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1.xml" ContentType="application/vnd.openxmlformats-officedocument.spreadsheetml.comments+xml"/>
  <Override PartName="/xl/drawings/drawing1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GitProjects\Excel-Program-Version-2.0\"/>
    </mc:Choice>
  </mc:AlternateContent>
  <xr:revisionPtr revIDLastSave="0" documentId="13_ncr:1_{76D57563-950D-4D12-B5E3-D39101BC10FE}" xr6:coauthVersionLast="47" xr6:coauthVersionMax="47" xr10:uidLastSave="{00000000-0000-0000-0000-000000000000}"/>
  <bookViews>
    <workbookView xWindow="-38520" yWindow="-3120" windowWidth="38640" windowHeight="21120" firstSheet="12" activeTab="12" xr2:uid="{ED37ED49-148E-4DE4-BEB8-5AD1BFB468BC}"/>
  </bookViews>
  <sheets>
    <sheet name="AvgUnitCost" sheetId="1" state="hidden" r:id="rId1"/>
    <sheet name="Database" sheetId="2" state="hidden" r:id="rId2"/>
    <sheet name="Project_Data" sheetId="3" state="hidden" r:id="rId3"/>
    <sheet name="PayItemListMDOT" sheetId="4" state="hidden" r:id="rId4"/>
    <sheet name="PayItemList2024" sheetId="5" state="hidden" r:id="rId5"/>
    <sheet name="PayItemList" sheetId="6" state="hidden" r:id="rId6"/>
    <sheet name="DATA_VALIDATION" sheetId="7" state="hidden" r:id="rId7"/>
    <sheet name="PAYITEMTYPE_SUPPLEMENTAL" sheetId="8" state="hidden" r:id="rId8"/>
    <sheet name="PAYITEMTYPE" sheetId="9" state="hidden" r:id="rId9"/>
    <sheet name="Signature" sheetId="26" state="hidden" r:id="rId10"/>
    <sheet name="Image" sheetId="10" state="hidden" r:id="rId11"/>
    <sheet name="CodeNotes" sheetId="11" state="hidden" r:id="rId12"/>
    <sheet name="START" sheetId="12" r:id="rId13"/>
    <sheet name="ENGINEER" sheetId="13" r:id="rId14"/>
    <sheet name="900" sheetId="14" r:id="rId15"/>
    <sheet name="902" sheetId="15" r:id="rId16"/>
    <sheet name="GreenCover" sheetId="16" r:id="rId17"/>
    <sheet name="GreenCoverNEW" sheetId="27" r:id="rId18"/>
    <sheet name="OSARC" sheetId="17" r:id="rId19"/>
    <sheet name="WEBBIDLIST" sheetId="18" r:id="rId20"/>
    <sheet name="CONTRACTOR" sheetId="19" r:id="rId21"/>
    <sheet name="BIDTAB" sheetId="20" r:id="rId22"/>
    <sheet name="Material_Report" sheetId="21" r:id="rId23"/>
    <sheet name="LettingResults" sheetId="22" r:id="rId24"/>
    <sheet name="CAD_Template" sheetId="23" state="hidden" r:id="rId25"/>
    <sheet name="EngPayInv" sheetId="24" state="hidden" r:id="rId26"/>
    <sheet name="EngPayInvFedFund" sheetId="25" state="hidden" r:id="rId27"/>
  </sheets>
  <functionGroups builtInGroupCount="19"/>
  <externalReferences>
    <externalReference r:id="rId28"/>
    <externalReference r:id="rId29"/>
  </externalReferences>
  <definedNames>
    <definedName name="_xlnm._FilterDatabase" localSheetId="0" hidden="1">AvgUnitCost!$A$1:$BFU$969</definedName>
    <definedName name="_xlnm._FilterDatabase" localSheetId="21" hidden="1">BIDTAB!$DA$1:$DD$15</definedName>
    <definedName name="_xlnm._FilterDatabase" localSheetId="24" hidden="1">CAD_Template!#REF!</definedName>
    <definedName name="_xlnm._FilterDatabase" localSheetId="20" hidden="1">CONTRACTOR!$A$1:$S$42</definedName>
    <definedName name="_xlnm._FilterDatabase" localSheetId="1" hidden="1">Database!$A$1:$CS$36</definedName>
    <definedName name="_xlnm._FilterDatabase" localSheetId="13" hidden="1">ENGINEER!$A$1:$S$42</definedName>
    <definedName name="_xlnm._FilterDatabase" localSheetId="23" hidden="1">LettingResults!$J$1:$L$20</definedName>
    <definedName name="_xlnm._FilterDatabase" localSheetId="18" hidden="1">OSARC!$A$1:$S$42</definedName>
    <definedName name="_xlnm._FilterDatabase" localSheetId="5" hidden="1">PayItemList!$A$1:$I$556</definedName>
    <definedName name="_xlnm._FilterDatabase" localSheetId="4" hidden="1">PayItemList2024!$A$1:$CR$556</definedName>
    <definedName name="_xlnm._FilterDatabase" localSheetId="3" hidden="1">PayItemListMDOT!$A$1:$I$4975</definedName>
    <definedName name="AwardStatus">DATA_VALIDATION!$O$2:$O$5</definedName>
    <definedName name="BidAmount">DATA_VALIDATION!$N$2:$N$3</definedName>
    <definedName name="BinderType">DATA_VALIDATION!$I$2:$I$12</definedName>
    <definedName name="ChangeOrder">DATA_VALIDATION!$J$2:$J$32</definedName>
    <definedName name="CharacterofWork">DATA_VALIDATION!$B$1:$B$25</definedName>
    <definedName name="Construction_Selection">DATA_VALIDATION!#REF!</definedName>
    <definedName name="County" localSheetId="0">[1]!Table1[County]</definedName>
    <definedName name="County" localSheetId="22">#REF!</definedName>
    <definedName name="EngineeringFunding">DATA_VALIDATION!$F$2:$F$3</definedName>
    <definedName name="FuelCode">DATA_VALIDATION!$H$2:$H$17</definedName>
    <definedName name="Image">DATA_VALIDATION!$K$2:$K$3</definedName>
    <definedName name="List_County">DATA_VALIDATION!$A$1:$A$83</definedName>
    <definedName name="Month">DATA_VALIDATION!$L$2:$L$15</definedName>
    <definedName name="OSARCDistrict">DATA_VALIDATION!$V$2:$V$10</definedName>
    <definedName name="Participating">DATA_VALIDATION!$E$2:$E$6</definedName>
    <definedName name="PayItem_Search">PayItemList!$A$2:$A$556</definedName>
    <definedName name="PayItemList">PayItemList!$B$2:$B$395</definedName>
    <definedName name="Population" localSheetId="22">#REF!</definedName>
    <definedName name="Population">[2]!Table1[[No]:[Population 2022]]</definedName>
    <definedName name="_xlnm.Print_Area" localSheetId="14">'900'!$A$1:$I$93</definedName>
    <definedName name="_xlnm.Print_Area" localSheetId="15">'902'!$A$1:$G$60</definedName>
    <definedName name="_xlnm.Print_Area" localSheetId="0">AvgUnitCost!$A$1:$K$11</definedName>
    <definedName name="_xlnm.Print_Area" localSheetId="21">BIDTAB!$A$1:$DF$87</definedName>
    <definedName name="_xlnm.Print_Area" localSheetId="24">CAD_Template!$A$1:$L$115</definedName>
    <definedName name="_xlnm.Print_Area" localSheetId="20">CONTRACTOR!$A$1:$F$91</definedName>
    <definedName name="_xlnm.Print_Area" localSheetId="13">ENGINEER!$A$1:$F$63</definedName>
    <definedName name="_xlnm.Print_Area" localSheetId="25">EngPayInv!$A$1:$G$40</definedName>
    <definedName name="_xlnm.Print_Area" localSheetId="26">EngPayInvFedFund!$A$1:$G$40</definedName>
    <definedName name="_xlnm.Print_Area" localSheetId="16">GreenCover!$A$1:$X$30</definedName>
    <definedName name="_xlnm.Print_Area" localSheetId="23">LettingResults!$A$1:$D$20</definedName>
    <definedName name="_xlnm.Print_Area" localSheetId="22">Material_Report!$A$1:$G$50</definedName>
    <definedName name="_xlnm.Print_Area" localSheetId="18">OSARC!$A$1:$F$54</definedName>
    <definedName name="_xlnm.Print_Area" localSheetId="19">WEBBIDLIST!$A$1:$I$59</definedName>
    <definedName name="ProjectType">DATA_VALIDATION!$D$1:$D$12</definedName>
    <definedName name="SurfaceType">DATA_VALIDATION!$C$1:$C$27</definedName>
    <definedName name="Type">PAYITEMTYPE!$A$2:$A$55</definedName>
    <definedName name="Type_Supplemental" localSheetId="7">PAYITEMTYPE_SUPPLEMENTAL!$A$2:$A$51</definedName>
    <definedName name="UploadedImage">ENGINEER!$A$1</definedName>
    <definedName name="Year">DATA_VALIDATION!$M$2:$M$15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4" i="23" l="1"/>
  <c r="J25" i="23"/>
  <c r="J26" i="23"/>
  <c r="GI15" i="23"/>
  <c r="GI14" i="23"/>
  <c r="GI13" i="23"/>
  <c r="GI12" i="23"/>
  <c r="GI11" i="23"/>
  <c r="GI10" i="23"/>
  <c r="GI9" i="23"/>
  <c r="GI8" i="23"/>
  <c r="GI7" i="23"/>
  <c r="GI6" i="23"/>
  <c r="GI5" i="23"/>
  <c r="GI4" i="23"/>
  <c r="AB1" i="14"/>
  <c r="AB1" i="15"/>
  <c r="G2" i="15"/>
  <c r="AA2" i="15"/>
  <c r="AA1" i="15"/>
  <c r="B33" i="25" l="1"/>
  <c r="B35" i="25" s="1"/>
  <c r="G32" i="25"/>
  <c r="G31" i="25"/>
  <c r="G33" i="25" s="1"/>
  <c r="G35" i="25" s="1"/>
  <c r="B19" i="25"/>
  <c r="G9" i="25"/>
  <c r="D8" i="25"/>
  <c r="C7" i="25"/>
  <c r="F6" i="25"/>
  <c r="C6" i="25"/>
  <c r="B6" i="25"/>
  <c r="B33" i="24"/>
  <c r="B35" i="24" s="1"/>
  <c r="G32" i="24"/>
  <c r="G31" i="24"/>
  <c r="B12" i="24" s="1"/>
  <c r="G12" i="24" s="1"/>
  <c r="B19" i="24"/>
  <c r="G9" i="24"/>
  <c r="D8" i="24"/>
  <c r="C7" i="24"/>
  <c r="F6" i="24"/>
  <c r="C6" i="24"/>
  <c r="B6" i="24"/>
  <c r="J49" i="23"/>
  <c r="G49" i="23"/>
  <c r="B49" i="23"/>
  <c r="B47" i="23"/>
  <c r="H45" i="23"/>
  <c r="B45" i="23"/>
  <c r="J35" i="23"/>
  <c r="J33" i="23"/>
  <c r="I33" i="23"/>
  <c r="H33" i="23"/>
  <c r="J31" i="23"/>
  <c r="I28" i="23"/>
  <c r="J27" i="23"/>
  <c r="I16" i="23"/>
  <c r="GH15" i="23"/>
  <c r="GH14" i="23"/>
  <c r="GH13" i="23"/>
  <c r="GH12" i="23"/>
  <c r="GH11" i="23"/>
  <c r="GH10" i="23"/>
  <c r="GH9" i="23"/>
  <c r="GH8" i="23"/>
  <c r="GH7" i="23"/>
  <c r="GH6" i="23"/>
  <c r="GH5" i="23"/>
  <c r="GH4" i="23"/>
  <c r="FE4" i="23"/>
  <c r="B4" i="23"/>
  <c r="FE3" i="23"/>
  <c r="G3" i="23"/>
  <c r="GW2" i="23"/>
  <c r="GV2" i="23"/>
  <c r="B4" i="21"/>
  <c r="F3" i="21"/>
  <c r="B3" i="21"/>
  <c r="A1" i="21"/>
  <c r="IY20" i="20"/>
  <c r="JA19" i="20"/>
  <c r="D18" i="20"/>
  <c r="B18" i="20"/>
  <c r="B17" i="20"/>
  <c r="DA15" i="20"/>
  <c r="D15" i="20"/>
  <c r="B15" i="20"/>
  <c r="DA14" i="20"/>
  <c r="DA13" i="20"/>
  <c r="E13" i="20"/>
  <c r="B13" i="20"/>
  <c r="DA12" i="20"/>
  <c r="E12" i="20"/>
  <c r="DA11" i="20"/>
  <c r="E11" i="20"/>
  <c r="A11" i="20"/>
  <c r="DA10" i="20"/>
  <c r="E10" i="20"/>
  <c r="B10" i="20"/>
  <c r="DA9" i="20"/>
  <c r="DA8" i="20"/>
  <c r="JA20" i="20" s="1"/>
  <c r="D8" i="20"/>
  <c r="B8" i="20"/>
  <c r="DA7" i="20"/>
  <c r="IZ19" i="20" s="1"/>
  <c r="B7" i="20"/>
  <c r="DA6" i="20"/>
  <c r="JA18" i="20" s="1"/>
  <c r="D6" i="20"/>
  <c r="A6" i="20"/>
  <c r="DA5" i="20"/>
  <c r="JA17" i="20" s="1"/>
  <c r="C5" i="20"/>
  <c r="B5" i="20"/>
  <c r="DA4" i="20"/>
  <c r="JA16" i="20" s="1"/>
  <c r="DA3" i="20"/>
  <c r="A3" i="20"/>
  <c r="D17" i="19"/>
  <c r="B17" i="19"/>
  <c r="D15" i="19"/>
  <c r="B15" i="19"/>
  <c r="E13" i="19"/>
  <c r="B13" i="19"/>
  <c r="E12" i="19"/>
  <c r="E11" i="19"/>
  <c r="A11" i="19"/>
  <c r="E10" i="19"/>
  <c r="B10" i="19"/>
  <c r="D8" i="19"/>
  <c r="B8" i="19"/>
  <c r="B7" i="19"/>
  <c r="D6" i="19"/>
  <c r="A6" i="19"/>
  <c r="C5" i="19"/>
  <c r="B5" i="19"/>
  <c r="A3" i="19"/>
  <c r="A2" i="18"/>
  <c r="D17" i="17"/>
  <c r="B17" i="17"/>
  <c r="D15" i="17"/>
  <c r="B15" i="17"/>
  <c r="E13" i="17"/>
  <c r="B13" i="17"/>
  <c r="E12" i="17"/>
  <c r="E11" i="17"/>
  <c r="A11" i="17"/>
  <c r="E10" i="17"/>
  <c r="B10" i="17"/>
  <c r="D8" i="17"/>
  <c r="B8" i="17"/>
  <c r="B7" i="17"/>
  <c r="D6" i="17"/>
  <c r="A6" i="17"/>
  <c r="C5" i="17"/>
  <c r="B5" i="17"/>
  <c r="A3" i="17"/>
  <c r="B2" i="14"/>
  <c r="D17" i="13"/>
  <c r="B17" i="13"/>
  <c r="D15" i="13"/>
  <c r="B15" i="13"/>
  <c r="E13" i="13"/>
  <c r="B13" i="13"/>
  <c r="E12" i="13"/>
  <c r="E11" i="13"/>
  <c r="A11" i="13"/>
  <c r="E10" i="13"/>
  <c r="B10" i="13"/>
  <c r="D8" i="13"/>
  <c r="B8" i="13"/>
  <c r="B7" i="13"/>
  <c r="D6" i="13"/>
  <c r="A6" i="13"/>
  <c r="C5" i="13"/>
  <c r="B5" i="13"/>
  <c r="B3" i="13"/>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A2" i="6"/>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A2" i="5"/>
  <c r="A4975" i="4"/>
  <c r="A4974" i="4"/>
  <c r="A4973" i="4"/>
  <c r="A4972" i="4"/>
  <c r="A4971" i="4"/>
  <c r="A4970" i="4"/>
  <c r="A4969" i="4"/>
  <c r="A4968" i="4"/>
  <c r="A4967" i="4"/>
  <c r="A4966" i="4"/>
  <c r="A4965" i="4"/>
  <c r="A4964" i="4"/>
  <c r="A4963" i="4"/>
  <c r="A4962" i="4"/>
  <c r="A4961" i="4"/>
  <c r="A4960" i="4"/>
  <c r="A4959" i="4"/>
  <c r="A4958" i="4"/>
  <c r="A4957" i="4"/>
  <c r="A4956" i="4"/>
  <c r="A4955" i="4"/>
  <c r="A4954" i="4"/>
  <c r="A4953" i="4"/>
  <c r="A4952" i="4"/>
  <c r="A4951" i="4"/>
  <c r="A4950" i="4"/>
  <c r="A4949" i="4"/>
  <c r="A4948" i="4"/>
  <c r="A4947" i="4"/>
  <c r="A4946" i="4"/>
  <c r="A4945" i="4"/>
  <c r="A4944" i="4"/>
  <c r="A4943" i="4"/>
  <c r="A4942" i="4"/>
  <c r="A4941" i="4"/>
  <c r="A4940" i="4"/>
  <c r="A4939" i="4"/>
  <c r="A4938" i="4"/>
  <c r="A4937" i="4"/>
  <c r="A4936" i="4"/>
  <c r="A4935" i="4"/>
  <c r="A4934" i="4"/>
  <c r="A4933" i="4"/>
  <c r="A4932" i="4"/>
  <c r="A4931" i="4"/>
  <c r="A4930" i="4"/>
  <c r="A4929" i="4"/>
  <c r="A4928" i="4"/>
  <c r="A4927" i="4"/>
  <c r="A4926" i="4"/>
  <c r="A4925" i="4"/>
  <c r="A4924" i="4"/>
  <c r="A4923" i="4"/>
  <c r="A4922" i="4"/>
  <c r="A4921" i="4"/>
  <c r="A4920" i="4"/>
  <c r="A4919" i="4"/>
  <c r="A4918" i="4"/>
  <c r="A4917" i="4"/>
  <c r="A4916" i="4"/>
  <c r="A4915" i="4"/>
  <c r="A4914" i="4"/>
  <c r="A4913" i="4"/>
  <c r="A4912" i="4"/>
  <c r="A4911" i="4"/>
  <c r="A4910" i="4"/>
  <c r="A4909" i="4"/>
  <c r="A4908" i="4"/>
  <c r="A4907" i="4"/>
  <c r="A4906" i="4"/>
  <c r="A4905" i="4"/>
  <c r="A4904" i="4"/>
  <c r="A4903" i="4"/>
  <c r="A4902" i="4"/>
  <c r="A4901" i="4"/>
  <c r="A4900" i="4"/>
  <c r="A4899" i="4"/>
  <c r="A4898" i="4"/>
  <c r="A4897" i="4"/>
  <c r="A4896" i="4"/>
  <c r="A4895" i="4"/>
  <c r="A4894" i="4"/>
  <c r="A4893" i="4"/>
  <c r="A4892" i="4"/>
  <c r="A4891" i="4"/>
  <c r="A4890" i="4"/>
  <c r="A4889" i="4"/>
  <c r="A4888" i="4"/>
  <c r="A4887" i="4"/>
  <c r="A4886" i="4"/>
  <c r="A4885" i="4"/>
  <c r="A4884" i="4"/>
  <c r="A4883" i="4"/>
  <c r="A4882" i="4"/>
  <c r="A4881" i="4"/>
  <c r="A4880" i="4"/>
  <c r="A4879" i="4"/>
  <c r="A4878" i="4"/>
  <c r="A4877" i="4"/>
  <c r="A4876" i="4"/>
  <c r="A4875" i="4"/>
  <c r="A4874" i="4"/>
  <c r="A4873" i="4"/>
  <c r="A4872" i="4"/>
  <c r="A4871" i="4"/>
  <c r="A4870" i="4"/>
  <c r="A4869" i="4"/>
  <c r="A4868" i="4"/>
  <c r="A4867" i="4"/>
  <c r="A4866" i="4"/>
  <c r="A4865" i="4"/>
  <c r="A4864" i="4"/>
  <c r="A4863" i="4"/>
  <c r="A4862" i="4"/>
  <c r="A4861" i="4"/>
  <c r="A4860" i="4"/>
  <c r="A4859" i="4"/>
  <c r="A4858" i="4"/>
  <c r="A4857" i="4"/>
  <c r="A4856" i="4"/>
  <c r="A4855" i="4"/>
  <c r="A4854" i="4"/>
  <c r="A4853" i="4"/>
  <c r="A4852" i="4"/>
  <c r="A4851" i="4"/>
  <c r="A4850" i="4"/>
  <c r="A4849" i="4"/>
  <c r="A4848" i="4"/>
  <c r="A4847" i="4"/>
  <c r="A4846" i="4"/>
  <c r="A4845" i="4"/>
  <c r="A4844" i="4"/>
  <c r="A4843" i="4"/>
  <c r="A4842" i="4"/>
  <c r="A4841" i="4"/>
  <c r="A4840" i="4"/>
  <c r="A4839" i="4"/>
  <c r="A4838" i="4"/>
  <c r="A4837" i="4"/>
  <c r="A4836" i="4"/>
  <c r="A4835" i="4"/>
  <c r="A4834" i="4"/>
  <c r="A4833" i="4"/>
  <c r="A4832" i="4"/>
  <c r="A4831" i="4"/>
  <c r="A4830" i="4"/>
  <c r="A4829" i="4"/>
  <c r="A4828" i="4"/>
  <c r="A4827" i="4"/>
  <c r="A4826" i="4"/>
  <c r="A4825" i="4"/>
  <c r="A4824" i="4"/>
  <c r="A4823" i="4"/>
  <c r="A4822" i="4"/>
  <c r="A4821" i="4"/>
  <c r="A4820" i="4"/>
  <c r="A4819" i="4"/>
  <c r="A4818" i="4"/>
  <c r="A4817" i="4"/>
  <c r="A4816" i="4"/>
  <c r="A4815" i="4"/>
  <c r="A4814" i="4"/>
  <c r="A4813" i="4"/>
  <c r="A4812" i="4"/>
  <c r="A4811" i="4"/>
  <c r="A4810" i="4"/>
  <c r="A4809" i="4"/>
  <c r="A4808" i="4"/>
  <c r="A4807" i="4"/>
  <c r="A4806" i="4"/>
  <c r="A4805" i="4"/>
  <c r="A4804" i="4"/>
  <c r="A4803" i="4"/>
  <c r="A4802" i="4"/>
  <c r="A4801" i="4"/>
  <c r="A4800" i="4"/>
  <c r="A4799" i="4"/>
  <c r="A4798" i="4"/>
  <c r="A4797" i="4"/>
  <c r="A4796" i="4"/>
  <c r="A4795" i="4"/>
  <c r="A4794" i="4"/>
  <c r="A4793" i="4"/>
  <c r="A4792" i="4"/>
  <c r="A4791" i="4"/>
  <c r="A4790" i="4"/>
  <c r="A4789" i="4"/>
  <c r="A4788" i="4"/>
  <c r="A4787" i="4"/>
  <c r="A4786" i="4"/>
  <c r="A4785" i="4"/>
  <c r="A4784" i="4"/>
  <c r="A4783" i="4"/>
  <c r="A4782" i="4"/>
  <c r="A4781" i="4"/>
  <c r="A4780" i="4"/>
  <c r="A4779" i="4"/>
  <c r="A4778" i="4"/>
  <c r="A4777" i="4"/>
  <c r="A4776" i="4"/>
  <c r="A4775" i="4"/>
  <c r="A4774" i="4"/>
  <c r="A4773" i="4"/>
  <c r="A4772" i="4"/>
  <c r="A4771" i="4"/>
  <c r="A4770" i="4"/>
  <c r="A4769" i="4"/>
  <c r="A4768" i="4"/>
  <c r="A4767" i="4"/>
  <c r="A4766" i="4"/>
  <c r="A4765" i="4"/>
  <c r="A4764" i="4"/>
  <c r="A4763" i="4"/>
  <c r="A4762" i="4"/>
  <c r="A4761" i="4"/>
  <c r="A4760" i="4"/>
  <c r="A4759" i="4"/>
  <c r="A4758" i="4"/>
  <c r="A4757" i="4"/>
  <c r="A4756" i="4"/>
  <c r="A4755" i="4"/>
  <c r="A4754" i="4"/>
  <c r="A4753" i="4"/>
  <c r="A4752" i="4"/>
  <c r="A4751" i="4"/>
  <c r="A4750" i="4"/>
  <c r="A4749" i="4"/>
  <c r="A4748" i="4"/>
  <c r="A4747" i="4"/>
  <c r="A4746" i="4"/>
  <c r="A4745" i="4"/>
  <c r="A4744" i="4"/>
  <c r="A4743" i="4"/>
  <c r="A4742" i="4"/>
  <c r="A4741" i="4"/>
  <c r="A4740" i="4"/>
  <c r="A4739" i="4"/>
  <c r="A4738" i="4"/>
  <c r="A4737" i="4"/>
  <c r="A4736" i="4"/>
  <c r="A4735" i="4"/>
  <c r="A4734" i="4"/>
  <c r="A4733" i="4"/>
  <c r="A4732" i="4"/>
  <c r="A4731" i="4"/>
  <c r="A4730" i="4"/>
  <c r="A4729" i="4"/>
  <c r="A4728" i="4"/>
  <c r="A4727" i="4"/>
  <c r="A4726" i="4"/>
  <c r="A4725" i="4"/>
  <c r="A4724" i="4"/>
  <c r="A4723" i="4"/>
  <c r="A4722" i="4"/>
  <c r="A4721" i="4"/>
  <c r="A4720" i="4"/>
  <c r="A4719" i="4"/>
  <c r="A4718" i="4"/>
  <c r="A4717" i="4"/>
  <c r="A4716" i="4"/>
  <c r="A4715" i="4"/>
  <c r="A4714" i="4"/>
  <c r="A4713" i="4"/>
  <c r="A4712" i="4"/>
  <c r="A4711" i="4"/>
  <c r="A4710" i="4"/>
  <c r="A4709" i="4"/>
  <c r="A4708" i="4"/>
  <c r="A4707" i="4"/>
  <c r="A4706" i="4"/>
  <c r="A4705" i="4"/>
  <c r="A4704" i="4"/>
  <c r="A4703" i="4"/>
  <c r="A4702" i="4"/>
  <c r="A4701" i="4"/>
  <c r="A4700" i="4"/>
  <c r="A4699" i="4"/>
  <c r="A4698" i="4"/>
  <c r="A4697" i="4"/>
  <c r="A4696" i="4"/>
  <c r="A4695" i="4"/>
  <c r="A4694" i="4"/>
  <c r="A4693" i="4"/>
  <c r="A4692" i="4"/>
  <c r="A4691" i="4"/>
  <c r="A4690" i="4"/>
  <c r="A4689" i="4"/>
  <c r="A4688" i="4"/>
  <c r="A4687" i="4"/>
  <c r="A4686" i="4"/>
  <c r="A4685" i="4"/>
  <c r="A4684" i="4"/>
  <c r="A4683" i="4"/>
  <c r="A4682" i="4"/>
  <c r="A4681" i="4"/>
  <c r="A4680" i="4"/>
  <c r="A4679" i="4"/>
  <c r="A4678" i="4"/>
  <c r="A4677" i="4"/>
  <c r="A4676" i="4"/>
  <c r="A4675" i="4"/>
  <c r="A4674" i="4"/>
  <c r="A4673" i="4"/>
  <c r="A4672" i="4"/>
  <c r="A4671" i="4"/>
  <c r="A4670" i="4"/>
  <c r="A4669" i="4"/>
  <c r="A4668" i="4"/>
  <c r="A4667" i="4"/>
  <c r="A4666" i="4"/>
  <c r="A4665" i="4"/>
  <c r="A4664" i="4"/>
  <c r="A4663" i="4"/>
  <c r="A4662" i="4"/>
  <c r="A4661" i="4"/>
  <c r="A4660" i="4"/>
  <c r="A4659" i="4"/>
  <c r="A4658" i="4"/>
  <c r="A4657" i="4"/>
  <c r="A4656" i="4"/>
  <c r="A4655" i="4"/>
  <c r="A4654" i="4"/>
  <c r="A4653" i="4"/>
  <c r="A4652" i="4"/>
  <c r="A4651" i="4"/>
  <c r="A4650" i="4"/>
  <c r="A4649" i="4"/>
  <c r="A4648" i="4"/>
  <c r="A4647" i="4"/>
  <c r="A4646" i="4"/>
  <c r="A4645" i="4"/>
  <c r="A4644" i="4"/>
  <c r="A4643" i="4"/>
  <c r="A4642" i="4"/>
  <c r="A4641" i="4"/>
  <c r="A4640" i="4"/>
  <c r="A4639" i="4"/>
  <c r="A4638" i="4"/>
  <c r="A4637" i="4"/>
  <c r="A4636" i="4"/>
  <c r="A4635" i="4"/>
  <c r="A4634" i="4"/>
  <c r="A4633" i="4"/>
  <c r="A4632" i="4"/>
  <c r="A4631" i="4"/>
  <c r="A4630" i="4"/>
  <c r="A4629" i="4"/>
  <c r="A4628" i="4"/>
  <c r="A4627" i="4"/>
  <c r="A4626" i="4"/>
  <c r="A4625" i="4"/>
  <c r="A4624" i="4"/>
  <c r="A4623" i="4"/>
  <c r="A4622" i="4"/>
  <c r="A4621" i="4"/>
  <c r="A4620" i="4"/>
  <c r="A4619" i="4"/>
  <c r="A4618" i="4"/>
  <c r="A4617" i="4"/>
  <c r="A4616" i="4"/>
  <c r="A4615" i="4"/>
  <c r="A4614" i="4"/>
  <c r="A4613" i="4"/>
  <c r="A4612" i="4"/>
  <c r="A4611" i="4"/>
  <c r="A4610" i="4"/>
  <c r="A4609" i="4"/>
  <c r="A4608" i="4"/>
  <c r="A4607" i="4"/>
  <c r="A4606" i="4"/>
  <c r="A4605" i="4"/>
  <c r="A4604" i="4"/>
  <c r="A4603" i="4"/>
  <c r="A4602" i="4"/>
  <c r="A4601" i="4"/>
  <c r="A4600" i="4"/>
  <c r="A4599" i="4"/>
  <c r="A4598" i="4"/>
  <c r="A4597" i="4"/>
  <c r="A4596" i="4"/>
  <c r="A4595" i="4"/>
  <c r="A4594" i="4"/>
  <c r="A4593" i="4"/>
  <c r="A4592" i="4"/>
  <c r="A4591" i="4"/>
  <c r="A4590" i="4"/>
  <c r="A4589" i="4"/>
  <c r="A4588" i="4"/>
  <c r="A4587" i="4"/>
  <c r="A4586" i="4"/>
  <c r="A4585" i="4"/>
  <c r="A4584" i="4"/>
  <c r="A4583" i="4"/>
  <c r="A4582" i="4"/>
  <c r="A4581" i="4"/>
  <c r="A4580" i="4"/>
  <c r="A4579" i="4"/>
  <c r="A4578" i="4"/>
  <c r="A4577" i="4"/>
  <c r="A4576" i="4"/>
  <c r="A4575" i="4"/>
  <c r="A4574" i="4"/>
  <c r="A4573" i="4"/>
  <c r="A4572" i="4"/>
  <c r="A4571" i="4"/>
  <c r="A4570" i="4"/>
  <c r="A4569" i="4"/>
  <c r="A4568" i="4"/>
  <c r="A4567" i="4"/>
  <c r="A4566" i="4"/>
  <c r="A4565" i="4"/>
  <c r="A4564" i="4"/>
  <c r="A4563" i="4"/>
  <c r="A4562" i="4"/>
  <c r="A4561" i="4"/>
  <c r="A4560" i="4"/>
  <c r="A4559" i="4"/>
  <c r="A4558" i="4"/>
  <c r="A4557" i="4"/>
  <c r="A4556" i="4"/>
  <c r="A4555" i="4"/>
  <c r="A4554" i="4"/>
  <c r="A4553" i="4"/>
  <c r="A4552" i="4"/>
  <c r="A4551" i="4"/>
  <c r="A4550" i="4"/>
  <c r="A4549" i="4"/>
  <c r="A4548" i="4"/>
  <c r="A4547" i="4"/>
  <c r="A4546" i="4"/>
  <c r="A4545" i="4"/>
  <c r="A4544" i="4"/>
  <c r="A4543" i="4"/>
  <c r="A4542" i="4"/>
  <c r="A4541" i="4"/>
  <c r="A4540" i="4"/>
  <c r="A4539" i="4"/>
  <c r="A4538" i="4"/>
  <c r="A4537" i="4"/>
  <c r="A4536" i="4"/>
  <c r="A4535" i="4"/>
  <c r="A4534" i="4"/>
  <c r="A4533" i="4"/>
  <c r="A4532" i="4"/>
  <c r="A4531" i="4"/>
  <c r="A4530" i="4"/>
  <c r="A4529" i="4"/>
  <c r="A4528" i="4"/>
  <c r="A4527" i="4"/>
  <c r="A4526" i="4"/>
  <c r="A4525" i="4"/>
  <c r="A4524" i="4"/>
  <c r="A4523" i="4"/>
  <c r="A4522" i="4"/>
  <c r="A4521" i="4"/>
  <c r="A4520" i="4"/>
  <c r="A4519" i="4"/>
  <c r="A4518" i="4"/>
  <c r="A4517" i="4"/>
  <c r="A4516" i="4"/>
  <c r="A4515" i="4"/>
  <c r="A4514" i="4"/>
  <c r="A4513" i="4"/>
  <c r="A4512" i="4"/>
  <c r="A4511" i="4"/>
  <c r="A4510" i="4"/>
  <c r="A4509" i="4"/>
  <c r="A4508" i="4"/>
  <c r="A4507" i="4"/>
  <c r="A4506" i="4"/>
  <c r="A4505" i="4"/>
  <c r="A4504" i="4"/>
  <c r="A4503" i="4"/>
  <c r="A4502" i="4"/>
  <c r="A4501" i="4"/>
  <c r="A4500" i="4"/>
  <c r="A4499" i="4"/>
  <c r="A4498" i="4"/>
  <c r="A4497" i="4"/>
  <c r="A4496" i="4"/>
  <c r="A4495" i="4"/>
  <c r="A4494" i="4"/>
  <c r="A4493" i="4"/>
  <c r="A4492" i="4"/>
  <c r="A4491" i="4"/>
  <c r="A4490" i="4"/>
  <c r="A4489" i="4"/>
  <c r="A4488" i="4"/>
  <c r="A4487" i="4"/>
  <c r="A4486" i="4"/>
  <c r="A4485" i="4"/>
  <c r="A4484" i="4"/>
  <c r="A4483" i="4"/>
  <c r="A4482" i="4"/>
  <c r="A4481" i="4"/>
  <c r="A4480" i="4"/>
  <c r="A4479" i="4"/>
  <c r="A4478" i="4"/>
  <c r="A4477" i="4"/>
  <c r="A4476" i="4"/>
  <c r="A4475" i="4"/>
  <c r="A4474" i="4"/>
  <c r="A4473" i="4"/>
  <c r="A4472" i="4"/>
  <c r="A4471" i="4"/>
  <c r="A4470" i="4"/>
  <c r="A4469" i="4"/>
  <c r="A4468" i="4"/>
  <c r="A4467" i="4"/>
  <c r="A4466" i="4"/>
  <c r="A4465" i="4"/>
  <c r="A4464" i="4"/>
  <c r="A4463" i="4"/>
  <c r="A4462" i="4"/>
  <c r="A4461" i="4"/>
  <c r="A4460" i="4"/>
  <c r="A4459" i="4"/>
  <c r="A4458" i="4"/>
  <c r="A4457" i="4"/>
  <c r="A4456" i="4"/>
  <c r="A4455" i="4"/>
  <c r="A4454" i="4"/>
  <c r="A4453" i="4"/>
  <c r="A4452" i="4"/>
  <c r="A4451" i="4"/>
  <c r="A4450" i="4"/>
  <c r="A4449" i="4"/>
  <c r="A4448" i="4"/>
  <c r="A4447" i="4"/>
  <c r="A4446" i="4"/>
  <c r="A4445" i="4"/>
  <c r="A4444" i="4"/>
  <c r="A4443" i="4"/>
  <c r="A4442" i="4"/>
  <c r="A4441" i="4"/>
  <c r="A4440" i="4"/>
  <c r="A4439" i="4"/>
  <c r="A4438" i="4"/>
  <c r="A4437" i="4"/>
  <c r="A4436" i="4"/>
  <c r="A4435" i="4"/>
  <c r="A4434" i="4"/>
  <c r="A4433" i="4"/>
  <c r="A4432" i="4"/>
  <c r="A4431" i="4"/>
  <c r="A4430" i="4"/>
  <c r="A4429" i="4"/>
  <c r="A4428" i="4"/>
  <c r="A4427" i="4"/>
  <c r="A4426" i="4"/>
  <c r="A4425" i="4"/>
  <c r="A4424" i="4"/>
  <c r="A4423" i="4"/>
  <c r="A4422" i="4"/>
  <c r="A4421" i="4"/>
  <c r="A4420" i="4"/>
  <c r="A4419" i="4"/>
  <c r="A4418" i="4"/>
  <c r="A4417" i="4"/>
  <c r="A4416" i="4"/>
  <c r="A4415" i="4"/>
  <c r="A4414" i="4"/>
  <c r="A4413" i="4"/>
  <c r="A4412" i="4"/>
  <c r="A4411" i="4"/>
  <c r="A4410" i="4"/>
  <c r="A4409" i="4"/>
  <c r="A4408" i="4"/>
  <c r="A4407" i="4"/>
  <c r="A4406" i="4"/>
  <c r="A4405" i="4"/>
  <c r="A4404" i="4"/>
  <c r="A4403" i="4"/>
  <c r="A4402" i="4"/>
  <c r="A4401" i="4"/>
  <c r="A4400" i="4"/>
  <c r="A4399" i="4"/>
  <c r="A4398" i="4"/>
  <c r="A4397" i="4"/>
  <c r="A4396" i="4"/>
  <c r="A4395" i="4"/>
  <c r="A4394" i="4"/>
  <c r="A4393" i="4"/>
  <c r="A4392" i="4"/>
  <c r="A4391" i="4"/>
  <c r="A4390" i="4"/>
  <c r="A4389" i="4"/>
  <c r="A4388" i="4"/>
  <c r="A4387" i="4"/>
  <c r="A4386" i="4"/>
  <c r="A4385" i="4"/>
  <c r="A4384" i="4"/>
  <c r="A4383" i="4"/>
  <c r="A4382" i="4"/>
  <c r="A4381" i="4"/>
  <c r="A4380" i="4"/>
  <c r="A4379" i="4"/>
  <c r="A4378" i="4"/>
  <c r="A4377" i="4"/>
  <c r="A4376" i="4"/>
  <c r="A4375" i="4"/>
  <c r="A4374" i="4"/>
  <c r="A4373" i="4"/>
  <c r="A4372" i="4"/>
  <c r="A4371" i="4"/>
  <c r="A4370" i="4"/>
  <c r="A4369" i="4"/>
  <c r="A4368" i="4"/>
  <c r="A4367" i="4"/>
  <c r="A4366" i="4"/>
  <c r="A4365" i="4"/>
  <c r="A4364" i="4"/>
  <c r="A4363" i="4"/>
  <c r="A4362" i="4"/>
  <c r="A4361" i="4"/>
  <c r="A4360" i="4"/>
  <c r="A4359" i="4"/>
  <c r="A4358" i="4"/>
  <c r="A4357" i="4"/>
  <c r="A4356" i="4"/>
  <c r="A4355" i="4"/>
  <c r="A4354" i="4"/>
  <c r="A4353" i="4"/>
  <c r="A4352" i="4"/>
  <c r="A4351" i="4"/>
  <c r="A4350" i="4"/>
  <c r="A4349" i="4"/>
  <c r="A4348" i="4"/>
  <c r="A4347" i="4"/>
  <c r="A4346" i="4"/>
  <c r="A4345" i="4"/>
  <c r="A4344" i="4"/>
  <c r="A4343" i="4"/>
  <c r="A4342" i="4"/>
  <c r="A4341" i="4"/>
  <c r="A4340" i="4"/>
  <c r="A4339" i="4"/>
  <c r="A4338" i="4"/>
  <c r="A4337" i="4"/>
  <c r="A4336" i="4"/>
  <c r="A4335" i="4"/>
  <c r="A4334" i="4"/>
  <c r="A4333" i="4"/>
  <c r="A4332" i="4"/>
  <c r="A4331" i="4"/>
  <c r="A4330" i="4"/>
  <c r="A4329" i="4"/>
  <c r="A4328" i="4"/>
  <c r="A4327" i="4"/>
  <c r="A4326" i="4"/>
  <c r="A4325" i="4"/>
  <c r="A4324" i="4"/>
  <c r="A4323" i="4"/>
  <c r="A4322" i="4"/>
  <c r="A4321" i="4"/>
  <c r="A4320" i="4"/>
  <c r="A4319" i="4"/>
  <c r="A4318" i="4"/>
  <c r="A4317" i="4"/>
  <c r="A4316" i="4"/>
  <c r="A4315" i="4"/>
  <c r="A4314" i="4"/>
  <c r="A4313" i="4"/>
  <c r="A4312" i="4"/>
  <c r="A4311" i="4"/>
  <c r="A4310" i="4"/>
  <c r="A4309" i="4"/>
  <c r="A4308" i="4"/>
  <c r="A4307" i="4"/>
  <c r="A4306" i="4"/>
  <c r="A4305" i="4"/>
  <c r="A4304" i="4"/>
  <c r="A4303" i="4"/>
  <c r="A4302" i="4"/>
  <c r="A4301" i="4"/>
  <c r="A4300" i="4"/>
  <c r="A4299" i="4"/>
  <c r="A4298" i="4"/>
  <c r="A4297" i="4"/>
  <c r="A4296" i="4"/>
  <c r="A4295" i="4"/>
  <c r="A4294" i="4"/>
  <c r="A4293" i="4"/>
  <c r="A4292" i="4"/>
  <c r="A4291" i="4"/>
  <c r="A4290" i="4"/>
  <c r="A4289" i="4"/>
  <c r="A4288" i="4"/>
  <c r="A4287" i="4"/>
  <c r="A4286" i="4"/>
  <c r="A4285" i="4"/>
  <c r="A4284" i="4"/>
  <c r="A4283" i="4"/>
  <c r="A4282" i="4"/>
  <c r="A4281" i="4"/>
  <c r="A4280" i="4"/>
  <c r="A4279" i="4"/>
  <c r="A4278" i="4"/>
  <c r="A4277" i="4"/>
  <c r="A4276" i="4"/>
  <c r="A4275" i="4"/>
  <c r="A4274" i="4"/>
  <c r="A4273" i="4"/>
  <c r="A4272" i="4"/>
  <c r="A4271" i="4"/>
  <c r="A4270" i="4"/>
  <c r="A4269" i="4"/>
  <c r="A4268" i="4"/>
  <c r="A4267" i="4"/>
  <c r="A4266" i="4"/>
  <c r="A4265" i="4"/>
  <c r="A4264" i="4"/>
  <c r="A4263" i="4"/>
  <c r="A4262" i="4"/>
  <c r="A4261" i="4"/>
  <c r="A4260" i="4"/>
  <c r="A4259" i="4"/>
  <c r="A4258" i="4"/>
  <c r="A4257" i="4"/>
  <c r="A4256" i="4"/>
  <c r="A4255" i="4"/>
  <c r="A4254" i="4"/>
  <c r="A4253" i="4"/>
  <c r="A4252" i="4"/>
  <c r="A4251" i="4"/>
  <c r="A4250" i="4"/>
  <c r="A4249" i="4"/>
  <c r="A4248" i="4"/>
  <c r="A4247" i="4"/>
  <c r="A4246" i="4"/>
  <c r="A4245" i="4"/>
  <c r="A4244" i="4"/>
  <c r="A4243" i="4"/>
  <c r="A4242" i="4"/>
  <c r="A4241" i="4"/>
  <c r="A4240" i="4"/>
  <c r="A4239" i="4"/>
  <c r="A4238" i="4"/>
  <c r="A4237" i="4"/>
  <c r="A4236" i="4"/>
  <c r="A4235" i="4"/>
  <c r="A4234" i="4"/>
  <c r="A4233" i="4"/>
  <c r="A4232" i="4"/>
  <c r="A4231" i="4"/>
  <c r="A4230" i="4"/>
  <c r="A4229" i="4"/>
  <c r="A4228" i="4"/>
  <c r="A4227" i="4"/>
  <c r="A4226" i="4"/>
  <c r="A4225" i="4"/>
  <c r="A4224" i="4"/>
  <c r="A4223" i="4"/>
  <c r="A4222" i="4"/>
  <c r="A4221" i="4"/>
  <c r="A4220" i="4"/>
  <c r="A4219" i="4"/>
  <c r="A4218" i="4"/>
  <c r="A4217" i="4"/>
  <c r="A4216" i="4"/>
  <c r="A4215" i="4"/>
  <c r="A4214" i="4"/>
  <c r="A4213" i="4"/>
  <c r="A4212" i="4"/>
  <c r="A4211" i="4"/>
  <c r="A4210" i="4"/>
  <c r="A4209" i="4"/>
  <c r="A4208" i="4"/>
  <c r="A4207" i="4"/>
  <c r="A4206" i="4"/>
  <c r="A4205" i="4"/>
  <c r="A4204" i="4"/>
  <c r="A4203" i="4"/>
  <c r="A4202" i="4"/>
  <c r="A4201" i="4"/>
  <c r="A4200" i="4"/>
  <c r="A4199" i="4"/>
  <c r="A4198" i="4"/>
  <c r="A4197" i="4"/>
  <c r="A4196" i="4"/>
  <c r="A4195" i="4"/>
  <c r="A4194" i="4"/>
  <c r="A4193" i="4"/>
  <c r="A4192" i="4"/>
  <c r="A4191" i="4"/>
  <c r="A4190" i="4"/>
  <c r="A4189" i="4"/>
  <c r="A4188" i="4"/>
  <c r="A4187" i="4"/>
  <c r="A4186" i="4"/>
  <c r="A4185" i="4"/>
  <c r="A4184" i="4"/>
  <c r="A4183" i="4"/>
  <c r="A4182" i="4"/>
  <c r="A4181" i="4"/>
  <c r="A4180" i="4"/>
  <c r="A4179" i="4"/>
  <c r="A4178" i="4"/>
  <c r="A4177" i="4"/>
  <c r="A4176" i="4"/>
  <c r="A4175" i="4"/>
  <c r="A4174" i="4"/>
  <c r="A4173" i="4"/>
  <c r="A4172" i="4"/>
  <c r="A4171" i="4"/>
  <c r="A4170" i="4"/>
  <c r="A4169" i="4"/>
  <c r="A4168" i="4"/>
  <c r="A4167" i="4"/>
  <c r="A4166" i="4"/>
  <c r="A4165" i="4"/>
  <c r="A4164" i="4"/>
  <c r="A4163" i="4"/>
  <c r="A4162" i="4"/>
  <c r="A4161" i="4"/>
  <c r="A4160" i="4"/>
  <c r="A4159" i="4"/>
  <c r="A4158" i="4"/>
  <c r="A4157" i="4"/>
  <c r="A4156" i="4"/>
  <c r="A4155" i="4"/>
  <c r="A4154" i="4"/>
  <c r="A4153" i="4"/>
  <c r="A4152" i="4"/>
  <c r="A4151" i="4"/>
  <c r="A4150" i="4"/>
  <c r="A4149" i="4"/>
  <c r="A4148" i="4"/>
  <c r="A4147" i="4"/>
  <c r="A4146" i="4"/>
  <c r="A4145" i="4"/>
  <c r="A4144" i="4"/>
  <c r="A4143" i="4"/>
  <c r="A4142" i="4"/>
  <c r="A4141" i="4"/>
  <c r="A4140" i="4"/>
  <c r="A4139" i="4"/>
  <c r="A4138" i="4"/>
  <c r="A4137" i="4"/>
  <c r="A4136" i="4"/>
  <c r="A4135" i="4"/>
  <c r="A4134" i="4"/>
  <c r="A4133" i="4"/>
  <c r="A4132" i="4"/>
  <c r="A4131" i="4"/>
  <c r="A4130" i="4"/>
  <c r="A4129" i="4"/>
  <c r="A4128" i="4"/>
  <c r="A4127" i="4"/>
  <c r="A4126" i="4"/>
  <c r="A4125" i="4"/>
  <c r="A4124" i="4"/>
  <c r="A4123" i="4"/>
  <c r="A4122" i="4"/>
  <c r="A4121" i="4"/>
  <c r="A4120" i="4"/>
  <c r="A4119" i="4"/>
  <c r="A4118" i="4"/>
  <c r="A4117" i="4"/>
  <c r="A4116" i="4"/>
  <c r="A4115" i="4"/>
  <c r="A4114" i="4"/>
  <c r="A4113" i="4"/>
  <c r="A4112" i="4"/>
  <c r="A4111" i="4"/>
  <c r="A4110" i="4"/>
  <c r="A4109" i="4"/>
  <c r="A4108" i="4"/>
  <c r="A4107" i="4"/>
  <c r="A4106" i="4"/>
  <c r="A4105" i="4"/>
  <c r="A4104" i="4"/>
  <c r="A4103" i="4"/>
  <c r="A4102" i="4"/>
  <c r="A4101" i="4"/>
  <c r="A4100" i="4"/>
  <c r="A4099" i="4"/>
  <c r="A4098" i="4"/>
  <c r="A4097" i="4"/>
  <c r="A4096" i="4"/>
  <c r="A4095" i="4"/>
  <c r="A4094" i="4"/>
  <c r="A4093" i="4"/>
  <c r="A4092" i="4"/>
  <c r="A4091" i="4"/>
  <c r="A4090" i="4"/>
  <c r="A4089" i="4"/>
  <c r="A4088" i="4"/>
  <c r="A4087" i="4"/>
  <c r="A4086" i="4"/>
  <c r="A4085" i="4"/>
  <c r="A4084" i="4"/>
  <c r="A4083" i="4"/>
  <c r="A4082" i="4"/>
  <c r="A4081" i="4"/>
  <c r="A4080" i="4"/>
  <c r="A4079" i="4"/>
  <c r="A4078" i="4"/>
  <c r="A4077" i="4"/>
  <c r="A4076" i="4"/>
  <c r="A4075" i="4"/>
  <c r="A4074" i="4"/>
  <c r="A4073" i="4"/>
  <c r="A4072" i="4"/>
  <c r="A4071" i="4"/>
  <c r="A4070" i="4"/>
  <c r="A4069" i="4"/>
  <c r="A4068" i="4"/>
  <c r="A4067" i="4"/>
  <c r="A4066" i="4"/>
  <c r="A4065" i="4"/>
  <c r="A4064" i="4"/>
  <c r="A4063" i="4"/>
  <c r="A4062" i="4"/>
  <c r="A4061" i="4"/>
  <c r="A4060" i="4"/>
  <c r="A4059" i="4"/>
  <c r="A4058" i="4"/>
  <c r="A4057" i="4"/>
  <c r="A4056" i="4"/>
  <c r="A4055" i="4"/>
  <c r="A4054" i="4"/>
  <c r="A4053" i="4"/>
  <c r="A4052" i="4"/>
  <c r="A4051" i="4"/>
  <c r="A4050" i="4"/>
  <c r="A4049" i="4"/>
  <c r="A4048" i="4"/>
  <c r="A4047" i="4"/>
  <c r="A4046" i="4"/>
  <c r="A4045" i="4"/>
  <c r="A4044" i="4"/>
  <c r="A4043" i="4"/>
  <c r="A4042" i="4"/>
  <c r="A4041" i="4"/>
  <c r="A4040" i="4"/>
  <c r="A4039" i="4"/>
  <c r="A4038" i="4"/>
  <c r="A4037" i="4"/>
  <c r="A4036" i="4"/>
  <c r="A4035" i="4"/>
  <c r="A4034" i="4"/>
  <c r="A4033" i="4"/>
  <c r="A4032" i="4"/>
  <c r="A4031" i="4"/>
  <c r="A4030" i="4"/>
  <c r="A4029" i="4"/>
  <c r="A4028" i="4"/>
  <c r="A4027" i="4"/>
  <c r="A4026" i="4"/>
  <c r="A4025" i="4"/>
  <c r="A4024" i="4"/>
  <c r="A4023" i="4"/>
  <c r="A4022" i="4"/>
  <c r="A4021" i="4"/>
  <c r="A4020" i="4"/>
  <c r="A4019" i="4"/>
  <c r="A4018" i="4"/>
  <c r="A4017" i="4"/>
  <c r="A4016" i="4"/>
  <c r="A4015" i="4"/>
  <c r="A4014" i="4"/>
  <c r="A4013" i="4"/>
  <c r="A4012" i="4"/>
  <c r="A4011" i="4"/>
  <c r="A4010" i="4"/>
  <c r="A4009" i="4"/>
  <c r="A4008" i="4"/>
  <c r="A4007" i="4"/>
  <c r="A4006" i="4"/>
  <c r="A4005" i="4"/>
  <c r="A4004" i="4"/>
  <c r="A4003" i="4"/>
  <c r="A4002" i="4"/>
  <c r="A4001" i="4"/>
  <c r="A4000" i="4"/>
  <c r="A3999" i="4"/>
  <c r="A3998" i="4"/>
  <c r="A3997" i="4"/>
  <c r="A3996" i="4"/>
  <c r="A3995" i="4"/>
  <c r="A3994" i="4"/>
  <c r="A3993" i="4"/>
  <c r="A3992" i="4"/>
  <c r="A3991" i="4"/>
  <c r="A3990" i="4"/>
  <c r="A3989" i="4"/>
  <c r="A3988" i="4"/>
  <c r="A3987" i="4"/>
  <c r="A3986" i="4"/>
  <c r="A3985" i="4"/>
  <c r="A3984" i="4"/>
  <c r="A3983" i="4"/>
  <c r="A3982" i="4"/>
  <c r="A3981" i="4"/>
  <c r="A3980" i="4"/>
  <c r="A3979" i="4"/>
  <c r="A3978" i="4"/>
  <c r="A3977" i="4"/>
  <c r="A3976" i="4"/>
  <c r="A3975" i="4"/>
  <c r="A3974" i="4"/>
  <c r="A3973" i="4"/>
  <c r="A3972" i="4"/>
  <c r="A3971" i="4"/>
  <c r="A3970" i="4"/>
  <c r="A3969" i="4"/>
  <c r="A3968" i="4"/>
  <c r="A3967" i="4"/>
  <c r="A3966" i="4"/>
  <c r="A3965" i="4"/>
  <c r="A3964" i="4"/>
  <c r="A3963" i="4"/>
  <c r="A3962" i="4"/>
  <c r="A3961" i="4"/>
  <c r="A3960" i="4"/>
  <c r="A3959" i="4"/>
  <c r="A3958" i="4"/>
  <c r="A3957" i="4"/>
  <c r="A3956" i="4"/>
  <c r="A3955" i="4"/>
  <c r="A3954" i="4"/>
  <c r="A3953" i="4"/>
  <c r="A3952" i="4"/>
  <c r="A3951" i="4"/>
  <c r="A3950" i="4"/>
  <c r="A3949" i="4"/>
  <c r="A3948" i="4"/>
  <c r="A3947" i="4"/>
  <c r="A3946" i="4"/>
  <c r="A3945" i="4"/>
  <c r="A3944" i="4"/>
  <c r="A3943" i="4"/>
  <c r="A3942" i="4"/>
  <c r="A3941" i="4"/>
  <c r="A3940" i="4"/>
  <c r="A3939" i="4"/>
  <c r="A3938" i="4"/>
  <c r="A3937" i="4"/>
  <c r="A3936" i="4"/>
  <c r="A3935" i="4"/>
  <c r="A3934" i="4"/>
  <c r="A3933" i="4"/>
  <c r="A3932" i="4"/>
  <c r="A3931" i="4"/>
  <c r="A3930" i="4"/>
  <c r="A3929" i="4"/>
  <c r="A3928" i="4"/>
  <c r="A3927" i="4"/>
  <c r="A3926" i="4"/>
  <c r="A3925" i="4"/>
  <c r="A3924" i="4"/>
  <c r="A3923" i="4"/>
  <c r="A3922" i="4"/>
  <c r="A3921" i="4"/>
  <c r="A3920" i="4"/>
  <c r="A3919" i="4"/>
  <c r="A3918" i="4"/>
  <c r="A3917" i="4"/>
  <c r="A3916" i="4"/>
  <c r="A3915" i="4"/>
  <c r="A3914" i="4"/>
  <c r="A3913" i="4"/>
  <c r="A3912" i="4"/>
  <c r="A3911" i="4"/>
  <c r="A3910" i="4"/>
  <c r="A3909" i="4"/>
  <c r="A3908" i="4"/>
  <c r="A3907" i="4"/>
  <c r="A3906" i="4"/>
  <c r="A3905" i="4"/>
  <c r="A3904" i="4"/>
  <c r="A3903" i="4"/>
  <c r="A3902" i="4"/>
  <c r="A3901" i="4"/>
  <c r="A3900" i="4"/>
  <c r="A3899" i="4"/>
  <c r="A3898" i="4"/>
  <c r="A3897" i="4"/>
  <c r="A3896" i="4"/>
  <c r="A3895" i="4"/>
  <c r="A3894" i="4"/>
  <c r="A3893" i="4"/>
  <c r="A3892" i="4"/>
  <c r="A3891" i="4"/>
  <c r="A3890" i="4"/>
  <c r="A3889" i="4"/>
  <c r="A3888" i="4"/>
  <c r="A3887" i="4"/>
  <c r="A3886" i="4"/>
  <c r="A3885" i="4"/>
  <c r="A3884" i="4"/>
  <c r="A3883" i="4"/>
  <c r="A3882" i="4"/>
  <c r="A3881" i="4"/>
  <c r="A3880" i="4"/>
  <c r="A3879" i="4"/>
  <c r="A3878" i="4"/>
  <c r="A3877" i="4"/>
  <c r="A3876" i="4"/>
  <c r="A3875" i="4"/>
  <c r="A3874" i="4"/>
  <c r="A3873" i="4"/>
  <c r="A3872" i="4"/>
  <c r="A3871" i="4"/>
  <c r="A3870" i="4"/>
  <c r="A3869" i="4"/>
  <c r="A3868" i="4"/>
  <c r="A3867" i="4"/>
  <c r="A3866" i="4"/>
  <c r="A3865" i="4"/>
  <c r="A3864" i="4"/>
  <c r="A3863" i="4"/>
  <c r="A3862" i="4"/>
  <c r="A3861" i="4"/>
  <c r="A3860" i="4"/>
  <c r="A3859" i="4"/>
  <c r="A3858" i="4"/>
  <c r="A3857" i="4"/>
  <c r="A3856" i="4"/>
  <c r="A3855" i="4"/>
  <c r="A3854" i="4"/>
  <c r="A3853" i="4"/>
  <c r="A3852" i="4"/>
  <c r="A3851" i="4"/>
  <c r="A3850" i="4"/>
  <c r="A3849" i="4"/>
  <c r="A3848" i="4"/>
  <c r="A3847" i="4"/>
  <c r="A3846" i="4"/>
  <c r="A3845" i="4"/>
  <c r="A3844" i="4"/>
  <c r="A3843" i="4"/>
  <c r="A3842" i="4"/>
  <c r="A3841" i="4"/>
  <c r="A3840" i="4"/>
  <c r="A3839" i="4"/>
  <c r="A3838" i="4"/>
  <c r="A3837" i="4"/>
  <c r="A3836" i="4"/>
  <c r="A3835" i="4"/>
  <c r="A3834" i="4"/>
  <c r="A3833" i="4"/>
  <c r="A3832" i="4"/>
  <c r="A3831" i="4"/>
  <c r="A3830" i="4"/>
  <c r="A3829" i="4"/>
  <c r="A3828" i="4"/>
  <c r="A3827" i="4"/>
  <c r="A3826" i="4"/>
  <c r="A3825" i="4"/>
  <c r="A3824" i="4"/>
  <c r="A3823" i="4"/>
  <c r="A3822" i="4"/>
  <c r="A3821" i="4"/>
  <c r="A3820" i="4"/>
  <c r="A3819" i="4"/>
  <c r="A3818" i="4"/>
  <c r="A3817" i="4"/>
  <c r="A3816" i="4"/>
  <c r="A3815" i="4"/>
  <c r="A3814" i="4"/>
  <c r="A3813" i="4"/>
  <c r="A3812" i="4"/>
  <c r="A3811" i="4"/>
  <c r="A3810" i="4"/>
  <c r="A3809" i="4"/>
  <c r="A3808" i="4"/>
  <c r="A3807" i="4"/>
  <c r="A3806" i="4"/>
  <c r="A3805" i="4"/>
  <c r="A3804" i="4"/>
  <c r="A3803" i="4"/>
  <c r="A3802" i="4"/>
  <c r="A3801" i="4"/>
  <c r="A3800" i="4"/>
  <c r="A3799" i="4"/>
  <c r="A3798" i="4"/>
  <c r="A3797" i="4"/>
  <c r="A3796" i="4"/>
  <c r="A3795" i="4"/>
  <c r="A3794" i="4"/>
  <c r="A3793" i="4"/>
  <c r="A3792" i="4"/>
  <c r="A3791" i="4"/>
  <c r="A3790" i="4"/>
  <c r="A3789" i="4"/>
  <c r="A3788" i="4"/>
  <c r="A3787" i="4"/>
  <c r="A3786" i="4"/>
  <c r="A3785" i="4"/>
  <c r="A3784" i="4"/>
  <c r="A3783" i="4"/>
  <c r="A3782" i="4"/>
  <c r="A3781" i="4"/>
  <c r="A3780" i="4"/>
  <c r="A3779" i="4"/>
  <c r="A3778" i="4"/>
  <c r="A3777" i="4"/>
  <c r="A3776" i="4"/>
  <c r="A3775" i="4"/>
  <c r="A3774" i="4"/>
  <c r="A3773" i="4"/>
  <c r="A3772" i="4"/>
  <c r="A3771" i="4"/>
  <c r="A3770" i="4"/>
  <c r="A3769" i="4"/>
  <c r="A3768" i="4"/>
  <c r="A3767" i="4"/>
  <c r="A3766" i="4"/>
  <c r="A3765" i="4"/>
  <c r="A3764" i="4"/>
  <c r="A3763" i="4"/>
  <c r="A3762" i="4"/>
  <c r="A3761" i="4"/>
  <c r="A3760" i="4"/>
  <c r="A3759" i="4"/>
  <c r="A3758" i="4"/>
  <c r="A3757" i="4"/>
  <c r="A3756" i="4"/>
  <c r="A3755" i="4"/>
  <c r="A3754" i="4"/>
  <c r="A3753" i="4"/>
  <c r="A3752" i="4"/>
  <c r="A3751" i="4"/>
  <c r="A3750" i="4"/>
  <c r="A3749" i="4"/>
  <c r="A3748" i="4"/>
  <c r="A3747" i="4"/>
  <c r="A3746" i="4"/>
  <c r="A3745" i="4"/>
  <c r="A3744" i="4"/>
  <c r="A3743" i="4"/>
  <c r="A3742" i="4"/>
  <c r="A3741" i="4"/>
  <c r="A3740" i="4"/>
  <c r="A3739" i="4"/>
  <c r="A3738" i="4"/>
  <c r="A3737" i="4"/>
  <c r="A3736" i="4"/>
  <c r="A3735" i="4"/>
  <c r="A3734" i="4"/>
  <c r="A3733" i="4"/>
  <c r="A3732" i="4"/>
  <c r="A3731" i="4"/>
  <c r="A3730" i="4"/>
  <c r="A3729" i="4"/>
  <c r="A3728" i="4"/>
  <c r="A3727" i="4"/>
  <c r="A3726" i="4"/>
  <c r="A3725" i="4"/>
  <c r="A3724" i="4"/>
  <c r="A3723" i="4"/>
  <c r="A3722" i="4"/>
  <c r="A3721" i="4"/>
  <c r="A3720" i="4"/>
  <c r="A3719" i="4"/>
  <c r="A3718" i="4"/>
  <c r="A3717" i="4"/>
  <c r="A3716" i="4"/>
  <c r="A3715" i="4"/>
  <c r="A3714" i="4"/>
  <c r="A3713" i="4"/>
  <c r="A3712" i="4"/>
  <c r="A3711" i="4"/>
  <c r="A3710" i="4"/>
  <c r="A3709" i="4"/>
  <c r="A3708" i="4"/>
  <c r="A3707" i="4"/>
  <c r="A3706" i="4"/>
  <c r="A3705" i="4"/>
  <c r="A3704" i="4"/>
  <c r="A3703" i="4"/>
  <c r="A3702" i="4"/>
  <c r="A3701" i="4"/>
  <c r="A3700" i="4"/>
  <c r="A3699" i="4"/>
  <c r="A3698" i="4"/>
  <c r="A3697" i="4"/>
  <c r="A3696" i="4"/>
  <c r="A3695" i="4"/>
  <c r="A3694" i="4"/>
  <c r="A3693" i="4"/>
  <c r="A3692" i="4"/>
  <c r="A3691" i="4"/>
  <c r="A3690" i="4"/>
  <c r="A3689" i="4"/>
  <c r="A3688" i="4"/>
  <c r="A3687" i="4"/>
  <c r="A3686" i="4"/>
  <c r="A3685" i="4"/>
  <c r="A3684" i="4"/>
  <c r="A3683" i="4"/>
  <c r="A3682" i="4"/>
  <c r="A3681" i="4"/>
  <c r="A3680" i="4"/>
  <c r="A3679" i="4"/>
  <c r="A3678" i="4"/>
  <c r="A3677" i="4"/>
  <c r="A3676" i="4"/>
  <c r="A3675" i="4"/>
  <c r="A3674" i="4"/>
  <c r="A3673" i="4"/>
  <c r="A3672" i="4"/>
  <c r="A3671" i="4"/>
  <c r="A3670" i="4"/>
  <c r="A3669" i="4"/>
  <c r="A3668" i="4"/>
  <c r="A3667" i="4"/>
  <c r="A3666" i="4"/>
  <c r="A3665" i="4"/>
  <c r="A3664" i="4"/>
  <c r="A3663" i="4"/>
  <c r="A3662" i="4"/>
  <c r="A3661" i="4"/>
  <c r="A3660" i="4"/>
  <c r="A3659" i="4"/>
  <c r="A3658" i="4"/>
  <c r="A3657" i="4"/>
  <c r="A3656" i="4"/>
  <c r="A3655" i="4"/>
  <c r="A3654" i="4"/>
  <c r="A3653" i="4"/>
  <c r="A3652" i="4"/>
  <c r="A3651" i="4"/>
  <c r="A3650" i="4"/>
  <c r="A3649" i="4"/>
  <c r="A3648" i="4"/>
  <c r="A3647" i="4"/>
  <c r="A3646" i="4"/>
  <c r="A3645" i="4"/>
  <c r="A3644" i="4"/>
  <c r="A3643" i="4"/>
  <c r="A3642" i="4"/>
  <c r="A3641" i="4"/>
  <c r="A3640" i="4"/>
  <c r="A3639" i="4"/>
  <c r="A3638" i="4"/>
  <c r="A3637" i="4"/>
  <c r="A3636" i="4"/>
  <c r="A3635" i="4"/>
  <c r="A3634" i="4"/>
  <c r="A3633" i="4"/>
  <c r="A3632" i="4"/>
  <c r="A3631" i="4"/>
  <c r="A3630" i="4"/>
  <c r="A3629" i="4"/>
  <c r="A3628" i="4"/>
  <c r="A3627" i="4"/>
  <c r="A3626" i="4"/>
  <c r="A3625" i="4"/>
  <c r="A3624" i="4"/>
  <c r="A3623" i="4"/>
  <c r="A3622" i="4"/>
  <c r="A3621" i="4"/>
  <c r="A3620" i="4"/>
  <c r="A3619" i="4"/>
  <c r="A3618" i="4"/>
  <c r="A3617" i="4"/>
  <c r="A3616" i="4"/>
  <c r="A3615" i="4"/>
  <c r="A3614" i="4"/>
  <c r="A3613" i="4"/>
  <c r="A3612" i="4"/>
  <c r="A3611" i="4"/>
  <c r="A3610" i="4"/>
  <c r="A3609" i="4"/>
  <c r="A3608" i="4"/>
  <c r="A3607" i="4"/>
  <c r="A3606" i="4"/>
  <c r="A3605" i="4"/>
  <c r="A3604" i="4"/>
  <c r="A3603" i="4"/>
  <c r="A3602" i="4"/>
  <c r="A3601" i="4"/>
  <c r="A3600" i="4"/>
  <c r="A3599" i="4"/>
  <c r="A3598" i="4"/>
  <c r="A3597" i="4"/>
  <c r="A3596" i="4"/>
  <c r="A3595" i="4"/>
  <c r="A3594" i="4"/>
  <c r="A3593" i="4"/>
  <c r="A3592" i="4"/>
  <c r="A3591" i="4"/>
  <c r="A3590" i="4"/>
  <c r="A3589" i="4"/>
  <c r="A3588" i="4"/>
  <c r="A3587" i="4"/>
  <c r="A3586" i="4"/>
  <c r="A3585" i="4"/>
  <c r="A3584" i="4"/>
  <c r="A3583" i="4"/>
  <c r="A3582" i="4"/>
  <c r="A3581" i="4"/>
  <c r="A3580" i="4"/>
  <c r="A3579" i="4"/>
  <c r="A3578" i="4"/>
  <c r="A3577" i="4"/>
  <c r="A3576" i="4"/>
  <c r="A3575" i="4"/>
  <c r="A3574" i="4"/>
  <c r="A3573" i="4"/>
  <c r="A3572" i="4"/>
  <c r="A3571" i="4"/>
  <c r="A3570" i="4"/>
  <c r="A3569" i="4"/>
  <c r="A3568" i="4"/>
  <c r="A3567" i="4"/>
  <c r="A3566" i="4"/>
  <c r="A3565" i="4"/>
  <c r="A3564" i="4"/>
  <c r="A3563" i="4"/>
  <c r="A3562" i="4"/>
  <c r="A3561" i="4"/>
  <c r="A3560" i="4"/>
  <c r="A3559" i="4"/>
  <c r="A3558" i="4"/>
  <c r="A3557" i="4"/>
  <c r="A3556" i="4"/>
  <c r="A3555" i="4"/>
  <c r="A3554" i="4"/>
  <c r="A3553" i="4"/>
  <c r="A3552" i="4"/>
  <c r="A3551" i="4"/>
  <c r="A3550" i="4"/>
  <c r="A3549" i="4"/>
  <c r="A3548" i="4"/>
  <c r="A3547" i="4"/>
  <c r="A3546" i="4"/>
  <c r="A3545" i="4"/>
  <c r="A3544" i="4"/>
  <c r="A3543" i="4"/>
  <c r="A3542" i="4"/>
  <c r="A3541" i="4"/>
  <c r="A3540" i="4"/>
  <c r="A3539" i="4"/>
  <c r="A3538" i="4"/>
  <c r="A3537" i="4"/>
  <c r="A3536" i="4"/>
  <c r="A3535" i="4"/>
  <c r="A3534" i="4"/>
  <c r="A3533" i="4"/>
  <c r="A3532" i="4"/>
  <c r="A3531" i="4"/>
  <c r="A3530" i="4"/>
  <c r="A3529" i="4"/>
  <c r="A3528" i="4"/>
  <c r="A3527" i="4"/>
  <c r="A3526" i="4"/>
  <c r="A3525" i="4"/>
  <c r="A3524" i="4"/>
  <c r="A3523" i="4"/>
  <c r="A3522" i="4"/>
  <c r="A3521" i="4"/>
  <c r="A3520" i="4"/>
  <c r="A3519" i="4"/>
  <c r="A3518" i="4"/>
  <c r="A3517" i="4"/>
  <c r="A3516" i="4"/>
  <c r="A3515" i="4"/>
  <c r="A3514" i="4"/>
  <c r="A3513" i="4"/>
  <c r="A3512" i="4"/>
  <c r="A3511" i="4"/>
  <c r="A3510" i="4"/>
  <c r="A3509" i="4"/>
  <c r="A3508" i="4"/>
  <c r="A3507" i="4"/>
  <c r="A3506" i="4"/>
  <c r="A3505" i="4"/>
  <c r="A3504" i="4"/>
  <c r="A3503" i="4"/>
  <c r="A3502" i="4"/>
  <c r="A3501" i="4"/>
  <c r="A3500" i="4"/>
  <c r="A3499" i="4"/>
  <c r="A3498" i="4"/>
  <c r="A3497" i="4"/>
  <c r="A3496" i="4"/>
  <c r="A3495"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7" i="4"/>
  <c r="A3196"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50" i="4"/>
  <c r="A3149" i="4"/>
  <c r="A3148" i="4"/>
  <c r="A3147" i="4"/>
  <c r="A3146" i="4"/>
  <c r="A3145" i="4"/>
  <c r="A3144" i="4"/>
  <c r="A3143" i="4"/>
  <c r="A3142" i="4"/>
  <c r="A3141" i="4"/>
  <c r="A3140" i="4"/>
  <c r="A3139" i="4"/>
  <c r="A3138" i="4"/>
  <c r="A3137" i="4"/>
  <c r="A3136" i="4"/>
  <c r="A3135" i="4"/>
  <c r="A3134" i="4"/>
  <c r="A3133" i="4"/>
  <c r="A3132" i="4"/>
  <c r="A3131" i="4"/>
  <c r="A3130" i="4"/>
  <c r="A3129" i="4"/>
  <c r="A3128" i="4"/>
  <c r="A3127" i="4"/>
  <c r="A3126" i="4"/>
  <c r="A3125" i="4"/>
  <c r="A3124" i="4"/>
  <c r="A3123" i="4"/>
  <c r="A3122" i="4"/>
  <c r="A3121" i="4"/>
  <c r="A3120" i="4"/>
  <c r="A3119" i="4"/>
  <c r="A3118" i="4"/>
  <c r="A3117" i="4"/>
  <c r="A3116" i="4"/>
  <c r="A3115" i="4"/>
  <c r="A3114" i="4"/>
  <c r="A3113" i="4"/>
  <c r="A3112" i="4"/>
  <c r="A3111"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2029" i="4"/>
  <c r="A2028" i="4"/>
  <c r="A2027" i="4"/>
  <c r="A2026" i="4"/>
  <c r="A2025" i="4"/>
  <c r="A2024" i="4"/>
  <c r="A2023" i="4"/>
  <c r="A2022" i="4"/>
  <c r="A2021" i="4"/>
  <c r="A2020" i="4"/>
  <c r="A2019" i="4"/>
  <c r="A2018" i="4"/>
  <c r="A2017" i="4"/>
  <c r="A2016" i="4"/>
  <c r="A2015" i="4"/>
  <c r="A2014" i="4"/>
  <c r="A2013" i="4"/>
  <c r="A2012" i="4"/>
  <c r="A2011" i="4"/>
  <c r="A2010" i="4"/>
  <c r="A2009" i="4"/>
  <c r="A2008" i="4"/>
  <c r="A2007" i="4"/>
  <c r="A2006" i="4"/>
  <c r="A2005" i="4"/>
  <c r="A2004" i="4"/>
  <c r="A2003" i="4"/>
  <c r="A2002" i="4"/>
  <c r="A2001" i="4"/>
  <c r="A2000" i="4"/>
  <c r="A1999" i="4"/>
  <c r="A1998" i="4"/>
  <c r="A1997" i="4"/>
  <c r="A1996" i="4"/>
  <c r="A1995" i="4"/>
  <c r="A1994" i="4"/>
  <c r="A1993" i="4"/>
  <c r="A1992" i="4"/>
  <c r="A1991" i="4"/>
  <c r="A1990"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1966" i="4"/>
  <c r="A1965" i="4"/>
  <c r="A1964" i="4"/>
  <c r="A1963" i="4"/>
  <c r="A1962" i="4"/>
  <c r="A1961" i="4"/>
  <c r="A1960" i="4"/>
  <c r="A1959" i="4"/>
  <c r="A1958" i="4"/>
  <c r="A1957" i="4"/>
  <c r="A1956" i="4"/>
  <c r="A1955" i="4"/>
  <c r="A1954" i="4"/>
  <c r="A1953" i="4"/>
  <c r="A1952" i="4"/>
  <c r="A1951" i="4"/>
  <c r="A1950" i="4"/>
  <c r="A1949" i="4"/>
  <c r="A1948" i="4"/>
  <c r="A1947" i="4"/>
  <c r="A1946" i="4"/>
  <c r="A1945" i="4"/>
  <c r="A1944" i="4"/>
  <c r="A1943" i="4"/>
  <c r="A1942" i="4"/>
  <c r="A1941" i="4"/>
  <c r="A1940" i="4"/>
  <c r="A1939" i="4"/>
  <c r="A1938" i="4"/>
  <c r="A1937" i="4"/>
  <c r="A1936" i="4"/>
  <c r="A1935" i="4"/>
  <c r="A1934" i="4"/>
  <c r="A1933" i="4"/>
  <c r="A1932" i="4"/>
  <c r="A1931" i="4"/>
  <c r="A1930" i="4"/>
  <c r="A1929" i="4"/>
  <c r="A1928" i="4"/>
  <c r="A1927" i="4"/>
  <c r="A1926" i="4"/>
  <c r="A192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1607" i="4"/>
  <c r="A1606" i="4"/>
  <c r="A1605" i="4"/>
  <c r="A1604" i="4"/>
  <c r="A1603" i="4"/>
  <c r="A1602" i="4"/>
  <c r="A1601" i="4"/>
  <c r="A1600" i="4"/>
  <c r="A1599" i="4"/>
  <c r="A1598" i="4"/>
  <c r="A1597" i="4"/>
  <c r="A1596" i="4"/>
  <c r="A1595" i="4"/>
  <c r="A1594" i="4"/>
  <c r="A1593" i="4"/>
  <c r="A1592" i="4"/>
  <c r="A1591" i="4"/>
  <c r="A1590" i="4"/>
  <c r="A1589" i="4"/>
  <c r="A1588" i="4"/>
  <c r="A1587"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1558" i="4"/>
  <c r="A1557" i="4"/>
  <c r="A1556" i="4"/>
  <c r="A1555" i="4"/>
  <c r="A1554" i="4"/>
  <c r="A1553"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1519" i="4"/>
  <c r="A1518" i="4"/>
  <c r="A1517" i="4"/>
  <c r="A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6"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A1047" i="4"/>
  <c r="A1046" i="4"/>
  <c r="A1045" i="4"/>
  <c r="A1044" i="4"/>
  <c r="A1043" i="4"/>
  <c r="A1042" i="4"/>
  <c r="A1041" i="4"/>
  <c r="A1040" i="4"/>
  <c r="A1039" i="4"/>
  <c r="A1038" i="4"/>
  <c r="A1037" i="4"/>
  <c r="A1036" i="4"/>
  <c r="A1035" i="4"/>
  <c r="A1034" i="4"/>
  <c r="A1033" i="4"/>
  <c r="A1032" i="4"/>
  <c r="A1031" i="4"/>
  <c r="A1030" i="4"/>
  <c r="A1029" i="4"/>
  <c r="A1028" i="4"/>
  <c r="A1027" i="4"/>
  <c r="A1026" i="4"/>
  <c r="A1025" i="4"/>
  <c r="A1024" i="4"/>
  <c r="A1023" i="4"/>
  <c r="A1022" i="4"/>
  <c r="A1021" i="4"/>
  <c r="A1020" i="4"/>
  <c r="A1019" i="4"/>
  <c r="A1018" i="4"/>
  <c r="A1017" i="4"/>
  <c r="A1016" i="4"/>
  <c r="A1015" i="4"/>
  <c r="A1014" i="4"/>
  <c r="A1013" i="4"/>
  <c r="A1012" i="4"/>
  <c r="A1011" i="4"/>
  <c r="A1010" i="4"/>
  <c r="A1009" i="4"/>
  <c r="A1008" i="4"/>
  <c r="A1007" i="4"/>
  <c r="A1006" i="4"/>
  <c r="A1005" i="4"/>
  <c r="A1004" i="4"/>
  <c r="A1003" i="4"/>
  <c r="A1002"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G33" i="24" l="1"/>
  <c r="G35" i="24" s="1"/>
  <c r="DI17" i="20"/>
  <c r="JA6" i="20" s="1"/>
  <c r="IY16" i="20"/>
  <c r="IZ16" i="20"/>
  <c r="IY18" i="20"/>
  <c r="HC2" i="23"/>
  <c r="GX2" i="23"/>
  <c r="GC5" i="23"/>
  <c r="DJ17" i="20"/>
  <c r="IY6" i="20" s="1"/>
  <c r="DK17" i="20"/>
  <c r="JA7" i="20" s="1"/>
  <c r="DL17" i="20"/>
  <c r="IY7" i="20" s="1"/>
  <c r="DA18" i="20"/>
  <c r="IZ2" i="20" s="1"/>
  <c r="IZ20" i="20"/>
  <c r="DM17" i="20"/>
  <c r="JA8" i="20" s="1"/>
  <c r="DC18" i="20"/>
  <c r="IZ3" i="20" s="1"/>
  <c r="DN17" i="20"/>
  <c r="IY8" i="20" s="1"/>
  <c r="DE18" i="20"/>
  <c r="IZ4" i="20" s="1"/>
  <c r="IY15" i="20"/>
  <c r="DO17" i="20"/>
  <c r="JA9" i="20" s="1"/>
  <c r="DG18" i="20"/>
  <c r="IZ5" i="20" s="1"/>
  <c r="IZ15" i="20"/>
  <c r="DP17" i="20"/>
  <c r="IY9" i="20" s="1"/>
  <c r="DI18" i="20"/>
  <c r="IZ6" i="20" s="1"/>
  <c r="JA15" i="20"/>
  <c r="DQ17" i="20"/>
  <c r="JA10" i="20" s="1"/>
  <c r="DK18" i="20"/>
  <c r="IZ7" i="20" s="1"/>
  <c r="DR17" i="20"/>
  <c r="IY10" i="20" s="1"/>
  <c r="DM18" i="20"/>
  <c r="IZ8" i="20" s="1"/>
  <c r="DS17" i="20"/>
  <c r="JA11" i="20" s="1"/>
  <c r="DO18" i="20"/>
  <c r="IZ9" i="20" s="1"/>
  <c r="GC2" i="23"/>
  <c r="DT17" i="20"/>
  <c r="IY11" i="20" s="1"/>
  <c r="DQ18" i="20"/>
  <c r="IZ10" i="20" s="1"/>
  <c r="DU17" i="20"/>
  <c r="JA12" i="20" s="1"/>
  <c r="DS18" i="20"/>
  <c r="IZ11" i="20" s="1"/>
  <c r="B12" i="25"/>
  <c r="G12" i="25" s="1"/>
  <c r="DC17" i="20"/>
  <c r="JA3" i="20" s="1"/>
  <c r="DW17" i="20"/>
  <c r="JA13" i="20" s="1"/>
  <c r="DW18" i="20"/>
  <c r="IZ13" i="20" s="1"/>
  <c r="HB2" i="23"/>
  <c r="DA17" i="20"/>
  <c r="JA2" i="20" s="1"/>
  <c r="DV17" i="20"/>
  <c r="IY12" i="20" s="1"/>
  <c r="DU18" i="20"/>
  <c r="IZ12" i="20" s="1"/>
  <c r="DD17" i="20"/>
  <c r="IY3" i="20" s="1"/>
  <c r="DX17" i="20"/>
  <c r="IY13" i="20" s="1"/>
  <c r="DY18" i="20"/>
  <c r="IZ14" i="20" s="1"/>
  <c r="DE17" i="20"/>
  <c r="JA4" i="20" s="1"/>
  <c r="DY17" i="20"/>
  <c r="JA14" i="20" s="1"/>
  <c r="DF17" i="20"/>
  <c r="IY4" i="20" s="1"/>
  <c r="DZ17" i="20"/>
  <c r="IY14" i="20" s="1"/>
  <c r="IZ18" i="20"/>
  <c r="DG17" i="20"/>
  <c r="JA5" i="20" s="1"/>
  <c r="IY17" i="20"/>
  <c r="DH17" i="20"/>
  <c r="IY5" i="20" s="1"/>
  <c r="IZ17" i="20"/>
  <c r="IY19" i="20"/>
  <c r="FC4" i="23" l="1"/>
  <c r="J11" i="23" s="1"/>
  <c r="H11" i="23" s="1"/>
  <c r="FC3" i="23"/>
  <c r="GC6" i="23"/>
  <c r="FB3" i="23"/>
  <c r="HD2" i="23"/>
  <c r="FB4" i="23"/>
  <c r="J10" i="23" s="1"/>
  <c r="GC3" i="23"/>
  <c r="H10" i="23" l="1"/>
  <c r="J12" i="23"/>
  <c r="FD3" i="23"/>
  <c r="FA2" i="23" s="1"/>
  <c r="GC8" i="23"/>
  <c r="FD4" i="23"/>
  <c r="J13" i="23" l="1"/>
  <c r="H13" i="23" s="1"/>
  <c r="H12" i="23"/>
  <c r="J32" i="23"/>
  <c r="H32" i="23" s="1"/>
  <c r="J16" i="23" l="1"/>
  <c r="J28" i="23" s="1"/>
  <c r="H16" i="23"/>
  <c r="H28"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 Hammons</author>
  </authors>
  <commentList>
    <comment ref="B7" authorId="0" shapeId="0" xr:uid="{28DF19E4-B39F-494A-A450-9208163EEF7D}">
      <text>
        <r>
          <rPr>
            <b/>
            <sz val="9"/>
            <color indexed="81"/>
            <rFont val="Tahoma"/>
            <family val="2"/>
          </rPr>
          <t>James Hammons:</t>
        </r>
        <r>
          <rPr>
            <sz val="9"/>
            <color indexed="81"/>
            <rFont val="Tahoma"/>
            <family val="2"/>
          </rPr>
          <t xml:space="preserve">
Select the payment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 Hammons</author>
  </authors>
  <commentList>
    <comment ref="B7" authorId="0" shapeId="0" xr:uid="{80E93B77-2811-4B12-BFFE-00ABEC712F76}">
      <text>
        <r>
          <rPr>
            <b/>
            <sz val="9"/>
            <color indexed="81"/>
            <rFont val="Tahoma"/>
            <family val="2"/>
          </rPr>
          <t>James Hammons:</t>
        </r>
        <r>
          <rPr>
            <sz val="9"/>
            <color indexed="81"/>
            <rFont val="Tahoma"/>
            <family val="2"/>
          </rPr>
          <t xml:space="preserve">
Select the payment</t>
        </r>
      </text>
    </comment>
    <comment ref="G11" authorId="0" shapeId="0" xr:uid="{7EA99A4A-11F6-4EBB-8638-36C2DE457F59}">
      <text>
        <r>
          <rPr>
            <b/>
            <sz val="9"/>
            <color indexed="81"/>
            <rFont val="Tahoma"/>
            <family val="2"/>
          </rPr>
          <t>James Hammons:</t>
        </r>
        <r>
          <rPr>
            <sz val="9"/>
            <color indexed="81"/>
            <rFont val="Tahoma"/>
            <family val="2"/>
          </rPr>
          <t xml:space="preserve">
The value must be populated to calculate the payment correctly for the "Final" 100% payment</t>
        </r>
      </text>
    </comment>
  </commentList>
</comments>
</file>

<file path=xl/sharedStrings.xml><?xml version="1.0" encoding="utf-8"?>
<sst xmlns="http://schemas.openxmlformats.org/spreadsheetml/2006/main" count="40794" uniqueCount="7659">
  <si>
    <t>Pay Item</t>
  </si>
  <si>
    <t>Item Description</t>
  </si>
  <si>
    <t>Quantity</t>
  </si>
  <si>
    <t>Units</t>
  </si>
  <si>
    <t>Unit Price</t>
  </si>
  <si>
    <t>Subtotal</t>
  </si>
  <si>
    <t>FuelAdjustment Subtotal</t>
  </si>
  <si>
    <t>Fuel Code</t>
  </si>
  <si>
    <t>Field_1</t>
  </si>
  <si>
    <t>Fuel Base Month</t>
  </si>
  <si>
    <t>Fuel Base Year</t>
  </si>
  <si>
    <t>Fuel Current Month</t>
  </si>
  <si>
    <t>Fuel Current Year</t>
  </si>
  <si>
    <t>Base Gas</t>
  </si>
  <si>
    <t>Base Diesel</t>
  </si>
  <si>
    <t>Current Gas</t>
  </si>
  <si>
    <t>Current Diesel</t>
  </si>
  <si>
    <t>AC_Percent</t>
  </si>
  <si>
    <t>Binder_Type</t>
  </si>
  <si>
    <t>Base PG-64-22</t>
  </si>
  <si>
    <t>Base PG-67-22</t>
  </si>
  <si>
    <t>Base PG-76-22</t>
  </si>
  <si>
    <t>Base PG-82-22</t>
  </si>
  <si>
    <t>Base SS-1</t>
  </si>
  <si>
    <t>Base CRS-2</t>
  </si>
  <si>
    <t>Base CRS-2P</t>
  </si>
  <si>
    <t>Base EA-1</t>
  </si>
  <si>
    <t>Base CSS-1 UN</t>
  </si>
  <si>
    <t>Base CSS-1</t>
  </si>
  <si>
    <t>Current PG-64-22</t>
  </si>
  <si>
    <t>Current PG-67-22</t>
  </si>
  <si>
    <t>Current PG-76-22</t>
  </si>
  <si>
    <t>Current PG-82-22</t>
  </si>
  <si>
    <t>Current SS-1</t>
  </si>
  <si>
    <t>Current CRS-2</t>
  </si>
  <si>
    <t>Current CRS-2P</t>
  </si>
  <si>
    <t>Current EA-1</t>
  </si>
  <si>
    <t>Current CSS-1 UN</t>
  </si>
  <si>
    <t>Current CSS-1</t>
  </si>
  <si>
    <t>FuelAdjustment_Gas</t>
  </si>
  <si>
    <t>FuelAdjustment_Diesel</t>
  </si>
  <si>
    <t>FuelAdjustment_Binder</t>
  </si>
  <si>
    <t>Past Fuel Adjustment Subtotal</t>
  </si>
  <si>
    <t>Field_2</t>
  </si>
  <si>
    <t>Type</t>
  </si>
  <si>
    <t>Participating</t>
  </si>
  <si>
    <t>SORT_order</t>
  </si>
  <si>
    <t>Current Invoice No</t>
  </si>
  <si>
    <t>Past Invoice No</t>
  </si>
  <si>
    <t>ChangeOrder_No</t>
  </si>
  <si>
    <t>Latitude</t>
  </si>
  <si>
    <t>Longitude</t>
  </si>
  <si>
    <t>County</t>
  </si>
  <si>
    <t>District</t>
  </si>
  <si>
    <t>Site</t>
  </si>
  <si>
    <t>Bid Date</t>
  </si>
  <si>
    <t>Project_fk</t>
  </si>
  <si>
    <t>Project No</t>
  </si>
  <si>
    <t>Past Accumulative Quantity</t>
  </si>
  <si>
    <t>Past Accumulative Cost</t>
  </si>
  <si>
    <t>Current Period Quantity</t>
  </si>
  <si>
    <t>Current Period Cost</t>
  </si>
  <si>
    <t>Current Total Quantity</t>
  </si>
  <si>
    <t>Current Total Cost</t>
  </si>
  <si>
    <t>Modified</t>
  </si>
  <si>
    <t>Modified By</t>
  </si>
  <si>
    <t>Created</t>
  </si>
  <si>
    <t>Created By</t>
  </si>
  <si>
    <t>Specification</t>
  </si>
  <si>
    <t>Field_3</t>
  </si>
  <si>
    <t>Field_4</t>
  </si>
  <si>
    <t>Field_5</t>
  </si>
  <si>
    <t>Field_6</t>
  </si>
  <si>
    <t>Field_7</t>
  </si>
  <si>
    <t>Field_8</t>
  </si>
  <si>
    <t>Field_9</t>
  </si>
  <si>
    <t>Field_10</t>
  </si>
  <si>
    <t>Field_11</t>
  </si>
  <si>
    <t>Field_12</t>
  </si>
  <si>
    <t>Field_13</t>
  </si>
  <si>
    <t>Field_14</t>
  </si>
  <si>
    <t>Field_15</t>
  </si>
  <si>
    <t>Field_16</t>
  </si>
  <si>
    <t>Field_17</t>
  </si>
  <si>
    <t>Field_18</t>
  </si>
  <si>
    <t>Field_19</t>
  </si>
  <si>
    <t>Field_20</t>
  </si>
  <si>
    <t>Field_21</t>
  </si>
  <si>
    <t>Field_22</t>
  </si>
  <si>
    <t>Field_23</t>
  </si>
  <si>
    <t>Field_24</t>
  </si>
  <si>
    <t>Field_25</t>
  </si>
  <si>
    <t>Field_26</t>
  </si>
  <si>
    <t>Field_27</t>
  </si>
  <si>
    <t>Field_28</t>
  </si>
  <si>
    <t>Field_29</t>
  </si>
  <si>
    <t>Pay-Item</t>
  </si>
  <si>
    <t>Item_Description</t>
  </si>
  <si>
    <t>Unit_Price</t>
  </si>
  <si>
    <t>FuelAdjustment_Subtotal</t>
  </si>
  <si>
    <t>Fuel_Code</t>
  </si>
  <si>
    <t>Fuel_BaseMonth</t>
  </si>
  <si>
    <t>Fuel_BaseYear</t>
  </si>
  <si>
    <t>Fuel_CurrentMonth</t>
  </si>
  <si>
    <t>Fuel_CurrentYear</t>
  </si>
  <si>
    <t>Base_Gas</t>
  </si>
  <si>
    <t>Base_Diesel</t>
  </si>
  <si>
    <t>Current_Gas</t>
  </si>
  <si>
    <t>Current_Diesel</t>
  </si>
  <si>
    <t>Base_PG-64-22</t>
  </si>
  <si>
    <t>Base_PG-67-22</t>
  </si>
  <si>
    <t>Base_PG-76-22</t>
  </si>
  <si>
    <t>Base_PG-82-22</t>
  </si>
  <si>
    <t>Base_SS-1</t>
  </si>
  <si>
    <t>Base_CRS-2</t>
  </si>
  <si>
    <t>Base_CRS-2P</t>
  </si>
  <si>
    <t>Base_EA-1</t>
  </si>
  <si>
    <t>Base_CSS-1_UN</t>
  </si>
  <si>
    <t>Base_CSS-1</t>
  </si>
  <si>
    <t>Current_PG-64-22</t>
  </si>
  <si>
    <t>Current_PG-67-22</t>
  </si>
  <si>
    <t>Current_PG-76-22</t>
  </si>
  <si>
    <t>Current_PG-82-22</t>
  </si>
  <si>
    <t>Current_SS-1</t>
  </si>
  <si>
    <t>Current_CRS-2</t>
  </si>
  <si>
    <t>Current_CRS-2P</t>
  </si>
  <si>
    <t>Current_EA-1</t>
  </si>
  <si>
    <t>Current_CSS-1_UN</t>
  </si>
  <si>
    <t>Current_CSS-1</t>
  </si>
  <si>
    <t>FuelAdjustment_Total</t>
  </si>
  <si>
    <t>PastFuelAdjustment_Total</t>
  </si>
  <si>
    <t>Current_InvoiceNo</t>
  </si>
  <si>
    <t>Past_InvoiceNo</t>
  </si>
  <si>
    <t>Bid_Date</t>
  </si>
  <si>
    <t>Project_No</t>
  </si>
  <si>
    <t>PastAccumulative_Quantity</t>
  </si>
  <si>
    <t>PastAccumulative_Cost</t>
  </si>
  <si>
    <t>CurrentPeriod_Quantity</t>
  </si>
  <si>
    <t>CurrentPeriod_Cost</t>
  </si>
  <si>
    <t>CurrentTotal_Quantity</t>
  </si>
  <si>
    <t>CurrentTotal_Cost</t>
  </si>
  <si>
    <t>Modified_By</t>
  </si>
  <si>
    <t>Created_By</t>
  </si>
  <si>
    <t>Road Name</t>
  </si>
  <si>
    <t>Road Name 2</t>
  </si>
  <si>
    <t>Structure No(s)</t>
  </si>
  <si>
    <t>Character of Work</t>
  </si>
  <si>
    <t>Character of Work Notes</t>
  </si>
  <si>
    <t>Roadway Width</t>
  </si>
  <si>
    <t>Surfacing</t>
  </si>
  <si>
    <t>Surface Width</t>
  </si>
  <si>
    <t>Working Days</t>
  </si>
  <si>
    <t>Engineering Cost Percent</t>
  </si>
  <si>
    <t>Project Funding Type</t>
  </si>
  <si>
    <t>Estimate Date</t>
  </si>
  <si>
    <t>Roadway Length</t>
  </si>
  <si>
    <t>Bridge length(s)</t>
  </si>
  <si>
    <t>Project Length</t>
  </si>
  <si>
    <t>Exception(s) Length</t>
  </si>
  <si>
    <t>Gross Project Length</t>
  </si>
  <si>
    <t>Prepared by</t>
  </si>
  <si>
    <t>Prepared by Title</t>
  </si>
  <si>
    <t>Form 900 Statement</t>
  </si>
  <si>
    <t>Supervisor President District A</t>
  </si>
  <si>
    <t>Supervisor District B</t>
  </si>
  <si>
    <t>Supervisor District C</t>
  </si>
  <si>
    <t>Supervisor District D</t>
  </si>
  <si>
    <t>Supervisor District E</t>
  </si>
  <si>
    <t>Supervisor President Name A</t>
  </si>
  <si>
    <t>Supervisor Name B</t>
  </si>
  <si>
    <t>Supervisor Name C</t>
  </si>
  <si>
    <t>Supervisor Name D</t>
  </si>
  <si>
    <t>Supervisor Name E</t>
  </si>
  <si>
    <t>OSARC District</t>
  </si>
  <si>
    <t>Data Source</t>
  </si>
  <si>
    <t>Modified Date</t>
  </si>
  <si>
    <t>Modified by</t>
  </si>
  <si>
    <t>EngFundType</t>
  </si>
  <si>
    <t>Heading No. 1</t>
  </si>
  <si>
    <t>If applicable, please include additional Form 900 statement here</t>
  </si>
  <si>
    <t>State</t>
  </si>
  <si>
    <t>OFFICE OF STATE AID ROAD CONSTRUCTION (OSARC)</t>
  </si>
  <si>
    <t>Pay Item Search</t>
  </si>
  <si>
    <t>Specification Year</t>
  </si>
  <si>
    <t xml:space="preserve">1000-A    </t>
  </si>
  <si>
    <t xml:space="preserve">Design Build </t>
  </si>
  <si>
    <t xml:space="preserve">LS  </t>
  </si>
  <si>
    <t>NA</t>
  </si>
  <si>
    <t>Yes</t>
  </si>
  <si>
    <t>ROADWAY</t>
  </si>
  <si>
    <t>MDOT2017</t>
  </si>
  <si>
    <t xml:space="preserve">104-A     </t>
  </si>
  <si>
    <t xml:space="preserve">Minor Alterations to the Contract </t>
  </si>
  <si>
    <t xml:space="preserve">1500-A    </t>
  </si>
  <si>
    <t xml:space="preserve">Construction of </t>
  </si>
  <si>
    <t xml:space="preserve">1510-A    </t>
  </si>
  <si>
    <t xml:space="preserve">Renovate </t>
  </si>
  <si>
    <t xml:space="preserve">1520-A    </t>
  </si>
  <si>
    <t xml:space="preserve">Installation of </t>
  </si>
  <si>
    <t xml:space="preserve">1530-A    </t>
  </si>
  <si>
    <t xml:space="preserve">Replace </t>
  </si>
  <si>
    <t xml:space="preserve">1540-A    </t>
  </si>
  <si>
    <t xml:space="preserve">Alterations </t>
  </si>
  <si>
    <t xml:space="preserve">1550-A    </t>
  </si>
  <si>
    <t xml:space="preserve">Upgrade </t>
  </si>
  <si>
    <t xml:space="preserve">1560-A    </t>
  </si>
  <si>
    <t xml:space="preserve">Repair of </t>
  </si>
  <si>
    <t xml:space="preserve">EA  </t>
  </si>
  <si>
    <t xml:space="preserve">1570-A    </t>
  </si>
  <si>
    <t xml:space="preserve">Remove and Replace </t>
  </si>
  <si>
    <t xml:space="preserve">201-A     </t>
  </si>
  <si>
    <t xml:space="preserve">Clearing and Grubbing </t>
  </si>
  <si>
    <t xml:space="preserve">201-B     </t>
  </si>
  <si>
    <t>ACRE</t>
  </si>
  <si>
    <t xml:space="preserve">201-C     </t>
  </si>
  <si>
    <t xml:space="preserve">Random Clearing and Grubbing </t>
  </si>
  <si>
    <t xml:space="preserve">STA </t>
  </si>
  <si>
    <t xml:space="preserve">907-201-C </t>
  </si>
  <si>
    <t xml:space="preserve">201-D     </t>
  </si>
  <si>
    <t xml:space="preserve">Random Clearing </t>
  </si>
  <si>
    <t xml:space="preserve">907-201-D </t>
  </si>
  <si>
    <t xml:space="preserve">MI  </t>
  </si>
  <si>
    <t xml:space="preserve">202-A     </t>
  </si>
  <si>
    <t xml:space="preserve">Removal of Obstructions </t>
  </si>
  <si>
    <t xml:space="preserve">202-B     </t>
  </si>
  <si>
    <t xml:space="preserve">Removal of Air Release Valve and Manhole </t>
  </si>
  <si>
    <t xml:space="preserve">907-202-B </t>
  </si>
  <si>
    <t xml:space="preserve">Removal of Bridge Deck, Hydrodemolition </t>
  </si>
  <si>
    <t xml:space="preserve">SY  </t>
  </si>
  <si>
    <t xml:space="preserve">Removal of Arch Cattle Pass </t>
  </si>
  <si>
    <t xml:space="preserve">LF  </t>
  </si>
  <si>
    <t xml:space="preserve">Removal of Debris </t>
  </si>
  <si>
    <t xml:space="preserve">Removal of Asphalt Curb </t>
  </si>
  <si>
    <t xml:space="preserve">Removal of Approach Slab, Hydrodemolition </t>
  </si>
  <si>
    <t xml:space="preserve">Removal of Asphalt Driveways, All Depths </t>
  </si>
  <si>
    <t xml:space="preserve">Removal of Asphalt Paved Ditch, All Depths </t>
  </si>
  <si>
    <t xml:space="preserve">Removal of Asphalt Paved Shoulders, All Depths </t>
  </si>
  <si>
    <t xml:space="preserve">Removal of Asphalt Pavement, All Depths </t>
  </si>
  <si>
    <t xml:space="preserve">Removal of Asphalt Pavement, All Depths, Including Soil Cement Base </t>
  </si>
  <si>
    <t xml:space="preserve">Removal of Asphalt Pavement, Failed Areas </t>
  </si>
  <si>
    <t xml:space="preserve">Removal of Asphalt Pavement, LVM, All Depths </t>
  </si>
  <si>
    <t xml:space="preserve">CY  </t>
  </si>
  <si>
    <t xml:space="preserve">Removal of Barricade, All Types </t>
  </si>
  <si>
    <t xml:space="preserve">Removal of Barrier Gate </t>
  </si>
  <si>
    <t xml:space="preserve">Removal of Base </t>
  </si>
  <si>
    <t xml:space="preserve">Removal of Bituminous Curb </t>
  </si>
  <si>
    <t xml:space="preserve">Removal of Bituminous Island Pavement, All Depths </t>
  </si>
  <si>
    <t xml:space="preserve">Removal of Box Bridge </t>
  </si>
  <si>
    <t xml:space="preserve">Removal of Box Culvert </t>
  </si>
  <si>
    <t xml:space="preserve">Removal of Brick Driveways, All Depths </t>
  </si>
  <si>
    <t xml:space="preserve">Removal of Brick Edging </t>
  </si>
  <si>
    <t xml:space="preserve">Removal of Brick Overlayed With Asphalt Pavement, All Depths </t>
  </si>
  <si>
    <t xml:space="preserve">Removal of Bridge </t>
  </si>
  <si>
    <t xml:space="preserve">Removal of Bridge Concrete </t>
  </si>
  <si>
    <t xml:space="preserve">Removal of Bridge Deck </t>
  </si>
  <si>
    <t xml:space="preserve">Removal of Bridge Deck, Curb and Railing </t>
  </si>
  <si>
    <t xml:space="preserve">Removal of Bridge End Pavement </t>
  </si>
  <si>
    <t xml:space="preserve">Removal of Bridge End Section Post </t>
  </si>
  <si>
    <t xml:space="preserve">Removal of Bridge End Span </t>
  </si>
  <si>
    <t xml:space="preserve">Removal of Bridge Footing </t>
  </si>
  <si>
    <t xml:space="preserve">Removal of Bridge Footing and Seal </t>
  </si>
  <si>
    <t xml:space="preserve">Removal of Bridge Intermediate Span </t>
  </si>
  <si>
    <t xml:space="preserve">Removal of Bridge Median and Deck </t>
  </si>
  <si>
    <t xml:space="preserve">Removal of Bridge Piling </t>
  </si>
  <si>
    <t xml:space="preserve">Removal of Bridge Railing </t>
  </si>
  <si>
    <t xml:space="preserve">Removal of Building </t>
  </si>
  <si>
    <t xml:space="preserve">Removal of Cable Barrier </t>
  </si>
  <si>
    <t xml:space="preserve">Removal of Cable Barrier Terminal Section </t>
  </si>
  <si>
    <t xml:space="preserve">Removal of Cable Rail </t>
  </si>
  <si>
    <t xml:space="preserve">Removal of Camera Pole </t>
  </si>
  <si>
    <t xml:space="preserve">Removal of Car Stop </t>
  </si>
  <si>
    <t xml:space="preserve">Removal of Cattle Guard </t>
  </si>
  <si>
    <t xml:space="preserve">Removal of Cement Treated Base, All Depths </t>
  </si>
  <si>
    <t xml:space="preserve">Removal of Cement Treated Shoulders w/ Surface Treatment, All Depths </t>
  </si>
  <si>
    <t xml:space="preserve">Removal of Cement Treated Shoulders w/ Variable Depth Overlay </t>
  </si>
  <si>
    <t xml:space="preserve">Removal of Cement Treated Shoulders, All Depths </t>
  </si>
  <si>
    <t xml:space="preserve">Removal of Concrete Bridge Footing </t>
  </si>
  <si>
    <t xml:space="preserve">Removal of Concrete Combination Curb &amp; Gutter </t>
  </si>
  <si>
    <t xml:space="preserve">Removal of Concrete Curb </t>
  </si>
  <si>
    <t xml:space="preserve">Removal of Concrete Driveways, All Depths </t>
  </si>
  <si>
    <t xml:space="preserve">Removal of Concrete Foundation </t>
  </si>
  <si>
    <t xml:space="preserve">Removal of Concrete Hand Holes </t>
  </si>
  <si>
    <t xml:space="preserve">Removal of Concrete Impact Attenuator Base and Foundation </t>
  </si>
  <si>
    <t xml:space="preserve">Removal of Concrete Integral Curb &amp; Gutter </t>
  </si>
  <si>
    <t xml:space="preserve">Removal of Concrete Junction Box, Manhole and Inlet, All Sizes </t>
  </si>
  <si>
    <t xml:space="preserve">Removal of Concrete Lug Anchor </t>
  </si>
  <si>
    <t xml:space="preserve">Removal of Concrete Median &amp; Island Pavement, All Depths </t>
  </si>
  <si>
    <t xml:space="preserve">Removal of Concrete Median Barrier </t>
  </si>
  <si>
    <t xml:space="preserve">Removal of Concrete Median Barrier, Precast </t>
  </si>
  <si>
    <t xml:space="preserve">Removal of Concrete Paved Ditch </t>
  </si>
  <si>
    <t xml:space="preserve">Removal of Concrete Paved Shoulders w/ Variable Depth Overlay </t>
  </si>
  <si>
    <t xml:space="preserve">Removal of Concrete Paved Shoulders, All Depths </t>
  </si>
  <si>
    <t xml:space="preserve">Removal of Concrete Pavement Including Soil-Cement Treated Base, All Depths </t>
  </si>
  <si>
    <t xml:space="preserve">Removal of Concrete Pavement Punchouts, 8" Depth </t>
  </si>
  <si>
    <t xml:space="preserve">Removal of Concrete Pavement Punchouts, 9" Depth </t>
  </si>
  <si>
    <t xml:space="preserve">Removal of Concrete Pavement w/ Variable Depth Overlay </t>
  </si>
  <si>
    <t xml:space="preserve">Removal of Concrete Pavement, 10" Depth </t>
  </si>
  <si>
    <t xml:space="preserve">Removal of Concrete Pavement, 8" Depth </t>
  </si>
  <si>
    <t xml:space="preserve">Removal of Concrete Pavement, 9" Depth </t>
  </si>
  <si>
    <t xml:space="preserve">Removal of Concrete Pavement, All Depths </t>
  </si>
  <si>
    <t xml:space="preserve">Removal of Concrete Pavement, Continuous Reinforcement, All Depths </t>
  </si>
  <si>
    <t xml:space="preserve">Removal of Concrete Pavement, Conventional Reinforcement, All Depths </t>
  </si>
  <si>
    <t xml:space="preserve">Removal of Concrete Pavement, Failed Areas </t>
  </si>
  <si>
    <t xml:space="preserve">Removal of Concrete Piling </t>
  </si>
  <si>
    <t xml:space="preserve">Removal of Concrete Railing </t>
  </si>
  <si>
    <t xml:space="preserve">Removal of Concrete Retaining Wall </t>
  </si>
  <si>
    <t xml:space="preserve">Removal of Concrete Sidewalk </t>
  </si>
  <si>
    <t xml:space="preserve">Removal of Concrete Sidewalks &amp; Driveways, All Depths </t>
  </si>
  <si>
    <t xml:space="preserve">SF  </t>
  </si>
  <si>
    <t xml:space="preserve">Removal of Concrete Slope Paving </t>
  </si>
  <si>
    <t xml:space="preserve">Removal of Continuously Reinforced Concrete Pavement, 6-inch Depth </t>
  </si>
  <si>
    <t xml:space="preserve">Removal of Continuously Reinforced Concrete Pavement, 8-inch Depth </t>
  </si>
  <si>
    <t xml:space="preserve">Removal of Continuously Reinforced Concrete Pavement, 9-inch Depth </t>
  </si>
  <si>
    <t xml:space="preserve">Removal of Continuously Reinforced Concrete Pavement, All Depths </t>
  </si>
  <si>
    <t xml:space="preserve">Removal of Curb &amp; Gutter, All Types </t>
  </si>
  <si>
    <t xml:space="preserve">Removal of Curb &amp;/or Curb and Gutter, All Types </t>
  </si>
  <si>
    <t xml:space="preserve">Removal of Curb Inlet </t>
  </si>
  <si>
    <t xml:space="preserve">Removal of Curb Inlets </t>
  </si>
  <si>
    <t xml:space="preserve">Removal of Curb, All Types </t>
  </si>
  <si>
    <t xml:space="preserve">Removal of Debris and Sand From Arch Pipe, Less Than and Equal To 29" x 18" </t>
  </si>
  <si>
    <t xml:space="preserve">Removal of Debris and Sand From Box Culvert, 10-foot and Greater Width </t>
  </si>
  <si>
    <t xml:space="preserve">Removal of Debris and Sand From Box Culvert, Less Than 6-foot Width </t>
  </si>
  <si>
    <t xml:space="preserve">Removal of Debris and Sand From Pipe, 15" Slottted Metal Pipe </t>
  </si>
  <si>
    <t xml:space="preserve">Removal of Debris and Sand From Pipe, 18" to Less Than 36" Diameter </t>
  </si>
  <si>
    <t xml:space="preserve">Removal of Debris and Sand From Pipe, 22" x 13" Arch Pipe </t>
  </si>
  <si>
    <t xml:space="preserve">Removal of Debris and Sand From Pipe, 29" x 18" Arch Pipe </t>
  </si>
  <si>
    <t xml:space="preserve">Removal of Debris and Sand From Pipe, 33" x 21" Arch Pipe </t>
  </si>
  <si>
    <t xml:space="preserve">Removal of Debris and Sand From Pipe, 36" to Less Than 54" Diamater </t>
  </si>
  <si>
    <t xml:space="preserve">Removal of Debris and Sand From Pipe, 36" x 23" Arch Pipe </t>
  </si>
  <si>
    <t xml:space="preserve">Removal of Debris and Sand From Pipe, 43" x 26" Arch Pipe </t>
  </si>
  <si>
    <t xml:space="preserve">Removal of Debris and Sand From Pipe, 44" x 27" Arch Pipe </t>
  </si>
  <si>
    <t xml:space="preserve">Removal of Debris and Sand From Pipe, 51" x 31" Arch Pipe </t>
  </si>
  <si>
    <t xml:space="preserve">Removal of Debris and Sand From Pipe, 54" to Less Than 72" Diamater </t>
  </si>
  <si>
    <t xml:space="preserve">Removal of Debris and Sand From Pipe, 58" x 36" Arch Pipe </t>
  </si>
  <si>
    <t xml:space="preserve">Removal of Debris and Sand From Pipe, 65" x 40" Arch Pipe </t>
  </si>
  <si>
    <t xml:space="preserve">Removal of Debris and Sand From Pipe, 72" x 51" Arch Pipe </t>
  </si>
  <si>
    <t xml:space="preserve">Removal of Debris and Sand From Pipe, All Sizes </t>
  </si>
  <si>
    <t xml:space="preserve">Removal of Debris and Sand From Pipe, Less Than 18" Diameter </t>
  </si>
  <si>
    <t xml:space="preserve">Removal of Debris, LVM </t>
  </si>
  <si>
    <t xml:space="preserve">Removal of Delineator, All Types </t>
  </si>
  <si>
    <t xml:space="preserve">Removal of Doweled Curb </t>
  </si>
  <si>
    <t xml:space="preserve">Removal of Drilled Shaft, 72" Diameter </t>
  </si>
  <si>
    <t xml:space="preserve">Removal of Drinking Fountain </t>
  </si>
  <si>
    <t xml:space="preserve">Removal of Edge Drain </t>
  </si>
  <si>
    <t xml:space="preserve">Removal of Edge Drain Outlet </t>
  </si>
  <si>
    <t xml:space="preserve">Removal of Electric Power Cable, Including Hardware </t>
  </si>
  <si>
    <t xml:space="preserve">Removal of Electrical Conductors </t>
  </si>
  <si>
    <t xml:space="preserve">Removal of Fence Gate, All Types, All Sizes </t>
  </si>
  <si>
    <t xml:space="preserve">Removal of Fence, All Types </t>
  </si>
  <si>
    <t xml:space="preserve">Removal of Fire Hydrant </t>
  </si>
  <si>
    <t xml:space="preserve">Removal of Flag Pole </t>
  </si>
  <si>
    <t xml:space="preserve">Removal of Flared End Section, All Sizes </t>
  </si>
  <si>
    <t xml:space="preserve">Removal of Footing </t>
  </si>
  <si>
    <t xml:space="preserve">Removal of Geotextile Fabric under Riprap </t>
  </si>
  <si>
    <t xml:space="preserve">Removal of Gravity Sewer Line, All Sizes, All Types </t>
  </si>
  <si>
    <t xml:space="preserve">Removal of Gravity Sewer Manhole, All Sizes, All Types </t>
  </si>
  <si>
    <t xml:space="preserve">Removal of Gravity Sewer Service Laterals, All Sizes, All Types </t>
  </si>
  <si>
    <t xml:space="preserve">Removal of Guard Post </t>
  </si>
  <si>
    <t xml:space="preserve">Removal of Guard Rail </t>
  </si>
  <si>
    <t xml:space="preserve">Removal of Guard Rail Bridge Connector </t>
  </si>
  <si>
    <t xml:space="preserve">Removal of Guard Rail Bridge End Section </t>
  </si>
  <si>
    <t xml:space="preserve">Removal of Guard Rail Bridge End Section, Type 2 </t>
  </si>
  <si>
    <t xml:space="preserve">Removal of Guard Rail Bridge End Section, Type A </t>
  </si>
  <si>
    <t xml:space="preserve">Removal of Guard Rail Bridge End Section, Type C </t>
  </si>
  <si>
    <t xml:space="preserve">Removal of Guard Rail Bridge End Section, Type H </t>
  </si>
  <si>
    <t xml:space="preserve">Removal of Guard Rail Cable Anchor </t>
  </si>
  <si>
    <t xml:space="preserve">Removal of Guard Rail Cable Anchor, Including Post, Rail, Anchor &amp; Hardware </t>
  </si>
  <si>
    <t xml:space="preserve">Removal of Guard Rail Cable Anchor, Type 1 Including Post, Rail, Anchor &amp; Hardware </t>
  </si>
  <si>
    <t xml:space="preserve">Removal of Guard Rail Cable Anchor, Type 2 Including Post, Rail, Anchor &amp; Hardware </t>
  </si>
  <si>
    <t xml:space="preserve">Removal of Guard Rail Double Faced Rail Including Rail &amp; Posts </t>
  </si>
  <si>
    <t xml:space="preserve">Removal of Guard Rail End Section, All Types </t>
  </si>
  <si>
    <t xml:space="preserve">Removal of Guard Rail Including Post, Blockouts &amp; Hardware </t>
  </si>
  <si>
    <t xml:space="preserve">Removal of Guard Rail Only </t>
  </si>
  <si>
    <t xml:space="preserve">Removal of Guard Rail Terminal End Section </t>
  </si>
  <si>
    <t xml:space="preserve">Removal of Guard Rail, Double Faced Rail Including Hardware, Post &amp; Rail </t>
  </si>
  <si>
    <t xml:space="preserve">Removal of Guard Rail, Double Faced Rail Only </t>
  </si>
  <si>
    <t xml:space="preserve">Removal of Guard Rail, Including Rail, Posts &amp; Cable Anchor s </t>
  </si>
  <si>
    <t xml:space="preserve">Removal of Guard Rail, Including Rails &amp; Posts </t>
  </si>
  <si>
    <t xml:space="preserve">Removal of Guard Rail, Including Rails, Posts and Terminal Ends </t>
  </si>
  <si>
    <t xml:space="preserve">Removal of Hand Rail </t>
  </si>
  <si>
    <t xml:space="preserve">Removal of High Mast Lighting Assembly </t>
  </si>
  <si>
    <t xml:space="preserve">Removal of High Mast Lighting Foundation </t>
  </si>
  <si>
    <t xml:space="preserve">Removal of Impact Attenuator </t>
  </si>
  <si>
    <t xml:space="preserve">Removal of Inlet Tops </t>
  </si>
  <si>
    <t xml:space="preserve">Removal of Inlet and Junction Box, All Types &amp; Sizes </t>
  </si>
  <si>
    <t xml:space="preserve">Removal of Inlets, All Sizes </t>
  </si>
  <si>
    <t xml:space="preserve">Removal of Integral Curb </t>
  </si>
  <si>
    <t xml:space="preserve">Removal of Irrigation System </t>
  </si>
  <si>
    <t xml:space="preserve">Removal of Island Pavement, All Types </t>
  </si>
  <si>
    <t xml:space="preserve">Removal of Joint Material </t>
  </si>
  <si>
    <t xml:space="preserve">Removal of Junction Box </t>
  </si>
  <si>
    <t xml:space="preserve">Removal of Legend, All Types </t>
  </si>
  <si>
    <t xml:space="preserve">Removal of Lift Station </t>
  </si>
  <si>
    <t xml:space="preserve">Removal of Light and Foundation </t>
  </si>
  <si>
    <t xml:space="preserve">Removal of Lighting Assembly </t>
  </si>
  <si>
    <t xml:space="preserve">Removal of Lighting Controllers </t>
  </si>
  <si>
    <t xml:space="preserve">Removal of Low Mast Lighting Assembly </t>
  </si>
  <si>
    <t xml:space="preserve">Removal of Low Mast Lighting Assembly and Foundation </t>
  </si>
  <si>
    <t xml:space="preserve">Removal of Low Mast Lighting Foundation </t>
  </si>
  <si>
    <t xml:space="preserve">Removal of Manhole </t>
  </si>
  <si>
    <t xml:space="preserve">Removal of Monument </t>
  </si>
  <si>
    <t xml:space="preserve">Removal of Natural Gas Line, All Sizes, All Types </t>
  </si>
  <si>
    <t xml:space="preserve">Removal of Object Markers </t>
  </si>
  <si>
    <t xml:space="preserve">Removal of Overhead Sign Assembly, Truss and Supports Only </t>
  </si>
  <si>
    <t xml:space="preserve">Removal of Overhead Sign Including Panels, Truss, Supports &amp; Footing </t>
  </si>
  <si>
    <t xml:space="preserve">Removal of Overhead Sign Panels </t>
  </si>
  <si>
    <t xml:space="preserve">Removal of Pavement, All Types and Depths </t>
  </si>
  <si>
    <t xml:space="preserve">Removal of Pedestrian Overpass Bridge </t>
  </si>
  <si>
    <t xml:space="preserve">Removal of Piling </t>
  </si>
  <si>
    <t xml:space="preserve">Removal of Pipe, 8" And Above </t>
  </si>
  <si>
    <t xml:space="preserve">Removal of Porous Concrete Edge Drain </t>
  </si>
  <si>
    <t xml:space="preserve">Removal of Power Pole </t>
  </si>
  <si>
    <t xml:space="preserve">Removal of Power/Light Pole </t>
  </si>
  <si>
    <t xml:space="preserve">Removal of Pull Box </t>
  </si>
  <si>
    <t xml:space="preserve">Removal of Pump Structures and Appurtenances </t>
  </si>
  <si>
    <t xml:space="preserve">Removal of Railroad Crossing </t>
  </si>
  <si>
    <t xml:space="preserve">Removal of Raised Jiggle Pavement Marker </t>
  </si>
  <si>
    <t xml:space="preserve">Removal of Raised Reflective Pavement Marker </t>
  </si>
  <si>
    <t xml:space="preserve">Removal of Reinforced Concrete Pavement, 8" Depth </t>
  </si>
  <si>
    <t xml:space="preserve">Removal of Reinforced Concrete Pavement, 9" &amp; Variable Depth </t>
  </si>
  <si>
    <t xml:space="preserve">Removal of Reinforced Concrete Pavement, 9" Depth </t>
  </si>
  <si>
    <t xml:space="preserve">Removal of Reinforced Concrete Pavement, All Depths </t>
  </si>
  <si>
    <t xml:space="preserve">Removal of Retaining Wall </t>
  </si>
  <si>
    <t xml:space="preserve">Removal of Right-Of-Way Marker </t>
  </si>
  <si>
    <t xml:space="preserve">Removal of Riprap </t>
  </si>
  <si>
    <t xml:space="preserve">TON </t>
  </si>
  <si>
    <t xml:space="preserve">Removal of Riprap, Size 200 </t>
  </si>
  <si>
    <t xml:space="preserve">Removal of Secondary Power Controller </t>
  </si>
  <si>
    <t xml:space="preserve">Removal of Septic Tank, All Sizes </t>
  </si>
  <si>
    <t xml:space="preserve">Removal of Sewer Force Main, All Sizes, All Types </t>
  </si>
  <si>
    <t xml:space="preserve">Removal of Sign </t>
  </si>
  <si>
    <t xml:space="preserve">Removal of Sign Footing </t>
  </si>
  <si>
    <t xml:space="preserve">Removal of Sign Including Post &amp; Footing </t>
  </si>
  <si>
    <t xml:space="preserve">Removal of Sign Panels Including Hardware </t>
  </si>
  <si>
    <t xml:space="preserve">Removal of Sign Post and Footing </t>
  </si>
  <si>
    <t xml:space="preserve">Removal of Sign and Lighting Foundations </t>
  </si>
  <si>
    <t xml:space="preserve">Removal of Sign, Ground Mounted with Posts </t>
  </si>
  <si>
    <t xml:space="preserve">Removal of Sign, Overhead Mounted Including Panels, Trust, and Footings </t>
  </si>
  <si>
    <t xml:space="preserve">Removal of Signal Pole </t>
  </si>
  <si>
    <t xml:space="preserve">Removal of Signal Pole Including Hardware and Wiring </t>
  </si>
  <si>
    <t xml:space="preserve">Removal of Silt Fence </t>
  </si>
  <si>
    <t xml:space="preserve">Removal of Size I Stabilizer Aggregate, Coarse </t>
  </si>
  <si>
    <t xml:space="preserve">Removal of Soil Cement Shoulders with Asphalt Overlay </t>
  </si>
  <si>
    <t xml:space="preserve">Removal of Soil Cement Treated Base, All Depths </t>
  </si>
  <si>
    <t xml:space="preserve">Removal of Soil Cement Treated Shoulders, All Depths </t>
  </si>
  <si>
    <t xml:space="preserve">Removal of Soil Cement with Asphalt Overlay </t>
  </si>
  <si>
    <t xml:space="preserve">Removal of Soil Cement, All Depths </t>
  </si>
  <si>
    <t xml:space="preserve">Removal of Steel Piling </t>
  </si>
  <si>
    <t xml:space="preserve">Removal of Steel Sheet Piling </t>
  </si>
  <si>
    <t xml:space="preserve">Removal of Structure Mounted Branch Circuit </t>
  </si>
  <si>
    <t xml:space="preserve">Removal of Structure, Every Item In Each Phase </t>
  </si>
  <si>
    <t xml:space="preserve">Removal of Temporary Raised Pavement Marker </t>
  </si>
  <si>
    <t xml:space="preserve">Removal of Terminal End Section </t>
  </si>
  <si>
    <t xml:space="preserve">Removal of Timber Bridge </t>
  </si>
  <si>
    <t xml:space="preserve">Removal of Timber Piling </t>
  </si>
  <si>
    <t xml:space="preserve">Removal of Top of Sea Wall </t>
  </si>
  <si>
    <t xml:space="preserve">Removal of Traffic Signal </t>
  </si>
  <si>
    <t xml:space="preserve">Removal of Traffic Stripe </t>
  </si>
  <si>
    <t xml:space="preserve">Removal of Treatment Plant Sturctures and Appurtenances </t>
  </si>
  <si>
    <t xml:space="preserve">Removal of Tree Less Than 10" </t>
  </si>
  <si>
    <t xml:space="preserve">Removal of Trees </t>
  </si>
  <si>
    <t xml:space="preserve">Removal of Trees 10" to 20" </t>
  </si>
  <si>
    <t xml:space="preserve">Removal of Trees 4" to 10" </t>
  </si>
  <si>
    <t xml:space="preserve">Removal of Trees Greater Than 20" </t>
  </si>
  <si>
    <t xml:space="preserve">Removal of Trees Greater Than 6" </t>
  </si>
  <si>
    <t xml:space="preserve">Removal of Trees, Less Than or Equal to 10 inches </t>
  </si>
  <si>
    <t xml:space="preserve">Removal of Trench Drain, All Sizes, All Types </t>
  </si>
  <si>
    <t xml:space="preserve">Removal of Underground Electric Wire </t>
  </si>
  <si>
    <t xml:space="preserve">Removal of Underpass Luminaire </t>
  </si>
  <si>
    <t xml:space="preserve">Removal of Uplighting </t>
  </si>
  <si>
    <t xml:space="preserve">Removal of W-Beam Guard Rail, Including Resetting </t>
  </si>
  <si>
    <t xml:space="preserve">Removal of Water Line, All Sizes, All Types </t>
  </si>
  <si>
    <t xml:space="preserve">Removal of Water Meters, All Sizes </t>
  </si>
  <si>
    <t xml:space="preserve">Removal of Wiring </t>
  </si>
  <si>
    <t xml:space="preserve">Removal of and Replacement of </t>
  </si>
  <si>
    <t xml:space="preserve">Removal of and Replacement of Blockouts </t>
  </si>
  <si>
    <t xml:space="preserve">Removal of Antenna Tower Communication Hut </t>
  </si>
  <si>
    <t xml:space="preserve">Removal of Fence Post, All Types, Including Footing </t>
  </si>
  <si>
    <t xml:space="preserve">Removal of Debris and Sand From Inlet and Junction Box, All Types &amp; Sizes </t>
  </si>
  <si>
    <t xml:space="preserve">Removal of Trees Greater Than 10" </t>
  </si>
  <si>
    <t xml:space="preserve">Removal of Approach Slab </t>
  </si>
  <si>
    <t xml:space="preserve">Removal of Milling Grindings </t>
  </si>
  <si>
    <t xml:space="preserve">Removal of Temporary Steel Sheet Piling </t>
  </si>
  <si>
    <t xml:space="preserve">Removal of Trench Widening, All Widths and Depths </t>
  </si>
  <si>
    <t xml:space="preserve">Removal of Overhead Flashing Beacon </t>
  </si>
  <si>
    <t xml:space="preserve">Removal of Debris and Sand From Box Culvert, 6-foot to Less than 10-foot Width </t>
  </si>
  <si>
    <t xml:space="preserve">Removal of Dynamic Message Sign </t>
  </si>
  <si>
    <t xml:space="preserve">Removal of Part of End Bent Cap, Curb, and Wingwall </t>
  </si>
  <si>
    <t xml:space="preserve">Removal of Debris from Drainage Channel </t>
  </si>
  <si>
    <t xml:space="preserve">Removal of Part of Int. Bent Cap </t>
  </si>
  <si>
    <t xml:space="preserve">Removal &amp; Replacement of Edge Drain Outlet </t>
  </si>
  <si>
    <t xml:space="preserve">Removal of Electric Service </t>
  </si>
  <si>
    <t xml:space="preserve">Removal of Equipment Cabinet, Type B, Pole Mounted </t>
  </si>
  <si>
    <t xml:space="preserve">Removal of Splice Enclosure </t>
  </si>
  <si>
    <t xml:space="preserve">Removal of On Street Video Equipment, Fixed Type </t>
  </si>
  <si>
    <t xml:space="preserve">Removal of On Street Video Equipment, PTZ Type </t>
  </si>
  <si>
    <t xml:space="preserve">Removal of Bluetooth Detection System </t>
  </si>
  <si>
    <t xml:space="preserve">Removal of ITS Radar Detection Sensor </t>
  </si>
  <si>
    <t xml:space="preserve">Removal of Structural Conduit </t>
  </si>
  <si>
    <t xml:space="preserve">Removal and Replacement of Edge Drains with Drainage Material </t>
  </si>
  <si>
    <t xml:space="preserve">203-A     </t>
  </si>
  <si>
    <t xml:space="preserve">Unclassified Excavation, FM, AH </t>
  </si>
  <si>
    <t>E</t>
  </si>
  <si>
    <t xml:space="preserve">Unclassified Excavation, LVM, AH </t>
  </si>
  <si>
    <t xml:space="preserve">203-B     </t>
  </si>
  <si>
    <t xml:space="preserve">Rock Excavation, FM, AH </t>
  </si>
  <si>
    <t xml:space="preserve">Rock Excavation, LVM, AH </t>
  </si>
  <si>
    <t xml:space="preserve">203-D     </t>
  </si>
  <si>
    <t xml:space="preserve">Muck Excavation, FM </t>
  </si>
  <si>
    <t xml:space="preserve">Muck Excavation, LVM </t>
  </si>
  <si>
    <t xml:space="preserve">203-E     </t>
  </si>
  <si>
    <t xml:space="preserve">Borrow Excavation, AH, LVM, State Furnished </t>
  </si>
  <si>
    <t xml:space="preserve">203-EX    </t>
  </si>
  <si>
    <t xml:space="preserve">Borrow Excavation, AH, FME, Class B1 </t>
  </si>
  <si>
    <t>907-203-EX</t>
  </si>
  <si>
    <t xml:space="preserve">Borrow Excavation, AH, FME, Class B18 </t>
  </si>
  <si>
    <t xml:space="preserve">Borrow Excavation, AH, FME, Class B10 </t>
  </si>
  <si>
    <t xml:space="preserve">Borrow Excavation, AH, FME, Class B9-10 Modified </t>
  </si>
  <si>
    <t xml:space="preserve">Borrow Excavation, AH, FME, Class B10-6 </t>
  </si>
  <si>
    <t xml:space="preserve">Borrow Excavation, AH, FME, Class B11 </t>
  </si>
  <si>
    <t xml:space="preserve">Borrow Excavation, AH, FME, Class B12 </t>
  </si>
  <si>
    <t xml:space="preserve">Borrow Excavation, AH, FME, Class B13 </t>
  </si>
  <si>
    <t xml:space="preserve">Borrow Excavation, AH, FME, Class B14 </t>
  </si>
  <si>
    <t xml:space="preserve">Borrow Excavation, AH, FME, Class B15 </t>
  </si>
  <si>
    <t xml:space="preserve">Borrow Excavation, AH, FME, Class B16 </t>
  </si>
  <si>
    <t xml:space="preserve">Borrow Excavation, AH, FME, Class B17 </t>
  </si>
  <si>
    <t xml:space="preserve">Borrow Excavation, AH, FME, Class B2 </t>
  </si>
  <si>
    <t xml:space="preserve">Borrow Excavation, AH, FME, Class B3 </t>
  </si>
  <si>
    <t xml:space="preserve">Borrow Excavation, AH, FME, Class B4 </t>
  </si>
  <si>
    <t xml:space="preserve">Borrow Excavation, AH, FME, Class B5 </t>
  </si>
  <si>
    <t xml:space="preserve">Borrow Excavation, AH, FME, Class B5-6 </t>
  </si>
  <si>
    <t xml:space="preserve">Borrow Excavation, AH, FME, Class B6 </t>
  </si>
  <si>
    <t xml:space="preserve">Borrow Excavation, AH, FME, Class B7 </t>
  </si>
  <si>
    <t xml:space="preserve">Borrow Excavation, AH, FME, Class B7-6 </t>
  </si>
  <si>
    <t xml:space="preserve">Borrow Excavation, AH, FME, Class B8 </t>
  </si>
  <si>
    <t xml:space="preserve">Borrow Excavation, AH, FME, Class B9 </t>
  </si>
  <si>
    <t xml:space="preserve">Borrow Excavation, AH, FME, Class B9-6 </t>
  </si>
  <si>
    <t xml:space="preserve">Borrow Excavation, AH, LVM, Class B1 </t>
  </si>
  <si>
    <t xml:space="preserve">Borrow Excavation, AH, LVM, Class B10 </t>
  </si>
  <si>
    <t xml:space="preserve">Borrow Excavation, AH, LVM, Class B11 </t>
  </si>
  <si>
    <t xml:space="preserve">Borrow Excavation, AH, LVM, Class B12 </t>
  </si>
  <si>
    <t xml:space="preserve">Borrow Excavation, AH, LVM, Class B13 </t>
  </si>
  <si>
    <t xml:space="preserve">Borrow Excavation, AH, LVM, Class B14 </t>
  </si>
  <si>
    <t xml:space="preserve">Borrow Excavation, AH, LVM, Class B14-6 </t>
  </si>
  <si>
    <t xml:space="preserve">Borrow Excavation, AH, LVM, Class B15 </t>
  </si>
  <si>
    <t xml:space="preserve">Borrow Excavation, AH, LVM, Class B16 </t>
  </si>
  <si>
    <t xml:space="preserve">Borrow Excavation, AH, LVM, Class B17 </t>
  </si>
  <si>
    <t xml:space="preserve">Borrow Excavation, AH, LVM, Class B2 </t>
  </si>
  <si>
    <t xml:space="preserve">Borrow Excavation, AH, LVM, Class B3 </t>
  </si>
  <si>
    <t xml:space="preserve">Borrow Excavation, AH, LVM, Class B4 </t>
  </si>
  <si>
    <t xml:space="preserve">Borrow Excavation, AH, LVM, Class B5 </t>
  </si>
  <si>
    <t xml:space="preserve">Borrow Excavation, AH, LVM, Class B6 </t>
  </si>
  <si>
    <t xml:space="preserve">Borrow Excavation, AH, LVM, Class B7 </t>
  </si>
  <si>
    <t xml:space="preserve">Borrow Excavation, AH, LVM, Class B7-6 </t>
  </si>
  <si>
    <t xml:space="preserve">Borrow Excavation, AH, LVM, Class B8 </t>
  </si>
  <si>
    <t xml:space="preserve">Borrow Excavation, AH, LVM, Class B9 </t>
  </si>
  <si>
    <t xml:space="preserve">Borrow Excavation, AH, LVM, Class B9-6 </t>
  </si>
  <si>
    <t xml:space="preserve">Borrow Excavation, AH, FME, Class B9-10 </t>
  </si>
  <si>
    <t xml:space="preserve">Borrow Excavation, AH, FME, Class B11-12 </t>
  </si>
  <si>
    <t xml:space="preserve">203-F     </t>
  </si>
  <si>
    <t xml:space="preserve">Channel Excavation, FM </t>
  </si>
  <si>
    <t xml:space="preserve">Channel Excavation, LVM </t>
  </si>
  <si>
    <t xml:space="preserve">203-G     </t>
  </si>
  <si>
    <t xml:space="preserve">Excess Excavation, FM, AH </t>
  </si>
  <si>
    <t xml:space="preserve">Excess Excavation, LVM, AH </t>
  </si>
  <si>
    <t xml:space="preserve">203-H     </t>
  </si>
  <si>
    <t xml:space="preserve">Surplus Excavation, FM, AH </t>
  </si>
  <si>
    <t xml:space="preserve">Surplus Excavation, LVM, AH </t>
  </si>
  <si>
    <t xml:space="preserve">203-I     </t>
  </si>
  <si>
    <t xml:space="preserve">Site Grading </t>
  </si>
  <si>
    <t xml:space="preserve">907-204-A </t>
  </si>
  <si>
    <t xml:space="preserve">Geogrid, Type I </t>
  </si>
  <si>
    <t xml:space="preserve">Geogrid, Type II </t>
  </si>
  <si>
    <t xml:space="preserve">Geogrid, Type II, Biaxial </t>
  </si>
  <si>
    <t xml:space="preserve">Geogrid, Type III </t>
  </si>
  <si>
    <t xml:space="preserve">Geogrid, Type III, Uniaxial </t>
  </si>
  <si>
    <t xml:space="preserve">Geogrid, Type IV </t>
  </si>
  <si>
    <t xml:space="preserve">Geogrid, Type IV, Uniaxial </t>
  </si>
  <si>
    <t xml:space="preserve">Geogrid, Type VI, Uniaxial </t>
  </si>
  <si>
    <t xml:space="preserve">Geogrid, Type III, Biaxial </t>
  </si>
  <si>
    <t xml:space="preserve">206-A     </t>
  </si>
  <si>
    <t xml:space="preserve">Structure Excavation </t>
  </si>
  <si>
    <t xml:space="preserve">206-B     </t>
  </si>
  <si>
    <t xml:space="preserve">Select Material for Undercuts, Contractor Furnished, FM </t>
  </si>
  <si>
    <t xml:space="preserve">907-207-A </t>
  </si>
  <si>
    <t xml:space="preserve">Settlement Plate </t>
  </si>
  <si>
    <t xml:space="preserve">907-208-A </t>
  </si>
  <si>
    <t xml:space="preserve">Recycled Plastic Pin </t>
  </si>
  <si>
    <t xml:space="preserve">209-A     </t>
  </si>
  <si>
    <t xml:space="preserve">Geotextile Stabilization, Type III </t>
  </si>
  <si>
    <t xml:space="preserve">Geotextile Stabilization, Type IX </t>
  </si>
  <si>
    <t xml:space="preserve">Geotextile Stabilization, Type IX, MD </t>
  </si>
  <si>
    <t xml:space="preserve">Geotextile Stabilization, Type V </t>
  </si>
  <si>
    <t xml:space="preserve">Geotextile Stabilization, Type V, Non-Woven </t>
  </si>
  <si>
    <t xml:space="preserve">Geotextile Stabilization, Type VI </t>
  </si>
  <si>
    <t xml:space="preserve">Geotextile Stabilization, Type VI, Non-Woven </t>
  </si>
  <si>
    <t xml:space="preserve">Geotextile Stabilization, Type VII </t>
  </si>
  <si>
    <t xml:space="preserve">Geotextile Stabilization, Type VII, Non-Woven </t>
  </si>
  <si>
    <t xml:space="preserve">Geotextile Stabilization, Type VIII, Seamed </t>
  </si>
  <si>
    <t xml:space="preserve">211-A     </t>
  </si>
  <si>
    <t xml:space="preserve">Topsoil for Slope Treatment, From Right-of-Way </t>
  </si>
  <si>
    <t>EROSION CONTROL</t>
  </si>
  <si>
    <t xml:space="preserve">211-B     </t>
  </si>
  <si>
    <t xml:space="preserve">Topsoil for Slope Treatment, Contractor Furnished </t>
  </si>
  <si>
    <t xml:space="preserve">211-C     </t>
  </si>
  <si>
    <t xml:space="preserve">Topsoil for Plant Holes, Contractor Furnished </t>
  </si>
  <si>
    <t xml:space="preserve">211-D     </t>
  </si>
  <si>
    <t xml:space="preserve">Topsoil for Plant Pits, Contractor Furnished </t>
  </si>
  <si>
    <t xml:space="preserve">212-A     </t>
  </si>
  <si>
    <t xml:space="preserve">Light Ground Preparation </t>
  </si>
  <si>
    <t xml:space="preserve">212-B     </t>
  </si>
  <si>
    <t xml:space="preserve">Standard Ground Preparation </t>
  </si>
  <si>
    <t xml:space="preserve">213-A     </t>
  </si>
  <si>
    <t xml:space="preserve">Agricultural Limestone </t>
  </si>
  <si>
    <t xml:space="preserve">213-B     </t>
  </si>
  <si>
    <t xml:space="preserve">Combination Fertilizer, 13-13-13 </t>
  </si>
  <si>
    <t xml:space="preserve">Combination Fertilizer, 15-0-15 </t>
  </si>
  <si>
    <t xml:space="preserve">Combination Fertilizer, 8-24-24 </t>
  </si>
  <si>
    <t xml:space="preserve">Combination Fertilizer, 8-8-8 </t>
  </si>
  <si>
    <t xml:space="preserve">213-C     </t>
  </si>
  <si>
    <t xml:space="preserve">Superphosphate </t>
  </si>
  <si>
    <t xml:space="preserve">213-D     </t>
  </si>
  <si>
    <t xml:space="preserve">Ammonium Nitrate </t>
  </si>
  <si>
    <t xml:space="preserve">215-A     </t>
  </si>
  <si>
    <t xml:space="preserve">Vegetative Materials for Mulch </t>
  </si>
  <si>
    <t xml:space="preserve">215-B     </t>
  </si>
  <si>
    <t xml:space="preserve">Hydromulch </t>
  </si>
  <si>
    <t xml:space="preserve">216-A     </t>
  </si>
  <si>
    <t xml:space="preserve">Solid Sodding </t>
  </si>
  <si>
    <t xml:space="preserve">216-B     </t>
  </si>
  <si>
    <t xml:space="preserve">Solid Sodding, Bermuda </t>
  </si>
  <si>
    <t xml:space="preserve">Solid Sodding, Centipede </t>
  </si>
  <si>
    <t xml:space="preserve">Solid Sodding, St. Augustine </t>
  </si>
  <si>
    <t xml:space="preserve">Solid Sodding, Zoysia </t>
  </si>
  <si>
    <t xml:space="preserve">217-A     </t>
  </si>
  <si>
    <t xml:space="preserve">Ditch Liner </t>
  </si>
  <si>
    <t xml:space="preserve">218-A     </t>
  </si>
  <si>
    <t xml:space="preserve">Bituminous Treated Roving </t>
  </si>
  <si>
    <t xml:space="preserve">219-A     </t>
  </si>
  <si>
    <t xml:space="preserve">Watering </t>
  </si>
  <si>
    <t>KGAL</t>
  </si>
  <si>
    <t xml:space="preserve">220-A     </t>
  </si>
  <si>
    <t xml:space="preserve">Insect Pest Control </t>
  </si>
  <si>
    <t xml:space="preserve">221-A     </t>
  </si>
  <si>
    <t xml:space="preserve">Concrete Paved Ditch </t>
  </si>
  <si>
    <t xml:space="preserve">221-B     </t>
  </si>
  <si>
    <t xml:space="preserve">Bituminous Paved Ditch </t>
  </si>
  <si>
    <t xml:space="preserve">907-222-A </t>
  </si>
  <si>
    <t xml:space="preserve">Wildflower Seeding </t>
  </si>
  <si>
    <t xml:space="preserve">223-A     </t>
  </si>
  <si>
    <t xml:space="preserve">Mowing </t>
  </si>
  <si>
    <t xml:space="preserve">224-A     </t>
  </si>
  <si>
    <t xml:space="preserve">Soil Reinforcing Mat </t>
  </si>
  <si>
    <t xml:space="preserve">225-A     </t>
  </si>
  <si>
    <t xml:space="preserve">Grassing </t>
  </si>
  <si>
    <t xml:space="preserve">225-B     </t>
  </si>
  <si>
    <t xml:space="preserve">225-C     </t>
  </si>
  <si>
    <t xml:space="preserve">Mulch, Vegetative Mulch </t>
  </si>
  <si>
    <t xml:space="preserve">225-D     </t>
  </si>
  <si>
    <t xml:space="preserve">Mulch, Hydromulch </t>
  </si>
  <si>
    <t xml:space="preserve">226-A     </t>
  </si>
  <si>
    <t xml:space="preserve">Temporary Grassing </t>
  </si>
  <si>
    <t xml:space="preserve">227-A     </t>
  </si>
  <si>
    <t xml:space="preserve">Hydroseeding </t>
  </si>
  <si>
    <t xml:space="preserve">907-228-A </t>
  </si>
  <si>
    <t xml:space="preserve">Erosion Control Blanket, Type I </t>
  </si>
  <si>
    <t xml:space="preserve">Erosion Control Blanket, Type II </t>
  </si>
  <si>
    <t xml:space="preserve">Erosion Control Blanket, Type III </t>
  </si>
  <si>
    <t xml:space="preserve">Erosion Control Blanket, Type IV </t>
  </si>
  <si>
    <t xml:space="preserve">229-A     </t>
  </si>
  <si>
    <t xml:space="preserve">Erosion Mat </t>
  </si>
  <si>
    <t xml:space="preserve">230-A     </t>
  </si>
  <si>
    <t xml:space="preserve">Shrub Planting, 'Green Mountain' Boxwood </t>
  </si>
  <si>
    <t xml:space="preserve">Shrub Planting, 'Rothundifolium' Ligustrum </t>
  </si>
  <si>
    <t xml:space="preserve">Shrub Planting, Abelia Grandiflora </t>
  </si>
  <si>
    <t xml:space="preserve">Shrub Planting, Adagio Miscanthus </t>
  </si>
  <si>
    <t xml:space="preserve">Shrub Planting, Annuals </t>
  </si>
  <si>
    <t xml:space="preserve">Shrub Planting, Anthony Waterer Spiraea </t>
  </si>
  <si>
    <t xml:space="preserve">Shrub Planting, Asian Jasmine </t>
  </si>
  <si>
    <t xml:space="preserve">Shrub Planting, Asiatic Jasmine </t>
  </si>
  <si>
    <t xml:space="preserve">Shrub Planting, Autumn Blaze Red Maple </t>
  </si>
  <si>
    <t xml:space="preserve">Shrub Planting, Ballerina Indian Hawthorn </t>
  </si>
  <si>
    <t xml:space="preserve">Shrub Planting, Bar Harbor Juniper </t>
  </si>
  <si>
    <t xml:space="preserve">Shrub Planting, Big Blue Liriope </t>
  </si>
  <si>
    <t xml:space="preserve">Shrub Planting, Black-Eyed Stella Daylily </t>
  </si>
  <si>
    <t xml:space="preserve">Shrub Planting, Blanketflower </t>
  </si>
  <si>
    <t xml:space="preserve">Shrub Planting, Blue Rug Juniper </t>
  </si>
  <si>
    <t xml:space="preserve">Shrub Planting, Blue Wave Hydrangea </t>
  </si>
  <si>
    <t xml:space="preserve">Shrub Planting, Border Forsythia </t>
  </si>
  <si>
    <t xml:space="preserve">Shrub Planting, Bridal Wreath Spiraea </t>
  </si>
  <si>
    <t xml:space="preserve">Shrub Planting, Burford Holly </t>
  </si>
  <si>
    <t xml:space="preserve">Shrub Planting, Burgundy Loropetalum </t>
  </si>
  <si>
    <t xml:space="preserve">Shrub Planting, Butterfly Blue Pincushion Flower </t>
  </si>
  <si>
    <t xml:space="preserve">Shrub Planting, Calypso Oleander </t>
  </si>
  <si>
    <t xml:space="preserve">Shrub Planting, Carissa Holly </t>
  </si>
  <si>
    <t xml:space="preserve">Shrub Planting, Carpet Rose </t>
  </si>
  <si>
    <t xml:space="preserve">Shrub Planting, Clara Indian Hawthorn </t>
  </si>
  <si>
    <t xml:space="preserve">Shrub Planting, Confederate Jasmine </t>
  </si>
  <si>
    <t xml:space="preserve">Shrub Planting, Cornus Kousa </t>
  </si>
  <si>
    <t xml:space="preserve">Shrub Planting, Creeping Lily Turf </t>
  </si>
  <si>
    <t xml:space="preserve">Shrub Planting, Crimson Pygmy Barberry </t>
  </si>
  <si>
    <t xml:space="preserve">Shrub Planting, Daylily </t>
  </si>
  <si>
    <t xml:space="preserve">Shrub Planting, Daylily 'Grape Ripple' </t>
  </si>
  <si>
    <t xml:space="preserve">Shrub Planting, Daylily 'Yantzee' </t>
  </si>
  <si>
    <t xml:space="preserve">Shrub Planting, Dwarf Burford Holly </t>
  </si>
  <si>
    <t xml:space="preserve">Shrub Planting, Dwarf Gardenia </t>
  </si>
  <si>
    <t xml:space="preserve">Shrub Planting, Dwarf Juniper </t>
  </si>
  <si>
    <t xml:space="preserve">Shrub Planting, Dwarf Maiden Grass </t>
  </si>
  <si>
    <t xml:space="preserve">Shrub Planting, Dwarf Oleander </t>
  </si>
  <si>
    <t xml:space="preserve">Shrub Planting, Dwarf Palmetto </t>
  </si>
  <si>
    <t xml:space="preserve">Shrub Planting, Dwarf Pampas </t>
  </si>
  <si>
    <t xml:space="preserve">Shrub Planting, Dwarf Stella De Oro Daylily </t>
  </si>
  <si>
    <t xml:space="preserve">Shrub Planting, Dwarf Wax Myrtle </t>
  </si>
  <si>
    <t xml:space="preserve">Shrub Planting, Dwarf Yaupon Holly </t>
  </si>
  <si>
    <t xml:space="preserve">Shrub Planting, Eastern Baccharis </t>
  </si>
  <si>
    <t xml:space="preserve">Shrub Planting, Elaeagnus </t>
  </si>
  <si>
    <t xml:space="preserve">Shrub Planting, Evergreen Giant Liriope </t>
  </si>
  <si>
    <t xml:space="preserve">Shrub Planting, Fig Vine </t>
  </si>
  <si>
    <t xml:space="preserve">Shrub Planting, Fire Power Nandina </t>
  </si>
  <si>
    <t xml:space="preserve">Shrub Planting, Firestorm Nandina </t>
  </si>
  <si>
    <t xml:space="preserve">Shrub Planting, Francis Mason Abelia </t>
  </si>
  <si>
    <t xml:space="preserve">Shrub Planting, Gardenia </t>
  </si>
  <si>
    <t xml:space="preserve">Shrub Planting, Giant Liriope </t>
  </si>
  <si>
    <t xml:space="preserve">Shrub Planting, Glen St. Mary Elaeagnus </t>
  </si>
  <si>
    <t xml:space="preserve">Shrub Planting, Glossy Abelia </t>
  </si>
  <si>
    <t xml:space="preserve">Shrub Planting, Goldmound Spirea </t>
  </si>
  <si>
    <t xml:space="preserve">Shrub Planting, Goldstrum Black Eyed Susan </t>
  </si>
  <si>
    <t xml:space="preserve">Shrub Planting, Heavenly Bamboo </t>
  </si>
  <si>
    <t xml:space="preserve">Shrub Planting, Helieri Holly </t>
  </si>
  <si>
    <t xml:space="preserve">Shrub Planting, Hemerocallis </t>
  </si>
  <si>
    <t xml:space="preserve">Shrub Planting, Holly Fern </t>
  </si>
  <si>
    <t xml:space="preserve">Shrub Planting, Homestead Purple Verbena </t>
  </si>
  <si>
    <t xml:space="preserve">Shrub Planting, Ilex Crenata </t>
  </si>
  <si>
    <t xml:space="preserve">Shrub Planting, Indian Hawthorn </t>
  </si>
  <si>
    <t xml:space="preserve">Shrub Planting, Indian Hawthorn 'Ballerina' </t>
  </si>
  <si>
    <t xml:space="preserve">Shrub Planting, Indian Hawthorn 'Pinkie' </t>
  </si>
  <si>
    <t xml:space="preserve">Shrub Planting, Indian Hawthorn 'Show' </t>
  </si>
  <si>
    <t xml:space="preserve">Shrub Planting, Jack Evans Indian Hawthorn </t>
  </si>
  <si>
    <t xml:space="preserve">Shrub Planting, Japanese Cleyera </t>
  </si>
  <si>
    <t xml:space="preserve">Shrub Planting, Japanese Holly </t>
  </si>
  <si>
    <t xml:space="preserve">Shrub Planting, Japanese Privet, Tree-Form </t>
  </si>
  <si>
    <t xml:space="preserve">Shrub Planting, Japanese Spinea </t>
  </si>
  <si>
    <t xml:space="preserve">Shrub Planting, Japanese Spirea 'Gold Mound' </t>
  </si>
  <si>
    <t xml:space="preserve">Shrub Planting, Japanese Spirea 'Little Princess' </t>
  </si>
  <si>
    <t xml:space="preserve">Shrub Planting, Jonqulla Narcissus </t>
  </si>
  <si>
    <t xml:space="preserve">Shrub Planting, Knock Rose </t>
  </si>
  <si>
    <t xml:space="preserve">Shrub Planting, Knockout Rose </t>
  </si>
  <si>
    <t xml:space="preserve">Shrub Planting, Lagerstroemia X </t>
  </si>
  <si>
    <t xml:space="preserve">Shrub Planting, Lantana New Gold </t>
  </si>
  <si>
    <t xml:space="preserve">Shrub Planting, Lilac Beauty Liriope </t>
  </si>
  <si>
    <t xml:space="preserve">Shrub Planting, Littleleaf Boxwood </t>
  </si>
  <si>
    <t xml:space="preserve">Shrub Planting, Loropetalum 'Dwarf' </t>
  </si>
  <si>
    <t xml:space="preserve">Shrub Planting, Loropetalum 'Rubrum' </t>
  </si>
  <si>
    <t xml:space="preserve">Shrub Planting, Louisiana Iris </t>
  </si>
  <si>
    <t xml:space="preserve">Shrub Planting, Louisiana Palmetto </t>
  </si>
  <si>
    <t xml:space="preserve">Shrub Planting, Magnolia X Soulangiana </t>
  </si>
  <si>
    <t xml:space="preserve">Shrub Planting, Maiden Grass </t>
  </si>
  <si>
    <t xml:space="preserve">Shrub Planting, Majestic Beauty Indian Hawthorn </t>
  </si>
  <si>
    <t xml:space="preserve">Shrub Planting, Majestic Liriope </t>
  </si>
  <si>
    <t xml:space="preserve">Shrub Planting, Miscanthus Grass 'Gracilimus' </t>
  </si>
  <si>
    <t xml:space="preserve">Shrub Planting, Miss Huff Hardy Lantana </t>
  </si>
  <si>
    <t xml:space="preserve">Shrub Planting, Mondo Grass </t>
  </si>
  <si>
    <t xml:space="preserve">Shrub Planting, Morning Light Miscanthus </t>
  </si>
  <si>
    <t xml:space="preserve">Shrub Planting, Muhly Grass </t>
  </si>
  <si>
    <t xml:space="preserve">Shrub Planting, Nandina Domestica </t>
  </si>
  <si>
    <t xml:space="preserve">Shrub Planting, Nellie R. Stevens Holly </t>
  </si>
  <si>
    <t xml:space="preserve">Shrub Planting, Nick's Compacta' Juniper </t>
  </si>
  <si>
    <t xml:space="preserve">Shrub Planting, Orange Daylily </t>
  </si>
  <si>
    <t xml:space="preserve">Shrub Planting, Pampas Grass </t>
  </si>
  <si>
    <t xml:space="preserve">Shrub Planting, Pansy </t>
  </si>
  <si>
    <t xml:space="preserve">Shrub Planting, Pansy Mix </t>
  </si>
  <si>
    <t xml:space="preserve">Shrub Planting, Parsons Juniper </t>
  </si>
  <si>
    <t xml:space="preserve">Shrub Planting, Pfitzer Juniper </t>
  </si>
  <si>
    <t xml:space="preserve">Shrub Planting, Pink Creeping Phlox </t>
  </si>
  <si>
    <t xml:space="preserve">Shrub Planting, Pink Drift Rose </t>
  </si>
  <si>
    <t xml:space="preserve">Shrub Planting, Pittosporum </t>
  </si>
  <si>
    <t xml:space="preserve">Shrub Planting, Podocarpus </t>
  </si>
  <si>
    <t xml:space="preserve">Shrub Planting, Prunus X Yedoensis </t>
  </si>
  <si>
    <t xml:space="preserve">Shrub Planting, Purple Diamond Loropetalum </t>
  </si>
  <si>
    <t xml:space="preserve">Shrub Planting, Purple Pixie Loropetalum </t>
  </si>
  <si>
    <t xml:space="preserve">Shrub Planting, Purple Verbena Homestead </t>
  </si>
  <si>
    <t xml:space="preserve">Shrub Planting, Purpleleaf Loropetalum </t>
  </si>
  <si>
    <t xml:space="preserve">Shrub Planting, Radtko Double Knockout Rose </t>
  </si>
  <si>
    <t xml:space="preserve">Shrub Planting, Radtko Knockout Rose </t>
  </si>
  <si>
    <t xml:space="preserve">Shrub Planting, Razzle Dazzle Crape Myrtle </t>
  </si>
  <si>
    <t xml:space="preserve">Shrub Planting, Reeves Spiriea </t>
  </si>
  <si>
    <t xml:space="preserve">Shrub Planting, Rose Creek Abelia </t>
  </si>
  <si>
    <t xml:space="preserve">Shrub Planting, Rotunda Holly </t>
  </si>
  <si>
    <t xml:space="preserve">Shrub Planting, Rudbeckia </t>
  </si>
  <si>
    <t xml:space="preserve">Shrub Planting, Sasanqua Camellia </t>
  </si>
  <si>
    <t xml:space="preserve">Shrub Planting, Saw Palmetto </t>
  </si>
  <si>
    <t xml:space="preserve">Shrub Planting, Sherwood Glossy Abelia </t>
  </si>
  <si>
    <t xml:space="preserve">Shrub Planting, Shi-Shi Gashira Camellia </t>
  </si>
  <si>
    <t xml:space="preserve">Shrub Planting, Showy Jasmine </t>
  </si>
  <si>
    <t xml:space="preserve">Shrub Planting, Silver Dragon Liriope </t>
  </si>
  <si>
    <t xml:space="preserve">Shrub Planting, Silvery Sunproof Liriope </t>
  </si>
  <si>
    <t xml:space="preserve">Shrub Planting, Snow White Indian Hawthorn </t>
  </si>
  <si>
    <t xml:space="preserve">Shrub Planting, Spirea 'Anthony Waterer' </t>
  </si>
  <si>
    <t xml:space="preserve">Shrub Planting, Stella De Oro Daylily </t>
  </si>
  <si>
    <t xml:space="preserve">Shrub Planting, Sweet Shrub </t>
  </si>
  <si>
    <t xml:space="preserve">Shrub Planting, Thorny Elaeagnus </t>
  </si>
  <si>
    <t xml:space="preserve">Shrub Planting, Upright Japanese Yew </t>
  </si>
  <si>
    <t xml:space="preserve">Shrub Planting, Variegated Liriope </t>
  </si>
  <si>
    <t xml:space="preserve">Shrub Planting, Wax Leaf Privet </t>
  </si>
  <si>
    <t xml:space="preserve">Shrub Planting, WinterCreeper Euonymus </t>
  </si>
  <si>
    <t xml:space="preserve">Shrub Planting, Yoshino Cherry </t>
  </si>
  <si>
    <t xml:space="preserve">Shrub Planting, Yuletide Camellia </t>
  </si>
  <si>
    <t xml:space="preserve">Shrub Planting, Ornamental Lemon Grass </t>
  </si>
  <si>
    <t xml:space="preserve">Shrub Planting, Indica Azalea </t>
  </si>
  <si>
    <t xml:space="preserve">Shrub Planting, Loropetalum Chinense 'Peack' </t>
  </si>
  <si>
    <t xml:space="preserve">Shrub Planting, Juniperus Squamata 'Blue Star' </t>
  </si>
  <si>
    <t xml:space="preserve">Shrub Planting, Red Drift Rose </t>
  </si>
  <si>
    <t xml:space="preserve">Shrub Planting, Autumn Angel Encore Azalea </t>
  </si>
  <si>
    <t xml:space="preserve">230-B     </t>
  </si>
  <si>
    <t xml:space="preserve">Tree Planting, American Beautyberry </t>
  </si>
  <si>
    <t xml:space="preserve">Tree Planting, American Holly </t>
  </si>
  <si>
    <t xml:space="preserve">Tree Planting, Ann Star Magnolia </t>
  </si>
  <si>
    <t xml:space="preserve">Tree Planting, Australis Sweetbay Magnolia </t>
  </si>
  <si>
    <t xml:space="preserve">Tree Planting, Autumn Blaze Red Maple </t>
  </si>
  <si>
    <t xml:space="preserve">Tree Planting, Bald Cypress </t>
  </si>
  <si>
    <t xml:space="preserve">Tree Planting, Biloxi Crapemyrtle </t>
  </si>
  <si>
    <t xml:space="preserve">Tree Planting, Black Mulberry </t>
  </si>
  <si>
    <t xml:space="preserve">Tree Planting, Blue Atlas or Deodar Cedar </t>
  </si>
  <si>
    <t xml:space="preserve">Tree Planting, Bracken's Southern Magnolia </t>
  </si>
  <si>
    <t xml:space="preserve">Tree Planting, Brodie Columnar Cedar </t>
  </si>
  <si>
    <t xml:space="preserve">Tree Planting, Burkii Eastern Red Cedar </t>
  </si>
  <si>
    <t xml:space="preserve">Tree Planting, Cabbage Palm </t>
  </si>
  <si>
    <t xml:space="preserve">Tree Planting, Cathedral Live Oak </t>
  </si>
  <si>
    <t xml:space="preserve">Tree Planting, Chaste Tree </t>
  </si>
  <si>
    <t xml:space="preserve">Tree Planting, Cherry Laurel </t>
  </si>
  <si>
    <t xml:space="preserve">Tree Planting, Chinafir </t>
  </si>
  <si>
    <t xml:space="preserve">Tree Planting, Chinese Dogwood </t>
  </si>
  <si>
    <t xml:space="preserve">Tree Planting, Columnar Tulip Poplar </t>
  </si>
  <si>
    <t xml:space="preserve">Tree Planting, Common Bald Cypress </t>
  </si>
  <si>
    <t xml:space="preserve">Tree Planting, Cottonwood </t>
  </si>
  <si>
    <t xml:space="preserve">Tree Planting, Crape Myrtle </t>
  </si>
  <si>
    <t xml:space="preserve">Tree Planting, Crape Myrtle 'Natchez' </t>
  </si>
  <si>
    <t xml:space="preserve">Tree Planting, Crape Myrtle 'Tonto' </t>
  </si>
  <si>
    <t xml:space="preserve">Tree Planting, Crape Mytle 'Cherokee' </t>
  </si>
  <si>
    <t xml:space="preserve">Tree Planting, Crape Mytle 'Fantasy' </t>
  </si>
  <si>
    <t xml:space="preserve">Tree Planting, Crape Mytle 'Watermelon Red' </t>
  </si>
  <si>
    <t xml:space="preserve">Tree Planting, D.D. Blanchard Magnolia </t>
  </si>
  <si>
    <t xml:space="preserve">Tree Planting, Dawn Redwood </t>
  </si>
  <si>
    <t xml:space="preserve">Tree Planting, Deciduous Holly </t>
  </si>
  <si>
    <t xml:space="preserve">Tree Planting, Dogwood </t>
  </si>
  <si>
    <t xml:space="preserve">Tree Planting, Drake Chinese Elm </t>
  </si>
  <si>
    <t xml:space="preserve">Tree Planting, Drake Elm </t>
  </si>
  <si>
    <t xml:space="preserve">Tree Planting, Dynamite Crape Myrtle </t>
  </si>
  <si>
    <t xml:space="preserve">Tree Planting, Eagleston Holly </t>
  </si>
  <si>
    <t xml:space="preserve">Tree Planting, Eastern Red Cedar </t>
  </si>
  <si>
    <t xml:space="preserve">Tree Planting, Emerald Green Arborvitae </t>
  </si>
  <si>
    <t xml:space="preserve">Tree Planting, Flameleaf Sumac </t>
  </si>
  <si>
    <t xml:space="preserve">Tree Planting, Flowering Dogwood </t>
  </si>
  <si>
    <t xml:space="preserve">Tree Planting, Foster's Holly </t>
  </si>
  <si>
    <t xml:space="preserve">Tree Planting, Green Ash </t>
  </si>
  <si>
    <t xml:space="preserve">Tree Planting, Green Giant Western Cedar </t>
  </si>
  <si>
    <t xml:space="preserve">Tree Planting, Hickory, Pignut </t>
  </si>
  <si>
    <t xml:space="preserve">Tree Planting, Honey Locust </t>
  </si>
  <si>
    <t xml:space="preserve">Tree Planting, Italian Cypress </t>
  </si>
  <si>
    <t xml:space="preserve">Tree Planting, Jerusalem Thorn </t>
  </si>
  <si>
    <t xml:space="preserve">Tree Planting, Lennei Saucer Magnolia </t>
  </si>
  <si>
    <t xml:space="preserve">Tree Planting, Leyland Cypress </t>
  </si>
  <si>
    <t xml:space="preserve">Tree Planting, Little Gem Magnolia </t>
  </si>
  <si>
    <t xml:space="preserve">Tree Planting, Live Oak </t>
  </si>
  <si>
    <t xml:space="preserve">Tree Planting, Live Oak, 10" to 20" </t>
  </si>
  <si>
    <t xml:space="preserve">Tree Planting, Live Oak, 21" to 30", State Furnished </t>
  </si>
  <si>
    <t xml:space="preserve">Tree Planting, Magnolia, From Right-Of-Way </t>
  </si>
  <si>
    <t xml:space="preserve">Tree Planting, Mary Nell Holly </t>
  </si>
  <si>
    <t xml:space="preserve">Tree Planting, Muskogee Crape Myrtle </t>
  </si>
  <si>
    <t xml:space="preserve">Tree Planting, Natchez Crape Myrtle </t>
  </si>
  <si>
    <t xml:space="preserve">Tree Planting, Nutall Oak </t>
  </si>
  <si>
    <t xml:space="preserve">Tree Planting, October Glory Red Maple </t>
  </si>
  <si>
    <t xml:space="preserve">Tree Planting, Pin Oak </t>
  </si>
  <si>
    <t xml:space="preserve">Tree Planting, Red Buckeye </t>
  </si>
  <si>
    <t xml:space="preserve">Tree Planting, Red Hickory </t>
  </si>
  <si>
    <t xml:space="preserve">Tree Planting, Red Maple </t>
  </si>
  <si>
    <t xml:space="preserve">Tree Planting, Red Sunset Maple </t>
  </si>
  <si>
    <t xml:space="preserve">Tree Planting, Redbud </t>
  </si>
  <si>
    <t xml:space="preserve">Tree Planting, River Birch </t>
  </si>
  <si>
    <t xml:space="preserve">Tree Planting, Saucer Magnolia </t>
  </si>
  <si>
    <t xml:space="preserve">Tree Planting, Savannah Holly </t>
  </si>
  <si>
    <t xml:space="preserve">Tree Planting, Sawtooth Oak </t>
  </si>
  <si>
    <t xml:space="preserve">Tree Planting, Scarlett Oak </t>
  </si>
  <si>
    <t xml:space="preserve">Tree Planting, Shagbark Hickory </t>
  </si>
  <si>
    <t xml:space="preserve">Tree Planting, Shortleaf Pine </t>
  </si>
  <si>
    <t xml:space="preserve">Tree Planting, Shumard Oak </t>
  </si>
  <si>
    <t xml:space="preserve">Tree Planting, Slash Pine </t>
  </si>
  <si>
    <t xml:space="preserve">Tree Planting, Slender Silhouette Sweetgum </t>
  </si>
  <si>
    <t xml:space="preserve">Tree Planting, Southern Magnolia </t>
  </si>
  <si>
    <t xml:space="preserve">Tree Planting, Southern Magnolia, Claudia Wannamaker </t>
  </si>
  <si>
    <t xml:space="preserve">Tree Planting, Southern Red Oak </t>
  </si>
  <si>
    <t xml:space="preserve">Tree Planting, Southern Wax Myrtle </t>
  </si>
  <si>
    <t xml:space="preserve">Tree Planting, Spruce Pine </t>
  </si>
  <si>
    <t xml:space="preserve">Tree Planting, Star Magnolia </t>
  </si>
  <si>
    <t xml:space="preserve">Tree Planting, Sugar Maple </t>
  </si>
  <si>
    <t xml:space="preserve">Tree Planting, Sweet Bay Magnolia </t>
  </si>
  <si>
    <t xml:space="preserve">Tree Planting, Sweet Gum </t>
  </si>
  <si>
    <t xml:space="preserve">Tree Planting, Sweetbay Magnolia </t>
  </si>
  <si>
    <t xml:space="preserve">Tree Planting, Sycamore </t>
  </si>
  <si>
    <t xml:space="preserve">Tree Planting, Torulosa Juniper </t>
  </si>
  <si>
    <t xml:space="preserve">Tree Planting, Tree Form Foster Holly </t>
  </si>
  <si>
    <t xml:space="preserve">Tree Planting, Tree Huckleberry </t>
  </si>
  <si>
    <t xml:space="preserve">Tree Planting, Tree-Form Zhuzhou Loropetalum </t>
  </si>
  <si>
    <t xml:space="preserve">Tree Planting, Tulip Poplar </t>
  </si>
  <si>
    <t xml:space="preserve">Tree Planting, Water Oak </t>
  </si>
  <si>
    <t xml:space="preserve">Tree Planting, Wax Myrtle </t>
  </si>
  <si>
    <t xml:space="preserve">Tree Planting, White Fringe Tree </t>
  </si>
  <si>
    <t xml:space="preserve">Tree Planting, White Oak </t>
  </si>
  <si>
    <t xml:space="preserve">Tree Planting, Willow Oak </t>
  </si>
  <si>
    <t xml:space="preserve">Tree Planting, Windmill Palm </t>
  </si>
  <si>
    <t xml:space="preserve">Tree Planting, Yaupon Holly </t>
  </si>
  <si>
    <t xml:space="preserve">Tree Planting, Yellow Poplar </t>
  </si>
  <si>
    <t xml:space="preserve">Tree Planting, Bradford Pear </t>
  </si>
  <si>
    <t xml:space="preserve">Tree Planting, Callery Pear </t>
  </si>
  <si>
    <t xml:space="preserve">Tree Planting, Princeton Elm </t>
  </si>
  <si>
    <t xml:space="preserve">Tree Planting, Southern Magnolia, Saint Mary </t>
  </si>
  <si>
    <t xml:space="preserve">Tree Planting, Compton Oak </t>
  </si>
  <si>
    <t xml:space="preserve">230-C     </t>
  </si>
  <si>
    <t xml:space="preserve">Bed Edging </t>
  </si>
  <si>
    <t xml:space="preserve">230-D     </t>
  </si>
  <si>
    <t xml:space="preserve">Bed Preparation </t>
  </si>
  <si>
    <t xml:space="preserve">231-A     </t>
  </si>
  <si>
    <t xml:space="preserve">Seedlings, Bald Cypress 18" Minimum Height </t>
  </si>
  <si>
    <t xml:space="preserve">K   </t>
  </si>
  <si>
    <t xml:space="preserve">Seedlings, Loblolly Pine </t>
  </si>
  <si>
    <t xml:space="preserve">Seedlings, Red Maple </t>
  </si>
  <si>
    <t xml:space="preserve">Seedlings, Scarlet Oak </t>
  </si>
  <si>
    <t xml:space="preserve">Seedlings, White Ash </t>
  </si>
  <si>
    <t xml:space="preserve">Seedlings, White Oak </t>
  </si>
  <si>
    <t xml:space="preserve">232-A     </t>
  </si>
  <si>
    <t xml:space="preserve">Fertilizer for Woody Plant Material </t>
  </si>
  <si>
    <t xml:space="preserve">Fertilizer for Woody Plant Material, Tablet, 10 gram </t>
  </si>
  <si>
    <t xml:space="preserve">Fertilizer for Woody Plant Material, Tablet, 21 gram </t>
  </si>
  <si>
    <t xml:space="preserve">233-A     </t>
  </si>
  <si>
    <t xml:space="preserve">Tree Bark Mulch, Type I </t>
  </si>
  <si>
    <t xml:space="preserve">Tree Bark Mulch, Type II </t>
  </si>
  <si>
    <t xml:space="preserve">Tree Bark Mulch, Type III </t>
  </si>
  <si>
    <t xml:space="preserve">Tree Bark Mulch, Type IV </t>
  </si>
  <si>
    <t xml:space="preserve">Tree Bark Mulch, Type V </t>
  </si>
  <si>
    <t xml:space="preserve">233-B     </t>
  </si>
  <si>
    <t xml:space="preserve">Aggregate Mulch </t>
  </si>
  <si>
    <t xml:space="preserve">233-C     </t>
  </si>
  <si>
    <t xml:space="preserve">Straw Mulch, Class I </t>
  </si>
  <si>
    <t xml:space="preserve">Straw Mulch, Class II </t>
  </si>
  <si>
    <t xml:space="preserve">907-234-A </t>
  </si>
  <si>
    <t xml:space="preserve">Temporary Silt Fence </t>
  </si>
  <si>
    <t xml:space="preserve">907-234-B </t>
  </si>
  <si>
    <t xml:space="preserve">Permanent Silt Fence </t>
  </si>
  <si>
    <t xml:space="preserve">907-234-C </t>
  </si>
  <si>
    <t xml:space="preserve">Super Silt Fence </t>
  </si>
  <si>
    <t xml:space="preserve">907-234-D </t>
  </si>
  <si>
    <t xml:space="preserve">Inlet Siltation Guard </t>
  </si>
  <si>
    <t xml:space="preserve">907-234-E </t>
  </si>
  <si>
    <t xml:space="preserve">Reset Inlet Siltation Guard </t>
  </si>
  <si>
    <t xml:space="preserve">907-234-F </t>
  </si>
  <si>
    <t xml:space="preserve">Turbidity Barrier </t>
  </si>
  <si>
    <t xml:space="preserve">235-A     </t>
  </si>
  <si>
    <t xml:space="preserve">Temporary Erosion Checks </t>
  </si>
  <si>
    <t xml:space="preserve">236-A     </t>
  </si>
  <si>
    <t xml:space="preserve">Silt Basin, Type A </t>
  </si>
  <si>
    <t xml:space="preserve">Silt Basin, Type A Modified </t>
  </si>
  <si>
    <t xml:space="preserve">Silt Basin, Type B </t>
  </si>
  <si>
    <t xml:space="preserve">Silt Basin, Type B Modified </t>
  </si>
  <si>
    <t xml:space="preserve">Silt Basin, Type C </t>
  </si>
  <si>
    <t xml:space="preserve">Silt Basin, Type C1 </t>
  </si>
  <si>
    <t xml:space="preserve">Silt Basin, Type C2 </t>
  </si>
  <si>
    <t xml:space="preserve">Silt Basin, Type D </t>
  </si>
  <si>
    <t xml:space="preserve">Silt Basin, Type D1 </t>
  </si>
  <si>
    <t xml:space="preserve">Silt Basin, Type D2 </t>
  </si>
  <si>
    <t xml:space="preserve">236-B     </t>
  </si>
  <si>
    <t xml:space="preserve">Maintenance and Removal of Existing Silt Basins, Type A </t>
  </si>
  <si>
    <t xml:space="preserve">Maintenance and Removal of Existing Silt Basins, Type B </t>
  </si>
  <si>
    <t xml:space="preserve">Maintenance and Removal of Existing Silt Basins, Type C </t>
  </si>
  <si>
    <t xml:space="preserve">Maintenance and Removal of Existing Silt Basins, Type D </t>
  </si>
  <si>
    <t xml:space="preserve">237-A     </t>
  </si>
  <si>
    <t xml:space="preserve">Wattles, 12" </t>
  </si>
  <si>
    <t xml:space="preserve">Wattles, 20" </t>
  </si>
  <si>
    <t xml:space="preserve">907-237-B </t>
  </si>
  <si>
    <t xml:space="preserve">Wattles, Heavy-Duty </t>
  </si>
  <si>
    <t xml:space="preserve">239-A     </t>
  </si>
  <si>
    <t xml:space="preserve">Temporary Slope Drains </t>
  </si>
  <si>
    <t xml:space="preserve">907-240-A </t>
  </si>
  <si>
    <t xml:space="preserve">Interlocking Flexible Block Erosion Control System </t>
  </si>
  <si>
    <t xml:space="preserve">907-241-A </t>
  </si>
  <si>
    <t xml:space="preserve">Floc Blocks </t>
  </si>
  <si>
    <t xml:space="preserve">907-242-A </t>
  </si>
  <si>
    <t xml:space="preserve">Renovation of </t>
  </si>
  <si>
    <t>907-242-PP</t>
  </si>
  <si>
    <t>907-243-PP</t>
  </si>
  <si>
    <t xml:space="preserve">Herbicide </t>
  </si>
  <si>
    <t xml:space="preserve">907-244-A </t>
  </si>
  <si>
    <t xml:space="preserve">Tree Pruning, Less Than or Equal to 8 inches </t>
  </si>
  <si>
    <t xml:space="preserve">Tree Pruning, Greater Than 8 inches to 16 inches </t>
  </si>
  <si>
    <t xml:space="preserve">Tree Pruning, Greater Than 16 inches </t>
  </si>
  <si>
    <t xml:space="preserve">245-A     </t>
  </si>
  <si>
    <t xml:space="preserve">Silt Dike </t>
  </si>
  <si>
    <t xml:space="preserve">246-A     </t>
  </si>
  <si>
    <t xml:space="preserve">Sandbags </t>
  </si>
  <si>
    <t xml:space="preserve">246-B     </t>
  </si>
  <si>
    <t xml:space="preserve">Rockbags </t>
  </si>
  <si>
    <t xml:space="preserve">247-A     </t>
  </si>
  <si>
    <t xml:space="preserve">Temporary Stream Diversion </t>
  </si>
  <si>
    <t xml:space="preserve">249-A     </t>
  </si>
  <si>
    <t xml:space="preserve">Riprap for Erosion Control </t>
  </si>
  <si>
    <t xml:space="preserve">249-B     </t>
  </si>
  <si>
    <t xml:space="preserve">Remove and Reset Riprap </t>
  </si>
  <si>
    <t xml:space="preserve">907-250-A </t>
  </si>
  <si>
    <t xml:space="preserve">Polyacrylamide (PAM) </t>
  </si>
  <si>
    <t xml:space="preserve">LBS </t>
  </si>
  <si>
    <t xml:space="preserve">907-252-A </t>
  </si>
  <si>
    <t xml:space="preserve">Sediment Retention Barrier </t>
  </si>
  <si>
    <t xml:space="preserve">907-253-A </t>
  </si>
  <si>
    <t xml:space="preserve">Coir Fiber Baffle </t>
  </si>
  <si>
    <t xml:space="preserve">907-255-A </t>
  </si>
  <si>
    <t xml:space="preserve">Bird Netting System </t>
  </si>
  <si>
    <t xml:space="preserve">907-257-A </t>
  </si>
  <si>
    <t xml:space="preserve">Floating Skimmer System </t>
  </si>
  <si>
    <t xml:space="preserve">907-258-A </t>
  </si>
  <si>
    <t xml:space="preserve">Charcoal Grill </t>
  </si>
  <si>
    <t xml:space="preserve">Building Amenities </t>
  </si>
  <si>
    <t xml:space="preserve">907-258-B </t>
  </si>
  <si>
    <t xml:space="preserve">Drinking Fountain </t>
  </si>
  <si>
    <t xml:space="preserve">907-258-C </t>
  </si>
  <si>
    <t xml:space="preserve">Concrete Picnic Table and Benches </t>
  </si>
  <si>
    <t xml:space="preserve">907-258-D </t>
  </si>
  <si>
    <t xml:space="preserve">Wooden Picnic Table and Benches </t>
  </si>
  <si>
    <t xml:space="preserve">907-258-E </t>
  </si>
  <si>
    <t xml:space="preserve">Trash Receptacle </t>
  </si>
  <si>
    <t xml:space="preserve">907-258-F </t>
  </si>
  <si>
    <t xml:space="preserve">Water Hydrant </t>
  </si>
  <si>
    <t xml:space="preserve">907-258-G </t>
  </si>
  <si>
    <t xml:space="preserve">Travel Trailer Sewage Dump Station </t>
  </si>
  <si>
    <t xml:space="preserve">907-258-H </t>
  </si>
  <si>
    <t xml:space="preserve">Cast Stone Bench </t>
  </si>
  <si>
    <t xml:space="preserve">907-258-I </t>
  </si>
  <si>
    <t xml:space="preserve">Sign, Masonry and Stone </t>
  </si>
  <si>
    <t xml:space="preserve">907-258-J </t>
  </si>
  <si>
    <t xml:space="preserve">Metal Bench </t>
  </si>
  <si>
    <t xml:space="preserve">907-258-K </t>
  </si>
  <si>
    <t xml:space="preserve">Bollard </t>
  </si>
  <si>
    <t xml:space="preserve">907-258-L </t>
  </si>
  <si>
    <t xml:space="preserve">Pavilion </t>
  </si>
  <si>
    <t xml:space="preserve">907-258-M </t>
  </si>
  <si>
    <t xml:space="preserve">Survey Monument </t>
  </si>
  <si>
    <t xml:space="preserve">907-258-N </t>
  </si>
  <si>
    <t xml:space="preserve">Car Stop </t>
  </si>
  <si>
    <t xml:space="preserve">907-258-O </t>
  </si>
  <si>
    <t xml:space="preserve">Cigarette Receptacle </t>
  </si>
  <si>
    <t xml:space="preserve">907-258-P </t>
  </si>
  <si>
    <t xml:space="preserve">Picnic Shelter </t>
  </si>
  <si>
    <t>907-258-PP</t>
  </si>
  <si>
    <t xml:space="preserve">Seat Wall </t>
  </si>
  <si>
    <t xml:space="preserve">Decorative Park Bench </t>
  </si>
  <si>
    <t xml:space="preserve">Litter Receptacle, Per Plans </t>
  </si>
  <si>
    <t xml:space="preserve">Bollard, Per Plans </t>
  </si>
  <si>
    <t xml:space="preserve">Car Stop, Per Plans </t>
  </si>
  <si>
    <t xml:space="preserve">Building Amenities,  </t>
  </si>
  <si>
    <t xml:space="preserve">Pavilion, Per Plans </t>
  </si>
  <si>
    <t xml:space="preserve">907-259-A </t>
  </si>
  <si>
    <t xml:space="preserve">Unlighted Bollard </t>
  </si>
  <si>
    <t xml:space="preserve">907-259-B </t>
  </si>
  <si>
    <t xml:space="preserve">Lighting Assembly, Bollards </t>
  </si>
  <si>
    <t xml:space="preserve">907-259-C </t>
  </si>
  <si>
    <t xml:space="preserve">Lighting Assembly, Flag Pole Lighting </t>
  </si>
  <si>
    <t xml:space="preserve">907-259-D </t>
  </si>
  <si>
    <t xml:space="preserve">Lighting Assembly, Sign Lighting </t>
  </si>
  <si>
    <t xml:space="preserve">907-259-E </t>
  </si>
  <si>
    <t xml:space="preserve">Lighting Assembly, Vapor Tight </t>
  </si>
  <si>
    <t xml:space="preserve">907-259-F </t>
  </si>
  <si>
    <t xml:space="preserve">Weatherproof GFCI Receptacle </t>
  </si>
  <si>
    <t xml:space="preserve">907-259-G </t>
  </si>
  <si>
    <t xml:space="preserve">Lighting Assembly - Column Uplights </t>
  </si>
  <si>
    <t xml:space="preserve">907-259-H </t>
  </si>
  <si>
    <t xml:space="preserve">Lighting Assembly, Vandal Resistant </t>
  </si>
  <si>
    <t>907-259-PP</t>
  </si>
  <si>
    <t xml:space="preserve">Lighting Assembly, Flag Pole Lighting, Per Plans </t>
  </si>
  <si>
    <t xml:space="preserve">907-260-A </t>
  </si>
  <si>
    <t xml:space="preserve">Utility Work - Sewer,  </t>
  </si>
  <si>
    <t>907-260-PP</t>
  </si>
  <si>
    <t xml:space="preserve">907-261-A </t>
  </si>
  <si>
    <t xml:space="preserve">Utility Work - Gas,  </t>
  </si>
  <si>
    <t>907-261-PP</t>
  </si>
  <si>
    <t xml:space="preserve">907-262-A </t>
  </si>
  <si>
    <t xml:space="preserve">Utility Work - Water,  </t>
  </si>
  <si>
    <t>907-262-PP</t>
  </si>
  <si>
    <t>907-265-PP</t>
  </si>
  <si>
    <t xml:space="preserve">Relocation of Existing Water Line </t>
  </si>
  <si>
    <t>907-269-PP</t>
  </si>
  <si>
    <t xml:space="preserve">Pumping System </t>
  </si>
  <si>
    <t xml:space="preserve">907-270-A </t>
  </si>
  <si>
    <t xml:space="preserve">VW Piezometer </t>
  </si>
  <si>
    <t xml:space="preserve">907-276-A </t>
  </si>
  <si>
    <t xml:space="preserve">Excavation for Stone Dike and Tiebacks, AEA AH </t>
  </si>
  <si>
    <t xml:space="preserve">907-276-B </t>
  </si>
  <si>
    <t xml:space="preserve">Excavation for Stone Revetment, FM, AH </t>
  </si>
  <si>
    <t xml:space="preserve">907-282-A </t>
  </si>
  <si>
    <t xml:space="preserve">Automatic Irrigation System </t>
  </si>
  <si>
    <t xml:space="preserve">Sprinkler Head, 1804-PRS-15CST </t>
  </si>
  <si>
    <t xml:space="preserve">Sprinkler Head, 1804-PRS-15EST </t>
  </si>
  <si>
    <t xml:space="preserve">Sprinkler Head, 1804-PRS-15F </t>
  </si>
  <si>
    <t xml:space="preserve">Sprinkler Head, 1804-PRS-15H </t>
  </si>
  <si>
    <t xml:space="preserve">Sprinkler Head, 1804-PRS-15Q </t>
  </si>
  <si>
    <t xml:space="preserve">Sprinkler Head, 1804-PRS-15SST </t>
  </si>
  <si>
    <t xml:space="preserve">Sprinkler Head, 1804-PRS-15T </t>
  </si>
  <si>
    <t xml:space="preserve">Sprinkler Head, 1804-PRS-15TQ </t>
  </si>
  <si>
    <t xml:space="preserve">Sprinkler Head, 1804-PRS-15TT </t>
  </si>
  <si>
    <t xml:space="preserve">Sprinkler Head, 1804-PRS-9SST </t>
  </si>
  <si>
    <t xml:space="preserve">Sprinkler Head, 1812-PRS-10VAN-H </t>
  </si>
  <si>
    <t xml:space="preserve">Sprinkler Head, 1812-PRS-10VAN-Q </t>
  </si>
  <si>
    <t xml:space="preserve">Sprinkler Head, 1812-PRS-10VAN-TQ </t>
  </si>
  <si>
    <t xml:space="preserve">Sprinkler Head, 1812-PRS-12F </t>
  </si>
  <si>
    <t xml:space="preserve">Sprinkler Head, 1812-PRS-12H </t>
  </si>
  <si>
    <t xml:space="preserve">Sprinkler Head, 1812-PRS-12Q </t>
  </si>
  <si>
    <t xml:space="preserve">Sprinkler Head, 1812-PRS-12TQ </t>
  </si>
  <si>
    <t xml:space="preserve">Sprinkler Head, 1812-PRS-15CST </t>
  </si>
  <si>
    <t xml:space="preserve">Sprinkler Head, 1812-PRS-15EST </t>
  </si>
  <si>
    <t xml:space="preserve">Sprinkler Head, 1812-PRS-15F </t>
  </si>
  <si>
    <t xml:space="preserve">Sprinkler Head, 1812-PRS-15H </t>
  </si>
  <si>
    <t xml:space="preserve">Sprinkler Head, 1812-PRS-15Q </t>
  </si>
  <si>
    <t xml:space="preserve">Sprinkler Head, 1812-PRS-15SST </t>
  </si>
  <si>
    <t xml:space="preserve">Sprinkler Head, 1812-PRS-15T </t>
  </si>
  <si>
    <t xml:space="preserve">Sprinkler Head, 1812-PRS-15TQ </t>
  </si>
  <si>
    <t xml:space="preserve">Sprinkler Head, 1812-PRS-15VAN </t>
  </si>
  <si>
    <t xml:space="preserve">Sprinkler Head, 1812-PRS-5H </t>
  </si>
  <si>
    <t xml:space="preserve">Sprinkler Head, 1812-PRS-8H </t>
  </si>
  <si>
    <t xml:space="preserve">Sprinkler Head, 1812-PRS-8Q </t>
  </si>
  <si>
    <t xml:space="preserve">Sprinkler Head, 1812-PRS-9SST </t>
  </si>
  <si>
    <t xml:space="preserve">Sprinkler Head, 1812-PRS-R-Van 1724 </t>
  </si>
  <si>
    <t xml:space="preserve">Sprinkler Head, 3504-PC-SAM-.75 </t>
  </si>
  <si>
    <t xml:space="preserve">Sprinkler Head, 3504-PC-SAM-1.5 </t>
  </si>
  <si>
    <t xml:space="preserve">Sprinkler Head, 3504-PC-SAM-3 </t>
  </si>
  <si>
    <t xml:space="preserve">Sprinkler Head, 5004-PL-PC-SAM-2.0-Q </t>
  </si>
  <si>
    <t xml:space="preserve">Sprinkler Head, 5004-PL-PC-SAM-4.0-H </t>
  </si>
  <si>
    <t xml:space="preserve">Sprinkler Head, 5004-PL-PC-SAM-5.0-TQ </t>
  </si>
  <si>
    <t xml:space="preserve">Sprinkler Head, 5004-PL-PC-SAM-6.0-F </t>
  </si>
  <si>
    <t xml:space="preserve">Sprinkler Head, 5012-PL-FC-R </t>
  </si>
  <si>
    <t xml:space="preserve">Sprinkler Head, 5012-PL-PC-2.0 </t>
  </si>
  <si>
    <t xml:space="preserve">Sprinkler Head, 5012-PL-PC-R </t>
  </si>
  <si>
    <t xml:space="preserve">Sprinkler Head, R-50-SAM-1.5 </t>
  </si>
  <si>
    <t xml:space="preserve">Sprinkler Head, R-50-SAM-3.0 </t>
  </si>
  <si>
    <t xml:space="preserve">Sprinkler Head, R-50-SAM-4.0 </t>
  </si>
  <si>
    <t xml:space="preserve">Sprinkler Head, R-50-SAM-6.0 </t>
  </si>
  <si>
    <t xml:space="preserve">Sprinkler Head, R-50-SAM-PC-1.5 </t>
  </si>
  <si>
    <t xml:space="preserve">Sprinkler Head, R-50-SAM-PC-3.0 </t>
  </si>
  <si>
    <t xml:space="preserve">Sprinkler Head, R-50-SAM-PC-4.0 </t>
  </si>
  <si>
    <t xml:space="preserve">Sprinkler Head, R-50-SAM-PC-6.0 </t>
  </si>
  <si>
    <t xml:space="preserve">Sprinkler Head, R50-SAM-PC-1.0 </t>
  </si>
  <si>
    <t xml:space="preserve">Sprinkler Head, R50-SAM-R+-1.5 </t>
  </si>
  <si>
    <t xml:space="preserve">Sprinkler Head, R50-SAM-R+-3.0 </t>
  </si>
  <si>
    <t xml:space="preserve">Sprinkler Head, R50-SAM-R+-4.0 </t>
  </si>
  <si>
    <t xml:space="preserve">Sprinkler Head, R50-SAM-R+-6.0 </t>
  </si>
  <si>
    <t xml:space="preserve">Sprinkler Head, T-12-SAM-PC-T30-1.0 </t>
  </si>
  <si>
    <t xml:space="preserve">Sprinkler Head, T-12-SAM-PC-T30-2.0 </t>
  </si>
  <si>
    <t xml:space="preserve">Sprinkler Head, T-12-SAM-PC-T30-2.5 </t>
  </si>
  <si>
    <t xml:space="preserve">Sprinkler Head, T-12-SAM-PC-T30-4.0 </t>
  </si>
  <si>
    <t xml:space="preserve">Sprinkler Head, T-4-FC-T22-2.5 </t>
  </si>
  <si>
    <t xml:space="preserve">Sprinkler Head, T-4-PC-22-.65 </t>
  </si>
  <si>
    <t xml:space="preserve">Sprinkler Head, T-4-PC-T22-1.3 </t>
  </si>
  <si>
    <t xml:space="preserve">Sprinkler Head, T-SAM-4-PC-T22-.65 </t>
  </si>
  <si>
    <t xml:space="preserve">Sprinkler Head, T-SAM-4-PC-T22-1.30 </t>
  </si>
  <si>
    <t xml:space="preserve">Sprinkler Head, T-SAM-4-PC-T22-2.0 </t>
  </si>
  <si>
    <t xml:space="preserve">Sprinkler Head, T-SAM-4-PC-T22-2.5 </t>
  </si>
  <si>
    <t xml:space="preserve">Sprinkler Head, 5004-PL-PC-SAM-1.0 </t>
  </si>
  <si>
    <t xml:space="preserve">907-282-B </t>
  </si>
  <si>
    <t xml:space="preserve">Piping, 1 1/2" Diameter </t>
  </si>
  <si>
    <t xml:space="preserve">Piping, 1 1/4" Diameter </t>
  </si>
  <si>
    <t xml:space="preserve">Piping, 1" Diameter </t>
  </si>
  <si>
    <t xml:space="preserve">Piping, 1/2" Diameter </t>
  </si>
  <si>
    <t xml:space="preserve">Piping, 2 1/2" Diameter </t>
  </si>
  <si>
    <t xml:space="preserve">Piping, 2" Diameter </t>
  </si>
  <si>
    <t xml:space="preserve">Piping, 3" Diameter </t>
  </si>
  <si>
    <t xml:space="preserve">Piping, 3/4" Diameter </t>
  </si>
  <si>
    <t xml:space="preserve">Piping, 4" Diameter </t>
  </si>
  <si>
    <t xml:space="preserve">907-282-C </t>
  </si>
  <si>
    <t xml:space="preserve">Sleeves, 2" </t>
  </si>
  <si>
    <t xml:space="preserve">Sleeves, 3" </t>
  </si>
  <si>
    <t xml:space="preserve">Sleeves, 4" </t>
  </si>
  <si>
    <t xml:space="preserve">Sleeves, 6-inch Diameter </t>
  </si>
  <si>
    <t xml:space="preserve">Sleeves, 8" </t>
  </si>
  <si>
    <t xml:space="preserve">907-282-D </t>
  </si>
  <si>
    <t xml:space="preserve">Valve Control Wire </t>
  </si>
  <si>
    <t xml:space="preserve">907-282-E </t>
  </si>
  <si>
    <t xml:space="preserve">Trench Excavation and Backfill </t>
  </si>
  <si>
    <t xml:space="preserve">907-282-F </t>
  </si>
  <si>
    <t xml:space="preserve">Meter With Meter Box, 3" </t>
  </si>
  <si>
    <t xml:space="preserve">Meter With Meter Box, 4" </t>
  </si>
  <si>
    <t xml:space="preserve">Meter with Meter Box, 1" </t>
  </si>
  <si>
    <t xml:space="preserve">Meter with Meter Box, 2" </t>
  </si>
  <si>
    <t xml:space="preserve">907-282-G </t>
  </si>
  <si>
    <t xml:space="preserve">Electric Controller, 12 Station </t>
  </si>
  <si>
    <t xml:space="preserve">Electric Controller, 20 Station </t>
  </si>
  <si>
    <t xml:space="preserve">Electric Controller, 24 Station </t>
  </si>
  <si>
    <t xml:space="preserve">Electric Controller, 32 Station </t>
  </si>
  <si>
    <t xml:space="preserve">Electric Controller, 4 Station </t>
  </si>
  <si>
    <t xml:space="preserve">Electric Controller, 6 Station </t>
  </si>
  <si>
    <t xml:space="preserve">Electric Controller, 8 Station </t>
  </si>
  <si>
    <t xml:space="preserve">Electric Controller, 16 Station </t>
  </si>
  <si>
    <t xml:space="preserve">907-282-H </t>
  </si>
  <si>
    <t xml:space="preserve">Electric Control Valve, 1 1/2" </t>
  </si>
  <si>
    <t xml:space="preserve">Electric Control Valve, 1" </t>
  </si>
  <si>
    <t xml:space="preserve">Electric Control Valve, 2" </t>
  </si>
  <si>
    <t xml:space="preserve">907-282-I </t>
  </si>
  <si>
    <t xml:space="preserve">Backflow Preventer, 1" </t>
  </si>
  <si>
    <t xml:space="preserve">Backflow Preventer, 2 1/2" </t>
  </si>
  <si>
    <t xml:space="preserve">Backflow Preventer, 2" </t>
  </si>
  <si>
    <t xml:space="preserve">Backflow Preventer, 3" </t>
  </si>
  <si>
    <t xml:space="preserve">Backflow Preventer, 1 1/2" </t>
  </si>
  <si>
    <t xml:space="preserve">907-282-J </t>
  </si>
  <si>
    <t xml:space="preserve">Isolation Valve, 1" </t>
  </si>
  <si>
    <t xml:space="preserve">Isolation Valve, 2 1/2" </t>
  </si>
  <si>
    <t xml:space="preserve">Isolation Valve, 2" </t>
  </si>
  <si>
    <t xml:space="preserve">Isolation Valve, 3" </t>
  </si>
  <si>
    <t xml:space="preserve">Isolation Valve, 4" </t>
  </si>
  <si>
    <t xml:space="preserve">907-282-K </t>
  </si>
  <si>
    <t xml:space="preserve">Quick Coupler Key with Hose and Swivel </t>
  </si>
  <si>
    <t xml:space="preserve">907-282-L </t>
  </si>
  <si>
    <t xml:space="preserve">Pressure Regulator </t>
  </si>
  <si>
    <t xml:space="preserve">907-290-A </t>
  </si>
  <si>
    <t xml:space="preserve">Flagpole </t>
  </si>
  <si>
    <t xml:space="preserve">304-A     </t>
  </si>
  <si>
    <t xml:space="preserve">Granular Material, LVM, Class 10, Group C </t>
  </si>
  <si>
    <t>GY</t>
  </si>
  <si>
    <t xml:space="preserve">Granular Material, LVM, Class 3, Group C </t>
  </si>
  <si>
    <t xml:space="preserve">Granular Material, LVM, Class 3, Group D </t>
  </si>
  <si>
    <t xml:space="preserve">Granular Material, LVM, Class 5, Group C </t>
  </si>
  <si>
    <t xml:space="preserve">Granular Material, LVM, Class 5, Group D </t>
  </si>
  <si>
    <t xml:space="preserve">Granular Material, LVM, Class 5, Group E </t>
  </si>
  <si>
    <t xml:space="preserve">Granular Material, LVM, Class 6, Group C </t>
  </si>
  <si>
    <t xml:space="preserve">Granular Material, LVM, Class 6, Group D </t>
  </si>
  <si>
    <t xml:space="preserve">Granular Material, LVM, Class 9, Group A </t>
  </si>
  <si>
    <t xml:space="preserve">Granular Material, LVM, Class 9, Group B </t>
  </si>
  <si>
    <t xml:space="preserve">Granular Material, LVM, Class 9, Group C </t>
  </si>
  <si>
    <t xml:space="preserve">Granular Material, LVM, Class 9, Group D </t>
  </si>
  <si>
    <t xml:space="preserve">Granular Material, LVM, Class 3, Group B </t>
  </si>
  <si>
    <t xml:space="preserve">304-B     </t>
  </si>
  <si>
    <t xml:space="preserve">Granular Material, Class 3, Group C </t>
  </si>
  <si>
    <t>GT</t>
  </si>
  <si>
    <t xml:space="preserve">Granular Material, Class 3, Group D </t>
  </si>
  <si>
    <t xml:space="preserve">Granular Material, Class 5, Group C </t>
  </si>
  <si>
    <t xml:space="preserve">Granular Material, Class 5, Group D </t>
  </si>
  <si>
    <t xml:space="preserve">Granular Material, Class 5, Group E </t>
  </si>
  <si>
    <t xml:space="preserve">Granular Material, Class 6, Group C </t>
  </si>
  <si>
    <t xml:space="preserve">Granular Material, Class 6, Group D </t>
  </si>
  <si>
    <t xml:space="preserve">Granular Material, Class 9, Group B </t>
  </si>
  <si>
    <t xml:space="preserve">Granular Material, Class 9, Group C </t>
  </si>
  <si>
    <t xml:space="preserve">Granular Material, Class 9, Group D </t>
  </si>
  <si>
    <t xml:space="preserve">Granular Material, Class 9, Group E </t>
  </si>
  <si>
    <t xml:space="preserve">Granular Material, Class 10, Group C </t>
  </si>
  <si>
    <t xml:space="preserve">304-C     </t>
  </si>
  <si>
    <t xml:space="preserve">Granular Material, AEA, Class 3, Group C </t>
  </si>
  <si>
    <t xml:space="preserve">Granular Material, AEA, Class 3, Group D </t>
  </si>
  <si>
    <t xml:space="preserve">Granular Material, AEA, Class 5, Group C </t>
  </si>
  <si>
    <t xml:space="preserve">Granular Material, AEA, Class 5, Group D </t>
  </si>
  <si>
    <t xml:space="preserve">Granular Material, AEA, Class 5, Group E </t>
  </si>
  <si>
    <t xml:space="preserve">Granular Material, AEA, Class 6, Group C </t>
  </si>
  <si>
    <t xml:space="preserve">Granular Material, AEA, Class 6, Group D </t>
  </si>
  <si>
    <t xml:space="preserve">Granular Material, AEA, Class 9, Group B </t>
  </si>
  <si>
    <t xml:space="preserve">Granular Material, AEA, Class 9, Group C </t>
  </si>
  <si>
    <t xml:space="preserve">Granular Material, AEA, Class 9, Group D </t>
  </si>
  <si>
    <t xml:space="preserve">304-D     </t>
  </si>
  <si>
    <t xml:space="preserve">Granular Material, Crushed Concrete </t>
  </si>
  <si>
    <t xml:space="preserve">Granular Material, Crushed Stone </t>
  </si>
  <si>
    <t xml:space="preserve">Granular Material, Size 57 </t>
  </si>
  <si>
    <t xml:space="preserve">Granular Material, Size 67 </t>
  </si>
  <si>
    <t xml:space="preserve">304-E     </t>
  </si>
  <si>
    <t xml:space="preserve">Granular Material, LVM, Concrete Sand </t>
  </si>
  <si>
    <t xml:space="preserve">Granular Material, LVM, Crushed Concrete </t>
  </si>
  <si>
    <t xml:space="preserve">Granular Material, LVM, Crushed Stone </t>
  </si>
  <si>
    <t xml:space="preserve">Granular Material, LVM, Size 57 </t>
  </si>
  <si>
    <t xml:space="preserve">Granular Material, LVM, Size 67 </t>
  </si>
  <si>
    <t xml:space="preserve">Granular Material, LVM, Size 467 </t>
  </si>
  <si>
    <t xml:space="preserve">304-F     </t>
  </si>
  <si>
    <t xml:space="preserve">3/4" and Down Crushed Stone Base </t>
  </si>
  <si>
    <t xml:space="preserve">Size 610 Crushed Stone Base </t>
  </si>
  <si>
    <t xml:space="preserve">Size 825B Crushed Stone Base </t>
  </si>
  <si>
    <t xml:space="preserve">304-G     </t>
  </si>
  <si>
    <t xml:space="preserve">Size 3/4" and Down Crushed Stone Base, AEA </t>
  </si>
  <si>
    <t xml:space="preserve">Size 610 Crushed Stone Base, AEA </t>
  </si>
  <si>
    <t xml:space="preserve">Size 825B Crushed Stone Base, AEA </t>
  </si>
  <si>
    <t xml:space="preserve">304-H     </t>
  </si>
  <si>
    <t xml:space="preserve">3/4" and Down Crushed Stone Base, LVM </t>
  </si>
  <si>
    <t xml:space="preserve">Size 610 Crushed Stone Base, LVM </t>
  </si>
  <si>
    <t xml:space="preserve">Size 825B Crushed Stone Base, LVM </t>
  </si>
  <si>
    <t>907-304-PP</t>
  </si>
  <si>
    <t xml:space="preserve">Granular Material, LVM, Steel Slag </t>
  </si>
  <si>
    <t xml:space="preserve">305-A     </t>
  </si>
  <si>
    <t xml:space="preserve">Processing for In-Grade Modification </t>
  </si>
  <si>
    <t xml:space="preserve">305-B     </t>
  </si>
  <si>
    <t xml:space="preserve">Size I Stabilizer Aggregate, Coarse </t>
  </si>
  <si>
    <t xml:space="preserve">Size II Stabilizer Aggregate, Coarse </t>
  </si>
  <si>
    <t xml:space="preserve">305-C     </t>
  </si>
  <si>
    <t xml:space="preserve">Stabilizer Aggregate, Shell </t>
  </si>
  <si>
    <t xml:space="preserve">305-D     </t>
  </si>
  <si>
    <t xml:space="preserve">Stabilizer Aggregate, Medium </t>
  </si>
  <si>
    <t xml:space="preserve">305-E     </t>
  </si>
  <si>
    <t xml:space="preserve">Stabilizer Aggregate, Fine </t>
  </si>
  <si>
    <t xml:space="preserve">907-306-A </t>
  </si>
  <si>
    <t xml:space="preserve">Asphalt Drainage Course </t>
  </si>
  <si>
    <t xml:space="preserve">307-A     </t>
  </si>
  <si>
    <t xml:space="preserve">10" Soil-Lime-Water Mixing, Class A </t>
  </si>
  <si>
    <t>M</t>
  </si>
  <si>
    <t xml:space="preserve">12" Soil-Lime-Water Mixing, Class A </t>
  </si>
  <si>
    <t xml:space="preserve">14" Soil-Lime-Water Mixing, Class A </t>
  </si>
  <si>
    <t xml:space="preserve">6" Soil-Lime-Water Mixing, Class A </t>
  </si>
  <si>
    <t xml:space="preserve">7" Soil-Lime-Water Mixing, Class A </t>
  </si>
  <si>
    <t xml:space="preserve">8" Soil-Lime-Water Mixing, Class A </t>
  </si>
  <si>
    <t xml:space="preserve">9" Soil-Lime-Water Mixing, Class A </t>
  </si>
  <si>
    <t xml:space="preserve">307-B     </t>
  </si>
  <si>
    <t xml:space="preserve">10" Soil-Lime-Water Mixing, Class B </t>
  </si>
  <si>
    <t xml:space="preserve">12" Soil-Lime-Water Mixing, Class B </t>
  </si>
  <si>
    <t xml:space="preserve">6" Soil-Lime-Water Mixing, Class B </t>
  </si>
  <si>
    <t xml:space="preserve">7" Soil-Lime-Water Mixing, Class B </t>
  </si>
  <si>
    <t xml:space="preserve">8" Soil-Lime-Water Mixing, Class B </t>
  </si>
  <si>
    <t xml:space="preserve">9" Soil-Lime-Water Mixing, Class B </t>
  </si>
  <si>
    <t xml:space="preserve">307-C     </t>
  </si>
  <si>
    <t xml:space="preserve">10" Soil-Lime-Water Mixing, Class C </t>
  </si>
  <si>
    <t xml:space="preserve">12" Soil-Lime-Water Mixing, Class C </t>
  </si>
  <si>
    <t xml:space="preserve">15" Soil-Lime-Water Mixing, Class C </t>
  </si>
  <si>
    <t xml:space="preserve">6" Soil-Lime-Water Mixing, Class C </t>
  </si>
  <si>
    <t xml:space="preserve">7" Soil-Lime-Water Mixing, Class C </t>
  </si>
  <si>
    <t xml:space="preserve">8" Soil-Lime-Water Mixing, Class C </t>
  </si>
  <si>
    <t xml:space="preserve">9" Soil-Lime-Water Mixing, Class C </t>
  </si>
  <si>
    <t xml:space="preserve">307-D     </t>
  </si>
  <si>
    <t xml:space="preserve">Lime </t>
  </si>
  <si>
    <t xml:space="preserve">307-S     </t>
  </si>
  <si>
    <t xml:space="preserve">Bituminous Curing Seal </t>
  </si>
  <si>
    <t xml:space="preserve">GAL </t>
  </si>
  <si>
    <t xml:space="preserve">308-A     </t>
  </si>
  <si>
    <t xml:space="preserve">Cement </t>
  </si>
  <si>
    <t xml:space="preserve">308-B     </t>
  </si>
  <si>
    <t xml:space="preserve">Soil-Cement-Water Mixing, Multiple Pass Mixers, Base </t>
  </si>
  <si>
    <t xml:space="preserve">Soil-Cement-Water Mixing, Optional Mixers, Base </t>
  </si>
  <si>
    <t xml:space="preserve">Soil-Cement-Water Mixing, Optional Mixers, Design Soil </t>
  </si>
  <si>
    <t xml:space="preserve">Soil-Cement-Water Mixing, Central Plant, Base </t>
  </si>
  <si>
    <t xml:space="preserve">308-S     </t>
  </si>
  <si>
    <t xml:space="preserve">310-A     </t>
  </si>
  <si>
    <t xml:space="preserve">Mixing, Shaping &amp; Compaction, Type A, Group A </t>
  </si>
  <si>
    <t xml:space="preserve">Mixing, Shaping &amp; Compaction, Type A, Group B </t>
  </si>
  <si>
    <t xml:space="preserve">Mixing, Shaping &amp; Compaction, Type A, Group C </t>
  </si>
  <si>
    <t xml:space="preserve">Mixing, Shaping &amp; Compaction, Type A, Group D </t>
  </si>
  <si>
    <t xml:space="preserve">Mixing, Shaping &amp; Compaction, Type A, Group E </t>
  </si>
  <si>
    <t xml:space="preserve">Mixing, Shaping &amp; Compaction, Type B, Group A </t>
  </si>
  <si>
    <t xml:space="preserve">Mixing, Shaping &amp; Compaction, Type B, Group B </t>
  </si>
  <si>
    <t xml:space="preserve">Mixing, Shaping &amp; Compaction, Type B, Group C </t>
  </si>
  <si>
    <t xml:space="preserve">Mixing, Shaping &amp; Compaction, Type B, Group D </t>
  </si>
  <si>
    <t xml:space="preserve">Mixing, Shaping &amp; Compaction, Type B, Group E </t>
  </si>
  <si>
    <t xml:space="preserve">Mixing, Shaping &amp; Compaction, Type C, Group A </t>
  </si>
  <si>
    <t xml:space="preserve">Mixing, Shaping &amp; Compaction, Type C, Group B </t>
  </si>
  <si>
    <t xml:space="preserve">Mixing, Shaping &amp; Compaction, Type C, Group C </t>
  </si>
  <si>
    <t xml:space="preserve">Mixing, Shaping &amp; Compaction, Type C, Group D </t>
  </si>
  <si>
    <t xml:space="preserve">Mixing, Shaping &amp; Compaction, Type C, Group E </t>
  </si>
  <si>
    <t xml:space="preserve">Mixing, Shaping &amp; Compaction, Type D, Group A </t>
  </si>
  <si>
    <t xml:space="preserve">Mixing, Shaping &amp; Compaction, Type D, Group B </t>
  </si>
  <si>
    <t xml:space="preserve">Mixing, Shaping &amp; Compaction, Type D, Group C </t>
  </si>
  <si>
    <t xml:space="preserve">Mixing, Shaping &amp; Compaction, Type D, Group D </t>
  </si>
  <si>
    <t xml:space="preserve">Mixing, Shaping &amp; Compaction, Type D, Group E </t>
  </si>
  <si>
    <t xml:space="preserve">310-B     </t>
  </si>
  <si>
    <t xml:space="preserve">Size I  Stabilizer Aggregate, Coarse </t>
  </si>
  <si>
    <t xml:space="preserve">Size III Stabilizer Aggregate, Coarse </t>
  </si>
  <si>
    <t xml:space="preserve">310-C     </t>
  </si>
  <si>
    <t xml:space="preserve">310-D     </t>
  </si>
  <si>
    <t xml:space="preserve">310-E     </t>
  </si>
  <si>
    <t xml:space="preserve">311-A     </t>
  </si>
  <si>
    <t xml:space="preserve">10" Processing Lime and Fly Ash Treated Course </t>
  </si>
  <si>
    <t xml:space="preserve">5" Processing Lime and Fly Ash Treated Course </t>
  </si>
  <si>
    <t xml:space="preserve">6" Processing Lime and Fly Ash Treated Course </t>
  </si>
  <si>
    <t xml:space="preserve">7" Processing Lime and Fly Ash Treated Course </t>
  </si>
  <si>
    <t xml:space="preserve">8" Processing Lime and Fly Ash Treated Course </t>
  </si>
  <si>
    <t xml:space="preserve">9" Processing Lime and Fly Ash Treated Course </t>
  </si>
  <si>
    <t xml:space="preserve">311-B     </t>
  </si>
  <si>
    <t xml:space="preserve">311-C     </t>
  </si>
  <si>
    <t xml:space="preserve">Fly Ash, Class C </t>
  </si>
  <si>
    <t xml:space="preserve">Fly Ash, Class C or F </t>
  </si>
  <si>
    <t xml:space="preserve">311-D     </t>
  </si>
  <si>
    <t xml:space="preserve">Aggregate </t>
  </si>
  <si>
    <t xml:space="preserve">311-S     </t>
  </si>
  <si>
    <t xml:space="preserve">321-A     </t>
  </si>
  <si>
    <t xml:space="preserve">12" In-Grade Preparation </t>
  </si>
  <si>
    <t xml:space="preserve">3" In-Grade Preparation </t>
  </si>
  <si>
    <t xml:space="preserve">6" In-Grade Preparation </t>
  </si>
  <si>
    <t xml:space="preserve">907-402-A </t>
  </si>
  <si>
    <t xml:space="preserve">Open Graded Friction Course, 12.5mm Mixture </t>
  </si>
  <si>
    <t>BA1</t>
  </si>
  <si>
    <t xml:space="preserve">Open Graded Friction Course, 9.5-mm Mixture </t>
  </si>
  <si>
    <t xml:space="preserve">907-402-B </t>
  </si>
  <si>
    <t xml:space="preserve">Bituminous Tack Coat </t>
  </si>
  <si>
    <t xml:space="preserve">403-A     </t>
  </si>
  <si>
    <t xml:space="preserve">12.5-mm, HT, Asphalt Pavement </t>
  </si>
  <si>
    <t xml:space="preserve">907-403-A </t>
  </si>
  <si>
    <t xml:space="preserve">12.5-mm, MT, Asphalt Pavement </t>
  </si>
  <si>
    <t xml:space="preserve">12.5-mm, ST, Asphalt Pavement </t>
  </si>
  <si>
    <t xml:space="preserve">19-mm, HT, Asphalt Pavement </t>
  </si>
  <si>
    <t xml:space="preserve">19-mm, MT, Asphalt Pavement </t>
  </si>
  <si>
    <t xml:space="preserve">19-mm, ST, Asphalt Pavement </t>
  </si>
  <si>
    <t xml:space="preserve">25-mm, HT, Asphalt Pavement </t>
  </si>
  <si>
    <t xml:space="preserve">25-mm, MT, Asphalt Pavement </t>
  </si>
  <si>
    <t xml:space="preserve">25-mm, ST, Asphalt Pavement </t>
  </si>
  <si>
    <t xml:space="preserve">4.75-mm, HT, Asphalt Pavement </t>
  </si>
  <si>
    <t xml:space="preserve">4.75-mm, MT, Asphalt Pavement </t>
  </si>
  <si>
    <t xml:space="preserve">4.75-mm, ST, Asphalt Pavement </t>
  </si>
  <si>
    <t xml:space="preserve">9.5-mm, HT, Asphalt Pavement </t>
  </si>
  <si>
    <t xml:space="preserve">9.5-mm, MT, Asphalt Pavement </t>
  </si>
  <si>
    <t xml:space="preserve">9.5-mm, ST, Asphalt Pavement </t>
  </si>
  <si>
    <t xml:space="preserve">403-B     </t>
  </si>
  <si>
    <t xml:space="preserve">12.5-mm, HT, Asphalt Pavement, Leveling </t>
  </si>
  <si>
    <t xml:space="preserve">907-403-B </t>
  </si>
  <si>
    <t xml:space="preserve">12.5-mm, MT, Asphalt Pavement, Leveling </t>
  </si>
  <si>
    <t xml:space="preserve">12.5-mm, ST, Asphalt Pavement, Leveling </t>
  </si>
  <si>
    <t xml:space="preserve">19-mm, HT, Asphalt Pavement, Leveling </t>
  </si>
  <si>
    <t xml:space="preserve">19-mm, MT, Asphalt Pavement, Leveling </t>
  </si>
  <si>
    <t xml:space="preserve">19-mm, ST, Asphalt Pavement, Leveling </t>
  </si>
  <si>
    <t xml:space="preserve">4.75-mm, HT, Asphalt Pavement, Leveling </t>
  </si>
  <si>
    <t xml:space="preserve">4.75-mm, MT, Asphalt Pavement, Leveling </t>
  </si>
  <si>
    <t xml:space="preserve">4.75-mm, ST, Asphalt Pavement, Leveling </t>
  </si>
  <si>
    <t xml:space="preserve">9.5-mm, HT, Asphalt Pavement, Leveling </t>
  </si>
  <si>
    <t xml:space="preserve">9.5-mm, MT, Asphalt Pavement, Leveling </t>
  </si>
  <si>
    <t xml:space="preserve">9.5-mm, ST, Asphalt Pavement, Leveling </t>
  </si>
  <si>
    <t xml:space="preserve">403-C     </t>
  </si>
  <si>
    <t xml:space="preserve">19-mm, HT, Asphalt Pavement, Trench Widening </t>
  </si>
  <si>
    <t xml:space="preserve">907-403-C </t>
  </si>
  <si>
    <t xml:space="preserve">19-mm, MT, Asphalt Pavement, Trench Widening </t>
  </si>
  <si>
    <t xml:space="preserve">19-mm, ST, Asphalt Pavement, Trench Widening </t>
  </si>
  <si>
    <t xml:space="preserve">25-mm, HT, Asphalt Pavement, Trench Widening </t>
  </si>
  <si>
    <t xml:space="preserve">25-mm, MT, Asphalt Pavement, Trench Widening </t>
  </si>
  <si>
    <t xml:space="preserve">25-mm, ST, Asphalt Pavement, Trench Widening </t>
  </si>
  <si>
    <t xml:space="preserve">12.5-mm, HT, Asphalt Pavement, Trench Widening </t>
  </si>
  <si>
    <t xml:space="preserve">12.5-mm, MT, Asphalt Pavement, Trench Widening </t>
  </si>
  <si>
    <t xml:space="preserve">403-D     </t>
  </si>
  <si>
    <t xml:space="preserve">12.5-mm, HT, Asphalt Pavement, Polymer Modified </t>
  </si>
  <si>
    <t xml:space="preserve">907-403-D </t>
  </si>
  <si>
    <t xml:space="preserve">12.5-mm, HT, Asphalt Pavement, Polymer Modified, PG 82-22 </t>
  </si>
  <si>
    <t xml:space="preserve">19-mm, HT, Asphalt Pavement, Polymer Modified </t>
  </si>
  <si>
    <t xml:space="preserve">19-mm, HT, Asphalt Pavement, Polymer Modified, PG 82-22 </t>
  </si>
  <si>
    <t xml:space="preserve">4.75-mm, HT, Asphalt Pavement, Polymer Modified </t>
  </si>
  <si>
    <t xml:space="preserve">4.75-mm, HT, Asphalt Pavement, Polymer Modified, PG 82-22 </t>
  </si>
  <si>
    <t xml:space="preserve">9.5-mm, HT, Asphalt Pavement, Polymer Modified </t>
  </si>
  <si>
    <t xml:space="preserve">9.5-mm, HT, Asphalt Pavement, Polymer Modified, PG 82-22 </t>
  </si>
  <si>
    <t xml:space="preserve">403-E     </t>
  </si>
  <si>
    <t xml:space="preserve">12.5-mm, HT, Asphalt Pavement, Polymer Modified, Leveling </t>
  </si>
  <si>
    <t xml:space="preserve">907-403-E </t>
  </si>
  <si>
    <t xml:space="preserve">4.75-mm, HT, Asphalt Pavement, Polymer Modified, Leveling </t>
  </si>
  <si>
    <t xml:space="preserve">9.5-mm, HT, Asphalt Pavement, Polymer Modified, Leveling </t>
  </si>
  <si>
    <t xml:space="preserve">907-403-F </t>
  </si>
  <si>
    <t xml:space="preserve">Maintained Asphalt Pavement </t>
  </si>
  <si>
    <t xml:space="preserve">907-403-P </t>
  </si>
  <si>
    <t xml:space="preserve">Asphalt for Pothole Patching </t>
  </si>
  <si>
    <t xml:space="preserve">403-S     </t>
  </si>
  <si>
    <t xml:space="preserve">Joint Sealant </t>
  </si>
  <si>
    <t xml:space="preserve">907-403-S </t>
  </si>
  <si>
    <t xml:space="preserve">404-A     </t>
  </si>
  <si>
    <t xml:space="preserve">2" Cold Bituminous Pavement, Type Binder </t>
  </si>
  <si>
    <t xml:space="preserve">2" Cold Bituminous Pavement, Type Surface </t>
  </si>
  <si>
    <t xml:space="preserve">404-B     </t>
  </si>
  <si>
    <t xml:space="preserve">Aggregate Top Dressing </t>
  </si>
  <si>
    <t xml:space="preserve">907-405-A </t>
  </si>
  <si>
    <t xml:space="preserve">Stone Matrix Asphalt, 9.5 mm Mixture </t>
  </si>
  <si>
    <t xml:space="preserve">Stone Matrix Asphalt, 12.5 mm Mixture </t>
  </si>
  <si>
    <t xml:space="preserve">Stone Matrix Asphalt, 19-mm Mixture </t>
  </si>
  <si>
    <t xml:space="preserve">406-A     </t>
  </si>
  <si>
    <t xml:space="preserve">Cold Milling of Bituminous Pavement, All Depths </t>
  </si>
  <si>
    <t xml:space="preserve">406-B     </t>
  </si>
  <si>
    <t xml:space="preserve">Cold Milling of Concrete Pavement, All Depths </t>
  </si>
  <si>
    <t xml:space="preserve">406-C     </t>
  </si>
  <si>
    <t xml:space="preserve">Cold Milling of Shoulders, All Types, All Depths </t>
  </si>
  <si>
    <t xml:space="preserve">406-D     </t>
  </si>
  <si>
    <t xml:space="preserve">Fine Milling of Bituminous Pavement, All Depths </t>
  </si>
  <si>
    <t xml:space="preserve">406-E     </t>
  </si>
  <si>
    <t xml:space="preserve">Fine Milling of Concrete Pavement, All Depths </t>
  </si>
  <si>
    <t xml:space="preserve">406-F     </t>
  </si>
  <si>
    <t xml:space="preserve">Fine Milling of Shoulders, All Depths </t>
  </si>
  <si>
    <t xml:space="preserve">407-A     </t>
  </si>
  <si>
    <t xml:space="preserve">Asphalt for Tack Coat </t>
  </si>
  <si>
    <t>A3</t>
  </si>
  <si>
    <t xml:space="preserve">408-A     </t>
  </si>
  <si>
    <t xml:space="preserve">Asphalt for Prime Coat, Cut-Back MC-70 </t>
  </si>
  <si>
    <t xml:space="preserve">Asphalt for Prime Coat, Cut-Back MC-70 or Emulsified EA-1 </t>
  </si>
  <si>
    <t xml:space="preserve">Asphalt for Prime Coat, Emulsified Asphalt EA-1 </t>
  </si>
  <si>
    <t xml:space="preserve">409-A     </t>
  </si>
  <si>
    <t xml:space="preserve">Geotextile Fabric For Underseal </t>
  </si>
  <si>
    <t xml:space="preserve">Geotextile Fabric For Underseal, Type IV </t>
  </si>
  <si>
    <t xml:space="preserve">Geotextile Fabric For Underseal, Type V </t>
  </si>
  <si>
    <t xml:space="preserve">Geotextile Fabric For Underseal, Type VII </t>
  </si>
  <si>
    <t xml:space="preserve">409-B     </t>
  </si>
  <si>
    <t xml:space="preserve">Asphalt Cement for Fabric Underseal </t>
  </si>
  <si>
    <t>A2</t>
  </si>
  <si>
    <t xml:space="preserve">907-410-A </t>
  </si>
  <si>
    <t xml:space="preserve">Asphalt for Surface Treatment, Grade CBC-1h </t>
  </si>
  <si>
    <t xml:space="preserve">Asphalt for Surface Treatment, Grade CRS-2P </t>
  </si>
  <si>
    <t xml:space="preserve">Asphalt for Surface Treatment, Grade LD-7 </t>
  </si>
  <si>
    <t xml:space="preserve">907-410-B </t>
  </si>
  <si>
    <t xml:space="preserve">Seal Aggregate Cover Material, Size 7, Limestone </t>
  </si>
  <si>
    <t xml:space="preserve">Seal Aggregate Cover Material, Size 89, Limestone </t>
  </si>
  <si>
    <t xml:space="preserve">907-410-C </t>
  </si>
  <si>
    <t xml:space="preserve">Asphalt for Fog Seal, Grade LD-7 or CHPF-1 </t>
  </si>
  <si>
    <t xml:space="preserve">907-410-D </t>
  </si>
  <si>
    <t xml:space="preserve">Asphalt for Rejuvenating Fog Seal, Grade CMS-1PF </t>
  </si>
  <si>
    <t xml:space="preserve">411-A001  Ultra Thin Asphalt Pavement </t>
  </si>
  <si>
    <t xml:space="preserve">411-A </t>
  </si>
  <si>
    <t xml:space="preserve">Ultra Thin Asphalt Pavement </t>
  </si>
  <si>
    <t xml:space="preserve">907-411-A </t>
  </si>
  <si>
    <t xml:space="preserve">412-A     </t>
  </si>
  <si>
    <t xml:space="preserve">Pre-Grinding </t>
  </si>
  <si>
    <t xml:space="preserve">413-A     </t>
  </si>
  <si>
    <t xml:space="preserve">Joint Sealer Material </t>
  </si>
  <si>
    <t xml:space="preserve">907-413-A </t>
  </si>
  <si>
    <t xml:space="preserve">Joint Sealer Material, Mastic Patching Material </t>
  </si>
  <si>
    <t xml:space="preserve">413-B     </t>
  </si>
  <si>
    <t xml:space="preserve">Cleaning and Sealing Joints </t>
  </si>
  <si>
    <t xml:space="preserve">413-C     </t>
  </si>
  <si>
    <t xml:space="preserve">Cleaning and Sealing Cracks </t>
  </si>
  <si>
    <t xml:space="preserve">413-D     </t>
  </si>
  <si>
    <t xml:space="preserve">Cleaning and Filling Joints </t>
  </si>
  <si>
    <t xml:space="preserve">907-413-D </t>
  </si>
  <si>
    <t xml:space="preserve">Cleaning and Filling Joints and Cracks </t>
  </si>
  <si>
    <t xml:space="preserve">Cleaning and Filling Joints in PCC Pavement </t>
  </si>
  <si>
    <t xml:space="preserve">Cleaning and Filling Joints in PCC Pavement, 10" or Less </t>
  </si>
  <si>
    <t xml:space="preserve">Cleaning and Filling Joints in PCC Pavement, Greater Than 10" </t>
  </si>
  <si>
    <t xml:space="preserve">907-413-E </t>
  </si>
  <si>
    <t xml:space="preserve">Sawing and Sealing Transverse Joints in Asphalt Pavement </t>
  </si>
  <si>
    <t xml:space="preserve">907-414-A </t>
  </si>
  <si>
    <t xml:space="preserve">Scrub Seal </t>
  </si>
  <si>
    <t xml:space="preserve">907-414-B </t>
  </si>
  <si>
    <t xml:space="preserve">Asphalt for Fog Seal </t>
  </si>
  <si>
    <t>A7</t>
  </si>
  <si>
    <t xml:space="preserve">907-415-A </t>
  </si>
  <si>
    <t xml:space="preserve">Asphaltic Plug Joint System </t>
  </si>
  <si>
    <t xml:space="preserve">907-416-A </t>
  </si>
  <si>
    <t xml:space="preserve">High Friction Surface Treatment </t>
  </si>
  <si>
    <t xml:space="preserve">907-416-B </t>
  </si>
  <si>
    <t xml:space="preserve">High Friction Surface Treatment Training </t>
  </si>
  <si>
    <t xml:space="preserve">907-417-A </t>
  </si>
  <si>
    <t xml:space="preserve">Polymer Cement Surface System </t>
  </si>
  <si>
    <t xml:space="preserve">907-418-A </t>
  </si>
  <si>
    <t xml:space="preserve">Emulsified Asphalt for Micro-Surfacing </t>
  </si>
  <si>
    <t xml:space="preserve">907-418-B </t>
  </si>
  <si>
    <t xml:space="preserve">Aggregate for Micro-Surfacing </t>
  </si>
  <si>
    <t xml:space="preserve">907-420-A </t>
  </si>
  <si>
    <t xml:space="preserve">Undersealing </t>
  </si>
  <si>
    <t xml:space="preserve">Undersealing Concrete Pavement </t>
  </si>
  <si>
    <t xml:space="preserve">907-421-A </t>
  </si>
  <si>
    <t xml:space="preserve">High Density Joint Sealing Tape, 12" </t>
  </si>
  <si>
    <t xml:space="preserve">High Density Joint Sealing Tape, 24" </t>
  </si>
  <si>
    <t xml:space="preserve">907-421-B </t>
  </si>
  <si>
    <t xml:space="preserve">Joint Sealing Tape, 12" </t>
  </si>
  <si>
    <t xml:space="preserve">Joint Sealing Tape, 24" </t>
  </si>
  <si>
    <t xml:space="preserve">907-421-C </t>
  </si>
  <si>
    <t xml:space="preserve">High Density Self-Adhesive Joint Sealing Tape, 12" </t>
  </si>
  <si>
    <t xml:space="preserve">High Density Self-Adhesive Joint Sealing Tape, 24" </t>
  </si>
  <si>
    <t>907-422-PP</t>
  </si>
  <si>
    <t xml:space="preserve">Stamped and Colored Asphalt Sidewalk </t>
  </si>
  <si>
    <t xml:space="preserve">423-A     </t>
  </si>
  <si>
    <t xml:space="preserve">Rumble Strips, Ground In </t>
  </si>
  <si>
    <t xml:space="preserve">423-B     </t>
  </si>
  <si>
    <t xml:space="preserve">Rumble Strips, Ground In, Concrete </t>
  </si>
  <si>
    <t xml:space="preserve">907-423-C </t>
  </si>
  <si>
    <t xml:space="preserve">Mumble Strips, Ground In </t>
  </si>
  <si>
    <t xml:space="preserve">907-424-A </t>
  </si>
  <si>
    <t xml:space="preserve">Roadbed Reclamation with Cement </t>
  </si>
  <si>
    <t xml:space="preserve">907-424-B </t>
  </si>
  <si>
    <t xml:space="preserve">907-424-C </t>
  </si>
  <si>
    <t xml:space="preserve">Emulsified Asphalt for Curing Seal </t>
  </si>
  <si>
    <t xml:space="preserve">907-425-A </t>
  </si>
  <si>
    <t xml:space="preserve">Roadbed Reclamation with Emulsified Asphalt </t>
  </si>
  <si>
    <t xml:space="preserve">907-425-B </t>
  </si>
  <si>
    <t xml:space="preserve">Emulsified for Roadbed Reclamation </t>
  </si>
  <si>
    <t xml:space="preserve">907-426-A </t>
  </si>
  <si>
    <t xml:space="preserve">Cold Central Plant Recycling Material </t>
  </si>
  <si>
    <t xml:space="preserve">501-A     </t>
  </si>
  <si>
    <t xml:space="preserve">6" Reinforced Cement Concrete Pavement, Broom Finish </t>
  </si>
  <si>
    <t>S</t>
  </si>
  <si>
    <t xml:space="preserve">8" Reinforced Cement Concrete Pavement, Broom Finish </t>
  </si>
  <si>
    <t xml:space="preserve">9" Reinforced Cement Concrete Pavement, Broom Finish </t>
  </si>
  <si>
    <t xml:space="preserve">10" Reinforced Cement Concrete Pavement, Broom Finish </t>
  </si>
  <si>
    <t xml:space="preserve">501-B     </t>
  </si>
  <si>
    <t xml:space="preserve">10" Plain Cement Concrete Pavement, Broom Finish </t>
  </si>
  <si>
    <t xml:space="preserve">13" Plain Cement Concrete Pavement, Tine Finish </t>
  </si>
  <si>
    <t xml:space="preserve">14" Plain Cement Concrete Pavement, Tine Finish </t>
  </si>
  <si>
    <t xml:space="preserve">6" Plain Cement Concrete Pavement, Drag Finish </t>
  </si>
  <si>
    <t xml:space="preserve">8" Plain Cement Concrete Pavement, Broom Finish </t>
  </si>
  <si>
    <t xml:space="preserve">9" &amp; Variable Plain Cement Concrete Pavement, Tine Finish </t>
  </si>
  <si>
    <t xml:space="preserve">9" Plain Cement Concrete Pavement, Drag Finish </t>
  </si>
  <si>
    <t xml:space="preserve">9" Plain Cement Concrete Pavement, Tine Finish </t>
  </si>
  <si>
    <t xml:space="preserve">501-D     </t>
  </si>
  <si>
    <t xml:space="preserve">Expansion Joints, With Dowels </t>
  </si>
  <si>
    <t xml:space="preserve">501-E     </t>
  </si>
  <si>
    <t xml:space="preserve">Expansion Joints, Without Dowels </t>
  </si>
  <si>
    <t xml:space="preserve">501-F     </t>
  </si>
  <si>
    <t xml:space="preserve">Concrete Lug Anchors </t>
  </si>
  <si>
    <t xml:space="preserve">501-G     </t>
  </si>
  <si>
    <t xml:space="preserve">Dowels, Drilled and Installed </t>
  </si>
  <si>
    <t xml:space="preserve">501-H     </t>
  </si>
  <si>
    <t xml:space="preserve">Dowels, Installed </t>
  </si>
  <si>
    <t xml:space="preserve">501-I     </t>
  </si>
  <si>
    <t xml:space="preserve">Joint Filler, Wooden Board </t>
  </si>
  <si>
    <t xml:space="preserve">501-K     </t>
  </si>
  <si>
    <t xml:space="preserve">Transverse Grooving </t>
  </si>
  <si>
    <t xml:space="preserve">502-A     </t>
  </si>
  <si>
    <t xml:space="preserve">Reinforced Cement Concrete Bridge End Pavement </t>
  </si>
  <si>
    <t xml:space="preserve">907-502-A </t>
  </si>
  <si>
    <t xml:space="preserve">Reinforced Cement Concrete Bridge End Pavement, 13 inch </t>
  </si>
  <si>
    <t xml:space="preserve">503-A     </t>
  </si>
  <si>
    <t xml:space="preserve">8" and Variable Continuously Reinforced Concrete Pavement,  Broom Finish </t>
  </si>
  <si>
    <t xml:space="preserve">8" and Variable Jointed Concrete Pavement </t>
  </si>
  <si>
    <t xml:space="preserve">9" and Variable Reinforced Concrete Pavement, Broom Finish </t>
  </si>
  <si>
    <t xml:space="preserve">10" and Variable Jointed Concrete Pavement </t>
  </si>
  <si>
    <t xml:space="preserve">12" and Variable Jointed Concrete Pavement </t>
  </si>
  <si>
    <t xml:space="preserve">6" and Variable Reinforced Concrete Pavement, Broom Finish </t>
  </si>
  <si>
    <t xml:space="preserve">907-503-A </t>
  </si>
  <si>
    <t xml:space="preserve">12" and Variable Continuously Reinforced Concrete Pavement, Tine Finish </t>
  </si>
  <si>
    <t xml:space="preserve">503-B     </t>
  </si>
  <si>
    <t xml:space="preserve">Saw Cut, Longitudinal Joints </t>
  </si>
  <si>
    <t xml:space="preserve">503-C     </t>
  </si>
  <si>
    <t xml:space="preserve">Saw Cut, 1-inch </t>
  </si>
  <si>
    <t xml:space="preserve">Saw Cut, 10-inch </t>
  </si>
  <si>
    <t xml:space="preserve">Saw Cut, 2-inch </t>
  </si>
  <si>
    <t xml:space="preserve">Saw Cut, 3-inch </t>
  </si>
  <si>
    <t xml:space="preserve">Saw Cut, 4-inch </t>
  </si>
  <si>
    <t xml:space="preserve">Saw Cut, 6-inch </t>
  </si>
  <si>
    <t xml:space="preserve">Saw Cut, 7-inch </t>
  </si>
  <si>
    <t xml:space="preserve">Saw Cut, 8-inch </t>
  </si>
  <si>
    <t xml:space="preserve">Saw Cut, 9-inch </t>
  </si>
  <si>
    <t xml:space="preserve">Saw Cut, Full Depth </t>
  </si>
  <si>
    <t xml:space="preserve">503-D     </t>
  </si>
  <si>
    <t xml:space="preserve">Concrete for Base Repair </t>
  </si>
  <si>
    <t xml:space="preserve">503-E     </t>
  </si>
  <si>
    <t xml:space="preserve">Tie Bars, No. 4 Deformed Drilled and Epoxied or Grouted </t>
  </si>
  <si>
    <t xml:space="preserve">Tie Bars, No. 5 Deformed Drilled and Epoxied or Grouted </t>
  </si>
  <si>
    <t xml:space="preserve">Tie Bars, No. 8 Deformed Drilled and Epoxied or Grouted </t>
  </si>
  <si>
    <t xml:space="preserve">503-F     </t>
  </si>
  <si>
    <t xml:space="preserve">1 1/4" Smooth Dowel Bars, Drilled &amp; Epoxied or Grouted </t>
  </si>
  <si>
    <t xml:space="preserve">1" Smooth Dowel Bars, Drilled &amp; Epoxied or Grouted </t>
  </si>
  <si>
    <t xml:space="preserve">No. 4 Smooth Dowel Bars, Drilled &amp; Epoxied or Grouted </t>
  </si>
  <si>
    <t xml:space="preserve">No. 5 Smooth Dowel Bars, Drilled &amp; Epoxied or Grouted </t>
  </si>
  <si>
    <t xml:space="preserve">No. 8 Smooth Dowel Bars, Drilled &amp; Epoxied or Grouted </t>
  </si>
  <si>
    <t xml:space="preserve">907-504-A </t>
  </si>
  <si>
    <t xml:space="preserve">4" Fiber-reinforced Concrete Pavement </t>
  </si>
  <si>
    <t xml:space="preserve">6" Fiber-reinforced Concrete Pavement </t>
  </si>
  <si>
    <t xml:space="preserve">907-505-A </t>
  </si>
  <si>
    <t xml:space="preserve">Grinding Concrete Bridge Deck </t>
  </si>
  <si>
    <t xml:space="preserve">907-505-B </t>
  </si>
  <si>
    <t xml:space="preserve">Grinding Concrete Pavement </t>
  </si>
  <si>
    <t xml:space="preserve">907-507-A </t>
  </si>
  <si>
    <t xml:space="preserve">Rubblizing Existing Concrete Pavement </t>
  </si>
  <si>
    <t xml:space="preserve">907-507-B </t>
  </si>
  <si>
    <t xml:space="preserve">Filler Aggregate </t>
  </si>
  <si>
    <t xml:space="preserve">508-A     </t>
  </si>
  <si>
    <t xml:space="preserve">Silicone Sealed Joints </t>
  </si>
  <si>
    <t xml:space="preserve">907-509-A </t>
  </si>
  <si>
    <t xml:space="preserve">Retrofitted Dowel Bars </t>
  </si>
  <si>
    <t xml:space="preserve">510-A     </t>
  </si>
  <si>
    <t xml:space="preserve">Graded Aggregate </t>
  </si>
  <si>
    <t xml:space="preserve">CF  </t>
  </si>
  <si>
    <t xml:space="preserve">510-B     </t>
  </si>
  <si>
    <t xml:space="preserve">Resin </t>
  </si>
  <si>
    <t xml:space="preserve">511-A     </t>
  </si>
  <si>
    <t xml:space="preserve">Prerolling </t>
  </si>
  <si>
    <t xml:space="preserve">907-512-A </t>
  </si>
  <si>
    <t xml:space="preserve">Holes </t>
  </si>
  <si>
    <t xml:space="preserve">907-512-B </t>
  </si>
  <si>
    <t xml:space="preserve">Cement Pressure Grout Slurry, Type 5 </t>
  </si>
  <si>
    <t xml:space="preserve">Cement Pressure Grout Slurry, Type 6 </t>
  </si>
  <si>
    <t xml:space="preserve">907-512-C </t>
  </si>
  <si>
    <t xml:space="preserve">Preliminary Testing </t>
  </si>
  <si>
    <t xml:space="preserve">907-512-D </t>
  </si>
  <si>
    <t xml:space="preserve">Stability Testing, Lane Joint </t>
  </si>
  <si>
    <t xml:space="preserve">907-512-E </t>
  </si>
  <si>
    <t xml:space="preserve">Stability Testing, Lane Crack </t>
  </si>
  <si>
    <t xml:space="preserve">907-513-A </t>
  </si>
  <si>
    <t xml:space="preserve">Cracking and Seating Concrete Pavement </t>
  </si>
  <si>
    <t xml:space="preserve">907-515-A </t>
  </si>
  <si>
    <t xml:space="preserve">Fiber Reinforced Polymer Patching Material </t>
  </si>
  <si>
    <t xml:space="preserve">601-A     </t>
  </si>
  <si>
    <t xml:space="preserve">Class "B" Structural Concrete </t>
  </si>
  <si>
    <t xml:space="preserve">601-B     </t>
  </si>
  <si>
    <t xml:space="preserve">Class "B" Structural Concrete, Minor Structures </t>
  </si>
  <si>
    <t xml:space="preserve">Class "C" Structural Concrete, Minor Structures </t>
  </si>
  <si>
    <t xml:space="preserve">907-601-B </t>
  </si>
  <si>
    <t xml:space="preserve">602-A     </t>
  </si>
  <si>
    <t xml:space="preserve">Reinforcing Steel </t>
  </si>
  <si>
    <t xml:space="preserve">603-A     </t>
  </si>
  <si>
    <t xml:space="preserve">10" Steel Pipe, Jacked or Bored, Wall Thickness 0.250" </t>
  </si>
  <si>
    <t xml:space="preserve">12" Steel Pipe, Jacked or Bored </t>
  </si>
  <si>
    <t xml:space="preserve">12" Steel Pipe, Wall Thickness 0.188" </t>
  </si>
  <si>
    <t xml:space="preserve">14" Steel Pipe, Wall Thickness 0.375" </t>
  </si>
  <si>
    <t xml:space="preserve">16" Steel Pipe, Jacked or Bored </t>
  </si>
  <si>
    <t xml:space="preserve">18" Steel Pipe, Jacked or Bored, Wall Thickness 0.375" </t>
  </si>
  <si>
    <t xml:space="preserve">18" Steel Pipe, Wall Thickness 0.375" </t>
  </si>
  <si>
    <t xml:space="preserve">20" Steel Pipe, Jacked or Bored </t>
  </si>
  <si>
    <t xml:space="preserve">20" Steel Pipe, Jacked or Bored, Wall Thickness 0.250" </t>
  </si>
  <si>
    <t xml:space="preserve">20" Steel Pipe, Wall Thickness 0.250" </t>
  </si>
  <si>
    <t xml:space="preserve">24" Steel Pipe, Jacked or Bored, Wall Thickness 0.281" </t>
  </si>
  <si>
    <t xml:space="preserve">24" Steel Pipe, Jacked or Bored, Wall Thickness 0.375" </t>
  </si>
  <si>
    <t xml:space="preserve">24" Steel Pipe, Jacked or Bored, Wall Thickness 0.500" </t>
  </si>
  <si>
    <t xml:space="preserve">24" Steel Pipe, Jacked or Bored, Wall Thickness 0.625" </t>
  </si>
  <si>
    <t xml:space="preserve">24" Steel Pipe, Jacked or Bored, Wall Thickness 1.00" </t>
  </si>
  <si>
    <t xml:space="preserve">24" Steel Pipe, Wall Thickness 0.281" </t>
  </si>
  <si>
    <t xml:space="preserve">24" Steel Pipe, Wall Thickness 0.375" </t>
  </si>
  <si>
    <t xml:space="preserve">30" Steel Pipe, Jacked or Bored, Wall Thickness 0.500" </t>
  </si>
  <si>
    <t xml:space="preserve">30" Steel Pipe, Wall Thickness 0.375" </t>
  </si>
  <si>
    <t xml:space="preserve">30" Steel Pipe, Wall Thickness 0.625" </t>
  </si>
  <si>
    <t xml:space="preserve">32" Steel Pipe, Wall Thickness 0.500" </t>
  </si>
  <si>
    <t xml:space="preserve">36" Steel Pipe, Jacked or Bored, Wall Thickness 0.500" </t>
  </si>
  <si>
    <t xml:space="preserve">36" Steel Pipe, Jacked or Bored, Wall Thickness 0.875" </t>
  </si>
  <si>
    <t xml:space="preserve">36" Steel Pipe, Wall Thickness 0.375" </t>
  </si>
  <si>
    <t xml:space="preserve">36" Steel Pipe, Wall Thickness 0.500" </t>
  </si>
  <si>
    <t xml:space="preserve">36" Steel Pipe, Wall Thickness 0.750" </t>
  </si>
  <si>
    <t xml:space="preserve">42" Steel Pipe, Jacked or Bored, Wall Thickness 0.875" </t>
  </si>
  <si>
    <t xml:space="preserve">42" Steel Pipe, Wall Thickness 0.500" </t>
  </si>
  <si>
    <t xml:space="preserve">42" Steel Pipe, Wall Thickness 0.625" </t>
  </si>
  <si>
    <t xml:space="preserve">48" Steel Pipe, Jacked or Bored, Wall Thickness 0.625" </t>
  </si>
  <si>
    <t xml:space="preserve">48" Steel Pipe, Jacked or Bored, Wall Thickness 1.00" </t>
  </si>
  <si>
    <t xml:space="preserve">54" Steel Pipe, Jacked or Bored, Wall Thickness 0.625" </t>
  </si>
  <si>
    <t xml:space="preserve">54" Steel Pipe, Jacked or Bored, Wall Thickness 1.125" </t>
  </si>
  <si>
    <t xml:space="preserve">54" Steel Pipe, Wall Thickness 0.625" </t>
  </si>
  <si>
    <t xml:space="preserve">6" Steel Pipe, Jacked or Bored, Wall Thickness 0.188" </t>
  </si>
  <si>
    <t xml:space="preserve">6" Steel Pipe, Jacked or Bored, Wall Thickness 0.250" </t>
  </si>
  <si>
    <t xml:space="preserve">6" Steel Pipe, Wall Thickness 0.134" </t>
  </si>
  <si>
    <t xml:space="preserve">6" Steel Pipe, Wall Thickness 0.188" </t>
  </si>
  <si>
    <t xml:space="preserve">6" Steel Pipe, Wall Thickness 0.250" </t>
  </si>
  <si>
    <t xml:space="preserve">60" Steel Pipe, Jacked or Bored, Wall Thickness 0.625" </t>
  </si>
  <si>
    <t xml:space="preserve">8" Steel Pipe, Jacked or Bored </t>
  </si>
  <si>
    <t xml:space="preserve">8" Steel Pipe, Jacked or Bored, Schedule 80 </t>
  </si>
  <si>
    <t xml:space="preserve">8" Steel Pipe, Wall Thickness 0.250" </t>
  </si>
  <si>
    <t xml:space="preserve">24" Steel Pipe, Jacked or Bored </t>
  </si>
  <si>
    <t xml:space="preserve">30" Steel Pipe, Jacked or Bored </t>
  </si>
  <si>
    <t xml:space="preserve">36" Steel Pipe, Jacked or Bored </t>
  </si>
  <si>
    <t xml:space="preserve">42" Steel Pipe, Jacked or Bored </t>
  </si>
  <si>
    <t xml:space="preserve">48" Steel Pipe, Jacked or Bored </t>
  </si>
  <si>
    <t xml:space="preserve">18" Steel Pipe, Jacked or Bored </t>
  </si>
  <si>
    <t xml:space="preserve">603-ALT   </t>
  </si>
  <si>
    <t xml:space="preserve">12" Type A Alternate Pipe </t>
  </si>
  <si>
    <t xml:space="preserve">15" Type A Alternate Pipe </t>
  </si>
  <si>
    <t xml:space="preserve">18" Type A Alternate Pipe </t>
  </si>
  <si>
    <t xml:space="preserve">18" Type B Alternate Pipe </t>
  </si>
  <si>
    <t xml:space="preserve">22" x 13" Type A Alternate Pipe </t>
  </si>
  <si>
    <t xml:space="preserve">24" Type A Alternate Pipe </t>
  </si>
  <si>
    <t xml:space="preserve">24" Type B Alternate Pipe </t>
  </si>
  <si>
    <t xml:space="preserve">29" x 18" Type A Alternate Pipe </t>
  </si>
  <si>
    <t xml:space="preserve">30" Type A Alternate Pipe </t>
  </si>
  <si>
    <t xml:space="preserve">30" Type B Alternate Pipe </t>
  </si>
  <si>
    <t xml:space="preserve">36" Type A Alternate Pipe </t>
  </si>
  <si>
    <t xml:space="preserve">36" Type B Alternate Pipe </t>
  </si>
  <si>
    <t xml:space="preserve">36" x 23" Type A Alternate Pipe </t>
  </si>
  <si>
    <t xml:space="preserve">42" Type A Alternate Pipe </t>
  </si>
  <si>
    <t xml:space="preserve">44" x 27" Type A Alternate Pipe </t>
  </si>
  <si>
    <t xml:space="preserve">48" Type A Alternate Pipe </t>
  </si>
  <si>
    <t xml:space="preserve">51" x 31" Type A Alternate Pipe </t>
  </si>
  <si>
    <t xml:space="preserve">54" Type A Alternate Pipe </t>
  </si>
  <si>
    <t xml:space="preserve">58" x 36" Type A Alternate Pipe </t>
  </si>
  <si>
    <t xml:space="preserve">65" x 40" Type A Alternate Pipe </t>
  </si>
  <si>
    <t xml:space="preserve">73" x 45" Type A Alternate Pipe </t>
  </si>
  <si>
    <t xml:space="preserve">88" x 54" Type A Alternate Pipe </t>
  </si>
  <si>
    <t xml:space="preserve">603-B     </t>
  </si>
  <si>
    <t xml:space="preserve">4" Cast Iron Pipe, Class I </t>
  </si>
  <si>
    <t xml:space="preserve">6" Cast Iron Pipe, Class I </t>
  </si>
  <si>
    <t xml:space="preserve">603-CA    </t>
  </si>
  <si>
    <t xml:space="preserve">12" Reinforced Concrete Pipe, Class III </t>
  </si>
  <si>
    <t xml:space="preserve">12" Reinforced Concrete Pipe, Class V, Jacked or Bored </t>
  </si>
  <si>
    <t xml:space="preserve">15" Reinforced Concrete Pipe, Class III </t>
  </si>
  <si>
    <t xml:space="preserve">15" Reinforced Concrete Pipe, Class III, Rubber Type Gaskets </t>
  </si>
  <si>
    <t xml:space="preserve">15" Reinforced Concrete Pipe, Class IV </t>
  </si>
  <si>
    <t xml:space="preserve">15" Reinforced Concrete Pipe, Class IV, Class B Bedding </t>
  </si>
  <si>
    <t xml:space="preserve">15" Reinforced Concrete Pipe, Class IV, Class B Bedding, Imperfect Trench </t>
  </si>
  <si>
    <t xml:space="preserve">15" Reinforced Concrete Pipe, Class V </t>
  </si>
  <si>
    <t xml:space="preserve">15" Reinforced Concrete Pipe, Class V, Class B Bedding </t>
  </si>
  <si>
    <t xml:space="preserve">18" Reinforced Concrete Pipe, Class III </t>
  </si>
  <si>
    <t xml:space="preserve">18" Reinforced Concrete Pipe, Class III, Rubber Type Gaskets </t>
  </si>
  <si>
    <t xml:space="preserve">18" Reinforced Concrete Pipe, Class IV </t>
  </si>
  <si>
    <t xml:space="preserve">18" Reinforced Concrete Pipe, Class IV, Class B Bedding </t>
  </si>
  <si>
    <t xml:space="preserve">18" Reinforced Concrete Pipe, Class IV, Class B Bedding, Rubber Type Gaskets </t>
  </si>
  <si>
    <t xml:space="preserve">18" Reinforced Concrete Pipe, Class IV, Class C Bedding </t>
  </si>
  <si>
    <t xml:space="preserve">18" Reinforced Concrete Pipe, Class IV, Rubber Type Gaskets </t>
  </si>
  <si>
    <t xml:space="preserve">18" Reinforced Concrete Pipe, Class V </t>
  </si>
  <si>
    <t xml:space="preserve">18" Reinforced Concrete Pipe, Class V, Class B Bedding </t>
  </si>
  <si>
    <t xml:space="preserve">18" Reinforced Concrete Pipe, Class V, Jacked or Bored </t>
  </si>
  <si>
    <t xml:space="preserve">18" Reinforced Concrete Pipe, Class V, Rubber Type Gaskets </t>
  </si>
  <si>
    <t xml:space="preserve">21" Reinforced Concrete Pipe, Class III </t>
  </si>
  <si>
    <t xml:space="preserve">21" Reinforced Concrete Pipe, Class III, Rubber Type Gaskets </t>
  </si>
  <si>
    <t xml:space="preserve">24" Reinforced Concrete Pipe, Class III </t>
  </si>
  <si>
    <t xml:space="preserve">24" Reinforced Concrete Pipe, Class III, Rubber Type Gaskets </t>
  </si>
  <si>
    <t xml:space="preserve">24" Reinforced Concrete Pipe, Class IV </t>
  </si>
  <si>
    <t xml:space="preserve">24" Reinforced Concrete Pipe, Class IV, Class B Bedding </t>
  </si>
  <si>
    <t xml:space="preserve">24" Reinforced Concrete Pipe, Class IV, Class C Bedding </t>
  </si>
  <si>
    <t xml:space="preserve">24" Reinforced Concrete Pipe, Class IV, Rubber Type Gaskets </t>
  </si>
  <si>
    <t xml:space="preserve">24" Reinforced Concrete Pipe, Class V </t>
  </si>
  <si>
    <t xml:space="preserve">24" Reinforced Concrete Pipe, Class V, Class B Bedding </t>
  </si>
  <si>
    <t xml:space="preserve">24" Reinforced Concrete Pipe, Class V, Jacked or Bored </t>
  </si>
  <si>
    <t xml:space="preserve">24" Reinforced Concrete Pipe, Class V, Rubber Type Gaskets </t>
  </si>
  <si>
    <t xml:space="preserve">30" Reinforced Concrete Pipe, Class III </t>
  </si>
  <si>
    <t xml:space="preserve">30" Reinforced Concrete Pipe, Class III, Rubber Type Gaskets </t>
  </si>
  <si>
    <t xml:space="preserve">30" Reinforced Concrete Pipe, Class IV </t>
  </si>
  <si>
    <t xml:space="preserve">30" Reinforced Concrete Pipe, Class IV, Class B Bedding </t>
  </si>
  <si>
    <t xml:space="preserve">30" Reinforced Concrete Pipe, Class IV, Class C Bedding </t>
  </si>
  <si>
    <t xml:space="preserve">30" Reinforced Concrete Pipe, Class IV, Rubber Type Gaskets </t>
  </si>
  <si>
    <t xml:space="preserve">30" Reinforced Concrete Pipe, Class V </t>
  </si>
  <si>
    <t xml:space="preserve">30" Reinforced Concrete Pipe, Class V, Class B Bedding </t>
  </si>
  <si>
    <t xml:space="preserve">30" Reinforced Concrete Pipe, Class V, Class B Bedding, Rubber Gasket </t>
  </si>
  <si>
    <t xml:space="preserve">30" Reinforced Concrete Pipe, Class V, Jacked or Bored </t>
  </si>
  <si>
    <t xml:space="preserve">30" Reinforced Concrete Pipe, Class V, Rubber Type Gaskets </t>
  </si>
  <si>
    <t xml:space="preserve">36" Reinforced Concrete Pipe, Class III </t>
  </si>
  <si>
    <t xml:space="preserve">36" Reinforced Concrete Pipe, Class III, Rubber Type Gaskets </t>
  </si>
  <si>
    <t xml:space="preserve">36" Reinforced Concrete Pipe, Class IV </t>
  </si>
  <si>
    <t xml:space="preserve">36" Reinforced Concrete Pipe, Class IV, Class B Bedding </t>
  </si>
  <si>
    <t xml:space="preserve">36" Reinforced Concrete Pipe, Class IV, Class C Bedding </t>
  </si>
  <si>
    <t xml:space="preserve">36" Reinforced Concrete Pipe, Class IV, Rubber Type Gaskets </t>
  </si>
  <si>
    <t xml:space="preserve">36" Reinforced Concrete Pipe, Class V </t>
  </si>
  <si>
    <t xml:space="preserve">36" Reinforced Concrete Pipe, Class V, Class B Bedding </t>
  </si>
  <si>
    <t xml:space="preserve">36" Reinforced Concrete Pipe, Class V, Jacked or Bored </t>
  </si>
  <si>
    <t xml:space="preserve">42" Reinforced Concrete Pipe, Class III </t>
  </si>
  <si>
    <t xml:space="preserve">42" Reinforced Concrete Pipe, Class III, Rubber Type Gaskets </t>
  </si>
  <si>
    <t xml:space="preserve">42" Reinforced Concrete Pipe, Class IV </t>
  </si>
  <si>
    <t xml:space="preserve">42" Reinforced Concrete Pipe, Class IV, Class B Bedding </t>
  </si>
  <si>
    <t xml:space="preserve">42" Reinforced Concrete Pipe, Class IV, Rubber Type Gaskets </t>
  </si>
  <si>
    <t xml:space="preserve">42" Reinforced Concrete Pipe, Class V </t>
  </si>
  <si>
    <t xml:space="preserve">42" Reinforced Concrete Pipe, Class V, Class B Bedding </t>
  </si>
  <si>
    <t xml:space="preserve">42" Reinforced Concrete Pipe, Class V, Jacked or Bored </t>
  </si>
  <si>
    <t xml:space="preserve">48" Reinforced Concrete Pipe, Class III </t>
  </si>
  <si>
    <t xml:space="preserve">48" Reinforced Concrete Pipe, Class III, Rubber Type Gaskets </t>
  </si>
  <si>
    <t xml:space="preserve">48" Reinforced Concrete Pipe, Class IV </t>
  </si>
  <si>
    <t xml:space="preserve">48" Reinforced Concrete Pipe, Class IV, Class B Bedding </t>
  </si>
  <si>
    <t xml:space="preserve">48" Reinforced Concrete Pipe, Class IV, Class C Bedding </t>
  </si>
  <si>
    <t xml:space="preserve">48" Reinforced Concrete Pipe, Class IV, Rubber Type Gaskets </t>
  </si>
  <si>
    <t xml:space="preserve">48" Reinforced Concrete Pipe, Class V </t>
  </si>
  <si>
    <t xml:space="preserve">48" Reinforced Concrete Pipe, Class V, Class B Bedding </t>
  </si>
  <si>
    <t xml:space="preserve">48" Reinforced Concrete Pipe, Class V, Jacked or Bored </t>
  </si>
  <si>
    <t xml:space="preserve">54" Reinforced Concrete Pipe, Class III </t>
  </si>
  <si>
    <t xml:space="preserve">54" Reinforced Concrete Pipe, Class III, Rubber Type Gaskets </t>
  </si>
  <si>
    <t xml:space="preserve">54" Reinforced Concrete Pipe, Class IV </t>
  </si>
  <si>
    <t xml:space="preserve">54" Reinforced Concrete Pipe, Class IV, Class B Bedding </t>
  </si>
  <si>
    <t xml:space="preserve">54" Reinforced Concrete Pipe, Class IV, Class C Bedding </t>
  </si>
  <si>
    <t xml:space="preserve">54" Reinforced Concrete Pipe, Class IV, Rubber Type Gaskets </t>
  </si>
  <si>
    <t xml:space="preserve">54" Reinforced Concrete Pipe, Class V </t>
  </si>
  <si>
    <t xml:space="preserve">54" Reinforced Concrete Pipe, Class V, Class B Bedding </t>
  </si>
  <si>
    <t xml:space="preserve">54" Reinforced Concrete Pipe, Class V, Jacked or Bored </t>
  </si>
  <si>
    <t xml:space="preserve">54" Reinforced Concrete Pipe, Class V, Rubber Type Gaskets </t>
  </si>
  <si>
    <t xml:space="preserve">60" Reinforced Concrete Pipe, Class III </t>
  </si>
  <si>
    <t xml:space="preserve">60" Reinforced Concrete Pipe, Class III, Rubber Type Gasket </t>
  </si>
  <si>
    <t xml:space="preserve">60" Reinforced Concrete Pipe, Class IV </t>
  </si>
  <si>
    <t xml:space="preserve">60" Reinforced Concrete Pipe, Class IV, Class B Bedding </t>
  </si>
  <si>
    <t xml:space="preserve">60" Reinforced Concrete Pipe, Class IV, Class C Bedding </t>
  </si>
  <si>
    <t xml:space="preserve">60" Reinforced Concrete Pipe, Class IV, Rubber Type Gaskets </t>
  </si>
  <si>
    <t xml:space="preserve">60" Reinforced Concrete Pipe, Class V </t>
  </si>
  <si>
    <t xml:space="preserve">60" Reinforced Concrete Pipe, Class V, Class B Bedding, </t>
  </si>
  <si>
    <t xml:space="preserve">60" Reinforced Concrete Pipe, Class V, Jacked or Bored </t>
  </si>
  <si>
    <t xml:space="preserve">60" Reinforced Concrete Pipe, Class V, Rubber Type Gaskets </t>
  </si>
  <si>
    <t xml:space="preserve">66" Reinforced Concrete Pipe, Class III </t>
  </si>
  <si>
    <t xml:space="preserve">66" Reinforced Concrete Pipe, Class III, Rubber Type Gasket </t>
  </si>
  <si>
    <t xml:space="preserve">66" Reinforced Concrete Pipe, Class IV </t>
  </si>
  <si>
    <t xml:space="preserve">66" Reinforced Concrete Pipe, Class IV, Class B Bedding </t>
  </si>
  <si>
    <t xml:space="preserve">66" Reinforced Concrete Pipe, Class IV, Rubber Type Gaskets </t>
  </si>
  <si>
    <t xml:space="preserve">66" Reinforced Concrete Pipe, Class V </t>
  </si>
  <si>
    <t xml:space="preserve">66" Reinforced Concrete Pipe, Class V, Class B Bedding </t>
  </si>
  <si>
    <t xml:space="preserve">72" Reinforced Concrete Pipe, Class III </t>
  </si>
  <si>
    <t xml:space="preserve">72" Reinforced Concrete Pipe, Class III, Rubber Type Gaskets </t>
  </si>
  <si>
    <t xml:space="preserve">72" Reinforced Concrete Pipe, Class IV </t>
  </si>
  <si>
    <t xml:space="preserve">72" Reinforced Concrete Pipe, Class IV, Class B Bedding </t>
  </si>
  <si>
    <t xml:space="preserve">72" Reinforced Concrete Pipe, Class IV, Rubber Type Gaskets </t>
  </si>
  <si>
    <t xml:space="preserve">72" Reinforced Concrete Pipe, Class V </t>
  </si>
  <si>
    <t xml:space="preserve">72" Reinforced Concrete Pipe, Class V, Class B Bedding </t>
  </si>
  <si>
    <t xml:space="preserve">72" Reinforced Concrete Pipe, Class V, Jacked or Bored </t>
  </si>
  <si>
    <t xml:space="preserve">78" Reinforced Concrete Pipe, Class IV, Rubber Type Gaskets </t>
  </si>
  <si>
    <t xml:space="preserve">84" Reinforced Concrete Pipe, Class III </t>
  </si>
  <si>
    <t xml:space="preserve">84" Reinforced Concrete Pipe, Class IV </t>
  </si>
  <si>
    <t xml:space="preserve">84" Reinforced Concrete Pipe, Class IV, Class B Bedding </t>
  </si>
  <si>
    <t xml:space="preserve">84" Reinforced Concrete Pipe, Class V </t>
  </si>
  <si>
    <t xml:space="preserve">84" Reinforced Concrete Pipe, Class V, Class B Bedding </t>
  </si>
  <si>
    <t xml:space="preserve">12" Reinforced Concrete Pipe, Class V </t>
  </si>
  <si>
    <t xml:space="preserve">48" Reinforced Concrete Pipe, Class V, Rubber Type Gaskets </t>
  </si>
  <si>
    <t xml:space="preserve">603-CB    </t>
  </si>
  <si>
    <t xml:space="preserve">12" Reinforced Concrete End Section </t>
  </si>
  <si>
    <t xml:space="preserve">15" Reinforced Concrete End Section </t>
  </si>
  <si>
    <t xml:space="preserve">18" Reinforced Concrete End Section </t>
  </si>
  <si>
    <t xml:space="preserve">24" Reinforced Concrete End Section </t>
  </si>
  <si>
    <t xml:space="preserve">30" Reinforced Concrete End Section </t>
  </si>
  <si>
    <t xml:space="preserve">36" Reinforced Concrete End Section </t>
  </si>
  <si>
    <t xml:space="preserve">42" Reinforced Concrete End Section </t>
  </si>
  <si>
    <t xml:space="preserve">48" Reinforced Concrete End Section </t>
  </si>
  <si>
    <t xml:space="preserve">54" Reinforced Concrete End Section </t>
  </si>
  <si>
    <t xml:space="preserve">60" Reinforced Concrete End Section </t>
  </si>
  <si>
    <t xml:space="preserve">66" Reinforced Concrete End Section </t>
  </si>
  <si>
    <t xml:space="preserve">72" Reinforced Concrete End Section </t>
  </si>
  <si>
    <t xml:space="preserve">78" Reinforced Concrete End Section </t>
  </si>
  <si>
    <t xml:space="preserve">84" Reinforced Concrete End Section </t>
  </si>
  <si>
    <t xml:space="preserve">603-CC    </t>
  </si>
  <si>
    <t xml:space="preserve">18" Non-Reinforced Concrete Pipe </t>
  </si>
  <si>
    <t xml:space="preserve">603-CD    </t>
  </si>
  <si>
    <t xml:space="preserve">48" x 72" Concrete Pipe Cattlepass </t>
  </si>
  <si>
    <t xml:space="preserve">603-CE    </t>
  </si>
  <si>
    <t xml:space="preserve">18" x 11" Concrete Arch Pipe, Class A III </t>
  </si>
  <si>
    <t xml:space="preserve">22" x 13" Concrete Arch Pipe, Class A III </t>
  </si>
  <si>
    <t xml:space="preserve">22" x 13" Concrete Arch Pipe, Class A III, Flexible Plastic Gaskets </t>
  </si>
  <si>
    <t xml:space="preserve">22" x 13" Concrete Arch Pipe, Class A IV </t>
  </si>
  <si>
    <t xml:space="preserve">22" x 13" Concrete Arch Pipe, Class A IV, Class B Bedding </t>
  </si>
  <si>
    <t xml:space="preserve">22" x 13" Concrete Arch Pipe, Class A IV, Jacked or Bored </t>
  </si>
  <si>
    <t xml:space="preserve">29" x 18" Concrete Arch Pipe, Class A III </t>
  </si>
  <si>
    <t xml:space="preserve">29" x 18" Concrete Arch Pipe, Class A III, Flexible Plastic Gaskets </t>
  </si>
  <si>
    <t xml:space="preserve">29" x 18" Concrete Arch Pipe, Class A IV </t>
  </si>
  <si>
    <t xml:space="preserve">29" x 18" Concrete Arch Pipe, Class A IV, Class B Bedding </t>
  </si>
  <si>
    <t xml:space="preserve">36" x 23" Concrete Arch Pipe, Class A III </t>
  </si>
  <si>
    <t xml:space="preserve">36" x 23" Concrete Arch Pipe, Class A III, Flexible Plastic Gaskets </t>
  </si>
  <si>
    <t xml:space="preserve">36" x 23" Concrete Arch Pipe, Class A IV </t>
  </si>
  <si>
    <t xml:space="preserve">36" x 23" Concrete Arch Pipe, Class A IV, Class B Bedding </t>
  </si>
  <si>
    <t xml:space="preserve">44" x 27" Concrete Arch Pipe, Class A III </t>
  </si>
  <si>
    <t xml:space="preserve">44" x 27" Concrete Arch Pipe, Class A III, Flexible Plastic Gaskets </t>
  </si>
  <si>
    <t xml:space="preserve">44" x 27" Concrete Arch Pipe, Class A IV </t>
  </si>
  <si>
    <t xml:space="preserve">44" x 27" Concrete Arch Pipe, Class A IV, Class B Bedding </t>
  </si>
  <si>
    <t xml:space="preserve">51" x 31" Concrete Arch Pipe, Class A III </t>
  </si>
  <si>
    <t xml:space="preserve">51" x 31" Concrete Arch Pipe, Class A III, Flexible Plastic Gaskets </t>
  </si>
  <si>
    <t xml:space="preserve">51" x 31" Concrete Arch Pipe, Class A IV </t>
  </si>
  <si>
    <t xml:space="preserve">51" x 31" Concrete Arch Pipe, Class A IV, Class B Bedding </t>
  </si>
  <si>
    <t xml:space="preserve">58" x 36" Concrete Arch Pipe, Class A III </t>
  </si>
  <si>
    <t xml:space="preserve">58" x 36" Concrete Arch Pipe, Class A III, Flexible Plastic Gaskets </t>
  </si>
  <si>
    <t xml:space="preserve">58" x 36" Concrete Arch Pipe, Class A IV </t>
  </si>
  <si>
    <t xml:space="preserve">58" x 36" Concrete Arch Pipe, Class A IV, Class B Bedding </t>
  </si>
  <si>
    <t xml:space="preserve">58" x 36" Concrete Arch Pipe, Class A IV, Flexible Plastic Gaskets </t>
  </si>
  <si>
    <t xml:space="preserve">65" x 40" Concrete Arch Pipe, Class A III </t>
  </si>
  <si>
    <t xml:space="preserve">65" x 40" Concrete Arch Pipe, Class A III, Flexible Plastic Gaskets </t>
  </si>
  <si>
    <t xml:space="preserve">65" x 40" Concrete Arch Pipe, Class A IV </t>
  </si>
  <si>
    <t xml:space="preserve">65" x 40" Concrete Arch Pipe, Class A IV, Class B Bedding </t>
  </si>
  <si>
    <t xml:space="preserve">73" x 45" Concrete Arch Pipe, Class A III </t>
  </si>
  <si>
    <t xml:space="preserve">73" x 45" Concrete Arch Pipe, Class A III, Flexible Plastic Gaskets </t>
  </si>
  <si>
    <t xml:space="preserve">73" x 45" Concrete Arch Pipe, Class A IV </t>
  </si>
  <si>
    <t xml:space="preserve">73" x 45" Concrete Arch Pipe, Class A IV, Class B Bedding </t>
  </si>
  <si>
    <t xml:space="preserve">88" x 54" Concrete Arch Pipe, Class A III </t>
  </si>
  <si>
    <t xml:space="preserve">88" x 54" Concrete Arch Pipe, Class A III, Flexible Plastic Gaskets </t>
  </si>
  <si>
    <t xml:space="preserve">88" x 54" Concrete Arch Pipe, Class A IV </t>
  </si>
  <si>
    <t xml:space="preserve">88" x 54" Concrete Arch Pipe, Class A IV, Class B Bedding </t>
  </si>
  <si>
    <t xml:space="preserve">114" x 77" Concrete Arch Pipe, Class A III </t>
  </si>
  <si>
    <t xml:space="preserve">44" x 27" Concrete Arch Pipe, Class A IV, Jacked or Bored </t>
  </si>
  <si>
    <t xml:space="preserve">36" x 23" Concrete Arch Pipe, Class A V, Jacked or Bored </t>
  </si>
  <si>
    <t xml:space="preserve">44" x 27" Concrete Arch Pipe, Class A V, Jacked or Bored </t>
  </si>
  <si>
    <t xml:space="preserve">603-CF    </t>
  </si>
  <si>
    <t xml:space="preserve">18" x 11" Concrete Arch Pipe End Section </t>
  </si>
  <si>
    <t xml:space="preserve">22" x 13" Concrete Arch Pipe End Section </t>
  </si>
  <si>
    <t xml:space="preserve">29" x 18" Concrete Arch Pipe End Section </t>
  </si>
  <si>
    <t xml:space="preserve">36" x 23" Concrete Arch Pipe End Section </t>
  </si>
  <si>
    <t xml:space="preserve">44" x 27" Concrete Arch Pipe End Section </t>
  </si>
  <si>
    <t xml:space="preserve">51" x 31" Concrete Arch Pipe End Section </t>
  </si>
  <si>
    <t xml:space="preserve">58" x 36" Concrete Arch Pipe End Section </t>
  </si>
  <si>
    <t xml:space="preserve">65" x 40" Concrete Arch Pipe End Section </t>
  </si>
  <si>
    <t xml:space="preserve">73" x 45" Concrete Arch Pipe End Section </t>
  </si>
  <si>
    <t xml:space="preserve">88" x 54" Concrete Arch Pipe End Section </t>
  </si>
  <si>
    <t>907-603-CG</t>
  </si>
  <si>
    <t xml:space="preserve">15" Reinforced Concrete Pipe, Slotted Drain Pipe </t>
  </si>
  <si>
    <t xml:space="preserve">907-603-D </t>
  </si>
  <si>
    <t xml:space="preserve">18" Cured-In-Place Pipe </t>
  </si>
  <si>
    <t xml:space="preserve">22" X 13" Cured-In-Place Pipe </t>
  </si>
  <si>
    <t xml:space="preserve">24" Cured-In-Place Pipe </t>
  </si>
  <si>
    <t xml:space="preserve">30" Cured-In-Place Pipe </t>
  </si>
  <si>
    <t xml:space="preserve">48" Cured-In-Place Pipe </t>
  </si>
  <si>
    <t xml:space="preserve">54" Cured-In-Place Pipe </t>
  </si>
  <si>
    <t xml:space="preserve">60" Cured-In-Place Pipe </t>
  </si>
  <si>
    <t xml:space="preserve">8" Cured-In-Place Pipe </t>
  </si>
  <si>
    <t xml:space="preserve">15" Cured-In-Place Pipe </t>
  </si>
  <si>
    <t xml:space="preserve">42" Cured-In-Place Pipe </t>
  </si>
  <si>
    <t xml:space="preserve">36" Cured-In-Place Pipe </t>
  </si>
  <si>
    <t xml:space="preserve">907-603-E </t>
  </si>
  <si>
    <t xml:space="preserve">4' x 5' Centrifugally Cast-In-Place Liner </t>
  </si>
  <si>
    <t xml:space="preserve">6' x 4' Centrifugally Cast-In-Place Liner </t>
  </si>
  <si>
    <t xml:space="preserve">603-MA    </t>
  </si>
  <si>
    <t xml:space="preserve">18" Polymer Coated Corrugated Metal Pipe, 14 Gauge, 2 2/3" x 1/2" Corrugation </t>
  </si>
  <si>
    <t xml:space="preserve">603-MC    </t>
  </si>
  <si>
    <t xml:space="preserve">51" x 31" Polymer Coated Corrugated Metal Arch Pipe, 10 Gauge, 2 2/3" x 1/2" Corrugation </t>
  </si>
  <si>
    <t xml:space="preserve">58" x 36" Polymer Coated Corrugated Metal Arch Pipe, 10 Gauge, 2 2/3" x 1/2" Corrugation </t>
  </si>
  <si>
    <t xml:space="preserve">65" x 40" Polymer Coated Corrugated Metal Arch Pipe, 10 Gauge, 2 2/3" x 1/2" Corrugation </t>
  </si>
  <si>
    <t xml:space="preserve">73" x 45" Polymer Coated Corrugated Metal Arch Pipe, 10 Gauge, 2 2/3" x 1/2" Corrugation </t>
  </si>
  <si>
    <t xml:space="preserve">49" x 33" Polymer Coated Corrugated Metal Arch Pipe, 12 Gauge, 2 2/3" x 1/2" Corrugation </t>
  </si>
  <si>
    <t>907-603-MK</t>
  </si>
  <si>
    <t xml:space="preserve">12" Slotted Drain Pipe </t>
  </si>
  <si>
    <t xml:space="preserve">15" Slotted Drain Pipe </t>
  </si>
  <si>
    <t xml:space="preserve">603-NC    </t>
  </si>
  <si>
    <t xml:space="preserve">157" x 98" Corrugated Aluminum Arch Pipe, 0.150 Gage, 9" x 2.5" Corrugation </t>
  </si>
  <si>
    <t xml:space="preserve">603-ND    </t>
  </si>
  <si>
    <t xml:space="preserve">157" x 98" Corrugated Aluminum End Section, 0.150 Gage </t>
  </si>
  <si>
    <t xml:space="preserve">603-PA    </t>
  </si>
  <si>
    <t xml:space="preserve">10' x 4' Precast Concrete Box Culvert </t>
  </si>
  <si>
    <t xml:space="preserve">10' x 5' Precast Concrete Box Culvert </t>
  </si>
  <si>
    <t xml:space="preserve">10' x 6' Precast Concrete Box Culvert </t>
  </si>
  <si>
    <t xml:space="preserve">10' x 8' Precast Concrete Box Culvert </t>
  </si>
  <si>
    <t xml:space="preserve">12' x 4' Precast Concrete Box Culvert </t>
  </si>
  <si>
    <t xml:space="preserve">12' x 6' Precast Concrete Box Culvert </t>
  </si>
  <si>
    <t xml:space="preserve">12' x 8' Precast Concrete Box Culvert </t>
  </si>
  <si>
    <t xml:space="preserve">4' x 4' Precast Concrete Box Culvert </t>
  </si>
  <si>
    <t xml:space="preserve">6' x 3' Precast Concrete Box Culvert </t>
  </si>
  <si>
    <t xml:space="preserve">6' x 4' Precast Concrete Box Culvert </t>
  </si>
  <si>
    <t xml:space="preserve">6' x 5' Precast Concrete Box Culvert </t>
  </si>
  <si>
    <t xml:space="preserve">6' x 6' Precast Concrete Box Culvert </t>
  </si>
  <si>
    <t xml:space="preserve">8' x 4' Precast Concrete Box Culvert </t>
  </si>
  <si>
    <t xml:space="preserve">8' x 5' Precast Concrete Box Culvert </t>
  </si>
  <si>
    <t xml:space="preserve">8' x 6' Precast Concrete Box Culvert </t>
  </si>
  <si>
    <t xml:space="preserve">8' x 8' Precast Concrete Box Culvert </t>
  </si>
  <si>
    <t xml:space="preserve">10' x 10' Precast Concrete Box Culvert </t>
  </si>
  <si>
    <t xml:space="preserve">3' x 3' Precast Concrete Box Culvert </t>
  </si>
  <si>
    <t xml:space="preserve">8' x 3' Precast Concrete Box Culvert </t>
  </si>
  <si>
    <t xml:space="preserve">603-PB    </t>
  </si>
  <si>
    <t xml:space="preserve">10' x 4' Precast Concrete Box Culvert End Section </t>
  </si>
  <si>
    <t xml:space="preserve">10' x 5' Precast Concrete Box Culvert End Section </t>
  </si>
  <si>
    <t xml:space="preserve">10' x 6' Precast Concrete Box Culvert End Section </t>
  </si>
  <si>
    <t xml:space="preserve">10' x 8' Precast Concrete Box Culvert End Section </t>
  </si>
  <si>
    <t xml:space="preserve">12' x 4' Precast Concrete Box Culvert End Section </t>
  </si>
  <si>
    <t xml:space="preserve">12' x 6' Precast Concrete Box Culvert End Section </t>
  </si>
  <si>
    <t xml:space="preserve">6' x 3' Precast Concrete Box Culvert End Section </t>
  </si>
  <si>
    <t xml:space="preserve">6' x 4' Precast Concrete Box Culvert End Section </t>
  </si>
  <si>
    <t xml:space="preserve">6' x 5' Precast Concrete Box Culvert End Section </t>
  </si>
  <si>
    <t xml:space="preserve">6' x 6' Precast Concrete Box Culvert End Section </t>
  </si>
  <si>
    <t xml:space="preserve">8' x 4' Precast Concrete Box Culvert End Section </t>
  </si>
  <si>
    <t xml:space="preserve">8' x 5' Precast Concrete Box Culvert End Section </t>
  </si>
  <si>
    <t xml:space="preserve">8' x 6' Precast Concrete Box Culvert End Section </t>
  </si>
  <si>
    <t xml:space="preserve">8' x 8' Precast Concrete Box Culvert End Section </t>
  </si>
  <si>
    <t xml:space="preserve">10' x 10' Precast Concrete Box Culvert End Section </t>
  </si>
  <si>
    <t xml:space="preserve">603-PE    </t>
  </si>
  <si>
    <t xml:space="preserve">12" Corrugated Polyethylene Pipe </t>
  </si>
  <si>
    <t xml:space="preserve">15" Corrugated Polyethylene Pipe </t>
  </si>
  <si>
    <t xml:space="preserve">18" Corrugated Polyethylene Pipe </t>
  </si>
  <si>
    <t xml:space="preserve">24" Corrugated Polyethylene Pipe </t>
  </si>
  <si>
    <t xml:space="preserve">30" Corrugated Polyethylene Pipe </t>
  </si>
  <si>
    <t xml:space="preserve">36" Corrugated Polyethylene Pipe </t>
  </si>
  <si>
    <t xml:space="preserve">4" Corrugated Polyethylene Pipe </t>
  </si>
  <si>
    <t xml:space="preserve">6" Corrugated Polyethylene Pipe </t>
  </si>
  <si>
    <t xml:space="preserve">8" Corrugated Polyethylene Pipe </t>
  </si>
  <si>
    <t xml:space="preserve">60" Corrugated Polyethylene Pipe </t>
  </si>
  <si>
    <t xml:space="preserve">42" Corrugated Polyethylene Pipe </t>
  </si>
  <si>
    <t xml:space="preserve">48" Corrugated Polyethylene Pipe </t>
  </si>
  <si>
    <t xml:space="preserve">603-PVC   </t>
  </si>
  <si>
    <t xml:space="preserve">12" Corrugated Poly Vinyl Chloride Pipe </t>
  </si>
  <si>
    <t xml:space="preserve">15" Corrugated Poly Vinyl Chloride Pipe </t>
  </si>
  <si>
    <t xml:space="preserve">18" Corrugated Poly Vinyl Chloride Pipe </t>
  </si>
  <si>
    <t xml:space="preserve">24" Corrugated Poly Vinyl Chloride Pipe </t>
  </si>
  <si>
    <t xml:space="preserve">30" Corrugated Poly Vinyl Chloride Pipe </t>
  </si>
  <si>
    <t xml:space="preserve">36" Corrugated Poly Vinyl Chloride Pipe </t>
  </si>
  <si>
    <t xml:space="preserve">6" Corrugated Poly Vinyl Chloride Pipe </t>
  </si>
  <si>
    <t xml:space="preserve">4" Corrugated Poly Vinyl Chloride Pipe </t>
  </si>
  <si>
    <t xml:space="preserve">603-RA    </t>
  </si>
  <si>
    <t xml:space="preserve">15" Pipe Removed and Relaid </t>
  </si>
  <si>
    <t xml:space="preserve">18" Pipe Removed and Relaid </t>
  </si>
  <si>
    <t xml:space="preserve">24" Pipe Removed and Relaid </t>
  </si>
  <si>
    <t xml:space="preserve">30" Pipe Removed and Relaid </t>
  </si>
  <si>
    <t xml:space="preserve">36" Pipe Removed and Relaid </t>
  </si>
  <si>
    <t xml:space="preserve">36" x 23" Pipe Removed and Relaid </t>
  </si>
  <si>
    <t xml:space="preserve">42" Pipe Removed and Relaid </t>
  </si>
  <si>
    <t xml:space="preserve">48" Pipe Removed and Relaid </t>
  </si>
  <si>
    <t xml:space="preserve">54" Pipe Removed and Relaid </t>
  </si>
  <si>
    <t xml:space="preserve">60" Pipe Removed and Relaid </t>
  </si>
  <si>
    <t xml:space="preserve">66" Pipe Removed and Relaid </t>
  </si>
  <si>
    <t xml:space="preserve">72" Pipe Removed and Relaid </t>
  </si>
  <si>
    <t xml:space="preserve">51" x 31" Pipe Removed and Relaid </t>
  </si>
  <si>
    <t xml:space="preserve">22" x 13" Pipe Removed and Relaid </t>
  </si>
  <si>
    <t xml:space="preserve">88" x 54" Pipe Removed and Relaid </t>
  </si>
  <si>
    <t xml:space="preserve">29" x 18" Pipe Removed and Relaid </t>
  </si>
  <si>
    <t xml:space="preserve">603-RB    </t>
  </si>
  <si>
    <t xml:space="preserve">15" End Section Removed and Relaid </t>
  </si>
  <si>
    <t xml:space="preserve">18" End Section Removed and Relaid </t>
  </si>
  <si>
    <t xml:space="preserve">22" x 13" End Section Removed and Relaid </t>
  </si>
  <si>
    <t xml:space="preserve">24" End Section Removed and Relaid </t>
  </si>
  <si>
    <t xml:space="preserve">30" End Section Removed and Relaid </t>
  </si>
  <si>
    <t xml:space="preserve">36" End Section Removed and Relaid </t>
  </si>
  <si>
    <t xml:space="preserve">36" x 23" End Section Removed and Relaid </t>
  </si>
  <si>
    <t xml:space="preserve">42" End Section Removed and Relaid </t>
  </si>
  <si>
    <t xml:space="preserve">48" End Section Removed and Relaid </t>
  </si>
  <si>
    <t xml:space="preserve">51" x 31" End Section Removed and Relaid </t>
  </si>
  <si>
    <t xml:space="preserve">54" End Section Removed and Relaid </t>
  </si>
  <si>
    <t xml:space="preserve">58" x 36" End Section Removed and Relaid </t>
  </si>
  <si>
    <t xml:space="preserve">60" End Section Removed and Relaid </t>
  </si>
  <si>
    <t xml:space="preserve">66" End Section Removed and Relaid </t>
  </si>
  <si>
    <t xml:space="preserve">72" End Section Removed and Relaid </t>
  </si>
  <si>
    <t xml:space="preserve">73" x 45" End Section Removed and Relaid </t>
  </si>
  <si>
    <t xml:space="preserve">29" x 18" End Section Removed and Relaid </t>
  </si>
  <si>
    <t xml:space="preserve">603-SA    </t>
  </si>
  <si>
    <t xml:space="preserve">Special Section, 30" Concrete 45 Degree Elbow </t>
  </si>
  <si>
    <t xml:space="preserve">603-SB    </t>
  </si>
  <si>
    <t xml:space="preserve">12" Branch Connection, Stub Into Existing Inlet </t>
  </si>
  <si>
    <t xml:space="preserve">15" Branch Connection, Stub Into Existing Inlet </t>
  </si>
  <si>
    <t xml:space="preserve">15" Branch Connections, Stub into Box Culvert </t>
  </si>
  <si>
    <t xml:space="preserve">18" Branch Connections, Stub into 54" Concrete Pipe </t>
  </si>
  <si>
    <t xml:space="preserve">18" Branch Connections, Stub into 58" x 36" Concrete Pipe </t>
  </si>
  <si>
    <t xml:space="preserve">18" Branch Connections, Stub into 60" Concrete Pipe </t>
  </si>
  <si>
    <t xml:space="preserve">18" Branch Connections, Stub into 72" Concrete Pipe </t>
  </si>
  <si>
    <t xml:space="preserve">18" Branch Connections, Stub into 73" x 45" Concrete Pipe </t>
  </si>
  <si>
    <t xml:space="preserve">18" Branch Connections, Stub into 8' x 6' Concrete Box Culvert </t>
  </si>
  <si>
    <t xml:space="preserve">18" Branch Connections, Stub into 88" x 54" Concrete Pipe </t>
  </si>
  <si>
    <t xml:space="preserve">18" Branch Connections, Stub into Box Bridge </t>
  </si>
  <si>
    <t xml:space="preserve">18" Branch Connections, Stub into Box Culvert </t>
  </si>
  <si>
    <t xml:space="preserve">18" Branch Connections, Stub into Concrete Box Bridge Wingwall </t>
  </si>
  <si>
    <t xml:space="preserve">18" Branch Connections, Stub into Concrete Box Culvert </t>
  </si>
  <si>
    <t xml:space="preserve">18" Branch Connections, Stub into Concrete Box Culvert Wingwall </t>
  </si>
  <si>
    <t xml:space="preserve">18" Branch Connections, Stub into Concrete Pipe </t>
  </si>
  <si>
    <t xml:space="preserve">18" Branch Connections, Stub into Double 16' x 6' Concrete Box Bridge </t>
  </si>
  <si>
    <t xml:space="preserve">18" Branch Connections, Stub into Existing Box Culvert </t>
  </si>
  <si>
    <t xml:space="preserve">18" Branch Connections, Stub into Existing Inlet </t>
  </si>
  <si>
    <t xml:space="preserve">18" Branch Connections, Stub into Existing Median Inlet </t>
  </si>
  <si>
    <t xml:space="preserve">18" Branch Connections, Stub into Inlet </t>
  </si>
  <si>
    <t xml:space="preserve">22" x 13" Branch Connection, Stub into a Junction Box or Inlet </t>
  </si>
  <si>
    <t xml:space="preserve">22" x 13" Branch Connections, Stub into Box Culvert </t>
  </si>
  <si>
    <t xml:space="preserve">22" x 13" Branch Connections, Stub into Concrete Pipe </t>
  </si>
  <si>
    <t xml:space="preserve">24" Branch Connections, Stub into 54" Concrete Pipe </t>
  </si>
  <si>
    <t xml:space="preserve">24" Branch Connections, Stub into 88" x 54" Concrete Pipe </t>
  </si>
  <si>
    <t xml:space="preserve">24" Branch Connections, Stub into Box Bridge </t>
  </si>
  <si>
    <t xml:space="preserve">24" Branch Connections, Stub into Box Culvert </t>
  </si>
  <si>
    <t xml:space="preserve">24" Branch Connections, Stub into Concrete Box Culvert Wingwall </t>
  </si>
  <si>
    <t xml:space="preserve">24" Branch Connections, Stub into Concrete Pipe </t>
  </si>
  <si>
    <t xml:space="preserve">24" Branch Connections, Stub into Inlet </t>
  </si>
  <si>
    <t xml:space="preserve">29" x 18" Branch Connections, Stub into Box Culvert </t>
  </si>
  <si>
    <t xml:space="preserve">3" Branch Connections, Stub into Inlet / Junction Box </t>
  </si>
  <si>
    <t xml:space="preserve">30" Branch Connection, Stub Into Existing Inlet </t>
  </si>
  <si>
    <t xml:space="preserve">30" Branch Connections, Stub into Box Bridge </t>
  </si>
  <si>
    <t xml:space="preserve">30" Branch Connections, Stub into Box Culvert </t>
  </si>
  <si>
    <t xml:space="preserve">30" Branch Connections, Stub into Concrete Box Culvert Wingwall </t>
  </si>
  <si>
    <t xml:space="preserve">30" Branch Connections, Stub into Concrete Pipe </t>
  </si>
  <si>
    <t xml:space="preserve">32" x 24" Branch Connections, Stub into Box Culvert </t>
  </si>
  <si>
    <t xml:space="preserve">36" Branch Connections, Stub into Box Bridge </t>
  </si>
  <si>
    <t xml:space="preserve">36" Branch Connections, Stub into Box Culvert </t>
  </si>
  <si>
    <t xml:space="preserve">36" Branch Connections, Stub into Concrete Box Culvert Wingwall </t>
  </si>
  <si>
    <t xml:space="preserve">36" Branch Connections, Stub into Inlet </t>
  </si>
  <si>
    <t xml:space="preserve">36" x 23" Branch Connections, Stub into Box Culvert </t>
  </si>
  <si>
    <t xml:space="preserve">42" Branch Connection, Stub Into Existing Inlet </t>
  </si>
  <si>
    <t xml:space="preserve">42" Branch Connections, Stub into Box Culvert </t>
  </si>
  <si>
    <t xml:space="preserve">44" x 27" Branch Connection, Stub into Existing Inlet </t>
  </si>
  <si>
    <t xml:space="preserve">44" x 27" Branch Connections, Stub into Box Culvert </t>
  </si>
  <si>
    <t xml:space="preserve">48" Branch Connection, Stub Into Manhole </t>
  </si>
  <si>
    <t xml:space="preserve">48" Branch Connections, Stub into Box Culvert </t>
  </si>
  <si>
    <t xml:space="preserve">51" x 31" Branch Connection, Stub into Box Culvert </t>
  </si>
  <si>
    <t xml:space="preserve">51" x 31" Branch Connections, Stub into Existing Box Culvert </t>
  </si>
  <si>
    <t xml:space="preserve">54" Branch Connections, Stub into Box Culvert </t>
  </si>
  <si>
    <t xml:space="preserve">58" x 36" Branch Connections, Stub into Box Culvert </t>
  </si>
  <si>
    <t xml:space="preserve">59" x 36" Branch Connections, Stub into Box Culvert </t>
  </si>
  <si>
    <t xml:space="preserve">6" Branch Connections, Stub into Box Culvert </t>
  </si>
  <si>
    <t xml:space="preserve">60" Branch Connections, Stub into Box Culvert </t>
  </si>
  <si>
    <t xml:space="preserve">65" x 40" Branch Connections, Stub into Box Culvert </t>
  </si>
  <si>
    <t xml:space="preserve">66" Branch Connections, Stub into Box Culvert </t>
  </si>
  <si>
    <t xml:space="preserve">72" Branch Connections, Stub into Box Culvert </t>
  </si>
  <si>
    <t xml:space="preserve">73" x 45" Branch Connections, Stub into Box Culvert </t>
  </si>
  <si>
    <t xml:space="preserve">8" Branch Connection, Stub Into Existing Inlet </t>
  </si>
  <si>
    <t xml:space="preserve">88" x 54" Branch Connections, Stub into Box Culvert </t>
  </si>
  <si>
    <t xml:space="preserve">15" Branch Connections, Stub into 60" Concrete Pipe </t>
  </si>
  <si>
    <t xml:space="preserve">6" Branch Connection, Stub Into Existing Inlet </t>
  </si>
  <si>
    <t xml:space="preserve">18" Branch Connections, Stub into Existing Manhole </t>
  </si>
  <si>
    <t xml:space="preserve">24" Branch Connections, Stub into 73" x 45" Concrete Pipe </t>
  </si>
  <si>
    <t xml:space="preserve">30" Branch Connections, Stub into 88" x 54" Concrete Pipe </t>
  </si>
  <si>
    <t xml:space="preserve">51" x 31" Branch Connections, Stub into Existing Manhole </t>
  </si>
  <si>
    <t xml:space="preserve">44" x 27" Branch Connections, Stub into Junction Box </t>
  </si>
  <si>
    <t xml:space="preserve">58" x 36" Branch Connections, Stub into Existing Manhole </t>
  </si>
  <si>
    <t xml:space="preserve">73" x 45" Branch Connections, Stub into Existing Junction Box </t>
  </si>
  <si>
    <t xml:space="preserve">907-603-V </t>
  </si>
  <si>
    <t xml:space="preserve">Video Pipe Inspection, All Sizes </t>
  </si>
  <si>
    <t xml:space="preserve">604-A     </t>
  </si>
  <si>
    <t xml:space="preserve">Castings </t>
  </si>
  <si>
    <t xml:space="preserve">604-B     </t>
  </si>
  <si>
    <t xml:space="preserve">Gratings </t>
  </si>
  <si>
    <t xml:space="preserve">604-C     </t>
  </si>
  <si>
    <t xml:space="preserve">Precast Manhole, 48" Diameter </t>
  </si>
  <si>
    <t xml:space="preserve">Precast Manhole, 72" Diameter </t>
  </si>
  <si>
    <t xml:space="preserve">Precast Manhole, 60" Diameter </t>
  </si>
  <si>
    <t>907-604-PP</t>
  </si>
  <si>
    <t xml:space="preserve">Modify Existing Inlet, Per Plans </t>
  </si>
  <si>
    <t xml:space="preserve">8" Trench Drain, Per Plans </t>
  </si>
  <si>
    <t xml:space="preserve">907-604-T </t>
  </si>
  <si>
    <t xml:space="preserve">12" Trench Drain </t>
  </si>
  <si>
    <t xml:space="preserve">15" Trench Drain </t>
  </si>
  <si>
    <t xml:space="preserve">18" Trench Drain </t>
  </si>
  <si>
    <t xml:space="preserve">8" Trench Drain </t>
  </si>
  <si>
    <t xml:space="preserve">605-A     </t>
  </si>
  <si>
    <t xml:space="preserve">12" Concrete Drain Tile for Underdrains, Class Extra Quality </t>
  </si>
  <si>
    <t xml:space="preserve">12" Concrete Drain Tile for Underdrains, Class Standard Quality </t>
  </si>
  <si>
    <t xml:space="preserve">18" Concrete Drain Tile for Underdrains, Class Extra Quality </t>
  </si>
  <si>
    <t xml:space="preserve">18" Concrete Drain Tile for Underdrains, Class Standard Quality </t>
  </si>
  <si>
    <t xml:space="preserve">4" Concrete Drain Tile for Underdrains, Class Extra Quality </t>
  </si>
  <si>
    <t xml:space="preserve">4" Concrete Drain Tile for Underdrains, Class Standard Quality </t>
  </si>
  <si>
    <t xml:space="preserve">6" Concrete Drain Tile for Underdrains, Class Extra Quality </t>
  </si>
  <si>
    <t xml:space="preserve">6" Concrete Drain Tile for Underdrains, Class Standard Quality </t>
  </si>
  <si>
    <t xml:space="preserve">8" Concrete Drain Tile for Underdrains, Class Extra Quality </t>
  </si>
  <si>
    <t xml:space="preserve">8" Concrete Drain Tile for Underdrains, Class Standard Quality </t>
  </si>
  <si>
    <t xml:space="preserve">605-AA    </t>
  </si>
  <si>
    <t xml:space="preserve">Geotextile for Subsurface Drainage, Type III </t>
  </si>
  <si>
    <t xml:space="preserve">Geotextile for Subsurface Drainage, Type V </t>
  </si>
  <si>
    <t xml:space="preserve">Geotextile for Subsurface Drainage, Type V, Non-Woven </t>
  </si>
  <si>
    <t xml:space="preserve">605-B     </t>
  </si>
  <si>
    <t xml:space="preserve">4" Perforated Concrete Pipe for Underdrains, Class Type 1 </t>
  </si>
  <si>
    <t xml:space="preserve">4" Perforated Concrete Pipe for Underdrains, Class Type 2 </t>
  </si>
  <si>
    <t xml:space="preserve">6" Perforated Concrete Pipe for Underdrains, Class Type 1 </t>
  </si>
  <si>
    <t xml:space="preserve">6" Perforated Concrete Pipe for Underdrains, Class Type 2 </t>
  </si>
  <si>
    <t xml:space="preserve">605-BB    </t>
  </si>
  <si>
    <t xml:space="preserve">Prefabricated Sheet Drain </t>
  </si>
  <si>
    <t xml:space="preserve">605-C     </t>
  </si>
  <si>
    <t xml:space="preserve">6" Porous Concrete Pipe for Underdrains </t>
  </si>
  <si>
    <t xml:space="preserve">605-H     </t>
  </si>
  <si>
    <t xml:space="preserve">Edge Drain </t>
  </si>
  <si>
    <t xml:space="preserve">907-605-H </t>
  </si>
  <si>
    <t xml:space="preserve">Prefabricated Edge Drain </t>
  </si>
  <si>
    <t xml:space="preserve">605-I     </t>
  </si>
  <si>
    <t xml:space="preserve">Edge Drain Outlets/Vents </t>
  </si>
  <si>
    <t xml:space="preserve">907-605-I </t>
  </si>
  <si>
    <t xml:space="preserve">605-J     </t>
  </si>
  <si>
    <t xml:space="preserve">Edge Drain &amp; Edge Drain Outlet/Vent Inspection </t>
  </si>
  <si>
    <t xml:space="preserve">605-O     </t>
  </si>
  <si>
    <t xml:space="preserve">12" Perforated Sewer Pipe for Underdrains, SDR 35 </t>
  </si>
  <si>
    <t xml:space="preserve">4" Perforated Sewer Pipe for Underdrains, SDR 23.5 </t>
  </si>
  <si>
    <t xml:space="preserve">4" Perforated Sewer Pipe for Underdrains, SDR 35 </t>
  </si>
  <si>
    <t xml:space="preserve">6" Perforated Sewer Pipe for Underdrains, SDR 23.5 </t>
  </si>
  <si>
    <t xml:space="preserve">6" Perforated Sewer Pipe for Underdrains, SDR 35 </t>
  </si>
  <si>
    <t xml:space="preserve">8" Perforated Sewer Pipe for Underdrains, SDR 35 </t>
  </si>
  <si>
    <t xml:space="preserve">8" Perforated Sewer Pipe for Underdrains, SDR 26 </t>
  </si>
  <si>
    <t xml:space="preserve">605-P     </t>
  </si>
  <si>
    <t xml:space="preserve">12" Non-Perforated Sewer Pipe for Underdrains, SDR 35 </t>
  </si>
  <si>
    <t xml:space="preserve">4" Non-perforated Sewer Pipe for Underdrains, SDR 23.5 </t>
  </si>
  <si>
    <t xml:space="preserve">4" Non-perforated Sewer Pipe for Underdrains, SDR 35 </t>
  </si>
  <si>
    <t xml:space="preserve">6" Non-perforated Sewer Pipe for Underdrains, SDR 23.5 </t>
  </si>
  <si>
    <t xml:space="preserve">6" Non-perforated Sewer Pipe for Underdrains, SDR 35 </t>
  </si>
  <si>
    <t xml:space="preserve">8" Non-Perforated Sewer Pipe for Underdrains, SDR 23.5 </t>
  </si>
  <si>
    <t xml:space="preserve">8" Non-Perforated Sewer Pipe for Underdrains, SDR 26 </t>
  </si>
  <si>
    <t xml:space="preserve">8" Non-perforated Sewer Pipe for Underdrains, SDR 35 </t>
  </si>
  <si>
    <t xml:space="preserve">3" Non-perforated Sewer Pipe for Underdrains, SDR 23.5 </t>
  </si>
  <si>
    <t xml:space="preserve">605-Q     </t>
  </si>
  <si>
    <t xml:space="preserve">4" Perforated Corrugated Polyethylene Drainage Tubing for Underdrains </t>
  </si>
  <si>
    <t xml:space="preserve">6" Perforated Corrugated Polyethylene Drainage Tubing for Underdrains </t>
  </si>
  <si>
    <t xml:space="preserve">605-R     </t>
  </si>
  <si>
    <t xml:space="preserve">4" Non-perforated Corrugated Polyethylene Drainage Tubing for Underdrains </t>
  </si>
  <si>
    <t xml:space="preserve">6" Non-perforated Corrugated Polyethylene Drainage Tubing for Underdrains </t>
  </si>
  <si>
    <t xml:space="preserve">605-S     </t>
  </si>
  <si>
    <t xml:space="preserve">4" Semi-circular Perforated Plastic Pipe for Underdrains </t>
  </si>
  <si>
    <t xml:space="preserve">6" Semi-circular Perforated Plastic Pipe for Underdrains </t>
  </si>
  <si>
    <t xml:space="preserve">605-T     </t>
  </si>
  <si>
    <t xml:space="preserve">4" Perforated Pipe for Underdrains </t>
  </si>
  <si>
    <t xml:space="preserve">6" Perforated Pipe for Underdrains </t>
  </si>
  <si>
    <t xml:space="preserve">605-U     </t>
  </si>
  <si>
    <t xml:space="preserve">4" Non-perforated Pipe for Underdrains </t>
  </si>
  <si>
    <t xml:space="preserve">6" Non-perforated Pipe for Underdrains </t>
  </si>
  <si>
    <t xml:space="preserve">8" Non-perforated Pipe for Underdrains, PVC </t>
  </si>
  <si>
    <t xml:space="preserve">605-V     </t>
  </si>
  <si>
    <t xml:space="preserve">4" Blind Drains </t>
  </si>
  <si>
    <t xml:space="preserve">6" Blind Drains </t>
  </si>
  <si>
    <t xml:space="preserve">605-W     </t>
  </si>
  <si>
    <t xml:space="preserve">Filter Material for Combination Storm Drain and/or Underdrains,Type A, FM </t>
  </si>
  <si>
    <t xml:space="preserve">Filter Material for Combination Storm Drain and/or Underdrains,Type B, FM </t>
  </si>
  <si>
    <t xml:space="preserve">Filter Material for Combination Storm Drain and/or Underdrains,Type C, FM </t>
  </si>
  <si>
    <t xml:space="preserve">Filter Material for Combination Storm Drain and/or Underdrains,Type E, FM </t>
  </si>
  <si>
    <t xml:space="preserve">605-X     </t>
  </si>
  <si>
    <t xml:space="preserve">Filter Material for Filter Beds, Type A </t>
  </si>
  <si>
    <t xml:space="preserve">Filter Material for Filter Beds, Type B </t>
  </si>
  <si>
    <t xml:space="preserve">Filter Material for Filter Beds, Type C </t>
  </si>
  <si>
    <t xml:space="preserve">605-Y     </t>
  </si>
  <si>
    <t xml:space="preserve">Impervious Material, Type D </t>
  </si>
  <si>
    <t xml:space="preserve">605-Z     </t>
  </si>
  <si>
    <t xml:space="preserve">Underdrain Appurtenances, Concrete Apron, Precast or Cast-In-Place </t>
  </si>
  <si>
    <t xml:space="preserve">Underdrain Appurtenances, Elbows, Couplings, etc. </t>
  </si>
  <si>
    <t xml:space="preserve">Underdrain Appurtenances, Sign </t>
  </si>
  <si>
    <t xml:space="preserve">Underdrain Appurtenances, Small Animal Guard </t>
  </si>
  <si>
    <t xml:space="preserve">606-A     </t>
  </si>
  <si>
    <t xml:space="preserve">Guard Post, Type II </t>
  </si>
  <si>
    <t xml:space="preserve">Guard Post, Type II Modified </t>
  </si>
  <si>
    <t xml:space="preserve">Guard Posts </t>
  </si>
  <si>
    <t xml:space="preserve">606-B     </t>
  </si>
  <si>
    <t xml:space="preserve">Guard Rail, Class A, Type 1 </t>
  </si>
  <si>
    <t xml:space="preserve">Guard Rail, Class A, Type 1, 'W' Beam </t>
  </si>
  <si>
    <t xml:space="preserve">Guard Rail, Class A, Type 1, 'W' Beam, Metal Post </t>
  </si>
  <si>
    <t xml:space="preserve">Guard Rail, Class A, Type 1, 'W' Beam, Wood Post </t>
  </si>
  <si>
    <t xml:space="preserve">Guard Rail, Class A, Type 1, Curved Rail </t>
  </si>
  <si>
    <t xml:space="preserve">Guard Rail, Class A, Type 1, Double Faced </t>
  </si>
  <si>
    <t xml:space="preserve">Guard Rail, Class A, Type 1, Double Faced, Metal Post </t>
  </si>
  <si>
    <t xml:space="preserve">Guard Rail, Class A, Type 1, Double Faced, Wood Post </t>
  </si>
  <si>
    <t xml:space="preserve">Guard Rail, Class A, Type 1, Metal Post </t>
  </si>
  <si>
    <t xml:space="preserve">Guard Rail, Class A, Type 1, Thrie Beam </t>
  </si>
  <si>
    <t xml:space="preserve">Guard Rail, Class A, Type 1, Thrie Beam, Metal Post </t>
  </si>
  <si>
    <t xml:space="preserve">Guard Rail, Class A, Type 1, Thrie Beam, Metal Post, Wood Blockouts </t>
  </si>
  <si>
    <t xml:space="preserve">Guard Rail, Class A, Type 1, Thrie Beam, Transition Section </t>
  </si>
  <si>
    <t xml:space="preserve">Guard Rail, Class A, Type 1, Thrie Beam, Transition Section, Steel Posts, Wood Blockouts </t>
  </si>
  <si>
    <t xml:space="preserve">Guard Rail, Class A, Type 1, Thrie Beam, Wood Post </t>
  </si>
  <si>
    <t xml:space="preserve">Guard Rail, Class A, Type 1, Wood Post </t>
  </si>
  <si>
    <t xml:space="preserve">606-C     </t>
  </si>
  <si>
    <t xml:space="preserve">Guard Rail, Cable Anchor Type 1, Metal Post </t>
  </si>
  <si>
    <t xml:space="preserve">Guard Rail, Cable Anchor Type 1, Wood Post </t>
  </si>
  <si>
    <t xml:space="preserve">Guard Rail, Cable Anchor, Type 1 </t>
  </si>
  <si>
    <t xml:space="preserve">Guard Rail, Cable Anchor, Type 1 Modified </t>
  </si>
  <si>
    <t xml:space="preserve">606-D     </t>
  </si>
  <si>
    <t xml:space="preserve">Guard Rail, Bridge End Section </t>
  </si>
  <si>
    <t xml:space="preserve">Guard Rail, Bridge End Section, Replace Type A or C Bridge End Section </t>
  </si>
  <si>
    <t xml:space="preserve">Guard Rail, Bridge End Section, Special Design </t>
  </si>
  <si>
    <t xml:space="preserve">Guard Rail, Bridge End Section, Special Design test </t>
  </si>
  <si>
    <t xml:space="preserve">Guard Rail, Bridge End Section, Type A </t>
  </si>
  <si>
    <t xml:space="preserve">Guard Rail, Bridge End Section, Type A  Modified </t>
  </si>
  <si>
    <t xml:space="preserve">Guard Rail, Bridge End Section, Type A  Modified  For 24" Curb </t>
  </si>
  <si>
    <t xml:space="preserve">Guard Rail, Bridge End Section, Type A Modified 2 </t>
  </si>
  <si>
    <t xml:space="preserve">Guard Rail, Bridge End Section, Type C </t>
  </si>
  <si>
    <t xml:space="preserve">Guard Rail, Bridge End Section, Type C Modified </t>
  </si>
  <si>
    <t xml:space="preserve">Guard Rail, Bridge End Section, Type D </t>
  </si>
  <si>
    <t xml:space="preserve">Guard Rail, Bridge End Section, Type D Modified </t>
  </si>
  <si>
    <t xml:space="preserve">Guard Rail, Bridge End Section, Type E </t>
  </si>
  <si>
    <t xml:space="preserve">Guard Rail, Bridge End Section, Type E Modified </t>
  </si>
  <si>
    <t xml:space="preserve">Guard Rail, Bridge End Section, Type F </t>
  </si>
  <si>
    <t xml:space="preserve">Guard Rail, Bridge End Section, Type F Modified </t>
  </si>
  <si>
    <t xml:space="preserve">Guard Rail, Bridge End Section, Type G </t>
  </si>
  <si>
    <t xml:space="preserve">Guard Rail, Bridge End Section, Type G, Modified </t>
  </si>
  <si>
    <t xml:space="preserve">Guard Rail, Bridge End Section, Type H </t>
  </si>
  <si>
    <t xml:space="preserve">Guard Rail, Bridge End Section, Type H, Metal Post </t>
  </si>
  <si>
    <t xml:space="preserve">Guard Rail, Bridge End Section, Type H, Wood Post </t>
  </si>
  <si>
    <t xml:space="preserve">Guard Rail, Bridge End Section, Type I </t>
  </si>
  <si>
    <t xml:space="preserve">Guard Rail, Bridge End Section, Type I, Metal Post </t>
  </si>
  <si>
    <t xml:space="preserve">Guard Rail, Bridge End Section, Type I, Wood Post </t>
  </si>
  <si>
    <t xml:space="preserve">Guard Rail, Bridge End Section, Type Modified </t>
  </si>
  <si>
    <t xml:space="preserve">606-E     </t>
  </si>
  <si>
    <t xml:space="preserve">Guard Rail, Terminal End Section </t>
  </si>
  <si>
    <t xml:space="preserve">Guard Rail, Terminal End Section, Bi-Directional </t>
  </si>
  <si>
    <t xml:space="preserve">Guard Rail, Terminal End Section, Double Faced </t>
  </si>
  <si>
    <t xml:space="preserve">Guard Rail, Terminal End Section, Flared </t>
  </si>
  <si>
    <t xml:space="preserve">Guard Rail, Terminal End Section, Non-Flared </t>
  </si>
  <si>
    <t xml:space="preserve">606-F     </t>
  </si>
  <si>
    <t xml:space="preserve">Guard Rail, Remove and Replace Guard Rail &amp; Posts </t>
  </si>
  <si>
    <t xml:space="preserve">Guard Rail, Remove and Replace Guard Rail, Blockouts &amp; Posts </t>
  </si>
  <si>
    <t xml:space="preserve">Guard Rail, Replace Metal Blockout </t>
  </si>
  <si>
    <t xml:space="preserve">Guard Rail, Replace Steel Post </t>
  </si>
  <si>
    <t xml:space="preserve">Guard Rail, Replace Steel Post and Wood Blockout </t>
  </si>
  <si>
    <t xml:space="preserve">Guard Rail, Replace Wood Blockout </t>
  </si>
  <si>
    <t xml:space="preserve">Guard Rail, Replace Wood Post and Wood Blockout </t>
  </si>
  <si>
    <t xml:space="preserve">606-G     </t>
  </si>
  <si>
    <t xml:space="preserve">Special Sections, Bridge Connector </t>
  </si>
  <si>
    <t xml:space="preserve">Special Sections, Guard Rail Bridge End Connector </t>
  </si>
  <si>
    <t xml:space="preserve">Special Sections, Special Design Bridge Connector </t>
  </si>
  <si>
    <t xml:space="preserve">Special Sections, Thrie Beam, Transition Section </t>
  </si>
  <si>
    <t xml:space="preserve">Special Sections, Short Radius Guardrail </t>
  </si>
  <si>
    <t>907-606-PP</t>
  </si>
  <si>
    <t xml:space="preserve">Guard Rail Repair, 'W' Beam, Per Plans </t>
  </si>
  <si>
    <t xml:space="preserve">Guard Rail Repair, Thrie Beam, Per Plans </t>
  </si>
  <si>
    <t xml:space="preserve">Guard Rail, Bridge Connector, Per Plans </t>
  </si>
  <si>
    <t xml:space="preserve">Remove and Replace Blockouts &amp; Add Rub-Rail </t>
  </si>
  <si>
    <t xml:space="preserve">Remove and Replace Guard Rail Blockouts </t>
  </si>
  <si>
    <t xml:space="preserve">Remove and Replace Guard Rail, Blockouts, &amp; Posts </t>
  </si>
  <si>
    <t xml:space="preserve">Remove and Replace Wheel Guard &amp; Retainer </t>
  </si>
  <si>
    <t xml:space="preserve">Guard Rail,  Add Rub-Rail </t>
  </si>
  <si>
    <t xml:space="preserve">607-A     </t>
  </si>
  <si>
    <t xml:space="preserve">31.5" Type"A" Woven Wire Fence, w/ Barbed Wire as Shown </t>
  </si>
  <si>
    <t xml:space="preserve">60" Type "A" Woven Wire Fence, w/ Barbed Wire as Shown </t>
  </si>
  <si>
    <t xml:space="preserve">607-B     </t>
  </si>
  <si>
    <t xml:space="preserve">120" Type I Chain Link Fence, Class I </t>
  </si>
  <si>
    <t xml:space="preserve">120" Type I Chain Link Fence, Class II </t>
  </si>
  <si>
    <t xml:space="preserve">120" Type II Chain Link Fence, Class I </t>
  </si>
  <si>
    <t xml:space="preserve">120" Type II Chain Link Fence, Class II </t>
  </si>
  <si>
    <t xml:space="preserve">120" Type III Chain Link Fence, Class I </t>
  </si>
  <si>
    <t xml:space="preserve">120" Type III Chain Link Fence, Class II </t>
  </si>
  <si>
    <t xml:space="preserve">120" Type IV Chain Link Fence, Class I </t>
  </si>
  <si>
    <t xml:space="preserve">120" Type IV Chain Link Fence, Class II </t>
  </si>
  <si>
    <t xml:space="preserve">144" Type I Chain Link Fence, Class I </t>
  </si>
  <si>
    <t xml:space="preserve">144" Type I Chain Link Fence, Class II </t>
  </si>
  <si>
    <t xml:space="preserve">144" Type II Chain Link Fence, Class I </t>
  </si>
  <si>
    <t xml:space="preserve">144" Type II Chain Link Fence, Class II </t>
  </si>
  <si>
    <t xml:space="preserve">144" Type III Chain Link Fence, Class I </t>
  </si>
  <si>
    <t xml:space="preserve">144" Type III Chain Link Fence, Class II </t>
  </si>
  <si>
    <t xml:space="preserve">144" Type IV Chain Link Fence, Class I </t>
  </si>
  <si>
    <t xml:space="preserve">144" Type IV Chain Link Fence, Class II </t>
  </si>
  <si>
    <t xml:space="preserve">60" Type I Chain Link Fence, Class I </t>
  </si>
  <si>
    <t xml:space="preserve">60" Type I Chain Link Fence, Class II </t>
  </si>
  <si>
    <t xml:space="preserve">60" Type II Chain Link Fence, Class I </t>
  </si>
  <si>
    <t xml:space="preserve">60" Type II Chain Link Fence, Class II </t>
  </si>
  <si>
    <t xml:space="preserve">60" Type III Chain Link Fence, Class I </t>
  </si>
  <si>
    <t xml:space="preserve">60" Type III Chain Link Fence, Class II </t>
  </si>
  <si>
    <t xml:space="preserve">60" Type IV Chain Link Fence, Class I </t>
  </si>
  <si>
    <t xml:space="preserve">60" Type IV Chain Link Fence, Class II </t>
  </si>
  <si>
    <t xml:space="preserve">72" Type I Chain Link Fence, Class I </t>
  </si>
  <si>
    <t xml:space="preserve">72" Type I Chain Link Fence, Class I , With Top Guard </t>
  </si>
  <si>
    <t xml:space="preserve">72" Type I Chain Link Fence, Class II </t>
  </si>
  <si>
    <t xml:space="preserve">72" Type II Chain Link Fence, Class I </t>
  </si>
  <si>
    <t xml:space="preserve">72" Type II Chain Link Fence, Class II </t>
  </si>
  <si>
    <t xml:space="preserve">72" Type III Chain Link Fence, Class I </t>
  </si>
  <si>
    <t xml:space="preserve">72" Type III Chain Link Fence, Class II </t>
  </si>
  <si>
    <t xml:space="preserve">72" Type IV Chain Link Fence, Class I </t>
  </si>
  <si>
    <t xml:space="preserve">72" Type IV Chain Link Fence, Class II </t>
  </si>
  <si>
    <t xml:space="preserve">84" Type II Chain Link Fence, Class I </t>
  </si>
  <si>
    <t xml:space="preserve">96" Type I Chain Link Fence, Class I </t>
  </si>
  <si>
    <t xml:space="preserve">96" Type I Chain Link Fence, Class I, With Top Guard </t>
  </si>
  <si>
    <t xml:space="preserve">96" Type I Chain Link Fence, Class II </t>
  </si>
  <si>
    <t xml:space="preserve">96" Type II Chain Link Fence, Class I </t>
  </si>
  <si>
    <t xml:space="preserve">96" Type II Chain Link Fence, Class II </t>
  </si>
  <si>
    <t xml:space="preserve">96" Type III Chain Link Fence, Class I </t>
  </si>
  <si>
    <t xml:space="preserve">96" Type III Chain Link Fence, Class II </t>
  </si>
  <si>
    <t xml:space="preserve">96" Type IV Chain Link Fence, Class I </t>
  </si>
  <si>
    <t xml:space="preserve">96" Type IV Chain Link Fence, Class II </t>
  </si>
  <si>
    <t xml:space="preserve">48" Type I Chain Link Fence, Class I </t>
  </si>
  <si>
    <t xml:space="preserve">48" Type I Chain Link Fence, Class II </t>
  </si>
  <si>
    <t xml:space="preserve">48" Type I Chain Link Fence, Class III </t>
  </si>
  <si>
    <t xml:space="preserve">48" Type II Chain Link Fence, Class I </t>
  </si>
  <si>
    <t xml:space="preserve">48" Type II Chain Link Fence, Class II </t>
  </si>
  <si>
    <t xml:space="preserve">48" Type II Chain Link Fence, Class III </t>
  </si>
  <si>
    <t xml:space="preserve">48" Type III Chain Link Fence, Class I </t>
  </si>
  <si>
    <t xml:space="preserve">48" Type III Chain Link Fence, Class II </t>
  </si>
  <si>
    <t xml:space="preserve">48" Type III Chain Link Fence, Class III </t>
  </si>
  <si>
    <t xml:space="preserve">607-C     </t>
  </si>
  <si>
    <t xml:space="preserve">60" Type I Chain Link Fence, Class I, Glare Barrier </t>
  </si>
  <si>
    <t xml:space="preserve">60" Type I Chain Link Fence, Class II, Glare Barrier </t>
  </si>
  <si>
    <t xml:space="preserve">60" Type II Chain Link Fence, Class I, Glare Barrier </t>
  </si>
  <si>
    <t xml:space="preserve">60" Type II Chain Link Fence, Class II, Glare Barrier </t>
  </si>
  <si>
    <t xml:space="preserve">60" Type III Chain Link Fence, Class I, Glare Barrier </t>
  </si>
  <si>
    <t xml:space="preserve">60" Type III Chain Link Fence, Class II, Glare Barrier </t>
  </si>
  <si>
    <t xml:space="preserve">60" Type IV Chain Link Fence, Class I, Glare Barrier </t>
  </si>
  <si>
    <t xml:space="preserve">60" Type IV Chain Link Fence, Class II, Glare Barrier </t>
  </si>
  <si>
    <t xml:space="preserve">72" Type I Chain Link Fence, Class I, Glare Barrier </t>
  </si>
  <si>
    <t xml:space="preserve">72" Type I Chain Link Fence, Class II, Glare Barrier </t>
  </si>
  <si>
    <t xml:space="preserve">72" Type II Chain Link Fence, Class I, Glare Barrier </t>
  </si>
  <si>
    <t xml:space="preserve">72" Type II Chain Link Fence, Class II, Glare Barrier </t>
  </si>
  <si>
    <t xml:space="preserve">72" Type III Chain Link Fence, Class I, Glare Barrier </t>
  </si>
  <si>
    <t xml:space="preserve">72" Type III Chain Link Fence, Class II, Glare Barrier </t>
  </si>
  <si>
    <t xml:space="preserve">72" Type IV Chain Link Fence, Class I, Glare Barrier </t>
  </si>
  <si>
    <t xml:space="preserve">72" Type IV Chain Link Fence, Class II, Glare Barrier </t>
  </si>
  <si>
    <t xml:space="preserve">607-D     </t>
  </si>
  <si>
    <t xml:space="preserve">Barbed Wire Fence, 2 Strands, Galvanized Steel </t>
  </si>
  <si>
    <t xml:space="preserve">Barbed Wire Fence, 3 Strands, Galvanized Steel </t>
  </si>
  <si>
    <t xml:space="preserve">Barbed Wire Fence, 4 Strands, Galvanized Steel </t>
  </si>
  <si>
    <t xml:space="preserve">Barbed Wire Fence, 5 Strands, Galvanized Steel </t>
  </si>
  <si>
    <t xml:space="preserve">Barbed Wire Fence, 6 Strands, Galvanized Steel </t>
  </si>
  <si>
    <t xml:space="preserve">607-E     </t>
  </si>
  <si>
    <t xml:space="preserve">Barbed Wire Fence, Single Strand </t>
  </si>
  <si>
    <t xml:space="preserve">607-G     </t>
  </si>
  <si>
    <t xml:space="preserve">Gate,  12' x  5'  Galvanized Metal </t>
  </si>
  <si>
    <t xml:space="preserve">Gate,  3' x  12'  Aluminum </t>
  </si>
  <si>
    <t xml:space="preserve">Gate,  4' x  6'  Chain Link with Top Guard </t>
  </si>
  <si>
    <t xml:space="preserve">Gate,  4' x  7'  Chain Link </t>
  </si>
  <si>
    <t xml:space="preserve">Gate,  4' x  9'  Chain Link </t>
  </si>
  <si>
    <t xml:space="preserve">Gate,  5' x  7'  Chain Link </t>
  </si>
  <si>
    <t xml:space="preserve">Gate,  6' x  6'  Aluminum </t>
  </si>
  <si>
    <t xml:space="preserve">Gate,  6' x  6'  Chain Link </t>
  </si>
  <si>
    <t xml:space="preserve">Gate,  6' x  6'  Chain Link with Top Guard </t>
  </si>
  <si>
    <t xml:space="preserve">Gate,  6' x  6'  Double Aluminum </t>
  </si>
  <si>
    <t xml:space="preserve">Gate,  6' x  6'  Double Chain Link </t>
  </si>
  <si>
    <t xml:space="preserve">Gate,  6' x  6'  Double Galvanized Metal </t>
  </si>
  <si>
    <t xml:space="preserve">Gate,  6' x  6'  Galvanized Metal </t>
  </si>
  <si>
    <t xml:space="preserve">Gate,  6' x  7'  Chain Link </t>
  </si>
  <si>
    <t xml:space="preserve">Gate,  6' x  8'  Aluminum </t>
  </si>
  <si>
    <t xml:space="preserve">Gate,  6' x  8'  Chain Link </t>
  </si>
  <si>
    <t xml:space="preserve">Gate,  6' x  8'  Double Aluminum </t>
  </si>
  <si>
    <t xml:space="preserve">Gate,  6' x  8'  Double Chain Link </t>
  </si>
  <si>
    <t xml:space="preserve">Gate,  6' x  8'  Double Galvanized Metal </t>
  </si>
  <si>
    <t xml:space="preserve">Gate,  6' x  8'  Galvanized Metal </t>
  </si>
  <si>
    <t xml:space="preserve">Gate,  6' x 10'  Aluminum </t>
  </si>
  <si>
    <t xml:space="preserve">Gate,  6' x 10'  Chain Link </t>
  </si>
  <si>
    <t xml:space="preserve">Gate,  6' x 10'  Double Aluminum </t>
  </si>
  <si>
    <t xml:space="preserve">Gate,  6' x 10'  Double Chain Link </t>
  </si>
  <si>
    <t xml:space="preserve">Gate,  6' x 10'  Double Galvanized Metal </t>
  </si>
  <si>
    <t xml:space="preserve">Gate,  6' x 10'  Galvanized Metal </t>
  </si>
  <si>
    <t xml:space="preserve">Gate,  6' x 12'  Aluminum </t>
  </si>
  <si>
    <t xml:space="preserve">Gate,  6' x 12'  Chain Link </t>
  </si>
  <si>
    <t xml:space="preserve">Gate,  6' x 12'  Double Aluminum </t>
  </si>
  <si>
    <t xml:space="preserve">Gate,  6' x 12'  Double Chain Link </t>
  </si>
  <si>
    <t xml:space="preserve">Gate,  6' x 12'  Double Galvanized Metal </t>
  </si>
  <si>
    <t xml:space="preserve">Gate,  6' x 12'  Galvanized Metal </t>
  </si>
  <si>
    <t xml:space="preserve">Gate, 10' x  6'  Aluminum </t>
  </si>
  <si>
    <t xml:space="preserve">Gate, 10' x  6'  Chain Link </t>
  </si>
  <si>
    <t xml:space="preserve">Gate, 10' x  6'  Double Aluminum </t>
  </si>
  <si>
    <t xml:space="preserve">Gate, 10' x  6'  Double Chain Link </t>
  </si>
  <si>
    <t xml:space="preserve">Gate, 10' x  6'  Double Galvanized Metal </t>
  </si>
  <si>
    <t xml:space="preserve">Gate, 10' x  6'  Galvanized Metal </t>
  </si>
  <si>
    <t xml:space="preserve">Gate, 10' x  8'  Aluminum </t>
  </si>
  <si>
    <t xml:space="preserve">Gate, 10' x  8'  Chain Link </t>
  </si>
  <si>
    <t xml:space="preserve">Gate, 10' x  8'  Double Aluminum </t>
  </si>
  <si>
    <t xml:space="preserve">Gate, 10' x  8'  Double Chain Link </t>
  </si>
  <si>
    <t xml:space="preserve">Gate, 10' x  8'  Double Galvanized Metal </t>
  </si>
  <si>
    <t xml:space="preserve">Gate, 10' x  8'  Galvanized Metal </t>
  </si>
  <si>
    <t xml:space="preserve">Gate, 10' x 10'  Aluminum </t>
  </si>
  <si>
    <t xml:space="preserve">Gate, 10' x 10'  Chain Link </t>
  </si>
  <si>
    <t xml:space="preserve">Gate, 10' x 10'  Double Aluminum </t>
  </si>
  <si>
    <t xml:space="preserve">Gate, 10' x 10'  Double Chain Link </t>
  </si>
  <si>
    <t xml:space="preserve">Gate, 10' x 10'  Double Galvanized Metal </t>
  </si>
  <si>
    <t xml:space="preserve">Gate, 10' x 10'  Galvanized Metal </t>
  </si>
  <si>
    <t xml:space="preserve">Gate, 10' x 12'  Aluminum </t>
  </si>
  <si>
    <t xml:space="preserve">Gate, 10' x 12'  Chain Link </t>
  </si>
  <si>
    <t xml:space="preserve">Gate, 10' x 12'  Double Aluminum </t>
  </si>
  <si>
    <t xml:space="preserve">Gate, 10' x 12'  Double Chain Link </t>
  </si>
  <si>
    <t xml:space="preserve">Gate, 10' x 12'  Double Galvanized Metal </t>
  </si>
  <si>
    <t xml:space="preserve">Gate, 10' x 12'  Galvanized Metal </t>
  </si>
  <si>
    <t xml:space="preserve">Gate, 12' x  6'  Aluminum </t>
  </si>
  <si>
    <t xml:space="preserve">Gate, 12' x  6'  Chain Link </t>
  </si>
  <si>
    <t xml:space="preserve">Gate, 12' x  6'  Chain Link With Top Guard </t>
  </si>
  <si>
    <t xml:space="preserve">Gate, 12' x  6'  Double Aluminum </t>
  </si>
  <si>
    <t xml:space="preserve">Gate, 12' x  6'  Double Chain Link </t>
  </si>
  <si>
    <t xml:space="preserve">Gate, 12' x  6'  Double Chain Link with Top Guard </t>
  </si>
  <si>
    <t xml:space="preserve">Gate, 12' x  6'  Double Galvanized Metal </t>
  </si>
  <si>
    <t xml:space="preserve">Gate, 12' x  6'  Galvanized Metal </t>
  </si>
  <si>
    <t xml:space="preserve">Gate, 12' x  8'  Aluminum </t>
  </si>
  <si>
    <t xml:space="preserve">Gate, 12' x  8'  Chain Link </t>
  </si>
  <si>
    <t xml:space="preserve">Gate, 12' x  8'  Double Aluminum </t>
  </si>
  <si>
    <t xml:space="preserve">Gate, 12' x  8'  Double Chain Link </t>
  </si>
  <si>
    <t xml:space="preserve">Gate, 12' x  8'  Double Chain Link with Top Guard </t>
  </si>
  <si>
    <t xml:space="preserve">Gate, 12' x  8'  Double Galvanized Metal </t>
  </si>
  <si>
    <t xml:space="preserve">Gate, 12' x  8'  Galvanized Metal </t>
  </si>
  <si>
    <t xml:space="preserve">Gate, 12' x 10'  Aluminum </t>
  </si>
  <si>
    <t xml:space="preserve">Gate, 12' x 10'  Chain Link </t>
  </si>
  <si>
    <t xml:space="preserve">Gate, 12' x 10'  Double Aluminum </t>
  </si>
  <si>
    <t xml:space="preserve">Gate, 12' x 10'  Double Chain Link </t>
  </si>
  <si>
    <t xml:space="preserve">Gate, 12' x 10'  Double Galvanized Metal </t>
  </si>
  <si>
    <t xml:space="preserve">Gate, 12' x 10'  Galvanized Metal </t>
  </si>
  <si>
    <t xml:space="preserve">Gate, 12' x 12'  Aluminum </t>
  </si>
  <si>
    <t xml:space="preserve">Gate, 12' x 12'  Chain Link </t>
  </si>
  <si>
    <t xml:space="preserve">Gate, 12' x 12'  Double Aluminum </t>
  </si>
  <si>
    <t xml:space="preserve">Gate, 12' x 12'  Double Chain Link </t>
  </si>
  <si>
    <t xml:space="preserve">Gate, 12' x 12'  Double Galvanized Metal </t>
  </si>
  <si>
    <t xml:space="preserve">Gate, 12' x 12'  Galvanized Metal </t>
  </si>
  <si>
    <t xml:space="preserve">Gate, 12' x 5'  Aluminum </t>
  </si>
  <si>
    <t xml:space="preserve">Gate, 12' x 5'  Chain Link </t>
  </si>
  <si>
    <t xml:space="preserve">Gate, 12' x 50", 6-bar, Galvanized Steel Tube </t>
  </si>
  <si>
    <t xml:space="preserve">Gate, 12' x 52"  Aluminum </t>
  </si>
  <si>
    <t xml:space="preserve">Gate, 12' x 52"  Chain Link </t>
  </si>
  <si>
    <t xml:space="preserve">Gate, 12' x 52"  Galvanized Metal </t>
  </si>
  <si>
    <t xml:space="preserve">Gate, 12' x 60"  Aluminum </t>
  </si>
  <si>
    <t xml:space="preserve">Gate, 12' x 60"  Chain Link </t>
  </si>
  <si>
    <t xml:space="preserve">Gate, 12' x 60"  Galvanized Metal </t>
  </si>
  <si>
    <t xml:space="preserve">Gate, 12.5' x 36"  Aluminum </t>
  </si>
  <si>
    <t xml:space="preserve">Gate, 13' x  6'  Chain Link </t>
  </si>
  <si>
    <t xml:space="preserve">Gate, 13' x  6'  Double Chain Link with Top Guard </t>
  </si>
  <si>
    <t xml:space="preserve">Gate, 13' x 5'  Chain Link </t>
  </si>
  <si>
    <t xml:space="preserve">Gate, 13' x 6' Chain Link, With Top Guard </t>
  </si>
  <si>
    <t xml:space="preserve">Gate, 16' x  6'  Double Chain Link with Top Guard </t>
  </si>
  <si>
    <t xml:space="preserve">Gate, 18' x  6'  Aluminum </t>
  </si>
  <si>
    <t xml:space="preserve">Gate, 18' x  6'  Chain Link </t>
  </si>
  <si>
    <t xml:space="preserve">Gate, 18' x  6'  Double Aluminum </t>
  </si>
  <si>
    <t xml:space="preserve">Gate, 18' x  6'  Double Chain Link </t>
  </si>
  <si>
    <t xml:space="preserve">Gate, 18' x  6'  Double Galvanized Metal </t>
  </si>
  <si>
    <t xml:space="preserve">Gate, 18' x  6'  Galvanized Metal </t>
  </si>
  <si>
    <t xml:space="preserve">Gate, 18' x  8'  Aluminum </t>
  </si>
  <si>
    <t xml:space="preserve">Gate, 18' x  8'  Chain Link </t>
  </si>
  <si>
    <t xml:space="preserve">Gate, 18' x  8'  Double Aluminum </t>
  </si>
  <si>
    <t xml:space="preserve">Gate, 18' x  8'  Double Chain Link </t>
  </si>
  <si>
    <t xml:space="preserve">Gate, 18' x  8'  Double Galvanized Metal </t>
  </si>
  <si>
    <t xml:space="preserve">Gate, 18' x  8'  Galvanized Metal </t>
  </si>
  <si>
    <t xml:space="preserve">Gate, 18' x 10'  Aluminum </t>
  </si>
  <si>
    <t xml:space="preserve">Gate, 18' x 10'  Chain Link </t>
  </si>
  <si>
    <t xml:space="preserve">Gate, 18' x 10'  Double Aluminum </t>
  </si>
  <si>
    <t xml:space="preserve">Gate, 18' x 10'  Double Chain Link </t>
  </si>
  <si>
    <t xml:space="preserve">Gate, 18' x 10'  Double Galvanized Metal </t>
  </si>
  <si>
    <t xml:space="preserve">Gate, 18' x 10'  Galvanized Metal </t>
  </si>
  <si>
    <t xml:space="preserve">Gate, 18' x 12'  Aluminum </t>
  </si>
  <si>
    <t xml:space="preserve">Gate, 18' x 12'  Chain Link </t>
  </si>
  <si>
    <t xml:space="preserve">Gate, 18' x 12'  Double Aluminum </t>
  </si>
  <si>
    <t xml:space="preserve">Gate, 18' x 12'  Double Chain Link </t>
  </si>
  <si>
    <t xml:space="preserve">Gate, 18' x 12'  Double Galvanized Metal </t>
  </si>
  <si>
    <t xml:space="preserve">Gate, 18' x 12'  Galvanized Metal </t>
  </si>
  <si>
    <t xml:space="preserve">Gate, 20' x 6' Double Chain Link w/ Top Guard </t>
  </si>
  <si>
    <t xml:space="preserve">Gate, 24' x  7'  Double Chain Link </t>
  </si>
  <si>
    <t xml:space="preserve">Gate, 24' x 6' Double Chain Link w/ Top Guard </t>
  </si>
  <si>
    <t xml:space="preserve">Gate, 3' x 52" Chain Link </t>
  </si>
  <si>
    <t xml:space="preserve">Gate, 3' x 60"  Chain Link </t>
  </si>
  <si>
    <t xml:space="preserve">Gate, 6' x 13'  Chain Link </t>
  </si>
  <si>
    <t xml:space="preserve">Gate, 6' x 13'  Double Chain Link with Top Guard </t>
  </si>
  <si>
    <t xml:space="preserve">Gate, 6' x 13' Chain Link, With Top Guard </t>
  </si>
  <si>
    <t xml:space="preserve">607-H     </t>
  </si>
  <si>
    <t xml:space="preserve">Pickets, 10' x 3/8" x 2 1/2" Cedar, Cypress or Fir, </t>
  </si>
  <si>
    <t xml:space="preserve">Pickets, 12' x 0.021" x 2 1/2" Metal </t>
  </si>
  <si>
    <t xml:space="preserve">Pickets, 6' x 3/8" x 2 1/2" Cedar </t>
  </si>
  <si>
    <t xml:space="preserve">Pickets, 6' x 3/8" x 2 1/2" Redwood </t>
  </si>
  <si>
    <t xml:space="preserve">607-L     </t>
  </si>
  <si>
    <t xml:space="preserve">Lattice, 12' x 2 1/2" Cedar </t>
  </si>
  <si>
    <t>607-P0</t>
  </si>
  <si>
    <t xml:space="preserve">Line Post,  11' x 2 1/2"  Galvanized Steel </t>
  </si>
  <si>
    <t xml:space="preserve">607-P1    </t>
  </si>
  <si>
    <t xml:space="preserve">Line Post,  12' x 2 1/2"  Galvanized Steel </t>
  </si>
  <si>
    <t xml:space="preserve">Line Post,  14' x 2 1/2"  Galvanized Steel </t>
  </si>
  <si>
    <t xml:space="preserve">Line Post,  16' x 2 1/2"  Galvanized Steel </t>
  </si>
  <si>
    <t xml:space="preserve">Line Post,  5' x 2"  Galvanized Steel </t>
  </si>
  <si>
    <t xml:space="preserve">Line Post,  5.5' Tee Post Steel </t>
  </si>
  <si>
    <t xml:space="preserve">Line Post,  7' Tee Post Steel </t>
  </si>
  <si>
    <t xml:space="preserve">Line Post,  7' x 1 1/2"  Galvanized Steel </t>
  </si>
  <si>
    <t xml:space="preserve">Line Post,  7' x 2 1/2"  Galvanized Steel </t>
  </si>
  <si>
    <t xml:space="preserve">Line Post,  7' x 2"  Galvanized Steel </t>
  </si>
  <si>
    <t xml:space="preserve">Line Post,  7' x 4"  Timber </t>
  </si>
  <si>
    <t xml:space="preserve">Line Post,  7' x 4" x 4" Concrete </t>
  </si>
  <si>
    <t xml:space="preserve">Line Post,  8' x 1 1/2"  Galvanized Steel </t>
  </si>
  <si>
    <t xml:space="preserve">Line Post,  8' x 2"  Galvanized Steel </t>
  </si>
  <si>
    <t xml:space="preserve">Line Post,  8' x 4"  Timber </t>
  </si>
  <si>
    <t xml:space="preserve">Line Post,  8' x 4" x 4" Concrete </t>
  </si>
  <si>
    <t xml:space="preserve">Line Post,  9' Tee Post Steel </t>
  </si>
  <si>
    <t xml:space="preserve">Line Post,  9' x 2"  Galvanized Steel </t>
  </si>
  <si>
    <t xml:space="preserve">Line Post,  9' x 4"  Timber </t>
  </si>
  <si>
    <t xml:space="preserve">Line Post,  9' x 4" x 4" Concrete </t>
  </si>
  <si>
    <t xml:space="preserve">Line Post, 10' Tee Post Steel </t>
  </si>
  <si>
    <t xml:space="preserve">Line Post, 10' x 1 1/2"  Galvanized Steel </t>
  </si>
  <si>
    <t xml:space="preserve">Line Post, 10' x 2 1/2"  Galvanized Steel </t>
  </si>
  <si>
    <t xml:space="preserve">Line Post, 10' x 2"  Galvanized Steel </t>
  </si>
  <si>
    <t xml:space="preserve">Line Post, 10' x 4"  Timber </t>
  </si>
  <si>
    <t xml:space="preserve">Line Post, 10' x 4" x 4" Concrete </t>
  </si>
  <si>
    <t>607-P2</t>
  </si>
  <si>
    <t xml:space="preserve">Line Post, 12' x 2"  Galvanized Steel </t>
  </si>
  <si>
    <t>607-P3</t>
  </si>
  <si>
    <t xml:space="preserve">Line Post, 12' x 4"  Timber </t>
  </si>
  <si>
    <t>607-P4</t>
  </si>
  <si>
    <t xml:space="preserve">Line Post, 12' x 4" x 4" Concrete </t>
  </si>
  <si>
    <t>607-P5</t>
  </si>
  <si>
    <t xml:space="preserve">Line Post, 14' x 2"  Galvanized Steel </t>
  </si>
  <si>
    <t>607-P6</t>
  </si>
  <si>
    <t xml:space="preserve">Line Post, 9' x 1 1/2"  Galvanized Steel </t>
  </si>
  <si>
    <t>607-P7</t>
  </si>
  <si>
    <t xml:space="preserve">Line Post,  11' x 2"  Galvanized Steel </t>
  </si>
  <si>
    <t xml:space="preserve">607-P2    </t>
  </si>
  <si>
    <t xml:space="preserve">Brace Post,  11' 6" x 2 1/2"  Galvanized Steel </t>
  </si>
  <si>
    <t xml:space="preserve">Brace Post,  5' x 2"  Galvanized Steel </t>
  </si>
  <si>
    <t xml:space="preserve">Brace Post,  6' x 2"  Galvanized Steel </t>
  </si>
  <si>
    <t xml:space="preserve">Brace Post,  7 1/2' x 2"  Galvanized Steel </t>
  </si>
  <si>
    <t xml:space="preserve">Brace Post,  7' x 2 1/2"  Galvanized Steel </t>
  </si>
  <si>
    <t xml:space="preserve">Brace Post,  8' x 2 1/2"  Galvanized Steel </t>
  </si>
  <si>
    <t xml:space="preserve">Brace Post,  8' x 2"  Galvanized Steel </t>
  </si>
  <si>
    <t xml:space="preserve">Brace Post,  8' x 3 1/2"  Galvanized Steel </t>
  </si>
  <si>
    <t xml:space="preserve">Brace Post,  8' x 6"  Timber </t>
  </si>
  <si>
    <t xml:space="preserve">Brace Post,  8' x 6" x 6" Concrete </t>
  </si>
  <si>
    <t xml:space="preserve">Brace Post,  9' 6" x 2 1/2"  Galvanized Steel </t>
  </si>
  <si>
    <t xml:space="preserve">Brace Post,  9' x 2 1/2"  Galvanized Steel </t>
  </si>
  <si>
    <t xml:space="preserve">Brace Post, 10' x 2 1/2"  Galvanized Steel </t>
  </si>
  <si>
    <t xml:space="preserve">Brace Post, 10' x 2"  Galvanized Steel </t>
  </si>
  <si>
    <t xml:space="preserve">Brace Post, 10' x 6"  Timber </t>
  </si>
  <si>
    <t xml:space="preserve">Brace Post, 10' x 6" x 6" Concrete </t>
  </si>
  <si>
    <t xml:space="preserve">Brace Post, 12' x 2 1/2"  Galvanized Steel </t>
  </si>
  <si>
    <t xml:space="preserve">Brace Post, 12' x 2"  Galvanized Steel </t>
  </si>
  <si>
    <t xml:space="preserve">Brace Post, 12' x 6"  Timber </t>
  </si>
  <si>
    <t xml:space="preserve">Brace Post, 12' x 6" x 6" Concrete </t>
  </si>
  <si>
    <t xml:space="preserve">Brace Post, 14' x 2 1/2"  Galvanized Steel </t>
  </si>
  <si>
    <t xml:space="preserve">Brace Post, 5' x 2 1/2"  Galvanized Steel </t>
  </si>
  <si>
    <t xml:space="preserve">Brace Post, 9' x 2"  Galvanized Steel </t>
  </si>
  <si>
    <t xml:space="preserve">607-P3    </t>
  </si>
  <si>
    <t xml:space="preserve">Gate Post,  6' x 2" Galvanized Steel </t>
  </si>
  <si>
    <t xml:space="preserve">Gate Post,  7' x 2 1/2" Galvanized Steel </t>
  </si>
  <si>
    <t xml:space="preserve">Gate Post,  7' x 3 1/2" Galvanized Steel </t>
  </si>
  <si>
    <t xml:space="preserve">Gate Post,  8' x 2 1/2" Galvanized Steel </t>
  </si>
  <si>
    <t xml:space="preserve">Gate Post,  8' x 3 1/2" Galvanized Steel </t>
  </si>
  <si>
    <t xml:space="preserve">Gate Post,  8' x 6" Timber </t>
  </si>
  <si>
    <t xml:space="preserve">Gate Post,  8' x 6" x 6" Concrete </t>
  </si>
  <si>
    <t xml:space="preserve">Gate Post,  9' x 2 1/2" Galvanized Steel </t>
  </si>
  <si>
    <t xml:space="preserve">Gate Post,  9' x 3 1/2" Galvanized Steel </t>
  </si>
  <si>
    <t xml:space="preserve">Gate Post,  9' x 6" Galvanized Steel </t>
  </si>
  <si>
    <t xml:space="preserve">Gate Post, 10' x 2 1/2" Galvanized Steel </t>
  </si>
  <si>
    <t xml:space="preserve">Gate Post, 10' x 3 1/2" Galvanized Steel </t>
  </si>
  <si>
    <t xml:space="preserve">Gate Post, 10' x 6" Galvanized Steel </t>
  </si>
  <si>
    <t xml:space="preserve">Gate Post, 11' x 3 1/2" Galvanized Steel </t>
  </si>
  <si>
    <t xml:space="preserve">Gate Post, 12' x 2 1/2" Galvanized Steel </t>
  </si>
  <si>
    <t xml:space="preserve">Gate Post, 12' x 3 1/2" Galvanized Steel </t>
  </si>
  <si>
    <t xml:space="preserve">Gate Post, 12' x 6" Galvanized Steel </t>
  </si>
  <si>
    <t xml:space="preserve">Gate Post, 14' x 2 1/2" Galvanized Steel </t>
  </si>
  <si>
    <t xml:space="preserve">Gate Post, 14' x 3 1/2" Galvanized Steel </t>
  </si>
  <si>
    <t xml:space="preserve">Gate Post, 14' x 6" Galvanized Steel </t>
  </si>
  <si>
    <t xml:space="preserve">Gate Post, 16' x 3 1/2" Galvanized Steel </t>
  </si>
  <si>
    <t xml:space="preserve">Gate Post, 16' x 6" Galvanized Steel </t>
  </si>
  <si>
    <t>907-607-PP</t>
  </si>
  <si>
    <t xml:space="preserve">Safety Fence </t>
  </si>
  <si>
    <t xml:space="preserve">Fence Slats, Vinyl </t>
  </si>
  <si>
    <t xml:space="preserve">Fencing, Per Plans </t>
  </si>
  <si>
    <t xml:space="preserve">Fence Repair, Horizontal Brace, Chain Link Fence, 1 1/4â€ Galvanized Metal </t>
  </si>
  <si>
    <t xml:space="preserve">Cantilever Gate, Per Plans </t>
  </si>
  <si>
    <t xml:space="preserve">Safety Screen </t>
  </si>
  <si>
    <t xml:space="preserve">607-W     </t>
  </si>
  <si>
    <t xml:space="preserve">Cattle Guards </t>
  </si>
  <si>
    <t xml:space="preserve">607-Z     </t>
  </si>
  <si>
    <t xml:space="preserve">Concrete Anchors </t>
  </si>
  <si>
    <t xml:space="preserve">608-A     </t>
  </si>
  <si>
    <t xml:space="preserve">Concrete Sidewalk, Without Reinforcement </t>
  </si>
  <si>
    <t xml:space="preserve">608-B     </t>
  </si>
  <si>
    <t xml:space="preserve">Concrete Sidewalk, With Reinforcement </t>
  </si>
  <si>
    <t xml:space="preserve">907-608-C </t>
  </si>
  <si>
    <t xml:space="preserve">Detectable Warning Panels </t>
  </si>
  <si>
    <t xml:space="preserve">907-608-D </t>
  </si>
  <si>
    <t xml:space="preserve">Colored Concrete Sidewalk </t>
  </si>
  <si>
    <t xml:space="preserve">Stamped and Colored Concrete Sidewalk </t>
  </si>
  <si>
    <t>907-608-PP</t>
  </si>
  <si>
    <t xml:space="preserve">609-A     </t>
  </si>
  <si>
    <t xml:space="preserve">Concrete Gutter, Special Design </t>
  </si>
  <si>
    <t xml:space="preserve">609-B     </t>
  </si>
  <si>
    <t xml:space="preserve">Concrete Curb, Doweled </t>
  </si>
  <si>
    <t xml:space="preserve">Concrete Curb, Header </t>
  </si>
  <si>
    <t xml:space="preserve">Concrete Curb, Special Design </t>
  </si>
  <si>
    <t xml:space="preserve">Concrete Curb, Special Design Doweled </t>
  </si>
  <si>
    <t xml:space="preserve">Concrete Curb, Special Design Header </t>
  </si>
  <si>
    <t xml:space="preserve">Concrete Curb, Special Design Header, Type 1 </t>
  </si>
  <si>
    <t xml:space="preserve">Concrete Curb, Special Design Header, Type 2 </t>
  </si>
  <si>
    <t xml:space="preserve">Concrete Curb, Type Special Design Doweled, 12" &amp; Variable </t>
  </si>
  <si>
    <t xml:space="preserve">Concrete Curb, Type Special Design Doweled, 6" &amp; Variable </t>
  </si>
  <si>
    <t xml:space="preserve">609-C     </t>
  </si>
  <si>
    <t xml:space="preserve">Concrete Integral Curb, Type 1 </t>
  </si>
  <si>
    <t xml:space="preserve">Concrete Integral Curb, Type 2 </t>
  </si>
  <si>
    <t xml:space="preserve">Concrete Integral Curb, Type 3 </t>
  </si>
  <si>
    <t xml:space="preserve">609-D     </t>
  </si>
  <si>
    <t xml:space="preserve">Combination Concrete Curb and Gutter Type 1 </t>
  </si>
  <si>
    <t xml:space="preserve">Combination Concrete Curb and Gutter Type 1 Modified </t>
  </si>
  <si>
    <t xml:space="preserve">Combination Concrete Curb and Gutter Type 2 </t>
  </si>
  <si>
    <t xml:space="preserve">Combination Concrete Curb and Gutter Type 2 Modified </t>
  </si>
  <si>
    <t xml:space="preserve">Combination Concrete Curb and Gutter Type 2A Modified </t>
  </si>
  <si>
    <t xml:space="preserve">Combination Concrete Curb and Gutter Type 3 </t>
  </si>
  <si>
    <t xml:space="preserve">Combination Concrete Curb and Gutter Type 3 Modified </t>
  </si>
  <si>
    <t xml:space="preserve">Combination Concrete Curb and Gutter Type 3A </t>
  </si>
  <si>
    <t xml:space="preserve">Combination Concrete Curb and Gutter Type 3A Mod1 </t>
  </si>
  <si>
    <t xml:space="preserve">Combination Concrete Curb and Gutter Type 3A Mod2 </t>
  </si>
  <si>
    <t xml:space="preserve">Combination Concrete Curb and Gutter Type 3A Mod3 </t>
  </si>
  <si>
    <t xml:space="preserve">Combination Concrete Curb and Gutter Type 3A Modified </t>
  </si>
  <si>
    <t xml:space="preserve">Combination Concrete Curb and Gutter Type 3B </t>
  </si>
  <si>
    <t xml:space="preserve">Combination Concrete Curb and Gutter Type 3B Modified </t>
  </si>
  <si>
    <t xml:space="preserve">609-E     </t>
  </si>
  <si>
    <t xml:space="preserve">Bituminous Curb </t>
  </si>
  <si>
    <t xml:space="preserve">907-609-F </t>
  </si>
  <si>
    <t xml:space="preserve">Prefabricated Curb </t>
  </si>
  <si>
    <t>907-609-PP</t>
  </si>
  <si>
    <t xml:space="preserve">Movable Curb Unit </t>
  </si>
  <si>
    <t xml:space="preserve">610-A     </t>
  </si>
  <si>
    <t xml:space="preserve">Cable Barrier </t>
  </si>
  <si>
    <t>907-610-A1</t>
  </si>
  <si>
    <t xml:space="preserve">Repair of Cable Barrier System,  </t>
  </si>
  <si>
    <t xml:space="preserve">610-B     </t>
  </si>
  <si>
    <t xml:space="preserve">Cable Barrier Terminal Section </t>
  </si>
  <si>
    <t>907-610-B1</t>
  </si>
  <si>
    <t xml:space="preserve">Repair of Cable Barrier Terminal End,  </t>
  </si>
  <si>
    <t xml:space="preserve">610-C     </t>
  </si>
  <si>
    <t xml:space="preserve">Cable Barrier Post Repair </t>
  </si>
  <si>
    <t>907-610-C1</t>
  </si>
  <si>
    <t xml:space="preserve">Cable Rope </t>
  </si>
  <si>
    <t>907-610-D1</t>
  </si>
  <si>
    <t xml:space="preserve">Turnbuckle </t>
  </si>
  <si>
    <t>907-610-E1</t>
  </si>
  <si>
    <t xml:space="preserve">Splice </t>
  </si>
  <si>
    <t>907-610-F1</t>
  </si>
  <si>
    <t xml:space="preserve">Brifen Peg Replacement </t>
  </si>
  <si>
    <t>907-610-G1</t>
  </si>
  <si>
    <t xml:space="preserve">Annual Inspection </t>
  </si>
  <si>
    <t>907-610-H1</t>
  </si>
  <si>
    <t xml:space="preserve">Re-tensioning </t>
  </si>
  <si>
    <t>907-610-I1</t>
  </si>
  <si>
    <t xml:space="preserve">Lane Closure </t>
  </si>
  <si>
    <t>907-610-J1</t>
  </si>
  <si>
    <t xml:space="preserve">Vegetative Pad </t>
  </si>
  <si>
    <t xml:space="preserve">611-A     </t>
  </si>
  <si>
    <t xml:space="preserve">Brick Masonry </t>
  </si>
  <si>
    <t xml:space="preserve">907-611-B </t>
  </si>
  <si>
    <t xml:space="preserve">Brick Pavers </t>
  </si>
  <si>
    <t xml:space="preserve">907-611-D </t>
  </si>
  <si>
    <t xml:space="preserve">Unit Pavers </t>
  </si>
  <si>
    <t xml:space="preserve">907-611-E </t>
  </si>
  <si>
    <t xml:space="preserve">Concrete Band </t>
  </si>
  <si>
    <t xml:space="preserve">612-A     </t>
  </si>
  <si>
    <t xml:space="preserve">Flowable Fill, Excavatable </t>
  </si>
  <si>
    <t xml:space="preserve">612-B     </t>
  </si>
  <si>
    <t xml:space="preserve">Flowable Fill, Non-Excavatable </t>
  </si>
  <si>
    <t xml:space="preserve">613-A     </t>
  </si>
  <si>
    <t xml:space="preserve">Adjustment of Castings, Gratings &amp; Utility Appurtenances </t>
  </si>
  <si>
    <t xml:space="preserve">613-B     </t>
  </si>
  <si>
    <t xml:space="preserve">Adjustment of Casting </t>
  </si>
  <si>
    <t xml:space="preserve">Adjustment of Casting or Gratings </t>
  </si>
  <si>
    <t xml:space="preserve">613-C     </t>
  </si>
  <si>
    <t xml:space="preserve">Adjustment of Grating </t>
  </si>
  <si>
    <t xml:space="preserve">613-D     </t>
  </si>
  <si>
    <t xml:space="preserve">Adjustment of Existing Curb Inlet </t>
  </si>
  <si>
    <t xml:space="preserve">Adjustment of Existing Overhead Mounted Interstate Directional Sign </t>
  </si>
  <si>
    <t xml:space="preserve">Adjustment of Inlet </t>
  </si>
  <si>
    <t xml:space="preserve">Adjustment of Inlets </t>
  </si>
  <si>
    <t xml:space="preserve">Adjustment of Manhole </t>
  </si>
  <si>
    <t xml:space="preserve">Adjustment of Manhole Cover and Water Valve </t>
  </si>
  <si>
    <t xml:space="preserve">Adjustment of Manholes </t>
  </si>
  <si>
    <t xml:space="preserve">Adjustment of SS-3 Inlet </t>
  </si>
  <si>
    <t xml:space="preserve">Adjustment of Utility Appurtenance </t>
  </si>
  <si>
    <t xml:space="preserve">Adjustment of Water Meter </t>
  </si>
  <si>
    <t xml:space="preserve">Adjustment of Water Valve </t>
  </si>
  <si>
    <t xml:space="preserve">Adjustment of Gas Valve </t>
  </si>
  <si>
    <t xml:space="preserve">614-A     </t>
  </si>
  <si>
    <t xml:space="preserve">Concrete Driveway, Without Reinforcement </t>
  </si>
  <si>
    <t xml:space="preserve">Concrete Driveway, Without Reinforcement, 11-inch Thickness </t>
  </si>
  <si>
    <t xml:space="preserve">Concrete Driveway, Without Reinforcement, 6-inch Thickness </t>
  </si>
  <si>
    <t xml:space="preserve">Concrete Driveway, Without Reinforcement, 8-inch Thickness </t>
  </si>
  <si>
    <t xml:space="preserve">Concrete Driveway, Without Reinforcement, 9-inch Thickness </t>
  </si>
  <si>
    <t xml:space="preserve">Concrete Driveway, Without Reinforcement, 10-inch Thickness </t>
  </si>
  <si>
    <t xml:space="preserve">614-B     </t>
  </si>
  <si>
    <t xml:space="preserve">Concrete Driveway, With Reinforcement </t>
  </si>
  <si>
    <t xml:space="preserve">Concrete Driveway, With Reinforcement, 10-inch Thickness </t>
  </si>
  <si>
    <t xml:space="preserve">Concrete Driveway, With Reinforcement, 6-inch Thickness </t>
  </si>
  <si>
    <t xml:space="preserve">Concrete Driveway, With Reinforcement, 8-inch Thickness </t>
  </si>
  <si>
    <t xml:space="preserve">Concrete Driveway, With Reinforcement, 9-inch Thickness </t>
  </si>
  <si>
    <t xml:space="preserve">615-A     </t>
  </si>
  <si>
    <t xml:space="preserve">Concrete Bridge End Barrier, 32" </t>
  </si>
  <si>
    <t xml:space="preserve">Concrete Bridge End Barrier, 33.5" </t>
  </si>
  <si>
    <t xml:space="preserve">Concrete Bridge End Barrier, 42" </t>
  </si>
  <si>
    <t xml:space="preserve">Concrete Bridge End Barrier, 43.5" </t>
  </si>
  <si>
    <t xml:space="preserve">Concrete Pier Protection Barrier, 32" </t>
  </si>
  <si>
    <t xml:space="preserve">Concrete Pier Protection Barrier, 42" </t>
  </si>
  <si>
    <t xml:space="preserve">Concrete Pier Protection Barrier, 54" </t>
  </si>
  <si>
    <t xml:space="preserve">Concrete Special Design Median Barrier </t>
  </si>
  <si>
    <t xml:space="preserve">Concrete Type I Cast-in-Place Median Barrier </t>
  </si>
  <si>
    <t xml:space="preserve">Concrete Type I Cast-in-Place Median Barrier, 32" High </t>
  </si>
  <si>
    <t xml:space="preserve">Concrete Type I Cast-in-Place Median Barrier, 42" High </t>
  </si>
  <si>
    <t xml:space="preserve">Concrete Type I Modified Cast-in-Place Median Barrier </t>
  </si>
  <si>
    <t xml:space="preserve">Concrete Type I Modified Cast-in-Place Median Barrier, 32" High </t>
  </si>
  <si>
    <t xml:space="preserve">Concrete Type II Cast-in-Place Median Barrier </t>
  </si>
  <si>
    <t xml:space="preserve">Concrete Type II Modified Cast-in-Place Median Barrier </t>
  </si>
  <si>
    <t xml:space="preserve">Concrete Type III Cast-in-Place Median Barrier </t>
  </si>
  <si>
    <t xml:space="preserve">Concrete Type III Cast-in-Place Median Barrier, 42" High </t>
  </si>
  <si>
    <t xml:space="preserve">Concrete Type III Modified Cast-in-Place Median Barrier </t>
  </si>
  <si>
    <t xml:space="preserve">Concrete Type III Modified Cast-in-Place Median Barrier, 42" High </t>
  </si>
  <si>
    <t xml:space="preserve">Concrete Type IV Cast-in-Place Median Barrier </t>
  </si>
  <si>
    <t xml:space="preserve">Concrete Type IV Cast-in-Place Median Barrier, 42" High </t>
  </si>
  <si>
    <t xml:space="preserve">Concrete Type IV Modified Cast-in-Place Median Barrier </t>
  </si>
  <si>
    <t xml:space="preserve">Concrete Type IV Modified, 42" Height, Cast-in-Place Median Barrier </t>
  </si>
  <si>
    <t xml:space="preserve">Concrete Bridge End Barrier, 37.5" </t>
  </si>
  <si>
    <t xml:space="preserve">615-B     </t>
  </si>
  <si>
    <t xml:space="preserve">Precast Concrete Median Barrier </t>
  </si>
  <si>
    <t xml:space="preserve">616-A     </t>
  </si>
  <si>
    <t xml:space="preserve">Concrete Median and/or Island Pavement, 10-inch </t>
  </si>
  <si>
    <t xml:space="preserve">Concrete Median and/or Island Pavement, 11-inch </t>
  </si>
  <si>
    <t xml:space="preserve">Concrete Median and/or Island Pavement, 12-inch </t>
  </si>
  <si>
    <t xml:space="preserve">Concrete Median and/or Island Pavement, 4-inch </t>
  </si>
  <si>
    <t xml:space="preserve">Concrete Median and/or Island Pavement, 5.5-inch </t>
  </si>
  <si>
    <t xml:space="preserve">Concrete Median and/or Island Pavement, 6-inch </t>
  </si>
  <si>
    <t xml:space="preserve">Concrete Median and/or Island Pavement, 7.5-inch </t>
  </si>
  <si>
    <t xml:space="preserve">616-B     </t>
  </si>
  <si>
    <t xml:space="preserve">Bituminous Median and/or Island Pavement </t>
  </si>
  <si>
    <t xml:space="preserve">Bituminous Median and/or Island Pavement, </t>
  </si>
  <si>
    <t xml:space="preserve">907-616-C </t>
  </si>
  <si>
    <t xml:space="preserve">Colored and Imprinted Concrete Median and Island Pavement, 10-inch Thickness </t>
  </si>
  <si>
    <t xml:space="preserve">Colored and Imprinted Concrete Median and Island Pavement, 12-inch Thickness </t>
  </si>
  <si>
    <t xml:space="preserve">Colored and Imprinted Concrete Median and Island Pavement, 4-inch Thickness </t>
  </si>
  <si>
    <t xml:space="preserve">Colored and Imprinted Concrete Median and Island Pavement, 6-inch Thickness </t>
  </si>
  <si>
    <t xml:space="preserve">Colored and Imprinted Concrete Median and Island Pavement, 12.75-inch Thickness </t>
  </si>
  <si>
    <t xml:space="preserve">617-A     </t>
  </si>
  <si>
    <t xml:space="preserve">Right-of-Way Marker </t>
  </si>
  <si>
    <t xml:space="preserve">617-B     </t>
  </si>
  <si>
    <t xml:space="preserve">Permanent Easement Marker </t>
  </si>
  <si>
    <t xml:space="preserve">907-618-A </t>
  </si>
  <si>
    <t xml:space="preserve">Maintenance of Traffic </t>
  </si>
  <si>
    <t xml:space="preserve">618-B     </t>
  </si>
  <si>
    <t xml:space="preserve">Additional Construction Signs </t>
  </si>
  <si>
    <t xml:space="preserve">618-C     </t>
  </si>
  <si>
    <t xml:space="preserve">Construction and Removal of Detour Bridge </t>
  </si>
  <si>
    <t xml:space="preserve">618-D     </t>
  </si>
  <si>
    <t xml:space="preserve">Construction and Removal of Detour </t>
  </si>
  <si>
    <t xml:space="preserve">618-E     </t>
  </si>
  <si>
    <t xml:space="preserve">Detour Bridge Piling </t>
  </si>
  <si>
    <t xml:space="preserve">618-F     </t>
  </si>
  <si>
    <t xml:space="preserve">Detour Bridge PDA Test Pile </t>
  </si>
  <si>
    <t>907-618-M1</t>
  </si>
  <si>
    <t xml:space="preserve">Service Patrol </t>
  </si>
  <si>
    <t xml:space="preserve">HRS </t>
  </si>
  <si>
    <t>907-618-M2</t>
  </si>
  <si>
    <t xml:space="preserve">Work Zone Law Enforcement </t>
  </si>
  <si>
    <t xml:space="preserve">907-618-Q </t>
  </si>
  <si>
    <t xml:space="preserve">Traffic Queue Protection </t>
  </si>
  <si>
    <t xml:space="preserve">619-A1    </t>
  </si>
  <si>
    <t xml:space="preserve">Temporary Traffic Stripe, Continuous White </t>
  </si>
  <si>
    <t xml:space="preserve">Temporary Traffic Stripe, Continuous White, Paint </t>
  </si>
  <si>
    <t xml:space="preserve">Temporary Traffic Stripe, Continuous White, Type 1 Tape </t>
  </si>
  <si>
    <t xml:space="preserve">Temporary Traffic Stripe, Continuous White, Type 1 or 2 Tape </t>
  </si>
  <si>
    <t xml:space="preserve">Temporary Traffic Stripe, Continuous White, Type 2 Tape </t>
  </si>
  <si>
    <t xml:space="preserve">619-A2    </t>
  </si>
  <si>
    <t xml:space="preserve">Temporary Traffic Stripe, Continuous Yellow </t>
  </si>
  <si>
    <t xml:space="preserve">Temporary Traffic Stripe, Continuous Yellow, Paint </t>
  </si>
  <si>
    <t xml:space="preserve">Temporary Traffic Stripe, Continuous Yellow, Type 1 Tape </t>
  </si>
  <si>
    <t xml:space="preserve">Temporary Traffic Stripe, Continuous Yellow, Type 1 or 2 Tape </t>
  </si>
  <si>
    <t xml:space="preserve">Temporary Traffic Stripe, Continuous Yellow, Type 2 Tape </t>
  </si>
  <si>
    <t xml:space="preserve">619-A3    </t>
  </si>
  <si>
    <t xml:space="preserve">Temporary Traffic Stripe, Skip White </t>
  </si>
  <si>
    <t xml:space="preserve">Temporary Traffic Stripe, Skip White, Paint </t>
  </si>
  <si>
    <t xml:space="preserve">Temporary Traffic Stripe, Skip White, Type 1 Tape </t>
  </si>
  <si>
    <t xml:space="preserve">Temporary Traffic Stripe, Skip White, Type 1 or 2 Tape </t>
  </si>
  <si>
    <t xml:space="preserve">Temporary Traffic Stripe, Skip White, Type 2 Tape </t>
  </si>
  <si>
    <t xml:space="preserve">619-A4    </t>
  </si>
  <si>
    <t xml:space="preserve">Temporary Traffic Stripe, Skip Yellow </t>
  </si>
  <si>
    <t xml:space="preserve">Temporary Traffic Stripe, Skip Yellow, Paint </t>
  </si>
  <si>
    <t xml:space="preserve">Temporary Traffic Stripe, Skip Yellow, Type 1 Tape </t>
  </si>
  <si>
    <t xml:space="preserve">Temporary Traffic Stripe, Skip Yellow, Type 1 or 2 Tape </t>
  </si>
  <si>
    <t xml:space="preserve">Temporary Traffic Stripe, Skip Yellow, Type 2 Tape </t>
  </si>
  <si>
    <t xml:space="preserve">619-A5    </t>
  </si>
  <si>
    <t xml:space="preserve">Temporary Traffic Stripe, Detail </t>
  </si>
  <si>
    <t xml:space="preserve">Temporary Traffic Stripe, Detail, Paint </t>
  </si>
  <si>
    <t xml:space="preserve">Temporary Traffic Stripe, Detail, Type 1 Tape </t>
  </si>
  <si>
    <t xml:space="preserve">Temporary Traffic Stripe, Detail, Type 1 or 2 Tape </t>
  </si>
  <si>
    <t xml:space="preserve">Temporary Traffic Stripe, Detail, Type 2 Tape </t>
  </si>
  <si>
    <t xml:space="preserve">619-A6    </t>
  </si>
  <si>
    <t xml:space="preserve">Temporary Traffic Stripe, Legend </t>
  </si>
  <si>
    <t xml:space="preserve">Temporary Traffic Stripe, Legend, Paint </t>
  </si>
  <si>
    <t xml:space="preserve">Temporary Traffic Stripe, Legend, Type 1 Tape </t>
  </si>
  <si>
    <t xml:space="preserve">Temporary Traffic Stripe, Legend, Type 1 or 2 Tape </t>
  </si>
  <si>
    <t xml:space="preserve">Temporary Traffic Stripe, Legend, Type 2 Tape </t>
  </si>
  <si>
    <t xml:space="preserve">907-619-B </t>
  </si>
  <si>
    <t xml:space="preserve">Temporary Portable Rumble Strips </t>
  </si>
  <si>
    <t xml:space="preserve">619-C10   </t>
  </si>
  <si>
    <t xml:space="preserve">Yellow-Clear Reflective High Performance Raised Marker </t>
  </si>
  <si>
    <t xml:space="preserve">619-C6    </t>
  </si>
  <si>
    <t xml:space="preserve">Red-Clear Reflective High Performance Raised Marker </t>
  </si>
  <si>
    <t xml:space="preserve">619-C7    </t>
  </si>
  <si>
    <t xml:space="preserve">Two-Way Yellow Reflective High Performance Raised Marker </t>
  </si>
  <si>
    <t xml:space="preserve">619-C8    </t>
  </si>
  <si>
    <t xml:space="preserve">One-Way Clear Reflective High Performance Raised Marker </t>
  </si>
  <si>
    <t xml:space="preserve">619-C9    </t>
  </si>
  <si>
    <t xml:space="preserve">One-Way Yellow Reflective High Performance Raised Marker </t>
  </si>
  <si>
    <t xml:space="preserve">619-D1    </t>
  </si>
  <si>
    <t xml:space="preserve">Standard Roadside Construction Signs, Less than 10 Square Feet </t>
  </si>
  <si>
    <t xml:space="preserve">619-D2    </t>
  </si>
  <si>
    <t xml:space="preserve">Standard Roadside Construction Signs, 10 Square Feet or More </t>
  </si>
  <si>
    <t xml:space="preserve">Standard Roadside Construction Signs, 10 Square Feet or More, Permanent </t>
  </si>
  <si>
    <t xml:space="preserve">619-D3    </t>
  </si>
  <si>
    <t xml:space="preserve">Remove and Reset Signs, All Sizes </t>
  </si>
  <si>
    <t xml:space="preserve">619-D4    </t>
  </si>
  <si>
    <t xml:space="preserve">Directional Signs </t>
  </si>
  <si>
    <t xml:space="preserve">619-D5    </t>
  </si>
  <si>
    <t xml:space="preserve">Directional Signs, Overhead </t>
  </si>
  <si>
    <t xml:space="preserve">619-E1    </t>
  </si>
  <si>
    <t xml:space="preserve">Flashing Arrow Panel, Type C </t>
  </si>
  <si>
    <t xml:space="preserve">619-E2    </t>
  </si>
  <si>
    <t xml:space="preserve">Sequencing Chevron Panel, 30" </t>
  </si>
  <si>
    <t>907-619-E3</t>
  </si>
  <si>
    <t xml:space="preserve">Changeable Message Sign </t>
  </si>
  <si>
    <t>907-619-E4</t>
  </si>
  <si>
    <t xml:space="preserve">Portable Radar Display </t>
  </si>
  <si>
    <t xml:space="preserve">Work Zone Digital Speed Limit Trailer </t>
  </si>
  <si>
    <t xml:space="preserve">WK  </t>
  </si>
  <si>
    <t xml:space="preserve">MO  </t>
  </si>
  <si>
    <t xml:space="preserve">619-F1    </t>
  </si>
  <si>
    <t xml:space="preserve">Concrete Median Barrier, Precast </t>
  </si>
  <si>
    <t xml:space="preserve">Portable Median Barrier </t>
  </si>
  <si>
    <t xml:space="preserve">Portable Median Barrier, 50 MPH, Permanent, Orange </t>
  </si>
  <si>
    <t xml:space="preserve">Portable Median Barrier, 60 MPH </t>
  </si>
  <si>
    <t xml:space="preserve">Portable Median Barrier, Greater than 45 MPH </t>
  </si>
  <si>
    <t xml:space="preserve">Portable Median Barrier, Less Than or Equal to 45 MPH </t>
  </si>
  <si>
    <t xml:space="preserve">Portable Median Barrier, Permanent </t>
  </si>
  <si>
    <t xml:space="preserve">Portable Median Barrier, Permanent, Orange </t>
  </si>
  <si>
    <t xml:space="preserve">Portable Median Barrier, Permanent, White </t>
  </si>
  <si>
    <t xml:space="preserve">619-F2    </t>
  </si>
  <si>
    <t xml:space="preserve">Remove and Reset Concrete Median Barrier, Precast </t>
  </si>
  <si>
    <t xml:space="preserve">Remove and Reset Portable Median Barrier </t>
  </si>
  <si>
    <t xml:space="preserve">619-F3    </t>
  </si>
  <si>
    <t xml:space="preserve">Delineators, Guard Rail, White </t>
  </si>
  <si>
    <t xml:space="preserve">Delineators, Guard Rail, Yellow </t>
  </si>
  <si>
    <t xml:space="preserve">Delineators, Median Barrier Mounted, White </t>
  </si>
  <si>
    <t xml:space="preserve">Delineators, Median Barrier Mounted, Yellow </t>
  </si>
  <si>
    <t xml:space="preserve">619-F4    </t>
  </si>
  <si>
    <t xml:space="preserve">Snap-Back Delineator </t>
  </si>
  <si>
    <t xml:space="preserve">619-F5    </t>
  </si>
  <si>
    <t xml:space="preserve">Snap-Back Delineator, Replacement </t>
  </si>
  <si>
    <t xml:space="preserve">619-G2    </t>
  </si>
  <si>
    <t xml:space="preserve">Barricades, Type I </t>
  </si>
  <si>
    <t xml:space="preserve">619-G3    </t>
  </si>
  <si>
    <t xml:space="preserve">Barricades, Type II </t>
  </si>
  <si>
    <t xml:space="preserve">619-G4    </t>
  </si>
  <si>
    <t xml:space="preserve">Barricades, Type III, Double Faced </t>
  </si>
  <si>
    <t xml:space="preserve">Barricades, Type III, Double Faced, Permanent </t>
  </si>
  <si>
    <t xml:space="preserve">Barricades, Type III, Double Faced, Permanent, Red/White </t>
  </si>
  <si>
    <t xml:space="preserve">Barricades, Type III, Double Faced, Red/White </t>
  </si>
  <si>
    <t xml:space="preserve">Barricades, Type III, Single Faced </t>
  </si>
  <si>
    <t xml:space="preserve">Barricades, Type III, Single Faced, Permanent </t>
  </si>
  <si>
    <t xml:space="preserve">Barricades, Type III, Single Faced, Permanent, Red/White </t>
  </si>
  <si>
    <t xml:space="preserve">Barricades, Type III, Single Faced, Red/White </t>
  </si>
  <si>
    <t xml:space="preserve">619-G5    </t>
  </si>
  <si>
    <t xml:space="preserve">Free Standing Plastic Drums </t>
  </si>
  <si>
    <t xml:space="preserve">619-G6    </t>
  </si>
  <si>
    <t xml:space="preserve">Warning Lights, Type "A" </t>
  </si>
  <si>
    <t xml:space="preserve">619-G7    </t>
  </si>
  <si>
    <t xml:space="preserve">Warning Lights, Type "B" </t>
  </si>
  <si>
    <t xml:space="preserve">619-G8    </t>
  </si>
  <si>
    <t xml:space="preserve">Warning Lights, Type "C" </t>
  </si>
  <si>
    <t xml:space="preserve">619-H1    </t>
  </si>
  <si>
    <t xml:space="preserve">Traffic Signals </t>
  </si>
  <si>
    <t>907-619-H2</t>
  </si>
  <si>
    <t xml:space="preserve">Traffic Signal, Portable, Type 1 </t>
  </si>
  <si>
    <t xml:space="preserve">619-H2    </t>
  </si>
  <si>
    <t xml:space="preserve">Traffic Signal, Portable, Type 2 </t>
  </si>
  <si>
    <t xml:space="preserve">Traffic Signal, Portable, Type 2A </t>
  </si>
  <si>
    <t xml:space="preserve">Traffic Signal, Portable, Type 2B </t>
  </si>
  <si>
    <t xml:space="preserve">Traffic Signal, Portable, Type 3 </t>
  </si>
  <si>
    <t xml:space="preserve">619-H3    </t>
  </si>
  <si>
    <t xml:space="preserve">Hazard Identification Beacons </t>
  </si>
  <si>
    <t xml:space="preserve">619-J1    </t>
  </si>
  <si>
    <t xml:space="preserve">Impact Attenuator, 40 MPH </t>
  </si>
  <si>
    <t xml:space="preserve">Impact Attenuator, 45 MPH </t>
  </si>
  <si>
    <t xml:space="preserve">Impact Attenuator, 50 MPH </t>
  </si>
  <si>
    <t xml:space="preserve">Impact Attenuator, 60 MPH </t>
  </si>
  <si>
    <t xml:space="preserve">Impact Attenuator, 70 MPH </t>
  </si>
  <si>
    <t xml:space="preserve">Impact Attenuator, 55 MPH </t>
  </si>
  <si>
    <t xml:space="preserve">619-J2    </t>
  </si>
  <si>
    <t xml:space="preserve">Impact Attenuator, 40 MPH, Replacement Package </t>
  </si>
  <si>
    <t xml:space="preserve">Impact Attenuator, 45 MPH, Replacement Package </t>
  </si>
  <si>
    <t xml:space="preserve">Impact Attenuator, 50 MPH, Replacement Package </t>
  </si>
  <si>
    <t xml:space="preserve">Impact Attenuator, 60 MPH, Replacement Package </t>
  </si>
  <si>
    <t xml:space="preserve">Impact Attenuator, 70 MPH, Replacement Package </t>
  </si>
  <si>
    <t xml:space="preserve">Impact Attenuator, 55 MPH, Replacement Package </t>
  </si>
  <si>
    <t xml:space="preserve">619-J3    </t>
  </si>
  <si>
    <t xml:space="preserve">Remove and Reset Impact Attenuator </t>
  </si>
  <si>
    <t xml:space="preserve">619-K1    </t>
  </si>
  <si>
    <t xml:space="preserve">Installation and Removal of Guard Rail, Type I, Class A </t>
  </si>
  <si>
    <t xml:space="preserve">619-K2    </t>
  </si>
  <si>
    <t xml:space="preserve">Installation and Removal of Guard Rail, Bridge End Section </t>
  </si>
  <si>
    <t xml:space="preserve">Installation and Removal of Guard Rail, Type "G" Modified Bridge End Section </t>
  </si>
  <si>
    <t xml:space="preserve">Installation and Removal of Guard Rail, Type "H" Bridge End Section </t>
  </si>
  <si>
    <t xml:space="preserve">Installation and Removal of Guard Rail, Type I Bridge End Section </t>
  </si>
  <si>
    <t xml:space="preserve">619-K3    </t>
  </si>
  <si>
    <t xml:space="preserve">Installation and Removal of Guard Rail, Type I Cable Anchorage </t>
  </si>
  <si>
    <t xml:space="preserve">619-K4    </t>
  </si>
  <si>
    <t xml:space="preserve">Installation and Removal of Guardrail, Terminal End Section </t>
  </si>
  <si>
    <t xml:space="preserve">619-L     </t>
  </si>
  <si>
    <t xml:space="preserve">Glare Paddles </t>
  </si>
  <si>
    <t>907-619-M1</t>
  </si>
  <si>
    <t xml:space="preserve">Smart Work Zone, Portable Queue Trailer </t>
  </si>
  <si>
    <t xml:space="preserve">Smart Work Zone, Portable Camera Trailer </t>
  </si>
  <si>
    <t xml:space="preserve">Smart Work Zone, Portable Message Board Trailer </t>
  </si>
  <si>
    <t>907-619-M2</t>
  </si>
  <si>
    <t xml:space="preserve">Smart Work Zone, Portable Queue Trailer, Operational Month </t>
  </si>
  <si>
    <t xml:space="preserve">Smart Work Zone, Portable Camera Trailer, Operational Month </t>
  </si>
  <si>
    <t xml:space="preserve">Smart Work Zone, Portable Message Board Trailer, Operational Month </t>
  </si>
  <si>
    <t xml:space="preserve">Smart Work Zone, Portable Bluetooth Detection System, Additional Device, Operational Month </t>
  </si>
  <si>
    <t>907-619-M3</t>
  </si>
  <si>
    <t xml:space="preserve">Smart Work Zone, System Monitoring, Operational Month </t>
  </si>
  <si>
    <t xml:space="preserve">907-619-S </t>
  </si>
  <si>
    <t xml:space="preserve">Construction Safety Fence </t>
  </si>
  <si>
    <t xml:space="preserve">620-A     </t>
  </si>
  <si>
    <t xml:space="preserve">Mobilization </t>
  </si>
  <si>
    <t xml:space="preserve">907-620-A </t>
  </si>
  <si>
    <t xml:space="preserve">620-B     </t>
  </si>
  <si>
    <t xml:space="preserve">Requisite Work </t>
  </si>
  <si>
    <t xml:space="preserve">621-A     </t>
  </si>
  <si>
    <t xml:space="preserve">Field Laboratory </t>
  </si>
  <si>
    <t xml:space="preserve">621-B     </t>
  </si>
  <si>
    <t xml:space="preserve">Field Laboratory, Per Plans </t>
  </si>
  <si>
    <t xml:space="preserve">622-A     </t>
  </si>
  <si>
    <t xml:space="preserve">Engineer's Field Office Building, Type 1 </t>
  </si>
  <si>
    <t xml:space="preserve">907-622-A </t>
  </si>
  <si>
    <t xml:space="preserve">Engineer's Field Office Building, Type 3 </t>
  </si>
  <si>
    <t xml:space="preserve">Engineer's Field Office Building, Type 2 </t>
  </si>
  <si>
    <t xml:space="preserve">622-B     </t>
  </si>
  <si>
    <t xml:space="preserve">Engineer's Field Office Building, Type 2 LO </t>
  </si>
  <si>
    <t xml:space="preserve">Engineer's Field Office Building, Type 3 LO </t>
  </si>
  <si>
    <t xml:space="preserve">623-A     </t>
  </si>
  <si>
    <t xml:space="preserve">Drainage Wicks </t>
  </si>
  <si>
    <t xml:space="preserve">907-624-A </t>
  </si>
  <si>
    <t xml:space="preserve">6" Inverted Profile Thermoplastic Traffic Stripe, Skip White </t>
  </si>
  <si>
    <t xml:space="preserve">6" Inverted Profile Thermoplastic Traffic Stripe, Skip White, High Contrast </t>
  </si>
  <si>
    <t xml:space="preserve">907-624-B </t>
  </si>
  <si>
    <t xml:space="preserve">6" Inverted Profile Thermoplastic Traffic Stripe, Continuous White </t>
  </si>
  <si>
    <t xml:space="preserve">6" Inverted Profile Thermoplastic Traffic Stripe, Continuous White, High Contrast </t>
  </si>
  <si>
    <t xml:space="preserve">907-624-C </t>
  </si>
  <si>
    <t xml:space="preserve">6" Inverted Profile Thermoplastic Traffic Stripe, Skip Yellow </t>
  </si>
  <si>
    <t xml:space="preserve">6" Inverted Profile Thermoplastic Traffic Stripe, Skip Yellow, High Contrast </t>
  </si>
  <si>
    <t xml:space="preserve">907-624-D </t>
  </si>
  <si>
    <t xml:space="preserve">6" Inverted Profile Thermoplastic Traffic Stripe, Continous Yellow, High Contrast </t>
  </si>
  <si>
    <t xml:space="preserve">6" Inverted Profile Thermoplastic Traffic Stripe, Continuous Yellow </t>
  </si>
  <si>
    <t xml:space="preserve">6" Inverted Profile Thermoplastic Traffic Stripe, Continuous Yellow, High Contrast </t>
  </si>
  <si>
    <t xml:space="preserve">907-624-E </t>
  </si>
  <si>
    <t xml:space="preserve">Inverted Profile Thermoplastic Detail Traffic Stripe, White </t>
  </si>
  <si>
    <t xml:space="preserve">Inverted Profile Thermoplastic Detail Traffic Stripe, White, High Contrast </t>
  </si>
  <si>
    <t xml:space="preserve">Inverted Profile Thermoplastic Detail Traffic Stripe, Yellow </t>
  </si>
  <si>
    <t xml:space="preserve">Inverted Profile Thermoplastic Detail Traffic Stripe, Yellow, High Contrast </t>
  </si>
  <si>
    <t xml:space="preserve">625-A     </t>
  </si>
  <si>
    <t xml:space="preserve">Traffic Stripe, Skip White </t>
  </si>
  <si>
    <t xml:space="preserve">907-625-A </t>
  </si>
  <si>
    <t xml:space="preserve">Traffic Stripe, Skip White, 4" Width </t>
  </si>
  <si>
    <t xml:space="preserve">Traffic Stripe, Skip White, High Build </t>
  </si>
  <si>
    <t xml:space="preserve">625-B     </t>
  </si>
  <si>
    <t xml:space="preserve">Traffic Stripe, Skip Yellow </t>
  </si>
  <si>
    <t xml:space="preserve">907-625-B </t>
  </si>
  <si>
    <t xml:space="preserve">Traffic Stripe, Skip Yellow, 4" Width </t>
  </si>
  <si>
    <t xml:space="preserve">Traffic Stripe, Skip Yellow, High Build </t>
  </si>
  <si>
    <t xml:space="preserve">625-C     </t>
  </si>
  <si>
    <t xml:space="preserve">Traffic Stripe, Continuous White </t>
  </si>
  <si>
    <t xml:space="preserve">907-625-C </t>
  </si>
  <si>
    <t xml:space="preserve">Traffic Stripe, Continuous White, 4" Width </t>
  </si>
  <si>
    <t xml:space="preserve">Traffic Stripe, Continuous White, High Build </t>
  </si>
  <si>
    <t xml:space="preserve">625-D     </t>
  </si>
  <si>
    <t xml:space="preserve">Traffic Stripe, Continuous Yellow </t>
  </si>
  <si>
    <t xml:space="preserve">907-625-D </t>
  </si>
  <si>
    <t xml:space="preserve">Traffic Stripe, Continuous Yellow, 4" Width </t>
  </si>
  <si>
    <t xml:space="preserve">Traffic Stripe, Continuous Yellow, High Build </t>
  </si>
  <si>
    <t xml:space="preserve">625-E     </t>
  </si>
  <si>
    <t xml:space="preserve">Detail Traffic Stripe </t>
  </si>
  <si>
    <t xml:space="preserve">907-625-E </t>
  </si>
  <si>
    <t xml:space="preserve">Detail Traffic Stripe, 4" Equivalent Length </t>
  </si>
  <si>
    <t xml:space="preserve">Detail Traffic Stripe, High Build </t>
  </si>
  <si>
    <t xml:space="preserve">Detail Traffic Stripe, Blue-ADA </t>
  </si>
  <si>
    <t xml:space="preserve">625-F     </t>
  </si>
  <si>
    <t xml:space="preserve">Legend </t>
  </si>
  <si>
    <t xml:space="preserve">907-625-F </t>
  </si>
  <si>
    <t xml:space="preserve">Legend, 4" Equivalent Length </t>
  </si>
  <si>
    <t xml:space="preserve">Legend, High Build </t>
  </si>
  <si>
    <t xml:space="preserve">Legend, Blue-ADA </t>
  </si>
  <si>
    <t xml:space="preserve">907-625-G </t>
  </si>
  <si>
    <t xml:space="preserve">Methyl Methacrylate Pavement Marking  </t>
  </si>
  <si>
    <t xml:space="preserve">907-626-A </t>
  </si>
  <si>
    <t xml:space="preserve">4" Thermoplastic Traffic Stripe, Skip White </t>
  </si>
  <si>
    <t xml:space="preserve">Thermoplastic Audible Traffic Stripe, Centerline Skip - Passing Zone </t>
  </si>
  <si>
    <t xml:space="preserve">Thermoplastic Audible Traffic Stripe, Centerline Skip -  No-Passing Zone </t>
  </si>
  <si>
    <t xml:space="preserve">6" Thermoplastic Double Drop Traffic Stripe, Skip White </t>
  </si>
  <si>
    <t xml:space="preserve">6" Thermoplastic Traffic Stripe, Skip White </t>
  </si>
  <si>
    <t xml:space="preserve">907-626-B </t>
  </si>
  <si>
    <t xml:space="preserve">4" Thermoplastic Traffic Stripe, Continuous White </t>
  </si>
  <si>
    <t xml:space="preserve">6" Thermoplastic Double Drop Traffic Stripe, Continuous White </t>
  </si>
  <si>
    <t xml:space="preserve">6" Thermoplastic Traffic Stripe, Continuous White </t>
  </si>
  <si>
    <t xml:space="preserve">907-626-C </t>
  </si>
  <si>
    <t xml:space="preserve">4" Thermoplastic Edge Stripe, Continuous White </t>
  </si>
  <si>
    <t xml:space="preserve">Thermoplastic Audible Edge Stripe </t>
  </si>
  <si>
    <t xml:space="preserve">Thermoplastic  Audible Bump Edge Stripe </t>
  </si>
  <si>
    <t xml:space="preserve">Thermoplastic Audible Bump Edge Stripe </t>
  </si>
  <si>
    <t xml:space="preserve">6" Thermoplastic Double Drop Edge Stripe, Continuous White </t>
  </si>
  <si>
    <t xml:space="preserve">6" Thermoplastic Edge Stripe, Continuous White </t>
  </si>
  <si>
    <t xml:space="preserve">907-626-D </t>
  </si>
  <si>
    <t xml:space="preserve">4" Thermoplastic Traffic Stripe, Skip Yellow </t>
  </si>
  <si>
    <t xml:space="preserve">6" Thermoplastic Double Drop Traffic Stripe, Skip Yellow </t>
  </si>
  <si>
    <t xml:space="preserve">6" Thermoplastic Traffic Stripe, Skip Yellow </t>
  </si>
  <si>
    <t xml:space="preserve">907-626-E </t>
  </si>
  <si>
    <t xml:space="preserve">4" Thermoplastic Traffic Stripe, Continuous Yellow </t>
  </si>
  <si>
    <t xml:space="preserve">6" Thermoplastic Double Drop Traffic Stripe, Continuous Yellow </t>
  </si>
  <si>
    <t xml:space="preserve">6" Thermoplastic Traffic Stripe, Continuous Yellow </t>
  </si>
  <si>
    <t xml:space="preserve">907-626-F </t>
  </si>
  <si>
    <t xml:space="preserve">4" Thermoplastic Edge Stripe, Continuous Yellow </t>
  </si>
  <si>
    <t xml:space="preserve">6" Thermoplastic Double Drop Edge Stripe, Continuous Yellow </t>
  </si>
  <si>
    <t xml:space="preserve">6" Thermoplastic Edge Stripe, Continuous Yellow </t>
  </si>
  <si>
    <t xml:space="preserve">907-626-G </t>
  </si>
  <si>
    <t xml:space="preserve">Thermoplastic Detail Stripe, White, 4" Equivalent Length </t>
  </si>
  <si>
    <t xml:space="preserve">Thermoplastic Detail Stripe, Yellow, 4" Equivalent Length </t>
  </si>
  <si>
    <t xml:space="preserve">Thermoplastic Detail Stripe, Blue-ADA </t>
  </si>
  <si>
    <t xml:space="preserve">Thermoplastic Detail Stripe, White </t>
  </si>
  <si>
    <t xml:space="preserve">Thermoplastic Detail Stripe, Yellow </t>
  </si>
  <si>
    <t xml:space="preserve">Thermoplastic Double Drop Detail Stripe, White </t>
  </si>
  <si>
    <t xml:space="preserve">Thermoplastic Double Drop Detail Stripe, Yellow </t>
  </si>
  <si>
    <t xml:space="preserve">907-626-H </t>
  </si>
  <si>
    <t xml:space="preserve">Thermoplastic Legend, Blue-ADA Handicap Symbol </t>
  </si>
  <si>
    <t xml:space="preserve">Thermoplastic Legend, Interstate Shield </t>
  </si>
  <si>
    <t xml:space="preserve">Thermoplastic Legend, Route Marker </t>
  </si>
  <si>
    <t xml:space="preserve">Thermoplastic Legend, White, 4" Equivalent Length </t>
  </si>
  <si>
    <t xml:space="preserve">Thermoplastic Double Drop Legend, White </t>
  </si>
  <si>
    <t xml:space="preserve">Thermoplastic Legend, Blue-ADA </t>
  </si>
  <si>
    <t xml:space="preserve">Thermoplastic Legend, White </t>
  </si>
  <si>
    <t xml:space="preserve">907-626-U </t>
  </si>
  <si>
    <t xml:space="preserve">4" Thermoplastic Traffic Stripe, Skip White, 40-mil min. </t>
  </si>
  <si>
    <t xml:space="preserve">6" Thermoplastic Traffic Stripe, Skip White, 40-mil min. </t>
  </si>
  <si>
    <t xml:space="preserve">907-626-V </t>
  </si>
  <si>
    <t xml:space="preserve">4" Thermoplastic Traffic Stripe, Continuous White, 40-mil min. </t>
  </si>
  <si>
    <t xml:space="preserve">6" Thermoplastic Traffic Stripe, Continuous White, 40-mil min. </t>
  </si>
  <si>
    <t xml:space="preserve">907-626-W </t>
  </si>
  <si>
    <t xml:space="preserve">4" Thermoplastic Traffic Stripe, Skip Yellow, 40-mil min. </t>
  </si>
  <si>
    <t xml:space="preserve">6" Thermoplastic Traffic Stripe, Skip Yellow, 40-mil min. </t>
  </si>
  <si>
    <t xml:space="preserve">907-626-X </t>
  </si>
  <si>
    <t xml:space="preserve">4" Thermoplastic Traffic Stripe, Continuous Yellow, 40-mil min. </t>
  </si>
  <si>
    <t xml:space="preserve">6" Thermoplastic Traffic Stripe, Continuous Yellow, 40-mil min. </t>
  </si>
  <si>
    <t xml:space="preserve">907-626-Y </t>
  </si>
  <si>
    <t xml:space="preserve">Thermoplastic Detail Traffic Stripe, White, 4" Equivalent Length, 40-mil. min. </t>
  </si>
  <si>
    <t xml:space="preserve">Thermoplastic Detail Traffic Stripe, White, 6" Equivalent Length, 40-mil. min. </t>
  </si>
  <si>
    <t xml:space="preserve">Thermoplastic Detail Traffic Stripe, Yellow, 4" Equivalent Length, 40-mil. min. </t>
  </si>
  <si>
    <t xml:space="preserve">Thermoplastic Detail Traffic Stripe, Yellow, 6" Equivalent Length, 40-mil. min. </t>
  </si>
  <si>
    <t xml:space="preserve">907-626-Z </t>
  </si>
  <si>
    <t xml:space="preserve">Thermoplastic Legend, White, 4" Equivalent Length, 40-mil. min. </t>
  </si>
  <si>
    <t xml:space="preserve">Thermoplastic Legend, White, 6" Equivalent Length, 40-mil. min. </t>
  </si>
  <si>
    <t xml:space="preserve">907-627-A </t>
  </si>
  <si>
    <t xml:space="preserve">Type A, Non-Reflective White Raised Jiggle Markers </t>
  </si>
  <si>
    <t xml:space="preserve">Type AY, Non-Reflective Yellow Raised Jiggle Markers </t>
  </si>
  <si>
    <t xml:space="preserve">907-627-H </t>
  </si>
  <si>
    <t xml:space="preserve">Chip Seal Reflective Raised Markers </t>
  </si>
  <si>
    <t xml:space="preserve">Chip Seal Reflective Raised Markers. Two-Way Yellow </t>
  </si>
  <si>
    <t xml:space="preserve">907-627-J </t>
  </si>
  <si>
    <t xml:space="preserve">Two-Way Clear Reflective High Performance Raised Markers </t>
  </si>
  <si>
    <t xml:space="preserve">907-627-K </t>
  </si>
  <si>
    <t xml:space="preserve">Red-Clear Reflective High Performance Raised Markers </t>
  </si>
  <si>
    <t xml:space="preserve">Red-Yellow Reflective High Performance Raised Markers </t>
  </si>
  <si>
    <t xml:space="preserve">907-627-L </t>
  </si>
  <si>
    <t xml:space="preserve">Two-Way Yellow Reflective High Performance Raised Markers </t>
  </si>
  <si>
    <t xml:space="preserve">907-627-M </t>
  </si>
  <si>
    <t xml:space="preserve">One-Way Clear Reflective High Performance Raised Markers </t>
  </si>
  <si>
    <t xml:space="preserve">907-627-N </t>
  </si>
  <si>
    <t xml:space="preserve">One-Way Yellow Reflective High Performance Raised Markers </t>
  </si>
  <si>
    <t xml:space="preserve">907-627-O </t>
  </si>
  <si>
    <t xml:space="preserve">Yellow-Clear Reflective High Performance Raised Markers </t>
  </si>
  <si>
    <t xml:space="preserve">907-627-P </t>
  </si>
  <si>
    <t xml:space="preserve">Two-Way Blue Reflective High Performance Raised Markers </t>
  </si>
  <si>
    <t xml:space="preserve">907-628-E </t>
  </si>
  <si>
    <t xml:space="preserve">4" Cold Plastic Detail Stripe, Blue-ADA </t>
  </si>
  <si>
    <t xml:space="preserve">6" Cold Plastic Detail Stripe, Blue-ADA </t>
  </si>
  <si>
    <t xml:space="preserve">Cold Plastic Detail Stripe, White, 4" Equivalent Length </t>
  </si>
  <si>
    <t xml:space="preserve">Cold Plastic Detail Stripe, Yellow, 4" Equivalent Length </t>
  </si>
  <si>
    <t xml:space="preserve">907-628-G </t>
  </si>
  <si>
    <t xml:space="preserve">4" High Performance Cold Plastic Traffic Stripe, Skip White </t>
  </si>
  <si>
    <t xml:space="preserve">6" High Performance Cold Plastic Traffic Stripe, Skip White </t>
  </si>
  <si>
    <t xml:space="preserve">907-628-H </t>
  </si>
  <si>
    <t xml:space="preserve">4" High Performance Cold Plastic Traffic Stripe, Continuous White </t>
  </si>
  <si>
    <t xml:space="preserve">Cold Plastic Legend, Blue-ADA </t>
  </si>
  <si>
    <t xml:space="preserve">Cold Plastic Legend, Blue-ADA Handicap Symbol </t>
  </si>
  <si>
    <t xml:space="preserve">6" High Performance Cold Plastic Traffic Stripe, Continuous White </t>
  </si>
  <si>
    <t xml:space="preserve">907-628-I </t>
  </si>
  <si>
    <t xml:space="preserve">4" High Performance Cold Plastic Traffic Stripe, Skip Yellow </t>
  </si>
  <si>
    <t xml:space="preserve">6" High Performance Cold Plastic Traffic Stripe, Skip Yellow </t>
  </si>
  <si>
    <t xml:space="preserve">907-628-J </t>
  </si>
  <si>
    <t xml:space="preserve">4" High Performance Cold Plastic Traffic Stripe, Continuous Yellow </t>
  </si>
  <si>
    <t xml:space="preserve">6" High Performance Cold Plastic Traffic Stripe, Continuous Yellow </t>
  </si>
  <si>
    <t xml:space="preserve">907-628-K </t>
  </si>
  <si>
    <t xml:space="preserve">High Performance Cold Plastic Detail Stripe, White, 4" Equivalent Length </t>
  </si>
  <si>
    <t xml:space="preserve">High Performance Cold Plastic Detail Stripe, Yellow, 4" Equivalent Length </t>
  </si>
  <si>
    <t xml:space="preserve">High Performance Cold Plastic Detail Stripe, White </t>
  </si>
  <si>
    <t xml:space="preserve">High Performance Cold Plastic Detail Stripe, Yellow </t>
  </si>
  <si>
    <t xml:space="preserve">907-628-L </t>
  </si>
  <si>
    <t xml:space="preserve">High Performance Cold Plastic Legend, White, 4" Equivalent Length </t>
  </si>
  <si>
    <t xml:space="preserve">High Performance Cold Plastic Legend, White </t>
  </si>
  <si>
    <t xml:space="preserve">629-A     </t>
  </si>
  <si>
    <t xml:space="preserve">Vehicular Impact Attenuator, 40 MPH </t>
  </si>
  <si>
    <t xml:space="preserve">Vehicular Impact Attenuator, 50 MPH </t>
  </si>
  <si>
    <t xml:space="preserve">Vehicular Impact Attenuator, 55 MPH </t>
  </si>
  <si>
    <t xml:space="preserve">Vehicular Impact Attenuator, 60 MPH </t>
  </si>
  <si>
    <t xml:space="preserve">Vehicular Impact Attenuator, 70 MPH </t>
  </si>
  <si>
    <t xml:space="preserve">629-B     </t>
  </si>
  <si>
    <t xml:space="preserve">Median Barrier End Section </t>
  </si>
  <si>
    <t xml:space="preserve">629-C     </t>
  </si>
  <si>
    <t xml:space="preserve">Vehicular Impact Attenuator Back-up Wall </t>
  </si>
  <si>
    <t xml:space="preserve">630-A     </t>
  </si>
  <si>
    <t xml:space="preserve">Standard Roadside Signs, Sheet Aluminum, 0.080" Thickness </t>
  </si>
  <si>
    <t xml:space="preserve">907-630-A </t>
  </si>
  <si>
    <t xml:space="preserve">Standard Roadside Signs, LED Enhanced </t>
  </si>
  <si>
    <t xml:space="preserve">Standard Roadside Signs, Sheet Aluminum, 0.080" Thickness, Overhead Mounted </t>
  </si>
  <si>
    <t xml:space="preserve">Standard Roadside Signs, Sheet Aluminum, 0.125" Thickness </t>
  </si>
  <si>
    <t xml:space="preserve">Standard Roadside Signs, Sheet Aluminum, 0.125" Thickness, Overhead Mounted </t>
  </si>
  <si>
    <t xml:space="preserve">Standard Roadside Signs, Sheet Aluminum, 0.1" Thickness </t>
  </si>
  <si>
    <t xml:space="preserve">630-B     </t>
  </si>
  <si>
    <t xml:space="preserve">Interstate Directional Signs, Bolted Extruded Aluminum Panels, Bridge Mounted </t>
  </si>
  <si>
    <t xml:space="preserve">Interstate Directional Signs, Bolted Extruded Aluminum Panels, Ground Mounted </t>
  </si>
  <si>
    <t xml:space="preserve">Interstate Directional Signs, Bolted Extruded Aluminum Panels, Overhead Mounted </t>
  </si>
  <si>
    <t xml:space="preserve">630-C     </t>
  </si>
  <si>
    <t xml:space="preserve">Square Tube Posts, 4.0 lb/ft </t>
  </si>
  <si>
    <t xml:space="preserve">Steel U-Section Posts, 2.0 lb/ft </t>
  </si>
  <si>
    <t xml:space="preserve">Steel U-Section Posts, 3.0 lb/ft </t>
  </si>
  <si>
    <t xml:space="preserve">Square Tube Posts, 9.0 lb/ft </t>
  </si>
  <si>
    <t xml:space="preserve">Square Tube Posts, 2.0 lb/ft </t>
  </si>
  <si>
    <t xml:space="preserve">630-C1    </t>
  </si>
  <si>
    <t xml:space="preserve">Square Post Inner Sleeve </t>
  </si>
  <si>
    <t xml:space="preserve">630-D     </t>
  </si>
  <si>
    <t xml:space="preserve">Structural Steel Beams, S3 x 5.7 </t>
  </si>
  <si>
    <t xml:space="preserve">Structural Steel Beams, S4 x 7.7 </t>
  </si>
  <si>
    <t xml:space="preserve">Structural Steel Beams, W10 x 22 </t>
  </si>
  <si>
    <t xml:space="preserve">Structural Steel Beams, W10 x 26 </t>
  </si>
  <si>
    <t xml:space="preserve">Structural Steel Beams, W12 x 26 </t>
  </si>
  <si>
    <t xml:space="preserve">Structural Steel Beams, W6 x 12 </t>
  </si>
  <si>
    <t xml:space="preserve">Structural Steel Beams, W6 x 15 </t>
  </si>
  <si>
    <t xml:space="preserve">Structural Steel Beams, W6 x 9 </t>
  </si>
  <si>
    <t xml:space="preserve">Structural Steel Beams, W8 x 18 </t>
  </si>
  <si>
    <t xml:space="preserve">Structural Steel Beams, W8 x 21 </t>
  </si>
  <si>
    <t xml:space="preserve">630-E     </t>
  </si>
  <si>
    <t xml:space="preserve">Structural Steel Angles &amp; Bars, 3 1/2" x 3 1/2" x 1/4" Angles </t>
  </si>
  <si>
    <t xml:space="preserve">Structural Steel Angles &amp; Bars, 3" x 3" x 1/4" Angles </t>
  </si>
  <si>
    <t xml:space="preserve">Structural Steel Angles &amp; Bars, 4" x 4" x 5/16" Angles </t>
  </si>
  <si>
    <t xml:space="preserve">907-630-E </t>
  </si>
  <si>
    <t xml:space="preserve">Structural Aluminum Angles &amp; Bars, Aluminum Sign Bracing </t>
  </si>
  <si>
    <t xml:space="preserve">Structural Steel Angles &amp; Bars, 7/16" x 2 1/2" Flat Bar </t>
  </si>
  <si>
    <t xml:space="preserve">Structural Steel Angles &amp; Bars, Aluminum Unistrut </t>
  </si>
  <si>
    <t xml:space="preserve">630-F     </t>
  </si>
  <si>
    <t xml:space="preserve">Delineators, Flexible Post Mounted, Crossover, Type I, Yellow </t>
  </si>
  <si>
    <t xml:space="preserve">Delineators, Flexible Post Mounted, Crossover, Type II </t>
  </si>
  <si>
    <t xml:space="preserve">Delineators, Guard Rail, Double White </t>
  </si>
  <si>
    <t xml:space="preserve">Delineators, Guard Rail, Double Yellow </t>
  </si>
  <si>
    <t xml:space="preserve">Delineators, Median Barrier Mounted, Type I, White </t>
  </si>
  <si>
    <t xml:space="preserve">Delineators, Median Barrier Mounted, Type I, Yellow </t>
  </si>
  <si>
    <t xml:space="preserve">Delineators, Post Mounted, Double White </t>
  </si>
  <si>
    <t xml:space="preserve">Delineators, Post Mounted, Double Yellow </t>
  </si>
  <si>
    <t xml:space="preserve">Delineators, Post Mounted, Single White </t>
  </si>
  <si>
    <t xml:space="preserve">Delineators, Post Mounted, Single Yellow </t>
  </si>
  <si>
    <t xml:space="preserve">Delineators, Surface Mounted, White </t>
  </si>
  <si>
    <t xml:space="preserve">Delineators, Surface Mounted, Yellow </t>
  </si>
  <si>
    <t xml:space="preserve">630-G     </t>
  </si>
  <si>
    <t xml:space="preserve">End-Of-Roadway Markers, OM4-3, Post Mounted, Red </t>
  </si>
  <si>
    <t xml:space="preserve">Type 1 Object Markers, OM1-3 </t>
  </si>
  <si>
    <t xml:space="preserve">Type 3 Object Markers, OM-3L,  Post Mounted </t>
  </si>
  <si>
    <t xml:space="preserve">Type 3 Object Markers, OM-3R or OM-3L </t>
  </si>
  <si>
    <t xml:space="preserve">Type 3 Object Markers, OM-3R or OM-3L,  Post Mounted </t>
  </si>
  <si>
    <t xml:space="preserve">Type 3 Object Markers, OM-3R or OM-3L, 2 Markers Per Post, Post Mounted </t>
  </si>
  <si>
    <t xml:space="preserve">Type 3 Object Markers, OM-3R,  Post Mounted </t>
  </si>
  <si>
    <t xml:space="preserve">Type 2 Object Markers, OM2-2 </t>
  </si>
  <si>
    <t xml:space="preserve">630-H     </t>
  </si>
  <si>
    <t xml:space="preserve">Treated Timber Posts </t>
  </si>
  <si>
    <t xml:space="preserve">630-I     </t>
  </si>
  <si>
    <t xml:space="preserve">Metal Overhead Sign Supports, Assembly No. </t>
  </si>
  <si>
    <t xml:space="preserve">Metal Overhead Sign Supports, Assembly No. 1 </t>
  </si>
  <si>
    <t xml:space="preserve">Metal Overhead Sign Supports, Assembly No. 1, Contractor Designed </t>
  </si>
  <si>
    <t xml:space="preserve">Metal Overhead Sign Supports, Assembly No. 10, Contractor Designed </t>
  </si>
  <si>
    <t xml:space="preserve">Metal Overhead Sign Supports, Assembly No. 11, Contractor Designed </t>
  </si>
  <si>
    <t xml:space="preserve">Metal Overhead Sign Supports, Assembly No. 12, Contractor Designed </t>
  </si>
  <si>
    <t xml:space="preserve">Metal Overhead Sign Supports, Assembly No. 13, Contractor Designed </t>
  </si>
  <si>
    <t xml:space="preserve">Metal Overhead Sign Supports, Assembly No. 14, Contractor Designed </t>
  </si>
  <si>
    <t xml:space="preserve">Metal Overhead Sign Supports, Assembly No. 15, Contractor Designed </t>
  </si>
  <si>
    <t xml:space="preserve">Metal Overhead Sign Supports, Assembly No. 16, Contractor Designed </t>
  </si>
  <si>
    <t xml:space="preserve">Metal Overhead Sign Supports, Assembly No. 17, Contractor Designed </t>
  </si>
  <si>
    <t xml:space="preserve">Metal Overhead Sign Supports, Assembly No. 18, Contractor Designed </t>
  </si>
  <si>
    <t xml:space="preserve">Metal Overhead Sign Supports, Assembly No. 19, Contractor Designed </t>
  </si>
  <si>
    <t xml:space="preserve">Metal Overhead Sign Supports, Assembly No. 2 </t>
  </si>
  <si>
    <t xml:space="preserve">Metal Overhead Sign Supports, Assembly No. 2, Contractor Designed </t>
  </si>
  <si>
    <t xml:space="preserve">Metal Overhead Sign Supports, Assembly No. 20, Contractor Designed </t>
  </si>
  <si>
    <t xml:space="preserve">Metal Overhead Sign Supports, Assembly No. 21, Contractor Designed </t>
  </si>
  <si>
    <t xml:space="preserve">Metal Overhead Sign Supports, Assembly No. 22, Contractor Designed </t>
  </si>
  <si>
    <t xml:space="preserve">Metal Overhead Sign Supports, Assembly No. 3 </t>
  </si>
  <si>
    <t xml:space="preserve">Metal Overhead Sign Supports, Assembly No. 3, Contractor Designed </t>
  </si>
  <si>
    <t xml:space="preserve">Metal Overhead Sign Supports, Assembly No. 4 </t>
  </si>
  <si>
    <t xml:space="preserve">Metal Overhead Sign Supports, Assembly No. 4, Contractor Designed </t>
  </si>
  <si>
    <t xml:space="preserve">Metal Overhead Sign Supports, Assembly No. 5 </t>
  </si>
  <si>
    <t xml:space="preserve">Metal Overhead Sign Supports, Assembly No. 5, Contractor Designed </t>
  </si>
  <si>
    <t xml:space="preserve">Metal Overhead Sign Supports, Assembly No. 6, Contractor Designed </t>
  </si>
  <si>
    <t xml:space="preserve">Metal Overhead Sign Supports, Assembly No. 7, Contractor Designed </t>
  </si>
  <si>
    <t xml:space="preserve">Metal Overhead Sign Supports, Assembly No. 8, Contractor Designed </t>
  </si>
  <si>
    <t xml:space="preserve">Metal Overhead Sign Supports, Assembly No. 9, Contractor Designed </t>
  </si>
  <si>
    <t xml:space="preserve">630-J     </t>
  </si>
  <si>
    <t xml:space="preserve">Overhead Sign Supported on Bridge, Assembly No 1 </t>
  </si>
  <si>
    <t xml:space="preserve">Overhead Sign Supported on Bridge, Assembly No 1, Contractor Designed </t>
  </si>
  <si>
    <t xml:space="preserve">Overhead Sign Supported on Bridge, Assembly No 2 </t>
  </si>
  <si>
    <t xml:space="preserve">Overhead Sign Supported on Bridge, Assembly No 2, Contractor Designed </t>
  </si>
  <si>
    <t xml:space="preserve">Overhead Sign Supported on Bridge, Assembly No 3, Contractor Designed </t>
  </si>
  <si>
    <t xml:space="preserve">Overhead Sign Supported on Bridge, Assembly No 4, Contractor Designed </t>
  </si>
  <si>
    <t xml:space="preserve">630-K     </t>
  </si>
  <si>
    <t xml:space="preserve">Welded &amp; Seamless Steel Pipe Posts, 3 1/2" </t>
  </si>
  <si>
    <t xml:space="preserve">Welded &amp; Seamless Steel Pipe Posts, 3" </t>
  </si>
  <si>
    <t xml:space="preserve">Welded &amp; Seamless Steel Pipe Posts, 4" </t>
  </si>
  <si>
    <t xml:space="preserve">Welded &amp; Seamless Steel Pipe Posts, 5" </t>
  </si>
  <si>
    <t xml:space="preserve">907-630-L </t>
  </si>
  <si>
    <t xml:space="preserve">Pedestal Sign Support, Assembly No 1, Contractor Designed </t>
  </si>
  <si>
    <t xml:space="preserve">Pedestal Sign Support, Assembly No 2, Contractor Designed </t>
  </si>
  <si>
    <t xml:space="preserve">Pedestal Sign Support, Assembly No 3, Contractor Designed </t>
  </si>
  <si>
    <t xml:space="preserve">Pedestal Sign Support, Assembly No 4, Contractor Designed </t>
  </si>
  <si>
    <t xml:space="preserve">Pedestal Sign Support, Assembly No 5, Contractor Designed </t>
  </si>
  <si>
    <t xml:space="preserve">907-630-M </t>
  </si>
  <si>
    <t xml:space="preserve">Post Sign Support, Assembly No 1, Contractor Designed </t>
  </si>
  <si>
    <t xml:space="preserve">Post Sign Support, Assembly No 2, Contractor Designed </t>
  </si>
  <si>
    <t xml:space="preserve">Post Sign Support, Assembly No 3, Contractor Designed </t>
  </si>
  <si>
    <t xml:space="preserve">907-630-N </t>
  </si>
  <si>
    <t xml:space="preserve">Reflective Sign Post Panel </t>
  </si>
  <si>
    <t xml:space="preserve">907-630-O </t>
  </si>
  <si>
    <t xml:space="preserve">Remove and Reset Sign Assembly </t>
  </si>
  <si>
    <t xml:space="preserve">Remove and Reset Sign, 1 U-post </t>
  </si>
  <si>
    <t xml:space="preserve">Remove and Reset Sign, 2 U-post </t>
  </si>
  <si>
    <t xml:space="preserve">Remove and Reset Sign, All Sizes </t>
  </si>
  <si>
    <t xml:space="preserve">Remove and Reset Sign, Overhead Sign </t>
  </si>
  <si>
    <t xml:space="preserve">Remove and Reset Signs, Ground Mounted </t>
  </si>
  <si>
    <t xml:space="preserve">Remove and Reset Signs, Ground Mounted on Round Post(s) </t>
  </si>
  <si>
    <t xml:space="preserve">Remove and Reset Signs, Post Mounted </t>
  </si>
  <si>
    <t>907-630-PP</t>
  </si>
  <si>
    <t xml:space="preserve">Roadside Directional Signs, Sheet Aluminum, 0.080" Thickness, Ground Mounted </t>
  </si>
  <si>
    <t xml:space="preserve">Roadside Directional Signs, Sheet Aluminum, 0.125" Thickness, Ground Mounted </t>
  </si>
  <si>
    <t xml:space="preserve">Handicap Parking Sign, With Post </t>
  </si>
  <si>
    <t xml:space="preserve">Site Sign, Per Plans </t>
  </si>
  <si>
    <t xml:space="preserve">Project Sign, State Furnished </t>
  </si>
  <si>
    <t xml:space="preserve">Roadside Directional Signs, Sheet Aluminum, 0.080" Thickness, Overhead Mounted </t>
  </si>
  <si>
    <t xml:space="preserve">Delineators, Guard Rail, Per Plans </t>
  </si>
  <si>
    <t xml:space="preserve">Delineators, Concrete Barrier, Per Plans </t>
  </si>
  <si>
    <t xml:space="preserve">907-632-A </t>
  </si>
  <si>
    <t xml:space="preserve">Solid State Traffic Cabinet Assembly, Type I Cabinet, Type 1 Controller </t>
  </si>
  <si>
    <t xml:space="preserve">Solid State Traffic Cabinet Assembly, Type I Cabinet, Type 2 Controller </t>
  </si>
  <si>
    <t xml:space="preserve">Solid State Traffic Cabinet Assembly, Type I Cabinet, Type 3 Controller </t>
  </si>
  <si>
    <t xml:space="preserve">Solid State Traffic Cabinet Assembly, Type II Cabinet, Type 1 Controller </t>
  </si>
  <si>
    <t xml:space="preserve">Solid State Traffic Cabinet Assembly, Type II Cabinet, Type 2 Controller </t>
  </si>
  <si>
    <t xml:space="preserve">Solid State Traffic Cabinet Assembly, Type II Cabinet, Type 3 Controller </t>
  </si>
  <si>
    <t xml:space="preserve">Solid State Traffic Cabinet Assembly, Type III Cabinet, Type 1 Controller </t>
  </si>
  <si>
    <t xml:space="preserve">Solid State Traffic Cabinet Assembly, Type III Cabinet, Type 2 Controller </t>
  </si>
  <si>
    <t xml:space="preserve">Solid State Traffic Cabinet Assembly, Type III Cabinet, Type 3 Controller </t>
  </si>
  <si>
    <t xml:space="preserve">Solid State Traffic Cabinet Assembly, Type IV Cabinet, Type 1 Controller </t>
  </si>
  <si>
    <t xml:space="preserve">Solid State Traffic Cabinet Assembly, Type IV Cabinet, Type 2 Controller </t>
  </si>
  <si>
    <t xml:space="preserve">Solid State Traffic Cabinet Assembly, Type IV Cabinet, Type 3 Controller </t>
  </si>
  <si>
    <t xml:space="preserve">Solid State Traffic Cabinet Assembly, Type V Cabinet, Type 1 Controller </t>
  </si>
  <si>
    <t xml:space="preserve">Solid State Traffic Cabinet Assembly, Type V Cabinet, Type 2 Controller </t>
  </si>
  <si>
    <t xml:space="preserve">Solid State Traffic Cabinet Assembly, Type V Cabinet, Type 3 Controller </t>
  </si>
  <si>
    <t xml:space="preserve">907-632-B </t>
  </si>
  <si>
    <t xml:space="preserve">Remove and Replace Existing Traffic Signal Cabinet Assembly, Type I Cabinet, Type 1 Controller </t>
  </si>
  <si>
    <t xml:space="preserve">Remove and Replace Existing Traffic Signal Cabinet Assembly, Type I Cabinet, Type 2 Controller </t>
  </si>
  <si>
    <t xml:space="preserve">Remove and Replace Existing Traffic Signal Cabinet Assembly, Type I Cabinet, Type 3 Controller </t>
  </si>
  <si>
    <t xml:space="preserve">Remove and Replace Existing Traffic Signal Cabinet Assembly, Type II Cabinet, Type 1 Controller </t>
  </si>
  <si>
    <t xml:space="preserve">Remove and Replace Existing Traffic Signal Cabinet Assembly, Type II Cabinet, Type 2 Controller </t>
  </si>
  <si>
    <t xml:space="preserve">Remove and Replace Existing Traffic Signal Cabinet Assembly, Type II Cabinet, Type 3 Controller </t>
  </si>
  <si>
    <t xml:space="preserve">Remove and Replace Existing Traffic Signal Cabinet Assembly, Type III Cabinet, Type 1 Controller </t>
  </si>
  <si>
    <t xml:space="preserve">Remove and Replace Existing Traffic Signal Cabinet Assembly, Type III Cabinet, Type 2 Controller </t>
  </si>
  <si>
    <t xml:space="preserve">Remove and Replace Existing Traffic Signal Cabinet Assembly, Type III Cabinet, Type 3 Controller </t>
  </si>
  <si>
    <t xml:space="preserve">Remove and Replace Existing Traffic Signal Cabinet Assembly, Type IV Cabinet, Type 1 Controller </t>
  </si>
  <si>
    <t xml:space="preserve">Remove and Replace Existing Traffic Signal Cabinet Assembly, Type IV Cabinet, Type 2 Controller </t>
  </si>
  <si>
    <t xml:space="preserve">Remove and Replace Existing Traffic Signal Cabinet Assembly, Type IV Cabinet, Type 3 Controller </t>
  </si>
  <si>
    <t xml:space="preserve">Remove and Replace Existing Traffic Signal Cabinet Assembly, Type V Cabinet, Type 1 Controller </t>
  </si>
  <si>
    <t xml:space="preserve">Remove and Replace Existing Traffic Signal Cabinet Assembly, Type V Cabinet, Type 2 Controller </t>
  </si>
  <si>
    <t xml:space="preserve">Remove and Replace Existing Traffic Signal Cabinet Assembly, Type V Cabinet, Type 3 Controller </t>
  </si>
  <si>
    <t xml:space="preserve">907-632-C </t>
  </si>
  <si>
    <t xml:space="preserve">Modify Existing Traffic Signal Cabinet Assembly </t>
  </si>
  <si>
    <t xml:space="preserve">907-632-D </t>
  </si>
  <si>
    <t xml:space="preserve">Solid State Traffic Actuated Controller, Type 1 </t>
  </si>
  <si>
    <t xml:space="preserve">Solid State Traffic Actuated Controller, Type 2 </t>
  </si>
  <si>
    <t xml:space="preserve">Solid State Traffic Actuated Controller, Type 3 </t>
  </si>
  <si>
    <t xml:space="preserve">Solid State Traffic Actuated Controller, Type M </t>
  </si>
  <si>
    <t xml:space="preserve">907-632-E </t>
  </si>
  <si>
    <t xml:space="preserve">Single-user Workstation Signal Software License </t>
  </si>
  <si>
    <t xml:space="preserve">907-632-F </t>
  </si>
  <si>
    <t xml:space="preserve">Single-user Server Signal Software License </t>
  </si>
  <si>
    <t xml:space="preserve">907-632-G </t>
  </si>
  <si>
    <t xml:space="preserve">Malfunction Management Unit </t>
  </si>
  <si>
    <t xml:space="preserve">907-632-H </t>
  </si>
  <si>
    <t xml:space="preserve">Card Rack, 10 position </t>
  </si>
  <si>
    <t xml:space="preserve">Card Rack, 5 position </t>
  </si>
  <si>
    <t xml:space="preserve">907-632-I </t>
  </si>
  <si>
    <t xml:space="preserve">GPS Clock System </t>
  </si>
  <si>
    <t xml:space="preserve">907-632-J </t>
  </si>
  <si>
    <t xml:space="preserve">Power Service Pedestal </t>
  </si>
  <si>
    <t>907-632-PP</t>
  </si>
  <si>
    <t xml:space="preserve">Traffic Signal Remote Monitoring System </t>
  </si>
  <si>
    <t xml:space="preserve">Repair of Traffic Signal Equipment Grounding System </t>
  </si>
  <si>
    <t xml:space="preserve">Solid State Traffic Cabinet, Type III Cabinet </t>
  </si>
  <si>
    <t xml:space="preserve">Elevate Traffic Type III Cabinet Foundation </t>
  </si>
  <si>
    <t xml:space="preserve">Solid State Traffic Cabinet, Type IV Cabinet </t>
  </si>
  <si>
    <t xml:space="preserve">907-633-A </t>
  </si>
  <si>
    <t xml:space="preserve">Uninterruptable Power Supply </t>
  </si>
  <si>
    <t>907-633-PP</t>
  </si>
  <si>
    <t xml:space="preserve">Replace Power Breaker Box and Breakers </t>
  </si>
  <si>
    <t xml:space="preserve">907-634-A </t>
  </si>
  <si>
    <t xml:space="preserve">Traffic Signal Equipment Pole, Type 1, 25' Shaft </t>
  </si>
  <si>
    <t xml:space="preserve">Traffic Signal Equipment Pole, Type 1, 30' Shaft </t>
  </si>
  <si>
    <t xml:space="preserve">Traffic Signal Equipment Pole, Type 1, 35' Shaft </t>
  </si>
  <si>
    <t xml:space="preserve">Traffic Signal Equipment Pole, Type 1, 40' Shaft </t>
  </si>
  <si>
    <t xml:space="preserve">Traffic Signal Equipment Pole, Type 1, 50' Shaft </t>
  </si>
  <si>
    <t xml:space="preserve">Traffic Signal Equipment Pole, Type 1, 70' Shaft </t>
  </si>
  <si>
    <t xml:space="preserve">Traffic Signal Equipment Pole, Type I, 45' Shaft </t>
  </si>
  <si>
    <t xml:space="preserve">Traffic Signal Equipment Pole, Type II(L), 17' Shaft, 100' Arm </t>
  </si>
  <si>
    <t xml:space="preserve">Traffic Signal Equipment Pole, Type II(L), 17' Shaft, 25' Arm </t>
  </si>
  <si>
    <t xml:space="preserve">Traffic Signal Equipment Pole, Type II(L), 17' Shaft, 30' Arm </t>
  </si>
  <si>
    <t xml:space="preserve">Traffic Signal Equipment Pole, Type II(L), 17' Shaft, 35' Arm </t>
  </si>
  <si>
    <t xml:space="preserve">Traffic Signal Equipment Pole, Type II(L), 17' Shaft, 40' Arm </t>
  </si>
  <si>
    <t xml:space="preserve">Traffic Signal Equipment Pole, Type II(L), 17' Shaft, 45' Arm </t>
  </si>
  <si>
    <t xml:space="preserve">Traffic Signal Equipment Pole, Type II(L), 17' Shaft, 50' Arm </t>
  </si>
  <si>
    <t xml:space="preserve">Traffic Signal Equipment Pole, Type II(L), 17' Shaft, 55' Arm </t>
  </si>
  <si>
    <t xml:space="preserve">Traffic Signal Equipment Pole, Type II(L), 17' Shaft, 60' Arm </t>
  </si>
  <si>
    <t xml:space="preserve">Traffic Signal Equipment Pole, Type II(L), 17' Shaft, 65' Arm </t>
  </si>
  <si>
    <t xml:space="preserve">Traffic Signal Equipment Pole, Type II(L), 17' Shaft, 70' Arm </t>
  </si>
  <si>
    <t xml:space="preserve">Traffic Signal Equipment Pole, Type II(L), 17' Shaft, 75' Arm </t>
  </si>
  <si>
    <t xml:space="preserve">Traffic Signal Equipment Pole, Type II(L), 17' Shaft, 80' Arm </t>
  </si>
  <si>
    <t xml:space="preserve">Traffic Signal Equipment Pole, Type II(L), 17' Shaft, 85' Arm </t>
  </si>
  <si>
    <t xml:space="preserve">Traffic Signal Equipment Pole, Type II(L), 17' Shaft, 90' Arm </t>
  </si>
  <si>
    <t xml:space="preserve">Traffic Signal Equipment Pole, Type II(L), 17' Shaft, 95' Arm </t>
  </si>
  <si>
    <t xml:space="preserve">Traffic Signal Equipment Pole, Type II(L), 22' Shaft, 100' Arm </t>
  </si>
  <si>
    <t xml:space="preserve">Traffic Signal Equipment Pole, Type II(L), 22' Shaft, 25' Arm </t>
  </si>
  <si>
    <t xml:space="preserve">Traffic Signal Equipment Pole, Type II(L), 22' Shaft, 30' Arm </t>
  </si>
  <si>
    <t xml:space="preserve">Traffic Signal Equipment Pole, Type II(L), 22' Shaft, 35' Arm </t>
  </si>
  <si>
    <t xml:space="preserve">Traffic Signal Equipment Pole, Type II(L), 22' Shaft, 40' Arm </t>
  </si>
  <si>
    <t xml:space="preserve">Traffic Signal Equipment Pole, Type II(L), 22' Shaft, 45' Arm </t>
  </si>
  <si>
    <t xml:space="preserve">Traffic Signal Equipment Pole, Type II(L), 22' Shaft, 50' Arm </t>
  </si>
  <si>
    <t xml:space="preserve">Traffic Signal Equipment Pole, Type II(L), 22' Shaft, 55' Arm </t>
  </si>
  <si>
    <t xml:space="preserve">Traffic Signal Equipment Pole, Type II(L), 22' Shaft, 60' Arm </t>
  </si>
  <si>
    <t xml:space="preserve">Traffic Signal Equipment Pole, Type II(L), 22' Shaft, 65' Arm </t>
  </si>
  <si>
    <t xml:space="preserve">Traffic Signal Equipment Pole, Type II(L), 22' Shaft, 70' Arm </t>
  </si>
  <si>
    <t xml:space="preserve">Traffic Signal Equipment Pole, Type II(L), 22' Shaft, 75' Arm </t>
  </si>
  <si>
    <t xml:space="preserve">Traffic Signal Equipment Pole, Type II(L), 22' Shaft, 80' Arm </t>
  </si>
  <si>
    <t xml:space="preserve">Traffic Signal Equipment Pole, Type II(L), 22' Shaft, 85' Arm </t>
  </si>
  <si>
    <t xml:space="preserve">Traffic Signal Equipment Pole, Type II(L), 22' Shaft, 90' Arm </t>
  </si>
  <si>
    <t xml:space="preserve">Traffic Signal Equipment Pole, Type II(L), 22' Shaft, 95' Arm </t>
  </si>
  <si>
    <t xml:space="preserve">Traffic Signal Equipment Pole, Type II(L), 30' Shaft, 100' Arm </t>
  </si>
  <si>
    <t xml:space="preserve">Traffic Signal Equipment Pole, Type II(L), 30' Shaft, 25' Arm </t>
  </si>
  <si>
    <t xml:space="preserve">Traffic Signal Equipment Pole, Type II(L), 30' Shaft, 30' Arm </t>
  </si>
  <si>
    <t xml:space="preserve">Traffic Signal Equipment Pole, Type II(L), 30' Shaft, 35' Arm </t>
  </si>
  <si>
    <t xml:space="preserve">Traffic Signal Equipment Pole, Type II(L), 30' Shaft, 40' Arm </t>
  </si>
  <si>
    <t xml:space="preserve">Traffic Signal Equipment Pole, Type II(L), 30' Shaft, 45' Arm </t>
  </si>
  <si>
    <t xml:space="preserve">Traffic Signal Equipment Pole, Type II(L), 30' Shaft, 50' Arm </t>
  </si>
  <si>
    <t xml:space="preserve">Traffic Signal Equipment Pole, Type II(L), 30' Shaft, 55' Arm </t>
  </si>
  <si>
    <t xml:space="preserve">Traffic Signal Equipment Pole, Type II(L), 30' Shaft, 60' Arm </t>
  </si>
  <si>
    <t xml:space="preserve">Traffic Signal Equipment Pole, Type II(L), 30' Shaft, 65' Arm </t>
  </si>
  <si>
    <t xml:space="preserve">Traffic Signal Equipment Pole, Type II(L), 30' Shaft, 70' Arm </t>
  </si>
  <si>
    <t xml:space="preserve">Traffic Signal Equipment Pole, Type II(L), 30' Shaft, 75' Arm </t>
  </si>
  <si>
    <t xml:space="preserve">Traffic Signal Equipment Pole, Type II(L), 30' Shaft, 80' Arm </t>
  </si>
  <si>
    <t xml:space="preserve">Traffic Signal Equipment Pole, Type II(L), 30' Shaft, 85' Arm </t>
  </si>
  <si>
    <t xml:space="preserve">Traffic Signal Equipment Pole, Type II(L), 30' Shaft, 90' Arm </t>
  </si>
  <si>
    <t xml:space="preserve">Traffic Signal Equipment Pole, Type II(L), 30' Shaft, 95' Arm </t>
  </si>
  <si>
    <t xml:space="preserve">Traffic Signal Equipment Pole, Type II(L), 40' Shaft, 100' Arm </t>
  </si>
  <si>
    <t xml:space="preserve">Traffic Signal Equipment Pole, Type II(L), 40' Shaft, 25' Arm </t>
  </si>
  <si>
    <t xml:space="preserve">Traffic Signal Equipment Pole, Type II(L), 40' Shaft, 30' Arm </t>
  </si>
  <si>
    <t xml:space="preserve">Traffic Signal Equipment Pole, Type II(L), 40' Shaft, 35' Arm </t>
  </si>
  <si>
    <t xml:space="preserve">Traffic Signal Equipment Pole, Type II(L), 40' Shaft, 40' Arm </t>
  </si>
  <si>
    <t xml:space="preserve">Traffic Signal Equipment Pole, Type II(L), 40' Shaft, 45' Arm </t>
  </si>
  <si>
    <t xml:space="preserve">Traffic Signal Equipment Pole, Type II(L), 40' Shaft, 50' Arm </t>
  </si>
  <si>
    <t xml:space="preserve">Traffic Signal Equipment Pole, Type II(L), 40' Shaft, 55' Arm </t>
  </si>
  <si>
    <t xml:space="preserve">Traffic Signal Equipment Pole, Type II(L), 40' Shaft, 60' Arm </t>
  </si>
  <si>
    <t xml:space="preserve">Traffic Signal Equipment Pole, Type II(L), 40' Shaft, 65' Arm </t>
  </si>
  <si>
    <t xml:space="preserve">Traffic Signal Equipment Pole, Type II(L), 40' Shaft, 70' Arm </t>
  </si>
  <si>
    <t xml:space="preserve">Traffic Signal Equipment Pole, Type II(L), 40' Shaft, 75' Arm </t>
  </si>
  <si>
    <t xml:space="preserve">Traffic Signal Equipment Pole, Type II(L), 40' Shaft, 80' Arm </t>
  </si>
  <si>
    <t xml:space="preserve">Traffic Signal Equipment Pole, Type II(L), 40' Shaft, 85' Arm </t>
  </si>
  <si>
    <t xml:space="preserve">Traffic Signal Equipment Pole, Type II(L), 40' Shaft, 90' Arm </t>
  </si>
  <si>
    <t xml:space="preserve">Traffic Signal Equipment Pole, Type II(L), 40' Shaft, 95' Arm </t>
  </si>
  <si>
    <t xml:space="preserve">Traffic Signal Equipment Pole, Type II, 10' Shaft, 40' Arm </t>
  </si>
  <si>
    <t xml:space="preserve">Traffic Signal Equipment Pole, Type II, 10' Shaft, 60' Arm </t>
  </si>
  <si>
    <t xml:space="preserve">Traffic Signal Equipment Pole, Type II, 14' Shaft, 14' Arm </t>
  </si>
  <si>
    <t xml:space="preserve">Traffic Signal Equipment Pole, Type II, 17' Shaft, 100' Arm </t>
  </si>
  <si>
    <t xml:space="preserve">Traffic Signal Equipment Pole, Type II, 17' Shaft, 15' Arm </t>
  </si>
  <si>
    <t xml:space="preserve">Traffic Signal Equipment Pole, Type II, 17' Shaft, 20' Arm </t>
  </si>
  <si>
    <t xml:space="preserve">Traffic Signal Equipment Pole, Type II, 17' Shaft, 25' Arm </t>
  </si>
  <si>
    <t xml:space="preserve">Traffic Signal Equipment Pole, Type II, 17' Shaft, 30' Arm </t>
  </si>
  <si>
    <t xml:space="preserve">Traffic Signal Equipment Pole, Type II, 17' Shaft, 35' Arm </t>
  </si>
  <si>
    <t xml:space="preserve">Traffic Signal Equipment Pole, Type II, 17' Shaft, 40' Arm </t>
  </si>
  <si>
    <t xml:space="preserve">Traffic Signal Equipment Pole, Type II, 17' Shaft, 45' Arm </t>
  </si>
  <si>
    <t xml:space="preserve">Traffic Signal Equipment Pole, Type II, 17' Shaft, 50' &amp; 65  Arms </t>
  </si>
  <si>
    <t xml:space="preserve">Traffic Signal Equipment Pole, Type II, 17' Shaft, 50' Arm </t>
  </si>
  <si>
    <t xml:space="preserve">Traffic Signal Equipment Pole, Type II, 17' Shaft, 55' Arm </t>
  </si>
  <si>
    <t xml:space="preserve">Traffic Signal Equipment Pole, Type II, 17' Shaft, 60' Arm </t>
  </si>
  <si>
    <t xml:space="preserve">Traffic Signal Equipment Pole, Type II, 17' Shaft, 65' Arm </t>
  </si>
  <si>
    <t xml:space="preserve">Traffic Signal Equipment Pole, Type II, 17' Shaft, 70' Arm </t>
  </si>
  <si>
    <t xml:space="preserve">Traffic Signal Equipment Pole, Type II, 17' Shaft, 75' Arm </t>
  </si>
  <si>
    <t xml:space="preserve">Traffic Signal Equipment Pole, Type II, 17' Shaft, 80' Arm </t>
  </si>
  <si>
    <t xml:space="preserve">Traffic Signal Equipment Pole, Type II, 17' Shaft, 85' Arm </t>
  </si>
  <si>
    <t xml:space="preserve">Traffic Signal Equipment Pole, Type II, 17' Shaft, 90' Arm </t>
  </si>
  <si>
    <t xml:space="preserve">Traffic Signal Equipment Pole, Type II, 17' Shaft, 95' Arm </t>
  </si>
  <si>
    <t xml:space="preserve">Traffic Signal Equipment Pole, Type II, 21' Shaft, 25' Arm </t>
  </si>
  <si>
    <t xml:space="preserve">Traffic Signal Equipment Pole, Type II, 21' Shaft, 35' Arm </t>
  </si>
  <si>
    <t xml:space="preserve">Traffic Signal Equipment Pole, Type II, 21' Shaft, 40' Arm </t>
  </si>
  <si>
    <t xml:space="preserve">Traffic Signal Equipment Pole, Type II, 21' Shaft, 45' &amp; 50' Arms </t>
  </si>
  <si>
    <t xml:space="preserve">Traffic Signal Equipment Pole, Type II, 21' Shaft, 45' Arm </t>
  </si>
  <si>
    <t xml:space="preserve">Traffic Signal Equipment Pole, Type II, 21' Shaft, 50' Arm </t>
  </si>
  <si>
    <t xml:space="preserve">Traffic Signal Equipment Pole, Type II, 21' Shaft, 55' Arm </t>
  </si>
  <si>
    <t xml:space="preserve">Traffic Signal Equipment Pole, Type II, 22' Shaft, 100' Arm </t>
  </si>
  <si>
    <t xml:space="preserve">Traffic Signal Equipment Pole, Type II, 22' Shaft, 25' Arm </t>
  </si>
  <si>
    <t xml:space="preserve">Traffic Signal Equipment Pole, Type II, 22' Shaft, 30' Arm </t>
  </si>
  <si>
    <t xml:space="preserve">Traffic Signal Equipment Pole, Type II, 22' Shaft, 35' Arm </t>
  </si>
  <si>
    <t xml:space="preserve">Traffic Signal Equipment Pole, Type II, 22' Shaft, 40' Arm </t>
  </si>
  <si>
    <t xml:space="preserve">Traffic Signal Equipment Pole, Type II, 22' Shaft, 45' Arm </t>
  </si>
  <si>
    <t xml:space="preserve">Traffic Signal Equipment Pole, Type II, 22' Shaft, 50' Arm </t>
  </si>
  <si>
    <t xml:space="preserve">Traffic Signal Equipment Pole, Type II, 22' Shaft, 55' Arm </t>
  </si>
  <si>
    <t xml:space="preserve">Traffic Signal Equipment Pole, Type II, 22' Shaft, 60' Arm </t>
  </si>
  <si>
    <t xml:space="preserve">Traffic Signal Equipment Pole, Type II, 22' Shaft, 65' Arm </t>
  </si>
  <si>
    <t xml:space="preserve">Traffic Signal Equipment Pole, Type II, 22' Shaft, 70' Arm </t>
  </si>
  <si>
    <t xml:space="preserve">Traffic Signal Equipment Pole, Type II, 22' Shaft, 75' Arm </t>
  </si>
  <si>
    <t xml:space="preserve">Traffic Signal Equipment Pole, Type II, 22' Shaft, 80' Arm </t>
  </si>
  <si>
    <t xml:space="preserve">Traffic Signal Equipment Pole, Type II, 22' Shaft, 85' Arm </t>
  </si>
  <si>
    <t xml:space="preserve">Traffic Signal Equipment Pole, Type II, 22' Shaft, 90' Arm </t>
  </si>
  <si>
    <t xml:space="preserve">Traffic Signal Equipment Pole, Type II, 22' Shaft, 95' Arm </t>
  </si>
  <si>
    <t xml:space="preserve">Traffic Signal Equipment Pole, Type II, 30' Shaft, 25' Arm </t>
  </si>
  <si>
    <t xml:space="preserve">Traffic Signal Equipment Pole, Type II, 30' Shaft, 30' Arm </t>
  </si>
  <si>
    <t xml:space="preserve">Traffic Signal Equipment Pole, Type II, 30' Shaft, 35' Arm </t>
  </si>
  <si>
    <t xml:space="preserve">Traffic Signal Equipment Pole, Type II, 30' Shaft, 36' Arm </t>
  </si>
  <si>
    <t xml:space="preserve">Traffic Signal Equipment Pole, Type II, 30' Shaft, 38' Arm </t>
  </si>
  <si>
    <t xml:space="preserve">Traffic Signal Equipment Pole, Type II, 30' Shaft, 40' Arm </t>
  </si>
  <si>
    <t xml:space="preserve">Traffic Signal Equipment Pole, Type II, 30' Shaft, 42' Arm </t>
  </si>
  <si>
    <t xml:space="preserve">Traffic Signal Equipment Pole, Type II, 30' Shaft, 45' Arm </t>
  </si>
  <si>
    <t xml:space="preserve">Traffic Signal Equipment Pole, Type II, 30' Shaft, 50' Arm </t>
  </si>
  <si>
    <t xml:space="preserve">Traffic Signal Equipment Pole, Type II, 30' Shaft, 55' Arm </t>
  </si>
  <si>
    <t xml:space="preserve">Traffic Signal Equipment Pole, Type II, 30' Shaft, 60' Arm </t>
  </si>
  <si>
    <t xml:space="preserve">Traffic Signal Equipment Pole, Type II, 30' Shaft, 65' Arm </t>
  </si>
  <si>
    <t xml:space="preserve">Traffic Signal Equipment Pole, Type II, 30' Shaft, 70' Arm </t>
  </si>
  <si>
    <t xml:space="preserve">Traffic Signal Equipment Pole, Type II, 30' Shaft, 75' Arm </t>
  </si>
  <si>
    <t xml:space="preserve">Traffic Signal Equipment Pole, Type II, 30' Shaft, 80' Arm </t>
  </si>
  <si>
    <t xml:space="preserve">Traffic Signal Equipment Pole, Type II, 30' Shaft, 85' Arm </t>
  </si>
  <si>
    <t xml:space="preserve">Traffic Signal Equipment Pole, Type II, 30' Shaft, 90' Arm </t>
  </si>
  <si>
    <t xml:space="preserve">Traffic Signal Equipment Pole, Type II, 30' Shaft, 95' Arm </t>
  </si>
  <si>
    <t xml:space="preserve">Traffic Signal Equipment Pole, Type II, 40' Shaft, 100' Arm </t>
  </si>
  <si>
    <t xml:space="preserve">Traffic Signal Equipment Pole, Type II, 40' Shaft, 25' Arm </t>
  </si>
  <si>
    <t xml:space="preserve">Traffic Signal Equipment Pole, Type II, 40' Shaft, 30' Arm </t>
  </si>
  <si>
    <t xml:space="preserve">Traffic Signal Equipment Pole, Type II, 40' Shaft, 35' Arm </t>
  </si>
  <si>
    <t xml:space="preserve">Traffic Signal Equipment Pole, Type II, 40' Shaft, 40' Arm </t>
  </si>
  <si>
    <t xml:space="preserve">Traffic Signal Equipment Pole, Type II, 40' Shaft, 45' Arm </t>
  </si>
  <si>
    <t xml:space="preserve">Traffic Signal Equipment Pole, Type II, 40' Shaft, 50' Arm </t>
  </si>
  <si>
    <t xml:space="preserve">Traffic Signal Equipment Pole, Type II, 40' Shaft, 55' Arm </t>
  </si>
  <si>
    <t xml:space="preserve">Traffic Signal Equipment Pole, Type II, 40' Shaft, 60' Arm </t>
  </si>
  <si>
    <t xml:space="preserve">Traffic Signal Equipment Pole, Type II, 40' Shaft, 65' Arm </t>
  </si>
  <si>
    <t xml:space="preserve">Traffic Signal Equipment Pole, Type II, 40' Shaft, 70' Arm </t>
  </si>
  <si>
    <t xml:space="preserve">Traffic Signal Equipment Pole, Type II, 40' Shaft, 75' Arm </t>
  </si>
  <si>
    <t xml:space="preserve">Traffic Signal Equipment Pole, Type II, 40' Shaft, 80' Arm </t>
  </si>
  <si>
    <t xml:space="preserve">Traffic Signal Equipment Pole, Type II, 40' Shaft, 85' Arm </t>
  </si>
  <si>
    <t xml:space="preserve">Traffic Signal Equipment Pole, Type II, 40' Shaft, 90' Arm </t>
  </si>
  <si>
    <t xml:space="preserve">Traffic Signal Equipment Pole, Type II, 40' Shaft, 95' Arm </t>
  </si>
  <si>
    <t xml:space="preserve">Traffic Signal Equipment Pole, Type III(L), 17' Shaft, 25' &amp; 30' Arm </t>
  </si>
  <si>
    <t xml:space="preserve">Traffic Signal Equipment Pole, Type III(L), 17' Shaft, 25' &amp; 35' Arm </t>
  </si>
  <si>
    <t xml:space="preserve">Traffic Signal Equipment Pole, Type III(L), 17' Shaft, 25' &amp; 40' Arm </t>
  </si>
  <si>
    <t xml:space="preserve">Traffic Signal Equipment Pole, Type III(L), 17' Shaft, 25' &amp; 45' Arm </t>
  </si>
  <si>
    <t xml:space="preserve">Traffic Signal Equipment Pole, Type III(L), 17' Shaft, 25' &amp; 50' Arm </t>
  </si>
  <si>
    <t xml:space="preserve">Traffic Signal Equipment Pole, Type III(L), 17' Shaft, 25' &amp; 55' Arm </t>
  </si>
  <si>
    <t xml:space="preserve">Traffic Signal Equipment Pole, Type III(L), 17' Shaft, 25' &amp; 60' Arm </t>
  </si>
  <si>
    <t xml:space="preserve">Traffic Signal Equipment Pole, Type III(L), 17' Shaft, 30' &amp; 30' Arm </t>
  </si>
  <si>
    <t xml:space="preserve">Traffic Signal Equipment Pole, Type III(L), 17' Shaft, 30' &amp; 35' Arm </t>
  </si>
  <si>
    <t xml:space="preserve">Traffic Signal Equipment Pole, Type III(L), 17' Shaft, 30' &amp; 40' Arm </t>
  </si>
  <si>
    <t xml:space="preserve">Traffic Signal Equipment Pole, Type III(L), 17' Shaft, 30' &amp; 45' Arm </t>
  </si>
  <si>
    <t xml:space="preserve">Traffic Signal Equipment Pole, Type III(L), 17' Shaft, 30' &amp; 50' Arm </t>
  </si>
  <si>
    <t xml:space="preserve">Traffic Signal Equipment Pole, Type III(L), 17' Shaft, 30' &amp; 55' Arm </t>
  </si>
  <si>
    <t xml:space="preserve">Traffic Signal Equipment Pole, Type III(L), 17' Shaft, 30' &amp; 60' Arm </t>
  </si>
  <si>
    <t xml:space="preserve">Traffic Signal Equipment Pole, Type III(L), 17' Shaft, 30' &amp; 65' Arm </t>
  </si>
  <si>
    <t xml:space="preserve">Traffic Signal Equipment Pole, Type III(L), 17' Shaft, 30' &amp; 70' Arm </t>
  </si>
  <si>
    <t xml:space="preserve">Traffic Signal Equipment Pole, Type III(L), 17' Shaft, 30' &amp; 75' Arm </t>
  </si>
  <si>
    <t xml:space="preserve">Traffic Signal Equipment Pole, Type III(L), 17' Shaft, 35' &amp; 40' Arm </t>
  </si>
  <si>
    <t xml:space="preserve">Traffic Signal Equipment Pole, Type III(L), 17' Shaft, 35' &amp; 45' Arm </t>
  </si>
  <si>
    <t xml:space="preserve">Traffic Signal Equipment Pole, Type III(L), 17' Shaft, 35' &amp; 50' Arm </t>
  </si>
  <si>
    <t xml:space="preserve">Traffic Signal Equipment Pole, Type III(L), 17' Shaft, 35' &amp; 55' Arm </t>
  </si>
  <si>
    <t xml:space="preserve">Traffic Signal Equipment Pole, Type III(L), 17' Shaft, 35' &amp; 60' Arm </t>
  </si>
  <si>
    <t xml:space="preserve">Traffic Signal Equipment Pole, Type III(L), 17' Shaft, 35' &amp; 65' Arm </t>
  </si>
  <si>
    <t xml:space="preserve">Traffic Signal Equipment Pole, Type III(L), 17' Shaft, 35' &amp; 70' Arm </t>
  </si>
  <si>
    <t xml:space="preserve">Traffic Signal Equipment Pole, Type III(L), 17' Shaft, 35' &amp; 75' Arm </t>
  </si>
  <si>
    <t xml:space="preserve">Traffic Signal Equipment Pole, Type III(L), 17' Shaft, 40' &amp; 40' Arm </t>
  </si>
  <si>
    <t xml:space="preserve">Traffic Signal Equipment Pole, Type III(L), 17' Shaft, 40' &amp; 45' Arm </t>
  </si>
  <si>
    <t xml:space="preserve">Traffic Signal Equipment Pole, Type III(L), 17' Shaft, 40' &amp; 50' Arm </t>
  </si>
  <si>
    <t xml:space="preserve">Traffic Signal Equipment Pole, Type III(L), 17' Shaft, 40' &amp; 55' Arm </t>
  </si>
  <si>
    <t xml:space="preserve">Traffic Signal Equipment Pole, Type III(L), 17' Shaft, 40' &amp; 60' Arm </t>
  </si>
  <si>
    <t xml:space="preserve">Traffic Signal Equipment Pole, Type III(L), 17' Shaft, 40' &amp; 65' Arm </t>
  </si>
  <si>
    <t xml:space="preserve">Traffic Signal Equipment Pole, Type III(L), 17' Shaft, 40' &amp; 70' Arm </t>
  </si>
  <si>
    <t xml:space="preserve">Traffic Signal Equipment Pole, Type III(L), 17' Shaft, 40' &amp; 75' Arm </t>
  </si>
  <si>
    <t xml:space="preserve">Traffic Signal Equipment Pole, Type III(L), 17' Shaft, 45' &amp; 45' Arm </t>
  </si>
  <si>
    <t xml:space="preserve">Traffic Signal Equipment Pole, Type III(L), 17' Shaft, 45' &amp; 50' Arm </t>
  </si>
  <si>
    <t xml:space="preserve">Traffic Signal Equipment Pole, Type III(L), 17' Shaft, 45' &amp; 55' Arm </t>
  </si>
  <si>
    <t xml:space="preserve">Traffic Signal Equipment Pole, Type III(L), 17' Shaft, 45' &amp; 60' Arm </t>
  </si>
  <si>
    <t xml:space="preserve">Traffic Signal Equipment Pole, Type III(L), 17' Shaft, 45' &amp; 65' Arm </t>
  </si>
  <si>
    <t xml:space="preserve">Traffic Signal Equipment Pole, Type III(L), 17' Shaft, 45' &amp; 70' Arm </t>
  </si>
  <si>
    <t xml:space="preserve">Traffic Signal Equipment Pole, Type III(L), 17' Shaft, 45' &amp; 75' Arm </t>
  </si>
  <si>
    <t xml:space="preserve">Traffic Signal Equipment Pole, Type III(L), 17' Shaft, 50' &amp; 50' Arm </t>
  </si>
  <si>
    <t xml:space="preserve">Traffic Signal Equipment Pole, Type III(L), 17' Shaft, 50' &amp; 55' Arm </t>
  </si>
  <si>
    <t xml:space="preserve">Traffic Signal Equipment Pole, Type III(L), 17' Shaft, 50' &amp; 60' Arm </t>
  </si>
  <si>
    <t xml:space="preserve">Traffic Signal Equipment Pole, Type III(L), 17' Shaft, 50' &amp; 65' Arm </t>
  </si>
  <si>
    <t xml:space="preserve">Traffic Signal Equipment Pole, Type III(L), 17' Shaft, 50' &amp; 70' Arm </t>
  </si>
  <si>
    <t xml:space="preserve">Traffic Signal Equipment Pole, Type III(L), 17' Shaft, 50' &amp; 75' Arm </t>
  </si>
  <si>
    <t xml:space="preserve">Traffic Signal Equipment Pole, Type III(L), 17' Shaft, 55' &amp; 55' Arm </t>
  </si>
  <si>
    <t xml:space="preserve">Traffic Signal Equipment Pole, Type III(L), 17' Shaft, 55' &amp; 60' Arm </t>
  </si>
  <si>
    <t xml:space="preserve">Traffic Signal Equipment Pole, Type III(L), 17' Shaft, 55' &amp; 65' Arm </t>
  </si>
  <si>
    <t xml:space="preserve">Traffic Signal Equipment Pole, Type III(L), 17' Shaft, 55' &amp; 70' Arm </t>
  </si>
  <si>
    <t xml:space="preserve">Traffic Signal Equipment Pole, Type III(L), 17' Shaft, 55' &amp; 75' Arm </t>
  </si>
  <si>
    <t xml:space="preserve">Traffic Signal Equipment Pole, Type III(L), 17' Shaft, 60' &amp; 60' Arm </t>
  </si>
  <si>
    <t xml:space="preserve">Traffic Signal Equipment Pole, Type III(L), 17' Shaft, 60' &amp; 65' Arm </t>
  </si>
  <si>
    <t xml:space="preserve">Traffic Signal Equipment Pole, Type III(L), 17' Shaft, 60' &amp; 70' Arm </t>
  </si>
  <si>
    <t xml:space="preserve">Traffic Signal Equipment Pole, Type III(L), 17' Shaft, 60' &amp; 75' Arm </t>
  </si>
  <si>
    <t xml:space="preserve">Traffic Signal Equipment Pole, Type III(L), 17' Shaft, 65' &amp; 65' Arm </t>
  </si>
  <si>
    <t xml:space="preserve">Traffic Signal Equipment Pole, Type III(L), 17' Shaft, 65' &amp; 70' Arm </t>
  </si>
  <si>
    <t xml:space="preserve">Traffic Signal Equipment Pole, Type III(L), 17' Shaft, 70' &amp; 70' Arm </t>
  </si>
  <si>
    <t xml:space="preserve">Traffic Signal Equipment Pole, Type III(L), 22' Shaft, 55' &amp; 65' Arm </t>
  </si>
  <si>
    <t xml:space="preserve">Traffic Signal Equipment Pole, Type III(L), 22' Shaft, 55' &amp; 70' Arm </t>
  </si>
  <si>
    <t xml:space="preserve">Traffic Signal Equipment Pole, Type III(L), 30' Shaft, 25' &amp; 30' Arm </t>
  </si>
  <si>
    <t xml:space="preserve">Traffic Signal Equipment Pole, Type III(L), 30' Shaft, 25' &amp; 35' Arm </t>
  </si>
  <si>
    <t xml:space="preserve">Traffic Signal Equipment Pole, Type III(L), 30' Shaft, 25' &amp; 40' Arm </t>
  </si>
  <si>
    <t xml:space="preserve">Traffic Signal Equipment Pole, Type III(L), 30' Shaft, 25' &amp; 45' Arm </t>
  </si>
  <si>
    <t xml:space="preserve">Traffic Signal Equipment Pole, Type III(L), 30' Shaft, 25' &amp; 50' Arm </t>
  </si>
  <si>
    <t xml:space="preserve">Traffic Signal Equipment Pole, Type III(L), 30' Shaft, 25' &amp; 55' Arm </t>
  </si>
  <si>
    <t xml:space="preserve">Traffic Signal Equipment Pole, Type III(L), 30' Shaft, 25' &amp; 60' Arm </t>
  </si>
  <si>
    <t xml:space="preserve">Traffic Signal Equipment Pole, Type III(L), 30' Shaft, 30' &amp; 30' Arm </t>
  </si>
  <si>
    <t xml:space="preserve">Traffic Signal Equipment Pole, Type III(L), 30' Shaft, 30' &amp; 35' Arm </t>
  </si>
  <si>
    <t xml:space="preserve">Traffic Signal Equipment Pole, Type III(L), 30' Shaft, 30' &amp; 40' Arm </t>
  </si>
  <si>
    <t xml:space="preserve">Traffic Signal Equipment Pole, Type III(L), 30' Shaft, 30' &amp; 45' Arm </t>
  </si>
  <si>
    <t xml:space="preserve">Traffic Signal Equipment Pole, Type III(L), 30' Shaft, 30' &amp; 50' Arm </t>
  </si>
  <si>
    <t xml:space="preserve">Traffic Signal Equipment Pole, Type III(L), 30' Shaft, 30' &amp; 55' Arm </t>
  </si>
  <si>
    <t xml:space="preserve">Traffic Signal Equipment Pole, Type III(L), 30' Shaft, 30' &amp; 60' Arm </t>
  </si>
  <si>
    <t xml:space="preserve">Traffic Signal Equipment Pole, Type III(L), 30' Shaft, 30' &amp; 65' Arm </t>
  </si>
  <si>
    <t xml:space="preserve">Traffic Signal Equipment Pole, Type III(L), 30' Shaft, 30' &amp; 70' Arm </t>
  </si>
  <si>
    <t xml:space="preserve">Traffic Signal Equipment Pole, Type III(L), 30' Shaft, 30' &amp; 75' Arm </t>
  </si>
  <si>
    <t xml:space="preserve">Traffic Signal Equipment Pole, Type III(L), 30' Shaft, 35' &amp; 40' Arm </t>
  </si>
  <si>
    <t xml:space="preserve">Traffic Signal Equipment Pole, Type III(L), 30' Shaft, 35' &amp; 45' Arm </t>
  </si>
  <si>
    <t xml:space="preserve">Traffic Signal Equipment Pole, Type III(L), 30' Shaft, 35' &amp; 50' Arm </t>
  </si>
  <si>
    <t xml:space="preserve">Traffic Signal Equipment Pole, Type III(L), 30' Shaft, 35' &amp; 55' Arm </t>
  </si>
  <si>
    <t xml:space="preserve">Traffic Signal Equipment Pole, Type III(L), 30' Shaft, 35' &amp; 60' Arm </t>
  </si>
  <si>
    <t xml:space="preserve">Traffic Signal Equipment Pole, Type III(L), 30' Shaft, 35' &amp; 65' Arm </t>
  </si>
  <si>
    <t xml:space="preserve">Traffic Signal Equipment Pole, Type III(L), 30' Shaft, 35' &amp; 70' Arm </t>
  </si>
  <si>
    <t xml:space="preserve">Traffic Signal Equipment Pole, Type III(L), 30' Shaft, 35' &amp; 75' Arm </t>
  </si>
  <si>
    <t xml:space="preserve">Traffic Signal Equipment Pole, Type III(L), 30' Shaft, 40' &amp; 40' Arm </t>
  </si>
  <si>
    <t xml:space="preserve">Traffic Signal Equipment Pole, Type III(L), 30' Shaft, 40' &amp; 45' Arm </t>
  </si>
  <si>
    <t xml:space="preserve">Traffic Signal Equipment Pole, Type III(L), 30' Shaft, 40' &amp; 50' Arm </t>
  </si>
  <si>
    <t xml:space="preserve">Traffic Signal Equipment Pole, Type III(L), 30' Shaft, 40' &amp; 55' Arm </t>
  </si>
  <si>
    <t xml:space="preserve">Traffic Signal Equipment Pole, Type III(L), 30' Shaft, 40' &amp; 60' Arm </t>
  </si>
  <si>
    <t xml:space="preserve">Traffic Signal Equipment Pole, Type III(L), 30' Shaft, 40' &amp; 65' Arm </t>
  </si>
  <si>
    <t xml:space="preserve">Traffic Signal Equipment Pole, Type III(L), 30' Shaft, 40' &amp; 70' Arm </t>
  </si>
  <si>
    <t xml:space="preserve">Traffic Signal Equipment Pole, Type III(L), 30' Shaft, 40' &amp; 75' Arm </t>
  </si>
  <si>
    <t xml:space="preserve">Traffic Signal Equipment Pole, Type III(L), 30' Shaft, 45' &amp; 45' Arm </t>
  </si>
  <si>
    <t xml:space="preserve">Traffic Signal Equipment Pole, Type III(L), 30' Shaft, 45' &amp; 50' Arm </t>
  </si>
  <si>
    <t xml:space="preserve">Traffic Signal Equipment Pole, Type III(L), 30' Shaft, 45' &amp; 55' Arm </t>
  </si>
  <si>
    <t xml:space="preserve">Traffic Signal Equipment Pole, Type III(L), 30' Shaft, 45' &amp; 60' Arm </t>
  </si>
  <si>
    <t xml:space="preserve">Traffic Signal Equipment Pole, Type III(L), 30' Shaft, 45' &amp; 65' Arm </t>
  </si>
  <si>
    <t xml:space="preserve">Traffic Signal Equipment Pole, Type III(L), 30' Shaft, 45' &amp; 70' Arm </t>
  </si>
  <si>
    <t xml:space="preserve">Traffic Signal Equipment Pole, Type III(L), 30' Shaft, 45' &amp; 75' Arm </t>
  </si>
  <si>
    <t xml:space="preserve">Traffic Signal Equipment Pole, Type III(L), 30' Shaft, 50' &amp; 50' Arm </t>
  </si>
  <si>
    <t xml:space="preserve">Traffic Signal Equipment Pole, Type III(L), 30' Shaft, 50' &amp; 55' Arm </t>
  </si>
  <si>
    <t xml:space="preserve">Traffic Signal Equipment Pole, Type III(L), 30' Shaft, 50' &amp; 60' Arm </t>
  </si>
  <si>
    <t xml:space="preserve">Traffic Signal Equipment Pole, Type III(L), 30' Shaft, 50' &amp; 65' Arm </t>
  </si>
  <si>
    <t xml:space="preserve">Traffic Signal Equipment Pole, Type III(L), 30' Shaft, 50' &amp; 70' Arm </t>
  </si>
  <si>
    <t xml:space="preserve">Traffic Signal Equipment Pole, Type III(L), 30' Shaft, 50' &amp; 75' Arm </t>
  </si>
  <si>
    <t xml:space="preserve">Traffic Signal Equipment Pole, Type III(L), 30' Shaft, 55' &amp; 55' Arm </t>
  </si>
  <si>
    <t xml:space="preserve">Traffic Signal Equipment Pole, Type III(L), 30' Shaft, 55' &amp; 60' Arm </t>
  </si>
  <si>
    <t xml:space="preserve">Traffic Signal Equipment Pole, Type III(L), 30' Shaft, 55' &amp; 65' Arm </t>
  </si>
  <si>
    <t xml:space="preserve">Traffic Signal Equipment Pole, Type III(L), 30' Shaft, 55' &amp; 70' Arm </t>
  </si>
  <si>
    <t xml:space="preserve">Traffic Signal Equipment Pole, Type III(L), 30' Shaft, 55' &amp; 75' Arm </t>
  </si>
  <si>
    <t xml:space="preserve">Traffic Signal Equipment Pole, Type III(L), 30' Shaft, 60' &amp; 60' Arm </t>
  </si>
  <si>
    <t xml:space="preserve">Traffic Signal Equipment Pole, Type III(L), 30' Shaft, 60' &amp; 65' Arm </t>
  </si>
  <si>
    <t xml:space="preserve">Traffic Signal Equipment Pole, Type III(L), 30' Shaft, 60' &amp; 70' Arm </t>
  </si>
  <si>
    <t xml:space="preserve">Traffic Signal Equipment Pole, Type III(L), 30' Shaft, 60' &amp; 75' Arm </t>
  </si>
  <si>
    <t xml:space="preserve">Traffic Signal Equipment Pole, Type III(L), 30' Shaft, 65' &amp; 65' Arm </t>
  </si>
  <si>
    <t xml:space="preserve">Traffic Signal Equipment Pole, Type III(L), 30' Shaft, 65' &amp; 70' Arm </t>
  </si>
  <si>
    <t xml:space="preserve">Traffic Signal Equipment Pole, Type III(L), 30' Shaft, 70' &amp; 70' Arm </t>
  </si>
  <si>
    <t xml:space="preserve">Traffic Signal Equipment Pole, Type III(L), 40' Shaft, 25' &amp; 30' Arm </t>
  </si>
  <si>
    <t xml:space="preserve">Traffic Signal Equipment Pole, Type III(L), 40' Shaft, 25' &amp; 35' Arm </t>
  </si>
  <si>
    <t xml:space="preserve">Traffic Signal Equipment Pole, Type III(L), 40' Shaft, 25' &amp; 40' Arm </t>
  </si>
  <si>
    <t xml:space="preserve">Traffic Signal Equipment Pole, Type III(L), 40' Shaft, 25' &amp; 45' Arm </t>
  </si>
  <si>
    <t xml:space="preserve">Traffic Signal Equipment Pole, Type III(L), 40' Shaft, 25' &amp; 50' Arm </t>
  </si>
  <si>
    <t xml:space="preserve">Traffic Signal Equipment Pole, Type III(L), 40' Shaft, 25' &amp; 55' Arm </t>
  </si>
  <si>
    <t xml:space="preserve">Traffic Signal Equipment Pole, Type III(L), 40' Shaft, 25' &amp; 60' Arm </t>
  </si>
  <si>
    <t xml:space="preserve">Traffic Signal Equipment Pole, Type III(L), 40' Shaft, 30' &amp; 30' Arm </t>
  </si>
  <si>
    <t xml:space="preserve">Traffic Signal Equipment Pole, Type III(L), 40' Shaft, 30' &amp; 35' Arm </t>
  </si>
  <si>
    <t xml:space="preserve">Traffic Signal Equipment Pole, Type III(L), 40' Shaft, 30' &amp; 40' Arm </t>
  </si>
  <si>
    <t xml:space="preserve">Traffic Signal Equipment Pole, Type III(L), 40' Shaft, 30' &amp; 45' Arm </t>
  </si>
  <si>
    <t xml:space="preserve">Traffic Signal Equipment Pole, Type III(L), 40' Shaft, 30' &amp; 50' Arm </t>
  </si>
  <si>
    <t xml:space="preserve">Traffic Signal Equipment Pole, Type III(L), 40' Shaft, 30' &amp; 55' Arm </t>
  </si>
  <si>
    <t xml:space="preserve">Traffic Signal Equipment Pole, Type III(L), 40' Shaft, 30' &amp; 60' Arm </t>
  </si>
  <si>
    <t xml:space="preserve">Traffic Signal Equipment Pole, Type III(L), 40' Shaft, 30' &amp; 65' Arm </t>
  </si>
  <si>
    <t xml:space="preserve">Traffic Signal Equipment Pole, Type III(L), 40' Shaft, 30' &amp; 70' Arm </t>
  </si>
  <si>
    <t xml:space="preserve">Traffic Signal Equipment Pole, Type III(L), 40' Shaft, 30' &amp; 75' Arm </t>
  </si>
  <si>
    <t xml:space="preserve">Traffic Signal Equipment Pole, Type III(L), 40' Shaft, 35' &amp; 40' Arm </t>
  </si>
  <si>
    <t xml:space="preserve">Traffic Signal Equipment Pole, Type III(L), 40' Shaft, 35' &amp; 45' Arm </t>
  </si>
  <si>
    <t xml:space="preserve">Traffic Signal Equipment Pole, Type III(L), 40' Shaft, 35' &amp; 50' Arm </t>
  </si>
  <si>
    <t xml:space="preserve">Traffic Signal Equipment Pole, Type III(L), 40' Shaft, 35' &amp; 55' Arm </t>
  </si>
  <si>
    <t xml:space="preserve">Traffic Signal Equipment Pole, Type III(L), 40' Shaft, 35' &amp; 60' Arm </t>
  </si>
  <si>
    <t xml:space="preserve">Traffic Signal Equipment Pole, Type III(L), 40' Shaft, 35' &amp; 65' Arm </t>
  </si>
  <si>
    <t xml:space="preserve">Traffic Signal Equipment Pole, Type III(L), 40' Shaft, 35' &amp; 70' Arm </t>
  </si>
  <si>
    <t xml:space="preserve">Traffic Signal Equipment Pole, Type III(L), 40' Shaft, 35' &amp; 75' Arm </t>
  </si>
  <si>
    <t xml:space="preserve">Traffic Signal Equipment Pole, Type III(L), 40' Shaft, 40' &amp; 40' Arm </t>
  </si>
  <si>
    <t xml:space="preserve">Traffic Signal Equipment Pole, Type III(L), 40' Shaft, 40' &amp; 45' Arm </t>
  </si>
  <si>
    <t xml:space="preserve">Traffic Signal Equipment Pole, Type III(L), 40' Shaft, 40' &amp; 50' Arm </t>
  </si>
  <si>
    <t xml:space="preserve">Traffic Signal Equipment Pole, Type III(L), 40' Shaft, 40' &amp; 55' Arm </t>
  </si>
  <si>
    <t xml:space="preserve">Traffic Signal Equipment Pole, Type III(L), 40' Shaft, 40' &amp; 60' Arm </t>
  </si>
  <si>
    <t xml:space="preserve">Traffic Signal Equipment Pole, Type III(L), 40' Shaft, 40' &amp; 65' Arm </t>
  </si>
  <si>
    <t xml:space="preserve">Traffic Signal Equipment Pole, Type III(L), 40' Shaft, 40' &amp; 70' Arm </t>
  </si>
  <si>
    <t xml:space="preserve">Traffic Signal Equipment Pole, Type III(L), 40' Shaft, 40' &amp; 75' Arm </t>
  </si>
  <si>
    <t xml:space="preserve">Traffic Signal Equipment Pole, Type III(L), 40' Shaft, 40' &amp; 80' Arm </t>
  </si>
  <si>
    <t xml:space="preserve">Traffic Signal Equipment Pole, Type III(L), 40' Shaft, 45' &amp; 45' Arm </t>
  </si>
  <si>
    <t xml:space="preserve">Traffic Signal Equipment Pole, Type III(L), 40' Shaft, 45' &amp; 50' Arm </t>
  </si>
  <si>
    <t xml:space="preserve">Traffic Signal Equipment Pole, Type III(L), 40' Shaft, 45' &amp; 55' Arm </t>
  </si>
  <si>
    <t xml:space="preserve">Traffic Signal Equipment Pole, Type III(L), 40' Shaft, 45' &amp; 60' Arm </t>
  </si>
  <si>
    <t xml:space="preserve">Traffic Signal Equipment Pole, Type III(L), 40' Shaft, 45' &amp; 65' Arm </t>
  </si>
  <si>
    <t xml:space="preserve">Traffic Signal Equipment Pole, Type III(L), 40' Shaft, 45' &amp; 70' Arm </t>
  </si>
  <si>
    <t xml:space="preserve">Traffic Signal Equipment Pole, Type III(L), 40' Shaft, 45' &amp; 75' Arm </t>
  </si>
  <si>
    <t xml:space="preserve">Traffic Signal Equipment Pole, Type III(L), 40' Shaft, 50' &amp; 50' Arm </t>
  </si>
  <si>
    <t xml:space="preserve">Traffic Signal Equipment Pole, Type III(L), 40' Shaft, 50' &amp; 55' Arm </t>
  </si>
  <si>
    <t xml:space="preserve">Traffic Signal Equipment Pole, Type III(L), 40' Shaft, 50' &amp; 60' Arm </t>
  </si>
  <si>
    <t xml:space="preserve">Traffic Signal Equipment Pole, Type III(L), 40' Shaft, 50' &amp; 65' Arm </t>
  </si>
  <si>
    <t xml:space="preserve">Traffic Signal Equipment Pole, Type III(L), 40' Shaft, 50' &amp; 70' Arm </t>
  </si>
  <si>
    <t xml:space="preserve">Traffic Signal Equipment Pole, Type III(L), 40' Shaft, 50' &amp; 75' Arm </t>
  </si>
  <si>
    <t xml:space="preserve">Traffic Signal Equipment Pole, Type III(L), 40' Shaft, 55' &amp; 55' Arm </t>
  </si>
  <si>
    <t xml:space="preserve">Traffic Signal Equipment Pole, Type III(L), 40' Shaft, 55' &amp; 60' Arm </t>
  </si>
  <si>
    <t xml:space="preserve">Traffic Signal Equipment Pole, Type III(L), 40' Shaft, 55' &amp; 65' Arm </t>
  </si>
  <si>
    <t xml:space="preserve">Traffic Signal Equipment Pole, Type III(L), 40' Shaft, 55' &amp; 70' Arm </t>
  </si>
  <si>
    <t xml:space="preserve">Traffic Signal Equipment Pole, Type III(L), 40' Shaft, 55' &amp; 75' Arm </t>
  </si>
  <si>
    <t xml:space="preserve">Traffic Signal Equipment Pole, Type III(L), 40' Shaft, 60' &amp; 60' Arm </t>
  </si>
  <si>
    <t xml:space="preserve">Traffic Signal Equipment Pole, Type III(L), 40' Shaft, 60' &amp; 65' Arm </t>
  </si>
  <si>
    <t xml:space="preserve">Traffic Signal Equipment Pole, Type III(L), 40' Shaft, 60' &amp; 70' Arm </t>
  </si>
  <si>
    <t xml:space="preserve">Traffic Signal Equipment Pole, Type III(L), 40' Shaft, 60' &amp; 75' Arm </t>
  </si>
  <si>
    <t xml:space="preserve">Traffic Signal Equipment Pole, Type III(L), 40' Shaft, 65' &amp; 65' Arm </t>
  </si>
  <si>
    <t xml:space="preserve">Traffic Signal Equipment Pole, Type III(L), 40' Shaft, 65' &amp; 70' Arm </t>
  </si>
  <si>
    <t xml:space="preserve">Traffic Signal Equipment Pole, Type III(L), 40' Shaft, 70' &amp; 70' Arm </t>
  </si>
  <si>
    <t xml:space="preserve">Traffic Signal Equipment Pole, Type III, 17' Shaft, 20' &amp; 45' Arms </t>
  </si>
  <si>
    <t xml:space="preserve">Traffic Signal Equipment Pole, Type III, 17' Shaft, 25' &amp; 30' Arm </t>
  </si>
  <si>
    <t xml:space="preserve">Traffic Signal Equipment Pole, Type III, 17' Shaft, 25' &amp; 35' Arm </t>
  </si>
  <si>
    <t xml:space="preserve">Traffic Signal Equipment Pole, Type III, 17' Shaft, 25' &amp; 40' Arms </t>
  </si>
  <si>
    <t xml:space="preserve">Traffic Signal Equipment Pole, Type III, 17' Shaft, 25' &amp; 45' Arm </t>
  </si>
  <si>
    <t xml:space="preserve">Traffic Signal Equipment Pole, Type III, 17' Shaft, 25' &amp; 50' Arm </t>
  </si>
  <si>
    <t xml:space="preserve">Traffic Signal Equipment Pole, Type III, 17' Shaft, 25' &amp; 55' Arm </t>
  </si>
  <si>
    <t xml:space="preserve">Traffic Signal Equipment Pole, Type III, 17' Shaft, 25' &amp; 60' Arm </t>
  </si>
  <si>
    <t xml:space="preserve">Traffic Signal Equipment Pole, Type III, 17' Shaft, 25' &amp; 65' Arms </t>
  </si>
  <si>
    <t xml:space="preserve">Traffic Signal Equipment Pole, Type III, 17' Shaft, 30' &amp; 30' Arms </t>
  </si>
  <si>
    <t xml:space="preserve">Traffic Signal Equipment Pole, Type III, 17' Shaft, 30' &amp; 35' Arms </t>
  </si>
  <si>
    <t xml:space="preserve">Traffic Signal Equipment Pole, Type III, 17' Shaft, 30' &amp; 40' Arms </t>
  </si>
  <si>
    <t xml:space="preserve">Traffic Signal Equipment Pole, Type III, 17' Shaft, 30' &amp; 45' Arms </t>
  </si>
  <si>
    <t xml:space="preserve">Traffic Signal Equipment Pole, Type III, 17' Shaft, 30' &amp; 50' Arms </t>
  </si>
  <si>
    <t xml:space="preserve">Traffic Signal Equipment Pole, Type III, 17' Shaft, 30' &amp; 55' Arms </t>
  </si>
  <si>
    <t xml:space="preserve">Traffic Signal Equipment Pole, Type III, 17' Shaft, 30' &amp; 60' Arm </t>
  </si>
  <si>
    <t xml:space="preserve">Traffic Signal Equipment Pole, Type III, 17' Shaft, 30' &amp; 65' Arm </t>
  </si>
  <si>
    <t xml:space="preserve">Traffic Signal Equipment Pole, Type III, 17' Shaft, 30' &amp; 70' Arm </t>
  </si>
  <si>
    <t xml:space="preserve">Traffic Signal Equipment Pole, Type III, 17' Shaft, 30' &amp; 75' Arm </t>
  </si>
  <si>
    <t xml:space="preserve">Traffic Signal Equipment Pole, Type III, 17' Shaft, 35' &amp; 15' Arms </t>
  </si>
  <si>
    <t xml:space="preserve">Traffic Signal Equipment Pole, Type III, 17' Shaft, 35' &amp; 40' Arms </t>
  </si>
  <si>
    <t xml:space="preserve">Traffic Signal Equipment Pole, Type III, 17' Shaft, 35' &amp; 45' Arms </t>
  </si>
  <si>
    <t xml:space="preserve">Traffic Signal Equipment Pole, Type III, 17' Shaft, 35' &amp; 50' Arms </t>
  </si>
  <si>
    <t xml:space="preserve">Traffic Signal Equipment Pole, Type III, 17' Shaft, 35' &amp; 55' Arm </t>
  </si>
  <si>
    <t xml:space="preserve">Traffic Signal Equipment Pole, Type III, 17' Shaft, 35' &amp; 60' Arm </t>
  </si>
  <si>
    <t xml:space="preserve">Traffic Signal Equipment Pole, Type III, 17' Shaft, 35' &amp; 65' Arm </t>
  </si>
  <si>
    <t xml:space="preserve">Traffic Signal Equipment Pole, Type III, 17' Shaft, 35' &amp; 70' Arm </t>
  </si>
  <si>
    <t xml:space="preserve">Traffic Signal Equipment Pole, Type III, 17' Shaft, 35' &amp; 75' Arm </t>
  </si>
  <si>
    <t xml:space="preserve">Traffic Signal Equipment Pole, Type III, 17' Shaft, 40' &amp; 40' Arms </t>
  </si>
  <si>
    <t xml:space="preserve">Traffic Signal Equipment Pole, Type III, 17' Shaft, 40' &amp; 45' Arms </t>
  </si>
  <si>
    <t xml:space="preserve">Traffic Signal Equipment Pole, Type III, 17' Shaft, 40' &amp; 50' Arms </t>
  </si>
  <si>
    <t xml:space="preserve">Traffic Signal Equipment Pole, Type III, 17' Shaft, 40' &amp; 55' Arm </t>
  </si>
  <si>
    <t xml:space="preserve">Traffic Signal Equipment Pole, Type III, 17' Shaft, 40' &amp; 60' Arms </t>
  </si>
  <si>
    <t xml:space="preserve">Traffic Signal Equipment Pole, Type III, 17' Shaft, 40' &amp; 65' Arm </t>
  </si>
  <si>
    <t xml:space="preserve">Traffic Signal Equipment Pole, Type III, 17' Shaft, 40' &amp; 70' Arm </t>
  </si>
  <si>
    <t xml:space="preserve">Traffic Signal Equipment Pole, Type III, 17' Shaft, 40' &amp; 75' Arm </t>
  </si>
  <si>
    <t xml:space="preserve">Traffic Signal Equipment Pole, Type III, 17' Shaft, 45' &amp; 45' Arms </t>
  </si>
  <si>
    <t xml:space="preserve">Traffic Signal Equipment Pole, Type III, 17' Shaft, 45' &amp; 50' Arms </t>
  </si>
  <si>
    <t xml:space="preserve">Traffic Signal Equipment Pole, Type III, 17' Shaft, 45' &amp; 55' Arms </t>
  </si>
  <si>
    <t xml:space="preserve">Traffic Signal Equipment Pole, Type III, 17' Shaft, 45' &amp; 60' Arms </t>
  </si>
  <si>
    <t xml:space="preserve">Traffic Signal Equipment Pole, Type III, 17' Shaft, 45' &amp; 65' Arm </t>
  </si>
  <si>
    <t xml:space="preserve">Traffic Signal Equipment Pole, Type III, 17' Shaft, 45' &amp; 70' Arm </t>
  </si>
  <si>
    <t xml:space="preserve">Traffic Signal Equipment Pole, Type III, 17' Shaft, 45' &amp; 75' Arm </t>
  </si>
  <si>
    <t xml:space="preserve">Traffic Signal Equipment Pole, Type III, 17' Shaft, 50' &amp; 50' Arms </t>
  </si>
  <si>
    <t xml:space="preserve">Traffic Signal Equipment Pole, Type III, 17' Shaft, 50' &amp; 55' Arms </t>
  </si>
  <si>
    <t xml:space="preserve">Traffic Signal Equipment Pole, Type III, 17' Shaft, 50' &amp; 60' Arms </t>
  </si>
  <si>
    <t xml:space="preserve">Traffic Signal Equipment Pole, Type III, 17' Shaft, 50' &amp; 65' Arm </t>
  </si>
  <si>
    <t xml:space="preserve">Traffic Signal Equipment Pole, Type III, 17' Shaft, 50' &amp; 70' Arm </t>
  </si>
  <si>
    <t xml:space="preserve">Traffic Signal Equipment Pole, Type III, 17' Shaft, 50' &amp; 75' Arm </t>
  </si>
  <si>
    <t xml:space="preserve">Traffic Signal Equipment Pole, Type III, 40' Shaft, 50' &amp; 60' Arm </t>
  </si>
  <si>
    <t xml:space="preserve">Traffic Signal Equipment Pole, Type III, 17' Shaft, 50' &amp; 80' Arms </t>
  </si>
  <si>
    <t xml:space="preserve">Traffic Signal Equipment Pole, Type III, 17' Shaft, 55' &amp; 25' Arms </t>
  </si>
  <si>
    <t xml:space="preserve">Traffic Signal Equipment Pole, Type III, 17' Shaft, 55' &amp; 55' Arms </t>
  </si>
  <si>
    <t xml:space="preserve">Traffic Signal Equipment Pole, Type III, 17' Shaft, 55' &amp; 60' Arms </t>
  </si>
  <si>
    <t xml:space="preserve">Traffic Signal Equipment Pole, Type III, 17' Shaft, 55' &amp; 65' Arms </t>
  </si>
  <si>
    <t xml:space="preserve">Traffic Signal Equipment Pole, Type III, 17' Shaft, 55' &amp; 70' Arms </t>
  </si>
  <si>
    <t xml:space="preserve">Traffic Signal Equipment Pole, Type III, 17' Shaft, 55' &amp; 75' Arm </t>
  </si>
  <si>
    <t xml:space="preserve">Traffic Signal Equipment Pole, Type III, 17' Shaft, 60' &amp; 60' Arms </t>
  </si>
  <si>
    <t xml:space="preserve">Traffic Signal Equipment Pole, Type III, 17' Shaft, 60' &amp; 65' Arms </t>
  </si>
  <si>
    <t xml:space="preserve">Traffic Signal Equipment Pole, Type III, 17' Shaft, 60' &amp; 70' Arm </t>
  </si>
  <si>
    <t xml:space="preserve">Traffic Signal Equipment Pole, Type III, 17' Shaft, 60' &amp; 75' Arm </t>
  </si>
  <si>
    <t xml:space="preserve">Traffic Signal Equipment Pole, Type III, 17' Shaft, 65' &amp; 65' Arm </t>
  </si>
  <si>
    <t xml:space="preserve">Traffic Signal Equipment Pole, Type III, 17' Shaft, 65' &amp; 70' Arm </t>
  </si>
  <si>
    <t xml:space="preserve">Traffic Signal Equipment Pole, Type III, 17' Shaft, 75' &amp; 35' Arms </t>
  </si>
  <si>
    <t xml:space="preserve">Traffic Signal Equipment Pole, Type III, 17' Shaft, 75' &amp; 45' Arms </t>
  </si>
  <si>
    <t xml:space="preserve">Traffic Signal Equipment Pole, Type III, 22' Shaft, 60' &amp; 75' Arm </t>
  </si>
  <si>
    <t xml:space="preserve">Traffic Signal Equipment Pole, Type III, 22' Shaft, 75' &amp; 60' Arms </t>
  </si>
  <si>
    <t xml:space="preserve">Traffic Signal Equipment Pole, Type III, 22' Shaft, 80' &amp; 40' Arms </t>
  </si>
  <si>
    <t xml:space="preserve">Traffic Signal Equipment Pole, Type III, 30' Shaft, 25' &amp; 30' Arm </t>
  </si>
  <si>
    <t xml:space="preserve">Traffic Signal Equipment Pole, Type III, 30' Shaft, 25' &amp; 35' Arm </t>
  </si>
  <si>
    <t xml:space="preserve">Traffic Signal Equipment Pole, Type III, 30' Shaft, 25' &amp; 40' Arm </t>
  </si>
  <si>
    <t xml:space="preserve">Traffic Signal Equipment Pole, Type III, 30' Shaft, 25' &amp; 45' Arm </t>
  </si>
  <si>
    <t xml:space="preserve">Traffic Signal Equipment Pole, Type III, 30' Shaft, 25' &amp; 50' Arm </t>
  </si>
  <si>
    <t xml:space="preserve">Traffic Signal Equipment Pole, Type III, 30' Shaft, 25' &amp; 55' Arm </t>
  </si>
  <si>
    <t xml:space="preserve">Traffic Signal Equipment Pole, Type III, 30' Shaft, 25' &amp; 60' Arm </t>
  </si>
  <si>
    <t xml:space="preserve">Traffic Signal Equipment Pole, Type III, 30' Shaft, 30' &amp; 30' Arm </t>
  </si>
  <si>
    <t xml:space="preserve">Traffic Signal Equipment Pole, Type III, 30' Shaft, 30' &amp; 35' Arm </t>
  </si>
  <si>
    <t xml:space="preserve">Traffic Signal Equipment Pole, Type III, 30' Shaft, 30' &amp; 40' Arm </t>
  </si>
  <si>
    <t xml:space="preserve">Traffic Signal Equipment Pole, Type III, 30' Shaft, 30' &amp; 45' Arm </t>
  </si>
  <si>
    <t xml:space="preserve">Traffic Signal Equipment Pole, Type III, 30' Shaft, 30' &amp; 50' Arm </t>
  </si>
  <si>
    <t xml:space="preserve">Traffic Signal Equipment Pole, Type III, 30' Shaft, 30' &amp; 55' Arm </t>
  </si>
  <si>
    <t xml:space="preserve">Traffic Signal Equipment Pole, Type III, 30' Shaft, 30' &amp; 60' Arm </t>
  </si>
  <si>
    <t xml:space="preserve">Traffic Signal Equipment Pole, Type III, 30' Shaft, 30' &amp; 65' Arm </t>
  </si>
  <si>
    <t xml:space="preserve">Traffic Signal Equipment Pole, Type III, 30' Shaft, 30' &amp; 70' Arm </t>
  </si>
  <si>
    <t xml:space="preserve">Traffic Signal Equipment Pole, Type III, 30' Shaft, 30' &amp; 75' Arm </t>
  </si>
  <si>
    <t xml:space="preserve">Traffic Signal Equipment Pole, Type III, 30' Shaft, 35' &amp; 40' Arm </t>
  </si>
  <si>
    <t xml:space="preserve">Traffic Signal Equipment Pole, Type III, 30' Shaft, 35' &amp; 45' Arm </t>
  </si>
  <si>
    <t xml:space="preserve">Traffic Signal Equipment Pole, Type III, 30' Shaft, 35' &amp; 50' Arm </t>
  </si>
  <si>
    <t xml:space="preserve">Traffic Signal Equipment Pole, Type III, 30' Shaft, 35' &amp; 55' Arm </t>
  </si>
  <si>
    <t xml:space="preserve">Traffic Signal Equipment Pole, Type III, 30' Shaft, 35' &amp; 60' Arm </t>
  </si>
  <si>
    <t xml:space="preserve">Traffic Signal Equipment Pole, Type III, 30' Shaft, 35' &amp; 65' Arm </t>
  </si>
  <si>
    <t xml:space="preserve">Traffic Signal Equipment Pole, Type III, 30' Shaft, 35' &amp; 70' Arm </t>
  </si>
  <si>
    <t xml:space="preserve">Traffic Signal Equipment Pole, Type III, 30' Shaft, 35' &amp; 75' Arm </t>
  </si>
  <si>
    <t xml:space="preserve">Traffic Signal Equipment Pole, Type III, 30' Shaft, 40' &amp; 40' Arm </t>
  </si>
  <si>
    <t xml:space="preserve">Traffic Signal Equipment Pole, Type III, 30' Shaft, 40' &amp; 45' Arm </t>
  </si>
  <si>
    <t xml:space="preserve">Traffic Signal Equipment Pole, Type III, 30' Shaft, 40' &amp; 50' Arm </t>
  </si>
  <si>
    <t xml:space="preserve">Traffic Signal Equipment Pole, Type III, 30' Shaft, 40' &amp; 55' Arm </t>
  </si>
  <si>
    <t xml:space="preserve">Traffic Signal Equipment Pole, Type III, 30' Shaft, 40' &amp; 60' Arm </t>
  </si>
  <si>
    <t xml:space="preserve">Traffic Signal Equipment Pole, Type III, 30' Shaft, 40' &amp; 65' Arm </t>
  </si>
  <si>
    <t xml:space="preserve">Traffic Signal Equipment Pole, Type III, 30' Shaft, 40' &amp; 70' Arm </t>
  </si>
  <si>
    <t xml:space="preserve">Traffic Signal Equipment Pole, Type III, 30' Shaft, 40' &amp; 75' Arm </t>
  </si>
  <si>
    <t xml:space="preserve">Traffic Signal Equipment Pole, Type III, 30' Shaft, 45' &amp; 45' Arm </t>
  </si>
  <si>
    <t xml:space="preserve">Traffic Signal Equipment Pole, Type III, 30' Shaft, 45' &amp; 50' Arm </t>
  </si>
  <si>
    <t xml:space="preserve">Traffic Signal Equipment Pole, Type III, 30' Shaft, 45' &amp; 55' Arm </t>
  </si>
  <si>
    <t xml:space="preserve">Traffic Signal Equipment Pole, Type III, 30' Shaft, 45' &amp; 60' Arm </t>
  </si>
  <si>
    <t xml:space="preserve">Traffic Signal Equipment Pole, Type III, 30' Shaft, 45' &amp; 65' Arm </t>
  </si>
  <si>
    <t xml:space="preserve">Traffic Signal Equipment Pole, Type III, 30' Shaft, 45' &amp; 70' Arm </t>
  </si>
  <si>
    <t xml:space="preserve">Traffic Signal Equipment Pole, Type III, 30' Shaft, 45' &amp; 75' Arm </t>
  </si>
  <si>
    <t xml:space="preserve">Traffic Signal Equipment Pole, Type III, 30' Shaft, 50' &amp; 50' Arm </t>
  </si>
  <si>
    <t xml:space="preserve">Traffic Signal Equipment Pole, Type III, 30' Shaft, 50' &amp; 55' Arm </t>
  </si>
  <si>
    <t xml:space="preserve">Traffic Signal Equipment Pole, Type III, 30' Shaft, 50' &amp; 60' Arm </t>
  </si>
  <si>
    <t xml:space="preserve">Traffic Signal Equipment Pole, Type III, 30' Shaft, 50' &amp; 65' Arm </t>
  </si>
  <si>
    <t xml:space="preserve">Traffic Signal Equipment Pole, Type III, 30' Shaft, 50' &amp; 70' Arm </t>
  </si>
  <si>
    <t xml:space="preserve">Traffic Signal Equipment Pole, Type III, 30' Shaft, 50' &amp; 75' Arm </t>
  </si>
  <si>
    <t xml:space="preserve">Traffic Signal Equipment Pole, Type III, 30' Shaft, 55' &amp; 55' Arm </t>
  </si>
  <si>
    <t xml:space="preserve">Traffic Signal Equipment Pole, Type III, 30' Shaft, 55' &amp; 60' Arm </t>
  </si>
  <si>
    <t xml:space="preserve">Traffic Signal Equipment Pole, Type III, 30' Shaft, 55' &amp; 65' Arm </t>
  </si>
  <si>
    <t xml:space="preserve">Traffic Signal Equipment Pole, Type III, 30' Shaft, 55' &amp; 70' Arm </t>
  </si>
  <si>
    <t xml:space="preserve">Traffic Signal Equipment Pole, Type III, 30' Shaft, 55' &amp; 75' Arm </t>
  </si>
  <si>
    <t xml:space="preserve">Traffic Signal Equipment Pole, Type III, 30' Shaft, 60' &amp; 60' Arm </t>
  </si>
  <si>
    <t xml:space="preserve">Traffic Signal Equipment Pole, Type III, 30' Shaft, 60' &amp; 65' Arm </t>
  </si>
  <si>
    <t xml:space="preserve">Traffic Signal Equipment Pole, Type III, 30' Shaft, 60' &amp; 70' Arm </t>
  </si>
  <si>
    <t xml:space="preserve">Traffic Signal Equipment Pole, Type III, 30' Shaft, 60' &amp; 75' Arm </t>
  </si>
  <si>
    <t xml:space="preserve">Traffic Signal Equipment Pole, Type III, 30' Shaft, 65' &amp; 65' Arm </t>
  </si>
  <si>
    <t xml:space="preserve">Traffic Signal Equipment Pole, Type III, 30' Shaft, 65' &amp; 70' Arm </t>
  </si>
  <si>
    <t xml:space="preserve">Traffic Signal Equipment Pole, Type III, 30' Shaft, 70' &amp; 70' Arm </t>
  </si>
  <si>
    <t xml:space="preserve">Traffic Signal Equipment Pole, Type III, 40' Shaft, 25' &amp; 30' Arm </t>
  </si>
  <si>
    <t xml:space="preserve">Traffic Signal Equipment Pole, Type III, 40' Shaft, 25' &amp; 35' Arm </t>
  </si>
  <si>
    <t xml:space="preserve">Traffic Signal Equipment Pole, Type III, 40' Shaft, 25' &amp; 40' Arm </t>
  </si>
  <si>
    <t xml:space="preserve">Traffic Signal Equipment Pole, Type III, 40' Shaft, 25' &amp; 45' Arm </t>
  </si>
  <si>
    <t xml:space="preserve">Traffic Signal Equipment Pole, Type III, 40' Shaft, 25' &amp; 50' Arm </t>
  </si>
  <si>
    <t xml:space="preserve">Traffic Signal Equipment Pole, Type III, 40' Shaft, 25' &amp; 55' Arm </t>
  </si>
  <si>
    <t xml:space="preserve">Traffic Signal Equipment Pole, Type III, 40' Shaft, 25' &amp; 60' Arm </t>
  </si>
  <si>
    <t xml:space="preserve">Traffic Signal Equipment Pole, Type III, 40' Shaft, 30' &amp; 30' Arm </t>
  </si>
  <si>
    <t xml:space="preserve">Traffic Signal Equipment Pole, Type III, 40' Shaft, 30' &amp; 35' Arm </t>
  </si>
  <si>
    <t xml:space="preserve">Traffic Signal Equipment Pole, Type III, 40' Shaft, 30' &amp; 40' Arm </t>
  </si>
  <si>
    <t xml:space="preserve">Traffic Signal Equipment Pole, Type III, 40' Shaft, 30' &amp; 45' Arm </t>
  </si>
  <si>
    <t xml:space="preserve">Traffic Signal Equipment Pole, Type III, 40' Shaft, 30' &amp; 50' Arm </t>
  </si>
  <si>
    <t xml:space="preserve">Traffic Signal Equipment Pole, Type III, 40' Shaft, 30' &amp; 55' Arm </t>
  </si>
  <si>
    <t xml:space="preserve">Traffic Signal Equipment Pole, Type III, 40' Shaft, 30' &amp; 60' Arm </t>
  </si>
  <si>
    <t xml:space="preserve">Traffic Signal Equipment Pole, Type III, 40' Shaft, 30' &amp; 65' Arm </t>
  </si>
  <si>
    <t xml:space="preserve">Traffic Signal Equipment Pole, Type III, 40' Shaft, 30' &amp; 70' Arm </t>
  </si>
  <si>
    <t xml:space="preserve">Traffic Signal Equipment Pole, Type III, 40' Shaft, 30' &amp; 75' Arm </t>
  </si>
  <si>
    <t xml:space="preserve">Traffic Signal Equipment Pole, Type III, 40' Shaft, 35' &amp; 40' Arm </t>
  </si>
  <si>
    <t xml:space="preserve">Traffic Signal Equipment Pole, Type III, 40' Shaft, 35' &amp; 45' Arm </t>
  </si>
  <si>
    <t xml:space="preserve">Traffic Signal Equipment Pole, Type III, 40' Shaft, 35' &amp; 50' Arm </t>
  </si>
  <si>
    <t xml:space="preserve">Traffic Signal Equipment Pole, Type III, 40' Shaft, 35' &amp; 55' Arm </t>
  </si>
  <si>
    <t xml:space="preserve">Traffic Signal Equipment Pole, Type III, 40' Shaft, 35' &amp; 60' Arm </t>
  </si>
  <si>
    <t xml:space="preserve">Traffic Signal Equipment Pole, Type III, 40' Shaft, 35' &amp; 65' Arm </t>
  </si>
  <si>
    <t xml:space="preserve">Traffic Signal Equipment Pole, Type III, 40' Shaft, 35' &amp; 70' Arm </t>
  </si>
  <si>
    <t xml:space="preserve">Traffic Signal Equipment Pole, Type III, 40' Shaft, 35' &amp; 75' Arm </t>
  </si>
  <si>
    <t xml:space="preserve">Traffic Signal Equipment Pole, Type III, 40' Shaft, 40' &amp; 40' Arm </t>
  </si>
  <si>
    <t xml:space="preserve">Traffic Signal Equipment Pole, Type III, 40' Shaft, 40' &amp; 45' Arm </t>
  </si>
  <si>
    <t xml:space="preserve">Traffic Signal Equipment Pole, Type III, 40' Shaft, 40 &amp; 50' Arm </t>
  </si>
  <si>
    <t xml:space="preserve">Traffic Signal Equipment Pole, Type III, 40' Shaft, 40' &amp; 55' Arm </t>
  </si>
  <si>
    <t xml:space="preserve">Traffic Signal Equipment Pole, Type III, 40' Shaft, 40' &amp; 60' Arm </t>
  </si>
  <si>
    <t xml:space="preserve">Traffic Signal Equipment Pole, Type III, 40' Shaft, 40' &amp; 65' Arm </t>
  </si>
  <si>
    <t xml:space="preserve">Traffic Signal Equipment Pole, Type III, 40' Shaft, 40' &amp; 70' Arm </t>
  </si>
  <si>
    <t xml:space="preserve">Traffic Signal Equipment Pole, Type III, 40' Shaft, 40' &amp; 75' Arm </t>
  </si>
  <si>
    <t xml:space="preserve">Traffic Signal Equipment Pole, Type III, 40' Shaft, 45' &amp; 45' Arm </t>
  </si>
  <si>
    <t xml:space="preserve">Traffic Signal Equipment Pole, Type III, 40' Shaft, 45' &amp; 50' Arm </t>
  </si>
  <si>
    <t xml:space="preserve">Traffic Signal Equipment Pole, Type III, 40' Shaft, 45' &amp; 55' Arm </t>
  </si>
  <si>
    <t xml:space="preserve">Traffic Signal Equipment Pole, Type III, 40' Shaft, 45' &amp; 60' Arm </t>
  </si>
  <si>
    <t xml:space="preserve">Traffic Signal Equipment Pole, Type III, 40' Shaft, 45' &amp; 65' Arm </t>
  </si>
  <si>
    <t xml:space="preserve">Traffic Signal Equipment Pole, Type III, 40' Shaft, 45' &amp; 70' Arm </t>
  </si>
  <si>
    <t xml:space="preserve">Traffic Signal Equipment Pole, Type III, 40' Shaft, 45' &amp; 75' Arm </t>
  </si>
  <si>
    <t xml:space="preserve">Traffic Signal Equipment Pole, Type III, 40' Shaft, 50' &amp; 50' Arm </t>
  </si>
  <si>
    <t xml:space="preserve">Traffic Signal Equipment Pole, Type III, 40' Shaft, 50' &amp; 55' Arm </t>
  </si>
  <si>
    <t xml:space="preserve">Traffic Signal Equipment Pole, Type III, 40' Shaft, 50' &amp; 65' Arm </t>
  </si>
  <si>
    <t xml:space="preserve">Traffic Signal Equipment Pole, Type III, 40' Shaft, 50' &amp; 70' Arm </t>
  </si>
  <si>
    <t xml:space="preserve">Traffic Signal Equipment Pole, Type III, 40' Shaft, 50' &amp; 75' Arm </t>
  </si>
  <si>
    <t xml:space="preserve">Traffic Signal Equipment Pole, Type III, 40' Shaft, 55' &amp; 55' Arm </t>
  </si>
  <si>
    <t xml:space="preserve">Traffic Signal Equipment Pole, Type III, 40' Shaft, 55' &amp; 60' Arm </t>
  </si>
  <si>
    <t xml:space="preserve">Traffic Signal Equipment Pole, Type III, 40' Shaft, 55' &amp; 65' Arm </t>
  </si>
  <si>
    <t xml:space="preserve">Traffic Signal Equipment Pole, Type III, 40' Shaft, 55' &amp; 70' Arm </t>
  </si>
  <si>
    <t xml:space="preserve">Traffic Signal Equipment Pole, Type III, 40' Shaft, 55' &amp; 75' Arm </t>
  </si>
  <si>
    <t xml:space="preserve">Traffic Signal Equipment Pole, Type III, 40' Shaft, 60' &amp; 60' Arm </t>
  </si>
  <si>
    <t xml:space="preserve">Traffic Signal Equipment Pole, Type III, 40' Shaft, 60' &amp; 65' Arm </t>
  </si>
  <si>
    <t xml:space="preserve">Traffic Signal Equipment Pole, Type III, 40' Shaft, 60' &amp; 70' Arm </t>
  </si>
  <si>
    <t xml:space="preserve">Traffic Signal Equipment Pole, Type III, 40' Shaft, 60' &amp; 75' Arm </t>
  </si>
  <si>
    <t xml:space="preserve">Traffic Signal Equipment Pole, Type III, 40' Shaft, 65' &amp; 65' Arm </t>
  </si>
  <si>
    <t xml:space="preserve">Traffic Signal Equipment Pole, Type III, 40' Shaft, 65' &amp; 70' Arm </t>
  </si>
  <si>
    <t xml:space="preserve">Traffic Signal Equipment Pole, Type III, 40' Shaft, 70' &amp; 70' Arm </t>
  </si>
  <si>
    <t xml:space="preserve">Traffic Signal Equipment Pole, Type III, 40' Shaft, 80' &amp; 40' Arms </t>
  </si>
  <si>
    <t xml:space="preserve">Traffic Signal Equipment Pole, Type IX, 18' Shaft </t>
  </si>
  <si>
    <t xml:space="preserve">Traffic Signal Equipment Pole, Type V, 10' Shaft </t>
  </si>
  <si>
    <t xml:space="preserve">Traffic Signal Equipment Pole, Type V, 14' Shaft </t>
  </si>
  <si>
    <t xml:space="preserve">Traffic Signal Equipment Pole, Type V, 16' Shaft </t>
  </si>
  <si>
    <t xml:space="preserve">Traffic Signal Equipment Pole, Type V, 18' Shaft </t>
  </si>
  <si>
    <t xml:space="preserve">Traffic Signal Equipment Pole, Type V, 8' Shaft </t>
  </si>
  <si>
    <t xml:space="preserve">Traffic Signal Equipment Pole, Type VI, 18' Shaft </t>
  </si>
  <si>
    <t xml:space="preserve">Traffic Signal Equipment Pole, Type VI, 8' Shaft </t>
  </si>
  <si>
    <t xml:space="preserve">Traffic Signal Equipment Pole, Type X, 18' Shaft </t>
  </si>
  <si>
    <t xml:space="preserve">Traffic Signal Equipment Pole, Type III(L), 30' Shaft, 35' &amp; 35' Arm </t>
  </si>
  <si>
    <t xml:space="preserve">Traffic Signal Equipment Pole, Type VII, 5'6" Shaft </t>
  </si>
  <si>
    <t xml:space="preserve">Traffic Signal Equipment Pole, Type II(L), 21' Shaft, 50' Arm </t>
  </si>
  <si>
    <t xml:space="preserve">Traffic Signal Equipment Pole, Type II(L), 21' Shaft, 55' Arm </t>
  </si>
  <si>
    <t xml:space="preserve">Traffic Signal Equipment Pole, Type II(L), 21' Shaft, 60' Arm </t>
  </si>
  <si>
    <t xml:space="preserve">Traffic Signal Equipment Pole, Type III, 17' Shaft, 35' &amp; 35' Arm </t>
  </si>
  <si>
    <t xml:space="preserve">Traffic Signal Equipment Pole, Type III, 22' Shaft, 25' &amp; 35' Arms </t>
  </si>
  <si>
    <t xml:space="preserve">Traffic Signal Equipment Pole, Type III, 22' Shaft, 30' &amp; 45' Arms </t>
  </si>
  <si>
    <t xml:space="preserve">Traffic Signal Equipment Pole, Type III, 22' Shaft, 35' &amp; 50' Arms </t>
  </si>
  <si>
    <t xml:space="preserve">Traffic Signal Equipment Pole, Type III, 22' Shaft, 30' &amp; 40' Arms </t>
  </si>
  <si>
    <t xml:space="preserve">Traffic Signal Equipment Pole, Type III(L), 30' Shaft, 85' &amp; 65' Arms </t>
  </si>
  <si>
    <t xml:space="preserve">Traffic Signal Equipment Pole, Type III, 22' Shaft, 65' &amp; 50' Arms </t>
  </si>
  <si>
    <t xml:space="preserve">Traffic Signal Equipment Pole, Type III, 22' Shaft, 75' &amp; 75' Arms </t>
  </si>
  <si>
    <t xml:space="preserve">Traffic Signal Equipment Pole, Type III, 22' Shaft, 80' &amp; 70' Arms </t>
  </si>
  <si>
    <t xml:space="preserve">Traffic Signal Equipment Pole, Type III, 22' Shaft, 85' &amp; 65' Arms </t>
  </si>
  <si>
    <t xml:space="preserve">Traffic Signal Equipment Pole, Type III, 30' Shaft, 75' &amp; 75' Arms </t>
  </si>
  <si>
    <t xml:space="preserve">Traffic Signal Equipment Pole, Type III, 30' Shaft, 80' &amp; 70' Arms </t>
  </si>
  <si>
    <t xml:space="preserve">Traffic Signal Equipment Pole, Type III, 17' Shaft, 65' &amp; 75' Arms </t>
  </si>
  <si>
    <t xml:space="preserve">907-634-B </t>
  </si>
  <si>
    <t xml:space="preserve">Traffic Signal Equipment Pole Shaft Extension, 10' </t>
  </si>
  <si>
    <t xml:space="preserve">907-634-C </t>
  </si>
  <si>
    <t xml:space="preserve">Pole Foundations, Class "B" Concrete </t>
  </si>
  <si>
    <t xml:space="preserve">Pole Foundations, Class "DS" Concrete </t>
  </si>
  <si>
    <t xml:space="preserve">907-634-D </t>
  </si>
  <si>
    <t xml:space="preserve">Slip Casing, 24" Diameter </t>
  </si>
  <si>
    <t xml:space="preserve">Slip Casing, 30" Diameter </t>
  </si>
  <si>
    <t xml:space="preserve">Slip Casing, 36" Diameter </t>
  </si>
  <si>
    <t xml:space="preserve">Slip Casing, 48" Diameter </t>
  </si>
  <si>
    <t xml:space="preserve">907-634-E </t>
  </si>
  <si>
    <t xml:space="preserve">Camera Pole with Foundation, 50' Pole </t>
  </si>
  <si>
    <t xml:space="preserve">Camera Pole with Foundation, 60' Pole </t>
  </si>
  <si>
    <t xml:space="preserve">Camera Pole with Foundation, 70' Pole </t>
  </si>
  <si>
    <t xml:space="preserve">Camera Pole with Foundation, 80' Pole </t>
  </si>
  <si>
    <t xml:space="preserve">Camera Pole with Foundation, 75' Pole </t>
  </si>
  <si>
    <t xml:space="preserve">907-634-F </t>
  </si>
  <si>
    <t xml:space="preserve">Detector Pole with Foundation, 20' Pole </t>
  </si>
  <si>
    <t xml:space="preserve">Detector Pole with Foundation, 35' Pole </t>
  </si>
  <si>
    <t xml:space="preserve">Detector Pole with Foundation, 50' Pole </t>
  </si>
  <si>
    <t xml:space="preserve">Detector Pole with Foundation, 25' Pole </t>
  </si>
  <si>
    <t xml:space="preserve">907-634-G </t>
  </si>
  <si>
    <t xml:space="preserve">Traffic Signal Equipment Pole Mast Arm Extension </t>
  </si>
  <si>
    <t xml:space="preserve">Traffic Signal Equipment Pole Mast Arm Extension, 6-foot </t>
  </si>
  <si>
    <t xml:space="preserve">907-634-H </t>
  </si>
  <si>
    <t xml:space="preserve">ITS Equipment Pole, Structure Mounted, 6' Pole </t>
  </si>
  <si>
    <t xml:space="preserve">907-634-I </t>
  </si>
  <si>
    <t xml:space="preserve">Wood Pole, Class II Height 40' </t>
  </si>
  <si>
    <t xml:space="preserve">Wood Pole, Class II Height 45' </t>
  </si>
  <si>
    <t xml:space="preserve">Wood Pole, Class III Height 40' </t>
  </si>
  <si>
    <t xml:space="preserve">Wood Pole, Class III Height 45' </t>
  </si>
  <si>
    <t xml:space="preserve">907-634-J </t>
  </si>
  <si>
    <t xml:space="preserve">ITS Extension Pole, 6'  </t>
  </si>
  <si>
    <t xml:space="preserve">907-634-K </t>
  </si>
  <si>
    <t xml:space="preserve">Camera Lowering Device </t>
  </si>
  <si>
    <t>907-634-PP</t>
  </si>
  <si>
    <t xml:space="preserve">Luminaire Fixture and Arm, Per Plans </t>
  </si>
  <si>
    <t xml:space="preserve">Replace Traffic Signal Equipment Pole Terminal Strips </t>
  </si>
  <si>
    <t xml:space="preserve">Replace Traffic Signal Equipment Pole Shaft </t>
  </si>
  <si>
    <t xml:space="preserve">Traffic Signal Equipment Pole Luminaire Fixture </t>
  </si>
  <si>
    <t xml:space="preserve">Traffic Signal Equipment Pole </t>
  </si>
  <si>
    <t xml:space="preserve">Luminaire </t>
  </si>
  <si>
    <t xml:space="preserve">Camera Pole </t>
  </si>
  <si>
    <t xml:space="preserve">Pedestrian Pushbutton Pole, Per Plans </t>
  </si>
  <si>
    <t xml:space="preserve">635-A     </t>
  </si>
  <si>
    <t xml:space="preserve">Traffic Signal Head, Type 5T </t>
  </si>
  <si>
    <t xml:space="preserve">Traffic Signal Head, Type 1 </t>
  </si>
  <si>
    <t xml:space="preserve">Traffic Signal Head, Type 1A </t>
  </si>
  <si>
    <t xml:space="preserve">Traffic Signal Head, Type 2 </t>
  </si>
  <si>
    <t xml:space="preserve">Traffic Signal Head, Type 2A </t>
  </si>
  <si>
    <t xml:space="preserve">Traffic Signal Head, Type 2R </t>
  </si>
  <si>
    <t xml:space="preserve">Traffic Signal Head, Type 2RA </t>
  </si>
  <si>
    <t xml:space="preserve">Traffic Signal Head, Type 2 FYA </t>
  </si>
  <si>
    <t xml:space="preserve">Traffic Signal Head, Type 2A FYA </t>
  </si>
  <si>
    <t xml:space="preserve">Traffic Signal Head, Type 2R FYA </t>
  </si>
  <si>
    <t xml:space="preserve">Traffic Signal Head, Type 2RA FYA </t>
  </si>
  <si>
    <t xml:space="preserve">Traffic Signal Head, Type 2U </t>
  </si>
  <si>
    <t xml:space="preserve">Traffic Signal Head, Type 3 </t>
  </si>
  <si>
    <t xml:space="preserve">Traffic Signal Head, Type 3A </t>
  </si>
  <si>
    <t xml:space="preserve">Traffic Signal Head, Type 3R </t>
  </si>
  <si>
    <t xml:space="preserve">Traffic Signal Head, Type 4 </t>
  </si>
  <si>
    <t xml:space="preserve">Traffic Signal Head, Type 4R </t>
  </si>
  <si>
    <t xml:space="preserve">Traffic Signal Head, Type 4A </t>
  </si>
  <si>
    <t xml:space="preserve">Traffic Signal Head, Type 6 </t>
  </si>
  <si>
    <t xml:space="preserve">Traffic Signal Head, Type 6A </t>
  </si>
  <si>
    <t xml:space="preserve">Traffic Signal Head, Type 7 </t>
  </si>
  <si>
    <t xml:space="preserve">Traffic Signal Head, Type 7R </t>
  </si>
  <si>
    <t xml:space="preserve">Traffic Signal Head, Type 7A </t>
  </si>
  <si>
    <t xml:space="preserve">Traffic Signal Head, Type 7RA </t>
  </si>
  <si>
    <t xml:space="preserve">Traffic Signal Head, Type 8R </t>
  </si>
  <si>
    <t xml:space="preserve">Traffic Signal Head, Type 8Y </t>
  </si>
  <si>
    <t xml:space="preserve">Traffic Signal Head, Type H </t>
  </si>
  <si>
    <t xml:space="preserve">Traffic Signal Heads, Type 2B FYA </t>
  </si>
  <si>
    <t xml:space="preserve">Traffic Signal Heads, Type 2BA FYA </t>
  </si>
  <si>
    <t xml:space="preserve">Traffic Signal Head, Type 2P FYA </t>
  </si>
  <si>
    <t xml:space="preserve">Traffic Signal Head, Type 2PA FYA </t>
  </si>
  <si>
    <t xml:space="preserve">Traffic Signal Head, Type 9 </t>
  </si>
  <si>
    <t xml:space="preserve">Traffic Signal Head, Type 9A </t>
  </si>
  <si>
    <t>907-635-PP</t>
  </si>
  <si>
    <t xml:space="preserve">Traffic Signal Head </t>
  </si>
  <si>
    <t xml:space="preserve">Drop Gate Barricade </t>
  </si>
  <si>
    <t xml:space="preserve">907-636-A </t>
  </si>
  <si>
    <t xml:space="preserve">Electric Cable, Direct Burial, IMSA 20-1, AWG 1/0, 2 Conductor </t>
  </si>
  <si>
    <t xml:space="preserve">Electric Cable, Direct Burial, IMSA 20-1, AWG 12, 2 Conductor </t>
  </si>
  <si>
    <t xml:space="preserve">Electric Cable, Direct Burial, IMSA 20-1, AWG 12, 4 Conductor </t>
  </si>
  <si>
    <t xml:space="preserve">Electric Cable, Direct Burial, IMSA 20-1, AWG 2, 2 Conductor </t>
  </si>
  <si>
    <t xml:space="preserve">Electric Cable, Direct Burial, IMSA 20-1, AWG 2, 4 Conductor </t>
  </si>
  <si>
    <t xml:space="preserve">Electric Cable, Direct Burial, IMSA 20-1, AWG 6, 2 Conductor </t>
  </si>
  <si>
    <t xml:space="preserve">Electric Cable, Direct Burial, IMSA 20-1, AWG 8, 2 Conductor </t>
  </si>
  <si>
    <t xml:space="preserve">Electric Cable, Direct Burial, IMSA 20-1, AWG 8, 4 Conductor </t>
  </si>
  <si>
    <t xml:space="preserve">Electric Cable, Direct Burial, IMSA 20-1, AWG 1/0, 4 Conductor </t>
  </si>
  <si>
    <t xml:space="preserve">907-636-B </t>
  </si>
  <si>
    <t xml:space="preserve">Electric Cable, Underground in Conduit, IMSA 20-1, AWG 1/0, 2 Conductor </t>
  </si>
  <si>
    <t xml:space="preserve">Electric Cable, Underground in Conduit, IMSA 20-1, AWG 1/0, 4 Conductor </t>
  </si>
  <si>
    <t xml:space="preserve">Electric Cable, Underground in Conduit, IMSA 20-1, AWG 10, 2 Conductor </t>
  </si>
  <si>
    <t xml:space="preserve">Electric Cable, Underground in Conduit, IMSA 20-1, AWG 12, 12 Conductor </t>
  </si>
  <si>
    <t xml:space="preserve">Electric Cable, Underground in Conduit, IMSA 20-1, AWG 12, 2 Conductor </t>
  </si>
  <si>
    <t xml:space="preserve">Electric Cable, Underground in Conduit, IMSA 20-1, AWG 12, 4 Conductor </t>
  </si>
  <si>
    <t xml:space="preserve">Electric Cable, Underground in Conduit, IMSA 20-1, AWG 12, 5 Conductor </t>
  </si>
  <si>
    <t xml:space="preserve">Electric Cable, Underground in Conduit, IMSA 20-1, AWG 12, 7 Conductor </t>
  </si>
  <si>
    <t xml:space="preserve">Electric Cable, Underground in Conduit, IMSA 20-1, AWG 12, 9 Conductor </t>
  </si>
  <si>
    <t xml:space="preserve">Electric Cable, Underground in Conduit, IMSA 20-1, AWG 14, 12 Conductor </t>
  </si>
  <si>
    <t xml:space="preserve">Electric Cable, Underground in Conduit, IMSA 20-1, AWG 14, 2 Conductor </t>
  </si>
  <si>
    <t xml:space="preserve">Electric Cable, Underground in Conduit, IMSA 20-1, AWG 14, 3 Conductor </t>
  </si>
  <si>
    <t xml:space="preserve">Electric Cable, Underground in Conduit, IMSA 20-1, AWG 14, 4 Conductor </t>
  </si>
  <si>
    <t xml:space="preserve">Electric Cable, Underground in Conduit, IMSA 20-1, AWG 14, 5 Conductor </t>
  </si>
  <si>
    <t xml:space="preserve">Electric Cable, Underground in Conduit, IMSA 20-1, AWG 14, 7 Conductor </t>
  </si>
  <si>
    <t xml:space="preserve">Electric Cable, Underground in Conduit, IMSA 20-1, AWG 14, 8 Conductor </t>
  </si>
  <si>
    <t xml:space="preserve">Electric Cable, Underground in Conduit, IMSA 20-1, AWG 14, 9 Conductor </t>
  </si>
  <si>
    <t xml:space="preserve">Electric Cable, Underground in Conduit, IMSA 20-1, AWG 19, 6 pair </t>
  </si>
  <si>
    <t xml:space="preserve">Electric Cable, Underground in Conduit, IMSA 20-1, AWG 2, 2 Conductor </t>
  </si>
  <si>
    <t xml:space="preserve">Electric Cable, Underground in Conduit, IMSA 20-1, AWG 2, 4Conductor </t>
  </si>
  <si>
    <t xml:space="preserve">Electric Cable, Underground in Conduit, IMSA 20-1, AWG 4, 3 Conductor </t>
  </si>
  <si>
    <t xml:space="preserve">Electric Cable, Underground in Conduit, IMSA 20-1, AWG 4, 4 Conductor </t>
  </si>
  <si>
    <t xml:space="preserve">Electric Cable, Underground in Conduit, IMSA 20-1, AWG 6, 1 Conductor </t>
  </si>
  <si>
    <t xml:space="preserve">Electric Cable, Underground in Conduit, IMSA 20-1, AWG 6, 2 Conductor </t>
  </si>
  <si>
    <t xml:space="preserve">Electric Cable, Underground in Conduit, IMSA 20-1, AWG 6, 3 Conductor </t>
  </si>
  <si>
    <t xml:space="preserve">Electric Cable, Underground in Conduit, IMSA 20-1, AWG 6, 4 Conductor </t>
  </si>
  <si>
    <t xml:space="preserve">Electric Cable, Underground in Conduit, IMSA 20-1, AWG 8, 2 Conductor </t>
  </si>
  <si>
    <t xml:space="preserve">Electric Cable, Underground in Conduit, IMSA 20-1, AWG 8, 3 Conductor </t>
  </si>
  <si>
    <t xml:space="preserve">Electric Cable, Underground in Conduit, IMSA 20-1, AWG 8, 4 Conductor </t>
  </si>
  <si>
    <t xml:space="preserve">Electric Cable, Underground in Conduit, IMSA 26-3, AWG 6, 2 Conductor </t>
  </si>
  <si>
    <t xml:space="preserve">Electric Cable, Underground in Conduit, IMSA 26-3, AWG 6, 4 Conductor </t>
  </si>
  <si>
    <t xml:space="preserve">Electric Cable, Underground in Conduit, IMSA 26-3, AWG 8, 2 Conductor </t>
  </si>
  <si>
    <t xml:space="preserve">Electric Cable, Underground in Conduit, IMSA 40-2, AWG 19, 6 pair </t>
  </si>
  <si>
    <t xml:space="preserve">Electric Cable, Underground in Conduit, PTZ Camera Control Cable </t>
  </si>
  <si>
    <t xml:space="preserve">Electric Cable, Underground in Conduit, THHN, AWG #1, 3 Conductor </t>
  </si>
  <si>
    <t xml:space="preserve">Electric Cable, Underground in Conduit, THHN, AWG #1, 4 Conductor </t>
  </si>
  <si>
    <t xml:space="preserve">Electric Cable, Underground in Conduit, THHN, AWG #10, 2 Conductor </t>
  </si>
  <si>
    <t xml:space="preserve">Electric Cable, Underground in Conduit, THHN, AWG #10, 3 Conductor </t>
  </si>
  <si>
    <t xml:space="preserve">Electric Cable, Underground in Conduit, THHN, AWG #12, 2 Conductor </t>
  </si>
  <si>
    <t xml:space="preserve">Electric Cable, Underground in Conduit, THHN, AWG #12, 3 Conductor </t>
  </si>
  <si>
    <t xml:space="preserve">Electric Cable, Underground in Conduit, THHN, AWG #14, 3 Conductor </t>
  </si>
  <si>
    <t xml:space="preserve">Electric Cable, Underground in Conduit, THHN, AWG #2, 3 Conductor </t>
  </si>
  <si>
    <t xml:space="preserve">Electric Cable, Underground in Conduit, THHN, AWG #2, 4 Conductor </t>
  </si>
  <si>
    <t xml:space="preserve">Electric Cable, Underground in Conduit, THHN, AWG #2, 6 Con uctor </t>
  </si>
  <si>
    <t xml:space="preserve">Electric Cable, Underground in Conduit, THHN, AWG #2/0, 4 Conductor </t>
  </si>
  <si>
    <t xml:space="preserve">Electric Cable, Underground in Conduit, THHN, AWG #3, 1 Conductor </t>
  </si>
  <si>
    <t xml:space="preserve">Electric Cable, Underground in Conduit, THHN, AWG #3, 3 Conductor </t>
  </si>
  <si>
    <t xml:space="preserve">Electric Cable, Underground in Conduit, THHN, AWG #3/0, 3 Conductor </t>
  </si>
  <si>
    <t xml:space="preserve">Electric Cable, Underground in Conduit, THHN, AWG #3/0, 4 Conductor </t>
  </si>
  <si>
    <t xml:space="preserve">Electric Cable, Underground in Conduit, THHN, AWG #4, 3 Conductor </t>
  </si>
  <si>
    <t xml:space="preserve">Electric Cable, Underground in Conduit, THHN, AWG #4, 4 Conductor </t>
  </si>
  <si>
    <t xml:space="preserve">Electric Cable, Underground in Conduit, THHN, AWG #4/0, 3 Conductor </t>
  </si>
  <si>
    <t xml:space="preserve">Electric Cable, Underground in Conduit, THHN, AWG #6, 3 Conductor </t>
  </si>
  <si>
    <t xml:space="preserve">Electric Cable, Underground in Conduit, THHN, AWG #6, 4 Conductor </t>
  </si>
  <si>
    <t xml:space="preserve">Electric Cable, Underground in Conduit, THHN, AWG #8, 2 Conductor </t>
  </si>
  <si>
    <t xml:space="preserve">Electric Cable, Underground in Conduit, THHN, AWG #8, 3 Conductor </t>
  </si>
  <si>
    <t xml:space="preserve">Electric Cable, Underground in Conduit, THHN, AWG 1/0, 4 Conductor </t>
  </si>
  <si>
    <t xml:space="preserve">Electric Cable, Underground in Conduit, V.C. </t>
  </si>
  <si>
    <t xml:space="preserve">Electric Cable, Underground in Conduit, THHN, AWG #1/0, 3 Conductor </t>
  </si>
  <si>
    <t xml:space="preserve">Electric Cable, Underground in Conduit, THHN, AWG 1/0, 3 Conductor </t>
  </si>
  <si>
    <t xml:space="preserve">907-636-C </t>
  </si>
  <si>
    <t xml:space="preserve">Electric Cable, Aerial Supported, IMSA 20-1, AWG 1/0, 2 Conductor </t>
  </si>
  <si>
    <t xml:space="preserve">Electric Cable, Aerial Supported, IMSA 20-1, AWG 12, 2 Conductor </t>
  </si>
  <si>
    <t xml:space="preserve">Electric Cable, Aerial Supported, IMSA 20-1, AWG 12, 4 Conductor </t>
  </si>
  <si>
    <t xml:space="preserve">Electric Cable, Aerial Supported, IMSA 20-1, AWG 14, 12 Conductor </t>
  </si>
  <si>
    <t xml:space="preserve">Electric Cable, Aerial Supported, IMSA 20-1, AWG 14, 2 Conductor </t>
  </si>
  <si>
    <t xml:space="preserve">Electric Cable, Aerial Supported, IMSA 20-1, AWG 14, 4 Conductor </t>
  </si>
  <si>
    <t xml:space="preserve">Electric Cable, Aerial Supported, IMSA 20-1, AWG 14, 5 Conductor </t>
  </si>
  <si>
    <t xml:space="preserve">Electric Cable, Aerial Supported, IMSA 20-1, AWG 14, 7 Conductor </t>
  </si>
  <si>
    <t xml:space="preserve">Electric Cable, Aerial Supported, IMSA 20-1, AWG 14, 8 Conductor </t>
  </si>
  <si>
    <t xml:space="preserve">Electric Cable, Aerial Supported, IMSA 20-1, AWG 14, 9 Conductor </t>
  </si>
  <si>
    <t xml:space="preserve">Electric Cable, Aerial Supported, IMSA 20-1, AWG 2, 2 Conductor </t>
  </si>
  <si>
    <t xml:space="preserve">Electric Cable, Aerial Supported, IMSA 20-1, AWG 2, 4 Conductor </t>
  </si>
  <si>
    <t xml:space="preserve">Electric Cable, Aerial Supported, IMSA 20-1, AWG 6, 2 Conductor </t>
  </si>
  <si>
    <t xml:space="preserve">Electric Cable, Aerial Supported, IMSA 20-1, AWG 8, 2 Conductor </t>
  </si>
  <si>
    <t xml:space="preserve">Electric Cable, Aerial Supported, IMSA 20-1, AWG 8, 3 Conductor </t>
  </si>
  <si>
    <t xml:space="preserve">Electric Cable, Aerial Supported, IMSA 20-1, AWG 8, 4 Conductor </t>
  </si>
  <si>
    <t xml:space="preserve">Electric Cable, Aerial Supported, IMSA-20-1, AWG 19, 6 pair </t>
  </si>
  <si>
    <t xml:space="preserve">Electric Cable, Aerial Supported, THHN, AWG 6, 3 Conductor </t>
  </si>
  <si>
    <t xml:space="preserve">Electric Cable, Aerial Supported, THHN/THWN, AWG 1/0, 3 Conductor </t>
  </si>
  <si>
    <t xml:space="preserve">Electric Cable, Aerial Supported, IMSA 20-1, AWG 14, 3 Conductor </t>
  </si>
  <si>
    <t xml:space="preserve">Electric Cable, Aerial Supported, IMSA 20-1, AWG 10, 2 Conductor </t>
  </si>
  <si>
    <t xml:space="preserve">907-636-D </t>
  </si>
  <si>
    <t xml:space="preserve">Electric Cable, Aerial Supported in Conduit, IMSA 20-1, AWG 10, 2 Conductor </t>
  </si>
  <si>
    <t xml:space="preserve">Electric Cable, Aerial Supported in Conduit, IMSA 20-1, AWG 12, 2 Conductor </t>
  </si>
  <si>
    <t xml:space="preserve">Electric Cable, Aerial Supported in Conduit, IMSA 20-1, AWG 12, 4 Conductor </t>
  </si>
  <si>
    <t xml:space="preserve">Electric Cable, Aerial Supported in Conduit, IMSA 20-1, AWG 14, 12 Conductor </t>
  </si>
  <si>
    <t xml:space="preserve">Electric Cable, Aerial Supported in Conduit, IMSA 20-1, AWG 14, 4 Conductor </t>
  </si>
  <si>
    <t xml:space="preserve">Electric Cable, Aerial Supported in Conduit, IMSA 20-1, AWG 14, 5 Conductor </t>
  </si>
  <si>
    <t xml:space="preserve">Electric Cable, Aerial Supported in Conduit, IMSA 20-1, AWG 14, 7 Conductor </t>
  </si>
  <si>
    <t xml:space="preserve">Electric Cable, Aerial Supported in Conduit, IMSA 20-1, AWG 14, 8 Conductor </t>
  </si>
  <si>
    <t xml:space="preserve">Electric Cable, Aerial Supported in Conduit, IMSA 20-1, AWG 14, 9 Conductor </t>
  </si>
  <si>
    <t xml:space="preserve">Electric Cable, Aerial Supported in Conduit, IMSA 20-1, AWG 2, 2 Conductor </t>
  </si>
  <si>
    <t xml:space="preserve">Electric Cable, Aerial Supported in Conduit, IMSA 20-1, AWG 2, 4 Conductor </t>
  </si>
  <si>
    <t xml:space="preserve">Electric Cable, Aerial Supported in Conduit, IMSA 20-1, AWG 6, 2 Conductor </t>
  </si>
  <si>
    <t xml:space="preserve">Electric Cable, Aerial Supported in Conduit, IMSA 20-1, AWG 8, 2 Conductor </t>
  </si>
  <si>
    <t xml:space="preserve">Electric Cable, Aerial Supported in Conduit, IMSA 20-1, AWG 8, 3 Conductor </t>
  </si>
  <si>
    <t xml:space="preserve">Electric Cable, Aerial Supported in Conduit, IMSA 20-1, AWG 8, 4 Conductor </t>
  </si>
  <si>
    <t xml:space="preserve">Electric Cable, Aerial Supported in Conduit, IMSA 20-1, AWG1/0, 2 Conductor </t>
  </si>
  <si>
    <t xml:space="preserve">Electric Cable, Aerial Supported in Conduit, IMSA 40-2, AWG 19, 6 Pair </t>
  </si>
  <si>
    <t xml:space="preserve">Electric Cable, Aerial Supported in Conduit, THHN, AWG #2, 3  Conductor </t>
  </si>
  <si>
    <t xml:space="preserve">Electric Cable, Aerial Supported in Conduit, THHN, AWG #4, 3Conductor </t>
  </si>
  <si>
    <t xml:space="preserve">Electric Cable, Aerial Supported in Conduit, THHN, AWG #6, 3  Conductor </t>
  </si>
  <si>
    <t xml:space="preserve">Electric Cable, Aerial Supported in Conduit, THHN, AWG 1/0, 3 Conductor </t>
  </si>
  <si>
    <t xml:space="preserve">Electric Cable, Aerial Supported in Conduit, IMSA 20-1, AWG 6, 3 Conductor </t>
  </si>
  <si>
    <t xml:space="preserve">907-636-E </t>
  </si>
  <si>
    <t xml:space="preserve">Electric Cable, Underground in Conduit, Tracer Cable </t>
  </si>
  <si>
    <t xml:space="preserve">907-636-F </t>
  </si>
  <si>
    <t xml:space="preserve">Electric Cable, Repair </t>
  </si>
  <si>
    <t xml:space="preserve">907-636-G </t>
  </si>
  <si>
    <t xml:space="preserve">Underground Cable and Conduit, Removed </t>
  </si>
  <si>
    <t xml:space="preserve">907-636-H </t>
  </si>
  <si>
    <t xml:space="preserve">Underground Cable and Conduit, Removed and Re-laid </t>
  </si>
  <si>
    <t xml:space="preserve">907-636-I </t>
  </si>
  <si>
    <t xml:space="preserve">Ground Mounted Meter Enclosure </t>
  </si>
  <si>
    <t xml:space="preserve">Ground Mounted Transformer Enclosure </t>
  </si>
  <si>
    <t xml:space="preserve">ITS Ground Mounted Meter Enclosure </t>
  </si>
  <si>
    <t xml:space="preserve">ITS Ground Mounted Transformer Enclosure </t>
  </si>
  <si>
    <t xml:space="preserve">907-637-A </t>
  </si>
  <si>
    <t xml:space="preserve">Pullbox Enclosure, Type 1 </t>
  </si>
  <si>
    <t xml:space="preserve">Pullbox Enclosure, Type 2 </t>
  </si>
  <si>
    <t xml:space="preserve">Pullbox Enclosure, Type 3 </t>
  </si>
  <si>
    <t xml:space="preserve">Pullbox Enclosure, Type 4 </t>
  </si>
  <si>
    <t xml:space="preserve">Pullbox Enclosure, Type 5 </t>
  </si>
  <si>
    <t xml:space="preserve">907-637-B </t>
  </si>
  <si>
    <t xml:space="preserve">Pull Box Enclosure, Structure Mounted, Type 1 </t>
  </si>
  <si>
    <t xml:space="preserve">907-637-C </t>
  </si>
  <si>
    <t xml:space="preserve">Traffic Signal Conduit, Underground, PVC Coated, 1 1/4" </t>
  </si>
  <si>
    <t xml:space="preserve">Traffic Signal Conduit, Underground, PVC Coated, 1" </t>
  </si>
  <si>
    <t xml:space="preserve">Traffic Signal Conduit, Underground, PVC Coated, 2" </t>
  </si>
  <si>
    <t xml:space="preserve">Traffic Signal Conduit, Underground, PVC Coated, 3" </t>
  </si>
  <si>
    <t xml:space="preserve">Traffic Signal Conduit, Underground, PVC Coated, 4" </t>
  </si>
  <si>
    <t xml:space="preserve">Traffic Signal Conduit, Underground, Rolled Pipe, 1 1/2" </t>
  </si>
  <si>
    <t xml:space="preserve">Traffic Signal Conduit, Underground, Rolled Pipe, 1" </t>
  </si>
  <si>
    <t xml:space="preserve">Traffic Signal Conduit, Underground, Rolled Pipe, 2 @ 2" </t>
  </si>
  <si>
    <t xml:space="preserve">Traffic Signal Conduit, Underground, Rolled Pipe, 2" </t>
  </si>
  <si>
    <t xml:space="preserve">Traffic Signal Conduit, Underground, Rolled Pipe, 3 @ 2" </t>
  </si>
  <si>
    <t xml:space="preserve">Traffic Signal Conduit, Underground, Rolled Pipe, 3" </t>
  </si>
  <si>
    <t xml:space="preserve">Traffic Signal Conduit, Underground, Rolled Pipe, 4" </t>
  </si>
  <si>
    <t xml:space="preserve">Traffic Signal Conduit, Underground, Type 1, 1 1/2" </t>
  </si>
  <si>
    <t xml:space="preserve">Traffic Signal Conduit, Underground, Type 1, 1 1/4" </t>
  </si>
  <si>
    <t xml:space="preserve">Traffic Signal Conduit, Underground, Type 1, 1" </t>
  </si>
  <si>
    <t xml:space="preserve">Traffic Signal Conduit, Underground, Type 1, 2 1/2" </t>
  </si>
  <si>
    <t xml:space="preserve">Traffic Signal Conduit, Underground, Type 1, 2" </t>
  </si>
  <si>
    <t xml:space="preserve">Traffic Signal Conduit, Underground, Type 1, 3 1/2" </t>
  </si>
  <si>
    <t xml:space="preserve">Traffic Signal Conduit, Underground, Type 1, 3" </t>
  </si>
  <si>
    <t xml:space="preserve">Traffic Signal Conduit, Underground, Type 1, 3/4" </t>
  </si>
  <si>
    <t xml:space="preserve">Traffic Signal Conduit, Underground, Type 1, 4" </t>
  </si>
  <si>
    <t xml:space="preserve">Traffic Signal Conduit, Underground, Type 1, 5" </t>
  </si>
  <si>
    <t xml:space="preserve">Traffic Signal Conduit, Underground, Type 1, 6" </t>
  </si>
  <si>
    <t xml:space="preserve">Traffic Signal Conduit, Underground, Type 4, 1 1/2" </t>
  </si>
  <si>
    <t xml:space="preserve">Traffic Signal Conduit, Underground, Type 4, 1 1/4" </t>
  </si>
  <si>
    <t xml:space="preserve">Traffic Signal Conduit, Underground, Type 4, 1" </t>
  </si>
  <si>
    <t xml:space="preserve">Traffic Signal Conduit, Underground, Type 4, 2 1/2" </t>
  </si>
  <si>
    <t xml:space="preserve">Traffic Signal Conduit, Underground, Type 4, 2" </t>
  </si>
  <si>
    <t xml:space="preserve">Traffic Signal Conduit, Underground, Type 4, 3 1/2" </t>
  </si>
  <si>
    <t xml:space="preserve">Traffic Signal Conduit, Underground, Type 4, 3" </t>
  </si>
  <si>
    <t xml:space="preserve">Traffic Signal Conduit, Underground, Type 4, 3/4" </t>
  </si>
  <si>
    <t xml:space="preserve">Traffic Signal Conduit, Underground, Type 4, 4" </t>
  </si>
  <si>
    <t xml:space="preserve">Traffic Signal Conduit, Underground, Type 4, 5" </t>
  </si>
  <si>
    <t xml:space="preserve">Traffic Signal Conduit, Underground, Type 4, 6" </t>
  </si>
  <si>
    <t xml:space="preserve">907-637-D </t>
  </si>
  <si>
    <t xml:space="preserve">Traffic Signal Conduit, Underground Drilled or Jacked, Rolled Pipe, 1" </t>
  </si>
  <si>
    <t xml:space="preserve">Traffic Signal Conduit, Underground Drilled or Jacked, Rolled Pipe, 2" </t>
  </si>
  <si>
    <t xml:space="preserve">Traffic Signal Conduit, Underground Drilled or Jacked, Rolled Pipe, 3" </t>
  </si>
  <si>
    <t xml:space="preserve">Traffic Signal Conduit, Underground Drilled or Jacked, Rolled Pipe, 4" </t>
  </si>
  <si>
    <t xml:space="preserve">Traffic Signal Conduit, Underground Drilled or Jacked, Type 4, 1 1/2" </t>
  </si>
  <si>
    <t xml:space="preserve">Traffic Signal Conduit, Underground Drilled or Jacked, Type 4, 1 1/4" </t>
  </si>
  <si>
    <t xml:space="preserve">Traffic Signal Conduit, Underground Drilled or Jacked, Type 4, 1" </t>
  </si>
  <si>
    <t xml:space="preserve">Traffic Signal Conduit, Underground Drilled or Jacked, Type 4, 2 1/2 </t>
  </si>
  <si>
    <t xml:space="preserve">Traffic Signal Conduit, Underground Drilled or Jacked, Type 4, 2" </t>
  </si>
  <si>
    <t xml:space="preserve">Traffic Signal Conduit, Underground Drilled or Jacked, Type 4, 3 1/2" </t>
  </si>
  <si>
    <t xml:space="preserve">Traffic Signal Conduit, Underground Drilled or Jacked, Type 4, 3" </t>
  </si>
  <si>
    <t xml:space="preserve">Traffic Signal Conduit, Underground Drilled or Jacked, Type 4, 3/4" </t>
  </si>
  <si>
    <t xml:space="preserve">Traffic Signal Conduit, Underground Drilled or Jacked, Type 4, 4" </t>
  </si>
  <si>
    <t xml:space="preserve">Traffic Signal Conduit, Underground Drilled or Jacked, Type 4, 5" </t>
  </si>
  <si>
    <t xml:space="preserve">Traffic Signal Conduit, Underground Drilled or Jacked, Type 4, 6" </t>
  </si>
  <si>
    <t xml:space="preserve">Traffic Signal Conduit, Underground Drilled or Jacked, Type1, 1 1/2 </t>
  </si>
  <si>
    <t xml:space="preserve">Traffic Signal Conduit, Underground Drilled or Jacked, Type1, 1 1/4 </t>
  </si>
  <si>
    <t xml:space="preserve">Traffic Signal Conduit, Underground Drilled or Jacked, Type1, 1" </t>
  </si>
  <si>
    <t xml:space="preserve">Traffic Signal Conduit, Underground Drilled or Jacked, Type1, 2 1/2" </t>
  </si>
  <si>
    <t xml:space="preserve">Traffic Signal Conduit, Underground Drilled or Jacked, Type1, 2" </t>
  </si>
  <si>
    <t xml:space="preserve">Traffic Signal Conduit, Underground Drilled or Jacked, Type1, 3 1/2" </t>
  </si>
  <si>
    <t xml:space="preserve">Traffic Signal Conduit, Underground Drilled or Jacked, Type1, 3" </t>
  </si>
  <si>
    <t xml:space="preserve">Traffic Signal Conduit, Underground Drilled or Jacked, Type1, 3/4" </t>
  </si>
  <si>
    <t xml:space="preserve">Traffic Signal Conduit, Underground Drilled or Jacked, Type1, 4" </t>
  </si>
  <si>
    <t xml:space="preserve">Traffic Signal Conduit, Underground Drilled or Jacked, Type1, 5" </t>
  </si>
  <si>
    <t xml:space="preserve">Traffic Signal Conduit, Underground Drilled or Jacked, Type1, 6" </t>
  </si>
  <si>
    <t xml:space="preserve">907-637-E </t>
  </si>
  <si>
    <t xml:space="preserve">Traffic Signal Conduit, Structural Conduit, Type 1, 1 1/2" </t>
  </si>
  <si>
    <t xml:space="preserve">Traffic Signal Conduit, Structural Conduit, Type 1, 2" </t>
  </si>
  <si>
    <t xml:space="preserve">907-637-F </t>
  </si>
  <si>
    <t xml:space="preserve">Traffic Signal Conduit, Aerial Supported, Type 1, 1 1/2" </t>
  </si>
  <si>
    <t xml:space="preserve">Traffic Signal Conduit, Aerial Supported, Type 1, 1 1/4" </t>
  </si>
  <si>
    <t xml:space="preserve">Traffic Signal Conduit, Aerial Supported, Type 1, 1" </t>
  </si>
  <si>
    <t xml:space="preserve">Traffic Signal Conduit, Aerial Supported, Type 1, 2 1/2" </t>
  </si>
  <si>
    <t xml:space="preserve">Traffic Signal Conduit, Aerial Supported, Type 1, 2" </t>
  </si>
  <si>
    <t xml:space="preserve">Traffic Signal Conduit, Aerial Supported, Type 1, 3" </t>
  </si>
  <si>
    <t xml:space="preserve">Traffic Signal Conduit, Aerial Supported, Type 1, 3/4" </t>
  </si>
  <si>
    <t xml:space="preserve">Traffic Signal Conduit, Aerial Supported, Type 4, 1" </t>
  </si>
  <si>
    <t xml:space="preserve">Traffic Signal Conduit, Aerial Supported, Type 4, 2" </t>
  </si>
  <si>
    <t xml:space="preserve">Traffic Signal Conduit, Aerial Supported, Type 4, 3" </t>
  </si>
  <si>
    <t xml:space="preserve">907-637-G </t>
  </si>
  <si>
    <t xml:space="preserve">Traffic Signal Conduit, Underground Encased in Concrete, Type 3, 1 1/2" </t>
  </si>
  <si>
    <t xml:space="preserve">Traffic Signal Conduit, Underground Encased in Concrete, Type 3, 1 1/4" </t>
  </si>
  <si>
    <t xml:space="preserve">Traffic Signal Conduit, Underground Encased in Concrete, Type 3, 1" </t>
  </si>
  <si>
    <t xml:space="preserve">Traffic Signal Conduit, Underground Encased in Concrete, Type 3, 1/2" </t>
  </si>
  <si>
    <t xml:space="preserve">Traffic Signal Conduit, Underground Encased in Concrete, Type 3, 2 1/2" </t>
  </si>
  <si>
    <t xml:space="preserve">Traffic Signal Conduit, Underground Encased in Concrete, Type 3, 2" </t>
  </si>
  <si>
    <t xml:space="preserve">Traffic Signal Conduit, Underground Encased in Concrete, Type 3, 3 1/2" </t>
  </si>
  <si>
    <t xml:space="preserve">Traffic Signal Conduit, Underground Encased in Concrete, Type 3, 3" </t>
  </si>
  <si>
    <t xml:space="preserve">Traffic Signal Conduit, Underground Encased in Concrete, Type 3, 3/4" </t>
  </si>
  <si>
    <t xml:space="preserve">Traffic Signal Conduit, Underground Encased in Concrete, Type 3, 4" </t>
  </si>
  <si>
    <t xml:space="preserve">Traffic Signal Conduit, Underground Encased in Concrete, Type 3, 5" </t>
  </si>
  <si>
    <t xml:space="preserve">Traffic Signal Conduit, Underground Encased in Concrete, Type 3, 6" </t>
  </si>
  <si>
    <t xml:space="preserve">Traffic Signal Conduit, Underground Encased in Concrete, Type 4, 1 1/2" </t>
  </si>
  <si>
    <t xml:space="preserve">907-637-H </t>
  </si>
  <si>
    <t xml:space="preserve">Traffic Signal Conduit Bank, Underground, Rolled Pipe, 2 @ 2" </t>
  </si>
  <si>
    <t xml:space="preserve">Traffic Signal Conduit Bank, Underground, Rolled Pipe, 2" </t>
  </si>
  <si>
    <t xml:space="preserve">Traffic Signal Conduit Bank, Underground, Rolled Pipe, 3 @ 2" </t>
  </si>
  <si>
    <t xml:space="preserve">Traffic Signal Conduit Bank, Underground, Rolled Pipe, 4 @ 2" </t>
  </si>
  <si>
    <t xml:space="preserve">Traffic Signal Conduit Bank, Underground, Rolled Pipe, 5 @ 2" </t>
  </si>
  <si>
    <t xml:space="preserve">907-637-I </t>
  </si>
  <si>
    <t xml:space="preserve">Traffic Signal Conduit Bank, Underground, Drilled or Jacked, Rolled Pipe, 2 @ 2" </t>
  </si>
  <si>
    <t xml:space="preserve">Traffic Signal Conduit Bank, Underground, Drilled or Jacked, Rolled Pipe, 2" </t>
  </si>
  <si>
    <t xml:space="preserve">Traffic Signal Conduit Bank, Underground, Drilled or Jacked, Rolled Pipe, 3 @ 2" </t>
  </si>
  <si>
    <t xml:space="preserve">Traffic Signal Conduit Bank, Underground, Drilled or Jacked, Rolled Pipe, 4 @ 2" </t>
  </si>
  <si>
    <t xml:space="preserve">Traffic Signal Conduit Bank, Underground, Drilled or Jacked, Rolled Pipe, 5 @ 2" </t>
  </si>
  <si>
    <t xml:space="preserve">907-637-J </t>
  </si>
  <si>
    <t xml:space="preserve">Traffic Signal Conduit Bank, Structural Conduit, Rolled Pipe, 5 @ 2" </t>
  </si>
  <si>
    <t xml:space="preserve">907-637-K </t>
  </si>
  <si>
    <t xml:space="preserve">Traffic Signal Conduit Bank, Aerial Supported, Type 1, 2 @ 2" </t>
  </si>
  <si>
    <t xml:space="preserve">Traffic Signal Conduit Bank, Aerial Supported, Type 1, 3 @ 2" </t>
  </si>
  <si>
    <t xml:space="preserve">638-A     </t>
  </si>
  <si>
    <t xml:space="preserve">Flasher Assembly </t>
  </si>
  <si>
    <t xml:space="preserve">Flashing Assembly, Advanced Warning </t>
  </si>
  <si>
    <t xml:space="preserve">Flashing Assembly, Be Prepared to Stop When Flashing </t>
  </si>
  <si>
    <t xml:space="preserve">Flasher Assembly, ICWS, Watch For Traffic </t>
  </si>
  <si>
    <t xml:space="preserve">Flasher Assembly, ICWS, Watch For Entering Traffic </t>
  </si>
  <si>
    <t xml:space="preserve">Flasher Assembly, Prepare To Stop </t>
  </si>
  <si>
    <t xml:space="preserve">638-B     </t>
  </si>
  <si>
    <t xml:space="preserve">School Zone Flasher Assembly </t>
  </si>
  <si>
    <t xml:space="preserve">638-C     </t>
  </si>
  <si>
    <t xml:space="preserve">Flasher Assembly - Solar Powered </t>
  </si>
  <si>
    <t xml:space="preserve">638-D     </t>
  </si>
  <si>
    <t xml:space="preserve">School Zone Flasher Assembly - Solar Powered </t>
  </si>
  <si>
    <t>907-638-PP</t>
  </si>
  <si>
    <t xml:space="preserve">Flasher Assembly - Solar Powered, Pedestrian Yield </t>
  </si>
  <si>
    <t xml:space="preserve">907-639-A </t>
  </si>
  <si>
    <t xml:space="preserve">Railroad Signal Preemption </t>
  </si>
  <si>
    <t xml:space="preserve">907-639-B </t>
  </si>
  <si>
    <t xml:space="preserve">Type 1 Optical Detector </t>
  </si>
  <si>
    <t xml:space="preserve">907-639-C </t>
  </si>
  <si>
    <t xml:space="preserve">Type 1 Optical Detector Cable </t>
  </si>
  <si>
    <t xml:space="preserve">907-639-D </t>
  </si>
  <si>
    <t xml:space="preserve">Multimode Phase Selector </t>
  </si>
  <si>
    <t xml:space="preserve">907-639-E </t>
  </si>
  <si>
    <t xml:space="preserve">Type 2 Radio/GPS Module </t>
  </si>
  <si>
    <t xml:space="preserve">907-639-F </t>
  </si>
  <si>
    <t xml:space="preserve">Type 2 Radio/GPS Cable </t>
  </si>
  <si>
    <t xml:space="preserve">907-639-G </t>
  </si>
  <si>
    <t xml:space="preserve">Confirmation Light </t>
  </si>
  <si>
    <t xml:space="preserve">907-639-H </t>
  </si>
  <si>
    <t xml:space="preserve">Rotating Beacon </t>
  </si>
  <si>
    <t xml:space="preserve">907-639-J </t>
  </si>
  <si>
    <t xml:space="preserve">Type 3 Intersection Device </t>
  </si>
  <si>
    <t xml:space="preserve">907-640-A </t>
  </si>
  <si>
    <t xml:space="preserve">Vehicle Loop Assemblies </t>
  </si>
  <si>
    <t xml:space="preserve">907-640-B </t>
  </si>
  <si>
    <t xml:space="preserve">Shielded Cable, AWG #14, 2 Conductor </t>
  </si>
  <si>
    <t xml:space="preserve">Shielded Cable, AWG #18, 4 Conductor </t>
  </si>
  <si>
    <t xml:space="preserve">907-640-C </t>
  </si>
  <si>
    <t xml:space="preserve">Loop Detector Amplifier, 2 Channel </t>
  </si>
  <si>
    <t xml:space="preserve">Loop Detector Amplifier, 4 Channel </t>
  </si>
  <si>
    <t xml:space="preserve">907-641-A </t>
  </si>
  <si>
    <t xml:space="preserve">Signal Stop Bar Radar Vehicle Detection Sensor, Type 1 </t>
  </si>
  <si>
    <t xml:space="preserve">Signal Stop Bar Radar Vehicle Detection Sensor, Type 2 </t>
  </si>
  <si>
    <t xml:space="preserve">907-641-B </t>
  </si>
  <si>
    <t xml:space="preserve">Signal Advanced Radar Vehicle Detection Sensor, Type 1 </t>
  </si>
  <si>
    <t xml:space="preserve">Signal Advanced Radar Vehicle Detection Sensor, Type 2 </t>
  </si>
  <si>
    <t xml:space="preserve">907-641-C </t>
  </si>
  <si>
    <t xml:space="preserve">ITS Radar Detection Sensor </t>
  </si>
  <si>
    <t xml:space="preserve">ITS Radar Vehicle Detection Sensor </t>
  </si>
  <si>
    <t xml:space="preserve">907-641-D </t>
  </si>
  <si>
    <t xml:space="preserve">Radar Vehicle Detection Cable </t>
  </si>
  <si>
    <t xml:space="preserve">907-641-E </t>
  </si>
  <si>
    <t xml:space="preserve">Radar Vehicle Detection Training </t>
  </si>
  <si>
    <t xml:space="preserve">907-641-F </t>
  </si>
  <si>
    <t xml:space="preserve">Signal Radar Vehicle Detection Processor, Type 1 </t>
  </si>
  <si>
    <t xml:space="preserve">Signal Radar Vehicle Detection Processor, Type 2 </t>
  </si>
  <si>
    <t xml:space="preserve">907-641-G </t>
  </si>
  <si>
    <t xml:space="preserve">ITS Radar Vehicle Detection Processor, Type 1 </t>
  </si>
  <si>
    <t xml:space="preserve">ITS Radar Vehicle Detection Processor, Type 2 </t>
  </si>
  <si>
    <t xml:space="preserve">907-642-A </t>
  </si>
  <si>
    <t xml:space="preserve">Magnetometer Detection System </t>
  </si>
  <si>
    <t xml:space="preserve">907-642-B </t>
  </si>
  <si>
    <t xml:space="preserve">Magnetometer Detection System Component, </t>
  </si>
  <si>
    <t xml:space="preserve">Magnetometer Detection System Component, 18-foot Pole </t>
  </si>
  <si>
    <t xml:space="preserve">Magnetometer Detection System Component, 24-foot Fiberglass Pole </t>
  </si>
  <si>
    <t xml:space="preserve">Magnetometer Detection System Component, Access Point </t>
  </si>
  <si>
    <t xml:space="preserve">Magnetometer Detection System Component, Access Point Controller Card </t>
  </si>
  <si>
    <t xml:space="preserve">Magnetometer Detection System Component, Closure Card </t>
  </si>
  <si>
    <t xml:space="preserve">Magnetometer Detection System Component, Extension Card </t>
  </si>
  <si>
    <t xml:space="preserve">Magnetometer Detection System Component, External Card System </t>
  </si>
  <si>
    <t xml:space="preserve">Magnetometer Detection System Component, Repeater </t>
  </si>
  <si>
    <t xml:space="preserve">Magnetometer Detection System Component, SPP Digital Radio </t>
  </si>
  <si>
    <t xml:space="preserve">Magnetometer Detection System Component, Wireless Detection Sensor </t>
  </si>
  <si>
    <t xml:space="preserve">907-642-C </t>
  </si>
  <si>
    <t xml:space="preserve">Magnetometer Detection System Component Removal and Reinstallation </t>
  </si>
  <si>
    <t xml:space="preserve">907-643-A </t>
  </si>
  <si>
    <t xml:space="preserve">Video Vehicle Detection Sensor, Type 2 </t>
  </si>
  <si>
    <t xml:space="preserve">Video Vehicle Detection Sensor, Type 3 </t>
  </si>
  <si>
    <t xml:space="preserve">Video Vehicle Detection Sensor, Type 1A </t>
  </si>
  <si>
    <t xml:space="preserve">Video Vehicle Detection Sensor, Type 1B </t>
  </si>
  <si>
    <t xml:space="preserve">907-643-B </t>
  </si>
  <si>
    <t xml:space="preserve">Video Vehicle Detection Cable </t>
  </si>
  <si>
    <t xml:space="preserve">907-643-C </t>
  </si>
  <si>
    <t xml:space="preserve">Video Vehicle Detection Processor, Type 1 </t>
  </si>
  <si>
    <t xml:space="preserve">Video Vehicle Detection Processor, Type 2 </t>
  </si>
  <si>
    <t xml:space="preserve">Video Vehicle Detection Processor, Type 3 </t>
  </si>
  <si>
    <t xml:space="preserve">907-643-D </t>
  </si>
  <si>
    <t xml:space="preserve">Video and/or Multi-Sensor Vehicle Detection Training </t>
  </si>
  <si>
    <t xml:space="preserve">907-643-E </t>
  </si>
  <si>
    <t xml:space="preserve">Multi-Sensor Vehicle Detection Sensor </t>
  </si>
  <si>
    <t xml:space="preserve">907-643-F </t>
  </si>
  <si>
    <t xml:space="preserve">Multi-Sensor Vehicle Detection Cable </t>
  </si>
  <si>
    <t xml:space="preserve">907-643-G </t>
  </si>
  <si>
    <t xml:space="preserve">Multi-Sensor Vehicle Detection Processor </t>
  </si>
  <si>
    <t xml:space="preserve">907-644-A </t>
  </si>
  <si>
    <t xml:space="preserve">Video Image Processor </t>
  </si>
  <si>
    <t xml:space="preserve">907-644-B </t>
  </si>
  <si>
    <t xml:space="preserve">Thermal Imaging Based Vechicle Detection System Camera </t>
  </si>
  <si>
    <t xml:space="preserve">907-644-C </t>
  </si>
  <si>
    <t xml:space="preserve">Thermal Imaging Based Vechicle Detection System Coaxial and Power Cable </t>
  </si>
  <si>
    <t xml:space="preserve">907-644-D </t>
  </si>
  <si>
    <t xml:space="preserve">Thermal Imaging Based Vechicle Detection System Training </t>
  </si>
  <si>
    <t xml:space="preserve">907-645-A </t>
  </si>
  <si>
    <t xml:space="preserve">Standard Pedestrian Detection Assembly </t>
  </si>
  <si>
    <t xml:space="preserve">907-645-B </t>
  </si>
  <si>
    <t xml:space="preserve">Accessible Pedestrian Detection Assembly </t>
  </si>
  <si>
    <t xml:space="preserve">646-A     </t>
  </si>
  <si>
    <t xml:space="preserve">Illuminated Traffic Sign </t>
  </si>
  <si>
    <t xml:space="preserve">646-B     </t>
  </si>
  <si>
    <t xml:space="preserve">Illuminated Street Name Sign </t>
  </si>
  <si>
    <t xml:space="preserve">646-C     </t>
  </si>
  <si>
    <t xml:space="preserve">LED Blank-Out Sign </t>
  </si>
  <si>
    <t xml:space="preserve">647-A     </t>
  </si>
  <si>
    <t xml:space="preserve">Removal of Existing Traffic Signal Equipment </t>
  </si>
  <si>
    <t xml:space="preserve">907-648-A </t>
  </si>
  <si>
    <t xml:space="preserve">Maintenance and Operations of Traffic Signals </t>
  </si>
  <si>
    <t xml:space="preserve">Operation of Traffic Signals During Construction Projects </t>
  </si>
  <si>
    <t xml:space="preserve">907-650-A </t>
  </si>
  <si>
    <t xml:space="preserve">On Street Video Equipment </t>
  </si>
  <si>
    <t xml:space="preserve">On Street Video Equipment, Fixed Type </t>
  </si>
  <si>
    <t xml:space="preserve">On Street Video Equipment, PTZ Type </t>
  </si>
  <si>
    <t xml:space="preserve">On Street Video Equipment, PTZ Type, Signal Monitoring </t>
  </si>
  <si>
    <t xml:space="preserve">907-650-B </t>
  </si>
  <si>
    <t xml:space="preserve">On-Street Video Equipment Training </t>
  </si>
  <si>
    <t>907-650-PP</t>
  </si>
  <si>
    <t xml:space="preserve">907-653-A </t>
  </si>
  <si>
    <t xml:space="preserve">Traffic Sign </t>
  </si>
  <si>
    <t xml:space="preserve">907-653-B </t>
  </si>
  <si>
    <t xml:space="preserve">Street Name Sign </t>
  </si>
  <si>
    <t>907-653-PP</t>
  </si>
  <si>
    <t xml:space="preserve">Relocate Street Name Sign </t>
  </si>
  <si>
    <t xml:space="preserve">907-655-A </t>
  </si>
  <si>
    <t xml:space="preserve">Highway Advisory Radio System </t>
  </si>
  <si>
    <t xml:space="preserve">907-655-B </t>
  </si>
  <si>
    <t xml:space="preserve">HAR Sign with Flashing Beacon </t>
  </si>
  <si>
    <t xml:space="preserve">907-655-C </t>
  </si>
  <si>
    <t xml:space="preserve">Highway Advisory Radio System Software and Server </t>
  </si>
  <si>
    <t xml:space="preserve">HAR System Servers </t>
  </si>
  <si>
    <t xml:space="preserve">907-656-A </t>
  </si>
  <si>
    <t xml:space="preserve">Dynamic Message Sign, Type 1 </t>
  </si>
  <si>
    <t xml:space="preserve">Dynamic Message Sign, Type 2 </t>
  </si>
  <si>
    <t xml:space="preserve">Dynamic Message Sign, Type 3 </t>
  </si>
  <si>
    <t xml:space="preserve">907-659-A </t>
  </si>
  <si>
    <t xml:space="preserve">Traffic Management Center Modifications </t>
  </si>
  <si>
    <t xml:space="preserve">907-659-B </t>
  </si>
  <si>
    <t xml:space="preserve">Traffic Management Center Modifications - Monitor Systems </t>
  </si>
  <si>
    <t xml:space="preserve">907-659-C </t>
  </si>
  <si>
    <t xml:space="preserve">Traffic Management Center Modifications - Training </t>
  </si>
  <si>
    <t xml:space="preserve">907-659-D </t>
  </si>
  <si>
    <t xml:space="preserve">Traffic Management Center Modifications - Software Only </t>
  </si>
  <si>
    <t xml:space="preserve">907-660-A </t>
  </si>
  <si>
    <t xml:space="preserve">Equipment Cabinet, Type A </t>
  </si>
  <si>
    <t xml:space="preserve">660-A     </t>
  </si>
  <si>
    <t xml:space="preserve">Equipment Cabinet, Type B </t>
  </si>
  <si>
    <t xml:space="preserve">Equipment Cabinet, Type C </t>
  </si>
  <si>
    <t xml:space="preserve">660-B     </t>
  </si>
  <si>
    <t xml:space="preserve">Cabinet Modifications </t>
  </si>
  <si>
    <t xml:space="preserve">907-660-B </t>
  </si>
  <si>
    <t xml:space="preserve">907-661-A </t>
  </si>
  <si>
    <t xml:space="preserve">Fiber Optic Cable, 12 MM </t>
  </si>
  <si>
    <t xml:space="preserve">Fiber Optic Cable, 12 SM </t>
  </si>
  <si>
    <t xml:space="preserve">Fiber Optic Cable, 48 SM </t>
  </si>
  <si>
    <t xml:space="preserve">Fiber Optic Cable, 72 SM </t>
  </si>
  <si>
    <t xml:space="preserve">Fiber Optic Cable, 96 SM </t>
  </si>
  <si>
    <t xml:space="preserve">Fiber Optic Cable, Aerial, 72 SM </t>
  </si>
  <si>
    <t xml:space="preserve">Fiber Optic Cable, Aerial, 12 SM </t>
  </si>
  <si>
    <t xml:space="preserve">907-661-B </t>
  </si>
  <si>
    <t xml:space="preserve">Fiber Optic Drop Cable, 12 MM </t>
  </si>
  <si>
    <t xml:space="preserve">Fiber Optic Drop Cable, 12 SM </t>
  </si>
  <si>
    <t xml:space="preserve">Fiber Optic Drop Cable, 12 SM &amp; 12 MM </t>
  </si>
  <si>
    <t xml:space="preserve">907-661-D </t>
  </si>
  <si>
    <t xml:space="preserve">Replace Fiber Optic Cable </t>
  </si>
  <si>
    <t xml:space="preserve">Replace Fiber Optic Cable, Aerial </t>
  </si>
  <si>
    <t xml:space="preserve">907-661-E </t>
  </si>
  <si>
    <t xml:space="preserve">Replace Fiber Optic Drop Cable </t>
  </si>
  <si>
    <t xml:space="preserve">907-661-G </t>
  </si>
  <si>
    <t xml:space="preserve">Upgrade Fiber Optic Cable </t>
  </si>
  <si>
    <t xml:space="preserve">907-661-H </t>
  </si>
  <si>
    <t xml:space="preserve">Fiber Optic Cable Training </t>
  </si>
  <si>
    <t xml:space="preserve">907-662-A </t>
  </si>
  <si>
    <t xml:space="preserve">Radio Interconnect, Signal Control, Installed in New Controller Cabinet </t>
  </si>
  <si>
    <t xml:space="preserve">907-662-B </t>
  </si>
  <si>
    <t xml:space="preserve">Radio Interconnect, Signal Control, Installed in Existing Controller Cabinet </t>
  </si>
  <si>
    <t xml:space="preserve">907-662-C </t>
  </si>
  <si>
    <t xml:space="preserve">Radio Interconnect, Signal Control Repeater </t>
  </si>
  <si>
    <t xml:space="preserve">907-662-D </t>
  </si>
  <si>
    <t xml:space="preserve">Radio Interconnect, Broadband, Long Range </t>
  </si>
  <si>
    <t xml:space="preserve">Radio Interconnect, Broadband, Short Range </t>
  </si>
  <si>
    <t xml:space="preserve">907-662-E </t>
  </si>
  <si>
    <t xml:space="preserve">Radio Interconnect, TVBR, Short Range </t>
  </si>
  <si>
    <t xml:space="preserve">907-662-F </t>
  </si>
  <si>
    <t xml:space="preserve">Radio Interconnect, Spare Parts, Furnish Only </t>
  </si>
  <si>
    <t xml:space="preserve">907-662-G </t>
  </si>
  <si>
    <t xml:space="preserve">Radio Interconnect Training </t>
  </si>
  <si>
    <t>907-662-PP</t>
  </si>
  <si>
    <t xml:space="preserve">Radio Interconnect </t>
  </si>
  <si>
    <t xml:space="preserve">Repair of Communications Array </t>
  </si>
  <si>
    <t xml:space="preserve">907-663-A </t>
  </si>
  <si>
    <t xml:space="preserve">Network Switch, Type A </t>
  </si>
  <si>
    <t xml:space="preserve">Network Switch, Type B </t>
  </si>
  <si>
    <t xml:space="preserve">Network Switch, Type C </t>
  </si>
  <si>
    <t xml:space="preserve">Network Switch, Type D </t>
  </si>
  <si>
    <t xml:space="preserve">Network Switch, Type E </t>
  </si>
  <si>
    <t xml:space="preserve">Network Switch, Type F </t>
  </si>
  <si>
    <t xml:space="preserve">907-663-B </t>
  </si>
  <si>
    <t xml:space="preserve">Terminal Server </t>
  </si>
  <si>
    <t xml:space="preserve">907-663-C </t>
  </si>
  <si>
    <t xml:space="preserve">Cellular Modem </t>
  </si>
  <si>
    <t xml:space="preserve">SD-WAN Router </t>
  </si>
  <si>
    <t xml:space="preserve">907-663-D </t>
  </si>
  <si>
    <t xml:space="preserve">Category 6 Cable, Installed in Conduit </t>
  </si>
  <si>
    <t xml:space="preserve">Ethernet Network Cable, Installed in Conduit </t>
  </si>
  <si>
    <t xml:space="preserve">907-663-E </t>
  </si>
  <si>
    <t xml:space="preserve">Network Equipment Training </t>
  </si>
  <si>
    <t xml:space="preserve">907-664-A </t>
  </si>
  <si>
    <t xml:space="preserve">Communications Node </t>
  </si>
  <si>
    <t xml:space="preserve">907-664-B </t>
  </si>
  <si>
    <t xml:space="preserve">Communications Node HUT </t>
  </si>
  <si>
    <t xml:space="preserve">907-664-D </t>
  </si>
  <si>
    <t xml:space="preserve">Communications Node HUT Modifications </t>
  </si>
  <si>
    <t xml:space="preserve">907-664-E </t>
  </si>
  <si>
    <t xml:space="preserve">Communications Node HUT Training </t>
  </si>
  <si>
    <t xml:space="preserve">665-A     </t>
  </si>
  <si>
    <t xml:space="preserve">Video Encoder </t>
  </si>
  <si>
    <t xml:space="preserve">907-665-A </t>
  </si>
  <si>
    <t xml:space="preserve">Video Encoder, Type A </t>
  </si>
  <si>
    <t xml:space="preserve">665-B     </t>
  </si>
  <si>
    <t xml:space="preserve">Video Decoder, Type A </t>
  </si>
  <si>
    <t xml:space="preserve">907-665-B </t>
  </si>
  <si>
    <t xml:space="preserve">Video Decoder </t>
  </si>
  <si>
    <t xml:space="preserve">665-C     </t>
  </si>
  <si>
    <t xml:space="preserve">Video Encoder / Decoder Chassis </t>
  </si>
  <si>
    <t xml:space="preserve">907-665-C </t>
  </si>
  <si>
    <t xml:space="preserve">665-D     </t>
  </si>
  <si>
    <t xml:space="preserve">Video Encoder Card </t>
  </si>
  <si>
    <t xml:space="preserve">907-665-D </t>
  </si>
  <si>
    <t xml:space="preserve">665-E     </t>
  </si>
  <si>
    <t xml:space="preserve">Video Decoder Card </t>
  </si>
  <si>
    <t xml:space="preserve">907-665-E </t>
  </si>
  <si>
    <t xml:space="preserve">665-F     </t>
  </si>
  <si>
    <t xml:space="preserve">Fiber Video Codex </t>
  </si>
  <si>
    <t xml:space="preserve">907-665-F </t>
  </si>
  <si>
    <t xml:space="preserve">Fiber Video Codecs </t>
  </si>
  <si>
    <t xml:space="preserve">907-665-G </t>
  </si>
  <si>
    <t xml:space="preserve">Video Communication Equipment Training </t>
  </si>
  <si>
    <t xml:space="preserve">907-666-A </t>
  </si>
  <si>
    <t xml:space="preserve">Bluetooth Detection System, Type A </t>
  </si>
  <si>
    <t xml:space="preserve">Bluetooth Detection System, Type B </t>
  </si>
  <si>
    <t xml:space="preserve">907-666-B </t>
  </si>
  <si>
    <t xml:space="preserve">Bluetooth Detection System Server </t>
  </si>
  <si>
    <t xml:space="preserve">907-666-C </t>
  </si>
  <si>
    <t xml:space="preserve">Bluetooth Detection System Server Licensing </t>
  </si>
  <si>
    <t xml:space="preserve">907-666-D </t>
  </si>
  <si>
    <t xml:space="preserve">Bluetooth Detection System Training </t>
  </si>
  <si>
    <t xml:space="preserve">907-670-A </t>
  </si>
  <si>
    <t xml:space="preserve">Roadway Weather Information System </t>
  </si>
  <si>
    <t xml:space="preserve">907-670-B </t>
  </si>
  <si>
    <t xml:space="preserve">Warning Sign with Flashing Beacon </t>
  </si>
  <si>
    <t xml:space="preserve">Warning Sign, FOG AHEAD, with Flashing Beacon </t>
  </si>
  <si>
    <t xml:space="preserve">907-670-C </t>
  </si>
  <si>
    <t xml:space="preserve">Roadway Weather Information System Training </t>
  </si>
  <si>
    <t xml:space="preserve">907-671-A </t>
  </si>
  <si>
    <t xml:space="preserve">Traveler Information Video Kiosk </t>
  </si>
  <si>
    <t xml:space="preserve">907-671-B </t>
  </si>
  <si>
    <t xml:space="preserve">Kiosk Monitoring Camera </t>
  </si>
  <si>
    <t xml:space="preserve">907-671-C </t>
  </si>
  <si>
    <t xml:space="preserve">Traffic Video System Training </t>
  </si>
  <si>
    <t xml:space="preserve">907-672-A </t>
  </si>
  <si>
    <t xml:space="preserve">Remove and Reset Traffic Signal Equipment </t>
  </si>
  <si>
    <t xml:space="preserve">907-672-B </t>
  </si>
  <si>
    <t xml:space="preserve">Remove and Reset ITS Equipment </t>
  </si>
  <si>
    <t xml:space="preserve">907-673-A </t>
  </si>
  <si>
    <t xml:space="preserve">Radar Speed Display Assembly </t>
  </si>
  <si>
    <t xml:space="preserve">Radar Speed Display Assembly, Solar Powered </t>
  </si>
  <si>
    <t xml:space="preserve">907-674-A </t>
  </si>
  <si>
    <t xml:space="preserve">Travel Time Sign </t>
  </si>
  <si>
    <t xml:space="preserve">907-674-B </t>
  </si>
  <si>
    <t xml:space="preserve">Travel Time Sign Training </t>
  </si>
  <si>
    <t xml:space="preserve">907-675-A </t>
  </si>
  <si>
    <t xml:space="preserve">Antenna Tower </t>
  </si>
  <si>
    <t xml:space="preserve">907-675-B </t>
  </si>
  <si>
    <t xml:space="preserve">Antenna Tower Communication Hut </t>
  </si>
  <si>
    <t xml:space="preserve">680-A     </t>
  </si>
  <si>
    <t xml:space="preserve">Portable Construction Lighting </t>
  </si>
  <si>
    <t>907-681-A1</t>
  </si>
  <si>
    <t xml:space="preserve">Wire Testing </t>
  </si>
  <si>
    <t>907-681-B1</t>
  </si>
  <si>
    <t xml:space="preserve">Conduit Testing </t>
  </si>
  <si>
    <t xml:space="preserve">682-A     </t>
  </si>
  <si>
    <t xml:space="preserve">Underground Branch Circuit, AWG 1, 3 Conductor </t>
  </si>
  <si>
    <t xml:space="preserve">907-682-A </t>
  </si>
  <si>
    <t xml:space="preserve">Branch Circuit Wire, AWG #2/0, 3 Conductor </t>
  </si>
  <si>
    <t xml:space="preserve">Underground Branch Circuit, AWG 1, 4 Conductor </t>
  </si>
  <si>
    <t xml:space="preserve">Branch Circuit Wire, AWG #6, 6 Conductor </t>
  </si>
  <si>
    <t xml:space="preserve">Underground Branch Circuit, AWG 1/0, 1 Conductor </t>
  </si>
  <si>
    <t xml:space="preserve">Underground Branch Circuit, AWG 1/0, 2 Conductor </t>
  </si>
  <si>
    <t xml:space="preserve">Underground Branch Circuit, AWG 1/0, 3 Conductor </t>
  </si>
  <si>
    <t xml:space="preserve">Underground Branch Circuit, AWG 1/0, 4 Conductor </t>
  </si>
  <si>
    <t xml:space="preserve">Underground Branch Circuit, AWG 1/0, 5 Conductor </t>
  </si>
  <si>
    <t xml:space="preserve">Underground Branch Circuit, AWG 10, 1 Conductor </t>
  </si>
  <si>
    <t xml:space="preserve">Underground Branch Circuit, AWG 10, 2 Conductor </t>
  </si>
  <si>
    <t xml:space="preserve">Underground Branch Circuit, AWG 10, 3 Conductor </t>
  </si>
  <si>
    <t xml:space="preserve">Underground Branch Circuit, AWG 10, 4 Conductor </t>
  </si>
  <si>
    <t xml:space="preserve">Underground Branch Circuit, AWG 10, 5 Conductor </t>
  </si>
  <si>
    <t xml:space="preserve">Underground Branch Circuit, AWG 12, 1 Conductor </t>
  </si>
  <si>
    <t xml:space="preserve">Underground Branch Circuit, AWG 12, 3 Conductor </t>
  </si>
  <si>
    <t xml:space="preserve">Underground Branch Circuit, AWG 2, 1 Conductor </t>
  </si>
  <si>
    <t xml:space="preserve">Underground Branch Circuit, AWG 2, 12 Conductor </t>
  </si>
  <si>
    <t xml:space="preserve">Underground Branch Circuit, AWG 2, 2 Conductor </t>
  </si>
  <si>
    <t xml:space="preserve">Underground Branch Circuit, AWG 2, 3 Conductor </t>
  </si>
  <si>
    <t xml:space="preserve">Underground Branch Circuit, AWG 2, 4 Conductor </t>
  </si>
  <si>
    <t xml:space="preserve">Underground Branch Circuit, AWG 2, 5 Conductor </t>
  </si>
  <si>
    <t xml:space="preserve">Underground Branch Circuit, AWG 2, 6 Conductor </t>
  </si>
  <si>
    <t xml:space="preserve">Underground Branch Circuit, AWG 2, 9 Conductor </t>
  </si>
  <si>
    <t xml:space="preserve">Underground Branch Circuit, AWG 2/0, 3 Conductor </t>
  </si>
  <si>
    <t xml:space="preserve">Underground Branch Circuit, AWG 3, 3 Conductor </t>
  </si>
  <si>
    <t xml:space="preserve">Underground Branch Circuit, AWG 3/0, 3 Conductor </t>
  </si>
  <si>
    <t xml:space="preserve">Underground Branch Circuit, AWG 4, 1 Conductor </t>
  </si>
  <si>
    <t xml:space="preserve">Underground Branch Circuit, AWG 4, 2 Conductor </t>
  </si>
  <si>
    <t xml:space="preserve">Underground Branch Circuit, AWG 4, 3 Conductor </t>
  </si>
  <si>
    <t xml:space="preserve">Underground Branch Circuit, AWG 4, 4 Conductor </t>
  </si>
  <si>
    <t xml:space="preserve">Underground Branch Circuit, AWG 4, 5 Conductor </t>
  </si>
  <si>
    <t xml:space="preserve">Underground Branch Circuit, AWG 4/0, 3 Conductor </t>
  </si>
  <si>
    <t xml:space="preserve">Underground Branch Circuit, AWG 6, 1 Conductor </t>
  </si>
  <si>
    <t xml:space="preserve">Underground Branch Circuit, AWG 6, 2 Conductor </t>
  </si>
  <si>
    <t xml:space="preserve">Underground Branch Circuit, AWG 6, 3 Conductor </t>
  </si>
  <si>
    <t xml:space="preserve">Underground Branch Circuit, AWG 6, 4 Conductor </t>
  </si>
  <si>
    <t xml:space="preserve">Underground Branch Circuit, AWG 6, 5 Conductor </t>
  </si>
  <si>
    <t xml:space="preserve">Underground Branch Circuit, AWG 8, 1 Conductor </t>
  </si>
  <si>
    <t xml:space="preserve">Underground Branch Circuit, AWG 8, 2 Conductor </t>
  </si>
  <si>
    <t>907-682-A</t>
  </si>
  <si>
    <t xml:space="preserve">Branch Circuit Wire, AWG #6, 4 Conductor </t>
  </si>
  <si>
    <t>682-A</t>
  </si>
  <si>
    <t xml:space="preserve">Underground Branch Circuit, AWG 8, 3 Conductor </t>
  </si>
  <si>
    <t xml:space="preserve">Underground Branch Circuit, AWG 8, 4 Conductor </t>
  </si>
  <si>
    <t xml:space="preserve">Underground Branch Circuit, AWG 8, 5 Conductor </t>
  </si>
  <si>
    <t xml:space="preserve">Underground Branch Circuit, AWG 2/0, 4 Conductor </t>
  </si>
  <si>
    <t xml:space="preserve">Underground Branch Circuit, AWG 2/0, 5 Conductor </t>
  </si>
  <si>
    <t xml:space="preserve">Underground Branch Circuit, AWG 3, 4 Conductor </t>
  </si>
  <si>
    <t xml:space="preserve">Branch Circuit Wire, AWG # 4, 4 Conductor, AWG #8, 1 Conductor </t>
  </si>
  <si>
    <t xml:space="preserve">Branch Circuit Wire, AWG #1, 1 Conductor </t>
  </si>
  <si>
    <t xml:space="preserve">Branch Circuit Wire, AWG #1, 3 Conductor </t>
  </si>
  <si>
    <t xml:space="preserve">Branch Circuit Wire, AWG #1/0, 1 Conductor </t>
  </si>
  <si>
    <t xml:space="preserve">Branch Circuit Wire, AWG #1/0, 3 Conductor </t>
  </si>
  <si>
    <t xml:space="preserve">Branch Circuit Wire, AWG #1/0, 3 Conductor, AWG #6, 3 Conductor </t>
  </si>
  <si>
    <t xml:space="preserve">Branch Circuit Wire, AWG #10, 1 Conductor </t>
  </si>
  <si>
    <t xml:space="preserve">Branch Circuit Wire, AWG #10, 1 Ground </t>
  </si>
  <si>
    <t xml:space="preserve">Branch Circuit Wire, AWG #10, 3 Conductor </t>
  </si>
  <si>
    <t xml:space="preserve">Branch Circuit Wire, AWG #2, 1 Conductor </t>
  </si>
  <si>
    <t xml:space="preserve">Branch Circuit Wire, AWG #2, 3 Conductor </t>
  </si>
  <si>
    <t xml:space="preserve">Branch Circuit Wire, AWG #2, 3 Conductor, AWG #6, 3 Conductor </t>
  </si>
  <si>
    <t xml:space="preserve">Branch Circuit Wire, AWG #2, 6 Conductor </t>
  </si>
  <si>
    <t xml:space="preserve">Branch Circuit Wire, AWG #2/0, 1 Conductor </t>
  </si>
  <si>
    <t xml:space="preserve">Branch Circuit Wire, AWG #3/0, 1 Conductor </t>
  </si>
  <si>
    <t xml:space="preserve">Branch Circuit Wire, AWG #3/0, 3 Conductor </t>
  </si>
  <si>
    <t xml:space="preserve">Branch Circuit Wire, AWG #4, 1 Conductor </t>
  </si>
  <si>
    <t xml:space="preserve">Branch Circuit Wire, AWG #4, 3 Conductor </t>
  </si>
  <si>
    <t xml:space="preserve">Branch Circuit Wire, AWG #4, 3 Conductor, AWG #6, 3 Conductor </t>
  </si>
  <si>
    <t xml:space="preserve">Branch Circuit Wire, AWG #4, 5 Conductor </t>
  </si>
  <si>
    <t xml:space="preserve">Branch Circuit Wire, AWG #4, 6 Conductor </t>
  </si>
  <si>
    <t xml:space="preserve">Branch Circuit Wire, AWG #4/0, 1 Conductor </t>
  </si>
  <si>
    <t xml:space="preserve">Branch Circuit Wire, AWG #6, 1 Conductor </t>
  </si>
  <si>
    <t xml:space="preserve">Branch Circuit Wire, AWG #6, 3 Conductor </t>
  </si>
  <si>
    <t xml:space="preserve">Branch Circuit Wire, AWG #6, 4 Conductor, AWG #8, 1 Conductor </t>
  </si>
  <si>
    <t xml:space="preserve">Branch Circuit Wire, AWG #6, 5 Conductor </t>
  </si>
  <si>
    <t xml:space="preserve">Branch Circuit Wire, AWG #8, 1 Conductor </t>
  </si>
  <si>
    <t xml:space="preserve">Branch Circuit Wire, AWG #8, 1 Ground </t>
  </si>
  <si>
    <t xml:space="preserve">Branch Circuit Wire, AWG #8, 3 Conductor </t>
  </si>
  <si>
    <t xml:space="preserve">Branch Circuit Wire, AWG #8, 5 Conductor </t>
  </si>
  <si>
    <t xml:space="preserve">Branch Circuit Wire, AWG #2, 4 Conductor </t>
  </si>
  <si>
    <t xml:space="preserve">Branch Circuit Wire, AWG #4, 4 Conductor </t>
  </si>
  <si>
    <t xml:space="preserve">Branch Circuit Wire, AWG #10, 4 Conductor </t>
  </si>
  <si>
    <t xml:space="preserve">Branch Circuit Wire, AWG #3, 3 Conductor </t>
  </si>
  <si>
    <t xml:space="preserve">Branch Circuit Wire, AWG #8, 4 Conductor </t>
  </si>
  <si>
    <t xml:space="preserve">682-B     </t>
  </si>
  <si>
    <t xml:space="preserve">Underground Branch Circuit, Jacked or Bored, AWG 1, 3 Conductor </t>
  </si>
  <si>
    <t xml:space="preserve">Underground Branch Circuit, Jacked or Bored, AWG 1, 4 Conductor </t>
  </si>
  <si>
    <t xml:space="preserve">Underground Branch Circuit, Jacked or Bored, AWG 1/0, 1 Conductor </t>
  </si>
  <si>
    <t xml:space="preserve">Underground Branch Circuit, Jacked or Bored, AWG 1/0, 2 Conductor </t>
  </si>
  <si>
    <t xml:space="preserve">Underground Branch Circuit, Jacked or Bored, AWG 1/0, 3 Conductor </t>
  </si>
  <si>
    <t xml:space="preserve">Underground Branch Circuit, Jacked or Bored, AWG 1/0, 4 Conductor </t>
  </si>
  <si>
    <t xml:space="preserve">Underground Branch Circuit, Jacked or Bored, AWG 1/0, 5 Conductor </t>
  </si>
  <si>
    <t xml:space="preserve">Underground Branch Circuit, Jacked or Bored, AWG 10, 1 Conductor </t>
  </si>
  <si>
    <t xml:space="preserve">Underground Branch Circuit, Jacked or Bored, AWG 10, 2 Conductor </t>
  </si>
  <si>
    <t xml:space="preserve">Underground Branch Circuit, Jacked or Bored, AWG 10, 3 Conductor </t>
  </si>
  <si>
    <t xml:space="preserve">Underground Branch Circuit, Jacked or Bored, AWG 10, 4 Conductor </t>
  </si>
  <si>
    <t xml:space="preserve">Underground Branch Circuit, Jacked or Bored, AWG 10, 5 Conductor </t>
  </si>
  <si>
    <t xml:space="preserve">Underground Branch Circuit, Jacked or Bored, AWG 12, 3 Conductor </t>
  </si>
  <si>
    <t xml:space="preserve">Underground Branch Circuit, Jacked or Bored, AWG 2, 1 Conductor </t>
  </si>
  <si>
    <t xml:space="preserve">Underground Branch Circuit, Jacked or Bored, AWG 2, 2 Conductor </t>
  </si>
  <si>
    <t xml:space="preserve">Underground Branch Circuit, Jacked or Bored, AWG 2, 3 Conductor </t>
  </si>
  <si>
    <t xml:space="preserve">Underground Branch Circuit, Jacked or Bored, AWG 2, 4 Conductor </t>
  </si>
  <si>
    <t xml:space="preserve">Underground Branch Circuit, Jacked or Bored, AWG 2, 5 Conductor </t>
  </si>
  <si>
    <t xml:space="preserve">Underground Branch Circuit, Jacked or Bored, AWG 2, 6 Conductor </t>
  </si>
  <si>
    <t xml:space="preserve">Underground Branch Circuit, Jacked or Bored, AWG 2/0, 3 Conductor </t>
  </si>
  <si>
    <t xml:space="preserve">Underground Branch Circuit, Jacked or Bored, AWG 3, 3 Conductor </t>
  </si>
  <si>
    <t xml:space="preserve">Underground Branch Circuit, Jacked or Bored, AWG 3/0, 3 Conductor </t>
  </si>
  <si>
    <t xml:space="preserve">Underground Branch Circuit, Jacked or Bored, AWG 4, 1 Conductor </t>
  </si>
  <si>
    <t xml:space="preserve">Underground Branch Circuit, Jacked or Bored, AWG 4, 2 Conductor </t>
  </si>
  <si>
    <t xml:space="preserve">Underground Branch Circuit, Jacked or Bored, AWG 4, 3 Conductor </t>
  </si>
  <si>
    <t xml:space="preserve">Underground Branch Circuit, Jacked or Bored, AWG 4, 4 Conductor </t>
  </si>
  <si>
    <t xml:space="preserve">Underground Branch Circuit, Jacked or Bored, AWG 4, 5 Conductor </t>
  </si>
  <si>
    <t xml:space="preserve">Underground Branch Circuit, Jacked or Bored, AWG 4/0, 3 Conductor </t>
  </si>
  <si>
    <t xml:space="preserve">Underground Branch Circuit, Jacked or Bored, AWG 4/0, 4 Conductor </t>
  </si>
  <si>
    <t xml:space="preserve">Underground Branch Circuit, Jacked or Bored, AWG 6, 1 Conductor </t>
  </si>
  <si>
    <t xml:space="preserve">Underground Branch Circuit, Jacked or Bored, AWG 6, 2 Conductor </t>
  </si>
  <si>
    <t xml:space="preserve">Underground Branch Circuit, Jacked or Bored, AWG 6, 3 Conductor </t>
  </si>
  <si>
    <t xml:space="preserve">Underground Branch Circuit, Jacked or Bored, AWG 6, 4 Conductor </t>
  </si>
  <si>
    <t xml:space="preserve">Underground Branch Circuit, Jacked or Bored, AWG 6, 5 Conductor </t>
  </si>
  <si>
    <t xml:space="preserve">Underground Branch Circuit, Jacked or Bored, AWG 8, 1 Conductor </t>
  </si>
  <si>
    <t xml:space="preserve">Underground Branch Circuit, Jacked or Bored, AWG 8, 2 Conductor </t>
  </si>
  <si>
    <t xml:space="preserve">Underground Branch Circuit, Jacked or Bored, AWG 8, 3 Conductor </t>
  </si>
  <si>
    <t xml:space="preserve">Underground Branch Circuit, Jacked or Bored, AWG 8, 4 Conductor </t>
  </si>
  <si>
    <t xml:space="preserve">Underground Branch Circuit, Jacked or Bored, AWG 8, 5 Conductor </t>
  </si>
  <si>
    <t xml:space="preserve">Underground Branch Circuit, Jacked or Bored, AWG 2/0, 4 Conductor </t>
  </si>
  <si>
    <t xml:space="preserve">Underground Branch Circuit, Jacked or Bored, AWG 2/0, 5 Conductor </t>
  </si>
  <si>
    <t xml:space="preserve">Underground Branch Circuit, Jacked or Bored, AWG 3, 4 Conductor </t>
  </si>
  <si>
    <t xml:space="preserve">682-C     </t>
  </si>
  <si>
    <t xml:space="preserve">Structure Mounted Branch Circuit, AWG 1, 3 Conductor </t>
  </si>
  <si>
    <t xml:space="preserve">Structure Mounted Branch Circuit, AWG 1/0, 1 Conductor </t>
  </si>
  <si>
    <t xml:space="preserve">Structure Mounted Branch Circuit, AWG 1/0, 2 Conductor </t>
  </si>
  <si>
    <t xml:space="preserve">Structure Mounted Branch Circuit, AWG 1/0, 3 Conductor </t>
  </si>
  <si>
    <t xml:space="preserve">Structure Mounted Branch Circuit, AWG 1/0, 4 Conductor </t>
  </si>
  <si>
    <t xml:space="preserve">Structure Mounted Branch Circuit, AWG 1/0, 5 Conductor </t>
  </si>
  <si>
    <t xml:space="preserve">Structure Mounted Branch Circuit, AWG 10, 1 Conductor </t>
  </si>
  <si>
    <t xml:space="preserve">Structure Mounted Branch Circuit, AWG 10, 2 Conductor </t>
  </si>
  <si>
    <t xml:space="preserve">Structure Mounted Branch Circuit, AWG 10, 3 Conductor </t>
  </si>
  <si>
    <t xml:space="preserve">Structure Mounted Branch Circuit, AWG 10, 4 Conductor </t>
  </si>
  <si>
    <t xml:space="preserve">Structure Mounted Branch Circuit, AWG 10, 5 Conductor </t>
  </si>
  <si>
    <t xml:space="preserve">Structure Mounted Branch Circuit, AWG 12, 3 Conductor </t>
  </si>
  <si>
    <t xml:space="preserve">Structure Mounted Branch Circuit, AWG 2, 1 Conductor </t>
  </si>
  <si>
    <t xml:space="preserve">Structure Mounted Branch Circuit, AWG 2, 2 Conductor </t>
  </si>
  <si>
    <t xml:space="preserve">Structure Mounted Branch Circuit, AWG 2, 3 Conductor </t>
  </si>
  <si>
    <t xml:space="preserve">Structure Mounted Branch Circuit, AWG 2, 4 Conductor </t>
  </si>
  <si>
    <t xml:space="preserve">Structure Mounted Branch Circuit, AWG 2, 5 Conductor </t>
  </si>
  <si>
    <t xml:space="preserve">Structure Mounted Branch Circuit, AWG 2/0, 3 Conductor </t>
  </si>
  <si>
    <t xml:space="preserve">Structure Mounted Branch Circuit, AWG 3, 3 Conductor </t>
  </si>
  <si>
    <t xml:space="preserve">Structure Mounted Branch Circuit, AWG 4, 1 Conductor </t>
  </si>
  <si>
    <t xml:space="preserve">Structure Mounted Branch Circuit, AWG 4, 2 Conductor </t>
  </si>
  <si>
    <t xml:space="preserve">Structure Mounted Branch Circuit, AWG 4, 3 Conductor </t>
  </si>
  <si>
    <t xml:space="preserve">Structure Mounted Branch Circuit, AWG 4, 4 Conductor </t>
  </si>
  <si>
    <t xml:space="preserve">Structure Mounted Branch Circuit, AWG 4, 5 Conductor </t>
  </si>
  <si>
    <t xml:space="preserve">Structure Mounted Branch Circuit, AWG 4/0, 3 Conductor </t>
  </si>
  <si>
    <t xml:space="preserve">Structure Mounted Branch Circuit, AWG 6, 1 Conductor </t>
  </si>
  <si>
    <t xml:space="preserve">Structure Mounted Branch Circuit, AWG 6, 2 Conductor </t>
  </si>
  <si>
    <t xml:space="preserve">Structure Mounted Branch Circuit, AWG 6, 3 Conductor </t>
  </si>
  <si>
    <t xml:space="preserve">Structure Mounted Branch Circuit, AWG 6, 4 Conductor </t>
  </si>
  <si>
    <t xml:space="preserve">Structure Mounted Branch Circuit, AWG 6, 5 Conductor </t>
  </si>
  <si>
    <t xml:space="preserve">Structure Mounted Branch Circuit, AWG 8, 1 Conductor </t>
  </si>
  <si>
    <t xml:space="preserve">Structure Mounted Branch Circuit, AWG 8, 2 Conductor </t>
  </si>
  <si>
    <t xml:space="preserve">Structure Mounted Branch Circuit, AWG 8, 3 Conductor </t>
  </si>
  <si>
    <t xml:space="preserve">Structure Mounted Branch Circuit, AWG 8, 4 Conductor </t>
  </si>
  <si>
    <t xml:space="preserve">Structure Mounted Branch Circuit, AWG 8, 5 Conductor </t>
  </si>
  <si>
    <t xml:space="preserve">682-D     </t>
  </si>
  <si>
    <t xml:space="preserve">Above Ground Pull Box </t>
  </si>
  <si>
    <t xml:space="preserve">Structure Mounted Pull Box </t>
  </si>
  <si>
    <t xml:space="preserve">Underground Pull Box </t>
  </si>
  <si>
    <t xml:space="preserve">Underground Pull Box With Concrete Pad </t>
  </si>
  <si>
    <t xml:space="preserve">682-E     </t>
  </si>
  <si>
    <t xml:space="preserve">Structure Mounted Junction Box </t>
  </si>
  <si>
    <t xml:space="preserve">Underground Junction Box </t>
  </si>
  <si>
    <t xml:space="preserve">Underground Junction Box With Concrete Pad </t>
  </si>
  <si>
    <t xml:space="preserve">682-F     </t>
  </si>
  <si>
    <t xml:space="preserve">Secondary Power Controller </t>
  </si>
  <si>
    <t xml:space="preserve">Secondary Power Controllers </t>
  </si>
  <si>
    <t>907-682-F</t>
  </si>
  <si>
    <t xml:space="preserve">Repair Secondary Power Controller </t>
  </si>
  <si>
    <t xml:space="preserve">683-A     </t>
  </si>
  <si>
    <t xml:space="preserve">Lighting Assembly, High Mast, LED, Type 100-4-S </t>
  </si>
  <si>
    <t xml:space="preserve">Lighting Assembly, High Mast, LED, Type 120-4-A </t>
  </si>
  <si>
    <t xml:space="preserve">Lighting Assembly, High Mast, LED, Type 120-4-S </t>
  </si>
  <si>
    <t xml:space="preserve">Lighting Assembly, High Mast, LED, Type 100-4-A </t>
  </si>
  <si>
    <t xml:space="preserve">Lighting Assembly, High Mast, LED, Type 100-6-A </t>
  </si>
  <si>
    <t xml:space="preserve">Lighting Assembly, High Mast, LED, Type 100-6-S </t>
  </si>
  <si>
    <t xml:space="preserve">Lighting Assembly, High Mast, LED, Type 100-8-S </t>
  </si>
  <si>
    <t xml:space="preserve">Lighting Assembly, High Mast, LED, Type 120-8-S </t>
  </si>
  <si>
    <t xml:space="preserve">Lighting Assembly, High Mast, LED, Type 110-8-S </t>
  </si>
  <si>
    <t xml:space="preserve">Lighting Assembly, High Mast, LED, Type 110-6-S </t>
  </si>
  <si>
    <t xml:space="preserve">Lighting Assembly, High Mast, LED, Type 110-6-A </t>
  </si>
  <si>
    <t xml:space="preserve">Lighting Assembly, High Mast, LED, Type 130-8-S </t>
  </si>
  <si>
    <t xml:space="preserve">Lighting Assembly, High Mast, LED, Type 100-2-A </t>
  </si>
  <si>
    <t xml:space="preserve">Lighting Assembly, High Mast, LED, Type 100-3-S </t>
  </si>
  <si>
    <t xml:space="preserve">Lighting Assembly, High Mast, LED, Type 150-8-582-A </t>
  </si>
  <si>
    <t xml:space="preserve">Lighting Assembly, High Mast, LED, Type 100-2-S </t>
  </si>
  <si>
    <t xml:space="preserve">Lighting Assembly, High Mast, LED, Type 130-6-S </t>
  </si>
  <si>
    <t xml:space="preserve">Lighting Assembly, High Mast, LED, Type 100-3-A </t>
  </si>
  <si>
    <t xml:space="preserve">Lighting Assembly, High Mast, LED, Type 120-8-AN-200 </t>
  </si>
  <si>
    <t xml:space="preserve">683-B     </t>
  </si>
  <si>
    <t xml:space="preserve">Lighting Assembly, Low Mast, LED, Type 15-1-0-90 </t>
  </si>
  <si>
    <t xml:space="preserve">Lighting Assembly, Low Mast, LED, Type 40-1-10-220 </t>
  </si>
  <si>
    <t xml:space="preserve">Lighting Assembly, Low Mast, LED, Type 40-1-15-284 </t>
  </si>
  <si>
    <t xml:space="preserve">Lighting Assembly, Low Mast, LED, Type 40-1-15-315 </t>
  </si>
  <si>
    <t xml:space="preserve">Lighting Assembly, Low Mast, LED, Type 40-1-8-213 </t>
  </si>
  <si>
    <t xml:space="preserve">Lighting Assembly, Low Mast, LED, Type 40-1-8-315 </t>
  </si>
  <si>
    <t xml:space="preserve">Lighting Assembly, Low Mast, LED, Type 40-4-0-220 </t>
  </si>
  <si>
    <t xml:space="preserve">Lighting Assembly, Low Mast, LED, Type 40-1-4-284 </t>
  </si>
  <si>
    <t xml:space="preserve">Lighting Assembly, Low Mast, LED, Type 40-1-15-171 </t>
  </si>
  <si>
    <t xml:space="preserve">Lighting Assembly, Low Mast, LED, Type 30-1-12-274 </t>
  </si>
  <si>
    <t xml:space="preserve">Lighting Assembly, Low Mast, LED, Type 40-1-15-268 </t>
  </si>
  <si>
    <t xml:space="preserve">Lighting Assembly, Low Mast, LED, Type 39-1-0-376 </t>
  </si>
  <si>
    <t xml:space="preserve">Lighting Assembly, Low Mast, LED, Type 16-1-0-100 </t>
  </si>
  <si>
    <t xml:space="preserve">Lighting Assembly, Low Mast, LED, Type 30-1-10-17 </t>
  </si>
  <si>
    <t xml:space="preserve">Lighting Assembly, Low Mast, LED, Type 40-1-2-295-B </t>
  </si>
  <si>
    <t xml:space="preserve">Lighting Assembly, Low Mast, LED, Type 40-1-3-295-C </t>
  </si>
  <si>
    <t xml:space="preserve">Lighting Assembly, Low Mast, LED, Type 40-2-3-295-C </t>
  </si>
  <si>
    <t xml:space="preserve">Lighting Assembly, Low Mast, LED, Type 40-1-15-3-113 </t>
  </si>
  <si>
    <t xml:space="preserve">Lighting Assembly, Low Mast, LED, Type 40-2-15-3-113 </t>
  </si>
  <si>
    <t xml:space="preserve">Lighting Assembly, Low Mast, LED, Type 40-1-8-3-113 </t>
  </si>
  <si>
    <t xml:space="preserve">Lighting Assembly, Low Mast, LED, Type 40-2-8-3-113 </t>
  </si>
  <si>
    <t xml:space="preserve">Lighting Assembly, Low Mast, LED, Type 35-1-10-263 </t>
  </si>
  <si>
    <t xml:space="preserve">Lighting Assembly, Low Mast, LED, Type 35-2-10-263 </t>
  </si>
  <si>
    <t xml:space="preserve">683-C     </t>
  </si>
  <si>
    <t xml:space="preserve">Lighting Assembly, Underpass, Type A </t>
  </si>
  <si>
    <t xml:space="preserve">Lighting Assembly, Underpass, Type B </t>
  </si>
  <si>
    <t xml:space="preserve">Lighting Assembly, Underpass, Type C </t>
  </si>
  <si>
    <t xml:space="preserve">Lighting Assembly, Underpass, Type D </t>
  </si>
  <si>
    <t xml:space="preserve">Lighting Assembly, Underpass, Type E </t>
  </si>
  <si>
    <t xml:space="preserve">Lighting Assembly, Underpass, Type F </t>
  </si>
  <si>
    <t xml:space="preserve">Lighting Assembly, Underpass, Type G </t>
  </si>
  <si>
    <t xml:space="preserve">Lighting Assembly, Underpass, Type H </t>
  </si>
  <si>
    <t xml:space="preserve">Lighting Assembly, Underpass, Type U </t>
  </si>
  <si>
    <t xml:space="preserve">Lighting Assembly, Underpass, Type UP </t>
  </si>
  <si>
    <t xml:space="preserve">Lighting Assembly, Underpass, Type UPA </t>
  </si>
  <si>
    <t xml:space="preserve">Lighting Assembly, Underpass, Type UPB </t>
  </si>
  <si>
    <t xml:space="preserve">683-D     </t>
  </si>
  <si>
    <t xml:space="preserve">Portable Electric Power Units </t>
  </si>
  <si>
    <t>907-683-G</t>
  </si>
  <si>
    <t xml:space="preserve">Repair of High Mast Lighting Assembly, Type 100-2-A </t>
  </si>
  <si>
    <t xml:space="preserve">Renovation of High Mast Lighting Assembly, Type 130-8-S </t>
  </si>
  <si>
    <t xml:space="preserve">Renovation of High Mast Lighting Assembly, Type 100-6-S </t>
  </si>
  <si>
    <t xml:space="preserve">Renovation of High Mast Lighting Assembly, Type 100-4-S </t>
  </si>
  <si>
    <t xml:space="preserve">Renovation of High Mast Lighting Assembly, Type 130-6-S </t>
  </si>
  <si>
    <t xml:space="preserve">Renovation of High Mast Lighting Assembly, Type 130-4-S </t>
  </si>
  <si>
    <t xml:space="preserve">Renovation of High Mast Lighting Assembly, Type 100-3-S </t>
  </si>
  <si>
    <t xml:space="preserve">Renovation of High Mast Lighting Assembly, Type 100-3-A </t>
  </si>
  <si>
    <t xml:space="preserve">Renovation of High Mast Lighting Assembly, Type 100-8-S </t>
  </si>
  <si>
    <t xml:space="preserve">Renovation of High Mast Lighting Assembly, Type 100-4-A </t>
  </si>
  <si>
    <t xml:space="preserve">Renovation of High Mast Lighting Assembly, Type 120-4-A </t>
  </si>
  <si>
    <t xml:space="preserve">Renovation of High Mast Lighting Assembly, Type 130-5-S </t>
  </si>
  <si>
    <t xml:space="preserve">Renovation of High Mast Lighting Assembly, Type 100-5-S </t>
  </si>
  <si>
    <t xml:space="preserve">Repair of High Mast Lowering Device, Type 100-4-S </t>
  </si>
  <si>
    <t xml:space="preserve">Repair of High Mast Lowering Device, Type 120-10 </t>
  </si>
  <si>
    <t xml:space="preserve">Repair of High Mast Lowering Device, Type 110-10 </t>
  </si>
  <si>
    <t xml:space="preserve">Repair of High Mast Lowering Device, Type 110-6 </t>
  </si>
  <si>
    <t>907-683-H</t>
  </si>
  <si>
    <t xml:space="preserve">Repair of Low Mast Lighting Assembly, Type 20-1-0-150 </t>
  </si>
  <si>
    <t xml:space="preserve">Renovation of Low Mast Lighting Assembly, Type 40-1-10-255 </t>
  </si>
  <si>
    <t xml:space="preserve">Renovation of Low Mast Lighting Assembly, Type 40-1-20-255 </t>
  </si>
  <si>
    <t xml:space="preserve">Renovation of Low Mast Lighting Assembly, Type 40-2-20-255 </t>
  </si>
  <si>
    <t xml:space="preserve">Renovation of Low Mast Lighting Assembly, Type 20-1-0-97 </t>
  </si>
  <si>
    <t xml:space="preserve">Renovation of Low Mast Lighting Assembly, Type 40-2-10-255 </t>
  </si>
  <si>
    <t xml:space="preserve">Renovation of Low Mast Lighting Assembly, Type A </t>
  </si>
  <si>
    <t xml:space="preserve">Renovation of Low Mast Lighting Assembly, Type 40-1-0-200 </t>
  </si>
  <si>
    <t xml:space="preserve">Renovation of Low Mast Lighting Assembly, Type 40-1-8-200 </t>
  </si>
  <si>
    <t>907-683-I</t>
  </si>
  <si>
    <t xml:space="preserve">Renovation of Underpass Lighting Assembly, Type A </t>
  </si>
  <si>
    <t>907-683-PP</t>
  </si>
  <si>
    <t xml:space="preserve">Lighting Assembly, Per Plans </t>
  </si>
  <si>
    <t xml:space="preserve">Lighting Assembly, Installation of  </t>
  </si>
  <si>
    <t xml:space="preserve">684-A     </t>
  </si>
  <si>
    <t xml:space="preserve">Pole Foundation, 12" Diameter </t>
  </si>
  <si>
    <t xml:space="preserve">Pole Foundation, 18" Diameter </t>
  </si>
  <si>
    <t xml:space="preserve">Pole Foundation, 24" Diameter </t>
  </si>
  <si>
    <t xml:space="preserve">Pole Foundation, 30" Diameter </t>
  </si>
  <si>
    <t xml:space="preserve">Pole Foundation, 36" Diameter </t>
  </si>
  <si>
    <t xml:space="preserve">Pole Foundation, 42" Diameter </t>
  </si>
  <si>
    <t xml:space="preserve">Pole Foundation, 48" Diameter </t>
  </si>
  <si>
    <t xml:space="preserve">684-B     </t>
  </si>
  <si>
    <t xml:space="preserve">Slip Casing, 12" Diameter </t>
  </si>
  <si>
    <t xml:space="preserve">Slip Casing, 18" Diameter </t>
  </si>
  <si>
    <t xml:space="preserve">Slip Casing, 42" Diameter </t>
  </si>
  <si>
    <t xml:space="preserve">Slip Casing, 60" Diameter </t>
  </si>
  <si>
    <t xml:space="preserve">684-C     </t>
  </si>
  <si>
    <t xml:space="preserve">Piling </t>
  </si>
  <si>
    <t>907-684-PP</t>
  </si>
  <si>
    <t xml:space="preserve">Pole Foundation, Per Plans </t>
  </si>
  <si>
    <t xml:space="preserve">Pole Foundation </t>
  </si>
  <si>
    <t xml:space="preserve">685-A     </t>
  </si>
  <si>
    <t xml:space="preserve">Underground Electric Cable, UF, AWG #1/0, 3 Conductor </t>
  </si>
  <si>
    <t xml:space="preserve">Underground Electric Cable, UF, AWG 2, 3 Conductor </t>
  </si>
  <si>
    <t xml:space="preserve">Underground Electric Cable, UF, AWG 4, 3 Conductor </t>
  </si>
  <si>
    <t xml:space="preserve">Underground Electric Cable, XHHW-2, AWG #2, 3 Conductor </t>
  </si>
  <si>
    <t xml:space="preserve">685-B     </t>
  </si>
  <si>
    <t xml:space="preserve">Aerially Supported Electrical Cable, Triplex, AWG #1/0, 3 Conductor </t>
  </si>
  <si>
    <t xml:space="preserve">Aerially Supported Electrical Cable, XLP, AWG 2, 2 Conductor </t>
  </si>
  <si>
    <t xml:space="preserve">Aerially Supported Electrical Cable, XLP, AWG 2, 3 Conductor </t>
  </si>
  <si>
    <t xml:space="preserve">Aerially Supported Electrical Cable, XLP, AWG 4, 3 Conductor </t>
  </si>
  <si>
    <t xml:space="preserve">Aerially Supported Electrical Cable, XLP, AWG 6, 3 Conductor </t>
  </si>
  <si>
    <t xml:space="preserve">685-C     </t>
  </si>
  <si>
    <t xml:space="preserve">Temporary Lighting Assemblies </t>
  </si>
  <si>
    <t xml:space="preserve">Temporary Lighting Assembly, 30-1-0-250 </t>
  </si>
  <si>
    <t xml:space="preserve">Temporary Lighting Assembly, 30-1-10-250 </t>
  </si>
  <si>
    <t xml:space="preserve">Temporary Lighting Assembly, 35-1-0-250 </t>
  </si>
  <si>
    <t xml:space="preserve">Temporary Lighting Assembly, 40-1-6-250 </t>
  </si>
  <si>
    <t xml:space="preserve">685-D     </t>
  </si>
  <si>
    <t xml:space="preserve">Service Pole </t>
  </si>
  <si>
    <t xml:space="preserve">686-A     </t>
  </si>
  <si>
    <t xml:space="preserve">Relocation of Existing Lighting Assemblies </t>
  </si>
  <si>
    <t xml:space="preserve">686-B     </t>
  </si>
  <si>
    <t xml:space="preserve">Relocation of Existing Wiring </t>
  </si>
  <si>
    <t xml:space="preserve">907-687-A </t>
  </si>
  <si>
    <t xml:space="preserve">Traffic Recorder Classification Permanent System </t>
  </si>
  <si>
    <t xml:space="preserve">907-687-B </t>
  </si>
  <si>
    <t xml:space="preserve">Traffic Recorder Classification Short Term Permanent System </t>
  </si>
  <si>
    <t xml:space="preserve">907-688-A </t>
  </si>
  <si>
    <t xml:space="preserve">Traffic Recorder WIM Kistler System </t>
  </si>
  <si>
    <t xml:space="preserve">Traffic Recorder WIM Kistler System, 4-Lane </t>
  </si>
  <si>
    <t xml:space="preserve">907-688-B </t>
  </si>
  <si>
    <t xml:space="preserve">Traffic Recorder WIM BL Piezo System </t>
  </si>
  <si>
    <t xml:space="preserve">907-688-C </t>
  </si>
  <si>
    <t xml:space="preserve">Traffic Recorder Induction Loop  System </t>
  </si>
  <si>
    <t xml:space="preserve">907-689-A </t>
  </si>
  <si>
    <t xml:space="preserve">Glow Stripe </t>
  </si>
  <si>
    <t>907-693-PP</t>
  </si>
  <si>
    <t xml:space="preserve">Catch Basin, Per Plans </t>
  </si>
  <si>
    <t xml:space="preserve">699-A     </t>
  </si>
  <si>
    <t xml:space="preserve">Roadway Construction Stakes </t>
  </si>
  <si>
    <t xml:space="preserve">699-B     </t>
  </si>
  <si>
    <t xml:space="preserve">Bridge Construction Stakes </t>
  </si>
  <si>
    <t xml:space="preserve">907-699-C </t>
  </si>
  <si>
    <t xml:space="preserve">Unmanned Aerial System </t>
  </si>
  <si>
    <t xml:space="preserve">801-A     </t>
  </si>
  <si>
    <t xml:space="preserve">Foundation Excavation </t>
  </si>
  <si>
    <t>BRIDGE</t>
  </si>
  <si>
    <t xml:space="preserve">801-B     </t>
  </si>
  <si>
    <t xml:space="preserve">Cofferdams </t>
  </si>
  <si>
    <t xml:space="preserve">802-A     </t>
  </si>
  <si>
    <t xml:space="preserve">Permanent Steel Sheet Piling </t>
  </si>
  <si>
    <t xml:space="preserve">802-B     </t>
  </si>
  <si>
    <t xml:space="preserve">Permanent Concrete Sheet Piling </t>
  </si>
  <si>
    <t xml:space="preserve">802-C     </t>
  </si>
  <si>
    <t xml:space="preserve">Temporary Steel Sheet Piling </t>
  </si>
  <si>
    <t xml:space="preserve">803-A     </t>
  </si>
  <si>
    <t xml:space="preserve">Test Pile </t>
  </si>
  <si>
    <t xml:space="preserve">907-803-B </t>
  </si>
  <si>
    <t xml:space="preserve">Conventional Static Pile Load Test </t>
  </si>
  <si>
    <t xml:space="preserve">803-C     </t>
  </si>
  <si>
    <t xml:space="preserve">12" x 12" Prestressed Concrete Piling </t>
  </si>
  <si>
    <t xml:space="preserve">14" x 14" Prestressed Concrete Piling </t>
  </si>
  <si>
    <t xml:space="preserve">16" x 16" Prestressed Concrete Piling </t>
  </si>
  <si>
    <t xml:space="preserve">18" x 18" Prestressed Concrete Piling </t>
  </si>
  <si>
    <t xml:space="preserve">20" x 20" Prestressed Concrete Piling </t>
  </si>
  <si>
    <t xml:space="preserve">24" x 24" Prestressed Concrete Piling </t>
  </si>
  <si>
    <t xml:space="preserve">803-D     </t>
  </si>
  <si>
    <t xml:space="preserve">HP 10 x 42 Steel Piling </t>
  </si>
  <si>
    <t xml:space="preserve">HP 12 x 53 Steel Piling </t>
  </si>
  <si>
    <t xml:space="preserve">HP 12 x 63 Steel Piling </t>
  </si>
  <si>
    <t xml:space="preserve">HP 12 x 84 Steel Piling </t>
  </si>
  <si>
    <t xml:space="preserve">HP 14 x 117 Steel Piling </t>
  </si>
  <si>
    <t xml:space="preserve">HP 14 x 73 Steel Piling </t>
  </si>
  <si>
    <t xml:space="preserve">HP 14 x 89 Steel Piling </t>
  </si>
  <si>
    <t xml:space="preserve">HP 16 x 121 Steel Piling </t>
  </si>
  <si>
    <t xml:space="preserve">HP 16 x 141 Steel Piling </t>
  </si>
  <si>
    <t xml:space="preserve">HP 16 x 183 Steel Piling </t>
  </si>
  <si>
    <t xml:space="preserve">HP 18 x 181 Steel Piling </t>
  </si>
  <si>
    <t xml:space="preserve">HP 12 x 74 Steel Piling </t>
  </si>
  <si>
    <t xml:space="preserve">HP 14 x 102 Steel Piling </t>
  </si>
  <si>
    <t xml:space="preserve">803-E     </t>
  </si>
  <si>
    <t xml:space="preserve">Concrete Piling Cut-off, 14" x 14" </t>
  </si>
  <si>
    <t xml:space="preserve">Concrete Piling Cut-off, 16" x 16" </t>
  </si>
  <si>
    <t xml:space="preserve">Concrete Piling Cut-off, 18" x 18" </t>
  </si>
  <si>
    <t xml:space="preserve">803-F     </t>
  </si>
  <si>
    <t xml:space="preserve">10" Pre-Formed Pile Hole </t>
  </si>
  <si>
    <t xml:space="preserve">12" Pre-Formed Pile Hole </t>
  </si>
  <si>
    <t xml:space="preserve">14" Pre-Formed Pile Hole </t>
  </si>
  <si>
    <t xml:space="preserve">15" Pre-Formed Pile Hole </t>
  </si>
  <si>
    <t xml:space="preserve">16" Pre-Formed Pile Hole </t>
  </si>
  <si>
    <t xml:space="preserve">17" Pre-Formed Pile Hole </t>
  </si>
  <si>
    <t xml:space="preserve">18" Pre-Formed Pile Hole </t>
  </si>
  <si>
    <t xml:space="preserve">20" Pre-Formed Pile Hole </t>
  </si>
  <si>
    <t xml:space="preserve">22" Pre-Formed Pile Hole </t>
  </si>
  <si>
    <t xml:space="preserve">23" Pre-Formed Pile Hole </t>
  </si>
  <si>
    <t xml:space="preserve">24" Pre-Formed Pile Hole </t>
  </si>
  <si>
    <t xml:space="preserve">25" Pre-Formed Pile Hole </t>
  </si>
  <si>
    <t xml:space="preserve">26" Pre-Formed Pile Hole </t>
  </si>
  <si>
    <t xml:space="preserve">30" Pre-Formed Pile Hole </t>
  </si>
  <si>
    <t xml:space="preserve">803-G     </t>
  </si>
  <si>
    <t xml:space="preserve">PDA Test Pile, Special Instrumentation Load Test </t>
  </si>
  <si>
    <t xml:space="preserve">PDA Test Pile and Special Instrumentation Load Test </t>
  </si>
  <si>
    <t xml:space="preserve">907-803-H </t>
  </si>
  <si>
    <t xml:space="preserve">PDA Test Pile and Conventional Load Test </t>
  </si>
  <si>
    <t xml:space="preserve">803-H     </t>
  </si>
  <si>
    <t xml:space="preserve">907-803-I </t>
  </si>
  <si>
    <t xml:space="preserve">PDA Test Pile </t>
  </si>
  <si>
    <t xml:space="preserve">PDA Test Pile, Concrete Pile </t>
  </si>
  <si>
    <t xml:space="preserve">PDA Test Pile, HP Steel Pile </t>
  </si>
  <si>
    <t xml:space="preserve">PDA Test Pile, Steel Pipe Pile </t>
  </si>
  <si>
    <t xml:space="preserve">907-803-J </t>
  </si>
  <si>
    <t xml:space="preserve">Pile Restrike </t>
  </si>
  <si>
    <t xml:space="preserve">803-K     </t>
  </si>
  <si>
    <t xml:space="preserve">Drilled Shaft, 102" Diameter </t>
  </si>
  <si>
    <t xml:space="preserve">Drilled Shaft, 24" Diameter </t>
  </si>
  <si>
    <t xml:space="preserve">Drilled Shaft, 30" Diameter </t>
  </si>
  <si>
    <t xml:space="preserve">Drilled Shaft, 36" Diameter </t>
  </si>
  <si>
    <t xml:space="preserve">Drilled Shaft, 42" Diameter </t>
  </si>
  <si>
    <t xml:space="preserve">Drilled Shaft, 48" Diameter </t>
  </si>
  <si>
    <t xml:space="preserve">Drilled Shaft, 54" Diameter </t>
  </si>
  <si>
    <t xml:space="preserve">Drilled Shaft, 60" Diameter </t>
  </si>
  <si>
    <t xml:space="preserve">Drilled Shaft, 66" Diameter </t>
  </si>
  <si>
    <t xml:space="preserve">Drilled Shaft, 72" Diameter </t>
  </si>
  <si>
    <t xml:space="preserve">Drilled Shaft, 78" Diameter </t>
  </si>
  <si>
    <t xml:space="preserve">Drilled Shaft, 88" Diameter </t>
  </si>
  <si>
    <t xml:space="preserve">Drilled Shaft, 96" Diameter </t>
  </si>
  <si>
    <t xml:space="preserve">Drilled Shaft, 84" Diameter </t>
  </si>
  <si>
    <t xml:space="preserve">Drilled Shaft, 108" Diameter </t>
  </si>
  <si>
    <t xml:space="preserve">803-L     </t>
  </si>
  <si>
    <t xml:space="preserve">Test Shaft, 42" Diameter </t>
  </si>
  <si>
    <t xml:space="preserve">Test Shaft, 48" Diameter </t>
  </si>
  <si>
    <t xml:space="preserve">Test Shaft, 54" Diameter </t>
  </si>
  <si>
    <t xml:space="preserve">Test Shaft, 60" Diameter </t>
  </si>
  <si>
    <t xml:space="preserve">Test Shaft, 66" Diameter </t>
  </si>
  <si>
    <t xml:space="preserve">Test Shaft, 72" Diameter </t>
  </si>
  <si>
    <t xml:space="preserve">Test Shaft, 78" Diameter </t>
  </si>
  <si>
    <t xml:space="preserve">Test Shaft, 96" Diameter </t>
  </si>
  <si>
    <t xml:space="preserve">Test Shaft, 84" Diameter </t>
  </si>
  <si>
    <t xml:space="preserve">Test Shaft, 108" Diameter </t>
  </si>
  <si>
    <t xml:space="preserve">Test Shaft, 102" Diameter </t>
  </si>
  <si>
    <t xml:space="preserve">803-M     </t>
  </si>
  <si>
    <t xml:space="preserve">Trial Shaft, 102" Diameter </t>
  </si>
  <si>
    <t xml:space="preserve">Trial Shaft, 30" Diameter </t>
  </si>
  <si>
    <t xml:space="preserve">Trial Shaft, 36" Diameter </t>
  </si>
  <si>
    <t xml:space="preserve">Trial Shaft, 42" Diameter </t>
  </si>
  <si>
    <t xml:space="preserve">Trial Shaft, 48" Diameter </t>
  </si>
  <si>
    <t xml:space="preserve">Trial Shaft, 54" Diameter </t>
  </si>
  <si>
    <t xml:space="preserve">Trial Shaft, 60" Diameter </t>
  </si>
  <si>
    <t xml:space="preserve">Trial Shaft, 66" Diameter </t>
  </si>
  <si>
    <t xml:space="preserve">Trial Shaft, 72" Diameter </t>
  </si>
  <si>
    <t xml:space="preserve">Trial Shaft, 78" Diameter </t>
  </si>
  <si>
    <t xml:space="preserve">Trial Shaft, 96" Diameter </t>
  </si>
  <si>
    <t xml:space="preserve">Trial Shaft, 84" Diameter </t>
  </si>
  <si>
    <t xml:space="preserve">Trial Shaft, 108" Diameter </t>
  </si>
  <si>
    <t xml:space="preserve">803-N     </t>
  </si>
  <si>
    <t xml:space="preserve">Exploration </t>
  </si>
  <si>
    <t xml:space="preserve">803-O     </t>
  </si>
  <si>
    <t xml:space="preserve">Permanent Casing, 102" Diameter </t>
  </si>
  <si>
    <t xml:space="preserve">Permanent Casing, 108" Diameter </t>
  </si>
  <si>
    <t xml:space="preserve">Permanent Casing, 24" Diameter </t>
  </si>
  <si>
    <t xml:space="preserve">Permanent Casing, 30" Diameter </t>
  </si>
  <si>
    <t xml:space="preserve">Permanent Casing, 36" Diameter </t>
  </si>
  <si>
    <t xml:space="preserve">Permanent Casing, 42" Diameter </t>
  </si>
  <si>
    <t xml:space="preserve">Permanent Casing, 48" Diameter </t>
  </si>
  <si>
    <t xml:space="preserve">Permanent Casing, 54" Diameter </t>
  </si>
  <si>
    <t xml:space="preserve">Permanent Casing, 60" Diameter </t>
  </si>
  <si>
    <t xml:space="preserve">Permanent Casing, 66" Diameter </t>
  </si>
  <si>
    <t xml:space="preserve">Permanent Casing, 72" Diameter </t>
  </si>
  <si>
    <t xml:space="preserve">Permanent Casing, 78" Diameter </t>
  </si>
  <si>
    <t xml:space="preserve">Permanent Casing, 84" Diamater </t>
  </si>
  <si>
    <t xml:space="preserve">Permanent Casing, 96" Diameter </t>
  </si>
  <si>
    <t xml:space="preserve">Temporary Casing, 24" Diameter </t>
  </si>
  <si>
    <t xml:space="preserve">Temporary Casing, 36" Diameter </t>
  </si>
  <si>
    <t xml:space="preserve">Temporary Casing, 42" Diameter </t>
  </si>
  <si>
    <t xml:space="preserve">Temporary Casing, 48" Diameter </t>
  </si>
  <si>
    <t xml:space="preserve">Temporary Casing, 54" Diameter </t>
  </si>
  <si>
    <t xml:space="preserve">Temporary Casing, 60" Diameter </t>
  </si>
  <si>
    <t xml:space="preserve">Temporary Casing, 66" Diameter </t>
  </si>
  <si>
    <t xml:space="preserve">Temporary Casing, 67" Diameter </t>
  </si>
  <si>
    <t xml:space="preserve">Temporary Casing, 72" Diameter </t>
  </si>
  <si>
    <t xml:space="preserve">Temporary Casing, 74" Diameter </t>
  </si>
  <si>
    <t xml:space="preserve">Temporary Casing, 78" Diameter </t>
  </si>
  <si>
    <t xml:space="preserve">Temporary Casing, 30" Diameter </t>
  </si>
  <si>
    <t xml:space="preserve">Temporary Casing, 84" Diameter </t>
  </si>
  <si>
    <t xml:space="preserve">Temporary Casing, 96" Diameter </t>
  </si>
  <si>
    <t xml:space="preserve">Temporary Casing, 102" Diameter </t>
  </si>
  <si>
    <t xml:space="preserve">803-P     </t>
  </si>
  <si>
    <t xml:space="preserve">24" Steel Pipe Piling, Wall Thickness 0.500" </t>
  </si>
  <si>
    <t xml:space="preserve">24" Steel Pipe Piling, Wall Thickness 0.750" </t>
  </si>
  <si>
    <t xml:space="preserve">30" Steel Pipe Piling, Wall Thickness 0.500" </t>
  </si>
  <si>
    <t xml:space="preserve">30" Steel Pipe Piling, Wall Thickness 0.750" </t>
  </si>
  <si>
    <t xml:space="preserve">36" Steel Pipe Piling, Wall Thickness 0.625" </t>
  </si>
  <si>
    <t xml:space="preserve">36" Steel Pipe Piling, Wall Thickness 0.750" </t>
  </si>
  <si>
    <t xml:space="preserve">18" Steel Pipe Piling, Wall Thickness 0.500" </t>
  </si>
  <si>
    <t xml:space="preserve">20" Steel Pipe Piling, Wall Thickness 0.500" </t>
  </si>
  <si>
    <t xml:space="preserve">30" Steel Pipe Piling, Wall Thickness 0.625" </t>
  </si>
  <si>
    <t xml:space="preserve">20" Steel Pipe Piling, Wall Thickness 0.625" </t>
  </si>
  <si>
    <t xml:space="preserve">24" Steel Pipe Piling, Wall Thickness 1.000" </t>
  </si>
  <si>
    <t xml:space="preserve">18" Steel Pipe Piling, Wall Thickness 0.375" </t>
  </si>
  <si>
    <t xml:space="preserve">36" Steel Pipe Piling, Wall Thickness 1" </t>
  </si>
  <si>
    <t xml:space="preserve">36" Steel Pipe Piling, Wall Thickness 0.500" </t>
  </si>
  <si>
    <t>907-803-PP</t>
  </si>
  <si>
    <t xml:space="preserve">907-804-A </t>
  </si>
  <si>
    <t xml:space="preserve">Bridge Concrete, Class BDX </t>
  </si>
  <si>
    <t xml:space="preserve">Bridge Concrete, Class AA </t>
  </si>
  <si>
    <t xml:space="preserve">Bridge Concrete, Class B </t>
  </si>
  <si>
    <t xml:space="preserve">Bridge Concrete, Class BD </t>
  </si>
  <si>
    <t xml:space="preserve">Bridge Concrete, Class F </t>
  </si>
  <si>
    <t xml:space="preserve">Bridge Concrete, Class FX </t>
  </si>
  <si>
    <t xml:space="preserve">Bridge Concrete, Class DS </t>
  </si>
  <si>
    <t xml:space="preserve">907-804-B </t>
  </si>
  <si>
    <t xml:space="preserve">Box Bridge Concrete, Class B </t>
  </si>
  <si>
    <t xml:space="preserve">804-C     </t>
  </si>
  <si>
    <t xml:space="preserve">100' Prestressed Concrete Beam, Type BT-72 </t>
  </si>
  <si>
    <t xml:space="preserve">100' Prestressed Concrete Beam, Type IV </t>
  </si>
  <si>
    <t xml:space="preserve">101' Prestressed Concrete Beam, Type BT-72 </t>
  </si>
  <si>
    <t xml:space="preserve">101' Prestressed Concrete Beam, Type IV </t>
  </si>
  <si>
    <t xml:space="preserve">102' Prestressed Concrete Beam, Type IV </t>
  </si>
  <si>
    <t xml:space="preserve">103' Prestressed Concrete Beam, Type BT-72 </t>
  </si>
  <si>
    <t xml:space="preserve">103' Prestressed Concrete Beam, Type IV </t>
  </si>
  <si>
    <t xml:space="preserve">104' Prestressed Concrete Beam, Type BT-72 </t>
  </si>
  <si>
    <t xml:space="preserve">104' Prestressed Concrete Beam, Type IV </t>
  </si>
  <si>
    <t xml:space="preserve">105' Prestressed Concrete Beam, Type BT-72 </t>
  </si>
  <si>
    <t xml:space="preserve">105' Prestressed Concrete Beam, Type IV </t>
  </si>
  <si>
    <t xml:space="preserve">106' Prestressed Concrete Beam, Type BT-54 </t>
  </si>
  <si>
    <t xml:space="preserve">106' Prestressed Concrete Beam, Type BT-63 </t>
  </si>
  <si>
    <t xml:space="preserve">106' Prestressed Concrete Beam, Type BT-72 </t>
  </si>
  <si>
    <t xml:space="preserve">106' Prestressed Concrete Beam, Type IV </t>
  </si>
  <si>
    <t xml:space="preserve">107' Prestressed Concrete Beam, Type BT-72 </t>
  </si>
  <si>
    <t xml:space="preserve">107' Prestressed Concrete Beam, Type IV </t>
  </si>
  <si>
    <t xml:space="preserve">108' Prestressed Concrete Beam, Type BT-72 </t>
  </si>
  <si>
    <t xml:space="preserve">108' Prestressed Concrete Beam, Type IV </t>
  </si>
  <si>
    <t xml:space="preserve">109' Prestressed Concrete Beam, Type BT-54 </t>
  </si>
  <si>
    <t xml:space="preserve">109' Prestressed Concrete Beam, Type BT-72 </t>
  </si>
  <si>
    <t xml:space="preserve">109' Prestressed Concrete Beam, Type IV </t>
  </si>
  <si>
    <t xml:space="preserve">110' Prestressed Concrete Beam, Type BT-54 </t>
  </si>
  <si>
    <t xml:space="preserve">110' Prestressed Concrete Beam, Type BT-72 </t>
  </si>
  <si>
    <t xml:space="preserve">110' Prestressed Concrete Beam, Type IV </t>
  </si>
  <si>
    <t xml:space="preserve">111' Prestressed Concrete Beam, Type BT-72 </t>
  </si>
  <si>
    <t xml:space="preserve">111' Prestressed Concrete Beam, Type IV </t>
  </si>
  <si>
    <t xml:space="preserve">112' Prestressed Concrete Beam, Type BT-63 </t>
  </si>
  <si>
    <t xml:space="preserve">113' Prestressed Concrete Beam, Type BT-72 </t>
  </si>
  <si>
    <t xml:space="preserve">114' Prestressed Concrete Beam, Type IV </t>
  </si>
  <si>
    <t xml:space="preserve">115' Prestressed Concrete Beam, Type BT-63 </t>
  </si>
  <si>
    <t xml:space="preserve">115' Prestressed Concrete Beam, Type BT-72 </t>
  </si>
  <si>
    <t xml:space="preserve">116' Prestressed Concrete Beam, Type BT-63 </t>
  </si>
  <si>
    <t xml:space="preserve">117' Prestressed Concrete Beam, Type BT-72 </t>
  </si>
  <si>
    <t xml:space="preserve">118' Prestressed Concrete Beam, Type BT-72 </t>
  </si>
  <si>
    <t xml:space="preserve">119' Prestressed Concrete Beam, Type BT-72 </t>
  </si>
  <si>
    <t xml:space="preserve">120' Prestressed Concrete Beam, Type BT-63 </t>
  </si>
  <si>
    <t xml:space="preserve">120' Prestressed Concrete Beam, Type BT-72 </t>
  </si>
  <si>
    <t xml:space="preserve">121' Prestressed Concrete Beam, Type BT-63 </t>
  </si>
  <si>
    <t xml:space="preserve">121' Prestressed Concrete Beam, Type BT-72 </t>
  </si>
  <si>
    <t xml:space="preserve">122' Prestressed Concrete Beam, Type BT-63 </t>
  </si>
  <si>
    <t xml:space="preserve">122' Prestressed Concrete Beam, Type BT-72 </t>
  </si>
  <si>
    <t xml:space="preserve">123' Prestressed Concrete Beam, Type BT-72 </t>
  </si>
  <si>
    <t xml:space="preserve">124' Prestressed Concrete Beam, Type BT-72 </t>
  </si>
  <si>
    <t xml:space="preserve">125' Prestressed Concrete Beam, Type BT-72 </t>
  </si>
  <si>
    <t xml:space="preserve">126' Prestressed Concrete Beam, Type BT-72 </t>
  </si>
  <si>
    <t xml:space="preserve">127' Prestressed Concrete Beam, Type BT-72 </t>
  </si>
  <si>
    <t xml:space="preserve">128' Prestressed Concrete Beam, Type BT-72 </t>
  </si>
  <si>
    <t xml:space="preserve">129' Prestressed Concrete Beam, Type BT-72 </t>
  </si>
  <si>
    <t xml:space="preserve">130' Prestressed Concrete Beam, Type BT-72 </t>
  </si>
  <si>
    <t xml:space="preserve">131' Prestressed Concrete Beam, Type BT-72 </t>
  </si>
  <si>
    <t xml:space="preserve">132' Prestressed Concrete Beam, Type BT-72 </t>
  </si>
  <si>
    <t xml:space="preserve">133' Prestressed Concrete Beam, Type BT-72 </t>
  </si>
  <si>
    <t xml:space="preserve">135' Prestressed Concrete Beam, Type BT-72 </t>
  </si>
  <si>
    <t xml:space="preserve">136' Prestressed Concrete Beam, Type BT-72 </t>
  </si>
  <si>
    <t xml:space="preserve">137' Prestressed Concrete Beam, Type BT-72 </t>
  </si>
  <si>
    <t xml:space="preserve">138' Prestressed Concrete Beam, Type BT-72 </t>
  </si>
  <si>
    <t xml:space="preserve">140' Prestressed Concrete Beam, Type BT-72 </t>
  </si>
  <si>
    <t xml:space="preserve">19' Prestressed Concrete Beam, 16" x16" </t>
  </si>
  <si>
    <t xml:space="preserve">26' Prestressed Concrete Beam, 16" x 16" </t>
  </si>
  <si>
    <t xml:space="preserve">30' Prestressed Concrete Beam, Type I+2 </t>
  </si>
  <si>
    <t xml:space="preserve">40' Prestressed Concrete Beam, 16" x16" </t>
  </si>
  <si>
    <t xml:space="preserve">40' Prestressed Concrete Beam, 18" x18" </t>
  </si>
  <si>
    <t xml:space="preserve">40' Prestressed Concrete Beam, Type I+2 </t>
  </si>
  <si>
    <t xml:space="preserve">40' Prestressed Concrete Beam, Type II+2 </t>
  </si>
  <si>
    <t xml:space="preserve">40' Prestressed Concrete Beam, Type III </t>
  </si>
  <si>
    <t xml:space="preserve">43' Prestressed Concrete Beam, Type III </t>
  </si>
  <si>
    <t xml:space="preserve">45' Prestressed Concrete Beam, Type I+2 </t>
  </si>
  <si>
    <t xml:space="preserve">45' Prestressed Concrete Beam, Type II+2 </t>
  </si>
  <si>
    <t xml:space="preserve">50' Prestressed Concrete Beam, Type II </t>
  </si>
  <si>
    <t xml:space="preserve">50' Prestressed Concrete Beam, Type II + 2 </t>
  </si>
  <si>
    <t xml:space="preserve">50' Prestressed Concrete Beam, Type III </t>
  </si>
  <si>
    <t xml:space="preserve">51' Prestressed Concrete Beam, Type II+2 </t>
  </si>
  <si>
    <t xml:space="preserve">51' Prestressed Concrete Beam, Type III </t>
  </si>
  <si>
    <t xml:space="preserve">52' Prestressed Concrete Beam, Type IV </t>
  </si>
  <si>
    <t xml:space="preserve">53' Prestressed Concrete Beam, Type IV </t>
  </si>
  <si>
    <t xml:space="preserve">55' Prestressed Concrete Beam, Type BT-72 </t>
  </si>
  <si>
    <t xml:space="preserve">55' Prestressed Concrete Beam, Type II </t>
  </si>
  <si>
    <t xml:space="preserve">55' Prestressed Concrete Beam, Type III </t>
  </si>
  <si>
    <t xml:space="preserve">55' Prestressed Concrete Beam, Type IV </t>
  </si>
  <si>
    <t xml:space="preserve">58' Prestressed Concrete Beam, Type BT-63 </t>
  </si>
  <si>
    <t xml:space="preserve">60' Prestressed Concrete Beam, Type II </t>
  </si>
  <si>
    <t xml:space="preserve">60' Prestressed Concrete Beam, Type II+2 </t>
  </si>
  <si>
    <t xml:space="preserve">60' Prestressed Concrete Beam, Type III </t>
  </si>
  <si>
    <t xml:space="preserve">60' Prestressed Concrete Beam, Type IV </t>
  </si>
  <si>
    <t xml:space="preserve">62' Prestressed Concrete Beam, Type IV </t>
  </si>
  <si>
    <t xml:space="preserve">63' Prestressed Concrete Beam, Type III </t>
  </si>
  <si>
    <t xml:space="preserve">63' Prestressed Concrete Beam, Type IV </t>
  </si>
  <si>
    <t xml:space="preserve">64' Prestressed Concrete Beam, Type BT-72 </t>
  </si>
  <si>
    <t xml:space="preserve">64' Prestressed Concrete Beam, Type III </t>
  </si>
  <si>
    <t xml:space="preserve">64' Prestressed Concrete Beam, Type IV </t>
  </si>
  <si>
    <t xml:space="preserve">65' Prestressed Concrete Beam, Type II + 2 </t>
  </si>
  <si>
    <t xml:space="preserve">65' Prestressed Concrete Beam, Type III </t>
  </si>
  <si>
    <t xml:space="preserve">65' Prestressed Concrete Beam, Type IV </t>
  </si>
  <si>
    <t xml:space="preserve">66' Prestressed Concrete Beam, Type BT-72 </t>
  </si>
  <si>
    <t xml:space="preserve">67' Prestressed Concrete Beam, Type III </t>
  </si>
  <si>
    <t xml:space="preserve">68' Prestressed Concrete Beam, Type BT-63 </t>
  </si>
  <si>
    <t xml:space="preserve">68' Prestressed Concrete Beam, Type BT-72 </t>
  </si>
  <si>
    <t xml:space="preserve">68' Prestressed Concrete Beam, Type III </t>
  </si>
  <si>
    <t xml:space="preserve">69' Prestressed Concrete Beam, Type BT-54 </t>
  </si>
  <si>
    <t xml:space="preserve">69' Prestressed Concrete Beam, Type III </t>
  </si>
  <si>
    <t xml:space="preserve">70' Prestressed Concrete Beam, Type BT-72 </t>
  </si>
  <si>
    <t xml:space="preserve">70' Prestressed Concrete Beam, Type III </t>
  </si>
  <si>
    <t xml:space="preserve">70' Prestressed Concrete Beam, Type IV </t>
  </si>
  <si>
    <t xml:space="preserve">71' Prestressed Concrete Beam, Type BT-72 </t>
  </si>
  <si>
    <t xml:space="preserve">71' Prestressed Concrete Beam, Type IV </t>
  </si>
  <si>
    <t xml:space="preserve">72' Prestressed Concrete Beam, Type IV </t>
  </si>
  <si>
    <t xml:space="preserve">73' Prestressed Concrete Beam, Type IV </t>
  </si>
  <si>
    <t xml:space="preserve">75' Prestressed Concrete Beam, Type BT-63 </t>
  </si>
  <si>
    <t xml:space="preserve">75' Prestressed Concrete Beam, Type BT-72 </t>
  </si>
  <si>
    <t xml:space="preserve">75' Prestressed Concrete Beam, Type III </t>
  </si>
  <si>
    <t xml:space="preserve">75' Prestressed Concrete Beam, Type IV </t>
  </si>
  <si>
    <t xml:space="preserve">76' Prestressed Concrete Beam, Type IV </t>
  </si>
  <si>
    <t xml:space="preserve">77' Prestressed Concrete Beam, Type III </t>
  </si>
  <si>
    <t xml:space="preserve">77' Prestressed Concrete Beam, Type IV </t>
  </si>
  <si>
    <t xml:space="preserve">78' Prestressed Concrete Beam, Type BT-72 </t>
  </si>
  <si>
    <t xml:space="preserve">78' Prestressed Concrete Beam, Type IV </t>
  </si>
  <si>
    <t xml:space="preserve">79' Prestressed Concrete Beam, Type IV </t>
  </si>
  <si>
    <t xml:space="preserve">80' Prestressed Concrete Beam, Type BT-72 </t>
  </si>
  <si>
    <t xml:space="preserve">80' Prestressed Concrete Beam, Type III </t>
  </si>
  <si>
    <t xml:space="preserve">80' Prestressed Concrete Beam, Type IV </t>
  </si>
  <si>
    <t xml:space="preserve">81' Prestressed Concrete Beam, Type IV </t>
  </si>
  <si>
    <t xml:space="preserve">83' Prestressed Concrete Beam, Type BT-72 </t>
  </si>
  <si>
    <t xml:space="preserve">83' Prestressed Concrete Beam, Type IV </t>
  </si>
  <si>
    <t xml:space="preserve">83' Prestressed Concrete Beam, Type VI </t>
  </si>
  <si>
    <t xml:space="preserve">85' Prestressed Concrete Beam, Type BT-72 </t>
  </si>
  <si>
    <t xml:space="preserve">85' Prestressed Concrete Beam, Type III </t>
  </si>
  <si>
    <t xml:space="preserve">85' Prestressed Concrete Beam, Type IV </t>
  </si>
  <si>
    <t xml:space="preserve">86' Prestressed Concrete Beam, Type IV </t>
  </si>
  <si>
    <t xml:space="preserve">87' Prestressed Concrete Beam, Type BT-72 </t>
  </si>
  <si>
    <t xml:space="preserve">87' Prestressed Concrete Beam, Type IV </t>
  </si>
  <si>
    <t xml:space="preserve">88' Prestressed Concrete Beam, Type BT-72 </t>
  </si>
  <si>
    <t xml:space="preserve">88' Prestressed Concrete Beam, Type III </t>
  </si>
  <si>
    <t xml:space="preserve">88' Prestressed Concrete Beam, Type IV </t>
  </si>
  <si>
    <t xml:space="preserve">89' Prestressed Concrete Beam, Type BT-72 </t>
  </si>
  <si>
    <t xml:space="preserve">89' Prestressed Concrete Beam, Type III </t>
  </si>
  <si>
    <t xml:space="preserve">89' Prestressed Concrete Beam, Type IV </t>
  </si>
  <si>
    <t xml:space="preserve">90' Prestressed Concrete Beam, Type BT-54 </t>
  </si>
  <si>
    <t xml:space="preserve">90' Prestressed Concrete Beam, Type BT-72 </t>
  </si>
  <si>
    <t xml:space="preserve">90' Prestressed Concrete Beam, Type III </t>
  </si>
  <si>
    <t xml:space="preserve">90' Prestressed Concrete Beam, Type IV </t>
  </si>
  <si>
    <t xml:space="preserve">91' Prestressed Concrete Beam, Type BT-72 </t>
  </si>
  <si>
    <t xml:space="preserve">91' Prestressed Concrete Beam, Type IV </t>
  </si>
  <si>
    <t xml:space="preserve">92' Prestressed Concrete Beam, Type BT-72 </t>
  </si>
  <si>
    <t xml:space="preserve">92' Prestressed Concrete Beam, Type IV </t>
  </si>
  <si>
    <t xml:space="preserve">93' Prestressed Concrete Beam, Type IV </t>
  </si>
  <si>
    <t xml:space="preserve">94' Prestressed Concrete Beam, Type IV </t>
  </si>
  <si>
    <t xml:space="preserve">95' Prestressed Concrete Beam, Type BT-54 </t>
  </si>
  <si>
    <t xml:space="preserve">95' Prestressed Concrete Beam, Type BT-63 </t>
  </si>
  <si>
    <t xml:space="preserve">95' Prestressed Concrete Beam, Type BT-72 </t>
  </si>
  <si>
    <t xml:space="preserve">95' Prestressed Concrete Beam, Type IV </t>
  </si>
  <si>
    <t xml:space="preserve">96' Prestressed Concrete Beam, Type BT-54 </t>
  </si>
  <si>
    <t xml:space="preserve">96' Prestressed Concrete Beam, Type BT-72 </t>
  </si>
  <si>
    <t xml:space="preserve">96' Prestressed Concrete Beam, Type IV </t>
  </si>
  <si>
    <t xml:space="preserve">97' Prestressed Concrete Beam, Type BT-72 </t>
  </si>
  <si>
    <t xml:space="preserve">97' Prestressed Concrete Beam, Type IV </t>
  </si>
  <si>
    <t xml:space="preserve">98' Prestressed Concrete Beam, Type IV </t>
  </si>
  <si>
    <t xml:space="preserve">99' Prestressed Concrete Beam, Type BT-72 </t>
  </si>
  <si>
    <t xml:space="preserve">99' Prestressed Concrete Beam, Type IV </t>
  </si>
  <si>
    <t xml:space="preserve">111' Prestressed Concrete Beam, Type BT-54 </t>
  </si>
  <si>
    <t xml:space="preserve">41' Prestressed Concrete Beam, Type I+2 </t>
  </si>
  <si>
    <t xml:space="preserve">81' Prestressed Concrete Beam, Type III </t>
  </si>
  <si>
    <t xml:space="preserve">100' Prestressed Concrete Beam, Type BT-54 </t>
  </si>
  <si>
    <t xml:space="preserve">99' Prestressed Concrete Beam, Type BT-54 </t>
  </si>
  <si>
    <t xml:space="preserve">80' Prestressed Concrete Beam, Type FIB-45 </t>
  </si>
  <si>
    <t xml:space="preserve">100' Prestressed Concrete Beam, Type FIB-45 </t>
  </si>
  <si>
    <t xml:space="preserve">135' Prestressed Concrete Beam, Type FIB-54 </t>
  </si>
  <si>
    <t xml:space="preserve">29' Prestressed Concrete Beam, 16" x16" </t>
  </si>
  <si>
    <t xml:space="preserve">64' Prestressed Concrete Beam, Type FIB-78 </t>
  </si>
  <si>
    <t xml:space="preserve">114' Prestressed Concrete Beam, Type FIB-78 </t>
  </si>
  <si>
    <t xml:space="preserve">145' Prestressed Concrete Beam, Type FIB-78 </t>
  </si>
  <si>
    <t xml:space="preserve">136' Prestressed Concrete Beam, Type FIB-78 </t>
  </si>
  <si>
    <t xml:space="preserve">148' Prestressed Concrete Beam, Type FIB-78 </t>
  </si>
  <si>
    <t xml:space="preserve">143' Prestressed Concrete Beam, Type FIB-78 </t>
  </si>
  <si>
    <t xml:space="preserve">147' Prestressed Concrete Beam, Type FIB-78 </t>
  </si>
  <si>
    <t xml:space="preserve">118' Prestressed Concrete Beam, Type FIB-78 </t>
  </si>
  <si>
    <t xml:space="preserve">120' Prestressed Concrete Beam, Type FIB-78 </t>
  </si>
  <si>
    <t xml:space="preserve">78' Prestressed Concrete Beam, Type FIB-78 </t>
  </si>
  <si>
    <t xml:space="preserve">170' Prestressed Concrete Beam, Type FIB-78 </t>
  </si>
  <si>
    <t xml:space="preserve">170' Prestressed Concrete Beam, Type FIB-84 </t>
  </si>
  <si>
    <t xml:space="preserve">150' Prestressed Concrete Beam, Type FIB-72 </t>
  </si>
  <si>
    <t xml:space="preserve">130' Prestressed Concrete Beam, Type FIB-63 </t>
  </si>
  <si>
    <t xml:space="preserve">110' Prestressed Concrete Beam, Type FIB-45 </t>
  </si>
  <si>
    <t xml:space="preserve">115' Prestressed Concrete Beam, Type BT-54 </t>
  </si>
  <si>
    <t xml:space="preserve">80' Prestressed Concrete Beam, Type FIB-36 </t>
  </si>
  <si>
    <t xml:space="preserve">110' Prestressed Concrete Beam, Type FIB-54 </t>
  </si>
  <si>
    <t xml:space="preserve">30' Prestressed Concrete Beam, 16" x16" </t>
  </si>
  <si>
    <t xml:space="preserve">100' Prestressed Concrete Beam, Type FIB-36 </t>
  </si>
  <si>
    <t xml:space="preserve">120' Prestressed Concrete Beam, Type FIB-45 </t>
  </si>
  <si>
    <t xml:space="preserve">135' Prestressed Concrete Beam, Type FIB-63 </t>
  </si>
  <si>
    <t xml:space="preserve">85' Prestressed Concrete Beam, Type FIB-36 </t>
  </si>
  <si>
    <t xml:space="preserve">140' Prestressed Concrete Beam, Type FIB-63 </t>
  </si>
  <si>
    <t xml:space="preserve">45' Prestressed Concrete Beam, Type FIB-36 </t>
  </si>
  <si>
    <t xml:space="preserve">90' Prestressed Concrete Beam, Type FIB-36 </t>
  </si>
  <si>
    <t xml:space="preserve">70' Prestressed Concrete Beam, Type FIB-36 </t>
  </si>
  <si>
    <t xml:space="preserve">75' Prestressed Concrete Beam, Type FIB-36 </t>
  </si>
  <si>
    <t xml:space="preserve">95' Prestressed Concrete Beam, Type FIB-36 </t>
  </si>
  <si>
    <t xml:space="preserve">130' Prestressed Concrete Beam, Type FIB-54 </t>
  </si>
  <si>
    <t xml:space="preserve">116' Prestressed Concrete Beam, Type BT-72 </t>
  </si>
  <si>
    <t xml:space="preserve">100' Prestressed Concrete Beam, Type BT-63 </t>
  </si>
  <si>
    <t xml:space="preserve">100' Prestressed Concrete Beam, Type FIB-63 </t>
  </si>
  <si>
    <t xml:space="preserve">150' Prestressed Concrete Beam, Type FIB-63 </t>
  </si>
  <si>
    <t xml:space="preserve">60' Prestressed Concrete Beam, Type FIB-36 </t>
  </si>
  <si>
    <t xml:space="preserve">115' Prestressed Concrete Beam, Type FIB-45 </t>
  </si>
  <si>
    <t xml:space="preserve">40' Prestressed Concrete Beam, Type MFIB-25 </t>
  </si>
  <si>
    <t xml:space="preserve">100' Prestressed Concrete Beam, Type FIB-54 </t>
  </si>
  <si>
    <t xml:space="preserve">25' Prestressed Concrete Beam, Type MFIB-25 </t>
  </si>
  <si>
    <t xml:space="preserve">50' Prestressed Concrete Beam, Type MFIB-25 </t>
  </si>
  <si>
    <t xml:space="preserve">140' Prestressed Concrete Beam, Type FIB-54 </t>
  </si>
  <si>
    <t xml:space="preserve">145' Prestressed Concrete Beam, Type FIB-63 </t>
  </si>
  <si>
    <t xml:space="preserve">60' Prestressed Concrete Beam, Type MFIB-25 </t>
  </si>
  <si>
    <t xml:space="preserve">116' Prestressed Concrete Beam, Type FIB-45 </t>
  </si>
  <si>
    <t xml:space="preserve">101' Prestressed Concrete Beam, Type FIB-45 </t>
  </si>
  <si>
    <t xml:space="preserve">111' Prestressed Concrete Beam, Type FIB-45 </t>
  </si>
  <si>
    <t xml:space="preserve">81' Prestressed Concrete Beam, Type FIB-36 </t>
  </si>
  <si>
    <t xml:space="preserve">101' Prestressed Concrete Beam, Type FIB-36 </t>
  </si>
  <si>
    <t xml:space="preserve">131' Prestressed Concrete Beam, Type FIB-63 </t>
  </si>
  <si>
    <t xml:space="preserve">122' Prestressed Concrete Beam, Type FIB-45 </t>
  </si>
  <si>
    <t xml:space="preserve">101' Prestressed Concrete Beam, Type FIB-54 </t>
  </si>
  <si>
    <t xml:space="preserve">112' Prestressed Concrete Beam, Type FIB-45 </t>
  </si>
  <si>
    <t xml:space="preserve">61' Prestressed Concrete Beam, Type FIB-36 </t>
  </si>
  <si>
    <t xml:space="preserve">56' Prestressed Concrete Beam, Type MFIB-25 </t>
  </si>
  <si>
    <t xml:space="preserve">102' Prestressed Concrete Beam, Type FIB-36 </t>
  </si>
  <si>
    <t xml:space="preserve">106' Prestressed Concrete Beam, Type FIB-45 </t>
  </si>
  <si>
    <t xml:space="preserve">105' Prestressed Concrete Beam, Type FIB-45 </t>
  </si>
  <si>
    <t xml:space="preserve">121' Prestressed Concrete Beam, Type FIB-54 </t>
  </si>
  <si>
    <t xml:space="preserve">131' Prestressed Concrete Beam, Type FIB-54 </t>
  </si>
  <si>
    <t xml:space="preserve">61' Prestressed Concrete Beam, Type MFIB-25 </t>
  </si>
  <si>
    <t xml:space="preserve">70' Prestressed Concrete Beam, Type II+2 </t>
  </si>
  <si>
    <t xml:space="preserve">82' Prestressed Concrete Beam, Type III </t>
  </si>
  <si>
    <t xml:space="preserve">41' Prestressed Concrete Beam, Type FIB-36 </t>
  </si>
  <si>
    <t xml:space="preserve">41' Prestressed Concrete Beam, Type MFIB-25 </t>
  </si>
  <si>
    <t xml:space="preserve">96' Prestressed Concrete Beam, Type FIB-36 </t>
  </si>
  <si>
    <t xml:space="preserve">136' Prestressed Concrete Beam, Type FIB-54 </t>
  </si>
  <si>
    <t xml:space="preserve">137' Prestressed Concrete Beam, Type FIB-54 </t>
  </si>
  <si>
    <t xml:space="preserve">103' Prestressed Concrete Beam, Type FIB-36 </t>
  </si>
  <si>
    <t xml:space="preserve">76' Prestressed Concrete Beam, Type FIB-36 </t>
  </si>
  <si>
    <t xml:space="preserve">66' Prestressed Concrete Beam, Type FIB-36 </t>
  </si>
  <si>
    <t xml:space="preserve">152' Prestressed Concrete Beam, Type FIB-63 </t>
  </si>
  <si>
    <t xml:space="preserve">86' Prestressed Concrete Beam, Type FIB-36 </t>
  </si>
  <si>
    <t xml:space="preserve">71' Prestressed Concrete Beam, Type FIB-36 </t>
  </si>
  <si>
    <t xml:space="preserve">63' Prestressed Concrete Beam, Type FIB-36 </t>
  </si>
  <si>
    <t xml:space="preserve">107' Prestressed Concrete Beam, Type FIB-54 </t>
  </si>
  <si>
    <t xml:space="preserve">109' Prestressed Concrete Beam, Type FIB-54 </t>
  </si>
  <si>
    <t xml:space="preserve">125' Prestressed Concrete Beam, Type FIB-54 </t>
  </si>
  <si>
    <t xml:space="preserve">102' Prestressed Concrete Beam, Type BT-54 </t>
  </si>
  <si>
    <t xml:space="preserve">125' Prestressed Concrete Beam, Type BT-54+4 </t>
  </si>
  <si>
    <t xml:space="preserve">91' Prestressed Concrete Beam, Type FIB-36 </t>
  </si>
  <si>
    <t xml:space="preserve">75' Prestressed Concrete Beam, Type FIB-45 </t>
  </si>
  <si>
    <t xml:space="preserve">135' Prestressed Concrete Beam, Type FIB-72 </t>
  </si>
  <si>
    <t xml:space="preserve">78' Prestressed Concrete Beam, Type FIB-36 </t>
  </si>
  <si>
    <t xml:space="preserve">165' Prestressed Concrete Beam, Type FIB-72 </t>
  </si>
  <si>
    <t xml:space="preserve">26' Prestressed Concrete Beam, Type 5B34 </t>
  </si>
  <si>
    <t xml:space="preserve">118' Prestressed Concrete Beam, Type 5B34 </t>
  </si>
  <si>
    <t xml:space="preserve">74' Prestressed Concrete Beam, Type IV </t>
  </si>
  <si>
    <t xml:space="preserve">107' Prestressed Concrete Beam, Type FIB-45 </t>
  </si>
  <si>
    <t xml:space="preserve">60' Prestressed Concrete Beam, Type FIB-45 </t>
  </si>
  <si>
    <t xml:space="preserve">68' Prestressed Concrete Beam, Type FIB-45 </t>
  </si>
  <si>
    <t xml:space="preserve">120' Prestressed Concrete Beam, Type FIB-54 </t>
  </si>
  <si>
    <t xml:space="preserve">155' Prestressed Concrete Beam, Type FIB-72 </t>
  </si>
  <si>
    <t xml:space="preserve">102' Prestressed Concrete Beam, Type FIB-45 </t>
  </si>
  <si>
    <t xml:space="preserve">804-E     </t>
  </si>
  <si>
    <t xml:space="preserve">40' Prestressed Concrete Voided Slab, 4'-0" Interior </t>
  </si>
  <si>
    <t xml:space="preserve">804-F     </t>
  </si>
  <si>
    <t xml:space="preserve">40' Prestressed Concrete Voided Slab, 3'-5" Exterior </t>
  </si>
  <si>
    <t xml:space="preserve">907-804-O </t>
  </si>
  <si>
    <t xml:space="preserve">Bridge Deck Overlay Concrete </t>
  </si>
  <si>
    <t xml:space="preserve">907-804-P </t>
  </si>
  <si>
    <t xml:space="preserve">Precast Concrete Partial-Depth Deck Panels </t>
  </si>
  <si>
    <t>907-804-PP</t>
  </si>
  <si>
    <t xml:space="preserve">105' Post-Tensioned Concrete Beam, Per Plans </t>
  </si>
  <si>
    <t xml:space="preserve">120' Post-Tensioned Concrete Beam, Per Plans </t>
  </si>
  <si>
    <t xml:space="preserve">68' Post-Tensioned Concrete Beam, Per Plans </t>
  </si>
  <si>
    <t xml:space="preserve">Post Tensioning System </t>
  </si>
  <si>
    <t xml:space="preserve">98' Post-Tensioned Concrete Beam, Per Plans </t>
  </si>
  <si>
    <t xml:space="preserve">130' Post-Tensioned Concrete Beam, Per Plans </t>
  </si>
  <si>
    <t xml:space="preserve">150' Post-Tensioned Concrete Beam, Per Plans </t>
  </si>
  <si>
    <t xml:space="preserve">114' Post-Tensioned Concrete Beam, Per Plans </t>
  </si>
  <si>
    <t xml:space="preserve">128' Post-Tensioned Concrete Beam, Per Plans </t>
  </si>
  <si>
    <t xml:space="preserve">103' Post-Tensioned Concrete Beam, Per Plans </t>
  </si>
  <si>
    <t xml:space="preserve">70' Post-Tensioned Concrete Beam, Per Plans </t>
  </si>
  <si>
    <t xml:space="preserve">116' Post-Tensioned Concrete Beam, Per Plans </t>
  </si>
  <si>
    <t xml:space="preserve">115' Post-Tensioned Concrete Beam, Per Plans </t>
  </si>
  <si>
    <t xml:space="preserve">129' Post-Tensioned Concrete Beam, Per Plans </t>
  </si>
  <si>
    <t xml:space="preserve">805-A     </t>
  </si>
  <si>
    <t xml:space="preserve">Reinforcement </t>
  </si>
  <si>
    <t xml:space="preserve">805-B     </t>
  </si>
  <si>
    <t xml:space="preserve">Reinforcement, Epoxy Coated </t>
  </si>
  <si>
    <t xml:space="preserve">805-C     </t>
  </si>
  <si>
    <t xml:space="preserve">Reinforcement, Corrosion Resistant </t>
  </si>
  <si>
    <t xml:space="preserve">806-A     </t>
  </si>
  <si>
    <t xml:space="preserve">19' Precast Concrete Slab Units, 3'-6" Interior </t>
  </si>
  <si>
    <t xml:space="preserve">31' Precast Concrete Slab Units, 3'-6" Interior </t>
  </si>
  <si>
    <t xml:space="preserve">31' Precast Concrete Slab Units, 4'-6" Interior </t>
  </si>
  <si>
    <t xml:space="preserve">40' Precast Concrete Slab Units, 3'-6" Interior </t>
  </si>
  <si>
    <t xml:space="preserve">31' Precast Concrete Slab Units, 4'-6" Exterior </t>
  </si>
  <si>
    <t xml:space="preserve">24' Precast Concrete Slab Units, 3'-6" Interior </t>
  </si>
  <si>
    <t xml:space="preserve">31' Precast Concrete Slab Units, 3'-6" Exterior </t>
  </si>
  <si>
    <t xml:space="preserve">24' Precast Concrete Slab Units, 3'-6" Exterior </t>
  </si>
  <si>
    <t xml:space="preserve">19' Precast Concrete Slab Units, 3'-6" Exterior </t>
  </si>
  <si>
    <t xml:space="preserve">19' Precast Concrete Slab Units, 4'-6" Interior </t>
  </si>
  <si>
    <t xml:space="preserve">806-B     </t>
  </si>
  <si>
    <t xml:space="preserve">19' Precast Concrete Slab Units, Curb </t>
  </si>
  <si>
    <t xml:space="preserve">31' Precast Concrete Slab Units, Curb </t>
  </si>
  <si>
    <t xml:space="preserve">40' Precast Concrete Slab Units, Curb </t>
  </si>
  <si>
    <t xml:space="preserve">806-C     </t>
  </si>
  <si>
    <t xml:space="preserve">19' Precast Barrier Rail Units </t>
  </si>
  <si>
    <t xml:space="preserve">31' Precast Barrier Rail Units </t>
  </si>
  <si>
    <t xml:space="preserve">24' Precast Barrier Rail Units </t>
  </si>
  <si>
    <t xml:space="preserve">806-D     </t>
  </si>
  <si>
    <t xml:space="preserve">31'-6" Precast Concrete Caps, Intermediate Unit </t>
  </si>
  <si>
    <t xml:space="preserve">33' Precast Concrete Caps, Intermediate Unit </t>
  </si>
  <si>
    <t xml:space="preserve">36'-4" Precast Concrete Caps, Intermediate Unit </t>
  </si>
  <si>
    <t xml:space="preserve">26' Precast Concrete Caps, Intermediate Unit </t>
  </si>
  <si>
    <t xml:space="preserve">806-E     </t>
  </si>
  <si>
    <t xml:space="preserve">31'-6" Precast Concrete Caps, End Unit with Wall </t>
  </si>
  <si>
    <t xml:space="preserve">36'-4" Precast Concrete Caps, End Unit with Wall </t>
  </si>
  <si>
    <t xml:space="preserve">26' Precast Concrete Caps, End Unit with Wall </t>
  </si>
  <si>
    <t xml:space="preserve">94'-4" Precast Concrete Caps, End Unit with Wall </t>
  </si>
  <si>
    <t xml:space="preserve">54'-0" Precast Concrete Caps, End Unit with Wall </t>
  </si>
  <si>
    <t xml:space="preserve">48'-3" Precast Concrete Caps, End Unit with Wall </t>
  </si>
  <si>
    <t>907-806-PP</t>
  </si>
  <si>
    <t xml:space="preserve">9.25' Precast Concrete Wing </t>
  </si>
  <si>
    <t xml:space="preserve">907-808-A </t>
  </si>
  <si>
    <t xml:space="preserve">Joint Repair </t>
  </si>
  <si>
    <t xml:space="preserve">Joint Repair Without Epoxy </t>
  </si>
  <si>
    <t xml:space="preserve">907-808-B </t>
  </si>
  <si>
    <t xml:space="preserve">Mortar Mix </t>
  </si>
  <si>
    <t xml:space="preserve">907-809-A </t>
  </si>
  <si>
    <t xml:space="preserve">Retaining Wall System </t>
  </si>
  <si>
    <t xml:space="preserve">Retaining Wall System, Gravity Type </t>
  </si>
  <si>
    <t xml:space="preserve">Retaining Wall System, Mechanically Stabilized </t>
  </si>
  <si>
    <t xml:space="preserve">Retaining Wall System, Modular Block </t>
  </si>
  <si>
    <t xml:space="preserve">Retaining Wall System, Temporary Shoring </t>
  </si>
  <si>
    <t>907-809-PP</t>
  </si>
  <si>
    <t xml:space="preserve">Reinforced Concrete Retaining Wall, Per Plans </t>
  </si>
  <si>
    <t xml:space="preserve">810-A     </t>
  </si>
  <si>
    <t xml:space="preserve">Structural Steel </t>
  </si>
  <si>
    <t xml:space="preserve">Structural Steel, A 307 </t>
  </si>
  <si>
    <t xml:space="preserve">Structural Steel, A 572 </t>
  </si>
  <si>
    <t xml:space="preserve">Structural Steel, A 709 </t>
  </si>
  <si>
    <t xml:space="preserve">Structural Steel, A 709, Grade 36 </t>
  </si>
  <si>
    <t xml:space="preserve">Structural Steel, A 709, Grade 50 </t>
  </si>
  <si>
    <t xml:space="preserve">Structural Steel, A 709, Grade 50W </t>
  </si>
  <si>
    <t xml:space="preserve">Structural Steel, A 709, Grade HPS 70W </t>
  </si>
  <si>
    <t xml:space="preserve">Structural Steel, A 722, Grade 150 </t>
  </si>
  <si>
    <t xml:space="preserve">810-B     </t>
  </si>
  <si>
    <t xml:space="preserve">Steel Superstructure </t>
  </si>
  <si>
    <t xml:space="preserve">810-C     </t>
  </si>
  <si>
    <t xml:space="preserve">Miscellaneous Bridge Appurtenances </t>
  </si>
  <si>
    <t xml:space="preserve">811-A     </t>
  </si>
  <si>
    <t xml:space="preserve">Bronze Plates </t>
  </si>
  <si>
    <t xml:space="preserve">907-811-A </t>
  </si>
  <si>
    <t xml:space="preserve">Floating (Pot Type) Bearing Assembly </t>
  </si>
  <si>
    <t xml:space="preserve">811-B     </t>
  </si>
  <si>
    <t xml:space="preserve">Copper-Alloy Plates </t>
  </si>
  <si>
    <t xml:space="preserve">811-C     </t>
  </si>
  <si>
    <t xml:space="preserve">Self-Lubricating Plates </t>
  </si>
  <si>
    <t xml:space="preserve">811-D     </t>
  </si>
  <si>
    <t xml:space="preserve">Disc Bearing Device </t>
  </si>
  <si>
    <t xml:space="preserve">812-A     </t>
  </si>
  <si>
    <t xml:space="preserve">Steel Grid Floor, Open Type </t>
  </si>
  <si>
    <t xml:space="preserve">812-B     </t>
  </si>
  <si>
    <t xml:space="preserve">Steel Grid Floor, Concrete Filled </t>
  </si>
  <si>
    <t xml:space="preserve">813-A     </t>
  </si>
  <si>
    <t xml:space="preserve">Concrete Railing </t>
  </si>
  <si>
    <t xml:space="preserve">Concrete Railing, 32" </t>
  </si>
  <si>
    <t xml:space="preserve">Concrete Railing, 42" </t>
  </si>
  <si>
    <t xml:space="preserve">Concrete Railing, 36" </t>
  </si>
  <si>
    <t xml:space="preserve">813-B     </t>
  </si>
  <si>
    <t xml:space="preserve">Concrete-Steel Railing </t>
  </si>
  <si>
    <t xml:space="preserve">813-C     </t>
  </si>
  <si>
    <t xml:space="preserve">Concrete-Aluminum Railing </t>
  </si>
  <si>
    <t xml:space="preserve">813-D     </t>
  </si>
  <si>
    <t xml:space="preserve">Concrete Median Barrier Railing </t>
  </si>
  <si>
    <t xml:space="preserve">813-E     </t>
  </si>
  <si>
    <t xml:space="preserve">42" Concrete Bridge Median Barrier Railing </t>
  </si>
  <si>
    <t xml:space="preserve">42" Concrete Bridge Railing </t>
  </si>
  <si>
    <t xml:space="preserve">Aluminum Railing </t>
  </si>
  <si>
    <t xml:space="preserve">Concrete Pedestrian Sidewalk Railing </t>
  </si>
  <si>
    <t xml:space="preserve">Concrete Sidewalk Railing </t>
  </si>
  <si>
    <t xml:space="preserve">Metal Railing </t>
  </si>
  <si>
    <t xml:space="preserve">Modified Railing </t>
  </si>
  <si>
    <t xml:space="preserve">Pedestrian Railing </t>
  </si>
  <si>
    <t xml:space="preserve">Permanent Railing </t>
  </si>
  <si>
    <t xml:space="preserve">Railing </t>
  </si>
  <si>
    <t xml:space="preserve">Steel Pipe Railing </t>
  </si>
  <si>
    <t xml:space="preserve">42" Pedestrian Railing </t>
  </si>
  <si>
    <t xml:space="preserve">814-A     </t>
  </si>
  <si>
    <t xml:space="preserve">Painting of Metal Structures </t>
  </si>
  <si>
    <t xml:space="preserve">814-B     </t>
  </si>
  <si>
    <t xml:space="preserve">Painting of Bridge </t>
  </si>
  <si>
    <t xml:space="preserve">815-A     </t>
  </si>
  <si>
    <t xml:space="preserve">Loose Riprap, Size 100 </t>
  </si>
  <si>
    <t xml:space="preserve">Loose Riprap, Size 150 </t>
  </si>
  <si>
    <t xml:space="preserve">Loose Riprap, Size 200 </t>
  </si>
  <si>
    <t xml:space="preserve">Loose Riprap, Size 300 </t>
  </si>
  <si>
    <t xml:space="preserve">Loose Riprap, Size 500 </t>
  </si>
  <si>
    <t xml:space="preserve">815-B     </t>
  </si>
  <si>
    <t xml:space="preserve">Grouted Riprap </t>
  </si>
  <si>
    <t xml:space="preserve">815-C     </t>
  </si>
  <si>
    <t xml:space="preserve">Concrete Riprap in Bags </t>
  </si>
  <si>
    <t xml:space="preserve">815-D     </t>
  </si>
  <si>
    <t xml:space="preserve">Concrete Slope Paving </t>
  </si>
  <si>
    <t xml:space="preserve">815-E     </t>
  </si>
  <si>
    <t xml:space="preserve">Geotextile under Riprap </t>
  </si>
  <si>
    <t xml:space="preserve">815-F     </t>
  </si>
  <si>
    <t xml:space="preserve">Sediment Control Stone </t>
  </si>
  <si>
    <t xml:space="preserve">907-815-G </t>
  </si>
  <si>
    <t xml:space="preserve">Concrete Filled Cellular Confinement System </t>
  </si>
  <si>
    <t xml:space="preserve">816-A     </t>
  </si>
  <si>
    <t xml:space="preserve">Maintenance Painting of Metal Structures </t>
  </si>
  <si>
    <t xml:space="preserve">907-816-A </t>
  </si>
  <si>
    <t xml:space="preserve">816-B     </t>
  </si>
  <si>
    <t xml:space="preserve">816-C     </t>
  </si>
  <si>
    <t xml:space="preserve">Maintenance Painting of Existing Bridge </t>
  </si>
  <si>
    <t xml:space="preserve">907-819-A </t>
  </si>
  <si>
    <t xml:space="preserve">Gabions </t>
  </si>
  <si>
    <t xml:space="preserve">820-A     </t>
  </si>
  <si>
    <t xml:space="preserve">Treated Timber </t>
  </si>
  <si>
    <t xml:space="preserve">KBF </t>
  </si>
  <si>
    <t xml:space="preserve">820-B     </t>
  </si>
  <si>
    <t xml:space="preserve">Untreated Timber </t>
  </si>
  <si>
    <t xml:space="preserve">820-C     </t>
  </si>
  <si>
    <t xml:space="preserve">Untreated Timber Piling </t>
  </si>
  <si>
    <t xml:space="preserve">820-D     </t>
  </si>
  <si>
    <t xml:space="preserve">Treated Timber Piling </t>
  </si>
  <si>
    <t xml:space="preserve">907-821-A </t>
  </si>
  <si>
    <t xml:space="preserve">Prefabricated Pedestrian Bridge </t>
  </si>
  <si>
    <t xml:space="preserve">907-821-B </t>
  </si>
  <si>
    <t xml:space="preserve">Prefabricated Pedestrian Bridge, Elevator-Stair Towers </t>
  </si>
  <si>
    <t xml:space="preserve">907-821-C </t>
  </si>
  <si>
    <t xml:space="preserve">Prefabricated Bridge Superstructure Move </t>
  </si>
  <si>
    <t>907-821-PP</t>
  </si>
  <si>
    <t xml:space="preserve">Pedestrian Boardwalk, Per Plans </t>
  </si>
  <si>
    <t xml:space="preserve">822-A     </t>
  </si>
  <si>
    <t xml:space="preserve">1" Neoprene Expansion Joint, Type A </t>
  </si>
  <si>
    <t xml:space="preserve">1" Neoprene Expansion Joint, Type B </t>
  </si>
  <si>
    <t xml:space="preserve">1" Neoprene Expansion Joint, Type C </t>
  </si>
  <si>
    <t xml:space="preserve">1" Neoprene Expansion Joint, Type D </t>
  </si>
  <si>
    <t xml:space="preserve">1" Neoprene Expansion Joint, Type E </t>
  </si>
  <si>
    <t xml:space="preserve">1" Neoprene Expansion Joint, Type F </t>
  </si>
  <si>
    <t xml:space="preserve">1" Neoprene Expansion Joint, Type X </t>
  </si>
  <si>
    <t xml:space="preserve">1" Neoprene Expansion Joint, Type Y </t>
  </si>
  <si>
    <t xml:space="preserve">12 1/4" Neoprene Expansion Joint </t>
  </si>
  <si>
    <t xml:space="preserve">3" Neoprene Expansion Joint </t>
  </si>
  <si>
    <t xml:space="preserve">4 3/4" Neoprene Expansion Joint </t>
  </si>
  <si>
    <t xml:space="preserve">4" Neoprene Expansion Joint </t>
  </si>
  <si>
    <t xml:space="preserve">5 1/2" Neoprene Expansion Joint </t>
  </si>
  <si>
    <t xml:space="preserve">6 1/4" Neoprene Expansion Joint </t>
  </si>
  <si>
    <t xml:space="preserve">8 1/8" Neoprene Expansion Joint </t>
  </si>
  <si>
    <t xml:space="preserve">9 1/2" Neoprene Expansion Joint </t>
  </si>
  <si>
    <t xml:space="preserve">907-822-B </t>
  </si>
  <si>
    <t xml:space="preserve">2 1/2" Reinforced Elastomeric Molded Rubber Expansion Joint </t>
  </si>
  <si>
    <t xml:space="preserve">2" Reinforced Elastomeric Molded Rubber Expansion Joint </t>
  </si>
  <si>
    <t xml:space="preserve">3" Reinforced Elastomeric Molded Rubber Expansion Joint </t>
  </si>
  <si>
    <t xml:space="preserve">4 3/4" Reinforced Elastomeric Molded Rubber Expansion Joint </t>
  </si>
  <si>
    <t xml:space="preserve">4" Reinforced Elastomeric Molded Rubber Expansion Joint </t>
  </si>
  <si>
    <t xml:space="preserve">6 1/2" Reinforced Elastomeric Molded Rubber Expansion Joint </t>
  </si>
  <si>
    <t xml:space="preserve">9 5/8" Reinforced Elastomeric Molded Rubber Expansion Joint </t>
  </si>
  <si>
    <t xml:space="preserve">2 1/8" Reinforced Elastomeric Molded Rubber Expansion Joint </t>
  </si>
  <si>
    <t xml:space="preserve">3 3/4" Reinforced Elastomeric Molded Rubber Expansion Joint </t>
  </si>
  <si>
    <t xml:space="preserve">3 1/2" Reinforced Elastomeric Molded Rubber Expansion Joint </t>
  </si>
  <si>
    <t xml:space="preserve">2 1/4" Reinforced Elastomeric Molded Rubber Expansion Joint </t>
  </si>
  <si>
    <t>907-822-PP</t>
  </si>
  <si>
    <t xml:space="preserve">9" Segmental Expansion Joint </t>
  </si>
  <si>
    <t xml:space="preserve">7" Modular Expansion Joint </t>
  </si>
  <si>
    <t xml:space="preserve">5 1/2" Modular Expansion Joint </t>
  </si>
  <si>
    <t xml:space="preserve">7" Segmental Expansion Joint </t>
  </si>
  <si>
    <t xml:space="preserve">6 1/2" Segmental Expansion Joint </t>
  </si>
  <si>
    <t xml:space="preserve">8 1/8" Modular Expansion Joint </t>
  </si>
  <si>
    <t xml:space="preserve">907-823-A </t>
  </si>
  <si>
    <t xml:space="preserve">Preformed Joint Seal, Type I </t>
  </si>
  <si>
    <t xml:space="preserve">Preformed Joint Seal, Type II </t>
  </si>
  <si>
    <t xml:space="preserve">Preformed Joint Seal, Type III </t>
  </si>
  <si>
    <t xml:space="preserve">907-823-B </t>
  </si>
  <si>
    <t xml:space="preserve">Saw Cut, Type I </t>
  </si>
  <si>
    <t xml:space="preserve">Saw Cut, Type II </t>
  </si>
  <si>
    <t xml:space="preserve">Saw Cut, Type III </t>
  </si>
  <si>
    <t xml:space="preserve">907-824-A </t>
  </si>
  <si>
    <t xml:space="preserve">General Epoxy Repair </t>
  </si>
  <si>
    <t xml:space="preserve">907-824-B </t>
  </si>
  <si>
    <t xml:space="preserve">FRP Wrap, Uni-directional </t>
  </si>
  <si>
    <t xml:space="preserve">FRP Wrap, Bi-directional </t>
  </si>
  <si>
    <t xml:space="preserve">FRP Wrap,  Bi-directional </t>
  </si>
  <si>
    <t xml:space="preserve">907-824-C </t>
  </si>
  <si>
    <t xml:space="preserve">Cap Cleaning </t>
  </si>
  <si>
    <t xml:space="preserve">907-824-D </t>
  </si>
  <si>
    <t xml:space="preserve">Bearing Replacements </t>
  </si>
  <si>
    <t xml:space="preserve">907-824-E </t>
  </si>
  <si>
    <t xml:space="preserve">Epoxy Injection </t>
  </si>
  <si>
    <t xml:space="preserve">907-824-F </t>
  </si>
  <si>
    <t xml:space="preserve">Encapsulating Field Painting </t>
  </si>
  <si>
    <t>907-824-PP</t>
  </si>
  <si>
    <t xml:space="preserve">Bridge Raising </t>
  </si>
  <si>
    <t xml:space="preserve">Bridge Repair, </t>
  </si>
  <si>
    <t xml:space="preserve">907-825-A </t>
  </si>
  <si>
    <t xml:space="preserve">Soil Nail Retaining Walls </t>
  </si>
  <si>
    <t xml:space="preserve">907-825-B </t>
  </si>
  <si>
    <t xml:space="preserve">Soil Nail Verification Tests </t>
  </si>
  <si>
    <t xml:space="preserve">907-825-C </t>
  </si>
  <si>
    <t xml:space="preserve">Soil Nail Proof Tests </t>
  </si>
  <si>
    <t xml:space="preserve">907-826-A </t>
  </si>
  <si>
    <t xml:space="preserve">Waterproofing Membrane </t>
  </si>
  <si>
    <t xml:space="preserve">907-827-A </t>
  </si>
  <si>
    <t xml:space="preserve">11" Modular Bridge Joint System </t>
  </si>
  <si>
    <t xml:space="preserve">7" Modular Bridge Joint System </t>
  </si>
  <si>
    <t xml:space="preserve">5 1/2" Modular Bridge Joint System </t>
  </si>
  <si>
    <t xml:space="preserve">907-828-A </t>
  </si>
  <si>
    <t xml:space="preserve">Hybrid Polymer Concrete Overlay </t>
  </si>
  <si>
    <t xml:space="preserve">907-829-A </t>
  </si>
  <si>
    <t xml:space="preserve">Ground Mounted Noise Barrier Wall, Contractor Designed </t>
  </si>
  <si>
    <t xml:space="preserve">Bridge Mounted Noise Barrier Wall, Contractor Designed </t>
  </si>
  <si>
    <t xml:space="preserve">Ground Mounted Noise Barrier Wall </t>
  </si>
  <si>
    <t>907-830-PP</t>
  </si>
  <si>
    <t xml:space="preserve">Settlement Gauge </t>
  </si>
  <si>
    <t xml:space="preserve">Prefabricated Drain, Per Plans </t>
  </si>
  <si>
    <t>907-831-PP</t>
  </si>
  <si>
    <t xml:space="preserve">Precast Panels </t>
  </si>
  <si>
    <t>907-832-PP</t>
  </si>
  <si>
    <t xml:space="preserve">Concrete Mat </t>
  </si>
  <si>
    <t>STAY</t>
  </si>
  <si>
    <t xml:space="preserve">Bridge Concrete Mat </t>
  </si>
  <si>
    <t xml:space="preserve">907-833-A </t>
  </si>
  <si>
    <t xml:space="preserve">36" RCP Flap Gate, Stainless Steel </t>
  </si>
  <si>
    <t xml:space="preserve">10' x 8' Box Culvert Flap Gate, Stainless Steel </t>
  </si>
  <si>
    <t xml:space="preserve">Double 14' x 8' Box Culvert Flap Gate, Stainless Steel </t>
  </si>
  <si>
    <t xml:space="preserve">907-845-A </t>
  </si>
  <si>
    <t xml:space="preserve">Coating Existing Structural Steel </t>
  </si>
  <si>
    <t xml:space="preserve">907-848-A </t>
  </si>
  <si>
    <t xml:space="preserve">Articulated Concrete Mattress </t>
  </si>
  <si>
    <t xml:space="preserve">907-850-A </t>
  </si>
  <si>
    <t xml:space="preserve">Mechanical Work </t>
  </si>
  <si>
    <t xml:space="preserve">907-851-A </t>
  </si>
  <si>
    <t xml:space="preserve">Span Balancing </t>
  </si>
  <si>
    <t xml:space="preserve">907-851-B </t>
  </si>
  <si>
    <t xml:space="preserve">Balance Plates </t>
  </si>
  <si>
    <t xml:space="preserve">907-853-A </t>
  </si>
  <si>
    <t xml:space="preserve">Electrical Work </t>
  </si>
  <si>
    <t xml:space="preserve">907-854-A </t>
  </si>
  <si>
    <t xml:space="preserve">Electrical Service </t>
  </si>
  <si>
    <t xml:space="preserve">907-855-A </t>
  </si>
  <si>
    <t xml:space="preserve">Auxiliary Electrical Equipment </t>
  </si>
  <si>
    <t xml:space="preserve">907-856-A </t>
  </si>
  <si>
    <t xml:space="preserve">Control Console </t>
  </si>
  <si>
    <t xml:space="preserve">907-857-A </t>
  </si>
  <si>
    <t xml:space="preserve">Motor Control Center </t>
  </si>
  <si>
    <t xml:space="preserve">907-858-A </t>
  </si>
  <si>
    <t xml:space="preserve">PLC Cabinet and Programming </t>
  </si>
  <si>
    <t xml:space="preserve">907-859-A </t>
  </si>
  <si>
    <t xml:space="preserve">Span Drives and Motors </t>
  </si>
  <si>
    <t xml:space="preserve">907-860-A </t>
  </si>
  <si>
    <t xml:space="preserve">Limits and Sensors </t>
  </si>
  <si>
    <t xml:space="preserve">907-861-A </t>
  </si>
  <si>
    <t xml:space="preserve">Submarine Cables </t>
  </si>
  <si>
    <t xml:space="preserve">907-862-A </t>
  </si>
  <si>
    <t xml:space="preserve">Lightning and Surge Protection </t>
  </si>
  <si>
    <t xml:space="preserve">907-863-A </t>
  </si>
  <si>
    <t xml:space="preserve">Training, Manuals, and Spare Parts </t>
  </si>
  <si>
    <t xml:space="preserve">907-899-A </t>
  </si>
  <si>
    <t xml:space="preserve">Railway-Highway Provisions </t>
  </si>
  <si>
    <t xml:space="preserve">907-906   </t>
  </si>
  <si>
    <t xml:space="preserve">Trainees </t>
  </si>
  <si>
    <t xml:space="preserve">IAS-MATL-ITM </t>
  </si>
  <si>
    <t xml:space="preserve">Item for loading IAS specific materials </t>
  </si>
  <si>
    <t xml:space="preserve">L00       </t>
  </si>
  <si>
    <t xml:space="preserve">14' Precast Concrete Caps, Intermediate Unit </t>
  </si>
  <si>
    <t xml:space="preserve">14' Precast Concrete Caps, End Unit with Wall </t>
  </si>
  <si>
    <t xml:space="preserve">Timber Bridge for Sidewalk, Per Plans </t>
  </si>
  <si>
    <t xml:space="preserve">Railway Car Timber Platform, Per Plans </t>
  </si>
  <si>
    <t xml:space="preserve">Platform Railing, Per Plans </t>
  </si>
  <si>
    <t xml:space="preserve">Train Bumper Stop, Per Plans </t>
  </si>
  <si>
    <t xml:space="preserve">Asphalt Pavement Texturing </t>
  </si>
  <si>
    <t xml:space="preserve">Decorative Sign Post, Per Plans </t>
  </si>
  <si>
    <t xml:space="preserve">Slow Release Irrigation Bag, Per Plans </t>
  </si>
  <si>
    <t xml:space="preserve">L01       </t>
  </si>
  <si>
    <t xml:space="preserve">Tree Planting, </t>
  </si>
  <si>
    <t xml:space="preserve">L02       </t>
  </si>
  <si>
    <t xml:space="preserve">Medallion, Per Plans </t>
  </si>
  <si>
    <t xml:space="preserve">L03       </t>
  </si>
  <si>
    <t xml:space="preserve">Removal of </t>
  </si>
  <si>
    <t xml:space="preserve">L04       </t>
  </si>
  <si>
    <t xml:space="preserve">Remove and Relay Existing Brick Pavers </t>
  </si>
  <si>
    <t xml:space="preserve">L05       </t>
  </si>
  <si>
    <t xml:space="preserve">Lighting Assembly, High Mast,  </t>
  </si>
  <si>
    <t xml:space="preserve">L06       </t>
  </si>
  <si>
    <t xml:space="preserve">Lighting Assembly, Low Mast,  </t>
  </si>
  <si>
    <t xml:space="preserve">L07       </t>
  </si>
  <si>
    <t xml:space="preserve">Pedestrian Guardrail, Per Plans </t>
  </si>
  <si>
    <t xml:space="preserve">L08       </t>
  </si>
  <si>
    <t xml:space="preserve">Handrail, Per Plans </t>
  </si>
  <si>
    <t xml:space="preserve">L09       </t>
  </si>
  <si>
    <t xml:space="preserve">Staining of Concrete, Per Plans </t>
  </si>
  <si>
    <t xml:space="preserve">French Drain, Per Plans </t>
  </si>
  <si>
    <t xml:space="preserve">Relocate Existing Emergency Speaker Phone, Per Plans </t>
  </si>
  <si>
    <t xml:space="preserve">Emergency Speaker Phone, Per Plans </t>
  </si>
  <si>
    <t xml:space="preserve">Electric Cable, </t>
  </si>
  <si>
    <t xml:space="preserve">Remove and Reset,  </t>
  </si>
  <si>
    <t xml:space="preserve">Gate, Tubular Steel, Per Plans </t>
  </si>
  <si>
    <t xml:space="preserve">Fence, Barrier Fence, Per Plans </t>
  </si>
  <si>
    <t xml:space="preserve">Bench, Per Plans </t>
  </si>
  <si>
    <t xml:space="preserve">Thermoplastic Legend, Green </t>
  </si>
  <si>
    <t xml:space="preserve">Landscape Planter Box </t>
  </si>
  <si>
    <t xml:space="preserve">Bicycle Rack </t>
  </si>
  <si>
    <t xml:space="preserve">Slow Release Irrigation Bag </t>
  </si>
  <si>
    <t xml:space="preserve">Secondary Power Controller, Per Plans </t>
  </si>
  <si>
    <t xml:space="preserve">Lighting Assembly, Low Mast, Per Plans </t>
  </si>
  <si>
    <t xml:space="preserve">Renovate Lighting Assembly, Low Mast, Per Plans </t>
  </si>
  <si>
    <t xml:space="preserve">Thermoplastic Legend, Green Bike Lane </t>
  </si>
  <si>
    <t xml:space="preserve">14' x 12' Precast Concrete Box Culvert </t>
  </si>
  <si>
    <t xml:space="preserve">Floating Pier </t>
  </si>
  <si>
    <t xml:space="preserve">Pedestrian Bridge, Per Plans </t>
  </si>
  <si>
    <t xml:space="preserve">Water and Sewer Improvements, Per Plans </t>
  </si>
  <si>
    <t xml:space="preserve">Sewer Service Assembly </t>
  </si>
  <si>
    <t xml:space="preserve">15" Preformed Polyethylene Drainage Catch Basin </t>
  </si>
  <si>
    <t xml:space="preserve">Combination Concrete Curb and Gutter, Per Plans </t>
  </si>
  <si>
    <t xml:space="preserve">Reflective Panel for Permanent Sign Supports, 6-foot </t>
  </si>
  <si>
    <t xml:space="preserve">35MPH Speed Limit Sign w/ Supp. Solar Powered Radar Feedback Sign </t>
  </si>
  <si>
    <t xml:space="preserve">Select Bedding Material </t>
  </si>
  <si>
    <t xml:space="preserve">Select Backfill Material </t>
  </si>
  <si>
    <t xml:space="preserve">Low Pressure Portland Cement Grout </t>
  </si>
  <si>
    <t xml:space="preserve">Ductile Iron Fittings </t>
  </si>
  <si>
    <t xml:space="preserve">Stenciled and Stained Concrete, Per Plans </t>
  </si>
  <si>
    <t xml:space="preserve">Remove and Reset Detectable Warning, Per Plans </t>
  </si>
  <si>
    <t xml:space="preserve">Remove and Reset  Brick Pavers </t>
  </si>
  <si>
    <t xml:space="preserve">42" Hand Rail </t>
  </si>
  <si>
    <t xml:space="preserve">New Street Name Sign and Pole Assembly </t>
  </si>
  <si>
    <t xml:space="preserve">Tree Grate </t>
  </si>
  <si>
    <t xml:space="preserve">New Drain Inlet, Per Plans </t>
  </si>
  <si>
    <t xml:space="preserve">Tree Grate, Per Plans </t>
  </si>
  <si>
    <t xml:space="preserve">Removal of Headwall </t>
  </si>
  <si>
    <t xml:space="preserve">Removal of Planters </t>
  </si>
  <si>
    <t xml:space="preserve">Removal of Bollard </t>
  </si>
  <si>
    <t xml:space="preserve">Interpretive Kiosk, Per Plans </t>
  </si>
  <si>
    <t xml:space="preserve">Kiosk Plaque, Per Plans </t>
  </si>
  <si>
    <t xml:space="preserve">Concrete Faux Log, Per Plans </t>
  </si>
  <si>
    <t xml:space="preserve">12" Preformed Polyethylene Drainage Catch Basin </t>
  </si>
  <si>
    <t xml:space="preserve">Remove and Reset, Car Stop </t>
  </si>
  <si>
    <t xml:space="preserve">Pine Straw Mulch </t>
  </si>
  <si>
    <t xml:space="preserve">Chain Link Fence </t>
  </si>
  <si>
    <t xml:space="preserve">Outdoor Public Bike Pump </t>
  </si>
  <si>
    <t xml:space="preserve">Natural Cypress Log </t>
  </si>
  <si>
    <t xml:space="preserve">Geotextile Stabilization </t>
  </si>
  <si>
    <t xml:space="preserve">Methyl Methacrylate Area Pavement Markings </t>
  </si>
  <si>
    <t xml:space="preserve">Shrub Planting, </t>
  </si>
  <si>
    <t xml:space="preserve">Preformed Polyethylene Drainage Catch Basin </t>
  </si>
  <si>
    <t xml:space="preserve">Snap-Back Pedestrian Sign, Per Plans </t>
  </si>
  <si>
    <t xml:space="preserve">Brick Column, Per Plans </t>
  </si>
  <si>
    <t xml:space="preserve">Decorative Metal Fence, Per Plans </t>
  </si>
  <si>
    <t xml:space="preserve">Decorative Mailbox, Per Plans </t>
  </si>
  <si>
    <t xml:space="preserve">Underground Branch Circuit </t>
  </si>
  <si>
    <t xml:space="preserve">Seat Wall, Per Plans </t>
  </si>
  <si>
    <t xml:space="preserve">Luminaire, Per Plans </t>
  </si>
  <si>
    <t xml:space="preserve">Concrete Sidewalk Repair, Per Plans </t>
  </si>
  <si>
    <t xml:space="preserve">Removal of, Per Plans </t>
  </si>
  <si>
    <t xml:space="preserve">Fence and/or Gate, Per Plans </t>
  </si>
  <si>
    <t xml:space="preserve">Fence Post, Per Plans </t>
  </si>
  <si>
    <t xml:space="preserve">Stone Pavers, Per Plans </t>
  </si>
  <si>
    <t xml:space="preserve">Monument Sign, Per Plans </t>
  </si>
  <si>
    <t xml:space="preserve">Utility Work - Electrical,  </t>
  </si>
  <si>
    <t xml:space="preserve">Speed Limit Sign with Radar Feedback </t>
  </si>
  <si>
    <t xml:space="preserve">Decorative Pavement Markings </t>
  </si>
  <si>
    <t xml:space="preserve">Requisite Work,  </t>
  </si>
  <si>
    <t xml:space="preserve">DAY </t>
  </si>
  <si>
    <t xml:space="preserve">Removal of  </t>
  </si>
  <si>
    <t xml:space="preserve">Sprinkler Head, </t>
  </si>
  <si>
    <t xml:space="preserve">Construction and Removal of Temporary Access </t>
  </si>
  <si>
    <t xml:space="preserve">Prefabricated Steel Bridge </t>
  </si>
  <si>
    <t xml:space="preserve">Herbicide Treatment, Per Plans </t>
  </si>
  <si>
    <t xml:space="preserve">4" Cold Plastic Traffic Stripe, Skip White </t>
  </si>
  <si>
    <t xml:space="preserve">4" Cold Plastic Traffic Stripe, Continuous White </t>
  </si>
  <si>
    <t xml:space="preserve">L10       </t>
  </si>
  <si>
    <t xml:space="preserve">Cold Plastic Legend, White, 4" Equivalent Length </t>
  </si>
  <si>
    <t xml:space="preserve">L11       </t>
  </si>
  <si>
    <t xml:space="preserve">110' Prestressed Concrete Beam, Type FIB 36 </t>
  </si>
  <si>
    <t xml:space="preserve">L12       </t>
  </si>
  <si>
    <t xml:space="preserve">L15       </t>
  </si>
  <si>
    <t xml:space="preserve">Concrete Unit Pavers </t>
  </si>
  <si>
    <t xml:space="preserve">L16       </t>
  </si>
  <si>
    <t xml:space="preserve">Utility Work - Communications,  </t>
  </si>
  <si>
    <t xml:space="preserve">L17       </t>
  </si>
  <si>
    <t xml:space="preserve">Rectangular Rapid Flashing Beacon (RRFB), Per Plans </t>
  </si>
  <si>
    <t xml:space="preserve">L18       </t>
  </si>
  <si>
    <t xml:space="preserve">Raised Concrete Sidewalk </t>
  </si>
  <si>
    <t xml:space="preserve">L19       </t>
  </si>
  <si>
    <t xml:space="preserve">Steel Trellis, Per Plans </t>
  </si>
  <si>
    <t xml:space="preserve">L20       </t>
  </si>
  <si>
    <t xml:space="preserve">Installation of Plaques, Per Plans </t>
  </si>
  <si>
    <t xml:space="preserve">L21       </t>
  </si>
  <si>
    <t xml:space="preserve">Steel Piling </t>
  </si>
  <si>
    <t xml:space="preserve">L22       </t>
  </si>
  <si>
    <t xml:space="preserve">Speed Tables </t>
  </si>
  <si>
    <t xml:space="preserve">L23       </t>
  </si>
  <si>
    <t xml:space="preserve">Precast Manhole </t>
  </si>
  <si>
    <t xml:space="preserve">L24       </t>
  </si>
  <si>
    <t xml:space="preserve">Transit Shelter </t>
  </si>
  <si>
    <t xml:space="preserve">L25       </t>
  </si>
  <si>
    <t xml:space="preserve">Painting of </t>
  </si>
  <si>
    <t xml:space="preserve">L26       </t>
  </si>
  <si>
    <t xml:space="preserve">L27       </t>
  </si>
  <si>
    <t xml:space="preserve">L28       </t>
  </si>
  <si>
    <t xml:space="preserve">18" Polypropylene Pipe </t>
  </si>
  <si>
    <t xml:space="preserve">L29       </t>
  </si>
  <si>
    <t xml:space="preserve">24" Polypropylene Pipe </t>
  </si>
  <si>
    <t xml:space="preserve">L30       </t>
  </si>
  <si>
    <t xml:space="preserve">30" Polypropylene Pipe </t>
  </si>
  <si>
    <t xml:space="preserve">L31       </t>
  </si>
  <si>
    <t xml:space="preserve">36" Polypropylene Pipe </t>
  </si>
  <si>
    <t xml:space="preserve">L32       </t>
  </si>
  <si>
    <t xml:space="preserve">42" Polypropylene Pipe </t>
  </si>
  <si>
    <t xml:space="preserve">L33       </t>
  </si>
  <si>
    <t xml:space="preserve">48" Polypropylene Pipe </t>
  </si>
  <si>
    <t xml:space="preserve">MA1-AC-20    </t>
  </si>
  <si>
    <t xml:space="preserve">A1-AC-20 English Viscosity Grade </t>
  </si>
  <si>
    <t xml:space="preserve">MA1-AC-30    </t>
  </si>
  <si>
    <t xml:space="preserve">A1-AC-30 English Viscosity Grade </t>
  </si>
  <si>
    <t xml:space="preserve">MA1-PG-58-28 </t>
  </si>
  <si>
    <t xml:space="preserve">A1-PG-58-28 English Grade </t>
  </si>
  <si>
    <t xml:space="preserve">MA1-PG-64-22 </t>
  </si>
  <si>
    <t xml:space="preserve">A1-PG-64-22 English Grade </t>
  </si>
  <si>
    <t xml:space="preserve">MA1-PG-67-22 </t>
  </si>
  <si>
    <t xml:space="preserve">A1-PG-67-22 English Grade </t>
  </si>
  <si>
    <t xml:space="preserve">MA1-PG-76-22 </t>
  </si>
  <si>
    <t xml:space="preserve">A1-PG-76-22 English Grade </t>
  </si>
  <si>
    <t xml:space="preserve">MA1-PG-82-22 </t>
  </si>
  <si>
    <t xml:space="preserve">A1-PG-82-22 English Grade </t>
  </si>
  <si>
    <t xml:space="preserve">MA2-AC-10    </t>
  </si>
  <si>
    <t xml:space="preserve">A2-AC-10 English Viscosity Grade </t>
  </si>
  <si>
    <t xml:space="preserve">MA2-AC-5     </t>
  </si>
  <si>
    <t xml:space="preserve">A2-AC-5 English Viscosity Grade </t>
  </si>
  <si>
    <t xml:space="preserve">MA2-CRS-2    </t>
  </si>
  <si>
    <t xml:space="preserve">A2-CRS-2 English Grade </t>
  </si>
  <si>
    <t xml:space="preserve">MA2-CRS-2P   </t>
  </si>
  <si>
    <t xml:space="preserve">A2-CRS-2P English Grade </t>
  </si>
  <si>
    <t xml:space="preserve">MA2-CSS-1    </t>
  </si>
  <si>
    <t xml:space="preserve">A2-CSS-1 English Grade </t>
  </si>
  <si>
    <t xml:space="preserve">MA2-CSS-1H   </t>
  </si>
  <si>
    <t xml:space="preserve">A2-CSS-1H English Grade </t>
  </si>
  <si>
    <t xml:space="preserve">MA2-CSS-1HU  </t>
  </si>
  <si>
    <t xml:space="preserve">A2-CSS-1H Undiluted English Grade </t>
  </si>
  <si>
    <t xml:space="preserve">MA2-CSS-1U   </t>
  </si>
  <si>
    <t xml:space="preserve">A2-CSS-1 Undiluted English Grade </t>
  </si>
  <si>
    <t xml:space="preserve">MA2-SS-1     </t>
  </si>
  <si>
    <t xml:space="preserve">A2-SS-1 English Grade </t>
  </si>
  <si>
    <t xml:space="preserve">MA3-CSS-1    </t>
  </si>
  <si>
    <t xml:space="preserve">A3-CSS-1 English Grade </t>
  </si>
  <si>
    <t xml:space="preserve">MA3-CSS-1H   </t>
  </si>
  <si>
    <t xml:space="preserve">A3-CSS-1H English Grade </t>
  </si>
  <si>
    <t xml:space="preserve">MA3-CSS-1U   </t>
  </si>
  <si>
    <t xml:space="preserve">A3-CSS-1U English Grade </t>
  </si>
  <si>
    <t xml:space="preserve">MA3-EA-1     </t>
  </si>
  <si>
    <t xml:space="preserve">A3-EA-1 English Grade </t>
  </si>
  <si>
    <t xml:space="preserve">MA3-EPR-1    </t>
  </si>
  <si>
    <t xml:space="preserve">A3-EPR-1 English Grade </t>
  </si>
  <si>
    <t xml:space="preserve">MA3-MC-70    </t>
  </si>
  <si>
    <t xml:space="preserve">A3-MC-70 English Grade </t>
  </si>
  <si>
    <t xml:space="preserve">MA3-PG-67-22 </t>
  </si>
  <si>
    <t xml:space="preserve">A3-PG-67-22 English Grade </t>
  </si>
  <si>
    <t xml:space="preserve">MA3-PG-76-22 </t>
  </si>
  <si>
    <t xml:space="preserve">A3-PG-76-22 English Grade </t>
  </si>
  <si>
    <t xml:space="preserve">MA3-RS-2C    </t>
  </si>
  <si>
    <t xml:space="preserve">A3-RS-2C English Grade </t>
  </si>
  <si>
    <t xml:space="preserve">MA4-EA-1     </t>
  </si>
  <si>
    <t xml:space="preserve">A4-EA-1 English Grade </t>
  </si>
  <si>
    <t xml:space="preserve">MA4-EA-4     </t>
  </si>
  <si>
    <t xml:space="preserve">A4-EA-4 English Grade </t>
  </si>
  <si>
    <t xml:space="preserve">MA4-MC-70    </t>
  </si>
  <si>
    <t xml:space="preserve">A4-MC-70 English Grade </t>
  </si>
  <si>
    <t xml:space="preserve">MA4-RS-2C    </t>
  </si>
  <si>
    <t xml:space="preserve">A4-RS-2C English Grade </t>
  </si>
  <si>
    <t xml:space="preserve">MA5-EA-4     </t>
  </si>
  <si>
    <t xml:space="preserve">A5-EA-4 English Grade </t>
  </si>
  <si>
    <t xml:space="preserve">MA5-SS-1     </t>
  </si>
  <si>
    <t xml:space="preserve">A5-SS-1 English Grade </t>
  </si>
  <si>
    <t xml:space="preserve">MA6-AC--19   </t>
  </si>
  <si>
    <t xml:space="preserve">A6-AC-20 English Viscosity Grade </t>
  </si>
  <si>
    <t xml:space="preserve">MA6-AC-20    </t>
  </si>
  <si>
    <t xml:space="preserve">MA6-AC-30    </t>
  </si>
  <si>
    <t xml:space="preserve">A6-AC-30 English Viscosity Grade </t>
  </si>
  <si>
    <t xml:space="preserve">MA6-PG-58-28 </t>
  </si>
  <si>
    <t xml:space="preserve">A6-PG-58-28 English Grade </t>
  </si>
  <si>
    <t xml:space="preserve">MA6-PG-64-22 </t>
  </si>
  <si>
    <t>A6-PG-64-22 Eng</t>
  </si>
  <si>
    <t>Sort Order</t>
  </si>
  <si>
    <t>S-200-A</t>
  </si>
  <si>
    <t>Mobilization</t>
  </si>
  <si>
    <t>LS</t>
  </si>
  <si>
    <t>S-201-A</t>
  </si>
  <si>
    <t>Clearing and Grubbing</t>
  </si>
  <si>
    <t>S-201-B</t>
  </si>
  <si>
    <t>AC</t>
  </si>
  <si>
    <t>S-202-A</t>
  </si>
  <si>
    <t>Removal of Obstructions</t>
  </si>
  <si>
    <t>S-202-B</t>
  </si>
  <si>
    <t>Removal of [Item]</t>
  </si>
  <si>
    <t>UN</t>
  </si>
  <si>
    <t>S-202-C</t>
  </si>
  <si>
    <t>LF</t>
  </si>
  <si>
    <t>S-202-D</t>
  </si>
  <si>
    <t>SY</t>
  </si>
  <si>
    <t>S-202-E</t>
  </si>
  <si>
    <t>Removal of Pipe (All Sizes)</t>
  </si>
  <si>
    <t>S-203-A</t>
  </si>
  <si>
    <t>Unclassified Excavation ([PM, FM, or LVM])</t>
  </si>
  <si>
    <t>CY</t>
  </si>
  <si>
    <t>S-203-B</t>
  </si>
  <si>
    <t>Rock Excavation ([FM or LVM])</t>
  </si>
  <si>
    <t>S-203-C</t>
  </si>
  <si>
    <t>Blank</t>
  </si>
  <si>
    <t>S-203-D</t>
  </si>
  <si>
    <t>Muck Excavation (FM)</t>
  </si>
  <si>
    <t>S-203-E</t>
  </si>
  <si>
    <t>Borrow Excavation (Contractor-Furnished LVM, Class [class])</t>
  </si>
  <si>
    <t>S-203-E1</t>
  </si>
  <si>
    <t>Borrow Excavation (Contractor-Furnished FME, Class [class])</t>
  </si>
  <si>
    <t>S-203-F</t>
  </si>
  <si>
    <t>Channel Excavation ([FM or LVM])</t>
  </si>
  <si>
    <t>S-203-G</t>
  </si>
  <si>
    <t>Special Excavation ([FM or LVM])</t>
  </si>
  <si>
    <t>S-203-H</t>
  </si>
  <si>
    <t>Excess Excavation ([FM or LVM])</t>
  </si>
  <si>
    <t>S-203-I</t>
  </si>
  <si>
    <t>Surplus Excavation ([FM or LVM])</t>
  </si>
  <si>
    <t>S-203-J</t>
  </si>
  <si>
    <t>Stripping Excavation (FM)</t>
  </si>
  <si>
    <t>S-206-A</t>
  </si>
  <si>
    <t>Structure Excavation</t>
  </si>
  <si>
    <t>S-208-A</t>
  </si>
  <si>
    <t>Light Linear Grading</t>
  </si>
  <si>
    <t>STA</t>
  </si>
  <si>
    <t>S-208-B</t>
  </si>
  <si>
    <t>Heavy Linear Grading</t>
  </si>
  <si>
    <t>S-208-C</t>
  </si>
  <si>
    <t>Linear Grading Special</t>
  </si>
  <si>
    <t>S-208-D</t>
  </si>
  <si>
    <t>Unclassified Excavation (Special) (LVM)</t>
  </si>
  <si>
    <t>S-211-A</t>
  </si>
  <si>
    <t>Topsoil for Slope Treatment (from Within the Right-of-Way)</t>
  </si>
  <si>
    <t>S-211-B</t>
  </si>
  <si>
    <t>Topsoil for Slope Treatment (Contractor-Furnished from Outside the Right-of-Way) (LVM)</t>
  </si>
  <si>
    <t>S-212-A</t>
  </si>
  <si>
    <t>Agricultural Limestone</t>
  </si>
  <si>
    <t>TON</t>
  </si>
  <si>
    <t>S-212-B</t>
  </si>
  <si>
    <t>Commercial Fertilizer ([type])</t>
  </si>
  <si>
    <t>S-212-C</t>
  </si>
  <si>
    <t>S-212-D</t>
  </si>
  <si>
    <t>Super Phosphate</t>
  </si>
  <si>
    <t>S-212-E</t>
  </si>
  <si>
    <t>Ammonium Sulphate</t>
  </si>
  <si>
    <t>S-212-F</t>
  </si>
  <si>
    <t>Ammonium Nitrate</t>
  </si>
  <si>
    <t>S-212-G</t>
  </si>
  <si>
    <t>Nitrate of Soda</t>
  </si>
  <si>
    <t>S-212-H</t>
  </si>
  <si>
    <t>Muriate of Potash</t>
  </si>
  <si>
    <t>S-212-I</t>
  </si>
  <si>
    <t>Ground Preparation</t>
  </si>
  <si>
    <t>S-214-A</t>
  </si>
  <si>
    <t>Seeding</t>
  </si>
  <si>
    <t>S-215-A</t>
  </si>
  <si>
    <t>Vegetative Materials for Mulch</t>
  </si>
  <si>
    <t>S-215-B</t>
  </si>
  <si>
    <t>Mulch, Asphalt Emulsion</t>
  </si>
  <si>
    <t>GAL</t>
  </si>
  <si>
    <t>S-226-A</t>
  </si>
  <si>
    <t>Solid Sodding</t>
  </si>
  <si>
    <t>S-227-A</t>
  </si>
  <si>
    <t>Excelsior Blanket</t>
  </si>
  <si>
    <t>S-228-A</t>
  </si>
  <si>
    <t>Hydroseeding, Temporary Grassing</t>
  </si>
  <si>
    <t>S-229-A</t>
  </si>
  <si>
    <t>Portland Cement Concrete Paved Ditch</t>
  </si>
  <si>
    <t>S-230-A</t>
  </si>
  <si>
    <t>Bituminous Treated Roving</t>
  </si>
  <si>
    <t>A5</t>
  </si>
  <si>
    <t>S-231-A</t>
  </si>
  <si>
    <t>Erosion Control Fabric</t>
  </si>
  <si>
    <t>S-232-A</t>
  </si>
  <si>
    <t>Geotextile Fabric Stabilization (Type [type]) (AOS [AOS])</t>
  </si>
  <si>
    <t>S-233-A</t>
  </si>
  <si>
    <t>Temporary Silt Fence (Type [type]) (AOS [AOS])</t>
  </si>
  <si>
    <t>S-234-A</t>
  </si>
  <si>
    <t>Erosion Mat</t>
  </si>
  <si>
    <t>S-235-A</t>
  </si>
  <si>
    <t>Wattles, [size]</t>
  </si>
  <si>
    <t>S-236-A</t>
  </si>
  <si>
    <t>Silt Basin (Type [type])</t>
  </si>
  <si>
    <t>EA</t>
  </si>
  <si>
    <t>S-236-B</t>
  </si>
  <si>
    <t>Maintenance and Removal of Existing Silt Basin</t>
  </si>
  <si>
    <t>S-237-A</t>
  </si>
  <si>
    <t>Temporary Erosion Checks</t>
  </si>
  <si>
    <t>BAL</t>
  </si>
  <si>
    <t>S-238-A</t>
  </si>
  <si>
    <t>Temporary Stream Diversion</t>
  </si>
  <si>
    <t>S-239-A</t>
  </si>
  <si>
    <t>Temporary Slope Drains</t>
  </si>
  <si>
    <t>S-240-A</t>
  </si>
  <si>
    <t>Geogrid, Type [type]</t>
  </si>
  <si>
    <t>S-304-A</t>
  </si>
  <si>
    <t>Granular Material [FM or LVM], (Class [class], Group [group])</t>
  </si>
  <si>
    <t>S-304-B</t>
  </si>
  <si>
    <t>Granular Material, (Class [class], Group [group])</t>
  </si>
  <si>
    <t>S-304-C</t>
  </si>
  <si>
    <t>Crushed Stone [size], [FM or LVM]</t>
  </si>
  <si>
    <t>S-304-D</t>
  </si>
  <si>
    <t>Crushed Stone [size]</t>
  </si>
  <si>
    <t>S-307-A</t>
  </si>
  <si>
    <t>Soil–Lime–Water Mixing (Class A)</t>
  </si>
  <si>
    <t>S-307-B</t>
  </si>
  <si>
    <t>Soil–Lime–Water Mixing (Class B)</t>
  </si>
  <si>
    <t>S-307-C</t>
  </si>
  <si>
    <t>Soil–Lime–Water Mixing (Class C)</t>
  </si>
  <si>
    <t>S-307-D</t>
  </si>
  <si>
    <t>Lime</t>
  </si>
  <si>
    <t>S-308-A-1</t>
  </si>
  <si>
    <t>Portland Cement</t>
  </si>
  <si>
    <t>HW</t>
  </si>
  <si>
    <t>S-308-A-2</t>
  </si>
  <si>
    <t>S-308-B-1</t>
  </si>
  <si>
    <t xml:space="preserve">Soil–Cement–Water Mixing ([component] Mixers) </t>
  </si>
  <si>
    <t>S-308-B-2</t>
  </si>
  <si>
    <t>Soil–Cement–Water Mixing ([component] Mixers)</t>
  </si>
  <si>
    <t>S-310-A</t>
  </si>
  <si>
    <t>Size [size] Stabilizer Aggregate, Coarse</t>
  </si>
  <si>
    <t>S-310-B</t>
  </si>
  <si>
    <t>Stabilizer Aggregate, Medium</t>
  </si>
  <si>
    <t>S-310-C</t>
  </si>
  <si>
    <t>Stabilizer Aggregate, Fine</t>
  </si>
  <si>
    <t>S-310-D</t>
  </si>
  <si>
    <t>Mixing, Shaping, and Compaction</t>
  </si>
  <si>
    <t>S-311-A</t>
  </si>
  <si>
    <t>Processing Lime and Fly-Ash-Treated Course ([inches]" Thick)</t>
  </si>
  <si>
    <t>S-311-B</t>
  </si>
  <si>
    <t>S-311-C</t>
  </si>
  <si>
    <t>Fly Ash (Class [class])</t>
  </si>
  <si>
    <t>S-403-A</t>
  </si>
  <si>
    <t>Asphalt, Type [ST, MT, or HT], Mixture [4.75 mm, 9.5 mm, 12.5 mm, 19 mm, or 25 mm]</t>
  </si>
  <si>
    <t>S-403-B</t>
  </si>
  <si>
    <t>Asphalt, Type [ST, MT, or HT], Mixture [4.75 mm, 9.5 mm, 12.5 mm, or 19 mm], Leveling</t>
  </si>
  <si>
    <t>S-403-C</t>
  </si>
  <si>
    <t>Asphalt, Type [ST, MT, or HT], Mixture [19 mm or 25 mm], Trench Widening</t>
  </si>
  <si>
    <t>S-403-D</t>
  </si>
  <si>
    <t>Asphalt, Type HT, Mixture [4.75 mm, 9.5 mm, 12.5 mm, or 19 mm], Polymer Modified</t>
  </si>
  <si>
    <t>S-403-E</t>
  </si>
  <si>
    <t>Asphalt, Type HT, Mixture [4.75 mm, 9.5 mm, 12.5 mm, or 19 mm], Polymer Modified, Leveling</t>
  </si>
  <si>
    <t>S-406-A</t>
  </si>
  <si>
    <t>Cold Milling of Bituminous Pavement, All Depths</t>
  </si>
  <si>
    <t>S-406-B</t>
  </si>
  <si>
    <t>Cold Milling of Concrete Pavement, All Depths</t>
  </si>
  <si>
    <t>S-407-A</t>
  </si>
  <si>
    <t>Asphalt for Tack Coat, Grade [grade]</t>
  </si>
  <si>
    <t>S-408-A</t>
  </si>
  <si>
    <t>Asphalt for Prime Coat, Grade [grade]</t>
  </si>
  <si>
    <t>S-409-A</t>
  </si>
  <si>
    <t>Geotextile Fabric for Underseal, Type [type]</t>
  </si>
  <si>
    <t>S-409-B</t>
  </si>
  <si>
    <t>Asphalt Cement for Fabric Underseal</t>
  </si>
  <si>
    <t>S-410-A</t>
  </si>
  <si>
    <t>Asphalt Cement, Grade [grade]</t>
  </si>
  <si>
    <t>S-410-B</t>
  </si>
  <si>
    <t>Cutback Asphalt, Grade [grade]</t>
  </si>
  <si>
    <t>S-410-C</t>
  </si>
  <si>
    <t>Emulsified Asphalt, Grade [grade]</t>
  </si>
  <si>
    <t>S-410-C-1</t>
  </si>
  <si>
    <t>Polymerized Emulsified Asphalt, Grade CRS-2P</t>
  </si>
  <si>
    <t>S-410-D</t>
  </si>
  <si>
    <t>Coarse Aggregate Cover Material, Size [size], Type [type]</t>
  </si>
  <si>
    <t>S-410-E</t>
  </si>
  <si>
    <t>Seal Aggregate Cover Material, Size [size], Type [type]</t>
  </si>
  <si>
    <t>S-410-F</t>
  </si>
  <si>
    <t>Blotter Material</t>
  </si>
  <si>
    <t>S-411-A</t>
  </si>
  <si>
    <t>Emulsified Asphalt for Slurry Seal</t>
  </si>
  <si>
    <t>S-411-B</t>
  </si>
  <si>
    <t>Aggregate for Slurry Seal (Type [type])</t>
  </si>
  <si>
    <t>S-411-C</t>
  </si>
  <si>
    <t>Unit Area</t>
  </si>
  <si>
    <t>S-412-A</t>
  </si>
  <si>
    <t>Emulsified Asphalt for Micro-Surfacing</t>
  </si>
  <si>
    <t>S-412-B</t>
  </si>
  <si>
    <t>Aggregate for Micro-Surfacing (Type [type])</t>
  </si>
  <si>
    <t>S-413-A</t>
  </si>
  <si>
    <t>Joint-Sealer Material</t>
  </si>
  <si>
    <t>S-413-B</t>
  </si>
  <si>
    <t>Cleaning and Sealing Joints</t>
  </si>
  <si>
    <t>S-413-C</t>
  </si>
  <si>
    <t>Cleaning and Sealing Cracks</t>
  </si>
  <si>
    <t>S-413-D</t>
  </si>
  <si>
    <t>Cleaning and Filling Joints</t>
  </si>
  <si>
    <t>S-413-E</t>
  </si>
  <si>
    <t>Sawing and Sealing Transverse Joints in Asphalt Pavement</t>
  </si>
  <si>
    <t>S-414-A</t>
  </si>
  <si>
    <t>Ultra-Thin Asphalt Pavement</t>
  </si>
  <si>
    <t>S-415-A</t>
  </si>
  <si>
    <t>Fog Seal Mixture</t>
  </si>
  <si>
    <t>S-416-A</t>
  </si>
  <si>
    <t>Scrub Seal</t>
  </si>
  <si>
    <t>S-601-A</t>
  </si>
  <si>
    <t>Class [class] Structural Concrete</t>
  </si>
  <si>
    <t>S-601-B</t>
  </si>
  <si>
    <t>Class [class] Structural Concrete, Minor Structures</t>
  </si>
  <si>
    <t>S-602-A</t>
  </si>
  <si>
    <t>Reinforcing Steel</t>
  </si>
  <si>
    <t>LB</t>
  </si>
  <si>
    <t>S-603-A</t>
  </si>
  <si>
    <t>[inches]" Steel Pipe, Wall Thickness [thickness]</t>
  </si>
  <si>
    <t>S-603-B</t>
  </si>
  <si>
    <t>[inches]" Cast Iron Pipe, Class [class], [description]</t>
  </si>
  <si>
    <t>S-603-C-A</t>
  </si>
  <si>
    <t>[inches]" Reinforced Concrete Pipe, Class [class]</t>
  </si>
  <si>
    <t>S-603-C-B</t>
  </si>
  <si>
    <t>[inches]" Reinforced Concrete Pipe, End Section</t>
  </si>
  <si>
    <t>S-603-C-C</t>
  </si>
  <si>
    <t>[inches]" Non-Reinforced Concrete Pipe, Class [class]</t>
  </si>
  <si>
    <t>S-603-C-D</t>
  </si>
  <si>
    <t>[inches]" x [inches]" Reinforced Concrete Arch Pipe, Class [class]</t>
  </si>
  <si>
    <t>S-603-C-E</t>
  </si>
  <si>
    <t>[inches]" x [inches]" Reinforced Concrete Arch Pipe, End Section</t>
  </si>
  <si>
    <t>S-603-C-F</t>
  </si>
  <si>
    <t>48" x 72" Reinforced Concrete Pipe Cattlepass</t>
  </si>
  <si>
    <t>S-603-M-A</t>
  </si>
  <si>
    <t>[inches]" [coating type] Coated Corrugated Metal Pipe, [gauge] Gauge, [corrugation] Corrugation</t>
  </si>
  <si>
    <t>S-603-M-B</t>
  </si>
  <si>
    <t>[inches]" [coating type] Coated Corrugated Metal End Section, [gauge] Gauge</t>
  </si>
  <si>
    <t>S-603-M-C</t>
  </si>
  <si>
    <t>[inches]" x "[coating type] Coated Corrugated Metal Arch Pipe,[gauge] Gauge, [corrugation] Corrugation</t>
  </si>
  <si>
    <t>S-603-M-D</t>
  </si>
  <si>
    <t>[inches]" x [inches]" [coating type] Coated Corrugated Metal End Section, [gauge] Gauge</t>
  </si>
  <si>
    <t>S-603-M-E</t>
  </si>
  <si>
    <t>[inches]" [coating type] Coated Paved Invert Corrugated Metal Pipe, [gauge] Gauge, [corrugation] Corrugation</t>
  </si>
  <si>
    <t>S-603-M-F</t>
  </si>
  <si>
    <t>[inches]" [coating type] Coated Paved Invert Corrugated Metal End Section, [gauge] Gauge</t>
  </si>
  <si>
    <t>S-603-M-G</t>
  </si>
  <si>
    <t>[inches]" x [inches]" [coating type] Coated Paved Invert Corrugated Metal Arch Pipe, [gauge] Gauge, [corrugation] Corrugation</t>
  </si>
  <si>
    <t>S-603-M-H</t>
  </si>
  <si>
    <t>[inches]" x [inches]" [coating type] Coated Paved Invert Corrugated Metal End Section, [gauge] Gauge</t>
  </si>
  <si>
    <t>S-603-N-A</t>
  </si>
  <si>
    <t>[inch]" Corrugated Aluminum Pipe, [gauge] Gauge, [corrugation] Corrugation</t>
  </si>
  <si>
    <t>S-603-N-B</t>
  </si>
  <si>
    <t>[inch]" Corrugated Aluminum End Section, [gauge] Gauge</t>
  </si>
  <si>
    <t>S-603-N-C</t>
  </si>
  <si>
    <t>[inch]" x [inch]" Corrugated Aluminum Arch Pipe, [gauge] Gauge, [corrugation] Corrugation</t>
  </si>
  <si>
    <t>S-603-N-D</t>
  </si>
  <si>
    <t>[inch]" x [inch]" Corrugated Aluminum End Section, [gauge] Gauge</t>
  </si>
  <si>
    <t>S-603-N-E</t>
  </si>
  <si>
    <t>[inch]" Bituminous Coated Corrugated Aluminum Pipe, [gauge] Gauge</t>
  </si>
  <si>
    <t>S-603-N-F</t>
  </si>
  <si>
    <t>[inch]" Bituminous Coated Corrugated Aluminum End Section, [gauge] Gauge</t>
  </si>
  <si>
    <t>S-603-N-G</t>
  </si>
  <si>
    <t>[inch]" x [inch]" Bituminous Coated Corrugated Aluminum Arch Pipe, [gauge] Gauge, [corrugation] Corrugation</t>
  </si>
  <si>
    <t>S-603-N-H</t>
  </si>
  <si>
    <t>[inch]" x [inch]" Bituminous Coated Corrugated Aluminum End Section, [gauge] Gauge</t>
  </si>
  <si>
    <t>S-603-N-I</t>
  </si>
  <si>
    <t>[inch]" Bituminous Coated Paved Invert Corrugated Aluminum Pipe, [gauge] Gauge, [corrugation] Corrugation</t>
  </si>
  <si>
    <t>S-603-N-J</t>
  </si>
  <si>
    <t>[inch]" Bituminous Coated Paved Invert, Corrugated Aluminum End Section, [gauge] Gauge</t>
  </si>
  <si>
    <t>S-603-N-K</t>
  </si>
  <si>
    <t>[inch]" x [inch]" Bituminous Coated Paved Invert, Corrugated Aluminum Arch Pipe, [gauge] Gauge, [corrugation] Corrugation</t>
  </si>
  <si>
    <t>S-603-N-L</t>
  </si>
  <si>
    <t>[inch]" x [inch]" Bituminous Coated Paved Invert Corrugated Aluminum End Section, [gauge] Gauge</t>
  </si>
  <si>
    <t>S-603-P-E</t>
  </si>
  <si>
    <t>[inch]" Corrugated Polyethylene Pipe</t>
  </si>
  <si>
    <t>S-603-P-F</t>
  </si>
  <si>
    <t>[inch]" Corrugated Polyethylene Pipe End Section</t>
  </si>
  <si>
    <t>S-603-PVC</t>
  </si>
  <si>
    <t>[inch]" Corrugated Poly Vinyl Chloride Pipe</t>
  </si>
  <si>
    <t>S-603-P-A</t>
  </si>
  <si>
    <t>[feet]' x [feet]' Precast Concrete Box Culvert</t>
  </si>
  <si>
    <t>S-603-P-B</t>
  </si>
  <si>
    <t>[feet]' x [feet]' Precast Concrete Box Culvert End Section</t>
  </si>
  <si>
    <t>S-603-R-A</t>
  </si>
  <si>
    <t>[inches]" Pipe Relaid ([type and class or gauge])</t>
  </si>
  <si>
    <t>S-603-R-B</t>
  </si>
  <si>
    <t>[inches]" Pipe Removed and Relaid ([type and class or gauge])</t>
  </si>
  <si>
    <t>S-603-R-C</t>
  </si>
  <si>
    <t>[inches]" End Section Removed and Relaid ([type and class or gauge])</t>
  </si>
  <si>
    <t>S-603-S-A</t>
  </si>
  <si>
    <t>[inches]" [angle] Elbow, (Materials per Pay Item No. [pay item])</t>
  </si>
  <si>
    <t>S-603-S-B</t>
  </si>
  <si>
    <t>[inches]" Branch Connection [type and description]</t>
  </si>
  <si>
    <t>S-603-S-C</t>
  </si>
  <si>
    <t>[inches]" [type] Headwall, Per Plan No. [plan number]</t>
  </si>
  <si>
    <t>S-604-A</t>
  </si>
  <si>
    <t>Castings</t>
  </si>
  <si>
    <t>S-604-B</t>
  </si>
  <si>
    <t>Gratings</t>
  </si>
  <si>
    <t>S-604-C</t>
  </si>
  <si>
    <t>Precast Manhole, [inches]-Inch Diameter</t>
  </si>
  <si>
    <t>S-605-A</t>
  </si>
  <si>
    <t>[inches]" Concrete Drain Tile for Underdrains, Class [class]</t>
  </si>
  <si>
    <t>S-605-B</t>
  </si>
  <si>
    <t>[inches]" Perforated Concrete Pipe for Underdrains, Class [class]</t>
  </si>
  <si>
    <t>S-605-C</t>
  </si>
  <si>
    <t>[inches]" Porous Concrete Pipe for Underdrains</t>
  </si>
  <si>
    <t>S-605-D</t>
  </si>
  <si>
    <t>[inches]" Perforated Corrugated Metal Pipe for Underdrains, Type [type]</t>
  </si>
  <si>
    <t>S-605-E</t>
  </si>
  <si>
    <t>[inches]" Non-Perforated Corrugated Metal Pipe for Underdrains, Type [type]</t>
  </si>
  <si>
    <t>S-605-F</t>
  </si>
  <si>
    <t>[inches]" Bituminous-Coated Perforated Corrugated Metal Pipe for Underdrains, Type [type]</t>
  </si>
  <si>
    <t>S-605-G</t>
  </si>
  <si>
    <t>[inches]" Bituminous-Coated Non-Perforated Corrugated Metal Pipe for Underdrains, Type [type]</t>
  </si>
  <si>
    <t>S-605-H</t>
  </si>
  <si>
    <t>S-605-I</t>
  </si>
  <si>
    <t>S-605-J</t>
  </si>
  <si>
    <t>S-605-K</t>
  </si>
  <si>
    <t>S-605-L</t>
  </si>
  <si>
    <t>S-605-M</t>
  </si>
  <si>
    <t>[inch]" Perforated Corrugated Aluminum Pipe for Underdrains, Type [type]</t>
  </si>
  <si>
    <t>S-605-N</t>
  </si>
  <si>
    <t>[inch]" Non-Perforated Corrugated Aluminum Pipe for Underdrains, Type [type]</t>
  </si>
  <si>
    <t>S-605-O</t>
  </si>
  <si>
    <t>[inch]" Perforated Sewer Pipe for Underdrains (SDR [number])</t>
  </si>
  <si>
    <t>S-605-P</t>
  </si>
  <si>
    <t>[inch]" Non-Perforated Sewer Pipe for Underdrains (SDR [number])</t>
  </si>
  <si>
    <t>S-605-Q</t>
  </si>
  <si>
    <t>[inch]" Perforated Corrugated Polyethylene Drainage Tubing for Underdrains</t>
  </si>
  <si>
    <t>S-605-R</t>
  </si>
  <si>
    <t>[inch]" Non-Perforated Corrugated Polyethylene Drainage Tubing for Underdrains</t>
  </si>
  <si>
    <t>S-605-S</t>
  </si>
  <si>
    <t>[inches]" Semicircular Perforated Plastic Pipe for Underdrains</t>
  </si>
  <si>
    <t>S-605-T</t>
  </si>
  <si>
    <t>[inches]" Perforated Pipe for Underdrains, Optional</t>
  </si>
  <si>
    <t>S-605-U</t>
  </si>
  <si>
    <t>[inches]" Non-perforated Pipe for Underdrains, Optional</t>
  </si>
  <si>
    <t>S-605-V</t>
  </si>
  <si>
    <t>[inches]" Blind Drain</t>
  </si>
  <si>
    <t>S-605-W</t>
  </si>
  <si>
    <t>Filter Material for Combination Storm Drain and/or Underdrains, Type [type]</t>
  </si>
  <si>
    <t>S-605-X</t>
  </si>
  <si>
    <t>Filter Material for Filter Beds, Type [type]</t>
  </si>
  <si>
    <t>S-605-Y</t>
  </si>
  <si>
    <t>Impervious Material, Type [type]</t>
  </si>
  <si>
    <t>S-605-Z</t>
  </si>
  <si>
    <t>Underdrain Appurtenances ([description])</t>
  </si>
  <si>
    <t>S-605-AA</t>
  </si>
  <si>
    <t>Geotextile for Subsurface Drainage, Type [type], AOS [apparent opening size]</t>
  </si>
  <si>
    <t>S-606-A</t>
  </si>
  <si>
    <t>Guard Post</t>
  </si>
  <si>
    <t>S-606-B</t>
  </si>
  <si>
    <t>Guardrail, (Designation)</t>
  </si>
  <si>
    <t>S-606-C</t>
  </si>
  <si>
    <t>Guardrail, Cable Anchor, (Designation)</t>
  </si>
  <si>
    <t>S-606-D</t>
  </si>
  <si>
    <t>Guardrail, Bridge End Section, (Designation)</t>
  </si>
  <si>
    <t>S-606-E</t>
  </si>
  <si>
    <t>Guardrail, Terminal End Section (Designation)</t>
  </si>
  <si>
    <t>S-606-F</t>
  </si>
  <si>
    <t>Special Sections, (Designation)</t>
  </si>
  <si>
    <t>S-607-A</t>
  </si>
  <si>
    <t>Roadway Construction Surveying</t>
  </si>
  <si>
    <t>S-607-B</t>
  </si>
  <si>
    <t>Bridge Construction Surveying</t>
  </si>
  <si>
    <t>S-608-A</t>
  </si>
  <si>
    <t>Concrete Sidewalk</t>
  </si>
  <si>
    <t>S-608-B</t>
  </si>
  <si>
    <t>Concrete Driveway</t>
  </si>
  <si>
    <t>S-609-A</t>
  </si>
  <si>
    <t>Concrete Gutter ([designation])</t>
  </si>
  <si>
    <t>S-609-B</t>
  </si>
  <si>
    <t>Concrete Curb, Type [type]</t>
  </si>
  <si>
    <t>S-609-C</t>
  </si>
  <si>
    <t>Concrete Curb (Integral) Type [type]</t>
  </si>
  <si>
    <t>S-609-D</t>
  </si>
  <si>
    <t>Combination Concrete Curb and Gutter</t>
  </si>
  <si>
    <t>S-609-E</t>
  </si>
  <si>
    <t>Bituminous Curb</t>
  </si>
  <si>
    <t>S-611-A</t>
  </si>
  <si>
    <t>Brick Masonry</t>
  </si>
  <si>
    <t>S-611-B</t>
  </si>
  <si>
    <t>TH</t>
  </si>
  <si>
    <t>S-612-A</t>
  </si>
  <si>
    <t>Holes</t>
  </si>
  <si>
    <t>S-612-B</t>
  </si>
  <si>
    <t>Portland Cement Pressure Grout Slurry, Type [type]</t>
  </si>
  <si>
    <t>S-612-C</t>
  </si>
  <si>
    <t>Calcium Chloride</t>
  </si>
  <si>
    <t>S-612-D</t>
  </si>
  <si>
    <t>Preliminary Testing</t>
  </si>
  <si>
    <t>MI</t>
  </si>
  <si>
    <t>S-612-E</t>
  </si>
  <si>
    <t>Stability Testing, Lane Joint</t>
  </si>
  <si>
    <t>S-612-F</t>
  </si>
  <si>
    <t>Stability Testing, Lane Crack</t>
  </si>
  <si>
    <t>S-613-A</t>
  </si>
  <si>
    <t>Adjustment of Castings, Gratings, and Utility Appurtenances</t>
  </si>
  <si>
    <t>S-613-B</t>
  </si>
  <si>
    <t>Adjustment of Castings</t>
  </si>
  <si>
    <t>S-613-C</t>
  </si>
  <si>
    <t>Adjustment of Gratings</t>
  </si>
  <si>
    <t>S-613-D</t>
  </si>
  <si>
    <t>Adjustment of [description]</t>
  </si>
  <si>
    <t>S-613-E</t>
  </si>
  <si>
    <t>S-616-A</t>
  </si>
  <si>
    <t>Concrete Island Pavement, [thickness]</t>
  </si>
  <si>
    <t>S-616-B</t>
  </si>
  <si>
    <t>Asphalt Island Pavement, [thickness]</t>
  </si>
  <si>
    <t>S-617-A</t>
  </si>
  <si>
    <t>Right-of-Way Markers ([type])</t>
  </si>
  <si>
    <t>S-617-B</t>
  </si>
  <si>
    <t>Right-of-Way Markers Removed and Reset</t>
  </si>
  <si>
    <t>S-618-A</t>
  </si>
  <si>
    <t>Maintenance of Traffic</t>
  </si>
  <si>
    <t>S-618-B</t>
  </si>
  <si>
    <t>Additional Construction Signs</t>
  </si>
  <si>
    <t>SF</t>
  </si>
  <si>
    <t>S-619-A</t>
  </si>
  <si>
    <t>[inches]"-Wide Traffic Stripe (Skip White)</t>
  </si>
  <si>
    <t>S-619-AB</t>
  </si>
  <si>
    <t>[inches]"-Wide Traffic Stripe (Skip White) (Type III Drop-On Glass Beads)</t>
  </si>
  <si>
    <t>S-619-B</t>
  </si>
  <si>
    <t>[inches]"-Wide Traffic Stripe (Skip Yellow)</t>
  </si>
  <si>
    <t>S-619-BB</t>
  </si>
  <si>
    <t>[inches]"-Wide Traffic Stripe (Skip Yellow) (Type III Drop-On Glass Beads)</t>
  </si>
  <si>
    <t>S-619-C</t>
  </si>
  <si>
    <t>[inches]"-Wide Traffic Stripe (Continuous White)</t>
  </si>
  <si>
    <t>S-619-CB</t>
  </si>
  <si>
    <t>[inches]"-Wide Traffic Stripe (Continuous White) (Type III Drop-On Glass Beads)</t>
  </si>
  <si>
    <t>S-619-D</t>
  </si>
  <si>
    <t>[inches]"-Wide Traffic Stripe (Continuous Yellow)</t>
  </si>
  <si>
    <t>S-619-DB</t>
  </si>
  <si>
    <t>[inches]"-Wide Traffic Stripe (Continuous Yellow) (Type III Drop- On Glass Beads)</t>
  </si>
  <si>
    <t>S-619-E</t>
  </si>
  <si>
    <t>[inches]"-Wide Temporary Traffic Stripe</t>
  </si>
  <si>
    <t>S-619-EB</t>
  </si>
  <si>
    <t>[inches]"-Wide Temporary Traffic Stripe (Type III Drop-On Glass Beads)</t>
  </si>
  <si>
    <t>S-619-F</t>
  </si>
  <si>
    <t>Detail Traffic Stripe</t>
  </si>
  <si>
    <t>S-619-FB</t>
  </si>
  <si>
    <t>Detail Traffic Stripe (Type III Drop-On Glass Beads)</t>
  </si>
  <si>
    <t>S-619-G</t>
  </si>
  <si>
    <t>Legend</t>
  </si>
  <si>
    <t>S-619-GB</t>
  </si>
  <si>
    <t>Legend (Type III Drop-On Glass Beads)</t>
  </si>
  <si>
    <t>S-620-A</t>
  </si>
  <si>
    <t>[inches]"-Wide Cold-Plastic Traffic Stripe (Skip White)</t>
  </si>
  <si>
    <t>S-620-B</t>
  </si>
  <si>
    <t>[inches]"-Wide Cold-Plastic Traffic Stripe (Continuous White)</t>
  </si>
  <si>
    <t>S-620-C</t>
  </si>
  <si>
    <t>[inches]"-Wide Cold-Plastic Edge Stripe (Continuous White)</t>
  </si>
  <si>
    <t>S-620-D</t>
  </si>
  <si>
    <t>[inches]"-Wide Cold-Plastic Traffic Stripe (Skip Yellow)</t>
  </si>
  <si>
    <t>S-620-E-1</t>
  </si>
  <si>
    <t>[inches]"-Wide Cold-Plastic Traffic Stripe (Continuous Yellow)</t>
  </si>
  <si>
    <t>S-620-E-2</t>
  </si>
  <si>
    <t>S-620-F</t>
  </si>
  <si>
    <t>[inches]"-Wide Cold-Plastic Edge Stripe (Continuous Yellow)</t>
  </si>
  <si>
    <t>S-620-G</t>
  </si>
  <si>
    <t>Cold-Plastic Detail Stripe (White) (4" Equivalent Length)</t>
  </si>
  <si>
    <t>S-620-H</t>
  </si>
  <si>
    <t>Cold-Plastic Detail Stripe (Yellow) (4" Equivalent Length)</t>
  </si>
  <si>
    <t>S-620-L-1</t>
  </si>
  <si>
    <t>Cold-Plastic Legend (White)</t>
  </si>
  <si>
    <t>S-620-L-2</t>
  </si>
  <si>
    <t>S-621-A</t>
  </si>
  <si>
    <t>[inches]"-Wide Thermoplastic Traffic Stripe (Skip White) ([thickness])</t>
  </si>
  <si>
    <t>S-621-B</t>
  </si>
  <si>
    <t>[inches]"-Wide Thermoplastic Traffic Stripe (Continuous White) ([thickness])</t>
  </si>
  <si>
    <t>S-621-C</t>
  </si>
  <si>
    <t>[inches]"-Wide Thermoplastic Edge Stripe (Continuous White) ([thickness])</t>
  </si>
  <si>
    <t>S-621-D</t>
  </si>
  <si>
    <t>[inches]"-Wide Thermoplastic Traffic Stripe (Skip Yellow) ([thickness])</t>
  </si>
  <si>
    <t>S-621-E-1</t>
  </si>
  <si>
    <t>[inches]"-Wide Thermoplastic Traffic Stripe (Continuous Yellow) ([thickness])</t>
  </si>
  <si>
    <t>S-621-E-2</t>
  </si>
  <si>
    <t>S-621-F</t>
  </si>
  <si>
    <t>[inches]"-Wide Thermoplastic Edge Stripe (Continuous Yellow) ([thickness])</t>
  </si>
  <si>
    <t>S-621-G-1</t>
  </si>
  <si>
    <t>Thermoplastic Detail Stripe (4" Equivalent Length) (White) ([thickness])</t>
  </si>
  <si>
    <t>S-621-G-2</t>
  </si>
  <si>
    <t>Thermoplastic Detail Stripe (4" Equivalent Length) (Yellow) ([thickness])</t>
  </si>
  <si>
    <t>S-621-H-1</t>
  </si>
  <si>
    <t>Thermoplastic Legend (White) ([thickness])</t>
  </si>
  <si>
    <t>S-621-H-2</t>
  </si>
  <si>
    <t>S-627-A</t>
  </si>
  <si>
    <t>Type A, Non-Reflective White Raised Jiggle Markers (Class [class])</t>
  </si>
  <si>
    <t>S-627-AY</t>
  </si>
  <si>
    <t>Type AY, Non-Reflective Yellow Raised Jiggle Markers (Class [class])</t>
  </si>
  <si>
    <t>S-627-B</t>
  </si>
  <si>
    <t>Two-Way Clear Reflective Raised Markers</t>
  </si>
  <si>
    <t>S-627-C</t>
  </si>
  <si>
    <t>Red–Clear Reflective Raised Markers</t>
  </si>
  <si>
    <t>S-627-D</t>
  </si>
  <si>
    <t>Two-Way Yellow Reflective Raised Markers</t>
  </si>
  <si>
    <t>S-627-E</t>
  </si>
  <si>
    <t>One-Way Clear Reflective Raised Markers</t>
  </si>
  <si>
    <t>S-627-F</t>
  </si>
  <si>
    <t>One-Way Yellow Reflective Raised Markers</t>
  </si>
  <si>
    <t>S-627-G</t>
  </si>
  <si>
    <t>Yellow–Clear Reflective Raised Markers</t>
  </si>
  <si>
    <t>S-627-H</t>
  </si>
  <si>
    <t>Chip Seal Clear Reflective Raised Markers</t>
  </si>
  <si>
    <t>S-627-I</t>
  </si>
  <si>
    <t>Chip Seal Yellow Reflective Raised Markers</t>
  </si>
  <si>
    <t>S-627-J</t>
  </si>
  <si>
    <t>Two-Way Clear Reflective High-Performance Raised Markers</t>
  </si>
  <si>
    <t>S-627-K</t>
  </si>
  <si>
    <t>Red–Clear Reflective High Performance-Raised Markers</t>
  </si>
  <si>
    <t>S-627-L</t>
  </si>
  <si>
    <t>Two-Way Yellow Reflective High-Performance Raised Markers</t>
  </si>
  <si>
    <t>S-627-M</t>
  </si>
  <si>
    <t>One-Way Clear Reflective High-Performance Raised Markers</t>
  </si>
  <si>
    <t>S-627-N</t>
  </si>
  <si>
    <t>One-Way Yellow Reflective High-Performance Raised Markers</t>
  </si>
  <si>
    <t>S-627-O</t>
  </si>
  <si>
    <t>Yellow–Clear Reflective High-Performance Raised Markers</t>
  </si>
  <si>
    <t>S-630-A</t>
  </si>
  <si>
    <t>Reflectorized Traffic Warning Sign (Encapsulated Lens)</t>
  </si>
  <si>
    <t>S-630-B</t>
  </si>
  <si>
    <t>Reflectorized Traffic Regulatory Sign (Encapsulated Lens)</t>
  </si>
  <si>
    <t>S-630-C</t>
  </si>
  <si>
    <t>Reflectorized Traffic Object Marker (Encapsulated Lens) (Type [type])</t>
  </si>
  <si>
    <t>S-630-D</t>
  </si>
  <si>
    <t>Reflectorized Traffic Delineator Sign (Encapsulated Lens)</t>
  </si>
  <si>
    <t>S-630-E</t>
  </si>
  <si>
    <t>Reflectorized Railroad Crossing (Cross-Buck) Sign (Encapsulated Lens)</t>
  </si>
  <si>
    <t>S-630-F</t>
  </si>
  <si>
    <t>Reflectorized Advance Warning Sign (Encapsulated Lens)</t>
  </si>
  <si>
    <t>S-630-G</t>
  </si>
  <si>
    <t>Reflectorized Traffic Warning Sign with Supp. Plate (Encapsulated Lens)</t>
  </si>
  <si>
    <t>S-630-H</t>
  </si>
  <si>
    <t>Reflectorized Traffic Regulatory Sign with Supp. Plate (Encapsulated Lens)</t>
  </si>
  <si>
    <t>S-631-A</t>
  </si>
  <si>
    <t>Flowable Fill, Excavatable</t>
  </si>
  <si>
    <t>S-631-B</t>
  </si>
  <si>
    <t>Flowable Fill, Non-Excavatable</t>
  </si>
  <si>
    <t>S-632-A</t>
  </si>
  <si>
    <t>Roadbed Reclamation</t>
  </si>
  <si>
    <t>S-801-A</t>
  </si>
  <si>
    <t>Foundation Excavation for Bridges</t>
  </si>
  <si>
    <t>S-801-B</t>
  </si>
  <si>
    <t>Cofferdams</t>
  </si>
  <si>
    <t>S-802-A</t>
  </si>
  <si>
    <t>Permanent Steel Sheet Piling</t>
  </si>
  <si>
    <t>S-802-B</t>
  </si>
  <si>
    <t>Permanent Concrete Sheet Piling</t>
  </si>
  <si>
    <t>S-802-C</t>
  </si>
  <si>
    <t>Temporary Steel Sheet Piling</t>
  </si>
  <si>
    <t>S-803-A</t>
  </si>
  <si>
    <t>Test Pile, [size, type]</t>
  </si>
  <si>
    <t>S-803-B</t>
  </si>
  <si>
    <t>Conventional Static Pile Load Test</t>
  </si>
  <si>
    <t>S-803-C</t>
  </si>
  <si>
    <t>[inches]” Prestressed Concrete Piling</t>
  </si>
  <si>
    <t>S-803-D</t>
  </si>
  <si>
    <t>[inches]” Cast-in-Place Concrete Piling (Steel Shell)</t>
  </si>
  <si>
    <t>S-803-E</t>
  </si>
  <si>
    <t>[inches]” Steel Piling</t>
  </si>
  <si>
    <t>S-803-F</t>
  </si>
  <si>
    <t>[inches]” Preformed Pile Hole</t>
  </si>
  <si>
    <t>S-803-G</t>
  </si>
  <si>
    <t>S-803-H</t>
  </si>
  <si>
    <t>S-803-I</t>
  </si>
  <si>
    <t>S-803-J</t>
  </si>
  <si>
    <t>S-803-K</t>
  </si>
  <si>
    <t>Drilled Shaft, [inches]” Diameter</t>
  </si>
  <si>
    <t>S-803-L</t>
  </si>
  <si>
    <t>Test Shaft, [inches]” Diameter</t>
  </si>
  <si>
    <t>S-803-M</t>
  </si>
  <si>
    <t>Trial Shaft, [inches]” Diameter</t>
  </si>
  <si>
    <t>S-803-N</t>
  </si>
  <si>
    <t>Exploration</t>
  </si>
  <si>
    <t>S-803-O</t>
  </si>
  <si>
    <t>[Temporary or Permanent] Casing, [inches]” Diameter</t>
  </si>
  <si>
    <t>S-804-A</t>
  </si>
  <si>
    <t>Bridge Concrete, Class [class]</t>
  </si>
  <si>
    <t>S-804-B</t>
  </si>
  <si>
    <t>Box Bridge Concrete, Class [class]</t>
  </si>
  <si>
    <t>S-804-C</t>
  </si>
  <si>
    <t>[length]' Prestressed Concrete Beam, Type [type]</t>
  </si>
  <si>
    <t>S-804-D</t>
  </si>
  <si>
    <t>[size] Prestressed Concrete Modified Pile Beams</t>
  </si>
  <si>
    <t>S-805-A</t>
  </si>
  <si>
    <t>Reinforcement</t>
  </si>
  <si>
    <t>S-805-B</t>
  </si>
  <si>
    <t>Reinforcement, Epoxy-Coated</t>
  </si>
  <si>
    <t>S-806-A</t>
  </si>
  <si>
    <t>[feet]' Precast Concrete Slab Unit, [feet] ' Interior</t>
  </si>
  <si>
    <t>S-806-B</t>
  </si>
  <si>
    <t>[feet]' Precast Concrete Slab Unit, Curb</t>
  </si>
  <si>
    <t>S-806-C</t>
  </si>
  <si>
    <t>[feet]' Precast Concrete Slab Unit, [feet]' Exterior</t>
  </si>
  <si>
    <t>S-806-D</t>
  </si>
  <si>
    <t>[feet]' Precast Concrete Slab Unit, [feet]' Interior, [degrees]° Skew, [left or right] Fwd.</t>
  </si>
  <si>
    <t>S-806-E</t>
  </si>
  <si>
    <t>[feet]' Precast Concrete Slab Unit, Curb, [degrees]° Skew, [left or right] Fwd.</t>
  </si>
  <si>
    <t>S-806-F</t>
  </si>
  <si>
    <t>[feet]' Precast Concrete Slab Unit, [feet]' Exterior, [degrees]° Skew, [left or right] Fwd.</t>
  </si>
  <si>
    <t>S-806-G</t>
  </si>
  <si>
    <t>Precast Concrete Barrier Rail</t>
  </si>
  <si>
    <t>S-806-H</t>
  </si>
  <si>
    <t>Beam-Type Railing with Concrete and Steel Posts</t>
  </si>
  <si>
    <t>S-806-I</t>
  </si>
  <si>
    <t>[feet]' Precast Concrete Cap, Intermediate Unit, [steel, concrete, or timber] Pile</t>
  </si>
  <si>
    <t>S-806-J</t>
  </si>
  <si>
    <t>[feet]' Precast Concrete Cap, End Unit, [steel, concrete, or timber] Pile</t>
  </si>
  <si>
    <t>S-806-K</t>
  </si>
  <si>
    <t>[feet]' Precast Concrete Cap, Intermediate Unit, [steel, concrete, or timber] Pile, [degrees]° Skew, [left or right] Fwd.</t>
  </si>
  <si>
    <t>S-806-L</t>
  </si>
  <si>
    <t>[feet]' Precast Concrete Cap, End Unit, [steel, concrete, or timber] Pile, [degrees]° Skew, [left or right] Fwd.</t>
  </si>
  <si>
    <t>S-806-M</t>
  </si>
  <si>
    <t>[feet]' Precast Concrete Wing</t>
  </si>
  <si>
    <t>S-810-A</t>
  </si>
  <si>
    <t>Structural Steel</t>
  </si>
  <si>
    <t>S-810-B</t>
  </si>
  <si>
    <t>Steel Superstructure</t>
  </si>
  <si>
    <t>S-810-C</t>
  </si>
  <si>
    <t>Miscellaneous Bridge Appurtenances</t>
  </si>
  <si>
    <t>S-811-A</t>
  </si>
  <si>
    <t>Bronze Plates</t>
  </si>
  <si>
    <t>S-811-B</t>
  </si>
  <si>
    <t>Copper-Alloy Plates</t>
  </si>
  <si>
    <t>S-811-C</t>
  </si>
  <si>
    <t>Self-Lubricating [type] Plates</t>
  </si>
  <si>
    <t>S-812-A</t>
  </si>
  <si>
    <t>Steel Grid Floor (Open Type)</t>
  </si>
  <si>
    <t>S-812-B</t>
  </si>
  <si>
    <t>Steel Grid Floor (Concrete-Filled Type)</t>
  </si>
  <si>
    <t>S-813-A</t>
  </si>
  <si>
    <t>Concrete Railing</t>
  </si>
  <si>
    <t>S-813-B</t>
  </si>
  <si>
    <t>Concrete–Steel Railing</t>
  </si>
  <si>
    <t>S-813-C</t>
  </si>
  <si>
    <t>Concrete–Aluminum Railing</t>
  </si>
  <si>
    <t>S-813-D</t>
  </si>
  <si>
    <t>[type] Railing</t>
  </si>
  <si>
    <t>S-814-A</t>
  </si>
  <si>
    <t>Painting of Metal Structure</t>
  </si>
  <si>
    <t>S-814-B</t>
  </si>
  <si>
    <t>Painting of [description]</t>
  </si>
  <si>
    <t>S-815-A</t>
  </si>
  <si>
    <t>Loose Riprap, [weight]</t>
  </si>
  <si>
    <t>S-815-A-1</t>
  </si>
  <si>
    <t>Loose Riprap, [volume]</t>
  </si>
  <si>
    <t>S-815-B</t>
  </si>
  <si>
    <t>Grouted Riprap</t>
  </si>
  <si>
    <t>S-815-C</t>
  </si>
  <si>
    <t>Concrete Riprap in Bags</t>
  </si>
  <si>
    <t>S-815-D</t>
  </si>
  <si>
    <t>Concrete Slope Paving</t>
  </si>
  <si>
    <t>S-815-E</t>
  </si>
  <si>
    <t>Geotextile under [description], Type [type], AOS [AOS]</t>
  </si>
  <si>
    <t>S-815-F</t>
  </si>
  <si>
    <t>Sediment Control Stone</t>
  </si>
  <si>
    <t>S-815-F-1</t>
  </si>
  <si>
    <t>S-816-A</t>
  </si>
  <si>
    <t>Maintenance Painting of Metal Structure</t>
  </si>
  <si>
    <t>S-816-B</t>
  </si>
  <si>
    <t>Maintenance Painting of Metal Structure, [location/description]</t>
  </si>
  <si>
    <t>S-816-C</t>
  </si>
  <si>
    <t>Maintenance Painting of [description]</t>
  </si>
  <si>
    <t>S-822-A</t>
  </si>
  <si>
    <t>[inches]" Neoprene Expansion Joint, Type [type]</t>
  </si>
  <si>
    <t xml:space="preserve">MOBILIZATION  </t>
  </si>
  <si>
    <t xml:space="preserve">CLEARING AND GRUBBING  </t>
  </si>
  <si>
    <t xml:space="preserve">REMOVAL OF OBSTRUCTIONS  </t>
  </si>
  <si>
    <t xml:space="preserve">REMOVAL OF ______________________  </t>
  </si>
  <si>
    <t xml:space="preserve">REMOVAL OF PIPE (ALL SIZES)  </t>
  </si>
  <si>
    <t>901-S-202-F</t>
  </si>
  <si>
    <t>REMOVE AND RELAY RIPRAP</t>
  </si>
  <si>
    <t xml:space="preserve">UNCLASSIFIED EXCAVATION (PM,FM,LVM)  </t>
  </si>
  <si>
    <t xml:space="preserve">ROCK EXCAVATION (FM OR LVM)  </t>
  </si>
  <si>
    <t xml:space="preserve">MUCK EXCAVATION (FM)  </t>
  </si>
  <si>
    <t xml:space="preserve">BORROW EXCAVATION (CONTRACTOR FURNISHED, LVM, CLASS ___ ) </t>
  </si>
  <si>
    <t xml:space="preserve">BORROW EXCAVATION (F.M.E.) (CONTRACTOR FURNISHED) (CLASS ___ ) </t>
  </si>
  <si>
    <t xml:space="preserve">CHANNEL EXCAVATION (FM OR LVM)  </t>
  </si>
  <si>
    <t xml:space="preserve">SPECIAL EXCAVATION (FM OR LVM)  </t>
  </si>
  <si>
    <t xml:space="preserve">EXCESS EXCAVATION (FM OR LVM)  </t>
  </si>
  <si>
    <t xml:space="preserve">SURPLUS EXCAVATION (FM OR LVM)  </t>
  </si>
  <si>
    <t xml:space="preserve">STRIPPING EXCAVATION (FM)  </t>
  </si>
  <si>
    <t xml:space="preserve">STRUCTURE EXCAVATION  </t>
  </si>
  <si>
    <t xml:space="preserve">LIGHT LINEAR GRADING  </t>
  </si>
  <si>
    <t xml:space="preserve">HEAVY LINEAR GRADING  </t>
  </si>
  <si>
    <t xml:space="preserve">LINEAR GRADING SPECIAL  </t>
  </si>
  <si>
    <t xml:space="preserve">UNCLASSIFIED EXCAVATION (SPECIAL) (LVM) </t>
  </si>
  <si>
    <t xml:space="preserve">TOPSOIL FOR SLOPE TREATMENT  </t>
  </si>
  <si>
    <t xml:space="preserve">TOPSOIL FOR SLOPE TREATMENT (CONTRACTOR FURNISHED) (LVM) </t>
  </si>
  <si>
    <t xml:space="preserve">AGRICULTURAL LIMESTONE  </t>
  </si>
  <si>
    <t>901-S-212-A</t>
  </si>
  <si>
    <t xml:space="preserve">COMMERCIAL FERTILIZER ( _________ )  </t>
  </si>
  <si>
    <t xml:space="preserve">SUPER PHOSPHATE  </t>
  </si>
  <si>
    <t xml:space="preserve">AMMONIUM SULPHATE  </t>
  </si>
  <si>
    <t xml:space="preserve">AMMONIUM NITRATE  </t>
  </si>
  <si>
    <t xml:space="preserve">NITRATE OF SODA  </t>
  </si>
  <si>
    <t xml:space="preserve">MURIATE OF POTASH  </t>
  </si>
  <si>
    <t xml:space="preserve">GROUND PREPARATION  </t>
  </si>
  <si>
    <t xml:space="preserve">SEEDING  </t>
  </si>
  <si>
    <t xml:space="preserve">VEGETATIVE MATERIALS FOR MULCH  </t>
  </si>
  <si>
    <t xml:space="preserve">MULCH, ASPHALT EMULSION  </t>
  </si>
  <si>
    <t xml:space="preserve">SOLID SODDING  </t>
  </si>
  <si>
    <t xml:space="preserve">EXCELSIOR BLANKET  </t>
  </si>
  <si>
    <t>901-S-228-A</t>
  </si>
  <si>
    <t>HYDROSEEDING</t>
  </si>
  <si>
    <t xml:space="preserve">PORTLAND CEMENT CONCRETE PAVED DITCH </t>
  </si>
  <si>
    <t xml:space="preserve">BITUMINOUS TREATED ROVING  </t>
  </si>
  <si>
    <t xml:space="preserve">EROSION CONTROL FABRIC  </t>
  </si>
  <si>
    <t xml:space="preserve">GEOTEXTILE FABRIC STABILIZATION (TYPE _______ ) (AOS ________ ) </t>
  </si>
  <si>
    <t xml:space="preserve">TEMPORARY SILT FENCE (TYPE ________ ) (AOS _________ ) </t>
  </si>
  <si>
    <t>901-S-233-A</t>
  </si>
  <si>
    <t>WATTLES, 20" DIAMETER</t>
  </si>
  <si>
    <t xml:space="preserve">TEMPORARY EROSION CHECKS  </t>
  </si>
  <si>
    <t>BL</t>
  </si>
  <si>
    <t xml:space="preserve">SILT BASIN (TYPE _______________ )  </t>
  </si>
  <si>
    <t xml:space="preserve">TEMPORARY SLOPE DRAINS  </t>
  </si>
  <si>
    <t xml:space="preserve">GEOGRID, TYPE ____________  </t>
  </si>
  <si>
    <t>S-247</t>
  </si>
  <si>
    <t>TEMPORARY STREAM DIVERSION</t>
  </si>
  <si>
    <t xml:space="preserve">GRANULAR MATERIAL (FM OR LVM), (CLASS ____, GROUP ____ ) </t>
  </si>
  <si>
    <t xml:space="preserve">GRANULAR MATERIAL, (CLASS ____, GROUP ____ ) </t>
  </si>
  <si>
    <t xml:space="preserve">CRUSHED STONE  SIZE ____________, (FM OR LVM) </t>
  </si>
  <si>
    <t xml:space="preserve">CRUSHED STONE  </t>
  </si>
  <si>
    <t xml:space="preserve">_____ " SOIL-LIME-WATER MIXING (CLASS A) </t>
  </si>
  <si>
    <t xml:space="preserve">_____ " SOIL-LIME-WATER MIXING (CLASS B) </t>
  </si>
  <si>
    <t xml:space="preserve">_____ " SOIL-LIME-WATER MIXING (CLASS C) </t>
  </si>
  <si>
    <t xml:space="preserve">LIME  </t>
  </si>
  <si>
    <t xml:space="preserve">PORTLAND CEMENT  </t>
  </si>
  <si>
    <t>CWT</t>
  </si>
  <si>
    <t xml:space="preserve">SOIL-CEMENT-WATER MIXING ( __________________  MIXERS) </t>
  </si>
  <si>
    <t>S-310-A-1</t>
  </si>
  <si>
    <t xml:space="preserve">SIZE ( ___ ) STABILIZER AGGREGATE, COARSE </t>
  </si>
  <si>
    <t>S-310-A-2</t>
  </si>
  <si>
    <t>S-310-B-1</t>
  </si>
  <si>
    <t xml:space="preserve">STABILIZER AGGREGATE, MEDIUM  </t>
  </si>
  <si>
    <t>S-310-B-2</t>
  </si>
  <si>
    <t>S-310-C-1</t>
  </si>
  <si>
    <t xml:space="preserve">STABILIZER AGGREGATE, FINE  </t>
  </si>
  <si>
    <t>S-310-C-2</t>
  </si>
  <si>
    <t xml:space="preserve">MIXING, SHAPING AND COMPACTION  </t>
  </si>
  <si>
    <t xml:space="preserve">PROCESSING LIME AND FLY ASH TREATED COURSE, ( _____  " THICK) </t>
  </si>
  <si>
    <t xml:space="preserve">FLY ASH (CLASS _______ )  </t>
  </si>
  <si>
    <t>901-S-401-A</t>
  </si>
  <si>
    <t>HOT MIX ASPHALT BASE COURSE, BB-1</t>
  </si>
  <si>
    <t xml:space="preserve">HOT MIX ASPHALT, (TYPE) (MIXTURE)  </t>
  </si>
  <si>
    <t xml:space="preserve">HOT MIX ASPHALT, (TYPE) (MIXTURE), LEVELING </t>
  </si>
  <si>
    <t xml:space="preserve">HOT MIX ASPHALT, (TYPE) (MIXTURE), TRENCH WIDENING </t>
  </si>
  <si>
    <t xml:space="preserve">HOT MIX ASPHALT, HT (MIXTURE), POLYMER MODIFIED </t>
  </si>
  <si>
    <t>901-S-403-D</t>
  </si>
  <si>
    <t>HOT BITUMINOUS PAVEMENT</t>
  </si>
  <si>
    <t>HOT BITUMINOUS PAVEMENT SURFACE COURSE (SC-1) (TYPE 8)</t>
  </si>
  <si>
    <t>HOT BITUMINOUS PAVEMENT SURFACE COURSE (SC-1) (TYPE 8) (BASE REPAIR)</t>
  </si>
  <si>
    <t>HOT BITUMINOUS PAVEMENT SURFACE COURSE (SC-1) (TYPE 8) (EDGE REPAIR)</t>
  </si>
  <si>
    <t>HOT BITUMINOUS PAVEMENT SURFACE COURSE (SC-1) (TYPE 8) (LEVELING)</t>
  </si>
  <si>
    <t>HOT BITUMINOUS PAVEMENT SURFACE COURSE (SC-1) (TYPE 8) H</t>
  </si>
  <si>
    <t xml:space="preserve">HOT MIX ASPHALT, HT (MIXTURE), POLYMER MODIFIED, LEVELING </t>
  </si>
  <si>
    <t xml:space="preserve">COLD MILLING OF BITUMINOUS PAVEMENT, ALL DEPTHS </t>
  </si>
  <si>
    <t>901-S-406-A</t>
  </si>
  <si>
    <t>COLD MILLING OF BITUMINOUS PAVEMENT, ALL DEPTHS</t>
  </si>
  <si>
    <t xml:space="preserve">COLD MILLING OF CONCRETE PAVEMENT, ALL DEPTHS </t>
  </si>
  <si>
    <t xml:space="preserve">ASPHALT CEMENT FOR TACK COAT, (GRADE) </t>
  </si>
  <si>
    <t xml:space="preserve">ASPHALT FOR PRIME COAT (GRADE) </t>
  </si>
  <si>
    <t xml:space="preserve">GEOTEXTILE FABRIC FOR UNDERSEAL, TYPE _________ </t>
  </si>
  <si>
    <t xml:space="preserve">ASPHALT CEMENT FOR FABRIC UNDERSEAL  </t>
  </si>
  <si>
    <t xml:space="preserve">ASPHALT CEMENT, GRADE ____  </t>
  </si>
  <si>
    <t xml:space="preserve">CUTBACK ASPHALT, GRADE ____  </t>
  </si>
  <si>
    <t xml:space="preserve">EMULSIFIED ASPHALT, GRADE _____  </t>
  </si>
  <si>
    <t xml:space="preserve">POLYMERIZED-EMULSIFIED ASPHALT, GRADE CRS-2P </t>
  </si>
  <si>
    <t xml:space="preserve">COARSE AGGREGATE COVER MATERIAL, SIZE _____, TYPE ______ </t>
  </si>
  <si>
    <t xml:space="preserve">SEAL AGGREGATE COVER MATERIAL, SIZE _____, TYPE ______ </t>
  </si>
  <si>
    <t xml:space="preserve">BLOTTER MATERIAL  </t>
  </si>
  <si>
    <t xml:space="preserve">SLURRY SEAL (TYPE ______________ )  </t>
  </si>
  <si>
    <t xml:space="preserve">SLURRY SEAL (TYPE ______________ ) (WITH FIBERS) </t>
  </si>
  <si>
    <t xml:space="preserve">POLYMER MODIFIED SLURRY SURFACE SEAL (TYPE ______________ ) </t>
  </si>
  <si>
    <t>S-411-D</t>
  </si>
  <si>
    <t xml:space="preserve">AGGREGATE FOR SLURRY SURFACE SEAL (TYPE ______________ ) </t>
  </si>
  <si>
    <t>S-411-E</t>
  </si>
  <si>
    <t xml:space="preserve">EMUSIFIED ASPHALT (GRADE ________ )  </t>
  </si>
  <si>
    <t>S-412</t>
  </si>
  <si>
    <t xml:space="preserve">FOG SEAL MIXTURE  </t>
  </si>
  <si>
    <t xml:space="preserve">JOINT SEAL MATERIAL  </t>
  </si>
  <si>
    <t xml:space="preserve">CLEANING AND SEALING JOINTS  </t>
  </si>
  <si>
    <t xml:space="preserve">CLEANING AND SEALING CRACKS  </t>
  </si>
  <si>
    <t xml:space="preserve">CLEANING AND FILLING JOINTS  </t>
  </si>
  <si>
    <t xml:space="preserve">SAWING AND SEALING TRANSVERSE JOINTS IN ASPHALT PAVEMENT </t>
  </si>
  <si>
    <t>S-423-A</t>
  </si>
  <si>
    <t xml:space="preserve">RUMBLE STRIPS, GROUND-IN  </t>
  </si>
  <si>
    <t>901-S-423-A</t>
  </si>
  <si>
    <t>RUMBLE STRIPS, GROUND-IN</t>
  </si>
  <si>
    <t xml:space="preserve">CLASS __ STRUCTURAL CONCRETE  </t>
  </si>
  <si>
    <t xml:space="preserve">CLASS __ STRUCTURAL CONCRETE, MINOR STRUCTURES </t>
  </si>
  <si>
    <t xml:space="preserve">REINFORCING STEEL  </t>
  </si>
  <si>
    <t xml:space="preserve">____ " STEEL PIPE, WALL THICKNESS _______ </t>
  </si>
  <si>
    <t xml:space="preserve">____ " CAST IRON PIPE, CLASS _____, _____________________ </t>
  </si>
  <si>
    <t xml:space="preserve">____ " REINFORCED CONCRETE PIPE, CLASS ___ </t>
  </si>
  <si>
    <t xml:space="preserve">____ " REINFORCED CONCRETE PIPE, END SECTION </t>
  </si>
  <si>
    <t xml:space="preserve">____ " NON-REINFORCED CONCRETE PIPE, CLASS _____ </t>
  </si>
  <si>
    <t xml:space="preserve">____ " X ____ " REINFORCED CONCRETE ARCH PIPE,CLASS ____ </t>
  </si>
  <si>
    <t xml:space="preserve">____ " X ____ " REINFORCED CONCRETE ARCH PIPE, END SECTION </t>
  </si>
  <si>
    <t xml:space="preserve">48 " X 72 " REINFORCED CONCRETE PIPE CATTLEPASS </t>
  </si>
  <si>
    <t xml:space="preserve">____ " _____ COATED CORRUGATED METAL PIPE, ____ GAGE, ____ CORRUGATION </t>
  </si>
  <si>
    <t xml:space="preserve">____ " _____ COATED CORRUGATED METAL END SECTION, ____ GAGE </t>
  </si>
  <si>
    <t>__ " X __ " _______ COATED CORRUGATED METAL ARCH PIPE, ____ GAGE, ____ CORRUGATION</t>
  </si>
  <si>
    <t xml:space="preserve">__ " X __ " _______ COATED CORRUGATED METAL PIPE END SECTION, ____ GAGE </t>
  </si>
  <si>
    <t>____ " _________ COATED PAVED "VERT CORRUGATED METAL PIPE, ____ GAGE, ____ CORRUGATION</t>
  </si>
  <si>
    <t>____ " ________  COATED PAVED "VERT CORRUGATED METAL END SECTION, ____ GAGE</t>
  </si>
  <si>
    <t>__ " X __ " _____ COATED PAVED "VERT CORRUGATED METAL ARCH PIPE, ____ GAGE, ____ CORRUGATION</t>
  </si>
  <si>
    <t>____ " X ____ " ________ COATED PAVED "VERT CORRUGATED METAL END SECTION, ____ GAGE</t>
  </si>
  <si>
    <t xml:space="preserve">____ " CORRUGATED ALUMINUM PIPE, ____ GAGE, ____ CORRUGATION </t>
  </si>
  <si>
    <t xml:space="preserve">____ " CORRUGATED ALUMINUM END SECTION, ____ GAGE </t>
  </si>
  <si>
    <t xml:space="preserve">__ " X __ " CORRUGATED ALUMINUM ARCH PIPE,  ____ GAGE, ____ CORRUGATION </t>
  </si>
  <si>
    <t xml:space="preserve">__ " X __ " CORRUGATED ALUMINUM ARCH END SECTION, ____ GAGE </t>
  </si>
  <si>
    <t>____ " BITUMINOUS COATED CORRUGATED ALUMINUM PIPE, ____ GAGE</t>
  </si>
  <si>
    <t>____ " BITUMINOUS COATED CORRUGATED ALUMINUM END SECTION, ____ GAGE</t>
  </si>
  <si>
    <t>____ " X ____ " BITUMINOUS COATED CORRUGATED ALUMINUM ARCH PIPE, ____ GAGE, ____ CORRUGATION</t>
  </si>
  <si>
    <t>____ " X ____ " BITUMINOUS COATED CORRUGATED ALUMINUM END SECTION, ____ GAGE</t>
  </si>
  <si>
    <t>____ " BITUMINOUS COATED PAVED "VERT, CORRUGATED ALUMINUM PIPE, ____ GAGE, ____ CORRUGATION</t>
  </si>
  <si>
    <t>____ " BITUMINOUS COATED PAVED "VERT, CORRUGATED ALUMINUM END SECTION, ____ GAGE</t>
  </si>
  <si>
    <t>____ " X ____ " BITUMINOUS COATED PAVED "VERT, CORR. ALUMINUM ARCH PIPE, ____ GAGE, ____ CORRUGATION</t>
  </si>
  <si>
    <t>____ " X ____ " BITUMINOUS COATED PAVED "VERT, CORR. ALUMINUM END SECTION, ____ GAGE</t>
  </si>
  <si>
    <t xml:space="preserve">____ ' X ____ ' PRECAST CONCRETE BOX CULVERT </t>
  </si>
  <si>
    <t xml:space="preserve">____ ' X ____ ' PRECAST CONCRETE BOX CULVERT END SECTION </t>
  </si>
  <si>
    <t>S-603-PE</t>
  </si>
  <si>
    <t xml:space="preserve">____ " CORRUGATED POLYETHYLENE PIPE </t>
  </si>
  <si>
    <t>S-603-PF</t>
  </si>
  <si>
    <t xml:space="preserve">____ " CORRUGATED POLYETHYLENE PIPE, END SECTION </t>
  </si>
  <si>
    <t xml:space="preserve">____ " CORRUGATED POLY VINYL CHLORIDE PIPE </t>
  </si>
  <si>
    <t xml:space="preserve">____ " PIPE RELAID ( _______________ )  </t>
  </si>
  <si>
    <t xml:space="preserve">____ " PIPE REMOVED AND RELAID ( _______________ ) </t>
  </si>
  <si>
    <t xml:space="preserve">____ " END SECTION REMOVED AND RELAID ( _______________ ) </t>
  </si>
  <si>
    <t xml:space="preserve">____ " ______ ELBOW, (MATERIALS PER PAY ITEM NO. _____________________ ) </t>
  </si>
  <si>
    <t xml:space="preserve">____ " BRANCH CONNECTION _______________________ </t>
  </si>
  <si>
    <t xml:space="preserve">____ " ___________ HEADWALL, PER PLAN NO. _________ </t>
  </si>
  <si>
    <t xml:space="preserve">CASTINGS  </t>
  </si>
  <si>
    <t xml:space="preserve">GRATINGS  </t>
  </si>
  <si>
    <t xml:space="preserve">PRECAST MANHOLE, _______ " DIAMETER  </t>
  </si>
  <si>
    <t>S-605- A</t>
  </si>
  <si>
    <t xml:space="preserve">____ " CONCRETE DRAIN TILE FOR UNDERDRAINS, CLASS ____ </t>
  </si>
  <si>
    <t>S-605- B</t>
  </si>
  <si>
    <t xml:space="preserve">____ " PERFORATED CONCRETE PIPE FOR UNDERDRAINS, CLASS ____ </t>
  </si>
  <si>
    <t>S-605- C</t>
  </si>
  <si>
    <t xml:space="preserve">____ " POROUS CONCRETE PIPE FOR UNDERDRAINS </t>
  </si>
  <si>
    <t>S-605- D</t>
  </si>
  <si>
    <t>____ " PERFORATED CORRUGATED METAL PIPE FOR UNDERDRAINS, TYPE _____________</t>
  </si>
  <si>
    <t>S-605- E</t>
  </si>
  <si>
    <t>____ " NON-PERFORATED CORRUGATED METAL PIPE FOR UNDERDRAINS, TYPE _____________</t>
  </si>
  <si>
    <t>S-605- F</t>
  </si>
  <si>
    <t>____ " BITUMINOUS COATED PERFORATED CORRUGATED METAL PIPE FOR UNDERDRAINS, TYPE _____________</t>
  </si>
  <si>
    <t>S-605- G</t>
  </si>
  <si>
    <t>____ " BITUMINOUS COATED NON- PERFORATED CORRUGATED METAL PIPE FOR UNDERDRAINS, TYPE _____________</t>
  </si>
  <si>
    <t>S-605- M</t>
  </si>
  <si>
    <t>____ " PERFORATED CORRUGATED ALUMINUM PIPE FOR UNDERDRAINS, TYPE _____________</t>
  </si>
  <si>
    <t>S-605- N</t>
  </si>
  <si>
    <t>____ " NON-PERFORATED CORRUGATED ALUMINUM PIPE FOR UNDERDRAINS, TYPE _____________</t>
  </si>
  <si>
    <t>S-605- O</t>
  </si>
  <si>
    <t xml:space="preserve">____ " PERFORATED SEWER PIPE FOR UNDERDRAINS (SDR ______ ) </t>
  </si>
  <si>
    <t>S-605- P</t>
  </si>
  <si>
    <t xml:space="preserve">____ " NON-PERFORATED SEWER PIPE FOR UNDERDRAINS (SDR ______ ) </t>
  </si>
  <si>
    <t>S-605- Q</t>
  </si>
  <si>
    <t>____ " PERFORATED CORRUGATED POLYETHYLENE DRAINAGE TUBING FOR UNDERDRAINS</t>
  </si>
  <si>
    <t>S-605- R</t>
  </si>
  <si>
    <t>____ " NON-PERFORATED CORRUGATED POLYETHYLENE DRAINAGE TUBING FOR UNDERDRAINS</t>
  </si>
  <si>
    <t>S-605- S</t>
  </si>
  <si>
    <t xml:space="preserve">____ " SEMI-CIRCULAR PERFORATED PLASTIC PIPE FOR UNDERDRAINS </t>
  </si>
  <si>
    <t>S-605- T</t>
  </si>
  <si>
    <t xml:space="preserve">____ " PERFORATED PIPE FOR UNDERDRAINS, OPTIONAL </t>
  </si>
  <si>
    <t>S-605- U</t>
  </si>
  <si>
    <t xml:space="preserve">____ " NON-PERFORATED PIPE FOR UNDERDRAINS, OPTIONAL </t>
  </si>
  <si>
    <t>S-605- V</t>
  </si>
  <si>
    <t xml:space="preserve">____ " BLIND DRAINS  </t>
  </si>
  <si>
    <t>S-605- W</t>
  </si>
  <si>
    <t>FILTER MATERIAL FOR COMBINATION STORM DRAIN AND/OR UNDERDRAINS, TYPE ________</t>
  </si>
  <si>
    <t>S-605- X-1</t>
  </si>
  <si>
    <t xml:space="preserve">FILTER MATERIAL FOR FILTER BEDS, TYPE _________ </t>
  </si>
  <si>
    <t>S-605- X-2</t>
  </si>
  <si>
    <t>S-605- Y-1</t>
  </si>
  <si>
    <t xml:space="preserve">IMPERVIOUS MATERIAL, TYPE ________  </t>
  </si>
  <si>
    <t>S-605- Y-2</t>
  </si>
  <si>
    <t>S-605- Z</t>
  </si>
  <si>
    <t xml:space="preserve">UNDERDRAIN APPURTENANCES ( _______________________ ) </t>
  </si>
  <si>
    <t xml:space="preserve">GEOTEXTILE FOR SUBSURFACE DRAINAGE, TYPE ____, AOS ____ </t>
  </si>
  <si>
    <t xml:space="preserve">GUARD POST  </t>
  </si>
  <si>
    <t xml:space="preserve">GUARD RAIL, _____________________  </t>
  </si>
  <si>
    <t xml:space="preserve">GUARD RAIL, CABLE ANCHOR, _______________________ </t>
  </si>
  <si>
    <t xml:space="preserve">GUARD RAIL, BRIDGE END SECTION, _______________________ </t>
  </si>
  <si>
    <t xml:space="preserve">GUARD RAIL, TERMINAL END SECTION  </t>
  </si>
  <si>
    <t xml:space="preserve">SPECIAL SECTIONS, _________________  </t>
  </si>
  <si>
    <t>CONSTRUCTION SURVEYING</t>
  </si>
  <si>
    <t>ROADWAY CONSTRUCTION SURVEYING</t>
  </si>
  <si>
    <t>901-S-607-A</t>
  </si>
  <si>
    <t>ROADWAY CONSTRUCTION STAKING</t>
  </si>
  <si>
    <t>BRIDGE CONSTRUCTION SURVEYING</t>
  </si>
  <si>
    <t>901-S-607-B</t>
  </si>
  <si>
    <t>BRIDGE CONSTRUCTION STAKING</t>
  </si>
  <si>
    <t xml:space="preserve">CONCRETE SIDEWALK  </t>
  </si>
  <si>
    <t xml:space="preserve">CONCRETE DRIVEWAY  </t>
  </si>
  <si>
    <t xml:space="preserve">CONCRETE GUTTER ( _________________ )  </t>
  </si>
  <si>
    <t xml:space="preserve">CONCRETE CURB, TYPE _____  </t>
  </si>
  <si>
    <t xml:space="preserve">CONCRETE CURB (INTEGRAL) TYPE ____  </t>
  </si>
  <si>
    <t xml:space="preserve">COMBINATION CONCRETE CURB AND GUTTER </t>
  </si>
  <si>
    <t xml:space="preserve">BITUMINOUS CURB  </t>
  </si>
  <si>
    <t xml:space="preserve">BRICK MASONRY  </t>
  </si>
  <si>
    <t xml:space="preserve">HOLES  </t>
  </si>
  <si>
    <t xml:space="preserve">PORTLAND CEMENT PRESSURE GROUT SLURRY, TYPE __________ </t>
  </si>
  <si>
    <t xml:space="preserve">CALCIUM CHLORIDE  </t>
  </si>
  <si>
    <t xml:space="preserve">PRELIMINARY TESTING  </t>
  </si>
  <si>
    <t xml:space="preserve">STABILITY TESTING, LANE JOINT  </t>
  </si>
  <si>
    <t xml:space="preserve">STABILITY TESTING, LANE CRACK  </t>
  </si>
  <si>
    <t xml:space="preserve">ADJUSTMENT OF CASTINGS, GRATINGS AND UTILITY APPURTENANCES </t>
  </si>
  <si>
    <t xml:space="preserve">ADJUSTMENT OF CASTINGS  </t>
  </si>
  <si>
    <t xml:space="preserve">ADJUSTMENT OF GRATINGS  </t>
  </si>
  <si>
    <t xml:space="preserve">ADJUSTMENT OF ____________________  </t>
  </si>
  <si>
    <t xml:space="preserve">CONCRETE ISLAND PAVEMENT  </t>
  </si>
  <si>
    <t xml:space="preserve">HOT BITUMINOUS ISLAND PAVEMENT  </t>
  </si>
  <si>
    <t xml:space="preserve">RIGHT-OF-WAY MARKERS (TYPE ___ )  </t>
  </si>
  <si>
    <t xml:space="preserve">RIGHT-OF-WAY MARKERS (TYPE I)  </t>
  </si>
  <si>
    <t xml:space="preserve">RIGHT-OF-WAY MARKERS (TYPE II)  </t>
  </si>
  <si>
    <t xml:space="preserve">RIGHT-OF-WAY MARKERS REMOVED AND RESET </t>
  </si>
  <si>
    <t xml:space="preserve">MAINTENANCE OF TRAFFIC  </t>
  </si>
  <si>
    <t xml:space="preserve">ADDITIONAL CONSTRUCTION SIGNS  </t>
  </si>
  <si>
    <t xml:space="preserve">___ " WIDE TRAFFIC STRIPE (SKIP WHITE) </t>
  </si>
  <si>
    <t>___ " WIDE TRAFFIC STRIPE (SKIP WHITE) (TYPE III DROP ON GLASS BEADS)</t>
  </si>
  <si>
    <t xml:space="preserve">___ " WIDE TRAFFIC STRIPE (SKIP YELLOW) </t>
  </si>
  <si>
    <t>___ " WIDE TRAFFIC STRIPE (SKIP YELLOW) (TYPE III DROP ON GLASS BEADS)</t>
  </si>
  <si>
    <t xml:space="preserve">___ " WIDE TRAFFIC STRIPE (CONTINUOUS WHITE) </t>
  </si>
  <si>
    <t>___ " WIDE TRAFFIC STRIPE (CONTINUOUS WHITE) (TYPE III DROP ON GLASS BEADS)</t>
  </si>
  <si>
    <t xml:space="preserve">___ " WIDE TRAFFIC STRIPE (CONTINUOUS YELLOW) </t>
  </si>
  <si>
    <t>___ " WIDE TRAFFIC STRIPE (CONTINUOUS YELLOW) (TYPE III DROP ON GLASS BEADS)</t>
  </si>
  <si>
    <t xml:space="preserve">___ " WIDE TEMPORARY TRAFFIC STRIPE  </t>
  </si>
  <si>
    <t xml:space="preserve">___ " WIDE TEMPORARY TRAFFIC STRIPE (TYPE III DROP ON GLASS BEADS) </t>
  </si>
  <si>
    <t xml:space="preserve">DETAIL TRAFFIC STRIPE  </t>
  </si>
  <si>
    <t xml:space="preserve">DETAIL TRAFFIC STRIPE (TYPE III DROP ON GLASS BEADS) </t>
  </si>
  <si>
    <t xml:space="preserve">LEGEND  </t>
  </si>
  <si>
    <t xml:space="preserve">LEGEND (TYPE III DROP ON GLASS BEADS) </t>
  </si>
  <si>
    <t xml:space="preserve">___ " WIDE COLD PLASTIC TRAFFIC STRIPE (SKIP WHITE) </t>
  </si>
  <si>
    <t xml:space="preserve">___ " WIDE COLD PLASTIC TRAFFIC STRIPE (CONTINUOUS WHITE) </t>
  </si>
  <si>
    <t xml:space="preserve">___ " WIDE COLD PLASTIC EDGE STRIPE (CONTINUOUS WHITE) </t>
  </si>
  <si>
    <t xml:space="preserve">___ " WIDE COLD PLASTIC TRAFFIC STRIPE (SKIP YELLOW) </t>
  </si>
  <si>
    <t xml:space="preserve">___ " WIDE COLD PLASTIC TRAFFIC STRIPE (CONTINUOUS YELLOW) </t>
  </si>
  <si>
    <t xml:space="preserve">___ " WIDE COLD PLASTIC EDGE STRIPE (CONTINUOUS YELLOW) </t>
  </si>
  <si>
    <t xml:space="preserve">COLD PLASTIC DETAIL STRIPE (WHITE) (4 " EQUIVALENT LENGTH) </t>
  </si>
  <si>
    <t xml:space="preserve">COLD PLASTIC DETAIL STRIPE (YELLOW) (4 " EQUIVALENT LENGTH) </t>
  </si>
  <si>
    <t xml:space="preserve">COLD PLASTIC LEGEND (WHITE)  </t>
  </si>
  <si>
    <t xml:space="preserve">___ " WIDE THERMOPLASTIC TRAFFIC STRIPE (SKIP WHITE) ( __________ ) </t>
  </si>
  <si>
    <t xml:space="preserve">___ " WIDE THERMOPLASTIC TRAFFIC STRIPE (CONTINUOUS WHITE) ( _______ ) </t>
  </si>
  <si>
    <t xml:space="preserve">___ " WIDE THERMOPLASTIC EDGE STRIPE (CONTINUOUS WHITE) ( __________ ) </t>
  </si>
  <si>
    <t xml:space="preserve">___ " WIDE THERMOPLASTIC TRAFFIC STRIPE (SKIP YELLOW) ( __________ ) </t>
  </si>
  <si>
    <t>___ " WIDE THERMOPLASTIC TRAFFIC STRIPE (CONTINUOUS YELLOW) ( __________ )</t>
  </si>
  <si>
    <t xml:space="preserve">___ " WIDE THERMOPLASTIC EDGE STRIPE (CONTINUOUS YELLOW) ( __________ ) </t>
  </si>
  <si>
    <t>THERMOPLASTIC DETAIL STRIPE (4 " EQUIVALENT LENGTH) (WHITE) ( ______________ )</t>
  </si>
  <si>
    <t>THERMOPLASTIC DETAIL STRIPE (4 " EQUIVALENT LENGTH) (YELLOW) ( ______________ )</t>
  </si>
  <si>
    <t xml:space="preserve">THERMOPLASTIC LEGEND (WHITE) ( ______________ ) </t>
  </si>
  <si>
    <t xml:space="preserve">TYPE A, NON-REFLECTIVE WHITE RAISED JIGGLE MARKERS __________ </t>
  </si>
  <si>
    <t xml:space="preserve">TYPE AY, NON-REFLECTIVE YELLOW RAISED JIGGLE MARKERS __________ </t>
  </si>
  <si>
    <t xml:space="preserve">TWO-WAY CLEAR REFLECTIVE RAISED MARKERS </t>
  </si>
  <si>
    <t xml:space="preserve">RED-CLEAR REFLECTIVE RAISED MARKERS </t>
  </si>
  <si>
    <t xml:space="preserve">TWO-WAY YELLOW REFLECTIVE RAISED MARKERS </t>
  </si>
  <si>
    <t xml:space="preserve">ONE-WAY CLEAR REFLECTIVE RAISED MARKERS </t>
  </si>
  <si>
    <t xml:space="preserve">ONE-WAY YELLOW REFLECTIVE RAISED MARKERS </t>
  </si>
  <si>
    <t xml:space="preserve">YELLOW-CLEAR REFLECTIVE RAISED MARKERS </t>
  </si>
  <si>
    <t xml:space="preserve">CHIP SEAL CLEAR REFLECTIVE RAISED MARKERS </t>
  </si>
  <si>
    <t xml:space="preserve">CHIP SEAL YELLOW REFLECTIVE RAISED MARKERS </t>
  </si>
  <si>
    <t xml:space="preserve">TWO-WAY CLEAR REFLECTIVE HIGH PERFORMANCE RAISED MARKERS </t>
  </si>
  <si>
    <t xml:space="preserve">RED-CLEAR REFLECTIVE HIGH PERFORMANCE RAISED MARKERS </t>
  </si>
  <si>
    <t xml:space="preserve">TWO-WAY YELLOW REFLECTIVE HIGH PERFORMANCE RAISED MARKERS </t>
  </si>
  <si>
    <t xml:space="preserve">ONE-WAY CLEAR REFLECTIVE HIGH PERFORMANCE RAISED MARKERS </t>
  </si>
  <si>
    <t xml:space="preserve">ONE-WAY YELLOW REFLECTIVE HIGH PERFORMANCE RAISED MARKERS </t>
  </si>
  <si>
    <t xml:space="preserve">YELLOW-CLEAR REFLECTIVE HIGH PERFORMANCE RAISED MARKERS </t>
  </si>
  <si>
    <t xml:space="preserve">REFLECTORIZED TRAFFIC WARNING SIGN (ENCAPSULATED LENS) </t>
  </si>
  <si>
    <t xml:space="preserve">REFLECTORIZED TRAFFIC REGULATORY SIGN (ENCAPSULATED LENS) </t>
  </si>
  <si>
    <t xml:space="preserve">REFLECTORIZED TRAFFIC OBJECT MARKER (ENCAPSULATED LENS) (TYPE _________ ) </t>
  </si>
  <si>
    <t xml:space="preserve">REFLECTORIZED TRAFFIC DELINEATOR SIGN (ENCAPSULATED LENS) </t>
  </si>
  <si>
    <t>REFLECTORIZED RAILROAD CROSSING (CROSS BUCK) SIGN (ENCAPSULATED LENS)</t>
  </si>
  <si>
    <t xml:space="preserve">REFLECTORIZED ADVANCED WARNING SIGN (ENCAPSULATED LENS) </t>
  </si>
  <si>
    <t>REFLECTORIZED TRAFFIC WARNING SIGN WITH SUPP. PLATE (ENCAPSULATED LENS)</t>
  </si>
  <si>
    <t>REFLECTORIZED TRAFFIC REGULATORY SIGN WITH SUPP. PLATE (ENCAPSULATED LENS)</t>
  </si>
  <si>
    <t xml:space="preserve">FLOWABLE FILL  </t>
  </si>
  <si>
    <t xml:space="preserve">ROADBED RECLAIMATION  </t>
  </si>
  <si>
    <t xml:space="preserve">FOUNDATION EXCAVATION FOR BRIDGES  </t>
  </si>
  <si>
    <t xml:space="preserve">COFFERDAMS  </t>
  </si>
  <si>
    <t xml:space="preserve">PERMANENT STEEL SHEET PILING  </t>
  </si>
  <si>
    <t xml:space="preserve">PERMANENT CONCRETE SHEET PILING  </t>
  </si>
  <si>
    <t xml:space="preserve">TEMPORARY STEEL SHEET PILING  </t>
  </si>
  <si>
    <t xml:space="preserve">TEST PILE  </t>
  </si>
  <si>
    <t>901-S-803-A</t>
  </si>
  <si>
    <t>CONCRETE PILE REPAIR</t>
  </si>
  <si>
    <t>901-S-804-B</t>
  </si>
  <si>
    <t>BOX BRIDGE CONCRETE, CLASS BB</t>
  </si>
  <si>
    <t xml:space="preserve">CONVENTIONAL STATIC PILE LOAD TEST  </t>
  </si>
  <si>
    <t>901-S-803-B</t>
  </si>
  <si>
    <t>CONCRETE CAP REPAIR</t>
  </si>
  <si>
    <t xml:space="preserve">12 " PRESTRESSED CONCRETE PILING  </t>
  </si>
  <si>
    <t xml:space="preserve">14 " PRESTRESSED CONCRETE PILING  </t>
  </si>
  <si>
    <t xml:space="preserve">16 " PRESTRESSED CONCRETE PILING  </t>
  </si>
  <si>
    <t>901-S-803-C</t>
  </si>
  <si>
    <t>CONCRETE BEAM REPAIR</t>
  </si>
  <si>
    <t xml:space="preserve">____ " CAST-IN-PLACE CONCRETE PILING (STEEL SHELL) </t>
  </si>
  <si>
    <t xml:space="preserve">HP 10 X 42 STEEL PILING  </t>
  </si>
  <si>
    <t xml:space="preserve">HP 12 X 53 STEEL PILING  </t>
  </si>
  <si>
    <t xml:space="preserve">____ " PRE-FORMED PILE HOLES  </t>
  </si>
  <si>
    <t>901-S-803-F</t>
  </si>
  <si>
    <t>MISCELLANEOUS CONCRETE REPAIR</t>
  </si>
  <si>
    <t>CONCRETE PILING CUT-OFF, _____  "</t>
  </si>
  <si>
    <t xml:space="preserve">DRILLED SHAFT, ____ " DIAMETER  </t>
  </si>
  <si>
    <t xml:space="preserve">TEST SHAFT, ____ " DIAMETER  </t>
  </si>
  <si>
    <t xml:space="preserve">TRIAL SHAFT, ____ " DIAMETER  </t>
  </si>
  <si>
    <t xml:space="preserve">EXPLORATION  </t>
  </si>
  <si>
    <t xml:space="preserve">PERMANENT CASING, ____ " DIAMETER  </t>
  </si>
  <si>
    <t xml:space="preserve">TEMPORARY CASING, ____ " DIAMETER  </t>
  </si>
  <si>
    <t>901-S-803-P</t>
  </si>
  <si>
    <t>PILING SPLICES</t>
  </si>
  <si>
    <t xml:space="preserve">BRIDGE CONCRETE, CLASS A  </t>
  </si>
  <si>
    <t xml:space="preserve">BRIDGE CONCRETE, CLASS AA  </t>
  </si>
  <si>
    <t xml:space="preserve">BRIDGE CONCRETE, CLASS B  </t>
  </si>
  <si>
    <t>901-S-804-A</t>
  </si>
  <si>
    <t xml:space="preserve">BRIDGE CONCRETE, CLASS A </t>
  </si>
  <si>
    <t xml:space="preserve">BOX BRIDGE CONCRETE, CLASS BB  </t>
  </si>
  <si>
    <t xml:space="preserve">100 ' PRESTRESSED CONCRETE BEAM TYPE IV </t>
  </si>
  <si>
    <t xml:space="preserve">110 ' PRESTRESSED CONCRETE BEAM TYPE IV </t>
  </si>
  <si>
    <t xml:space="preserve">31 ' PRESTRESSED CONCRETE BEAM TYPE I+2 </t>
  </si>
  <si>
    <t xml:space="preserve">40 ' PRESTRESSED CONCRETE BEAM TYPE I+2 </t>
  </si>
  <si>
    <t xml:space="preserve">60 ' PRESTRESSED CONCRETE BEAM TYPE III </t>
  </si>
  <si>
    <t xml:space="preserve">80 ' PRESTRESSED CONCRETE BEAM TYPE III </t>
  </si>
  <si>
    <t>901-S-804-C</t>
  </si>
  <si>
    <t>100 ' PRESTRESSED CONCRETE BEAM TYPE III</t>
  </si>
  <si>
    <t>31 ' PRESTRESSED CONCRETE BEAM TYPE I+2</t>
  </si>
  <si>
    <t>40 ' PRESTRESSED CONCRETE BEAM TYPE I+2</t>
  </si>
  <si>
    <t>60 ' PRESTRESSED CONCRETE BEAM TYPE III</t>
  </si>
  <si>
    <t>80 ' PRESTRESSED CONCRETE BEAM TYPE III</t>
  </si>
  <si>
    <t xml:space="preserve">19 ' PRESTRESSED CONCRETE MODIFIED PILE BEAMS </t>
  </si>
  <si>
    <t xml:space="preserve">31 ' PRESTRESSED CONCRETE MODIFIED PILE BEAMS </t>
  </si>
  <si>
    <t xml:space="preserve">REINFORCEMENT  </t>
  </si>
  <si>
    <t xml:space="preserve">REINFORCEMENT, EPOXY COATED  </t>
  </si>
  <si>
    <t xml:space="preserve">19 ' PRECAST CONCRETE SLAB UNIT, ____ ' INTERIOR </t>
  </si>
  <si>
    <t xml:space="preserve">31 ' PRECAST CONCRETE SLAB UNIT, ____ ' INTERIOR </t>
  </si>
  <si>
    <t xml:space="preserve">40 ' PRECAST CONCRETE SLAB UNIT, ____ ' INTERIOR </t>
  </si>
  <si>
    <t xml:space="preserve">19 ' PRECAST CONCRETE SLAB UNIT, CURB </t>
  </si>
  <si>
    <t xml:space="preserve">31 ' PRECAST CONCRETE SLAB UNIT, CURB </t>
  </si>
  <si>
    <t xml:space="preserve">40 ' PRECAST CONCRETE SLAB UNIT, CURB </t>
  </si>
  <si>
    <t xml:space="preserve">19 ' PRECAST CONCRETE SLAB UNIT, ____ ' EXTERIOR </t>
  </si>
  <si>
    <t xml:space="preserve">31 ' PRECAST CONCRETE SLAB UNIT, ____ ' EXTERIOR </t>
  </si>
  <si>
    <t xml:space="preserve">40 ' PRECAST CONCRETE SLAB UNIT, ____ ' EXTERIOR </t>
  </si>
  <si>
    <t>19 ' PRECAST CONCRETE SLAB UNIT, ____ ' INTERIOR,  __ DEG SKEW, __ FWD</t>
  </si>
  <si>
    <t>31 ' PRECAST CONCRETE SLAB UNIT, ____ ' INTERIOR,  __ DEG SKEW, __ FWD</t>
  </si>
  <si>
    <t>40 ' PRECAST CONCRETE SLAB UNIT, ____ ' INTERIOR,  __ DEG SKEW, __ FWD</t>
  </si>
  <si>
    <t xml:space="preserve">19 ' PRECAST CONCRETE SLAB UNIT, CURB, __ DEG SKEW, __ FWD </t>
  </si>
  <si>
    <t xml:space="preserve">31 ' PRECAST CONCRETE SLAB UNIT, CURB, __ DEG SKEW, __ FWD </t>
  </si>
  <si>
    <t xml:space="preserve">40 ' PRECAST CONCRETE SLAB UNIT, CURB, __ DEG SKEW, __ FWD </t>
  </si>
  <si>
    <t>19 ' PRECAST CONCRETE SLAB UNIT, ____ ' EXTERIOR,  __ DEG SKEW, __ FWD</t>
  </si>
  <si>
    <t>31 ' PRECAST CONCRETE SLAB UNIT, ____ ' EXTERIOR,  __ DEG SKEW, __ FWD</t>
  </si>
  <si>
    <t>40 ' PRECAST CONCRETE SLAB UNIT, ____ ' EXTERIOR,  __ DEG SKEW, __ FWD</t>
  </si>
  <si>
    <t xml:space="preserve">PRECAST CONCRETE BARRIER RAIL  </t>
  </si>
  <si>
    <t xml:space="preserve">BEAM TYPE RAILING WITH CONCRETE POSTS </t>
  </si>
  <si>
    <t xml:space="preserve">__ ' PRECAST CONCRETE CAP, INTERMEDIATE UNIT, __________ PILE, </t>
  </si>
  <si>
    <t xml:space="preserve">__ ' PRECAST CONCRETE CAP, END UNIT, __________ PILE, </t>
  </si>
  <si>
    <t>__ ' PRECAST CONCRETE CAP, INTERMEDIATE UNIT, __________ PILE, __ DEG SKEW, __ FWD.</t>
  </si>
  <si>
    <t>__ ' PRECAST CONCRETE CAP, END UNIT, __________ PILE, __ DEG SKEW, __ FWD.</t>
  </si>
  <si>
    <t xml:space="preserve">PRECAST CONCRETE WING  </t>
  </si>
  <si>
    <t>901-S-806-S-A</t>
  </si>
  <si>
    <t>31 ' PRECAST SLAB UNIT, CURB (SALVAGE AND REINSTALLATION)</t>
  </si>
  <si>
    <t>901-S-806-S-B</t>
  </si>
  <si>
    <t>901-S-806-S-H</t>
  </si>
  <si>
    <t>Beam Type Railing with Concrete Posts (Salvage and Reinstallation)</t>
  </si>
  <si>
    <t xml:space="preserve">STRUCTURAL STEEL  </t>
  </si>
  <si>
    <t xml:space="preserve">STEEL SUPERSTRUCTURE  </t>
  </si>
  <si>
    <t xml:space="preserve">MISCELLANEOUS BRIDGE APPURTENANCES  </t>
  </si>
  <si>
    <t xml:space="preserve">BRONZE PLATES  </t>
  </si>
  <si>
    <t xml:space="preserve">COPPER-ALLOY PLATES  </t>
  </si>
  <si>
    <t xml:space="preserve">SELF-LUBRICATING ___________ PLATES  </t>
  </si>
  <si>
    <t xml:space="preserve">STEEL GRID FLOOR (OPEN TYPE)  </t>
  </si>
  <si>
    <t xml:space="preserve">STEEL GRID FLOOR (CONCRETE FILLED TYPE) </t>
  </si>
  <si>
    <t xml:space="preserve">CONCRETE RAILING  </t>
  </si>
  <si>
    <t xml:space="preserve">CONCRETE-STEEL RAILING  </t>
  </si>
  <si>
    <t xml:space="preserve">CONCRETE-ALUMINUM RAILING  </t>
  </si>
  <si>
    <t xml:space="preserve">______________ RAILING  </t>
  </si>
  <si>
    <t xml:space="preserve">PAINTING OF METAL STRUCTURES  </t>
  </si>
  <si>
    <t xml:space="preserve">PAINTING OF ___________________  </t>
  </si>
  <si>
    <t xml:space="preserve">LOOSE RIPRAP, 100 LB.  </t>
  </si>
  <si>
    <t xml:space="preserve">LOOSE RIPRAP, 200 LB.  </t>
  </si>
  <si>
    <t xml:space="preserve">LOOSE RIPRAP, 300 LB.  </t>
  </si>
  <si>
    <t xml:space="preserve">GROUTED RIPRAP  </t>
  </si>
  <si>
    <t xml:space="preserve">CONCRETE RIPRAP IN BAGS  </t>
  </si>
  <si>
    <t xml:space="preserve">CONCRETE SLOPE PAVING  </t>
  </si>
  <si>
    <t xml:space="preserve">GEOTEXTILE FABRIC UNDER __________, TYPE ___, AOS ____ </t>
  </si>
  <si>
    <t xml:space="preserve">SEDIMENT CONTROL STONE  </t>
  </si>
  <si>
    <t xml:space="preserve">MAINTENANCE PAINTING OF METAL STRUCTURE </t>
  </si>
  <si>
    <t xml:space="preserve">MAINTENANCE PAINTING OF METAL STRUCTURE, _____________________ </t>
  </si>
  <si>
    <t xml:space="preserve">MAINTENANCE PAINTING OF ___________  </t>
  </si>
  <si>
    <t>901-S-816-C</t>
  </si>
  <si>
    <t>MAINTENANCE PAINTING OF EXPOSED METAL COMPONENTS</t>
  </si>
  <si>
    <t>S-820-A</t>
  </si>
  <si>
    <t xml:space="preserve">TREATED TIMBER  </t>
  </si>
  <si>
    <t>MBM</t>
  </si>
  <si>
    <t>S-820-B</t>
  </si>
  <si>
    <t xml:space="preserve">UNTREATED TIMBER  </t>
  </si>
  <si>
    <t>S-820-C</t>
  </si>
  <si>
    <t xml:space="preserve">UNTREATED TIMBER PILING  </t>
  </si>
  <si>
    <t>S-820-D</t>
  </si>
  <si>
    <t xml:space="preserve">TREATED TIMBER PILING  </t>
  </si>
  <si>
    <t>Select County</t>
  </si>
  <si>
    <t>Select Character of Work</t>
  </si>
  <si>
    <t>Select Surface Type</t>
  </si>
  <si>
    <t>Select Project Type</t>
  </si>
  <si>
    <t>Select Participating Status</t>
  </si>
  <si>
    <t>Engineering Payment Funding Type</t>
  </si>
  <si>
    <t>Image Sheet List</t>
  </si>
  <si>
    <t>Binder Type</t>
  </si>
  <si>
    <t>Change Order No</t>
  </si>
  <si>
    <t>Image</t>
  </si>
  <si>
    <t>Base Fuel Month</t>
  </si>
  <si>
    <t>Base Fuel Year</t>
  </si>
  <si>
    <t>Bid Amount</t>
  </si>
  <si>
    <t>Award Status</t>
  </si>
  <si>
    <t>No</t>
  </si>
  <si>
    <t>Population 2022</t>
  </si>
  <si>
    <t>Engineering_Payment_Pct</t>
  </si>
  <si>
    <t>Engineering_Payments</t>
  </si>
  <si>
    <t>Districts</t>
  </si>
  <si>
    <t>Specification Year Used</t>
  </si>
  <si>
    <t>Construction Phase</t>
  </si>
  <si>
    <t>Music Status</t>
  </si>
  <si>
    <t>Adams</t>
  </si>
  <si>
    <t>BRIDGE and APPROACHES</t>
  </si>
  <si>
    <t>Asphalt</t>
  </si>
  <si>
    <t>State Aid Program (SAP)</t>
  </si>
  <si>
    <t>ENGINEER</t>
  </si>
  <si>
    <t>OSARC</t>
  </si>
  <si>
    <t>Select Month</t>
  </si>
  <si>
    <t>Select Year</t>
  </si>
  <si>
    <t>Southwest</t>
  </si>
  <si>
    <t>Preliminary</t>
  </si>
  <si>
    <t>North Central</t>
  </si>
  <si>
    <t>ENGINEER'S ESTIMATE</t>
  </si>
  <si>
    <t>On</t>
  </si>
  <si>
    <t>Alcorn</t>
  </si>
  <si>
    <t>BASE and SURFACING</t>
  </si>
  <si>
    <t>Cape Seal</t>
  </si>
  <si>
    <t>Local System Bridge Program (LSBP)</t>
  </si>
  <si>
    <t>Federal</t>
  </si>
  <si>
    <t>PG-64-22</t>
  </si>
  <si>
    <t>NO. 1</t>
  </si>
  <si>
    <t>No image</t>
  </si>
  <si>
    <t>January</t>
  </si>
  <si>
    <t>IRREGULAR</t>
  </si>
  <si>
    <t>AWARDED</t>
  </si>
  <si>
    <t>Northeast</t>
  </si>
  <si>
    <t>Construction @ 25%</t>
  </si>
  <si>
    <t>North East</t>
  </si>
  <si>
    <t>OSARC PRELIMINARY ESTIMATE</t>
  </si>
  <si>
    <t>Amite</t>
  </si>
  <si>
    <t>BASE PREPARATION and SURFACING</t>
  </si>
  <si>
    <t>Chip Seal</t>
  </si>
  <si>
    <t>State Aid Bridge Program (SABP)</t>
  </si>
  <si>
    <t>Change Order</t>
  </si>
  <si>
    <t>PG-67-22</t>
  </si>
  <si>
    <t>NO. 2</t>
  </si>
  <si>
    <t>February</t>
  </si>
  <si>
    <t>Under Advisement</t>
  </si>
  <si>
    <t>Construction @ 50%</t>
  </si>
  <si>
    <t>Delta</t>
  </si>
  <si>
    <t>Attala</t>
  </si>
  <si>
    <t>BOX BRIDGE and APPROACHES</t>
  </si>
  <si>
    <t>Clay Gravel</t>
  </si>
  <si>
    <t>DECD</t>
  </si>
  <si>
    <t>Correction Participating</t>
  </si>
  <si>
    <t>BIDTAB</t>
  </si>
  <si>
    <t>PG-76-22</t>
  </si>
  <si>
    <t>NO. 3</t>
  </si>
  <si>
    <t>March</t>
  </si>
  <si>
    <t>Bids Rejected</t>
  </si>
  <si>
    <t>East Central</t>
  </si>
  <si>
    <t>Construction @ 75%</t>
  </si>
  <si>
    <t>Central</t>
  </si>
  <si>
    <t>Benton</t>
  </si>
  <si>
    <t>BOX CULVERT and APPROACHES</t>
  </si>
  <si>
    <t>Concrete</t>
  </si>
  <si>
    <t>Local Rural System Program (LSRP)</t>
  </si>
  <si>
    <t>Correction Non-Participating</t>
  </si>
  <si>
    <t>CONTRACTOR</t>
  </si>
  <si>
    <t>PG-82-22</t>
  </si>
  <si>
    <t>NO. 4</t>
  </si>
  <si>
    <t>April</t>
  </si>
  <si>
    <t>Construction @ 100%</t>
  </si>
  <si>
    <t>Bolivar</t>
  </si>
  <si>
    <t>BRIDGE REPAIR</t>
  </si>
  <si>
    <t>Crushed Stone</t>
  </si>
  <si>
    <t>SEMP</t>
  </si>
  <si>
    <t>WEBBIDLIST</t>
  </si>
  <si>
    <t>B</t>
  </si>
  <si>
    <t>SS-1</t>
  </si>
  <si>
    <t>NO. 5</t>
  </si>
  <si>
    <t>May</t>
  </si>
  <si>
    <t>South Central</t>
  </si>
  <si>
    <t>Calhoun</t>
  </si>
  <si>
    <t>EMBANKMENT REPAIR</t>
  </si>
  <si>
    <t>DBST</t>
  </si>
  <si>
    <t>LettingResults</t>
  </si>
  <si>
    <t>D</t>
  </si>
  <si>
    <t>CRS-2</t>
  </si>
  <si>
    <t>NO. 6</t>
  </si>
  <si>
    <t>June</t>
  </si>
  <si>
    <t>Carroll</t>
  </si>
  <si>
    <t>GRADE DRAIN and TEMPORARY GRAVEL SURFACE</t>
  </si>
  <si>
    <t>DBST and Asphalt</t>
  </si>
  <si>
    <t>Eastern Federal Lands Highway (EFLH)</t>
  </si>
  <si>
    <t>Material_Report</t>
  </si>
  <si>
    <t>C</t>
  </si>
  <si>
    <t>CRS-2P</t>
  </si>
  <si>
    <t>NO. 7</t>
  </si>
  <si>
    <t>July</t>
  </si>
  <si>
    <t>Southeast</t>
  </si>
  <si>
    <t>Chickasaw</t>
  </si>
  <si>
    <t>GRADE DRAIN BASE and SURFACING</t>
  </si>
  <si>
    <t>DBST and Gravel</t>
  </si>
  <si>
    <t xml:space="preserve">State Aid – Federal Aid Project No. </t>
  </si>
  <si>
    <t>902</t>
  </si>
  <si>
    <t>EA-1</t>
  </si>
  <si>
    <t>NO. 8</t>
  </si>
  <si>
    <t>August</t>
  </si>
  <si>
    <t>Choctaw</t>
  </si>
  <si>
    <t>GRADE DRAIN BASE SURFACING and BRIDGE</t>
  </si>
  <si>
    <t>Fog Seal</t>
  </si>
  <si>
    <t>APL</t>
  </si>
  <si>
    <t>EngPayInv</t>
  </si>
  <si>
    <t>CSS-1_UN</t>
  </si>
  <si>
    <t>NO. 9</t>
  </si>
  <si>
    <t>September</t>
  </si>
  <si>
    <t>Claiborne</t>
  </si>
  <si>
    <t>MAINTENANCE (OTHER THAN BRIDGE)</t>
  </si>
  <si>
    <t>Granular</t>
  </si>
  <si>
    <t>AHL</t>
  </si>
  <si>
    <t>CAD_Template</t>
  </si>
  <si>
    <t>CSS-1</t>
  </si>
  <si>
    <t>NO. 10</t>
  </si>
  <si>
    <t>October</t>
  </si>
  <si>
    <t>Clarke</t>
  </si>
  <si>
    <t>OVERLAY</t>
  </si>
  <si>
    <t>Gravel</t>
  </si>
  <si>
    <t>NO. 11</t>
  </si>
  <si>
    <t>November</t>
  </si>
  <si>
    <t>Clay</t>
  </si>
  <si>
    <t>RESEAL</t>
  </si>
  <si>
    <t>Gravel Temporary</t>
  </si>
  <si>
    <t>A4</t>
  </si>
  <si>
    <t>NO. 12</t>
  </si>
  <si>
    <t>December</t>
  </si>
  <si>
    <t>Coahoma</t>
  </si>
  <si>
    <t>SLIDE REPAIR</t>
  </si>
  <si>
    <t>HBSC</t>
  </si>
  <si>
    <t>NO. 13</t>
  </si>
  <si>
    <t>Damages</t>
  </si>
  <si>
    <t>Copiah</t>
  </si>
  <si>
    <t>SLOPE REPAIR</t>
  </si>
  <si>
    <t>High Friction Surface (HFS)</t>
  </si>
  <si>
    <t>A6</t>
  </si>
  <si>
    <t>NO. 14</t>
  </si>
  <si>
    <t>Covington</t>
  </si>
  <si>
    <t>STRIPING</t>
  </si>
  <si>
    <t>Micro Surfacing</t>
  </si>
  <si>
    <t>Unknown</t>
  </si>
  <si>
    <t>NO. 15</t>
  </si>
  <si>
    <t>Desoto</t>
  </si>
  <si>
    <t>MICROSURFACING</t>
  </si>
  <si>
    <t>NO. 16</t>
  </si>
  <si>
    <t>Forrest</t>
  </si>
  <si>
    <t>FOG SEAL</t>
  </si>
  <si>
    <t>OGFC</t>
  </si>
  <si>
    <t>NO. 17</t>
  </si>
  <si>
    <t>Franklin</t>
  </si>
  <si>
    <t>SLURRY SEAL</t>
  </si>
  <si>
    <t>Reseal</t>
  </si>
  <si>
    <t>NO. 18</t>
  </si>
  <si>
    <t>George</t>
  </si>
  <si>
    <t>CAPE SEAL</t>
  </si>
  <si>
    <t>SBST</t>
  </si>
  <si>
    <t>NO. 19</t>
  </si>
  <si>
    <t>Greene</t>
  </si>
  <si>
    <t>STRIPING AND SIGNING</t>
  </si>
  <si>
    <t>NO. 20</t>
  </si>
  <si>
    <t>Grenada</t>
  </si>
  <si>
    <t>WIDENING and OVERLAY</t>
  </si>
  <si>
    <t>Slurry Seal</t>
  </si>
  <si>
    <t>NO. 21</t>
  </si>
  <si>
    <t>Hancock</t>
  </si>
  <si>
    <t>BRIDGE REPLACEMENT</t>
  </si>
  <si>
    <t>TBST</t>
  </si>
  <si>
    <t>NO. 22</t>
  </si>
  <si>
    <t>Harrison</t>
  </si>
  <si>
    <t>OTHER</t>
  </si>
  <si>
    <t>Temporary Crush Stone</t>
  </si>
  <si>
    <t>NO. 23</t>
  </si>
  <si>
    <t>Hinds</t>
  </si>
  <si>
    <t>Ultra Thin Overlay</t>
  </si>
  <si>
    <t>NO. 24</t>
  </si>
  <si>
    <t>Holmes</t>
  </si>
  <si>
    <t>WMA</t>
  </si>
  <si>
    <t>NO. 25</t>
  </si>
  <si>
    <t>Humphreys</t>
  </si>
  <si>
    <t>NO. 26</t>
  </si>
  <si>
    <t>Issaquena</t>
  </si>
  <si>
    <t>NO. 27</t>
  </si>
  <si>
    <t>Itawamba</t>
  </si>
  <si>
    <t>NO. 28</t>
  </si>
  <si>
    <t>Jackson</t>
  </si>
  <si>
    <t>NO. 29</t>
  </si>
  <si>
    <t>Jasper</t>
  </si>
  <si>
    <t>NO. 30</t>
  </si>
  <si>
    <t>Jefferson</t>
  </si>
  <si>
    <t>Jefferson Davis</t>
  </si>
  <si>
    <t>Jones</t>
  </si>
  <si>
    <t>Kemper</t>
  </si>
  <si>
    <t>Lafayette</t>
  </si>
  <si>
    <t>Lamar</t>
  </si>
  <si>
    <t>Lauderdale</t>
  </si>
  <si>
    <t>Lawrence</t>
  </si>
  <si>
    <t>Leake</t>
  </si>
  <si>
    <t>Lee</t>
  </si>
  <si>
    <t>Leflore</t>
  </si>
  <si>
    <t>Lincoln</t>
  </si>
  <si>
    <t>Lowndes</t>
  </si>
  <si>
    <t>Madison</t>
  </si>
  <si>
    <t>Marion</t>
  </si>
  <si>
    <t>Marshall</t>
  </si>
  <si>
    <t>Monroe</t>
  </si>
  <si>
    <t>Montgomery</t>
  </si>
  <si>
    <t>Neshoba</t>
  </si>
  <si>
    <t>Newton</t>
  </si>
  <si>
    <t>Noxubee</t>
  </si>
  <si>
    <t>Oktibbeha</t>
  </si>
  <si>
    <t>Panola</t>
  </si>
  <si>
    <t>Pearl River</t>
  </si>
  <si>
    <t>Perry</t>
  </si>
  <si>
    <t>Pike</t>
  </si>
  <si>
    <t>Pontotoc</t>
  </si>
  <si>
    <t>Prentiss</t>
  </si>
  <si>
    <t>Quitman</t>
  </si>
  <si>
    <t>Rankin</t>
  </si>
  <si>
    <t>Scott</t>
  </si>
  <si>
    <t>Sharkey</t>
  </si>
  <si>
    <t>Simpson</t>
  </si>
  <si>
    <t>Smith</t>
  </si>
  <si>
    <t>Stone</t>
  </si>
  <si>
    <t>Sunflower</t>
  </si>
  <si>
    <t>Tallahatchie</t>
  </si>
  <si>
    <t>Tate</t>
  </si>
  <si>
    <t>Tippah</t>
  </si>
  <si>
    <t>Tishomingo</t>
  </si>
  <si>
    <t>Tunica</t>
  </si>
  <si>
    <t>Union</t>
  </si>
  <si>
    <t>Walthall</t>
  </si>
  <si>
    <t>Warren</t>
  </si>
  <si>
    <t>Washington</t>
  </si>
  <si>
    <t>Wayne</t>
  </si>
  <si>
    <t>Webster</t>
  </si>
  <si>
    <t>Wilkinson</t>
  </si>
  <si>
    <t>Winston</t>
  </si>
  <si>
    <t>Yalobusha</t>
  </si>
  <si>
    <t>Yazoo</t>
  </si>
  <si>
    <t>Type Description</t>
  </si>
  <si>
    <t>Supplemental or Correction 1</t>
  </si>
  <si>
    <t>Supplemental or Correction 2</t>
  </si>
  <si>
    <t>Supplemental or Correction 3</t>
  </si>
  <si>
    <t>Supplemental or Correction 4</t>
  </si>
  <si>
    <t>Supplemental or Correction 5</t>
  </si>
  <si>
    <t>Supplemental or Correction 6</t>
  </si>
  <si>
    <t>Supplemental or Correction 7</t>
  </si>
  <si>
    <t>Supplemental or Correction 8</t>
  </si>
  <si>
    <t>Supplemental or Correction 9</t>
  </si>
  <si>
    <t>Supplemental or Correction 10</t>
  </si>
  <si>
    <t>Supplemental or Correction 11</t>
  </si>
  <si>
    <t>Supplemental or Correction 12</t>
  </si>
  <si>
    <t>Supplemental or Correction 13</t>
  </si>
  <si>
    <t>Supplemental or Correction 14</t>
  </si>
  <si>
    <t>Supplemental or Correction 15</t>
  </si>
  <si>
    <t>Supplemental or Correction 16</t>
  </si>
  <si>
    <t>Supplemental or Correction 17</t>
  </si>
  <si>
    <t>Supplemental or Correction 18</t>
  </si>
  <si>
    <t>Supplemental or Correction 19</t>
  </si>
  <si>
    <t>Supplemental or Correction 20</t>
  </si>
  <si>
    <t>Supplemental or Correction 21</t>
  </si>
  <si>
    <t>Supplemental or Correction 22</t>
  </si>
  <si>
    <t>Supplemental or Correction 23</t>
  </si>
  <si>
    <t>Supplemental or Correction 24</t>
  </si>
  <si>
    <t>Supplemental or Correction 25</t>
  </si>
  <si>
    <t>Supplemental or Correction 26</t>
  </si>
  <si>
    <t>Supplemental or Correction 27</t>
  </si>
  <si>
    <t>Supplemental or Correction 28</t>
  </si>
  <si>
    <t>Supplemental or Correction 29</t>
  </si>
  <si>
    <t>Supplemental or Correction 30</t>
  </si>
  <si>
    <t>Supplemental or Correction 31</t>
  </si>
  <si>
    <t>Supplemental or Correction 32</t>
  </si>
  <si>
    <t>Supplemental or Correction 33</t>
  </si>
  <si>
    <t>Supplemental or Correction 34</t>
  </si>
  <si>
    <t>Supplemental or Correction 35</t>
  </si>
  <si>
    <t>Supplemental or Correction 36</t>
  </si>
  <si>
    <t>Supplemental or Correction 37</t>
  </si>
  <si>
    <t>Supplemental or Correction 38</t>
  </si>
  <si>
    <t>Supplemental or Correction 39</t>
  </si>
  <si>
    <t>Supplemental or Correction 40</t>
  </si>
  <si>
    <t>Supplemental or Correction 41</t>
  </si>
  <si>
    <t>Supplemental or Correction 42</t>
  </si>
  <si>
    <t>Supplemental or Correction 43</t>
  </si>
  <si>
    <t>Supplemental or Correction 44</t>
  </si>
  <si>
    <t>Supplemental or Correction 45</t>
  </si>
  <si>
    <t>Supplemental or Correction 46</t>
  </si>
  <si>
    <t>Supplemental or Correction 47</t>
  </si>
  <si>
    <t>Supplemental or Correction 48</t>
  </si>
  <si>
    <t>Supplemental or Correction 49</t>
  </si>
  <si>
    <t>Supplemental or Correction 50</t>
  </si>
  <si>
    <t>Default</t>
  </si>
  <si>
    <t>BOX BRIDGE</t>
  </si>
  <si>
    <t>User Defined 1</t>
  </si>
  <si>
    <t>User Defined 2</t>
  </si>
  <si>
    <t>User Defined 3</t>
  </si>
  <si>
    <t>User Defined 4</t>
  </si>
  <si>
    <t>User Defined 5</t>
  </si>
  <si>
    <t>User Defined 6</t>
  </si>
  <si>
    <t>User Defined 7</t>
  </si>
  <si>
    <t>User Defined 8</t>
  </si>
  <si>
    <t>User Defined 9</t>
  </si>
  <si>
    <t>User Defined 10</t>
  </si>
  <si>
    <t>User Defined 11</t>
  </si>
  <si>
    <t>User Defined 12</t>
  </si>
  <si>
    <t>User Defined 13</t>
  </si>
  <si>
    <t>User Defined 14</t>
  </si>
  <si>
    <t>User Defined 15</t>
  </si>
  <si>
    <t>User Defined 16</t>
  </si>
  <si>
    <t>User Defined 17</t>
  </si>
  <si>
    <t>User Defined 18</t>
  </si>
  <si>
    <t>User Defined 19</t>
  </si>
  <si>
    <t>User Defined 20</t>
  </si>
  <si>
    <t>User Defined 21</t>
  </si>
  <si>
    <t>User Defined 22</t>
  </si>
  <si>
    <t>User Defined 23</t>
  </si>
  <si>
    <t>User Defined 24</t>
  </si>
  <si>
    <t>User Defined 25</t>
  </si>
  <si>
    <t>User Defined 26</t>
  </si>
  <si>
    <t>User Defined 27</t>
  </si>
  <si>
    <t>User Defined 28</t>
  </si>
  <si>
    <t>User Defined 29</t>
  </si>
  <si>
    <t>User Defined 30</t>
  </si>
  <si>
    <t>User Defined 31</t>
  </si>
  <si>
    <t>User Defined 32</t>
  </si>
  <si>
    <t>User Defined 33</t>
  </si>
  <si>
    <t>User Defined 34</t>
  </si>
  <si>
    <t>User Defined 35</t>
  </si>
  <si>
    <t>User Defined 36</t>
  </si>
  <si>
    <t>User Defined 37</t>
  </si>
  <si>
    <t>User Defined 38</t>
  </si>
  <si>
    <t>User Defined 39</t>
  </si>
  <si>
    <t>User Defined 40</t>
  </si>
  <si>
    <t>User Defined 41</t>
  </si>
  <si>
    <t>User Defined 42</t>
  </si>
  <si>
    <t>User Defined 43</t>
  </si>
  <si>
    <t>User Defined 44</t>
  </si>
  <si>
    <t>User Defined 45</t>
  </si>
  <si>
    <t>User Defined 46</t>
  </si>
  <si>
    <t>User Defined 47</t>
  </si>
  <si>
    <t>User Defined 48</t>
  </si>
  <si>
    <t>User Defined 49</t>
  </si>
  <si>
    <t>User Defined 50</t>
  </si>
  <si>
    <t>The image must fit within cell A1 size</t>
  </si>
  <si>
    <t>Date</t>
  </si>
  <si>
    <t>Editor</t>
  </si>
  <si>
    <t>Description</t>
  </si>
  <si>
    <t>Caleb</t>
  </si>
  <si>
    <t xml:space="preserve">Add MDOT 411 pay item to the PayItemListMDOT sheet.  Reset default numbers in the sheet.  Corrected an error for the "Board President" showing up incorrectly on the Form 900.  Changed the Module_900_WebBidList from "R2C30" to "R2C28" to pull the name correctly.  Added fuel codes to the MDOT pay item list.  Users should verify accuracy. </t>
  </si>
  <si>
    <r>
      <rPr>
        <b/>
        <u/>
        <sz val="11"/>
        <rFont val="Aptos Narrow"/>
        <family val="2"/>
        <scheme val="minor"/>
      </rPr>
      <t>NOTE:</t>
    </r>
    <r>
      <rPr>
        <sz val="11"/>
        <rFont val="Aptos Narrow"/>
        <family val="2"/>
        <scheme val="minor"/>
      </rPr>
      <t xml:space="preserve">  For some reason, the VBA editor shows up the "CAD2" and "CAD3" hard coded names but no sheet is present.  Hence when a user creates the next CAD, the "CAD4" is the first to appear as an object.  Not sure how to remove this but it is not causing issues. </t>
    </r>
  </si>
  <si>
    <r>
      <rPr>
        <b/>
        <u/>
        <sz val="11"/>
        <rFont val="Aptos Narrow"/>
        <family val="2"/>
        <scheme val="minor"/>
      </rPr>
      <t>Follow Up from 4/1/25 NOTE:</t>
    </r>
    <r>
      <rPr>
        <sz val="11"/>
        <rFont val="Aptos Narrow"/>
        <family val="2"/>
        <scheme val="minor"/>
      </rPr>
      <t xml:space="preserve">  As you can see in the image to the right, the "code name" shows up but no sheet name.  The sheets have been deleted.  After trying many methods that did not work from CoPilot and other AI engines, the easiest method was to export all the modules, userforms, and sheets to remove these "Ghost objects".  There appears to be a more time consuming and complicated method to manually edit the binary code directly in the VBA project structure.  I was successful exporting all the modules, userforms and sheets and then transferred all to a new Excel file to save.  The ghost files are gone.  Not everything transfers.  I had some "buttons" that referenced macros that looked for the previous version name, so you have to be careful to name the project the same name or edit those buttons references macros. </t>
    </r>
  </si>
  <si>
    <t xml:space="preserve">Updated the Module_GreenCover.  Formula was simplified for the gross length.  GreenCover.Range("P24").Value = PROJECT_DATA.Range("S2").Value.  In addition, I edited the incorrect formula for all the "Save" buttons on the Dashboard Project Tab.  The project length and gross length were incorrect.  Range("Q2").Value = Range("O2").Value + Range("P2").Value - Range("R2").Value (eliminate Range R2).   Range("S2").Value = Range("Q2").Value - Range("R2").Value  (add instead of subtract here). </t>
  </si>
  <si>
    <t xml:space="preserve">On the Dashboard, in the code for the "Hide Sheets" Button, "Materials_Report" code name was mispelled. . It is "Material_Report". On the BidTab sheet and the Bid Letting Results form, added "Contractor &amp; Surety".  Sub Fuel_Summary() added the below addition to deal with no pay items having a fuel code. </t>
  </si>
  <si>
    <t xml:space="preserve"> If statement needed because if no pay items have a fuel code, then there is nothing to select.  Hence, the ActiveCell.Value = "End of Fuel Adjustment Summary"
' text will not be at the bottom, then a debug error occurs when the print area is trying to be set based on that text in Module_PrintArea
        CAD.Select
        ActiveCell.Offset(1, 0).Range("A1").Select
        ActiveCell.Value = "No Pay Items have a fuel adjustment code"
        ActiveCell.Offset(1, 0).Range("A1").Select
        ActiveCell.Value = "End of Fuel Adjustment Summary"</t>
  </si>
  <si>
    <t>Daniel</t>
  </si>
  <si>
    <t xml:space="preserve"> Cells.Find(What:="End of CAD document", After:=ActiveCell, LookIn:= _
            xlFormulas, LookAt:=xlPart, SearchOrder:=xlByRows, SearchDirection:= _
            xlNext, MatchCase:=False, SearchFormat:=False).Activate
            ActiveCell.Offset(2, 0).Range("A1").Select
            ActiveCell.Range("A1:L999").Clear</t>
  </si>
  <si>
    <t>changed xlFormulas2 to xlFormulas to accommodate older versions of Excel.  Changed through whole program.</t>
  </si>
  <si>
    <r>
      <rPr>
        <b/>
        <u/>
        <sz val="11"/>
        <rFont val="Aptos Narrow"/>
        <family val="2"/>
        <scheme val="minor"/>
      </rPr>
      <t>NOTE:</t>
    </r>
    <r>
      <rPr>
        <sz val="11"/>
        <rFont val="Aptos Narrow"/>
        <family val="2"/>
        <scheme val="minor"/>
      </rPr>
      <t xml:space="preserve">  Outside IP addresses can not access the fuel prices database without us adding them to Azure.</t>
    </r>
  </si>
  <si>
    <t xml:space="preserve">On the Dashboard, under the "Save Modify Project Data" for the Engineer's Estimate, I accidentally deleted the update calculation for txt_ProjectLength.Value = Range("Q2").Value whenenver you hit the Save button, the value appears.  It was calculating it  but it would not show up until you close and open back up. </t>
  </si>
  <si>
    <t xml:space="preserve">Add the "Sort_PayItems" sub to the Modules for the 900 and 902 and Webbidlist.  Guess I forgot to add the sort pay items to those areas.  Hence, if a user completes Step #2 or #3 on the Dashboard, then the pay item might not sort correctly.  For example, S-200 mobilization is added as the last pay item and it will appear at the bottom of the Roadway types.  However, if you complete Step #1 then it sorts prior to creating the 900 and 902. It is a workflow issue.Subs  Button_Form900_Click and Button_Form900_Alternate_Click and Button_Form902_Click() updated. </t>
  </si>
  <si>
    <t xml:space="preserve">The Create/Modify 902 button is not hiding and protecting properly.  The code under the button and not the module itself. Sub Button_Form902_Click was modified. </t>
  </si>
  <si>
    <t xml:space="preserve">The "Bid Date" selection is not defaulting to the current date or near the current date which is problematic.  The users can type in the date directly but that defeats the purpose. Looks like an error of Range("H5") is there and should be Range("AH5").   Also the intialize values was Range("N2") and should be Range("AH2"). </t>
  </si>
  <si>
    <t>Private Sub btnOK_Click()
    Application.ScreenUpdating = False
    PROJECT_DATA.Unprotect
'Send the data to the Project_Data Sheet for future use in other sheets.  It stores everytime the project data is saved.
'The project data for the BIDTAB Estimate will be saved to the third row (row 4) always
    With Me
        PROJECT_DATA.Visible = True
        PROJECT_DATA.Select
        Range("AH2").Value = Me.TextBox1.Value
            Selection.NumberFormat = "[$-en-US]m/d/yyyy"
        Range("AH3").Value = Me.TextBox1.Value
            Selection.NumberFormat = "[$-en-US]m/d/yyyy"
        Range("AH4").Value = Me.TextBox1.Value
            Selection.NumberFormat = "[$-en-US]m/d/yyyy"
        Range("H5").Value = Me.TextBox1.Value
            Selection.NumberFormat = "[$-en-US]m/d/yyyy"
        PROJECT_DATA.Visible = False
    End With</t>
  </si>
  <si>
    <t>Private Sub UserForm_Initialize()
    buildCalendar
    TextBox1.Value = Range("AH2").Value
End Sub</t>
  </si>
  <si>
    <t>changed Sub Form_900Alternate()
ActiveCell.FormulaR1C1 = _
        "=CONCATENATE(""Certified check or bid bond for five percent (5%) of the total bid, made payable to "",PROJECT_DATA!R2C4,"" County and the State of Mississippi must accompany each proposal."")"  Changed Project data from R2C3 to R2C4
and
ActiveCell.FormulaR1C1 = _
        "=CONCATENATE(PROJECT_DATA!R2C28,"", President"")"  Changed R2C30 to R2C28</t>
  </si>
  <si>
    <t xml:space="preserve">NOTE: Critical Update for Form 902.  See below notes.  Updates should occur for all copies of the Version 2.0 as they arrive through the advertisement stage. </t>
  </si>
  <si>
    <t xml:space="preserve">Heavily modified Module_902.  For some reason, I forgot to add code to create the "subtotal box" and "Subtotal of Type Participating or Non-Participating".  The subs for OrganizePayItems_902 and OrganizePayItems_902NP updated.  The should accommodate instances when there is 1 single pay item or 0 pay items present with several "if" and "elseif" statements to move around in relative references.  Project LSBP-06(26) was the one we were working on an found the error. </t>
  </si>
  <si>
    <t xml:space="preserve"> Also,  Module_900_WebBidList was updated because the reference for the County Engineer's name was referencing surface type.      
ActiveCell.FormulaR1C1 = _
        "=CONCATENATE(""PLANS AND SPECIFICATIONS are on file in the Office of the Chancery Clerk of "",PROJECT_DATA!R2C4,"" County, "",PROJECT_DATA!R2C20,""
ProjectDataR2C8 was the incorrect reference. </t>
  </si>
  <si>
    <t xml:space="preserve">NOTE: Critical Update for base fuel adjustment on the CAD template.  The base fuel adjustment is not updating the Database sheet.  Hence, the calculation is incorrect. </t>
  </si>
  <si>
    <t xml:space="preserve">Sub Button_SaveBaseFuelAdjustment_Click() which is located within the Save Button on the UserForm_BaseFuelData form.  Removed the "If statement" which was not working for some reason and instead used the Case / Select statement.  LSBP-25(53) was the project that found this error. </t>
  </si>
  <si>
    <t xml:space="preserve">Updated the EngPayInv and EngPayInvFedFund to remove both the DE and State Aid Engineer signatures.  We only need 1 signature. The DE usually signs for the State Aid Engineer. </t>
  </si>
  <si>
    <t xml:space="preserve">Updated the OSARC 2024 PayItemList sheet.  S-234-A Erosion mat needed to be SY units by default. </t>
  </si>
  <si>
    <t xml:space="preserve">Updated the Module_CAD_Final.  The error was in Version 1.0 as well.  It was not calculating the final correctly.  It was a small amount so it went un-noticed.  After hitting, the calculate button, the "allowed to date" column F.   It appears it was calculating the wrong "quantity" but the calculation was adding up the total amount correctly at least.  It was just using the wrong values to calculate the quantity.  It used the newly calculated value on the current sheet instead of the previous value which is in Column BK on this version 2.0. </t>
  </si>
  <si>
    <t xml:space="preserve">Added a way to upload an image of a signature to the CAD template since the sheet is password protected.  UserForm_CAD_Signature was added and the button to open the form addded to the DASHBOARD.  The "Signature" sheet for storing the image was also created. Editing the MDOT pay item list to remove the "001" from the "A001" part of all pay items.  The CE plans generally only have 237-A, for example, but the program only allows "A001". </t>
  </si>
  <si>
    <t xml:space="preserve">Edited the 902 and format module.  902 module includes a subtotal box for "participating" and "non-participating".  The format is a call for the 902 boxes. </t>
  </si>
  <si>
    <t xml:space="preserve">Adding Range("A1").NumberFormat = "+0.00%;-0.00%;0.00%" to format the % over / under for the letting results.  Need the + or - sign.  Letting results module. </t>
  </si>
  <si>
    <t xml:space="preserve">Module Final_CAD needed the password added because when clicking the final button, it ask for the password. </t>
  </si>
  <si>
    <r>
      <t xml:space="preserve">NOTE: </t>
    </r>
    <r>
      <rPr>
        <sz val="12"/>
        <color theme="1"/>
        <rFont val="Aptos Narrow"/>
        <family val="2"/>
        <scheme val="minor"/>
      </rPr>
      <t xml:space="preserve">A user message should be added to Step 9 when copying the winning bid numbers for the BidTab.  If there are no results, then the user should be warned.  If not, the blank data is copied and it deletes the database data. As of 7/31/25, this issue needs to be resolved. </t>
    </r>
  </si>
  <si>
    <t xml:space="preserve">NOTE: Critical Update to Average Unit Cost sub.  endrow_Temp = DataBaseTempRowCount + 1 needed the plus one (+1) because it was not getting the last row.  Added a function to clear the Average Unit Cost sheet everytime.  Also I think because there was old data in the Average Unit Cost sheet, the sub worked.  Not sure why there wasn't a copy paste function from the Database sheet.  The sub would not even work.  Almost like the sub wasn't even done.  Odd since it worked during testing. </t>
  </si>
  <si>
    <t xml:space="preserve">Increased Column C and F width on the Engineer, Osarc, and Contractor sheets.  The large values were not showing up and had to unlock.  Also under the AUC download, the display message was saying the wrong number of downloaded records.  sgBox ("You have successfully uploaded " &amp; LastRow  &amp; " records to the database. Ensure this matches the Excel file").  Needed a minus 1 after the LastRow variable. </t>
  </si>
  <si>
    <t xml:space="preserve">The Average Unit Cost sheet had some random fields way over to the right with "Sharkey" text in them.  Don't know why. Just deleted them.  these next changes were actually uploaded on 8-26-25.  Changed the steps on the OSARC tab to Step 11 is now enter the Vendor information before Setp 12 which is creating the CAD template.  Updated the Modules for Letting Results, BidTab, Estimates, and Format because the Bid Tab did not have difference calculations for the bidder amount for the DE to check.  Stephen let me know on 8-26-25.  Significant amount of changes to make this calculation work on the BidTab. Clarified the text of what is being calculated. </t>
  </si>
  <si>
    <t xml:space="preserve">Updated the font on the BidTab for the bidder information about the unit cost.  The print out was small and difficult to read.  This was not a code change.  Update the "Contractor's Estimate" button.  It would close the form and take the user to the "START" instead of the "Contractor" estimate sheet.  User wants to go directly to the Contractor Estimate. Updated Button_ContractorEstimate_Click under the code to select the sheet after running. </t>
  </si>
  <si>
    <t xml:space="preserve">NOTE: Critical Updated Module_Format.  For some reason 8-25-25 version was missing the format for the boxes on the 902 form. </t>
  </si>
  <si>
    <t xml:space="preserve">I am moving the "Create / Modify Letting Results" button from the "Bid Letting Results Form" which is accessible only on the BIDTAB sheet. Stephen said sometimes he hits that button before he hits the "Save / Mofify Bid Letting Results" button and gives a debug error because there are not results saved. Seems like a workflow issue to avoid.  I will put the button on the BIDTAB sheet and see how that goes.  Some DEs are generating the results for Evelyn and some are not. </t>
  </si>
  <si>
    <t>I also created "boxes" in very light blue for the BIDTAB sheet.  In Version 1.0, I had this function but didn't in Version 2.0.  When the DE would hit enter, the cursor jumps to the "yellow" unlocked cells and they had to scroll to see values they wanted.  Now, it will jump to the bottom and the top as they work through entering data.  A workflow change Stephen and Joel mentioned. Updated the format module and the bidtab modules.</t>
  </si>
  <si>
    <t xml:space="preserve">Update an error on the top of the Form 900 in Module_900_WebBidList. PRINCIPAL ITEMS OF WORK ARE APPROXIMATELY AS FOLLOWS and QUANTITY AND UNIT heading was missing.  I never added it to the code.  Also updated Module_Form in the 900 sub to format the new headings. </t>
  </si>
  <si>
    <t xml:space="preserve">Changed the language on the Engineer's Payment data field name from "County Engineer Vendor No" to "County Vendor No".  Greg Bonds said that was a little confusing. </t>
  </si>
  <si>
    <r>
      <t xml:space="preserve">NOTE: </t>
    </r>
    <r>
      <rPr>
        <sz val="12"/>
        <color theme="1"/>
        <rFont val="Aptos Narrow"/>
        <family val="2"/>
        <scheme val="minor"/>
      </rPr>
      <t xml:space="preserve">Update to show an "ERROR" in Column J on the CAD. If a user forgot to add fuel adjustment data and the base or current was equal to zero (0), then the fuel calculated zero fuel adjustment.  Now if zero (0) is in something with a fuel code, then an ERROR message shows up.  Updated the sub Format_CAD in the Module_Format in order to highlight the fuel column if it days "ERROR".  Also updated the Module_CAD_Calculate Sub Calculate_CostQuantity to catch zeros. </t>
    </r>
    <r>
      <rPr>
        <b/>
        <sz val="12"/>
        <color theme="1"/>
        <rFont val="Aptos Narrow"/>
        <family val="2"/>
        <scheme val="minor"/>
      </rPr>
      <t xml:space="preserve"> </t>
    </r>
    <r>
      <rPr>
        <sz val="12"/>
        <color theme="1"/>
        <rFont val="Aptos Narrow"/>
        <family val="2"/>
        <scheme val="minor"/>
      </rPr>
      <t xml:space="preserve">This error would probably be caught but I wanted to add it in case Contracts doesn't catch the zeros on the summary.  The summary only includes pay items with fuel codes for that month.  Hence, if there are special fuel months, then this might not be caught. I also added percentage to the summary of the fuel adjustment for clarity.  This change was made on the CAD_template sheet and not a code change. </t>
    </r>
  </si>
  <si>
    <t xml:space="preserve">I also need to eliminate the "A1" fuel code since it is only "BA1".  I will remove "A1" from defaulted pay item list as well. </t>
  </si>
  <si>
    <t xml:space="preserve">Update to the BID TAB.  "DIFFERENCE PARTICIPATING AND NON-PARTICIPATING OSARC ESTIMATE" calculation is incorrect and also Stephen Johnson said it is not needed.  He said others DEs concurred that this is not necessary. In the Module_BIDTAB, edited the sub BidTab_Step1() to delete the calculation.  Module_Estimates edited under Sub Estimates().  Module_Format edited under sub Format_BIDTAB(). </t>
  </si>
  <si>
    <t xml:space="preserve">NOTE: Critical Updated Module_CAD_Calculate.  On SAP-37(18)M, the calculation was off about 4 cents on pay item S-403-A on Invoice #3 that was submitted.  After looking at the calculation, the use of "single" as a data type for the function used to calculate these numbers.  Money and sums should not use Single (binary float). It will introduce tiny rounding errors that become visible when you add costs across many rows.  36,709.921875 is the nearest representable Single to the true value. The fractional part 0.001875 comes from the binary approximation. In general, I think the calculation is done as binary numbers and leaves these inaccurate trailing decimals .  36,709.92 was the apparent calculation for the pay item with a calculator.  Hence, the data types changed to currency and double and rounding added. Hope this works out. </t>
  </si>
  <si>
    <r>
      <rPr>
        <b/>
        <u/>
        <sz val="11"/>
        <color theme="1"/>
        <rFont val="Aptos Narrow"/>
        <family val="2"/>
        <scheme val="minor"/>
      </rPr>
      <t xml:space="preserve">NOTE: </t>
    </r>
    <r>
      <rPr>
        <b/>
        <sz val="11"/>
        <color theme="1"/>
        <rFont val="Aptos Narrow"/>
        <family val="2"/>
        <scheme val="minor"/>
      </rPr>
      <t xml:space="preserve">Module _Format was missing the Sub Format_BidTabBoxes() from I think the 10-15-25 version.  I guess that I saved or the module upload and accidentally removed it from the updated version. </t>
    </r>
  </si>
  <si>
    <t xml:space="preserve">Added an update to the Module_Estimate that affects the OSARC and Contractor estimates.  Rounding the totals to the nearest $100 and adding a new line "PROJECT PARTICIPATING TOTAL plus (+) CONTINGENCIES rounded to the nearest $100".  </t>
  </si>
  <si>
    <t xml:space="preserve">Updated the Module_MaterialsReport to include a page for each pay item per Jared's request.  This matches the update to Version 1.0.  The first line of code makes the Material_Report sheet visible because we hide all these sheets.  Also adding the LettingResults sheet to the "hide" excel sheets button. The button is on the Dashboard Private Sub Hide_DefaultSheets_Click(). </t>
  </si>
  <si>
    <t xml:space="preserve">Added a "NEW" Green sheet to facilitate printing the 8.5x11 sheets for the GreenCover.  Added a button on the Dashboard.  Also updated the "Delete" green book data button. </t>
  </si>
  <si>
    <t>Training Video Description</t>
  </si>
  <si>
    <t>Duration (mm:ss)</t>
  </si>
  <si>
    <t>Getting Started - Training Video #1 (Version 2.0)</t>
  </si>
  <si>
    <t>05:30</t>
  </si>
  <si>
    <t>Project Data for County Engineer - Training Video #1 (Version 2.0)</t>
  </si>
  <si>
    <t>04:31</t>
  </si>
  <si>
    <t>Engineer's Estimate, 900, 902, &amp; Pay Items - Training Video #1 (Version 2.0)</t>
  </si>
  <si>
    <t>08:03</t>
  </si>
  <si>
    <t>New Pay Items and Pay Item Ordering (Version 2.0)</t>
  </si>
  <si>
    <t>03:24</t>
  </si>
  <si>
    <t>Pay Item is Not Available in DropDown List (Version 2.0)</t>
  </si>
  <si>
    <t>07:06</t>
  </si>
  <si>
    <t>Editing Pay Items (Version 2.0)</t>
  </si>
  <si>
    <t>04:20</t>
  </si>
  <si>
    <t>Form 900 Exporting to Word or PDF</t>
  </si>
  <si>
    <t>05:13</t>
  </si>
  <si>
    <t>Form 902 Debug Error Modified Template</t>
  </si>
  <si>
    <t>05:33</t>
  </si>
  <si>
    <t>OSARC Preliminary Estimate (Version 2.0)</t>
  </si>
  <si>
    <t>03:36</t>
  </si>
  <si>
    <t>Version</t>
  </si>
  <si>
    <t>Bid Tab &amp; Web Bid List (Version 2.0)</t>
  </si>
  <si>
    <t>03:52</t>
  </si>
  <si>
    <t>Bid Tab Functions for District Engineers (DE) (Version 2.0)</t>
  </si>
  <si>
    <t>07:39</t>
  </si>
  <si>
    <t>Letting Results and Contractor’s Estimate (Version 2.0)</t>
  </si>
  <si>
    <t>03:29</t>
  </si>
  <si>
    <t>Materials Testing Report</t>
  </si>
  <si>
    <t>01:56</t>
  </si>
  <si>
    <t>Average Unit Cost</t>
  </si>
  <si>
    <t>CAD-001 and CAD-002 Template Preparation (Version 2.0)</t>
  </si>
  <si>
    <t>03:39</t>
  </si>
  <si>
    <t>Monthly Invoices CAD-001 and CAD-002 (Version 2.0)</t>
  </si>
  <si>
    <t>07:37</t>
  </si>
  <si>
    <t>Monthly Invoice Editing Pay Items for different Fuel Adjustments (Version 2.0)</t>
  </si>
  <si>
    <t>04:27</t>
  </si>
  <si>
    <t>Corrections (Version 2.0)</t>
  </si>
  <si>
    <t>06:46</t>
  </si>
  <si>
    <t>Asphalt Mix Design Data (Version 2.0)</t>
  </si>
  <si>
    <t>02:43</t>
  </si>
  <si>
    <t>Engineer's Progress Estimate Invoice (Version 2.0)</t>
  </si>
  <si>
    <t>07:10</t>
  </si>
  <si>
    <t>Change Order on Existing Pay Items (Version 2.0)</t>
  </si>
  <si>
    <t>06:20</t>
  </si>
  <si>
    <t>Change Order to Change the Working Days (Version 2.0)</t>
  </si>
  <si>
    <t>01:57</t>
  </si>
  <si>
    <t>Change Order to add a Supplemental New Pay Item (Version 2.0)</t>
  </si>
  <si>
    <t>06:42</t>
  </si>
  <si>
    <t>Final Invoices CAD-001 and CAD-002 (Version 2.0)</t>
  </si>
  <si>
    <t>02:15</t>
  </si>
  <si>
    <t>Engineer's Estimate Workflow</t>
  </si>
  <si>
    <t>10:20</t>
  </si>
  <si>
    <t>OSARC Estimate to Bid Tab Workflow</t>
  </si>
  <si>
    <t>09:00</t>
  </si>
  <si>
    <t>Excel Program County Folder Portal</t>
  </si>
  <si>
    <t>09:02</t>
  </si>
  <si>
    <t>NAME OF ROAD:</t>
  </si>
  <si>
    <t>PROJECT NO.</t>
  </si>
  <si>
    <t>STRUCTURE NO(s):</t>
  </si>
  <si>
    <t>COUNTY:</t>
  </si>
  <si>
    <t>DATE:</t>
  </si>
  <si>
    <t>TYPE:</t>
  </si>
  <si>
    <t>LENGTH OF ROADWAY:</t>
  </si>
  <si>
    <t>MILES</t>
  </si>
  <si>
    <t>LENGTH OF BRIDGE:</t>
  </si>
  <si>
    <t>LENGTH OF PROJECT:</t>
  </si>
  <si>
    <t>WIDTH OF ROADWAY: (FEET)</t>
  </si>
  <si>
    <t>LENGTH OF EXCEPTIONS:</t>
  </si>
  <si>
    <t>SURFACING:</t>
  </si>
  <si>
    <t>WIDTH:</t>
  </si>
  <si>
    <t>FEET</t>
  </si>
  <si>
    <t>PREPARED BY:</t>
  </si>
  <si>
    <t>TITLE:</t>
  </si>
  <si>
    <t>DETAILED ESTIMATE OF PROPOSED WORK</t>
  </si>
  <si>
    <t>ESTIMATED PRICES</t>
  </si>
  <si>
    <t>ITEM NO.</t>
  </si>
  <si>
    <t>ITEM DESCRIPTION</t>
  </si>
  <si>
    <t>QUANTITY</t>
  </si>
  <si>
    <t>UNIT</t>
  </si>
  <si>
    <t>UNIT PRICE</t>
  </si>
  <si>
    <t>AMOUNT</t>
  </si>
  <si>
    <t>AND</t>
  </si>
  <si>
    <t>COUNTY BOARD OF SUPERVISORS</t>
  </si>
  <si>
    <t>SECTION 900</t>
  </si>
  <si>
    <t>NOTICE TO CONTRACTORS:</t>
  </si>
  <si>
    <t>Line 1</t>
  </si>
  <si>
    <t>SECTION 902</t>
  </si>
  <si>
    <t>PROJECT NO</t>
  </si>
  <si>
    <t>Top 1</t>
  </si>
  <si>
    <t>PROPOSAL SHEET (2-A)</t>
  </si>
  <si>
    <t>***SPECIAL NOTICE TO BIDDERS***</t>
  </si>
  <si>
    <t>BIDS WILL NOT BE CONSIDERED UNLESS BOTH UNIT PRICES AND ITEM TOTALS ARE ENTERED</t>
  </si>
  <si>
    <t xml:space="preserve">Ref. No. </t>
  </si>
  <si>
    <t xml:space="preserve">Pay Item No. </t>
  </si>
  <si>
    <t>Approx. Quantity</t>
  </si>
  <si>
    <t>Unit</t>
  </si>
  <si>
    <t>Item Total</t>
  </si>
  <si>
    <t>Office of State Aid Road Construction</t>
  </si>
  <si>
    <t>Jackson, Mississippi</t>
  </si>
  <si>
    <t>and</t>
  </si>
  <si>
    <t>Board of Supervisors</t>
  </si>
  <si>
    <t>PROPOSAL AND CONTRACT</t>
  </si>
  <si>
    <t>BOARD OF SUPERVISORS</t>
  </si>
  <si>
    <t>DOCUMENTS</t>
  </si>
  <si>
    <t>FOR THE CONSTRUCTION OF</t>
  </si>
  <si>
    <t>Being a Section of County Road</t>
  </si>
  <si>
    <t>On Route No.</t>
  </si>
  <si>
    <t>In</t>
  </si>
  <si>
    <t>Type of Construction</t>
  </si>
  <si>
    <t>President</t>
  </si>
  <si>
    <t>Net Length</t>
  </si>
  <si>
    <t>Miles</t>
  </si>
  <si>
    <t>Gross Length</t>
  </si>
  <si>
    <t>Contract Time</t>
  </si>
  <si>
    <t xml:space="preserve">By </t>
  </si>
  <si>
    <t>Address</t>
  </si>
  <si>
    <t>Surety</t>
  </si>
  <si>
    <t>Note</t>
  </si>
  <si>
    <t>Standard Specifications for State Aid Road and Bridge Construction currently approved by the Office of State Aid Road Construction are made a part hereof fully and completely as if attatched hereto, except where superseded by the Special Provisions, or amended by revisions.</t>
  </si>
  <si>
    <t xml:space="preserve">Project No. </t>
  </si>
  <si>
    <t xml:space="preserve">Road Name. </t>
  </si>
  <si>
    <t>BIDS RECEIVED:</t>
  </si>
  <si>
    <t>Project Description:</t>
  </si>
  <si>
    <t>CONTRACTOR'S ESTIMATE</t>
  </si>
  <si>
    <t>Bid Letting Results</t>
  </si>
  <si>
    <t>Ranking</t>
  </si>
  <si>
    <t>Contractor</t>
  </si>
  <si>
    <t>BID TAB ESTIMATE</t>
  </si>
  <si>
    <t>Rank</t>
  </si>
  <si>
    <t>Contractor &amp; Surety</t>
  </si>
  <si>
    <t>STATUS OF AWARD</t>
  </si>
  <si>
    <t>Date Awarded</t>
  </si>
  <si>
    <t>DQ1</t>
  </si>
  <si>
    <t>DQ2</t>
  </si>
  <si>
    <t>PROJECT NO:</t>
  </si>
  <si>
    <t/>
  </si>
  <si>
    <t xml:space="preserve"> ***Low Bid***</t>
  </si>
  <si>
    <t>DQ3</t>
  </si>
  <si>
    <t>DQ4</t>
  </si>
  <si>
    <t>DQ5</t>
  </si>
  <si>
    <t>DQ6</t>
  </si>
  <si>
    <t>Type Work</t>
  </si>
  <si>
    <t>PAY ITEM NO.</t>
  </si>
  <si>
    <t>FINAL QUANTITY</t>
  </si>
  <si>
    <t>UNITS</t>
  </si>
  <si>
    <t>TEST REPORTS / DOCUMENTS ON FILE</t>
  </si>
  <si>
    <t>TEST REPORTS / DOCUMENTS NEEDED</t>
  </si>
  <si>
    <t>Letting Results</t>
  </si>
  <si>
    <t>Date:</t>
  </si>
  <si>
    <t>County:</t>
  </si>
  <si>
    <t>Project No.:</t>
  </si>
  <si>
    <t>This value is copied here in order to subtract it from the calculation of the project completion in FA2</t>
  </si>
  <si>
    <t>S_618_A_Total Cost</t>
  </si>
  <si>
    <t>Project Completion Percent (%)</t>
  </si>
  <si>
    <r>
      <t xml:space="preserve">PROJECT_PARTICIPATING_TOTAL </t>
    </r>
    <r>
      <rPr>
        <sz val="8"/>
        <rFont val="Arial"/>
        <family val="2"/>
      </rPr>
      <t>(Current)</t>
    </r>
  </si>
  <si>
    <r>
      <t xml:space="preserve">PROJECT_NON-PARTICIPATING_TOTAL </t>
    </r>
    <r>
      <rPr>
        <sz val="8"/>
        <rFont val="Arial"/>
        <family val="2"/>
      </rPr>
      <t>(Current)</t>
    </r>
  </si>
  <si>
    <r>
      <t xml:space="preserve">PROJECT_PARTICIPATING_AND_NON-PARTICPATING ITEMS </t>
    </r>
    <r>
      <rPr>
        <sz val="8"/>
        <rFont val="Arial"/>
        <family val="2"/>
      </rPr>
      <t>(Current)</t>
    </r>
  </si>
  <si>
    <r>
      <t xml:space="preserve">PROJECT_PARTICIPATING_AND_NON-PARTICPATING ITEMS </t>
    </r>
    <r>
      <rPr>
        <sz val="8"/>
        <rFont val="Arial"/>
        <family val="2"/>
      </rPr>
      <t>(Contract Total)</t>
    </r>
  </si>
  <si>
    <t>Underscores (_) are used here so that when the "find" function is used, then the text will not cause an error</t>
  </si>
  <si>
    <t>Base</t>
  </si>
  <si>
    <t>Current</t>
  </si>
  <si>
    <t>Current Participating Fuel Adjustment</t>
  </si>
  <si>
    <t>Current Non-Particpating Fuel Adjustment</t>
  </si>
  <si>
    <t>Current Fuel Adjustment</t>
  </si>
  <si>
    <t>Last Invoice Participating Fuel Adjustment</t>
  </si>
  <si>
    <t>Last Invoice Non-Particpating Fuel Adjustment</t>
  </si>
  <si>
    <t>Last Invoice Fuel Adjustment</t>
  </si>
  <si>
    <t>Accumulative Participating Fuel Adjustment</t>
  </si>
  <si>
    <t>Accumulative Non-Particpating Fuel Adjustment</t>
  </si>
  <si>
    <t>Accumulative Total Fuel Adjustment</t>
  </si>
  <si>
    <t>CONTRACTOR'S INVOICE - SUMMARY SHEET</t>
  </si>
  <si>
    <t>Column H</t>
  </si>
  <si>
    <t>Column I</t>
  </si>
  <si>
    <t>Fuel  Month</t>
  </si>
  <si>
    <t>Vendor Number</t>
  </si>
  <si>
    <t>CAD-001 FORM</t>
  </si>
  <si>
    <t>Rounded to 2 decimals</t>
  </si>
  <si>
    <t>Column FE is used to calculate the S_618_A_Maintenance_of_Traffic</t>
  </si>
  <si>
    <t>Subtotal Fuel Adjustment</t>
  </si>
  <si>
    <t>Fuel  Year</t>
  </si>
  <si>
    <t>Differential</t>
  </si>
  <si>
    <t>%</t>
  </si>
  <si>
    <t>R2C204</t>
  </si>
  <si>
    <t>R2C205</t>
  </si>
  <si>
    <t>R2C206</t>
  </si>
  <si>
    <t>R2C207</t>
  </si>
  <si>
    <t>R2C208</t>
  </si>
  <si>
    <t>R2C209</t>
  </si>
  <si>
    <t>R2C210</t>
  </si>
  <si>
    <t>R2C211</t>
  </si>
  <si>
    <t>R2C212</t>
  </si>
  <si>
    <t>VBA formula name</t>
  </si>
  <si>
    <t>Rounded to 0 decimals</t>
  </si>
  <si>
    <t>Non-Participating</t>
  </si>
  <si>
    <t xml:space="preserve"> Gas</t>
  </si>
  <si>
    <t>In Account With</t>
  </si>
  <si>
    <t xml:space="preserve"> Diesel</t>
  </si>
  <si>
    <t>Vendor Email(s)</t>
  </si>
  <si>
    <t xml:space="preserve"> PG-64-22</t>
  </si>
  <si>
    <t>Invoice No.</t>
  </si>
  <si>
    <t>Template</t>
  </si>
  <si>
    <t>Period</t>
  </si>
  <si>
    <t>to</t>
  </si>
  <si>
    <t xml:space="preserve"> PG-67-22</t>
  </si>
  <si>
    <t>Total Accumulative Fuel Adjustment</t>
  </si>
  <si>
    <t xml:space="preserve"> PG-76-22</t>
  </si>
  <si>
    <t>Fund</t>
  </si>
  <si>
    <t>Acct.</t>
  </si>
  <si>
    <t>Function</t>
  </si>
  <si>
    <t>Object</t>
  </si>
  <si>
    <t>Detail Code</t>
  </si>
  <si>
    <t>Current Period</t>
  </si>
  <si>
    <t>Previous Invoice</t>
  </si>
  <si>
    <t>Total Allowed to Date</t>
  </si>
  <si>
    <t xml:space="preserve"> PG-82-22</t>
  </si>
  <si>
    <t>Construction Contract Cost Participating</t>
  </si>
  <si>
    <t>XX</t>
  </si>
  <si>
    <t>XXX</t>
  </si>
  <si>
    <t xml:space="preserve"> SS-1</t>
  </si>
  <si>
    <t xml:space="preserve"> CRS-2</t>
  </si>
  <si>
    <t>Total</t>
  </si>
  <si>
    <t xml:space="preserve"> CRS-2P</t>
  </si>
  <si>
    <t>Less Retainage at</t>
  </si>
  <si>
    <t xml:space="preserve"> EA-1</t>
  </si>
  <si>
    <r>
      <t xml:space="preserve">Less </t>
    </r>
    <r>
      <rPr>
        <sz val="10"/>
        <color rgb="FFFF0000"/>
        <rFont val="Arial"/>
        <family val="2"/>
      </rPr>
      <t xml:space="preserve">0.00 </t>
    </r>
    <r>
      <rPr>
        <sz val="10"/>
        <rFont val="Arial"/>
        <family val="2"/>
      </rPr>
      <t>in C.D.'s</t>
    </r>
  </si>
  <si>
    <t>Total Due - Regular Work</t>
  </si>
  <si>
    <t>AC %</t>
  </si>
  <si>
    <t>Item Type</t>
  </si>
  <si>
    <t>Less Damages &amp; Forfeitures</t>
  </si>
  <si>
    <t>Total Net Work Due</t>
  </si>
  <si>
    <t xml:space="preserve">Quanties Checked </t>
  </si>
  <si>
    <t>Contract Working Days</t>
  </si>
  <si>
    <t>Approval Recommended</t>
  </si>
  <si>
    <t>Working Days Used</t>
  </si>
  <si>
    <t>Percent Complete</t>
  </si>
  <si>
    <t>Approved</t>
  </si>
  <si>
    <t>Percent of Elapsed Time</t>
  </si>
  <si>
    <t xml:space="preserve"> </t>
  </si>
  <si>
    <t>CONTRACTOR'S MONTHLY INVOICE</t>
  </si>
  <si>
    <t>CAD-002 FORM</t>
  </si>
  <si>
    <t>Pay Item No.</t>
  </si>
  <si>
    <t>Quantities</t>
  </si>
  <si>
    <t>Current Accumulative Amount</t>
  </si>
  <si>
    <t>Contract Estimate Amount</t>
  </si>
  <si>
    <t>Fuel  Subtotal</t>
  </si>
  <si>
    <t>Fuel         Month / Year</t>
  </si>
  <si>
    <t>Contract Amount</t>
  </si>
  <si>
    <t>Allowed to date</t>
  </si>
  <si>
    <t>Binder Type Used</t>
  </si>
  <si>
    <t>Field_1 Open</t>
  </si>
  <si>
    <t>Past Period Quantity</t>
  </si>
  <si>
    <t>Past Period Cost</t>
  </si>
  <si>
    <t>Total Quantity</t>
  </si>
  <si>
    <t>Total Cost</t>
  </si>
  <si>
    <t>Low Bid Unit Cost</t>
  </si>
  <si>
    <t>INVOICE No</t>
  </si>
  <si>
    <t>Type Payment</t>
  </si>
  <si>
    <t>Current Total Amount</t>
  </si>
  <si>
    <t>OFFICE OF STATE AID ROAD CONSTRUCTION</t>
  </si>
  <si>
    <t>ENGINEERING FUNDS INVOICE</t>
  </si>
  <si>
    <t xml:space="preserve">Vendor No. </t>
  </si>
  <si>
    <t>Address:</t>
  </si>
  <si>
    <t>Project No.</t>
  </si>
  <si>
    <t>Engineering Fee %</t>
  </si>
  <si>
    <t>Invoice of Payment for</t>
  </si>
  <si>
    <t>Eng. Services to the Board of Supervisors</t>
  </si>
  <si>
    <t>Invoice. No</t>
  </si>
  <si>
    <t>Prepared on</t>
  </si>
  <si>
    <t>Amount Contract Estimate</t>
  </si>
  <si>
    <t>Amount Final</t>
  </si>
  <si>
    <t>Total Engineering Fee this Invoice</t>
  </si>
  <si>
    <t>Last Invoice</t>
  </si>
  <si>
    <t>Increases</t>
  </si>
  <si>
    <t>Amount</t>
  </si>
  <si>
    <t>As per authority granted under House Bill No. 328 of the Law of 1970</t>
  </si>
  <si>
    <t xml:space="preserve">Engineering Services paid to </t>
  </si>
  <si>
    <t xml:space="preserve">by the </t>
  </si>
  <si>
    <t>County Board of Supervisors as per</t>
  </si>
  <si>
    <t>Engineering Agreement dated</t>
  </si>
  <si>
    <t>and approved by the</t>
  </si>
  <si>
    <t xml:space="preserve">State Aid Engineer on </t>
  </si>
  <si>
    <t>Days Working on Project this Period</t>
  </si>
  <si>
    <t>recent CAD-001</t>
  </si>
  <si>
    <t>Total Engineering Fee Earned</t>
  </si>
  <si>
    <t>Previous Working Days</t>
  </si>
  <si>
    <t>Less Previous Payments</t>
  </si>
  <si>
    <t>Total Working Days</t>
  </si>
  <si>
    <t>Amount Due this Estimate</t>
  </si>
  <si>
    <t>Project Percent Complete</t>
  </si>
  <si>
    <t>Less Deductions</t>
  </si>
  <si>
    <t>Percentage of Elapsed Time</t>
  </si>
  <si>
    <t>Net Payment Due</t>
  </si>
  <si>
    <t>CERTIFIED CORRECT</t>
  </si>
  <si>
    <t>APPROVED</t>
  </si>
  <si>
    <t>County Engineer</t>
  </si>
  <si>
    <t>State Aid Engineer</t>
  </si>
  <si>
    <t xml:space="preserve">Updated the Module_AverageUnitCost to download to the local RoadwayDB6 database. </t>
  </si>
  <si>
    <r>
      <t xml:space="preserve">Updated Base and Monthly Fuel Adjustment import buttons to downloaod from osarcdatashare.database.windows.net.  This free server database was setup to hold the fuel prices data so the Excel Program import function could continue to work.  A special user login and password is used to have read access to this data.  Update Power Apps to save data directly to this database.  Edited:     ' Connection string
    strConn = "Provider=SQLOLEDB;Data Source=osarcdatashare.database.windows.net;Initial Catalog=osarcdatashare;User ID=readonlyFuelDataTable;Password=Osarc59031#_1;"
</t>
    </r>
    <r>
      <rPr>
        <b/>
        <u/>
        <sz val="12"/>
        <color theme="1"/>
        <rFont val="Aptos Narrow"/>
        <family val="2"/>
        <scheme val="minor"/>
      </rPr>
      <t>Query Used in SQL</t>
    </r>
    <r>
      <rPr>
        <sz val="11"/>
        <color theme="1"/>
        <rFont val="Aptos Narrow"/>
        <family val="2"/>
        <scheme val="minor"/>
      </rPr>
      <t xml:space="preserve">
CREATE USER [readonlyFuelDataTable]
WITH PASSWORD = 'Osarc59031#_1';
GO
ALTER ROLE db_datareader ADD MEMBER [readonlyFuelDataTable];
GO</t>
    </r>
  </si>
  <si>
    <t>Well well it appears the osarcdatashare.database.windows.net is not really free to use.  Will need to figure out another way to make the import successful.  I have to update the import link back to osarc.database.windows.net
I am getting the error code when trying to add the data connection to PowerApps.  
{
  "error": {
    "code": 502,
    "source": "msmanaged-na.azure-apim.net",
    "clientRequestId": "d4afa91b-ac8c-4c72-93bf-57a35740ca9a",
    "message": "BadGateway",
    "innerError": {
      "status": 502,
      "message": "This database has reached the monthly free amount allowance for the month of March 2026 and is paused for the remainder of the month. The free amount will renew at 12:00 AM (UTC) on April 01, 2026. To regain access immediately, open the Compute and Storage tab from the databa&lt;truncated&gt;
Session ID: d3323fbf-a179-4499-be2f-9e37ca9da407</t>
  </si>
  <si>
    <t>Error on the database name. 
Updated strConn = "Provider=SQLOLEDB;Data Source=osarc.database.windows.net;Initial Catalog=osarcdatashare;User ID=readonlyFuelDataTable;Password=Osarc59031#_1;" to strConn = "Provider=SQLOLEDB;Data Source=osarc.database.windows.net;Initial Catalog=osarc;User ID=readonlyFuelDataTable;Password=Osarc59031#_1;"</t>
  </si>
  <si>
    <t xml:space="preserve">Update the CAD-001 section of the CAD_Template sheet.  For some reason, I don't have the fields open for liquidated damages to input amounts.  I also will update the formulas in Column J.  If the Column J formulas are not there, then the amount does not carry over. Also updated Cells from I24:J26 in the Create_NewCAD module to copy the data over. </t>
  </si>
  <si>
    <r>
      <t xml:space="preserve">Significant updates to the Import button code on the Base and Current Fuel Adjustment data user forms.  Updated to import from an Shared Excel file on Sharepoint.  </t>
    </r>
    <r>
      <rPr>
        <b/>
        <u/>
        <sz val="11"/>
        <color rgb="FF0070C0"/>
        <rFont val="Aptos Narrow"/>
        <family val="2"/>
        <scheme val="minor"/>
      </rPr>
      <t>https://osarc.sharepoint.com/sites/OSARCEstimateInvoiceProgram/Fuel%20Prices/Forms/AllItems.aspx</t>
    </r>
    <r>
      <rPr>
        <b/>
        <sz val="11"/>
        <color theme="1"/>
        <rFont val="Aptos Narrow"/>
        <family val="2"/>
        <scheme val="minor"/>
      </rPr>
      <t xml:space="preserve">.  This file is updated from Power Automate when SQL is updated via the Power Apps. Switching from Azure SQL to Local SQL, this is a way to allow the import function to continue working because Azure SQL will be gone by April 2026.  The ITS firewall prevents importing from the Local SQL. </t>
    </r>
  </si>
  <si>
    <t>Accidentally deleted out the "Save" button code for the Base Fuel Adjustment form.  Also the code for both the Base and Current fuel adjustment wad updated. 
Since I am using Option Explicit at the Top of this code.  The variables now must be defined for row, column, endrow
    Dim row As Long
    Dim column As Long
    Dim endrow As Long</t>
  </si>
  <si>
    <t xml:space="preserve">Materials Report module was not working correctly.  Lot of updates and seems to be working correctly now.  This error has been around for a while. </t>
  </si>
  <si>
    <t xml:space="preserve">Updated modules only related to the CAD.  Calculation error still occuring.  Seems currency will automatically cut off the 3 decimal place even though the values input into the function are correct.  For example, the value for the CalculateCurrentCost had UnitCost as Currency.  The value in BN shows $1079.78 and since I used currently, the code basically ignores the 3rd decimal and is actually $1079.78, when it should be $1079.784.  Changing to Double for the UnitCost appears to fixed this problem.  TotalQuantity = Cells(row, column + 4).Value was changed from TotalQuantity = Cells(row, column + 3).Value, which was referencing the wrong column but this is not being used. The past values in Columns BK and BL are showing a large number of decimal places.  The calculations should be rounded going forward because this is an old version that did not have the rounding so CAD No. 3 had the old calculation.  Contracts does the direct calculation with visible numbers and hence it was a </t>
  </si>
  <si>
    <t xml:space="preserve"> This entire check was being skipped because the code was wrong. The row, column and endrow where with in the Do While loop.  Also it needed to check if the field was Numeric before calculation because sometimes the calculated value might hit some text in that column and give a mismatch error. 
Sub Over3000_ChangeOrderNeeded()</t>
  </si>
  <si>
    <t xml:space="preserve">Added "PROJECT NO " to the front of the Project No on the Green Cover module.  The assembly process for the green cover is related. </t>
  </si>
  <si>
    <t>The above "Update Program Files" button is intended for use only by OSARC staff</t>
  </si>
  <si>
    <t xml:space="preserve">Adding a button to the START sheet to make it easier to update the program modules and user form files.  I will also put a button on the "OSARC" tab of the Dashboard form. The new button will download the modules and user form files locally on a temp file on the users computer.  Then the files removed from the Excel file and replaced.  The files are on GitHub.  Removed Module_AUC_Azure module because it is not being used.  Moved the "Hide Excel Sheets" button to the "OSARC" tab.  It was on the "Delete" tab.  The UseForm (.frm) and associated (.frx) file had to be a compressed Zip file (.zip) in order to work with GitHub.  Even though the file looked correct in many ways, the Git file worked propery but the GitHub .frx file appeared to be the problem and the .frx file would default to  a .bas file and not userform (.frm) would appear in the VBA code.   There are 2 new modules for the Program Update.  One of the modules front runs the main update by updating the Module_ProgramUpdates.bas file.  This is to avoid a duplicate  Module_ProgramUpdates1.bas.  I want the updates to occur that might existin in  Module_ProgramUpdates.bas.   Module_ProgramUpdatesRunner.bas will update that file prior to updating all the others. </t>
  </si>
  <si>
    <r>
      <t xml:space="preserve">ERROR found on LSBP-30(18).   Sub Mobilization_Traffic in the section that calculates S-200-A if Range("FA2").Value &gt;= 0.05.  ActiveCell.Value = ActiveCell.Offset(0, 1).Range("A1").Value - </t>
    </r>
    <r>
      <rPr>
        <b/>
        <sz val="11"/>
        <color theme="1"/>
        <rFont val="Aptos Narrow"/>
        <family val="2"/>
        <scheme val="minor"/>
      </rPr>
      <t>ActiveCell.Offset(0, 59)</t>
    </r>
    <r>
      <rPr>
        <sz val="11"/>
        <color theme="1"/>
        <rFont val="Aptos Narrow"/>
        <family val="2"/>
        <scheme val="minor"/>
      </rPr>
      <t xml:space="preserve">.Range("A1").Value is correct.  ActiveCell.Value = ActiveCell.Offset(0, 1).Range("A1").Value - </t>
    </r>
    <r>
      <rPr>
        <b/>
        <i/>
        <sz val="11"/>
        <color theme="1"/>
        <rFont val="Aptos Narrow"/>
        <family val="2"/>
        <scheme val="minor"/>
      </rPr>
      <t>ActiveCell.Offset(0, 60).Range("A1").Value</t>
    </r>
    <r>
      <rPr>
        <sz val="11"/>
        <color theme="1"/>
        <rFont val="Aptos Narrow"/>
        <family val="2"/>
        <scheme val="minor"/>
      </rPr>
      <t xml:space="preserve"> is wrong. 
        ActiveCell.Value = ActiveCell.Offset(0, 1).Range("A1").Value - ActiveCell.Offset(0, 59).Range("A1").Value
    ElseIf Not ws.Cells.Find("S-200-A", SearchOrder:=xlByRows, SearchDirection:=xlNext) Is Nothing And Range("FA2").Value &gt;= 0.05 Then
        Range("A52").Select
        Cells.Find(What:="S-200-A", After:=ActiveCell, LookIn:=xlValues _
        , LookAt:=xlPart, SearchOrder:=xlByRows, SearchDirection:=xlNext, _
        MatchCase:=False, SearchFormat:=False).Activate
        ActiveCell.Select
        ActiveCell.Offset(0, 3).Range("A1").Select
        ActiveCell = 0.5
    ActiveCell.Select
        Selection.Locked = True
        Selection.NumberFormat = "0.000"
        Selection.FormulaHidden = False
        Selection.HorizontalAlignment = xlCenter
        Selection.VerticalAlignment = xlCenter
        With Selection.Interior
            .Pattern = xlSolid
            .PatternColorIndex = xlAutomatic
            .ThemeColor = xlThemeColorDark1
            .TintAndShade = -0.149998474074526
            .PatternTintAndShade = 0
        End With
        ActiveCell.Offset(0, 1).Range("A1").Value = ActiveCell.Value
        </t>
    </r>
    <r>
      <rPr>
        <b/>
        <sz val="11"/>
        <color theme="1"/>
        <rFont val="Aptos Narrow"/>
        <family val="2"/>
        <scheme val="minor"/>
      </rPr>
      <t>ActiveCell.Value = ActiveCell.Offset(0, 1).Range("A1").Value - ActiveCell.Offset(0, 60).Range("A1").Value</t>
    </r>
    <r>
      <rPr>
        <sz val="11"/>
        <color theme="1"/>
        <rFont val="Aptos Narrow"/>
        <family val="2"/>
        <scheme val="minor"/>
      </rPr>
      <t xml:space="preserve">
    ElseIf Not ws.Cells.Find("S-200-A", SearchOrder:=xlByRows, SearchDirection:=xlNext) Is Nothing Then</t>
    </r>
  </si>
  <si>
    <t xml:space="preserve">Updated in several places to set the default Pay Item List to 2024.  The UserForm_DASHBOARD initilize code DATA_VALIDATION.Range("Y2").Value = "2024".  The cmb_PayItemSearch list box properties dialog box needed to be updated as well.  All projects programmed as of July 1, 2025 are supposed to be using the 2024 specifications. 
Removed Module_ProcessPayItem.  It was old code not being used that was updated.  Hide_DefaultSheets_Click() adds the GreenCoverNEW sheet. </t>
  </si>
  <si>
    <t>ActiveCell.Offset(0, -1).Value = Round((1 - ActiveCell.Offset(0, 58).Range("A1").Value), 3) was corrected to (0,58).  The S-618-A was calculating based on the wrong column data. For some reason, I thought I had already corrected this but I guess not.  
  ActiveCell.Offset(0, 1).Select
                If ActiveCell.Value &gt;= 1 Then
                    ActiveCell.Value = 1
                    ActiveCell.Offset(0, -1).Value = Round((1 - ActiveCell.Offset(0, 59).Range("A1").Value), 3)
                ElseIf ActiveCell.Offset(0, -1).Value &lt; 0 Then
                    ActiveCell.Offset(0, -1).Value = 0
                    ActiveCell.Value = ActiveCell.Offset(0, 58).Range("A1").Value
                    ActiveCell.Offset(0, 3).Value = ActiveCell.Offset(0, 59).Range("A1").Value
                End If</t>
  </si>
  <si>
    <t>9.8.26</t>
  </si>
  <si>
    <r>
      <rPr>
        <b/>
        <sz val="11"/>
        <color theme="1"/>
        <rFont val="Aptos Narrow"/>
        <family val="2"/>
        <scheme val="minor"/>
      </rPr>
      <t>Important Note</t>
    </r>
    <r>
      <rPr>
        <sz val="11"/>
        <color theme="1"/>
        <rFont val="Aptos Narrow"/>
        <family val="2"/>
        <scheme val="minor"/>
      </rPr>
      <t xml:space="preserve">: Also interesting the pink button "Update Program Files" on the OSARC tab of the DASHBOARD user form will not let me remove the form while it is in use and replace it.  That makes sense.  What does not make sense is even when I put code at the beginning of the ProgramUpdateRunner and Unload UserForm_DASHBOARD and the form closes, the code does not remove the form as it loops through. Hence, a debug error when running the code from the DASHBOARD.  I just removed the button.  The code can be run directly in VBA or from the START sheet on newer version.  It works fine then.  I also noticed a delay it seems from GitHub and the update VBA code.  Seems like I clicked the update button after pushing the changes to GitHub, I had to hit update again and then the changes showed up.  Not confirmed but noticed that.  </t>
    </r>
  </si>
  <si>
    <t>AC % or Rate (GAL/SY)</t>
  </si>
  <si>
    <t>Module_CAD_Calculate was updated for the "A2" and "A3" fuel adjustment calculations.  On SA-02(16)S, we were using a scrub seal pay item S-406-A which in the past was typically in units of gallons (GAL).  However, the new 2024 Specifications allows the units to be square yards (SY).  The calculations had to be updated because it was not calculating correctly.  Now the calculation checks to see if it is GAL or SY to determine the calculation.  This is potentially problematic because GAL and SQ are case senstive.  Also I updated the PAY ITEM Edit form label.  I am using hte AC% percent field to allow the user to insert the application rate of the emulsion.  This is the old code below. GA18 cell on the CAD_Template sheet modified so the heading will display AC% and Rate (GAL/SY). 
            If Cells(row, column + 21).Value = EmulsionType And Cells(row, column + 10).Value = "A2" Or _
            Cells(row, column + 21).Value = EmulsionType And Cells(row, column + 10).Value = "A3" Then
                Select Case EmulsionType
                    Case "SS-1"
                        Cells(row, column + 44).Value = "=IFERROR(IF(ABS((RC[-8]-RC[-18])/RC[-18])&gt;=0.05,((RC[-8]-RC[-18])*1.0*RC[-41]),0),0)"
                    Case "CRS-2"
                        Cells(row, column + 44).Value = "=IFERROR(IF(ABS((RC[-7]-RC[-17])/RC[-17])&gt;=0.05,((RC[-7]-RC[-17])*1.0*RC[-41]),0),0)"
                    Case "CRS-2P"
                        Cells(row, column + 44).Value = "=IFERROR(IF(ABS((RC[-6]-RC[-16])/RC[-16])&gt;=0.05,((RC[-6]-RC[-16])*1.0*RC[-41]),0),0)"
                    Case "EA-1"
                        Cells(row, column + 44).Value = "=IFERROR(IF(ABS((RC[-5]-RC[-15])/RC[-15])&gt;=0.05,((RC[-5]-RC[-15])*1.0*RC[-41]),0),0)"
                    Case "CSS-1_UN"
                        Cells(row, column + 44).Value = "=IFERROR(IF(ABS((RC[-4]-RC[-14])/RC[-14])&gt;=0.05,((RC[-4]-RC[-14])*1.0*RC[-41]),0),0)"
                    Case "CSS-1"
                        Cells(row, column + 44).Value = "=IFERROR(IF(ABS((RC[-3]-RC[-13])/RC[-13])&gt;=0.05,((RC[-3]-RC[-13])*1.0*RC[-41]),0),0)"
                End Select
            End If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</si>
</sst>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7" formatCode="&quot;$&quot;#,##0.00_);\(&quot;$&quot;#,##0.00\)"/>
    <numFmt numFmtId="44" formatCode="_(&quot;$&quot;* #,##0.00_);_(&quot;$&quot;* \(#,##0.00\);_(&quot;$&quot;* &quot;-&quot;??_);_(@_)"/>
    <numFmt numFmtId="164" formatCode="0.0"/>
    <numFmt numFmtId="165" formatCode="0.000"/>
    <numFmt numFmtId="166" formatCode="0.00000"/>
    <numFmt numFmtId="167" formatCode="[$-409]m/d/yyyy"/>
    <numFmt numFmtId="168" formatCode="[$-409]m/d/yy\ h:mm\ AM/PM;@"/>
    <numFmt numFmtId="169" formatCode="0.0%"/>
    <numFmt numFmtId="170" formatCode="[$-409]mmmm\ d\,\ yyyy;@"/>
    <numFmt numFmtId="171" formatCode="#,##0.000_);\(#,##0.00\)"/>
    <numFmt numFmtId="172" formatCode="0.0000"/>
    <numFmt numFmtId="173" formatCode="&quot;$&quot;#,##0"/>
    <numFmt numFmtId="174" formatCode="&quot;$&quot;#,##0.00"/>
  </numFmts>
  <fonts count="67" x14ac:knownFonts="1">
    <font>
      <sz val="11"/>
      <color theme="1"/>
      <name val="Aptos Narrow"/>
      <family val="2"/>
      <scheme val="minor"/>
    </font>
    <font>
      <sz val="11"/>
      <color theme="1"/>
      <name val="Aptos Narrow"/>
      <family val="2"/>
      <scheme val="minor"/>
    </font>
    <font>
      <b/>
      <sz val="11"/>
      <color theme="1"/>
      <name val="Aptos Narrow"/>
      <family val="2"/>
      <scheme val="minor"/>
    </font>
    <font>
      <b/>
      <sz val="12"/>
      <color theme="0"/>
      <name val="Aptos Narrow"/>
      <family val="2"/>
      <scheme val="minor"/>
    </font>
    <font>
      <sz val="12"/>
      <color theme="1"/>
      <name val="Aptos Narrow"/>
      <family val="2"/>
      <scheme val="minor"/>
    </font>
    <font>
      <b/>
      <sz val="12"/>
      <color theme="1"/>
      <name val="Aptos Narrow"/>
      <family val="2"/>
      <scheme val="minor"/>
    </font>
    <font>
      <sz val="14"/>
      <color theme="1"/>
      <name val="Aptos Narrow"/>
      <family val="2"/>
      <scheme val="minor"/>
    </font>
    <font>
      <sz val="11"/>
      <name val="Aptos Narrow"/>
      <family val="2"/>
      <scheme val="minor"/>
    </font>
    <font>
      <b/>
      <u/>
      <sz val="11"/>
      <name val="Aptos Narrow"/>
      <family val="2"/>
      <scheme val="minor"/>
    </font>
    <font>
      <u/>
      <sz val="11"/>
      <color theme="10"/>
      <name val="Aptos Narrow"/>
      <family val="2"/>
      <scheme val="minor"/>
    </font>
    <font>
      <u/>
      <sz val="11"/>
      <color rgb="FF0070C0"/>
      <name val="Aptos Narrow"/>
      <family val="2"/>
      <scheme val="minor"/>
    </font>
    <font>
      <sz val="12"/>
      <name val="Aptos Narrow"/>
      <family val="2"/>
      <scheme val="minor"/>
    </font>
    <font>
      <b/>
      <sz val="16"/>
      <color theme="1"/>
      <name val="Aptos Narrow"/>
      <family val="2"/>
      <scheme val="minor"/>
    </font>
    <font>
      <sz val="16"/>
      <color theme="1"/>
      <name val="Aptos Narrow"/>
      <family val="2"/>
      <scheme val="minor"/>
    </font>
    <font>
      <b/>
      <sz val="14"/>
      <color theme="1"/>
      <name val="Aptos Narrow"/>
      <family val="2"/>
      <scheme val="minor"/>
    </font>
    <font>
      <b/>
      <sz val="9"/>
      <color theme="1"/>
      <name val="Aptos Narrow"/>
      <family val="2"/>
      <scheme val="minor"/>
    </font>
    <font>
      <u/>
      <sz val="11"/>
      <color theme="1"/>
      <name val="Aptos Narrow"/>
      <family val="2"/>
      <scheme val="minor"/>
    </font>
    <font>
      <b/>
      <sz val="22"/>
      <color theme="1"/>
      <name val="Aptos Narrow"/>
      <family val="2"/>
      <scheme val="minor"/>
    </font>
    <font>
      <sz val="13"/>
      <color theme="1"/>
      <name val="Aptos Narrow"/>
      <family val="2"/>
      <scheme val="minor"/>
    </font>
    <font>
      <b/>
      <sz val="20"/>
      <color theme="1"/>
      <name val="Aptos Narrow"/>
      <family val="2"/>
      <scheme val="minor"/>
    </font>
    <font>
      <sz val="12"/>
      <color theme="1"/>
      <name val="Times New Roman"/>
      <family val="1"/>
    </font>
    <font>
      <i/>
      <sz val="14"/>
      <color theme="1"/>
      <name val="Aptos Narrow"/>
      <family val="2"/>
      <scheme val="minor"/>
    </font>
    <font>
      <sz val="11"/>
      <color theme="1"/>
      <name val="Times New Roman"/>
      <family val="1"/>
    </font>
    <font>
      <i/>
      <sz val="8"/>
      <color theme="1"/>
      <name val="Aptos Narrow"/>
      <family val="2"/>
      <scheme val="minor"/>
    </font>
    <font>
      <i/>
      <sz val="10"/>
      <color theme="1"/>
      <name val="Times New Roman"/>
      <family val="1"/>
    </font>
    <font>
      <b/>
      <sz val="18"/>
      <color theme="1"/>
      <name val="Aptos Narrow"/>
      <family val="2"/>
      <scheme val="minor"/>
    </font>
    <font>
      <b/>
      <u/>
      <sz val="14"/>
      <color theme="1"/>
      <name val="Aptos Narrow"/>
      <family val="2"/>
      <scheme val="minor"/>
    </font>
    <font>
      <u/>
      <sz val="14"/>
      <color theme="1"/>
      <name val="Aptos Narrow"/>
      <family val="2"/>
      <scheme val="minor"/>
    </font>
    <font>
      <b/>
      <u/>
      <sz val="11"/>
      <color rgb="FFFF0000"/>
      <name val="Aptos Narrow"/>
      <family val="2"/>
      <scheme val="minor"/>
    </font>
    <font>
      <sz val="10"/>
      <name val="MS Sans Serif"/>
    </font>
    <font>
      <b/>
      <sz val="20"/>
      <color theme="1"/>
      <name val="Times New Roman"/>
      <family val="1"/>
    </font>
    <font>
      <b/>
      <sz val="22"/>
      <color theme="1"/>
      <name val="Times New Roman"/>
      <family val="1"/>
    </font>
    <font>
      <sz val="18"/>
      <color theme="1"/>
      <name val="Aptos Narrow"/>
      <family val="2"/>
      <scheme val="minor"/>
    </font>
    <font>
      <sz val="10"/>
      <name val="Arial"/>
      <family val="2"/>
    </font>
    <font>
      <b/>
      <sz val="11"/>
      <name val="Arial"/>
      <family val="2"/>
    </font>
    <font>
      <b/>
      <sz val="8"/>
      <name val="Arial"/>
      <family val="2"/>
    </font>
    <font>
      <sz val="8"/>
      <name val="Arial"/>
      <family val="2"/>
    </font>
    <font>
      <b/>
      <sz val="12"/>
      <name val="Arial"/>
      <family val="2"/>
    </font>
    <font>
      <b/>
      <sz val="14"/>
      <name val="Arial"/>
      <family val="2"/>
    </font>
    <font>
      <b/>
      <sz val="14"/>
      <name val="Abadi"/>
      <family val="2"/>
    </font>
    <font>
      <b/>
      <sz val="14"/>
      <color theme="1"/>
      <name val="Abadi"/>
      <family val="2"/>
    </font>
    <font>
      <sz val="14"/>
      <name val="Arial"/>
      <family val="2"/>
    </font>
    <font>
      <b/>
      <sz val="11"/>
      <color theme="3" tint="0.249977111117893"/>
      <name val="Arial"/>
      <family val="2"/>
    </font>
    <font>
      <sz val="12"/>
      <name val="Arial"/>
      <family val="2"/>
    </font>
    <font>
      <sz val="14"/>
      <color theme="1"/>
      <name val="Abadi"/>
      <family val="2"/>
    </font>
    <font>
      <sz val="11"/>
      <name val="Arial"/>
      <family val="2"/>
    </font>
    <font>
      <b/>
      <sz val="9"/>
      <name val="Arial"/>
      <family val="2"/>
    </font>
    <font>
      <sz val="14"/>
      <name val="Abadi"/>
      <family val="2"/>
    </font>
    <font>
      <b/>
      <sz val="11"/>
      <color theme="1"/>
      <name val="Arial"/>
      <family val="2"/>
    </font>
    <font>
      <b/>
      <sz val="10"/>
      <name val="Arial"/>
      <family val="2"/>
    </font>
    <font>
      <sz val="9"/>
      <name val="Arial"/>
      <family val="2"/>
    </font>
    <font>
      <sz val="10"/>
      <color rgb="FFFF0000"/>
      <name val="Arial"/>
      <family val="2"/>
    </font>
    <font>
      <u/>
      <sz val="10"/>
      <name val="Arial"/>
      <family val="2"/>
    </font>
    <font>
      <b/>
      <sz val="10"/>
      <color rgb="FFFF0000"/>
      <name val="Arial"/>
      <family val="2"/>
    </font>
    <font>
      <b/>
      <sz val="16"/>
      <name val="Arial"/>
      <family val="2"/>
    </font>
    <font>
      <b/>
      <sz val="12"/>
      <name val="Aptos Narrow"/>
      <family val="2"/>
      <scheme val="minor"/>
    </font>
    <font>
      <b/>
      <sz val="14"/>
      <color rgb="FFFF0000"/>
      <name val="Aptos Narrow"/>
      <family val="2"/>
      <scheme val="minor"/>
    </font>
    <font>
      <sz val="10.5"/>
      <color theme="1"/>
      <name val="Aptos Narrow"/>
      <family val="2"/>
      <scheme val="minor"/>
    </font>
    <font>
      <b/>
      <sz val="9"/>
      <color indexed="81"/>
      <name val="Tahoma"/>
      <family val="2"/>
    </font>
    <font>
      <sz val="9"/>
      <color indexed="81"/>
      <name val="Tahoma"/>
      <family val="2"/>
    </font>
    <font>
      <sz val="8"/>
      <name val="Aptos Narrow"/>
      <family val="2"/>
      <scheme val="minor"/>
    </font>
    <font>
      <b/>
      <sz val="14"/>
      <name val="Courier New"/>
      <family val="3"/>
    </font>
    <font>
      <b/>
      <sz val="16"/>
      <name val="Courier New"/>
      <family val="3"/>
    </font>
    <font>
      <b/>
      <u/>
      <sz val="11"/>
      <color theme="1"/>
      <name val="Aptos Narrow"/>
      <family val="2"/>
      <scheme val="minor"/>
    </font>
    <font>
      <b/>
      <u/>
      <sz val="12"/>
      <color theme="1"/>
      <name val="Aptos Narrow"/>
      <family val="2"/>
      <scheme val="minor"/>
    </font>
    <font>
      <b/>
      <u/>
      <sz val="11"/>
      <color rgb="FF0070C0"/>
      <name val="Aptos Narrow"/>
      <family val="2"/>
      <scheme val="minor"/>
    </font>
    <font>
      <b/>
      <i/>
      <sz val="11"/>
      <color theme="1"/>
      <name val="Aptos Narrow"/>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FFFFCC"/>
        <bgColor indexed="64"/>
      </patternFill>
    </fill>
    <fill>
      <patternFill patternType="gray0625"/>
    </fill>
    <fill>
      <patternFill patternType="solid">
        <fgColor rgb="FFFFFF00"/>
        <bgColor indexed="64"/>
      </patternFill>
    </fill>
    <fill>
      <patternFill patternType="solid">
        <fgColor theme="4" tint="0.79998168889431442"/>
        <bgColor indexed="64"/>
      </patternFill>
    </fill>
    <fill>
      <patternFill patternType="solid">
        <fgColor rgb="FFF2F7FC"/>
        <bgColor indexed="64"/>
      </patternFill>
    </fill>
  </fills>
  <borders count="69">
    <border>
      <left/>
      <right/>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indexed="64"/>
      </left>
      <right style="thin">
        <color indexed="64"/>
      </right>
      <top style="thin">
        <color indexed="64"/>
      </top>
      <bottom style="thin">
        <color auto="1"/>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top style="medium">
        <color indexed="64"/>
      </top>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top style="thin">
        <color indexed="64"/>
      </top>
      <bottom style="medium">
        <color indexed="64"/>
      </bottom>
      <diagonal/>
    </border>
    <border>
      <left style="medium">
        <color indexed="64"/>
      </left>
      <right style="thin">
        <color indexed="64"/>
      </right>
      <top style="thin">
        <color auto="1"/>
      </top>
      <bottom/>
      <diagonal/>
    </border>
    <border>
      <left style="thin">
        <color indexed="64"/>
      </left>
      <right style="medium">
        <color indexed="64"/>
      </right>
      <top style="thin">
        <color indexed="64"/>
      </top>
      <bottom/>
      <diagonal/>
    </border>
    <border>
      <left style="medium">
        <color indexed="64"/>
      </left>
      <right style="thin">
        <color indexed="64"/>
      </right>
      <top style="thin">
        <color auto="1"/>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style="thin">
        <color indexed="64"/>
      </bottom>
      <diagonal/>
    </border>
    <border>
      <left/>
      <right style="medium">
        <color indexed="64"/>
      </right>
      <top style="medium">
        <color indexed="64"/>
      </top>
      <bottom/>
      <diagonal/>
    </border>
    <border>
      <left style="medium">
        <color indexed="64"/>
      </left>
      <right/>
      <top/>
      <bottom style="dashed">
        <color auto="1"/>
      </bottom>
      <diagonal/>
    </border>
    <border>
      <left/>
      <right/>
      <top/>
      <bottom style="dashed">
        <color auto="1"/>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dashed">
        <color indexed="64"/>
      </left>
      <right style="dashed">
        <color indexed="64"/>
      </right>
      <top style="dashed">
        <color indexed="64"/>
      </top>
      <bottom style="thin">
        <color indexed="64"/>
      </bottom>
      <diagonal/>
    </border>
    <border>
      <left style="thin">
        <color indexed="64"/>
      </left>
      <right/>
      <top style="double">
        <color auto="1"/>
      </top>
      <bottom/>
      <diagonal/>
    </border>
    <border>
      <left/>
      <right/>
      <top style="double">
        <color auto="1"/>
      </top>
      <bottom/>
      <diagonal/>
    </border>
    <border>
      <left/>
      <right style="thin">
        <color indexed="64"/>
      </right>
      <top style="double">
        <color auto="1"/>
      </top>
      <bottom/>
      <diagonal/>
    </border>
    <border>
      <left style="thin">
        <color indexed="64"/>
      </left>
      <right/>
      <top/>
      <bottom/>
      <diagonal/>
    </border>
    <border>
      <left/>
      <right style="thin">
        <color indexed="64"/>
      </right>
      <top/>
      <bottom/>
      <diagonal/>
    </border>
    <border>
      <left style="thin">
        <color indexed="64"/>
      </left>
      <right/>
      <top/>
      <bottom style="double">
        <color auto="1"/>
      </bottom>
      <diagonal/>
    </border>
    <border>
      <left/>
      <right/>
      <top/>
      <bottom style="double">
        <color auto="1"/>
      </bottom>
      <diagonal/>
    </border>
    <border>
      <left/>
      <right style="thin">
        <color indexed="64"/>
      </right>
      <top/>
      <bottom style="double">
        <color auto="1"/>
      </bottom>
      <diagonal/>
    </border>
    <border>
      <left style="thin">
        <color indexed="64"/>
      </left>
      <right style="thin">
        <color indexed="64"/>
      </right>
      <top/>
      <bottom/>
      <diagonal/>
    </border>
    <border>
      <left/>
      <right/>
      <top style="thin">
        <color indexed="64"/>
      </top>
      <bottom/>
      <diagonal/>
    </border>
  </borders>
  <cellStyleXfs count="7">
    <xf numFmtId="0" fontId="0" fillId="0" borderId="0"/>
    <xf numFmtId="4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40" fontId="29" fillId="0" borderId="0" applyFont="0" applyFill="0" applyBorder="0" applyAlignment="0" applyProtection="0"/>
    <xf numFmtId="38" fontId="29" fillId="0" borderId="0" applyFont="0" applyFill="0" applyBorder="0" applyAlignment="0" applyProtection="0"/>
    <xf numFmtId="0" fontId="33" fillId="0" borderId="0"/>
  </cellStyleXfs>
  <cellXfs count="430">
    <xf numFmtId="0" fontId="0" fillId="0" borderId="0" xfId="0"/>
    <xf numFmtId="0" fontId="2" fillId="2" borderId="0" xfId="0" applyFont="1" applyFill="1"/>
    <xf numFmtId="0" fontId="2" fillId="0" borderId="1" xfId="0" applyFont="1" applyBorder="1"/>
    <xf numFmtId="0" fontId="2" fillId="0" borderId="2" xfId="0" applyFont="1" applyBorder="1"/>
    <xf numFmtId="0" fontId="2" fillId="0" borderId="3" xfId="0" applyFont="1" applyBorder="1"/>
    <xf numFmtId="0" fontId="0" fillId="0" borderId="4" xfId="0" applyBorder="1"/>
    <xf numFmtId="164" fontId="0" fillId="0" borderId="4" xfId="0" applyNumberFormat="1" applyBorder="1"/>
    <xf numFmtId="1" fontId="0" fillId="0" borderId="4" xfId="0" applyNumberFormat="1" applyBorder="1"/>
    <xf numFmtId="14" fontId="0" fillId="0" borderId="4" xfId="0" applyNumberFormat="1" applyBorder="1"/>
    <xf numFmtId="165" fontId="0" fillId="0" borderId="4" xfId="0" applyNumberFormat="1" applyBorder="1"/>
    <xf numFmtId="166" fontId="0" fillId="0" borderId="4" xfId="0" applyNumberFormat="1" applyBorder="1"/>
    <xf numFmtId="22" fontId="0" fillId="0" borderId="4" xfId="0" applyNumberFormat="1" applyBorder="1"/>
    <xf numFmtId="0" fontId="0" fillId="0" borderId="5" xfId="0" applyBorder="1"/>
    <xf numFmtId="0" fontId="0" fillId="0" borderId="3" xfId="0" applyBorder="1"/>
    <xf numFmtId="167" fontId="0" fillId="0" borderId="4" xfId="0" applyNumberFormat="1" applyBorder="1"/>
    <xf numFmtId="167" fontId="0" fillId="0" borderId="0" xfId="0" applyNumberFormat="1"/>
    <xf numFmtId="0" fontId="3" fillId="3" borderId="3" xfId="0" applyFont="1" applyFill="1" applyBorder="1"/>
    <xf numFmtId="0" fontId="2" fillId="2" borderId="3" xfId="0" applyFont="1" applyFill="1" applyBorder="1"/>
    <xf numFmtId="0" fontId="0" fillId="4" borderId="3" xfId="0" applyFill="1" applyBorder="1"/>
    <xf numFmtId="0" fontId="2" fillId="0" borderId="0" xfId="0" applyFont="1"/>
    <xf numFmtId="0" fontId="2" fillId="0" borderId="0" xfId="0" applyFont="1" applyAlignment="1">
      <alignment horizontal="center"/>
    </xf>
    <xf numFmtId="0" fontId="2" fillId="0" borderId="6" xfId="0" applyFont="1" applyBorder="1" applyAlignment="1">
      <alignment horizontal="center"/>
    </xf>
    <xf numFmtId="0" fontId="2" fillId="0" borderId="7" xfId="0" applyFont="1" applyBorder="1" applyAlignment="1" applyProtection="1">
      <alignment horizontal="center"/>
      <protection locked="0"/>
    </xf>
    <xf numFmtId="0" fontId="2" fillId="0" borderId="8" xfId="0" applyFont="1" applyBorder="1" applyAlignment="1" applyProtection="1">
      <alignment horizontal="center"/>
      <protection locked="0"/>
    </xf>
    <xf numFmtId="0" fontId="2" fillId="0" borderId="9" xfId="0" applyFont="1" applyBorder="1" applyAlignment="1" applyProtection="1">
      <alignment horizontal="center"/>
      <protection locked="0"/>
    </xf>
    <xf numFmtId="0" fontId="2" fillId="0" borderId="10" xfId="0" applyFont="1" applyBorder="1" applyAlignment="1">
      <alignment horizontal="center"/>
    </xf>
    <xf numFmtId="0" fontId="0" fillId="0" borderId="11" xfId="0" applyBorder="1"/>
    <xf numFmtId="0" fontId="0" fillId="0" borderId="10" xfId="0" applyBorder="1"/>
    <xf numFmtId="49" fontId="0" fillId="0" borderId="11" xfId="0" applyNumberFormat="1" applyBorder="1"/>
    <xf numFmtId="0" fontId="0" fillId="0" borderId="12" xfId="0" applyBorder="1"/>
    <xf numFmtId="0" fontId="0" fillId="0" borderId="7" xfId="0" applyBorder="1" applyAlignment="1">
      <alignment horizontal="center"/>
    </xf>
    <xf numFmtId="0" fontId="0" fillId="0" borderId="9" xfId="0" applyBorder="1" applyAlignment="1">
      <alignment horizontal="center"/>
    </xf>
    <xf numFmtId="0" fontId="0" fillId="0" borderId="11" xfId="0" applyBorder="1" applyAlignment="1">
      <alignment horizontal="center"/>
    </xf>
    <xf numFmtId="0" fontId="0" fillId="0" borderId="13" xfId="0" applyBorder="1" applyAlignment="1" applyProtection="1">
      <alignment horizontal="center"/>
      <protection locked="0"/>
    </xf>
    <xf numFmtId="0" fontId="0" fillId="0" borderId="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lignment horizontal="center"/>
    </xf>
    <xf numFmtId="0" fontId="0" fillId="0" borderId="0" xfId="0" applyAlignment="1">
      <alignment horizontal="center"/>
    </xf>
    <xf numFmtId="0" fontId="4" fillId="0" borderId="16" xfId="0" applyFont="1" applyBorder="1" applyAlignment="1">
      <alignment horizontal="center"/>
    </xf>
    <xf numFmtId="0" fontId="0" fillId="0" borderId="17" xfId="0" applyBorder="1"/>
    <xf numFmtId="0" fontId="0" fillId="0" borderId="15" xfId="0" applyBorder="1"/>
    <xf numFmtId="0" fontId="0" fillId="0" borderId="18" xfId="0" applyBorder="1"/>
    <xf numFmtId="49" fontId="0" fillId="0" borderId="17" xfId="0" applyNumberFormat="1" applyBorder="1"/>
    <xf numFmtId="0" fontId="0" fillId="0" borderId="19" xfId="0" applyBorder="1"/>
    <xf numFmtId="0" fontId="0" fillId="0" borderId="13" xfId="0" applyBorder="1" applyAlignment="1">
      <alignment horizontal="center"/>
    </xf>
    <xf numFmtId="0" fontId="0" fillId="0" borderId="14" xfId="0" applyBorder="1" applyAlignment="1">
      <alignment horizontal="center"/>
    </xf>
    <xf numFmtId="0" fontId="0" fillId="0" borderId="18" xfId="0" applyBorder="1" applyAlignment="1">
      <alignment horizontal="center"/>
    </xf>
    <xf numFmtId="0" fontId="0" fillId="0" borderId="17" xfId="0" applyBorder="1" applyAlignment="1">
      <alignment horizontal="center"/>
    </xf>
    <xf numFmtId="0" fontId="0" fillId="0" borderId="20" xfId="0" applyBorder="1" applyAlignment="1">
      <alignment horizontal="center"/>
    </xf>
    <xf numFmtId="0" fontId="0" fillId="0" borderId="21" xfId="0" applyBorder="1"/>
    <xf numFmtId="0" fontId="0" fillId="0" borderId="16" xfId="0" applyBorder="1"/>
    <xf numFmtId="0" fontId="0" fillId="0" borderId="16" xfId="0" applyBorder="1" applyAlignment="1">
      <alignment horizontal="center"/>
    </xf>
    <xf numFmtId="0" fontId="0" fillId="0" borderId="20" xfId="0" applyBorder="1" applyAlignment="1" applyProtection="1">
      <alignment horizontal="center"/>
      <protection locked="0"/>
    </xf>
    <xf numFmtId="0" fontId="0" fillId="0" borderId="21" xfId="0" applyBorder="1" applyAlignment="1">
      <alignment horizontal="center"/>
    </xf>
    <xf numFmtId="49" fontId="0" fillId="0" borderId="18" xfId="0" applyNumberFormat="1" applyBorder="1"/>
    <xf numFmtId="0" fontId="0" fillId="0" borderId="22" xfId="0" applyBorder="1"/>
    <xf numFmtId="0" fontId="0" fillId="0" borderId="23" xfId="0" applyBorder="1" applyAlignment="1">
      <alignment horizontal="center"/>
    </xf>
    <xf numFmtId="0" fontId="0" fillId="0" borderId="24" xfId="0" applyBorder="1" applyAlignment="1">
      <alignment horizontal="center"/>
    </xf>
    <xf numFmtId="0" fontId="2" fillId="0" borderId="25" xfId="0" applyFont="1" applyBorder="1" applyAlignment="1">
      <alignment horizontal="center"/>
    </xf>
    <xf numFmtId="0" fontId="2" fillId="0" borderId="26" xfId="0" applyFont="1" applyBorder="1" applyAlignment="1">
      <alignment horizontal="center"/>
    </xf>
    <xf numFmtId="7" fontId="0" fillId="0" borderId="0" xfId="0" applyNumberFormat="1"/>
    <xf numFmtId="0" fontId="0" fillId="0" borderId="25" xfId="0" applyBorder="1" applyAlignment="1" applyProtection="1">
      <alignment horizontal="center"/>
      <protection locked="0"/>
    </xf>
    <xf numFmtId="0" fontId="0" fillId="0" borderId="27" xfId="0" applyBorder="1" applyAlignment="1" applyProtection="1">
      <alignment horizontal="center"/>
      <protection locked="0"/>
    </xf>
    <xf numFmtId="0" fontId="0" fillId="0" borderId="26" xfId="0" applyBorder="1" applyAlignment="1" applyProtection="1">
      <alignment horizontal="center"/>
      <protection locked="0"/>
    </xf>
    <xf numFmtId="0" fontId="2" fillId="0" borderId="7" xfId="0" applyFont="1" applyBorder="1"/>
    <xf numFmtId="0" fontId="2" fillId="0" borderId="28" xfId="0" applyFont="1" applyBorder="1"/>
    <xf numFmtId="0" fontId="0" fillId="0" borderId="13" xfId="0" applyBorder="1"/>
    <xf numFmtId="0" fontId="0" fillId="5" borderId="20" xfId="0" applyFill="1" applyBorder="1"/>
    <xf numFmtId="0" fontId="0" fillId="0" borderId="25" xfId="0" applyBorder="1"/>
    <xf numFmtId="0" fontId="0" fillId="0" borderId="29" xfId="0" applyBorder="1"/>
    <xf numFmtId="0" fontId="5" fillId="0" borderId="3" xfId="0" applyFont="1" applyBorder="1"/>
    <xf numFmtId="14" fontId="6" fillId="0" borderId="3" xfId="0" applyNumberFormat="1" applyFont="1" applyBorder="1" applyAlignment="1">
      <alignment horizontal="center"/>
    </xf>
    <xf numFmtId="0" fontId="6" fillId="0" borderId="3" xfId="0" applyFont="1" applyBorder="1" applyAlignment="1">
      <alignment horizontal="center"/>
    </xf>
    <xf numFmtId="0" fontId="0" fillId="0" borderId="3" xfId="0" applyBorder="1" applyAlignment="1">
      <alignment horizontal="left" wrapText="1"/>
    </xf>
    <xf numFmtId="0" fontId="5" fillId="0" borderId="3" xfId="0" applyFont="1" applyBorder="1" applyAlignment="1">
      <alignment horizontal="left" vertical="center"/>
    </xf>
    <xf numFmtId="0" fontId="5" fillId="0" borderId="3" xfId="0" applyFont="1" applyBorder="1" applyAlignment="1">
      <alignment horizontal="center" vertical="center"/>
    </xf>
    <xf numFmtId="0" fontId="10" fillId="0" borderId="3" xfId="3" applyFont="1" applyBorder="1" applyAlignment="1">
      <alignment horizontal="left" vertical="center"/>
    </xf>
    <xf numFmtId="49" fontId="11" fillId="0" borderId="3" xfId="0" applyNumberFormat="1" applyFont="1" applyBorder="1" applyAlignment="1">
      <alignment horizontal="center" vertical="center"/>
    </xf>
    <xf numFmtId="0" fontId="10" fillId="6" borderId="3" xfId="3" applyFont="1" applyFill="1" applyBorder="1" applyAlignment="1">
      <alignment horizontal="left" vertical="center"/>
    </xf>
    <xf numFmtId="49" fontId="11" fillId="6" borderId="3" xfId="0" applyNumberFormat="1" applyFont="1" applyFill="1" applyBorder="1" applyAlignment="1">
      <alignment horizontal="center" vertical="center"/>
    </xf>
    <xf numFmtId="0" fontId="10" fillId="6" borderId="3" xfId="3" applyFont="1" applyFill="1" applyBorder="1" applyAlignment="1">
      <alignment vertical="center"/>
    </xf>
    <xf numFmtId="0" fontId="10" fillId="0" borderId="3" xfId="3" applyFont="1" applyFill="1" applyBorder="1" applyAlignment="1">
      <alignment vertical="center"/>
    </xf>
    <xf numFmtId="0" fontId="10" fillId="0" borderId="3" xfId="3" applyFont="1" applyBorder="1" applyAlignment="1">
      <alignment vertical="center"/>
    </xf>
    <xf numFmtId="0" fontId="9" fillId="6" borderId="3" xfId="3" applyFill="1" applyBorder="1" applyAlignment="1">
      <alignment vertical="center"/>
    </xf>
    <xf numFmtId="0" fontId="9" fillId="0" borderId="3" xfId="3" applyBorder="1" applyAlignment="1">
      <alignment vertical="center"/>
    </xf>
    <xf numFmtId="0" fontId="14" fillId="0" borderId="0" xfId="0" applyFont="1"/>
    <xf numFmtId="0" fontId="14" fillId="0" borderId="0" xfId="0" applyFont="1" applyAlignment="1">
      <alignment horizontal="center"/>
    </xf>
    <xf numFmtId="0" fontId="0" fillId="7" borderId="30" xfId="0" applyFill="1" applyBorder="1" applyAlignment="1">
      <alignment horizontal="left" vertical="center" shrinkToFit="1"/>
    </xf>
    <xf numFmtId="0" fontId="0" fillId="7" borderId="30" xfId="0" applyFill="1" applyBorder="1" applyAlignment="1">
      <alignment horizontal="left"/>
    </xf>
    <xf numFmtId="0" fontId="2" fillId="0" borderId="0" xfId="0" applyFont="1" applyAlignment="1">
      <alignment horizontal="left"/>
    </xf>
    <xf numFmtId="0" fontId="0" fillId="0" borderId="0" xfId="0" applyAlignment="1">
      <alignment horizontal="left"/>
    </xf>
    <xf numFmtId="165" fontId="0" fillId="7" borderId="30" xfId="0" applyNumberFormat="1" applyFill="1" applyBorder="1"/>
    <xf numFmtId="0" fontId="15" fillId="0" borderId="0" xfId="0" applyFont="1"/>
    <xf numFmtId="164" fontId="0" fillId="7" borderId="30" xfId="0" applyNumberFormat="1" applyFill="1" applyBorder="1" applyAlignment="1">
      <alignment horizontal="left"/>
    </xf>
    <xf numFmtId="0" fontId="0" fillId="7" borderId="30" xfId="0" applyFill="1" applyBorder="1" applyAlignment="1">
      <alignment shrinkToFit="1"/>
    </xf>
    <xf numFmtId="164" fontId="0" fillId="7" borderId="30" xfId="0" applyNumberFormat="1" applyFill="1" applyBorder="1" applyAlignment="1">
      <alignment horizontal="center"/>
    </xf>
    <xf numFmtId="0" fontId="0" fillId="7" borderId="30" xfId="0" applyFill="1" applyBorder="1"/>
    <xf numFmtId="0" fontId="2" fillId="0" borderId="3" xfId="0" applyFont="1" applyBorder="1" applyAlignment="1">
      <alignment horizontal="center" vertical="center"/>
    </xf>
    <xf numFmtId="0" fontId="0" fillId="0" borderId="0" xfId="0" applyAlignment="1">
      <alignment horizontal="left" wrapText="1"/>
    </xf>
    <xf numFmtId="0" fontId="0" fillId="0" borderId="0" xfId="0" applyAlignment="1">
      <alignment wrapText="1"/>
    </xf>
    <xf numFmtId="0" fontId="16" fillId="0" borderId="0" xfId="0" applyFont="1"/>
    <xf numFmtId="0" fontId="4" fillId="0" borderId="0" xfId="0" applyFont="1"/>
    <xf numFmtId="2" fontId="0" fillId="0" borderId="0" xfId="0" applyNumberFormat="1"/>
    <xf numFmtId="168" fontId="0" fillId="0" borderId="0" xfId="0" applyNumberFormat="1"/>
    <xf numFmtId="0" fontId="0" fillId="0" borderId="3" xfId="0" applyBorder="1" applyAlignment="1">
      <alignment horizontal="center" vertical="center" wrapText="1"/>
    </xf>
    <xf numFmtId="0" fontId="17" fillId="0" borderId="0" xfId="0" applyFont="1" applyAlignment="1">
      <alignment horizontal="center"/>
    </xf>
    <xf numFmtId="0" fontId="6" fillId="0" borderId="0" xfId="0" applyFont="1" applyAlignment="1">
      <alignment horizontal="center"/>
    </xf>
    <xf numFmtId="0" fontId="18" fillId="0" borderId="0" xfId="0" applyFont="1"/>
    <xf numFmtId="0" fontId="19" fillId="0" borderId="0" xfId="0" applyFont="1" applyAlignment="1">
      <alignment horizontal="center"/>
    </xf>
    <xf numFmtId="0" fontId="20" fillId="0" borderId="0" xfId="0" applyFont="1"/>
    <xf numFmtId="0" fontId="12" fillId="7" borderId="30" xfId="0" applyFont="1" applyFill="1" applyBorder="1" applyAlignment="1" applyProtection="1">
      <alignment horizontal="center" shrinkToFit="1"/>
      <protection locked="0"/>
    </xf>
    <xf numFmtId="0" fontId="22" fillId="0" borderId="0" xfId="0" applyFont="1"/>
    <xf numFmtId="1" fontId="12" fillId="7" borderId="30" xfId="0" applyNumberFormat="1" applyFont="1" applyFill="1" applyBorder="1" applyAlignment="1" applyProtection="1">
      <alignment horizontal="center" shrinkToFit="1"/>
      <protection locked="0"/>
    </xf>
    <xf numFmtId="0" fontId="12" fillId="0" borderId="0" xfId="0" applyFont="1"/>
    <xf numFmtId="0" fontId="23" fillId="0" borderId="0" xfId="0" applyFont="1"/>
    <xf numFmtId="0" fontId="22" fillId="0" borderId="0" xfId="0" applyFont="1" applyAlignment="1">
      <alignment horizontal="right"/>
    </xf>
    <xf numFmtId="0" fontId="24" fillId="0" borderId="0" xfId="0" applyFont="1"/>
    <xf numFmtId="165" fontId="0" fillId="0" borderId="19" xfId="0" applyNumberFormat="1" applyBorder="1" applyAlignment="1">
      <alignment horizontal="center" shrinkToFit="1"/>
    </xf>
    <xf numFmtId="165" fontId="0" fillId="0" borderId="30" xfId="0" applyNumberFormat="1" applyBorder="1" applyAlignment="1">
      <alignment horizontal="center" shrinkToFit="1"/>
    </xf>
    <xf numFmtId="0" fontId="0" fillId="0" borderId="0" xfId="0" applyAlignment="1">
      <alignment horizontal="right"/>
    </xf>
    <xf numFmtId="1" fontId="0" fillId="0" borderId="30" xfId="0" applyNumberFormat="1" applyBorder="1" applyAlignment="1">
      <alignment horizontal="center" shrinkToFit="1"/>
    </xf>
    <xf numFmtId="0" fontId="6" fillId="0" borderId="30" xfId="0" applyFont="1" applyBorder="1"/>
    <xf numFmtId="0" fontId="0" fillId="0" borderId="30" xfId="0" applyBorder="1"/>
    <xf numFmtId="0" fontId="6" fillId="0" borderId="19" xfId="0" applyFont="1" applyBorder="1"/>
    <xf numFmtId="0" fontId="26" fillId="0" borderId="0" xfId="0" applyFont="1" applyAlignment="1">
      <alignment horizontal="left" vertical="center"/>
    </xf>
    <xf numFmtId="0" fontId="27" fillId="0" borderId="0" xfId="0" applyFont="1"/>
    <xf numFmtId="0" fontId="6" fillId="0" borderId="30" xfId="0" applyFont="1" applyBorder="1" applyAlignment="1">
      <alignment horizontal="left" shrinkToFit="1"/>
    </xf>
    <xf numFmtId="0" fontId="5" fillId="8" borderId="0" xfId="0" applyFont="1" applyFill="1" applyAlignment="1">
      <alignment horizontal="center" shrinkToFit="1"/>
    </xf>
    <xf numFmtId="0" fontId="25" fillId="0" borderId="0" xfId="0" applyFont="1"/>
    <xf numFmtId="0" fontId="2" fillId="0" borderId="3" xfId="0" applyFont="1" applyBorder="1" applyAlignment="1">
      <alignment horizontal="center"/>
    </xf>
    <xf numFmtId="0" fontId="2" fillId="0" borderId="31" xfId="0" applyFont="1" applyBorder="1" applyAlignment="1">
      <alignment horizontal="center"/>
    </xf>
    <xf numFmtId="0" fontId="2" fillId="0" borderId="34" xfId="0" applyFont="1" applyBorder="1" applyAlignment="1">
      <alignment horizontal="center"/>
    </xf>
    <xf numFmtId="0" fontId="28" fillId="0" borderId="35" xfId="0" applyFont="1" applyBorder="1" applyAlignment="1">
      <alignment vertical="top" wrapText="1"/>
    </xf>
    <xf numFmtId="0" fontId="28" fillId="0" borderId="0" xfId="0" applyFont="1" applyAlignment="1">
      <alignment vertical="top" wrapText="1"/>
    </xf>
    <xf numFmtId="0" fontId="0" fillId="0" borderId="0" xfId="0" applyAlignment="1">
      <alignment vertical="top" wrapText="1"/>
    </xf>
    <xf numFmtId="0" fontId="0" fillId="0" borderId="3" xfId="0" applyBorder="1" applyAlignment="1">
      <alignment horizontal="center"/>
    </xf>
    <xf numFmtId="44" fontId="0" fillId="0" borderId="3" xfId="0" applyNumberFormat="1" applyBorder="1" applyAlignment="1">
      <alignment horizontal="center"/>
    </xf>
    <xf numFmtId="44" fontId="0" fillId="0" borderId="3" xfId="0" applyNumberFormat="1" applyBorder="1"/>
    <xf numFmtId="1" fontId="0" fillId="0" borderId="7" xfId="2" applyNumberFormat="1" applyFont="1" applyBorder="1" applyAlignment="1">
      <alignment horizontal="center"/>
    </xf>
    <xf numFmtId="44" fontId="0" fillId="2" borderId="28" xfId="1" applyFont="1" applyFill="1" applyBorder="1" applyProtection="1"/>
    <xf numFmtId="0" fontId="0" fillId="0" borderId="35" xfId="0" applyBorder="1" applyAlignment="1">
      <alignment vertical="top" wrapText="1"/>
    </xf>
    <xf numFmtId="0" fontId="0" fillId="0" borderId="0" xfId="0" applyAlignment="1">
      <alignment horizontal="left" vertical="top"/>
    </xf>
    <xf numFmtId="1" fontId="0" fillId="0" borderId="13" xfId="2" applyNumberFormat="1" applyFont="1" applyBorder="1" applyAlignment="1">
      <alignment horizontal="center"/>
    </xf>
    <xf numFmtId="44" fontId="0" fillId="2" borderId="20" xfId="1" applyFont="1" applyFill="1" applyBorder="1" applyProtection="1"/>
    <xf numFmtId="0" fontId="0" fillId="0" borderId="7" xfId="0" applyBorder="1" applyAlignment="1">
      <alignment horizontal="center" vertical="top" wrapText="1"/>
    </xf>
    <xf numFmtId="170" fontId="0" fillId="2" borderId="28" xfId="0" applyNumberFormat="1" applyFill="1" applyBorder="1" applyAlignment="1">
      <alignment horizontal="center" vertical="top" shrinkToFit="1"/>
    </xf>
    <xf numFmtId="0" fontId="0" fillId="0" borderId="25" xfId="0" applyBorder="1" applyAlignment="1">
      <alignment horizontal="center" vertical="top" wrapText="1"/>
    </xf>
    <xf numFmtId="14" fontId="0" fillId="2" borderId="26" xfId="0" applyNumberFormat="1" applyFill="1" applyBorder="1" applyAlignment="1">
      <alignment horizontal="center"/>
    </xf>
    <xf numFmtId="0" fontId="0" fillId="0" borderId="38" xfId="0" applyBorder="1" applyAlignment="1">
      <alignment horizontal="center"/>
    </xf>
    <xf numFmtId="44" fontId="0" fillId="0" borderId="38" xfId="0" applyNumberFormat="1" applyBorder="1" applyAlignment="1">
      <alignment horizontal="center"/>
    </xf>
    <xf numFmtId="44" fontId="0" fillId="0" borderId="38" xfId="0" applyNumberFormat="1" applyBorder="1"/>
    <xf numFmtId="1" fontId="0" fillId="0" borderId="25" xfId="2" applyNumberFormat="1" applyFont="1" applyBorder="1" applyAlignment="1">
      <alignment horizontal="center"/>
    </xf>
    <xf numFmtId="44" fontId="0" fillId="2" borderId="26" xfId="1" applyFont="1" applyFill="1" applyBorder="1" applyProtection="1"/>
    <xf numFmtId="0" fontId="0" fillId="0" borderId="0" xfId="0" applyAlignment="1">
      <alignment horizontal="left" vertical="top" wrapText="1"/>
    </xf>
    <xf numFmtId="44" fontId="0" fillId="0" borderId="8" xfId="0" applyNumberFormat="1" applyBorder="1" applyAlignment="1">
      <alignment horizontal="center"/>
    </xf>
    <xf numFmtId="44" fontId="0" fillId="0" borderId="28" xfId="0" applyNumberFormat="1" applyBorder="1"/>
    <xf numFmtId="44" fontId="0" fillId="0" borderId="20" xfId="0" applyNumberFormat="1" applyBorder="1"/>
    <xf numFmtId="0" fontId="0" fillId="0" borderId="6" xfId="0" applyBorder="1"/>
    <xf numFmtId="0" fontId="0" fillId="7" borderId="12" xfId="0" applyFill="1" applyBorder="1"/>
    <xf numFmtId="0" fontId="0" fillId="0" borderId="41" xfId="0" applyBorder="1"/>
    <xf numFmtId="0" fontId="0" fillId="0" borderId="44" xfId="0" applyBorder="1"/>
    <xf numFmtId="0" fontId="0" fillId="0" borderId="45" xfId="0" applyBorder="1"/>
    <xf numFmtId="0" fontId="0" fillId="0" borderId="47" xfId="0" applyBorder="1"/>
    <xf numFmtId="0" fontId="0" fillId="0" borderId="48" xfId="0" applyBorder="1"/>
    <xf numFmtId="0" fontId="0" fillId="0" borderId="48" xfId="0" applyBorder="1" applyAlignment="1">
      <alignment horizontal="center" vertical="center"/>
    </xf>
    <xf numFmtId="0" fontId="0" fillId="0" borderId="49" xfId="0" applyBorder="1" applyAlignment="1">
      <alignment horizontal="center" vertical="center"/>
    </xf>
    <xf numFmtId="0" fontId="14" fillId="0" borderId="30" xfId="0" applyFont="1" applyBorder="1" applyAlignment="1">
      <alignment horizontal="center"/>
    </xf>
    <xf numFmtId="0" fontId="0" fillId="0" borderId="3" xfId="0" applyBorder="1" applyAlignment="1">
      <alignment horizontal="center" vertical="center"/>
    </xf>
    <xf numFmtId="0" fontId="30" fillId="0" borderId="0" xfId="0" applyFont="1"/>
    <xf numFmtId="0" fontId="32" fillId="0" borderId="0" xfId="0" applyFont="1"/>
    <xf numFmtId="0" fontId="34" fillId="0" borderId="0" xfId="6" applyFont="1" applyAlignment="1">
      <alignment vertical="center"/>
    </xf>
    <xf numFmtId="0" fontId="33" fillId="0" borderId="0" xfId="6"/>
    <xf numFmtId="0" fontId="33" fillId="0" borderId="0" xfId="6" applyAlignment="1">
      <alignment horizontal="right"/>
    </xf>
    <xf numFmtId="0" fontId="35" fillId="0" borderId="3" xfId="6" applyFont="1" applyBorder="1" applyAlignment="1">
      <alignment horizontal="center" vertical="center" wrapText="1"/>
    </xf>
    <xf numFmtId="0" fontId="35" fillId="0" borderId="10" xfId="6" applyFont="1" applyBorder="1" applyAlignment="1">
      <alignment horizontal="center" vertical="center" wrapText="1"/>
    </xf>
    <xf numFmtId="0" fontId="37" fillId="0" borderId="0" xfId="6" applyFont="1" applyAlignment="1">
      <alignment horizontal="center"/>
    </xf>
    <xf numFmtId="0" fontId="38" fillId="0" borderId="0" xfId="6" applyFont="1" applyAlignment="1">
      <alignment vertical="center"/>
    </xf>
    <xf numFmtId="0" fontId="6" fillId="0" borderId="0" xfId="0" applyFont="1"/>
    <xf numFmtId="0" fontId="39" fillId="0" borderId="0" xfId="6" applyFont="1" applyAlignment="1">
      <alignment horizontal="center"/>
    </xf>
    <xf numFmtId="0" fontId="40" fillId="0" borderId="0" xfId="0" applyFont="1" applyAlignment="1">
      <alignment horizontal="center"/>
    </xf>
    <xf numFmtId="0" fontId="41" fillId="0" borderId="0" xfId="6" applyFont="1"/>
    <xf numFmtId="0" fontId="34" fillId="0" borderId="3" xfId="6" applyFont="1" applyBorder="1" applyAlignment="1">
      <alignment horizontal="center" vertical="center" wrapText="1" shrinkToFit="1"/>
    </xf>
    <xf numFmtId="0" fontId="42" fillId="0" borderId="3" xfId="6" applyFont="1" applyBorder="1" applyAlignment="1">
      <alignment horizontal="center" vertical="center" wrapText="1" shrinkToFit="1"/>
    </xf>
    <xf numFmtId="0" fontId="34" fillId="0" borderId="0" xfId="6" applyFont="1" applyAlignment="1">
      <alignment vertical="top"/>
    </xf>
    <xf numFmtId="44" fontId="33" fillId="0" borderId="3" xfId="1" applyFont="1" applyBorder="1" applyAlignment="1">
      <alignment horizontal="center"/>
    </xf>
    <xf numFmtId="10" fontId="33" fillId="0" borderId="3" xfId="2" applyNumberFormat="1" applyFont="1" applyBorder="1" applyAlignment="1">
      <alignment horizontal="center"/>
    </xf>
    <xf numFmtId="0" fontId="33" fillId="0" borderId="3" xfId="6" applyBorder="1" applyAlignment="1">
      <alignment horizontal="center"/>
    </xf>
    <xf numFmtId="0" fontId="37" fillId="0" borderId="0" xfId="6" applyFont="1" applyAlignment="1">
      <alignment horizontal="right" vertical="center"/>
    </xf>
    <xf numFmtId="44" fontId="43" fillId="0" borderId="29" xfId="6" applyNumberFormat="1" applyFont="1" applyBorder="1"/>
    <xf numFmtId="0" fontId="14" fillId="0" borderId="3" xfId="0" applyFont="1" applyBorder="1" applyAlignment="1">
      <alignment shrinkToFit="1"/>
    </xf>
    <xf numFmtId="0" fontId="44" fillId="0" borderId="3" xfId="0" applyFont="1" applyBorder="1" applyAlignment="1">
      <alignment horizontal="center" shrinkToFit="1"/>
    </xf>
    <xf numFmtId="0" fontId="44" fillId="0" borderId="0" xfId="0" applyFont="1"/>
    <xf numFmtId="44" fontId="45" fillId="0" borderId="3" xfId="1" applyFont="1" applyBorder="1" applyAlignment="1">
      <alignment horizontal="center"/>
    </xf>
    <xf numFmtId="0" fontId="41" fillId="0" borderId="30" xfId="6" applyFont="1" applyBorder="1" applyAlignment="1">
      <alignment horizontal="left"/>
    </xf>
    <xf numFmtId="0" fontId="15" fillId="0" borderId="0" xfId="0" applyFont="1" applyAlignment="1">
      <alignment horizontal="right"/>
    </xf>
    <xf numFmtId="0" fontId="46" fillId="0" borderId="3" xfId="6" applyFont="1" applyBorder="1" applyAlignment="1">
      <alignment horizontal="center"/>
    </xf>
    <xf numFmtId="44" fontId="33" fillId="10" borderId="3" xfId="1" applyFont="1" applyFill="1" applyBorder="1" applyAlignment="1">
      <alignment horizontal="center"/>
    </xf>
    <xf numFmtId="44" fontId="33" fillId="0" borderId="3" xfId="1" applyFont="1" applyBorder="1"/>
    <xf numFmtId="0" fontId="44" fillId="0" borderId="3" xfId="0" applyFont="1" applyBorder="1" applyAlignment="1">
      <alignment horizontal="center"/>
    </xf>
    <xf numFmtId="0" fontId="47" fillId="0" borderId="3" xfId="6" applyFont="1" applyBorder="1" applyAlignment="1">
      <alignment horizontal="center"/>
    </xf>
    <xf numFmtId="0" fontId="48" fillId="0" borderId="0" xfId="6" applyFont="1" applyAlignment="1">
      <alignment horizontal="center"/>
    </xf>
    <xf numFmtId="0" fontId="41" fillId="0" borderId="30" xfId="6" applyFont="1" applyBorder="1"/>
    <xf numFmtId="0" fontId="33" fillId="7" borderId="0" xfId="6" applyFill="1" applyProtection="1">
      <protection locked="0"/>
    </xf>
    <xf numFmtId="44" fontId="33" fillId="0" borderId="3" xfId="6" applyNumberFormat="1" applyBorder="1" applyAlignment="1">
      <alignment horizontal="center" vertical="center"/>
    </xf>
    <xf numFmtId="0" fontId="43" fillId="0" borderId="0" xfId="6" applyFont="1" applyAlignment="1">
      <alignment wrapText="1"/>
    </xf>
    <xf numFmtId="172" fontId="14" fillId="0" borderId="3" xfId="0" applyNumberFormat="1" applyFont="1" applyBorder="1" applyAlignment="1">
      <alignment shrinkToFit="1"/>
    </xf>
    <xf numFmtId="172" fontId="44" fillId="0" borderId="3" xfId="0" applyNumberFormat="1" applyFont="1" applyBorder="1" applyAlignment="1">
      <alignment horizontal="center" shrinkToFit="1"/>
    </xf>
    <xf numFmtId="172" fontId="47" fillId="0" borderId="3" xfId="6" applyNumberFormat="1" applyFont="1" applyBorder="1" applyAlignment="1">
      <alignment horizontal="center" shrinkToFit="1"/>
    </xf>
    <xf numFmtId="0" fontId="45" fillId="0" borderId="0" xfId="6" applyFont="1"/>
    <xf numFmtId="0" fontId="41" fillId="7" borderId="0" xfId="6" applyFont="1" applyFill="1"/>
    <xf numFmtId="0" fontId="33" fillId="0" borderId="0" xfId="6" applyAlignment="1">
      <alignment shrinkToFit="1"/>
    </xf>
    <xf numFmtId="0" fontId="33" fillId="0" borderId="0" xfId="6" applyAlignment="1">
      <alignment wrapText="1"/>
    </xf>
    <xf numFmtId="0" fontId="41" fillId="6" borderId="30" xfId="6" applyFont="1" applyFill="1" applyBorder="1" applyAlignment="1">
      <alignment horizontal="center"/>
    </xf>
    <xf numFmtId="0" fontId="38" fillId="0" borderId="0" xfId="6" applyFont="1"/>
    <xf numFmtId="0" fontId="49" fillId="0" borderId="0" xfId="6" applyFont="1" applyAlignment="1">
      <alignment shrinkToFit="1"/>
    </xf>
    <xf numFmtId="0" fontId="33" fillId="0" borderId="0" xfId="6" applyAlignment="1">
      <alignment horizontal="center"/>
    </xf>
    <xf numFmtId="0" fontId="33" fillId="7" borderId="0" xfId="6" applyFill="1"/>
    <xf numFmtId="0" fontId="43" fillId="0" borderId="0" xfId="6" applyFont="1"/>
    <xf numFmtId="44" fontId="33" fillId="0" borderId="0" xfId="6" applyNumberFormat="1"/>
    <xf numFmtId="0" fontId="33" fillId="0" borderId="52" xfId="6" applyBorder="1" applyAlignment="1">
      <alignment horizontal="center" vertical="center" shrinkToFit="1"/>
    </xf>
    <xf numFmtId="0" fontId="33" fillId="0" borderId="52" xfId="6" applyBorder="1" applyAlignment="1">
      <alignment horizontal="center" vertical="center" wrapText="1"/>
    </xf>
    <xf numFmtId="0" fontId="33" fillId="0" borderId="14" xfId="6" applyBorder="1" applyAlignment="1">
      <alignment vertical="center"/>
    </xf>
    <xf numFmtId="0" fontId="33" fillId="0" borderId="37" xfId="6" applyBorder="1" applyAlignment="1">
      <alignment vertical="center"/>
    </xf>
    <xf numFmtId="0" fontId="41" fillId="7" borderId="3" xfId="6" applyFont="1" applyFill="1" applyBorder="1"/>
    <xf numFmtId="173" fontId="41" fillId="0" borderId="53" xfId="6" applyNumberFormat="1" applyFont="1" applyBorder="1" applyAlignment="1">
      <alignment horizontal="center" shrinkToFit="1"/>
    </xf>
    <xf numFmtId="173" fontId="41" fillId="6" borderId="53" xfId="6" applyNumberFormat="1" applyFont="1" applyFill="1" applyBorder="1" applyAlignment="1">
      <alignment horizontal="center"/>
    </xf>
    <xf numFmtId="173" fontId="41" fillId="7" borderId="53" xfId="6" applyNumberFormat="1" applyFont="1" applyFill="1" applyBorder="1" applyAlignment="1">
      <alignment horizontal="center" shrinkToFit="1"/>
    </xf>
    <xf numFmtId="0" fontId="33" fillId="0" borderId="14" xfId="6" applyBorder="1"/>
    <xf numFmtId="0" fontId="33" fillId="0" borderId="37" xfId="6" applyBorder="1"/>
    <xf numFmtId="173" fontId="41" fillId="6" borderId="3" xfId="6" applyNumberFormat="1" applyFont="1" applyFill="1" applyBorder="1" applyAlignment="1">
      <alignment horizontal="center"/>
    </xf>
    <xf numFmtId="0" fontId="33" fillId="0" borderId="3" xfId="6" applyBorder="1"/>
    <xf numFmtId="0" fontId="50" fillId="0" borderId="3" xfId="6" applyFont="1" applyBorder="1"/>
    <xf numFmtId="10" fontId="41" fillId="7" borderId="3" xfId="6" applyNumberFormat="1" applyFont="1" applyFill="1" applyBorder="1" applyAlignment="1">
      <alignment horizontal="center"/>
    </xf>
    <xf numFmtId="0" fontId="49" fillId="0" borderId="0" xfId="6" applyFont="1" applyAlignment="1">
      <alignment vertical="center" wrapText="1"/>
    </xf>
    <xf numFmtId="173" fontId="41" fillId="0" borderId="3" xfId="6" applyNumberFormat="1" applyFont="1" applyBorder="1" applyAlignment="1">
      <alignment horizontal="center" shrinkToFit="1"/>
    </xf>
    <xf numFmtId="173" fontId="41" fillId="0" borderId="3" xfId="6" applyNumberFormat="1" applyFont="1" applyBorder="1" applyAlignment="1">
      <alignment horizontal="center"/>
    </xf>
    <xf numFmtId="172" fontId="38" fillId="0" borderId="3" xfId="6" applyNumberFormat="1" applyFont="1" applyBorder="1" applyAlignment="1">
      <alignment shrinkToFit="1"/>
    </xf>
    <xf numFmtId="0" fontId="33" fillId="0" borderId="54" xfId="6" applyBorder="1"/>
    <xf numFmtId="173" fontId="41" fillId="0" borderId="54" xfId="6" applyNumberFormat="1" applyFont="1" applyBorder="1" applyAlignment="1">
      <alignment horizontal="center" shrinkToFit="1"/>
    </xf>
    <xf numFmtId="173" fontId="41" fillId="0" borderId="54" xfId="6" applyNumberFormat="1" applyFont="1" applyBorder="1" applyAlignment="1">
      <alignment horizontal="center"/>
    </xf>
    <xf numFmtId="0" fontId="33" fillId="0" borderId="55" xfId="6" applyBorder="1"/>
    <xf numFmtId="0" fontId="33" fillId="0" borderId="56" xfId="6" applyBorder="1"/>
    <xf numFmtId="0" fontId="33" fillId="0" borderId="53" xfId="6" applyBorder="1"/>
    <xf numFmtId="173" fontId="41" fillId="0" borderId="53" xfId="6" applyNumberFormat="1" applyFont="1" applyBorder="1" applyAlignment="1">
      <alignment horizontal="center"/>
    </xf>
    <xf numFmtId="0" fontId="37" fillId="0" borderId="3" xfId="6" applyFont="1" applyBorder="1" applyAlignment="1">
      <alignment horizontal="center" wrapText="1"/>
    </xf>
    <xf numFmtId="0" fontId="37" fillId="0" borderId="3" xfId="6" applyFont="1" applyBorder="1" applyAlignment="1">
      <alignment wrapText="1"/>
    </xf>
    <xf numFmtId="0" fontId="33" fillId="0" borderId="57" xfId="6" applyBorder="1"/>
    <xf numFmtId="173" fontId="41" fillId="0" borderId="57" xfId="6" applyNumberFormat="1" applyFont="1" applyBorder="1" applyAlignment="1">
      <alignment horizontal="center" shrinkToFit="1"/>
    </xf>
    <xf numFmtId="173" fontId="41" fillId="0" borderId="57" xfId="6" applyNumberFormat="1" applyFont="1" applyBorder="1" applyAlignment="1">
      <alignment horizontal="center"/>
    </xf>
    <xf numFmtId="1" fontId="41" fillId="7" borderId="3" xfId="6" applyNumberFormat="1" applyFont="1" applyFill="1" applyBorder="1" applyAlignment="1">
      <alignment horizontal="center"/>
    </xf>
    <xf numFmtId="0" fontId="36" fillId="0" borderId="3" xfId="6" applyFont="1" applyBorder="1" applyAlignment="1">
      <alignment horizontal="center"/>
    </xf>
    <xf numFmtId="0" fontId="33" fillId="0" borderId="0" xfId="6" applyAlignment="1">
      <alignment wrapText="1" shrinkToFit="1"/>
    </xf>
    <xf numFmtId="0" fontId="52" fillId="0" borderId="30" xfId="6" applyFont="1" applyBorder="1"/>
    <xf numFmtId="0" fontId="33" fillId="0" borderId="3" xfId="6" applyBorder="1" applyAlignment="1">
      <alignment horizontal="right"/>
    </xf>
    <xf numFmtId="0" fontId="41" fillId="8" borderId="3" xfId="6" applyFont="1" applyFill="1" applyBorder="1" applyAlignment="1" applyProtection="1">
      <alignment horizontal="center"/>
      <protection locked="0"/>
    </xf>
    <xf numFmtId="0" fontId="41" fillId="6" borderId="3" xfId="6" applyFont="1" applyFill="1" applyBorder="1" applyAlignment="1">
      <alignment horizontal="center"/>
    </xf>
    <xf numFmtId="0" fontId="41" fillId="0" borderId="3" xfId="6" applyFont="1" applyBorder="1" applyAlignment="1">
      <alignment horizontal="center"/>
    </xf>
    <xf numFmtId="10" fontId="41" fillId="0" borderId="3" xfId="2" applyNumberFormat="1" applyFont="1" applyBorder="1" applyAlignment="1">
      <alignment horizontal="center"/>
    </xf>
    <xf numFmtId="0" fontId="33" fillId="0" borderId="30" xfId="6" applyBorder="1"/>
    <xf numFmtId="0" fontId="53" fillId="0" borderId="0" xfId="6" applyFont="1" applyAlignment="1">
      <alignment horizontal="right"/>
    </xf>
    <xf numFmtId="0" fontId="41" fillId="7" borderId="0" xfId="6" applyFont="1" applyFill="1" applyAlignment="1">
      <alignment shrinkToFit="1"/>
    </xf>
    <xf numFmtId="0" fontId="33" fillId="7" borderId="0" xfId="6" applyFill="1" applyAlignment="1">
      <alignment horizontal="right"/>
    </xf>
    <xf numFmtId="0" fontId="33" fillId="7" borderId="0" xfId="6" applyFill="1" applyAlignment="1">
      <alignment horizontal="center"/>
    </xf>
    <xf numFmtId="0" fontId="33" fillId="0" borderId="0" xfId="6" applyAlignment="1">
      <alignment vertical="center" wrapText="1"/>
    </xf>
    <xf numFmtId="0" fontId="54" fillId="7" borderId="0" xfId="6" applyFont="1" applyFill="1" applyAlignment="1">
      <alignment horizontal="center"/>
    </xf>
    <xf numFmtId="170" fontId="41" fillId="7" borderId="30" xfId="6" applyNumberFormat="1" applyFont="1" applyFill="1" applyBorder="1" applyAlignment="1">
      <alignment shrinkToFit="1"/>
    </xf>
    <xf numFmtId="0" fontId="55" fillId="0" borderId="3" xfId="6" applyFont="1" applyBorder="1" applyAlignment="1">
      <alignment horizontal="center" vertical="center" wrapText="1"/>
    </xf>
    <xf numFmtId="0" fontId="3" fillId="3" borderId="37" xfId="0" applyFont="1" applyFill="1" applyBorder="1"/>
    <xf numFmtId="168" fontId="3" fillId="3" borderId="3" xfId="0" applyNumberFormat="1" applyFont="1" applyFill="1" applyBorder="1"/>
    <xf numFmtId="0" fontId="4" fillId="0" borderId="3" xfId="0" applyFont="1" applyBorder="1" applyAlignment="1">
      <alignment horizontal="center" vertical="center"/>
    </xf>
    <xf numFmtId="44" fontId="4" fillId="0" borderId="3" xfId="1" applyFont="1" applyBorder="1" applyAlignment="1">
      <alignment horizontal="center" vertical="center"/>
    </xf>
    <xf numFmtId="7" fontId="4" fillId="0" borderId="3" xfId="1" applyNumberFormat="1" applyFont="1" applyBorder="1" applyAlignment="1">
      <alignment horizontal="center" vertical="center"/>
    </xf>
    <xf numFmtId="0" fontId="6" fillId="0" borderId="30" xfId="0" applyFont="1" applyBorder="1" applyAlignment="1">
      <alignment horizontal="center" shrinkToFit="1"/>
    </xf>
    <xf numFmtId="164" fontId="4" fillId="0" borderId="30" xfId="0" applyNumberFormat="1" applyFont="1" applyBorder="1" applyAlignment="1">
      <alignment horizontal="center"/>
    </xf>
    <xf numFmtId="0" fontId="6" fillId="8" borderId="30" xfId="0" applyFont="1" applyFill="1" applyBorder="1" applyAlignment="1" applyProtection="1">
      <alignment horizontal="center" shrinkToFit="1"/>
      <protection locked="0"/>
    </xf>
    <xf numFmtId="0" fontId="56" fillId="0" borderId="30" xfId="0" applyFont="1" applyBorder="1" applyAlignment="1">
      <alignment horizontal="center"/>
    </xf>
    <xf numFmtId="0" fontId="6" fillId="0" borderId="19" xfId="0" applyFont="1" applyBorder="1" applyAlignment="1">
      <alignment horizontal="center"/>
    </xf>
    <xf numFmtId="0" fontId="2" fillId="0" borderId="0" xfId="0" applyFont="1" applyAlignment="1">
      <alignment horizontal="center" wrapText="1"/>
    </xf>
    <xf numFmtId="1" fontId="6" fillId="0" borderId="30" xfId="0" applyNumberFormat="1" applyFont="1" applyBorder="1" applyAlignment="1">
      <alignment horizontal="center"/>
    </xf>
    <xf numFmtId="170" fontId="6" fillId="8" borderId="30" xfId="0" applyNumberFormat="1" applyFont="1" applyFill="1" applyBorder="1" applyAlignment="1" applyProtection="1">
      <alignment shrinkToFit="1"/>
      <protection locked="0"/>
    </xf>
    <xf numFmtId="170" fontId="4" fillId="7" borderId="30" xfId="0" applyNumberFormat="1" applyFont="1" applyFill="1" applyBorder="1" applyAlignment="1">
      <alignment horizontal="center" shrinkToFit="1"/>
    </xf>
    <xf numFmtId="0" fontId="2" fillId="0" borderId="0" xfId="0" applyFont="1" applyAlignment="1">
      <alignment wrapText="1"/>
    </xf>
    <xf numFmtId="44" fontId="6" fillId="0" borderId="0" xfId="1" applyFont="1" applyFill="1" applyBorder="1" applyAlignment="1" applyProtection="1">
      <alignment shrinkToFit="1"/>
    </xf>
    <xf numFmtId="44" fontId="6" fillId="0" borderId="30" xfId="1" applyFont="1" applyFill="1" applyBorder="1" applyAlignment="1" applyProtection="1">
      <alignment shrinkToFit="1"/>
    </xf>
    <xf numFmtId="44" fontId="6" fillId="11" borderId="58" xfId="1" applyFont="1" applyFill="1" applyBorder="1" applyAlignment="1" applyProtection="1">
      <alignment shrinkToFit="1"/>
      <protection locked="0"/>
    </xf>
    <xf numFmtId="44" fontId="6" fillId="7" borderId="30" xfId="1" applyFont="1" applyFill="1" applyBorder="1" applyAlignment="1">
      <alignment shrinkToFit="1"/>
    </xf>
    <xf numFmtId="0" fontId="2" fillId="0" borderId="0" xfId="0" applyFont="1" applyAlignment="1">
      <alignment horizontal="center" vertical="center" wrapText="1"/>
    </xf>
    <xf numFmtId="44" fontId="6" fillId="0" borderId="30" xfId="1" applyFont="1" applyFill="1" applyBorder="1" applyAlignment="1">
      <alignment shrinkToFit="1"/>
    </xf>
    <xf numFmtId="0" fontId="2" fillId="0" borderId="0" xfId="0" applyFont="1" applyAlignment="1">
      <alignment horizontal="right"/>
    </xf>
    <xf numFmtId="0" fontId="0" fillId="0" borderId="59" xfId="0" applyBorder="1"/>
    <xf numFmtId="0" fontId="0" fillId="0" borderId="60" xfId="0" applyBorder="1"/>
    <xf numFmtId="0" fontId="0" fillId="0" borderId="61" xfId="0" applyBorder="1"/>
    <xf numFmtId="0" fontId="0" fillId="0" borderId="62" xfId="0" applyBorder="1"/>
    <xf numFmtId="0" fontId="0" fillId="0" borderId="63" xfId="0" applyBorder="1" applyAlignment="1">
      <alignment horizontal="center"/>
    </xf>
    <xf numFmtId="0" fontId="0" fillId="0" borderId="64" xfId="0" applyBorder="1"/>
    <xf numFmtId="0" fontId="0" fillId="0" borderId="65" xfId="0" applyBorder="1"/>
    <xf numFmtId="0" fontId="0" fillId="0" borderId="66" xfId="0" applyBorder="1"/>
    <xf numFmtId="0" fontId="0" fillId="0" borderId="67" xfId="0" applyBorder="1"/>
    <xf numFmtId="0" fontId="14" fillId="0" borderId="55" xfId="0" applyFont="1" applyBorder="1" applyAlignment="1">
      <alignment horizontal="center" shrinkToFit="1"/>
    </xf>
    <xf numFmtId="0" fontId="57" fillId="0" borderId="0" xfId="0" applyFont="1"/>
    <xf numFmtId="0" fontId="0" fillId="0" borderId="62" xfId="0" applyBorder="1" applyAlignment="1">
      <alignment horizontal="center"/>
    </xf>
    <xf numFmtId="0" fontId="14" fillId="7" borderId="30" xfId="0" applyFont="1" applyFill="1" applyBorder="1" applyAlignment="1">
      <alignment horizontal="center" shrinkToFit="1"/>
    </xf>
    <xf numFmtId="0" fontId="57" fillId="0" borderId="62" xfId="0" applyFont="1" applyBorder="1"/>
    <xf numFmtId="170" fontId="2" fillId="0" borderId="30" xfId="0" applyNumberFormat="1" applyFont="1" applyBorder="1" applyAlignment="1" applyProtection="1">
      <alignment horizontal="center" shrinkToFit="1"/>
      <protection locked="0"/>
    </xf>
    <xf numFmtId="0" fontId="4" fillId="0" borderId="14" xfId="0" applyFont="1" applyBorder="1"/>
    <xf numFmtId="0" fontId="4" fillId="0" borderId="19" xfId="0" applyFont="1" applyBorder="1"/>
    <xf numFmtId="44" fontId="4" fillId="0" borderId="19" xfId="1" applyFont="1" applyBorder="1" applyAlignment="1">
      <alignment horizontal="center"/>
    </xf>
    <xf numFmtId="44" fontId="4" fillId="0" borderId="3" xfId="1" applyFont="1" applyBorder="1"/>
    <xf numFmtId="0" fontId="4" fillId="0" borderId="62" xfId="0" applyFont="1" applyBorder="1"/>
    <xf numFmtId="0" fontId="0" fillId="0" borderId="3" xfId="0" applyBorder="1" applyAlignment="1">
      <alignment wrapText="1"/>
    </xf>
    <xf numFmtId="0" fontId="4" fillId="6" borderId="3" xfId="0" applyFont="1" applyFill="1" applyBorder="1" applyAlignment="1">
      <alignment horizontal="center" shrinkToFit="1"/>
    </xf>
    <xf numFmtId="44" fontId="4" fillId="0" borderId="37" xfId="1" applyFont="1" applyBorder="1" applyAlignment="1">
      <alignment horizontal="center" shrinkToFit="1"/>
    </xf>
    <xf numFmtId="0" fontId="4" fillId="7" borderId="3" xfId="0" applyFont="1" applyFill="1" applyBorder="1" applyAlignment="1">
      <alignment horizontal="center" shrinkToFit="1"/>
    </xf>
    <xf numFmtId="44" fontId="4" fillId="0" borderId="37" xfId="0" applyNumberFormat="1" applyFont="1" applyBorder="1" applyAlignment="1">
      <alignment horizontal="center" shrinkToFit="1"/>
    </xf>
    <xf numFmtId="10" fontId="4" fillId="6" borderId="3" xfId="2" applyNumberFormat="1" applyFont="1" applyFill="1" applyBorder="1" applyAlignment="1" applyProtection="1">
      <alignment horizontal="center" shrinkToFit="1"/>
    </xf>
    <xf numFmtId="44" fontId="4" fillId="8" borderId="37" xfId="1" applyFont="1" applyFill="1" applyBorder="1" applyAlignment="1" applyProtection="1">
      <alignment horizontal="center" shrinkToFit="1"/>
      <protection locked="0"/>
    </xf>
    <xf numFmtId="10" fontId="4" fillId="6" borderId="3" xfId="2" applyNumberFormat="1" applyFont="1" applyFill="1" applyBorder="1" applyAlignment="1">
      <alignment horizontal="center" shrinkToFit="1"/>
    </xf>
    <xf numFmtId="0" fontId="6" fillId="6" borderId="19" xfId="0" applyFont="1" applyFill="1" applyBorder="1" applyAlignment="1">
      <alignment horizontal="center" shrinkToFit="1"/>
    </xf>
    <xf numFmtId="0" fontId="0" fillId="0" borderId="0" xfId="0" applyAlignment="1">
      <alignment shrinkToFit="1"/>
    </xf>
    <xf numFmtId="0" fontId="2" fillId="0" borderId="0" xfId="0" applyFont="1" applyAlignment="1">
      <alignment shrinkToFit="1"/>
    </xf>
    <xf numFmtId="44" fontId="6" fillId="6" borderId="30" xfId="1" applyFont="1" applyFill="1" applyBorder="1" applyAlignment="1">
      <alignment shrinkToFit="1"/>
    </xf>
    <xf numFmtId="0" fontId="14" fillId="0" borderId="55" xfId="0" applyFont="1" applyBorder="1" applyAlignment="1" applyProtection="1">
      <alignment horizontal="center" shrinkToFit="1"/>
      <protection locked="0"/>
    </xf>
    <xf numFmtId="170" fontId="0" fillId="0" borderId="30" xfId="0" applyNumberFormat="1" applyBorder="1" applyAlignment="1">
      <alignment shrinkToFit="1"/>
    </xf>
    <xf numFmtId="0" fontId="4" fillId="0" borderId="14" xfId="0" applyFont="1" applyBorder="1" applyAlignment="1" applyProtection="1">
      <alignment shrinkToFit="1"/>
      <protection locked="0"/>
    </xf>
    <xf numFmtId="0" fontId="4" fillId="0" borderId="19" xfId="0" applyFont="1" applyBorder="1" applyAlignment="1">
      <alignment shrinkToFit="1"/>
    </xf>
    <xf numFmtId="44" fontId="4" fillId="0" borderId="19" xfId="1" applyFont="1" applyBorder="1" applyAlignment="1">
      <alignment horizontal="center" shrinkToFit="1"/>
    </xf>
    <xf numFmtId="44" fontId="4" fillId="0" borderId="3" xfId="1" applyFont="1" applyBorder="1" applyAlignment="1">
      <alignment shrinkToFit="1"/>
    </xf>
    <xf numFmtId="0" fontId="4" fillId="0" borderId="14" xfId="0" applyFont="1" applyBorder="1" applyAlignment="1">
      <alignment shrinkToFit="1"/>
    </xf>
    <xf numFmtId="10" fontId="4" fillId="0" borderId="3" xfId="2" applyNumberFormat="1" applyFont="1" applyBorder="1" applyAlignment="1">
      <alignment horizontal="center" shrinkToFit="1"/>
    </xf>
    <xf numFmtId="0" fontId="7" fillId="8" borderId="3" xfId="0" applyFont="1" applyFill="1" applyBorder="1" applyAlignment="1">
      <alignment horizontal="left" wrapText="1"/>
    </xf>
    <xf numFmtId="0" fontId="0" fillId="0" borderId="3" xfId="0" quotePrefix="1" applyBorder="1" applyAlignment="1">
      <alignment horizontal="left" wrapText="1"/>
    </xf>
    <xf numFmtId="0" fontId="5" fillId="10" borderId="3" xfId="0" applyFont="1" applyFill="1" applyBorder="1" applyAlignment="1">
      <alignment horizontal="left" wrapText="1"/>
    </xf>
    <xf numFmtId="0" fontId="5" fillId="8" borderId="3" xfId="0" applyFont="1" applyFill="1" applyBorder="1" applyAlignment="1">
      <alignment horizontal="left" wrapText="1"/>
    </xf>
    <xf numFmtId="49" fontId="61" fillId="9" borderId="43" xfId="4" quotePrefix="1" applyNumberFormat="1" applyFont="1" applyFill="1" applyBorder="1" applyAlignment="1">
      <alignment horizontal="left"/>
    </xf>
    <xf numFmtId="174" fontId="62" fillId="0" borderId="6" xfId="4" applyNumberFormat="1" applyFont="1" applyFill="1" applyBorder="1" applyAlignment="1">
      <alignment horizontal="left" shrinkToFit="1"/>
    </xf>
    <xf numFmtId="174" fontId="62" fillId="7" borderId="6" xfId="4" applyNumberFormat="1" applyFont="1" applyFill="1" applyBorder="1" applyAlignment="1">
      <alignment horizontal="left" shrinkToFit="1"/>
    </xf>
    <xf numFmtId="0" fontId="62" fillId="7" borderId="43" xfId="4" quotePrefix="1" applyNumberFormat="1" applyFont="1" applyFill="1" applyBorder="1" applyAlignment="1">
      <alignment horizontal="center"/>
    </xf>
    <xf numFmtId="0" fontId="0" fillId="12" borderId="0" xfId="0" applyFill="1" applyProtection="1">
      <protection locked="0"/>
    </xf>
    <xf numFmtId="164" fontId="47" fillId="0" borderId="3" xfId="6" applyNumberFormat="1" applyFont="1" applyBorder="1" applyAlignment="1">
      <alignment horizontal="center" shrinkToFit="1"/>
    </xf>
    <xf numFmtId="0" fontId="5" fillId="0" borderId="3" xfId="0" applyFont="1" applyBorder="1" applyAlignment="1">
      <alignment horizontal="left" wrapText="1"/>
    </xf>
    <xf numFmtId="0" fontId="2" fillId="10" borderId="3" xfId="0" applyFont="1" applyFill="1" applyBorder="1" applyAlignment="1">
      <alignment horizontal="left" wrapText="1"/>
    </xf>
    <xf numFmtId="173" fontId="41" fillId="8" borderId="3" xfId="6" applyNumberFormat="1" applyFont="1" applyFill="1" applyBorder="1" applyAlignment="1" applyProtection="1">
      <alignment horizontal="center" shrinkToFit="1"/>
      <protection locked="0"/>
    </xf>
    <xf numFmtId="0" fontId="5" fillId="0" borderId="0" xfId="0" applyFont="1" applyAlignment="1">
      <alignment vertical="top" wrapText="1"/>
    </xf>
    <xf numFmtId="0" fontId="0" fillId="10" borderId="3" xfId="0" applyFill="1" applyBorder="1" applyAlignment="1">
      <alignment horizontal="left" wrapText="1"/>
    </xf>
    <xf numFmtId="0" fontId="0" fillId="8" borderId="3" xfId="0" applyFill="1" applyBorder="1" applyAlignment="1">
      <alignment horizontal="left" wrapText="1"/>
    </xf>
    <xf numFmtId="0" fontId="12" fillId="0" borderId="0" xfId="0" applyFont="1" applyAlignment="1">
      <alignment horizontal="center"/>
    </xf>
    <xf numFmtId="0" fontId="13" fillId="0" borderId="0" xfId="0" applyFont="1" applyAlignment="1">
      <alignment horizontal="center"/>
    </xf>
    <xf numFmtId="0" fontId="5" fillId="0" borderId="0" xfId="0" applyFont="1" applyAlignment="1">
      <alignment horizontal="center" vertical="top" wrapText="1"/>
    </xf>
    <xf numFmtId="0" fontId="0" fillId="0" borderId="30" xfId="0" applyBorder="1" applyAlignment="1">
      <alignment horizontal="left" shrinkToFit="1"/>
    </xf>
    <xf numFmtId="14" fontId="0" fillId="7" borderId="30" xfId="0" applyNumberFormat="1" applyFill="1" applyBorder="1" applyAlignment="1">
      <alignment horizontal="left"/>
    </xf>
    <xf numFmtId="0" fontId="0" fillId="7" borderId="30" xfId="0" applyFill="1" applyBorder="1" applyAlignment="1">
      <alignment horizontal="left"/>
    </xf>
    <xf numFmtId="0" fontId="0" fillId="7" borderId="30" xfId="0" applyFill="1" applyBorder="1" applyAlignment="1">
      <alignment horizontal="left" vertical="center" shrinkToFit="1"/>
    </xf>
    <xf numFmtId="0" fontId="0" fillId="0" borderId="0" xfId="0" applyAlignment="1">
      <alignment horizontal="center"/>
    </xf>
    <xf numFmtId="0" fontId="14" fillId="0" borderId="0" xfId="0" applyFont="1" applyAlignment="1" applyProtection="1">
      <alignment horizontal="center"/>
      <protection locked="0"/>
    </xf>
    <xf numFmtId="0" fontId="14" fillId="0" borderId="0" xfId="0" applyFont="1" applyAlignment="1">
      <alignment horizontal="center"/>
    </xf>
    <xf numFmtId="0" fontId="0" fillId="0" borderId="0" xfId="0"/>
    <xf numFmtId="0" fontId="0" fillId="0" borderId="0" xfId="0" applyAlignment="1">
      <alignment horizontal="center" vertical="top" shrinkToFit="1"/>
    </xf>
    <xf numFmtId="0" fontId="0" fillId="0" borderId="30" xfId="0" applyBorder="1" applyAlignment="1">
      <alignment horizontal="center" shrinkToFit="1"/>
    </xf>
    <xf numFmtId="0" fontId="0" fillId="0" borderId="0" xfId="0" applyAlignment="1">
      <alignment horizontal="center" shrinkToFit="1"/>
    </xf>
    <xf numFmtId="0" fontId="19" fillId="0" borderId="0" xfId="0" applyFont="1" applyAlignment="1">
      <alignment horizontal="center"/>
    </xf>
    <xf numFmtId="0" fontId="17" fillId="0" borderId="0" xfId="0" applyFont="1" applyAlignment="1">
      <alignment horizontal="center"/>
    </xf>
    <xf numFmtId="0" fontId="6" fillId="0" borderId="0" xfId="0" applyFont="1" applyAlignment="1">
      <alignment horizontal="center" vertical="center"/>
    </xf>
    <xf numFmtId="0" fontId="12" fillId="0" borderId="30" xfId="0" applyFont="1" applyBorder="1" applyAlignment="1">
      <alignment horizontal="center" shrinkToFit="1"/>
    </xf>
    <xf numFmtId="0" fontId="12" fillId="7" borderId="30" xfId="0" applyFont="1" applyFill="1" applyBorder="1" applyAlignment="1" applyProtection="1">
      <alignment horizontal="center" shrinkToFit="1"/>
      <protection locked="0"/>
    </xf>
    <xf numFmtId="0" fontId="21" fillId="0" borderId="0" xfId="0" applyFont="1" applyAlignment="1">
      <alignment horizontal="center"/>
    </xf>
    <xf numFmtId="0" fontId="14" fillId="8" borderId="0" xfId="0" applyFont="1" applyFill="1" applyAlignment="1" applyProtection="1">
      <alignment horizontal="center" shrinkToFit="1"/>
      <protection locked="0"/>
    </xf>
    <xf numFmtId="0" fontId="0" fillId="0" borderId="0" xfId="0" applyAlignment="1">
      <alignment horizontal="left"/>
    </xf>
    <xf numFmtId="0" fontId="4" fillId="7" borderId="30" xfId="0" applyFont="1" applyFill="1" applyBorder="1" applyAlignment="1" applyProtection="1">
      <alignment horizontal="center"/>
      <protection locked="0"/>
    </xf>
    <xf numFmtId="0" fontId="25" fillId="0" borderId="0" xfId="0" applyFont="1" applyAlignment="1">
      <alignment horizontal="center"/>
    </xf>
    <xf numFmtId="0" fontId="0" fillId="0" borderId="0" xfId="0" applyAlignment="1">
      <alignment horizontal="left" vertical="center" wrapText="1"/>
    </xf>
    <xf numFmtId="0" fontId="0" fillId="8" borderId="30" xfId="0" applyFill="1" applyBorder="1" applyAlignment="1" applyProtection="1">
      <alignment horizontal="left" shrinkToFit="1"/>
      <protection locked="0"/>
    </xf>
    <xf numFmtId="0" fontId="0" fillId="0" borderId="30" xfId="0" applyBorder="1" applyAlignment="1">
      <alignment horizontal="center"/>
    </xf>
    <xf numFmtId="0" fontId="6" fillId="0" borderId="30" xfId="0" applyFont="1" applyBorder="1" applyAlignment="1">
      <alignment horizontal="left" shrinkToFit="1"/>
    </xf>
    <xf numFmtId="0" fontId="2" fillId="0" borderId="0" xfId="0" applyFont="1" applyAlignment="1">
      <alignment horizontal="center"/>
    </xf>
    <xf numFmtId="49" fontId="0" fillId="2" borderId="14" xfId="0" applyNumberFormat="1" applyFill="1" applyBorder="1" applyAlignment="1">
      <alignment horizontal="center" shrinkToFit="1"/>
    </xf>
    <xf numFmtId="49" fontId="0" fillId="2" borderId="37" xfId="0" applyNumberFormat="1" applyFill="1" applyBorder="1" applyAlignment="1">
      <alignment horizontal="center" shrinkToFit="1"/>
    </xf>
    <xf numFmtId="169" fontId="14" fillId="0" borderId="0" xfId="2" applyNumberFormat="1" applyFont="1" applyAlignment="1">
      <alignment horizontal="center"/>
    </xf>
    <xf numFmtId="0" fontId="25" fillId="0" borderId="0" xfId="0" applyFont="1" applyAlignment="1" applyProtection="1">
      <alignment horizontal="center"/>
      <protection locked="0"/>
    </xf>
    <xf numFmtId="0" fontId="2" fillId="0" borderId="32" xfId="0" applyFont="1" applyBorder="1" applyAlignment="1">
      <alignment horizontal="center"/>
    </xf>
    <xf numFmtId="0" fontId="2" fillId="0" borderId="33" xfId="0" applyFont="1" applyBorder="1" applyAlignment="1">
      <alignment horizontal="center"/>
    </xf>
    <xf numFmtId="0" fontId="12" fillId="0" borderId="0" xfId="0" applyFont="1" applyAlignment="1">
      <alignment horizontal="center" shrinkToFit="1"/>
    </xf>
    <xf numFmtId="49" fontId="0" fillId="2" borderId="9" xfId="0" applyNumberFormat="1" applyFill="1" applyBorder="1" applyAlignment="1">
      <alignment horizontal="center" shrinkToFit="1"/>
    </xf>
    <xf numFmtId="49" fontId="0" fillId="2" borderId="36" xfId="0" applyNumberFormat="1" applyFill="1" applyBorder="1" applyAlignment="1">
      <alignment horizontal="center" shrinkToFit="1"/>
    </xf>
    <xf numFmtId="0" fontId="0" fillId="7" borderId="12" xfId="0" applyFill="1" applyBorder="1" applyAlignment="1">
      <alignment horizontal="left"/>
    </xf>
    <xf numFmtId="0" fontId="0" fillId="7" borderId="42" xfId="0" applyFill="1" applyBorder="1" applyAlignment="1">
      <alignment horizontal="left"/>
    </xf>
    <xf numFmtId="171" fontId="61" fillId="0" borderId="35" xfId="5" applyNumberFormat="1" applyFont="1" applyFill="1" applyBorder="1" applyAlignment="1">
      <alignment horizontal="center" vertical="center" wrapText="1" shrinkToFit="1"/>
    </xf>
    <xf numFmtId="171" fontId="61" fillId="0" borderId="46" xfId="5" applyNumberFormat="1" applyFont="1" applyFill="1" applyBorder="1" applyAlignment="1">
      <alignment horizontal="center" vertical="center" wrapText="1" shrinkToFit="1"/>
    </xf>
    <xf numFmtId="171" fontId="61" fillId="0" borderId="47" xfId="5" applyNumberFormat="1" applyFont="1" applyFill="1" applyBorder="1" applyAlignment="1">
      <alignment horizontal="center" vertical="center" wrapText="1" shrinkToFit="1"/>
    </xf>
    <xf numFmtId="171" fontId="61" fillId="0" borderId="49" xfId="5" applyNumberFormat="1" applyFont="1" applyFill="1" applyBorder="1" applyAlignment="1">
      <alignment horizontal="center" vertical="center" wrapText="1" shrinkToFit="1"/>
    </xf>
    <xf numFmtId="171" fontId="61" fillId="7" borderId="35" xfId="5" applyNumberFormat="1" applyFont="1" applyFill="1" applyBorder="1" applyAlignment="1">
      <alignment horizontal="center" vertical="center" wrapText="1" shrinkToFit="1"/>
    </xf>
    <xf numFmtId="171" fontId="61" fillId="7" borderId="46" xfId="5" applyNumberFormat="1" applyFont="1" applyFill="1" applyBorder="1" applyAlignment="1">
      <alignment horizontal="center" vertical="center" wrapText="1" shrinkToFit="1"/>
    </xf>
    <xf numFmtId="171" fontId="61" fillId="7" borderId="47" xfId="5" applyNumberFormat="1" applyFont="1" applyFill="1" applyBorder="1" applyAlignment="1">
      <alignment horizontal="center" vertical="center" wrapText="1" shrinkToFit="1"/>
    </xf>
    <xf numFmtId="171" fontId="61" fillId="7" borderId="49" xfId="5" applyNumberFormat="1" applyFont="1" applyFill="1" applyBorder="1" applyAlignment="1">
      <alignment horizontal="center" vertical="center" wrapText="1" shrinkToFit="1"/>
    </xf>
    <xf numFmtId="49" fontId="2" fillId="2" borderId="39" xfId="0" applyNumberFormat="1" applyFont="1" applyFill="1" applyBorder="1" applyAlignment="1">
      <alignment horizontal="center" shrinkToFit="1"/>
    </xf>
    <xf numFmtId="49" fontId="2" fillId="2" borderId="40" xfId="0" applyNumberFormat="1" applyFont="1" applyFill="1" applyBorder="1" applyAlignment="1">
      <alignment horizontal="center" shrinkToFit="1"/>
    </xf>
    <xf numFmtId="0" fontId="31" fillId="0" borderId="0" xfId="0" applyFont="1" applyAlignment="1">
      <alignment horizontal="center"/>
    </xf>
    <xf numFmtId="0" fontId="37" fillId="0" borderId="3" xfId="6" applyFont="1" applyBorder="1" applyAlignment="1">
      <alignment horizontal="center" wrapText="1"/>
    </xf>
    <xf numFmtId="0" fontId="33" fillId="0" borderId="14" xfId="6" applyBorder="1" applyAlignment="1">
      <alignment horizontal="left" wrapText="1"/>
    </xf>
    <xf numFmtId="0" fontId="33" fillId="0" borderId="37" xfId="6" applyBorder="1" applyAlignment="1">
      <alignment horizontal="left" wrapText="1"/>
    </xf>
    <xf numFmtId="0" fontId="49" fillId="0" borderId="0" xfId="6" applyFont="1" applyAlignment="1">
      <alignment horizontal="center" vertical="center"/>
    </xf>
    <xf numFmtId="0" fontId="34" fillId="0" borderId="0" xfId="6" applyFont="1" applyAlignment="1">
      <alignment horizontal="center" vertical="top"/>
    </xf>
    <xf numFmtId="49" fontId="41" fillId="7" borderId="30" xfId="6" applyNumberFormat="1" applyFont="1" applyFill="1" applyBorder="1" applyAlignment="1">
      <alignment horizontal="left"/>
    </xf>
    <xf numFmtId="0" fontId="6" fillId="7" borderId="30" xfId="0" applyFont="1" applyFill="1" applyBorder="1" applyAlignment="1">
      <alignment horizontal="left"/>
    </xf>
    <xf numFmtId="0" fontId="41" fillId="7" borderId="19" xfId="6" applyFont="1" applyFill="1" applyBorder="1" applyAlignment="1">
      <alignment horizontal="left"/>
    </xf>
    <xf numFmtId="0" fontId="9" fillId="7" borderId="19" xfId="3" applyFill="1" applyBorder="1" applyAlignment="1" applyProtection="1">
      <alignment horizontal="left"/>
    </xf>
    <xf numFmtId="0" fontId="41" fillId="7" borderId="19" xfId="6" applyFont="1" applyFill="1" applyBorder="1" applyAlignment="1">
      <alignment horizontal="left" vertical="center"/>
    </xf>
    <xf numFmtId="0" fontId="41" fillId="7" borderId="30" xfId="6" applyFont="1" applyFill="1" applyBorder="1" applyAlignment="1">
      <alignment horizontal="left" vertical="center"/>
    </xf>
    <xf numFmtId="0" fontId="33" fillId="8" borderId="14" xfId="6" applyFill="1" applyBorder="1" applyAlignment="1" applyProtection="1">
      <alignment horizontal="left" shrinkToFit="1"/>
      <protection locked="0"/>
    </xf>
    <xf numFmtId="0" fontId="33" fillId="8" borderId="19" xfId="6" applyFill="1" applyBorder="1" applyAlignment="1" applyProtection="1">
      <alignment horizontal="left" shrinkToFit="1"/>
      <protection locked="0"/>
    </xf>
    <xf numFmtId="0" fontId="33" fillId="8" borderId="37" xfId="6" applyFill="1" applyBorder="1" applyAlignment="1" applyProtection="1">
      <alignment horizontal="left" shrinkToFit="1"/>
      <protection locked="0"/>
    </xf>
    <xf numFmtId="170" fontId="41" fillId="7" borderId="30" xfId="6" applyNumberFormat="1" applyFont="1" applyFill="1" applyBorder="1" applyAlignment="1">
      <alignment horizontal="center" shrinkToFit="1"/>
    </xf>
    <xf numFmtId="170" fontId="41" fillId="8" borderId="30" xfId="6" applyNumberFormat="1" applyFont="1" applyFill="1" applyBorder="1" applyAlignment="1" applyProtection="1">
      <alignment horizontal="center"/>
      <protection locked="0"/>
    </xf>
    <xf numFmtId="170" fontId="41" fillId="8" borderId="30" xfId="6" applyNumberFormat="1" applyFont="1" applyFill="1" applyBorder="1" applyAlignment="1" applyProtection="1">
      <alignment horizontal="center" shrinkToFit="1"/>
      <protection locked="0"/>
    </xf>
    <xf numFmtId="0" fontId="33" fillId="0" borderId="50" xfId="6" applyBorder="1" applyAlignment="1">
      <alignment horizontal="left" vertical="center"/>
    </xf>
    <xf numFmtId="0" fontId="33" fillId="0" borderId="51" xfId="6" applyBorder="1" applyAlignment="1">
      <alignment horizontal="left" vertical="center"/>
    </xf>
    <xf numFmtId="0" fontId="49" fillId="0" borderId="0" xfId="6" applyFont="1" applyAlignment="1">
      <alignment horizontal="center" vertical="top"/>
    </xf>
    <xf numFmtId="0" fontId="41" fillId="0" borderId="30" xfId="6" applyFont="1" applyBorder="1" applyAlignment="1">
      <alignment horizontal="left"/>
    </xf>
    <xf numFmtId="0" fontId="41" fillId="7" borderId="30" xfId="6" applyFont="1" applyFill="1" applyBorder="1" applyAlignment="1">
      <alignment horizontal="left" shrinkToFit="1"/>
    </xf>
    <xf numFmtId="0" fontId="41" fillId="7" borderId="0" xfId="6" applyFont="1" applyFill="1" applyAlignment="1">
      <alignment horizontal="left" shrinkToFit="1"/>
    </xf>
    <xf numFmtId="0" fontId="55" fillId="0" borderId="3" xfId="6" applyFont="1" applyBorder="1" applyAlignment="1">
      <alignment horizontal="center" vertical="center" wrapText="1"/>
    </xf>
    <xf numFmtId="0" fontId="55" fillId="0" borderId="3" xfId="0" applyFont="1" applyBorder="1" applyAlignment="1">
      <alignment horizontal="center" wrapText="1"/>
    </xf>
    <xf numFmtId="0" fontId="2" fillId="0" borderId="0" xfId="0" applyFont="1" applyAlignment="1">
      <alignment horizontal="center" wrapText="1"/>
    </xf>
    <xf numFmtId="0" fontId="5" fillId="0" borderId="0" xfId="0" applyFont="1" applyAlignment="1">
      <alignment horizontal="center"/>
    </xf>
    <xf numFmtId="0" fontId="2" fillId="0" borderId="0" xfId="0" applyFont="1" applyAlignment="1">
      <alignment horizontal="left"/>
    </xf>
    <xf numFmtId="0" fontId="0" fillId="0" borderId="68" xfId="0" applyBorder="1" applyAlignment="1">
      <alignment horizontal="center"/>
    </xf>
    <xf numFmtId="0" fontId="14" fillId="0" borderId="30" xfId="0" applyFont="1" applyBorder="1" applyAlignment="1">
      <alignment horizontal="left" shrinkToFit="1"/>
    </xf>
    <xf numFmtId="0" fontId="14" fillId="0" borderId="56" xfId="0" applyFont="1" applyBorder="1" applyAlignment="1">
      <alignment horizontal="left" shrinkToFit="1"/>
    </xf>
    <xf numFmtId="0" fontId="0" fillId="0" borderId="3" xfId="0" applyBorder="1" applyAlignment="1">
      <alignment horizontal="left"/>
    </xf>
    <xf numFmtId="0" fontId="6" fillId="0" borderId="56" xfId="0" applyFont="1" applyBorder="1" applyAlignment="1">
      <alignment horizontal="left" shrinkToFit="1"/>
    </xf>
    <xf numFmtId="0" fontId="2" fillId="0" borderId="0" xfId="0" applyFont="1" applyAlignment="1">
      <alignment horizontal="right"/>
    </xf>
  </cellXfs>
  <cellStyles count="7">
    <cellStyle name="Comma [0] 2" xfId="5" xr:uid="{902B6B1E-B468-48B7-810B-4622EF387DE3}"/>
    <cellStyle name="Comma 2" xfId="4" xr:uid="{4DE03BB2-1CD8-4E0B-9429-6BD01DC9B613}"/>
    <cellStyle name="Currency" xfId="1" builtinId="4"/>
    <cellStyle name="Hyperlink" xfId="3" builtinId="8"/>
    <cellStyle name="Normal" xfId="0" builtinId="0"/>
    <cellStyle name="Normal 2" xfId="6" xr:uid="{50073665-5B30-41FF-B787-35E6ED48A5AB}"/>
    <cellStyle name="Percent" xfId="2" builtinId="5"/>
  </cellStyles>
  <dxfs count="7">
    <dxf>
      <font>
        <color rgb="FF9C0006"/>
      </font>
      <fill>
        <patternFill>
          <bgColor rgb="FFFFC7CE"/>
        </patternFill>
      </fill>
    </dxf>
    <dxf>
      <font>
        <color rgb="FF9C0006"/>
      </font>
      <fill>
        <patternFill>
          <bgColor rgb="FFFFC7CE"/>
        </patternFill>
      </fill>
    </dxf>
    <dxf>
      <font>
        <b/>
        <i val="0"/>
        <color theme="9" tint="-0.499984740745262"/>
      </font>
      <fill>
        <patternFill>
          <bgColor theme="9" tint="0.79998168889431442"/>
        </patternFill>
      </fill>
    </dxf>
    <dxf>
      <font>
        <color rgb="FF9C0006"/>
      </font>
      <fill>
        <patternFill>
          <bgColor rgb="FFFFC7CE"/>
        </patternFill>
      </fill>
    </dxf>
    <dxf>
      <font>
        <b/>
        <i val="0"/>
      </font>
      <fill>
        <patternFill>
          <bgColor rgb="FFFFFF00"/>
        </patternFill>
      </fill>
      <border>
        <vertical/>
        <horizontal/>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color rgb="FFF2F7FC"/>
      <color rgb="FFEFD1F1"/>
      <color rgb="FFE9D6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2.jpg"/></Relationships>
</file>

<file path=xl/drawings/_rels/drawing10.xml.rels><?xml version="1.0" encoding="UTF-8" standalone="yes"?>
<Relationships xmlns="http://schemas.openxmlformats.org/package/2006/relationships"><Relationship Id="rId1" Type="http://schemas.openxmlformats.org/officeDocument/2006/relationships/image" Target="../media/image2.jpg"/></Relationships>
</file>

<file path=xl/drawings/_rels/drawing11.xml.rels><?xml version="1.0" encoding="UTF-8" standalone="yes"?>
<Relationships xmlns="http://schemas.openxmlformats.org/package/2006/relationships"><Relationship Id="rId1" Type="http://schemas.openxmlformats.org/officeDocument/2006/relationships/image" Target="../media/image2.jpg"/></Relationships>
</file>

<file path=xl/drawings/_rels/drawing12.xml.rels><?xml version="1.0" encoding="UTF-8" standalone="yes"?>
<Relationships xmlns="http://schemas.openxmlformats.org/package/2006/relationships"><Relationship Id="rId1" Type="http://schemas.openxmlformats.org/officeDocument/2006/relationships/image" Target="../media/image2.jp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g"/></Relationships>
</file>

<file path=xl/drawings/_rels/drawing14.xml.rels><?xml version="1.0" encoding="UTF-8" standalone="yes"?>
<Relationships xmlns="http://schemas.openxmlformats.org/package/2006/relationships"><Relationship Id="rId1" Type="http://schemas.openxmlformats.org/officeDocument/2006/relationships/image" Target="../media/image2.jpg"/></Relationships>
</file>

<file path=xl/drawings/_rels/drawing15.xml.rels><?xml version="1.0" encoding="UTF-8" standalone="yes"?>
<Relationships xmlns="http://schemas.openxmlformats.org/package/2006/relationships"><Relationship Id="rId1" Type="http://schemas.openxmlformats.org/officeDocument/2006/relationships/image" Target="../media/image2.jpg"/></Relationships>
</file>

<file path=xl/drawings/_rels/drawing16.xml.rels><?xml version="1.0" encoding="UTF-8" standalone="yes"?>
<Relationships xmlns="http://schemas.openxmlformats.org/package/2006/relationships"><Relationship Id="rId1" Type="http://schemas.openxmlformats.org/officeDocument/2006/relationships/image" Target="../media/image2.jpg"/></Relationships>
</file>

<file path=xl/drawings/_rels/drawing17.xml.rels><?xml version="1.0" encoding="UTF-8" standalone="yes"?>
<Relationships xmlns="http://schemas.openxmlformats.org/package/2006/relationships"><Relationship Id="rId1" Type="http://schemas.openxmlformats.org/officeDocument/2006/relationships/image" Target="../media/image2.jp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0</xdr:colOff>
      <xdr:row>1</xdr:row>
      <xdr:rowOff>0</xdr:rowOff>
    </xdr:to>
    <xdr:pic>
      <xdr:nvPicPr>
        <xdr:cNvPr id="18" name="ImageSignature">
          <a:extLst>
            <a:ext uri="{FF2B5EF4-FFF2-40B4-BE49-F238E27FC236}">
              <a16:creationId xmlns:a16="http://schemas.microsoft.com/office/drawing/2014/main" id="{6340C091-C818-4A33-BF47-F14F17A1E68C}"/>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666875" cy="6381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66675</xdr:colOff>
      <xdr:row>0</xdr:row>
      <xdr:rowOff>9525</xdr:rowOff>
    </xdr:from>
    <xdr:to>
      <xdr:col>0</xdr:col>
      <xdr:colOff>1625495</xdr:colOff>
      <xdr:row>1</xdr:row>
      <xdr:rowOff>9525</xdr:rowOff>
    </xdr:to>
    <xdr:pic>
      <xdr:nvPicPr>
        <xdr:cNvPr id="2" name="UploadedImage">
          <a:extLst>
            <a:ext uri="{FF2B5EF4-FFF2-40B4-BE49-F238E27FC236}">
              <a16:creationId xmlns:a16="http://schemas.microsoft.com/office/drawing/2014/main" id="{7826729D-B723-4E87-847F-1337A682FA4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66675" y="9525"/>
          <a:ext cx="1558820" cy="638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600075</xdr:colOff>
      <xdr:row>1</xdr:row>
      <xdr:rowOff>238125</xdr:rowOff>
    </xdr:from>
    <xdr:to>
      <xdr:col>14</xdr:col>
      <xdr:colOff>381905</xdr:colOff>
      <xdr:row>7</xdr:row>
      <xdr:rowOff>667376</xdr:rowOff>
    </xdr:to>
    <xdr:pic>
      <xdr:nvPicPr>
        <xdr:cNvPr id="2" name="Picture 1">
          <a:extLst>
            <a:ext uri="{FF2B5EF4-FFF2-40B4-BE49-F238E27FC236}">
              <a16:creationId xmlns:a16="http://schemas.microsoft.com/office/drawing/2014/main" id="{B730E4AF-3776-0A0F-2184-38556767E349}"/>
            </a:ext>
          </a:extLst>
        </xdr:cNvPr>
        <xdr:cNvPicPr>
          <a:picLocks noChangeAspect="1"/>
        </xdr:cNvPicPr>
      </xdr:nvPicPr>
      <xdr:blipFill>
        <a:blip xmlns:r="http://schemas.openxmlformats.org/officeDocument/2006/relationships" r:embed="rId1"/>
        <a:stretch>
          <a:fillRect/>
        </a:stretch>
      </xdr:blipFill>
      <xdr:spPr>
        <a:xfrm>
          <a:off x="13306425" y="523875"/>
          <a:ext cx="6487430" cy="448690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3</xdr:col>
      <xdr:colOff>304800</xdr:colOff>
      <xdr:row>55</xdr:row>
      <xdr:rowOff>333375</xdr:rowOff>
    </xdr:from>
    <xdr:to>
      <xdr:col>12</xdr:col>
      <xdr:colOff>219829</xdr:colOff>
      <xdr:row>55</xdr:row>
      <xdr:rowOff>771586</xdr:rowOff>
    </xdr:to>
    <xdr:pic>
      <xdr:nvPicPr>
        <xdr:cNvPr id="3" name="Picture 2">
          <a:extLst>
            <a:ext uri="{FF2B5EF4-FFF2-40B4-BE49-F238E27FC236}">
              <a16:creationId xmlns:a16="http://schemas.microsoft.com/office/drawing/2014/main" id="{C729EFAE-BD43-485A-A592-6635CFFF963C}"/>
            </a:ext>
          </a:extLst>
        </xdr:cNvPr>
        <xdr:cNvPicPr>
          <a:picLocks noChangeAspect="1"/>
        </xdr:cNvPicPr>
      </xdr:nvPicPr>
      <xdr:blipFill>
        <a:blip xmlns:r="http://schemas.openxmlformats.org/officeDocument/2006/relationships" r:embed="rId2"/>
        <a:stretch>
          <a:fillRect/>
        </a:stretch>
      </xdr:blipFill>
      <xdr:spPr>
        <a:xfrm>
          <a:off x="13011150" y="38338125"/>
          <a:ext cx="5401429" cy="438211"/>
        </a:xfrm>
        <a:prstGeom prst="rect">
          <a:avLst/>
        </a:prstGeom>
      </xdr:spPr>
    </xdr:pic>
    <xdr:clientData/>
  </xdr:twoCellAnchor>
  <xdr:twoCellAnchor editAs="oneCell">
    <xdr:from>
      <xdr:col>3</xdr:col>
      <xdr:colOff>104775</xdr:colOff>
      <xdr:row>60</xdr:row>
      <xdr:rowOff>228600</xdr:rowOff>
    </xdr:from>
    <xdr:to>
      <xdr:col>7</xdr:col>
      <xdr:colOff>238484</xdr:colOff>
      <xdr:row>60</xdr:row>
      <xdr:rowOff>895443</xdr:rowOff>
    </xdr:to>
    <xdr:pic>
      <xdr:nvPicPr>
        <xdr:cNvPr id="4" name="Picture 3">
          <a:extLst>
            <a:ext uri="{FF2B5EF4-FFF2-40B4-BE49-F238E27FC236}">
              <a16:creationId xmlns:a16="http://schemas.microsoft.com/office/drawing/2014/main" id="{BFD6AAAB-598B-1F01-F848-AB4580E6BDB1}"/>
            </a:ext>
          </a:extLst>
        </xdr:cNvPr>
        <xdr:cNvPicPr>
          <a:picLocks noChangeAspect="1"/>
        </xdr:cNvPicPr>
      </xdr:nvPicPr>
      <xdr:blipFill>
        <a:blip xmlns:r="http://schemas.openxmlformats.org/officeDocument/2006/relationships" r:embed="rId3"/>
        <a:stretch>
          <a:fillRect/>
        </a:stretch>
      </xdr:blipFill>
      <xdr:spPr>
        <a:xfrm>
          <a:off x="12811125" y="47224950"/>
          <a:ext cx="2572109" cy="6668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314325</xdr:colOff>
      <xdr:row>1</xdr:row>
      <xdr:rowOff>28575</xdr:rowOff>
    </xdr:from>
    <xdr:to>
      <xdr:col>4</xdr:col>
      <xdr:colOff>381000</xdr:colOff>
      <xdr:row>5</xdr:row>
      <xdr:rowOff>114300</xdr:rowOff>
    </xdr:to>
    <xdr:sp macro="[0]!Show_DASHBOARD" textlink="">
      <xdr:nvSpPr>
        <xdr:cNvPr id="2" name="Rectangle: Rounded Corners 1">
          <a:extLst>
            <a:ext uri="{FF2B5EF4-FFF2-40B4-BE49-F238E27FC236}">
              <a16:creationId xmlns:a16="http://schemas.microsoft.com/office/drawing/2014/main" id="{062CAF7A-A66D-409E-9F9D-7D042529E895}"/>
            </a:ext>
          </a:extLst>
        </xdr:cNvPr>
        <xdr:cNvSpPr/>
      </xdr:nvSpPr>
      <xdr:spPr>
        <a:xfrm>
          <a:off x="314325" y="295275"/>
          <a:ext cx="2505075" cy="1114425"/>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t>PROJECT</a:t>
          </a:r>
          <a:br>
            <a:rPr lang="en-US" sz="2400" b="1"/>
          </a:br>
          <a:r>
            <a:rPr lang="en-US" sz="2400" b="1"/>
            <a:t>DASHBOARD</a:t>
          </a:r>
        </a:p>
      </xdr:txBody>
    </xdr:sp>
    <xdr:clientData/>
  </xdr:twoCellAnchor>
  <xdr:twoCellAnchor editAs="oneCell">
    <xdr:from>
      <xdr:col>4</xdr:col>
      <xdr:colOff>600075</xdr:colOff>
      <xdr:row>1</xdr:row>
      <xdr:rowOff>152400</xdr:rowOff>
    </xdr:from>
    <xdr:to>
      <xdr:col>11</xdr:col>
      <xdr:colOff>409575</xdr:colOff>
      <xdr:row>5</xdr:row>
      <xdr:rowOff>33941</xdr:rowOff>
    </xdr:to>
    <xdr:pic>
      <xdr:nvPicPr>
        <xdr:cNvPr id="3" name="Picture 2">
          <a:extLst>
            <a:ext uri="{FF2B5EF4-FFF2-40B4-BE49-F238E27FC236}">
              <a16:creationId xmlns:a16="http://schemas.microsoft.com/office/drawing/2014/main" id="{9A34A7E5-EA0A-405F-B320-1ACB52E38CE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38475" y="419100"/>
          <a:ext cx="2247900" cy="910241"/>
        </a:xfrm>
        <a:prstGeom prst="rect">
          <a:avLst/>
        </a:prstGeom>
      </xdr:spPr>
    </xdr:pic>
    <xdr:clientData/>
  </xdr:twoCellAnchor>
  <xdr:twoCellAnchor>
    <xdr:from>
      <xdr:col>0</xdr:col>
      <xdr:colOff>257176</xdr:colOff>
      <xdr:row>6</xdr:row>
      <xdr:rowOff>190500</xdr:rowOff>
    </xdr:from>
    <xdr:to>
      <xdr:col>4</xdr:col>
      <xdr:colOff>400050</xdr:colOff>
      <xdr:row>11</xdr:row>
      <xdr:rowOff>0</xdr:rowOff>
    </xdr:to>
    <xdr:sp macro="[0]!Open_PayItemUnitCost" textlink="">
      <xdr:nvSpPr>
        <xdr:cNvPr id="4" name="Rectangle: Top Corners Rounded 3">
          <a:extLst>
            <a:ext uri="{FF2B5EF4-FFF2-40B4-BE49-F238E27FC236}">
              <a16:creationId xmlns:a16="http://schemas.microsoft.com/office/drawing/2014/main" id="{00E4DEF7-E0C6-4F21-A4D4-B06B7815B9F5}"/>
            </a:ext>
          </a:extLst>
        </xdr:cNvPr>
        <xdr:cNvSpPr/>
      </xdr:nvSpPr>
      <xdr:spPr>
        <a:xfrm>
          <a:off x="257176" y="1743075"/>
          <a:ext cx="2581274" cy="1095375"/>
        </a:xfrm>
        <a:prstGeom prst="round2SameRect">
          <a:avLst/>
        </a:prstGeom>
        <a:solidFill>
          <a:schemeClr val="accent1">
            <a:alpha val="50000"/>
          </a:schemeClr>
        </a:solidFill>
        <a:ln w="38100">
          <a:solidFill>
            <a:schemeClr val="tx2">
              <a:lumMod val="75000"/>
              <a:lumOff val="25000"/>
            </a:schemeClr>
          </a:solidFill>
          <a:prstDash val="dashDot"/>
          <a:extLst>
            <a:ext uri="{C807C97D-BFC1-408E-A445-0C87EB9F89A2}">
              <ask:lineSketchStyleProps xmlns:ask="http://schemas.microsoft.com/office/drawing/2018/sketchyshapes" sd="67756437">
                <a:custGeom>
                  <a:avLst/>
                  <a:gdLst>
                    <a:gd name="connsiteX0" fmla="*/ 215904 w 2867025"/>
                    <a:gd name="connsiteY0" fmla="*/ 0 h 1295400"/>
                    <a:gd name="connsiteX1" fmla="*/ 727300 w 2867025"/>
                    <a:gd name="connsiteY1" fmla="*/ 0 h 1295400"/>
                    <a:gd name="connsiteX2" fmla="*/ 1189991 w 2867025"/>
                    <a:gd name="connsiteY2" fmla="*/ 0 h 1295400"/>
                    <a:gd name="connsiteX3" fmla="*/ 1628330 w 2867025"/>
                    <a:gd name="connsiteY3" fmla="*/ 0 h 1295400"/>
                    <a:gd name="connsiteX4" fmla="*/ 2139725 w 2867025"/>
                    <a:gd name="connsiteY4" fmla="*/ 0 h 1295400"/>
                    <a:gd name="connsiteX5" fmla="*/ 2651121 w 2867025"/>
                    <a:gd name="connsiteY5" fmla="*/ 0 h 1295400"/>
                    <a:gd name="connsiteX6" fmla="*/ 2867025 w 2867025"/>
                    <a:gd name="connsiteY6" fmla="*/ 215904 h 1295400"/>
                    <a:gd name="connsiteX7" fmla="*/ 2867025 w 2867025"/>
                    <a:gd name="connsiteY7" fmla="*/ 723267 h 1295400"/>
                    <a:gd name="connsiteX8" fmla="*/ 2867025 w 2867025"/>
                    <a:gd name="connsiteY8" fmla="*/ 1295400 h 1295400"/>
                    <a:gd name="connsiteX9" fmla="*/ 2867025 w 2867025"/>
                    <a:gd name="connsiteY9" fmla="*/ 1295400 h 1295400"/>
                    <a:gd name="connsiteX10" fmla="*/ 2264950 w 2867025"/>
                    <a:gd name="connsiteY10" fmla="*/ 1295400 h 1295400"/>
                    <a:gd name="connsiteX11" fmla="*/ 1691545 w 2867025"/>
                    <a:gd name="connsiteY11" fmla="*/ 1295400 h 1295400"/>
                    <a:gd name="connsiteX12" fmla="*/ 1118140 w 2867025"/>
                    <a:gd name="connsiteY12" fmla="*/ 1295400 h 1295400"/>
                    <a:gd name="connsiteX13" fmla="*/ 544735 w 2867025"/>
                    <a:gd name="connsiteY13" fmla="*/ 1295400 h 1295400"/>
                    <a:gd name="connsiteX14" fmla="*/ 0 w 2867025"/>
                    <a:gd name="connsiteY14" fmla="*/ 1295400 h 1295400"/>
                    <a:gd name="connsiteX15" fmla="*/ 0 w 2867025"/>
                    <a:gd name="connsiteY15" fmla="*/ 1295400 h 1295400"/>
                    <a:gd name="connsiteX16" fmla="*/ 0 w 2867025"/>
                    <a:gd name="connsiteY16" fmla="*/ 734062 h 1295400"/>
                    <a:gd name="connsiteX17" fmla="*/ 0 w 2867025"/>
                    <a:gd name="connsiteY17" fmla="*/ 215904 h 1295400"/>
                    <a:gd name="connsiteX18" fmla="*/ 215904 w 2867025"/>
                    <a:gd name="connsiteY18" fmla="*/ 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867025" h="1295400" fill="none" extrusionOk="0">
                      <a:moveTo>
                        <a:pt x="215904" y="0"/>
                      </a:moveTo>
                      <a:cubicBezTo>
                        <a:pt x="325866" y="-10749"/>
                        <a:pt x="601625" y="48853"/>
                        <a:pt x="727300" y="0"/>
                      </a:cubicBezTo>
                      <a:cubicBezTo>
                        <a:pt x="852975" y="-48853"/>
                        <a:pt x="1009572" y="3874"/>
                        <a:pt x="1189991" y="0"/>
                      </a:cubicBezTo>
                      <a:cubicBezTo>
                        <a:pt x="1370410" y="-3874"/>
                        <a:pt x="1469364" y="26278"/>
                        <a:pt x="1628330" y="0"/>
                      </a:cubicBezTo>
                      <a:cubicBezTo>
                        <a:pt x="1787296" y="-26278"/>
                        <a:pt x="1918784" y="36271"/>
                        <a:pt x="2139725" y="0"/>
                      </a:cubicBezTo>
                      <a:cubicBezTo>
                        <a:pt x="2360667" y="-36271"/>
                        <a:pt x="2421636" y="6824"/>
                        <a:pt x="2651121" y="0"/>
                      </a:cubicBezTo>
                      <a:cubicBezTo>
                        <a:pt x="2770290" y="10498"/>
                        <a:pt x="2855079" y="94439"/>
                        <a:pt x="2867025" y="215904"/>
                      </a:cubicBezTo>
                      <a:cubicBezTo>
                        <a:pt x="2903635" y="364039"/>
                        <a:pt x="2856783" y="522775"/>
                        <a:pt x="2867025" y="723267"/>
                      </a:cubicBezTo>
                      <a:cubicBezTo>
                        <a:pt x="2877267" y="923759"/>
                        <a:pt x="2835372" y="1046463"/>
                        <a:pt x="2867025" y="1295400"/>
                      </a:cubicBezTo>
                      <a:lnTo>
                        <a:pt x="2867025" y="1295400"/>
                      </a:lnTo>
                      <a:cubicBezTo>
                        <a:pt x="2721196" y="1349060"/>
                        <a:pt x="2402521" y="1241742"/>
                        <a:pt x="2264950" y="1295400"/>
                      </a:cubicBezTo>
                      <a:cubicBezTo>
                        <a:pt x="2127379" y="1349058"/>
                        <a:pt x="1864153" y="1258373"/>
                        <a:pt x="1691545" y="1295400"/>
                      </a:cubicBezTo>
                      <a:cubicBezTo>
                        <a:pt x="1518937" y="1332427"/>
                        <a:pt x="1357336" y="1236379"/>
                        <a:pt x="1118140" y="1295400"/>
                      </a:cubicBezTo>
                      <a:cubicBezTo>
                        <a:pt x="878944" y="1354421"/>
                        <a:pt x="665630" y="1238526"/>
                        <a:pt x="544735" y="1295400"/>
                      </a:cubicBezTo>
                      <a:cubicBezTo>
                        <a:pt x="423841" y="1352274"/>
                        <a:pt x="150196" y="1267298"/>
                        <a:pt x="0" y="1295400"/>
                      </a:cubicBezTo>
                      <a:lnTo>
                        <a:pt x="0" y="1295400"/>
                      </a:lnTo>
                      <a:cubicBezTo>
                        <a:pt x="-64392" y="1081732"/>
                        <a:pt x="43853" y="951296"/>
                        <a:pt x="0" y="734062"/>
                      </a:cubicBezTo>
                      <a:cubicBezTo>
                        <a:pt x="-43853" y="516828"/>
                        <a:pt x="61909" y="470668"/>
                        <a:pt x="0" y="215904"/>
                      </a:cubicBezTo>
                      <a:cubicBezTo>
                        <a:pt x="705" y="122678"/>
                        <a:pt x="107782" y="6820"/>
                        <a:pt x="215904" y="0"/>
                      </a:cubicBezTo>
                      <a:close/>
                    </a:path>
                    <a:path w="2867025" h="1295400" stroke="0" extrusionOk="0">
                      <a:moveTo>
                        <a:pt x="215904" y="0"/>
                      </a:moveTo>
                      <a:cubicBezTo>
                        <a:pt x="330686" y="-21793"/>
                        <a:pt x="583030" y="37010"/>
                        <a:pt x="727300" y="0"/>
                      </a:cubicBezTo>
                      <a:cubicBezTo>
                        <a:pt x="871570" y="-37010"/>
                        <a:pt x="966923" y="51999"/>
                        <a:pt x="1189991" y="0"/>
                      </a:cubicBezTo>
                      <a:cubicBezTo>
                        <a:pt x="1413059" y="-51999"/>
                        <a:pt x="1486718" y="27901"/>
                        <a:pt x="1652682" y="0"/>
                      </a:cubicBezTo>
                      <a:cubicBezTo>
                        <a:pt x="1818646" y="-27901"/>
                        <a:pt x="1912207" y="16636"/>
                        <a:pt x="2139725" y="0"/>
                      </a:cubicBezTo>
                      <a:cubicBezTo>
                        <a:pt x="2367243" y="-16636"/>
                        <a:pt x="2457489" y="20025"/>
                        <a:pt x="2651121" y="0"/>
                      </a:cubicBezTo>
                      <a:cubicBezTo>
                        <a:pt x="2772891" y="26711"/>
                        <a:pt x="2888121" y="84764"/>
                        <a:pt x="2867025" y="215904"/>
                      </a:cubicBezTo>
                      <a:cubicBezTo>
                        <a:pt x="2872631" y="325197"/>
                        <a:pt x="2821164" y="576406"/>
                        <a:pt x="2867025" y="723267"/>
                      </a:cubicBezTo>
                      <a:cubicBezTo>
                        <a:pt x="2912886" y="870128"/>
                        <a:pt x="2848481" y="1031757"/>
                        <a:pt x="2867025" y="1295400"/>
                      </a:cubicBezTo>
                      <a:lnTo>
                        <a:pt x="2867025" y="1295400"/>
                      </a:lnTo>
                      <a:cubicBezTo>
                        <a:pt x="2668617" y="1323070"/>
                        <a:pt x="2560366" y="1225981"/>
                        <a:pt x="2264950" y="1295400"/>
                      </a:cubicBezTo>
                      <a:cubicBezTo>
                        <a:pt x="1969535" y="1364819"/>
                        <a:pt x="1849421" y="1270163"/>
                        <a:pt x="1662875" y="1295400"/>
                      </a:cubicBezTo>
                      <a:cubicBezTo>
                        <a:pt x="1476330" y="1320637"/>
                        <a:pt x="1359739" y="1233382"/>
                        <a:pt x="1060799" y="1295400"/>
                      </a:cubicBezTo>
                      <a:cubicBezTo>
                        <a:pt x="761859" y="1357418"/>
                        <a:pt x="499794" y="1279211"/>
                        <a:pt x="0" y="1295400"/>
                      </a:cubicBezTo>
                      <a:lnTo>
                        <a:pt x="0" y="1295400"/>
                      </a:lnTo>
                      <a:cubicBezTo>
                        <a:pt x="-66921" y="1056868"/>
                        <a:pt x="17191" y="860146"/>
                        <a:pt x="0" y="734062"/>
                      </a:cubicBezTo>
                      <a:cubicBezTo>
                        <a:pt x="-17191" y="607978"/>
                        <a:pt x="15430" y="427448"/>
                        <a:pt x="0" y="215904"/>
                      </a:cubicBezTo>
                      <a:cubicBezTo>
                        <a:pt x="6959" y="89399"/>
                        <a:pt x="93382" y="28793"/>
                        <a:pt x="215904" y="0"/>
                      </a:cubicBezTo>
                      <a:close/>
                    </a:path>
                  </a:pathLst>
                </a:custGeom>
                <ask:type>
                  <ask:lineSketchNone/>
                </ask:type>
              </ask:lineSketchStyleProps>
            </a:ext>
          </a:extLst>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Pay Item </a:t>
          </a:r>
        </a:p>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Average Unit Cost</a:t>
          </a:r>
        </a:p>
        <a:p>
          <a:pPr algn="ctr"/>
          <a:r>
            <a:rPr lang="en-US" sz="18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Report</a:t>
          </a:r>
        </a:p>
      </xdr:txBody>
    </xdr:sp>
    <xdr:clientData/>
  </xdr:twoCellAnchor>
  <xdr:twoCellAnchor>
    <xdr:from>
      <xdr:col>0</xdr:col>
      <xdr:colOff>180975</xdr:colOff>
      <xdr:row>12</xdr:row>
      <xdr:rowOff>38100</xdr:rowOff>
    </xdr:from>
    <xdr:to>
      <xdr:col>4</xdr:col>
      <xdr:colOff>447674</xdr:colOff>
      <xdr:row>16</xdr:row>
      <xdr:rowOff>85725</xdr:rowOff>
    </xdr:to>
    <xdr:sp macro="[0]!Open_ProgramManual" textlink="">
      <xdr:nvSpPr>
        <xdr:cNvPr id="5" name="Rectangle: Top Corners Rounded 4">
          <a:extLst>
            <a:ext uri="{FF2B5EF4-FFF2-40B4-BE49-F238E27FC236}">
              <a16:creationId xmlns:a16="http://schemas.microsoft.com/office/drawing/2014/main" id="{FDEFEC52-7346-4D6E-A42C-D830CB4589FD}"/>
            </a:ext>
          </a:extLst>
        </xdr:cNvPr>
        <xdr:cNvSpPr/>
      </xdr:nvSpPr>
      <xdr:spPr>
        <a:xfrm>
          <a:off x="180975" y="3133725"/>
          <a:ext cx="2705099" cy="1076325"/>
        </a:xfrm>
        <a:prstGeom prst="round2SameRect">
          <a:avLst/>
        </a:prstGeom>
        <a:solidFill>
          <a:schemeClr val="accent3">
            <a:alpha val="50000"/>
          </a:schemeClr>
        </a:solidFill>
        <a:ln w="28575">
          <a:solidFill>
            <a:schemeClr val="accent3">
              <a:lumMod val="75000"/>
            </a:schemeClr>
          </a:solidFill>
        </a:ln>
        <a:scene3d>
          <a:camera prst="orthographicFront"/>
          <a:lightRig rig="threePt" dir="t"/>
        </a:scene3d>
        <a:sp3d>
          <a:bevelT w="139700" h="139700" prst="divo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20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Program</a:t>
          </a:r>
          <a:r>
            <a:rPr lang="en-US" sz="2000" b="0" kern="1200" cap="none" spc="0" baseline="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rPr>
            <a:t> Manual</a:t>
          </a:r>
          <a:endParaRPr lang="en-US" sz="2000" b="0" kern="1200" cap="none" spc="0">
            <a:ln w="0"/>
            <a:solidFill>
              <a:schemeClr val="tx1"/>
            </a:solidFill>
            <a:effectLst>
              <a:outerShdw blurRad="38100" dist="19050" dir="2700000" algn="tl" rotWithShape="0">
                <a:schemeClr val="dk1">
                  <a:alpha val="40000"/>
                </a:schemeClr>
              </a:outerShdw>
            </a:effectLst>
            <a:latin typeface="ADLaM Display" panose="020F0502020204030204" pitchFamily="2" charset="0"/>
            <a:ea typeface="ADLaM Display" panose="020F0502020204030204" pitchFamily="2" charset="0"/>
            <a:cs typeface="ADLaM Display" panose="020F0502020204030204" pitchFamily="2" charset="0"/>
          </a:endParaRPr>
        </a:p>
      </xdr:txBody>
    </xdr:sp>
    <xdr:clientData/>
  </xdr:twoCellAnchor>
  <xdr:twoCellAnchor>
    <xdr:from>
      <xdr:col>0</xdr:col>
      <xdr:colOff>247650</xdr:colOff>
      <xdr:row>20</xdr:row>
      <xdr:rowOff>133349</xdr:rowOff>
    </xdr:from>
    <xdr:to>
      <xdr:col>4</xdr:col>
      <xdr:colOff>457200</xdr:colOff>
      <xdr:row>22</xdr:row>
      <xdr:rowOff>95250</xdr:rowOff>
    </xdr:to>
    <xdr:sp macro="[0]!RunUpdate" textlink="">
      <xdr:nvSpPr>
        <xdr:cNvPr id="6" name="Rectangle: Rounded Corners 5">
          <a:extLst>
            <a:ext uri="{FF2B5EF4-FFF2-40B4-BE49-F238E27FC236}">
              <a16:creationId xmlns:a16="http://schemas.microsoft.com/office/drawing/2014/main" id="{BCD6D690-568B-4D65-96F8-4EC5B0BAA477}"/>
            </a:ext>
          </a:extLst>
        </xdr:cNvPr>
        <xdr:cNvSpPr/>
      </xdr:nvSpPr>
      <xdr:spPr>
        <a:xfrm>
          <a:off x="247650" y="5286374"/>
          <a:ext cx="2647950" cy="476251"/>
        </a:xfrm>
        <a:prstGeom prst="roundRect">
          <a:avLst/>
        </a:prstGeom>
        <a:solidFill>
          <a:schemeClr val="bg2">
            <a:lumMod val="10000"/>
          </a:schemeClr>
        </a:solidFill>
        <a:ln>
          <a:noFill/>
        </a:ln>
        <a:effectLst>
          <a:glow rad="228600">
            <a:srgbClr val="FF0000">
              <a:alpha val="40000"/>
            </a:srgb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relaxedInset"/>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Update Program Files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1362073</xdr:colOff>
      <xdr:row>0</xdr:row>
      <xdr:rowOff>104777</xdr:rowOff>
    </xdr:from>
    <xdr:to>
      <xdr:col>5</xdr:col>
      <xdr:colOff>1123949</xdr:colOff>
      <xdr:row>2</xdr:row>
      <xdr:rowOff>171451</xdr:rowOff>
    </xdr:to>
    <xdr:sp macro="[0]!Show_DASHBOARD" textlink="">
      <xdr:nvSpPr>
        <xdr:cNvPr id="2" name="Rectangle: Rounded Corners 1">
          <a:extLst>
            <a:ext uri="{FF2B5EF4-FFF2-40B4-BE49-F238E27FC236}">
              <a16:creationId xmlns:a16="http://schemas.microsoft.com/office/drawing/2014/main" id="{4282DA2E-55D8-4664-8C5D-8B45731DB70E}"/>
            </a:ext>
          </a:extLst>
        </xdr:cNvPr>
        <xdr:cNvSpPr/>
      </xdr:nvSpPr>
      <xdr:spPr>
        <a:xfrm>
          <a:off x="8115298" y="104777"/>
          <a:ext cx="1123951"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twoCellAnchor editAs="oneCell">
    <xdr:from>
      <xdr:col>0</xdr:col>
      <xdr:colOff>85725</xdr:colOff>
      <xdr:row>0</xdr:row>
      <xdr:rowOff>104775</xdr:rowOff>
    </xdr:from>
    <xdr:to>
      <xdr:col>1</xdr:col>
      <xdr:colOff>111020</xdr:colOff>
      <xdr:row>3</xdr:row>
      <xdr:rowOff>28575</xdr:rowOff>
    </xdr:to>
    <xdr:pic>
      <xdr:nvPicPr>
        <xdr:cNvPr id="3" name="UploadedImage">
          <a:extLst>
            <a:ext uri="{FF2B5EF4-FFF2-40B4-BE49-F238E27FC236}">
              <a16:creationId xmlns:a16="http://schemas.microsoft.com/office/drawing/2014/main" id="{C869C190-5F9A-43EA-9613-F80CF81A5B2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104775"/>
          <a:ext cx="1558820" cy="6381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93345</xdr:colOff>
      <xdr:row>0</xdr:row>
      <xdr:rowOff>102870</xdr:rowOff>
    </xdr:from>
    <xdr:to>
      <xdr:col>1</xdr:col>
      <xdr:colOff>671090</xdr:colOff>
      <xdr:row>3</xdr:row>
      <xdr:rowOff>150495</xdr:rowOff>
    </xdr:to>
    <xdr:pic>
      <xdr:nvPicPr>
        <xdr:cNvPr id="3" name="UploadedImage">
          <a:extLst>
            <a:ext uri="{FF2B5EF4-FFF2-40B4-BE49-F238E27FC236}">
              <a16:creationId xmlns:a16="http://schemas.microsoft.com/office/drawing/2014/main" id="{2B47BBC0-5888-4B84-A072-5E81E9A093CE}"/>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3345" y="102870"/>
          <a:ext cx="1558820" cy="638175"/>
        </a:xfrm>
        <a:prstGeom prst="rect">
          <a:avLst/>
        </a:prstGeom>
      </xdr:spPr>
    </xdr:pic>
    <xdr:clientData/>
  </xdr:twoCellAnchor>
  <xdr:twoCellAnchor>
    <xdr:from>
      <xdr:col>7</xdr:col>
      <xdr:colOff>257175</xdr:colOff>
      <xdr:row>0</xdr:row>
      <xdr:rowOff>142875</xdr:rowOff>
    </xdr:from>
    <xdr:to>
      <xdr:col>8</xdr:col>
      <xdr:colOff>361950</xdr:colOff>
      <xdr:row>3</xdr:row>
      <xdr:rowOff>95249</xdr:rowOff>
    </xdr:to>
    <xdr:sp macro="[0]!Show_DASHBOARD" textlink="">
      <xdr:nvSpPr>
        <xdr:cNvPr id="4" name="Rectangle: Rounded Corners 3">
          <a:extLst>
            <a:ext uri="{FF2B5EF4-FFF2-40B4-BE49-F238E27FC236}">
              <a16:creationId xmlns:a16="http://schemas.microsoft.com/office/drawing/2014/main" id="{FBC66791-BB71-4099-AFD0-E551DA821A40}"/>
            </a:ext>
          </a:extLst>
        </xdr:cNvPr>
        <xdr:cNvSpPr/>
      </xdr:nvSpPr>
      <xdr:spPr>
        <a:xfrm>
          <a:off x="6086475" y="1428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120545</xdr:colOff>
      <xdr:row>0</xdr:row>
      <xdr:rowOff>638175</xdr:rowOff>
    </xdr:to>
    <xdr:pic>
      <xdr:nvPicPr>
        <xdr:cNvPr id="3" name="UploadedImage">
          <a:extLst>
            <a:ext uri="{FF2B5EF4-FFF2-40B4-BE49-F238E27FC236}">
              <a16:creationId xmlns:a16="http://schemas.microsoft.com/office/drawing/2014/main" id="{413CE784-B318-4CB0-855E-3E3D52AF0B2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6</xdr:col>
      <xdr:colOff>123825</xdr:colOff>
      <xdr:row>0</xdr:row>
      <xdr:rowOff>95250</xdr:rowOff>
    </xdr:from>
    <xdr:to>
      <xdr:col>6</xdr:col>
      <xdr:colOff>1257300</xdr:colOff>
      <xdr:row>0</xdr:row>
      <xdr:rowOff>638174</xdr:rowOff>
    </xdr:to>
    <xdr:sp macro="[0]!Show_DASHBOARD" textlink="">
      <xdr:nvSpPr>
        <xdr:cNvPr id="4" name="Rectangle: Rounded Corners 3">
          <a:extLst>
            <a:ext uri="{FF2B5EF4-FFF2-40B4-BE49-F238E27FC236}">
              <a16:creationId xmlns:a16="http://schemas.microsoft.com/office/drawing/2014/main" id="{C0E03DEA-CA70-4D57-82F9-6082113C7FED}"/>
            </a:ext>
          </a:extLst>
        </xdr:cNvPr>
        <xdr:cNvSpPr/>
      </xdr:nvSpPr>
      <xdr:spPr>
        <a:xfrm>
          <a:off x="8448675" y="952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1</xdr:col>
      <xdr:colOff>85725</xdr:colOff>
      <xdr:row>11</xdr:row>
      <xdr:rowOff>66675</xdr:rowOff>
    </xdr:from>
    <xdr:to>
      <xdr:col>10</xdr:col>
      <xdr:colOff>57150</xdr:colOff>
      <xdr:row>22</xdr:row>
      <xdr:rowOff>200025</xdr:rowOff>
    </xdr:to>
    <xdr:sp macro="" textlink="">
      <xdr:nvSpPr>
        <xdr:cNvPr id="2" name="Rectangle 1">
          <a:extLst>
            <a:ext uri="{FF2B5EF4-FFF2-40B4-BE49-F238E27FC236}">
              <a16:creationId xmlns:a16="http://schemas.microsoft.com/office/drawing/2014/main" id="{9A5D8723-5A3E-47B1-8B02-52AB63B75F64}"/>
            </a:ext>
          </a:extLst>
        </xdr:cNvPr>
        <xdr:cNvSpPr/>
      </xdr:nvSpPr>
      <xdr:spPr>
        <a:xfrm>
          <a:off x="209550" y="3114675"/>
          <a:ext cx="6419850" cy="32670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0</xdr:colOff>
      <xdr:row>10</xdr:row>
      <xdr:rowOff>266701</xdr:rowOff>
    </xdr:from>
    <xdr:to>
      <xdr:col>10</xdr:col>
      <xdr:colOff>152400</xdr:colOff>
      <xdr:row>23</xdr:row>
      <xdr:rowOff>47625</xdr:rowOff>
    </xdr:to>
    <xdr:sp macro="" textlink="">
      <xdr:nvSpPr>
        <xdr:cNvPr id="3" name="Rectangle 2">
          <a:extLst>
            <a:ext uri="{FF2B5EF4-FFF2-40B4-BE49-F238E27FC236}">
              <a16:creationId xmlns:a16="http://schemas.microsoft.com/office/drawing/2014/main" id="{3826E0C6-2B08-4A5C-8A5A-183F35ED35AC}"/>
            </a:ext>
          </a:extLst>
        </xdr:cNvPr>
        <xdr:cNvSpPr/>
      </xdr:nvSpPr>
      <xdr:spPr>
        <a:xfrm>
          <a:off x="123825" y="3028951"/>
          <a:ext cx="6600825" cy="3467099"/>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47626</xdr:colOff>
      <xdr:row>11</xdr:row>
      <xdr:rowOff>28575</xdr:rowOff>
    </xdr:from>
    <xdr:to>
      <xdr:col>10</xdr:col>
      <xdr:colOff>104775</xdr:colOff>
      <xdr:row>22</xdr:row>
      <xdr:rowOff>257175</xdr:rowOff>
    </xdr:to>
    <xdr:sp macro="" textlink="">
      <xdr:nvSpPr>
        <xdr:cNvPr id="4" name="Rectangle 3">
          <a:extLst>
            <a:ext uri="{FF2B5EF4-FFF2-40B4-BE49-F238E27FC236}">
              <a16:creationId xmlns:a16="http://schemas.microsoft.com/office/drawing/2014/main" id="{1F6242D0-9534-4228-92E6-4FDDADB8C0EF}"/>
            </a:ext>
          </a:extLst>
        </xdr:cNvPr>
        <xdr:cNvSpPr/>
      </xdr:nvSpPr>
      <xdr:spPr>
        <a:xfrm>
          <a:off x="171451" y="3076575"/>
          <a:ext cx="6505574" cy="3362325"/>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523875</xdr:colOff>
      <xdr:row>0</xdr:row>
      <xdr:rowOff>114299</xdr:rowOff>
    </xdr:from>
    <xdr:to>
      <xdr:col>23</xdr:col>
      <xdr:colOff>28575</xdr:colOff>
      <xdr:row>29</xdr:row>
      <xdr:rowOff>76200</xdr:rowOff>
    </xdr:to>
    <xdr:sp macro="" textlink="">
      <xdr:nvSpPr>
        <xdr:cNvPr id="5" name="Rectangle 4">
          <a:extLst>
            <a:ext uri="{FF2B5EF4-FFF2-40B4-BE49-F238E27FC236}">
              <a16:creationId xmlns:a16="http://schemas.microsoft.com/office/drawing/2014/main" id="{788207F7-2E08-4181-9A06-14DEC213AE5F}"/>
            </a:ext>
          </a:extLst>
        </xdr:cNvPr>
        <xdr:cNvSpPr/>
      </xdr:nvSpPr>
      <xdr:spPr>
        <a:xfrm>
          <a:off x="8001000" y="114299"/>
          <a:ext cx="5962650" cy="9239251"/>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466725</xdr:colOff>
      <xdr:row>0</xdr:row>
      <xdr:rowOff>66675</xdr:rowOff>
    </xdr:from>
    <xdr:to>
      <xdr:col>23</xdr:col>
      <xdr:colOff>66675</xdr:colOff>
      <xdr:row>29</xdr:row>
      <xdr:rowOff>114300</xdr:rowOff>
    </xdr:to>
    <xdr:sp macro="" textlink="">
      <xdr:nvSpPr>
        <xdr:cNvPr id="6" name="Rectangle 5">
          <a:extLst>
            <a:ext uri="{FF2B5EF4-FFF2-40B4-BE49-F238E27FC236}">
              <a16:creationId xmlns:a16="http://schemas.microsoft.com/office/drawing/2014/main" id="{4747DB0A-F4C4-4A21-A564-C98E09709486}"/>
            </a:ext>
          </a:extLst>
        </xdr:cNvPr>
        <xdr:cNvSpPr/>
      </xdr:nvSpPr>
      <xdr:spPr>
        <a:xfrm>
          <a:off x="7943850" y="66675"/>
          <a:ext cx="6057900" cy="93249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561974</xdr:colOff>
      <xdr:row>1</xdr:row>
      <xdr:rowOff>28574</xdr:rowOff>
    </xdr:from>
    <xdr:to>
      <xdr:col>22</xdr:col>
      <xdr:colOff>838200</xdr:colOff>
      <xdr:row>29</xdr:row>
      <xdr:rowOff>19049</xdr:rowOff>
    </xdr:to>
    <xdr:sp macro="" textlink="">
      <xdr:nvSpPr>
        <xdr:cNvPr id="7" name="Rectangle 6">
          <a:extLst>
            <a:ext uri="{FF2B5EF4-FFF2-40B4-BE49-F238E27FC236}">
              <a16:creationId xmlns:a16="http://schemas.microsoft.com/office/drawing/2014/main" id="{EB5853FF-422F-40C2-B431-97392B509407}"/>
            </a:ext>
          </a:extLst>
        </xdr:cNvPr>
        <xdr:cNvSpPr/>
      </xdr:nvSpPr>
      <xdr:spPr>
        <a:xfrm>
          <a:off x="8039099" y="152399"/>
          <a:ext cx="5895976" cy="9144000"/>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85725</xdr:colOff>
      <xdr:row>1</xdr:row>
      <xdr:rowOff>123825</xdr:rowOff>
    </xdr:from>
    <xdr:to>
      <xdr:col>2</xdr:col>
      <xdr:colOff>962025</xdr:colOff>
      <xdr:row>3</xdr:row>
      <xdr:rowOff>28574</xdr:rowOff>
    </xdr:to>
    <xdr:sp macro="[0]!Show_DASHBOARD" textlink="">
      <xdr:nvSpPr>
        <xdr:cNvPr id="9" name="Rectangle: Rounded Corners 8">
          <a:extLst>
            <a:ext uri="{FF2B5EF4-FFF2-40B4-BE49-F238E27FC236}">
              <a16:creationId xmlns:a16="http://schemas.microsoft.com/office/drawing/2014/main" id="{7F1516F3-B08F-41F7-A834-E8ABC1C9326E}"/>
            </a:ext>
          </a:extLst>
        </xdr:cNvPr>
        <xdr:cNvSpPr/>
      </xdr:nvSpPr>
      <xdr:spPr>
        <a:xfrm>
          <a:off x="209550" y="2476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1</xdr:col>
      <xdr:colOff>200025</xdr:colOff>
      <xdr:row>55</xdr:row>
      <xdr:rowOff>66675</xdr:rowOff>
    </xdr:from>
    <xdr:to>
      <xdr:col>12</xdr:col>
      <xdr:colOff>38100</xdr:colOff>
      <xdr:row>66</xdr:row>
      <xdr:rowOff>123825</xdr:rowOff>
    </xdr:to>
    <xdr:sp macro="" textlink="">
      <xdr:nvSpPr>
        <xdr:cNvPr id="2" name="Rectangle 1">
          <a:extLst>
            <a:ext uri="{FF2B5EF4-FFF2-40B4-BE49-F238E27FC236}">
              <a16:creationId xmlns:a16="http://schemas.microsoft.com/office/drawing/2014/main" id="{50D18E20-5FF7-4693-9E99-D2E310D605B1}"/>
            </a:ext>
          </a:extLst>
        </xdr:cNvPr>
        <xdr:cNvSpPr/>
      </xdr:nvSpPr>
      <xdr:spPr>
        <a:xfrm>
          <a:off x="323850" y="13735050"/>
          <a:ext cx="8134350" cy="250507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104776</xdr:colOff>
      <xdr:row>54</xdr:row>
      <xdr:rowOff>171450</xdr:rowOff>
    </xdr:from>
    <xdr:to>
      <xdr:col>12</xdr:col>
      <xdr:colOff>142875</xdr:colOff>
      <xdr:row>67</xdr:row>
      <xdr:rowOff>66675</xdr:rowOff>
    </xdr:to>
    <xdr:sp macro="" textlink="">
      <xdr:nvSpPr>
        <xdr:cNvPr id="3" name="Rectangle 2">
          <a:extLst>
            <a:ext uri="{FF2B5EF4-FFF2-40B4-BE49-F238E27FC236}">
              <a16:creationId xmlns:a16="http://schemas.microsoft.com/office/drawing/2014/main" id="{3D412F3D-B8D4-4A3D-A7E2-37B126E559C1}"/>
            </a:ext>
          </a:extLst>
        </xdr:cNvPr>
        <xdr:cNvSpPr/>
      </xdr:nvSpPr>
      <xdr:spPr>
        <a:xfrm>
          <a:off x="228601" y="15297150"/>
          <a:ext cx="8486774" cy="3171825"/>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152399</xdr:colOff>
      <xdr:row>55</xdr:row>
      <xdr:rowOff>28575</xdr:rowOff>
    </xdr:from>
    <xdr:to>
      <xdr:col>12</xdr:col>
      <xdr:colOff>95249</xdr:colOff>
      <xdr:row>67</xdr:row>
      <xdr:rowOff>0</xdr:rowOff>
    </xdr:to>
    <xdr:sp macro="" textlink="">
      <xdr:nvSpPr>
        <xdr:cNvPr id="4" name="Rectangle 3">
          <a:extLst>
            <a:ext uri="{FF2B5EF4-FFF2-40B4-BE49-F238E27FC236}">
              <a16:creationId xmlns:a16="http://schemas.microsoft.com/office/drawing/2014/main" id="{93462E18-0405-48A2-B923-C31464248125}"/>
            </a:ext>
          </a:extLst>
        </xdr:cNvPr>
        <xdr:cNvSpPr/>
      </xdr:nvSpPr>
      <xdr:spPr>
        <a:xfrm>
          <a:off x="276224" y="13696950"/>
          <a:ext cx="8239125" cy="2609850"/>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228600</xdr:colOff>
      <xdr:row>7</xdr:row>
      <xdr:rowOff>85726</xdr:rowOff>
    </xdr:from>
    <xdr:to>
      <xdr:col>12</xdr:col>
      <xdr:colOff>342900</xdr:colOff>
      <xdr:row>38</xdr:row>
      <xdr:rowOff>9526</xdr:rowOff>
    </xdr:to>
    <xdr:sp macro="" textlink="">
      <xdr:nvSpPr>
        <xdr:cNvPr id="5" name="Rectangle 4">
          <a:extLst>
            <a:ext uri="{FF2B5EF4-FFF2-40B4-BE49-F238E27FC236}">
              <a16:creationId xmlns:a16="http://schemas.microsoft.com/office/drawing/2014/main" id="{67CD54CC-D28C-4A3F-BE66-0DC580D4DBF2}"/>
            </a:ext>
          </a:extLst>
        </xdr:cNvPr>
        <xdr:cNvSpPr/>
      </xdr:nvSpPr>
      <xdr:spPr>
        <a:xfrm>
          <a:off x="352425" y="952501"/>
          <a:ext cx="8562975" cy="9486900"/>
        </a:xfrm>
        <a:prstGeom prst="rect">
          <a:avLst/>
        </a:prstGeom>
        <a:noFill/>
        <a:ln w="38100"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180975</xdr:colOff>
      <xdr:row>7</xdr:row>
      <xdr:rowOff>19051</xdr:rowOff>
    </xdr:from>
    <xdr:to>
      <xdr:col>12</xdr:col>
      <xdr:colOff>400050</xdr:colOff>
      <xdr:row>38</xdr:row>
      <xdr:rowOff>57151</xdr:rowOff>
    </xdr:to>
    <xdr:sp macro="" textlink="">
      <xdr:nvSpPr>
        <xdr:cNvPr id="6" name="Rectangle 5">
          <a:extLst>
            <a:ext uri="{FF2B5EF4-FFF2-40B4-BE49-F238E27FC236}">
              <a16:creationId xmlns:a16="http://schemas.microsoft.com/office/drawing/2014/main" id="{90544F40-008D-49BC-ADCB-76E9E3818DD8}"/>
            </a:ext>
          </a:extLst>
        </xdr:cNvPr>
        <xdr:cNvSpPr/>
      </xdr:nvSpPr>
      <xdr:spPr>
        <a:xfrm>
          <a:off x="304800" y="885826"/>
          <a:ext cx="8667750" cy="9601200"/>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257174</xdr:colOff>
      <xdr:row>8</xdr:row>
      <xdr:rowOff>19050</xdr:rowOff>
    </xdr:from>
    <xdr:to>
      <xdr:col>12</xdr:col>
      <xdr:colOff>295276</xdr:colOff>
      <xdr:row>37</xdr:row>
      <xdr:rowOff>114299</xdr:rowOff>
    </xdr:to>
    <xdr:sp macro="" textlink="">
      <xdr:nvSpPr>
        <xdr:cNvPr id="7" name="Rectangle 6">
          <a:extLst>
            <a:ext uri="{FF2B5EF4-FFF2-40B4-BE49-F238E27FC236}">
              <a16:creationId xmlns:a16="http://schemas.microsoft.com/office/drawing/2014/main" id="{7A0AA3D5-5CF0-4C2A-8155-747A4CA6CD1C}"/>
            </a:ext>
          </a:extLst>
        </xdr:cNvPr>
        <xdr:cNvSpPr/>
      </xdr:nvSpPr>
      <xdr:spPr>
        <a:xfrm>
          <a:off x="380999" y="1009650"/>
          <a:ext cx="8486777" cy="9372599"/>
        </a:xfrm>
        <a:prstGeom prst="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95250</xdr:colOff>
      <xdr:row>0</xdr:row>
      <xdr:rowOff>114299</xdr:rowOff>
    </xdr:from>
    <xdr:to>
      <xdr:col>2</xdr:col>
      <xdr:colOff>971550</xdr:colOff>
      <xdr:row>8</xdr:row>
      <xdr:rowOff>47624</xdr:rowOff>
    </xdr:to>
    <xdr:sp macro="[0]!Show_DASHBOARD" textlink="">
      <xdr:nvSpPr>
        <xdr:cNvPr id="8" name="Rectangle: Rounded Corners 7">
          <a:extLst>
            <a:ext uri="{FF2B5EF4-FFF2-40B4-BE49-F238E27FC236}">
              <a16:creationId xmlns:a16="http://schemas.microsoft.com/office/drawing/2014/main" id="{88CCAFAE-0D56-4E3B-9B4B-4374E808A329}"/>
            </a:ext>
          </a:extLst>
        </xdr:cNvPr>
        <xdr:cNvSpPr/>
      </xdr:nvSpPr>
      <xdr:spPr>
        <a:xfrm>
          <a:off x="219075" y="114299"/>
          <a:ext cx="1133475" cy="638175"/>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133350</xdr:colOff>
      <xdr:row>0</xdr:row>
      <xdr:rowOff>142875</xdr:rowOff>
    </xdr:from>
    <xdr:to>
      <xdr:col>1</xdr:col>
      <xdr:colOff>158645</xdr:colOff>
      <xdr:row>3</xdr:row>
      <xdr:rowOff>66675</xdr:rowOff>
    </xdr:to>
    <xdr:pic>
      <xdr:nvPicPr>
        <xdr:cNvPr id="3" name="UploadedImage">
          <a:extLst>
            <a:ext uri="{FF2B5EF4-FFF2-40B4-BE49-F238E27FC236}">
              <a16:creationId xmlns:a16="http://schemas.microsoft.com/office/drawing/2014/main" id="{DD728833-5CD3-4AF2-BB44-3AB9A8A2757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33350" y="142875"/>
          <a:ext cx="1558820" cy="638175"/>
        </a:xfrm>
        <a:prstGeom prst="rect">
          <a:avLst/>
        </a:prstGeom>
      </xdr:spPr>
    </xdr:pic>
    <xdr:clientData/>
  </xdr:twoCellAnchor>
  <xdr:twoCellAnchor>
    <xdr:from>
      <xdr:col>5</xdr:col>
      <xdr:colOff>171450</xdr:colOff>
      <xdr:row>0</xdr:row>
      <xdr:rowOff>171450</xdr:rowOff>
    </xdr:from>
    <xdr:to>
      <xdr:col>5</xdr:col>
      <xdr:colOff>1304925</xdr:colOff>
      <xdr:row>2</xdr:row>
      <xdr:rowOff>238124</xdr:rowOff>
    </xdr:to>
    <xdr:sp macro="[0]!Show_DASHBOARD" textlink="">
      <xdr:nvSpPr>
        <xdr:cNvPr id="4" name="Rectangle: Rounded Corners 3">
          <a:extLst>
            <a:ext uri="{FF2B5EF4-FFF2-40B4-BE49-F238E27FC236}">
              <a16:creationId xmlns:a16="http://schemas.microsoft.com/office/drawing/2014/main" id="{C93835D5-0235-412F-81B5-202C15026157}"/>
            </a:ext>
          </a:extLst>
        </xdr:cNvPr>
        <xdr:cNvSpPr/>
      </xdr:nvSpPr>
      <xdr:spPr>
        <a:xfrm>
          <a:off x="83248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949220</xdr:colOff>
      <xdr:row>3</xdr:row>
      <xdr:rowOff>47625</xdr:rowOff>
    </xdr:to>
    <xdr:pic>
      <xdr:nvPicPr>
        <xdr:cNvPr id="2" name="UploadedImage">
          <a:extLst>
            <a:ext uri="{FF2B5EF4-FFF2-40B4-BE49-F238E27FC236}">
              <a16:creationId xmlns:a16="http://schemas.microsoft.com/office/drawing/2014/main" id="{F4DF57B2-7C2A-4DBE-9509-DFE80DC650F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7</xdr:col>
      <xdr:colOff>314325</xdr:colOff>
      <xdr:row>0</xdr:row>
      <xdr:rowOff>142875</xdr:rowOff>
    </xdr:from>
    <xdr:to>
      <xdr:col>8</xdr:col>
      <xdr:colOff>419100</xdr:colOff>
      <xdr:row>3</xdr:row>
      <xdr:rowOff>95249</xdr:rowOff>
    </xdr:to>
    <xdr:sp macro="[0]!Show_DASHBOARD" textlink="">
      <xdr:nvSpPr>
        <xdr:cNvPr id="4" name="Rectangle: Rounded Corners 3">
          <a:extLst>
            <a:ext uri="{FF2B5EF4-FFF2-40B4-BE49-F238E27FC236}">
              <a16:creationId xmlns:a16="http://schemas.microsoft.com/office/drawing/2014/main" id="{B0824002-91B6-4931-B37F-4B60F4018339}"/>
            </a:ext>
          </a:extLst>
        </xdr:cNvPr>
        <xdr:cNvSpPr/>
      </xdr:nvSpPr>
      <xdr:spPr>
        <a:xfrm>
          <a:off x="5257800" y="1428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25295</xdr:colOff>
      <xdr:row>2</xdr:row>
      <xdr:rowOff>161925</xdr:rowOff>
    </xdr:to>
    <xdr:pic>
      <xdr:nvPicPr>
        <xdr:cNvPr id="3" name="UploadedImage">
          <a:extLst>
            <a:ext uri="{FF2B5EF4-FFF2-40B4-BE49-F238E27FC236}">
              <a16:creationId xmlns:a16="http://schemas.microsoft.com/office/drawing/2014/main" id="{57EDB917-B94B-4E44-A002-4D91B045C44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0" y="0"/>
          <a:ext cx="1558820" cy="638175"/>
        </a:xfrm>
        <a:prstGeom prst="rect">
          <a:avLst/>
        </a:prstGeom>
      </xdr:spPr>
    </xdr:pic>
    <xdr:clientData/>
  </xdr:twoCellAnchor>
  <xdr:twoCellAnchor>
    <xdr:from>
      <xdr:col>5</xdr:col>
      <xdr:colOff>247650</xdr:colOff>
      <xdr:row>0</xdr:row>
      <xdr:rowOff>133350</xdr:rowOff>
    </xdr:from>
    <xdr:to>
      <xdr:col>5</xdr:col>
      <xdr:colOff>1381125</xdr:colOff>
      <xdr:row>2</xdr:row>
      <xdr:rowOff>200024</xdr:rowOff>
    </xdr:to>
    <xdr:sp macro="[0]!Show_DASHBOARD" textlink="">
      <xdr:nvSpPr>
        <xdr:cNvPr id="4" name="Rectangle: Rounded Corners 3">
          <a:extLst>
            <a:ext uri="{FF2B5EF4-FFF2-40B4-BE49-F238E27FC236}">
              <a16:creationId xmlns:a16="http://schemas.microsoft.com/office/drawing/2014/main" id="{4F6DE257-55B9-4067-A3A4-57C0F12EE762}"/>
            </a:ext>
          </a:extLst>
        </xdr:cNvPr>
        <xdr:cNvSpPr/>
      </xdr:nvSpPr>
      <xdr:spPr>
        <a:xfrm>
          <a:off x="8401050" y="1333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xdr:from>
      <xdr:col>108</xdr:col>
      <xdr:colOff>514349</xdr:colOff>
      <xdr:row>0</xdr:row>
      <xdr:rowOff>171450</xdr:rowOff>
    </xdr:from>
    <xdr:to>
      <xdr:col>109</xdr:col>
      <xdr:colOff>971549</xdr:colOff>
      <xdr:row>2</xdr:row>
      <xdr:rowOff>180974</xdr:rowOff>
    </xdr:to>
    <xdr:sp macro="[0]!Show_LettingResultsForm" textlink="">
      <xdr:nvSpPr>
        <xdr:cNvPr id="3" name="Rectangle: Rounded Corners 2">
          <a:extLst>
            <a:ext uri="{FF2B5EF4-FFF2-40B4-BE49-F238E27FC236}">
              <a16:creationId xmlns:a16="http://schemas.microsoft.com/office/drawing/2014/main" id="{3C100F7D-90A2-4FEA-98B9-99DC0D2B60C3}"/>
            </a:ext>
          </a:extLst>
        </xdr:cNvPr>
        <xdr:cNvSpPr/>
      </xdr:nvSpPr>
      <xdr:spPr>
        <a:xfrm>
          <a:off x="15840074" y="171450"/>
          <a:ext cx="1762125" cy="619124"/>
        </a:xfrm>
        <a:prstGeom prst="roundRect">
          <a:avLst/>
        </a:prstGeom>
        <a:solidFill>
          <a:schemeClr val="accent6">
            <a:lumMod val="20000"/>
            <a:lumOff val="8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Bid Letting Results Form</a:t>
          </a:r>
        </a:p>
      </xdr:txBody>
    </xdr:sp>
    <xdr:clientData fPrintsWithSheet="0"/>
  </xdr:twoCellAnchor>
  <xdr:twoCellAnchor editAs="oneCell">
    <xdr:from>
      <xdr:col>0</xdr:col>
      <xdr:colOff>57150</xdr:colOff>
      <xdr:row>0</xdr:row>
      <xdr:rowOff>66675</xdr:rowOff>
    </xdr:from>
    <xdr:to>
      <xdr:col>0</xdr:col>
      <xdr:colOff>1615970</xdr:colOff>
      <xdr:row>2</xdr:row>
      <xdr:rowOff>95250</xdr:rowOff>
    </xdr:to>
    <xdr:pic>
      <xdr:nvPicPr>
        <xdr:cNvPr id="4" name="UploadedImage">
          <a:extLst>
            <a:ext uri="{FF2B5EF4-FFF2-40B4-BE49-F238E27FC236}">
              <a16:creationId xmlns:a16="http://schemas.microsoft.com/office/drawing/2014/main" id="{96D5959F-26BA-4065-9049-FBA705F9BA1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7150" y="66675"/>
          <a:ext cx="1558820" cy="638175"/>
        </a:xfrm>
        <a:prstGeom prst="rect">
          <a:avLst/>
        </a:prstGeom>
      </xdr:spPr>
    </xdr:pic>
    <xdr:clientData/>
  </xdr:twoCellAnchor>
  <xdr:twoCellAnchor>
    <xdr:from>
      <xdr:col>5</xdr:col>
      <xdr:colOff>85725</xdr:colOff>
      <xdr:row>0</xdr:row>
      <xdr:rowOff>171450</xdr:rowOff>
    </xdr:from>
    <xdr:to>
      <xdr:col>5</xdr:col>
      <xdr:colOff>1219200</xdr:colOff>
      <xdr:row>2</xdr:row>
      <xdr:rowOff>104774</xdr:rowOff>
    </xdr:to>
    <xdr:sp macro="[0]!Show_DASHBOARD" textlink="">
      <xdr:nvSpPr>
        <xdr:cNvPr id="5" name="Rectangle: Rounded Corners 4">
          <a:extLst>
            <a:ext uri="{FF2B5EF4-FFF2-40B4-BE49-F238E27FC236}">
              <a16:creationId xmlns:a16="http://schemas.microsoft.com/office/drawing/2014/main" id="{7F65EB24-F911-4121-B8BF-71DEE2E13B38}"/>
            </a:ext>
          </a:extLst>
        </xdr:cNvPr>
        <xdr:cNvSpPr/>
      </xdr:nvSpPr>
      <xdr:spPr>
        <a:xfrm>
          <a:off x="81724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twoCellAnchor>
    <xdr:from>
      <xdr:col>108</xdr:col>
      <xdr:colOff>590550</xdr:colOff>
      <xdr:row>13</xdr:row>
      <xdr:rowOff>161925</xdr:rowOff>
    </xdr:from>
    <xdr:to>
      <xdr:col>109</xdr:col>
      <xdr:colOff>1009650</xdr:colOff>
      <xdr:row>15</xdr:row>
      <xdr:rowOff>152399</xdr:rowOff>
    </xdr:to>
    <xdr:sp macro="[0]!Form_LettingResults" textlink="">
      <xdr:nvSpPr>
        <xdr:cNvPr id="2" name="Rectangle: Rounded Corners 1">
          <a:extLst>
            <a:ext uri="{FF2B5EF4-FFF2-40B4-BE49-F238E27FC236}">
              <a16:creationId xmlns:a16="http://schemas.microsoft.com/office/drawing/2014/main" id="{3EEDA381-EEC8-4DC3-A2A6-EB631F453277}"/>
            </a:ext>
          </a:extLst>
        </xdr:cNvPr>
        <xdr:cNvSpPr/>
      </xdr:nvSpPr>
      <xdr:spPr>
        <a:xfrm>
          <a:off x="15916275" y="3495675"/>
          <a:ext cx="1724025" cy="581024"/>
        </a:xfrm>
        <a:prstGeom prst="roundRect">
          <a:avLst/>
        </a:prstGeom>
        <a:solidFill>
          <a:srgbClr val="EFD1F1"/>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Create / Modify Letting Results Summary</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85725</xdr:colOff>
      <xdr:row>0</xdr:row>
      <xdr:rowOff>57150</xdr:rowOff>
    </xdr:from>
    <xdr:to>
      <xdr:col>1</xdr:col>
      <xdr:colOff>120545</xdr:colOff>
      <xdr:row>2</xdr:row>
      <xdr:rowOff>38100</xdr:rowOff>
    </xdr:to>
    <xdr:pic>
      <xdr:nvPicPr>
        <xdr:cNvPr id="3" name="UploadedImage">
          <a:extLst>
            <a:ext uri="{FF2B5EF4-FFF2-40B4-BE49-F238E27FC236}">
              <a16:creationId xmlns:a16="http://schemas.microsoft.com/office/drawing/2014/main" id="{02FBD911-152E-4F22-977A-323A8D63F6A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5725" y="57150"/>
          <a:ext cx="1558820" cy="638175"/>
        </a:xfrm>
        <a:prstGeom prst="rect">
          <a:avLst/>
        </a:prstGeom>
      </xdr:spPr>
    </xdr:pic>
    <xdr:clientData/>
  </xdr:twoCellAnchor>
  <xdr:twoCellAnchor>
    <xdr:from>
      <xdr:col>6</xdr:col>
      <xdr:colOff>971550</xdr:colOff>
      <xdr:row>0</xdr:row>
      <xdr:rowOff>171450</xdr:rowOff>
    </xdr:from>
    <xdr:to>
      <xdr:col>6</xdr:col>
      <xdr:colOff>2105025</xdr:colOff>
      <xdr:row>2</xdr:row>
      <xdr:rowOff>57149</xdr:rowOff>
    </xdr:to>
    <xdr:sp macro="[0]!Show_DASHBOARD" textlink="">
      <xdr:nvSpPr>
        <xdr:cNvPr id="4" name="Rectangle: Rounded Corners 3">
          <a:extLst>
            <a:ext uri="{FF2B5EF4-FFF2-40B4-BE49-F238E27FC236}">
              <a16:creationId xmlns:a16="http://schemas.microsoft.com/office/drawing/2014/main" id="{5149A03C-095A-408F-B8CD-A6EB9C12C2EA}"/>
            </a:ext>
          </a:extLst>
        </xdr:cNvPr>
        <xdr:cNvSpPr/>
      </xdr:nvSpPr>
      <xdr:spPr>
        <a:xfrm>
          <a:off x="10601325"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0</xdr:col>
      <xdr:colOff>99060</xdr:colOff>
      <xdr:row>0</xdr:row>
      <xdr:rowOff>91440</xdr:rowOff>
    </xdr:from>
    <xdr:to>
      <xdr:col>2</xdr:col>
      <xdr:colOff>103400</xdr:colOff>
      <xdr:row>1</xdr:row>
      <xdr:rowOff>302895</xdr:rowOff>
    </xdr:to>
    <xdr:pic>
      <xdr:nvPicPr>
        <xdr:cNvPr id="3" name="UploadedImage">
          <a:extLst>
            <a:ext uri="{FF2B5EF4-FFF2-40B4-BE49-F238E27FC236}">
              <a16:creationId xmlns:a16="http://schemas.microsoft.com/office/drawing/2014/main" id="{281C4B5E-562C-4B80-A81A-DE0E0CFC614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9060" y="91440"/>
          <a:ext cx="1556915" cy="640080"/>
        </a:xfrm>
        <a:prstGeom prst="rect">
          <a:avLst/>
        </a:prstGeom>
      </xdr:spPr>
    </xdr:pic>
    <xdr:clientData/>
  </xdr:twoCellAnchor>
  <xdr:twoCellAnchor>
    <xdr:from>
      <xdr:col>3</xdr:col>
      <xdr:colOff>693420</xdr:colOff>
      <xdr:row>0</xdr:row>
      <xdr:rowOff>144780</xdr:rowOff>
    </xdr:from>
    <xdr:to>
      <xdr:col>3</xdr:col>
      <xdr:colOff>1826895</xdr:colOff>
      <xdr:row>1</xdr:row>
      <xdr:rowOff>260984</xdr:rowOff>
    </xdr:to>
    <xdr:sp macro="[0]!Show_DASHBOARD" textlink="">
      <xdr:nvSpPr>
        <xdr:cNvPr id="4" name="Rectangle: Rounded Corners 3">
          <a:extLst>
            <a:ext uri="{FF2B5EF4-FFF2-40B4-BE49-F238E27FC236}">
              <a16:creationId xmlns:a16="http://schemas.microsoft.com/office/drawing/2014/main" id="{E98C19BB-276D-45A8-B81D-6127B3D52D2B}"/>
            </a:ext>
          </a:extLst>
        </xdr:cNvPr>
        <xdr:cNvSpPr/>
      </xdr:nvSpPr>
      <xdr:spPr>
        <a:xfrm>
          <a:off x="5631180" y="14478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1</xdr:col>
      <xdr:colOff>1870981</xdr:colOff>
      <xdr:row>0</xdr:row>
      <xdr:rowOff>75178</xdr:rowOff>
    </xdr:from>
    <xdr:to>
      <xdr:col>1</xdr:col>
      <xdr:colOff>3199040</xdr:colOff>
      <xdr:row>1</xdr:row>
      <xdr:rowOff>236084</xdr:rowOff>
    </xdr:to>
    <xdr:sp macro="[0]!Calculate_CostQuantity" textlink="">
      <xdr:nvSpPr>
        <xdr:cNvPr id="2" name="Rectangle: Rounded Corners 1">
          <a:extLst>
            <a:ext uri="{FF2B5EF4-FFF2-40B4-BE49-F238E27FC236}">
              <a16:creationId xmlns:a16="http://schemas.microsoft.com/office/drawing/2014/main" id="{62BA68C2-0D7A-41A9-A9E8-92D995E0B68B}"/>
            </a:ext>
          </a:extLst>
        </xdr:cNvPr>
        <xdr:cNvSpPr/>
      </xdr:nvSpPr>
      <xdr:spPr>
        <a:xfrm>
          <a:off x="2975881" y="75178"/>
          <a:ext cx="1328059" cy="741931"/>
        </a:xfrm>
        <a:prstGeom prst="roundRect">
          <a:avLst/>
        </a:prstGeom>
        <a:solidFill>
          <a:srgbClr val="0070C0"/>
        </a:solidFill>
        <a:ln w="28575"/>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Calculate</a:t>
          </a:r>
        </a:p>
      </xdr:txBody>
    </xdr:sp>
    <xdr:clientData fPrintsWithSheet="0"/>
  </xdr:twoCellAnchor>
  <xdr:twoCellAnchor>
    <xdr:from>
      <xdr:col>10</xdr:col>
      <xdr:colOff>131763</xdr:colOff>
      <xdr:row>0</xdr:row>
      <xdr:rowOff>106590</xdr:rowOff>
    </xdr:from>
    <xdr:to>
      <xdr:col>11</xdr:col>
      <xdr:colOff>778441</xdr:colOff>
      <xdr:row>1</xdr:row>
      <xdr:rowOff>279627</xdr:rowOff>
    </xdr:to>
    <xdr:sp macro="[0]!Final_CAD" textlink="">
      <xdr:nvSpPr>
        <xdr:cNvPr id="3" name="Rectangle: Rounded Corners 2">
          <a:extLst>
            <a:ext uri="{FF2B5EF4-FFF2-40B4-BE49-F238E27FC236}">
              <a16:creationId xmlns:a16="http://schemas.microsoft.com/office/drawing/2014/main" id="{B7D6F528-7517-47D2-BED9-10FB787A33AD}"/>
            </a:ext>
          </a:extLst>
        </xdr:cNvPr>
        <xdr:cNvSpPr/>
      </xdr:nvSpPr>
      <xdr:spPr>
        <a:xfrm>
          <a:off x="13847763" y="106590"/>
          <a:ext cx="1208653" cy="754062"/>
        </a:xfrm>
        <a:prstGeom prst="roundRect">
          <a:avLst/>
        </a:prstGeom>
        <a:solidFill>
          <a:srgbClr val="C0000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Create</a:t>
          </a:r>
          <a:r>
            <a:rPr lang="en-US" sz="1200" b="1" baseline="0"/>
            <a:t> Final </a:t>
          </a:r>
        </a:p>
        <a:p>
          <a:pPr algn="ctr"/>
          <a:r>
            <a:rPr lang="en-US" sz="1200" b="1" baseline="0"/>
            <a:t>CAD</a:t>
          </a:r>
          <a:endParaRPr lang="en-US" sz="1200" b="1"/>
        </a:p>
      </xdr:txBody>
    </xdr:sp>
    <xdr:clientData fPrintsWithSheet="0"/>
  </xdr:twoCellAnchor>
  <xdr:twoCellAnchor editAs="oneCell">
    <xdr:from>
      <xdr:col>0</xdr:col>
      <xdr:colOff>79541</xdr:colOff>
      <xdr:row>0</xdr:row>
      <xdr:rowOff>34018</xdr:rowOff>
    </xdr:from>
    <xdr:to>
      <xdr:col>1</xdr:col>
      <xdr:colOff>533348</xdr:colOff>
      <xdr:row>1</xdr:row>
      <xdr:rowOff>85952</xdr:rowOff>
    </xdr:to>
    <xdr:pic>
      <xdr:nvPicPr>
        <xdr:cNvPr id="5" name="UploadedImage">
          <a:extLst>
            <a:ext uri="{FF2B5EF4-FFF2-40B4-BE49-F238E27FC236}">
              <a16:creationId xmlns:a16="http://schemas.microsoft.com/office/drawing/2014/main" id="{2908EF8B-14F4-48EC-A257-944AD2B9968F}"/>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79541" y="34018"/>
          <a:ext cx="1558707" cy="632959"/>
        </a:xfrm>
        <a:prstGeom prst="rect">
          <a:avLst/>
        </a:prstGeom>
      </xdr:spPr>
    </xdr:pic>
    <xdr:clientData/>
  </xdr:twoCellAnchor>
  <xdr:twoCellAnchor>
    <xdr:from>
      <xdr:col>8</xdr:col>
      <xdr:colOff>177800</xdr:colOff>
      <xdr:row>0</xdr:row>
      <xdr:rowOff>177800</xdr:rowOff>
    </xdr:from>
    <xdr:to>
      <xdr:col>8</xdr:col>
      <xdr:colOff>1311275</xdr:colOff>
      <xdr:row>1</xdr:row>
      <xdr:rowOff>136524</xdr:rowOff>
    </xdr:to>
    <xdr:sp macro="[0]!Show_DASHBOARD" textlink="">
      <xdr:nvSpPr>
        <xdr:cNvPr id="6" name="Rectangle: Rounded Corners 5">
          <a:extLst>
            <a:ext uri="{FF2B5EF4-FFF2-40B4-BE49-F238E27FC236}">
              <a16:creationId xmlns:a16="http://schemas.microsoft.com/office/drawing/2014/main" id="{0D0F5660-A037-48B8-8384-B9E6496521BC}"/>
            </a:ext>
          </a:extLst>
        </xdr:cNvPr>
        <xdr:cNvSpPr/>
      </xdr:nvSpPr>
      <xdr:spPr>
        <a:xfrm>
          <a:off x="11112500" y="17780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1</xdr:col>
      <xdr:colOff>1685924</xdr:colOff>
      <xdr:row>3</xdr:row>
      <xdr:rowOff>66676</xdr:rowOff>
    </xdr:from>
    <xdr:to>
      <xdr:col>2</xdr:col>
      <xdr:colOff>1133475</xdr:colOff>
      <xdr:row>4</xdr:row>
      <xdr:rowOff>28575</xdr:rowOff>
    </xdr:to>
    <xdr:sp macro="[0]!Calculate_EngPayInv" textlink="">
      <xdr:nvSpPr>
        <xdr:cNvPr id="2" name="Rectangle: Rounded Corners 1">
          <a:extLst>
            <a:ext uri="{FF2B5EF4-FFF2-40B4-BE49-F238E27FC236}">
              <a16:creationId xmlns:a16="http://schemas.microsoft.com/office/drawing/2014/main" id="{186CC805-08F1-4A73-AEE8-232041407998}"/>
            </a:ext>
          </a:extLst>
        </xdr:cNvPr>
        <xdr:cNvSpPr/>
      </xdr:nvSpPr>
      <xdr:spPr>
        <a:xfrm>
          <a:off x="3371849" y="838201"/>
          <a:ext cx="1257301" cy="371474"/>
        </a:xfrm>
        <a:prstGeom prst="roundRect">
          <a:avLst/>
        </a:prstGeom>
        <a:solidFill>
          <a:srgbClr val="0070C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t>Calculate</a:t>
          </a:r>
        </a:p>
      </xdr:txBody>
    </xdr:sp>
    <xdr:clientData fPrintsWithSheet="0"/>
  </xdr:twoCellAnchor>
  <xdr:twoCellAnchor editAs="oneCell">
    <xdr:from>
      <xdr:col>0</xdr:col>
      <xdr:colOff>57150</xdr:colOff>
      <xdr:row>0</xdr:row>
      <xdr:rowOff>47625</xdr:rowOff>
    </xdr:from>
    <xdr:to>
      <xdr:col>0</xdr:col>
      <xdr:colOff>1615970</xdr:colOff>
      <xdr:row>2</xdr:row>
      <xdr:rowOff>142875</xdr:rowOff>
    </xdr:to>
    <xdr:pic>
      <xdr:nvPicPr>
        <xdr:cNvPr id="4" name="UploadedImage">
          <a:extLst>
            <a:ext uri="{FF2B5EF4-FFF2-40B4-BE49-F238E27FC236}">
              <a16:creationId xmlns:a16="http://schemas.microsoft.com/office/drawing/2014/main" id="{755A01BA-305E-4242-8D64-D228DC83948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7150" y="47625"/>
          <a:ext cx="1558820" cy="638175"/>
        </a:xfrm>
        <a:prstGeom prst="rect">
          <a:avLst/>
        </a:prstGeom>
      </xdr:spPr>
    </xdr:pic>
    <xdr:clientData/>
  </xdr:twoCellAnchor>
  <xdr:twoCellAnchor>
    <xdr:from>
      <xdr:col>6</xdr:col>
      <xdr:colOff>66675</xdr:colOff>
      <xdr:row>0</xdr:row>
      <xdr:rowOff>171450</xdr:rowOff>
    </xdr:from>
    <xdr:to>
      <xdr:col>6</xdr:col>
      <xdr:colOff>1200150</xdr:colOff>
      <xdr:row>2</xdr:row>
      <xdr:rowOff>171449</xdr:rowOff>
    </xdr:to>
    <xdr:sp macro="[0]!Show_DASHBOARD" textlink="">
      <xdr:nvSpPr>
        <xdr:cNvPr id="5" name="Rectangle: Rounded Corners 4">
          <a:extLst>
            <a:ext uri="{FF2B5EF4-FFF2-40B4-BE49-F238E27FC236}">
              <a16:creationId xmlns:a16="http://schemas.microsoft.com/office/drawing/2014/main" id="{03E876D9-CFE5-467A-8E4D-904E010A4C09}"/>
            </a:ext>
          </a:extLst>
        </xdr:cNvPr>
        <xdr:cNvSpPr/>
      </xdr:nvSpPr>
      <xdr:spPr>
        <a:xfrm>
          <a:off x="6800850" y="171450"/>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2</xdr:col>
      <xdr:colOff>133349</xdr:colOff>
      <xdr:row>3</xdr:row>
      <xdr:rowOff>38100</xdr:rowOff>
    </xdr:from>
    <xdr:to>
      <xdr:col>2</xdr:col>
      <xdr:colOff>1562100</xdr:colOff>
      <xdr:row>4</xdr:row>
      <xdr:rowOff>76200</xdr:rowOff>
    </xdr:to>
    <xdr:sp macro="[0]!Calculate_EngPayInv" textlink="">
      <xdr:nvSpPr>
        <xdr:cNvPr id="2" name="Rectangle: Rounded Corners 1">
          <a:extLst>
            <a:ext uri="{FF2B5EF4-FFF2-40B4-BE49-F238E27FC236}">
              <a16:creationId xmlns:a16="http://schemas.microsoft.com/office/drawing/2014/main" id="{FFA415E2-F50D-48EB-8FFC-E8F65750D3E7}"/>
            </a:ext>
          </a:extLst>
        </xdr:cNvPr>
        <xdr:cNvSpPr/>
      </xdr:nvSpPr>
      <xdr:spPr>
        <a:xfrm>
          <a:off x="4086224" y="800100"/>
          <a:ext cx="1428751" cy="371475"/>
        </a:xfrm>
        <a:prstGeom prst="roundRect">
          <a:avLst/>
        </a:prstGeom>
        <a:solidFill>
          <a:srgbClr val="0070C0"/>
        </a:solidFill>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baseline="0"/>
            <a:t>Calculate</a:t>
          </a:r>
        </a:p>
      </xdr:txBody>
    </xdr:sp>
    <xdr:clientData fPrintsWithSheet="0"/>
  </xdr:twoCellAnchor>
  <xdr:twoCellAnchor editAs="oneCell">
    <xdr:from>
      <xdr:col>0</xdr:col>
      <xdr:colOff>66675</xdr:colOff>
      <xdr:row>0</xdr:row>
      <xdr:rowOff>66674</xdr:rowOff>
    </xdr:from>
    <xdr:to>
      <xdr:col>0</xdr:col>
      <xdr:colOff>923925</xdr:colOff>
      <xdr:row>3</xdr:row>
      <xdr:rowOff>142493</xdr:rowOff>
    </xdr:to>
    <xdr:pic>
      <xdr:nvPicPr>
        <xdr:cNvPr id="3" name="Picture 2" descr="Asset Management | South Street Capital Management">
          <a:extLst>
            <a:ext uri="{FF2B5EF4-FFF2-40B4-BE49-F238E27FC236}">
              <a16:creationId xmlns:a16="http://schemas.microsoft.com/office/drawing/2014/main" id="{9B77112A-CDBA-41CD-9D7D-9B3B402800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66674"/>
          <a:ext cx="857250" cy="837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1066800</xdr:colOff>
      <xdr:row>0</xdr:row>
      <xdr:rowOff>123825</xdr:rowOff>
    </xdr:from>
    <xdr:to>
      <xdr:col>1</xdr:col>
      <xdr:colOff>190500</xdr:colOff>
      <xdr:row>3</xdr:row>
      <xdr:rowOff>123825</xdr:rowOff>
    </xdr:to>
    <xdr:pic>
      <xdr:nvPicPr>
        <xdr:cNvPr id="4" name="Picture 3">
          <a:extLst>
            <a:ext uri="{FF2B5EF4-FFF2-40B4-BE49-F238E27FC236}">
              <a16:creationId xmlns:a16="http://schemas.microsoft.com/office/drawing/2014/main" id="{D70F3FCD-FA0C-4321-BBD3-F61D23D747E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66800" y="123825"/>
          <a:ext cx="13430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295275</xdr:colOff>
      <xdr:row>0</xdr:row>
      <xdr:rowOff>180975</xdr:rowOff>
    </xdr:from>
    <xdr:to>
      <xdr:col>6</xdr:col>
      <xdr:colOff>1428750</xdr:colOff>
      <xdr:row>2</xdr:row>
      <xdr:rowOff>238124</xdr:rowOff>
    </xdr:to>
    <xdr:sp macro="[0]!Show_DASHBOARD" textlink="">
      <xdr:nvSpPr>
        <xdr:cNvPr id="6" name="Rectangle: Rounded Corners 5">
          <a:extLst>
            <a:ext uri="{FF2B5EF4-FFF2-40B4-BE49-F238E27FC236}">
              <a16:creationId xmlns:a16="http://schemas.microsoft.com/office/drawing/2014/main" id="{B2D94D49-DCD6-4298-A94C-00779FEBD97A}"/>
            </a:ext>
          </a:extLst>
        </xdr:cNvPr>
        <xdr:cNvSpPr/>
      </xdr:nvSpPr>
      <xdr:spPr>
        <a:xfrm>
          <a:off x="8181975" y="180975"/>
          <a:ext cx="1133475" cy="542924"/>
        </a:xfrm>
        <a:prstGeom prst="roundRect">
          <a:avLst/>
        </a:prstGeom>
        <a:solidFill>
          <a:schemeClr val="tx2">
            <a:lumMod val="50000"/>
            <a:lumOff val="50000"/>
          </a:schemeClr>
        </a:solidFill>
        <a:ln>
          <a:noFill/>
        </a:ln>
        <a:effectLst>
          <a:glow rad="228600">
            <a:schemeClr val="accent4">
              <a:satMod val="175000"/>
              <a:alpha val="40000"/>
            </a:schemeClr>
          </a:glow>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PROJECT</a:t>
          </a:r>
          <a:br>
            <a:rPr lang="en-US" sz="1200" b="1"/>
          </a:br>
          <a:r>
            <a:rPr lang="en-US" sz="1200" b="1"/>
            <a:t>DASHBOARD</a:t>
          </a:r>
        </a:p>
      </xdr:txBody>
    </xdr:sp>
    <xdr:clientData fPrintsWithSheet="0"/>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osarc.sharepoint.com/sites/OSARCEstimateInvoiceProgram/Estimates/Tallahatchie/SAP-68(6)M.xlsm" TargetMode="External"/><Relationship Id="rId1" Type="http://schemas.openxmlformats.org/officeDocument/2006/relationships/externalLinkPath" Target="https://osarc.sharepoint.com/sites/OSARCEstimateInvoiceProgram/Estimates/Tallahatchie/SAP-68(6)M.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jhammons\Downloads\SAP-57(65)%20Estimate%20Program.xlsm" TargetMode="External"/><Relationship Id="rId1" Type="http://schemas.openxmlformats.org/officeDocument/2006/relationships/externalLinkPath" Target="https://osarc.sharepoint.com/sites/OSARCEstimateInvoiceProgram/Shared%20Documents/PROGRAM/SAP-57(65)%20Estimate%20Progra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_Validation"/>
      <sheetName val="CODE_Notes"/>
      <sheetName val="PayItemList"/>
      <sheetName val="Subtotal_Calculator_Edit"/>
      <sheetName val="Subtotal_Calculator"/>
      <sheetName val="Project_PayItem_Database"/>
      <sheetName val="DataProject"/>
      <sheetName val="AvgUnitCost"/>
      <sheetName val="START"/>
      <sheetName val="ENG_Estimate"/>
      <sheetName val="900"/>
      <sheetName val="902"/>
      <sheetName val="GreenCover"/>
      <sheetName val="SA_Estimate"/>
      <sheetName val="Contractor_Est"/>
      <sheetName val="BIDTAB"/>
      <sheetName val="LettingResults"/>
      <sheetName val="EngPayInv"/>
      <sheetName val="EngPayInv_No_3"/>
      <sheetName val="EngPayInv_No_2"/>
      <sheetName val="EngPayInv_No_1"/>
      <sheetName val="EngPayInvFedFund"/>
      <sheetName val="CAD-001"/>
      <sheetName val="CAD-001_No_4"/>
      <sheetName val="CAD-001_No_3"/>
      <sheetName val="CAD-001_No_2"/>
      <sheetName val="CAD-001_No_1"/>
      <sheetName val="CAD-002"/>
      <sheetName val="CAD-002_No_5"/>
      <sheetName val="CAD-002_No_4"/>
      <sheetName val="CAD-002_No_3"/>
      <sheetName val="CAD-002_No_2"/>
      <sheetName val="CAD-002_No_1"/>
      <sheetName val="WebBidList"/>
      <sheetName val="SAP-68(6)M"/>
    </sheetNames>
    <sheetDataSet>
      <sheetData sheetId="0"/>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_Validation"/>
      <sheetName val="CODE_Notes"/>
      <sheetName val="PayItemList"/>
      <sheetName val="Subtotal_Calculator_Edit"/>
      <sheetName val="Subtotal_Calculator"/>
      <sheetName val="Project_PayItem_Database"/>
      <sheetName val="DataProject"/>
      <sheetName val="START"/>
      <sheetName val="ENG_Estimate"/>
      <sheetName val="900"/>
      <sheetName val="902"/>
      <sheetName val="GreenCover"/>
      <sheetName val="SA_Estimate"/>
      <sheetName val="Contractor_Est"/>
      <sheetName val="BIDTAB"/>
      <sheetName val="Material_Report"/>
      <sheetName val="LettingResults"/>
      <sheetName val="EngPayInv"/>
      <sheetName val="EngPayInvFedFund"/>
      <sheetName val="CAD-001"/>
      <sheetName val="CAD-001_No_9"/>
      <sheetName val="CAD-001_No_8"/>
      <sheetName val="CAD-001_No_7"/>
      <sheetName val="CAD-001_No_6"/>
      <sheetName val="CAD-001_No_5"/>
      <sheetName val="CAD-001_No_4"/>
      <sheetName val="CAD-001_No_3"/>
      <sheetName val="CAD-001_No_2"/>
      <sheetName val="CAD-001_No_1"/>
      <sheetName val="CAD-002"/>
      <sheetName val="CAD-002_No_9"/>
      <sheetName val="CAD-002_No_8"/>
      <sheetName val="CAD-002_No_7"/>
      <sheetName val="CAD-002_No_6"/>
      <sheetName val="CAD-002_No_5"/>
      <sheetName val="CAD-002_No_4"/>
      <sheetName val="CAD-002_No_3"/>
      <sheetName val="CAD-002_No_2"/>
      <sheetName val="CAD-002_No_1"/>
      <sheetName val="WebBidList"/>
      <sheetName val="SAP-57(65) Estimate Prog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drive.google.com/file/d/1gu1KJiFjo3Y7YR8QmRf-eP1bRBqiTfdK/view?usp=sharing" TargetMode="External"/><Relationship Id="rId13" Type="http://schemas.openxmlformats.org/officeDocument/2006/relationships/hyperlink" Target="https://drive.google.com/file/d/1Uitm8PCCIxVnay0f1LR-PW9r3uWwp0MS/view?usp=sharing" TargetMode="External"/><Relationship Id="rId18" Type="http://schemas.openxmlformats.org/officeDocument/2006/relationships/hyperlink" Target="https://drive.google.com/file/d/1v_DyqxsWkj0zGHHKiAUBZ1vKjJ8ilb64/view?usp=sharing" TargetMode="External"/><Relationship Id="rId26" Type="http://schemas.openxmlformats.org/officeDocument/2006/relationships/hyperlink" Target="https://drive.google.com/file/d/1MVGclSGgYyg-e1yOCBQNBTu-gq78IsS7/view?usp=sharing" TargetMode="External"/><Relationship Id="rId3" Type="http://schemas.openxmlformats.org/officeDocument/2006/relationships/hyperlink" Target="https://drive.google.com/file/d/1OquLacrYG5BCKkWMpJ1b0Toumb110cpe/view?usp=sharing" TargetMode="External"/><Relationship Id="rId21" Type="http://schemas.openxmlformats.org/officeDocument/2006/relationships/hyperlink" Target="https://drive.google.com/file/d/1km2AtOPKk05IOdq0Gnz2KjZD25KfARlm/view?usp=sharing" TargetMode="External"/><Relationship Id="rId7" Type="http://schemas.openxmlformats.org/officeDocument/2006/relationships/hyperlink" Target="https://drive.google.com/file/d/1bNjH1PvH-sMedrW6vFEuIu2SuiztmuHh/view?usp=sharing" TargetMode="External"/><Relationship Id="rId12" Type="http://schemas.openxmlformats.org/officeDocument/2006/relationships/hyperlink" Target="https://drive.google.com/file/d/1afSM48qHWMqoaXl5Co7frCv6A4hdC8uU/view?usp=sharing" TargetMode="External"/><Relationship Id="rId17" Type="http://schemas.openxmlformats.org/officeDocument/2006/relationships/hyperlink" Target="https://drive.google.com/file/d/1ax-PgZRYqkbuTrbhlrV9hXqBpFFptKiO/view?usp=sharing" TargetMode="External"/><Relationship Id="rId25" Type="http://schemas.openxmlformats.org/officeDocument/2006/relationships/hyperlink" Target="https://drive.google.com/file/d/1leGqFH8yEI66PKS-f79EK-ISaQcOJ73O/view?usp=sharing" TargetMode="External"/><Relationship Id="rId2" Type="http://schemas.openxmlformats.org/officeDocument/2006/relationships/hyperlink" Target="https://drive.google.com/file/d/1a6cN_Ygs4z7uC3N9YUbYIX49T3bbAqyi/view?usp=sharing" TargetMode="External"/><Relationship Id="rId16" Type="http://schemas.openxmlformats.org/officeDocument/2006/relationships/hyperlink" Target="https://drive.google.com/file/d/1BkM0i860uDL76dHpRBJwd-WQCn7cNRJV/view?usp=sharing" TargetMode="External"/><Relationship Id="rId20" Type="http://schemas.openxmlformats.org/officeDocument/2006/relationships/hyperlink" Target="https://drive.google.com/file/d/1B1_KlPreQt25k8h0PISSp98-ANsMOJ2-/view?usp=sharing" TargetMode="External"/><Relationship Id="rId29" Type="http://schemas.openxmlformats.org/officeDocument/2006/relationships/drawing" Target="../drawings/drawing4.xml"/><Relationship Id="rId1" Type="http://schemas.openxmlformats.org/officeDocument/2006/relationships/hyperlink" Target="https://drive.google.com/file/d/1eE9vT1NWEEWJcShzAxqddELgw6mffFKd/view?usp=sharing" TargetMode="External"/><Relationship Id="rId6" Type="http://schemas.openxmlformats.org/officeDocument/2006/relationships/hyperlink" Target="https://drive.google.com/file/d/1aZODwOrugn29ytZB8ZvRdGIMOXloq5qC/view?usp=sharing" TargetMode="External"/><Relationship Id="rId11" Type="http://schemas.openxmlformats.org/officeDocument/2006/relationships/hyperlink" Target="https://drive.google.com/file/d/11Au62iwl_SzTJxrd9P9NaJsvFPmZroIE/view?usp=sharing" TargetMode="External"/><Relationship Id="rId24" Type="http://schemas.openxmlformats.org/officeDocument/2006/relationships/hyperlink" Target="https://drive.google.com/file/d/1Zsg5VbR-cYokqAMwoCFcojEMet5CFakL/view?usp=sharing" TargetMode="External"/><Relationship Id="rId5" Type="http://schemas.openxmlformats.org/officeDocument/2006/relationships/hyperlink" Target="https://drive.google.com/file/d/1AgIsJRfmKauCoHvTNgz8jo_Pn-45D1xY/view?usp=sharing" TargetMode="External"/><Relationship Id="rId15" Type="http://schemas.openxmlformats.org/officeDocument/2006/relationships/hyperlink" Target="https://drive.google.com/file/d/1qdQMg90ILEqn260VP4pkWZrQ3nBXrh1S/view?usp=sharing" TargetMode="External"/><Relationship Id="rId23" Type="http://schemas.openxmlformats.org/officeDocument/2006/relationships/hyperlink" Target="https://drive.google.com/file/d/1rx0zs_tI8ioQaJFV6qbYlIMLMUuB-ZJ4/view?usp=sharing" TargetMode="External"/><Relationship Id="rId28" Type="http://schemas.openxmlformats.org/officeDocument/2006/relationships/printerSettings" Target="../printerSettings/printerSettings13.bin"/><Relationship Id="rId10" Type="http://schemas.openxmlformats.org/officeDocument/2006/relationships/hyperlink" Target="https://drive.google.com/file/d/1ScK6yfZEM9atQK9nWlFwyIyem_3Z5IUw/view?usp=sharing" TargetMode="External"/><Relationship Id="rId19" Type="http://schemas.openxmlformats.org/officeDocument/2006/relationships/hyperlink" Target="https://drive.google.com/file/d/1rZ8sL0f9TRKN3XfSxkpXMU3cj_FABvJD/view?usp=sharing" TargetMode="External"/><Relationship Id="rId4" Type="http://schemas.openxmlformats.org/officeDocument/2006/relationships/hyperlink" Target="https://drive.google.com/file/d/1VdQZM_BIw7NS-pAtAM3iLi5U-p8Xnuup/view?usp=sharing" TargetMode="External"/><Relationship Id="rId9" Type="http://schemas.openxmlformats.org/officeDocument/2006/relationships/hyperlink" Target="https://drive.google.com/file/d/1ZaWZIwy6NI5b4GI8bDkEENVhGivVASKe/view?usp=sharing" TargetMode="External"/><Relationship Id="rId14" Type="http://schemas.openxmlformats.org/officeDocument/2006/relationships/hyperlink" Target="https://drive.google.com/file/d/1tiYs1pNT7Lcm_1Axz2CPb7kNBJd3zh0H/view?usp=sharing" TargetMode="External"/><Relationship Id="rId22" Type="http://schemas.openxmlformats.org/officeDocument/2006/relationships/hyperlink" Target="https://drive.google.com/file/d/17Y080y14MXwfjiWN54-YZOup9FbAooa5/view?usp=sharing" TargetMode="External"/><Relationship Id="rId27" Type="http://schemas.openxmlformats.org/officeDocument/2006/relationships/hyperlink" Target="https://www.google.com/url?sa=D&amp;q=https://drive.google.com/file/d/1IyjEEmrEqDPRZ-I87xtQAZmSdBBl7b3f/view%3Fusp%3Dsharing&amp;ust=1759929480000000&amp;usg=AOvVaw1X3fVDvGl13TPjlpBCwzVL&amp;hl=en"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omments" Target="../comments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0A225-578D-48BA-8385-610F73711A64}">
  <sheetPr codeName="AvgUnitCost">
    <pageSetUpPr fitToPage="1"/>
  </sheetPr>
  <dimension ref="A1:CS1"/>
  <sheetViews>
    <sheetView zoomScale="130" zoomScaleNormal="130" workbookViewId="0">
      <selection activeCell="A2" sqref="A2"/>
    </sheetView>
  </sheetViews>
  <sheetFormatPr defaultColWidth="9.140625" defaultRowHeight="15" x14ac:dyDescent="0.25"/>
  <cols>
    <col min="1" max="1" width="8.7109375" bestFit="1" customWidth="1"/>
    <col min="2" max="2" width="16.28515625" bestFit="1" customWidth="1"/>
    <col min="3" max="3" width="8.7109375" bestFit="1" customWidth="1"/>
    <col min="4" max="4" width="5.7109375" bestFit="1" customWidth="1"/>
    <col min="5" max="5" width="9.7109375" bestFit="1" customWidth="1"/>
    <col min="6" max="6" width="8.5703125" bestFit="1" customWidth="1"/>
    <col min="7" max="7" width="23.7109375" bestFit="1" customWidth="1"/>
    <col min="8" max="8" width="10.140625" bestFit="1" customWidth="1"/>
    <col min="9" max="9" width="7.28515625" bestFit="1" customWidth="1"/>
    <col min="10" max="10" width="15.85546875" bestFit="1" customWidth="1"/>
    <col min="11" max="11" width="14.140625" bestFit="1" customWidth="1"/>
    <col min="12" max="12" width="18.7109375" bestFit="1" customWidth="1"/>
    <col min="13" max="13" width="16.85546875" bestFit="1" customWidth="1"/>
    <col min="14" max="14" width="9.140625" bestFit="1" customWidth="1"/>
    <col min="15" max="15" width="11.5703125" bestFit="1" customWidth="1"/>
    <col min="16" max="16" width="11.85546875" bestFit="1" customWidth="1"/>
    <col min="17" max="17" width="14.42578125" bestFit="1" customWidth="1"/>
    <col min="18" max="18" width="13.7109375" bestFit="1" customWidth="1"/>
    <col min="19" max="19" width="16.7109375" bestFit="1" customWidth="1"/>
    <col min="20" max="23" width="13.85546875" bestFit="1" customWidth="1"/>
    <col min="24" max="24" width="9.7109375" bestFit="1" customWidth="1"/>
    <col min="25" max="25" width="11.28515625" bestFit="1" customWidth="1"/>
    <col min="26" max="26" width="12.42578125" bestFit="1" customWidth="1"/>
    <col min="27" max="27" width="9.7109375" bestFit="1" customWidth="1"/>
    <col min="28" max="28" width="14.42578125" bestFit="1" customWidth="1"/>
    <col min="29" max="29" width="11.140625" bestFit="1" customWidth="1"/>
    <col min="30" max="33" width="16.5703125" bestFit="1" customWidth="1"/>
    <col min="34" max="34" width="12.42578125" bestFit="1" customWidth="1"/>
    <col min="35" max="35" width="14.140625" bestFit="1" customWidth="1"/>
    <col min="36" max="36" width="15.28515625" bestFit="1" customWidth="1"/>
    <col min="37" max="37" width="12.42578125" bestFit="1" customWidth="1"/>
    <col min="38" max="38" width="17.28515625" bestFit="1" customWidth="1"/>
    <col min="39" max="39" width="14" bestFit="1" customWidth="1"/>
    <col min="40" max="40" width="19.85546875" bestFit="1" customWidth="1"/>
    <col min="41" max="42" width="22.42578125" bestFit="1" customWidth="1"/>
    <col min="43" max="43" width="23.7109375" bestFit="1" customWidth="1"/>
    <col min="44" max="44" width="28.5703125" bestFit="1" customWidth="1"/>
    <col min="45" max="45" width="7.28515625" bestFit="1" customWidth="1"/>
    <col min="46" max="46" width="5.28515625" bestFit="1" customWidth="1"/>
    <col min="47" max="47" width="12.28515625" bestFit="1" customWidth="1"/>
    <col min="48" max="48" width="11.5703125" bestFit="1" customWidth="1"/>
    <col min="49" max="49" width="18.28515625" bestFit="1" customWidth="1"/>
    <col min="50" max="50" width="15" bestFit="1" customWidth="1"/>
    <col min="51" max="51" width="16.5703125" bestFit="1" customWidth="1"/>
    <col min="52" max="52" width="10.7109375" bestFit="1" customWidth="1"/>
    <col min="53" max="53" width="10" bestFit="1" customWidth="1"/>
    <col min="54" max="54" width="7.5703125" bestFit="1" customWidth="1"/>
    <col min="55" max="55" width="7.7109375" bestFit="1" customWidth="1"/>
    <col min="56" max="56" width="4.5703125" bestFit="1" customWidth="1"/>
    <col min="57" max="57" width="12.42578125" bestFit="1" customWidth="1"/>
    <col min="58" max="58" width="10" bestFit="1" customWidth="1"/>
    <col min="59" max="59" width="10.42578125" bestFit="1" customWidth="1"/>
    <col min="60" max="60" width="26.140625" bestFit="1" customWidth="1"/>
    <col min="61" max="61" width="22.5703125" bestFit="1" customWidth="1"/>
    <col min="62" max="62" width="22.85546875" bestFit="1" customWidth="1"/>
    <col min="63" max="63" width="19.28515625" bestFit="1" customWidth="1"/>
    <col min="64" max="64" width="21.42578125" bestFit="1" customWidth="1"/>
    <col min="65" max="65" width="17.85546875" bestFit="1" customWidth="1"/>
    <col min="66" max="66" width="15.5703125" bestFit="1" customWidth="1"/>
    <col min="67" max="67" width="11.5703125" bestFit="1" customWidth="1"/>
    <col min="68" max="68" width="15.5703125" bestFit="1" customWidth="1"/>
    <col min="69" max="69" width="10.85546875" bestFit="1" customWidth="1"/>
    <col min="70" max="70" width="17.5703125" bestFit="1" customWidth="1"/>
    <col min="71" max="77" width="9.5703125" bestFit="1" customWidth="1"/>
    <col min="78" max="97" width="10.5703125" bestFit="1" customWidth="1"/>
  </cols>
  <sheetData>
    <row r="1" spans="1:97"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36</v>
      </c>
      <c r="AL1" s="1" t="s">
        <v>37</v>
      </c>
      <c r="AM1" s="1" t="s">
        <v>38</v>
      </c>
      <c r="AN1" s="1" t="s">
        <v>39</v>
      </c>
      <c r="AO1" s="1" t="s">
        <v>40</v>
      </c>
      <c r="AP1" s="1" t="s">
        <v>41</v>
      </c>
      <c r="AQ1" s="1" t="s">
        <v>6</v>
      </c>
      <c r="AR1" s="1" t="s">
        <v>42</v>
      </c>
      <c r="AS1" s="1" t="s">
        <v>43</v>
      </c>
      <c r="AT1" s="1" t="s">
        <v>44</v>
      </c>
      <c r="AU1" s="1" t="s">
        <v>45</v>
      </c>
      <c r="AV1" s="1" t="s">
        <v>46</v>
      </c>
      <c r="AW1" s="1" t="s">
        <v>47</v>
      </c>
      <c r="AX1" s="1" t="s">
        <v>48</v>
      </c>
      <c r="AY1" s="1" t="s">
        <v>49</v>
      </c>
      <c r="AZ1" s="1" t="s">
        <v>50</v>
      </c>
      <c r="BA1" s="1" t="s">
        <v>51</v>
      </c>
      <c r="BB1" s="1" t="s">
        <v>52</v>
      </c>
      <c r="BC1" s="1" t="s">
        <v>53</v>
      </c>
      <c r="BD1" s="1" t="s">
        <v>54</v>
      </c>
      <c r="BE1" s="1" t="s">
        <v>55</v>
      </c>
      <c r="BF1" s="1" t="s">
        <v>56</v>
      </c>
      <c r="BG1" s="1" t="s">
        <v>57</v>
      </c>
      <c r="BH1" s="1" t="s">
        <v>58</v>
      </c>
      <c r="BI1" s="1" t="s">
        <v>59</v>
      </c>
      <c r="BJ1" s="1" t="s">
        <v>60</v>
      </c>
      <c r="BK1" s="1" t="s">
        <v>61</v>
      </c>
      <c r="BL1" s="1" t="s">
        <v>62</v>
      </c>
      <c r="BM1" s="1" t="s">
        <v>63</v>
      </c>
      <c r="BN1" s="1" t="s">
        <v>64</v>
      </c>
      <c r="BO1" s="1" t="s">
        <v>65</v>
      </c>
      <c r="BP1" s="1" t="s">
        <v>66</v>
      </c>
      <c r="BQ1" s="1" t="s">
        <v>67</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row>
  </sheetData>
  <sheetProtection sheet="1" objects="1" scenarios="1"/>
  <pageMargins left="0.25" right="0.25" top="0.5" bottom="0.5" header="0.25" footer="0.25"/>
  <pageSetup scale="74" orientation="landscape" cellComments="atEnd" r:id="rId1"/>
  <headerFooter>
    <oddHeader>&amp;LCAD-002</oddHeader>
    <oddFooter>&amp;CPage &amp;P of &amp;N&amp;LPrinted &amp;D @ &amp;T</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35CB4-68E0-4F65-8267-F8F8673A7844}">
  <sheetPr codeName="Database">
    <pageSetUpPr fitToPage="1"/>
  </sheetPr>
  <dimension ref="A1:CS1"/>
  <sheetViews>
    <sheetView zoomScaleNormal="100" workbookViewId="0">
      <pane ySplit="1" topLeftCell="A2" activePane="bottomLeft" state="frozen"/>
      <selection sqref="A1:XFD1048576"/>
      <selection pane="bottomLeft" activeCell="C2" sqref="C2:D31"/>
    </sheetView>
  </sheetViews>
  <sheetFormatPr defaultColWidth="9.140625" defaultRowHeight="15" x14ac:dyDescent="0.25"/>
  <cols>
    <col min="1" max="1" width="11.28515625" bestFit="1" customWidth="1"/>
    <col min="2" max="2" width="46.42578125" customWidth="1"/>
    <col min="3" max="3" width="14.85546875" customWidth="1"/>
    <col min="4" max="4" width="5.85546875" customWidth="1"/>
    <col min="5" max="5" width="18.28515625" customWidth="1"/>
    <col min="6" max="6" width="17.42578125" customWidth="1"/>
    <col min="7" max="7" width="24.42578125" customWidth="1"/>
    <col min="8" max="8" width="10.28515625" customWidth="1"/>
    <col min="9" max="9" width="16.5703125" customWidth="1"/>
    <col min="10" max="10" width="16.42578125" customWidth="1"/>
    <col min="11" max="11" width="14.7109375" customWidth="1"/>
    <col min="12" max="12" width="19" customWidth="1"/>
    <col min="13" max="13" width="17.28515625" customWidth="1"/>
    <col min="14" max="14" width="11.85546875" bestFit="1" customWidth="1"/>
    <col min="15" max="15" width="14.28515625" bestFit="1" customWidth="1"/>
    <col min="16" max="16" width="14.5703125" bestFit="1" customWidth="1"/>
    <col min="17" max="17" width="17.140625" bestFit="1" customWidth="1"/>
    <col min="18" max="18" width="13.7109375" bestFit="1" customWidth="1"/>
    <col min="19" max="19" width="17" customWidth="1"/>
    <col min="20" max="23" width="14.85546875" customWidth="1"/>
    <col min="24" max="24" width="10.42578125" customWidth="1"/>
    <col min="25" max="25" width="11.85546875" customWidth="1"/>
    <col min="26" max="26" width="13.28515625" customWidth="1"/>
    <col min="27" max="27" width="10.28515625" customWidth="1"/>
    <col min="28" max="28" width="15.28515625" customWidth="1"/>
    <col min="29" max="29" width="11.85546875" customWidth="1"/>
    <col min="30" max="33" width="17.42578125" customWidth="1"/>
    <col min="34" max="34" width="12.85546875" customWidth="1"/>
    <col min="35" max="35" width="14.42578125" customWidth="1"/>
    <col min="36" max="36" width="15.7109375" customWidth="1"/>
    <col min="37" max="37" width="12.7109375" customWidth="1"/>
    <col min="38" max="38" width="17.85546875" customWidth="1"/>
    <col min="39" max="39" width="14.42578125" customWidth="1"/>
    <col min="40" max="40" width="20.42578125" customWidth="1"/>
    <col min="41" max="41" width="22.85546875" customWidth="1"/>
    <col min="42" max="42" width="23" customWidth="1"/>
    <col min="43" max="43" width="24.42578125" customWidth="1"/>
    <col min="44" max="44" width="27.140625" bestFit="1" customWidth="1"/>
    <col min="45" max="45" width="24.5703125" customWidth="1"/>
    <col min="46" max="46" width="92.140625" bestFit="1" customWidth="1"/>
    <col min="47" max="47" width="21" customWidth="1"/>
    <col min="48" max="48" width="11.85546875" customWidth="1"/>
    <col min="49" max="49" width="20.5703125" bestFit="1" customWidth="1"/>
    <col min="50" max="50" width="15.42578125" customWidth="1"/>
    <col min="51" max="51" width="16.85546875" customWidth="1"/>
    <col min="52" max="52" width="10.28515625" bestFit="1" customWidth="1"/>
    <col min="53" max="53" width="11.85546875" bestFit="1" customWidth="1"/>
    <col min="54" max="54" width="9.28515625" bestFit="1" customWidth="1"/>
    <col min="55" max="55" width="9.5703125" bestFit="1" customWidth="1"/>
    <col min="56" max="56" width="6.42578125" bestFit="1" customWidth="1"/>
    <col min="57" max="57" width="10.5703125" bestFit="1" customWidth="1"/>
    <col min="58" max="58" width="11.85546875" bestFit="1" customWidth="1"/>
    <col min="59" max="59" width="12.42578125" bestFit="1" customWidth="1"/>
    <col min="60" max="60" width="27.42578125" customWidth="1"/>
    <col min="61" max="61" width="23.5703125" customWidth="1"/>
    <col min="62" max="62" width="23.28515625" customWidth="1"/>
    <col min="63" max="63" width="19.42578125" customWidth="1"/>
    <col min="64" max="64" width="23.28515625" customWidth="1"/>
    <col min="65" max="65" width="19.42578125" customWidth="1"/>
    <col min="66" max="66" width="20.42578125" customWidth="1"/>
    <col min="67" max="67" width="14.42578125" customWidth="1"/>
    <col min="68" max="68" width="15.5703125" customWidth="1"/>
    <col min="69" max="69" width="14.42578125" customWidth="1"/>
    <col min="70" max="70" width="18.28515625" customWidth="1"/>
    <col min="71" max="80" width="7.5703125" customWidth="1"/>
    <col min="81" max="96" width="8.7109375" customWidth="1"/>
    <col min="97" max="97" width="9.140625" customWidth="1"/>
  </cols>
  <sheetData>
    <row r="1" spans="1:97" x14ac:dyDescent="0.25">
      <c r="A1" s="1" t="s">
        <v>96</v>
      </c>
      <c r="B1" s="1" t="s">
        <v>97</v>
      </c>
      <c r="C1" s="1" t="s">
        <v>2</v>
      </c>
      <c r="D1" s="1" t="s">
        <v>3</v>
      </c>
      <c r="E1" s="1" t="s">
        <v>98</v>
      </c>
      <c r="F1" s="1" t="s">
        <v>5</v>
      </c>
      <c r="G1" s="1" t="s">
        <v>99</v>
      </c>
      <c r="H1" s="1" t="s">
        <v>100</v>
      </c>
      <c r="I1" s="1" t="s">
        <v>8</v>
      </c>
      <c r="J1" s="1" t="s">
        <v>101</v>
      </c>
      <c r="K1" s="1" t="s">
        <v>102</v>
      </c>
      <c r="L1" s="1" t="s">
        <v>103</v>
      </c>
      <c r="M1" s="1" t="s">
        <v>104</v>
      </c>
      <c r="N1" s="1" t="s">
        <v>105</v>
      </c>
      <c r="O1" s="1" t="s">
        <v>106</v>
      </c>
      <c r="P1" s="1" t="s">
        <v>107</v>
      </c>
      <c r="Q1" s="1" t="s">
        <v>108</v>
      </c>
      <c r="R1" s="1" t="s">
        <v>17</v>
      </c>
      <c r="S1" s="1" t="s">
        <v>18</v>
      </c>
      <c r="T1" s="1" t="s">
        <v>109</v>
      </c>
      <c r="U1" s="1" t="s">
        <v>110</v>
      </c>
      <c r="V1" s="1" t="s">
        <v>111</v>
      </c>
      <c r="W1" s="1" t="s">
        <v>112</v>
      </c>
      <c r="X1" s="1" t="s">
        <v>113</v>
      </c>
      <c r="Y1" s="1" t="s">
        <v>114</v>
      </c>
      <c r="Z1" s="1" t="s">
        <v>115</v>
      </c>
      <c r="AA1" s="1" t="s">
        <v>116</v>
      </c>
      <c r="AB1" s="1" t="s">
        <v>117</v>
      </c>
      <c r="AC1" s="1" t="s">
        <v>118</v>
      </c>
      <c r="AD1" s="1" t="s">
        <v>119</v>
      </c>
      <c r="AE1" s="1" t="s">
        <v>120</v>
      </c>
      <c r="AF1" s="1" t="s">
        <v>121</v>
      </c>
      <c r="AG1" s="1" t="s">
        <v>122</v>
      </c>
      <c r="AH1" s="1" t="s">
        <v>123</v>
      </c>
      <c r="AI1" s="1" t="s">
        <v>124</v>
      </c>
      <c r="AJ1" s="1" t="s">
        <v>125</v>
      </c>
      <c r="AK1" s="1" t="s">
        <v>126</v>
      </c>
      <c r="AL1" s="1" t="s">
        <v>127</v>
      </c>
      <c r="AM1" s="1" t="s">
        <v>128</v>
      </c>
      <c r="AN1" s="1" t="s">
        <v>39</v>
      </c>
      <c r="AO1" s="1" t="s">
        <v>40</v>
      </c>
      <c r="AP1" s="1" t="s">
        <v>41</v>
      </c>
      <c r="AQ1" s="1" t="s">
        <v>129</v>
      </c>
      <c r="AR1" s="1" t="s">
        <v>130</v>
      </c>
      <c r="AS1" s="1" t="s">
        <v>43</v>
      </c>
      <c r="AT1" s="1" t="s">
        <v>44</v>
      </c>
      <c r="AU1" s="1" t="s">
        <v>45</v>
      </c>
      <c r="AV1" s="1" t="s">
        <v>46</v>
      </c>
      <c r="AW1" s="1" t="s">
        <v>131</v>
      </c>
      <c r="AX1" s="1" t="s">
        <v>132</v>
      </c>
      <c r="AY1" s="1" t="s">
        <v>49</v>
      </c>
      <c r="AZ1" s="1" t="s">
        <v>50</v>
      </c>
      <c r="BA1" s="1" t="s">
        <v>51</v>
      </c>
      <c r="BB1" s="1" t="s">
        <v>52</v>
      </c>
      <c r="BC1" s="1" t="s">
        <v>53</v>
      </c>
      <c r="BD1" s="1" t="s">
        <v>54</v>
      </c>
      <c r="BE1" s="1" t="s">
        <v>133</v>
      </c>
      <c r="BF1" s="1" t="s">
        <v>56</v>
      </c>
      <c r="BG1" s="1" t="s">
        <v>134</v>
      </c>
      <c r="BH1" s="1" t="s">
        <v>135</v>
      </c>
      <c r="BI1" s="1" t="s">
        <v>136</v>
      </c>
      <c r="BJ1" s="1" t="s">
        <v>137</v>
      </c>
      <c r="BK1" s="1" t="s">
        <v>138</v>
      </c>
      <c r="BL1" s="1" t="s">
        <v>139</v>
      </c>
      <c r="BM1" s="1" t="s">
        <v>140</v>
      </c>
      <c r="BN1" s="1" t="s">
        <v>64</v>
      </c>
      <c r="BO1" s="1" t="s">
        <v>141</v>
      </c>
      <c r="BP1" s="1" t="s">
        <v>66</v>
      </c>
      <c r="BQ1" s="1" t="s">
        <v>142</v>
      </c>
      <c r="BR1" s="1" t="s">
        <v>68</v>
      </c>
      <c r="BS1" s="1" t="s">
        <v>69</v>
      </c>
      <c r="BT1" s="1" t="s">
        <v>70</v>
      </c>
      <c r="BU1" s="1" t="s">
        <v>71</v>
      </c>
      <c r="BV1" s="1" t="s">
        <v>72</v>
      </c>
      <c r="BW1" s="1" t="s">
        <v>73</v>
      </c>
      <c r="BX1" s="1" t="s">
        <v>74</v>
      </c>
      <c r="BY1" s="1" t="s">
        <v>75</v>
      </c>
      <c r="BZ1" s="1" t="s">
        <v>76</v>
      </c>
      <c r="CA1" s="1" t="s">
        <v>77</v>
      </c>
      <c r="CB1" s="1" t="s">
        <v>78</v>
      </c>
      <c r="CC1" s="1" t="s">
        <v>79</v>
      </c>
      <c r="CD1" s="1" t="s">
        <v>80</v>
      </c>
      <c r="CE1" s="1" t="s">
        <v>81</v>
      </c>
      <c r="CF1" s="1" t="s">
        <v>82</v>
      </c>
      <c r="CG1" s="1" t="s">
        <v>83</v>
      </c>
      <c r="CH1" s="1" t="s">
        <v>84</v>
      </c>
      <c r="CI1" s="1" t="s">
        <v>85</v>
      </c>
      <c r="CJ1" s="1" t="s">
        <v>86</v>
      </c>
      <c r="CK1" s="1" t="s">
        <v>87</v>
      </c>
      <c r="CL1" s="1" t="s">
        <v>88</v>
      </c>
      <c r="CM1" s="1" t="s">
        <v>89</v>
      </c>
      <c r="CN1" s="1" t="s">
        <v>90</v>
      </c>
      <c r="CO1" s="1" t="s">
        <v>91</v>
      </c>
      <c r="CP1" s="1" t="s">
        <v>92</v>
      </c>
      <c r="CQ1" s="1" t="s">
        <v>93</v>
      </c>
      <c r="CR1" s="1" t="s">
        <v>94</v>
      </c>
      <c r="CS1" s="1" t="s">
        <v>95</v>
      </c>
    </row>
  </sheetData>
  <sheetProtection sheet="1" objects="1" scenarios="1"/>
  <sortState xmlns:xlrd2="http://schemas.microsoft.com/office/spreadsheetml/2017/richdata2" ref="A2:CS35">
    <sortCondition ref="AV2:AV9999"/>
  </sortState>
  <pageMargins left="0.25" right="0.25" top="0.5" bottom="0.5" header="0.25" footer="0.25"/>
  <pageSetup scale="10" orientation="landscape" r:id="rId1"/>
  <headerFooter>
    <oddHeader>&amp;RVersion 4.21.25</oddHeader>
    <oddFooter>&amp;LPrinted &amp;D @ &amp;T&amp;CPage &amp;P of &amp;N&amp;RSAP-03(12)M</oddFooter>
  </headerFooter>
  <colBreaks count="1" manualBreakCount="1">
    <brk id="6"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FB854-A009-4CB3-AE8B-0CB0641AB41B}">
  <sheetPr codeName="PROJECT_DATA"/>
  <dimension ref="A1:AP24"/>
  <sheetViews>
    <sheetView workbookViewId="0">
      <selection activeCell="D25" sqref="D25"/>
    </sheetView>
  </sheetViews>
  <sheetFormatPr defaultRowHeight="15" x14ac:dyDescent="0.25"/>
  <cols>
    <col min="1" max="1" width="11.28515625" bestFit="1" customWidth="1"/>
    <col min="2" max="2" width="12.7109375" bestFit="1" customWidth="1"/>
    <col min="3" max="3" width="15" bestFit="1" customWidth="1"/>
    <col min="4" max="4" width="7.5703125" bestFit="1" customWidth="1"/>
    <col min="5" max="5" width="35.7109375" customWidth="1"/>
    <col min="6" max="6" width="23.5703125" bestFit="1" customWidth="1"/>
    <col min="7" max="7" width="15" bestFit="1" customWidth="1"/>
    <col min="8" max="8" width="9.42578125" bestFit="1" customWidth="1"/>
    <col min="9" max="9" width="13.85546875" bestFit="1" customWidth="1"/>
    <col min="10" max="10" width="13.42578125" bestFit="1" customWidth="1"/>
    <col min="11" max="11" width="24.28515625" bestFit="1" customWidth="1"/>
    <col min="12" max="12" width="20" bestFit="1" customWidth="1"/>
    <col min="13" max="13" width="10.42578125" bestFit="1" customWidth="1"/>
    <col min="14" max="14" width="13.85546875" bestFit="1" customWidth="1"/>
    <col min="15" max="15" width="15.7109375" bestFit="1" customWidth="1"/>
    <col min="16" max="16" width="15.42578125" bestFit="1" customWidth="1"/>
    <col min="17" max="17" width="14.140625" bestFit="1" customWidth="1"/>
    <col min="18" max="18" width="19.28515625" bestFit="1" customWidth="1"/>
    <col min="19" max="19" width="20" bestFit="1" customWidth="1"/>
    <col min="20" max="20" width="11.7109375" bestFit="1" customWidth="1"/>
    <col min="21" max="21" width="16.28515625" bestFit="1" customWidth="1"/>
    <col min="22" max="22" width="19.140625" bestFit="1" customWidth="1"/>
    <col min="23" max="23" width="29.140625" bestFit="1" customWidth="1"/>
    <col min="24" max="24" width="19.7109375" bestFit="1" customWidth="1"/>
    <col min="25" max="26" width="20" bestFit="1" customWidth="1"/>
    <col min="27" max="27" width="19.7109375" bestFit="1" customWidth="1"/>
    <col min="28" max="28" width="27.7109375" bestFit="1" customWidth="1"/>
    <col min="29" max="29" width="18.28515625" bestFit="1" customWidth="1"/>
    <col min="30" max="31" width="18.5703125" bestFit="1" customWidth="1"/>
    <col min="32" max="32" width="18.28515625" bestFit="1" customWidth="1"/>
    <col min="33" max="33" width="14.7109375" bestFit="1" customWidth="1"/>
    <col min="34" max="34" width="21.85546875" customWidth="1"/>
    <col min="35" max="35" width="8.42578125" bestFit="1" customWidth="1"/>
    <col min="36" max="37" width="10" bestFit="1" customWidth="1"/>
    <col min="38" max="38" width="17.85546875" bestFit="1" customWidth="1"/>
    <col min="39" max="39" width="14.5703125" bestFit="1" customWidth="1"/>
    <col min="40" max="40" width="15.7109375" bestFit="1" customWidth="1"/>
    <col min="41" max="41" width="13.140625" bestFit="1" customWidth="1"/>
    <col min="42" max="42" width="47.85546875" bestFit="1" customWidth="1"/>
  </cols>
  <sheetData>
    <row r="1" spans="1:42" x14ac:dyDescent="0.25">
      <c r="A1" s="2" t="s">
        <v>143</v>
      </c>
      <c r="B1" s="2" t="s">
        <v>144</v>
      </c>
      <c r="C1" s="2" t="s">
        <v>145</v>
      </c>
      <c r="D1" s="2" t="s">
        <v>52</v>
      </c>
      <c r="E1" s="2" t="s">
        <v>146</v>
      </c>
      <c r="F1" s="2" t="s">
        <v>147</v>
      </c>
      <c r="G1" s="2" t="s">
        <v>148</v>
      </c>
      <c r="H1" s="2" t="s">
        <v>149</v>
      </c>
      <c r="I1" s="2" t="s">
        <v>150</v>
      </c>
      <c r="J1" s="2" t="s">
        <v>151</v>
      </c>
      <c r="K1" s="2" t="s">
        <v>152</v>
      </c>
      <c r="L1" s="2" t="s">
        <v>153</v>
      </c>
      <c r="M1" s="2" t="s">
        <v>57</v>
      </c>
      <c r="N1" s="2" t="s">
        <v>154</v>
      </c>
      <c r="O1" s="2" t="s">
        <v>155</v>
      </c>
      <c r="P1" s="2" t="s">
        <v>156</v>
      </c>
      <c r="Q1" s="2" t="s">
        <v>157</v>
      </c>
      <c r="R1" s="2" t="s">
        <v>158</v>
      </c>
      <c r="S1" s="2" t="s">
        <v>159</v>
      </c>
      <c r="T1" s="2" t="s">
        <v>160</v>
      </c>
      <c r="U1" s="2" t="s">
        <v>161</v>
      </c>
      <c r="V1" s="2" t="s">
        <v>162</v>
      </c>
      <c r="W1" s="2" t="s">
        <v>163</v>
      </c>
      <c r="X1" s="2" t="s">
        <v>164</v>
      </c>
      <c r="Y1" s="2" t="s">
        <v>165</v>
      </c>
      <c r="Z1" s="2" t="s">
        <v>166</v>
      </c>
      <c r="AA1" s="2" t="s">
        <v>167</v>
      </c>
      <c r="AB1" s="2" t="s">
        <v>168</v>
      </c>
      <c r="AC1" s="2" t="s">
        <v>169</v>
      </c>
      <c r="AD1" s="2" t="s">
        <v>170</v>
      </c>
      <c r="AE1" s="2" t="s">
        <v>171</v>
      </c>
      <c r="AF1" s="2" t="s">
        <v>172</v>
      </c>
      <c r="AG1" s="2" t="s">
        <v>173</v>
      </c>
      <c r="AH1" s="2" t="s">
        <v>55</v>
      </c>
      <c r="AI1" s="2" t="s">
        <v>50</v>
      </c>
      <c r="AJ1" s="2" t="s">
        <v>51</v>
      </c>
      <c r="AK1" s="2" t="s">
        <v>56</v>
      </c>
      <c r="AL1" s="2" t="s">
        <v>174</v>
      </c>
      <c r="AM1" s="2" t="s">
        <v>175</v>
      </c>
      <c r="AN1" s="3" t="s">
        <v>176</v>
      </c>
      <c r="AO1" s="4" t="s">
        <v>177</v>
      </c>
      <c r="AP1" s="4" t="s">
        <v>178</v>
      </c>
    </row>
    <row r="2" spans="1:42" x14ac:dyDescent="0.25">
      <c r="A2" s="5"/>
      <c r="B2" s="5"/>
      <c r="C2" s="5"/>
      <c r="D2" s="5"/>
      <c r="E2" s="5"/>
      <c r="F2" s="5"/>
      <c r="G2" s="6"/>
      <c r="H2" s="5"/>
      <c r="I2" s="6"/>
      <c r="J2" s="7"/>
      <c r="K2" s="6">
        <v>12</v>
      </c>
      <c r="L2" s="5"/>
      <c r="M2" s="5"/>
      <c r="N2" s="8"/>
      <c r="O2" s="9"/>
      <c r="P2" s="9"/>
      <c r="Q2" s="9"/>
      <c r="R2" s="9"/>
      <c r="S2" s="9"/>
      <c r="T2" s="5"/>
      <c r="U2" s="5"/>
      <c r="V2" s="5" t="s">
        <v>179</v>
      </c>
      <c r="W2" s="7"/>
      <c r="X2" s="7"/>
      <c r="Y2" s="7"/>
      <c r="Z2" s="7"/>
      <c r="AA2" s="5"/>
      <c r="AB2" s="5"/>
      <c r="AC2" s="5"/>
      <c r="AD2" s="5"/>
      <c r="AE2" s="5"/>
      <c r="AF2" s="5"/>
      <c r="AG2" s="5"/>
      <c r="AH2" s="8"/>
      <c r="AI2" s="10"/>
      <c r="AJ2" s="10"/>
      <c r="AK2" s="5"/>
      <c r="AL2" s="11"/>
      <c r="AM2" s="11"/>
      <c r="AN2" s="12"/>
      <c r="AO2" s="13" t="s">
        <v>180</v>
      </c>
      <c r="AP2" s="13" t="s">
        <v>181</v>
      </c>
    </row>
    <row r="3" spans="1:42" x14ac:dyDescent="0.25">
      <c r="A3" s="5"/>
      <c r="B3" s="5"/>
      <c r="C3" s="5"/>
      <c r="D3" s="5"/>
      <c r="E3" s="5"/>
      <c r="F3" s="5"/>
      <c r="G3" s="6"/>
      <c r="H3" s="5"/>
      <c r="I3" s="6"/>
      <c r="J3" s="7"/>
      <c r="K3" s="6"/>
      <c r="L3" s="5"/>
      <c r="M3" s="5"/>
      <c r="N3" s="8"/>
      <c r="O3" s="9"/>
      <c r="P3" s="9"/>
      <c r="Q3" s="9"/>
      <c r="R3" s="9"/>
      <c r="S3" s="9"/>
      <c r="T3" s="5"/>
      <c r="U3" s="5"/>
      <c r="V3" s="5"/>
      <c r="W3" s="7"/>
      <c r="X3" s="7"/>
      <c r="Y3" s="7"/>
      <c r="Z3" s="7"/>
      <c r="AA3" s="5"/>
      <c r="AB3" s="5"/>
      <c r="AC3" s="5"/>
      <c r="AD3" s="5"/>
      <c r="AE3" s="5"/>
      <c r="AF3" s="5"/>
      <c r="AG3" s="5"/>
      <c r="AH3" s="8"/>
      <c r="AI3" s="10"/>
      <c r="AJ3" s="10"/>
      <c r="AK3" s="5"/>
      <c r="AL3" s="5"/>
      <c r="AM3" s="11"/>
      <c r="AN3" s="12"/>
      <c r="AO3" s="13" t="s">
        <v>180</v>
      </c>
    </row>
    <row r="4" spans="1:42" x14ac:dyDescent="0.25">
      <c r="A4" s="5"/>
      <c r="B4" s="5"/>
      <c r="C4" s="5"/>
      <c r="D4" s="5"/>
      <c r="E4" s="5"/>
      <c r="F4" s="5"/>
      <c r="G4" s="6"/>
      <c r="H4" s="5"/>
      <c r="I4" s="6"/>
      <c r="J4" s="7"/>
      <c r="K4" s="6"/>
      <c r="L4" s="5"/>
      <c r="M4" s="5"/>
      <c r="N4" s="8"/>
      <c r="O4" s="9"/>
      <c r="P4" s="9"/>
      <c r="Q4" s="9"/>
      <c r="R4" s="9"/>
      <c r="S4" s="9"/>
      <c r="T4" s="5"/>
      <c r="U4" s="5"/>
      <c r="V4" s="5"/>
      <c r="W4" s="7"/>
      <c r="X4" s="7"/>
      <c r="Y4" s="7"/>
      <c r="Z4" s="7"/>
      <c r="AA4" s="5"/>
      <c r="AB4" s="5"/>
      <c r="AC4" s="5"/>
      <c r="AD4" s="5"/>
      <c r="AE4" s="5"/>
      <c r="AF4" s="5"/>
      <c r="AG4" s="5"/>
      <c r="AH4" s="8"/>
      <c r="AI4" s="10"/>
      <c r="AJ4" s="10"/>
      <c r="AK4" s="5"/>
      <c r="AL4" s="5"/>
      <c r="AM4" s="11"/>
      <c r="AN4" s="12"/>
      <c r="AO4" s="13" t="s">
        <v>180</v>
      </c>
    </row>
    <row r="5" spans="1:42" x14ac:dyDescent="0.25">
      <c r="A5" s="5"/>
      <c r="B5" s="5"/>
      <c r="C5" s="5"/>
      <c r="D5" s="5"/>
      <c r="E5" s="5"/>
      <c r="F5" s="5"/>
      <c r="G5" s="6"/>
      <c r="H5" s="8"/>
      <c r="I5" s="6"/>
      <c r="J5" s="7"/>
      <c r="K5" s="6"/>
      <c r="L5" s="5"/>
      <c r="M5" s="5"/>
      <c r="N5" s="8"/>
      <c r="O5" s="9"/>
      <c r="P5" s="9"/>
      <c r="Q5" s="9"/>
      <c r="R5" s="9"/>
      <c r="S5" s="9"/>
      <c r="T5" s="5"/>
      <c r="U5" s="5"/>
      <c r="V5" s="5"/>
      <c r="W5" s="7"/>
      <c r="X5" s="7"/>
      <c r="Y5" s="7"/>
      <c r="Z5" s="7"/>
      <c r="AA5" s="5"/>
      <c r="AB5" s="5"/>
      <c r="AC5" s="5"/>
      <c r="AD5" s="5"/>
      <c r="AE5" s="5"/>
      <c r="AF5" s="5"/>
      <c r="AG5" s="5"/>
      <c r="AH5" s="8"/>
      <c r="AI5" s="10"/>
      <c r="AJ5" s="10"/>
      <c r="AK5" s="14"/>
      <c r="AL5" s="5"/>
      <c r="AM5" s="11"/>
      <c r="AN5" s="12"/>
      <c r="AO5" s="13" t="s">
        <v>180</v>
      </c>
    </row>
    <row r="19" spans="2:11" x14ac:dyDescent="0.25">
      <c r="B19" s="15"/>
    </row>
    <row r="24" spans="2:11" x14ac:dyDescent="0.25">
      <c r="K24" s="15"/>
    </row>
  </sheetData>
  <sheetProtection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34EC5-8DA8-4775-A999-16E506B6A874}">
  <sheetPr codeName="PayItemListMDOT"/>
  <dimension ref="A1:I4975"/>
  <sheetViews>
    <sheetView zoomScaleNormal="100" workbookViewId="0">
      <pane ySplit="1" topLeftCell="A1052" activePane="bottomLeft" state="frozen"/>
      <selection sqref="A1:XFD1048576"/>
      <selection pane="bottomLeft" activeCell="E1062" sqref="E1062"/>
    </sheetView>
  </sheetViews>
  <sheetFormatPr defaultColWidth="9.140625" defaultRowHeight="15" x14ac:dyDescent="0.25"/>
  <cols>
    <col min="1" max="1" width="47.42578125" customWidth="1"/>
    <col min="2" max="2" width="14.28515625" bestFit="1" customWidth="1"/>
    <col min="3" max="3" width="87" bestFit="1" customWidth="1"/>
    <col min="4" max="4" width="5.7109375" bestFit="1" customWidth="1"/>
    <col min="5" max="5" width="10.140625" bestFit="1" customWidth="1"/>
    <col min="6" max="6" width="12.28515625" bestFit="1" customWidth="1"/>
    <col min="7" max="7" width="18.140625" bestFit="1" customWidth="1"/>
    <col min="8" max="8" width="17.5703125" bestFit="1" customWidth="1"/>
    <col min="9" max="9" width="11.5703125" bestFit="1" customWidth="1"/>
    <col min="10" max="10" width="14.28515625" bestFit="1" customWidth="1"/>
    <col min="11" max="11" width="18.5703125" bestFit="1" customWidth="1"/>
    <col min="12" max="12" width="16.85546875" bestFit="1" customWidth="1"/>
    <col min="13" max="14" width="30.28515625" bestFit="1" customWidth="1"/>
    <col min="15" max="15" width="11.140625" bestFit="1" customWidth="1"/>
    <col min="16" max="16" width="14.42578125" bestFit="1" customWidth="1"/>
    <col min="17" max="17" width="16" customWidth="1"/>
    <col min="18" max="18" width="20.140625" customWidth="1"/>
    <col min="19" max="19" width="6.7109375" bestFit="1" customWidth="1"/>
    <col min="20" max="20" width="18" customWidth="1"/>
    <col min="21" max="22" width="13.28515625" bestFit="1" customWidth="1"/>
    <col min="23" max="40" width="24" customWidth="1"/>
    <col min="41" max="41" width="27.85546875" customWidth="1"/>
    <col min="42" max="42" width="19.5703125" bestFit="1" customWidth="1"/>
    <col min="43" max="43" width="19.7109375" bestFit="1" customWidth="1"/>
    <col min="44" max="44" width="20.7109375" bestFit="1" customWidth="1"/>
    <col min="45" max="45" width="31.85546875" customWidth="1"/>
    <col min="46" max="46" width="30.140625" customWidth="1"/>
    <col min="47" max="47" width="19" customWidth="1"/>
    <col min="48" max="48" width="11.140625" bestFit="1" customWidth="1"/>
    <col min="49" max="49" width="10.42578125" bestFit="1" customWidth="1"/>
    <col min="50" max="50" width="18" customWidth="1"/>
    <col min="51" max="51" width="13.28515625" bestFit="1" customWidth="1"/>
    <col min="52" max="52" width="15" bestFit="1" customWidth="1"/>
    <col min="53" max="53" width="10.85546875" bestFit="1" customWidth="1"/>
    <col min="54" max="54" width="12.28515625" bestFit="1" customWidth="1"/>
    <col min="55" max="55" width="9.85546875" bestFit="1" customWidth="1"/>
    <col min="56" max="56" width="10.140625" bestFit="1" customWidth="1"/>
    <col min="57" max="57" width="7" bestFit="1" customWidth="1"/>
    <col min="58" max="58" width="11.140625" bestFit="1" customWidth="1"/>
    <col min="59" max="59" width="12.7109375" bestFit="1" customWidth="1"/>
    <col min="60" max="60" width="13" bestFit="1" customWidth="1"/>
    <col min="61" max="61" width="17.28515625" bestFit="1" customWidth="1"/>
    <col min="62" max="62" width="14.28515625" bestFit="1" customWidth="1"/>
    <col min="63" max="63" width="19.85546875" bestFit="1" customWidth="1"/>
    <col min="64" max="64" width="16.42578125" bestFit="1" customWidth="1"/>
    <col min="65" max="65" width="13.28515625" bestFit="1" customWidth="1"/>
    <col min="66" max="66" width="10.5703125" bestFit="1" customWidth="1"/>
    <col min="67" max="67" width="13.5703125" bestFit="1" customWidth="1"/>
    <col min="68" max="68" width="10.5703125" customWidth="1"/>
    <col min="69" max="69" width="15.5703125" bestFit="1" customWidth="1"/>
    <col min="70" max="78" width="6.7109375" bestFit="1" customWidth="1"/>
    <col min="79" max="94" width="7.7109375" bestFit="1" customWidth="1"/>
    <col min="95" max="95" width="14.7109375" bestFit="1" customWidth="1"/>
  </cols>
  <sheetData>
    <row r="1" spans="1:9" ht="15.75" x14ac:dyDescent="0.25">
      <c r="A1" s="16" t="s">
        <v>182</v>
      </c>
      <c r="B1" s="17" t="s">
        <v>0</v>
      </c>
      <c r="C1" s="17" t="s">
        <v>1</v>
      </c>
      <c r="D1" s="17" t="s">
        <v>3</v>
      </c>
      <c r="E1" s="17" t="s">
        <v>7</v>
      </c>
      <c r="F1" s="17" t="s">
        <v>45</v>
      </c>
      <c r="G1" s="17" t="s">
        <v>44</v>
      </c>
      <c r="H1" s="17" t="s">
        <v>183</v>
      </c>
      <c r="I1" s="17" t="s">
        <v>46</v>
      </c>
    </row>
    <row r="2" spans="1:9" x14ac:dyDescent="0.25">
      <c r="A2" s="13" t="str">
        <f>_xlfn.CONCAT(B2," ", C2)</f>
        <v xml:space="preserve">1000-A     Design Build </v>
      </c>
      <c r="B2" s="13" t="s">
        <v>184</v>
      </c>
      <c r="C2" s="13" t="s">
        <v>185</v>
      </c>
      <c r="D2" s="13" t="s">
        <v>186</v>
      </c>
      <c r="E2" s="13" t="s">
        <v>187</v>
      </c>
      <c r="F2" s="13" t="s">
        <v>188</v>
      </c>
      <c r="G2" s="13" t="s">
        <v>189</v>
      </c>
      <c r="H2" s="13" t="s">
        <v>190</v>
      </c>
      <c r="I2" s="13">
        <v>1</v>
      </c>
    </row>
    <row r="3" spans="1:9" x14ac:dyDescent="0.25">
      <c r="A3" s="13" t="str">
        <f t="shared" ref="A3:A66" si="0">_xlfn.CONCAT(B3," ", C3)</f>
        <v xml:space="preserve">104-A      Minor Alterations to the Contract </v>
      </c>
      <c r="B3" s="13" t="s">
        <v>191</v>
      </c>
      <c r="C3" s="13" t="s">
        <v>192</v>
      </c>
      <c r="D3" s="13" t="s">
        <v>186</v>
      </c>
      <c r="E3" s="13" t="s">
        <v>187</v>
      </c>
      <c r="F3" s="13" t="s">
        <v>188</v>
      </c>
      <c r="G3" s="13" t="s">
        <v>189</v>
      </c>
      <c r="H3" s="13" t="s">
        <v>190</v>
      </c>
      <c r="I3" s="13">
        <v>2</v>
      </c>
    </row>
    <row r="4" spans="1:9" x14ac:dyDescent="0.25">
      <c r="A4" s="13" t="str">
        <f t="shared" si="0"/>
        <v xml:space="preserve">1500-A     Construction of </v>
      </c>
      <c r="B4" s="13" t="s">
        <v>193</v>
      </c>
      <c r="C4" s="13" t="s">
        <v>194</v>
      </c>
      <c r="D4" s="13" t="s">
        <v>186</v>
      </c>
      <c r="E4" s="13" t="s">
        <v>187</v>
      </c>
      <c r="F4" s="13" t="s">
        <v>188</v>
      </c>
      <c r="G4" s="13" t="s">
        <v>189</v>
      </c>
      <c r="H4" s="13" t="s">
        <v>190</v>
      </c>
      <c r="I4" s="13">
        <v>3</v>
      </c>
    </row>
    <row r="5" spans="1:9" x14ac:dyDescent="0.25">
      <c r="A5" s="13" t="str">
        <f t="shared" si="0"/>
        <v xml:space="preserve">1510-A     Renovate </v>
      </c>
      <c r="B5" s="13" t="s">
        <v>195</v>
      </c>
      <c r="C5" s="13" t="s">
        <v>196</v>
      </c>
      <c r="D5" s="13" t="s">
        <v>186</v>
      </c>
      <c r="E5" s="13" t="s">
        <v>187</v>
      </c>
      <c r="F5" s="13" t="s">
        <v>188</v>
      </c>
      <c r="G5" s="13" t="s">
        <v>189</v>
      </c>
      <c r="H5" s="13" t="s">
        <v>190</v>
      </c>
      <c r="I5" s="13">
        <v>4</v>
      </c>
    </row>
    <row r="6" spans="1:9" x14ac:dyDescent="0.25">
      <c r="A6" s="13" t="str">
        <f t="shared" si="0"/>
        <v xml:space="preserve">1520-A     Installation of </v>
      </c>
      <c r="B6" s="13" t="s">
        <v>197</v>
      </c>
      <c r="C6" s="13" t="s">
        <v>198</v>
      </c>
      <c r="D6" s="13" t="s">
        <v>186</v>
      </c>
      <c r="E6" s="13" t="s">
        <v>187</v>
      </c>
      <c r="F6" s="13" t="s">
        <v>188</v>
      </c>
      <c r="G6" s="13" t="s">
        <v>189</v>
      </c>
      <c r="H6" s="13" t="s">
        <v>190</v>
      </c>
      <c r="I6" s="13">
        <v>5</v>
      </c>
    </row>
    <row r="7" spans="1:9" x14ac:dyDescent="0.25">
      <c r="A7" s="13" t="str">
        <f t="shared" si="0"/>
        <v xml:space="preserve">1530-A     Replace </v>
      </c>
      <c r="B7" s="13" t="s">
        <v>199</v>
      </c>
      <c r="C7" s="13" t="s">
        <v>200</v>
      </c>
      <c r="D7" s="13" t="s">
        <v>186</v>
      </c>
      <c r="E7" s="13" t="s">
        <v>187</v>
      </c>
      <c r="F7" s="13" t="s">
        <v>188</v>
      </c>
      <c r="G7" s="13" t="s">
        <v>189</v>
      </c>
      <c r="H7" s="13" t="s">
        <v>190</v>
      </c>
      <c r="I7" s="13">
        <v>6</v>
      </c>
    </row>
    <row r="8" spans="1:9" x14ac:dyDescent="0.25">
      <c r="A8" s="13" t="str">
        <f t="shared" si="0"/>
        <v xml:space="preserve">1540-A     Alterations </v>
      </c>
      <c r="B8" s="13" t="s">
        <v>201</v>
      </c>
      <c r="C8" s="13" t="s">
        <v>202</v>
      </c>
      <c r="D8" s="13" t="s">
        <v>186</v>
      </c>
      <c r="E8" s="13" t="s">
        <v>187</v>
      </c>
      <c r="F8" s="13" t="s">
        <v>188</v>
      </c>
      <c r="G8" s="13" t="s">
        <v>189</v>
      </c>
      <c r="H8" s="13" t="s">
        <v>190</v>
      </c>
      <c r="I8" s="13">
        <v>7</v>
      </c>
    </row>
    <row r="9" spans="1:9" x14ac:dyDescent="0.25">
      <c r="A9" s="13" t="str">
        <f t="shared" si="0"/>
        <v xml:space="preserve">1550-A     Upgrade </v>
      </c>
      <c r="B9" s="13" t="s">
        <v>203</v>
      </c>
      <c r="C9" s="13" t="s">
        <v>204</v>
      </c>
      <c r="D9" s="13" t="s">
        <v>186</v>
      </c>
      <c r="E9" s="13" t="s">
        <v>187</v>
      </c>
      <c r="F9" s="13" t="s">
        <v>188</v>
      </c>
      <c r="G9" s="13" t="s">
        <v>189</v>
      </c>
      <c r="H9" s="13" t="s">
        <v>190</v>
      </c>
      <c r="I9" s="13">
        <v>8</v>
      </c>
    </row>
    <row r="10" spans="1:9" x14ac:dyDescent="0.25">
      <c r="A10" s="13" t="str">
        <f t="shared" si="0"/>
        <v xml:space="preserve">1560-A     Repair of </v>
      </c>
      <c r="B10" s="13" t="s">
        <v>205</v>
      </c>
      <c r="C10" s="13" t="s">
        <v>206</v>
      </c>
      <c r="D10" s="13" t="s">
        <v>186</v>
      </c>
      <c r="E10" s="13" t="s">
        <v>187</v>
      </c>
      <c r="F10" s="13" t="s">
        <v>188</v>
      </c>
      <c r="G10" s="13" t="s">
        <v>189</v>
      </c>
      <c r="H10" s="13" t="s">
        <v>190</v>
      </c>
      <c r="I10" s="13">
        <v>9</v>
      </c>
    </row>
    <row r="11" spans="1:9" x14ac:dyDescent="0.25">
      <c r="A11" s="13" t="str">
        <f t="shared" si="0"/>
        <v xml:space="preserve">1560-A     Repair of </v>
      </c>
      <c r="B11" s="13" t="s">
        <v>205</v>
      </c>
      <c r="C11" s="13" t="s">
        <v>206</v>
      </c>
      <c r="D11" s="13" t="s">
        <v>207</v>
      </c>
      <c r="E11" s="13" t="s">
        <v>187</v>
      </c>
      <c r="F11" s="13" t="s">
        <v>188</v>
      </c>
      <c r="G11" s="13" t="s">
        <v>189</v>
      </c>
      <c r="H11" s="13" t="s">
        <v>190</v>
      </c>
      <c r="I11" s="13">
        <v>10</v>
      </c>
    </row>
    <row r="12" spans="1:9" x14ac:dyDescent="0.25">
      <c r="A12" s="13" t="str">
        <f t="shared" si="0"/>
        <v xml:space="preserve">1570-A     Remove and Replace </v>
      </c>
      <c r="B12" s="13" t="s">
        <v>208</v>
      </c>
      <c r="C12" s="13" t="s">
        <v>209</v>
      </c>
      <c r="D12" s="13" t="s">
        <v>186</v>
      </c>
      <c r="E12" s="13" t="s">
        <v>187</v>
      </c>
      <c r="F12" s="13" t="s">
        <v>188</v>
      </c>
      <c r="G12" s="13" t="s">
        <v>189</v>
      </c>
      <c r="H12" s="13" t="s">
        <v>190</v>
      </c>
      <c r="I12" s="13">
        <v>11</v>
      </c>
    </row>
    <row r="13" spans="1:9" x14ac:dyDescent="0.25">
      <c r="A13" s="13" t="str">
        <f t="shared" si="0"/>
        <v xml:space="preserve">201-A      Clearing and Grubbing </v>
      </c>
      <c r="B13" s="13" t="s">
        <v>210</v>
      </c>
      <c r="C13" s="13" t="s">
        <v>211</v>
      </c>
      <c r="D13" s="13" t="s">
        <v>186</v>
      </c>
      <c r="E13" s="13" t="s">
        <v>187</v>
      </c>
      <c r="F13" s="13" t="s">
        <v>188</v>
      </c>
      <c r="G13" s="13" t="s">
        <v>189</v>
      </c>
      <c r="H13" s="13" t="s">
        <v>190</v>
      </c>
      <c r="I13" s="13">
        <v>12</v>
      </c>
    </row>
    <row r="14" spans="1:9" x14ac:dyDescent="0.25">
      <c r="A14" s="13" t="str">
        <f t="shared" si="0"/>
        <v xml:space="preserve">201-B      Clearing and Grubbing </v>
      </c>
      <c r="B14" s="13" t="s">
        <v>212</v>
      </c>
      <c r="C14" s="13" t="s">
        <v>211</v>
      </c>
      <c r="D14" s="13" t="s">
        <v>213</v>
      </c>
      <c r="E14" s="13" t="s">
        <v>187</v>
      </c>
      <c r="F14" s="13" t="s">
        <v>188</v>
      </c>
      <c r="G14" s="13" t="s">
        <v>189</v>
      </c>
      <c r="H14" s="13" t="s">
        <v>190</v>
      </c>
      <c r="I14" s="13">
        <v>13</v>
      </c>
    </row>
    <row r="15" spans="1:9" x14ac:dyDescent="0.25">
      <c r="A15" s="13" t="str">
        <f t="shared" si="0"/>
        <v xml:space="preserve">201-C      Random Clearing and Grubbing </v>
      </c>
      <c r="B15" s="13" t="s">
        <v>214</v>
      </c>
      <c r="C15" s="13" t="s">
        <v>215</v>
      </c>
      <c r="D15" s="13" t="s">
        <v>216</v>
      </c>
      <c r="E15" s="13" t="s">
        <v>187</v>
      </c>
      <c r="F15" s="13" t="s">
        <v>188</v>
      </c>
      <c r="G15" s="13" t="s">
        <v>189</v>
      </c>
      <c r="H15" s="13" t="s">
        <v>190</v>
      </c>
      <c r="I15" s="13">
        <v>14</v>
      </c>
    </row>
    <row r="16" spans="1:9" x14ac:dyDescent="0.25">
      <c r="A16" s="13" t="str">
        <f t="shared" si="0"/>
        <v xml:space="preserve">907-201-C  Random Clearing and Grubbing </v>
      </c>
      <c r="B16" s="13" t="s">
        <v>217</v>
      </c>
      <c r="C16" s="13" t="s">
        <v>215</v>
      </c>
      <c r="D16" s="13" t="s">
        <v>216</v>
      </c>
      <c r="E16" s="13" t="s">
        <v>187</v>
      </c>
      <c r="F16" s="13" t="s">
        <v>188</v>
      </c>
      <c r="G16" s="13" t="s">
        <v>189</v>
      </c>
      <c r="H16" s="13" t="s">
        <v>190</v>
      </c>
      <c r="I16" s="13">
        <v>15</v>
      </c>
    </row>
    <row r="17" spans="1:9" x14ac:dyDescent="0.25">
      <c r="A17" s="13" t="str">
        <f t="shared" si="0"/>
        <v xml:space="preserve">201-C      Random Clearing and Grubbing </v>
      </c>
      <c r="B17" s="13" t="s">
        <v>214</v>
      </c>
      <c r="C17" s="13" t="s">
        <v>215</v>
      </c>
      <c r="D17" s="13" t="s">
        <v>213</v>
      </c>
      <c r="E17" s="13" t="s">
        <v>187</v>
      </c>
      <c r="F17" s="13" t="s">
        <v>188</v>
      </c>
      <c r="G17" s="13" t="s">
        <v>189</v>
      </c>
      <c r="H17" s="13" t="s">
        <v>190</v>
      </c>
      <c r="I17" s="13">
        <v>16</v>
      </c>
    </row>
    <row r="18" spans="1:9" x14ac:dyDescent="0.25">
      <c r="A18" s="13" t="str">
        <f t="shared" si="0"/>
        <v xml:space="preserve">907-201-C  Random Clearing and Grubbing </v>
      </c>
      <c r="B18" s="13" t="s">
        <v>217</v>
      </c>
      <c r="C18" s="13" t="s">
        <v>215</v>
      </c>
      <c r="D18" s="13" t="s">
        <v>213</v>
      </c>
      <c r="E18" s="13" t="s">
        <v>187</v>
      </c>
      <c r="F18" s="13" t="s">
        <v>188</v>
      </c>
      <c r="G18" s="13" t="s">
        <v>189</v>
      </c>
      <c r="H18" s="13" t="s">
        <v>190</v>
      </c>
      <c r="I18" s="13">
        <v>17</v>
      </c>
    </row>
    <row r="19" spans="1:9" x14ac:dyDescent="0.25">
      <c r="A19" s="13" t="str">
        <f t="shared" si="0"/>
        <v xml:space="preserve">201-D      Random Clearing </v>
      </c>
      <c r="B19" s="13" t="s">
        <v>218</v>
      </c>
      <c r="C19" s="13" t="s">
        <v>219</v>
      </c>
      <c r="D19" s="13" t="s">
        <v>216</v>
      </c>
      <c r="E19" s="13" t="s">
        <v>187</v>
      </c>
      <c r="F19" s="13" t="s">
        <v>188</v>
      </c>
      <c r="G19" s="13" t="s">
        <v>189</v>
      </c>
      <c r="H19" s="13" t="s">
        <v>190</v>
      </c>
      <c r="I19" s="13">
        <v>18</v>
      </c>
    </row>
    <row r="20" spans="1:9" x14ac:dyDescent="0.25">
      <c r="A20" s="13" t="str">
        <f t="shared" si="0"/>
        <v xml:space="preserve">907-201-D  Random Clearing </v>
      </c>
      <c r="B20" s="13" t="s">
        <v>220</v>
      </c>
      <c r="C20" s="13" t="s">
        <v>219</v>
      </c>
      <c r="D20" s="13" t="s">
        <v>221</v>
      </c>
      <c r="E20" s="13" t="s">
        <v>187</v>
      </c>
      <c r="F20" s="13" t="s">
        <v>188</v>
      </c>
      <c r="G20" s="13" t="s">
        <v>189</v>
      </c>
      <c r="H20" s="13" t="s">
        <v>190</v>
      </c>
      <c r="I20" s="13">
        <v>19</v>
      </c>
    </row>
    <row r="21" spans="1:9" x14ac:dyDescent="0.25">
      <c r="A21" s="13" t="str">
        <f t="shared" si="0"/>
        <v xml:space="preserve">201-D      Random Clearing </v>
      </c>
      <c r="B21" s="13" t="s">
        <v>218</v>
      </c>
      <c r="C21" s="13" t="s">
        <v>219</v>
      </c>
      <c r="D21" s="13" t="s">
        <v>213</v>
      </c>
      <c r="E21" s="13" t="s">
        <v>187</v>
      </c>
      <c r="F21" s="13" t="s">
        <v>188</v>
      </c>
      <c r="G21" s="13" t="s">
        <v>189</v>
      </c>
      <c r="H21" s="13" t="s">
        <v>190</v>
      </c>
      <c r="I21" s="13">
        <v>20</v>
      </c>
    </row>
    <row r="22" spans="1:9" x14ac:dyDescent="0.25">
      <c r="A22" s="13" t="str">
        <f t="shared" si="0"/>
        <v xml:space="preserve">202-A      Removal of Obstructions </v>
      </c>
      <c r="B22" s="13" t="s">
        <v>222</v>
      </c>
      <c r="C22" s="13" t="s">
        <v>223</v>
      </c>
      <c r="D22" s="13" t="s">
        <v>186</v>
      </c>
      <c r="E22" s="13" t="s">
        <v>187</v>
      </c>
      <c r="F22" s="13" t="s">
        <v>188</v>
      </c>
      <c r="G22" s="13" t="s">
        <v>189</v>
      </c>
      <c r="H22" s="13" t="s">
        <v>190</v>
      </c>
      <c r="I22" s="13">
        <v>21</v>
      </c>
    </row>
    <row r="23" spans="1:9" x14ac:dyDescent="0.25">
      <c r="A23" s="13" t="str">
        <f t="shared" si="0"/>
        <v xml:space="preserve">202-B      Removal of Air Release Valve and Manhole </v>
      </c>
      <c r="B23" s="13" t="s">
        <v>224</v>
      </c>
      <c r="C23" s="13" t="s">
        <v>225</v>
      </c>
      <c r="D23" s="13" t="s">
        <v>207</v>
      </c>
      <c r="E23" s="13" t="s">
        <v>187</v>
      </c>
      <c r="F23" s="13" t="s">
        <v>188</v>
      </c>
      <c r="G23" s="13" t="s">
        <v>189</v>
      </c>
      <c r="H23" s="13" t="s">
        <v>190</v>
      </c>
      <c r="I23" s="13">
        <v>22</v>
      </c>
    </row>
    <row r="24" spans="1:9" x14ac:dyDescent="0.25">
      <c r="A24" s="13" t="str">
        <f t="shared" si="0"/>
        <v xml:space="preserve">907-202-B  Removal of Bridge Deck, Hydrodemolition </v>
      </c>
      <c r="B24" s="13" t="s">
        <v>226</v>
      </c>
      <c r="C24" s="13" t="s">
        <v>227</v>
      </c>
      <c r="D24" s="13" t="s">
        <v>228</v>
      </c>
      <c r="E24" s="13" t="s">
        <v>187</v>
      </c>
      <c r="F24" s="13" t="s">
        <v>188</v>
      </c>
      <c r="G24" s="13" t="s">
        <v>189</v>
      </c>
      <c r="H24" s="13" t="s">
        <v>190</v>
      </c>
      <c r="I24" s="13">
        <v>23</v>
      </c>
    </row>
    <row r="25" spans="1:9" x14ac:dyDescent="0.25">
      <c r="A25" s="13" t="str">
        <f t="shared" si="0"/>
        <v xml:space="preserve">202-B      Removal of Arch Cattle Pass </v>
      </c>
      <c r="B25" s="13" t="s">
        <v>224</v>
      </c>
      <c r="C25" s="13" t="s">
        <v>229</v>
      </c>
      <c r="D25" s="13" t="s">
        <v>230</v>
      </c>
      <c r="E25" s="13" t="s">
        <v>187</v>
      </c>
      <c r="F25" s="13" t="s">
        <v>188</v>
      </c>
      <c r="G25" s="13" t="s">
        <v>189</v>
      </c>
      <c r="H25" s="13" t="s">
        <v>190</v>
      </c>
      <c r="I25" s="13">
        <v>24</v>
      </c>
    </row>
    <row r="26" spans="1:9" x14ac:dyDescent="0.25">
      <c r="A26" s="13" t="str">
        <f t="shared" si="0"/>
        <v xml:space="preserve">907-202-B  Removal of Debris </v>
      </c>
      <c r="B26" s="13" t="s">
        <v>226</v>
      </c>
      <c r="C26" s="13" t="s">
        <v>231</v>
      </c>
      <c r="D26" s="13" t="s">
        <v>207</v>
      </c>
      <c r="E26" s="13" t="s">
        <v>187</v>
      </c>
      <c r="F26" s="13" t="s">
        <v>188</v>
      </c>
      <c r="G26" s="13" t="s">
        <v>189</v>
      </c>
      <c r="H26" s="13" t="s">
        <v>190</v>
      </c>
      <c r="I26" s="13">
        <v>25</v>
      </c>
    </row>
    <row r="27" spans="1:9" x14ac:dyDescent="0.25">
      <c r="A27" s="13" t="str">
        <f t="shared" si="0"/>
        <v xml:space="preserve">202-B      Removal of Asphalt Curb </v>
      </c>
      <c r="B27" s="13" t="s">
        <v>224</v>
      </c>
      <c r="C27" s="13" t="s">
        <v>232</v>
      </c>
      <c r="D27" s="13" t="s">
        <v>230</v>
      </c>
      <c r="E27" s="13" t="s">
        <v>187</v>
      </c>
      <c r="F27" s="13" t="s">
        <v>188</v>
      </c>
      <c r="G27" s="13" t="s">
        <v>189</v>
      </c>
      <c r="H27" s="13" t="s">
        <v>190</v>
      </c>
      <c r="I27" s="13">
        <v>26</v>
      </c>
    </row>
    <row r="28" spans="1:9" x14ac:dyDescent="0.25">
      <c r="A28" s="13" t="str">
        <f t="shared" si="0"/>
        <v xml:space="preserve">907-202-B  Removal of Approach Slab, Hydrodemolition </v>
      </c>
      <c r="B28" s="13" t="s">
        <v>226</v>
      </c>
      <c r="C28" s="13" t="s">
        <v>233</v>
      </c>
      <c r="D28" s="13" t="s">
        <v>228</v>
      </c>
      <c r="E28" s="13" t="s">
        <v>187</v>
      </c>
      <c r="F28" s="13" t="s">
        <v>188</v>
      </c>
      <c r="G28" s="13" t="s">
        <v>189</v>
      </c>
      <c r="H28" s="13" t="s">
        <v>190</v>
      </c>
      <c r="I28" s="13">
        <v>27</v>
      </c>
    </row>
    <row r="29" spans="1:9" x14ac:dyDescent="0.25">
      <c r="A29" s="13" t="str">
        <f t="shared" si="0"/>
        <v xml:space="preserve">202-B      Removal of Asphalt Driveways, All Depths </v>
      </c>
      <c r="B29" s="13" t="s">
        <v>224</v>
      </c>
      <c r="C29" s="13" t="s">
        <v>234</v>
      </c>
      <c r="D29" s="13" t="s">
        <v>228</v>
      </c>
      <c r="E29" s="13" t="s">
        <v>187</v>
      </c>
      <c r="F29" s="13" t="s">
        <v>188</v>
      </c>
      <c r="G29" s="13" t="s">
        <v>189</v>
      </c>
      <c r="H29" s="13" t="s">
        <v>190</v>
      </c>
      <c r="I29" s="13">
        <v>28</v>
      </c>
    </row>
    <row r="30" spans="1:9" x14ac:dyDescent="0.25">
      <c r="A30" s="13" t="str">
        <f t="shared" si="0"/>
        <v xml:space="preserve">202-B      Removal of Asphalt Paved Ditch, All Depths </v>
      </c>
      <c r="B30" s="13" t="s">
        <v>224</v>
      </c>
      <c r="C30" s="13" t="s">
        <v>235</v>
      </c>
      <c r="D30" s="13" t="s">
        <v>228</v>
      </c>
      <c r="E30" s="13" t="s">
        <v>187</v>
      </c>
      <c r="F30" s="13" t="s">
        <v>188</v>
      </c>
      <c r="G30" s="13" t="s">
        <v>189</v>
      </c>
      <c r="H30" s="13" t="s">
        <v>190</v>
      </c>
      <c r="I30" s="13">
        <v>29</v>
      </c>
    </row>
    <row r="31" spans="1:9" x14ac:dyDescent="0.25">
      <c r="A31" s="13" t="str">
        <f t="shared" si="0"/>
        <v xml:space="preserve">202-B      Removal of Asphalt Paved Shoulders, All Depths </v>
      </c>
      <c r="B31" s="13" t="s">
        <v>224</v>
      </c>
      <c r="C31" s="13" t="s">
        <v>236</v>
      </c>
      <c r="D31" s="13" t="s">
        <v>228</v>
      </c>
      <c r="E31" s="13" t="s">
        <v>187</v>
      </c>
      <c r="F31" s="13" t="s">
        <v>188</v>
      </c>
      <c r="G31" s="13" t="s">
        <v>189</v>
      </c>
      <c r="H31" s="13" t="s">
        <v>190</v>
      </c>
      <c r="I31" s="13">
        <v>30</v>
      </c>
    </row>
    <row r="32" spans="1:9" x14ac:dyDescent="0.25">
      <c r="A32" s="13" t="str">
        <f t="shared" si="0"/>
        <v xml:space="preserve">202-B      Removal of Asphalt Pavement, All Depths </v>
      </c>
      <c r="B32" s="13" t="s">
        <v>224</v>
      </c>
      <c r="C32" s="13" t="s">
        <v>237</v>
      </c>
      <c r="D32" s="13" t="s">
        <v>228</v>
      </c>
      <c r="E32" s="13" t="s">
        <v>187</v>
      </c>
      <c r="F32" s="13" t="s">
        <v>188</v>
      </c>
      <c r="G32" s="13" t="s">
        <v>189</v>
      </c>
      <c r="H32" s="13" t="s">
        <v>190</v>
      </c>
      <c r="I32" s="13">
        <v>31</v>
      </c>
    </row>
    <row r="33" spans="1:9" x14ac:dyDescent="0.25">
      <c r="A33" s="13" t="str">
        <f t="shared" si="0"/>
        <v xml:space="preserve">202-B      Removal of Asphalt Pavement, All Depths, Including Soil Cement Base </v>
      </c>
      <c r="B33" s="13" t="s">
        <v>224</v>
      </c>
      <c r="C33" s="13" t="s">
        <v>238</v>
      </c>
      <c r="D33" s="13" t="s">
        <v>228</v>
      </c>
      <c r="E33" s="13" t="s">
        <v>187</v>
      </c>
      <c r="F33" s="13" t="s">
        <v>188</v>
      </c>
      <c r="G33" s="13" t="s">
        <v>189</v>
      </c>
      <c r="H33" s="13" t="s">
        <v>190</v>
      </c>
      <c r="I33" s="13">
        <v>32</v>
      </c>
    </row>
    <row r="34" spans="1:9" x14ac:dyDescent="0.25">
      <c r="A34" s="13" t="str">
        <f t="shared" si="0"/>
        <v xml:space="preserve">202-B      Removal of Asphalt Pavement, Failed Areas </v>
      </c>
      <c r="B34" s="13" t="s">
        <v>224</v>
      </c>
      <c r="C34" s="13" t="s">
        <v>239</v>
      </c>
      <c r="D34" s="13" t="s">
        <v>228</v>
      </c>
      <c r="E34" s="13" t="s">
        <v>187</v>
      </c>
      <c r="F34" s="13" t="s">
        <v>188</v>
      </c>
      <c r="G34" s="13" t="s">
        <v>189</v>
      </c>
      <c r="H34" s="13" t="s">
        <v>190</v>
      </c>
      <c r="I34" s="13">
        <v>33</v>
      </c>
    </row>
    <row r="35" spans="1:9" x14ac:dyDescent="0.25">
      <c r="A35" s="13" t="str">
        <f t="shared" si="0"/>
        <v xml:space="preserve">202-B      Removal of Asphalt Pavement, LVM, All Depths </v>
      </c>
      <c r="B35" s="13" t="s">
        <v>224</v>
      </c>
      <c r="C35" s="13" t="s">
        <v>240</v>
      </c>
      <c r="D35" s="13" t="s">
        <v>241</v>
      </c>
      <c r="E35" s="13" t="s">
        <v>187</v>
      </c>
      <c r="F35" s="13" t="s">
        <v>188</v>
      </c>
      <c r="G35" s="13" t="s">
        <v>189</v>
      </c>
      <c r="H35" s="13" t="s">
        <v>190</v>
      </c>
      <c r="I35" s="13">
        <v>34</v>
      </c>
    </row>
    <row r="36" spans="1:9" x14ac:dyDescent="0.25">
      <c r="A36" s="13" t="str">
        <f t="shared" si="0"/>
        <v xml:space="preserve">202-B      Removal of Barricade, All Types </v>
      </c>
      <c r="B36" s="13" t="s">
        <v>224</v>
      </c>
      <c r="C36" s="13" t="s">
        <v>242</v>
      </c>
      <c r="D36" s="13" t="s">
        <v>230</v>
      </c>
      <c r="E36" s="13" t="s">
        <v>187</v>
      </c>
      <c r="F36" s="13" t="s">
        <v>188</v>
      </c>
      <c r="G36" s="13" t="s">
        <v>189</v>
      </c>
      <c r="H36" s="13" t="s">
        <v>190</v>
      </c>
      <c r="I36" s="13">
        <v>35</v>
      </c>
    </row>
    <row r="37" spans="1:9" x14ac:dyDescent="0.25">
      <c r="A37" s="13" t="str">
        <f t="shared" si="0"/>
        <v xml:space="preserve">202-B      Removal of Barrier Gate </v>
      </c>
      <c r="B37" s="13" t="s">
        <v>224</v>
      </c>
      <c r="C37" s="13" t="s">
        <v>243</v>
      </c>
      <c r="D37" s="13" t="s">
        <v>207</v>
      </c>
      <c r="E37" s="13" t="s">
        <v>187</v>
      </c>
      <c r="F37" s="13" t="s">
        <v>188</v>
      </c>
      <c r="G37" s="13" t="s">
        <v>189</v>
      </c>
      <c r="H37" s="13" t="s">
        <v>190</v>
      </c>
      <c r="I37" s="13">
        <v>36</v>
      </c>
    </row>
    <row r="38" spans="1:9" x14ac:dyDescent="0.25">
      <c r="A38" s="13" t="str">
        <f t="shared" si="0"/>
        <v xml:space="preserve">202-B      Removal of Base </v>
      </c>
      <c r="B38" s="13" t="s">
        <v>224</v>
      </c>
      <c r="C38" s="13" t="s">
        <v>244</v>
      </c>
      <c r="D38" s="13" t="s">
        <v>228</v>
      </c>
      <c r="E38" s="13" t="s">
        <v>187</v>
      </c>
      <c r="F38" s="13" t="s">
        <v>188</v>
      </c>
      <c r="G38" s="13" t="s">
        <v>189</v>
      </c>
      <c r="H38" s="13" t="s">
        <v>190</v>
      </c>
      <c r="I38" s="13">
        <v>37</v>
      </c>
    </row>
    <row r="39" spans="1:9" x14ac:dyDescent="0.25">
      <c r="A39" s="13" t="str">
        <f t="shared" si="0"/>
        <v xml:space="preserve">202-B      Removal of Bituminous Curb </v>
      </c>
      <c r="B39" s="13" t="s">
        <v>224</v>
      </c>
      <c r="C39" s="13" t="s">
        <v>245</v>
      </c>
      <c r="D39" s="13" t="s">
        <v>230</v>
      </c>
      <c r="E39" s="13" t="s">
        <v>187</v>
      </c>
      <c r="F39" s="13" t="s">
        <v>188</v>
      </c>
      <c r="G39" s="13" t="s">
        <v>189</v>
      </c>
      <c r="H39" s="13" t="s">
        <v>190</v>
      </c>
      <c r="I39" s="13">
        <v>38</v>
      </c>
    </row>
    <row r="40" spans="1:9" x14ac:dyDescent="0.25">
      <c r="A40" s="13" t="str">
        <f t="shared" si="0"/>
        <v xml:space="preserve">202-B      Removal of Bituminous Island Pavement, All Depths </v>
      </c>
      <c r="B40" s="13" t="s">
        <v>224</v>
      </c>
      <c r="C40" s="13" t="s">
        <v>246</v>
      </c>
      <c r="D40" s="13" t="s">
        <v>228</v>
      </c>
      <c r="E40" s="13" t="s">
        <v>187</v>
      </c>
      <c r="F40" s="13" t="s">
        <v>188</v>
      </c>
      <c r="G40" s="13" t="s">
        <v>189</v>
      </c>
      <c r="H40" s="13" t="s">
        <v>190</v>
      </c>
      <c r="I40" s="13">
        <v>39</v>
      </c>
    </row>
    <row r="41" spans="1:9" x14ac:dyDescent="0.25">
      <c r="A41" s="13" t="str">
        <f t="shared" si="0"/>
        <v xml:space="preserve">202-B      Removal of Box Bridge </v>
      </c>
      <c r="B41" s="13" t="s">
        <v>224</v>
      </c>
      <c r="C41" s="13" t="s">
        <v>247</v>
      </c>
      <c r="D41" s="13" t="s">
        <v>230</v>
      </c>
      <c r="E41" s="13" t="s">
        <v>187</v>
      </c>
      <c r="F41" s="13" t="s">
        <v>188</v>
      </c>
      <c r="G41" s="13" t="s">
        <v>189</v>
      </c>
      <c r="H41" s="13" t="s">
        <v>190</v>
      </c>
      <c r="I41" s="13">
        <v>40</v>
      </c>
    </row>
    <row r="42" spans="1:9" x14ac:dyDescent="0.25">
      <c r="A42" s="13" t="str">
        <f t="shared" si="0"/>
        <v xml:space="preserve">202-B      Removal of Box Bridge </v>
      </c>
      <c r="B42" s="13" t="s">
        <v>224</v>
      </c>
      <c r="C42" s="13" t="s">
        <v>247</v>
      </c>
      <c r="D42" s="13" t="s">
        <v>207</v>
      </c>
      <c r="E42" s="13" t="s">
        <v>187</v>
      </c>
      <c r="F42" s="13" t="s">
        <v>188</v>
      </c>
      <c r="G42" s="13" t="s">
        <v>189</v>
      </c>
      <c r="H42" s="13" t="s">
        <v>190</v>
      </c>
      <c r="I42" s="13">
        <v>41</v>
      </c>
    </row>
    <row r="43" spans="1:9" x14ac:dyDescent="0.25">
      <c r="A43" s="13" t="str">
        <f t="shared" si="0"/>
        <v xml:space="preserve">202-B      Removal of Box Culvert </v>
      </c>
      <c r="B43" s="13" t="s">
        <v>224</v>
      </c>
      <c r="C43" s="13" t="s">
        <v>248</v>
      </c>
      <c r="D43" s="13" t="s">
        <v>207</v>
      </c>
      <c r="E43" s="13" t="s">
        <v>187</v>
      </c>
      <c r="F43" s="13" t="s">
        <v>188</v>
      </c>
      <c r="G43" s="13" t="s">
        <v>189</v>
      </c>
      <c r="H43" s="13" t="s">
        <v>190</v>
      </c>
      <c r="I43" s="13">
        <v>42</v>
      </c>
    </row>
    <row r="44" spans="1:9" x14ac:dyDescent="0.25">
      <c r="A44" s="13" t="str">
        <f t="shared" si="0"/>
        <v xml:space="preserve">202-B      Removal of Box Culvert </v>
      </c>
      <c r="B44" s="13" t="s">
        <v>224</v>
      </c>
      <c r="C44" s="13" t="s">
        <v>248</v>
      </c>
      <c r="D44" s="13" t="s">
        <v>230</v>
      </c>
      <c r="E44" s="13" t="s">
        <v>187</v>
      </c>
      <c r="F44" s="13" t="s">
        <v>188</v>
      </c>
      <c r="G44" s="13" t="s">
        <v>189</v>
      </c>
      <c r="H44" s="13" t="s">
        <v>190</v>
      </c>
      <c r="I44" s="13">
        <v>43</v>
      </c>
    </row>
    <row r="45" spans="1:9" x14ac:dyDescent="0.25">
      <c r="A45" s="13" t="str">
        <f t="shared" si="0"/>
        <v xml:space="preserve">202-B      Removal of Brick Driveways, All Depths </v>
      </c>
      <c r="B45" s="13" t="s">
        <v>224</v>
      </c>
      <c r="C45" s="13" t="s">
        <v>249</v>
      </c>
      <c r="D45" s="13" t="s">
        <v>228</v>
      </c>
      <c r="E45" s="13" t="s">
        <v>187</v>
      </c>
      <c r="F45" s="13" t="s">
        <v>188</v>
      </c>
      <c r="G45" s="13" t="s">
        <v>189</v>
      </c>
      <c r="H45" s="13" t="s">
        <v>190</v>
      </c>
      <c r="I45" s="13">
        <v>44</v>
      </c>
    </row>
    <row r="46" spans="1:9" x14ac:dyDescent="0.25">
      <c r="A46" s="13" t="str">
        <f t="shared" si="0"/>
        <v xml:space="preserve">202-B      Removal of Brick Edging </v>
      </c>
      <c r="B46" s="13" t="s">
        <v>224</v>
      </c>
      <c r="C46" s="13" t="s">
        <v>250</v>
      </c>
      <c r="D46" s="13" t="s">
        <v>228</v>
      </c>
      <c r="E46" s="13" t="s">
        <v>187</v>
      </c>
      <c r="F46" s="13" t="s">
        <v>188</v>
      </c>
      <c r="G46" s="13" t="s">
        <v>189</v>
      </c>
      <c r="H46" s="13" t="s">
        <v>190</v>
      </c>
      <c r="I46" s="13">
        <v>45</v>
      </c>
    </row>
    <row r="47" spans="1:9" x14ac:dyDescent="0.25">
      <c r="A47" s="13" t="str">
        <f t="shared" si="0"/>
        <v xml:space="preserve">202-B      Removal of Brick Overlayed With Asphalt Pavement, All Depths </v>
      </c>
      <c r="B47" s="13" t="s">
        <v>224</v>
      </c>
      <c r="C47" s="13" t="s">
        <v>251</v>
      </c>
      <c r="D47" s="13" t="s">
        <v>228</v>
      </c>
      <c r="E47" s="13" t="s">
        <v>187</v>
      </c>
      <c r="F47" s="13" t="s">
        <v>188</v>
      </c>
      <c r="G47" s="13" t="s">
        <v>189</v>
      </c>
      <c r="H47" s="13" t="s">
        <v>190</v>
      </c>
      <c r="I47" s="13">
        <v>46</v>
      </c>
    </row>
    <row r="48" spans="1:9" x14ac:dyDescent="0.25">
      <c r="A48" s="13" t="str">
        <f t="shared" si="0"/>
        <v xml:space="preserve">202-B      Removal of Bridge </v>
      </c>
      <c r="B48" s="13" t="s">
        <v>224</v>
      </c>
      <c r="C48" s="13" t="s">
        <v>252</v>
      </c>
      <c r="D48" s="13" t="s">
        <v>207</v>
      </c>
      <c r="E48" s="13" t="s">
        <v>187</v>
      </c>
      <c r="F48" s="13" t="s">
        <v>188</v>
      </c>
      <c r="G48" s="13" t="s">
        <v>189</v>
      </c>
      <c r="H48" s="13" t="s">
        <v>190</v>
      </c>
      <c r="I48" s="13">
        <v>47</v>
      </c>
    </row>
    <row r="49" spans="1:9" x14ac:dyDescent="0.25">
      <c r="A49" s="13" t="str">
        <f t="shared" si="0"/>
        <v xml:space="preserve">202-B      Removal of Bridge </v>
      </c>
      <c r="B49" s="13" t="s">
        <v>224</v>
      </c>
      <c r="C49" s="13" t="s">
        <v>252</v>
      </c>
      <c r="D49" s="13" t="s">
        <v>230</v>
      </c>
      <c r="E49" s="13" t="s">
        <v>187</v>
      </c>
      <c r="F49" s="13" t="s">
        <v>188</v>
      </c>
      <c r="G49" s="13" t="s">
        <v>189</v>
      </c>
      <c r="H49" s="13" t="s">
        <v>190</v>
      </c>
      <c r="I49" s="13">
        <v>48</v>
      </c>
    </row>
    <row r="50" spans="1:9" x14ac:dyDescent="0.25">
      <c r="A50" s="13" t="str">
        <f t="shared" si="0"/>
        <v xml:space="preserve">202-B      Removal of Bridge Concrete </v>
      </c>
      <c r="B50" s="13" t="s">
        <v>224</v>
      </c>
      <c r="C50" s="13" t="s">
        <v>253</v>
      </c>
      <c r="D50" s="13" t="s">
        <v>228</v>
      </c>
      <c r="E50" s="13" t="s">
        <v>187</v>
      </c>
      <c r="F50" s="13" t="s">
        <v>188</v>
      </c>
      <c r="G50" s="13" t="s">
        <v>189</v>
      </c>
      <c r="H50" s="13" t="s">
        <v>190</v>
      </c>
      <c r="I50" s="13">
        <v>49</v>
      </c>
    </row>
    <row r="51" spans="1:9" x14ac:dyDescent="0.25">
      <c r="A51" s="13" t="str">
        <f t="shared" si="0"/>
        <v xml:space="preserve">202-B      Removal of Bridge Deck </v>
      </c>
      <c r="B51" s="13" t="s">
        <v>224</v>
      </c>
      <c r="C51" s="13" t="s">
        <v>254</v>
      </c>
      <c r="D51" s="13" t="s">
        <v>228</v>
      </c>
      <c r="E51" s="13" t="s">
        <v>187</v>
      </c>
      <c r="F51" s="13" t="s">
        <v>188</v>
      </c>
      <c r="G51" s="13" t="s">
        <v>189</v>
      </c>
      <c r="H51" s="13" t="s">
        <v>190</v>
      </c>
      <c r="I51" s="13">
        <v>50</v>
      </c>
    </row>
    <row r="52" spans="1:9" x14ac:dyDescent="0.25">
      <c r="A52" s="13" t="str">
        <f t="shared" si="0"/>
        <v xml:space="preserve">202-B      Removal of Bridge Deck, Curb and Railing </v>
      </c>
      <c r="B52" s="13" t="s">
        <v>224</v>
      </c>
      <c r="C52" s="13" t="s">
        <v>255</v>
      </c>
      <c r="D52" s="13" t="s">
        <v>228</v>
      </c>
      <c r="E52" s="13" t="s">
        <v>187</v>
      </c>
      <c r="F52" s="13" t="s">
        <v>188</v>
      </c>
      <c r="G52" s="13" t="s">
        <v>189</v>
      </c>
      <c r="H52" s="13" t="s">
        <v>190</v>
      </c>
      <c r="I52" s="13">
        <v>51</v>
      </c>
    </row>
    <row r="53" spans="1:9" x14ac:dyDescent="0.25">
      <c r="A53" s="13" t="str">
        <f t="shared" si="0"/>
        <v xml:space="preserve">202-B      Removal of Bridge Deck, Curb and Railing </v>
      </c>
      <c r="B53" s="13" t="s">
        <v>224</v>
      </c>
      <c r="C53" s="13" t="s">
        <v>255</v>
      </c>
      <c r="D53" s="13" t="s">
        <v>230</v>
      </c>
      <c r="E53" s="13" t="s">
        <v>187</v>
      </c>
      <c r="F53" s="13" t="s">
        <v>188</v>
      </c>
      <c r="G53" s="13" t="s">
        <v>189</v>
      </c>
      <c r="H53" s="13" t="s">
        <v>190</v>
      </c>
      <c r="I53" s="13">
        <v>52</v>
      </c>
    </row>
    <row r="54" spans="1:9" x14ac:dyDescent="0.25">
      <c r="A54" s="13" t="str">
        <f t="shared" si="0"/>
        <v xml:space="preserve">202-B      Removal of Bridge End Pavement </v>
      </c>
      <c r="B54" s="13" t="s">
        <v>224</v>
      </c>
      <c r="C54" s="13" t="s">
        <v>256</v>
      </c>
      <c r="D54" s="13" t="s">
        <v>228</v>
      </c>
      <c r="E54" s="13" t="s">
        <v>187</v>
      </c>
      <c r="F54" s="13" t="s">
        <v>188</v>
      </c>
      <c r="G54" s="13" t="s">
        <v>189</v>
      </c>
      <c r="H54" s="13" t="s">
        <v>190</v>
      </c>
      <c r="I54" s="13">
        <v>53</v>
      </c>
    </row>
    <row r="55" spans="1:9" x14ac:dyDescent="0.25">
      <c r="A55" s="13" t="str">
        <f t="shared" si="0"/>
        <v xml:space="preserve">202-B      Removal of Bridge End Section Post </v>
      </c>
      <c r="B55" s="13" t="s">
        <v>224</v>
      </c>
      <c r="C55" s="13" t="s">
        <v>257</v>
      </c>
      <c r="D55" s="13" t="s">
        <v>207</v>
      </c>
      <c r="E55" s="13" t="s">
        <v>187</v>
      </c>
      <c r="F55" s="13" t="s">
        <v>188</v>
      </c>
      <c r="G55" s="13" t="s">
        <v>189</v>
      </c>
      <c r="H55" s="13" t="s">
        <v>190</v>
      </c>
      <c r="I55" s="13">
        <v>54</v>
      </c>
    </row>
    <row r="56" spans="1:9" x14ac:dyDescent="0.25">
      <c r="A56" s="13" t="str">
        <f t="shared" si="0"/>
        <v xml:space="preserve">202-B      Removal of Bridge End Span </v>
      </c>
      <c r="B56" s="13" t="s">
        <v>224</v>
      </c>
      <c r="C56" s="13" t="s">
        <v>258</v>
      </c>
      <c r="D56" s="13" t="s">
        <v>207</v>
      </c>
      <c r="E56" s="13" t="s">
        <v>187</v>
      </c>
      <c r="F56" s="13" t="s">
        <v>188</v>
      </c>
      <c r="G56" s="13" t="s">
        <v>189</v>
      </c>
      <c r="H56" s="13" t="s">
        <v>190</v>
      </c>
      <c r="I56" s="13">
        <v>55</v>
      </c>
    </row>
    <row r="57" spans="1:9" x14ac:dyDescent="0.25">
      <c r="A57" s="13" t="str">
        <f t="shared" si="0"/>
        <v xml:space="preserve">202-B      Removal of Bridge Footing </v>
      </c>
      <c r="B57" s="13" t="s">
        <v>224</v>
      </c>
      <c r="C57" s="13" t="s">
        <v>259</v>
      </c>
      <c r="D57" s="13" t="s">
        <v>207</v>
      </c>
      <c r="E57" s="13" t="s">
        <v>187</v>
      </c>
      <c r="F57" s="13" t="s">
        <v>188</v>
      </c>
      <c r="G57" s="13" t="s">
        <v>189</v>
      </c>
      <c r="H57" s="13" t="s">
        <v>190</v>
      </c>
      <c r="I57" s="13">
        <v>56</v>
      </c>
    </row>
    <row r="58" spans="1:9" x14ac:dyDescent="0.25">
      <c r="A58" s="13" t="str">
        <f t="shared" si="0"/>
        <v xml:space="preserve">202-B      Removal of Bridge Footing and Seal </v>
      </c>
      <c r="B58" s="13" t="s">
        <v>224</v>
      </c>
      <c r="C58" s="13" t="s">
        <v>260</v>
      </c>
      <c r="D58" s="13" t="s">
        <v>207</v>
      </c>
      <c r="E58" s="13" t="s">
        <v>187</v>
      </c>
      <c r="F58" s="13" t="s">
        <v>188</v>
      </c>
      <c r="G58" s="13" t="s">
        <v>189</v>
      </c>
      <c r="H58" s="13" t="s">
        <v>190</v>
      </c>
      <c r="I58" s="13">
        <v>57</v>
      </c>
    </row>
    <row r="59" spans="1:9" x14ac:dyDescent="0.25">
      <c r="A59" s="13" t="str">
        <f t="shared" si="0"/>
        <v xml:space="preserve">202-B      Removal of Bridge Intermediate Span </v>
      </c>
      <c r="B59" s="13" t="s">
        <v>224</v>
      </c>
      <c r="C59" s="13" t="s">
        <v>261</v>
      </c>
      <c r="D59" s="13" t="s">
        <v>207</v>
      </c>
      <c r="E59" s="13" t="s">
        <v>187</v>
      </c>
      <c r="F59" s="13" t="s">
        <v>188</v>
      </c>
      <c r="G59" s="13" t="s">
        <v>189</v>
      </c>
      <c r="H59" s="13" t="s">
        <v>190</v>
      </c>
      <c r="I59" s="13">
        <v>58</v>
      </c>
    </row>
    <row r="60" spans="1:9" x14ac:dyDescent="0.25">
      <c r="A60" s="13" t="str">
        <f t="shared" si="0"/>
        <v xml:space="preserve">202-B      Removal of Bridge Median and Deck </v>
      </c>
      <c r="B60" s="13" t="s">
        <v>224</v>
      </c>
      <c r="C60" s="13" t="s">
        <v>262</v>
      </c>
      <c r="D60" s="13" t="s">
        <v>230</v>
      </c>
      <c r="E60" s="13" t="s">
        <v>187</v>
      </c>
      <c r="F60" s="13" t="s">
        <v>188</v>
      </c>
      <c r="G60" s="13" t="s">
        <v>189</v>
      </c>
      <c r="H60" s="13" t="s">
        <v>190</v>
      </c>
      <c r="I60" s="13">
        <v>59</v>
      </c>
    </row>
    <row r="61" spans="1:9" x14ac:dyDescent="0.25">
      <c r="A61" s="13" t="str">
        <f t="shared" si="0"/>
        <v xml:space="preserve">202-B      Removal of Bridge Piling </v>
      </c>
      <c r="B61" s="13" t="s">
        <v>224</v>
      </c>
      <c r="C61" s="13" t="s">
        <v>263</v>
      </c>
      <c r="D61" s="13" t="s">
        <v>207</v>
      </c>
      <c r="E61" s="13" t="s">
        <v>187</v>
      </c>
      <c r="F61" s="13" t="s">
        <v>188</v>
      </c>
      <c r="G61" s="13" t="s">
        <v>189</v>
      </c>
      <c r="H61" s="13" t="s">
        <v>190</v>
      </c>
      <c r="I61" s="13">
        <v>60</v>
      </c>
    </row>
    <row r="62" spans="1:9" x14ac:dyDescent="0.25">
      <c r="A62" s="13" t="str">
        <f t="shared" si="0"/>
        <v xml:space="preserve">202-B      Removal of Bridge Railing </v>
      </c>
      <c r="B62" s="13" t="s">
        <v>224</v>
      </c>
      <c r="C62" s="13" t="s">
        <v>264</v>
      </c>
      <c r="D62" s="13" t="s">
        <v>230</v>
      </c>
      <c r="E62" s="13" t="s">
        <v>187</v>
      </c>
      <c r="F62" s="13" t="s">
        <v>188</v>
      </c>
      <c r="G62" s="13" t="s">
        <v>189</v>
      </c>
      <c r="H62" s="13" t="s">
        <v>190</v>
      </c>
      <c r="I62" s="13">
        <v>61</v>
      </c>
    </row>
    <row r="63" spans="1:9" x14ac:dyDescent="0.25">
      <c r="A63" s="13" t="str">
        <f t="shared" si="0"/>
        <v xml:space="preserve">202-B      Removal of Building </v>
      </c>
      <c r="B63" s="13" t="s">
        <v>224</v>
      </c>
      <c r="C63" s="13" t="s">
        <v>265</v>
      </c>
      <c r="D63" s="13" t="s">
        <v>207</v>
      </c>
      <c r="E63" s="13" t="s">
        <v>187</v>
      </c>
      <c r="F63" s="13" t="s">
        <v>188</v>
      </c>
      <c r="G63" s="13" t="s">
        <v>189</v>
      </c>
      <c r="H63" s="13" t="s">
        <v>190</v>
      </c>
      <c r="I63" s="13">
        <v>62</v>
      </c>
    </row>
    <row r="64" spans="1:9" x14ac:dyDescent="0.25">
      <c r="A64" s="13" t="str">
        <f t="shared" si="0"/>
        <v xml:space="preserve">202-B      Removal of Cable Barrier </v>
      </c>
      <c r="B64" s="13" t="s">
        <v>224</v>
      </c>
      <c r="C64" s="13" t="s">
        <v>266</v>
      </c>
      <c r="D64" s="13" t="s">
        <v>230</v>
      </c>
      <c r="E64" s="13" t="s">
        <v>187</v>
      </c>
      <c r="F64" s="13" t="s">
        <v>188</v>
      </c>
      <c r="G64" s="13" t="s">
        <v>189</v>
      </c>
      <c r="H64" s="13" t="s">
        <v>190</v>
      </c>
      <c r="I64" s="13">
        <v>63</v>
      </c>
    </row>
    <row r="65" spans="1:9" x14ac:dyDescent="0.25">
      <c r="A65" s="13" t="str">
        <f t="shared" si="0"/>
        <v xml:space="preserve">202-B      Removal of Cable Barrier Terminal Section </v>
      </c>
      <c r="B65" s="13" t="s">
        <v>224</v>
      </c>
      <c r="C65" s="13" t="s">
        <v>267</v>
      </c>
      <c r="D65" s="13" t="s">
        <v>207</v>
      </c>
      <c r="E65" s="13" t="s">
        <v>187</v>
      </c>
      <c r="F65" s="13" t="s">
        <v>188</v>
      </c>
      <c r="G65" s="13" t="s">
        <v>189</v>
      </c>
      <c r="H65" s="13" t="s">
        <v>190</v>
      </c>
      <c r="I65" s="13">
        <v>64</v>
      </c>
    </row>
    <row r="66" spans="1:9" x14ac:dyDescent="0.25">
      <c r="A66" s="13" t="str">
        <f t="shared" si="0"/>
        <v xml:space="preserve">202-B      Removal of Cable Rail </v>
      </c>
      <c r="B66" s="13" t="s">
        <v>224</v>
      </c>
      <c r="C66" s="13" t="s">
        <v>268</v>
      </c>
      <c r="D66" s="13" t="s">
        <v>230</v>
      </c>
      <c r="E66" s="13" t="s">
        <v>187</v>
      </c>
      <c r="F66" s="13" t="s">
        <v>188</v>
      </c>
      <c r="G66" s="13" t="s">
        <v>189</v>
      </c>
      <c r="H66" s="13" t="s">
        <v>190</v>
      </c>
      <c r="I66" s="13">
        <v>65</v>
      </c>
    </row>
    <row r="67" spans="1:9" x14ac:dyDescent="0.25">
      <c r="A67" s="13" t="str">
        <f t="shared" ref="A67:A130" si="1">_xlfn.CONCAT(B67," ", C67)</f>
        <v xml:space="preserve">202-B      Removal of Camera Pole </v>
      </c>
      <c r="B67" s="13" t="s">
        <v>224</v>
      </c>
      <c r="C67" s="13" t="s">
        <v>269</v>
      </c>
      <c r="D67" s="13" t="s">
        <v>207</v>
      </c>
      <c r="E67" s="13" t="s">
        <v>187</v>
      </c>
      <c r="F67" s="13" t="s">
        <v>188</v>
      </c>
      <c r="G67" s="13" t="s">
        <v>189</v>
      </c>
      <c r="H67" s="13" t="s">
        <v>190</v>
      </c>
      <c r="I67" s="13">
        <v>66</v>
      </c>
    </row>
    <row r="68" spans="1:9" x14ac:dyDescent="0.25">
      <c r="A68" s="13" t="str">
        <f t="shared" si="1"/>
        <v xml:space="preserve">202-B      Removal of Car Stop </v>
      </c>
      <c r="B68" s="13" t="s">
        <v>224</v>
      </c>
      <c r="C68" s="13" t="s">
        <v>270</v>
      </c>
      <c r="D68" s="13" t="s">
        <v>207</v>
      </c>
      <c r="E68" s="13" t="s">
        <v>187</v>
      </c>
      <c r="F68" s="13" t="s">
        <v>188</v>
      </c>
      <c r="G68" s="13" t="s">
        <v>189</v>
      </c>
      <c r="H68" s="13" t="s">
        <v>190</v>
      </c>
      <c r="I68" s="13">
        <v>67</v>
      </c>
    </row>
    <row r="69" spans="1:9" x14ac:dyDescent="0.25">
      <c r="A69" s="13" t="str">
        <f t="shared" si="1"/>
        <v xml:space="preserve">202-B      Removal of Cattle Guard </v>
      </c>
      <c r="B69" s="13" t="s">
        <v>224</v>
      </c>
      <c r="C69" s="13" t="s">
        <v>271</v>
      </c>
      <c r="D69" s="13" t="s">
        <v>207</v>
      </c>
      <c r="E69" s="13" t="s">
        <v>187</v>
      </c>
      <c r="F69" s="13" t="s">
        <v>188</v>
      </c>
      <c r="G69" s="13" t="s">
        <v>189</v>
      </c>
      <c r="H69" s="13" t="s">
        <v>190</v>
      </c>
      <c r="I69" s="13">
        <v>68</v>
      </c>
    </row>
    <row r="70" spans="1:9" x14ac:dyDescent="0.25">
      <c r="A70" s="13" t="str">
        <f t="shared" si="1"/>
        <v xml:space="preserve">202-B      Removal of Cement Treated Base, All Depths </v>
      </c>
      <c r="B70" s="13" t="s">
        <v>224</v>
      </c>
      <c r="C70" s="13" t="s">
        <v>272</v>
      </c>
      <c r="D70" s="13" t="s">
        <v>228</v>
      </c>
      <c r="E70" s="13" t="s">
        <v>187</v>
      </c>
      <c r="F70" s="13" t="s">
        <v>188</v>
      </c>
      <c r="G70" s="13" t="s">
        <v>189</v>
      </c>
      <c r="H70" s="13" t="s">
        <v>190</v>
      </c>
      <c r="I70" s="13">
        <v>69</v>
      </c>
    </row>
    <row r="71" spans="1:9" x14ac:dyDescent="0.25">
      <c r="A71" s="13" t="str">
        <f t="shared" si="1"/>
        <v xml:space="preserve">202-B      Removal of Cement Treated Shoulders w/ Surface Treatment, All Depths </v>
      </c>
      <c r="B71" s="13" t="s">
        <v>224</v>
      </c>
      <c r="C71" s="13" t="s">
        <v>273</v>
      </c>
      <c r="D71" s="13" t="s">
        <v>228</v>
      </c>
      <c r="E71" s="13" t="s">
        <v>187</v>
      </c>
      <c r="F71" s="13" t="s">
        <v>188</v>
      </c>
      <c r="G71" s="13" t="s">
        <v>189</v>
      </c>
      <c r="H71" s="13" t="s">
        <v>190</v>
      </c>
      <c r="I71" s="13">
        <v>70</v>
      </c>
    </row>
    <row r="72" spans="1:9" x14ac:dyDescent="0.25">
      <c r="A72" s="13" t="str">
        <f t="shared" si="1"/>
        <v xml:space="preserve">202-B      Removal of Cement Treated Shoulders w/ Variable Depth Overlay </v>
      </c>
      <c r="B72" s="13" t="s">
        <v>224</v>
      </c>
      <c r="C72" s="13" t="s">
        <v>274</v>
      </c>
      <c r="D72" s="13" t="s">
        <v>228</v>
      </c>
      <c r="E72" s="13" t="s">
        <v>187</v>
      </c>
      <c r="F72" s="13" t="s">
        <v>188</v>
      </c>
      <c r="G72" s="13" t="s">
        <v>189</v>
      </c>
      <c r="H72" s="13" t="s">
        <v>190</v>
      </c>
      <c r="I72" s="13">
        <v>71</v>
      </c>
    </row>
    <row r="73" spans="1:9" x14ac:dyDescent="0.25">
      <c r="A73" s="13" t="str">
        <f t="shared" si="1"/>
        <v xml:space="preserve">202-B      Removal of Cement Treated Shoulders, All Depths </v>
      </c>
      <c r="B73" s="13" t="s">
        <v>224</v>
      </c>
      <c r="C73" s="13" t="s">
        <v>275</v>
      </c>
      <c r="D73" s="13" t="s">
        <v>228</v>
      </c>
      <c r="E73" s="13" t="s">
        <v>187</v>
      </c>
      <c r="F73" s="13" t="s">
        <v>188</v>
      </c>
      <c r="G73" s="13" t="s">
        <v>189</v>
      </c>
      <c r="H73" s="13" t="s">
        <v>190</v>
      </c>
      <c r="I73" s="13">
        <v>72</v>
      </c>
    </row>
    <row r="74" spans="1:9" x14ac:dyDescent="0.25">
      <c r="A74" s="13" t="str">
        <f t="shared" si="1"/>
        <v xml:space="preserve">202-B      Removal of Concrete Bridge Footing </v>
      </c>
      <c r="B74" s="13" t="s">
        <v>224</v>
      </c>
      <c r="C74" s="13" t="s">
        <v>276</v>
      </c>
      <c r="D74" s="13" t="s">
        <v>207</v>
      </c>
      <c r="E74" s="13" t="s">
        <v>187</v>
      </c>
      <c r="F74" s="13" t="s">
        <v>188</v>
      </c>
      <c r="G74" s="13" t="s">
        <v>189</v>
      </c>
      <c r="H74" s="13" t="s">
        <v>190</v>
      </c>
      <c r="I74" s="13">
        <v>73</v>
      </c>
    </row>
    <row r="75" spans="1:9" x14ac:dyDescent="0.25">
      <c r="A75" s="13" t="str">
        <f t="shared" si="1"/>
        <v xml:space="preserve">202-B      Removal of Concrete Combination Curb &amp; Gutter </v>
      </c>
      <c r="B75" s="13" t="s">
        <v>224</v>
      </c>
      <c r="C75" s="13" t="s">
        <v>277</v>
      </c>
      <c r="D75" s="13" t="s">
        <v>230</v>
      </c>
      <c r="E75" s="13" t="s">
        <v>187</v>
      </c>
      <c r="F75" s="13" t="s">
        <v>188</v>
      </c>
      <c r="G75" s="13" t="s">
        <v>189</v>
      </c>
      <c r="H75" s="13" t="s">
        <v>190</v>
      </c>
      <c r="I75" s="13">
        <v>74</v>
      </c>
    </row>
    <row r="76" spans="1:9" x14ac:dyDescent="0.25">
      <c r="A76" s="13" t="str">
        <f t="shared" si="1"/>
        <v xml:space="preserve">202-B      Removal of Concrete Curb </v>
      </c>
      <c r="B76" s="13" t="s">
        <v>224</v>
      </c>
      <c r="C76" s="13" t="s">
        <v>278</v>
      </c>
      <c r="D76" s="13" t="s">
        <v>230</v>
      </c>
      <c r="E76" s="13" t="s">
        <v>187</v>
      </c>
      <c r="F76" s="13" t="s">
        <v>188</v>
      </c>
      <c r="G76" s="13" t="s">
        <v>189</v>
      </c>
      <c r="H76" s="13" t="s">
        <v>190</v>
      </c>
      <c r="I76" s="13">
        <v>75</v>
      </c>
    </row>
    <row r="77" spans="1:9" x14ac:dyDescent="0.25">
      <c r="A77" s="13" t="str">
        <f t="shared" si="1"/>
        <v xml:space="preserve">202-B      Removal of Concrete Driveways, All Depths </v>
      </c>
      <c r="B77" s="13" t="s">
        <v>224</v>
      </c>
      <c r="C77" s="13" t="s">
        <v>279</v>
      </c>
      <c r="D77" s="13" t="s">
        <v>228</v>
      </c>
      <c r="E77" s="13" t="s">
        <v>187</v>
      </c>
      <c r="F77" s="13" t="s">
        <v>188</v>
      </c>
      <c r="G77" s="13" t="s">
        <v>189</v>
      </c>
      <c r="H77" s="13" t="s">
        <v>190</v>
      </c>
      <c r="I77" s="13">
        <v>76</v>
      </c>
    </row>
    <row r="78" spans="1:9" x14ac:dyDescent="0.25">
      <c r="A78" s="13" t="str">
        <f t="shared" si="1"/>
        <v xml:space="preserve">202-B      Removal of Concrete Foundation </v>
      </c>
      <c r="B78" s="13" t="s">
        <v>224</v>
      </c>
      <c r="C78" s="13" t="s">
        <v>280</v>
      </c>
      <c r="D78" s="13" t="s">
        <v>207</v>
      </c>
      <c r="E78" s="13" t="s">
        <v>187</v>
      </c>
      <c r="F78" s="13" t="s">
        <v>188</v>
      </c>
      <c r="G78" s="13" t="s">
        <v>189</v>
      </c>
      <c r="H78" s="13" t="s">
        <v>190</v>
      </c>
      <c r="I78" s="13">
        <v>77</v>
      </c>
    </row>
    <row r="79" spans="1:9" x14ac:dyDescent="0.25">
      <c r="A79" s="13" t="str">
        <f t="shared" si="1"/>
        <v xml:space="preserve">202-B      Removal of Concrete Hand Holes </v>
      </c>
      <c r="B79" s="13" t="s">
        <v>224</v>
      </c>
      <c r="C79" s="13" t="s">
        <v>281</v>
      </c>
      <c r="D79" s="13" t="s">
        <v>207</v>
      </c>
      <c r="E79" s="13" t="s">
        <v>187</v>
      </c>
      <c r="F79" s="13" t="s">
        <v>188</v>
      </c>
      <c r="G79" s="13" t="s">
        <v>189</v>
      </c>
      <c r="H79" s="13" t="s">
        <v>190</v>
      </c>
      <c r="I79" s="13">
        <v>78</v>
      </c>
    </row>
    <row r="80" spans="1:9" x14ac:dyDescent="0.25">
      <c r="A80" s="13" t="str">
        <f t="shared" si="1"/>
        <v xml:space="preserve">202-B      Removal of Concrete Impact Attenuator Base and Foundation </v>
      </c>
      <c r="B80" s="13" t="s">
        <v>224</v>
      </c>
      <c r="C80" s="13" t="s">
        <v>282</v>
      </c>
      <c r="D80" s="13" t="s">
        <v>207</v>
      </c>
      <c r="E80" s="13" t="s">
        <v>187</v>
      </c>
      <c r="F80" s="13" t="s">
        <v>188</v>
      </c>
      <c r="G80" s="13" t="s">
        <v>189</v>
      </c>
      <c r="H80" s="13" t="s">
        <v>190</v>
      </c>
      <c r="I80" s="13">
        <v>79</v>
      </c>
    </row>
    <row r="81" spans="1:9" x14ac:dyDescent="0.25">
      <c r="A81" s="13" t="str">
        <f t="shared" si="1"/>
        <v xml:space="preserve">202-B      Removal of Concrete Integral Curb &amp; Gutter </v>
      </c>
      <c r="B81" s="13" t="s">
        <v>224</v>
      </c>
      <c r="C81" s="13" t="s">
        <v>283</v>
      </c>
      <c r="D81" s="13" t="s">
        <v>230</v>
      </c>
      <c r="E81" s="13" t="s">
        <v>187</v>
      </c>
      <c r="F81" s="13" t="s">
        <v>188</v>
      </c>
      <c r="G81" s="13" t="s">
        <v>189</v>
      </c>
      <c r="H81" s="13" t="s">
        <v>190</v>
      </c>
      <c r="I81" s="13">
        <v>80</v>
      </c>
    </row>
    <row r="82" spans="1:9" x14ac:dyDescent="0.25">
      <c r="A82" s="13" t="str">
        <f t="shared" si="1"/>
        <v xml:space="preserve">202-B      Removal of Concrete Junction Box, Manhole and Inlet, All Sizes </v>
      </c>
      <c r="B82" s="13" t="s">
        <v>224</v>
      </c>
      <c r="C82" s="13" t="s">
        <v>284</v>
      </c>
      <c r="D82" s="13" t="s">
        <v>207</v>
      </c>
      <c r="E82" s="13" t="s">
        <v>187</v>
      </c>
      <c r="F82" s="13" t="s">
        <v>188</v>
      </c>
      <c r="G82" s="13" t="s">
        <v>189</v>
      </c>
      <c r="H82" s="13" t="s">
        <v>190</v>
      </c>
      <c r="I82" s="13">
        <v>81</v>
      </c>
    </row>
    <row r="83" spans="1:9" x14ac:dyDescent="0.25">
      <c r="A83" s="13" t="str">
        <f t="shared" si="1"/>
        <v xml:space="preserve">202-B      Removal of Concrete Lug Anchor </v>
      </c>
      <c r="B83" s="13" t="s">
        <v>224</v>
      </c>
      <c r="C83" s="13" t="s">
        <v>285</v>
      </c>
      <c r="D83" s="13" t="s">
        <v>207</v>
      </c>
      <c r="E83" s="13" t="s">
        <v>187</v>
      </c>
      <c r="F83" s="13" t="s">
        <v>188</v>
      </c>
      <c r="G83" s="13" t="s">
        <v>189</v>
      </c>
      <c r="H83" s="13" t="s">
        <v>190</v>
      </c>
      <c r="I83" s="13">
        <v>82</v>
      </c>
    </row>
    <row r="84" spans="1:9" x14ac:dyDescent="0.25">
      <c r="A84" s="13" t="str">
        <f t="shared" si="1"/>
        <v xml:space="preserve">202-B      Removal of Concrete Median &amp; Island Pavement, All Depths </v>
      </c>
      <c r="B84" s="13" t="s">
        <v>224</v>
      </c>
      <c r="C84" s="13" t="s">
        <v>286</v>
      </c>
      <c r="D84" s="13" t="s">
        <v>228</v>
      </c>
      <c r="E84" s="13" t="s">
        <v>187</v>
      </c>
      <c r="F84" s="13" t="s">
        <v>188</v>
      </c>
      <c r="G84" s="13" t="s">
        <v>189</v>
      </c>
      <c r="H84" s="13" t="s">
        <v>190</v>
      </c>
      <c r="I84" s="13">
        <v>83</v>
      </c>
    </row>
    <row r="85" spans="1:9" x14ac:dyDescent="0.25">
      <c r="A85" s="13" t="str">
        <f t="shared" si="1"/>
        <v xml:space="preserve">202-B      Removal of Concrete Median Barrier </v>
      </c>
      <c r="B85" s="13" t="s">
        <v>224</v>
      </c>
      <c r="C85" s="13" t="s">
        <v>287</v>
      </c>
      <c r="D85" s="13" t="s">
        <v>230</v>
      </c>
      <c r="E85" s="13" t="s">
        <v>187</v>
      </c>
      <c r="F85" s="13" t="s">
        <v>188</v>
      </c>
      <c r="G85" s="13" t="s">
        <v>189</v>
      </c>
      <c r="H85" s="13" t="s">
        <v>190</v>
      </c>
      <c r="I85" s="13">
        <v>84</v>
      </c>
    </row>
    <row r="86" spans="1:9" x14ac:dyDescent="0.25">
      <c r="A86" s="13" t="str">
        <f t="shared" si="1"/>
        <v xml:space="preserve">202-B      Removal of Concrete Median Barrier, Precast </v>
      </c>
      <c r="B86" s="13" t="s">
        <v>224</v>
      </c>
      <c r="C86" s="13" t="s">
        <v>288</v>
      </c>
      <c r="D86" s="13" t="s">
        <v>230</v>
      </c>
      <c r="E86" s="13" t="s">
        <v>187</v>
      </c>
      <c r="F86" s="13" t="s">
        <v>188</v>
      </c>
      <c r="G86" s="13" t="s">
        <v>189</v>
      </c>
      <c r="H86" s="13" t="s">
        <v>190</v>
      </c>
      <c r="I86" s="13">
        <v>85</v>
      </c>
    </row>
    <row r="87" spans="1:9" x14ac:dyDescent="0.25">
      <c r="A87" s="13" t="str">
        <f t="shared" si="1"/>
        <v xml:space="preserve">202-B      Removal of Concrete Paved Ditch </v>
      </c>
      <c r="B87" s="13" t="s">
        <v>224</v>
      </c>
      <c r="C87" s="13" t="s">
        <v>289</v>
      </c>
      <c r="D87" s="13" t="s">
        <v>228</v>
      </c>
      <c r="E87" s="13" t="s">
        <v>187</v>
      </c>
      <c r="F87" s="13" t="s">
        <v>188</v>
      </c>
      <c r="G87" s="13" t="s">
        <v>189</v>
      </c>
      <c r="H87" s="13" t="s">
        <v>190</v>
      </c>
      <c r="I87" s="13">
        <v>86</v>
      </c>
    </row>
    <row r="88" spans="1:9" x14ac:dyDescent="0.25">
      <c r="A88" s="13" t="str">
        <f t="shared" si="1"/>
        <v xml:space="preserve">202-B      Removal of Concrete Paved Shoulders w/ Variable Depth Overlay </v>
      </c>
      <c r="B88" s="13" t="s">
        <v>224</v>
      </c>
      <c r="C88" s="13" t="s">
        <v>290</v>
      </c>
      <c r="D88" s="13" t="s">
        <v>228</v>
      </c>
      <c r="E88" s="13" t="s">
        <v>187</v>
      </c>
      <c r="F88" s="13" t="s">
        <v>188</v>
      </c>
      <c r="G88" s="13" t="s">
        <v>189</v>
      </c>
      <c r="H88" s="13" t="s">
        <v>190</v>
      </c>
      <c r="I88" s="13">
        <v>87</v>
      </c>
    </row>
    <row r="89" spans="1:9" x14ac:dyDescent="0.25">
      <c r="A89" s="13" t="str">
        <f t="shared" si="1"/>
        <v xml:space="preserve">202-B      Removal of Concrete Paved Shoulders, All Depths </v>
      </c>
      <c r="B89" s="13" t="s">
        <v>224</v>
      </c>
      <c r="C89" s="13" t="s">
        <v>291</v>
      </c>
      <c r="D89" s="13" t="s">
        <v>228</v>
      </c>
      <c r="E89" s="13" t="s">
        <v>187</v>
      </c>
      <c r="F89" s="13" t="s">
        <v>188</v>
      </c>
      <c r="G89" s="13" t="s">
        <v>189</v>
      </c>
      <c r="H89" s="13" t="s">
        <v>190</v>
      </c>
      <c r="I89" s="13">
        <v>88</v>
      </c>
    </row>
    <row r="90" spans="1:9" x14ac:dyDescent="0.25">
      <c r="A90" s="13" t="str">
        <f t="shared" si="1"/>
        <v xml:space="preserve">202-B      Removal of Concrete Pavement Including Soil-Cement Treated Base, All Depths </v>
      </c>
      <c r="B90" s="13" t="s">
        <v>224</v>
      </c>
      <c r="C90" s="13" t="s">
        <v>292</v>
      </c>
      <c r="D90" s="13" t="s">
        <v>228</v>
      </c>
      <c r="E90" s="13" t="s">
        <v>187</v>
      </c>
      <c r="F90" s="13" t="s">
        <v>188</v>
      </c>
      <c r="G90" s="13" t="s">
        <v>189</v>
      </c>
      <c r="H90" s="13" t="s">
        <v>190</v>
      </c>
      <c r="I90" s="13">
        <v>89</v>
      </c>
    </row>
    <row r="91" spans="1:9" x14ac:dyDescent="0.25">
      <c r="A91" s="13" t="str">
        <f t="shared" si="1"/>
        <v xml:space="preserve">202-B      Removal of Concrete Pavement Punchouts, 8" Depth </v>
      </c>
      <c r="B91" s="13" t="s">
        <v>224</v>
      </c>
      <c r="C91" s="13" t="s">
        <v>293</v>
      </c>
      <c r="D91" s="13" t="s">
        <v>228</v>
      </c>
      <c r="E91" s="13" t="s">
        <v>187</v>
      </c>
      <c r="F91" s="13" t="s">
        <v>188</v>
      </c>
      <c r="G91" s="13" t="s">
        <v>189</v>
      </c>
      <c r="H91" s="13" t="s">
        <v>190</v>
      </c>
      <c r="I91" s="13">
        <v>90</v>
      </c>
    </row>
    <row r="92" spans="1:9" x14ac:dyDescent="0.25">
      <c r="A92" s="13" t="str">
        <f t="shared" si="1"/>
        <v xml:space="preserve">202-B      Removal of Concrete Pavement Punchouts, 9" Depth </v>
      </c>
      <c r="B92" s="13" t="s">
        <v>224</v>
      </c>
      <c r="C92" s="13" t="s">
        <v>294</v>
      </c>
      <c r="D92" s="13" t="s">
        <v>228</v>
      </c>
      <c r="E92" s="13" t="s">
        <v>187</v>
      </c>
      <c r="F92" s="13" t="s">
        <v>188</v>
      </c>
      <c r="G92" s="13" t="s">
        <v>189</v>
      </c>
      <c r="H92" s="13" t="s">
        <v>190</v>
      </c>
      <c r="I92" s="13">
        <v>91</v>
      </c>
    </row>
    <row r="93" spans="1:9" x14ac:dyDescent="0.25">
      <c r="A93" s="13" t="str">
        <f t="shared" si="1"/>
        <v xml:space="preserve">202-B      Removal of Concrete Pavement w/ Variable Depth Overlay </v>
      </c>
      <c r="B93" s="13" t="s">
        <v>224</v>
      </c>
      <c r="C93" s="13" t="s">
        <v>295</v>
      </c>
      <c r="D93" s="13" t="s">
        <v>228</v>
      </c>
      <c r="E93" s="13" t="s">
        <v>187</v>
      </c>
      <c r="F93" s="13" t="s">
        <v>188</v>
      </c>
      <c r="G93" s="13" t="s">
        <v>189</v>
      </c>
      <c r="H93" s="13" t="s">
        <v>190</v>
      </c>
      <c r="I93" s="13">
        <v>92</v>
      </c>
    </row>
    <row r="94" spans="1:9" x14ac:dyDescent="0.25">
      <c r="A94" s="13" t="str">
        <f t="shared" si="1"/>
        <v xml:space="preserve">202-B      Removal of Concrete Pavement, 10" Depth </v>
      </c>
      <c r="B94" s="13" t="s">
        <v>224</v>
      </c>
      <c r="C94" s="13" t="s">
        <v>296</v>
      </c>
      <c r="D94" s="13" t="s">
        <v>228</v>
      </c>
      <c r="E94" s="13" t="s">
        <v>187</v>
      </c>
      <c r="F94" s="13" t="s">
        <v>188</v>
      </c>
      <c r="G94" s="13" t="s">
        <v>189</v>
      </c>
      <c r="H94" s="13" t="s">
        <v>190</v>
      </c>
      <c r="I94" s="13">
        <v>93</v>
      </c>
    </row>
    <row r="95" spans="1:9" x14ac:dyDescent="0.25">
      <c r="A95" s="13" t="str">
        <f t="shared" si="1"/>
        <v xml:space="preserve">202-B      Removal of Concrete Pavement, 8" Depth </v>
      </c>
      <c r="B95" s="13" t="s">
        <v>224</v>
      </c>
      <c r="C95" s="13" t="s">
        <v>297</v>
      </c>
      <c r="D95" s="13" t="s">
        <v>228</v>
      </c>
      <c r="E95" s="13" t="s">
        <v>187</v>
      </c>
      <c r="F95" s="13" t="s">
        <v>188</v>
      </c>
      <c r="G95" s="13" t="s">
        <v>189</v>
      </c>
      <c r="H95" s="13" t="s">
        <v>190</v>
      </c>
      <c r="I95" s="13">
        <v>94</v>
      </c>
    </row>
    <row r="96" spans="1:9" x14ac:dyDescent="0.25">
      <c r="A96" s="13" t="str">
        <f t="shared" si="1"/>
        <v xml:space="preserve">202-B      Removal of Concrete Pavement, 9" Depth </v>
      </c>
      <c r="B96" s="13" t="s">
        <v>224</v>
      </c>
      <c r="C96" s="13" t="s">
        <v>298</v>
      </c>
      <c r="D96" s="13" t="s">
        <v>228</v>
      </c>
      <c r="E96" s="13" t="s">
        <v>187</v>
      </c>
      <c r="F96" s="13" t="s">
        <v>188</v>
      </c>
      <c r="G96" s="13" t="s">
        <v>189</v>
      </c>
      <c r="H96" s="13" t="s">
        <v>190</v>
      </c>
      <c r="I96" s="13">
        <v>95</v>
      </c>
    </row>
    <row r="97" spans="1:9" x14ac:dyDescent="0.25">
      <c r="A97" s="13" t="str">
        <f t="shared" si="1"/>
        <v xml:space="preserve">202-B      Removal of Concrete Pavement, All Depths </v>
      </c>
      <c r="B97" s="13" t="s">
        <v>224</v>
      </c>
      <c r="C97" s="13" t="s">
        <v>299</v>
      </c>
      <c r="D97" s="13" t="s">
        <v>228</v>
      </c>
      <c r="E97" s="13" t="s">
        <v>187</v>
      </c>
      <c r="F97" s="13" t="s">
        <v>188</v>
      </c>
      <c r="G97" s="13" t="s">
        <v>189</v>
      </c>
      <c r="H97" s="13" t="s">
        <v>190</v>
      </c>
      <c r="I97" s="13">
        <v>96</v>
      </c>
    </row>
    <row r="98" spans="1:9" x14ac:dyDescent="0.25">
      <c r="A98" s="13" t="str">
        <f t="shared" si="1"/>
        <v xml:space="preserve">202-B      Removal of Concrete Pavement, Continuous Reinforcement, All Depths </v>
      </c>
      <c r="B98" s="13" t="s">
        <v>224</v>
      </c>
      <c r="C98" s="13" t="s">
        <v>300</v>
      </c>
      <c r="D98" s="13" t="s">
        <v>228</v>
      </c>
      <c r="E98" s="13" t="s">
        <v>187</v>
      </c>
      <c r="F98" s="13" t="s">
        <v>188</v>
      </c>
      <c r="G98" s="13" t="s">
        <v>189</v>
      </c>
      <c r="H98" s="13" t="s">
        <v>190</v>
      </c>
      <c r="I98" s="13">
        <v>97</v>
      </c>
    </row>
    <row r="99" spans="1:9" x14ac:dyDescent="0.25">
      <c r="A99" s="13" t="str">
        <f t="shared" si="1"/>
        <v xml:space="preserve">202-B      Removal of Concrete Pavement, Conventional Reinforcement, All Depths </v>
      </c>
      <c r="B99" s="13" t="s">
        <v>224</v>
      </c>
      <c r="C99" s="13" t="s">
        <v>301</v>
      </c>
      <c r="D99" s="13" t="s">
        <v>228</v>
      </c>
      <c r="E99" s="13" t="s">
        <v>187</v>
      </c>
      <c r="F99" s="13" t="s">
        <v>188</v>
      </c>
      <c r="G99" s="13" t="s">
        <v>189</v>
      </c>
      <c r="H99" s="13" t="s">
        <v>190</v>
      </c>
      <c r="I99" s="13">
        <v>98</v>
      </c>
    </row>
    <row r="100" spans="1:9" x14ac:dyDescent="0.25">
      <c r="A100" s="13" t="str">
        <f t="shared" si="1"/>
        <v xml:space="preserve">202-B      Removal of Concrete Pavement, Failed Areas </v>
      </c>
      <c r="B100" s="13" t="s">
        <v>224</v>
      </c>
      <c r="C100" s="13" t="s">
        <v>302</v>
      </c>
      <c r="D100" s="13" t="s">
        <v>228</v>
      </c>
      <c r="E100" s="13" t="s">
        <v>187</v>
      </c>
      <c r="F100" s="13" t="s">
        <v>188</v>
      </c>
      <c r="G100" s="13" t="s">
        <v>189</v>
      </c>
      <c r="H100" s="13" t="s">
        <v>190</v>
      </c>
      <c r="I100" s="13">
        <v>99</v>
      </c>
    </row>
    <row r="101" spans="1:9" x14ac:dyDescent="0.25">
      <c r="A101" s="13" t="str">
        <f t="shared" si="1"/>
        <v xml:space="preserve">202-B      Removal of Concrete Piling </v>
      </c>
      <c r="B101" s="13" t="s">
        <v>224</v>
      </c>
      <c r="C101" s="13" t="s">
        <v>303</v>
      </c>
      <c r="D101" s="13" t="s">
        <v>207</v>
      </c>
      <c r="E101" s="13" t="s">
        <v>187</v>
      </c>
      <c r="F101" s="13" t="s">
        <v>188</v>
      </c>
      <c r="G101" s="13" t="s">
        <v>189</v>
      </c>
      <c r="H101" s="13" t="s">
        <v>190</v>
      </c>
      <c r="I101" s="13">
        <v>100</v>
      </c>
    </row>
    <row r="102" spans="1:9" x14ac:dyDescent="0.25">
      <c r="A102" s="13" t="str">
        <f t="shared" si="1"/>
        <v xml:space="preserve">202-B      Removal of Concrete Railing </v>
      </c>
      <c r="B102" s="13" t="s">
        <v>224</v>
      </c>
      <c r="C102" s="13" t="s">
        <v>304</v>
      </c>
      <c r="D102" s="13" t="s">
        <v>230</v>
      </c>
      <c r="E102" s="13" t="s">
        <v>187</v>
      </c>
      <c r="F102" s="13" t="s">
        <v>188</v>
      </c>
      <c r="G102" s="13" t="s">
        <v>189</v>
      </c>
      <c r="H102" s="13" t="s">
        <v>190</v>
      </c>
      <c r="I102" s="13">
        <v>101</v>
      </c>
    </row>
    <row r="103" spans="1:9" x14ac:dyDescent="0.25">
      <c r="A103" s="13" t="str">
        <f t="shared" si="1"/>
        <v xml:space="preserve">202-B      Removal of Concrete Retaining Wall </v>
      </c>
      <c r="B103" s="13" t="s">
        <v>224</v>
      </c>
      <c r="C103" s="13" t="s">
        <v>305</v>
      </c>
      <c r="D103" s="13" t="s">
        <v>230</v>
      </c>
      <c r="E103" s="13" t="s">
        <v>187</v>
      </c>
      <c r="F103" s="13" t="s">
        <v>188</v>
      </c>
      <c r="G103" s="13" t="s">
        <v>189</v>
      </c>
      <c r="H103" s="13" t="s">
        <v>190</v>
      </c>
      <c r="I103" s="13">
        <v>102</v>
      </c>
    </row>
    <row r="104" spans="1:9" x14ac:dyDescent="0.25">
      <c r="A104" s="13" t="str">
        <f t="shared" si="1"/>
        <v xml:space="preserve">202-B      Removal of Concrete Sidewalk </v>
      </c>
      <c r="B104" s="13" t="s">
        <v>224</v>
      </c>
      <c r="C104" s="13" t="s">
        <v>306</v>
      </c>
      <c r="D104" s="13" t="s">
        <v>228</v>
      </c>
      <c r="E104" s="13" t="s">
        <v>187</v>
      </c>
      <c r="F104" s="13" t="s">
        <v>188</v>
      </c>
      <c r="G104" s="13" t="s">
        <v>189</v>
      </c>
      <c r="H104" s="13" t="s">
        <v>190</v>
      </c>
      <c r="I104" s="13">
        <v>103</v>
      </c>
    </row>
    <row r="105" spans="1:9" x14ac:dyDescent="0.25">
      <c r="A105" s="13" t="str">
        <f t="shared" si="1"/>
        <v xml:space="preserve">202-B      Removal of Concrete Sidewalks &amp; Driveways, All Depths </v>
      </c>
      <c r="B105" s="13" t="s">
        <v>224</v>
      </c>
      <c r="C105" s="13" t="s">
        <v>307</v>
      </c>
      <c r="D105" s="13" t="s">
        <v>228</v>
      </c>
      <c r="E105" s="13" t="s">
        <v>187</v>
      </c>
      <c r="F105" s="13" t="s">
        <v>188</v>
      </c>
      <c r="G105" s="13" t="s">
        <v>189</v>
      </c>
      <c r="H105" s="13" t="s">
        <v>190</v>
      </c>
      <c r="I105" s="13">
        <v>104</v>
      </c>
    </row>
    <row r="106" spans="1:9" x14ac:dyDescent="0.25">
      <c r="A106" s="13" t="str">
        <f t="shared" si="1"/>
        <v xml:space="preserve">202-B      Removal of Concrete Sidewalks &amp; Driveways, All Depths </v>
      </c>
      <c r="B106" s="13" t="s">
        <v>224</v>
      </c>
      <c r="C106" s="13" t="s">
        <v>307</v>
      </c>
      <c r="D106" s="13" t="s">
        <v>308</v>
      </c>
      <c r="E106" s="13" t="s">
        <v>187</v>
      </c>
      <c r="F106" s="13" t="s">
        <v>188</v>
      </c>
      <c r="G106" s="13" t="s">
        <v>189</v>
      </c>
      <c r="H106" s="13" t="s">
        <v>190</v>
      </c>
      <c r="I106" s="13">
        <v>105</v>
      </c>
    </row>
    <row r="107" spans="1:9" x14ac:dyDescent="0.25">
      <c r="A107" s="13" t="str">
        <f t="shared" si="1"/>
        <v xml:space="preserve">202-B      Removal of Concrete Slope Paving </v>
      </c>
      <c r="B107" s="13" t="s">
        <v>224</v>
      </c>
      <c r="C107" s="13" t="s">
        <v>309</v>
      </c>
      <c r="D107" s="13" t="s">
        <v>228</v>
      </c>
      <c r="E107" s="13" t="s">
        <v>187</v>
      </c>
      <c r="F107" s="13" t="s">
        <v>188</v>
      </c>
      <c r="G107" s="13" t="s">
        <v>189</v>
      </c>
      <c r="H107" s="13" t="s">
        <v>190</v>
      </c>
      <c r="I107" s="13">
        <v>106</v>
      </c>
    </row>
    <row r="108" spans="1:9" x14ac:dyDescent="0.25">
      <c r="A108" s="13" t="str">
        <f t="shared" si="1"/>
        <v xml:space="preserve">202-B      Removal of Continuously Reinforced Concrete Pavement, 6-inch Depth </v>
      </c>
      <c r="B108" s="13" t="s">
        <v>224</v>
      </c>
      <c r="C108" s="13" t="s">
        <v>310</v>
      </c>
      <c r="D108" s="13" t="s">
        <v>228</v>
      </c>
      <c r="E108" s="13" t="s">
        <v>187</v>
      </c>
      <c r="F108" s="13" t="s">
        <v>188</v>
      </c>
      <c r="G108" s="13" t="s">
        <v>189</v>
      </c>
      <c r="H108" s="13" t="s">
        <v>190</v>
      </c>
      <c r="I108" s="13">
        <v>107</v>
      </c>
    </row>
    <row r="109" spans="1:9" x14ac:dyDescent="0.25">
      <c r="A109" s="13" t="str">
        <f t="shared" si="1"/>
        <v xml:space="preserve">202-B      Removal of Continuously Reinforced Concrete Pavement, 8-inch Depth </v>
      </c>
      <c r="B109" s="13" t="s">
        <v>224</v>
      </c>
      <c r="C109" s="13" t="s">
        <v>311</v>
      </c>
      <c r="D109" s="13" t="s">
        <v>228</v>
      </c>
      <c r="E109" s="13" t="s">
        <v>187</v>
      </c>
      <c r="F109" s="13" t="s">
        <v>188</v>
      </c>
      <c r="G109" s="13" t="s">
        <v>189</v>
      </c>
      <c r="H109" s="13" t="s">
        <v>190</v>
      </c>
      <c r="I109" s="13">
        <v>108</v>
      </c>
    </row>
    <row r="110" spans="1:9" x14ac:dyDescent="0.25">
      <c r="A110" s="13" t="str">
        <f t="shared" si="1"/>
        <v xml:space="preserve">202-B      Removal of Continuously Reinforced Concrete Pavement, 9-inch Depth </v>
      </c>
      <c r="B110" s="13" t="s">
        <v>224</v>
      </c>
      <c r="C110" s="13" t="s">
        <v>312</v>
      </c>
      <c r="D110" s="13" t="s">
        <v>228</v>
      </c>
      <c r="E110" s="13" t="s">
        <v>187</v>
      </c>
      <c r="F110" s="13" t="s">
        <v>188</v>
      </c>
      <c r="G110" s="13" t="s">
        <v>189</v>
      </c>
      <c r="H110" s="13" t="s">
        <v>190</v>
      </c>
      <c r="I110" s="13">
        <v>109</v>
      </c>
    </row>
    <row r="111" spans="1:9" x14ac:dyDescent="0.25">
      <c r="A111" s="13" t="str">
        <f t="shared" si="1"/>
        <v xml:space="preserve">202-B      Removal of Continuously Reinforced Concrete Pavement, All Depths </v>
      </c>
      <c r="B111" s="13" t="s">
        <v>224</v>
      </c>
      <c r="C111" s="13" t="s">
        <v>313</v>
      </c>
      <c r="D111" s="13" t="s">
        <v>228</v>
      </c>
      <c r="E111" s="13" t="s">
        <v>187</v>
      </c>
      <c r="F111" s="13" t="s">
        <v>188</v>
      </c>
      <c r="G111" s="13" t="s">
        <v>189</v>
      </c>
      <c r="H111" s="13" t="s">
        <v>190</v>
      </c>
      <c r="I111" s="13">
        <v>110</v>
      </c>
    </row>
    <row r="112" spans="1:9" x14ac:dyDescent="0.25">
      <c r="A112" s="13" t="str">
        <f t="shared" si="1"/>
        <v xml:space="preserve">202-B      Removal of Curb &amp; Gutter, All Types </v>
      </c>
      <c r="B112" s="13" t="s">
        <v>224</v>
      </c>
      <c r="C112" s="13" t="s">
        <v>314</v>
      </c>
      <c r="D112" s="13" t="s">
        <v>230</v>
      </c>
      <c r="E112" s="13" t="s">
        <v>187</v>
      </c>
      <c r="F112" s="13" t="s">
        <v>188</v>
      </c>
      <c r="G112" s="13" t="s">
        <v>189</v>
      </c>
      <c r="H112" s="13" t="s">
        <v>190</v>
      </c>
      <c r="I112" s="13">
        <v>111</v>
      </c>
    </row>
    <row r="113" spans="1:9" x14ac:dyDescent="0.25">
      <c r="A113" s="13" t="str">
        <f t="shared" si="1"/>
        <v xml:space="preserve">202-B      Removal of Curb &amp;/or Curb and Gutter, All Types </v>
      </c>
      <c r="B113" s="13" t="s">
        <v>224</v>
      </c>
      <c r="C113" s="13" t="s">
        <v>315</v>
      </c>
      <c r="D113" s="13" t="s">
        <v>230</v>
      </c>
      <c r="E113" s="13" t="s">
        <v>187</v>
      </c>
      <c r="F113" s="13" t="s">
        <v>188</v>
      </c>
      <c r="G113" s="13" t="s">
        <v>189</v>
      </c>
      <c r="H113" s="13" t="s">
        <v>190</v>
      </c>
      <c r="I113" s="13">
        <v>112</v>
      </c>
    </row>
    <row r="114" spans="1:9" x14ac:dyDescent="0.25">
      <c r="A114" s="13" t="str">
        <f t="shared" si="1"/>
        <v xml:space="preserve">202-B      Removal of Curb Inlet </v>
      </c>
      <c r="B114" s="13" t="s">
        <v>224</v>
      </c>
      <c r="C114" s="13" t="s">
        <v>316</v>
      </c>
      <c r="D114" s="13" t="s">
        <v>207</v>
      </c>
      <c r="E114" s="13" t="s">
        <v>187</v>
      </c>
      <c r="F114" s="13" t="s">
        <v>188</v>
      </c>
      <c r="G114" s="13" t="s">
        <v>189</v>
      </c>
      <c r="H114" s="13" t="s">
        <v>190</v>
      </c>
      <c r="I114" s="13">
        <v>113</v>
      </c>
    </row>
    <row r="115" spans="1:9" x14ac:dyDescent="0.25">
      <c r="A115" s="13" t="str">
        <f t="shared" si="1"/>
        <v xml:space="preserve">202-B      Removal of Curb Inlets </v>
      </c>
      <c r="B115" s="13" t="s">
        <v>224</v>
      </c>
      <c r="C115" s="13" t="s">
        <v>317</v>
      </c>
      <c r="D115" s="13" t="s">
        <v>230</v>
      </c>
      <c r="E115" s="13" t="s">
        <v>187</v>
      </c>
      <c r="F115" s="13" t="s">
        <v>188</v>
      </c>
      <c r="G115" s="13" t="s">
        <v>189</v>
      </c>
      <c r="H115" s="13" t="s">
        <v>190</v>
      </c>
      <c r="I115" s="13">
        <v>114</v>
      </c>
    </row>
    <row r="116" spans="1:9" x14ac:dyDescent="0.25">
      <c r="A116" s="13" t="str">
        <f t="shared" si="1"/>
        <v xml:space="preserve">202-B      Removal of Curb, All Types </v>
      </c>
      <c r="B116" s="13" t="s">
        <v>224</v>
      </c>
      <c r="C116" s="13" t="s">
        <v>318</v>
      </c>
      <c r="D116" s="13" t="s">
        <v>230</v>
      </c>
      <c r="E116" s="13" t="s">
        <v>187</v>
      </c>
      <c r="F116" s="13" t="s">
        <v>188</v>
      </c>
      <c r="G116" s="13" t="s">
        <v>189</v>
      </c>
      <c r="H116" s="13" t="s">
        <v>190</v>
      </c>
      <c r="I116" s="13">
        <v>115</v>
      </c>
    </row>
    <row r="117" spans="1:9" x14ac:dyDescent="0.25">
      <c r="A117" s="13" t="str">
        <f t="shared" si="1"/>
        <v xml:space="preserve">202-B      Removal of Debris </v>
      </c>
      <c r="B117" s="13" t="s">
        <v>224</v>
      </c>
      <c r="C117" s="13" t="s">
        <v>231</v>
      </c>
      <c r="D117" s="13" t="s">
        <v>230</v>
      </c>
      <c r="E117" s="13" t="s">
        <v>187</v>
      </c>
      <c r="F117" s="13" t="s">
        <v>188</v>
      </c>
      <c r="G117" s="13" t="s">
        <v>189</v>
      </c>
      <c r="H117" s="13" t="s">
        <v>190</v>
      </c>
      <c r="I117" s="13">
        <v>116</v>
      </c>
    </row>
    <row r="118" spans="1:9" x14ac:dyDescent="0.25">
      <c r="A118" s="13" t="str">
        <f t="shared" si="1"/>
        <v xml:space="preserve">202-B      Removal of Debris </v>
      </c>
      <c r="B118" s="13" t="s">
        <v>224</v>
      </c>
      <c r="C118" s="13" t="s">
        <v>231</v>
      </c>
      <c r="D118" s="13" t="s">
        <v>207</v>
      </c>
      <c r="E118" s="13" t="s">
        <v>187</v>
      </c>
      <c r="F118" s="13" t="s">
        <v>188</v>
      </c>
      <c r="G118" s="13" t="s">
        <v>189</v>
      </c>
      <c r="H118" s="13" t="s">
        <v>190</v>
      </c>
      <c r="I118" s="13">
        <v>117</v>
      </c>
    </row>
    <row r="119" spans="1:9" x14ac:dyDescent="0.25">
      <c r="A119" s="13" t="str">
        <f t="shared" si="1"/>
        <v xml:space="preserve">202-B      Removal of Debris and Sand From Arch Pipe, Less Than and Equal To 29" x 18" </v>
      </c>
      <c r="B119" s="13" t="s">
        <v>224</v>
      </c>
      <c r="C119" s="13" t="s">
        <v>319</v>
      </c>
      <c r="D119" s="13" t="s">
        <v>230</v>
      </c>
      <c r="E119" s="13" t="s">
        <v>187</v>
      </c>
      <c r="F119" s="13" t="s">
        <v>188</v>
      </c>
      <c r="G119" s="13" t="s">
        <v>189</v>
      </c>
      <c r="H119" s="13" t="s">
        <v>190</v>
      </c>
      <c r="I119" s="13">
        <v>118</v>
      </c>
    </row>
    <row r="120" spans="1:9" x14ac:dyDescent="0.25">
      <c r="A120" s="13" t="str">
        <f t="shared" si="1"/>
        <v xml:space="preserve">202-B      Removal of Debris and Sand From Box Culvert, 10-foot and Greater Width </v>
      </c>
      <c r="B120" s="13" t="s">
        <v>224</v>
      </c>
      <c r="C120" s="13" t="s">
        <v>320</v>
      </c>
      <c r="D120" s="13" t="s">
        <v>230</v>
      </c>
      <c r="E120" s="13" t="s">
        <v>187</v>
      </c>
      <c r="F120" s="13" t="s">
        <v>188</v>
      </c>
      <c r="G120" s="13" t="s">
        <v>189</v>
      </c>
      <c r="H120" s="13" t="s">
        <v>190</v>
      </c>
      <c r="I120" s="13">
        <v>119</v>
      </c>
    </row>
    <row r="121" spans="1:9" x14ac:dyDescent="0.25">
      <c r="A121" s="13" t="str">
        <f t="shared" si="1"/>
        <v xml:space="preserve">202-B      Removal of Debris and Sand From Box Culvert, Less Than 6-foot Width </v>
      </c>
      <c r="B121" s="13" t="s">
        <v>224</v>
      </c>
      <c r="C121" s="13" t="s">
        <v>321</v>
      </c>
      <c r="D121" s="13" t="s">
        <v>230</v>
      </c>
      <c r="E121" s="13" t="s">
        <v>187</v>
      </c>
      <c r="F121" s="13" t="s">
        <v>188</v>
      </c>
      <c r="G121" s="13" t="s">
        <v>189</v>
      </c>
      <c r="H121" s="13" t="s">
        <v>190</v>
      </c>
      <c r="I121" s="13">
        <v>120</v>
      </c>
    </row>
    <row r="122" spans="1:9" x14ac:dyDescent="0.25">
      <c r="A122" s="13" t="str">
        <f t="shared" si="1"/>
        <v xml:space="preserve">202-B      Removal of Debris and Sand From Pipe, 15" Slottted Metal Pipe </v>
      </c>
      <c r="B122" s="13" t="s">
        <v>224</v>
      </c>
      <c r="C122" s="13" t="s">
        <v>322</v>
      </c>
      <c r="D122" s="13" t="s">
        <v>230</v>
      </c>
      <c r="E122" s="13" t="s">
        <v>187</v>
      </c>
      <c r="F122" s="13" t="s">
        <v>188</v>
      </c>
      <c r="G122" s="13" t="s">
        <v>189</v>
      </c>
      <c r="H122" s="13" t="s">
        <v>190</v>
      </c>
      <c r="I122" s="13">
        <v>121</v>
      </c>
    </row>
    <row r="123" spans="1:9" x14ac:dyDescent="0.25">
      <c r="A123" s="13" t="str">
        <f t="shared" si="1"/>
        <v xml:space="preserve">202-B      Removal of Debris and Sand From Pipe, 18" to Less Than 36" Diameter </v>
      </c>
      <c r="B123" s="13" t="s">
        <v>224</v>
      </c>
      <c r="C123" s="13" t="s">
        <v>323</v>
      </c>
      <c r="D123" s="13" t="s">
        <v>230</v>
      </c>
      <c r="E123" s="13" t="s">
        <v>187</v>
      </c>
      <c r="F123" s="13" t="s">
        <v>188</v>
      </c>
      <c r="G123" s="13" t="s">
        <v>189</v>
      </c>
      <c r="H123" s="13" t="s">
        <v>190</v>
      </c>
      <c r="I123" s="13">
        <v>122</v>
      </c>
    </row>
    <row r="124" spans="1:9" x14ac:dyDescent="0.25">
      <c r="A124" s="13" t="str">
        <f t="shared" si="1"/>
        <v xml:space="preserve">202-B      Removal of Debris and Sand From Pipe, 22" x 13" Arch Pipe </v>
      </c>
      <c r="B124" s="13" t="s">
        <v>224</v>
      </c>
      <c r="C124" s="13" t="s">
        <v>324</v>
      </c>
      <c r="D124" s="13" t="s">
        <v>230</v>
      </c>
      <c r="E124" s="13" t="s">
        <v>187</v>
      </c>
      <c r="F124" s="13" t="s">
        <v>188</v>
      </c>
      <c r="G124" s="13" t="s">
        <v>189</v>
      </c>
      <c r="H124" s="13" t="s">
        <v>190</v>
      </c>
      <c r="I124" s="13">
        <v>123</v>
      </c>
    </row>
    <row r="125" spans="1:9" x14ac:dyDescent="0.25">
      <c r="A125" s="13" t="str">
        <f t="shared" si="1"/>
        <v xml:space="preserve">202-B      Removal of Debris and Sand From Pipe, 29" x 18" Arch Pipe </v>
      </c>
      <c r="B125" s="13" t="s">
        <v>224</v>
      </c>
      <c r="C125" s="13" t="s">
        <v>325</v>
      </c>
      <c r="D125" s="13" t="s">
        <v>230</v>
      </c>
      <c r="E125" s="13" t="s">
        <v>187</v>
      </c>
      <c r="F125" s="13" t="s">
        <v>188</v>
      </c>
      <c r="G125" s="13" t="s">
        <v>189</v>
      </c>
      <c r="H125" s="13" t="s">
        <v>190</v>
      </c>
      <c r="I125" s="13">
        <v>124</v>
      </c>
    </row>
    <row r="126" spans="1:9" x14ac:dyDescent="0.25">
      <c r="A126" s="13" t="str">
        <f t="shared" si="1"/>
        <v xml:space="preserve">202-B      Removal of Debris and Sand From Pipe, 33" x 21" Arch Pipe </v>
      </c>
      <c r="B126" s="13" t="s">
        <v>224</v>
      </c>
      <c r="C126" s="13" t="s">
        <v>326</v>
      </c>
      <c r="D126" s="13" t="s">
        <v>230</v>
      </c>
      <c r="E126" s="13" t="s">
        <v>187</v>
      </c>
      <c r="F126" s="13" t="s">
        <v>188</v>
      </c>
      <c r="G126" s="13" t="s">
        <v>189</v>
      </c>
      <c r="H126" s="13" t="s">
        <v>190</v>
      </c>
      <c r="I126" s="13">
        <v>125</v>
      </c>
    </row>
    <row r="127" spans="1:9" x14ac:dyDescent="0.25">
      <c r="A127" s="13" t="str">
        <f t="shared" si="1"/>
        <v xml:space="preserve">202-B      Removal of Debris and Sand From Pipe, 36" to Less Than 54" Diamater </v>
      </c>
      <c r="B127" s="13" t="s">
        <v>224</v>
      </c>
      <c r="C127" s="13" t="s">
        <v>327</v>
      </c>
      <c r="D127" s="13" t="s">
        <v>230</v>
      </c>
      <c r="E127" s="13" t="s">
        <v>187</v>
      </c>
      <c r="F127" s="13" t="s">
        <v>188</v>
      </c>
      <c r="G127" s="13" t="s">
        <v>189</v>
      </c>
      <c r="H127" s="13" t="s">
        <v>190</v>
      </c>
      <c r="I127" s="13">
        <v>126</v>
      </c>
    </row>
    <row r="128" spans="1:9" x14ac:dyDescent="0.25">
      <c r="A128" s="13" t="str">
        <f t="shared" si="1"/>
        <v xml:space="preserve">202-B      Removal of Debris and Sand From Pipe, 36" x 23" Arch Pipe </v>
      </c>
      <c r="B128" s="13" t="s">
        <v>224</v>
      </c>
      <c r="C128" s="13" t="s">
        <v>328</v>
      </c>
      <c r="D128" s="13" t="s">
        <v>230</v>
      </c>
      <c r="E128" s="13" t="s">
        <v>187</v>
      </c>
      <c r="F128" s="13" t="s">
        <v>188</v>
      </c>
      <c r="G128" s="13" t="s">
        <v>189</v>
      </c>
      <c r="H128" s="13" t="s">
        <v>190</v>
      </c>
      <c r="I128" s="13">
        <v>127</v>
      </c>
    </row>
    <row r="129" spans="1:9" x14ac:dyDescent="0.25">
      <c r="A129" s="13" t="str">
        <f t="shared" si="1"/>
        <v xml:space="preserve">202-B      Removal of Debris and Sand From Pipe, 43" x 26" Arch Pipe </v>
      </c>
      <c r="B129" s="13" t="s">
        <v>224</v>
      </c>
      <c r="C129" s="13" t="s">
        <v>329</v>
      </c>
      <c r="D129" s="13" t="s">
        <v>230</v>
      </c>
      <c r="E129" s="13" t="s">
        <v>187</v>
      </c>
      <c r="F129" s="13" t="s">
        <v>188</v>
      </c>
      <c r="G129" s="13" t="s">
        <v>189</v>
      </c>
      <c r="H129" s="13" t="s">
        <v>190</v>
      </c>
      <c r="I129" s="13">
        <v>128</v>
      </c>
    </row>
    <row r="130" spans="1:9" x14ac:dyDescent="0.25">
      <c r="A130" s="13" t="str">
        <f t="shared" si="1"/>
        <v xml:space="preserve">202-B      Removal of Debris and Sand From Pipe, 44" x 27" Arch Pipe </v>
      </c>
      <c r="B130" s="13" t="s">
        <v>224</v>
      </c>
      <c r="C130" s="13" t="s">
        <v>330</v>
      </c>
      <c r="D130" s="13" t="s">
        <v>230</v>
      </c>
      <c r="E130" s="13" t="s">
        <v>187</v>
      </c>
      <c r="F130" s="13" t="s">
        <v>188</v>
      </c>
      <c r="G130" s="13" t="s">
        <v>189</v>
      </c>
      <c r="H130" s="13" t="s">
        <v>190</v>
      </c>
      <c r="I130" s="13">
        <v>129</v>
      </c>
    </row>
    <row r="131" spans="1:9" x14ac:dyDescent="0.25">
      <c r="A131" s="13" t="str">
        <f t="shared" ref="A131:A194" si="2">_xlfn.CONCAT(B131," ", C131)</f>
        <v xml:space="preserve">202-B      Removal of Debris and Sand From Pipe, 51" x 31" Arch Pipe </v>
      </c>
      <c r="B131" s="13" t="s">
        <v>224</v>
      </c>
      <c r="C131" s="13" t="s">
        <v>331</v>
      </c>
      <c r="D131" s="13" t="s">
        <v>230</v>
      </c>
      <c r="E131" s="13" t="s">
        <v>187</v>
      </c>
      <c r="F131" s="13" t="s">
        <v>188</v>
      </c>
      <c r="G131" s="13" t="s">
        <v>189</v>
      </c>
      <c r="H131" s="13" t="s">
        <v>190</v>
      </c>
      <c r="I131" s="13">
        <v>130</v>
      </c>
    </row>
    <row r="132" spans="1:9" x14ac:dyDescent="0.25">
      <c r="A132" s="13" t="str">
        <f t="shared" si="2"/>
        <v xml:space="preserve">202-B      Removal of Debris and Sand From Pipe, 54" to Less Than 72" Diamater </v>
      </c>
      <c r="B132" s="13" t="s">
        <v>224</v>
      </c>
      <c r="C132" s="13" t="s">
        <v>332</v>
      </c>
      <c r="D132" s="13" t="s">
        <v>230</v>
      </c>
      <c r="E132" s="13" t="s">
        <v>187</v>
      </c>
      <c r="F132" s="13" t="s">
        <v>188</v>
      </c>
      <c r="G132" s="13" t="s">
        <v>189</v>
      </c>
      <c r="H132" s="13" t="s">
        <v>190</v>
      </c>
      <c r="I132" s="13">
        <v>131</v>
      </c>
    </row>
    <row r="133" spans="1:9" x14ac:dyDescent="0.25">
      <c r="A133" s="13" t="str">
        <f t="shared" si="2"/>
        <v xml:space="preserve">202-B      Removal of Debris and Sand From Pipe, 58" x 36" Arch Pipe </v>
      </c>
      <c r="B133" s="13" t="s">
        <v>224</v>
      </c>
      <c r="C133" s="13" t="s">
        <v>333</v>
      </c>
      <c r="D133" s="13" t="s">
        <v>230</v>
      </c>
      <c r="E133" s="13" t="s">
        <v>187</v>
      </c>
      <c r="F133" s="13" t="s">
        <v>188</v>
      </c>
      <c r="G133" s="13" t="s">
        <v>189</v>
      </c>
      <c r="H133" s="13" t="s">
        <v>190</v>
      </c>
      <c r="I133" s="13">
        <v>132</v>
      </c>
    </row>
    <row r="134" spans="1:9" x14ac:dyDescent="0.25">
      <c r="A134" s="13" t="str">
        <f t="shared" si="2"/>
        <v xml:space="preserve">202-B      Removal of Debris and Sand From Pipe, 65" x 40" Arch Pipe </v>
      </c>
      <c r="B134" s="13" t="s">
        <v>224</v>
      </c>
      <c r="C134" s="13" t="s">
        <v>334</v>
      </c>
      <c r="D134" s="13" t="s">
        <v>230</v>
      </c>
      <c r="E134" s="13" t="s">
        <v>187</v>
      </c>
      <c r="F134" s="13" t="s">
        <v>188</v>
      </c>
      <c r="G134" s="13" t="s">
        <v>189</v>
      </c>
      <c r="H134" s="13" t="s">
        <v>190</v>
      </c>
      <c r="I134" s="13">
        <v>133</v>
      </c>
    </row>
    <row r="135" spans="1:9" x14ac:dyDescent="0.25">
      <c r="A135" s="13" t="str">
        <f t="shared" si="2"/>
        <v xml:space="preserve">202-B      Removal of Debris and Sand From Pipe, 72" x 51" Arch Pipe </v>
      </c>
      <c r="B135" s="13" t="s">
        <v>224</v>
      </c>
      <c r="C135" s="13" t="s">
        <v>335</v>
      </c>
      <c r="D135" s="13" t="s">
        <v>230</v>
      </c>
      <c r="E135" s="13" t="s">
        <v>187</v>
      </c>
      <c r="F135" s="13" t="s">
        <v>188</v>
      </c>
      <c r="G135" s="13" t="s">
        <v>189</v>
      </c>
      <c r="H135" s="13" t="s">
        <v>190</v>
      </c>
      <c r="I135" s="13">
        <v>134</v>
      </c>
    </row>
    <row r="136" spans="1:9" x14ac:dyDescent="0.25">
      <c r="A136" s="13" t="str">
        <f t="shared" si="2"/>
        <v xml:space="preserve">202-B      Removal of Debris and Sand From Pipe, All Sizes </v>
      </c>
      <c r="B136" s="13" t="s">
        <v>224</v>
      </c>
      <c r="C136" s="13" t="s">
        <v>336</v>
      </c>
      <c r="D136" s="13" t="s">
        <v>230</v>
      </c>
      <c r="E136" s="13" t="s">
        <v>187</v>
      </c>
      <c r="F136" s="13" t="s">
        <v>188</v>
      </c>
      <c r="G136" s="13" t="s">
        <v>189</v>
      </c>
      <c r="H136" s="13" t="s">
        <v>190</v>
      </c>
      <c r="I136" s="13">
        <v>135</v>
      </c>
    </row>
    <row r="137" spans="1:9" x14ac:dyDescent="0.25">
      <c r="A137" s="13" t="str">
        <f t="shared" si="2"/>
        <v xml:space="preserve">202-B      Removal of Debris and Sand From Pipe, Less Than 18" Diameter </v>
      </c>
      <c r="B137" s="13" t="s">
        <v>224</v>
      </c>
      <c r="C137" s="13" t="s">
        <v>337</v>
      </c>
      <c r="D137" s="13" t="s">
        <v>230</v>
      </c>
      <c r="E137" s="13" t="s">
        <v>187</v>
      </c>
      <c r="F137" s="13" t="s">
        <v>188</v>
      </c>
      <c r="G137" s="13" t="s">
        <v>189</v>
      </c>
      <c r="H137" s="13" t="s">
        <v>190</v>
      </c>
      <c r="I137" s="13">
        <v>136</v>
      </c>
    </row>
    <row r="138" spans="1:9" x14ac:dyDescent="0.25">
      <c r="A138" s="13" t="str">
        <f t="shared" si="2"/>
        <v xml:space="preserve">202-B      Removal of Debris, LVM </v>
      </c>
      <c r="B138" s="13" t="s">
        <v>224</v>
      </c>
      <c r="C138" s="13" t="s">
        <v>338</v>
      </c>
      <c r="D138" s="13" t="s">
        <v>241</v>
      </c>
      <c r="E138" s="13" t="s">
        <v>187</v>
      </c>
      <c r="F138" s="13" t="s">
        <v>188</v>
      </c>
      <c r="G138" s="13" t="s">
        <v>189</v>
      </c>
      <c r="H138" s="13" t="s">
        <v>190</v>
      </c>
      <c r="I138" s="13">
        <v>137</v>
      </c>
    </row>
    <row r="139" spans="1:9" x14ac:dyDescent="0.25">
      <c r="A139" s="13" t="str">
        <f t="shared" si="2"/>
        <v xml:space="preserve">202-B      Removal of Delineator, All Types </v>
      </c>
      <c r="B139" s="13" t="s">
        <v>224</v>
      </c>
      <c r="C139" s="13" t="s">
        <v>339</v>
      </c>
      <c r="D139" s="13" t="s">
        <v>207</v>
      </c>
      <c r="E139" s="13" t="s">
        <v>187</v>
      </c>
      <c r="F139" s="13" t="s">
        <v>188</v>
      </c>
      <c r="G139" s="13" t="s">
        <v>189</v>
      </c>
      <c r="H139" s="13" t="s">
        <v>190</v>
      </c>
      <c r="I139" s="13">
        <v>138</v>
      </c>
    </row>
    <row r="140" spans="1:9" x14ac:dyDescent="0.25">
      <c r="A140" s="13" t="str">
        <f t="shared" si="2"/>
        <v xml:space="preserve">202-B      Removal of Doweled Curb </v>
      </c>
      <c r="B140" s="13" t="s">
        <v>224</v>
      </c>
      <c r="C140" s="13" t="s">
        <v>340</v>
      </c>
      <c r="D140" s="13" t="s">
        <v>230</v>
      </c>
      <c r="E140" s="13" t="s">
        <v>187</v>
      </c>
      <c r="F140" s="13" t="s">
        <v>188</v>
      </c>
      <c r="G140" s="13" t="s">
        <v>189</v>
      </c>
      <c r="H140" s="13" t="s">
        <v>190</v>
      </c>
      <c r="I140" s="13">
        <v>139</v>
      </c>
    </row>
    <row r="141" spans="1:9" x14ac:dyDescent="0.25">
      <c r="A141" s="13" t="str">
        <f t="shared" si="2"/>
        <v xml:space="preserve">202-B      Removal of Drilled Shaft, 72" Diameter </v>
      </c>
      <c r="B141" s="13" t="s">
        <v>224</v>
      </c>
      <c r="C141" s="13" t="s">
        <v>341</v>
      </c>
      <c r="D141" s="13" t="s">
        <v>207</v>
      </c>
      <c r="E141" s="13" t="s">
        <v>187</v>
      </c>
      <c r="F141" s="13" t="s">
        <v>188</v>
      </c>
      <c r="G141" s="13" t="s">
        <v>189</v>
      </c>
      <c r="H141" s="13" t="s">
        <v>190</v>
      </c>
      <c r="I141" s="13">
        <v>140</v>
      </c>
    </row>
    <row r="142" spans="1:9" x14ac:dyDescent="0.25">
      <c r="A142" s="13" t="str">
        <f t="shared" si="2"/>
        <v xml:space="preserve">202-B      Removal of Drinking Fountain </v>
      </c>
      <c r="B142" s="13" t="s">
        <v>224</v>
      </c>
      <c r="C142" s="13" t="s">
        <v>342</v>
      </c>
      <c r="D142" s="13" t="s">
        <v>207</v>
      </c>
      <c r="E142" s="13" t="s">
        <v>187</v>
      </c>
      <c r="F142" s="13" t="s">
        <v>188</v>
      </c>
      <c r="G142" s="13" t="s">
        <v>189</v>
      </c>
      <c r="H142" s="13" t="s">
        <v>190</v>
      </c>
      <c r="I142" s="13">
        <v>141</v>
      </c>
    </row>
    <row r="143" spans="1:9" x14ac:dyDescent="0.25">
      <c r="A143" s="13" t="str">
        <f t="shared" si="2"/>
        <v xml:space="preserve">202-B      Removal of Edge Drain </v>
      </c>
      <c r="B143" s="13" t="s">
        <v>224</v>
      </c>
      <c r="C143" s="13" t="s">
        <v>343</v>
      </c>
      <c r="D143" s="13" t="s">
        <v>230</v>
      </c>
      <c r="E143" s="13" t="s">
        <v>187</v>
      </c>
      <c r="F143" s="13" t="s">
        <v>188</v>
      </c>
      <c r="G143" s="13" t="s">
        <v>189</v>
      </c>
      <c r="H143" s="13" t="s">
        <v>190</v>
      </c>
      <c r="I143" s="13">
        <v>142</v>
      </c>
    </row>
    <row r="144" spans="1:9" x14ac:dyDescent="0.25">
      <c r="A144" s="13" t="str">
        <f t="shared" si="2"/>
        <v xml:space="preserve">202-B      Removal of Edge Drain Outlet </v>
      </c>
      <c r="B144" s="13" t="s">
        <v>224</v>
      </c>
      <c r="C144" s="13" t="s">
        <v>344</v>
      </c>
      <c r="D144" s="13" t="s">
        <v>207</v>
      </c>
      <c r="E144" s="13" t="s">
        <v>187</v>
      </c>
      <c r="F144" s="13" t="s">
        <v>188</v>
      </c>
      <c r="G144" s="13" t="s">
        <v>189</v>
      </c>
      <c r="H144" s="13" t="s">
        <v>190</v>
      </c>
      <c r="I144" s="13">
        <v>143</v>
      </c>
    </row>
    <row r="145" spans="1:9" x14ac:dyDescent="0.25">
      <c r="A145" s="13" t="str">
        <f t="shared" si="2"/>
        <v xml:space="preserve">202-B      Removal of Electric Power Cable, Including Hardware </v>
      </c>
      <c r="B145" s="13" t="s">
        <v>224</v>
      </c>
      <c r="C145" s="13" t="s">
        <v>345</v>
      </c>
      <c r="D145" s="13" t="s">
        <v>230</v>
      </c>
      <c r="E145" s="13" t="s">
        <v>187</v>
      </c>
      <c r="F145" s="13" t="s">
        <v>188</v>
      </c>
      <c r="G145" s="13" t="s">
        <v>189</v>
      </c>
      <c r="H145" s="13" t="s">
        <v>190</v>
      </c>
      <c r="I145" s="13">
        <v>144</v>
      </c>
    </row>
    <row r="146" spans="1:9" x14ac:dyDescent="0.25">
      <c r="A146" s="13" t="str">
        <f t="shared" si="2"/>
        <v xml:space="preserve">202-B      Removal of Electrical Conductors </v>
      </c>
      <c r="B146" s="13" t="s">
        <v>224</v>
      </c>
      <c r="C146" s="13" t="s">
        <v>346</v>
      </c>
      <c r="D146" s="13" t="s">
        <v>230</v>
      </c>
      <c r="E146" s="13" t="s">
        <v>187</v>
      </c>
      <c r="F146" s="13" t="s">
        <v>188</v>
      </c>
      <c r="G146" s="13" t="s">
        <v>189</v>
      </c>
      <c r="H146" s="13" t="s">
        <v>190</v>
      </c>
      <c r="I146" s="13">
        <v>145</v>
      </c>
    </row>
    <row r="147" spans="1:9" x14ac:dyDescent="0.25">
      <c r="A147" s="13" t="str">
        <f t="shared" si="2"/>
        <v xml:space="preserve">202-B      Removal of Fence Gate, All Types, All Sizes </v>
      </c>
      <c r="B147" s="13" t="s">
        <v>224</v>
      </c>
      <c r="C147" s="13" t="s">
        <v>347</v>
      </c>
      <c r="D147" s="13" t="s">
        <v>207</v>
      </c>
      <c r="E147" s="13" t="s">
        <v>187</v>
      </c>
      <c r="F147" s="13" t="s">
        <v>188</v>
      </c>
      <c r="G147" s="13" t="s">
        <v>189</v>
      </c>
      <c r="H147" s="13" t="s">
        <v>190</v>
      </c>
      <c r="I147" s="13">
        <v>146</v>
      </c>
    </row>
    <row r="148" spans="1:9" x14ac:dyDescent="0.25">
      <c r="A148" s="13" t="str">
        <f t="shared" si="2"/>
        <v xml:space="preserve">202-B      Removal of Fence, All Types </v>
      </c>
      <c r="B148" s="13" t="s">
        <v>224</v>
      </c>
      <c r="C148" s="13" t="s">
        <v>348</v>
      </c>
      <c r="D148" s="13" t="s">
        <v>230</v>
      </c>
      <c r="E148" s="13" t="s">
        <v>187</v>
      </c>
      <c r="F148" s="13" t="s">
        <v>188</v>
      </c>
      <c r="G148" s="13" t="s">
        <v>189</v>
      </c>
      <c r="H148" s="13" t="s">
        <v>190</v>
      </c>
      <c r="I148" s="13">
        <v>147</v>
      </c>
    </row>
    <row r="149" spans="1:9" x14ac:dyDescent="0.25">
      <c r="A149" s="13" t="str">
        <f t="shared" si="2"/>
        <v xml:space="preserve">202-B      Removal of Fire Hydrant </v>
      </c>
      <c r="B149" s="13" t="s">
        <v>224</v>
      </c>
      <c r="C149" s="13" t="s">
        <v>349</v>
      </c>
      <c r="D149" s="13" t="s">
        <v>207</v>
      </c>
      <c r="E149" s="13" t="s">
        <v>187</v>
      </c>
      <c r="F149" s="13" t="s">
        <v>188</v>
      </c>
      <c r="G149" s="13" t="s">
        <v>189</v>
      </c>
      <c r="H149" s="13" t="s">
        <v>190</v>
      </c>
      <c r="I149" s="13">
        <v>148</v>
      </c>
    </row>
    <row r="150" spans="1:9" x14ac:dyDescent="0.25">
      <c r="A150" s="13" t="str">
        <f t="shared" si="2"/>
        <v xml:space="preserve">202-B      Removal of Flag Pole </v>
      </c>
      <c r="B150" s="13" t="s">
        <v>224</v>
      </c>
      <c r="C150" s="13" t="s">
        <v>350</v>
      </c>
      <c r="D150" s="13" t="s">
        <v>207</v>
      </c>
      <c r="E150" s="13" t="s">
        <v>187</v>
      </c>
      <c r="F150" s="13" t="s">
        <v>188</v>
      </c>
      <c r="G150" s="13" t="s">
        <v>189</v>
      </c>
      <c r="H150" s="13" t="s">
        <v>190</v>
      </c>
      <c r="I150" s="13">
        <v>149</v>
      </c>
    </row>
    <row r="151" spans="1:9" x14ac:dyDescent="0.25">
      <c r="A151" s="13" t="str">
        <f t="shared" si="2"/>
        <v xml:space="preserve">202-B      Removal of Flared End Section, All Sizes </v>
      </c>
      <c r="B151" s="13" t="s">
        <v>224</v>
      </c>
      <c r="C151" s="13" t="s">
        <v>351</v>
      </c>
      <c r="D151" s="13" t="s">
        <v>207</v>
      </c>
      <c r="E151" s="13" t="s">
        <v>187</v>
      </c>
      <c r="F151" s="13" t="s">
        <v>188</v>
      </c>
      <c r="G151" s="13" t="s">
        <v>189</v>
      </c>
      <c r="H151" s="13" t="s">
        <v>190</v>
      </c>
      <c r="I151" s="13">
        <v>150</v>
      </c>
    </row>
    <row r="152" spans="1:9" x14ac:dyDescent="0.25">
      <c r="A152" s="13" t="str">
        <f t="shared" si="2"/>
        <v xml:space="preserve">202-B      Removal of Footing </v>
      </c>
      <c r="B152" s="13" t="s">
        <v>224</v>
      </c>
      <c r="C152" s="13" t="s">
        <v>352</v>
      </c>
      <c r="D152" s="13" t="s">
        <v>207</v>
      </c>
      <c r="E152" s="13" t="s">
        <v>187</v>
      </c>
      <c r="F152" s="13" t="s">
        <v>188</v>
      </c>
      <c r="G152" s="13" t="s">
        <v>189</v>
      </c>
      <c r="H152" s="13" t="s">
        <v>190</v>
      </c>
      <c r="I152" s="13">
        <v>151</v>
      </c>
    </row>
    <row r="153" spans="1:9" x14ac:dyDescent="0.25">
      <c r="A153" s="13" t="str">
        <f t="shared" si="2"/>
        <v xml:space="preserve">202-B      Removal of Geotextile Fabric under Riprap </v>
      </c>
      <c r="B153" s="13" t="s">
        <v>224</v>
      </c>
      <c r="C153" s="13" t="s">
        <v>353</v>
      </c>
      <c r="D153" s="13" t="s">
        <v>228</v>
      </c>
      <c r="E153" s="13" t="s">
        <v>187</v>
      </c>
      <c r="F153" s="13" t="s">
        <v>188</v>
      </c>
      <c r="G153" s="13" t="s">
        <v>189</v>
      </c>
      <c r="H153" s="13" t="s">
        <v>190</v>
      </c>
      <c r="I153" s="13">
        <v>152</v>
      </c>
    </row>
    <row r="154" spans="1:9" x14ac:dyDescent="0.25">
      <c r="A154" s="13" t="str">
        <f t="shared" si="2"/>
        <v xml:space="preserve">202-B      Removal of Gravity Sewer Line, All Sizes, All Types </v>
      </c>
      <c r="B154" s="13" t="s">
        <v>224</v>
      </c>
      <c r="C154" s="13" t="s">
        <v>354</v>
      </c>
      <c r="D154" s="13" t="s">
        <v>230</v>
      </c>
      <c r="E154" s="13" t="s">
        <v>187</v>
      </c>
      <c r="F154" s="13" t="s">
        <v>188</v>
      </c>
      <c r="G154" s="13" t="s">
        <v>189</v>
      </c>
      <c r="H154" s="13" t="s">
        <v>190</v>
      </c>
      <c r="I154" s="13">
        <v>153</v>
      </c>
    </row>
    <row r="155" spans="1:9" x14ac:dyDescent="0.25">
      <c r="A155" s="13" t="str">
        <f t="shared" si="2"/>
        <v xml:space="preserve">202-B      Removal of Gravity Sewer Manhole, All Sizes, All Types </v>
      </c>
      <c r="B155" s="13" t="s">
        <v>224</v>
      </c>
      <c r="C155" s="13" t="s">
        <v>355</v>
      </c>
      <c r="D155" s="13" t="s">
        <v>207</v>
      </c>
      <c r="E155" s="13" t="s">
        <v>187</v>
      </c>
      <c r="F155" s="13" t="s">
        <v>188</v>
      </c>
      <c r="G155" s="13" t="s">
        <v>189</v>
      </c>
      <c r="H155" s="13" t="s">
        <v>190</v>
      </c>
      <c r="I155" s="13">
        <v>154</v>
      </c>
    </row>
    <row r="156" spans="1:9" x14ac:dyDescent="0.25">
      <c r="A156" s="13" t="str">
        <f t="shared" si="2"/>
        <v xml:space="preserve">202-B      Removal of Gravity Sewer Service Laterals, All Sizes, All Types </v>
      </c>
      <c r="B156" s="13" t="s">
        <v>224</v>
      </c>
      <c r="C156" s="13" t="s">
        <v>356</v>
      </c>
      <c r="D156" s="13" t="s">
        <v>230</v>
      </c>
      <c r="E156" s="13" t="s">
        <v>187</v>
      </c>
      <c r="F156" s="13" t="s">
        <v>188</v>
      </c>
      <c r="G156" s="13" t="s">
        <v>189</v>
      </c>
      <c r="H156" s="13" t="s">
        <v>190</v>
      </c>
      <c r="I156" s="13">
        <v>155</v>
      </c>
    </row>
    <row r="157" spans="1:9" x14ac:dyDescent="0.25">
      <c r="A157" s="13" t="str">
        <f t="shared" si="2"/>
        <v xml:space="preserve">202-B      Removal of Guard Post </v>
      </c>
      <c r="B157" s="13" t="s">
        <v>224</v>
      </c>
      <c r="C157" s="13" t="s">
        <v>357</v>
      </c>
      <c r="D157" s="13" t="s">
        <v>207</v>
      </c>
      <c r="E157" s="13" t="s">
        <v>187</v>
      </c>
      <c r="F157" s="13" t="s">
        <v>188</v>
      </c>
      <c r="G157" s="13" t="s">
        <v>189</v>
      </c>
      <c r="H157" s="13" t="s">
        <v>190</v>
      </c>
      <c r="I157" s="13">
        <v>156</v>
      </c>
    </row>
    <row r="158" spans="1:9" x14ac:dyDescent="0.25">
      <c r="A158" s="13" t="str">
        <f t="shared" si="2"/>
        <v xml:space="preserve">202-B      Removal of Guard Rail </v>
      </c>
      <c r="B158" s="13" t="s">
        <v>224</v>
      </c>
      <c r="C158" s="13" t="s">
        <v>358</v>
      </c>
      <c r="D158" s="13" t="s">
        <v>230</v>
      </c>
      <c r="E158" s="13" t="s">
        <v>187</v>
      </c>
      <c r="F158" s="13" t="s">
        <v>188</v>
      </c>
      <c r="G158" s="13" t="s">
        <v>189</v>
      </c>
      <c r="H158" s="13" t="s">
        <v>190</v>
      </c>
      <c r="I158" s="13">
        <v>157</v>
      </c>
    </row>
    <row r="159" spans="1:9" x14ac:dyDescent="0.25">
      <c r="A159" s="13" t="str">
        <f t="shared" si="2"/>
        <v xml:space="preserve">202-B      Removal of Guard Rail Bridge Connector </v>
      </c>
      <c r="B159" s="13" t="s">
        <v>224</v>
      </c>
      <c r="C159" s="13" t="s">
        <v>359</v>
      </c>
      <c r="D159" s="13" t="s">
        <v>207</v>
      </c>
      <c r="E159" s="13" t="s">
        <v>187</v>
      </c>
      <c r="F159" s="13" t="s">
        <v>188</v>
      </c>
      <c r="G159" s="13" t="s">
        <v>189</v>
      </c>
      <c r="H159" s="13" t="s">
        <v>190</v>
      </c>
      <c r="I159" s="13">
        <v>158</v>
      </c>
    </row>
    <row r="160" spans="1:9" x14ac:dyDescent="0.25">
      <c r="A160" s="13" t="str">
        <f t="shared" si="2"/>
        <v xml:space="preserve">202-B      Removal of Guard Rail Bridge End Section </v>
      </c>
      <c r="B160" s="13" t="s">
        <v>224</v>
      </c>
      <c r="C160" s="13" t="s">
        <v>360</v>
      </c>
      <c r="D160" s="13" t="s">
        <v>207</v>
      </c>
      <c r="E160" s="13" t="s">
        <v>187</v>
      </c>
      <c r="F160" s="13" t="s">
        <v>188</v>
      </c>
      <c r="G160" s="13" t="s">
        <v>189</v>
      </c>
      <c r="H160" s="13" t="s">
        <v>190</v>
      </c>
      <c r="I160" s="13">
        <v>159</v>
      </c>
    </row>
    <row r="161" spans="1:9" x14ac:dyDescent="0.25">
      <c r="A161" s="13" t="str">
        <f t="shared" si="2"/>
        <v xml:space="preserve">202-B      Removal of Guard Rail Bridge End Section, Type 2 </v>
      </c>
      <c r="B161" s="13" t="s">
        <v>224</v>
      </c>
      <c r="C161" s="13" t="s">
        <v>361</v>
      </c>
      <c r="D161" s="13" t="s">
        <v>207</v>
      </c>
      <c r="E161" s="13" t="s">
        <v>187</v>
      </c>
      <c r="F161" s="13" t="s">
        <v>188</v>
      </c>
      <c r="G161" s="13" t="s">
        <v>189</v>
      </c>
      <c r="H161" s="13" t="s">
        <v>190</v>
      </c>
      <c r="I161" s="13">
        <v>160</v>
      </c>
    </row>
    <row r="162" spans="1:9" x14ac:dyDescent="0.25">
      <c r="A162" s="13" t="str">
        <f t="shared" si="2"/>
        <v xml:space="preserve">202-B      Removal of Guard Rail Bridge End Section, Type A </v>
      </c>
      <c r="B162" s="13" t="s">
        <v>224</v>
      </c>
      <c r="C162" s="13" t="s">
        <v>362</v>
      </c>
      <c r="D162" s="13" t="s">
        <v>207</v>
      </c>
      <c r="E162" s="13" t="s">
        <v>187</v>
      </c>
      <c r="F162" s="13" t="s">
        <v>188</v>
      </c>
      <c r="G162" s="13" t="s">
        <v>189</v>
      </c>
      <c r="H162" s="13" t="s">
        <v>190</v>
      </c>
      <c r="I162" s="13">
        <v>161</v>
      </c>
    </row>
    <row r="163" spans="1:9" x14ac:dyDescent="0.25">
      <c r="A163" s="13" t="str">
        <f t="shared" si="2"/>
        <v xml:space="preserve">202-B      Removal of Guard Rail Bridge End Section, Type C </v>
      </c>
      <c r="B163" s="13" t="s">
        <v>224</v>
      </c>
      <c r="C163" s="13" t="s">
        <v>363</v>
      </c>
      <c r="D163" s="13" t="s">
        <v>207</v>
      </c>
      <c r="E163" s="13" t="s">
        <v>187</v>
      </c>
      <c r="F163" s="13" t="s">
        <v>188</v>
      </c>
      <c r="G163" s="13" t="s">
        <v>189</v>
      </c>
      <c r="H163" s="13" t="s">
        <v>190</v>
      </c>
      <c r="I163" s="13">
        <v>162</v>
      </c>
    </row>
    <row r="164" spans="1:9" x14ac:dyDescent="0.25">
      <c r="A164" s="13" t="str">
        <f t="shared" si="2"/>
        <v xml:space="preserve">202-B      Removal of Guard Rail Bridge End Section, Type H </v>
      </c>
      <c r="B164" s="13" t="s">
        <v>224</v>
      </c>
      <c r="C164" s="13" t="s">
        <v>364</v>
      </c>
      <c r="D164" s="13" t="s">
        <v>207</v>
      </c>
      <c r="E164" s="13" t="s">
        <v>187</v>
      </c>
      <c r="F164" s="13" t="s">
        <v>188</v>
      </c>
      <c r="G164" s="13" t="s">
        <v>189</v>
      </c>
      <c r="H164" s="13" t="s">
        <v>190</v>
      </c>
      <c r="I164" s="13">
        <v>163</v>
      </c>
    </row>
    <row r="165" spans="1:9" x14ac:dyDescent="0.25">
      <c r="A165" s="13" t="str">
        <f t="shared" si="2"/>
        <v xml:space="preserve">202-B      Removal of Guard Rail Cable Anchor </v>
      </c>
      <c r="B165" s="13" t="s">
        <v>224</v>
      </c>
      <c r="C165" s="13" t="s">
        <v>365</v>
      </c>
      <c r="D165" s="13" t="s">
        <v>207</v>
      </c>
      <c r="E165" s="13" t="s">
        <v>187</v>
      </c>
      <c r="F165" s="13" t="s">
        <v>188</v>
      </c>
      <c r="G165" s="13" t="s">
        <v>189</v>
      </c>
      <c r="H165" s="13" t="s">
        <v>190</v>
      </c>
      <c r="I165" s="13">
        <v>164</v>
      </c>
    </row>
    <row r="166" spans="1:9" x14ac:dyDescent="0.25">
      <c r="A166" s="13" t="str">
        <f t="shared" si="2"/>
        <v xml:space="preserve">202-B      Removal of Guard Rail Cable Anchor, Including Post, Rail, Anchor &amp; Hardware </v>
      </c>
      <c r="B166" s="13" t="s">
        <v>224</v>
      </c>
      <c r="C166" s="13" t="s">
        <v>366</v>
      </c>
      <c r="D166" s="13" t="s">
        <v>207</v>
      </c>
      <c r="E166" s="13" t="s">
        <v>187</v>
      </c>
      <c r="F166" s="13" t="s">
        <v>188</v>
      </c>
      <c r="G166" s="13" t="s">
        <v>189</v>
      </c>
      <c r="H166" s="13" t="s">
        <v>190</v>
      </c>
      <c r="I166" s="13">
        <v>165</v>
      </c>
    </row>
    <row r="167" spans="1:9" x14ac:dyDescent="0.25">
      <c r="A167" s="13" t="str">
        <f t="shared" si="2"/>
        <v xml:space="preserve">202-B      Removal of Guard Rail Cable Anchor, Type 1 Including Post, Rail, Anchor &amp; Hardware </v>
      </c>
      <c r="B167" s="13" t="s">
        <v>224</v>
      </c>
      <c r="C167" s="13" t="s">
        <v>367</v>
      </c>
      <c r="D167" s="13" t="s">
        <v>207</v>
      </c>
      <c r="E167" s="13" t="s">
        <v>187</v>
      </c>
      <c r="F167" s="13" t="s">
        <v>188</v>
      </c>
      <c r="G167" s="13" t="s">
        <v>189</v>
      </c>
      <c r="H167" s="13" t="s">
        <v>190</v>
      </c>
      <c r="I167" s="13">
        <v>166</v>
      </c>
    </row>
    <row r="168" spans="1:9" x14ac:dyDescent="0.25">
      <c r="A168" s="13" t="str">
        <f t="shared" si="2"/>
        <v xml:space="preserve">202-B      Removal of Guard Rail Cable Anchor, Type 2 Including Post, Rail, Anchor &amp; Hardware </v>
      </c>
      <c r="B168" s="13" t="s">
        <v>224</v>
      </c>
      <c r="C168" s="13" t="s">
        <v>368</v>
      </c>
      <c r="D168" s="13" t="s">
        <v>207</v>
      </c>
      <c r="E168" s="13" t="s">
        <v>187</v>
      </c>
      <c r="F168" s="13" t="s">
        <v>188</v>
      </c>
      <c r="G168" s="13" t="s">
        <v>189</v>
      </c>
      <c r="H168" s="13" t="s">
        <v>190</v>
      </c>
      <c r="I168" s="13">
        <v>167</v>
      </c>
    </row>
    <row r="169" spans="1:9" x14ac:dyDescent="0.25">
      <c r="A169" s="13" t="str">
        <f t="shared" si="2"/>
        <v xml:space="preserve">202-B      Removal of Guard Rail Double Faced Rail Including Rail &amp; Posts </v>
      </c>
      <c r="B169" s="13" t="s">
        <v>224</v>
      </c>
      <c r="C169" s="13" t="s">
        <v>369</v>
      </c>
      <c r="D169" s="13" t="s">
        <v>230</v>
      </c>
      <c r="E169" s="13" t="s">
        <v>187</v>
      </c>
      <c r="F169" s="13" t="s">
        <v>188</v>
      </c>
      <c r="G169" s="13" t="s">
        <v>189</v>
      </c>
      <c r="H169" s="13" t="s">
        <v>190</v>
      </c>
      <c r="I169" s="13">
        <v>168</v>
      </c>
    </row>
    <row r="170" spans="1:9" x14ac:dyDescent="0.25">
      <c r="A170" s="13" t="str">
        <f t="shared" si="2"/>
        <v xml:space="preserve">202-B      Removal of Guard Rail End Section, All Types </v>
      </c>
      <c r="B170" s="13" t="s">
        <v>224</v>
      </c>
      <c r="C170" s="13" t="s">
        <v>370</v>
      </c>
      <c r="D170" s="13" t="s">
        <v>207</v>
      </c>
      <c r="E170" s="13" t="s">
        <v>187</v>
      </c>
      <c r="F170" s="13" t="s">
        <v>188</v>
      </c>
      <c r="G170" s="13" t="s">
        <v>189</v>
      </c>
      <c r="H170" s="13" t="s">
        <v>190</v>
      </c>
      <c r="I170" s="13">
        <v>169</v>
      </c>
    </row>
    <row r="171" spans="1:9" x14ac:dyDescent="0.25">
      <c r="A171" s="13" t="str">
        <f t="shared" si="2"/>
        <v xml:space="preserve">202-B      Removal of Guard Rail End Section, All Types </v>
      </c>
      <c r="B171" s="13" t="s">
        <v>224</v>
      </c>
      <c r="C171" s="13" t="s">
        <v>370</v>
      </c>
      <c r="D171" s="13" t="s">
        <v>230</v>
      </c>
      <c r="E171" s="13" t="s">
        <v>187</v>
      </c>
      <c r="F171" s="13" t="s">
        <v>188</v>
      </c>
      <c r="G171" s="13" t="s">
        <v>189</v>
      </c>
      <c r="H171" s="13" t="s">
        <v>190</v>
      </c>
      <c r="I171" s="13">
        <v>170</v>
      </c>
    </row>
    <row r="172" spans="1:9" x14ac:dyDescent="0.25">
      <c r="A172" s="13" t="str">
        <f t="shared" si="2"/>
        <v xml:space="preserve">202-B      Removal of Guard Rail Including Post, Blockouts &amp; Hardware </v>
      </c>
      <c r="B172" s="13" t="s">
        <v>224</v>
      </c>
      <c r="C172" s="13" t="s">
        <v>371</v>
      </c>
      <c r="D172" s="13" t="s">
        <v>230</v>
      </c>
      <c r="E172" s="13" t="s">
        <v>187</v>
      </c>
      <c r="F172" s="13" t="s">
        <v>188</v>
      </c>
      <c r="G172" s="13" t="s">
        <v>189</v>
      </c>
      <c r="H172" s="13" t="s">
        <v>190</v>
      </c>
      <c r="I172" s="13">
        <v>171</v>
      </c>
    </row>
    <row r="173" spans="1:9" x14ac:dyDescent="0.25">
      <c r="A173" s="13" t="str">
        <f t="shared" si="2"/>
        <v xml:space="preserve">202-B      Removal of Guard Rail Only </v>
      </c>
      <c r="B173" s="13" t="s">
        <v>224</v>
      </c>
      <c r="C173" s="13" t="s">
        <v>372</v>
      </c>
      <c r="D173" s="13" t="s">
        <v>230</v>
      </c>
      <c r="E173" s="13" t="s">
        <v>187</v>
      </c>
      <c r="F173" s="13" t="s">
        <v>188</v>
      </c>
      <c r="G173" s="13" t="s">
        <v>189</v>
      </c>
      <c r="H173" s="13" t="s">
        <v>190</v>
      </c>
      <c r="I173" s="13">
        <v>172</v>
      </c>
    </row>
    <row r="174" spans="1:9" x14ac:dyDescent="0.25">
      <c r="A174" s="13" t="str">
        <f t="shared" si="2"/>
        <v xml:space="preserve">202-B      Removal of Guard Rail Terminal End Section </v>
      </c>
      <c r="B174" s="13" t="s">
        <v>224</v>
      </c>
      <c r="C174" s="13" t="s">
        <v>373</v>
      </c>
      <c r="D174" s="13" t="s">
        <v>207</v>
      </c>
      <c r="E174" s="13" t="s">
        <v>187</v>
      </c>
      <c r="F174" s="13" t="s">
        <v>188</v>
      </c>
      <c r="G174" s="13" t="s">
        <v>189</v>
      </c>
      <c r="H174" s="13" t="s">
        <v>190</v>
      </c>
      <c r="I174" s="13">
        <v>173</v>
      </c>
    </row>
    <row r="175" spans="1:9" x14ac:dyDescent="0.25">
      <c r="A175" s="13" t="str">
        <f t="shared" si="2"/>
        <v xml:space="preserve">202-B      Removal of Guard Rail, Double Faced Rail Including Hardware, Post &amp; Rail </v>
      </c>
      <c r="B175" s="13" t="s">
        <v>224</v>
      </c>
      <c r="C175" s="13" t="s">
        <v>374</v>
      </c>
      <c r="D175" s="13" t="s">
        <v>230</v>
      </c>
      <c r="E175" s="13" t="s">
        <v>187</v>
      </c>
      <c r="F175" s="13" t="s">
        <v>188</v>
      </c>
      <c r="G175" s="13" t="s">
        <v>189</v>
      </c>
      <c r="H175" s="13" t="s">
        <v>190</v>
      </c>
      <c r="I175" s="13">
        <v>174</v>
      </c>
    </row>
    <row r="176" spans="1:9" x14ac:dyDescent="0.25">
      <c r="A176" s="13" t="str">
        <f t="shared" si="2"/>
        <v xml:space="preserve">202-B      Removal of Guard Rail, Double Faced Rail Only </v>
      </c>
      <c r="B176" s="13" t="s">
        <v>224</v>
      </c>
      <c r="C176" s="13" t="s">
        <v>375</v>
      </c>
      <c r="D176" s="13" t="s">
        <v>230</v>
      </c>
      <c r="E176" s="13" t="s">
        <v>187</v>
      </c>
      <c r="F176" s="13" t="s">
        <v>188</v>
      </c>
      <c r="G176" s="13" t="s">
        <v>189</v>
      </c>
      <c r="H176" s="13" t="s">
        <v>190</v>
      </c>
      <c r="I176" s="13">
        <v>175</v>
      </c>
    </row>
    <row r="177" spans="1:9" x14ac:dyDescent="0.25">
      <c r="A177" s="13" t="str">
        <f t="shared" si="2"/>
        <v xml:space="preserve">202-B      Removal of Guard Rail, Including Rail, Posts &amp; Cable Anchor s </v>
      </c>
      <c r="B177" s="13" t="s">
        <v>224</v>
      </c>
      <c r="C177" s="13" t="s">
        <v>376</v>
      </c>
      <c r="D177" s="13" t="s">
        <v>207</v>
      </c>
      <c r="E177" s="13" t="s">
        <v>187</v>
      </c>
      <c r="F177" s="13" t="s">
        <v>188</v>
      </c>
      <c r="G177" s="13" t="s">
        <v>189</v>
      </c>
      <c r="H177" s="13" t="s">
        <v>190</v>
      </c>
      <c r="I177" s="13">
        <v>176</v>
      </c>
    </row>
    <row r="178" spans="1:9" x14ac:dyDescent="0.25">
      <c r="A178" s="13" t="str">
        <f t="shared" si="2"/>
        <v xml:space="preserve">202-B      Removal of Guard Rail, Including Rail, Posts &amp; Cable Anchor s </v>
      </c>
      <c r="B178" s="13" t="s">
        <v>224</v>
      </c>
      <c r="C178" s="13" t="s">
        <v>376</v>
      </c>
      <c r="D178" s="13" t="s">
        <v>230</v>
      </c>
      <c r="E178" s="13" t="s">
        <v>187</v>
      </c>
      <c r="F178" s="13" t="s">
        <v>188</v>
      </c>
      <c r="G178" s="13" t="s">
        <v>189</v>
      </c>
      <c r="H178" s="13" t="s">
        <v>190</v>
      </c>
      <c r="I178" s="13">
        <v>177</v>
      </c>
    </row>
    <row r="179" spans="1:9" x14ac:dyDescent="0.25">
      <c r="A179" s="13" t="str">
        <f t="shared" si="2"/>
        <v xml:space="preserve">202-B      Removal of Guard Rail, Including Rails &amp; Posts </v>
      </c>
      <c r="B179" s="13" t="s">
        <v>224</v>
      </c>
      <c r="C179" s="13" t="s">
        <v>377</v>
      </c>
      <c r="D179" s="13" t="s">
        <v>230</v>
      </c>
      <c r="E179" s="13" t="s">
        <v>187</v>
      </c>
      <c r="F179" s="13" t="s">
        <v>188</v>
      </c>
      <c r="G179" s="13" t="s">
        <v>189</v>
      </c>
      <c r="H179" s="13" t="s">
        <v>190</v>
      </c>
      <c r="I179" s="13">
        <v>178</v>
      </c>
    </row>
    <row r="180" spans="1:9" x14ac:dyDescent="0.25">
      <c r="A180" s="13" t="str">
        <f t="shared" si="2"/>
        <v xml:space="preserve">202-B      Removal of Guard Rail, Including Rails, Posts and Terminal Ends </v>
      </c>
      <c r="B180" s="13" t="s">
        <v>224</v>
      </c>
      <c r="C180" s="13" t="s">
        <v>378</v>
      </c>
      <c r="D180" s="13" t="s">
        <v>230</v>
      </c>
      <c r="E180" s="13" t="s">
        <v>187</v>
      </c>
      <c r="F180" s="13" t="s">
        <v>188</v>
      </c>
      <c r="G180" s="13" t="s">
        <v>189</v>
      </c>
      <c r="H180" s="13" t="s">
        <v>190</v>
      </c>
      <c r="I180" s="13">
        <v>179</v>
      </c>
    </row>
    <row r="181" spans="1:9" x14ac:dyDescent="0.25">
      <c r="A181" s="13" t="str">
        <f t="shared" si="2"/>
        <v xml:space="preserve">202-B      Removal of Hand Rail </v>
      </c>
      <c r="B181" s="13" t="s">
        <v>224</v>
      </c>
      <c r="C181" s="13" t="s">
        <v>379</v>
      </c>
      <c r="D181" s="13" t="s">
        <v>230</v>
      </c>
      <c r="E181" s="13" t="s">
        <v>187</v>
      </c>
      <c r="F181" s="13" t="s">
        <v>188</v>
      </c>
      <c r="G181" s="13" t="s">
        <v>189</v>
      </c>
      <c r="H181" s="13" t="s">
        <v>190</v>
      </c>
      <c r="I181" s="13">
        <v>180</v>
      </c>
    </row>
    <row r="182" spans="1:9" x14ac:dyDescent="0.25">
      <c r="A182" s="13" t="str">
        <f t="shared" si="2"/>
        <v xml:space="preserve">202-B      Removal of High Mast Lighting Assembly </v>
      </c>
      <c r="B182" s="13" t="s">
        <v>224</v>
      </c>
      <c r="C182" s="13" t="s">
        <v>380</v>
      </c>
      <c r="D182" s="13" t="s">
        <v>207</v>
      </c>
      <c r="E182" s="13" t="s">
        <v>187</v>
      </c>
      <c r="F182" s="13" t="s">
        <v>188</v>
      </c>
      <c r="G182" s="13" t="s">
        <v>189</v>
      </c>
      <c r="H182" s="13" t="s">
        <v>190</v>
      </c>
      <c r="I182" s="13">
        <v>181</v>
      </c>
    </row>
    <row r="183" spans="1:9" x14ac:dyDescent="0.25">
      <c r="A183" s="13" t="str">
        <f t="shared" si="2"/>
        <v xml:space="preserve">202-B      Removal of High Mast Lighting Foundation </v>
      </c>
      <c r="B183" s="13" t="s">
        <v>224</v>
      </c>
      <c r="C183" s="13" t="s">
        <v>381</v>
      </c>
      <c r="D183" s="13" t="s">
        <v>207</v>
      </c>
      <c r="E183" s="13" t="s">
        <v>187</v>
      </c>
      <c r="F183" s="13" t="s">
        <v>188</v>
      </c>
      <c r="G183" s="13" t="s">
        <v>189</v>
      </c>
      <c r="H183" s="13" t="s">
        <v>190</v>
      </c>
      <c r="I183" s="13">
        <v>182</v>
      </c>
    </row>
    <row r="184" spans="1:9" x14ac:dyDescent="0.25">
      <c r="A184" s="13" t="str">
        <f t="shared" si="2"/>
        <v xml:space="preserve">202-B      Removal of Impact Attenuator </v>
      </c>
      <c r="B184" s="13" t="s">
        <v>224</v>
      </c>
      <c r="C184" s="13" t="s">
        <v>382</v>
      </c>
      <c r="D184" s="13" t="s">
        <v>207</v>
      </c>
      <c r="E184" s="13" t="s">
        <v>187</v>
      </c>
      <c r="F184" s="13" t="s">
        <v>188</v>
      </c>
      <c r="G184" s="13" t="s">
        <v>189</v>
      </c>
      <c r="H184" s="13" t="s">
        <v>190</v>
      </c>
      <c r="I184" s="13">
        <v>183</v>
      </c>
    </row>
    <row r="185" spans="1:9" x14ac:dyDescent="0.25">
      <c r="A185" s="13" t="str">
        <f t="shared" si="2"/>
        <v xml:space="preserve">202-B      Removal of Inlet Tops </v>
      </c>
      <c r="B185" s="13" t="s">
        <v>224</v>
      </c>
      <c r="C185" s="13" t="s">
        <v>383</v>
      </c>
      <c r="D185" s="13" t="s">
        <v>207</v>
      </c>
      <c r="E185" s="13" t="s">
        <v>187</v>
      </c>
      <c r="F185" s="13" t="s">
        <v>188</v>
      </c>
      <c r="G185" s="13" t="s">
        <v>189</v>
      </c>
      <c r="H185" s="13" t="s">
        <v>190</v>
      </c>
      <c r="I185" s="13">
        <v>184</v>
      </c>
    </row>
    <row r="186" spans="1:9" x14ac:dyDescent="0.25">
      <c r="A186" s="13" t="str">
        <f t="shared" si="2"/>
        <v xml:space="preserve">202-B      Removal of Inlet and Junction Box, All Types &amp; Sizes </v>
      </c>
      <c r="B186" s="13" t="s">
        <v>224</v>
      </c>
      <c r="C186" s="13" t="s">
        <v>384</v>
      </c>
      <c r="D186" s="13" t="s">
        <v>207</v>
      </c>
      <c r="E186" s="13" t="s">
        <v>187</v>
      </c>
      <c r="F186" s="13" t="s">
        <v>188</v>
      </c>
      <c r="G186" s="13" t="s">
        <v>189</v>
      </c>
      <c r="H186" s="13" t="s">
        <v>190</v>
      </c>
      <c r="I186" s="13">
        <v>185</v>
      </c>
    </row>
    <row r="187" spans="1:9" x14ac:dyDescent="0.25">
      <c r="A187" s="13" t="str">
        <f t="shared" si="2"/>
        <v xml:space="preserve">202-B      Removal of Inlets, All Sizes </v>
      </c>
      <c r="B187" s="13" t="s">
        <v>224</v>
      </c>
      <c r="C187" s="13" t="s">
        <v>385</v>
      </c>
      <c r="D187" s="13" t="s">
        <v>207</v>
      </c>
      <c r="E187" s="13" t="s">
        <v>187</v>
      </c>
      <c r="F187" s="13" t="s">
        <v>188</v>
      </c>
      <c r="G187" s="13" t="s">
        <v>189</v>
      </c>
      <c r="H187" s="13" t="s">
        <v>190</v>
      </c>
      <c r="I187" s="13">
        <v>186</v>
      </c>
    </row>
    <row r="188" spans="1:9" x14ac:dyDescent="0.25">
      <c r="A188" s="13" t="str">
        <f t="shared" si="2"/>
        <v xml:space="preserve">202-B      Removal of Integral Curb </v>
      </c>
      <c r="B188" s="13" t="s">
        <v>224</v>
      </c>
      <c r="C188" s="13" t="s">
        <v>386</v>
      </c>
      <c r="D188" s="13" t="s">
        <v>230</v>
      </c>
      <c r="E188" s="13" t="s">
        <v>187</v>
      </c>
      <c r="F188" s="13" t="s">
        <v>188</v>
      </c>
      <c r="G188" s="13" t="s">
        <v>189</v>
      </c>
      <c r="H188" s="13" t="s">
        <v>190</v>
      </c>
      <c r="I188" s="13">
        <v>187</v>
      </c>
    </row>
    <row r="189" spans="1:9" x14ac:dyDescent="0.25">
      <c r="A189" s="13" t="str">
        <f t="shared" si="2"/>
        <v xml:space="preserve">202-B      Removal of Irrigation System </v>
      </c>
      <c r="B189" s="13" t="s">
        <v>224</v>
      </c>
      <c r="C189" s="13" t="s">
        <v>387</v>
      </c>
      <c r="D189" s="13" t="s">
        <v>207</v>
      </c>
      <c r="E189" s="13" t="s">
        <v>187</v>
      </c>
      <c r="F189" s="13" t="s">
        <v>188</v>
      </c>
      <c r="G189" s="13" t="s">
        <v>189</v>
      </c>
      <c r="H189" s="13" t="s">
        <v>190</v>
      </c>
      <c r="I189" s="13">
        <v>188</v>
      </c>
    </row>
    <row r="190" spans="1:9" x14ac:dyDescent="0.25">
      <c r="A190" s="13" t="str">
        <f t="shared" si="2"/>
        <v xml:space="preserve">202-B      Removal of Island Pavement, All Types </v>
      </c>
      <c r="B190" s="13" t="s">
        <v>224</v>
      </c>
      <c r="C190" s="13" t="s">
        <v>388</v>
      </c>
      <c r="D190" s="13" t="s">
        <v>228</v>
      </c>
      <c r="E190" s="13" t="s">
        <v>187</v>
      </c>
      <c r="F190" s="13" t="s">
        <v>188</v>
      </c>
      <c r="G190" s="13" t="s">
        <v>189</v>
      </c>
      <c r="H190" s="13" t="s">
        <v>190</v>
      </c>
      <c r="I190" s="13">
        <v>189</v>
      </c>
    </row>
    <row r="191" spans="1:9" x14ac:dyDescent="0.25">
      <c r="A191" s="13" t="str">
        <f t="shared" si="2"/>
        <v xml:space="preserve">202-B      Removal of Joint Material </v>
      </c>
      <c r="B191" s="13" t="s">
        <v>224</v>
      </c>
      <c r="C191" s="13" t="s">
        <v>389</v>
      </c>
      <c r="D191" s="13" t="s">
        <v>230</v>
      </c>
      <c r="E191" s="13" t="s">
        <v>187</v>
      </c>
      <c r="F191" s="13" t="s">
        <v>188</v>
      </c>
      <c r="G191" s="13" t="s">
        <v>189</v>
      </c>
      <c r="H191" s="13" t="s">
        <v>190</v>
      </c>
      <c r="I191" s="13">
        <v>190</v>
      </c>
    </row>
    <row r="192" spans="1:9" x14ac:dyDescent="0.25">
      <c r="A192" s="13" t="str">
        <f t="shared" si="2"/>
        <v xml:space="preserve">202-B      Removal of Junction Box </v>
      </c>
      <c r="B192" s="13" t="s">
        <v>224</v>
      </c>
      <c r="C192" s="13" t="s">
        <v>390</v>
      </c>
      <c r="D192" s="13" t="s">
        <v>207</v>
      </c>
      <c r="E192" s="13" t="s">
        <v>187</v>
      </c>
      <c r="F192" s="13" t="s">
        <v>188</v>
      </c>
      <c r="G192" s="13" t="s">
        <v>189</v>
      </c>
      <c r="H192" s="13" t="s">
        <v>190</v>
      </c>
      <c r="I192" s="13">
        <v>191</v>
      </c>
    </row>
    <row r="193" spans="1:9" x14ac:dyDescent="0.25">
      <c r="A193" s="13" t="str">
        <f t="shared" si="2"/>
        <v xml:space="preserve">202-B      Removal of Legend, All Types </v>
      </c>
      <c r="B193" s="13" t="s">
        <v>224</v>
      </c>
      <c r="C193" s="13" t="s">
        <v>391</v>
      </c>
      <c r="D193" s="13" t="s">
        <v>230</v>
      </c>
      <c r="E193" s="13" t="s">
        <v>187</v>
      </c>
      <c r="F193" s="13" t="s">
        <v>188</v>
      </c>
      <c r="G193" s="13" t="s">
        <v>189</v>
      </c>
      <c r="H193" s="13" t="s">
        <v>190</v>
      </c>
      <c r="I193" s="13">
        <v>192</v>
      </c>
    </row>
    <row r="194" spans="1:9" x14ac:dyDescent="0.25">
      <c r="A194" s="13" t="str">
        <f t="shared" si="2"/>
        <v xml:space="preserve">202-B      Removal of Legend, All Types </v>
      </c>
      <c r="B194" s="13" t="s">
        <v>224</v>
      </c>
      <c r="C194" s="13" t="s">
        <v>391</v>
      </c>
      <c r="D194" s="13" t="s">
        <v>308</v>
      </c>
      <c r="E194" s="13" t="s">
        <v>187</v>
      </c>
      <c r="F194" s="13" t="s">
        <v>188</v>
      </c>
      <c r="G194" s="13" t="s">
        <v>189</v>
      </c>
      <c r="H194" s="13" t="s">
        <v>190</v>
      </c>
      <c r="I194" s="13">
        <v>193</v>
      </c>
    </row>
    <row r="195" spans="1:9" x14ac:dyDescent="0.25">
      <c r="A195" s="13" t="str">
        <f t="shared" ref="A195:A258" si="3">_xlfn.CONCAT(B195," ", C195)</f>
        <v xml:space="preserve">202-B      Removal of Lift Station </v>
      </c>
      <c r="B195" s="13" t="s">
        <v>224</v>
      </c>
      <c r="C195" s="13" t="s">
        <v>392</v>
      </c>
      <c r="D195" s="13" t="s">
        <v>207</v>
      </c>
      <c r="E195" s="13" t="s">
        <v>187</v>
      </c>
      <c r="F195" s="13" t="s">
        <v>188</v>
      </c>
      <c r="G195" s="13" t="s">
        <v>189</v>
      </c>
      <c r="H195" s="13" t="s">
        <v>190</v>
      </c>
      <c r="I195" s="13">
        <v>194</v>
      </c>
    </row>
    <row r="196" spans="1:9" x14ac:dyDescent="0.25">
      <c r="A196" s="13" t="str">
        <f t="shared" si="3"/>
        <v xml:space="preserve">202-B      Removal of Light and Foundation </v>
      </c>
      <c r="B196" s="13" t="s">
        <v>224</v>
      </c>
      <c r="C196" s="13" t="s">
        <v>393</v>
      </c>
      <c r="D196" s="13" t="s">
        <v>207</v>
      </c>
      <c r="E196" s="13" t="s">
        <v>187</v>
      </c>
      <c r="F196" s="13" t="s">
        <v>188</v>
      </c>
      <c r="G196" s="13" t="s">
        <v>189</v>
      </c>
      <c r="H196" s="13" t="s">
        <v>190</v>
      </c>
      <c r="I196" s="13">
        <v>195</v>
      </c>
    </row>
    <row r="197" spans="1:9" x14ac:dyDescent="0.25">
      <c r="A197" s="13" t="str">
        <f t="shared" si="3"/>
        <v xml:space="preserve">202-B      Removal of Lighting Assembly </v>
      </c>
      <c r="B197" s="13" t="s">
        <v>224</v>
      </c>
      <c r="C197" s="13" t="s">
        <v>394</v>
      </c>
      <c r="D197" s="13" t="s">
        <v>207</v>
      </c>
      <c r="E197" s="13" t="s">
        <v>187</v>
      </c>
      <c r="F197" s="13" t="s">
        <v>188</v>
      </c>
      <c r="G197" s="13" t="s">
        <v>189</v>
      </c>
      <c r="H197" s="13" t="s">
        <v>190</v>
      </c>
      <c r="I197" s="13">
        <v>196</v>
      </c>
    </row>
    <row r="198" spans="1:9" x14ac:dyDescent="0.25">
      <c r="A198" s="13" t="str">
        <f t="shared" si="3"/>
        <v xml:space="preserve">202-B      Removal of Lighting Controllers </v>
      </c>
      <c r="B198" s="13" t="s">
        <v>224</v>
      </c>
      <c r="C198" s="13" t="s">
        <v>395</v>
      </c>
      <c r="D198" s="13" t="s">
        <v>207</v>
      </c>
      <c r="E198" s="13" t="s">
        <v>187</v>
      </c>
      <c r="F198" s="13" t="s">
        <v>188</v>
      </c>
      <c r="G198" s="13" t="s">
        <v>189</v>
      </c>
      <c r="H198" s="13" t="s">
        <v>190</v>
      </c>
      <c r="I198" s="13">
        <v>197</v>
      </c>
    </row>
    <row r="199" spans="1:9" x14ac:dyDescent="0.25">
      <c r="A199" s="13" t="str">
        <f t="shared" si="3"/>
        <v xml:space="preserve">202-B      Removal of Low Mast Lighting Assembly </v>
      </c>
      <c r="B199" s="13" t="s">
        <v>224</v>
      </c>
      <c r="C199" s="13" t="s">
        <v>396</v>
      </c>
      <c r="D199" s="13" t="s">
        <v>207</v>
      </c>
      <c r="E199" s="13" t="s">
        <v>187</v>
      </c>
      <c r="F199" s="13" t="s">
        <v>188</v>
      </c>
      <c r="G199" s="13" t="s">
        <v>189</v>
      </c>
      <c r="H199" s="13" t="s">
        <v>190</v>
      </c>
      <c r="I199" s="13">
        <v>198</v>
      </c>
    </row>
    <row r="200" spans="1:9" x14ac:dyDescent="0.25">
      <c r="A200" s="13" t="str">
        <f t="shared" si="3"/>
        <v xml:space="preserve">202-B      Removal of Low Mast Lighting Assembly and Foundation </v>
      </c>
      <c r="B200" s="13" t="s">
        <v>224</v>
      </c>
      <c r="C200" s="13" t="s">
        <v>397</v>
      </c>
      <c r="D200" s="13" t="s">
        <v>207</v>
      </c>
      <c r="E200" s="13" t="s">
        <v>187</v>
      </c>
      <c r="F200" s="13" t="s">
        <v>188</v>
      </c>
      <c r="G200" s="13" t="s">
        <v>189</v>
      </c>
      <c r="H200" s="13" t="s">
        <v>190</v>
      </c>
      <c r="I200" s="13">
        <v>199</v>
      </c>
    </row>
    <row r="201" spans="1:9" x14ac:dyDescent="0.25">
      <c r="A201" s="13" t="str">
        <f t="shared" si="3"/>
        <v xml:space="preserve">202-B      Removal of Low Mast Lighting Foundation </v>
      </c>
      <c r="B201" s="13" t="s">
        <v>224</v>
      </c>
      <c r="C201" s="13" t="s">
        <v>398</v>
      </c>
      <c r="D201" s="13" t="s">
        <v>207</v>
      </c>
      <c r="E201" s="13" t="s">
        <v>187</v>
      </c>
      <c r="F201" s="13" t="s">
        <v>188</v>
      </c>
      <c r="G201" s="13" t="s">
        <v>189</v>
      </c>
      <c r="H201" s="13" t="s">
        <v>190</v>
      </c>
      <c r="I201" s="13">
        <v>200</v>
      </c>
    </row>
    <row r="202" spans="1:9" x14ac:dyDescent="0.25">
      <c r="A202" s="13" t="str">
        <f t="shared" si="3"/>
        <v xml:space="preserve">202-B      Removal of Manhole </v>
      </c>
      <c r="B202" s="13" t="s">
        <v>224</v>
      </c>
      <c r="C202" s="13" t="s">
        <v>399</v>
      </c>
      <c r="D202" s="13" t="s">
        <v>207</v>
      </c>
      <c r="E202" s="13" t="s">
        <v>187</v>
      </c>
      <c r="F202" s="13" t="s">
        <v>188</v>
      </c>
      <c r="G202" s="13" t="s">
        <v>189</v>
      </c>
      <c r="H202" s="13" t="s">
        <v>190</v>
      </c>
      <c r="I202" s="13">
        <v>201</v>
      </c>
    </row>
    <row r="203" spans="1:9" x14ac:dyDescent="0.25">
      <c r="A203" s="13" t="str">
        <f t="shared" si="3"/>
        <v xml:space="preserve">202-B      Removal of Monument </v>
      </c>
      <c r="B203" s="13" t="s">
        <v>224</v>
      </c>
      <c r="C203" s="13" t="s">
        <v>400</v>
      </c>
      <c r="D203" s="13" t="s">
        <v>207</v>
      </c>
      <c r="E203" s="13" t="s">
        <v>187</v>
      </c>
      <c r="F203" s="13" t="s">
        <v>188</v>
      </c>
      <c r="G203" s="13" t="s">
        <v>189</v>
      </c>
      <c r="H203" s="13" t="s">
        <v>190</v>
      </c>
      <c r="I203" s="13">
        <v>202</v>
      </c>
    </row>
    <row r="204" spans="1:9" x14ac:dyDescent="0.25">
      <c r="A204" s="13" t="str">
        <f t="shared" si="3"/>
        <v xml:space="preserve">202-B      Removal of Natural Gas Line, All Sizes, All Types </v>
      </c>
      <c r="B204" s="13" t="s">
        <v>224</v>
      </c>
      <c r="C204" s="13" t="s">
        <v>401</v>
      </c>
      <c r="D204" s="13" t="s">
        <v>230</v>
      </c>
      <c r="E204" s="13" t="s">
        <v>187</v>
      </c>
      <c r="F204" s="13" t="s">
        <v>188</v>
      </c>
      <c r="G204" s="13" t="s">
        <v>189</v>
      </c>
      <c r="H204" s="13" t="s">
        <v>190</v>
      </c>
      <c r="I204" s="13">
        <v>203</v>
      </c>
    </row>
    <row r="205" spans="1:9" x14ac:dyDescent="0.25">
      <c r="A205" s="13" t="str">
        <f t="shared" si="3"/>
        <v xml:space="preserve">202-B      Removal of Object Markers </v>
      </c>
      <c r="B205" s="13" t="s">
        <v>224</v>
      </c>
      <c r="C205" s="13" t="s">
        <v>402</v>
      </c>
      <c r="D205" s="13" t="s">
        <v>207</v>
      </c>
      <c r="E205" s="13" t="s">
        <v>187</v>
      </c>
      <c r="F205" s="13" t="s">
        <v>188</v>
      </c>
      <c r="G205" s="13" t="s">
        <v>189</v>
      </c>
      <c r="H205" s="13" t="s">
        <v>190</v>
      </c>
      <c r="I205" s="13">
        <v>204</v>
      </c>
    </row>
    <row r="206" spans="1:9" x14ac:dyDescent="0.25">
      <c r="A206" s="13" t="str">
        <f t="shared" si="3"/>
        <v xml:space="preserve">202-B      Removal of Overhead Sign Assembly, Truss and Supports Only </v>
      </c>
      <c r="B206" s="13" t="s">
        <v>224</v>
      </c>
      <c r="C206" s="13" t="s">
        <v>403</v>
      </c>
      <c r="D206" s="13" t="s">
        <v>207</v>
      </c>
      <c r="E206" s="13" t="s">
        <v>187</v>
      </c>
      <c r="F206" s="13" t="s">
        <v>188</v>
      </c>
      <c r="G206" s="13" t="s">
        <v>189</v>
      </c>
      <c r="H206" s="13" t="s">
        <v>190</v>
      </c>
      <c r="I206" s="13">
        <v>205</v>
      </c>
    </row>
    <row r="207" spans="1:9" x14ac:dyDescent="0.25">
      <c r="A207" s="13" t="str">
        <f t="shared" si="3"/>
        <v xml:space="preserve">202-B      Removal of Overhead Sign Including Panels, Truss, Supports &amp; Footing </v>
      </c>
      <c r="B207" s="13" t="s">
        <v>224</v>
      </c>
      <c r="C207" s="13" t="s">
        <v>404</v>
      </c>
      <c r="D207" s="13" t="s">
        <v>207</v>
      </c>
      <c r="E207" s="13" t="s">
        <v>187</v>
      </c>
      <c r="F207" s="13" t="s">
        <v>188</v>
      </c>
      <c r="G207" s="13" t="s">
        <v>189</v>
      </c>
      <c r="H207" s="13" t="s">
        <v>190</v>
      </c>
      <c r="I207" s="13">
        <v>206</v>
      </c>
    </row>
    <row r="208" spans="1:9" x14ac:dyDescent="0.25">
      <c r="A208" s="13" t="str">
        <f t="shared" si="3"/>
        <v xml:space="preserve">202-B      Removal of Overhead Sign Panels </v>
      </c>
      <c r="B208" s="13" t="s">
        <v>224</v>
      </c>
      <c r="C208" s="13" t="s">
        <v>405</v>
      </c>
      <c r="D208" s="13" t="s">
        <v>308</v>
      </c>
      <c r="E208" s="13" t="s">
        <v>187</v>
      </c>
      <c r="F208" s="13" t="s">
        <v>188</v>
      </c>
      <c r="G208" s="13" t="s">
        <v>189</v>
      </c>
      <c r="H208" s="13" t="s">
        <v>190</v>
      </c>
      <c r="I208" s="13">
        <v>207</v>
      </c>
    </row>
    <row r="209" spans="1:9" x14ac:dyDescent="0.25">
      <c r="A209" s="13" t="str">
        <f t="shared" si="3"/>
        <v xml:space="preserve">202-B      Removal of Pavement, All Types and Depths </v>
      </c>
      <c r="B209" s="13" t="s">
        <v>224</v>
      </c>
      <c r="C209" s="13" t="s">
        <v>406</v>
      </c>
      <c r="D209" s="13" t="s">
        <v>228</v>
      </c>
      <c r="E209" s="13" t="s">
        <v>187</v>
      </c>
      <c r="F209" s="13" t="s">
        <v>188</v>
      </c>
      <c r="G209" s="13" t="s">
        <v>189</v>
      </c>
      <c r="H209" s="13" t="s">
        <v>190</v>
      </c>
      <c r="I209" s="13">
        <v>208</v>
      </c>
    </row>
    <row r="210" spans="1:9" x14ac:dyDescent="0.25">
      <c r="A210" s="13" t="str">
        <f t="shared" si="3"/>
        <v xml:space="preserve">202-B      Removal of Pedestrian Overpass Bridge </v>
      </c>
      <c r="B210" s="13" t="s">
        <v>224</v>
      </c>
      <c r="C210" s="13" t="s">
        <v>407</v>
      </c>
      <c r="D210" s="13" t="s">
        <v>207</v>
      </c>
      <c r="E210" s="13" t="s">
        <v>187</v>
      </c>
      <c r="F210" s="13" t="s">
        <v>188</v>
      </c>
      <c r="G210" s="13" t="s">
        <v>189</v>
      </c>
      <c r="H210" s="13" t="s">
        <v>190</v>
      </c>
      <c r="I210" s="13">
        <v>209</v>
      </c>
    </row>
    <row r="211" spans="1:9" x14ac:dyDescent="0.25">
      <c r="A211" s="13" t="str">
        <f t="shared" si="3"/>
        <v xml:space="preserve">202-B      Removal of Piling </v>
      </c>
      <c r="B211" s="13" t="s">
        <v>224</v>
      </c>
      <c r="C211" s="13" t="s">
        <v>408</v>
      </c>
      <c r="D211" s="13" t="s">
        <v>207</v>
      </c>
      <c r="E211" s="13" t="s">
        <v>187</v>
      </c>
      <c r="F211" s="13" t="s">
        <v>188</v>
      </c>
      <c r="G211" s="13" t="s">
        <v>189</v>
      </c>
      <c r="H211" s="13" t="s">
        <v>190</v>
      </c>
      <c r="I211" s="13">
        <v>210</v>
      </c>
    </row>
    <row r="212" spans="1:9" x14ac:dyDescent="0.25">
      <c r="A212" s="13" t="str">
        <f t="shared" si="3"/>
        <v xml:space="preserve">202-B      Removal of Pipe, 8" And Above </v>
      </c>
      <c r="B212" s="13" t="s">
        <v>224</v>
      </c>
      <c r="C212" s="13" t="s">
        <v>409</v>
      </c>
      <c r="D212" s="13" t="s">
        <v>230</v>
      </c>
      <c r="E212" s="13" t="s">
        <v>187</v>
      </c>
      <c r="F212" s="13" t="s">
        <v>188</v>
      </c>
      <c r="G212" s="13" t="s">
        <v>189</v>
      </c>
      <c r="H212" s="13" t="s">
        <v>190</v>
      </c>
      <c r="I212" s="13">
        <v>211</v>
      </c>
    </row>
    <row r="213" spans="1:9" x14ac:dyDescent="0.25">
      <c r="A213" s="13" t="str">
        <f t="shared" si="3"/>
        <v xml:space="preserve">202-B      Removal of Porous Concrete Edge Drain </v>
      </c>
      <c r="B213" s="13" t="s">
        <v>224</v>
      </c>
      <c r="C213" s="13" t="s">
        <v>410</v>
      </c>
      <c r="D213" s="13" t="s">
        <v>230</v>
      </c>
      <c r="E213" s="13" t="s">
        <v>187</v>
      </c>
      <c r="F213" s="13" t="s">
        <v>188</v>
      </c>
      <c r="G213" s="13" t="s">
        <v>189</v>
      </c>
      <c r="H213" s="13" t="s">
        <v>190</v>
      </c>
      <c r="I213" s="13">
        <v>212</v>
      </c>
    </row>
    <row r="214" spans="1:9" x14ac:dyDescent="0.25">
      <c r="A214" s="13" t="str">
        <f t="shared" si="3"/>
        <v xml:space="preserve">202-B      Removal of Power Pole </v>
      </c>
      <c r="B214" s="13" t="s">
        <v>224</v>
      </c>
      <c r="C214" s="13" t="s">
        <v>411</v>
      </c>
      <c r="D214" s="13" t="s">
        <v>207</v>
      </c>
      <c r="E214" s="13" t="s">
        <v>187</v>
      </c>
      <c r="F214" s="13" t="s">
        <v>188</v>
      </c>
      <c r="G214" s="13" t="s">
        <v>189</v>
      </c>
      <c r="H214" s="13" t="s">
        <v>190</v>
      </c>
      <c r="I214" s="13">
        <v>213</v>
      </c>
    </row>
    <row r="215" spans="1:9" x14ac:dyDescent="0.25">
      <c r="A215" s="13" t="str">
        <f t="shared" si="3"/>
        <v xml:space="preserve">202-B      Removal of Power/Light Pole </v>
      </c>
      <c r="B215" s="13" t="s">
        <v>224</v>
      </c>
      <c r="C215" s="13" t="s">
        <v>412</v>
      </c>
      <c r="D215" s="13" t="s">
        <v>207</v>
      </c>
      <c r="E215" s="13" t="s">
        <v>187</v>
      </c>
      <c r="F215" s="13" t="s">
        <v>188</v>
      </c>
      <c r="G215" s="13" t="s">
        <v>189</v>
      </c>
      <c r="H215" s="13" t="s">
        <v>190</v>
      </c>
      <c r="I215" s="13">
        <v>214</v>
      </c>
    </row>
    <row r="216" spans="1:9" x14ac:dyDescent="0.25">
      <c r="A216" s="13" t="str">
        <f t="shared" si="3"/>
        <v xml:space="preserve">202-B      Removal of Pull Box </v>
      </c>
      <c r="B216" s="13" t="s">
        <v>224</v>
      </c>
      <c r="C216" s="13" t="s">
        <v>413</v>
      </c>
      <c r="D216" s="13" t="s">
        <v>207</v>
      </c>
      <c r="E216" s="13" t="s">
        <v>187</v>
      </c>
      <c r="F216" s="13" t="s">
        <v>188</v>
      </c>
      <c r="G216" s="13" t="s">
        <v>189</v>
      </c>
      <c r="H216" s="13" t="s">
        <v>190</v>
      </c>
      <c r="I216" s="13">
        <v>215</v>
      </c>
    </row>
    <row r="217" spans="1:9" x14ac:dyDescent="0.25">
      <c r="A217" s="13" t="str">
        <f t="shared" si="3"/>
        <v xml:space="preserve">202-B      Removal of Pump Structures and Appurtenances </v>
      </c>
      <c r="B217" s="13" t="s">
        <v>224</v>
      </c>
      <c r="C217" s="13" t="s">
        <v>414</v>
      </c>
      <c r="D217" s="13" t="s">
        <v>207</v>
      </c>
      <c r="E217" s="13" t="s">
        <v>187</v>
      </c>
      <c r="F217" s="13" t="s">
        <v>188</v>
      </c>
      <c r="G217" s="13" t="s">
        <v>189</v>
      </c>
      <c r="H217" s="13" t="s">
        <v>190</v>
      </c>
      <c r="I217" s="13">
        <v>216</v>
      </c>
    </row>
    <row r="218" spans="1:9" x14ac:dyDescent="0.25">
      <c r="A218" s="13" t="str">
        <f t="shared" si="3"/>
        <v xml:space="preserve">202-B      Removal of Railroad Crossing </v>
      </c>
      <c r="B218" s="13" t="s">
        <v>224</v>
      </c>
      <c r="C218" s="13" t="s">
        <v>415</v>
      </c>
      <c r="D218" s="13" t="s">
        <v>207</v>
      </c>
      <c r="E218" s="13" t="s">
        <v>187</v>
      </c>
      <c r="F218" s="13" t="s">
        <v>188</v>
      </c>
      <c r="G218" s="13" t="s">
        <v>189</v>
      </c>
      <c r="H218" s="13" t="s">
        <v>190</v>
      </c>
      <c r="I218" s="13">
        <v>217</v>
      </c>
    </row>
    <row r="219" spans="1:9" x14ac:dyDescent="0.25">
      <c r="A219" s="13" t="str">
        <f t="shared" si="3"/>
        <v xml:space="preserve">202-B      Removal of Raised Jiggle Pavement Marker </v>
      </c>
      <c r="B219" s="13" t="s">
        <v>224</v>
      </c>
      <c r="C219" s="13" t="s">
        <v>416</v>
      </c>
      <c r="D219" s="13" t="s">
        <v>207</v>
      </c>
      <c r="E219" s="13" t="s">
        <v>187</v>
      </c>
      <c r="F219" s="13" t="s">
        <v>188</v>
      </c>
      <c r="G219" s="13" t="s">
        <v>189</v>
      </c>
      <c r="H219" s="13" t="s">
        <v>190</v>
      </c>
      <c r="I219" s="13">
        <v>218</v>
      </c>
    </row>
    <row r="220" spans="1:9" x14ac:dyDescent="0.25">
      <c r="A220" s="13" t="str">
        <f t="shared" si="3"/>
        <v xml:space="preserve">202-B      Removal of Raised Reflective Pavement Marker </v>
      </c>
      <c r="B220" s="13" t="s">
        <v>224</v>
      </c>
      <c r="C220" s="13" t="s">
        <v>417</v>
      </c>
      <c r="D220" s="13" t="s">
        <v>207</v>
      </c>
      <c r="E220" s="13" t="s">
        <v>187</v>
      </c>
      <c r="F220" s="13" t="s">
        <v>188</v>
      </c>
      <c r="G220" s="13" t="s">
        <v>189</v>
      </c>
      <c r="H220" s="13" t="s">
        <v>190</v>
      </c>
      <c r="I220" s="13">
        <v>219</v>
      </c>
    </row>
    <row r="221" spans="1:9" x14ac:dyDescent="0.25">
      <c r="A221" s="13" t="str">
        <f t="shared" si="3"/>
        <v xml:space="preserve">202-B      Removal of Reinforced Concrete Pavement, 8" Depth </v>
      </c>
      <c r="B221" s="13" t="s">
        <v>224</v>
      </c>
      <c r="C221" s="13" t="s">
        <v>418</v>
      </c>
      <c r="D221" s="13" t="s">
        <v>228</v>
      </c>
      <c r="E221" s="13" t="s">
        <v>187</v>
      </c>
      <c r="F221" s="13" t="s">
        <v>188</v>
      </c>
      <c r="G221" s="13" t="s">
        <v>189</v>
      </c>
      <c r="H221" s="13" t="s">
        <v>190</v>
      </c>
      <c r="I221" s="13">
        <v>220</v>
      </c>
    </row>
    <row r="222" spans="1:9" x14ac:dyDescent="0.25">
      <c r="A222" s="13" t="str">
        <f t="shared" si="3"/>
        <v xml:space="preserve">202-B      Removal of Reinforced Concrete Pavement, 9" &amp; Variable Depth </v>
      </c>
      <c r="B222" s="13" t="s">
        <v>224</v>
      </c>
      <c r="C222" s="13" t="s">
        <v>419</v>
      </c>
      <c r="D222" s="13" t="s">
        <v>228</v>
      </c>
      <c r="E222" s="13" t="s">
        <v>187</v>
      </c>
      <c r="F222" s="13" t="s">
        <v>188</v>
      </c>
      <c r="G222" s="13" t="s">
        <v>189</v>
      </c>
      <c r="H222" s="13" t="s">
        <v>190</v>
      </c>
      <c r="I222" s="13">
        <v>221</v>
      </c>
    </row>
    <row r="223" spans="1:9" x14ac:dyDescent="0.25">
      <c r="A223" s="13" t="str">
        <f t="shared" si="3"/>
        <v xml:space="preserve">202-B      Removal of Reinforced Concrete Pavement, 9" Depth </v>
      </c>
      <c r="B223" s="13" t="s">
        <v>224</v>
      </c>
      <c r="C223" s="13" t="s">
        <v>420</v>
      </c>
      <c r="D223" s="13" t="s">
        <v>228</v>
      </c>
      <c r="E223" s="13" t="s">
        <v>187</v>
      </c>
      <c r="F223" s="13" t="s">
        <v>188</v>
      </c>
      <c r="G223" s="13" t="s">
        <v>189</v>
      </c>
      <c r="H223" s="13" t="s">
        <v>190</v>
      </c>
      <c r="I223" s="13">
        <v>222</v>
      </c>
    </row>
    <row r="224" spans="1:9" x14ac:dyDescent="0.25">
      <c r="A224" s="13" t="str">
        <f t="shared" si="3"/>
        <v xml:space="preserve">202-B      Removal of Reinforced Concrete Pavement, All Depths </v>
      </c>
      <c r="B224" s="13" t="s">
        <v>224</v>
      </c>
      <c r="C224" s="13" t="s">
        <v>421</v>
      </c>
      <c r="D224" s="13" t="s">
        <v>228</v>
      </c>
      <c r="E224" s="13" t="s">
        <v>187</v>
      </c>
      <c r="F224" s="13" t="s">
        <v>188</v>
      </c>
      <c r="G224" s="13" t="s">
        <v>189</v>
      </c>
      <c r="H224" s="13" t="s">
        <v>190</v>
      </c>
      <c r="I224" s="13">
        <v>223</v>
      </c>
    </row>
    <row r="225" spans="1:9" x14ac:dyDescent="0.25">
      <c r="A225" s="13" t="str">
        <f t="shared" si="3"/>
        <v xml:space="preserve">202-B      Removal of Retaining Wall </v>
      </c>
      <c r="B225" s="13" t="s">
        <v>224</v>
      </c>
      <c r="C225" s="13" t="s">
        <v>422</v>
      </c>
      <c r="D225" s="13" t="s">
        <v>230</v>
      </c>
      <c r="E225" s="13" t="s">
        <v>187</v>
      </c>
      <c r="F225" s="13" t="s">
        <v>188</v>
      </c>
      <c r="G225" s="13" t="s">
        <v>189</v>
      </c>
      <c r="H225" s="13" t="s">
        <v>190</v>
      </c>
      <c r="I225" s="13">
        <v>224</v>
      </c>
    </row>
    <row r="226" spans="1:9" x14ac:dyDescent="0.25">
      <c r="A226" s="13" t="str">
        <f t="shared" si="3"/>
        <v xml:space="preserve">202-B      Removal of Retaining Wall </v>
      </c>
      <c r="B226" s="13" t="s">
        <v>224</v>
      </c>
      <c r="C226" s="13" t="s">
        <v>422</v>
      </c>
      <c r="D226" s="13" t="s">
        <v>308</v>
      </c>
      <c r="E226" s="13" t="s">
        <v>187</v>
      </c>
      <c r="F226" s="13" t="s">
        <v>188</v>
      </c>
      <c r="G226" s="13" t="s">
        <v>189</v>
      </c>
      <c r="H226" s="13" t="s">
        <v>190</v>
      </c>
      <c r="I226" s="13">
        <v>225</v>
      </c>
    </row>
    <row r="227" spans="1:9" x14ac:dyDescent="0.25">
      <c r="A227" s="13" t="str">
        <f t="shared" si="3"/>
        <v xml:space="preserve">202-B      Removal of Right-Of-Way Marker </v>
      </c>
      <c r="B227" s="13" t="s">
        <v>224</v>
      </c>
      <c r="C227" s="13" t="s">
        <v>423</v>
      </c>
      <c r="D227" s="13" t="s">
        <v>207</v>
      </c>
      <c r="E227" s="13" t="s">
        <v>187</v>
      </c>
      <c r="F227" s="13" t="s">
        <v>188</v>
      </c>
      <c r="G227" s="13" t="s">
        <v>189</v>
      </c>
      <c r="H227" s="13" t="s">
        <v>190</v>
      </c>
      <c r="I227" s="13">
        <v>226</v>
      </c>
    </row>
    <row r="228" spans="1:9" x14ac:dyDescent="0.25">
      <c r="A228" s="13" t="str">
        <f t="shared" si="3"/>
        <v xml:space="preserve">202-B      Removal of Riprap </v>
      </c>
      <c r="B228" s="13" t="s">
        <v>224</v>
      </c>
      <c r="C228" s="13" t="s">
        <v>424</v>
      </c>
      <c r="D228" s="13" t="s">
        <v>425</v>
      </c>
      <c r="E228" s="13" t="s">
        <v>187</v>
      </c>
      <c r="F228" s="13" t="s">
        <v>188</v>
      </c>
      <c r="G228" s="13" t="s">
        <v>189</v>
      </c>
      <c r="H228" s="13" t="s">
        <v>190</v>
      </c>
      <c r="I228" s="13">
        <v>227</v>
      </c>
    </row>
    <row r="229" spans="1:9" x14ac:dyDescent="0.25">
      <c r="A229" s="13" t="str">
        <f t="shared" si="3"/>
        <v xml:space="preserve">202-B      Removal of Riprap </v>
      </c>
      <c r="B229" s="13" t="s">
        <v>224</v>
      </c>
      <c r="C229" s="13" t="s">
        <v>424</v>
      </c>
      <c r="D229" s="13" t="s">
        <v>228</v>
      </c>
      <c r="E229" s="13" t="s">
        <v>187</v>
      </c>
      <c r="F229" s="13" t="s">
        <v>188</v>
      </c>
      <c r="G229" s="13" t="s">
        <v>189</v>
      </c>
      <c r="H229" s="13" t="s">
        <v>190</v>
      </c>
      <c r="I229" s="13">
        <v>228</v>
      </c>
    </row>
    <row r="230" spans="1:9" x14ac:dyDescent="0.25">
      <c r="A230" s="13" t="str">
        <f t="shared" si="3"/>
        <v xml:space="preserve">202-B      Removal of Riprap, Size 200 </v>
      </c>
      <c r="B230" s="13" t="s">
        <v>224</v>
      </c>
      <c r="C230" s="13" t="s">
        <v>426</v>
      </c>
      <c r="D230" s="13" t="s">
        <v>425</v>
      </c>
      <c r="E230" s="13" t="s">
        <v>187</v>
      </c>
      <c r="F230" s="13" t="s">
        <v>188</v>
      </c>
      <c r="G230" s="13" t="s">
        <v>189</v>
      </c>
      <c r="H230" s="13" t="s">
        <v>190</v>
      </c>
      <c r="I230" s="13">
        <v>229</v>
      </c>
    </row>
    <row r="231" spans="1:9" x14ac:dyDescent="0.25">
      <c r="A231" s="13" t="str">
        <f t="shared" si="3"/>
        <v xml:space="preserve">202-B      Removal of Secondary Power Controller </v>
      </c>
      <c r="B231" s="13" t="s">
        <v>224</v>
      </c>
      <c r="C231" s="13" t="s">
        <v>427</v>
      </c>
      <c r="D231" s="13" t="s">
        <v>207</v>
      </c>
      <c r="E231" s="13" t="s">
        <v>187</v>
      </c>
      <c r="F231" s="13" t="s">
        <v>188</v>
      </c>
      <c r="G231" s="13" t="s">
        <v>189</v>
      </c>
      <c r="H231" s="13" t="s">
        <v>190</v>
      </c>
      <c r="I231" s="13">
        <v>230</v>
      </c>
    </row>
    <row r="232" spans="1:9" x14ac:dyDescent="0.25">
      <c r="A232" s="13" t="str">
        <f t="shared" si="3"/>
        <v xml:space="preserve">202-B      Removal of Septic Tank, All Sizes </v>
      </c>
      <c r="B232" s="13" t="s">
        <v>224</v>
      </c>
      <c r="C232" s="13" t="s">
        <v>428</v>
      </c>
      <c r="D232" s="13" t="s">
        <v>207</v>
      </c>
      <c r="E232" s="13" t="s">
        <v>187</v>
      </c>
      <c r="F232" s="13" t="s">
        <v>188</v>
      </c>
      <c r="G232" s="13" t="s">
        <v>189</v>
      </c>
      <c r="H232" s="13" t="s">
        <v>190</v>
      </c>
      <c r="I232" s="13">
        <v>231</v>
      </c>
    </row>
    <row r="233" spans="1:9" x14ac:dyDescent="0.25">
      <c r="A233" s="13" t="str">
        <f t="shared" si="3"/>
        <v xml:space="preserve">202-B      Removal of Sewer Force Main, All Sizes, All Types </v>
      </c>
      <c r="B233" s="13" t="s">
        <v>224</v>
      </c>
      <c r="C233" s="13" t="s">
        <v>429</v>
      </c>
      <c r="D233" s="13" t="s">
        <v>230</v>
      </c>
      <c r="E233" s="13" t="s">
        <v>187</v>
      </c>
      <c r="F233" s="13" t="s">
        <v>188</v>
      </c>
      <c r="G233" s="13" t="s">
        <v>189</v>
      </c>
      <c r="H233" s="13" t="s">
        <v>190</v>
      </c>
      <c r="I233" s="13">
        <v>232</v>
      </c>
    </row>
    <row r="234" spans="1:9" x14ac:dyDescent="0.25">
      <c r="A234" s="13" t="str">
        <f t="shared" si="3"/>
        <v xml:space="preserve">202-B      Removal of Sign </v>
      </c>
      <c r="B234" s="13" t="s">
        <v>224</v>
      </c>
      <c r="C234" s="13" t="s">
        <v>430</v>
      </c>
      <c r="D234" s="13" t="s">
        <v>207</v>
      </c>
      <c r="E234" s="13" t="s">
        <v>187</v>
      </c>
      <c r="F234" s="13" t="s">
        <v>188</v>
      </c>
      <c r="G234" s="13" t="s">
        <v>189</v>
      </c>
      <c r="H234" s="13" t="s">
        <v>190</v>
      </c>
      <c r="I234" s="13">
        <v>233</v>
      </c>
    </row>
    <row r="235" spans="1:9" x14ac:dyDescent="0.25">
      <c r="A235" s="13" t="str">
        <f t="shared" si="3"/>
        <v xml:space="preserve">202-B      Removal of Sign Footing </v>
      </c>
      <c r="B235" s="13" t="s">
        <v>224</v>
      </c>
      <c r="C235" s="13" t="s">
        <v>431</v>
      </c>
      <c r="D235" s="13" t="s">
        <v>207</v>
      </c>
      <c r="E235" s="13" t="s">
        <v>187</v>
      </c>
      <c r="F235" s="13" t="s">
        <v>188</v>
      </c>
      <c r="G235" s="13" t="s">
        <v>189</v>
      </c>
      <c r="H235" s="13" t="s">
        <v>190</v>
      </c>
      <c r="I235" s="13">
        <v>234</v>
      </c>
    </row>
    <row r="236" spans="1:9" x14ac:dyDescent="0.25">
      <c r="A236" s="13" t="str">
        <f t="shared" si="3"/>
        <v xml:space="preserve">202-B      Removal of Sign Including Post &amp; Footing </v>
      </c>
      <c r="B236" s="13" t="s">
        <v>224</v>
      </c>
      <c r="C236" s="13" t="s">
        <v>432</v>
      </c>
      <c r="D236" s="13" t="s">
        <v>207</v>
      </c>
      <c r="E236" s="13" t="s">
        <v>187</v>
      </c>
      <c r="F236" s="13" t="s">
        <v>188</v>
      </c>
      <c r="G236" s="13" t="s">
        <v>189</v>
      </c>
      <c r="H236" s="13" t="s">
        <v>190</v>
      </c>
      <c r="I236" s="13">
        <v>235</v>
      </c>
    </row>
    <row r="237" spans="1:9" x14ac:dyDescent="0.25">
      <c r="A237" s="13" t="str">
        <f t="shared" si="3"/>
        <v xml:space="preserve">202-B      Removal of Sign Panels Including Hardware </v>
      </c>
      <c r="B237" s="13" t="s">
        <v>224</v>
      </c>
      <c r="C237" s="13" t="s">
        <v>433</v>
      </c>
      <c r="D237" s="13" t="s">
        <v>308</v>
      </c>
      <c r="E237" s="13" t="s">
        <v>187</v>
      </c>
      <c r="F237" s="13" t="s">
        <v>188</v>
      </c>
      <c r="G237" s="13" t="s">
        <v>189</v>
      </c>
      <c r="H237" s="13" t="s">
        <v>190</v>
      </c>
      <c r="I237" s="13">
        <v>236</v>
      </c>
    </row>
    <row r="238" spans="1:9" x14ac:dyDescent="0.25">
      <c r="A238" s="13" t="str">
        <f t="shared" si="3"/>
        <v xml:space="preserve">202-B      Removal of Sign Post and Footing </v>
      </c>
      <c r="B238" s="13" t="s">
        <v>224</v>
      </c>
      <c r="C238" s="13" t="s">
        <v>434</v>
      </c>
      <c r="D238" s="13" t="s">
        <v>207</v>
      </c>
      <c r="E238" s="13" t="s">
        <v>187</v>
      </c>
      <c r="F238" s="13" t="s">
        <v>188</v>
      </c>
      <c r="G238" s="13" t="s">
        <v>189</v>
      </c>
      <c r="H238" s="13" t="s">
        <v>190</v>
      </c>
      <c r="I238" s="13">
        <v>237</v>
      </c>
    </row>
    <row r="239" spans="1:9" x14ac:dyDescent="0.25">
      <c r="A239" s="13" t="str">
        <f t="shared" si="3"/>
        <v xml:space="preserve">202-B      Removal of Sign and Lighting Foundations </v>
      </c>
      <c r="B239" s="13" t="s">
        <v>224</v>
      </c>
      <c r="C239" s="13" t="s">
        <v>435</v>
      </c>
      <c r="D239" s="13" t="s">
        <v>207</v>
      </c>
      <c r="E239" s="13" t="s">
        <v>187</v>
      </c>
      <c r="F239" s="13" t="s">
        <v>188</v>
      </c>
      <c r="G239" s="13" t="s">
        <v>189</v>
      </c>
      <c r="H239" s="13" t="s">
        <v>190</v>
      </c>
      <c r="I239" s="13">
        <v>238</v>
      </c>
    </row>
    <row r="240" spans="1:9" x14ac:dyDescent="0.25">
      <c r="A240" s="13" t="str">
        <f t="shared" si="3"/>
        <v xml:space="preserve">202-B      Removal of Sign, Ground Mounted with Posts </v>
      </c>
      <c r="B240" s="13" t="s">
        <v>224</v>
      </c>
      <c r="C240" s="13" t="s">
        <v>436</v>
      </c>
      <c r="D240" s="13" t="s">
        <v>207</v>
      </c>
      <c r="E240" s="13" t="s">
        <v>187</v>
      </c>
      <c r="F240" s="13" t="s">
        <v>188</v>
      </c>
      <c r="G240" s="13" t="s">
        <v>189</v>
      </c>
      <c r="H240" s="13" t="s">
        <v>190</v>
      </c>
      <c r="I240" s="13">
        <v>239</v>
      </c>
    </row>
    <row r="241" spans="1:9" x14ac:dyDescent="0.25">
      <c r="A241" s="13" t="str">
        <f t="shared" si="3"/>
        <v xml:space="preserve">202-B      Removal of Sign, Overhead Mounted Including Panels, Trust, and Footings </v>
      </c>
      <c r="B241" s="13" t="s">
        <v>224</v>
      </c>
      <c r="C241" s="13" t="s">
        <v>437</v>
      </c>
      <c r="D241" s="13" t="s">
        <v>207</v>
      </c>
      <c r="E241" s="13" t="s">
        <v>187</v>
      </c>
      <c r="F241" s="13" t="s">
        <v>188</v>
      </c>
      <c r="G241" s="13" t="s">
        <v>189</v>
      </c>
      <c r="H241" s="13" t="s">
        <v>190</v>
      </c>
      <c r="I241" s="13">
        <v>240</v>
      </c>
    </row>
    <row r="242" spans="1:9" x14ac:dyDescent="0.25">
      <c r="A242" s="13" t="str">
        <f t="shared" si="3"/>
        <v xml:space="preserve">202-B      Removal of Signal Pole </v>
      </c>
      <c r="B242" s="13" t="s">
        <v>224</v>
      </c>
      <c r="C242" s="13" t="s">
        <v>438</v>
      </c>
      <c r="D242" s="13" t="s">
        <v>207</v>
      </c>
      <c r="E242" s="13" t="s">
        <v>187</v>
      </c>
      <c r="F242" s="13" t="s">
        <v>188</v>
      </c>
      <c r="G242" s="13" t="s">
        <v>189</v>
      </c>
      <c r="H242" s="13" t="s">
        <v>190</v>
      </c>
      <c r="I242" s="13">
        <v>241</v>
      </c>
    </row>
    <row r="243" spans="1:9" x14ac:dyDescent="0.25">
      <c r="A243" s="13" t="str">
        <f t="shared" si="3"/>
        <v xml:space="preserve">202-B      Removal of Signal Pole Including Hardware and Wiring </v>
      </c>
      <c r="B243" s="13" t="s">
        <v>224</v>
      </c>
      <c r="C243" s="13" t="s">
        <v>439</v>
      </c>
      <c r="D243" s="13" t="s">
        <v>207</v>
      </c>
      <c r="E243" s="13" t="s">
        <v>187</v>
      </c>
      <c r="F243" s="13" t="s">
        <v>188</v>
      </c>
      <c r="G243" s="13" t="s">
        <v>189</v>
      </c>
      <c r="H243" s="13" t="s">
        <v>190</v>
      </c>
      <c r="I243" s="13">
        <v>242</v>
      </c>
    </row>
    <row r="244" spans="1:9" x14ac:dyDescent="0.25">
      <c r="A244" s="13" t="str">
        <f t="shared" si="3"/>
        <v xml:space="preserve">202-B      Removal of Silt Fence </v>
      </c>
      <c r="B244" s="13" t="s">
        <v>224</v>
      </c>
      <c r="C244" s="13" t="s">
        <v>440</v>
      </c>
      <c r="D244" s="13" t="s">
        <v>230</v>
      </c>
      <c r="E244" s="13" t="s">
        <v>187</v>
      </c>
      <c r="F244" s="13" t="s">
        <v>188</v>
      </c>
      <c r="G244" s="13" t="s">
        <v>189</v>
      </c>
      <c r="H244" s="13" t="s">
        <v>190</v>
      </c>
      <c r="I244" s="13">
        <v>243</v>
      </c>
    </row>
    <row r="245" spans="1:9" x14ac:dyDescent="0.25">
      <c r="A245" s="13" t="str">
        <f t="shared" si="3"/>
        <v xml:space="preserve">202-B      Removal of Size I Stabilizer Aggregate, Coarse </v>
      </c>
      <c r="B245" s="13" t="s">
        <v>224</v>
      </c>
      <c r="C245" s="13" t="s">
        <v>441</v>
      </c>
      <c r="D245" s="13" t="s">
        <v>425</v>
      </c>
      <c r="E245" s="13" t="s">
        <v>187</v>
      </c>
      <c r="F245" s="13" t="s">
        <v>188</v>
      </c>
      <c r="G245" s="13" t="s">
        <v>189</v>
      </c>
      <c r="H245" s="13" t="s">
        <v>190</v>
      </c>
      <c r="I245" s="13">
        <v>244</v>
      </c>
    </row>
    <row r="246" spans="1:9" x14ac:dyDescent="0.25">
      <c r="A246" s="13" t="str">
        <f t="shared" si="3"/>
        <v xml:space="preserve">202-B      Removal of Soil Cement Shoulders with Asphalt Overlay </v>
      </c>
      <c r="B246" s="13" t="s">
        <v>224</v>
      </c>
      <c r="C246" s="13" t="s">
        <v>442</v>
      </c>
      <c r="D246" s="13" t="s">
        <v>228</v>
      </c>
      <c r="E246" s="13" t="s">
        <v>187</v>
      </c>
      <c r="F246" s="13" t="s">
        <v>188</v>
      </c>
      <c r="G246" s="13" t="s">
        <v>189</v>
      </c>
      <c r="H246" s="13" t="s">
        <v>190</v>
      </c>
      <c r="I246" s="13">
        <v>245</v>
      </c>
    </row>
    <row r="247" spans="1:9" x14ac:dyDescent="0.25">
      <c r="A247" s="13" t="str">
        <f t="shared" si="3"/>
        <v xml:space="preserve">202-B      Removal of Soil Cement Treated Base, All Depths </v>
      </c>
      <c r="B247" s="13" t="s">
        <v>224</v>
      </c>
      <c r="C247" s="13" t="s">
        <v>443</v>
      </c>
      <c r="D247" s="13" t="s">
        <v>228</v>
      </c>
      <c r="E247" s="13" t="s">
        <v>187</v>
      </c>
      <c r="F247" s="13" t="s">
        <v>188</v>
      </c>
      <c r="G247" s="13" t="s">
        <v>189</v>
      </c>
      <c r="H247" s="13" t="s">
        <v>190</v>
      </c>
      <c r="I247" s="13">
        <v>246</v>
      </c>
    </row>
    <row r="248" spans="1:9" x14ac:dyDescent="0.25">
      <c r="A248" s="13" t="str">
        <f t="shared" si="3"/>
        <v xml:space="preserve">202-B      Removal of Soil Cement Treated Shoulders, All Depths </v>
      </c>
      <c r="B248" s="13" t="s">
        <v>224</v>
      </c>
      <c r="C248" s="13" t="s">
        <v>444</v>
      </c>
      <c r="D248" s="13" t="s">
        <v>228</v>
      </c>
      <c r="E248" s="13" t="s">
        <v>187</v>
      </c>
      <c r="F248" s="13" t="s">
        <v>188</v>
      </c>
      <c r="G248" s="13" t="s">
        <v>189</v>
      </c>
      <c r="H248" s="13" t="s">
        <v>190</v>
      </c>
      <c r="I248" s="13">
        <v>247</v>
      </c>
    </row>
    <row r="249" spans="1:9" x14ac:dyDescent="0.25">
      <c r="A249" s="13" t="str">
        <f t="shared" si="3"/>
        <v xml:space="preserve">202-B      Removal of Soil Cement with Asphalt Overlay </v>
      </c>
      <c r="B249" s="13" t="s">
        <v>224</v>
      </c>
      <c r="C249" s="13" t="s">
        <v>445</v>
      </c>
      <c r="D249" s="13" t="s">
        <v>228</v>
      </c>
      <c r="E249" s="13" t="s">
        <v>187</v>
      </c>
      <c r="F249" s="13" t="s">
        <v>188</v>
      </c>
      <c r="G249" s="13" t="s">
        <v>189</v>
      </c>
      <c r="H249" s="13" t="s">
        <v>190</v>
      </c>
      <c r="I249" s="13">
        <v>248</v>
      </c>
    </row>
    <row r="250" spans="1:9" x14ac:dyDescent="0.25">
      <c r="A250" s="13" t="str">
        <f t="shared" si="3"/>
        <v xml:space="preserve">202-B      Removal of Soil Cement, All Depths </v>
      </c>
      <c r="B250" s="13" t="s">
        <v>224</v>
      </c>
      <c r="C250" s="13" t="s">
        <v>446</v>
      </c>
      <c r="D250" s="13" t="s">
        <v>228</v>
      </c>
      <c r="E250" s="13" t="s">
        <v>187</v>
      </c>
      <c r="F250" s="13" t="s">
        <v>188</v>
      </c>
      <c r="G250" s="13" t="s">
        <v>189</v>
      </c>
      <c r="H250" s="13" t="s">
        <v>190</v>
      </c>
      <c r="I250" s="13">
        <v>249</v>
      </c>
    </row>
    <row r="251" spans="1:9" x14ac:dyDescent="0.25">
      <c r="A251" s="13" t="str">
        <f t="shared" si="3"/>
        <v xml:space="preserve">202-B      Removal of Steel Piling </v>
      </c>
      <c r="B251" s="13" t="s">
        <v>224</v>
      </c>
      <c r="C251" s="13" t="s">
        <v>447</v>
      </c>
      <c r="D251" s="13" t="s">
        <v>207</v>
      </c>
      <c r="E251" s="13" t="s">
        <v>187</v>
      </c>
      <c r="F251" s="13" t="s">
        <v>188</v>
      </c>
      <c r="G251" s="13" t="s">
        <v>189</v>
      </c>
      <c r="H251" s="13" t="s">
        <v>190</v>
      </c>
      <c r="I251" s="13">
        <v>250</v>
      </c>
    </row>
    <row r="252" spans="1:9" x14ac:dyDescent="0.25">
      <c r="A252" s="13" t="str">
        <f t="shared" si="3"/>
        <v xml:space="preserve">202-B      Removal of Steel Sheet Piling </v>
      </c>
      <c r="B252" s="13" t="s">
        <v>224</v>
      </c>
      <c r="C252" s="13" t="s">
        <v>448</v>
      </c>
      <c r="D252" s="13" t="s">
        <v>308</v>
      </c>
      <c r="E252" s="13" t="s">
        <v>187</v>
      </c>
      <c r="F252" s="13" t="s">
        <v>188</v>
      </c>
      <c r="G252" s="13" t="s">
        <v>189</v>
      </c>
      <c r="H252" s="13" t="s">
        <v>190</v>
      </c>
      <c r="I252" s="13">
        <v>251</v>
      </c>
    </row>
    <row r="253" spans="1:9" x14ac:dyDescent="0.25">
      <c r="A253" s="13" t="str">
        <f t="shared" si="3"/>
        <v xml:space="preserve">202-B      Removal of Structure Mounted Branch Circuit </v>
      </c>
      <c r="B253" s="13" t="s">
        <v>224</v>
      </c>
      <c r="C253" s="13" t="s">
        <v>449</v>
      </c>
      <c r="D253" s="13" t="s">
        <v>230</v>
      </c>
      <c r="E253" s="13" t="s">
        <v>187</v>
      </c>
      <c r="F253" s="13" t="s">
        <v>188</v>
      </c>
      <c r="G253" s="13" t="s">
        <v>189</v>
      </c>
      <c r="H253" s="13" t="s">
        <v>190</v>
      </c>
      <c r="I253" s="13">
        <v>252</v>
      </c>
    </row>
    <row r="254" spans="1:9" x14ac:dyDescent="0.25">
      <c r="A254" s="13" t="str">
        <f t="shared" si="3"/>
        <v xml:space="preserve">202-B      Removal of Structure, Every Item In Each Phase </v>
      </c>
      <c r="B254" s="13" t="s">
        <v>224</v>
      </c>
      <c r="C254" s="13" t="s">
        <v>450</v>
      </c>
      <c r="D254" s="13" t="s">
        <v>207</v>
      </c>
      <c r="E254" s="13" t="s">
        <v>187</v>
      </c>
      <c r="F254" s="13" t="s">
        <v>188</v>
      </c>
      <c r="G254" s="13" t="s">
        <v>189</v>
      </c>
      <c r="H254" s="13" t="s">
        <v>190</v>
      </c>
      <c r="I254" s="13">
        <v>253</v>
      </c>
    </row>
    <row r="255" spans="1:9" x14ac:dyDescent="0.25">
      <c r="A255" s="13" t="str">
        <f t="shared" si="3"/>
        <v xml:space="preserve">202-B      Removal of Temporary Raised Pavement Marker </v>
      </c>
      <c r="B255" s="13" t="s">
        <v>224</v>
      </c>
      <c r="C255" s="13" t="s">
        <v>451</v>
      </c>
      <c r="D255" s="13" t="s">
        <v>207</v>
      </c>
      <c r="E255" s="13" t="s">
        <v>187</v>
      </c>
      <c r="F255" s="13" t="s">
        <v>188</v>
      </c>
      <c r="G255" s="13" t="s">
        <v>189</v>
      </c>
      <c r="H255" s="13" t="s">
        <v>190</v>
      </c>
      <c r="I255" s="13">
        <v>254</v>
      </c>
    </row>
    <row r="256" spans="1:9" x14ac:dyDescent="0.25">
      <c r="A256" s="13" t="str">
        <f t="shared" si="3"/>
        <v xml:space="preserve">202-B      Removal of Terminal End Section </v>
      </c>
      <c r="B256" s="13" t="s">
        <v>224</v>
      </c>
      <c r="C256" s="13" t="s">
        <v>452</v>
      </c>
      <c r="D256" s="13" t="s">
        <v>207</v>
      </c>
      <c r="E256" s="13" t="s">
        <v>187</v>
      </c>
      <c r="F256" s="13" t="s">
        <v>188</v>
      </c>
      <c r="G256" s="13" t="s">
        <v>189</v>
      </c>
      <c r="H256" s="13" t="s">
        <v>190</v>
      </c>
      <c r="I256" s="13">
        <v>255</v>
      </c>
    </row>
    <row r="257" spans="1:9" x14ac:dyDescent="0.25">
      <c r="A257" s="13" t="str">
        <f t="shared" si="3"/>
        <v xml:space="preserve">202-B      Removal of Timber Bridge </v>
      </c>
      <c r="B257" s="13" t="s">
        <v>224</v>
      </c>
      <c r="C257" s="13" t="s">
        <v>453</v>
      </c>
      <c r="D257" s="13" t="s">
        <v>207</v>
      </c>
      <c r="E257" s="13" t="s">
        <v>187</v>
      </c>
      <c r="F257" s="13" t="s">
        <v>188</v>
      </c>
      <c r="G257" s="13" t="s">
        <v>189</v>
      </c>
      <c r="H257" s="13" t="s">
        <v>190</v>
      </c>
      <c r="I257" s="13">
        <v>256</v>
      </c>
    </row>
    <row r="258" spans="1:9" x14ac:dyDescent="0.25">
      <c r="A258" s="13" t="str">
        <f t="shared" si="3"/>
        <v xml:space="preserve">202-B      Removal of Timber Piling </v>
      </c>
      <c r="B258" s="13" t="s">
        <v>224</v>
      </c>
      <c r="C258" s="13" t="s">
        <v>454</v>
      </c>
      <c r="D258" s="13" t="s">
        <v>207</v>
      </c>
      <c r="E258" s="13" t="s">
        <v>187</v>
      </c>
      <c r="F258" s="13" t="s">
        <v>188</v>
      </c>
      <c r="G258" s="13" t="s">
        <v>189</v>
      </c>
      <c r="H258" s="13" t="s">
        <v>190</v>
      </c>
      <c r="I258" s="13">
        <v>257</v>
      </c>
    </row>
    <row r="259" spans="1:9" x14ac:dyDescent="0.25">
      <c r="A259" s="13" t="str">
        <f t="shared" ref="A259:A322" si="4">_xlfn.CONCAT(B259," ", C259)</f>
        <v xml:space="preserve">202-B      Removal of Top of Sea Wall </v>
      </c>
      <c r="B259" s="13" t="s">
        <v>224</v>
      </c>
      <c r="C259" s="13" t="s">
        <v>455</v>
      </c>
      <c r="D259" s="13" t="s">
        <v>230</v>
      </c>
      <c r="E259" s="13" t="s">
        <v>187</v>
      </c>
      <c r="F259" s="13" t="s">
        <v>188</v>
      </c>
      <c r="G259" s="13" t="s">
        <v>189</v>
      </c>
      <c r="H259" s="13" t="s">
        <v>190</v>
      </c>
      <c r="I259" s="13">
        <v>258</v>
      </c>
    </row>
    <row r="260" spans="1:9" x14ac:dyDescent="0.25">
      <c r="A260" s="13" t="str">
        <f t="shared" si="4"/>
        <v xml:space="preserve">202-B      Removal of Traffic Signal </v>
      </c>
      <c r="B260" s="13" t="s">
        <v>224</v>
      </c>
      <c r="C260" s="13" t="s">
        <v>456</v>
      </c>
      <c r="D260" s="13" t="s">
        <v>207</v>
      </c>
      <c r="E260" s="13" t="s">
        <v>187</v>
      </c>
      <c r="F260" s="13" t="s">
        <v>188</v>
      </c>
      <c r="G260" s="13" t="s">
        <v>189</v>
      </c>
      <c r="H260" s="13" t="s">
        <v>190</v>
      </c>
      <c r="I260" s="13">
        <v>259</v>
      </c>
    </row>
    <row r="261" spans="1:9" x14ac:dyDescent="0.25">
      <c r="A261" s="13" t="str">
        <f t="shared" si="4"/>
        <v xml:space="preserve">202-B      Removal of Traffic Stripe </v>
      </c>
      <c r="B261" s="13" t="s">
        <v>224</v>
      </c>
      <c r="C261" s="13" t="s">
        <v>457</v>
      </c>
      <c r="D261" s="13" t="s">
        <v>230</v>
      </c>
      <c r="E261" s="13" t="s">
        <v>187</v>
      </c>
      <c r="F261" s="13" t="s">
        <v>188</v>
      </c>
      <c r="G261" s="13" t="s">
        <v>189</v>
      </c>
      <c r="H261" s="13" t="s">
        <v>190</v>
      </c>
      <c r="I261" s="13">
        <v>260</v>
      </c>
    </row>
    <row r="262" spans="1:9" x14ac:dyDescent="0.25">
      <c r="A262" s="13" t="str">
        <f t="shared" si="4"/>
        <v xml:space="preserve">202-B      Removal of Traffic Stripe </v>
      </c>
      <c r="B262" s="13" t="s">
        <v>224</v>
      </c>
      <c r="C262" s="13" t="s">
        <v>457</v>
      </c>
      <c r="D262" s="13" t="s">
        <v>221</v>
      </c>
      <c r="E262" s="13" t="s">
        <v>187</v>
      </c>
      <c r="F262" s="13" t="s">
        <v>188</v>
      </c>
      <c r="G262" s="13" t="s">
        <v>189</v>
      </c>
      <c r="H262" s="13" t="s">
        <v>190</v>
      </c>
      <c r="I262" s="13">
        <v>261</v>
      </c>
    </row>
    <row r="263" spans="1:9" x14ac:dyDescent="0.25">
      <c r="A263" s="13" t="str">
        <f t="shared" si="4"/>
        <v xml:space="preserve">202-B      Removal of Treatment Plant Sturctures and Appurtenances </v>
      </c>
      <c r="B263" s="13" t="s">
        <v>224</v>
      </c>
      <c r="C263" s="13" t="s">
        <v>458</v>
      </c>
      <c r="D263" s="13" t="s">
        <v>207</v>
      </c>
      <c r="E263" s="13" t="s">
        <v>187</v>
      </c>
      <c r="F263" s="13" t="s">
        <v>188</v>
      </c>
      <c r="G263" s="13" t="s">
        <v>189</v>
      </c>
      <c r="H263" s="13" t="s">
        <v>190</v>
      </c>
      <c r="I263" s="13">
        <v>262</v>
      </c>
    </row>
    <row r="264" spans="1:9" x14ac:dyDescent="0.25">
      <c r="A264" s="13" t="str">
        <f t="shared" si="4"/>
        <v xml:space="preserve">202-B      Removal of Tree Less Than 10" </v>
      </c>
      <c r="B264" s="13" t="s">
        <v>224</v>
      </c>
      <c r="C264" s="13" t="s">
        <v>459</v>
      </c>
      <c r="D264" s="13" t="s">
        <v>207</v>
      </c>
      <c r="E264" s="13" t="s">
        <v>187</v>
      </c>
      <c r="F264" s="13" t="s">
        <v>188</v>
      </c>
      <c r="G264" s="13" t="s">
        <v>189</v>
      </c>
      <c r="H264" s="13" t="s">
        <v>190</v>
      </c>
      <c r="I264" s="13">
        <v>263</v>
      </c>
    </row>
    <row r="265" spans="1:9" x14ac:dyDescent="0.25">
      <c r="A265" s="13" t="str">
        <f t="shared" si="4"/>
        <v xml:space="preserve">202-B      Removal of Trees </v>
      </c>
      <c r="B265" s="13" t="s">
        <v>224</v>
      </c>
      <c r="C265" s="13" t="s">
        <v>460</v>
      </c>
      <c r="D265" s="13" t="s">
        <v>207</v>
      </c>
      <c r="E265" s="13" t="s">
        <v>187</v>
      </c>
      <c r="F265" s="13" t="s">
        <v>188</v>
      </c>
      <c r="G265" s="13" t="s">
        <v>189</v>
      </c>
      <c r="H265" s="13" t="s">
        <v>190</v>
      </c>
      <c r="I265" s="13">
        <v>264</v>
      </c>
    </row>
    <row r="266" spans="1:9" x14ac:dyDescent="0.25">
      <c r="A266" s="13" t="str">
        <f t="shared" si="4"/>
        <v xml:space="preserve">202-B      Removal of Trees 10" to 20" </v>
      </c>
      <c r="B266" s="13" t="s">
        <v>224</v>
      </c>
      <c r="C266" s="13" t="s">
        <v>461</v>
      </c>
      <c r="D266" s="13" t="s">
        <v>207</v>
      </c>
      <c r="E266" s="13" t="s">
        <v>187</v>
      </c>
      <c r="F266" s="13" t="s">
        <v>188</v>
      </c>
      <c r="G266" s="13" t="s">
        <v>189</v>
      </c>
      <c r="H266" s="13" t="s">
        <v>190</v>
      </c>
      <c r="I266" s="13">
        <v>265</v>
      </c>
    </row>
    <row r="267" spans="1:9" x14ac:dyDescent="0.25">
      <c r="A267" s="13" t="str">
        <f t="shared" si="4"/>
        <v xml:space="preserve">202-B      Removal of Trees 4" to 10" </v>
      </c>
      <c r="B267" s="13" t="s">
        <v>224</v>
      </c>
      <c r="C267" s="13" t="s">
        <v>462</v>
      </c>
      <c r="D267" s="13" t="s">
        <v>207</v>
      </c>
      <c r="E267" s="13" t="s">
        <v>187</v>
      </c>
      <c r="F267" s="13" t="s">
        <v>188</v>
      </c>
      <c r="G267" s="13" t="s">
        <v>189</v>
      </c>
      <c r="H267" s="13" t="s">
        <v>190</v>
      </c>
      <c r="I267" s="13">
        <v>266</v>
      </c>
    </row>
    <row r="268" spans="1:9" x14ac:dyDescent="0.25">
      <c r="A268" s="13" t="str">
        <f t="shared" si="4"/>
        <v xml:space="preserve">202-B      Removal of Trees Greater Than 20" </v>
      </c>
      <c r="B268" s="13" t="s">
        <v>224</v>
      </c>
      <c r="C268" s="13" t="s">
        <v>463</v>
      </c>
      <c r="D268" s="13" t="s">
        <v>207</v>
      </c>
      <c r="E268" s="13" t="s">
        <v>187</v>
      </c>
      <c r="F268" s="13" t="s">
        <v>188</v>
      </c>
      <c r="G268" s="13" t="s">
        <v>189</v>
      </c>
      <c r="H268" s="13" t="s">
        <v>190</v>
      </c>
      <c r="I268" s="13">
        <v>267</v>
      </c>
    </row>
    <row r="269" spans="1:9" x14ac:dyDescent="0.25">
      <c r="A269" s="13" t="str">
        <f t="shared" si="4"/>
        <v xml:space="preserve">202-B      Removal of Trees Greater Than 6" </v>
      </c>
      <c r="B269" s="13" t="s">
        <v>224</v>
      </c>
      <c r="C269" s="13" t="s">
        <v>464</v>
      </c>
      <c r="D269" s="13" t="s">
        <v>207</v>
      </c>
      <c r="E269" s="13" t="s">
        <v>187</v>
      </c>
      <c r="F269" s="13" t="s">
        <v>188</v>
      </c>
      <c r="G269" s="13" t="s">
        <v>189</v>
      </c>
      <c r="H269" s="13" t="s">
        <v>190</v>
      </c>
      <c r="I269" s="13">
        <v>268</v>
      </c>
    </row>
    <row r="270" spans="1:9" x14ac:dyDescent="0.25">
      <c r="A270" s="13" t="str">
        <f t="shared" si="4"/>
        <v xml:space="preserve">202-B      Removal of Trees, Less Than or Equal to 10 inches </v>
      </c>
      <c r="B270" s="13" t="s">
        <v>224</v>
      </c>
      <c r="C270" s="13" t="s">
        <v>465</v>
      </c>
      <c r="D270" s="13" t="s">
        <v>207</v>
      </c>
      <c r="E270" s="13" t="s">
        <v>187</v>
      </c>
      <c r="F270" s="13" t="s">
        <v>188</v>
      </c>
      <c r="G270" s="13" t="s">
        <v>189</v>
      </c>
      <c r="H270" s="13" t="s">
        <v>190</v>
      </c>
      <c r="I270" s="13">
        <v>269</v>
      </c>
    </row>
    <row r="271" spans="1:9" x14ac:dyDescent="0.25">
      <c r="A271" s="13" t="str">
        <f t="shared" si="4"/>
        <v xml:space="preserve">202-B      Removal of Trench Drain, All Sizes, All Types </v>
      </c>
      <c r="B271" s="13" t="s">
        <v>224</v>
      </c>
      <c r="C271" s="13" t="s">
        <v>466</v>
      </c>
      <c r="D271" s="13" t="s">
        <v>230</v>
      </c>
      <c r="E271" s="13" t="s">
        <v>187</v>
      </c>
      <c r="F271" s="13" t="s">
        <v>188</v>
      </c>
      <c r="G271" s="13" t="s">
        <v>189</v>
      </c>
      <c r="H271" s="13" t="s">
        <v>190</v>
      </c>
      <c r="I271" s="13">
        <v>270</v>
      </c>
    </row>
    <row r="272" spans="1:9" x14ac:dyDescent="0.25">
      <c r="A272" s="13" t="str">
        <f t="shared" si="4"/>
        <v xml:space="preserve">202-B      Removal of Underground Electric Wire </v>
      </c>
      <c r="B272" s="13" t="s">
        <v>224</v>
      </c>
      <c r="C272" s="13" t="s">
        <v>467</v>
      </c>
      <c r="D272" s="13" t="s">
        <v>230</v>
      </c>
      <c r="E272" s="13" t="s">
        <v>187</v>
      </c>
      <c r="F272" s="13" t="s">
        <v>188</v>
      </c>
      <c r="G272" s="13" t="s">
        <v>189</v>
      </c>
      <c r="H272" s="13" t="s">
        <v>190</v>
      </c>
      <c r="I272" s="13">
        <v>271</v>
      </c>
    </row>
    <row r="273" spans="1:9" x14ac:dyDescent="0.25">
      <c r="A273" s="13" t="str">
        <f t="shared" si="4"/>
        <v xml:space="preserve">202-B      Removal of Underpass Luminaire </v>
      </c>
      <c r="B273" s="13" t="s">
        <v>224</v>
      </c>
      <c r="C273" s="13" t="s">
        <v>468</v>
      </c>
      <c r="D273" s="13" t="s">
        <v>207</v>
      </c>
      <c r="E273" s="13" t="s">
        <v>187</v>
      </c>
      <c r="F273" s="13" t="s">
        <v>188</v>
      </c>
      <c r="G273" s="13" t="s">
        <v>189</v>
      </c>
      <c r="H273" s="13" t="s">
        <v>190</v>
      </c>
      <c r="I273" s="13">
        <v>272</v>
      </c>
    </row>
    <row r="274" spans="1:9" x14ac:dyDescent="0.25">
      <c r="A274" s="13" t="str">
        <f t="shared" si="4"/>
        <v xml:space="preserve">202-B      Removal of Uplighting </v>
      </c>
      <c r="B274" s="13" t="s">
        <v>224</v>
      </c>
      <c r="C274" s="13" t="s">
        <v>469</v>
      </c>
      <c r="D274" s="13" t="s">
        <v>207</v>
      </c>
      <c r="E274" s="13" t="s">
        <v>187</v>
      </c>
      <c r="F274" s="13" t="s">
        <v>188</v>
      </c>
      <c r="G274" s="13" t="s">
        <v>189</v>
      </c>
      <c r="H274" s="13" t="s">
        <v>190</v>
      </c>
      <c r="I274" s="13">
        <v>273</v>
      </c>
    </row>
    <row r="275" spans="1:9" x14ac:dyDescent="0.25">
      <c r="A275" s="13" t="str">
        <f t="shared" si="4"/>
        <v xml:space="preserve">202-B      Removal of W-Beam Guard Rail, Including Resetting </v>
      </c>
      <c r="B275" s="13" t="s">
        <v>224</v>
      </c>
      <c r="C275" s="13" t="s">
        <v>470</v>
      </c>
      <c r="D275" s="13" t="s">
        <v>230</v>
      </c>
      <c r="E275" s="13" t="s">
        <v>187</v>
      </c>
      <c r="F275" s="13" t="s">
        <v>188</v>
      </c>
      <c r="G275" s="13" t="s">
        <v>189</v>
      </c>
      <c r="H275" s="13" t="s">
        <v>190</v>
      </c>
      <c r="I275" s="13">
        <v>274</v>
      </c>
    </row>
    <row r="276" spans="1:9" x14ac:dyDescent="0.25">
      <c r="A276" s="13" t="str">
        <f t="shared" si="4"/>
        <v xml:space="preserve">202-B      Removal of Water Line, All Sizes, All Types </v>
      </c>
      <c r="B276" s="13" t="s">
        <v>224</v>
      </c>
      <c r="C276" s="13" t="s">
        <v>471</v>
      </c>
      <c r="D276" s="13" t="s">
        <v>207</v>
      </c>
      <c r="E276" s="13" t="s">
        <v>187</v>
      </c>
      <c r="F276" s="13" t="s">
        <v>188</v>
      </c>
      <c r="G276" s="13" t="s">
        <v>189</v>
      </c>
      <c r="H276" s="13" t="s">
        <v>190</v>
      </c>
      <c r="I276" s="13">
        <v>275</v>
      </c>
    </row>
    <row r="277" spans="1:9" x14ac:dyDescent="0.25">
      <c r="A277" s="13" t="str">
        <f t="shared" si="4"/>
        <v xml:space="preserve">202-B      Removal of Water Line, All Sizes, All Types </v>
      </c>
      <c r="B277" s="13" t="s">
        <v>224</v>
      </c>
      <c r="C277" s="13" t="s">
        <v>471</v>
      </c>
      <c r="D277" s="13" t="s">
        <v>230</v>
      </c>
      <c r="E277" s="13" t="s">
        <v>187</v>
      </c>
      <c r="F277" s="13" t="s">
        <v>188</v>
      </c>
      <c r="G277" s="13" t="s">
        <v>189</v>
      </c>
      <c r="H277" s="13" t="s">
        <v>190</v>
      </c>
      <c r="I277" s="13">
        <v>276</v>
      </c>
    </row>
    <row r="278" spans="1:9" x14ac:dyDescent="0.25">
      <c r="A278" s="13" t="str">
        <f t="shared" si="4"/>
        <v xml:space="preserve">202-B      Removal of Water Meters, All Sizes </v>
      </c>
      <c r="B278" s="13" t="s">
        <v>224</v>
      </c>
      <c r="C278" s="13" t="s">
        <v>472</v>
      </c>
      <c r="D278" s="13" t="s">
        <v>207</v>
      </c>
      <c r="E278" s="13" t="s">
        <v>187</v>
      </c>
      <c r="F278" s="13" t="s">
        <v>188</v>
      </c>
      <c r="G278" s="13" t="s">
        <v>189</v>
      </c>
      <c r="H278" s="13" t="s">
        <v>190</v>
      </c>
      <c r="I278" s="13">
        <v>277</v>
      </c>
    </row>
    <row r="279" spans="1:9" x14ac:dyDescent="0.25">
      <c r="A279" s="13" t="str">
        <f t="shared" si="4"/>
        <v xml:space="preserve">202-B      Removal of Wiring </v>
      </c>
      <c r="B279" s="13" t="s">
        <v>224</v>
      </c>
      <c r="C279" s="13" t="s">
        <v>473</v>
      </c>
      <c r="D279" s="13" t="s">
        <v>230</v>
      </c>
      <c r="E279" s="13" t="s">
        <v>187</v>
      </c>
      <c r="F279" s="13" t="s">
        <v>188</v>
      </c>
      <c r="G279" s="13" t="s">
        <v>189</v>
      </c>
      <c r="H279" s="13" t="s">
        <v>190</v>
      </c>
      <c r="I279" s="13">
        <v>278</v>
      </c>
    </row>
    <row r="280" spans="1:9" x14ac:dyDescent="0.25">
      <c r="A280" s="13" t="str">
        <f t="shared" si="4"/>
        <v xml:space="preserve">202-B      Removal of and Replacement of </v>
      </c>
      <c r="B280" s="13" t="s">
        <v>224</v>
      </c>
      <c r="C280" s="13" t="s">
        <v>474</v>
      </c>
      <c r="D280" s="13" t="s">
        <v>207</v>
      </c>
      <c r="E280" s="13" t="s">
        <v>187</v>
      </c>
      <c r="F280" s="13" t="s">
        <v>188</v>
      </c>
      <c r="G280" s="13" t="s">
        <v>189</v>
      </c>
      <c r="H280" s="13" t="s">
        <v>190</v>
      </c>
      <c r="I280" s="13">
        <v>279</v>
      </c>
    </row>
    <row r="281" spans="1:9" x14ac:dyDescent="0.25">
      <c r="A281" s="13" t="str">
        <f t="shared" si="4"/>
        <v xml:space="preserve">202-B      Removal of and Replacement of Blockouts </v>
      </c>
      <c r="B281" s="13" t="s">
        <v>224</v>
      </c>
      <c r="C281" s="13" t="s">
        <v>475</v>
      </c>
      <c r="D281" s="13" t="s">
        <v>207</v>
      </c>
      <c r="E281" s="13" t="s">
        <v>187</v>
      </c>
      <c r="F281" s="13" t="s">
        <v>188</v>
      </c>
      <c r="G281" s="13" t="s">
        <v>189</v>
      </c>
      <c r="H281" s="13" t="s">
        <v>190</v>
      </c>
      <c r="I281" s="13">
        <v>280</v>
      </c>
    </row>
    <row r="282" spans="1:9" x14ac:dyDescent="0.25">
      <c r="A282" s="13" t="str">
        <f t="shared" si="4"/>
        <v xml:space="preserve">202-B      Removal of Antenna Tower Communication Hut </v>
      </c>
      <c r="B282" s="13" t="s">
        <v>224</v>
      </c>
      <c r="C282" s="13" t="s">
        <v>476</v>
      </c>
      <c r="D282" s="13" t="s">
        <v>207</v>
      </c>
      <c r="E282" s="13" t="s">
        <v>187</v>
      </c>
      <c r="F282" s="13" t="s">
        <v>188</v>
      </c>
      <c r="G282" s="13" t="s">
        <v>189</v>
      </c>
      <c r="H282" s="13" t="s">
        <v>190</v>
      </c>
      <c r="I282" s="13">
        <v>281</v>
      </c>
    </row>
    <row r="283" spans="1:9" x14ac:dyDescent="0.25">
      <c r="A283" s="13" t="str">
        <f t="shared" si="4"/>
        <v xml:space="preserve">202-B      Removal of Fence Post, All Types, Including Footing </v>
      </c>
      <c r="B283" s="13" t="s">
        <v>224</v>
      </c>
      <c r="C283" s="13" t="s">
        <v>477</v>
      </c>
      <c r="D283" s="13" t="s">
        <v>207</v>
      </c>
      <c r="E283" s="13" t="s">
        <v>187</v>
      </c>
      <c r="F283" s="13" t="s">
        <v>188</v>
      </c>
      <c r="G283" s="13" t="s">
        <v>189</v>
      </c>
      <c r="H283" s="13" t="s">
        <v>190</v>
      </c>
      <c r="I283" s="13">
        <v>282</v>
      </c>
    </row>
    <row r="284" spans="1:9" x14ac:dyDescent="0.25">
      <c r="A284" s="13" t="str">
        <f t="shared" si="4"/>
        <v xml:space="preserve">202-B      Removal of Debris and Sand From Inlet and Junction Box, All Types &amp; Sizes </v>
      </c>
      <c r="B284" s="13" t="s">
        <v>224</v>
      </c>
      <c r="C284" s="13" t="s">
        <v>478</v>
      </c>
      <c r="D284" s="13" t="s">
        <v>207</v>
      </c>
      <c r="E284" s="13" t="s">
        <v>187</v>
      </c>
      <c r="F284" s="13" t="s">
        <v>188</v>
      </c>
      <c r="G284" s="13" t="s">
        <v>189</v>
      </c>
      <c r="H284" s="13" t="s">
        <v>190</v>
      </c>
      <c r="I284" s="13">
        <v>283</v>
      </c>
    </row>
    <row r="285" spans="1:9" x14ac:dyDescent="0.25">
      <c r="A285" s="13" t="str">
        <f t="shared" si="4"/>
        <v xml:space="preserve">202-B      Removal of Trees Greater Than 10" </v>
      </c>
      <c r="B285" s="13" t="s">
        <v>224</v>
      </c>
      <c r="C285" s="13" t="s">
        <v>479</v>
      </c>
      <c r="D285" s="13" t="s">
        <v>207</v>
      </c>
      <c r="E285" s="13" t="s">
        <v>187</v>
      </c>
      <c r="F285" s="13" t="s">
        <v>188</v>
      </c>
      <c r="G285" s="13" t="s">
        <v>189</v>
      </c>
      <c r="H285" s="13" t="s">
        <v>190</v>
      </c>
      <c r="I285" s="13">
        <v>284</v>
      </c>
    </row>
    <row r="286" spans="1:9" x14ac:dyDescent="0.25">
      <c r="A286" s="13" t="str">
        <f t="shared" si="4"/>
        <v xml:space="preserve">202-B      Removal of and Replacement of </v>
      </c>
      <c r="B286" s="13" t="s">
        <v>224</v>
      </c>
      <c r="C286" s="13" t="s">
        <v>474</v>
      </c>
      <c r="D286" s="13" t="s">
        <v>308</v>
      </c>
      <c r="E286" s="13" t="s">
        <v>187</v>
      </c>
      <c r="F286" s="13" t="s">
        <v>188</v>
      </c>
      <c r="G286" s="13" t="s">
        <v>189</v>
      </c>
      <c r="H286" s="13" t="s">
        <v>190</v>
      </c>
      <c r="I286" s="13">
        <v>285</v>
      </c>
    </row>
    <row r="287" spans="1:9" x14ac:dyDescent="0.25">
      <c r="A287" s="13" t="str">
        <f t="shared" si="4"/>
        <v xml:space="preserve">202-B      Removal of Approach Slab </v>
      </c>
      <c r="B287" s="13" t="s">
        <v>224</v>
      </c>
      <c r="C287" s="13" t="s">
        <v>480</v>
      </c>
      <c r="D287" s="13" t="s">
        <v>228</v>
      </c>
      <c r="E287" s="13" t="s">
        <v>187</v>
      </c>
      <c r="F287" s="13" t="s">
        <v>188</v>
      </c>
      <c r="G287" s="13" t="s">
        <v>189</v>
      </c>
      <c r="H287" s="13" t="s">
        <v>190</v>
      </c>
      <c r="I287" s="13">
        <v>286</v>
      </c>
    </row>
    <row r="288" spans="1:9" x14ac:dyDescent="0.25">
      <c r="A288" s="13" t="str">
        <f t="shared" si="4"/>
        <v xml:space="preserve">202-B      Removal of Milling Grindings </v>
      </c>
      <c r="B288" s="13" t="s">
        <v>224</v>
      </c>
      <c r="C288" s="13" t="s">
        <v>481</v>
      </c>
      <c r="D288" s="13" t="s">
        <v>230</v>
      </c>
      <c r="E288" s="13" t="s">
        <v>187</v>
      </c>
      <c r="F288" s="13" t="s">
        <v>188</v>
      </c>
      <c r="G288" s="13" t="s">
        <v>189</v>
      </c>
      <c r="H288" s="13" t="s">
        <v>190</v>
      </c>
      <c r="I288" s="13">
        <v>287</v>
      </c>
    </row>
    <row r="289" spans="1:9" x14ac:dyDescent="0.25">
      <c r="A289" s="13" t="str">
        <f t="shared" si="4"/>
        <v xml:space="preserve">202-B      Removal of Temporary Steel Sheet Piling </v>
      </c>
      <c r="B289" s="13" t="s">
        <v>224</v>
      </c>
      <c r="C289" s="13" t="s">
        <v>482</v>
      </c>
      <c r="D289" s="13" t="s">
        <v>308</v>
      </c>
      <c r="E289" s="13" t="s">
        <v>187</v>
      </c>
      <c r="F289" s="13" t="s">
        <v>188</v>
      </c>
      <c r="G289" s="13" t="s">
        <v>189</v>
      </c>
      <c r="H289" s="13" t="s">
        <v>190</v>
      </c>
      <c r="I289" s="13">
        <v>288</v>
      </c>
    </row>
    <row r="290" spans="1:9" x14ac:dyDescent="0.25">
      <c r="A290" s="13" t="str">
        <f t="shared" si="4"/>
        <v xml:space="preserve">202-B      Removal of Trench Widening, All Widths and Depths </v>
      </c>
      <c r="B290" s="13" t="s">
        <v>224</v>
      </c>
      <c r="C290" s="13" t="s">
        <v>483</v>
      </c>
      <c r="D290" s="13" t="s">
        <v>230</v>
      </c>
      <c r="E290" s="13" t="s">
        <v>187</v>
      </c>
      <c r="F290" s="13" t="s">
        <v>188</v>
      </c>
      <c r="G290" s="13" t="s">
        <v>189</v>
      </c>
      <c r="H290" s="13" t="s">
        <v>190</v>
      </c>
      <c r="I290" s="13">
        <v>289</v>
      </c>
    </row>
    <row r="291" spans="1:9" x14ac:dyDescent="0.25">
      <c r="A291" s="13" t="str">
        <f t="shared" si="4"/>
        <v xml:space="preserve">202-B      Removal of and Replacement of </v>
      </c>
      <c r="B291" s="13" t="s">
        <v>224</v>
      </c>
      <c r="C291" s="13" t="s">
        <v>474</v>
      </c>
      <c r="D291" s="13" t="s">
        <v>241</v>
      </c>
      <c r="E291" s="13" t="s">
        <v>187</v>
      </c>
      <c r="F291" s="13" t="s">
        <v>188</v>
      </c>
      <c r="G291" s="13" t="s">
        <v>189</v>
      </c>
      <c r="H291" s="13" t="s">
        <v>190</v>
      </c>
      <c r="I291" s="13">
        <v>290</v>
      </c>
    </row>
    <row r="292" spans="1:9" x14ac:dyDescent="0.25">
      <c r="A292" s="13" t="str">
        <f t="shared" si="4"/>
        <v xml:space="preserve">202-B      Removal of Overhead Flashing Beacon </v>
      </c>
      <c r="B292" s="13" t="s">
        <v>224</v>
      </c>
      <c r="C292" s="13" t="s">
        <v>484</v>
      </c>
      <c r="D292" s="13" t="s">
        <v>207</v>
      </c>
      <c r="E292" s="13" t="s">
        <v>187</v>
      </c>
      <c r="F292" s="13" t="s">
        <v>188</v>
      </c>
      <c r="G292" s="13" t="s">
        <v>189</v>
      </c>
      <c r="H292" s="13" t="s">
        <v>190</v>
      </c>
      <c r="I292" s="13">
        <v>291</v>
      </c>
    </row>
    <row r="293" spans="1:9" x14ac:dyDescent="0.25">
      <c r="A293" s="13" t="str">
        <f t="shared" si="4"/>
        <v xml:space="preserve">202-B      Removal of Debris and Sand From Box Culvert, 6-foot to Less than 10-foot Width </v>
      </c>
      <c r="B293" s="13" t="s">
        <v>224</v>
      </c>
      <c r="C293" s="13" t="s">
        <v>485</v>
      </c>
      <c r="D293" s="13" t="s">
        <v>230</v>
      </c>
      <c r="E293" s="13" t="s">
        <v>187</v>
      </c>
      <c r="F293" s="13" t="s">
        <v>188</v>
      </c>
      <c r="G293" s="13" t="s">
        <v>189</v>
      </c>
      <c r="H293" s="13" t="s">
        <v>190</v>
      </c>
      <c r="I293" s="13">
        <v>292</v>
      </c>
    </row>
    <row r="294" spans="1:9" x14ac:dyDescent="0.25">
      <c r="A294" s="13" t="str">
        <f t="shared" si="4"/>
        <v xml:space="preserve">202-B      Removal of Dynamic Message Sign </v>
      </c>
      <c r="B294" s="13" t="s">
        <v>224</v>
      </c>
      <c r="C294" s="13" t="s">
        <v>486</v>
      </c>
      <c r="D294" s="13" t="s">
        <v>207</v>
      </c>
      <c r="E294" s="13" t="s">
        <v>187</v>
      </c>
      <c r="F294" s="13" t="s">
        <v>188</v>
      </c>
      <c r="G294" s="13" t="s">
        <v>189</v>
      </c>
      <c r="H294" s="13" t="s">
        <v>190</v>
      </c>
      <c r="I294" s="13">
        <v>293</v>
      </c>
    </row>
    <row r="295" spans="1:9" x14ac:dyDescent="0.25">
      <c r="A295" s="13" t="str">
        <f t="shared" si="4"/>
        <v xml:space="preserve">202-B      Removal of Part of End Bent Cap, Curb, and Wingwall </v>
      </c>
      <c r="B295" s="13" t="s">
        <v>224</v>
      </c>
      <c r="C295" s="13" t="s">
        <v>487</v>
      </c>
      <c r="D295" s="13" t="s">
        <v>228</v>
      </c>
      <c r="E295" s="13" t="s">
        <v>187</v>
      </c>
      <c r="F295" s="13" t="s">
        <v>188</v>
      </c>
      <c r="G295" s="13" t="s">
        <v>189</v>
      </c>
      <c r="H295" s="13" t="s">
        <v>190</v>
      </c>
      <c r="I295" s="13">
        <v>294</v>
      </c>
    </row>
    <row r="296" spans="1:9" x14ac:dyDescent="0.25">
      <c r="A296" s="13" t="str">
        <f t="shared" si="4"/>
        <v xml:space="preserve">202-B      Removal of Debris from Drainage Channel </v>
      </c>
      <c r="B296" s="13" t="s">
        <v>224</v>
      </c>
      <c r="C296" s="13" t="s">
        <v>488</v>
      </c>
      <c r="D296" s="13" t="s">
        <v>230</v>
      </c>
      <c r="E296" s="13" t="s">
        <v>187</v>
      </c>
      <c r="F296" s="13" t="s">
        <v>188</v>
      </c>
      <c r="G296" s="13" t="s">
        <v>189</v>
      </c>
      <c r="H296" s="13" t="s">
        <v>190</v>
      </c>
      <c r="I296" s="13">
        <v>295</v>
      </c>
    </row>
    <row r="297" spans="1:9" x14ac:dyDescent="0.25">
      <c r="A297" s="13" t="str">
        <f t="shared" si="4"/>
        <v xml:space="preserve">202-B      Removal of Part of Int. Bent Cap </v>
      </c>
      <c r="B297" s="13" t="s">
        <v>224</v>
      </c>
      <c r="C297" s="13" t="s">
        <v>489</v>
      </c>
      <c r="D297" s="13" t="s">
        <v>228</v>
      </c>
      <c r="E297" s="13" t="s">
        <v>187</v>
      </c>
      <c r="F297" s="13" t="s">
        <v>188</v>
      </c>
      <c r="G297" s="13" t="s">
        <v>189</v>
      </c>
      <c r="H297" s="13" t="s">
        <v>190</v>
      </c>
      <c r="I297" s="13">
        <v>296</v>
      </c>
    </row>
    <row r="298" spans="1:9" x14ac:dyDescent="0.25">
      <c r="A298" s="13" t="str">
        <f t="shared" si="4"/>
        <v xml:space="preserve">202-B      Removal &amp; Replacement of Edge Drain Outlet </v>
      </c>
      <c r="B298" s="13" t="s">
        <v>224</v>
      </c>
      <c r="C298" s="13" t="s">
        <v>490</v>
      </c>
      <c r="D298" s="13" t="s">
        <v>207</v>
      </c>
      <c r="E298" s="13" t="s">
        <v>187</v>
      </c>
      <c r="F298" s="13" t="s">
        <v>188</v>
      </c>
      <c r="G298" s="13" t="s">
        <v>189</v>
      </c>
      <c r="H298" s="13" t="s">
        <v>190</v>
      </c>
      <c r="I298" s="13">
        <v>297</v>
      </c>
    </row>
    <row r="299" spans="1:9" x14ac:dyDescent="0.25">
      <c r="A299" s="13" t="str">
        <f t="shared" si="4"/>
        <v xml:space="preserve">202-B      Removal of Electric Service </v>
      </c>
      <c r="B299" s="13" t="s">
        <v>224</v>
      </c>
      <c r="C299" s="13" t="s">
        <v>491</v>
      </c>
      <c r="D299" s="13" t="s">
        <v>207</v>
      </c>
      <c r="E299" s="13" t="s">
        <v>187</v>
      </c>
      <c r="F299" s="13" t="s">
        <v>188</v>
      </c>
      <c r="G299" s="13" t="s">
        <v>189</v>
      </c>
      <c r="H299" s="13" t="s">
        <v>190</v>
      </c>
      <c r="I299" s="13">
        <v>298</v>
      </c>
    </row>
    <row r="300" spans="1:9" x14ac:dyDescent="0.25">
      <c r="A300" s="13" t="str">
        <f t="shared" si="4"/>
        <v xml:space="preserve">202-B      Removal of Equipment Cabinet, Type B, Pole Mounted </v>
      </c>
      <c r="B300" s="13" t="s">
        <v>224</v>
      </c>
      <c r="C300" s="13" t="s">
        <v>492</v>
      </c>
      <c r="D300" s="13" t="s">
        <v>207</v>
      </c>
      <c r="E300" s="13" t="s">
        <v>187</v>
      </c>
      <c r="F300" s="13" t="s">
        <v>188</v>
      </c>
      <c r="G300" s="13" t="s">
        <v>189</v>
      </c>
      <c r="H300" s="13" t="s">
        <v>190</v>
      </c>
      <c r="I300" s="13">
        <v>299</v>
      </c>
    </row>
    <row r="301" spans="1:9" x14ac:dyDescent="0.25">
      <c r="A301" s="13" t="str">
        <f t="shared" si="4"/>
        <v xml:space="preserve">202-B      Removal of Splice Enclosure </v>
      </c>
      <c r="B301" s="13" t="s">
        <v>224</v>
      </c>
      <c r="C301" s="13" t="s">
        <v>493</v>
      </c>
      <c r="D301" s="13" t="s">
        <v>207</v>
      </c>
      <c r="E301" s="13" t="s">
        <v>187</v>
      </c>
      <c r="F301" s="13" t="s">
        <v>188</v>
      </c>
      <c r="G301" s="13" t="s">
        <v>189</v>
      </c>
      <c r="H301" s="13" t="s">
        <v>190</v>
      </c>
      <c r="I301" s="13">
        <v>300</v>
      </c>
    </row>
    <row r="302" spans="1:9" x14ac:dyDescent="0.25">
      <c r="A302" s="13" t="str">
        <f t="shared" si="4"/>
        <v xml:space="preserve">202-B      Removal of On Street Video Equipment, Fixed Type </v>
      </c>
      <c r="B302" s="13" t="s">
        <v>224</v>
      </c>
      <c r="C302" s="13" t="s">
        <v>494</v>
      </c>
      <c r="D302" s="13" t="s">
        <v>207</v>
      </c>
      <c r="E302" s="13" t="s">
        <v>187</v>
      </c>
      <c r="F302" s="13" t="s">
        <v>188</v>
      </c>
      <c r="G302" s="13" t="s">
        <v>189</v>
      </c>
      <c r="H302" s="13" t="s">
        <v>190</v>
      </c>
      <c r="I302" s="13">
        <v>301</v>
      </c>
    </row>
    <row r="303" spans="1:9" x14ac:dyDescent="0.25">
      <c r="A303" s="13" t="str">
        <f t="shared" si="4"/>
        <v xml:space="preserve">202-B      Removal of On Street Video Equipment, PTZ Type </v>
      </c>
      <c r="B303" s="13" t="s">
        <v>224</v>
      </c>
      <c r="C303" s="13" t="s">
        <v>495</v>
      </c>
      <c r="D303" s="13" t="s">
        <v>207</v>
      </c>
      <c r="E303" s="13" t="s">
        <v>187</v>
      </c>
      <c r="F303" s="13" t="s">
        <v>188</v>
      </c>
      <c r="G303" s="13" t="s">
        <v>189</v>
      </c>
      <c r="H303" s="13" t="s">
        <v>190</v>
      </c>
      <c r="I303" s="13">
        <v>302</v>
      </c>
    </row>
    <row r="304" spans="1:9" x14ac:dyDescent="0.25">
      <c r="A304" s="13" t="str">
        <f t="shared" si="4"/>
        <v xml:space="preserve">202-B      Removal of Bluetooth Detection System </v>
      </c>
      <c r="B304" s="13" t="s">
        <v>224</v>
      </c>
      <c r="C304" s="13" t="s">
        <v>496</v>
      </c>
      <c r="D304" s="13" t="s">
        <v>207</v>
      </c>
      <c r="E304" s="13" t="s">
        <v>187</v>
      </c>
      <c r="F304" s="13" t="s">
        <v>188</v>
      </c>
      <c r="G304" s="13" t="s">
        <v>189</v>
      </c>
      <c r="H304" s="13" t="s">
        <v>190</v>
      </c>
      <c r="I304" s="13">
        <v>303</v>
      </c>
    </row>
    <row r="305" spans="1:9" x14ac:dyDescent="0.25">
      <c r="A305" s="13" t="str">
        <f t="shared" si="4"/>
        <v xml:space="preserve">202-B      Removal of ITS Radar Detection Sensor </v>
      </c>
      <c r="B305" s="13" t="s">
        <v>224</v>
      </c>
      <c r="C305" s="13" t="s">
        <v>497</v>
      </c>
      <c r="D305" s="13" t="s">
        <v>207</v>
      </c>
      <c r="E305" s="13" t="s">
        <v>187</v>
      </c>
      <c r="F305" s="13" t="s">
        <v>188</v>
      </c>
      <c r="G305" s="13" t="s">
        <v>189</v>
      </c>
      <c r="H305" s="13" t="s">
        <v>190</v>
      </c>
      <c r="I305" s="13">
        <v>304</v>
      </c>
    </row>
    <row r="306" spans="1:9" x14ac:dyDescent="0.25">
      <c r="A306" s="13" t="str">
        <f t="shared" si="4"/>
        <v xml:space="preserve">202-B      Removal of Structural Conduit </v>
      </c>
      <c r="B306" s="13" t="s">
        <v>224</v>
      </c>
      <c r="C306" s="13" t="s">
        <v>498</v>
      </c>
      <c r="D306" s="13" t="s">
        <v>230</v>
      </c>
      <c r="E306" s="13" t="s">
        <v>187</v>
      </c>
      <c r="F306" s="13" t="s">
        <v>188</v>
      </c>
      <c r="G306" s="13" t="s">
        <v>189</v>
      </c>
      <c r="H306" s="13" t="s">
        <v>190</v>
      </c>
      <c r="I306" s="13">
        <v>305</v>
      </c>
    </row>
    <row r="307" spans="1:9" x14ac:dyDescent="0.25">
      <c r="A307" s="13" t="str">
        <f t="shared" si="4"/>
        <v xml:space="preserve">202-B      Removal and Replacement of Edge Drains with Drainage Material </v>
      </c>
      <c r="B307" s="13" t="s">
        <v>224</v>
      </c>
      <c r="C307" s="13" t="s">
        <v>499</v>
      </c>
      <c r="D307" s="13" t="s">
        <v>230</v>
      </c>
      <c r="E307" s="13" t="s">
        <v>187</v>
      </c>
      <c r="F307" s="13" t="s">
        <v>188</v>
      </c>
      <c r="G307" s="13" t="s">
        <v>189</v>
      </c>
      <c r="H307" s="13" t="s">
        <v>190</v>
      </c>
      <c r="I307" s="13">
        <v>306</v>
      </c>
    </row>
    <row r="308" spans="1:9" x14ac:dyDescent="0.25">
      <c r="A308" s="13" t="str">
        <f t="shared" si="4"/>
        <v xml:space="preserve">203-A      Unclassified Excavation, FM, AH </v>
      </c>
      <c r="B308" s="13" t="s">
        <v>500</v>
      </c>
      <c r="C308" s="13" t="s">
        <v>501</v>
      </c>
      <c r="D308" s="13" t="s">
        <v>241</v>
      </c>
      <c r="E308" s="13" t="s">
        <v>502</v>
      </c>
      <c r="F308" s="13" t="s">
        <v>188</v>
      </c>
      <c r="G308" s="13" t="s">
        <v>189</v>
      </c>
      <c r="H308" s="13" t="s">
        <v>190</v>
      </c>
      <c r="I308" s="13">
        <v>307</v>
      </c>
    </row>
    <row r="309" spans="1:9" x14ac:dyDescent="0.25">
      <c r="A309" s="13" t="str">
        <f t="shared" si="4"/>
        <v xml:space="preserve">203-A      Unclassified Excavation, LVM, AH </v>
      </c>
      <c r="B309" s="13" t="s">
        <v>500</v>
      </c>
      <c r="C309" s="13" t="s">
        <v>503</v>
      </c>
      <c r="D309" s="13" t="s">
        <v>241</v>
      </c>
      <c r="E309" s="13" t="s">
        <v>502</v>
      </c>
      <c r="F309" s="13" t="s">
        <v>188</v>
      </c>
      <c r="G309" s="13" t="s">
        <v>189</v>
      </c>
      <c r="H309" s="13" t="s">
        <v>190</v>
      </c>
      <c r="I309" s="13">
        <v>308</v>
      </c>
    </row>
    <row r="310" spans="1:9" x14ac:dyDescent="0.25">
      <c r="A310" s="13" t="str">
        <f t="shared" si="4"/>
        <v xml:space="preserve">203-B      Rock Excavation, FM, AH </v>
      </c>
      <c r="B310" s="13" t="s">
        <v>504</v>
      </c>
      <c r="C310" s="13" t="s">
        <v>505</v>
      </c>
      <c r="D310" s="13" t="s">
        <v>241</v>
      </c>
      <c r="E310" s="13" t="s">
        <v>502</v>
      </c>
      <c r="F310" s="13" t="s">
        <v>188</v>
      </c>
      <c r="G310" s="13" t="s">
        <v>189</v>
      </c>
      <c r="H310" s="13" t="s">
        <v>190</v>
      </c>
      <c r="I310" s="13">
        <v>309</v>
      </c>
    </row>
    <row r="311" spans="1:9" x14ac:dyDescent="0.25">
      <c r="A311" s="13" t="str">
        <f t="shared" si="4"/>
        <v xml:space="preserve">203-B      Rock Excavation, LVM, AH </v>
      </c>
      <c r="B311" s="13" t="s">
        <v>504</v>
      </c>
      <c r="C311" s="13" t="s">
        <v>506</v>
      </c>
      <c r="D311" s="13" t="s">
        <v>241</v>
      </c>
      <c r="E311" s="13" t="s">
        <v>502</v>
      </c>
      <c r="F311" s="13" t="s">
        <v>188</v>
      </c>
      <c r="G311" s="13" t="s">
        <v>189</v>
      </c>
      <c r="H311" s="13" t="s">
        <v>190</v>
      </c>
      <c r="I311" s="13">
        <v>310</v>
      </c>
    </row>
    <row r="312" spans="1:9" x14ac:dyDescent="0.25">
      <c r="A312" s="13" t="str">
        <f t="shared" si="4"/>
        <v xml:space="preserve">203-D      Muck Excavation, FM </v>
      </c>
      <c r="B312" s="13" t="s">
        <v>507</v>
      </c>
      <c r="C312" s="13" t="s">
        <v>508</v>
      </c>
      <c r="D312" s="13" t="s">
        <v>241</v>
      </c>
      <c r="E312" s="13" t="s">
        <v>502</v>
      </c>
      <c r="F312" s="13" t="s">
        <v>188</v>
      </c>
      <c r="G312" s="13" t="s">
        <v>189</v>
      </c>
      <c r="H312" s="13" t="s">
        <v>190</v>
      </c>
      <c r="I312" s="13">
        <v>311</v>
      </c>
    </row>
    <row r="313" spans="1:9" x14ac:dyDescent="0.25">
      <c r="A313" s="13" t="str">
        <f t="shared" si="4"/>
        <v xml:space="preserve">203-D      Muck Excavation, LVM </v>
      </c>
      <c r="B313" s="13" t="s">
        <v>507</v>
      </c>
      <c r="C313" s="13" t="s">
        <v>509</v>
      </c>
      <c r="D313" s="13" t="s">
        <v>241</v>
      </c>
      <c r="E313" s="13" t="s">
        <v>502</v>
      </c>
      <c r="F313" s="13" t="s">
        <v>188</v>
      </c>
      <c r="G313" s="13" t="s">
        <v>189</v>
      </c>
      <c r="H313" s="13" t="s">
        <v>190</v>
      </c>
      <c r="I313" s="13">
        <v>312</v>
      </c>
    </row>
    <row r="314" spans="1:9" x14ac:dyDescent="0.25">
      <c r="A314" s="13" t="str">
        <f t="shared" si="4"/>
        <v xml:space="preserve">203-E      Borrow Excavation, AH, LVM, State Furnished </v>
      </c>
      <c r="B314" s="13" t="s">
        <v>510</v>
      </c>
      <c r="C314" s="13" t="s">
        <v>511</v>
      </c>
      <c r="D314" s="13" t="s">
        <v>241</v>
      </c>
      <c r="E314" s="13" t="s">
        <v>502</v>
      </c>
      <c r="F314" s="13" t="s">
        <v>188</v>
      </c>
      <c r="G314" s="13" t="s">
        <v>189</v>
      </c>
      <c r="H314" s="13" t="s">
        <v>190</v>
      </c>
      <c r="I314" s="13">
        <v>313</v>
      </c>
    </row>
    <row r="315" spans="1:9" x14ac:dyDescent="0.25">
      <c r="A315" s="13" t="str">
        <f t="shared" si="4"/>
        <v xml:space="preserve">203-EX     Borrow Excavation, AH, FME, Class B1 </v>
      </c>
      <c r="B315" s="13" t="s">
        <v>512</v>
      </c>
      <c r="C315" s="13" t="s">
        <v>513</v>
      </c>
      <c r="D315" s="13" t="s">
        <v>241</v>
      </c>
      <c r="E315" s="13" t="s">
        <v>502</v>
      </c>
      <c r="F315" s="13" t="s">
        <v>188</v>
      </c>
      <c r="G315" s="13" t="s">
        <v>189</v>
      </c>
      <c r="H315" s="13" t="s">
        <v>190</v>
      </c>
      <c r="I315" s="13">
        <v>314</v>
      </c>
    </row>
    <row r="316" spans="1:9" x14ac:dyDescent="0.25">
      <c r="A316" s="13" t="str">
        <f t="shared" si="4"/>
        <v xml:space="preserve">907-203-EX Borrow Excavation, AH, FME, Class B18 </v>
      </c>
      <c r="B316" s="13" t="s">
        <v>514</v>
      </c>
      <c r="C316" s="13" t="s">
        <v>515</v>
      </c>
      <c r="D316" s="13" t="s">
        <v>241</v>
      </c>
      <c r="E316" s="13" t="s">
        <v>502</v>
      </c>
      <c r="F316" s="13" t="s">
        <v>188</v>
      </c>
      <c r="G316" s="13" t="s">
        <v>189</v>
      </c>
      <c r="H316" s="13" t="s">
        <v>190</v>
      </c>
      <c r="I316" s="13">
        <v>315</v>
      </c>
    </row>
    <row r="317" spans="1:9" x14ac:dyDescent="0.25">
      <c r="A317" s="13" t="str">
        <f t="shared" si="4"/>
        <v xml:space="preserve">203-EX     Borrow Excavation, AH, FME, Class B10 </v>
      </c>
      <c r="B317" s="13" t="s">
        <v>512</v>
      </c>
      <c r="C317" s="13" t="s">
        <v>516</v>
      </c>
      <c r="D317" s="13" t="s">
        <v>241</v>
      </c>
      <c r="E317" s="13" t="s">
        <v>502</v>
      </c>
      <c r="F317" s="13" t="s">
        <v>188</v>
      </c>
      <c r="G317" s="13" t="s">
        <v>189</v>
      </c>
      <c r="H317" s="13" t="s">
        <v>190</v>
      </c>
      <c r="I317" s="13">
        <v>316</v>
      </c>
    </row>
    <row r="318" spans="1:9" x14ac:dyDescent="0.25">
      <c r="A318" s="13" t="str">
        <f t="shared" si="4"/>
        <v xml:space="preserve">907-203-EX Borrow Excavation, AH, FME, Class B9-10 Modified </v>
      </c>
      <c r="B318" s="13" t="s">
        <v>514</v>
      </c>
      <c r="C318" s="13" t="s">
        <v>517</v>
      </c>
      <c r="D318" s="13" t="s">
        <v>241</v>
      </c>
      <c r="E318" s="13" t="s">
        <v>502</v>
      </c>
      <c r="F318" s="13" t="s">
        <v>188</v>
      </c>
      <c r="G318" s="13" t="s">
        <v>189</v>
      </c>
      <c r="H318" s="13" t="s">
        <v>190</v>
      </c>
      <c r="I318" s="13">
        <v>317</v>
      </c>
    </row>
    <row r="319" spans="1:9" x14ac:dyDescent="0.25">
      <c r="A319" s="13" t="str">
        <f t="shared" si="4"/>
        <v xml:space="preserve">203-EX     Borrow Excavation, AH, FME, Class B10-6 </v>
      </c>
      <c r="B319" s="13" t="s">
        <v>512</v>
      </c>
      <c r="C319" s="13" t="s">
        <v>518</v>
      </c>
      <c r="D319" s="13" t="s">
        <v>241</v>
      </c>
      <c r="E319" s="13" t="s">
        <v>502</v>
      </c>
      <c r="F319" s="13" t="s">
        <v>188</v>
      </c>
      <c r="G319" s="13" t="s">
        <v>189</v>
      </c>
      <c r="H319" s="13" t="s">
        <v>190</v>
      </c>
      <c r="I319" s="13">
        <v>318</v>
      </c>
    </row>
    <row r="320" spans="1:9" x14ac:dyDescent="0.25">
      <c r="A320" s="13" t="str">
        <f t="shared" si="4"/>
        <v xml:space="preserve">203-EX     Borrow Excavation, AH, FME, Class B11 </v>
      </c>
      <c r="B320" s="13" t="s">
        <v>512</v>
      </c>
      <c r="C320" s="13" t="s">
        <v>519</v>
      </c>
      <c r="D320" s="13" t="s">
        <v>241</v>
      </c>
      <c r="E320" s="13" t="s">
        <v>502</v>
      </c>
      <c r="F320" s="13" t="s">
        <v>188</v>
      </c>
      <c r="G320" s="13" t="s">
        <v>189</v>
      </c>
      <c r="H320" s="13" t="s">
        <v>190</v>
      </c>
      <c r="I320" s="13">
        <v>319</v>
      </c>
    </row>
    <row r="321" spans="1:9" x14ac:dyDescent="0.25">
      <c r="A321" s="13" t="str">
        <f t="shared" si="4"/>
        <v xml:space="preserve">203-EX     Borrow Excavation, AH, FME, Class B12 </v>
      </c>
      <c r="B321" s="13" t="s">
        <v>512</v>
      </c>
      <c r="C321" s="13" t="s">
        <v>520</v>
      </c>
      <c r="D321" s="13" t="s">
        <v>241</v>
      </c>
      <c r="E321" s="13" t="s">
        <v>502</v>
      </c>
      <c r="F321" s="13" t="s">
        <v>188</v>
      </c>
      <c r="G321" s="13" t="s">
        <v>189</v>
      </c>
      <c r="H321" s="13" t="s">
        <v>190</v>
      </c>
      <c r="I321" s="13">
        <v>320</v>
      </c>
    </row>
    <row r="322" spans="1:9" x14ac:dyDescent="0.25">
      <c r="A322" s="13" t="str">
        <f t="shared" si="4"/>
        <v xml:space="preserve">203-EX     Borrow Excavation, AH, FME, Class B13 </v>
      </c>
      <c r="B322" s="13" t="s">
        <v>512</v>
      </c>
      <c r="C322" s="13" t="s">
        <v>521</v>
      </c>
      <c r="D322" s="13" t="s">
        <v>241</v>
      </c>
      <c r="E322" s="13" t="s">
        <v>502</v>
      </c>
      <c r="F322" s="13" t="s">
        <v>188</v>
      </c>
      <c r="G322" s="13" t="s">
        <v>189</v>
      </c>
      <c r="H322" s="13" t="s">
        <v>190</v>
      </c>
      <c r="I322" s="13">
        <v>321</v>
      </c>
    </row>
    <row r="323" spans="1:9" x14ac:dyDescent="0.25">
      <c r="A323" s="13" t="str">
        <f t="shared" ref="A323:A386" si="5">_xlfn.CONCAT(B323," ", C323)</f>
        <v xml:space="preserve">203-EX     Borrow Excavation, AH, FME, Class B14 </v>
      </c>
      <c r="B323" s="13" t="s">
        <v>512</v>
      </c>
      <c r="C323" s="13" t="s">
        <v>522</v>
      </c>
      <c r="D323" s="13" t="s">
        <v>241</v>
      </c>
      <c r="E323" s="13" t="s">
        <v>502</v>
      </c>
      <c r="F323" s="13" t="s">
        <v>188</v>
      </c>
      <c r="G323" s="13" t="s">
        <v>189</v>
      </c>
      <c r="H323" s="13" t="s">
        <v>190</v>
      </c>
      <c r="I323" s="13">
        <v>322</v>
      </c>
    </row>
    <row r="324" spans="1:9" x14ac:dyDescent="0.25">
      <c r="A324" s="13" t="str">
        <f t="shared" si="5"/>
        <v xml:space="preserve">203-EX     Borrow Excavation, AH, FME, Class B15 </v>
      </c>
      <c r="B324" s="13" t="s">
        <v>512</v>
      </c>
      <c r="C324" s="13" t="s">
        <v>523</v>
      </c>
      <c r="D324" s="13" t="s">
        <v>241</v>
      </c>
      <c r="E324" s="13" t="s">
        <v>502</v>
      </c>
      <c r="F324" s="13" t="s">
        <v>188</v>
      </c>
      <c r="G324" s="13" t="s">
        <v>189</v>
      </c>
      <c r="H324" s="13" t="s">
        <v>190</v>
      </c>
      <c r="I324" s="13">
        <v>323</v>
      </c>
    </row>
    <row r="325" spans="1:9" x14ac:dyDescent="0.25">
      <c r="A325" s="13" t="str">
        <f t="shared" si="5"/>
        <v xml:space="preserve">203-EX     Borrow Excavation, AH, FME, Class B16 </v>
      </c>
      <c r="B325" s="13" t="s">
        <v>512</v>
      </c>
      <c r="C325" s="13" t="s">
        <v>524</v>
      </c>
      <c r="D325" s="13" t="s">
        <v>241</v>
      </c>
      <c r="E325" s="13" t="s">
        <v>502</v>
      </c>
      <c r="F325" s="13" t="s">
        <v>188</v>
      </c>
      <c r="G325" s="13" t="s">
        <v>189</v>
      </c>
      <c r="H325" s="13" t="s">
        <v>190</v>
      </c>
      <c r="I325" s="13">
        <v>324</v>
      </c>
    </row>
    <row r="326" spans="1:9" x14ac:dyDescent="0.25">
      <c r="A326" s="13" t="str">
        <f t="shared" si="5"/>
        <v xml:space="preserve">203-EX     Borrow Excavation, AH, FME, Class B17 </v>
      </c>
      <c r="B326" s="13" t="s">
        <v>512</v>
      </c>
      <c r="C326" s="13" t="s">
        <v>525</v>
      </c>
      <c r="D326" s="13" t="s">
        <v>241</v>
      </c>
      <c r="E326" s="13" t="s">
        <v>502</v>
      </c>
      <c r="F326" s="13" t="s">
        <v>188</v>
      </c>
      <c r="G326" s="13" t="s">
        <v>189</v>
      </c>
      <c r="H326" s="13" t="s">
        <v>190</v>
      </c>
      <c r="I326" s="13">
        <v>325</v>
      </c>
    </row>
    <row r="327" spans="1:9" x14ac:dyDescent="0.25">
      <c r="A327" s="13" t="str">
        <f t="shared" si="5"/>
        <v xml:space="preserve">203-EX     Borrow Excavation, AH, FME, Class B2 </v>
      </c>
      <c r="B327" s="13" t="s">
        <v>512</v>
      </c>
      <c r="C327" s="13" t="s">
        <v>526</v>
      </c>
      <c r="D327" s="13" t="s">
        <v>241</v>
      </c>
      <c r="E327" s="13" t="s">
        <v>502</v>
      </c>
      <c r="F327" s="13" t="s">
        <v>188</v>
      </c>
      <c r="G327" s="13" t="s">
        <v>189</v>
      </c>
      <c r="H327" s="13" t="s">
        <v>190</v>
      </c>
      <c r="I327" s="13">
        <v>326</v>
      </c>
    </row>
    <row r="328" spans="1:9" x14ac:dyDescent="0.25">
      <c r="A328" s="13" t="str">
        <f t="shared" si="5"/>
        <v xml:space="preserve">203-EX     Borrow Excavation, AH, FME, Class B3 </v>
      </c>
      <c r="B328" s="13" t="s">
        <v>512</v>
      </c>
      <c r="C328" s="13" t="s">
        <v>527</v>
      </c>
      <c r="D328" s="13" t="s">
        <v>241</v>
      </c>
      <c r="E328" s="13" t="s">
        <v>502</v>
      </c>
      <c r="F328" s="13" t="s">
        <v>188</v>
      </c>
      <c r="G328" s="13" t="s">
        <v>189</v>
      </c>
      <c r="H328" s="13" t="s">
        <v>190</v>
      </c>
      <c r="I328" s="13">
        <v>327</v>
      </c>
    </row>
    <row r="329" spans="1:9" x14ac:dyDescent="0.25">
      <c r="A329" s="13" t="str">
        <f t="shared" si="5"/>
        <v xml:space="preserve">203-EX     Borrow Excavation, AH, FME, Class B4 </v>
      </c>
      <c r="B329" s="13" t="s">
        <v>512</v>
      </c>
      <c r="C329" s="13" t="s">
        <v>528</v>
      </c>
      <c r="D329" s="13" t="s">
        <v>241</v>
      </c>
      <c r="E329" s="13" t="s">
        <v>502</v>
      </c>
      <c r="F329" s="13" t="s">
        <v>188</v>
      </c>
      <c r="G329" s="13" t="s">
        <v>189</v>
      </c>
      <c r="H329" s="13" t="s">
        <v>190</v>
      </c>
      <c r="I329" s="13">
        <v>328</v>
      </c>
    </row>
    <row r="330" spans="1:9" x14ac:dyDescent="0.25">
      <c r="A330" s="13" t="str">
        <f t="shared" si="5"/>
        <v xml:space="preserve">203-EX     Borrow Excavation, AH, FME, Class B5 </v>
      </c>
      <c r="B330" s="13" t="s">
        <v>512</v>
      </c>
      <c r="C330" s="13" t="s">
        <v>529</v>
      </c>
      <c r="D330" s="13" t="s">
        <v>241</v>
      </c>
      <c r="E330" s="13" t="s">
        <v>502</v>
      </c>
      <c r="F330" s="13" t="s">
        <v>188</v>
      </c>
      <c r="G330" s="13" t="s">
        <v>189</v>
      </c>
      <c r="H330" s="13" t="s">
        <v>190</v>
      </c>
      <c r="I330" s="13">
        <v>329</v>
      </c>
    </row>
    <row r="331" spans="1:9" x14ac:dyDescent="0.25">
      <c r="A331" s="13" t="str">
        <f t="shared" si="5"/>
        <v xml:space="preserve">203-EX     Borrow Excavation, AH, FME, Class B5-6 </v>
      </c>
      <c r="B331" s="13" t="s">
        <v>512</v>
      </c>
      <c r="C331" s="13" t="s">
        <v>530</v>
      </c>
      <c r="D331" s="13" t="s">
        <v>241</v>
      </c>
      <c r="E331" s="13" t="s">
        <v>502</v>
      </c>
      <c r="F331" s="13" t="s">
        <v>188</v>
      </c>
      <c r="G331" s="13" t="s">
        <v>189</v>
      </c>
      <c r="H331" s="13" t="s">
        <v>190</v>
      </c>
      <c r="I331" s="13">
        <v>330</v>
      </c>
    </row>
    <row r="332" spans="1:9" x14ac:dyDescent="0.25">
      <c r="A332" s="13" t="str">
        <f t="shared" si="5"/>
        <v xml:space="preserve">203-EX     Borrow Excavation, AH, FME, Class B6 </v>
      </c>
      <c r="B332" s="13" t="s">
        <v>512</v>
      </c>
      <c r="C332" s="13" t="s">
        <v>531</v>
      </c>
      <c r="D332" s="13" t="s">
        <v>241</v>
      </c>
      <c r="E332" s="13" t="s">
        <v>502</v>
      </c>
      <c r="F332" s="13" t="s">
        <v>188</v>
      </c>
      <c r="G332" s="13" t="s">
        <v>189</v>
      </c>
      <c r="H332" s="13" t="s">
        <v>190</v>
      </c>
      <c r="I332" s="13">
        <v>331</v>
      </c>
    </row>
    <row r="333" spans="1:9" x14ac:dyDescent="0.25">
      <c r="A333" s="13" t="str">
        <f t="shared" si="5"/>
        <v xml:space="preserve">203-EX     Borrow Excavation, AH, FME, Class B7 </v>
      </c>
      <c r="B333" s="13" t="s">
        <v>512</v>
      </c>
      <c r="C333" s="13" t="s">
        <v>532</v>
      </c>
      <c r="D333" s="13" t="s">
        <v>241</v>
      </c>
      <c r="E333" s="13" t="s">
        <v>502</v>
      </c>
      <c r="F333" s="13" t="s">
        <v>188</v>
      </c>
      <c r="G333" s="13" t="s">
        <v>189</v>
      </c>
      <c r="H333" s="13" t="s">
        <v>190</v>
      </c>
      <c r="I333" s="13">
        <v>332</v>
      </c>
    </row>
    <row r="334" spans="1:9" x14ac:dyDescent="0.25">
      <c r="A334" s="13" t="str">
        <f t="shared" si="5"/>
        <v xml:space="preserve">203-EX     Borrow Excavation, AH, FME, Class B7-6 </v>
      </c>
      <c r="B334" s="13" t="s">
        <v>512</v>
      </c>
      <c r="C334" s="13" t="s">
        <v>533</v>
      </c>
      <c r="D334" s="13" t="s">
        <v>241</v>
      </c>
      <c r="E334" s="13" t="s">
        <v>502</v>
      </c>
      <c r="F334" s="13" t="s">
        <v>188</v>
      </c>
      <c r="G334" s="13" t="s">
        <v>189</v>
      </c>
      <c r="H334" s="13" t="s">
        <v>190</v>
      </c>
      <c r="I334" s="13">
        <v>333</v>
      </c>
    </row>
    <row r="335" spans="1:9" x14ac:dyDescent="0.25">
      <c r="A335" s="13" t="str">
        <f t="shared" si="5"/>
        <v xml:space="preserve">203-EX     Borrow Excavation, AH, FME, Class B8 </v>
      </c>
      <c r="B335" s="13" t="s">
        <v>512</v>
      </c>
      <c r="C335" s="13" t="s">
        <v>534</v>
      </c>
      <c r="D335" s="13" t="s">
        <v>241</v>
      </c>
      <c r="E335" s="13" t="s">
        <v>502</v>
      </c>
      <c r="F335" s="13" t="s">
        <v>188</v>
      </c>
      <c r="G335" s="13" t="s">
        <v>189</v>
      </c>
      <c r="H335" s="13" t="s">
        <v>190</v>
      </c>
      <c r="I335" s="13">
        <v>334</v>
      </c>
    </row>
    <row r="336" spans="1:9" x14ac:dyDescent="0.25">
      <c r="A336" s="13" t="str">
        <f t="shared" si="5"/>
        <v xml:space="preserve">203-EX     Borrow Excavation, AH, FME, Class B9 </v>
      </c>
      <c r="B336" s="13" t="s">
        <v>512</v>
      </c>
      <c r="C336" s="13" t="s">
        <v>535</v>
      </c>
      <c r="D336" s="13" t="s">
        <v>241</v>
      </c>
      <c r="E336" s="13" t="s">
        <v>502</v>
      </c>
      <c r="F336" s="13" t="s">
        <v>188</v>
      </c>
      <c r="G336" s="13" t="s">
        <v>189</v>
      </c>
      <c r="H336" s="13" t="s">
        <v>190</v>
      </c>
      <c r="I336" s="13">
        <v>335</v>
      </c>
    </row>
    <row r="337" spans="1:9" x14ac:dyDescent="0.25">
      <c r="A337" s="13" t="str">
        <f t="shared" si="5"/>
        <v xml:space="preserve">203-EX     Borrow Excavation, AH, FME, Class B9-6 </v>
      </c>
      <c r="B337" s="13" t="s">
        <v>512</v>
      </c>
      <c r="C337" s="13" t="s">
        <v>536</v>
      </c>
      <c r="D337" s="13" t="s">
        <v>241</v>
      </c>
      <c r="E337" s="13" t="s">
        <v>502</v>
      </c>
      <c r="F337" s="13" t="s">
        <v>188</v>
      </c>
      <c r="G337" s="13" t="s">
        <v>189</v>
      </c>
      <c r="H337" s="13" t="s">
        <v>190</v>
      </c>
      <c r="I337" s="13">
        <v>336</v>
      </c>
    </row>
    <row r="338" spans="1:9" x14ac:dyDescent="0.25">
      <c r="A338" s="13" t="str">
        <f t="shared" si="5"/>
        <v xml:space="preserve">203-EX     Borrow Excavation, AH, LVM, Class B1 </v>
      </c>
      <c r="B338" s="13" t="s">
        <v>512</v>
      </c>
      <c r="C338" s="13" t="s">
        <v>537</v>
      </c>
      <c r="D338" s="13" t="s">
        <v>241</v>
      </c>
      <c r="E338" s="13" t="s">
        <v>502</v>
      </c>
      <c r="F338" s="13" t="s">
        <v>188</v>
      </c>
      <c r="G338" s="13" t="s">
        <v>189</v>
      </c>
      <c r="H338" s="13" t="s">
        <v>190</v>
      </c>
      <c r="I338" s="13">
        <v>337</v>
      </c>
    </row>
    <row r="339" spans="1:9" x14ac:dyDescent="0.25">
      <c r="A339" s="13" t="str">
        <f t="shared" si="5"/>
        <v xml:space="preserve">203-EX     Borrow Excavation, AH, LVM, Class B10 </v>
      </c>
      <c r="B339" s="13" t="s">
        <v>512</v>
      </c>
      <c r="C339" s="13" t="s">
        <v>538</v>
      </c>
      <c r="D339" s="13" t="s">
        <v>241</v>
      </c>
      <c r="E339" s="13" t="s">
        <v>502</v>
      </c>
      <c r="F339" s="13" t="s">
        <v>188</v>
      </c>
      <c r="G339" s="13" t="s">
        <v>189</v>
      </c>
      <c r="H339" s="13" t="s">
        <v>190</v>
      </c>
      <c r="I339" s="13">
        <v>338</v>
      </c>
    </row>
    <row r="340" spans="1:9" x14ac:dyDescent="0.25">
      <c r="A340" s="13" t="str">
        <f t="shared" si="5"/>
        <v xml:space="preserve">203-EX     Borrow Excavation, AH, LVM, Class B11 </v>
      </c>
      <c r="B340" s="13" t="s">
        <v>512</v>
      </c>
      <c r="C340" s="13" t="s">
        <v>539</v>
      </c>
      <c r="D340" s="13" t="s">
        <v>241</v>
      </c>
      <c r="E340" s="13" t="s">
        <v>502</v>
      </c>
      <c r="F340" s="13" t="s">
        <v>188</v>
      </c>
      <c r="G340" s="13" t="s">
        <v>189</v>
      </c>
      <c r="H340" s="13" t="s">
        <v>190</v>
      </c>
      <c r="I340" s="13">
        <v>339</v>
      </c>
    </row>
    <row r="341" spans="1:9" x14ac:dyDescent="0.25">
      <c r="A341" s="13" t="str">
        <f t="shared" si="5"/>
        <v xml:space="preserve">203-EX     Borrow Excavation, AH, LVM, Class B12 </v>
      </c>
      <c r="B341" s="13" t="s">
        <v>512</v>
      </c>
      <c r="C341" s="13" t="s">
        <v>540</v>
      </c>
      <c r="D341" s="13" t="s">
        <v>241</v>
      </c>
      <c r="E341" s="13" t="s">
        <v>502</v>
      </c>
      <c r="F341" s="13" t="s">
        <v>188</v>
      </c>
      <c r="G341" s="13" t="s">
        <v>189</v>
      </c>
      <c r="H341" s="13" t="s">
        <v>190</v>
      </c>
      <c r="I341" s="13">
        <v>340</v>
      </c>
    </row>
    <row r="342" spans="1:9" x14ac:dyDescent="0.25">
      <c r="A342" s="13" t="str">
        <f t="shared" si="5"/>
        <v xml:space="preserve">203-EX     Borrow Excavation, AH, LVM, Class B13 </v>
      </c>
      <c r="B342" s="13" t="s">
        <v>512</v>
      </c>
      <c r="C342" s="13" t="s">
        <v>541</v>
      </c>
      <c r="D342" s="13" t="s">
        <v>241</v>
      </c>
      <c r="E342" s="13" t="s">
        <v>502</v>
      </c>
      <c r="F342" s="13" t="s">
        <v>188</v>
      </c>
      <c r="G342" s="13" t="s">
        <v>189</v>
      </c>
      <c r="H342" s="13" t="s">
        <v>190</v>
      </c>
      <c r="I342" s="13">
        <v>341</v>
      </c>
    </row>
    <row r="343" spans="1:9" x14ac:dyDescent="0.25">
      <c r="A343" s="13" t="str">
        <f t="shared" si="5"/>
        <v xml:space="preserve">203-EX     Borrow Excavation, AH, LVM, Class B14 </v>
      </c>
      <c r="B343" s="13" t="s">
        <v>512</v>
      </c>
      <c r="C343" s="13" t="s">
        <v>542</v>
      </c>
      <c r="D343" s="13" t="s">
        <v>241</v>
      </c>
      <c r="E343" s="13" t="s">
        <v>502</v>
      </c>
      <c r="F343" s="13" t="s">
        <v>188</v>
      </c>
      <c r="G343" s="13" t="s">
        <v>189</v>
      </c>
      <c r="H343" s="13" t="s">
        <v>190</v>
      </c>
      <c r="I343" s="13">
        <v>342</v>
      </c>
    </row>
    <row r="344" spans="1:9" x14ac:dyDescent="0.25">
      <c r="A344" s="13" t="str">
        <f t="shared" si="5"/>
        <v xml:space="preserve">203-EX     Borrow Excavation, AH, LVM, Class B14-6 </v>
      </c>
      <c r="B344" s="13" t="s">
        <v>512</v>
      </c>
      <c r="C344" s="13" t="s">
        <v>543</v>
      </c>
      <c r="D344" s="13" t="s">
        <v>241</v>
      </c>
      <c r="E344" s="13" t="s">
        <v>502</v>
      </c>
      <c r="F344" s="13" t="s">
        <v>188</v>
      </c>
      <c r="G344" s="13" t="s">
        <v>189</v>
      </c>
      <c r="H344" s="13" t="s">
        <v>190</v>
      </c>
      <c r="I344" s="13">
        <v>343</v>
      </c>
    </row>
    <row r="345" spans="1:9" x14ac:dyDescent="0.25">
      <c r="A345" s="13" t="str">
        <f t="shared" si="5"/>
        <v xml:space="preserve">203-EX     Borrow Excavation, AH, LVM, Class B15 </v>
      </c>
      <c r="B345" s="13" t="s">
        <v>512</v>
      </c>
      <c r="C345" s="13" t="s">
        <v>544</v>
      </c>
      <c r="D345" s="13" t="s">
        <v>241</v>
      </c>
      <c r="E345" s="13" t="s">
        <v>502</v>
      </c>
      <c r="F345" s="13" t="s">
        <v>188</v>
      </c>
      <c r="G345" s="13" t="s">
        <v>189</v>
      </c>
      <c r="H345" s="13" t="s">
        <v>190</v>
      </c>
      <c r="I345" s="13">
        <v>344</v>
      </c>
    </row>
    <row r="346" spans="1:9" x14ac:dyDescent="0.25">
      <c r="A346" s="13" t="str">
        <f t="shared" si="5"/>
        <v xml:space="preserve">203-EX     Borrow Excavation, AH, LVM, Class B16 </v>
      </c>
      <c r="B346" s="13" t="s">
        <v>512</v>
      </c>
      <c r="C346" s="13" t="s">
        <v>545</v>
      </c>
      <c r="D346" s="13" t="s">
        <v>241</v>
      </c>
      <c r="E346" s="13" t="s">
        <v>502</v>
      </c>
      <c r="F346" s="13" t="s">
        <v>188</v>
      </c>
      <c r="G346" s="13" t="s">
        <v>189</v>
      </c>
      <c r="H346" s="13" t="s">
        <v>190</v>
      </c>
      <c r="I346" s="13">
        <v>345</v>
      </c>
    </row>
    <row r="347" spans="1:9" x14ac:dyDescent="0.25">
      <c r="A347" s="13" t="str">
        <f t="shared" si="5"/>
        <v xml:space="preserve">203-EX     Borrow Excavation, AH, LVM, Class B17 </v>
      </c>
      <c r="B347" s="13" t="s">
        <v>512</v>
      </c>
      <c r="C347" s="13" t="s">
        <v>546</v>
      </c>
      <c r="D347" s="13" t="s">
        <v>241</v>
      </c>
      <c r="E347" s="13" t="s">
        <v>502</v>
      </c>
      <c r="F347" s="13" t="s">
        <v>188</v>
      </c>
      <c r="G347" s="13" t="s">
        <v>189</v>
      </c>
      <c r="H347" s="13" t="s">
        <v>190</v>
      </c>
      <c r="I347" s="13">
        <v>346</v>
      </c>
    </row>
    <row r="348" spans="1:9" x14ac:dyDescent="0.25">
      <c r="A348" s="13" t="str">
        <f t="shared" si="5"/>
        <v xml:space="preserve">203-EX     Borrow Excavation, AH, LVM, Class B2 </v>
      </c>
      <c r="B348" s="13" t="s">
        <v>512</v>
      </c>
      <c r="C348" s="13" t="s">
        <v>547</v>
      </c>
      <c r="D348" s="13" t="s">
        <v>241</v>
      </c>
      <c r="E348" s="13" t="s">
        <v>502</v>
      </c>
      <c r="F348" s="13" t="s">
        <v>188</v>
      </c>
      <c r="G348" s="13" t="s">
        <v>189</v>
      </c>
      <c r="H348" s="13" t="s">
        <v>190</v>
      </c>
      <c r="I348" s="13">
        <v>347</v>
      </c>
    </row>
    <row r="349" spans="1:9" x14ac:dyDescent="0.25">
      <c r="A349" s="13" t="str">
        <f t="shared" si="5"/>
        <v xml:space="preserve">203-EX     Borrow Excavation, AH, LVM, Class B3 </v>
      </c>
      <c r="B349" s="13" t="s">
        <v>512</v>
      </c>
      <c r="C349" s="13" t="s">
        <v>548</v>
      </c>
      <c r="D349" s="13" t="s">
        <v>241</v>
      </c>
      <c r="E349" s="13" t="s">
        <v>502</v>
      </c>
      <c r="F349" s="13" t="s">
        <v>188</v>
      </c>
      <c r="G349" s="13" t="s">
        <v>189</v>
      </c>
      <c r="H349" s="13" t="s">
        <v>190</v>
      </c>
      <c r="I349" s="13">
        <v>348</v>
      </c>
    </row>
    <row r="350" spans="1:9" x14ac:dyDescent="0.25">
      <c r="A350" s="13" t="str">
        <f t="shared" si="5"/>
        <v xml:space="preserve">203-EX     Borrow Excavation, AH, LVM, Class B4 </v>
      </c>
      <c r="B350" s="13" t="s">
        <v>512</v>
      </c>
      <c r="C350" s="13" t="s">
        <v>549</v>
      </c>
      <c r="D350" s="13" t="s">
        <v>241</v>
      </c>
      <c r="E350" s="13" t="s">
        <v>502</v>
      </c>
      <c r="F350" s="13" t="s">
        <v>188</v>
      </c>
      <c r="G350" s="13" t="s">
        <v>189</v>
      </c>
      <c r="H350" s="13" t="s">
        <v>190</v>
      </c>
      <c r="I350" s="13">
        <v>349</v>
      </c>
    </row>
    <row r="351" spans="1:9" x14ac:dyDescent="0.25">
      <c r="A351" s="13" t="str">
        <f t="shared" si="5"/>
        <v xml:space="preserve">203-EX     Borrow Excavation, AH, LVM, Class B5 </v>
      </c>
      <c r="B351" s="13" t="s">
        <v>512</v>
      </c>
      <c r="C351" s="13" t="s">
        <v>550</v>
      </c>
      <c r="D351" s="13" t="s">
        <v>241</v>
      </c>
      <c r="E351" s="13" t="s">
        <v>502</v>
      </c>
      <c r="F351" s="13" t="s">
        <v>188</v>
      </c>
      <c r="G351" s="13" t="s">
        <v>189</v>
      </c>
      <c r="H351" s="13" t="s">
        <v>190</v>
      </c>
      <c r="I351" s="13">
        <v>350</v>
      </c>
    </row>
    <row r="352" spans="1:9" x14ac:dyDescent="0.25">
      <c r="A352" s="13" t="str">
        <f t="shared" si="5"/>
        <v xml:space="preserve">203-EX     Borrow Excavation, AH, LVM, Class B6 </v>
      </c>
      <c r="B352" s="13" t="s">
        <v>512</v>
      </c>
      <c r="C352" s="13" t="s">
        <v>551</v>
      </c>
      <c r="D352" s="13" t="s">
        <v>241</v>
      </c>
      <c r="E352" s="13" t="s">
        <v>502</v>
      </c>
      <c r="F352" s="13" t="s">
        <v>188</v>
      </c>
      <c r="G352" s="13" t="s">
        <v>189</v>
      </c>
      <c r="H352" s="13" t="s">
        <v>190</v>
      </c>
      <c r="I352" s="13">
        <v>351</v>
      </c>
    </row>
    <row r="353" spans="1:9" x14ac:dyDescent="0.25">
      <c r="A353" s="13" t="str">
        <f t="shared" si="5"/>
        <v xml:space="preserve">203-EX     Borrow Excavation, AH, LVM, Class B7 </v>
      </c>
      <c r="B353" s="13" t="s">
        <v>512</v>
      </c>
      <c r="C353" s="13" t="s">
        <v>552</v>
      </c>
      <c r="D353" s="13" t="s">
        <v>241</v>
      </c>
      <c r="E353" s="13" t="s">
        <v>502</v>
      </c>
      <c r="F353" s="13" t="s">
        <v>188</v>
      </c>
      <c r="G353" s="13" t="s">
        <v>189</v>
      </c>
      <c r="H353" s="13" t="s">
        <v>190</v>
      </c>
      <c r="I353" s="13">
        <v>352</v>
      </c>
    </row>
    <row r="354" spans="1:9" x14ac:dyDescent="0.25">
      <c r="A354" s="13" t="str">
        <f t="shared" si="5"/>
        <v xml:space="preserve">203-EX     Borrow Excavation, AH, LVM, Class B7-6 </v>
      </c>
      <c r="B354" s="13" t="s">
        <v>512</v>
      </c>
      <c r="C354" s="13" t="s">
        <v>553</v>
      </c>
      <c r="D354" s="13" t="s">
        <v>241</v>
      </c>
      <c r="E354" s="13" t="s">
        <v>502</v>
      </c>
      <c r="F354" s="13" t="s">
        <v>188</v>
      </c>
      <c r="G354" s="13" t="s">
        <v>189</v>
      </c>
      <c r="H354" s="13" t="s">
        <v>190</v>
      </c>
      <c r="I354" s="13">
        <v>353</v>
      </c>
    </row>
    <row r="355" spans="1:9" x14ac:dyDescent="0.25">
      <c r="A355" s="13" t="str">
        <f t="shared" si="5"/>
        <v xml:space="preserve">203-EX     Borrow Excavation, AH, LVM, Class B8 </v>
      </c>
      <c r="B355" s="13" t="s">
        <v>512</v>
      </c>
      <c r="C355" s="13" t="s">
        <v>554</v>
      </c>
      <c r="D355" s="13" t="s">
        <v>241</v>
      </c>
      <c r="E355" s="13" t="s">
        <v>502</v>
      </c>
      <c r="F355" s="13" t="s">
        <v>188</v>
      </c>
      <c r="G355" s="13" t="s">
        <v>189</v>
      </c>
      <c r="H355" s="13" t="s">
        <v>190</v>
      </c>
      <c r="I355" s="13">
        <v>354</v>
      </c>
    </row>
    <row r="356" spans="1:9" x14ac:dyDescent="0.25">
      <c r="A356" s="13" t="str">
        <f t="shared" si="5"/>
        <v xml:space="preserve">203-EX     Borrow Excavation, AH, LVM, Class B9 </v>
      </c>
      <c r="B356" s="13" t="s">
        <v>512</v>
      </c>
      <c r="C356" s="13" t="s">
        <v>555</v>
      </c>
      <c r="D356" s="13" t="s">
        <v>241</v>
      </c>
      <c r="E356" s="13" t="s">
        <v>502</v>
      </c>
      <c r="F356" s="13" t="s">
        <v>188</v>
      </c>
      <c r="G356" s="13" t="s">
        <v>189</v>
      </c>
      <c r="H356" s="13" t="s">
        <v>190</v>
      </c>
      <c r="I356" s="13">
        <v>355</v>
      </c>
    </row>
    <row r="357" spans="1:9" x14ac:dyDescent="0.25">
      <c r="A357" s="13" t="str">
        <f t="shared" si="5"/>
        <v xml:space="preserve">203-EX     Borrow Excavation, AH, LVM, Class B9-6 </v>
      </c>
      <c r="B357" s="13" t="s">
        <v>512</v>
      </c>
      <c r="C357" s="13" t="s">
        <v>556</v>
      </c>
      <c r="D357" s="13" t="s">
        <v>241</v>
      </c>
      <c r="E357" s="13" t="s">
        <v>502</v>
      </c>
      <c r="F357" s="13" t="s">
        <v>188</v>
      </c>
      <c r="G357" s="13" t="s">
        <v>189</v>
      </c>
      <c r="H357" s="13" t="s">
        <v>190</v>
      </c>
      <c r="I357" s="13">
        <v>356</v>
      </c>
    </row>
    <row r="358" spans="1:9" x14ac:dyDescent="0.25">
      <c r="A358" s="13" t="str">
        <f t="shared" si="5"/>
        <v xml:space="preserve">203-EX     Borrow Excavation, AH, FME, Class B9-10 </v>
      </c>
      <c r="B358" s="13" t="s">
        <v>512</v>
      </c>
      <c r="C358" s="13" t="s">
        <v>557</v>
      </c>
      <c r="D358" s="13" t="s">
        <v>241</v>
      </c>
      <c r="E358" s="13" t="s">
        <v>502</v>
      </c>
      <c r="F358" s="13" t="s">
        <v>188</v>
      </c>
      <c r="G358" s="13" t="s">
        <v>189</v>
      </c>
      <c r="H358" s="13" t="s">
        <v>190</v>
      </c>
      <c r="I358" s="13">
        <v>357</v>
      </c>
    </row>
    <row r="359" spans="1:9" x14ac:dyDescent="0.25">
      <c r="A359" s="13" t="str">
        <f t="shared" si="5"/>
        <v xml:space="preserve">203-EX     Borrow Excavation, AH, FME, Class B11-12 </v>
      </c>
      <c r="B359" s="13" t="s">
        <v>512</v>
      </c>
      <c r="C359" s="13" t="s">
        <v>558</v>
      </c>
      <c r="D359" s="13" t="s">
        <v>241</v>
      </c>
      <c r="E359" s="13" t="s">
        <v>502</v>
      </c>
      <c r="F359" s="13" t="s">
        <v>188</v>
      </c>
      <c r="G359" s="13" t="s">
        <v>189</v>
      </c>
      <c r="H359" s="13" t="s">
        <v>190</v>
      </c>
      <c r="I359" s="13">
        <v>358</v>
      </c>
    </row>
    <row r="360" spans="1:9" x14ac:dyDescent="0.25">
      <c r="A360" s="13" t="str">
        <f t="shared" si="5"/>
        <v xml:space="preserve">203-F      Channel Excavation, FM </v>
      </c>
      <c r="B360" s="13" t="s">
        <v>559</v>
      </c>
      <c r="C360" s="13" t="s">
        <v>560</v>
      </c>
      <c r="D360" s="13" t="s">
        <v>241</v>
      </c>
      <c r="E360" s="13" t="s">
        <v>502</v>
      </c>
      <c r="F360" s="13" t="s">
        <v>188</v>
      </c>
      <c r="G360" s="13" t="s">
        <v>189</v>
      </c>
      <c r="H360" s="13" t="s">
        <v>190</v>
      </c>
      <c r="I360" s="13">
        <v>359</v>
      </c>
    </row>
    <row r="361" spans="1:9" x14ac:dyDescent="0.25">
      <c r="A361" s="13" t="str">
        <f t="shared" si="5"/>
        <v xml:space="preserve">203-F      Channel Excavation, LVM </v>
      </c>
      <c r="B361" s="13" t="s">
        <v>559</v>
      </c>
      <c r="C361" s="13" t="s">
        <v>561</v>
      </c>
      <c r="D361" s="13" t="s">
        <v>241</v>
      </c>
      <c r="E361" s="13" t="s">
        <v>502</v>
      </c>
      <c r="F361" s="13" t="s">
        <v>188</v>
      </c>
      <c r="G361" s="13" t="s">
        <v>189</v>
      </c>
      <c r="H361" s="13" t="s">
        <v>190</v>
      </c>
      <c r="I361" s="13">
        <v>360</v>
      </c>
    </row>
    <row r="362" spans="1:9" x14ac:dyDescent="0.25">
      <c r="A362" s="13" t="str">
        <f t="shared" si="5"/>
        <v xml:space="preserve">203-G      Excess Excavation, FM, AH </v>
      </c>
      <c r="B362" s="13" t="s">
        <v>562</v>
      </c>
      <c r="C362" s="13" t="s">
        <v>563</v>
      </c>
      <c r="D362" s="13" t="s">
        <v>241</v>
      </c>
      <c r="E362" s="13" t="s">
        <v>502</v>
      </c>
      <c r="F362" s="13" t="s">
        <v>188</v>
      </c>
      <c r="G362" s="13" t="s">
        <v>189</v>
      </c>
      <c r="H362" s="13" t="s">
        <v>190</v>
      </c>
      <c r="I362" s="13">
        <v>361</v>
      </c>
    </row>
    <row r="363" spans="1:9" x14ac:dyDescent="0.25">
      <c r="A363" s="13" t="str">
        <f t="shared" si="5"/>
        <v xml:space="preserve">203-G      Excess Excavation, LVM, AH </v>
      </c>
      <c r="B363" s="13" t="s">
        <v>562</v>
      </c>
      <c r="C363" s="13" t="s">
        <v>564</v>
      </c>
      <c r="D363" s="13" t="s">
        <v>241</v>
      </c>
      <c r="E363" s="13" t="s">
        <v>502</v>
      </c>
      <c r="F363" s="13" t="s">
        <v>188</v>
      </c>
      <c r="G363" s="13" t="s">
        <v>189</v>
      </c>
      <c r="H363" s="13" t="s">
        <v>190</v>
      </c>
      <c r="I363" s="13">
        <v>362</v>
      </c>
    </row>
    <row r="364" spans="1:9" x14ac:dyDescent="0.25">
      <c r="A364" s="13" t="str">
        <f t="shared" si="5"/>
        <v xml:space="preserve">203-H      Surplus Excavation, FM, AH </v>
      </c>
      <c r="B364" s="13" t="s">
        <v>565</v>
      </c>
      <c r="C364" s="13" t="s">
        <v>566</v>
      </c>
      <c r="D364" s="13" t="s">
        <v>241</v>
      </c>
      <c r="E364" s="13" t="s">
        <v>502</v>
      </c>
      <c r="F364" s="13" t="s">
        <v>188</v>
      </c>
      <c r="G364" s="13" t="s">
        <v>189</v>
      </c>
      <c r="H364" s="13" t="s">
        <v>190</v>
      </c>
      <c r="I364" s="13">
        <v>363</v>
      </c>
    </row>
    <row r="365" spans="1:9" x14ac:dyDescent="0.25">
      <c r="A365" s="13" t="str">
        <f t="shared" si="5"/>
        <v xml:space="preserve">203-H      Surplus Excavation, LVM, AH </v>
      </c>
      <c r="B365" s="13" t="s">
        <v>565</v>
      </c>
      <c r="C365" s="13" t="s">
        <v>567</v>
      </c>
      <c r="D365" s="13" t="s">
        <v>241</v>
      </c>
      <c r="E365" s="13" t="s">
        <v>502</v>
      </c>
      <c r="F365" s="13" t="s">
        <v>188</v>
      </c>
      <c r="G365" s="13" t="s">
        <v>189</v>
      </c>
      <c r="H365" s="13" t="s">
        <v>190</v>
      </c>
      <c r="I365" s="13">
        <v>364</v>
      </c>
    </row>
    <row r="366" spans="1:9" x14ac:dyDescent="0.25">
      <c r="A366" s="13" t="str">
        <f t="shared" si="5"/>
        <v xml:space="preserve">203-I      Site Grading </v>
      </c>
      <c r="B366" s="13" t="s">
        <v>568</v>
      </c>
      <c r="C366" s="13" t="s">
        <v>569</v>
      </c>
      <c r="D366" s="13" t="s">
        <v>213</v>
      </c>
      <c r="E366" s="13" t="s">
        <v>502</v>
      </c>
      <c r="F366" s="13" t="s">
        <v>188</v>
      </c>
      <c r="G366" s="13" t="s">
        <v>189</v>
      </c>
      <c r="H366" s="13" t="s">
        <v>190</v>
      </c>
      <c r="I366" s="13">
        <v>365</v>
      </c>
    </row>
    <row r="367" spans="1:9" x14ac:dyDescent="0.25">
      <c r="A367" s="13" t="str">
        <f t="shared" si="5"/>
        <v xml:space="preserve">203-I      Site Grading </v>
      </c>
      <c r="B367" s="13" t="s">
        <v>568</v>
      </c>
      <c r="C367" s="13" t="s">
        <v>569</v>
      </c>
      <c r="D367" s="13" t="s">
        <v>228</v>
      </c>
      <c r="E367" s="13" t="s">
        <v>502</v>
      </c>
      <c r="F367" s="13" t="s">
        <v>188</v>
      </c>
      <c r="G367" s="13" t="s">
        <v>189</v>
      </c>
      <c r="H367" s="13" t="s">
        <v>190</v>
      </c>
      <c r="I367" s="13">
        <v>366</v>
      </c>
    </row>
    <row r="368" spans="1:9" x14ac:dyDescent="0.25">
      <c r="A368" s="13" t="str">
        <f t="shared" si="5"/>
        <v xml:space="preserve">907-204-A  Geogrid, Type I </v>
      </c>
      <c r="B368" s="13" t="s">
        <v>570</v>
      </c>
      <c r="C368" s="13" t="s">
        <v>571</v>
      </c>
      <c r="D368" s="13" t="s">
        <v>228</v>
      </c>
      <c r="E368" s="13" t="s">
        <v>187</v>
      </c>
      <c r="F368" s="13" t="s">
        <v>188</v>
      </c>
      <c r="G368" s="13" t="s">
        <v>189</v>
      </c>
      <c r="H368" s="13" t="s">
        <v>190</v>
      </c>
      <c r="I368" s="13">
        <v>367</v>
      </c>
    </row>
    <row r="369" spans="1:9" x14ac:dyDescent="0.25">
      <c r="A369" s="13" t="str">
        <f t="shared" si="5"/>
        <v xml:space="preserve">907-204-A  Geogrid, Type II </v>
      </c>
      <c r="B369" s="13" t="s">
        <v>570</v>
      </c>
      <c r="C369" s="13" t="s">
        <v>572</v>
      </c>
      <c r="D369" s="13" t="s">
        <v>228</v>
      </c>
      <c r="E369" s="13" t="s">
        <v>187</v>
      </c>
      <c r="F369" s="13" t="s">
        <v>188</v>
      </c>
      <c r="G369" s="13" t="s">
        <v>189</v>
      </c>
      <c r="H369" s="13" t="s">
        <v>190</v>
      </c>
      <c r="I369" s="13">
        <v>368</v>
      </c>
    </row>
    <row r="370" spans="1:9" x14ac:dyDescent="0.25">
      <c r="A370" s="13" t="str">
        <f t="shared" si="5"/>
        <v xml:space="preserve">907-204-A  Geogrid, Type II, Biaxial </v>
      </c>
      <c r="B370" s="13" t="s">
        <v>570</v>
      </c>
      <c r="C370" s="13" t="s">
        <v>573</v>
      </c>
      <c r="D370" s="13" t="s">
        <v>228</v>
      </c>
      <c r="E370" s="13" t="s">
        <v>187</v>
      </c>
      <c r="F370" s="13" t="s">
        <v>188</v>
      </c>
      <c r="G370" s="13" t="s">
        <v>189</v>
      </c>
      <c r="H370" s="13" t="s">
        <v>190</v>
      </c>
      <c r="I370" s="13">
        <v>369</v>
      </c>
    </row>
    <row r="371" spans="1:9" x14ac:dyDescent="0.25">
      <c r="A371" s="13" t="str">
        <f t="shared" si="5"/>
        <v xml:space="preserve">907-204-A  Geogrid, Type III </v>
      </c>
      <c r="B371" s="13" t="s">
        <v>570</v>
      </c>
      <c r="C371" s="13" t="s">
        <v>574</v>
      </c>
      <c r="D371" s="13" t="s">
        <v>228</v>
      </c>
      <c r="E371" s="13" t="s">
        <v>187</v>
      </c>
      <c r="F371" s="13" t="s">
        <v>188</v>
      </c>
      <c r="G371" s="13" t="s">
        <v>189</v>
      </c>
      <c r="H371" s="13" t="s">
        <v>190</v>
      </c>
      <c r="I371" s="13">
        <v>370</v>
      </c>
    </row>
    <row r="372" spans="1:9" x14ac:dyDescent="0.25">
      <c r="A372" s="13" t="str">
        <f t="shared" si="5"/>
        <v xml:space="preserve">907-204-A  Geogrid, Type III, Uniaxial </v>
      </c>
      <c r="B372" s="13" t="s">
        <v>570</v>
      </c>
      <c r="C372" s="13" t="s">
        <v>575</v>
      </c>
      <c r="D372" s="13" t="s">
        <v>228</v>
      </c>
      <c r="E372" s="13" t="s">
        <v>187</v>
      </c>
      <c r="F372" s="13" t="s">
        <v>188</v>
      </c>
      <c r="G372" s="13" t="s">
        <v>189</v>
      </c>
      <c r="H372" s="13" t="s">
        <v>190</v>
      </c>
      <c r="I372" s="13">
        <v>371</v>
      </c>
    </row>
    <row r="373" spans="1:9" x14ac:dyDescent="0.25">
      <c r="A373" s="13" t="str">
        <f t="shared" si="5"/>
        <v xml:space="preserve">907-204-A  Geogrid, Type IV </v>
      </c>
      <c r="B373" s="13" t="s">
        <v>570</v>
      </c>
      <c r="C373" s="13" t="s">
        <v>576</v>
      </c>
      <c r="D373" s="13" t="s">
        <v>228</v>
      </c>
      <c r="E373" s="13" t="s">
        <v>187</v>
      </c>
      <c r="F373" s="13" t="s">
        <v>188</v>
      </c>
      <c r="G373" s="13" t="s">
        <v>189</v>
      </c>
      <c r="H373" s="13" t="s">
        <v>190</v>
      </c>
      <c r="I373" s="13">
        <v>372</v>
      </c>
    </row>
    <row r="374" spans="1:9" x14ac:dyDescent="0.25">
      <c r="A374" s="13" t="str">
        <f t="shared" si="5"/>
        <v xml:space="preserve">907-204-A  Geogrid, Type IV, Uniaxial </v>
      </c>
      <c r="B374" s="13" t="s">
        <v>570</v>
      </c>
      <c r="C374" s="13" t="s">
        <v>577</v>
      </c>
      <c r="D374" s="13" t="s">
        <v>228</v>
      </c>
      <c r="E374" s="13" t="s">
        <v>187</v>
      </c>
      <c r="F374" s="13" t="s">
        <v>188</v>
      </c>
      <c r="G374" s="13" t="s">
        <v>189</v>
      </c>
      <c r="H374" s="13" t="s">
        <v>190</v>
      </c>
      <c r="I374" s="13">
        <v>373</v>
      </c>
    </row>
    <row r="375" spans="1:9" x14ac:dyDescent="0.25">
      <c r="A375" s="13" t="str">
        <f t="shared" si="5"/>
        <v xml:space="preserve">907-204-A  Geogrid, Type VI, Uniaxial </v>
      </c>
      <c r="B375" s="13" t="s">
        <v>570</v>
      </c>
      <c r="C375" s="13" t="s">
        <v>578</v>
      </c>
      <c r="D375" s="13" t="s">
        <v>228</v>
      </c>
      <c r="E375" s="13" t="s">
        <v>187</v>
      </c>
      <c r="F375" s="13" t="s">
        <v>188</v>
      </c>
      <c r="G375" s="13" t="s">
        <v>189</v>
      </c>
      <c r="H375" s="13" t="s">
        <v>190</v>
      </c>
      <c r="I375" s="13">
        <v>374</v>
      </c>
    </row>
    <row r="376" spans="1:9" x14ac:dyDescent="0.25">
      <c r="A376" s="13" t="str">
        <f t="shared" si="5"/>
        <v xml:space="preserve">907-204-A  Geogrid, Type III, Biaxial </v>
      </c>
      <c r="B376" s="13" t="s">
        <v>570</v>
      </c>
      <c r="C376" s="13" t="s">
        <v>579</v>
      </c>
      <c r="D376" s="13" t="s">
        <v>228</v>
      </c>
      <c r="E376" s="13" t="s">
        <v>187</v>
      </c>
      <c r="F376" s="13" t="s">
        <v>188</v>
      </c>
      <c r="G376" s="13" t="s">
        <v>189</v>
      </c>
      <c r="H376" s="13" t="s">
        <v>190</v>
      </c>
      <c r="I376" s="13">
        <v>375</v>
      </c>
    </row>
    <row r="377" spans="1:9" x14ac:dyDescent="0.25">
      <c r="A377" s="13" t="str">
        <f t="shared" si="5"/>
        <v xml:space="preserve">206-A      Structure Excavation </v>
      </c>
      <c r="B377" s="13" t="s">
        <v>580</v>
      </c>
      <c r="C377" s="13" t="s">
        <v>581</v>
      </c>
      <c r="D377" s="13" t="s">
        <v>241</v>
      </c>
      <c r="E377" s="13" t="s">
        <v>502</v>
      </c>
      <c r="F377" s="13" t="s">
        <v>188</v>
      </c>
      <c r="G377" s="13" t="s">
        <v>189</v>
      </c>
      <c r="H377" s="13" t="s">
        <v>190</v>
      </c>
      <c r="I377" s="13">
        <v>376</v>
      </c>
    </row>
    <row r="378" spans="1:9" x14ac:dyDescent="0.25">
      <c r="A378" s="13" t="str">
        <f t="shared" si="5"/>
        <v xml:space="preserve">206-B      Select Material for Undercuts, Contractor Furnished, FM </v>
      </c>
      <c r="B378" s="13" t="s">
        <v>582</v>
      </c>
      <c r="C378" s="13" t="s">
        <v>583</v>
      </c>
      <c r="D378" s="13" t="s">
        <v>241</v>
      </c>
      <c r="E378" s="13" t="s">
        <v>502</v>
      </c>
      <c r="F378" s="13" t="s">
        <v>188</v>
      </c>
      <c r="G378" s="13" t="s">
        <v>189</v>
      </c>
      <c r="H378" s="13" t="s">
        <v>190</v>
      </c>
      <c r="I378" s="13">
        <v>377</v>
      </c>
    </row>
    <row r="379" spans="1:9" x14ac:dyDescent="0.25">
      <c r="A379" s="13" t="str">
        <f t="shared" si="5"/>
        <v xml:space="preserve">907-207-A  Settlement Plate </v>
      </c>
      <c r="B379" s="13" t="s">
        <v>584</v>
      </c>
      <c r="C379" s="13" t="s">
        <v>585</v>
      </c>
      <c r="D379" s="13" t="s">
        <v>207</v>
      </c>
      <c r="E379" s="13" t="s">
        <v>187</v>
      </c>
      <c r="F379" s="13" t="s">
        <v>188</v>
      </c>
      <c r="G379" s="13" t="s">
        <v>189</v>
      </c>
      <c r="H379" s="13" t="s">
        <v>190</v>
      </c>
      <c r="I379" s="13">
        <v>378</v>
      </c>
    </row>
    <row r="380" spans="1:9" x14ac:dyDescent="0.25">
      <c r="A380" s="13" t="str">
        <f t="shared" si="5"/>
        <v xml:space="preserve">907-208-A  Recycled Plastic Pin </v>
      </c>
      <c r="B380" s="13" t="s">
        <v>586</v>
      </c>
      <c r="C380" s="13" t="s">
        <v>587</v>
      </c>
      <c r="D380" s="13" t="s">
        <v>230</v>
      </c>
      <c r="E380" s="13" t="s">
        <v>187</v>
      </c>
      <c r="F380" s="13" t="s">
        <v>188</v>
      </c>
      <c r="G380" s="13" t="s">
        <v>189</v>
      </c>
      <c r="H380" s="13" t="s">
        <v>190</v>
      </c>
      <c r="I380" s="13">
        <v>379</v>
      </c>
    </row>
    <row r="381" spans="1:9" x14ac:dyDescent="0.25">
      <c r="A381" s="13" t="str">
        <f t="shared" si="5"/>
        <v xml:space="preserve">209-A      Geotextile Stabilization, Type III </v>
      </c>
      <c r="B381" s="13" t="s">
        <v>588</v>
      </c>
      <c r="C381" s="13" t="s">
        <v>589</v>
      </c>
      <c r="D381" s="13" t="s">
        <v>228</v>
      </c>
      <c r="E381" s="13" t="s">
        <v>187</v>
      </c>
      <c r="F381" s="13" t="s">
        <v>188</v>
      </c>
      <c r="G381" s="13" t="s">
        <v>189</v>
      </c>
      <c r="H381" s="13" t="s">
        <v>190</v>
      </c>
      <c r="I381" s="13">
        <v>380</v>
      </c>
    </row>
    <row r="382" spans="1:9" x14ac:dyDescent="0.25">
      <c r="A382" s="13" t="str">
        <f t="shared" si="5"/>
        <v xml:space="preserve">209-A      Geotextile Stabilization, Type IX </v>
      </c>
      <c r="B382" s="13" t="s">
        <v>588</v>
      </c>
      <c r="C382" s="13" t="s">
        <v>590</v>
      </c>
      <c r="D382" s="13" t="s">
        <v>228</v>
      </c>
      <c r="E382" s="13" t="s">
        <v>187</v>
      </c>
      <c r="F382" s="13" t="s">
        <v>188</v>
      </c>
      <c r="G382" s="13" t="s">
        <v>189</v>
      </c>
      <c r="H382" s="13" t="s">
        <v>190</v>
      </c>
      <c r="I382" s="13">
        <v>381</v>
      </c>
    </row>
    <row r="383" spans="1:9" x14ac:dyDescent="0.25">
      <c r="A383" s="13" t="str">
        <f t="shared" si="5"/>
        <v xml:space="preserve">209-A      Geotextile Stabilization, Type IX, MD </v>
      </c>
      <c r="B383" s="13" t="s">
        <v>588</v>
      </c>
      <c r="C383" s="13" t="s">
        <v>591</v>
      </c>
      <c r="D383" s="13" t="s">
        <v>228</v>
      </c>
      <c r="E383" s="13" t="s">
        <v>187</v>
      </c>
      <c r="F383" s="13" t="s">
        <v>188</v>
      </c>
      <c r="G383" s="13" t="s">
        <v>189</v>
      </c>
      <c r="H383" s="13" t="s">
        <v>190</v>
      </c>
      <c r="I383" s="13">
        <v>382</v>
      </c>
    </row>
    <row r="384" spans="1:9" x14ac:dyDescent="0.25">
      <c r="A384" s="13" t="str">
        <f t="shared" si="5"/>
        <v xml:space="preserve">209-A      Geotextile Stabilization, Type V </v>
      </c>
      <c r="B384" s="13" t="s">
        <v>588</v>
      </c>
      <c r="C384" s="13" t="s">
        <v>592</v>
      </c>
      <c r="D384" s="13" t="s">
        <v>228</v>
      </c>
      <c r="E384" s="13" t="s">
        <v>187</v>
      </c>
      <c r="F384" s="13" t="s">
        <v>188</v>
      </c>
      <c r="G384" s="13" t="s">
        <v>189</v>
      </c>
      <c r="H384" s="13" t="s">
        <v>190</v>
      </c>
      <c r="I384" s="13">
        <v>383</v>
      </c>
    </row>
    <row r="385" spans="1:9" x14ac:dyDescent="0.25">
      <c r="A385" s="13" t="str">
        <f t="shared" si="5"/>
        <v xml:space="preserve">209-A      Geotextile Stabilization, Type V, Non-Woven </v>
      </c>
      <c r="B385" s="13" t="s">
        <v>588</v>
      </c>
      <c r="C385" s="13" t="s">
        <v>593</v>
      </c>
      <c r="D385" s="13" t="s">
        <v>228</v>
      </c>
      <c r="E385" s="13" t="s">
        <v>187</v>
      </c>
      <c r="F385" s="13" t="s">
        <v>188</v>
      </c>
      <c r="G385" s="13" t="s">
        <v>189</v>
      </c>
      <c r="H385" s="13" t="s">
        <v>190</v>
      </c>
      <c r="I385" s="13">
        <v>384</v>
      </c>
    </row>
    <row r="386" spans="1:9" x14ac:dyDescent="0.25">
      <c r="A386" s="13" t="str">
        <f t="shared" si="5"/>
        <v xml:space="preserve">209-A      Geotextile Stabilization, Type VI </v>
      </c>
      <c r="B386" s="13" t="s">
        <v>588</v>
      </c>
      <c r="C386" s="13" t="s">
        <v>594</v>
      </c>
      <c r="D386" s="13" t="s">
        <v>228</v>
      </c>
      <c r="E386" s="13" t="s">
        <v>187</v>
      </c>
      <c r="F386" s="13" t="s">
        <v>188</v>
      </c>
      <c r="G386" s="13" t="s">
        <v>189</v>
      </c>
      <c r="H386" s="13" t="s">
        <v>190</v>
      </c>
      <c r="I386" s="13">
        <v>385</v>
      </c>
    </row>
    <row r="387" spans="1:9" x14ac:dyDescent="0.25">
      <c r="A387" s="13" t="str">
        <f t="shared" ref="A387:A450" si="6">_xlfn.CONCAT(B387," ", C387)</f>
        <v xml:space="preserve">209-A      Geotextile Stabilization, Type VI, Non-Woven </v>
      </c>
      <c r="B387" s="13" t="s">
        <v>588</v>
      </c>
      <c r="C387" s="13" t="s">
        <v>595</v>
      </c>
      <c r="D387" s="13" t="s">
        <v>228</v>
      </c>
      <c r="E387" s="13" t="s">
        <v>187</v>
      </c>
      <c r="F387" s="13" t="s">
        <v>188</v>
      </c>
      <c r="G387" s="13" t="s">
        <v>189</v>
      </c>
      <c r="H387" s="13" t="s">
        <v>190</v>
      </c>
      <c r="I387" s="13">
        <v>386</v>
      </c>
    </row>
    <row r="388" spans="1:9" x14ac:dyDescent="0.25">
      <c r="A388" s="13" t="str">
        <f t="shared" si="6"/>
        <v xml:space="preserve">209-A      Geotextile Stabilization, Type VII </v>
      </c>
      <c r="B388" s="13" t="s">
        <v>588</v>
      </c>
      <c r="C388" s="13" t="s">
        <v>596</v>
      </c>
      <c r="D388" s="13" t="s">
        <v>228</v>
      </c>
      <c r="E388" s="13" t="s">
        <v>187</v>
      </c>
      <c r="F388" s="13" t="s">
        <v>188</v>
      </c>
      <c r="G388" s="13" t="s">
        <v>189</v>
      </c>
      <c r="H388" s="13" t="s">
        <v>190</v>
      </c>
      <c r="I388" s="13">
        <v>387</v>
      </c>
    </row>
    <row r="389" spans="1:9" x14ac:dyDescent="0.25">
      <c r="A389" s="13" t="str">
        <f t="shared" si="6"/>
        <v xml:space="preserve">209-A      Geotextile Stabilization, Type VII, Non-Woven </v>
      </c>
      <c r="B389" s="13" t="s">
        <v>588</v>
      </c>
      <c r="C389" s="13" t="s">
        <v>597</v>
      </c>
      <c r="D389" s="13" t="s">
        <v>228</v>
      </c>
      <c r="E389" s="13" t="s">
        <v>187</v>
      </c>
      <c r="F389" s="13" t="s">
        <v>188</v>
      </c>
      <c r="G389" s="13" t="s">
        <v>189</v>
      </c>
      <c r="H389" s="13" t="s">
        <v>190</v>
      </c>
      <c r="I389" s="13">
        <v>388</v>
      </c>
    </row>
    <row r="390" spans="1:9" x14ac:dyDescent="0.25">
      <c r="A390" s="13" t="str">
        <f t="shared" si="6"/>
        <v xml:space="preserve">209-A      Geotextile Stabilization, Type VIII, Seamed </v>
      </c>
      <c r="B390" s="13" t="s">
        <v>588</v>
      </c>
      <c r="C390" s="13" t="s">
        <v>598</v>
      </c>
      <c r="D390" s="13" t="s">
        <v>228</v>
      </c>
      <c r="E390" s="13" t="s">
        <v>187</v>
      </c>
      <c r="F390" s="13" t="s">
        <v>188</v>
      </c>
      <c r="G390" s="13" t="s">
        <v>189</v>
      </c>
      <c r="H390" s="13" t="s">
        <v>190</v>
      </c>
      <c r="I390" s="13">
        <v>389</v>
      </c>
    </row>
    <row r="391" spans="1:9" x14ac:dyDescent="0.25">
      <c r="A391" s="13" t="str">
        <f t="shared" si="6"/>
        <v xml:space="preserve">211-A      Topsoil for Slope Treatment, From Right-of-Way </v>
      </c>
      <c r="B391" s="13" t="s">
        <v>599</v>
      </c>
      <c r="C391" s="13" t="s">
        <v>600</v>
      </c>
      <c r="D391" s="13" t="s">
        <v>228</v>
      </c>
      <c r="E391" s="13" t="s">
        <v>502</v>
      </c>
      <c r="F391" s="13" t="s">
        <v>188</v>
      </c>
      <c r="G391" s="13" t="s">
        <v>601</v>
      </c>
      <c r="H391" s="13" t="s">
        <v>190</v>
      </c>
      <c r="I391" s="13">
        <v>390</v>
      </c>
    </row>
    <row r="392" spans="1:9" x14ac:dyDescent="0.25">
      <c r="A392" s="13" t="str">
        <f t="shared" si="6"/>
        <v xml:space="preserve">211-B      Topsoil for Slope Treatment, Contractor Furnished </v>
      </c>
      <c r="B392" s="13" t="s">
        <v>602</v>
      </c>
      <c r="C392" s="13" t="s">
        <v>603</v>
      </c>
      <c r="D392" s="13" t="s">
        <v>241</v>
      </c>
      <c r="E392" s="13" t="s">
        <v>502</v>
      </c>
      <c r="F392" s="13" t="s">
        <v>188</v>
      </c>
      <c r="G392" s="13" t="s">
        <v>601</v>
      </c>
      <c r="H392" s="13" t="s">
        <v>190</v>
      </c>
      <c r="I392" s="13">
        <v>391</v>
      </c>
    </row>
    <row r="393" spans="1:9" x14ac:dyDescent="0.25">
      <c r="A393" s="13" t="str">
        <f t="shared" si="6"/>
        <v xml:space="preserve">211-C      Topsoil for Plant Holes, Contractor Furnished </v>
      </c>
      <c r="B393" s="13" t="s">
        <v>604</v>
      </c>
      <c r="C393" s="13" t="s">
        <v>605</v>
      </c>
      <c r="D393" s="13" t="s">
        <v>241</v>
      </c>
      <c r="E393" s="13" t="s">
        <v>502</v>
      </c>
      <c r="F393" s="13" t="s">
        <v>188</v>
      </c>
      <c r="G393" s="13" t="s">
        <v>601</v>
      </c>
      <c r="H393" s="13" t="s">
        <v>190</v>
      </c>
      <c r="I393" s="13">
        <v>392</v>
      </c>
    </row>
    <row r="394" spans="1:9" x14ac:dyDescent="0.25">
      <c r="A394" s="13" t="str">
        <f t="shared" si="6"/>
        <v xml:space="preserve">211-D      Topsoil for Plant Pits, Contractor Furnished </v>
      </c>
      <c r="B394" s="13" t="s">
        <v>606</v>
      </c>
      <c r="C394" s="13" t="s">
        <v>607</v>
      </c>
      <c r="D394" s="13" t="s">
        <v>241</v>
      </c>
      <c r="E394" s="13" t="s">
        <v>502</v>
      </c>
      <c r="F394" s="13" t="s">
        <v>188</v>
      </c>
      <c r="G394" s="13" t="s">
        <v>601</v>
      </c>
      <c r="H394" s="13" t="s">
        <v>190</v>
      </c>
      <c r="I394" s="13">
        <v>393</v>
      </c>
    </row>
    <row r="395" spans="1:9" x14ac:dyDescent="0.25">
      <c r="A395" s="13" t="str">
        <f t="shared" si="6"/>
        <v xml:space="preserve">212-A      Light Ground Preparation </v>
      </c>
      <c r="B395" s="13" t="s">
        <v>608</v>
      </c>
      <c r="C395" s="13" t="s">
        <v>609</v>
      </c>
      <c r="D395" s="13" t="s">
        <v>228</v>
      </c>
      <c r="E395" s="13" t="s">
        <v>502</v>
      </c>
      <c r="F395" s="13" t="s">
        <v>188</v>
      </c>
      <c r="G395" s="13" t="s">
        <v>601</v>
      </c>
      <c r="H395" s="13" t="s">
        <v>190</v>
      </c>
      <c r="I395" s="13">
        <v>394</v>
      </c>
    </row>
    <row r="396" spans="1:9" x14ac:dyDescent="0.25">
      <c r="A396" s="13" t="str">
        <f t="shared" si="6"/>
        <v xml:space="preserve">212-B      Standard Ground Preparation </v>
      </c>
      <c r="B396" s="13" t="s">
        <v>610</v>
      </c>
      <c r="C396" s="13" t="s">
        <v>611</v>
      </c>
      <c r="D396" s="13" t="s">
        <v>228</v>
      </c>
      <c r="E396" s="13" t="s">
        <v>187</v>
      </c>
      <c r="F396" s="13" t="s">
        <v>188</v>
      </c>
      <c r="G396" s="13" t="s">
        <v>601</v>
      </c>
      <c r="H396" s="13" t="s">
        <v>190</v>
      </c>
      <c r="I396" s="13">
        <v>395</v>
      </c>
    </row>
    <row r="397" spans="1:9" x14ac:dyDescent="0.25">
      <c r="A397" s="13" t="str">
        <f t="shared" si="6"/>
        <v xml:space="preserve">213-A      Agricultural Limestone </v>
      </c>
      <c r="B397" s="13" t="s">
        <v>612</v>
      </c>
      <c r="C397" s="13" t="s">
        <v>613</v>
      </c>
      <c r="D397" s="13" t="s">
        <v>425</v>
      </c>
      <c r="E397" s="13" t="s">
        <v>187</v>
      </c>
      <c r="F397" s="13" t="s">
        <v>188</v>
      </c>
      <c r="G397" s="13" t="s">
        <v>601</v>
      </c>
      <c r="H397" s="13" t="s">
        <v>190</v>
      </c>
      <c r="I397" s="13">
        <v>396</v>
      </c>
    </row>
    <row r="398" spans="1:9" x14ac:dyDescent="0.25">
      <c r="A398" s="13" t="str">
        <f t="shared" si="6"/>
        <v xml:space="preserve">213-B      Combination Fertilizer, 13-13-13 </v>
      </c>
      <c r="B398" s="13" t="s">
        <v>614</v>
      </c>
      <c r="C398" s="13" t="s">
        <v>615</v>
      </c>
      <c r="D398" s="13" t="s">
        <v>425</v>
      </c>
      <c r="E398" s="13" t="s">
        <v>187</v>
      </c>
      <c r="F398" s="13" t="s">
        <v>188</v>
      </c>
      <c r="G398" s="13" t="s">
        <v>601</v>
      </c>
      <c r="H398" s="13" t="s">
        <v>190</v>
      </c>
      <c r="I398" s="13">
        <v>397</v>
      </c>
    </row>
    <row r="399" spans="1:9" x14ac:dyDescent="0.25">
      <c r="A399" s="13" t="str">
        <f t="shared" si="6"/>
        <v xml:space="preserve">213-B      Combination Fertilizer, 15-0-15 </v>
      </c>
      <c r="B399" s="13" t="s">
        <v>614</v>
      </c>
      <c r="C399" s="13" t="s">
        <v>616</v>
      </c>
      <c r="D399" s="13" t="s">
        <v>425</v>
      </c>
      <c r="E399" s="13" t="s">
        <v>187</v>
      </c>
      <c r="F399" s="13" t="s">
        <v>188</v>
      </c>
      <c r="G399" s="13" t="s">
        <v>601</v>
      </c>
      <c r="H399" s="13" t="s">
        <v>190</v>
      </c>
      <c r="I399" s="13">
        <v>398</v>
      </c>
    </row>
    <row r="400" spans="1:9" x14ac:dyDescent="0.25">
      <c r="A400" s="13" t="str">
        <f t="shared" si="6"/>
        <v xml:space="preserve">213-B      Combination Fertilizer, 8-24-24 </v>
      </c>
      <c r="B400" s="13" t="s">
        <v>614</v>
      </c>
      <c r="C400" s="13" t="s">
        <v>617</v>
      </c>
      <c r="D400" s="13" t="s">
        <v>425</v>
      </c>
      <c r="E400" s="13" t="s">
        <v>187</v>
      </c>
      <c r="F400" s="13" t="s">
        <v>188</v>
      </c>
      <c r="G400" s="13" t="s">
        <v>601</v>
      </c>
      <c r="H400" s="13" t="s">
        <v>190</v>
      </c>
      <c r="I400" s="13">
        <v>399</v>
      </c>
    </row>
    <row r="401" spans="1:9" x14ac:dyDescent="0.25">
      <c r="A401" s="13" t="str">
        <f t="shared" si="6"/>
        <v xml:space="preserve">213-B      Combination Fertilizer, 8-8-8 </v>
      </c>
      <c r="B401" s="13" t="s">
        <v>614</v>
      </c>
      <c r="C401" s="13" t="s">
        <v>618</v>
      </c>
      <c r="D401" s="13" t="s">
        <v>425</v>
      </c>
      <c r="E401" s="13" t="s">
        <v>187</v>
      </c>
      <c r="F401" s="13" t="s">
        <v>188</v>
      </c>
      <c r="G401" s="13" t="s">
        <v>601</v>
      </c>
      <c r="H401" s="13" t="s">
        <v>190</v>
      </c>
      <c r="I401" s="13">
        <v>400</v>
      </c>
    </row>
    <row r="402" spans="1:9" x14ac:dyDescent="0.25">
      <c r="A402" s="13" t="str">
        <f t="shared" si="6"/>
        <v xml:space="preserve">213-C      Superphosphate </v>
      </c>
      <c r="B402" s="13" t="s">
        <v>619</v>
      </c>
      <c r="C402" s="13" t="s">
        <v>620</v>
      </c>
      <c r="D402" s="13" t="s">
        <v>425</v>
      </c>
      <c r="E402" s="13" t="s">
        <v>187</v>
      </c>
      <c r="F402" s="13" t="s">
        <v>188</v>
      </c>
      <c r="G402" s="13" t="s">
        <v>601</v>
      </c>
      <c r="H402" s="13" t="s">
        <v>190</v>
      </c>
      <c r="I402" s="13">
        <v>401</v>
      </c>
    </row>
    <row r="403" spans="1:9" x14ac:dyDescent="0.25">
      <c r="A403" s="13" t="str">
        <f t="shared" si="6"/>
        <v xml:space="preserve">213-D      Ammonium Nitrate </v>
      </c>
      <c r="B403" s="13" t="s">
        <v>621</v>
      </c>
      <c r="C403" s="13" t="s">
        <v>622</v>
      </c>
      <c r="D403" s="13" t="s">
        <v>425</v>
      </c>
      <c r="E403" s="13" t="s">
        <v>187</v>
      </c>
      <c r="F403" s="13" t="s">
        <v>188</v>
      </c>
      <c r="G403" s="13" t="s">
        <v>601</v>
      </c>
      <c r="H403" s="13" t="s">
        <v>190</v>
      </c>
      <c r="I403" s="13">
        <v>402</v>
      </c>
    </row>
    <row r="404" spans="1:9" x14ac:dyDescent="0.25">
      <c r="A404" s="13" t="str">
        <f t="shared" si="6"/>
        <v xml:space="preserve">215-A      Vegetative Materials for Mulch </v>
      </c>
      <c r="B404" s="13" t="s">
        <v>623</v>
      </c>
      <c r="C404" s="13" t="s">
        <v>624</v>
      </c>
      <c r="D404" s="13" t="s">
        <v>425</v>
      </c>
      <c r="E404" s="13" t="s">
        <v>187</v>
      </c>
      <c r="F404" s="13" t="s">
        <v>188</v>
      </c>
      <c r="G404" s="13" t="s">
        <v>601</v>
      </c>
      <c r="H404" s="13" t="s">
        <v>190</v>
      </c>
      <c r="I404" s="13">
        <v>403</v>
      </c>
    </row>
    <row r="405" spans="1:9" x14ac:dyDescent="0.25">
      <c r="A405" s="13" t="str">
        <f t="shared" si="6"/>
        <v xml:space="preserve">215-B      Hydromulch </v>
      </c>
      <c r="B405" s="13" t="s">
        <v>625</v>
      </c>
      <c r="C405" s="13" t="s">
        <v>626</v>
      </c>
      <c r="D405" s="13" t="s">
        <v>425</v>
      </c>
      <c r="E405" s="13" t="s">
        <v>187</v>
      </c>
      <c r="F405" s="13" t="s">
        <v>188</v>
      </c>
      <c r="G405" s="13" t="s">
        <v>601</v>
      </c>
      <c r="H405" s="13" t="s">
        <v>190</v>
      </c>
      <c r="I405" s="13">
        <v>404</v>
      </c>
    </row>
    <row r="406" spans="1:9" x14ac:dyDescent="0.25">
      <c r="A406" s="13" t="str">
        <f t="shared" si="6"/>
        <v xml:space="preserve">216-A      Solid Sodding </v>
      </c>
      <c r="B406" s="13" t="s">
        <v>627</v>
      </c>
      <c r="C406" s="13" t="s">
        <v>628</v>
      </c>
      <c r="D406" s="13" t="s">
        <v>228</v>
      </c>
      <c r="E406" s="13" t="s">
        <v>187</v>
      </c>
      <c r="F406" s="13" t="s">
        <v>188</v>
      </c>
      <c r="G406" s="13" t="s">
        <v>601</v>
      </c>
      <c r="H406" s="13" t="s">
        <v>190</v>
      </c>
      <c r="I406" s="13">
        <v>405</v>
      </c>
    </row>
    <row r="407" spans="1:9" x14ac:dyDescent="0.25">
      <c r="A407" s="13" t="str">
        <f t="shared" si="6"/>
        <v xml:space="preserve">216-B      Solid Sodding, Bermuda </v>
      </c>
      <c r="B407" s="13" t="s">
        <v>629</v>
      </c>
      <c r="C407" s="13" t="s">
        <v>630</v>
      </c>
      <c r="D407" s="13" t="s">
        <v>228</v>
      </c>
      <c r="E407" s="13" t="s">
        <v>187</v>
      </c>
      <c r="F407" s="13" t="s">
        <v>188</v>
      </c>
      <c r="G407" s="13" t="s">
        <v>601</v>
      </c>
      <c r="H407" s="13" t="s">
        <v>190</v>
      </c>
      <c r="I407" s="13">
        <v>406</v>
      </c>
    </row>
    <row r="408" spans="1:9" x14ac:dyDescent="0.25">
      <c r="A408" s="13" t="str">
        <f t="shared" si="6"/>
        <v xml:space="preserve">216-B      Solid Sodding, Centipede </v>
      </c>
      <c r="B408" s="13" t="s">
        <v>629</v>
      </c>
      <c r="C408" s="13" t="s">
        <v>631</v>
      </c>
      <c r="D408" s="13" t="s">
        <v>228</v>
      </c>
      <c r="E408" s="13" t="s">
        <v>187</v>
      </c>
      <c r="F408" s="13" t="s">
        <v>188</v>
      </c>
      <c r="G408" s="13" t="s">
        <v>601</v>
      </c>
      <c r="H408" s="13" t="s">
        <v>190</v>
      </c>
      <c r="I408" s="13">
        <v>407</v>
      </c>
    </row>
    <row r="409" spans="1:9" x14ac:dyDescent="0.25">
      <c r="A409" s="13" t="str">
        <f t="shared" si="6"/>
        <v xml:space="preserve">216-B      Solid Sodding, St. Augustine </v>
      </c>
      <c r="B409" s="13" t="s">
        <v>629</v>
      </c>
      <c r="C409" s="13" t="s">
        <v>632</v>
      </c>
      <c r="D409" s="13" t="s">
        <v>228</v>
      </c>
      <c r="E409" s="13" t="s">
        <v>187</v>
      </c>
      <c r="F409" s="13" t="s">
        <v>188</v>
      </c>
      <c r="G409" s="13" t="s">
        <v>601</v>
      </c>
      <c r="H409" s="13" t="s">
        <v>190</v>
      </c>
      <c r="I409" s="13">
        <v>408</v>
      </c>
    </row>
    <row r="410" spans="1:9" x14ac:dyDescent="0.25">
      <c r="A410" s="13" t="str">
        <f t="shared" si="6"/>
        <v xml:space="preserve">216-B      Solid Sodding, Zoysia </v>
      </c>
      <c r="B410" s="13" t="s">
        <v>629</v>
      </c>
      <c r="C410" s="13" t="s">
        <v>633</v>
      </c>
      <c r="D410" s="13" t="s">
        <v>228</v>
      </c>
      <c r="E410" s="13" t="s">
        <v>187</v>
      </c>
      <c r="F410" s="13" t="s">
        <v>188</v>
      </c>
      <c r="G410" s="13" t="s">
        <v>601</v>
      </c>
      <c r="H410" s="13" t="s">
        <v>190</v>
      </c>
      <c r="I410" s="13">
        <v>409</v>
      </c>
    </row>
    <row r="411" spans="1:9" x14ac:dyDescent="0.25">
      <c r="A411" s="13" t="str">
        <f t="shared" si="6"/>
        <v xml:space="preserve">217-A      Ditch Liner </v>
      </c>
      <c r="B411" s="13" t="s">
        <v>634</v>
      </c>
      <c r="C411" s="13" t="s">
        <v>635</v>
      </c>
      <c r="D411" s="13" t="s">
        <v>228</v>
      </c>
      <c r="E411" s="13" t="s">
        <v>187</v>
      </c>
      <c r="F411" s="13" t="s">
        <v>188</v>
      </c>
      <c r="G411" s="13" t="s">
        <v>601</v>
      </c>
      <c r="H411" s="13" t="s">
        <v>190</v>
      </c>
      <c r="I411" s="13">
        <v>410</v>
      </c>
    </row>
    <row r="412" spans="1:9" x14ac:dyDescent="0.25">
      <c r="A412" s="13" t="str">
        <f t="shared" si="6"/>
        <v xml:space="preserve">218-A      Bituminous Treated Roving </v>
      </c>
      <c r="B412" s="13" t="s">
        <v>636</v>
      </c>
      <c r="C412" s="13" t="s">
        <v>637</v>
      </c>
      <c r="D412" s="13" t="s">
        <v>228</v>
      </c>
      <c r="E412" s="13" t="s">
        <v>187</v>
      </c>
      <c r="F412" s="13" t="s">
        <v>188</v>
      </c>
      <c r="G412" s="13" t="s">
        <v>601</v>
      </c>
      <c r="H412" s="13" t="s">
        <v>190</v>
      </c>
      <c r="I412" s="13">
        <v>411</v>
      </c>
    </row>
    <row r="413" spans="1:9" x14ac:dyDescent="0.25">
      <c r="A413" s="13" t="str">
        <f t="shared" si="6"/>
        <v xml:space="preserve">219-A      Watering </v>
      </c>
      <c r="B413" s="13" t="s">
        <v>638</v>
      </c>
      <c r="C413" s="13" t="s">
        <v>639</v>
      </c>
      <c r="D413" s="13" t="s">
        <v>640</v>
      </c>
      <c r="E413" s="13" t="s">
        <v>187</v>
      </c>
      <c r="F413" s="13" t="s">
        <v>188</v>
      </c>
      <c r="G413" s="13" t="s">
        <v>601</v>
      </c>
      <c r="H413" s="13" t="s">
        <v>190</v>
      </c>
      <c r="I413" s="13">
        <v>412</v>
      </c>
    </row>
    <row r="414" spans="1:9" x14ac:dyDescent="0.25">
      <c r="A414" s="13" t="str">
        <f t="shared" si="6"/>
        <v xml:space="preserve">220-A      Insect Pest Control </v>
      </c>
      <c r="B414" s="13" t="s">
        <v>641</v>
      </c>
      <c r="C414" s="13" t="s">
        <v>642</v>
      </c>
      <c r="D414" s="13" t="s">
        <v>213</v>
      </c>
      <c r="E414" s="13" t="s">
        <v>187</v>
      </c>
      <c r="F414" s="13" t="s">
        <v>188</v>
      </c>
      <c r="G414" s="13" t="s">
        <v>601</v>
      </c>
      <c r="H414" s="13" t="s">
        <v>190</v>
      </c>
      <c r="I414" s="13">
        <v>413</v>
      </c>
    </row>
    <row r="415" spans="1:9" x14ac:dyDescent="0.25">
      <c r="A415" s="13" t="str">
        <f t="shared" si="6"/>
        <v xml:space="preserve">221-A      Concrete Paved Ditch </v>
      </c>
      <c r="B415" s="13" t="s">
        <v>643</v>
      </c>
      <c r="C415" s="13" t="s">
        <v>644</v>
      </c>
      <c r="D415" s="13" t="s">
        <v>241</v>
      </c>
      <c r="E415" s="13" t="s">
        <v>187</v>
      </c>
      <c r="F415" s="13" t="s">
        <v>188</v>
      </c>
      <c r="G415" s="13" t="s">
        <v>601</v>
      </c>
      <c r="H415" s="13" t="s">
        <v>190</v>
      </c>
      <c r="I415" s="13">
        <v>414</v>
      </c>
    </row>
    <row r="416" spans="1:9" x14ac:dyDescent="0.25">
      <c r="A416" s="13" t="str">
        <f t="shared" si="6"/>
        <v xml:space="preserve">221-B      Bituminous Paved Ditch </v>
      </c>
      <c r="B416" s="13" t="s">
        <v>645</v>
      </c>
      <c r="C416" s="13" t="s">
        <v>646</v>
      </c>
      <c r="D416" s="13" t="s">
        <v>425</v>
      </c>
      <c r="E416" s="13" t="s">
        <v>187</v>
      </c>
      <c r="F416" s="13" t="s">
        <v>188</v>
      </c>
      <c r="G416" s="13" t="s">
        <v>601</v>
      </c>
      <c r="H416" s="13" t="s">
        <v>190</v>
      </c>
      <c r="I416" s="13">
        <v>415</v>
      </c>
    </row>
    <row r="417" spans="1:9" x14ac:dyDescent="0.25">
      <c r="A417" s="13" t="str">
        <f t="shared" si="6"/>
        <v xml:space="preserve">907-222-A  Wildflower Seeding </v>
      </c>
      <c r="B417" s="13" t="s">
        <v>647</v>
      </c>
      <c r="C417" s="13" t="s">
        <v>648</v>
      </c>
      <c r="D417" s="13" t="s">
        <v>213</v>
      </c>
      <c r="E417" s="13" t="s">
        <v>187</v>
      </c>
      <c r="F417" s="13" t="s">
        <v>188</v>
      </c>
      <c r="G417" s="13" t="s">
        <v>601</v>
      </c>
      <c r="H417" s="13" t="s">
        <v>190</v>
      </c>
      <c r="I417" s="13">
        <v>416</v>
      </c>
    </row>
    <row r="418" spans="1:9" x14ac:dyDescent="0.25">
      <c r="A418" s="13" t="str">
        <f t="shared" si="6"/>
        <v xml:space="preserve">223-A      Mowing </v>
      </c>
      <c r="B418" s="13" t="s">
        <v>649</v>
      </c>
      <c r="C418" s="13" t="s">
        <v>650</v>
      </c>
      <c r="D418" s="13" t="s">
        <v>213</v>
      </c>
      <c r="E418" s="13" t="s">
        <v>187</v>
      </c>
      <c r="F418" s="13" t="s">
        <v>188</v>
      </c>
      <c r="G418" s="13" t="s">
        <v>601</v>
      </c>
      <c r="H418" s="13" t="s">
        <v>190</v>
      </c>
      <c r="I418" s="13">
        <v>417</v>
      </c>
    </row>
    <row r="419" spans="1:9" x14ac:dyDescent="0.25">
      <c r="A419" s="13" t="str">
        <f t="shared" si="6"/>
        <v xml:space="preserve">224-A      Soil Reinforcing Mat </v>
      </c>
      <c r="B419" s="13" t="s">
        <v>651</v>
      </c>
      <c r="C419" s="13" t="s">
        <v>652</v>
      </c>
      <c r="D419" s="13" t="s">
        <v>228</v>
      </c>
      <c r="E419" s="13" t="s">
        <v>187</v>
      </c>
      <c r="F419" s="13" t="s">
        <v>188</v>
      </c>
      <c r="G419" s="13" t="s">
        <v>601</v>
      </c>
      <c r="H419" s="13" t="s">
        <v>190</v>
      </c>
      <c r="I419" s="13">
        <v>418</v>
      </c>
    </row>
    <row r="420" spans="1:9" x14ac:dyDescent="0.25">
      <c r="A420" s="13" t="str">
        <f t="shared" si="6"/>
        <v xml:space="preserve">225-A      Grassing </v>
      </c>
      <c r="B420" s="13" t="s">
        <v>653</v>
      </c>
      <c r="C420" s="13" t="s">
        <v>654</v>
      </c>
      <c r="D420" s="13" t="s">
        <v>213</v>
      </c>
      <c r="E420" s="13" t="s">
        <v>187</v>
      </c>
      <c r="F420" s="13" t="s">
        <v>188</v>
      </c>
      <c r="G420" s="13" t="s">
        <v>601</v>
      </c>
      <c r="H420" s="13" t="s">
        <v>190</v>
      </c>
      <c r="I420" s="13">
        <v>419</v>
      </c>
    </row>
    <row r="421" spans="1:9" x14ac:dyDescent="0.25">
      <c r="A421" s="13" t="str">
        <f t="shared" si="6"/>
        <v xml:space="preserve">225-B      Agricultural Limestone </v>
      </c>
      <c r="B421" s="13" t="s">
        <v>655</v>
      </c>
      <c r="C421" s="13" t="s">
        <v>613</v>
      </c>
      <c r="D421" s="13" t="s">
        <v>425</v>
      </c>
      <c r="E421" s="13" t="s">
        <v>187</v>
      </c>
      <c r="F421" s="13" t="s">
        <v>188</v>
      </c>
      <c r="G421" s="13" t="s">
        <v>601</v>
      </c>
      <c r="H421" s="13" t="s">
        <v>190</v>
      </c>
      <c r="I421" s="13">
        <v>420</v>
      </c>
    </row>
    <row r="422" spans="1:9" x14ac:dyDescent="0.25">
      <c r="A422" s="13" t="str">
        <f t="shared" si="6"/>
        <v xml:space="preserve">225-C      Mulch, Vegetative Mulch </v>
      </c>
      <c r="B422" s="13" t="s">
        <v>656</v>
      </c>
      <c r="C422" s="13" t="s">
        <v>657</v>
      </c>
      <c r="D422" s="13" t="s">
        <v>425</v>
      </c>
      <c r="E422" s="13" t="s">
        <v>187</v>
      </c>
      <c r="F422" s="13" t="s">
        <v>188</v>
      </c>
      <c r="G422" s="13" t="s">
        <v>601</v>
      </c>
      <c r="H422" s="13" t="s">
        <v>190</v>
      </c>
      <c r="I422" s="13">
        <v>421</v>
      </c>
    </row>
    <row r="423" spans="1:9" x14ac:dyDescent="0.25">
      <c r="A423" s="13" t="str">
        <f t="shared" si="6"/>
        <v xml:space="preserve">225-D      Mulch, Hydromulch </v>
      </c>
      <c r="B423" s="13" t="s">
        <v>658</v>
      </c>
      <c r="C423" s="13" t="s">
        <v>659</v>
      </c>
      <c r="D423" s="13" t="s">
        <v>425</v>
      </c>
      <c r="E423" s="13" t="s">
        <v>187</v>
      </c>
      <c r="F423" s="13" t="s">
        <v>188</v>
      </c>
      <c r="G423" s="13" t="s">
        <v>601</v>
      </c>
      <c r="H423" s="13" t="s">
        <v>190</v>
      </c>
      <c r="I423" s="13">
        <v>422</v>
      </c>
    </row>
    <row r="424" spans="1:9" x14ac:dyDescent="0.25">
      <c r="A424" s="13" t="str">
        <f t="shared" si="6"/>
        <v xml:space="preserve">226-A      Temporary Grassing </v>
      </c>
      <c r="B424" s="13" t="s">
        <v>660</v>
      </c>
      <c r="C424" s="13" t="s">
        <v>661</v>
      </c>
      <c r="D424" s="13" t="s">
        <v>213</v>
      </c>
      <c r="E424" s="13" t="s">
        <v>187</v>
      </c>
      <c r="F424" s="13" t="s">
        <v>188</v>
      </c>
      <c r="G424" s="13" t="s">
        <v>601</v>
      </c>
      <c r="H424" s="13" t="s">
        <v>190</v>
      </c>
      <c r="I424" s="13">
        <v>423</v>
      </c>
    </row>
    <row r="425" spans="1:9" x14ac:dyDescent="0.25">
      <c r="A425" s="13" t="str">
        <f t="shared" si="6"/>
        <v xml:space="preserve">227-A      Hydroseeding </v>
      </c>
      <c r="B425" s="13" t="s">
        <v>662</v>
      </c>
      <c r="C425" s="13" t="s">
        <v>663</v>
      </c>
      <c r="D425" s="13" t="s">
        <v>213</v>
      </c>
      <c r="E425" s="13" t="s">
        <v>187</v>
      </c>
      <c r="F425" s="13" t="s">
        <v>188</v>
      </c>
      <c r="G425" s="13" t="s">
        <v>601</v>
      </c>
      <c r="H425" s="13" t="s">
        <v>190</v>
      </c>
      <c r="I425" s="13">
        <v>424</v>
      </c>
    </row>
    <row r="426" spans="1:9" x14ac:dyDescent="0.25">
      <c r="A426" s="13" t="str">
        <f t="shared" si="6"/>
        <v xml:space="preserve">907-228-A  Erosion Control Blanket, Type I </v>
      </c>
      <c r="B426" s="13" t="s">
        <v>664</v>
      </c>
      <c r="C426" s="13" t="s">
        <v>665</v>
      </c>
      <c r="D426" s="13" t="s">
        <v>228</v>
      </c>
      <c r="E426" s="13" t="s">
        <v>187</v>
      </c>
      <c r="F426" s="13" t="s">
        <v>188</v>
      </c>
      <c r="G426" s="13" t="s">
        <v>601</v>
      </c>
      <c r="H426" s="13" t="s">
        <v>190</v>
      </c>
      <c r="I426" s="13">
        <v>425</v>
      </c>
    </row>
    <row r="427" spans="1:9" x14ac:dyDescent="0.25">
      <c r="A427" s="13" t="str">
        <f t="shared" si="6"/>
        <v xml:space="preserve">907-228-A  Erosion Control Blanket, Type II </v>
      </c>
      <c r="B427" s="13" t="s">
        <v>664</v>
      </c>
      <c r="C427" s="13" t="s">
        <v>666</v>
      </c>
      <c r="D427" s="13" t="s">
        <v>228</v>
      </c>
      <c r="E427" s="13" t="s">
        <v>187</v>
      </c>
      <c r="F427" s="13" t="s">
        <v>188</v>
      </c>
      <c r="G427" s="13" t="s">
        <v>601</v>
      </c>
      <c r="H427" s="13" t="s">
        <v>190</v>
      </c>
      <c r="I427" s="13">
        <v>426</v>
      </c>
    </row>
    <row r="428" spans="1:9" x14ac:dyDescent="0.25">
      <c r="A428" s="13" t="str">
        <f t="shared" si="6"/>
        <v xml:space="preserve">907-228-A  Erosion Control Blanket, Type III </v>
      </c>
      <c r="B428" s="13" t="s">
        <v>664</v>
      </c>
      <c r="C428" s="13" t="s">
        <v>667</v>
      </c>
      <c r="D428" s="13" t="s">
        <v>228</v>
      </c>
      <c r="E428" s="13" t="s">
        <v>187</v>
      </c>
      <c r="F428" s="13" t="s">
        <v>188</v>
      </c>
      <c r="G428" s="13" t="s">
        <v>601</v>
      </c>
      <c r="H428" s="13" t="s">
        <v>190</v>
      </c>
      <c r="I428" s="13">
        <v>427</v>
      </c>
    </row>
    <row r="429" spans="1:9" x14ac:dyDescent="0.25">
      <c r="A429" s="13" t="str">
        <f t="shared" si="6"/>
        <v xml:space="preserve">907-228-A  Erosion Control Blanket, Type IV </v>
      </c>
      <c r="B429" s="13" t="s">
        <v>664</v>
      </c>
      <c r="C429" s="13" t="s">
        <v>668</v>
      </c>
      <c r="D429" s="13" t="s">
        <v>228</v>
      </c>
      <c r="E429" s="13" t="s">
        <v>187</v>
      </c>
      <c r="F429" s="13" t="s">
        <v>188</v>
      </c>
      <c r="G429" s="13" t="s">
        <v>601</v>
      </c>
      <c r="H429" s="13" t="s">
        <v>190</v>
      </c>
      <c r="I429" s="13">
        <v>428</v>
      </c>
    </row>
    <row r="430" spans="1:9" x14ac:dyDescent="0.25">
      <c r="A430" s="13" t="str">
        <f t="shared" si="6"/>
        <v xml:space="preserve">229-A      Erosion Mat </v>
      </c>
      <c r="B430" s="13" t="s">
        <v>669</v>
      </c>
      <c r="C430" s="13" t="s">
        <v>670</v>
      </c>
      <c r="D430" s="13" t="s">
        <v>228</v>
      </c>
      <c r="E430" s="13" t="s">
        <v>187</v>
      </c>
      <c r="F430" s="13" t="s">
        <v>188</v>
      </c>
      <c r="G430" s="13" t="s">
        <v>601</v>
      </c>
      <c r="H430" s="13" t="s">
        <v>190</v>
      </c>
      <c r="I430" s="13">
        <v>429</v>
      </c>
    </row>
    <row r="431" spans="1:9" x14ac:dyDescent="0.25">
      <c r="A431" s="13" t="str">
        <f t="shared" si="6"/>
        <v xml:space="preserve">230-A      Shrub Planting, 'Green Mountain' Boxwood </v>
      </c>
      <c r="B431" s="13" t="s">
        <v>671</v>
      </c>
      <c r="C431" s="13" t="s">
        <v>672</v>
      </c>
      <c r="D431" s="13" t="s">
        <v>207</v>
      </c>
      <c r="E431" s="13" t="s">
        <v>187</v>
      </c>
      <c r="F431" s="13" t="s">
        <v>188</v>
      </c>
      <c r="G431" s="13" t="s">
        <v>601</v>
      </c>
      <c r="H431" s="13" t="s">
        <v>190</v>
      </c>
      <c r="I431" s="13">
        <v>430</v>
      </c>
    </row>
    <row r="432" spans="1:9" x14ac:dyDescent="0.25">
      <c r="A432" s="13" t="str">
        <f t="shared" si="6"/>
        <v xml:space="preserve">230-A      Shrub Planting, 'Rothundifolium' Ligustrum </v>
      </c>
      <c r="B432" s="13" t="s">
        <v>671</v>
      </c>
      <c r="C432" s="13" t="s">
        <v>673</v>
      </c>
      <c r="D432" s="13" t="s">
        <v>207</v>
      </c>
      <c r="E432" s="13" t="s">
        <v>187</v>
      </c>
      <c r="F432" s="13" t="s">
        <v>188</v>
      </c>
      <c r="G432" s="13" t="s">
        <v>601</v>
      </c>
      <c r="H432" s="13" t="s">
        <v>190</v>
      </c>
      <c r="I432" s="13">
        <v>431</v>
      </c>
    </row>
    <row r="433" spans="1:9" x14ac:dyDescent="0.25">
      <c r="A433" s="13" t="str">
        <f t="shared" si="6"/>
        <v xml:space="preserve">230-A      Shrub Planting, Abelia Grandiflora </v>
      </c>
      <c r="B433" s="13" t="s">
        <v>671</v>
      </c>
      <c r="C433" s="13" t="s">
        <v>674</v>
      </c>
      <c r="D433" s="13" t="s">
        <v>207</v>
      </c>
      <c r="E433" s="13" t="s">
        <v>187</v>
      </c>
      <c r="F433" s="13" t="s">
        <v>188</v>
      </c>
      <c r="G433" s="13" t="s">
        <v>601</v>
      </c>
      <c r="H433" s="13" t="s">
        <v>190</v>
      </c>
      <c r="I433" s="13">
        <v>432</v>
      </c>
    </row>
    <row r="434" spans="1:9" x14ac:dyDescent="0.25">
      <c r="A434" s="13" t="str">
        <f t="shared" si="6"/>
        <v xml:space="preserve">230-A      Shrub Planting, Adagio Miscanthus </v>
      </c>
      <c r="B434" s="13" t="s">
        <v>671</v>
      </c>
      <c r="C434" s="13" t="s">
        <v>675</v>
      </c>
      <c r="D434" s="13" t="s">
        <v>207</v>
      </c>
      <c r="E434" s="13" t="s">
        <v>187</v>
      </c>
      <c r="F434" s="13" t="s">
        <v>188</v>
      </c>
      <c r="G434" s="13" t="s">
        <v>601</v>
      </c>
      <c r="H434" s="13" t="s">
        <v>190</v>
      </c>
      <c r="I434" s="13">
        <v>433</v>
      </c>
    </row>
    <row r="435" spans="1:9" x14ac:dyDescent="0.25">
      <c r="A435" s="13" t="str">
        <f t="shared" si="6"/>
        <v xml:space="preserve">230-A      Shrub Planting, Annuals </v>
      </c>
      <c r="B435" s="13" t="s">
        <v>671</v>
      </c>
      <c r="C435" s="13" t="s">
        <v>676</v>
      </c>
      <c r="D435" s="13" t="s">
        <v>207</v>
      </c>
      <c r="E435" s="13" t="s">
        <v>187</v>
      </c>
      <c r="F435" s="13" t="s">
        <v>188</v>
      </c>
      <c r="G435" s="13" t="s">
        <v>601</v>
      </c>
      <c r="H435" s="13" t="s">
        <v>190</v>
      </c>
      <c r="I435" s="13">
        <v>434</v>
      </c>
    </row>
    <row r="436" spans="1:9" x14ac:dyDescent="0.25">
      <c r="A436" s="13" t="str">
        <f t="shared" si="6"/>
        <v xml:space="preserve">230-A      Shrub Planting, Anthony Waterer Spiraea </v>
      </c>
      <c r="B436" s="13" t="s">
        <v>671</v>
      </c>
      <c r="C436" s="13" t="s">
        <v>677</v>
      </c>
      <c r="D436" s="13" t="s">
        <v>207</v>
      </c>
      <c r="E436" s="13" t="s">
        <v>187</v>
      </c>
      <c r="F436" s="13" t="s">
        <v>188</v>
      </c>
      <c r="G436" s="13" t="s">
        <v>601</v>
      </c>
      <c r="H436" s="13" t="s">
        <v>190</v>
      </c>
      <c r="I436" s="13">
        <v>435</v>
      </c>
    </row>
    <row r="437" spans="1:9" x14ac:dyDescent="0.25">
      <c r="A437" s="13" t="str">
        <f t="shared" si="6"/>
        <v xml:space="preserve">230-A      Shrub Planting, Asian Jasmine </v>
      </c>
      <c r="B437" s="13" t="s">
        <v>671</v>
      </c>
      <c r="C437" s="13" t="s">
        <v>678</v>
      </c>
      <c r="D437" s="13" t="s">
        <v>207</v>
      </c>
      <c r="E437" s="13" t="s">
        <v>187</v>
      </c>
      <c r="F437" s="13" t="s">
        <v>188</v>
      </c>
      <c r="G437" s="13" t="s">
        <v>601</v>
      </c>
      <c r="H437" s="13" t="s">
        <v>190</v>
      </c>
      <c r="I437" s="13">
        <v>436</v>
      </c>
    </row>
    <row r="438" spans="1:9" x14ac:dyDescent="0.25">
      <c r="A438" s="13" t="str">
        <f t="shared" si="6"/>
        <v xml:space="preserve">230-A      Shrub Planting, Asiatic Jasmine </v>
      </c>
      <c r="B438" s="13" t="s">
        <v>671</v>
      </c>
      <c r="C438" s="13" t="s">
        <v>679</v>
      </c>
      <c r="D438" s="13" t="s">
        <v>207</v>
      </c>
      <c r="E438" s="13" t="s">
        <v>187</v>
      </c>
      <c r="F438" s="13" t="s">
        <v>188</v>
      </c>
      <c r="G438" s="13" t="s">
        <v>601</v>
      </c>
      <c r="H438" s="13" t="s">
        <v>190</v>
      </c>
      <c r="I438" s="13">
        <v>437</v>
      </c>
    </row>
    <row r="439" spans="1:9" x14ac:dyDescent="0.25">
      <c r="A439" s="13" t="str">
        <f t="shared" si="6"/>
        <v xml:space="preserve">230-A      Shrub Planting, Autumn Blaze Red Maple </v>
      </c>
      <c r="B439" s="13" t="s">
        <v>671</v>
      </c>
      <c r="C439" s="13" t="s">
        <v>680</v>
      </c>
      <c r="D439" s="13" t="s">
        <v>207</v>
      </c>
      <c r="E439" s="13" t="s">
        <v>187</v>
      </c>
      <c r="F439" s="13" t="s">
        <v>188</v>
      </c>
      <c r="G439" s="13" t="s">
        <v>601</v>
      </c>
      <c r="H439" s="13" t="s">
        <v>190</v>
      </c>
      <c r="I439" s="13">
        <v>438</v>
      </c>
    </row>
    <row r="440" spans="1:9" x14ac:dyDescent="0.25">
      <c r="A440" s="13" t="str">
        <f t="shared" si="6"/>
        <v xml:space="preserve">230-A      Shrub Planting, Ballerina Indian Hawthorn </v>
      </c>
      <c r="B440" s="13" t="s">
        <v>671</v>
      </c>
      <c r="C440" s="13" t="s">
        <v>681</v>
      </c>
      <c r="D440" s="13" t="s">
        <v>207</v>
      </c>
      <c r="E440" s="13" t="s">
        <v>187</v>
      </c>
      <c r="F440" s="13" t="s">
        <v>188</v>
      </c>
      <c r="G440" s="13" t="s">
        <v>601</v>
      </c>
      <c r="H440" s="13" t="s">
        <v>190</v>
      </c>
      <c r="I440" s="13">
        <v>439</v>
      </c>
    </row>
    <row r="441" spans="1:9" x14ac:dyDescent="0.25">
      <c r="A441" s="13" t="str">
        <f t="shared" si="6"/>
        <v xml:space="preserve">230-A      Shrub Planting, Bar Harbor Juniper </v>
      </c>
      <c r="B441" s="13" t="s">
        <v>671</v>
      </c>
      <c r="C441" s="13" t="s">
        <v>682</v>
      </c>
      <c r="D441" s="13" t="s">
        <v>207</v>
      </c>
      <c r="E441" s="13" t="s">
        <v>187</v>
      </c>
      <c r="F441" s="13" t="s">
        <v>188</v>
      </c>
      <c r="G441" s="13" t="s">
        <v>601</v>
      </c>
      <c r="H441" s="13" t="s">
        <v>190</v>
      </c>
      <c r="I441" s="13">
        <v>440</v>
      </c>
    </row>
    <row r="442" spans="1:9" x14ac:dyDescent="0.25">
      <c r="A442" s="13" t="str">
        <f t="shared" si="6"/>
        <v xml:space="preserve">230-A      Shrub Planting, Big Blue Liriope </v>
      </c>
      <c r="B442" s="13" t="s">
        <v>671</v>
      </c>
      <c r="C442" s="13" t="s">
        <v>683</v>
      </c>
      <c r="D442" s="13" t="s">
        <v>207</v>
      </c>
      <c r="E442" s="13" t="s">
        <v>187</v>
      </c>
      <c r="F442" s="13" t="s">
        <v>188</v>
      </c>
      <c r="G442" s="13" t="s">
        <v>601</v>
      </c>
      <c r="H442" s="13" t="s">
        <v>190</v>
      </c>
      <c r="I442" s="13">
        <v>441</v>
      </c>
    </row>
    <row r="443" spans="1:9" x14ac:dyDescent="0.25">
      <c r="A443" s="13" t="str">
        <f t="shared" si="6"/>
        <v xml:space="preserve">230-A      Shrub Planting, Black-Eyed Stella Daylily </v>
      </c>
      <c r="B443" s="13" t="s">
        <v>671</v>
      </c>
      <c r="C443" s="13" t="s">
        <v>684</v>
      </c>
      <c r="D443" s="13" t="s">
        <v>207</v>
      </c>
      <c r="E443" s="13" t="s">
        <v>187</v>
      </c>
      <c r="F443" s="13" t="s">
        <v>188</v>
      </c>
      <c r="G443" s="13" t="s">
        <v>601</v>
      </c>
      <c r="H443" s="13" t="s">
        <v>190</v>
      </c>
      <c r="I443" s="13">
        <v>442</v>
      </c>
    </row>
    <row r="444" spans="1:9" x14ac:dyDescent="0.25">
      <c r="A444" s="13" t="str">
        <f t="shared" si="6"/>
        <v xml:space="preserve">230-A      Shrub Planting, Blanketflower </v>
      </c>
      <c r="B444" s="13" t="s">
        <v>671</v>
      </c>
      <c r="C444" s="13" t="s">
        <v>685</v>
      </c>
      <c r="D444" s="13" t="s">
        <v>207</v>
      </c>
      <c r="E444" s="13" t="s">
        <v>187</v>
      </c>
      <c r="F444" s="13" t="s">
        <v>188</v>
      </c>
      <c r="G444" s="13" t="s">
        <v>601</v>
      </c>
      <c r="H444" s="13" t="s">
        <v>190</v>
      </c>
      <c r="I444" s="13">
        <v>443</v>
      </c>
    </row>
    <row r="445" spans="1:9" x14ac:dyDescent="0.25">
      <c r="A445" s="13" t="str">
        <f t="shared" si="6"/>
        <v xml:space="preserve">230-A      Shrub Planting, Blue Rug Juniper </v>
      </c>
      <c r="B445" s="13" t="s">
        <v>671</v>
      </c>
      <c r="C445" s="13" t="s">
        <v>686</v>
      </c>
      <c r="D445" s="13" t="s">
        <v>207</v>
      </c>
      <c r="E445" s="13" t="s">
        <v>187</v>
      </c>
      <c r="F445" s="13" t="s">
        <v>188</v>
      </c>
      <c r="G445" s="13" t="s">
        <v>601</v>
      </c>
      <c r="H445" s="13" t="s">
        <v>190</v>
      </c>
      <c r="I445" s="13">
        <v>444</v>
      </c>
    </row>
    <row r="446" spans="1:9" x14ac:dyDescent="0.25">
      <c r="A446" s="13" t="str">
        <f t="shared" si="6"/>
        <v xml:space="preserve">230-A      Shrub Planting, Blue Wave Hydrangea </v>
      </c>
      <c r="B446" s="13" t="s">
        <v>671</v>
      </c>
      <c r="C446" s="13" t="s">
        <v>687</v>
      </c>
      <c r="D446" s="13" t="s">
        <v>207</v>
      </c>
      <c r="E446" s="13" t="s">
        <v>187</v>
      </c>
      <c r="F446" s="13" t="s">
        <v>188</v>
      </c>
      <c r="G446" s="13" t="s">
        <v>601</v>
      </c>
      <c r="H446" s="13" t="s">
        <v>190</v>
      </c>
      <c r="I446" s="13">
        <v>445</v>
      </c>
    </row>
    <row r="447" spans="1:9" x14ac:dyDescent="0.25">
      <c r="A447" s="13" t="str">
        <f t="shared" si="6"/>
        <v xml:space="preserve">230-A      Shrub Planting, Border Forsythia </v>
      </c>
      <c r="B447" s="13" t="s">
        <v>671</v>
      </c>
      <c r="C447" s="13" t="s">
        <v>688</v>
      </c>
      <c r="D447" s="13" t="s">
        <v>207</v>
      </c>
      <c r="E447" s="13" t="s">
        <v>187</v>
      </c>
      <c r="F447" s="13" t="s">
        <v>188</v>
      </c>
      <c r="G447" s="13" t="s">
        <v>601</v>
      </c>
      <c r="H447" s="13" t="s">
        <v>190</v>
      </c>
      <c r="I447" s="13">
        <v>446</v>
      </c>
    </row>
    <row r="448" spans="1:9" x14ac:dyDescent="0.25">
      <c r="A448" s="13" t="str">
        <f t="shared" si="6"/>
        <v xml:space="preserve">230-A      Shrub Planting, Bridal Wreath Spiraea </v>
      </c>
      <c r="B448" s="13" t="s">
        <v>671</v>
      </c>
      <c r="C448" s="13" t="s">
        <v>689</v>
      </c>
      <c r="D448" s="13" t="s">
        <v>207</v>
      </c>
      <c r="E448" s="13" t="s">
        <v>187</v>
      </c>
      <c r="F448" s="13" t="s">
        <v>188</v>
      </c>
      <c r="G448" s="13" t="s">
        <v>601</v>
      </c>
      <c r="H448" s="13" t="s">
        <v>190</v>
      </c>
      <c r="I448" s="13">
        <v>447</v>
      </c>
    </row>
    <row r="449" spans="1:9" x14ac:dyDescent="0.25">
      <c r="A449" s="13" t="str">
        <f t="shared" si="6"/>
        <v xml:space="preserve">230-A      Shrub Planting, Burford Holly </v>
      </c>
      <c r="B449" s="13" t="s">
        <v>671</v>
      </c>
      <c r="C449" s="13" t="s">
        <v>690</v>
      </c>
      <c r="D449" s="13" t="s">
        <v>207</v>
      </c>
      <c r="E449" s="13" t="s">
        <v>187</v>
      </c>
      <c r="F449" s="13" t="s">
        <v>188</v>
      </c>
      <c r="G449" s="13" t="s">
        <v>601</v>
      </c>
      <c r="H449" s="13" t="s">
        <v>190</v>
      </c>
      <c r="I449" s="13">
        <v>448</v>
      </c>
    </row>
    <row r="450" spans="1:9" x14ac:dyDescent="0.25">
      <c r="A450" s="13" t="str">
        <f t="shared" si="6"/>
        <v xml:space="preserve">230-A      Shrub Planting, Burgundy Loropetalum </v>
      </c>
      <c r="B450" s="13" t="s">
        <v>671</v>
      </c>
      <c r="C450" s="13" t="s">
        <v>691</v>
      </c>
      <c r="D450" s="13" t="s">
        <v>207</v>
      </c>
      <c r="E450" s="13" t="s">
        <v>187</v>
      </c>
      <c r="F450" s="13" t="s">
        <v>188</v>
      </c>
      <c r="G450" s="13" t="s">
        <v>601</v>
      </c>
      <c r="H450" s="13" t="s">
        <v>190</v>
      </c>
      <c r="I450" s="13">
        <v>449</v>
      </c>
    </row>
    <row r="451" spans="1:9" x14ac:dyDescent="0.25">
      <c r="A451" s="13" t="str">
        <f t="shared" ref="A451:A514" si="7">_xlfn.CONCAT(B451," ", C451)</f>
        <v xml:space="preserve">230-A      Shrub Planting, Butterfly Blue Pincushion Flower </v>
      </c>
      <c r="B451" s="13" t="s">
        <v>671</v>
      </c>
      <c r="C451" s="13" t="s">
        <v>692</v>
      </c>
      <c r="D451" s="13" t="s">
        <v>207</v>
      </c>
      <c r="E451" s="13" t="s">
        <v>187</v>
      </c>
      <c r="F451" s="13" t="s">
        <v>188</v>
      </c>
      <c r="G451" s="13" t="s">
        <v>601</v>
      </c>
      <c r="H451" s="13" t="s">
        <v>190</v>
      </c>
      <c r="I451" s="13">
        <v>450</v>
      </c>
    </row>
    <row r="452" spans="1:9" x14ac:dyDescent="0.25">
      <c r="A452" s="13" t="str">
        <f t="shared" si="7"/>
        <v xml:space="preserve">230-A      Shrub Planting, Calypso Oleander </v>
      </c>
      <c r="B452" s="13" t="s">
        <v>671</v>
      </c>
      <c r="C452" s="13" t="s">
        <v>693</v>
      </c>
      <c r="D452" s="13" t="s">
        <v>207</v>
      </c>
      <c r="E452" s="13" t="s">
        <v>187</v>
      </c>
      <c r="F452" s="13" t="s">
        <v>188</v>
      </c>
      <c r="G452" s="13" t="s">
        <v>601</v>
      </c>
      <c r="H452" s="13" t="s">
        <v>190</v>
      </c>
      <c r="I452" s="13">
        <v>451</v>
      </c>
    </row>
    <row r="453" spans="1:9" x14ac:dyDescent="0.25">
      <c r="A453" s="13" t="str">
        <f t="shared" si="7"/>
        <v xml:space="preserve">230-A      Shrub Planting, Carissa Holly </v>
      </c>
      <c r="B453" s="13" t="s">
        <v>671</v>
      </c>
      <c r="C453" s="13" t="s">
        <v>694</v>
      </c>
      <c r="D453" s="13" t="s">
        <v>207</v>
      </c>
      <c r="E453" s="13" t="s">
        <v>187</v>
      </c>
      <c r="F453" s="13" t="s">
        <v>188</v>
      </c>
      <c r="G453" s="13" t="s">
        <v>601</v>
      </c>
      <c r="H453" s="13" t="s">
        <v>190</v>
      </c>
      <c r="I453" s="13">
        <v>452</v>
      </c>
    </row>
    <row r="454" spans="1:9" x14ac:dyDescent="0.25">
      <c r="A454" s="13" t="str">
        <f t="shared" si="7"/>
        <v xml:space="preserve">230-A      Shrub Planting, Carpet Rose </v>
      </c>
      <c r="B454" s="13" t="s">
        <v>671</v>
      </c>
      <c r="C454" s="13" t="s">
        <v>695</v>
      </c>
      <c r="D454" s="13" t="s">
        <v>207</v>
      </c>
      <c r="E454" s="13" t="s">
        <v>187</v>
      </c>
      <c r="F454" s="13" t="s">
        <v>188</v>
      </c>
      <c r="G454" s="13" t="s">
        <v>601</v>
      </c>
      <c r="H454" s="13" t="s">
        <v>190</v>
      </c>
      <c r="I454" s="13">
        <v>453</v>
      </c>
    </row>
    <row r="455" spans="1:9" x14ac:dyDescent="0.25">
      <c r="A455" s="13" t="str">
        <f t="shared" si="7"/>
        <v xml:space="preserve">230-A      Shrub Planting, Clara Indian Hawthorn </v>
      </c>
      <c r="B455" s="13" t="s">
        <v>671</v>
      </c>
      <c r="C455" s="13" t="s">
        <v>696</v>
      </c>
      <c r="D455" s="13" t="s">
        <v>207</v>
      </c>
      <c r="E455" s="13" t="s">
        <v>187</v>
      </c>
      <c r="F455" s="13" t="s">
        <v>188</v>
      </c>
      <c r="G455" s="13" t="s">
        <v>601</v>
      </c>
      <c r="H455" s="13" t="s">
        <v>190</v>
      </c>
      <c r="I455" s="13">
        <v>454</v>
      </c>
    </row>
    <row r="456" spans="1:9" x14ac:dyDescent="0.25">
      <c r="A456" s="13" t="str">
        <f t="shared" si="7"/>
        <v xml:space="preserve">230-A      Shrub Planting, Confederate Jasmine </v>
      </c>
      <c r="B456" s="13" t="s">
        <v>671</v>
      </c>
      <c r="C456" s="13" t="s">
        <v>697</v>
      </c>
      <c r="D456" s="13" t="s">
        <v>207</v>
      </c>
      <c r="E456" s="13" t="s">
        <v>187</v>
      </c>
      <c r="F456" s="13" t="s">
        <v>188</v>
      </c>
      <c r="G456" s="13" t="s">
        <v>601</v>
      </c>
      <c r="H456" s="13" t="s">
        <v>190</v>
      </c>
      <c r="I456" s="13">
        <v>455</v>
      </c>
    </row>
    <row r="457" spans="1:9" x14ac:dyDescent="0.25">
      <c r="A457" s="13" t="str">
        <f t="shared" si="7"/>
        <v xml:space="preserve">230-A      Shrub Planting, Cornus Kousa </v>
      </c>
      <c r="B457" s="13" t="s">
        <v>671</v>
      </c>
      <c r="C457" s="13" t="s">
        <v>698</v>
      </c>
      <c r="D457" s="13" t="s">
        <v>207</v>
      </c>
      <c r="E457" s="13" t="s">
        <v>187</v>
      </c>
      <c r="F457" s="13" t="s">
        <v>188</v>
      </c>
      <c r="G457" s="13" t="s">
        <v>601</v>
      </c>
      <c r="H457" s="13" t="s">
        <v>190</v>
      </c>
      <c r="I457" s="13">
        <v>456</v>
      </c>
    </row>
    <row r="458" spans="1:9" x14ac:dyDescent="0.25">
      <c r="A458" s="13" t="str">
        <f t="shared" si="7"/>
        <v xml:space="preserve">230-A      Shrub Planting, Creeping Lily Turf </v>
      </c>
      <c r="B458" s="13" t="s">
        <v>671</v>
      </c>
      <c r="C458" s="13" t="s">
        <v>699</v>
      </c>
      <c r="D458" s="13" t="s">
        <v>207</v>
      </c>
      <c r="E458" s="13" t="s">
        <v>187</v>
      </c>
      <c r="F458" s="13" t="s">
        <v>188</v>
      </c>
      <c r="G458" s="13" t="s">
        <v>601</v>
      </c>
      <c r="H458" s="13" t="s">
        <v>190</v>
      </c>
      <c r="I458" s="13">
        <v>457</v>
      </c>
    </row>
    <row r="459" spans="1:9" x14ac:dyDescent="0.25">
      <c r="A459" s="13" t="str">
        <f t="shared" si="7"/>
        <v xml:space="preserve">230-A      Shrub Planting, Crimson Pygmy Barberry </v>
      </c>
      <c r="B459" s="13" t="s">
        <v>671</v>
      </c>
      <c r="C459" s="13" t="s">
        <v>700</v>
      </c>
      <c r="D459" s="13" t="s">
        <v>207</v>
      </c>
      <c r="E459" s="13" t="s">
        <v>187</v>
      </c>
      <c r="F459" s="13" t="s">
        <v>188</v>
      </c>
      <c r="G459" s="13" t="s">
        <v>601</v>
      </c>
      <c r="H459" s="13" t="s">
        <v>190</v>
      </c>
      <c r="I459" s="13">
        <v>458</v>
      </c>
    </row>
    <row r="460" spans="1:9" x14ac:dyDescent="0.25">
      <c r="A460" s="13" t="str">
        <f t="shared" si="7"/>
        <v xml:space="preserve">230-A      Shrub Planting, Daylily </v>
      </c>
      <c r="B460" s="13" t="s">
        <v>671</v>
      </c>
      <c r="C460" s="13" t="s">
        <v>701</v>
      </c>
      <c r="D460" s="13" t="s">
        <v>207</v>
      </c>
      <c r="E460" s="13" t="s">
        <v>187</v>
      </c>
      <c r="F460" s="13" t="s">
        <v>188</v>
      </c>
      <c r="G460" s="13" t="s">
        <v>601</v>
      </c>
      <c r="H460" s="13" t="s">
        <v>190</v>
      </c>
      <c r="I460" s="13">
        <v>459</v>
      </c>
    </row>
    <row r="461" spans="1:9" x14ac:dyDescent="0.25">
      <c r="A461" s="13" t="str">
        <f t="shared" si="7"/>
        <v xml:space="preserve">230-A      Shrub Planting, Daylily 'Grape Ripple' </v>
      </c>
      <c r="B461" s="13" t="s">
        <v>671</v>
      </c>
      <c r="C461" s="13" t="s">
        <v>702</v>
      </c>
      <c r="D461" s="13" t="s">
        <v>207</v>
      </c>
      <c r="E461" s="13" t="s">
        <v>187</v>
      </c>
      <c r="F461" s="13" t="s">
        <v>188</v>
      </c>
      <c r="G461" s="13" t="s">
        <v>601</v>
      </c>
      <c r="H461" s="13" t="s">
        <v>190</v>
      </c>
      <c r="I461" s="13">
        <v>460</v>
      </c>
    </row>
    <row r="462" spans="1:9" x14ac:dyDescent="0.25">
      <c r="A462" s="13" t="str">
        <f t="shared" si="7"/>
        <v xml:space="preserve">230-A      Shrub Planting, Daylily 'Yantzee' </v>
      </c>
      <c r="B462" s="13" t="s">
        <v>671</v>
      </c>
      <c r="C462" s="13" t="s">
        <v>703</v>
      </c>
      <c r="D462" s="13" t="s">
        <v>207</v>
      </c>
      <c r="E462" s="13" t="s">
        <v>187</v>
      </c>
      <c r="F462" s="13" t="s">
        <v>188</v>
      </c>
      <c r="G462" s="13" t="s">
        <v>601</v>
      </c>
      <c r="H462" s="13" t="s">
        <v>190</v>
      </c>
      <c r="I462" s="13">
        <v>461</v>
      </c>
    </row>
    <row r="463" spans="1:9" x14ac:dyDescent="0.25">
      <c r="A463" s="13" t="str">
        <f t="shared" si="7"/>
        <v xml:space="preserve">230-A      Shrub Planting, Dwarf Burford Holly </v>
      </c>
      <c r="B463" s="13" t="s">
        <v>671</v>
      </c>
      <c r="C463" s="13" t="s">
        <v>704</v>
      </c>
      <c r="D463" s="13" t="s">
        <v>207</v>
      </c>
      <c r="E463" s="13" t="s">
        <v>187</v>
      </c>
      <c r="F463" s="13" t="s">
        <v>188</v>
      </c>
      <c r="G463" s="13" t="s">
        <v>601</v>
      </c>
      <c r="H463" s="13" t="s">
        <v>190</v>
      </c>
      <c r="I463" s="13">
        <v>462</v>
      </c>
    </row>
    <row r="464" spans="1:9" x14ac:dyDescent="0.25">
      <c r="A464" s="13" t="str">
        <f t="shared" si="7"/>
        <v xml:space="preserve">230-A      Shrub Planting, Dwarf Gardenia </v>
      </c>
      <c r="B464" s="13" t="s">
        <v>671</v>
      </c>
      <c r="C464" s="13" t="s">
        <v>705</v>
      </c>
      <c r="D464" s="13" t="s">
        <v>207</v>
      </c>
      <c r="E464" s="13" t="s">
        <v>187</v>
      </c>
      <c r="F464" s="13" t="s">
        <v>188</v>
      </c>
      <c r="G464" s="13" t="s">
        <v>601</v>
      </c>
      <c r="H464" s="13" t="s">
        <v>190</v>
      </c>
      <c r="I464" s="13">
        <v>463</v>
      </c>
    </row>
    <row r="465" spans="1:9" x14ac:dyDescent="0.25">
      <c r="A465" s="13" t="str">
        <f t="shared" si="7"/>
        <v xml:space="preserve">230-A      Shrub Planting, Dwarf Juniper </v>
      </c>
      <c r="B465" s="13" t="s">
        <v>671</v>
      </c>
      <c r="C465" s="13" t="s">
        <v>706</v>
      </c>
      <c r="D465" s="13" t="s">
        <v>207</v>
      </c>
      <c r="E465" s="13" t="s">
        <v>187</v>
      </c>
      <c r="F465" s="13" t="s">
        <v>188</v>
      </c>
      <c r="G465" s="13" t="s">
        <v>601</v>
      </c>
      <c r="H465" s="13" t="s">
        <v>190</v>
      </c>
      <c r="I465" s="13">
        <v>464</v>
      </c>
    </row>
    <row r="466" spans="1:9" x14ac:dyDescent="0.25">
      <c r="A466" s="13" t="str">
        <f t="shared" si="7"/>
        <v xml:space="preserve">230-A      Shrub Planting, Dwarf Maiden Grass </v>
      </c>
      <c r="B466" s="13" t="s">
        <v>671</v>
      </c>
      <c r="C466" s="13" t="s">
        <v>707</v>
      </c>
      <c r="D466" s="13" t="s">
        <v>207</v>
      </c>
      <c r="E466" s="13" t="s">
        <v>187</v>
      </c>
      <c r="F466" s="13" t="s">
        <v>188</v>
      </c>
      <c r="G466" s="13" t="s">
        <v>601</v>
      </c>
      <c r="H466" s="13" t="s">
        <v>190</v>
      </c>
      <c r="I466" s="13">
        <v>465</v>
      </c>
    </row>
    <row r="467" spans="1:9" x14ac:dyDescent="0.25">
      <c r="A467" s="13" t="str">
        <f t="shared" si="7"/>
        <v xml:space="preserve">230-A      Shrub Planting, Dwarf Oleander </v>
      </c>
      <c r="B467" s="13" t="s">
        <v>671</v>
      </c>
      <c r="C467" s="13" t="s">
        <v>708</v>
      </c>
      <c r="D467" s="13" t="s">
        <v>207</v>
      </c>
      <c r="E467" s="13" t="s">
        <v>187</v>
      </c>
      <c r="F467" s="13" t="s">
        <v>188</v>
      </c>
      <c r="G467" s="13" t="s">
        <v>601</v>
      </c>
      <c r="H467" s="13" t="s">
        <v>190</v>
      </c>
      <c r="I467" s="13">
        <v>466</v>
      </c>
    </row>
    <row r="468" spans="1:9" x14ac:dyDescent="0.25">
      <c r="A468" s="13" t="str">
        <f t="shared" si="7"/>
        <v xml:space="preserve">230-A      Shrub Planting, Dwarf Palmetto </v>
      </c>
      <c r="B468" s="13" t="s">
        <v>671</v>
      </c>
      <c r="C468" s="13" t="s">
        <v>709</v>
      </c>
      <c r="D468" s="13" t="s">
        <v>207</v>
      </c>
      <c r="E468" s="13" t="s">
        <v>187</v>
      </c>
      <c r="F468" s="13" t="s">
        <v>188</v>
      </c>
      <c r="G468" s="13" t="s">
        <v>601</v>
      </c>
      <c r="H468" s="13" t="s">
        <v>190</v>
      </c>
      <c r="I468" s="13">
        <v>467</v>
      </c>
    </row>
    <row r="469" spans="1:9" x14ac:dyDescent="0.25">
      <c r="A469" s="13" t="str">
        <f t="shared" si="7"/>
        <v xml:space="preserve">230-A      Shrub Planting, Dwarf Pampas </v>
      </c>
      <c r="B469" s="13" t="s">
        <v>671</v>
      </c>
      <c r="C469" s="13" t="s">
        <v>710</v>
      </c>
      <c r="D469" s="13" t="s">
        <v>207</v>
      </c>
      <c r="E469" s="13" t="s">
        <v>187</v>
      </c>
      <c r="F469" s="13" t="s">
        <v>188</v>
      </c>
      <c r="G469" s="13" t="s">
        <v>601</v>
      </c>
      <c r="H469" s="13" t="s">
        <v>190</v>
      </c>
      <c r="I469" s="13">
        <v>468</v>
      </c>
    </row>
    <row r="470" spans="1:9" x14ac:dyDescent="0.25">
      <c r="A470" s="13" t="str">
        <f t="shared" si="7"/>
        <v xml:space="preserve">230-A      Shrub Planting, Dwarf Stella De Oro Daylily </v>
      </c>
      <c r="B470" s="13" t="s">
        <v>671</v>
      </c>
      <c r="C470" s="13" t="s">
        <v>711</v>
      </c>
      <c r="D470" s="13" t="s">
        <v>207</v>
      </c>
      <c r="E470" s="13" t="s">
        <v>187</v>
      </c>
      <c r="F470" s="13" t="s">
        <v>188</v>
      </c>
      <c r="G470" s="13" t="s">
        <v>601</v>
      </c>
      <c r="H470" s="13" t="s">
        <v>190</v>
      </c>
      <c r="I470" s="13">
        <v>469</v>
      </c>
    </row>
    <row r="471" spans="1:9" x14ac:dyDescent="0.25">
      <c r="A471" s="13" t="str">
        <f t="shared" si="7"/>
        <v xml:space="preserve">230-A      Shrub Planting, Dwarf Wax Myrtle </v>
      </c>
      <c r="B471" s="13" t="s">
        <v>671</v>
      </c>
      <c r="C471" s="13" t="s">
        <v>712</v>
      </c>
      <c r="D471" s="13" t="s">
        <v>207</v>
      </c>
      <c r="E471" s="13" t="s">
        <v>187</v>
      </c>
      <c r="F471" s="13" t="s">
        <v>188</v>
      </c>
      <c r="G471" s="13" t="s">
        <v>601</v>
      </c>
      <c r="H471" s="13" t="s">
        <v>190</v>
      </c>
      <c r="I471" s="13">
        <v>470</v>
      </c>
    </row>
    <row r="472" spans="1:9" x14ac:dyDescent="0.25">
      <c r="A472" s="13" t="str">
        <f t="shared" si="7"/>
        <v xml:space="preserve">230-A      Shrub Planting, Dwarf Yaupon Holly </v>
      </c>
      <c r="B472" s="13" t="s">
        <v>671</v>
      </c>
      <c r="C472" s="13" t="s">
        <v>713</v>
      </c>
      <c r="D472" s="13" t="s">
        <v>207</v>
      </c>
      <c r="E472" s="13" t="s">
        <v>187</v>
      </c>
      <c r="F472" s="13" t="s">
        <v>188</v>
      </c>
      <c r="G472" s="13" t="s">
        <v>601</v>
      </c>
      <c r="H472" s="13" t="s">
        <v>190</v>
      </c>
      <c r="I472" s="13">
        <v>471</v>
      </c>
    </row>
    <row r="473" spans="1:9" x14ac:dyDescent="0.25">
      <c r="A473" s="13" t="str">
        <f t="shared" si="7"/>
        <v xml:space="preserve">230-A      Shrub Planting, Eastern Baccharis </v>
      </c>
      <c r="B473" s="13" t="s">
        <v>671</v>
      </c>
      <c r="C473" s="13" t="s">
        <v>714</v>
      </c>
      <c r="D473" s="13" t="s">
        <v>207</v>
      </c>
      <c r="E473" s="13" t="s">
        <v>187</v>
      </c>
      <c r="F473" s="13" t="s">
        <v>188</v>
      </c>
      <c r="G473" s="13" t="s">
        <v>601</v>
      </c>
      <c r="H473" s="13" t="s">
        <v>190</v>
      </c>
      <c r="I473" s="13">
        <v>472</v>
      </c>
    </row>
    <row r="474" spans="1:9" x14ac:dyDescent="0.25">
      <c r="A474" s="13" t="str">
        <f t="shared" si="7"/>
        <v xml:space="preserve">230-A      Shrub Planting, Elaeagnus </v>
      </c>
      <c r="B474" s="13" t="s">
        <v>671</v>
      </c>
      <c r="C474" s="13" t="s">
        <v>715</v>
      </c>
      <c r="D474" s="13" t="s">
        <v>207</v>
      </c>
      <c r="E474" s="13" t="s">
        <v>187</v>
      </c>
      <c r="F474" s="13" t="s">
        <v>188</v>
      </c>
      <c r="G474" s="13" t="s">
        <v>601</v>
      </c>
      <c r="H474" s="13" t="s">
        <v>190</v>
      </c>
      <c r="I474" s="13">
        <v>473</v>
      </c>
    </row>
    <row r="475" spans="1:9" x14ac:dyDescent="0.25">
      <c r="A475" s="13" t="str">
        <f t="shared" si="7"/>
        <v xml:space="preserve">230-A      Shrub Planting, Evergreen Giant Liriope </v>
      </c>
      <c r="B475" s="13" t="s">
        <v>671</v>
      </c>
      <c r="C475" s="13" t="s">
        <v>716</v>
      </c>
      <c r="D475" s="13" t="s">
        <v>207</v>
      </c>
      <c r="E475" s="13" t="s">
        <v>187</v>
      </c>
      <c r="F475" s="13" t="s">
        <v>188</v>
      </c>
      <c r="G475" s="13" t="s">
        <v>601</v>
      </c>
      <c r="H475" s="13" t="s">
        <v>190</v>
      </c>
      <c r="I475" s="13">
        <v>474</v>
      </c>
    </row>
    <row r="476" spans="1:9" x14ac:dyDescent="0.25">
      <c r="A476" s="13" t="str">
        <f t="shared" si="7"/>
        <v xml:space="preserve">230-A      Shrub Planting, Fig Vine </v>
      </c>
      <c r="B476" s="13" t="s">
        <v>671</v>
      </c>
      <c r="C476" s="13" t="s">
        <v>717</v>
      </c>
      <c r="D476" s="13" t="s">
        <v>207</v>
      </c>
      <c r="E476" s="13" t="s">
        <v>187</v>
      </c>
      <c r="F476" s="13" t="s">
        <v>188</v>
      </c>
      <c r="G476" s="13" t="s">
        <v>601</v>
      </c>
      <c r="H476" s="13" t="s">
        <v>190</v>
      </c>
      <c r="I476" s="13">
        <v>475</v>
      </c>
    </row>
    <row r="477" spans="1:9" x14ac:dyDescent="0.25">
      <c r="A477" s="13" t="str">
        <f t="shared" si="7"/>
        <v xml:space="preserve">230-A      Shrub Planting, Fire Power Nandina </v>
      </c>
      <c r="B477" s="13" t="s">
        <v>671</v>
      </c>
      <c r="C477" s="13" t="s">
        <v>718</v>
      </c>
      <c r="D477" s="13" t="s">
        <v>207</v>
      </c>
      <c r="E477" s="13" t="s">
        <v>187</v>
      </c>
      <c r="F477" s="13" t="s">
        <v>188</v>
      </c>
      <c r="G477" s="13" t="s">
        <v>601</v>
      </c>
      <c r="H477" s="13" t="s">
        <v>190</v>
      </c>
      <c r="I477" s="13">
        <v>476</v>
      </c>
    </row>
    <row r="478" spans="1:9" x14ac:dyDescent="0.25">
      <c r="A478" s="13" t="str">
        <f t="shared" si="7"/>
        <v xml:space="preserve">230-A      Shrub Planting, Firestorm Nandina </v>
      </c>
      <c r="B478" s="13" t="s">
        <v>671</v>
      </c>
      <c r="C478" s="13" t="s">
        <v>719</v>
      </c>
      <c r="D478" s="13" t="s">
        <v>207</v>
      </c>
      <c r="E478" s="13" t="s">
        <v>187</v>
      </c>
      <c r="F478" s="13" t="s">
        <v>188</v>
      </c>
      <c r="G478" s="13" t="s">
        <v>601</v>
      </c>
      <c r="H478" s="13" t="s">
        <v>190</v>
      </c>
      <c r="I478" s="13">
        <v>477</v>
      </c>
    </row>
    <row r="479" spans="1:9" x14ac:dyDescent="0.25">
      <c r="A479" s="13" t="str">
        <f t="shared" si="7"/>
        <v xml:space="preserve">230-A      Shrub Planting, Francis Mason Abelia </v>
      </c>
      <c r="B479" s="13" t="s">
        <v>671</v>
      </c>
      <c r="C479" s="13" t="s">
        <v>720</v>
      </c>
      <c r="D479" s="13" t="s">
        <v>207</v>
      </c>
      <c r="E479" s="13" t="s">
        <v>187</v>
      </c>
      <c r="F479" s="13" t="s">
        <v>188</v>
      </c>
      <c r="G479" s="13" t="s">
        <v>601</v>
      </c>
      <c r="H479" s="13" t="s">
        <v>190</v>
      </c>
      <c r="I479" s="13">
        <v>478</v>
      </c>
    </row>
    <row r="480" spans="1:9" x14ac:dyDescent="0.25">
      <c r="A480" s="13" t="str">
        <f t="shared" si="7"/>
        <v xml:space="preserve">230-A      Shrub Planting, Gardenia </v>
      </c>
      <c r="B480" s="13" t="s">
        <v>671</v>
      </c>
      <c r="C480" s="13" t="s">
        <v>721</v>
      </c>
      <c r="D480" s="13" t="s">
        <v>207</v>
      </c>
      <c r="E480" s="13" t="s">
        <v>187</v>
      </c>
      <c r="F480" s="13" t="s">
        <v>188</v>
      </c>
      <c r="G480" s="13" t="s">
        <v>601</v>
      </c>
      <c r="H480" s="13" t="s">
        <v>190</v>
      </c>
      <c r="I480" s="13">
        <v>479</v>
      </c>
    </row>
    <row r="481" spans="1:9" x14ac:dyDescent="0.25">
      <c r="A481" s="13" t="str">
        <f t="shared" si="7"/>
        <v xml:space="preserve">230-A      Shrub Planting, Giant Liriope </v>
      </c>
      <c r="B481" s="13" t="s">
        <v>671</v>
      </c>
      <c r="C481" s="13" t="s">
        <v>722</v>
      </c>
      <c r="D481" s="13" t="s">
        <v>207</v>
      </c>
      <c r="E481" s="13" t="s">
        <v>187</v>
      </c>
      <c r="F481" s="13" t="s">
        <v>188</v>
      </c>
      <c r="G481" s="13" t="s">
        <v>601</v>
      </c>
      <c r="H481" s="13" t="s">
        <v>190</v>
      </c>
      <c r="I481" s="13">
        <v>480</v>
      </c>
    </row>
    <row r="482" spans="1:9" x14ac:dyDescent="0.25">
      <c r="A482" s="13" t="str">
        <f t="shared" si="7"/>
        <v xml:space="preserve">230-A      Shrub Planting, Glen St. Mary Elaeagnus </v>
      </c>
      <c r="B482" s="13" t="s">
        <v>671</v>
      </c>
      <c r="C482" s="13" t="s">
        <v>723</v>
      </c>
      <c r="D482" s="13" t="s">
        <v>207</v>
      </c>
      <c r="E482" s="13" t="s">
        <v>187</v>
      </c>
      <c r="F482" s="13" t="s">
        <v>188</v>
      </c>
      <c r="G482" s="13" t="s">
        <v>601</v>
      </c>
      <c r="H482" s="13" t="s">
        <v>190</v>
      </c>
      <c r="I482" s="13">
        <v>481</v>
      </c>
    </row>
    <row r="483" spans="1:9" x14ac:dyDescent="0.25">
      <c r="A483" s="13" t="str">
        <f t="shared" si="7"/>
        <v xml:space="preserve">230-A      Shrub Planting, Glossy Abelia </v>
      </c>
      <c r="B483" s="13" t="s">
        <v>671</v>
      </c>
      <c r="C483" s="13" t="s">
        <v>724</v>
      </c>
      <c r="D483" s="13" t="s">
        <v>207</v>
      </c>
      <c r="E483" s="13" t="s">
        <v>187</v>
      </c>
      <c r="F483" s="13" t="s">
        <v>188</v>
      </c>
      <c r="G483" s="13" t="s">
        <v>601</v>
      </c>
      <c r="H483" s="13" t="s">
        <v>190</v>
      </c>
      <c r="I483" s="13">
        <v>482</v>
      </c>
    </row>
    <row r="484" spans="1:9" x14ac:dyDescent="0.25">
      <c r="A484" s="13" t="str">
        <f t="shared" si="7"/>
        <v xml:space="preserve">230-A      Shrub Planting, Goldmound Spirea </v>
      </c>
      <c r="B484" s="13" t="s">
        <v>671</v>
      </c>
      <c r="C484" s="13" t="s">
        <v>725</v>
      </c>
      <c r="D484" s="13" t="s">
        <v>207</v>
      </c>
      <c r="E484" s="13" t="s">
        <v>187</v>
      </c>
      <c r="F484" s="13" t="s">
        <v>188</v>
      </c>
      <c r="G484" s="13" t="s">
        <v>601</v>
      </c>
      <c r="H484" s="13" t="s">
        <v>190</v>
      </c>
      <c r="I484" s="13">
        <v>483</v>
      </c>
    </row>
    <row r="485" spans="1:9" x14ac:dyDescent="0.25">
      <c r="A485" s="13" t="str">
        <f t="shared" si="7"/>
        <v xml:space="preserve">230-A      Shrub Planting, Goldstrum Black Eyed Susan </v>
      </c>
      <c r="B485" s="13" t="s">
        <v>671</v>
      </c>
      <c r="C485" s="13" t="s">
        <v>726</v>
      </c>
      <c r="D485" s="13" t="s">
        <v>207</v>
      </c>
      <c r="E485" s="13" t="s">
        <v>187</v>
      </c>
      <c r="F485" s="13" t="s">
        <v>188</v>
      </c>
      <c r="G485" s="13" t="s">
        <v>601</v>
      </c>
      <c r="H485" s="13" t="s">
        <v>190</v>
      </c>
      <c r="I485" s="13">
        <v>484</v>
      </c>
    </row>
    <row r="486" spans="1:9" x14ac:dyDescent="0.25">
      <c r="A486" s="13" t="str">
        <f t="shared" si="7"/>
        <v xml:space="preserve">230-A      Shrub Planting, Heavenly Bamboo </v>
      </c>
      <c r="B486" s="13" t="s">
        <v>671</v>
      </c>
      <c r="C486" s="13" t="s">
        <v>727</v>
      </c>
      <c r="D486" s="13" t="s">
        <v>207</v>
      </c>
      <c r="E486" s="13" t="s">
        <v>187</v>
      </c>
      <c r="F486" s="13" t="s">
        <v>188</v>
      </c>
      <c r="G486" s="13" t="s">
        <v>601</v>
      </c>
      <c r="H486" s="13" t="s">
        <v>190</v>
      </c>
      <c r="I486" s="13">
        <v>485</v>
      </c>
    </row>
    <row r="487" spans="1:9" x14ac:dyDescent="0.25">
      <c r="A487" s="13" t="str">
        <f t="shared" si="7"/>
        <v xml:space="preserve">230-A      Shrub Planting, Helieri Holly </v>
      </c>
      <c r="B487" s="13" t="s">
        <v>671</v>
      </c>
      <c r="C487" s="13" t="s">
        <v>728</v>
      </c>
      <c r="D487" s="13" t="s">
        <v>207</v>
      </c>
      <c r="E487" s="13" t="s">
        <v>187</v>
      </c>
      <c r="F487" s="13" t="s">
        <v>188</v>
      </c>
      <c r="G487" s="13" t="s">
        <v>601</v>
      </c>
      <c r="H487" s="13" t="s">
        <v>190</v>
      </c>
      <c r="I487" s="13">
        <v>486</v>
      </c>
    </row>
    <row r="488" spans="1:9" x14ac:dyDescent="0.25">
      <c r="A488" s="13" t="str">
        <f t="shared" si="7"/>
        <v xml:space="preserve">230-A      Shrub Planting, Hemerocallis </v>
      </c>
      <c r="B488" s="13" t="s">
        <v>671</v>
      </c>
      <c r="C488" s="13" t="s">
        <v>729</v>
      </c>
      <c r="D488" s="13" t="s">
        <v>207</v>
      </c>
      <c r="E488" s="13" t="s">
        <v>187</v>
      </c>
      <c r="F488" s="13" t="s">
        <v>188</v>
      </c>
      <c r="G488" s="13" t="s">
        <v>601</v>
      </c>
      <c r="H488" s="13" t="s">
        <v>190</v>
      </c>
      <c r="I488" s="13">
        <v>487</v>
      </c>
    </row>
    <row r="489" spans="1:9" x14ac:dyDescent="0.25">
      <c r="A489" s="13" t="str">
        <f t="shared" si="7"/>
        <v xml:space="preserve">230-A      Shrub Planting, Holly Fern </v>
      </c>
      <c r="B489" s="13" t="s">
        <v>671</v>
      </c>
      <c r="C489" s="13" t="s">
        <v>730</v>
      </c>
      <c r="D489" s="13" t="s">
        <v>207</v>
      </c>
      <c r="E489" s="13" t="s">
        <v>187</v>
      </c>
      <c r="F489" s="13" t="s">
        <v>188</v>
      </c>
      <c r="G489" s="13" t="s">
        <v>601</v>
      </c>
      <c r="H489" s="13" t="s">
        <v>190</v>
      </c>
      <c r="I489" s="13">
        <v>488</v>
      </c>
    </row>
    <row r="490" spans="1:9" x14ac:dyDescent="0.25">
      <c r="A490" s="13" t="str">
        <f t="shared" si="7"/>
        <v xml:space="preserve">230-A      Shrub Planting, Homestead Purple Verbena </v>
      </c>
      <c r="B490" s="13" t="s">
        <v>671</v>
      </c>
      <c r="C490" s="13" t="s">
        <v>731</v>
      </c>
      <c r="D490" s="13" t="s">
        <v>207</v>
      </c>
      <c r="E490" s="13" t="s">
        <v>187</v>
      </c>
      <c r="F490" s="13" t="s">
        <v>188</v>
      </c>
      <c r="G490" s="13" t="s">
        <v>601</v>
      </c>
      <c r="H490" s="13" t="s">
        <v>190</v>
      </c>
      <c r="I490" s="13">
        <v>489</v>
      </c>
    </row>
    <row r="491" spans="1:9" x14ac:dyDescent="0.25">
      <c r="A491" s="13" t="str">
        <f t="shared" si="7"/>
        <v xml:space="preserve">230-A      Shrub Planting, Ilex Crenata </v>
      </c>
      <c r="B491" s="13" t="s">
        <v>671</v>
      </c>
      <c r="C491" s="13" t="s">
        <v>732</v>
      </c>
      <c r="D491" s="13" t="s">
        <v>207</v>
      </c>
      <c r="E491" s="13" t="s">
        <v>187</v>
      </c>
      <c r="F491" s="13" t="s">
        <v>188</v>
      </c>
      <c r="G491" s="13" t="s">
        <v>601</v>
      </c>
      <c r="H491" s="13" t="s">
        <v>190</v>
      </c>
      <c r="I491" s="13">
        <v>490</v>
      </c>
    </row>
    <row r="492" spans="1:9" x14ac:dyDescent="0.25">
      <c r="A492" s="13" t="str">
        <f t="shared" si="7"/>
        <v xml:space="preserve">230-A      Shrub Planting, Indian Hawthorn </v>
      </c>
      <c r="B492" s="13" t="s">
        <v>671</v>
      </c>
      <c r="C492" s="13" t="s">
        <v>733</v>
      </c>
      <c r="D492" s="13" t="s">
        <v>207</v>
      </c>
      <c r="E492" s="13" t="s">
        <v>187</v>
      </c>
      <c r="F492" s="13" t="s">
        <v>188</v>
      </c>
      <c r="G492" s="13" t="s">
        <v>601</v>
      </c>
      <c r="H492" s="13" t="s">
        <v>190</v>
      </c>
      <c r="I492" s="13">
        <v>491</v>
      </c>
    </row>
    <row r="493" spans="1:9" x14ac:dyDescent="0.25">
      <c r="A493" s="13" t="str">
        <f t="shared" si="7"/>
        <v xml:space="preserve">230-A      Shrub Planting, Indian Hawthorn 'Ballerina' </v>
      </c>
      <c r="B493" s="13" t="s">
        <v>671</v>
      </c>
      <c r="C493" s="13" t="s">
        <v>734</v>
      </c>
      <c r="D493" s="13" t="s">
        <v>207</v>
      </c>
      <c r="E493" s="13" t="s">
        <v>187</v>
      </c>
      <c r="F493" s="13" t="s">
        <v>188</v>
      </c>
      <c r="G493" s="13" t="s">
        <v>601</v>
      </c>
      <c r="H493" s="13" t="s">
        <v>190</v>
      </c>
      <c r="I493" s="13">
        <v>492</v>
      </c>
    </row>
    <row r="494" spans="1:9" x14ac:dyDescent="0.25">
      <c r="A494" s="13" t="str">
        <f t="shared" si="7"/>
        <v xml:space="preserve">230-A      Shrub Planting, Indian Hawthorn 'Pinkie' </v>
      </c>
      <c r="B494" s="13" t="s">
        <v>671</v>
      </c>
      <c r="C494" s="13" t="s">
        <v>735</v>
      </c>
      <c r="D494" s="13" t="s">
        <v>207</v>
      </c>
      <c r="E494" s="13" t="s">
        <v>187</v>
      </c>
      <c r="F494" s="13" t="s">
        <v>188</v>
      </c>
      <c r="G494" s="13" t="s">
        <v>601</v>
      </c>
      <c r="H494" s="13" t="s">
        <v>190</v>
      </c>
      <c r="I494" s="13">
        <v>493</v>
      </c>
    </row>
    <row r="495" spans="1:9" x14ac:dyDescent="0.25">
      <c r="A495" s="13" t="str">
        <f t="shared" si="7"/>
        <v xml:space="preserve">230-A      Shrub Planting, Indian Hawthorn 'Show' </v>
      </c>
      <c r="B495" s="13" t="s">
        <v>671</v>
      </c>
      <c r="C495" s="13" t="s">
        <v>736</v>
      </c>
      <c r="D495" s="13" t="s">
        <v>207</v>
      </c>
      <c r="E495" s="13" t="s">
        <v>187</v>
      </c>
      <c r="F495" s="13" t="s">
        <v>188</v>
      </c>
      <c r="G495" s="13" t="s">
        <v>601</v>
      </c>
      <c r="H495" s="13" t="s">
        <v>190</v>
      </c>
      <c r="I495" s="13">
        <v>494</v>
      </c>
    </row>
    <row r="496" spans="1:9" x14ac:dyDescent="0.25">
      <c r="A496" s="13" t="str">
        <f t="shared" si="7"/>
        <v xml:space="preserve">230-A      Shrub Planting, Jack Evans Indian Hawthorn </v>
      </c>
      <c r="B496" s="13" t="s">
        <v>671</v>
      </c>
      <c r="C496" s="13" t="s">
        <v>737</v>
      </c>
      <c r="D496" s="13" t="s">
        <v>207</v>
      </c>
      <c r="E496" s="13" t="s">
        <v>187</v>
      </c>
      <c r="F496" s="13" t="s">
        <v>188</v>
      </c>
      <c r="G496" s="13" t="s">
        <v>601</v>
      </c>
      <c r="H496" s="13" t="s">
        <v>190</v>
      </c>
      <c r="I496" s="13">
        <v>495</v>
      </c>
    </row>
    <row r="497" spans="1:9" x14ac:dyDescent="0.25">
      <c r="A497" s="13" t="str">
        <f t="shared" si="7"/>
        <v xml:space="preserve">230-A      Shrub Planting, Japanese Cleyera </v>
      </c>
      <c r="B497" s="13" t="s">
        <v>671</v>
      </c>
      <c r="C497" s="13" t="s">
        <v>738</v>
      </c>
      <c r="D497" s="13" t="s">
        <v>207</v>
      </c>
      <c r="E497" s="13" t="s">
        <v>187</v>
      </c>
      <c r="F497" s="13" t="s">
        <v>188</v>
      </c>
      <c r="G497" s="13" t="s">
        <v>601</v>
      </c>
      <c r="H497" s="13" t="s">
        <v>190</v>
      </c>
      <c r="I497" s="13">
        <v>496</v>
      </c>
    </row>
    <row r="498" spans="1:9" x14ac:dyDescent="0.25">
      <c r="A498" s="13" t="str">
        <f t="shared" si="7"/>
        <v xml:space="preserve">230-A      Shrub Planting, Japanese Holly </v>
      </c>
      <c r="B498" s="13" t="s">
        <v>671</v>
      </c>
      <c r="C498" s="13" t="s">
        <v>739</v>
      </c>
      <c r="D498" s="13" t="s">
        <v>207</v>
      </c>
      <c r="E498" s="13" t="s">
        <v>187</v>
      </c>
      <c r="F498" s="13" t="s">
        <v>188</v>
      </c>
      <c r="G498" s="13" t="s">
        <v>601</v>
      </c>
      <c r="H498" s="13" t="s">
        <v>190</v>
      </c>
      <c r="I498" s="13">
        <v>497</v>
      </c>
    </row>
    <row r="499" spans="1:9" x14ac:dyDescent="0.25">
      <c r="A499" s="13" t="str">
        <f t="shared" si="7"/>
        <v xml:space="preserve">230-A      Shrub Planting, Japanese Privet, Tree-Form </v>
      </c>
      <c r="B499" s="13" t="s">
        <v>671</v>
      </c>
      <c r="C499" s="13" t="s">
        <v>740</v>
      </c>
      <c r="D499" s="13" t="s">
        <v>207</v>
      </c>
      <c r="E499" s="13" t="s">
        <v>187</v>
      </c>
      <c r="F499" s="13" t="s">
        <v>188</v>
      </c>
      <c r="G499" s="13" t="s">
        <v>601</v>
      </c>
      <c r="H499" s="13" t="s">
        <v>190</v>
      </c>
      <c r="I499" s="13">
        <v>498</v>
      </c>
    </row>
    <row r="500" spans="1:9" x14ac:dyDescent="0.25">
      <c r="A500" s="13" t="str">
        <f t="shared" si="7"/>
        <v xml:space="preserve">230-A      Shrub Planting, Japanese Spinea </v>
      </c>
      <c r="B500" s="13" t="s">
        <v>671</v>
      </c>
      <c r="C500" s="13" t="s">
        <v>741</v>
      </c>
      <c r="D500" s="13" t="s">
        <v>207</v>
      </c>
      <c r="E500" s="13" t="s">
        <v>187</v>
      </c>
      <c r="F500" s="13" t="s">
        <v>188</v>
      </c>
      <c r="G500" s="13" t="s">
        <v>601</v>
      </c>
      <c r="H500" s="13" t="s">
        <v>190</v>
      </c>
      <c r="I500" s="13">
        <v>499</v>
      </c>
    </row>
    <row r="501" spans="1:9" x14ac:dyDescent="0.25">
      <c r="A501" s="13" t="str">
        <f t="shared" si="7"/>
        <v xml:space="preserve">230-A      Shrub Planting, Japanese Spirea 'Gold Mound' </v>
      </c>
      <c r="B501" s="13" t="s">
        <v>671</v>
      </c>
      <c r="C501" s="13" t="s">
        <v>742</v>
      </c>
      <c r="D501" s="13" t="s">
        <v>207</v>
      </c>
      <c r="E501" s="13" t="s">
        <v>187</v>
      </c>
      <c r="F501" s="13" t="s">
        <v>188</v>
      </c>
      <c r="G501" s="13" t="s">
        <v>601</v>
      </c>
      <c r="H501" s="13" t="s">
        <v>190</v>
      </c>
      <c r="I501" s="13">
        <v>500</v>
      </c>
    </row>
    <row r="502" spans="1:9" x14ac:dyDescent="0.25">
      <c r="A502" s="13" t="str">
        <f t="shared" si="7"/>
        <v xml:space="preserve">230-A      Shrub Planting, Japanese Spirea 'Little Princess' </v>
      </c>
      <c r="B502" s="13" t="s">
        <v>671</v>
      </c>
      <c r="C502" s="13" t="s">
        <v>743</v>
      </c>
      <c r="D502" s="13" t="s">
        <v>207</v>
      </c>
      <c r="E502" s="13" t="s">
        <v>187</v>
      </c>
      <c r="F502" s="13" t="s">
        <v>188</v>
      </c>
      <c r="G502" s="13" t="s">
        <v>601</v>
      </c>
      <c r="H502" s="13" t="s">
        <v>190</v>
      </c>
      <c r="I502" s="13">
        <v>501</v>
      </c>
    </row>
    <row r="503" spans="1:9" x14ac:dyDescent="0.25">
      <c r="A503" s="13" t="str">
        <f t="shared" si="7"/>
        <v xml:space="preserve">230-A      Shrub Planting, Jonqulla Narcissus </v>
      </c>
      <c r="B503" s="13" t="s">
        <v>671</v>
      </c>
      <c r="C503" s="13" t="s">
        <v>744</v>
      </c>
      <c r="D503" s="13" t="s">
        <v>207</v>
      </c>
      <c r="E503" s="13" t="s">
        <v>187</v>
      </c>
      <c r="F503" s="13" t="s">
        <v>188</v>
      </c>
      <c r="G503" s="13" t="s">
        <v>601</v>
      </c>
      <c r="H503" s="13" t="s">
        <v>190</v>
      </c>
      <c r="I503" s="13">
        <v>502</v>
      </c>
    </row>
    <row r="504" spans="1:9" x14ac:dyDescent="0.25">
      <c r="A504" s="13" t="str">
        <f t="shared" si="7"/>
        <v xml:space="preserve">230-A      Shrub Planting, Knock Rose </v>
      </c>
      <c r="B504" s="13" t="s">
        <v>671</v>
      </c>
      <c r="C504" s="13" t="s">
        <v>745</v>
      </c>
      <c r="D504" s="13" t="s">
        <v>207</v>
      </c>
      <c r="E504" s="13" t="s">
        <v>187</v>
      </c>
      <c r="F504" s="13" t="s">
        <v>188</v>
      </c>
      <c r="G504" s="13" t="s">
        <v>601</v>
      </c>
      <c r="H504" s="13" t="s">
        <v>190</v>
      </c>
      <c r="I504" s="13">
        <v>503</v>
      </c>
    </row>
    <row r="505" spans="1:9" x14ac:dyDescent="0.25">
      <c r="A505" s="13" t="str">
        <f t="shared" si="7"/>
        <v xml:space="preserve">230-A      Shrub Planting, Knockout Rose </v>
      </c>
      <c r="B505" s="13" t="s">
        <v>671</v>
      </c>
      <c r="C505" s="13" t="s">
        <v>746</v>
      </c>
      <c r="D505" s="13" t="s">
        <v>207</v>
      </c>
      <c r="E505" s="13" t="s">
        <v>187</v>
      </c>
      <c r="F505" s="13" t="s">
        <v>188</v>
      </c>
      <c r="G505" s="13" t="s">
        <v>601</v>
      </c>
      <c r="H505" s="13" t="s">
        <v>190</v>
      </c>
      <c r="I505" s="13">
        <v>504</v>
      </c>
    </row>
    <row r="506" spans="1:9" x14ac:dyDescent="0.25">
      <c r="A506" s="13" t="str">
        <f t="shared" si="7"/>
        <v xml:space="preserve">230-A      Shrub Planting, Lagerstroemia X </v>
      </c>
      <c r="B506" s="13" t="s">
        <v>671</v>
      </c>
      <c r="C506" s="13" t="s">
        <v>747</v>
      </c>
      <c r="D506" s="13" t="s">
        <v>207</v>
      </c>
      <c r="E506" s="13" t="s">
        <v>187</v>
      </c>
      <c r="F506" s="13" t="s">
        <v>188</v>
      </c>
      <c r="G506" s="13" t="s">
        <v>601</v>
      </c>
      <c r="H506" s="13" t="s">
        <v>190</v>
      </c>
      <c r="I506" s="13">
        <v>505</v>
      </c>
    </row>
    <row r="507" spans="1:9" x14ac:dyDescent="0.25">
      <c r="A507" s="13" t="str">
        <f t="shared" si="7"/>
        <v xml:space="preserve">230-A      Shrub Planting, Lantana New Gold </v>
      </c>
      <c r="B507" s="13" t="s">
        <v>671</v>
      </c>
      <c r="C507" s="13" t="s">
        <v>748</v>
      </c>
      <c r="D507" s="13" t="s">
        <v>207</v>
      </c>
      <c r="E507" s="13" t="s">
        <v>187</v>
      </c>
      <c r="F507" s="13" t="s">
        <v>188</v>
      </c>
      <c r="G507" s="13" t="s">
        <v>601</v>
      </c>
      <c r="H507" s="13" t="s">
        <v>190</v>
      </c>
      <c r="I507" s="13">
        <v>506</v>
      </c>
    </row>
    <row r="508" spans="1:9" x14ac:dyDescent="0.25">
      <c r="A508" s="13" t="str">
        <f t="shared" si="7"/>
        <v xml:space="preserve">230-A      Shrub Planting, Lilac Beauty Liriope </v>
      </c>
      <c r="B508" s="13" t="s">
        <v>671</v>
      </c>
      <c r="C508" s="13" t="s">
        <v>749</v>
      </c>
      <c r="D508" s="13" t="s">
        <v>207</v>
      </c>
      <c r="E508" s="13" t="s">
        <v>187</v>
      </c>
      <c r="F508" s="13" t="s">
        <v>188</v>
      </c>
      <c r="G508" s="13" t="s">
        <v>601</v>
      </c>
      <c r="H508" s="13" t="s">
        <v>190</v>
      </c>
      <c r="I508" s="13">
        <v>507</v>
      </c>
    </row>
    <row r="509" spans="1:9" x14ac:dyDescent="0.25">
      <c r="A509" s="13" t="str">
        <f t="shared" si="7"/>
        <v xml:space="preserve">230-A      Shrub Planting, Littleleaf Boxwood </v>
      </c>
      <c r="B509" s="13" t="s">
        <v>671</v>
      </c>
      <c r="C509" s="13" t="s">
        <v>750</v>
      </c>
      <c r="D509" s="13" t="s">
        <v>207</v>
      </c>
      <c r="E509" s="13" t="s">
        <v>187</v>
      </c>
      <c r="F509" s="13" t="s">
        <v>188</v>
      </c>
      <c r="G509" s="13" t="s">
        <v>601</v>
      </c>
      <c r="H509" s="13" t="s">
        <v>190</v>
      </c>
      <c r="I509" s="13">
        <v>508</v>
      </c>
    </row>
    <row r="510" spans="1:9" x14ac:dyDescent="0.25">
      <c r="A510" s="13" t="str">
        <f t="shared" si="7"/>
        <v xml:space="preserve">230-A      Shrub Planting, Loropetalum 'Dwarf' </v>
      </c>
      <c r="B510" s="13" t="s">
        <v>671</v>
      </c>
      <c r="C510" s="13" t="s">
        <v>751</v>
      </c>
      <c r="D510" s="13" t="s">
        <v>207</v>
      </c>
      <c r="E510" s="13" t="s">
        <v>187</v>
      </c>
      <c r="F510" s="13" t="s">
        <v>188</v>
      </c>
      <c r="G510" s="13" t="s">
        <v>601</v>
      </c>
      <c r="H510" s="13" t="s">
        <v>190</v>
      </c>
      <c r="I510" s="13">
        <v>509</v>
      </c>
    </row>
    <row r="511" spans="1:9" x14ac:dyDescent="0.25">
      <c r="A511" s="13" t="str">
        <f t="shared" si="7"/>
        <v xml:space="preserve">230-A      Shrub Planting, Loropetalum 'Rubrum' </v>
      </c>
      <c r="B511" s="13" t="s">
        <v>671</v>
      </c>
      <c r="C511" s="13" t="s">
        <v>752</v>
      </c>
      <c r="D511" s="13" t="s">
        <v>207</v>
      </c>
      <c r="E511" s="13" t="s">
        <v>187</v>
      </c>
      <c r="F511" s="13" t="s">
        <v>188</v>
      </c>
      <c r="G511" s="13" t="s">
        <v>601</v>
      </c>
      <c r="H511" s="13" t="s">
        <v>190</v>
      </c>
      <c r="I511" s="13">
        <v>510</v>
      </c>
    </row>
    <row r="512" spans="1:9" x14ac:dyDescent="0.25">
      <c r="A512" s="13" t="str">
        <f t="shared" si="7"/>
        <v xml:space="preserve">230-A      Shrub Planting, Louisiana Iris </v>
      </c>
      <c r="B512" s="13" t="s">
        <v>671</v>
      </c>
      <c r="C512" s="13" t="s">
        <v>753</v>
      </c>
      <c r="D512" s="13" t="s">
        <v>207</v>
      </c>
      <c r="E512" s="13" t="s">
        <v>187</v>
      </c>
      <c r="F512" s="13" t="s">
        <v>188</v>
      </c>
      <c r="G512" s="13" t="s">
        <v>601</v>
      </c>
      <c r="H512" s="13" t="s">
        <v>190</v>
      </c>
      <c r="I512" s="13">
        <v>511</v>
      </c>
    </row>
    <row r="513" spans="1:9" x14ac:dyDescent="0.25">
      <c r="A513" s="13" t="str">
        <f t="shared" si="7"/>
        <v xml:space="preserve">230-A      Shrub Planting, Louisiana Palmetto </v>
      </c>
      <c r="B513" s="13" t="s">
        <v>671</v>
      </c>
      <c r="C513" s="13" t="s">
        <v>754</v>
      </c>
      <c r="D513" s="13" t="s">
        <v>207</v>
      </c>
      <c r="E513" s="13" t="s">
        <v>187</v>
      </c>
      <c r="F513" s="13" t="s">
        <v>188</v>
      </c>
      <c r="G513" s="13" t="s">
        <v>601</v>
      </c>
      <c r="H513" s="13" t="s">
        <v>190</v>
      </c>
      <c r="I513" s="13">
        <v>512</v>
      </c>
    </row>
    <row r="514" spans="1:9" x14ac:dyDescent="0.25">
      <c r="A514" s="13" t="str">
        <f t="shared" si="7"/>
        <v xml:space="preserve">230-A      Shrub Planting, Magnolia X Soulangiana </v>
      </c>
      <c r="B514" s="13" t="s">
        <v>671</v>
      </c>
      <c r="C514" s="13" t="s">
        <v>755</v>
      </c>
      <c r="D514" s="13" t="s">
        <v>207</v>
      </c>
      <c r="E514" s="13" t="s">
        <v>187</v>
      </c>
      <c r="F514" s="13" t="s">
        <v>188</v>
      </c>
      <c r="G514" s="13" t="s">
        <v>601</v>
      </c>
      <c r="H514" s="13" t="s">
        <v>190</v>
      </c>
      <c r="I514" s="13">
        <v>513</v>
      </c>
    </row>
    <row r="515" spans="1:9" x14ac:dyDescent="0.25">
      <c r="A515" s="13" t="str">
        <f t="shared" ref="A515:A578" si="8">_xlfn.CONCAT(B515," ", C515)</f>
        <v xml:space="preserve">230-A      Shrub Planting, Maiden Grass </v>
      </c>
      <c r="B515" s="13" t="s">
        <v>671</v>
      </c>
      <c r="C515" s="13" t="s">
        <v>756</v>
      </c>
      <c r="D515" s="13" t="s">
        <v>207</v>
      </c>
      <c r="E515" s="13" t="s">
        <v>187</v>
      </c>
      <c r="F515" s="13" t="s">
        <v>188</v>
      </c>
      <c r="G515" s="13" t="s">
        <v>601</v>
      </c>
      <c r="H515" s="13" t="s">
        <v>190</v>
      </c>
      <c r="I515" s="13">
        <v>514</v>
      </c>
    </row>
    <row r="516" spans="1:9" x14ac:dyDescent="0.25">
      <c r="A516" s="13" t="str">
        <f t="shared" si="8"/>
        <v xml:space="preserve">230-A      Shrub Planting, Majestic Beauty Indian Hawthorn </v>
      </c>
      <c r="B516" s="13" t="s">
        <v>671</v>
      </c>
      <c r="C516" s="13" t="s">
        <v>757</v>
      </c>
      <c r="D516" s="13" t="s">
        <v>207</v>
      </c>
      <c r="E516" s="13" t="s">
        <v>187</v>
      </c>
      <c r="F516" s="13" t="s">
        <v>188</v>
      </c>
      <c r="G516" s="13" t="s">
        <v>601</v>
      </c>
      <c r="H516" s="13" t="s">
        <v>190</v>
      </c>
      <c r="I516" s="13">
        <v>515</v>
      </c>
    </row>
    <row r="517" spans="1:9" x14ac:dyDescent="0.25">
      <c r="A517" s="13" t="str">
        <f t="shared" si="8"/>
        <v xml:space="preserve">230-A      Shrub Planting, Majestic Liriope </v>
      </c>
      <c r="B517" s="13" t="s">
        <v>671</v>
      </c>
      <c r="C517" s="13" t="s">
        <v>758</v>
      </c>
      <c r="D517" s="13" t="s">
        <v>207</v>
      </c>
      <c r="E517" s="13" t="s">
        <v>187</v>
      </c>
      <c r="F517" s="13" t="s">
        <v>188</v>
      </c>
      <c r="G517" s="13" t="s">
        <v>601</v>
      </c>
      <c r="H517" s="13" t="s">
        <v>190</v>
      </c>
      <c r="I517" s="13">
        <v>516</v>
      </c>
    </row>
    <row r="518" spans="1:9" x14ac:dyDescent="0.25">
      <c r="A518" s="13" t="str">
        <f t="shared" si="8"/>
        <v xml:space="preserve">230-A      Shrub Planting, Miscanthus Grass 'Gracilimus' </v>
      </c>
      <c r="B518" s="13" t="s">
        <v>671</v>
      </c>
      <c r="C518" s="13" t="s">
        <v>759</v>
      </c>
      <c r="D518" s="13" t="s">
        <v>207</v>
      </c>
      <c r="E518" s="13" t="s">
        <v>187</v>
      </c>
      <c r="F518" s="13" t="s">
        <v>188</v>
      </c>
      <c r="G518" s="13" t="s">
        <v>601</v>
      </c>
      <c r="H518" s="13" t="s">
        <v>190</v>
      </c>
      <c r="I518" s="13">
        <v>517</v>
      </c>
    </row>
    <row r="519" spans="1:9" x14ac:dyDescent="0.25">
      <c r="A519" s="13" t="str">
        <f t="shared" si="8"/>
        <v xml:space="preserve">230-A      Shrub Planting, Miss Huff Hardy Lantana </v>
      </c>
      <c r="B519" s="13" t="s">
        <v>671</v>
      </c>
      <c r="C519" s="13" t="s">
        <v>760</v>
      </c>
      <c r="D519" s="13" t="s">
        <v>207</v>
      </c>
      <c r="E519" s="13" t="s">
        <v>187</v>
      </c>
      <c r="F519" s="13" t="s">
        <v>188</v>
      </c>
      <c r="G519" s="13" t="s">
        <v>601</v>
      </c>
      <c r="H519" s="13" t="s">
        <v>190</v>
      </c>
      <c r="I519" s="13">
        <v>518</v>
      </c>
    </row>
    <row r="520" spans="1:9" x14ac:dyDescent="0.25">
      <c r="A520" s="13" t="str">
        <f t="shared" si="8"/>
        <v xml:space="preserve">230-A      Shrub Planting, Mondo Grass </v>
      </c>
      <c r="B520" s="13" t="s">
        <v>671</v>
      </c>
      <c r="C520" s="13" t="s">
        <v>761</v>
      </c>
      <c r="D520" s="13" t="s">
        <v>207</v>
      </c>
      <c r="E520" s="13" t="s">
        <v>187</v>
      </c>
      <c r="F520" s="13" t="s">
        <v>188</v>
      </c>
      <c r="G520" s="13" t="s">
        <v>601</v>
      </c>
      <c r="H520" s="13" t="s">
        <v>190</v>
      </c>
      <c r="I520" s="13">
        <v>519</v>
      </c>
    </row>
    <row r="521" spans="1:9" x14ac:dyDescent="0.25">
      <c r="A521" s="13" t="str">
        <f t="shared" si="8"/>
        <v xml:space="preserve">230-A      Shrub Planting, Morning Light Miscanthus </v>
      </c>
      <c r="B521" s="13" t="s">
        <v>671</v>
      </c>
      <c r="C521" s="13" t="s">
        <v>762</v>
      </c>
      <c r="D521" s="13" t="s">
        <v>207</v>
      </c>
      <c r="E521" s="13" t="s">
        <v>187</v>
      </c>
      <c r="F521" s="13" t="s">
        <v>188</v>
      </c>
      <c r="G521" s="13" t="s">
        <v>601</v>
      </c>
      <c r="H521" s="13" t="s">
        <v>190</v>
      </c>
      <c r="I521" s="13">
        <v>520</v>
      </c>
    </row>
    <row r="522" spans="1:9" x14ac:dyDescent="0.25">
      <c r="A522" s="13" t="str">
        <f t="shared" si="8"/>
        <v xml:space="preserve">230-A      Shrub Planting, Muhly Grass </v>
      </c>
      <c r="B522" s="13" t="s">
        <v>671</v>
      </c>
      <c r="C522" s="13" t="s">
        <v>763</v>
      </c>
      <c r="D522" s="13" t="s">
        <v>207</v>
      </c>
      <c r="E522" s="13" t="s">
        <v>187</v>
      </c>
      <c r="F522" s="13" t="s">
        <v>188</v>
      </c>
      <c r="G522" s="13" t="s">
        <v>601</v>
      </c>
      <c r="H522" s="13" t="s">
        <v>190</v>
      </c>
      <c r="I522" s="13">
        <v>521</v>
      </c>
    </row>
    <row r="523" spans="1:9" x14ac:dyDescent="0.25">
      <c r="A523" s="13" t="str">
        <f t="shared" si="8"/>
        <v xml:space="preserve">230-A      Shrub Planting, Nandina Domestica </v>
      </c>
      <c r="B523" s="13" t="s">
        <v>671</v>
      </c>
      <c r="C523" s="13" t="s">
        <v>764</v>
      </c>
      <c r="D523" s="13" t="s">
        <v>207</v>
      </c>
      <c r="E523" s="13" t="s">
        <v>187</v>
      </c>
      <c r="F523" s="13" t="s">
        <v>188</v>
      </c>
      <c r="G523" s="13" t="s">
        <v>601</v>
      </c>
      <c r="H523" s="13" t="s">
        <v>190</v>
      </c>
      <c r="I523" s="13">
        <v>522</v>
      </c>
    </row>
    <row r="524" spans="1:9" x14ac:dyDescent="0.25">
      <c r="A524" s="13" t="str">
        <f t="shared" si="8"/>
        <v xml:space="preserve">230-A      Shrub Planting, Nellie R. Stevens Holly </v>
      </c>
      <c r="B524" s="13" t="s">
        <v>671</v>
      </c>
      <c r="C524" s="13" t="s">
        <v>765</v>
      </c>
      <c r="D524" s="13" t="s">
        <v>207</v>
      </c>
      <c r="E524" s="13" t="s">
        <v>187</v>
      </c>
      <c r="F524" s="13" t="s">
        <v>188</v>
      </c>
      <c r="G524" s="13" t="s">
        <v>601</v>
      </c>
      <c r="H524" s="13" t="s">
        <v>190</v>
      </c>
      <c r="I524" s="13">
        <v>523</v>
      </c>
    </row>
    <row r="525" spans="1:9" x14ac:dyDescent="0.25">
      <c r="A525" s="13" t="str">
        <f t="shared" si="8"/>
        <v xml:space="preserve">230-A      Shrub Planting, Nick's Compacta' Juniper </v>
      </c>
      <c r="B525" s="13" t="s">
        <v>671</v>
      </c>
      <c r="C525" s="13" t="s">
        <v>766</v>
      </c>
      <c r="D525" s="13" t="s">
        <v>207</v>
      </c>
      <c r="E525" s="13" t="s">
        <v>187</v>
      </c>
      <c r="F525" s="13" t="s">
        <v>188</v>
      </c>
      <c r="G525" s="13" t="s">
        <v>601</v>
      </c>
      <c r="H525" s="13" t="s">
        <v>190</v>
      </c>
      <c r="I525" s="13">
        <v>524</v>
      </c>
    </row>
    <row r="526" spans="1:9" x14ac:dyDescent="0.25">
      <c r="A526" s="13" t="str">
        <f t="shared" si="8"/>
        <v xml:space="preserve">230-A      Shrub Planting, Orange Daylily </v>
      </c>
      <c r="B526" s="13" t="s">
        <v>671</v>
      </c>
      <c r="C526" s="13" t="s">
        <v>767</v>
      </c>
      <c r="D526" s="13" t="s">
        <v>207</v>
      </c>
      <c r="E526" s="13" t="s">
        <v>187</v>
      </c>
      <c r="F526" s="13" t="s">
        <v>188</v>
      </c>
      <c r="G526" s="13" t="s">
        <v>601</v>
      </c>
      <c r="H526" s="13" t="s">
        <v>190</v>
      </c>
      <c r="I526" s="13">
        <v>525</v>
      </c>
    </row>
    <row r="527" spans="1:9" x14ac:dyDescent="0.25">
      <c r="A527" s="13" t="str">
        <f t="shared" si="8"/>
        <v xml:space="preserve">230-A      Shrub Planting, Pampas Grass </v>
      </c>
      <c r="B527" s="13" t="s">
        <v>671</v>
      </c>
      <c r="C527" s="13" t="s">
        <v>768</v>
      </c>
      <c r="D527" s="13" t="s">
        <v>207</v>
      </c>
      <c r="E527" s="13" t="s">
        <v>187</v>
      </c>
      <c r="F527" s="13" t="s">
        <v>188</v>
      </c>
      <c r="G527" s="13" t="s">
        <v>601</v>
      </c>
      <c r="H527" s="13" t="s">
        <v>190</v>
      </c>
      <c r="I527" s="13">
        <v>526</v>
      </c>
    </row>
    <row r="528" spans="1:9" x14ac:dyDescent="0.25">
      <c r="A528" s="13" t="str">
        <f t="shared" si="8"/>
        <v xml:space="preserve">230-A      Shrub Planting, Pansy </v>
      </c>
      <c r="B528" s="13" t="s">
        <v>671</v>
      </c>
      <c r="C528" s="13" t="s">
        <v>769</v>
      </c>
      <c r="D528" s="13" t="s">
        <v>207</v>
      </c>
      <c r="E528" s="13" t="s">
        <v>187</v>
      </c>
      <c r="F528" s="13" t="s">
        <v>188</v>
      </c>
      <c r="G528" s="13" t="s">
        <v>601</v>
      </c>
      <c r="H528" s="13" t="s">
        <v>190</v>
      </c>
      <c r="I528" s="13">
        <v>527</v>
      </c>
    </row>
    <row r="529" spans="1:9" x14ac:dyDescent="0.25">
      <c r="A529" s="13" t="str">
        <f t="shared" si="8"/>
        <v xml:space="preserve">230-A      Shrub Planting, Pansy Mix </v>
      </c>
      <c r="B529" s="13" t="s">
        <v>671</v>
      </c>
      <c r="C529" s="13" t="s">
        <v>770</v>
      </c>
      <c r="D529" s="13" t="s">
        <v>207</v>
      </c>
      <c r="E529" s="13" t="s">
        <v>187</v>
      </c>
      <c r="F529" s="13" t="s">
        <v>188</v>
      </c>
      <c r="G529" s="13" t="s">
        <v>601</v>
      </c>
      <c r="H529" s="13" t="s">
        <v>190</v>
      </c>
      <c r="I529" s="13">
        <v>528</v>
      </c>
    </row>
    <row r="530" spans="1:9" x14ac:dyDescent="0.25">
      <c r="A530" s="13" t="str">
        <f t="shared" si="8"/>
        <v xml:space="preserve">230-A      Shrub Planting, Parsons Juniper </v>
      </c>
      <c r="B530" s="13" t="s">
        <v>671</v>
      </c>
      <c r="C530" s="13" t="s">
        <v>771</v>
      </c>
      <c r="D530" s="13" t="s">
        <v>207</v>
      </c>
      <c r="E530" s="13" t="s">
        <v>187</v>
      </c>
      <c r="F530" s="13" t="s">
        <v>188</v>
      </c>
      <c r="G530" s="13" t="s">
        <v>601</v>
      </c>
      <c r="H530" s="13" t="s">
        <v>190</v>
      </c>
      <c r="I530" s="13">
        <v>529</v>
      </c>
    </row>
    <row r="531" spans="1:9" x14ac:dyDescent="0.25">
      <c r="A531" s="13" t="str">
        <f t="shared" si="8"/>
        <v xml:space="preserve">230-A      Shrub Planting, Pfitzer Juniper </v>
      </c>
      <c r="B531" s="13" t="s">
        <v>671</v>
      </c>
      <c r="C531" s="13" t="s">
        <v>772</v>
      </c>
      <c r="D531" s="13" t="s">
        <v>207</v>
      </c>
      <c r="E531" s="13" t="s">
        <v>187</v>
      </c>
      <c r="F531" s="13" t="s">
        <v>188</v>
      </c>
      <c r="G531" s="13" t="s">
        <v>601</v>
      </c>
      <c r="H531" s="13" t="s">
        <v>190</v>
      </c>
      <c r="I531" s="13">
        <v>530</v>
      </c>
    </row>
    <row r="532" spans="1:9" x14ac:dyDescent="0.25">
      <c r="A532" s="13" t="str">
        <f t="shared" si="8"/>
        <v xml:space="preserve">230-A      Shrub Planting, Pink Creeping Phlox </v>
      </c>
      <c r="B532" s="13" t="s">
        <v>671</v>
      </c>
      <c r="C532" s="13" t="s">
        <v>773</v>
      </c>
      <c r="D532" s="13" t="s">
        <v>207</v>
      </c>
      <c r="E532" s="13" t="s">
        <v>187</v>
      </c>
      <c r="F532" s="13" t="s">
        <v>188</v>
      </c>
      <c r="G532" s="13" t="s">
        <v>601</v>
      </c>
      <c r="H532" s="13" t="s">
        <v>190</v>
      </c>
      <c r="I532" s="13">
        <v>531</v>
      </c>
    </row>
    <row r="533" spans="1:9" x14ac:dyDescent="0.25">
      <c r="A533" s="13" t="str">
        <f t="shared" si="8"/>
        <v xml:space="preserve">230-A      Shrub Planting, Pink Drift Rose </v>
      </c>
      <c r="B533" s="13" t="s">
        <v>671</v>
      </c>
      <c r="C533" s="13" t="s">
        <v>774</v>
      </c>
      <c r="D533" s="13" t="s">
        <v>207</v>
      </c>
      <c r="E533" s="13" t="s">
        <v>187</v>
      </c>
      <c r="F533" s="13" t="s">
        <v>188</v>
      </c>
      <c r="G533" s="13" t="s">
        <v>601</v>
      </c>
      <c r="H533" s="13" t="s">
        <v>190</v>
      </c>
      <c r="I533" s="13">
        <v>532</v>
      </c>
    </row>
    <row r="534" spans="1:9" x14ac:dyDescent="0.25">
      <c r="A534" s="13" t="str">
        <f t="shared" si="8"/>
        <v xml:space="preserve">230-A      Shrub Planting, Pittosporum </v>
      </c>
      <c r="B534" s="13" t="s">
        <v>671</v>
      </c>
      <c r="C534" s="13" t="s">
        <v>775</v>
      </c>
      <c r="D534" s="13" t="s">
        <v>207</v>
      </c>
      <c r="E534" s="13" t="s">
        <v>187</v>
      </c>
      <c r="F534" s="13" t="s">
        <v>188</v>
      </c>
      <c r="G534" s="13" t="s">
        <v>601</v>
      </c>
      <c r="H534" s="13" t="s">
        <v>190</v>
      </c>
      <c r="I534" s="13">
        <v>533</v>
      </c>
    </row>
    <row r="535" spans="1:9" x14ac:dyDescent="0.25">
      <c r="A535" s="13" t="str">
        <f t="shared" si="8"/>
        <v xml:space="preserve">230-A      Shrub Planting, Podocarpus </v>
      </c>
      <c r="B535" s="13" t="s">
        <v>671</v>
      </c>
      <c r="C535" s="13" t="s">
        <v>776</v>
      </c>
      <c r="D535" s="13" t="s">
        <v>207</v>
      </c>
      <c r="E535" s="13" t="s">
        <v>187</v>
      </c>
      <c r="F535" s="13" t="s">
        <v>188</v>
      </c>
      <c r="G535" s="13" t="s">
        <v>601</v>
      </c>
      <c r="H535" s="13" t="s">
        <v>190</v>
      </c>
      <c r="I535" s="13">
        <v>534</v>
      </c>
    </row>
    <row r="536" spans="1:9" x14ac:dyDescent="0.25">
      <c r="A536" s="13" t="str">
        <f t="shared" si="8"/>
        <v xml:space="preserve">230-A      Shrub Planting, Prunus X Yedoensis </v>
      </c>
      <c r="B536" s="13" t="s">
        <v>671</v>
      </c>
      <c r="C536" s="13" t="s">
        <v>777</v>
      </c>
      <c r="D536" s="13" t="s">
        <v>207</v>
      </c>
      <c r="E536" s="13" t="s">
        <v>187</v>
      </c>
      <c r="F536" s="13" t="s">
        <v>188</v>
      </c>
      <c r="G536" s="13" t="s">
        <v>601</v>
      </c>
      <c r="H536" s="13" t="s">
        <v>190</v>
      </c>
      <c r="I536" s="13">
        <v>535</v>
      </c>
    </row>
    <row r="537" spans="1:9" x14ac:dyDescent="0.25">
      <c r="A537" s="13" t="str">
        <f t="shared" si="8"/>
        <v xml:space="preserve">230-A      Shrub Planting, Purple Diamond Loropetalum </v>
      </c>
      <c r="B537" s="13" t="s">
        <v>671</v>
      </c>
      <c r="C537" s="13" t="s">
        <v>778</v>
      </c>
      <c r="D537" s="13" t="s">
        <v>207</v>
      </c>
      <c r="E537" s="13" t="s">
        <v>187</v>
      </c>
      <c r="F537" s="13" t="s">
        <v>188</v>
      </c>
      <c r="G537" s="13" t="s">
        <v>601</v>
      </c>
      <c r="H537" s="13" t="s">
        <v>190</v>
      </c>
      <c r="I537" s="13">
        <v>536</v>
      </c>
    </row>
    <row r="538" spans="1:9" x14ac:dyDescent="0.25">
      <c r="A538" s="13" t="str">
        <f t="shared" si="8"/>
        <v xml:space="preserve">230-A      Shrub Planting, Purple Pixie Loropetalum </v>
      </c>
      <c r="B538" s="13" t="s">
        <v>671</v>
      </c>
      <c r="C538" s="13" t="s">
        <v>779</v>
      </c>
      <c r="D538" s="13" t="s">
        <v>207</v>
      </c>
      <c r="E538" s="13" t="s">
        <v>187</v>
      </c>
      <c r="F538" s="13" t="s">
        <v>188</v>
      </c>
      <c r="G538" s="13" t="s">
        <v>601</v>
      </c>
      <c r="H538" s="13" t="s">
        <v>190</v>
      </c>
      <c r="I538" s="13">
        <v>537</v>
      </c>
    </row>
    <row r="539" spans="1:9" x14ac:dyDescent="0.25">
      <c r="A539" s="13" t="str">
        <f t="shared" si="8"/>
        <v xml:space="preserve">230-A      Shrub Planting, Purple Verbena Homestead </v>
      </c>
      <c r="B539" s="13" t="s">
        <v>671</v>
      </c>
      <c r="C539" s="13" t="s">
        <v>780</v>
      </c>
      <c r="D539" s="13" t="s">
        <v>207</v>
      </c>
      <c r="E539" s="13" t="s">
        <v>187</v>
      </c>
      <c r="F539" s="13" t="s">
        <v>188</v>
      </c>
      <c r="G539" s="13" t="s">
        <v>601</v>
      </c>
      <c r="H539" s="13" t="s">
        <v>190</v>
      </c>
      <c r="I539" s="13">
        <v>538</v>
      </c>
    </row>
    <row r="540" spans="1:9" x14ac:dyDescent="0.25">
      <c r="A540" s="13" t="str">
        <f t="shared" si="8"/>
        <v xml:space="preserve">230-A      Shrub Planting, Purpleleaf Loropetalum </v>
      </c>
      <c r="B540" s="13" t="s">
        <v>671</v>
      </c>
      <c r="C540" s="13" t="s">
        <v>781</v>
      </c>
      <c r="D540" s="13" t="s">
        <v>207</v>
      </c>
      <c r="E540" s="13" t="s">
        <v>187</v>
      </c>
      <c r="F540" s="13" t="s">
        <v>188</v>
      </c>
      <c r="G540" s="13" t="s">
        <v>601</v>
      </c>
      <c r="H540" s="13" t="s">
        <v>190</v>
      </c>
      <c r="I540" s="13">
        <v>539</v>
      </c>
    </row>
    <row r="541" spans="1:9" x14ac:dyDescent="0.25">
      <c r="A541" s="13" t="str">
        <f t="shared" si="8"/>
        <v xml:space="preserve">230-A      Shrub Planting, Radtko Double Knockout Rose </v>
      </c>
      <c r="B541" s="13" t="s">
        <v>671</v>
      </c>
      <c r="C541" s="13" t="s">
        <v>782</v>
      </c>
      <c r="D541" s="13" t="s">
        <v>207</v>
      </c>
      <c r="E541" s="13" t="s">
        <v>187</v>
      </c>
      <c r="F541" s="13" t="s">
        <v>188</v>
      </c>
      <c r="G541" s="13" t="s">
        <v>601</v>
      </c>
      <c r="H541" s="13" t="s">
        <v>190</v>
      </c>
      <c r="I541" s="13">
        <v>540</v>
      </c>
    </row>
    <row r="542" spans="1:9" x14ac:dyDescent="0.25">
      <c r="A542" s="13" t="str">
        <f t="shared" si="8"/>
        <v xml:space="preserve">230-A      Shrub Planting, Radtko Knockout Rose </v>
      </c>
      <c r="B542" s="13" t="s">
        <v>671</v>
      </c>
      <c r="C542" s="13" t="s">
        <v>783</v>
      </c>
      <c r="D542" s="13" t="s">
        <v>207</v>
      </c>
      <c r="E542" s="13" t="s">
        <v>187</v>
      </c>
      <c r="F542" s="13" t="s">
        <v>188</v>
      </c>
      <c r="G542" s="13" t="s">
        <v>601</v>
      </c>
      <c r="H542" s="13" t="s">
        <v>190</v>
      </c>
      <c r="I542" s="13">
        <v>541</v>
      </c>
    </row>
    <row r="543" spans="1:9" x14ac:dyDescent="0.25">
      <c r="A543" s="13" t="str">
        <f t="shared" si="8"/>
        <v xml:space="preserve">230-A      Shrub Planting, Razzle Dazzle Crape Myrtle </v>
      </c>
      <c r="B543" s="13" t="s">
        <v>671</v>
      </c>
      <c r="C543" s="13" t="s">
        <v>784</v>
      </c>
      <c r="D543" s="13" t="s">
        <v>207</v>
      </c>
      <c r="E543" s="13" t="s">
        <v>187</v>
      </c>
      <c r="F543" s="13" t="s">
        <v>188</v>
      </c>
      <c r="G543" s="13" t="s">
        <v>601</v>
      </c>
      <c r="H543" s="13" t="s">
        <v>190</v>
      </c>
      <c r="I543" s="13">
        <v>542</v>
      </c>
    </row>
    <row r="544" spans="1:9" x14ac:dyDescent="0.25">
      <c r="A544" s="13" t="str">
        <f t="shared" si="8"/>
        <v xml:space="preserve">230-A      Shrub Planting, Reeves Spiriea </v>
      </c>
      <c r="B544" s="13" t="s">
        <v>671</v>
      </c>
      <c r="C544" s="13" t="s">
        <v>785</v>
      </c>
      <c r="D544" s="13" t="s">
        <v>207</v>
      </c>
      <c r="E544" s="13" t="s">
        <v>187</v>
      </c>
      <c r="F544" s="13" t="s">
        <v>188</v>
      </c>
      <c r="G544" s="13" t="s">
        <v>601</v>
      </c>
      <c r="H544" s="13" t="s">
        <v>190</v>
      </c>
      <c r="I544" s="13">
        <v>543</v>
      </c>
    </row>
    <row r="545" spans="1:9" x14ac:dyDescent="0.25">
      <c r="A545" s="13" t="str">
        <f t="shared" si="8"/>
        <v xml:space="preserve">230-A      Shrub Planting, Rose Creek Abelia </v>
      </c>
      <c r="B545" s="13" t="s">
        <v>671</v>
      </c>
      <c r="C545" s="13" t="s">
        <v>786</v>
      </c>
      <c r="D545" s="13" t="s">
        <v>207</v>
      </c>
      <c r="E545" s="13" t="s">
        <v>187</v>
      </c>
      <c r="F545" s="13" t="s">
        <v>188</v>
      </c>
      <c r="G545" s="13" t="s">
        <v>601</v>
      </c>
      <c r="H545" s="13" t="s">
        <v>190</v>
      </c>
      <c r="I545" s="13">
        <v>544</v>
      </c>
    </row>
    <row r="546" spans="1:9" x14ac:dyDescent="0.25">
      <c r="A546" s="13" t="str">
        <f t="shared" si="8"/>
        <v xml:space="preserve">230-A      Shrub Planting, Rotunda Holly </v>
      </c>
      <c r="B546" s="13" t="s">
        <v>671</v>
      </c>
      <c r="C546" s="13" t="s">
        <v>787</v>
      </c>
      <c r="D546" s="13" t="s">
        <v>207</v>
      </c>
      <c r="E546" s="13" t="s">
        <v>187</v>
      </c>
      <c r="F546" s="13" t="s">
        <v>188</v>
      </c>
      <c r="G546" s="13" t="s">
        <v>601</v>
      </c>
      <c r="H546" s="13" t="s">
        <v>190</v>
      </c>
      <c r="I546" s="13">
        <v>545</v>
      </c>
    </row>
    <row r="547" spans="1:9" x14ac:dyDescent="0.25">
      <c r="A547" s="13" t="str">
        <f t="shared" si="8"/>
        <v xml:space="preserve">230-A      Shrub Planting, Rudbeckia </v>
      </c>
      <c r="B547" s="13" t="s">
        <v>671</v>
      </c>
      <c r="C547" s="13" t="s">
        <v>788</v>
      </c>
      <c r="D547" s="13" t="s">
        <v>207</v>
      </c>
      <c r="E547" s="13" t="s">
        <v>187</v>
      </c>
      <c r="F547" s="13" t="s">
        <v>188</v>
      </c>
      <c r="G547" s="13" t="s">
        <v>601</v>
      </c>
      <c r="H547" s="13" t="s">
        <v>190</v>
      </c>
      <c r="I547" s="13">
        <v>546</v>
      </c>
    </row>
    <row r="548" spans="1:9" x14ac:dyDescent="0.25">
      <c r="A548" s="13" t="str">
        <f t="shared" si="8"/>
        <v xml:space="preserve">230-A      Shrub Planting, Sasanqua Camellia </v>
      </c>
      <c r="B548" s="13" t="s">
        <v>671</v>
      </c>
      <c r="C548" s="13" t="s">
        <v>789</v>
      </c>
      <c r="D548" s="13" t="s">
        <v>207</v>
      </c>
      <c r="E548" s="13" t="s">
        <v>187</v>
      </c>
      <c r="F548" s="13" t="s">
        <v>188</v>
      </c>
      <c r="G548" s="13" t="s">
        <v>601</v>
      </c>
      <c r="H548" s="13" t="s">
        <v>190</v>
      </c>
      <c r="I548" s="13">
        <v>547</v>
      </c>
    </row>
    <row r="549" spans="1:9" x14ac:dyDescent="0.25">
      <c r="A549" s="13" t="str">
        <f t="shared" si="8"/>
        <v xml:space="preserve">230-A      Shrub Planting, Saw Palmetto </v>
      </c>
      <c r="B549" s="13" t="s">
        <v>671</v>
      </c>
      <c r="C549" s="13" t="s">
        <v>790</v>
      </c>
      <c r="D549" s="13" t="s">
        <v>207</v>
      </c>
      <c r="E549" s="13" t="s">
        <v>187</v>
      </c>
      <c r="F549" s="13" t="s">
        <v>188</v>
      </c>
      <c r="G549" s="13" t="s">
        <v>601</v>
      </c>
      <c r="H549" s="13" t="s">
        <v>190</v>
      </c>
      <c r="I549" s="13">
        <v>548</v>
      </c>
    </row>
    <row r="550" spans="1:9" x14ac:dyDescent="0.25">
      <c r="A550" s="13" t="str">
        <f t="shared" si="8"/>
        <v xml:space="preserve">230-A      Shrub Planting, Sherwood Glossy Abelia </v>
      </c>
      <c r="B550" s="13" t="s">
        <v>671</v>
      </c>
      <c r="C550" s="13" t="s">
        <v>791</v>
      </c>
      <c r="D550" s="13" t="s">
        <v>207</v>
      </c>
      <c r="E550" s="13" t="s">
        <v>187</v>
      </c>
      <c r="F550" s="13" t="s">
        <v>188</v>
      </c>
      <c r="G550" s="13" t="s">
        <v>601</v>
      </c>
      <c r="H550" s="13" t="s">
        <v>190</v>
      </c>
      <c r="I550" s="13">
        <v>549</v>
      </c>
    </row>
    <row r="551" spans="1:9" x14ac:dyDescent="0.25">
      <c r="A551" s="13" t="str">
        <f t="shared" si="8"/>
        <v xml:space="preserve">230-A      Shrub Planting, Shi-Shi Gashira Camellia </v>
      </c>
      <c r="B551" s="13" t="s">
        <v>671</v>
      </c>
      <c r="C551" s="13" t="s">
        <v>792</v>
      </c>
      <c r="D551" s="13" t="s">
        <v>207</v>
      </c>
      <c r="E551" s="13" t="s">
        <v>187</v>
      </c>
      <c r="F551" s="13" t="s">
        <v>188</v>
      </c>
      <c r="G551" s="13" t="s">
        <v>601</v>
      </c>
      <c r="H551" s="13" t="s">
        <v>190</v>
      </c>
      <c r="I551" s="13">
        <v>550</v>
      </c>
    </row>
    <row r="552" spans="1:9" x14ac:dyDescent="0.25">
      <c r="A552" s="13" t="str">
        <f t="shared" si="8"/>
        <v xml:space="preserve">230-A      Shrub Planting, Showy Jasmine </v>
      </c>
      <c r="B552" s="13" t="s">
        <v>671</v>
      </c>
      <c r="C552" s="13" t="s">
        <v>793</v>
      </c>
      <c r="D552" s="13" t="s">
        <v>207</v>
      </c>
      <c r="E552" s="13" t="s">
        <v>187</v>
      </c>
      <c r="F552" s="13" t="s">
        <v>188</v>
      </c>
      <c r="G552" s="13" t="s">
        <v>601</v>
      </c>
      <c r="H552" s="13" t="s">
        <v>190</v>
      </c>
      <c r="I552" s="13">
        <v>551</v>
      </c>
    </row>
    <row r="553" spans="1:9" x14ac:dyDescent="0.25">
      <c r="A553" s="13" t="str">
        <f t="shared" si="8"/>
        <v xml:space="preserve">230-A      Shrub Planting, Silver Dragon Liriope </v>
      </c>
      <c r="B553" s="13" t="s">
        <v>671</v>
      </c>
      <c r="C553" s="13" t="s">
        <v>794</v>
      </c>
      <c r="D553" s="13" t="s">
        <v>207</v>
      </c>
      <c r="E553" s="13" t="s">
        <v>187</v>
      </c>
      <c r="F553" s="13" t="s">
        <v>188</v>
      </c>
      <c r="G553" s="13" t="s">
        <v>601</v>
      </c>
      <c r="H553" s="13" t="s">
        <v>190</v>
      </c>
      <c r="I553" s="13">
        <v>552</v>
      </c>
    </row>
    <row r="554" spans="1:9" x14ac:dyDescent="0.25">
      <c r="A554" s="13" t="str">
        <f t="shared" si="8"/>
        <v xml:space="preserve">230-A      Shrub Planting, Silvery Sunproof Liriope </v>
      </c>
      <c r="B554" s="13" t="s">
        <v>671</v>
      </c>
      <c r="C554" s="13" t="s">
        <v>795</v>
      </c>
      <c r="D554" s="13" t="s">
        <v>207</v>
      </c>
      <c r="E554" s="13" t="s">
        <v>187</v>
      </c>
      <c r="F554" s="13" t="s">
        <v>188</v>
      </c>
      <c r="G554" s="13" t="s">
        <v>601</v>
      </c>
      <c r="H554" s="13" t="s">
        <v>190</v>
      </c>
      <c r="I554" s="13">
        <v>553</v>
      </c>
    </row>
    <row r="555" spans="1:9" x14ac:dyDescent="0.25">
      <c r="A555" s="13" t="str">
        <f t="shared" si="8"/>
        <v xml:space="preserve">230-A      Shrub Planting, Snow White Indian Hawthorn </v>
      </c>
      <c r="B555" s="13" t="s">
        <v>671</v>
      </c>
      <c r="C555" s="13" t="s">
        <v>796</v>
      </c>
      <c r="D555" s="13" t="s">
        <v>207</v>
      </c>
      <c r="E555" s="13" t="s">
        <v>187</v>
      </c>
      <c r="F555" s="13" t="s">
        <v>188</v>
      </c>
      <c r="G555" s="13" t="s">
        <v>601</v>
      </c>
      <c r="H555" s="13" t="s">
        <v>190</v>
      </c>
      <c r="I555" s="13">
        <v>554</v>
      </c>
    </row>
    <row r="556" spans="1:9" x14ac:dyDescent="0.25">
      <c r="A556" s="13" t="str">
        <f t="shared" si="8"/>
        <v xml:space="preserve">230-A      Shrub Planting, Spirea 'Anthony Waterer' </v>
      </c>
      <c r="B556" s="13" t="s">
        <v>671</v>
      </c>
      <c r="C556" s="13" t="s">
        <v>797</v>
      </c>
      <c r="D556" s="13" t="s">
        <v>207</v>
      </c>
      <c r="E556" s="13" t="s">
        <v>187</v>
      </c>
      <c r="F556" s="13" t="s">
        <v>188</v>
      </c>
      <c r="G556" s="13" t="s">
        <v>601</v>
      </c>
      <c r="H556" s="13" t="s">
        <v>190</v>
      </c>
      <c r="I556" s="13">
        <v>555</v>
      </c>
    </row>
    <row r="557" spans="1:9" x14ac:dyDescent="0.25">
      <c r="A557" s="13" t="str">
        <f t="shared" si="8"/>
        <v xml:space="preserve">230-A      Shrub Planting, Stella De Oro Daylily </v>
      </c>
      <c r="B557" s="13" t="s">
        <v>671</v>
      </c>
      <c r="C557" s="13" t="s">
        <v>798</v>
      </c>
      <c r="D557" s="13" t="s">
        <v>207</v>
      </c>
      <c r="E557" s="13" t="s">
        <v>187</v>
      </c>
      <c r="F557" s="13" t="s">
        <v>188</v>
      </c>
      <c r="G557" s="13" t="s">
        <v>601</v>
      </c>
      <c r="H557" s="13" t="s">
        <v>190</v>
      </c>
      <c r="I557" s="13">
        <v>556</v>
      </c>
    </row>
    <row r="558" spans="1:9" x14ac:dyDescent="0.25">
      <c r="A558" s="13" t="str">
        <f t="shared" si="8"/>
        <v xml:space="preserve">230-A      Shrub Planting, Sweet Shrub </v>
      </c>
      <c r="B558" s="13" t="s">
        <v>671</v>
      </c>
      <c r="C558" s="13" t="s">
        <v>799</v>
      </c>
      <c r="D558" s="13" t="s">
        <v>207</v>
      </c>
      <c r="E558" s="13" t="s">
        <v>187</v>
      </c>
      <c r="F558" s="13" t="s">
        <v>188</v>
      </c>
      <c r="G558" s="13" t="s">
        <v>601</v>
      </c>
      <c r="H558" s="13" t="s">
        <v>190</v>
      </c>
      <c r="I558" s="13">
        <v>557</v>
      </c>
    </row>
    <row r="559" spans="1:9" x14ac:dyDescent="0.25">
      <c r="A559" s="13" t="str">
        <f t="shared" si="8"/>
        <v xml:space="preserve">230-A      Shrub Planting, Thorny Elaeagnus </v>
      </c>
      <c r="B559" s="13" t="s">
        <v>671</v>
      </c>
      <c r="C559" s="13" t="s">
        <v>800</v>
      </c>
      <c r="D559" s="13" t="s">
        <v>207</v>
      </c>
      <c r="E559" s="13" t="s">
        <v>187</v>
      </c>
      <c r="F559" s="13" t="s">
        <v>188</v>
      </c>
      <c r="G559" s="13" t="s">
        <v>601</v>
      </c>
      <c r="H559" s="13" t="s">
        <v>190</v>
      </c>
      <c r="I559" s="13">
        <v>558</v>
      </c>
    </row>
    <row r="560" spans="1:9" x14ac:dyDescent="0.25">
      <c r="A560" s="13" t="str">
        <f t="shared" si="8"/>
        <v xml:space="preserve">230-A      Shrub Planting, Upright Japanese Yew </v>
      </c>
      <c r="B560" s="13" t="s">
        <v>671</v>
      </c>
      <c r="C560" s="13" t="s">
        <v>801</v>
      </c>
      <c r="D560" s="13" t="s">
        <v>207</v>
      </c>
      <c r="E560" s="13" t="s">
        <v>187</v>
      </c>
      <c r="F560" s="13" t="s">
        <v>188</v>
      </c>
      <c r="G560" s="13" t="s">
        <v>601</v>
      </c>
      <c r="H560" s="13" t="s">
        <v>190</v>
      </c>
      <c r="I560" s="13">
        <v>559</v>
      </c>
    </row>
    <row r="561" spans="1:9" x14ac:dyDescent="0.25">
      <c r="A561" s="13" t="str">
        <f t="shared" si="8"/>
        <v xml:space="preserve">230-A      Shrub Planting, Variegated Liriope </v>
      </c>
      <c r="B561" s="13" t="s">
        <v>671</v>
      </c>
      <c r="C561" s="13" t="s">
        <v>802</v>
      </c>
      <c r="D561" s="13" t="s">
        <v>207</v>
      </c>
      <c r="E561" s="13" t="s">
        <v>187</v>
      </c>
      <c r="F561" s="13" t="s">
        <v>188</v>
      </c>
      <c r="G561" s="13" t="s">
        <v>601</v>
      </c>
      <c r="H561" s="13" t="s">
        <v>190</v>
      </c>
      <c r="I561" s="13">
        <v>560</v>
      </c>
    </row>
    <row r="562" spans="1:9" x14ac:dyDescent="0.25">
      <c r="A562" s="13" t="str">
        <f t="shared" si="8"/>
        <v xml:space="preserve">230-A      Shrub Planting, Wax Leaf Privet </v>
      </c>
      <c r="B562" s="13" t="s">
        <v>671</v>
      </c>
      <c r="C562" s="13" t="s">
        <v>803</v>
      </c>
      <c r="D562" s="13" t="s">
        <v>207</v>
      </c>
      <c r="E562" s="13" t="s">
        <v>187</v>
      </c>
      <c r="F562" s="13" t="s">
        <v>188</v>
      </c>
      <c r="G562" s="13" t="s">
        <v>601</v>
      </c>
      <c r="H562" s="13" t="s">
        <v>190</v>
      </c>
      <c r="I562" s="13">
        <v>561</v>
      </c>
    </row>
    <row r="563" spans="1:9" x14ac:dyDescent="0.25">
      <c r="A563" s="13" t="str">
        <f t="shared" si="8"/>
        <v xml:space="preserve">230-A      Shrub Planting, WinterCreeper Euonymus </v>
      </c>
      <c r="B563" s="13" t="s">
        <v>671</v>
      </c>
      <c r="C563" s="13" t="s">
        <v>804</v>
      </c>
      <c r="D563" s="13" t="s">
        <v>207</v>
      </c>
      <c r="E563" s="13" t="s">
        <v>187</v>
      </c>
      <c r="F563" s="13" t="s">
        <v>188</v>
      </c>
      <c r="G563" s="13" t="s">
        <v>601</v>
      </c>
      <c r="H563" s="13" t="s">
        <v>190</v>
      </c>
      <c r="I563" s="13">
        <v>562</v>
      </c>
    </row>
    <row r="564" spans="1:9" x14ac:dyDescent="0.25">
      <c r="A564" s="13" t="str">
        <f t="shared" si="8"/>
        <v xml:space="preserve">230-A      Shrub Planting, Yoshino Cherry </v>
      </c>
      <c r="B564" s="13" t="s">
        <v>671</v>
      </c>
      <c r="C564" s="13" t="s">
        <v>805</v>
      </c>
      <c r="D564" s="13" t="s">
        <v>207</v>
      </c>
      <c r="E564" s="13" t="s">
        <v>187</v>
      </c>
      <c r="F564" s="13" t="s">
        <v>188</v>
      </c>
      <c r="G564" s="13" t="s">
        <v>601</v>
      </c>
      <c r="H564" s="13" t="s">
        <v>190</v>
      </c>
      <c r="I564" s="13">
        <v>563</v>
      </c>
    </row>
    <row r="565" spans="1:9" x14ac:dyDescent="0.25">
      <c r="A565" s="13" t="str">
        <f t="shared" si="8"/>
        <v xml:space="preserve">230-A      Shrub Planting, Yuletide Camellia </v>
      </c>
      <c r="B565" s="13" t="s">
        <v>671</v>
      </c>
      <c r="C565" s="13" t="s">
        <v>806</v>
      </c>
      <c r="D565" s="13" t="s">
        <v>207</v>
      </c>
      <c r="E565" s="13" t="s">
        <v>187</v>
      </c>
      <c r="F565" s="13" t="s">
        <v>188</v>
      </c>
      <c r="G565" s="13" t="s">
        <v>601</v>
      </c>
      <c r="H565" s="13" t="s">
        <v>190</v>
      </c>
      <c r="I565" s="13">
        <v>564</v>
      </c>
    </row>
    <row r="566" spans="1:9" x14ac:dyDescent="0.25">
      <c r="A566" s="13" t="str">
        <f t="shared" si="8"/>
        <v xml:space="preserve">230-A      Shrub Planting, Ornamental Lemon Grass </v>
      </c>
      <c r="B566" s="13" t="s">
        <v>671</v>
      </c>
      <c r="C566" s="13" t="s">
        <v>807</v>
      </c>
      <c r="D566" s="13" t="s">
        <v>207</v>
      </c>
      <c r="E566" s="13" t="s">
        <v>187</v>
      </c>
      <c r="F566" s="13" t="s">
        <v>188</v>
      </c>
      <c r="G566" s="13" t="s">
        <v>601</v>
      </c>
      <c r="H566" s="13" t="s">
        <v>190</v>
      </c>
      <c r="I566" s="13">
        <v>565</v>
      </c>
    </row>
    <row r="567" spans="1:9" x14ac:dyDescent="0.25">
      <c r="A567" s="13" t="str">
        <f t="shared" si="8"/>
        <v xml:space="preserve">230-A      Shrub Planting, Indica Azalea </v>
      </c>
      <c r="B567" s="13" t="s">
        <v>671</v>
      </c>
      <c r="C567" s="13" t="s">
        <v>808</v>
      </c>
      <c r="D567" s="13" t="s">
        <v>207</v>
      </c>
      <c r="E567" s="13" t="s">
        <v>187</v>
      </c>
      <c r="F567" s="13" t="s">
        <v>188</v>
      </c>
      <c r="G567" s="13" t="s">
        <v>601</v>
      </c>
      <c r="H567" s="13" t="s">
        <v>190</v>
      </c>
      <c r="I567" s="13">
        <v>566</v>
      </c>
    </row>
    <row r="568" spans="1:9" x14ac:dyDescent="0.25">
      <c r="A568" s="13" t="str">
        <f t="shared" si="8"/>
        <v xml:space="preserve">230-A      Shrub Planting, Loropetalum Chinense 'Peack' </v>
      </c>
      <c r="B568" s="13" t="s">
        <v>671</v>
      </c>
      <c r="C568" s="13" t="s">
        <v>809</v>
      </c>
      <c r="D568" s="13" t="s">
        <v>207</v>
      </c>
      <c r="E568" s="13" t="s">
        <v>187</v>
      </c>
      <c r="F568" s="13" t="s">
        <v>188</v>
      </c>
      <c r="G568" s="13" t="s">
        <v>601</v>
      </c>
      <c r="H568" s="13" t="s">
        <v>190</v>
      </c>
      <c r="I568" s="13">
        <v>567</v>
      </c>
    </row>
    <row r="569" spans="1:9" x14ac:dyDescent="0.25">
      <c r="A569" s="13" t="str">
        <f t="shared" si="8"/>
        <v xml:space="preserve">230-A      Shrub Planting, Juniperus Squamata 'Blue Star' </v>
      </c>
      <c r="B569" s="13" t="s">
        <v>671</v>
      </c>
      <c r="C569" s="13" t="s">
        <v>810</v>
      </c>
      <c r="D569" s="13" t="s">
        <v>207</v>
      </c>
      <c r="E569" s="13" t="s">
        <v>187</v>
      </c>
      <c r="F569" s="13" t="s">
        <v>188</v>
      </c>
      <c r="G569" s="13" t="s">
        <v>601</v>
      </c>
      <c r="H569" s="13" t="s">
        <v>190</v>
      </c>
      <c r="I569" s="13">
        <v>568</v>
      </c>
    </row>
    <row r="570" spans="1:9" x14ac:dyDescent="0.25">
      <c r="A570" s="13" t="str">
        <f t="shared" si="8"/>
        <v xml:space="preserve">230-A      Shrub Planting, Red Drift Rose </v>
      </c>
      <c r="B570" s="13" t="s">
        <v>671</v>
      </c>
      <c r="C570" s="13" t="s">
        <v>811</v>
      </c>
      <c r="D570" s="13" t="s">
        <v>207</v>
      </c>
      <c r="E570" s="13" t="s">
        <v>187</v>
      </c>
      <c r="F570" s="13" t="s">
        <v>188</v>
      </c>
      <c r="G570" s="13" t="s">
        <v>601</v>
      </c>
      <c r="H570" s="13" t="s">
        <v>190</v>
      </c>
      <c r="I570" s="13">
        <v>569</v>
      </c>
    </row>
    <row r="571" spans="1:9" x14ac:dyDescent="0.25">
      <c r="A571" s="13" t="str">
        <f t="shared" si="8"/>
        <v xml:space="preserve">230-A      Shrub Planting, Autumn Angel Encore Azalea </v>
      </c>
      <c r="B571" s="13" t="s">
        <v>671</v>
      </c>
      <c r="C571" s="13" t="s">
        <v>812</v>
      </c>
      <c r="D571" s="13" t="s">
        <v>207</v>
      </c>
      <c r="E571" s="13" t="s">
        <v>187</v>
      </c>
      <c r="F571" s="13" t="s">
        <v>188</v>
      </c>
      <c r="G571" s="13" t="s">
        <v>601</v>
      </c>
      <c r="H571" s="13" t="s">
        <v>190</v>
      </c>
      <c r="I571" s="13">
        <v>570</v>
      </c>
    </row>
    <row r="572" spans="1:9" x14ac:dyDescent="0.25">
      <c r="A572" s="13" t="str">
        <f t="shared" si="8"/>
        <v xml:space="preserve">230-B      Tree Planting, American Beautyberry </v>
      </c>
      <c r="B572" s="13" t="s">
        <v>813</v>
      </c>
      <c r="C572" s="13" t="s">
        <v>814</v>
      </c>
      <c r="D572" s="13" t="s">
        <v>207</v>
      </c>
      <c r="E572" s="13" t="s">
        <v>187</v>
      </c>
      <c r="F572" s="13" t="s">
        <v>188</v>
      </c>
      <c r="G572" s="13" t="s">
        <v>601</v>
      </c>
      <c r="H572" s="13" t="s">
        <v>190</v>
      </c>
      <c r="I572" s="13">
        <v>571</v>
      </c>
    </row>
    <row r="573" spans="1:9" x14ac:dyDescent="0.25">
      <c r="A573" s="13" t="str">
        <f t="shared" si="8"/>
        <v xml:space="preserve">230-B      Tree Planting, American Holly </v>
      </c>
      <c r="B573" s="13" t="s">
        <v>813</v>
      </c>
      <c r="C573" s="13" t="s">
        <v>815</v>
      </c>
      <c r="D573" s="13" t="s">
        <v>207</v>
      </c>
      <c r="E573" s="13" t="s">
        <v>187</v>
      </c>
      <c r="F573" s="13" t="s">
        <v>188</v>
      </c>
      <c r="G573" s="13" t="s">
        <v>601</v>
      </c>
      <c r="H573" s="13" t="s">
        <v>190</v>
      </c>
      <c r="I573" s="13">
        <v>572</v>
      </c>
    </row>
    <row r="574" spans="1:9" x14ac:dyDescent="0.25">
      <c r="A574" s="13" t="str">
        <f t="shared" si="8"/>
        <v xml:space="preserve">230-B      Tree Planting, Ann Star Magnolia </v>
      </c>
      <c r="B574" s="13" t="s">
        <v>813</v>
      </c>
      <c r="C574" s="13" t="s">
        <v>816</v>
      </c>
      <c r="D574" s="13" t="s">
        <v>207</v>
      </c>
      <c r="E574" s="13" t="s">
        <v>187</v>
      </c>
      <c r="F574" s="13" t="s">
        <v>188</v>
      </c>
      <c r="G574" s="13" t="s">
        <v>601</v>
      </c>
      <c r="H574" s="13" t="s">
        <v>190</v>
      </c>
      <c r="I574" s="13">
        <v>573</v>
      </c>
    </row>
    <row r="575" spans="1:9" x14ac:dyDescent="0.25">
      <c r="A575" s="13" t="str">
        <f t="shared" si="8"/>
        <v xml:space="preserve">230-B      Tree Planting, Australis Sweetbay Magnolia </v>
      </c>
      <c r="B575" s="13" t="s">
        <v>813</v>
      </c>
      <c r="C575" s="13" t="s">
        <v>817</v>
      </c>
      <c r="D575" s="13" t="s">
        <v>207</v>
      </c>
      <c r="E575" s="13" t="s">
        <v>187</v>
      </c>
      <c r="F575" s="13" t="s">
        <v>188</v>
      </c>
      <c r="G575" s="13" t="s">
        <v>601</v>
      </c>
      <c r="H575" s="13" t="s">
        <v>190</v>
      </c>
      <c r="I575" s="13">
        <v>574</v>
      </c>
    </row>
    <row r="576" spans="1:9" x14ac:dyDescent="0.25">
      <c r="A576" s="13" t="str">
        <f t="shared" si="8"/>
        <v xml:space="preserve">230-B      Tree Planting, Autumn Blaze Red Maple </v>
      </c>
      <c r="B576" s="13" t="s">
        <v>813</v>
      </c>
      <c r="C576" s="13" t="s">
        <v>818</v>
      </c>
      <c r="D576" s="13" t="s">
        <v>207</v>
      </c>
      <c r="E576" s="13" t="s">
        <v>187</v>
      </c>
      <c r="F576" s="13" t="s">
        <v>188</v>
      </c>
      <c r="G576" s="13" t="s">
        <v>601</v>
      </c>
      <c r="H576" s="13" t="s">
        <v>190</v>
      </c>
      <c r="I576" s="13">
        <v>575</v>
      </c>
    </row>
    <row r="577" spans="1:9" x14ac:dyDescent="0.25">
      <c r="A577" s="13" t="str">
        <f t="shared" si="8"/>
        <v xml:space="preserve">230-B      Tree Planting, Bald Cypress </v>
      </c>
      <c r="B577" s="13" t="s">
        <v>813</v>
      </c>
      <c r="C577" s="13" t="s">
        <v>819</v>
      </c>
      <c r="D577" s="13" t="s">
        <v>207</v>
      </c>
      <c r="E577" s="13" t="s">
        <v>187</v>
      </c>
      <c r="F577" s="13" t="s">
        <v>188</v>
      </c>
      <c r="G577" s="13" t="s">
        <v>601</v>
      </c>
      <c r="H577" s="13" t="s">
        <v>190</v>
      </c>
      <c r="I577" s="13">
        <v>576</v>
      </c>
    </row>
    <row r="578" spans="1:9" x14ac:dyDescent="0.25">
      <c r="A578" s="13" t="str">
        <f t="shared" si="8"/>
        <v xml:space="preserve">230-B      Tree Planting, Biloxi Crapemyrtle </v>
      </c>
      <c r="B578" s="13" t="s">
        <v>813</v>
      </c>
      <c r="C578" s="13" t="s">
        <v>820</v>
      </c>
      <c r="D578" s="13" t="s">
        <v>207</v>
      </c>
      <c r="E578" s="13" t="s">
        <v>187</v>
      </c>
      <c r="F578" s="13" t="s">
        <v>188</v>
      </c>
      <c r="G578" s="13" t="s">
        <v>601</v>
      </c>
      <c r="H578" s="13" t="s">
        <v>190</v>
      </c>
      <c r="I578" s="13">
        <v>577</v>
      </c>
    </row>
    <row r="579" spans="1:9" x14ac:dyDescent="0.25">
      <c r="A579" s="13" t="str">
        <f t="shared" ref="A579:A642" si="9">_xlfn.CONCAT(B579," ", C579)</f>
        <v xml:space="preserve">230-B      Tree Planting, Black Mulberry </v>
      </c>
      <c r="B579" s="13" t="s">
        <v>813</v>
      </c>
      <c r="C579" s="13" t="s">
        <v>821</v>
      </c>
      <c r="D579" s="13" t="s">
        <v>207</v>
      </c>
      <c r="E579" s="13" t="s">
        <v>187</v>
      </c>
      <c r="F579" s="13" t="s">
        <v>188</v>
      </c>
      <c r="G579" s="13" t="s">
        <v>601</v>
      </c>
      <c r="H579" s="13" t="s">
        <v>190</v>
      </c>
      <c r="I579" s="13">
        <v>578</v>
      </c>
    </row>
    <row r="580" spans="1:9" x14ac:dyDescent="0.25">
      <c r="A580" s="13" t="str">
        <f t="shared" si="9"/>
        <v xml:space="preserve">230-B      Tree Planting, Blue Atlas or Deodar Cedar </v>
      </c>
      <c r="B580" s="13" t="s">
        <v>813</v>
      </c>
      <c r="C580" s="13" t="s">
        <v>822</v>
      </c>
      <c r="D580" s="13" t="s">
        <v>207</v>
      </c>
      <c r="E580" s="13" t="s">
        <v>187</v>
      </c>
      <c r="F580" s="13" t="s">
        <v>188</v>
      </c>
      <c r="G580" s="13" t="s">
        <v>601</v>
      </c>
      <c r="H580" s="13" t="s">
        <v>190</v>
      </c>
      <c r="I580" s="13">
        <v>579</v>
      </c>
    </row>
    <row r="581" spans="1:9" x14ac:dyDescent="0.25">
      <c r="A581" s="13" t="str">
        <f t="shared" si="9"/>
        <v xml:space="preserve">230-B      Tree Planting, Bracken's Southern Magnolia </v>
      </c>
      <c r="B581" s="13" t="s">
        <v>813</v>
      </c>
      <c r="C581" s="13" t="s">
        <v>823</v>
      </c>
      <c r="D581" s="13" t="s">
        <v>207</v>
      </c>
      <c r="E581" s="13" t="s">
        <v>187</v>
      </c>
      <c r="F581" s="13" t="s">
        <v>188</v>
      </c>
      <c r="G581" s="13" t="s">
        <v>601</v>
      </c>
      <c r="H581" s="13" t="s">
        <v>190</v>
      </c>
      <c r="I581" s="13">
        <v>580</v>
      </c>
    </row>
    <row r="582" spans="1:9" x14ac:dyDescent="0.25">
      <c r="A582" s="13" t="str">
        <f t="shared" si="9"/>
        <v xml:space="preserve">230-B      Tree Planting, Brodie Columnar Cedar </v>
      </c>
      <c r="B582" s="13" t="s">
        <v>813</v>
      </c>
      <c r="C582" s="13" t="s">
        <v>824</v>
      </c>
      <c r="D582" s="13" t="s">
        <v>207</v>
      </c>
      <c r="E582" s="13" t="s">
        <v>187</v>
      </c>
      <c r="F582" s="13" t="s">
        <v>188</v>
      </c>
      <c r="G582" s="13" t="s">
        <v>601</v>
      </c>
      <c r="H582" s="13" t="s">
        <v>190</v>
      </c>
      <c r="I582" s="13">
        <v>581</v>
      </c>
    </row>
    <row r="583" spans="1:9" x14ac:dyDescent="0.25">
      <c r="A583" s="13" t="str">
        <f t="shared" si="9"/>
        <v xml:space="preserve">230-B      Tree Planting, Burkii Eastern Red Cedar </v>
      </c>
      <c r="B583" s="13" t="s">
        <v>813</v>
      </c>
      <c r="C583" s="13" t="s">
        <v>825</v>
      </c>
      <c r="D583" s="13" t="s">
        <v>207</v>
      </c>
      <c r="E583" s="13" t="s">
        <v>187</v>
      </c>
      <c r="F583" s="13" t="s">
        <v>188</v>
      </c>
      <c r="G583" s="13" t="s">
        <v>601</v>
      </c>
      <c r="H583" s="13" t="s">
        <v>190</v>
      </c>
      <c r="I583" s="13">
        <v>582</v>
      </c>
    </row>
    <row r="584" spans="1:9" x14ac:dyDescent="0.25">
      <c r="A584" s="13" t="str">
        <f t="shared" si="9"/>
        <v xml:space="preserve">230-B      Tree Planting, Cabbage Palm </v>
      </c>
      <c r="B584" s="13" t="s">
        <v>813</v>
      </c>
      <c r="C584" s="13" t="s">
        <v>826</v>
      </c>
      <c r="D584" s="13" t="s">
        <v>207</v>
      </c>
      <c r="E584" s="13" t="s">
        <v>187</v>
      </c>
      <c r="F584" s="13" t="s">
        <v>188</v>
      </c>
      <c r="G584" s="13" t="s">
        <v>601</v>
      </c>
      <c r="H584" s="13" t="s">
        <v>190</v>
      </c>
      <c r="I584" s="13">
        <v>583</v>
      </c>
    </row>
    <row r="585" spans="1:9" x14ac:dyDescent="0.25">
      <c r="A585" s="13" t="str">
        <f t="shared" si="9"/>
        <v xml:space="preserve">230-B      Tree Planting, Cathedral Live Oak </v>
      </c>
      <c r="B585" s="13" t="s">
        <v>813</v>
      </c>
      <c r="C585" s="13" t="s">
        <v>827</v>
      </c>
      <c r="D585" s="13" t="s">
        <v>207</v>
      </c>
      <c r="E585" s="13" t="s">
        <v>187</v>
      </c>
      <c r="F585" s="13" t="s">
        <v>188</v>
      </c>
      <c r="G585" s="13" t="s">
        <v>601</v>
      </c>
      <c r="H585" s="13" t="s">
        <v>190</v>
      </c>
      <c r="I585" s="13">
        <v>584</v>
      </c>
    </row>
    <row r="586" spans="1:9" x14ac:dyDescent="0.25">
      <c r="A586" s="13" t="str">
        <f t="shared" si="9"/>
        <v xml:space="preserve">230-B      Tree Planting, Chaste Tree </v>
      </c>
      <c r="B586" s="13" t="s">
        <v>813</v>
      </c>
      <c r="C586" s="13" t="s">
        <v>828</v>
      </c>
      <c r="D586" s="13" t="s">
        <v>207</v>
      </c>
      <c r="E586" s="13" t="s">
        <v>187</v>
      </c>
      <c r="F586" s="13" t="s">
        <v>188</v>
      </c>
      <c r="G586" s="13" t="s">
        <v>601</v>
      </c>
      <c r="H586" s="13" t="s">
        <v>190</v>
      </c>
      <c r="I586" s="13">
        <v>585</v>
      </c>
    </row>
    <row r="587" spans="1:9" x14ac:dyDescent="0.25">
      <c r="A587" s="13" t="str">
        <f t="shared" si="9"/>
        <v xml:space="preserve">230-B      Tree Planting, Cherry Laurel </v>
      </c>
      <c r="B587" s="13" t="s">
        <v>813</v>
      </c>
      <c r="C587" s="13" t="s">
        <v>829</v>
      </c>
      <c r="D587" s="13" t="s">
        <v>207</v>
      </c>
      <c r="E587" s="13" t="s">
        <v>187</v>
      </c>
      <c r="F587" s="13" t="s">
        <v>188</v>
      </c>
      <c r="G587" s="13" t="s">
        <v>601</v>
      </c>
      <c r="H587" s="13" t="s">
        <v>190</v>
      </c>
      <c r="I587" s="13">
        <v>586</v>
      </c>
    </row>
    <row r="588" spans="1:9" x14ac:dyDescent="0.25">
      <c r="A588" s="13" t="str">
        <f t="shared" si="9"/>
        <v xml:space="preserve">230-B      Tree Planting, Chinafir </v>
      </c>
      <c r="B588" s="13" t="s">
        <v>813</v>
      </c>
      <c r="C588" s="13" t="s">
        <v>830</v>
      </c>
      <c r="D588" s="13" t="s">
        <v>207</v>
      </c>
      <c r="E588" s="13" t="s">
        <v>187</v>
      </c>
      <c r="F588" s="13" t="s">
        <v>188</v>
      </c>
      <c r="G588" s="13" t="s">
        <v>601</v>
      </c>
      <c r="H588" s="13" t="s">
        <v>190</v>
      </c>
      <c r="I588" s="13">
        <v>587</v>
      </c>
    </row>
    <row r="589" spans="1:9" x14ac:dyDescent="0.25">
      <c r="A589" s="13" t="str">
        <f t="shared" si="9"/>
        <v xml:space="preserve">230-B      Tree Planting, Chinese Dogwood </v>
      </c>
      <c r="B589" s="13" t="s">
        <v>813</v>
      </c>
      <c r="C589" s="13" t="s">
        <v>831</v>
      </c>
      <c r="D589" s="13" t="s">
        <v>207</v>
      </c>
      <c r="E589" s="13" t="s">
        <v>187</v>
      </c>
      <c r="F589" s="13" t="s">
        <v>188</v>
      </c>
      <c r="G589" s="13" t="s">
        <v>601</v>
      </c>
      <c r="H589" s="13" t="s">
        <v>190</v>
      </c>
      <c r="I589" s="13">
        <v>588</v>
      </c>
    </row>
    <row r="590" spans="1:9" x14ac:dyDescent="0.25">
      <c r="A590" s="13" t="str">
        <f t="shared" si="9"/>
        <v xml:space="preserve">230-B      Tree Planting, Columnar Tulip Poplar </v>
      </c>
      <c r="B590" s="13" t="s">
        <v>813</v>
      </c>
      <c r="C590" s="13" t="s">
        <v>832</v>
      </c>
      <c r="D590" s="13" t="s">
        <v>207</v>
      </c>
      <c r="E590" s="13" t="s">
        <v>187</v>
      </c>
      <c r="F590" s="13" t="s">
        <v>188</v>
      </c>
      <c r="G590" s="13" t="s">
        <v>601</v>
      </c>
      <c r="H590" s="13" t="s">
        <v>190</v>
      </c>
      <c r="I590" s="13">
        <v>589</v>
      </c>
    </row>
    <row r="591" spans="1:9" x14ac:dyDescent="0.25">
      <c r="A591" s="13" t="str">
        <f t="shared" si="9"/>
        <v xml:space="preserve">230-B      Tree Planting, Common Bald Cypress </v>
      </c>
      <c r="B591" s="13" t="s">
        <v>813</v>
      </c>
      <c r="C591" s="13" t="s">
        <v>833</v>
      </c>
      <c r="D591" s="13" t="s">
        <v>207</v>
      </c>
      <c r="E591" s="13" t="s">
        <v>187</v>
      </c>
      <c r="F591" s="13" t="s">
        <v>188</v>
      </c>
      <c r="G591" s="13" t="s">
        <v>601</v>
      </c>
      <c r="H591" s="13" t="s">
        <v>190</v>
      </c>
      <c r="I591" s="13">
        <v>590</v>
      </c>
    </row>
    <row r="592" spans="1:9" x14ac:dyDescent="0.25">
      <c r="A592" s="13" t="str">
        <f t="shared" si="9"/>
        <v xml:space="preserve">230-B      Tree Planting, Cottonwood </v>
      </c>
      <c r="B592" s="13" t="s">
        <v>813</v>
      </c>
      <c r="C592" s="13" t="s">
        <v>834</v>
      </c>
      <c r="D592" s="13" t="s">
        <v>207</v>
      </c>
      <c r="E592" s="13" t="s">
        <v>187</v>
      </c>
      <c r="F592" s="13" t="s">
        <v>188</v>
      </c>
      <c r="G592" s="13" t="s">
        <v>601</v>
      </c>
      <c r="H592" s="13" t="s">
        <v>190</v>
      </c>
      <c r="I592" s="13">
        <v>591</v>
      </c>
    </row>
    <row r="593" spans="1:9" x14ac:dyDescent="0.25">
      <c r="A593" s="13" t="str">
        <f t="shared" si="9"/>
        <v xml:space="preserve">230-B      Tree Planting, Crape Myrtle </v>
      </c>
      <c r="B593" s="13" t="s">
        <v>813</v>
      </c>
      <c r="C593" s="13" t="s">
        <v>835</v>
      </c>
      <c r="D593" s="13" t="s">
        <v>207</v>
      </c>
      <c r="E593" s="13" t="s">
        <v>187</v>
      </c>
      <c r="F593" s="13" t="s">
        <v>188</v>
      </c>
      <c r="G593" s="13" t="s">
        <v>601</v>
      </c>
      <c r="H593" s="13" t="s">
        <v>190</v>
      </c>
      <c r="I593" s="13">
        <v>592</v>
      </c>
    </row>
    <row r="594" spans="1:9" x14ac:dyDescent="0.25">
      <c r="A594" s="13" t="str">
        <f t="shared" si="9"/>
        <v xml:space="preserve">230-B      Tree Planting, Crape Myrtle 'Natchez' </v>
      </c>
      <c r="B594" s="13" t="s">
        <v>813</v>
      </c>
      <c r="C594" s="13" t="s">
        <v>836</v>
      </c>
      <c r="D594" s="13" t="s">
        <v>207</v>
      </c>
      <c r="E594" s="13" t="s">
        <v>187</v>
      </c>
      <c r="F594" s="13" t="s">
        <v>188</v>
      </c>
      <c r="G594" s="13" t="s">
        <v>601</v>
      </c>
      <c r="H594" s="13" t="s">
        <v>190</v>
      </c>
      <c r="I594" s="13">
        <v>593</v>
      </c>
    </row>
    <row r="595" spans="1:9" x14ac:dyDescent="0.25">
      <c r="A595" s="13" t="str">
        <f t="shared" si="9"/>
        <v xml:space="preserve">230-B      Tree Planting, Crape Myrtle 'Tonto' </v>
      </c>
      <c r="B595" s="13" t="s">
        <v>813</v>
      </c>
      <c r="C595" s="13" t="s">
        <v>837</v>
      </c>
      <c r="D595" s="13" t="s">
        <v>207</v>
      </c>
      <c r="E595" s="13" t="s">
        <v>187</v>
      </c>
      <c r="F595" s="13" t="s">
        <v>188</v>
      </c>
      <c r="G595" s="13" t="s">
        <v>601</v>
      </c>
      <c r="H595" s="13" t="s">
        <v>190</v>
      </c>
      <c r="I595" s="13">
        <v>594</v>
      </c>
    </row>
    <row r="596" spans="1:9" x14ac:dyDescent="0.25">
      <c r="A596" s="13" t="str">
        <f t="shared" si="9"/>
        <v xml:space="preserve">230-B      Tree Planting, Crape Mytle 'Cherokee' </v>
      </c>
      <c r="B596" s="13" t="s">
        <v>813</v>
      </c>
      <c r="C596" s="13" t="s">
        <v>838</v>
      </c>
      <c r="D596" s="13" t="s">
        <v>207</v>
      </c>
      <c r="E596" s="13" t="s">
        <v>187</v>
      </c>
      <c r="F596" s="13" t="s">
        <v>188</v>
      </c>
      <c r="G596" s="13" t="s">
        <v>601</v>
      </c>
      <c r="H596" s="13" t="s">
        <v>190</v>
      </c>
      <c r="I596" s="13">
        <v>595</v>
      </c>
    </row>
    <row r="597" spans="1:9" x14ac:dyDescent="0.25">
      <c r="A597" s="13" t="str">
        <f t="shared" si="9"/>
        <v xml:space="preserve">230-B      Tree Planting, Crape Mytle 'Fantasy' </v>
      </c>
      <c r="B597" s="13" t="s">
        <v>813</v>
      </c>
      <c r="C597" s="13" t="s">
        <v>839</v>
      </c>
      <c r="D597" s="13" t="s">
        <v>207</v>
      </c>
      <c r="E597" s="13" t="s">
        <v>187</v>
      </c>
      <c r="F597" s="13" t="s">
        <v>188</v>
      </c>
      <c r="G597" s="13" t="s">
        <v>601</v>
      </c>
      <c r="H597" s="13" t="s">
        <v>190</v>
      </c>
      <c r="I597" s="13">
        <v>596</v>
      </c>
    </row>
    <row r="598" spans="1:9" x14ac:dyDescent="0.25">
      <c r="A598" s="13" t="str">
        <f t="shared" si="9"/>
        <v xml:space="preserve">230-B      Tree Planting, Crape Mytle 'Watermelon Red' </v>
      </c>
      <c r="B598" s="13" t="s">
        <v>813</v>
      </c>
      <c r="C598" s="13" t="s">
        <v>840</v>
      </c>
      <c r="D598" s="13" t="s">
        <v>207</v>
      </c>
      <c r="E598" s="13" t="s">
        <v>187</v>
      </c>
      <c r="F598" s="13" t="s">
        <v>188</v>
      </c>
      <c r="G598" s="13" t="s">
        <v>601</v>
      </c>
      <c r="H598" s="13" t="s">
        <v>190</v>
      </c>
      <c r="I598" s="13">
        <v>597</v>
      </c>
    </row>
    <row r="599" spans="1:9" x14ac:dyDescent="0.25">
      <c r="A599" s="13" t="str">
        <f t="shared" si="9"/>
        <v xml:space="preserve">230-B      Tree Planting, D.D. Blanchard Magnolia </v>
      </c>
      <c r="B599" s="13" t="s">
        <v>813</v>
      </c>
      <c r="C599" s="13" t="s">
        <v>841</v>
      </c>
      <c r="D599" s="13" t="s">
        <v>207</v>
      </c>
      <c r="E599" s="13" t="s">
        <v>187</v>
      </c>
      <c r="F599" s="13" t="s">
        <v>188</v>
      </c>
      <c r="G599" s="13" t="s">
        <v>601</v>
      </c>
      <c r="H599" s="13" t="s">
        <v>190</v>
      </c>
      <c r="I599" s="13">
        <v>598</v>
      </c>
    </row>
    <row r="600" spans="1:9" x14ac:dyDescent="0.25">
      <c r="A600" s="13" t="str">
        <f t="shared" si="9"/>
        <v xml:space="preserve">230-B      Tree Planting, Dawn Redwood </v>
      </c>
      <c r="B600" s="13" t="s">
        <v>813</v>
      </c>
      <c r="C600" s="13" t="s">
        <v>842</v>
      </c>
      <c r="D600" s="13" t="s">
        <v>207</v>
      </c>
      <c r="E600" s="13" t="s">
        <v>187</v>
      </c>
      <c r="F600" s="13" t="s">
        <v>188</v>
      </c>
      <c r="G600" s="13" t="s">
        <v>601</v>
      </c>
      <c r="H600" s="13" t="s">
        <v>190</v>
      </c>
      <c r="I600" s="13">
        <v>599</v>
      </c>
    </row>
    <row r="601" spans="1:9" x14ac:dyDescent="0.25">
      <c r="A601" s="13" t="str">
        <f t="shared" si="9"/>
        <v xml:space="preserve">230-B      Tree Planting, Deciduous Holly </v>
      </c>
      <c r="B601" s="13" t="s">
        <v>813</v>
      </c>
      <c r="C601" s="13" t="s">
        <v>843</v>
      </c>
      <c r="D601" s="13" t="s">
        <v>207</v>
      </c>
      <c r="E601" s="13" t="s">
        <v>187</v>
      </c>
      <c r="F601" s="13" t="s">
        <v>188</v>
      </c>
      <c r="G601" s="13" t="s">
        <v>601</v>
      </c>
      <c r="H601" s="13" t="s">
        <v>190</v>
      </c>
      <c r="I601" s="13">
        <v>600</v>
      </c>
    </row>
    <row r="602" spans="1:9" x14ac:dyDescent="0.25">
      <c r="A602" s="13" t="str">
        <f t="shared" si="9"/>
        <v xml:space="preserve">230-B      Tree Planting, Dogwood </v>
      </c>
      <c r="B602" s="13" t="s">
        <v>813</v>
      </c>
      <c r="C602" s="13" t="s">
        <v>844</v>
      </c>
      <c r="D602" s="13" t="s">
        <v>207</v>
      </c>
      <c r="E602" s="13" t="s">
        <v>187</v>
      </c>
      <c r="F602" s="13" t="s">
        <v>188</v>
      </c>
      <c r="G602" s="13" t="s">
        <v>601</v>
      </c>
      <c r="H602" s="13" t="s">
        <v>190</v>
      </c>
      <c r="I602" s="13">
        <v>601</v>
      </c>
    </row>
    <row r="603" spans="1:9" x14ac:dyDescent="0.25">
      <c r="A603" s="13" t="str">
        <f t="shared" si="9"/>
        <v xml:space="preserve">230-B      Tree Planting, Drake Chinese Elm </v>
      </c>
      <c r="B603" s="13" t="s">
        <v>813</v>
      </c>
      <c r="C603" s="13" t="s">
        <v>845</v>
      </c>
      <c r="D603" s="13" t="s">
        <v>207</v>
      </c>
      <c r="E603" s="13" t="s">
        <v>187</v>
      </c>
      <c r="F603" s="13" t="s">
        <v>188</v>
      </c>
      <c r="G603" s="13" t="s">
        <v>601</v>
      </c>
      <c r="H603" s="13" t="s">
        <v>190</v>
      </c>
      <c r="I603" s="13">
        <v>602</v>
      </c>
    </row>
    <row r="604" spans="1:9" x14ac:dyDescent="0.25">
      <c r="A604" s="13" t="str">
        <f t="shared" si="9"/>
        <v xml:space="preserve">230-B      Tree Planting, Drake Elm </v>
      </c>
      <c r="B604" s="13" t="s">
        <v>813</v>
      </c>
      <c r="C604" s="13" t="s">
        <v>846</v>
      </c>
      <c r="D604" s="13" t="s">
        <v>207</v>
      </c>
      <c r="E604" s="13" t="s">
        <v>187</v>
      </c>
      <c r="F604" s="13" t="s">
        <v>188</v>
      </c>
      <c r="G604" s="13" t="s">
        <v>601</v>
      </c>
      <c r="H604" s="13" t="s">
        <v>190</v>
      </c>
      <c r="I604" s="13">
        <v>603</v>
      </c>
    </row>
    <row r="605" spans="1:9" x14ac:dyDescent="0.25">
      <c r="A605" s="13" t="str">
        <f t="shared" si="9"/>
        <v xml:space="preserve">230-B      Tree Planting, Dynamite Crape Myrtle </v>
      </c>
      <c r="B605" s="13" t="s">
        <v>813</v>
      </c>
      <c r="C605" s="13" t="s">
        <v>847</v>
      </c>
      <c r="D605" s="13" t="s">
        <v>207</v>
      </c>
      <c r="E605" s="13" t="s">
        <v>187</v>
      </c>
      <c r="F605" s="13" t="s">
        <v>188</v>
      </c>
      <c r="G605" s="13" t="s">
        <v>601</v>
      </c>
      <c r="H605" s="13" t="s">
        <v>190</v>
      </c>
      <c r="I605" s="13">
        <v>604</v>
      </c>
    </row>
    <row r="606" spans="1:9" x14ac:dyDescent="0.25">
      <c r="A606" s="13" t="str">
        <f t="shared" si="9"/>
        <v xml:space="preserve">230-B      Tree Planting, Eagleston Holly </v>
      </c>
      <c r="B606" s="13" t="s">
        <v>813</v>
      </c>
      <c r="C606" s="13" t="s">
        <v>848</v>
      </c>
      <c r="D606" s="13" t="s">
        <v>207</v>
      </c>
      <c r="E606" s="13" t="s">
        <v>187</v>
      </c>
      <c r="F606" s="13" t="s">
        <v>188</v>
      </c>
      <c r="G606" s="13" t="s">
        <v>601</v>
      </c>
      <c r="H606" s="13" t="s">
        <v>190</v>
      </c>
      <c r="I606" s="13">
        <v>605</v>
      </c>
    </row>
    <row r="607" spans="1:9" x14ac:dyDescent="0.25">
      <c r="A607" s="13" t="str">
        <f t="shared" si="9"/>
        <v xml:space="preserve">230-B      Tree Planting, Eastern Red Cedar </v>
      </c>
      <c r="B607" s="13" t="s">
        <v>813</v>
      </c>
      <c r="C607" s="13" t="s">
        <v>849</v>
      </c>
      <c r="D607" s="13" t="s">
        <v>207</v>
      </c>
      <c r="E607" s="13" t="s">
        <v>187</v>
      </c>
      <c r="F607" s="13" t="s">
        <v>188</v>
      </c>
      <c r="G607" s="13" t="s">
        <v>601</v>
      </c>
      <c r="H607" s="13" t="s">
        <v>190</v>
      </c>
      <c r="I607" s="13">
        <v>606</v>
      </c>
    </row>
    <row r="608" spans="1:9" x14ac:dyDescent="0.25">
      <c r="A608" s="13" t="str">
        <f t="shared" si="9"/>
        <v xml:space="preserve">230-B      Tree Planting, Emerald Green Arborvitae </v>
      </c>
      <c r="B608" s="13" t="s">
        <v>813</v>
      </c>
      <c r="C608" s="13" t="s">
        <v>850</v>
      </c>
      <c r="D608" s="13" t="s">
        <v>207</v>
      </c>
      <c r="E608" s="13" t="s">
        <v>187</v>
      </c>
      <c r="F608" s="13" t="s">
        <v>188</v>
      </c>
      <c r="G608" s="13" t="s">
        <v>601</v>
      </c>
      <c r="H608" s="13" t="s">
        <v>190</v>
      </c>
      <c r="I608" s="13">
        <v>607</v>
      </c>
    </row>
    <row r="609" spans="1:9" x14ac:dyDescent="0.25">
      <c r="A609" s="13" t="str">
        <f t="shared" si="9"/>
        <v xml:space="preserve">230-B      Tree Planting, Flameleaf Sumac </v>
      </c>
      <c r="B609" s="13" t="s">
        <v>813</v>
      </c>
      <c r="C609" s="13" t="s">
        <v>851</v>
      </c>
      <c r="D609" s="13" t="s">
        <v>207</v>
      </c>
      <c r="E609" s="13" t="s">
        <v>187</v>
      </c>
      <c r="F609" s="13" t="s">
        <v>188</v>
      </c>
      <c r="G609" s="13" t="s">
        <v>601</v>
      </c>
      <c r="H609" s="13" t="s">
        <v>190</v>
      </c>
      <c r="I609" s="13">
        <v>608</v>
      </c>
    </row>
    <row r="610" spans="1:9" x14ac:dyDescent="0.25">
      <c r="A610" s="13" t="str">
        <f t="shared" si="9"/>
        <v xml:space="preserve">230-B      Tree Planting, Flowering Dogwood </v>
      </c>
      <c r="B610" s="13" t="s">
        <v>813</v>
      </c>
      <c r="C610" s="13" t="s">
        <v>852</v>
      </c>
      <c r="D610" s="13" t="s">
        <v>207</v>
      </c>
      <c r="E610" s="13" t="s">
        <v>187</v>
      </c>
      <c r="F610" s="13" t="s">
        <v>188</v>
      </c>
      <c r="G610" s="13" t="s">
        <v>601</v>
      </c>
      <c r="H610" s="13" t="s">
        <v>190</v>
      </c>
      <c r="I610" s="13">
        <v>609</v>
      </c>
    </row>
    <row r="611" spans="1:9" x14ac:dyDescent="0.25">
      <c r="A611" s="13" t="str">
        <f t="shared" si="9"/>
        <v xml:space="preserve">230-B      Tree Planting, Foster's Holly </v>
      </c>
      <c r="B611" s="13" t="s">
        <v>813</v>
      </c>
      <c r="C611" s="13" t="s">
        <v>853</v>
      </c>
      <c r="D611" s="13" t="s">
        <v>207</v>
      </c>
      <c r="E611" s="13" t="s">
        <v>187</v>
      </c>
      <c r="F611" s="13" t="s">
        <v>188</v>
      </c>
      <c r="G611" s="13" t="s">
        <v>601</v>
      </c>
      <c r="H611" s="13" t="s">
        <v>190</v>
      </c>
      <c r="I611" s="13">
        <v>610</v>
      </c>
    </row>
    <row r="612" spans="1:9" x14ac:dyDescent="0.25">
      <c r="A612" s="13" t="str">
        <f t="shared" si="9"/>
        <v xml:space="preserve">230-B      Tree Planting, Green Ash </v>
      </c>
      <c r="B612" s="13" t="s">
        <v>813</v>
      </c>
      <c r="C612" s="13" t="s">
        <v>854</v>
      </c>
      <c r="D612" s="13" t="s">
        <v>207</v>
      </c>
      <c r="E612" s="13" t="s">
        <v>187</v>
      </c>
      <c r="F612" s="13" t="s">
        <v>188</v>
      </c>
      <c r="G612" s="13" t="s">
        <v>601</v>
      </c>
      <c r="H612" s="13" t="s">
        <v>190</v>
      </c>
      <c r="I612" s="13">
        <v>611</v>
      </c>
    </row>
    <row r="613" spans="1:9" x14ac:dyDescent="0.25">
      <c r="A613" s="13" t="str">
        <f t="shared" si="9"/>
        <v xml:space="preserve">230-B      Tree Planting, Green Giant Western Cedar </v>
      </c>
      <c r="B613" s="13" t="s">
        <v>813</v>
      </c>
      <c r="C613" s="13" t="s">
        <v>855</v>
      </c>
      <c r="D613" s="13" t="s">
        <v>207</v>
      </c>
      <c r="E613" s="13" t="s">
        <v>187</v>
      </c>
      <c r="F613" s="13" t="s">
        <v>188</v>
      </c>
      <c r="G613" s="13" t="s">
        <v>601</v>
      </c>
      <c r="H613" s="13" t="s">
        <v>190</v>
      </c>
      <c r="I613" s="13">
        <v>612</v>
      </c>
    </row>
    <row r="614" spans="1:9" x14ac:dyDescent="0.25">
      <c r="A614" s="13" t="str">
        <f t="shared" si="9"/>
        <v xml:space="preserve">230-B      Tree Planting, Hickory, Pignut </v>
      </c>
      <c r="B614" s="13" t="s">
        <v>813</v>
      </c>
      <c r="C614" s="13" t="s">
        <v>856</v>
      </c>
      <c r="D614" s="13" t="s">
        <v>207</v>
      </c>
      <c r="E614" s="13" t="s">
        <v>187</v>
      </c>
      <c r="F614" s="13" t="s">
        <v>188</v>
      </c>
      <c r="G614" s="13" t="s">
        <v>601</v>
      </c>
      <c r="H614" s="13" t="s">
        <v>190</v>
      </c>
      <c r="I614" s="13">
        <v>613</v>
      </c>
    </row>
    <row r="615" spans="1:9" x14ac:dyDescent="0.25">
      <c r="A615" s="13" t="str">
        <f t="shared" si="9"/>
        <v xml:space="preserve">230-B      Tree Planting, Honey Locust </v>
      </c>
      <c r="B615" s="13" t="s">
        <v>813</v>
      </c>
      <c r="C615" s="13" t="s">
        <v>857</v>
      </c>
      <c r="D615" s="13" t="s">
        <v>207</v>
      </c>
      <c r="E615" s="13" t="s">
        <v>187</v>
      </c>
      <c r="F615" s="13" t="s">
        <v>188</v>
      </c>
      <c r="G615" s="13" t="s">
        <v>601</v>
      </c>
      <c r="H615" s="13" t="s">
        <v>190</v>
      </c>
      <c r="I615" s="13">
        <v>614</v>
      </c>
    </row>
    <row r="616" spans="1:9" x14ac:dyDescent="0.25">
      <c r="A616" s="13" t="str">
        <f t="shared" si="9"/>
        <v xml:space="preserve">230-B      Tree Planting, Italian Cypress </v>
      </c>
      <c r="B616" s="13" t="s">
        <v>813</v>
      </c>
      <c r="C616" s="13" t="s">
        <v>858</v>
      </c>
      <c r="D616" s="13" t="s">
        <v>207</v>
      </c>
      <c r="E616" s="13" t="s">
        <v>187</v>
      </c>
      <c r="F616" s="13" t="s">
        <v>188</v>
      </c>
      <c r="G616" s="13" t="s">
        <v>601</v>
      </c>
      <c r="H616" s="13" t="s">
        <v>190</v>
      </c>
      <c r="I616" s="13">
        <v>615</v>
      </c>
    </row>
    <row r="617" spans="1:9" x14ac:dyDescent="0.25">
      <c r="A617" s="13" t="str">
        <f t="shared" si="9"/>
        <v xml:space="preserve">230-B      Tree Planting, Jerusalem Thorn </v>
      </c>
      <c r="B617" s="13" t="s">
        <v>813</v>
      </c>
      <c r="C617" s="13" t="s">
        <v>859</v>
      </c>
      <c r="D617" s="13" t="s">
        <v>207</v>
      </c>
      <c r="E617" s="13" t="s">
        <v>187</v>
      </c>
      <c r="F617" s="13" t="s">
        <v>188</v>
      </c>
      <c r="G617" s="13" t="s">
        <v>601</v>
      </c>
      <c r="H617" s="13" t="s">
        <v>190</v>
      </c>
      <c r="I617" s="13">
        <v>616</v>
      </c>
    </row>
    <row r="618" spans="1:9" x14ac:dyDescent="0.25">
      <c r="A618" s="13" t="str">
        <f t="shared" si="9"/>
        <v xml:space="preserve">230-B      Tree Planting, Lennei Saucer Magnolia </v>
      </c>
      <c r="B618" s="13" t="s">
        <v>813</v>
      </c>
      <c r="C618" s="13" t="s">
        <v>860</v>
      </c>
      <c r="D618" s="13" t="s">
        <v>207</v>
      </c>
      <c r="E618" s="13" t="s">
        <v>187</v>
      </c>
      <c r="F618" s="13" t="s">
        <v>188</v>
      </c>
      <c r="G618" s="13" t="s">
        <v>601</v>
      </c>
      <c r="H618" s="13" t="s">
        <v>190</v>
      </c>
      <c r="I618" s="13">
        <v>617</v>
      </c>
    </row>
    <row r="619" spans="1:9" x14ac:dyDescent="0.25">
      <c r="A619" s="13" t="str">
        <f t="shared" si="9"/>
        <v xml:space="preserve">230-B      Tree Planting, Leyland Cypress </v>
      </c>
      <c r="B619" s="13" t="s">
        <v>813</v>
      </c>
      <c r="C619" s="13" t="s">
        <v>861</v>
      </c>
      <c r="D619" s="13" t="s">
        <v>207</v>
      </c>
      <c r="E619" s="13" t="s">
        <v>187</v>
      </c>
      <c r="F619" s="13" t="s">
        <v>188</v>
      </c>
      <c r="G619" s="13" t="s">
        <v>601</v>
      </c>
      <c r="H619" s="13" t="s">
        <v>190</v>
      </c>
      <c r="I619" s="13">
        <v>618</v>
      </c>
    </row>
    <row r="620" spans="1:9" x14ac:dyDescent="0.25">
      <c r="A620" s="13" t="str">
        <f t="shared" si="9"/>
        <v xml:space="preserve">230-B      Tree Planting, Little Gem Magnolia </v>
      </c>
      <c r="B620" s="13" t="s">
        <v>813</v>
      </c>
      <c r="C620" s="13" t="s">
        <v>862</v>
      </c>
      <c r="D620" s="13" t="s">
        <v>207</v>
      </c>
      <c r="E620" s="13" t="s">
        <v>187</v>
      </c>
      <c r="F620" s="13" t="s">
        <v>188</v>
      </c>
      <c r="G620" s="13" t="s">
        <v>601</v>
      </c>
      <c r="H620" s="13" t="s">
        <v>190</v>
      </c>
      <c r="I620" s="13">
        <v>619</v>
      </c>
    </row>
    <row r="621" spans="1:9" x14ac:dyDescent="0.25">
      <c r="A621" s="13" t="str">
        <f t="shared" si="9"/>
        <v xml:space="preserve">230-B      Tree Planting, Live Oak </v>
      </c>
      <c r="B621" s="13" t="s">
        <v>813</v>
      </c>
      <c r="C621" s="13" t="s">
        <v>863</v>
      </c>
      <c r="D621" s="13" t="s">
        <v>207</v>
      </c>
      <c r="E621" s="13" t="s">
        <v>187</v>
      </c>
      <c r="F621" s="13" t="s">
        <v>188</v>
      </c>
      <c r="G621" s="13" t="s">
        <v>601</v>
      </c>
      <c r="H621" s="13" t="s">
        <v>190</v>
      </c>
      <c r="I621" s="13">
        <v>620</v>
      </c>
    </row>
    <row r="622" spans="1:9" x14ac:dyDescent="0.25">
      <c r="A622" s="13" t="str">
        <f t="shared" si="9"/>
        <v xml:space="preserve">230-B      Tree Planting, Live Oak, 10" to 20" </v>
      </c>
      <c r="B622" s="13" t="s">
        <v>813</v>
      </c>
      <c r="C622" s="13" t="s">
        <v>864</v>
      </c>
      <c r="D622" s="13" t="s">
        <v>207</v>
      </c>
      <c r="E622" s="13" t="s">
        <v>187</v>
      </c>
      <c r="F622" s="13" t="s">
        <v>188</v>
      </c>
      <c r="G622" s="13" t="s">
        <v>601</v>
      </c>
      <c r="H622" s="13" t="s">
        <v>190</v>
      </c>
      <c r="I622" s="13">
        <v>621</v>
      </c>
    </row>
    <row r="623" spans="1:9" x14ac:dyDescent="0.25">
      <c r="A623" s="13" t="str">
        <f t="shared" si="9"/>
        <v xml:space="preserve">230-B      Tree Planting, Live Oak, 21" to 30", State Furnished </v>
      </c>
      <c r="B623" s="13" t="s">
        <v>813</v>
      </c>
      <c r="C623" s="13" t="s">
        <v>865</v>
      </c>
      <c r="D623" s="13" t="s">
        <v>207</v>
      </c>
      <c r="E623" s="13" t="s">
        <v>187</v>
      </c>
      <c r="F623" s="13" t="s">
        <v>188</v>
      </c>
      <c r="G623" s="13" t="s">
        <v>601</v>
      </c>
      <c r="H623" s="13" t="s">
        <v>190</v>
      </c>
      <c r="I623" s="13">
        <v>622</v>
      </c>
    </row>
    <row r="624" spans="1:9" x14ac:dyDescent="0.25">
      <c r="A624" s="13" t="str">
        <f t="shared" si="9"/>
        <v xml:space="preserve">230-B      Tree Planting, Magnolia, From Right-Of-Way </v>
      </c>
      <c r="B624" s="13" t="s">
        <v>813</v>
      </c>
      <c r="C624" s="13" t="s">
        <v>866</v>
      </c>
      <c r="D624" s="13" t="s">
        <v>207</v>
      </c>
      <c r="E624" s="13" t="s">
        <v>187</v>
      </c>
      <c r="F624" s="13" t="s">
        <v>188</v>
      </c>
      <c r="G624" s="13" t="s">
        <v>601</v>
      </c>
      <c r="H624" s="13" t="s">
        <v>190</v>
      </c>
      <c r="I624" s="13">
        <v>623</v>
      </c>
    </row>
    <row r="625" spans="1:9" x14ac:dyDescent="0.25">
      <c r="A625" s="13" t="str">
        <f t="shared" si="9"/>
        <v xml:space="preserve">230-B      Tree Planting, Mary Nell Holly </v>
      </c>
      <c r="B625" s="13" t="s">
        <v>813</v>
      </c>
      <c r="C625" s="13" t="s">
        <v>867</v>
      </c>
      <c r="D625" s="13" t="s">
        <v>207</v>
      </c>
      <c r="E625" s="13" t="s">
        <v>187</v>
      </c>
      <c r="F625" s="13" t="s">
        <v>188</v>
      </c>
      <c r="G625" s="13" t="s">
        <v>601</v>
      </c>
      <c r="H625" s="13" t="s">
        <v>190</v>
      </c>
      <c r="I625" s="13">
        <v>624</v>
      </c>
    </row>
    <row r="626" spans="1:9" x14ac:dyDescent="0.25">
      <c r="A626" s="13" t="str">
        <f t="shared" si="9"/>
        <v xml:space="preserve">230-B      Tree Planting, Muskogee Crape Myrtle </v>
      </c>
      <c r="B626" s="13" t="s">
        <v>813</v>
      </c>
      <c r="C626" s="13" t="s">
        <v>868</v>
      </c>
      <c r="D626" s="13" t="s">
        <v>207</v>
      </c>
      <c r="E626" s="13" t="s">
        <v>187</v>
      </c>
      <c r="F626" s="13" t="s">
        <v>188</v>
      </c>
      <c r="G626" s="13" t="s">
        <v>601</v>
      </c>
      <c r="H626" s="13" t="s">
        <v>190</v>
      </c>
      <c r="I626" s="13">
        <v>625</v>
      </c>
    </row>
    <row r="627" spans="1:9" x14ac:dyDescent="0.25">
      <c r="A627" s="13" t="str">
        <f t="shared" si="9"/>
        <v xml:space="preserve">230-B      Tree Planting, Natchez Crape Myrtle </v>
      </c>
      <c r="B627" s="13" t="s">
        <v>813</v>
      </c>
      <c r="C627" s="13" t="s">
        <v>869</v>
      </c>
      <c r="D627" s="13" t="s">
        <v>207</v>
      </c>
      <c r="E627" s="13" t="s">
        <v>187</v>
      </c>
      <c r="F627" s="13" t="s">
        <v>188</v>
      </c>
      <c r="G627" s="13" t="s">
        <v>601</v>
      </c>
      <c r="H627" s="13" t="s">
        <v>190</v>
      </c>
      <c r="I627" s="13">
        <v>626</v>
      </c>
    </row>
    <row r="628" spans="1:9" x14ac:dyDescent="0.25">
      <c r="A628" s="13" t="str">
        <f t="shared" si="9"/>
        <v xml:space="preserve">230-B      Tree Planting, Nutall Oak </v>
      </c>
      <c r="B628" s="13" t="s">
        <v>813</v>
      </c>
      <c r="C628" s="13" t="s">
        <v>870</v>
      </c>
      <c r="D628" s="13" t="s">
        <v>207</v>
      </c>
      <c r="E628" s="13" t="s">
        <v>187</v>
      </c>
      <c r="F628" s="13" t="s">
        <v>188</v>
      </c>
      <c r="G628" s="13" t="s">
        <v>601</v>
      </c>
      <c r="H628" s="13" t="s">
        <v>190</v>
      </c>
      <c r="I628" s="13">
        <v>627</v>
      </c>
    </row>
    <row r="629" spans="1:9" x14ac:dyDescent="0.25">
      <c r="A629" s="13" t="str">
        <f t="shared" si="9"/>
        <v xml:space="preserve">230-B      Tree Planting, October Glory Red Maple </v>
      </c>
      <c r="B629" s="13" t="s">
        <v>813</v>
      </c>
      <c r="C629" s="13" t="s">
        <v>871</v>
      </c>
      <c r="D629" s="13" t="s">
        <v>207</v>
      </c>
      <c r="E629" s="13" t="s">
        <v>187</v>
      </c>
      <c r="F629" s="13" t="s">
        <v>188</v>
      </c>
      <c r="G629" s="13" t="s">
        <v>601</v>
      </c>
      <c r="H629" s="13" t="s">
        <v>190</v>
      </c>
      <c r="I629" s="13">
        <v>628</v>
      </c>
    </row>
    <row r="630" spans="1:9" x14ac:dyDescent="0.25">
      <c r="A630" s="13" t="str">
        <f t="shared" si="9"/>
        <v xml:space="preserve">230-B      Tree Planting, Pin Oak </v>
      </c>
      <c r="B630" s="13" t="s">
        <v>813</v>
      </c>
      <c r="C630" s="13" t="s">
        <v>872</v>
      </c>
      <c r="D630" s="13" t="s">
        <v>207</v>
      </c>
      <c r="E630" s="13" t="s">
        <v>187</v>
      </c>
      <c r="F630" s="13" t="s">
        <v>188</v>
      </c>
      <c r="G630" s="13" t="s">
        <v>601</v>
      </c>
      <c r="H630" s="13" t="s">
        <v>190</v>
      </c>
      <c r="I630" s="13">
        <v>629</v>
      </c>
    </row>
    <row r="631" spans="1:9" x14ac:dyDescent="0.25">
      <c r="A631" s="13" t="str">
        <f t="shared" si="9"/>
        <v xml:space="preserve">230-B      Tree Planting, Red Buckeye </v>
      </c>
      <c r="B631" s="13" t="s">
        <v>813</v>
      </c>
      <c r="C631" s="13" t="s">
        <v>873</v>
      </c>
      <c r="D631" s="13" t="s">
        <v>207</v>
      </c>
      <c r="E631" s="13" t="s">
        <v>187</v>
      </c>
      <c r="F631" s="13" t="s">
        <v>188</v>
      </c>
      <c r="G631" s="13" t="s">
        <v>601</v>
      </c>
      <c r="H631" s="13" t="s">
        <v>190</v>
      </c>
      <c r="I631" s="13">
        <v>630</v>
      </c>
    </row>
    <row r="632" spans="1:9" x14ac:dyDescent="0.25">
      <c r="A632" s="13" t="str">
        <f t="shared" si="9"/>
        <v xml:space="preserve">230-B      Tree Planting, Red Hickory </v>
      </c>
      <c r="B632" s="13" t="s">
        <v>813</v>
      </c>
      <c r="C632" s="13" t="s">
        <v>874</v>
      </c>
      <c r="D632" s="13" t="s">
        <v>207</v>
      </c>
      <c r="E632" s="13" t="s">
        <v>187</v>
      </c>
      <c r="F632" s="13" t="s">
        <v>188</v>
      </c>
      <c r="G632" s="13" t="s">
        <v>601</v>
      </c>
      <c r="H632" s="13" t="s">
        <v>190</v>
      </c>
      <c r="I632" s="13">
        <v>631</v>
      </c>
    </row>
    <row r="633" spans="1:9" x14ac:dyDescent="0.25">
      <c r="A633" s="13" t="str">
        <f t="shared" si="9"/>
        <v xml:space="preserve">230-B      Tree Planting, Red Maple </v>
      </c>
      <c r="B633" s="13" t="s">
        <v>813</v>
      </c>
      <c r="C633" s="13" t="s">
        <v>875</v>
      </c>
      <c r="D633" s="13" t="s">
        <v>207</v>
      </c>
      <c r="E633" s="13" t="s">
        <v>187</v>
      </c>
      <c r="F633" s="13" t="s">
        <v>188</v>
      </c>
      <c r="G633" s="13" t="s">
        <v>601</v>
      </c>
      <c r="H633" s="13" t="s">
        <v>190</v>
      </c>
      <c r="I633" s="13">
        <v>632</v>
      </c>
    </row>
    <row r="634" spans="1:9" x14ac:dyDescent="0.25">
      <c r="A634" s="13" t="str">
        <f t="shared" si="9"/>
        <v xml:space="preserve">230-B      Tree Planting, Red Sunset Maple </v>
      </c>
      <c r="B634" s="13" t="s">
        <v>813</v>
      </c>
      <c r="C634" s="13" t="s">
        <v>876</v>
      </c>
      <c r="D634" s="13" t="s">
        <v>207</v>
      </c>
      <c r="E634" s="13" t="s">
        <v>187</v>
      </c>
      <c r="F634" s="13" t="s">
        <v>188</v>
      </c>
      <c r="G634" s="13" t="s">
        <v>601</v>
      </c>
      <c r="H634" s="13" t="s">
        <v>190</v>
      </c>
      <c r="I634" s="13">
        <v>633</v>
      </c>
    </row>
    <row r="635" spans="1:9" x14ac:dyDescent="0.25">
      <c r="A635" s="13" t="str">
        <f t="shared" si="9"/>
        <v xml:space="preserve">230-B      Tree Planting, Redbud </v>
      </c>
      <c r="B635" s="13" t="s">
        <v>813</v>
      </c>
      <c r="C635" s="13" t="s">
        <v>877</v>
      </c>
      <c r="D635" s="13" t="s">
        <v>207</v>
      </c>
      <c r="E635" s="13" t="s">
        <v>187</v>
      </c>
      <c r="F635" s="13" t="s">
        <v>188</v>
      </c>
      <c r="G635" s="13" t="s">
        <v>601</v>
      </c>
      <c r="H635" s="13" t="s">
        <v>190</v>
      </c>
      <c r="I635" s="13">
        <v>634</v>
      </c>
    </row>
    <row r="636" spans="1:9" x14ac:dyDescent="0.25">
      <c r="A636" s="13" t="str">
        <f t="shared" si="9"/>
        <v xml:space="preserve">230-B      Tree Planting, River Birch </v>
      </c>
      <c r="B636" s="13" t="s">
        <v>813</v>
      </c>
      <c r="C636" s="13" t="s">
        <v>878</v>
      </c>
      <c r="D636" s="13" t="s">
        <v>207</v>
      </c>
      <c r="E636" s="13" t="s">
        <v>187</v>
      </c>
      <c r="F636" s="13" t="s">
        <v>188</v>
      </c>
      <c r="G636" s="13" t="s">
        <v>601</v>
      </c>
      <c r="H636" s="13" t="s">
        <v>190</v>
      </c>
      <c r="I636" s="13">
        <v>635</v>
      </c>
    </row>
    <row r="637" spans="1:9" x14ac:dyDescent="0.25">
      <c r="A637" s="13" t="str">
        <f t="shared" si="9"/>
        <v xml:space="preserve">230-B      Tree Planting, Saucer Magnolia </v>
      </c>
      <c r="B637" s="13" t="s">
        <v>813</v>
      </c>
      <c r="C637" s="13" t="s">
        <v>879</v>
      </c>
      <c r="D637" s="13" t="s">
        <v>207</v>
      </c>
      <c r="E637" s="13" t="s">
        <v>187</v>
      </c>
      <c r="F637" s="13" t="s">
        <v>188</v>
      </c>
      <c r="G637" s="13" t="s">
        <v>601</v>
      </c>
      <c r="H637" s="13" t="s">
        <v>190</v>
      </c>
      <c r="I637" s="13">
        <v>636</v>
      </c>
    </row>
    <row r="638" spans="1:9" x14ac:dyDescent="0.25">
      <c r="A638" s="13" t="str">
        <f t="shared" si="9"/>
        <v xml:space="preserve">230-B      Tree Planting, Savannah Holly </v>
      </c>
      <c r="B638" s="13" t="s">
        <v>813</v>
      </c>
      <c r="C638" s="13" t="s">
        <v>880</v>
      </c>
      <c r="D638" s="13" t="s">
        <v>207</v>
      </c>
      <c r="E638" s="13" t="s">
        <v>187</v>
      </c>
      <c r="F638" s="13" t="s">
        <v>188</v>
      </c>
      <c r="G638" s="13" t="s">
        <v>601</v>
      </c>
      <c r="H638" s="13" t="s">
        <v>190</v>
      </c>
      <c r="I638" s="13">
        <v>637</v>
      </c>
    </row>
    <row r="639" spans="1:9" x14ac:dyDescent="0.25">
      <c r="A639" s="13" t="str">
        <f t="shared" si="9"/>
        <v xml:space="preserve">230-B      Tree Planting, Sawtooth Oak </v>
      </c>
      <c r="B639" s="13" t="s">
        <v>813</v>
      </c>
      <c r="C639" s="13" t="s">
        <v>881</v>
      </c>
      <c r="D639" s="13" t="s">
        <v>207</v>
      </c>
      <c r="E639" s="13" t="s">
        <v>187</v>
      </c>
      <c r="F639" s="13" t="s">
        <v>188</v>
      </c>
      <c r="G639" s="13" t="s">
        <v>601</v>
      </c>
      <c r="H639" s="13" t="s">
        <v>190</v>
      </c>
      <c r="I639" s="13">
        <v>638</v>
      </c>
    </row>
    <row r="640" spans="1:9" x14ac:dyDescent="0.25">
      <c r="A640" s="13" t="str">
        <f t="shared" si="9"/>
        <v xml:space="preserve">230-B      Tree Planting, Scarlett Oak </v>
      </c>
      <c r="B640" s="13" t="s">
        <v>813</v>
      </c>
      <c r="C640" s="13" t="s">
        <v>882</v>
      </c>
      <c r="D640" s="13" t="s">
        <v>207</v>
      </c>
      <c r="E640" s="13" t="s">
        <v>187</v>
      </c>
      <c r="F640" s="13" t="s">
        <v>188</v>
      </c>
      <c r="G640" s="13" t="s">
        <v>601</v>
      </c>
      <c r="H640" s="13" t="s">
        <v>190</v>
      </c>
      <c r="I640" s="13">
        <v>639</v>
      </c>
    </row>
    <row r="641" spans="1:9" x14ac:dyDescent="0.25">
      <c r="A641" s="13" t="str">
        <f t="shared" si="9"/>
        <v xml:space="preserve">230-B      Tree Planting, Shagbark Hickory </v>
      </c>
      <c r="B641" s="13" t="s">
        <v>813</v>
      </c>
      <c r="C641" s="13" t="s">
        <v>883</v>
      </c>
      <c r="D641" s="13" t="s">
        <v>207</v>
      </c>
      <c r="E641" s="13" t="s">
        <v>187</v>
      </c>
      <c r="F641" s="13" t="s">
        <v>188</v>
      </c>
      <c r="G641" s="13" t="s">
        <v>601</v>
      </c>
      <c r="H641" s="13" t="s">
        <v>190</v>
      </c>
      <c r="I641" s="13">
        <v>640</v>
      </c>
    </row>
    <row r="642" spans="1:9" x14ac:dyDescent="0.25">
      <c r="A642" s="13" t="str">
        <f t="shared" si="9"/>
        <v xml:space="preserve">230-B      Tree Planting, Shortleaf Pine </v>
      </c>
      <c r="B642" s="13" t="s">
        <v>813</v>
      </c>
      <c r="C642" s="13" t="s">
        <v>884</v>
      </c>
      <c r="D642" s="13" t="s">
        <v>207</v>
      </c>
      <c r="E642" s="13" t="s">
        <v>187</v>
      </c>
      <c r="F642" s="13" t="s">
        <v>188</v>
      </c>
      <c r="G642" s="13" t="s">
        <v>601</v>
      </c>
      <c r="H642" s="13" t="s">
        <v>190</v>
      </c>
      <c r="I642" s="13">
        <v>641</v>
      </c>
    </row>
    <row r="643" spans="1:9" x14ac:dyDescent="0.25">
      <c r="A643" s="13" t="str">
        <f t="shared" ref="A643:A706" si="10">_xlfn.CONCAT(B643," ", C643)</f>
        <v xml:space="preserve">230-B      Tree Planting, Shumard Oak </v>
      </c>
      <c r="B643" s="13" t="s">
        <v>813</v>
      </c>
      <c r="C643" s="13" t="s">
        <v>885</v>
      </c>
      <c r="D643" s="13" t="s">
        <v>207</v>
      </c>
      <c r="E643" s="13" t="s">
        <v>187</v>
      </c>
      <c r="F643" s="13" t="s">
        <v>188</v>
      </c>
      <c r="G643" s="13" t="s">
        <v>601</v>
      </c>
      <c r="H643" s="13" t="s">
        <v>190</v>
      </c>
      <c r="I643" s="13">
        <v>642</v>
      </c>
    </row>
    <row r="644" spans="1:9" x14ac:dyDescent="0.25">
      <c r="A644" s="13" t="str">
        <f t="shared" si="10"/>
        <v xml:space="preserve">230-B      Tree Planting, Slash Pine </v>
      </c>
      <c r="B644" s="13" t="s">
        <v>813</v>
      </c>
      <c r="C644" s="13" t="s">
        <v>886</v>
      </c>
      <c r="D644" s="13" t="s">
        <v>207</v>
      </c>
      <c r="E644" s="13" t="s">
        <v>187</v>
      </c>
      <c r="F644" s="13" t="s">
        <v>188</v>
      </c>
      <c r="G644" s="13" t="s">
        <v>601</v>
      </c>
      <c r="H644" s="13" t="s">
        <v>190</v>
      </c>
      <c r="I644" s="13">
        <v>643</v>
      </c>
    </row>
    <row r="645" spans="1:9" x14ac:dyDescent="0.25">
      <c r="A645" s="13" t="str">
        <f t="shared" si="10"/>
        <v xml:space="preserve">230-B      Tree Planting, Slender Silhouette Sweetgum </v>
      </c>
      <c r="B645" s="13" t="s">
        <v>813</v>
      </c>
      <c r="C645" s="13" t="s">
        <v>887</v>
      </c>
      <c r="D645" s="13" t="s">
        <v>207</v>
      </c>
      <c r="E645" s="13" t="s">
        <v>187</v>
      </c>
      <c r="F645" s="13" t="s">
        <v>188</v>
      </c>
      <c r="G645" s="13" t="s">
        <v>601</v>
      </c>
      <c r="H645" s="13" t="s">
        <v>190</v>
      </c>
      <c r="I645" s="13">
        <v>644</v>
      </c>
    </row>
    <row r="646" spans="1:9" x14ac:dyDescent="0.25">
      <c r="A646" s="13" t="str">
        <f t="shared" si="10"/>
        <v xml:space="preserve">230-B      Tree Planting, Southern Magnolia </v>
      </c>
      <c r="B646" s="13" t="s">
        <v>813</v>
      </c>
      <c r="C646" s="13" t="s">
        <v>888</v>
      </c>
      <c r="D646" s="13" t="s">
        <v>207</v>
      </c>
      <c r="E646" s="13" t="s">
        <v>187</v>
      </c>
      <c r="F646" s="13" t="s">
        <v>188</v>
      </c>
      <c r="G646" s="13" t="s">
        <v>601</v>
      </c>
      <c r="H646" s="13" t="s">
        <v>190</v>
      </c>
      <c r="I646" s="13">
        <v>645</v>
      </c>
    </row>
    <row r="647" spans="1:9" x14ac:dyDescent="0.25">
      <c r="A647" s="13" t="str">
        <f t="shared" si="10"/>
        <v xml:space="preserve">230-B      Tree Planting, Southern Magnolia, Claudia Wannamaker </v>
      </c>
      <c r="B647" s="13" t="s">
        <v>813</v>
      </c>
      <c r="C647" s="13" t="s">
        <v>889</v>
      </c>
      <c r="D647" s="13" t="s">
        <v>207</v>
      </c>
      <c r="E647" s="13" t="s">
        <v>187</v>
      </c>
      <c r="F647" s="13" t="s">
        <v>188</v>
      </c>
      <c r="G647" s="13" t="s">
        <v>601</v>
      </c>
      <c r="H647" s="13" t="s">
        <v>190</v>
      </c>
      <c r="I647" s="13">
        <v>646</v>
      </c>
    </row>
    <row r="648" spans="1:9" x14ac:dyDescent="0.25">
      <c r="A648" s="13" t="str">
        <f t="shared" si="10"/>
        <v xml:space="preserve">230-B      Tree Planting, Southern Red Oak </v>
      </c>
      <c r="B648" s="13" t="s">
        <v>813</v>
      </c>
      <c r="C648" s="13" t="s">
        <v>890</v>
      </c>
      <c r="D648" s="13" t="s">
        <v>207</v>
      </c>
      <c r="E648" s="13" t="s">
        <v>187</v>
      </c>
      <c r="F648" s="13" t="s">
        <v>188</v>
      </c>
      <c r="G648" s="13" t="s">
        <v>601</v>
      </c>
      <c r="H648" s="13" t="s">
        <v>190</v>
      </c>
      <c r="I648" s="13">
        <v>647</v>
      </c>
    </row>
    <row r="649" spans="1:9" x14ac:dyDescent="0.25">
      <c r="A649" s="13" t="str">
        <f t="shared" si="10"/>
        <v xml:space="preserve">230-B      Tree Planting, Southern Wax Myrtle </v>
      </c>
      <c r="B649" s="13" t="s">
        <v>813</v>
      </c>
      <c r="C649" s="13" t="s">
        <v>891</v>
      </c>
      <c r="D649" s="13" t="s">
        <v>207</v>
      </c>
      <c r="E649" s="13" t="s">
        <v>187</v>
      </c>
      <c r="F649" s="13" t="s">
        <v>188</v>
      </c>
      <c r="G649" s="13" t="s">
        <v>601</v>
      </c>
      <c r="H649" s="13" t="s">
        <v>190</v>
      </c>
      <c r="I649" s="13">
        <v>648</v>
      </c>
    </row>
    <row r="650" spans="1:9" x14ac:dyDescent="0.25">
      <c r="A650" s="13" t="str">
        <f t="shared" si="10"/>
        <v xml:space="preserve">230-B      Tree Planting, Spruce Pine </v>
      </c>
      <c r="B650" s="13" t="s">
        <v>813</v>
      </c>
      <c r="C650" s="13" t="s">
        <v>892</v>
      </c>
      <c r="D650" s="13" t="s">
        <v>207</v>
      </c>
      <c r="E650" s="13" t="s">
        <v>187</v>
      </c>
      <c r="F650" s="13" t="s">
        <v>188</v>
      </c>
      <c r="G650" s="13" t="s">
        <v>601</v>
      </c>
      <c r="H650" s="13" t="s">
        <v>190</v>
      </c>
      <c r="I650" s="13">
        <v>649</v>
      </c>
    </row>
    <row r="651" spans="1:9" x14ac:dyDescent="0.25">
      <c r="A651" s="13" t="str">
        <f t="shared" si="10"/>
        <v xml:space="preserve">230-B      Tree Planting, Star Magnolia </v>
      </c>
      <c r="B651" s="13" t="s">
        <v>813</v>
      </c>
      <c r="C651" s="13" t="s">
        <v>893</v>
      </c>
      <c r="D651" s="13" t="s">
        <v>207</v>
      </c>
      <c r="E651" s="13" t="s">
        <v>187</v>
      </c>
      <c r="F651" s="13" t="s">
        <v>188</v>
      </c>
      <c r="G651" s="13" t="s">
        <v>601</v>
      </c>
      <c r="H651" s="13" t="s">
        <v>190</v>
      </c>
      <c r="I651" s="13">
        <v>650</v>
      </c>
    </row>
    <row r="652" spans="1:9" x14ac:dyDescent="0.25">
      <c r="A652" s="13" t="str">
        <f t="shared" si="10"/>
        <v xml:space="preserve">230-B      Tree Planting, Sugar Maple </v>
      </c>
      <c r="B652" s="13" t="s">
        <v>813</v>
      </c>
      <c r="C652" s="13" t="s">
        <v>894</v>
      </c>
      <c r="D652" s="13" t="s">
        <v>207</v>
      </c>
      <c r="E652" s="13" t="s">
        <v>187</v>
      </c>
      <c r="F652" s="13" t="s">
        <v>188</v>
      </c>
      <c r="G652" s="13" t="s">
        <v>601</v>
      </c>
      <c r="H652" s="13" t="s">
        <v>190</v>
      </c>
      <c r="I652" s="13">
        <v>651</v>
      </c>
    </row>
    <row r="653" spans="1:9" x14ac:dyDescent="0.25">
      <c r="A653" s="13" t="str">
        <f t="shared" si="10"/>
        <v xml:space="preserve">230-B      Tree Planting, Sweet Bay Magnolia </v>
      </c>
      <c r="B653" s="13" t="s">
        <v>813</v>
      </c>
      <c r="C653" s="13" t="s">
        <v>895</v>
      </c>
      <c r="D653" s="13" t="s">
        <v>207</v>
      </c>
      <c r="E653" s="13" t="s">
        <v>187</v>
      </c>
      <c r="F653" s="13" t="s">
        <v>188</v>
      </c>
      <c r="G653" s="13" t="s">
        <v>601</v>
      </c>
      <c r="H653" s="13" t="s">
        <v>190</v>
      </c>
      <c r="I653" s="13">
        <v>652</v>
      </c>
    </row>
    <row r="654" spans="1:9" x14ac:dyDescent="0.25">
      <c r="A654" s="13" t="str">
        <f t="shared" si="10"/>
        <v xml:space="preserve">230-B      Tree Planting, Sweet Gum </v>
      </c>
      <c r="B654" s="13" t="s">
        <v>813</v>
      </c>
      <c r="C654" s="13" t="s">
        <v>896</v>
      </c>
      <c r="D654" s="13" t="s">
        <v>207</v>
      </c>
      <c r="E654" s="13" t="s">
        <v>187</v>
      </c>
      <c r="F654" s="13" t="s">
        <v>188</v>
      </c>
      <c r="G654" s="13" t="s">
        <v>601</v>
      </c>
      <c r="H654" s="13" t="s">
        <v>190</v>
      </c>
      <c r="I654" s="13">
        <v>653</v>
      </c>
    </row>
    <row r="655" spans="1:9" x14ac:dyDescent="0.25">
      <c r="A655" s="13" t="str">
        <f t="shared" si="10"/>
        <v xml:space="preserve">230-B      Tree Planting, Sweetbay Magnolia </v>
      </c>
      <c r="B655" s="13" t="s">
        <v>813</v>
      </c>
      <c r="C655" s="13" t="s">
        <v>897</v>
      </c>
      <c r="D655" s="13" t="s">
        <v>207</v>
      </c>
      <c r="E655" s="13" t="s">
        <v>187</v>
      </c>
      <c r="F655" s="13" t="s">
        <v>188</v>
      </c>
      <c r="G655" s="13" t="s">
        <v>601</v>
      </c>
      <c r="H655" s="13" t="s">
        <v>190</v>
      </c>
      <c r="I655" s="13">
        <v>654</v>
      </c>
    </row>
    <row r="656" spans="1:9" x14ac:dyDescent="0.25">
      <c r="A656" s="13" t="str">
        <f t="shared" si="10"/>
        <v xml:space="preserve">230-B      Tree Planting, Sycamore </v>
      </c>
      <c r="B656" s="13" t="s">
        <v>813</v>
      </c>
      <c r="C656" s="13" t="s">
        <v>898</v>
      </c>
      <c r="D656" s="13" t="s">
        <v>207</v>
      </c>
      <c r="E656" s="13" t="s">
        <v>187</v>
      </c>
      <c r="F656" s="13" t="s">
        <v>188</v>
      </c>
      <c r="G656" s="13" t="s">
        <v>601</v>
      </c>
      <c r="H656" s="13" t="s">
        <v>190</v>
      </c>
      <c r="I656" s="13">
        <v>655</v>
      </c>
    </row>
    <row r="657" spans="1:9" x14ac:dyDescent="0.25">
      <c r="A657" s="13" t="str">
        <f t="shared" si="10"/>
        <v xml:space="preserve">230-B      Tree Planting, Torulosa Juniper </v>
      </c>
      <c r="B657" s="13" t="s">
        <v>813</v>
      </c>
      <c r="C657" s="13" t="s">
        <v>899</v>
      </c>
      <c r="D657" s="13" t="s">
        <v>207</v>
      </c>
      <c r="E657" s="13" t="s">
        <v>187</v>
      </c>
      <c r="F657" s="13" t="s">
        <v>188</v>
      </c>
      <c r="G657" s="13" t="s">
        <v>601</v>
      </c>
      <c r="H657" s="13" t="s">
        <v>190</v>
      </c>
      <c r="I657" s="13">
        <v>656</v>
      </c>
    </row>
    <row r="658" spans="1:9" x14ac:dyDescent="0.25">
      <c r="A658" s="13" t="str">
        <f t="shared" si="10"/>
        <v xml:space="preserve">230-B      Tree Planting, Tree Form Foster Holly </v>
      </c>
      <c r="B658" s="13" t="s">
        <v>813</v>
      </c>
      <c r="C658" s="13" t="s">
        <v>900</v>
      </c>
      <c r="D658" s="13" t="s">
        <v>207</v>
      </c>
      <c r="E658" s="13" t="s">
        <v>187</v>
      </c>
      <c r="F658" s="13" t="s">
        <v>188</v>
      </c>
      <c r="G658" s="13" t="s">
        <v>601</v>
      </c>
      <c r="H658" s="13" t="s">
        <v>190</v>
      </c>
      <c r="I658" s="13">
        <v>657</v>
      </c>
    </row>
    <row r="659" spans="1:9" x14ac:dyDescent="0.25">
      <c r="A659" s="13" t="str">
        <f t="shared" si="10"/>
        <v xml:space="preserve">230-B      Tree Planting, Tree Huckleberry </v>
      </c>
      <c r="B659" s="13" t="s">
        <v>813</v>
      </c>
      <c r="C659" s="13" t="s">
        <v>901</v>
      </c>
      <c r="D659" s="13" t="s">
        <v>207</v>
      </c>
      <c r="E659" s="13" t="s">
        <v>187</v>
      </c>
      <c r="F659" s="13" t="s">
        <v>188</v>
      </c>
      <c r="G659" s="13" t="s">
        <v>601</v>
      </c>
      <c r="H659" s="13" t="s">
        <v>190</v>
      </c>
      <c r="I659" s="13">
        <v>658</v>
      </c>
    </row>
    <row r="660" spans="1:9" x14ac:dyDescent="0.25">
      <c r="A660" s="13" t="str">
        <f t="shared" si="10"/>
        <v xml:space="preserve">230-B      Tree Planting, Tree-Form Zhuzhou Loropetalum </v>
      </c>
      <c r="B660" s="13" t="s">
        <v>813</v>
      </c>
      <c r="C660" s="13" t="s">
        <v>902</v>
      </c>
      <c r="D660" s="13" t="s">
        <v>207</v>
      </c>
      <c r="E660" s="13" t="s">
        <v>187</v>
      </c>
      <c r="F660" s="13" t="s">
        <v>188</v>
      </c>
      <c r="G660" s="13" t="s">
        <v>601</v>
      </c>
      <c r="H660" s="13" t="s">
        <v>190</v>
      </c>
      <c r="I660" s="13">
        <v>659</v>
      </c>
    </row>
    <row r="661" spans="1:9" x14ac:dyDescent="0.25">
      <c r="A661" s="13" t="str">
        <f t="shared" si="10"/>
        <v xml:space="preserve">230-B      Tree Planting, Tulip Poplar </v>
      </c>
      <c r="B661" s="13" t="s">
        <v>813</v>
      </c>
      <c r="C661" s="13" t="s">
        <v>903</v>
      </c>
      <c r="D661" s="13" t="s">
        <v>207</v>
      </c>
      <c r="E661" s="13" t="s">
        <v>187</v>
      </c>
      <c r="F661" s="13" t="s">
        <v>188</v>
      </c>
      <c r="G661" s="13" t="s">
        <v>601</v>
      </c>
      <c r="H661" s="13" t="s">
        <v>190</v>
      </c>
      <c r="I661" s="13">
        <v>660</v>
      </c>
    </row>
    <row r="662" spans="1:9" x14ac:dyDescent="0.25">
      <c r="A662" s="13" t="str">
        <f t="shared" si="10"/>
        <v xml:space="preserve">230-B      Tree Planting, Water Oak </v>
      </c>
      <c r="B662" s="13" t="s">
        <v>813</v>
      </c>
      <c r="C662" s="13" t="s">
        <v>904</v>
      </c>
      <c r="D662" s="13" t="s">
        <v>207</v>
      </c>
      <c r="E662" s="13" t="s">
        <v>187</v>
      </c>
      <c r="F662" s="13" t="s">
        <v>188</v>
      </c>
      <c r="G662" s="13" t="s">
        <v>601</v>
      </c>
      <c r="H662" s="13" t="s">
        <v>190</v>
      </c>
      <c r="I662" s="13">
        <v>661</v>
      </c>
    </row>
    <row r="663" spans="1:9" x14ac:dyDescent="0.25">
      <c r="A663" s="13" t="str">
        <f t="shared" si="10"/>
        <v xml:space="preserve">230-B      Tree Planting, Wax Myrtle </v>
      </c>
      <c r="B663" s="13" t="s">
        <v>813</v>
      </c>
      <c r="C663" s="13" t="s">
        <v>905</v>
      </c>
      <c r="D663" s="13" t="s">
        <v>207</v>
      </c>
      <c r="E663" s="13" t="s">
        <v>187</v>
      </c>
      <c r="F663" s="13" t="s">
        <v>188</v>
      </c>
      <c r="G663" s="13" t="s">
        <v>601</v>
      </c>
      <c r="H663" s="13" t="s">
        <v>190</v>
      </c>
      <c r="I663" s="13">
        <v>662</v>
      </c>
    </row>
    <row r="664" spans="1:9" x14ac:dyDescent="0.25">
      <c r="A664" s="13" t="str">
        <f t="shared" si="10"/>
        <v xml:space="preserve">230-B      Tree Planting, White Fringe Tree </v>
      </c>
      <c r="B664" s="13" t="s">
        <v>813</v>
      </c>
      <c r="C664" s="13" t="s">
        <v>906</v>
      </c>
      <c r="D664" s="13" t="s">
        <v>207</v>
      </c>
      <c r="E664" s="13" t="s">
        <v>187</v>
      </c>
      <c r="F664" s="13" t="s">
        <v>188</v>
      </c>
      <c r="G664" s="13" t="s">
        <v>601</v>
      </c>
      <c r="H664" s="13" t="s">
        <v>190</v>
      </c>
      <c r="I664" s="13">
        <v>663</v>
      </c>
    </row>
    <row r="665" spans="1:9" x14ac:dyDescent="0.25">
      <c r="A665" s="13" t="str">
        <f t="shared" si="10"/>
        <v xml:space="preserve">230-B      Tree Planting, White Oak </v>
      </c>
      <c r="B665" s="13" t="s">
        <v>813</v>
      </c>
      <c r="C665" s="13" t="s">
        <v>907</v>
      </c>
      <c r="D665" s="13" t="s">
        <v>207</v>
      </c>
      <c r="E665" s="13" t="s">
        <v>187</v>
      </c>
      <c r="F665" s="13" t="s">
        <v>188</v>
      </c>
      <c r="G665" s="13" t="s">
        <v>601</v>
      </c>
      <c r="H665" s="13" t="s">
        <v>190</v>
      </c>
      <c r="I665" s="13">
        <v>664</v>
      </c>
    </row>
    <row r="666" spans="1:9" x14ac:dyDescent="0.25">
      <c r="A666" s="13" t="str">
        <f t="shared" si="10"/>
        <v xml:space="preserve">230-B      Tree Planting, Willow Oak </v>
      </c>
      <c r="B666" s="13" t="s">
        <v>813</v>
      </c>
      <c r="C666" s="13" t="s">
        <v>908</v>
      </c>
      <c r="D666" s="13" t="s">
        <v>207</v>
      </c>
      <c r="E666" s="13" t="s">
        <v>187</v>
      </c>
      <c r="F666" s="13" t="s">
        <v>188</v>
      </c>
      <c r="G666" s="13" t="s">
        <v>601</v>
      </c>
      <c r="H666" s="13" t="s">
        <v>190</v>
      </c>
      <c r="I666" s="13">
        <v>665</v>
      </c>
    </row>
    <row r="667" spans="1:9" x14ac:dyDescent="0.25">
      <c r="A667" s="13" t="str">
        <f t="shared" si="10"/>
        <v xml:space="preserve">230-B      Tree Planting, Windmill Palm </v>
      </c>
      <c r="B667" s="13" t="s">
        <v>813</v>
      </c>
      <c r="C667" s="13" t="s">
        <v>909</v>
      </c>
      <c r="D667" s="13" t="s">
        <v>207</v>
      </c>
      <c r="E667" s="13" t="s">
        <v>187</v>
      </c>
      <c r="F667" s="13" t="s">
        <v>188</v>
      </c>
      <c r="G667" s="13" t="s">
        <v>601</v>
      </c>
      <c r="H667" s="13" t="s">
        <v>190</v>
      </c>
      <c r="I667" s="13">
        <v>666</v>
      </c>
    </row>
    <row r="668" spans="1:9" x14ac:dyDescent="0.25">
      <c r="A668" s="13" t="str">
        <f t="shared" si="10"/>
        <v xml:space="preserve">230-B      Tree Planting, Yaupon Holly </v>
      </c>
      <c r="B668" s="13" t="s">
        <v>813</v>
      </c>
      <c r="C668" s="13" t="s">
        <v>910</v>
      </c>
      <c r="D668" s="13" t="s">
        <v>207</v>
      </c>
      <c r="E668" s="13" t="s">
        <v>187</v>
      </c>
      <c r="F668" s="13" t="s">
        <v>188</v>
      </c>
      <c r="G668" s="13" t="s">
        <v>601</v>
      </c>
      <c r="H668" s="13" t="s">
        <v>190</v>
      </c>
      <c r="I668" s="13">
        <v>667</v>
      </c>
    </row>
    <row r="669" spans="1:9" x14ac:dyDescent="0.25">
      <c r="A669" s="13" t="str">
        <f t="shared" si="10"/>
        <v xml:space="preserve">230-B      Tree Planting, Yellow Poplar </v>
      </c>
      <c r="B669" s="13" t="s">
        <v>813</v>
      </c>
      <c r="C669" s="13" t="s">
        <v>911</v>
      </c>
      <c r="D669" s="13" t="s">
        <v>207</v>
      </c>
      <c r="E669" s="13" t="s">
        <v>187</v>
      </c>
      <c r="F669" s="13" t="s">
        <v>188</v>
      </c>
      <c r="G669" s="13" t="s">
        <v>601</v>
      </c>
      <c r="H669" s="13" t="s">
        <v>190</v>
      </c>
      <c r="I669" s="13">
        <v>668</v>
      </c>
    </row>
    <row r="670" spans="1:9" x14ac:dyDescent="0.25">
      <c r="A670" s="13" t="str">
        <f t="shared" si="10"/>
        <v xml:space="preserve">230-B      Tree Planting, Bradford Pear </v>
      </c>
      <c r="B670" s="13" t="s">
        <v>813</v>
      </c>
      <c r="C670" s="13" t="s">
        <v>912</v>
      </c>
      <c r="D670" s="13" t="s">
        <v>207</v>
      </c>
      <c r="E670" s="13" t="s">
        <v>187</v>
      </c>
      <c r="F670" s="13" t="s">
        <v>188</v>
      </c>
      <c r="G670" s="13" t="s">
        <v>601</v>
      </c>
      <c r="H670" s="13" t="s">
        <v>190</v>
      </c>
      <c r="I670" s="13">
        <v>669</v>
      </c>
    </row>
    <row r="671" spans="1:9" x14ac:dyDescent="0.25">
      <c r="A671" s="13" t="str">
        <f t="shared" si="10"/>
        <v xml:space="preserve">230-B      Tree Planting, Callery Pear </v>
      </c>
      <c r="B671" s="13" t="s">
        <v>813</v>
      </c>
      <c r="C671" s="13" t="s">
        <v>913</v>
      </c>
      <c r="D671" s="13" t="s">
        <v>207</v>
      </c>
      <c r="E671" s="13" t="s">
        <v>187</v>
      </c>
      <c r="F671" s="13" t="s">
        <v>188</v>
      </c>
      <c r="G671" s="13" t="s">
        <v>601</v>
      </c>
      <c r="H671" s="13" t="s">
        <v>190</v>
      </c>
      <c r="I671" s="13">
        <v>670</v>
      </c>
    </row>
    <row r="672" spans="1:9" x14ac:dyDescent="0.25">
      <c r="A672" s="13" t="str">
        <f t="shared" si="10"/>
        <v xml:space="preserve">230-B      Tree Planting, Princeton Elm </v>
      </c>
      <c r="B672" s="13" t="s">
        <v>813</v>
      </c>
      <c r="C672" s="13" t="s">
        <v>914</v>
      </c>
      <c r="D672" s="13" t="s">
        <v>207</v>
      </c>
      <c r="E672" s="13" t="s">
        <v>187</v>
      </c>
      <c r="F672" s="13" t="s">
        <v>188</v>
      </c>
      <c r="G672" s="13" t="s">
        <v>601</v>
      </c>
      <c r="H672" s="13" t="s">
        <v>190</v>
      </c>
      <c r="I672" s="13">
        <v>671</v>
      </c>
    </row>
    <row r="673" spans="1:9" x14ac:dyDescent="0.25">
      <c r="A673" s="13" t="str">
        <f t="shared" si="10"/>
        <v xml:space="preserve">230-B      Tree Planting, Southern Magnolia, Saint Mary </v>
      </c>
      <c r="B673" s="13" t="s">
        <v>813</v>
      </c>
      <c r="C673" s="13" t="s">
        <v>915</v>
      </c>
      <c r="D673" s="13" t="s">
        <v>207</v>
      </c>
      <c r="E673" s="13" t="s">
        <v>187</v>
      </c>
      <c r="F673" s="13" t="s">
        <v>188</v>
      </c>
      <c r="G673" s="13" t="s">
        <v>601</v>
      </c>
      <c r="H673" s="13" t="s">
        <v>190</v>
      </c>
      <c r="I673" s="13">
        <v>672</v>
      </c>
    </row>
    <row r="674" spans="1:9" x14ac:dyDescent="0.25">
      <c r="A674" s="13" t="str">
        <f t="shared" si="10"/>
        <v xml:space="preserve">230-B      Tree Planting, Compton Oak </v>
      </c>
      <c r="B674" s="13" t="s">
        <v>813</v>
      </c>
      <c r="C674" s="13" t="s">
        <v>916</v>
      </c>
      <c r="D674" s="13" t="s">
        <v>207</v>
      </c>
      <c r="E674" s="13" t="s">
        <v>187</v>
      </c>
      <c r="F674" s="13" t="s">
        <v>188</v>
      </c>
      <c r="G674" s="13" t="s">
        <v>601</v>
      </c>
      <c r="H674" s="13" t="s">
        <v>190</v>
      </c>
      <c r="I674" s="13">
        <v>673</v>
      </c>
    </row>
    <row r="675" spans="1:9" x14ac:dyDescent="0.25">
      <c r="A675" s="13" t="str">
        <f t="shared" si="10"/>
        <v xml:space="preserve">230-C      Bed Edging </v>
      </c>
      <c r="B675" s="13" t="s">
        <v>917</v>
      </c>
      <c r="C675" s="13" t="s">
        <v>918</v>
      </c>
      <c r="D675" s="13" t="s">
        <v>230</v>
      </c>
      <c r="E675" s="13" t="s">
        <v>187</v>
      </c>
      <c r="F675" s="13" t="s">
        <v>188</v>
      </c>
      <c r="G675" s="13" t="s">
        <v>601</v>
      </c>
      <c r="H675" s="13" t="s">
        <v>190</v>
      </c>
      <c r="I675" s="13">
        <v>674</v>
      </c>
    </row>
    <row r="676" spans="1:9" x14ac:dyDescent="0.25">
      <c r="A676" s="13" t="str">
        <f t="shared" si="10"/>
        <v xml:space="preserve">230-D      Bed Preparation </v>
      </c>
      <c r="B676" s="13" t="s">
        <v>919</v>
      </c>
      <c r="C676" s="13" t="s">
        <v>920</v>
      </c>
      <c r="D676" s="13" t="s">
        <v>308</v>
      </c>
      <c r="E676" s="13" t="s">
        <v>187</v>
      </c>
      <c r="F676" s="13" t="s">
        <v>188</v>
      </c>
      <c r="G676" s="13" t="s">
        <v>601</v>
      </c>
      <c r="H676" s="13" t="s">
        <v>190</v>
      </c>
      <c r="I676" s="13">
        <v>675</v>
      </c>
    </row>
    <row r="677" spans="1:9" x14ac:dyDescent="0.25">
      <c r="A677" s="13" t="str">
        <f t="shared" si="10"/>
        <v xml:space="preserve">231-A      Seedlings, Bald Cypress 18" Minimum Height </v>
      </c>
      <c r="B677" s="13" t="s">
        <v>921</v>
      </c>
      <c r="C677" s="13" t="s">
        <v>922</v>
      </c>
      <c r="D677" s="13" t="s">
        <v>923</v>
      </c>
      <c r="E677" s="13" t="s">
        <v>187</v>
      </c>
      <c r="F677" s="13" t="s">
        <v>188</v>
      </c>
      <c r="G677" s="13" t="s">
        <v>601</v>
      </c>
      <c r="H677" s="13" t="s">
        <v>190</v>
      </c>
      <c r="I677" s="13">
        <v>676</v>
      </c>
    </row>
    <row r="678" spans="1:9" x14ac:dyDescent="0.25">
      <c r="A678" s="13" t="str">
        <f t="shared" si="10"/>
        <v xml:space="preserve">231-A      Seedlings, Loblolly Pine </v>
      </c>
      <c r="B678" s="13" t="s">
        <v>921</v>
      </c>
      <c r="C678" s="13" t="s">
        <v>924</v>
      </c>
      <c r="D678" s="13" t="s">
        <v>923</v>
      </c>
      <c r="E678" s="13" t="s">
        <v>187</v>
      </c>
      <c r="F678" s="13" t="s">
        <v>188</v>
      </c>
      <c r="G678" s="13" t="s">
        <v>601</v>
      </c>
      <c r="H678" s="13" t="s">
        <v>190</v>
      </c>
      <c r="I678" s="13">
        <v>677</v>
      </c>
    </row>
    <row r="679" spans="1:9" x14ac:dyDescent="0.25">
      <c r="A679" s="13" t="str">
        <f t="shared" si="10"/>
        <v xml:space="preserve">231-A      Seedlings, Red Maple </v>
      </c>
      <c r="B679" s="13" t="s">
        <v>921</v>
      </c>
      <c r="C679" s="13" t="s">
        <v>925</v>
      </c>
      <c r="D679" s="13" t="s">
        <v>923</v>
      </c>
      <c r="E679" s="13" t="s">
        <v>187</v>
      </c>
      <c r="F679" s="13" t="s">
        <v>188</v>
      </c>
      <c r="G679" s="13" t="s">
        <v>601</v>
      </c>
      <c r="H679" s="13" t="s">
        <v>190</v>
      </c>
      <c r="I679" s="13">
        <v>678</v>
      </c>
    </row>
    <row r="680" spans="1:9" x14ac:dyDescent="0.25">
      <c r="A680" s="13" t="str">
        <f t="shared" si="10"/>
        <v xml:space="preserve">231-A      Seedlings, Scarlet Oak </v>
      </c>
      <c r="B680" s="13" t="s">
        <v>921</v>
      </c>
      <c r="C680" s="13" t="s">
        <v>926</v>
      </c>
      <c r="D680" s="13" t="s">
        <v>923</v>
      </c>
      <c r="E680" s="13" t="s">
        <v>187</v>
      </c>
      <c r="F680" s="13" t="s">
        <v>188</v>
      </c>
      <c r="G680" s="13" t="s">
        <v>601</v>
      </c>
      <c r="H680" s="13" t="s">
        <v>190</v>
      </c>
      <c r="I680" s="13">
        <v>679</v>
      </c>
    </row>
    <row r="681" spans="1:9" x14ac:dyDescent="0.25">
      <c r="A681" s="13" t="str">
        <f t="shared" si="10"/>
        <v xml:space="preserve">231-A      Seedlings, White Ash </v>
      </c>
      <c r="B681" s="13" t="s">
        <v>921</v>
      </c>
      <c r="C681" s="13" t="s">
        <v>927</v>
      </c>
      <c r="D681" s="13" t="s">
        <v>923</v>
      </c>
      <c r="E681" s="13" t="s">
        <v>187</v>
      </c>
      <c r="F681" s="13" t="s">
        <v>188</v>
      </c>
      <c r="G681" s="13" t="s">
        <v>601</v>
      </c>
      <c r="H681" s="13" t="s">
        <v>190</v>
      </c>
      <c r="I681" s="13">
        <v>680</v>
      </c>
    </row>
    <row r="682" spans="1:9" x14ac:dyDescent="0.25">
      <c r="A682" s="13" t="str">
        <f t="shared" si="10"/>
        <v xml:space="preserve">231-A      Seedlings, White Oak </v>
      </c>
      <c r="B682" s="13" t="s">
        <v>921</v>
      </c>
      <c r="C682" s="13" t="s">
        <v>928</v>
      </c>
      <c r="D682" s="13" t="s">
        <v>923</v>
      </c>
      <c r="E682" s="13" t="s">
        <v>187</v>
      </c>
      <c r="F682" s="13" t="s">
        <v>188</v>
      </c>
      <c r="G682" s="13" t="s">
        <v>601</v>
      </c>
      <c r="H682" s="13" t="s">
        <v>190</v>
      </c>
      <c r="I682" s="13">
        <v>681</v>
      </c>
    </row>
    <row r="683" spans="1:9" x14ac:dyDescent="0.25">
      <c r="A683" s="13" t="str">
        <f t="shared" si="10"/>
        <v xml:space="preserve">232-A      Fertilizer for Woody Plant Material </v>
      </c>
      <c r="B683" s="13" t="s">
        <v>929</v>
      </c>
      <c r="C683" s="13" t="s">
        <v>930</v>
      </c>
      <c r="D683" s="13" t="s">
        <v>923</v>
      </c>
      <c r="E683" s="13" t="s">
        <v>187</v>
      </c>
      <c r="F683" s="13" t="s">
        <v>188</v>
      </c>
      <c r="G683" s="13" t="s">
        <v>601</v>
      </c>
      <c r="H683" s="13" t="s">
        <v>190</v>
      </c>
      <c r="I683" s="13">
        <v>682</v>
      </c>
    </row>
    <row r="684" spans="1:9" x14ac:dyDescent="0.25">
      <c r="A684" s="13" t="str">
        <f t="shared" si="10"/>
        <v xml:space="preserve">232-A      Fertilizer for Woody Plant Material, Tablet, 10 gram </v>
      </c>
      <c r="B684" s="13" t="s">
        <v>929</v>
      </c>
      <c r="C684" s="13" t="s">
        <v>931</v>
      </c>
      <c r="D684" s="13" t="s">
        <v>923</v>
      </c>
      <c r="E684" s="13" t="s">
        <v>187</v>
      </c>
      <c r="F684" s="13" t="s">
        <v>188</v>
      </c>
      <c r="G684" s="13" t="s">
        <v>601</v>
      </c>
      <c r="H684" s="13" t="s">
        <v>190</v>
      </c>
      <c r="I684" s="13">
        <v>683</v>
      </c>
    </row>
    <row r="685" spans="1:9" x14ac:dyDescent="0.25">
      <c r="A685" s="13" t="str">
        <f t="shared" si="10"/>
        <v xml:space="preserve">232-A      Fertilizer for Woody Plant Material, Tablet, 21 gram </v>
      </c>
      <c r="B685" s="13" t="s">
        <v>929</v>
      </c>
      <c r="C685" s="13" t="s">
        <v>932</v>
      </c>
      <c r="D685" s="13" t="s">
        <v>923</v>
      </c>
      <c r="E685" s="13" t="s">
        <v>187</v>
      </c>
      <c r="F685" s="13" t="s">
        <v>188</v>
      </c>
      <c r="G685" s="13" t="s">
        <v>601</v>
      </c>
      <c r="H685" s="13" t="s">
        <v>190</v>
      </c>
      <c r="I685" s="13">
        <v>684</v>
      </c>
    </row>
    <row r="686" spans="1:9" x14ac:dyDescent="0.25">
      <c r="A686" s="13" t="str">
        <f t="shared" si="10"/>
        <v xml:space="preserve">233-A      Tree Bark Mulch, Type I </v>
      </c>
      <c r="B686" s="13" t="s">
        <v>933</v>
      </c>
      <c r="C686" s="13" t="s">
        <v>934</v>
      </c>
      <c r="D686" s="13" t="s">
        <v>241</v>
      </c>
      <c r="E686" s="13" t="s">
        <v>187</v>
      </c>
      <c r="F686" s="13" t="s">
        <v>188</v>
      </c>
      <c r="G686" s="13" t="s">
        <v>601</v>
      </c>
      <c r="H686" s="13" t="s">
        <v>190</v>
      </c>
      <c r="I686" s="13">
        <v>685</v>
      </c>
    </row>
    <row r="687" spans="1:9" x14ac:dyDescent="0.25">
      <c r="A687" s="13" t="str">
        <f t="shared" si="10"/>
        <v xml:space="preserve">233-A      Tree Bark Mulch, Type II </v>
      </c>
      <c r="B687" s="13" t="s">
        <v>933</v>
      </c>
      <c r="C687" s="13" t="s">
        <v>935</v>
      </c>
      <c r="D687" s="13" t="s">
        <v>241</v>
      </c>
      <c r="E687" s="13" t="s">
        <v>187</v>
      </c>
      <c r="F687" s="13" t="s">
        <v>188</v>
      </c>
      <c r="G687" s="13" t="s">
        <v>601</v>
      </c>
      <c r="H687" s="13" t="s">
        <v>190</v>
      </c>
      <c r="I687" s="13">
        <v>686</v>
      </c>
    </row>
    <row r="688" spans="1:9" x14ac:dyDescent="0.25">
      <c r="A688" s="13" t="str">
        <f t="shared" si="10"/>
        <v xml:space="preserve">233-A      Tree Bark Mulch, Type III </v>
      </c>
      <c r="B688" s="13" t="s">
        <v>933</v>
      </c>
      <c r="C688" s="13" t="s">
        <v>936</v>
      </c>
      <c r="D688" s="13" t="s">
        <v>241</v>
      </c>
      <c r="E688" s="13" t="s">
        <v>187</v>
      </c>
      <c r="F688" s="13" t="s">
        <v>188</v>
      </c>
      <c r="G688" s="13" t="s">
        <v>601</v>
      </c>
      <c r="H688" s="13" t="s">
        <v>190</v>
      </c>
      <c r="I688" s="13">
        <v>687</v>
      </c>
    </row>
    <row r="689" spans="1:9" x14ac:dyDescent="0.25">
      <c r="A689" s="13" t="str">
        <f t="shared" si="10"/>
        <v xml:space="preserve">233-A      Tree Bark Mulch, Type IV </v>
      </c>
      <c r="B689" s="13" t="s">
        <v>933</v>
      </c>
      <c r="C689" s="13" t="s">
        <v>937</v>
      </c>
      <c r="D689" s="13" t="s">
        <v>241</v>
      </c>
      <c r="E689" s="13" t="s">
        <v>187</v>
      </c>
      <c r="F689" s="13" t="s">
        <v>188</v>
      </c>
      <c r="G689" s="13" t="s">
        <v>601</v>
      </c>
      <c r="H689" s="13" t="s">
        <v>190</v>
      </c>
      <c r="I689" s="13">
        <v>688</v>
      </c>
    </row>
    <row r="690" spans="1:9" x14ac:dyDescent="0.25">
      <c r="A690" s="13" t="str">
        <f t="shared" si="10"/>
        <v xml:space="preserve">233-A      Tree Bark Mulch, Type V </v>
      </c>
      <c r="B690" s="13" t="s">
        <v>933</v>
      </c>
      <c r="C690" s="13" t="s">
        <v>938</v>
      </c>
      <c r="D690" s="13" t="s">
        <v>241</v>
      </c>
      <c r="E690" s="13" t="s">
        <v>187</v>
      </c>
      <c r="F690" s="13" t="s">
        <v>188</v>
      </c>
      <c r="G690" s="13" t="s">
        <v>601</v>
      </c>
      <c r="H690" s="13" t="s">
        <v>190</v>
      </c>
      <c r="I690" s="13">
        <v>689</v>
      </c>
    </row>
    <row r="691" spans="1:9" x14ac:dyDescent="0.25">
      <c r="A691" s="13" t="str">
        <f t="shared" si="10"/>
        <v xml:space="preserve">233-B      Aggregate Mulch </v>
      </c>
      <c r="B691" s="13" t="s">
        <v>939</v>
      </c>
      <c r="C691" s="13" t="s">
        <v>940</v>
      </c>
      <c r="D691" s="13" t="s">
        <v>241</v>
      </c>
      <c r="E691" s="13" t="s">
        <v>187</v>
      </c>
      <c r="F691" s="13" t="s">
        <v>188</v>
      </c>
      <c r="G691" s="13" t="s">
        <v>601</v>
      </c>
      <c r="H691" s="13" t="s">
        <v>190</v>
      </c>
      <c r="I691" s="13">
        <v>690</v>
      </c>
    </row>
    <row r="692" spans="1:9" x14ac:dyDescent="0.25">
      <c r="A692" s="13" t="str">
        <f t="shared" si="10"/>
        <v xml:space="preserve">233-C      Straw Mulch, Class I </v>
      </c>
      <c r="B692" s="13" t="s">
        <v>941</v>
      </c>
      <c r="C692" s="13" t="s">
        <v>942</v>
      </c>
      <c r="D692" s="13" t="s">
        <v>425</v>
      </c>
      <c r="E692" s="13" t="s">
        <v>187</v>
      </c>
      <c r="F692" s="13" t="s">
        <v>188</v>
      </c>
      <c r="G692" s="13" t="s">
        <v>601</v>
      </c>
      <c r="H692" s="13" t="s">
        <v>190</v>
      </c>
      <c r="I692" s="13">
        <v>691</v>
      </c>
    </row>
    <row r="693" spans="1:9" x14ac:dyDescent="0.25">
      <c r="A693" s="13" t="str">
        <f t="shared" si="10"/>
        <v xml:space="preserve">233-C      Straw Mulch, Class I </v>
      </c>
      <c r="B693" s="13" t="s">
        <v>941</v>
      </c>
      <c r="C693" s="13" t="s">
        <v>942</v>
      </c>
      <c r="D693" s="13" t="s">
        <v>241</v>
      </c>
      <c r="E693" s="13" t="s">
        <v>187</v>
      </c>
      <c r="F693" s="13" t="s">
        <v>188</v>
      </c>
      <c r="G693" s="13" t="s">
        <v>601</v>
      </c>
      <c r="H693" s="13" t="s">
        <v>190</v>
      </c>
      <c r="I693" s="13">
        <v>692</v>
      </c>
    </row>
    <row r="694" spans="1:9" x14ac:dyDescent="0.25">
      <c r="A694" s="13" t="str">
        <f t="shared" si="10"/>
        <v xml:space="preserve">233-C      Straw Mulch, Class I </v>
      </c>
      <c r="B694" s="13" t="s">
        <v>941</v>
      </c>
      <c r="C694" s="13" t="s">
        <v>942</v>
      </c>
      <c r="D694" s="13" t="s">
        <v>207</v>
      </c>
      <c r="E694" s="13" t="s">
        <v>187</v>
      </c>
      <c r="F694" s="13" t="s">
        <v>188</v>
      </c>
      <c r="G694" s="13" t="s">
        <v>601</v>
      </c>
      <c r="H694" s="13" t="s">
        <v>190</v>
      </c>
      <c r="I694" s="13">
        <v>693</v>
      </c>
    </row>
    <row r="695" spans="1:9" x14ac:dyDescent="0.25">
      <c r="A695" s="13" t="str">
        <f t="shared" si="10"/>
        <v xml:space="preserve">233-C      Straw Mulch, Class II </v>
      </c>
      <c r="B695" s="13" t="s">
        <v>941</v>
      </c>
      <c r="C695" s="13" t="s">
        <v>943</v>
      </c>
      <c r="D695" s="13" t="s">
        <v>425</v>
      </c>
      <c r="E695" s="13" t="s">
        <v>187</v>
      </c>
      <c r="F695" s="13" t="s">
        <v>188</v>
      </c>
      <c r="G695" s="13" t="s">
        <v>601</v>
      </c>
      <c r="H695" s="13" t="s">
        <v>190</v>
      </c>
      <c r="I695" s="13">
        <v>694</v>
      </c>
    </row>
    <row r="696" spans="1:9" x14ac:dyDescent="0.25">
      <c r="A696" s="13" t="str">
        <f t="shared" si="10"/>
        <v xml:space="preserve">233-C      Straw Mulch, Class II </v>
      </c>
      <c r="B696" s="13" t="s">
        <v>941</v>
      </c>
      <c r="C696" s="13" t="s">
        <v>943</v>
      </c>
      <c r="D696" s="13" t="s">
        <v>241</v>
      </c>
      <c r="E696" s="13" t="s">
        <v>187</v>
      </c>
      <c r="F696" s="13" t="s">
        <v>188</v>
      </c>
      <c r="G696" s="13" t="s">
        <v>601</v>
      </c>
      <c r="H696" s="13" t="s">
        <v>190</v>
      </c>
      <c r="I696" s="13">
        <v>695</v>
      </c>
    </row>
    <row r="697" spans="1:9" x14ac:dyDescent="0.25">
      <c r="A697" s="13" t="str">
        <f t="shared" si="10"/>
        <v xml:space="preserve">233-C      Straw Mulch, Class II </v>
      </c>
      <c r="B697" s="13" t="s">
        <v>941</v>
      </c>
      <c r="C697" s="13" t="s">
        <v>943</v>
      </c>
      <c r="D697" s="13" t="s">
        <v>207</v>
      </c>
      <c r="E697" s="13" t="s">
        <v>187</v>
      </c>
      <c r="F697" s="13" t="s">
        <v>188</v>
      </c>
      <c r="G697" s="13" t="s">
        <v>601</v>
      </c>
      <c r="H697" s="13" t="s">
        <v>190</v>
      </c>
      <c r="I697" s="13">
        <v>696</v>
      </c>
    </row>
    <row r="698" spans="1:9" x14ac:dyDescent="0.25">
      <c r="A698" s="13" t="str">
        <f t="shared" si="10"/>
        <v xml:space="preserve">907-234-A  Temporary Silt Fence </v>
      </c>
      <c r="B698" s="13" t="s">
        <v>944</v>
      </c>
      <c r="C698" s="13" t="s">
        <v>945</v>
      </c>
      <c r="D698" s="13" t="s">
        <v>230</v>
      </c>
      <c r="E698" s="13" t="s">
        <v>187</v>
      </c>
      <c r="F698" s="13" t="s">
        <v>188</v>
      </c>
      <c r="G698" s="13" t="s">
        <v>601</v>
      </c>
      <c r="H698" s="13" t="s">
        <v>190</v>
      </c>
      <c r="I698" s="13">
        <v>697</v>
      </c>
    </row>
    <row r="699" spans="1:9" x14ac:dyDescent="0.25">
      <c r="A699" s="13" t="str">
        <f t="shared" si="10"/>
        <v xml:space="preserve">907-234-B  Permanent Silt Fence </v>
      </c>
      <c r="B699" s="13" t="s">
        <v>946</v>
      </c>
      <c r="C699" s="13" t="s">
        <v>947</v>
      </c>
      <c r="D699" s="13" t="s">
        <v>230</v>
      </c>
      <c r="E699" s="13" t="s">
        <v>187</v>
      </c>
      <c r="F699" s="13" t="s">
        <v>188</v>
      </c>
      <c r="G699" s="13" t="s">
        <v>601</v>
      </c>
      <c r="H699" s="13" t="s">
        <v>190</v>
      </c>
      <c r="I699" s="13">
        <v>698</v>
      </c>
    </row>
    <row r="700" spans="1:9" x14ac:dyDescent="0.25">
      <c r="A700" s="13" t="str">
        <f t="shared" si="10"/>
        <v xml:space="preserve">907-234-C  Super Silt Fence </v>
      </c>
      <c r="B700" s="13" t="s">
        <v>948</v>
      </c>
      <c r="C700" s="13" t="s">
        <v>949</v>
      </c>
      <c r="D700" s="13" t="s">
        <v>230</v>
      </c>
      <c r="E700" s="13" t="s">
        <v>187</v>
      </c>
      <c r="F700" s="13" t="s">
        <v>188</v>
      </c>
      <c r="G700" s="13" t="s">
        <v>601</v>
      </c>
      <c r="H700" s="13" t="s">
        <v>190</v>
      </c>
      <c r="I700" s="13">
        <v>699</v>
      </c>
    </row>
    <row r="701" spans="1:9" x14ac:dyDescent="0.25">
      <c r="A701" s="13" t="str">
        <f t="shared" si="10"/>
        <v xml:space="preserve">907-234-D  Inlet Siltation Guard </v>
      </c>
      <c r="B701" s="13" t="s">
        <v>950</v>
      </c>
      <c r="C701" s="13" t="s">
        <v>951</v>
      </c>
      <c r="D701" s="13" t="s">
        <v>207</v>
      </c>
      <c r="E701" s="13" t="s">
        <v>187</v>
      </c>
      <c r="F701" s="13" t="s">
        <v>188</v>
      </c>
      <c r="G701" s="13" t="s">
        <v>601</v>
      </c>
      <c r="H701" s="13" t="s">
        <v>190</v>
      </c>
      <c r="I701" s="13">
        <v>700</v>
      </c>
    </row>
    <row r="702" spans="1:9" x14ac:dyDescent="0.25">
      <c r="A702" s="13" t="str">
        <f t="shared" si="10"/>
        <v xml:space="preserve">907-234-E  Reset Inlet Siltation Guard </v>
      </c>
      <c r="B702" s="13" t="s">
        <v>952</v>
      </c>
      <c r="C702" s="13" t="s">
        <v>953</v>
      </c>
      <c r="D702" s="13" t="s">
        <v>207</v>
      </c>
      <c r="E702" s="13" t="s">
        <v>187</v>
      </c>
      <c r="F702" s="13" t="s">
        <v>188</v>
      </c>
      <c r="G702" s="13" t="s">
        <v>601</v>
      </c>
      <c r="H702" s="13" t="s">
        <v>190</v>
      </c>
      <c r="I702" s="13">
        <v>701</v>
      </c>
    </row>
    <row r="703" spans="1:9" x14ac:dyDescent="0.25">
      <c r="A703" s="13" t="str">
        <f t="shared" si="10"/>
        <v xml:space="preserve">907-234-F  Turbidity Barrier </v>
      </c>
      <c r="B703" s="13" t="s">
        <v>954</v>
      </c>
      <c r="C703" s="13" t="s">
        <v>955</v>
      </c>
      <c r="D703" s="13" t="s">
        <v>230</v>
      </c>
      <c r="E703" s="13" t="s">
        <v>187</v>
      </c>
      <c r="F703" s="13" t="s">
        <v>188</v>
      </c>
      <c r="G703" s="13" t="s">
        <v>601</v>
      </c>
      <c r="H703" s="13" t="s">
        <v>190</v>
      </c>
      <c r="I703" s="13">
        <v>702</v>
      </c>
    </row>
    <row r="704" spans="1:9" x14ac:dyDescent="0.25">
      <c r="A704" s="13" t="str">
        <f t="shared" si="10"/>
        <v xml:space="preserve">235-A      Temporary Erosion Checks </v>
      </c>
      <c r="B704" s="13" t="s">
        <v>956</v>
      </c>
      <c r="C704" s="13" t="s">
        <v>957</v>
      </c>
      <c r="D704" s="13" t="s">
        <v>207</v>
      </c>
      <c r="E704" s="13" t="s">
        <v>187</v>
      </c>
      <c r="F704" s="13" t="s">
        <v>188</v>
      </c>
      <c r="G704" s="13" t="s">
        <v>601</v>
      </c>
      <c r="H704" s="13" t="s">
        <v>190</v>
      </c>
      <c r="I704" s="13">
        <v>703</v>
      </c>
    </row>
    <row r="705" spans="1:9" x14ac:dyDescent="0.25">
      <c r="A705" s="13" t="str">
        <f t="shared" si="10"/>
        <v xml:space="preserve">236-A      Silt Basin, Type A </v>
      </c>
      <c r="B705" s="13" t="s">
        <v>958</v>
      </c>
      <c r="C705" s="13" t="s">
        <v>959</v>
      </c>
      <c r="D705" s="13" t="s">
        <v>207</v>
      </c>
      <c r="E705" s="13" t="s">
        <v>187</v>
      </c>
      <c r="F705" s="13" t="s">
        <v>188</v>
      </c>
      <c r="G705" s="13" t="s">
        <v>601</v>
      </c>
      <c r="H705" s="13" t="s">
        <v>190</v>
      </c>
      <c r="I705" s="13">
        <v>704</v>
      </c>
    </row>
    <row r="706" spans="1:9" x14ac:dyDescent="0.25">
      <c r="A706" s="13" t="str">
        <f t="shared" si="10"/>
        <v xml:space="preserve">236-A      Silt Basin, Type A Modified </v>
      </c>
      <c r="B706" s="13" t="s">
        <v>958</v>
      </c>
      <c r="C706" s="13" t="s">
        <v>960</v>
      </c>
      <c r="D706" s="13" t="s">
        <v>207</v>
      </c>
      <c r="E706" s="13" t="s">
        <v>187</v>
      </c>
      <c r="F706" s="13" t="s">
        <v>188</v>
      </c>
      <c r="G706" s="13" t="s">
        <v>601</v>
      </c>
      <c r="H706" s="13" t="s">
        <v>190</v>
      </c>
      <c r="I706" s="13">
        <v>705</v>
      </c>
    </row>
    <row r="707" spans="1:9" x14ac:dyDescent="0.25">
      <c r="A707" s="13" t="str">
        <f t="shared" ref="A707:A770" si="11">_xlfn.CONCAT(B707," ", C707)</f>
        <v xml:space="preserve">236-A      Silt Basin, Type B </v>
      </c>
      <c r="B707" s="13" t="s">
        <v>958</v>
      </c>
      <c r="C707" s="13" t="s">
        <v>961</v>
      </c>
      <c r="D707" s="13" t="s">
        <v>207</v>
      </c>
      <c r="E707" s="13" t="s">
        <v>187</v>
      </c>
      <c r="F707" s="13" t="s">
        <v>188</v>
      </c>
      <c r="G707" s="13" t="s">
        <v>601</v>
      </c>
      <c r="H707" s="13" t="s">
        <v>190</v>
      </c>
      <c r="I707" s="13">
        <v>706</v>
      </c>
    </row>
    <row r="708" spans="1:9" x14ac:dyDescent="0.25">
      <c r="A708" s="13" t="str">
        <f t="shared" si="11"/>
        <v xml:space="preserve">236-A      Silt Basin, Type B Modified </v>
      </c>
      <c r="B708" s="13" t="s">
        <v>958</v>
      </c>
      <c r="C708" s="13" t="s">
        <v>962</v>
      </c>
      <c r="D708" s="13" t="s">
        <v>207</v>
      </c>
      <c r="E708" s="13" t="s">
        <v>187</v>
      </c>
      <c r="F708" s="13" t="s">
        <v>188</v>
      </c>
      <c r="G708" s="13" t="s">
        <v>601</v>
      </c>
      <c r="H708" s="13" t="s">
        <v>190</v>
      </c>
      <c r="I708" s="13">
        <v>707</v>
      </c>
    </row>
    <row r="709" spans="1:9" x14ac:dyDescent="0.25">
      <c r="A709" s="13" t="str">
        <f t="shared" si="11"/>
        <v xml:space="preserve">236-A      Silt Basin, Type C </v>
      </c>
      <c r="B709" s="13" t="s">
        <v>958</v>
      </c>
      <c r="C709" s="13" t="s">
        <v>963</v>
      </c>
      <c r="D709" s="13" t="s">
        <v>207</v>
      </c>
      <c r="E709" s="13" t="s">
        <v>187</v>
      </c>
      <c r="F709" s="13" t="s">
        <v>188</v>
      </c>
      <c r="G709" s="13" t="s">
        <v>601</v>
      </c>
      <c r="H709" s="13" t="s">
        <v>190</v>
      </c>
      <c r="I709" s="13">
        <v>708</v>
      </c>
    </row>
    <row r="710" spans="1:9" x14ac:dyDescent="0.25">
      <c r="A710" s="13" t="str">
        <f t="shared" si="11"/>
        <v xml:space="preserve">236-A      Silt Basin, Type C1 </v>
      </c>
      <c r="B710" s="13" t="s">
        <v>958</v>
      </c>
      <c r="C710" s="13" t="s">
        <v>964</v>
      </c>
      <c r="D710" s="13" t="s">
        <v>207</v>
      </c>
      <c r="E710" s="13" t="s">
        <v>187</v>
      </c>
      <c r="F710" s="13" t="s">
        <v>188</v>
      </c>
      <c r="G710" s="13" t="s">
        <v>601</v>
      </c>
      <c r="H710" s="13" t="s">
        <v>190</v>
      </c>
      <c r="I710" s="13">
        <v>709</v>
      </c>
    </row>
    <row r="711" spans="1:9" x14ac:dyDescent="0.25">
      <c r="A711" s="13" t="str">
        <f t="shared" si="11"/>
        <v xml:space="preserve">236-A      Silt Basin, Type C2 </v>
      </c>
      <c r="B711" s="13" t="s">
        <v>958</v>
      </c>
      <c r="C711" s="13" t="s">
        <v>965</v>
      </c>
      <c r="D711" s="13" t="s">
        <v>207</v>
      </c>
      <c r="E711" s="13" t="s">
        <v>187</v>
      </c>
      <c r="F711" s="13" t="s">
        <v>188</v>
      </c>
      <c r="G711" s="13" t="s">
        <v>601</v>
      </c>
      <c r="H711" s="13" t="s">
        <v>190</v>
      </c>
      <c r="I711" s="13">
        <v>710</v>
      </c>
    </row>
    <row r="712" spans="1:9" x14ac:dyDescent="0.25">
      <c r="A712" s="13" t="str">
        <f t="shared" si="11"/>
        <v xml:space="preserve">236-A      Silt Basin, Type D </v>
      </c>
      <c r="B712" s="13" t="s">
        <v>958</v>
      </c>
      <c r="C712" s="13" t="s">
        <v>966</v>
      </c>
      <c r="D712" s="13" t="s">
        <v>207</v>
      </c>
      <c r="E712" s="13" t="s">
        <v>187</v>
      </c>
      <c r="F712" s="13" t="s">
        <v>188</v>
      </c>
      <c r="G712" s="13" t="s">
        <v>601</v>
      </c>
      <c r="H712" s="13" t="s">
        <v>190</v>
      </c>
      <c r="I712" s="13">
        <v>711</v>
      </c>
    </row>
    <row r="713" spans="1:9" x14ac:dyDescent="0.25">
      <c r="A713" s="13" t="str">
        <f t="shared" si="11"/>
        <v xml:space="preserve">236-A      Silt Basin, Type D1 </v>
      </c>
      <c r="B713" s="13" t="s">
        <v>958</v>
      </c>
      <c r="C713" s="13" t="s">
        <v>967</v>
      </c>
      <c r="D713" s="13" t="s">
        <v>207</v>
      </c>
      <c r="E713" s="13" t="s">
        <v>187</v>
      </c>
      <c r="F713" s="13" t="s">
        <v>188</v>
      </c>
      <c r="G713" s="13" t="s">
        <v>601</v>
      </c>
      <c r="H713" s="13" t="s">
        <v>190</v>
      </c>
      <c r="I713" s="13">
        <v>712</v>
      </c>
    </row>
    <row r="714" spans="1:9" x14ac:dyDescent="0.25">
      <c r="A714" s="13" t="str">
        <f t="shared" si="11"/>
        <v xml:space="preserve">236-A      Silt Basin, Type D2 </v>
      </c>
      <c r="B714" s="13" t="s">
        <v>958</v>
      </c>
      <c r="C714" s="13" t="s">
        <v>968</v>
      </c>
      <c r="D714" s="13" t="s">
        <v>207</v>
      </c>
      <c r="E714" s="13" t="s">
        <v>187</v>
      </c>
      <c r="F714" s="13" t="s">
        <v>188</v>
      </c>
      <c r="G714" s="13" t="s">
        <v>601</v>
      </c>
      <c r="H714" s="13" t="s">
        <v>190</v>
      </c>
      <c r="I714" s="13">
        <v>713</v>
      </c>
    </row>
    <row r="715" spans="1:9" x14ac:dyDescent="0.25">
      <c r="A715" s="13" t="str">
        <f t="shared" si="11"/>
        <v xml:space="preserve">236-B      Maintenance and Removal of Existing Silt Basins, Type A </v>
      </c>
      <c r="B715" s="13" t="s">
        <v>969</v>
      </c>
      <c r="C715" s="13" t="s">
        <v>970</v>
      </c>
      <c r="D715" s="13" t="s">
        <v>207</v>
      </c>
      <c r="E715" s="13" t="s">
        <v>187</v>
      </c>
      <c r="F715" s="13" t="s">
        <v>188</v>
      </c>
      <c r="G715" s="13" t="s">
        <v>601</v>
      </c>
      <c r="H715" s="13" t="s">
        <v>190</v>
      </c>
      <c r="I715" s="13">
        <v>714</v>
      </c>
    </row>
    <row r="716" spans="1:9" x14ac:dyDescent="0.25">
      <c r="A716" s="13" t="str">
        <f t="shared" si="11"/>
        <v xml:space="preserve">236-B      Maintenance and Removal of Existing Silt Basins, Type B </v>
      </c>
      <c r="B716" s="13" t="s">
        <v>969</v>
      </c>
      <c r="C716" s="13" t="s">
        <v>971</v>
      </c>
      <c r="D716" s="13" t="s">
        <v>207</v>
      </c>
      <c r="E716" s="13" t="s">
        <v>187</v>
      </c>
      <c r="F716" s="13" t="s">
        <v>188</v>
      </c>
      <c r="G716" s="13" t="s">
        <v>601</v>
      </c>
      <c r="H716" s="13" t="s">
        <v>190</v>
      </c>
      <c r="I716" s="13">
        <v>715</v>
      </c>
    </row>
    <row r="717" spans="1:9" x14ac:dyDescent="0.25">
      <c r="A717" s="13" t="str">
        <f t="shared" si="11"/>
        <v xml:space="preserve">236-B      Maintenance and Removal of Existing Silt Basins, Type C </v>
      </c>
      <c r="B717" s="13" t="s">
        <v>969</v>
      </c>
      <c r="C717" s="13" t="s">
        <v>972</v>
      </c>
      <c r="D717" s="13" t="s">
        <v>207</v>
      </c>
      <c r="E717" s="13" t="s">
        <v>187</v>
      </c>
      <c r="F717" s="13" t="s">
        <v>188</v>
      </c>
      <c r="G717" s="13" t="s">
        <v>601</v>
      </c>
      <c r="H717" s="13" t="s">
        <v>190</v>
      </c>
      <c r="I717" s="13">
        <v>716</v>
      </c>
    </row>
    <row r="718" spans="1:9" x14ac:dyDescent="0.25">
      <c r="A718" s="13" t="str">
        <f t="shared" si="11"/>
        <v xml:space="preserve">236-B      Maintenance and Removal of Existing Silt Basins, Type D </v>
      </c>
      <c r="B718" s="13" t="s">
        <v>969</v>
      </c>
      <c r="C718" s="13" t="s">
        <v>973</v>
      </c>
      <c r="D718" s="13" t="s">
        <v>207</v>
      </c>
      <c r="E718" s="13" t="s">
        <v>187</v>
      </c>
      <c r="F718" s="13" t="s">
        <v>188</v>
      </c>
      <c r="G718" s="13" t="s">
        <v>601</v>
      </c>
      <c r="H718" s="13" t="s">
        <v>190</v>
      </c>
      <c r="I718" s="13">
        <v>717</v>
      </c>
    </row>
    <row r="719" spans="1:9" x14ac:dyDescent="0.25">
      <c r="A719" s="13" t="str">
        <f t="shared" si="11"/>
        <v xml:space="preserve">237-A      Wattles, 12" </v>
      </c>
      <c r="B719" s="13" t="s">
        <v>974</v>
      </c>
      <c r="C719" s="13" t="s">
        <v>975</v>
      </c>
      <c r="D719" s="13" t="s">
        <v>230</v>
      </c>
      <c r="E719" s="13" t="s">
        <v>187</v>
      </c>
      <c r="F719" s="13" t="s">
        <v>188</v>
      </c>
      <c r="G719" s="13" t="s">
        <v>601</v>
      </c>
      <c r="H719" s="13" t="s">
        <v>190</v>
      </c>
      <c r="I719" s="13">
        <v>718</v>
      </c>
    </row>
    <row r="720" spans="1:9" x14ac:dyDescent="0.25">
      <c r="A720" s="13" t="str">
        <f t="shared" si="11"/>
        <v xml:space="preserve">237-A      Wattles, 20" </v>
      </c>
      <c r="B720" s="13" t="s">
        <v>974</v>
      </c>
      <c r="C720" s="13" t="s">
        <v>976</v>
      </c>
      <c r="D720" s="13" t="s">
        <v>230</v>
      </c>
      <c r="E720" s="13" t="s">
        <v>187</v>
      </c>
      <c r="F720" s="13" t="s">
        <v>188</v>
      </c>
      <c r="G720" s="13" t="s">
        <v>601</v>
      </c>
      <c r="H720" s="13" t="s">
        <v>190</v>
      </c>
      <c r="I720" s="13">
        <v>719</v>
      </c>
    </row>
    <row r="721" spans="1:9" x14ac:dyDescent="0.25">
      <c r="A721" s="13" t="str">
        <f t="shared" si="11"/>
        <v xml:space="preserve">907-237-B  Wattles, Heavy-Duty </v>
      </c>
      <c r="B721" s="13" t="s">
        <v>977</v>
      </c>
      <c r="C721" s="13" t="s">
        <v>978</v>
      </c>
      <c r="D721" s="13" t="s">
        <v>230</v>
      </c>
      <c r="E721" s="13" t="s">
        <v>187</v>
      </c>
      <c r="F721" s="13" t="s">
        <v>188</v>
      </c>
      <c r="G721" s="13" t="s">
        <v>601</v>
      </c>
      <c r="H721" s="13" t="s">
        <v>190</v>
      </c>
      <c r="I721" s="13">
        <v>720</v>
      </c>
    </row>
    <row r="722" spans="1:9" x14ac:dyDescent="0.25">
      <c r="A722" s="13" t="str">
        <f t="shared" si="11"/>
        <v xml:space="preserve">239-A      Temporary Slope Drains </v>
      </c>
      <c r="B722" s="13" t="s">
        <v>979</v>
      </c>
      <c r="C722" s="13" t="s">
        <v>980</v>
      </c>
      <c r="D722" s="13" t="s">
        <v>230</v>
      </c>
      <c r="E722" s="13" t="s">
        <v>187</v>
      </c>
      <c r="F722" s="13" t="s">
        <v>188</v>
      </c>
      <c r="G722" s="13" t="s">
        <v>601</v>
      </c>
      <c r="H722" s="13" t="s">
        <v>190</v>
      </c>
      <c r="I722" s="13">
        <v>721</v>
      </c>
    </row>
    <row r="723" spans="1:9" x14ac:dyDescent="0.25">
      <c r="A723" s="13" t="str">
        <f t="shared" si="11"/>
        <v xml:space="preserve">907-240-A  Interlocking Flexible Block Erosion Control System </v>
      </c>
      <c r="B723" s="13" t="s">
        <v>981</v>
      </c>
      <c r="C723" s="13" t="s">
        <v>982</v>
      </c>
      <c r="D723" s="13" t="s">
        <v>228</v>
      </c>
      <c r="E723" s="13" t="s">
        <v>187</v>
      </c>
      <c r="F723" s="13" t="s">
        <v>188</v>
      </c>
      <c r="G723" s="13" t="s">
        <v>601</v>
      </c>
      <c r="H723" s="13" t="s">
        <v>190</v>
      </c>
      <c r="I723" s="13">
        <v>722</v>
      </c>
    </row>
    <row r="724" spans="1:9" x14ac:dyDescent="0.25">
      <c r="A724" s="13" t="str">
        <f t="shared" si="11"/>
        <v xml:space="preserve">907-241-A  Floc Blocks </v>
      </c>
      <c r="B724" s="13" t="s">
        <v>983</v>
      </c>
      <c r="C724" s="13" t="s">
        <v>984</v>
      </c>
      <c r="D724" s="13" t="s">
        <v>207</v>
      </c>
      <c r="E724" s="13" t="s">
        <v>187</v>
      </c>
      <c r="F724" s="13" t="s">
        <v>188</v>
      </c>
      <c r="G724" s="13" t="s">
        <v>601</v>
      </c>
      <c r="H724" s="13" t="s">
        <v>190</v>
      </c>
      <c r="I724" s="13">
        <v>723</v>
      </c>
    </row>
    <row r="725" spans="1:9" x14ac:dyDescent="0.25">
      <c r="A725" s="13" t="str">
        <f t="shared" si="11"/>
        <v xml:space="preserve">907-242-A  Construction of </v>
      </c>
      <c r="B725" s="13" t="s">
        <v>985</v>
      </c>
      <c r="C725" s="13" t="s">
        <v>194</v>
      </c>
      <c r="D725" s="13" t="s">
        <v>186</v>
      </c>
      <c r="E725" s="13" t="s">
        <v>187</v>
      </c>
      <c r="F725" s="13" t="s">
        <v>188</v>
      </c>
      <c r="G725" s="13" t="s">
        <v>601</v>
      </c>
      <c r="H725" s="13" t="s">
        <v>190</v>
      </c>
      <c r="I725" s="13">
        <v>724</v>
      </c>
    </row>
    <row r="726" spans="1:9" x14ac:dyDescent="0.25">
      <c r="A726" s="13" t="str">
        <f t="shared" si="11"/>
        <v xml:space="preserve">907-242-A  Installation of </v>
      </c>
      <c r="B726" s="13" t="s">
        <v>985</v>
      </c>
      <c r="C726" s="13" t="s">
        <v>198</v>
      </c>
      <c r="D726" s="13" t="s">
        <v>230</v>
      </c>
      <c r="E726" s="13" t="s">
        <v>187</v>
      </c>
      <c r="F726" s="13" t="s">
        <v>188</v>
      </c>
      <c r="G726" s="13" t="s">
        <v>601</v>
      </c>
      <c r="H726" s="13" t="s">
        <v>190</v>
      </c>
      <c r="I726" s="13">
        <v>725</v>
      </c>
    </row>
    <row r="727" spans="1:9" x14ac:dyDescent="0.25">
      <c r="A727" s="13" t="str">
        <f t="shared" si="11"/>
        <v xml:space="preserve">907-242-A  Installation of </v>
      </c>
      <c r="B727" s="13" t="s">
        <v>985</v>
      </c>
      <c r="C727" s="13" t="s">
        <v>198</v>
      </c>
      <c r="D727" s="13" t="s">
        <v>207</v>
      </c>
      <c r="E727" s="13" t="s">
        <v>187</v>
      </c>
      <c r="F727" s="13" t="s">
        <v>188</v>
      </c>
      <c r="G727" s="13" t="s">
        <v>601</v>
      </c>
      <c r="H727" s="13" t="s">
        <v>190</v>
      </c>
      <c r="I727" s="13">
        <v>726</v>
      </c>
    </row>
    <row r="728" spans="1:9" x14ac:dyDescent="0.25">
      <c r="A728" s="13" t="str">
        <f t="shared" si="11"/>
        <v xml:space="preserve">907-242-A  Installation of </v>
      </c>
      <c r="B728" s="13" t="s">
        <v>985</v>
      </c>
      <c r="C728" s="13" t="s">
        <v>198</v>
      </c>
      <c r="D728" s="13" t="s">
        <v>186</v>
      </c>
      <c r="E728" s="13" t="s">
        <v>187</v>
      </c>
      <c r="F728" s="13" t="s">
        <v>188</v>
      </c>
      <c r="G728" s="13" t="s">
        <v>601</v>
      </c>
      <c r="H728" s="13" t="s">
        <v>190</v>
      </c>
      <c r="I728" s="13">
        <v>727</v>
      </c>
    </row>
    <row r="729" spans="1:9" x14ac:dyDescent="0.25">
      <c r="A729" s="13" t="str">
        <f t="shared" si="11"/>
        <v xml:space="preserve">907-242-A  Renovation of </v>
      </c>
      <c r="B729" s="13" t="s">
        <v>985</v>
      </c>
      <c r="C729" s="13" t="s">
        <v>986</v>
      </c>
      <c r="D729" s="13" t="s">
        <v>186</v>
      </c>
      <c r="E729" s="13" t="s">
        <v>187</v>
      </c>
      <c r="F729" s="13" t="s">
        <v>188</v>
      </c>
      <c r="G729" s="13" t="s">
        <v>601</v>
      </c>
      <c r="H729" s="13" t="s">
        <v>190</v>
      </c>
      <c r="I729" s="13">
        <v>728</v>
      </c>
    </row>
    <row r="730" spans="1:9" x14ac:dyDescent="0.25">
      <c r="A730" s="13" t="str">
        <f t="shared" si="11"/>
        <v xml:space="preserve">907-242-A  Construction of </v>
      </c>
      <c r="B730" s="13" t="s">
        <v>985</v>
      </c>
      <c r="C730" s="13" t="s">
        <v>194</v>
      </c>
      <c r="D730" s="13" t="s">
        <v>207</v>
      </c>
      <c r="E730" s="13" t="s">
        <v>187</v>
      </c>
      <c r="F730" s="13" t="s">
        <v>188</v>
      </c>
      <c r="G730" s="13" t="s">
        <v>601</v>
      </c>
      <c r="H730" s="13" t="s">
        <v>190</v>
      </c>
      <c r="I730" s="13">
        <v>729</v>
      </c>
    </row>
    <row r="731" spans="1:9" x14ac:dyDescent="0.25">
      <c r="A731" s="13" t="str">
        <f t="shared" si="11"/>
        <v xml:space="preserve">907-242-PP Construction of </v>
      </c>
      <c r="B731" s="13" t="s">
        <v>987</v>
      </c>
      <c r="C731" s="13" t="s">
        <v>194</v>
      </c>
      <c r="D731" s="13" t="s">
        <v>186</v>
      </c>
      <c r="E731" s="13" t="s">
        <v>187</v>
      </c>
      <c r="F731" s="13" t="s">
        <v>188</v>
      </c>
      <c r="G731" s="13" t="s">
        <v>601</v>
      </c>
      <c r="H731" s="13" t="s">
        <v>190</v>
      </c>
      <c r="I731" s="13">
        <v>730</v>
      </c>
    </row>
    <row r="732" spans="1:9" x14ac:dyDescent="0.25">
      <c r="A732" s="13" t="str">
        <f t="shared" si="11"/>
        <v xml:space="preserve">907-242-PP Installation of </v>
      </c>
      <c r="B732" s="13" t="s">
        <v>987</v>
      </c>
      <c r="C732" s="13" t="s">
        <v>198</v>
      </c>
      <c r="D732" s="13" t="s">
        <v>186</v>
      </c>
      <c r="E732" s="13" t="s">
        <v>187</v>
      </c>
      <c r="F732" s="13" t="s">
        <v>188</v>
      </c>
      <c r="G732" s="13" t="s">
        <v>601</v>
      </c>
      <c r="H732" s="13" t="s">
        <v>190</v>
      </c>
      <c r="I732" s="13">
        <v>731</v>
      </c>
    </row>
    <row r="733" spans="1:9" x14ac:dyDescent="0.25">
      <c r="A733" s="13" t="str">
        <f t="shared" si="11"/>
        <v xml:space="preserve">907-242-PP Installation of </v>
      </c>
      <c r="B733" s="13" t="s">
        <v>987</v>
      </c>
      <c r="C733" s="13" t="s">
        <v>198</v>
      </c>
      <c r="D733" s="13" t="s">
        <v>207</v>
      </c>
      <c r="E733" s="13" t="s">
        <v>187</v>
      </c>
      <c r="F733" s="13" t="s">
        <v>188</v>
      </c>
      <c r="G733" s="13" t="s">
        <v>601</v>
      </c>
      <c r="H733" s="13" t="s">
        <v>190</v>
      </c>
      <c r="I733" s="13">
        <v>732</v>
      </c>
    </row>
    <row r="734" spans="1:9" x14ac:dyDescent="0.25">
      <c r="A734" s="13" t="str">
        <f t="shared" si="11"/>
        <v xml:space="preserve">907-243-PP Herbicide </v>
      </c>
      <c r="B734" s="13" t="s">
        <v>988</v>
      </c>
      <c r="C734" s="13" t="s">
        <v>989</v>
      </c>
      <c r="D734" s="13" t="s">
        <v>213</v>
      </c>
      <c r="E734" s="13" t="s">
        <v>187</v>
      </c>
      <c r="F734" s="13" t="s">
        <v>188</v>
      </c>
      <c r="G734" s="13" t="s">
        <v>601</v>
      </c>
      <c r="H734" s="13" t="s">
        <v>190</v>
      </c>
      <c r="I734" s="13">
        <v>733</v>
      </c>
    </row>
    <row r="735" spans="1:9" x14ac:dyDescent="0.25">
      <c r="A735" s="13" t="str">
        <f t="shared" si="11"/>
        <v xml:space="preserve">907-243-PP Herbicide </v>
      </c>
      <c r="B735" s="13" t="s">
        <v>988</v>
      </c>
      <c r="C735" s="13" t="s">
        <v>989</v>
      </c>
      <c r="D735" s="13" t="s">
        <v>216</v>
      </c>
      <c r="E735" s="13" t="s">
        <v>187</v>
      </c>
      <c r="F735" s="13" t="s">
        <v>188</v>
      </c>
      <c r="G735" s="13" t="s">
        <v>601</v>
      </c>
      <c r="H735" s="13" t="s">
        <v>190</v>
      </c>
      <c r="I735" s="13">
        <v>734</v>
      </c>
    </row>
    <row r="736" spans="1:9" x14ac:dyDescent="0.25">
      <c r="A736" s="13" t="str">
        <f t="shared" si="11"/>
        <v xml:space="preserve">907-244-A  Tree Pruning, Less Than or Equal to 8 inches </v>
      </c>
      <c r="B736" s="13" t="s">
        <v>990</v>
      </c>
      <c r="C736" s="13" t="s">
        <v>991</v>
      </c>
      <c r="D736" s="13" t="s">
        <v>207</v>
      </c>
      <c r="E736" s="13" t="s">
        <v>187</v>
      </c>
      <c r="F736" s="13" t="s">
        <v>188</v>
      </c>
      <c r="G736" s="13" t="s">
        <v>601</v>
      </c>
      <c r="H736" s="13" t="s">
        <v>190</v>
      </c>
      <c r="I736" s="13">
        <v>735</v>
      </c>
    </row>
    <row r="737" spans="1:9" x14ac:dyDescent="0.25">
      <c r="A737" s="13" t="str">
        <f t="shared" si="11"/>
        <v xml:space="preserve">907-244-A  Tree Pruning, Greater Than 8 inches to 16 inches </v>
      </c>
      <c r="B737" s="13" t="s">
        <v>990</v>
      </c>
      <c r="C737" s="13" t="s">
        <v>992</v>
      </c>
      <c r="D737" s="13" t="s">
        <v>207</v>
      </c>
      <c r="E737" s="13" t="s">
        <v>187</v>
      </c>
      <c r="F737" s="13" t="s">
        <v>188</v>
      </c>
      <c r="G737" s="13" t="s">
        <v>601</v>
      </c>
      <c r="H737" s="13" t="s">
        <v>190</v>
      </c>
      <c r="I737" s="13">
        <v>736</v>
      </c>
    </row>
    <row r="738" spans="1:9" x14ac:dyDescent="0.25">
      <c r="A738" s="13" t="str">
        <f t="shared" si="11"/>
        <v xml:space="preserve">907-244-A  Tree Pruning, Greater Than 16 inches </v>
      </c>
      <c r="B738" s="13" t="s">
        <v>990</v>
      </c>
      <c r="C738" s="13" t="s">
        <v>993</v>
      </c>
      <c r="D738" s="13" t="s">
        <v>207</v>
      </c>
      <c r="E738" s="13" t="s">
        <v>187</v>
      </c>
      <c r="F738" s="13" t="s">
        <v>188</v>
      </c>
      <c r="G738" s="13" t="s">
        <v>601</v>
      </c>
      <c r="H738" s="13" t="s">
        <v>190</v>
      </c>
      <c r="I738" s="13">
        <v>737</v>
      </c>
    </row>
    <row r="739" spans="1:9" x14ac:dyDescent="0.25">
      <c r="A739" s="13" t="str">
        <f t="shared" si="11"/>
        <v xml:space="preserve">245-A      Silt Dike </v>
      </c>
      <c r="B739" s="13" t="s">
        <v>994</v>
      </c>
      <c r="C739" s="13" t="s">
        <v>995</v>
      </c>
      <c r="D739" s="13" t="s">
        <v>230</v>
      </c>
      <c r="E739" s="13" t="s">
        <v>187</v>
      </c>
      <c r="F739" s="13" t="s">
        <v>188</v>
      </c>
      <c r="G739" s="13" t="s">
        <v>601</v>
      </c>
      <c r="H739" s="13" t="s">
        <v>190</v>
      </c>
      <c r="I739" s="13">
        <v>738</v>
      </c>
    </row>
    <row r="740" spans="1:9" x14ac:dyDescent="0.25">
      <c r="A740" s="13" t="str">
        <f t="shared" si="11"/>
        <v xml:space="preserve">246-A      Sandbags </v>
      </c>
      <c r="B740" s="13" t="s">
        <v>996</v>
      </c>
      <c r="C740" s="13" t="s">
        <v>997</v>
      </c>
      <c r="D740" s="13" t="s">
        <v>230</v>
      </c>
      <c r="E740" s="13" t="s">
        <v>187</v>
      </c>
      <c r="F740" s="13" t="s">
        <v>188</v>
      </c>
      <c r="G740" s="13" t="s">
        <v>601</v>
      </c>
      <c r="H740" s="13" t="s">
        <v>190</v>
      </c>
      <c r="I740" s="13">
        <v>739</v>
      </c>
    </row>
    <row r="741" spans="1:9" x14ac:dyDescent="0.25">
      <c r="A741" s="13" t="str">
        <f t="shared" si="11"/>
        <v xml:space="preserve">246-A      Sandbags </v>
      </c>
      <c r="B741" s="13" t="s">
        <v>996</v>
      </c>
      <c r="C741" s="13" t="s">
        <v>997</v>
      </c>
      <c r="D741" s="13" t="s">
        <v>207</v>
      </c>
      <c r="E741" s="13" t="s">
        <v>187</v>
      </c>
      <c r="F741" s="13" t="s">
        <v>188</v>
      </c>
      <c r="G741" s="13" t="s">
        <v>601</v>
      </c>
      <c r="H741" s="13" t="s">
        <v>190</v>
      </c>
      <c r="I741" s="13">
        <v>740</v>
      </c>
    </row>
    <row r="742" spans="1:9" x14ac:dyDescent="0.25">
      <c r="A742" s="13" t="str">
        <f t="shared" si="11"/>
        <v xml:space="preserve">246-B      Rockbags </v>
      </c>
      <c r="B742" s="13" t="s">
        <v>998</v>
      </c>
      <c r="C742" s="13" t="s">
        <v>999</v>
      </c>
      <c r="D742" s="13" t="s">
        <v>207</v>
      </c>
      <c r="E742" s="13" t="s">
        <v>187</v>
      </c>
      <c r="F742" s="13" t="s">
        <v>188</v>
      </c>
      <c r="G742" s="13" t="s">
        <v>601</v>
      </c>
      <c r="H742" s="13" t="s">
        <v>190</v>
      </c>
      <c r="I742" s="13">
        <v>741</v>
      </c>
    </row>
    <row r="743" spans="1:9" x14ac:dyDescent="0.25">
      <c r="A743" s="13" t="str">
        <f t="shared" si="11"/>
        <v xml:space="preserve">246-B      Rockbags </v>
      </c>
      <c r="B743" s="13" t="s">
        <v>998</v>
      </c>
      <c r="C743" s="13" t="s">
        <v>999</v>
      </c>
      <c r="D743" s="13" t="s">
        <v>230</v>
      </c>
      <c r="E743" s="13" t="s">
        <v>187</v>
      </c>
      <c r="F743" s="13" t="s">
        <v>188</v>
      </c>
      <c r="G743" s="13" t="s">
        <v>601</v>
      </c>
      <c r="H743" s="13" t="s">
        <v>190</v>
      </c>
      <c r="I743" s="13">
        <v>742</v>
      </c>
    </row>
    <row r="744" spans="1:9" x14ac:dyDescent="0.25">
      <c r="A744" s="13" t="str">
        <f t="shared" si="11"/>
        <v xml:space="preserve">247-A      Temporary Stream Diversion </v>
      </c>
      <c r="B744" s="13" t="s">
        <v>1000</v>
      </c>
      <c r="C744" s="13" t="s">
        <v>1001</v>
      </c>
      <c r="D744" s="13" t="s">
        <v>207</v>
      </c>
      <c r="E744" s="13" t="s">
        <v>187</v>
      </c>
      <c r="F744" s="13" t="s">
        <v>188</v>
      </c>
      <c r="G744" s="13" t="s">
        <v>601</v>
      </c>
      <c r="H744" s="13" t="s">
        <v>190</v>
      </c>
      <c r="I744" s="13">
        <v>743</v>
      </c>
    </row>
    <row r="745" spans="1:9" x14ac:dyDescent="0.25">
      <c r="A745" s="13" t="str">
        <f t="shared" si="11"/>
        <v xml:space="preserve">249-A      Riprap for Erosion Control </v>
      </c>
      <c r="B745" s="13" t="s">
        <v>1002</v>
      </c>
      <c r="C745" s="13" t="s">
        <v>1003</v>
      </c>
      <c r="D745" s="13" t="s">
        <v>425</v>
      </c>
      <c r="E745" s="13" t="s">
        <v>187</v>
      </c>
      <c r="F745" s="13" t="s">
        <v>188</v>
      </c>
      <c r="G745" s="13" t="s">
        <v>601</v>
      </c>
      <c r="H745" s="13" t="s">
        <v>190</v>
      </c>
      <c r="I745" s="13">
        <v>744</v>
      </c>
    </row>
    <row r="746" spans="1:9" x14ac:dyDescent="0.25">
      <c r="A746" s="13" t="str">
        <f t="shared" si="11"/>
        <v xml:space="preserve">249-B      Remove and Reset Riprap </v>
      </c>
      <c r="B746" s="13" t="s">
        <v>1004</v>
      </c>
      <c r="C746" s="13" t="s">
        <v>1005</v>
      </c>
      <c r="D746" s="13" t="s">
        <v>241</v>
      </c>
      <c r="E746" s="13" t="s">
        <v>187</v>
      </c>
      <c r="F746" s="13" t="s">
        <v>188</v>
      </c>
      <c r="G746" s="13" t="s">
        <v>601</v>
      </c>
      <c r="H746" s="13" t="s">
        <v>190</v>
      </c>
      <c r="I746" s="13">
        <v>745</v>
      </c>
    </row>
    <row r="747" spans="1:9" x14ac:dyDescent="0.25">
      <c r="A747" s="13" t="str">
        <f t="shared" si="11"/>
        <v xml:space="preserve">907-250-A  Polyacrylamide (PAM) </v>
      </c>
      <c r="B747" s="13" t="s">
        <v>1006</v>
      </c>
      <c r="C747" s="13" t="s">
        <v>1007</v>
      </c>
      <c r="D747" s="13" t="s">
        <v>1008</v>
      </c>
      <c r="E747" s="13" t="s">
        <v>187</v>
      </c>
      <c r="F747" s="13" t="s">
        <v>188</v>
      </c>
      <c r="G747" s="13" t="s">
        <v>601</v>
      </c>
      <c r="H747" s="13" t="s">
        <v>190</v>
      </c>
      <c r="I747" s="13">
        <v>746</v>
      </c>
    </row>
    <row r="748" spans="1:9" x14ac:dyDescent="0.25">
      <c r="A748" s="13" t="str">
        <f t="shared" si="11"/>
        <v xml:space="preserve">907-252-A  Sediment Retention Barrier </v>
      </c>
      <c r="B748" s="13" t="s">
        <v>1009</v>
      </c>
      <c r="C748" s="13" t="s">
        <v>1010</v>
      </c>
      <c r="D748" s="13" t="s">
        <v>230</v>
      </c>
      <c r="E748" s="13" t="s">
        <v>187</v>
      </c>
      <c r="F748" s="13" t="s">
        <v>188</v>
      </c>
      <c r="G748" s="13" t="s">
        <v>601</v>
      </c>
      <c r="H748" s="13" t="s">
        <v>190</v>
      </c>
      <c r="I748" s="13">
        <v>747</v>
      </c>
    </row>
    <row r="749" spans="1:9" x14ac:dyDescent="0.25">
      <c r="A749" s="13" t="str">
        <f t="shared" si="11"/>
        <v xml:space="preserve">907-253-A  Coir Fiber Baffle </v>
      </c>
      <c r="B749" s="13" t="s">
        <v>1011</v>
      </c>
      <c r="C749" s="13" t="s">
        <v>1012</v>
      </c>
      <c r="D749" s="13" t="s">
        <v>230</v>
      </c>
      <c r="E749" s="13" t="s">
        <v>187</v>
      </c>
      <c r="F749" s="13" t="s">
        <v>188</v>
      </c>
      <c r="G749" s="13" t="s">
        <v>601</v>
      </c>
      <c r="H749" s="13" t="s">
        <v>190</v>
      </c>
      <c r="I749" s="13">
        <v>748</v>
      </c>
    </row>
    <row r="750" spans="1:9" x14ac:dyDescent="0.25">
      <c r="A750" s="13" t="str">
        <f t="shared" si="11"/>
        <v xml:space="preserve">907-255-A  Bird Netting System </v>
      </c>
      <c r="B750" s="13" t="s">
        <v>1013</v>
      </c>
      <c r="C750" s="13" t="s">
        <v>1014</v>
      </c>
      <c r="D750" s="13" t="s">
        <v>186</v>
      </c>
      <c r="E750" s="13" t="s">
        <v>187</v>
      </c>
      <c r="F750" s="13" t="s">
        <v>188</v>
      </c>
      <c r="G750" s="13" t="s">
        <v>601</v>
      </c>
      <c r="H750" s="13" t="s">
        <v>190</v>
      </c>
      <c r="I750" s="13">
        <v>749</v>
      </c>
    </row>
    <row r="751" spans="1:9" x14ac:dyDescent="0.25">
      <c r="A751" s="13" t="str">
        <f t="shared" si="11"/>
        <v xml:space="preserve">907-257-A  Floating Skimmer System </v>
      </c>
      <c r="B751" s="13" t="s">
        <v>1015</v>
      </c>
      <c r="C751" s="13" t="s">
        <v>1016</v>
      </c>
      <c r="D751" s="13" t="s">
        <v>207</v>
      </c>
      <c r="E751" s="13" t="s">
        <v>187</v>
      </c>
      <c r="F751" s="13" t="s">
        <v>188</v>
      </c>
      <c r="G751" s="13" t="s">
        <v>601</v>
      </c>
      <c r="H751" s="13" t="s">
        <v>190</v>
      </c>
      <c r="I751" s="13">
        <v>750</v>
      </c>
    </row>
    <row r="752" spans="1:9" x14ac:dyDescent="0.25">
      <c r="A752" s="13" t="str">
        <f t="shared" si="11"/>
        <v xml:space="preserve">907-258-A  Charcoal Grill </v>
      </c>
      <c r="B752" s="13" t="s">
        <v>1017</v>
      </c>
      <c r="C752" s="13" t="s">
        <v>1018</v>
      </c>
      <c r="D752" s="13" t="s">
        <v>207</v>
      </c>
      <c r="E752" s="13" t="s">
        <v>187</v>
      </c>
      <c r="F752" s="13" t="s">
        <v>188</v>
      </c>
      <c r="G752" s="13" t="s">
        <v>189</v>
      </c>
      <c r="H752" s="13" t="s">
        <v>190</v>
      </c>
      <c r="I752" s="13">
        <v>751</v>
      </c>
    </row>
    <row r="753" spans="1:9" x14ac:dyDescent="0.25">
      <c r="A753" s="13" t="str">
        <f t="shared" si="11"/>
        <v xml:space="preserve">907-258-A  Building Amenities </v>
      </c>
      <c r="B753" s="13" t="s">
        <v>1017</v>
      </c>
      <c r="C753" s="13" t="s">
        <v>1019</v>
      </c>
      <c r="D753" s="13" t="s">
        <v>186</v>
      </c>
      <c r="E753" s="13" t="s">
        <v>187</v>
      </c>
      <c r="F753" s="13" t="s">
        <v>188</v>
      </c>
      <c r="G753" s="13" t="s">
        <v>189</v>
      </c>
      <c r="H753" s="13" t="s">
        <v>190</v>
      </c>
      <c r="I753" s="13">
        <v>752</v>
      </c>
    </row>
    <row r="754" spans="1:9" x14ac:dyDescent="0.25">
      <c r="A754" s="13" t="str">
        <f t="shared" si="11"/>
        <v xml:space="preserve">907-258-B  Drinking Fountain </v>
      </c>
      <c r="B754" s="13" t="s">
        <v>1020</v>
      </c>
      <c r="C754" s="13" t="s">
        <v>1021</v>
      </c>
      <c r="D754" s="13" t="s">
        <v>207</v>
      </c>
      <c r="E754" s="13" t="s">
        <v>187</v>
      </c>
      <c r="F754" s="13" t="s">
        <v>188</v>
      </c>
      <c r="G754" s="13" t="s">
        <v>189</v>
      </c>
      <c r="H754" s="13" t="s">
        <v>190</v>
      </c>
      <c r="I754" s="13">
        <v>753</v>
      </c>
    </row>
    <row r="755" spans="1:9" x14ac:dyDescent="0.25">
      <c r="A755" s="13" t="str">
        <f t="shared" si="11"/>
        <v xml:space="preserve">907-258-C  Concrete Picnic Table and Benches </v>
      </c>
      <c r="B755" s="13" t="s">
        <v>1022</v>
      </c>
      <c r="C755" s="13" t="s">
        <v>1023</v>
      </c>
      <c r="D755" s="13" t="s">
        <v>207</v>
      </c>
      <c r="E755" s="13" t="s">
        <v>187</v>
      </c>
      <c r="F755" s="13" t="s">
        <v>188</v>
      </c>
      <c r="G755" s="13" t="s">
        <v>189</v>
      </c>
      <c r="H755" s="13" t="s">
        <v>190</v>
      </c>
      <c r="I755" s="13">
        <v>754</v>
      </c>
    </row>
    <row r="756" spans="1:9" x14ac:dyDescent="0.25">
      <c r="A756" s="13" t="str">
        <f t="shared" si="11"/>
        <v xml:space="preserve">907-258-D  Wooden Picnic Table and Benches </v>
      </c>
      <c r="B756" s="13" t="s">
        <v>1024</v>
      </c>
      <c r="C756" s="13" t="s">
        <v>1025</v>
      </c>
      <c r="D756" s="13" t="s">
        <v>207</v>
      </c>
      <c r="E756" s="13" t="s">
        <v>187</v>
      </c>
      <c r="F756" s="13" t="s">
        <v>188</v>
      </c>
      <c r="G756" s="13" t="s">
        <v>189</v>
      </c>
      <c r="H756" s="13" t="s">
        <v>190</v>
      </c>
      <c r="I756" s="13">
        <v>755</v>
      </c>
    </row>
    <row r="757" spans="1:9" x14ac:dyDescent="0.25">
      <c r="A757" s="13" t="str">
        <f t="shared" si="11"/>
        <v xml:space="preserve">907-258-E  Trash Receptacle </v>
      </c>
      <c r="B757" s="13" t="s">
        <v>1026</v>
      </c>
      <c r="C757" s="13" t="s">
        <v>1027</v>
      </c>
      <c r="D757" s="13" t="s">
        <v>207</v>
      </c>
      <c r="E757" s="13" t="s">
        <v>187</v>
      </c>
      <c r="F757" s="13" t="s">
        <v>188</v>
      </c>
      <c r="G757" s="13" t="s">
        <v>189</v>
      </c>
      <c r="H757" s="13" t="s">
        <v>190</v>
      </c>
      <c r="I757" s="13">
        <v>756</v>
      </c>
    </row>
    <row r="758" spans="1:9" x14ac:dyDescent="0.25">
      <c r="A758" s="13" t="str">
        <f t="shared" si="11"/>
        <v xml:space="preserve">907-258-F  Water Hydrant </v>
      </c>
      <c r="B758" s="13" t="s">
        <v>1028</v>
      </c>
      <c r="C758" s="13" t="s">
        <v>1029</v>
      </c>
      <c r="D758" s="13" t="s">
        <v>207</v>
      </c>
      <c r="E758" s="13" t="s">
        <v>187</v>
      </c>
      <c r="F758" s="13" t="s">
        <v>188</v>
      </c>
      <c r="G758" s="13" t="s">
        <v>189</v>
      </c>
      <c r="H758" s="13" t="s">
        <v>190</v>
      </c>
      <c r="I758" s="13">
        <v>757</v>
      </c>
    </row>
    <row r="759" spans="1:9" x14ac:dyDescent="0.25">
      <c r="A759" s="13" t="str">
        <f t="shared" si="11"/>
        <v xml:space="preserve">907-258-G  Travel Trailer Sewage Dump Station </v>
      </c>
      <c r="B759" s="13" t="s">
        <v>1030</v>
      </c>
      <c r="C759" s="13" t="s">
        <v>1031</v>
      </c>
      <c r="D759" s="13" t="s">
        <v>207</v>
      </c>
      <c r="E759" s="13" t="s">
        <v>187</v>
      </c>
      <c r="F759" s="13" t="s">
        <v>188</v>
      </c>
      <c r="G759" s="13" t="s">
        <v>189</v>
      </c>
      <c r="H759" s="13" t="s">
        <v>190</v>
      </c>
      <c r="I759" s="13">
        <v>758</v>
      </c>
    </row>
    <row r="760" spans="1:9" x14ac:dyDescent="0.25">
      <c r="A760" s="13" t="str">
        <f t="shared" si="11"/>
        <v xml:space="preserve">907-258-H  Cast Stone Bench </v>
      </c>
      <c r="B760" s="13" t="s">
        <v>1032</v>
      </c>
      <c r="C760" s="13" t="s">
        <v>1033</v>
      </c>
      <c r="D760" s="13" t="s">
        <v>207</v>
      </c>
      <c r="E760" s="13" t="s">
        <v>187</v>
      </c>
      <c r="F760" s="13" t="s">
        <v>188</v>
      </c>
      <c r="G760" s="13" t="s">
        <v>189</v>
      </c>
      <c r="H760" s="13" t="s">
        <v>190</v>
      </c>
      <c r="I760" s="13">
        <v>759</v>
      </c>
    </row>
    <row r="761" spans="1:9" x14ac:dyDescent="0.25">
      <c r="A761" s="13" t="str">
        <f t="shared" si="11"/>
        <v xml:space="preserve">907-258-I  Sign, Masonry and Stone </v>
      </c>
      <c r="B761" s="13" t="s">
        <v>1034</v>
      </c>
      <c r="C761" s="13" t="s">
        <v>1035</v>
      </c>
      <c r="D761" s="13" t="s">
        <v>207</v>
      </c>
      <c r="E761" s="13" t="s">
        <v>187</v>
      </c>
      <c r="F761" s="13" t="s">
        <v>188</v>
      </c>
      <c r="G761" s="13" t="s">
        <v>189</v>
      </c>
      <c r="H761" s="13" t="s">
        <v>190</v>
      </c>
      <c r="I761" s="13">
        <v>760</v>
      </c>
    </row>
    <row r="762" spans="1:9" x14ac:dyDescent="0.25">
      <c r="A762" s="13" t="str">
        <f t="shared" si="11"/>
        <v xml:space="preserve">907-258-J  Metal Bench </v>
      </c>
      <c r="B762" s="13" t="s">
        <v>1036</v>
      </c>
      <c r="C762" s="13" t="s">
        <v>1037</v>
      </c>
      <c r="D762" s="13" t="s">
        <v>207</v>
      </c>
      <c r="E762" s="13" t="s">
        <v>187</v>
      </c>
      <c r="F762" s="13" t="s">
        <v>188</v>
      </c>
      <c r="G762" s="13" t="s">
        <v>189</v>
      </c>
      <c r="H762" s="13" t="s">
        <v>190</v>
      </c>
      <c r="I762" s="13">
        <v>761</v>
      </c>
    </row>
    <row r="763" spans="1:9" x14ac:dyDescent="0.25">
      <c r="A763" s="13" t="str">
        <f t="shared" si="11"/>
        <v xml:space="preserve">907-258-K  Bollard </v>
      </c>
      <c r="B763" s="13" t="s">
        <v>1038</v>
      </c>
      <c r="C763" s="13" t="s">
        <v>1039</v>
      </c>
      <c r="D763" s="13" t="s">
        <v>207</v>
      </c>
      <c r="E763" s="13" t="s">
        <v>187</v>
      </c>
      <c r="F763" s="13" t="s">
        <v>188</v>
      </c>
      <c r="G763" s="13" t="s">
        <v>189</v>
      </c>
      <c r="H763" s="13" t="s">
        <v>190</v>
      </c>
      <c r="I763" s="13">
        <v>762</v>
      </c>
    </row>
    <row r="764" spans="1:9" x14ac:dyDescent="0.25">
      <c r="A764" s="13" t="str">
        <f t="shared" si="11"/>
        <v xml:space="preserve">907-258-L  Pavilion </v>
      </c>
      <c r="B764" s="13" t="s">
        <v>1040</v>
      </c>
      <c r="C764" s="13" t="s">
        <v>1041</v>
      </c>
      <c r="D764" s="13" t="s">
        <v>207</v>
      </c>
      <c r="E764" s="13" t="s">
        <v>187</v>
      </c>
      <c r="F764" s="13" t="s">
        <v>188</v>
      </c>
      <c r="G764" s="13" t="s">
        <v>189</v>
      </c>
      <c r="H764" s="13" t="s">
        <v>190</v>
      </c>
      <c r="I764" s="13">
        <v>763</v>
      </c>
    </row>
    <row r="765" spans="1:9" x14ac:dyDescent="0.25">
      <c r="A765" s="13" t="str">
        <f t="shared" si="11"/>
        <v xml:space="preserve">907-258-M  Survey Monument </v>
      </c>
      <c r="B765" s="13" t="s">
        <v>1042</v>
      </c>
      <c r="C765" s="13" t="s">
        <v>1043</v>
      </c>
      <c r="D765" s="13" t="s">
        <v>207</v>
      </c>
      <c r="E765" s="13" t="s">
        <v>187</v>
      </c>
      <c r="F765" s="13" t="s">
        <v>188</v>
      </c>
      <c r="G765" s="13" t="s">
        <v>189</v>
      </c>
      <c r="H765" s="13" t="s">
        <v>190</v>
      </c>
      <c r="I765" s="13">
        <v>764</v>
      </c>
    </row>
    <row r="766" spans="1:9" x14ac:dyDescent="0.25">
      <c r="A766" s="13" t="str">
        <f t="shared" si="11"/>
        <v xml:space="preserve">907-258-N  Car Stop </v>
      </c>
      <c r="B766" s="13" t="s">
        <v>1044</v>
      </c>
      <c r="C766" s="13" t="s">
        <v>1045</v>
      </c>
      <c r="D766" s="13" t="s">
        <v>207</v>
      </c>
      <c r="E766" s="13" t="s">
        <v>187</v>
      </c>
      <c r="F766" s="13" t="s">
        <v>188</v>
      </c>
      <c r="G766" s="13" t="s">
        <v>189</v>
      </c>
      <c r="H766" s="13" t="s">
        <v>190</v>
      </c>
      <c r="I766" s="13">
        <v>765</v>
      </c>
    </row>
    <row r="767" spans="1:9" x14ac:dyDescent="0.25">
      <c r="A767" s="13" t="str">
        <f t="shared" si="11"/>
        <v xml:space="preserve">907-258-O  Cigarette Receptacle </v>
      </c>
      <c r="B767" s="13" t="s">
        <v>1046</v>
      </c>
      <c r="C767" s="13" t="s">
        <v>1047</v>
      </c>
      <c r="D767" s="13" t="s">
        <v>207</v>
      </c>
      <c r="E767" s="13" t="s">
        <v>187</v>
      </c>
      <c r="F767" s="13" t="s">
        <v>188</v>
      </c>
      <c r="G767" s="13" t="s">
        <v>189</v>
      </c>
      <c r="H767" s="13" t="s">
        <v>190</v>
      </c>
      <c r="I767" s="13">
        <v>766</v>
      </c>
    </row>
    <row r="768" spans="1:9" x14ac:dyDescent="0.25">
      <c r="A768" s="13" t="str">
        <f t="shared" si="11"/>
        <v xml:space="preserve">907-258-P  Picnic Shelter </v>
      </c>
      <c r="B768" s="13" t="s">
        <v>1048</v>
      </c>
      <c r="C768" s="13" t="s">
        <v>1049</v>
      </c>
      <c r="D768" s="13" t="s">
        <v>207</v>
      </c>
      <c r="E768" s="13" t="s">
        <v>187</v>
      </c>
      <c r="F768" s="13" t="s">
        <v>188</v>
      </c>
      <c r="G768" s="13" t="s">
        <v>189</v>
      </c>
      <c r="H768" s="13" t="s">
        <v>190</v>
      </c>
      <c r="I768" s="13">
        <v>767</v>
      </c>
    </row>
    <row r="769" spans="1:9" x14ac:dyDescent="0.25">
      <c r="A769" s="13" t="str">
        <f t="shared" si="11"/>
        <v xml:space="preserve">907-258-PP Seat Wall </v>
      </c>
      <c r="B769" s="13" t="s">
        <v>1050</v>
      </c>
      <c r="C769" s="13" t="s">
        <v>1051</v>
      </c>
      <c r="D769" s="13" t="s">
        <v>186</v>
      </c>
      <c r="E769" s="13" t="s">
        <v>187</v>
      </c>
      <c r="F769" s="13" t="s">
        <v>188</v>
      </c>
      <c r="G769" s="13" t="s">
        <v>189</v>
      </c>
      <c r="H769" s="13" t="s">
        <v>190</v>
      </c>
      <c r="I769" s="13">
        <v>768</v>
      </c>
    </row>
    <row r="770" spans="1:9" x14ac:dyDescent="0.25">
      <c r="A770" s="13" t="str">
        <f t="shared" si="11"/>
        <v xml:space="preserve">907-258-PP Decorative Park Bench </v>
      </c>
      <c r="B770" s="13" t="s">
        <v>1050</v>
      </c>
      <c r="C770" s="13" t="s">
        <v>1052</v>
      </c>
      <c r="D770" s="13" t="s">
        <v>207</v>
      </c>
      <c r="E770" s="13" t="s">
        <v>187</v>
      </c>
      <c r="F770" s="13" t="s">
        <v>188</v>
      </c>
      <c r="G770" s="13" t="s">
        <v>189</v>
      </c>
      <c r="H770" s="13" t="s">
        <v>190</v>
      </c>
      <c r="I770" s="13">
        <v>769</v>
      </c>
    </row>
    <row r="771" spans="1:9" x14ac:dyDescent="0.25">
      <c r="A771" s="13" t="str">
        <f t="shared" ref="A771:A834" si="12">_xlfn.CONCAT(B771," ", C771)</f>
        <v xml:space="preserve">907-258-PP Litter Receptacle, Per Plans </v>
      </c>
      <c r="B771" s="13" t="s">
        <v>1050</v>
      </c>
      <c r="C771" s="13" t="s">
        <v>1053</v>
      </c>
      <c r="D771" s="13" t="s">
        <v>207</v>
      </c>
      <c r="E771" s="13" t="s">
        <v>187</v>
      </c>
      <c r="F771" s="13" t="s">
        <v>188</v>
      </c>
      <c r="G771" s="13" t="s">
        <v>189</v>
      </c>
      <c r="H771" s="13" t="s">
        <v>190</v>
      </c>
      <c r="I771" s="13">
        <v>770</v>
      </c>
    </row>
    <row r="772" spans="1:9" x14ac:dyDescent="0.25">
      <c r="A772" s="13" t="str">
        <f t="shared" si="12"/>
        <v xml:space="preserve">907-258-PP Bollard, Per Plans </v>
      </c>
      <c r="B772" s="13" t="s">
        <v>1050</v>
      </c>
      <c r="C772" s="13" t="s">
        <v>1054</v>
      </c>
      <c r="D772" s="13" t="s">
        <v>207</v>
      </c>
      <c r="E772" s="13" t="s">
        <v>187</v>
      </c>
      <c r="F772" s="13" t="s">
        <v>188</v>
      </c>
      <c r="G772" s="13" t="s">
        <v>189</v>
      </c>
      <c r="H772" s="13" t="s">
        <v>190</v>
      </c>
      <c r="I772" s="13">
        <v>771</v>
      </c>
    </row>
    <row r="773" spans="1:9" x14ac:dyDescent="0.25">
      <c r="A773" s="13" t="str">
        <f t="shared" si="12"/>
        <v xml:space="preserve">907-258-PP Car Stop, Per Plans </v>
      </c>
      <c r="B773" s="13" t="s">
        <v>1050</v>
      </c>
      <c r="C773" s="13" t="s">
        <v>1055</v>
      </c>
      <c r="D773" s="13" t="s">
        <v>207</v>
      </c>
      <c r="E773" s="13" t="s">
        <v>187</v>
      </c>
      <c r="F773" s="13" t="s">
        <v>188</v>
      </c>
      <c r="G773" s="13" t="s">
        <v>189</v>
      </c>
      <c r="H773" s="13" t="s">
        <v>190</v>
      </c>
      <c r="I773" s="13">
        <v>772</v>
      </c>
    </row>
    <row r="774" spans="1:9" x14ac:dyDescent="0.25">
      <c r="A774" s="13" t="str">
        <f t="shared" si="12"/>
        <v xml:space="preserve">907-258-PP Building Amenities,  </v>
      </c>
      <c r="B774" s="13" t="s">
        <v>1050</v>
      </c>
      <c r="C774" s="13" t="s">
        <v>1056</v>
      </c>
      <c r="D774" s="13" t="s">
        <v>186</v>
      </c>
      <c r="E774" s="13" t="s">
        <v>187</v>
      </c>
      <c r="F774" s="13" t="s">
        <v>188</v>
      </c>
      <c r="G774" s="13" t="s">
        <v>189</v>
      </c>
      <c r="H774" s="13" t="s">
        <v>190</v>
      </c>
      <c r="I774" s="13">
        <v>773</v>
      </c>
    </row>
    <row r="775" spans="1:9" x14ac:dyDescent="0.25">
      <c r="A775" s="13" t="str">
        <f t="shared" si="12"/>
        <v xml:space="preserve">907-258-PP Pavilion, Per Plans </v>
      </c>
      <c r="B775" s="13" t="s">
        <v>1050</v>
      </c>
      <c r="C775" s="13" t="s">
        <v>1057</v>
      </c>
      <c r="D775" s="13" t="s">
        <v>186</v>
      </c>
      <c r="E775" s="13" t="s">
        <v>187</v>
      </c>
      <c r="F775" s="13" t="s">
        <v>188</v>
      </c>
      <c r="G775" s="13" t="s">
        <v>189</v>
      </c>
      <c r="H775" s="13" t="s">
        <v>190</v>
      </c>
      <c r="I775" s="13">
        <v>774</v>
      </c>
    </row>
    <row r="776" spans="1:9" x14ac:dyDescent="0.25">
      <c r="A776" s="13" t="str">
        <f t="shared" si="12"/>
        <v xml:space="preserve">907-259-A  Unlighted Bollard </v>
      </c>
      <c r="B776" s="13" t="s">
        <v>1058</v>
      </c>
      <c r="C776" s="13" t="s">
        <v>1059</v>
      </c>
      <c r="D776" s="13" t="s">
        <v>207</v>
      </c>
      <c r="E776" s="13" t="s">
        <v>187</v>
      </c>
      <c r="F776" s="13" t="s">
        <v>188</v>
      </c>
      <c r="G776" s="13" t="s">
        <v>189</v>
      </c>
      <c r="H776" s="13" t="s">
        <v>190</v>
      </c>
      <c r="I776" s="13">
        <v>775</v>
      </c>
    </row>
    <row r="777" spans="1:9" x14ac:dyDescent="0.25">
      <c r="A777" s="13" t="str">
        <f t="shared" si="12"/>
        <v xml:space="preserve">907-259-B  Lighting Assembly, Bollards </v>
      </c>
      <c r="B777" s="13" t="s">
        <v>1060</v>
      </c>
      <c r="C777" s="13" t="s">
        <v>1061</v>
      </c>
      <c r="D777" s="13" t="s">
        <v>207</v>
      </c>
      <c r="E777" s="13" t="s">
        <v>187</v>
      </c>
      <c r="F777" s="13" t="s">
        <v>188</v>
      </c>
      <c r="G777" s="13" t="s">
        <v>189</v>
      </c>
      <c r="H777" s="13" t="s">
        <v>190</v>
      </c>
      <c r="I777" s="13">
        <v>776</v>
      </c>
    </row>
    <row r="778" spans="1:9" x14ac:dyDescent="0.25">
      <c r="A778" s="13" t="str">
        <f t="shared" si="12"/>
        <v xml:space="preserve">907-259-C  Lighting Assembly, Flag Pole Lighting </v>
      </c>
      <c r="B778" s="13" t="s">
        <v>1062</v>
      </c>
      <c r="C778" s="13" t="s">
        <v>1063</v>
      </c>
      <c r="D778" s="13" t="s">
        <v>207</v>
      </c>
      <c r="E778" s="13" t="s">
        <v>187</v>
      </c>
      <c r="F778" s="13" t="s">
        <v>188</v>
      </c>
      <c r="G778" s="13" t="s">
        <v>189</v>
      </c>
      <c r="H778" s="13" t="s">
        <v>190</v>
      </c>
      <c r="I778" s="13">
        <v>777</v>
      </c>
    </row>
    <row r="779" spans="1:9" x14ac:dyDescent="0.25">
      <c r="A779" s="13" t="str">
        <f t="shared" si="12"/>
        <v xml:space="preserve">907-259-D  Lighting Assembly, Sign Lighting </v>
      </c>
      <c r="B779" s="13" t="s">
        <v>1064</v>
      </c>
      <c r="C779" s="13" t="s">
        <v>1065</v>
      </c>
      <c r="D779" s="13" t="s">
        <v>207</v>
      </c>
      <c r="E779" s="13" t="s">
        <v>187</v>
      </c>
      <c r="F779" s="13" t="s">
        <v>188</v>
      </c>
      <c r="G779" s="13" t="s">
        <v>189</v>
      </c>
      <c r="H779" s="13" t="s">
        <v>190</v>
      </c>
      <c r="I779" s="13">
        <v>778</v>
      </c>
    </row>
    <row r="780" spans="1:9" x14ac:dyDescent="0.25">
      <c r="A780" s="13" t="str">
        <f t="shared" si="12"/>
        <v xml:space="preserve">907-259-E  Lighting Assembly, Vapor Tight </v>
      </c>
      <c r="B780" s="13" t="s">
        <v>1066</v>
      </c>
      <c r="C780" s="13" t="s">
        <v>1067</v>
      </c>
      <c r="D780" s="13" t="s">
        <v>207</v>
      </c>
      <c r="E780" s="13" t="s">
        <v>187</v>
      </c>
      <c r="F780" s="13" t="s">
        <v>188</v>
      </c>
      <c r="G780" s="13" t="s">
        <v>189</v>
      </c>
      <c r="H780" s="13" t="s">
        <v>190</v>
      </c>
      <c r="I780" s="13">
        <v>779</v>
      </c>
    </row>
    <row r="781" spans="1:9" x14ac:dyDescent="0.25">
      <c r="A781" s="13" t="str">
        <f t="shared" si="12"/>
        <v xml:space="preserve">907-259-F  Weatherproof GFCI Receptacle </v>
      </c>
      <c r="B781" s="13" t="s">
        <v>1068</v>
      </c>
      <c r="C781" s="13" t="s">
        <v>1069</v>
      </c>
      <c r="D781" s="13" t="s">
        <v>207</v>
      </c>
      <c r="E781" s="13" t="s">
        <v>187</v>
      </c>
      <c r="F781" s="13" t="s">
        <v>188</v>
      </c>
      <c r="G781" s="13" t="s">
        <v>189</v>
      </c>
      <c r="H781" s="13" t="s">
        <v>190</v>
      </c>
      <c r="I781" s="13">
        <v>780</v>
      </c>
    </row>
    <row r="782" spans="1:9" x14ac:dyDescent="0.25">
      <c r="A782" s="13" t="str">
        <f t="shared" si="12"/>
        <v xml:space="preserve">907-259-G  Lighting Assembly - Column Uplights </v>
      </c>
      <c r="B782" s="13" t="s">
        <v>1070</v>
      </c>
      <c r="C782" s="13" t="s">
        <v>1071</v>
      </c>
      <c r="D782" s="13" t="s">
        <v>207</v>
      </c>
      <c r="E782" s="13" t="s">
        <v>187</v>
      </c>
      <c r="F782" s="13" t="s">
        <v>188</v>
      </c>
      <c r="G782" s="13" t="s">
        <v>189</v>
      </c>
      <c r="H782" s="13" t="s">
        <v>190</v>
      </c>
      <c r="I782" s="13">
        <v>781</v>
      </c>
    </row>
    <row r="783" spans="1:9" x14ac:dyDescent="0.25">
      <c r="A783" s="13" t="str">
        <f t="shared" si="12"/>
        <v xml:space="preserve">907-259-H  Lighting Assembly, Vandal Resistant </v>
      </c>
      <c r="B783" s="13" t="s">
        <v>1072</v>
      </c>
      <c r="C783" s="13" t="s">
        <v>1073</v>
      </c>
      <c r="D783" s="13" t="s">
        <v>207</v>
      </c>
      <c r="E783" s="13" t="s">
        <v>187</v>
      </c>
      <c r="F783" s="13" t="s">
        <v>188</v>
      </c>
      <c r="G783" s="13" t="s">
        <v>189</v>
      </c>
      <c r="H783" s="13" t="s">
        <v>190</v>
      </c>
      <c r="I783" s="13">
        <v>782</v>
      </c>
    </row>
    <row r="784" spans="1:9" x14ac:dyDescent="0.25">
      <c r="A784" s="13" t="str">
        <f t="shared" si="12"/>
        <v xml:space="preserve">907-259-PP Lighting Assembly, Flag Pole Lighting, Per Plans </v>
      </c>
      <c r="B784" s="13" t="s">
        <v>1074</v>
      </c>
      <c r="C784" s="13" t="s">
        <v>1075</v>
      </c>
      <c r="D784" s="13" t="s">
        <v>207</v>
      </c>
      <c r="E784" s="13" t="s">
        <v>187</v>
      </c>
      <c r="F784" s="13" t="s">
        <v>188</v>
      </c>
      <c r="G784" s="13" t="s">
        <v>189</v>
      </c>
      <c r="H784" s="13" t="s">
        <v>190</v>
      </c>
      <c r="I784" s="13">
        <v>783</v>
      </c>
    </row>
    <row r="785" spans="1:9" x14ac:dyDescent="0.25">
      <c r="A785" s="13" t="str">
        <f t="shared" si="12"/>
        <v xml:space="preserve">907-260-A  Utility Work - Sewer,  </v>
      </c>
      <c r="B785" s="13" t="s">
        <v>1076</v>
      </c>
      <c r="C785" s="13" t="s">
        <v>1077</v>
      </c>
      <c r="D785" s="13" t="s">
        <v>207</v>
      </c>
      <c r="E785" s="13" t="s">
        <v>187</v>
      </c>
      <c r="F785" s="13" t="s">
        <v>188</v>
      </c>
      <c r="G785" s="13" t="s">
        <v>189</v>
      </c>
      <c r="H785" s="13" t="s">
        <v>190</v>
      </c>
      <c r="I785" s="13">
        <v>784</v>
      </c>
    </row>
    <row r="786" spans="1:9" x14ac:dyDescent="0.25">
      <c r="A786" s="13" t="str">
        <f t="shared" si="12"/>
        <v xml:space="preserve">907-260-A  Utility Work - Sewer,  </v>
      </c>
      <c r="B786" s="13" t="s">
        <v>1076</v>
      </c>
      <c r="C786" s="13" t="s">
        <v>1077</v>
      </c>
      <c r="D786" s="13" t="s">
        <v>230</v>
      </c>
      <c r="E786" s="13" t="s">
        <v>187</v>
      </c>
      <c r="F786" s="13" t="s">
        <v>188</v>
      </c>
      <c r="G786" s="13" t="s">
        <v>189</v>
      </c>
      <c r="H786" s="13" t="s">
        <v>190</v>
      </c>
      <c r="I786" s="13">
        <v>785</v>
      </c>
    </row>
    <row r="787" spans="1:9" x14ac:dyDescent="0.25">
      <c r="A787" s="13" t="str">
        <f t="shared" si="12"/>
        <v xml:space="preserve">907-260-A  Utility Work - Sewer,  </v>
      </c>
      <c r="B787" s="13" t="s">
        <v>1076</v>
      </c>
      <c r="C787" s="13" t="s">
        <v>1077</v>
      </c>
      <c r="D787" s="13" t="s">
        <v>186</v>
      </c>
      <c r="E787" s="13" t="s">
        <v>187</v>
      </c>
      <c r="F787" s="13" t="s">
        <v>188</v>
      </c>
      <c r="G787" s="13" t="s">
        <v>189</v>
      </c>
      <c r="H787" s="13" t="s">
        <v>190</v>
      </c>
      <c r="I787" s="13">
        <v>786</v>
      </c>
    </row>
    <row r="788" spans="1:9" x14ac:dyDescent="0.25">
      <c r="A788" s="13" t="str">
        <f t="shared" si="12"/>
        <v xml:space="preserve">907-260-PP Utility Work - Sewer,  </v>
      </c>
      <c r="B788" s="13" t="s">
        <v>1078</v>
      </c>
      <c r="C788" s="13" t="s">
        <v>1077</v>
      </c>
      <c r="D788" s="13" t="s">
        <v>207</v>
      </c>
      <c r="E788" s="13" t="s">
        <v>187</v>
      </c>
      <c r="F788" s="13" t="s">
        <v>188</v>
      </c>
      <c r="G788" s="13" t="s">
        <v>189</v>
      </c>
      <c r="H788" s="13" t="s">
        <v>190</v>
      </c>
      <c r="I788" s="13">
        <v>787</v>
      </c>
    </row>
    <row r="789" spans="1:9" x14ac:dyDescent="0.25">
      <c r="A789" s="13" t="str">
        <f t="shared" si="12"/>
        <v xml:space="preserve">907-260-PP Utility Work - Sewer,  </v>
      </c>
      <c r="B789" s="13" t="s">
        <v>1078</v>
      </c>
      <c r="C789" s="13" t="s">
        <v>1077</v>
      </c>
      <c r="D789" s="13" t="s">
        <v>230</v>
      </c>
      <c r="E789" s="13" t="s">
        <v>187</v>
      </c>
      <c r="F789" s="13" t="s">
        <v>188</v>
      </c>
      <c r="G789" s="13" t="s">
        <v>189</v>
      </c>
      <c r="H789" s="13" t="s">
        <v>190</v>
      </c>
      <c r="I789" s="13">
        <v>788</v>
      </c>
    </row>
    <row r="790" spans="1:9" x14ac:dyDescent="0.25">
      <c r="A790" s="13" t="str">
        <f t="shared" si="12"/>
        <v xml:space="preserve">907-260-PP Utility Work - Sewer,  </v>
      </c>
      <c r="B790" s="13" t="s">
        <v>1078</v>
      </c>
      <c r="C790" s="13" t="s">
        <v>1077</v>
      </c>
      <c r="D790" s="13" t="s">
        <v>186</v>
      </c>
      <c r="E790" s="13" t="s">
        <v>187</v>
      </c>
      <c r="F790" s="13" t="s">
        <v>188</v>
      </c>
      <c r="G790" s="13" t="s">
        <v>189</v>
      </c>
      <c r="H790" s="13" t="s">
        <v>190</v>
      </c>
      <c r="I790" s="13">
        <v>789</v>
      </c>
    </row>
    <row r="791" spans="1:9" x14ac:dyDescent="0.25">
      <c r="A791" s="13" t="str">
        <f t="shared" si="12"/>
        <v xml:space="preserve">907-261-A  Utility Work - Gas,  </v>
      </c>
      <c r="B791" s="13" t="s">
        <v>1079</v>
      </c>
      <c r="C791" s="13" t="s">
        <v>1080</v>
      </c>
      <c r="D791" s="13" t="s">
        <v>207</v>
      </c>
      <c r="E791" s="13" t="s">
        <v>187</v>
      </c>
      <c r="F791" s="13" t="s">
        <v>188</v>
      </c>
      <c r="G791" s="13" t="s">
        <v>189</v>
      </c>
      <c r="H791" s="13" t="s">
        <v>190</v>
      </c>
      <c r="I791" s="13">
        <v>790</v>
      </c>
    </row>
    <row r="792" spans="1:9" x14ac:dyDescent="0.25">
      <c r="A792" s="13" t="str">
        <f t="shared" si="12"/>
        <v xml:space="preserve">907-261-A  Utility Work - Gas,  </v>
      </c>
      <c r="B792" s="13" t="s">
        <v>1079</v>
      </c>
      <c r="C792" s="13" t="s">
        <v>1080</v>
      </c>
      <c r="D792" s="13" t="s">
        <v>230</v>
      </c>
      <c r="E792" s="13" t="s">
        <v>187</v>
      </c>
      <c r="F792" s="13" t="s">
        <v>188</v>
      </c>
      <c r="G792" s="13" t="s">
        <v>189</v>
      </c>
      <c r="H792" s="13" t="s">
        <v>190</v>
      </c>
      <c r="I792" s="13">
        <v>791</v>
      </c>
    </row>
    <row r="793" spans="1:9" x14ac:dyDescent="0.25">
      <c r="A793" s="13" t="str">
        <f t="shared" si="12"/>
        <v xml:space="preserve">907-261-A  Utility Work - Gas,  </v>
      </c>
      <c r="B793" s="13" t="s">
        <v>1079</v>
      </c>
      <c r="C793" s="13" t="s">
        <v>1080</v>
      </c>
      <c r="D793" s="13" t="s">
        <v>186</v>
      </c>
      <c r="E793" s="13" t="s">
        <v>187</v>
      </c>
      <c r="F793" s="13" t="s">
        <v>188</v>
      </c>
      <c r="G793" s="13" t="s">
        <v>189</v>
      </c>
      <c r="H793" s="13" t="s">
        <v>190</v>
      </c>
      <c r="I793" s="13">
        <v>792</v>
      </c>
    </row>
    <row r="794" spans="1:9" x14ac:dyDescent="0.25">
      <c r="A794" s="13" t="str">
        <f t="shared" si="12"/>
        <v xml:space="preserve">907-261-PP Utility Work - Gas,  </v>
      </c>
      <c r="B794" s="13" t="s">
        <v>1081</v>
      </c>
      <c r="C794" s="13" t="s">
        <v>1080</v>
      </c>
      <c r="D794" s="13" t="s">
        <v>207</v>
      </c>
      <c r="E794" s="13" t="s">
        <v>187</v>
      </c>
      <c r="F794" s="13" t="s">
        <v>188</v>
      </c>
      <c r="G794" s="13" t="s">
        <v>189</v>
      </c>
      <c r="H794" s="13" t="s">
        <v>190</v>
      </c>
      <c r="I794" s="13">
        <v>793</v>
      </c>
    </row>
    <row r="795" spans="1:9" x14ac:dyDescent="0.25">
      <c r="A795" s="13" t="str">
        <f t="shared" si="12"/>
        <v xml:space="preserve">907-261-PP Utility Work - Gas,  </v>
      </c>
      <c r="B795" s="13" t="s">
        <v>1081</v>
      </c>
      <c r="C795" s="13" t="s">
        <v>1080</v>
      </c>
      <c r="D795" s="13" t="s">
        <v>230</v>
      </c>
      <c r="E795" s="13" t="s">
        <v>187</v>
      </c>
      <c r="F795" s="13" t="s">
        <v>188</v>
      </c>
      <c r="G795" s="13" t="s">
        <v>189</v>
      </c>
      <c r="H795" s="13" t="s">
        <v>190</v>
      </c>
      <c r="I795" s="13">
        <v>794</v>
      </c>
    </row>
    <row r="796" spans="1:9" x14ac:dyDescent="0.25">
      <c r="A796" s="13" t="str">
        <f t="shared" si="12"/>
        <v xml:space="preserve">907-261-PP Utility Work - Gas,  </v>
      </c>
      <c r="B796" s="13" t="s">
        <v>1081</v>
      </c>
      <c r="C796" s="13" t="s">
        <v>1080</v>
      </c>
      <c r="D796" s="13" t="s">
        <v>186</v>
      </c>
      <c r="E796" s="13" t="s">
        <v>187</v>
      </c>
      <c r="F796" s="13" t="s">
        <v>188</v>
      </c>
      <c r="G796" s="13" t="s">
        <v>189</v>
      </c>
      <c r="H796" s="13" t="s">
        <v>190</v>
      </c>
      <c r="I796" s="13">
        <v>795</v>
      </c>
    </row>
    <row r="797" spans="1:9" x14ac:dyDescent="0.25">
      <c r="A797" s="13" t="str">
        <f t="shared" si="12"/>
        <v xml:space="preserve">907-262-A  Utility Work - Water,  </v>
      </c>
      <c r="B797" s="13" t="s">
        <v>1082</v>
      </c>
      <c r="C797" s="13" t="s">
        <v>1083</v>
      </c>
      <c r="D797" s="13" t="s">
        <v>207</v>
      </c>
      <c r="E797" s="13" t="s">
        <v>187</v>
      </c>
      <c r="F797" s="13" t="s">
        <v>188</v>
      </c>
      <c r="G797" s="13" t="s">
        <v>189</v>
      </c>
      <c r="H797" s="13" t="s">
        <v>190</v>
      </c>
      <c r="I797" s="13">
        <v>796</v>
      </c>
    </row>
    <row r="798" spans="1:9" x14ac:dyDescent="0.25">
      <c r="A798" s="13" t="str">
        <f t="shared" si="12"/>
        <v xml:space="preserve">907-262-A  Utility Work - Water,  </v>
      </c>
      <c r="B798" s="13" t="s">
        <v>1082</v>
      </c>
      <c r="C798" s="13" t="s">
        <v>1083</v>
      </c>
      <c r="D798" s="13" t="s">
        <v>230</v>
      </c>
      <c r="E798" s="13" t="s">
        <v>187</v>
      </c>
      <c r="F798" s="13" t="s">
        <v>188</v>
      </c>
      <c r="G798" s="13" t="s">
        <v>189</v>
      </c>
      <c r="H798" s="13" t="s">
        <v>190</v>
      </c>
      <c r="I798" s="13">
        <v>797</v>
      </c>
    </row>
    <row r="799" spans="1:9" x14ac:dyDescent="0.25">
      <c r="A799" s="13" t="str">
        <f t="shared" si="12"/>
        <v xml:space="preserve">907-262-A  Utility Work - Water,  </v>
      </c>
      <c r="B799" s="13" t="s">
        <v>1082</v>
      </c>
      <c r="C799" s="13" t="s">
        <v>1083</v>
      </c>
      <c r="D799" s="13" t="s">
        <v>186</v>
      </c>
      <c r="E799" s="13" t="s">
        <v>187</v>
      </c>
      <c r="F799" s="13" t="s">
        <v>188</v>
      </c>
      <c r="G799" s="13" t="s">
        <v>189</v>
      </c>
      <c r="H799" s="13" t="s">
        <v>190</v>
      </c>
      <c r="I799" s="13">
        <v>798</v>
      </c>
    </row>
    <row r="800" spans="1:9" x14ac:dyDescent="0.25">
      <c r="A800" s="13" t="str">
        <f t="shared" si="12"/>
        <v xml:space="preserve">907-262-A  Utility Work - Water,  </v>
      </c>
      <c r="B800" s="13" t="s">
        <v>1082</v>
      </c>
      <c r="C800" s="13" t="s">
        <v>1083</v>
      </c>
      <c r="D800" s="13" t="s">
        <v>1008</v>
      </c>
      <c r="E800" s="13" t="s">
        <v>187</v>
      </c>
      <c r="F800" s="13" t="s">
        <v>188</v>
      </c>
      <c r="G800" s="13" t="s">
        <v>189</v>
      </c>
      <c r="H800" s="13" t="s">
        <v>190</v>
      </c>
      <c r="I800" s="13">
        <v>799</v>
      </c>
    </row>
    <row r="801" spans="1:9" x14ac:dyDescent="0.25">
      <c r="A801" s="13" t="str">
        <f t="shared" si="12"/>
        <v xml:space="preserve">907-262-PP Utility Work - Water,  </v>
      </c>
      <c r="B801" s="13" t="s">
        <v>1084</v>
      </c>
      <c r="C801" s="13" t="s">
        <v>1083</v>
      </c>
      <c r="D801" s="13" t="s">
        <v>207</v>
      </c>
      <c r="E801" s="13" t="s">
        <v>187</v>
      </c>
      <c r="F801" s="13" t="s">
        <v>188</v>
      </c>
      <c r="G801" s="13" t="s">
        <v>189</v>
      </c>
      <c r="H801" s="13" t="s">
        <v>190</v>
      </c>
      <c r="I801" s="13">
        <v>800</v>
      </c>
    </row>
    <row r="802" spans="1:9" x14ac:dyDescent="0.25">
      <c r="A802" s="13" t="str">
        <f t="shared" si="12"/>
        <v xml:space="preserve">907-262-PP Utility Work - Water,  </v>
      </c>
      <c r="B802" s="13" t="s">
        <v>1084</v>
      </c>
      <c r="C802" s="13" t="s">
        <v>1083</v>
      </c>
      <c r="D802" s="13" t="s">
        <v>230</v>
      </c>
      <c r="E802" s="13" t="s">
        <v>187</v>
      </c>
      <c r="F802" s="13" t="s">
        <v>188</v>
      </c>
      <c r="G802" s="13" t="s">
        <v>189</v>
      </c>
      <c r="H802" s="13" t="s">
        <v>190</v>
      </c>
      <c r="I802" s="13">
        <v>801</v>
      </c>
    </row>
    <row r="803" spans="1:9" x14ac:dyDescent="0.25">
      <c r="A803" s="13" t="str">
        <f t="shared" si="12"/>
        <v xml:space="preserve">907-262-PP Utility Work - Water,  </v>
      </c>
      <c r="B803" s="13" t="s">
        <v>1084</v>
      </c>
      <c r="C803" s="13" t="s">
        <v>1083</v>
      </c>
      <c r="D803" s="13" t="s">
        <v>186</v>
      </c>
      <c r="E803" s="13" t="s">
        <v>187</v>
      </c>
      <c r="F803" s="13" t="s">
        <v>188</v>
      </c>
      <c r="G803" s="13" t="s">
        <v>189</v>
      </c>
      <c r="H803" s="13" t="s">
        <v>190</v>
      </c>
      <c r="I803" s="13">
        <v>802</v>
      </c>
    </row>
    <row r="804" spans="1:9" x14ac:dyDescent="0.25">
      <c r="A804" s="13" t="str">
        <f t="shared" si="12"/>
        <v xml:space="preserve">907-265-PP Relocation of Existing Water Line </v>
      </c>
      <c r="B804" s="13" t="s">
        <v>1085</v>
      </c>
      <c r="C804" s="13" t="s">
        <v>1086</v>
      </c>
      <c r="D804" s="13" t="s">
        <v>186</v>
      </c>
      <c r="E804" s="13" t="s">
        <v>187</v>
      </c>
      <c r="F804" s="13" t="s">
        <v>188</v>
      </c>
      <c r="G804" s="13" t="s">
        <v>189</v>
      </c>
      <c r="H804" s="13" t="s">
        <v>190</v>
      </c>
      <c r="I804" s="13">
        <v>803</v>
      </c>
    </row>
    <row r="805" spans="1:9" x14ac:dyDescent="0.25">
      <c r="A805" s="13" t="str">
        <f t="shared" si="12"/>
        <v xml:space="preserve">907-269-PP Pumping System </v>
      </c>
      <c r="B805" s="13" t="s">
        <v>1087</v>
      </c>
      <c r="C805" s="13" t="s">
        <v>1088</v>
      </c>
      <c r="D805" s="13" t="s">
        <v>207</v>
      </c>
      <c r="E805" s="13" t="s">
        <v>187</v>
      </c>
      <c r="F805" s="13" t="s">
        <v>188</v>
      </c>
      <c r="G805" s="13" t="s">
        <v>189</v>
      </c>
      <c r="H805" s="13" t="s">
        <v>190</v>
      </c>
      <c r="I805" s="13">
        <v>804</v>
      </c>
    </row>
    <row r="806" spans="1:9" x14ac:dyDescent="0.25">
      <c r="A806" s="13" t="str">
        <f t="shared" si="12"/>
        <v xml:space="preserve">907-270-A  VW Piezometer </v>
      </c>
      <c r="B806" s="13" t="s">
        <v>1089</v>
      </c>
      <c r="C806" s="13" t="s">
        <v>1090</v>
      </c>
      <c r="D806" s="13" t="s">
        <v>207</v>
      </c>
      <c r="E806" s="13" t="s">
        <v>187</v>
      </c>
      <c r="F806" s="13" t="s">
        <v>188</v>
      </c>
      <c r="G806" s="13" t="s">
        <v>189</v>
      </c>
      <c r="H806" s="13" t="s">
        <v>190</v>
      </c>
      <c r="I806" s="13">
        <v>805</v>
      </c>
    </row>
    <row r="807" spans="1:9" x14ac:dyDescent="0.25">
      <c r="A807" s="13" t="str">
        <f t="shared" si="12"/>
        <v xml:space="preserve">907-276-A  Excavation for Stone Dike and Tiebacks, AEA AH </v>
      </c>
      <c r="B807" s="13" t="s">
        <v>1091</v>
      </c>
      <c r="C807" s="13" t="s">
        <v>1092</v>
      </c>
      <c r="D807" s="13" t="s">
        <v>241</v>
      </c>
      <c r="E807" s="13" t="s">
        <v>187</v>
      </c>
      <c r="F807" s="13" t="s">
        <v>188</v>
      </c>
      <c r="G807" s="13" t="s">
        <v>189</v>
      </c>
      <c r="H807" s="13" t="s">
        <v>190</v>
      </c>
      <c r="I807" s="13">
        <v>806</v>
      </c>
    </row>
    <row r="808" spans="1:9" x14ac:dyDescent="0.25">
      <c r="A808" s="13" t="str">
        <f t="shared" si="12"/>
        <v xml:space="preserve">907-276-B  Excavation for Stone Revetment, FM, AH </v>
      </c>
      <c r="B808" s="13" t="s">
        <v>1093</v>
      </c>
      <c r="C808" s="13" t="s">
        <v>1094</v>
      </c>
      <c r="D808" s="13" t="s">
        <v>241</v>
      </c>
      <c r="E808" s="13" t="s">
        <v>187</v>
      </c>
      <c r="F808" s="13" t="s">
        <v>188</v>
      </c>
      <c r="G808" s="13" t="s">
        <v>189</v>
      </c>
      <c r="H808" s="13" t="s">
        <v>190</v>
      </c>
      <c r="I808" s="13">
        <v>807</v>
      </c>
    </row>
    <row r="809" spans="1:9" x14ac:dyDescent="0.25">
      <c r="A809" s="13" t="str">
        <f t="shared" si="12"/>
        <v xml:space="preserve">907-282-A  Automatic Irrigation System </v>
      </c>
      <c r="B809" s="13" t="s">
        <v>1095</v>
      </c>
      <c r="C809" s="13" t="s">
        <v>1096</v>
      </c>
      <c r="D809" s="13" t="s">
        <v>186</v>
      </c>
      <c r="E809" s="13" t="s">
        <v>187</v>
      </c>
      <c r="F809" s="13" t="s">
        <v>188</v>
      </c>
      <c r="G809" s="13" t="s">
        <v>189</v>
      </c>
      <c r="H809" s="13" t="s">
        <v>190</v>
      </c>
      <c r="I809" s="13">
        <v>808</v>
      </c>
    </row>
    <row r="810" spans="1:9" x14ac:dyDescent="0.25">
      <c r="A810" s="13" t="str">
        <f t="shared" si="12"/>
        <v xml:space="preserve">907-282-A  Sprinkler Head, 1804-PRS-15CST </v>
      </c>
      <c r="B810" s="13" t="s">
        <v>1095</v>
      </c>
      <c r="C810" s="13" t="s">
        <v>1097</v>
      </c>
      <c r="D810" s="13" t="s">
        <v>207</v>
      </c>
      <c r="E810" s="13" t="s">
        <v>187</v>
      </c>
      <c r="F810" s="13" t="s">
        <v>188</v>
      </c>
      <c r="G810" s="13" t="s">
        <v>189</v>
      </c>
      <c r="H810" s="13" t="s">
        <v>190</v>
      </c>
      <c r="I810" s="13">
        <v>809</v>
      </c>
    </row>
    <row r="811" spans="1:9" x14ac:dyDescent="0.25">
      <c r="A811" s="13" t="str">
        <f t="shared" si="12"/>
        <v xml:space="preserve">907-282-A  Sprinkler Head, 1804-PRS-15EST </v>
      </c>
      <c r="B811" s="13" t="s">
        <v>1095</v>
      </c>
      <c r="C811" s="13" t="s">
        <v>1098</v>
      </c>
      <c r="D811" s="13" t="s">
        <v>207</v>
      </c>
      <c r="E811" s="13" t="s">
        <v>187</v>
      </c>
      <c r="F811" s="13" t="s">
        <v>188</v>
      </c>
      <c r="G811" s="13" t="s">
        <v>189</v>
      </c>
      <c r="H811" s="13" t="s">
        <v>190</v>
      </c>
      <c r="I811" s="13">
        <v>810</v>
      </c>
    </row>
    <row r="812" spans="1:9" x14ac:dyDescent="0.25">
      <c r="A812" s="13" t="str">
        <f t="shared" si="12"/>
        <v xml:space="preserve">907-282-A  Sprinkler Head, 1804-PRS-15F </v>
      </c>
      <c r="B812" s="13" t="s">
        <v>1095</v>
      </c>
      <c r="C812" s="13" t="s">
        <v>1099</v>
      </c>
      <c r="D812" s="13" t="s">
        <v>207</v>
      </c>
      <c r="E812" s="13" t="s">
        <v>187</v>
      </c>
      <c r="F812" s="13" t="s">
        <v>188</v>
      </c>
      <c r="G812" s="13" t="s">
        <v>189</v>
      </c>
      <c r="H812" s="13" t="s">
        <v>190</v>
      </c>
      <c r="I812" s="13">
        <v>811</v>
      </c>
    </row>
    <row r="813" spans="1:9" x14ac:dyDescent="0.25">
      <c r="A813" s="13" t="str">
        <f t="shared" si="12"/>
        <v xml:space="preserve">907-282-A  Sprinkler Head, 1804-PRS-15H </v>
      </c>
      <c r="B813" s="13" t="s">
        <v>1095</v>
      </c>
      <c r="C813" s="13" t="s">
        <v>1100</v>
      </c>
      <c r="D813" s="13" t="s">
        <v>207</v>
      </c>
      <c r="E813" s="13" t="s">
        <v>187</v>
      </c>
      <c r="F813" s="13" t="s">
        <v>188</v>
      </c>
      <c r="G813" s="13" t="s">
        <v>189</v>
      </c>
      <c r="H813" s="13" t="s">
        <v>190</v>
      </c>
      <c r="I813" s="13">
        <v>812</v>
      </c>
    </row>
    <row r="814" spans="1:9" x14ac:dyDescent="0.25">
      <c r="A814" s="13" t="str">
        <f t="shared" si="12"/>
        <v xml:space="preserve">907-282-A  Sprinkler Head, 1804-PRS-15Q </v>
      </c>
      <c r="B814" s="13" t="s">
        <v>1095</v>
      </c>
      <c r="C814" s="13" t="s">
        <v>1101</v>
      </c>
      <c r="D814" s="13" t="s">
        <v>207</v>
      </c>
      <c r="E814" s="13" t="s">
        <v>187</v>
      </c>
      <c r="F814" s="13" t="s">
        <v>188</v>
      </c>
      <c r="G814" s="13" t="s">
        <v>189</v>
      </c>
      <c r="H814" s="13" t="s">
        <v>190</v>
      </c>
      <c r="I814" s="13">
        <v>813</v>
      </c>
    </row>
    <row r="815" spans="1:9" x14ac:dyDescent="0.25">
      <c r="A815" s="13" t="str">
        <f t="shared" si="12"/>
        <v xml:space="preserve">907-282-A  Sprinkler Head, 1804-PRS-15SST </v>
      </c>
      <c r="B815" s="13" t="s">
        <v>1095</v>
      </c>
      <c r="C815" s="13" t="s">
        <v>1102</v>
      </c>
      <c r="D815" s="13" t="s">
        <v>207</v>
      </c>
      <c r="E815" s="13" t="s">
        <v>187</v>
      </c>
      <c r="F815" s="13" t="s">
        <v>188</v>
      </c>
      <c r="G815" s="13" t="s">
        <v>189</v>
      </c>
      <c r="H815" s="13" t="s">
        <v>190</v>
      </c>
      <c r="I815" s="13">
        <v>814</v>
      </c>
    </row>
    <row r="816" spans="1:9" x14ac:dyDescent="0.25">
      <c r="A816" s="13" t="str">
        <f t="shared" si="12"/>
        <v xml:space="preserve">907-282-A  Sprinkler Head, 1804-PRS-15T </v>
      </c>
      <c r="B816" s="13" t="s">
        <v>1095</v>
      </c>
      <c r="C816" s="13" t="s">
        <v>1103</v>
      </c>
      <c r="D816" s="13" t="s">
        <v>207</v>
      </c>
      <c r="E816" s="13" t="s">
        <v>187</v>
      </c>
      <c r="F816" s="13" t="s">
        <v>188</v>
      </c>
      <c r="G816" s="13" t="s">
        <v>189</v>
      </c>
      <c r="H816" s="13" t="s">
        <v>190</v>
      </c>
      <c r="I816" s="13">
        <v>815</v>
      </c>
    </row>
    <row r="817" spans="1:9" x14ac:dyDescent="0.25">
      <c r="A817" s="13" t="str">
        <f t="shared" si="12"/>
        <v xml:space="preserve">907-282-A  Sprinkler Head, 1804-PRS-15TQ </v>
      </c>
      <c r="B817" s="13" t="s">
        <v>1095</v>
      </c>
      <c r="C817" s="13" t="s">
        <v>1104</v>
      </c>
      <c r="D817" s="13" t="s">
        <v>207</v>
      </c>
      <c r="E817" s="13" t="s">
        <v>187</v>
      </c>
      <c r="F817" s="13" t="s">
        <v>188</v>
      </c>
      <c r="G817" s="13" t="s">
        <v>189</v>
      </c>
      <c r="H817" s="13" t="s">
        <v>190</v>
      </c>
      <c r="I817" s="13">
        <v>816</v>
      </c>
    </row>
    <row r="818" spans="1:9" x14ac:dyDescent="0.25">
      <c r="A818" s="13" t="str">
        <f t="shared" si="12"/>
        <v xml:space="preserve">907-282-A  Sprinkler Head, 1804-PRS-15TT </v>
      </c>
      <c r="B818" s="13" t="s">
        <v>1095</v>
      </c>
      <c r="C818" s="13" t="s">
        <v>1105</v>
      </c>
      <c r="D818" s="13" t="s">
        <v>207</v>
      </c>
      <c r="E818" s="13" t="s">
        <v>187</v>
      </c>
      <c r="F818" s="13" t="s">
        <v>188</v>
      </c>
      <c r="G818" s="13" t="s">
        <v>189</v>
      </c>
      <c r="H818" s="13" t="s">
        <v>190</v>
      </c>
      <c r="I818" s="13">
        <v>817</v>
      </c>
    </row>
    <row r="819" spans="1:9" x14ac:dyDescent="0.25">
      <c r="A819" s="13" t="str">
        <f t="shared" si="12"/>
        <v xml:space="preserve">907-282-A  Sprinkler Head, 1804-PRS-9SST </v>
      </c>
      <c r="B819" s="13" t="s">
        <v>1095</v>
      </c>
      <c r="C819" s="13" t="s">
        <v>1106</v>
      </c>
      <c r="D819" s="13" t="s">
        <v>207</v>
      </c>
      <c r="E819" s="13" t="s">
        <v>187</v>
      </c>
      <c r="F819" s="13" t="s">
        <v>188</v>
      </c>
      <c r="G819" s="13" t="s">
        <v>189</v>
      </c>
      <c r="H819" s="13" t="s">
        <v>190</v>
      </c>
      <c r="I819" s="13">
        <v>818</v>
      </c>
    </row>
    <row r="820" spans="1:9" x14ac:dyDescent="0.25">
      <c r="A820" s="13" t="str">
        <f t="shared" si="12"/>
        <v xml:space="preserve">907-282-A  Sprinkler Head, 1812-PRS-10VAN-H </v>
      </c>
      <c r="B820" s="13" t="s">
        <v>1095</v>
      </c>
      <c r="C820" s="13" t="s">
        <v>1107</v>
      </c>
      <c r="D820" s="13" t="s">
        <v>207</v>
      </c>
      <c r="E820" s="13" t="s">
        <v>187</v>
      </c>
      <c r="F820" s="13" t="s">
        <v>188</v>
      </c>
      <c r="G820" s="13" t="s">
        <v>189</v>
      </c>
      <c r="H820" s="13" t="s">
        <v>190</v>
      </c>
      <c r="I820" s="13">
        <v>819</v>
      </c>
    </row>
    <row r="821" spans="1:9" x14ac:dyDescent="0.25">
      <c r="A821" s="13" t="str">
        <f t="shared" si="12"/>
        <v xml:space="preserve">907-282-A  Sprinkler Head, 1812-PRS-10VAN-Q </v>
      </c>
      <c r="B821" s="13" t="s">
        <v>1095</v>
      </c>
      <c r="C821" s="13" t="s">
        <v>1108</v>
      </c>
      <c r="D821" s="13" t="s">
        <v>207</v>
      </c>
      <c r="E821" s="13" t="s">
        <v>187</v>
      </c>
      <c r="F821" s="13" t="s">
        <v>188</v>
      </c>
      <c r="G821" s="13" t="s">
        <v>189</v>
      </c>
      <c r="H821" s="13" t="s">
        <v>190</v>
      </c>
      <c r="I821" s="13">
        <v>820</v>
      </c>
    </row>
    <row r="822" spans="1:9" x14ac:dyDescent="0.25">
      <c r="A822" s="13" t="str">
        <f t="shared" si="12"/>
        <v xml:space="preserve">907-282-A  Sprinkler Head, 1812-PRS-10VAN-TQ </v>
      </c>
      <c r="B822" s="13" t="s">
        <v>1095</v>
      </c>
      <c r="C822" s="13" t="s">
        <v>1109</v>
      </c>
      <c r="D822" s="13" t="s">
        <v>207</v>
      </c>
      <c r="E822" s="13" t="s">
        <v>187</v>
      </c>
      <c r="F822" s="13" t="s">
        <v>188</v>
      </c>
      <c r="G822" s="13" t="s">
        <v>189</v>
      </c>
      <c r="H822" s="13" t="s">
        <v>190</v>
      </c>
      <c r="I822" s="13">
        <v>821</v>
      </c>
    </row>
    <row r="823" spans="1:9" x14ac:dyDescent="0.25">
      <c r="A823" s="13" t="str">
        <f t="shared" si="12"/>
        <v xml:space="preserve">907-282-A  Sprinkler Head, 1812-PRS-12F </v>
      </c>
      <c r="B823" s="13" t="s">
        <v>1095</v>
      </c>
      <c r="C823" s="13" t="s">
        <v>1110</v>
      </c>
      <c r="D823" s="13" t="s">
        <v>207</v>
      </c>
      <c r="E823" s="13" t="s">
        <v>187</v>
      </c>
      <c r="F823" s="13" t="s">
        <v>188</v>
      </c>
      <c r="G823" s="13" t="s">
        <v>189</v>
      </c>
      <c r="H823" s="13" t="s">
        <v>190</v>
      </c>
      <c r="I823" s="13">
        <v>822</v>
      </c>
    </row>
    <row r="824" spans="1:9" x14ac:dyDescent="0.25">
      <c r="A824" s="13" t="str">
        <f t="shared" si="12"/>
        <v xml:space="preserve">907-282-A  Sprinkler Head, 1812-PRS-12H </v>
      </c>
      <c r="B824" s="13" t="s">
        <v>1095</v>
      </c>
      <c r="C824" s="13" t="s">
        <v>1111</v>
      </c>
      <c r="D824" s="13" t="s">
        <v>207</v>
      </c>
      <c r="E824" s="13" t="s">
        <v>187</v>
      </c>
      <c r="F824" s="13" t="s">
        <v>188</v>
      </c>
      <c r="G824" s="13" t="s">
        <v>189</v>
      </c>
      <c r="H824" s="13" t="s">
        <v>190</v>
      </c>
      <c r="I824" s="13">
        <v>823</v>
      </c>
    </row>
    <row r="825" spans="1:9" x14ac:dyDescent="0.25">
      <c r="A825" s="13" t="str">
        <f t="shared" si="12"/>
        <v xml:space="preserve">907-282-A  Sprinkler Head, 1812-PRS-12Q </v>
      </c>
      <c r="B825" s="13" t="s">
        <v>1095</v>
      </c>
      <c r="C825" s="13" t="s">
        <v>1112</v>
      </c>
      <c r="D825" s="13" t="s">
        <v>207</v>
      </c>
      <c r="E825" s="13" t="s">
        <v>187</v>
      </c>
      <c r="F825" s="13" t="s">
        <v>188</v>
      </c>
      <c r="G825" s="13" t="s">
        <v>189</v>
      </c>
      <c r="H825" s="13" t="s">
        <v>190</v>
      </c>
      <c r="I825" s="13">
        <v>824</v>
      </c>
    </row>
    <row r="826" spans="1:9" x14ac:dyDescent="0.25">
      <c r="A826" s="13" t="str">
        <f t="shared" si="12"/>
        <v xml:space="preserve">907-282-A  Sprinkler Head, 1812-PRS-12TQ </v>
      </c>
      <c r="B826" s="13" t="s">
        <v>1095</v>
      </c>
      <c r="C826" s="13" t="s">
        <v>1113</v>
      </c>
      <c r="D826" s="13" t="s">
        <v>207</v>
      </c>
      <c r="E826" s="13" t="s">
        <v>187</v>
      </c>
      <c r="F826" s="13" t="s">
        <v>188</v>
      </c>
      <c r="G826" s="13" t="s">
        <v>189</v>
      </c>
      <c r="H826" s="13" t="s">
        <v>190</v>
      </c>
      <c r="I826" s="13">
        <v>825</v>
      </c>
    </row>
    <row r="827" spans="1:9" x14ac:dyDescent="0.25">
      <c r="A827" s="13" t="str">
        <f t="shared" si="12"/>
        <v xml:space="preserve">907-282-A  Sprinkler Head, 1812-PRS-15CST </v>
      </c>
      <c r="B827" s="13" t="s">
        <v>1095</v>
      </c>
      <c r="C827" s="13" t="s">
        <v>1114</v>
      </c>
      <c r="D827" s="13" t="s">
        <v>207</v>
      </c>
      <c r="E827" s="13" t="s">
        <v>187</v>
      </c>
      <c r="F827" s="13" t="s">
        <v>188</v>
      </c>
      <c r="G827" s="13" t="s">
        <v>189</v>
      </c>
      <c r="H827" s="13" t="s">
        <v>190</v>
      </c>
      <c r="I827" s="13">
        <v>826</v>
      </c>
    </row>
    <row r="828" spans="1:9" x14ac:dyDescent="0.25">
      <c r="A828" s="13" t="str">
        <f t="shared" si="12"/>
        <v xml:space="preserve">907-282-A  Sprinkler Head, 1812-PRS-15EST </v>
      </c>
      <c r="B828" s="13" t="s">
        <v>1095</v>
      </c>
      <c r="C828" s="13" t="s">
        <v>1115</v>
      </c>
      <c r="D828" s="13" t="s">
        <v>207</v>
      </c>
      <c r="E828" s="13" t="s">
        <v>187</v>
      </c>
      <c r="F828" s="13" t="s">
        <v>188</v>
      </c>
      <c r="G828" s="13" t="s">
        <v>189</v>
      </c>
      <c r="H828" s="13" t="s">
        <v>190</v>
      </c>
      <c r="I828" s="13">
        <v>827</v>
      </c>
    </row>
    <row r="829" spans="1:9" x14ac:dyDescent="0.25">
      <c r="A829" s="13" t="str">
        <f t="shared" si="12"/>
        <v xml:space="preserve">907-282-A  Sprinkler Head, 1812-PRS-15F </v>
      </c>
      <c r="B829" s="13" t="s">
        <v>1095</v>
      </c>
      <c r="C829" s="13" t="s">
        <v>1116</v>
      </c>
      <c r="D829" s="13" t="s">
        <v>207</v>
      </c>
      <c r="E829" s="13" t="s">
        <v>187</v>
      </c>
      <c r="F829" s="13" t="s">
        <v>188</v>
      </c>
      <c r="G829" s="13" t="s">
        <v>189</v>
      </c>
      <c r="H829" s="13" t="s">
        <v>190</v>
      </c>
      <c r="I829" s="13">
        <v>828</v>
      </c>
    </row>
    <row r="830" spans="1:9" x14ac:dyDescent="0.25">
      <c r="A830" s="13" t="str">
        <f t="shared" si="12"/>
        <v xml:space="preserve">907-282-A  Sprinkler Head, 1812-PRS-15H </v>
      </c>
      <c r="B830" s="13" t="s">
        <v>1095</v>
      </c>
      <c r="C830" s="13" t="s">
        <v>1117</v>
      </c>
      <c r="D830" s="13" t="s">
        <v>207</v>
      </c>
      <c r="E830" s="13" t="s">
        <v>187</v>
      </c>
      <c r="F830" s="13" t="s">
        <v>188</v>
      </c>
      <c r="G830" s="13" t="s">
        <v>189</v>
      </c>
      <c r="H830" s="13" t="s">
        <v>190</v>
      </c>
      <c r="I830" s="13">
        <v>829</v>
      </c>
    </row>
    <row r="831" spans="1:9" x14ac:dyDescent="0.25">
      <c r="A831" s="13" t="str">
        <f t="shared" si="12"/>
        <v xml:space="preserve">907-282-A  Sprinkler Head, 1812-PRS-15Q </v>
      </c>
      <c r="B831" s="13" t="s">
        <v>1095</v>
      </c>
      <c r="C831" s="13" t="s">
        <v>1118</v>
      </c>
      <c r="D831" s="13" t="s">
        <v>207</v>
      </c>
      <c r="E831" s="13" t="s">
        <v>187</v>
      </c>
      <c r="F831" s="13" t="s">
        <v>188</v>
      </c>
      <c r="G831" s="13" t="s">
        <v>189</v>
      </c>
      <c r="H831" s="13" t="s">
        <v>190</v>
      </c>
      <c r="I831" s="13">
        <v>830</v>
      </c>
    </row>
    <row r="832" spans="1:9" x14ac:dyDescent="0.25">
      <c r="A832" s="13" t="str">
        <f t="shared" si="12"/>
        <v xml:space="preserve">907-282-A  Sprinkler Head, 1812-PRS-15SST </v>
      </c>
      <c r="B832" s="13" t="s">
        <v>1095</v>
      </c>
      <c r="C832" s="13" t="s">
        <v>1119</v>
      </c>
      <c r="D832" s="13" t="s">
        <v>207</v>
      </c>
      <c r="E832" s="13" t="s">
        <v>187</v>
      </c>
      <c r="F832" s="13" t="s">
        <v>188</v>
      </c>
      <c r="G832" s="13" t="s">
        <v>189</v>
      </c>
      <c r="H832" s="13" t="s">
        <v>190</v>
      </c>
      <c r="I832" s="13">
        <v>831</v>
      </c>
    </row>
    <row r="833" spans="1:9" x14ac:dyDescent="0.25">
      <c r="A833" s="13" t="str">
        <f t="shared" si="12"/>
        <v xml:space="preserve">907-282-A  Sprinkler Head, 1812-PRS-15T </v>
      </c>
      <c r="B833" s="13" t="s">
        <v>1095</v>
      </c>
      <c r="C833" s="13" t="s">
        <v>1120</v>
      </c>
      <c r="D833" s="13" t="s">
        <v>207</v>
      </c>
      <c r="E833" s="13" t="s">
        <v>187</v>
      </c>
      <c r="F833" s="13" t="s">
        <v>188</v>
      </c>
      <c r="G833" s="13" t="s">
        <v>189</v>
      </c>
      <c r="H833" s="13" t="s">
        <v>190</v>
      </c>
      <c r="I833" s="13">
        <v>832</v>
      </c>
    </row>
    <row r="834" spans="1:9" x14ac:dyDescent="0.25">
      <c r="A834" s="13" t="str">
        <f t="shared" si="12"/>
        <v xml:space="preserve">907-282-A  Sprinkler Head, 1812-PRS-15TQ </v>
      </c>
      <c r="B834" s="13" t="s">
        <v>1095</v>
      </c>
      <c r="C834" s="13" t="s">
        <v>1121</v>
      </c>
      <c r="D834" s="13" t="s">
        <v>207</v>
      </c>
      <c r="E834" s="13" t="s">
        <v>187</v>
      </c>
      <c r="F834" s="13" t="s">
        <v>188</v>
      </c>
      <c r="G834" s="13" t="s">
        <v>189</v>
      </c>
      <c r="H834" s="13" t="s">
        <v>190</v>
      </c>
      <c r="I834" s="13">
        <v>833</v>
      </c>
    </row>
    <row r="835" spans="1:9" x14ac:dyDescent="0.25">
      <c r="A835" s="13" t="str">
        <f t="shared" ref="A835:A898" si="13">_xlfn.CONCAT(B835," ", C835)</f>
        <v xml:space="preserve">907-282-A  Sprinkler Head, 1812-PRS-15VAN </v>
      </c>
      <c r="B835" s="13" t="s">
        <v>1095</v>
      </c>
      <c r="C835" s="13" t="s">
        <v>1122</v>
      </c>
      <c r="D835" s="13" t="s">
        <v>207</v>
      </c>
      <c r="E835" s="13" t="s">
        <v>187</v>
      </c>
      <c r="F835" s="13" t="s">
        <v>188</v>
      </c>
      <c r="G835" s="13" t="s">
        <v>189</v>
      </c>
      <c r="H835" s="13" t="s">
        <v>190</v>
      </c>
      <c r="I835" s="13">
        <v>834</v>
      </c>
    </row>
    <row r="836" spans="1:9" x14ac:dyDescent="0.25">
      <c r="A836" s="13" t="str">
        <f t="shared" si="13"/>
        <v xml:space="preserve">907-282-A  Sprinkler Head, 1812-PRS-5H </v>
      </c>
      <c r="B836" s="13" t="s">
        <v>1095</v>
      </c>
      <c r="C836" s="13" t="s">
        <v>1123</v>
      </c>
      <c r="D836" s="13" t="s">
        <v>207</v>
      </c>
      <c r="E836" s="13" t="s">
        <v>187</v>
      </c>
      <c r="F836" s="13" t="s">
        <v>188</v>
      </c>
      <c r="G836" s="13" t="s">
        <v>189</v>
      </c>
      <c r="H836" s="13" t="s">
        <v>190</v>
      </c>
      <c r="I836" s="13">
        <v>835</v>
      </c>
    </row>
    <row r="837" spans="1:9" x14ac:dyDescent="0.25">
      <c r="A837" s="13" t="str">
        <f t="shared" si="13"/>
        <v xml:space="preserve">907-282-A  Sprinkler Head, 1812-PRS-8H </v>
      </c>
      <c r="B837" s="13" t="s">
        <v>1095</v>
      </c>
      <c r="C837" s="13" t="s">
        <v>1124</v>
      </c>
      <c r="D837" s="13" t="s">
        <v>207</v>
      </c>
      <c r="E837" s="13" t="s">
        <v>187</v>
      </c>
      <c r="F837" s="13" t="s">
        <v>188</v>
      </c>
      <c r="G837" s="13" t="s">
        <v>189</v>
      </c>
      <c r="H837" s="13" t="s">
        <v>190</v>
      </c>
      <c r="I837" s="13">
        <v>836</v>
      </c>
    </row>
    <row r="838" spans="1:9" x14ac:dyDescent="0.25">
      <c r="A838" s="13" t="str">
        <f t="shared" si="13"/>
        <v xml:space="preserve">907-282-A  Sprinkler Head, 1812-PRS-8Q </v>
      </c>
      <c r="B838" s="13" t="s">
        <v>1095</v>
      </c>
      <c r="C838" s="13" t="s">
        <v>1125</v>
      </c>
      <c r="D838" s="13" t="s">
        <v>207</v>
      </c>
      <c r="E838" s="13" t="s">
        <v>187</v>
      </c>
      <c r="F838" s="13" t="s">
        <v>188</v>
      </c>
      <c r="G838" s="13" t="s">
        <v>189</v>
      </c>
      <c r="H838" s="13" t="s">
        <v>190</v>
      </c>
      <c r="I838" s="13">
        <v>837</v>
      </c>
    </row>
    <row r="839" spans="1:9" x14ac:dyDescent="0.25">
      <c r="A839" s="13" t="str">
        <f t="shared" si="13"/>
        <v xml:space="preserve">907-282-A  Sprinkler Head, 1812-PRS-9SST </v>
      </c>
      <c r="B839" s="13" t="s">
        <v>1095</v>
      </c>
      <c r="C839" s="13" t="s">
        <v>1126</v>
      </c>
      <c r="D839" s="13" t="s">
        <v>207</v>
      </c>
      <c r="E839" s="13" t="s">
        <v>187</v>
      </c>
      <c r="F839" s="13" t="s">
        <v>188</v>
      </c>
      <c r="G839" s="13" t="s">
        <v>189</v>
      </c>
      <c r="H839" s="13" t="s">
        <v>190</v>
      </c>
      <c r="I839" s="13">
        <v>838</v>
      </c>
    </row>
    <row r="840" spans="1:9" x14ac:dyDescent="0.25">
      <c r="A840" s="13" t="str">
        <f t="shared" si="13"/>
        <v xml:space="preserve">907-282-A  Sprinkler Head, 1812-PRS-R-Van 1724 </v>
      </c>
      <c r="B840" s="13" t="s">
        <v>1095</v>
      </c>
      <c r="C840" s="13" t="s">
        <v>1127</v>
      </c>
      <c r="D840" s="13" t="s">
        <v>207</v>
      </c>
      <c r="E840" s="13" t="s">
        <v>187</v>
      </c>
      <c r="F840" s="13" t="s">
        <v>188</v>
      </c>
      <c r="G840" s="13" t="s">
        <v>189</v>
      </c>
      <c r="H840" s="13" t="s">
        <v>190</v>
      </c>
      <c r="I840" s="13">
        <v>839</v>
      </c>
    </row>
    <row r="841" spans="1:9" x14ac:dyDescent="0.25">
      <c r="A841" s="13" t="str">
        <f t="shared" si="13"/>
        <v xml:space="preserve">907-282-A  Sprinkler Head, 3504-PC-SAM-.75 </v>
      </c>
      <c r="B841" s="13" t="s">
        <v>1095</v>
      </c>
      <c r="C841" s="13" t="s">
        <v>1128</v>
      </c>
      <c r="D841" s="13" t="s">
        <v>207</v>
      </c>
      <c r="E841" s="13" t="s">
        <v>187</v>
      </c>
      <c r="F841" s="13" t="s">
        <v>188</v>
      </c>
      <c r="G841" s="13" t="s">
        <v>189</v>
      </c>
      <c r="H841" s="13" t="s">
        <v>190</v>
      </c>
      <c r="I841" s="13">
        <v>840</v>
      </c>
    </row>
    <row r="842" spans="1:9" x14ac:dyDescent="0.25">
      <c r="A842" s="13" t="str">
        <f t="shared" si="13"/>
        <v xml:space="preserve">907-282-A  Sprinkler Head, 3504-PC-SAM-1.5 </v>
      </c>
      <c r="B842" s="13" t="s">
        <v>1095</v>
      </c>
      <c r="C842" s="13" t="s">
        <v>1129</v>
      </c>
      <c r="D842" s="13" t="s">
        <v>207</v>
      </c>
      <c r="E842" s="13" t="s">
        <v>187</v>
      </c>
      <c r="F842" s="13" t="s">
        <v>188</v>
      </c>
      <c r="G842" s="13" t="s">
        <v>189</v>
      </c>
      <c r="H842" s="13" t="s">
        <v>190</v>
      </c>
      <c r="I842" s="13">
        <v>841</v>
      </c>
    </row>
    <row r="843" spans="1:9" x14ac:dyDescent="0.25">
      <c r="A843" s="13" t="str">
        <f t="shared" si="13"/>
        <v xml:space="preserve">907-282-A  Sprinkler Head, 3504-PC-SAM-3 </v>
      </c>
      <c r="B843" s="13" t="s">
        <v>1095</v>
      </c>
      <c r="C843" s="13" t="s">
        <v>1130</v>
      </c>
      <c r="D843" s="13" t="s">
        <v>207</v>
      </c>
      <c r="E843" s="13" t="s">
        <v>187</v>
      </c>
      <c r="F843" s="13" t="s">
        <v>188</v>
      </c>
      <c r="G843" s="13" t="s">
        <v>189</v>
      </c>
      <c r="H843" s="13" t="s">
        <v>190</v>
      </c>
      <c r="I843" s="13">
        <v>842</v>
      </c>
    </row>
    <row r="844" spans="1:9" x14ac:dyDescent="0.25">
      <c r="A844" s="13" t="str">
        <f t="shared" si="13"/>
        <v xml:space="preserve">907-282-A  Sprinkler Head, 5004-PL-PC-SAM-2.0-Q </v>
      </c>
      <c r="B844" s="13" t="s">
        <v>1095</v>
      </c>
      <c r="C844" s="13" t="s">
        <v>1131</v>
      </c>
      <c r="D844" s="13" t="s">
        <v>207</v>
      </c>
      <c r="E844" s="13" t="s">
        <v>187</v>
      </c>
      <c r="F844" s="13" t="s">
        <v>188</v>
      </c>
      <c r="G844" s="13" t="s">
        <v>189</v>
      </c>
      <c r="H844" s="13" t="s">
        <v>190</v>
      </c>
      <c r="I844" s="13">
        <v>843</v>
      </c>
    </row>
    <row r="845" spans="1:9" x14ac:dyDescent="0.25">
      <c r="A845" s="13" t="str">
        <f t="shared" si="13"/>
        <v xml:space="preserve">907-282-A  Sprinkler Head, 5004-PL-PC-SAM-4.0-H </v>
      </c>
      <c r="B845" s="13" t="s">
        <v>1095</v>
      </c>
      <c r="C845" s="13" t="s">
        <v>1132</v>
      </c>
      <c r="D845" s="13" t="s">
        <v>207</v>
      </c>
      <c r="E845" s="13" t="s">
        <v>187</v>
      </c>
      <c r="F845" s="13" t="s">
        <v>188</v>
      </c>
      <c r="G845" s="13" t="s">
        <v>189</v>
      </c>
      <c r="H845" s="13" t="s">
        <v>190</v>
      </c>
      <c r="I845" s="13">
        <v>844</v>
      </c>
    </row>
    <row r="846" spans="1:9" x14ac:dyDescent="0.25">
      <c r="A846" s="13" t="str">
        <f t="shared" si="13"/>
        <v xml:space="preserve">907-282-A  Sprinkler Head, 5004-PL-PC-SAM-5.0-TQ </v>
      </c>
      <c r="B846" s="13" t="s">
        <v>1095</v>
      </c>
      <c r="C846" s="13" t="s">
        <v>1133</v>
      </c>
      <c r="D846" s="13" t="s">
        <v>207</v>
      </c>
      <c r="E846" s="13" t="s">
        <v>187</v>
      </c>
      <c r="F846" s="13" t="s">
        <v>188</v>
      </c>
      <c r="G846" s="13" t="s">
        <v>189</v>
      </c>
      <c r="H846" s="13" t="s">
        <v>190</v>
      </c>
      <c r="I846" s="13">
        <v>845</v>
      </c>
    </row>
    <row r="847" spans="1:9" x14ac:dyDescent="0.25">
      <c r="A847" s="13" t="str">
        <f t="shared" si="13"/>
        <v xml:space="preserve">907-282-A  Sprinkler Head, 5004-PL-PC-SAM-6.0-F </v>
      </c>
      <c r="B847" s="13" t="s">
        <v>1095</v>
      </c>
      <c r="C847" s="13" t="s">
        <v>1134</v>
      </c>
      <c r="D847" s="13" t="s">
        <v>207</v>
      </c>
      <c r="E847" s="13" t="s">
        <v>187</v>
      </c>
      <c r="F847" s="13" t="s">
        <v>188</v>
      </c>
      <c r="G847" s="13" t="s">
        <v>189</v>
      </c>
      <c r="H847" s="13" t="s">
        <v>190</v>
      </c>
      <c r="I847" s="13">
        <v>846</v>
      </c>
    </row>
    <row r="848" spans="1:9" x14ac:dyDescent="0.25">
      <c r="A848" s="13" t="str">
        <f t="shared" si="13"/>
        <v xml:space="preserve">907-282-A  Sprinkler Head, 5012-PL-FC-R </v>
      </c>
      <c r="B848" s="13" t="s">
        <v>1095</v>
      </c>
      <c r="C848" s="13" t="s">
        <v>1135</v>
      </c>
      <c r="D848" s="13" t="s">
        <v>207</v>
      </c>
      <c r="E848" s="13" t="s">
        <v>187</v>
      </c>
      <c r="F848" s="13" t="s">
        <v>188</v>
      </c>
      <c r="G848" s="13" t="s">
        <v>189</v>
      </c>
      <c r="H848" s="13" t="s">
        <v>190</v>
      </c>
      <c r="I848" s="13">
        <v>847</v>
      </c>
    </row>
    <row r="849" spans="1:9" x14ac:dyDescent="0.25">
      <c r="A849" s="13" t="str">
        <f t="shared" si="13"/>
        <v xml:space="preserve">907-282-A  Sprinkler Head, 5012-PL-PC-2.0 </v>
      </c>
      <c r="B849" s="13" t="s">
        <v>1095</v>
      </c>
      <c r="C849" s="13" t="s">
        <v>1136</v>
      </c>
      <c r="D849" s="13" t="s">
        <v>207</v>
      </c>
      <c r="E849" s="13" t="s">
        <v>187</v>
      </c>
      <c r="F849" s="13" t="s">
        <v>188</v>
      </c>
      <c r="G849" s="13" t="s">
        <v>189</v>
      </c>
      <c r="H849" s="13" t="s">
        <v>190</v>
      </c>
      <c r="I849" s="13">
        <v>848</v>
      </c>
    </row>
    <row r="850" spans="1:9" x14ac:dyDescent="0.25">
      <c r="A850" s="13" t="str">
        <f t="shared" si="13"/>
        <v xml:space="preserve">907-282-A  Sprinkler Head, 5012-PL-PC-R </v>
      </c>
      <c r="B850" s="13" t="s">
        <v>1095</v>
      </c>
      <c r="C850" s="13" t="s">
        <v>1137</v>
      </c>
      <c r="D850" s="13" t="s">
        <v>207</v>
      </c>
      <c r="E850" s="13" t="s">
        <v>187</v>
      </c>
      <c r="F850" s="13" t="s">
        <v>188</v>
      </c>
      <c r="G850" s="13" t="s">
        <v>189</v>
      </c>
      <c r="H850" s="13" t="s">
        <v>190</v>
      </c>
      <c r="I850" s="13">
        <v>849</v>
      </c>
    </row>
    <row r="851" spans="1:9" x14ac:dyDescent="0.25">
      <c r="A851" s="13" t="str">
        <f t="shared" si="13"/>
        <v xml:space="preserve">907-282-A  Sprinkler Head, R-50-SAM-1.5 </v>
      </c>
      <c r="B851" s="13" t="s">
        <v>1095</v>
      </c>
      <c r="C851" s="13" t="s">
        <v>1138</v>
      </c>
      <c r="D851" s="13" t="s">
        <v>207</v>
      </c>
      <c r="E851" s="13" t="s">
        <v>187</v>
      </c>
      <c r="F851" s="13" t="s">
        <v>188</v>
      </c>
      <c r="G851" s="13" t="s">
        <v>189</v>
      </c>
      <c r="H851" s="13" t="s">
        <v>190</v>
      </c>
      <c r="I851" s="13">
        <v>850</v>
      </c>
    </row>
    <row r="852" spans="1:9" x14ac:dyDescent="0.25">
      <c r="A852" s="13" t="str">
        <f t="shared" si="13"/>
        <v xml:space="preserve">907-282-A  Sprinkler Head, R-50-SAM-3.0 </v>
      </c>
      <c r="B852" s="13" t="s">
        <v>1095</v>
      </c>
      <c r="C852" s="13" t="s">
        <v>1139</v>
      </c>
      <c r="D852" s="13" t="s">
        <v>207</v>
      </c>
      <c r="E852" s="13" t="s">
        <v>187</v>
      </c>
      <c r="F852" s="13" t="s">
        <v>188</v>
      </c>
      <c r="G852" s="13" t="s">
        <v>189</v>
      </c>
      <c r="H852" s="13" t="s">
        <v>190</v>
      </c>
      <c r="I852" s="13">
        <v>851</v>
      </c>
    </row>
    <row r="853" spans="1:9" x14ac:dyDescent="0.25">
      <c r="A853" s="13" t="str">
        <f t="shared" si="13"/>
        <v xml:space="preserve">907-282-A  Sprinkler Head, R-50-SAM-4.0 </v>
      </c>
      <c r="B853" s="13" t="s">
        <v>1095</v>
      </c>
      <c r="C853" s="13" t="s">
        <v>1140</v>
      </c>
      <c r="D853" s="13" t="s">
        <v>207</v>
      </c>
      <c r="E853" s="13" t="s">
        <v>187</v>
      </c>
      <c r="F853" s="13" t="s">
        <v>188</v>
      </c>
      <c r="G853" s="13" t="s">
        <v>189</v>
      </c>
      <c r="H853" s="13" t="s">
        <v>190</v>
      </c>
      <c r="I853" s="13">
        <v>852</v>
      </c>
    </row>
    <row r="854" spans="1:9" x14ac:dyDescent="0.25">
      <c r="A854" s="13" t="str">
        <f t="shared" si="13"/>
        <v xml:space="preserve">907-282-A  Sprinkler Head, R-50-SAM-6.0 </v>
      </c>
      <c r="B854" s="13" t="s">
        <v>1095</v>
      </c>
      <c r="C854" s="13" t="s">
        <v>1141</v>
      </c>
      <c r="D854" s="13" t="s">
        <v>207</v>
      </c>
      <c r="E854" s="13" t="s">
        <v>187</v>
      </c>
      <c r="F854" s="13" t="s">
        <v>188</v>
      </c>
      <c r="G854" s="13" t="s">
        <v>189</v>
      </c>
      <c r="H854" s="13" t="s">
        <v>190</v>
      </c>
      <c r="I854" s="13">
        <v>853</v>
      </c>
    </row>
    <row r="855" spans="1:9" x14ac:dyDescent="0.25">
      <c r="A855" s="13" t="str">
        <f t="shared" si="13"/>
        <v xml:space="preserve">907-282-A  Sprinkler Head, R-50-SAM-PC-1.5 </v>
      </c>
      <c r="B855" s="13" t="s">
        <v>1095</v>
      </c>
      <c r="C855" s="13" t="s">
        <v>1142</v>
      </c>
      <c r="D855" s="13" t="s">
        <v>207</v>
      </c>
      <c r="E855" s="13" t="s">
        <v>187</v>
      </c>
      <c r="F855" s="13" t="s">
        <v>188</v>
      </c>
      <c r="G855" s="13" t="s">
        <v>189</v>
      </c>
      <c r="H855" s="13" t="s">
        <v>190</v>
      </c>
      <c r="I855" s="13">
        <v>854</v>
      </c>
    </row>
    <row r="856" spans="1:9" x14ac:dyDescent="0.25">
      <c r="A856" s="13" t="str">
        <f t="shared" si="13"/>
        <v xml:space="preserve">907-282-A  Sprinkler Head, R-50-SAM-PC-3.0 </v>
      </c>
      <c r="B856" s="13" t="s">
        <v>1095</v>
      </c>
      <c r="C856" s="13" t="s">
        <v>1143</v>
      </c>
      <c r="D856" s="13" t="s">
        <v>207</v>
      </c>
      <c r="E856" s="13" t="s">
        <v>187</v>
      </c>
      <c r="F856" s="13" t="s">
        <v>188</v>
      </c>
      <c r="G856" s="13" t="s">
        <v>189</v>
      </c>
      <c r="H856" s="13" t="s">
        <v>190</v>
      </c>
      <c r="I856" s="13">
        <v>855</v>
      </c>
    </row>
    <row r="857" spans="1:9" x14ac:dyDescent="0.25">
      <c r="A857" s="13" t="str">
        <f t="shared" si="13"/>
        <v xml:space="preserve">907-282-A  Sprinkler Head, R-50-SAM-PC-4.0 </v>
      </c>
      <c r="B857" s="13" t="s">
        <v>1095</v>
      </c>
      <c r="C857" s="13" t="s">
        <v>1144</v>
      </c>
      <c r="D857" s="13" t="s">
        <v>207</v>
      </c>
      <c r="E857" s="13" t="s">
        <v>187</v>
      </c>
      <c r="F857" s="13" t="s">
        <v>188</v>
      </c>
      <c r="G857" s="13" t="s">
        <v>189</v>
      </c>
      <c r="H857" s="13" t="s">
        <v>190</v>
      </c>
      <c r="I857" s="13">
        <v>856</v>
      </c>
    </row>
    <row r="858" spans="1:9" x14ac:dyDescent="0.25">
      <c r="A858" s="13" t="str">
        <f t="shared" si="13"/>
        <v xml:space="preserve">907-282-A  Sprinkler Head, R-50-SAM-PC-6.0 </v>
      </c>
      <c r="B858" s="13" t="s">
        <v>1095</v>
      </c>
      <c r="C858" s="13" t="s">
        <v>1145</v>
      </c>
      <c r="D858" s="13" t="s">
        <v>207</v>
      </c>
      <c r="E858" s="13" t="s">
        <v>187</v>
      </c>
      <c r="F858" s="13" t="s">
        <v>188</v>
      </c>
      <c r="G858" s="13" t="s">
        <v>189</v>
      </c>
      <c r="H858" s="13" t="s">
        <v>190</v>
      </c>
      <c r="I858" s="13">
        <v>857</v>
      </c>
    </row>
    <row r="859" spans="1:9" x14ac:dyDescent="0.25">
      <c r="A859" s="13" t="str">
        <f t="shared" si="13"/>
        <v xml:space="preserve">907-282-A  Sprinkler Head, R50-SAM-PC-1.0 </v>
      </c>
      <c r="B859" s="13" t="s">
        <v>1095</v>
      </c>
      <c r="C859" s="13" t="s">
        <v>1146</v>
      </c>
      <c r="D859" s="13" t="s">
        <v>207</v>
      </c>
      <c r="E859" s="13" t="s">
        <v>187</v>
      </c>
      <c r="F859" s="13" t="s">
        <v>188</v>
      </c>
      <c r="G859" s="13" t="s">
        <v>189</v>
      </c>
      <c r="H859" s="13" t="s">
        <v>190</v>
      </c>
      <c r="I859" s="13">
        <v>858</v>
      </c>
    </row>
    <row r="860" spans="1:9" x14ac:dyDescent="0.25">
      <c r="A860" s="13" t="str">
        <f t="shared" si="13"/>
        <v xml:space="preserve">907-282-A  Sprinkler Head, R50-SAM-R+-1.5 </v>
      </c>
      <c r="B860" s="13" t="s">
        <v>1095</v>
      </c>
      <c r="C860" s="13" t="s">
        <v>1147</v>
      </c>
      <c r="D860" s="13" t="s">
        <v>207</v>
      </c>
      <c r="E860" s="13" t="s">
        <v>187</v>
      </c>
      <c r="F860" s="13" t="s">
        <v>188</v>
      </c>
      <c r="G860" s="13" t="s">
        <v>189</v>
      </c>
      <c r="H860" s="13" t="s">
        <v>190</v>
      </c>
      <c r="I860" s="13">
        <v>859</v>
      </c>
    </row>
    <row r="861" spans="1:9" x14ac:dyDescent="0.25">
      <c r="A861" s="13" t="str">
        <f t="shared" si="13"/>
        <v xml:space="preserve">907-282-A  Sprinkler Head, R50-SAM-R+-3.0 </v>
      </c>
      <c r="B861" s="13" t="s">
        <v>1095</v>
      </c>
      <c r="C861" s="13" t="s">
        <v>1148</v>
      </c>
      <c r="D861" s="13" t="s">
        <v>207</v>
      </c>
      <c r="E861" s="13" t="s">
        <v>187</v>
      </c>
      <c r="F861" s="13" t="s">
        <v>188</v>
      </c>
      <c r="G861" s="13" t="s">
        <v>189</v>
      </c>
      <c r="H861" s="13" t="s">
        <v>190</v>
      </c>
      <c r="I861" s="13">
        <v>860</v>
      </c>
    </row>
    <row r="862" spans="1:9" x14ac:dyDescent="0.25">
      <c r="A862" s="13" t="str">
        <f t="shared" si="13"/>
        <v xml:space="preserve">907-282-A  Sprinkler Head, R50-SAM-R+-4.0 </v>
      </c>
      <c r="B862" s="13" t="s">
        <v>1095</v>
      </c>
      <c r="C862" s="13" t="s">
        <v>1149</v>
      </c>
      <c r="D862" s="13" t="s">
        <v>207</v>
      </c>
      <c r="E862" s="13" t="s">
        <v>187</v>
      </c>
      <c r="F862" s="13" t="s">
        <v>188</v>
      </c>
      <c r="G862" s="13" t="s">
        <v>189</v>
      </c>
      <c r="H862" s="13" t="s">
        <v>190</v>
      </c>
      <c r="I862" s="13">
        <v>861</v>
      </c>
    </row>
    <row r="863" spans="1:9" x14ac:dyDescent="0.25">
      <c r="A863" s="13" t="str">
        <f t="shared" si="13"/>
        <v xml:space="preserve">907-282-A  Sprinkler Head, R50-SAM-R+-6.0 </v>
      </c>
      <c r="B863" s="13" t="s">
        <v>1095</v>
      </c>
      <c r="C863" s="13" t="s">
        <v>1150</v>
      </c>
      <c r="D863" s="13" t="s">
        <v>207</v>
      </c>
      <c r="E863" s="13" t="s">
        <v>187</v>
      </c>
      <c r="F863" s="13" t="s">
        <v>188</v>
      </c>
      <c r="G863" s="13" t="s">
        <v>189</v>
      </c>
      <c r="H863" s="13" t="s">
        <v>190</v>
      </c>
      <c r="I863" s="13">
        <v>862</v>
      </c>
    </row>
    <row r="864" spans="1:9" x14ac:dyDescent="0.25">
      <c r="A864" s="13" t="str">
        <f t="shared" si="13"/>
        <v xml:space="preserve">907-282-A  Sprinkler Head, T-12-SAM-PC-T30-1.0 </v>
      </c>
      <c r="B864" s="13" t="s">
        <v>1095</v>
      </c>
      <c r="C864" s="13" t="s">
        <v>1151</v>
      </c>
      <c r="D864" s="13" t="s">
        <v>207</v>
      </c>
      <c r="E864" s="13" t="s">
        <v>187</v>
      </c>
      <c r="F864" s="13" t="s">
        <v>188</v>
      </c>
      <c r="G864" s="13" t="s">
        <v>189</v>
      </c>
      <c r="H864" s="13" t="s">
        <v>190</v>
      </c>
      <c r="I864" s="13">
        <v>863</v>
      </c>
    </row>
    <row r="865" spans="1:9" x14ac:dyDescent="0.25">
      <c r="A865" s="13" t="str">
        <f t="shared" si="13"/>
        <v xml:space="preserve">907-282-A  Sprinkler Head, T-12-SAM-PC-T30-2.0 </v>
      </c>
      <c r="B865" s="13" t="s">
        <v>1095</v>
      </c>
      <c r="C865" s="13" t="s">
        <v>1152</v>
      </c>
      <c r="D865" s="13" t="s">
        <v>207</v>
      </c>
      <c r="E865" s="13" t="s">
        <v>187</v>
      </c>
      <c r="F865" s="13" t="s">
        <v>188</v>
      </c>
      <c r="G865" s="13" t="s">
        <v>189</v>
      </c>
      <c r="H865" s="13" t="s">
        <v>190</v>
      </c>
      <c r="I865" s="13">
        <v>864</v>
      </c>
    </row>
    <row r="866" spans="1:9" x14ac:dyDescent="0.25">
      <c r="A866" s="13" t="str">
        <f t="shared" si="13"/>
        <v xml:space="preserve">907-282-A  Sprinkler Head, T-12-SAM-PC-T30-2.5 </v>
      </c>
      <c r="B866" s="13" t="s">
        <v>1095</v>
      </c>
      <c r="C866" s="13" t="s">
        <v>1153</v>
      </c>
      <c r="D866" s="13" t="s">
        <v>207</v>
      </c>
      <c r="E866" s="13" t="s">
        <v>187</v>
      </c>
      <c r="F866" s="13" t="s">
        <v>188</v>
      </c>
      <c r="G866" s="13" t="s">
        <v>189</v>
      </c>
      <c r="H866" s="13" t="s">
        <v>190</v>
      </c>
      <c r="I866" s="13">
        <v>865</v>
      </c>
    </row>
    <row r="867" spans="1:9" x14ac:dyDescent="0.25">
      <c r="A867" s="13" t="str">
        <f t="shared" si="13"/>
        <v xml:space="preserve">907-282-A  Sprinkler Head, T-12-SAM-PC-T30-4.0 </v>
      </c>
      <c r="B867" s="13" t="s">
        <v>1095</v>
      </c>
      <c r="C867" s="13" t="s">
        <v>1154</v>
      </c>
      <c r="D867" s="13" t="s">
        <v>207</v>
      </c>
      <c r="E867" s="13" t="s">
        <v>187</v>
      </c>
      <c r="F867" s="13" t="s">
        <v>188</v>
      </c>
      <c r="G867" s="13" t="s">
        <v>189</v>
      </c>
      <c r="H867" s="13" t="s">
        <v>190</v>
      </c>
      <c r="I867" s="13">
        <v>866</v>
      </c>
    </row>
    <row r="868" spans="1:9" x14ac:dyDescent="0.25">
      <c r="A868" s="13" t="str">
        <f t="shared" si="13"/>
        <v xml:space="preserve">907-282-A  Sprinkler Head, T-4-FC-T22-2.5 </v>
      </c>
      <c r="B868" s="13" t="s">
        <v>1095</v>
      </c>
      <c r="C868" s="13" t="s">
        <v>1155</v>
      </c>
      <c r="D868" s="13" t="s">
        <v>207</v>
      </c>
      <c r="E868" s="13" t="s">
        <v>187</v>
      </c>
      <c r="F868" s="13" t="s">
        <v>188</v>
      </c>
      <c r="G868" s="13" t="s">
        <v>189</v>
      </c>
      <c r="H868" s="13" t="s">
        <v>190</v>
      </c>
      <c r="I868" s="13">
        <v>867</v>
      </c>
    </row>
    <row r="869" spans="1:9" x14ac:dyDescent="0.25">
      <c r="A869" s="13" t="str">
        <f t="shared" si="13"/>
        <v xml:space="preserve">907-282-A  Sprinkler Head, T-4-PC-22-.65 </v>
      </c>
      <c r="B869" s="13" t="s">
        <v>1095</v>
      </c>
      <c r="C869" s="13" t="s">
        <v>1156</v>
      </c>
      <c r="D869" s="13" t="s">
        <v>207</v>
      </c>
      <c r="E869" s="13" t="s">
        <v>187</v>
      </c>
      <c r="F869" s="13" t="s">
        <v>188</v>
      </c>
      <c r="G869" s="13" t="s">
        <v>189</v>
      </c>
      <c r="H869" s="13" t="s">
        <v>190</v>
      </c>
      <c r="I869" s="13">
        <v>868</v>
      </c>
    </row>
    <row r="870" spans="1:9" x14ac:dyDescent="0.25">
      <c r="A870" s="13" t="str">
        <f t="shared" si="13"/>
        <v xml:space="preserve">907-282-A  Sprinkler Head, T-4-PC-T22-1.3 </v>
      </c>
      <c r="B870" s="13" t="s">
        <v>1095</v>
      </c>
      <c r="C870" s="13" t="s">
        <v>1157</v>
      </c>
      <c r="D870" s="13" t="s">
        <v>207</v>
      </c>
      <c r="E870" s="13" t="s">
        <v>187</v>
      </c>
      <c r="F870" s="13" t="s">
        <v>188</v>
      </c>
      <c r="G870" s="13" t="s">
        <v>189</v>
      </c>
      <c r="H870" s="13" t="s">
        <v>190</v>
      </c>
      <c r="I870" s="13">
        <v>869</v>
      </c>
    </row>
    <row r="871" spans="1:9" x14ac:dyDescent="0.25">
      <c r="A871" s="13" t="str">
        <f t="shared" si="13"/>
        <v xml:space="preserve">907-282-A  Sprinkler Head, T-SAM-4-PC-T22-.65 </v>
      </c>
      <c r="B871" s="13" t="s">
        <v>1095</v>
      </c>
      <c r="C871" s="13" t="s">
        <v>1158</v>
      </c>
      <c r="D871" s="13" t="s">
        <v>207</v>
      </c>
      <c r="E871" s="13" t="s">
        <v>187</v>
      </c>
      <c r="F871" s="13" t="s">
        <v>188</v>
      </c>
      <c r="G871" s="13" t="s">
        <v>189</v>
      </c>
      <c r="H871" s="13" t="s">
        <v>190</v>
      </c>
      <c r="I871" s="13">
        <v>870</v>
      </c>
    </row>
    <row r="872" spans="1:9" x14ac:dyDescent="0.25">
      <c r="A872" s="13" t="str">
        <f t="shared" si="13"/>
        <v xml:space="preserve">907-282-A  Sprinkler Head, T-SAM-4-PC-T22-1.30 </v>
      </c>
      <c r="B872" s="13" t="s">
        <v>1095</v>
      </c>
      <c r="C872" s="13" t="s">
        <v>1159</v>
      </c>
      <c r="D872" s="13" t="s">
        <v>207</v>
      </c>
      <c r="E872" s="13" t="s">
        <v>187</v>
      </c>
      <c r="F872" s="13" t="s">
        <v>188</v>
      </c>
      <c r="G872" s="13" t="s">
        <v>189</v>
      </c>
      <c r="H872" s="13" t="s">
        <v>190</v>
      </c>
      <c r="I872" s="13">
        <v>871</v>
      </c>
    </row>
    <row r="873" spans="1:9" x14ac:dyDescent="0.25">
      <c r="A873" s="13" t="str">
        <f t="shared" si="13"/>
        <v xml:space="preserve">907-282-A  Sprinkler Head, T-SAM-4-PC-T22-2.0 </v>
      </c>
      <c r="B873" s="13" t="s">
        <v>1095</v>
      </c>
      <c r="C873" s="13" t="s">
        <v>1160</v>
      </c>
      <c r="D873" s="13" t="s">
        <v>207</v>
      </c>
      <c r="E873" s="13" t="s">
        <v>187</v>
      </c>
      <c r="F873" s="13" t="s">
        <v>188</v>
      </c>
      <c r="G873" s="13" t="s">
        <v>189</v>
      </c>
      <c r="H873" s="13" t="s">
        <v>190</v>
      </c>
      <c r="I873" s="13">
        <v>872</v>
      </c>
    </row>
    <row r="874" spans="1:9" x14ac:dyDescent="0.25">
      <c r="A874" s="13" t="str">
        <f t="shared" si="13"/>
        <v xml:space="preserve">907-282-A  Sprinkler Head, T-SAM-4-PC-T22-2.5 </v>
      </c>
      <c r="B874" s="13" t="s">
        <v>1095</v>
      </c>
      <c r="C874" s="13" t="s">
        <v>1161</v>
      </c>
      <c r="D874" s="13" t="s">
        <v>207</v>
      </c>
      <c r="E874" s="13" t="s">
        <v>187</v>
      </c>
      <c r="F874" s="13" t="s">
        <v>188</v>
      </c>
      <c r="G874" s="13" t="s">
        <v>189</v>
      </c>
      <c r="H874" s="13" t="s">
        <v>190</v>
      </c>
      <c r="I874" s="13">
        <v>873</v>
      </c>
    </row>
    <row r="875" spans="1:9" x14ac:dyDescent="0.25">
      <c r="A875" s="13" t="str">
        <f t="shared" si="13"/>
        <v xml:space="preserve">907-282-A  Sprinkler Head, 5004-PL-PC-SAM-1.0 </v>
      </c>
      <c r="B875" s="13" t="s">
        <v>1095</v>
      </c>
      <c r="C875" s="13" t="s">
        <v>1162</v>
      </c>
      <c r="D875" s="13" t="s">
        <v>207</v>
      </c>
      <c r="E875" s="13" t="s">
        <v>187</v>
      </c>
      <c r="F875" s="13" t="s">
        <v>188</v>
      </c>
      <c r="G875" s="13" t="s">
        <v>189</v>
      </c>
      <c r="H875" s="13" t="s">
        <v>190</v>
      </c>
      <c r="I875" s="13">
        <v>874</v>
      </c>
    </row>
    <row r="876" spans="1:9" x14ac:dyDescent="0.25">
      <c r="A876" s="13" t="str">
        <f t="shared" si="13"/>
        <v xml:space="preserve">907-282-B  Piping, 1 1/2" Diameter </v>
      </c>
      <c r="B876" s="13" t="s">
        <v>1163</v>
      </c>
      <c r="C876" s="13" t="s">
        <v>1164</v>
      </c>
      <c r="D876" s="13" t="s">
        <v>230</v>
      </c>
      <c r="E876" s="13" t="s">
        <v>187</v>
      </c>
      <c r="F876" s="13" t="s">
        <v>188</v>
      </c>
      <c r="G876" s="13" t="s">
        <v>189</v>
      </c>
      <c r="H876" s="13" t="s">
        <v>190</v>
      </c>
      <c r="I876" s="13">
        <v>875</v>
      </c>
    </row>
    <row r="877" spans="1:9" x14ac:dyDescent="0.25">
      <c r="A877" s="13" t="str">
        <f t="shared" si="13"/>
        <v xml:space="preserve">907-282-B  Piping, 1 1/4" Diameter </v>
      </c>
      <c r="B877" s="13" t="s">
        <v>1163</v>
      </c>
      <c r="C877" s="13" t="s">
        <v>1165</v>
      </c>
      <c r="D877" s="13" t="s">
        <v>230</v>
      </c>
      <c r="E877" s="13" t="s">
        <v>187</v>
      </c>
      <c r="F877" s="13" t="s">
        <v>188</v>
      </c>
      <c r="G877" s="13" t="s">
        <v>189</v>
      </c>
      <c r="H877" s="13" t="s">
        <v>190</v>
      </c>
      <c r="I877" s="13">
        <v>876</v>
      </c>
    </row>
    <row r="878" spans="1:9" x14ac:dyDescent="0.25">
      <c r="A878" s="13" t="str">
        <f t="shared" si="13"/>
        <v xml:space="preserve">907-282-B  Piping, 1" Diameter </v>
      </c>
      <c r="B878" s="13" t="s">
        <v>1163</v>
      </c>
      <c r="C878" s="13" t="s">
        <v>1166</v>
      </c>
      <c r="D878" s="13" t="s">
        <v>230</v>
      </c>
      <c r="E878" s="13" t="s">
        <v>187</v>
      </c>
      <c r="F878" s="13" t="s">
        <v>188</v>
      </c>
      <c r="G878" s="13" t="s">
        <v>189</v>
      </c>
      <c r="H878" s="13" t="s">
        <v>190</v>
      </c>
      <c r="I878" s="13">
        <v>877</v>
      </c>
    </row>
    <row r="879" spans="1:9" x14ac:dyDescent="0.25">
      <c r="A879" s="13" t="str">
        <f t="shared" si="13"/>
        <v xml:space="preserve">907-282-B  Piping, 1/2" Diameter </v>
      </c>
      <c r="B879" s="13" t="s">
        <v>1163</v>
      </c>
      <c r="C879" s="13" t="s">
        <v>1167</v>
      </c>
      <c r="D879" s="13" t="s">
        <v>230</v>
      </c>
      <c r="E879" s="13" t="s">
        <v>187</v>
      </c>
      <c r="F879" s="13" t="s">
        <v>188</v>
      </c>
      <c r="G879" s="13" t="s">
        <v>189</v>
      </c>
      <c r="H879" s="13" t="s">
        <v>190</v>
      </c>
      <c r="I879" s="13">
        <v>878</v>
      </c>
    </row>
    <row r="880" spans="1:9" x14ac:dyDescent="0.25">
      <c r="A880" s="13" t="str">
        <f t="shared" si="13"/>
        <v xml:space="preserve">907-282-B  Piping, 2 1/2" Diameter </v>
      </c>
      <c r="B880" s="13" t="s">
        <v>1163</v>
      </c>
      <c r="C880" s="13" t="s">
        <v>1168</v>
      </c>
      <c r="D880" s="13" t="s">
        <v>230</v>
      </c>
      <c r="E880" s="13" t="s">
        <v>187</v>
      </c>
      <c r="F880" s="13" t="s">
        <v>188</v>
      </c>
      <c r="G880" s="13" t="s">
        <v>189</v>
      </c>
      <c r="H880" s="13" t="s">
        <v>190</v>
      </c>
      <c r="I880" s="13">
        <v>879</v>
      </c>
    </row>
    <row r="881" spans="1:9" x14ac:dyDescent="0.25">
      <c r="A881" s="13" t="str">
        <f t="shared" si="13"/>
        <v xml:space="preserve">907-282-B  Piping, 2" Diameter </v>
      </c>
      <c r="B881" s="13" t="s">
        <v>1163</v>
      </c>
      <c r="C881" s="13" t="s">
        <v>1169</v>
      </c>
      <c r="D881" s="13" t="s">
        <v>230</v>
      </c>
      <c r="E881" s="13" t="s">
        <v>187</v>
      </c>
      <c r="F881" s="13" t="s">
        <v>188</v>
      </c>
      <c r="G881" s="13" t="s">
        <v>189</v>
      </c>
      <c r="H881" s="13" t="s">
        <v>190</v>
      </c>
      <c r="I881" s="13">
        <v>880</v>
      </c>
    </row>
    <row r="882" spans="1:9" x14ac:dyDescent="0.25">
      <c r="A882" s="13" t="str">
        <f t="shared" si="13"/>
        <v xml:space="preserve">907-282-B  Piping, 3" Diameter </v>
      </c>
      <c r="B882" s="13" t="s">
        <v>1163</v>
      </c>
      <c r="C882" s="13" t="s">
        <v>1170</v>
      </c>
      <c r="D882" s="13" t="s">
        <v>230</v>
      </c>
      <c r="E882" s="13" t="s">
        <v>187</v>
      </c>
      <c r="F882" s="13" t="s">
        <v>188</v>
      </c>
      <c r="G882" s="13" t="s">
        <v>189</v>
      </c>
      <c r="H882" s="13" t="s">
        <v>190</v>
      </c>
      <c r="I882" s="13">
        <v>881</v>
      </c>
    </row>
    <row r="883" spans="1:9" x14ac:dyDescent="0.25">
      <c r="A883" s="13" t="str">
        <f t="shared" si="13"/>
        <v xml:space="preserve">907-282-B  Piping, 3/4" Diameter </v>
      </c>
      <c r="B883" s="13" t="s">
        <v>1163</v>
      </c>
      <c r="C883" s="13" t="s">
        <v>1171</v>
      </c>
      <c r="D883" s="13" t="s">
        <v>230</v>
      </c>
      <c r="E883" s="13" t="s">
        <v>187</v>
      </c>
      <c r="F883" s="13" t="s">
        <v>188</v>
      </c>
      <c r="G883" s="13" t="s">
        <v>189</v>
      </c>
      <c r="H883" s="13" t="s">
        <v>190</v>
      </c>
      <c r="I883" s="13">
        <v>882</v>
      </c>
    </row>
    <row r="884" spans="1:9" x14ac:dyDescent="0.25">
      <c r="A884" s="13" t="str">
        <f t="shared" si="13"/>
        <v xml:space="preserve">907-282-B  Piping, 4" Diameter </v>
      </c>
      <c r="B884" s="13" t="s">
        <v>1163</v>
      </c>
      <c r="C884" s="13" t="s">
        <v>1172</v>
      </c>
      <c r="D884" s="13" t="s">
        <v>230</v>
      </c>
      <c r="E884" s="13" t="s">
        <v>187</v>
      </c>
      <c r="F884" s="13" t="s">
        <v>188</v>
      </c>
      <c r="G884" s="13" t="s">
        <v>189</v>
      </c>
      <c r="H884" s="13" t="s">
        <v>190</v>
      </c>
      <c r="I884" s="13">
        <v>883</v>
      </c>
    </row>
    <row r="885" spans="1:9" x14ac:dyDescent="0.25">
      <c r="A885" s="13" t="str">
        <f t="shared" si="13"/>
        <v xml:space="preserve">907-282-C  Sleeves, 2" </v>
      </c>
      <c r="B885" s="13" t="s">
        <v>1173</v>
      </c>
      <c r="C885" s="13" t="s">
        <v>1174</v>
      </c>
      <c r="D885" s="13" t="s">
        <v>230</v>
      </c>
      <c r="E885" s="13" t="s">
        <v>187</v>
      </c>
      <c r="F885" s="13" t="s">
        <v>188</v>
      </c>
      <c r="G885" s="13" t="s">
        <v>189</v>
      </c>
      <c r="H885" s="13" t="s">
        <v>190</v>
      </c>
      <c r="I885" s="13">
        <v>884</v>
      </c>
    </row>
    <row r="886" spans="1:9" x14ac:dyDescent="0.25">
      <c r="A886" s="13" t="str">
        <f t="shared" si="13"/>
        <v xml:space="preserve">907-282-C  Sleeves, 3" </v>
      </c>
      <c r="B886" s="13" t="s">
        <v>1173</v>
      </c>
      <c r="C886" s="13" t="s">
        <v>1175</v>
      </c>
      <c r="D886" s="13" t="s">
        <v>230</v>
      </c>
      <c r="E886" s="13" t="s">
        <v>187</v>
      </c>
      <c r="F886" s="13" t="s">
        <v>188</v>
      </c>
      <c r="G886" s="13" t="s">
        <v>189</v>
      </c>
      <c r="H886" s="13" t="s">
        <v>190</v>
      </c>
      <c r="I886" s="13">
        <v>885</v>
      </c>
    </row>
    <row r="887" spans="1:9" x14ac:dyDescent="0.25">
      <c r="A887" s="13" t="str">
        <f t="shared" si="13"/>
        <v xml:space="preserve">907-282-C  Sleeves, 4" </v>
      </c>
      <c r="B887" s="13" t="s">
        <v>1173</v>
      </c>
      <c r="C887" s="13" t="s">
        <v>1176</v>
      </c>
      <c r="D887" s="13" t="s">
        <v>230</v>
      </c>
      <c r="E887" s="13" t="s">
        <v>187</v>
      </c>
      <c r="F887" s="13" t="s">
        <v>188</v>
      </c>
      <c r="G887" s="13" t="s">
        <v>189</v>
      </c>
      <c r="H887" s="13" t="s">
        <v>190</v>
      </c>
      <c r="I887" s="13">
        <v>886</v>
      </c>
    </row>
    <row r="888" spans="1:9" x14ac:dyDescent="0.25">
      <c r="A888" s="13" t="str">
        <f t="shared" si="13"/>
        <v xml:space="preserve">907-282-C  Sleeves, 6-inch Diameter </v>
      </c>
      <c r="B888" s="13" t="s">
        <v>1173</v>
      </c>
      <c r="C888" s="13" t="s">
        <v>1177</v>
      </c>
      <c r="D888" s="13" t="s">
        <v>230</v>
      </c>
      <c r="E888" s="13" t="s">
        <v>187</v>
      </c>
      <c r="F888" s="13" t="s">
        <v>188</v>
      </c>
      <c r="G888" s="13" t="s">
        <v>189</v>
      </c>
      <c r="H888" s="13" t="s">
        <v>190</v>
      </c>
      <c r="I888" s="13">
        <v>887</v>
      </c>
    </row>
    <row r="889" spans="1:9" x14ac:dyDescent="0.25">
      <c r="A889" s="13" t="str">
        <f t="shared" si="13"/>
        <v xml:space="preserve">907-282-C  Sleeves, 8" </v>
      </c>
      <c r="B889" s="13" t="s">
        <v>1173</v>
      </c>
      <c r="C889" s="13" t="s">
        <v>1178</v>
      </c>
      <c r="D889" s="13" t="s">
        <v>230</v>
      </c>
      <c r="E889" s="13" t="s">
        <v>187</v>
      </c>
      <c r="F889" s="13" t="s">
        <v>188</v>
      </c>
      <c r="G889" s="13" t="s">
        <v>189</v>
      </c>
      <c r="H889" s="13" t="s">
        <v>190</v>
      </c>
      <c r="I889" s="13">
        <v>888</v>
      </c>
    </row>
    <row r="890" spans="1:9" x14ac:dyDescent="0.25">
      <c r="A890" s="13" t="str">
        <f t="shared" si="13"/>
        <v xml:space="preserve">907-282-D  Valve Control Wire </v>
      </c>
      <c r="B890" s="13" t="s">
        <v>1179</v>
      </c>
      <c r="C890" s="13" t="s">
        <v>1180</v>
      </c>
      <c r="D890" s="13" t="s">
        <v>230</v>
      </c>
      <c r="E890" s="13" t="s">
        <v>187</v>
      </c>
      <c r="F890" s="13" t="s">
        <v>188</v>
      </c>
      <c r="G890" s="13" t="s">
        <v>189</v>
      </c>
      <c r="H890" s="13" t="s">
        <v>190</v>
      </c>
      <c r="I890" s="13">
        <v>889</v>
      </c>
    </row>
    <row r="891" spans="1:9" x14ac:dyDescent="0.25">
      <c r="A891" s="13" t="str">
        <f t="shared" si="13"/>
        <v xml:space="preserve">907-282-E  Trench Excavation and Backfill </v>
      </c>
      <c r="B891" s="13" t="s">
        <v>1181</v>
      </c>
      <c r="C891" s="13" t="s">
        <v>1182</v>
      </c>
      <c r="D891" s="13" t="s">
        <v>230</v>
      </c>
      <c r="E891" s="13" t="s">
        <v>187</v>
      </c>
      <c r="F891" s="13" t="s">
        <v>188</v>
      </c>
      <c r="G891" s="13" t="s">
        <v>189</v>
      </c>
      <c r="H891" s="13" t="s">
        <v>190</v>
      </c>
      <c r="I891" s="13">
        <v>890</v>
      </c>
    </row>
    <row r="892" spans="1:9" x14ac:dyDescent="0.25">
      <c r="A892" s="13" t="str">
        <f t="shared" si="13"/>
        <v xml:space="preserve">907-282-F  Meter With Meter Box, 3" </v>
      </c>
      <c r="B892" s="13" t="s">
        <v>1183</v>
      </c>
      <c r="C892" s="13" t="s">
        <v>1184</v>
      </c>
      <c r="D892" s="13" t="s">
        <v>207</v>
      </c>
      <c r="E892" s="13" t="s">
        <v>187</v>
      </c>
      <c r="F892" s="13" t="s">
        <v>188</v>
      </c>
      <c r="G892" s="13" t="s">
        <v>189</v>
      </c>
      <c r="H892" s="13" t="s">
        <v>190</v>
      </c>
      <c r="I892" s="13">
        <v>891</v>
      </c>
    </row>
    <row r="893" spans="1:9" x14ac:dyDescent="0.25">
      <c r="A893" s="13" t="str">
        <f t="shared" si="13"/>
        <v xml:space="preserve">907-282-F  Meter With Meter Box, 4" </v>
      </c>
      <c r="B893" s="13" t="s">
        <v>1183</v>
      </c>
      <c r="C893" s="13" t="s">
        <v>1185</v>
      </c>
      <c r="D893" s="13" t="s">
        <v>207</v>
      </c>
      <c r="E893" s="13" t="s">
        <v>187</v>
      </c>
      <c r="F893" s="13" t="s">
        <v>188</v>
      </c>
      <c r="G893" s="13" t="s">
        <v>189</v>
      </c>
      <c r="H893" s="13" t="s">
        <v>190</v>
      </c>
      <c r="I893" s="13">
        <v>892</v>
      </c>
    </row>
    <row r="894" spans="1:9" x14ac:dyDescent="0.25">
      <c r="A894" s="13" t="str">
        <f t="shared" si="13"/>
        <v xml:space="preserve">907-282-F  Meter with Meter Box, 1" </v>
      </c>
      <c r="B894" s="13" t="s">
        <v>1183</v>
      </c>
      <c r="C894" s="13" t="s">
        <v>1186</v>
      </c>
      <c r="D894" s="13" t="s">
        <v>207</v>
      </c>
      <c r="E894" s="13" t="s">
        <v>187</v>
      </c>
      <c r="F894" s="13" t="s">
        <v>188</v>
      </c>
      <c r="G894" s="13" t="s">
        <v>189</v>
      </c>
      <c r="H894" s="13" t="s">
        <v>190</v>
      </c>
      <c r="I894" s="13">
        <v>893</v>
      </c>
    </row>
    <row r="895" spans="1:9" x14ac:dyDescent="0.25">
      <c r="A895" s="13" t="str">
        <f t="shared" si="13"/>
        <v xml:space="preserve">907-282-F  Meter with Meter Box, 2" </v>
      </c>
      <c r="B895" s="13" t="s">
        <v>1183</v>
      </c>
      <c r="C895" s="13" t="s">
        <v>1187</v>
      </c>
      <c r="D895" s="13" t="s">
        <v>207</v>
      </c>
      <c r="E895" s="13" t="s">
        <v>187</v>
      </c>
      <c r="F895" s="13" t="s">
        <v>188</v>
      </c>
      <c r="G895" s="13" t="s">
        <v>189</v>
      </c>
      <c r="H895" s="13" t="s">
        <v>190</v>
      </c>
      <c r="I895" s="13">
        <v>894</v>
      </c>
    </row>
    <row r="896" spans="1:9" x14ac:dyDescent="0.25">
      <c r="A896" s="13" t="str">
        <f t="shared" si="13"/>
        <v xml:space="preserve">907-282-G  Electric Controller, 12 Station </v>
      </c>
      <c r="B896" s="13" t="s">
        <v>1188</v>
      </c>
      <c r="C896" s="13" t="s">
        <v>1189</v>
      </c>
      <c r="D896" s="13" t="s">
        <v>207</v>
      </c>
      <c r="E896" s="13" t="s">
        <v>187</v>
      </c>
      <c r="F896" s="13" t="s">
        <v>188</v>
      </c>
      <c r="G896" s="13" t="s">
        <v>189</v>
      </c>
      <c r="H896" s="13" t="s">
        <v>190</v>
      </c>
      <c r="I896" s="13">
        <v>895</v>
      </c>
    </row>
    <row r="897" spans="1:9" x14ac:dyDescent="0.25">
      <c r="A897" s="13" t="str">
        <f t="shared" si="13"/>
        <v xml:space="preserve">907-282-G  Electric Controller, 20 Station </v>
      </c>
      <c r="B897" s="13" t="s">
        <v>1188</v>
      </c>
      <c r="C897" s="13" t="s">
        <v>1190</v>
      </c>
      <c r="D897" s="13" t="s">
        <v>207</v>
      </c>
      <c r="E897" s="13" t="s">
        <v>187</v>
      </c>
      <c r="F897" s="13" t="s">
        <v>188</v>
      </c>
      <c r="G897" s="13" t="s">
        <v>189</v>
      </c>
      <c r="H897" s="13" t="s">
        <v>190</v>
      </c>
      <c r="I897" s="13">
        <v>896</v>
      </c>
    </row>
    <row r="898" spans="1:9" x14ac:dyDescent="0.25">
      <c r="A898" s="13" t="str">
        <f t="shared" si="13"/>
        <v xml:space="preserve">907-282-G  Electric Controller, 24 Station </v>
      </c>
      <c r="B898" s="13" t="s">
        <v>1188</v>
      </c>
      <c r="C898" s="13" t="s">
        <v>1191</v>
      </c>
      <c r="D898" s="13" t="s">
        <v>207</v>
      </c>
      <c r="E898" s="13" t="s">
        <v>187</v>
      </c>
      <c r="F898" s="13" t="s">
        <v>188</v>
      </c>
      <c r="G898" s="13" t="s">
        <v>189</v>
      </c>
      <c r="H898" s="13" t="s">
        <v>190</v>
      </c>
      <c r="I898" s="13">
        <v>897</v>
      </c>
    </row>
    <row r="899" spans="1:9" x14ac:dyDescent="0.25">
      <c r="A899" s="13" t="str">
        <f t="shared" ref="A899:A962" si="14">_xlfn.CONCAT(B899," ", C899)</f>
        <v xml:space="preserve">907-282-G  Electric Controller, 32 Station </v>
      </c>
      <c r="B899" s="13" t="s">
        <v>1188</v>
      </c>
      <c r="C899" s="13" t="s">
        <v>1192</v>
      </c>
      <c r="D899" s="13" t="s">
        <v>207</v>
      </c>
      <c r="E899" s="13" t="s">
        <v>187</v>
      </c>
      <c r="F899" s="13" t="s">
        <v>188</v>
      </c>
      <c r="G899" s="13" t="s">
        <v>189</v>
      </c>
      <c r="H899" s="13" t="s">
        <v>190</v>
      </c>
      <c r="I899" s="13">
        <v>898</v>
      </c>
    </row>
    <row r="900" spans="1:9" x14ac:dyDescent="0.25">
      <c r="A900" s="13" t="str">
        <f t="shared" si="14"/>
        <v xml:space="preserve">907-282-G  Electric Controller, 4 Station </v>
      </c>
      <c r="B900" s="13" t="s">
        <v>1188</v>
      </c>
      <c r="C900" s="13" t="s">
        <v>1193</v>
      </c>
      <c r="D900" s="13" t="s">
        <v>207</v>
      </c>
      <c r="E900" s="13" t="s">
        <v>187</v>
      </c>
      <c r="F900" s="13" t="s">
        <v>188</v>
      </c>
      <c r="G900" s="13" t="s">
        <v>189</v>
      </c>
      <c r="H900" s="13" t="s">
        <v>190</v>
      </c>
      <c r="I900" s="13">
        <v>899</v>
      </c>
    </row>
    <row r="901" spans="1:9" x14ac:dyDescent="0.25">
      <c r="A901" s="13" t="str">
        <f t="shared" si="14"/>
        <v xml:space="preserve">907-282-G  Electric Controller, 6 Station </v>
      </c>
      <c r="B901" s="13" t="s">
        <v>1188</v>
      </c>
      <c r="C901" s="13" t="s">
        <v>1194</v>
      </c>
      <c r="D901" s="13" t="s">
        <v>207</v>
      </c>
      <c r="E901" s="13" t="s">
        <v>187</v>
      </c>
      <c r="F901" s="13" t="s">
        <v>188</v>
      </c>
      <c r="G901" s="13" t="s">
        <v>189</v>
      </c>
      <c r="H901" s="13" t="s">
        <v>190</v>
      </c>
      <c r="I901" s="13">
        <v>900</v>
      </c>
    </row>
    <row r="902" spans="1:9" x14ac:dyDescent="0.25">
      <c r="A902" s="13" t="str">
        <f t="shared" si="14"/>
        <v xml:space="preserve">907-282-G  Electric Controller, 8 Station </v>
      </c>
      <c r="B902" s="13" t="s">
        <v>1188</v>
      </c>
      <c r="C902" s="13" t="s">
        <v>1195</v>
      </c>
      <c r="D902" s="13" t="s">
        <v>207</v>
      </c>
      <c r="E902" s="13" t="s">
        <v>187</v>
      </c>
      <c r="F902" s="13" t="s">
        <v>188</v>
      </c>
      <c r="G902" s="13" t="s">
        <v>189</v>
      </c>
      <c r="H902" s="13" t="s">
        <v>190</v>
      </c>
      <c r="I902" s="13">
        <v>901</v>
      </c>
    </row>
    <row r="903" spans="1:9" x14ac:dyDescent="0.25">
      <c r="A903" s="13" t="str">
        <f t="shared" si="14"/>
        <v xml:space="preserve">907-282-G  Electric Controller, 16 Station </v>
      </c>
      <c r="B903" s="13" t="s">
        <v>1188</v>
      </c>
      <c r="C903" s="13" t="s">
        <v>1196</v>
      </c>
      <c r="D903" s="13" t="s">
        <v>207</v>
      </c>
      <c r="E903" s="13" t="s">
        <v>187</v>
      </c>
      <c r="F903" s="13" t="s">
        <v>188</v>
      </c>
      <c r="G903" s="13" t="s">
        <v>189</v>
      </c>
      <c r="H903" s="13" t="s">
        <v>190</v>
      </c>
      <c r="I903" s="13">
        <v>902</v>
      </c>
    </row>
    <row r="904" spans="1:9" x14ac:dyDescent="0.25">
      <c r="A904" s="13" t="str">
        <f t="shared" si="14"/>
        <v xml:space="preserve">907-282-H  Electric Control Valve, 1 1/2" </v>
      </c>
      <c r="B904" s="13" t="s">
        <v>1197</v>
      </c>
      <c r="C904" s="13" t="s">
        <v>1198</v>
      </c>
      <c r="D904" s="13" t="s">
        <v>207</v>
      </c>
      <c r="E904" s="13" t="s">
        <v>187</v>
      </c>
      <c r="F904" s="13" t="s">
        <v>188</v>
      </c>
      <c r="G904" s="13" t="s">
        <v>189</v>
      </c>
      <c r="H904" s="13" t="s">
        <v>190</v>
      </c>
      <c r="I904" s="13">
        <v>903</v>
      </c>
    </row>
    <row r="905" spans="1:9" x14ac:dyDescent="0.25">
      <c r="A905" s="13" t="str">
        <f t="shared" si="14"/>
        <v xml:space="preserve">907-282-H  Electric Control Valve, 1" </v>
      </c>
      <c r="B905" s="13" t="s">
        <v>1197</v>
      </c>
      <c r="C905" s="13" t="s">
        <v>1199</v>
      </c>
      <c r="D905" s="13" t="s">
        <v>207</v>
      </c>
      <c r="E905" s="13" t="s">
        <v>187</v>
      </c>
      <c r="F905" s="13" t="s">
        <v>188</v>
      </c>
      <c r="G905" s="13" t="s">
        <v>189</v>
      </c>
      <c r="H905" s="13" t="s">
        <v>190</v>
      </c>
      <c r="I905" s="13">
        <v>904</v>
      </c>
    </row>
    <row r="906" spans="1:9" x14ac:dyDescent="0.25">
      <c r="A906" s="13" t="str">
        <f t="shared" si="14"/>
        <v xml:space="preserve">907-282-H  Electric Control Valve, 2" </v>
      </c>
      <c r="B906" s="13" t="s">
        <v>1197</v>
      </c>
      <c r="C906" s="13" t="s">
        <v>1200</v>
      </c>
      <c r="D906" s="13" t="s">
        <v>207</v>
      </c>
      <c r="E906" s="13" t="s">
        <v>187</v>
      </c>
      <c r="F906" s="13" t="s">
        <v>188</v>
      </c>
      <c r="G906" s="13" t="s">
        <v>189</v>
      </c>
      <c r="H906" s="13" t="s">
        <v>190</v>
      </c>
      <c r="I906" s="13">
        <v>905</v>
      </c>
    </row>
    <row r="907" spans="1:9" x14ac:dyDescent="0.25">
      <c r="A907" s="13" t="str">
        <f t="shared" si="14"/>
        <v xml:space="preserve">907-282-I  Backflow Preventer, 1" </v>
      </c>
      <c r="B907" s="13" t="s">
        <v>1201</v>
      </c>
      <c r="C907" s="13" t="s">
        <v>1202</v>
      </c>
      <c r="D907" s="13" t="s">
        <v>207</v>
      </c>
      <c r="E907" s="13" t="s">
        <v>187</v>
      </c>
      <c r="F907" s="13" t="s">
        <v>188</v>
      </c>
      <c r="G907" s="13" t="s">
        <v>189</v>
      </c>
      <c r="H907" s="13" t="s">
        <v>190</v>
      </c>
      <c r="I907" s="13">
        <v>906</v>
      </c>
    </row>
    <row r="908" spans="1:9" x14ac:dyDescent="0.25">
      <c r="A908" s="13" t="str">
        <f t="shared" si="14"/>
        <v xml:space="preserve">907-282-I  Backflow Preventer, 2 1/2" </v>
      </c>
      <c r="B908" s="13" t="s">
        <v>1201</v>
      </c>
      <c r="C908" s="13" t="s">
        <v>1203</v>
      </c>
      <c r="D908" s="13" t="s">
        <v>207</v>
      </c>
      <c r="E908" s="13" t="s">
        <v>187</v>
      </c>
      <c r="F908" s="13" t="s">
        <v>188</v>
      </c>
      <c r="G908" s="13" t="s">
        <v>189</v>
      </c>
      <c r="H908" s="13" t="s">
        <v>190</v>
      </c>
      <c r="I908" s="13">
        <v>907</v>
      </c>
    </row>
    <row r="909" spans="1:9" x14ac:dyDescent="0.25">
      <c r="A909" s="13" t="str">
        <f t="shared" si="14"/>
        <v xml:space="preserve">907-282-I  Backflow Preventer, 2" </v>
      </c>
      <c r="B909" s="13" t="s">
        <v>1201</v>
      </c>
      <c r="C909" s="13" t="s">
        <v>1204</v>
      </c>
      <c r="D909" s="13" t="s">
        <v>207</v>
      </c>
      <c r="E909" s="13" t="s">
        <v>187</v>
      </c>
      <c r="F909" s="13" t="s">
        <v>188</v>
      </c>
      <c r="G909" s="13" t="s">
        <v>189</v>
      </c>
      <c r="H909" s="13" t="s">
        <v>190</v>
      </c>
      <c r="I909" s="13">
        <v>908</v>
      </c>
    </row>
    <row r="910" spans="1:9" x14ac:dyDescent="0.25">
      <c r="A910" s="13" t="str">
        <f t="shared" si="14"/>
        <v xml:space="preserve">907-282-I  Backflow Preventer, 3" </v>
      </c>
      <c r="B910" s="13" t="s">
        <v>1201</v>
      </c>
      <c r="C910" s="13" t="s">
        <v>1205</v>
      </c>
      <c r="D910" s="13" t="s">
        <v>207</v>
      </c>
      <c r="E910" s="13" t="s">
        <v>187</v>
      </c>
      <c r="F910" s="13" t="s">
        <v>188</v>
      </c>
      <c r="G910" s="13" t="s">
        <v>189</v>
      </c>
      <c r="H910" s="13" t="s">
        <v>190</v>
      </c>
      <c r="I910" s="13">
        <v>909</v>
      </c>
    </row>
    <row r="911" spans="1:9" x14ac:dyDescent="0.25">
      <c r="A911" s="13" t="str">
        <f t="shared" si="14"/>
        <v xml:space="preserve">907-282-I  Backflow Preventer, 1 1/2" </v>
      </c>
      <c r="B911" s="13" t="s">
        <v>1201</v>
      </c>
      <c r="C911" s="13" t="s">
        <v>1206</v>
      </c>
      <c r="D911" s="13" t="s">
        <v>207</v>
      </c>
      <c r="E911" s="13" t="s">
        <v>187</v>
      </c>
      <c r="F911" s="13" t="s">
        <v>188</v>
      </c>
      <c r="G911" s="13" t="s">
        <v>189</v>
      </c>
      <c r="H911" s="13" t="s">
        <v>190</v>
      </c>
      <c r="I911" s="13">
        <v>910</v>
      </c>
    </row>
    <row r="912" spans="1:9" x14ac:dyDescent="0.25">
      <c r="A912" s="13" t="str">
        <f t="shared" si="14"/>
        <v xml:space="preserve">907-282-J  Isolation Valve, 1" </v>
      </c>
      <c r="B912" s="13" t="s">
        <v>1207</v>
      </c>
      <c r="C912" s="13" t="s">
        <v>1208</v>
      </c>
      <c r="D912" s="13" t="s">
        <v>207</v>
      </c>
      <c r="E912" s="13" t="s">
        <v>187</v>
      </c>
      <c r="F912" s="13" t="s">
        <v>188</v>
      </c>
      <c r="G912" s="13" t="s">
        <v>189</v>
      </c>
      <c r="H912" s="13" t="s">
        <v>190</v>
      </c>
      <c r="I912" s="13">
        <v>911</v>
      </c>
    </row>
    <row r="913" spans="1:9" x14ac:dyDescent="0.25">
      <c r="A913" s="13" t="str">
        <f t="shared" si="14"/>
        <v xml:space="preserve">907-282-J  Isolation Valve, 2 1/2" </v>
      </c>
      <c r="B913" s="13" t="s">
        <v>1207</v>
      </c>
      <c r="C913" s="13" t="s">
        <v>1209</v>
      </c>
      <c r="D913" s="13" t="s">
        <v>207</v>
      </c>
      <c r="E913" s="13" t="s">
        <v>187</v>
      </c>
      <c r="F913" s="13" t="s">
        <v>188</v>
      </c>
      <c r="G913" s="13" t="s">
        <v>189</v>
      </c>
      <c r="H913" s="13" t="s">
        <v>190</v>
      </c>
      <c r="I913" s="13">
        <v>912</v>
      </c>
    </row>
    <row r="914" spans="1:9" x14ac:dyDescent="0.25">
      <c r="A914" s="13" t="str">
        <f t="shared" si="14"/>
        <v xml:space="preserve">907-282-J  Isolation Valve, 2" </v>
      </c>
      <c r="B914" s="13" t="s">
        <v>1207</v>
      </c>
      <c r="C914" s="13" t="s">
        <v>1210</v>
      </c>
      <c r="D914" s="13" t="s">
        <v>207</v>
      </c>
      <c r="E914" s="13" t="s">
        <v>187</v>
      </c>
      <c r="F914" s="13" t="s">
        <v>188</v>
      </c>
      <c r="G914" s="13" t="s">
        <v>189</v>
      </c>
      <c r="H914" s="13" t="s">
        <v>190</v>
      </c>
      <c r="I914" s="13">
        <v>913</v>
      </c>
    </row>
    <row r="915" spans="1:9" x14ac:dyDescent="0.25">
      <c r="A915" s="13" t="str">
        <f t="shared" si="14"/>
        <v xml:space="preserve">907-282-J  Isolation Valve, 3" </v>
      </c>
      <c r="B915" s="13" t="s">
        <v>1207</v>
      </c>
      <c r="C915" s="13" t="s">
        <v>1211</v>
      </c>
      <c r="D915" s="13" t="s">
        <v>207</v>
      </c>
      <c r="E915" s="13" t="s">
        <v>187</v>
      </c>
      <c r="F915" s="13" t="s">
        <v>188</v>
      </c>
      <c r="G915" s="13" t="s">
        <v>189</v>
      </c>
      <c r="H915" s="13" t="s">
        <v>190</v>
      </c>
      <c r="I915" s="13">
        <v>914</v>
      </c>
    </row>
    <row r="916" spans="1:9" x14ac:dyDescent="0.25">
      <c r="A916" s="13" t="str">
        <f t="shared" si="14"/>
        <v xml:space="preserve">907-282-J  Isolation Valve, 4" </v>
      </c>
      <c r="B916" s="13" t="s">
        <v>1207</v>
      </c>
      <c r="C916" s="13" t="s">
        <v>1212</v>
      </c>
      <c r="D916" s="13" t="s">
        <v>207</v>
      </c>
      <c r="E916" s="13" t="s">
        <v>187</v>
      </c>
      <c r="F916" s="13" t="s">
        <v>188</v>
      </c>
      <c r="G916" s="13" t="s">
        <v>189</v>
      </c>
      <c r="H916" s="13" t="s">
        <v>190</v>
      </c>
      <c r="I916" s="13">
        <v>915</v>
      </c>
    </row>
    <row r="917" spans="1:9" x14ac:dyDescent="0.25">
      <c r="A917" s="13" t="str">
        <f t="shared" si="14"/>
        <v xml:space="preserve">907-282-K  Quick Coupler Key with Hose and Swivel </v>
      </c>
      <c r="B917" s="13" t="s">
        <v>1213</v>
      </c>
      <c r="C917" s="13" t="s">
        <v>1214</v>
      </c>
      <c r="D917" s="13" t="s">
        <v>207</v>
      </c>
      <c r="E917" s="13" t="s">
        <v>187</v>
      </c>
      <c r="F917" s="13" t="s">
        <v>188</v>
      </c>
      <c r="G917" s="13" t="s">
        <v>189</v>
      </c>
      <c r="H917" s="13" t="s">
        <v>190</v>
      </c>
      <c r="I917" s="13">
        <v>916</v>
      </c>
    </row>
    <row r="918" spans="1:9" x14ac:dyDescent="0.25">
      <c r="A918" s="13" t="str">
        <f t="shared" si="14"/>
        <v xml:space="preserve">907-282-L  Pressure Regulator </v>
      </c>
      <c r="B918" s="13" t="s">
        <v>1215</v>
      </c>
      <c r="C918" s="13" t="s">
        <v>1216</v>
      </c>
      <c r="D918" s="13" t="s">
        <v>207</v>
      </c>
      <c r="E918" s="13" t="s">
        <v>187</v>
      </c>
      <c r="F918" s="13" t="s">
        <v>188</v>
      </c>
      <c r="G918" s="13" t="s">
        <v>189</v>
      </c>
      <c r="H918" s="13" t="s">
        <v>190</v>
      </c>
      <c r="I918" s="13">
        <v>917</v>
      </c>
    </row>
    <row r="919" spans="1:9" x14ac:dyDescent="0.25">
      <c r="A919" s="13" t="str">
        <f t="shared" si="14"/>
        <v xml:space="preserve">907-290-A  Flagpole </v>
      </c>
      <c r="B919" s="13" t="s">
        <v>1217</v>
      </c>
      <c r="C919" s="13" t="s">
        <v>1218</v>
      </c>
      <c r="D919" s="13" t="s">
        <v>207</v>
      </c>
      <c r="E919" s="13" t="s">
        <v>187</v>
      </c>
      <c r="F919" s="13" t="s">
        <v>188</v>
      </c>
      <c r="G919" s="13" t="s">
        <v>189</v>
      </c>
      <c r="H919" s="13" t="s">
        <v>190</v>
      </c>
      <c r="I919" s="13">
        <v>918</v>
      </c>
    </row>
    <row r="920" spans="1:9" x14ac:dyDescent="0.25">
      <c r="A920" s="13" t="str">
        <f t="shared" si="14"/>
        <v xml:space="preserve">304-A      Granular Material, LVM, Class 10, Group C </v>
      </c>
      <c r="B920" s="13" t="s">
        <v>1219</v>
      </c>
      <c r="C920" s="13" t="s">
        <v>1220</v>
      </c>
      <c r="D920" s="13" t="s">
        <v>241</v>
      </c>
      <c r="E920" s="13" t="s">
        <v>1221</v>
      </c>
      <c r="F920" s="13" t="s">
        <v>188</v>
      </c>
      <c r="G920" s="13" t="s">
        <v>189</v>
      </c>
      <c r="H920" s="13" t="s">
        <v>190</v>
      </c>
      <c r="I920" s="13">
        <v>919</v>
      </c>
    </row>
    <row r="921" spans="1:9" x14ac:dyDescent="0.25">
      <c r="A921" s="13" t="str">
        <f t="shared" si="14"/>
        <v xml:space="preserve">304-A      Granular Material, LVM, Class 3, Group C </v>
      </c>
      <c r="B921" s="13" t="s">
        <v>1219</v>
      </c>
      <c r="C921" s="13" t="s">
        <v>1222</v>
      </c>
      <c r="D921" s="13" t="s">
        <v>241</v>
      </c>
      <c r="E921" s="13" t="s">
        <v>1221</v>
      </c>
      <c r="F921" s="13" t="s">
        <v>188</v>
      </c>
      <c r="G921" s="13" t="s">
        <v>189</v>
      </c>
      <c r="H921" s="13" t="s">
        <v>190</v>
      </c>
      <c r="I921" s="13">
        <v>920</v>
      </c>
    </row>
    <row r="922" spans="1:9" x14ac:dyDescent="0.25">
      <c r="A922" s="13" t="str">
        <f t="shared" si="14"/>
        <v xml:space="preserve">304-A      Granular Material, LVM, Class 3, Group D </v>
      </c>
      <c r="B922" s="13" t="s">
        <v>1219</v>
      </c>
      <c r="C922" s="13" t="s">
        <v>1223</v>
      </c>
      <c r="D922" s="13" t="s">
        <v>241</v>
      </c>
      <c r="E922" s="13" t="s">
        <v>1221</v>
      </c>
      <c r="F922" s="13" t="s">
        <v>188</v>
      </c>
      <c r="G922" s="13" t="s">
        <v>189</v>
      </c>
      <c r="H922" s="13" t="s">
        <v>190</v>
      </c>
      <c r="I922" s="13">
        <v>921</v>
      </c>
    </row>
    <row r="923" spans="1:9" x14ac:dyDescent="0.25">
      <c r="A923" s="13" t="str">
        <f t="shared" si="14"/>
        <v xml:space="preserve">304-A      Granular Material, LVM, Class 5, Group C </v>
      </c>
      <c r="B923" s="13" t="s">
        <v>1219</v>
      </c>
      <c r="C923" s="13" t="s">
        <v>1224</v>
      </c>
      <c r="D923" s="13" t="s">
        <v>241</v>
      </c>
      <c r="E923" s="13" t="s">
        <v>1221</v>
      </c>
      <c r="F923" s="13" t="s">
        <v>188</v>
      </c>
      <c r="G923" s="13" t="s">
        <v>189</v>
      </c>
      <c r="H923" s="13" t="s">
        <v>190</v>
      </c>
      <c r="I923" s="13">
        <v>922</v>
      </c>
    </row>
    <row r="924" spans="1:9" x14ac:dyDescent="0.25">
      <c r="A924" s="13" t="str">
        <f t="shared" si="14"/>
        <v xml:space="preserve">304-A      Granular Material, LVM, Class 5, Group D </v>
      </c>
      <c r="B924" s="13" t="s">
        <v>1219</v>
      </c>
      <c r="C924" s="13" t="s">
        <v>1225</v>
      </c>
      <c r="D924" s="13" t="s">
        <v>241</v>
      </c>
      <c r="E924" s="13" t="s">
        <v>1221</v>
      </c>
      <c r="F924" s="13" t="s">
        <v>188</v>
      </c>
      <c r="G924" s="13" t="s">
        <v>189</v>
      </c>
      <c r="H924" s="13" t="s">
        <v>190</v>
      </c>
      <c r="I924" s="13">
        <v>923</v>
      </c>
    </row>
    <row r="925" spans="1:9" x14ac:dyDescent="0.25">
      <c r="A925" s="13" t="str">
        <f t="shared" si="14"/>
        <v xml:space="preserve">304-A      Granular Material, LVM, Class 5, Group E </v>
      </c>
      <c r="B925" s="13" t="s">
        <v>1219</v>
      </c>
      <c r="C925" s="13" t="s">
        <v>1226</v>
      </c>
      <c r="D925" s="13" t="s">
        <v>241</v>
      </c>
      <c r="E925" s="13" t="s">
        <v>1221</v>
      </c>
      <c r="F925" s="13" t="s">
        <v>188</v>
      </c>
      <c r="G925" s="13" t="s">
        <v>189</v>
      </c>
      <c r="H925" s="13" t="s">
        <v>190</v>
      </c>
      <c r="I925" s="13">
        <v>924</v>
      </c>
    </row>
    <row r="926" spans="1:9" x14ac:dyDescent="0.25">
      <c r="A926" s="13" t="str">
        <f t="shared" si="14"/>
        <v xml:space="preserve">304-A      Granular Material, LVM, Class 6, Group C </v>
      </c>
      <c r="B926" s="13" t="s">
        <v>1219</v>
      </c>
      <c r="C926" s="13" t="s">
        <v>1227</v>
      </c>
      <c r="D926" s="13" t="s">
        <v>241</v>
      </c>
      <c r="E926" s="13" t="s">
        <v>1221</v>
      </c>
      <c r="F926" s="13" t="s">
        <v>188</v>
      </c>
      <c r="G926" s="13" t="s">
        <v>189</v>
      </c>
      <c r="H926" s="13" t="s">
        <v>190</v>
      </c>
      <c r="I926" s="13">
        <v>925</v>
      </c>
    </row>
    <row r="927" spans="1:9" x14ac:dyDescent="0.25">
      <c r="A927" s="13" t="str">
        <f t="shared" si="14"/>
        <v xml:space="preserve">304-A      Granular Material, LVM, Class 6, Group D </v>
      </c>
      <c r="B927" s="13" t="s">
        <v>1219</v>
      </c>
      <c r="C927" s="13" t="s">
        <v>1228</v>
      </c>
      <c r="D927" s="13" t="s">
        <v>241</v>
      </c>
      <c r="E927" s="13" t="s">
        <v>1221</v>
      </c>
      <c r="F927" s="13" t="s">
        <v>188</v>
      </c>
      <c r="G927" s="13" t="s">
        <v>189</v>
      </c>
      <c r="H927" s="13" t="s">
        <v>190</v>
      </c>
      <c r="I927" s="13">
        <v>926</v>
      </c>
    </row>
    <row r="928" spans="1:9" x14ac:dyDescent="0.25">
      <c r="A928" s="13" t="str">
        <f t="shared" si="14"/>
        <v xml:space="preserve">304-A      Granular Material, LVM, Class 9, Group A </v>
      </c>
      <c r="B928" s="13" t="s">
        <v>1219</v>
      </c>
      <c r="C928" s="13" t="s">
        <v>1229</v>
      </c>
      <c r="D928" s="13" t="s">
        <v>241</v>
      </c>
      <c r="E928" s="13" t="s">
        <v>1221</v>
      </c>
      <c r="F928" s="13" t="s">
        <v>188</v>
      </c>
      <c r="G928" s="13" t="s">
        <v>189</v>
      </c>
      <c r="H928" s="13" t="s">
        <v>190</v>
      </c>
      <c r="I928" s="13">
        <v>927</v>
      </c>
    </row>
    <row r="929" spans="1:9" x14ac:dyDescent="0.25">
      <c r="A929" s="13" t="str">
        <f t="shared" si="14"/>
        <v xml:space="preserve">304-A      Granular Material, LVM, Class 9, Group B </v>
      </c>
      <c r="B929" s="13" t="s">
        <v>1219</v>
      </c>
      <c r="C929" s="13" t="s">
        <v>1230</v>
      </c>
      <c r="D929" s="13" t="s">
        <v>241</v>
      </c>
      <c r="E929" s="13" t="s">
        <v>1221</v>
      </c>
      <c r="F929" s="13" t="s">
        <v>188</v>
      </c>
      <c r="G929" s="13" t="s">
        <v>189</v>
      </c>
      <c r="H929" s="13" t="s">
        <v>190</v>
      </c>
      <c r="I929" s="13">
        <v>928</v>
      </c>
    </row>
    <row r="930" spans="1:9" x14ac:dyDescent="0.25">
      <c r="A930" s="13" t="str">
        <f t="shared" si="14"/>
        <v xml:space="preserve">304-A      Granular Material, LVM, Class 9, Group C </v>
      </c>
      <c r="B930" s="13" t="s">
        <v>1219</v>
      </c>
      <c r="C930" s="13" t="s">
        <v>1231</v>
      </c>
      <c r="D930" s="13" t="s">
        <v>241</v>
      </c>
      <c r="E930" s="13" t="s">
        <v>1221</v>
      </c>
      <c r="F930" s="13" t="s">
        <v>188</v>
      </c>
      <c r="G930" s="13" t="s">
        <v>189</v>
      </c>
      <c r="H930" s="13" t="s">
        <v>190</v>
      </c>
      <c r="I930" s="13">
        <v>929</v>
      </c>
    </row>
    <row r="931" spans="1:9" x14ac:dyDescent="0.25">
      <c r="A931" s="13" t="str">
        <f t="shared" si="14"/>
        <v xml:space="preserve">304-A      Granular Material, LVM, Class 9, Group D </v>
      </c>
      <c r="B931" s="13" t="s">
        <v>1219</v>
      </c>
      <c r="C931" s="13" t="s">
        <v>1232</v>
      </c>
      <c r="D931" s="13" t="s">
        <v>241</v>
      </c>
      <c r="E931" s="13" t="s">
        <v>1221</v>
      </c>
      <c r="F931" s="13" t="s">
        <v>188</v>
      </c>
      <c r="G931" s="13" t="s">
        <v>189</v>
      </c>
      <c r="H931" s="13" t="s">
        <v>190</v>
      </c>
      <c r="I931" s="13">
        <v>930</v>
      </c>
    </row>
    <row r="932" spans="1:9" x14ac:dyDescent="0.25">
      <c r="A932" s="13" t="str">
        <f t="shared" si="14"/>
        <v xml:space="preserve">304-A      Granular Material, LVM, Class 3, Group B </v>
      </c>
      <c r="B932" s="13" t="s">
        <v>1219</v>
      </c>
      <c r="C932" s="13" t="s">
        <v>1233</v>
      </c>
      <c r="D932" s="13" t="s">
        <v>241</v>
      </c>
      <c r="E932" s="13" t="s">
        <v>1221</v>
      </c>
      <c r="F932" s="13" t="s">
        <v>188</v>
      </c>
      <c r="G932" s="13" t="s">
        <v>189</v>
      </c>
      <c r="H932" s="13" t="s">
        <v>190</v>
      </c>
      <c r="I932" s="13">
        <v>931</v>
      </c>
    </row>
    <row r="933" spans="1:9" x14ac:dyDescent="0.25">
      <c r="A933" s="13" t="str">
        <f t="shared" si="14"/>
        <v xml:space="preserve">304-B      Granular Material, Class 3, Group C </v>
      </c>
      <c r="B933" s="13" t="s">
        <v>1234</v>
      </c>
      <c r="C933" s="13" t="s">
        <v>1235</v>
      </c>
      <c r="D933" s="13" t="s">
        <v>425</v>
      </c>
      <c r="E933" s="13" t="s">
        <v>1236</v>
      </c>
      <c r="F933" s="13" t="s">
        <v>188</v>
      </c>
      <c r="G933" s="13" t="s">
        <v>189</v>
      </c>
      <c r="H933" s="13" t="s">
        <v>190</v>
      </c>
      <c r="I933" s="13">
        <v>932</v>
      </c>
    </row>
    <row r="934" spans="1:9" x14ac:dyDescent="0.25">
      <c r="A934" s="13" t="str">
        <f t="shared" si="14"/>
        <v xml:space="preserve">304-B      Granular Material, Class 3, Group D </v>
      </c>
      <c r="B934" s="13" t="s">
        <v>1234</v>
      </c>
      <c r="C934" s="13" t="s">
        <v>1237</v>
      </c>
      <c r="D934" s="13" t="s">
        <v>425</v>
      </c>
      <c r="E934" s="13" t="s">
        <v>1236</v>
      </c>
      <c r="F934" s="13" t="s">
        <v>188</v>
      </c>
      <c r="G934" s="13" t="s">
        <v>189</v>
      </c>
      <c r="H934" s="13" t="s">
        <v>190</v>
      </c>
      <c r="I934" s="13">
        <v>933</v>
      </c>
    </row>
    <row r="935" spans="1:9" x14ac:dyDescent="0.25">
      <c r="A935" s="13" t="str">
        <f t="shared" si="14"/>
        <v xml:space="preserve">304-B      Granular Material, Class 5, Group C </v>
      </c>
      <c r="B935" s="13" t="s">
        <v>1234</v>
      </c>
      <c r="C935" s="13" t="s">
        <v>1238</v>
      </c>
      <c r="D935" s="13" t="s">
        <v>425</v>
      </c>
      <c r="E935" s="13" t="s">
        <v>1236</v>
      </c>
      <c r="F935" s="13" t="s">
        <v>188</v>
      </c>
      <c r="G935" s="13" t="s">
        <v>189</v>
      </c>
      <c r="H935" s="13" t="s">
        <v>190</v>
      </c>
      <c r="I935" s="13">
        <v>934</v>
      </c>
    </row>
    <row r="936" spans="1:9" x14ac:dyDescent="0.25">
      <c r="A936" s="13" t="str">
        <f t="shared" si="14"/>
        <v xml:space="preserve">304-B      Granular Material, Class 5, Group D </v>
      </c>
      <c r="B936" s="13" t="s">
        <v>1234</v>
      </c>
      <c r="C936" s="13" t="s">
        <v>1239</v>
      </c>
      <c r="D936" s="13" t="s">
        <v>425</v>
      </c>
      <c r="E936" s="13" t="s">
        <v>1236</v>
      </c>
      <c r="F936" s="13" t="s">
        <v>188</v>
      </c>
      <c r="G936" s="13" t="s">
        <v>189</v>
      </c>
      <c r="H936" s="13" t="s">
        <v>190</v>
      </c>
      <c r="I936" s="13">
        <v>935</v>
      </c>
    </row>
    <row r="937" spans="1:9" x14ac:dyDescent="0.25">
      <c r="A937" s="13" t="str">
        <f t="shared" si="14"/>
        <v xml:space="preserve">304-B      Granular Material, Class 5, Group E </v>
      </c>
      <c r="B937" s="13" t="s">
        <v>1234</v>
      </c>
      <c r="C937" s="13" t="s">
        <v>1240</v>
      </c>
      <c r="D937" s="13" t="s">
        <v>425</v>
      </c>
      <c r="E937" s="13" t="s">
        <v>1236</v>
      </c>
      <c r="F937" s="13" t="s">
        <v>188</v>
      </c>
      <c r="G937" s="13" t="s">
        <v>189</v>
      </c>
      <c r="H937" s="13" t="s">
        <v>190</v>
      </c>
      <c r="I937" s="13">
        <v>936</v>
      </c>
    </row>
    <row r="938" spans="1:9" x14ac:dyDescent="0.25">
      <c r="A938" s="13" t="str">
        <f t="shared" si="14"/>
        <v xml:space="preserve">304-B      Granular Material, Class 6, Group C </v>
      </c>
      <c r="B938" s="13" t="s">
        <v>1234</v>
      </c>
      <c r="C938" s="13" t="s">
        <v>1241</v>
      </c>
      <c r="D938" s="13" t="s">
        <v>425</v>
      </c>
      <c r="E938" s="13" t="s">
        <v>1236</v>
      </c>
      <c r="F938" s="13" t="s">
        <v>188</v>
      </c>
      <c r="G938" s="13" t="s">
        <v>189</v>
      </c>
      <c r="H938" s="13" t="s">
        <v>190</v>
      </c>
      <c r="I938" s="13">
        <v>937</v>
      </c>
    </row>
    <row r="939" spans="1:9" x14ac:dyDescent="0.25">
      <c r="A939" s="13" t="str">
        <f t="shared" si="14"/>
        <v xml:space="preserve">304-B      Granular Material, Class 6, Group D </v>
      </c>
      <c r="B939" s="13" t="s">
        <v>1234</v>
      </c>
      <c r="C939" s="13" t="s">
        <v>1242</v>
      </c>
      <c r="D939" s="13" t="s">
        <v>425</v>
      </c>
      <c r="E939" s="13" t="s">
        <v>1236</v>
      </c>
      <c r="F939" s="13" t="s">
        <v>188</v>
      </c>
      <c r="G939" s="13" t="s">
        <v>189</v>
      </c>
      <c r="H939" s="13" t="s">
        <v>190</v>
      </c>
      <c r="I939" s="13">
        <v>938</v>
      </c>
    </row>
    <row r="940" spans="1:9" x14ac:dyDescent="0.25">
      <c r="A940" s="13" t="str">
        <f t="shared" si="14"/>
        <v xml:space="preserve">304-B      Granular Material, Class 9, Group B </v>
      </c>
      <c r="B940" s="13" t="s">
        <v>1234</v>
      </c>
      <c r="C940" s="13" t="s">
        <v>1243</v>
      </c>
      <c r="D940" s="13" t="s">
        <v>425</v>
      </c>
      <c r="E940" s="13" t="s">
        <v>1236</v>
      </c>
      <c r="F940" s="13" t="s">
        <v>188</v>
      </c>
      <c r="G940" s="13" t="s">
        <v>189</v>
      </c>
      <c r="H940" s="13" t="s">
        <v>190</v>
      </c>
      <c r="I940" s="13">
        <v>939</v>
      </c>
    </row>
    <row r="941" spans="1:9" x14ac:dyDescent="0.25">
      <c r="A941" s="13" t="str">
        <f t="shared" si="14"/>
        <v xml:space="preserve">304-B      Granular Material, Class 9, Group C </v>
      </c>
      <c r="B941" s="13" t="s">
        <v>1234</v>
      </c>
      <c r="C941" s="13" t="s">
        <v>1244</v>
      </c>
      <c r="D941" s="13" t="s">
        <v>425</v>
      </c>
      <c r="E941" s="13" t="s">
        <v>1236</v>
      </c>
      <c r="F941" s="13" t="s">
        <v>188</v>
      </c>
      <c r="G941" s="13" t="s">
        <v>189</v>
      </c>
      <c r="H941" s="13" t="s">
        <v>190</v>
      </c>
      <c r="I941" s="13">
        <v>940</v>
      </c>
    </row>
    <row r="942" spans="1:9" x14ac:dyDescent="0.25">
      <c r="A942" s="13" t="str">
        <f t="shared" si="14"/>
        <v xml:space="preserve">304-B      Granular Material, Class 9, Group D </v>
      </c>
      <c r="B942" s="13" t="s">
        <v>1234</v>
      </c>
      <c r="C942" s="13" t="s">
        <v>1245</v>
      </c>
      <c r="D942" s="13" t="s">
        <v>425</v>
      </c>
      <c r="E942" s="13" t="s">
        <v>1236</v>
      </c>
      <c r="F942" s="13" t="s">
        <v>188</v>
      </c>
      <c r="G942" s="13" t="s">
        <v>189</v>
      </c>
      <c r="H942" s="13" t="s">
        <v>190</v>
      </c>
      <c r="I942" s="13">
        <v>941</v>
      </c>
    </row>
    <row r="943" spans="1:9" x14ac:dyDescent="0.25">
      <c r="A943" s="13" t="str">
        <f t="shared" si="14"/>
        <v xml:space="preserve">304-B      Granular Material, Class 9, Group E </v>
      </c>
      <c r="B943" s="13" t="s">
        <v>1234</v>
      </c>
      <c r="C943" s="13" t="s">
        <v>1246</v>
      </c>
      <c r="D943" s="13" t="s">
        <v>425</v>
      </c>
      <c r="E943" s="13" t="s">
        <v>1236</v>
      </c>
      <c r="F943" s="13" t="s">
        <v>188</v>
      </c>
      <c r="G943" s="13" t="s">
        <v>189</v>
      </c>
      <c r="H943" s="13" t="s">
        <v>190</v>
      </c>
      <c r="I943" s="13">
        <v>942</v>
      </c>
    </row>
    <row r="944" spans="1:9" x14ac:dyDescent="0.25">
      <c r="A944" s="13" t="str">
        <f t="shared" si="14"/>
        <v xml:space="preserve">304-B      Granular Material, Class 10, Group C </v>
      </c>
      <c r="B944" s="13" t="s">
        <v>1234</v>
      </c>
      <c r="C944" s="13" t="s">
        <v>1247</v>
      </c>
      <c r="D944" s="13" t="s">
        <v>425</v>
      </c>
      <c r="E944" s="13" t="s">
        <v>1236</v>
      </c>
      <c r="F944" s="13" t="s">
        <v>188</v>
      </c>
      <c r="G944" s="13" t="s">
        <v>189</v>
      </c>
      <c r="H944" s="13" t="s">
        <v>190</v>
      </c>
      <c r="I944" s="13">
        <v>943</v>
      </c>
    </row>
    <row r="945" spans="1:9" x14ac:dyDescent="0.25">
      <c r="A945" s="13" t="str">
        <f t="shared" si="14"/>
        <v xml:space="preserve">304-C      Granular Material, AEA, Class 3, Group C </v>
      </c>
      <c r="B945" s="13" t="s">
        <v>1248</v>
      </c>
      <c r="C945" s="13" t="s">
        <v>1249</v>
      </c>
      <c r="D945" s="13" t="s">
        <v>241</v>
      </c>
      <c r="E945" s="13" t="s">
        <v>1221</v>
      </c>
      <c r="F945" s="13" t="s">
        <v>188</v>
      </c>
      <c r="G945" s="13" t="s">
        <v>189</v>
      </c>
      <c r="H945" s="13" t="s">
        <v>190</v>
      </c>
      <c r="I945" s="13">
        <v>944</v>
      </c>
    </row>
    <row r="946" spans="1:9" x14ac:dyDescent="0.25">
      <c r="A946" s="13" t="str">
        <f t="shared" si="14"/>
        <v xml:space="preserve">304-C      Granular Material, AEA, Class 3, Group D </v>
      </c>
      <c r="B946" s="13" t="s">
        <v>1248</v>
      </c>
      <c r="C946" s="13" t="s">
        <v>1250</v>
      </c>
      <c r="D946" s="13" t="s">
        <v>241</v>
      </c>
      <c r="E946" s="13" t="s">
        <v>1221</v>
      </c>
      <c r="F946" s="13" t="s">
        <v>188</v>
      </c>
      <c r="G946" s="13" t="s">
        <v>189</v>
      </c>
      <c r="H946" s="13" t="s">
        <v>190</v>
      </c>
      <c r="I946" s="13">
        <v>945</v>
      </c>
    </row>
    <row r="947" spans="1:9" x14ac:dyDescent="0.25">
      <c r="A947" s="13" t="str">
        <f t="shared" si="14"/>
        <v xml:space="preserve">304-C      Granular Material, AEA, Class 5, Group C </v>
      </c>
      <c r="B947" s="13" t="s">
        <v>1248</v>
      </c>
      <c r="C947" s="13" t="s">
        <v>1251</v>
      </c>
      <c r="D947" s="13" t="s">
        <v>241</v>
      </c>
      <c r="E947" s="13" t="s">
        <v>1221</v>
      </c>
      <c r="F947" s="13" t="s">
        <v>188</v>
      </c>
      <c r="G947" s="13" t="s">
        <v>189</v>
      </c>
      <c r="H947" s="13" t="s">
        <v>190</v>
      </c>
      <c r="I947" s="13">
        <v>946</v>
      </c>
    </row>
    <row r="948" spans="1:9" x14ac:dyDescent="0.25">
      <c r="A948" s="13" t="str">
        <f t="shared" si="14"/>
        <v xml:space="preserve">304-C      Granular Material, AEA, Class 5, Group D </v>
      </c>
      <c r="B948" s="13" t="s">
        <v>1248</v>
      </c>
      <c r="C948" s="13" t="s">
        <v>1252</v>
      </c>
      <c r="D948" s="13" t="s">
        <v>241</v>
      </c>
      <c r="E948" s="13" t="s">
        <v>1221</v>
      </c>
      <c r="F948" s="13" t="s">
        <v>188</v>
      </c>
      <c r="G948" s="13" t="s">
        <v>189</v>
      </c>
      <c r="H948" s="13" t="s">
        <v>190</v>
      </c>
      <c r="I948" s="13">
        <v>947</v>
      </c>
    </row>
    <row r="949" spans="1:9" x14ac:dyDescent="0.25">
      <c r="A949" s="13" t="str">
        <f t="shared" si="14"/>
        <v xml:space="preserve">304-C      Granular Material, AEA, Class 5, Group E </v>
      </c>
      <c r="B949" s="13" t="s">
        <v>1248</v>
      </c>
      <c r="C949" s="13" t="s">
        <v>1253</v>
      </c>
      <c r="D949" s="13" t="s">
        <v>241</v>
      </c>
      <c r="E949" s="13" t="s">
        <v>1221</v>
      </c>
      <c r="F949" s="13" t="s">
        <v>188</v>
      </c>
      <c r="G949" s="13" t="s">
        <v>189</v>
      </c>
      <c r="H949" s="13" t="s">
        <v>190</v>
      </c>
      <c r="I949" s="13">
        <v>948</v>
      </c>
    </row>
    <row r="950" spans="1:9" x14ac:dyDescent="0.25">
      <c r="A950" s="13" t="str">
        <f t="shared" si="14"/>
        <v xml:space="preserve">304-C      Granular Material, AEA, Class 6, Group C </v>
      </c>
      <c r="B950" s="13" t="s">
        <v>1248</v>
      </c>
      <c r="C950" s="13" t="s">
        <v>1254</v>
      </c>
      <c r="D950" s="13" t="s">
        <v>241</v>
      </c>
      <c r="E950" s="13" t="s">
        <v>1221</v>
      </c>
      <c r="F950" s="13" t="s">
        <v>188</v>
      </c>
      <c r="G950" s="13" t="s">
        <v>189</v>
      </c>
      <c r="H950" s="13" t="s">
        <v>190</v>
      </c>
      <c r="I950" s="13">
        <v>949</v>
      </c>
    </row>
    <row r="951" spans="1:9" x14ac:dyDescent="0.25">
      <c r="A951" s="13" t="str">
        <f t="shared" si="14"/>
        <v xml:space="preserve">304-C      Granular Material, AEA, Class 6, Group D </v>
      </c>
      <c r="B951" s="13" t="s">
        <v>1248</v>
      </c>
      <c r="C951" s="13" t="s">
        <v>1255</v>
      </c>
      <c r="D951" s="13" t="s">
        <v>241</v>
      </c>
      <c r="E951" s="13" t="s">
        <v>1221</v>
      </c>
      <c r="F951" s="13" t="s">
        <v>188</v>
      </c>
      <c r="G951" s="13" t="s">
        <v>189</v>
      </c>
      <c r="H951" s="13" t="s">
        <v>190</v>
      </c>
      <c r="I951" s="13">
        <v>950</v>
      </c>
    </row>
    <row r="952" spans="1:9" x14ac:dyDescent="0.25">
      <c r="A952" s="13" t="str">
        <f t="shared" si="14"/>
        <v xml:space="preserve">304-C      Granular Material, AEA, Class 9, Group B </v>
      </c>
      <c r="B952" s="13" t="s">
        <v>1248</v>
      </c>
      <c r="C952" s="13" t="s">
        <v>1256</v>
      </c>
      <c r="D952" s="13" t="s">
        <v>241</v>
      </c>
      <c r="E952" s="13" t="s">
        <v>1221</v>
      </c>
      <c r="F952" s="13" t="s">
        <v>188</v>
      </c>
      <c r="G952" s="13" t="s">
        <v>189</v>
      </c>
      <c r="H952" s="13" t="s">
        <v>190</v>
      </c>
      <c r="I952" s="13">
        <v>951</v>
      </c>
    </row>
    <row r="953" spans="1:9" x14ac:dyDescent="0.25">
      <c r="A953" s="13" t="str">
        <f t="shared" si="14"/>
        <v xml:space="preserve">304-C      Granular Material, AEA, Class 9, Group C </v>
      </c>
      <c r="B953" s="13" t="s">
        <v>1248</v>
      </c>
      <c r="C953" s="13" t="s">
        <v>1257</v>
      </c>
      <c r="D953" s="13" t="s">
        <v>241</v>
      </c>
      <c r="E953" s="13" t="s">
        <v>1221</v>
      </c>
      <c r="F953" s="13" t="s">
        <v>188</v>
      </c>
      <c r="G953" s="13" t="s">
        <v>189</v>
      </c>
      <c r="H953" s="13" t="s">
        <v>190</v>
      </c>
      <c r="I953" s="13">
        <v>952</v>
      </c>
    </row>
    <row r="954" spans="1:9" x14ac:dyDescent="0.25">
      <c r="A954" s="13" t="str">
        <f t="shared" si="14"/>
        <v xml:space="preserve">304-C      Granular Material, AEA, Class 9, Group D </v>
      </c>
      <c r="B954" s="13" t="s">
        <v>1248</v>
      </c>
      <c r="C954" s="13" t="s">
        <v>1258</v>
      </c>
      <c r="D954" s="13" t="s">
        <v>241</v>
      </c>
      <c r="E954" s="13" t="s">
        <v>1221</v>
      </c>
      <c r="F954" s="13" t="s">
        <v>188</v>
      </c>
      <c r="G954" s="13" t="s">
        <v>189</v>
      </c>
      <c r="H954" s="13" t="s">
        <v>190</v>
      </c>
      <c r="I954" s="13">
        <v>953</v>
      </c>
    </row>
    <row r="955" spans="1:9" x14ac:dyDescent="0.25">
      <c r="A955" s="13" t="str">
        <f t="shared" si="14"/>
        <v xml:space="preserve">304-D      Granular Material, Crushed Concrete </v>
      </c>
      <c r="B955" s="13" t="s">
        <v>1259</v>
      </c>
      <c r="C955" s="13" t="s">
        <v>1260</v>
      </c>
      <c r="D955" s="13" t="s">
        <v>425</v>
      </c>
      <c r="E955" s="13" t="s">
        <v>1236</v>
      </c>
      <c r="F955" s="13" t="s">
        <v>188</v>
      </c>
      <c r="G955" s="13" t="s">
        <v>189</v>
      </c>
      <c r="H955" s="13" t="s">
        <v>190</v>
      </c>
      <c r="I955" s="13">
        <v>954</v>
      </c>
    </row>
    <row r="956" spans="1:9" x14ac:dyDescent="0.25">
      <c r="A956" s="13" t="str">
        <f t="shared" si="14"/>
        <v xml:space="preserve">304-D      Granular Material, Crushed Stone </v>
      </c>
      <c r="B956" s="13" t="s">
        <v>1259</v>
      </c>
      <c r="C956" s="13" t="s">
        <v>1261</v>
      </c>
      <c r="D956" s="13" t="s">
        <v>425</v>
      </c>
      <c r="E956" s="13" t="s">
        <v>1236</v>
      </c>
      <c r="F956" s="13" t="s">
        <v>188</v>
      </c>
      <c r="G956" s="13" t="s">
        <v>189</v>
      </c>
      <c r="H956" s="13" t="s">
        <v>190</v>
      </c>
      <c r="I956" s="13">
        <v>955</v>
      </c>
    </row>
    <row r="957" spans="1:9" x14ac:dyDescent="0.25">
      <c r="A957" s="13" t="str">
        <f t="shared" si="14"/>
        <v xml:space="preserve">304-D      Granular Material, Size 57 </v>
      </c>
      <c r="B957" s="13" t="s">
        <v>1259</v>
      </c>
      <c r="C957" s="13" t="s">
        <v>1262</v>
      </c>
      <c r="D957" s="13" t="s">
        <v>425</v>
      </c>
      <c r="E957" s="13" t="s">
        <v>1236</v>
      </c>
      <c r="F957" s="13" t="s">
        <v>188</v>
      </c>
      <c r="G957" s="13" t="s">
        <v>189</v>
      </c>
      <c r="H957" s="13" t="s">
        <v>190</v>
      </c>
      <c r="I957" s="13">
        <v>956</v>
      </c>
    </row>
    <row r="958" spans="1:9" x14ac:dyDescent="0.25">
      <c r="A958" s="13" t="str">
        <f t="shared" si="14"/>
        <v xml:space="preserve">304-D      Granular Material, Size 67 </v>
      </c>
      <c r="B958" s="13" t="s">
        <v>1259</v>
      </c>
      <c r="C958" s="13" t="s">
        <v>1263</v>
      </c>
      <c r="D958" s="13" t="s">
        <v>425</v>
      </c>
      <c r="E958" s="13" t="s">
        <v>1236</v>
      </c>
      <c r="F958" s="13" t="s">
        <v>188</v>
      </c>
      <c r="G958" s="13" t="s">
        <v>189</v>
      </c>
      <c r="H958" s="13" t="s">
        <v>190</v>
      </c>
      <c r="I958" s="13">
        <v>957</v>
      </c>
    </row>
    <row r="959" spans="1:9" x14ac:dyDescent="0.25">
      <c r="A959" s="13" t="str">
        <f t="shared" si="14"/>
        <v xml:space="preserve">304-E      Granular Material, LVM, Concrete Sand </v>
      </c>
      <c r="B959" s="13" t="s">
        <v>1264</v>
      </c>
      <c r="C959" s="13" t="s">
        <v>1265</v>
      </c>
      <c r="D959" s="13" t="s">
        <v>241</v>
      </c>
      <c r="E959" s="13" t="s">
        <v>1221</v>
      </c>
      <c r="F959" s="13" t="s">
        <v>188</v>
      </c>
      <c r="G959" s="13" t="s">
        <v>189</v>
      </c>
      <c r="H959" s="13" t="s">
        <v>190</v>
      </c>
      <c r="I959" s="13">
        <v>958</v>
      </c>
    </row>
    <row r="960" spans="1:9" x14ac:dyDescent="0.25">
      <c r="A960" s="13" t="str">
        <f t="shared" si="14"/>
        <v xml:space="preserve">304-E      Granular Material, LVM, Crushed Concrete </v>
      </c>
      <c r="B960" s="13" t="s">
        <v>1264</v>
      </c>
      <c r="C960" s="13" t="s">
        <v>1266</v>
      </c>
      <c r="D960" s="13" t="s">
        <v>241</v>
      </c>
      <c r="E960" s="13" t="s">
        <v>1221</v>
      </c>
      <c r="F960" s="13" t="s">
        <v>188</v>
      </c>
      <c r="G960" s="13" t="s">
        <v>189</v>
      </c>
      <c r="H960" s="13" t="s">
        <v>190</v>
      </c>
      <c r="I960" s="13">
        <v>959</v>
      </c>
    </row>
    <row r="961" spans="1:9" x14ac:dyDescent="0.25">
      <c r="A961" s="13" t="str">
        <f t="shared" si="14"/>
        <v xml:space="preserve">304-E      Granular Material, LVM, Crushed Stone </v>
      </c>
      <c r="B961" s="13" t="s">
        <v>1264</v>
      </c>
      <c r="C961" s="13" t="s">
        <v>1267</v>
      </c>
      <c r="D961" s="13" t="s">
        <v>241</v>
      </c>
      <c r="E961" s="13" t="s">
        <v>1221</v>
      </c>
      <c r="F961" s="13" t="s">
        <v>188</v>
      </c>
      <c r="G961" s="13" t="s">
        <v>189</v>
      </c>
      <c r="H961" s="13" t="s">
        <v>190</v>
      </c>
      <c r="I961" s="13">
        <v>960</v>
      </c>
    </row>
    <row r="962" spans="1:9" x14ac:dyDescent="0.25">
      <c r="A962" s="13" t="str">
        <f t="shared" si="14"/>
        <v xml:space="preserve">304-E      Granular Material, LVM, Size 57 </v>
      </c>
      <c r="B962" s="13" t="s">
        <v>1264</v>
      </c>
      <c r="C962" s="13" t="s">
        <v>1268</v>
      </c>
      <c r="D962" s="13" t="s">
        <v>241</v>
      </c>
      <c r="E962" s="13" t="s">
        <v>1221</v>
      </c>
      <c r="F962" s="13" t="s">
        <v>188</v>
      </c>
      <c r="G962" s="13" t="s">
        <v>189</v>
      </c>
      <c r="H962" s="13" t="s">
        <v>190</v>
      </c>
      <c r="I962" s="13">
        <v>961</v>
      </c>
    </row>
    <row r="963" spans="1:9" x14ac:dyDescent="0.25">
      <c r="A963" s="13" t="str">
        <f t="shared" ref="A963:A1026" si="15">_xlfn.CONCAT(B963," ", C963)</f>
        <v xml:space="preserve">304-E      Granular Material, LVM, Size 67 </v>
      </c>
      <c r="B963" s="13" t="s">
        <v>1264</v>
      </c>
      <c r="C963" s="13" t="s">
        <v>1269</v>
      </c>
      <c r="D963" s="13" t="s">
        <v>241</v>
      </c>
      <c r="E963" s="13" t="s">
        <v>1221</v>
      </c>
      <c r="F963" s="13" t="s">
        <v>188</v>
      </c>
      <c r="G963" s="13" t="s">
        <v>189</v>
      </c>
      <c r="H963" s="13" t="s">
        <v>190</v>
      </c>
      <c r="I963" s="13">
        <v>962</v>
      </c>
    </row>
    <row r="964" spans="1:9" x14ac:dyDescent="0.25">
      <c r="A964" s="13" t="str">
        <f t="shared" si="15"/>
        <v xml:space="preserve">304-E      Granular Material, LVM, Size 467 </v>
      </c>
      <c r="B964" s="13" t="s">
        <v>1264</v>
      </c>
      <c r="C964" s="13" t="s">
        <v>1270</v>
      </c>
      <c r="D964" s="13" t="s">
        <v>241</v>
      </c>
      <c r="E964" s="13" t="s">
        <v>1221</v>
      </c>
      <c r="F964" s="13" t="s">
        <v>188</v>
      </c>
      <c r="G964" s="13" t="s">
        <v>189</v>
      </c>
      <c r="H964" s="13" t="s">
        <v>190</v>
      </c>
      <c r="I964" s="13">
        <v>963</v>
      </c>
    </row>
    <row r="965" spans="1:9" x14ac:dyDescent="0.25">
      <c r="A965" s="13" t="str">
        <f t="shared" si="15"/>
        <v xml:space="preserve">304-F      3/4" and Down Crushed Stone Base </v>
      </c>
      <c r="B965" s="13" t="s">
        <v>1271</v>
      </c>
      <c r="C965" s="13" t="s">
        <v>1272</v>
      </c>
      <c r="D965" s="13" t="s">
        <v>425</v>
      </c>
      <c r="E965" s="13" t="s">
        <v>1236</v>
      </c>
      <c r="F965" s="13" t="s">
        <v>188</v>
      </c>
      <c r="G965" s="13" t="s">
        <v>189</v>
      </c>
      <c r="H965" s="13" t="s">
        <v>190</v>
      </c>
      <c r="I965" s="13">
        <v>964</v>
      </c>
    </row>
    <row r="966" spans="1:9" x14ac:dyDescent="0.25">
      <c r="A966" s="13" t="str">
        <f t="shared" si="15"/>
        <v xml:space="preserve">304-F      Size 610 Crushed Stone Base </v>
      </c>
      <c r="B966" s="13" t="s">
        <v>1271</v>
      </c>
      <c r="C966" s="13" t="s">
        <v>1273</v>
      </c>
      <c r="D966" s="13" t="s">
        <v>425</v>
      </c>
      <c r="E966" s="13" t="s">
        <v>1236</v>
      </c>
      <c r="F966" s="13" t="s">
        <v>188</v>
      </c>
      <c r="G966" s="13" t="s">
        <v>189</v>
      </c>
      <c r="H966" s="13" t="s">
        <v>190</v>
      </c>
      <c r="I966" s="13">
        <v>965</v>
      </c>
    </row>
    <row r="967" spans="1:9" x14ac:dyDescent="0.25">
      <c r="A967" s="13" t="str">
        <f t="shared" si="15"/>
        <v xml:space="preserve">304-F      Size 825B Crushed Stone Base </v>
      </c>
      <c r="B967" s="13" t="s">
        <v>1271</v>
      </c>
      <c r="C967" s="13" t="s">
        <v>1274</v>
      </c>
      <c r="D967" s="13" t="s">
        <v>425</v>
      </c>
      <c r="E967" s="13" t="s">
        <v>1236</v>
      </c>
      <c r="F967" s="13" t="s">
        <v>188</v>
      </c>
      <c r="G967" s="13" t="s">
        <v>189</v>
      </c>
      <c r="H967" s="13" t="s">
        <v>190</v>
      </c>
      <c r="I967" s="13">
        <v>966</v>
      </c>
    </row>
    <row r="968" spans="1:9" x14ac:dyDescent="0.25">
      <c r="A968" s="13" t="str">
        <f t="shared" si="15"/>
        <v xml:space="preserve">304-G      Size 3/4" and Down Crushed Stone Base, AEA </v>
      </c>
      <c r="B968" s="13" t="s">
        <v>1275</v>
      </c>
      <c r="C968" s="13" t="s">
        <v>1276</v>
      </c>
      <c r="D968" s="13" t="s">
        <v>241</v>
      </c>
      <c r="E968" s="13" t="s">
        <v>1221</v>
      </c>
      <c r="F968" s="13" t="s">
        <v>188</v>
      </c>
      <c r="G968" s="13" t="s">
        <v>189</v>
      </c>
      <c r="H968" s="13" t="s">
        <v>190</v>
      </c>
      <c r="I968" s="13">
        <v>967</v>
      </c>
    </row>
    <row r="969" spans="1:9" x14ac:dyDescent="0.25">
      <c r="A969" s="13" t="str">
        <f t="shared" si="15"/>
        <v xml:space="preserve">304-G      Size 610 Crushed Stone Base, AEA </v>
      </c>
      <c r="B969" s="13" t="s">
        <v>1275</v>
      </c>
      <c r="C969" s="13" t="s">
        <v>1277</v>
      </c>
      <c r="D969" s="13" t="s">
        <v>241</v>
      </c>
      <c r="E969" s="13" t="s">
        <v>1221</v>
      </c>
      <c r="F969" s="13" t="s">
        <v>188</v>
      </c>
      <c r="G969" s="13" t="s">
        <v>189</v>
      </c>
      <c r="H969" s="13" t="s">
        <v>190</v>
      </c>
      <c r="I969" s="13">
        <v>968</v>
      </c>
    </row>
    <row r="970" spans="1:9" x14ac:dyDescent="0.25">
      <c r="A970" s="13" t="str">
        <f t="shared" si="15"/>
        <v xml:space="preserve">304-G      Size 825B Crushed Stone Base, AEA </v>
      </c>
      <c r="B970" s="13" t="s">
        <v>1275</v>
      </c>
      <c r="C970" s="13" t="s">
        <v>1278</v>
      </c>
      <c r="D970" s="13" t="s">
        <v>241</v>
      </c>
      <c r="E970" s="13" t="s">
        <v>1221</v>
      </c>
      <c r="F970" s="13" t="s">
        <v>188</v>
      </c>
      <c r="G970" s="13" t="s">
        <v>189</v>
      </c>
      <c r="H970" s="13" t="s">
        <v>190</v>
      </c>
      <c r="I970" s="13">
        <v>969</v>
      </c>
    </row>
    <row r="971" spans="1:9" x14ac:dyDescent="0.25">
      <c r="A971" s="13" t="str">
        <f t="shared" si="15"/>
        <v xml:space="preserve">304-H      3/4" and Down Crushed Stone Base, LVM </v>
      </c>
      <c r="B971" s="13" t="s">
        <v>1279</v>
      </c>
      <c r="C971" s="13" t="s">
        <v>1280</v>
      </c>
      <c r="D971" s="13" t="s">
        <v>241</v>
      </c>
      <c r="E971" s="13" t="s">
        <v>1221</v>
      </c>
      <c r="F971" s="13" t="s">
        <v>188</v>
      </c>
      <c r="G971" s="13" t="s">
        <v>189</v>
      </c>
      <c r="H971" s="13" t="s">
        <v>190</v>
      </c>
      <c r="I971" s="13">
        <v>970</v>
      </c>
    </row>
    <row r="972" spans="1:9" x14ac:dyDescent="0.25">
      <c r="A972" s="13" t="str">
        <f t="shared" si="15"/>
        <v xml:space="preserve">304-H      Size 610 Crushed Stone Base, LVM </v>
      </c>
      <c r="B972" s="13" t="s">
        <v>1279</v>
      </c>
      <c r="C972" s="13" t="s">
        <v>1281</v>
      </c>
      <c r="D972" s="13" t="s">
        <v>241</v>
      </c>
      <c r="E972" s="13" t="s">
        <v>1221</v>
      </c>
      <c r="F972" s="13" t="s">
        <v>188</v>
      </c>
      <c r="G972" s="13" t="s">
        <v>189</v>
      </c>
      <c r="H972" s="13" t="s">
        <v>190</v>
      </c>
      <c r="I972" s="13">
        <v>971</v>
      </c>
    </row>
    <row r="973" spans="1:9" x14ac:dyDescent="0.25">
      <c r="A973" s="13" t="str">
        <f t="shared" si="15"/>
        <v xml:space="preserve">304-H      Size 825B Crushed Stone Base, LVM </v>
      </c>
      <c r="B973" s="13" t="s">
        <v>1279</v>
      </c>
      <c r="C973" s="13" t="s">
        <v>1282</v>
      </c>
      <c r="D973" s="13" t="s">
        <v>241</v>
      </c>
      <c r="E973" s="13" t="s">
        <v>1221</v>
      </c>
      <c r="F973" s="13" t="s">
        <v>188</v>
      </c>
      <c r="G973" s="13" t="s">
        <v>189</v>
      </c>
      <c r="H973" s="13" t="s">
        <v>190</v>
      </c>
      <c r="I973" s="13">
        <v>972</v>
      </c>
    </row>
    <row r="974" spans="1:9" x14ac:dyDescent="0.25">
      <c r="A974" s="13" t="str">
        <f t="shared" si="15"/>
        <v xml:space="preserve">907-304-PP Granular Material, LVM, Steel Slag </v>
      </c>
      <c r="B974" s="13" t="s">
        <v>1283</v>
      </c>
      <c r="C974" s="13" t="s">
        <v>1284</v>
      </c>
      <c r="D974" s="13" t="s">
        <v>241</v>
      </c>
      <c r="E974" s="13" t="s">
        <v>1221</v>
      </c>
      <c r="F974" s="13" t="s">
        <v>188</v>
      </c>
      <c r="G974" s="13" t="s">
        <v>189</v>
      </c>
      <c r="H974" s="13" t="s">
        <v>190</v>
      </c>
      <c r="I974" s="13">
        <v>973</v>
      </c>
    </row>
    <row r="975" spans="1:9" x14ac:dyDescent="0.25">
      <c r="A975" s="13" t="str">
        <f t="shared" si="15"/>
        <v xml:space="preserve">305-A      Processing for In-Grade Modification </v>
      </c>
      <c r="B975" s="13" t="s">
        <v>1285</v>
      </c>
      <c r="C975" s="13" t="s">
        <v>1286</v>
      </c>
      <c r="D975" s="13" t="s">
        <v>228</v>
      </c>
      <c r="E975" s="13" t="s">
        <v>187</v>
      </c>
      <c r="F975" s="13" t="s">
        <v>188</v>
      </c>
      <c r="G975" s="13" t="s">
        <v>189</v>
      </c>
      <c r="H975" s="13" t="s">
        <v>190</v>
      </c>
      <c r="I975" s="13">
        <v>974</v>
      </c>
    </row>
    <row r="976" spans="1:9" x14ac:dyDescent="0.25">
      <c r="A976" s="13" t="str">
        <f t="shared" si="15"/>
        <v xml:space="preserve">305-B      Size I Stabilizer Aggregate, Coarse </v>
      </c>
      <c r="B976" s="13" t="s">
        <v>1287</v>
      </c>
      <c r="C976" s="13" t="s">
        <v>1288</v>
      </c>
      <c r="D976" s="13" t="s">
        <v>425</v>
      </c>
      <c r="E976" s="13" t="s">
        <v>1236</v>
      </c>
      <c r="F976" s="13" t="s">
        <v>188</v>
      </c>
      <c r="G976" s="13" t="s">
        <v>189</v>
      </c>
      <c r="H976" s="13" t="s">
        <v>190</v>
      </c>
      <c r="I976" s="13">
        <v>975</v>
      </c>
    </row>
    <row r="977" spans="1:9" x14ac:dyDescent="0.25">
      <c r="A977" s="13" t="str">
        <f t="shared" si="15"/>
        <v xml:space="preserve">305-B      Size I Stabilizer Aggregate, Coarse </v>
      </c>
      <c r="B977" s="13" t="s">
        <v>1287</v>
      </c>
      <c r="C977" s="13" t="s">
        <v>1288</v>
      </c>
      <c r="D977" s="13" t="s">
        <v>241</v>
      </c>
      <c r="E977" s="13" t="s">
        <v>1221</v>
      </c>
      <c r="F977" s="13" t="s">
        <v>188</v>
      </c>
      <c r="G977" s="13" t="s">
        <v>189</v>
      </c>
      <c r="H977" s="13" t="s">
        <v>190</v>
      </c>
      <c r="I977" s="13">
        <v>976</v>
      </c>
    </row>
    <row r="978" spans="1:9" x14ac:dyDescent="0.25">
      <c r="A978" s="13" t="str">
        <f t="shared" si="15"/>
        <v xml:space="preserve">305-B      Size II Stabilizer Aggregate, Coarse </v>
      </c>
      <c r="B978" s="13" t="s">
        <v>1287</v>
      </c>
      <c r="C978" s="13" t="s">
        <v>1289</v>
      </c>
      <c r="D978" s="13" t="s">
        <v>425</v>
      </c>
      <c r="E978" s="13" t="s">
        <v>1236</v>
      </c>
      <c r="F978" s="13" t="s">
        <v>188</v>
      </c>
      <c r="G978" s="13" t="s">
        <v>189</v>
      </c>
      <c r="H978" s="13" t="s">
        <v>190</v>
      </c>
      <c r="I978" s="13">
        <v>977</v>
      </c>
    </row>
    <row r="979" spans="1:9" x14ac:dyDescent="0.25">
      <c r="A979" s="13" t="str">
        <f t="shared" si="15"/>
        <v xml:space="preserve">305-B      Size II Stabilizer Aggregate, Coarse </v>
      </c>
      <c r="B979" s="13" t="s">
        <v>1287</v>
      </c>
      <c r="C979" s="13" t="s">
        <v>1289</v>
      </c>
      <c r="D979" s="13" t="s">
        <v>241</v>
      </c>
      <c r="E979" s="13" t="s">
        <v>1221</v>
      </c>
      <c r="F979" s="13" t="s">
        <v>188</v>
      </c>
      <c r="G979" s="13" t="s">
        <v>189</v>
      </c>
      <c r="H979" s="13" t="s">
        <v>190</v>
      </c>
      <c r="I979" s="13">
        <v>978</v>
      </c>
    </row>
    <row r="980" spans="1:9" x14ac:dyDescent="0.25">
      <c r="A980" s="13" t="str">
        <f t="shared" si="15"/>
        <v xml:space="preserve">305-C      Stabilizer Aggregate, Shell </v>
      </c>
      <c r="B980" s="13" t="s">
        <v>1290</v>
      </c>
      <c r="C980" s="13" t="s">
        <v>1291</v>
      </c>
      <c r="D980" s="13" t="s">
        <v>241</v>
      </c>
      <c r="E980" s="13" t="s">
        <v>1221</v>
      </c>
      <c r="F980" s="13" t="s">
        <v>188</v>
      </c>
      <c r="G980" s="13" t="s">
        <v>189</v>
      </c>
      <c r="H980" s="13" t="s">
        <v>190</v>
      </c>
      <c r="I980" s="13">
        <v>979</v>
      </c>
    </row>
    <row r="981" spans="1:9" x14ac:dyDescent="0.25">
      <c r="A981" s="13" t="str">
        <f t="shared" si="15"/>
        <v xml:space="preserve">305-C      Stabilizer Aggregate, Shell </v>
      </c>
      <c r="B981" s="13" t="s">
        <v>1290</v>
      </c>
      <c r="C981" s="13" t="s">
        <v>1291</v>
      </c>
      <c r="D981" s="13" t="s">
        <v>425</v>
      </c>
      <c r="E981" s="13" t="s">
        <v>1236</v>
      </c>
      <c r="F981" s="13" t="s">
        <v>188</v>
      </c>
      <c r="G981" s="13" t="s">
        <v>189</v>
      </c>
      <c r="H981" s="13" t="s">
        <v>190</v>
      </c>
      <c r="I981" s="13">
        <v>980</v>
      </c>
    </row>
    <row r="982" spans="1:9" x14ac:dyDescent="0.25">
      <c r="A982" s="13" t="str">
        <f t="shared" si="15"/>
        <v xml:space="preserve">305-D      Stabilizer Aggregate, Medium </v>
      </c>
      <c r="B982" s="13" t="s">
        <v>1292</v>
      </c>
      <c r="C982" s="13" t="s">
        <v>1293</v>
      </c>
      <c r="D982" s="13" t="s">
        <v>425</v>
      </c>
      <c r="E982" s="13" t="s">
        <v>1236</v>
      </c>
      <c r="F982" s="13" t="s">
        <v>188</v>
      </c>
      <c r="G982" s="13" t="s">
        <v>189</v>
      </c>
      <c r="H982" s="13" t="s">
        <v>190</v>
      </c>
      <c r="I982" s="13">
        <v>981</v>
      </c>
    </row>
    <row r="983" spans="1:9" x14ac:dyDescent="0.25">
      <c r="A983" s="13" t="str">
        <f t="shared" si="15"/>
        <v xml:space="preserve">305-D      Stabilizer Aggregate, Medium </v>
      </c>
      <c r="B983" s="13" t="s">
        <v>1292</v>
      </c>
      <c r="C983" s="13" t="s">
        <v>1293</v>
      </c>
      <c r="D983" s="13" t="s">
        <v>241</v>
      </c>
      <c r="E983" s="13" t="s">
        <v>1221</v>
      </c>
      <c r="F983" s="13" t="s">
        <v>188</v>
      </c>
      <c r="G983" s="13" t="s">
        <v>189</v>
      </c>
      <c r="H983" s="13" t="s">
        <v>190</v>
      </c>
      <c r="I983" s="13">
        <v>982</v>
      </c>
    </row>
    <row r="984" spans="1:9" x14ac:dyDescent="0.25">
      <c r="A984" s="13" t="str">
        <f t="shared" si="15"/>
        <v xml:space="preserve">305-E      Stabilizer Aggregate, Fine </v>
      </c>
      <c r="B984" s="13" t="s">
        <v>1294</v>
      </c>
      <c r="C984" s="13" t="s">
        <v>1295</v>
      </c>
      <c r="D984" s="13" t="s">
        <v>241</v>
      </c>
      <c r="E984" s="13" t="s">
        <v>1221</v>
      </c>
      <c r="F984" s="13" t="s">
        <v>188</v>
      </c>
      <c r="G984" s="13" t="s">
        <v>189</v>
      </c>
      <c r="H984" s="13" t="s">
        <v>190</v>
      </c>
      <c r="I984" s="13">
        <v>983</v>
      </c>
    </row>
    <row r="985" spans="1:9" x14ac:dyDescent="0.25">
      <c r="A985" s="13" t="str">
        <f t="shared" si="15"/>
        <v xml:space="preserve">305-E      Stabilizer Aggregate, Fine </v>
      </c>
      <c r="B985" s="13" t="s">
        <v>1294</v>
      </c>
      <c r="C985" s="13" t="s">
        <v>1295</v>
      </c>
      <c r="D985" s="13" t="s">
        <v>425</v>
      </c>
      <c r="E985" s="13" t="s">
        <v>1236</v>
      </c>
      <c r="F985" s="13" t="s">
        <v>188</v>
      </c>
      <c r="G985" s="13" t="s">
        <v>189</v>
      </c>
      <c r="H985" s="13" t="s">
        <v>190</v>
      </c>
      <c r="I985" s="13">
        <v>984</v>
      </c>
    </row>
    <row r="986" spans="1:9" x14ac:dyDescent="0.25">
      <c r="A986" s="13" t="str">
        <f t="shared" si="15"/>
        <v xml:space="preserve">907-306-A  Asphalt Drainage Course </v>
      </c>
      <c r="B986" s="13" t="s">
        <v>1296</v>
      </c>
      <c r="C986" s="13" t="s">
        <v>1297</v>
      </c>
      <c r="D986" s="13" t="s">
        <v>228</v>
      </c>
      <c r="E986" s="13" t="s">
        <v>187</v>
      </c>
      <c r="F986" s="13" t="s">
        <v>188</v>
      </c>
      <c r="G986" s="13" t="s">
        <v>189</v>
      </c>
      <c r="H986" s="13" t="s">
        <v>190</v>
      </c>
      <c r="I986" s="13">
        <v>985</v>
      </c>
    </row>
    <row r="987" spans="1:9" x14ac:dyDescent="0.25">
      <c r="A987" s="13" t="str">
        <f t="shared" si="15"/>
        <v xml:space="preserve">307-A      10" Soil-Lime-Water Mixing, Class A </v>
      </c>
      <c r="B987" s="13" t="s">
        <v>1298</v>
      </c>
      <c r="C987" s="13" t="s">
        <v>1299</v>
      </c>
      <c r="D987" s="13" t="s">
        <v>228</v>
      </c>
      <c r="E987" s="13" t="s">
        <v>1300</v>
      </c>
      <c r="F987" s="13" t="s">
        <v>188</v>
      </c>
      <c r="G987" s="13" t="s">
        <v>189</v>
      </c>
      <c r="H987" s="13" t="s">
        <v>190</v>
      </c>
      <c r="I987" s="13">
        <v>986</v>
      </c>
    </row>
    <row r="988" spans="1:9" x14ac:dyDescent="0.25">
      <c r="A988" s="13" t="str">
        <f t="shared" si="15"/>
        <v xml:space="preserve">307-A      12" Soil-Lime-Water Mixing, Class A </v>
      </c>
      <c r="B988" s="13" t="s">
        <v>1298</v>
      </c>
      <c r="C988" s="13" t="s">
        <v>1301</v>
      </c>
      <c r="D988" s="13" t="s">
        <v>228</v>
      </c>
      <c r="E988" s="13" t="s">
        <v>1300</v>
      </c>
      <c r="F988" s="13" t="s">
        <v>188</v>
      </c>
      <c r="G988" s="13" t="s">
        <v>189</v>
      </c>
      <c r="H988" s="13" t="s">
        <v>190</v>
      </c>
      <c r="I988" s="13">
        <v>987</v>
      </c>
    </row>
    <row r="989" spans="1:9" x14ac:dyDescent="0.25">
      <c r="A989" s="13" t="str">
        <f t="shared" si="15"/>
        <v xml:space="preserve">307-A      14" Soil-Lime-Water Mixing, Class A </v>
      </c>
      <c r="B989" s="13" t="s">
        <v>1298</v>
      </c>
      <c r="C989" s="13" t="s">
        <v>1302</v>
      </c>
      <c r="D989" s="13" t="s">
        <v>228</v>
      </c>
      <c r="E989" s="13" t="s">
        <v>1300</v>
      </c>
      <c r="F989" s="13" t="s">
        <v>188</v>
      </c>
      <c r="G989" s="13" t="s">
        <v>189</v>
      </c>
      <c r="H989" s="13" t="s">
        <v>190</v>
      </c>
      <c r="I989" s="13">
        <v>988</v>
      </c>
    </row>
    <row r="990" spans="1:9" x14ac:dyDescent="0.25">
      <c r="A990" s="13" t="str">
        <f t="shared" si="15"/>
        <v xml:space="preserve">307-A      6" Soil-Lime-Water Mixing, Class A </v>
      </c>
      <c r="B990" s="13" t="s">
        <v>1298</v>
      </c>
      <c r="C990" s="13" t="s">
        <v>1303</v>
      </c>
      <c r="D990" s="13" t="s">
        <v>228</v>
      </c>
      <c r="E990" s="13" t="s">
        <v>1300</v>
      </c>
      <c r="F990" s="13" t="s">
        <v>188</v>
      </c>
      <c r="G990" s="13" t="s">
        <v>189</v>
      </c>
      <c r="H990" s="13" t="s">
        <v>190</v>
      </c>
      <c r="I990" s="13">
        <v>989</v>
      </c>
    </row>
    <row r="991" spans="1:9" x14ac:dyDescent="0.25">
      <c r="A991" s="13" t="str">
        <f t="shared" si="15"/>
        <v xml:space="preserve">307-A      7" Soil-Lime-Water Mixing, Class A </v>
      </c>
      <c r="B991" s="13" t="s">
        <v>1298</v>
      </c>
      <c r="C991" s="13" t="s">
        <v>1304</v>
      </c>
      <c r="D991" s="13" t="s">
        <v>228</v>
      </c>
      <c r="E991" s="13" t="s">
        <v>1300</v>
      </c>
      <c r="F991" s="13" t="s">
        <v>188</v>
      </c>
      <c r="G991" s="13" t="s">
        <v>189</v>
      </c>
      <c r="H991" s="13" t="s">
        <v>190</v>
      </c>
      <c r="I991" s="13">
        <v>990</v>
      </c>
    </row>
    <row r="992" spans="1:9" x14ac:dyDescent="0.25">
      <c r="A992" s="13" t="str">
        <f t="shared" si="15"/>
        <v xml:space="preserve">307-A      8" Soil-Lime-Water Mixing, Class A </v>
      </c>
      <c r="B992" s="13" t="s">
        <v>1298</v>
      </c>
      <c r="C992" s="13" t="s">
        <v>1305</v>
      </c>
      <c r="D992" s="13" t="s">
        <v>228</v>
      </c>
      <c r="E992" s="13" t="s">
        <v>1300</v>
      </c>
      <c r="F992" s="13" t="s">
        <v>188</v>
      </c>
      <c r="G992" s="13" t="s">
        <v>189</v>
      </c>
      <c r="H992" s="13" t="s">
        <v>190</v>
      </c>
      <c r="I992" s="13">
        <v>991</v>
      </c>
    </row>
    <row r="993" spans="1:9" x14ac:dyDescent="0.25">
      <c r="A993" s="13" t="str">
        <f t="shared" si="15"/>
        <v xml:space="preserve">307-A      9" Soil-Lime-Water Mixing, Class A </v>
      </c>
      <c r="B993" s="13" t="s">
        <v>1298</v>
      </c>
      <c r="C993" s="13" t="s">
        <v>1306</v>
      </c>
      <c r="D993" s="13" t="s">
        <v>228</v>
      </c>
      <c r="E993" s="13" t="s">
        <v>1300</v>
      </c>
      <c r="F993" s="13" t="s">
        <v>188</v>
      </c>
      <c r="G993" s="13" t="s">
        <v>189</v>
      </c>
      <c r="H993" s="13" t="s">
        <v>190</v>
      </c>
      <c r="I993" s="13">
        <v>992</v>
      </c>
    </row>
    <row r="994" spans="1:9" x14ac:dyDescent="0.25">
      <c r="A994" s="13" t="str">
        <f t="shared" si="15"/>
        <v xml:space="preserve">307-B      10" Soil-Lime-Water Mixing, Class B </v>
      </c>
      <c r="B994" s="13" t="s">
        <v>1307</v>
      </c>
      <c r="C994" s="13" t="s">
        <v>1308</v>
      </c>
      <c r="D994" s="13" t="s">
        <v>228</v>
      </c>
      <c r="E994" s="13" t="s">
        <v>1300</v>
      </c>
      <c r="F994" s="13" t="s">
        <v>188</v>
      </c>
      <c r="G994" s="13" t="s">
        <v>189</v>
      </c>
      <c r="H994" s="13" t="s">
        <v>190</v>
      </c>
      <c r="I994" s="13">
        <v>993</v>
      </c>
    </row>
    <row r="995" spans="1:9" x14ac:dyDescent="0.25">
      <c r="A995" s="13" t="str">
        <f t="shared" si="15"/>
        <v xml:space="preserve">307-B      12" Soil-Lime-Water Mixing, Class B </v>
      </c>
      <c r="B995" s="13" t="s">
        <v>1307</v>
      </c>
      <c r="C995" s="13" t="s">
        <v>1309</v>
      </c>
      <c r="D995" s="13" t="s">
        <v>228</v>
      </c>
      <c r="E995" s="13" t="s">
        <v>1300</v>
      </c>
      <c r="F995" s="13" t="s">
        <v>188</v>
      </c>
      <c r="G995" s="13" t="s">
        <v>189</v>
      </c>
      <c r="H995" s="13" t="s">
        <v>190</v>
      </c>
      <c r="I995" s="13">
        <v>994</v>
      </c>
    </row>
    <row r="996" spans="1:9" x14ac:dyDescent="0.25">
      <c r="A996" s="13" t="str">
        <f t="shared" si="15"/>
        <v xml:space="preserve">307-B      6" Soil-Lime-Water Mixing, Class B </v>
      </c>
      <c r="B996" s="13" t="s">
        <v>1307</v>
      </c>
      <c r="C996" s="13" t="s">
        <v>1310</v>
      </c>
      <c r="D996" s="13" t="s">
        <v>228</v>
      </c>
      <c r="E996" s="13" t="s">
        <v>1300</v>
      </c>
      <c r="F996" s="13" t="s">
        <v>188</v>
      </c>
      <c r="G996" s="13" t="s">
        <v>189</v>
      </c>
      <c r="H996" s="13" t="s">
        <v>190</v>
      </c>
      <c r="I996" s="13">
        <v>995</v>
      </c>
    </row>
    <row r="997" spans="1:9" x14ac:dyDescent="0.25">
      <c r="A997" s="13" t="str">
        <f t="shared" si="15"/>
        <v xml:space="preserve">307-B      7" Soil-Lime-Water Mixing, Class B </v>
      </c>
      <c r="B997" s="13" t="s">
        <v>1307</v>
      </c>
      <c r="C997" s="13" t="s">
        <v>1311</v>
      </c>
      <c r="D997" s="13" t="s">
        <v>228</v>
      </c>
      <c r="E997" s="13" t="s">
        <v>1300</v>
      </c>
      <c r="F997" s="13" t="s">
        <v>188</v>
      </c>
      <c r="G997" s="13" t="s">
        <v>189</v>
      </c>
      <c r="H997" s="13" t="s">
        <v>190</v>
      </c>
      <c r="I997" s="13">
        <v>996</v>
      </c>
    </row>
    <row r="998" spans="1:9" x14ac:dyDescent="0.25">
      <c r="A998" s="13" t="str">
        <f t="shared" si="15"/>
        <v xml:space="preserve">307-B      8" Soil-Lime-Water Mixing, Class B </v>
      </c>
      <c r="B998" s="13" t="s">
        <v>1307</v>
      </c>
      <c r="C998" s="13" t="s">
        <v>1312</v>
      </c>
      <c r="D998" s="13" t="s">
        <v>228</v>
      </c>
      <c r="E998" s="13" t="s">
        <v>1300</v>
      </c>
      <c r="F998" s="13" t="s">
        <v>188</v>
      </c>
      <c r="G998" s="13" t="s">
        <v>189</v>
      </c>
      <c r="H998" s="13" t="s">
        <v>190</v>
      </c>
      <c r="I998" s="13">
        <v>997</v>
      </c>
    </row>
    <row r="999" spans="1:9" x14ac:dyDescent="0.25">
      <c r="A999" s="13" t="str">
        <f t="shared" si="15"/>
        <v xml:space="preserve">307-B      9" Soil-Lime-Water Mixing, Class B </v>
      </c>
      <c r="B999" s="13" t="s">
        <v>1307</v>
      </c>
      <c r="C999" s="13" t="s">
        <v>1313</v>
      </c>
      <c r="D999" s="13" t="s">
        <v>228</v>
      </c>
      <c r="E999" s="13" t="s">
        <v>1300</v>
      </c>
      <c r="F999" s="13" t="s">
        <v>188</v>
      </c>
      <c r="G999" s="13" t="s">
        <v>189</v>
      </c>
      <c r="H999" s="13" t="s">
        <v>190</v>
      </c>
      <c r="I999" s="13">
        <v>998</v>
      </c>
    </row>
    <row r="1000" spans="1:9" x14ac:dyDescent="0.25">
      <c r="A1000" s="13" t="str">
        <f t="shared" si="15"/>
        <v xml:space="preserve">307-C      10" Soil-Lime-Water Mixing, Class C </v>
      </c>
      <c r="B1000" s="13" t="s">
        <v>1314</v>
      </c>
      <c r="C1000" s="13" t="s">
        <v>1315</v>
      </c>
      <c r="D1000" s="13" t="s">
        <v>228</v>
      </c>
      <c r="E1000" s="13" t="s">
        <v>1300</v>
      </c>
      <c r="F1000" s="13" t="s">
        <v>188</v>
      </c>
      <c r="G1000" s="13" t="s">
        <v>189</v>
      </c>
      <c r="H1000" s="13" t="s">
        <v>190</v>
      </c>
      <c r="I1000" s="13">
        <v>999</v>
      </c>
    </row>
    <row r="1001" spans="1:9" x14ac:dyDescent="0.25">
      <c r="A1001" s="13" t="str">
        <f t="shared" si="15"/>
        <v xml:space="preserve">307-C      12" Soil-Lime-Water Mixing, Class C </v>
      </c>
      <c r="B1001" s="13" t="s">
        <v>1314</v>
      </c>
      <c r="C1001" s="13" t="s">
        <v>1316</v>
      </c>
      <c r="D1001" s="13" t="s">
        <v>228</v>
      </c>
      <c r="E1001" s="13" t="s">
        <v>1300</v>
      </c>
      <c r="F1001" s="13" t="s">
        <v>188</v>
      </c>
      <c r="G1001" s="13" t="s">
        <v>189</v>
      </c>
      <c r="H1001" s="13" t="s">
        <v>190</v>
      </c>
      <c r="I1001" s="13">
        <v>1000</v>
      </c>
    </row>
    <row r="1002" spans="1:9" x14ac:dyDescent="0.25">
      <c r="A1002" s="13" t="str">
        <f t="shared" si="15"/>
        <v xml:space="preserve">307-C      15" Soil-Lime-Water Mixing, Class C </v>
      </c>
      <c r="B1002" s="13" t="s">
        <v>1314</v>
      </c>
      <c r="C1002" s="13" t="s">
        <v>1317</v>
      </c>
      <c r="D1002" s="13" t="s">
        <v>228</v>
      </c>
      <c r="E1002" s="13" t="s">
        <v>1300</v>
      </c>
      <c r="F1002" s="13" t="s">
        <v>188</v>
      </c>
      <c r="G1002" s="13" t="s">
        <v>189</v>
      </c>
      <c r="H1002" s="13" t="s">
        <v>190</v>
      </c>
      <c r="I1002" s="13">
        <v>1001</v>
      </c>
    </row>
    <row r="1003" spans="1:9" x14ac:dyDescent="0.25">
      <c r="A1003" s="13" t="str">
        <f t="shared" si="15"/>
        <v xml:space="preserve">307-C      6" Soil-Lime-Water Mixing, Class C </v>
      </c>
      <c r="B1003" s="13" t="s">
        <v>1314</v>
      </c>
      <c r="C1003" s="13" t="s">
        <v>1318</v>
      </c>
      <c r="D1003" s="13" t="s">
        <v>228</v>
      </c>
      <c r="E1003" s="13" t="s">
        <v>1300</v>
      </c>
      <c r="F1003" s="13" t="s">
        <v>188</v>
      </c>
      <c r="G1003" s="13" t="s">
        <v>189</v>
      </c>
      <c r="H1003" s="13" t="s">
        <v>190</v>
      </c>
      <c r="I1003" s="13">
        <v>1002</v>
      </c>
    </row>
    <row r="1004" spans="1:9" x14ac:dyDescent="0.25">
      <c r="A1004" s="13" t="str">
        <f t="shared" si="15"/>
        <v xml:space="preserve">307-C      7" Soil-Lime-Water Mixing, Class C </v>
      </c>
      <c r="B1004" s="13" t="s">
        <v>1314</v>
      </c>
      <c r="C1004" s="13" t="s">
        <v>1319</v>
      </c>
      <c r="D1004" s="13" t="s">
        <v>228</v>
      </c>
      <c r="E1004" s="13" t="s">
        <v>1300</v>
      </c>
      <c r="F1004" s="13" t="s">
        <v>188</v>
      </c>
      <c r="G1004" s="13" t="s">
        <v>189</v>
      </c>
      <c r="H1004" s="13" t="s">
        <v>190</v>
      </c>
      <c r="I1004" s="13">
        <v>1003</v>
      </c>
    </row>
    <row r="1005" spans="1:9" x14ac:dyDescent="0.25">
      <c r="A1005" s="13" t="str">
        <f t="shared" si="15"/>
        <v xml:space="preserve">307-C      8" Soil-Lime-Water Mixing, Class C </v>
      </c>
      <c r="B1005" s="13" t="s">
        <v>1314</v>
      </c>
      <c r="C1005" s="13" t="s">
        <v>1320</v>
      </c>
      <c r="D1005" s="13" t="s">
        <v>228</v>
      </c>
      <c r="E1005" s="13" t="s">
        <v>1300</v>
      </c>
      <c r="F1005" s="13" t="s">
        <v>188</v>
      </c>
      <c r="G1005" s="13" t="s">
        <v>189</v>
      </c>
      <c r="H1005" s="13" t="s">
        <v>190</v>
      </c>
      <c r="I1005" s="13">
        <v>1004</v>
      </c>
    </row>
    <row r="1006" spans="1:9" x14ac:dyDescent="0.25">
      <c r="A1006" s="13" t="str">
        <f t="shared" si="15"/>
        <v xml:space="preserve">307-C      9" Soil-Lime-Water Mixing, Class C </v>
      </c>
      <c r="B1006" s="13" t="s">
        <v>1314</v>
      </c>
      <c r="C1006" s="13" t="s">
        <v>1321</v>
      </c>
      <c r="D1006" s="13" t="s">
        <v>228</v>
      </c>
      <c r="E1006" s="13" t="s">
        <v>1300</v>
      </c>
      <c r="F1006" s="13" t="s">
        <v>188</v>
      </c>
      <c r="G1006" s="13" t="s">
        <v>189</v>
      </c>
      <c r="H1006" s="13" t="s">
        <v>190</v>
      </c>
      <c r="I1006" s="13">
        <v>1005</v>
      </c>
    </row>
    <row r="1007" spans="1:9" x14ac:dyDescent="0.25">
      <c r="A1007" s="13" t="str">
        <f t="shared" si="15"/>
        <v xml:space="preserve">307-D      Lime </v>
      </c>
      <c r="B1007" s="13" t="s">
        <v>1322</v>
      </c>
      <c r="C1007" s="13" t="s">
        <v>1323</v>
      </c>
      <c r="D1007" s="13" t="s">
        <v>425</v>
      </c>
      <c r="E1007" s="13" t="s">
        <v>187</v>
      </c>
      <c r="F1007" s="13" t="s">
        <v>188</v>
      </c>
      <c r="G1007" s="13" t="s">
        <v>189</v>
      </c>
      <c r="H1007" s="13" t="s">
        <v>190</v>
      </c>
      <c r="I1007" s="13">
        <v>1006</v>
      </c>
    </row>
    <row r="1008" spans="1:9" x14ac:dyDescent="0.25">
      <c r="A1008" s="13" t="str">
        <f t="shared" si="15"/>
        <v xml:space="preserve">307-S      Bituminous Curing Seal </v>
      </c>
      <c r="B1008" s="13" t="s">
        <v>1324</v>
      </c>
      <c r="C1008" s="13" t="s">
        <v>1325</v>
      </c>
      <c r="D1008" s="13" t="s">
        <v>1326</v>
      </c>
      <c r="E1008" s="13" t="s">
        <v>187</v>
      </c>
      <c r="F1008" s="13" t="s">
        <v>188</v>
      </c>
      <c r="G1008" s="13" t="s">
        <v>189</v>
      </c>
      <c r="H1008" s="13" t="s">
        <v>190</v>
      </c>
      <c r="I1008" s="13">
        <v>1007</v>
      </c>
    </row>
    <row r="1009" spans="1:9" x14ac:dyDescent="0.25">
      <c r="A1009" s="13" t="str">
        <f t="shared" si="15"/>
        <v xml:space="preserve">308-A      Cement </v>
      </c>
      <c r="B1009" s="13" t="s">
        <v>1327</v>
      </c>
      <c r="C1009" s="13" t="s">
        <v>1328</v>
      </c>
      <c r="D1009" s="13" t="s">
        <v>425</v>
      </c>
      <c r="E1009" s="13" t="s">
        <v>187</v>
      </c>
      <c r="F1009" s="13" t="s">
        <v>188</v>
      </c>
      <c r="G1009" s="13" t="s">
        <v>189</v>
      </c>
      <c r="H1009" s="13" t="s">
        <v>190</v>
      </c>
      <c r="I1009" s="13">
        <v>1008</v>
      </c>
    </row>
    <row r="1010" spans="1:9" x14ac:dyDescent="0.25">
      <c r="A1010" s="13" t="str">
        <f t="shared" si="15"/>
        <v xml:space="preserve">308-B      Soil-Cement-Water Mixing, Multiple Pass Mixers, Base </v>
      </c>
      <c r="B1010" s="13" t="s">
        <v>1329</v>
      </c>
      <c r="C1010" s="13" t="s">
        <v>1330</v>
      </c>
      <c r="D1010" s="13" t="s">
        <v>228</v>
      </c>
      <c r="E1010" s="13" t="s">
        <v>187</v>
      </c>
      <c r="F1010" s="13" t="s">
        <v>188</v>
      </c>
      <c r="G1010" s="13" t="s">
        <v>189</v>
      </c>
      <c r="H1010" s="13" t="s">
        <v>190</v>
      </c>
      <c r="I1010" s="13">
        <v>1009</v>
      </c>
    </row>
    <row r="1011" spans="1:9" x14ac:dyDescent="0.25">
      <c r="A1011" s="13" t="str">
        <f t="shared" si="15"/>
        <v xml:space="preserve">308-B      Soil-Cement-Water Mixing, Optional Mixers, Base </v>
      </c>
      <c r="B1011" s="13" t="s">
        <v>1329</v>
      </c>
      <c r="C1011" s="13" t="s">
        <v>1331</v>
      </c>
      <c r="D1011" s="13" t="s">
        <v>228</v>
      </c>
      <c r="E1011" s="13" t="s">
        <v>187</v>
      </c>
      <c r="F1011" s="13" t="s">
        <v>188</v>
      </c>
      <c r="G1011" s="13" t="s">
        <v>189</v>
      </c>
      <c r="H1011" s="13" t="s">
        <v>190</v>
      </c>
      <c r="I1011" s="13">
        <v>1010</v>
      </c>
    </row>
    <row r="1012" spans="1:9" x14ac:dyDescent="0.25">
      <c r="A1012" s="13" t="str">
        <f t="shared" si="15"/>
        <v xml:space="preserve">308-B      Soil-Cement-Water Mixing, Optional Mixers, Design Soil </v>
      </c>
      <c r="B1012" s="13" t="s">
        <v>1329</v>
      </c>
      <c r="C1012" s="13" t="s">
        <v>1332</v>
      </c>
      <c r="D1012" s="13" t="s">
        <v>228</v>
      </c>
      <c r="E1012" s="13" t="s">
        <v>187</v>
      </c>
      <c r="F1012" s="13" t="s">
        <v>188</v>
      </c>
      <c r="G1012" s="13" t="s">
        <v>189</v>
      </c>
      <c r="H1012" s="13" t="s">
        <v>190</v>
      </c>
      <c r="I1012" s="13">
        <v>1011</v>
      </c>
    </row>
    <row r="1013" spans="1:9" x14ac:dyDescent="0.25">
      <c r="A1013" s="13" t="str">
        <f t="shared" si="15"/>
        <v xml:space="preserve">308-B      Soil-Cement-Water Mixing, Central Plant, Base </v>
      </c>
      <c r="B1013" s="13" t="s">
        <v>1329</v>
      </c>
      <c r="C1013" s="13" t="s">
        <v>1333</v>
      </c>
      <c r="D1013" s="13" t="s">
        <v>425</v>
      </c>
      <c r="E1013" s="13" t="s">
        <v>187</v>
      </c>
      <c r="F1013" s="13" t="s">
        <v>188</v>
      </c>
      <c r="G1013" s="13" t="s">
        <v>189</v>
      </c>
      <c r="H1013" s="13" t="s">
        <v>190</v>
      </c>
      <c r="I1013" s="13">
        <v>1012</v>
      </c>
    </row>
    <row r="1014" spans="1:9" x14ac:dyDescent="0.25">
      <c r="A1014" s="13" t="str">
        <f t="shared" si="15"/>
        <v xml:space="preserve">308-S      Bituminous Curing Seal </v>
      </c>
      <c r="B1014" s="13" t="s">
        <v>1334</v>
      </c>
      <c r="C1014" s="13" t="s">
        <v>1325</v>
      </c>
      <c r="D1014" s="13" t="s">
        <v>1326</v>
      </c>
      <c r="E1014" s="13" t="s">
        <v>187</v>
      </c>
      <c r="F1014" s="13" t="s">
        <v>188</v>
      </c>
      <c r="G1014" s="13" t="s">
        <v>189</v>
      </c>
      <c r="H1014" s="13" t="s">
        <v>190</v>
      </c>
      <c r="I1014" s="13">
        <v>1013</v>
      </c>
    </row>
    <row r="1015" spans="1:9" x14ac:dyDescent="0.25">
      <c r="A1015" s="13" t="str">
        <f t="shared" si="15"/>
        <v xml:space="preserve">310-A      Mixing, Shaping &amp; Compaction, Type A, Group A </v>
      </c>
      <c r="B1015" s="13" t="s">
        <v>1335</v>
      </c>
      <c r="C1015" s="13" t="s">
        <v>1336</v>
      </c>
      <c r="D1015" s="13" t="s">
        <v>228</v>
      </c>
      <c r="E1015" s="13" t="s">
        <v>1300</v>
      </c>
      <c r="F1015" s="13" t="s">
        <v>188</v>
      </c>
      <c r="G1015" s="13" t="s">
        <v>189</v>
      </c>
      <c r="H1015" s="13" t="s">
        <v>190</v>
      </c>
      <c r="I1015" s="13">
        <v>1014</v>
      </c>
    </row>
    <row r="1016" spans="1:9" x14ac:dyDescent="0.25">
      <c r="A1016" s="13" t="str">
        <f t="shared" si="15"/>
        <v xml:space="preserve">310-A      Mixing, Shaping &amp; Compaction, Type A, Group B </v>
      </c>
      <c r="B1016" s="13" t="s">
        <v>1335</v>
      </c>
      <c r="C1016" s="13" t="s">
        <v>1337</v>
      </c>
      <c r="D1016" s="13" t="s">
        <v>228</v>
      </c>
      <c r="E1016" s="13" t="s">
        <v>1300</v>
      </c>
      <c r="F1016" s="13" t="s">
        <v>188</v>
      </c>
      <c r="G1016" s="13" t="s">
        <v>189</v>
      </c>
      <c r="H1016" s="13" t="s">
        <v>190</v>
      </c>
      <c r="I1016" s="13">
        <v>1015</v>
      </c>
    </row>
    <row r="1017" spans="1:9" x14ac:dyDescent="0.25">
      <c r="A1017" s="13" t="str">
        <f t="shared" si="15"/>
        <v xml:space="preserve">310-A      Mixing, Shaping &amp; Compaction, Type A, Group C </v>
      </c>
      <c r="B1017" s="13" t="s">
        <v>1335</v>
      </c>
      <c r="C1017" s="13" t="s">
        <v>1338</v>
      </c>
      <c r="D1017" s="13" t="s">
        <v>228</v>
      </c>
      <c r="E1017" s="13" t="s">
        <v>1300</v>
      </c>
      <c r="F1017" s="13" t="s">
        <v>188</v>
      </c>
      <c r="G1017" s="13" t="s">
        <v>189</v>
      </c>
      <c r="H1017" s="13" t="s">
        <v>190</v>
      </c>
      <c r="I1017" s="13">
        <v>1016</v>
      </c>
    </row>
    <row r="1018" spans="1:9" x14ac:dyDescent="0.25">
      <c r="A1018" s="13" t="str">
        <f t="shared" si="15"/>
        <v xml:space="preserve">310-A      Mixing, Shaping &amp; Compaction, Type A, Group D </v>
      </c>
      <c r="B1018" s="13" t="s">
        <v>1335</v>
      </c>
      <c r="C1018" s="13" t="s">
        <v>1339</v>
      </c>
      <c r="D1018" s="13" t="s">
        <v>228</v>
      </c>
      <c r="E1018" s="13" t="s">
        <v>1300</v>
      </c>
      <c r="F1018" s="13" t="s">
        <v>188</v>
      </c>
      <c r="G1018" s="13" t="s">
        <v>189</v>
      </c>
      <c r="H1018" s="13" t="s">
        <v>190</v>
      </c>
      <c r="I1018" s="13">
        <v>1017</v>
      </c>
    </row>
    <row r="1019" spans="1:9" x14ac:dyDescent="0.25">
      <c r="A1019" s="13" t="str">
        <f t="shared" si="15"/>
        <v xml:space="preserve">310-A      Mixing, Shaping &amp; Compaction, Type A, Group E </v>
      </c>
      <c r="B1019" s="13" t="s">
        <v>1335</v>
      </c>
      <c r="C1019" s="13" t="s">
        <v>1340</v>
      </c>
      <c r="D1019" s="13" t="s">
        <v>228</v>
      </c>
      <c r="E1019" s="13" t="s">
        <v>1300</v>
      </c>
      <c r="F1019" s="13" t="s">
        <v>188</v>
      </c>
      <c r="G1019" s="13" t="s">
        <v>189</v>
      </c>
      <c r="H1019" s="13" t="s">
        <v>190</v>
      </c>
      <c r="I1019" s="13">
        <v>1018</v>
      </c>
    </row>
    <row r="1020" spans="1:9" x14ac:dyDescent="0.25">
      <c r="A1020" s="13" t="str">
        <f t="shared" si="15"/>
        <v xml:space="preserve">310-A      Mixing, Shaping &amp; Compaction, Type B, Group A </v>
      </c>
      <c r="B1020" s="13" t="s">
        <v>1335</v>
      </c>
      <c r="C1020" s="13" t="s">
        <v>1341</v>
      </c>
      <c r="D1020" s="13" t="s">
        <v>228</v>
      </c>
      <c r="E1020" s="13" t="s">
        <v>1300</v>
      </c>
      <c r="F1020" s="13" t="s">
        <v>188</v>
      </c>
      <c r="G1020" s="13" t="s">
        <v>189</v>
      </c>
      <c r="H1020" s="13" t="s">
        <v>190</v>
      </c>
      <c r="I1020" s="13">
        <v>1019</v>
      </c>
    </row>
    <row r="1021" spans="1:9" x14ac:dyDescent="0.25">
      <c r="A1021" s="13" t="str">
        <f t="shared" si="15"/>
        <v xml:space="preserve">310-A      Mixing, Shaping &amp; Compaction, Type B, Group B </v>
      </c>
      <c r="B1021" s="13" t="s">
        <v>1335</v>
      </c>
      <c r="C1021" s="13" t="s">
        <v>1342</v>
      </c>
      <c r="D1021" s="13" t="s">
        <v>228</v>
      </c>
      <c r="E1021" s="13" t="s">
        <v>1300</v>
      </c>
      <c r="F1021" s="13" t="s">
        <v>188</v>
      </c>
      <c r="G1021" s="13" t="s">
        <v>189</v>
      </c>
      <c r="H1021" s="13" t="s">
        <v>190</v>
      </c>
      <c r="I1021" s="13">
        <v>1020</v>
      </c>
    </row>
    <row r="1022" spans="1:9" x14ac:dyDescent="0.25">
      <c r="A1022" s="13" t="str">
        <f t="shared" si="15"/>
        <v xml:space="preserve">310-A      Mixing, Shaping &amp; Compaction, Type B, Group C </v>
      </c>
      <c r="B1022" s="13" t="s">
        <v>1335</v>
      </c>
      <c r="C1022" s="13" t="s">
        <v>1343</v>
      </c>
      <c r="D1022" s="13" t="s">
        <v>228</v>
      </c>
      <c r="E1022" s="13" t="s">
        <v>1300</v>
      </c>
      <c r="F1022" s="13" t="s">
        <v>188</v>
      </c>
      <c r="G1022" s="13" t="s">
        <v>189</v>
      </c>
      <c r="H1022" s="13" t="s">
        <v>190</v>
      </c>
      <c r="I1022" s="13">
        <v>1021</v>
      </c>
    </row>
    <row r="1023" spans="1:9" x14ac:dyDescent="0.25">
      <c r="A1023" s="13" t="str">
        <f t="shared" si="15"/>
        <v xml:space="preserve">310-A      Mixing, Shaping &amp; Compaction, Type B, Group D </v>
      </c>
      <c r="B1023" s="13" t="s">
        <v>1335</v>
      </c>
      <c r="C1023" s="13" t="s">
        <v>1344</v>
      </c>
      <c r="D1023" s="13" t="s">
        <v>228</v>
      </c>
      <c r="E1023" s="13" t="s">
        <v>1300</v>
      </c>
      <c r="F1023" s="13" t="s">
        <v>188</v>
      </c>
      <c r="G1023" s="13" t="s">
        <v>189</v>
      </c>
      <c r="H1023" s="13" t="s">
        <v>190</v>
      </c>
      <c r="I1023" s="13">
        <v>1022</v>
      </c>
    </row>
    <row r="1024" spans="1:9" x14ac:dyDescent="0.25">
      <c r="A1024" s="13" t="str">
        <f t="shared" si="15"/>
        <v xml:space="preserve">310-A      Mixing, Shaping &amp; Compaction, Type B, Group E </v>
      </c>
      <c r="B1024" s="13" t="s">
        <v>1335</v>
      </c>
      <c r="C1024" s="13" t="s">
        <v>1345</v>
      </c>
      <c r="D1024" s="13" t="s">
        <v>228</v>
      </c>
      <c r="E1024" s="13" t="s">
        <v>1300</v>
      </c>
      <c r="F1024" s="13" t="s">
        <v>188</v>
      </c>
      <c r="G1024" s="13" t="s">
        <v>189</v>
      </c>
      <c r="H1024" s="13" t="s">
        <v>190</v>
      </c>
      <c r="I1024" s="13">
        <v>1023</v>
      </c>
    </row>
    <row r="1025" spans="1:9" x14ac:dyDescent="0.25">
      <c r="A1025" s="13" t="str">
        <f t="shared" si="15"/>
        <v xml:space="preserve">310-A      Mixing, Shaping &amp; Compaction, Type C, Group A </v>
      </c>
      <c r="B1025" s="13" t="s">
        <v>1335</v>
      </c>
      <c r="C1025" s="13" t="s">
        <v>1346</v>
      </c>
      <c r="D1025" s="13" t="s">
        <v>228</v>
      </c>
      <c r="E1025" s="13" t="s">
        <v>1300</v>
      </c>
      <c r="F1025" s="13" t="s">
        <v>188</v>
      </c>
      <c r="G1025" s="13" t="s">
        <v>189</v>
      </c>
      <c r="H1025" s="13" t="s">
        <v>190</v>
      </c>
      <c r="I1025" s="13">
        <v>1024</v>
      </c>
    </row>
    <row r="1026" spans="1:9" x14ac:dyDescent="0.25">
      <c r="A1026" s="13" t="str">
        <f t="shared" si="15"/>
        <v xml:space="preserve">310-A      Mixing, Shaping &amp; Compaction, Type C, Group B </v>
      </c>
      <c r="B1026" s="13" t="s">
        <v>1335</v>
      </c>
      <c r="C1026" s="13" t="s">
        <v>1347</v>
      </c>
      <c r="D1026" s="13" t="s">
        <v>228</v>
      </c>
      <c r="E1026" s="13" t="s">
        <v>1300</v>
      </c>
      <c r="F1026" s="13" t="s">
        <v>188</v>
      </c>
      <c r="G1026" s="13" t="s">
        <v>189</v>
      </c>
      <c r="H1026" s="13" t="s">
        <v>190</v>
      </c>
      <c r="I1026" s="13">
        <v>1025</v>
      </c>
    </row>
    <row r="1027" spans="1:9" x14ac:dyDescent="0.25">
      <c r="A1027" s="13" t="str">
        <f t="shared" ref="A1027:A1090" si="16">_xlfn.CONCAT(B1027," ", C1027)</f>
        <v xml:space="preserve">310-A      Mixing, Shaping &amp; Compaction, Type C, Group C </v>
      </c>
      <c r="B1027" s="13" t="s">
        <v>1335</v>
      </c>
      <c r="C1027" s="13" t="s">
        <v>1348</v>
      </c>
      <c r="D1027" s="13" t="s">
        <v>228</v>
      </c>
      <c r="E1027" s="13" t="s">
        <v>1300</v>
      </c>
      <c r="F1027" s="13" t="s">
        <v>188</v>
      </c>
      <c r="G1027" s="13" t="s">
        <v>189</v>
      </c>
      <c r="H1027" s="13" t="s">
        <v>190</v>
      </c>
      <c r="I1027" s="13">
        <v>1026</v>
      </c>
    </row>
    <row r="1028" spans="1:9" x14ac:dyDescent="0.25">
      <c r="A1028" s="13" t="str">
        <f t="shared" si="16"/>
        <v xml:space="preserve">310-A      Mixing, Shaping &amp; Compaction, Type C, Group D </v>
      </c>
      <c r="B1028" s="13" t="s">
        <v>1335</v>
      </c>
      <c r="C1028" s="13" t="s">
        <v>1349</v>
      </c>
      <c r="D1028" s="13" t="s">
        <v>228</v>
      </c>
      <c r="E1028" s="13" t="s">
        <v>1300</v>
      </c>
      <c r="F1028" s="13" t="s">
        <v>188</v>
      </c>
      <c r="G1028" s="13" t="s">
        <v>189</v>
      </c>
      <c r="H1028" s="13" t="s">
        <v>190</v>
      </c>
      <c r="I1028" s="13">
        <v>1027</v>
      </c>
    </row>
    <row r="1029" spans="1:9" x14ac:dyDescent="0.25">
      <c r="A1029" s="13" t="str">
        <f t="shared" si="16"/>
        <v xml:space="preserve">310-A      Mixing, Shaping &amp; Compaction, Type C, Group E </v>
      </c>
      <c r="B1029" s="13" t="s">
        <v>1335</v>
      </c>
      <c r="C1029" s="13" t="s">
        <v>1350</v>
      </c>
      <c r="D1029" s="13" t="s">
        <v>228</v>
      </c>
      <c r="E1029" s="13" t="s">
        <v>1300</v>
      </c>
      <c r="F1029" s="13" t="s">
        <v>188</v>
      </c>
      <c r="G1029" s="13" t="s">
        <v>189</v>
      </c>
      <c r="H1029" s="13" t="s">
        <v>190</v>
      </c>
      <c r="I1029" s="13">
        <v>1028</v>
      </c>
    </row>
    <row r="1030" spans="1:9" x14ac:dyDescent="0.25">
      <c r="A1030" s="13" t="str">
        <f t="shared" si="16"/>
        <v xml:space="preserve">310-A      Mixing, Shaping &amp; Compaction, Type D, Group A </v>
      </c>
      <c r="B1030" s="13" t="s">
        <v>1335</v>
      </c>
      <c r="C1030" s="13" t="s">
        <v>1351</v>
      </c>
      <c r="D1030" s="13" t="s">
        <v>228</v>
      </c>
      <c r="E1030" s="13" t="s">
        <v>1300</v>
      </c>
      <c r="F1030" s="13" t="s">
        <v>188</v>
      </c>
      <c r="G1030" s="13" t="s">
        <v>189</v>
      </c>
      <c r="H1030" s="13" t="s">
        <v>190</v>
      </c>
      <c r="I1030" s="13">
        <v>1029</v>
      </c>
    </row>
    <row r="1031" spans="1:9" x14ac:dyDescent="0.25">
      <c r="A1031" s="13" t="str">
        <f t="shared" si="16"/>
        <v xml:space="preserve">310-A      Mixing, Shaping &amp; Compaction, Type D, Group B </v>
      </c>
      <c r="B1031" s="13" t="s">
        <v>1335</v>
      </c>
      <c r="C1031" s="13" t="s">
        <v>1352</v>
      </c>
      <c r="D1031" s="13" t="s">
        <v>228</v>
      </c>
      <c r="E1031" s="13" t="s">
        <v>1300</v>
      </c>
      <c r="F1031" s="13" t="s">
        <v>188</v>
      </c>
      <c r="G1031" s="13" t="s">
        <v>189</v>
      </c>
      <c r="H1031" s="13" t="s">
        <v>190</v>
      </c>
      <c r="I1031" s="13">
        <v>1030</v>
      </c>
    </row>
    <row r="1032" spans="1:9" x14ac:dyDescent="0.25">
      <c r="A1032" s="13" t="str">
        <f t="shared" si="16"/>
        <v xml:space="preserve">310-A      Mixing, Shaping &amp; Compaction, Type D, Group C </v>
      </c>
      <c r="B1032" s="13" t="s">
        <v>1335</v>
      </c>
      <c r="C1032" s="13" t="s">
        <v>1353</v>
      </c>
      <c r="D1032" s="13" t="s">
        <v>228</v>
      </c>
      <c r="E1032" s="13" t="s">
        <v>1300</v>
      </c>
      <c r="F1032" s="13" t="s">
        <v>188</v>
      </c>
      <c r="G1032" s="13" t="s">
        <v>189</v>
      </c>
      <c r="H1032" s="13" t="s">
        <v>190</v>
      </c>
      <c r="I1032" s="13">
        <v>1031</v>
      </c>
    </row>
    <row r="1033" spans="1:9" x14ac:dyDescent="0.25">
      <c r="A1033" s="13" t="str">
        <f t="shared" si="16"/>
        <v xml:space="preserve">310-A      Mixing, Shaping &amp; Compaction, Type D, Group D </v>
      </c>
      <c r="B1033" s="13" t="s">
        <v>1335</v>
      </c>
      <c r="C1033" s="13" t="s">
        <v>1354</v>
      </c>
      <c r="D1033" s="13" t="s">
        <v>228</v>
      </c>
      <c r="E1033" s="13" t="s">
        <v>1300</v>
      </c>
      <c r="F1033" s="13" t="s">
        <v>188</v>
      </c>
      <c r="G1033" s="13" t="s">
        <v>189</v>
      </c>
      <c r="H1033" s="13" t="s">
        <v>190</v>
      </c>
      <c r="I1033" s="13">
        <v>1032</v>
      </c>
    </row>
    <row r="1034" spans="1:9" x14ac:dyDescent="0.25">
      <c r="A1034" s="13" t="str">
        <f t="shared" si="16"/>
        <v xml:space="preserve">310-A      Mixing, Shaping &amp; Compaction, Type D, Group E </v>
      </c>
      <c r="B1034" s="13" t="s">
        <v>1335</v>
      </c>
      <c r="C1034" s="13" t="s">
        <v>1355</v>
      </c>
      <c r="D1034" s="13" t="s">
        <v>228</v>
      </c>
      <c r="E1034" s="13" t="s">
        <v>1300</v>
      </c>
      <c r="F1034" s="13" t="s">
        <v>188</v>
      </c>
      <c r="G1034" s="13" t="s">
        <v>189</v>
      </c>
      <c r="H1034" s="13" t="s">
        <v>190</v>
      </c>
      <c r="I1034" s="13">
        <v>1033</v>
      </c>
    </row>
    <row r="1035" spans="1:9" x14ac:dyDescent="0.25">
      <c r="A1035" s="13" t="str">
        <f t="shared" si="16"/>
        <v xml:space="preserve">310-B      Size I  Stabilizer Aggregate, Coarse </v>
      </c>
      <c r="B1035" s="13" t="s">
        <v>1356</v>
      </c>
      <c r="C1035" s="13" t="s">
        <v>1357</v>
      </c>
      <c r="D1035" s="13" t="s">
        <v>425</v>
      </c>
      <c r="E1035" s="13" t="s">
        <v>1236</v>
      </c>
      <c r="F1035" s="13" t="s">
        <v>188</v>
      </c>
      <c r="G1035" s="13" t="s">
        <v>189</v>
      </c>
      <c r="H1035" s="13" t="s">
        <v>190</v>
      </c>
      <c r="I1035" s="13">
        <v>1034</v>
      </c>
    </row>
    <row r="1036" spans="1:9" x14ac:dyDescent="0.25">
      <c r="A1036" s="13" t="str">
        <f t="shared" si="16"/>
        <v xml:space="preserve">310-B      Size I  Stabilizer Aggregate, Coarse </v>
      </c>
      <c r="B1036" s="13" t="s">
        <v>1356</v>
      </c>
      <c r="C1036" s="13" t="s">
        <v>1357</v>
      </c>
      <c r="D1036" s="13" t="s">
        <v>241</v>
      </c>
      <c r="E1036" s="13" t="s">
        <v>1221</v>
      </c>
      <c r="F1036" s="13" t="s">
        <v>188</v>
      </c>
      <c r="G1036" s="13" t="s">
        <v>189</v>
      </c>
      <c r="H1036" s="13" t="s">
        <v>190</v>
      </c>
      <c r="I1036" s="13">
        <v>1035</v>
      </c>
    </row>
    <row r="1037" spans="1:9" x14ac:dyDescent="0.25">
      <c r="A1037" s="13" t="str">
        <f t="shared" si="16"/>
        <v xml:space="preserve">310-B      Size II Stabilizer Aggregate, Coarse </v>
      </c>
      <c r="B1037" s="13" t="s">
        <v>1356</v>
      </c>
      <c r="C1037" s="13" t="s">
        <v>1289</v>
      </c>
      <c r="D1037" s="13" t="s">
        <v>425</v>
      </c>
      <c r="E1037" s="13" t="s">
        <v>1236</v>
      </c>
      <c r="F1037" s="13" t="s">
        <v>188</v>
      </c>
      <c r="G1037" s="13" t="s">
        <v>189</v>
      </c>
      <c r="H1037" s="13" t="s">
        <v>190</v>
      </c>
      <c r="I1037" s="13">
        <v>1036</v>
      </c>
    </row>
    <row r="1038" spans="1:9" x14ac:dyDescent="0.25">
      <c r="A1038" s="13" t="str">
        <f t="shared" si="16"/>
        <v xml:space="preserve">310-B      Size II Stabilizer Aggregate, Coarse </v>
      </c>
      <c r="B1038" s="13" t="s">
        <v>1356</v>
      </c>
      <c r="C1038" s="13" t="s">
        <v>1289</v>
      </c>
      <c r="D1038" s="13" t="s">
        <v>241</v>
      </c>
      <c r="E1038" s="13" t="s">
        <v>1221</v>
      </c>
      <c r="F1038" s="13" t="s">
        <v>188</v>
      </c>
      <c r="G1038" s="13" t="s">
        <v>189</v>
      </c>
      <c r="H1038" s="13" t="s">
        <v>190</v>
      </c>
      <c r="I1038" s="13">
        <v>1037</v>
      </c>
    </row>
    <row r="1039" spans="1:9" x14ac:dyDescent="0.25">
      <c r="A1039" s="13" t="str">
        <f t="shared" si="16"/>
        <v xml:space="preserve">310-B      Size III Stabilizer Aggregate, Coarse </v>
      </c>
      <c r="B1039" s="13" t="s">
        <v>1356</v>
      </c>
      <c r="C1039" s="13" t="s">
        <v>1358</v>
      </c>
      <c r="D1039" s="13" t="s">
        <v>425</v>
      </c>
      <c r="E1039" s="13" t="s">
        <v>1236</v>
      </c>
      <c r="F1039" s="13" t="s">
        <v>188</v>
      </c>
      <c r="G1039" s="13" t="s">
        <v>189</v>
      </c>
      <c r="H1039" s="13" t="s">
        <v>190</v>
      </c>
      <c r="I1039" s="13">
        <v>1038</v>
      </c>
    </row>
    <row r="1040" spans="1:9" x14ac:dyDescent="0.25">
      <c r="A1040" s="13" t="str">
        <f t="shared" si="16"/>
        <v xml:space="preserve">310-B      Size III Stabilizer Aggregate, Coarse </v>
      </c>
      <c r="B1040" s="13" t="s">
        <v>1356</v>
      </c>
      <c r="C1040" s="13" t="s">
        <v>1358</v>
      </c>
      <c r="D1040" s="13" t="s">
        <v>241</v>
      </c>
      <c r="E1040" s="13" t="s">
        <v>1221</v>
      </c>
      <c r="F1040" s="13" t="s">
        <v>188</v>
      </c>
      <c r="G1040" s="13" t="s">
        <v>189</v>
      </c>
      <c r="H1040" s="13" t="s">
        <v>190</v>
      </c>
      <c r="I1040" s="13">
        <v>1039</v>
      </c>
    </row>
    <row r="1041" spans="1:9" x14ac:dyDescent="0.25">
      <c r="A1041" s="13" t="str">
        <f t="shared" si="16"/>
        <v xml:space="preserve">310-C      Stabilizer Aggregate, Shell </v>
      </c>
      <c r="B1041" s="13" t="s">
        <v>1359</v>
      </c>
      <c r="C1041" s="13" t="s">
        <v>1291</v>
      </c>
      <c r="D1041" s="13" t="s">
        <v>241</v>
      </c>
      <c r="E1041" s="13" t="s">
        <v>1221</v>
      </c>
      <c r="F1041" s="13" t="s">
        <v>188</v>
      </c>
      <c r="G1041" s="13" t="s">
        <v>189</v>
      </c>
      <c r="H1041" s="13" t="s">
        <v>190</v>
      </c>
      <c r="I1041" s="13">
        <v>1040</v>
      </c>
    </row>
    <row r="1042" spans="1:9" x14ac:dyDescent="0.25">
      <c r="A1042" s="13" t="str">
        <f t="shared" si="16"/>
        <v xml:space="preserve">310-C      Stabilizer Aggregate, Shell </v>
      </c>
      <c r="B1042" s="13" t="s">
        <v>1359</v>
      </c>
      <c r="C1042" s="13" t="s">
        <v>1291</v>
      </c>
      <c r="D1042" s="13" t="s">
        <v>425</v>
      </c>
      <c r="E1042" s="13" t="s">
        <v>1236</v>
      </c>
      <c r="F1042" s="13" t="s">
        <v>188</v>
      </c>
      <c r="G1042" s="13" t="s">
        <v>189</v>
      </c>
      <c r="H1042" s="13" t="s">
        <v>190</v>
      </c>
      <c r="I1042" s="13">
        <v>1041</v>
      </c>
    </row>
    <row r="1043" spans="1:9" x14ac:dyDescent="0.25">
      <c r="A1043" s="13" t="str">
        <f t="shared" si="16"/>
        <v xml:space="preserve">310-D      Stabilizer Aggregate, Medium </v>
      </c>
      <c r="B1043" s="13" t="s">
        <v>1360</v>
      </c>
      <c r="C1043" s="13" t="s">
        <v>1293</v>
      </c>
      <c r="D1043" s="13" t="s">
        <v>425</v>
      </c>
      <c r="E1043" s="13" t="s">
        <v>1236</v>
      </c>
      <c r="F1043" s="13" t="s">
        <v>188</v>
      </c>
      <c r="G1043" s="13" t="s">
        <v>189</v>
      </c>
      <c r="H1043" s="13" t="s">
        <v>190</v>
      </c>
      <c r="I1043" s="13">
        <v>1042</v>
      </c>
    </row>
    <row r="1044" spans="1:9" x14ac:dyDescent="0.25">
      <c r="A1044" s="13" t="str">
        <f t="shared" si="16"/>
        <v xml:space="preserve">310-D      Stabilizer Aggregate, Medium </v>
      </c>
      <c r="B1044" s="13" t="s">
        <v>1360</v>
      </c>
      <c r="C1044" s="13" t="s">
        <v>1293</v>
      </c>
      <c r="D1044" s="13" t="s">
        <v>241</v>
      </c>
      <c r="E1044" s="13" t="s">
        <v>1221</v>
      </c>
      <c r="F1044" s="13" t="s">
        <v>188</v>
      </c>
      <c r="G1044" s="13" t="s">
        <v>189</v>
      </c>
      <c r="H1044" s="13" t="s">
        <v>190</v>
      </c>
      <c r="I1044" s="13">
        <v>1043</v>
      </c>
    </row>
    <row r="1045" spans="1:9" x14ac:dyDescent="0.25">
      <c r="A1045" s="13" t="str">
        <f t="shared" si="16"/>
        <v xml:space="preserve">310-E      Stabilizer Aggregate, Fine </v>
      </c>
      <c r="B1045" s="13" t="s">
        <v>1361</v>
      </c>
      <c r="C1045" s="13" t="s">
        <v>1295</v>
      </c>
      <c r="D1045" s="13" t="s">
        <v>241</v>
      </c>
      <c r="E1045" s="13" t="s">
        <v>1221</v>
      </c>
      <c r="F1045" s="13" t="s">
        <v>188</v>
      </c>
      <c r="G1045" s="13" t="s">
        <v>189</v>
      </c>
      <c r="H1045" s="13" t="s">
        <v>190</v>
      </c>
      <c r="I1045" s="13">
        <v>1044</v>
      </c>
    </row>
    <row r="1046" spans="1:9" x14ac:dyDescent="0.25">
      <c r="A1046" s="13" t="str">
        <f t="shared" si="16"/>
        <v xml:space="preserve">310-E      Stabilizer Aggregate, Fine </v>
      </c>
      <c r="B1046" s="13" t="s">
        <v>1361</v>
      </c>
      <c r="C1046" s="13" t="s">
        <v>1295</v>
      </c>
      <c r="D1046" s="13" t="s">
        <v>425</v>
      </c>
      <c r="E1046" s="13" t="s">
        <v>1236</v>
      </c>
      <c r="F1046" s="13" t="s">
        <v>188</v>
      </c>
      <c r="G1046" s="13" t="s">
        <v>189</v>
      </c>
      <c r="H1046" s="13" t="s">
        <v>190</v>
      </c>
      <c r="I1046" s="13">
        <v>1045</v>
      </c>
    </row>
    <row r="1047" spans="1:9" x14ac:dyDescent="0.25">
      <c r="A1047" s="13" t="str">
        <f t="shared" si="16"/>
        <v xml:space="preserve">311-A      10" Processing Lime and Fly Ash Treated Course </v>
      </c>
      <c r="B1047" s="13" t="s">
        <v>1362</v>
      </c>
      <c r="C1047" s="13" t="s">
        <v>1363</v>
      </c>
      <c r="D1047" s="13" t="s">
        <v>228</v>
      </c>
      <c r="E1047" s="13" t="s">
        <v>1300</v>
      </c>
      <c r="F1047" s="13" t="s">
        <v>188</v>
      </c>
      <c r="G1047" s="13" t="s">
        <v>189</v>
      </c>
      <c r="H1047" s="13" t="s">
        <v>190</v>
      </c>
      <c r="I1047" s="13">
        <v>1046</v>
      </c>
    </row>
    <row r="1048" spans="1:9" x14ac:dyDescent="0.25">
      <c r="A1048" s="13" t="str">
        <f t="shared" si="16"/>
        <v xml:space="preserve">311-A      5" Processing Lime and Fly Ash Treated Course </v>
      </c>
      <c r="B1048" s="13" t="s">
        <v>1362</v>
      </c>
      <c r="C1048" s="13" t="s">
        <v>1364</v>
      </c>
      <c r="D1048" s="13" t="s">
        <v>228</v>
      </c>
      <c r="E1048" s="13" t="s">
        <v>1300</v>
      </c>
      <c r="F1048" s="13" t="s">
        <v>188</v>
      </c>
      <c r="G1048" s="13" t="s">
        <v>189</v>
      </c>
      <c r="H1048" s="13" t="s">
        <v>190</v>
      </c>
      <c r="I1048" s="13">
        <v>1047</v>
      </c>
    </row>
    <row r="1049" spans="1:9" x14ac:dyDescent="0.25">
      <c r="A1049" s="13" t="str">
        <f t="shared" si="16"/>
        <v xml:space="preserve">311-A      6" Processing Lime and Fly Ash Treated Course </v>
      </c>
      <c r="B1049" s="13" t="s">
        <v>1362</v>
      </c>
      <c r="C1049" s="13" t="s">
        <v>1365</v>
      </c>
      <c r="D1049" s="13" t="s">
        <v>228</v>
      </c>
      <c r="E1049" s="13" t="s">
        <v>1300</v>
      </c>
      <c r="F1049" s="13" t="s">
        <v>188</v>
      </c>
      <c r="G1049" s="13" t="s">
        <v>189</v>
      </c>
      <c r="H1049" s="13" t="s">
        <v>190</v>
      </c>
      <c r="I1049" s="13">
        <v>1048</v>
      </c>
    </row>
    <row r="1050" spans="1:9" x14ac:dyDescent="0.25">
      <c r="A1050" s="13" t="str">
        <f t="shared" si="16"/>
        <v xml:space="preserve">311-A      7" Processing Lime and Fly Ash Treated Course </v>
      </c>
      <c r="B1050" s="13" t="s">
        <v>1362</v>
      </c>
      <c r="C1050" s="13" t="s">
        <v>1366</v>
      </c>
      <c r="D1050" s="13" t="s">
        <v>228</v>
      </c>
      <c r="E1050" s="13" t="s">
        <v>1300</v>
      </c>
      <c r="F1050" s="13" t="s">
        <v>188</v>
      </c>
      <c r="G1050" s="13" t="s">
        <v>189</v>
      </c>
      <c r="H1050" s="13" t="s">
        <v>190</v>
      </c>
      <c r="I1050" s="13">
        <v>1049</v>
      </c>
    </row>
    <row r="1051" spans="1:9" x14ac:dyDescent="0.25">
      <c r="A1051" s="13" t="str">
        <f t="shared" si="16"/>
        <v xml:space="preserve">311-A      8" Processing Lime and Fly Ash Treated Course </v>
      </c>
      <c r="B1051" s="13" t="s">
        <v>1362</v>
      </c>
      <c r="C1051" s="13" t="s">
        <v>1367</v>
      </c>
      <c r="D1051" s="13" t="s">
        <v>228</v>
      </c>
      <c r="E1051" s="13" t="s">
        <v>1300</v>
      </c>
      <c r="F1051" s="13" t="s">
        <v>188</v>
      </c>
      <c r="G1051" s="13" t="s">
        <v>189</v>
      </c>
      <c r="H1051" s="13" t="s">
        <v>190</v>
      </c>
      <c r="I1051" s="13">
        <v>1050</v>
      </c>
    </row>
    <row r="1052" spans="1:9" x14ac:dyDescent="0.25">
      <c r="A1052" s="13" t="str">
        <f t="shared" si="16"/>
        <v xml:space="preserve">311-A      9" Processing Lime and Fly Ash Treated Course </v>
      </c>
      <c r="B1052" s="13" t="s">
        <v>1362</v>
      </c>
      <c r="C1052" s="13" t="s">
        <v>1368</v>
      </c>
      <c r="D1052" s="13" t="s">
        <v>228</v>
      </c>
      <c r="E1052" s="13" t="s">
        <v>1300</v>
      </c>
      <c r="F1052" s="13" t="s">
        <v>188</v>
      </c>
      <c r="G1052" s="13" t="s">
        <v>189</v>
      </c>
      <c r="H1052" s="13" t="s">
        <v>190</v>
      </c>
      <c r="I1052" s="13">
        <v>1051</v>
      </c>
    </row>
    <row r="1053" spans="1:9" x14ac:dyDescent="0.25">
      <c r="A1053" s="13" t="str">
        <f t="shared" si="16"/>
        <v xml:space="preserve">311-B      Lime </v>
      </c>
      <c r="B1053" s="13" t="s">
        <v>1369</v>
      </c>
      <c r="C1053" s="13" t="s">
        <v>1323</v>
      </c>
      <c r="D1053" s="13" t="s">
        <v>425</v>
      </c>
      <c r="E1053" s="13" t="s">
        <v>187</v>
      </c>
      <c r="F1053" s="13" t="s">
        <v>188</v>
      </c>
      <c r="G1053" s="13" t="s">
        <v>189</v>
      </c>
      <c r="H1053" s="13" t="s">
        <v>190</v>
      </c>
      <c r="I1053" s="13">
        <v>1052</v>
      </c>
    </row>
    <row r="1054" spans="1:9" x14ac:dyDescent="0.25">
      <c r="A1054" s="13" t="str">
        <f t="shared" si="16"/>
        <v xml:space="preserve">311-C      Fly Ash, Class C </v>
      </c>
      <c r="B1054" s="13" t="s">
        <v>1370</v>
      </c>
      <c r="C1054" s="13" t="s">
        <v>1371</v>
      </c>
      <c r="D1054" s="13" t="s">
        <v>425</v>
      </c>
      <c r="E1054" s="13" t="s">
        <v>187</v>
      </c>
      <c r="F1054" s="13" t="s">
        <v>188</v>
      </c>
      <c r="G1054" s="13" t="s">
        <v>189</v>
      </c>
      <c r="H1054" s="13" t="s">
        <v>190</v>
      </c>
      <c r="I1054" s="13">
        <v>1053</v>
      </c>
    </row>
    <row r="1055" spans="1:9" x14ac:dyDescent="0.25">
      <c r="A1055" s="13" t="str">
        <f t="shared" si="16"/>
        <v xml:space="preserve">311-C      Fly Ash, Class C or F </v>
      </c>
      <c r="B1055" s="13" t="s">
        <v>1370</v>
      </c>
      <c r="C1055" s="13" t="s">
        <v>1372</v>
      </c>
      <c r="D1055" s="13" t="s">
        <v>425</v>
      </c>
      <c r="E1055" s="13" t="s">
        <v>187</v>
      </c>
      <c r="F1055" s="13" t="s">
        <v>188</v>
      </c>
      <c r="G1055" s="13" t="s">
        <v>189</v>
      </c>
      <c r="H1055" s="13" t="s">
        <v>190</v>
      </c>
      <c r="I1055" s="13">
        <v>1054</v>
      </c>
    </row>
    <row r="1056" spans="1:9" x14ac:dyDescent="0.25">
      <c r="A1056" s="13" t="str">
        <f t="shared" si="16"/>
        <v xml:space="preserve">311-D      Aggregate </v>
      </c>
      <c r="B1056" s="13" t="s">
        <v>1373</v>
      </c>
      <c r="C1056" s="13" t="s">
        <v>1374</v>
      </c>
      <c r="D1056" s="13" t="s">
        <v>425</v>
      </c>
      <c r="E1056" s="13" t="s">
        <v>187</v>
      </c>
      <c r="F1056" s="13" t="s">
        <v>188</v>
      </c>
      <c r="G1056" s="13" t="s">
        <v>189</v>
      </c>
      <c r="H1056" s="13" t="s">
        <v>190</v>
      </c>
      <c r="I1056" s="13">
        <v>1055</v>
      </c>
    </row>
    <row r="1057" spans="1:9" x14ac:dyDescent="0.25">
      <c r="A1057" s="13" t="str">
        <f t="shared" si="16"/>
        <v xml:space="preserve">311-D      Aggregate </v>
      </c>
      <c r="B1057" s="13" t="s">
        <v>1373</v>
      </c>
      <c r="C1057" s="13" t="s">
        <v>1374</v>
      </c>
      <c r="D1057" s="13" t="s">
        <v>241</v>
      </c>
      <c r="E1057" s="13" t="s">
        <v>187</v>
      </c>
      <c r="F1057" s="13" t="s">
        <v>188</v>
      </c>
      <c r="G1057" s="13" t="s">
        <v>189</v>
      </c>
      <c r="H1057" s="13" t="s">
        <v>190</v>
      </c>
      <c r="I1057" s="13">
        <v>1056</v>
      </c>
    </row>
    <row r="1058" spans="1:9" x14ac:dyDescent="0.25">
      <c r="A1058" s="13" t="str">
        <f t="shared" si="16"/>
        <v xml:space="preserve">311-S      Bituminous Curing Seal </v>
      </c>
      <c r="B1058" s="13" t="s">
        <v>1375</v>
      </c>
      <c r="C1058" s="13" t="s">
        <v>1325</v>
      </c>
      <c r="D1058" s="13" t="s">
        <v>1326</v>
      </c>
      <c r="E1058" s="13" t="s">
        <v>187</v>
      </c>
      <c r="F1058" s="13" t="s">
        <v>188</v>
      </c>
      <c r="G1058" s="13" t="s">
        <v>189</v>
      </c>
      <c r="H1058" s="13" t="s">
        <v>190</v>
      </c>
      <c r="I1058" s="13">
        <v>1057</v>
      </c>
    </row>
    <row r="1059" spans="1:9" x14ac:dyDescent="0.25">
      <c r="A1059" s="13" t="str">
        <f t="shared" si="16"/>
        <v xml:space="preserve">321-A      12" In-Grade Preparation </v>
      </c>
      <c r="B1059" s="13" t="s">
        <v>1376</v>
      </c>
      <c r="C1059" s="13" t="s">
        <v>1377</v>
      </c>
      <c r="D1059" s="13" t="s">
        <v>221</v>
      </c>
      <c r="E1059" s="13" t="s">
        <v>187</v>
      </c>
      <c r="F1059" s="13" t="s">
        <v>188</v>
      </c>
      <c r="G1059" s="13" t="s">
        <v>189</v>
      </c>
      <c r="H1059" s="13" t="s">
        <v>190</v>
      </c>
      <c r="I1059" s="13">
        <v>1058</v>
      </c>
    </row>
    <row r="1060" spans="1:9" x14ac:dyDescent="0.25">
      <c r="A1060" s="13" t="str">
        <f t="shared" si="16"/>
        <v xml:space="preserve">321-A      3" In-Grade Preparation </v>
      </c>
      <c r="B1060" s="13" t="s">
        <v>1376</v>
      </c>
      <c r="C1060" s="13" t="s">
        <v>1378</v>
      </c>
      <c r="D1060" s="13" t="s">
        <v>221</v>
      </c>
      <c r="E1060" s="13" t="s">
        <v>187</v>
      </c>
      <c r="F1060" s="13" t="s">
        <v>188</v>
      </c>
      <c r="G1060" s="13" t="s">
        <v>189</v>
      </c>
      <c r="H1060" s="13" t="s">
        <v>190</v>
      </c>
      <c r="I1060" s="13">
        <v>1059</v>
      </c>
    </row>
    <row r="1061" spans="1:9" x14ac:dyDescent="0.25">
      <c r="A1061" s="13" t="str">
        <f t="shared" si="16"/>
        <v xml:space="preserve">321-A      6" In-Grade Preparation </v>
      </c>
      <c r="B1061" s="13" t="s">
        <v>1376</v>
      </c>
      <c r="C1061" s="13" t="s">
        <v>1379</v>
      </c>
      <c r="D1061" s="13" t="s">
        <v>221</v>
      </c>
      <c r="E1061" s="13" t="s">
        <v>187</v>
      </c>
      <c r="F1061" s="13" t="s">
        <v>188</v>
      </c>
      <c r="G1061" s="13" t="s">
        <v>189</v>
      </c>
      <c r="H1061" s="13" t="s">
        <v>190</v>
      </c>
      <c r="I1061" s="13">
        <v>1060</v>
      </c>
    </row>
    <row r="1062" spans="1:9" x14ac:dyDescent="0.25">
      <c r="A1062" s="13" t="str">
        <f t="shared" si="16"/>
        <v xml:space="preserve">907-402-A  Open Graded Friction Course, 12.5mm Mixture </v>
      </c>
      <c r="B1062" s="13" t="s">
        <v>1380</v>
      </c>
      <c r="C1062" s="13" t="s">
        <v>1381</v>
      </c>
      <c r="D1062" s="13" t="s">
        <v>425</v>
      </c>
      <c r="E1062" s="13" t="s">
        <v>1382</v>
      </c>
      <c r="F1062" s="13" t="s">
        <v>188</v>
      </c>
      <c r="G1062" s="13" t="s">
        <v>189</v>
      </c>
      <c r="H1062" s="13" t="s">
        <v>190</v>
      </c>
      <c r="I1062" s="13">
        <v>1061</v>
      </c>
    </row>
    <row r="1063" spans="1:9" x14ac:dyDescent="0.25">
      <c r="A1063" s="13" t="str">
        <f t="shared" si="16"/>
        <v xml:space="preserve">907-402-A  Open Graded Friction Course, 9.5-mm Mixture </v>
      </c>
      <c r="B1063" s="13" t="s">
        <v>1380</v>
      </c>
      <c r="C1063" s="13" t="s">
        <v>1383</v>
      </c>
      <c r="D1063" s="13" t="s">
        <v>425</v>
      </c>
      <c r="E1063" s="13" t="s">
        <v>1382</v>
      </c>
      <c r="F1063" s="13" t="s">
        <v>188</v>
      </c>
      <c r="G1063" s="13" t="s">
        <v>189</v>
      </c>
      <c r="H1063" s="13" t="s">
        <v>190</v>
      </c>
      <c r="I1063" s="13">
        <v>1062</v>
      </c>
    </row>
    <row r="1064" spans="1:9" x14ac:dyDescent="0.25">
      <c r="A1064" s="13" t="str">
        <f t="shared" si="16"/>
        <v xml:space="preserve">907-402-B  Bituminous Tack Coat </v>
      </c>
      <c r="B1064" s="13" t="s">
        <v>1384</v>
      </c>
      <c r="C1064" s="13" t="s">
        <v>1385</v>
      </c>
      <c r="D1064" s="13" t="s">
        <v>1326</v>
      </c>
      <c r="E1064" s="13" t="s">
        <v>1382</v>
      </c>
      <c r="F1064" s="13" t="s">
        <v>188</v>
      </c>
      <c r="G1064" s="13" t="s">
        <v>189</v>
      </c>
      <c r="H1064" s="13" t="s">
        <v>190</v>
      </c>
      <c r="I1064" s="13">
        <v>1063</v>
      </c>
    </row>
    <row r="1065" spans="1:9" x14ac:dyDescent="0.25">
      <c r="A1065" s="13" t="str">
        <f t="shared" si="16"/>
        <v xml:space="preserve">403-A      12.5-mm, HT, Asphalt Pavement </v>
      </c>
      <c r="B1065" s="13" t="s">
        <v>1386</v>
      </c>
      <c r="C1065" s="13" t="s">
        <v>1387</v>
      </c>
      <c r="D1065" s="13" t="s">
        <v>425</v>
      </c>
      <c r="E1065" s="13" t="s">
        <v>1382</v>
      </c>
      <c r="F1065" s="13" t="s">
        <v>188</v>
      </c>
      <c r="G1065" s="13" t="s">
        <v>189</v>
      </c>
      <c r="H1065" s="13" t="s">
        <v>190</v>
      </c>
      <c r="I1065" s="13">
        <v>1064</v>
      </c>
    </row>
    <row r="1066" spans="1:9" x14ac:dyDescent="0.25">
      <c r="A1066" s="13" t="str">
        <f t="shared" si="16"/>
        <v xml:space="preserve">907-403-A  12.5-mm, HT, Asphalt Pavement </v>
      </c>
      <c r="B1066" s="13" t="s">
        <v>1388</v>
      </c>
      <c r="C1066" s="13" t="s">
        <v>1387</v>
      </c>
      <c r="D1066" s="13" t="s">
        <v>425</v>
      </c>
      <c r="E1066" s="13" t="s">
        <v>1382</v>
      </c>
      <c r="F1066" s="13" t="s">
        <v>188</v>
      </c>
      <c r="G1066" s="13" t="s">
        <v>189</v>
      </c>
      <c r="H1066" s="13" t="s">
        <v>190</v>
      </c>
      <c r="I1066" s="13">
        <v>1065</v>
      </c>
    </row>
    <row r="1067" spans="1:9" x14ac:dyDescent="0.25">
      <c r="A1067" s="13" t="str">
        <f t="shared" si="16"/>
        <v xml:space="preserve">403-A      12.5-mm, MT, Asphalt Pavement </v>
      </c>
      <c r="B1067" s="13" t="s">
        <v>1386</v>
      </c>
      <c r="C1067" s="13" t="s">
        <v>1389</v>
      </c>
      <c r="D1067" s="13" t="s">
        <v>425</v>
      </c>
      <c r="E1067" s="13" t="s">
        <v>1382</v>
      </c>
      <c r="F1067" s="13" t="s">
        <v>188</v>
      </c>
      <c r="G1067" s="13" t="s">
        <v>189</v>
      </c>
      <c r="H1067" s="13" t="s">
        <v>190</v>
      </c>
      <c r="I1067" s="13">
        <v>1066</v>
      </c>
    </row>
    <row r="1068" spans="1:9" x14ac:dyDescent="0.25">
      <c r="A1068" s="13" t="str">
        <f t="shared" si="16"/>
        <v xml:space="preserve">907-403-A  12.5-mm, MT, Asphalt Pavement </v>
      </c>
      <c r="B1068" s="13" t="s">
        <v>1388</v>
      </c>
      <c r="C1068" s="13" t="s">
        <v>1389</v>
      </c>
      <c r="D1068" s="13" t="s">
        <v>425</v>
      </c>
      <c r="E1068" s="13" t="s">
        <v>1382</v>
      </c>
      <c r="F1068" s="13" t="s">
        <v>188</v>
      </c>
      <c r="G1068" s="13" t="s">
        <v>189</v>
      </c>
      <c r="H1068" s="13" t="s">
        <v>190</v>
      </c>
      <c r="I1068" s="13">
        <v>1067</v>
      </c>
    </row>
    <row r="1069" spans="1:9" x14ac:dyDescent="0.25">
      <c r="A1069" s="13" t="str">
        <f t="shared" si="16"/>
        <v xml:space="preserve">403-A      12.5-mm, ST, Asphalt Pavement </v>
      </c>
      <c r="B1069" s="13" t="s">
        <v>1386</v>
      </c>
      <c r="C1069" s="13" t="s">
        <v>1390</v>
      </c>
      <c r="D1069" s="13" t="s">
        <v>425</v>
      </c>
      <c r="E1069" s="13" t="s">
        <v>1382</v>
      </c>
      <c r="F1069" s="13" t="s">
        <v>188</v>
      </c>
      <c r="G1069" s="13" t="s">
        <v>189</v>
      </c>
      <c r="H1069" s="13" t="s">
        <v>190</v>
      </c>
      <c r="I1069" s="13">
        <v>1068</v>
      </c>
    </row>
    <row r="1070" spans="1:9" x14ac:dyDescent="0.25">
      <c r="A1070" s="13" t="str">
        <f t="shared" si="16"/>
        <v xml:space="preserve">907-403-A  12.5-mm, ST, Asphalt Pavement </v>
      </c>
      <c r="B1070" s="13" t="s">
        <v>1388</v>
      </c>
      <c r="C1070" s="13" t="s">
        <v>1390</v>
      </c>
      <c r="D1070" s="13" t="s">
        <v>425</v>
      </c>
      <c r="E1070" s="13" t="s">
        <v>1382</v>
      </c>
      <c r="F1070" s="13" t="s">
        <v>188</v>
      </c>
      <c r="G1070" s="13" t="s">
        <v>189</v>
      </c>
      <c r="H1070" s="13" t="s">
        <v>190</v>
      </c>
      <c r="I1070" s="13">
        <v>1069</v>
      </c>
    </row>
    <row r="1071" spans="1:9" x14ac:dyDescent="0.25">
      <c r="A1071" s="13" t="str">
        <f t="shared" si="16"/>
        <v xml:space="preserve">403-A      19-mm, HT, Asphalt Pavement </v>
      </c>
      <c r="B1071" s="13" t="s">
        <v>1386</v>
      </c>
      <c r="C1071" s="13" t="s">
        <v>1391</v>
      </c>
      <c r="D1071" s="13" t="s">
        <v>425</v>
      </c>
      <c r="E1071" s="13" t="s">
        <v>1382</v>
      </c>
      <c r="F1071" s="13" t="s">
        <v>188</v>
      </c>
      <c r="G1071" s="13" t="s">
        <v>189</v>
      </c>
      <c r="H1071" s="13" t="s">
        <v>190</v>
      </c>
      <c r="I1071" s="13">
        <v>1070</v>
      </c>
    </row>
    <row r="1072" spans="1:9" x14ac:dyDescent="0.25">
      <c r="A1072" s="13" t="str">
        <f t="shared" si="16"/>
        <v xml:space="preserve">907-403-A  19-mm, HT, Asphalt Pavement </v>
      </c>
      <c r="B1072" s="13" t="s">
        <v>1388</v>
      </c>
      <c r="C1072" s="13" t="s">
        <v>1391</v>
      </c>
      <c r="D1072" s="13" t="s">
        <v>425</v>
      </c>
      <c r="E1072" s="13" t="s">
        <v>1382</v>
      </c>
      <c r="F1072" s="13" t="s">
        <v>188</v>
      </c>
      <c r="G1072" s="13" t="s">
        <v>189</v>
      </c>
      <c r="H1072" s="13" t="s">
        <v>190</v>
      </c>
      <c r="I1072" s="13">
        <v>1071</v>
      </c>
    </row>
    <row r="1073" spans="1:9" x14ac:dyDescent="0.25">
      <c r="A1073" s="13" t="str">
        <f t="shared" si="16"/>
        <v xml:space="preserve">403-A      19-mm, MT, Asphalt Pavement </v>
      </c>
      <c r="B1073" s="13" t="s">
        <v>1386</v>
      </c>
      <c r="C1073" s="13" t="s">
        <v>1392</v>
      </c>
      <c r="D1073" s="13" t="s">
        <v>425</v>
      </c>
      <c r="E1073" s="13" t="s">
        <v>1382</v>
      </c>
      <c r="F1073" s="13" t="s">
        <v>188</v>
      </c>
      <c r="G1073" s="13" t="s">
        <v>189</v>
      </c>
      <c r="H1073" s="13" t="s">
        <v>190</v>
      </c>
      <c r="I1073" s="13">
        <v>1072</v>
      </c>
    </row>
    <row r="1074" spans="1:9" x14ac:dyDescent="0.25">
      <c r="A1074" s="13" t="str">
        <f t="shared" si="16"/>
        <v xml:space="preserve">907-403-A  19-mm, MT, Asphalt Pavement </v>
      </c>
      <c r="B1074" s="13" t="s">
        <v>1388</v>
      </c>
      <c r="C1074" s="13" t="s">
        <v>1392</v>
      </c>
      <c r="D1074" s="13" t="s">
        <v>425</v>
      </c>
      <c r="E1074" s="13" t="s">
        <v>1382</v>
      </c>
      <c r="F1074" s="13" t="s">
        <v>188</v>
      </c>
      <c r="G1074" s="13" t="s">
        <v>189</v>
      </c>
      <c r="H1074" s="13" t="s">
        <v>190</v>
      </c>
      <c r="I1074" s="13">
        <v>1073</v>
      </c>
    </row>
    <row r="1075" spans="1:9" x14ac:dyDescent="0.25">
      <c r="A1075" s="13" t="str">
        <f t="shared" si="16"/>
        <v xml:space="preserve">403-A      19-mm, ST, Asphalt Pavement </v>
      </c>
      <c r="B1075" s="13" t="s">
        <v>1386</v>
      </c>
      <c r="C1075" s="13" t="s">
        <v>1393</v>
      </c>
      <c r="D1075" s="13" t="s">
        <v>425</v>
      </c>
      <c r="E1075" s="13" t="s">
        <v>1382</v>
      </c>
      <c r="F1075" s="13" t="s">
        <v>188</v>
      </c>
      <c r="G1075" s="13" t="s">
        <v>189</v>
      </c>
      <c r="H1075" s="13" t="s">
        <v>190</v>
      </c>
      <c r="I1075" s="13">
        <v>1074</v>
      </c>
    </row>
    <row r="1076" spans="1:9" x14ac:dyDescent="0.25">
      <c r="A1076" s="13" t="str">
        <f t="shared" si="16"/>
        <v xml:space="preserve">907-403-A  19-mm, ST, Asphalt Pavement </v>
      </c>
      <c r="B1076" s="13" t="s">
        <v>1388</v>
      </c>
      <c r="C1076" s="13" t="s">
        <v>1393</v>
      </c>
      <c r="D1076" s="13" t="s">
        <v>425</v>
      </c>
      <c r="E1076" s="13" t="s">
        <v>1382</v>
      </c>
      <c r="F1076" s="13" t="s">
        <v>188</v>
      </c>
      <c r="G1076" s="13" t="s">
        <v>189</v>
      </c>
      <c r="H1076" s="13" t="s">
        <v>190</v>
      </c>
      <c r="I1076" s="13">
        <v>1075</v>
      </c>
    </row>
    <row r="1077" spans="1:9" x14ac:dyDescent="0.25">
      <c r="A1077" s="13" t="str">
        <f t="shared" si="16"/>
        <v xml:space="preserve">403-A      25-mm, HT, Asphalt Pavement </v>
      </c>
      <c r="B1077" s="13" t="s">
        <v>1386</v>
      </c>
      <c r="C1077" s="13" t="s">
        <v>1394</v>
      </c>
      <c r="D1077" s="13" t="s">
        <v>425</v>
      </c>
      <c r="E1077" s="13" t="s">
        <v>1382</v>
      </c>
      <c r="F1077" s="13" t="s">
        <v>188</v>
      </c>
      <c r="G1077" s="13" t="s">
        <v>189</v>
      </c>
      <c r="H1077" s="13" t="s">
        <v>190</v>
      </c>
      <c r="I1077" s="13">
        <v>1076</v>
      </c>
    </row>
    <row r="1078" spans="1:9" x14ac:dyDescent="0.25">
      <c r="A1078" s="13" t="str">
        <f t="shared" si="16"/>
        <v xml:space="preserve">907-403-A  25-mm, HT, Asphalt Pavement </v>
      </c>
      <c r="B1078" s="13" t="s">
        <v>1388</v>
      </c>
      <c r="C1078" s="13" t="s">
        <v>1394</v>
      </c>
      <c r="D1078" s="13" t="s">
        <v>425</v>
      </c>
      <c r="E1078" s="13" t="s">
        <v>1382</v>
      </c>
      <c r="F1078" s="13" t="s">
        <v>188</v>
      </c>
      <c r="G1078" s="13" t="s">
        <v>189</v>
      </c>
      <c r="H1078" s="13" t="s">
        <v>190</v>
      </c>
      <c r="I1078" s="13">
        <v>1077</v>
      </c>
    </row>
    <row r="1079" spans="1:9" x14ac:dyDescent="0.25">
      <c r="A1079" s="13" t="str">
        <f t="shared" si="16"/>
        <v xml:space="preserve">403-A      25-mm, MT, Asphalt Pavement </v>
      </c>
      <c r="B1079" s="13" t="s">
        <v>1386</v>
      </c>
      <c r="C1079" s="13" t="s">
        <v>1395</v>
      </c>
      <c r="D1079" s="13" t="s">
        <v>425</v>
      </c>
      <c r="E1079" s="13" t="s">
        <v>1382</v>
      </c>
      <c r="F1079" s="13" t="s">
        <v>188</v>
      </c>
      <c r="G1079" s="13" t="s">
        <v>189</v>
      </c>
      <c r="H1079" s="13" t="s">
        <v>190</v>
      </c>
      <c r="I1079" s="13">
        <v>1078</v>
      </c>
    </row>
    <row r="1080" spans="1:9" x14ac:dyDescent="0.25">
      <c r="A1080" s="13" t="str">
        <f t="shared" si="16"/>
        <v xml:space="preserve">907-403-A  25-mm, MT, Asphalt Pavement </v>
      </c>
      <c r="B1080" s="13" t="s">
        <v>1388</v>
      </c>
      <c r="C1080" s="13" t="s">
        <v>1395</v>
      </c>
      <c r="D1080" s="13" t="s">
        <v>425</v>
      </c>
      <c r="E1080" s="13" t="s">
        <v>1382</v>
      </c>
      <c r="F1080" s="13" t="s">
        <v>188</v>
      </c>
      <c r="G1080" s="13" t="s">
        <v>189</v>
      </c>
      <c r="H1080" s="13" t="s">
        <v>190</v>
      </c>
      <c r="I1080" s="13">
        <v>1079</v>
      </c>
    </row>
    <row r="1081" spans="1:9" x14ac:dyDescent="0.25">
      <c r="A1081" s="13" t="str">
        <f t="shared" si="16"/>
        <v xml:space="preserve">403-A      25-mm, ST, Asphalt Pavement </v>
      </c>
      <c r="B1081" s="13" t="s">
        <v>1386</v>
      </c>
      <c r="C1081" s="13" t="s">
        <v>1396</v>
      </c>
      <c r="D1081" s="13" t="s">
        <v>425</v>
      </c>
      <c r="E1081" s="13" t="s">
        <v>1382</v>
      </c>
      <c r="F1081" s="13" t="s">
        <v>188</v>
      </c>
      <c r="G1081" s="13" t="s">
        <v>189</v>
      </c>
      <c r="H1081" s="13" t="s">
        <v>190</v>
      </c>
      <c r="I1081" s="13">
        <v>1080</v>
      </c>
    </row>
    <row r="1082" spans="1:9" x14ac:dyDescent="0.25">
      <c r="A1082" s="13" t="str">
        <f t="shared" si="16"/>
        <v xml:space="preserve">907-403-A  25-mm, ST, Asphalt Pavement </v>
      </c>
      <c r="B1082" s="13" t="s">
        <v>1388</v>
      </c>
      <c r="C1082" s="13" t="s">
        <v>1396</v>
      </c>
      <c r="D1082" s="13" t="s">
        <v>425</v>
      </c>
      <c r="E1082" s="13" t="s">
        <v>1382</v>
      </c>
      <c r="F1082" s="13" t="s">
        <v>188</v>
      </c>
      <c r="G1082" s="13" t="s">
        <v>189</v>
      </c>
      <c r="H1082" s="13" t="s">
        <v>190</v>
      </c>
      <c r="I1082" s="13">
        <v>1081</v>
      </c>
    </row>
    <row r="1083" spans="1:9" x14ac:dyDescent="0.25">
      <c r="A1083" s="13" t="str">
        <f t="shared" si="16"/>
        <v xml:space="preserve">403-A      4.75-mm, HT, Asphalt Pavement </v>
      </c>
      <c r="B1083" s="13" t="s">
        <v>1386</v>
      </c>
      <c r="C1083" s="13" t="s">
        <v>1397</v>
      </c>
      <c r="D1083" s="13" t="s">
        <v>425</v>
      </c>
      <c r="E1083" s="13" t="s">
        <v>1382</v>
      </c>
      <c r="F1083" s="13" t="s">
        <v>188</v>
      </c>
      <c r="G1083" s="13" t="s">
        <v>189</v>
      </c>
      <c r="H1083" s="13" t="s">
        <v>190</v>
      </c>
      <c r="I1083" s="13">
        <v>1082</v>
      </c>
    </row>
    <row r="1084" spans="1:9" x14ac:dyDescent="0.25">
      <c r="A1084" s="13" t="str">
        <f t="shared" si="16"/>
        <v xml:space="preserve">907-403-A  4.75-mm, HT, Asphalt Pavement </v>
      </c>
      <c r="B1084" s="13" t="s">
        <v>1388</v>
      </c>
      <c r="C1084" s="13" t="s">
        <v>1397</v>
      </c>
      <c r="D1084" s="13" t="s">
        <v>425</v>
      </c>
      <c r="E1084" s="13" t="s">
        <v>1382</v>
      </c>
      <c r="F1084" s="13" t="s">
        <v>188</v>
      </c>
      <c r="G1084" s="13" t="s">
        <v>189</v>
      </c>
      <c r="H1084" s="13" t="s">
        <v>190</v>
      </c>
      <c r="I1084" s="13">
        <v>1083</v>
      </c>
    </row>
    <row r="1085" spans="1:9" x14ac:dyDescent="0.25">
      <c r="A1085" s="13" t="str">
        <f t="shared" si="16"/>
        <v xml:space="preserve">403-A      4.75-mm, MT, Asphalt Pavement </v>
      </c>
      <c r="B1085" s="13" t="s">
        <v>1386</v>
      </c>
      <c r="C1085" s="13" t="s">
        <v>1398</v>
      </c>
      <c r="D1085" s="13" t="s">
        <v>425</v>
      </c>
      <c r="E1085" s="13" t="s">
        <v>1382</v>
      </c>
      <c r="F1085" s="13" t="s">
        <v>188</v>
      </c>
      <c r="G1085" s="13" t="s">
        <v>189</v>
      </c>
      <c r="H1085" s="13" t="s">
        <v>190</v>
      </c>
      <c r="I1085" s="13">
        <v>1084</v>
      </c>
    </row>
    <row r="1086" spans="1:9" x14ac:dyDescent="0.25">
      <c r="A1086" s="13" t="str">
        <f t="shared" si="16"/>
        <v xml:space="preserve">907-403-A  4.75-mm, MT, Asphalt Pavement </v>
      </c>
      <c r="B1086" s="13" t="s">
        <v>1388</v>
      </c>
      <c r="C1086" s="13" t="s">
        <v>1398</v>
      </c>
      <c r="D1086" s="13" t="s">
        <v>425</v>
      </c>
      <c r="E1086" s="13" t="s">
        <v>1382</v>
      </c>
      <c r="F1086" s="13" t="s">
        <v>188</v>
      </c>
      <c r="G1086" s="13" t="s">
        <v>189</v>
      </c>
      <c r="H1086" s="13" t="s">
        <v>190</v>
      </c>
      <c r="I1086" s="13">
        <v>1085</v>
      </c>
    </row>
    <row r="1087" spans="1:9" x14ac:dyDescent="0.25">
      <c r="A1087" s="13" t="str">
        <f t="shared" si="16"/>
        <v xml:space="preserve">403-A      4.75-mm, ST, Asphalt Pavement </v>
      </c>
      <c r="B1087" s="13" t="s">
        <v>1386</v>
      </c>
      <c r="C1087" s="13" t="s">
        <v>1399</v>
      </c>
      <c r="D1087" s="13" t="s">
        <v>425</v>
      </c>
      <c r="E1087" s="13" t="s">
        <v>1382</v>
      </c>
      <c r="F1087" s="13" t="s">
        <v>188</v>
      </c>
      <c r="G1087" s="13" t="s">
        <v>189</v>
      </c>
      <c r="H1087" s="13" t="s">
        <v>190</v>
      </c>
      <c r="I1087" s="13">
        <v>1086</v>
      </c>
    </row>
    <row r="1088" spans="1:9" x14ac:dyDescent="0.25">
      <c r="A1088" s="13" t="str">
        <f t="shared" si="16"/>
        <v xml:space="preserve">907-403-A  4.75-mm, ST, Asphalt Pavement </v>
      </c>
      <c r="B1088" s="13" t="s">
        <v>1388</v>
      </c>
      <c r="C1088" s="13" t="s">
        <v>1399</v>
      </c>
      <c r="D1088" s="13" t="s">
        <v>425</v>
      </c>
      <c r="E1088" s="13" t="s">
        <v>1382</v>
      </c>
      <c r="F1088" s="13" t="s">
        <v>188</v>
      </c>
      <c r="G1088" s="13" t="s">
        <v>189</v>
      </c>
      <c r="H1088" s="13" t="s">
        <v>190</v>
      </c>
      <c r="I1088" s="13">
        <v>1087</v>
      </c>
    </row>
    <row r="1089" spans="1:9" x14ac:dyDescent="0.25">
      <c r="A1089" s="13" t="str">
        <f t="shared" si="16"/>
        <v xml:space="preserve">403-A      9.5-mm, HT, Asphalt Pavement </v>
      </c>
      <c r="B1089" s="13" t="s">
        <v>1386</v>
      </c>
      <c r="C1089" s="13" t="s">
        <v>1400</v>
      </c>
      <c r="D1089" s="13" t="s">
        <v>425</v>
      </c>
      <c r="E1089" s="13" t="s">
        <v>1382</v>
      </c>
      <c r="F1089" s="13" t="s">
        <v>188</v>
      </c>
      <c r="G1089" s="13" t="s">
        <v>189</v>
      </c>
      <c r="H1089" s="13" t="s">
        <v>190</v>
      </c>
      <c r="I1089" s="13">
        <v>1088</v>
      </c>
    </row>
    <row r="1090" spans="1:9" x14ac:dyDescent="0.25">
      <c r="A1090" s="13" t="str">
        <f t="shared" si="16"/>
        <v xml:space="preserve">907-403-A  9.5-mm, HT, Asphalt Pavement </v>
      </c>
      <c r="B1090" s="13" t="s">
        <v>1388</v>
      </c>
      <c r="C1090" s="13" t="s">
        <v>1400</v>
      </c>
      <c r="D1090" s="13" t="s">
        <v>425</v>
      </c>
      <c r="E1090" s="13" t="s">
        <v>1382</v>
      </c>
      <c r="F1090" s="13" t="s">
        <v>188</v>
      </c>
      <c r="G1090" s="13" t="s">
        <v>189</v>
      </c>
      <c r="H1090" s="13" t="s">
        <v>190</v>
      </c>
      <c r="I1090" s="13">
        <v>1089</v>
      </c>
    </row>
    <row r="1091" spans="1:9" x14ac:dyDescent="0.25">
      <c r="A1091" s="13" t="str">
        <f t="shared" ref="A1091:A1154" si="17">_xlfn.CONCAT(B1091," ", C1091)</f>
        <v xml:space="preserve">403-A      9.5-mm, MT, Asphalt Pavement </v>
      </c>
      <c r="B1091" s="13" t="s">
        <v>1386</v>
      </c>
      <c r="C1091" s="13" t="s">
        <v>1401</v>
      </c>
      <c r="D1091" s="13" t="s">
        <v>425</v>
      </c>
      <c r="E1091" s="13" t="s">
        <v>1382</v>
      </c>
      <c r="F1091" s="13" t="s">
        <v>188</v>
      </c>
      <c r="G1091" s="13" t="s">
        <v>189</v>
      </c>
      <c r="H1091" s="13" t="s">
        <v>190</v>
      </c>
      <c r="I1091" s="13">
        <v>1090</v>
      </c>
    </row>
    <row r="1092" spans="1:9" x14ac:dyDescent="0.25">
      <c r="A1092" s="13" t="str">
        <f t="shared" si="17"/>
        <v xml:space="preserve">907-403-A  9.5-mm, MT, Asphalt Pavement </v>
      </c>
      <c r="B1092" s="13" t="s">
        <v>1388</v>
      </c>
      <c r="C1092" s="13" t="s">
        <v>1401</v>
      </c>
      <c r="D1092" s="13" t="s">
        <v>425</v>
      </c>
      <c r="E1092" s="13" t="s">
        <v>1382</v>
      </c>
      <c r="F1092" s="13" t="s">
        <v>188</v>
      </c>
      <c r="G1092" s="13" t="s">
        <v>189</v>
      </c>
      <c r="H1092" s="13" t="s">
        <v>190</v>
      </c>
      <c r="I1092" s="13">
        <v>1091</v>
      </c>
    </row>
    <row r="1093" spans="1:9" x14ac:dyDescent="0.25">
      <c r="A1093" s="13" t="str">
        <f t="shared" si="17"/>
        <v xml:space="preserve">403-A      9.5-mm, ST, Asphalt Pavement </v>
      </c>
      <c r="B1093" s="13" t="s">
        <v>1386</v>
      </c>
      <c r="C1093" s="13" t="s">
        <v>1402</v>
      </c>
      <c r="D1093" s="13" t="s">
        <v>425</v>
      </c>
      <c r="E1093" s="13" t="s">
        <v>1382</v>
      </c>
      <c r="F1093" s="13" t="s">
        <v>188</v>
      </c>
      <c r="G1093" s="13" t="s">
        <v>189</v>
      </c>
      <c r="H1093" s="13" t="s">
        <v>190</v>
      </c>
      <c r="I1093" s="13">
        <v>1092</v>
      </c>
    </row>
    <row r="1094" spans="1:9" x14ac:dyDescent="0.25">
      <c r="A1094" s="13" t="str">
        <f t="shared" si="17"/>
        <v xml:space="preserve">907-403-A  9.5-mm, ST, Asphalt Pavement </v>
      </c>
      <c r="B1094" s="13" t="s">
        <v>1388</v>
      </c>
      <c r="C1094" s="13" t="s">
        <v>1402</v>
      </c>
      <c r="D1094" s="13" t="s">
        <v>425</v>
      </c>
      <c r="E1094" s="13" t="s">
        <v>1382</v>
      </c>
      <c r="F1094" s="13" t="s">
        <v>188</v>
      </c>
      <c r="G1094" s="13" t="s">
        <v>189</v>
      </c>
      <c r="H1094" s="13" t="s">
        <v>190</v>
      </c>
      <c r="I1094" s="13">
        <v>1093</v>
      </c>
    </row>
    <row r="1095" spans="1:9" x14ac:dyDescent="0.25">
      <c r="A1095" s="13" t="str">
        <f t="shared" si="17"/>
        <v xml:space="preserve">403-B      12.5-mm, HT, Asphalt Pavement, Leveling </v>
      </c>
      <c r="B1095" s="13" t="s">
        <v>1403</v>
      </c>
      <c r="C1095" s="13" t="s">
        <v>1404</v>
      </c>
      <c r="D1095" s="13" t="s">
        <v>425</v>
      </c>
      <c r="E1095" s="13" t="s">
        <v>1382</v>
      </c>
      <c r="F1095" s="13" t="s">
        <v>188</v>
      </c>
      <c r="G1095" s="13" t="s">
        <v>189</v>
      </c>
      <c r="H1095" s="13" t="s">
        <v>190</v>
      </c>
      <c r="I1095" s="13">
        <v>1094</v>
      </c>
    </row>
    <row r="1096" spans="1:9" x14ac:dyDescent="0.25">
      <c r="A1096" s="13" t="str">
        <f t="shared" si="17"/>
        <v xml:space="preserve">907-403-B  12.5-mm, HT, Asphalt Pavement, Leveling </v>
      </c>
      <c r="B1096" s="13" t="s">
        <v>1405</v>
      </c>
      <c r="C1096" s="13" t="s">
        <v>1404</v>
      </c>
      <c r="D1096" s="13" t="s">
        <v>425</v>
      </c>
      <c r="E1096" s="13" t="s">
        <v>1382</v>
      </c>
      <c r="F1096" s="13" t="s">
        <v>188</v>
      </c>
      <c r="G1096" s="13" t="s">
        <v>189</v>
      </c>
      <c r="H1096" s="13" t="s">
        <v>190</v>
      </c>
      <c r="I1096" s="13">
        <v>1095</v>
      </c>
    </row>
    <row r="1097" spans="1:9" x14ac:dyDescent="0.25">
      <c r="A1097" s="13" t="str">
        <f t="shared" si="17"/>
        <v xml:space="preserve">403-B      12.5-mm, MT, Asphalt Pavement, Leveling </v>
      </c>
      <c r="B1097" s="13" t="s">
        <v>1403</v>
      </c>
      <c r="C1097" s="13" t="s">
        <v>1406</v>
      </c>
      <c r="D1097" s="13" t="s">
        <v>425</v>
      </c>
      <c r="E1097" s="13" t="s">
        <v>1382</v>
      </c>
      <c r="F1097" s="13" t="s">
        <v>188</v>
      </c>
      <c r="G1097" s="13" t="s">
        <v>189</v>
      </c>
      <c r="H1097" s="13" t="s">
        <v>190</v>
      </c>
      <c r="I1097" s="13">
        <v>1096</v>
      </c>
    </row>
    <row r="1098" spans="1:9" x14ac:dyDescent="0.25">
      <c r="A1098" s="13" t="str">
        <f t="shared" si="17"/>
        <v xml:space="preserve">907-403-B  12.5-mm, MT, Asphalt Pavement, Leveling </v>
      </c>
      <c r="B1098" s="13" t="s">
        <v>1405</v>
      </c>
      <c r="C1098" s="13" t="s">
        <v>1406</v>
      </c>
      <c r="D1098" s="13" t="s">
        <v>425</v>
      </c>
      <c r="E1098" s="13" t="s">
        <v>1382</v>
      </c>
      <c r="F1098" s="13" t="s">
        <v>188</v>
      </c>
      <c r="G1098" s="13" t="s">
        <v>189</v>
      </c>
      <c r="H1098" s="13" t="s">
        <v>190</v>
      </c>
      <c r="I1098" s="13">
        <v>1097</v>
      </c>
    </row>
    <row r="1099" spans="1:9" x14ac:dyDescent="0.25">
      <c r="A1099" s="13" t="str">
        <f t="shared" si="17"/>
        <v xml:space="preserve">403-B      12.5-mm, ST, Asphalt Pavement, Leveling </v>
      </c>
      <c r="B1099" s="13" t="s">
        <v>1403</v>
      </c>
      <c r="C1099" s="13" t="s">
        <v>1407</v>
      </c>
      <c r="D1099" s="13" t="s">
        <v>425</v>
      </c>
      <c r="E1099" s="13" t="s">
        <v>1382</v>
      </c>
      <c r="F1099" s="13" t="s">
        <v>188</v>
      </c>
      <c r="G1099" s="13" t="s">
        <v>189</v>
      </c>
      <c r="H1099" s="13" t="s">
        <v>190</v>
      </c>
      <c r="I1099" s="13">
        <v>1098</v>
      </c>
    </row>
    <row r="1100" spans="1:9" x14ac:dyDescent="0.25">
      <c r="A1100" s="13" t="str">
        <f t="shared" si="17"/>
        <v xml:space="preserve">907-403-B  12.5-mm, ST, Asphalt Pavement, Leveling </v>
      </c>
      <c r="B1100" s="13" t="s">
        <v>1405</v>
      </c>
      <c r="C1100" s="13" t="s">
        <v>1407</v>
      </c>
      <c r="D1100" s="13" t="s">
        <v>425</v>
      </c>
      <c r="E1100" s="13" t="s">
        <v>1382</v>
      </c>
      <c r="F1100" s="13" t="s">
        <v>188</v>
      </c>
      <c r="G1100" s="13" t="s">
        <v>189</v>
      </c>
      <c r="H1100" s="13" t="s">
        <v>190</v>
      </c>
      <c r="I1100" s="13">
        <v>1099</v>
      </c>
    </row>
    <row r="1101" spans="1:9" x14ac:dyDescent="0.25">
      <c r="A1101" s="13" t="str">
        <f t="shared" si="17"/>
        <v xml:space="preserve">403-B      19-mm, HT, Asphalt Pavement, Leveling </v>
      </c>
      <c r="B1101" s="13" t="s">
        <v>1403</v>
      </c>
      <c r="C1101" s="13" t="s">
        <v>1408</v>
      </c>
      <c r="D1101" s="13" t="s">
        <v>425</v>
      </c>
      <c r="E1101" s="13" t="s">
        <v>1382</v>
      </c>
      <c r="F1101" s="13" t="s">
        <v>188</v>
      </c>
      <c r="G1101" s="13" t="s">
        <v>189</v>
      </c>
      <c r="H1101" s="13" t="s">
        <v>190</v>
      </c>
      <c r="I1101" s="13">
        <v>1100</v>
      </c>
    </row>
    <row r="1102" spans="1:9" x14ac:dyDescent="0.25">
      <c r="A1102" s="13" t="str">
        <f t="shared" si="17"/>
        <v xml:space="preserve">907-403-B  19-mm, HT, Asphalt Pavement, Leveling </v>
      </c>
      <c r="B1102" s="13" t="s">
        <v>1405</v>
      </c>
      <c r="C1102" s="13" t="s">
        <v>1408</v>
      </c>
      <c r="D1102" s="13" t="s">
        <v>425</v>
      </c>
      <c r="E1102" s="13" t="s">
        <v>1382</v>
      </c>
      <c r="F1102" s="13" t="s">
        <v>188</v>
      </c>
      <c r="G1102" s="13" t="s">
        <v>189</v>
      </c>
      <c r="H1102" s="13" t="s">
        <v>190</v>
      </c>
      <c r="I1102" s="13">
        <v>1101</v>
      </c>
    </row>
    <row r="1103" spans="1:9" x14ac:dyDescent="0.25">
      <c r="A1103" s="13" t="str">
        <f t="shared" si="17"/>
        <v xml:space="preserve">403-B      19-mm, MT, Asphalt Pavement, Leveling </v>
      </c>
      <c r="B1103" s="13" t="s">
        <v>1403</v>
      </c>
      <c r="C1103" s="13" t="s">
        <v>1409</v>
      </c>
      <c r="D1103" s="13" t="s">
        <v>425</v>
      </c>
      <c r="E1103" s="13" t="s">
        <v>1382</v>
      </c>
      <c r="F1103" s="13" t="s">
        <v>188</v>
      </c>
      <c r="G1103" s="13" t="s">
        <v>189</v>
      </c>
      <c r="H1103" s="13" t="s">
        <v>190</v>
      </c>
      <c r="I1103" s="13">
        <v>1102</v>
      </c>
    </row>
    <row r="1104" spans="1:9" x14ac:dyDescent="0.25">
      <c r="A1104" s="13" t="str">
        <f t="shared" si="17"/>
        <v xml:space="preserve">907-403-B  19-mm, MT, Asphalt Pavement, Leveling </v>
      </c>
      <c r="B1104" s="13" t="s">
        <v>1405</v>
      </c>
      <c r="C1104" s="13" t="s">
        <v>1409</v>
      </c>
      <c r="D1104" s="13" t="s">
        <v>425</v>
      </c>
      <c r="E1104" s="13" t="s">
        <v>1382</v>
      </c>
      <c r="F1104" s="13" t="s">
        <v>188</v>
      </c>
      <c r="G1104" s="13" t="s">
        <v>189</v>
      </c>
      <c r="H1104" s="13" t="s">
        <v>190</v>
      </c>
      <c r="I1104" s="13">
        <v>1103</v>
      </c>
    </row>
    <row r="1105" spans="1:9" x14ac:dyDescent="0.25">
      <c r="A1105" s="13" t="str">
        <f t="shared" si="17"/>
        <v xml:space="preserve">403-B      19-mm, ST, Asphalt Pavement, Leveling </v>
      </c>
      <c r="B1105" s="13" t="s">
        <v>1403</v>
      </c>
      <c r="C1105" s="13" t="s">
        <v>1410</v>
      </c>
      <c r="D1105" s="13" t="s">
        <v>425</v>
      </c>
      <c r="E1105" s="13" t="s">
        <v>1382</v>
      </c>
      <c r="F1105" s="13" t="s">
        <v>188</v>
      </c>
      <c r="G1105" s="13" t="s">
        <v>189</v>
      </c>
      <c r="H1105" s="13" t="s">
        <v>190</v>
      </c>
      <c r="I1105" s="13">
        <v>1104</v>
      </c>
    </row>
    <row r="1106" spans="1:9" x14ac:dyDescent="0.25">
      <c r="A1106" s="13" t="str">
        <f t="shared" si="17"/>
        <v xml:space="preserve">907-403-B  19-mm, ST, Asphalt Pavement, Leveling </v>
      </c>
      <c r="B1106" s="13" t="s">
        <v>1405</v>
      </c>
      <c r="C1106" s="13" t="s">
        <v>1410</v>
      </c>
      <c r="D1106" s="13" t="s">
        <v>425</v>
      </c>
      <c r="E1106" s="13" t="s">
        <v>1382</v>
      </c>
      <c r="F1106" s="13" t="s">
        <v>188</v>
      </c>
      <c r="G1106" s="13" t="s">
        <v>189</v>
      </c>
      <c r="H1106" s="13" t="s">
        <v>190</v>
      </c>
      <c r="I1106" s="13">
        <v>1105</v>
      </c>
    </row>
    <row r="1107" spans="1:9" x14ac:dyDescent="0.25">
      <c r="A1107" s="13" t="str">
        <f t="shared" si="17"/>
        <v xml:space="preserve">403-B      4.75-mm, HT, Asphalt Pavement, Leveling </v>
      </c>
      <c r="B1107" s="13" t="s">
        <v>1403</v>
      </c>
      <c r="C1107" s="13" t="s">
        <v>1411</v>
      </c>
      <c r="D1107" s="13" t="s">
        <v>425</v>
      </c>
      <c r="E1107" s="13" t="s">
        <v>1382</v>
      </c>
      <c r="F1107" s="13" t="s">
        <v>188</v>
      </c>
      <c r="G1107" s="13" t="s">
        <v>189</v>
      </c>
      <c r="H1107" s="13" t="s">
        <v>190</v>
      </c>
      <c r="I1107" s="13">
        <v>1106</v>
      </c>
    </row>
    <row r="1108" spans="1:9" x14ac:dyDescent="0.25">
      <c r="A1108" s="13" t="str">
        <f t="shared" si="17"/>
        <v xml:space="preserve">907-403-B  4.75-mm, HT, Asphalt Pavement, Leveling </v>
      </c>
      <c r="B1108" s="13" t="s">
        <v>1405</v>
      </c>
      <c r="C1108" s="13" t="s">
        <v>1411</v>
      </c>
      <c r="D1108" s="13" t="s">
        <v>425</v>
      </c>
      <c r="E1108" s="13" t="s">
        <v>1382</v>
      </c>
      <c r="F1108" s="13" t="s">
        <v>188</v>
      </c>
      <c r="G1108" s="13" t="s">
        <v>189</v>
      </c>
      <c r="H1108" s="13" t="s">
        <v>190</v>
      </c>
      <c r="I1108" s="13">
        <v>1107</v>
      </c>
    </row>
    <row r="1109" spans="1:9" x14ac:dyDescent="0.25">
      <c r="A1109" s="13" t="str">
        <f t="shared" si="17"/>
        <v xml:space="preserve">403-B      4.75-mm, MT, Asphalt Pavement, Leveling </v>
      </c>
      <c r="B1109" s="13" t="s">
        <v>1403</v>
      </c>
      <c r="C1109" s="13" t="s">
        <v>1412</v>
      </c>
      <c r="D1109" s="13" t="s">
        <v>425</v>
      </c>
      <c r="E1109" s="13" t="s">
        <v>1382</v>
      </c>
      <c r="F1109" s="13" t="s">
        <v>188</v>
      </c>
      <c r="G1109" s="13" t="s">
        <v>189</v>
      </c>
      <c r="H1109" s="13" t="s">
        <v>190</v>
      </c>
      <c r="I1109" s="13">
        <v>1108</v>
      </c>
    </row>
    <row r="1110" spans="1:9" x14ac:dyDescent="0.25">
      <c r="A1110" s="13" t="str">
        <f t="shared" si="17"/>
        <v xml:space="preserve">907-403-B  4.75-mm, MT, Asphalt Pavement, Leveling </v>
      </c>
      <c r="B1110" s="13" t="s">
        <v>1405</v>
      </c>
      <c r="C1110" s="13" t="s">
        <v>1412</v>
      </c>
      <c r="D1110" s="13" t="s">
        <v>425</v>
      </c>
      <c r="E1110" s="13" t="s">
        <v>1382</v>
      </c>
      <c r="F1110" s="13" t="s">
        <v>188</v>
      </c>
      <c r="G1110" s="13" t="s">
        <v>189</v>
      </c>
      <c r="H1110" s="13" t="s">
        <v>190</v>
      </c>
      <c r="I1110" s="13">
        <v>1109</v>
      </c>
    </row>
    <row r="1111" spans="1:9" x14ac:dyDescent="0.25">
      <c r="A1111" s="13" t="str">
        <f t="shared" si="17"/>
        <v xml:space="preserve">403-B      4.75-mm, ST, Asphalt Pavement, Leveling </v>
      </c>
      <c r="B1111" s="13" t="s">
        <v>1403</v>
      </c>
      <c r="C1111" s="13" t="s">
        <v>1413</v>
      </c>
      <c r="D1111" s="13" t="s">
        <v>425</v>
      </c>
      <c r="E1111" s="13" t="s">
        <v>1382</v>
      </c>
      <c r="F1111" s="13" t="s">
        <v>188</v>
      </c>
      <c r="G1111" s="13" t="s">
        <v>189</v>
      </c>
      <c r="H1111" s="13" t="s">
        <v>190</v>
      </c>
      <c r="I1111" s="13">
        <v>1110</v>
      </c>
    </row>
    <row r="1112" spans="1:9" x14ac:dyDescent="0.25">
      <c r="A1112" s="13" t="str">
        <f t="shared" si="17"/>
        <v xml:space="preserve">907-403-B  4.75-mm, ST, Asphalt Pavement, Leveling </v>
      </c>
      <c r="B1112" s="13" t="s">
        <v>1405</v>
      </c>
      <c r="C1112" s="13" t="s">
        <v>1413</v>
      </c>
      <c r="D1112" s="13" t="s">
        <v>425</v>
      </c>
      <c r="E1112" s="13" t="s">
        <v>1382</v>
      </c>
      <c r="F1112" s="13" t="s">
        <v>188</v>
      </c>
      <c r="G1112" s="13" t="s">
        <v>189</v>
      </c>
      <c r="H1112" s="13" t="s">
        <v>190</v>
      </c>
      <c r="I1112" s="13">
        <v>1111</v>
      </c>
    </row>
    <row r="1113" spans="1:9" x14ac:dyDescent="0.25">
      <c r="A1113" s="13" t="str">
        <f t="shared" si="17"/>
        <v xml:space="preserve">403-B      9.5-mm, HT, Asphalt Pavement, Leveling </v>
      </c>
      <c r="B1113" s="13" t="s">
        <v>1403</v>
      </c>
      <c r="C1113" s="13" t="s">
        <v>1414</v>
      </c>
      <c r="D1113" s="13" t="s">
        <v>425</v>
      </c>
      <c r="E1113" s="13" t="s">
        <v>1382</v>
      </c>
      <c r="F1113" s="13" t="s">
        <v>188</v>
      </c>
      <c r="G1113" s="13" t="s">
        <v>189</v>
      </c>
      <c r="H1113" s="13" t="s">
        <v>190</v>
      </c>
      <c r="I1113" s="13">
        <v>1112</v>
      </c>
    </row>
    <row r="1114" spans="1:9" x14ac:dyDescent="0.25">
      <c r="A1114" s="13" t="str">
        <f t="shared" si="17"/>
        <v xml:space="preserve">907-403-B  9.5-mm, HT, Asphalt Pavement, Leveling </v>
      </c>
      <c r="B1114" s="13" t="s">
        <v>1405</v>
      </c>
      <c r="C1114" s="13" t="s">
        <v>1414</v>
      </c>
      <c r="D1114" s="13" t="s">
        <v>425</v>
      </c>
      <c r="E1114" s="13" t="s">
        <v>1382</v>
      </c>
      <c r="F1114" s="13" t="s">
        <v>188</v>
      </c>
      <c r="G1114" s="13" t="s">
        <v>189</v>
      </c>
      <c r="H1114" s="13" t="s">
        <v>190</v>
      </c>
      <c r="I1114" s="13">
        <v>1113</v>
      </c>
    </row>
    <row r="1115" spans="1:9" x14ac:dyDescent="0.25">
      <c r="A1115" s="13" t="str">
        <f t="shared" si="17"/>
        <v xml:space="preserve">403-B      9.5-mm, MT, Asphalt Pavement, Leveling </v>
      </c>
      <c r="B1115" s="13" t="s">
        <v>1403</v>
      </c>
      <c r="C1115" s="13" t="s">
        <v>1415</v>
      </c>
      <c r="D1115" s="13" t="s">
        <v>425</v>
      </c>
      <c r="E1115" s="13" t="s">
        <v>1382</v>
      </c>
      <c r="F1115" s="13" t="s">
        <v>188</v>
      </c>
      <c r="G1115" s="13" t="s">
        <v>189</v>
      </c>
      <c r="H1115" s="13" t="s">
        <v>190</v>
      </c>
      <c r="I1115" s="13">
        <v>1114</v>
      </c>
    </row>
    <row r="1116" spans="1:9" x14ac:dyDescent="0.25">
      <c r="A1116" s="13" t="str">
        <f t="shared" si="17"/>
        <v xml:space="preserve">907-403-B  9.5-mm, MT, Asphalt Pavement, Leveling </v>
      </c>
      <c r="B1116" s="13" t="s">
        <v>1405</v>
      </c>
      <c r="C1116" s="13" t="s">
        <v>1415</v>
      </c>
      <c r="D1116" s="13" t="s">
        <v>425</v>
      </c>
      <c r="E1116" s="13" t="s">
        <v>1382</v>
      </c>
      <c r="F1116" s="13" t="s">
        <v>188</v>
      </c>
      <c r="G1116" s="13" t="s">
        <v>189</v>
      </c>
      <c r="H1116" s="13" t="s">
        <v>190</v>
      </c>
      <c r="I1116" s="13">
        <v>1115</v>
      </c>
    </row>
    <row r="1117" spans="1:9" x14ac:dyDescent="0.25">
      <c r="A1117" s="13" t="str">
        <f t="shared" si="17"/>
        <v xml:space="preserve">403-B      9.5-mm, ST, Asphalt Pavement, Leveling </v>
      </c>
      <c r="B1117" s="13" t="s">
        <v>1403</v>
      </c>
      <c r="C1117" s="13" t="s">
        <v>1416</v>
      </c>
      <c r="D1117" s="13" t="s">
        <v>425</v>
      </c>
      <c r="E1117" s="13" t="s">
        <v>1382</v>
      </c>
      <c r="F1117" s="13" t="s">
        <v>188</v>
      </c>
      <c r="G1117" s="13" t="s">
        <v>189</v>
      </c>
      <c r="H1117" s="13" t="s">
        <v>190</v>
      </c>
      <c r="I1117" s="13">
        <v>1116</v>
      </c>
    </row>
    <row r="1118" spans="1:9" x14ac:dyDescent="0.25">
      <c r="A1118" s="13" t="str">
        <f t="shared" si="17"/>
        <v xml:space="preserve">907-403-B  9.5-mm, ST, Asphalt Pavement, Leveling </v>
      </c>
      <c r="B1118" s="13" t="s">
        <v>1405</v>
      </c>
      <c r="C1118" s="13" t="s">
        <v>1416</v>
      </c>
      <c r="D1118" s="13" t="s">
        <v>425</v>
      </c>
      <c r="E1118" s="13" t="s">
        <v>1382</v>
      </c>
      <c r="F1118" s="13" t="s">
        <v>188</v>
      </c>
      <c r="G1118" s="13" t="s">
        <v>189</v>
      </c>
      <c r="H1118" s="13" t="s">
        <v>190</v>
      </c>
      <c r="I1118" s="13">
        <v>1117</v>
      </c>
    </row>
    <row r="1119" spans="1:9" x14ac:dyDescent="0.25">
      <c r="A1119" s="13" t="str">
        <f t="shared" si="17"/>
        <v xml:space="preserve">403-C      19-mm, HT, Asphalt Pavement, Trench Widening </v>
      </c>
      <c r="B1119" s="13" t="s">
        <v>1417</v>
      </c>
      <c r="C1119" s="13" t="s">
        <v>1418</v>
      </c>
      <c r="D1119" s="13" t="s">
        <v>425</v>
      </c>
      <c r="E1119" s="13" t="s">
        <v>1382</v>
      </c>
      <c r="F1119" s="13" t="s">
        <v>188</v>
      </c>
      <c r="G1119" s="13" t="s">
        <v>189</v>
      </c>
      <c r="H1119" s="13" t="s">
        <v>190</v>
      </c>
      <c r="I1119" s="13">
        <v>1118</v>
      </c>
    </row>
    <row r="1120" spans="1:9" x14ac:dyDescent="0.25">
      <c r="A1120" s="13" t="str">
        <f t="shared" si="17"/>
        <v xml:space="preserve">907-403-C  19-mm, HT, Asphalt Pavement, Trench Widening </v>
      </c>
      <c r="B1120" s="13" t="s">
        <v>1419</v>
      </c>
      <c r="C1120" s="13" t="s">
        <v>1418</v>
      </c>
      <c r="D1120" s="13" t="s">
        <v>425</v>
      </c>
      <c r="E1120" s="13" t="s">
        <v>1382</v>
      </c>
      <c r="F1120" s="13" t="s">
        <v>188</v>
      </c>
      <c r="G1120" s="13" t="s">
        <v>189</v>
      </c>
      <c r="H1120" s="13" t="s">
        <v>190</v>
      </c>
      <c r="I1120" s="13">
        <v>1119</v>
      </c>
    </row>
    <row r="1121" spans="1:9" x14ac:dyDescent="0.25">
      <c r="A1121" s="13" t="str">
        <f t="shared" si="17"/>
        <v xml:space="preserve">403-C      19-mm, MT, Asphalt Pavement, Trench Widening </v>
      </c>
      <c r="B1121" s="13" t="s">
        <v>1417</v>
      </c>
      <c r="C1121" s="13" t="s">
        <v>1420</v>
      </c>
      <c r="D1121" s="13" t="s">
        <v>425</v>
      </c>
      <c r="E1121" s="13" t="s">
        <v>1382</v>
      </c>
      <c r="F1121" s="13" t="s">
        <v>188</v>
      </c>
      <c r="G1121" s="13" t="s">
        <v>189</v>
      </c>
      <c r="H1121" s="13" t="s">
        <v>190</v>
      </c>
      <c r="I1121" s="13">
        <v>1120</v>
      </c>
    </row>
    <row r="1122" spans="1:9" x14ac:dyDescent="0.25">
      <c r="A1122" s="13" t="str">
        <f t="shared" si="17"/>
        <v xml:space="preserve">907-403-C  19-mm, MT, Asphalt Pavement, Trench Widening </v>
      </c>
      <c r="B1122" s="13" t="s">
        <v>1419</v>
      </c>
      <c r="C1122" s="13" t="s">
        <v>1420</v>
      </c>
      <c r="D1122" s="13" t="s">
        <v>425</v>
      </c>
      <c r="E1122" s="13" t="s">
        <v>1382</v>
      </c>
      <c r="F1122" s="13" t="s">
        <v>188</v>
      </c>
      <c r="G1122" s="13" t="s">
        <v>189</v>
      </c>
      <c r="H1122" s="13" t="s">
        <v>190</v>
      </c>
      <c r="I1122" s="13">
        <v>1121</v>
      </c>
    </row>
    <row r="1123" spans="1:9" x14ac:dyDescent="0.25">
      <c r="A1123" s="13" t="str">
        <f t="shared" si="17"/>
        <v xml:space="preserve">403-C      19-mm, ST, Asphalt Pavement, Trench Widening </v>
      </c>
      <c r="B1123" s="13" t="s">
        <v>1417</v>
      </c>
      <c r="C1123" s="13" t="s">
        <v>1421</v>
      </c>
      <c r="D1123" s="13" t="s">
        <v>425</v>
      </c>
      <c r="E1123" s="13" t="s">
        <v>1382</v>
      </c>
      <c r="F1123" s="13" t="s">
        <v>188</v>
      </c>
      <c r="G1123" s="13" t="s">
        <v>189</v>
      </c>
      <c r="H1123" s="13" t="s">
        <v>190</v>
      </c>
      <c r="I1123" s="13">
        <v>1122</v>
      </c>
    </row>
    <row r="1124" spans="1:9" x14ac:dyDescent="0.25">
      <c r="A1124" s="13" t="str">
        <f t="shared" si="17"/>
        <v xml:space="preserve">907-403-C  19-mm, ST, Asphalt Pavement, Trench Widening </v>
      </c>
      <c r="B1124" s="13" t="s">
        <v>1419</v>
      </c>
      <c r="C1124" s="13" t="s">
        <v>1421</v>
      </c>
      <c r="D1124" s="13" t="s">
        <v>425</v>
      </c>
      <c r="E1124" s="13" t="s">
        <v>1382</v>
      </c>
      <c r="F1124" s="13" t="s">
        <v>188</v>
      </c>
      <c r="G1124" s="13" t="s">
        <v>189</v>
      </c>
      <c r="H1124" s="13" t="s">
        <v>190</v>
      </c>
      <c r="I1124" s="13">
        <v>1123</v>
      </c>
    </row>
    <row r="1125" spans="1:9" x14ac:dyDescent="0.25">
      <c r="A1125" s="13" t="str">
        <f t="shared" si="17"/>
        <v xml:space="preserve">403-C      25-mm, HT, Asphalt Pavement, Trench Widening </v>
      </c>
      <c r="B1125" s="13" t="s">
        <v>1417</v>
      </c>
      <c r="C1125" s="13" t="s">
        <v>1422</v>
      </c>
      <c r="D1125" s="13" t="s">
        <v>425</v>
      </c>
      <c r="E1125" s="13" t="s">
        <v>1382</v>
      </c>
      <c r="F1125" s="13" t="s">
        <v>188</v>
      </c>
      <c r="G1125" s="13" t="s">
        <v>189</v>
      </c>
      <c r="H1125" s="13" t="s">
        <v>190</v>
      </c>
      <c r="I1125" s="13">
        <v>1124</v>
      </c>
    </row>
    <row r="1126" spans="1:9" x14ac:dyDescent="0.25">
      <c r="A1126" s="13" t="str">
        <f t="shared" si="17"/>
        <v xml:space="preserve">907-403-C  25-mm, HT, Asphalt Pavement, Trench Widening </v>
      </c>
      <c r="B1126" s="13" t="s">
        <v>1419</v>
      </c>
      <c r="C1126" s="13" t="s">
        <v>1422</v>
      </c>
      <c r="D1126" s="13" t="s">
        <v>425</v>
      </c>
      <c r="E1126" s="13" t="s">
        <v>1382</v>
      </c>
      <c r="F1126" s="13" t="s">
        <v>188</v>
      </c>
      <c r="G1126" s="13" t="s">
        <v>189</v>
      </c>
      <c r="H1126" s="13" t="s">
        <v>190</v>
      </c>
      <c r="I1126" s="13">
        <v>1125</v>
      </c>
    </row>
    <row r="1127" spans="1:9" x14ac:dyDescent="0.25">
      <c r="A1127" s="13" t="str">
        <f t="shared" si="17"/>
        <v xml:space="preserve">403-C      25-mm, MT, Asphalt Pavement, Trench Widening </v>
      </c>
      <c r="B1127" s="13" t="s">
        <v>1417</v>
      </c>
      <c r="C1127" s="13" t="s">
        <v>1423</v>
      </c>
      <c r="D1127" s="13" t="s">
        <v>425</v>
      </c>
      <c r="E1127" s="13" t="s">
        <v>1382</v>
      </c>
      <c r="F1127" s="13" t="s">
        <v>188</v>
      </c>
      <c r="G1127" s="13" t="s">
        <v>189</v>
      </c>
      <c r="H1127" s="13" t="s">
        <v>190</v>
      </c>
      <c r="I1127" s="13">
        <v>1126</v>
      </c>
    </row>
    <row r="1128" spans="1:9" x14ac:dyDescent="0.25">
      <c r="A1128" s="13" t="str">
        <f t="shared" si="17"/>
        <v xml:space="preserve">907-403-C  25-mm, MT, Asphalt Pavement, Trench Widening </v>
      </c>
      <c r="B1128" s="13" t="s">
        <v>1419</v>
      </c>
      <c r="C1128" s="13" t="s">
        <v>1423</v>
      </c>
      <c r="D1128" s="13" t="s">
        <v>425</v>
      </c>
      <c r="E1128" s="13" t="s">
        <v>1382</v>
      </c>
      <c r="F1128" s="13" t="s">
        <v>188</v>
      </c>
      <c r="G1128" s="13" t="s">
        <v>189</v>
      </c>
      <c r="H1128" s="13" t="s">
        <v>190</v>
      </c>
      <c r="I1128" s="13">
        <v>1127</v>
      </c>
    </row>
    <row r="1129" spans="1:9" x14ac:dyDescent="0.25">
      <c r="A1129" s="13" t="str">
        <f t="shared" si="17"/>
        <v xml:space="preserve">403-C      25-mm, ST, Asphalt Pavement, Trench Widening </v>
      </c>
      <c r="B1129" s="13" t="s">
        <v>1417</v>
      </c>
      <c r="C1129" s="13" t="s">
        <v>1424</v>
      </c>
      <c r="D1129" s="13" t="s">
        <v>425</v>
      </c>
      <c r="E1129" s="13" t="s">
        <v>1382</v>
      </c>
      <c r="F1129" s="13" t="s">
        <v>188</v>
      </c>
      <c r="G1129" s="13" t="s">
        <v>189</v>
      </c>
      <c r="H1129" s="13" t="s">
        <v>190</v>
      </c>
      <c r="I1129" s="13">
        <v>1128</v>
      </c>
    </row>
    <row r="1130" spans="1:9" x14ac:dyDescent="0.25">
      <c r="A1130" s="13" t="str">
        <f t="shared" si="17"/>
        <v xml:space="preserve">907-403-C  25-mm, ST, Asphalt Pavement, Trench Widening </v>
      </c>
      <c r="B1130" s="13" t="s">
        <v>1419</v>
      </c>
      <c r="C1130" s="13" t="s">
        <v>1424</v>
      </c>
      <c r="D1130" s="13" t="s">
        <v>425</v>
      </c>
      <c r="E1130" s="13" t="s">
        <v>1382</v>
      </c>
      <c r="F1130" s="13" t="s">
        <v>188</v>
      </c>
      <c r="G1130" s="13" t="s">
        <v>189</v>
      </c>
      <c r="H1130" s="13" t="s">
        <v>190</v>
      </c>
      <c r="I1130" s="13">
        <v>1129</v>
      </c>
    </row>
    <row r="1131" spans="1:9" x14ac:dyDescent="0.25">
      <c r="A1131" s="13" t="str">
        <f t="shared" si="17"/>
        <v xml:space="preserve">403-C      12.5-mm, HT, Asphalt Pavement, Trench Widening </v>
      </c>
      <c r="B1131" s="13" t="s">
        <v>1417</v>
      </c>
      <c r="C1131" s="13" t="s">
        <v>1425</v>
      </c>
      <c r="D1131" s="13" t="s">
        <v>425</v>
      </c>
      <c r="E1131" s="13" t="s">
        <v>1382</v>
      </c>
      <c r="F1131" s="13" t="s">
        <v>188</v>
      </c>
      <c r="G1131" s="13" t="s">
        <v>189</v>
      </c>
      <c r="H1131" s="13" t="s">
        <v>190</v>
      </c>
      <c r="I1131" s="13">
        <v>1130</v>
      </c>
    </row>
    <row r="1132" spans="1:9" x14ac:dyDescent="0.25">
      <c r="A1132" s="13" t="str">
        <f t="shared" si="17"/>
        <v xml:space="preserve">907-403-C  12.5-mm, HT, Asphalt Pavement, Trench Widening </v>
      </c>
      <c r="B1132" s="13" t="s">
        <v>1419</v>
      </c>
      <c r="C1132" s="13" t="s">
        <v>1425</v>
      </c>
      <c r="D1132" s="13" t="s">
        <v>425</v>
      </c>
      <c r="E1132" s="13" t="s">
        <v>1382</v>
      </c>
      <c r="F1132" s="13" t="s">
        <v>188</v>
      </c>
      <c r="G1132" s="13" t="s">
        <v>189</v>
      </c>
      <c r="H1132" s="13" t="s">
        <v>190</v>
      </c>
      <c r="I1132" s="13">
        <v>1131</v>
      </c>
    </row>
    <row r="1133" spans="1:9" x14ac:dyDescent="0.25">
      <c r="A1133" s="13" t="str">
        <f t="shared" si="17"/>
        <v xml:space="preserve">907-403-C  12.5-mm, MT, Asphalt Pavement, Trench Widening </v>
      </c>
      <c r="B1133" s="13" t="s">
        <v>1419</v>
      </c>
      <c r="C1133" s="13" t="s">
        <v>1426</v>
      </c>
      <c r="D1133" s="13" t="s">
        <v>425</v>
      </c>
      <c r="E1133" s="13" t="s">
        <v>1382</v>
      </c>
      <c r="F1133" s="13" t="s">
        <v>188</v>
      </c>
      <c r="G1133" s="13" t="s">
        <v>189</v>
      </c>
      <c r="H1133" s="13" t="s">
        <v>190</v>
      </c>
      <c r="I1133" s="13">
        <v>1132</v>
      </c>
    </row>
    <row r="1134" spans="1:9" x14ac:dyDescent="0.25">
      <c r="A1134" s="13" t="str">
        <f t="shared" si="17"/>
        <v xml:space="preserve">403-D      12.5-mm, HT, Asphalt Pavement, Polymer Modified </v>
      </c>
      <c r="B1134" s="13" t="s">
        <v>1427</v>
      </c>
      <c r="C1134" s="13" t="s">
        <v>1428</v>
      </c>
      <c r="D1134" s="13" t="s">
        <v>425</v>
      </c>
      <c r="E1134" s="13" t="s">
        <v>1382</v>
      </c>
      <c r="F1134" s="13" t="s">
        <v>188</v>
      </c>
      <c r="G1134" s="13" t="s">
        <v>189</v>
      </c>
      <c r="H1134" s="13" t="s">
        <v>190</v>
      </c>
      <c r="I1134" s="13">
        <v>1133</v>
      </c>
    </row>
    <row r="1135" spans="1:9" x14ac:dyDescent="0.25">
      <c r="A1135" s="13" t="str">
        <f t="shared" si="17"/>
        <v xml:space="preserve">907-403-D  12.5-mm, HT, Asphalt Pavement, Polymer Modified </v>
      </c>
      <c r="B1135" s="13" t="s">
        <v>1429</v>
      </c>
      <c r="C1135" s="13" t="s">
        <v>1428</v>
      </c>
      <c r="D1135" s="13" t="s">
        <v>425</v>
      </c>
      <c r="E1135" s="13" t="s">
        <v>1382</v>
      </c>
      <c r="F1135" s="13" t="s">
        <v>188</v>
      </c>
      <c r="G1135" s="13" t="s">
        <v>189</v>
      </c>
      <c r="H1135" s="13" t="s">
        <v>190</v>
      </c>
      <c r="I1135" s="13">
        <v>1134</v>
      </c>
    </row>
    <row r="1136" spans="1:9" x14ac:dyDescent="0.25">
      <c r="A1136" s="13" t="str">
        <f t="shared" si="17"/>
        <v xml:space="preserve">403-D      12.5-mm, HT, Asphalt Pavement, Polymer Modified, PG 82-22 </v>
      </c>
      <c r="B1136" s="13" t="s">
        <v>1427</v>
      </c>
      <c r="C1136" s="13" t="s">
        <v>1430</v>
      </c>
      <c r="D1136" s="13" t="s">
        <v>425</v>
      </c>
      <c r="E1136" s="13" t="s">
        <v>1382</v>
      </c>
      <c r="F1136" s="13" t="s">
        <v>188</v>
      </c>
      <c r="G1136" s="13" t="s">
        <v>189</v>
      </c>
      <c r="H1136" s="13" t="s">
        <v>190</v>
      </c>
      <c r="I1136" s="13">
        <v>1135</v>
      </c>
    </row>
    <row r="1137" spans="1:9" x14ac:dyDescent="0.25">
      <c r="A1137" s="13" t="str">
        <f t="shared" si="17"/>
        <v xml:space="preserve">907-403-D  12.5-mm, HT, Asphalt Pavement, Polymer Modified, PG 82-22 </v>
      </c>
      <c r="B1137" s="13" t="s">
        <v>1429</v>
      </c>
      <c r="C1137" s="13" t="s">
        <v>1430</v>
      </c>
      <c r="D1137" s="13" t="s">
        <v>425</v>
      </c>
      <c r="E1137" s="13" t="s">
        <v>1382</v>
      </c>
      <c r="F1137" s="13" t="s">
        <v>188</v>
      </c>
      <c r="G1137" s="13" t="s">
        <v>189</v>
      </c>
      <c r="H1137" s="13" t="s">
        <v>190</v>
      </c>
      <c r="I1137" s="13">
        <v>1136</v>
      </c>
    </row>
    <row r="1138" spans="1:9" x14ac:dyDescent="0.25">
      <c r="A1138" s="13" t="str">
        <f t="shared" si="17"/>
        <v xml:space="preserve">403-D      19-mm, HT, Asphalt Pavement, Polymer Modified </v>
      </c>
      <c r="B1138" s="13" t="s">
        <v>1427</v>
      </c>
      <c r="C1138" s="13" t="s">
        <v>1431</v>
      </c>
      <c r="D1138" s="13" t="s">
        <v>425</v>
      </c>
      <c r="E1138" s="13" t="s">
        <v>1382</v>
      </c>
      <c r="F1138" s="13" t="s">
        <v>188</v>
      </c>
      <c r="G1138" s="13" t="s">
        <v>189</v>
      </c>
      <c r="H1138" s="13" t="s">
        <v>190</v>
      </c>
      <c r="I1138" s="13">
        <v>1137</v>
      </c>
    </row>
    <row r="1139" spans="1:9" x14ac:dyDescent="0.25">
      <c r="A1139" s="13" t="str">
        <f t="shared" si="17"/>
        <v xml:space="preserve">907-403-D  19-mm, HT, Asphalt Pavement, Polymer Modified </v>
      </c>
      <c r="B1139" s="13" t="s">
        <v>1429</v>
      </c>
      <c r="C1139" s="13" t="s">
        <v>1431</v>
      </c>
      <c r="D1139" s="13" t="s">
        <v>425</v>
      </c>
      <c r="E1139" s="13" t="s">
        <v>1382</v>
      </c>
      <c r="F1139" s="13" t="s">
        <v>188</v>
      </c>
      <c r="G1139" s="13" t="s">
        <v>189</v>
      </c>
      <c r="H1139" s="13" t="s">
        <v>190</v>
      </c>
      <c r="I1139" s="13">
        <v>1138</v>
      </c>
    </row>
    <row r="1140" spans="1:9" x14ac:dyDescent="0.25">
      <c r="A1140" s="13" t="str">
        <f t="shared" si="17"/>
        <v xml:space="preserve">403-D      19-mm, HT, Asphalt Pavement, Polymer Modified, PG 82-22 </v>
      </c>
      <c r="B1140" s="13" t="s">
        <v>1427</v>
      </c>
      <c r="C1140" s="13" t="s">
        <v>1432</v>
      </c>
      <c r="D1140" s="13" t="s">
        <v>425</v>
      </c>
      <c r="E1140" s="13" t="s">
        <v>1382</v>
      </c>
      <c r="F1140" s="13" t="s">
        <v>188</v>
      </c>
      <c r="G1140" s="13" t="s">
        <v>189</v>
      </c>
      <c r="H1140" s="13" t="s">
        <v>190</v>
      </c>
      <c r="I1140" s="13">
        <v>1139</v>
      </c>
    </row>
    <row r="1141" spans="1:9" x14ac:dyDescent="0.25">
      <c r="A1141" s="13" t="str">
        <f t="shared" si="17"/>
        <v xml:space="preserve">907-403-D  19-mm, HT, Asphalt Pavement, Polymer Modified, PG 82-22 </v>
      </c>
      <c r="B1141" s="13" t="s">
        <v>1429</v>
      </c>
      <c r="C1141" s="13" t="s">
        <v>1432</v>
      </c>
      <c r="D1141" s="13" t="s">
        <v>425</v>
      </c>
      <c r="E1141" s="13" t="s">
        <v>1382</v>
      </c>
      <c r="F1141" s="13" t="s">
        <v>188</v>
      </c>
      <c r="G1141" s="13" t="s">
        <v>189</v>
      </c>
      <c r="H1141" s="13" t="s">
        <v>190</v>
      </c>
      <c r="I1141" s="13">
        <v>1140</v>
      </c>
    </row>
    <row r="1142" spans="1:9" x14ac:dyDescent="0.25">
      <c r="A1142" s="13" t="str">
        <f t="shared" si="17"/>
        <v xml:space="preserve">403-D      4.75-mm, HT, Asphalt Pavement, Polymer Modified </v>
      </c>
      <c r="B1142" s="13" t="s">
        <v>1427</v>
      </c>
      <c r="C1142" s="13" t="s">
        <v>1433</v>
      </c>
      <c r="D1142" s="13" t="s">
        <v>425</v>
      </c>
      <c r="E1142" s="13" t="s">
        <v>1382</v>
      </c>
      <c r="F1142" s="13" t="s">
        <v>188</v>
      </c>
      <c r="G1142" s="13" t="s">
        <v>189</v>
      </c>
      <c r="H1142" s="13" t="s">
        <v>190</v>
      </c>
      <c r="I1142" s="13">
        <v>1141</v>
      </c>
    </row>
    <row r="1143" spans="1:9" x14ac:dyDescent="0.25">
      <c r="A1143" s="13" t="str">
        <f t="shared" si="17"/>
        <v xml:space="preserve">907-403-D  4.75-mm, HT, Asphalt Pavement, Polymer Modified </v>
      </c>
      <c r="B1143" s="13" t="s">
        <v>1429</v>
      </c>
      <c r="C1143" s="13" t="s">
        <v>1433</v>
      </c>
      <c r="D1143" s="13" t="s">
        <v>425</v>
      </c>
      <c r="E1143" s="13" t="s">
        <v>1382</v>
      </c>
      <c r="F1143" s="13" t="s">
        <v>188</v>
      </c>
      <c r="G1143" s="13" t="s">
        <v>189</v>
      </c>
      <c r="H1143" s="13" t="s">
        <v>190</v>
      </c>
      <c r="I1143" s="13">
        <v>1142</v>
      </c>
    </row>
    <row r="1144" spans="1:9" x14ac:dyDescent="0.25">
      <c r="A1144" s="13" t="str">
        <f t="shared" si="17"/>
        <v xml:space="preserve">403-D      4.75-mm, HT, Asphalt Pavement, Polymer Modified, PG 82-22 </v>
      </c>
      <c r="B1144" s="13" t="s">
        <v>1427</v>
      </c>
      <c r="C1144" s="13" t="s">
        <v>1434</v>
      </c>
      <c r="D1144" s="13" t="s">
        <v>425</v>
      </c>
      <c r="E1144" s="13" t="s">
        <v>1382</v>
      </c>
      <c r="F1144" s="13" t="s">
        <v>188</v>
      </c>
      <c r="G1144" s="13" t="s">
        <v>189</v>
      </c>
      <c r="H1144" s="13" t="s">
        <v>190</v>
      </c>
      <c r="I1144" s="13">
        <v>1143</v>
      </c>
    </row>
    <row r="1145" spans="1:9" x14ac:dyDescent="0.25">
      <c r="A1145" s="13" t="str">
        <f t="shared" si="17"/>
        <v xml:space="preserve">907-403-D  4.75-mm, HT, Asphalt Pavement, Polymer Modified, PG 82-22 </v>
      </c>
      <c r="B1145" s="13" t="s">
        <v>1429</v>
      </c>
      <c r="C1145" s="13" t="s">
        <v>1434</v>
      </c>
      <c r="D1145" s="13" t="s">
        <v>425</v>
      </c>
      <c r="E1145" s="13" t="s">
        <v>1382</v>
      </c>
      <c r="F1145" s="13" t="s">
        <v>188</v>
      </c>
      <c r="G1145" s="13" t="s">
        <v>189</v>
      </c>
      <c r="H1145" s="13" t="s">
        <v>190</v>
      </c>
      <c r="I1145" s="13">
        <v>1144</v>
      </c>
    </row>
    <row r="1146" spans="1:9" x14ac:dyDescent="0.25">
      <c r="A1146" s="13" t="str">
        <f t="shared" si="17"/>
        <v xml:space="preserve">403-D      9.5-mm, HT, Asphalt Pavement, Polymer Modified </v>
      </c>
      <c r="B1146" s="13" t="s">
        <v>1427</v>
      </c>
      <c r="C1146" s="13" t="s">
        <v>1435</v>
      </c>
      <c r="D1146" s="13" t="s">
        <v>425</v>
      </c>
      <c r="E1146" s="13" t="s">
        <v>1382</v>
      </c>
      <c r="F1146" s="13" t="s">
        <v>188</v>
      </c>
      <c r="G1146" s="13" t="s">
        <v>189</v>
      </c>
      <c r="H1146" s="13" t="s">
        <v>190</v>
      </c>
      <c r="I1146" s="13">
        <v>1145</v>
      </c>
    </row>
    <row r="1147" spans="1:9" x14ac:dyDescent="0.25">
      <c r="A1147" s="13" t="str">
        <f t="shared" si="17"/>
        <v xml:space="preserve">907-403-D  9.5-mm, HT, Asphalt Pavement, Polymer Modified </v>
      </c>
      <c r="B1147" s="13" t="s">
        <v>1429</v>
      </c>
      <c r="C1147" s="13" t="s">
        <v>1435</v>
      </c>
      <c r="D1147" s="13" t="s">
        <v>425</v>
      </c>
      <c r="E1147" s="13" t="s">
        <v>1382</v>
      </c>
      <c r="F1147" s="13" t="s">
        <v>188</v>
      </c>
      <c r="G1147" s="13" t="s">
        <v>189</v>
      </c>
      <c r="H1147" s="13" t="s">
        <v>190</v>
      </c>
      <c r="I1147" s="13">
        <v>1146</v>
      </c>
    </row>
    <row r="1148" spans="1:9" x14ac:dyDescent="0.25">
      <c r="A1148" s="13" t="str">
        <f t="shared" si="17"/>
        <v xml:space="preserve">403-D      9.5-mm, HT, Asphalt Pavement, Polymer Modified, PG 82-22 </v>
      </c>
      <c r="B1148" s="13" t="s">
        <v>1427</v>
      </c>
      <c r="C1148" s="13" t="s">
        <v>1436</v>
      </c>
      <c r="D1148" s="13" t="s">
        <v>425</v>
      </c>
      <c r="E1148" s="13" t="s">
        <v>1382</v>
      </c>
      <c r="F1148" s="13" t="s">
        <v>188</v>
      </c>
      <c r="G1148" s="13" t="s">
        <v>189</v>
      </c>
      <c r="H1148" s="13" t="s">
        <v>190</v>
      </c>
      <c r="I1148" s="13">
        <v>1147</v>
      </c>
    </row>
    <row r="1149" spans="1:9" x14ac:dyDescent="0.25">
      <c r="A1149" s="13" t="str">
        <f t="shared" si="17"/>
        <v xml:space="preserve">907-403-D  9.5-mm, HT, Asphalt Pavement, Polymer Modified, PG 82-22 </v>
      </c>
      <c r="B1149" s="13" t="s">
        <v>1429</v>
      </c>
      <c r="C1149" s="13" t="s">
        <v>1436</v>
      </c>
      <c r="D1149" s="13" t="s">
        <v>425</v>
      </c>
      <c r="E1149" s="13" t="s">
        <v>1382</v>
      </c>
      <c r="F1149" s="13" t="s">
        <v>188</v>
      </c>
      <c r="G1149" s="13" t="s">
        <v>189</v>
      </c>
      <c r="H1149" s="13" t="s">
        <v>190</v>
      </c>
      <c r="I1149" s="13">
        <v>1148</v>
      </c>
    </row>
    <row r="1150" spans="1:9" x14ac:dyDescent="0.25">
      <c r="A1150" s="13" t="str">
        <f t="shared" si="17"/>
        <v xml:space="preserve">403-E      12.5-mm, HT, Asphalt Pavement, Polymer Modified, Leveling </v>
      </c>
      <c r="B1150" s="13" t="s">
        <v>1437</v>
      </c>
      <c r="C1150" s="13" t="s">
        <v>1438</v>
      </c>
      <c r="D1150" s="13" t="s">
        <v>425</v>
      </c>
      <c r="E1150" s="13" t="s">
        <v>1382</v>
      </c>
      <c r="F1150" s="13" t="s">
        <v>188</v>
      </c>
      <c r="G1150" s="13" t="s">
        <v>189</v>
      </c>
      <c r="H1150" s="13" t="s">
        <v>190</v>
      </c>
      <c r="I1150" s="13">
        <v>1149</v>
      </c>
    </row>
    <row r="1151" spans="1:9" x14ac:dyDescent="0.25">
      <c r="A1151" s="13" t="str">
        <f t="shared" si="17"/>
        <v xml:space="preserve">907-403-E  12.5-mm, HT, Asphalt Pavement, Polymer Modified, Leveling </v>
      </c>
      <c r="B1151" s="13" t="s">
        <v>1439</v>
      </c>
      <c r="C1151" s="13" t="s">
        <v>1438</v>
      </c>
      <c r="D1151" s="13" t="s">
        <v>425</v>
      </c>
      <c r="E1151" s="13" t="s">
        <v>1382</v>
      </c>
      <c r="F1151" s="13" t="s">
        <v>188</v>
      </c>
      <c r="G1151" s="13" t="s">
        <v>189</v>
      </c>
      <c r="H1151" s="13" t="s">
        <v>190</v>
      </c>
      <c r="I1151" s="13">
        <v>1150</v>
      </c>
    </row>
    <row r="1152" spans="1:9" x14ac:dyDescent="0.25">
      <c r="A1152" s="13" t="str">
        <f t="shared" si="17"/>
        <v xml:space="preserve">907-403-E  4.75-mm, HT, Asphalt Pavement, Polymer Modified, Leveling </v>
      </c>
      <c r="B1152" s="13" t="s">
        <v>1439</v>
      </c>
      <c r="C1152" s="13" t="s">
        <v>1440</v>
      </c>
      <c r="D1152" s="13" t="s">
        <v>425</v>
      </c>
      <c r="E1152" s="13" t="s">
        <v>1382</v>
      </c>
      <c r="F1152" s="13" t="s">
        <v>188</v>
      </c>
      <c r="G1152" s="13" t="s">
        <v>189</v>
      </c>
      <c r="H1152" s="13" t="s">
        <v>190</v>
      </c>
      <c r="I1152" s="13">
        <v>1151</v>
      </c>
    </row>
    <row r="1153" spans="1:9" x14ac:dyDescent="0.25">
      <c r="A1153" s="13" t="str">
        <f t="shared" si="17"/>
        <v xml:space="preserve">403-E      4.75-mm, HT, Asphalt Pavement, Polymer Modified, Leveling </v>
      </c>
      <c r="B1153" s="13" t="s">
        <v>1437</v>
      </c>
      <c r="C1153" s="13" t="s">
        <v>1440</v>
      </c>
      <c r="D1153" s="13" t="s">
        <v>425</v>
      </c>
      <c r="E1153" s="13" t="s">
        <v>1382</v>
      </c>
      <c r="F1153" s="13" t="s">
        <v>188</v>
      </c>
      <c r="G1153" s="13" t="s">
        <v>189</v>
      </c>
      <c r="H1153" s="13" t="s">
        <v>190</v>
      </c>
      <c r="I1153" s="13">
        <v>1152</v>
      </c>
    </row>
    <row r="1154" spans="1:9" x14ac:dyDescent="0.25">
      <c r="A1154" s="13" t="str">
        <f t="shared" si="17"/>
        <v xml:space="preserve">907-403-E  9.5-mm, HT, Asphalt Pavement, Polymer Modified, Leveling </v>
      </c>
      <c r="B1154" s="13" t="s">
        <v>1439</v>
      </c>
      <c r="C1154" s="13" t="s">
        <v>1441</v>
      </c>
      <c r="D1154" s="13" t="s">
        <v>425</v>
      </c>
      <c r="E1154" s="13" t="s">
        <v>1382</v>
      </c>
      <c r="F1154" s="13" t="s">
        <v>188</v>
      </c>
      <c r="G1154" s="13" t="s">
        <v>189</v>
      </c>
      <c r="H1154" s="13" t="s">
        <v>190</v>
      </c>
      <c r="I1154" s="13">
        <v>1153</v>
      </c>
    </row>
    <row r="1155" spans="1:9" x14ac:dyDescent="0.25">
      <c r="A1155" s="13" t="str">
        <f t="shared" ref="A1155:A1219" si="18">_xlfn.CONCAT(B1155," ", C1155)</f>
        <v xml:space="preserve">403-E      9.5-mm, HT, Asphalt Pavement, Polymer Modified, Leveling </v>
      </c>
      <c r="B1155" s="13" t="s">
        <v>1437</v>
      </c>
      <c r="C1155" s="13" t="s">
        <v>1441</v>
      </c>
      <c r="D1155" s="13" t="s">
        <v>425</v>
      </c>
      <c r="E1155" s="13" t="s">
        <v>1382</v>
      </c>
      <c r="F1155" s="13" t="s">
        <v>188</v>
      </c>
      <c r="G1155" s="13" t="s">
        <v>189</v>
      </c>
      <c r="H1155" s="13" t="s">
        <v>190</v>
      </c>
      <c r="I1155" s="13">
        <v>1154</v>
      </c>
    </row>
    <row r="1156" spans="1:9" x14ac:dyDescent="0.25">
      <c r="A1156" s="13" t="str">
        <f t="shared" si="18"/>
        <v xml:space="preserve">907-403-F  Maintained Asphalt Pavement </v>
      </c>
      <c r="B1156" s="13" t="s">
        <v>1442</v>
      </c>
      <c r="C1156" s="13" t="s">
        <v>1443</v>
      </c>
      <c r="D1156" s="13" t="s">
        <v>425</v>
      </c>
      <c r="E1156" s="13" t="s">
        <v>1382</v>
      </c>
      <c r="F1156" s="13" t="s">
        <v>188</v>
      </c>
      <c r="G1156" s="13" t="s">
        <v>189</v>
      </c>
      <c r="H1156" s="13" t="s">
        <v>190</v>
      </c>
      <c r="I1156" s="13">
        <v>1155</v>
      </c>
    </row>
    <row r="1157" spans="1:9" x14ac:dyDescent="0.25">
      <c r="A1157" s="13" t="str">
        <f t="shared" si="18"/>
        <v xml:space="preserve">907-403-P  Asphalt for Pothole Patching </v>
      </c>
      <c r="B1157" s="13" t="s">
        <v>1444</v>
      </c>
      <c r="C1157" s="13" t="s">
        <v>1445</v>
      </c>
      <c r="D1157" s="13" t="s">
        <v>1008</v>
      </c>
      <c r="E1157" s="13" t="s">
        <v>1382</v>
      </c>
      <c r="F1157" s="13" t="s">
        <v>188</v>
      </c>
      <c r="G1157" s="13" t="s">
        <v>189</v>
      </c>
      <c r="H1157" s="13" t="s">
        <v>190</v>
      </c>
      <c r="I1157" s="13">
        <v>1156</v>
      </c>
    </row>
    <row r="1158" spans="1:9" x14ac:dyDescent="0.25">
      <c r="A1158" s="13" t="str">
        <f t="shared" si="18"/>
        <v xml:space="preserve">907-403-P  Asphalt for Pothole Patching </v>
      </c>
      <c r="B1158" s="13" t="s">
        <v>1444</v>
      </c>
      <c r="C1158" s="13" t="s">
        <v>1445</v>
      </c>
      <c r="D1158" s="13" t="s">
        <v>425</v>
      </c>
      <c r="E1158" s="13" t="s">
        <v>1382</v>
      </c>
      <c r="F1158" s="13" t="s">
        <v>188</v>
      </c>
      <c r="G1158" s="13" t="s">
        <v>189</v>
      </c>
      <c r="H1158" s="13" t="s">
        <v>190</v>
      </c>
      <c r="I1158" s="13">
        <v>1157</v>
      </c>
    </row>
    <row r="1159" spans="1:9" x14ac:dyDescent="0.25">
      <c r="A1159" s="13" t="str">
        <f t="shared" si="18"/>
        <v xml:space="preserve">403-S      Joint Sealant </v>
      </c>
      <c r="B1159" s="13" t="s">
        <v>1446</v>
      </c>
      <c r="C1159" s="13" t="s">
        <v>1447</v>
      </c>
      <c r="D1159" s="13" t="s">
        <v>221</v>
      </c>
      <c r="E1159" s="13" t="s">
        <v>187</v>
      </c>
      <c r="F1159" s="13" t="s">
        <v>188</v>
      </c>
      <c r="G1159" s="13" t="s">
        <v>189</v>
      </c>
      <c r="H1159" s="13" t="s">
        <v>190</v>
      </c>
      <c r="I1159" s="13">
        <v>1158</v>
      </c>
    </row>
    <row r="1160" spans="1:9" x14ac:dyDescent="0.25">
      <c r="A1160" s="13" t="str">
        <f t="shared" si="18"/>
        <v xml:space="preserve">907-403-S  Joint Sealant </v>
      </c>
      <c r="B1160" s="13" t="s">
        <v>1448</v>
      </c>
      <c r="C1160" s="13" t="s">
        <v>1447</v>
      </c>
      <c r="D1160" s="13" t="s">
        <v>221</v>
      </c>
      <c r="E1160" s="13" t="s">
        <v>187</v>
      </c>
      <c r="F1160" s="13" t="s">
        <v>188</v>
      </c>
      <c r="G1160" s="13" t="s">
        <v>189</v>
      </c>
      <c r="H1160" s="13" t="s">
        <v>190</v>
      </c>
      <c r="I1160" s="13">
        <v>1159</v>
      </c>
    </row>
    <row r="1161" spans="1:9" x14ac:dyDescent="0.25">
      <c r="A1161" s="13" t="str">
        <f t="shared" si="18"/>
        <v xml:space="preserve">403-S      Joint Sealant </v>
      </c>
      <c r="B1161" s="13" t="s">
        <v>1446</v>
      </c>
      <c r="C1161" s="13" t="s">
        <v>1447</v>
      </c>
      <c r="D1161" s="13" t="s">
        <v>230</v>
      </c>
      <c r="E1161" s="13" t="s">
        <v>187</v>
      </c>
      <c r="F1161" s="13" t="s">
        <v>188</v>
      </c>
      <c r="G1161" s="13" t="s">
        <v>189</v>
      </c>
      <c r="H1161" s="13" t="s">
        <v>190</v>
      </c>
      <c r="I1161" s="13">
        <v>1160</v>
      </c>
    </row>
    <row r="1162" spans="1:9" x14ac:dyDescent="0.25">
      <c r="A1162" s="13" t="str">
        <f t="shared" si="18"/>
        <v xml:space="preserve">907-403-S  Joint Sealant </v>
      </c>
      <c r="B1162" s="13" t="s">
        <v>1448</v>
      </c>
      <c r="C1162" s="13" t="s">
        <v>1447</v>
      </c>
      <c r="D1162" s="13" t="s">
        <v>230</v>
      </c>
      <c r="E1162" s="13" t="s">
        <v>187</v>
      </c>
      <c r="F1162" s="13" t="s">
        <v>188</v>
      </c>
      <c r="G1162" s="13" t="s">
        <v>189</v>
      </c>
      <c r="H1162" s="13" t="s">
        <v>190</v>
      </c>
      <c r="I1162" s="13">
        <v>1161</v>
      </c>
    </row>
    <row r="1163" spans="1:9" x14ac:dyDescent="0.25">
      <c r="A1163" s="13" t="str">
        <f t="shared" si="18"/>
        <v xml:space="preserve">404-A      2" Cold Bituminous Pavement, Type Binder </v>
      </c>
      <c r="B1163" s="13" t="s">
        <v>1449</v>
      </c>
      <c r="C1163" s="13" t="s">
        <v>1450</v>
      </c>
      <c r="D1163" s="13" t="s">
        <v>425</v>
      </c>
      <c r="E1163" s="13" t="s">
        <v>187</v>
      </c>
      <c r="F1163" s="13" t="s">
        <v>188</v>
      </c>
      <c r="G1163" s="13" t="s">
        <v>189</v>
      </c>
      <c r="H1163" s="13" t="s">
        <v>190</v>
      </c>
      <c r="I1163" s="13">
        <v>1162</v>
      </c>
    </row>
    <row r="1164" spans="1:9" x14ac:dyDescent="0.25">
      <c r="A1164" s="13" t="str">
        <f t="shared" si="18"/>
        <v xml:space="preserve">404-A      2" Cold Bituminous Pavement, Type Binder </v>
      </c>
      <c r="B1164" s="13" t="s">
        <v>1449</v>
      </c>
      <c r="C1164" s="13" t="s">
        <v>1450</v>
      </c>
      <c r="D1164" s="13" t="s">
        <v>228</v>
      </c>
      <c r="E1164" s="13" t="s">
        <v>187</v>
      </c>
      <c r="F1164" s="13" t="s">
        <v>188</v>
      </c>
      <c r="G1164" s="13" t="s">
        <v>189</v>
      </c>
      <c r="H1164" s="13" t="s">
        <v>190</v>
      </c>
      <c r="I1164" s="13">
        <v>1163</v>
      </c>
    </row>
    <row r="1165" spans="1:9" x14ac:dyDescent="0.25">
      <c r="A1165" s="13" t="str">
        <f t="shared" si="18"/>
        <v xml:space="preserve">404-A      2" Cold Bituminous Pavement, Type Surface </v>
      </c>
      <c r="B1165" s="13" t="s">
        <v>1449</v>
      </c>
      <c r="C1165" s="13" t="s">
        <v>1451</v>
      </c>
      <c r="D1165" s="13" t="s">
        <v>228</v>
      </c>
      <c r="E1165" s="13" t="s">
        <v>187</v>
      </c>
      <c r="F1165" s="13" t="s">
        <v>188</v>
      </c>
      <c r="G1165" s="13" t="s">
        <v>189</v>
      </c>
      <c r="H1165" s="13" t="s">
        <v>190</v>
      </c>
      <c r="I1165" s="13">
        <v>1164</v>
      </c>
    </row>
    <row r="1166" spans="1:9" x14ac:dyDescent="0.25">
      <c r="A1166" s="13" t="str">
        <f t="shared" si="18"/>
        <v xml:space="preserve">404-A      2" Cold Bituminous Pavement, Type Surface </v>
      </c>
      <c r="B1166" s="13" t="s">
        <v>1449</v>
      </c>
      <c r="C1166" s="13" t="s">
        <v>1451</v>
      </c>
      <c r="D1166" s="13" t="s">
        <v>425</v>
      </c>
      <c r="E1166" s="13" t="s">
        <v>187</v>
      </c>
      <c r="F1166" s="13" t="s">
        <v>188</v>
      </c>
      <c r="G1166" s="13" t="s">
        <v>189</v>
      </c>
      <c r="H1166" s="13" t="s">
        <v>190</v>
      </c>
      <c r="I1166" s="13">
        <v>1165</v>
      </c>
    </row>
    <row r="1167" spans="1:9" x14ac:dyDescent="0.25">
      <c r="A1167" s="13" t="str">
        <f t="shared" si="18"/>
        <v xml:space="preserve">404-B      Aggregate Top Dressing </v>
      </c>
      <c r="B1167" s="13" t="s">
        <v>1452</v>
      </c>
      <c r="C1167" s="13" t="s">
        <v>1453</v>
      </c>
      <c r="D1167" s="13" t="s">
        <v>425</v>
      </c>
      <c r="E1167" s="13" t="s">
        <v>187</v>
      </c>
      <c r="F1167" s="13" t="s">
        <v>188</v>
      </c>
      <c r="G1167" s="13" t="s">
        <v>189</v>
      </c>
      <c r="H1167" s="13" t="s">
        <v>190</v>
      </c>
      <c r="I1167" s="13">
        <v>1166</v>
      </c>
    </row>
    <row r="1168" spans="1:9" x14ac:dyDescent="0.25">
      <c r="A1168" s="13" t="str">
        <f t="shared" si="18"/>
        <v xml:space="preserve">907-405-A  Stone Matrix Asphalt, 9.5 mm Mixture </v>
      </c>
      <c r="B1168" s="13" t="s">
        <v>1454</v>
      </c>
      <c r="C1168" s="13" t="s">
        <v>1455</v>
      </c>
      <c r="D1168" s="13" t="s">
        <v>425</v>
      </c>
      <c r="E1168" s="13" t="s">
        <v>187</v>
      </c>
      <c r="F1168" s="13" t="s">
        <v>188</v>
      </c>
      <c r="G1168" s="13" t="s">
        <v>189</v>
      </c>
      <c r="H1168" s="13" t="s">
        <v>190</v>
      </c>
      <c r="I1168" s="13">
        <v>1167</v>
      </c>
    </row>
    <row r="1169" spans="1:9" x14ac:dyDescent="0.25">
      <c r="A1169" s="13" t="str">
        <f t="shared" si="18"/>
        <v xml:space="preserve">907-405-A  Stone Matrix Asphalt, 12.5 mm Mixture </v>
      </c>
      <c r="B1169" s="13" t="s">
        <v>1454</v>
      </c>
      <c r="C1169" s="13" t="s">
        <v>1456</v>
      </c>
      <c r="D1169" s="13" t="s">
        <v>425</v>
      </c>
      <c r="E1169" s="13" t="s">
        <v>187</v>
      </c>
      <c r="F1169" s="13" t="s">
        <v>188</v>
      </c>
      <c r="G1169" s="13" t="s">
        <v>189</v>
      </c>
      <c r="H1169" s="13" t="s">
        <v>190</v>
      </c>
      <c r="I1169" s="13">
        <v>1168</v>
      </c>
    </row>
    <row r="1170" spans="1:9" x14ac:dyDescent="0.25">
      <c r="A1170" s="13" t="str">
        <f t="shared" si="18"/>
        <v xml:space="preserve">907-405-A  Stone Matrix Asphalt, 19-mm Mixture </v>
      </c>
      <c r="B1170" s="13" t="s">
        <v>1454</v>
      </c>
      <c r="C1170" s="13" t="s">
        <v>1457</v>
      </c>
      <c r="D1170" s="13" t="s">
        <v>425</v>
      </c>
      <c r="E1170" s="13" t="s">
        <v>187</v>
      </c>
      <c r="F1170" s="13" t="s">
        <v>188</v>
      </c>
      <c r="G1170" s="13" t="s">
        <v>189</v>
      </c>
      <c r="H1170" s="13" t="s">
        <v>190</v>
      </c>
      <c r="I1170" s="13">
        <v>1169</v>
      </c>
    </row>
    <row r="1171" spans="1:9" x14ac:dyDescent="0.25">
      <c r="A1171" s="13" t="str">
        <f t="shared" si="18"/>
        <v xml:space="preserve">406-A      Cold Milling of Bituminous Pavement, All Depths </v>
      </c>
      <c r="B1171" s="13" t="s">
        <v>1458</v>
      </c>
      <c r="C1171" s="13" t="s">
        <v>1459</v>
      </c>
      <c r="D1171" s="13" t="s">
        <v>425</v>
      </c>
      <c r="E1171" s="13" t="s">
        <v>187</v>
      </c>
      <c r="F1171" s="13" t="s">
        <v>188</v>
      </c>
      <c r="G1171" s="13" t="s">
        <v>189</v>
      </c>
      <c r="H1171" s="13" t="s">
        <v>190</v>
      </c>
      <c r="I1171" s="13">
        <v>1170</v>
      </c>
    </row>
    <row r="1172" spans="1:9" x14ac:dyDescent="0.25">
      <c r="A1172" s="13" t="str">
        <f t="shared" si="18"/>
        <v xml:space="preserve">406-A      Cold Milling of Bituminous Pavement, All Depths </v>
      </c>
      <c r="B1172" s="13" t="s">
        <v>1458</v>
      </c>
      <c r="C1172" s="13" t="s">
        <v>1459</v>
      </c>
      <c r="D1172" s="13" t="s">
        <v>228</v>
      </c>
      <c r="E1172" s="13" t="s">
        <v>187</v>
      </c>
      <c r="F1172" s="13" t="s">
        <v>188</v>
      </c>
      <c r="G1172" s="13" t="s">
        <v>189</v>
      </c>
      <c r="H1172" s="13" t="s">
        <v>190</v>
      </c>
      <c r="I1172" s="13">
        <v>1171</v>
      </c>
    </row>
    <row r="1173" spans="1:9" x14ac:dyDescent="0.25">
      <c r="A1173" s="13" t="str">
        <f t="shared" si="18"/>
        <v xml:space="preserve">406-B      Cold Milling of Concrete Pavement, All Depths </v>
      </c>
      <c r="B1173" s="13" t="s">
        <v>1460</v>
      </c>
      <c r="C1173" s="13" t="s">
        <v>1461</v>
      </c>
      <c r="D1173" s="13" t="s">
        <v>228</v>
      </c>
      <c r="E1173" s="13" t="s">
        <v>187</v>
      </c>
      <c r="F1173" s="13" t="s">
        <v>188</v>
      </c>
      <c r="G1173" s="13" t="s">
        <v>189</v>
      </c>
      <c r="H1173" s="13" t="s">
        <v>190</v>
      </c>
      <c r="I1173" s="13">
        <v>1172</v>
      </c>
    </row>
    <row r="1174" spans="1:9" x14ac:dyDescent="0.25">
      <c r="A1174" s="13" t="str">
        <f t="shared" si="18"/>
        <v xml:space="preserve">406-B      Cold Milling of Concrete Pavement, All Depths </v>
      </c>
      <c r="B1174" s="13" t="s">
        <v>1460</v>
      </c>
      <c r="C1174" s="13" t="s">
        <v>1461</v>
      </c>
      <c r="D1174" s="13" t="s">
        <v>241</v>
      </c>
      <c r="E1174" s="13" t="s">
        <v>187</v>
      </c>
      <c r="F1174" s="13" t="s">
        <v>188</v>
      </c>
      <c r="G1174" s="13" t="s">
        <v>189</v>
      </c>
      <c r="H1174" s="13" t="s">
        <v>190</v>
      </c>
      <c r="I1174" s="13">
        <v>1173</v>
      </c>
    </row>
    <row r="1175" spans="1:9" x14ac:dyDescent="0.25">
      <c r="A1175" s="13" t="str">
        <f t="shared" si="18"/>
        <v xml:space="preserve">406-B      Cold Milling of Concrete Pavement, All Depths </v>
      </c>
      <c r="B1175" s="13" t="s">
        <v>1460</v>
      </c>
      <c r="C1175" s="13" t="s">
        <v>1461</v>
      </c>
      <c r="D1175" s="13" t="s">
        <v>425</v>
      </c>
      <c r="E1175" s="13" t="s">
        <v>187</v>
      </c>
      <c r="F1175" s="13" t="s">
        <v>188</v>
      </c>
      <c r="G1175" s="13" t="s">
        <v>189</v>
      </c>
      <c r="H1175" s="13" t="s">
        <v>190</v>
      </c>
      <c r="I1175" s="13">
        <v>1174</v>
      </c>
    </row>
    <row r="1176" spans="1:9" x14ac:dyDescent="0.25">
      <c r="A1176" s="13" t="str">
        <f t="shared" si="18"/>
        <v xml:space="preserve">406-C      Cold Milling of Shoulders, All Types, All Depths </v>
      </c>
      <c r="B1176" s="13" t="s">
        <v>1462</v>
      </c>
      <c r="C1176" s="13" t="s">
        <v>1463</v>
      </c>
      <c r="D1176" s="13" t="s">
        <v>241</v>
      </c>
      <c r="E1176" s="13" t="s">
        <v>187</v>
      </c>
      <c r="F1176" s="13" t="s">
        <v>188</v>
      </c>
      <c r="G1176" s="13" t="s">
        <v>189</v>
      </c>
      <c r="H1176" s="13" t="s">
        <v>190</v>
      </c>
      <c r="I1176" s="13">
        <v>1175</v>
      </c>
    </row>
    <row r="1177" spans="1:9" x14ac:dyDescent="0.25">
      <c r="A1177" s="13" t="str">
        <f t="shared" si="18"/>
        <v xml:space="preserve">406-C      Cold Milling of Shoulders, All Types, All Depths </v>
      </c>
      <c r="B1177" s="13" t="s">
        <v>1462</v>
      </c>
      <c r="C1177" s="13" t="s">
        <v>1463</v>
      </c>
      <c r="D1177" s="13" t="s">
        <v>228</v>
      </c>
      <c r="E1177" s="13" t="s">
        <v>187</v>
      </c>
      <c r="F1177" s="13" t="s">
        <v>188</v>
      </c>
      <c r="G1177" s="13" t="s">
        <v>189</v>
      </c>
      <c r="H1177" s="13" t="s">
        <v>190</v>
      </c>
      <c r="I1177" s="13">
        <v>1176</v>
      </c>
    </row>
    <row r="1178" spans="1:9" x14ac:dyDescent="0.25">
      <c r="A1178" s="13" t="str">
        <f t="shared" si="18"/>
        <v xml:space="preserve">406-C      Cold Milling of Shoulders, All Types, All Depths </v>
      </c>
      <c r="B1178" s="13" t="s">
        <v>1462</v>
      </c>
      <c r="C1178" s="13" t="s">
        <v>1463</v>
      </c>
      <c r="D1178" s="13" t="s">
        <v>425</v>
      </c>
      <c r="E1178" s="13" t="s">
        <v>187</v>
      </c>
      <c r="F1178" s="13" t="s">
        <v>188</v>
      </c>
      <c r="G1178" s="13" t="s">
        <v>189</v>
      </c>
      <c r="H1178" s="13" t="s">
        <v>190</v>
      </c>
      <c r="I1178" s="13">
        <v>1177</v>
      </c>
    </row>
    <row r="1179" spans="1:9" x14ac:dyDescent="0.25">
      <c r="A1179" s="13" t="str">
        <f t="shared" si="18"/>
        <v xml:space="preserve">406-D      Fine Milling of Bituminous Pavement, All Depths </v>
      </c>
      <c r="B1179" s="13" t="s">
        <v>1464</v>
      </c>
      <c r="C1179" s="13" t="s">
        <v>1465</v>
      </c>
      <c r="D1179" s="13" t="s">
        <v>228</v>
      </c>
      <c r="E1179" s="13" t="s">
        <v>187</v>
      </c>
      <c r="F1179" s="13" t="s">
        <v>188</v>
      </c>
      <c r="G1179" s="13" t="s">
        <v>189</v>
      </c>
      <c r="H1179" s="13" t="s">
        <v>190</v>
      </c>
      <c r="I1179" s="13">
        <v>1178</v>
      </c>
    </row>
    <row r="1180" spans="1:9" x14ac:dyDescent="0.25">
      <c r="A1180" s="13" t="str">
        <f t="shared" si="18"/>
        <v xml:space="preserve">406-D      Fine Milling of Bituminous Pavement, All Depths </v>
      </c>
      <c r="B1180" s="13" t="s">
        <v>1464</v>
      </c>
      <c r="C1180" s="13" t="s">
        <v>1465</v>
      </c>
      <c r="D1180" s="13" t="s">
        <v>241</v>
      </c>
      <c r="E1180" s="13" t="s">
        <v>187</v>
      </c>
      <c r="F1180" s="13" t="s">
        <v>188</v>
      </c>
      <c r="G1180" s="13" t="s">
        <v>189</v>
      </c>
      <c r="H1180" s="13" t="s">
        <v>190</v>
      </c>
      <c r="I1180" s="13">
        <v>1179</v>
      </c>
    </row>
    <row r="1181" spans="1:9" x14ac:dyDescent="0.25">
      <c r="A1181" s="13" t="str">
        <f t="shared" si="18"/>
        <v xml:space="preserve">406-D      Fine Milling of Bituminous Pavement, All Depths </v>
      </c>
      <c r="B1181" s="13" t="s">
        <v>1464</v>
      </c>
      <c r="C1181" s="13" t="s">
        <v>1465</v>
      </c>
      <c r="D1181" s="13" t="s">
        <v>425</v>
      </c>
      <c r="E1181" s="13" t="s">
        <v>187</v>
      </c>
      <c r="F1181" s="13" t="s">
        <v>188</v>
      </c>
      <c r="G1181" s="13" t="s">
        <v>189</v>
      </c>
      <c r="H1181" s="13" t="s">
        <v>190</v>
      </c>
      <c r="I1181" s="13">
        <v>1180</v>
      </c>
    </row>
    <row r="1182" spans="1:9" x14ac:dyDescent="0.25">
      <c r="A1182" s="13" t="str">
        <f t="shared" si="18"/>
        <v xml:space="preserve">406-E      Fine Milling of Concrete Pavement, All Depths </v>
      </c>
      <c r="B1182" s="13" t="s">
        <v>1466</v>
      </c>
      <c r="C1182" s="13" t="s">
        <v>1467</v>
      </c>
      <c r="D1182" s="13" t="s">
        <v>425</v>
      </c>
      <c r="E1182" s="13" t="s">
        <v>187</v>
      </c>
      <c r="F1182" s="13" t="s">
        <v>188</v>
      </c>
      <c r="G1182" s="13" t="s">
        <v>189</v>
      </c>
      <c r="H1182" s="13" t="s">
        <v>190</v>
      </c>
      <c r="I1182" s="13">
        <v>1181</v>
      </c>
    </row>
    <row r="1183" spans="1:9" x14ac:dyDescent="0.25">
      <c r="A1183" s="13" t="str">
        <f t="shared" si="18"/>
        <v xml:space="preserve">406-E      Fine Milling of Concrete Pavement, All Depths </v>
      </c>
      <c r="B1183" s="13" t="s">
        <v>1466</v>
      </c>
      <c r="C1183" s="13" t="s">
        <v>1467</v>
      </c>
      <c r="D1183" s="13" t="s">
        <v>228</v>
      </c>
      <c r="E1183" s="13" t="s">
        <v>187</v>
      </c>
      <c r="F1183" s="13" t="s">
        <v>188</v>
      </c>
      <c r="G1183" s="13" t="s">
        <v>189</v>
      </c>
      <c r="H1183" s="13" t="s">
        <v>190</v>
      </c>
      <c r="I1183" s="13">
        <v>1182</v>
      </c>
    </row>
    <row r="1184" spans="1:9" x14ac:dyDescent="0.25">
      <c r="A1184" s="13" t="str">
        <f t="shared" si="18"/>
        <v xml:space="preserve">406-E      Fine Milling of Concrete Pavement, All Depths </v>
      </c>
      <c r="B1184" s="13" t="s">
        <v>1466</v>
      </c>
      <c r="C1184" s="13" t="s">
        <v>1467</v>
      </c>
      <c r="D1184" s="13" t="s">
        <v>241</v>
      </c>
      <c r="E1184" s="13" t="s">
        <v>187</v>
      </c>
      <c r="F1184" s="13" t="s">
        <v>188</v>
      </c>
      <c r="G1184" s="13" t="s">
        <v>189</v>
      </c>
      <c r="H1184" s="13" t="s">
        <v>190</v>
      </c>
      <c r="I1184" s="13">
        <v>1183</v>
      </c>
    </row>
    <row r="1185" spans="1:9" x14ac:dyDescent="0.25">
      <c r="A1185" s="13" t="str">
        <f t="shared" si="18"/>
        <v xml:space="preserve">406-F      Fine Milling of Shoulders, All Depths </v>
      </c>
      <c r="B1185" s="13" t="s">
        <v>1468</v>
      </c>
      <c r="C1185" s="13" t="s">
        <v>1469</v>
      </c>
      <c r="D1185" s="13" t="s">
        <v>228</v>
      </c>
      <c r="E1185" s="13" t="s">
        <v>187</v>
      </c>
      <c r="F1185" s="13" t="s">
        <v>188</v>
      </c>
      <c r="G1185" s="13" t="s">
        <v>189</v>
      </c>
      <c r="H1185" s="13" t="s">
        <v>190</v>
      </c>
      <c r="I1185" s="13">
        <v>1184</v>
      </c>
    </row>
    <row r="1186" spans="1:9" x14ac:dyDescent="0.25">
      <c r="A1186" s="13" t="str">
        <f t="shared" si="18"/>
        <v xml:space="preserve">406-F      Fine Milling of Shoulders, All Depths </v>
      </c>
      <c r="B1186" s="13" t="s">
        <v>1468</v>
      </c>
      <c r="C1186" s="13" t="s">
        <v>1469</v>
      </c>
      <c r="D1186" s="13" t="s">
        <v>241</v>
      </c>
      <c r="E1186" s="13" t="s">
        <v>187</v>
      </c>
      <c r="F1186" s="13" t="s">
        <v>188</v>
      </c>
      <c r="G1186" s="13" t="s">
        <v>189</v>
      </c>
      <c r="H1186" s="13" t="s">
        <v>190</v>
      </c>
      <c r="I1186" s="13">
        <v>1185</v>
      </c>
    </row>
    <row r="1187" spans="1:9" x14ac:dyDescent="0.25">
      <c r="A1187" s="13" t="str">
        <f t="shared" si="18"/>
        <v xml:space="preserve">406-F      Fine Milling of Shoulders, All Depths </v>
      </c>
      <c r="B1187" s="13" t="s">
        <v>1468</v>
      </c>
      <c r="C1187" s="13" t="s">
        <v>1469</v>
      </c>
      <c r="D1187" s="13" t="s">
        <v>425</v>
      </c>
      <c r="E1187" s="13" t="s">
        <v>187</v>
      </c>
      <c r="F1187" s="13" t="s">
        <v>188</v>
      </c>
      <c r="G1187" s="13" t="s">
        <v>189</v>
      </c>
      <c r="H1187" s="13" t="s">
        <v>190</v>
      </c>
      <c r="I1187" s="13">
        <v>1186</v>
      </c>
    </row>
    <row r="1188" spans="1:9" x14ac:dyDescent="0.25">
      <c r="A1188" s="13" t="str">
        <f t="shared" si="18"/>
        <v xml:space="preserve">407-A      Asphalt for Tack Coat </v>
      </c>
      <c r="B1188" s="13" t="s">
        <v>1470</v>
      </c>
      <c r="C1188" s="13" t="s">
        <v>1471</v>
      </c>
      <c r="D1188" s="13" t="s">
        <v>1326</v>
      </c>
      <c r="E1188" s="13" t="s">
        <v>1472</v>
      </c>
      <c r="F1188" s="13" t="s">
        <v>188</v>
      </c>
      <c r="G1188" s="13" t="s">
        <v>189</v>
      </c>
      <c r="H1188" s="13" t="s">
        <v>190</v>
      </c>
      <c r="I1188" s="13">
        <v>1187</v>
      </c>
    </row>
    <row r="1189" spans="1:9" x14ac:dyDescent="0.25">
      <c r="A1189" s="13" t="str">
        <f t="shared" si="18"/>
        <v xml:space="preserve">408-A      Asphalt for Prime Coat, Cut-Back MC-70 </v>
      </c>
      <c r="B1189" s="13" t="s">
        <v>1473</v>
      </c>
      <c r="C1189" s="13" t="s">
        <v>1474</v>
      </c>
      <c r="D1189" s="13" t="s">
        <v>1326</v>
      </c>
      <c r="E1189" s="13" t="s">
        <v>1472</v>
      </c>
      <c r="F1189" s="13" t="s">
        <v>188</v>
      </c>
      <c r="G1189" s="13" t="s">
        <v>189</v>
      </c>
      <c r="H1189" s="13" t="s">
        <v>190</v>
      </c>
      <c r="I1189" s="13">
        <v>1188</v>
      </c>
    </row>
    <row r="1190" spans="1:9" x14ac:dyDescent="0.25">
      <c r="A1190" s="13" t="str">
        <f t="shared" si="18"/>
        <v xml:space="preserve">408-A      Asphalt for Prime Coat, Cut-Back MC-70 or Emulsified EA-1 </v>
      </c>
      <c r="B1190" s="13" t="s">
        <v>1473</v>
      </c>
      <c r="C1190" s="13" t="s">
        <v>1475</v>
      </c>
      <c r="D1190" s="13" t="s">
        <v>1326</v>
      </c>
      <c r="E1190" s="13" t="s">
        <v>1472</v>
      </c>
      <c r="F1190" s="13" t="s">
        <v>188</v>
      </c>
      <c r="G1190" s="13" t="s">
        <v>189</v>
      </c>
      <c r="H1190" s="13" t="s">
        <v>190</v>
      </c>
      <c r="I1190" s="13">
        <v>1189</v>
      </c>
    </row>
    <row r="1191" spans="1:9" x14ac:dyDescent="0.25">
      <c r="A1191" s="13" t="str">
        <f t="shared" si="18"/>
        <v xml:space="preserve">408-A      Asphalt for Prime Coat, Emulsified Asphalt EA-1 </v>
      </c>
      <c r="B1191" s="13" t="s">
        <v>1473</v>
      </c>
      <c r="C1191" s="13" t="s">
        <v>1476</v>
      </c>
      <c r="D1191" s="13" t="s">
        <v>1326</v>
      </c>
      <c r="E1191" s="13" t="s">
        <v>1472</v>
      </c>
      <c r="F1191" s="13" t="s">
        <v>188</v>
      </c>
      <c r="G1191" s="13" t="s">
        <v>189</v>
      </c>
      <c r="H1191" s="13" t="s">
        <v>190</v>
      </c>
      <c r="I1191" s="13">
        <v>1190</v>
      </c>
    </row>
    <row r="1192" spans="1:9" x14ac:dyDescent="0.25">
      <c r="A1192" s="13" t="str">
        <f t="shared" si="18"/>
        <v xml:space="preserve">409-A      Geotextile Fabric For Underseal </v>
      </c>
      <c r="B1192" s="13" t="s">
        <v>1477</v>
      </c>
      <c r="C1192" s="13" t="s">
        <v>1478</v>
      </c>
      <c r="D1192" s="13" t="s">
        <v>228</v>
      </c>
      <c r="E1192" s="13" t="s">
        <v>187</v>
      </c>
      <c r="F1192" s="13" t="s">
        <v>188</v>
      </c>
      <c r="G1192" s="13" t="s">
        <v>189</v>
      </c>
      <c r="H1192" s="13" t="s">
        <v>190</v>
      </c>
      <c r="I1192" s="13">
        <v>1191</v>
      </c>
    </row>
    <row r="1193" spans="1:9" x14ac:dyDescent="0.25">
      <c r="A1193" s="13" t="str">
        <f t="shared" si="18"/>
        <v xml:space="preserve">409-A      Geotextile Fabric For Underseal, Type IV </v>
      </c>
      <c r="B1193" s="13" t="s">
        <v>1477</v>
      </c>
      <c r="C1193" s="13" t="s">
        <v>1479</v>
      </c>
      <c r="D1193" s="13" t="s">
        <v>228</v>
      </c>
      <c r="E1193" s="13" t="s">
        <v>187</v>
      </c>
      <c r="F1193" s="13" t="s">
        <v>188</v>
      </c>
      <c r="G1193" s="13" t="s">
        <v>189</v>
      </c>
      <c r="H1193" s="13" t="s">
        <v>190</v>
      </c>
      <c r="I1193" s="13">
        <v>1192</v>
      </c>
    </row>
    <row r="1194" spans="1:9" x14ac:dyDescent="0.25">
      <c r="A1194" s="13" t="str">
        <f t="shared" si="18"/>
        <v xml:space="preserve">409-A      Geotextile Fabric For Underseal, Type V </v>
      </c>
      <c r="B1194" s="13" t="s">
        <v>1477</v>
      </c>
      <c r="C1194" s="13" t="s">
        <v>1480</v>
      </c>
      <c r="D1194" s="13" t="s">
        <v>228</v>
      </c>
      <c r="E1194" s="13" t="s">
        <v>187</v>
      </c>
      <c r="F1194" s="13" t="s">
        <v>188</v>
      </c>
      <c r="G1194" s="13" t="s">
        <v>189</v>
      </c>
      <c r="H1194" s="13" t="s">
        <v>190</v>
      </c>
      <c r="I1194" s="13">
        <v>1193</v>
      </c>
    </row>
    <row r="1195" spans="1:9" x14ac:dyDescent="0.25">
      <c r="A1195" s="13" t="str">
        <f t="shared" si="18"/>
        <v xml:space="preserve">409-A      Geotextile Fabric For Underseal, Type VII </v>
      </c>
      <c r="B1195" s="13" t="s">
        <v>1477</v>
      </c>
      <c r="C1195" s="13" t="s">
        <v>1481</v>
      </c>
      <c r="D1195" s="13" t="s">
        <v>228</v>
      </c>
      <c r="E1195" s="13" t="s">
        <v>187</v>
      </c>
      <c r="F1195" s="13" t="s">
        <v>188</v>
      </c>
      <c r="G1195" s="13" t="s">
        <v>189</v>
      </c>
      <c r="H1195" s="13" t="s">
        <v>190</v>
      </c>
      <c r="I1195" s="13">
        <v>1194</v>
      </c>
    </row>
    <row r="1196" spans="1:9" x14ac:dyDescent="0.25">
      <c r="A1196" s="13" t="str">
        <f t="shared" si="18"/>
        <v xml:space="preserve">409-B      Asphalt Cement for Fabric Underseal </v>
      </c>
      <c r="B1196" s="13" t="s">
        <v>1482</v>
      </c>
      <c r="C1196" s="13" t="s">
        <v>1483</v>
      </c>
      <c r="D1196" s="13" t="s">
        <v>1326</v>
      </c>
      <c r="E1196" s="13" t="s">
        <v>1484</v>
      </c>
      <c r="F1196" s="13" t="s">
        <v>188</v>
      </c>
      <c r="G1196" s="13" t="s">
        <v>189</v>
      </c>
      <c r="H1196" s="13" t="s">
        <v>190</v>
      </c>
      <c r="I1196" s="13">
        <v>1195</v>
      </c>
    </row>
    <row r="1197" spans="1:9" x14ac:dyDescent="0.25">
      <c r="A1197" s="13" t="str">
        <f t="shared" si="18"/>
        <v xml:space="preserve">907-410-A  Asphalt for Surface Treatment, Grade CBC-1h </v>
      </c>
      <c r="B1197" s="13" t="s">
        <v>1485</v>
      </c>
      <c r="C1197" s="13" t="s">
        <v>1486</v>
      </c>
      <c r="D1197" s="13" t="s">
        <v>1326</v>
      </c>
      <c r="E1197" s="13" t="s">
        <v>1484</v>
      </c>
      <c r="F1197" s="13" t="s">
        <v>188</v>
      </c>
      <c r="G1197" s="13" t="s">
        <v>189</v>
      </c>
      <c r="H1197" s="13" t="s">
        <v>190</v>
      </c>
      <c r="I1197" s="13">
        <v>1196</v>
      </c>
    </row>
    <row r="1198" spans="1:9" x14ac:dyDescent="0.25">
      <c r="A1198" s="13" t="str">
        <f t="shared" si="18"/>
        <v xml:space="preserve">907-410-A  Asphalt for Surface Treatment, Grade CRS-2P </v>
      </c>
      <c r="B1198" s="13" t="s">
        <v>1485</v>
      </c>
      <c r="C1198" s="13" t="s">
        <v>1487</v>
      </c>
      <c r="D1198" s="13" t="s">
        <v>1326</v>
      </c>
      <c r="E1198" s="13" t="s">
        <v>1484</v>
      </c>
      <c r="F1198" s="13" t="s">
        <v>188</v>
      </c>
      <c r="G1198" s="13" t="s">
        <v>189</v>
      </c>
      <c r="H1198" s="13" t="s">
        <v>190</v>
      </c>
      <c r="I1198" s="13">
        <v>1197</v>
      </c>
    </row>
    <row r="1199" spans="1:9" x14ac:dyDescent="0.25">
      <c r="A1199" s="13" t="str">
        <f t="shared" si="18"/>
        <v xml:space="preserve">907-410-A  Asphalt for Surface Treatment, Grade LD-7 </v>
      </c>
      <c r="B1199" s="13" t="s">
        <v>1485</v>
      </c>
      <c r="C1199" s="13" t="s">
        <v>1488</v>
      </c>
      <c r="D1199" s="13" t="s">
        <v>1326</v>
      </c>
      <c r="E1199" s="13" t="s">
        <v>1484</v>
      </c>
      <c r="F1199" s="13" t="s">
        <v>188</v>
      </c>
      <c r="G1199" s="13" t="s">
        <v>189</v>
      </c>
      <c r="H1199" s="13" t="s">
        <v>190</v>
      </c>
      <c r="I1199" s="13">
        <v>1198</v>
      </c>
    </row>
    <row r="1200" spans="1:9" x14ac:dyDescent="0.25">
      <c r="A1200" s="13" t="str">
        <f t="shared" si="18"/>
        <v xml:space="preserve">907-410-B  Seal Aggregate Cover Material, Size 7, Limestone </v>
      </c>
      <c r="B1200" s="13" t="s">
        <v>1489</v>
      </c>
      <c r="C1200" s="13" t="s">
        <v>1490</v>
      </c>
      <c r="D1200" s="13" t="s">
        <v>241</v>
      </c>
      <c r="E1200" s="13" t="s">
        <v>1484</v>
      </c>
      <c r="F1200" s="13" t="s">
        <v>188</v>
      </c>
      <c r="G1200" s="13" t="s">
        <v>189</v>
      </c>
      <c r="H1200" s="13" t="s">
        <v>190</v>
      </c>
      <c r="I1200" s="13">
        <v>1199</v>
      </c>
    </row>
    <row r="1201" spans="1:9" x14ac:dyDescent="0.25">
      <c r="A1201" s="13" t="str">
        <f t="shared" si="18"/>
        <v xml:space="preserve">907-410-B  Seal Aggregate Cover Material, Size 89, Limestone </v>
      </c>
      <c r="B1201" s="13" t="s">
        <v>1489</v>
      </c>
      <c r="C1201" s="13" t="s">
        <v>1491</v>
      </c>
      <c r="D1201" s="13" t="s">
        <v>241</v>
      </c>
      <c r="E1201" s="13" t="s">
        <v>1484</v>
      </c>
      <c r="F1201" s="13" t="s">
        <v>188</v>
      </c>
      <c r="G1201" s="13" t="s">
        <v>189</v>
      </c>
      <c r="H1201" s="13" t="s">
        <v>190</v>
      </c>
      <c r="I1201" s="13">
        <v>1200</v>
      </c>
    </row>
    <row r="1202" spans="1:9" x14ac:dyDescent="0.25">
      <c r="A1202" s="13" t="str">
        <f t="shared" si="18"/>
        <v xml:space="preserve">907-410-C  Asphalt for Fog Seal, Grade LD-7 or CHPF-1 </v>
      </c>
      <c r="B1202" s="13" t="s">
        <v>1492</v>
      </c>
      <c r="C1202" s="13" t="s">
        <v>1493</v>
      </c>
      <c r="D1202" s="13" t="s">
        <v>1326</v>
      </c>
      <c r="E1202" s="13" t="s">
        <v>1484</v>
      </c>
      <c r="F1202" s="13" t="s">
        <v>188</v>
      </c>
      <c r="G1202" s="13" t="s">
        <v>189</v>
      </c>
      <c r="H1202" s="13" t="s">
        <v>190</v>
      </c>
      <c r="I1202" s="13">
        <v>1201</v>
      </c>
    </row>
    <row r="1203" spans="1:9" x14ac:dyDescent="0.25">
      <c r="A1203" s="13" t="str">
        <f t="shared" si="18"/>
        <v xml:space="preserve">907-410-D  Asphalt for Rejuvenating Fog Seal, Grade CMS-1PF </v>
      </c>
      <c r="B1203" s="13" t="s">
        <v>1494</v>
      </c>
      <c r="C1203" s="13" t="s">
        <v>1495</v>
      </c>
      <c r="D1203" s="13" t="s">
        <v>1326</v>
      </c>
      <c r="E1203" s="13" t="s">
        <v>1484</v>
      </c>
      <c r="F1203" s="13" t="s">
        <v>188</v>
      </c>
      <c r="G1203" s="13" t="s">
        <v>189</v>
      </c>
      <c r="H1203" s="13" t="s">
        <v>190</v>
      </c>
      <c r="I1203" s="13">
        <v>1202</v>
      </c>
    </row>
    <row r="1204" spans="1:9" x14ac:dyDescent="0.25">
      <c r="A1204" s="13" t="s">
        <v>1496</v>
      </c>
      <c r="B1204" s="13" t="s">
        <v>1497</v>
      </c>
      <c r="C1204" s="13" t="s">
        <v>1498</v>
      </c>
      <c r="D1204" s="13" t="s">
        <v>425</v>
      </c>
      <c r="E1204" s="13" t="s">
        <v>1382</v>
      </c>
      <c r="F1204" s="13" t="s">
        <v>188</v>
      </c>
      <c r="G1204" s="13" t="s">
        <v>189</v>
      </c>
      <c r="H1204" s="13" t="s">
        <v>190</v>
      </c>
      <c r="I1204" s="13">
        <v>1203</v>
      </c>
    </row>
    <row r="1205" spans="1:9" x14ac:dyDescent="0.25">
      <c r="A1205" s="13" t="str">
        <f t="shared" si="18"/>
        <v xml:space="preserve">907-411-A  Ultra Thin Asphalt Pavement </v>
      </c>
      <c r="B1205" s="13" t="s">
        <v>1499</v>
      </c>
      <c r="C1205" s="13" t="s">
        <v>1498</v>
      </c>
      <c r="D1205" s="13" t="s">
        <v>425</v>
      </c>
      <c r="E1205" s="13" t="s">
        <v>1382</v>
      </c>
      <c r="F1205" s="13" t="s">
        <v>188</v>
      </c>
      <c r="G1205" s="13" t="s">
        <v>189</v>
      </c>
      <c r="H1205" s="13" t="s">
        <v>190</v>
      </c>
      <c r="I1205" s="13">
        <v>1204</v>
      </c>
    </row>
    <row r="1206" spans="1:9" x14ac:dyDescent="0.25">
      <c r="A1206" s="13" t="str">
        <f t="shared" si="18"/>
        <v xml:space="preserve">412-A      Pre-Grinding </v>
      </c>
      <c r="B1206" s="13" t="s">
        <v>1500</v>
      </c>
      <c r="C1206" s="13" t="s">
        <v>1501</v>
      </c>
      <c r="D1206" s="13" t="s">
        <v>308</v>
      </c>
      <c r="E1206" s="13" t="s">
        <v>187</v>
      </c>
      <c r="F1206" s="13" t="s">
        <v>188</v>
      </c>
      <c r="G1206" s="13" t="s">
        <v>189</v>
      </c>
      <c r="H1206" s="13" t="s">
        <v>190</v>
      </c>
      <c r="I1206" s="13">
        <v>1205</v>
      </c>
    </row>
    <row r="1207" spans="1:9" x14ac:dyDescent="0.25">
      <c r="A1207" s="13" t="str">
        <f t="shared" si="18"/>
        <v xml:space="preserve">413-A      Joint Sealer Material </v>
      </c>
      <c r="B1207" s="13" t="s">
        <v>1502</v>
      </c>
      <c r="C1207" s="13" t="s">
        <v>1503</v>
      </c>
      <c r="D1207" s="13" t="s">
        <v>1326</v>
      </c>
      <c r="E1207" s="13" t="s">
        <v>187</v>
      </c>
      <c r="F1207" s="13" t="s">
        <v>188</v>
      </c>
      <c r="G1207" s="13" t="s">
        <v>189</v>
      </c>
      <c r="H1207" s="13" t="s">
        <v>190</v>
      </c>
      <c r="I1207" s="13">
        <v>1206</v>
      </c>
    </row>
    <row r="1208" spans="1:9" x14ac:dyDescent="0.25">
      <c r="A1208" s="13" t="str">
        <f t="shared" si="18"/>
        <v xml:space="preserve">907-413-A  Joint Sealer Material, Mastic Patching Material </v>
      </c>
      <c r="B1208" s="13" t="s">
        <v>1504</v>
      </c>
      <c r="C1208" s="13" t="s">
        <v>1505</v>
      </c>
      <c r="D1208" s="13" t="s">
        <v>230</v>
      </c>
      <c r="E1208" s="13" t="s">
        <v>187</v>
      </c>
      <c r="F1208" s="13" t="s">
        <v>188</v>
      </c>
      <c r="G1208" s="13" t="s">
        <v>189</v>
      </c>
      <c r="H1208" s="13" t="s">
        <v>190</v>
      </c>
      <c r="I1208" s="13">
        <v>1207</v>
      </c>
    </row>
    <row r="1209" spans="1:9" x14ac:dyDescent="0.25">
      <c r="A1209" s="13" t="str">
        <f t="shared" si="18"/>
        <v xml:space="preserve">907-413-A  Joint Sealer Material, Mastic Patching Material </v>
      </c>
      <c r="B1209" s="13" t="s">
        <v>1504</v>
      </c>
      <c r="C1209" s="13" t="s">
        <v>1505</v>
      </c>
      <c r="D1209" s="13" t="s">
        <v>1326</v>
      </c>
      <c r="E1209" s="13" t="s">
        <v>187</v>
      </c>
      <c r="F1209" s="13" t="s">
        <v>188</v>
      </c>
      <c r="G1209" s="13" t="s">
        <v>189</v>
      </c>
      <c r="H1209" s="13" t="s">
        <v>190</v>
      </c>
      <c r="I1209" s="13">
        <v>1208</v>
      </c>
    </row>
    <row r="1210" spans="1:9" x14ac:dyDescent="0.25">
      <c r="A1210" s="13" t="str">
        <f t="shared" si="18"/>
        <v xml:space="preserve">413-B      Cleaning and Sealing Joints </v>
      </c>
      <c r="B1210" s="13" t="s">
        <v>1506</v>
      </c>
      <c r="C1210" s="13" t="s">
        <v>1507</v>
      </c>
      <c r="D1210" s="13" t="s">
        <v>230</v>
      </c>
      <c r="E1210" s="13" t="s">
        <v>187</v>
      </c>
      <c r="F1210" s="13" t="s">
        <v>188</v>
      </c>
      <c r="G1210" s="13" t="s">
        <v>189</v>
      </c>
      <c r="H1210" s="13" t="s">
        <v>190</v>
      </c>
      <c r="I1210" s="13">
        <v>1209</v>
      </c>
    </row>
    <row r="1211" spans="1:9" x14ac:dyDescent="0.25">
      <c r="A1211" s="13" t="str">
        <f t="shared" si="18"/>
        <v xml:space="preserve">413-B      Cleaning and Sealing Joints </v>
      </c>
      <c r="B1211" s="13" t="s">
        <v>1506</v>
      </c>
      <c r="C1211" s="13" t="s">
        <v>1507</v>
      </c>
      <c r="D1211" s="13" t="s">
        <v>221</v>
      </c>
      <c r="E1211" s="13" t="s">
        <v>187</v>
      </c>
      <c r="F1211" s="13" t="s">
        <v>188</v>
      </c>
      <c r="G1211" s="13" t="s">
        <v>189</v>
      </c>
      <c r="H1211" s="13" t="s">
        <v>190</v>
      </c>
      <c r="I1211" s="13">
        <v>1210</v>
      </c>
    </row>
    <row r="1212" spans="1:9" x14ac:dyDescent="0.25">
      <c r="A1212" s="13" t="str">
        <f t="shared" si="18"/>
        <v xml:space="preserve">413-C      Cleaning and Sealing Cracks </v>
      </c>
      <c r="B1212" s="13" t="s">
        <v>1508</v>
      </c>
      <c r="C1212" s="13" t="s">
        <v>1509</v>
      </c>
      <c r="D1212" s="13" t="s">
        <v>230</v>
      </c>
      <c r="E1212" s="13" t="s">
        <v>187</v>
      </c>
      <c r="F1212" s="13" t="s">
        <v>188</v>
      </c>
      <c r="G1212" s="13" t="s">
        <v>189</v>
      </c>
      <c r="H1212" s="13" t="s">
        <v>190</v>
      </c>
      <c r="I1212" s="13">
        <v>1211</v>
      </c>
    </row>
    <row r="1213" spans="1:9" x14ac:dyDescent="0.25">
      <c r="A1213" s="13" t="str">
        <f t="shared" si="18"/>
        <v xml:space="preserve">413-C      Cleaning and Sealing Cracks </v>
      </c>
      <c r="B1213" s="13" t="s">
        <v>1508</v>
      </c>
      <c r="C1213" s="13" t="s">
        <v>1509</v>
      </c>
      <c r="D1213" s="13" t="s">
        <v>221</v>
      </c>
      <c r="E1213" s="13" t="s">
        <v>187</v>
      </c>
      <c r="F1213" s="13" t="s">
        <v>188</v>
      </c>
      <c r="G1213" s="13" t="s">
        <v>189</v>
      </c>
      <c r="H1213" s="13" t="s">
        <v>190</v>
      </c>
      <c r="I1213" s="13">
        <v>1212</v>
      </c>
    </row>
    <row r="1214" spans="1:9" x14ac:dyDescent="0.25">
      <c r="A1214" s="13" t="str">
        <f t="shared" si="18"/>
        <v xml:space="preserve">413-D      Cleaning and Filling Joints </v>
      </c>
      <c r="B1214" s="13" t="s">
        <v>1510</v>
      </c>
      <c r="C1214" s="13" t="s">
        <v>1511</v>
      </c>
      <c r="D1214" s="13" t="s">
        <v>221</v>
      </c>
      <c r="E1214" s="13" t="s">
        <v>187</v>
      </c>
      <c r="F1214" s="13" t="s">
        <v>188</v>
      </c>
      <c r="G1214" s="13" t="s">
        <v>189</v>
      </c>
      <c r="H1214" s="13" t="s">
        <v>190</v>
      </c>
      <c r="I1214" s="13">
        <v>1213</v>
      </c>
    </row>
    <row r="1215" spans="1:9" x14ac:dyDescent="0.25">
      <c r="A1215" s="13" t="str">
        <f t="shared" si="18"/>
        <v xml:space="preserve">907-413-D  Cleaning and Filling Joints and Cracks </v>
      </c>
      <c r="B1215" s="13" t="s">
        <v>1512</v>
      </c>
      <c r="C1215" s="13" t="s">
        <v>1513</v>
      </c>
      <c r="D1215" s="13" t="s">
        <v>230</v>
      </c>
      <c r="E1215" s="13" t="s">
        <v>187</v>
      </c>
      <c r="F1215" s="13" t="s">
        <v>188</v>
      </c>
      <c r="G1215" s="13" t="s">
        <v>189</v>
      </c>
      <c r="H1215" s="13" t="s">
        <v>190</v>
      </c>
      <c r="I1215" s="13">
        <v>1214</v>
      </c>
    </row>
    <row r="1216" spans="1:9" x14ac:dyDescent="0.25">
      <c r="A1216" s="13" t="str">
        <f t="shared" si="18"/>
        <v xml:space="preserve">413-D      Cleaning and Filling Joints </v>
      </c>
      <c r="B1216" s="13" t="s">
        <v>1510</v>
      </c>
      <c r="C1216" s="13" t="s">
        <v>1511</v>
      </c>
      <c r="D1216" s="13" t="s">
        <v>230</v>
      </c>
      <c r="E1216" s="13" t="s">
        <v>187</v>
      </c>
      <c r="F1216" s="13" t="s">
        <v>188</v>
      </c>
      <c r="G1216" s="13" t="s">
        <v>189</v>
      </c>
      <c r="H1216" s="13" t="s">
        <v>190</v>
      </c>
      <c r="I1216" s="13">
        <v>1215</v>
      </c>
    </row>
    <row r="1217" spans="1:9" x14ac:dyDescent="0.25">
      <c r="A1217" s="13" t="str">
        <f t="shared" si="18"/>
        <v xml:space="preserve">413-D      Cleaning and Filling Joints in PCC Pavement </v>
      </c>
      <c r="B1217" s="13" t="s">
        <v>1510</v>
      </c>
      <c r="C1217" s="13" t="s">
        <v>1514</v>
      </c>
      <c r="D1217" s="13" t="s">
        <v>230</v>
      </c>
      <c r="E1217" s="13" t="s">
        <v>187</v>
      </c>
      <c r="F1217" s="13" t="s">
        <v>188</v>
      </c>
      <c r="G1217" s="13" t="s">
        <v>189</v>
      </c>
      <c r="H1217" s="13" t="s">
        <v>190</v>
      </c>
      <c r="I1217" s="13">
        <v>1216</v>
      </c>
    </row>
    <row r="1218" spans="1:9" x14ac:dyDescent="0.25">
      <c r="A1218" s="13" t="str">
        <f t="shared" si="18"/>
        <v xml:space="preserve">413-D      Cleaning and Filling Joints in PCC Pavement, 10" or Less </v>
      </c>
      <c r="B1218" s="13" t="s">
        <v>1510</v>
      </c>
      <c r="C1218" s="13" t="s">
        <v>1515</v>
      </c>
      <c r="D1218" s="13" t="s">
        <v>230</v>
      </c>
      <c r="E1218" s="13" t="s">
        <v>187</v>
      </c>
      <c r="F1218" s="13" t="s">
        <v>188</v>
      </c>
      <c r="G1218" s="13" t="s">
        <v>189</v>
      </c>
      <c r="H1218" s="13" t="s">
        <v>190</v>
      </c>
      <c r="I1218" s="13">
        <v>1217</v>
      </c>
    </row>
    <row r="1219" spans="1:9" x14ac:dyDescent="0.25">
      <c r="A1219" s="13" t="str">
        <f t="shared" si="18"/>
        <v xml:space="preserve">413-D      Cleaning and Filling Joints in PCC Pavement, Greater Than 10" </v>
      </c>
      <c r="B1219" s="13" t="s">
        <v>1510</v>
      </c>
      <c r="C1219" s="13" t="s">
        <v>1516</v>
      </c>
      <c r="D1219" s="13" t="s">
        <v>230</v>
      </c>
      <c r="E1219" s="13" t="s">
        <v>187</v>
      </c>
      <c r="F1219" s="13" t="s">
        <v>188</v>
      </c>
      <c r="G1219" s="13" t="s">
        <v>189</v>
      </c>
      <c r="H1219" s="13" t="s">
        <v>190</v>
      </c>
      <c r="I1219" s="13">
        <v>1218</v>
      </c>
    </row>
    <row r="1220" spans="1:9" x14ac:dyDescent="0.25">
      <c r="A1220" s="13" t="str">
        <f t="shared" ref="A1220:A1283" si="19">_xlfn.CONCAT(B1220," ", C1220)</f>
        <v xml:space="preserve">907-413-E  Sawing and Sealing Transverse Joints in Asphalt Pavement </v>
      </c>
      <c r="B1220" s="13" t="s">
        <v>1517</v>
      </c>
      <c r="C1220" s="13" t="s">
        <v>1518</v>
      </c>
      <c r="D1220" s="13" t="s">
        <v>230</v>
      </c>
      <c r="E1220" s="13" t="s">
        <v>187</v>
      </c>
      <c r="F1220" s="13" t="s">
        <v>188</v>
      </c>
      <c r="G1220" s="13" t="s">
        <v>189</v>
      </c>
      <c r="H1220" s="13" t="s">
        <v>190</v>
      </c>
      <c r="I1220" s="13">
        <v>1219</v>
      </c>
    </row>
    <row r="1221" spans="1:9" x14ac:dyDescent="0.25">
      <c r="A1221" s="13" t="str">
        <f t="shared" si="19"/>
        <v xml:space="preserve">907-414-A  Scrub Seal </v>
      </c>
      <c r="B1221" s="13" t="s">
        <v>1519</v>
      </c>
      <c r="C1221" s="13" t="s">
        <v>1520</v>
      </c>
      <c r="D1221" s="13" t="s">
        <v>228</v>
      </c>
      <c r="E1221" s="13" t="s">
        <v>1484</v>
      </c>
      <c r="F1221" s="13" t="s">
        <v>188</v>
      </c>
      <c r="G1221" s="13" t="s">
        <v>189</v>
      </c>
      <c r="H1221" s="13" t="s">
        <v>190</v>
      </c>
      <c r="I1221" s="13">
        <v>1220</v>
      </c>
    </row>
    <row r="1222" spans="1:9" x14ac:dyDescent="0.25">
      <c r="A1222" s="13" t="str">
        <f t="shared" si="19"/>
        <v xml:space="preserve">907-414-B  Asphalt for Fog Seal </v>
      </c>
      <c r="B1222" s="13" t="s">
        <v>1521</v>
      </c>
      <c r="C1222" s="13" t="s">
        <v>1522</v>
      </c>
      <c r="D1222" s="13" t="s">
        <v>1326</v>
      </c>
      <c r="E1222" s="13" t="s">
        <v>1523</v>
      </c>
      <c r="F1222" s="13" t="s">
        <v>188</v>
      </c>
      <c r="G1222" s="13" t="s">
        <v>189</v>
      </c>
      <c r="H1222" s="13" t="s">
        <v>190</v>
      </c>
      <c r="I1222" s="13">
        <v>1221</v>
      </c>
    </row>
    <row r="1223" spans="1:9" x14ac:dyDescent="0.25">
      <c r="A1223" s="13" t="str">
        <f t="shared" si="19"/>
        <v xml:space="preserve">907-415-A  Asphaltic Plug Joint System </v>
      </c>
      <c r="B1223" s="13" t="s">
        <v>1524</v>
      </c>
      <c r="C1223" s="13" t="s">
        <v>1525</v>
      </c>
      <c r="D1223" s="13" t="s">
        <v>230</v>
      </c>
      <c r="E1223" s="13" t="s">
        <v>187</v>
      </c>
      <c r="F1223" s="13" t="s">
        <v>188</v>
      </c>
      <c r="G1223" s="13" t="s">
        <v>189</v>
      </c>
      <c r="H1223" s="13" t="s">
        <v>190</v>
      </c>
      <c r="I1223" s="13">
        <v>1222</v>
      </c>
    </row>
    <row r="1224" spans="1:9" x14ac:dyDescent="0.25">
      <c r="A1224" s="13" t="str">
        <f t="shared" si="19"/>
        <v xml:space="preserve">907-416-A  High Friction Surface Treatment </v>
      </c>
      <c r="B1224" s="13" t="s">
        <v>1526</v>
      </c>
      <c r="C1224" s="13" t="s">
        <v>1527</v>
      </c>
      <c r="D1224" s="13" t="s">
        <v>228</v>
      </c>
      <c r="E1224" s="13" t="s">
        <v>1484</v>
      </c>
      <c r="F1224" s="13" t="s">
        <v>188</v>
      </c>
      <c r="G1224" s="13" t="s">
        <v>189</v>
      </c>
      <c r="H1224" s="13" t="s">
        <v>190</v>
      </c>
      <c r="I1224" s="13">
        <v>1223</v>
      </c>
    </row>
    <row r="1225" spans="1:9" x14ac:dyDescent="0.25">
      <c r="A1225" s="13" t="str">
        <f t="shared" si="19"/>
        <v xml:space="preserve">907-416-B  High Friction Surface Treatment Training </v>
      </c>
      <c r="B1225" s="13" t="s">
        <v>1528</v>
      </c>
      <c r="C1225" s="13" t="s">
        <v>1529</v>
      </c>
      <c r="D1225" s="13" t="s">
        <v>186</v>
      </c>
      <c r="E1225" s="13" t="s">
        <v>187</v>
      </c>
      <c r="F1225" s="13" t="s">
        <v>188</v>
      </c>
      <c r="G1225" s="13" t="s">
        <v>189</v>
      </c>
      <c r="H1225" s="13" t="s">
        <v>190</v>
      </c>
      <c r="I1225" s="13">
        <v>1224</v>
      </c>
    </row>
    <row r="1226" spans="1:9" x14ac:dyDescent="0.25">
      <c r="A1226" s="13" t="str">
        <f t="shared" si="19"/>
        <v xml:space="preserve">907-417-A  Polymer Cement Surface System </v>
      </c>
      <c r="B1226" s="13" t="s">
        <v>1530</v>
      </c>
      <c r="C1226" s="13" t="s">
        <v>1531</v>
      </c>
      <c r="D1226" s="13" t="s">
        <v>228</v>
      </c>
      <c r="E1226" s="13" t="s">
        <v>1484</v>
      </c>
      <c r="F1226" s="13" t="s">
        <v>188</v>
      </c>
      <c r="G1226" s="13" t="s">
        <v>189</v>
      </c>
      <c r="H1226" s="13" t="s">
        <v>190</v>
      </c>
      <c r="I1226" s="13">
        <v>1225</v>
      </c>
    </row>
    <row r="1227" spans="1:9" x14ac:dyDescent="0.25">
      <c r="A1227" s="13" t="str">
        <f t="shared" si="19"/>
        <v xml:space="preserve">907-418-A  Emulsified Asphalt for Micro-Surfacing </v>
      </c>
      <c r="B1227" s="13" t="s">
        <v>1532</v>
      </c>
      <c r="C1227" s="13" t="s">
        <v>1533</v>
      </c>
      <c r="D1227" s="13" t="s">
        <v>1326</v>
      </c>
      <c r="E1227" s="13" t="s">
        <v>1484</v>
      </c>
      <c r="F1227" s="13" t="s">
        <v>188</v>
      </c>
      <c r="G1227" s="13" t="s">
        <v>189</v>
      </c>
      <c r="H1227" s="13" t="s">
        <v>190</v>
      </c>
      <c r="I1227" s="13">
        <v>1226</v>
      </c>
    </row>
    <row r="1228" spans="1:9" x14ac:dyDescent="0.25">
      <c r="A1228" s="13" t="str">
        <f t="shared" si="19"/>
        <v xml:space="preserve">907-418-B  Aggregate for Micro-Surfacing </v>
      </c>
      <c r="B1228" s="13" t="s">
        <v>1534</v>
      </c>
      <c r="C1228" s="13" t="s">
        <v>1535</v>
      </c>
      <c r="D1228" s="13" t="s">
        <v>425</v>
      </c>
      <c r="E1228" s="13" t="s">
        <v>187</v>
      </c>
      <c r="F1228" s="13" t="s">
        <v>188</v>
      </c>
      <c r="G1228" s="13" t="s">
        <v>189</v>
      </c>
      <c r="H1228" s="13" t="s">
        <v>190</v>
      </c>
      <c r="I1228" s="13">
        <v>1227</v>
      </c>
    </row>
    <row r="1229" spans="1:9" x14ac:dyDescent="0.25">
      <c r="A1229" s="13" t="str">
        <f t="shared" si="19"/>
        <v xml:space="preserve">907-420-A  Undersealing </v>
      </c>
      <c r="B1229" s="13" t="s">
        <v>1536</v>
      </c>
      <c r="C1229" s="13" t="s">
        <v>1537</v>
      </c>
      <c r="D1229" s="13" t="s">
        <v>1008</v>
      </c>
      <c r="E1229" s="13" t="s">
        <v>187</v>
      </c>
      <c r="F1229" s="13" t="s">
        <v>188</v>
      </c>
      <c r="G1229" s="13" t="s">
        <v>189</v>
      </c>
      <c r="H1229" s="13" t="s">
        <v>190</v>
      </c>
      <c r="I1229" s="13">
        <v>1228</v>
      </c>
    </row>
    <row r="1230" spans="1:9" x14ac:dyDescent="0.25">
      <c r="A1230" s="13" t="str">
        <f t="shared" si="19"/>
        <v xml:space="preserve">907-420-A  Undersealing Concrete Pavement </v>
      </c>
      <c r="B1230" s="13" t="s">
        <v>1536</v>
      </c>
      <c r="C1230" s="13" t="s">
        <v>1538</v>
      </c>
      <c r="D1230" s="13" t="s">
        <v>1008</v>
      </c>
      <c r="E1230" s="13" t="s">
        <v>187</v>
      </c>
      <c r="F1230" s="13" t="s">
        <v>188</v>
      </c>
      <c r="G1230" s="13" t="s">
        <v>189</v>
      </c>
      <c r="H1230" s="13" t="s">
        <v>190</v>
      </c>
      <c r="I1230" s="13">
        <v>1229</v>
      </c>
    </row>
    <row r="1231" spans="1:9" x14ac:dyDescent="0.25">
      <c r="A1231" s="13" t="str">
        <f t="shared" si="19"/>
        <v xml:space="preserve">907-421-A  High Density Joint Sealing Tape, 12" </v>
      </c>
      <c r="B1231" s="13" t="s">
        <v>1539</v>
      </c>
      <c r="C1231" s="13" t="s">
        <v>1540</v>
      </c>
      <c r="D1231" s="13" t="s">
        <v>230</v>
      </c>
      <c r="E1231" s="13" t="s">
        <v>187</v>
      </c>
      <c r="F1231" s="13" t="s">
        <v>188</v>
      </c>
      <c r="G1231" s="13" t="s">
        <v>189</v>
      </c>
      <c r="H1231" s="13" t="s">
        <v>190</v>
      </c>
      <c r="I1231" s="13">
        <v>1230</v>
      </c>
    </row>
    <row r="1232" spans="1:9" x14ac:dyDescent="0.25">
      <c r="A1232" s="13" t="str">
        <f t="shared" si="19"/>
        <v xml:space="preserve">907-421-A  High Density Joint Sealing Tape, 24" </v>
      </c>
      <c r="B1232" s="13" t="s">
        <v>1539</v>
      </c>
      <c r="C1232" s="13" t="s">
        <v>1541</v>
      </c>
      <c r="D1232" s="13" t="s">
        <v>230</v>
      </c>
      <c r="E1232" s="13" t="s">
        <v>187</v>
      </c>
      <c r="F1232" s="13" t="s">
        <v>188</v>
      </c>
      <c r="G1232" s="13" t="s">
        <v>189</v>
      </c>
      <c r="H1232" s="13" t="s">
        <v>190</v>
      </c>
      <c r="I1232" s="13">
        <v>1231</v>
      </c>
    </row>
    <row r="1233" spans="1:9" x14ac:dyDescent="0.25">
      <c r="A1233" s="13" t="str">
        <f t="shared" si="19"/>
        <v xml:space="preserve">907-421-B  Joint Sealing Tape, 12" </v>
      </c>
      <c r="B1233" s="13" t="s">
        <v>1542</v>
      </c>
      <c r="C1233" s="13" t="s">
        <v>1543</v>
      </c>
      <c r="D1233" s="13" t="s">
        <v>230</v>
      </c>
      <c r="E1233" s="13" t="s">
        <v>187</v>
      </c>
      <c r="F1233" s="13" t="s">
        <v>188</v>
      </c>
      <c r="G1233" s="13" t="s">
        <v>189</v>
      </c>
      <c r="H1233" s="13" t="s">
        <v>190</v>
      </c>
      <c r="I1233" s="13">
        <v>1232</v>
      </c>
    </row>
    <row r="1234" spans="1:9" x14ac:dyDescent="0.25">
      <c r="A1234" s="13" t="str">
        <f t="shared" si="19"/>
        <v xml:space="preserve">907-421-B  Joint Sealing Tape, 24" </v>
      </c>
      <c r="B1234" s="13" t="s">
        <v>1542</v>
      </c>
      <c r="C1234" s="13" t="s">
        <v>1544</v>
      </c>
      <c r="D1234" s="13" t="s">
        <v>230</v>
      </c>
      <c r="E1234" s="13" t="s">
        <v>187</v>
      </c>
      <c r="F1234" s="13" t="s">
        <v>188</v>
      </c>
      <c r="G1234" s="13" t="s">
        <v>189</v>
      </c>
      <c r="H1234" s="13" t="s">
        <v>190</v>
      </c>
      <c r="I1234" s="13">
        <v>1233</v>
      </c>
    </row>
    <row r="1235" spans="1:9" x14ac:dyDescent="0.25">
      <c r="A1235" s="13" t="str">
        <f t="shared" si="19"/>
        <v xml:space="preserve">907-421-C  High Density Self-Adhesive Joint Sealing Tape, 12" </v>
      </c>
      <c r="B1235" s="13" t="s">
        <v>1545</v>
      </c>
      <c r="C1235" s="13" t="s">
        <v>1546</v>
      </c>
      <c r="D1235" s="13" t="s">
        <v>230</v>
      </c>
      <c r="E1235" s="13" t="s">
        <v>187</v>
      </c>
      <c r="F1235" s="13" t="s">
        <v>188</v>
      </c>
      <c r="G1235" s="13" t="s">
        <v>189</v>
      </c>
      <c r="H1235" s="13" t="s">
        <v>190</v>
      </c>
      <c r="I1235" s="13">
        <v>1234</v>
      </c>
    </row>
    <row r="1236" spans="1:9" x14ac:dyDescent="0.25">
      <c r="A1236" s="13" t="str">
        <f t="shared" si="19"/>
        <v xml:space="preserve">907-421-C  High Density Self-Adhesive Joint Sealing Tape, 24" </v>
      </c>
      <c r="B1236" s="13" t="s">
        <v>1545</v>
      </c>
      <c r="C1236" s="13" t="s">
        <v>1547</v>
      </c>
      <c r="D1236" s="13" t="s">
        <v>230</v>
      </c>
      <c r="E1236" s="13" t="s">
        <v>187</v>
      </c>
      <c r="F1236" s="13" t="s">
        <v>188</v>
      </c>
      <c r="G1236" s="13" t="s">
        <v>189</v>
      </c>
      <c r="H1236" s="13" t="s">
        <v>190</v>
      </c>
      <c r="I1236" s="13">
        <v>1235</v>
      </c>
    </row>
    <row r="1237" spans="1:9" x14ac:dyDescent="0.25">
      <c r="A1237" s="13" t="str">
        <f t="shared" si="19"/>
        <v xml:space="preserve">907-422-PP Stamped and Colored Asphalt Sidewalk </v>
      </c>
      <c r="B1237" s="13" t="s">
        <v>1548</v>
      </c>
      <c r="C1237" s="13" t="s">
        <v>1549</v>
      </c>
      <c r="D1237" s="13" t="s">
        <v>228</v>
      </c>
      <c r="E1237" s="13" t="s">
        <v>187</v>
      </c>
      <c r="F1237" s="13" t="s">
        <v>188</v>
      </c>
      <c r="G1237" s="13" t="s">
        <v>189</v>
      </c>
      <c r="H1237" s="13" t="s">
        <v>190</v>
      </c>
      <c r="I1237" s="13">
        <v>1236</v>
      </c>
    </row>
    <row r="1238" spans="1:9" x14ac:dyDescent="0.25">
      <c r="A1238" s="13" t="str">
        <f t="shared" si="19"/>
        <v xml:space="preserve">423-A      Rumble Strips, Ground In </v>
      </c>
      <c r="B1238" s="13" t="s">
        <v>1550</v>
      </c>
      <c r="C1238" s="13" t="s">
        <v>1551</v>
      </c>
      <c r="D1238" s="13" t="s">
        <v>221</v>
      </c>
      <c r="E1238" s="13" t="s">
        <v>187</v>
      </c>
      <c r="F1238" s="13" t="s">
        <v>188</v>
      </c>
      <c r="G1238" s="13" t="s">
        <v>189</v>
      </c>
      <c r="H1238" s="13" t="s">
        <v>190</v>
      </c>
      <c r="I1238" s="13">
        <v>1237</v>
      </c>
    </row>
    <row r="1239" spans="1:9" x14ac:dyDescent="0.25">
      <c r="A1239" s="13" t="str">
        <f t="shared" si="19"/>
        <v xml:space="preserve">423-B      Rumble Strips, Ground In, Concrete </v>
      </c>
      <c r="B1239" s="13" t="s">
        <v>1552</v>
      </c>
      <c r="C1239" s="13" t="s">
        <v>1553</v>
      </c>
      <c r="D1239" s="13" t="s">
        <v>221</v>
      </c>
      <c r="E1239" s="13" t="s">
        <v>187</v>
      </c>
      <c r="F1239" s="13" t="s">
        <v>188</v>
      </c>
      <c r="G1239" s="13" t="s">
        <v>189</v>
      </c>
      <c r="H1239" s="13" t="s">
        <v>190</v>
      </c>
      <c r="I1239" s="13">
        <v>1238</v>
      </c>
    </row>
    <row r="1240" spans="1:9" x14ac:dyDescent="0.25">
      <c r="A1240" s="13" t="str">
        <f t="shared" si="19"/>
        <v xml:space="preserve">907-423-C  Mumble Strips, Ground In </v>
      </c>
      <c r="B1240" s="13" t="s">
        <v>1554</v>
      </c>
      <c r="C1240" s="13" t="s">
        <v>1555</v>
      </c>
      <c r="D1240" s="13" t="s">
        <v>221</v>
      </c>
      <c r="E1240" s="13" t="s">
        <v>187</v>
      </c>
      <c r="F1240" s="13" t="s">
        <v>188</v>
      </c>
      <c r="G1240" s="13" t="s">
        <v>189</v>
      </c>
      <c r="H1240" s="13" t="s">
        <v>190</v>
      </c>
      <c r="I1240" s="13">
        <v>1239</v>
      </c>
    </row>
    <row r="1241" spans="1:9" x14ac:dyDescent="0.25">
      <c r="A1241" s="13" t="str">
        <f t="shared" si="19"/>
        <v xml:space="preserve">907-424-A  Roadbed Reclamation with Cement </v>
      </c>
      <c r="B1241" s="13" t="s">
        <v>1556</v>
      </c>
      <c r="C1241" s="13" t="s">
        <v>1557</v>
      </c>
      <c r="D1241" s="13" t="s">
        <v>228</v>
      </c>
      <c r="E1241" s="13" t="s">
        <v>187</v>
      </c>
      <c r="F1241" s="13" t="s">
        <v>188</v>
      </c>
      <c r="G1241" s="13" t="s">
        <v>189</v>
      </c>
      <c r="H1241" s="13" t="s">
        <v>190</v>
      </c>
      <c r="I1241" s="13">
        <v>1240</v>
      </c>
    </row>
    <row r="1242" spans="1:9" x14ac:dyDescent="0.25">
      <c r="A1242" s="13" t="str">
        <f t="shared" si="19"/>
        <v xml:space="preserve">907-424-B  Cement </v>
      </c>
      <c r="B1242" s="13" t="s">
        <v>1558</v>
      </c>
      <c r="C1242" s="13" t="s">
        <v>1328</v>
      </c>
      <c r="D1242" s="13" t="s">
        <v>425</v>
      </c>
      <c r="E1242" s="13" t="s">
        <v>187</v>
      </c>
      <c r="F1242" s="13" t="s">
        <v>188</v>
      </c>
      <c r="G1242" s="13" t="s">
        <v>189</v>
      </c>
      <c r="H1242" s="13" t="s">
        <v>190</v>
      </c>
      <c r="I1242" s="13">
        <v>1241</v>
      </c>
    </row>
    <row r="1243" spans="1:9" x14ac:dyDescent="0.25">
      <c r="A1243" s="13" t="str">
        <f t="shared" si="19"/>
        <v xml:space="preserve">907-424-C  Emulsified Asphalt for Curing Seal </v>
      </c>
      <c r="B1243" s="13" t="s">
        <v>1559</v>
      </c>
      <c r="C1243" s="13" t="s">
        <v>1560</v>
      </c>
      <c r="D1243" s="13" t="s">
        <v>1326</v>
      </c>
      <c r="E1243" s="13" t="s">
        <v>1484</v>
      </c>
      <c r="F1243" s="13" t="s">
        <v>188</v>
      </c>
      <c r="G1243" s="13" t="s">
        <v>189</v>
      </c>
      <c r="H1243" s="13" t="s">
        <v>190</v>
      </c>
      <c r="I1243" s="13">
        <v>1242</v>
      </c>
    </row>
    <row r="1244" spans="1:9" x14ac:dyDescent="0.25">
      <c r="A1244" s="13" t="str">
        <f t="shared" si="19"/>
        <v xml:space="preserve">907-425-A  Roadbed Reclamation with Emulsified Asphalt </v>
      </c>
      <c r="B1244" s="13" t="s">
        <v>1561</v>
      </c>
      <c r="C1244" s="13" t="s">
        <v>1562</v>
      </c>
      <c r="D1244" s="13" t="s">
        <v>228</v>
      </c>
      <c r="E1244" s="13" t="s">
        <v>1484</v>
      </c>
      <c r="F1244" s="13" t="s">
        <v>188</v>
      </c>
      <c r="G1244" s="13" t="s">
        <v>189</v>
      </c>
      <c r="H1244" s="13" t="s">
        <v>190</v>
      </c>
      <c r="I1244" s="13">
        <v>1243</v>
      </c>
    </row>
    <row r="1245" spans="1:9" x14ac:dyDescent="0.25">
      <c r="A1245" s="13" t="str">
        <f t="shared" si="19"/>
        <v xml:space="preserve">907-425-B  Emulsified for Roadbed Reclamation </v>
      </c>
      <c r="B1245" s="13" t="s">
        <v>1563</v>
      </c>
      <c r="C1245" s="13" t="s">
        <v>1564</v>
      </c>
      <c r="D1245" s="13" t="s">
        <v>1326</v>
      </c>
      <c r="E1245" s="13" t="s">
        <v>1484</v>
      </c>
      <c r="F1245" s="13" t="s">
        <v>188</v>
      </c>
      <c r="G1245" s="13" t="s">
        <v>189</v>
      </c>
      <c r="H1245" s="13" t="s">
        <v>190</v>
      </c>
      <c r="I1245" s="13">
        <v>1244</v>
      </c>
    </row>
    <row r="1246" spans="1:9" x14ac:dyDescent="0.25">
      <c r="A1246" s="13" t="str">
        <f t="shared" si="19"/>
        <v xml:space="preserve">907-426-A  Cold Central Plant Recycling Material </v>
      </c>
      <c r="B1246" s="13" t="s">
        <v>1565</v>
      </c>
      <c r="C1246" s="13" t="s">
        <v>1566</v>
      </c>
      <c r="D1246" s="13" t="s">
        <v>425</v>
      </c>
      <c r="E1246" s="13" t="s">
        <v>187</v>
      </c>
      <c r="F1246" s="13" t="s">
        <v>188</v>
      </c>
      <c r="G1246" s="13" t="s">
        <v>189</v>
      </c>
      <c r="H1246" s="13" t="s">
        <v>190</v>
      </c>
      <c r="I1246" s="13">
        <v>1245</v>
      </c>
    </row>
    <row r="1247" spans="1:9" x14ac:dyDescent="0.25">
      <c r="A1247" s="13" t="str">
        <f t="shared" si="19"/>
        <v xml:space="preserve">501-A      6" Reinforced Cement Concrete Pavement, Broom Finish </v>
      </c>
      <c r="B1247" s="13" t="s">
        <v>1567</v>
      </c>
      <c r="C1247" s="13" t="s">
        <v>1568</v>
      </c>
      <c r="D1247" s="13" t="s">
        <v>228</v>
      </c>
      <c r="E1247" s="13" t="s">
        <v>1569</v>
      </c>
      <c r="F1247" s="13" t="s">
        <v>188</v>
      </c>
      <c r="G1247" s="13" t="s">
        <v>189</v>
      </c>
      <c r="H1247" s="13" t="s">
        <v>190</v>
      </c>
      <c r="I1247" s="13">
        <v>1246</v>
      </c>
    </row>
    <row r="1248" spans="1:9" x14ac:dyDescent="0.25">
      <c r="A1248" s="13" t="str">
        <f t="shared" si="19"/>
        <v xml:space="preserve">501-A      8" Reinforced Cement Concrete Pavement, Broom Finish </v>
      </c>
      <c r="B1248" s="13" t="s">
        <v>1567</v>
      </c>
      <c r="C1248" s="13" t="s">
        <v>1570</v>
      </c>
      <c r="D1248" s="13" t="s">
        <v>228</v>
      </c>
      <c r="E1248" s="13" t="s">
        <v>1569</v>
      </c>
      <c r="F1248" s="13" t="s">
        <v>188</v>
      </c>
      <c r="G1248" s="13" t="s">
        <v>189</v>
      </c>
      <c r="H1248" s="13" t="s">
        <v>190</v>
      </c>
      <c r="I1248" s="13">
        <v>1247</v>
      </c>
    </row>
    <row r="1249" spans="1:9" x14ac:dyDescent="0.25">
      <c r="A1249" s="13" t="str">
        <f t="shared" si="19"/>
        <v xml:space="preserve">501-A      9" Reinforced Cement Concrete Pavement, Broom Finish </v>
      </c>
      <c r="B1249" s="13" t="s">
        <v>1567</v>
      </c>
      <c r="C1249" s="13" t="s">
        <v>1571</v>
      </c>
      <c r="D1249" s="13" t="s">
        <v>228</v>
      </c>
      <c r="E1249" s="13" t="s">
        <v>1569</v>
      </c>
      <c r="F1249" s="13" t="s">
        <v>188</v>
      </c>
      <c r="G1249" s="13" t="s">
        <v>189</v>
      </c>
      <c r="H1249" s="13" t="s">
        <v>190</v>
      </c>
      <c r="I1249" s="13">
        <v>1248</v>
      </c>
    </row>
    <row r="1250" spans="1:9" x14ac:dyDescent="0.25">
      <c r="A1250" s="13" t="str">
        <f t="shared" si="19"/>
        <v xml:space="preserve">501-A      10" Reinforced Cement Concrete Pavement, Broom Finish </v>
      </c>
      <c r="B1250" s="13" t="s">
        <v>1567</v>
      </c>
      <c r="C1250" s="13" t="s">
        <v>1572</v>
      </c>
      <c r="D1250" s="13" t="s">
        <v>228</v>
      </c>
      <c r="E1250" s="13" t="s">
        <v>1569</v>
      </c>
      <c r="F1250" s="13" t="s">
        <v>188</v>
      </c>
      <c r="G1250" s="13" t="s">
        <v>189</v>
      </c>
      <c r="H1250" s="13" t="s">
        <v>190</v>
      </c>
      <c r="I1250" s="13">
        <v>1249</v>
      </c>
    </row>
    <row r="1251" spans="1:9" x14ac:dyDescent="0.25">
      <c r="A1251" s="13" t="str">
        <f t="shared" si="19"/>
        <v xml:space="preserve">501-B      10" Plain Cement Concrete Pavement, Broom Finish </v>
      </c>
      <c r="B1251" s="13" t="s">
        <v>1573</v>
      </c>
      <c r="C1251" s="13" t="s">
        <v>1574</v>
      </c>
      <c r="D1251" s="13" t="s">
        <v>228</v>
      </c>
      <c r="E1251" s="13" t="s">
        <v>1569</v>
      </c>
      <c r="F1251" s="13" t="s">
        <v>188</v>
      </c>
      <c r="G1251" s="13" t="s">
        <v>189</v>
      </c>
      <c r="H1251" s="13" t="s">
        <v>190</v>
      </c>
      <c r="I1251" s="13">
        <v>1250</v>
      </c>
    </row>
    <row r="1252" spans="1:9" x14ac:dyDescent="0.25">
      <c r="A1252" s="13" t="str">
        <f t="shared" si="19"/>
        <v xml:space="preserve">501-B      13" Plain Cement Concrete Pavement, Tine Finish </v>
      </c>
      <c r="B1252" s="13" t="s">
        <v>1573</v>
      </c>
      <c r="C1252" s="13" t="s">
        <v>1575</v>
      </c>
      <c r="D1252" s="13" t="s">
        <v>228</v>
      </c>
      <c r="E1252" s="13" t="s">
        <v>1569</v>
      </c>
      <c r="F1252" s="13" t="s">
        <v>188</v>
      </c>
      <c r="G1252" s="13" t="s">
        <v>189</v>
      </c>
      <c r="H1252" s="13" t="s">
        <v>190</v>
      </c>
      <c r="I1252" s="13">
        <v>1251</v>
      </c>
    </row>
    <row r="1253" spans="1:9" x14ac:dyDescent="0.25">
      <c r="A1253" s="13" t="str">
        <f t="shared" si="19"/>
        <v xml:space="preserve">501-B      14" Plain Cement Concrete Pavement, Tine Finish </v>
      </c>
      <c r="B1253" s="13" t="s">
        <v>1573</v>
      </c>
      <c r="C1253" s="13" t="s">
        <v>1576</v>
      </c>
      <c r="D1253" s="13" t="s">
        <v>228</v>
      </c>
      <c r="E1253" s="13" t="s">
        <v>1569</v>
      </c>
      <c r="F1253" s="13" t="s">
        <v>188</v>
      </c>
      <c r="G1253" s="13" t="s">
        <v>189</v>
      </c>
      <c r="H1253" s="13" t="s">
        <v>190</v>
      </c>
      <c r="I1253" s="13">
        <v>1252</v>
      </c>
    </row>
    <row r="1254" spans="1:9" x14ac:dyDescent="0.25">
      <c r="A1254" s="13" t="str">
        <f t="shared" si="19"/>
        <v xml:space="preserve">501-B      6" Plain Cement Concrete Pavement, Drag Finish </v>
      </c>
      <c r="B1254" s="13" t="s">
        <v>1573</v>
      </c>
      <c r="C1254" s="13" t="s">
        <v>1577</v>
      </c>
      <c r="D1254" s="13" t="s">
        <v>228</v>
      </c>
      <c r="E1254" s="13" t="s">
        <v>1569</v>
      </c>
      <c r="F1254" s="13" t="s">
        <v>188</v>
      </c>
      <c r="G1254" s="13" t="s">
        <v>189</v>
      </c>
      <c r="H1254" s="13" t="s">
        <v>190</v>
      </c>
      <c r="I1254" s="13">
        <v>1253</v>
      </c>
    </row>
    <row r="1255" spans="1:9" x14ac:dyDescent="0.25">
      <c r="A1255" s="13" t="str">
        <f t="shared" si="19"/>
        <v xml:space="preserve">501-B      8" Plain Cement Concrete Pavement, Broom Finish </v>
      </c>
      <c r="B1255" s="13" t="s">
        <v>1573</v>
      </c>
      <c r="C1255" s="13" t="s">
        <v>1578</v>
      </c>
      <c r="D1255" s="13" t="s">
        <v>228</v>
      </c>
      <c r="E1255" s="13" t="s">
        <v>1569</v>
      </c>
      <c r="F1255" s="13" t="s">
        <v>188</v>
      </c>
      <c r="G1255" s="13" t="s">
        <v>189</v>
      </c>
      <c r="H1255" s="13" t="s">
        <v>190</v>
      </c>
      <c r="I1255" s="13">
        <v>1254</v>
      </c>
    </row>
    <row r="1256" spans="1:9" x14ac:dyDescent="0.25">
      <c r="A1256" s="13" t="str">
        <f t="shared" si="19"/>
        <v xml:space="preserve">501-B      9" &amp; Variable Plain Cement Concrete Pavement, Tine Finish </v>
      </c>
      <c r="B1256" s="13" t="s">
        <v>1573</v>
      </c>
      <c r="C1256" s="13" t="s">
        <v>1579</v>
      </c>
      <c r="D1256" s="13" t="s">
        <v>228</v>
      </c>
      <c r="E1256" s="13" t="s">
        <v>1569</v>
      </c>
      <c r="F1256" s="13" t="s">
        <v>188</v>
      </c>
      <c r="G1256" s="13" t="s">
        <v>189</v>
      </c>
      <c r="H1256" s="13" t="s">
        <v>190</v>
      </c>
      <c r="I1256" s="13">
        <v>1255</v>
      </c>
    </row>
    <row r="1257" spans="1:9" x14ac:dyDescent="0.25">
      <c r="A1257" s="13" t="str">
        <f t="shared" si="19"/>
        <v xml:space="preserve">501-B      9" Plain Cement Concrete Pavement, Drag Finish </v>
      </c>
      <c r="B1257" s="13" t="s">
        <v>1573</v>
      </c>
      <c r="C1257" s="13" t="s">
        <v>1580</v>
      </c>
      <c r="D1257" s="13" t="s">
        <v>228</v>
      </c>
      <c r="E1257" s="13" t="s">
        <v>1569</v>
      </c>
      <c r="F1257" s="13" t="s">
        <v>188</v>
      </c>
      <c r="G1257" s="13" t="s">
        <v>189</v>
      </c>
      <c r="H1257" s="13" t="s">
        <v>190</v>
      </c>
      <c r="I1257" s="13">
        <v>1256</v>
      </c>
    </row>
    <row r="1258" spans="1:9" x14ac:dyDescent="0.25">
      <c r="A1258" s="13" t="str">
        <f t="shared" si="19"/>
        <v xml:space="preserve">501-B      9" Plain Cement Concrete Pavement, Tine Finish </v>
      </c>
      <c r="B1258" s="13" t="s">
        <v>1573</v>
      </c>
      <c r="C1258" s="13" t="s">
        <v>1581</v>
      </c>
      <c r="D1258" s="13" t="s">
        <v>228</v>
      </c>
      <c r="E1258" s="13" t="s">
        <v>1569</v>
      </c>
      <c r="F1258" s="13" t="s">
        <v>188</v>
      </c>
      <c r="G1258" s="13" t="s">
        <v>189</v>
      </c>
      <c r="H1258" s="13" t="s">
        <v>190</v>
      </c>
      <c r="I1258" s="13">
        <v>1257</v>
      </c>
    </row>
    <row r="1259" spans="1:9" x14ac:dyDescent="0.25">
      <c r="A1259" s="13" t="str">
        <f t="shared" si="19"/>
        <v xml:space="preserve">501-D      Expansion Joints, With Dowels </v>
      </c>
      <c r="B1259" s="13" t="s">
        <v>1582</v>
      </c>
      <c r="C1259" s="13" t="s">
        <v>1583</v>
      </c>
      <c r="D1259" s="13" t="s">
        <v>230</v>
      </c>
      <c r="E1259" s="13" t="s">
        <v>187</v>
      </c>
      <c r="F1259" s="13" t="s">
        <v>188</v>
      </c>
      <c r="G1259" s="13" t="s">
        <v>189</v>
      </c>
      <c r="H1259" s="13" t="s">
        <v>190</v>
      </c>
      <c r="I1259" s="13">
        <v>1258</v>
      </c>
    </row>
    <row r="1260" spans="1:9" x14ac:dyDescent="0.25">
      <c r="A1260" s="13" t="str">
        <f t="shared" si="19"/>
        <v xml:space="preserve">501-E      Expansion Joints, Without Dowels </v>
      </c>
      <c r="B1260" s="13" t="s">
        <v>1584</v>
      </c>
      <c r="C1260" s="13" t="s">
        <v>1585</v>
      </c>
      <c r="D1260" s="13" t="s">
        <v>230</v>
      </c>
      <c r="E1260" s="13" t="s">
        <v>187</v>
      </c>
      <c r="F1260" s="13" t="s">
        <v>188</v>
      </c>
      <c r="G1260" s="13" t="s">
        <v>189</v>
      </c>
      <c r="H1260" s="13" t="s">
        <v>190</v>
      </c>
      <c r="I1260" s="13">
        <v>1259</v>
      </c>
    </row>
    <row r="1261" spans="1:9" x14ac:dyDescent="0.25">
      <c r="A1261" s="13" t="str">
        <f t="shared" si="19"/>
        <v xml:space="preserve">501-F      Concrete Lug Anchors </v>
      </c>
      <c r="B1261" s="13" t="s">
        <v>1586</v>
      </c>
      <c r="C1261" s="13" t="s">
        <v>1587</v>
      </c>
      <c r="D1261" s="13" t="s">
        <v>230</v>
      </c>
      <c r="E1261" s="13" t="s">
        <v>187</v>
      </c>
      <c r="F1261" s="13" t="s">
        <v>188</v>
      </c>
      <c r="G1261" s="13" t="s">
        <v>189</v>
      </c>
      <c r="H1261" s="13" t="s">
        <v>190</v>
      </c>
      <c r="I1261" s="13">
        <v>1260</v>
      </c>
    </row>
    <row r="1262" spans="1:9" x14ac:dyDescent="0.25">
      <c r="A1262" s="13" t="str">
        <f t="shared" si="19"/>
        <v xml:space="preserve">501-G      Dowels, Drilled and Installed </v>
      </c>
      <c r="B1262" s="13" t="s">
        <v>1588</v>
      </c>
      <c r="C1262" s="13" t="s">
        <v>1589</v>
      </c>
      <c r="D1262" s="13" t="s">
        <v>207</v>
      </c>
      <c r="E1262" s="13" t="s">
        <v>187</v>
      </c>
      <c r="F1262" s="13" t="s">
        <v>188</v>
      </c>
      <c r="G1262" s="13" t="s">
        <v>189</v>
      </c>
      <c r="H1262" s="13" t="s">
        <v>190</v>
      </c>
      <c r="I1262" s="13">
        <v>1261</v>
      </c>
    </row>
    <row r="1263" spans="1:9" x14ac:dyDescent="0.25">
      <c r="A1263" s="13" t="str">
        <f t="shared" si="19"/>
        <v xml:space="preserve">501-H      Dowels, Installed </v>
      </c>
      <c r="B1263" s="13" t="s">
        <v>1590</v>
      </c>
      <c r="C1263" s="13" t="s">
        <v>1591</v>
      </c>
      <c r="D1263" s="13" t="s">
        <v>207</v>
      </c>
      <c r="E1263" s="13" t="s">
        <v>187</v>
      </c>
      <c r="F1263" s="13" t="s">
        <v>188</v>
      </c>
      <c r="G1263" s="13" t="s">
        <v>189</v>
      </c>
      <c r="H1263" s="13" t="s">
        <v>190</v>
      </c>
      <c r="I1263" s="13">
        <v>1262</v>
      </c>
    </row>
    <row r="1264" spans="1:9" x14ac:dyDescent="0.25">
      <c r="A1264" s="13" t="str">
        <f t="shared" si="19"/>
        <v xml:space="preserve">501-I      Joint Filler, Wooden Board </v>
      </c>
      <c r="B1264" s="13" t="s">
        <v>1592</v>
      </c>
      <c r="C1264" s="13" t="s">
        <v>1593</v>
      </c>
      <c r="D1264" s="13" t="s">
        <v>230</v>
      </c>
      <c r="E1264" s="13" t="s">
        <v>187</v>
      </c>
      <c r="F1264" s="13" t="s">
        <v>188</v>
      </c>
      <c r="G1264" s="13" t="s">
        <v>189</v>
      </c>
      <c r="H1264" s="13" t="s">
        <v>190</v>
      </c>
      <c r="I1264" s="13">
        <v>1263</v>
      </c>
    </row>
    <row r="1265" spans="1:9" x14ac:dyDescent="0.25">
      <c r="A1265" s="13" t="str">
        <f t="shared" si="19"/>
        <v xml:space="preserve">501-K      Transverse Grooving </v>
      </c>
      <c r="B1265" s="13" t="s">
        <v>1594</v>
      </c>
      <c r="C1265" s="13" t="s">
        <v>1595</v>
      </c>
      <c r="D1265" s="13" t="s">
        <v>228</v>
      </c>
      <c r="E1265" s="13" t="s">
        <v>187</v>
      </c>
      <c r="F1265" s="13" t="s">
        <v>188</v>
      </c>
      <c r="G1265" s="13" t="s">
        <v>189</v>
      </c>
      <c r="H1265" s="13" t="s">
        <v>190</v>
      </c>
      <c r="I1265" s="13">
        <v>1264</v>
      </c>
    </row>
    <row r="1266" spans="1:9" x14ac:dyDescent="0.25">
      <c r="A1266" s="13" t="str">
        <f t="shared" si="19"/>
        <v xml:space="preserve">502-A      Reinforced Cement Concrete Bridge End Pavement </v>
      </c>
      <c r="B1266" s="13" t="s">
        <v>1596</v>
      </c>
      <c r="C1266" s="13" t="s">
        <v>1597</v>
      </c>
      <c r="D1266" s="13" t="s">
        <v>228</v>
      </c>
      <c r="E1266" s="13" t="s">
        <v>1569</v>
      </c>
      <c r="F1266" s="13" t="s">
        <v>188</v>
      </c>
      <c r="G1266" s="13" t="s">
        <v>189</v>
      </c>
      <c r="H1266" s="13" t="s">
        <v>190</v>
      </c>
      <c r="I1266" s="13">
        <v>1265</v>
      </c>
    </row>
    <row r="1267" spans="1:9" x14ac:dyDescent="0.25">
      <c r="A1267" s="13" t="str">
        <f t="shared" si="19"/>
        <v xml:space="preserve">907-502-A  Reinforced Cement Concrete Bridge End Pavement </v>
      </c>
      <c r="B1267" s="13" t="s">
        <v>1598</v>
      </c>
      <c r="C1267" s="13" t="s">
        <v>1597</v>
      </c>
      <c r="D1267" s="13" t="s">
        <v>228</v>
      </c>
      <c r="E1267" s="13" t="s">
        <v>1569</v>
      </c>
      <c r="F1267" s="13" t="s">
        <v>188</v>
      </c>
      <c r="G1267" s="13" t="s">
        <v>189</v>
      </c>
      <c r="H1267" s="13" t="s">
        <v>190</v>
      </c>
      <c r="I1267" s="13">
        <v>1266</v>
      </c>
    </row>
    <row r="1268" spans="1:9" x14ac:dyDescent="0.25">
      <c r="A1268" s="13" t="str">
        <f t="shared" si="19"/>
        <v xml:space="preserve">502-A      Reinforced Cement Concrete Bridge End Pavement, 13 inch </v>
      </c>
      <c r="B1268" s="13" t="s">
        <v>1596</v>
      </c>
      <c r="C1268" s="13" t="s">
        <v>1599</v>
      </c>
      <c r="D1268" s="13" t="s">
        <v>228</v>
      </c>
      <c r="E1268" s="13" t="s">
        <v>1569</v>
      </c>
      <c r="F1268" s="13" t="s">
        <v>188</v>
      </c>
      <c r="G1268" s="13" t="s">
        <v>189</v>
      </c>
      <c r="H1268" s="13" t="s">
        <v>190</v>
      </c>
      <c r="I1268" s="13">
        <v>1267</v>
      </c>
    </row>
    <row r="1269" spans="1:9" x14ac:dyDescent="0.25">
      <c r="A1269" s="13" t="str">
        <f t="shared" si="19"/>
        <v xml:space="preserve">503-A      8" and Variable Continuously Reinforced Concrete Pavement,  Broom Finish </v>
      </c>
      <c r="B1269" s="13" t="s">
        <v>1600</v>
      </c>
      <c r="C1269" s="13" t="s">
        <v>1601</v>
      </c>
      <c r="D1269" s="13" t="s">
        <v>228</v>
      </c>
      <c r="E1269" s="13" t="s">
        <v>1569</v>
      </c>
      <c r="F1269" s="13" t="s">
        <v>188</v>
      </c>
      <c r="G1269" s="13" t="s">
        <v>189</v>
      </c>
      <c r="H1269" s="13" t="s">
        <v>190</v>
      </c>
      <c r="I1269" s="13">
        <v>1268</v>
      </c>
    </row>
    <row r="1270" spans="1:9" x14ac:dyDescent="0.25">
      <c r="A1270" s="13" t="str">
        <f t="shared" si="19"/>
        <v xml:space="preserve">503-A      8" and Variable Jointed Concrete Pavement </v>
      </c>
      <c r="B1270" s="13" t="s">
        <v>1600</v>
      </c>
      <c r="C1270" s="13" t="s">
        <v>1602</v>
      </c>
      <c r="D1270" s="13" t="s">
        <v>228</v>
      </c>
      <c r="E1270" s="13" t="s">
        <v>1569</v>
      </c>
      <c r="F1270" s="13" t="s">
        <v>188</v>
      </c>
      <c r="G1270" s="13" t="s">
        <v>189</v>
      </c>
      <c r="H1270" s="13" t="s">
        <v>190</v>
      </c>
      <c r="I1270" s="13">
        <v>1269</v>
      </c>
    </row>
    <row r="1271" spans="1:9" x14ac:dyDescent="0.25">
      <c r="A1271" s="13" t="str">
        <f t="shared" si="19"/>
        <v xml:space="preserve">503-A      9" and Variable Reinforced Concrete Pavement, Broom Finish </v>
      </c>
      <c r="B1271" s="13" t="s">
        <v>1600</v>
      </c>
      <c r="C1271" s="13" t="s">
        <v>1603</v>
      </c>
      <c r="D1271" s="13" t="s">
        <v>228</v>
      </c>
      <c r="E1271" s="13" t="s">
        <v>1569</v>
      </c>
      <c r="F1271" s="13" t="s">
        <v>188</v>
      </c>
      <c r="G1271" s="13" t="s">
        <v>189</v>
      </c>
      <c r="H1271" s="13" t="s">
        <v>190</v>
      </c>
      <c r="I1271" s="13">
        <v>1270</v>
      </c>
    </row>
    <row r="1272" spans="1:9" x14ac:dyDescent="0.25">
      <c r="A1272" s="13" t="str">
        <f t="shared" si="19"/>
        <v xml:space="preserve">503-A      10" and Variable Jointed Concrete Pavement </v>
      </c>
      <c r="B1272" s="13" t="s">
        <v>1600</v>
      </c>
      <c r="C1272" s="13" t="s">
        <v>1604</v>
      </c>
      <c r="D1272" s="13" t="s">
        <v>228</v>
      </c>
      <c r="E1272" s="13" t="s">
        <v>1569</v>
      </c>
      <c r="F1272" s="13" t="s">
        <v>188</v>
      </c>
      <c r="G1272" s="13" t="s">
        <v>189</v>
      </c>
      <c r="H1272" s="13" t="s">
        <v>190</v>
      </c>
      <c r="I1272" s="13">
        <v>1271</v>
      </c>
    </row>
    <row r="1273" spans="1:9" x14ac:dyDescent="0.25">
      <c r="A1273" s="13" t="str">
        <f t="shared" si="19"/>
        <v xml:space="preserve">503-A      12" and Variable Jointed Concrete Pavement </v>
      </c>
      <c r="B1273" s="13" t="s">
        <v>1600</v>
      </c>
      <c r="C1273" s="13" t="s">
        <v>1605</v>
      </c>
      <c r="D1273" s="13" t="s">
        <v>228</v>
      </c>
      <c r="E1273" s="13" t="s">
        <v>1569</v>
      </c>
      <c r="F1273" s="13" t="s">
        <v>188</v>
      </c>
      <c r="G1273" s="13" t="s">
        <v>189</v>
      </c>
      <c r="H1273" s="13" t="s">
        <v>190</v>
      </c>
      <c r="I1273" s="13">
        <v>1272</v>
      </c>
    </row>
    <row r="1274" spans="1:9" x14ac:dyDescent="0.25">
      <c r="A1274" s="13" t="str">
        <f t="shared" si="19"/>
        <v xml:space="preserve">503-A      6" and Variable Reinforced Concrete Pavement, Broom Finish </v>
      </c>
      <c r="B1274" s="13" t="s">
        <v>1600</v>
      </c>
      <c r="C1274" s="13" t="s">
        <v>1606</v>
      </c>
      <c r="D1274" s="13" t="s">
        <v>228</v>
      </c>
      <c r="E1274" s="13" t="s">
        <v>1569</v>
      </c>
      <c r="F1274" s="13" t="s">
        <v>188</v>
      </c>
      <c r="G1274" s="13" t="s">
        <v>189</v>
      </c>
      <c r="H1274" s="13" t="s">
        <v>190</v>
      </c>
      <c r="I1274" s="13">
        <v>1273</v>
      </c>
    </row>
    <row r="1275" spans="1:9" x14ac:dyDescent="0.25">
      <c r="A1275" s="13" t="str">
        <f t="shared" si="19"/>
        <v xml:space="preserve">907-503-A  12" and Variable Continuously Reinforced Concrete Pavement, Tine Finish </v>
      </c>
      <c r="B1275" s="13" t="s">
        <v>1607</v>
      </c>
      <c r="C1275" s="13" t="s">
        <v>1608</v>
      </c>
      <c r="D1275" s="13" t="s">
        <v>228</v>
      </c>
      <c r="E1275" s="13" t="s">
        <v>1569</v>
      </c>
      <c r="F1275" s="13" t="s">
        <v>188</v>
      </c>
      <c r="G1275" s="13" t="s">
        <v>189</v>
      </c>
      <c r="H1275" s="13" t="s">
        <v>190</v>
      </c>
      <c r="I1275" s="13">
        <v>1274</v>
      </c>
    </row>
    <row r="1276" spans="1:9" x14ac:dyDescent="0.25">
      <c r="A1276" s="13" t="str">
        <f t="shared" si="19"/>
        <v xml:space="preserve">503-B      Saw Cut, Longitudinal Joints </v>
      </c>
      <c r="B1276" s="13" t="s">
        <v>1609</v>
      </c>
      <c r="C1276" s="13" t="s">
        <v>1610</v>
      </c>
      <c r="D1276" s="13" t="s">
        <v>230</v>
      </c>
      <c r="E1276" s="13" t="s">
        <v>187</v>
      </c>
      <c r="F1276" s="13" t="s">
        <v>188</v>
      </c>
      <c r="G1276" s="13" t="s">
        <v>189</v>
      </c>
      <c r="H1276" s="13" t="s">
        <v>190</v>
      </c>
      <c r="I1276" s="13">
        <v>1275</v>
      </c>
    </row>
    <row r="1277" spans="1:9" x14ac:dyDescent="0.25">
      <c r="A1277" s="13" t="str">
        <f t="shared" si="19"/>
        <v xml:space="preserve">503-C      Saw Cut, 1-inch </v>
      </c>
      <c r="B1277" s="13" t="s">
        <v>1611</v>
      </c>
      <c r="C1277" s="13" t="s">
        <v>1612</v>
      </c>
      <c r="D1277" s="13" t="s">
        <v>230</v>
      </c>
      <c r="E1277" s="13" t="s">
        <v>187</v>
      </c>
      <c r="F1277" s="13" t="s">
        <v>188</v>
      </c>
      <c r="G1277" s="13" t="s">
        <v>189</v>
      </c>
      <c r="H1277" s="13" t="s">
        <v>190</v>
      </c>
      <c r="I1277" s="13">
        <v>1276</v>
      </c>
    </row>
    <row r="1278" spans="1:9" x14ac:dyDescent="0.25">
      <c r="A1278" s="13" t="str">
        <f t="shared" si="19"/>
        <v xml:space="preserve">503-C      Saw Cut, 10-inch </v>
      </c>
      <c r="B1278" s="13" t="s">
        <v>1611</v>
      </c>
      <c r="C1278" s="13" t="s">
        <v>1613</v>
      </c>
      <c r="D1278" s="13" t="s">
        <v>230</v>
      </c>
      <c r="E1278" s="13" t="s">
        <v>187</v>
      </c>
      <c r="F1278" s="13" t="s">
        <v>188</v>
      </c>
      <c r="G1278" s="13" t="s">
        <v>189</v>
      </c>
      <c r="H1278" s="13" t="s">
        <v>190</v>
      </c>
      <c r="I1278" s="13">
        <v>1277</v>
      </c>
    </row>
    <row r="1279" spans="1:9" x14ac:dyDescent="0.25">
      <c r="A1279" s="13" t="str">
        <f t="shared" si="19"/>
        <v xml:space="preserve">503-C      Saw Cut, 2-inch </v>
      </c>
      <c r="B1279" s="13" t="s">
        <v>1611</v>
      </c>
      <c r="C1279" s="13" t="s">
        <v>1614</v>
      </c>
      <c r="D1279" s="13" t="s">
        <v>230</v>
      </c>
      <c r="E1279" s="13" t="s">
        <v>187</v>
      </c>
      <c r="F1279" s="13" t="s">
        <v>188</v>
      </c>
      <c r="G1279" s="13" t="s">
        <v>189</v>
      </c>
      <c r="H1279" s="13" t="s">
        <v>190</v>
      </c>
      <c r="I1279" s="13">
        <v>1278</v>
      </c>
    </row>
    <row r="1280" spans="1:9" x14ac:dyDescent="0.25">
      <c r="A1280" s="13" t="str">
        <f t="shared" si="19"/>
        <v xml:space="preserve">503-C      Saw Cut, 3-inch </v>
      </c>
      <c r="B1280" s="13" t="s">
        <v>1611</v>
      </c>
      <c r="C1280" s="13" t="s">
        <v>1615</v>
      </c>
      <c r="D1280" s="13" t="s">
        <v>230</v>
      </c>
      <c r="E1280" s="13" t="s">
        <v>187</v>
      </c>
      <c r="F1280" s="13" t="s">
        <v>188</v>
      </c>
      <c r="G1280" s="13" t="s">
        <v>189</v>
      </c>
      <c r="H1280" s="13" t="s">
        <v>190</v>
      </c>
      <c r="I1280" s="13">
        <v>1279</v>
      </c>
    </row>
    <row r="1281" spans="1:9" x14ac:dyDescent="0.25">
      <c r="A1281" s="13" t="str">
        <f t="shared" si="19"/>
        <v xml:space="preserve">503-C      Saw Cut, 4-inch </v>
      </c>
      <c r="B1281" s="13" t="s">
        <v>1611</v>
      </c>
      <c r="C1281" s="13" t="s">
        <v>1616</v>
      </c>
      <c r="D1281" s="13" t="s">
        <v>230</v>
      </c>
      <c r="E1281" s="13" t="s">
        <v>187</v>
      </c>
      <c r="F1281" s="13" t="s">
        <v>188</v>
      </c>
      <c r="G1281" s="13" t="s">
        <v>189</v>
      </c>
      <c r="H1281" s="13" t="s">
        <v>190</v>
      </c>
      <c r="I1281" s="13">
        <v>1280</v>
      </c>
    </row>
    <row r="1282" spans="1:9" x14ac:dyDescent="0.25">
      <c r="A1282" s="13" t="str">
        <f t="shared" si="19"/>
        <v xml:space="preserve">503-C      Saw Cut, 6-inch </v>
      </c>
      <c r="B1282" s="13" t="s">
        <v>1611</v>
      </c>
      <c r="C1282" s="13" t="s">
        <v>1617</v>
      </c>
      <c r="D1282" s="13" t="s">
        <v>230</v>
      </c>
      <c r="E1282" s="13" t="s">
        <v>187</v>
      </c>
      <c r="F1282" s="13" t="s">
        <v>188</v>
      </c>
      <c r="G1282" s="13" t="s">
        <v>189</v>
      </c>
      <c r="H1282" s="13" t="s">
        <v>190</v>
      </c>
      <c r="I1282" s="13">
        <v>1281</v>
      </c>
    </row>
    <row r="1283" spans="1:9" x14ac:dyDescent="0.25">
      <c r="A1283" s="13" t="str">
        <f t="shared" si="19"/>
        <v xml:space="preserve">503-C      Saw Cut, 7-inch </v>
      </c>
      <c r="B1283" s="13" t="s">
        <v>1611</v>
      </c>
      <c r="C1283" s="13" t="s">
        <v>1618</v>
      </c>
      <c r="D1283" s="13" t="s">
        <v>230</v>
      </c>
      <c r="E1283" s="13" t="s">
        <v>187</v>
      </c>
      <c r="F1283" s="13" t="s">
        <v>188</v>
      </c>
      <c r="G1283" s="13" t="s">
        <v>189</v>
      </c>
      <c r="H1283" s="13" t="s">
        <v>190</v>
      </c>
      <c r="I1283" s="13">
        <v>1282</v>
      </c>
    </row>
    <row r="1284" spans="1:9" x14ac:dyDescent="0.25">
      <c r="A1284" s="13" t="str">
        <f t="shared" ref="A1284:A1347" si="20">_xlfn.CONCAT(B1284," ", C1284)</f>
        <v xml:space="preserve">503-C      Saw Cut, 8-inch </v>
      </c>
      <c r="B1284" s="13" t="s">
        <v>1611</v>
      </c>
      <c r="C1284" s="13" t="s">
        <v>1619</v>
      </c>
      <c r="D1284" s="13" t="s">
        <v>230</v>
      </c>
      <c r="E1284" s="13" t="s">
        <v>187</v>
      </c>
      <c r="F1284" s="13" t="s">
        <v>188</v>
      </c>
      <c r="G1284" s="13" t="s">
        <v>189</v>
      </c>
      <c r="H1284" s="13" t="s">
        <v>190</v>
      </c>
      <c r="I1284" s="13">
        <v>1283</v>
      </c>
    </row>
    <row r="1285" spans="1:9" x14ac:dyDescent="0.25">
      <c r="A1285" s="13" t="str">
        <f t="shared" si="20"/>
        <v xml:space="preserve">503-C      Saw Cut, 9-inch </v>
      </c>
      <c r="B1285" s="13" t="s">
        <v>1611</v>
      </c>
      <c r="C1285" s="13" t="s">
        <v>1620</v>
      </c>
      <c r="D1285" s="13" t="s">
        <v>230</v>
      </c>
      <c r="E1285" s="13" t="s">
        <v>187</v>
      </c>
      <c r="F1285" s="13" t="s">
        <v>188</v>
      </c>
      <c r="G1285" s="13" t="s">
        <v>189</v>
      </c>
      <c r="H1285" s="13" t="s">
        <v>190</v>
      </c>
      <c r="I1285" s="13">
        <v>1284</v>
      </c>
    </row>
    <row r="1286" spans="1:9" x14ac:dyDescent="0.25">
      <c r="A1286" s="13" t="str">
        <f t="shared" si="20"/>
        <v xml:space="preserve">503-C      Saw Cut, Full Depth </v>
      </c>
      <c r="B1286" s="13" t="s">
        <v>1611</v>
      </c>
      <c r="C1286" s="13" t="s">
        <v>1621</v>
      </c>
      <c r="D1286" s="13" t="s">
        <v>230</v>
      </c>
      <c r="E1286" s="13" t="s">
        <v>187</v>
      </c>
      <c r="F1286" s="13" t="s">
        <v>188</v>
      </c>
      <c r="G1286" s="13" t="s">
        <v>189</v>
      </c>
      <c r="H1286" s="13" t="s">
        <v>190</v>
      </c>
      <c r="I1286" s="13">
        <v>1285</v>
      </c>
    </row>
    <row r="1287" spans="1:9" x14ac:dyDescent="0.25">
      <c r="A1287" s="13" t="str">
        <f t="shared" si="20"/>
        <v xml:space="preserve">503-D      Concrete for Base Repair </v>
      </c>
      <c r="B1287" s="13" t="s">
        <v>1622</v>
      </c>
      <c r="C1287" s="13" t="s">
        <v>1623</v>
      </c>
      <c r="D1287" s="13" t="s">
        <v>241</v>
      </c>
      <c r="E1287" s="13" t="s">
        <v>187</v>
      </c>
      <c r="F1287" s="13" t="s">
        <v>188</v>
      </c>
      <c r="G1287" s="13" t="s">
        <v>189</v>
      </c>
      <c r="H1287" s="13" t="s">
        <v>190</v>
      </c>
      <c r="I1287" s="13">
        <v>1286</v>
      </c>
    </row>
    <row r="1288" spans="1:9" x14ac:dyDescent="0.25">
      <c r="A1288" s="13" t="str">
        <f t="shared" si="20"/>
        <v xml:space="preserve">503-E      Tie Bars, No. 4 Deformed Drilled and Epoxied or Grouted </v>
      </c>
      <c r="B1288" s="13" t="s">
        <v>1624</v>
      </c>
      <c r="C1288" s="13" t="s">
        <v>1625</v>
      </c>
      <c r="D1288" s="13" t="s">
        <v>207</v>
      </c>
      <c r="E1288" s="13" t="s">
        <v>187</v>
      </c>
      <c r="F1288" s="13" t="s">
        <v>188</v>
      </c>
      <c r="G1288" s="13" t="s">
        <v>189</v>
      </c>
      <c r="H1288" s="13" t="s">
        <v>190</v>
      </c>
      <c r="I1288" s="13">
        <v>1287</v>
      </c>
    </row>
    <row r="1289" spans="1:9" x14ac:dyDescent="0.25">
      <c r="A1289" s="13" t="str">
        <f t="shared" si="20"/>
        <v xml:space="preserve">503-E      Tie Bars, No. 5 Deformed Drilled and Epoxied or Grouted </v>
      </c>
      <c r="B1289" s="13" t="s">
        <v>1624</v>
      </c>
      <c r="C1289" s="13" t="s">
        <v>1626</v>
      </c>
      <c r="D1289" s="13" t="s">
        <v>207</v>
      </c>
      <c r="E1289" s="13" t="s">
        <v>187</v>
      </c>
      <c r="F1289" s="13" t="s">
        <v>188</v>
      </c>
      <c r="G1289" s="13" t="s">
        <v>189</v>
      </c>
      <c r="H1289" s="13" t="s">
        <v>190</v>
      </c>
      <c r="I1289" s="13">
        <v>1288</v>
      </c>
    </row>
    <row r="1290" spans="1:9" x14ac:dyDescent="0.25">
      <c r="A1290" s="13" t="str">
        <f t="shared" si="20"/>
        <v xml:space="preserve">503-E      Tie Bars, No. 8 Deformed Drilled and Epoxied or Grouted </v>
      </c>
      <c r="B1290" s="13" t="s">
        <v>1624</v>
      </c>
      <c r="C1290" s="13" t="s">
        <v>1627</v>
      </c>
      <c r="D1290" s="13" t="s">
        <v>207</v>
      </c>
      <c r="E1290" s="13" t="s">
        <v>187</v>
      </c>
      <c r="F1290" s="13" t="s">
        <v>188</v>
      </c>
      <c r="G1290" s="13" t="s">
        <v>189</v>
      </c>
      <c r="H1290" s="13" t="s">
        <v>190</v>
      </c>
      <c r="I1290" s="13">
        <v>1289</v>
      </c>
    </row>
    <row r="1291" spans="1:9" x14ac:dyDescent="0.25">
      <c r="A1291" s="13" t="str">
        <f t="shared" si="20"/>
        <v xml:space="preserve">503-F      1 1/4" Smooth Dowel Bars, Drilled &amp; Epoxied or Grouted </v>
      </c>
      <c r="B1291" s="13" t="s">
        <v>1628</v>
      </c>
      <c r="C1291" s="13" t="s">
        <v>1629</v>
      </c>
      <c r="D1291" s="13" t="s">
        <v>207</v>
      </c>
      <c r="E1291" s="13" t="s">
        <v>187</v>
      </c>
      <c r="F1291" s="13" t="s">
        <v>188</v>
      </c>
      <c r="G1291" s="13" t="s">
        <v>189</v>
      </c>
      <c r="H1291" s="13" t="s">
        <v>190</v>
      </c>
      <c r="I1291" s="13">
        <v>1290</v>
      </c>
    </row>
    <row r="1292" spans="1:9" x14ac:dyDescent="0.25">
      <c r="A1292" s="13" t="str">
        <f t="shared" si="20"/>
        <v xml:space="preserve">503-F      1" Smooth Dowel Bars, Drilled &amp; Epoxied or Grouted </v>
      </c>
      <c r="B1292" s="13" t="s">
        <v>1628</v>
      </c>
      <c r="C1292" s="13" t="s">
        <v>1630</v>
      </c>
      <c r="D1292" s="13" t="s">
        <v>207</v>
      </c>
      <c r="E1292" s="13" t="s">
        <v>187</v>
      </c>
      <c r="F1292" s="13" t="s">
        <v>188</v>
      </c>
      <c r="G1292" s="13" t="s">
        <v>189</v>
      </c>
      <c r="H1292" s="13" t="s">
        <v>190</v>
      </c>
      <c r="I1292" s="13">
        <v>1291</v>
      </c>
    </row>
    <row r="1293" spans="1:9" x14ac:dyDescent="0.25">
      <c r="A1293" s="13" t="str">
        <f t="shared" si="20"/>
        <v xml:space="preserve">503-F      No. 4 Smooth Dowel Bars, Drilled &amp; Epoxied or Grouted </v>
      </c>
      <c r="B1293" s="13" t="s">
        <v>1628</v>
      </c>
      <c r="C1293" s="13" t="s">
        <v>1631</v>
      </c>
      <c r="D1293" s="13" t="s">
        <v>207</v>
      </c>
      <c r="E1293" s="13" t="s">
        <v>187</v>
      </c>
      <c r="F1293" s="13" t="s">
        <v>188</v>
      </c>
      <c r="G1293" s="13" t="s">
        <v>189</v>
      </c>
      <c r="H1293" s="13" t="s">
        <v>190</v>
      </c>
      <c r="I1293" s="13">
        <v>1292</v>
      </c>
    </row>
    <row r="1294" spans="1:9" x14ac:dyDescent="0.25">
      <c r="A1294" s="13" t="str">
        <f t="shared" si="20"/>
        <v xml:space="preserve">503-F      No. 5 Smooth Dowel Bars, Drilled &amp; Epoxied or Grouted </v>
      </c>
      <c r="B1294" s="13" t="s">
        <v>1628</v>
      </c>
      <c r="C1294" s="13" t="s">
        <v>1632</v>
      </c>
      <c r="D1294" s="13" t="s">
        <v>207</v>
      </c>
      <c r="E1294" s="13" t="s">
        <v>187</v>
      </c>
      <c r="F1294" s="13" t="s">
        <v>188</v>
      </c>
      <c r="G1294" s="13" t="s">
        <v>189</v>
      </c>
      <c r="H1294" s="13" t="s">
        <v>190</v>
      </c>
      <c r="I1294" s="13">
        <v>1293</v>
      </c>
    </row>
    <row r="1295" spans="1:9" x14ac:dyDescent="0.25">
      <c r="A1295" s="13" t="str">
        <f t="shared" si="20"/>
        <v xml:space="preserve">503-F      No. 8 Smooth Dowel Bars, Drilled &amp; Epoxied or Grouted </v>
      </c>
      <c r="B1295" s="13" t="s">
        <v>1628</v>
      </c>
      <c r="C1295" s="13" t="s">
        <v>1633</v>
      </c>
      <c r="D1295" s="13" t="s">
        <v>207</v>
      </c>
      <c r="E1295" s="13" t="s">
        <v>187</v>
      </c>
      <c r="F1295" s="13" t="s">
        <v>188</v>
      </c>
      <c r="G1295" s="13" t="s">
        <v>189</v>
      </c>
      <c r="H1295" s="13" t="s">
        <v>190</v>
      </c>
      <c r="I1295" s="13">
        <v>1294</v>
      </c>
    </row>
    <row r="1296" spans="1:9" x14ac:dyDescent="0.25">
      <c r="A1296" s="13" t="str">
        <f t="shared" si="20"/>
        <v xml:space="preserve">907-504-A  4" Fiber-reinforced Concrete Pavement </v>
      </c>
      <c r="B1296" s="13" t="s">
        <v>1634</v>
      </c>
      <c r="C1296" s="13" t="s">
        <v>1635</v>
      </c>
      <c r="D1296" s="13" t="s">
        <v>228</v>
      </c>
      <c r="E1296" s="13" t="s">
        <v>1569</v>
      </c>
      <c r="F1296" s="13" t="s">
        <v>188</v>
      </c>
      <c r="G1296" s="13" t="s">
        <v>189</v>
      </c>
      <c r="H1296" s="13" t="s">
        <v>190</v>
      </c>
      <c r="I1296" s="13">
        <v>1295</v>
      </c>
    </row>
    <row r="1297" spans="1:9" x14ac:dyDescent="0.25">
      <c r="A1297" s="13" t="str">
        <f t="shared" si="20"/>
        <v xml:space="preserve">907-504-A  6" Fiber-reinforced Concrete Pavement </v>
      </c>
      <c r="B1297" s="13" t="s">
        <v>1634</v>
      </c>
      <c r="C1297" s="13" t="s">
        <v>1636</v>
      </c>
      <c r="D1297" s="13" t="s">
        <v>228</v>
      </c>
      <c r="E1297" s="13" t="s">
        <v>1569</v>
      </c>
      <c r="F1297" s="13" t="s">
        <v>188</v>
      </c>
      <c r="G1297" s="13" t="s">
        <v>189</v>
      </c>
      <c r="H1297" s="13" t="s">
        <v>190</v>
      </c>
      <c r="I1297" s="13">
        <v>1296</v>
      </c>
    </row>
    <row r="1298" spans="1:9" x14ac:dyDescent="0.25">
      <c r="A1298" s="13" t="str">
        <f t="shared" si="20"/>
        <v xml:space="preserve">907-505-A  Grinding Concrete Bridge Deck </v>
      </c>
      <c r="B1298" s="13" t="s">
        <v>1637</v>
      </c>
      <c r="C1298" s="13" t="s">
        <v>1638</v>
      </c>
      <c r="D1298" s="13" t="s">
        <v>228</v>
      </c>
      <c r="E1298" s="13" t="s">
        <v>187</v>
      </c>
      <c r="F1298" s="13" t="s">
        <v>188</v>
      </c>
      <c r="G1298" s="13" t="s">
        <v>189</v>
      </c>
      <c r="H1298" s="13" t="s">
        <v>190</v>
      </c>
      <c r="I1298" s="13">
        <v>1297</v>
      </c>
    </row>
    <row r="1299" spans="1:9" x14ac:dyDescent="0.25">
      <c r="A1299" s="13" t="str">
        <f t="shared" si="20"/>
        <v xml:space="preserve">907-505-B  Grinding Concrete Pavement </v>
      </c>
      <c r="B1299" s="13" t="s">
        <v>1639</v>
      </c>
      <c r="C1299" s="13" t="s">
        <v>1640</v>
      </c>
      <c r="D1299" s="13" t="s">
        <v>228</v>
      </c>
      <c r="E1299" s="13" t="s">
        <v>187</v>
      </c>
      <c r="F1299" s="13" t="s">
        <v>188</v>
      </c>
      <c r="G1299" s="13" t="s">
        <v>189</v>
      </c>
      <c r="H1299" s="13" t="s">
        <v>190</v>
      </c>
      <c r="I1299" s="13">
        <v>1298</v>
      </c>
    </row>
    <row r="1300" spans="1:9" x14ac:dyDescent="0.25">
      <c r="A1300" s="13" t="str">
        <f t="shared" si="20"/>
        <v xml:space="preserve">907-507-A  Rubblizing Existing Concrete Pavement </v>
      </c>
      <c r="B1300" s="13" t="s">
        <v>1641</v>
      </c>
      <c r="C1300" s="13" t="s">
        <v>1642</v>
      </c>
      <c r="D1300" s="13" t="s">
        <v>228</v>
      </c>
      <c r="E1300" s="13" t="s">
        <v>187</v>
      </c>
      <c r="F1300" s="13" t="s">
        <v>188</v>
      </c>
      <c r="G1300" s="13" t="s">
        <v>189</v>
      </c>
      <c r="H1300" s="13" t="s">
        <v>190</v>
      </c>
      <c r="I1300" s="13">
        <v>1299</v>
      </c>
    </row>
    <row r="1301" spans="1:9" x14ac:dyDescent="0.25">
      <c r="A1301" s="13" t="str">
        <f t="shared" si="20"/>
        <v xml:space="preserve">907-507-B  Filler Aggregate </v>
      </c>
      <c r="B1301" s="13" t="s">
        <v>1643</v>
      </c>
      <c r="C1301" s="13" t="s">
        <v>1644</v>
      </c>
      <c r="D1301" s="13" t="s">
        <v>241</v>
      </c>
      <c r="E1301" s="13" t="s">
        <v>187</v>
      </c>
      <c r="F1301" s="13" t="s">
        <v>188</v>
      </c>
      <c r="G1301" s="13" t="s">
        <v>189</v>
      </c>
      <c r="H1301" s="13" t="s">
        <v>190</v>
      </c>
      <c r="I1301" s="13">
        <v>1300</v>
      </c>
    </row>
    <row r="1302" spans="1:9" x14ac:dyDescent="0.25">
      <c r="A1302" s="13" t="str">
        <f t="shared" si="20"/>
        <v xml:space="preserve">508-A      Silicone Sealed Joints </v>
      </c>
      <c r="B1302" s="13" t="s">
        <v>1645</v>
      </c>
      <c r="C1302" s="13" t="s">
        <v>1646</v>
      </c>
      <c r="D1302" s="13" t="s">
        <v>230</v>
      </c>
      <c r="E1302" s="13" t="s">
        <v>187</v>
      </c>
      <c r="F1302" s="13" t="s">
        <v>188</v>
      </c>
      <c r="G1302" s="13" t="s">
        <v>189</v>
      </c>
      <c r="H1302" s="13" t="s">
        <v>190</v>
      </c>
      <c r="I1302" s="13">
        <v>1301</v>
      </c>
    </row>
    <row r="1303" spans="1:9" x14ac:dyDescent="0.25">
      <c r="A1303" s="13" t="str">
        <f t="shared" si="20"/>
        <v xml:space="preserve">907-509-A  Retrofitted Dowel Bars </v>
      </c>
      <c r="B1303" s="13" t="s">
        <v>1647</v>
      </c>
      <c r="C1303" s="13" t="s">
        <v>1648</v>
      </c>
      <c r="D1303" s="13" t="s">
        <v>207</v>
      </c>
      <c r="E1303" s="13" t="s">
        <v>187</v>
      </c>
      <c r="F1303" s="13" t="s">
        <v>188</v>
      </c>
      <c r="G1303" s="13" t="s">
        <v>189</v>
      </c>
      <c r="H1303" s="13" t="s">
        <v>190</v>
      </c>
      <c r="I1303" s="13">
        <v>1302</v>
      </c>
    </row>
    <row r="1304" spans="1:9" x14ac:dyDescent="0.25">
      <c r="A1304" s="13" t="str">
        <f t="shared" si="20"/>
        <v xml:space="preserve">510-A      Graded Aggregate </v>
      </c>
      <c r="B1304" s="13" t="s">
        <v>1649</v>
      </c>
      <c r="C1304" s="13" t="s">
        <v>1650</v>
      </c>
      <c r="D1304" s="13" t="s">
        <v>1651</v>
      </c>
      <c r="E1304" s="13" t="s">
        <v>187</v>
      </c>
      <c r="F1304" s="13" t="s">
        <v>188</v>
      </c>
      <c r="G1304" s="13" t="s">
        <v>189</v>
      </c>
      <c r="H1304" s="13" t="s">
        <v>190</v>
      </c>
      <c r="I1304" s="13">
        <v>1303</v>
      </c>
    </row>
    <row r="1305" spans="1:9" x14ac:dyDescent="0.25">
      <c r="A1305" s="13" t="str">
        <f t="shared" si="20"/>
        <v xml:space="preserve">510-B      Resin </v>
      </c>
      <c r="B1305" s="13" t="s">
        <v>1652</v>
      </c>
      <c r="C1305" s="13" t="s">
        <v>1653</v>
      </c>
      <c r="D1305" s="13" t="s">
        <v>1326</v>
      </c>
      <c r="E1305" s="13" t="s">
        <v>187</v>
      </c>
      <c r="F1305" s="13" t="s">
        <v>188</v>
      </c>
      <c r="G1305" s="13" t="s">
        <v>189</v>
      </c>
      <c r="H1305" s="13" t="s">
        <v>190</v>
      </c>
      <c r="I1305" s="13">
        <v>1304</v>
      </c>
    </row>
    <row r="1306" spans="1:9" x14ac:dyDescent="0.25">
      <c r="A1306" s="13" t="str">
        <f t="shared" si="20"/>
        <v xml:space="preserve">511-A      Prerolling </v>
      </c>
      <c r="B1306" s="13" t="s">
        <v>1654</v>
      </c>
      <c r="C1306" s="13" t="s">
        <v>1655</v>
      </c>
      <c r="D1306" s="13" t="s">
        <v>228</v>
      </c>
      <c r="E1306" s="13" t="s">
        <v>187</v>
      </c>
      <c r="F1306" s="13" t="s">
        <v>188</v>
      </c>
      <c r="G1306" s="13" t="s">
        <v>189</v>
      </c>
      <c r="H1306" s="13" t="s">
        <v>190</v>
      </c>
      <c r="I1306" s="13">
        <v>1305</v>
      </c>
    </row>
    <row r="1307" spans="1:9" x14ac:dyDescent="0.25">
      <c r="A1307" s="13" t="str">
        <f t="shared" si="20"/>
        <v xml:space="preserve">907-512-A  Holes </v>
      </c>
      <c r="B1307" s="13" t="s">
        <v>1656</v>
      </c>
      <c r="C1307" s="13" t="s">
        <v>1657</v>
      </c>
      <c r="D1307" s="13" t="s">
        <v>207</v>
      </c>
      <c r="E1307" s="13" t="s">
        <v>187</v>
      </c>
      <c r="F1307" s="13" t="s">
        <v>188</v>
      </c>
      <c r="G1307" s="13" t="s">
        <v>189</v>
      </c>
      <c r="H1307" s="13" t="s">
        <v>190</v>
      </c>
      <c r="I1307" s="13">
        <v>1306</v>
      </c>
    </row>
    <row r="1308" spans="1:9" x14ac:dyDescent="0.25">
      <c r="A1308" s="13" t="str">
        <f t="shared" si="20"/>
        <v xml:space="preserve">907-512-B  Cement Pressure Grout Slurry, Type 5 </v>
      </c>
      <c r="B1308" s="13" t="s">
        <v>1658</v>
      </c>
      <c r="C1308" s="13" t="s">
        <v>1659</v>
      </c>
      <c r="D1308" s="13" t="s">
        <v>1008</v>
      </c>
      <c r="E1308" s="13" t="s">
        <v>187</v>
      </c>
      <c r="F1308" s="13" t="s">
        <v>188</v>
      </c>
      <c r="G1308" s="13" t="s">
        <v>189</v>
      </c>
      <c r="H1308" s="13" t="s">
        <v>190</v>
      </c>
      <c r="I1308" s="13">
        <v>1307</v>
      </c>
    </row>
    <row r="1309" spans="1:9" x14ac:dyDescent="0.25">
      <c r="A1309" s="13" t="str">
        <f t="shared" si="20"/>
        <v xml:space="preserve">907-512-B  Cement Pressure Grout Slurry, Type 6 </v>
      </c>
      <c r="B1309" s="13" t="s">
        <v>1658</v>
      </c>
      <c r="C1309" s="13" t="s">
        <v>1660</v>
      </c>
      <c r="D1309" s="13" t="s">
        <v>1008</v>
      </c>
      <c r="E1309" s="13" t="s">
        <v>187</v>
      </c>
      <c r="F1309" s="13" t="s">
        <v>188</v>
      </c>
      <c r="G1309" s="13" t="s">
        <v>189</v>
      </c>
      <c r="H1309" s="13" t="s">
        <v>190</v>
      </c>
      <c r="I1309" s="13">
        <v>1308</v>
      </c>
    </row>
    <row r="1310" spans="1:9" x14ac:dyDescent="0.25">
      <c r="A1310" s="13" t="str">
        <f t="shared" si="20"/>
        <v xml:space="preserve">907-512-C  Preliminary Testing </v>
      </c>
      <c r="B1310" s="13" t="s">
        <v>1661</v>
      </c>
      <c r="C1310" s="13" t="s">
        <v>1662</v>
      </c>
      <c r="D1310" s="13" t="s">
        <v>221</v>
      </c>
      <c r="E1310" s="13" t="s">
        <v>187</v>
      </c>
      <c r="F1310" s="13" t="s">
        <v>188</v>
      </c>
      <c r="G1310" s="13" t="s">
        <v>189</v>
      </c>
      <c r="H1310" s="13" t="s">
        <v>190</v>
      </c>
      <c r="I1310" s="13">
        <v>1309</v>
      </c>
    </row>
    <row r="1311" spans="1:9" x14ac:dyDescent="0.25">
      <c r="A1311" s="13" t="str">
        <f t="shared" si="20"/>
        <v xml:space="preserve">907-512-D  Stability Testing, Lane Joint </v>
      </c>
      <c r="B1311" s="13" t="s">
        <v>1663</v>
      </c>
      <c r="C1311" s="13" t="s">
        <v>1664</v>
      </c>
      <c r="D1311" s="13" t="s">
        <v>207</v>
      </c>
      <c r="E1311" s="13" t="s">
        <v>187</v>
      </c>
      <c r="F1311" s="13" t="s">
        <v>188</v>
      </c>
      <c r="G1311" s="13" t="s">
        <v>189</v>
      </c>
      <c r="H1311" s="13" t="s">
        <v>190</v>
      </c>
      <c r="I1311" s="13">
        <v>1310</v>
      </c>
    </row>
    <row r="1312" spans="1:9" x14ac:dyDescent="0.25">
      <c r="A1312" s="13" t="str">
        <f t="shared" si="20"/>
        <v xml:space="preserve">907-512-E  Stability Testing, Lane Crack </v>
      </c>
      <c r="B1312" s="13" t="s">
        <v>1665</v>
      </c>
      <c r="C1312" s="13" t="s">
        <v>1666</v>
      </c>
      <c r="D1312" s="13" t="s">
        <v>207</v>
      </c>
      <c r="E1312" s="13" t="s">
        <v>187</v>
      </c>
      <c r="F1312" s="13" t="s">
        <v>188</v>
      </c>
      <c r="G1312" s="13" t="s">
        <v>189</v>
      </c>
      <c r="H1312" s="13" t="s">
        <v>190</v>
      </c>
      <c r="I1312" s="13">
        <v>1311</v>
      </c>
    </row>
    <row r="1313" spans="1:9" x14ac:dyDescent="0.25">
      <c r="A1313" s="13" t="str">
        <f t="shared" si="20"/>
        <v xml:space="preserve">907-513-A  Cracking and Seating Concrete Pavement </v>
      </c>
      <c r="B1313" s="13" t="s">
        <v>1667</v>
      </c>
      <c r="C1313" s="13" t="s">
        <v>1668</v>
      </c>
      <c r="D1313" s="13" t="s">
        <v>228</v>
      </c>
      <c r="E1313" s="13" t="s">
        <v>187</v>
      </c>
      <c r="F1313" s="13" t="s">
        <v>188</v>
      </c>
      <c r="G1313" s="13" t="s">
        <v>189</v>
      </c>
      <c r="H1313" s="13" t="s">
        <v>190</v>
      </c>
      <c r="I1313" s="13">
        <v>1312</v>
      </c>
    </row>
    <row r="1314" spans="1:9" x14ac:dyDescent="0.25">
      <c r="A1314" s="13" t="str">
        <f t="shared" si="20"/>
        <v xml:space="preserve">907-515-A  Fiber Reinforced Polymer Patching Material </v>
      </c>
      <c r="B1314" s="13" t="s">
        <v>1669</v>
      </c>
      <c r="C1314" s="13" t="s">
        <v>1670</v>
      </c>
      <c r="D1314" s="13" t="s">
        <v>1008</v>
      </c>
      <c r="E1314" s="13" t="s">
        <v>187</v>
      </c>
      <c r="F1314" s="13" t="s">
        <v>188</v>
      </c>
      <c r="G1314" s="13" t="s">
        <v>189</v>
      </c>
      <c r="H1314" s="13" t="s">
        <v>190</v>
      </c>
      <c r="I1314" s="13">
        <v>1313</v>
      </c>
    </row>
    <row r="1315" spans="1:9" x14ac:dyDescent="0.25">
      <c r="A1315" s="13" t="str">
        <f t="shared" si="20"/>
        <v xml:space="preserve">601-A      Class "B" Structural Concrete </v>
      </c>
      <c r="B1315" s="13" t="s">
        <v>1671</v>
      </c>
      <c r="C1315" s="13" t="s">
        <v>1672</v>
      </c>
      <c r="D1315" s="13" t="s">
        <v>241</v>
      </c>
      <c r="E1315" s="13" t="s">
        <v>1569</v>
      </c>
      <c r="F1315" s="13" t="s">
        <v>188</v>
      </c>
      <c r="G1315" s="13" t="s">
        <v>189</v>
      </c>
      <c r="H1315" s="13" t="s">
        <v>190</v>
      </c>
      <c r="I1315" s="13">
        <v>1314</v>
      </c>
    </row>
    <row r="1316" spans="1:9" x14ac:dyDescent="0.25">
      <c r="A1316" s="13" t="str">
        <f t="shared" si="20"/>
        <v xml:space="preserve">601-B      Class "B" Structural Concrete, Minor Structures </v>
      </c>
      <c r="B1316" s="13" t="s">
        <v>1673</v>
      </c>
      <c r="C1316" s="13" t="s">
        <v>1674</v>
      </c>
      <c r="D1316" s="13" t="s">
        <v>241</v>
      </c>
      <c r="E1316" s="13" t="s">
        <v>1569</v>
      </c>
      <c r="F1316" s="13" t="s">
        <v>188</v>
      </c>
      <c r="G1316" s="13" t="s">
        <v>189</v>
      </c>
      <c r="H1316" s="13" t="s">
        <v>190</v>
      </c>
      <c r="I1316" s="13">
        <v>1315</v>
      </c>
    </row>
    <row r="1317" spans="1:9" x14ac:dyDescent="0.25">
      <c r="A1317" s="13" t="str">
        <f t="shared" si="20"/>
        <v xml:space="preserve">601-B      Class "C" Structural Concrete, Minor Structures </v>
      </c>
      <c r="B1317" s="13" t="s">
        <v>1673</v>
      </c>
      <c r="C1317" s="13" t="s">
        <v>1675</v>
      </c>
      <c r="D1317" s="13" t="s">
        <v>241</v>
      </c>
      <c r="E1317" s="13" t="s">
        <v>1569</v>
      </c>
      <c r="F1317" s="13" t="s">
        <v>188</v>
      </c>
      <c r="G1317" s="13" t="s">
        <v>189</v>
      </c>
      <c r="H1317" s="13" t="s">
        <v>190</v>
      </c>
      <c r="I1317" s="13">
        <v>1316</v>
      </c>
    </row>
    <row r="1318" spans="1:9" x14ac:dyDescent="0.25">
      <c r="A1318" s="13" t="str">
        <f t="shared" si="20"/>
        <v xml:space="preserve">907-601-B  Class "C" Structural Concrete, Minor Structures </v>
      </c>
      <c r="B1318" s="13" t="s">
        <v>1676</v>
      </c>
      <c r="C1318" s="13" t="s">
        <v>1675</v>
      </c>
      <c r="D1318" s="13" t="s">
        <v>241</v>
      </c>
      <c r="E1318" s="13" t="s">
        <v>1569</v>
      </c>
      <c r="F1318" s="13" t="s">
        <v>188</v>
      </c>
      <c r="G1318" s="13" t="s">
        <v>189</v>
      </c>
      <c r="H1318" s="13" t="s">
        <v>190</v>
      </c>
      <c r="I1318" s="13">
        <v>1317</v>
      </c>
    </row>
    <row r="1319" spans="1:9" x14ac:dyDescent="0.25">
      <c r="A1319" s="13" t="str">
        <f t="shared" si="20"/>
        <v xml:space="preserve">602-A      Reinforcing Steel </v>
      </c>
      <c r="B1319" s="13" t="s">
        <v>1677</v>
      </c>
      <c r="C1319" s="13" t="s">
        <v>1678</v>
      </c>
      <c r="D1319" s="13" t="s">
        <v>1008</v>
      </c>
      <c r="E1319" s="13" t="s">
        <v>1569</v>
      </c>
      <c r="F1319" s="13" t="s">
        <v>188</v>
      </c>
      <c r="G1319" s="13" t="s">
        <v>189</v>
      </c>
      <c r="H1319" s="13" t="s">
        <v>190</v>
      </c>
      <c r="I1319" s="13">
        <v>1318</v>
      </c>
    </row>
    <row r="1320" spans="1:9" x14ac:dyDescent="0.25">
      <c r="A1320" s="13" t="str">
        <f t="shared" si="20"/>
        <v xml:space="preserve">603-A      10" Steel Pipe, Jacked or Bored, Wall Thickness 0.250" </v>
      </c>
      <c r="B1320" s="13" t="s">
        <v>1679</v>
      </c>
      <c r="C1320" s="13" t="s">
        <v>1680</v>
      </c>
      <c r="D1320" s="13" t="s">
        <v>230</v>
      </c>
      <c r="E1320" s="13" t="s">
        <v>1569</v>
      </c>
      <c r="F1320" s="13" t="s">
        <v>188</v>
      </c>
      <c r="G1320" s="13" t="s">
        <v>189</v>
      </c>
      <c r="H1320" s="13" t="s">
        <v>190</v>
      </c>
      <c r="I1320" s="13">
        <v>1319</v>
      </c>
    </row>
    <row r="1321" spans="1:9" x14ac:dyDescent="0.25">
      <c r="A1321" s="13" t="str">
        <f t="shared" si="20"/>
        <v xml:space="preserve">603-A      12" Steel Pipe, Jacked or Bored </v>
      </c>
      <c r="B1321" s="13" t="s">
        <v>1679</v>
      </c>
      <c r="C1321" s="13" t="s">
        <v>1681</v>
      </c>
      <c r="D1321" s="13" t="s">
        <v>230</v>
      </c>
      <c r="E1321" s="13" t="s">
        <v>1569</v>
      </c>
      <c r="F1321" s="13" t="s">
        <v>188</v>
      </c>
      <c r="G1321" s="13" t="s">
        <v>189</v>
      </c>
      <c r="H1321" s="13" t="s">
        <v>190</v>
      </c>
      <c r="I1321" s="13">
        <v>1320</v>
      </c>
    </row>
    <row r="1322" spans="1:9" x14ac:dyDescent="0.25">
      <c r="A1322" s="13" t="str">
        <f t="shared" si="20"/>
        <v xml:space="preserve">603-A      12" Steel Pipe, Wall Thickness 0.188" </v>
      </c>
      <c r="B1322" s="13" t="s">
        <v>1679</v>
      </c>
      <c r="C1322" s="13" t="s">
        <v>1682</v>
      </c>
      <c r="D1322" s="13" t="s">
        <v>230</v>
      </c>
      <c r="E1322" s="13" t="s">
        <v>1569</v>
      </c>
      <c r="F1322" s="13" t="s">
        <v>188</v>
      </c>
      <c r="G1322" s="13" t="s">
        <v>189</v>
      </c>
      <c r="H1322" s="13" t="s">
        <v>190</v>
      </c>
      <c r="I1322" s="13">
        <v>1321</v>
      </c>
    </row>
    <row r="1323" spans="1:9" x14ac:dyDescent="0.25">
      <c r="A1323" s="13" t="str">
        <f t="shared" si="20"/>
        <v xml:space="preserve">603-A      14" Steel Pipe, Wall Thickness 0.375" </v>
      </c>
      <c r="B1323" s="13" t="s">
        <v>1679</v>
      </c>
      <c r="C1323" s="13" t="s">
        <v>1683</v>
      </c>
      <c r="D1323" s="13" t="s">
        <v>230</v>
      </c>
      <c r="E1323" s="13" t="s">
        <v>1569</v>
      </c>
      <c r="F1323" s="13" t="s">
        <v>188</v>
      </c>
      <c r="G1323" s="13" t="s">
        <v>189</v>
      </c>
      <c r="H1323" s="13" t="s">
        <v>190</v>
      </c>
      <c r="I1323" s="13">
        <v>1322</v>
      </c>
    </row>
    <row r="1324" spans="1:9" x14ac:dyDescent="0.25">
      <c r="A1324" s="13" t="str">
        <f t="shared" si="20"/>
        <v xml:space="preserve">603-A      16" Steel Pipe, Jacked or Bored </v>
      </c>
      <c r="B1324" s="13" t="s">
        <v>1679</v>
      </c>
      <c r="C1324" s="13" t="s">
        <v>1684</v>
      </c>
      <c r="D1324" s="13" t="s">
        <v>230</v>
      </c>
      <c r="E1324" s="13" t="s">
        <v>1569</v>
      </c>
      <c r="F1324" s="13" t="s">
        <v>188</v>
      </c>
      <c r="G1324" s="13" t="s">
        <v>189</v>
      </c>
      <c r="H1324" s="13" t="s">
        <v>190</v>
      </c>
      <c r="I1324" s="13">
        <v>1323</v>
      </c>
    </row>
    <row r="1325" spans="1:9" x14ac:dyDescent="0.25">
      <c r="A1325" s="13" t="str">
        <f t="shared" si="20"/>
        <v xml:space="preserve">603-A      18" Steel Pipe, Jacked or Bored, Wall Thickness 0.375" </v>
      </c>
      <c r="B1325" s="13" t="s">
        <v>1679</v>
      </c>
      <c r="C1325" s="13" t="s">
        <v>1685</v>
      </c>
      <c r="D1325" s="13" t="s">
        <v>230</v>
      </c>
      <c r="E1325" s="13" t="s">
        <v>1569</v>
      </c>
      <c r="F1325" s="13" t="s">
        <v>188</v>
      </c>
      <c r="G1325" s="13" t="s">
        <v>189</v>
      </c>
      <c r="H1325" s="13" t="s">
        <v>190</v>
      </c>
      <c r="I1325" s="13">
        <v>1324</v>
      </c>
    </row>
    <row r="1326" spans="1:9" x14ac:dyDescent="0.25">
      <c r="A1326" s="13" t="str">
        <f t="shared" si="20"/>
        <v xml:space="preserve">603-A      18" Steel Pipe, Wall Thickness 0.375" </v>
      </c>
      <c r="B1326" s="13" t="s">
        <v>1679</v>
      </c>
      <c r="C1326" s="13" t="s">
        <v>1686</v>
      </c>
      <c r="D1326" s="13" t="s">
        <v>230</v>
      </c>
      <c r="E1326" s="13" t="s">
        <v>1569</v>
      </c>
      <c r="F1326" s="13" t="s">
        <v>188</v>
      </c>
      <c r="G1326" s="13" t="s">
        <v>189</v>
      </c>
      <c r="H1326" s="13" t="s">
        <v>190</v>
      </c>
      <c r="I1326" s="13">
        <v>1325</v>
      </c>
    </row>
    <row r="1327" spans="1:9" x14ac:dyDescent="0.25">
      <c r="A1327" s="13" t="str">
        <f t="shared" si="20"/>
        <v xml:space="preserve">603-A      20" Steel Pipe, Jacked or Bored </v>
      </c>
      <c r="B1327" s="13" t="s">
        <v>1679</v>
      </c>
      <c r="C1327" s="13" t="s">
        <v>1687</v>
      </c>
      <c r="D1327" s="13" t="s">
        <v>230</v>
      </c>
      <c r="E1327" s="13" t="s">
        <v>1569</v>
      </c>
      <c r="F1327" s="13" t="s">
        <v>188</v>
      </c>
      <c r="G1327" s="13" t="s">
        <v>189</v>
      </c>
      <c r="H1327" s="13" t="s">
        <v>190</v>
      </c>
      <c r="I1327" s="13">
        <v>1326</v>
      </c>
    </row>
    <row r="1328" spans="1:9" x14ac:dyDescent="0.25">
      <c r="A1328" s="13" t="str">
        <f t="shared" si="20"/>
        <v xml:space="preserve">603-A      20" Steel Pipe, Jacked or Bored, Wall Thickness 0.250" </v>
      </c>
      <c r="B1328" s="13" t="s">
        <v>1679</v>
      </c>
      <c r="C1328" s="13" t="s">
        <v>1688</v>
      </c>
      <c r="D1328" s="13" t="s">
        <v>230</v>
      </c>
      <c r="E1328" s="13" t="s">
        <v>1569</v>
      </c>
      <c r="F1328" s="13" t="s">
        <v>188</v>
      </c>
      <c r="G1328" s="13" t="s">
        <v>189</v>
      </c>
      <c r="H1328" s="13" t="s">
        <v>190</v>
      </c>
      <c r="I1328" s="13">
        <v>1327</v>
      </c>
    </row>
    <row r="1329" spans="1:9" x14ac:dyDescent="0.25">
      <c r="A1329" s="13" t="str">
        <f t="shared" si="20"/>
        <v xml:space="preserve">603-A      20" Steel Pipe, Wall Thickness 0.250" </v>
      </c>
      <c r="B1329" s="13" t="s">
        <v>1679</v>
      </c>
      <c r="C1329" s="13" t="s">
        <v>1689</v>
      </c>
      <c r="D1329" s="13" t="s">
        <v>230</v>
      </c>
      <c r="E1329" s="13" t="s">
        <v>1569</v>
      </c>
      <c r="F1329" s="13" t="s">
        <v>188</v>
      </c>
      <c r="G1329" s="13" t="s">
        <v>189</v>
      </c>
      <c r="H1329" s="13" t="s">
        <v>190</v>
      </c>
      <c r="I1329" s="13">
        <v>1328</v>
      </c>
    </row>
    <row r="1330" spans="1:9" x14ac:dyDescent="0.25">
      <c r="A1330" s="13" t="str">
        <f t="shared" si="20"/>
        <v xml:space="preserve">603-A      24" Steel Pipe, Jacked or Bored, Wall Thickness 0.281" </v>
      </c>
      <c r="B1330" s="13" t="s">
        <v>1679</v>
      </c>
      <c r="C1330" s="13" t="s">
        <v>1690</v>
      </c>
      <c r="D1330" s="13" t="s">
        <v>230</v>
      </c>
      <c r="E1330" s="13" t="s">
        <v>1569</v>
      </c>
      <c r="F1330" s="13" t="s">
        <v>188</v>
      </c>
      <c r="G1330" s="13" t="s">
        <v>189</v>
      </c>
      <c r="H1330" s="13" t="s">
        <v>190</v>
      </c>
      <c r="I1330" s="13">
        <v>1329</v>
      </c>
    </row>
    <row r="1331" spans="1:9" x14ac:dyDescent="0.25">
      <c r="A1331" s="13" t="str">
        <f t="shared" si="20"/>
        <v xml:space="preserve">603-A      24" Steel Pipe, Jacked or Bored, Wall Thickness 0.375" </v>
      </c>
      <c r="B1331" s="13" t="s">
        <v>1679</v>
      </c>
      <c r="C1331" s="13" t="s">
        <v>1691</v>
      </c>
      <c r="D1331" s="13" t="s">
        <v>230</v>
      </c>
      <c r="E1331" s="13" t="s">
        <v>1569</v>
      </c>
      <c r="F1331" s="13" t="s">
        <v>188</v>
      </c>
      <c r="G1331" s="13" t="s">
        <v>189</v>
      </c>
      <c r="H1331" s="13" t="s">
        <v>190</v>
      </c>
      <c r="I1331" s="13">
        <v>1330</v>
      </c>
    </row>
    <row r="1332" spans="1:9" x14ac:dyDescent="0.25">
      <c r="A1332" s="13" t="str">
        <f t="shared" si="20"/>
        <v xml:space="preserve">603-A      24" Steel Pipe, Jacked or Bored, Wall Thickness 0.500" </v>
      </c>
      <c r="B1332" s="13" t="s">
        <v>1679</v>
      </c>
      <c r="C1332" s="13" t="s">
        <v>1692</v>
      </c>
      <c r="D1332" s="13" t="s">
        <v>230</v>
      </c>
      <c r="E1332" s="13" t="s">
        <v>1569</v>
      </c>
      <c r="F1332" s="13" t="s">
        <v>188</v>
      </c>
      <c r="G1332" s="13" t="s">
        <v>189</v>
      </c>
      <c r="H1332" s="13" t="s">
        <v>190</v>
      </c>
      <c r="I1332" s="13">
        <v>1331</v>
      </c>
    </row>
    <row r="1333" spans="1:9" x14ac:dyDescent="0.25">
      <c r="A1333" s="13" t="str">
        <f t="shared" si="20"/>
        <v xml:space="preserve">603-A      24" Steel Pipe, Jacked or Bored, Wall Thickness 0.625" </v>
      </c>
      <c r="B1333" s="13" t="s">
        <v>1679</v>
      </c>
      <c r="C1333" s="13" t="s">
        <v>1693</v>
      </c>
      <c r="D1333" s="13" t="s">
        <v>230</v>
      </c>
      <c r="E1333" s="13" t="s">
        <v>1569</v>
      </c>
      <c r="F1333" s="13" t="s">
        <v>188</v>
      </c>
      <c r="G1333" s="13" t="s">
        <v>189</v>
      </c>
      <c r="H1333" s="13" t="s">
        <v>190</v>
      </c>
      <c r="I1333" s="13">
        <v>1332</v>
      </c>
    </row>
    <row r="1334" spans="1:9" x14ac:dyDescent="0.25">
      <c r="A1334" s="13" t="str">
        <f t="shared" si="20"/>
        <v xml:space="preserve">603-A      24" Steel Pipe, Jacked or Bored, Wall Thickness 1.00" </v>
      </c>
      <c r="B1334" s="13" t="s">
        <v>1679</v>
      </c>
      <c r="C1334" s="13" t="s">
        <v>1694</v>
      </c>
      <c r="D1334" s="13" t="s">
        <v>230</v>
      </c>
      <c r="E1334" s="13" t="s">
        <v>1569</v>
      </c>
      <c r="F1334" s="13" t="s">
        <v>188</v>
      </c>
      <c r="G1334" s="13" t="s">
        <v>189</v>
      </c>
      <c r="H1334" s="13" t="s">
        <v>190</v>
      </c>
      <c r="I1334" s="13">
        <v>1333</v>
      </c>
    </row>
    <row r="1335" spans="1:9" x14ac:dyDescent="0.25">
      <c r="A1335" s="13" t="str">
        <f t="shared" si="20"/>
        <v xml:space="preserve">603-A      24" Steel Pipe, Wall Thickness 0.281" </v>
      </c>
      <c r="B1335" s="13" t="s">
        <v>1679</v>
      </c>
      <c r="C1335" s="13" t="s">
        <v>1695</v>
      </c>
      <c r="D1335" s="13" t="s">
        <v>230</v>
      </c>
      <c r="E1335" s="13" t="s">
        <v>1569</v>
      </c>
      <c r="F1335" s="13" t="s">
        <v>188</v>
      </c>
      <c r="G1335" s="13" t="s">
        <v>189</v>
      </c>
      <c r="H1335" s="13" t="s">
        <v>190</v>
      </c>
      <c r="I1335" s="13">
        <v>1334</v>
      </c>
    </row>
    <row r="1336" spans="1:9" x14ac:dyDescent="0.25">
      <c r="A1336" s="13" t="str">
        <f t="shared" si="20"/>
        <v xml:space="preserve">603-A      24" Steel Pipe, Wall Thickness 0.375" </v>
      </c>
      <c r="B1336" s="13" t="s">
        <v>1679</v>
      </c>
      <c r="C1336" s="13" t="s">
        <v>1696</v>
      </c>
      <c r="D1336" s="13" t="s">
        <v>230</v>
      </c>
      <c r="E1336" s="13" t="s">
        <v>1569</v>
      </c>
      <c r="F1336" s="13" t="s">
        <v>188</v>
      </c>
      <c r="G1336" s="13" t="s">
        <v>189</v>
      </c>
      <c r="H1336" s="13" t="s">
        <v>190</v>
      </c>
      <c r="I1336" s="13">
        <v>1335</v>
      </c>
    </row>
    <row r="1337" spans="1:9" x14ac:dyDescent="0.25">
      <c r="A1337" s="13" t="str">
        <f t="shared" si="20"/>
        <v xml:space="preserve">603-A      30" Steel Pipe, Jacked or Bored, Wall Thickness 0.500" </v>
      </c>
      <c r="B1337" s="13" t="s">
        <v>1679</v>
      </c>
      <c r="C1337" s="13" t="s">
        <v>1697</v>
      </c>
      <c r="D1337" s="13" t="s">
        <v>230</v>
      </c>
      <c r="E1337" s="13" t="s">
        <v>1569</v>
      </c>
      <c r="F1337" s="13" t="s">
        <v>188</v>
      </c>
      <c r="G1337" s="13" t="s">
        <v>189</v>
      </c>
      <c r="H1337" s="13" t="s">
        <v>190</v>
      </c>
      <c r="I1337" s="13">
        <v>1336</v>
      </c>
    </row>
    <row r="1338" spans="1:9" x14ac:dyDescent="0.25">
      <c r="A1338" s="13" t="str">
        <f t="shared" si="20"/>
        <v xml:space="preserve">603-A      30" Steel Pipe, Wall Thickness 0.375" </v>
      </c>
      <c r="B1338" s="13" t="s">
        <v>1679</v>
      </c>
      <c r="C1338" s="13" t="s">
        <v>1698</v>
      </c>
      <c r="D1338" s="13" t="s">
        <v>230</v>
      </c>
      <c r="E1338" s="13" t="s">
        <v>1569</v>
      </c>
      <c r="F1338" s="13" t="s">
        <v>188</v>
      </c>
      <c r="G1338" s="13" t="s">
        <v>189</v>
      </c>
      <c r="H1338" s="13" t="s">
        <v>190</v>
      </c>
      <c r="I1338" s="13">
        <v>1337</v>
      </c>
    </row>
    <row r="1339" spans="1:9" x14ac:dyDescent="0.25">
      <c r="A1339" s="13" t="str">
        <f t="shared" si="20"/>
        <v xml:space="preserve">603-A      30" Steel Pipe, Wall Thickness 0.625" </v>
      </c>
      <c r="B1339" s="13" t="s">
        <v>1679</v>
      </c>
      <c r="C1339" s="13" t="s">
        <v>1699</v>
      </c>
      <c r="D1339" s="13" t="s">
        <v>230</v>
      </c>
      <c r="E1339" s="13" t="s">
        <v>1569</v>
      </c>
      <c r="F1339" s="13" t="s">
        <v>188</v>
      </c>
      <c r="G1339" s="13" t="s">
        <v>189</v>
      </c>
      <c r="H1339" s="13" t="s">
        <v>190</v>
      </c>
      <c r="I1339" s="13">
        <v>1338</v>
      </c>
    </row>
    <row r="1340" spans="1:9" x14ac:dyDescent="0.25">
      <c r="A1340" s="13" t="str">
        <f t="shared" si="20"/>
        <v xml:space="preserve">603-A      32" Steel Pipe, Wall Thickness 0.500" </v>
      </c>
      <c r="B1340" s="13" t="s">
        <v>1679</v>
      </c>
      <c r="C1340" s="13" t="s">
        <v>1700</v>
      </c>
      <c r="D1340" s="13" t="s">
        <v>230</v>
      </c>
      <c r="E1340" s="13" t="s">
        <v>1569</v>
      </c>
      <c r="F1340" s="13" t="s">
        <v>188</v>
      </c>
      <c r="G1340" s="13" t="s">
        <v>189</v>
      </c>
      <c r="H1340" s="13" t="s">
        <v>190</v>
      </c>
      <c r="I1340" s="13">
        <v>1339</v>
      </c>
    </row>
    <row r="1341" spans="1:9" x14ac:dyDescent="0.25">
      <c r="A1341" s="13" t="str">
        <f t="shared" si="20"/>
        <v xml:space="preserve">603-A      36" Steel Pipe, Jacked or Bored, Wall Thickness 0.500" </v>
      </c>
      <c r="B1341" s="13" t="s">
        <v>1679</v>
      </c>
      <c r="C1341" s="13" t="s">
        <v>1701</v>
      </c>
      <c r="D1341" s="13" t="s">
        <v>230</v>
      </c>
      <c r="E1341" s="13" t="s">
        <v>1569</v>
      </c>
      <c r="F1341" s="13" t="s">
        <v>188</v>
      </c>
      <c r="G1341" s="13" t="s">
        <v>189</v>
      </c>
      <c r="H1341" s="13" t="s">
        <v>190</v>
      </c>
      <c r="I1341" s="13">
        <v>1340</v>
      </c>
    </row>
    <row r="1342" spans="1:9" x14ac:dyDescent="0.25">
      <c r="A1342" s="13" t="str">
        <f t="shared" si="20"/>
        <v xml:space="preserve">603-A      36" Steel Pipe, Jacked or Bored, Wall Thickness 0.500" </v>
      </c>
      <c r="B1342" s="13" t="s">
        <v>1679</v>
      </c>
      <c r="C1342" s="13" t="s">
        <v>1701</v>
      </c>
      <c r="D1342" s="13" t="s">
        <v>230</v>
      </c>
      <c r="E1342" s="13" t="s">
        <v>1569</v>
      </c>
      <c r="F1342" s="13" t="s">
        <v>188</v>
      </c>
      <c r="G1342" s="13" t="s">
        <v>189</v>
      </c>
      <c r="H1342" s="13" t="s">
        <v>190</v>
      </c>
      <c r="I1342" s="13">
        <v>1341</v>
      </c>
    </row>
    <row r="1343" spans="1:9" x14ac:dyDescent="0.25">
      <c r="A1343" s="13" t="str">
        <f t="shared" si="20"/>
        <v xml:space="preserve">603-A      36" Steel Pipe, Jacked or Bored, Wall Thickness 0.875" </v>
      </c>
      <c r="B1343" s="13" t="s">
        <v>1679</v>
      </c>
      <c r="C1343" s="13" t="s">
        <v>1702</v>
      </c>
      <c r="D1343" s="13" t="s">
        <v>230</v>
      </c>
      <c r="E1343" s="13" t="s">
        <v>1569</v>
      </c>
      <c r="F1343" s="13" t="s">
        <v>188</v>
      </c>
      <c r="G1343" s="13" t="s">
        <v>189</v>
      </c>
      <c r="H1343" s="13" t="s">
        <v>190</v>
      </c>
      <c r="I1343" s="13">
        <v>1342</v>
      </c>
    </row>
    <row r="1344" spans="1:9" x14ac:dyDescent="0.25">
      <c r="A1344" s="13" t="str">
        <f t="shared" si="20"/>
        <v xml:space="preserve">603-A      36" Steel Pipe, Wall Thickness 0.375" </v>
      </c>
      <c r="B1344" s="13" t="s">
        <v>1679</v>
      </c>
      <c r="C1344" s="13" t="s">
        <v>1703</v>
      </c>
      <c r="D1344" s="13" t="s">
        <v>230</v>
      </c>
      <c r="E1344" s="13" t="s">
        <v>1569</v>
      </c>
      <c r="F1344" s="13" t="s">
        <v>188</v>
      </c>
      <c r="G1344" s="13" t="s">
        <v>189</v>
      </c>
      <c r="H1344" s="13" t="s">
        <v>190</v>
      </c>
      <c r="I1344" s="13">
        <v>1343</v>
      </c>
    </row>
    <row r="1345" spans="1:9" x14ac:dyDescent="0.25">
      <c r="A1345" s="13" t="str">
        <f t="shared" si="20"/>
        <v xml:space="preserve">603-A      36" Steel Pipe, Wall Thickness 0.500" </v>
      </c>
      <c r="B1345" s="13" t="s">
        <v>1679</v>
      </c>
      <c r="C1345" s="13" t="s">
        <v>1704</v>
      </c>
      <c r="D1345" s="13" t="s">
        <v>230</v>
      </c>
      <c r="E1345" s="13" t="s">
        <v>1569</v>
      </c>
      <c r="F1345" s="13" t="s">
        <v>188</v>
      </c>
      <c r="G1345" s="13" t="s">
        <v>189</v>
      </c>
      <c r="H1345" s="13" t="s">
        <v>190</v>
      </c>
      <c r="I1345" s="13">
        <v>1344</v>
      </c>
    </row>
    <row r="1346" spans="1:9" x14ac:dyDescent="0.25">
      <c r="A1346" s="13" t="str">
        <f t="shared" si="20"/>
        <v xml:space="preserve">603-A      36" Steel Pipe, Wall Thickness 0.750" </v>
      </c>
      <c r="B1346" s="13" t="s">
        <v>1679</v>
      </c>
      <c r="C1346" s="13" t="s">
        <v>1705</v>
      </c>
      <c r="D1346" s="13" t="s">
        <v>230</v>
      </c>
      <c r="E1346" s="13" t="s">
        <v>1569</v>
      </c>
      <c r="F1346" s="13" t="s">
        <v>188</v>
      </c>
      <c r="G1346" s="13" t="s">
        <v>189</v>
      </c>
      <c r="H1346" s="13" t="s">
        <v>190</v>
      </c>
      <c r="I1346" s="13">
        <v>1345</v>
      </c>
    </row>
    <row r="1347" spans="1:9" x14ac:dyDescent="0.25">
      <c r="A1347" s="13" t="str">
        <f t="shared" si="20"/>
        <v xml:space="preserve">603-A      42" Steel Pipe, Jacked or Bored, Wall Thickness 0.875" </v>
      </c>
      <c r="B1347" s="13" t="s">
        <v>1679</v>
      </c>
      <c r="C1347" s="13" t="s">
        <v>1706</v>
      </c>
      <c r="D1347" s="13" t="s">
        <v>230</v>
      </c>
      <c r="E1347" s="13" t="s">
        <v>1569</v>
      </c>
      <c r="F1347" s="13" t="s">
        <v>188</v>
      </c>
      <c r="G1347" s="13" t="s">
        <v>189</v>
      </c>
      <c r="H1347" s="13" t="s">
        <v>190</v>
      </c>
      <c r="I1347" s="13">
        <v>1346</v>
      </c>
    </row>
    <row r="1348" spans="1:9" x14ac:dyDescent="0.25">
      <c r="A1348" s="13" t="str">
        <f t="shared" ref="A1348:A1411" si="21">_xlfn.CONCAT(B1348," ", C1348)</f>
        <v xml:space="preserve">603-A      42" Steel Pipe, Wall Thickness 0.500" </v>
      </c>
      <c r="B1348" s="13" t="s">
        <v>1679</v>
      </c>
      <c r="C1348" s="13" t="s">
        <v>1707</v>
      </c>
      <c r="D1348" s="13" t="s">
        <v>230</v>
      </c>
      <c r="E1348" s="13" t="s">
        <v>1569</v>
      </c>
      <c r="F1348" s="13" t="s">
        <v>188</v>
      </c>
      <c r="G1348" s="13" t="s">
        <v>189</v>
      </c>
      <c r="H1348" s="13" t="s">
        <v>190</v>
      </c>
      <c r="I1348" s="13">
        <v>1347</v>
      </c>
    </row>
    <row r="1349" spans="1:9" x14ac:dyDescent="0.25">
      <c r="A1349" s="13" t="str">
        <f t="shared" si="21"/>
        <v xml:space="preserve">603-A      42" Steel Pipe, Wall Thickness 0.625" </v>
      </c>
      <c r="B1349" s="13" t="s">
        <v>1679</v>
      </c>
      <c r="C1349" s="13" t="s">
        <v>1708</v>
      </c>
      <c r="D1349" s="13" t="s">
        <v>230</v>
      </c>
      <c r="E1349" s="13" t="s">
        <v>1569</v>
      </c>
      <c r="F1349" s="13" t="s">
        <v>188</v>
      </c>
      <c r="G1349" s="13" t="s">
        <v>189</v>
      </c>
      <c r="H1349" s="13" t="s">
        <v>190</v>
      </c>
      <c r="I1349" s="13">
        <v>1348</v>
      </c>
    </row>
    <row r="1350" spans="1:9" x14ac:dyDescent="0.25">
      <c r="A1350" s="13" t="str">
        <f t="shared" si="21"/>
        <v xml:space="preserve">603-A      48" Steel Pipe, Jacked or Bored, Wall Thickness 0.625" </v>
      </c>
      <c r="B1350" s="13" t="s">
        <v>1679</v>
      </c>
      <c r="C1350" s="13" t="s">
        <v>1709</v>
      </c>
      <c r="D1350" s="13" t="s">
        <v>230</v>
      </c>
      <c r="E1350" s="13" t="s">
        <v>1569</v>
      </c>
      <c r="F1350" s="13" t="s">
        <v>188</v>
      </c>
      <c r="G1350" s="13" t="s">
        <v>189</v>
      </c>
      <c r="H1350" s="13" t="s">
        <v>190</v>
      </c>
      <c r="I1350" s="13">
        <v>1349</v>
      </c>
    </row>
    <row r="1351" spans="1:9" x14ac:dyDescent="0.25">
      <c r="A1351" s="13" t="str">
        <f t="shared" si="21"/>
        <v xml:space="preserve">603-A      48" Steel Pipe, Jacked or Bored, Wall Thickness 1.00" </v>
      </c>
      <c r="B1351" s="13" t="s">
        <v>1679</v>
      </c>
      <c r="C1351" s="13" t="s">
        <v>1710</v>
      </c>
      <c r="D1351" s="13" t="s">
        <v>230</v>
      </c>
      <c r="E1351" s="13" t="s">
        <v>1569</v>
      </c>
      <c r="F1351" s="13" t="s">
        <v>188</v>
      </c>
      <c r="G1351" s="13" t="s">
        <v>189</v>
      </c>
      <c r="H1351" s="13" t="s">
        <v>190</v>
      </c>
      <c r="I1351" s="13">
        <v>1350</v>
      </c>
    </row>
    <row r="1352" spans="1:9" x14ac:dyDescent="0.25">
      <c r="A1352" s="13" t="str">
        <f t="shared" si="21"/>
        <v xml:space="preserve">603-A      54" Steel Pipe, Jacked or Bored, Wall Thickness 0.625" </v>
      </c>
      <c r="B1352" s="13" t="s">
        <v>1679</v>
      </c>
      <c r="C1352" s="13" t="s">
        <v>1711</v>
      </c>
      <c r="D1352" s="13" t="s">
        <v>230</v>
      </c>
      <c r="E1352" s="13" t="s">
        <v>1569</v>
      </c>
      <c r="F1352" s="13" t="s">
        <v>188</v>
      </c>
      <c r="G1352" s="13" t="s">
        <v>189</v>
      </c>
      <c r="H1352" s="13" t="s">
        <v>190</v>
      </c>
      <c r="I1352" s="13">
        <v>1351</v>
      </c>
    </row>
    <row r="1353" spans="1:9" x14ac:dyDescent="0.25">
      <c r="A1353" s="13" t="str">
        <f t="shared" si="21"/>
        <v xml:space="preserve">603-A      54" Steel Pipe, Jacked or Bored, Wall Thickness 1.125" </v>
      </c>
      <c r="B1353" s="13" t="s">
        <v>1679</v>
      </c>
      <c r="C1353" s="13" t="s">
        <v>1712</v>
      </c>
      <c r="D1353" s="13" t="s">
        <v>230</v>
      </c>
      <c r="E1353" s="13" t="s">
        <v>1569</v>
      </c>
      <c r="F1353" s="13" t="s">
        <v>188</v>
      </c>
      <c r="G1353" s="13" t="s">
        <v>189</v>
      </c>
      <c r="H1353" s="13" t="s">
        <v>190</v>
      </c>
      <c r="I1353" s="13">
        <v>1352</v>
      </c>
    </row>
    <row r="1354" spans="1:9" x14ac:dyDescent="0.25">
      <c r="A1354" s="13" t="str">
        <f t="shared" si="21"/>
        <v xml:space="preserve">603-A      54" Steel Pipe, Wall Thickness 0.625" </v>
      </c>
      <c r="B1354" s="13" t="s">
        <v>1679</v>
      </c>
      <c r="C1354" s="13" t="s">
        <v>1713</v>
      </c>
      <c r="D1354" s="13" t="s">
        <v>230</v>
      </c>
      <c r="E1354" s="13" t="s">
        <v>1569</v>
      </c>
      <c r="F1354" s="13" t="s">
        <v>188</v>
      </c>
      <c r="G1354" s="13" t="s">
        <v>189</v>
      </c>
      <c r="H1354" s="13" t="s">
        <v>190</v>
      </c>
      <c r="I1354" s="13">
        <v>1353</v>
      </c>
    </row>
    <row r="1355" spans="1:9" x14ac:dyDescent="0.25">
      <c r="A1355" s="13" t="str">
        <f t="shared" si="21"/>
        <v xml:space="preserve">603-A      6" Steel Pipe, Jacked or Bored, Wall Thickness 0.188" </v>
      </c>
      <c r="B1355" s="13" t="s">
        <v>1679</v>
      </c>
      <c r="C1355" s="13" t="s">
        <v>1714</v>
      </c>
      <c r="D1355" s="13" t="s">
        <v>230</v>
      </c>
      <c r="E1355" s="13" t="s">
        <v>1569</v>
      </c>
      <c r="F1355" s="13" t="s">
        <v>188</v>
      </c>
      <c r="G1355" s="13" t="s">
        <v>189</v>
      </c>
      <c r="H1355" s="13" t="s">
        <v>190</v>
      </c>
      <c r="I1355" s="13">
        <v>1354</v>
      </c>
    </row>
    <row r="1356" spans="1:9" x14ac:dyDescent="0.25">
      <c r="A1356" s="13" t="str">
        <f t="shared" si="21"/>
        <v xml:space="preserve">603-A      6" Steel Pipe, Jacked or Bored, Wall Thickness 0.250" </v>
      </c>
      <c r="B1356" s="13" t="s">
        <v>1679</v>
      </c>
      <c r="C1356" s="13" t="s">
        <v>1715</v>
      </c>
      <c r="D1356" s="13" t="s">
        <v>230</v>
      </c>
      <c r="E1356" s="13" t="s">
        <v>1569</v>
      </c>
      <c r="F1356" s="13" t="s">
        <v>188</v>
      </c>
      <c r="G1356" s="13" t="s">
        <v>189</v>
      </c>
      <c r="H1356" s="13" t="s">
        <v>190</v>
      </c>
      <c r="I1356" s="13">
        <v>1355</v>
      </c>
    </row>
    <row r="1357" spans="1:9" x14ac:dyDescent="0.25">
      <c r="A1357" s="13" t="str">
        <f t="shared" si="21"/>
        <v xml:space="preserve">603-A      6" Steel Pipe, Wall Thickness 0.134" </v>
      </c>
      <c r="B1357" s="13" t="s">
        <v>1679</v>
      </c>
      <c r="C1357" s="13" t="s">
        <v>1716</v>
      </c>
      <c r="D1357" s="13" t="s">
        <v>230</v>
      </c>
      <c r="E1357" s="13" t="s">
        <v>1569</v>
      </c>
      <c r="F1357" s="13" t="s">
        <v>188</v>
      </c>
      <c r="G1357" s="13" t="s">
        <v>189</v>
      </c>
      <c r="H1357" s="13" t="s">
        <v>190</v>
      </c>
      <c r="I1357" s="13">
        <v>1356</v>
      </c>
    </row>
    <row r="1358" spans="1:9" x14ac:dyDescent="0.25">
      <c r="A1358" s="13" t="str">
        <f t="shared" si="21"/>
        <v xml:space="preserve">603-A      6" Steel Pipe, Wall Thickness 0.188" </v>
      </c>
      <c r="B1358" s="13" t="s">
        <v>1679</v>
      </c>
      <c r="C1358" s="13" t="s">
        <v>1717</v>
      </c>
      <c r="D1358" s="13" t="s">
        <v>230</v>
      </c>
      <c r="E1358" s="13" t="s">
        <v>1569</v>
      </c>
      <c r="F1358" s="13" t="s">
        <v>188</v>
      </c>
      <c r="G1358" s="13" t="s">
        <v>189</v>
      </c>
      <c r="H1358" s="13" t="s">
        <v>190</v>
      </c>
      <c r="I1358" s="13">
        <v>1357</v>
      </c>
    </row>
    <row r="1359" spans="1:9" x14ac:dyDescent="0.25">
      <c r="A1359" s="13" t="str">
        <f t="shared" si="21"/>
        <v xml:space="preserve">603-A      6" Steel Pipe, Wall Thickness 0.250" </v>
      </c>
      <c r="B1359" s="13" t="s">
        <v>1679</v>
      </c>
      <c r="C1359" s="13" t="s">
        <v>1718</v>
      </c>
      <c r="D1359" s="13" t="s">
        <v>230</v>
      </c>
      <c r="E1359" s="13" t="s">
        <v>1569</v>
      </c>
      <c r="F1359" s="13" t="s">
        <v>188</v>
      </c>
      <c r="G1359" s="13" t="s">
        <v>189</v>
      </c>
      <c r="H1359" s="13" t="s">
        <v>190</v>
      </c>
      <c r="I1359" s="13">
        <v>1358</v>
      </c>
    </row>
    <row r="1360" spans="1:9" x14ac:dyDescent="0.25">
      <c r="A1360" s="13" t="str">
        <f t="shared" si="21"/>
        <v xml:space="preserve">603-A      60" Steel Pipe, Jacked or Bored, Wall Thickness 0.625" </v>
      </c>
      <c r="B1360" s="13" t="s">
        <v>1679</v>
      </c>
      <c r="C1360" s="13" t="s">
        <v>1719</v>
      </c>
      <c r="D1360" s="13" t="s">
        <v>230</v>
      </c>
      <c r="E1360" s="13" t="s">
        <v>1569</v>
      </c>
      <c r="F1360" s="13" t="s">
        <v>188</v>
      </c>
      <c r="G1360" s="13" t="s">
        <v>189</v>
      </c>
      <c r="H1360" s="13" t="s">
        <v>190</v>
      </c>
      <c r="I1360" s="13">
        <v>1359</v>
      </c>
    </row>
    <row r="1361" spans="1:9" x14ac:dyDescent="0.25">
      <c r="A1361" s="13" t="str">
        <f t="shared" si="21"/>
        <v xml:space="preserve">603-A      8" Steel Pipe, Jacked or Bored </v>
      </c>
      <c r="B1361" s="13" t="s">
        <v>1679</v>
      </c>
      <c r="C1361" s="13" t="s">
        <v>1720</v>
      </c>
      <c r="D1361" s="13" t="s">
        <v>230</v>
      </c>
      <c r="E1361" s="13" t="s">
        <v>1569</v>
      </c>
      <c r="F1361" s="13" t="s">
        <v>188</v>
      </c>
      <c r="G1361" s="13" t="s">
        <v>189</v>
      </c>
      <c r="H1361" s="13" t="s">
        <v>190</v>
      </c>
      <c r="I1361" s="13">
        <v>1360</v>
      </c>
    </row>
    <row r="1362" spans="1:9" x14ac:dyDescent="0.25">
      <c r="A1362" s="13" t="str">
        <f t="shared" si="21"/>
        <v xml:space="preserve">603-A      8" Steel Pipe, Jacked or Bored, Schedule 80 </v>
      </c>
      <c r="B1362" s="13" t="s">
        <v>1679</v>
      </c>
      <c r="C1362" s="13" t="s">
        <v>1721</v>
      </c>
      <c r="D1362" s="13" t="s">
        <v>230</v>
      </c>
      <c r="E1362" s="13" t="s">
        <v>1569</v>
      </c>
      <c r="F1362" s="13" t="s">
        <v>188</v>
      </c>
      <c r="G1362" s="13" t="s">
        <v>189</v>
      </c>
      <c r="H1362" s="13" t="s">
        <v>190</v>
      </c>
      <c r="I1362" s="13">
        <v>1361</v>
      </c>
    </row>
    <row r="1363" spans="1:9" x14ac:dyDescent="0.25">
      <c r="A1363" s="13" t="str">
        <f t="shared" si="21"/>
        <v xml:space="preserve">603-A      8" Steel Pipe, Wall Thickness 0.250" </v>
      </c>
      <c r="B1363" s="13" t="s">
        <v>1679</v>
      </c>
      <c r="C1363" s="13" t="s">
        <v>1722</v>
      </c>
      <c r="D1363" s="13" t="s">
        <v>230</v>
      </c>
      <c r="E1363" s="13" t="s">
        <v>1569</v>
      </c>
      <c r="F1363" s="13" t="s">
        <v>188</v>
      </c>
      <c r="G1363" s="13" t="s">
        <v>189</v>
      </c>
      <c r="H1363" s="13" t="s">
        <v>190</v>
      </c>
      <c r="I1363" s="13">
        <v>1362</v>
      </c>
    </row>
    <row r="1364" spans="1:9" x14ac:dyDescent="0.25">
      <c r="A1364" s="13" t="str">
        <f t="shared" si="21"/>
        <v xml:space="preserve">603-A      24" Steel Pipe, Jacked or Bored </v>
      </c>
      <c r="B1364" s="13" t="s">
        <v>1679</v>
      </c>
      <c r="C1364" s="13" t="s">
        <v>1723</v>
      </c>
      <c r="D1364" s="13" t="s">
        <v>230</v>
      </c>
      <c r="E1364" s="13" t="s">
        <v>1569</v>
      </c>
      <c r="F1364" s="13" t="s">
        <v>188</v>
      </c>
      <c r="G1364" s="13" t="s">
        <v>189</v>
      </c>
      <c r="H1364" s="13" t="s">
        <v>190</v>
      </c>
      <c r="I1364" s="13">
        <v>1363</v>
      </c>
    </row>
    <row r="1365" spans="1:9" x14ac:dyDescent="0.25">
      <c r="A1365" s="13" t="str">
        <f t="shared" si="21"/>
        <v xml:space="preserve">603-A      30" Steel Pipe, Jacked or Bored </v>
      </c>
      <c r="B1365" s="13" t="s">
        <v>1679</v>
      </c>
      <c r="C1365" s="13" t="s">
        <v>1724</v>
      </c>
      <c r="D1365" s="13" t="s">
        <v>230</v>
      </c>
      <c r="E1365" s="13" t="s">
        <v>1569</v>
      </c>
      <c r="F1365" s="13" t="s">
        <v>188</v>
      </c>
      <c r="G1365" s="13" t="s">
        <v>189</v>
      </c>
      <c r="H1365" s="13" t="s">
        <v>190</v>
      </c>
      <c r="I1365" s="13">
        <v>1364</v>
      </c>
    </row>
    <row r="1366" spans="1:9" x14ac:dyDescent="0.25">
      <c r="A1366" s="13" t="str">
        <f t="shared" si="21"/>
        <v xml:space="preserve">603-A      36" Steel Pipe, Jacked or Bored </v>
      </c>
      <c r="B1366" s="13" t="s">
        <v>1679</v>
      </c>
      <c r="C1366" s="13" t="s">
        <v>1725</v>
      </c>
      <c r="D1366" s="13" t="s">
        <v>230</v>
      </c>
      <c r="E1366" s="13" t="s">
        <v>1569</v>
      </c>
      <c r="F1366" s="13" t="s">
        <v>188</v>
      </c>
      <c r="G1366" s="13" t="s">
        <v>189</v>
      </c>
      <c r="H1366" s="13" t="s">
        <v>190</v>
      </c>
      <c r="I1366" s="13">
        <v>1365</v>
      </c>
    </row>
    <row r="1367" spans="1:9" x14ac:dyDescent="0.25">
      <c r="A1367" s="13" t="str">
        <f t="shared" si="21"/>
        <v xml:space="preserve">603-A      42" Steel Pipe, Jacked or Bored </v>
      </c>
      <c r="B1367" s="13" t="s">
        <v>1679</v>
      </c>
      <c r="C1367" s="13" t="s">
        <v>1726</v>
      </c>
      <c r="D1367" s="13" t="s">
        <v>230</v>
      </c>
      <c r="E1367" s="13" t="s">
        <v>1569</v>
      </c>
      <c r="F1367" s="13" t="s">
        <v>188</v>
      </c>
      <c r="G1367" s="13" t="s">
        <v>189</v>
      </c>
      <c r="H1367" s="13" t="s">
        <v>190</v>
      </c>
      <c r="I1367" s="13">
        <v>1366</v>
      </c>
    </row>
    <row r="1368" spans="1:9" x14ac:dyDescent="0.25">
      <c r="A1368" s="13" t="str">
        <f t="shared" si="21"/>
        <v xml:space="preserve">603-A      48" Steel Pipe, Jacked or Bored </v>
      </c>
      <c r="B1368" s="13" t="s">
        <v>1679</v>
      </c>
      <c r="C1368" s="13" t="s">
        <v>1727</v>
      </c>
      <c r="D1368" s="13" t="s">
        <v>230</v>
      </c>
      <c r="E1368" s="13" t="s">
        <v>1569</v>
      </c>
      <c r="F1368" s="13" t="s">
        <v>188</v>
      </c>
      <c r="G1368" s="13" t="s">
        <v>189</v>
      </c>
      <c r="H1368" s="13" t="s">
        <v>190</v>
      </c>
      <c r="I1368" s="13">
        <v>1367</v>
      </c>
    </row>
    <row r="1369" spans="1:9" x14ac:dyDescent="0.25">
      <c r="A1369" s="13" t="str">
        <f t="shared" si="21"/>
        <v xml:space="preserve">603-A      18" Steel Pipe, Jacked or Bored </v>
      </c>
      <c r="B1369" s="13" t="s">
        <v>1679</v>
      </c>
      <c r="C1369" s="13" t="s">
        <v>1728</v>
      </c>
      <c r="D1369" s="13" t="s">
        <v>230</v>
      </c>
      <c r="E1369" s="13" t="s">
        <v>1569</v>
      </c>
      <c r="F1369" s="13" t="s">
        <v>188</v>
      </c>
      <c r="G1369" s="13" t="s">
        <v>189</v>
      </c>
      <c r="H1369" s="13" t="s">
        <v>190</v>
      </c>
      <c r="I1369" s="13">
        <v>1368</v>
      </c>
    </row>
    <row r="1370" spans="1:9" x14ac:dyDescent="0.25">
      <c r="A1370" s="13" t="str">
        <f t="shared" si="21"/>
        <v xml:space="preserve">603-ALT    12" Type A Alternate Pipe </v>
      </c>
      <c r="B1370" s="13" t="s">
        <v>1729</v>
      </c>
      <c r="C1370" s="13" t="s">
        <v>1730</v>
      </c>
      <c r="D1370" s="13" t="s">
        <v>230</v>
      </c>
      <c r="E1370" s="13" t="s">
        <v>1569</v>
      </c>
      <c r="F1370" s="13" t="s">
        <v>188</v>
      </c>
      <c r="G1370" s="13" t="s">
        <v>189</v>
      </c>
      <c r="H1370" s="13" t="s">
        <v>190</v>
      </c>
      <c r="I1370" s="13">
        <v>1369</v>
      </c>
    </row>
    <row r="1371" spans="1:9" x14ac:dyDescent="0.25">
      <c r="A1371" s="13" t="str">
        <f t="shared" si="21"/>
        <v xml:space="preserve">603-ALT    15" Type A Alternate Pipe </v>
      </c>
      <c r="B1371" s="13" t="s">
        <v>1729</v>
      </c>
      <c r="C1371" s="13" t="s">
        <v>1731</v>
      </c>
      <c r="D1371" s="13" t="s">
        <v>230</v>
      </c>
      <c r="E1371" s="13" t="s">
        <v>1569</v>
      </c>
      <c r="F1371" s="13" t="s">
        <v>188</v>
      </c>
      <c r="G1371" s="13" t="s">
        <v>189</v>
      </c>
      <c r="H1371" s="13" t="s">
        <v>190</v>
      </c>
      <c r="I1371" s="13">
        <v>1370</v>
      </c>
    </row>
    <row r="1372" spans="1:9" x14ac:dyDescent="0.25">
      <c r="A1372" s="13" t="str">
        <f t="shared" si="21"/>
        <v xml:space="preserve">603-ALT    18" Type A Alternate Pipe </v>
      </c>
      <c r="B1372" s="13" t="s">
        <v>1729</v>
      </c>
      <c r="C1372" s="13" t="s">
        <v>1732</v>
      </c>
      <c r="D1372" s="13" t="s">
        <v>230</v>
      </c>
      <c r="E1372" s="13" t="s">
        <v>1569</v>
      </c>
      <c r="F1372" s="13" t="s">
        <v>188</v>
      </c>
      <c r="G1372" s="13" t="s">
        <v>189</v>
      </c>
      <c r="H1372" s="13" t="s">
        <v>190</v>
      </c>
      <c r="I1372" s="13">
        <v>1371</v>
      </c>
    </row>
    <row r="1373" spans="1:9" x14ac:dyDescent="0.25">
      <c r="A1373" s="13" t="str">
        <f t="shared" si="21"/>
        <v xml:space="preserve">603-ALT    18" Type B Alternate Pipe </v>
      </c>
      <c r="B1373" s="13" t="s">
        <v>1729</v>
      </c>
      <c r="C1373" s="13" t="s">
        <v>1733</v>
      </c>
      <c r="D1373" s="13" t="s">
        <v>230</v>
      </c>
      <c r="E1373" s="13" t="s">
        <v>1569</v>
      </c>
      <c r="F1373" s="13" t="s">
        <v>188</v>
      </c>
      <c r="G1373" s="13" t="s">
        <v>189</v>
      </c>
      <c r="H1373" s="13" t="s">
        <v>190</v>
      </c>
      <c r="I1373" s="13">
        <v>1372</v>
      </c>
    </row>
    <row r="1374" spans="1:9" x14ac:dyDescent="0.25">
      <c r="A1374" s="13" t="str">
        <f t="shared" si="21"/>
        <v xml:space="preserve">603-ALT    22" x 13" Type A Alternate Pipe </v>
      </c>
      <c r="B1374" s="13" t="s">
        <v>1729</v>
      </c>
      <c r="C1374" s="13" t="s">
        <v>1734</v>
      </c>
      <c r="D1374" s="13" t="s">
        <v>230</v>
      </c>
      <c r="E1374" s="13" t="s">
        <v>1569</v>
      </c>
      <c r="F1374" s="13" t="s">
        <v>188</v>
      </c>
      <c r="G1374" s="13" t="s">
        <v>189</v>
      </c>
      <c r="H1374" s="13" t="s">
        <v>190</v>
      </c>
      <c r="I1374" s="13">
        <v>1373</v>
      </c>
    </row>
    <row r="1375" spans="1:9" x14ac:dyDescent="0.25">
      <c r="A1375" s="13" t="str">
        <f t="shared" si="21"/>
        <v xml:space="preserve">603-ALT    24" Type A Alternate Pipe </v>
      </c>
      <c r="B1375" s="13" t="s">
        <v>1729</v>
      </c>
      <c r="C1375" s="13" t="s">
        <v>1735</v>
      </c>
      <c r="D1375" s="13" t="s">
        <v>230</v>
      </c>
      <c r="E1375" s="13" t="s">
        <v>1569</v>
      </c>
      <c r="F1375" s="13" t="s">
        <v>188</v>
      </c>
      <c r="G1375" s="13" t="s">
        <v>189</v>
      </c>
      <c r="H1375" s="13" t="s">
        <v>190</v>
      </c>
      <c r="I1375" s="13">
        <v>1374</v>
      </c>
    </row>
    <row r="1376" spans="1:9" x14ac:dyDescent="0.25">
      <c r="A1376" s="13" t="str">
        <f t="shared" si="21"/>
        <v xml:space="preserve">603-ALT    24" Type B Alternate Pipe </v>
      </c>
      <c r="B1376" s="13" t="s">
        <v>1729</v>
      </c>
      <c r="C1376" s="13" t="s">
        <v>1736</v>
      </c>
      <c r="D1376" s="13" t="s">
        <v>230</v>
      </c>
      <c r="E1376" s="13" t="s">
        <v>1569</v>
      </c>
      <c r="F1376" s="13" t="s">
        <v>188</v>
      </c>
      <c r="G1376" s="13" t="s">
        <v>189</v>
      </c>
      <c r="H1376" s="13" t="s">
        <v>190</v>
      </c>
      <c r="I1376" s="13">
        <v>1375</v>
      </c>
    </row>
    <row r="1377" spans="1:9" x14ac:dyDescent="0.25">
      <c r="A1377" s="13" t="str">
        <f t="shared" si="21"/>
        <v xml:space="preserve">603-ALT    29" x 18" Type A Alternate Pipe </v>
      </c>
      <c r="B1377" s="13" t="s">
        <v>1729</v>
      </c>
      <c r="C1377" s="13" t="s">
        <v>1737</v>
      </c>
      <c r="D1377" s="13" t="s">
        <v>230</v>
      </c>
      <c r="E1377" s="13" t="s">
        <v>1569</v>
      </c>
      <c r="F1377" s="13" t="s">
        <v>188</v>
      </c>
      <c r="G1377" s="13" t="s">
        <v>189</v>
      </c>
      <c r="H1377" s="13" t="s">
        <v>190</v>
      </c>
      <c r="I1377" s="13">
        <v>1376</v>
      </c>
    </row>
    <row r="1378" spans="1:9" x14ac:dyDescent="0.25">
      <c r="A1378" s="13" t="str">
        <f t="shared" si="21"/>
        <v xml:space="preserve">603-ALT    30" Type A Alternate Pipe </v>
      </c>
      <c r="B1378" s="13" t="s">
        <v>1729</v>
      </c>
      <c r="C1378" s="13" t="s">
        <v>1738</v>
      </c>
      <c r="D1378" s="13" t="s">
        <v>230</v>
      </c>
      <c r="E1378" s="13" t="s">
        <v>1569</v>
      </c>
      <c r="F1378" s="13" t="s">
        <v>188</v>
      </c>
      <c r="G1378" s="13" t="s">
        <v>189</v>
      </c>
      <c r="H1378" s="13" t="s">
        <v>190</v>
      </c>
      <c r="I1378" s="13">
        <v>1377</v>
      </c>
    </row>
    <row r="1379" spans="1:9" x14ac:dyDescent="0.25">
      <c r="A1379" s="13" t="str">
        <f t="shared" si="21"/>
        <v xml:space="preserve">603-ALT    30" Type B Alternate Pipe </v>
      </c>
      <c r="B1379" s="13" t="s">
        <v>1729</v>
      </c>
      <c r="C1379" s="13" t="s">
        <v>1739</v>
      </c>
      <c r="D1379" s="13" t="s">
        <v>230</v>
      </c>
      <c r="E1379" s="13" t="s">
        <v>1569</v>
      </c>
      <c r="F1379" s="13" t="s">
        <v>188</v>
      </c>
      <c r="G1379" s="13" t="s">
        <v>189</v>
      </c>
      <c r="H1379" s="13" t="s">
        <v>190</v>
      </c>
      <c r="I1379" s="13">
        <v>1378</v>
      </c>
    </row>
    <row r="1380" spans="1:9" x14ac:dyDescent="0.25">
      <c r="A1380" s="13" t="str">
        <f t="shared" si="21"/>
        <v xml:space="preserve">603-ALT    36" Type A Alternate Pipe </v>
      </c>
      <c r="B1380" s="13" t="s">
        <v>1729</v>
      </c>
      <c r="C1380" s="13" t="s">
        <v>1740</v>
      </c>
      <c r="D1380" s="13" t="s">
        <v>230</v>
      </c>
      <c r="E1380" s="13" t="s">
        <v>1569</v>
      </c>
      <c r="F1380" s="13" t="s">
        <v>188</v>
      </c>
      <c r="G1380" s="13" t="s">
        <v>189</v>
      </c>
      <c r="H1380" s="13" t="s">
        <v>190</v>
      </c>
      <c r="I1380" s="13">
        <v>1379</v>
      </c>
    </row>
    <row r="1381" spans="1:9" x14ac:dyDescent="0.25">
      <c r="A1381" s="13" t="str">
        <f t="shared" si="21"/>
        <v xml:space="preserve">603-ALT    36" Type B Alternate Pipe </v>
      </c>
      <c r="B1381" s="13" t="s">
        <v>1729</v>
      </c>
      <c r="C1381" s="13" t="s">
        <v>1741</v>
      </c>
      <c r="D1381" s="13" t="s">
        <v>230</v>
      </c>
      <c r="E1381" s="13" t="s">
        <v>1569</v>
      </c>
      <c r="F1381" s="13" t="s">
        <v>188</v>
      </c>
      <c r="G1381" s="13" t="s">
        <v>189</v>
      </c>
      <c r="H1381" s="13" t="s">
        <v>190</v>
      </c>
      <c r="I1381" s="13">
        <v>1380</v>
      </c>
    </row>
    <row r="1382" spans="1:9" x14ac:dyDescent="0.25">
      <c r="A1382" s="13" t="str">
        <f t="shared" si="21"/>
        <v xml:space="preserve">603-ALT    36" x 23" Type A Alternate Pipe </v>
      </c>
      <c r="B1382" s="13" t="s">
        <v>1729</v>
      </c>
      <c r="C1382" s="13" t="s">
        <v>1742</v>
      </c>
      <c r="D1382" s="13" t="s">
        <v>230</v>
      </c>
      <c r="E1382" s="13" t="s">
        <v>1569</v>
      </c>
      <c r="F1382" s="13" t="s">
        <v>188</v>
      </c>
      <c r="G1382" s="13" t="s">
        <v>189</v>
      </c>
      <c r="H1382" s="13" t="s">
        <v>190</v>
      </c>
      <c r="I1382" s="13">
        <v>1381</v>
      </c>
    </row>
    <row r="1383" spans="1:9" x14ac:dyDescent="0.25">
      <c r="A1383" s="13" t="str">
        <f t="shared" si="21"/>
        <v xml:space="preserve">603-ALT    42" Type A Alternate Pipe </v>
      </c>
      <c r="B1383" s="13" t="s">
        <v>1729</v>
      </c>
      <c r="C1383" s="13" t="s">
        <v>1743</v>
      </c>
      <c r="D1383" s="13" t="s">
        <v>230</v>
      </c>
      <c r="E1383" s="13" t="s">
        <v>1569</v>
      </c>
      <c r="F1383" s="13" t="s">
        <v>188</v>
      </c>
      <c r="G1383" s="13" t="s">
        <v>189</v>
      </c>
      <c r="H1383" s="13" t="s">
        <v>190</v>
      </c>
      <c r="I1383" s="13">
        <v>1382</v>
      </c>
    </row>
    <row r="1384" spans="1:9" x14ac:dyDescent="0.25">
      <c r="A1384" s="13" t="str">
        <f t="shared" si="21"/>
        <v xml:space="preserve">603-ALT    44" x 27" Type A Alternate Pipe </v>
      </c>
      <c r="B1384" s="13" t="s">
        <v>1729</v>
      </c>
      <c r="C1384" s="13" t="s">
        <v>1744</v>
      </c>
      <c r="D1384" s="13" t="s">
        <v>230</v>
      </c>
      <c r="E1384" s="13" t="s">
        <v>1569</v>
      </c>
      <c r="F1384" s="13" t="s">
        <v>188</v>
      </c>
      <c r="G1384" s="13" t="s">
        <v>189</v>
      </c>
      <c r="H1384" s="13" t="s">
        <v>190</v>
      </c>
      <c r="I1384" s="13">
        <v>1383</v>
      </c>
    </row>
    <row r="1385" spans="1:9" x14ac:dyDescent="0.25">
      <c r="A1385" s="13" t="str">
        <f t="shared" si="21"/>
        <v xml:space="preserve">603-ALT    48" Type A Alternate Pipe </v>
      </c>
      <c r="B1385" s="13" t="s">
        <v>1729</v>
      </c>
      <c r="C1385" s="13" t="s">
        <v>1745</v>
      </c>
      <c r="D1385" s="13" t="s">
        <v>230</v>
      </c>
      <c r="E1385" s="13" t="s">
        <v>1569</v>
      </c>
      <c r="F1385" s="13" t="s">
        <v>188</v>
      </c>
      <c r="G1385" s="13" t="s">
        <v>189</v>
      </c>
      <c r="H1385" s="13" t="s">
        <v>190</v>
      </c>
      <c r="I1385" s="13">
        <v>1384</v>
      </c>
    </row>
    <row r="1386" spans="1:9" x14ac:dyDescent="0.25">
      <c r="A1386" s="13" t="str">
        <f t="shared" si="21"/>
        <v xml:space="preserve">603-ALT    51" x 31" Type A Alternate Pipe </v>
      </c>
      <c r="B1386" s="13" t="s">
        <v>1729</v>
      </c>
      <c r="C1386" s="13" t="s">
        <v>1746</v>
      </c>
      <c r="D1386" s="13" t="s">
        <v>230</v>
      </c>
      <c r="E1386" s="13" t="s">
        <v>1569</v>
      </c>
      <c r="F1386" s="13" t="s">
        <v>188</v>
      </c>
      <c r="G1386" s="13" t="s">
        <v>189</v>
      </c>
      <c r="H1386" s="13" t="s">
        <v>190</v>
      </c>
      <c r="I1386" s="13">
        <v>1385</v>
      </c>
    </row>
    <row r="1387" spans="1:9" x14ac:dyDescent="0.25">
      <c r="A1387" s="13" t="str">
        <f t="shared" si="21"/>
        <v xml:space="preserve">603-ALT    54" Type A Alternate Pipe </v>
      </c>
      <c r="B1387" s="13" t="s">
        <v>1729</v>
      </c>
      <c r="C1387" s="13" t="s">
        <v>1747</v>
      </c>
      <c r="D1387" s="13" t="s">
        <v>230</v>
      </c>
      <c r="E1387" s="13" t="s">
        <v>1569</v>
      </c>
      <c r="F1387" s="13" t="s">
        <v>188</v>
      </c>
      <c r="G1387" s="13" t="s">
        <v>189</v>
      </c>
      <c r="H1387" s="13" t="s">
        <v>190</v>
      </c>
      <c r="I1387" s="13">
        <v>1386</v>
      </c>
    </row>
    <row r="1388" spans="1:9" x14ac:dyDescent="0.25">
      <c r="A1388" s="13" t="str">
        <f t="shared" si="21"/>
        <v xml:space="preserve">603-ALT    58" x 36" Type A Alternate Pipe </v>
      </c>
      <c r="B1388" s="13" t="s">
        <v>1729</v>
      </c>
      <c r="C1388" s="13" t="s">
        <v>1748</v>
      </c>
      <c r="D1388" s="13" t="s">
        <v>230</v>
      </c>
      <c r="E1388" s="13" t="s">
        <v>1569</v>
      </c>
      <c r="F1388" s="13" t="s">
        <v>188</v>
      </c>
      <c r="G1388" s="13" t="s">
        <v>189</v>
      </c>
      <c r="H1388" s="13" t="s">
        <v>190</v>
      </c>
      <c r="I1388" s="13">
        <v>1387</v>
      </c>
    </row>
    <row r="1389" spans="1:9" x14ac:dyDescent="0.25">
      <c r="A1389" s="13" t="str">
        <f t="shared" si="21"/>
        <v xml:space="preserve">603-ALT    65" x 40" Type A Alternate Pipe </v>
      </c>
      <c r="B1389" s="13" t="s">
        <v>1729</v>
      </c>
      <c r="C1389" s="13" t="s">
        <v>1749</v>
      </c>
      <c r="D1389" s="13" t="s">
        <v>230</v>
      </c>
      <c r="E1389" s="13" t="s">
        <v>1569</v>
      </c>
      <c r="F1389" s="13" t="s">
        <v>188</v>
      </c>
      <c r="G1389" s="13" t="s">
        <v>189</v>
      </c>
      <c r="H1389" s="13" t="s">
        <v>190</v>
      </c>
      <c r="I1389" s="13">
        <v>1388</v>
      </c>
    </row>
    <row r="1390" spans="1:9" x14ac:dyDescent="0.25">
      <c r="A1390" s="13" t="str">
        <f t="shared" si="21"/>
        <v xml:space="preserve">603-ALT    73" x 45" Type A Alternate Pipe </v>
      </c>
      <c r="B1390" s="13" t="s">
        <v>1729</v>
      </c>
      <c r="C1390" s="13" t="s">
        <v>1750</v>
      </c>
      <c r="D1390" s="13" t="s">
        <v>230</v>
      </c>
      <c r="E1390" s="13" t="s">
        <v>1569</v>
      </c>
      <c r="F1390" s="13" t="s">
        <v>188</v>
      </c>
      <c r="G1390" s="13" t="s">
        <v>189</v>
      </c>
      <c r="H1390" s="13" t="s">
        <v>190</v>
      </c>
      <c r="I1390" s="13">
        <v>1389</v>
      </c>
    </row>
    <row r="1391" spans="1:9" x14ac:dyDescent="0.25">
      <c r="A1391" s="13" t="str">
        <f t="shared" si="21"/>
        <v xml:space="preserve">603-ALT    88" x 54" Type A Alternate Pipe </v>
      </c>
      <c r="B1391" s="13" t="s">
        <v>1729</v>
      </c>
      <c r="C1391" s="13" t="s">
        <v>1751</v>
      </c>
      <c r="D1391" s="13" t="s">
        <v>230</v>
      </c>
      <c r="E1391" s="13" t="s">
        <v>1569</v>
      </c>
      <c r="F1391" s="13" t="s">
        <v>188</v>
      </c>
      <c r="G1391" s="13" t="s">
        <v>189</v>
      </c>
      <c r="H1391" s="13" t="s">
        <v>190</v>
      </c>
      <c r="I1391" s="13">
        <v>1390</v>
      </c>
    </row>
    <row r="1392" spans="1:9" x14ac:dyDescent="0.25">
      <c r="A1392" s="13" t="str">
        <f t="shared" si="21"/>
        <v xml:space="preserve">603-B      4" Cast Iron Pipe, Class I </v>
      </c>
      <c r="B1392" s="13" t="s">
        <v>1752</v>
      </c>
      <c r="C1392" s="13" t="s">
        <v>1753</v>
      </c>
      <c r="D1392" s="13" t="s">
        <v>230</v>
      </c>
      <c r="E1392" s="13" t="s">
        <v>1569</v>
      </c>
      <c r="F1392" s="13" t="s">
        <v>188</v>
      </c>
      <c r="G1392" s="13" t="s">
        <v>189</v>
      </c>
      <c r="H1392" s="13" t="s">
        <v>190</v>
      </c>
      <c r="I1392" s="13">
        <v>1391</v>
      </c>
    </row>
    <row r="1393" spans="1:9" x14ac:dyDescent="0.25">
      <c r="A1393" s="13" t="str">
        <f t="shared" si="21"/>
        <v xml:space="preserve">603-B      6" Cast Iron Pipe, Class I </v>
      </c>
      <c r="B1393" s="13" t="s">
        <v>1752</v>
      </c>
      <c r="C1393" s="13" t="s">
        <v>1754</v>
      </c>
      <c r="D1393" s="13" t="s">
        <v>230</v>
      </c>
      <c r="E1393" s="13" t="s">
        <v>1569</v>
      </c>
      <c r="F1393" s="13" t="s">
        <v>188</v>
      </c>
      <c r="G1393" s="13" t="s">
        <v>189</v>
      </c>
      <c r="H1393" s="13" t="s">
        <v>190</v>
      </c>
      <c r="I1393" s="13">
        <v>1392</v>
      </c>
    </row>
    <row r="1394" spans="1:9" x14ac:dyDescent="0.25">
      <c r="A1394" s="13" t="str">
        <f t="shared" si="21"/>
        <v xml:space="preserve">603-CA     12" Reinforced Concrete Pipe, Class III </v>
      </c>
      <c r="B1394" s="13" t="s">
        <v>1755</v>
      </c>
      <c r="C1394" s="13" t="s">
        <v>1756</v>
      </c>
      <c r="D1394" s="13" t="s">
        <v>230</v>
      </c>
      <c r="E1394" s="13" t="s">
        <v>1569</v>
      </c>
      <c r="F1394" s="13" t="s">
        <v>188</v>
      </c>
      <c r="G1394" s="13" t="s">
        <v>189</v>
      </c>
      <c r="H1394" s="13" t="s">
        <v>190</v>
      </c>
      <c r="I1394" s="13">
        <v>1393</v>
      </c>
    </row>
    <row r="1395" spans="1:9" x14ac:dyDescent="0.25">
      <c r="A1395" s="13" t="str">
        <f t="shared" si="21"/>
        <v xml:space="preserve">603-CA     12" Reinforced Concrete Pipe, Class V, Jacked or Bored </v>
      </c>
      <c r="B1395" s="13" t="s">
        <v>1755</v>
      </c>
      <c r="C1395" s="13" t="s">
        <v>1757</v>
      </c>
      <c r="D1395" s="13" t="s">
        <v>230</v>
      </c>
      <c r="E1395" s="13" t="s">
        <v>1569</v>
      </c>
      <c r="F1395" s="13" t="s">
        <v>188</v>
      </c>
      <c r="G1395" s="13" t="s">
        <v>189</v>
      </c>
      <c r="H1395" s="13" t="s">
        <v>190</v>
      </c>
      <c r="I1395" s="13">
        <v>1394</v>
      </c>
    </row>
    <row r="1396" spans="1:9" x14ac:dyDescent="0.25">
      <c r="A1396" s="13" t="str">
        <f t="shared" si="21"/>
        <v xml:space="preserve">603-CA     15" Reinforced Concrete Pipe, Class III </v>
      </c>
      <c r="B1396" s="13" t="s">
        <v>1755</v>
      </c>
      <c r="C1396" s="13" t="s">
        <v>1758</v>
      </c>
      <c r="D1396" s="13" t="s">
        <v>230</v>
      </c>
      <c r="E1396" s="13" t="s">
        <v>1569</v>
      </c>
      <c r="F1396" s="13" t="s">
        <v>188</v>
      </c>
      <c r="G1396" s="13" t="s">
        <v>189</v>
      </c>
      <c r="H1396" s="13" t="s">
        <v>190</v>
      </c>
      <c r="I1396" s="13">
        <v>1395</v>
      </c>
    </row>
    <row r="1397" spans="1:9" x14ac:dyDescent="0.25">
      <c r="A1397" s="13" t="str">
        <f t="shared" si="21"/>
        <v xml:space="preserve">603-CA     15" Reinforced Concrete Pipe, Class III, Rubber Type Gaskets </v>
      </c>
      <c r="B1397" s="13" t="s">
        <v>1755</v>
      </c>
      <c r="C1397" s="13" t="s">
        <v>1759</v>
      </c>
      <c r="D1397" s="13" t="s">
        <v>230</v>
      </c>
      <c r="E1397" s="13" t="s">
        <v>1569</v>
      </c>
      <c r="F1397" s="13" t="s">
        <v>188</v>
      </c>
      <c r="G1397" s="13" t="s">
        <v>189</v>
      </c>
      <c r="H1397" s="13" t="s">
        <v>190</v>
      </c>
      <c r="I1397" s="13">
        <v>1396</v>
      </c>
    </row>
    <row r="1398" spans="1:9" x14ac:dyDescent="0.25">
      <c r="A1398" s="13" t="str">
        <f t="shared" si="21"/>
        <v xml:space="preserve">603-CA     15" Reinforced Concrete Pipe, Class IV </v>
      </c>
      <c r="B1398" s="13" t="s">
        <v>1755</v>
      </c>
      <c r="C1398" s="13" t="s">
        <v>1760</v>
      </c>
      <c r="D1398" s="13" t="s">
        <v>230</v>
      </c>
      <c r="E1398" s="13" t="s">
        <v>1569</v>
      </c>
      <c r="F1398" s="13" t="s">
        <v>188</v>
      </c>
      <c r="G1398" s="13" t="s">
        <v>189</v>
      </c>
      <c r="H1398" s="13" t="s">
        <v>190</v>
      </c>
      <c r="I1398" s="13">
        <v>1397</v>
      </c>
    </row>
    <row r="1399" spans="1:9" x14ac:dyDescent="0.25">
      <c r="A1399" s="13" t="str">
        <f t="shared" si="21"/>
        <v xml:space="preserve">603-CA     15" Reinforced Concrete Pipe, Class IV, Class B Bedding </v>
      </c>
      <c r="B1399" s="13" t="s">
        <v>1755</v>
      </c>
      <c r="C1399" s="13" t="s">
        <v>1761</v>
      </c>
      <c r="D1399" s="13" t="s">
        <v>230</v>
      </c>
      <c r="E1399" s="13" t="s">
        <v>1569</v>
      </c>
      <c r="F1399" s="13" t="s">
        <v>188</v>
      </c>
      <c r="G1399" s="13" t="s">
        <v>189</v>
      </c>
      <c r="H1399" s="13" t="s">
        <v>190</v>
      </c>
      <c r="I1399" s="13">
        <v>1398</v>
      </c>
    </row>
    <row r="1400" spans="1:9" x14ac:dyDescent="0.25">
      <c r="A1400" s="13" t="str">
        <f t="shared" si="21"/>
        <v xml:space="preserve">603-CA     15" Reinforced Concrete Pipe, Class IV, Class B Bedding, Imperfect Trench </v>
      </c>
      <c r="B1400" s="13" t="s">
        <v>1755</v>
      </c>
      <c r="C1400" s="13" t="s">
        <v>1762</v>
      </c>
      <c r="D1400" s="13" t="s">
        <v>230</v>
      </c>
      <c r="E1400" s="13" t="s">
        <v>1569</v>
      </c>
      <c r="F1400" s="13" t="s">
        <v>188</v>
      </c>
      <c r="G1400" s="13" t="s">
        <v>189</v>
      </c>
      <c r="H1400" s="13" t="s">
        <v>190</v>
      </c>
      <c r="I1400" s="13">
        <v>1399</v>
      </c>
    </row>
    <row r="1401" spans="1:9" x14ac:dyDescent="0.25">
      <c r="A1401" s="13" t="str">
        <f t="shared" si="21"/>
        <v xml:space="preserve">603-CA     15" Reinforced Concrete Pipe, Class V </v>
      </c>
      <c r="B1401" s="13" t="s">
        <v>1755</v>
      </c>
      <c r="C1401" s="13" t="s">
        <v>1763</v>
      </c>
      <c r="D1401" s="13" t="s">
        <v>230</v>
      </c>
      <c r="E1401" s="13" t="s">
        <v>1569</v>
      </c>
      <c r="F1401" s="13" t="s">
        <v>188</v>
      </c>
      <c r="G1401" s="13" t="s">
        <v>189</v>
      </c>
      <c r="H1401" s="13" t="s">
        <v>190</v>
      </c>
      <c r="I1401" s="13">
        <v>1400</v>
      </c>
    </row>
    <row r="1402" spans="1:9" x14ac:dyDescent="0.25">
      <c r="A1402" s="13" t="str">
        <f t="shared" si="21"/>
        <v xml:space="preserve">603-CA     15" Reinforced Concrete Pipe, Class V, Class B Bedding </v>
      </c>
      <c r="B1402" s="13" t="s">
        <v>1755</v>
      </c>
      <c r="C1402" s="13" t="s">
        <v>1764</v>
      </c>
      <c r="D1402" s="13" t="s">
        <v>230</v>
      </c>
      <c r="E1402" s="13" t="s">
        <v>1569</v>
      </c>
      <c r="F1402" s="13" t="s">
        <v>188</v>
      </c>
      <c r="G1402" s="13" t="s">
        <v>189</v>
      </c>
      <c r="H1402" s="13" t="s">
        <v>190</v>
      </c>
      <c r="I1402" s="13">
        <v>1401</v>
      </c>
    </row>
    <row r="1403" spans="1:9" x14ac:dyDescent="0.25">
      <c r="A1403" s="13" t="str">
        <f t="shared" si="21"/>
        <v xml:space="preserve">603-CA     18" Reinforced Concrete Pipe, Class III </v>
      </c>
      <c r="B1403" s="13" t="s">
        <v>1755</v>
      </c>
      <c r="C1403" s="13" t="s">
        <v>1765</v>
      </c>
      <c r="D1403" s="13" t="s">
        <v>230</v>
      </c>
      <c r="E1403" s="13" t="s">
        <v>1569</v>
      </c>
      <c r="F1403" s="13" t="s">
        <v>188</v>
      </c>
      <c r="G1403" s="13" t="s">
        <v>189</v>
      </c>
      <c r="H1403" s="13" t="s">
        <v>190</v>
      </c>
      <c r="I1403" s="13">
        <v>1402</v>
      </c>
    </row>
    <row r="1404" spans="1:9" x14ac:dyDescent="0.25">
      <c r="A1404" s="13" t="str">
        <f t="shared" si="21"/>
        <v xml:space="preserve">603-CA     18" Reinforced Concrete Pipe, Class III, Rubber Type Gaskets </v>
      </c>
      <c r="B1404" s="13" t="s">
        <v>1755</v>
      </c>
      <c r="C1404" s="13" t="s">
        <v>1766</v>
      </c>
      <c r="D1404" s="13" t="s">
        <v>230</v>
      </c>
      <c r="E1404" s="13" t="s">
        <v>1569</v>
      </c>
      <c r="F1404" s="13" t="s">
        <v>188</v>
      </c>
      <c r="G1404" s="13" t="s">
        <v>189</v>
      </c>
      <c r="H1404" s="13" t="s">
        <v>190</v>
      </c>
      <c r="I1404" s="13">
        <v>1403</v>
      </c>
    </row>
    <row r="1405" spans="1:9" x14ac:dyDescent="0.25">
      <c r="A1405" s="13" t="str">
        <f t="shared" si="21"/>
        <v xml:space="preserve">603-CA     18" Reinforced Concrete Pipe, Class IV </v>
      </c>
      <c r="B1405" s="13" t="s">
        <v>1755</v>
      </c>
      <c r="C1405" s="13" t="s">
        <v>1767</v>
      </c>
      <c r="D1405" s="13" t="s">
        <v>230</v>
      </c>
      <c r="E1405" s="13" t="s">
        <v>1569</v>
      </c>
      <c r="F1405" s="13" t="s">
        <v>188</v>
      </c>
      <c r="G1405" s="13" t="s">
        <v>189</v>
      </c>
      <c r="H1405" s="13" t="s">
        <v>190</v>
      </c>
      <c r="I1405" s="13">
        <v>1404</v>
      </c>
    </row>
    <row r="1406" spans="1:9" x14ac:dyDescent="0.25">
      <c r="A1406" s="13" t="str">
        <f t="shared" si="21"/>
        <v xml:space="preserve">603-CA     18" Reinforced Concrete Pipe, Class IV, Class B Bedding </v>
      </c>
      <c r="B1406" s="13" t="s">
        <v>1755</v>
      </c>
      <c r="C1406" s="13" t="s">
        <v>1768</v>
      </c>
      <c r="D1406" s="13" t="s">
        <v>230</v>
      </c>
      <c r="E1406" s="13" t="s">
        <v>1569</v>
      </c>
      <c r="F1406" s="13" t="s">
        <v>188</v>
      </c>
      <c r="G1406" s="13" t="s">
        <v>189</v>
      </c>
      <c r="H1406" s="13" t="s">
        <v>190</v>
      </c>
      <c r="I1406" s="13">
        <v>1405</v>
      </c>
    </row>
    <row r="1407" spans="1:9" x14ac:dyDescent="0.25">
      <c r="A1407" s="13" t="str">
        <f t="shared" si="21"/>
        <v xml:space="preserve">603-CA     18" Reinforced Concrete Pipe, Class IV, Class B Bedding, Rubber Type Gaskets </v>
      </c>
      <c r="B1407" s="13" t="s">
        <v>1755</v>
      </c>
      <c r="C1407" s="13" t="s">
        <v>1769</v>
      </c>
      <c r="D1407" s="13" t="s">
        <v>230</v>
      </c>
      <c r="E1407" s="13" t="s">
        <v>1569</v>
      </c>
      <c r="F1407" s="13" t="s">
        <v>188</v>
      </c>
      <c r="G1407" s="13" t="s">
        <v>189</v>
      </c>
      <c r="H1407" s="13" t="s">
        <v>190</v>
      </c>
      <c r="I1407" s="13">
        <v>1406</v>
      </c>
    </row>
    <row r="1408" spans="1:9" x14ac:dyDescent="0.25">
      <c r="A1408" s="13" t="str">
        <f t="shared" si="21"/>
        <v xml:space="preserve">603-CA     18" Reinforced Concrete Pipe, Class IV, Class C Bedding </v>
      </c>
      <c r="B1408" s="13" t="s">
        <v>1755</v>
      </c>
      <c r="C1408" s="13" t="s">
        <v>1770</v>
      </c>
      <c r="D1408" s="13" t="s">
        <v>230</v>
      </c>
      <c r="E1408" s="13" t="s">
        <v>1569</v>
      </c>
      <c r="F1408" s="13" t="s">
        <v>188</v>
      </c>
      <c r="G1408" s="13" t="s">
        <v>189</v>
      </c>
      <c r="H1408" s="13" t="s">
        <v>190</v>
      </c>
      <c r="I1408" s="13">
        <v>1407</v>
      </c>
    </row>
    <row r="1409" spans="1:9" x14ac:dyDescent="0.25">
      <c r="A1409" s="13" t="str">
        <f t="shared" si="21"/>
        <v xml:space="preserve">603-CA     18" Reinforced Concrete Pipe, Class IV, Rubber Type Gaskets </v>
      </c>
      <c r="B1409" s="13" t="s">
        <v>1755</v>
      </c>
      <c r="C1409" s="13" t="s">
        <v>1771</v>
      </c>
      <c r="D1409" s="13" t="s">
        <v>230</v>
      </c>
      <c r="E1409" s="13" t="s">
        <v>1569</v>
      </c>
      <c r="F1409" s="13" t="s">
        <v>188</v>
      </c>
      <c r="G1409" s="13" t="s">
        <v>189</v>
      </c>
      <c r="H1409" s="13" t="s">
        <v>190</v>
      </c>
      <c r="I1409" s="13">
        <v>1408</v>
      </c>
    </row>
    <row r="1410" spans="1:9" x14ac:dyDescent="0.25">
      <c r="A1410" s="13" t="str">
        <f t="shared" si="21"/>
        <v xml:space="preserve">603-CA     18" Reinforced Concrete Pipe, Class V </v>
      </c>
      <c r="B1410" s="13" t="s">
        <v>1755</v>
      </c>
      <c r="C1410" s="13" t="s">
        <v>1772</v>
      </c>
      <c r="D1410" s="13" t="s">
        <v>230</v>
      </c>
      <c r="E1410" s="13" t="s">
        <v>1569</v>
      </c>
      <c r="F1410" s="13" t="s">
        <v>188</v>
      </c>
      <c r="G1410" s="13" t="s">
        <v>189</v>
      </c>
      <c r="H1410" s="13" t="s">
        <v>190</v>
      </c>
      <c r="I1410" s="13">
        <v>1409</v>
      </c>
    </row>
    <row r="1411" spans="1:9" x14ac:dyDescent="0.25">
      <c r="A1411" s="13" t="str">
        <f t="shared" si="21"/>
        <v xml:space="preserve">603-CA     18" Reinforced Concrete Pipe, Class V, Class B Bedding </v>
      </c>
      <c r="B1411" s="13" t="s">
        <v>1755</v>
      </c>
      <c r="C1411" s="13" t="s">
        <v>1773</v>
      </c>
      <c r="D1411" s="13" t="s">
        <v>230</v>
      </c>
      <c r="E1411" s="13" t="s">
        <v>1569</v>
      </c>
      <c r="F1411" s="13" t="s">
        <v>188</v>
      </c>
      <c r="G1411" s="13" t="s">
        <v>189</v>
      </c>
      <c r="H1411" s="13" t="s">
        <v>190</v>
      </c>
      <c r="I1411" s="13">
        <v>1410</v>
      </c>
    </row>
    <row r="1412" spans="1:9" x14ac:dyDescent="0.25">
      <c r="A1412" s="13" t="str">
        <f t="shared" ref="A1412:A1475" si="22">_xlfn.CONCAT(B1412," ", C1412)</f>
        <v xml:space="preserve">603-CA     18" Reinforced Concrete Pipe, Class V, Jacked or Bored </v>
      </c>
      <c r="B1412" s="13" t="s">
        <v>1755</v>
      </c>
      <c r="C1412" s="13" t="s">
        <v>1774</v>
      </c>
      <c r="D1412" s="13" t="s">
        <v>230</v>
      </c>
      <c r="E1412" s="13" t="s">
        <v>1569</v>
      </c>
      <c r="F1412" s="13" t="s">
        <v>188</v>
      </c>
      <c r="G1412" s="13" t="s">
        <v>189</v>
      </c>
      <c r="H1412" s="13" t="s">
        <v>190</v>
      </c>
      <c r="I1412" s="13">
        <v>1411</v>
      </c>
    </row>
    <row r="1413" spans="1:9" x14ac:dyDescent="0.25">
      <c r="A1413" s="13" t="str">
        <f t="shared" si="22"/>
        <v xml:space="preserve">603-CA     18" Reinforced Concrete Pipe, Class V, Rubber Type Gaskets </v>
      </c>
      <c r="B1413" s="13" t="s">
        <v>1755</v>
      </c>
      <c r="C1413" s="13" t="s">
        <v>1775</v>
      </c>
      <c r="D1413" s="13" t="s">
        <v>230</v>
      </c>
      <c r="E1413" s="13" t="s">
        <v>1569</v>
      </c>
      <c r="F1413" s="13" t="s">
        <v>188</v>
      </c>
      <c r="G1413" s="13" t="s">
        <v>189</v>
      </c>
      <c r="H1413" s="13" t="s">
        <v>190</v>
      </c>
      <c r="I1413" s="13">
        <v>1412</v>
      </c>
    </row>
    <row r="1414" spans="1:9" x14ac:dyDescent="0.25">
      <c r="A1414" s="13" t="str">
        <f t="shared" si="22"/>
        <v xml:space="preserve">603-CA     21" Reinforced Concrete Pipe, Class III </v>
      </c>
      <c r="B1414" s="13" t="s">
        <v>1755</v>
      </c>
      <c r="C1414" s="13" t="s">
        <v>1776</v>
      </c>
      <c r="D1414" s="13" t="s">
        <v>230</v>
      </c>
      <c r="E1414" s="13" t="s">
        <v>1569</v>
      </c>
      <c r="F1414" s="13" t="s">
        <v>188</v>
      </c>
      <c r="G1414" s="13" t="s">
        <v>189</v>
      </c>
      <c r="H1414" s="13" t="s">
        <v>190</v>
      </c>
      <c r="I1414" s="13">
        <v>1413</v>
      </c>
    </row>
    <row r="1415" spans="1:9" x14ac:dyDescent="0.25">
      <c r="A1415" s="13" t="str">
        <f t="shared" si="22"/>
        <v xml:space="preserve">603-CA     21" Reinforced Concrete Pipe, Class III, Rubber Type Gaskets </v>
      </c>
      <c r="B1415" s="13" t="s">
        <v>1755</v>
      </c>
      <c r="C1415" s="13" t="s">
        <v>1777</v>
      </c>
      <c r="D1415" s="13" t="s">
        <v>230</v>
      </c>
      <c r="E1415" s="13" t="s">
        <v>1569</v>
      </c>
      <c r="F1415" s="13" t="s">
        <v>188</v>
      </c>
      <c r="G1415" s="13" t="s">
        <v>189</v>
      </c>
      <c r="H1415" s="13" t="s">
        <v>190</v>
      </c>
      <c r="I1415" s="13">
        <v>1414</v>
      </c>
    </row>
    <row r="1416" spans="1:9" x14ac:dyDescent="0.25">
      <c r="A1416" s="13" t="str">
        <f t="shared" si="22"/>
        <v xml:space="preserve">603-CA     24" Reinforced Concrete Pipe, Class III </v>
      </c>
      <c r="B1416" s="13" t="s">
        <v>1755</v>
      </c>
      <c r="C1416" s="13" t="s">
        <v>1778</v>
      </c>
      <c r="D1416" s="13" t="s">
        <v>230</v>
      </c>
      <c r="E1416" s="13" t="s">
        <v>1569</v>
      </c>
      <c r="F1416" s="13" t="s">
        <v>188</v>
      </c>
      <c r="G1416" s="13" t="s">
        <v>189</v>
      </c>
      <c r="H1416" s="13" t="s">
        <v>190</v>
      </c>
      <c r="I1416" s="13">
        <v>1415</v>
      </c>
    </row>
    <row r="1417" spans="1:9" x14ac:dyDescent="0.25">
      <c r="A1417" s="13" t="str">
        <f t="shared" si="22"/>
        <v xml:space="preserve">603-CA     24" Reinforced Concrete Pipe, Class III, Rubber Type Gaskets </v>
      </c>
      <c r="B1417" s="13" t="s">
        <v>1755</v>
      </c>
      <c r="C1417" s="13" t="s">
        <v>1779</v>
      </c>
      <c r="D1417" s="13" t="s">
        <v>230</v>
      </c>
      <c r="E1417" s="13" t="s">
        <v>1569</v>
      </c>
      <c r="F1417" s="13" t="s">
        <v>188</v>
      </c>
      <c r="G1417" s="13" t="s">
        <v>189</v>
      </c>
      <c r="H1417" s="13" t="s">
        <v>190</v>
      </c>
      <c r="I1417" s="13">
        <v>1416</v>
      </c>
    </row>
    <row r="1418" spans="1:9" x14ac:dyDescent="0.25">
      <c r="A1418" s="13" t="str">
        <f t="shared" si="22"/>
        <v xml:space="preserve">603-CA     24" Reinforced Concrete Pipe, Class IV </v>
      </c>
      <c r="B1418" s="13" t="s">
        <v>1755</v>
      </c>
      <c r="C1418" s="13" t="s">
        <v>1780</v>
      </c>
      <c r="D1418" s="13" t="s">
        <v>230</v>
      </c>
      <c r="E1418" s="13" t="s">
        <v>1569</v>
      </c>
      <c r="F1418" s="13" t="s">
        <v>188</v>
      </c>
      <c r="G1418" s="13" t="s">
        <v>189</v>
      </c>
      <c r="H1418" s="13" t="s">
        <v>190</v>
      </c>
      <c r="I1418" s="13">
        <v>1417</v>
      </c>
    </row>
    <row r="1419" spans="1:9" x14ac:dyDescent="0.25">
      <c r="A1419" s="13" t="str">
        <f t="shared" si="22"/>
        <v xml:space="preserve">603-CA     24" Reinforced Concrete Pipe, Class IV, Class B Bedding </v>
      </c>
      <c r="B1419" s="13" t="s">
        <v>1755</v>
      </c>
      <c r="C1419" s="13" t="s">
        <v>1781</v>
      </c>
      <c r="D1419" s="13" t="s">
        <v>230</v>
      </c>
      <c r="E1419" s="13" t="s">
        <v>1569</v>
      </c>
      <c r="F1419" s="13" t="s">
        <v>188</v>
      </c>
      <c r="G1419" s="13" t="s">
        <v>189</v>
      </c>
      <c r="H1419" s="13" t="s">
        <v>190</v>
      </c>
      <c r="I1419" s="13">
        <v>1418</v>
      </c>
    </row>
    <row r="1420" spans="1:9" x14ac:dyDescent="0.25">
      <c r="A1420" s="13" t="str">
        <f t="shared" si="22"/>
        <v xml:space="preserve">603-CA     24" Reinforced Concrete Pipe, Class IV, Class C Bedding </v>
      </c>
      <c r="B1420" s="13" t="s">
        <v>1755</v>
      </c>
      <c r="C1420" s="13" t="s">
        <v>1782</v>
      </c>
      <c r="D1420" s="13" t="s">
        <v>230</v>
      </c>
      <c r="E1420" s="13" t="s">
        <v>1569</v>
      </c>
      <c r="F1420" s="13" t="s">
        <v>188</v>
      </c>
      <c r="G1420" s="13" t="s">
        <v>189</v>
      </c>
      <c r="H1420" s="13" t="s">
        <v>190</v>
      </c>
      <c r="I1420" s="13">
        <v>1419</v>
      </c>
    </row>
    <row r="1421" spans="1:9" x14ac:dyDescent="0.25">
      <c r="A1421" s="13" t="str">
        <f t="shared" si="22"/>
        <v xml:space="preserve">603-CA     24" Reinforced Concrete Pipe, Class IV, Rubber Type Gaskets </v>
      </c>
      <c r="B1421" s="13" t="s">
        <v>1755</v>
      </c>
      <c r="C1421" s="13" t="s">
        <v>1783</v>
      </c>
      <c r="D1421" s="13" t="s">
        <v>230</v>
      </c>
      <c r="E1421" s="13" t="s">
        <v>1569</v>
      </c>
      <c r="F1421" s="13" t="s">
        <v>188</v>
      </c>
      <c r="G1421" s="13" t="s">
        <v>189</v>
      </c>
      <c r="H1421" s="13" t="s">
        <v>190</v>
      </c>
      <c r="I1421" s="13">
        <v>1420</v>
      </c>
    </row>
    <row r="1422" spans="1:9" x14ac:dyDescent="0.25">
      <c r="A1422" s="13" t="str">
        <f t="shared" si="22"/>
        <v xml:space="preserve">603-CA     24" Reinforced Concrete Pipe, Class V </v>
      </c>
      <c r="B1422" s="13" t="s">
        <v>1755</v>
      </c>
      <c r="C1422" s="13" t="s">
        <v>1784</v>
      </c>
      <c r="D1422" s="13" t="s">
        <v>230</v>
      </c>
      <c r="E1422" s="13" t="s">
        <v>1569</v>
      </c>
      <c r="F1422" s="13" t="s">
        <v>188</v>
      </c>
      <c r="G1422" s="13" t="s">
        <v>189</v>
      </c>
      <c r="H1422" s="13" t="s">
        <v>190</v>
      </c>
      <c r="I1422" s="13">
        <v>1421</v>
      </c>
    </row>
    <row r="1423" spans="1:9" x14ac:dyDescent="0.25">
      <c r="A1423" s="13" t="str">
        <f t="shared" si="22"/>
        <v xml:space="preserve">603-CA     24" Reinforced Concrete Pipe, Class V, Class B Bedding </v>
      </c>
      <c r="B1423" s="13" t="s">
        <v>1755</v>
      </c>
      <c r="C1423" s="13" t="s">
        <v>1785</v>
      </c>
      <c r="D1423" s="13" t="s">
        <v>230</v>
      </c>
      <c r="E1423" s="13" t="s">
        <v>1569</v>
      </c>
      <c r="F1423" s="13" t="s">
        <v>188</v>
      </c>
      <c r="G1423" s="13" t="s">
        <v>189</v>
      </c>
      <c r="H1423" s="13" t="s">
        <v>190</v>
      </c>
      <c r="I1423" s="13">
        <v>1422</v>
      </c>
    </row>
    <row r="1424" spans="1:9" x14ac:dyDescent="0.25">
      <c r="A1424" s="13" t="str">
        <f t="shared" si="22"/>
        <v xml:space="preserve">603-CA     24" Reinforced Concrete Pipe, Class V, Jacked or Bored </v>
      </c>
      <c r="B1424" s="13" t="s">
        <v>1755</v>
      </c>
      <c r="C1424" s="13" t="s">
        <v>1786</v>
      </c>
      <c r="D1424" s="13" t="s">
        <v>230</v>
      </c>
      <c r="E1424" s="13" t="s">
        <v>1569</v>
      </c>
      <c r="F1424" s="13" t="s">
        <v>188</v>
      </c>
      <c r="G1424" s="13" t="s">
        <v>189</v>
      </c>
      <c r="H1424" s="13" t="s">
        <v>190</v>
      </c>
      <c r="I1424" s="13">
        <v>1423</v>
      </c>
    </row>
    <row r="1425" spans="1:9" x14ac:dyDescent="0.25">
      <c r="A1425" s="13" t="str">
        <f t="shared" si="22"/>
        <v xml:space="preserve">603-CA     24" Reinforced Concrete Pipe, Class V, Rubber Type Gaskets </v>
      </c>
      <c r="B1425" s="13" t="s">
        <v>1755</v>
      </c>
      <c r="C1425" s="13" t="s">
        <v>1787</v>
      </c>
      <c r="D1425" s="13" t="s">
        <v>230</v>
      </c>
      <c r="E1425" s="13" t="s">
        <v>1569</v>
      </c>
      <c r="F1425" s="13" t="s">
        <v>188</v>
      </c>
      <c r="G1425" s="13" t="s">
        <v>189</v>
      </c>
      <c r="H1425" s="13" t="s">
        <v>190</v>
      </c>
      <c r="I1425" s="13">
        <v>1424</v>
      </c>
    </row>
    <row r="1426" spans="1:9" x14ac:dyDescent="0.25">
      <c r="A1426" s="13" t="str">
        <f t="shared" si="22"/>
        <v xml:space="preserve">603-CA     30" Reinforced Concrete Pipe, Class III </v>
      </c>
      <c r="B1426" s="13" t="s">
        <v>1755</v>
      </c>
      <c r="C1426" s="13" t="s">
        <v>1788</v>
      </c>
      <c r="D1426" s="13" t="s">
        <v>230</v>
      </c>
      <c r="E1426" s="13" t="s">
        <v>1569</v>
      </c>
      <c r="F1426" s="13" t="s">
        <v>188</v>
      </c>
      <c r="G1426" s="13" t="s">
        <v>189</v>
      </c>
      <c r="H1426" s="13" t="s">
        <v>190</v>
      </c>
      <c r="I1426" s="13">
        <v>1425</v>
      </c>
    </row>
    <row r="1427" spans="1:9" x14ac:dyDescent="0.25">
      <c r="A1427" s="13" t="str">
        <f t="shared" si="22"/>
        <v xml:space="preserve">603-CA     30" Reinforced Concrete Pipe, Class III, Rubber Type Gaskets </v>
      </c>
      <c r="B1427" s="13" t="s">
        <v>1755</v>
      </c>
      <c r="C1427" s="13" t="s">
        <v>1789</v>
      </c>
      <c r="D1427" s="13" t="s">
        <v>230</v>
      </c>
      <c r="E1427" s="13" t="s">
        <v>1569</v>
      </c>
      <c r="F1427" s="13" t="s">
        <v>188</v>
      </c>
      <c r="G1427" s="13" t="s">
        <v>189</v>
      </c>
      <c r="H1427" s="13" t="s">
        <v>190</v>
      </c>
      <c r="I1427" s="13">
        <v>1426</v>
      </c>
    </row>
    <row r="1428" spans="1:9" x14ac:dyDescent="0.25">
      <c r="A1428" s="13" t="str">
        <f t="shared" si="22"/>
        <v xml:space="preserve">603-CA     30" Reinforced Concrete Pipe, Class IV </v>
      </c>
      <c r="B1428" s="13" t="s">
        <v>1755</v>
      </c>
      <c r="C1428" s="13" t="s">
        <v>1790</v>
      </c>
      <c r="D1428" s="13" t="s">
        <v>230</v>
      </c>
      <c r="E1428" s="13" t="s">
        <v>1569</v>
      </c>
      <c r="F1428" s="13" t="s">
        <v>188</v>
      </c>
      <c r="G1428" s="13" t="s">
        <v>189</v>
      </c>
      <c r="H1428" s="13" t="s">
        <v>190</v>
      </c>
      <c r="I1428" s="13">
        <v>1427</v>
      </c>
    </row>
    <row r="1429" spans="1:9" x14ac:dyDescent="0.25">
      <c r="A1429" s="13" t="str">
        <f t="shared" si="22"/>
        <v xml:space="preserve">603-CA     30" Reinforced Concrete Pipe, Class IV, Class B Bedding </v>
      </c>
      <c r="B1429" s="13" t="s">
        <v>1755</v>
      </c>
      <c r="C1429" s="13" t="s">
        <v>1791</v>
      </c>
      <c r="D1429" s="13" t="s">
        <v>230</v>
      </c>
      <c r="E1429" s="13" t="s">
        <v>1569</v>
      </c>
      <c r="F1429" s="13" t="s">
        <v>188</v>
      </c>
      <c r="G1429" s="13" t="s">
        <v>189</v>
      </c>
      <c r="H1429" s="13" t="s">
        <v>190</v>
      </c>
      <c r="I1429" s="13">
        <v>1428</v>
      </c>
    </row>
    <row r="1430" spans="1:9" x14ac:dyDescent="0.25">
      <c r="A1430" s="13" t="str">
        <f t="shared" si="22"/>
        <v xml:space="preserve">603-CA     30" Reinforced Concrete Pipe, Class IV, Class C Bedding </v>
      </c>
      <c r="B1430" s="13" t="s">
        <v>1755</v>
      </c>
      <c r="C1430" s="13" t="s">
        <v>1792</v>
      </c>
      <c r="D1430" s="13" t="s">
        <v>230</v>
      </c>
      <c r="E1430" s="13" t="s">
        <v>1569</v>
      </c>
      <c r="F1430" s="13" t="s">
        <v>188</v>
      </c>
      <c r="G1430" s="13" t="s">
        <v>189</v>
      </c>
      <c r="H1430" s="13" t="s">
        <v>190</v>
      </c>
      <c r="I1430" s="13">
        <v>1429</v>
      </c>
    </row>
    <row r="1431" spans="1:9" x14ac:dyDescent="0.25">
      <c r="A1431" s="13" t="str">
        <f t="shared" si="22"/>
        <v xml:space="preserve">603-CA     30" Reinforced Concrete Pipe, Class IV, Rubber Type Gaskets </v>
      </c>
      <c r="B1431" s="13" t="s">
        <v>1755</v>
      </c>
      <c r="C1431" s="13" t="s">
        <v>1793</v>
      </c>
      <c r="D1431" s="13" t="s">
        <v>230</v>
      </c>
      <c r="E1431" s="13" t="s">
        <v>1569</v>
      </c>
      <c r="F1431" s="13" t="s">
        <v>188</v>
      </c>
      <c r="G1431" s="13" t="s">
        <v>189</v>
      </c>
      <c r="H1431" s="13" t="s">
        <v>190</v>
      </c>
      <c r="I1431" s="13">
        <v>1430</v>
      </c>
    </row>
    <row r="1432" spans="1:9" x14ac:dyDescent="0.25">
      <c r="A1432" s="13" t="str">
        <f t="shared" si="22"/>
        <v xml:space="preserve">603-CA     30" Reinforced Concrete Pipe, Class V </v>
      </c>
      <c r="B1432" s="13" t="s">
        <v>1755</v>
      </c>
      <c r="C1432" s="13" t="s">
        <v>1794</v>
      </c>
      <c r="D1432" s="13" t="s">
        <v>230</v>
      </c>
      <c r="E1432" s="13" t="s">
        <v>1569</v>
      </c>
      <c r="F1432" s="13" t="s">
        <v>188</v>
      </c>
      <c r="G1432" s="13" t="s">
        <v>189</v>
      </c>
      <c r="H1432" s="13" t="s">
        <v>190</v>
      </c>
      <c r="I1432" s="13">
        <v>1431</v>
      </c>
    </row>
    <row r="1433" spans="1:9" x14ac:dyDescent="0.25">
      <c r="A1433" s="13" t="str">
        <f t="shared" si="22"/>
        <v xml:space="preserve">603-CA     30" Reinforced Concrete Pipe, Class V, Class B Bedding </v>
      </c>
      <c r="B1433" s="13" t="s">
        <v>1755</v>
      </c>
      <c r="C1433" s="13" t="s">
        <v>1795</v>
      </c>
      <c r="D1433" s="13" t="s">
        <v>230</v>
      </c>
      <c r="E1433" s="13" t="s">
        <v>1569</v>
      </c>
      <c r="F1433" s="13" t="s">
        <v>188</v>
      </c>
      <c r="G1433" s="13" t="s">
        <v>189</v>
      </c>
      <c r="H1433" s="13" t="s">
        <v>190</v>
      </c>
      <c r="I1433" s="13">
        <v>1432</v>
      </c>
    </row>
    <row r="1434" spans="1:9" x14ac:dyDescent="0.25">
      <c r="A1434" s="13" t="str">
        <f t="shared" si="22"/>
        <v xml:space="preserve">603-CA     30" Reinforced Concrete Pipe, Class V, Class B Bedding, Rubber Gasket </v>
      </c>
      <c r="B1434" s="13" t="s">
        <v>1755</v>
      </c>
      <c r="C1434" s="13" t="s">
        <v>1796</v>
      </c>
      <c r="D1434" s="13" t="s">
        <v>230</v>
      </c>
      <c r="E1434" s="13" t="s">
        <v>1569</v>
      </c>
      <c r="F1434" s="13" t="s">
        <v>188</v>
      </c>
      <c r="G1434" s="13" t="s">
        <v>189</v>
      </c>
      <c r="H1434" s="13" t="s">
        <v>190</v>
      </c>
      <c r="I1434" s="13">
        <v>1433</v>
      </c>
    </row>
    <row r="1435" spans="1:9" x14ac:dyDescent="0.25">
      <c r="A1435" s="13" t="str">
        <f t="shared" si="22"/>
        <v xml:space="preserve">603-CA     30" Reinforced Concrete Pipe, Class V, Jacked or Bored </v>
      </c>
      <c r="B1435" s="13" t="s">
        <v>1755</v>
      </c>
      <c r="C1435" s="13" t="s">
        <v>1797</v>
      </c>
      <c r="D1435" s="13" t="s">
        <v>230</v>
      </c>
      <c r="E1435" s="13" t="s">
        <v>1569</v>
      </c>
      <c r="F1435" s="13" t="s">
        <v>188</v>
      </c>
      <c r="G1435" s="13" t="s">
        <v>189</v>
      </c>
      <c r="H1435" s="13" t="s">
        <v>190</v>
      </c>
      <c r="I1435" s="13">
        <v>1434</v>
      </c>
    </row>
    <row r="1436" spans="1:9" x14ac:dyDescent="0.25">
      <c r="A1436" s="13" t="str">
        <f t="shared" si="22"/>
        <v xml:space="preserve">603-CA     30" Reinforced Concrete Pipe, Class V, Rubber Type Gaskets </v>
      </c>
      <c r="B1436" s="13" t="s">
        <v>1755</v>
      </c>
      <c r="C1436" s="13" t="s">
        <v>1798</v>
      </c>
      <c r="D1436" s="13" t="s">
        <v>230</v>
      </c>
      <c r="E1436" s="13" t="s">
        <v>1569</v>
      </c>
      <c r="F1436" s="13" t="s">
        <v>188</v>
      </c>
      <c r="G1436" s="13" t="s">
        <v>189</v>
      </c>
      <c r="H1436" s="13" t="s">
        <v>190</v>
      </c>
      <c r="I1436" s="13">
        <v>1435</v>
      </c>
    </row>
    <row r="1437" spans="1:9" x14ac:dyDescent="0.25">
      <c r="A1437" s="13" t="str">
        <f t="shared" si="22"/>
        <v xml:space="preserve">603-CA     36" Reinforced Concrete Pipe, Class III </v>
      </c>
      <c r="B1437" s="13" t="s">
        <v>1755</v>
      </c>
      <c r="C1437" s="13" t="s">
        <v>1799</v>
      </c>
      <c r="D1437" s="13" t="s">
        <v>230</v>
      </c>
      <c r="E1437" s="13" t="s">
        <v>1569</v>
      </c>
      <c r="F1437" s="13" t="s">
        <v>188</v>
      </c>
      <c r="G1437" s="13" t="s">
        <v>189</v>
      </c>
      <c r="H1437" s="13" t="s">
        <v>190</v>
      </c>
      <c r="I1437" s="13">
        <v>1436</v>
      </c>
    </row>
    <row r="1438" spans="1:9" x14ac:dyDescent="0.25">
      <c r="A1438" s="13" t="str">
        <f t="shared" si="22"/>
        <v xml:space="preserve">603-CA     36" Reinforced Concrete Pipe, Class III, Rubber Type Gaskets </v>
      </c>
      <c r="B1438" s="13" t="s">
        <v>1755</v>
      </c>
      <c r="C1438" s="13" t="s">
        <v>1800</v>
      </c>
      <c r="D1438" s="13" t="s">
        <v>230</v>
      </c>
      <c r="E1438" s="13" t="s">
        <v>1569</v>
      </c>
      <c r="F1438" s="13" t="s">
        <v>188</v>
      </c>
      <c r="G1438" s="13" t="s">
        <v>189</v>
      </c>
      <c r="H1438" s="13" t="s">
        <v>190</v>
      </c>
      <c r="I1438" s="13">
        <v>1437</v>
      </c>
    </row>
    <row r="1439" spans="1:9" x14ac:dyDescent="0.25">
      <c r="A1439" s="13" t="str">
        <f t="shared" si="22"/>
        <v xml:space="preserve">603-CA     36" Reinforced Concrete Pipe, Class IV </v>
      </c>
      <c r="B1439" s="13" t="s">
        <v>1755</v>
      </c>
      <c r="C1439" s="13" t="s">
        <v>1801</v>
      </c>
      <c r="D1439" s="13" t="s">
        <v>230</v>
      </c>
      <c r="E1439" s="13" t="s">
        <v>1569</v>
      </c>
      <c r="F1439" s="13" t="s">
        <v>188</v>
      </c>
      <c r="G1439" s="13" t="s">
        <v>189</v>
      </c>
      <c r="H1439" s="13" t="s">
        <v>190</v>
      </c>
      <c r="I1439" s="13">
        <v>1438</v>
      </c>
    </row>
    <row r="1440" spans="1:9" x14ac:dyDescent="0.25">
      <c r="A1440" s="13" t="str">
        <f t="shared" si="22"/>
        <v xml:space="preserve">603-CA     36" Reinforced Concrete Pipe, Class IV, Class B Bedding </v>
      </c>
      <c r="B1440" s="13" t="s">
        <v>1755</v>
      </c>
      <c r="C1440" s="13" t="s">
        <v>1802</v>
      </c>
      <c r="D1440" s="13" t="s">
        <v>230</v>
      </c>
      <c r="E1440" s="13" t="s">
        <v>1569</v>
      </c>
      <c r="F1440" s="13" t="s">
        <v>188</v>
      </c>
      <c r="G1440" s="13" t="s">
        <v>189</v>
      </c>
      <c r="H1440" s="13" t="s">
        <v>190</v>
      </c>
      <c r="I1440" s="13">
        <v>1439</v>
      </c>
    </row>
    <row r="1441" spans="1:9" x14ac:dyDescent="0.25">
      <c r="A1441" s="13" t="str">
        <f t="shared" si="22"/>
        <v xml:space="preserve">603-CA     36" Reinforced Concrete Pipe, Class IV, Class C Bedding </v>
      </c>
      <c r="B1441" s="13" t="s">
        <v>1755</v>
      </c>
      <c r="C1441" s="13" t="s">
        <v>1803</v>
      </c>
      <c r="D1441" s="13" t="s">
        <v>230</v>
      </c>
      <c r="E1441" s="13" t="s">
        <v>1569</v>
      </c>
      <c r="F1441" s="13" t="s">
        <v>188</v>
      </c>
      <c r="G1441" s="13" t="s">
        <v>189</v>
      </c>
      <c r="H1441" s="13" t="s">
        <v>190</v>
      </c>
      <c r="I1441" s="13">
        <v>1440</v>
      </c>
    </row>
    <row r="1442" spans="1:9" x14ac:dyDescent="0.25">
      <c r="A1442" s="13" t="str">
        <f t="shared" si="22"/>
        <v xml:space="preserve">603-CA     36" Reinforced Concrete Pipe, Class IV, Rubber Type Gaskets </v>
      </c>
      <c r="B1442" s="13" t="s">
        <v>1755</v>
      </c>
      <c r="C1442" s="13" t="s">
        <v>1804</v>
      </c>
      <c r="D1442" s="13" t="s">
        <v>230</v>
      </c>
      <c r="E1442" s="13" t="s">
        <v>1569</v>
      </c>
      <c r="F1442" s="13" t="s">
        <v>188</v>
      </c>
      <c r="G1442" s="13" t="s">
        <v>189</v>
      </c>
      <c r="H1442" s="13" t="s">
        <v>190</v>
      </c>
      <c r="I1442" s="13">
        <v>1441</v>
      </c>
    </row>
    <row r="1443" spans="1:9" x14ac:dyDescent="0.25">
      <c r="A1443" s="13" t="str">
        <f t="shared" si="22"/>
        <v xml:space="preserve">603-CA     36" Reinforced Concrete Pipe, Class V </v>
      </c>
      <c r="B1443" s="13" t="s">
        <v>1755</v>
      </c>
      <c r="C1443" s="13" t="s">
        <v>1805</v>
      </c>
      <c r="D1443" s="13" t="s">
        <v>230</v>
      </c>
      <c r="E1443" s="13" t="s">
        <v>1569</v>
      </c>
      <c r="F1443" s="13" t="s">
        <v>188</v>
      </c>
      <c r="G1443" s="13" t="s">
        <v>189</v>
      </c>
      <c r="H1443" s="13" t="s">
        <v>190</v>
      </c>
      <c r="I1443" s="13">
        <v>1442</v>
      </c>
    </row>
    <row r="1444" spans="1:9" x14ac:dyDescent="0.25">
      <c r="A1444" s="13" t="str">
        <f t="shared" si="22"/>
        <v xml:space="preserve">603-CA     36" Reinforced Concrete Pipe, Class V, Class B Bedding </v>
      </c>
      <c r="B1444" s="13" t="s">
        <v>1755</v>
      </c>
      <c r="C1444" s="13" t="s">
        <v>1806</v>
      </c>
      <c r="D1444" s="13" t="s">
        <v>230</v>
      </c>
      <c r="E1444" s="13" t="s">
        <v>1569</v>
      </c>
      <c r="F1444" s="13" t="s">
        <v>188</v>
      </c>
      <c r="G1444" s="13" t="s">
        <v>189</v>
      </c>
      <c r="H1444" s="13" t="s">
        <v>190</v>
      </c>
      <c r="I1444" s="13">
        <v>1443</v>
      </c>
    </row>
    <row r="1445" spans="1:9" x14ac:dyDescent="0.25">
      <c r="A1445" s="13" t="str">
        <f t="shared" si="22"/>
        <v xml:space="preserve">603-CA     36" Reinforced Concrete Pipe, Class V, Jacked or Bored </v>
      </c>
      <c r="B1445" s="13" t="s">
        <v>1755</v>
      </c>
      <c r="C1445" s="13" t="s">
        <v>1807</v>
      </c>
      <c r="D1445" s="13" t="s">
        <v>230</v>
      </c>
      <c r="E1445" s="13" t="s">
        <v>1569</v>
      </c>
      <c r="F1445" s="13" t="s">
        <v>188</v>
      </c>
      <c r="G1445" s="13" t="s">
        <v>189</v>
      </c>
      <c r="H1445" s="13" t="s">
        <v>190</v>
      </c>
      <c r="I1445" s="13">
        <v>1444</v>
      </c>
    </row>
    <row r="1446" spans="1:9" x14ac:dyDescent="0.25">
      <c r="A1446" s="13" t="str">
        <f t="shared" si="22"/>
        <v xml:space="preserve">603-CA     42" Reinforced Concrete Pipe, Class III </v>
      </c>
      <c r="B1446" s="13" t="s">
        <v>1755</v>
      </c>
      <c r="C1446" s="13" t="s">
        <v>1808</v>
      </c>
      <c r="D1446" s="13" t="s">
        <v>230</v>
      </c>
      <c r="E1446" s="13" t="s">
        <v>1569</v>
      </c>
      <c r="F1446" s="13" t="s">
        <v>188</v>
      </c>
      <c r="G1446" s="13" t="s">
        <v>189</v>
      </c>
      <c r="H1446" s="13" t="s">
        <v>190</v>
      </c>
      <c r="I1446" s="13">
        <v>1445</v>
      </c>
    </row>
    <row r="1447" spans="1:9" x14ac:dyDescent="0.25">
      <c r="A1447" s="13" t="str">
        <f t="shared" si="22"/>
        <v xml:space="preserve">603-CA     42" Reinforced Concrete Pipe, Class III, Rubber Type Gaskets </v>
      </c>
      <c r="B1447" s="13" t="s">
        <v>1755</v>
      </c>
      <c r="C1447" s="13" t="s">
        <v>1809</v>
      </c>
      <c r="D1447" s="13" t="s">
        <v>230</v>
      </c>
      <c r="E1447" s="13" t="s">
        <v>1569</v>
      </c>
      <c r="F1447" s="13" t="s">
        <v>188</v>
      </c>
      <c r="G1447" s="13" t="s">
        <v>189</v>
      </c>
      <c r="H1447" s="13" t="s">
        <v>190</v>
      </c>
      <c r="I1447" s="13">
        <v>1446</v>
      </c>
    </row>
    <row r="1448" spans="1:9" x14ac:dyDescent="0.25">
      <c r="A1448" s="13" t="str">
        <f t="shared" si="22"/>
        <v xml:space="preserve">603-CA     42" Reinforced Concrete Pipe, Class IV </v>
      </c>
      <c r="B1448" s="13" t="s">
        <v>1755</v>
      </c>
      <c r="C1448" s="13" t="s">
        <v>1810</v>
      </c>
      <c r="D1448" s="13" t="s">
        <v>230</v>
      </c>
      <c r="E1448" s="13" t="s">
        <v>1569</v>
      </c>
      <c r="F1448" s="13" t="s">
        <v>188</v>
      </c>
      <c r="G1448" s="13" t="s">
        <v>189</v>
      </c>
      <c r="H1448" s="13" t="s">
        <v>190</v>
      </c>
      <c r="I1448" s="13">
        <v>1447</v>
      </c>
    </row>
    <row r="1449" spans="1:9" x14ac:dyDescent="0.25">
      <c r="A1449" s="13" t="str">
        <f t="shared" si="22"/>
        <v xml:space="preserve">603-CA     42" Reinforced Concrete Pipe, Class IV, Class B Bedding </v>
      </c>
      <c r="B1449" s="13" t="s">
        <v>1755</v>
      </c>
      <c r="C1449" s="13" t="s">
        <v>1811</v>
      </c>
      <c r="D1449" s="13" t="s">
        <v>230</v>
      </c>
      <c r="E1449" s="13" t="s">
        <v>1569</v>
      </c>
      <c r="F1449" s="13" t="s">
        <v>188</v>
      </c>
      <c r="G1449" s="13" t="s">
        <v>189</v>
      </c>
      <c r="H1449" s="13" t="s">
        <v>190</v>
      </c>
      <c r="I1449" s="13">
        <v>1448</v>
      </c>
    </row>
    <row r="1450" spans="1:9" x14ac:dyDescent="0.25">
      <c r="A1450" s="13" t="str">
        <f t="shared" si="22"/>
        <v xml:space="preserve">603-CA     42" Reinforced Concrete Pipe, Class IV, Rubber Type Gaskets </v>
      </c>
      <c r="B1450" s="13" t="s">
        <v>1755</v>
      </c>
      <c r="C1450" s="13" t="s">
        <v>1812</v>
      </c>
      <c r="D1450" s="13" t="s">
        <v>230</v>
      </c>
      <c r="E1450" s="13" t="s">
        <v>1569</v>
      </c>
      <c r="F1450" s="13" t="s">
        <v>188</v>
      </c>
      <c r="G1450" s="13" t="s">
        <v>189</v>
      </c>
      <c r="H1450" s="13" t="s">
        <v>190</v>
      </c>
      <c r="I1450" s="13">
        <v>1449</v>
      </c>
    </row>
    <row r="1451" spans="1:9" x14ac:dyDescent="0.25">
      <c r="A1451" s="13" t="str">
        <f t="shared" si="22"/>
        <v xml:space="preserve">603-CA     42" Reinforced Concrete Pipe, Class V </v>
      </c>
      <c r="B1451" s="13" t="s">
        <v>1755</v>
      </c>
      <c r="C1451" s="13" t="s">
        <v>1813</v>
      </c>
      <c r="D1451" s="13" t="s">
        <v>230</v>
      </c>
      <c r="E1451" s="13" t="s">
        <v>1569</v>
      </c>
      <c r="F1451" s="13" t="s">
        <v>188</v>
      </c>
      <c r="G1451" s="13" t="s">
        <v>189</v>
      </c>
      <c r="H1451" s="13" t="s">
        <v>190</v>
      </c>
      <c r="I1451" s="13">
        <v>1450</v>
      </c>
    </row>
    <row r="1452" spans="1:9" x14ac:dyDescent="0.25">
      <c r="A1452" s="13" t="str">
        <f t="shared" si="22"/>
        <v xml:space="preserve">603-CA     42" Reinforced Concrete Pipe, Class V, Class B Bedding </v>
      </c>
      <c r="B1452" s="13" t="s">
        <v>1755</v>
      </c>
      <c r="C1452" s="13" t="s">
        <v>1814</v>
      </c>
      <c r="D1452" s="13" t="s">
        <v>230</v>
      </c>
      <c r="E1452" s="13" t="s">
        <v>1569</v>
      </c>
      <c r="F1452" s="13" t="s">
        <v>188</v>
      </c>
      <c r="G1452" s="13" t="s">
        <v>189</v>
      </c>
      <c r="H1452" s="13" t="s">
        <v>190</v>
      </c>
      <c r="I1452" s="13">
        <v>1451</v>
      </c>
    </row>
    <row r="1453" spans="1:9" x14ac:dyDescent="0.25">
      <c r="A1453" s="13" t="str">
        <f t="shared" si="22"/>
        <v xml:space="preserve">603-CA     42" Reinforced Concrete Pipe, Class V, Jacked or Bored </v>
      </c>
      <c r="B1453" s="13" t="s">
        <v>1755</v>
      </c>
      <c r="C1453" s="13" t="s">
        <v>1815</v>
      </c>
      <c r="D1453" s="13" t="s">
        <v>230</v>
      </c>
      <c r="E1453" s="13" t="s">
        <v>1569</v>
      </c>
      <c r="F1453" s="13" t="s">
        <v>188</v>
      </c>
      <c r="G1453" s="13" t="s">
        <v>189</v>
      </c>
      <c r="H1453" s="13" t="s">
        <v>190</v>
      </c>
      <c r="I1453" s="13">
        <v>1452</v>
      </c>
    </row>
    <row r="1454" spans="1:9" x14ac:dyDescent="0.25">
      <c r="A1454" s="13" t="str">
        <f t="shared" si="22"/>
        <v xml:space="preserve">603-CA     48" Reinforced Concrete Pipe, Class III </v>
      </c>
      <c r="B1454" s="13" t="s">
        <v>1755</v>
      </c>
      <c r="C1454" s="13" t="s">
        <v>1816</v>
      </c>
      <c r="D1454" s="13" t="s">
        <v>230</v>
      </c>
      <c r="E1454" s="13" t="s">
        <v>1569</v>
      </c>
      <c r="F1454" s="13" t="s">
        <v>188</v>
      </c>
      <c r="G1454" s="13" t="s">
        <v>189</v>
      </c>
      <c r="H1454" s="13" t="s">
        <v>190</v>
      </c>
      <c r="I1454" s="13">
        <v>1453</v>
      </c>
    </row>
    <row r="1455" spans="1:9" x14ac:dyDescent="0.25">
      <c r="A1455" s="13" t="str">
        <f t="shared" si="22"/>
        <v xml:space="preserve">603-CA     48" Reinforced Concrete Pipe, Class III, Rubber Type Gaskets </v>
      </c>
      <c r="B1455" s="13" t="s">
        <v>1755</v>
      </c>
      <c r="C1455" s="13" t="s">
        <v>1817</v>
      </c>
      <c r="D1455" s="13" t="s">
        <v>230</v>
      </c>
      <c r="E1455" s="13" t="s">
        <v>1569</v>
      </c>
      <c r="F1455" s="13" t="s">
        <v>188</v>
      </c>
      <c r="G1455" s="13" t="s">
        <v>189</v>
      </c>
      <c r="H1455" s="13" t="s">
        <v>190</v>
      </c>
      <c r="I1455" s="13">
        <v>1454</v>
      </c>
    </row>
    <row r="1456" spans="1:9" x14ac:dyDescent="0.25">
      <c r="A1456" s="13" t="str">
        <f t="shared" si="22"/>
        <v xml:space="preserve">603-CA     48" Reinforced Concrete Pipe, Class IV </v>
      </c>
      <c r="B1456" s="13" t="s">
        <v>1755</v>
      </c>
      <c r="C1456" s="13" t="s">
        <v>1818</v>
      </c>
      <c r="D1456" s="13" t="s">
        <v>230</v>
      </c>
      <c r="E1456" s="13" t="s">
        <v>1569</v>
      </c>
      <c r="F1456" s="13" t="s">
        <v>188</v>
      </c>
      <c r="G1456" s="13" t="s">
        <v>189</v>
      </c>
      <c r="H1456" s="13" t="s">
        <v>190</v>
      </c>
      <c r="I1456" s="13">
        <v>1455</v>
      </c>
    </row>
    <row r="1457" spans="1:9" x14ac:dyDescent="0.25">
      <c r="A1457" s="13" t="str">
        <f t="shared" si="22"/>
        <v xml:space="preserve">603-CA     48" Reinforced Concrete Pipe, Class IV, Class B Bedding </v>
      </c>
      <c r="B1457" s="13" t="s">
        <v>1755</v>
      </c>
      <c r="C1457" s="13" t="s">
        <v>1819</v>
      </c>
      <c r="D1457" s="13" t="s">
        <v>230</v>
      </c>
      <c r="E1457" s="13" t="s">
        <v>1569</v>
      </c>
      <c r="F1457" s="13" t="s">
        <v>188</v>
      </c>
      <c r="G1457" s="13" t="s">
        <v>189</v>
      </c>
      <c r="H1457" s="13" t="s">
        <v>190</v>
      </c>
      <c r="I1457" s="13">
        <v>1456</v>
      </c>
    </row>
    <row r="1458" spans="1:9" x14ac:dyDescent="0.25">
      <c r="A1458" s="13" t="str">
        <f t="shared" si="22"/>
        <v xml:space="preserve">603-CA     48" Reinforced Concrete Pipe, Class IV, Class C Bedding </v>
      </c>
      <c r="B1458" s="13" t="s">
        <v>1755</v>
      </c>
      <c r="C1458" s="13" t="s">
        <v>1820</v>
      </c>
      <c r="D1458" s="13" t="s">
        <v>230</v>
      </c>
      <c r="E1458" s="13" t="s">
        <v>1569</v>
      </c>
      <c r="F1458" s="13" t="s">
        <v>188</v>
      </c>
      <c r="G1458" s="13" t="s">
        <v>189</v>
      </c>
      <c r="H1458" s="13" t="s">
        <v>190</v>
      </c>
      <c r="I1458" s="13">
        <v>1457</v>
      </c>
    </row>
    <row r="1459" spans="1:9" x14ac:dyDescent="0.25">
      <c r="A1459" s="13" t="str">
        <f t="shared" si="22"/>
        <v xml:space="preserve">603-CA     48" Reinforced Concrete Pipe, Class IV, Rubber Type Gaskets </v>
      </c>
      <c r="B1459" s="13" t="s">
        <v>1755</v>
      </c>
      <c r="C1459" s="13" t="s">
        <v>1821</v>
      </c>
      <c r="D1459" s="13" t="s">
        <v>230</v>
      </c>
      <c r="E1459" s="13" t="s">
        <v>1569</v>
      </c>
      <c r="F1459" s="13" t="s">
        <v>188</v>
      </c>
      <c r="G1459" s="13" t="s">
        <v>189</v>
      </c>
      <c r="H1459" s="13" t="s">
        <v>190</v>
      </c>
      <c r="I1459" s="13">
        <v>1458</v>
      </c>
    </row>
    <row r="1460" spans="1:9" x14ac:dyDescent="0.25">
      <c r="A1460" s="13" t="str">
        <f t="shared" si="22"/>
        <v xml:space="preserve">603-CA     48" Reinforced Concrete Pipe, Class V </v>
      </c>
      <c r="B1460" s="13" t="s">
        <v>1755</v>
      </c>
      <c r="C1460" s="13" t="s">
        <v>1822</v>
      </c>
      <c r="D1460" s="13" t="s">
        <v>230</v>
      </c>
      <c r="E1460" s="13" t="s">
        <v>1569</v>
      </c>
      <c r="F1460" s="13" t="s">
        <v>188</v>
      </c>
      <c r="G1460" s="13" t="s">
        <v>189</v>
      </c>
      <c r="H1460" s="13" t="s">
        <v>190</v>
      </c>
      <c r="I1460" s="13">
        <v>1459</v>
      </c>
    </row>
    <row r="1461" spans="1:9" x14ac:dyDescent="0.25">
      <c r="A1461" s="13" t="str">
        <f t="shared" si="22"/>
        <v xml:space="preserve">603-CA     48" Reinforced Concrete Pipe, Class V, Class B Bedding </v>
      </c>
      <c r="B1461" s="13" t="s">
        <v>1755</v>
      </c>
      <c r="C1461" s="13" t="s">
        <v>1823</v>
      </c>
      <c r="D1461" s="13" t="s">
        <v>230</v>
      </c>
      <c r="E1461" s="13" t="s">
        <v>1569</v>
      </c>
      <c r="F1461" s="13" t="s">
        <v>188</v>
      </c>
      <c r="G1461" s="13" t="s">
        <v>189</v>
      </c>
      <c r="H1461" s="13" t="s">
        <v>190</v>
      </c>
      <c r="I1461" s="13">
        <v>1460</v>
      </c>
    </row>
    <row r="1462" spans="1:9" x14ac:dyDescent="0.25">
      <c r="A1462" s="13" t="str">
        <f t="shared" si="22"/>
        <v xml:space="preserve">603-CA     48" Reinforced Concrete Pipe, Class V, Jacked or Bored </v>
      </c>
      <c r="B1462" s="13" t="s">
        <v>1755</v>
      </c>
      <c r="C1462" s="13" t="s">
        <v>1824</v>
      </c>
      <c r="D1462" s="13" t="s">
        <v>230</v>
      </c>
      <c r="E1462" s="13" t="s">
        <v>1569</v>
      </c>
      <c r="F1462" s="13" t="s">
        <v>188</v>
      </c>
      <c r="G1462" s="13" t="s">
        <v>189</v>
      </c>
      <c r="H1462" s="13" t="s">
        <v>190</v>
      </c>
      <c r="I1462" s="13">
        <v>1461</v>
      </c>
    </row>
    <row r="1463" spans="1:9" x14ac:dyDescent="0.25">
      <c r="A1463" s="13" t="str">
        <f t="shared" si="22"/>
        <v xml:space="preserve">603-CA     54" Reinforced Concrete Pipe, Class III </v>
      </c>
      <c r="B1463" s="13" t="s">
        <v>1755</v>
      </c>
      <c r="C1463" s="13" t="s">
        <v>1825</v>
      </c>
      <c r="D1463" s="13" t="s">
        <v>230</v>
      </c>
      <c r="E1463" s="13" t="s">
        <v>1569</v>
      </c>
      <c r="F1463" s="13" t="s">
        <v>188</v>
      </c>
      <c r="G1463" s="13" t="s">
        <v>189</v>
      </c>
      <c r="H1463" s="13" t="s">
        <v>190</v>
      </c>
      <c r="I1463" s="13">
        <v>1462</v>
      </c>
    </row>
    <row r="1464" spans="1:9" x14ac:dyDescent="0.25">
      <c r="A1464" s="13" t="str">
        <f t="shared" si="22"/>
        <v xml:space="preserve">603-CA     54" Reinforced Concrete Pipe, Class III, Rubber Type Gaskets </v>
      </c>
      <c r="B1464" s="13" t="s">
        <v>1755</v>
      </c>
      <c r="C1464" s="13" t="s">
        <v>1826</v>
      </c>
      <c r="D1464" s="13" t="s">
        <v>230</v>
      </c>
      <c r="E1464" s="13" t="s">
        <v>1569</v>
      </c>
      <c r="F1464" s="13" t="s">
        <v>188</v>
      </c>
      <c r="G1464" s="13" t="s">
        <v>189</v>
      </c>
      <c r="H1464" s="13" t="s">
        <v>190</v>
      </c>
      <c r="I1464" s="13">
        <v>1463</v>
      </c>
    </row>
    <row r="1465" spans="1:9" x14ac:dyDescent="0.25">
      <c r="A1465" s="13" t="str">
        <f t="shared" si="22"/>
        <v xml:space="preserve">603-CA     54" Reinforced Concrete Pipe, Class IV </v>
      </c>
      <c r="B1465" s="13" t="s">
        <v>1755</v>
      </c>
      <c r="C1465" s="13" t="s">
        <v>1827</v>
      </c>
      <c r="D1465" s="13" t="s">
        <v>230</v>
      </c>
      <c r="E1465" s="13" t="s">
        <v>1569</v>
      </c>
      <c r="F1465" s="13" t="s">
        <v>188</v>
      </c>
      <c r="G1465" s="13" t="s">
        <v>189</v>
      </c>
      <c r="H1465" s="13" t="s">
        <v>190</v>
      </c>
      <c r="I1465" s="13">
        <v>1464</v>
      </c>
    </row>
    <row r="1466" spans="1:9" x14ac:dyDescent="0.25">
      <c r="A1466" s="13" t="str">
        <f t="shared" si="22"/>
        <v xml:space="preserve">603-CA     54" Reinforced Concrete Pipe, Class IV, Class B Bedding </v>
      </c>
      <c r="B1466" s="13" t="s">
        <v>1755</v>
      </c>
      <c r="C1466" s="13" t="s">
        <v>1828</v>
      </c>
      <c r="D1466" s="13" t="s">
        <v>230</v>
      </c>
      <c r="E1466" s="13" t="s">
        <v>1569</v>
      </c>
      <c r="F1466" s="13" t="s">
        <v>188</v>
      </c>
      <c r="G1466" s="13" t="s">
        <v>189</v>
      </c>
      <c r="H1466" s="13" t="s">
        <v>190</v>
      </c>
      <c r="I1466" s="13">
        <v>1465</v>
      </c>
    </row>
    <row r="1467" spans="1:9" x14ac:dyDescent="0.25">
      <c r="A1467" s="13" t="str">
        <f t="shared" si="22"/>
        <v xml:space="preserve">603-CA     54" Reinforced Concrete Pipe, Class IV, Class C Bedding </v>
      </c>
      <c r="B1467" s="13" t="s">
        <v>1755</v>
      </c>
      <c r="C1467" s="13" t="s">
        <v>1829</v>
      </c>
      <c r="D1467" s="13" t="s">
        <v>230</v>
      </c>
      <c r="E1467" s="13" t="s">
        <v>1569</v>
      </c>
      <c r="F1467" s="13" t="s">
        <v>188</v>
      </c>
      <c r="G1467" s="13" t="s">
        <v>189</v>
      </c>
      <c r="H1467" s="13" t="s">
        <v>190</v>
      </c>
      <c r="I1467" s="13">
        <v>1466</v>
      </c>
    </row>
    <row r="1468" spans="1:9" x14ac:dyDescent="0.25">
      <c r="A1468" s="13" t="str">
        <f t="shared" si="22"/>
        <v xml:space="preserve">603-CA     54" Reinforced Concrete Pipe, Class IV, Rubber Type Gaskets </v>
      </c>
      <c r="B1468" s="13" t="s">
        <v>1755</v>
      </c>
      <c r="C1468" s="13" t="s">
        <v>1830</v>
      </c>
      <c r="D1468" s="13" t="s">
        <v>230</v>
      </c>
      <c r="E1468" s="13" t="s">
        <v>1569</v>
      </c>
      <c r="F1468" s="13" t="s">
        <v>188</v>
      </c>
      <c r="G1468" s="13" t="s">
        <v>189</v>
      </c>
      <c r="H1468" s="13" t="s">
        <v>190</v>
      </c>
      <c r="I1468" s="13">
        <v>1467</v>
      </c>
    </row>
    <row r="1469" spans="1:9" x14ac:dyDescent="0.25">
      <c r="A1469" s="13" t="str">
        <f t="shared" si="22"/>
        <v xml:space="preserve">603-CA     54" Reinforced Concrete Pipe, Class V </v>
      </c>
      <c r="B1469" s="13" t="s">
        <v>1755</v>
      </c>
      <c r="C1469" s="13" t="s">
        <v>1831</v>
      </c>
      <c r="D1469" s="13" t="s">
        <v>230</v>
      </c>
      <c r="E1469" s="13" t="s">
        <v>1569</v>
      </c>
      <c r="F1469" s="13" t="s">
        <v>188</v>
      </c>
      <c r="G1469" s="13" t="s">
        <v>189</v>
      </c>
      <c r="H1469" s="13" t="s">
        <v>190</v>
      </c>
      <c r="I1469" s="13">
        <v>1468</v>
      </c>
    </row>
    <row r="1470" spans="1:9" x14ac:dyDescent="0.25">
      <c r="A1470" s="13" t="str">
        <f t="shared" si="22"/>
        <v xml:space="preserve">603-CA     54" Reinforced Concrete Pipe, Class V, Class B Bedding </v>
      </c>
      <c r="B1470" s="13" t="s">
        <v>1755</v>
      </c>
      <c r="C1470" s="13" t="s">
        <v>1832</v>
      </c>
      <c r="D1470" s="13" t="s">
        <v>230</v>
      </c>
      <c r="E1470" s="13" t="s">
        <v>1569</v>
      </c>
      <c r="F1470" s="13" t="s">
        <v>188</v>
      </c>
      <c r="G1470" s="13" t="s">
        <v>189</v>
      </c>
      <c r="H1470" s="13" t="s">
        <v>190</v>
      </c>
      <c r="I1470" s="13">
        <v>1469</v>
      </c>
    </row>
    <row r="1471" spans="1:9" x14ac:dyDescent="0.25">
      <c r="A1471" s="13" t="str">
        <f t="shared" si="22"/>
        <v xml:space="preserve">603-CA     54" Reinforced Concrete Pipe, Class V, Jacked or Bored </v>
      </c>
      <c r="B1471" s="13" t="s">
        <v>1755</v>
      </c>
      <c r="C1471" s="13" t="s">
        <v>1833</v>
      </c>
      <c r="D1471" s="13" t="s">
        <v>230</v>
      </c>
      <c r="E1471" s="13" t="s">
        <v>1569</v>
      </c>
      <c r="F1471" s="13" t="s">
        <v>188</v>
      </c>
      <c r="G1471" s="13" t="s">
        <v>189</v>
      </c>
      <c r="H1471" s="13" t="s">
        <v>190</v>
      </c>
      <c r="I1471" s="13">
        <v>1470</v>
      </c>
    </row>
    <row r="1472" spans="1:9" x14ac:dyDescent="0.25">
      <c r="A1472" s="13" t="str">
        <f t="shared" si="22"/>
        <v xml:space="preserve">603-CA     54" Reinforced Concrete Pipe, Class V, Rubber Type Gaskets </v>
      </c>
      <c r="B1472" s="13" t="s">
        <v>1755</v>
      </c>
      <c r="C1472" s="13" t="s">
        <v>1834</v>
      </c>
      <c r="D1472" s="13" t="s">
        <v>230</v>
      </c>
      <c r="E1472" s="13" t="s">
        <v>1569</v>
      </c>
      <c r="F1472" s="13" t="s">
        <v>188</v>
      </c>
      <c r="G1472" s="13" t="s">
        <v>189</v>
      </c>
      <c r="H1472" s="13" t="s">
        <v>190</v>
      </c>
      <c r="I1472" s="13">
        <v>1471</v>
      </c>
    </row>
    <row r="1473" spans="1:9" x14ac:dyDescent="0.25">
      <c r="A1473" s="13" t="str">
        <f t="shared" si="22"/>
        <v xml:space="preserve">603-CA     60" Reinforced Concrete Pipe, Class III </v>
      </c>
      <c r="B1473" s="13" t="s">
        <v>1755</v>
      </c>
      <c r="C1473" s="13" t="s">
        <v>1835</v>
      </c>
      <c r="D1473" s="13" t="s">
        <v>230</v>
      </c>
      <c r="E1473" s="13" t="s">
        <v>1569</v>
      </c>
      <c r="F1473" s="13" t="s">
        <v>188</v>
      </c>
      <c r="G1473" s="13" t="s">
        <v>189</v>
      </c>
      <c r="H1473" s="13" t="s">
        <v>190</v>
      </c>
      <c r="I1473" s="13">
        <v>1472</v>
      </c>
    </row>
    <row r="1474" spans="1:9" x14ac:dyDescent="0.25">
      <c r="A1474" s="13" t="str">
        <f t="shared" si="22"/>
        <v xml:space="preserve">603-CA     60" Reinforced Concrete Pipe, Class III, Rubber Type Gasket </v>
      </c>
      <c r="B1474" s="13" t="s">
        <v>1755</v>
      </c>
      <c r="C1474" s="13" t="s">
        <v>1836</v>
      </c>
      <c r="D1474" s="13" t="s">
        <v>230</v>
      </c>
      <c r="E1474" s="13" t="s">
        <v>1569</v>
      </c>
      <c r="F1474" s="13" t="s">
        <v>188</v>
      </c>
      <c r="G1474" s="13" t="s">
        <v>189</v>
      </c>
      <c r="H1474" s="13" t="s">
        <v>190</v>
      </c>
      <c r="I1474" s="13">
        <v>1473</v>
      </c>
    </row>
    <row r="1475" spans="1:9" x14ac:dyDescent="0.25">
      <c r="A1475" s="13" t="str">
        <f t="shared" si="22"/>
        <v xml:space="preserve">603-CA     60" Reinforced Concrete Pipe, Class IV </v>
      </c>
      <c r="B1475" s="13" t="s">
        <v>1755</v>
      </c>
      <c r="C1475" s="13" t="s">
        <v>1837</v>
      </c>
      <c r="D1475" s="13" t="s">
        <v>230</v>
      </c>
      <c r="E1475" s="13" t="s">
        <v>1569</v>
      </c>
      <c r="F1475" s="13" t="s">
        <v>188</v>
      </c>
      <c r="G1475" s="13" t="s">
        <v>189</v>
      </c>
      <c r="H1475" s="13" t="s">
        <v>190</v>
      </c>
      <c r="I1475" s="13">
        <v>1474</v>
      </c>
    </row>
    <row r="1476" spans="1:9" x14ac:dyDescent="0.25">
      <c r="A1476" s="13" t="str">
        <f t="shared" ref="A1476:A1539" si="23">_xlfn.CONCAT(B1476," ", C1476)</f>
        <v xml:space="preserve">603-CA     60" Reinforced Concrete Pipe, Class IV, Class B Bedding </v>
      </c>
      <c r="B1476" s="13" t="s">
        <v>1755</v>
      </c>
      <c r="C1476" s="13" t="s">
        <v>1838</v>
      </c>
      <c r="D1476" s="13" t="s">
        <v>230</v>
      </c>
      <c r="E1476" s="13" t="s">
        <v>1569</v>
      </c>
      <c r="F1476" s="13" t="s">
        <v>188</v>
      </c>
      <c r="G1476" s="13" t="s">
        <v>189</v>
      </c>
      <c r="H1476" s="13" t="s">
        <v>190</v>
      </c>
      <c r="I1476" s="13">
        <v>1475</v>
      </c>
    </row>
    <row r="1477" spans="1:9" x14ac:dyDescent="0.25">
      <c r="A1477" s="13" t="str">
        <f t="shared" si="23"/>
        <v xml:space="preserve">603-CA     60" Reinforced Concrete Pipe, Class IV, Class C Bedding </v>
      </c>
      <c r="B1477" s="13" t="s">
        <v>1755</v>
      </c>
      <c r="C1477" s="13" t="s">
        <v>1839</v>
      </c>
      <c r="D1477" s="13" t="s">
        <v>230</v>
      </c>
      <c r="E1477" s="13" t="s">
        <v>1569</v>
      </c>
      <c r="F1477" s="13" t="s">
        <v>188</v>
      </c>
      <c r="G1477" s="13" t="s">
        <v>189</v>
      </c>
      <c r="H1477" s="13" t="s">
        <v>190</v>
      </c>
      <c r="I1477" s="13">
        <v>1476</v>
      </c>
    </row>
    <row r="1478" spans="1:9" x14ac:dyDescent="0.25">
      <c r="A1478" s="13" t="str">
        <f t="shared" si="23"/>
        <v xml:space="preserve">603-CA     60" Reinforced Concrete Pipe, Class IV, Rubber Type Gaskets </v>
      </c>
      <c r="B1478" s="13" t="s">
        <v>1755</v>
      </c>
      <c r="C1478" s="13" t="s">
        <v>1840</v>
      </c>
      <c r="D1478" s="13" t="s">
        <v>230</v>
      </c>
      <c r="E1478" s="13" t="s">
        <v>1569</v>
      </c>
      <c r="F1478" s="13" t="s">
        <v>188</v>
      </c>
      <c r="G1478" s="13" t="s">
        <v>189</v>
      </c>
      <c r="H1478" s="13" t="s">
        <v>190</v>
      </c>
      <c r="I1478" s="13">
        <v>1477</v>
      </c>
    </row>
    <row r="1479" spans="1:9" x14ac:dyDescent="0.25">
      <c r="A1479" s="13" t="str">
        <f t="shared" si="23"/>
        <v xml:space="preserve">603-CA     60" Reinforced Concrete Pipe, Class V </v>
      </c>
      <c r="B1479" s="13" t="s">
        <v>1755</v>
      </c>
      <c r="C1479" s="13" t="s">
        <v>1841</v>
      </c>
      <c r="D1479" s="13" t="s">
        <v>230</v>
      </c>
      <c r="E1479" s="13" t="s">
        <v>1569</v>
      </c>
      <c r="F1479" s="13" t="s">
        <v>188</v>
      </c>
      <c r="G1479" s="13" t="s">
        <v>189</v>
      </c>
      <c r="H1479" s="13" t="s">
        <v>190</v>
      </c>
      <c r="I1479" s="13">
        <v>1478</v>
      </c>
    </row>
    <row r="1480" spans="1:9" x14ac:dyDescent="0.25">
      <c r="A1480" s="13" t="str">
        <f t="shared" si="23"/>
        <v xml:space="preserve">603-CA     60" Reinforced Concrete Pipe, Class V, Class B Bedding, </v>
      </c>
      <c r="B1480" s="13" t="s">
        <v>1755</v>
      </c>
      <c r="C1480" s="13" t="s">
        <v>1842</v>
      </c>
      <c r="D1480" s="13" t="s">
        <v>230</v>
      </c>
      <c r="E1480" s="13" t="s">
        <v>1569</v>
      </c>
      <c r="F1480" s="13" t="s">
        <v>188</v>
      </c>
      <c r="G1480" s="13" t="s">
        <v>189</v>
      </c>
      <c r="H1480" s="13" t="s">
        <v>190</v>
      </c>
      <c r="I1480" s="13">
        <v>1479</v>
      </c>
    </row>
    <row r="1481" spans="1:9" x14ac:dyDescent="0.25">
      <c r="A1481" s="13" t="str">
        <f t="shared" si="23"/>
        <v xml:space="preserve">603-CA     60" Reinforced Concrete Pipe, Class V, Jacked or Bored </v>
      </c>
      <c r="B1481" s="13" t="s">
        <v>1755</v>
      </c>
      <c r="C1481" s="13" t="s">
        <v>1843</v>
      </c>
      <c r="D1481" s="13" t="s">
        <v>230</v>
      </c>
      <c r="E1481" s="13" t="s">
        <v>1569</v>
      </c>
      <c r="F1481" s="13" t="s">
        <v>188</v>
      </c>
      <c r="G1481" s="13" t="s">
        <v>189</v>
      </c>
      <c r="H1481" s="13" t="s">
        <v>190</v>
      </c>
      <c r="I1481" s="13">
        <v>1480</v>
      </c>
    </row>
    <row r="1482" spans="1:9" x14ac:dyDescent="0.25">
      <c r="A1482" s="13" t="str">
        <f t="shared" si="23"/>
        <v xml:space="preserve">603-CA     60" Reinforced Concrete Pipe, Class V, Rubber Type Gaskets </v>
      </c>
      <c r="B1482" s="13" t="s">
        <v>1755</v>
      </c>
      <c r="C1482" s="13" t="s">
        <v>1844</v>
      </c>
      <c r="D1482" s="13" t="s">
        <v>230</v>
      </c>
      <c r="E1482" s="13" t="s">
        <v>1569</v>
      </c>
      <c r="F1482" s="13" t="s">
        <v>188</v>
      </c>
      <c r="G1482" s="13" t="s">
        <v>189</v>
      </c>
      <c r="H1482" s="13" t="s">
        <v>190</v>
      </c>
      <c r="I1482" s="13">
        <v>1481</v>
      </c>
    </row>
    <row r="1483" spans="1:9" x14ac:dyDescent="0.25">
      <c r="A1483" s="13" t="str">
        <f t="shared" si="23"/>
        <v xml:space="preserve">603-CA     66" Reinforced Concrete Pipe, Class III </v>
      </c>
      <c r="B1483" s="13" t="s">
        <v>1755</v>
      </c>
      <c r="C1483" s="13" t="s">
        <v>1845</v>
      </c>
      <c r="D1483" s="13" t="s">
        <v>230</v>
      </c>
      <c r="E1483" s="13" t="s">
        <v>1569</v>
      </c>
      <c r="F1483" s="13" t="s">
        <v>188</v>
      </c>
      <c r="G1483" s="13" t="s">
        <v>189</v>
      </c>
      <c r="H1483" s="13" t="s">
        <v>190</v>
      </c>
      <c r="I1483" s="13">
        <v>1482</v>
      </c>
    </row>
    <row r="1484" spans="1:9" x14ac:dyDescent="0.25">
      <c r="A1484" s="13" t="str">
        <f t="shared" si="23"/>
        <v xml:space="preserve">603-CA     66" Reinforced Concrete Pipe, Class III, Rubber Type Gasket </v>
      </c>
      <c r="B1484" s="13" t="s">
        <v>1755</v>
      </c>
      <c r="C1484" s="13" t="s">
        <v>1846</v>
      </c>
      <c r="D1484" s="13" t="s">
        <v>230</v>
      </c>
      <c r="E1484" s="13" t="s">
        <v>1569</v>
      </c>
      <c r="F1484" s="13" t="s">
        <v>188</v>
      </c>
      <c r="G1484" s="13" t="s">
        <v>189</v>
      </c>
      <c r="H1484" s="13" t="s">
        <v>190</v>
      </c>
      <c r="I1484" s="13">
        <v>1483</v>
      </c>
    </row>
    <row r="1485" spans="1:9" x14ac:dyDescent="0.25">
      <c r="A1485" s="13" t="str">
        <f t="shared" si="23"/>
        <v xml:space="preserve">603-CA     66" Reinforced Concrete Pipe, Class IV </v>
      </c>
      <c r="B1485" s="13" t="s">
        <v>1755</v>
      </c>
      <c r="C1485" s="13" t="s">
        <v>1847</v>
      </c>
      <c r="D1485" s="13" t="s">
        <v>230</v>
      </c>
      <c r="E1485" s="13" t="s">
        <v>1569</v>
      </c>
      <c r="F1485" s="13" t="s">
        <v>188</v>
      </c>
      <c r="G1485" s="13" t="s">
        <v>189</v>
      </c>
      <c r="H1485" s="13" t="s">
        <v>190</v>
      </c>
      <c r="I1485" s="13">
        <v>1484</v>
      </c>
    </row>
    <row r="1486" spans="1:9" x14ac:dyDescent="0.25">
      <c r="A1486" s="13" t="str">
        <f t="shared" si="23"/>
        <v xml:space="preserve">603-CA     66" Reinforced Concrete Pipe, Class IV, Class B Bedding </v>
      </c>
      <c r="B1486" s="13" t="s">
        <v>1755</v>
      </c>
      <c r="C1486" s="13" t="s">
        <v>1848</v>
      </c>
      <c r="D1486" s="13" t="s">
        <v>230</v>
      </c>
      <c r="E1486" s="13" t="s">
        <v>1569</v>
      </c>
      <c r="F1486" s="13" t="s">
        <v>188</v>
      </c>
      <c r="G1486" s="13" t="s">
        <v>189</v>
      </c>
      <c r="H1486" s="13" t="s">
        <v>190</v>
      </c>
      <c r="I1486" s="13">
        <v>1485</v>
      </c>
    </row>
    <row r="1487" spans="1:9" x14ac:dyDescent="0.25">
      <c r="A1487" s="13" t="str">
        <f t="shared" si="23"/>
        <v xml:space="preserve">603-CA     66" Reinforced Concrete Pipe, Class IV, Rubber Type Gaskets </v>
      </c>
      <c r="B1487" s="13" t="s">
        <v>1755</v>
      </c>
      <c r="C1487" s="13" t="s">
        <v>1849</v>
      </c>
      <c r="D1487" s="13" t="s">
        <v>230</v>
      </c>
      <c r="E1487" s="13" t="s">
        <v>1569</v>
      </c>
      <c r="F1487" s="13" t="s">
        <v>188</v>
      </c>
      <c r="G1487" s="13" t="s">
        <v>189</v>
      </c>
      <c r="H1487" s="13" t="s">
        <v>190</v>
      </c>
      <c r="I1487" s="13">
        <v>1486</v>
      </c>
    </row>
    <row r="1488" spans="1:9" x14ac:dyDescent="0.25">
      <c r="A1488" s="13" t="str">
        <f t="shared" si="23"/>
        <v xml:space="preserve">603-CA     66" Reinforced Concrete Pipe, Class V </v>
      </c>
      <c r="B1488" s="13" t="s">
        <v>1755</v>
      </c>
      <c r="C1488" s="13" t="s">
        <v>1850</v>
      </c>
      <c r="D1488" s="13" t="s">
        <v>230</v>
      </c>
      <c r="E1488" s="13" t="s">
        <v>1569</v>
      </c>
      <c r="F1488" s="13" t="s">
        <v>188</v>
      </c>
      <c r="G1488" s="13" t="s">
        <v>189</v>
      </c>
      <c r="H1488" s="13" t="s">
        <v>190</v>
      </c>
      <c r="I1488" s="13">
        <v>1487</v>
      </c>
    </row>
    <row r="1489" spans="1:9" x14ac:dyDescent="0.25">
      <c r="A1489" s="13" t="str">
        <f t="shared" si="23"/>
        <v xml:space="preserve">603-CA     66" Reinforced Concrete Pipe, Class V, Class B Bedding </v>
      </c>
      <c r="B1489" s="13" t="s">
        <v>1755</v>
      </c>
      <c r="C1489" s="13" t="s">
        <v>1851</v>
      </c>
      <c r="D1489" s="13" t="s">
        <v>230</v>
      </c>
      <c r="E1489" s="13" t="s">
        <v>1569</v>
      </c>
      <c r="F1489" s="13" t="s">
        <v>188</v>
      </c>
      <c r="G1489" s="13" t="s">
        <v>189</v>
      </c>
      <c r="H1489" s="13" t="s">
        <v>190</v>
      </c>
      <c r="I1489" s="13">
        <v>1488</v>
      </c>
    </row>
    <row r="1490" spans="1:9" x14ac:dyDescent="0.25">
      <c r="A1490" s="13" t="str">
        <f t="shared" si="23"/>
        <v xml:space="preserve">603-CA     72" Reinforced Concrete Pipe, Class III </v>
      </c>
      <c r="B1490" s="13" t="s">
        <v>1755</v>
      </c>
      <c r="C1490" s="13" t="s">
        <v>1852</v>
      </c>
      <c r="D1490" s="13" t="s">
        <v>230</v>
      </c>
      <c r="E1490" s="13" t="s">
        <v>1569</v>
      </c>
      <c r="F1490" s="13" t="s">
        <v>188</v>
      </c>
      <c r="G1490" s="13" t="s">
        <v>189</v>
      </c>
      <c r="H1490" s="13" t="s">
        <v>190</v>
      </c>
      <c r="I1490" s="13">
        <v>1489</v>
      </c>
    </row>
    <row r="1491" spans="1:9" x14ac:dyDescent="0.25">
      <c r="A1491" s="13" t="str">
        <f t="shared" si="23"/>
        <v xml:space="preserve">603-CA     72" Reinforced Concrete Pipe, Class III, Rubber Type Gaskets </v>
      </c>
      <c r="B1491" s="13" t="s">
        <v>1755</v>
      </c>
      <c r="C1491" s="13" t="s">
        <v>1853</v>
      </c>
      <c r="D1491" s="13" t="s">
        <v>230</v>
      </c>
      <c r="E1491" s="13" t="s">
        <v>1569</v>
      </c>
      <c r="F1491" s="13" t="s">
        <v>188</v>
      </c>
      <c r="G1491" s="13" t="s">
        <v>189</v>
      </c>
      <c r="H1491" s="13" t="s">
        <v>190</v>
      </c>
      <c r="I1491" s="13">
        <v>1490</v>
      </c>
    </row>
    <row r="1492" spans="1:9" x14ac:dyDescent="0.25">
      <c r="A1492" s="13" t="str">
        <f t="shared" si="23"/>
        <v xml:space="preserve">603-CA     72" Reinforced Concrete Pipe, Class IV </v>
      </c>
      <c r="B1492" s="13" t="s">
        <v>1755</v>
      </c>
      <c r="C1492" s="13" t="s">
        <v>1854</v>
      </c>
      <c r="D1492" s="13" t="s">
        <v>230</v>
      </c>
      <c r="E1492" s="13" t="s">
        <v>1569</v>
      </c>
      <c r="F1492" s="13" t="s">
        <v>188</v>
      </c>
      <c r="G1492" s="13" t="s">
        <v>189</v>
      </c>
      <c r="H1492" s="13" t="s">
        <v>190</v>
      </c>
      <c r="I1492" s="13">
        <v>1491</v>
      </c>
    </row>
    <row r="1493" spans="1:9" x14ac:dyDescent="0.25">
      <c r="A1493" s="13" t="str">
        <f t="shared" si="23"/>
        <v xml:space="preserve">603-CA     72" Reinforced Concrete Pipe, Class IV, Class B Bedding </v>
      </c>
      <c r="B1493" s="13" t="s">
        <v>1755</v>
      </c>
      <c r="C1493" s="13" t="s">
        <v>1855</v>
      </c>
      <c r="D1493" s="13" t="s">
        <v>230</v>
      </c>
      <c r="E1493" s="13" t="s">
        <v>1569</v>
      </c>
      <c r="F1493" s="13" t="s">
        <v>188</v>
      </c>
      <c r="G1493" s="13" t="s">
        <v>189</v>
      </c>
      <c r="H1493" s="13" t="s">
        <v>190</v>
      </c>
      <c r="I1493" s="13">
        <v>1492</v>
      </c>
    </row>
    <row r="1494" spans="1:9" x14ac:dyDescent="0.25">
      <c r="A1494" s="13" t="str">
        <f t="shared" si="23"/>
        <v xml:space="preserve">603-CA     72" Reinforced Concrete Pipe, Class IV, Rubber Type Gaskets </v>
      </c>
      <c r="B1494" s="13" t="s">
        <v>1755</v>
      </c>
      <c r="C1494" s="13" t="s">
        <v>1856</v>
      </c>
      <c r="D1494" s="13" t="s">
        <v>230</v>
      </c>
      <c r="E1494" s="13" t="s">
        <v>1569</v>
      </c>
      <c r="F1494" s="13" t="s">
        <v>188</v>
      </c>
      <c r="G1494" s="13" t="s">
        <v>189</v>
      </c>
      <c r="H1494" s="13" t="s">
        <v>190</v>
      </c>
      <c r="I1494" s="13">
        <v>1493</v>
      </c>
    </row>
    <row r="1495" spans="1:9" x14ac:dyDescent="0.25">
      <c r="A1495" s="13" t="str">
        <f t="shared" si="23"/>
        <v xml:space="preserve">603-CA     72" Reinforced Concrete Pipe, Class V </v>
      </c>
      <c r="B1495" s="13" t="s">
        <v>1755</v>
      </c>
      <c r="C1495" s="13" t="s">
        <v>1857</v>
      </c>
      <c r="D1495" s="13" t="s">
        <v>230</v>
      </c>
      <c r="E1495" s="13" t="s">
        <v>1569</v>
      </c>
      <c r="F1495" s="13" t="s">
        <v>188</v>
      </c>
      <c r="G1495" s="13" t="s">
        <v>189</v>
      </c>
      <c r="H1495" s="13" t="s">
        <v>190</v>
      </c>
      <c r="I1495" s="13">
        <v>1494</v>
      </c>
    </row>
    <row r="1496" spans="1:9" x14ac:dyDescent="0.25">
      <c r="A1496" s="13" t="str">
        <f t="shared" si="23"/>
        <v xml:space="preserve">603-CA     72" Reinforced Concrete Pipe, Class V, Class B Bedding </v>
      </c>
      <c r="B1496" s="13" t="s">
        <v>1755</v>
      </c>
      <c r="C1496" s="13" t="s">
        <v>1858</v>
      </c>
      <c r="D1496" s="13" t="s">
        <v>230</v>
      </c>
      <c r="E1496" s="13" t="s">
        <v>1569</v>
      </c>
      <c r="F1496" s="13" t="s">
        <v>188</v>
      </c>
      <c r="G1496" s="13" t="s">
        <v>189</v>
      </c>
      <c r="H1496" s="13" t="s">
        <v>190</v>
      </c>
      <c r="I1496" s="13">
        <v>1495</v>
      </c>
    </row>
    <row r="1497" spans="1:9" x14ac:dyDescent="0.25">
      <c r="A1497" s="13" t="str">
        <f t="shared" si="23"/>
        <v xml:space="preserve">603-CA     72" Reinforced Concrete Pipe, Class V, Jacked or Bored </v>
      </c>
      <c r="B1497" s="13" t="s">
        <v>1755</v>
      </c>
      <c r="C1497" s="13" t="s">
        <v>1859</v>
      </c>
      <c r="D1497" s="13" t="s">
        <v>230</v>
      </c>
      <c r="E1497" s="13" t="s">
        <v>1569</v>
      </c>
      <c r="F1497" s="13" t="s">
        <v>188</v>
      </c>
      <c r="G1497" s="13" t="s">
        <v>189</v>
      </c>
      <c r="H1497" s="13" t="s">
        <v>190</v>
      </c>
      <c r="I1497" s="13">
        <v>1496</v>
      </c>
    </row>
    <row r="1498" spans="1:9" x14ac:dyDescent="0.25">
      <c r="A1498" s="13" t="str">
        <f t="shared" si="23"/>
        <v xml:space="preserve">603-CA     78" Reinforced Concrete Pipe, Class IV, Rubber Type Gaskets </v>
      </c>
      <c r="B1498" s="13" t="s">
        <v>1755</v>
      </c>
      <c r="C1498" s="13" t="s">
        <v>1860</v>
      </c>
      <c r="D1498" s="13" t="s">
        <v>230</v>
      </c>
      <c r="E1498" s="13" t="s">
        <v>1569</v>
      </c>
      <c r="F1498" s="13" t="s">
        <v>188</v>
      </c>
      <c r="G1498" s="13" t="s">
        <v>189</v>
      </c>
      <c r="H1498" s="13" t="s">
        <v>190</v>
      </c>
      <c r="I1498" s="13">
        <v>1497</v>
      </c>
    </row>
    <row r="1499" spans="1:9" x14ac:dyDescent="0.25">
      <c r="A1499" s="13" t="str">
        <f t="shared" si="23"/>
        <v xml:space="preserve">603-CA     84" Reinforced Concrete Pipe, Class III </v>
      </c>
      <c r="B1499" s="13" t="s">
        <v>1755</v>
      </c>
      <c r="C1499" s="13" t="s">
        <v>1861</v>
      </c>
      <c r="D1499" s="13" t="s">
        <v>230</v>
      </c>
      <c r="E1499" s="13" t="s">
        <v>1569</v>
      </c>
      <c r="F1499" s="13" t="s">
        <v>188</v>
      </c>
      <c r="G1499" s="13" t="s">
        <v>189</v>
      </c>
      <c r="H1499" s="13" t="s">
        <v>190</v>
      </c>
      <c r="I1499" s="13">
        <v>1498</v>
      </c>
    </row>
    <row r="1500" spans="1:9" x14ac:dyDescent="0.25">
      <c r="A1500" s="13" t="str">
        <f t="shared" si="23"/>
        <v xml:space="preserve">603-CA     84" Reinforced Concrete Pipe, Class IV </v>
      </c>
      <c r="B1500" s="13" t="s">
        <v>1755</v>
      </c>
      <c r="C1500" s="13" t="s">
        <v>1862</v>
      </c>
      <c r="D1500" s="13" t="s">
        <v>230</v>
      </c>
      <c r="E1500" s="13" t="s">
        <v>1569</v>
      </c>
      <c r="F1500" s="13" t="s">
        <v>188</v>
      </c>
      <c r="G1500" s="13" t="s">
        <v>189</v>
      </c>
      <c r="H1500" s="13" t="s">
        <v>190</v>
      </c>
      <c r="I1500" s="13">
        <v>1499</v>
      </c>
    </row>
    <row r="1501" spans="1:9" x14ac:dyDescent="0.25">
      <c r="A1501" s="13" t="str">
        <f t="shared" si="23"/>
        <v xml:space="preserve">603-CA     84" Reinforced Concrete Pipe, Class IV, Class B Bedding </v>
      </c>
      <c r="B1501" s="13" t="s">
        <v>1755</v>
      </c>
      <c r="C1501" s="13" t="s">
        <v>1863</v>
      </c>
      <c r="D1501" s="13" t="s">
        <v>230</v>
      </c>
      <c r="E1501" s="13" t="s">
        <v>1569</v>
      </c>
      <c r="F1501" s="13" t="s">
        <v>188</v>
      </c>
      <c r="G1501" s="13" t="s">
        <v>189</v>
      </c>
      <c r="H1501" s="13" t="s">
        <v>190</v>
      </c>
      <c r="I1501" s="13">
        <v>1500</v>
      </c>
    </row>
    <row r="1502" spans="1:9" x14ac:dyDescent="0.25">
      <c r="A1502" s="13" t="str">
        <f t="shared" si="23"/>
        <v xml:space="preserve">603-CA     84" Reinforced Concrete Pipe, Class V </v>
      </c>
      <c r="B1502" s="13" t="s">
        <v>1755</v>
      </c>
      <c r="C1502" s="13" t="s">
        <v>1864</v>
      </c>
      <c r="D1502" s="13" t="s">
        <v>230</v>
      </c>
      <c r="E1502" s="13" t="s">
        <v>1569</v>
      </c>
      <c r="F1502" s="13" t="s">
        <v>188</v>
      </c>
      <c r="G1502" s="13" t="s">
        <v>189</v>
      </c>
      <c r="H1502" s="13" t="s">
        <v>190</v>
      </c>
      <c r="I1502" s="13">
        <v>1501</v>
      </c>
    </row>
    <row r="1503" spans="1:9" x14ac:dyDescent="0.25">
      <c r="A1503" s="13" t="str">
        <f t="shared" si="23"/>
        <v xml:space="preserve">603-CA     84" Reinforced Concrete Pipe, Class V, Class B Bedding </v>
      </c>
      <c r="B1503" s="13" t="s">
        <v>1755</v>
      </c>
      <c r="C1503" s="13" t="s">
        <v>1865</v>
      </c>
      <c r="D1503" s="13" t="s">
        <v>230</v>
      </c>
      <c r="E1503" s="13" t="s">
        <v>1569</v>
      </c>
      <c r="F1503" s="13" t="s">
        <v>188</v>
      </c>
      <c r="G1503" s="13" t="s">
        <v>189</v>
      </c>
      <c r="H1503" s="13" t="s">
        <v>190</v>
      </c>
      <c r="I1503" s="13">
        <v>1502</v>
      </c>
    </row>
    <row r="1504" spans="1:9" x14ac:dyDescent="0.25">
      <c r="A1504" s="13" t="str">
        <f t="shared" si="23"/>
        <v xml:space="preserve">603-CA     12" Reinforced Concrete Pipe, Class V </v>
      </c>
      <c r="B1504" s="13" t="s">
        <v>1755</v>
      </c>
      <c r="C1504" s="13" t="s">
        <v>1866</v>
      </c>
      <c r="D1504" s="13" t="s">
        <v>230</v>
      </c>
      <c r="E1504" s="13" t="s">
        <v>1569</v>
      </c>
      <c r="F1504" s="13" t="s">
        <v>188</v>
      </c>
      <c r="G1504" s="13" t="s">
        <v>189</v>
      </c>
      <c r="H1504" s="13" t="s">
        <v>190</v>
      </c>
      <c r="I1504" s="13">
        <v>1503</v>
      </c>
    </row>
    <row r="1505" spans="1:9" x14ac:dyDescent="0.25">
      <c r="A1505" s="13" t="str">
        <f t="shared" si="23"/>
        <v xml:space="preserve">603-CA     48" Reinforced Concrete Pipe, Class V, Rubber Type Gaskets </v>
      </c>
      <c r="B1505" s="13" t="s">
        <v>1755</v>
      </c>
      <c r="C1505" s="13" t="s">
        <v>1867</v>
      </c>
      <c r="D1505" s="13" t="s">
        <v>230</v>
      </c>
      <c r="E1505" s="13" t="s">
        <v>1569</v>
      </c>
      <c r="F1505" s="13" t="s">
        <v>188</v>
      </c>
      <c r="G1505" s="13" t="s">
        <v>189</v>
      </c>
      <c r="H1505" s="13" t="s">
        <v>190</v>
      </c>
      <c r="I1505" s="13">
        <v>1504</v>
      </c>
    </row>
    <row r="1506" spans="1:9" x14ac:dyDescent="0.25">
      <c r="A1506" s="13" t="str">
        <f t="shared" si="23"/>
        <v xml:space="preserve">603-CB     12" Reinforced Concrete End Section </v>
      </c>
      <c r="B1506" s="13" t="s">
        <v>1868</v>
      </c>
      <c r="C1506" s="13" t="s">
        <v>1869</v>
      </c>
      <c r="D1506" s="13" t="s">
        <v>207</v>
      </c>
      <c r="E1506" s="13" t="s">
        <v>1569</v>
      </c>
      <c r="F1506" s="13" t="s">
        <v>188</v>
      </c>
      <c r="G1506" s="13" t="s">
        <v>189</v>
      </c>
      <c r="H1506" s="13" t="s">
        <v>190</v>
      </c>
      <c r="I1506" s="13">
        <v>1505</v>
      </c>
    </row>
    <row r="1507" spans="1:9" x14ac:dyDescent="0.25">
      <c r="A1507" s="13" t="str">
        <f t="shared" si="23"/>
        <v xml:space="preserve">603-CB     15" Reinforced Concrete End Section </v>
      </c>
      <c r="B1507" s="13" t="s">
        <v>1868</v>
      </c>
      <c r="C1507" s="13" t="s">
        <v>1870</v>
      </c>
      <c r="D1507" s="13" t="s">
        <v>207</v>
      </c>
      <c r="E1507" s="13" t="s">
        <v>1569</v>
      </c>
      <c r="F1507" s="13" t="s">
        <v>188</v>
      </c>
      <c r="G1507" s="13" t="s">
        <v>189</v>
      </c>
      <c r="H1507" s="13" t="s">
        <v>190</v>
      </c>
      <c r="I1507" s="13">
        <v>1506</v>
      </c>
    </row>
    <row r="1508" spans="1:9" x14ac:dyDescent="0.25">
      <c r="A1508" s="13" t="str">
        <f t="shared" si="23"/>
        <v xml:space="preserve">603-CB     18" Reinforced Concrete End Section </v>
      </c>
      <c r="B1508" s="13" t="s">
        <v>1868</v>
      </c>
      <c r="C1508" s="13" t="s">
        <v>1871</v>
      </c>
      <c r="D1508" s="13" t="s">
        <v>207</v>
      </c>
      <c r="E1508" s="13" t="s">
        <v>1569</v>
      </c>
      <c r="F1508" s="13" t="s">
        <v>188</v>
      </c>
      <c r="G1508" s="13" t="s">
        <v>189</v>
      </c>
      <c r="H1508" s="13" t="s">
        <v>190</v>
      </c>
      <c r="I1508" s="13">
        <v>1507</v>
      </c>
    </row>
    <row r="1509" spans="1:9" x14ac:dyDescent="0.25">
      <c r="A1509" s="13" t="str">
        <f t="shared" si="23"/>
        <v xml:space="preserve">603-CB     24" Reinforced Concrete End Section </v>
      </c>
      <c r="B1509" s="13" t="s">
        <v>1868</v>
      </c>
      <c r="C1509" s="13" t="s">
        <v>1872</v>
      </c>
      <c r="D1509" s="13" t="s">
        <v>207</v>
      </c>
      <c r="E1509" s="13" t="s">
        <v>1569</v>
      </c>
      <c r="F1509" s="13" t="s">
        <v>188</v>
      </c>
      <c r="G1509" s="13" t="s">
        <v>189</v>
      </c>
      <c r="H1509" s="13" t="s">
        <v>190</v>
      </c>
      <c r="I1509" s="13">
        <v>1508</v>
      </c>
    </row>
    <row r="1510" spans="1:9" x14ac:dyDescent="0.25">
      <c r="A1510" s="13" t="str">
        <f t="shared" si="23"/>
        <v xml:space="preserve">603-CB     30" Reinforced Concrete End Section </v>
      </c>
      <c r="B1510" s="13" t="s">
        <v>1868</v>
      </c>
      <c r="C1510" s="13" t="s">
        <v>1873</v>
      </c>
      <c r="D1510" s="13" t="s">
        <v>207</v>
      </c>
      <c r="E1510" s="13" t="s">
        <v>1569</v>
      </c>
      <c r="F1510" s="13" t="s">
        <v>188</v>
      </c>
      <c r="G1510" s="13" t="s">
        <v>189</v>
      </c>
      <c r="H1510" s="13" t="s">
        <v>190</v>
      </c>
      <c r="I1510" s="13">
        <v>1509</v>
      </c>
    </row>
    <row r="1511" spans="1:9" x14ac:dyDescent="0.25">
      <c r="A1511" s="13" t="str">
        <f t="shared" si="23"/>
        <v xml:space="preserve">603-CB     36" Reinforced Concrete End Section </v>
      </c>
      <c r="B1511" s="13" t="s">
        <v>1868</v>
      </c>
      <c r="C1511" s="13" t="s">
        <v>1874</v>
      </c>
      <c r="D1511" s="13" t="s">
        <v>207</v>
      </c>
      <c r="E1511" s="13" t="s">
        <v>1569</v>
      </c>
      <c r="F1511" s="13" t="s">
        <v>188</v>
      </c>
      <c r="G1511" s="13" t="s">
        <v>189</v>
      </c>
      <c r="H1511" s="13" t="s">
        <v>190</v>
      </c>
      <c r="I1511" s="13">
        <v>1510</v>
      </c>
    </row>
    <row r="1512" spans="1:9" x14ac:dyDescent="0.25">
      <c r="A1512" s="13" t="str">
        <f t="shared" si="23"/>
        <v xml:space="preserve">603-CB     42" Reinforced Concrete End Section </v>
      </c>
      <c r="B1512" s="13" t="s">
        <v>1868</v>
      </c>
      <c r="C1512" s="13" t="s">
        <v>1875</v>
      </c>
      <c r="D1512" s="13" t="s">
        <v>207</v>
      </c>
      <c r="E1512" s="13" t="s">
        <v>1569</v>
      </c>
      <c r="F1512" s="13" t="s">
        <v>188</v>
      </c>
      <c r="G1512" s="13" t="s">
        <v>189</v>
      </c>
      <c r="H1512" s="13" t="s">
        <v>190</v>
      </c>
      <c r="I1512" s="13">
        <v>1511</v>
      </c>
    </row>
    <row r="1513" spans="1:9" x14ac:dyDescent="0.25">
      <c r="A1513" s="13" t="str">
        <f t="shared" si="23"/>
        <v xml:space="preserve">603-CB     48" Reinforced Concrete End Section </v>
      </c>
      <c r="B1513" s="13" t="s">
        <v>1868</v>
      </c>
      <c r="C1513" s="13" t="s">
        <v>1876</v>
      </c>
      <c r="D1513" s="13" t="s">
        <v>207</v>
      </c>
      <c r="E1513" s="13" t="s">
        <v>1569</v>
      </c>
      <c r="F1513" s="13" t="s">
        <v>188</v>
      </c>
      <c r="G1513" s="13" t="s">
        <v>189</v>
      </c>
      <c r="H1513" s="13" t="s">
        <v>190</v>
      </c>
      <c r="I1513" s="13">
        <v>1512</v>
      </c>
    </row>
    <row r="1514" spans="1:9" x14ac:dyDescent="0.25">
      <c r="A1514" s="13" t="str">
        <f t="shared" si="23"/>
        <v xml:space="preserve">603-CB     54" Reinforced Concrete End Section </v>
      </c>
      <c r="B1514" s="13" t="s">
        <v>1868</v>
      </c>
      <c r="C1514" s="13" t="s">
        <v>1877</v>
      </c>
      <c r="D1514" s="13" t="s">
        <v>207</v>
      </c>
      <c r="E1514" s="13" t="s">
        <v>1569</v>
      </c>
      <c r="F1514" s="13" t="s">
        <v>188</v>
      </c>
      <c r="G1514" s="13" t="s">
        <v>189</v>
      </c>
      <c r="H1514" s="13" t="s">
        <v>190</v>
      </c>
      <c r="I1514" s="13">
        <v>1513</v>
      </c>
    </row>
    <row r="1515" spans="1:9" x14ac:dyDescent="0.25">
      <c r="A1515" s="13" t="str">
        <f t="shared" si="23"/>
        <v xml:space="preserve">603-CB     60" Reinforced Concrete End Section </v>
      </c>
      <c r="B1515" s="13" t="s">
        <v>1868</v>
      </c>
      <c r="C1515" s="13" t="s">
        <v>1878</v>
      </c>
      <c r="D1515" s="13" t="s">
        <v>207</v>
      </c>
      <c r="E1515" s="13" t="s">
        <v>1569</v>
      </c>
      <c r="F1515" s="13" t="s">
        <v>188</v>
      </c>
      <c r="G1515" s="13" t="s">
        <v>189</v>
      </c>
      <c r="H1515" s="13" t="s">
        <v>190</v>
      </c>
      <c r="I1515" s="13">
        <v>1514</v>
      </c>
    </row>
    <row r="1516" spans="1:9" x14ac:dyDescent="0.25">
      <c r="A1516" s="13" t="str">
        <f t="shared" si="23"/>
        <v xml:space="preserve">603-CB     66" Reinforced Concrete End Section </v>
      </c>
      <c r="B1516" s="13" t="s">
        <v>1868</v>
      </c>
      <c r="C1516" s="13" t="s">
        <v>1879</v>
      </c>
      <c r="D1516" s="13" t="s">
        <v>207</v>
      </c>
      <c r="E1516" s="13" t="s">
        <v>1569</v>
      </c>
      <c r="F1516" s="13" t="s">
        <v>188</v>
      </c>
      <c r="G1516" s="13" t="s">
        <v>189</v>
      </c>
      <c r="H1516" s="13" t="s">
        <v>190</v>
      </c>
      <c r="I1516" s="13">
        <v>1515</v>
      </c>
    </row>
    <row r="1517" spans="1:9" x14ac:dyDescent="0.25">
      <c r="A1517" s="13" t="str">
        <f t="shared" si="23"/>
        <v xml:space="preserve">603-CB     72" Reinforced Concrete End Section </v>
      </c>
      <c r="B1517" s="13" t="s">
        <v>1868</v>
      </c>
      <c r="C1517" s="13" t="s">
        <v>1880</v>
      </c>
      <c r="D1517" s="13" t="s">
        <v>207</v>
      </c>
      <c r="E1517" s="13" t="s">
        <v>1569</v>
      </c>
      <c r="F1517" s="13" t="s">
        <v>188</v>
      </c>
      <c r="G1517" s="13" t="s">
        <v>189</v>
      </c>
      <c r="H1517" s="13" t="s">
        <v>190</v>
      </c>
      <c r="I1517" s="13">
        <v>1516</v>
      </c>
    </row>
    <row r="1518" spans="1:9" x14ac:dyDescent="0.25">
      <c r="A1518" s="13" t="str">
        <f t="shared" si="23"/>
        <v xml:space="preserve">603-CB     78" Reinforced Concrete End Section </v>
      </c>
      <c r="B1518" s="13" t="s">
        <v>1868</v>
      </c>
      <c r="C1518" s="13" t="s">
        <v>1881</v>
      </c>
      <c r="D1518" s="13" t="s">
        <v>207</v>
      </c>
      <c r="E1518" s="13" t="s">
        <v>1569</v>
      </c>
      <c r="F1518" s="13" t="s">
        <v>188</v>
      </c>
      <c r="G1518" s="13" t="s">
        <v>189</v>
      </c>
      <c r="H1518" s="13" t="s">
        <v>190</v>
      </c>
      <c r="I1518" s="13">
        <v>1517</v>
      </c>
    </row>
    <row r="1519" spans="1:9" x14ac:dyDescent="0.25">
      <c r="A1519" s="13" t="str">
        <f t="shared" si="23"/>
        <v xml:space="preserve">603-CB     84" Reinforced Concrete End Section </v>
      </c>
      <c r="B1519" s="13" t="s">
        <v>1868</v>
      </c>
      <c r="C1519" s="13" t="s">
        <v>1882</v>
      </c>
      <c r="D1519" s="13" t="s">
        <v>207</v>
      </c>
      <c r="E1519" s="13" t="s">
        <v>1569</v>
      </c>
      <c r="F1519" s="13" t="s">
        <v>188</v>
      </c>
      <c r="G1519" s="13" t="s">
        <v>189</v>
      </c>
      <c r="H1519" s="13" t="s">
        <v>190</v>
      </c>
      <c r="I1519" s="13">
        <v>1518</v>
      </c>
    </row>
    <row r="1520" spans="1:9" x14ac:dyDescent="0.25">
      <c r="A1520" s="13" t="str">
        <f t="shared" si="23"/>
        <v xml:space="preserve">603-CC     18" Non-Reinforced Concrete Pipe </v>
      </c>
      <c r="B1520" s="13" t="s">
        <v>1883</v>
      </c>
      <c r="C1520" s="13" t="s">
        <v>1884</v>
      </c>
      <c r="D1520" s="13" t="s">
        <v>230</v>
      </c>
      <c r="E1520" s="13" t="s">
        <v>1569</v>
      </c>
      <c r="F1520" s="13" t="s">
        <v>188</v>
      </c>
      <c r="G1520" s="13" t="s">
        <v>189</v>
      </c>
      <c r="H1520" s="13" t="s">
        <v>190</v>
      </c>
      <c r="I1520" s="13">
        <v>1519</v>
      </c>
    </row>
    <row r="1521" spans="1:9" x14ac:dyDescent="0.25">
      <c r="A1521" s="13" t="str">
        <f t="shared" si="23"/>
        <v xml:space="preserve">603-CD     48" x 72" Concrete Pipe Cattlepass </v>
      </c>
      <c r="B1521" s="13" t="s">
        <v>1885</v>
      </c>
      <c r="C1521" s="13" t="s">
        <v>1886</v>
      </c>
      <c r="D1521" s="13" t="s">
        <v>230</v>
      </c>
      <c r="E1521" s="13" t="s">
        <v>1569</v>
      </c>
      <c r="F1521" s="13" t="s">
        <v>188</v>
      </c>
      <c r="G1521" s="13" t="s">
        <v>189</v>
      </c>
      <c r="H1521" s="13" t="s">
        <v>190</v>
      </c>
      <c r="I1521" s="13">
        <v>1520</v>
      </c>
    </row>
    <row r="1522" spans="1:9" x14ac:dyDescent="0.25">
      <c r="A1522" s="13" t="str">
        <f t="shared" si="23"/>
        <v xml:space="preserve">603-CE     18" x 11" Concrete Arch Pipe, Class A III </v>
      </c>
      <c r="B1522" s="13" t="s">
        <v>1887</v>
      </c>
      <c r="C1522" s="13" t="s">
        <v>1888</v>
      </c>
      <c r="D1522" s="13" t="s">
        <v>230</v>
      </c>
      <c r="E1522" s="13" t="s">
        <v>1569</v>
      </c>
      <c r="F1522" s="13" t="s">
        <v>188</v>
      </c>
      <c r="G1522" s="13" t="s">
        <v>189</v>
      </c>
      <c r="H1522" s="13" t="s">
        <v>190</v>
      </c>
      <c r="I1522" s="13">
        <v>1521</v>
      </c>
    </row>
    <row r="1523" spans="1:9" x14ac:dyDescent="0.25">
      <c r="A1523" s="13" t="str">
        <f t="shared" si="23"/>
        <v xml:space="preserve">603-CE     22" x 13" Concrete Arch Pipe, Class A III </v>
      </c>
      <c r="B1523" s="13" t="s">
        <v>1887</v>
      </c>
      <c r="C1523" s="13" t="s">
        <v>1889</v>
      </c>
      <c r="D1523" s="13" t="s">
        <v>230</v>
      </c>
      <c r="E1523" s="13" t="s">
        <v>1569</v>
      </c>
      <c r="F1523" s="13" t="s">
        <v>188</v>
      </c>
      <c r="G1523" s="13" t="s">
        <v>189</v>
      </c>
      <c r="H1523" s="13" t="s">
        <v>190</v>
      </c>
      <c r="I1523" s="13">
        <v>1522</v>
      </c>
    </row>
    <row r="1524" spans="1:9" x14ac:dyDescent="0.25">
      <c r="A1524" s="13" t="str">
        <f t="shared" si="23"/>
        <v xml:space="preserve">603-CE     22" x 13" Concrete Arch Pipe, Class A III, Flexible Plastic Gaskets </v>
      </c>
      <c r="B1524" s="13" t="s">
        <v>1887</v>
      </c>
      <c r="C1524" s="13" t="s">
        <v>1890</v>
      </c>
      <c r="D1524" s="13" t="s">
        <v>230</v>
      </c>
      <c r="E1524" s="13" t="s">
        <v>1569</v>
      </c>
      <c r="F1524" s="13" t="s">
        <v>188</v>
      </c>
      <c r="G1524" s="13" t="s">
        <v>189</v>
      </c>
      <c r="H1524" s="13" t="s">
        <v>190</v>
      </c>
      <c r="I1524" s="13">
        <v>1523</v>
      </c>
    </row>
    <row r="1525" spans="1:9" x14ac:dyDescent="0.25">
      <c r="A1525" s="13" t="str">
        <f t="shared" si="23"/>
        <v xml:space="preserve">603-CE     22" x 13" Concrete Arch Pipe, Class A IV </v>
      </c>
      <c r="B1525" s="13" t="s">
        <v>1887</v>
      </c>
      <c r="C1525" s="13" t="s">
        <v>1891</v>
      </c>
      <c r="D1525" s="13" t="s">
        <v>230</v>
      </c>
      <c r="E1525" s="13" t="s">
        <v>1569</v>
      </c>
      <c r="F1525" s="13" t="s">
        <v>188</v>
      </c>
      <c r="G1525" s="13" t="s">
        <v>189</v>
      </c>
      <c r="H1525" s="13" t="s">
        <v>190</v>
      </c>
      <c r="I1525" s="13">
        <v>1524</v>
      </c>
    </row>
    <row r="1526" spans="1:9" x14ac:dyDescent="0.25">
      <c r="A1526" s="13" t="str">
        <f t="shared" si="23"/>
        <v xml:space="preserve">603-CE     22" x 13" Concrete Arch Pipe, Class A IV, Class B Bedding </v>
      </c>
      <c r="B1526" s="13" t="s">
        <v>1887</v>
      </c>
      <c r="C1526" s="13" t="s">
        <v>1892</v>
      </c>
      <c r="D1526" s="13" t="s">
        <v>230</v>
      </c>
      <c r="E1526" s="13" t="s">
        <v>1569</v>
      </c>
      <c r="F1526" s="13" t="s">
        <v>188</v>
      </c>
      <c r="G1526" s="13" t="s">
        <v>189</v>
      </c>
      <c r="H1526" s="13" t="s">
        <v>190</v>
      </c>
      <c r="I1526" s="13">
        <v>1525</v>
      </c>
    </row>
    <row r="1527" spans="1:9" x14ac:dyDescent="0.25">
      <c r="A1527" s="13" t="str">
        <f t="shared" si="23"/>
        <v xml:space="preserve">603-CE     22" x 13" Concrete Arch Pipe, Class A IV, Jacked or Bored </v>
      </c>
      <c r="B1527" s="13" t="s">
        <v>1887</v>
      </c>
      <c r="C1527" s="13" t="s">
        <v>1893</v>
      </c>
      <c r="D1527" s="13" t="s">
        <v>230</v>
      </c>
      <c r="E1527" s="13" t="s">
        <v>1569</v>
      </c>
      <c r="F1527" s="13" t="s">
        <v>188</v>
      </c>
      <c r="G1527" s="13" t="s">
        <v>189</v>
      </c>
      <c r="H1527" s="13" t="s">
        <v>190</v>
      </c>
      <c r="I1527" s="13">
        <v>1526</v>
      </c>
    </row>
    <row r="1528" spans="1:9" x14ac:dyDescent="0.25">
      <c r="A1528" s="13" t="str">
        <f t="shared" si="23"/>
        <v xml:space="preserve">603-CE     29" x 18" Concrete Arch Pipe, Class A III </v>
      </c>
      <c r="B1528" s="13" t="s">
        <v>1887</v>
      </c>
      <c r="C1528" s="13" t="s">
        <v>1894</v>
      </c>
      <c r="D1528" s="13" t="s">
        <v>230</v>
      </c>
      <c r="E1528" s="13" t="s">
        <v>1569</v>
      </c>
      <c r="F1528" s="13" t="s">
        <v>188</v>
      </c>
      <c r="G1528" s="13" t="s">
        <v>189</v>
      </c>
      <c r="H1528" s="13" t="s">
        <v>190</v>
      </c>
      <c r="I1528" s="13">
        <v>1527</v>
      </c>
    </row>
    <row r="1529" spans="1:9" x14ac:dyDescent="0.25">
      <c r="A1529" s="13" t="str">
        <f t="shared" si="23"/>
        <v xml:space="preserve">603-CE     29" x 18" Concrete Arch Pipe, Class A III, Flexible Plastic Gaskets </v>
      </c>
      <c r="B1529" s="13" t="s">
        <v>1887</v>
      </c>
      <c r="C1529" s="13" t="s">
        <v>1895</v>
      </c>
      <c r="D1529" s="13" t="s">
        <v>230</v>
      </c>
      <c r="E1529" s="13" t="s">
        <v>1569</v>
      </c>
      <c r="F1529" s="13" t="s">
        <v>188</v>
      </c>
      <c r="G1529" s="13" t="s">
        <v>189</v>
      </c>
      <c r="H1529" s="13" t="s">
        <v>190</v>
      </c>
      <c r="I1529" s="13">
        <v>1528</v>
      </c>
    </row>
    <row r="1530" spans="1:9" x14ac:dyDescent="0.25">
      <c r="A1530" s="13" t="str">
        <f t="shared" si="23"/>
        <v xml:space="preserve">603-CE     29" x 18" Concrete Arch Pipe, Class A IV </v>
      </c>
      <c r="B1530" s="13" t="s">
        <v>1887</v>
      </c>
      <c r="C1530" s="13" t="s">
        <v>1896</v>
      </c>
      <c r="D1530" s="13" t="s">
        <v>230</v>
      </c>
      <c r="E1530" s="13" t="s">
        <v>1569</v>
      </c>
      <c r="F1530" s="13" t="s">
        <v>188</v>
      </c>
      <c r="G1530" s="13" t="s">
        <v>189</v>
      </c>
      <c r="H1530" s="13" t="s">
        <v>190</v>
      </c>
      <c r="I1530" s="13">
        <v>1529</v>
      </c>
    </row>
    <row r="1531" spans="1:9" x14ac:dyDescent="0.25">
      <c r="A1531" s="13" t="str">
        <f t="shared" si="23"/>
        <v xml:space="preserve">603-CE     29" x 18" Concrete Arch Pipe, Class A IV, Class B Bedding </v>
      </c>
      <c r="B1531" s="13" t="s">
        <v>1887</v>
      </c>
      <c r="C1531" s="13" t="s">
        <v>1897</v>
      </c>
      <c r="D1531" s="13" t="s">
        <v>230</v>
      </c>
      <c r="E1531" s="13" t="s">
        <v>1569</v>
      </c>
      <c r="F1531" s="13" t="s">
        <v>188</v>
      </c>
      <c r="G1531" s="13" t="s">
        <v>189</v>
      </c>
      <c r="H1531" s="13" t="s">
        <v>190</v>
      </c>
      <c r="I1531" s="13">
        <v>1530</v>
      </c>
    </row>
    <row r="1532" spans="1:9" x14ac:dyDescent="0.25">
      <c r="A1532" s="13" t="str">
        <f t="shared" si="23"/>
        <v xml:space="preserve">603-CE     36" x 23" Concrete Arch Pipe, Class A III </v>
      </c>
      <c r="B1532" s="13" t="s">
        <v>1887</v>
      </c>
      <c r="C1532" s="13" t="s">
        <v>1898</v>
      </c>
      <c r="D1532" s="13" t="s">
        <v>230</v>
      </c>
      <c r="E1532" s="13" t="s">
        <v>1569</v>
      </c>
      <c r="F1532" s="13" t="s">
        <v>188</v>
      </c>
      <c r="G1532" s="13" t="s">
        <v>189</v>
      </c>
      <c r="H1532" s="13" t="s">
        <v>190</v>
      </c>
      <c r="I1532" s="13">
        <v>1531</v>
      </c>
    </row>
    <row r="1533" spans="1:9" x14ac:dyDescent="0.25">
      <c r="A1533" s="13" t="str">
        <f t="shared" si="23"/>
        <v xml:space="preserve">603-CE     36" x 23" Concrete Arch Pipe, Class A III, Flexible Plastic Gaskets </v>
      </c>
      <c r="B1533" s="13" t="s">
        <v>1887</v>
      </c>
      <c r="C1533" s="13" t="s">
        <v>1899</v>
      </c>
      <c r="D1533" s="13" t="s">
        <v>230</v>
      </c>
      <c r="E1533" s="13" t="s">
        <v>1569</v>
      </c>
      <c r="F1533" s="13" t="s">
        <v>188</v>
      </c>
      <c r="G1533" s="13" t="s">
        <v>189</v>
      </c>
      <c r="H1533" s="13" t="s">
        <v>190</v>
      </c>
      <c r="I1533" s="13">
        <v>1532</v>
      </c>
    </row>
    <row r="1534" spans="1:9" x14ac:dyDescent="0.25">
      <c r="A1534" s="13" t="str">
        <f t="shared" si="23"/>
        <v xml:space="preserve">603-CE     36" x 23" Concrete Arch Pipe, Class A IV </v>
      </c>
      <c r="B1534" s="13" t="s">
        <v>1887</v>
      </c>
      <c r="C1534" s="13" t="s">
        <v>1900</v>
      </c>
      <c r="D1534" s="13" t="s">
        <v>230</v>
      </c>
      <c r="E1534" s="13" t="s">
        <v>1569</v>
      </c>
      <c r="F1534" s="13" t="s">
        <v>188</v>
      </c>
      <c r="G1534" s="13" t="s">
        <v>189</v>
      </c>
      <c r="H1534" s="13" t="s">
        <v>190</v>
      </c>
      <c r="I1534" s="13">
        <v>1533</v>
      </c>
    </row>
    <row r="1535" spans="1:9" x14ac:dyDescent="0.25">
      <c r="A1535" s="13" t="str">
        <f t="shared" si="23"/>
        <v xml:space="preserve">603-CE     36" x 23" Concrete Arch Pipe, Class A IV, Class B Bedding </v>
      </c>
      <c r="B1535" s="13" t="s">
        <v>1887</v>
      </c>
      <c r="C1535" s="13" t="s">
        <v>1901</v>
      </c>
      <c r="D1535" s="13" t="s">
        <v>230</v>
      </c>
      <c r="E1535" s="13" t="s">
        <v>1569</v>
      </c>
      <c r="F1535" s="13" t="s">
        <v>188</v>
      </c>
      <c r="G1535" s="13" t="s">
        <v>189</v>
      </c>
      <c r="H1535" s="13" t="s">
        <v>190</v>
      </c>
      <c r="I1535" s="13">
        <v>1534</v>
      </c>
    </row>
    <row r="1536" spans="1:9" x14ac:dyDescent="0.25">
      <c r="A1536" s="13" t="str">
        <f t="shared" si="23"/>
        <v xml:space="preserve">603-CE     44" x 27" Concrete Arch Pipe, Class A III </v>
      </c>
      <c r="B1536" s="13" t="s">
        <v>1887</v>
      </c>
      <c r="C1536" s="13" t="s">
        <v>1902</v>
      </c>
      <c r="D1536" s="13" t="s">
        <v>230</v>
      </c>
      <c r="E1536" s="13" t="s">
        <v>1569</v>
      </c>
      <c r="F1536" s="13" t="s">
        <v>188</v>
      </c>
      <c r="G1536" s="13" t="s">
        <v>189</v>
      </c>
      <c r="H1536" s="13" t="s">
        <v>190</v>
      </c>
      <c r="I1536" s="13">
        <v>1535</v>
      </c>
    </row>
    <row r="1537" spans="1:9" x14ac:dyDescent="0.25">
      <c r="A1537" s="13" t="str">
        <f t="shared" si="23"/>
        <v xml:space="preserve">603-CE     44" x 27" Concrete Arch Pipe, Class A III, Flexible Plastic Gaskets </v>
      </c>
      <c r="B1537" s="13" t="s">
        <v>1887</v>
      </c>
      <c r="C1537" s="13" t="s">
        <v>1903</v>
      </c>
      <c r="D1537" s="13" t="s">
        <v>230</v>
      </c>
      <c r="E1537" s="13" t="s">
        <v>1569</v>
      </c>
      <c r="F1537" s="13" t="s">
        <v>188</v>
      </c>
      <c r="G1537" s="13" t="s">
        <v>189</v>
      </c>
      <c r="H1537" s="13" t="s">
        <v>190</v>
      </c>
      <c r="I1537" s="13">
        <v>1536</v>
      </c>
    </row>
    <row r="1538" spans="1:9" x14ac:dyDescent="0.25">
      <c r="A1538" s="13" t="str">
        <f t="shared" si="23"/>
        <v xml:space="preserve">603-CE     44" x 27" Concrete Arch Pipe, Class A IV </v>
      </c>
      <c r="B1538" s="13" t="s">
        <v>1887</v>
      </c>
      <c r="C1538" s="13" t="s">
        <v>1904</v>
      </c>
      <c r="D1538" s="13" t="s">
        <v>230</v>
      </c>
      <c r="E1538" s="13" t="s">
        <v>1569</v>
      </c>
      <c r="F1538" s="13" t="s">
        <v>188</v>
      </c>
      <c r="G1538" s="13" t="s">
        <v>189</v>
      </c>
      <c r="H1538" s="13" t="s">
        <v>190</v>
      </c>
      <c r="I1538" s="13">
        <v>1537</v>
      </c>
    </row>
    <row r="1539" spans="1:9" x14ac:dyDescent="0.25">
      <c r="A1539" s="13" t="str">
        <f t="shared" si="23"/>
        <v xml:space="preserve">603-CE     44" x 27" Concrete Arch Pipe, Class A IV, Class B Bedding </v>
      </c>
      <c r="B1539" s="13" t="s">
        <v>1887</v>
      </c>
      <c r="C1539" s="13" t="s">
        <v>1905</v>
      </c>
      <c r="D1539" s="13" t="s">
        <v>230</v>
      </c>
      <c r="E1539" s="13" t="s">
        <v>1569</v>
      </c>
      <c r="F1539" s="13" t="s">
        <v>188</v>
      </c>
      <c r="G1539" s="13" t="s">
        <v>189</v>
      </c>
      <c r="H1539" s="13" t="s">
        <v>190</v>
      </c>
      <c r="I1539" s="13">
        <v>1538</v>
      </c>
    </row>
    <row r="1540" spans="1:9" x14ac:dyDescent="0.25">
      <c r="A1540" s="13" t="str">
        <f t="shared" ref="A1540:A1603" si="24">_xlfn.CONCAT(B1540," ", C1540)</f>
        <v xml:space="preserve">603-CE     51" x 31" Concrete Arch Pipe, Class A III </v>
      </c>
      <c r="B1540" s="13" t="s">
        <v>1887</v>
      </c>
      <c r="C1540" s="13" t="s">
        <v>1906</v>
      </c>
      <c r="D1540" s="13" t="s">
        <v>230</v>
      </c>
      <c r="E1540" s="13" t="s">
        <v>1569</v>
      </c>
      <c r="F1540" s="13" t="s">
        <v>188</v>
      </c>
      <c r="G1540" s="13" t="s">
        <v>189</v>
      </c>
      <c r="H1540" s="13" t="s">
        <v>190</v>
      </c>
      <c r="I1540" s="13">
        <v>1539</v>
      </c>
    </row>
    <row r="1541" spans="1:9" x14ac:dyDescent="0.25">
      <c r="A1541" s="13" t="str">
        <f t="shared" si="24"/>
        <v xml:space="preserve">603-CE     51" x 31" Concrete Arch Pipe, Class A III, Flexible Plastic Gaskets </v>
      </c>
      <c r="B1541" s="13" t="s">
        <v>1887</v>
      </c>
      <c r="C1541" s="13" t="s">
        <v>1907</v>
      </c>
      <c r="D1541" s="13" t="s">
        <v>230</v>
      </c>
      <c r="E1541" s="13" t="s">
        <v>1569</v>
      </c>
      <c r="F1541" s="13" t="s">
        <v>188</v>
      </c>
      <c r="G1541" s="13" t="s">
        <v>189</v>
      </c>
      <c r="H1541" s="13" t="s">
        <v>190</v>
      </c>
      <c r="I1541" s="13">
        <v>1540</v>
      </c>
    </row>
    <row r="1542" spans="1:9" x14ac:dyDescent="0.25">
      <c r="A1542" s="13" t="str">
        <f t="shared" si="24"/>
        <v xml:space="preserve">603-CE     51" x 31" Concrete Arch Pipe, Class A IV </v>
      </c>
      <c r="B1542" s="13" t="s">
        <v>1887</v>
      </c>
      <c r="C1542" s="13" t="s">
        <v>1908</v>
      </c>
      <c r="D1542" s="13" t="s">
        <v>230</v>
      </c>
      <c r="E1542" s="13" t="s">
        <v>1569</v>
      </c>
      <c r="F1542" s="13" t="s">
        <v>188</v>
      </c>
      <c r="G1542" s="13" t="s">
        <v>189</v>
      </c>
      <c r="H1542" s="13" t="s">
        <v>190</v>
      </c>
      <c r="I1542" s="13">
        <v>1541</v>
      </c>
    </row>
    <row r="1543" spans="1:9" x14ac:dyDescent="0.25">
      <c r="A1543" s="13" t="str">
        <f t="shared" si="24"/>
        <v xml:space="preserve">603-CE     51" x 31" Concrete Arch Pipe, Class A IV, Class B Bedding </v>
      </c>
      <c r="B1543" s="13" t="s">
        <v>1887</v>
      </c>
      <c r="C1543" s="13" t="s">
        <v>1909</v>
      </c>
      <c r="D1543" s="13" t="s">
        <v>230</v>
      </c>
      <c r="E1543" s="13" t="s">
        <v>1569</v>
      </c>
      <c r="F1543" s="13" t="s">
        <v>188</v>
      </c>
      <c r="G1543" s="13" t="s">
        <v>189</v>
      </c>
      <c r="H1543" s="13" t="s">
        <v>190</v>
      </c>
      <c r="I1543" s="13">
        <v>1542</v>
      </c>
    </row>
    <row r="1544" spans="1:9" x14ac:dyDescent="0.25">
      <c r="A1544" s="13" t="str">
        <f t="shared" si="24"/>
        <v xml:space="preserve">603-CE     58" x 36" Concrete Arch Pipe, Class A III </v>
      </c>
      <c r="B1544" s="13" t="s">
        <v>1887</v>
      </c>
      <c r="C1544" s="13" t="s">
        <v>1910</v>
      </c>
      <c r="D1544" s="13" t="s">
        <v>230</v>
      </c>
      <c r="E1544" s="13" t="s">
        <v>1569</v>
      </c>
      <c r="F1544" s="13" t="s">
        <v>188</v>
      </c>
      <c r="G1544" s="13" t="s">
        <v>189</v>
      </c>
      <c r="H1544" s="13" t="s">
        <v>190</v>
      </c>
      <c r="I1544" s="13">
        <v>1543</v>
      </c>
    </row>
    <row r="1545" spans="1:9" x14ac:dyDescent="0.25">
      <c r="A1545" s="13" t="str">
        <f t="shared" si="24"/>
        <v xml:space="preserve">603-CE     58" x 36" Concrete Arch Pipe, Class A III, Flexible Plastic Gaskets </v>
      </c>
      <c r="B1545" s="13" t="s">
        <v>1887</v>
      </c>
      <c r="C1545" s="13" t="s">
        <v>1911</v>
      </c>
      <c r="D1545" s="13" t="s">
        <v>230</v>
      </c>
      <c r="E1545" s="13" t="s">
        <v>1569</v>
      </c>
      <c r="F1545" s="13" t="s">
        <v>188</v>
      </c>
      <c r="G1545" s="13" t="s">
        <v>189</v>
      </c>
      <c r="H1545" s="13" t="s">
        <v>190</v>
      </c>
      <c r="I1545" s="13">
        <v>1544</v>
      </c>
    </row>
    <row r="1546" spans="1:9" x14ac:dyDescent="0.25">
      <c r="A1546" s="13" t="str">
        <f t="shared" si="24"/>
        <v xml:space="preserve">603-CE     58" x 36" Concrete Arch Pipe, Class A IV </v>
      </c>
      <c r="B1546" s="13" t="s">
        <v>1887</v>
      </c>
      <c r="C1546" s="13" t="s">
        <v>1912</v>
      </c>
      <c r="D1546" s="13" t="s">
        <v>230</v>
      </c>
      <c r="E1546" s="13" t="s">
        <v>1569</v>
      </c>
      <c r="F1546" s="13" t="s">
        <v>188</v>
      </c>
      <c r="G1546" s="13" t="s">
        <v>189</v>
      </c>
      <c r="H1546" s="13" t="s">
        <v>190</v>
      </c>
      <c r="I1546" s="13">
        <v>1545</v>
      </c>
    </row>
    <row r="1547" spans="1:9" x14ac:dyDescent="0.25">
      <c r="A1547" s="13" t="str">
        <f t="shared" si="24"/>
        <v xml:space="preserve">603-CE     58" x 36" Concrete Arch Pipe, Class A IV, Class B Bedding </v>
      </c>
      <c r="B1547" s="13" t="s">
        <v>1887</v>
      </c>
      <c r="C1547" s="13" t="s">
        <v>1913</v>
      </c>
      <c r="D1547" s="13" t="s">
        <v>230</v>
      </c>
      <c r="E1547" s="13" t="s">
        <v>1569</v>
      </c>
      <c r="F1547" s="13" t="s">
        <v>188</v>
      </c>
      <c r="G1547" s="13" t="s">
        <v>189</v>
      </c>
      <c r="H1547" s="13" t="s">
        <v>190</v>
      </c>
      <c r="I1547" s="13">
        <v>1546</v>
      </c>
    </row>
    <row r="1548" spans="1:9" x14ac:dyDescent="0.25">
      <c r="A1548" s="13" t="str">
        <f t="shared" si="24"/>
        <v xml:space="preserve">603-CE     58" x 36" Concrete Arch Pipe, Class A IV, Flexible Plastic Gaskets </v>
      </c>
      <c r="B1548" s="13" t="s">
        <v>1887</v>
      </c>
      <c r="C1548" s="13" t="s">
        <v>1914</v>
      </c>
      <c r="D1548" s="13" t="s">
        <v>230</v>
      </c>
      <c r="E1548" s="13" t="s">
        <v>1569</v>
      </c>
      <c r="F1548" s="13" t="s">
        <v>188</v>
      </c>
      <c r="G1548" s="13" t="s">
        <v>189</v>
      </c>
      <c r="H1548" s="13" t="s">
        <v>190</v>
      </c>
      <c r="I1548" s="13">
        <v>1547</v>
      </c>
    </row>
    <row r="1549" spans="1:9" x14ac:dyDescent="0.25">
      <c r="A1549" s="13" t="str">
        <f t="shared" si="24"/>
        <v xml:space="preserve">603-CE     65" x 40" Concrete Arch Pipe, Class A III </v>
      </c>
      <c r="B1549" s="13" t="s">
        <v>1887</v>
      </c>
      <c r="C1549" s="13" t="s">
        <v>1915</v>
      </c>
      <c r="D1549" s="13" t="s">
        <v>230</v>
      </c>
      <c r="E1549" s="13" t="s">
        <v>1569</v>
      </c>
      <c r="F1549" s="13" t="s">
        <v>188</v>
      </c>
      <c r="G1549" s="13" t="s">
        <v>189</v>
      </c>
      <c r="H1549" s="13" t="s">
        <v>190</v>
      </c>
      <c r="I1549" s="13">
        <v>1548</v>
      </c>
    </row>
    <row r="1550" spans="1:9" x14ac:dyDescent="0.25">
      <c r="A1550" s="13" t="str">
        <f t="shared" si="24"/>
        <v xml:space="preserve">603-CE     65" x 40" Concrete Arch Pipe, Class A III, Flexible Plastic Gaskets </v>
      </c>
      <c r="B1550" s="13" t="s">
        <v>1887</v>
      </c>
      <c r="C1550" s="13" t="s">
        <v>1916</v>
      </c>
      <c r="D1550" s="13" t="s">
        <v>230</v>
      </c>
      <c r="E1550" s="13" t="s">
        <v>1569</v>
      </c>
      <c r="F1550" s="13" t="s">
        <v>188</v>
      </c>
      <c r="G1550" s="13" t="s">
        <v>189</v>
      </c>
      <c r="H1550" s="13" t="s">
        <v>190</v>
      </c>
      <c r="I1550" s="13">
        <v>1549</v>
      </c>
    </row>
    <row r="1551" spans="1:9" x14ac:dyDescent="0.25">
      <c r="A1551" s="13" t="str">
        <f t="shared" si="24"/>
        <v xml:space="preserve">603-CE     65" x 40" Concrete Arch Pipe, Class A IV </v>
      </c>
      <c r="B1551" s="13" t="s">
        <v>1887</v>
      </c>
      <c r="C1551" s="13" t="s">
        <v>1917</v>
      </c>
      <c r="D1551" s="13" t="s">
        <v>230</v>
      </c>
      <c r="E1551" s="13" t="s">
        <v>1569</v>
      </c>
      <c r="F1551" s="13" t="s">
        <v>188</v>
      </c>
      <c r="G1551" s="13" t="s">
        <v>189</v>
      </c>
      <c r="H1551" s="13" t="s">
        <v>190</v>
      </c>
      <c r="I1551" s="13">
        <v>1550</v>
      </c>
    </row>
    <row r="1552" spans="1:9" x14ac:dyDescent="0.25">
      <c r="A1552" s="13" t="str">
        <f t="shared" si="24"/>
        <v xml:space="preserve">603-CE     65" x 40" Concrete Arch Pipe, Class A IV, Class B Bedding </v>
      </c>
      <c r="B1552" s="13" t="s">
        <v>1887</v>
      </c>
      <c r="C1552" s="13" t="s">
        <v>1918</v>
      </c>
      <c r="D1552" s="13" t="s">
        <v>230</v>
      </c>
      <c r="E1552" s="13" t="s">
        <v>1569</v>
      </c>
      <c r="F1552" s="13" t="s">
        <v>188</v>
      </c>
      <c r="G1552" s="13" t="s">
        <v>189</v>
      </c>
      <c r="H1552" s="13" t="s">
        <v>190</v>
      </c>
      <c r="I1552" s="13">
        <v>1551</v>
      </c>
    </row>
    <row r="1553" spans="1:9" x14ac:dyDescent="0.25">
      <c r="A1553" s="13" t="str">
        <f t="shared" si="24"/>
        <v xml:space="preserve">603-CE     73" x 45" Concrete Arch Pipe, Class A III </v>
      </c>
      <c r="B1553" s="13" t="s">
        <v>1887</v>
      </c>
      <c r="C1553" s="13" t="s">
        <v>1919</v>
      </c>
      <c r="D1553" s="13" t="s">
        <v>230</v>
      </c>
      <c r="E1553" s="13" t="s">
        <v>1569</v>
      </c>
      <c r="F1553" s="13" t="s">
        <v>188</v>
      </c>
      <c r="G1553" s="13" t="s">
        <v>189</v>
      </c>
      <c r="H1553" s="13" t="s">
        <v>190</v>
      </c>
      <c r="I1553" s="13">
        <v>1552</v>
      </c>
    </row>
    <row r="1554" spans="1:9" x14ac:dyDescent="0.25">
      <c r="A1554" s="13" t="str">
        <f t="shared" si="24"/>
        <v xml:space="preserve">603-CE     73" x 45" Concrete Arch Pipe, Class A III, Flexible Plastic Gaskets </v>
      </c>
      <c r="B1554" s="13" t="s">
        <v>1887</v>
      </c>
      <c r="C1554" s="13" t="s">
        <v>1920</v>
      </c>
      <c r="D1554" s="13" t="s">
        <v>230</v>
      </c>
      <c r="E1554" s="13" t="s">
        <v>1569</v>
      </c>
      <c r="F1554" s="13" t="s">
        <v>188</v>
      </c>
      <c r="G1554" s="13" t="s">
        <v>189</v>
      </c>
      <c r="H1554" s="13" t="s">
        <v>190</v>
      </c>
      <c r="I1554" s="13">
        <v>1553</v>
      </c>
    </row>
    <row r="1555" spans="1:9" x14ac:dyDescent="0.25">
      <c r="A1555" s="13" t="str">
        <f t="shared" si="24"/>
        <v xml:space="preserve">603-CE     73" x 45" Concrete Arch Pipe, Class A IV </v>
      </c>
      <c r="B1555" s="13" t="s">
        <v>1887</v>
      </c>
      <c r="C1555" s="13" t="s">
        <v>1921</v>
      </c>
      <c r="D1555" s="13" t="s">
        <v>230</v>
      </c>
      <c r="E1555" s="13" t="s">
        <v>1569</v>
      </c>
      <c r="F1555" s="13" t="s">
        <v>188</v>
      </c>
      <c r="G1555" s="13" t="s">
        <v>189</v>
      </c>
      <c r="H1555" s="13" t="s">
        <v>190</v>
      </c>
      <c r="I1555" s="13">
        <v>1554</v>
      </c>
    </row>
    <row r="1556" spans="1:9" x14ac:dyDescent="0.25">
      <c r="A1556" s="13" t="str">
        <f t="shared" si="24"/>
        <v xml:space="preserve">603-CE     73" x 45" Concrete Arch Pipe, Class A IV, Class B Bedding </v>
      </c>
      <c r="B1556" s="13" t="s">
        <v>1887</v>
      </c>
      <c r="C1556" s="13" t="s">
        <v>1922</v>
      </c>
      <c r="D1556" s="13" t="s">
        <v>230</v>
      </c>
      <c r="E1556" s="13" t="s">
        <v>1569</v>
      </c>
      <c r="F1556" s="13" t="s">
        <v>188</v>
      </c>
      <c r="G1556" s="13" t="s">
        <v>189</v>
      </c>
      <c r="H1556" s="13" t="s">
        <v>190</v>
      </c>
      <c r="I1556" s="13">
        <v>1555</v>
      </c>
    </row>
    <row r="1557" spans="1:9" x14ac:dyDescent="0.25">
      <c r="A1557" s="13" t="str">
        <f t="shared" si="24"/>
        <v xml:space="preserve">603-CE     88" x 54" Concrete Arch Pipe, Class A III </v>
      </c>
      <c r="B1557" s="13" t="s">
        <v>1887</v>
      </c>
      <c r="C1557" s="13" t="s">
        <v>1923</v>
      </c>
      <c r="D1557" s="13" t="s">
        <v>230</v>
      </c>
      <c r="E1557" s="13" t="s">
        <v>1569</v>
      </c>
      <c r="F1557" s="13" t="s">
        <v>188</v>
      </c>
      <c r="G1557" s="13" t="s">
        <v>189</v>
      </c>
      <c r="H1557" s="13" t="s">
        <v>190</v>
      </c>
      <c r="I1557" s="13">
        <v>1556</v>
      </c>
    </row>
    <row r="1558" spans="1:9" x14ac:dyDescent="0.25">
      <c r="A1558" s="13" t="str">
        <f t="shared" si="24"/>
        <v xml:space="preserve">603-CE     88" x 54" Concrete Arch Pipe, Class A III, Flexible Plastic Gaskets </v>
      </c>
      <c r="B1558" s="13" t="s">
        <v>1887</v>
      </c>
      <c r="C1558" s="13" t="s">
        <v>1924</v>
      </c>
      <c r="D1558" s="13" t="s">
        <v>230</v>
      </c>
      <c r="E1558" s="13" t="s">
        <v>1569</v>
      </c>
      <c r="F1558" s="13" t="s">
        <v>188</v>
      </c>
      <c r="G1558" s="13" t="s">
        <v>189</v>
      </c>
      <c r="H1558" s="13" t="s">
        <v>190</v>
      </c>
      <c r="I1558" s="13">
        <v>1557</v>
      </c>
    </row>
    <row r="1559" spans="1:9" x14ac:dyDescent="0.25">
      <c r="A1559" s="13" t="str">
        <f t="shared" si="24"/>
        <v xml:space="preserve">603-CE     88" x 54" Concrete Arch Pipe, Class A IV </v>
      </c>
      <c r="B1559" s="13" t="s">
        <v>1887</v>
      </c>
      <c r="C1559" s="13" t="s">
        <v>1925</v>
      </c>
      <c r="D1559" s="13" t="s">
        <v>230</v>
      </c>
      <c r="E1559" s="13" t="s">
        <v>1569</v>
      </c>
      <c r="F1559" s="13" t="s">
        <v>188</v>
      </c>
      <c r="G1559" s="13" t="s">
        <v>189</v>
      </c>
      <c r="H1559" s="13" t="s">
        <v>190</v>
      </c>
      <c r="I1559" s="13">
        <v>1558</v>
      </c>
    </row>
    <row r="1560" spans="1:9" x14ac:dyDescent="0.25">
      <c r="A1560" s="13" t="str">
        <f t="shared" si="24"/>
        <v xml:space="preserve">603-CE     88" x 54" Concrete Arch Pipe, Class A IV, Class B Bedding </v>
      </c>
      <c r="B1560" s="13" t="s">
        <v>1887</v>
      </c>
      <c r="C1560" s="13" t="s">
        <v>1926</v>
      </c>
      <c r="D1560" s="13" t="s">
        <v>230</v>
      </c>
      <c r="E1560" s="13" t="s">
        <v>1569</v>
      </c>
      <c r="F1560" s="13" t="s">
        <v>188</v>
      </c>
      <c r="G1560" s="13" t="s">
        <v>189</v>
      </c>
      <c r="H1560" s="13" t="s">
        <v>190</v>
      </c>
      <c r="I1560" s="13">
        <v>1559</v>
      </c>
    </row>
    <row r="1561" spans="1:9" x14ac:dyDescent="0.25">
      <c r="A1561" s="13" t="str">
        <f t="shared" si="24"/>
        <v xml:space="preserve">603-CE     114" x 77" Concrete Arch Pipe, Class A III </v>
      </c>
      <c r="B1561" s="13" t="s">
        <v>1887</v>
      </c>
      <c r="C1561" s="13" t="s">
        <v>1927</v>
      </c>
      <c r="D1561" s="13" t="s">
        <v>230</v>
      </c>
      <c r="E1561" s="13" t="s">
        <v>1569</v>
      </c>
      <c r="F1561" s="13" t="s">
        <v>188</v>
      </c>
      <c r="G1561" s="13" t="s">
        <v>189</v>
      </c>
      <c r="H1561" s="13" t="s">
        <v>190</v>
      </c>
      <c r="I1561" s="13">
        <v>1560</v>
      </c>
    </row>
    <row r="1562" spans="1:9" x14ac:dyDescent="0.25">
      <c r="A1562" s="13" t="str">
        <f t="shared" si="24"/>
        <v xml:space="preserve">603-CE     44" x 27" Concrete Arch Pipe, Class A IV, Jacked or Bored </v>
      </c>
      <c r="B1562" s="13" t="s">
        <v>1887</v>
      </c>
      <c r="C1562" s="13" t="s">
        <v>1928</v>
      </c>
      <c r="D1562" s="13" t="s">
        <v>230</v>
      </c>
      <c r="E1562" s="13" t="s">
        <v>1569</v>
      </c>
      <c r="F1562" s="13" t="s">
        <v>188</v>
      </c>
      <c r="G1562" s="13" t="s">
        <v>189</v>
      </c>
      <c r="H1562" s="13" t="s">
        <v>190</v>
      </c>
      <c r="I1562" s="13">
        <v>1561</v>
      </c>
    </row>
    <row r="1563" spans="1:9" x14ac:dyDescent="0.25">
      <c r="A1563" s="13" t="str">
        <f t="shared" si="24"/>
        <v xml:space="preserve">603-CE     36" x 23" Concrete Arch Pipe, Class A V, Jacked or Bored </v>
      </c>
      <c r="B1563" s="13" t="s">
        <v>1887</v>
      </c>
      <c r="C1563" s="13" t="s">
        <v>1929</v>
      </c>
      <c r="D1563" s="13" t="s">
        <v>230</v>
      </c>
      <c r="E1563" s="13" t="s">
        <v>1569</v>
      </c>
      <c r="F1563" s="13" t="s">
        <v>188</v>
      </c>
      <c r="G1563" s="13" t="s">
        <v>189</v>
      </c>
      <c r="H1563" s="13" t="s">
        <v>190</v>
      </c>
      <c r="I1563" s="13">
        <v>1562</v>
      </c>
    </row>
    <row r="1564" spans="1:9" x14ac:dyDescent="0.25">
      <c r="A1564" s="13" t="str">
        <f t="shared" si="24"/>
        <v xml:space="preserve">603-CE     44" x 27" Concrete Arch Pipe, Class A V, Jacked or Bored </v>
      </c>
      <c r="B1564" s="13" t="s">
        <v>1887</v>
      </c>
      <c r="C1564" s="13" t="s">
        <v>1930</v>
      </c>
      <c r="D1564" s="13" t="s">
        <v>230</v>
      </c>
      <c r="E1564" s="13" t="s">
        <v>1569</v>
      </c>
      <c r="F1564" s="13" t="s">
        <v>188</v>
      </c>
      <c r="G1564" s="13" t="s">
        <v>189</v>
      </c>
      <c r="H1564" s="13" t="s">
        <v>190</v>
      </c>
      <c r="I1564" s="13">
        <v>1563</v>
      </c>
    </row>
    <row r="1565" spans="1:9" x14ac:dyDescent="0.25">
      <c r="A1565" s="13" t="str">
        <f t="shared" si="24"/>
        <v xml:space="preserve">603-CF     18" x 11" Concrete Arch Pipe End Section </v>
      </c>
      <c r="B1565" s="13" t="s">
        <v>1931</v>
      </c>
      <c r="C1565" s="13" t="s">
        <v>1932</v>
      </c>
      <c r="D1565" s="13" t="s">
        <v>207</v>
      </c>
      <c r="E1565" s="13" t="s">
        <v>1569</v>
      </c>
      <c r="F1565" s="13" t="s">
        <v>188</v>
      </c>
      <c r="G1565" s="13" t="s">
        <v>189</v>
      </c>
      <c r="H1565" s="13" t="s">
        <v>190</v>
      </c>
      <c r="I1565" s="13">
        <v>1564</v>
      </c>
    </row>
    <row r="1566" spans="1:9" x14ac:dyDescent="0.25">
      <c r="A1566" s="13" t="str">
        <f t="shared" si="24"/>
        <v xml:space="preserve">603-CF     22" x 13" Concrete Arch Pipe End Section </v>
      </c>
      <c r="B1566" s="13" t="s">
        <v>1931</v>
      </c>
      <c r="C1566" s="13" t="s">
        <v>1933</v>
      </c>
      <c r="D1566" s="13" t="s">
        <v>207</v>
      </c>
      <c r="E1566" s="13" t="s">
        <v>1569</v>
      </c>
      <c r="F1566" s="13" t="s">
        <v>188</v>
      </c>
      <c r="G1566" s="13" t="s">
        <v>189</v>
      </c>
      <c r="H1566" s="13" t="s">
        <v>190</v>
      </c>
      <c r="I1566" s="13">
        <v>1565</v>
      </c>
    </row>
    <row r="1567" spans="1:9" x14ac:dyDescent="0.25">
      <c r="A1567" s="13" t="str">
        <f t="shared" si="24"/>
        <v xml:space="preserve">603-CF     29" x 18" Concrete Arch Pipe End Section </v>
      </c>
      <c r="B1567" s="13" t="s">
        <v>1931</v>
      </c>
      <c r="C1567" s="13" t="s">
        <v>1934</v>
      </c>
      <c r="D1567" s="13" t="s">
        <v>207</v>
      </c>
      <c r="E1567" s="13" t="s">
        <v>1569</v>
      </c>
      <c r="F1567" s="13" t="s">
        <v>188</v>
      </c>
      <c r="G1567" s="13" t="s">
        <v>189</v>
      </c>
      <c r="H1567" s="13" t="s">
        <v>190</v>
      </c>
      <c r="I1567" s="13">
        <v>1566</v>
      </c>
    </row>
    <row r="1568" spans="1:9" x14ac:dyDescent="0.25">
      <c r="A1568" s="13" t="str">
        <f t="shared" si="24"/>
        <v xml:space="preserve">603-CF     36" x 23" Concrete Arch Pipe End Section </v>
      </c>
      <c r="B1568" s="13" t="s">
        <v>1931</v>
      </c>
      <c r="C1568" s="13" t="s">
        <v>1935</v>
      </c>
      <c r="D1568" s="13" t="s">
        <v>207</v>
      </c>
      <c r="E1568" s="13" t="s">
        <v>1569</v>
      </c>
      <c r="F1568" s="13" t="s">
        <v>188</v>
      </c>
      <c r="G1568" s="13" t="s">
        <v>189</v>
      </c>
      <c r="H1568" s="13" t="s">
        <v>190</v>
      </c>
      <c r="I1568" s="13">
        <v>1567</v>
      </c>
    </row>
    <row r="1569" spans="1:9" x14ac:dyDescent="0.25">
      <c r="A1569" s="13" t="str">
        <f t="shared" si="24"/>
        <v xml:space="preserve">603-CF     44" x 27" Concrete Arch Pipe End Section </v>
      </c>
      <c r="B1569" s="13" t="s">
        <v>1931</v>
      </c>
      <c r="C1569" s="13" t="s">
        <v>1936</v>
      </c>
      <c r="D1569" s="13" t="s">
        <v>207</v>
      </c>
      <c r="E1569" s="13" t="s">
        <v>1569</v>
      </c>
      <c r="F1569" s="13" t="s">
        <v>188</v>
      </c>
      <c r="G1569" s="13" t="s">
        <v>189</v>
      </c>
      <c r="H1569" s="13" t="s">
        <v>190</v>
      </c>
      <c r="I1569" s="13">
        <v>1568</v>
      </c>
    </row>
    <row r="1570" spans="1:9" x14ac:dyDescent="0.25">
      <c r="A1570" s="13" t="str">
        <f t="shared" si="24"/>
        <v xml:space="preserve">603-CF     51" x 31" Concrete Arch Pipe End Section </v>
      </c>
      <c r="B1570" s="13" t="s">
        <v>1931</v>
      </c>
      <c r="C1570" s="13" t="s">
        <v>1937</v>
      </c>
      <c r="D1570" s="13" t="s">
        <v>207</v>
      </c>
      <c r="E1570" s="13" t="s">
        <v>1569</v>
      </c>
      <c r="F1570" s="13" t="s">
        <v>188</v>
      </c>
      <c r="G1570" s="13" t="s">
        <v>189</v>
      </c>
      <c r="H1570" s="13" t="s">
        <v>190</v>
      </c>
      <c r="I1570" s="13">
        <v>1569</v>
      </c>
    </row>
    <row r="1571" spans="1:9" x14ac:dyDescent="0.25">
      <c r="A1571" s="13" t="str">
        <f t="shared" si="24"/>
        <v xml:space="preserve">603-CF     58" x 36" Concrete Arch Pipe End Section </v>
      </c>
      <c r="B1571" s="13" t="s">
        <v>1931</v>
      </c>
      <c r="C1571" s="13" t="s">
        <v>1938</v>
      </c>
      <c r="D1571" s="13" t="s">
        <v>207</v>
      </c>
      <c r="E1571" s="13" t="s">
        <v>1569</v>
      </c>
      <c r="F1571" s="13" t="s">
        <v>188</v>
      </c>
      <c r="G1571" s="13" t="s">
        <v>189</v>
      </c>
      <c r="H1571" s="13" t="s">
        <v>190</v>
      </c>
      <c r="I1571" s="13">
        <v>1570</v>
      </c>
    </row>
    <row r="1572" spans="1:9" x14ac:dyDescent="0.25">
      <c r="A1572" s="13" t="str">
        <f t="shared" si="24"/>
        <v xml:space="preserve">603-CF     65" x 40" Concrete Arch Pipe End Section </v>
      </c>
      <c r="B1572" s="13" t="s">
        <v>1931</v>
      </c>
      <c r="C1572" s="13" t="s">
        <v>1939</v>
      </c>
      <c r="D1572" s="13" t="s">
        <v>207</v>
      </c>
      <c r="E1572" s="13" t="s">
        <v>1569</v>
      </c>
      <c r="F1572" s="13" t="s">
        <v>188</v>
      </c>
      <c r="G1572" s="13" t="s">
        <v>189</v>
      </c>
      <c r="H1572" s="13" t="s">
        <v>190</v>
      </c>
      <c r="I1572" s="13">
        <v>1571</v>
      </c>
    </row>
    <row r="1573" spans="1:9" x14ac:dyDescent="0.25">
      <c r="A1573" s="13" t="str">
        <f t="shared" si="24"/>
        <v xml:space="preserve">603-CF     73" x 45" Concrete Arch Pipe End Section </v>
      </c>
      <c r="B1573" s="13" t="s">
        <v>1931</v>
      </c>
      <c r="C1573" s="13" t="s">
        <v>1940</v>
      </c>
      <c r="D1573" s="13" t="s">
        <v>207</v>
      </c>
      <c r="E1573" s="13" t="s">
        <v>1569</v>
      </c>
      <c r="F1573" s="13" t="s">
        <v>188</v>
      </c>
      <c r="G1573" s="13" t="s">
        <v>189</v>
      </c>
      <c r="H1573" s="13" t="s">
        <v>190</v>
      </c>
      <c r="I1573" s="13">
        <v>1572</v>
      </c>
    </row>
    <row r="1574" spans="1:9" x14ac:dyDescent="0.25">
      <c r="A1574" s="13" t="str">
        <f t="shared" si="24"/>
        <v xml:space="preserve">603-CF     88" x 54" Concrete Arch Pipe End Section </v>
      </c>
      <c r="B1574" s="13" t="s">
        <v>1931</v>
      </c>
      <c r="C1574" s="13" t="s">
        <v>1941</v>
      </c>
      <c r="D1574" s="13" t="s">
        <v>207</v>
      </c>
      <c r="E1574" s="13" t="s">
        <v>1569</v>
      </c>
      <c r="F1574" s="13" t="s">
        <v>188</v>
      </c>
      <c r="G1574" s="13" t="s">
        <v>189</v>
      </c>
      <c r="H1574" s="13" t="s">
        <v>190</v>
      </c>
      <c r="I1574" s="13">
        <v>1573</v>
      </c>
    </row>
    <row r="1575" spans="1:9" x14ac:dyDescent="0.25">
      <c r="A1575" s="13" t="str">
        <f t="shared" si="24"/>
        <v xml:space="preserve">907-603-CG 15" Reinforced Concrete Pipe, Slotted Drain Pipe </v>
      </c>
      <c r="B1575" s="13" t="s">
        <v>1942</v>
      </c>
      <c r="C1575" s="13" t="s">
        <v>1943</v>
      </c>
      <c r="D1575" s="13" t="s">
        <v>230</v>
      </c>
      <c r="E1575" s="13" t="s">
        <v>1569</v>
      </c>
      <c r="F1575" s="13" t="s">
        <v>188</v>
      </c>
      <c r="G1575" s="13" t="s">
        <v>189</v>
      </c>
      <c r="H1575" s="13" t="s">
        <v>190</v>
      </c>
      <c r="I1575" s="13">
        <v>1574</v>
      </c>
    </row>
    <row r="1576" spans="1:9" x14ac:dyDescent="0.25">
      <c r="A1576" s="13" t="str">
        <f t="shared" si="24"/>
        <v xml:space="preserve">907-603-D  18" Cured-In-Place Pipe </v>
      </c>
      <c r="B1576" s="13" t="s">
        <v>1944</v>
      </c>
      <c r="C1576" s="13" t="s">
        <v>1945</v>
      </c>
      <c r="D1576" s="13" t="s">
        <v>230</v>
      </c>
      <c r="E1576" s="13" t="s">
        <v>1569</v>
      </c>
      <c r="F1576" s="13" t="s">
        <v>188</v>
      </c>
      <c r="G1576" s="13" t="s">
        <v>189</v>
      </c>
      <c r="H1576" s="13" t="s">
        <v>190</v>
      </c>
      <c r="I1576" s="13">
        <v>1575</v>
      </c>
    </row>
    <row r="1577" spans="1:9" x14ac:dyDescent="0.25">
      <c r="A1577" s="13" t="str">
        <f t="shared" si="24"/>
        <v xml:space="preserve">907-603-D  22" X 13" Cured-In-Place Pipe </v>
      </c>
      <c r="B1577" s="13" t="s">
        <v>1944</v>
      </c>
      <c r="C1577" s="13" t="s">
        <v>1946</v>
      </c>
      <c r="D1577" s="13" t="s">
        <v>230</v>
      </c>
      <c r="E1577" s="13" t="s">
        <v>1569</v>
      </c>
      <c r="F1577" s="13" t="s">
        <v>188</v>
      </c>
      <c r="G1577" s="13" t="s">
        <v>189</v>
      </c>
      <c r="H1577" s="13" t="s">
        <v>190</v>
      </c>
      <c r="I1577" s="13">
        <v>1576</v>
      </c>
    </row>
    <row r="1578" spans="1:9" x14ac:dyDescent="0.25">
      <c r="A1578" s="13" t="str">
        <f t="shared" si="24"/>
        <v xml:space="preserve">907-603-D  24" Cured-In-Place Pipe </v>
      </c>
      <c r="B1578" s="13" t="s">
        <v>1944</v>
      </c>
      <c r="C1578" s="13" t="s">
        <v>1947</v>
      </c>
      <c r="D1578" s="13" t="s">
        <v>230</v>
      </c>
      <c r="E1578" s="13" t="s">
        <v>1569</v>
      </c>
      <c r="F1578" s="13" t="s">
        <v>188</v>
      </c>
      <c r="G1578" s="13" t="s">
        <v>189</v>
      </c>
      <c r="H1578" s="13" t="s">
        <v>190</v>
      </c>
      <c r="I1578" s="13">
        <v>1577</v>
      </c>
    </row>
    <row r="1579" spans="1:9" x14ac:dyDescent="0.25">
      <c r="A1579" s="13" t="str">
        <f t="shared" si="24"/>
        <v xml:space="preserve">907-603-D  30" Cured-In-Place Pipe </v>
      </c>
      <c r="B1579" s="13" t="s">
        <v>1944</v>
      </c>
      <c r="C1579" s="13" t="s">
        <v>1948</v>
      </c>
      <c r="D1579" s="13" t="s">
        <v>230</v>
      </c>
      <c r="E1579" s="13" t="s">
        <v>1569</v>
      </c>
      <c r="F1579" s="13" t="s">
        <v>188</v>
      </c>
      <c r="G1579" s="13" t="s">
        <v>189</v>
      </c>
      <c r="H1579" s="13" t="s">
        <v>190</v>
      </c>
      <c r="I1579" s="13">
        <v>1578</v>
      </c>
    </row>
    <row r="1580" spans="1:9" x14ac:dyDescent="0.25">
      <c r="A1580" s="13" t="str">
        <f t="shared" si="24"/>
        <v xml:space="preserve">907-603-D  48" Cured-In-Place Pipe </v>
      </c>
      <c r="B1580" s="13" t="s">
        <v>1944</v>
      </c>
      <c r="C1580" s="13" t="s">
        <v>1949</v>
      </c>
      <c r="D1580" s="13" t="s">
        <v>230</v>
      </c>
      <c r="E1580" s="13" t="s">
        <v>1569</v>
      </c>
      <c r="F1580" s="13" t="s">
        <v>188</v>
      </c>
      <c r="G1580" s="13" t="s">
        <v>189</v>
      </c>
      <c r="H1580" s="13" t="s">
        <v>190</v>
      </c>
      <c r="I1580" s="13">
        <v>1579</v>
      </c>
    </row>
    <row r="1581" spans="1:9" x14ac:dyDescent="0.25">
      <c r="A1581" s="13" t="str">
        <f t="shared" si="24"/>
        <v xml:space="preserve">907-603-D  54" Cured-In-Place Pipe </v>
      </c>
      <c r="B1581" s="13" t="s">
        <v>1944</v>
      </c>
      <c r="C1581" s="13" t="s">
        <v>1950</v>
      </c>
      <c r="D1581" s="13" t="s">
        <v>230</v>
      </c>
      <c r="E1581" s="13" t="s">
        <v>1569</v>
      </c>
      <c r="F1581" s="13" t="s">
        <v>188</v>
      </c>
      <c r="G1581" s="13" t="s">
        <v>189</v>
      </c>
      <c r="H1581" s="13" t="s">
        <v>190</v>
      </c>
      <c r="I1581" s="13">
        <v>1580</v>
      </c>
    </row>
    <row r="1582" spans="1:9" x14ac:dyDescent="0.25">
      <c r="A1582" s="13" t="str">
        <f t="shared" si="24"/>
        <v xml:space="preserve">907-603-D  60" Cured-In-Place Pipe </v>
      </c>
      <c r="B1582" s="13" t="s">
        <v>1944</v>
      </c>
      <c r="C1582" s="13" t="s">
        <v>1951</v>
      </c>
      <c r="D1582" s="13" t="s">
        <v>230</v>
      </c>
      <c r="E1582" s="13" t="s">
        <v>1569</v>
      </c>
      <c r="F1582" s="13" t="s">
        <v>188</v>
      </c>
      <c r="G1582" s="13" t="s">
        <v>189</v>
      </c>
      <c r="H1582" s="13" t="s">
        <v>190</v>
      </c>
      <c r="I1582" s="13">
        <v>1581</v>
      </c>
    </row>
    <row r="1583" spans="1:9" x14ac:dyDescent="0.25">
      <c r="A1583" s="13" t="str">
        <f t="shared" si="24"/>
        <v xml:space="preserve">907-603-D  8" Cured-In-Place Pipe </v>
      </c>
      <c r="B1583" s="13" t="s">
        <v>1944</v>
      </c>
      <c r="C1583" s="13" t="s">
        <v>1952</v>
      </c>
      <c r="D1583" s="13" t="s">
        <v>230</v>
      </c>
      <c r="E1583" s="13" t="s">
        <v>1569</v>
      </c>
      <c r="F1583" s="13" t="s">
        <v>188</v>
      </c>
      <c r="G1583" s="13" t="s">
        <v>189</v>
      </c>
      <c r="H1583" s="13" t="s">
        <v>190</v>
      </c>
      <c r="I1583" s="13">
        <v>1582</v>
      </c>
    </row>
    <row r="1584" spans="1:9" x14ac:dyDescent="0.25">
      <c r="A1584" s="13" t="str">
        <f t="shared" si="24"/>
        <v xml:space="preserve">907-603-D  15" Cured-In-Place Pipe </v>
      </c>
      <c r="B1584" s="13" t="s">
        <v>1944</v>
      </c>
      <c r="C1584" s="13" t="s">
        <v>1953</v>
      </c>
      <c r="D1584" s="13" t="s">
        <v>230</v>
      </c>
      <c r="E1584" s="13" t="s">
        <v>1569</v>
      </c>
      <c r="F1584" s="13" t="s">
        <v>188</v>
      </c>
      <c r="G1584" s="13" t="s">
        <v>189</v>
      </c>
      <c r="H1584" s="13" t="s">
        <v>190</v>
      </c>
      <c r="I1584" s="13">
        <v>1583</v>
      </c>
    </row>
    <row r="1585" spans="1:9" x14ac:dyDescent="0.25">
      <c r="A1585" s="13" t="str">
        <f t="shared" si="24"/>
        <v xml:space="preserve">907-603-D  42" Cured-In-Place Pipe </v>
      </c>
      <c r="B1585" s="13" t="s">
        <v>1944</v>
      </c>
      <c r="C1585" s="13" t="s">
        <v>1954</v>
      </c>
      <c r="D1585" s="13" t="s">
        <v>230</v>
      </c>
      <c r="E1585" s="13" t="s">
        <v>1569</v>
      </c>
      <c r="F1585" s="13" t="s">
        <v>188</v>
      </c>
      <c r="G1585" s="13" t="s">
        <v>189</v>
      </c>
      <c r="H1585" s="13" t="s">
        <v>190</v>
      </c>
      <c r="I1585" s="13">
        <v>1584</v>
      </c>
    </row>
    <row r="1586" spans="1:9" x14ac:dyDescent="0.25">
      <c r="A1586" s="13" t="str">
        <f t="shared" si="24"/>
        <v xml:space="preserve">907-603-D  36" Cured-In-Place Pipe </v>
      </c>
      <c r="B1586" s="13" t="s">
        <v>1944</v>
      </c>
      <c r="C1586" s="13" t="s">
        <v>1955</v>
      </c>
      <c r="D1586" s="13" t="s">
        <v>230</v>
      </c>
      <c r="E1586" s="13" t="s">
        <v>1569</v>
      </c>
      <c r="F1586" s="13" t="s">
        <v>188</v>
      </c>
      <c r="G1586" s="13" t="s">
        <v>189</v>
      </c>
      <c r="H1586" s="13" t="s">
        <v>190</v>
      </c>
      <c r="I1586" s="13">
        <v>1585</v>
      </c>
    </row>
    <row r="1587" spans="1:9" x14ac:dyDescent="0.25">
      <c r="A1587" s="13" t="str">
        <f t="shared" si="24"/>
        <v xml:space="preserve">907-603-E  4' x 5' Centrifugally Cast-In-Place Liner </v>
      </c>
      <c r="B1587" s="13" t="s">
        <v>1956</v>
      </c>
      <c r="C1587" s="13" t="s">
        <v>1957</v>
      </c>
      <c r="D1587" s="13" t="s">
        <v>230</v>
      </c>
      <c r="E1587" s="13" t="s">
        <v>1569</v>
      </c>
      <c r="F1587" s="13" t="s">
        <v>188</v>
      </c>
      <c r="G1587" s="13" t="s">
        <v>189</v>
      </c>
      <c r="H1587" s="13" t="s">
        <v>190</v>
      </c>
      <c r="I1587" s="13">
        <v>1586</v>
      </c>
    </row>
    <row r="1588" spans="1:9" x14ac:dyDescent="0.25">
      <c r="A1588" s="13" t="str">
        <f t="shared" si="24"/>
        <v xml:space="preserve">907-603-E  6' x 4' Centrifugally Cast-In-Place Liner </v>
      </c>
      <c r="B1588" s="13" t="s">
        <v>1956</v>
      </c>
      <c r="C1588" s="13" t="s">
        <v>1958</v>
      </c>
      <c r="D1588" s="13" t="s">
        <v>230</v>
      </c>
      <c r="E1588" s="13" t="s">
        <v>1569</v>
      </c>
      <c r="F1588" s="13" t="s">
        <v>188</v>
      </c>
      <c r="G1588" s="13" t="s">
        <v>189</v>
      </c>
      <c r="H1588" s="13" t="s">
        <v>190</v>
      </c>
      <c r="I1588" s="13">
        <v>1587</v>
      </c>
    </row>
    <row r="1589" spans="1:9" x14ac:dyDescent="0.25">
      <c r="A1589" s="13" t="str">
        <f t="shared" si="24"/>
        <v xml:space="preserve">603-MA     18" Polymer Coated Corrugated Metal Pipe, 14 Gauge, 2 2/3" x 1/2" Corrugation </v>
      </c>
      <c r="B1589" s="13" t="s">
        <v>1959</v>
      </c>
      <c r="C1589" s="13" t="s">
        <v>1960</v>
      </c>
      <c r="D1589" s="13" t="s">
        <v>230</v>
      </c>
      <c r="E1589" s="13" t="s">
        <v>1569</v>
      </c>
      <c r="F1589" s="13" t="s">
        <v>188</v>
      </c>
      <c r="G1589" s="13" t="s">
        <v>189</v>
      </c>
      <c r="H1589" s="13" t="s">
        <v>190</v>
      </c>
      <c r="I1589" s="13">
        <v>1588</v>
      </c>
    </row>
    <row r="1590" spans="1:9" x14ac:dyDescent="0.25">
      <c r="A1590" s="13" t="str">
        <f t="shared" si="24"/>
        <v xml:space="preserve">603-MC     51" x 31" Polymer Coated Corrugated Metal Arch Pipe, 10 Gauge, 2 2/3" x 1/2" Corrugation </v>
      </c>
      <c r="B1590" s="13" t="s">
        <v>1961</v>
      </c>
      <c r="C1590" s="13" t="s">
        <v>1962</v>
      </c>
      <c r="D1590" s="13" t="s">
        <v>230</v>
      </c>
      <c r="E1590" s="13" t="s">
        <v>1569</v>
      </c>
      <c r="F1590" s="13" t="s">
        <v>188</v>
      </c>
      <c r="G1590" s="13" t="s">
        <v>189</v>
      </c>
      <c r="H1590" s="13" t="s">
        <v>190</v>
      </c>
      <c r="I1590" s="13">
        <v>1589</v>
      </c>
    </row>
    <row r="1591" spans="1:9" x14ac:dyDescent="0.25">
      <c r="A1591" s="13" t="str">
        <f t="shared" si="24"/>
        <v xml:space="preserve">603-MC     58" x 36" Polymer Coated Corrugated Metal Arch Pipe, 10 Gauge, 2 2/3" x 1/2" Corrugation </v>
      </c>
      <c r="B1591" s="13" t="s">
        <v>1961</v>
      </c>
      <c r="C1591" s="13" t="s">
        <v>1963</v>
      </c>
      <c r="D1591" s="13" t="s">
        <v>230</v>
      </c>
      <c r="E1591" s="13" t="s">
        <v>1569</v>
      </c>
      <c r="F1591" s="13" t="s">
        <v>188</v>
      </c>
      <c r="G1591" s="13" t="s">
        <v>189</v>
      </c>
      <c r="H1591" s="13" t="s">
        <v>190</v>
      </c>
      <c r="I1591" s="13">
        <v>1590</v>
      </c>
    </row>
    <row r="1592" spans="1:9" x14ac:dyDescent="0.25">
      <c r="A1592" s="13" t="str">
        <f t="shared" si="24"/>
        <v xml:space="preserve">603-MC     65" x 40" Polymer Coated Corrugated Metal Arch Pipe, 10 Gauge, 2 2/3" x 1/2" Corrugation </v>
      </c>
      <c r="B1592" s="13" t="s">
        <v>1961</v>
      </c>
      <c r="C1592" s="13" t="s">
        <v>1964</v>
      </c>
      <c r="D1592" s="13" t="s">
        <v>230</v>
      </c>
      <c r="E1592" s="13" t="s">
        <v>1569</v>
      </c>
      <c r="F1592" s="13" t="s">
        <v>188</v>
      </c>
      <c r="G1592" s="13" t="s">
        <v>189</v>
      </c>
      <c r="H1592" s="13" t="s">
        <v>190</v>
      </c>
      <c r="I1592" s="13">
        <v>1591</v>
      </c>
    </row>
    <row r="1593" spans="1:9" x14ac:dyDescent="0.25">
      <c r="A1593" s="13" t="str">
        <f t="shared" si="24"/>
        <v xml:space="preserve">603-MC     73" x 45" Polymer Coated Corrugated Metal Arch Pipe, 10 Gauge, 2 2/3" x 1/2" Corrugation </v>
      </c>
      <c r="B1593" s="13" t="s">
        <v>1961</v>
      </c>
      <c r="C1593" s="13" t="s">
        <v>1965</v>
      </c>
      <c r="D1593" s="13" t="s">
        <v>230</v>
      </c>
      <c r="E1593" s="13" t="s">
        <v>1569</v>
      </c>
      <c r="F1593" s="13" t="s">
        <v>188</v>
      </c>
      <c r="G1593" s="13" t="s">
        <v>189</v>
      </c>
      <c r="H1593" s="13" t="s">
        <v>190</v>
      </c>
      <c r="I1593" s="13">
        <v>1592</v>
      </c>
    </row>
    <row r="1594" spans="1:9" x14ac:dyDescent="0.25">
      <c r="A1594" s="13" t="str">
        <f t="shared" si="24"/>
        <v xml:space="preserve">603-MC     49" x 33" Polymer Coated Corrugated Metal Arch Pipe, 12 Gauge, 2 2/3" x 1/2" Corrugation </v>
      </c>
      <c r="B1594" s="13" t="s">
        <v>1961</v>
      </c>
      <c r="C1594" s="13" t="s">
        <v>1966</v>
      </c>
      <c r="D1594" s="13" t="s">
        <v>230</v>
      </c>
      <c r="E1594" s="13" t="s">
        <v>1569</v>
      </c>
      <c r="F1594" s="13" t="s">
        <v>188</v>
      </c>
      <c r="G1594" s="13" t="s">
        <v>189</v>
      </c>
      <c r="H1594" s="13" t="s">
        <v>190</v>
      </c>
      <c r="I1594" s="13">
        <v>1593</v>
      </c>
    </row>
    <row r="1595" spans="1:9" x14ac:dyDescent="0.25">
      <c r="A1595" s="13" t="str">
        <f t="shared" si="24"/>
        <v xml:space="preserve">907-603-MK 12" Slotted Drain Pipe </v>
      </c>
      <c r="B1595" s="13" t="s">
        <v>1967</v>
      </c>
      <c r="C1595" s="13" t="s">
        <v>1968</v>
      </c>
      <c r="D1595" s="13" t="s">
        <v>230</v>
      </c>
      <c r="E1595" s="13" t="s">
        <v>1569</v>
      </c>
      <c r="F1595" s="13" t="s">
        <v>188</v>
      </c>
      <c r="G1595" s="13" t="s">
        <v>189</v>
      </c>
      <c r="H1595" s="13" t="s">
        <v>190</v>
      </c>
      <c r="I1595" s="13">
        <v>1594</v>
      </c>
    </row>
    <row r="1596" spans="1:9" x14ac:dyDescent="0.25">
      <c r="A1596" s="13" t="str">
        <f t="shared" si="24"/>
        <v xml:space="preserve">907-603-MK 15" Slotted Drain Pipe </v>
      </c>
      <c r="B1596" s="13" t="s">
        <v>1967</v>
      </c>
      <c r="C1596" s="13" t="s">
        <v>1969</v>
      </c>
      <c r="D1596" s="13" t="s">
        <v>230</v>
      </c>
      <c r="E1596" s="13" t="s">
        <v>1569</v>
      </c>
      <c r="F1596" s="13" t="s">
        <v>188</v>
      </c>
      <c r="G1596" s="13" t="s">
        <v>189</v>
      </c>
      <c r="H1596" s="13" t="s">
        <v>190</v>
      </c>
      <c r="I1596" s="13">
        <v>1595</v>
      </c>
    </row>
    <row r="1597" spans="1:9" x14ac:dyDescent="0.25">
      <c r="A1597" s="13" t="str">
        <f t="shared" si="24"/>
        <v xml:space="preserve">603-NC     157" x 98" Corrugated Aluminum Arch Pipe, 0.150 Gage, 9" x 2.5" Corrugation </v>
      </c>
      <c r="B1597" s="13" t="s">
        <v>1970</v>
      </c>
      <c r="C1597" s="13" t="s">
        <v>1971</v>
      </c>
      <c r="D1597" s="13" t="s">
        <v>230</v>
      </c>
      <c r="E1597" s="13" t="s">
        <v>1569</v>
      </c>
      <c r="F1597" s="13" t="s">
        <v>188</v>
      </c>
      <c r="G1597" s="13" t="s">
        <v>189</v>
      </c>
      <c r="H1597" s="13" t="s">
        <v>190</v>
      </c>
      <c r="I1597" s="13">
        <v>1596</v>
      </c>
    </row>
    <row r="1598" spans="1:9" x14ac:dyDescent="0.25">
      <c r="A1598" s="13" t="str">
        <f t="shared" si="24"/>
        <v xml:space="preserve">603-ND     157" x 98" Corrugated Aluminum End Section, 0.150 Gage </v>
      </c>
      <c r="B1598" s="13" t="s">
        <v>1972</v>
      </c>
      <c r="C1598" s="13" t="s">
        <v>1973</v>
      </c>
      <c r="D1598" s="13" t="s">
        <v>230</v>
      </c>
      <c r="E1598" s="13" t="s">
        <v>1569</v>
      </c>
      <c r="F1598" s="13" t="s">
        <v>188</v>
      </c>
      <c r="G1598" s="13" t="s">
        <v>189</v>
      </c>
      <c r="H1598" s="13" t="s">
        <v>190</v>
      </c>
      <c r="I1598" s="13">
        <v>1597</v>
      </c>
    </row>
    <row r="1599" spans="1:9" x14ac:dyDescent="0.25">
      <c r="A1599" s="13" t="str">
        <f t="shared" si="24"/>
        <v xml:space="preserve">603-PA     10' x 4' Precast Concrete Box Culvert </v>
      </c>
      <c r="B1599" s="13" t="s">
        <v>1974</v>
      </c>
      <c r="C1599" s="13" t="s">
        <v>1975</v>
      </c>
      <c r="D1599" s="13" t="s">
        <v>230</v>
      </c>
      <c r="E1599" s="13" t="s">
        <v>1569</v>
      </c>
      <c r="F1599" s="13" t="s">
        <v>188</v>
      </c>
      <c r="G1599" s="13" t="s">
        <v>189</v>
      </c>
      <c r="H1599" s="13" t="s">
        <v>190</v>
      </c>
      <c r="I1599" s="13">
        <v>1598</v>
      </c>
    </row>
    <row r="1600" spans="1:9" x14ac:dyDescent="0.25">
      <c r="A1600" s="13" t="str">
        <f t="shared" si="24"/>
        <v xml:space="preserve">603-PA     10' x 5' Precast Concrete Box Culvert </v>
      </c>
      <c r="B1600" s="13" t="s">
        <v>1974</v>
      </c>
      <c r="C1600" s="13" t="s">
        <v>1976</v>
      </c>
      <c r="D1600" s="13" t="s">
        <v>230</v>
      </c>
      <c r="E1600" s="13" t="s">
        <v>1569</v>
      </c>
      <c r="F1600" s="13" t="s">
        <v>188</v>
      </c>
      <c r="G1600" s="13" t="s">
        <v>189</v>
      </c>
      <c r="H1600" s="13" t="s">
        <v>190</v>
      </c>
      <c r="I1600" s="13">
        <v>1599</v>
      </c>
    </row>
    <row r="1601" spans="1:9" x14ac:dyDescent="0.25">
      <c r="A1601" s="13" t="str">
        <f t="shared" si="24"/>
        <v xml:space="preserve">603-PA     10' x 6' Precast Concrete Box Culvert </v>
      </c>
      <c r="B1601" s="13" t="s">
        <v>1974</v>
      </c>
      <c r="C1601" s="13" t="s">
        <v>1977</v>
      </c>
      <c r="D1601" s="13" t="s">
        <v>230</v>
      </c>
      <c r="E1601" s="13" t="s">
        <v>1569</v>
      </c>
      <c r="F1601" s="13" t="s">
        <v>188</v>
      </c>
      <c r="G1601" s="13" t="s">
        <v>189</v>
      </c>
      <c r="H1601" s="13" t="s">
        <v>190</v>
      </c>
      <c r="I1601" s="13">
        <v>1600</v>
      </c>
    </row>
    <row r="1602" spans="1:9" x14ac:dyDescent="0.25">
      <c r="A1602" s="13" t="str">
        <f t="shared" si="24"/>
        <v xml:space="preserve">603-PA     10' x 8' Precast Concrete Box Culvert </v>
      </c>
      <c r="B1602" s="13" t="s">
        <v>1974</v>
      </c>
      <c r="C1602" s="13" t="s">
        <v>1978</v>
      </c>
      <c r="D1602" s="13" t="s">
        <v>230</v>
      </c>
      <c r="E1602" s="13" t="s">
        <v>1569</v>
      </c>
      <c r="F1602" s="13" t="s">
        <v>188</v>
      </c>
      <c r="G1602" s="13" t="s">
        <v>189</v>
      </c>
      <c r="H1602" s="13" t="s">
        <v>190</v>
      </c>
      <c r="I1602" s="13">
        <v>1601</v>
      </c>
    </row>
    <row r="1603" spans="1:9" x14ac:dyDescent="0.25">
      <c r="A1603" s="13" t="str">
        <f t="shared" si="24"/>
        <v xml:space="preserve">603-PA     12' x 4' Precast Concrete Box Culvert </v>
      </c>
      <c r="B1603" s="13" t="s">
        <v>1974</v>
      </c>
      <c r="C1603" s="13" t="s">
        <v>1979</v>
      </c>
      <c r="D1603" s="13" t="s">
        <v>230</v>
      </c>
      <c r="E1603" s="13" t="s">
        <v>1569</v>
      </c>
      <c r="F1603" s="13" t="s">
        <v>188</v>
      </c>
      <c r="G1603" s="13" t="s">
        <v>189</v>
      </c>
      <c r="H1603" s="13" t="s">
        <v>190</v>
      </c>
      <c r="I1603" s="13">
        <v>1602</v>
      </c>
    </row>
    <row r="1604" spans="1:9" x14ac:dyDescent="0.25">
      <c r="A1604" s="13" t="str">
        <f t="shared" ref="A1604:A1667" si="25">_xlfn.CONCAT(B1604," ", C1604)</f>
        <v xml:space="preserve">603-PA     12' x 6' Precast Concrete Box Culvert </v>
      </c>
      <c r="B1604" s="13" t="s">
        <v>1974</v>
      </c>
      <c r="C1604" s="13" t="s">
        <v>1980</v>
      </c>
      <c r="D1604" s="13" t="s">
        <v>230</v>
      </c>
      <c r="E1604" s="13" t="s">
        <v>1569</v>
      </c>
      <c r="F1604" s="13" t="s">
        <v>188</v>
      </c>
      <c r="G1604" s="13" t="s">
        <v>189</v>
      </c>
      <c r="H1604" s="13" t="s">
        <v>190</v>
      </c>
      <c r="I1604" s="13">
        <v>1603</v>
      </c>
    </row>
    <row r="1605" spans="1:9" x14ac:dyDescent="0.25">
      <c r="A1605" s="13" t="str">
        <f t="shared" si="25"/>
        <v xml:space="preserve">603-PA     12' x 8' Precast Concrete Box Culvert </v>
      </c>
      <c r="B1605" s="13" t="s">
        <v>1974</v>
      </c>
      <c r="C1605" s="13" t="s">
        <v>1981</v>
      </c>
      <c r="D1605" s="13" t="s">
        <v>230</v>
      </c>
      <c r="E1605" s="13" t="s">
        <v>1569</v>
      </c>
      <c r="F1605" s="13" t="s">
        <v>188</v>
      </c>
      <c r="G1605" s="13" t="s">
        <v>189</v>
      </c>
      <c r="H1605" s="13" t="s">
        <v>190</v>
      </c>
      <c r="I1605" s="13">
        <v>1604</v>
      </c>
    </row>
    <row r="1606" spans="1:9" x14ac:dyDescent="0.25">
      <c r="A1606" s="13" t="str">
        <f t="shared" si="25"/>
        <v xml:space="preserve">603-PA     4' x 4' Precast Concrete Box Culvert </v>
      </c>
      <c r="B1606" s="13" t="s">
        <v>1974</v>
      </c>
      <c r="C1606" s="13" t="s">
        <v>1982</v>
      </c>
      <c r="D1606" s="13" t="s">
        <v>230</v>
      </c>
      <c r="E1606" s="13" t="s">
        <v>1569</v>
      </c>
      <c r="F1606" s="13" t="s">
        <v>188</v>
      </c>
      <c r="G1606" s="13" t="s">
        <v>189</v>
      </c>
      <c r="H1606" s="13" t="s">
        <v>190</v>
      </c>
      <c r="I1606" s="13">
        <v>1605</v>
      </c>
    </row>
    <row r="1607" spans="1:9" x14ac:dyDescent="0.25">
      <c r="A1607" s="13" t="str">
        <f t="shared" si="25"/>
        <v xml:space="preserve">603-PA     6' x 3' Precast Concrete Box Culvert </v>
      </c>
      <c r="B1607" s="13" t="s">
        <v>1974</v>
      </c>
      <c r="C1607" s="13" t="s">
        <v>1983</v>
      </c>
      <c r="D1607" s="13" t="s">
        <v>230</v>
      </c>
      <c r="E1607" s="13" t="s">
        <v>1569</v>
      </c>
      <c r="F1607" s="13" t="s">
        <v>188</v>
      </c>
      <c r="G1607" s="13" t="s">
        <v>189</v>
      </c>
      <c r="H1607" s="13" t="s">
        <v>190</v>
      </c>
      <c r="I1607" s="13">
        <v>1606</v>
      </c>
    </row>
    <row r="1608" spans="1:9" x14ac:dyDescent="0.25">
      <c r="A1608" s="13" t="str">
        <f t="shared" si="25"/>
        <v xml:space="preserve">603-PA     6' x 4' Precast Concrete Box Culvert </v>
      </c>
      <c r="B1608" s="13" t="s">
        <v>1974</v>
      </c>
      <c r="C1608" s="13" t="s">
        <v>1984</v>
      </c>
      <c r="D1608" s="13" t="s">
        <v>230</v>
      </c>
      <c r="E1608" s="13" t="s">
        <v>1569</v>
      </c>
      <c r="F1608" s="13" t="s">
        <v>188</v>
      </c>
      <c r="G1608" s="13" t="s">
        <v>189</v>
      </c>
      <c r="H1608" s="13" t="s">
        <v>190</v>
      </c>
      <c r="I1608" s="13">
        <v>1607</v>
      </c>
    </row>
    <row r="1609" spans="1:9" x14ac:dyDescent="0.25">
      <c r="A1609" s="13" t="str">
        <f t="shared" si="25"/>
        <v xml:space="preserve">603-PA     6' x 5' Precast Concrete Box Culvert </v>
      </c>
      <c r="B1609" s="13" t="s">
        <v>1974</v>
      </c>
      <c r="C1609" s="13" t="s">
        <v>1985</v>
      </c>
      <c r="D1609" s="13" t="s">
        <v>230</v>
      </c>
      <c r="E1609" s="13" t="s">
        <v>1569</v>
      </c>
      <c r="F1609" s="13" t="s">
        <v>188</v>
      </c>
      <c r="G1609" s="13" t="s">
        <v>189</v>
      </c>
      <c r="H1609" s="13" t="s">
        <v>190</v>
      </c>
      <c r="I1609" s="13">
        <v>1608</v>
      </c>
    </row>
    <row r="1610" spans="1:9" x14ac:dyDescent="0.25">
      <c r="A1610" s="13" t="str">
        <f t="shared" si="25"/>
        <v xml:space="preserve">603-PA     6' x 6' Precast Concrete Box Culvert </v>
      </c>
      <c r="B1610" s="13" t="s">
        <v>1974</v>
      </c>
      <c r="C1610" s="13" t="s">
        <v>1986</v>
      </c>
      <c r="D1610" s="13" t="s">
        <v>230</v>
      </c>
      <c r="E1610" s="13" t="s">
        <v>1569</v>
      </c>
      <c r="F1610" s="13" t="s">
        <v>188</v>
      </c>
      <c r="G1610" s="13" t="s">
        <v>189</v>
      </c>
      <c r="H1610" s="13" t="s">
        <v>190</v>
      </c>
      <c r="I1610" s="13">
        <v>1609</v>
      </c>
    </row>
    <row r="1611" spans="1:9" x14ac:dyDescent="0.25">
      <c r="A1611" s="13" t="str">
        <f t="shared" si="25"/>
        <v xml:space="preserve">603-PA     8' x 4' Precast Concrete Box Culvert </v>
      </c>
      <c r="B1611" s="13" t="s">
        <v>1974</v>
      </c>
      <c r="C1611" s="13" t="s">
        <v>1987</v>
      </c>
      <c r="D1611" s="13" t="s">
        <v>230</v>
      </c>
      <c r="E1611" s="13" t="s">
        <v>1569</v>
      </c>
      <c r="F1611" s="13" t="s">
        <v>188</v>
      </c>
      <c r="G1611" s="13" t="s">
        <v>189</v>
      </c>
      <c r="H1611" s="13" t="s">
        <v>190</v>
      </c>
      <c r="I1611" s="13">
        <v>1610</v>
      </c>
    </row>
    <row r="1612" spans="1:9" x14ac:dyDescent="0.25">
      <c r="A1612" s="13" t="str">
        <f t="shared" si="25"/>
        <v xml:space="preserve">603-PA     8' x 5' Precast Concrete Box Culvert </v>
      </c>
      <c r="B1612" s="13" t="s">
        <v>1974</v>
      </c>
      <c r="C1612" s="13" t="s">
        <v>1988</v>
      </c>
      <c r="D1612" s="13" t="s">
        <v>230</v>
      </c>
      <c r="E1612" s="13" t="s">
        <v>1569</v>
      </c>
      <c r="F1612" s="13" t="s">
        <v>188</v>
      </c>
      <c r="G1612" s="13" t="s">
        <v>189</v>
      </c>
      <c r="H1612" s="13" t="s">
        <v>190</v>
      </c>
      <c r="I1612" s="13">
        <v>1611</v>
      </c>
    </row>
    <row r="1613" spans="1:9" x14ac:dyDescent="0.25">
      <c r="A1613" s="13" t="str">
        <f t="shared" si="25"/>
        <v xml:space="preserve">603-PA     8' x 6' Precast Concrete Box Culvert </v>
      </c>
      <c r="B1613" s="13" t="s">
        <v>1974</v>
      </c>
      <c r="C1613" s="13" t="s">
        <v>1989</v>
      </c>
      <c r="D1613" s="13" t="s">
        <v>230</v>
      </c>
      <c r="E1613" s="13" t="s">
        <v>1569</v>
      </c>
      <c r="F1613" s="13" t="s">
        <v>188</v>
      </c>
      <c r="G1613" s="13" t="s">
        <v>189</v>
      </c>
      <c r="H1613" s="13" t="s">
        <v>190</v>
      </c>
      <c r="I1613" s="13">
        <v>1612</v>
      </c>
    </row>
    <row r="1614" spans="1:9" x14ac:dyDescent="0.25">
      <c r="A1614" s="13" t="str">
        <f t="shared" si="25"/>
        <v xml:space="preserve">603-PA     8' x 8' Precast Concrete Box Culvert </v>
      </c>
      <c r="B1614" s="13" t="s">
        <v>1974</v>
      </c>
      <c r="C1614" s="13" t="s">
        <v>1990</v>
      </c>
      <c r="D1614" s="13" t="s">
        <v>230</v>
      </c>
      <c r="E1614" s="13" t="s">
        <v>1569</v>
      </c>
      <c r="F1614" s="13" t="s">
        <v>188</v>
      </c>
      <c r="G1614" s="13" t="s">
        <v>189</v>
      </c>
      <c r="H1614" s="13" t="s">
        <v>190</v>
      </c>
      <c r="I1614" s="13">
        <v>1613</v>
      </c>
    </row>
    <row r="1615" spans="1:9" x14ac:dyDescent="0.25">
      <c r="A1615" s="13" t="str">
        <f t="shared" si="25"/>
        <v xml:space="preserve">603-PA     10' x 10' Precast Concrete Box Culvert </v>
      </c>
      <c r="B1615" s="13" t="s">
        <v>1974</v>
      </c>
      <c r="C1615" s="13" t="s">
        <v>1991</v>
      </c>
      <c r="D1615" s="13" t="s">
        <v>230</v>
      </c>
      <c r="E1615" s="13" t="s">
        <v>1569</v>
      </c>
      <c r="F1615" s="13" t="s">
        <v>188</v>
      </c>
      <c r="G1615" s="13" t="s">
        <v>189</v>
      </c>
      <c r="H1615" s="13" t="s">
        <v>190</v>
      </c>
      <c r="I1615" s="13">
        <v>1614</v>
      </c>
    </row>
    <row r="1616" spans="1:9" x14ac:dyDescent="0.25">
      <c r="A1616" s="13" t="str">
        <f t="shared" si="25"/>
        <v xml:space="preserve">603-PA     3' x 3' Precast Concrete Box Culvert </v>
      </c>
      <c r="B1616" s="13" t="s">
        <v>1974</v>
      </c>
      <c r="C1616" s="13" t="s">
        <v>1992</v>
      </c>
      <c r="D1616" s="13" t="s">
        <v>230</v>
      </c>
      <c r="E1616" s="13" t="s">
        <v>1569</v>
      </c>
      <c r="F1616" s="13" t="s">
        <v>188</v>
      </c>
      <c r="G1616" s="13" t="s">
        <v>189</v>
      </c>
      <c r="H1616" s="13" t="s">
        <v>190</v>
      </c>
      <c r="I1616" s="13">
        <v>1615</v>
      </c>
    </row>
    <row r="1617" spans="1:9" x14ac:dyDescent="0.25">
      <c r="A1617" s="13" t="str">
        <f t="shared" si="25"/>
        <v xml:space="preserve">603-PA     8' x 3' Precast Concrete Box Culvert </v>
      </c>
      <c r="B1617" s="13" t="s">
        <v>1974</v>
      </c>
      <c r="C1617" s="13" t="s">
        <v>1993</v>
      </c>
      <c r="D1617" s="13" t="s">
        <v>230</v>
      </c>
      <c r="E1617" s="13" t="s">
        <v>1569</v>
      </c>
      <c r="F1617" s="13" t="s">
        <v>188</v>
      </c>
      <c r="G1617" s="13" t="s">
        <v>189</v>
      </c>
      <c r="H1617" s="13" t="s">
        <v>190</v>
      </c>
      <c r="I1617" s="13">
        <v>1616</v>
      </c>
    </row>
    <row r="1618" spans="1:9" x14ac:dyDescent="0.25">
      <c r="A1618" s="13" t="str">
        <f t="shared" si="25"/>
        <v xml:space="preserve">603-PB     10' x 4' Precast Concrete Box Culvert End Section </v>
      </c>
      <c r="B1618" s="13" t="s">
        <v>1994</v>
      </c>
      <c r="C1618" s="13" t="s">
        <v>1995</v>
      </c>
      <c r="D1618" s="13" t="s">
        <v>207</v>
      </c>
      <c r="E1618" s="13" t="s">
        <v>1569</v>
      </c>
      <c r="F1618" s="13" t="s">
        <v>188</v>
      </c>
      <c r="G1618" s="13" t="s">
        <v>189</v>
      </c>
      <c r="H1618" s="13" t="s">
        <v>190</v>
      </c>
      <c r="I1618" s="13">
        <v>1617</v>
      </c>
    </row>
    <row r="1619" spans="1:9" x14ac:dyDescent="0.25">
      <c r="A1619" s="13" t="str">
        <f t="shared" si="25"/>
        <v xml:space="preserve">603-PB     10' x 5' Precast Concrete Box Culvert End Section </v>
      </c>
      <c r="B1619" s="13" t="s">
        <v>1994</v>
      </c>
      <c r="C1619" s="13" t="s">
        <v>1996</v>
      </c>
      <c r="D1619" s="13" t="s">
        <v>207</v>
      </c>
      <c r="E1619" s="13" t="s">
        <v>1569</v>
      </c>
      <c r="F1619" s="13" t="s">
        <v>188</v>
      </c>
      <c r="G1619" s="13" t="s">
        <v>189</v>
      </c>
      <c r="H1619" s="13" t="s">
        <v>190</v>
      </c>
      <c r="I1619" s="13">
        <v>1618</v>
      </c>
    </row>
    <row r="1620" spans="1:9" x14ac:dyDescent="0.25">
      <c r="A1620" s="13" t="str">
        <f t="shared" si="25"/>
        <v xml:space="preserve">603-PB     10' x 6' Precast Concrete Box Culvert End Section </v>
      </c>
      <c r="B1620" s="13" t="s">
        <v>1994</v>
      </c>
      <c r="C1620" s="13" t="s">
        <v>1997</v>
      </c>
      <c r="D1620" s="13" t="s">
        <v>207</v>
      </c>
      <c r="E1620" s="13" t="s">
        <v>1569</v>
      </c>
      <c r="F1620" s="13" t="s">
        <v>188</v>
      </c>
      <c r="G1620" s="13" t="s">
        <v>189</v>
      </c>
      <c r="H1620" s="13" t="s">
        <v>190</v>
      </c>
      <c r="I1620" s="13">
        <v>1619</v>
      </c>
    </row>
    <row r="1621" spans="1:9" x14ac:dyDescent="0.25">
      <c r="A1621" s="13" t="str">
        <f t="shared" si="25"/>
        <v xml:space="preserve">603-PB     10' x 8' Precast Concrete Box Culvert End Section </v>
      </c>
      <c r="B1621" s="13" t="s">
        <v>1994</v>
      </c>
      <c r="C1621" s="13" t="s">
        <v>1998</v>
      </c>
      <c r="D1621" s="13" t="s">
        <v>207</v>
      </c>
      <c r="E1621" s="13" t="s">
        <v>1569</v>
      </c>
      <c r="F1621" s="13" t="s">
        <v>188</v>
      </c>
      <c r="G1621" s="13" t="s">
        <v>189</v>
      </c>
      <c r="H1621" s="13" t="s">
        <v>190</v>
      </c>
      <c r="I1621" s="13">
        <v>1620</v>
      </c>
    </row>
    <row r="1622" spans="1:9" x14ac:dyDescent="0.25">
      <c r="A1622" s="13" t="str">
        <f t="shared" si="25"/>
        <v xml:space="preserve">603-PB     12' x 4' Precast Concrete Box Culvert End Section </v>
      </c>
      <c r="B1622" s="13" t="s">
        <v>1994</v>
      </c>
      <c r="C1622" s="13" t="s">
        <v>1999</v>
      </c>
      <c r="D1622" s="13" t="s">
        <v>207</v>
      </c>
      <c r="E1622" s="13" t="s">
        <v>1569</v>
      </c>
      <c r="F1622" s="13" t="s">
        <v>188</v>
      </c>
      <c r="G1622" s="13" t="s">
        <v>189</v>
      </c>
      <c r="H1622" s="13" t="s">
        <v>190</v>
      </c>
      <c r="I1622" s="13">
        <v>1621</v>
      </c>
    </row>
    <row r="1623" spans="1:9" x14ac:dyDescent="0.25">
      <c r="A1623" s="13" t="str">
        <f t="shared" si="25"/>
        <v xml:space="preserve">603-PB     12' x 6' Precast Concrete Box Culvert End Section </v>
      </c>
      <c r="B1623" s="13" t="s">
        <v>1994</v>
      </c>
      <c r="C1623" s="13" t="s">
        <v>2000</v>
      </c>
      <c r="D1623" s="13" t="s">
        <v>207</v>
      </c>
      <c r="E1623" s="13" t="s">
        <v>1569</v>
      </c>
      <c r="F1623" s="13" t="s">
        <v>188</v>
      </c>
      <c r="G1623" s="13" t="s">
        <v>189</v>
      </c>
      <c r="H1623" s="13" t="s">
        <v>190</v>
      </c>
      <c r="I1623" s="13">
        <v>1622</v>
      </c>
    </row>
    <row r="1624" spans="1:9" x14ac:dyDescent="0.25">
      <c r="A1624" s="13" t="str">
        <f t="shared" si="25"/>
        <v xml:space="preserve">603-PB     6' x 3' Precast Concrete Box Culvert End Section </v>
      </c>
      <c r="B1624" s="13" t="s">
        <v>1994</v>
      </c>
      <c r="C1624" s="13" t="s">
        <v>2001</v>
      </c>
      <c r="D1624" s="13" t="s">
        <v>207</v>
      </c>
      <c r="E1624" s="13" t="s">
        <v>1569</v>
      </c>
      <c r="F1624" s="13" t="s">
        <v>188</v>
      </c>
      <c r="G1624" s="13" t="s">
        <v>189</v>
      </c>
      <c r="H1624" s="13" t="s">
        <v>190</v>
      </c>
      <c r="I1624" s="13">
        <v>1623</v>
      </c>
    </row>
    <row r="1625" spans="1:9" x14ac:dyDescent="0.25">
      <c r="A1625" s="13" t="str">
        <f t="shared" si="25"/>
        <v xml:space="preserve">603-PB     6' x 4' Precast Concrete Box Culvert End Section </v>
      </c>
      <c r="B1625" s="13" t="s">
        <v>1994</v>
      </c>
      <c r="C1625" s="13" t="s">
        <v>2002</v>
      </c>
      <c r="D1625" s="13" t="s">
        <v>207</v>
      </c>
      <c r="E1625" s="13" t="s">
        <v>1569</v>
      </c>
      <c r="F1625" s="13" t="s">
        <v>188</v>
      </c>
      <c r="G1625" s="13" t="s">
        <v>189</v>
      </c>
      <c r="H1625" s="13" t="s">
        <v>190</v>
      </c>
      <c r="I1625" s="13">
        <v>1624</v>
      </c>
    </row>
    <row r="1626" spans="1:9" x14ac:dyDescent="0.25">
      <c r="A1626" s="13" t="str">
        <f t="shared" si="25"/>
        <v xml:space="preserve">603-PB     6' x 5' Precast Concrete Box Culvert End Section </v>
      </c>
      <c r="B1626" s="13" t="s">
        <v>1994</v>
      </c>
      <c r="C1626" s="13" t="s">
        <v>2003</v>
      </c>
      <c r="D1626" s="13" t="s">
        <v>207</v>
      </c>
      <c r="E1626" s="13" t="s">
        <v>1569</v>
      </c>
      <c r="F1626" s="13" t="s">
        <v>188</v>
      </c>
      <c r="G1626" s="13" t="s">
        <v>189</v>
      </c>
      <c r="H1626" s="13" t="s">
        <v>190</v>
      </c>
      <c r="I1626" s="13">
        <v>1625</v>
      </c>
    </row>
    <row r="1627" spans="1:9" x14ac:dyDescent="0.25">
      <c r="A1627" s="13" t="str">
        <f t="shared" si="25"/>
        <v xml:space="preserve">603-PB     6' x 6' Precast Concrete Box Culvert End Section </v>
      </c>
      <c r="B1627" s="13" t="s">
        <v>1994</v>
      </c>
      <c r="C1627" s="13" t="s">
        <v>2004</v>
      </c>
      <c r="D1627" s="13" t="s">
        <v>207</v>
      </c>
      <c r="E1627" s="13" t="s">
        <v>1569</v>
      </c>
      <c r="F1627" s="13" t="s">
        <v>188</v>
      </c>
      <c r="G1627" s="13" t="s">
        <v>189</v>
      </c>
      <c r="H1627" s="13" t="s">
        <v>190</v>
      </c>
      <c r="I1627" s="13">
        <v>1626</v>
      </c>
    </row>
    <row r="1628" spans="1:9" x14ac:dyDescent="0.25">
      <c r="A1628" s="13" t="str">
        <f t="shared" si="25"/>
        <v xml:space="preserve">603-PB     8' x 4' Precast Concrete Box Culvert End Section </v>
      </c>
      <c r="B1628" s="13" t="s">
        <v>1994</v>
      </c>
      <c r="C1628" s="13" t="s">
        <v>2005</v>
      </c>
      <c r="D1628" s="13" t="s">
        <v>207</v>
      </c>
      <c r="E1628" s="13" t="s">
        <v>1569</v>
      </c>
      <c r="F1628" s="13" t="s">
        <v>188</v>
      </c>
      <c r="G1628" s="13" t="s">
        <v>189</v>
      </c>
      <c r="H1628" s="13" t="s">
        <v>190</v>
      </c>
      <c r="I1628" s="13">
        <v>1627</v>
      </c>
    </row>
    <row r="1629" spans="1:9" x14ac:dyDescent="0.25">
      <c r="A1629" s="13" t="str">
        <f t="shared" si="25"/>
        <v xml:space="preserve">603-PB     8' x 5' Precast Concrete Box Culvert End Section </v>
      </c>
      <c r="B1629" s="13" t="s">
        <v>1994</v>
      </c>
      <c r="C1629" s="13" t="s">
        <v>2006</v>
      </c>
      <c r="D1629" s="13" t="s">
        <v>207</v>
      </c>
      <c r="E1629" s="13" t="s">
        <v>1569</v>
      </c>
      <c r="F1629" s="13" t="s">
        <v>188</v>
      </c>
      <c r="G1629" s="13" t="s">
        <v>189</v>
      </c>
      <c r="H1629" s="13" t="s">
        <v>190</v>
      </c>
      <c r="I1629" s="13">
        <v>1628</v>
      </c>
    </row>
    <row r="1630" spans="1:9" x14ac:dyDescent="0.25">
      <c r="A1630" s="13" t="str">
        <f t="shared" si="25"/>
        <v xml:space="preserve">603-PB     8' x 6' Precast Concrete Box Culvert End Section </v>
      </c>
      <c r="B1630" s="13" t="s">
        <v>1994</v>
      </c>
      <c r="C1630" s="13" t="s">
        <v>2007</v>
      </c>
      <c r="D1630" s="13" t="s">
        <v>207</v>
      </c>
      <c r="E1630" s="13" t="s">
        <v>1569</v>
      </c>
      <c r="F1630" s="13" t="s">
        <v>188</v>
      </c>
      <c r="G1630" s="13" t="s">
        <v>189</v>
      </c>
      <c r="H1630" s="13" t="s">
        <v>190</v>
      </c>
      <c r="I1630" s="13">
        <v>1629</v>
      </c>
    </row>
    <row r="1631" spans="1:9" x14ac:dyDescent="0.25">
      <c r="A1631" s="13" t="str">
        <f t="shared" si="25"/>
        <v xml:space="preserve">603-PB     8' x 8' Precast Concrete Box Culvert End Section </v>
      </c>
      <c r="B1631" s="13" t="s">
        <v>1994</v>
      </c>
      <c r="C1631" s="13" t="s">
        <v>2008</v>
      </c>
      <c r="D1631" s="13" t="s">
        <v>207</v>
      </c>
      <c r="E1631" s="13" t="s">
        <v>1569</v>
      </c>
      <c r="F1631" s="13" t="s">
        <v>188</v>
      </c>
      <c r="G1631" s="13" t="s">
        <v>189</v>
      </c>
      <c r="H1631" s="13" t="s">
        <v>190</v>
      </c>
      <c r="I1631" s="13">
        <v>1630</v>
      </c>
    </row>
    <row r="1632" spans="1:9" x14ac:dyDescent="0.25">
      <c r="A1632" s="13" t="str">
        <f t="shared" si="25"/>
        <v xml:space="preserve">603-PB     10' x 10' Precast Concrete Box Culvert End Section </v>
      </c>
      <c r="B1632" s="13" t="s">
        <v>1994</v>
      </c>
      <c r="C1632" s="13" t="s">
        <v>2009</v>
      </c>
      <c r="D1632" s="13" t="s">
        <v>207</v>
      </c>
      <c r="E1632" s="13" t="s">
        <v>1569</v>
      </c>
      <c r="F1632" s="13" t="s">
        <v>188</v>
      </c>
      <c r="G1632" s="13" t="s">
        <v>189</v>
      </c>
      <c r="H1632" s="13" t="s">
        <v>190</v>
      </c>
      <c r="I1632" s="13">
        <v>1631</v>
      </c>
    </row>
    <row r="1633" spans="1:9" x14ac:dyDescent="0.25">
      <c r="A1633" s="13" t="str">
        <f t="shared" si="25"/>
        <v xml:space="preserve">603-PE     12" Corrugated Polyethylene Pipe </v>
      </c>
      <c r="B1633" s="13" t="s">
        <v>2010</v>
      </c>
      <c r="C1633" s="13" t="s">
        <v>2011</v>
      </c>
      <c r="D1633" s="13" t="s">
        <v>230</v>
      </c>
      <c r="E1633" s="13" t="s">
        <v>1569</v>
      </c>
      <c r="F1633" s="13" t="s">
        <v>188</v>
      </c>
      <c r="G1633" s="13" t="s">
        <v>189</v>
      </c>
      <c r="H1633" s="13" t="s">
        <v>190</v>
      </c>
      <c r="I1633" s="13">
        <v>1632</v>
      </c>
    </row>
    <row r="1634" spans="1:9" x14ac:dyDescent="0.25">
      <c r="A1634" s="13" t="str">
        <f t="shared" si="25"/>
        <v xml:space="preserve">603-PE     15" Corrugated Polyethylene Pipe </v>
      </c>
      <c r="B1634" s="13" t="s">
        <v>2010</v>
      </c>
      <c r="C1634" s="13" t="s">
        <v>2012</v>
      </c>
      <c r="D1634" s="13" t="s">
        <v>230</v>
      </c>
      <c r="E1634" s="13" t="s">
        <v>1569</v>
      </c>
      <c r="F1634" s="13" t="s">
        <v>188</v>
      </c>
      <c r="G1634" s="13" t="s">
        <v>189</v>
      </c>
      <c r="H1634" s="13" t="s">
        <v>190</v>
      </c>
      <c r="I1634" s="13">
        <v>1633</v>
      </c>
    </row>
    <row r="1635" spans="1:9" x14ac:dyDescent="0.25">
      <c r="A1635" s="13" t="str">
        <f t="shared" si="25"/>
        <v xml:space="preserve">603-PE     18" Corrugated Polyethylene Pipe </v>
      </c>
      <c r="B1635" s="13" t="s">
        <v>2010</v>
      </c>
      <c r="C1635" s="13" t="s">
        <v>2013</v>
      </c>
      <c r="D1635" s="13" t="s">
        <v>230</v>
      </c>
      <c r="E1635" s="13" t="s">
        <v>1569</v>
      </c>
      <c r="F1635" s="13" t="s">
        <v>188</v>
      </c>
      <c r="G1635" s="13" t="s">
        <v>189</v>
      </c>
      <c r="H1635" s="13" t="s">
        <v>190</v>
      </c>
      <c r="I1635" s="13">
        <v>1634</v>
      </c>
    </row>
    <row r="1636" spans="1:9" x14ac:dyDescent="0.25">
      <c r="A1636" s="13" t="str">
        <f t="shared" si="25"/>
        <v xml:space="preserve">603-PE     24" Corrugated Polyethylene Pipe </v>
      </c>
      <c r="B1636" s="13" t="s">
        <v>2010</v>
      </c>
      <c r="C1636" s="13" t="s">
        <v>2014</v>
      </c>
      <c r="D1636" s="13" t="s">
        <v>230</v>
      </c>
      <c r="E1636" s="13" t="s">
        <v>1569</v>
      </c>
      <c r="F1636" s="13" t="s">
        <v>188</v>
      </c>
      <c r="G1636" s="13" t="s">
        <v>189</v>
      </c>
      <c r="H1636" s="13" t="s">
        <v>190</v>
      </c>
      <c r="I1636" s="13">
        <v>1635</v>
      </c>
    </row>
    <row r="1637" spans="1:9" x14ac:dyDescent="0.25">
      <c r="A1637" s="13" t="str">
        <f t="shared" si="25"/>
        <v xml:space="preserve">603-PE     30" Corrugated Polyethylene Pipe </v>
      </c>
      <c r="B1637" s="13" t="s">
        <v>2010</v>
      </c>
      <c r="C1637" s="13" t="s">
        <v>2015</v>
      </c>
      <c r="D1637" s="13" t="s">
        <v>230</v>
      </c>
      <c r="E1637" s="13" t="s">
        <v>1569</v>
      </c>
      <c r="F1637" s="13" t="s">
        <v>188</v>
      </c>
      <c r="G1637" s="13" t="s">
        <v>189</v>
      </c>
      <c r="H1637" s="13" t="s">
        <v>190</v>
      </c>
      <c r="I1637" s="13">
        <v>1636</v>
      </c>
    </row>
    <row r="1638" spans="1:9" x14ac:dyDescent="0.25">
      <c r="A1638" s="13" t="str">
        <f t="shared" si="25"/>
        <v xml:space="preserve">603-PE     36" Corrugated Polyethylene Pipe </v>
      </c>
      <c r="B1638" s="13" t="s">
        <v>2010</v>
      </c>
      <c r="C1638" s="13" t="s">
        <v>2016</v>
      </c>
      <c r="D1638" s="13" t="s">
        <v>230</v>
      </c>
      <c r="E1638" s="13" t="s">
        <v>1569</v>
      </c>
      <c r="F1638" s="13" t="s">
        <v>188</v>
      </c>
      <c r="G1638" s="13" t="s">
        <v>189</v>
      </c>
      <c r="H1638" s="13" t="s">
        <v>190</v>
      </c>
      <c r="I1638" s="13">
        <v>1637</v>
      </c>
    </row>
    <row r="1639" spans="1:9" x14ac:dyDescent="0.25">
      <c r="A1639" s="13" t="str">
        <f t="shared" si="25"/>
        <v xml:space="preserve">603-PE     4" Corrugated Polyethylene Pipe </v>
      </c>
      <c r="B1639" s="13" t="s">
        <v>2010</v>
      </c>
      <c r="C1639" s="13" t="s">
        <v>2017</v>
      </c>
      <c r="D1639" s="13" t="s">
        <v>230</v>
      </c>
      <c r="E1639" s="13" t="s">
        <v>1569</v>
      </c>
      <c r="F1639" s="13" t="s">
        <v>188</v>
      </c>
      <c r="G1639" s="13" t="s">
        <v>189</v>
      </c>
      <c r="H1639" s="13" t="s">
        <v>190</v>
      </c>
      <c r="I1639" s="13">
        <v>1638</v>
      </c>
    </row>
    <row r="1640" spans="1:9" x14ac:dyDescent="0.25">
      <c r="A1640" s="13" t="str">
        <f t="shared" si="25"/>
        <v xml:space="preserve">603-PE     6" Corrugated Polyethylene Pipe </v>
      </c>
      <c r="B1640" s="13" t="s">
        <v>2010</v>
      </c>
      <c r="C1640" s="13" t="s">
        <v>2018</v>
      </c>
      <c r="D1640" s="13" t="s">
        <v>230</v>
      </c>
      <c r="E1640" s="13" t="s">
        <v>1569</v>
      </c>
      <c r="F1640" s="13" t="s">
        <v>188</v>
      </c>
      <c r="G1640" s="13" t="s">
        <v>189</v>
      </c>
      <c r="H1640" s="13" t="s">
        <v>190</v>
      </c>
      <c r="I1640" s="13">
        <v>1639</v>
      </c>
    </row>
    <row r="1641" spans="1:9" x14ac:dyDescent="0.25">
      <c r="A1641" s="13" t="str">
        <f t="shared" si="25"/>
        <v xml:space="preserve">603-PE     8" Corrugated Polyethylene Pipe </v>
      </c>
      <c r="B1641" s="13" t="s">
        <v>2010</v>
      </c>
      <c r="C1641" s="13" t="s">
        <v>2019</v>
      </c>
      <c r="D1641" s="13" t="s">
        <v>230</v>
      </c>
      <c r="E1641" s="13" t="s">
        <v>1569</v>
      </c>
      <c r="F1641" s="13" t="s">
        <v>188</v>
      </c>
      <c r="G1641" s="13" t="s">
        <v>189</v>
      </c>
      <c r="H1641" s="13" t="s">
        <v>190</v>
      </c>
      <c r="I1641" s="13">
        <v>1640</v>
      </c>
    </row>
    <row r="1642" spans="1:9" x14ac:dyDescent="0.25">
      <c r="A1642" s="13" t="str">
        <f t="shared" si="25"/>
        <v xml:space="preserve">603-PE     60" Corrugated Polyethylene Pipe </v>
      </c>
      <c r="B1642" s="13" t="s">
        <v>2010</v>
      </c>
      <c r="C1642" s="13" t="s">
        <v>2020</v>
      </c>
      <c r="D1642" s="13" t="s">
        <v>230</v>
      </c>
      <c r="E1642" s="13" t="s">
        <v>1569</v>
      </c>
      <c r="F1642" s="13" t="s">
        <v>188</v>
      </c>
      <c r="G1642" s="13" t="s">
        <v>189</v>
      </c>
      <c r="H1642" s="13" t="s">
        <v>190</v>
      </c>
      <c r="I1642" s="13">
        <v>1641</v>
      </c>
    </row>
    <row r="1643" spans="1:9" x14ac:dyDescent="0.25">
      <c r="A1643" s="13" t="str">
        <f t="shared" si="25"/>
        <v xml:space="preserve">603-PE     42" Corrugated Polyethylene Pipe </v>
      </c>
      <c r="B1643" s="13" t="s">
        <v>2010</v>
      </c>
      <c r="C1643" s="13" t="s">
        <v>2021</v>
      </c>
      <c r="D1643" s="13" t="s">
        <v>230</v>
      </c>
      <c r="E1643" s="13" t="s">
        <v>1569</v>
      </c>
      <c r="F1643" s="13" t="s">
        <v>188</v>
      </c>
      <c r="G1643" s="13" t="s">
        <v>189</v>
      </c>
      <c r="H1643" s="13" t="s">
        <v>190</v>
      </c>
      <c r="I1643" s="13">
        <v>1642</v>
      </c>
    </row>
    <row r="1644" spans="1:9" x14ac:dyDescent="0.25">
      <c r="A1644" s="13" t="str">
        <f t="shared" si="25"/>
        <v xml:space="preserve">603-PE     48" Corrugated Polyethylene Pipe </v>
      </c>
      <c r="B1644" s="13" t="s">
        <v>2010</v>
      </c>
      <c r="C1644" s="13" t="s">
        <v>2022</v>
      </c>
      <c r="D1644" s="13" t="s">
        <v>230</v>
      </c>
      <c r="E1644" s="13" t="s">
        <v>1569</v>
      </c>
      <c r="F1644" s="13" t="s">
        <v>188</v>
      </c>
      <c r="G1644" s="13" t="s">
        <v>189</v>
      </c>
      <c r="H1644" s="13" t="s">
        <v>190</v>
      </c>
      <c r="I1644" s="13">
        <v>1643</v>
      </c>
    </row>
    <row r="1645" spans="1:9" x14ac:dyDescent="0.25">
      <c r="A1645" s="13" t="str">
        <f t="shared" si="25"/>
        <v xml:space="preserve">603-PVC    12" Corrugated Poly Vinyl Chloride Pipe </v>
      </c>
      <c r="B1645" s="13" t="s">
        <v>2023</v>
      </c>
      <c r="C1645" s="13" t="s">
        <v>2024</v>
      </c>
      <c r="D1645" s="13" t="s">
        <v>230</v>
      </c>
      <c r="E1645" s="13" t="s">
        <v>1569</v>
      </c>
      <c r="F1645" s="13" t="s">
        <v>188</v>
      </c>
      <c r="G1645" s="13" t="s">
        <v>189</v>
      </c>
      <c r="H1645" s="13" t="s">
        <v>190</v>
      </c>
      <c r="I1645" s="13">
        <v>1644</v>
      </c>
    </row>
    <row r="1646" spans="1:9" x14ac:dyDescent="0.25">
      <c r="A1646" s="13" t="str">
        <f t="shared" si="25"/>
        <v xml:space="preserve">603-PVC    15" Corrugated Poly Vinyl Chloride Pipe </v>
      </c>
      <c r="B1646" s="13" t="s">
        <v>2023</v>
      </c>
      <c r="C1646" s="13" t="s">
        <v>2025</v>
      </c>
      <c r="D1646" s="13" t="s">
        <v>230</v>
      </c>
      <c r="E1646" s="13" t="s">
        <v>1569</v>
      </c>
      <c r="F1646" s="13" t="s">
        <v>188</v>
      </c>
      <c r="G1646" s="13" t="s">
        <v>189</v>
      </c>
      <c r="H1646" s="13" t="s">
        <v>190</v>
      </c>
      <c r="I1646" s="13">
        <v>1645</v>
      </c>
    </row>
    <row r="1647" spans="1:9" x14ac:dyDescent="0.25">
      <c r="A1647" s="13" t="str">
        <f t="shared" si="25"/>
        <v xml:space="preserve">603-PVC    18" Corrugated Poly Vinyl Chloride Pipe </v>
      </c>
      <c r="B1647" s="13" t="s">
        <v>2023</v>
      </c>
      <c r="C1647" s="13" t="s">
        <v>2026</v>
      </c>
      <c r="D1647" s="13" t="s">
        <v>230</v>
      </c>
      <c r="E1647" s="13" t="s">
        <v>1569</v>
      </c>
      <c r="F1647" s="13" t="s">
        <v>188</v>
      </c>
      <c r="G1647" s="13" t="s">
        <v>189</v>
      </c>
      <c r="H1647" s="13" t="s">
        <v>190</v>
      </c>
      <c r="I1647" s="13">
        <v>1646</v>
      </c>
    </row>
    <row r="1648" spans="1:9" x14ac:dyDescent="0.25">
      <c r="A1648" s="13" t="str">
        <f t="shared" si="25"/>
        <v xml:space="preserve">603-PVC    24" Corrugated Poly Vinyl Chloride Pipe </v>
      </c>
      <c r="B1648" s="13" t="s">
        <v>2023</v>
      </c>
      <c r="C1648" s="13" t="s">
        <v>2027</v>
      </c>
      <c r="D1648" s="13" t="s">
        <v>230</v>
      </c>
      <c r="E1648" s="13" t="s">
        <v>1569</v>
      </c>
      <c r="F1648" s="13" t="s">
        <v>188</v>
      </c>
      <c r="G1648" s="13" t="s">
        <v>189</v>
      </c>
      <c r="H1648" s="13" t="s">
        <v>190</v>
      </c>
      <c r="I1648" s="13">
        <v>1647</v>
      </c>
    </row>
    <row r="1649" spans="1:9" x14ac:dyDescent="0.25">
      <c r="A1649" s="13" t="str">
        <f t="shared" si="25"/>
        <v xml:space="preserve">603-PVC    30" Corrugated Poly Vinyl Chloride Pipe </v>
      </c>
      <c r="B1649" s="13" t="s">
        <v>2023</v>
      </c>
      <c r="C1649" s="13" t="s">
        <v>2028</v>
      </c>
      <c r="D1649" s="13" t="s">
        <v>230</v>
      </c>
      <c r="E1649" s="13" t="s">
        <v>1569</v>
      </c>
      <c r="F1649" s="13" t="s">
        <v>188</v>
      </c>
      <c r="G1649" s="13" t="s">
        <v>189</v>
      </c>
      <c r="H1649" s="13" t="s">
        <v>190</v>
      </c>
      <c r="I1649" s="13">
        <v>1648</v>
      </c>
    </row>
    <row r="1650" spans="1:9" x14ac:dyDescent="0.25">
      <c r="A1650" s="13" t="str">
        <f t="shared" si="25"/>
        <v xml:space="preserve">603-PVC    36" Corrugated Poly Vinyl Chloride Pipe </v>
      </c>
      <c r="B1650" s="13" t="s">
        <v>2023</v>
      </c>
      <c r="C1650" s="13" t="s">
        <v>2029</v>
      </c>
      <c r="D1650" s="13" t="s">
        <v>230</v>
      </c>
      <c r="E1650" s="13" t="s">
        <v>1569</v>
      </c>
      <c r="F1650" s="13" t="s">
        <v>188</v>
      </c>
      <c r="G1650" s="13" t="s">
        <v>189</v>
      </c>
      <c r="H1650" s="13" t="s">
        <v>190</v>
      </c>
      <c r="I1650" s="13">
        <v>1649</v>
      </c>
    </row>
    <row r="1651" spans="1:9" x14ac:dyDescent="0.25">
      <c r="A1651" s="13" t="str">
        <f t="shared" si="25"/>
        <v xml:space="preserve">603-PVC    6" Corrugated Poly Vinyl Chloride Pipe </v>
      </c>
      <c r="B1651" s="13" t="s">
        <v>2023</v>
      </c>
      <c r="C1651" s="13" t="s">
        <v>2030</v>
      </c>
      <c r="D1651" s="13" t="s">
        <v>230</v>
      </c>
      <c r="E1651" s="13" t="s">
        <v>1569</v>
      </c>
      <c r="F1651" s="13" t="s">
        <v>188</v>
      </c>
      <c r="G1651" s="13" t="s">
        <v>189</v>
      </c>
      <c r="H1651" s="13" t="s">
        <v>190</v>
      </c>
      <c r="I1651" s="13">
        <v>1650</v>
      </c>
    </row>
    <row r="1652" spans="1:9" x14ac:dyDescent="0.25">
      <c r="A1652" s="13" t="str">
        <f t="shared" si="25"/>
        <v xml:space="preserve">603-PVC    4" Corrugated Poly Vinyl Chloride Pipe </v>
      </c>
      <c r="B1652" s="13" t="s">
        <v>2023</v>
      </c>
      <c r="C1652" s="13" t="s">
        <v>2031</v>
      </c>
      <c r="D1652" s="13" t="s">
        <v>230</v>
      </c>
      <c r="E1652" s="13" t="s">
        <v>1569</v>
      </c>
      <c r="F1652" s="13" t="s">
        <v>188</v>
      </c>
      <c r="G1652" s="13" t="s">
        <v>189</v>
      </c>
      <c r="H1652" s="13" t="s">
        <v>190</v>
      </c>
      <c r="I1652" s="13">
        <v>1651</v>
      </c>
    </row>
    <row r="1653" spans="1:9" x14ac:dyDescent="0.25">
      <c r="A1653" s="13" t="str">
        <f t="shared" si="25"/>
        <v xml:space="preserve">603-RA     15" Pipe Removed and Relaid </v>
      </c>
      <c r="B1653" s="13" t="s">
        <v>2032</v>
      </c>
      <c r="C1653" s="13" t="s">
        <v>2033</v>
      </c>
      <c r="D1653" s="13" t="s">
        <v>230</v>
      </c>
      <c r="E1653" s="13" t="s">
        <v>1569</v>
      </c>
      <c r="F1653" s="13" t="s">
        <v>188</v>
      </c>
      <c r="G1653" s="13" t="s">
        <v>189</v>
      </c>
      <c r="H1653" s="13" t="s">
        <v>190</v>
      </c>
      <c r="I1653" s="13">
        <v>1652</v>
      </c>
    </row>
    <row r="1654" spans="1:9" x14ac:dyDescent="0.25">
      <c r="A1654" s="13" t="str">
        <f t="shared" si="25"/>
        <v xml:space="preserve">603-RA     18" Pipe Removed and Relaid </v>
      </c>
      <c r="B1654" s="13" t="s">
        <v>2032</v>
      </c>
      <c r="C1654" s="13" t="s">
        <v>2034</v>
      </c>
      <c r="D1654" s="13" t="s">
        <v>230</v>
      </c>
      <c r="E1654" s="13" t="s">
        <v>1569</v>
      </c>
      <c r="F1654" s="13" t="s">
        <v>188</v>
      </c>
      <c r="G1654" s="13" t="s">
        <v>189</v>
      </c>
      <c r="H1654" s="13" t="s">
        <v>190</v>
      </c>
      <c r="I1654" s="13">
        <v>1653</v>
      </c>
    </row>
    <row r="1655" spans="1:9" x14ac:dyDescent="0.25">
      <c r="A1655" s="13" t="str">
        <f t="shared" si="25"/>
        <v xml:space="preserve">603-RA     24" Pipe Removed and Relaid </v>
      </c>
      <c r="B1655" s="13" t="s">
        <v>2032</v>
      </c>
      <c r="C1655" s="13" t="s">
        <v>2035</v>
      </c>
      <c r="D1655" s="13" t="s">
        <v>230</v>
      </c>
      <c r="E1655" s="13" t="s">
        <v>1569</v>
      </c>
      <c r="F1655" s="13" t="s">
        <v>188</v>
      </c>
      <c r="G1655" s="13" t="s">
        <v>189</v>
      </c>
      <c r="H1655" s="13" t="s">
        <v>190</v>
      </c>
      <c r="I1655" s="13">
        <v>1654</v>
      </c>
    </row>
    <row r="1656" spans="1:9" x14ac:dyDescent="0.25">
      <c r="A1656" s="13" t="str">
        <f t="shared" si="25"/>
        <v xml:space="preserve">603-RA     30" Pipe Removed and Relaid </v>
      </c>
      <c r="B1656" s="13" t="s">
        <v>2032</v>
      </c>
      <c r="C1656" s="13" t="s">
        <v>2036</v>
      </c>
      <c r="D1656" s="13" t="s">
        <v>230</v>
      </c>
      <c r="E1656" s="13" t="s">
        <v>1569</v>
      </c>
      <c r="F1656" s="13" t="s">
        <v>188</v>
      </c>
      <c r="G1656" s="13" t="s">
        <v>189</v>
      </c>
      <c r="H1656" s="13" t="s">
        <v>190</v>
      </c>
      <c r="I1656" s="13">
        <v>1655</v>
      </c>
    </row>
    <row r="1657" spans="1:9" x14ac:dyDescent="0.25">
      <c r="A1657" s="13" t="str">
        <f t="shared" si="25"/>
        <v xml:space="preserve">603-RA     36" Pipe Removed and Relaid </v>
      </c>
      <c r="B1657" s="13" t="s">
        <v>2032</v>
      </c>
      <c r="C1657" s="13" t="s">
        <v>2037</v>
      </c>
      <c r="D1657" s="13" t="s">
        <v>230</v>
      </c>
      <c r="E1657" s="13" t="s">
        <v>1569</v>
      </c>
      <c r="F1657" s="13" t="s">
        <v>188</v>
      </c>
      <c r="G1657" s="13" t="s">
        <v>189</v>
      </c>
      <c r="H1657" s="13" t="s">
        <v>190</v>
      </c>
      <c r="I1657" s="13">
        <v>1656</v>
      </c>
    </row>
    <row r="1658" spans="1:9" x14ac:dyDescent="0.25">
      <c r="A1658" s="13" t="str">
        <f t="shared" si="25"/>
        <v xml:space="preserve">603-RA     36" x 23" Pipe Removed and Relaid </v>
      </c>
      <c r="B1658" s="13" t="s">
        <v>2032</v>
      </c>
      <c r="C1658" s="13" t="s">
        <v>2038</v>
      </c>
      <c r="D1658" s="13" t="s">
        <v>230</v>
      </c>
      <c r="E1658" s="13" t="s">
        <v>1569</v>
      </c>
      <c r="F1658" s="13" t="s">
        <v>188</v>
      </c>
      <c r="G1658" s="13" t="s">
        <v>189</v>
      </c>
      <c r="H1658" s="13" t="s">
        <v>190</v>
      </c>
      <c r="I1658" s="13">
        <v>1657</v>
      </c>
    </row>
    <row r="1659" spans="1:9" x14ac:dyDescent="0.25">
      <c r="A1659" s="13" t="str">
        <f t="shared" si="25"/>
        <v xml:space="preserve">603-RA     42" Pipe Removed and Relaid </v>
      </c>
      <c r="B1659" s="13" t="s">
        <v>2032</v>
      </c>
      <c r="C1659" s="13" t="s">
        <v>2039</v>
      </c>
      <c r="D1659" s="13" t="s">
        <v>230</v>
      </c>
      <c r="E1659" s="13" t="s">
        <v>1569</v>
      </c>
      <c r="F1659" s="13" t="s">
        <v>188</v>
      </c>
      <c r="G1659" s="13" t="s">
        <v>189</v>
      </c>
      <c r="H1659" s="13" t="s">
        <v>190</v>
      </c>
      <c r="I1659" s="13">
        <v>1658</v>
      </c>
    </row>
    <row r="1660" spans="1:9" x14ac:dyDescent="0.25">
      <c r="A1660" s="13" t="str">
        <f t="shared" si="25"/>
        <v xml:space="preserve">603-RA     48" Pipe Removed and Relaid </v>
      </c>
      <c r="B1660" s="13" t="s">
        <v>2032</v>
      </c>
      <c r="C1660" s="13" t="s">
        <v>2040</v>
      </c>
      <c r="D1660" s="13" t="s">
        <v>230</v>
      </c>
      <c r="E1660" s="13" t="s">
        <v>1569</v>
      </c>
      <c r="F1660" s="13" t="s">
        <v>188</v>
      </c>
      <c r="G1660" s="13" t="s">
        <v>189</v>
      </c>
      <c r="H1660" s="13" t="s">
        <v>190</v>
      </c>
      <c r="I1660" s="13">
        <v>1659</v>
      </c>
    </row>
    <row r="1661" spans="1:9" x14ac:dyDescent="0.25">
      <c r="A1661" s="13" t="str">
        <f t="shared" si="25"/>
        <v xml:space="preserve">603-RA     54" Pipe Removed and Relaid </v>
      </c>
      <c r="B1661" s="13" t="s">
        <v>2032</v>
      </c>
      <c r="C1661" s="13" t="s">
        <v>2041</v>
      </c>
      <c r="D1661" s="13" t="s">
        <v>230</v>
      </c>
      <c r="E1661" s="13" t="s">
        <v>1569</v>
      </c>
      <c r="F1661" s="13" t="s">
        <v>188</v>
      </c>
      <c r="G1661" s="13" t="s">
        <v>189</v>
      </c>
      <c r="H1661" s="13" t="s">
        <v>190</v>
      </c>
      <c r="I1661" s="13">
        <v>1660</v>
      </c>
    </row>
    <row r="1662" spans="1:9" x14ac:dyDescent="0.25">
      <c r="A1662" s="13" t="str">
        <f t="shared" si="25"/>
        <v xml:space="preserve">603-RA     60" Pipe Removed and Relaid </v>
      </c>
      <c r="B1662" s="13" t="s">
        <v>2032</v>
      </c>
      <c r="C1662" s="13" t="s">
        <v>2042</v>
      </c>
      <c r="D1662" s="13" t="s">
        <v>230</v>
      </c>
      <c r="E1662" s="13" t="s">
        <v>1569</v>
      </c>
      <c r="F1662" s="13" t="s">
        <v>188</v>
      </c>
      <c r="G1662" s="13" t="s">
        <v>189</v>
      </c>
      <c r="H1662" s="13" t="s">
        <v>190</v>
      </c>
      <c r="I1662" s="13">
        <v>1661</v>
      </c>
    </row>
    <row r="1663" spans="1:9" x14ac:dyDescent="0.25">
      <c r="A1663" s="13" t="str">
        <f t="shared" si="25"/>
        <v xml:space="preserve">603-RA     66" Pipe Removed and Relaid </v>
      </c>
      <c r="B1663" s="13" t="s">
        <v>2032</v>
      </c>
      <c r="C1663" s="13" t="s">
        <v>2043</v>
      </c>
      <c r="D1663" s="13" t="s">
        <v>230</v>
      </c>
      <c r="E1663" s="13" t="s">
        <v>1569</v>
      </c>
      <c r="F1663" s="13" t="s">
        <v>188</v>
      </c>
      <c r="G1663" s="13" t="s">
        <v>189</v>
      </c>
      <c r="H1663" s="13" t="s">
        <v>190</v>
      </c>
      <c r="I1663" s="13">
        <v>1662</v>
      </c>
    </row>
    <row r="1664" spans="1:9" x14ac:dyDescent="0.25">
      <c r="A1664" s="13" t="str">
        <f t="shared" si="25"/>
        <v xml:space="preserve">603-RA     72" Pipe Removed and Relaid </v>
      </c>
      <c r="B1664" s="13" t="s">
        <v>2032</v>
      </c>
      <c r="C1664" s="13" t="s">
        <v>2044</v>
      </c>
      <c r="D1664" s="13" t="s">
        <v>230</v>
      </c>
      <c r="E1664" s="13" t="s">
        <v>1569</v>
      </c>
      <c r="F1664" s="13" t="s">
        <v>188</v>
      </c>
      <c r="G1664" s="13" t="s">
        <v>189</v>
      </c>
      <c r="H1664" s="13" t="s">
        <v>190</v>
      </c>
      <c r="I1664" s="13">
        <v>1663</v>
      </c>
    </row>
    <row r="1665" spans="1:9" x14ac:dyDescent="0.25">
      <c r="A1665" s="13" t="str">
        <f t="shared" si="25"/>
        <v xml:space="preserve">603-RA     51" x 31" Pipe Removed and Relaid </v>
      </c>
      <c r="B1665" s="13" t="s">
        <v>2032</v>
      </c>
      <c r="C1665" s="13" t="s">
        <v>2045</v>
      </c>
      <c r="D1665" s="13" t="s">
        <v>230</v>
      </c>
      <c r="E1665" s="13" t="s">
        <v>1569</v>
      </c>
      <c r="F1665" s="13" t="s">
        <v>188</v>
      </c>
      <c r="G1665" s="13" t="s">
        <v>189</v>
      </c>
      <c r="H1665" s="13" t="s">
        <v>190</v>
      </c>
      <c r="I1665" s="13">
        <v>1664</v>
      </c>
    </row>
    <row r="1666" spans="1:9" x14ac:dyDescent="0.25">
      <c r="A1666" s="13" t="str">
        <f t="shared" si="25"/>
        <v xml:space="preserve">603-RA     22" x 13" Pipe Removed and Relaid </v>
      </c>
      <c r="B1666" s="13" t="s">
        <v>2032</v>
      </c>
      <c r="C1666" s="13" t="s">
        <v>2046</v>
      </c>
      <c r="D1666" s="13" t="s">
        <v>230</v>
      </c>
      <c r="E1666" s="13" t="s">
        <v>1569</v>
      </c>
      <c r="F1666" s="13" t="s">
        <v>188</v>
      </c>
      <c r="G1666" s="13" t="s">
        <v>189</v>
      </c>
      <c r="H1666" s="13" t="s">
        <v>190</v>
      </c>
      <c r="I1666" s="13">
        <v>1665</v>
      </c>
    </row>
    <row r="1667" spans="1:9" x14ac:dyDescent="0.25">
      <c r="A1667" s="13" t="str">
        <f t="shared" si="25"/>
        <v xml:space="preserve">603-RA     88" x 54" Pipe Removed and Relaid </v>
      </c>
      <c r="B1667" s="13" t="s">
        <v>2032</v>
      </c>
      <c r="C1667" s="13" t="s">
        <v>2047</v>
      </c>
      <c r="D1667" s="13" t="s">
        <v>230</v>
      </c>
      <c r="E1667" s="13" t="s">
        <v>1569</v>
      </c>
      <c r="F1667" s="13" t="s">
        <v>188</v>
      </c>
      <c r="G1667" s="13" t="s">
        <v>189</v>
      </c>
      <c r="H1667" s="13" t="s">
        <v>190</v>
      </c>
      <c r="I1667" s="13">
        <v>1666</v>
      </c>
    </row>
    <row r="1668" spans="1:9" x14ac:dyDescent="0.25">
      <c r="A1668" s="13" t="str">
        <f t="shared" ref="A1668:A1731" si="26">_xlfn.CONCAT(B1668," ", C1668)</f>
        <v xml:space="preserve">603-RA     29" x 18" Pipe Removed and Relaid </v>
      </c>
      <c r="B1668" s="13" t="s">
        <v>2032</v>
      </c>
      <c r="C1668" s="13" t="s">
        <v>2048</v>
      </c>
      <c r="D1668" s="13" t="s">
        <v>230</v>
      </c>
      <c r="E1668" s="13" t="s">
        <v>1569</v>
      </c>
      <c r="F1668" s="13" t="s">
        <v>188</v>
      </c>
      <c r="G1668" s="13" t="s">
        <v>189</v>
      </c>
      <c r="H1668" s="13" t="s">
        <v>190</v>
      </c>
      <c r="I1668" s="13">
        <v>1667</v>
      </c>
    </row>
    <row r="1669" spans="1:9" x14ac:dyDescent="0.25">
      <c r="A1669" s="13" t="str">
        <f t="shared" si="26"/>
        <v xml:space="preserve">603-RB     15" End Section Removed and Relaid </v>
      </c>
      <c r="B1669" s="13" t="s">
        <v>2049</v>
      </c>
      <c r="C1669" s="13" t="s">
        <v>2050</v>
      </c>
      <c r="D1669" s="13" t="s">
        <v>207</v>
      </c>
      <c r="E1669" s="13" t="s">
        <v>1569</v>
      </c>
      <c r="F1669" s="13" t="s">
        <v>188</v>
      </c>
      <c r="G1669" s="13" t="s">
        <v>189</v>
      </c>
      <c r="H1669" s="13" t="s">
        <v>190</v>
      </c>
      <c r="I1669" s="13">
        <v>1668</v>
      </c>
    </row>
    <row r="1670" spans="1:9" x14ac:dyDescent="0.25">
      <c r="A1670" s="13" t="str">
        <f t="shared" si="26"/>
        <v xml:space="preserve">603-RB     18" End Section Removed and Relaid </v>
      </c>
      <c r="B1670" s="13" t="s">
        <v>2049</v>
      </c>
      <c r="C1670" s="13" t="s">
        <v>2051</v>
      </c>
      <c r="D1670" s="13" t="s">
        <v>207</v>
      </c>
      <c r="E1670" s="13" t="s">
        <v>1569</v>
      </c>
      <c r="F1670" s="13" t="s">
        <v>188</v>
      </c>
      <c r="G1670" s="13" t="s">
        <v>189</v>
      </c>
      <c r="H1670" s="13" t="s">
        <v>190</v>
      </c>
      <c r="I1670" s="13">
        <v>1669</v>
      </c>
    </row>
    <row r="1671" spans="1:9" x14ac:dyDescent="0.25">
      <c r="A1671" s="13" t="str">
        <f t="shared" si="26"/>
        <v xml:space="preserve">603-RB     22" x 13" End Section Removed and Relaid </v>
      </c>
      <c r="B1671" s="13" t="s">
        <v>2049</v>
      </c>
      <c r="C1671" s="13" t="s">
        <v>2052</v>
      </c>
      <c r="D1671" s="13" t="s">
        <v>207</v>
      </c>
      <c r="E1671" s="13" t="s">
        <v>1569</v>
      </c>
      <c r="F1671" s="13" t="s">
        <v>188</v>
      </c>
      <c r="G1671" s="13" t="s">
        <v>189</v>
      </c>
      <c r="H1671" s="13" t="s">
        <v>190</v>
      </c>
      <c r="I1671" s="13">
        <v>1670</v>
      </c>
    </row>
    <row r="1672" spans="1:9" x14ac:dyDescent="0.25">
      <c r="A1672" s="13" t="str">
        <f t="shared" si="26"/>
        <v xml:space="preserve">603-RB     24" End Section Removed and Relaid </v>
      </c>
      <c r="B1672" s="13" t="s">
        <v>2049</v>
      </c>
      <c r="C1672" s="13" t="s">
        <v>2053</v>
      </c>
      <c r="D1672" s="13" t="s">
        <v>207</v>
      </c>
      <c r="E1672" s="13" t="s">
        <v>1569</v>
      </c>
      <c r="F1672" s="13" t="s">
        <v>188</v>
      </c>
      <c r="G1672" s="13" t="s">
        <v>189</v>
      </c>
      <c r="H1672" s="13" t="s">
        <v>190</v>
      </c>
      <c r="I1672" s="13">
        <v>1671</v>
      </c>
    </row>
    <row r="1673" spans="1:9" x14ac:dyDescent="0.25">
      <c r="A1673" s="13" t="str">
        <f t="shared" si="26"/>
        <v xml:space="preserve">603-RB     30" End Section Removed and Relaid </v>
      </c>
      <c r="B1673" s="13" t="s">
        <v>2049</v>
      </c>
      <c r="C1673" s="13" t="s">
        <v>2054</v>
      </c>
      <c r="D1673" s="13" t="s">
        <v>207</v>
      </c>
      <c r="E1673" s="13" t="s">
        <v>1569</v>
      </c>
      <c r="F1673" s="13" t="s">
        <v>188</v>
      </c>
      <c r="G1673" s="13" t="s">
        <v>189</v>
      </c>
      <c r="H1673" s="13" t="s">
        <v>190</v>
      </c>
      <c r="I1673" s="13">
        <v>1672</v>
      </c>
    </row>
    <row r="1674" spans="1:9" x14ac:dyDescent="0.25">
      <c r="A1674" s="13" t="str">
        <f t="shared" si="26"/>
        <v xml:space="preserve">603-RB     36" End Section Removed and Relaid </v>
      </c>
      <c r="B1674" s="13" t="s">
        <v>2049</v>
      </c>
      <c r="C1674" s="13" t="s">
        <v>2055</v>
      </c>
      <c r="D1674" s="13" t="s">
        <v>207</v>
      </c>
      <c r="E1674" s="13" t="s">
        <v>1569</v>
      </c>
      <c r="F1674" s="13" t="s">
        <v>188</v>
      </c>
      <c r="G1674" s="13" t="s">
        <v>189</v>
      </c>
      <c r="H1674" s="13" t="s">
        <v>190</v>
      </c>
      <c r="I1674" s="13">
        <v>1673</v>
      </c>
    </row>
    <row r="1675" spans="1:9" x14ac:dyDescent="0.25">
      <c r="A1675" s="13" t="str">
        <f t="shared" si="26"/>
        <v xml:space="preserve">603-RB     36" x 23" End Section Removed and Relaid </v>
      </c>
      <c r="B1675" s="13" t="s">
        <v>2049</v>
      </c>
      <c r="C1675" s="13" t="s">
        <v>2056</v>
      </c>
      <c r="D1675" s="13" t="s">
        <v>207</v>
      </c>
      <c r="E1675" s="13" t="s">
        <v>1569</v>
      </c>
      <c r="F1675" s="13" t="s">
        <v>188</v>
      </c>
      <c r="G1675" s="13" t="s">
        <v>189</v>
      </c>
      <c r="H1675" s="13" t="s">
        <v>190</v>
      </c>
      <c r="I1675" s="13">
        <v>1674</v>
      </c>
    </row>
    <row r="1676" spans="1:9" x14ac:dyDescent="0.25">
      <c r="A1676" s="13" t="str">
        <f t="shared" si="26"/>
        <v xml:space="preserve">603-RB     42" End Section Removed and Relaid </v>
      </c>
      <c r="B1676" s="13" t="s">
        <v>2049</v>
      </c>
      <c r="C1676" s="13" t="s">
        <v>2057</v>
      </c>
      <c r="D1676" s="13" t="s">
        <v>207</v>
      </c>
      <c r="E1676" s="13" t="s">
        <v>1569</v>
      </c>
      <c r="F1676" s="13" t="s">
        <v>188</v>
      </c>
      <c r="G1676" s="13" t="s">
        <v>189</v>
      </c>
      <c r="H1676" s="13" t="s">
        <v>190</v>
      </c>
      <c r="I1676" s="13">
        <v>1675</v>
      </c>
    </row>
    <row r="1677" spans="1:9" x14ac:dyDescent="0.25">
      <c r="A1677" s="13" t="str">
        <f t="shared" si="26"/>
        <v xml:space="preserve">603-RB     48" End Section Removed and Relaid </v>
      </c>
      <c r="B1677" s="13" t="s">
        <v>2049</v>
      </c>
      <c r="C1677" s="13" t="s">
        <v>2058</v>
      </c>
      <c r="D1677" s="13" t="s">
        <v>207</v>
      </c>
      <c r="E1677" s="13" t="s">
        <v>1569</v>
      </c>
      <c r="F1677" s="13" t="s">
        <v>188</v>
      </c>
      <c r="G1677" s="13" t="s">
        <v>189</v>
      </c>
      <c r="H1677" s="13" t="s">
        <v>190</v>
      </c>
      <c r="I1677" s="13">
        <v>1676</v>
      </c>
    </row>
    <row r="1678" spans="1:9" x14ac:dyDescent="0.25">
      <c r="A1678" s="13" t="str">
        <f t="shared" si="26"/>
        <v xml:space="preserve">603-RB     51" x 31" End Section Removed and Relaid </v>
      </c>
      <c r="B1678" s="13" t="s">
        <v>2049</v>
      </c>
      <c r="C1678" s="13" t="s">
        <v>2059</v>
      </c>
      <c r="D1678" s="13" t="s">
        <v>207</v>
      </c>
      <c r="E1678" s="13" t="s">
        <v>1569</v>
      </c>
      <c r="F1678" s="13" t="s">
        <v>188</v>
      </c>
      <c r="G1678" s="13" t="s">
        <v>189</v>
      </c>
      <c r="H1678" s="13" t="s">
        <v>190</v>
      </c>
      <c r="I1678" s="13">
        <v>1677</v>
      </c>
    </row>
    <row r="1679" spans="1:9" x14ac:dyDescent="0.25">
      <c r="A1679" s="13" t="str">
        <f t="shared" si="26"/>
        <v xml:space="preserve">603-RB     54" End Section Removed and Relaid </v>
      </c>
      <c r="B1679" s="13" t="s">
        <v>2049</v>
      </c>
      <c r="C1679" s="13" t="s">
        <v>2060</v>
      </c>
      <c r="D1679" s="13" t="s">
        <v>207</v>
      </c>
      <c r="E1679" s="13" t="s">
        <v>1569</v>
      </c>
      <c r="F1679" s="13" t="s">
        <v>188</v>
      </c>
      <c r="G1679" s="13" t="s">
        <v>189</v>
      </c>
      <c r="H1679" s="13" t="s">
        <v>190</v>
      </c>
      <c r="I1679" s="13">
        <v>1678</v>
      </c>
    </row>
    <row r="1680" spans="1:9" x14ac:dyDescent="0.25">
      <c r="A1680" s="13" t="str">
        <f t="shared" si="26"/>
        <v xml:space="preserve">603-RB     58" x 36" End Section Removed and Relaid </v>
      </c>
      <c r="B1680" s="13" t="s">
        <v>2049</v>
      </c>
      <c r="C1680" s="13" t="s">
        <v>2061</v>
      </c>
      <c r="D1680" s="13" t="s">
        <v>207</v>
      </c>
      <c r="E1680" s="13" t="s">
        <v>1569</v>
      </c>
      <c r="F1680" s="13" t="s">
        <v>188</v>
      </c>
      <c r="G1680" s="13" t="s">
        <v>189</v>
      </c>
      <c r="H1680" s="13" t="s">
        <v>190</v>
      </c>
      <c r="I1680" s="13">
        <v>1679</v>
      </c>
    </row>
    <row r="1681" spans="1:9" x14ac:dyDescent="0.25">
      <c r="A1681" s="13" t="str">
        <f t="shared" si="26"/>
        <v xml:space="preserve">603-RB     60" End Section Removed and Relaid </v>
      </c>
      <c r="B1681" s="13" t="s">
        <v>2049</v>
      </c>
      <c r="C1681" s="13" t="s">
        <v>2062</v>
      </c>
      <c r="D1681" s="13" t="s">
        <v>207</v>
      </c>
      <c r="E1681" s="13" t="s">
        <v>1569</v>
      </c>
      <c r="F1681" s="13" t="s">
        <v>188</v>
      </c>
      <c r="G1681" s="13" t="s">
        <v>189</v>
      </c>
      <c r="H1681" s="13" t="s">
        <v>190</v>
      </c>
      <c r="I1681" s="13">
        <v>1680</v>
      </c>
    </row>
    <row r="1682" spans="1:9" x14ac:dyDescent="0.25">
      <c r="A1682" s="13" t="str">
        <f t="shared" si="26"/>
        <v xml:space="preserve">603-RB     66" End Section Removed and Relaid </v>
      </c>
      <c r="B1682" s="13" t="s">
        <v>2049</v>
      </c>
      <c r="C1682" s="13" t="s">
        <v>2063</v>
      </c>
      <c r="D1682" s="13" t="s">
        <v>207</v>
      </c>
      <c r="E1682" s="13" t="s">
        <v>1569</v>
      </c>
      <c r="F1682" s="13" t="s">
        <v>188</v>
      </c>
      <c r="G1682" s="13" t="s">
        <v>189</v>
      </c>
      <c r="H1682" s="13" t="s">
        <v>190</v>
      </c>
      <c r="I1682" s="13">
        <v>1681</v>
      </c>
    </row>
    <row r="1683" spans="1:9" x14ac:dyDescent="0.25">
      <c r="A1683" s="13" t="str">
        <f t="shared" si="26"/>
        <v xml:space="preserve">603-RB     72" End Section Removed and Relaid </v>
      </c>
      <c r="B1683" s="13" t="s">
        <v>2049</v>
      </c>
      <c r="C1683" s="13" t="s">
        <v>2064</v>
      </c>
      <c r="D1683" s="13" t="s">
        <v>207</v>
      </c>
      <c r="E1683" s="13" t="s">
        <v>1569</v>
      </c>
      <c r="F1683" s="13" t="s">
        <v>188</v>
      </c>
      <c r="G1683" s="13" t="s">
        <v>189</v>
      </c>
      <c r="H1683" s="13" t="s">
        <v>190</v>
      </c>
      <c r="I1683" s="13">
        <v>1682</v>
      </c>
    </row>
    <row r="1684" spans="1:9" x14ac:dyDescent="0.25">
      <c r="A1684" s="13" t="str">
        <f t="shared" si="26"/>
        <v xml:space="preserve">603-RB     73" x 45" End Section Removed and Relaid </v>
      </c>
      <c r="B1684" s="13" t="s">
        <v>2049</v>
      </c>
      <c r="C1684" s="13" t="s">
        <v>2065</v>
      </c>
      <c r="D1684" s="13" t="s">
        <v>207</v>
      </c>
      <c r="E1684" s="13" t="s">
        <v>1569</v>
      </c>
      <c r="F1684" s="13" t="s">
        <v>188</v>
      </c>
      <c r="G1684" s="13" t="s">
        <v>189</v>
      </c>
      <c r="H1684" s="13" t="s">
        <v>190</v>
      </c>
      <c r="I1684" s="13">
        <v>1683</v>
      </c>
    </row>
    <row r="1685" spans="1:9" x14ac:dyDescent="0.25">
      <c r="A1685" s="13" t="str">
        <f t="shared" si="26"/>
        <v xml:space="preserve">603-RB     29" x 18" End Section Removed and Relaid </v>
      </c>
      <c r="B1685" s="13" t="s">
        <v>2049</v>
      </c>
      <c r="C1685" s="13" t="s">
        <v>2066</v>
      </c>
      <c r="D1685" s="13" t="s">
        <v>207</v>
      </c>
      <c r="E1685" s="13" t="s">
        <v>1569</v>
      </c>
      <c r="F1685" s="13" t="s">
        <v>188</v>
      </c>
      <c r="G1685" s="13" t="s">
        <v>189</v>
      </c>
      <c r="H1685" s="13" t="s">
        <v>190</v>
      </c>
      <c r="I1685" s="13">
        <v>1684</v>
      </c>
    </row>
    <row r="1686" spans="1:9" x14ac:dyDescent="0.25">
      <c r="A1686" s="13" t="str">
        <f t="shared" si="26"/>
        <v xml:space="preserve">603-SA     Special Section, 30" Concrete 45 Degree Elbow </v>
      </c>
      <c r="B1686" s="13" t="s">
        <v>2067</v>
      </c>
      <c r="C1686" s="13" t="s">
        <v>2068</v>
      </c>
      <c r="D1686" s="13" t="s">
        <v>207</v>
      </c>
      <c r="E1686" s="13" t="s">
        <v>1569</v>
      </c>
      <c r="F1686" s="13" t="s">
        <v>188</v>
      </c>
      <c r="G1686" s="13" t="s">
        <v>189</v>
      </c>
      <c r="H1686" s="13" t="s">
        <v>190</v>
      </c>
      <c r="I1686" s="13">
        <v>1685</v>
      </c>
    </row>
    <row r="1687" spans="1:9" x14ac:dyDescent="0.25">
      <c r="A1687" s="13" t="str">
        <f t="shared" si="26"/>
        <v xml:space="preserve">603-SB     12" Branch Connection, Stub Into Existing Inlet </v>
      </c>
      <c r="B1687" s="13" t="s">
        <v>2069</v>
      </c>
      <c r="C1687" s="13" t="s">
        <v>2070</v>
      </c>
      <c r="D1687" s="13" t="s">
        <v>207</v>
      </c>
      <c r="E1687" s="13" t="s">
        <v>1569</v>
      </c>
      <c r="F1687" s="13" t="s">
        <v>188</v>
      </c>
      <c r="G1687" s="13" t="s">
        <v>189</v>
      </c>
      <c r="H1687" s="13" t="s">
        <v>190</v>
      </c>
      <c r="I1687" s="13">
        <v>1686</v>
      </c>
    </row>
    <row r="1688" spans="1:9" x14ac:dyDescent="0.25">
      <c r="A1688" s="13" t="str">
        <f t="shared" si="26"/>
        <v xml:space="preserve">603-SB     15" Branch Connection, Stub Into Existing Inlet </v>
      </c>
      <c r="B1688" s="13" t="s">
        <v>2069</v>
      </c>
      <c r="C1688" s="13" t="s">
        <v>2071</v>
      </c>
      <c r="D1688" s="13" t="s">
        <v>207</v>
      </c>
      <c r="E1688" s="13" t="s">
        <v>1569</v>
      </c>
      <c r="F1688" s="13" t="s">
        <v>188</v>
      </c>
      <c r="G1688" s="13" t="s">
        <v>189</v>
      </c>
      <c r="H1688" s="13" t="s">
        <v>190</v>
      </c>
      <c r="I1688" s="13">
        <v>1687</v>
      </c>
    </row>
    <row r="1689" spans="1:9" x14ac:dyDescent="0.25">
      <c r="A1689" s="13" t="str">
        <f t="shared" si="26"/>
        <v xml:space="preserve">603-SB     15" Branch Connections, Stub into Box Culvert </v>
      </c>
      <c r="B1689" s="13" t="s">
        <v>2069</v>
      </c>
      <c r="C1689" s="13" t="s">
        <v>2072</v>
      </c>
      <c r="D1689" s="13" t="s">
        <v>207</v>
      </c>
      <c r="E1689" s="13" t="s">
        <v>1569</v>
      </c>
      <c r="F1689" s="13" t="s">
        <v>188</v>
      </c>
      <c r="G1689" s="13" t="s">
        <v>189</v>
      </c>
      <c r="H1689" s="13" t="s">
        <v>190</v>
      </c>
      <c r="I1689" s="13">
        <v>1688</v>
      </c>
    </row>
    <row r="1690" spans="1:9" x14ac:dyDescent="0.25">
      <c r="A1690" s="13" t="str">
        <f t="shared" si="26"/>
        <v xml:space="preserve">603-SB     18" Branch Connections, Stub into 54" Concrete Pipe </v>
      </c>
      <c r="B1690" s="13" t="s">
        <v>2069</v>
      </c>
      <c r="C1690" s="13" t="s">
        <v>2073</v>
      </c>
      <c r="D1690" s="13" t="s">
        <v>207</v>
      </c>
      <c r="E1690" s="13" t="s">
        <v>1569</v>
      </c>
      <c r="F1690" s="13" t="s">
        <v>188</v>
      </c>
      <c r="G1690" s="13" t="s">
        <v>189</v>
      </c>
      <c r="H1690" s="13" t="s">
        <v>190</v>
      </c>
      <c r="I1690" s="13">
        <v>1689</v>
      </c>
    </row>
    <row r="1691" spans="1:9" x14ac:dyDescent="0.25">
      <c r="A1691" s="13" t="str">
        <f t="shared" si="26"/>
        <v xml:space="preserve">603-SB     18" Branch Connections, Stub into 58" x 36" Concrete Pipe </v>
      </c>
      <c r="B1691" s="13" t="s">
        <v>2069</v>
      </c>
      <c r="C1691" s="13" t="s">
        <v>2074</v>
      </c>
      <c r="D1691" s="13" t="s">
        <v>207</v>
      </c>
      <c r="E1691" s="13" t="s">
        <v>1569</v>
      </c>
      <c r="F1691" s="13" t="s">
        <v>188</v>
      </c>
      <c r="G1691" s="13" t="s">
        <v>189</v>
      </c>
      <c r="H1691" s="13" t="s">
        <v>190</v>
      </c>
      <c r="I1691" s="13">
        <v>1690</v>
      </c>
    </row>
    <row r="1692" spans="1:9" x14ac:dyDescent="0.25">
      <c r="A1692" s="13" t="str">
        <f t="shared" si="26"/>
        <v xml:space="preserve">603-SB     18" Branch Connections, Stub into 60" Concrete Pipe </v>
      </c>
      <c r="B1692" s="13" t="s">
        <v>2069</v>
      </c>
      <c r="C1692" s="13" t="s">
        <v>2075</v>
      </c>
      <c r="D1692" s="13" t="s">
        <v>207</v>
      </c>
      <c r="E1692" s="13" t="s">
        <v>1569</v>
      </c>
      <c r="F1692" s="13" t="s">
        <v>188</v>
      </c>
      <c r="G1692" s="13" t="s">
        <v>189</v>
      </c>
      <c r="H1692" s="13" t="s">
        <v>190</v>
      </c>
      <c r="I1692" s="13">
        <v>1691</v>
      </c>
    </row>
    <row r="1693" spans="1:9" x14ac:dyDescent="0.25">
      <c r="A1693" s="13" t="str">
        <f t="shared" si="26"/>
        <v xml:space="preserve">603-SB     18" Branch Connections, Stub into 72" Concrete Pipe </v>
      </c>
      <c r="B1693" s="13" t="s">
        <v>2069</v>
      </c>
      <c r="C1693" s="13" t="s">
        <v>2076</v>
      </c>
      <c r="D1693" s="13" t="s">
        <v>207</v>
      </c>
      <c r="E1693" s="13" t="s">
        <v>1569</v>
      </c>
      <c r="F1693" s="13" t="s">
        <v>188</v>
      </c>
      <c r="G1693" s="13" t="s">
        <v>189</v>
      </c>
      <c r="H1693" s="13" t="s">
        <v>190</v>
      </c>
      <c r="I1693" s="13">
        <v>1692</v>
      </c>
    </row>
    <row r="1694" spans="1:9" x14ac:dyDescent="0.25">
      <c r="A1694" s="13" t="str">
        <f t="shared" si="26"/>
        <v xml:space="preserve">603-SB     18" Branch Connections, Stub into 73" x 45" Concrete Pipe </v>
      </c>
      <c r="B1694" s="13" t="s">
        <v>2069</v>
      </c>
      <c r="C1694" s="13" t="s">
        <v>2077</v>
      </c>
      <c r="D1694" s="13" t="s">
        <v>207</v>
      </c>
      <c r="E1694" s="13" t="s">
        <v>1569</v>
      </c>
      <c r="F1694" s="13" t="s">
        <v>188</v>
      </c>
      <c r="G1694" s="13" t="s">
        <v>189</v>
      </c>
      <c r="H1694" s="13" t="s">
        <v>190</v>
      </c>
      <c r="I1694" s="13">
        <v>1693</v>
      </c>
    </row>
    <row r="1695" spans="1:9" x14ac:dyDescent="0.25">
      <c r="A1695" s="13" t="str">
        <f t="shared" si="26"/>
        <v xml:space="preserve">603-SB     18" Branch Connections, Stub into 8' x 6' Concrete Box Culvert </v>
      </c>
      <c r="B1695" s="13" t="s">
        <v>2069</v>
      </c>
      <c r="C1695" s="13" t="s">
        <v>2078</v>
      </c>
      <c r="D1695" s="13" t="s">
        <v>207</v>
      </c>
      <c r="E1695" s="13" t="s">
        <v>1569</v>
      </c>
      <c r="F1695" s="13" t="s">
        <v>188</v>
      </c>
      <c r="G1695" s="13" t="s">
        <v>189</v>
      </c>
      <c r="H1695" s="13" t="s">
        <v>190</v>
      </c>
      <c r="I1695" s="13">
        <v>1694</v>
      </c>
    </row>
    <row r="1696" spans="1:9" x14ac:dyDescent="0.25">
      <c r="A1696" s="13" t="str">
        <f t="shared" si="26"/>
        <v xml:space="preserve">603-SB     18" Branch Connections, Stub into 88" x 54" Concrete Pipe </v>
      </c>
      <c r="B1696" s="13" t="s">
        <v>2069</v>
      </c>
      <c r="C1696" s="13" t="s">
        <v>2079</v>
      </c>
      <c r="D1696" s="13" t="s">
        <v>207</v>
      </c>
      <c r="E1696" s="13" t="s">
        <v>1569</v>
      </c>
      <c r="F1696" s="13" t="s">
        <v>188</v>
      </c>
      <c r="G1696" s="13" t="s">
        <v>189</v>
      </c>
      <c r="H1696" s="13" t="s">
        <v>190</v>
      </c>
      <c r="I1696" s="13">
        <v>1695</v>
      </c>
    </row>
    <row r="1697" spans="1:9" x14ac:dyDescent="0.25">
      <c r="A1697" s="13" t="str">
        <f t="shared" si="26"/>
        <v xml:space="preserve">603-SB     18" Branch Connections, Stub into Box Bridge </v>
      </c>
      <c r="B1697" s="13" t="s">
        <v>2069</v>
      </c>
      <c r="C1697" s="13" t="s">
        <v>2080</v>
      </c>
      <c r="D1697" s="13" t="s">
        <v>207</v>
      </c>
      <c r="E1697" s="13" t="s">
        <v>1569</v>
      </c>
      <c r="F1697" s="13" t="s">
        <v>188</v>
      </c>
      <c r="G1697" s="13" t="s">
        <v>189</v>
      </c>
      <c r="H1697" s="13" t="s">
        <v>190</v>
      </c>
      <c r="I1697" s="13">
        <v>1696</v>
      </c>
    </row>
    <row r="1698" spans="1:9" x14ac:dyDescent="0.25">
      <c r="A1698" s="13" t="str">
        <f t="shared" si="26"/>
        <v xml:space="preserve">603-SB     18" Branch Connections, Stub into Box Culvert </v>
      </c>
      <c r="B1698" s="13" t="s">
        <v>2069</v>
      </c>
      <c r="C1698" s="13" t="s">
        <v>2081</v>
      </c>
      <c r="D1698" s="13" t="s">
        <v>207</v>
      </c>
      <c r="E1698" s="13" t="s">
        <v>1569</v>
      </c>
      <c r="F1698" s="13" t="s">
        <v>188</v>
      </c>
      <c r="G1698" s="13" t="s">
        <v>189</v>
      </c>
      <c r="H1698" s="13" t="s">
        <v>190</v>
      </c>
      <c r="I1698" s="13">
        <v>1697</v>
      </c>
    </row>
    <row r="1699" spans="1:9" x14ac:dyDescent="0.25">
      <c r="A1699" s="13" t="str">
        <f t="shared" si="26"/>
        <v xml:space="preserve">603-SB     18" Branch Connections, Stub into Concrete Box Bridge Wingwall </v>
      </c>
      <c r="B1699" s="13" t="s">
        <v>2069</v>
      </c>
      <c r="C1699" s="13" t="s">
        <v>2082</v>
      </c>
      <c r="D1699" s="13" t="s">
        <v>207</v>
      </c>
      <c r="E1699" s="13" t="s">
        <v>1569</v>
      </c>
      <c r="F1699" s="13" t="s">
        <v>188</v>
      </c>
      <c r="G1699" s="13" t="s">
        <v>189</v>
      </c>
      <c r="H1699" s="13" t="s">
        <v>190</v>
      </c>
      <c r="I1699" s="13">
        <v>1698</v>
      </c>
    </row>
    <row r="1700" spans="1:9" x14ac:dyDescent="0.25">
      <c r="A1700" s="13" t="str">
        <f t="shared" si="26"/>
        <v xml:space="preserve">603-SB     18" Branch Connections, Stub into Concrete Box Culvert </v>
      </c>
      <c r="B1700" s="13" t="s">
        <v>2069</v>
      </c>
      <c r="C1700" s="13" t="s">
        <v>2083</v>
      </c>
      <c r="D1700" s="13" t="s">
        <v>207</v>
      </c>
      <c r="E1700" s="13" t="s">
        <v>1569</v>
      </c>
      <c r="F1700" s="13" t="s">
        <v>188</v>
      </c>
      <c r="G1700" s="13" t="s">
        <v>189</v>
      </c>
      <c r="H1700" s="13" t="s">
        <v>190</v>
      </c>
      <c r="I1700" s="13">
        <v>1699</v>
      </c>
    </row>
    <row r="1701" spans="1:9" x14ac:dyDescent="0.25">
      <c r="A1701" s="13" t="str">
        <f t="shared" si="26"/>
        <v xml:space="preserve">603-SB     18" Branch Connections, Stub into Concrete Box Culvert Wingwall </v>
      </c>
      <c r="B1701" s="13" t="s">
        <v>2069</v>
      </c>
      <c r="C1701" s="13" t="s">
        <v>2084</v>
      </c>
      <c r="D1701" s="13" t="s">
        <v>207</v>
      </c>
      <c r="E1701" s="13" t="s">
        <v>1569</v>
      </c>
      <c r="F1701" s="13" t="s">
        <v>188</v>
      </c>
      <c r="G1701" s="13" t="s">
        <v>189</v>
      </c>
      <c r="H1701" s="13" t="s">
        <v>190</v>
      </c>
      <c r="I1701" s="13">
        <v>1700</v>
      </c>
    </row>
    <row r="1702" spans="1:9" x14ac:dyDescent="0.25">
      <c r="A1702" s="13" t="str">
        <f t="shared" si="26"/>
        <v xml:space="preserve">603-SB     18" Branch Connections, Stub into Concrete Pipe </v>
      </c>
      <c r="B1702" s="13" t="s">
        <v>2069</v>
      </c>
      <c r="C1702" s="13" t="s">
        <v>2085</v>
      </c>
      <c r="D1702" s="13" t="s">
        <v>207</v>
      </c>
      <c r="E1702" s="13" t="s">
        <v>1569</v>
      </c>
      <c r="F1702" s="13" t="s">
        <v>188</v>
      </c>
      <c r="G1702" s="13" t="s">
        <v>189</v>
      </c>
      <c r="H1702" s="13" t="s">
        <v>190</v>
      </c>
      <c r="I1702" s="13">
        <v>1701</v>
      </c>
    </row>
    <row r="1703" spans="1:9" x14ac:dyDescent="0.25">
      <c r="A1703" s="13" t="str">
        <f t="shared" si="26"/>
        <v xml:space="preserve">603-SB     18" Branch Connections, Stub into Double 16' x 6' Concrete Box Bridge </v>
      </c>
      <c r="B1703" s="13" t="s">
        <v>2069</v>
      </c>
      <c r="C1703" s="13" t="s">
        <v>2086</v>
      </c>
      <c r="D1703" s="13" t="s">
        <v>207</v>
      </c>
      <c r="E1703" s="13" t="s">
        <v>1569</v>
      </c>
      <c r="F1703" s="13" t="s">
        <v>188</v>
      </c>
      <c r="G1703" s="13" t="s">
        <v>189</v>
      </c>
      <c r="H1703" s="13" t="s">
        <v>190</v>
      </c>
      <c r="I1703" s="13">
        <v>1702</v>
      </c>
    </row>
    <row r="1704" spans="1:9" x14ac:dyDescent="0.25">
      <c r="A1704" s="13" t="str">
        <f t="shared" si="26"/>
        <v xml:space="preserve">603-SB     18" Branch Connections, Stub into Existing Box Culvert </v>
      </c>
      <c r="B1704" s="13" t="s">
        <v>2069</v>
      </c>
      <c r="C1704" s="13" t="s">
        <v>2087</v>
      </c>
      <c r="D1704" s="13" t="s">
        <v>207</v>
      </c>
      <c r="E1704" s="13" t="s">
        <v>1569</v>
      </c>
      <c r="F1704" s="13" t="s">
        <v>188</v>
      </c>
      <c r="G1704" s="13" t="s">
        <v>189</v>
      </c>
      <c r="H1704" s="13" t="s">
        <v>190</v>
      </c>
      <c r="I1704" s="13">
        <v>1703</v>
      </c>
    </row>
    <row r="1705" spans="1:9" x14ac:dyDescent="0.25">
      <c r="A1705" s="13" t="str">
        <f t="shared" si="26"/>
        <v xml:space="preserve">603-SB     18" Branch Connections, Stub into Existing Inlet </v>
      </c>
      <c r="B1705" s="13" t="s">
        <v>2069</v>
      </c>
      <c r="C1705" s="13" t="s">
        <v>2088</v>
      </c>
      <c r="D1705" s="13" t="s">
        <v>207</v>
      </c>
      <c r="E1705" s="13" t="s">
        <v>1569</v>
      </c>
      <c r="F1705" s="13" t="s">
        <v>188</v>
      </c>
      <c r="G1705" s="13" t="s">
        <v>189</v>
      </c>
      <c r="H1705" s="13" t="s">
        <v>190</v>
      </c>
      <c r="I1705" s="13">
        <v>1704</v>
      </c>
    </row>
    <row r="1706" spans="1:9" x14ac:dyDescent="0.25">
      <c r="A1706" s="13" t="str">
        <f t="shared" si="26"/>
        <v xml:space="preserve">603-SB     18" Branch Connections, Stub into Existing Median Inlet </v>
      </c>
      <c r="B1706" s="13" t="s">
        <v>2069</v>
      </c>
      <c r="C1706" s="13" t="s">
        <v>2089</v>
      </c>
      <c r="D1706" s="13" t="s">
        <v>207</v>
      </c>
      <c r="E1706" s="13" t="s">
        <v>1569</v>
      </c>
      <c r="F1706" s="13" t="s">
        <v>188</v>
      </c>
      <c r="G1706" s="13" t="s">
        <v>189</v>
      </c>
      <c r="H1706" s="13" t="s">
        <v>190</v>
      </c>
      <c r="I1706" s="13">
        <v>1705</v>
      </c>
    </row>
    <row r="1707" spans="1:9" x14ac:dyDescent="0.25">
      <c r="A1707" s="13" t="str">
        <f t="shared" si="26"/>
        <v xml:space="preserve">603-SB     18" Branch Connections, Stub into Inlet </v>
      </c>
      <c r="B1707" s="13" t="s">
        <v>2069</v>
      </c>
      <c r="C1707" s="13" t="s">
        <v>2090</v>
      </c>
      <c r="D1707" s="13" t="s">
        <v>207</v>
      </c>
      <c r="E1707" s="13" t="s">
        <v>1569</v>
      </c>
      <c r="F1707" s="13" t="s">
        <v>188</v>
      </c>
      <c r="G1707" s="13" t="s">
        <v>189</v>
      </c>
      <c r="H1707" s="13" t="s">
        <v>190</v>
      </c>
      <c r="I1707" s="13">
        <v>1706</v>
      </c>
    </row>
    <row r="1708" spans="1:9" x14ac:dyDescent="0.25">
      <c r="A1708" s="13" t="str">
        <f t="shared" si="26"/>
        <v xml:space="preserve">603-SB     22" x 13" Branch Connection, Stub into a Junction Box or Inlet </v>
      </c>
      <c r="B1708" s="13" t="s">
        <v>2069</v>
      </c>
      <c r="C1708" s="13" t="s">
        <v>2091</v>
      </c>
      <c r="D1708" s="13" t="s">
        <v>207</v>
      </c>
      <c r="E1708" s="13" t="s">
        <v>1569</v>
      </c>
      <c r="F1708" s="13" t="s">
        <v>188</v>
      </c>
      <c r="G1708" s="13" t="s">
        <v>189</v>
      </c>
      <c r="H1708" s="13" t="s">
        <v>190</v>
      </c>
      <c r="I1708" s="13">
        <v>1707</v>
      </c>
    </row>
    <row r="1709" spans="1:9" x14ac:dyDescent="0.25">
      <c r="A1709" s="13" t="str">
        <f t="shared" si="26"/>
        <v xml:space="preserve">603-SB     22" x 13" Branch Connections, Stub into Box Culvert </v>
      </c>
      <c r="B1709" s="13" t="s">
        <v>2069</v>
      </c>
      <c r="C1709" s="13" t="s">
        <v>2092</v>
      </c>
      <c r="D1709" s="13" t="s">
        <v>207</v>
      </c>
      <c r="E1709" s="13" t="s">
        <v>1569</v>
      </c>
      <c r="F1709" s="13" t="s">
        <v>188</v>
      </c>
      <c r="G1709" s="13" t="s">
        <v>189</v>
      </c>
      <c r="H1709" s="13" t="s">
        <v>190</v>
      </c>
      <c r="I1709" s="13">
        <v>1708</v>
      </c>
    </row>
    <row r="1710" spans="1:9" x14ac:dyDescent="0.25">
      <c r="A1710" s="13" t="str">
        <f t="shared" si="26"/>
        <v xml:space="preserve">603-SB     22" x 13" Branch Connections, Stub into Concrete Pipe </v>
      </c>
      <c r="B1710" s="13" t="s">
        <v>2069</v>
      </c>
      <c r="C1710" s="13" t="s">
        <v>2093</v>
      </c>
      <c r="D1710" s="13" t="s">
        <v>207</v>
      </c>
      <c r="E1710" s="13" t="s">
        <v>1569</v>
      </c>
      <c r="F1710" s="13" t="s">
        <v>188</v>
      </c>
      <c r="G1710" s="13" t="s">
        <v>189</v>
      </c>
      <c r="H1710" s="13" t="s">
        <v>190</v>
      </c>
      <c r="I1710" s="13">
        <v>1709</v>
      </c>
    </row>
    <row r="1711" spans="1:9" x14ac:dyDescent="0.25">
      <c r="A1711" s="13" t="str">
        <f t="shared" si="26"/>
        <v xml:space="preserve">603-SB     24" Branch Connections, Stub into 54" Concrete Pipe </v>
      </c>
      <c r="B1711" s="13" t="s">
        <v>2069</v>
      </c>
      <c r="C1711" s="13" t="s">
        <v>2094</v>
      </c>
      <c r="D1711" s="13" t="s">
        <v>207</v>
      </c>
      <c r="E1711" s="13" t="s">
        <v>1569</v>
      </c>
      <c r="F1711" s="13" t="s">
        <v>188</v>
      </c>
      <c r="G1711" s="13" t="s">
        <v>189</v>
      </c>
      <c r="H1711" s="13" t="s">
        <v>190</v>
      </c>
      <c r="I1711" s="13">
        <v>1710</v>
      </c>
    </row>
    <row r="1712" spans="1:9" x14ac:dyDescent="0.25">
      <c r="A1712" s="13" t="str">
        <f t="shared" si="26"/>
        <v xml:space="preserve">603-SB     24" Branch Connections, Stub into 88" x 54" Concrete Pipe </v>
      </c>
      <c r="B1712" s="13" t="s">
        <v>2069</v>
      </c>
      <c r="C1712" s="13" t="s">
        <v>2095</v>
      </c>
      <c r="D1712" s="13" t="s">
        <v>207</v>
      </c>
      <c r="E1712" s="13" t="s">
        <v>1569</v>
      </c>
      <c r="F1712" s="13" t="s">
        <v>188</v>
      </c>
      <c r="G1712" s="13" t="s">
        <v>189</v>
      </c>
      <c r="H1712" s="13" t="s">
        <v>190</v>
      </c>
      <c r="I1712" s="13">
        <v>1711</v>
      </c>
    </row>
    <row r="1713" spans="1:9" x14ac:dyDescent="0.25">
      <c r="A1713" s="13" t="str">
        <f t="shared" si="26"/>
        <v xml:space="preserve">603-SB     24" Branch Connections, Stub into Box Bridge </v>
      </c>
      <c r="B1713" s="13" t="s">
        <v>2069</v>
      </c>
      <c r="C1713" s="13" t="s">
        <v>2096</v>
      </c>
      <c r="D1713" s="13" t="s">
        <v>207</v>
      </c>
      <c r="E1713" s="13" t="s">
        <v>1569</v>
      </c>
      <c r="F1713" s="13" t="s">
        <v>188</v>
      </c>
      <c r="G1713" s="13" t="s">
        <v>189</v>
      </c>
      <c r="H1713" s="13" t="s">
        <v>190</v>
      </c>
      <c r="I1713" s="13">
        <v>1712</v>
      </c>
    </row>
    <row r="1714" spans="1:9" x14ac:dyDescent="0.25">
      <c r="A1714" s="13" t="str">
        <f t="shared" si="26"/>
        <v xml:space="preserve">603-SB     24" Branch Connections, Stub into Box Culvert </v>
      </c>
      <c r="B1714" s="13" t="s">
        <v>2069</v>
      </c>
      <c r="C1714" s="13" t="s">
        <v>2097</v>
      </c>
      <c r="D1714" s="13" t="s">
        <v>207</v>
      </c>
      <c r="E1714" s="13" t="s">
        <v>1569</v>
      </c>
      <c r="F1714" s="13" t="s">
        <v>188</v>
      </c>
      <c r="G1714" s="13" t="s">
        <v>189</v>
      </c>
      <c r="H1714" s="13" t="s">
        <v>190</v>
      </c>
      <c r="I1714" s="13">
        <v>1713</v>
      </c>
    </row>
    <row r="1715" spans="1:9" x14ac:dyDescent="0.25">
      <c r="A1715" s="13" t="str">
        <f t="shared" si="26"/>
        <v xml:space="preserve">603-SB     24" Branch Connections, Stub into Concrete Box Culvert Wingwall </v>
      </c>
      <c r="B1715" s="13" t="s">
        <v>2069</v>
      </c>
      <c r="C1715" s="13" t="s">
        <v>2098</v>
      </c>
      <c r="D1715" s="13" t="s">
        <v>207</v>
      </c>
      <c r="E1715" s="13" t="s">
        <v>1569</v>
      </c>
      <c r="F1715" s="13" t="s">
        <v>188</v>
      </c>
      <c r="G1715" s="13" t="s">
        <v>189</v>
      </c>
      <c r="H1715" s="13" t="s">
        <v>190</v>
      </c>
      <c r="I1715" s="13">
        <v>1714</v>
      </c>
    </row>
    <row r="1716" spans="1:9" x14ac:dyDescent="0.25">
      <c r="A1716" s="13" t="str">
        <f t="shared" si="26"/>
        <v xml:space="preserve">603-SB     24" Branch Connections, Stub into Concrete Pipe </v>
      </c>
      <c r="B1716" s="13" t="s">
        <v>2069</v>
      </c>
      <c r="C1716" s="13" t="s">
        <v>2099</v>
      </c>
      <c r="D1716" s="13" t="s">
        <v>207</v>
      </c>
      <c r="E1716" s="13" t="s">
        <v>1569</v>
      </c>
      <c r="F1716" s="13" t="s">
        <v>188</v>
      </c>
      <c r="G1716" s="13" t="s">
        <v>189</v>
      </c>
      <c r="H1716" s="13" t="s">
        <v>190</v>
      </c>
      <c r="I1716" s="13">
        <v>1715</v>
      </c>
    </row>
    <row r="1717" spans="1:9" x14ac:dyDescent="0.25">
      <c r="A1717" s="13" t="str">
        <f t="shared" si="26"/>
        <v xml:space="preserve">603-SB     24" Branch Connections, Stub into Inlet </v>
      </c>
      <c r="B1717" s="13" t="s">
        <v>2069</v>
      </c>
      <c r="C1717" s="13" t="s">
        <v>2100</v>
      </c>
      <c r="D1717" s="13" t="s">
        <v>207</v>
      </c>
      <c r="E1717" s="13" t="s">
        <v>1569</v>
      </c>
      <c r="F1717" s="13" t="s">
        <v>188</v>
      </c>
      <c r="G1717" s="13" t="s">
        <v>189</v>
      </c>
      <c r="H1717" s="13" t="s">
        <v>190</v>
      </c>
      <c r="I1717" s="13">
        <v>1716</v>
      </c>
    </row>
    <row r="1718" spans="1:9" x14ac:dyDescent="0.25">
      <c r="A1718" s="13" t="str">
        <f t="shared" si="26"/>
        <v xml:space="preserve">603-SB     29" x 18" Branch Connections, Stub into Box Culvert </v>
      </c>
      <c r="B1718" s="13" t="s">
        <v>2069</v>
      </c>
      <c r="C1718" s="13" t="s">
        <v>2101</v>
      </c>
      <c r="D1718" s="13" t="s">
        <v>207</v>
      </c>
      <c r="E1718" s="13" t="s">
        <v>1569</v>
      </c>
      <c r="F1718" s="13" t="s">
        <v>188</v>
      </c>
      <c r="G1718" s="13" t="s">
        <v>189</v>
      </c>
      <c r="H1718" s="13" t="s">
        <v>190</v>
      </c>
      <c r="I1718" s="13">
        <v>1717</v>
      </c>
    </row>
    <row r="1719" spans="1:9" x14ac:dyDescent="0.25">
      <c r="A1719" s="13" t="str">
        <f t="shared" si="26"/>
        <v xml:space="preserve">603-SB     3" Branch Connections, Stub into Inlet / Junction Box </v>
      </c>
      <c r="B1719" s="13" t="s">
        <v>2069</v>
      </c>
      <c r="C1719" s="13" t="s">
        <v>2102</v>
      </c>
      <c r="D1719" s="13" t="s">
        <v>207</v>
      </c>
      <c r="E1719" s="13" t="s">
        <v>1569</v>
      </c>
      <c r="F1719" s="13" t="s">
        <v>188</v>
      </c>
      <c r="G1719" s="13" t="s">
        <v>189</v>
      </c>
      <c r="H1719" s="13" t="s">
        <v>190</v>
      </c>
      <c r="I1719" s="13">
        <v>1718</v>
      </c>
    </row>
    <row r="1720" spans="1:9" x14ac:dyDescent="0.25">
      <c r="A1720" s="13" t="str">
        <f t="shared" si="26"/>
        <v xml:space="preserve">603-SB     30" Branch Connection, Stub Into Existing Inlet </v>
      </c>
      <c r="B1720" s="13" t="s">
        <v>2069</v>
      </c>
      <c r="C1720" s="13" t="s">
        <v>2103</v>
      </c>
      <c r="D1720" s="13" t="s">
        <v>207</v>
      </c>
      <c r="E1720" s="13" t="s">
        <v>1569</v>
      </c>
      <c r="F1720" s="13" t="s">
        <v>188</v>
      </c>
      <c r="G1720" s="13" t="s">
        <v>189</v>
      </c>
      <c r="H1720" s="13" t="s">
        <v>190</v>
      </c>
      <c r="I1720" s="13">
        <v>1719</v>
      </c>
    </row>
    <row r="1721" spans="1:9" x14ac:dyDescent="0.25">
      <c r="A1721" s="13" t="str">
        <f t="shared" si="26"/>
        <v xml:space="preserve">603-SB     30" Branch Connections, Stub into Box Bridge </v>
      </c>
      <c r="B1721" s="13" t="s">
        <v>2069</v>
      </c>
      <c r="C1721" s="13" t="s">
        <v>2104</v>
      </c>
      <c r="D1721" s="13" t="s">
        <v>207</v>
      </c>
      <c r="E1721" s="13" t="s">
        <v>1569</v>
      </c>
      <c r="F1721" s="13" t="s">
        <v>188</v>
      </c>
      <c r="G1721" s="13" t="s">
        <v>189</v>
      </c>
      <c r="H1721" s="13" t="s">
        <v>190</v>
      </c>
      <c r="I1721" s="13">
        <v>1720</v>
      </c>
    </row>
    <row r="1722" spans="1:9" x14ac:dyDescent="0.25">
      <c r="A1722" s="13" t="str">
        <f t="shared" si="26"/>
        <v xml:space="preserve">603-SB     30" Branch Connections, Stub into Box Culvert </v>
      </c>
      <c r="B1722" s="13" t="s">
        <v>2069</v>
      </c>
      <c r="C1722" s="13" t="s">
        <v>2105</v>
      </c>
      <c r="D1722" s="13" t="s">
        <v>207</v>
      </c>
      <c r="E1722" s="13" t="s">
        <v>1569</v>
      </c>
      <c r="F1722" s="13" t="s">
        <v>188</v>
      </c>
      <c r="G1722" s="13" t="s">
        <v>189</v>
      </c>
      <c r="H1722" s="13" t="s">
        <v>190</v>
      </c>
      <c r="I1722" s="13">
        <v>1721</v>
      </c>
    </row>
    <row r="1723" spans="1:9" x14ac:dyDescent="0.25">
      <c r="A1723" s="13" t="str">
        <f t="shared" si="26"/>
        <v xml:space="preserve">603-SB     30" Branch Connections, Stub into Concrete Box Culvert Wingwall </v>
      </c>
      <c r="B1723" s="13" t="s">
        <v>2069</v>
      </c>
      <c r="C1723" s="13" t="s">
        <v>2106</v>
      </c>
      <c r="D1723" s="13" t="s">
        <v>207</v>
      </c>
      <c r="E1723" s="13" t="s">
        <v>1569</v>
      </c>
      <c r="F1723" s="13" t="s">
        <v>188</v>
      </c>
      <c r="G1723" s="13" t="s">
        <v>189</v>
      </c>
      <c r="H1723" s="13" t="s">
        <v>190</v>
      </c>
      <c r="I1723" s="13">
        <v>1722</v>
      </c>
    </row>
    <row r="1724" spans="1:9" x14ac:dyDescent="0.25">
      <c r="A1724" s="13" t="str">
        <f t="shared" si="26"/>
        <v xml:space="preserve">603-SB     30" Branch Connections, Stub into Concrete Pipe </v>
      </c>
      <c r="B1724" s="13" t="s">
        <v>2069</v>
      </c>
      <c r="C1724" s="13" t="s">
        <v>2107</v>
      </c>
      <c r="D1724" s="13" t="s">
        <v>207</v>
      </c>
      <c r="E1724" s="13" t="s">
        <v>1569</v>
      </c>
      <c r="F1724" s="13" t="s">
        <v>188</v>
      </c>
      <c r="G1724" s="13" t="s">
        <v>189</v>
      </c>
      <c r="H1724" s="13" t="s">
        <v>190</v>
      </c>
      <c r="I1724" s="13">
        <v>1723</v>
      </c>
    </row>
    <row r="1725" spans="1:9" x14ac:dyDescent="0.25">
      <c r="A1725" s="13" t="str">
        <f t="shared" si="26"/>
        <v xml:space="preserve">603-SB     32" x 24" Branch Connections, Stub into Box Culvert </v>
      </c>
      <c r="B1725" s="13" t="s">
        <v>2069</v>
      </c>
      <c r="C1725" s="13" t="s">
        <v>2108</v>
      </c>
      <c r="D1725" s="13" t="s">
        <v>207</v>
      </c>
      <c r="E1725" s="13" t="s">
        <v>1569</v>
      </c>
      <c r="F1725" s="13" t="s">
        <v>188</v>
      </c>
      <c r="G1725" s="13" t="s">
        <v>189</v>
      </c>
      <c r="H1725" s="13" t="s">
        <v>190</v>
      </c>
      <c r="I1725" s="13">
        <v>1724</v>
      </c>
    </row>
    <row r="1726" spans="1:9" x14ac:dyDescent="0.25">
      <c r="A1726" s="13" t="str">
        <f t="shared" si="26"/>
        <v xml:space="preserve">603-SB     36" Branch Connections, Stub into Box Bridge </v>
      </c>
      <c r="B1726" s="13" t="s">
        <v>2069</v>
      </c>
      <c r="C1726" s="13" t="s">
        <v>2109</v>
      </c>
      <c r="D1726" s="13" t="s">
        <v>207</v>
      </c>
      <c r="E1726" s="13" t="s">
        <v>1569</v>
      </c>
      <c r="F1726" s="13" t="s">
        <v>188</v>
      </c>
      <c r="G1726" s="13" t="s">
        <v>189</v>
      </c>
      <c r="H1726" s="13" t="s">
        <v>190</v>
      </c>
      <c r="I1726" s="13">
        <v>1725</v>
      </c>
    </row>
    <row r="1727" spans="1:9" x14ac:dyDescent="0.25">
      <c r="A1727" s="13" t="str">
        <f t="shared" si="26"/>
        <v xml:space="preserve">603-SB     36" Branch Connections, Stub into Box Culvert </v>
      </c>
      <c r="B1727" s="13" t="s">
        <v>2069</v>
      </c>
      <c r="C1727" s="13" t="s">
        <v>2110</v>
      </c>
      <c r="D1727" s="13" t="s">
        <v>207</v>
      </c>
      <c r="E1727" s="13" t="s">
        <v>1569</v>
      </c>
      <c r="F1727" s="13" t="s">
        <v>188</v>
      </c>
      <c r="G1727" s="13" t="s">
        <v>189</v>
      </c>
      <c r="H1727" s="13" t="s">
        <v>190</v>
      </c>
      <c r="I1727" s="13">
        <v>1726</v>
      </c>
    </row>
    <row r="1728" spans="1:9" x14ac:dyDescent="0.25">
      <c r="A1728" s="13" t="str">
        <f t="shared" si="26"/>
        <v xml:space="preserve">603-SB     36" Branch Connections, Stub into Concrete Box Culvert Wingwall </v>
      </c>
      <c r="B1728" s="13" t="s">
        <v>2069</v>
      </c>
      <c r="C1728" s="13" t="s">
        <v>2111</v>
      </c>
      <c r="D1728" s="13" t="s">
        <v>207</v>
      </c>
      <c r="E1728" s="13" t="s">
        <v>1569</v>
      </c>
      <c r="F1728" s="13" t="s">
        <v>188</v>
      </c>
      <c r="G1728" s="13" t="s">
        <v>189</v>
      </c>
      <c r="H1728" s="13" t="s">
        <v>190</v>
      </c>
      <c r="I1728" s="13">
        <v>1727</v>
      </c>
    </row>
    <row r="1729" spans="1:9" x14ac:dyDescent="0.25">
      <c r="A1729" s="13" t="str">
        <f t="shared" si="26"/>
        <v xml:space="preserve">603-SB     36" Branch Connections, Stub into Inlet </v>
      </c>
      <c r="B1729" s="13" t="s">
        <v>2069</v>
      </c>
      <c r="C1729" s="13" t="s">
        <v>2112</v>
      </c>
      <c r="D1729" s="13" t="s">
        <v>207</v>
      </c>
      <c r="E1729" s="13" t="s">
        <v>1569</v>
      </c>
      <c r="F1729" s="13" t="s">
        <v>188</v>
      </c>
      <c r="G1729" s="13" t="s">
        <v>189</v>
      </c>
      <c r="H1729" s="13" t="s">
        <v>190</v>
      </c>
      <c r="I1729" s="13">
        <v>1728</v>
      </c>
    </row>
    <row r="1730" spans="1:9" x14ac:dyDescent="0.25">
      <c r="A1730" s="13" t="str">
        <f t="shared" si="26"/>
        <v xml:space="preserve">603-SB     36" x 23" Branch Connections, Stub into Box Culvert </v>
      </c>
      <c r="B1730" s="13" t="s">
        <v>2069</v>
      </c>
      <c r="C1730" s="13" t="s">
        <v>2113</v>
      </c>
      <c r="D1730" s="13" t="s">
        <v>207</v>
      </c>
      <c r="E1730" s="13" t="s">
        <v>1569</v>
      </c>
      <c r="F1730" s="13" t="s">
        <v>188</v>
      </c>
      <c r="G1730" s="13" t="s">
        <v>189</v>
      </c>
      <c r="H1730" s="13" t="s">
        <v>190</v>
      </c>
      <c r="I1730" s="13">
        <v>1729</v>
      </c>
    </row>
    <row r="1731" spans="1:9" x14ac:dyDescent="0.25">
      <c r="A1731" s="13" t="str">
        <f t="shared" si="26"/>
        <v xml:space="preserve">603-SB     42" Branch Connection, Stub Into Existing Inlet </v>
      </c>
      <c r="B1731" s="13" t="s">
        <v>2069</v>
      </c>
      <c r="C1731" s="13" t="s">
        <v>2114</v>
      </c>
      <c r="D1731" s="13" t="s">
        <v>207</v>
      </c>
      <c r="E1731" s="13" t="s">
        <v>1569</v>
      </c>
      <c r="F1731" s="13" t="s">
        <v>188</v>
      </c>
      <c r="G1731" s="13" t="s">
        <v>189</v>
      </c>
      <c r="H1731" s="13" t="s">
        <v>190</v>
      </c>
      <c r="I1731" s="13">
        <v>1730</v>
      </c>
    </row>
    <row r="1732" spans="1:9" x14ac:dyDescent="0.25">
      <c r="A1732" s="13" t="str">
        <f t="shared" ref="A1732:A1795" si="27">_xlfn.CONCAT(B1732," ", C1732)</f>
        <v xml:space="preserve">603-SB     42" Branch Connections, Stub into Box Culvert </v>
      </c>
      <c r="B1732" s="13" t="s">
        <v>2069</v>
      </c>
      <c r="C1732" s="13" t="s">
        <v>2115</v>
      </c>
      <c r="D1732" s="13" t="s">
        <v>207</v>
      </c>
      <c r="E1732" s="13" t="s">
        <v>1569</v>
      </c>
      <c r="F1732" s="13" t="s">
        <v>188</v>
      </c>
      <c r="G1732" s="13" t="s">
        <v>189</v>
      </c>
      <c r="H1732" s="13" t="s">
        <v>190</v>
      </c>
      <c r="I1732" s="13">
        <v>1731</v>
      </c>
    </row>
    <row r="1733" spans="1:9" x14ac:dyDescent="0.25">
      <c r="A1733" s="13" t="str">
        <f t="shared" si="27"/>
        <v xml:space="preserve">603-SB     44" x 27" Branch Connection, Stub into Existing Inlet </v>
      </c>
      <c r="B1733" s="13" t="s">
        <v>2069</v>
      </c>
      <c r="C1733" s="13" t="s">
        <v>2116</v>
      </c>
      <c r="D1733" s="13" t="s">
        <v>207</v>
      </c>
      <c r="E1733" s="13" t="s">
        <v>1569</v>
      </c>
      <c r="F1733" s="13" t="s">
        <v>188</v>
      </c>
      <c r="G1733" s="13" t="s">
        <v>189</v>
      </c>
      <c r="H1733" s="13" t="s">
        <v>190</v>
      </c>
      <c r="I1733" s="13">
        <v>1732</v>
      </c>
    </row>
    <row r="1734" spans="1:9" x14ac:dyDescent="0.25">
      <c r="A1734" s="13" t="str">
        <f t="shared" si="27"/>
        <v xml:space="preserve">603-SB     44" x 27" Branch Connections, Stub into Box Culvert </v>
      </c>
      <c r="B1734" s="13" t="s">
        <v>2069</v>
      </c>
      <c r="C1734" s="13" t="s">
        <v>2117</v>
      </c>
      <c r="D1734" s="13" t="s">
        <v>207</v>
      </c>
      <c r="E1734" s="13" t="s">
        <v>1569</v>
      </c>
      <c r="F1734" s="13" t="s">
        <v>188</v>
      </c>
      <c r="G1734" s="13" t="s">
        <v>189</v>
      </c>
      <c r="H1734" s="13" t="s">
        <v>190</v>
      </c>
      <c r="I1734" s="13">
        <v>1733</v>
      </c>
    </row>
    <row r="1735" spans="1:9" x14ac:dyDescent="0.25">
      <c r="A1735" s="13" t="str">
        <f t="shared" si="27"/>
        <v xml:space="preserve">603-SB     48" Branch Connection, Stub Into Manhole </v>
      </c>
      <c r="B1735" s="13" t="s">
        <v>2069</v>
      </c>
      <c r="C1735" s="13" t="s">
        <v>2118</v>
      </c>
      <c r="D1735" s="13" t="s">
        <v>207</v>
      </c>
      <c r="E1735" s="13" t="s">
        <v>1569</v>
      </c>
      <c r="F1735" s="13" t="s">
        <v>188</v>
      </c>
      <c r="G1735" s="13" t="s">
        <v>189</v>
      </c>
      <c r="H1735" s="13" t="s">
        <v>190</v>
      </c>
      <c r="I1735" s="13">
        <v>1734</v>
      </c>
    </row>
    <row r="1736" spans="1:9" x14ac:dyDescent="0.25">
      <c r="A1736" s="13" t="str">
        <f t="shared" si="27"/>
        <v xml:space="preserve">603-SB     48" Branch Connections, Stub into Box Culvert </v>
      </c>
      <c r="B1736" s="13" t="s">
        <v>2069</v>
      </c>
      <c r="C1736" s="13" t="s">
        <v>2119</v>
      </c>
      <c r="D1736" s="13" t="s">
        <v>207</v>
      </c>
      <c r="E1736" s="13" t="s">
        <v>1569</v>
      </c>
      <c r="F1736" s="13" t="s">
        <v>188</v>
      </c>
      <c r="G1736" s="13" t="s">
        <v>189</v>
      </c>
      <c r="H1736" s="13" t="s">
        <v>190</v>
      </c>
      <c r="I1736" s="13">
        <v>1735</v>
      </c>
    </row>
    <row r="1737" spans="1:9" x14ac:dyDescent="0.25">
      <c r="A1737" s="13" t="str">
        <f t="shared" si="27"/>
        <v xml:space="preserve">603-SB     51" x 31" Branch Connection, Stub into Box Culvert </v>
      </c>
      <c r="B1737" s="13" t="s">
        <v>2069</v>
      </c>
      <c r="C1737" s="13" t="s">
        <v>2120</v>
      </c>
      <c r="D1737" s="13" t="s">
        <v>207</v>
      </c>
      <c r="E1737" s="13" t="s">
        <v>1569</v>
      </c>
      <c r="F1737" s="13" t="s">
        <v>188</v>
      </c>
      <c r="G1737" s="13" t="s">
        <v>189</v>
      </c>
      <c r="H1737" s="13" t="s">
        <v>190</v>
      </c>
      <c r="I1737" s="13">
        <v>1736</v>
      </c>
    </row>
    <row r="1738" spans="1:9" x14ac:dyDescent="0.25">
      <c r="A1738" s="13" t="str">
        <f t="shared" si="27"/>
        <v xml:space="preserve">603-SB     51" x 31" Branch Connections, Stub into Existing Box Culvert </v>
      </c>
      <c r="B1738" s="13" t="s">
        <v>2069</v>
      </c>
      <c r="C1738" s="13" t="s">
        <v>2121</v>
      </c>
      <c r="D1738" s="13" t="s">
        <v>207</v>
      </c>
      <c r="E1738" s="13" t="s">
        <v>1569</v>
      </c>
      <c r="F1738" s="13" t="s">
        <v>188</v>
      </c>
      <c r="G1738" s="13" t="s">
        <v>189</v>
      </c>
      <c r="H1738" s="13" t="s">
        <v>190</v>
      </c>
      <c r="I1738" s="13">
        <v>1737</v>
      </c>
    </row>
    <row r="1739" spans="1:9" x14ac:dyDescent="0.25">
      <c r="A1739" s="13" t="str">
        <f t="shared" si="27"/>
        <v xml:space="preserve">603-SB     54" Branch Connections, Stub into Box Culvert </v>
      </c>
      <c r="B1739" s="13" t="s">
        <v>2069</v>
      </c>
      <c r="C1739" s="13" t="s">
        <v>2122</v>
      </c>
      <c r="D1739" s="13" t="s">
        <v>207</v>
      </c>
      <c r="E1739" s="13" t="s">
        <v>1569</v>
      </c>
      <c r="F1739" s="13" t="s">
        <v>188</v>
      </c>
      <c r="G1739" s="13" t="s">
        <v>189</v>
      </c>
      <c r="H1739" s="13" t="s">
        <v>190</v>
      </c>
      <c r="I1739" s="13">
        <v>1738</v>
      </c>
    </row>
    <row r="1740" spans="1:9" x14ac:dyDescent="0.25">
      <c r="A1740" s="13" t="str">
        <f t="shared" si="27"/>
        <v xml:space="preserve">603-SB     58" x 36" Branch Connections, Stub into Box Culvert </v>
      </c>
      <c r="B1740" s="13" t="s">
        <v>2069</v>
      </c>
      <c r="C1740" s="13" t="s">
        <v>2123</v>
      </c>
      <c r="D1740" s="13" t="s">
        <v>207</v>
      </c>
      <c r="E1740" s="13" t="s">
        <v>1569</v>
      </c>
      <c r="F1740" s="13" t="s">
        <v>188</v>
      </c>
      <c r="G1740" s="13" t="s">
        <v>189</v>
      </c>
      <c r="H1740" s="13" t="s">
        <v>190</v>
      </c>
      <c r="I1740" s="13">
        <v>1739</v>
      </c>
    </row>
    <row r="1741" spans="1:9" x14ac:dyDescent="0.25">
      <c r="A1741" s="13" t="str">
        <f t="shared" si="27"/>
        <v xml:space="preserve">603-SB     59" x 36" Branch Connections, Stub into Box Culvert </v>
      </c>
      <c r="B1741" s="13" t="s">
        <v>2069</v>
      </c>
      <c r="C1741" s="13" t="s">
        <v>2124</v>
      </c>
      <c r="D1741" s="13" t="s">
        <v>207</v>
      </c>
      <c r="E1741" s="13" t="s">
        <v>1569</v>
      </c>
      <c r="F1741" s="13" t="s">
        <v>188</v>
      </c>
      <c r="G1741" s="13" t="s">
        <v>189</v>
      </c>
      <c r="H1741" s="13" t="s">
        <v>190</v>
      </c>
      <c r="I1741" s="13">
        <v>1740</v>
      </c>
    </row>
    <row r="1742" spans="1:9" x14ac:dyDescent="0.25">
      <c r="A1742" s="13" t="str">
        <f t="shared" si="27"/>
        <v xml:space="preserve">603-SB     6" Branch Connections, Stub into Box Culvert </v>
      </c>
      <c r="B1742" s="13" t="s">
        <v>2069</v>
      </c>
      <c r="C1742" s="13" t="s">
        <v>2125</v>
      </c>
      <c r="D1742" s="13" t="s">
        <v>207</v>
      </c>
      <c r="E1742" s="13" t="s">
        <v>1569</v>
      </c>
      <c r="F1742" s="13" t="s">
        <v>188</v>
      </c>
      <c r="G1742" s="13" t="s">
        <v>189</v>
      </c>
      <c r="H1742" s="13" t="s">
        <v>190</v>
      </c>
      <c r="I1742" s="13">
        <v>1741</v>
      </c>
    </row>
    <row r="1743" spans="1:9" x14ac:dyDescent="0.25">
      <c r="A1743" s="13" t="str">
        <f t="shared" si="27"/>
        <v xml:space="preserve">603-SB     60" Branch Connections, Stub into Box Culvert </v>
      </c>
      <c r="B1743" s="13" t="s">
        <v>2069</v>
      </c>
      <c r="C1743" s="13" t="s">
        <v>2126</v>
      </c>
      <c r="D1743" s="13" t="s">
        <v>207</v>
      </c>
      <c r="E1743" s="13" t="s">
        <v>1569</v>
      </c>
      <c r="F1743" s="13" t="s">
        <v>188</v>
      </c>
      <c r="G1743" s="13" t="s">
        <v>189</v>
      </c>
      <c r="H1743" s="13" t="s">
        <v>190</v>
      </c>
      <c r="I1743" s="13">
        <v>1742</v>
      </c>
    </row>
    <row r="1744" spans="1:9" x14ac:dyDescent="0.25">
      <c r="A1744" s="13" t="str">
        <f t="shared" si="27"/>
        <v xml:space="preserve">603-SB     65" x 40" Branch Connections, Stub into Box Culvert </v>
      </c>
      <c r="B1744" s="13" t="s">
        <v>2069</v>
      </c>
      <c r="C1744" s="13" t="s">
        <v>2127</v>
      </c>
      <c r="D1744" s="13" t="s">
        <v>207</v>
      </c>
      <c r="E1744" s="13" t="s">
        <v>1569</v>
      </c>
      <c r="F1744" s="13" t="s">
        <v>188</v>
      </c>
      <c r="G1744" s="13" t="s">
        <v>189</v>
      </c>
      <c r="H1744" s="13" t="s">
        <v>190</v>
      </c>
      <c r="I1744" s="13">
        <v>1743</v>
      </c>
    </row>
    <row r="1745" spans="1:9" x14ac:dyDescent="0.25">
      <c r="A1745" s="13" t="str">
        <f t="shared" si="27"/>
        <v xml:space="preserve">603-SB     66" Branch Connections, Stub into Box Culvert </v>
      </c>
      <c r="B1745" s="13" t="s">
        <v>2069</v>
      </c>
      <c r="C1745" s="13" t="s">
        <v>2128</v>
      </c>
      <c r="D1745" s="13" t="s">
        <v>207</v>
      </c>
      <c r="E1745" s="13" t="s">
        <v>1569</v>
      </c>
      <c r="F1745" s="13" t="s">
        <v>188</v>
      </c>
      <c r="G1745" s="13" t="s">
        <v>189</v>
      </c>
      <c r="H1745" s="13" t="s">
        <v>190</v>
      </c>
      <c r="I1745" s="13">
        <v>1744</v>
      </c>
    </row>
    <row r="1746" spans="1:9" x14ac:dyDescent="0.25">
      <c r="A1746" s="13" t="str">
        <f t="shared" si="27"/>
        <v xml:space="preserve">603-SB     72" Branch Connections, Stub into Box Culvert </v>
      </c>
      <c r="B1746" s="13" t="s">
        <v>2069</v>
      </c>
      <c r="C1746" s="13" t="s">
        <v>2129</v>
      </c>
      <c r="D1746" s="13" t="s">
        <v>207</v>
      </c>
      <c r="E1746" s="13" t="s">
        <v>1569</v>
      </c>
      <c r="F1746" s="13" t="s">
        <v>188</v>
      </c>
      <c r="G1746" s="13" t="s">
        <v>189</v>
      </c>
      <c r="H1746" s="13" t="s">
        <v>190</v>
      </c>
      <c r="I1746" s="13">
        <v>1745</v>
      </c>
    </row>
    <row r="1747" spans="1:9" x14ac:dyDescent="0.25">
      <c r="A1747" s="13" t="str">
        <f t="shared" si="27"/>
        <v xml:space="preserve">603-SB     73" x 45" Branch Connections, Stub into Box Culvert </v>
      </c>
      <c r="B1747" s="13" t="s">
        <v>2069</v>
      </c>
      <c r="C1747" s="13" t="s">
        <v>2130</v>
      </c>
      <c r="D1747" s="13" t="s">
        <v>207</v>
      </c>
      <c r="E1747" s="13" t="s">
        <v>1569</v>
      </c>
      <c r="F1747" s="13" t="s">
        <v>188</v>
      </c>
      <c r="G1747" s="13" t="s">
        <v>189</v>
      </c>
      <c r="H1747" s="13" t="s">
        <v>190</v>
      </c>
      <c r="I1747" s="13">
        <v>1746</v>
      </c>
    </row>
    <row r="1748" spans="1:9" x14ac:dyDescent="0.25">
      <c r="A1748" s="13" t="str">
        <f t="shared" si="27"/>
        <v xml:space="preserve">603-SB     8" Branch Connection, Stub Into Existing Inlet </v>
      </c>
      <c r="B1748" s="13" t="s">
        <v>2069</v>
      </c>
      <c r="C1748" s="13" t="s">
        <v>2131</v>
      </c>
      <c r="D1748" s="13" t="s">
        <v>207</v>
      </c>
      <c r="E1748" s="13" t="s">
        <v>1569</v>
      </c>
      <c r="F1748" s="13" t="s">
        <v>188</v>
      </c>
      <c r="G1748" s="13" t="s">
        <v>189</v>
      </c>
      <c r="H1748" s="13" t="s">
        <v>190</v>
      </c>
      <c r="I1748" s="13">
        <v>1747</v>
      </c>
    </row>
    <row r="1749" spans="1:9" x14ac:dyDescent="0.25">
      <c r="A1749" s="13" t="str">
        <f t="shared" si="27"/>
        <v xml:space="preserve">603-SB     88" x 54" Branch Connections, Stub into Box Culvert </v>
      </c>
      <c r="B1749" s="13" t="s">
        <v>2069</v>
      </c>
      <c r="C1749" s="13" t="s">
        <v>2132</v>
      </c>
      <c r="D1749" s="13" t="s">
        <v>207</v>
      </c>
      <c r="E1749" s="13" t="s">
        <v>1569</v>
      </c>
      <c r="F1749" s="13" t="s">
        <v>188</v>
      </c>
      <c r="G1749" s="13" t="s">
        <v>189</v>
      </c>
      <c r="H1749" s="13" t="s">
        <v>190</v>
      </c>
      <c r="I1749" s="13">
        <v>1748</v>
      </c>
    </row>
    <row r="1750" spans="1:9" x14ac:dyDescent="0.25">
      <c r="A1750" s="13" t="str">
        <f t="shared" si="27"/>
        <v xml:space="preserve">603-SB     15" Branch Connections, Stub into 60" Concrete Pipe </v>
      </c>
      <c r="B1750" s="13" t="s">
        <v>2069</v>
      </c>
      <c r="C1750" s="13" t="s">
        <v>2133</v>
      </c>
      <c r="D1750" s="13" t="s">
        <v>207</v>
      </c>
      <c r="E1750" s="13" t="s">
        <v>1569</v>
      </c>
      <c r="F1750" s="13" t="s">
        <v>188</v>
      </c>
      <c r="G1750" s="13" t="s">
        <v>189</v>
      </c>
      <c r="H1750" s="13" t="s">
        <v>190</v>
      </c>
      <c r="I1750" s="13">
        <v>1749</v>
      </c>
    </row>
    <row r="1751" spans="1:9" x14ac:dyDescent="0.25">
      <c r="A1751" s="13" t="str">
        <f t="shared" si="27"/>
        <v xml:space="preserve">603-SB     6" Branch Connection, Stub Into Existing Inlet </v>
      </c>
      <c r="B1751" s="13" t="s">
        <v>2069</v>
      </c>
      <c r="C1751" s="13" t="s">
        <v>2134</v>
      </c>
      <c r="D1751" s="13" t="s">
        <v>207</v>
      </c>
      <c r="E1751" s="13" t="s">
        <v>1569</v>
      </c>
      <c r="F1751" s="13" t="s">
        <v>188</v>
      </c>
      <c r="G1751" s="13" t="s">
        <v>189</v>
      </c>
      <c r="H1751" s="13" t="s">
        <v>190</v>
      </c>
      <c r="I1751" s="13">
        <v>1750</v>
      </c>
    </row>
    <row r="1752" spans="1:9" x14ac:dyDescent="0.25">
      <c r="A1752" s="13" t="str">
        <f t="shared" si="27"/>
        <v xml:space="preserve">603-SB     18" Branch Connections, Stub into Existing Manhole </v>
      </c>
      <c r="B1752" s="13" t="s">
        <v>2069</v>
      </c>
      <c r="C1752" s="13" t="s">
        <v>2135</v>
      </c>
      <c r="D1752" s="13" t="s">
        <v>207</v>
      </c>
      <c r="E1752" s="13" t="s">
        <v>1569</v>
      </c>
      <c r="F1752" s="13" t="s">
        <v>188</v>
      </c>
      <c r="G1752" s="13" t="s">
        <v>189</v>
      </c>
      <c r="H1752" s="13" t="s">
        <v>190</v>
      </c>
      <c r="I1752" s="13">
        <v>1751</v>
      </c>
    </row>
    <row r="1753" spans="1:9" x14ac:dyDescent="0.25">
      <c r="A1753" s="13" t="str">
        <f t="shared" si="27"/>
        <v xml:space="preserve">603-SB     24" Branch Connections, Stub into 73" x 45" Concrete Pipe </v>
      </c>
      <c r="B1753" s="13" t="s">
        <v>2069</v>
      </c>
      <c r="C1753" s="13" t="s">
        <v>2136</v>
      </c>
      <c r="D1753" s="13" t="s">
        <v>207</v>
      </c>
      <c r="E1753" s="13" t="s">
        <v>1569</v>
      </c>
      <c r="F1753" s="13" t="s">
        <v>188</v>
      </c>
      <c r="G1753" s="13" t="s">
        <v>189</v>
      </c>
      <c r="H1753" s="13" t="s">
        <v>190</v>
      </c>
      <c r="I1753" s="13">
        <v>1752</v>
      </c>
    </row>
    <row r="1754" spans="1:9" x14ac:dyDescent="0.25">
      <c r="A1754" s="13" t="str">
        <f t="shared" si="27"/>
        <v xml:space="preserve">603-SB     30" Branch Connections, Stub into 88" x 54" Concrete Pipe </v>
      </c>
      <c r="B1754" s="13" t="s">
        <v>2069</v>
      </c>
      <c r="C1754" s="13" t="s">
        <v>2137</v>
      </c>
      <c r="D1754" s="13" t="s">
        <v>207</v>
      </c>
      <c r="E1754" s="13" t="s">
        <v>1569</v>
      </c>
      <c r="F1754" s="13" t="s">
        <v>188</v>
      </c>
      <c r="G1754" s="13" t="s">
        <v>189</v>
      </c>
      <c r="H1754" s="13" t="s">
        <v>190</v>
      </c>
      <c r="I1754" s="13">
        <v>1753</v>
      </c>
    </row>
    <row r="1755" spans="1:9" x14ac:dyDescent="0.25">
      <c r="A1755" s="13" t="str">
        <f t="shared" si="27"/>
        <v xml:space="preserve">603-SB     51" x 31" Branch Connections, Stub into Existing Manhole </v>
      </c>
      <c r="B1755" s="13" t="s">
        <v>2069</v>
      </c>
      <c r="C1755" s="13" t="s">
        <v>2138</v>
      </c>
      <c r="D1755" s="13" t="s">
        <v>207</v>
      </c>
      <c r="E1755" s="13" t="s">
        <v>1569</v>
      </c>
      <c r="F1755" s="13" t="s">
        <v>188</v>
      </c>
      <c r="G1755" s="13" t="s">
        <v>189</v>
      </c>
      <c r="H1755" s="13" t="s">
        <v>190</v>
      </c>
      <c r="I1755" s="13">
        <v>1754</v>
      </c>
    </row>
    <row r="1756" spans="1:9" x14ac:dyDescent="0.25">
      <c r="A1756" s="13" t="str">
        <f t="shared" si="27"/>
        <v xml:space="preserve">603-SB     44" x 27" Branch Connections, Stub into Junction Box </v>
      </c>
      <c r="B1756" s="13" t="s">
        <v>2069</v>
      </c>
      <c r="C1756" s="13" t="s">
        <v>2139</v>
      </c>
      <c r="D1756" s="13" t="s">
        <v>207</v>
      </c>
      <c r="E1756" s="13" t="s">
        <v>1569</v>
      </c>
      <c r="F1756" s="13" t="s">
        <v>188</v>
      </c>
      <c r="G1756" s="13" t="s">
        <v>189</v>
      </c>
      <c r="H1756" s="13" t="s">
        <v>190</v>
      </c>
      <c r="I1756" s="13">
        <v>1755</v>
      </c>
    </row>
    <row r="1757" spans="1:9" x14ac:dyDescent="0.25">
      <c r="A1757" s="13" t="str">
        <f t="shared" si="27"/>
        <v xml:space="preserve">603-SB     58" x 36" Branch Connections, Stub into Existing Manhole </v>
      </c>
      <c r="B1757" s="13" t="s">
        <v>2069</v>
      </c>
      <c r="C1757" s="13" t="s">
        <v>2140</v>
      </c>
      <c r="D1757" s="13" t="s">
        <v>207</v>
      </c>
      <c r="E1757" s="13" t="s">
        <v>1569</v>
      </c>
      <c r="F1757" s="13" t="s">
        <v>188</v>
      </c>
      <c r="G1757" s="13" t="s">
        <v>189</v>
      </c>
      <c r="H1757" s="13" t="s">
        <v>190</v>
      </c>
      <c r="I1757" s="13">
        <v>1756</v>
      </c>
    </row>
    <row r="1758" spans="1:9" x14ac:dyDescent="0.25">
      <c r="A1758" s="13" t="str">
        <f t="shared" si="27"/>
        <v xml:space="preserve">603-SB     73" x 45" Branch Connections, Stub into Existing Junction Box </v>
      </c>
      <c r="B1758" s="13" t="s">
        <v>2069</v>
      </c>
      <c r="C1758" s="13" t="s">
        <v>2141</v>
      </c>
      <c r="D1758" s="13" t="s">
        <v>207</v>
      </c>
      <c r="E1758" s="13" t="s">
        <v>1569</v>
      </c>
      <c r="F1758" s="13" t="s">
        <v>188</v>
      </c>
      <c r="G1758" s="13" t="s">
        <v>189</v>
      </c>
      <c r="H1758" s="13" t="s">
        <v>190</v>
      </c>
      <c r="I1758" s="13">
        <v>1757</v>
      </c>
    </row>
    <row r="1759" spans="1:9" x14ac:dyDescent="0.25">
      <c r="A1759" s="13" t="str">
        <f t="shared" si="27"/>
        <v xml:space="preserve">907-603-V  Video Pipe Inspection, All Sizes </v>
      </c>
      <c r="B1759" s="13" t="s">
        <v>2142</v>
      </c>
      <c r="C1759" s="13" t="s">
        <v>2143</v>
      </c>
      <c r="D1759" s="13" t="s">
        <v>230</v>
      </c>
      <c r="E1759" s="13" t="s">
        <v>187</v>
      </c>
      <c r="F1759" s="13" t="s">
        <v>188</v>
      </c>
      <c r="G1759" s="13" t="s">
        <v>189</v>
      </c>
      <c r="H1759" s="13" t="s">
        <v>190</v>
      </c>
      <c r="I1759" s="13">
        <v>1758</v>
      </c>
    </row>
    <row r="1760" spans="1:9" x14ac:dyDescent="0.25">
      <c r="A1760" s="13" t="str">
        <f t="shared" si="27"/>
        <v xml:space="preserve">604-A      Castings </v>
      </c>
      <c r="B1760" s="13" t="s">
        <v>2144</v>
      </c>
      <c r="C1760" s="13" t="s">
        <v>2145</v>
      </c>
      <c r="D1760" s="13" t="s">
        <v>1008</v>
      </c>
      <c r="E1760" s="13" t="s">
        <v>187</v>
      </c>
      <c r="F1760" s="13" t="s">
        <v>188</v>
      </c>
      <c r="G1760" s="13" t="s">
        <v>189</v>
      </c>
      <c r="H1760" s="13" t="s">
        <v>190</v>
      </c>
      <c r="I1760" s="13">
        <v>1759</v>
      </c>
    </row>
    <row r="1761" spans="1:9" x14ac:dyDescent="0.25">
      <c r="A1761" s="13" t="str">
        <f t="shared" si="27"/>
        <v xml:space="preserve">604-B      Gratings </v>
      </c>
      <c r="B1761" s="13" t="s">
        <v>2146</v>
      </c>
      <c r="C1761" s="13" t="s">
        <v>2147</v>
      </c>
      <c r="D1761" s="13" t="s">
        <v>1008</v>
      </c>
      <c r="E1761" s="13" t="s">
        <v>187</v>
      </c>
      <c r="F1761" s="13" t="s">
        <v>188</v>
      </c>
      <c r="G1761" s="13" t="s">
        <v>189</v>
      </c>
      <c r="H1761" s="13" t="s">
        <v>190</v>
      </c>
      <c r="I1761" s="13">
        <v>1760</v>
      </c>
    </row>
    <row r="1762" spans="1:9" x14ac:dyDescent="0.25">
      <c r="A1762" s="13" t="str">
        <f t="shared" si="27"/>
        <v xml:space="preserve">604-C      Precast Manhole, 48" Diameter </v>
      </c>
      <c r="B1762" s="13" t="s">
        <v>2148</v>
      </c>
      <c r="C1762" s="13" t="s">
        <v>2149</v>
      </c>
      <c r="D1762" s="13" t="s">
        <v>230</v>
      </c>
      <c r="E1762" s="13" t="s">
        <v>187</v>
      </c>
      <c r="F1762" s="13" t="s">
        <v>188</v>
      </c>
      <c r="G1762" s="13" t="s">
        <v>189</v>
      </c>
      <c r="H1762" s="13" t="s">
        <v>190</v>
      </c>
      <c r="I1762" s="13">
        <v>1761</v>
      </c>
    </row>
    <row r="1763" spans="1:9" x14ac:dyDescent="0.25">
      <c r="A1763" s="13" t="str">
        <f t="shared" si="27"/>
        <v xml:space="preserve">604-C      Precast Manhole, 72" Diameter </v>
      </c>
      <c r="B1763" s="13" t="s">
        <v>2148</v>
      </c>
      <c r="C1763" s="13" t="s">
        <v>2150</v>
      </c>
      <c r="D1763" s="13" t="s">
        <v>230</v>
      </c>
      <c r="E1763" s="13" t="s">
        <v>187</v>
      </c>
      <c r="F1763" s="13" t="s">
        <v>188</v>
      </c>
      <c r="G1763" s="13" t="s">
        <v>189</v>
      </c>
      <c r="H1763" s="13" t="s">
        <v>190</v>
      </c>
      <c r="I1763" s="13">
        <v>1762</v>
      </c>
    </row>
    <row r="1764" spans="1:9" x14ac:dyDescent="0.25">
      <c r="A1764" s="13" t="str">
        <f t="shared" si="27"/>
        <v xml:space="preserve">604-C      Precast Manhole, 60" Diameter </v>
      </c>
      <c r="B1764" s="13" t="s">
        <v>2148</v>
      </c>
      <c r="C1764" s="13" t="s">
        <v>2151</v>
      </c>
      <c r="D1764" s="13" t="s">
        <v>230</v>
      </c>
      <c r="E1764" s="13" t="s">
        <v>187</v>
      </c>
      <c r="F1764" s="13" t="s">
        <v>188</v>
      </c>
      <c r="G1764" s="13" t="s">
        <v>189</v>
      </c>
      <c r="H1764" s="13" t="s">
        <v>190</v>
      </c>
      <c r="I1764" s="13">
        <v>1763</v>
      </c>
    </row>
    <row r="1765" spans="1:9" x14ac:dyDescent="0.25">
      <c r="A1765" s="13" t="str">
        <f t="shared" si="27"/>
        <v xml:space="preserve">907-604-PP Modify Existing Inlet, Per Plans </v>
      </c>
      <c r="B1765" s="13" t="s">
        <v>2152</v>
      </c>
      <c r="C1765" s="13" t="s">
        <v>2153</v>
      </c>
      <c r="D1765" s="13" t="s">
        <v>207</v>
      </c>
      <c r="E1765" s="13" t="s">
        <v>187</v>
      </c>
      <c r="F1765" s="13" t="s">
        <v>188</v>
      </c>
      <c r="G1765" s="13" t="s">
        <v>189</v>
      </c>
      <c r="H1765" s="13" t="s">
        <v>190</v>
      </c>
      <c r="I1765" s="13">
        <v>1764</v>
      </c>
    </row>
    <row r="1766" spans="1:9" x14ac:dyDescent="0.25">
      <c r="A1766" s="13" t="str">
        <f t="shared" si="27"/>
        <v xml:space="preserve">907-604-PP 8" Trench Drain, Per Plans </v>
      </c>
      <c r="B1766" s="13" t="s">
        <v>2152</v>
      </c>
      <c r="C1766" s="13" t="s">
        <v>2154</v>
      </c>
      <c r="D1766" s="13" t="s">
        <v>230</v>
      </c>
      <c r="E1766" s="13" t="s">
        <v>187</v>
      </c>
      <c r="F1766" s="13" t="s">
        <v>188</v>
      </c>
      <c r="G1766" s="13" t="s">
        <v>189</v>
      </c>
      <c r="H1766" s="13" t="s">
        <v>190</v>
      </c>
      <c r="I1766" s="13">
        <v>1765</v>
      </c>
    </row>
    <row r="1767" spans="1:9" x14ac:dyDescent="0.25">
      <c r="A1767" s="13" t="str">
        <f t="shared" si="27"/>
        <v xml:space="preserve">907-604-T  12" Trench Drain </v>
      </c>
      <c r="B1767" s="13" t="s">
        <v>2155</v>
      </c>
      <c r="C1767" s="13" t="s">
        <v>2156</v>
      </c>
      <c r="D1767" s="13" t="s">
        <v>230</v>
      </c>
      <c r="E1767" s="13" t="s">
        <v>187</v>
      </c>
      <c r="F1767" s="13" t="s">
        <v>188</v>
      </c>
      <c r="G1767" s="13" t="s">
        <v>189</v>
      </c>
      <c r="H1767" s="13" t="s">
        <v>190</v>
      </c>
      <c r="I1767" s="13">
        <v>1766</v>
      </c>
    </row>
    <row r="1768" spans="1:9" x14ac:dyDescent="0.25">
      <c r="A1768" s="13" t="str">
        <f t="shared" si="27"/>
        <v xml:space="preserve">907-604-T  15" Trench Drain </v>
      </c>
      <c r="B1768" s="13" t="s">
        <v>2155</v>
      </c>
      <c r="C1768" s="13" t="s">
        <v>2157</v>
      </c>
      <c r="D1768" s="13" t="s">
        <v>230</v>
      </c>
      <c r="E1768" s="13" t="s">
        <v>187</v>
      </c>
      <c r="F1768" s="13" t="s">
        <v>188</v>
      </c>
      <c r="G1768" s="13" t="s">
        <v>189</v>
      </c>
      <c r="H1768" s="13" t="s">
        <v>190</v>
      </c>
      <c r="I1768" s="13">
        <v>1767</v>
      </c>
    </row>
    <row r="1769" spans="1:9" x14ac:dyDescent="0.25">
      <c r="A1769" s="13" t="str">
        <f t="shared" si="27"/>
        <v xml:space="preserve">907-604-T  18" Trench Drain </v>
      </c>
      <c r="B1769" s="13" t="s">
        <v>2155</v>
      </c>
      <c r="C1769" s="13" t="s">
        <v>2158</v>
      </c>
      <c r="D1769" s="13" t="s">
        <v>230</v>
      </c>
      <c r="E1769" s="13" t="s">
        <v>187</v>
      </c>
      <c r="F1769" s="13" t="s">
        <v>188</v>
      </c>
      <c r="G1769" s="13" t="s">
        <v>189</v>
      </c>
      <c r="H1769" s="13" t="s">
        <v>190</v>
      </c>
      <c r="I1769" s="13">
        <v>1768</v>
      </c>
    </row>
    <row r="1770" spans="1:9" x14ac:dyDescent="0.25">
      <c r="A1770" s="13" t="str">
        <f t="shared" si="27"/>
        <v xml:space="preserve">907-604-T  8" Trench Drain </v>
      </c>
      <c r="B1770" s="13" t="s">
        <v>2155</v>
      </c>
      <c r="C1770" s="13" t="s">
        <v>2159</v>
      </c>
      <c r="D1770" s="13" t="s">
        <v>230</v>
      </c>
      <c r="E1770" s="13" t="s">
        <v>187</v>
      </c>
      <c r="F1770" s="13" t="s">
        <v>188</v>
      </c>
      <c r="G1770" s="13" t="s">
        <v>189</v>
      </c>
      <c r="H1770" s="13" t="s">
        <v>190</v>
      </c>
      <c r="I1770" s="13">
        <v>1769</v>
      </c>
    </row>
    <row r="1771" spans="1:9" x14ac:dyDescent="0.25">
      <c r="A1771" s="13" t="str">
        <f t="shared" si="27"/>
        <v xml:space="preserve">605-A      12" Concrete Drain Tile for Underdrains, Class Extra Quality </v>
      </c>
      <c r="B1771" s="13" t="s">
        <v>2160</v>
      </c>
      <c r="C1771" s="13" t="s">
        <v>2161</v>
      </c>
      <c r="D1771" s="13" t="s">
        <v>230</v>
      </c>
      <c r="E1771" s="13" t="s">
        <v>1569</v>
      </c>
      <c r="F1771" s="13" t="s">
        <v>188</v>
      </c>
      <c r="G1771" s="13" t="s">
        <v>189</v>
      </c>
      <c r="H1771" s="13" t="s">
        <v>190</v>
      </c>
      <c r="I1771" s="13">
        <v>1770</v>
      </c>
    </row>
    <row r="1772" spans="1:9" x14ac:dyDescent="0.25">
      <c r="A1772" s="13" t="str">
        <f t="shared" si="27"/>
        <v xml:space="preserve">605-A      12" Concrete Drain Tile for Underdrains, Class Standard Quality </v>
      </c>
      <c r="B1772" s="13" t="s">
        <v>2160</v>
      </c>
      <c r="C1772" s="13" t="s">
        <v>2162</v>
      </c>
      <c r="D1772" s="13" t="s">
        <v>230</v>
      </c>
      <c r="E1772" s="13" t="s">
        <v>1569</v>
      </c>
      <c r="F1772" s="13" t="s">
        <v>188</v>
      </c>
      <c r="G1772" s="13" t="s">
        <v>189</v>
      </c>
      <c r="H1772" s="13" t="s">
        <v>190</v>
      </c>
      <c r="I1772" s="13">
        <v>1771</v>
      </c>
    </row>
    <row r="1773" spans="1:9" x14ac:dyDescent="0.25">
      <c r="A1773" s="13" t="str">
        <f t="shared" si="27"/>
        <v xml:space="preserve">605-A      18" Concrete Drain Tile for Underdrains, Class Extra Quality </v>
      </c>
      <c r="B1773" s="13" t="s">
        <v>2160</v>
      </c>
      <c r="C1773" s="13" t="s">
        <v>2163</v>
      </c>
      <c r="D1773" s="13" t="s">
        <v>230</v>
      </c>
      <c r="E1773" s="13" t="s">
        <v>1569</v>
      </c>
      <c r="F1773" s="13" t="s">
        <v>188</v>
      </c>
      <c r="G1773" s="13" t="s">
        <v>189</v>
      </c>
      <c r="H1773" s="13" t="s">
        <v>190</v>
      </c>
      <c r="I1773" s="13">
        <v>1772</v>
      </c>
    </row>
    <row r="1774" spans="1:9" x14ac:dyDescent="0.25">
      <c r="A1774" s="13" t="str">
        <f t="shared" si="27"/>
        <v xml:space="preserve">605-A      18" Concrete Drain Tile for Underdrains, Class Standard Quality </v>
      </c>
      <c r="B1774" s="13" t="s">
        <v>2160</v>
      </c>
      <c r="C1774" s="13" t="s">
        <v>2164</v>
      </c>
      <c r="D1774" s="13" t="s">
        <v>230</v>
      </c>
      <c r="E1774" s="13" t="s">
        <v>1569</v>
      </c>
      <c r="F1774" s="13" t="s">
        <v>188</v>
      </c>
      <c r="G1774" s="13" t="s">
        <v>189</v>
      </c>
      <c r="H1774" s="13" t="s">
        <v>190</v>
      </c>
      <c r="I1774" s="13">
        <v>1773</v>
      </c>
    </row>
    <row r="1775" spans="1:9" x14ac:dyDescent="0.25">
      <c r="A1775" s="13" t="str">
        <f t="shared" si="27"/>
        <v xml:space="preserve">605-A      4" Concrete Drain Tile for Underdrains, Class Extra Quality </v>
      </c>
      <c r="B1775" s="13" t="s">
        <v>2160</v>
      </c>
      <c r="C1775" s="13" t="s">
        <v>2165</v>
      </c>
      <c r="D1775" s="13" t="s">
        <v>230</v>
      </c>
      <c r="E1775" s="13" t="s">
        <v>1569</v>
      </c>
      <c r="F1775" s="13" t="s">
        <v>188</v>
      </c>
      <c r="G1775" s="13" t="s">
        <v>189</v>
      </c>
      <c r="H1775" s="13" t="s">
        <v>190</v>
      </c>
      <c r="I1775" s="13">
        <v>1774</v>
      </c>
    </row>
    <row r="1776" spans="1:9" x14ac:dyDescent="0.25">
      <c r="A1776" s="13" t="str">
        <f t="shared" si="27"/>
        <v xml:space="preserve">605-A      4" Concrete Drain Tile for Underdrains, Class Standard Quality </v>
      </c>
      <c r="B1776" s="13" t="s">
        <v>2160</v>
      </c>
      <c r="C1776" s="13" t="s">
        <v>2166</v>
      </c>
      <c r="D1776" s="13" t="s">
        <v>230</v>
      </c>
      <c r="E1776" s="13" t="s">
        <v>1569</v>
      </c>
      <c r="F1776" s="13" t="s">
        <v>188</v>
      </c>
      <c r="G1776" s="13" t="s">
        <v>189</v>
      </c>
      <c r="H1776" s="13" t="s">
        <v>190</v>
      </c>
      <c r="I1776" s="13">
        <v>1775</v>
      </c>
    </row>
    <row r="1777" spans="1:9" x14ac:dyDescent="0.25">
      <c r="A1777" s="13" t="str">
        <f t="shared" si="27"/>
        <v xml:space="preserve">605-A      6" Concrete Drain Tile for Underdrains, Class Extra Quality </v>
      </c>
      <c r="B1777" s="13" t="s">
        <v>2160</v>
      </c>
      <c r="C1777" s="13" t="s">
        <v>2167</v>
      </c>
      <c r="D1777" s="13" t="s">
        <v>230</v>
      </c>
      <c r="E1777" s="13" t="s">
        <v>1569</v>
      </c>
      <c r="F1777" s="13" t="s">
        <v>188</v>
      </c>
      <c r="G1777" s="13" t="s">
        <v>189</v>
      </c>
      <c r="H1777" s="13" t="s">
        <v>190</v>
      </c>
      <c r="I1777" s="13">
        <v>1776</v>
      </c>
    </row>
    <row r="1778" spans="1:9" x14ac:dyDescent="0.25">
      <c r="A1778" s="13" t="str">
        <f t="shared" si="27"/>
        <v xml:space="preserve">605-A      6" Concrete Drain Tile for Underdrains, Class Standard Quality </v>
      </c>
      <c r="B1778" s="13" t="s">
        <v>2160</v>
      </c>
      <c r="C1778" s="13" t="s">
        <v>2168</v>
      </c>
      <c r="D1778" s="13" t="s">
        <v>230</v>
      </c>
      <c r="E1778" s="13" t="s">
        <v>1569</v>
      </c>
      <c r="F1778" s="13" t="s">
        <v>188</v>
      </c>
      <c r="G1778" s="13" t="s">
        <v>189</v>
      </c>
      <c r="H1778" s="13" t="s">
        <v>190</v>
      </c>
      <c r="I1778" s="13">
        <v>1777</v>
      </c>
    </row>
    <row r="1779" spans="1:9" x14ac:dyDescent="0.25">
      <c r="A1779" s="13" t="str">
        <f t="shared" si="27"/>
        <v xml:space="preserve">605-A      8" Concrete Drain Tile for Underdrains, Class Extra Quality </v>
      </c>
      <c r="B1779" s="13" t="s">
        <v>2160</v>
      </c>
      <c r="C1779" s="13" t="s">
        <v>2169</v>
      </c>
      <c r="D1779" s="13" t="s">
        <v>230</v>
      </c>
      <c r="E1779" s="13" t="s">
        <v>1569</v>
      </c>
      <c r="F1779" s="13" t="s">
        <v>188</v>
      </c>
      <c r="G1779" s="13" t="s">
        <v>189</v>
      </c>
      <c r="H1779" s="13" t="s">
        <v>190</v>
      </c>
      <c r="I1779" s="13">
        <v>1778</v>
      </c>
    </row>
    <row r="1780" spans="1:9" x14ac:dyDescent="0.25">
      <c r="A1780" s="13" t="str">
        <f t="shared" si="27"/>
        <v xml:space="preserve">605-A      8" Concrete Drain Tile for Underdrains, Class Standard Quality </v>
      </c>
      <c r="B1780" s="13" t="s">
        <v>2160</v>
      </c>
      <c r="C1780" s="13" t="s">
        <v>2170</v>
      </c>
      <c r="D1780" s="13" t="s">
        <v>230</v>
      </c>
      <c r="E1780" s="13" t="s">
        <v>1569</v>
      </c>
      <c r="F1780" s="13" t="s">
        <v>188</v>
      </c>
      <c r="G1780" s="13" t="s">
        <v>189</v>
      </c>
      <c r="H1780" s="13" t="s">
        <v>190</v>
      </c>
      <c r="I1780" s="13">
        <v>1779</v>
      </c>
    </row>
    <row r="1781" spans="1:9" x14ac:dyDescent="0.25">
      <c r="A1781" s="13" t="str">
        <f t="shared" si="27"/>
        <v xml:space="preserve">605-AA     Geotextile for Subsurface Drainage, Type III </v>
      </c>
      <c r="B1781" s="13" t="s">
        <v>2171</v>
      </c>
      <c r="C1781" s="13" t="s">
        <v>2172</v>
      </c>
      <c r="D1781" s="13" t="s">
        <v>228</v>
      </c>
      <c r="E1781" s="13" t="s">
        <v>1569</v>
      </c>
      <c r="F1781" s="13" t="s">
        <v>188</v>
      </c>
      <c r="G1781" s="13" t="s">
        <v>189</v>
      </c>
      <c r="H1781" s="13" t="s">
        <v>190</v>
      </c>
      <c r="I1781" s="13">
        <v>1780</v>
      </c>
    </row>
    <row r="1782" spans="1:9" x14ac:dyDescent="0.25">
      <c r="A1782" s="13" t="str">
        <f t="shared" si="27"/>
        <v xml:space="preserve">605-AA     Geotextile for Subsurface Drainage, Type V </v>
      </c>
      <c r="B1782" s="13" t="s">
        <v>2171</v>
      </c>
      <c r="C1782" s="13" t="s">
        <v>2173</v>
      </c>
      <c r="D1782" s="13" t="s">
        <v>228</v>
      </c>
      <c r="E1782" s="13" t="s">
        <v>1569</v>
      </c>
      <c r="F1782" s="13" t="s">
        <v>188</v>
      </c>
      <c r="G1782" s="13" t="s">
        <v>189</v>
      </c>
      <c r="H1782" s="13" t="s">
        <v>190</v>
      </c>
      <c r="I1782" s="13">
        <v>1781</v>
      </c>
    </row>
    <row r="1783" spans="1:9" x14ac:dyDescent="0.25">
      <c r="A1783" s="13" t="str">
        <f t="shared" si="27"/>
        <v xml:space="preserve">605-AA     Geotextile for Subsurface Drainage, Type V, Non-Woven </v>
      </c>
      <c r="B1783" s="13" t="s">
        <v>2171</v>
      </c>
      <c r="C1783" s="13" t="s">
        <v>2174</v>
      </c>
      <c r="D1783" s="13" t="s">
        <v>228</v>
      </c>
      <c r="E1783" s="13" t="s">
        <v>1569</v>
      </c>
      <c r="F1783" s="13" t="s">
        <v>188</v>
      </c>
      <c r="G1783" s="13" t="s">
        <v>189</v>
      </c>
      <c r="H1783" s="13" t="s">
        <v>190</v>
      </c>
      <c r="I1783" s="13">
        <v>1782</v>
      </c>
    </row>
    <row r="1784" spans="1:9" x14ac:dyDescent="0.25">
      <c r="A1784" s="13" t="str">
        <f t="shared" si="27"/>
        <v xml:space="preserve">605-B      4" Perforated Concrete Pipe for Underdrains, Class Type 1 </v>
      </c>
      <c r="B1784" s="13" t="s">
        <v>2175</v>
      </c>
      <c r="C1784" s="13" t="s">
        <v>2176</v>
      </c>
      <c r="D1784" s="13" t="s">
        <v>230</v>
      </c>
      <c r="E1784" s="13" t="s">
        <v>1569</v>
      </c>
      <c r="F1784" s="13" t="s">
        <v>188</v>
      </c>
      <c r="G1784" s="13" t="s">
        <v>189</v>
      </c>
      <c r="H1784" s="13" t="s">
        <v>190</v>
      </c>
      <c r="I1784" s="13">
        <v>1783</v>
      </c>
    </row>
    <row r="1785" spans="1:9" x14ac:dyDescent="0.25">
      <c r="A1785" s="13" t="str">
        <f t="shared" si="27"/>
        <v xml:space="preserve">605-B      4" Perforated Concrete Pipe for Underdrains, Class Type 2 </v>
      </c>
      <c r="B1785" s="13" t="s">
        <v>2175</v>
      </c>
      <c r="C1785" s="13" t="s">
        <v>2177</v>
      </c>
      <c r="D1785" s="13" t="s">
        <v>230</v>
      </c>
      <c r="E1785" s="13" t="s">
        <v>1569</v>
      </c>
      <c r="F1785" s="13" t="s">
        <v>188</v>
      </c>
      <c r="G1785" s="13" t="s">
        <v>189</v>
      </c>
      <c r="H1785" s="13" t="s">
        <v>190</v>
      </c>
      <c r="I1785" s="13">
        <v>1784</v>
      </c>
    </row>
    <row r="1786" spans="1:9" x14ac:dyDescent="0.25">
      <c r="A1786" s="13" t="str">
        <f t="shared" si="27"/>
        <v xml:space="preserve">605-B      6" Perforated Concrete Pipe for Underdrains, Class Type 1 </v>
      </c>
      <c r="B1786" s="13" t="s">
        <v>2175</v>
      </c>
      <c r="C1786" s="13" t="s">
        <v>2178</v>
      </c>
      <c r="D1786" s="13" t="s">
        <v>230</v>
      </c>
      <c r="E1786" s="13" t="s">
        <v>1569</v>
      </c>
      <c r="F1786" s="13" t="s">
        <v>188</v>
      </c>
      <c r="G1786" s="13" t="s">
        <v>189</v>
      </c>
      <c r="H1786" s="13" t="s">
        <v>190</v>
      </c>
      <c r="I1786" s="13">
        <v>1785</v>
      </c>
    </row>
    <row r="1787" spans="1:9" x14ac:dyDescent="0.25">
      <c r="A1787" s="13" t="str">
        <f t="shared" si="27"/>
        <v xml:space="preserve">605-B      6" Perforated Concrete Pipe for Underdrains, Class Type 2 </v>
      </c>
      <c r="B1787" s="13" t="s">
        <v>2175</v>
      </c>
      <c r="C1787" s="13" t="s">
        <v>2179</v>
      </c>
      <c r="D1787" s="13" t="s">
        <v>230</v>
      </c>
      <c r="E1787" s="13" t="s">
        <v>1569</v>
      </c>
      <c r="F1787" s="13" t="s">
        <v>188</v>
      </c>
      <c r="G1787" s="13" t="s">
        <v>189</v>
      </c>
      <c r="H1787" s="13" t="s">
        <v>190</v>
      </c>
      <c r="I1787" s="13">
        <v>1786</v>
      </c>
    </row>
    <row r="1788" spans="1:9" x14ac:dyDescent="0.25">
      <c r="A1788" s="13" t="str">
        <f t="shared" si="27"/>
        <v xml:space="preserve">605-BB     Prefabricated Sheet Drain </v>
      </c>
      <c r="B1788" s="13" t="s">
        <v>2180</v>
      </c>
      <c r="C1788" s="13" t="s">
        <v>2181</v>
      </c>
      <c r="D1788" s="13" t="s">
        <v>228</v>
      </c>
      <c r="E1788" s="13" t="s">
        <v>1569</v>
      </c>
      <c r="F1788" s="13" t="s">
        <v>188</v>
      </c>
      <c r="G1788" s="13" t="s">
        <v>189</v>
      </c>
      <c r="H1788" s="13" t="s">
        <v>190</v>
      </c>
      <c r="I1788" s="13">
        <v>1787</v>
      </c>
    </row>
    <row r="1789" spans="1:9" x14ac:dyDescent="0.25">
      <c r="A1789" s="13" t="str">
        <f t="shared" si="27"/>
        <v xml:space="preserve">605-C      6" Porous Concrete Pipe for Underdrains </v>
      </c>
      <c r="B1789" s="13" t="s">
        <v>2182</v>
      </c>
      <c r="C1789" s="13" t="s">
        <v>2183</v>
      </c>
      <c r="D1789" s="13" t="s">
        <v>230</v>
      </c>
      <c r="E1789" s="13" t="s">
        <v>1569</v>
      </c>
      <c r="F1789" s="13" t="s">
        <v>188</v>
      </c>
      <c r="G1789" s="13" t="s">
        <v>189</v>
      </c>
      <c r="H1789" s="13" t="s">
        <v>190</v>
      </c>
      <c r="I1789" s="13">
        <v>1788</v>
      </c>
    </row>
    <row r="1790" spans="1:9" x14ac:dyDescent="0.25">
      <c r="A1790" s="13" t="str">
        <f t="shared" si="27"/>
        <v xml:space="preserve">605-H      Edge Drain </v>
      </c>
      <c r="B1790" s="13" t="s">
        <v>2184</v>
      </c>
      <c r="C1790" s="13" t="s">
        <v>2185</v>
      </c>
      <c r="D1790" s="13" t="s">
        <v>230</v>
      </c>
      <c r="E1790" s="13" t="s">
        <v>1569</v>
      </c>
      <c r="F1790" s="13" t="s">
        <v>188</v>
      </c>
      <c r="G1790" s="13" t="s">
        <v>189</v>
      </c>
      <c r="H1790" s="13" t="s">
        <v>190</v>
      </c>
      <c r="I1790" s="13">
        <v>1789</v>
      </c>
    </row>
    <row r="1791" spans="1:9" x14ac:dyDescent="0.25">
      <c r="A1791" s="13" t="str">
        <f t="shared" si="27"/>
        <v xml:space="preserve">907-605-H  Prefabricated Edge Drain </v>
      </c>
      <c r="B1791" s="13" t="s">
        <v>2186</v>
      </c>
      <c r="C1791" s="13" t="s">
        <v>2187</v>
      </c>
      <c r="D1791" s="13" t="s">
        <v>230</v>
      </c>
      <c r="E1791" s="13" t="s">
        <v>1569</v>
      </c>
      <c r="F1791" s="13" t="s">
        <v>188</v>
      </c>
      <c r="G1791" s="13" t="s">
        <v>189</v>
      </c>
      <c r="H1791" s="13" t="s">
        <v>190</v>
      </c>
      <c r="I1791" s="13">
        <v>1790</v>
      </c>
    </row>
    <row r="1792" spans="1:9" x14ac:dyDescent="0.25">
      <c r="A1792" s="13" t="str">
        <f t="shared" si="27"/>
        <v xml:space="preserve">605-I      Edge Drain Outlets/Vents </v>
      </c>
      <c r="B1792" s="13" t="s">
        <v>2188</v>
      </c>
      <c r="C1792" s="13" t="s">
        <v>2189</v>
      </c>
      <c r="D1792" s="13" t="s">
        <v>230</v>
      </c>
      <c r="E1792" s="13" t="s">
        <v>1569</v>
      </c>
      <c r="F1792" s="13" t="s">
        <v>188</v>
      </c>
      <c r="G1792" s="13" t="s">
        <v>189</v>
      </c>
      <c r="H1792" s="13" t="s">
        <v>190</v>
      </c>
      <c r="I1792" s="13">
        <v>1791</v>
      </c>
    </row>
    <row r="1793" spans="1:9" x14ac:dyDescent="0.25">
      <c r="A1793" s="13" t="str">
        <f t="shared" si="27"/>
        <v xml:space="preserve">907-605-I  Edge Drain Outlets/Vents </v>
      </c>
      <c r="B1793" s="13" t="s">
        <v>2190</v>
      </c>
      <c r="C1793" s="13" t="s">
        <v>2189</v>
      </c>
      <c r="D1793" s="13" t="s">
        <v>230</v>
      </c>
      <c r="E1793" s="13" t="s">
        <v>1569</v>
      </c>
      <c r="F1793" s="13" t="s">
        <v>188</v>
      </c>
      <c r="G1793" s="13" t="s">
        <v>189</v>
      </c>
      <c r="H1793" s="13" t="s">
        <v>190</v>
      </c>
      <c r="I1793" s="13">
        <v>1792</v>
      </c>
    </row>
    <row r="1794" spans="1:9" x14ac:dyDescent="0.25">
      <c r="A1794" s="13" t="str">
        <f t="shared" si="27"/>
        <v xml:space="preserve">605-J      Edge Drain &amp; Edge Drain Outlet/Vent Inspection </v>
      </c>
      <c r="B1794" s="13" t="s">
        <v>2191</v>
      </c>
      <c r="C1794" s="13" t="s">
        <v>2192</v>
      </c>
      <c r="D1794" s="13" t="s">
        <v>230</v>
      </c>
      <c r="E1794" s="13" t="s">
        <v>1569</v>
      </c>
      <c r="F1794" s="13" t="s">
        <v>188</v>
      </c>
      <c r="G1794" s="13" t="s">
        <v>189</v>
      </c>
      <c r="H1794" s="13" t="s">
        <v>190</v>
      </c>
      <c r="I1794" s="13">
        <v>1793</v>
      </c>
    </row>
    <row r="1795" spans="1:9" x14ac:dyDescent="0.25">
      <c r="A1795" s="13" t="str">
        <f t="shared" si="27"/>
        <v xml:space="preserve">605-O      12" Perforated Sewer Pipe for Underdrains, SDR 35 </v>
      </c>
      <c r="B1795" s="13" t="s">
        <v>2193</v>
      </c>
      <c r="C1795" s="13" t="s">
        <v>2194</v>
      </c>
      <c r="D1795" s="13" t="s">
        <v>230</v>
      </c>
      <c r="E1795" s="13" t="s">
        <v>1569</v>
      </c>
      <c r="F1795" s="13" t="s">
        <v>188</v>
      </c>
      <c r="G1795" s="13" t="s">
        <v>189</v>
      </c>
      <c r="H1795" s="13" t="s">
        <v>190</v>
      </c>
      <c r="I1795" s="13">
        <v>1794</v>
      </c>
    </row>
    <row r="1796" spans="1:9" x14ac:dyDescent="0.25">
      <c r="A1796" s="13" t="str">
        <f t="shared" ref="A1796:A1859" si="28">_xlfn.CONCAT(B1796," ", C1796)</f>
        <v xml:space="preserve">605-O      4" Perforated Sewer Pipe for Underdrains, SDR 23.5 </v>
      </c>
      <c r="B1796" s="13" t="s">
        <v>2193</v>
      </c>
      <c r="C1796" s="13" t="s">
        <v>2195</v>
      </c>
      <c r="D1796" s="13" t="s">
        <v>230</v>
      </c>
      <c r="E1796" s="13" t="s">
        <v>1569</v>
      </c>
      <c r="F1796" s="13" t="s">
        <v>188</v>
      </c>
      <c r="G1796" s="13" t="s">
        <v>189</v>
      </c>
      <c r="H1796" s="13" t="s">
        <v>190</v>
      </c>
      <c r="I1796" s="13">
        <v>1795</v>
      </c>
    </row>
    <row r="1797" spans="1:9" x14ac:dyDescent="0.25">
      <c r="A1797" s="13" t="str">
        <f t="shared" si="28"/>
        <v xml:space="preserve">605-O      4" Perforated Sewer Pipe for Underdrains, SDR 35 </v>
      </c>
      <c r="B1797" s="13" t="s">
        <v>2193</v>
      </c>
      <c r="C1797" s="13" t="s">
        <v>2196</v>
      </c>
      <c r="D1797" s="13" t="s">
        <v>230</v>
      </c>
      <c r="E1797" s="13" t="s">
        <v>1569</v>
      </c>
      <c r="F1797" s="13" t="s">
        <v>188</v>
      </c>
      <c r="G1797" s="13" t="s">
        <v>189</v>
      </c>
      <c r="H1797" s="13" t="s">
        <v>190</v>
      </c>
      <c r="I1797" s="13">
        <v>1796</v>
      </c>
    </row>
    <row r="1798" spans="1:9" x14ac:dyDescent="0.25">
      <c r="A1798" s="13" t="str">
        <f t="shared" si="28"/>
        <v xml:space="preserve">605-O      6" Perforated Sewer Pipe for Underdrains, SDR 23.5 </v>
      </c>
      <c r="B1798" s="13" t="s">
        <v>2193</v>
      </c>
      <c r="C1798" s="13" t="s">
        <v>2197</v>
      </c>
      <c r="D1798" s="13" t="s">
        <v>230</v>
      </c>
      <c r="E1798" s="13" t="s">
        <v>1569</v>
      </c>
      <c r="F1798" s="13" t="s">
        <v>188</v>
      </c>
      <c r="G1798" s="13" t="s">
        <v>189</v>
      </c>
      <c r="H1798" s="13" t="s">
        <v>190</v>
      </c>
      <c r="I1798" s="13">
        <v>1797</v>
      </c>
    </row>
    <row r="1799" spans="1:9" x14ac:dyDescent="0.25">
      <c r="A1799" s="13" t="str">
        <f t="shared" si="28"/>
        <v xml:space="preserve">605-O      6" Perforated Sewer Pipe for Underdrains, SDR 35 </v>
      </c>
      <c r="B1799" s="13" t="s">
        <v>2193</v>
      </c>
      <c r="C1799" s="13" t="s">
        <v>2198</v>
      </c>
      <c r="D1799" s="13" t="s">
        <v>230</v>
      </c>
      <c r="E1799" s="13" t="s">
        <v>1569</v>
      </c>
      <c r="F1799" s="13" t="s">
        <v>188</v>
      </c>
      <c r="G1799" s="13" t="s">
        <v>189</v>
      </c>
      <c r="H1799" s="13" t="s">
        <v>190</v>
      </c>
      <c r="I1799" s="13">
        <v>1798</v>
      </c>
    </row>
    <row r="1800" spans="1:9" x14ac:dyDescent="0.25">
      <c r="A1800" s="13" t="str">
        <f t="shared" si="28"/>
        <v xml:space="preserve">605-O      8" Perforated Sewer Pipe for Underdrains, SDR 35 </v>
      </c>
      <c r="B1800" s="13" t="s">
        <v>2193</v>
      </c>
      <c r="C1800" s="13" t="s">
        <v>2199</v>
      </c>
      <c r="D1800" s="13" t="s">
        <v>230</v>
      </c>
      <c r="E1800" s="13" t="s">
        <v>1569</v>
      </c>
      <c r="F1800" s="13" t="s">
        <v>188</v>
      </c>
      <c r="G1800" s="13" t="s">
        <v>189</v>
      </c>
      <c r="H1800" s="13" t="s">
        <v>190</v>
      </c>
      <c r="I1800" s="13">
        <v>1799</v>
      </c>
    </row>
    <row r="1801" spans="1:9" x14ac:dyDescent="0.25">
      <c r="A1801" s="13" t="str">
        <f t="shared" si="28"/>
        <v xml:space="preserve">605-O      8" Perforated Sewer Pipe for Underdrains, SDR 26 </v>
      </c>
      <c r="B1801" s="13" t="s">
        <v>2193</v>
      </c>
      <c r="C1801" s="13" t="s">
        <v>2200</v>
      </c>
      <c r="D1801" s="13" t="s">
        <v>230</v>
      </c>
      <c r="E1801" s="13" t="s">
        <v>1569</v>
      </c>
      <c r="F1801" s="13" t="s">
        <v>188</v>
      </c>
      <c r="G1801" s="13" t="s">
        <v>189</v>
      </c>
      <c r="H1801" s="13" t="s">
        <v>190</v>
      </c>
      <c r="I1801" s="13">
        <v>1800</v>
      </c>
    </row>
    <row r="1802" spans="1:9" x14ac:dyDescent="0.25">
      <c r="A1802" s="13" t="str">
        <f t="shared" si="28"/>
        <v xml:space="preserve">605-P      12" Non-Perforated Sewer Pipe for Underdrains, SDR 35 </v>
      </c>
      <c r="B1802" s="13" t="s">
        <v>2201</v>
      </c>
      <c r="C1802" s="13" t="s">
        <v>2202</v>
      </c>
      <c r="D1802" s="13" t="s">
        <v>230</v>
      </c>
      <c r="E1802" s="13" t="s">
        <v>1569</v>
      </c>
      <c r="F1802" s="13" t="s">
        <v>188</v>
      </c>
      <c r="G1802" s="13" t="s">
        <v>189</v>
      </c>
      <c r="H1802" s="13" t="s">
        <v>190</v>
      </c>
      <c r="I1802" s="13">
        <v>1801</v>
      </c>
    </row>
    <row r="1803" spans="1:9" x14ac:dyDescent="0.25">
      <c r="A1803" s="13" t="str">
        <f t="shared" si="28"/>
        <v xml:space="preserve">605-P      4" Non-perforated Sewer Pipe for Underdrains, SDR 23.5 </v>
      </c>
      <c r="B1803" s="13" t="s">
        <v>2201</v>
      </c>
      <c r="C1803" s="13" t="s">
        <v>2203</v>
      </c>
      <c r="D1803" s="13" t="s">
        <v>230</v>
      </c>
      <c r="E1803" s="13" t="s">
        <v>1569</v>
      </c>
      <c r="F1803" s="13" t="s">
        <v>188</v>
      </c>
      <c r="G1803" s="13" t="s">
        <v>189</v>
      </c>
      <c r="H1803" s="13" t="s">
        <v>190</v>
      </c>
      <c r="I1803" s="13">
        <v>1802</v>
      </c>
    </row>
    <row r="1804" spans="1:9" x14ac:dyDescent="0.25">
      <c r="A1804" s="13" t="str">
        <f t="shared" si="28"/>
        <v xml:space="preserve">605-P      4" Non-perforated Sewer Pipe for Underdrains, SDR 35 </v>
      </c>
      <c r="B1804" s="13" t="s">
        <v>2201</v>
      </c>
      <c r="C1804" s="13" t="s">
        <v>2204</v>
      </c>
      <c r="D1804" s="13" t="s">
        <v>230</v>
      </c>
      <c r="E1804" s="13" t="s">
        <v>1569</v>
      </c>
      <c r="F1804" s="13" t="s">
        <v>188</v>
      </c>
      <c r="G1804" s="13" t="s">
        <v>189</v>
      </c>
      <c r="H1804" s="13" t="s">
        <v>190</v>
      </c>
      <c r="I1804" s="13">
        <v>1803</v>
      </c>
    </row>
    <row r="1805" spans="1:9" x14ac:dyDescent="0.25">
      <c r="A1805" s="13" t="str">
        <f t="shared" si="28"/>
        <v xml:space="preserve">605-P      6" Non-perforated Sewer Pipe for Underdrains, SDR 23.5 </v>
      </c>
      <c r="B1805" s="13" t="s">
        <v>2201</v>
      </c>
      <c r="C1805" s="13" t="s">
        <v>2205</v>
      </c>
      <c r="D1805" s="13" t="s">
        <v>230</v>
      </c>
      <c r="E1805" s="13" t="s">
        <v>1569</v>
      </c>
      <c r="F1805" s="13" t="s">
        <v>188</v>
      </c>
      <c r="G1805" s="13" t="s">
        <v>189</v>
      </c>
      <c r="H1805" s="13" t="s">
        <v>190</v>
      </c>
      <c r="I1805" s="13">
        <v>1804</v>
      </c>
    </row>
    <row r="1806" spans="1:9" x14ac:dyDescent="0.25">
      <c r="A1806" s="13" t="str">
        <f t="shared" si="28"/>
        <v xml:space="preserve">605-P      6" Non-perforated Sewer Pipe for Underdrains, SDR 35 </v>
      </c>
      <c r="B1806" s="13" t="s">
        <v>2201</v>
      </c>
      <c r="C1806" s="13" t="s">
        <v>2206</v>
      </c>
      <c r="D1806" s="13" t="s">
        <v>230</v>
      </c>
      <c r="E1806" s="13" t="s">
        <v>1569</v>
      </c>
      <c r="F1806" s="13" t="s">
        <v>188</v>
      </c>
      <c r="G1806" s="13" t="s">
        <v>189</v>
      </c>
      <c r="H1806" s="13" t="s">
        <v>190</v>
      </c>
      <c r="I1806" s="13">
        <v>1805</v>
      </c>
    </row>
    <row r="1807" spans="1:9" x14ac:dyDescent="0.25">
      <c r="A1807" s="13" t="str">
        <f t="shared" si="28"/>
        <v xml:space="preserve">605-P      8" Non-Perforated Sewer Pipe for Underdrains, SDR 23.5 </v>
      </c>
      <c r="B1807" s="13" t="s">
        <v>2201</v>
      </c>
      <c r="C1807" s="13" t="s">
        <v>2207</v>
      </c>
      <c r="D1807" s="13" t="s">
        <v>230</v>
      </c>
      <c r="E1807" s="13" t="s">
        <v>1569</v>
      </c>
      <c r="F1807" s="13" t="s">
        <v>188</v>
      </c>
      <c r="G1807" s="13" t="s">
        <v>189</v>
      </c>
      <c r="H1807" s="13" t="s">
        <v>190</v>
      </c>
      <c r="I1807" s="13">
        <v>1806</v>
      </c>
    </row>
    <row r="1808" spans="1:9" x14ac:dyDescent="0.25">
      <c r="A1808" s="13" t="str">
        <f t="shared" si="28"/>
        <v xml:space="preserve">605-P      8" Non-Perforated Sewer Pipe for Underdrains, SDR 26 </v>
      </c>
      <c r="B1808" s="13" t="s">
        <v>2201</v>
      </c>
      <c r="C1808" s="13" t="s">
        <v>2208</v>
      </c>
      <c r="D1808" s="13" t="s">
        <v>230</v>
      </c>
      <c r="E1808" s="13" t="s">
        <v>1569</v>
      </c>
      <c r="F1808" s="13" t="s">
        <v>188</v>
      </c>
      <c r="G1808" s="13" t="s">
        <v>189</v>
      </c>
      <c r="H1808" s="13" t="s">
        <v>190</v>
      </c>
      <c r="I1808" s="13">
        <v>1807</v>
      </c>
    </row>
    <row r="1809" spans="1:9" x14ac:dyDescent="0.25">
      <c r="A1809" s="13" t="str">
        <f t="shared" si="28"/>
        <v xml:space="preserve">605-P      8" Non-perforated Sewer Pipe for Underdrains, SDR 35 </v>
      </c>
      <c r="B1809" s="13" t="s">
        <v>2201</v>
      </c>
      <c r="C1809" s="13" t="s">
        <v>2209</v>
      </c>
      <c r="D1809" s="13" t="s">
        <v>230</v>
      </c>
      <c r="E1809" s="13" t="s">
        <v>1569</v>
      </c>
      <c r="F1809" s="13" t="s">
        <v>188</v>
      </c>
      <c r="G1809" s="13" t="s">
        <v>189</v>
      </c>
      <c r="H1809" s="13" t="s">
        <v>190</v>
      </c>
      <c r="I1809" s="13">
        <v>1808</v>
      </c>
    </row>
    <row r="1810" spans="1:9" x14ac:dyDescent="0.25">
      <c r="A1810" s="13" t="str">
        <f t="shared" si="28"/>
        <v xml:space="preserve">605-P      3" Non-perforated Sewer Pipe for Underdrains, SDR 23.5 </v>
      </c>
      <c r="B1810" s="13" t="s">
        <v>2201</v>
      </c>
      <c r="C1810" s="13" t="s">
        <v>2210</v>
      </c>
      <c r="D1810" s="13" t="s">
        <v>230</v>
      </c>
      <c r="E1810" s="13" t="s">
        <v>1569</v>
      </c>
      <c r="F1810" s="13" t="s">
        <v>188</v>
      </c>
      <c r="G1810" s="13" t="s">
        <v>189</v>
      </c>
      <c r="H1810" s="13" t="s">
        <v>190</v>
      </c>
      <c r="I1810" s="13">
        <v>1809</v>
      </c>
    </row>
    <row r="1811" spans="1:9" x14ac:dyDescent="0.25">
      <c r="A1811" s="13" t="str">
        <f t="shared" si="28"/>
        <v xml:space="preserve">605-Q      4" Perforated Corrugated Polyethylene Drainage Tubing for Underdrains </v>
      </c>
      <c r="B1811" s="13" t="s">
        <v>2211</v>
      </c>
      <c r="C1811" s="13" t="s">
        <v>2212</v>
      </c>
      <c r="D1811" s="13" t="s">
        <v>230</v>
      </c>
      <c r="E1811" s="13" t="s">
        <v>1569</v>
      </c>
      <c r="F1811" s="13" t="s">
        <v>188</v>
      </c>
      <c r="G1811" s="13" t="s">
        <v>189</v>
      </c>
      <c r="H1811" s="13" t="s">
        <v>190</v>
      </c>
      <c r="I1811" s="13">
        <v>1810</v>
      </c>
    </row>
    <row r="1812" spans="1:9" x14ac:dyDescent="0.25">
      <c r="A1812" s="13" t="str">
        <f t="shared" si="28"/>
        <v xml:space="preserve">605-Q      6" Perforated Corrugated Polyethylene Drainage Tubing for Underdrains </v>
      </c>
      <c r="B1812" s="13" t="s">
        <v>2211</v>
      </c>
      <c r="C1812" s="13" t="s">
        <v>2213</v>
      </c>
      <c r="D1812" s="13" t="s">
        <v>230</v>
      </c>
      <c r="E1812" s="13" t="s">
        <v>1569</v>
      </c>
      <c r="F1812" s="13" t="s">
        <v>188</v>
      </c>
      <c r="G1812" s="13" t="s">
        <v>189</v>
      </c>
      <c r="H1812" s="13" t="s">
        <v>190</v>
      </c>
      <c r="I1812" s="13">
        <v>1811</v>
      </c>
    </row>
    <row r="1813" spans="1:9" x14ac:dyDescent="0.25">
      <c r="A1813" s="13" t="str">
        <f t="shared" si="28"/>
        <v xml:space="preserve">605-R      4" Non-perforated Corrugated Polyethylene Drainage Tubing for Underdrains </v>
      </c>
      <c r="B1813" s="13" t="s">
        <v>2214</v>
      </c>
      <c r="C1813" s="13" t="s">
        <v>2215</v>
      </c>
      <c r="D1813" s="13" t="s">
        <v>230</v>
      </c>
      <c r="E1813" s="13" t="s">
        <v>1569</v>
      </c>
      <c r="F1813" s="13" t="s">
        <v>188</v>
      </c>
      <c r="G1813" s="13" t="s">
        <v>189</v>
      </c>
      <c r="H1813" s="13" t="s">
        <v>190</v>
      </c>
      <c r="I1813" s="13">
        <v>1812</v>
      </c>
    </row>
    <row r="1814" spans="1:9" x14ac:dyDescent="0.25">
      <c r="A1814" s="13" t="str">
        <f t="shared" si="28"/>
        <v xml:space="preserve">605-R      6" Non-perforated Corrugated Polyethylene Drainage Tubing for Underdrains </v>
      </c>
      <c r="B1814" s="13" t="s">
        <v>2214</v>
      </c>
      <c r="C1814" s="13" t="s">
        <v>2216</v>
      </c>
      <c r="D1814" s="13" t="s">
        <v>230</v>
      </c>
      <c r="E1814" s="13" t="s">
        <v>1569</v>
      </c>
      <c r="F1814" s="13" t="s">
        <v>188</v>
      </c>
      <c r="G1814" s="13" t="s">
        <v>189</v>
      </c>
      <c r="H1814" s="13" t="s">
        <v>190</v>
      </c>
      <c r="I1814" s="13">
        <v>1813</v>
      </c>
    </row>
    <row r="1815" spans="1:9" x14ac:dyDescent="0.25">
      <c r="A1815" s="13" t="str">
        <f t="shared" si="28"/>
        <v xml:space="preserve">605-S      4" Semi-circular Perforated Plastic Pipe for Underdrains </v>
      </c>
      <c r="B1815" s="13" t="s">
        <v>2217</v>
      </c>
      <c r="C1815" s="13" t="s">
        <v>2218</v>
      </c>
      <c r="D1815" s="13" t="s">
        <v>230</v>
      </c>
      <c r="E1815" s="13" t="s">
        <v>1569</v>
      </c>
      <c r="F1815" s="13" t="s">
        <v>188</v>
      </c>
      <c r="G1815" s="13" t="s">
        <v>189</v>
      </c>
      <c r="H1815" s="13" t="s">
        <v>190</v>
      </c>
      <c r="I1815" s="13">
        <v>1814</v>
      </c>
    </row>
    <row r="1816" spans="1:9" x14ac:dyDescent="0.25">
      <c r="A1816" s="13" t="str">
        <f t="shared" si="28"/>
        <v xml:space="preserve">605-S      6" Semi-circular Perforated Plastic Pipe for Underdrains </v>
      </c>
      <c r="B1816" s="13" t="s">
        <v>2217</v>
      </c>
      <c r="C1816" s="13" t="s">
        <v>2219</v>
      </c>
      <c r="D1816" s="13" t="s">
        <v>230</v>
      </c>
      <c r="E1816" s="13" t="s">
        <v>1569</v>
      </c>
      <c r="F1816" s="13" t="s">
        <v>188</v>
      </c>
      <c r="G1816" s="13" t="s">
        <v>189</v>
      </c>
      <c r="H1816" s="13" t="s">
        <v>190</v>
      </c>
      <c r="I1816" s="13">
        <v>1815</v>
      </c>
    </row>
    <row r="1817" spans="1:9" x14ac:dyDescent="0.25">
      <c r="A1817" s="13" t="str">
        <f t="shared" si="28"/>
        <v xml:space="preserve">605-T      4" Perforated Pipe for Underdrains </v>
      </c>
      <c r="B1817" s="13" t="s">
        <v>2220</v>
      </c>
      <c r="C1817" s="13" t="s">
        <v>2221</v>
      </c>
      <c r="D1817" s="13" t="s">
        <v>230</v>
      </c>
      <c r="E1817" s="13" t="s">
        <v>1569</v>
      </c>
      <c r="F1817" s="13" t="s">
        <v>188</v>
      </c>
      <c r="G1817" s="13" t="s">
        <v>189</v>
      </c>
      <c r="H1817" s="13" t="s">
        <v>190</v>
      </c>
      <c r="I1817" s="13">
        <v>1816</v>
      </c>
    </row>
    <row r="1818" spans="1:9" x14ac:dyDescent="0.25">
      <c r="A1818" s="13" t="str">
        <f t="shared" si="28"/>
        <v xml:space="preserve">605-T      6" Perforated Pipe for Underdrains </v>
      </c>
      <c r="B1818" s="13" t="s">
        <v>2220</v>
      </c>
      <c r="C1818" s="13" t="s">
        <v>2222</v>
      </c>
      <c r="D1818" s="13" t="s">
        <v>230</v>
      </c>
      <c r="E1818" s="13" t="s">
        <v>1569</v>
      </c>
      <c r="F1818" s="13" t="s">
        <v>188</v>
      </c>
      <c r="G1818" s="13" t="s">
        <v>189</v>
      </c>
      <c r="H1818" s="13" t="s">
        <v>190</v>
      </c>
      <c r="I1818" s="13">
        <v>1817</v>
      </c>
    </row>
    <row r="1819" spans="1:9" x14ac:dyDescent="0.25">
      <c r="A1819" s="13" t="str">
        <f t="shared" si="28"/>
        <v xml:space="preserve">605-U      4" Non-perforated Pipe for Underdrains </v>
      </c>
      <c r="B1819" s="13" t="s">
        <v>2223</v>
      </c>
      <c r="C1819" s="13" t="s">
        <v>2224</v>
      </c>
      <c r="D1819" s="13" t="s">
        <v>230</v>
      </c>
      <c r="E1819" s="13" t="s">
        <v>1569</v>
      </c>
      <c r="F1819" s="13" t="s">
        <v>188</v>
      </c>
      <c r="G1819" s="13" t="s">
        <v>189</v>
      </c>
      <c r="H1819" s="13" t="s">
        <v>190</v>
      </c>
      <c r="I1819" s="13">
        <v>1818</v>
      </c>
    </row>
    <row r="1820" spans="1:9" x14ac:dyDescent="0.25">
      <c r="A1820" s="13" t="str">
        <f t="shared" si="28"/>
        <v xml:space="preserve">605-U      6" Non-perforated Pipe for Underdrains </v>
      </c>
      <c r="B1820" s="13" t="s">
        <v>2223</v>
      </c>
      <c r="C1820" s="13" t="s">
        <v>2225</v>
      </c>
      <c r="D1820" s="13" t="s">
        <v>230</v>
      </c>
      <c r="E1820" s="13" t="s">
        <v>1569</v>
      </c>
      <c r="F1820" s="13" t="s">
        <v>188</v>
      </c>
      <c r="G1820" s="13" t="s">
        <v>189</v>
      </c>
      <c r="H1820" s="13" t="s">
        <v>190</v>
      </c>
      <c r="I1820" s="13">
        <v>1819</v>
      </c>
    </row>
    <row r="1821" spans="1:9" x14ac:dyDescent="0.25">
      <c r="A1821" s="13" t="str">
        <f t="shared" si="28"/>
        <v xml:space="preserve">605-U      8" Non-perforated Pipe for Underdrains, PVC </v>
      </c>
      <c r="B1821" s="13" t="s">
        <v>2223</v>
      </c>
      <c r="C1821" s="13" t="s">
        <v>2226</v>
      </c>
      <c r="D1821" s="13" t="s">
        <v>230</v>
      </c>
      <c r="E1821" s="13" t="s">
        <v>1569</v>
      </c>
      <c r="F1821" s="13" t="s">
        <v>188</v>
      </c>
      <c r="G1821" s="13" t="s">
        <v>189</v>
      </c>
      <c r="H1821" s="13" t="s">
        <v>190</v>
      </c>
      <c r="I1821" s="13">
        <v>1820</v>
      </c>
    </row>
    <row r="1822" spans="1:9" x14ac:dyDescent="0.25">
      <c r="A1822" s="13" t="str">
        <f t="shared" si="28"/>
        <v xml:space="preserve">605-V      4" Blind Drains </v>
      </c>
      <c r="B1822" s="13" t="s">
        <v>2227</v>
      </c>
      <c r="C1822" s="13" t="s">
        <v>2228</v>
      </c>
      <c r="D1822" s="13" t="s">
        <v>230</v>
      </c>
      <c r="E1822" s="13" t="s">
        <v>1569</v>
      </c>
      <c r="F1822" s="13" t="s">
        <v>188</v>
      </c>
      <c r="G1822" s="13" t="s">
        <v>189</v>
      </c>
      <c r="H1822" s="13" t="s">
        <v>190</v>
      </c>
      <c r="I1822" s="13">
        <v>1821</v>
      </c>
    </row>
    <row r="1823" spans="1:9" x14ac:dyDescent="0.25">
      <c r="A1823" s="13" t="str">
        <f t="shared" si="28"/>
        <v xml:space="preserve">605-V      6" Blind Drains </v>
      </c>
      <c r="B1823" s="13" t="s">
        <v>2227</v>
      </c>
      <c r="C1823" s="13" t="s">
        <v>2229</v>
      </c>
      <c r="D1823" s="13" t="s">
        <v>230</v>
      </c>
      <c r="E1823" s="13" t="s">
        <v>1569</v>
      </c>
      <c r="F1823" s="13" t="s">
        <v>188</v>
      </c>
      <c r="G1823" s="13" t="s">
        <v>189</v>
      </c>
      <c r="H1823" s="13" t="s">
        <v>190</v>
      </c>
      <c r="I1823" s="13">
        <v>1822</v>
      </c>
    </row>
    <row r="1824" spans="1:9" x14ac:dyDescent="0.25">
      <c r="A1824" s="13" t="str">
        <f t="shared" si="28"/>
        <v xml:space="preserve">605-W      Filter Material for Combination Storm Drain and/or Underdrains,Type A, FM </v>
      </c>
      <c r="B1824" s="13" t="s">
        <v>2230</v>
      </c>
      <c r="C1824" s="13" t="s">
        <v>2231</v>
      </c>
      <c r="D1824" s="13" t="s">
        <v>241</v>
      </c>
      <c r="E1824" s="13" t="s">
        <v>1221</v>
      </c>
      <c r="F1824" s="13" t="s">
        <v>188</v>
      </c>
      <c r="G1824" s="13" t="s">
        <v>189</v>
      </c>
      <c r="H1824" s="13" t="s">
        <v>190</v>
      </c>
      <c r="I1824" s="13">
        <v>1823</v>
      </c>
    </row>
    <row r="1825" spans="1:9" x14ac:dyDescent="0.25">
      <c r="A1825" s="13" t="str">
        <f t="shared" si="28"/>
        <v xml:space="preserve">605-W      Filter Material for Combination Storm Drain and/or Underdrains,Type B, FM </v>
      </c>
      <c r="B1825" s="13" t="s">
        <v>2230</v>
      </c>
      <c r="C1825" s="13" t="s">
        <v>2232</v>
      </c>
      <c r="D1825" s="13" t="s">
        <v>241</v>
      </c>
      <c r="E1825" s="13" t="s">
        <v>1221</v>
      </c>
      <c r="F1825" s="13" t="s">
        <v>188</v>
      </c>
      <c r="G1825" s="13" t="s">
        <v>189</v>
      </c>
      <c r="H1825" s="13" t="s">
        <v>190</v>
      </c>
      <c r="I1825" s="13">
        <v>1824</v>
      </c>
    </row>
    <row r="1826" spans="1:9" x14ac:dyDescent="0.25">
      <c r="A1826" s="13" t="str">
        <f t="shared" si="28"/>
        <v xml:space="preserve">605-W      Filter Material for Combination Storm Drain and/or Underdrains,Type C, FM </v>
      </c>
      <c r="B1826" s="13" t="s">
        <v>2230</v>
      </c>
      <c r="C1826" s="13" t="s">
        <v>2233</v>
      </c>
      <c r="D1826" s="13" t="s">
        <v>241</v>
      </c>
      <c r="E1826" s="13" t="s">
        <v>1221</v>
      </c>
      <c r="F1826" s="13" t="s">
        <v>188</v>
      </c>
      <c r="G1826" s="13" t="s">
        <v>189</v>
      </c>
      <c r="H1826" s="13" t="s">
        <v>190</v>
      </c>
      <c r="I1826" s="13">
        <v>1825</v>
      </c>
    </row>
    <row r="1827" spans="1:9" x14ac:dyDescent="0.25">
      <c r="A1827" s="13" t="str">
        <f t="shared" si="28"/>
        <v xml:space="preserve">605-W      Filter Material for Combination Storm Drain and/or Underdrains,Type E, FM </v>
      </c>
      <c r="B1827" s="13" t="s">
        <v>2230</v>
      </c>
      <c r="C1827" s="13" t="s">
        <v>2234</v>
      </c>
      <c r="D1827" s="13" t="s">
        <v>241</v>
      </c>
      <c r="E1827" s="13" t="s">
        <v>1221</v>
      </c>
      <c r="F1827" s="13" t="s">
        <v>188</v>
      </c>
      <c r="G1827" s="13" t="s">
        <v>189</v>
      </c>
      <c r="H1827" s="13" t="s">
        <v>190</v>
      </c>
      <c r="I1827" s="13">
        <v>1826</v>
      </c>
    </row>
    <row r="1828" spans="1:9" x14ac:dyDescent="0.25">
      <c r="A1828" s="13" t="str">
        <f t="shared" si="28"/>
        <v xml:space="preserve">605-X      Filter Material for Filter Beds, Type A </v>
      </c>
      <c r="B1828" s="13" t="s">
        <v>2235</v>
      </c>
      <c r="C1828" s="13" t="s">
        <v>2236</v>
      </c>
      <c r="D1828" s="13" t="s">
        <v>425</v>
      </c>
      <c r="E1828" s="13" t="s">
        <v>1236</v>
      </c>
      <c r="F1828" s="13" t="s">
        <v>188</v>
      </c>
      <c r="G1828" s="13" t="s">
        <v>189</v>
      </c>
      <c r="H1828" s="13" t="s">
        <v>190</v>
      </c>
      <c r="I1828" s="13">
        <v>1827</v>
      </c>
    </row>
    <row r="1829" spans="1:9" x14ac:dyDescent="0.25">
      <c r="A1829" s="13" t="str">
        <f t="shared" si="28"/>
        <v xml:space="preserve">605-X      Filter Material for Filter Beds, Type A </v>
      </c>
      <c r="B1829" s="13" t="s">
        <v>2235</v>
      </c>
      <c r="C1829" s="13" t="s">
        <v>2236</v>
      </c>
      <c r="D1829" s="13" t="s">
        <v>241</v>
      </c>
      <c r="E1829" s="13" t="s">
        <v>1221</v>
      </c>
      <c r="F1829" s="13" t="s">
        <v>188</v>
      </c>
      <c r="G1829" s="13" t="s">
        <v>189</v>
      </c>
      <c r="H1829" s="13" t="s">
        <v>190</v>
      </c>
      <c r="I1829" s="13">
        <v>1828</v>
      </c>
    </row>
    <row r="1830" spans="1:9" x14ac:dyDescent="0.25">
      <c r="A1830" s="13" t="str">
        <f t="shared" si="28"/>
        <v xml:space="preserve">605-X      Filter Material for Filter Beds, Type B </v>
      </c>
      <c r="B1830" s="13" t="s">
        <v>2235</v>
      </c>
      <c r="C1830" s="13" t="s">
        <v>2237</v>
      </c>
      <c r="D1830" s="13" t="s">
        <v>241</v>
      </c>
      <c r="E1830" s="13" t="s">
        <v>1221</v>
      </c>
      <c r="F1830" s="13" t="s">
        <v>188</v>
      </c>
      <c r="G1830" s="13" t="s">
        <v>189</v>
      </c>
      <c r="H1830" s="13" t="s">
        <v>190</v>
      </c>
      <c r="I1830" s="13">
        <v>1829</v>
      </c>
    </row>
    <row r="1831" spans="1:9" x14ac:dyDescent="0.25">
      <c r="A1831" s="13" t="str">
        <f t="shared" si="28"/>
        <v xml:space="preserve">605-X      Filter Material for Filter Beds, Type B </v>
      </c>
      <c r="B1831" s="13" t="s">
        <v>2235</v>
      </c>
      <c r="C1831" s="13" t="s">
        <v>2237</v>
      </c>
      <c r="D1831" s="13" t="s">
        <v>425</v>
      </c>
      <c r="E1831" s="13" t="s">
        <v>1236</v>
      </c>
      <c r="F1831" s="13" t="s">
        <v>188</v>
      </c>
      <c r="G1831" s="13" t="s">
        <v>189</v>
      </c>
      <c r="H1831" s="13" t="s">
        <v>190</v>
      </c>
      <c r="I1831" s="13">
        <v>1830</v>
      </c>
    </row>
    <row r="1832" spans="1:9" x14ac:dyDescent="0.25">
      <c r="A1832" s="13" t="str">
        <f t="shared" si="28"/>
        <v xml:space="preserve">605-X      Filter Material for Filter Beds, Type C </v>
      </c>
      <c r="B1832" s="13" t="s">
        <v>2235</v>
      </c>
      <c r="C1832" s="13" t="s">
        <v>2238</v>
      </c>
      <c r="D1832" s="13" t="s">
        <v>241</v>
      </c>
      <c r="E1832" s="13" t="s">
        <v>1221</v>
      </c>
      <c r="F1832" s="13" t="s">
        <v>188</v>
      </c>
      <c r="G1832" s="13" t="s">
        <v>189</v>
      </c>
      <c r="H1832" s="13" t="s">
        <v>190</v>
      </c>
      <c r="I1832" s="13">
        <v>1831</v>
      </c>
    </row>
    <row r="1833" spans="1:9" x14ac:dyDescent="0.25">
      <c r="A1833" s="13" t="str">
        <f t="shared" si="28"/>
        <v xml:space="preserve">605-X      Filter Material for Filter Beds, Type C </v>
      </c>
      <c r="B1833" s="13" t="s">
        <v>2235</v>
      </c>
      <c r="C1833" s="13" t="s">
        <v>2238</v>
      </c>
      <c r="D1833" s="13" t="s">
        <v>425</v>
      </c>
      <c r="E1833" s="13" t="s">
        <v>1236</v>
      </c>
      <c r="F1833" s="13" t="s">
        <v>188</v>
      </c>
      <c r="G1833" s="13" t="s">
        <v>189</v>
      </c>
      <c r="H1833" s="13" t="s">
        <v>190</v>
      </c>
      <c r="I1833" s="13">
        <v>1832</v>
      </c>
    </row>
    <row r="1834" spans="1:9" x14ac:dyDescent="0.25">
      <c r="A1834" s="13" t="str">
        <f t="shared" si="28"/>
        <v xml:space="preserve">605-Y      Impervious Material, Type D </v>
      </c>
      <c r="B1834" s="13" t="s">
        <v>2239</v>
      </c>
      <c r="C1834" s="13" t="s">
        <v>2240</v>
      </c>
      <c r="D1834" s="13" t="s">
        <v>425</v>
      </c>
      <c r="E1834" s="13" t="s">
        <v>1236</v>
      </c>
      <c r="F1834" s="13" t="s">
        <v>188</v>
      </c>
      <c r="G1834" s="13" t="s">
        <v>189</v>
      </c>
      <c r="H1834" s="13" t="s">
        <v>190</v>
      </c>
      <c r="I1834" s="13">
        <v>1833</v>
      </c>
    </row>
    <row r="1835" spans="1:9" x14ac:dyDescent="0.25">
      <c r="A1835" s="13" t="str">
        <f t="shared" si="28"/>
        <v xml:space="preserve">605-Y      Impervious Material, Type D </v>
      </c>
      <c r="B1835" s="13" t="s">
        <v>2239</v>
      </c>
      <c r="C1835" s="13" t="s">
        <v>2240</v>
      </c>
      <c r="D1835" s="13" t="s">
        <v>241</v>
      </c>
      <c r="E1835" s="13" t="s">
        <v>1221</v>
      </c>
      <c r="F1835" s="13" t="s">
        <v>188</v>
      </c>
      <c r="G1835" s="13" t="s">
        <v>189</v>
      </c>
      <c r="H1835" s="13" t="s">
        <v>190</v>
      </c>
      <c r="I1835" s="13">
        <v>1834</v>
      </c>
    </row>
    <row r="1836" spans="1:9" x14ac:dyDescent="0.25">
      <c r="A1836" s="13" t="str">
        <f t="shared" si="28"/>
        <v xml:space="preserve">605-Z      Underdrain Appurtenances, Concrete Apron, Precast or Cast-In-Place </v>
      </c>
      <c r="B1836" s="13" t="s">
        <v>2241</v>
      </c>
      <c r="C1836" s="13" t="s">
        <v>2242</v>
      </c>
      <c r="D1836" s="13" t="s">
        <v>207</v>
      </c>
      <c r="E1836" s="13" t="s">
        <v>187</v>
      </c>
      <c r="F1836" s="13" t="s">
        <v>188</v>
      </c>
      <c r="G1836" s="13" t="s">
        <v>189</v>
      </c>
      <c r="H1836" s="13" t="s">
        <v>190</v>
      </c>
      <c r="I1836" s="13">
        <v>1835</v>
      </c>
    </row>
    <row r="1837" spans="1:9" x14ac:dyDescent="0.25">
      <c r="A1837" s="13" t="str">
        <f t="shared" si="28"/>
        <v xml:space="preserve">605-Z      Underdrain Appurtenances, Elbows, Couplings, etc. </v>
      </c>
      <c r="B1837" s="13" t="s">
        <v>2241</v>
      </c>
      <c r="C1837" s="13" t="s">
        <v>2243</v>
      </c>
      <c r="D1837" s="13" t="s">
        <v>186</v>
      </c>
      <c r="E1837" s="13" t="s">
        <v>187</v>
      </c>
      <c r="F1837" s="13" t="s">
        <v>188</v>
      </c>
      <c r="G1837" s="13" t="s">
        <v>189</v>
      </c>
      <c r="H1837" s="13" t="s">
        <v>190</v>
      </c>
      <c r="I1837" s="13">
        <v>1836</v>
      </c>
    </row>
    <row r="1838" spans="1:9" x14ac:dyDescent="0.25">
      <c r="A1838" s="13" t="str">
        <f t="shared" si="28"/>
        <v xml:space="preserve">605-Z      Underdrain Appurtenances, Sign </v>
      </c>
      <c r="B1838" s="13" t="s">
        <v>2241</v>
      </c>
      <c r="C1838" s="13" t="s">
        <v>2244</v>
      </c>
      <c r="D1838" s="13" t="s">
        <v>207</v>
      </c>
      <c r="E1838" s="13" t="s">
        <v>187</v>
      </c>
      <c r="F1838" s="13" t="s">
        <v>188</v>
      </c>
      <c r="G1838" s="13" t="s">
        <v>189</v>
      </c>
      <c r="H1838" s="13" t="s">
        <v>190</v>
      </c>
      <c r="I1838" s="13">
        <v>1837</v>
      </c>
    </row>
    <row r="1839" spans="1:9" x14ac:dyDescent="0.25">
      <c r="A1839" s="13" t="str">
        <f t="shared" si="28"/>
        <v xml:space="preserve">605-Z      Underdrain Appurtenances, Sign </v>
      </c>
      <c r="B1839" s="13" t="s">
        <v>2241</v>
      </c>
      <c r="C1839" s="13" t="s">
        <v>2244</v>
      </c>
      <c r="D1839" s="13" t="s">
        <v>186</v>
      </c>
      <c r="E1839" s="13" t="s">
        <v>187</v>
      </c>
      <c r="F1839" s="13" t="s">
        <v>188</v>
      </c>
      <c r="G1839" s="13" t="s">
        <v>189</v>
      </c>
      <c r="H1839" s="13" t="s">
        <v>190</v>
      </c>
      <c r="I1839" s="13">
        <v>1838</v>
      </c>
    </row>
    <row r="1840" spans="1:9" x14ac:dyDescent="0.25">
      <c r="A1840" s="13" t="str">
        <f t="shared" si="28"/>
        <v xml:space="preserve">605-Z      Underdrain Appurtenances, Small Animal Guard </v>
      </c>
      <c r="B1840" s="13" t="s">
        <v>2241</v>
      </c>
      <c r="C1840" s="13" t="s">
        <v>2245</v>
      </c>
      <c r="D1840" s="13" t="s">
        <v>186</v>
      </c>
      <c r="E1840" s="13" t="s">
        <v>187</v>
      </c>
      <c r="F1840" s="13" t="s">
        <v>188</v>
      </c>
      <c r="G1840" s="13" t="s">
        <v>189</v>
      </c>
      <c r="H1840" s="13" t="s">
        <v>190</v>
      </c>
      <c r="I1840" s="13">
        <v>1839</v>
      </c>
    </row>
    <row r="1841" spans="1:9" x14ac:dyDescent="0.25">
      <c r="A1841" s="13" t="str">
        <f t="shared" si="28"/>
        <v xml:space="preserve">605-Z      Underdrain Appurtenances, Small Animal Guard </v>
      </c>
      <c r="B1841" s="13" t="s">
        <v>2241</v>
      </c>
      <c r="C1841" s="13" t="s">
        <v>2245</v>
      </c>
      <c r="D1841" s="13" t="s">
        <v>207</v>
      </c>
      <c r="E1841" s="13" t="s">
        <v>187</v>
      </c>
      <c r="F1841" s="13" t="s">
        <v>188</v>
      </c>
      <c r="G1841" s="13" t="s">
        <v>189</v>
      </c>
      <c r="H1841" s="13" t="s">
        <v>190</v>
      </c>
      <c r="I1841" s="13">
        <v>1840</v>
      </c>
    </row>
    <row r="1842" spans="1:9" x14ac:dyDescent="0.25">
      <c r="A1842" s="13" t="str">
        <f t="shared" si="28"/>
        <v xml:space="preserve">606-A      Guard Post, Type II </v>
      </c>
      <c r="B1842" s="13" t="s">
        <v>2246</v>
      </c>
      <c r="C1842" s="13" t="s">
        <v>2247</v>
      </c>
      <c r="D1842" s="13" t="s">
        <v>207</v>
      </c>
      <c r="E1842" s="13" t="s">
        <v>187</v>
      </c>
      <c r="F1842" s="13" t="s">
        <v>188</v>
      </c>
      <c r="G1842" s="13" t="s">
        <v>189</v>
      </c>
      <c r="H1842" s="13" t="s">
        <v>190</v>
      </c>
      <c r="I1842" s="13">
        <v>1841</v>
      </c>
    </row>
    <row r="1843" spans="1:9" x14ac:dyDescent="0.25">
      <c r="A1843" s="13" t="str">
        <f t="shared" si="28"/>
        <v xml:space="preserve">606-A      Guard Post, Type II Modified </v>
      </c>
      <c r="B1843" s="13" t="s">
        <v>2246</v>
      </c>
      <c r="C1843" s="13" t="s">
        <v>2248</v>
      </c>
      <c r="D1843" s="13" t="s">
        <v>207</v>
      </c>
      <c r="E1843" s="13" t="s">
        <v>187</v>
      </c>
      <c r="F1843" s="13" t="s">
        <v>188</v>
      </c>
      <c r="G1843" s="13" t="s">
        <v>189</v>
      </c>
      <c r="H1843" s="13" t="s">
        <v>190</v>
      </c>
      <c r="I1843" s="13">
        <v>1842</v>
      </c>
    </row>
    <row r="1844" spans="1:9" x14ac:dyDescent="0.25">
      <c r="A1844" s="13" t="str">
        <f t="shared" si="28"/>
        <v xml:space="preserve">606-A      Guard Posts </v>
      </c>
      <c r="B1844" s="13" t="s">
        <v>2246</v>
      </c>
      <c r="C1844" s="13" t="s">
        <v>2249</v>
      </c>
      <c r="D1844" s="13" t="s">
        <v>207</v>
      </c>
      <c r="E1844" s="13" t="s">
        <v>187</v>
      </c>
      <c r="F1844" s="13" t="s">
        <v>188</v>
      </c>
      <c r="G1844" s="13" t="s">
        <v>189</v>
      </c>
      <c r="H1844" s="13" t="s">
        <v>190</v>
      </c>
      <c r="I1844" s="13">
        <v>1843</v>
      </c>
    </row>
    <row r="1845" spans="1:9" x14ac:dyDescent="0.25">
      <c r="A1845" s="13" t="str">
        <f t="shared" si="28"/>
        <v xml:space="preserve">606-B      Guard Rail, Class A, Type 1 </v>
      </c>
      <c r="B1845" s="13" t="s">
        <v>2250</v>
      </c>
      <c r="C1845" s="13" t="s">
        <v>2251</v>
      </c>
      <c r="D1845" s="13" t="s">
        <v>230</v>
      </c>
      <c r="E1845" s="13" t="s">
        <v>187</v>
      </c>
      <c r="F1845" s="13" t="s">
        <v>188</v>
      </c>
      <c r="G1845" s="13" t="s">
        <v>189</v>
      </c>
      <c r="H1845" s="13" t="s">
        <v>190</v>
      </c>
      <c r="I1845" s="13">
        <v>1844</v>
      </c>
    </row>
    <row r="1846" spans="1:9" x14ac:dyDescent="0.25">
      <c r="A1846" s="13" t="str">
        <f t="shared" si="28"/>
        <v xml:space="preserve">606-B      Guard Rail, Class A, Type 1, 'W' Beam </v>
      </c>
      <c r="B1846" s="13" t="s">
        <v>2250</v>
      </c>
      <c r="C1846" s="13" t="s">
        <v>2252</v>
      </c>
      <c r="D1846" s="13" t="s">
        <v>230</v>
      </c>
      <c r="E1846" s="13" t="s">
        <v>187</v>
      </c>
      <c r="F1846" s="13" t="s">
        <v>188</v>
      </c>
      <c r="G1846" s="13" t="s">
        <v>189</v>
      </c>
      <c r="H1846" s="13" t="s">
        <v>190</v>
      </c>
      <c r="I1846" s="13">
        <v>1845</v>
      </c>
    </row>
    <row r="1847" spans="1:9" x14ac:dyDescent="0.25">
      <c r="A1847" s="13" t="str">
        <f t="shared" si="28"/>
        <v xml:space="preserve">606-B      Guard Rail, Class A, Type 1, 'W' Beam, Metal Post </v>
      </c>
      <c r="B1847" s="13" t="s">
        <v>2250</v>
      </c>
      <c r="C1847" s="13" t="s">
        <v>2253</v>
      </c>
      <c r="D1847" s="13" t="s">
        <v>230</v>
      </c>
      <c r="E1847" s="13" t="s">
        <v>187</v>
      </c>
      <c r="F1847" s="13" t="s">
        <v>188</v>
      </c>
      <c r="G1847" s="13" t="s">
        <v>189</v>
      </c>
      <c r="H1847" s="13" t="s">
        <v>190</v>
      </c>
      <c r="I1847" s="13">
        <v>1846</v>
      </c>
    </row>
    <row r="1848" spans="1:9" x14ac:dyDescent="0.25">
      <c r="A1848" s="13" t="str">
        <f t="shared" si="28"/>
        <v xml:space="preserve">606-B      Guard Rail, Class A, Type 1, 'W' Beam, Wood Post </v>
      </c>
      <c r="B1848" s="13" t="s">
        <v>2250</v>
      </c>
      <c r="C1848" s="13" t="s">
        <v>2254</v>
      </c>
      <c r="D1848" s="13" t="s">
        <v>230</v>
      </c>
      <c r="E1848" s="13" t="s">
        <v>187</v>
      </c>
      <c r="F1848" s="13" t="s">
        <v>188</v>
      </c>
      <c r="G1848" s="13" t="s">
        <v>189</v>
      </c>
      <c r="H1848" s="13" t="s">
        <v>190</v>
      </c>
      <c r="I1848" s="13">
        <v>1847</v>
      </c>
    </row>
    <row r="1849" spans="1:9" x14ac:dyDescent="0.25">
      <c r="A1849" s="13" t="str">
        <f t="shared" si="28"/>
        <v xml:space="preserve">606-B      Guard Rail, Class A, Type 1, Curved Rail </v>
      </c>
      <c r="B1849" s="13" t="s">
        <v>2250</v>
      </c>
      <c r="C1849" s="13" t="s">
        <v>2255</v>
      </c>
      <c r="D1849" s="13" t="s">
        <v>230</v>
      </c>
      <c r="E1849" s="13" t="s">
        <v>187</v>
      </c>
      <c r="F1849" s="13" t="s">
        <v>188</v>
      </c>
      <c r="G1849" s="13" t="s">
        <v>189</v>
      </c>
      <c r="H1849" s="13" t="s">
        <v>190</v>
      </c>
      <c r="I1849" s="13">
        <v>1848</v>
      </c>
    </row>
    <row r="1850" spans="1:9" x14ac:dyDescent="0.25">
      <c r="A1850" s="13" t="str">
        <f t="shared" si="28"/>
        <v xml:space="preserve">606-B      Guard Rail, Class A, Type 1, Double Faced </v>
      </c>
      <c r="B1850" s="13" t="s">
        <v>2250</v>
      </c>
      <c r="C1850" s="13" t="s">
        <v>2256</v>
      </c>
      <c r="D1850" s="13" t="s">
        <v>230</v>
      </c>
      <c r="E1850" s="13" t="s">
        <v>187</v>
      </c>
      <c r="F1850" s="13" t="s">
        <v>188</v>
      </c>
      <c r="G1850" s="13" t="s">
        <v>189</v>
      </c>
      <c r="H1850" s="13" t="s">
        <v>190</v>
      </c>
      <c r="I1850" s="13">
        <v>1849</v>
      </c>
    </row>
    <row r="1851" spans="1:9" x14ac:dyDescent="0.25">
      <c r="A1851" s="13" t="str">
        <f t="shared" si="28"/>
        <v xml:space="preserve">606-B      Guard Rail, Class A, Type 1, Double Faced, Metal Post </v>
      </c>
      <c r="B1851" s="13" t="s">
        <v>2250</v>
      </c>
      <c r="C1851" s="13" t="s">
        <v>2257</v>
      </c>
      <c r="D1851" s="13" t="s">
        <v>230</v>
      </c>
      <c r="E1851" s="13" t="s">
        <v>187</v>
      </c>
      <c r="F1851" s="13" t="s">
        <v>188</v>
      </c>
      <c r="G1851" s="13" t="s">
        <v>189</v>
      </c>
      <c r="H1851" s="13" t="s">
        <v>190</v>
      </c>
      <c r="I1851" s="13">
        <v>1850</v>
      </c>
    </row>
    <row r="1852" spans="1:9" x14ac:dyDescent="0.25">
      <c r="A1852" s="13" t="str">
        <f t="shared" si="28"/>
        <v xml:space="preserve">606-B      Guard Rail, Class A, Type 1, Double Faced, Wood Post </v>
      </c>
      <c r="B1852" s="13" t="s">
        <v>2250</v>
      </c>
      <c r="C1852" s="13" t="s">
        <v>2258</v>
      </c>
      <c r="D1852" s="13" t="s">
        <v>230</v>
      </c>
      <c r="E1852" s="13" t="s">
        <v>187</v>
      </c>
      <c r="F1852" s="13" t="s">
        <v>188</v>
      </c>
      <c r="G1852" s="13" t="s">
        <v>189</v>
      </c>
      <c r="H1852" s="13" t="s">
        <v>190</v>
      </c>
      <c r="I1852" s="13">
        <v>1851</v>
      </c>
    </row>
    <row r="1853" spans="1:9" x14ac:dyDescent="0.25">
      <c r="A1853" s="13" t="str">
        <f t="shared" si="28"/>
        <v xml:space="preserve">606-B      Guard Rail, Class A, Type 1, Metal Post </v>
      </c>
      <c r="B1853" s="13" t="s">
        <v>2250</v>
      </c>
      <c r="C1853" s="13" t="s">
        <v>2259</v>
      </c>
      <c r="D1853" s="13" t="s">
        <v>230</v>
      </c>
      <c r="E1853" s="13" t="s">
        <v>187</v>
      </c>
      <c r="F1853" s="13" t="s">
        <v>188</v>
      </c>
      <c r="G1853" s="13" t="s">
        <v>189</v>
      </c>
      <c r="H1853" s="13" t="s">
        <v>190</v>
      </c>
      <c r="I1853" s="13">
        <v>1852</v>
      </c>
    </row>
    <row r="1854" spans="1:9" x14ac:dyDescent="0.25">
      <c r="A1854" s="13" t="str">
        <f t="shared" si="28"/>
        <v xml:space="preserve">606-B      Guard Rail, Class A, Type 1, Thrie Beam </v>
      </c>
      <c r="B1854" s="13" t="s">
        <v>2250</v>
      </c>
      <c r="C1854" s="13" t="s">
        <v>2260</v>
      </c>
      <c r="D1854" s="13" t="s">
        <v>230</v>
      </c>
      <c r="E1854" s="13" t="s">
        <v>187</v>
      </c>
      <c r="F1854" s="13" t="s">
        <v>188</v>
      </c>
      <c r="G1854" s="13" t="s">
        <v>189</v>
      </c>
      <c r="H1854" s="13" t="s">
        <v>190</v>
      </c>
      <c r="I1854" s="13">
        <v>1853</v>
      </c>
    </row>
    <row r="1855" spans="1:9" x14ac:dyDescent="0.25">
      <c r="A1855" s="13" t="str">
        <f t="shared" si="28"/>
        <v xml:space="preserve">606-B      Guard Rail, Class A, Type 1, Thrie Beam, Metal Post </v>
      </c>
      <c r="B1855" s="13" t="s">
        <v>2250</v>
      </c>
      <c r="C1855" s="13" t="s">
        <v>2261</v>
      </c>
      <c r="D1855" s="13" t="s">
        <v>230</v>
      </c>
      <c r="E1855" s="13" t="s">
        <v>187</v>
      </c>
      <c r="F1855" s="13" t="s">
        <v>188</v>
      </c>
      <c r="G1855" s="13" t="s">
        <v>189</v>
      </c>
      <c r="H1855" s="13" t="s">
        <v>190</v>
      </c>
      <c r="I1855" s="13">
        <v>1854</v>
      </c>
    </row>
    <row r="1856" spans="1:9" x14ac:dyDescent="0.25">
      <c r="A1856" s="13" t="str">
        <f t="shared" si="28"/>
        <v xml:space="preserve">606-B      Guard Rail, Class A, Type 1, Thrie Beam, Metal Post, Wood Blockouts </v>
      </c>
      <c r="B1856" s="13" t="s">
        <v>2250</v>
      </c>
      <c r="C1856" s="13" t="s">
        <v>2262</v>
      </c>
      <c r="D1856" s="13" t="s">
        <v>230</v>
      </c>
      <c r="E1856" s="13" t="s">
        <v>187</v>
      </c>
      <c r="F1856" s="13" t="s">
        <v>188</v>
      </c>
      <c r="G1856" s="13" t="s">
        <v>189</v>
      </c>
      <c r="H1856" s="13" t="s">
        <v>190</v>
      </c>
      <c r="I1856" s="13">
        <v>1855</v>
      </c>
    </row>
    <row r="1857" spans="1:9" x14ac:dyDescent="0.25">
      <c r="A1857" s="13" t="str">
        <f t="shared" si="28"/>
        <v xml:space="preserve">606-B      Guard Rail, Class A, Type 1, Thrie Beam, Transition Section </v>
      </c>
      <c r="B1857" s="13" t="s">
        <v>2250</v>
      </c>
      <c r="C1857" s="13" t="s">
        <v>2263</v>
      </c>
      <c r="D1857" s="13" t="s">
        <v>230</v>
      </c>
      <c r="E1857" s="13" t="s">
        <v>187</v>
      </c>
      <c r="F1857" s="13" t="s">
        <v>188</v>
      </c>
      <c r="G1857" s="13" t="s">
        <v>189</v>
      </c>
      <c r="H1857" s="13" t="s">
        <v>190</v>
      </c>
      <c r="I1857" s="13">
        <v>1856</v>
      </c>
    </row>
    <row r="1858" spans="1:9" x14ac:dyDescent="0.25">
      <c r="A1858" s="13" t="str">
        <f t="shared" si="28"/>
        <v xml:space="preserve">606-B      Guard Rail, Class A, Type 1, Thrie Beam, Transition Section, Steel Posts, Wood Blockouts </v>
      </c>
      <c r="B1858" s="13" t="s">
        <v>2250</v>
      </c>
      <c r="C1858" s="13" t="s">
        <v>2264</v>
      </c>
      <c r="D1858" s="13" t="s">
        <v>230</v>
      </c>
      <c r="E1858" s="13" t="s">
        <v>187</v>
      </c>
      <c r="F1858" s="13" t="s">
        <v>188</v>
      </c>
      <c r="G1858" s="13" t="s">
        <v>189</v>
      </c>
      <c r="H1858" s="13" t="s">
        <v>190</v>
      </c>
      <c r="I1858" s="13">
        <v>1857</v>
      </c>
    </row>
    <row r="1859" spans="1:9" x14ac:dyDescent="0.25">
      <c r="A1859" s="13" t="str">
        <f t="shared" si="28"/>
        <v xml:space="preserve">606-B      Guard Rail, Class A, Type 1, Thrie Beam, Wood Post </v>
      </c>
      <c r="B1859" s="13" t="s">
        <v>2250</v>
      </c>
      <c r="C1859" s="13" t="s">
        <v>2265</v>
      </c>
      <c r="D1859" s="13" t="s">
        <v>230</v>
      </c>
      <c r="E1859" s="13" t="s">
        <v>187</v>
      </c>
      <c r="F1859" s="13" t="s">
        <v>188</v>
      </c>
      <c r="G1859" s="13" t="s">
        <v>189</v>
      </c>
      <c r="H1859" s="13" t="s">
        <v>190</v>
      </c>
      <c r="I1859" s="13">
        <v>1858</v>
      </c>
    </row>
    <row r="1860" spans="1:9" x14ac:dyDescent="0.25">
      <c r="A1860" s="13" t="str">
        <f t="shared" ref="A1860:A1923" si="29">_xlfn.CONCAT(B1860," ", C1860)</f>
        <v xml:space="preserve">606-B      Guard Rail, Class A, Type 1, Wood Post </v>
      </c>
      <c r="B1860" s="13" t="s">
        <v>2250</v>
      </c>
      <c r="C1860" s="13" t="s">
        <v>2266</v>
      </c>
      <c r="D1860" s="13" t="s">
        <v>230</v>
      </c>
      <c r="E1860" s="13" t="s">
        <v>187</v>
      </c>
      <c r="F1860" s="13" t="s">
        <v>188</v>
      </c>
      <c r="G1860" s="13" t="s">
        <v>189</v>
      </c>
      <c r="H1860" s="13" t="s">
        <v>190</v>
      </c>
      <c r="I1860" s="13">
        <v>1859</v>
      </c>
    </row>
    <row r="1861" spans="1:9" x14ac:dyDescent="0.25">
      <c r="A1861" s="13" t="str">
        <f t="shared" si="29"/>
        <v xml:space="preserve">606-C      Guard Rail, Cable Anchor Type 1, Metal Post </v>
      </c>
      <c r="B1861" s="13" t="s">
        <v>2267</v>
      </c>
      <c r="C1861" s="13" t="s">
        <v>2268</v>
      </c>
      <c r="D1861" s="13" t="s">
        <v>207</v>
      </c>
      <c r="E1861" s="13" t="s">
        <v>187</v>
      </c>
      <c r="F1861" s="13" t="s">
        <v>188</v>
      </c>
      <c r="G1861" s="13" t="s">
        <v>189</v>
      </c>
      <c r="H1861" s="13" t="s">
        <v>190</v>
      </c>
      <c r="I1861" s="13">
        <v>1860</v>
      </c>
    </row>
    <row r="1862" spans="1:9" x14ac:dyDescent="0.25">
      <c r="A1862" s="13" t="str">
        <f t="shared" si="29"/>
        <v xml:space="preserve">606-C      Guard Rail, Cable Anchor Type 1, Wood Post </v>
      </c>
      <c r="B1862" s="13" t="s">
        <v>2267</v>
      </c>
      <c r="C1862" s="13" t="s">
        <v>2269</v>
      </c>
      <c r="D1862" s="13" t="s">
        <v>207</v>
      </c>
      <c r="E1862" s="13" t="s">
        <v>187</v>
      </c>
      <c r="F1862" s="13" t="s">
        <v>188</v>
      </c>
      <c r="G1862" s="13" t="s">
        <v>189</v>
      </c>
      <c r="H1862" s="13" t="s">
        <v>190</v>
      </c>
      <c r="I1862" s="13">
        <v>1861</v>
      </c>
    </row>
    <row r="1863" spans="1:9" x14ac:dyDescent="0.25">
      <c r="A1863" s="13" t="str">
        <f t="shared" si="29"/>
        <v xml:space="preserve">606-C      Guard Rail, Cable Anchor, Type 1 </v>
      </c>
      <c r="B1863" s="13" t="s">
        <v>2267</v>
      </c>
      <c r="C1863" s="13" t="s">
        <v>2270</v>
      </c>
      <c r="D1863" s="13" t="s">
        <v>207</v>
      </c>
      <c r="E1863" s="13" t="s">
        <v>187</v>
      </c>
      <c r="F1863" s="13" t="s">
        <v>188</v>
      </c>
      <c r="G1863" s="13" t="s">
        <v>189</v>
      </c>
      <c r="H1863" s="13" t="s">
        <v>190</v>
      </c>
      <c r="I1863" s="13">
        <v>1862</v>
      </c>
    </row>
    <row r="1864" spans="1:9" x14ac:dyDescent="0.25">
      <c r="A1864" s="13" t="str">
        <f t="shared" si="29"/>
        <v xml:space="preserve">606-C      Guard Rail, Cable Anchor, Type 1 Modified </v>
      </c>
      <c r="B1864" s="13" t="s">
        <v>2267</v>
      </c>
      <c r="C1864" s="13" t="s">
        <v>2271</v>
      </c>
      <c r="D1864" s="13" t="s">
        <v>207</v>
      </c>
      <c r="E1864" s="13" t="s">
        <v>187</v>
      </c>
      <c r="F1864" s="13" t="s">
        <v>188</v>
      </c>
      <c r="G1864" s="13" t="s">
        <v>189</v>
      </c>
      <c r="H1864" s="13" t="s">
        <v>190</v>
      </c>
      <c r="I1864" s="13">
        <v>1863</v>
      </c>
    </row>
    <row r="1865" spans="1:9" x14ac:dyDescent="0.25">
      <c r="A1865" s="13" t="str">
        <f t="shared" si="29"/>
        <v xml:space="preserve">606-D      Guard Rail, Bridge End Section </v>
      </c>
      <c r="B1865" s="13" t="s">
        <v>2272</v>
      </c>
      <c r="C1865" s="13" t="s">
        <v>2273</v>
      </c>
      <c r="D1865" s="13" t="s">
        <v>207</v>
      </c>
      <c r="E1865" s="13" t="s">
        <v>187</v>
      </c>
      <c r="F1865" s="13" t="s">
        <v>188</v>
      </c>
      <c r="G1865" s="13" t="s">
        <v>189</v>
      </c>
      <c r="H1865" s="13" t="s">
        <v>190</v>
      </c>
      <c r="I1865" s="13">
        <v>1864</v>
      </c>
    </row>
    <row r="1866" spans="1:9" x14ac:dyDescent="0.25">
      <c r="A1866" s="13" t="str">
        <f t="shared" si="29"/>
        <v xml:space="preserve">606-D      Guard Rail, Bridge End Section, Replace Type A or C Bridge End Section </v>
      </c>
      <c r="B1866" s="13" t="s">
        <v>2272</v>
      </c>
      <c r="C1866" s="13" t="s">
        <v>2274</v>
      </c>
      <c r="D1866" s="13" t="s">
        <v>207</v>
      </c>
      <c r="E1866" s="13" t="s">
        <v>187</v>
      </c>
      <c r="F1866" s="13" t="s">
        <v>188</v>
      </c>
      <c r="G1866" s="13" t="s">
        <v>189</v>
      </c>
      <c r="H1866" s="13" t="s">
        <v>190</v>
      </c>
      <c r="I1866" s="13">
        <v>1865</v>
      </c>
    </row>
    <row r="1867" spans="1:9" x14ac:dyDescent="0.25">
      <c r="A1867" s="13" t="str">
        <f t="shared" si="29"/>
        <v xml:space="preserve">606-D      Guard Rail, Bridge End Section, Special Design </v>
      </c>
      <c r="B1867" s="13" t="s">
        <v>2272</v>
      </c>
      <c r="C1867" s="13" t="s">
        <v>2275</v>
      </c>
      <c r="D1867" s="13" t="s">
        <v>207</v>
      </c>
      <c r="E1867" s="13" t="s">
        <v>187</v>
      </c>
      <c r="F1867" s="13" t="s">
        <v>188</v>
      </c>
      <c r="G1867" s="13" t="s">
        <v>189</v>
      </c>
      <c r="H1867" s="13" t="s">
        <v>190</v>
      </c>
      <c r="I1867" s="13">
        <v>1866</v>
      </c>
    </row>
    <row r="1868" spans="1:9" x14ac:dyDescent="0.25">
      <c r="A1868" s="13" t="str">
        <f t="shared" si="29"/>
        <v xml:space="preserve">606-D      Guard Rail, Bridge End Section, Special Design test </v>
      </c>
      <c r="B1868" s="13" t="s">
        <v>2272</v>
      </c>
      <c r="C1868" s="13" t="s">
        <v>2276</v>
      </c>
      <c r="D1868" s="13" t="s">
        <v>207</v>
      </c>
      <c r="E1868" s="13" t="s">
        <v>187</v>
      </c>
      <c r="F1868" s="13" t="s">
        <v>188</v>
      </c>
      <c r="G1868" s="13" t="s">
        <v>189</v>
      </c>
      <c r="H1868" s="13" t="s">
        <v>190</v>
      </c>
      <c r="I1868" s="13">
        <v>1867</v>
      </c>
    </row>
    <row r="1869" spans="1:9" x14ac:dyDescent="0.25">
      <c r="A1869" s="13" t="str">
        <f t="shared" si="29"/>
        <v xml:space="preserve">606-D      Guard Rail, Bridge End Section, Type A </v>
      </c>
      <c r="B1869" s="13" t="s">
        <v>2272</v>
      </c>
      <c r="C1869" s="13" t="s">
        <v>2277</v>
      </c>
      <c r="D1869" s="13" t="s">
        <v>207</v>
      </c>
      <c r="E1869" s="13" t="s">
        <v>187</v>
      </c>
      <c r="F1869" s="13" t="s">
        <v>188</v>
      </c>
      <c r="G1869" s="13" t="s">
        <v>189</v>
      </c>
      <c r="H1869" s="13" t="s">
        <v>190</v>
      </c>
      <c r="I1869" s="13">
        <v>1868</v>
      </c>
    </row>
    <row r="1870" spans="1:9" x14ac:dyDescent="0.25">
      <c r="A1870" s="13" t="str">
        <f t="shared" si="29"/>
        <v xml:space="preserve">606-D      Guard Rail, Bridge End Section, Type A  Modified </v>
      </c>
      <c r="B1870" s="13" t="s">
        <v>2272</v>
      </c>
      <c r="C1870" s="13" t="s">
        <v>2278</v>
      </c>
      <c r="D1870" s="13" t="s">
        <v>207</v>
      </c>
      <c r="E1870" s="13" t="s">
        <v>187</v>
      </c>
      <c r="F1870" s="13" t="s">
        <v>188</v>
      </c>
      <c r="G1870" s="13" t="s">
        <v>189</v>
      </c>
      <c r="H1870" s="13" t="s">
        <v>190</v>
      </c>
      <c r="I1870" s="13">
        <v>1869</v>
      </c>
    </row>
    <row r="1871" spans="1:9" x14ac:dyDescent="0.25">
      <c r="A1871" s="13" t="str">
        <f t="shared" si="29"/>
        <v xml:space="preserve">606-D      Guard Rail, Bridge End Section, Type A  Modified  For 24" Curb </v>
      </c>
      <c r="B1871" s="13" t="s">
        <v>2272</v>
      </c>
      <c r="C1871" s="13" t="s">
        <v>2279</v>
      </c>
      <c r="D1871" s="13" t="s">
        <v>207</v>
      </c>
      <c r="E1871" s="13" t="s">
        <v>187</v>
      </c>
      <c r="F1871" s="13" t="s">
        <v>188</v>
      </c>
      <c r="G1871" s="13" t="s">
        <v>189</v>
      </c>
      <c r="H1871" s="13" t="s">
        <v>190</v>
      </c>
      <c r="I1871" s="13">
        <v>1870</v>
      </c>
    </row>
    <row r="1872" spans="1:9" x14ac:dyDescent="0.25">
      <c r="A1872" s="13" t="str">
        <f t="shared" si="29"/>
        <v xml:space="preserve">606-D      Guard Rail, Bridge End Section, Type A Modified 2 </v>
      </c>
      <c r="B1872" s="13" t="s">
        <v>2272</v>
      </c>
      <c r="C1872" s="13" t="s">
        <v>2280</v>
      </c>
      <c r="D1872" s="13" t="s">
        <v>207</v>
      </c>
      <c r="E1872" s="13" t="s">
        <v>187</v>
      </c>
      <c r="F1872" s="13" t="s">
        <v>188</v>
      </c>
      <c r="G1872" s="13" t="s">
        <v>189</v>
      </c>
      <c r="H1872" s="13" t="s">
        <v>190</v>
      </c>
      <c r="I1872" s="13">
        <v>1871</v>
      </c>
    </row>
    <row r="1873" spans="1:9" x14ac:dyDescent="0.25">
      <c r="A1873" s="13" t="str">
        <f t="shared" si="29"/>
        <v xml:space="preserve">606-D      Guard Rail, Bridge End Section, Type C </v>
      </c>
      <c r="B1873" s="13" t="s">
        <v>2272</v>
      </c>
      <c r="C1873" s="13" t="s">
        <v>2281</v>
      </c>
      <c r="D1873" s="13" t="s">
        <v>207</v>
      </c>
      <c r="E1873" s="13" t="s">
        <v>187</v>
      </c>
      <c r="F1873" s="13" t="s">
        <v>188</v>
      </c>
      <c r="G1873" s="13" t="s">
        <v>189</v>
      </c>
      <c r="H1873" s="13" t="s">
        <v>190</v>
      </c>
      <c r="I1873" s="13">
        <v>1872</v>
      </c>
    </row>
    <row r="1874" spans="1:9" x14ac:dyDescent="0.25">
      <c r="A1874" s="13" t="str">
        <f t="shared" si="29"/>
        <v xml:space="preserve">606-D      Guard Rail, Bridge End Section, Type C Modified </v>
      </c>
      <c r="B1874" s="13" t="s">
        <v>2272</v>
      </c>
      <c r="C1874" s="13" t="s">
        <v>2282</v>
      </c>
      <c r="D1874" s="13" t="s">
        <v>207</v>
      </c>
      <c r="E1874" s="13" t="s">
        <v>187</v>
      </c>
      <c r="F1874" s="13" t="s">
        <v>188</v>
      </c>
      <c r="G1874" s="13" t="s">
        <v>189</v>
      </c>
      <c r="H1874" s="13" t="s">
        <v>190</v>
      </c>
      <c r="I1874" s="13">
        <v>1873</v>
      </c>
    </row>
    <row r="1875" spans="1:9" x14ac:dyDescent="0.25">
      <c r="A1875" s="13" t="str">
        <f t="shared" si="29"/>
        <v xml:space="preserve">606-D      Guard Rail, Bridge End Section, Type D </v>
      </c>
      <c r="B1875" s="13" t="s">
        <v>2272</v>
      </c>
      <c r="C1875" s="13" t="s">
        <v>2283</v>
      </c>
      <c r="D1875" s="13" t="s">
        <v>207</v>
      </c>
      <c r="E1875" s="13" t="s">
        <v>187</v>
      </c>
      <c r="F1875" s="13" t="s">
        <v>188</v>
      </c>
      <c r="G1875" s="13" t="s">
        <v>189</v>
      </c>
      <c r="H1875" s="13" t="s">
        <v>190</v>
      </c>
      <c r="I1875" s="13">
        <v>1874</v>
      </c>
    </row>
    <row r="1876" spans="1:9" x14ac:dyDescent="0.25">
      <c r="A1876" s="13" t="str">
        <f t="shared" si="29"/>
        <v xml:space="preserve">606-D      Guard Rail, Bridge End Section, Type D Modified </v>
      </c>
      <c r="B1876" s="13" t="s">
        <v>2272</v>
      </c>
      <c r="C1876" s="13" t="s">
        <v>2284</v>
      </c>
      <c r="D1876" s="13" t="s">
        <v>207</v>
      </c>
      <c r="E1876" s="13" t="s">
        <v>187</v>
      </c>
      <c r="F1876" s="13" t="s">
        <v>188</v>
      </c>
      <c r="G1876" s="13" t="s">
        <v>189</v>
      </c>
      <c r="H1876" s="13" t="s">
        <v>190</v>
      </c>
      <c r="I1876" s="13">
        <v>1875</v>
      </c>
    </row>
    <row r="1877" spans="1:9" x14ac:dyDescent="0.25">
      <c r="A1877" s="13" t="str">
        <f t="shared" si="29"/>
        <v xml:space="preserve">606-D      Guard Rail, Bridge End Section, Type E </v>
      </c>
      <c r="B1877" s="13" t="s">
        <v>2272</v>
      </c>
      <c r="C1877" s="13" t="s">
        <v>2285</v>
      </c>
      <c r="D1877" s="13" t="s">
        <v>207</v>
      </c>
      <c r="E1877" s="13" t="s">
        <v>187</v>
      </c>
      <c r="F1877" s="13" t="s">
        <v>188</v>
      </c>
      <c r="G1877" s="13" t="s">
        <v>189</v>
      </c>
      <c r="H1877" s="13" t="s">
        <v>190</v>
      </c>
      <c r="I1877" s="13">
        <v>1876</v>
      </c>
    </row>
    <row r="1878" spans="1:9" x14ac:dyDescent="0.25">
      <c r="A1878" s="13" t="str">
        <f t="shared" si="29"/>
        <v xml:space="preserve">606-D      Guard Rail, Bridge End Section, Type E Modified </v>
      </c>
      <c r="B1878" s="13" t="s">
        <v>2272</v>
      </c>
      <c r="C1878" s="13" t="s">
        <v>2286</v>
      </c>
      <c r="D1878" s="13" t="s">
        <v>207</v>
      </c>
      <c r="E1878" s="13" t="s">
        <v>187</v>
      </c>
      <c r="F1878" s="13" t="s">
        <v>188</v>
      </c>
      <c r="G1878" s="13" t="s">
        <v>189</v>
      </c>
      <c r="H1878" s="13" t="s">
        <v>190</v>
      </c>
      <c r="I1878" s="13">
        <v>1877</v>
      </c>
    </row>
    <row r="1879" spans="1:9" x14ac:dyDescent="0.25">
      <c r="A1879" s="13" t="str">
        <f t="shared" si="29"/>
        <v xml:space="preserve">606-D      Guard Rail, Bridge End Section, Type F </v>
      </c>
      <c r="B1879" s="13" t="s">
        <v>2272</v>
      </c>
      <c r="C1879" s="13" t="s">
        <v>2287</v>
      </c>
      <c r="D1879" s="13" t="s">
        <v>207</v>
      </c>
      <c r="E1879" s="13" t="s">
        <v>187</v>
      </c>
      <c r="F1879" s="13" t="s">
        <v>188</v>
      </c>
      <c r="G1879" s="13" t="s">
        <v>189</v>
      </c>
      <c r="H1879" s="13" t="s">
        <v>190</v>
      </c>
      <c r="I1879" s="13">
        <v>1878</v>
      </c>
    </row>
    <row r="1880" spans="1:9" x14ac:dyDescent="0.25">
      <c r="A1880" s="13" t="str">
        <f t="shared" si="29"/>
        <v xml:space="preserve">606-D      Guard Rail, Bridge End Section, Type F Modified </v>
      </c>
      <c r="B1880" s="13" t="s">
        <v>2272</v>
      </c>
      <c r="C1880" s="13" t="s">
        <v>2288</v>
      </c>
      <c r="D1880" s="13" t="s">
        <v>207</v>
      </c>
      <c r="E1880" s="13" t="s">
        <v>187</v>
      </c>
      <c r="F1880" s="13" t="s">
        <v>188</v>
      </c>
      <c r="G1880" s="13" t="s">
        <v>189</v>
      </c>
      <c r="H1880" s="13" t="s">
        <v>190</v>
      </c>
      <c r="I1880" s="13">
        <v>1879</v>
      </c>
    </row>
    <row r="1881" spans="1:9" x14ac:dyDescent="0.25">
      <c r="A1881" s="13" t="str">
        <f t="shared" si="29"/>
        <v xml:space="preserve">606-D      Guard Rail, Bridge End Section, Type G </v>
      </c>
      <c r="B1881" s="13" t="s">
        <v>2272</v>
      </c>
      <c r="C1881" s="13" t="s">
        <v>2289</v>
      </c>
      <c r="D1881" s="13" t="s">
        <v>207</v>
      </c>
      <c r="E1881" s="13" t="s">
        <v>187</v>
      </c>
      <c r="F1881" s="13" t="s">
        <v>188</v>
      </c>
      <c r="G1881" s="13" t="s">
        <v>189</v>
      </c>
      <c r="H1881" s="13" t="s">
        <v>190</v>
      </c>
      <c r="I1881" s="13">
        <v>1880</v>
      </c>
    </row>
    <row r="1882" spans="1:9" x14ac:dyDescent="0.25">
      <c r="A1882" s="13" t="str">
        <f t="shared" si="29"/>
        <v xml:space="preserve">606-D      Guard Rail, Bridge End Section, Type G, Modified </v>
      </c>
      <c r="B1882" s="13" t="s">
        <v>2272</v>
      </c>
      <c r="C1882" s="13" t="s">
        <v>2290</v>
      </c>
      <c r="D1882" s="13" t="s">
        <v>207</v>
      </c>
      <c r="E1882" s="13" t="s">
        <v>187</v>
      </c>
      <c r="F1882" s="13" t="s">
        <v>188</v>
      </c>
      <c r="G1882" s="13" t="s">
        <v>189</v>
      </c>
      <c r="H1882" s="13" t="s">
        <v>190</v>
      </c>
      <c r="I1882" s="13">
        <v>1881</v>
      </c>
    </row>
    <row r="1883" spans="1:9" x14ac:dyDescent="0.25">
      <c r="A1883" s="13" t="str">
        <f t="shared" si="29"/>
        <v xml:space="preserve">606-D      Guard Rail, Bridge End Section, Type H </v>
      </c>
      <c r="B1883" s="13" t="s">
        <v>2272</v>
      </c>
      <c r="C1883" s="13" t="s">
        <v>2291</v>
      </c>
      <c r="D1883" s="13" t="s">
        <v>207</v>
      </c>
      <c r="E1883" s="13" t="s">
        <v>187</v>
      </c>
      <c r="F1883" s="13" t="s">
        <v>188</v>
      </c>
      <c r="G1883" s="13" t="s">
        <v>189</v>
      </c>
      <c r="H1883" s="13" t="s">
        <v>190</v>
      </c>
      <c r="I1883" s="13">
        <v>1882</v>
      </c>
    </row>
    <row r="1884" spans="1:9" x14ac:dyDescent="0.25">
      <c r="A1884" s="13" t="str">
        <f t="shared" si="29"/>
        <v xml:space="preserve">606-D      Guard Rail, Bridge End Section, Type H, Metal Post </v>
      </c>
      <c r="B1884" s="13" t="s">
        <v>2272</v>
      </c>
      <c r="C1884" s="13" t="s">
        <v>2292</v>
      </c>
      <c r="D1884" s="13" t="s">
        <v>207</v>
      </c>
      <c r="E1884" s="13" t="s">
        <v>187</v>
      </c>
      <c r="F1884" s="13" t="s">
        <v>188</v>
      </c>
      <c r="G1884" s="13" t="s">
        <v>189</v>
      </c>
      <c r="H1884" s="13" t="s">
        <v>190</v>
      </c>
      <c r="I1884" s="13">
        <v>1883</v>
      </c>
    </row>
    <row r="1885" spans="1:9" x14ac:dyDescent="0.25">
      <c r="A1885" s="13" t="str">
        <f t="shared" si="29"/>
        <v xml:space="preserve">606-D      Guard Rail, Bridge End Section, Type H, Wood Post </v>
      </c>
      <c r="B1885" s="13" t="s">
        <v>2272</v>
      </c>
      <c r="C1885" s="13" t="s">
        <v>2293</v>
      </c>
      <c r="D1885" s="13" t="s">
        <v>207</v>
      </c>
      <c r="E1885" s="13" t="s">
        <v>187</v>
      </c>
      <c r="F1885" s="13" t="s">
        <v>188</v>
      </c>
      <c r="G1885" s="13" t="s">
        <v>189</v>
      </c>
      <c r="H1885" s="13" t="s">
        <v>190</v>
      </c>
      <c r="I1885" s="13">
        <v>1884</v>
      </c>
    </row>
    <row r="1886" spans="1:9" x14ac:dyDescent="0.25">
      <c r="A1886" s="13" t="str">
        <f t="shared" si="29"/>
        <v xml:space="preserve">606-D      Guard Rail, Bridge End Section, Type I </v>
      </c>
      <c r="B1886" s="13" t="s">
        <v>2272</v>
      </c>
      <c r="C1886" s="13" t="s">
        <v>2294</v>
      </c>
      <c r="D1886" s="13" t="s">
        <v>207</v>
      </c>
      <c r="E1886" s="13" t="s">
        <v>187</v>
      </c>
      <c r="F1886" s="13" t="s">
        <v>188</v>
      </c>
      <c r="G1886" s="13" t="s">
        <v>189</v>
      </c>
      <c r="H1886" s="13" t="s">
        <v>190</v>
      </c>
      <c r="I1886" s="13">
        <v>1885</v>
      </c>
    </row>
    <row r="1887" spans="1:9" x14ac:dyDescent="0.25">
      <c r="A1887" s="13" t="str">
        <f t="shared" si="29"/>
        <v xml:space="preserve">606-D      Guard Rail, Bridge End Section, Type I, Metal Post </v>
      </c>
      <c r="B1887" s="13" t="s">
        <v>2272</v>
      </c>
      <c r="C1887" s="13" t="s">
        <v>2295</v>
      </c>
      <c r="D1887" s="13" t="s">
        <v>207</v>
      </c>
      <c r="E1887" s="13" t="s">
        <v>187</v>
      </c>
      <c r="F1887" s="13" t="s">
        <v>188</v>
      </c>
      <c r="G1887" s="13" t="s">
        <v>189</v>
      </c>
      <c r="H1887" s="13" t="s">
        <v>190</v>
      </c>
      <c r="I1887" s="13">
        <v>1886</v>
      </c>
    </row>
    <row r="1888" spans="1:9" x14ac:dyDescent="0.25">
      <c r="A1888" s="13" t="str">
        <f t="shared" si="29"/>
        <v xml:space="preserve">606-D      Guard Rail, Bridge End Section, Type I, Wood Post </v>
      </c>
      <c r="B1888" s="13" t="s">
        <v>2272</v>
      </c>
      <c r="C1888" s="13" t="s">
        <v>2296</v>
      </c>
      <c r="D1888" s="13" t="s">
        <v>207</v>
      </c>
      <c r="E1888" s="13" t="s">
        <v>187</v>
      </c>
      <c r="F1888" s="13" t="s">
        <v>188</v>
      </c>
      <c r="G1888" s="13" t="s">
        <v>189</v>
      </c>
      <c r="H1888" s="13" t="s">
        <v>190</v>
      </c>
      <c r="I1888" s="13">
        <v>1887</v>
      </c>
    </row>
    <row r="1889" spans="1:9" x14ac:dyDescent="0.25">
      <c r="A1889" s="13" t="str">
        <f t="shared" si="29"/>
        <v xml:space="preserve">606-D      Guard Rail, Bridge End Section, Type Modified </v>
      </c>
      <c r="B1889" s="13" t="s">
        <v>2272</v>
      </c>
      <c r="C1889" s="13" t="s">
        <v>2297</v>
      </c>
      <c r="D1889" s="13" t="s">
        <v>207</v>
      </c>
      <c r="E1889" s="13" t="s">
        <v>187</v>
      </c>
      <c r="F1889" s="13" t="s">
        <v>188</v>
      </c>
      <c r="G1889" s="13" t="s">
        <v>189</v>
      </c>
      <c r="H1889" s="13" t="s">
        <v>190</v>
      </c>
      <c r="I1889" s="13">
        <v>1888</v>
      </c>
    </row>
    <row r="1890" spans="1:9" x14ac:dyDescent="0.25">
      <c r="A1890" s="13" t="str">
        <f t="shared" si="29"/>
        <v xml:space="preserve">606-E      Guard Rail, Terminal End Section </v>
      </c>
      <c r="B1890" s="13" t="s">
        <v>2298</v>
      </c>
      <c r="C1890" s="13" t="s">
        <v>2299</v>
      </c>
      <c r="D1890" s="13" t="s">
        <v>207</v>
      </c>
      <c r="E1890" s="13" t="s">
        <v>187</v>
      </c>
      <c r="F1890" s="13" t="s">
        <v>188</v>
      </c>
      <c r="G1890" s="13" t="s">
        <v>189</v>
      </c>
      <c r="H1890" s="13" t="s">
        <v>190</v>
      </c>
      <c r="I1890" s="13">
        <v>1889</v>
      </c>
    </row>
    <row r="1891" spans="1:9" x14ac:dyDescent="0.25">
      <c r="A1891" s="13" t="str">
        <f t="shared" si="29"/>
        <v xml:space="preserve">606-E      Guard Rail, Terminal End Section, Bi-Directional </v>
      </c>
      <c r="B1891" s="13" t="s">
        <v>2298</v>
      </c>
      <c r="C1891" s="13" t="s">
        <v>2300</v>
      </c>
      <c r="D1891" s="13" t="s">
        <v>207</v>
      </c>
      <c r="E1891" s="13" t="s">
        <v>187</v>
      </c>
      <c r="F1891" s="13" t="s">
        <v>188</v>
      </c>
      <c r="G1891" s="13" t="s">
        <v>189</v>
      </c>
      <c r="H1891" s="13" t="s">
        <v>190</v>
      </c>
      <c r="I1891" s="13">
        <v>1890</v>
      </c>
    </row>
    <row r="1892" spans="1:9" x14ac:dyDescent="0.25">
      <c r="A1892" s="13" t="str">
        <f t="shared" si="29"/>
        <v xml:space="preserve">606-E      Guard Rail, Terminal End Section, Double Faced </v>
      </c>
      <c r="B1892" s="13" t="s">
        <v>2298</v>
      </c>
      <c r="C1892" s="13" t="s">
        <v>2301</v>
      </c>
      <c r="D1892" s="13" t="s">
        <v>207</v>
      </c>
      <c r="E1892" s="13" t="s">
        <v>187</v>
      </c>
      <c r="F1892" s="13" t="s">
        <v>188</v>
      </c>
      <c r="G1892" s="13" t="s">
        <v>189</v>
      </c>
      <c r="H1892" s="13" t="s">
        <v>190</v>
      </c>
      <c r="I1892" s="13">
        <v>1891</v>
      </c>
    </row>
    <row r="1893" spans="1:9" x14ac:dyDescent="0.25">
      <c r="A1893" s="13" t="str">
        <f t="shared" si="29"/>
        <v xml:space="preserve">606-E      Guard Rail, Terminal End Section, Flared </v>
      </c>
      <c r="B1893" s="13" t="s">
        <v>2298</v>
      </c>
      <c r="C1893" s="13" t="s">
        <v>2302</v>
      </c>
      <c r="D1893" s="13" t="s">
        <v>207</v>
      </c>
      <c r="E1893" s="13" t="s">
        <v>187</v>
      </c>
      <c r="F1893" s="13" t="s">
        <v>188</v>
      </c>
      <c r="G1893" s="13" t="s">
        <v>189</v>
      </c>
      <c r="H1893" s="13" t="s">
        <v>190</v>
      </c>
      <c r="I1893" s="13">
        <v>1892</v>
      </c>
    </row>
    <row r="1894" spans="1:9" x14ac:dyDescent="0.25">
      <c r="A1894" s="13" t="str">
        <f t="shared" si="29"/>
        <v xml:space="preserve">606-E      Guard Rail, Terminal End Section, Non-Flared </v>
      </c>
      <c r="B1894" s="13" t="s">
        <v>2298</v>
      </c>
      <c r="C1894" s="13" t="s">
        <v>2303</v>
      </c>
      <c r="D1894" s="13" t="s">
        <v>207</v>
      </c>
      <c r="E1894" s="13" t="s">
        <v>187</v>
      </c>
      <c r="F1894" s="13" t="s">
        <v>188</v>
      </c>
      <c r="G1894" s="13" t="s">
        <v>189</v>
      </c>
      <c r="H1894" s="13" t="s">
        <v>190</v>
      </c>
      <c r="I1894" s="13">
        <v>1893</v>
      </c>
    </row>
    <row r="1895" spans="1:9" x14ac:dyDescent="0.25">
      <c r="A1895" s="13" t="str">
        <f t="shared" si="29"/>
        <v xml:space="preserve">606-F      Guard Rail, Remove and Replace Guard Rail &amp; Posts </v>
      </c>
      <c r="B1895" s="13" t="s">
        <v>2304</v>
      </c>
      <c r="C1895" s="13" t="s">
        <v>2305</v>
      </c>
      <c r="D1895" s="13" t="s">
        <v>230</v>
      </c>
      <c r="E1895" s="13" t="s">
        <v>187</v>
      </c>
      <c r="F1895" s="13" t="s">
        <v>188</v>
      </c>
      <c r="G1895" s="13" t="s">
        <v>189</v>
      </c>
      <c r="H1895" s="13" t="s">
        <v>190</v>
      </c>
      <c r="I1895" s="13">
        <v>1894</v>
      </c>
    </row>
    <row r="1896" spans="1:9" x14ac:dyDescent="0.25">
      <c r="A1896" s="13" t="str">
        <f t="shared" si="29"/>
        <v xml:space="preserve">606-F      Guard Rail, Remove and Replace Guard Rail, Blockouts &amp; Posts </v>
      </c>
      <c r="B1896" s="13" t="s">
        <v>2304</v>
      </c>
      <c r="C1896" s="13" t="s">
        <v>2306</v>
      </c>
      <c r="D1896" s="13" t="s">
        <v>230</v>
      </c>
      <c r="E1896" s="13" t="s">
        <v>187</v>
      </c>
      <c r="F1896" s="13" t="s">
        <v>188</v>
      </c>
      <c r="G1896" s="13" t="s">
        <v>189</v>
      </c>
      <c r="H1896" s="13" t="s">
        <v>190</v>
      </c>
      <c r="I1896" s="13">
        <v>1895</v>
      </c>
    </row>
    <row r="1897" spans="1:9" x14ac:dyDescent="0.25">
      <c r="A1897" s="13" t="str">
        <f t="shared" si="29"/>
        <v xml:space="preserve">606-F      Guard Rail, Replace Metal Blockout </v>
      </c>
      <c r="B1897" s="13" t="s">
        <v>2304</v>
      </c>
      <c r="C1897" s="13" t="s">
        <v>2307</v>
      </c>
      <c r="D1897" s="13" t="s">
        <v>207</v>
      </c>
      <c r="E1897" s="13" t="s">
        <v>187</v>
      </c>
      <c r="F1897" s="13" t="s">
        <v>188</v>
      </c>
      <c r="G1897" s="13" t="s">
        <v>189</v>
      </c>
      <c r="H1897" s="13" t="s">
        <v>190</v>
      </c>
      <c r="I1897" s="13">
        <v>1896</v>
      </c>
    </row>
    <row r="1898" spans="1:9" x14ac:dyDescent="0.25">
      <c r="A1898" s="13" t="str">
        <f t="shared" si="29"/>
        <v xml:space="preserve">606-F      Guard Rail, Replace Steel Post </v>
      </c>
      <c r="B1898" s="13" t="s">
        <v>2304</v>
      </c>
      <c r="C1898" s="13" t="s">
        <v>2308</v>
      </c>
      <c r="D1898" s="13" t="s">
        <v>207</v>
      </c>
      <c r="E1898" s="13" t="s">
        <v>187</v>
      </c>
      <c r="F1898" s="13" t="s">
        <v>188</v>
      </c>
      <c r="G1898" s="13" t="s">
        <v>189</v>
      </c>
      <c r="H1898" s="13" t="s">
        <v>190</v>
      </c>
      <c r="I1898" s="13">
        <v>1897</v>
      </c>
    </row>
    <row r="1899" spans="1:9" x14ac:dyDescent="0.25">
      <c r="A1899" s="13" t="str">
        <f t="shared" si="29"/>
        <v xml:space="preserve">606-F      Guard Rail, Replace Steel Post and Wood Blockout </v>
      </c>
      <c r="B1899" s="13" t="s">
        <v>2304</v>
      </c>
      <c r="C1899" s="13" t="s">
        <v>2309</v>
      </c>
      <c r="D1899" s="13" t="s">
        <v>207</v>
      </c>
      <c r="E1899" s="13" t="s">
        <v>187</v>
      </c>
      <c r="F1899" s="13" t="s">
        <v>188</v>
      </c>
      <c r="G1899" s="13" t="s">
        <v>189</v>
      </c>
      <c r="H1899" s="13" t="s">
        <v>190</v>
      </c>
      <c r="I1899" s="13">
        <v>1898</v>
      </c>
    </row>
    <row r="1900" spans="1:9" x14ac:dyDescent="0.25">
      <c r="A1900" s="13" t="str">
        <f t="shared" si="29"/>
        <v xml:space="preserve">606-F      Guard Rail, Replace Wood Blockout </v>
      </c>
      <c r="B1900" s="13" t="s">
        <v>2304</v>
      </c>
      <c r="C1900" s="13" t="s">
        <v>2310</v>
      </c>
      <c r="D1900" s="13" t="s">
        <v>207</v>
      </c>
      <c r="E1900" s="13" t="s">
        <v>187</v>
      </c>
      <c r="F1900" s="13" t="s">
        <v>188</v>
      </c>
      <c r="G1900" s="13" t="s">
        <v>189</v>
      </c>
      <c r="H1900" s="13" t="s">
        <v>190</v>
      </c>
      <c r="I1900" s="13">
        <v>1899</v>
      </c>
    </row>
    <row r="1901" spans="1:9" x14ac:dyDescent="0.25">
      <c r="A1901" s="13" t="str">
        <f t="shared" si="29"/>
        <v xml:space="preserve">606-F      Guard Rail, Replace Wood Post and Wood Blockout </v>
      </c>
      <c r="B1901" s="13" t="s">
        <v>2304</v>
      </c>
      <c r="C1901" s="13" t="s">
        <v>2311</v>
      </c>
      <c r="D1901" s="13" t="s">
        <v>207</v>
      </c>
      <c r="E1901" s="13" t="s">
        <v>187</v>
      </c>
      <c r="F1901" s="13" t="s">
        <v>188</v>
      </c>
      <c r="G1901" s="13" t="s">
        <v>189</v>
      </c>
      <c r="H1901" s="13" t="s">
        <v>190</v>
      </c>
      <c r="I1901" s="13">
        <v>1900</v>
      </c>
    </row>
    <row r="1902" spans="1:9" x14ac:dyDescent="0.25">
      <c r="A1902" s="13" t="str">
        <f t="shared" si="29"/>
        <v xml:space="preserve">606-G      Special Sections, Bridge Connector </v>
      </c>
      <c r="B1902" s="13" t="s">
        <v>2312</v>
      </c>
      <c r="C1902" s="13" t="s">
        <v>2313</v>
      </c>
      <c r="D1902" s="13" t="s">
        <v>207</v>
      </c>
      <c r="E1902" s="13" t="s">
        <v>187</v>
      </c>
      <c r="F1902" s="13" t="s">
        <v>188</v>
      </c>
      <c r="G1902" s="13" t="s">
        <v>189</v>
      </c>
      <c r="H1902" s="13" t="s">
        <v>190</v>
      </c>
      <c r="I1902" s="13">
        <v>1901</v>
      </c>
    </row>
    <row r="1903" spans="1:9" x14ac:dyDescent="0.25">
      <c r="A1903" s="13" t="str">
        <f t="shared" si="29"/>
        <v xml:space="preserve">606-G      Special Sections, Guard Rail Bridge End Connector </v>
      </c>
      <c r="B1903" s="13" t="s">
        <v>2312</v>
      </c>
      <c r="C1903" s="13" t="s">
        <v>2314</v>
      </c>
      <c r="D1903" s="13" t="s">
        <v>207</v>
      </c>
      <c r="E1903" s="13" t="s">
        <v>187</v>
      </c>
      <c r="F1903" s="13" t="s">
        <v>188</v>
      </c>
      <c r="G1903" s="13" t="s">
        <v>189</v>
      </c>
      <c r="H1903" s="13" t="s">
        <v>190</v>
      </c>
      <c r="I1903" s="13">
        <v>1902</v>
      </c>
    </row>
    <row r="1904" spans="1:9" x14ac:dyDescent="0.25">
      <c r="A1904" s="13" t="str">
        <f t="shared" si="29"/>
        <v xml:space="preserve">606-G      Special Sections, Special Design Bridge Connector </v>
      </c>
      <c r="B1904" s="13" t="s">
        <v>2312</v>
      </c>
      <c r="C1904" s="13" t="s">
        <v>2315</v>
      </c>
      <c r="D1904" s="13" t="s">
        <v>207</v>
      </c>
      <c r="E1904" s="13" t="s">
        <v>187</v>
      </c>
      <c r="F1904" s="13" t="s">
        <v>188</v>
      </c>
      <c r="G1904" s="13" t="s">
        <v>189</v>
      </c>
      <c r="H1904" s="13" t="s">
        <v>190</v>
      </c>
      <c r="I1904" s="13">
        <v>1903</v>
      </c>
    </row>
    <row r="1905" spans="1:9" x14ac:dyDescent="0.25">
      <c r="A1905" s="13" t="str">
        <f t="shared" si="29"/>
        <v xml:space="preserve">606-G      Special Sections, Thrie Beam, Transition Section </v>
      </c>
      <c r="B1905" s="13" t="s">
        <v>2312</v>
      </c>
      <c r="C1905" s="13" t="s">
        <v>2316</v>
      </c>
      <c r="D1905" s="13" t="s">
        <v>207</v>
      </c>
      <c r="E1905" s="13" t="s">
        <v>187</v>
      </c>
      <c r="F1905" s="13" t="s">
        <v>188</v>
      </c>
      <c r="G1905" s="13" t="s">
        <v>189</v>
      </c>
      <c r="H1905" s="13" t="s">
        <v>190</v>
      </c>
      <c r="I1905" s="13">
        <v>1904</v>
      </c>
    </row>
    <row r="1906" spans="1:9" x14ac:dyDescent="0.25">
      <c r="A1906" s="13" t="str">
        <f t="shared" si="29"/>
        <v xml:space="preserve">606-G      Special Sections, Short Radius Guardrail </v>
      </c>
      <c r="B1906" s="13" t="s">
        <v>2312</v>
      </c>
      <c r="C1906" s="13" t="s">
        <v>2317</v>
      </c>
      <c r="D1906" s="13" t="s">
        <v>207</v>
      </c>
      <c r="E1906" s="13" t="s">
        <v>187</v>
      </c>
      <c r="F1906" s="13" t="s">
        <v>188</v>
      </c>
      <c r="G1906" s="13" t="s">
        <v>189</v>
      </c>
      <c r="H1906" s="13" t="s">
        <v>190</v>
      </c>
      <c r="I1906" s="13">
        <v>1905</v>
      </c>
    </row>
    <row r="1907" spans="1:9" x14ac:dyDescent="0.25">
      <c r="A1907" s="13" t="str">
        <f t="shared" si="29"/>
        <v xml:space="preserve">907-606-PP Guard Rail Repair, 'W' Beam, Per Plans </v>
      </c>
      <c r="B1907" s="13" t="s">
        <v>2318</v>
      </c>
      <c r="C1907" s="13" t="s">
        <v>2319</v>
      </c>
      <c r="D1907" s="13" t="s">
        <v>207</v>
      </c>
      <c r="E1907" s="13" t="s">
        <v>187</v>
      </c>
      <c r="F1907" s="13" t="s">
        <v>188</v>
      </c>
      <c r="G1907" s="13" t="s">
        <v>189</v>
      </c>
      <c r="H1907" s="13" t="s">
        <v>190</v>
      </c>
      <c r="I1907" s="13">
        <v>1906</v>
      </c>
    </row>
    <row r="1908" spans="1:9" x14ac:dyDescent="0.25">
      <c r="A1908" s="13" t="str">
        <f t="shared" si="29"/>
        <v xml:space="preserve">907-606-PP Guard Rail Repair, 'W' Beam, Per Plans </v>
      </c>
      <c r="B1908" s="13" t="s">
        <v>2318</v>
      </c>
      <c r="C1908" s="13" t="s">
        <v>2319</v>
      </c>
      <c r="D1908" s="13" t="s">
        <v>230</v>
      </c>
      <c r="E1908" s="13" t="s">
        <v>187</v>
      </c>
      <c r="F1908" s="13" t="s">
        <v>188</v>
      </c>
      <c r="G1908" s="13" t="s">
        <v>189</v>
      </c>
      <c r="H1908" s="13" t="s">
        <v>190</v>
      </c>
      <c r="I1908" s="13">
        <v>1907</v>
      </c>
    </row>
    <row r="1909" spans="1:9" x14ac:dyDescent="0.25">
      <c r="A1909" s="13" t="str">
        <f t="shared" si="29"/>
        <v xml:space="preserve">907-606-PP Guard Rail Repair, Thrie Beam, Per Plans </v>
      </c>
      <c r="B1909" s="13" t="s">
        <v>2318</v>
      </c>
      <c r="C1909" s="13" t="s">
        <v>2320</v>
      </c>
      <c r="D1909" s="13" t="s">
        <v>230</v>
      </c>
      <c r="E1909" s="13" t="s">
        <v>187</v>
      </c>
      <c r="F1909" s="13" t="s">
        <v>188</v>
      </c>
      <c r="G1909" s="13" t="s">
        <v>189</v>
      </c>
      <c r="H1909" s="13" t="s">
        <v>190</v>
      </c>
      <c r="I1909" s="13">
        <v>1908</v>
      </c>
    </row>
    <row r="1910" spans="1:9" x14ac:dyDescent="0.25">
      <c r="A1910" s="13" t="str">
        <f t="shared" si="29"/>
        <v xml:space="preserve">907-606-PP Guard Rail Repair, Thrie Beam, Per Plans </v>
      </c>
      <c r="B1910" s="13" t="s">
        <v>2318</v>
      </c>
      <c r="C1910" s="13" t="s">
        <v>2320</v>
      </c>
      <c r="D1910" s="13" t="s">
        <v>207</v>
      </c>
      <c r="E1910" s="13" t="s">
        <v>187</v>
      </c>
      <c r="F1910" s="13" t="s">
        <v>188</v>
      </c>
      <c r="G1910" s="13" t="s">
        <v>189</v>
      </c>
      <c r="H1910" s="13" t="s">
        <v>190</v>
      </c>
      <c r="I1910" s="13">
        <v>1909</v>
      </c>
    </row>
    <row r="1911" spans="1:9" x14ac:dyDescent="0.25">
      <c r="A1911" s="13" t="str">
        <f t="shared" si="29"/>
        <v xml:space="preserve">907-606-PP Guard Rail, Bridge Connector, Per Plans </v>
      </c>
      <c r="B1911" s="13" t="s">
        <v>2318</v>
      </c>
      <c r="C1911" s="13" t="s">
        <v>2321</v>
      </c>
      <c r="D1911" s="13" t="s">
        <v>207</v>
      </c>
      <c r="E1911" s="13" t="s">
        <v>187</v>
      </c>
      <c r="F1911" s="13" t="s">
        <v>188</v>
      </c>
      <c r="G1911" s="13" t="s">
        <v>189</v>
      </c>
      <c r="H1911" s="13" t="s">
        <v>190</v>
      </c>
      <c r="I1911" s="13">
        <v>1910</v>
      </c>
    </row>
    <row r="1912" spans="1:9" x14ac:dyDescent="0.25">
      <c r="A1912" s="13" t="str">
        <f t="shared" si="29"/>
        <v xml:space="preserve">907-606-PP Remove and Replace Blockouts &amp; Add Rub-Rail </v>
      </c>
      <c r="B1912" s="13" t="s">
        <v>2318</v>
      </c>
      <c r="C1912" s="13" t="s">
        <v>2322</v>
      </c>
      <c r="D1912" s="13" t="s">
        <v>230</v>
      </c>
      <c r="E1912" s="13" t="s">
        <v>187</v>
      </c>
      <c r="F1912" s="13" t="s">
        <v>188</v>
      </c>
      <c r="G1912" s="13" t="s">
        <v>189</v>
      </c>
      <c r="H1912" s="13" t="s">
        <v>190</v>
      </c>
      <c r="I1912" s="13">
        <v>1911</v>
      </c>
    </row>
    <row r="1913" spans="1:9" x14ac:dyDescent="0.25">
      <c r="A1913" s="13" t="str">
        <f t="shared" si="29"/>
        <v xml:space="preserve">907-606-PP Remove and Replace Guard Rail Blockouts </v>
      </c>
      <c r="B1913" s="13" t="s">
        <v>2318</v>
      </c>
      <c r="C1913" s="13" t="s">
        <v>2323</v>
      </c>
      <c r="D1913" s="13" t="s">
        <v>207</v>
      </c>
      <c r="E1913" s="13" t="s">
        <v>187</v>
      </c>
      <c r="F1913" s="13" t="s">
        <v>188</v>
      </c>
      <c r="G1913" s="13" t="s">
        <v>189</v>
      </c>
      <c r="H1913" s="13" t="s">
        <v>190</v>
      </c>
      <c r="I1913" s="13">
        <v>1912</v>
      </c>
    </row>
    <row r="1914" spans="1:9" x14ac:dyDescent="0.25">
      <c r="A1914" s="13" t="str">
        <f t="shared" si="29"/>
        <v xml:space="preserve">907-606-PP Remove and Replace Guard Rail, Blockouts, &amp; Posts </v>
      </c>
      <c r="B1914" s="13" t="s">
        <v>2318</v>
      </c>
      <c r="C1914" s="13" t="s">
        <v>2324</v>
      </c>
      <c r="D1914" s="13" t="s">
        <v>230</v>
      </c>
      <c r="E1914" s="13" t="s">
        <v>187</v>
      </c>
      <c r="F1914" s="13" t="s">
        <v>188</v>
      </c>
      <c r="G1914" s="13" t="s">
        <v>189</v>
      </c>
      <c r="H1914" s="13" t="s">
        <v>190</v>
      </c>
      <c r="I1914" s="13">
        <v>1913</v>
      </c>
    </row>
    <row r="1915" spans="1:9" x14ac:dyDescent="0.25">
      <c r="A1915" s="13" t="str">
        <f t="shared" si="29"/>
        <v xml:space="preserve">907-606-PP Remove and Replace Wheel Guard &amp; Retainer </v>
      </c>
      <c r="B1915" s="13" t="s">
        <v>2318</v>
      </c>
      <c r="C1915" s="13" t="s">
        <v>2325</v>
      </c>
      <c r="D1915" s="13" t="s">
        <v>230</v>
      </c>
      <c r="E1915" s="13" t="s">
        <v>187</v>
      </c>
      <c r="F1915" s="13" t="s">
        <v>188</v>
      </c>
      <c r="G1915" s="13" t="s">
        <v>189</v>
      </c>
      <c r="H1915" s="13" t="s">
        <v>190</v>
      </c>
      <c r="I1915" s="13">
        <v>1914</v>
      </c>
    </row>
    <row r="1916" spans="1:9" x14ac:dyDescent="0.25">
      <c r="A1916" s="13" t="str">
        <f t="shared" si="29"/>
        <v xml:space="preserve">907-606-PP Guard Rail,  Add Rub-Rail </v>
      </c>
      <c r="B1916" s="13" t="s">
        <v>2318</v>
      </c>
      <c r="C1916" s="13" t="s">
        <v>2326</v>
      </c>
      <c r="D1916" s="13" t="s">
        <v>230</v>
      </c>
      <c r="E1916" s="13" t="s">
        <v>187</v>
      </c>
      <c r="F1916" s="13" t="s">
        <v>188</v>
      </c>
      <c r="G1916" s="13" t="s">
        <v>189</v>
      </c>
      <c r="H1916" s="13" t="s">
        <v>190</v>
      </c>
      <c r="I1916" s="13">
        <v>1915</v>
      </c>
    </row>
    <row r="1917" spans="1:9" x14ac:dyDescent="0.25">
      <c r="A1917" s="13" t="str">
        <f t="shared" si="29"/>
        <v xml:space="preserve">607-A      31.5" Type"A" Woven Wire Fence, w/ Barbed Wire as Shown </v>
      </c>
      <c r="B1917" s="13" t="s">
        <v>2327</v>
      </c>
      <c r="C1917" s="13" t="s">
        <v>2328</v>
      </c>
      <c r="D1917" s="13" t="s">
        <v>230</v>
      </c>
      <c r="E1917" s="13" t="s">
        <v>187</v>
      </c>
      <c r="F1917" s="13" t="s">
        <v>188</v>
      </c>
      <c r="G1917" s="13" t="s">
        <v>189</v>
      </c>
      <c r="H1917" s="13" t="s">
        <v>190</v>
      </c>
      <c r="I1917" s="13">
        <v>1916</v>
      </c>
    </row>
    <row r="1918" spans="1:9" x14ac:dyDescent="0.25">
      <c r="A1918" s="13" t="str">
        <f t="shared" si="29"/>
        <v xml:space="preserve">607-A      60" Type "A" Woven Wire Fence, w/ Barbed Wire as Shown </v>
      </c>
      <c r="B1918" s="13" t="s">
        <v>2327</v>
      </c>
      <c r="C1918" s="13" t="s">
        <v>2329</v>
      </c>
      <c r="D1918" s="13" t="s">
        <v>230</v>
      </c>
      <c r="E1918" s="13" t="s">
        <v>187</v>
      </c>
      <c r="F1918" s="13" t="s">
        <v>188</v>
      </c>
      <c r="G1918" s="13" t="s">
        <v>189</v>
      </c>
      <c r="H1918" s="13" t="s">
        <v>190</v>
      </c>
      <c r="I1918" s="13">
        <v>1917</v>
      </c>
    </row>
    <row r="1919" spans="1:9" x14ac:dyDescent="0.25">
      <c r="A1919" s="13" t="str">
        <f t="shared" si="29"/>
        <v xml:space="preserve">607-B      120" Type I Chain Link Fence, Class I </v>
      </c>
      <c r="B1919" s="13" t="s">
        <v>2330</v>
      </c>
      <c r="C1919" s="13" t="s">
        <v>2331</v>
      </c>
      <c r="D1919" s="13" t="s">
        <v>230</v>
      </c>
      <c r="E1919" s="13" t="s">
        <v>187</v>
      </c>
      <c r="F1919" s="13" t="s">
        <v>188</v>
      </c>
      <c r="G1919" s="13" t="s">
        <v>189</v>
      </c>
      <c r="H1919" s="13" t="s">
        <v>190</v>
      </c>
      <c r="I1919" s="13">
        <v>1918</v>
      </c>
    </row>
    <row r="1920" spans="1:9" x14ac:dyDescent="0.25">
      <c r="A1920" s="13" t="str">
        <f t="shared" si="29"/>
        <v xml:space="preserve">607-B      120" Type I Chain Link Fence, Class II </v>
      </c>
      <c r="B1920" s="13" t="s">
        <v>2330</v>
      </c>
      <c r="C1920" s="13" t="s">
        <v>2332</v>
      </c>
      <c r="D1920" s="13" t="s">
        <v>230</v>
      </c>
      <c r="E1920" s="13" t="s">
        <v>187</v>
      </c>
      <c r="F1920" s="13" t="s">
        <v>188</v>
      </c>
      <c r="G1920" s="13" t="s">
        <v>189</v>
      </c>
      <c r="H1920" s="13" t="s">
        <v>190</v>
      </c>
      <c r="I1920" s="13">
        <v>1919</v>
      </c>
    </row>
    <row r="1921" spans="1:9" x14ac:dyDescent="0.25">
      <c r="A1921" s="13" t="str">
        <f t="shared" si="29"/>
        <v xml:space="preserve">607-B      120" Type II Chain Link Fence, Class I </v>
      </c>
      <c r="B1921" s="13" t="s">
        <v>2330</v>
      </c>
      <c r="C1921" s="13" t="s">
        <v>2333</v>
      </c>
      <c r="D1921" s="13" t="s">
        <v>230</v>
      </c>
      <c r="E1921" s="13" t="s">
        <v>187</v>
      </c>
      <c r="F1921" s="13" t="s">
        <v>188</v>
      </c>
      <c r="G1921" s="13" t="s">
        <v>189</v>
      </c>
      <c r="H1921" s="13" t="s">
        <v>190</v>
      </c>
      <c r="I1921" s="13">
        <v>1920</v>
      </c>
    </row>
    <row r="1922" spans="1:9" x14ac:dyDescent="0.25">
      <c r="A1922" s="13" t="str">
        <f t="shared" si="29"/>
        <v xml:space="preserve">607-B      120" Type II Chain Link Fence, Class II </v>
      </c>
      <c r="B1922" s="13" t="s">
        <v>2330</v>
      </c>
      <c r="C1922" s="13" t="s">
        <v>2334</v>
      </c>
      <c r="D1922" s="13" t="s">
        <v>230</v>
      </c>
      <c r="E1922" s="13" t="s">
        <v>187</v>
      </c>
      <c r="F1922" s="13" t="s">
        <v>188</v>
      </c>
      <c r="G1922" s="13" t="s">
        <v>189</v>
      </c>
      <c r="H1922" s="13" t="s">
        <v>190</v>
      </c>
      <c r="I1922" s="13">
        <v>1921</v>
      </c>
    </row>
    <row r="1923" spans="1:9" x14ac:dyDescent="0.25">
      <c r="A1923" s="13" t="str">
        <f t="shared" si="29"/>
        <v xml:space="preserve">607-B      120" Type III Chain Link Fence, Class I </v>
      </c>
      <c r="B1923" s="13" t="s">
        <v>2330</v>
      </c>
      <c r="C1923" s="13" t="s">
        <v>2335</v>
      </c>
      <c r="D1923" s="13" t="s">
        <v>230</v>
      </c>
      <c r="E1923" s="13" t="s">
        <v>187</v>
      </c>
      <c r="F1923" s="13" t="s">
        <v>188</v>
      </c>
      <c r="G1923" s="13" t="s">
        <v>189</v>
      </c>
      <c r="H1923" s="13" t="s">
        <v>190</v>
      </c>
      <c r="I1923" s="13">
        <v>1922</v>
      </c>
    </row>
    <row r="1924" spans="1:9" x14ac:dyDescent="0.25">
      <c r="A1924" s="13" t="str">
        <f t="shared" ref="A1924:A1987" si="30">_xlfn.CONCAT(B1924," ", C1924)</f>
        <v xml:space="preserve">607-B      120" Type III Chain Link Fence, Class II </v>
      </c>
      <c r="B1924" s="13" t="s">
        <v>2330</v>
      </c>
      <c r="C1924" s="13" t="s">
        <v>2336</v>
      </c>
      <c r="D1924" s="13" t="s">
        <v>230</v>
      </c>
      <c r="E1924" s="13" t="s">
        <v>187</v>
      </c>
      <c r="F1924" s="13" t="s">
        <v>188</v>
      </c>
      <c r="G1924" s="13" t="s">
        <v>189</v>
      </c>
      <c r="H1924" s="13" t="s">
        <v>190</v>
      </c>
      <c r="I1924" s="13">
        <v>1923</v>
      </c>
    </row>
    <row r="1925" spans="1:9" x14ac:dyDescent="0.25">
      <c r="A1925" s="13" t="str">
        <f t="shared" si="30"/>
        <v xml:space="preserve">607-B      120" Type IV Chain Link Fence, Class I </v>
      </c>
      <c r="B1925" s="13" t="s">
        <v>2330</v>
      </c>
      <c r="C1925" s="13" t="s">
        <v>2337</v>
      </c>
      <c r="D1925" s="13" t="s">
        <v>230</v>
      </c>
      <c r="E1925" s="13" t="s">
        <v>187</v>
      </c>
      <c r="F1925" s="13" t="s">
        <v>188</v>
      </c>
      <c r="G1925" s="13" t="s">
        <v>189</v>
      </c>
      <c r="H1925" s="13" t="s">
        <v>190</v>
      </c>
      <c r="I1925" s="13">
        <v>1924</v>
      </c>
    </row>
    <row r="1926" spans="1:9" x14ac:dyDescent="0.25">
      <c r="A1926" s="13" t="str">
        <f t="shared" si="30"/>
        <v xml:space="preserve">607-B      120" Type IV Chain Link Fence, Class II </v>
      </c>
      <c r="B1926" s="13" t="s">
        <v>2330</v>
      </c>
      <c r="C1926" s="13" t="s">
        <v>2338</v>
      </c>
      <c r="D1926" s="13" t="s">
        <v>230</v>
      </c>
      <c r="E1926" s="13" t="s">
        <v>187</v>
      </c>
      <c r="F1926" s="13" t="s">
        <v>188</v>
      </c>
      <c r="G1926" s="13" t="s">
        <v>189</v>
      </c>
      <c r="H1926" s="13" t="s">
        <v>190</v>
      </c>
      <c r="I1926" s="13">
        <v>1925</v>
      </c>
    </row>
    <row r="1927" spans="1:9" x14ac:dyDescent="0.25">
      <c r="A1927" s="13" t="str">
        <f t="shared" si="30"/>
        <v xml:space="preserve">607-B      144" Type I Chain Link Fence, Class I </v>
      </c>
      <c r="B1927" s="13" t="s">
        <v>2330</v>
      </c>
      <c r="C1927" s="13" t="s">
        <v>2339</v>
      </c>
      <c r="D1927" s="13" t="s">
        <v>230</v>
      </c>
      <c r="E1927" s="13" t="s">
        <v>187</v>
      </c>
      <c r="F1927" s="13" t="s">
        <v>188</v>
      </c>
      <c r="G1927" s="13" t="s">
        <v>189</v>
      </c>
      <c r="H1927" s="13" t="s">
        <v>190</v>
      </c>
      <c r="I1927" s="13">
        <v>1926</v>
      </c>
    </row>
    <row r="1928" spans="1:9" x14ac:dyDescent="0.25">
      <c r="A1928" s="13" t="str">
        <f t="shared" si="30"/>
        <v xml:space="preserve">607-B      144" Type I Chain Link Fence, Class II </v>
      </c>
      <c r="B1928" s="13" t="s">
        <v>2330</v>
      </c>
      <c r="C1928" s="13" t="s">
        <v>2340</v>
      </c>
      <c r="D1928" s="13" t="s">
        <v>230</v>
      </c>
      <c r="E1928" s="13" t="s">
        <v>187</v>
      </c>
      <c r="F1928" s="13" t="s">
        <v>188</v>
      </c>
      <c r="G1928" s="13" t="s">
        <v>189</v>
      </c>
      <c r="H1928" s="13" t="s">
        <v>190</v>
      </c>
      <c r="I1928" s="13">
        <v>1927</v>
      </c>
    </row>
    <row r="1929" spans="1:9" x14ac:dyDescent="0.25">
      <c r="A1929" s="13" t="str">
        <f t="shared" si="30"/>
        <v xml:space="preserve">607-B      144" Type II Chain Link Fence, Class I </v>
      </c>
      <c r="B1929" s="13" t="s">
        <v>2330</v>
      </c>
      <c r="C1929" s="13" t="s">
        <v>2341</v>
      </c>
      <c r="D1929" s="13" t="s">
        <v>230</v>
      </c>
      <c r="E1929" s="13" t="s">
        <v>187</v>
      </c>
      <c r="F1929" s="13" t="s">
        <v>188</v>
      </c>
      <c r="G1929" s="13" t="s">
        <v>189</v>
      </c>
      <c r="H1929" s="13" t="s">
        <v>190</v>
      </c>
      <c r="I1929" s="13">
        <v>1928</v>
      </c>
    </row>
    <row r="1930" spans="1:9" x14ac:dyDescent="0.25">
      <c r="A1930" s="13" t="str">
        <f t="shared" si="30"/>
        <v xml:space="preserve">607-B      144" Type II Chain Link Fence, Class II </v>
      </c>
      <c r="B1930" s="13" t="s">
        <v>2330</v>
      </c>
      <c r="C1930" s="13" t="s">
        <v>2342</v>
      </c>
      <c r="D1930" s="13" t="s">
        <v>230</v>
      </c>
      <c r="E1930" s="13" t="s">
        <v>187</v>
      </c>
      <c r="F1930" s="13" t="s">
        <v>188</v>
      </c>
      <c r="G1930" s="13" t="s">
        <v>189</v>
      </c>
      <c r="H1930" s="13" t="s">
        <v>190</v>
      </c>
      <c r="I1930" s="13">
        <v>1929</v>
      </c>
    </row>
    <row r="1931" spans="1:9" x14ac:dyDescent="0.25">
      <c r="A1931" s="13" t="str">
        <f t="shared" si="30"/>
        <v xml:space="preserve">607-B      144" Type III Chain Link Fence, Class I </v>
      </c>
      <c r="B1931" s="13" t="s">
        <v>2330</v>
      </c>
      <c r="C1931" s="13" t="s">
        <v>2343</v>
      </c>
      <c r="D1931" s="13" t="s">
        <v>230</v>
      </c>
      <c r="E1931" s="13" t="s">
        <v>187</v>
      </c>
      <c r="F1931" s="13" t="s">
        <v>188</v>
      </c>
      <c r="G1931" s="13" t="s">
        <v>189</v>
      </c>
      <c r="H1931" s="13" t="s">
        <v>190</v>
      </c>
      <c r="I1931" s="13">
        <v>1930</v>
      </c>
    </row>
    <row r="1932" spans="1:9" x14ac:dyDescent="0.25">
      <c r="A1932" s="13" t="str">
        <f t="shared" si="30"/>
        <v xml:space="preserve">607-B      144" Type III Chain Link Fence, Class II </v>
      </c>
      <c r="B1932" s="13" t="s">
        <v>2330</v>
      </c>
      <c r="C1932" s="13" t="s">
        <v>2344</v>
      </c>
      <c r="D1932" s="13" t="s">
        <v>230</v>
      </c>
      <c r="E1932" s="13" t="s">
        <v>187</v>
      </c>
      <c r="F1932" s="13" t="s">
        <v>188</v>
      </c>
      <c r="G1932" s="13" t="s">
        <v>189</v>
      </c>
      <c r="H1932" s="13" t="s">
        <v>190</v>
      </c>
      <c r="I1932" s="13">
        <v>1931</v>
      </c>
    </row>
    <row r="1933" spans="1:9" x14ac:dyDescent="0.25">
      <c r="A1933" s="13" t="str">
        <f t="shared" si="30"/>
        <v xml:space="preserve">607-B      144" Type IV Chain Link Fence, Class I </v>
      </c>
      <c r="B1933" s="13" t="s">
        <v>2330</v>
      </c>
      <c r="C1933" s="13" t="s">
        <v>2345</v>
      </c>
      <c r="D1933" s="13" t="s">
        <v>230</v>
      </c>
      <c r="E1933" s="13" t="s">
        <v>187</v>
      </c>
      <c r="F1933" s="13" t="s">
        <v>188</v>
      </c>
      <c r="G1933" s="13" t="s">
        <v>189</v>
      </c>
      <c r="H1933" s="13" t="s">
        <v>190</v>
      </c>
      <c r="I1933" s="13">
        <v>1932</v>
      </c>
    </row>
    <row r="1934" spans="1:9" x14ac:dyDescent="0.25">
      <c r="A1934" s="13" t="str">
        <f t="shared" si="30"/>
        <v xml:space="preserve">607-B      144" Type IV Chain Link Fence, Class II </v>
      </c>
      <c r="B1934" s="13" t="s">
        <v>2330</v>
      </c>
      <c r="C1934" s="13" t="s">
        <v>2346</v>
      </c>
      <c r="D1934" s="13" t="s">
        <v>230</v>
      </c>
      <c r="E1934" s="13" t="s">
        <v>187</v>
      </c>
      <c r="F1934" s="13" t="s">
        <v>188</v>
      </c>
      <c r="G1934" s="13" t="s">
        <v>189</v>
      </c>
      <c r="H1934" s="13" t="s">
        <v>190</v>
      </c>
      <c r="I1934" s="13">
        <v>1933</v>
      </c>
    </row>
    <row r="1935" spans="1:9" x14ac:dyDescent="0.25">
      <c r="A1935" s="13" t="str">
        <f t="shared" si="30"/>
        <v xml:space="preserve">607-B      60" Type I Chain Link Fence, Class I </v>
      </c>
      <c r="B1935" s="13" t="s">
        <v>2330</v>
      </c>
      <c r="C1935" s="13" t="s">
        <v>2347</v>
      </c>
      <c r="D1935" s="13" t="s">
        <v>230</v>
      </c>
      <c r="E1935" s="13" t="s">
        <v>187</v>
      </c>
      <c r="F1935" s="13" t="s">
        <v>188</v>
      </c>
      <c r="G1935" s="13" t="s">
        <v>189</v>
      </c>
      <c r="H1935" s="13" t="s">
        <v>190</v>
      </c>
      <c r="I1935" s="13">
        <v>1934</v>
      </c>
    </row>
    <row r="1936" spans="1:9" x14ac:dyDescent="0.25">
      <c r="A1936" s="13" t="str">
        <f t="shared" si="30"/>
        <v xml:space="preserve">607-B      60" Type I Chain Link Fence, Class II </v>
      </c>
      <c r="B1936" s="13" t="s">
        <v>2330</v>
      </c>
      <c r="C1936" s="13" t="s">
        <v>2348</v>
      </c>
      <c r="D1936" s="13" t="s">
        <v>230</v>
      </c>
      <c r="E1936" s="13" t="s">
        <v>187</v>
      </c>
      <c r="F1936" s="13" t="s">
        <v>188</v>
      </c>
      <c r="G1936" s="13" t="s">
        <v>189</v>
      </c>
      <c r="H1936" s="13" t="s">
        <v>190</v>
      </c>
      <c r="I1936" s="13">
        <v>1935</v>
      </c>
    </row>
    <row r="1937" spans="1:9" x14ac:dyDescent="0.25">
      <c r="A1937" s="13" t="str">
        <f t="shared" si="30"/>
        <v xml:space="preserve">607-B      60" Type II Chain Link Fence, Class I </v>
      </c>
      <c r="B1937" s="13" t="s">
        <v>2330</v>
      </c>
      <c r="C1937" s="13" t="s">
        <v>2349</v>
      </c>
      <c r="D1937" s="13" t="s">
        <v>230</v>
      </c>
      <c r="E1937" s="13" t="s">
        <v>187</v>
      </c>
      <c r="F1937" s="13" t="s">
        <v>188</v>
      </c>
      <c r="G1937" s="13" t="s">
        <v>189</v>
      </c>
      <c r="H1937" s="13" t="s">
        <v>190</v>
      </c>
      <c r="I1937" s="13">
        <v>1936</v>
      </c>
    </row>
    <row r="1938" spans="1:9" x14ac:dyDescent="0.25">
      <c r="A1938" s="13" t="str">
        <f t="shared" si="30"/>
        <v xml:space="preserve">607-B      60" Type II Chain Link Fence, Class II </v>
      </c>
      <c r="B1938" s="13" t="s">
        <v>2330</v>
      </c>
      <c r="C1938" s="13" t="s">
        <v>2350</v>
      </c>
      <c r="D1938" s="13" t="s">
        <v>230</v>
      </c>
      <c r="E1938" s="13" t="s">
        <v>187</v>
      </c>
      <c r="F1938" s="13" t="s">
        <v>188</v>
      </c>
      <c r="G1938" s="13" t="s">
        <v>189</v>
      </c>
      <c r="H1938" s="13" t="s">
        <v>190</v>
      </c>
      <c r="I1938" s="13">
        <v>1937</v>
      </c>
    </row>
    <row r="1939" spans="1:9" x14ac:dyDescent="0.25">
      <c r="A1939" s="13" t="str">
        <f t="shared" si="30"/>
        <v xml:space="preserve">607-B      60" Type III Chain Link Fence, Class I </v>
      </c>
      <c r="B1939" s="13" t="s">
        <v>2330</v>
      </c>
      <c r="C1939" s="13" t="s">
        <v>2351</v>
      </c>
      <c r="D1939" s="13" t="s">
        <v>230</v>
      </c>
      <c r="E1939" s="13" t="s">
        <v>187</v>
      </c>
      <c r="F1939" s="13" t="s">
        <v>188</v>
      </c>
      <c r="G1939" s="13" t="s">
        <v>189</v>
      </c>
      <c r="H1939" s="13" t="s">
        <v>190</v>
      </c>
      <c r="I1939" s="13">
        <v>1938</v>
      </c>
    </row>
    <row r="1940" spans="1:9" x14ac:dyDescent="0.25">
      <c r="A1940" s="13" t="str">
        <f t="shared" si="30"/>
        <v xml:space="preserve">607-B      60" Type III Chain Link Fence, Class II </v>
      </c>
      <c r="B1940" s="13" t="s">
        <v>2330</v>
      </c>
      <c r="C1940" s="13" t="s">
        <v>2352</v>
      </c>
      <c r="D1940" s="13" t="s">
        <v>230</v>
      </c>
      <c r="E1940" s="13" t="s">
        <v>187</v>
      </c>
      <c r="F1940" s="13" t="s">
        <v>188</v>
      </c>
      <c r="G1940" s="13" t="s">
        <v>189</v>
      </c>
      <c r="H1940" s="13" t="s">
        <v>190</v>
      </c>
      <c r="I1940" s="13">
        <v>1939</v>
      </c>
    </row>
    <row r="1941" spans="1:9" x14ac:dyDescent="0.25">
      <c r="A1941" s="13" t="str">
        <f t="shared" si="30"/>
        <v xml:space="preserve">607-B      60" Type IV Chain Link Fence, Class I </v>
      </c>
      <c r="B1941" s="13" t="s">
        <v>2330</v>
      </c>
      <c r="C1941" s="13" t="s">
        <v>2353</v>
      </c>
      <c r="D1941" s="13" t="s">
        <v>230</v>
      </c>
      <c r="E1941" s="13" t="s">
        <v>187</v>
      </c>
      <c r="F1941" s="13" t="s">
        <v>188</v>
      </c>
      <c r="G1941" s="13" t="s">
        <v>189</v>
      </c>
      <c r="H1941" s="13" t="s">
        <v>190</v>
      </c>
      <c r="I1941" s="13">
        <v>1940</v>
      </c>
    </row>
    <row r="1942" spans="1:9" x14ac:dyDescent="0.25">
      <c r="A1942" s="13" t="str">
        <f t="shared" si="30"/>
        <v xml:space="preserve">607-B      60" Type IV Chain Link Fence, Class II </v>
      </c>
      <c r="B1942" s="13" t="s">
        <v>2330</v>
      </c>
      <c r="C1942" s="13" t="s">
        <v>2354</v>
      </c>
      <c r="D1942" s="13" t="s">
        <v>230</v>
      </c>
      <c r="E1942" s="13" t="s">
        <v>187</v>
      </c>
      <c r="F1942" s="13" t="s">
        <v>188</v>
      </c>
      <c r="G1942" s="13" t="s">
        <v>189</v>
      </c>
      <c r="H1942" s="13" t="s">
        <v>190</v>
      </c>
      <c r="I1942" s="13">
        <v>1941</v>
      </c>
    </row>
    <row r="1943" spans="1:9" x14ac:dyDescent="0.25">
      <c r="A1943" s="13" t="str">
        <f t="shared" si="30"/>
        <v xml:space="preserve">607-B      72" Type I Chain Link Fence, Class I </v>
      </c>
      <c r="B1943" s="13" t="s">
        <v>2330</v>
      </c>
      <c r="C1943" s="13" t="s">
        <v>2355</v>
      </c>
      <c r="D1943" s="13" t="s">
        <v>230</v>
      </c>
      <c r="E1943" s="13" t="s">
        <v>187</v>
      </c>
      <c r="F1943" s="13" t="s">
        <v>188</v>
      </c>
      <c r="G1943" s="13" t="s">
        <v>189</v>
      </c>
      <c r="H1943" s="13" t="s">
        <v>190</v>
      </c>
      <c r="I1943" s="13">
        <v>1942</v>
      </c>
    </row>
    <row r="1944" spans="1:9" x14ac:dyDescent="0.25">
      <c r="A1944" s="13" t="str">
        <f t="shared" si="30"/>
        <v xml:space="preserve">607-B      72" Type I Chain Link Fence, Class I , With Top Guard </v>
      </c>
      <c r="B1944" s="13" t="s">
        <v>2330</v>
      </c>
      <c r="C1944" s="13" t="s">
        <v>2356</v>
      </c>
      <c r="D1944" s="13" t="s">
        <v>230</v>
      </c>
      <c r="E1944" s="13" t="s">
        <v>187</v>
      </c>
      <c r="F1944" s="13" t="s">
        <v>188</v>
      </c>
      <c r="G1944" s="13" t="s">
        <v>189</v>
      </c>
      <c r="H1944" s="13" t="s">
        <v>190</v>
      </c>
      <c r="I1944" s="13">
        <v>1943</v>
      </c>
    </row>
    <row r="1945" spans="1:9" x14ac:dyDescent="0.25">
      <c r="A1945" s="13" t="str">
        <f t="shared" si="30"/>
        <v xml:space="preserve">607-B      72" Type I Chain Link Fence, Class II </v>
      </c>
      <c r="B1945" s="13" t="s">
        <v>2330</v>
      </c>
      <c r="C1945" s="13" t="s">
        <v>2357</v>
      </c>
      <c r="D1945" s="13" t="s">
        <v>230</v>
      </c>
      <c r="E1945" s="13" t="s">
        <v>187</v>
      </c>
      <c r="F1945" s="13" t="s">
        <v>188</v>
      </c>
      <c r="G1945" s="13" t="s">
        <v>189</v>
      </c>
      <c r="H1945" s="13" t="s">
        <v>190</v>
      </c>
      <c r="I1945" s="13">
        <v>1944</v>
      </c>
    </row>
    <row r="1946" spans="1:9" x14ac:dyDescent="0.25">
      <c r="A1946" s="13" t="str">
        <f t="shared" si="30"/>
        <v xml:space="preserve">607-B      72" Type II Chain Link Fence, Class I </v>
      </c>
      <c r="B1946" s="13" t="s">
        <v>2330</v>
      </c>
      <c r="C1946" s="13" t="s">
        <v>2358</v>
      </c>
      <c r="D1946" s="13" t="s">
        <v>230</v>
      </c>
      <c r="E1946" s="13" t="s">
        <v>187</v>
      </c>
      <c r="F1946" s="13" t="s">
        <v>188</v>
      </c>
      <c r="G1946" s="13" t="s">
        <v>189</v>
      </c>
      <c r="H1946" s="13" t="s">
        <v>190</v>
      </c>
      <c r="I1946" s="13">
        <v>1945</v>
      </c>
    </row>
    <row r="1947" spans="1:9" x14ac:dyDescent="0.25">
      <c r="A1947" s="13" t="str">
        <f t="shared" si="30"/>
        <v xml:space="preserve">607-B      72" Type II Chain Link Fence, Class II </v>
      </c>
      <c r="B1947" s="13" t="s">
        <v>2330</v>
      </c>
      <c r="C1947" s="13" t="s">
        <v>2359</v>
      </c>
      <c r="D1947" s="13" t="s">
        <v>230</v>
      </c>
      <c r="E1947" s="13" t="s">
        <v>187</v>
      </c>
      <c r="F1947" s="13" t="s">
        <v>188</v>
      </c>
      <c r="G1947" s="13" t="s">
        <v>189</v>
      </c>
      <c r="H1947" s="13" t="s">
        <v>190</v>
      </c>
      <c r="I1947" s="13">
        <v>1946</v>
      </c>
    </row>
    <row r="1948" spans="1:9" x14ac:dyDescent="0.25">
      <c r="A1948" s="13" t="str">
        <f t="shared" si="30"/>
        <v xml:space="preserve">607-B      72" Type III Chain Link Fence, Class I </v>
      </c>
      <c r="B1948" s="13" t="s">
        <v>2330</v>
      </c>
      <c r="C1948" s="13" t="s">
        <v>2360</v>
      </c>
      <c r="D1948" s="13" t="s">
        <v>230</v>
      </c>
      <c r="E1948" s="13" t="s">
        <v>187</v>
      </c>
      <c r="F1948" s="13" t="s">
        <v>188</v>
      </c>
      <c r="G1948" s="13" t="s">
        <v>189</v>
      </c>
      <c r="H1948" s="13" t="s">
        <v>190</v>
      </c>
      <c r="I1948" s="13">
        <v>1947</v>
      </c>
    </row>
    <row r="1949" spans="1:9" x14ac:dyDescent="0.25">
      <c r="A1949" s="13" t="str">
        <f t="shared" si="30"/>
        <v xml:space="preserve">607-B      72" Type III Chain Link Fence, Class II </v>
      </c>
      <c r="B1949" s="13" t="s">
        <v>2330</v>
      </c>
      <c r="C1949" s="13" t="s">
        <v>2361</v>
      </c>
      <c r="D1949" s="13" t="s">
        <v>230</v>
      </c>
      <c r="E1949" s="13" t="s">
        <v>187</v>
      </c>
      <c r="F1949" s="13" t="s">
        <v>188</v>
      </c>
      <c r="G1949" s="13" t="s">
        <v>189</v>
      </c>
      <c r="H1949" s="13" t="s">
        <v>190</v>
      </c>
      <c r="I1949" s="13">
        <v>1948</v>
      </c>
    </row>
    <row r="1950" spans="1:9" x14ac:dyDescent="0.25">
      <c r="A1950" s="13" t="str">
        <f t="shared" si="30"/>
        <v xml:space="preserve">607-B      72" Type IV Chain Link Fence, Class I </v>
      </c>
      <c r="B1950" s="13" t="s">
        <v>2330</v>
      </c>
      <c r="C1950" s="13" t="s">
        <v>2362</v>
      </c>
      <c r="D1950" s="13" t="s">
        <v>230</v>
      </c>
      <c r="E1950" s="13" t="s">
        <v>187</v>
      </c>
      <c r="F1950" s="13" t="s">
        <v>188</v>
      </c>
      <c r="G1950" s="13" t="s">
        <v>189</v>
      </c>
      <c r="H1950" s="13" t="s">
        <v>190</v>
      </c>
      <c r="I1950" s="13">
        <v>1949</v>
      </c>
    </row>
    <row r="1951" spans="1:9" x14ac:dyDescent="0.25">
      <c r="A1951" s="13" t="str">
        <f t="shared" si="30"/>
        <v xml:space="preserve">607-B      72" Type IV Chain Link Fence, Class II </v>
      </c>
      <c r="B1951" s="13" t="s">
        <v>2330</v>
      </c>
      <c r="C1951" s="13" t="s">
        <v>2363</v>
      </c>
      <c r="D1951" s="13" t="s">
        <v>230</v>
      </c>
      <c r="E1951" s="13" t="s">
        <v>187</v>
      </c>
      <c r="F1951" s="13" t="s">
        <v>188</v>
      </c>
      <c r="G1951" s="13" t="s">
        <v>189</v>
      </c>
      <c r="H1951" s="13" t="s">
        <v>190</v>
      </c>
      <c r="I1951" s="13">
        <v>1950</v>
      </c>
    </row>
    <row r="1952" spans="1:9" x14ac:dyDescent="0.25">
      <c r="A1952" s="13" t="str">
        <f t="shared" si="30"/>
        <v xml:space="preserve">607-B      84" Type II Chain Link Fence, Class I </v>
      </c>
      <c r="B1952" s="13" t="s">
        <v>2330</v>
      </c>
      <c r="C1952" s="13" t="s">
        <v>2364</v>
      </c>
      <c r="D1952" s="13" t="s">
        <v>230</v>
      </c>
      <c r="E1952" s="13" t="s">
        <v>187</v>
      </c>
      <c r="F1952" s="13" t="s">
        <v>188</v>
      </c>
      <c r="G1952" s="13" t="s">
        <v>189</v>
      </c>
      <c r="H1952" s="13" t="s">
        <v>190</v>
      </c>
      <c r="I1952" s="13">
        <v>1951</v>
      </c>
    </row>
    <row r="1953" spans="1:9" x14ac:dyDescent="0.25">
      <c r="A1953" s="13" t="str">
        <f t="shared" si="30"/>
        <v xml:space="preserve">607-B      96" Type I Chain Link Fence, Class I </v>
      </c>
      <c r="B1953" s="13" t="s">
        <v>2330</v>
      </c>
      <c r="C1953" s="13" t="s">
        <v>2365</v>
      </c>
      <c r="D1953" s="13" t="s">
        <v>230</v>
      </c>
      <c r="E1953" s="13" t="s">
        <v>187</v>
      </c>
      <c r="F1953" s="13" t="s">
        <v>188</v>
      </c>
      <c r="G1953" s="13" t="s">
        <v>189</v>
      </c>
      <c r="H1953" s="13" t="s">
        <v>190</v>
      </c>
      <c r="I1953" s="13">
        <v>1952</v>
      </c>
    </row>
    <row r="1954" spans="1:9" x14ac:dyDescent="0.25">
      <c r="A1954" s="13" t="str">
        <f t="shared" si="30"/>
        <v xml:space="preserve">607-B      96" Type I Chain Link Fence, Class I, With Top Guard </v>
      </c>
      <c r="B1954" s="13" t="s">
        <v>2330</v>
      </c>
      <c r="C1954" s="13" t="s">
        <v>2366</v>
      </c>
      <c r="D1954" s="13" t="s">
        <v>230</v>
      </c>
      <c r="E1954" s="13" t="s">
        <v>187</v>
      </c>
      <c r="F1954" s="13" t="s">
        <v>188</v>
      </c>
      <c r="G1954" s="13" t="s">
        <v>189</v>
      </c>
      <c r="H1954" s="13" t="s">
        <v>190</v>
      </c>
      <c r="I1954" s="13">
        <v>1953</v>
      </c>
    </row>
    <row r="1955" spans="1:9" x14ac:dyDescent="0.25">
      <c r="A1955" s="13" t="str">
        <f t="shared" si="30"/>
        <v xml:space="preserve">607-B      96" Type I Chain Link Fence, Class II </v>
      </c>
      <c r="B1955" s="13" t="s">
        <v>2330</v>
      </c>
      <c r="C1955" s="13" t="s">
        <v>2367</v>
      </c>
      <c r="D1955" s="13" t="s">
        <v>230</v>
      </c>
      <c r="E1955" s="13" t="s">
        <v>187</v>
      </c>
      <c r="F1955" s="13" t="s">
        <v>188</v>
      </c>
      <c r="G1955" s="13" t="s">
        <v>189</v>
      </c>
      <c r="H1955" s="13" t="s">
        <v>190</v>
      </c>
      <c r="I1955" s="13">
        <v>1954</v>
      </c>
    </row>
    <row r="1956" spans="1:9" x14ac:dyDescent="0.25">
      <c r="A1956" s="13" t="str">
        <f t="shared" si="30"/>
        <v xml:space="preserve">607-B      96" Type II Chain Link Fence, Class I </v>
      </c>
      <c r="B1956" s="13" t="s">
        <v>2330</v>
      </c>
      <c r="C1956" s="13" t="s">
        <v>2368</v>
      </c>
      <c r="D1956" s="13" t="s">
        <v>230</v>
      </c>
      <c r="E1956" s="13" t="s">
        <v>187</v>
      </c>
      <c r="F1956" s="13" t="s">
        <v>188</v>
      </c>
      <c r="G1956" s="13" t="s">
        <v>189</v>
      </c>
      <c r="H1956" s="13" t="s">
        <v>190</v>
      </c>
      <c r="I1956" s="13">
        <v>1955</v>
      </c>
    </row>
    <row r="1957" spans="1:9" x14ac:dyDescent="0.25">
      <c r="A1957" s="13" t="str">
        <f t="shared" si="30"/>
        <v xml:space="preserve">607-B      96" Type II Chain Link Fence, Class II </v>
      </c>
      <c r="B1957" s="13" t="s">
        <v>2330</v>
      </c>
      <c r="C1957" s="13" t="s">
        <v>2369</v>
      </c>
      <c r="D1957" s="13" t="s">
        <v>230</v>
      </c>
      <c r="E1957" s="13" t="s">
        <v>187</v>
      </c>
      <c r="F1957" s="13" t="s">
        <v>188</v>
      </c>
      <c r="G1957" s="13" t="s">
        <v>189</v>
      </c>
      <c r="H1957" s="13" t="s">
        <v>190</v>
      </c>
      <c r="I1957" s="13">
        <v>1956</v>
      </c>
    </row>
    <row r="1958" spans="1:9" x14ac:dyDescent="0.25">
      <c r="A1958" s="13" t="str">
        <f t="shared" si="30"/>
        <v xml:space="preserve">607-B      96" Type III Chain Link Fence, Class I </v>
      </c>
      <c r="B1958" s="13" t="s">
        <v>2330</v>
      </c>
      <c r="C1958" s="13" t="s">
        <v>2370</v>
      </c>
      <c r="D1958" s="13" t="s">
        <v>230</v>
      </c>
      <c r="E1958" s="13" t="s">
        <v>187</v>
      </c>
      <c r="F1958" s="13" t="s">
        <v>188</v>
      </c>
      <c r="G1958" s="13" t="s">
        <v>189</v>
      </c>
      <c r="H1958" s="13" t="s">
        <v>190</v>
      </c>
      <c r="I1958" s="13">
        <v>1957</v>
      </c>
    </row>
    <row r="1959" spans="1:9" x14ac:dyDescent="0.25">
      <c r="A1959" s="13" t="str">
        <f t="shared" si="30"/>
        <v xml:space="preserve">607-B      96" Type III Chain Link Fence, Class II </v>
      </c>
      <c r="B1959" s="13" t="s">
        <v>2330</v>
      </c>
      <c r="C1959" s="13" t="s">
        <v>2371</v>
      </c>
      <c r="D1959" s="13" t="s">
        <v>230</v>
      </c>
      <c r="E1959" s="13" t="s">
        <v>187</v>
      </c>
      <c r="F1959" s="13" t="s">
        <v>188</v>
      </c>
      <c r="G1959" s="13" t="s">
        <v>189</v>
      </c>
      <c r="H1959" s="13" t="s">
        <v>190</v>
      </c>
      <c r="I1959" s="13">
        <v>1958</v>
      </c>
    </row>
    <row r="1960" spans="1:9" x14ac:dyDescent="0.25">
      <c r="A1960" s="13" t="str">
        <f t="shared" si="30"/>
        <v xml:space="preserve">607-B      96" Type IV Chain Link Fence, Class I </v>
      </c>
      <c r="B1960" s="13" t="s">
        <v>2330</v>
      </c>
      <c r="C1960" s="13" t="s">
        <v>2372</v>
      </c>
      <c r="D1960" s="13" t="s">
        <v>230</v>
      </c>
      <c r="E1960" s="13" t="s">
        <v>187</v>
      </c>
      <c r="F1960" s="13" t="s">
        <v>188</v>
      </c>
      <c r="G1960" s="13" t="s">
        <v>189</v>
      </c>
      <c r="H1960" s="13" t="s">
        <v>190</v>
      </c>
      <c r="I1960" s="13">
        <v>1959</v>
      </c>
    </row>
    <row r="1961" spans="1:9" x14ac:dyDescent="0.25">
      <c r="A1961" s="13" t="str">
        <f t="shared" si="30"/>
        <v xml:space="preserve">607-B      96" Type IV Chain Link Fence, Class II </v>
      </c>
      <c r="B1961" s="13" t="s">
        <v>2330</v>
      </c>
      <c r="C1961" s="13" t="s">
        <v>2373</v>
      </c>
      <c r="D1961" s="13" t="s">
        <v>230</v>
      </c>
      <c r="E1961" s="13" t="s">
        <v>187</v>
      </c>
      <c r="F1961" s="13" t="s">
        <v>188</v>
      </c>
      <c r="G1961" s="13" t="s">
        <v>189</v>
      </c>
      <c r="H1961" s="13" t="s">
        <v>190</v>
      </c>
      <c r="I1961" s="13">
        <v>1960</v>
      </c>
    </row>
    <row r="1962" spans="1:9" x14ac:dyDescent="0.25">
      <c r="A1962" s="13" t="str">
        <f t="shared" si="30"/>
        <v xml:space="preserve">607-B      48" Type I Chain Link Fence, Class I </v>
      </c>
      <c r="B1962" s="13" t="s">
        <v>2330</v>
      </c>
      <c r="C1962" s="13" t="s">
        <v>2374</v>
      </c>
      <c r="D1962" s="13" t="s">
        <v>230</v>
      </c>
      <c r="E1962" s="13" t="s">
        <v>187</v>
      </c>
      <c r="F1962" s="13" t="s">
        <v>188</v>
      </c>
      <c r="G1962" s="13" t="s">
        <v>189</v>
      </c>
      <c r="H1962" s="13" t="s">
        <v>190</v>
      </c>
      <c r="I1962" s="13">
        <v>1961</v>
      </c>
    </row>
    <row r="1963" spans="1:9" x14ac:dyDescent="0.25">
      <c r="A1963" s="13" t="str">
        <f t="shared" si="30"/>
        <v xml:space="preserve">607-B      48" Type I Chain Link Fence, Class II </v>
      </c>
      <c r="B1963" s="13" t="s">
        <v>2330</v>
      </c>
      <c r="C1963" s="13" t="s">
        <v>2375</v>
      </c>
      <c r="D1963" s="13" t="s">
        <v>230</v>
      </c>
      <c r="E1963" s="13" t="s">
        <v>187</v>
      </c>
      <c r="F1963" s="13" t="s">
        <v>188</v>
      </c>
      <c r="G1963" s="13" t="s">
        <v>189</v>
      </c>
      <c r="H1963" s="13" t="s">
        <v>190</v>
      </c>
      <c r="I1963" s="13">
        <v>1962</v>
      </c>
    </row>
    <row r="1964" spans="1:9" x14ac:dyDescent="0.25">
      <c r="A1964" s="13" t="str">
        <f t="shared" si="30"/>
        <v xml:space="preserve">607-B      48" Type I Chain Link Fence, Class III </v>
      </c>
      <c r="B1964" s="13" t="s">
        <v>2330</v>
      </c>
      <c r="C1964" s="13" t="s">
        <v>2376</v>
      </c>
      <c r="D1964" s="13" t="s">
        <v>230</v>
      </c>
      <c r="E1964" s="13" t="s">
        <v>187</v>
      </c>
      <c r="F1964" s="13" t="s">
        <v>188</v>
      </c>
      <c r="G1964" s="13" t="s">
        <v>189</v>
      </c>
      <c r="H1964" s="13" t="s">
        <v>190</v>
      </c>
      <c r="I1964" s="13">
        <v>1963</v>
      </c>
    </row>
    <row r="1965" spans="1:9" x14ac:dyDescent="0.25">
      <c r="A1965" s="13" t="str">
        <f t="shared" si="30"/>
        <v xml:space="preserve">607-B      48" Type II Chain Link Fence, Class I </v>
      </c>
      <c r="B1965" s="13" t="s">
        <v>2330</v>
      </c>
      <c r="C1965" s="13" t="s">
        <v>2377</v>
      </c>
      <c r="D1965" s="13" t="s">
        <v>230</v>
      </c>
      <c r="E1965" s="13" t="s">
        <v>187</v>
      </c>
      <c r="F1965" s="13" t="s">
        <v>188</v>
      </c>
      <c r="G1965" s="13" t="s">
        <v>189</v>
      </c>
      <c r="H1965" s="13" t="s">
        <v>190</v>
      </c>
      <c r="I1965" s="13">
        <v>1964</v>
      </c>
    </row>
    <row r="1966" spans="1:9" x14ac:dyDescent="0.25">
      <c r="A1966" s="13" t="str">
        <f t="shared" si="30"/>
        <v xml:space="preserve">607-B      48" Type II Chain Link Fence, Class II </v>
      </c>
      <c r="B1966" s="13" t="s">
        <v>2330</v>
      </c>
      <c r="C1966" s="13" t="s">
        <v>2378</v>
      </c>
      <c r="D1966" s="13" t="s">
        <v>230</v>
      </c>
      <c r="E1966" s="13" t="s">
        <v>187</v>
      </c>
      <c r="F1966" s="13" t="s">
        <v>188</v>
      </c>
      <c r="G1966" s="13" t="s">
        <v>189</v>
      </c>
      <c r="H1966" s="13" t="s">
        <v>190</v>
      </c>
      <c r="I1966" s="13">
        <v>1965</v>
      </c>
    </row>
    <row r="1967" spans="1:9" x14ac:dyDescent="0.25">
      <c r="A1967" s="13" t="str">
        <f t="shared" si="30"/>
        <v xml:space="preserve">607-B      48" Type II Chain Link Fence, Class III </v>
      </c>
      <c r="B1967" s="13" t="s">
        <v>2330</v>
      </c>
      <c r="C1967" s="13" t="s">
        <v>2379</v>
      </c>
      <c r="D1967" s="13" t="s">
        <v>230</v>
      </c>
      <c r="E1967" s="13" t="s">
        <v>187</v>
      </c>
      <c r="F1967" s="13" t="s">
        <v>188</v>
      </c>
      <c r="G1967" s="13" t="s">
        <v>189</v>
      </c>
      <c r="H1967" s="13" t="s">
        <v>190</v>
      </c>
      <c r="I1967" s="13">
        <v>1966</v>
      </c>
    </row>
    <row r="1968" spans="1:9" x14ac:dyDescent="0.25">
      <c r="A1968" s="13" t="str">
        <f t="shared" si="30"/>
        <v xml:space="preserve">607-B      48" Type III Chain Link Fence, Class I </v>
      </c>
      <c r="B1968" s="13" t="s">
        <v>2330</v>
      </c>
      <c r="C1968" s="13" t="s">
        <v>2380</v>
      </c>
      <c r="D1968" s="13" t="s">
        <v>230</v>
      </c>
      <c r="E1968" s="13" t="s">
        <v>187</v>
      </c>
      <c r="F1968" s="13" t="s">
        <v>188</v>
      </c>
      <c r="G1968" s="13" t="s">
        <v>189</v>
      </c>
      <c r="H1968" s="13" t="s">
        <v>190</v>
      </c>
      <c r="I1968" s="13">
        <v>1967</v>
      </c>
    </row>
    <row r="1969" spans="1:9" x14ac:dyDescent="0.25">
      <c r="A1969" s="13" t="str">
        <f t="shared" si="30"/>
        <v xml:space="preserve">607-B      48" Type III Chain Link Fence, Class II </v>
      </c>
      <c r="B1969" s="13" t="s">
        <v>2330</v>
      </c>
      <c r="C1969" s="13" t="s">
        <v>2381</v>
      </c>
      <c r="D1969" s="13" t="s">
        <v>230</v>
      </c>
      <c r="E1969" s="13" t="s">
        <v>187</v>
      </c>
      <c r="F1969" s="13" t="s">
        <v>188</v>
      </c>
      <c r="G1969" s="13" t="s">
        <v>189</v>
      </c>
      <c r="H1969" s="13" t="s">
        <v>190</v>
      </c>
      <c r="I1969" s="13">
        <v>1968</v>
      </c>
    </row>
    <row r="1970" spans="1:9" x14ac:dyDescent="0.25">
      <c r="A1970" s="13" t="str">
        <f t="shared" si="30"/>
        <v xml:space="preserve">607-B      48" Type III Chain Link Fence, Class III </v>
      </c>
      <c r="B1970" s="13" t="s">
        <v>2330</v>
      </c>
      <c r="C1970" s="13" t="s">
        <v>2382</v>
      </c>
      <c r="D1970" s="13" t="s">
        <v>230</v>
      </c>
      <c r="E1970" s="13" t="s">
        <v>187</v>
      </c>
      <c r="F1970" s="13" t="s">
        <v>188</v>
      </c>
      <c r="G1970" s="13" t="s">
        <v>189</v>
      </c>
      <c r="H1970" s="13" t="s">
        <v>190</v>
      </c>
      <c r="I1970" s="13">
        <v>1969</v>
      </c>
    </row>
    <row r="1971" spans="1:9" x14ac:dyDescent="0.25">
      <c r="A1971" s="13" t="str">
        <f t="shared" si="30"/>
        <v xml:space="preserve">607-C      60" Type I Chain Link Fence, Class I, Glare Barrier </v>
      </c>
      <c r="B1971" s="13" t="s">
        <v>2383</v>
      </c>
      <c r="C1971" s="13" t="s">
        <v>2384</v>
      </c>
      <c r="D1971" s="13" t="s">
        <v>230</v>
      </c>
      <c r="E1971" s="13" t="s">
        <v>187</v>
      </c>
      <c r="F1971" s="13" t="s">
        <v>188</v>
      </c>
      <c r="G1971" s="13" t="s">
        <v>189</v>
      </c>
      <c r="H1971" s="13" t="s">
        <v>190</v>
      </c>
      <c r="I1971" s="13">
        <v>1970</v>
      </c>
    </row>
    <row r="1972" spans="1:9" x14ac:dyDescent="0.25">
      <c r="A1972" s="13" t="str">
        <f t="shared" si="30"/>
        <v xml:space="preserve">607-C      60" Type I Chain Link Fence, Class II, Glare Barrier </v>
      </c>
      <c r="B1972" s="13" t="s">
        <v>2383</v>
      </c>
      <c r="C1972" s="13" t="s">
        <v>2385</v>
      </c>
      <c r="D1972" s="13" t="s">
        <v>230</v>
      </c>
      <c r="E1972" s="13" t="s">
        <v>187</v>
      </c>
      <c r="F1972" s="13" t="s">
        <v>188</v>
      </c>
      <c r="G1972" s="13" t="s">
        <v>189</v>
      </c>
      <c r="H1972" s="13" t="s">
        <v>190</v>
      </c>
      <c r="I1972" s="13">
        <v>1971</v>
      </c>
    </row>
    <row r="1973" spans="1:9" x14ac:dyDescent="0.25">
      <c r="A1973" s="13" t="str">
        <f t="shared" si="30"/>
        <v xml:space="preserve">607-C      60" Type II Chain Link Fence, Class I, Glare Barrier </v>
      </c>
      <c r="B1973" s="13" t="s">
        <v>2383</v>
      </c>
      <c r="C1973" s="13" t="s">
        <v>2386</v>
      </c>
      <c r="D1973" s="13" t="s">
        <v>230</v>
      </c>
      <c r="E1973" s="13" t="s">
        <v>187</v>
      </c>
      <c r="F1973" s="13" t="s">
        <v>188</v>
      </c>
      <c r="G1973" s="13" t="s">
        <v>189</v>
      </c>
      <c r="H1973" s="13" t="s">
        <v>190</v>
      </c>
      <c r="I1973" s="13">
        <v>1972</v>
      </c>
    </row>
    <row r="1974" spans="1:9" x14ac:dyDescent="0.25">
      <c r="A1974" s="13" t="str">
        <f t="shared" si="30"/>
        <v xml:space="preserve">607-C      60" Type II Chain Link Fence, Class II, Glare Barrier </v>
      </c>
      <c r="B1974" s="13" t="s">
        <v>2383</v>
      </c>
      <c r="C1974" s="13" t="s">
        <v>2387</v>
      </c>
      <c r="D1974" s="13" t="s">
        <v>230</v>
      </c>
      <c r="E1974" s="13" t="s">
        <v>187</v>
      </c>
      <c r="F1974" s="13" t="s">
        <v>188</v>
      </c>
      <c r="G1974" s="13" t="s">
        <v>189</v>
      </c>
      <c r="H1974" s="13" t="s">
        <v>190</v>
      </c>
      <c r="I1974" s="13">
        <v>1973</v>
      </c>
    </row>
    <row r="1975" spans="1:9" x14ac:dyDescent="0.25">
      <c r="A1975" s="13" t="str">
        <f t="shared" si="30"/>
        <v xml:space="preserve">607-C      60" Type III Chain Link Fence, Class I, Glare Barrier </v>
      </c>
      <c r="B1975" s="13" t="s">
        <v>2383</v>
      </c>
      <c r="C1975" s="13" t="s">
        <v>2388</v>
      </c>
      <c r="D1975" s="13" t="s">
        <v>230</v>
      </c>
      <c r="E1975" s="13" t="s">
        <v>187</v>
      </c>
      <c r="F1975" s="13" t="s">
        <v>188</v>
      </c>
      <c r="G1975" s="13" t="s">
        <v>189</v>
      </c>
      <c r="H1975" s="13" t="s">
        <v>190</v>
      </c>
      <c r="I1975" s="13">
        <v>1974</v>
      </c>
    </row>
    <row r="1976" spans="1:9" x14ac:dyDescent="0.25">
      <c r="A1976" s="13" t="str">
        <f t="shared" si="30"/>
        <v xml:space="preserve">607-C      60" Type III Chain Link Fence, Class II, Glare Barrier </v>
      </c>
      <c r="B1976" s="13" t="s">
        <v>2383</v>
      </c>
      <c r="C1976" s="13" t="s">
        <v>2389</v>
      </c>
      <c r="D1976" s="13" t="s">
        <v>230</v>
      </c>
      <c r="E1976" s="13" t="s">
        <v>187</v>
      </c>
      <c r="F1976" s="13" t="s">
        <v>188</v>
      </c>
      <c r="G1976" s="13" t="s">
        <v>189</v>
      </c>
      <c r="H1976" s="13" t="s">
        <v>190</v>
      </c>
      <c r="I1976" s="13">
        <v>1975</v>
      </c>
    </row>
    <row r="1977" spans="1:9" x14ac:dyDescent="0.25">
      <c r="A1977" s="13" t="str">
        <f t="shared" si="30"/>
        <v xml:space="preserve">607-C      60" Type IV Chain Link Fence, Class I, Glare Barrier </v>
      </c>
      <c r="B1977" s="13" t="s">
        <v>2383</v>
      </c>
      <c r="C1977" s="13" t="s">
        <v>2390</v>
      </c>
      <c r="D1977" s="13" t="s">
        <v>230</v>
      </c>
      <c r="E1977" s="13" t="s">
        <v>187</v>
      </c>
      <c r="F1977" s="13" t="s">
        <v>188</v>
      </c>
      <c r="G1977" s="13" t="s">
        <v>189</v>
      </c>
      <c r="H1977" s="13" t="s">
        <v>190</v>
      </c>
      <c r="I1977" s="13">
        <v>1976</v>
      </c>
    </row>
    <row r="1978" spans="1:9" x14ac:dyDescent="0.25">
      <c r="A1978" s="13" t="str">
        <f t="shared" si="30"/>
        <v xml:space="preserve">607-C      60" Type IV Chain Link Fence, Class II, Glare Barrier </v>
      </c>
      <c r="B1978" s="13" t="s">
        <v>2383</v>
      </c>
      <c r="C1978" s="13" t="s">
        <v>2391</v>
      </c>
      <c r="D1978" s="13" t="s">
        <v>230</v>
      </c>
      <c r="E1978" s="13" t="s">
        <v>187</v>
      </c>
      <c r="F1978" s="13" t="s">
        <v>188</v>
      </c>
      <c r="G1978" s="13" t="s">
        <v>189</v>
      </c>
      <c r="H1978" s="13" t="s">
        <v>190</v>
      </c>
      <c r="I1978" s="13">
        <v>1977</v>
      </c>
    </row>
    <row r="1979" spans="1:9" x14ac:dyDescent="0.25">
      <c r="A1979" s="13" t="str">
        <f t="shared" si="30"/>
        <v xml:space="preserve">607-C      72" Type I Chain Link Fence, Class I, Glare Barrier </v>
      </c>
      <c r="B1979" s="13" t="s">
        <v>2383</v>
      </c>
      <c r="C1979" s="13" t="s">
        <v>2392</v>
      </c>
      <c r="D1979" s="13" t="s">
        <v>230</v>
      </c>
      <c r="E1979" s="13" t="s">
        <v>187</v>
      </c>
      <c r="F1979" s="13" t="s">
        <v>188</v>
      </c>
      <c r="G1979" s="13" t="s">
        <v>189</v>
      </c>
      <c r="H1979" s="13" t="s">
        <v>190</v>
      </c>
      <c r="I1979" s="13">
        <v>1978</v>
      </c>
    </row>
    <row r="1980" spans="1:9" x14ac:dyDescent="0.25">
      <c r="A1980" s="13" t="str">
        <f t="shared" si="30"/>
        <v xml:space="preserve">607-C      72" Type I Chain Link Fence, Class II, Glare Barrier </v>
      </c>
      <c r="B1980" s="13" t="s">
        <v>2383</v>
      </c>
      <c r="C1980" s="13" t="s">
        <v>2393</v>
      </c>
      <c r="D1980" s="13" t="s">
        <v>230</v>
      </c>
      <c r="E1980" s="13" t="s">
        <v>187</v>
      </c>
      <c r="F1980" s="13" t="s">
        <v>188</v>
      </c>
      <c r="G1980" s="13" t="s">
        <v>189</v>
      </c>
      <c r="H1980" s="13" t="s">
        <v>190</v>
      </c>
      <c r="I1980" s="13">
        <v>1979</v>
      </c>
    </row>
    <row r="1981" spans="1:9" x14ac:dyDescent="0.25">
      <c r="A1981" s="13" t="str">
        <f t="shared" si="30"/>
        <v xml:space="preserve">607-C      72" Type II Chain Link Fence, Class I, Glare Barrier </v>
      </c>
      <c r="B1981" s="13" t="s">
        <v>2383</v>
      </c>
      <c r="C1981" s="13" t="s">
        <v>2394</v>
      </c>
      <c r="D1981" s="13" t="s">
        <v>230</v>
      </c>
      <c r="E1981" s="13" t="s">
        <v>187</v>
      </c>
      <c r="F1981" s="13" t="s">
        <v>188</v>
      </c>
      <c r="G1981" s="13" t="s">
        <v>189</v>
      </c>
      <c r="H1981" s="13" t="s">
        <v>190</v>
      </c>
      <c r="I1981" s="13">
        <v>1980</v>
      </c>
    </row>
    <row r="1982" spans="1:9" x14ac:dyDescent="0.25">
      <c r="A1982" s="13" t="str">
        <f t="shared" si="30"/>
        <v xml:space="preserve">607-C      72" Type II Chain Link Fence, Class II, Glare Barrier </v>
      </c>
      <c r="B1982" s="13" t="s">
        <v>2383</v>
      </c>
      <c r="C1982" s="13" t="s">
        <v>2395</v>
      </c>
      <c r="D1982" s="13" t="s">
        <v>230</v>
      </c>
      <c r="E1982" s="13" t="s">
        <v>187</v>
      </c>
      <c r="F1982" s="13" t="s">
        <v>188</v>
      </c>
      <c r="G1982" s="13" t="s">
        <v>189</v>
      </c>
      <c r="H1982" s="13" t="s">
        <v>190</v>
      </c>
      <c r="I1982" s="13">
        <v>1981</v>
      </c>
    </row>
    <row r="1983" spans="1:9" x14ac:dyDescent="0.25">
      <c r="A1983" s="13" t="str">
        <f t="shared" si="30"/>
        <v xml:space="preserve">607-C      72" Type III Chain Link Fence, Class I, Glare Barrier </v>
      </c>
      <c r="B1983" s="13" t="s">
        <v>2383</v>
      </c>
      <c r="C1983" s="13" t="s">
        <v>2396</v>
      </c>
      <c r="D1983" s="13" t="s">
        <v>230</v>
      </c>
      <c r="E1983" s="13" t="s">
        <v>187</v>
      </c>
      <c r="F1983" s="13" t="s">
        <v>188</v>
      </c>
      <c r="G1983" s="13" t="s">
        <v>189</v>
      </c>
      <c r="H1983" s="13" t="s">
        <v>190</v>
      </c>
      <c r="I1983" s="13">
        <v>1982</v>
      </c>
    </row>
    <row r="1984" spans="1:9" x14ac:dyDescent="0.25">
      <c r="A1984" s="13" t="str">
        <f t="shared" si="30"/>
        <v xml:space="preserve">607-C      72" Type III Chain Link Fence, Class II, Glare Barrier </v>
      </c>
      <c r="B1984" s="13" t="s">
        <v>2383</v>
      </c>
      <c r="C1984" s="13" t="s">
        <v>2397</v>
      </c>
      <c r="D1984" s="13" t="s">
        <v>230</v>
      </c>
      <c r="E1984" s="13" t="s">
        <v>187</v>
      </c>
      <c r="F1984" s="13" t="s">
        <v>188</v>
      </c>
      <c r="G1984" s="13" t="s">
        <v>189</v>
      </c>
      <c r="H1984" s="13" t="s">
        <v>190</v>
      </c>
      <c r="I1984" s="13">
        <v>1983</v>
      </c>
    </row>
    <row r="1985" spans="1:9" x14ac:dyDescent="0.25">
      <c r="A1985" s="13" t="str">
        <f t="shared" si="30"/>
        <v xml:space="preserve">607-C      72" Type IV Chain Link Fence, Class I, Glare Barrier </v>
      </c>
      <c r="B1985" s="13" t="s">
        <v>2383</v>
      </c>
      <c r="C1985" s="13" t="s">
        <v>2398</v>
      </c>
      <c r="D1985" s="13" t="s">
        <v>230</v>
      </c>
      <c r="E1985" s="13" t="s">
        <v>187</v>
      </c>
      <c r="F1985" s="13" t="s">
        <v>188</v>
      </c>
      <c r="G1985" s="13" t="s">
        <v>189</v>
      </c>
      <c r="H1985" s="13" t="s">
        <v>190</v>
      </c>
      <c r="I1985" s="13">
        <v>1984</v>
      </c>
    </row>
    <row r="1986" spans="1:9" x14ac:dyDescent="0.25">
      <c r="A1986" s="13" t="str">
        <f t="shared" si="30"/>
        <v xml:space="preserve">607-C      72" Type IV Chain Link Fence, Class II, Glare Barrier </v>
      </c>
      <c r="B1986" s="13" t="s">
        <v>2383</v>
      </c>
      <c r="C1986" s="13" t="s">
        <v>2399</v>
      </c>
      <c r="D1986" s="13" t="s">
        <v>230</v>
      </c>
      <c r="E1986" s="13" t="s">
        <v>187</v>
      </c>
      <c r="F1986" s="13" t="s">
        <v>188</v>
      </c>
      <c r="G1986" s="13" t="s">
        <v>189</v>
      </c>
      <c r="H1986" s="13" t="s">
        <v>190</v>
      </c>
      <c r="I1986" s="13">
        <v>1985</v>
      </c>
    </row>
    <row r="1987" spans="1:9" x14ac:dyDescent="0.25">
      <c r="A1987" s="13" t="str">
        <f t="shared" si="30"/>
        <v xml:space="preserve">607-D      Barbed Wire Fence, 2 Strands, Galvanized Steel </v>
      </c>
      <c r="B1987" s="13" t="s">
        <v>2400</v>
      </c>
      <c r="C1987" s="13" t="s">
        <v>2401</v>
      </c>
      <c r="D1987" s="13" t="s">
        <v>230</v>
      </c>
      <c r="E1987" s="13" t="s">
        <v>187</v>
      </c>
      <c r="F1987" s="13" t="s">
        <v>188</v>
      </c>
      <c r="G1987" s="13" t="s">
        <v>189</v>
      </c>
      <c r="H1987" s="13" t="s">
        <v>190</v>
      </c>
      <c r="I1987" s="13">
        <v>1986</v>
      </c>
    </row>
    <row r="1988" spans="1:9" x14ac:dyDescent="0.25">
      <c r="A1988" s="13" t="str">
        <f t="shared" ref="A1988:A2051" si="31">_xlfn.CONCAT(B1988," ", C1988)</f>
        <v xml:space="preserve">607-D      Barbed Wire Fence, 3 Strands, Galvanized Steel </v>
      </c>
      <c r="B1988" s="13" t="s">
        <v>2400</v>
      </c>
      <c r="C1988" s="13" t="s">
        <v>2402</v>
      </c>
      <c r="D1988" s="13" t="s">
        <v>230</v>
      </c>
      <c r="E1988" s="13" t="s">
        <v>187</v>
      </c>
      <c r="F1988" s="13" t="s">
        <v>188</v>
      </c>
      <c r="G1988" s="13" t="s">
        <v>189</v>
      </c>
      <c r="H1988" s="13" t="s">
        <v>190</v>
      </c>
      <c r="I1988" s="13">
        <v>1987</v>
      </c>
    </row>
    <row r="1989" spans="1:9" x14ac:dyDescent="0.25">
      <c r="A1989" s="13" t="str">
        <f t="shared" si="31"/>
        <v xml:space="preserve">607-D      Barbed Wire Fence, 4 Strands, Galvanized Steel </v>
      </c>
      <c r="B1989" s="13" t="s">
        <v>2400</v>
      </c>
      <c r="C1989" s="13" t="s">
        <v>2403</v>
      </c>
      <c r="D1989" s="13" t="s">
        <v>230</v>
      </c>
      <c r="E1989" s="13" t="s">
        <v>187</v>
      </c>
      <c r="F1989" s="13" t="s">
        <v>188</v>
      </c>
      <c r="G1989" s="13" t="s">
        <v>189</v>
      </c>
      <c r="H1989" s="13" t="s">
        <v>190</v>
      </c>
      <c r="I1989" s="13">
        <v>1988</v>
      </c>
    </row>
    <row r="1990" spans="1:9" x14ac:dyDescent="0.25">
      <c r="A1990" s="13" t="str">
        <f t="shared" si="31"/>
        <v xml:space="preserve">607-D      Barbed Wire Fence, 5 Strands, Galvanized Steel </v>
      </c>
      <c r="B1990" s="13" t="s">
        <v>2400</v>
      </c>
      <c r="C1990" s="13" t="s">
        <v>2404</v>
      </c>
      <c r="D1990" s="13" t="s">
        <v>230</v>
      </c>
      <c r="E1990" s="13" t="s">
        <v>187</v>
      </c>
      <c r="F1990" s="13" t="s">
        <v>188</v>
      </c>
      <c r="G1990" s="13" t="s">
        <v>189</v>
      </c>
      <c r="H1990" s="13" t="s">
        <v>190</v>
      </c>
      <c r="I1990" s="13">
        <v>1989</v>
      </c>
    </row>
    <row r="1991" spans="1:9" x14ac:dyDescent="0.25">
      <c r="A1991" s="13" t="str">
        <f t="shared" si="31"/>
        <v xml:space="preserve">607-D      Barbed Wire Fence, 6 Strands, Galvanized Steel </v>
      </c>
      <c r="B1991" s="13" t="s">
        <v>2400</v>
      </c>
      <c r="C1991" s="13" t="s">
        <v>2405</v>
      </c>
      <c r="D1991" s="13" t="s">
        <v>230</v>
      </c>
      <c r="E1991" s="13" t="s">
        <v>187</v>
      </c>
      <c r="F1991" s="13" t="s">
        <v>188</v>
      </c>
      <c r="G1991" s="13" t="s">
        <v>189</v>
      </c>
      <c r="H1991" s="13" t="s">
        <v>190</v>
      </c>
      <c r="I1991" s="13">
        <v>1990</v>
      </c>
    </row>
    <row r="1992" spans="1:9" x14ac:dyDescent="0.25">
      <c r="A1992" s="13" t="str">
        <f t="shared" si="31"/>
        <v xml:space="preserve">607-E      Barbed Wire Fence, Single Strand </v>
      </c>
      <c r="B1992" s="13" t="s">
        <v>2406</v>
      </c>
      <c r="C1992" s="13" t="s">
        <v>2407</v>
      </c>
      <c r="D1992" s="13" t="s">
        <v>230</v>
      </c>
      <c r="E1992" s="13" t="s">
        <v>187</v>
      </c>
      <c r="F1992" s="13" t="s">
        <v>188</v>
      </c>
      <c r="G1992" s="13" t="s">
        <v>189</v>
      </c>
      <c r="H1992" s="13" t="s">
        <v>190</v>
      </c>
      <c r="I1992" s="13">
        <v>1991</v>
      </c>
    </row>
    <row r="1993" spans="1:9" x14ac:dyDescent="0.25">
      <c r="A1993" s="13" t="str">
        <f t="shared" si="31"/>
        <v xml:space="preserve">607-G      Gate,  12' x  5'  Galvanized Metal </v>
      </c>
      <c r="B1993" s="13" t="s">
        <v>2408</v>
      </c>
      <c r="C1993" s="13" t="s">
        <v>2409</v>
      </c>
      <c r="D1993" s="13" t="s">
        <v>207</v>
      </c>
      <c r="E1993" s="13" t="s">
        <v>187</v>
      </c>
      <c r="F1993" s="13" t="s">
        <v>188</v>
      </c>
      <c r="G1993" s="13" t="s">
        <v>189</v>
      </c>
      <c r="H1993" s="13" t="s">
        <v>190</v>
      </c>
      <c r="I1993" s="13">
        <v>1992</v>
      </c>
    </row>
    <row r="1994" spans="1:9" x14ac:dyDescent="0.25">
      <c r="A1994" s="13" t="str">
        <f t="shared" si="31"/>
        <v xml:space="preserve">607-G      Gate,  3' x  12'  Aluminum </v>
      </c>
      <c r="B1994" s="13" t="s">
        <v>2408</v>
      </c>
      <c r="C1994" s="13" t="s">
        <v>2410</v>
      </c>
      <c r="D1994" s="13" t="s">
        <v>207</v>
      </c>
      <c r="E1994" s="13" t="s">
        <v>187</v>
      </c>
      <c r="F1994" s="13" t="s">
        <v>188</v>
      </c>
      <c r="G1994" s="13" t="s">
        <v>189</v>
      </c>
      <c r="H1994" s="13" t="s">
        <v>190</v>
      </c>
      <c r="I1994" s="13">
        <v>1993</v>
      </c>
    </row>
    <row r="1995" spans="1:9" x14ac:dyDescent="0.25">
      <c r="A1995" s="13" t="str">
        <f t="shared" si="31"/>
        <v xml:space="preserve">607-G      Gate,  4' x  6'  Chain Link with Top Guard </v>
      </c>
      <c r="B1995" s="13" t="s">
        <v>2408</v>
      </c>
      <c r="C1995" s="13" t="s">
        <v>2411</v>
      </c>
      <c r="D1995" s="13" t="s">
        <v>207</v>
      </c>
      <c r="E1995" s="13" t="s">
        <v>187</v>
      </c>
      <c r="F1995" s="13" t="s">
        <v>188</v>
      </c>
      <c r="G1995" s="13" t="s">
        <v>189</v>
      </c>
      <c r="H1995" s="13" t="s">
        <v>190</v>
      </c>
      <c r="I1995" s="13">
        <v>1994</v>
      </c>
    </row>
    <row r="1996" spans="1:9" x14ac:dyDescent="0.25">
      <c r="A1996" s="13" t="str">
        <f t="shared" si="31"/>
        <v xml:space="preserve">607-G      Gate,  4' x  7'  Chain Link </v>
      </c>
      <c r="B1996" s="13" t="s">
        <v>2408</v>
      </c>
      <c r="C1996" s="13" t="s">
        <v>2412</v>
      </c>
      <c r="D1996" s="13" t="s">
        <v>207</v>
      </c>
      <c r="E1996" s="13" t="s">
        <v>187</v>
      </c>
      <c r="F1996" s="13" t="s">
        <v>188</v>
      </c>
      <c r="G1996" s="13" t="s">
        <v>189</v>
      </c>
      <c r="H1996" s="13" t="s">
        <v>190</v>
      </c>
      <c r="I1996" s="13">
        <v>1995</v>
      </c>
    </row>
    <row r="1997" spans="1:9" x14ac:dyDescent="0.25">
      <c r="A1997" s="13" t="str">
        <f t="shared" si="31"/>
        <v xml:space="preserve">607-G      Gate,  4' x  9'  Chain Link </v>
      </c>
      <c r="B1997" s="13" t="s">
        <v>2408</v>
      </c>
      <c r="C1997" s="13" t="s">
        <v>2413</v>
      </c>
      <c r="D1997" s="13" t="s">
        <v>207</v>
      </c>
      <c r="E1997" s="13" t="s">
        <v>187</v>
      </c>
      <c r="F1997" s="13" t="s">
        <v>188</v>
      </c>
      <c r="G1997" s="13" t="s">
        <v>189</v>
      </c>
      <c r="H1997" s="13" t="s">
        <v>190</v>
      </c>
      <c r="I1997" s="13">
        <v>1996</v>
      </c>
    </row>
    <row r="1998" spans="1:9" x14ac:dyDescent="0.25">
      <c r="A1998" s="13" t="str">
        <f t="shared" si="31"/>
        <v xml:space="preserve">607-G      Gate,  5' x  7'  Chain Link </v>
      </c>
      <c r="B1998" s="13" t="s">
        <v>2408</v>
      </c>
      <c r="C1998" s="13" t="s">
        <v>2414</v>
      </c>
      <c r="D1998" s="13" t="s">
        <v>207</v>
      </c>
      <c r="E1998" s="13" t="s">
        <v>187</v>
      </c>
      <c r="F1998" s="13" t="s">
        <v>188</v>
      </c>
      <c r="G1998" s="13" t="s">
        <v>189</v>
      </c>
      <c r="H1998" s="13" t="s">
        <v>190</v>
      </c>
      <c r="I1998" s="13">
        <v>1997</v>
      </c>
    </row>
    <row r="1999" spans="1:9" x14ac:dyDescent="0.25">
      <c r="A1999" s="13" t="str">
        <f t="shared" si="31"/>
        <v xml:space="preserve">607-G      Gate,  6' x  6'  Aluminum </v>
      </c>
      <c r="B1999" s="13" t="s">
        <v>2408</v>
      </c>
      <c r="C1999" s="13" t="s">
        <v>2415</v>
      </c>
      <c r="D1999" s="13" t="s">
        <v>207</v>
      </c>
      <c r="E1999" s="13" t="s">
        <v>187</v>
      </c>
      <c r="F1999" s="13" t="s">
        <v>188</v>
      </c>
      <c r="G1999" s="13" t="s">
        <v>189</v>
      </c>
      <c r="H1999" s="13" t="s">
        <v>190</v>
      </c>
      <c r="I1999" s="13">
        <v>1998</v>
      </c>
    </row>
    <row r="2000" spans="1:9" x14ac:dyDescent="0.25">
      <c r="A2000" s="13" t="str">
        <f t="shared" si="31"/>
        <v xml:space="preserve">607-G      Gate,  6' x  6'  Chain Link </v>
      </c>
      <c r="B2000" s="13" t="s">
        <v>2408</v>
      </c>
      <c r="C2000" s="13" t="s">
        <v>2416</v>
      </c>
      <c r="D2000" s="13" t="s">
        <v>207</v>
      </c>
      <c r="E2000" s="13" t="s">
        <v>187</v>
      </c>
      <c r="F2000" s="13" t="s">
        <v>188</v>
      </c>
      <c r="G2000" s="13" t="s">
        <v>189</v>
      </c>
      <c r="H2000" s="13" t="s">
        <v>190</v>
      </c>
      <c r="I2000" s="13">
        <v>1999</v>
      </c>
    </row>
    <row r="2001" spans="1:9" x14ac:dyDescent="0.25">
      <c r="A2001" s="13" t="str">
        <f t="shared" si="31"/>
        <v xml:space="preserve">607-G      Gate,  6' x  6'  Chain Link with Top Guard </v>
      </c>
      <c r="B2001" s="13" t="s">
        <v>2408</v>
      </c>
      <c r="C2001" s="13" t="s">
        <v>2417</v>
      </c>
      <c r="D2001" s="13" t="s">
        <v>207</v>
      </c>
      <c r="E2001" s="13" t="s">
        <v>187</v>
      </c>
      <c r="F2001" s="13" t="s">
        <v>188</v>
      </c>
      <c r="G2001" s="13" t="s">
        <v>189</v>
      </c>
      <c r="H2001" s="13" t="s">
        <v>190</v>
      </c>
      <c r="I2001" s="13">
        <v>2000</v>
      </c>
    </row>
    <row r="2002" spans="1:9" x14ac:dyDescent="0.25">
      <c r="A2002" s="13" t="str">
        <f t="shared" si="31"/>
        <v xml:space="preserve">607-G      Gate,  6' x  6'  Double Aluminum </v>
      </c>
      <c r="B2002" s="13" t="s">
        <v>2408</v>
      </c>
      <c r="C2002" s="13" t="s">
        <v>2418</v>
      </c>
      <c r="D2002" s="13" t="s">
        <v>207</v>
      </c>
      <c r="E2002" s="13" t="s">
        <v>187</v>
      </c>
      <c r="F2002" s="13" t="s">
        <v>188</v>
      </c>
      <c r="G2002" s="13" t="s">
        <v>189</v>
      </c>
      <c r="H2002" s="13" t="s">
        <v>190</v>
      </c>
      <c r="I2002" s="13">
        <v>2001</v>
      </c>
    </row>
    <row r="2003" spans="1:9" x14ac:dyDescent="0.25">
      <c r="A2003" s="13" t="str">
        <f t="shared" si="31"/>
        <v xml:space="preserve">607-G      Gate,  6' x  6'  Double Chain Link </v>
      </c>
      <c r="B2003" s="13" t="s">
        <v>2408</v>
      </c>
      <c r="C2003" s="13" t="s">
        <v>2419</v>
      </c>
      <c r="D2003" s="13" t="s">
        <v>207</v>
      </c>
      <c r="E2003" s="13" t="s">
        <v>187</v>
      </c>
      <c r="F2003" s="13" t="s">
        <v>188</v>
      </c>
      <c r="G2003" s="13" t="s">
        <v>189</v>
      </c>
      <c r="H2003" s="13" t="s">
        <v>190</v>
      </c>
      <c r="I2003" s="13">
        <v>2002</v>
      </c>
    </row>
    <row r="2004" spans="1:9" x14ac:dyDescent="0.25">
      <c r="A2004" s="13" t="str">
        <f t="shared" si="31"/>
        <v xml:space="preserve">607-G      Gate,  6' x  6'  Double Galvanized Metal </v>
      </c>
      <c r="B2004" s="13" t="s">
        <v>2408</v>
      </c>
      <c r="C2004" s="13" t="s">
        <v>2420</v>
      </c>
      <c r="D2004" s="13" t="s">
        <v>207</v>
      </c>
      <c r="E2004" s="13" t="s">
        <v>187</v>
      </c>
      <c r="F2004" s="13" t="s">
        <v>188</v>
      </c>
      <c r="G2004" s="13" t="s">
        <v>189</v>
      </c>
      <c r="H2004" s="13" t="s">
        <v>190</v>
      </c>
      <c r="I2004" s="13">
        <v>2003</v>
      </c>
    </row>
    <row r="2005" spans="1:9" x14ac:dyDescent="0.25">
      <c r="A2005" s="13" t="str">
        <f t="shared" si="31"/>
        <v xml:space="preserve">607-G      Gate,  6' x  6'  Galvanized Metal </v>
      </c>
      <c r="B2005" s="13" t="s">
        <v>2408</v>
      </c>
      <c r="C2005" s="13" t="s">
        <v>2421</v>
      </c>
      <c r="D2005" s="13" t="s">
        <v>207</v>
      </c>
      <c r="E2005" s="13" t="s">
        <v>187</v>
      </c>
      <c r="F2005" s="13" t="s">
        <v>188</v>
      </c>
      <c r="G2005" s="13" t="s">
        <v>189</v>
      </c>
      <c r="H2005" s="13" t="s">
        <v>190</v>
      </c>
      <c r="I2005" s="13">
        <v>2004</v>
      </c>
    </row>
    <row r="2006" spans="1:9" x14ac:dyDescent="0.25">
      <c r="A2006" s="13" t="str">
        <f t="shared" si="31"/>
        <v xml:space="preserve">607-G      Gate,  6' x  7'  Chain Link </v>
      </c>
      <c r="B2006" s="13" t="s">
        <v>2408</v>
      </c>
      <c r="C2006" s="13" t="s">
        <v>2422</v>
      </c>
      <c r="D2006" s="13" t="s">
        <v>207</v>
      </c>
      <c r="E2006" s="13" t="s">
        <v>187</v>
      </c>
      <c r="F2006" s="13" t="s">
        <v>188</v>
      </c>
      <c r="G2006" s="13" t="s">
        <v>189</v>
      </c>
      <c r="H2006" s="13" t="s">
        <v>190</v>
      </c>
      <c r="I2006" s="13">
        <v>2005</v>
      </c>
    </row>
    <row r="2007" spans="1:9" x14ac:dyDescent="0.25">
      <c r="A2007" s="13" t="str">
        <f t="shared" si="31"/>
        <v xml:space="preserve">607-G      Gate,  6' x  8'  Aluminum </v>
      </c>
      <c r="B2007" s="13" t="s">
        <v>2408</v>
      </c>
      <c r="C2007" s="13" t="s">
        <v>2423</v>
      </c>
      <c r="D2007" s="13" t="s">
        <v>207</v>
      </c>
      <c r="E2007" s="13" t="s">
        <v>187</v>
      </c>
      <c r="F2007" s="13" t="s">
        <v>188</v>
      </c>
      <c r="G2007" s="13" t="s">
        <v>189</v>
      </c>
      <c r="H2007" s="13" t="s">
        <v>190</v>
      </c>
      <c r="I2007" s="13">
        <v>2006</v>
      </c>
    </row>
    <row r="2008" spans="1:9" x14ac:dyDescent="0.25">
      <c r="A2008" s="13" t="str">
        <f t="shared" si="31"/>
        <v xml:space="preserve">607-G      Gate,  6' x  8'  Chain Link </v>
      </c>
      <c r="B2008" s="13" t="s">
        <v>2408</v>
      </c>
      <c r="C2008" s="13" t="s">
        <v>2424</v>
      </c>
      <c r="D2008" s="13" t="s">
        <v>207</v>
      </c>
      <c r="E2008" s="13" t="s">
        <v>187</v>
      </c>
      <c r="F2008" s="13" t="s">
        <v>188</v>
      </c>
      <c r="G2008" s="13" t="s">
        <v>189</v>
      </c>
      <c r="H2008" s="13" t="s">
        <v>190</v>
      </c>
      <c r="I2008" s="13">
        <v>2007</v>
      </c>
    </row>
    <row r="2009" spans="1:9" x14ac:dyDescent="0.25">
      <c r="A2009" s="13" t="str">
        <f t="shared" si="31"/>
        <v xml:space="preserve">607-G      Gate,  6' x  8'  Double Aluminum </v>
      </c>
      <c r="B2009" s="13" t="s">
        <v>2408</v>
      </c>
      <c r="C2009" s="13" t="s">
        <v>2425</v>
      </c>
      <c r="D2009" s="13" t="s">
        <v>207</v>
      </c>
      <c r="E2009" s="13" t="s">
        <v>187</v>
      </c>
      <c r="F2009" s="13" t="s">
        <v>188</v>
      </c>
      <c r="G2009" s="13" t="s">
        <v>189</v>
      </c>
      <c r="H2009" s="13" t="s">
        <v>190</v>
      </c>
      <c r="I2009" s="13">
        <v>2008</v>
      </c>
    </row>
    <row r="2010" spans="1:9" x14ac:dyDescent="0.25">
      <c r="A2010" s="13" t="str">
        <f t="shared" si="31"/>
        <v xml:space="preserve">607-G      Gate,  6' x  8'  Double Chain Link </v>
      </c>
      <c r="B2010" s="13" t="s">
        <v>2408</v>
      </c>
      <c r="C2010" s="13" t="s">
        <v>2426</v>
      </c>
      <c r="D2010" s="13" t="s">
        <v>207</v>
      </c>
      <c r="E2010" s="13" t="s">
        <v>187</v>
      </c>
      <c r="F2010" s="13" t="s">
        <v>188</v>
      </c>
      <c r="G2010" s="13" t="s">
        <v>189</v>
      </c>
      <c r="H2010" s="13" t="s">
        <v>190</v>
      </c>
      <c r="I2010" s="13">
        <v>2009</v>
      </c>
    </row>
    <row r="2011" spans="1:9" x14ac:dyDescent="0.25">
      <c r="A2011" s="13" t="str">
        <f t="shared" si="31"/>
        <v xml:space="preserve">607-G      Gate,  6' x  8'  Double Galvanized Metal </v>
      </c>
      <c r="B2011" s="13" t="s">
        <v>2408</v>
      </c>
      <c r="C2011" s="13" t="s">
        <v>2427</v>
      </c>
      <c r="D2011" s="13" t="s">
        <v>207</v>
      </c>
      <c r="E2011" s="13" t="s">
        <v>187</v>
      </c>
      <c r="F2011" s="13" t="s">
        <v>188</v>
      </c>
      <c r="G2011" s="13" t="s">
        <v>189</v>
      </c>
      <c r="H2011" s="13" t="s">
        <v>190</v>
      </c>
      <c r="I2011" s="13">
        <v>2010</v>
      </c>
    </row>
    <row r="2012" spans="1:9" x14ac:dyDescent="0.25">
      <c r="A2012" s="13" t="str">
        <f t="shared" si="31"/>
        <v xml:space="preserve">607-G      Gate,  6' x  8'  Galvanized Metal </v>
      </c>
      <c r="B2012" s="13" t="s">
        <v>2408</v>
      </c>
      <c r="C2012" s="13" t="s">
        <v>2428</v>
      </c>
      <c r="D2012" s="13" t="s">
        <v>207</v>
      </c>
      <c r="E2012" s="13" t="s">
        <v>187</v>
      </c>
      <c r="F2012" s="13" t="s">
        <v>188</v>
      </c>
      <c r="G2012" s="13" t="s">
        <v>189</v>
      </c>
      <c r="H2012" s="13" t="s">
        <v>190</v>
      </c>
      <c r="I2012" s="13">
        <v>2011</v>
      </c>
    </row>
    <row r="2013" spans="1:9" x14ac:dyDescent="0.25">
      <c r="A2013" s="13" t="str">
        <f t="shared" si="31"/>
        <v xml:space="preserve">607-G      Gate,  6' x 10'  Aluminum </v>
      </c>
      <c r="B2013" s="13" t="s">
        <v>2408</v>
      </c>
      <c r="C2013" s="13" t="s">
        <v>2429</v>
      </c>
      <c r="D2013" s="13" t="s">
        <v>207</v>
      </c>
      <c r="E2013" s="13" t="s">
        <v>187</v>
      </c>
      <c r="F2013" s="13" t="s">
        <v>188</v>
      </c>
      <c r="G2013" s="13" t="s">
        <v>189</v>
      </c>
      <c r="H2013" s="13" t="s">
        <v>190</v>
      </c>
      <c r="I2013" s="13">
        <v>2012</v>
      </c>
    </row>
    <row r="2014" spans="1:9" x14ac:dyDescent="0.25">
      <c r="A2014" s="13" t="str">
        <f t="shared" si="31"/>
        <v xml:space="preserve">607-G      Gate,  6' x 10'  Chain Link </v>
      </c>
      <c r="B2014" s="13" t="s">
        <v>2408</v>
      </c>
      <c r="C2014" s="13" t="s">
        <v>2430</v>
      </c>
      <c r="D2014" s="13" t="s">
        <v>207</v>
      </c>
      <c r="E2014" s="13" t="s">
        <v>187</v>
      </c>
      <c r="F2014" s="13" t="s">
        <v>188</v>
      </c>
      <c r="G2014" s="13" t="s">
        <v>189</v>
      </c>
      <c r="H2014" s="13" t="s">
        <v>190</v>
      </c>
      <c r="I2014" s="13">
        <v>2013</v>
      </c>
    </row>
    <row r="2015" spans="1:9" x14ac:dyDescent="0.25">
      <c r="A2015" s="13" t="str">
        <f t="shared" si="31"/>
        <v xml:space="preserve">607-G      Gate,  6' x 10'  Double Aluminum </v>
      </c>
      <c r="B2015" s="13" t="s">
        <v>2408</v>
      </c>
      <c r="C2015" s="13" t="s">
        <v>2431</v>
      </c>
      <c r="D2015" s="13" t="s">
        <v>207</v>
      </c>
      <c r="E2015" s="13" t="s">
        <v>187</v>
      </c>
      <c r="F2015" s="13" t="s">
        <v>188</v>
      </c>
      <c r="G2015" s="13" t="s">
        <v>189</v>
      </c>
      <c r="H2015" s="13" t="s">
        <v>190</v>
      </c>
      <c r="I2015" s="13">
        <v>2014</v>
      </c>
    </row>
    <row r="2016" spans="1:9" x14ac:dyDescent="0.25">
      <c r="A2016" s="13" t="str">
        <f t="shared" si="31"/>
        <v xml:space="preserve">607-G      Gate,  6' x 10'  Double Chain Link </v>
      </c>
      <c r="B2016" s="13" t="s">
        <v>2408</v>
      </c>
      <c r="C2016" s="13" t="s">
        <v>2432</v>
      </c>
      <c r="D2016" s="13" t="s">
        <v>207</v>
      </c>
      <c r="E2016" s="13" t="s">
        <v>187</v>
      </c>
      <c r="F2016" s="13" t="s">
        <v>188</v>
      </c>
      <c r="G2016" s="13" t="s">
        <v>189</v>
      </c>
      <c r="H2016" s="13" t="s">
        <v>190</v>
      </c>
      <c r="I2016" s="13">
        <v>2015</v>
      </c>
    </row>
    <row r="2017" spans="1:9" x14ac:dyDescent="0.25">
      <c r="A2017" s="13" t="str">
        <f t="shared" si="31"/>
        <v xml:space="preserve">607-G      Gate,  6' x 10'  Double Galvanized Metal </v>
      </c>
      <c r="B2017" s="13" t="s">
        <v>2408</v>
      </c>
      <c r="C2017" s="13" t="s">
        <v>2433</v>
      </c>
      <c r="D2017" s="13" t="s">
        <v>207</v>
      </c>
      <c r="E2017" s="13" t="s">
        <v>187</v>
      </c>
      <c r="F2017" s="13" t="s">
        <v>188</v>
      </c>
      <c r="G2017" s="13" t="s">
        <v>189</v>
      </c>
      <c r="H2017" s="13" t="s">
        <v>190</v>
      </c>
      <c r="I2017" s="13">
        <v>2016</v>
      </c>
    </row>
    <row r="2018" spans="1:9" x14ac:dyDescent="0.25">
      <c r="A2018" s="13" t="str">
        <f t="shared" si="31"/>
        <v xml:space="preserve">607-G      Gate,  6' x 10'  Galvanized Metal </v>
      </c>
      <c r="B2018" s="13" t="s">
        <v>2408</v>
      </c>
      <c r="C2018" s="13" t="s">
        <v>2434</v>
      </c>
      <c r="D2018" s="13" t="s">
        <v>207</v>
      </c>
      <c r="E2018" s="13" t="s">
        <v>187</v>
      </c>
      <c r="F2018" s="13" t="s">
        <v>188</v>
      </c>
      <c r="G2018" s="13" t="s">
        <v>189</v>
      </c>
      <c r="H2018" s="13" t="s">
        <v>190</v>
      </c>
      <c r="I2018" s="13">
        <v>2017</v>
      </c>
    </row>
    <row r="2019" spans="1:9" x14ac:dyDescent="0.25">
      <c r="A2019" s="13" t="str">
        <f t="shared" si="31"/>
        <v xml:space="preserve">607-G      Gate,  6' x 12'  Aluminum </v>
      </c>
      <c r="B2019" s="13" t="s">
        <v>2408</v>
      </c>
      <c r="C2019" s="13" t="s">
        <v>2435</v>
      </c>
      <c r="D2019" s="13" t="s">
        <v>207</v>
      </c>
      <c r="E2019" s="13" t="s">
        <v>187</v>
      </c>
      <c r="F2019" s="13" t="s">
        <v>188</v>
      </c>
      <c r="G2019" s="13" t="s">
        <v>189</v>
      </c>
      <c r="H2019" s="13" t="s">
        <v>190</v>
      </c>
      <c r="I2019" s="13">
        <v>2018</v>
      </c>
    </row>
    <row r="2020" spans="1:9" x14ac:dyDescent="0.25">
      <c r="A2020" s="13" t="str">
        <f t="shared" si="31"/>
        <v xml:space="preserve">607-G      Gate,  6' x 12'  Chain Link </v>
      </c>
      <c r="B2020" s="13" t="s">
        <v>2408</v>
      </c>
      <c r="C2020" s="13" t="s">
        <v>2436</v>
      </c>
      <c r="D2020" s="13" t="s">
        <v>207</v>
      </c>
      <c r="E2020" s="13" t="s">
        <v>187</v>
      </c>
      <c r="F2020" s="13" t="s">
        <v>188</v>
      </c>
      <c r="G2020" s="13" t="s">
        <v>189</v>
      </c>
      <c r="H2020" s="13" t="s">
        <v>190</v>
      </c>
      <c r="I2020" s="13">
        <v>2019</v>
      </c>
    </row>
    <row r="2021" spans="1:9" x14ac:dyDescent="0.25">
      <c r="A2021" s="13" t="str">
        <f t="shared" si="31"/>
        <v xml:space="preserve">607-G      Gate,  6' x 12'  Double Aluminum </v>
      </c>
      <c r="B2021" s="13" t="s">
        <v>2408</v>
      </c>
      <c r="C2021" s="13" t="s">
        <v>2437</v>
      </c>
      <c r="D2021" s="13" t="s">
        <v>207</v>
      </c>
      <c r="E2021" s="13" t="s">
        <v>187</v>
      </c>
      <c r="F2021" s="13" t="s">
        <v>188</v>
      </c>
      <c r="G2021" s="13" t="s">
        <v>189</v>
      </c>
      <c r="H2021" s="13" t="s">
        <v>190</v>
      </c>
      <c r="I2021" s="13">
        <v>2020</v>
      </c>
    </row>
    <row r="2022" spans="1:9" x14ac:dyDescent="0.25">
      <c r="A2022" s="13" t="str">
        <f t="shared" si="31"/>
        <v xml:space="preserve">607-G      Gate,  6' x 12'  Double Chain Link </v>
      </c>
      <c r="B2022" s="13" t="s">
        <v>2408</v>
      </c>
      <c r="C2022" s="13" t="s">
        <v>2438</v>
      </c>
      <c r="D2022" s="13" t="s">
        <v>207</v>
      </c>
      <c r="E2022" s="13" t="s">
        <v>187</v>
      </c>
      <c r="F2022" s="13" t="s">
        <v>188</v>
      </c>
      <c r="G2022" s="13" t="s">
        <v>189</v>
      </c>
      <c r="H2022" s="13" t="s">
        <v>190</v>
      </c>
      <c r="I2022" s="13">
        <v>2021</v>
      </c>
    </row>
    <row r="2023" spans="1:9" x14ac:dyDescent="0.25">
      <c r="A2023" s="13" t="str">
        <f t="shared" si="31"/>
        <v xml:space="preserve">607-G      Gate,  6' x 12'  Double Galvanized Metal </v>
      </c>
      <c r="B2023" s="13" t="s">
        <v>2408</v>
      </c>
      <c r="C2023" s="13" t="s">
        <v>2439</v>
      </c>
      <c r="D2023" s="13" t="s">
        <v>207</v>
      </c>
      <c r="E2023" s="13" t="s">
        <v>187</v>
      </c>
      <c r="F2023" s="13" t="s">
        <v>188</v>
      </c>
      <c r="G2023" s="13" t="s">
        <v>189</v>
      </c>
      <c r="H2023" s="13" t="s">
        <v>190</v>
      </c>
      <c r="I2023" s="13">
        <v>2022</v>
      </c>
    </row>
    <row r="2024" spans="1:9" x14ac:dyDescent="0.25">
      <c r="A2024" s="13" t="str">
        <f t="shared" si="31"/>
        <v xml:space="preserve">607-G      Gate,  6' x 12'  Galvanized Metal </v>
      </c>
      <c r="B2024" s="13" t="s">
        <v>2408</v>
      </c>
      <c r="C2024" s="13" t="s">
        <v>2440</v>
      </c>
      <c r="D2024" s="13" t="s">
        <v>207</v>
      </c>
      <c r="E2024" s="13" t="s">
        <v>187</v>
      </c>
      <c r="F2024" s="13" t="s">
        <v>188</v>
      </c>
      <c r="G2024" s="13" t="s">
        <v>189</v>
      </c>
      <c r="H2024" s="13" t="s">
        <v>190</v>
      </c>
      <c r="I2024" s="13">
        <v>2023</v>
      </c>
    </row>
    <row r="2025" spans="1:9" x14ac:dyDescent="0.25">
      <c r="A2025" s="13" t="str">
        <f t="shared" si="31"/>
        <v xml:space="preserve">607-G      Gate, 10' x  6'  Aluminum </v>
      </c>
      <c r="B2025" s="13" t="s">
        <v>2408</v>
      </c>
      <c r="C2025" s="13" t="s">
        <v>2441</v>
      </c>
      <c r="D2025" s="13" t="s">
        <v>207</v>
      </c>
      <c r="E2025" s="13" t="s">
        <v>187</v>
      </c>
      <c r="F2025" s="13" t="s">
        <v>188</v>
      </c>
      <c r="G2025" s="13" t="s">
        <v>189</v>
      </c>
      <c r="H2025" s="13" t="s">
        <v>190</v>
      </c>
      <c r="I2025" s="13">
        <v>2024</v>
      </c>
    </row>
    <row r="2026" spans="1:9" x14ac:dyDescent="0.25">
      <c r="A2026" s="13" t="str">
        <f t="shared" si="31"/>
        <v xml:space="preserve">607-G      Gate, 10' x  6'  Chain Link </v>
      </c>
      <c r="B2026" s="13" t="s">
        <v>2408</v>
      </c>
      <c r="C2026" s="13" t="s">
        <v>2442</v>
      </c>
      <c r="D2026" s="13" t="s">
        <v>207</v>
      </c>
      <c r="E2026" s="13" t="s">
        <v>187</v>
      </c>
      <c r="F2026" s="13" t="s">
        <v>188</v>
      </c>
      <c r="G2026" s="13" t="s">
        <v>189</v>
      </c>
      <c r="H2026" s="13" t="s">
        <v>190</v>
      </c>
      <c r="I2026" s="13">
        <v>2025</v>
      </c>
    </row>
    <row r="2027" spans="1:9" x14ac:dyDescent="0.25">
      <c r="A2027" s="13" t="str">
        <f t="shared" si="31"/>
        <v xml:space="preserve">607-G      Gate, 10' x  6'  Double Aluminum </v>
      </c>
      <c r="B2027" s="13" t="s">
        <v>2408</v>
      </c>
      <c r="C2027" s="13" t="s">
        <v>2443</v>
      </c>
      <c r="D2027" s="13" t="s">
        <v>207</v>
      </c>
      <c r="E2027" s="13" t="s">
        <v>187</v>
      </c>
      <c r="F2027" s="13" t="s">
        <v>188</v>
      </c>
      <c r="G2027" s="13" t="s">
        <v>189</v>
      </c>
      <c r="H2027" s="13" t="s">
        <v>190</v>
      </c>
      <c r="I2027" s="13">
        <v>2026</v>
      </c>
    </row>
    <row r="2028" spans="1:9" x14ac:dyDescent="0.25">
      <c r="A2028" s="13" t="str">
        <f t="shared" si="31"/>
        <v xml:space="preserve">607-G      Gate, 10' x  6'  Double Chain Link </v>
      </c>
      <c r="B2028" s="13" t="s">
        <v>2408</v>
      </c>
      <c r="C2028" s="13" t="s">
        <v>2444</v>
      </c>
      <c r="D2028" s="13" t="s">
        <v>207</v>
      </c>
      <c r="E2028" s="13" t="s">
        <v>187</v>
      </c>
      <c r="F2028" s="13" t="s">
        <v>188</v>
      </c>
      <c r="G2028" s="13" t="s">
        <v>189</v>
      </c>
      <c r="H2028" s="13" t="s">
        <v>190</v>
      </c>
      <c r="I2028" s="13">
        <v>2027</v>
      </c>
    </row>
    <row r="2029" spans="1:9" x14ac:dyDescent="0.25">
      <c r="A2029" s="13" t="str">
        <f t="shared" si="31"/>
        <v xml:space="preserve">607-G      Gate, 10' x  6'  Double Galvanized Metal </v>
      </c>
      <c r="B2029" s="13" t="s">
        <v>2408</v>
      </c>
      <c r="C2029" s="13" t="s">
        <v>2445</v>
      </c>
      <c r="D2029" s="13" t="s">
        <v>207</v>
      </c>
      <c r="E2029" s="13" t="s">
        <v>187</v>
      </c>
      <c r="F2029" s="13" t="s">
        <v>188</v>
      </c>
      <c r="G2029" s="13" t="s">
        <v>189</v>
      </c>
      <c r="H2029" s="13" t="s">
        <v>190</v>
      </c>
      <c r="I2029" s="13">
        <v>2028</v>
      </c>
    </row>
    <row r="2030" spans="1:9" x14ac:dyDescent="0.25">
      <c r="A2030" s="13" t="str">
        <f t="shared" si="31"/>
        <v xml:space="preserve">607-G      Gate, 10' x  6'  Galvanized Metal </v>
      </c>
      <c r="B2030" s="13" t="s">
        <v>2408</v>
      </c>
      <c r="C2030" s="13" t="s">
        <v>2446</v>
      </c>
      <c r="D2030" s="13" t="s">
        <v>207</v>
      </c>
      <c r="E2030" s="13" t="s">
        <v>187</v>
      </c>
      <c r="F2030" s="13" t="s">
        <v>188</v>
      </c>
      <c r="G2030" s="13" t="s">
        <v>189</v>
      </c>
      <c r="H2030" s="13" t="s">
        <v>190</v>
      </c>
      <c r="I2030" s="13">
        <v>2029</v>
      </c>
    </row>
    <row r="2031" spans="1:9" x14ac:dyDescent="0.25">
      <c r="A2031" s="13" t="str">
        <f t="shared" si="31"/>
        <v xml:space="preserve">607-G      Gate, 10' x  8'  Aluminum </v>
      </c>
      <c r="B2031" s="13" t="s">
        <v>2408</v>
      </c>
      <c r="C2031" s="13" t="s">
        <v>2447</v>
      </c>
      <c r="D2031" s="13" t="s">
        <v>207</v>
      </c>
      <c r="E2031" s="13" t="s">
        <v>187</v>
      </c>
      <c r="F2031" s="13" t="s">
        <v>188</v>
      </c>
      <c r="G2031" s="13" t="s">
        <v>189</v>
      </c>
      <c r="H2031" s="13" t="s">
        <v>190</v>
      </c>
      <c r="I2031" s="13">
        <v>2030</v>
      </c>
    </row>
    <row r="2032" spans="1:9" x14ac:dyDescent="0.25">
      <c r="A2032" s="13" t="str">
        <f t="shared" si="31"/>
        <v xml:space="preserve">607-G      Gate, 10' x  8'  Chain Link </v>
      </c>
      <c r="B2032" s="13" t="s">
        <v>2408</v>
      </c>
      <c r="C2032" s="13" t="s">
        <v>2448</v>
      </c>
      <c r="D2032" s="13" t="s">
        <v>207</v>
      </c>
      <c r="E2032" s="13" t="s">
        <v>187</v>
      </c>
      <c r="F2032" s="13" t="s">
        <v>188</v>
      </c>
      <c r="G2032" s="13" t="s">
        <v>189</v>
      </c>
      <c r="H2032" s="13" t="s">
        <v>190</v>
      </c>
      <c r="I2032" s="13">
        <v>2031</v>
      </c>
    </row>
    <row r="2033" spans="1:9" x14ac:dyDescent="0.25">
      <c r="A2033" s="13" t="str">
        <f t="shared" si="31"/>
        <v xml:space="preserve">607-G      Gate, 10' x  8'  Double Aluminum </v>
      </c>
      <c r="B2033" s="13" t="s">
        <v>2408</v>
      </c>
      <c r="C2033" s="13" t="s">
        <v>2449</v>
      </c>
      <c r="D2033" s="13" t="s">
        <v>207</v>
      </c>
      <c r="E2033" s="13" t="s">
        <v>187</v>
      </c>
      <c r="F2033" s="13" t="s">
        <v>188</v>
      </c>
      <c r="G2033" s="13" t="s">
        <v>189</v>
      </c>
      <c r="H2033" s="13" t="s">
        <v>190</v>
      </c>
      <c r="I2033" s="13">
        <v>2032</v>
      </c>
    </row>
    <row r="2034" spans="1:9" x14ac:dyDescent="0.25">
      <c r="A2034" s="13" t="str">
        <f t="shared" si="31"/>
        <v xml:space="preserve">607-G      Gate, 10' x  8'  Double Chain Link </v>
      </c>
      <c r="B2034" s="13" t="s">
        <v>2408</v>
      </c>
      <c r="C2034" s="13" t="s">
        <v>2450</v>
      </c>
      <c r="D2034" s="13" t="s">
        <v>207</v>
      </c>
      <c r="E2034" s="13" t="s">
        <v>187</v>
      </c>
      <c r="F2034" s="13" t="s">
        <v>188</v>
      </c>
      <c r="G2034" s="13" t="s">
        <v>189</v>
      </c>
      <c r="H2034" s="13" t="s">
        <v>190</v>
      </c>
      <c r="I2034" s="13">
        <v>2033</v>
      </c>
    </row>
    <row r="2035" spans="1:9" x14ac:dyDescent="0.25">
      <c r="A2035" s="13" t="str">
        <f t="shared" si="31"/>
        <v xml:space="preserve">607-G      Gate, 10' x  8'  Double Galvanized Metal </v>
      </c>
      <c r="B2035" s="13" t="s">
        <v>2408</v>
      </c>
      <c r="C2035" s="13" t="s">
        <v>2451</v>
      </c>
      <c r="D2035" s="13" t="s">
        <v>207</v>
      </c>
      <c r="E2035" s="13" t="s">
        <v>187</v>
      </c>
      <c r="F2035" s="13" t="s">
        <v>188</v>
      </c>
      <c r="G2035" s="13" t="s">
        <v>189</v>
      </c>
      <c r="H2035" s="13" t="s">
        <v>190</v>
      </c>
      <c r="I2035" s="13">
        <v>2034</v>
      </c>
    </row>
    <row r="2036" spans="1:9" x14ac:dyDescent="0.25">
      <c r="A2036" s="13" t="str">
        <f t="shared" si="31"/>
        <v xml:space="preserve">607-G      Gate, 10' x  8'  Galvanized Metal </v>
      </c>
      <c r="B2036" s="13" t="s">
        <v>2408</v>
      </c>
      <c r="C2036" s="13" t="s">
        <v>2452</v>
      </c>
      <c r="D2036" s="13" t="s">
        <v>207</v>
      </c>
      <c r="E2036" s="13" t="s">
        <v>187</v>
      </c>
      <c r="F2036" s="13" t="s">
        <v>188</v>
      </c>
      <c r="G2036" s="13" t="s">
        <v>189</v>
      </c>
      <c r="H2036" s="13" t="s">
        <v>190</v>
      </c>
      <c r="I2036" s="13">
        <v>2035</v>
      </c>
    </row>
    <row r="2037" spans="1:9" x14ac:dyDescent="0.25">
      <c r="A2037" s="13" t="str">
        <f t="shared" si="31"/>
        <v xml:space="preserve">607-G      Gate, 10' x 10'  Aluminum </v>
      </c>
      <c r="B2037" s="13" t="s">
        <v>2408</v>
      </c>
      <c r="C2037" s="13" t="s">
        <v>2453</v>
      </c>
      <c r="D2037" s="13" t="s">
        <v>207</v>
      </c>
      <c r="E2037" s="13" t="s">
        <v>187</v>
      </c>
      <c r="F2037" s="13" t="s">
        <v>188</v>
      </c>
      <c r="G2037" s="13" t="s">
        <v>189</v>
      </c>
      <c r="H2037" s="13" t="s">
        <v>190</v>
      </c>
      <c r="I2037" s="13">
        <v>2036</v>
      </c>
    </row>
    <row r="2038" spans="1:9" x14ac:dyDescent="0.25">
      <c r="A2038" s="13" t="str">
        <f t="shared" si="31"/>
        <v xml:space="preserve">607-G      Gate, 10' x 10'  Chain Link </v>
      </c>
      <c r="B2038" s="13" t="s">
        <v>2408</v>
      </c>
      <c r="C2038" s="13" t="s">
        <v>2454</v>
      </c>
      <c r="D2038" s="13" t="s">
        <v>207</v>
      </c>
      <c r="E2038" s="13" t="s">
        <v>187</v>
      </c>
      <c r="F2038" s="13" t="s">
        <v>188</v>
      </c>
      <c r="G2038" s="13" t="s">
        <v>189</v>
      </c>
      <c r="H2038" s="13" t="s">
        <v>190</v>
      </c>
      <c r="I2038" s="13">
        <v>2037</v>
      </c>
    </row>
    <row r="2039" spans="1:9" x14ac:dyDescent="0.25">
      <c r="A2039" s="13" t="str">
        <f t="shared" si="31"/>
        <v xml:space="preserve">607-G      Gate, 10' x 10'  Double Aluminum </v>
      </c>
      <c r="B2039" s="13" t="s">
        <v>2408</v>
      </c>
      <c r="C2039" s="13" t="s">
        <v>2455</v>
      </c>
      <c r="D2039" s="13" t="s">
        <v>207</v>
      </c>
      <c r="E2039" s="13" t="s">
        <v>187</v>
      </c>
      <c r="F2039" s="13" t="s">
        <v>188</v>
      </c>
      <c r="G2039" s="13" t="s">
        <v>189</v>
      </c>
      <c r="H2039" s="13" t="s">
        <v>190</v>
      </c>
      <c r="I2039" s="13">
        <v>2038</v>
      </c>
    </row>
    <row r="2040" spans="1:9" x14ac:dyDescent="0.25">
      <c r="A2040" s="13" t="str">
        <f t="shared" si="31"/>
        <v xml:space="preserve">607-G      Gate, 10' x 10'  Double Chain Link </v>
      </c>
      <c r="B2040" s="13" t="s">
        <v>2408</v>
      </c>
      <c r="C2040" s="13" t="s">
        <v>2456</v>
      </c>
      <c r="D2040" s="13" t="s">
        <v>207</v>
      </c>
      <c r="E2040" s="13" t="s">
        <v>187</v>
      </c>
      <c r="F2040" s="13" t="s">
        <v>188</v>
      </c>
      <c r="G2040" s="13" t="s">
        <v>189</v>
      </c>
      <c r="H2040" s="13" t="s">
        <v>190</v>
      </c>
      <c r="I2040" s="13">
        <v>2039</v>
      </c>
    </row>
    <row r="2041" spans="1:9" x14ac:dyDescent="0.25">
      <c r="A2041" s="13" t="str">
        <f t="shared" si="31"/>
        <v xml:space="preserve">607-G      Gate, 10' x 10'  Double Galvanized Metal </v>
      </c>
      <c r="B2041" s="13" t="s">
        <v>2408</v>
      </c>
      <c r="C2041" s="13" t="s">
        <v>2457</v>
      </c>
      <c r="D2041" s="13" t="s">
        <v>207</v>
      </c>
      <c r="E2041" s="13" t="s">
        <v>187</v>
      </c>
      <c r="F2041" s="13" t="s">
        <v>188</v>
      </c>
      <c r="G2041" s="13" t="s">
        <v>189</v>
      </c>
      <c r="H2041" s="13" t="s">
        <v>190</v>
      </c>
      <c r="I2041" s="13">
        <v>2040</v>
      </c>
    </row>
    <row r="2042" spans="1:9" x14ac:dyDescent="0.25">
      <c r="A2042" s="13" t="str">
        <f t="shared" si="31"/>
        <v xml:space="preserve">607-G      Gate, 10' x 10'  Galvanized Metal </v>
      </c>
      <c r="B2042" s="13" t="s">
        <v>2408</v>
      </c>
      <c r="C2042" s="13" t="s">
        <v>2458</v>
      </c>
      <c r="D2042" s="13" t="s">
        <v>207</v>
      </c>
      <c r="E2042" s="13" t="s">
        <v>187</v>
      </c>
      <c r="F2042" s="13" t="s">
        <v>188</v>
      </c>
      <c r="G2042" s="13" t="s">
        <v>189</v>
      </c>
      <c r="H2042" s="13" t="s">
        <v>190</v>
      </c>
      <c r="I2042" s="13">
        <v>2041</v>
      </c>
    </row>
    <row r="2043" spans="1:9" x14ac:dyDescent="0.25">
      <c r="A2043" s="13" t="str">
        <f t="shared" si="31"/>
        <v xml:space="preserve">607-G      Gate, 10' x 12'  Aluminum </v>
      </c>
      <c r="B2043" s="13" t="s">
        <v>2408</v>
      </c>
      <c r="C2043" s="13" t="s">
        <v>2459</v>
      </c>
      <c r="D2043" s="13" t="s">
        <v>207</v>
      </c>
      <c r="E2043" s="13" t="s">
        <v>187</v>
      </c>
      <c r="F2043" s="13" t="s">
        <v>188</v>
      </c>
      <c r="G2043" s="13" t="s">
        <v>189</v>
      </c>
      <c r="H2043" s="13" t="s">
        <v>190</v>
      </c>
      <c r="I2043" s="13">
        <v>2042</v>
      </c>
    </row>
    <row r="2044" spans="1:9" x14ac:dyDescent="0.25">
      <c r="A2044" s="13" t="str">
        <f t="shared" si="31"/>
        <v xml:space="preserve">607-G      Gate, 10' x 12'  Chain Link </v>
      </c>
      <c r="B2044" s="13" t="s">
        <v>2408</v>
      </c>
      <c r="C2044" s="13" t="s">
        <v>2460</v>
      </c>
      <c r="D2044" s="13" t="s">
        <v>207</v>
      </c>
      <c r="E2044" s="13" t="s">
        <v>187</v>
      </c>
      <c r="F2044" s="13" t="s">
        <v>188</v>
      </c>
      <c r="G2044" s="13" t="s">
        <v>189</v>
      </c>
      <c r="H2044" s="13" t="s">
        <v>190</v>
      </c>
      <c r="I2044" s="13">
        <v>2043</v>
      </c>
    </row>
    <row r="2045" spans="1:9" x14ac:dyDescent="0.25">
      <c r="A2045" s="13" t="str">
        <f t="shared" si="31"/>
        <v xml:space="preserve">607-G      Gate, 10' x 12'  Double Aluminum </v>
      </c>
      <c r="B2045" s="13" t="s">
        <v>2408</v>
      </c>
      <c r="C2045" s="13" t="s">
        <v>2461</v>
      </c>
      <c r="D2045" s="13" t="s">
        <v>207</v>
      </c>
      <c r="E2045" s="13" t="s">
        <v>187</v>
      </c>
      <c r="F2045" s="13" t="s">
        <v>188</v>
      </c>
      <c r="G2045" s="13" t="s">
        <v>189</v>
      </c>
      <c r="H2045" s="13" t="s">
        <v>190</v>
      </c>
      <c r="I2045" s="13">
        <v>2044</v>
      </c>
    </row>
    <row r="2046" spans="1:9" x14ac:dyDescent="0.25">
      <c r="A2046" s="13" t="str">
        <f t="shared" si="31"/>
        <v xml:space="preserve">607-G      Gate, 10' x 12'  Double Chain Link </v>
      </c>
      <c r="B2046" s="13" t="s">
        <v>2408</v>
      </c>
      <c r="C2046" s="13" t="s">
        <v>2462</v>
      </c>
      <c r="D2046" s="13" t="s">
        <v>207</v>
      </c>
      <c r="E2046" s="13" t="s">
        <v>187</v>
      </c>
      <c r="F2046" s="13" t="s">
        <v>188</v>
      </c>
      <c r="G2046" s="13" t="s">
        <v>189</v>
      </c>
      <c r="H2046" s="13" t="s">
        <v>190</v>
      </c>
      <c r="I2046" s="13">
        <v>2045</v>
      </c>
    </row>
    <row r="2047" spans="1:9" x14ac:dyDescent="0.25">
      <c r="A2047" s="13" t="str">
        <f t="shared" si="31"/>
        <v xml:space="preserve">607-G      Gate, 10' x 12'  Double Galvanized Metal </v>
      </c>
      <c r="B2047" s="13" t="s">
        <v>2408</v>
      </c>
      <c r="C2047" s="13" t="s">
        <v>2463</v>
      </c>
      <c r="D2047" s="13" t="s">
        <v>207</v>
      </c>
      <c r="E2047" s="13" t="s">
        <v>187</v>
      </c>
      <c r="F2047" s="13" t="s">
        <v>188</v>
      </c>
      <c r="G2047" s="13" t="s">
        <v>189</v>
      </c>
      <c r="H2047" s="13" t="s">
        <v>190</v>
      </c>
      <c r="I2047" s="13">
        <v>2046</v>
      </c>
    </row>
    <row r="2048" spans="1:9" x14ac:dyDescent="0.25">
      <c r="A2048" s="13" t="str">
        <f t="shared" si="31"/>
        <v xml:space="preserve">607-G      Gate, 10' x 12'  Galvanized Metal </v>
      </c>
      <c r="B2048" s="13" t="s">
        <v>2408</v>
      </c>
      <c r="C2048" s="13" t="s">
        <v>2464</v>
      </c>
      <c r="D2048" s="13" t="s">
        <v>207</v>
      </c>
      <c r="E2048" s="13" t="s">
        <v>187</v>
      </c>
      <c r="F2048" s="13" t="s">
        <v>188</v>
      </c>
      <c r="G2048" s="13" t="s">
        <v>189</v>
      </c>
      <c r="H2048" s="13" t="s">
        <v>190</v>
      </c>
      <c r="I2048" s="13">
        <v>2047</v>
      </c>
    </row>
    <row r="2049" spans="1:9" x14ac:dyDescent="0.25">
      <c r="A2049" s="13" t="str">
        <f t="shared" si="31"/>
        <v xml:space="preserve">607-G      Gate, 12' x  6'  Aluminum </v>
      </c>
      <c r="B2049" s="13" t="s">
        <v>2408</v>
      </c>
      <c r="C2049" s="13" t="s">
        <v>2465</v>
      </c>
      <c r="D2049" s="13" t="s">
        <v>207</v>
      </c>
      <c r="E2049" s="13" t="s">
        <v>187</v>
      </c>
      <c r="F2049" s="13" t="s">
        <v>188</v>
      </c>
      <c r="G2049" s="13" t="s">
        <v>189</v>
      </c>
      <c r="H2049" s="13" t="s">
        <v>190</v>
      </c>
      <c r="I2049" s="13">
        <v>2048</v>
      </c>
    </row>
    <row r="2050" spans="1:9" x14ac:dyDescent="0.25">
      <c r="A2050" s="13" t="str">
        <f t="shared" si="31"/>
        <v xml:space="preserve">607-G      Gate, 12' x  6'  Chain Link </v>
      </c>
      <c r="B2050" s="13" t="s">
        <v>2408</v>
      </c>
      <c r="C2050" s="13" t="s">
        <v>2466</v>
      </c>
      <c r="D2050" s="13" t="s">
        <v>207</v>
      </c>
      <c r="E2050" s="13" t="s">
        <v>187</v>
      </c>
      <c r="F2050" s="13" t="s">
        <v>188</v>
      </c>
      <c r="G2050" s="13" t="s">
        <v>189</v>
      </c>
      <c r="H2050" s="13" t="s">
        <v>190</v>
      </c>
      <c r="I2050" s="13">
        <v>2049</v>
      </c>
    </row>
    <row r="2051" spans="1:9" x14ac:dyDescent="0.25">
      <c r="A2051" s="13" t="str">
        <f t="shared" si="31"/>
        <v xml:space="preserve">607-G      Gate, 12' x  6'  Chain Link With Top Guard </v>
      </c>
      <c r="B2051" s="13" t="s">
        <v>2408</v>
      </c>
      <c r="C2051" s="13" t="s">
        <v>2467</v>
      </c>
      <c r="D2051" s="13" t="s">
        <v>207</v>
      </c>
      <c r="E2051" s="13" t="s">
        <v>187</v>
      </c>
      <c r="F2051" s="13" t="s">
        <v>188</v>
      </c>
      <c r="G2051" s="13" t="s">
        <v>189</v>
      </c>
      <c r="H2051" s="13" t="s">
        <v>190</v>
      </c>
      <c r="I2051" s="13">
        <v>2050</v>
      </c>
    </row>
    <row r="2052" spans="1:9" x14ac:dyDescent="0.25">
      <c r="A2052" s="13" t="str">
        <f t="shared" ref="A2052:A2115" si="32">_xlfn.CONCAT(B2052," ", C2052)</f>
        <v xml:space="preserve">607-G      Gate, 12' x  6'  Double Aluminum </v>
      </c>
      <c r="B2052" s="13" t="s">
        <v>2408</v>
      </c>
      <c r="C2052" s="13" t="s">
        <v>2468</v>
      </c>
      <c r="D2052" s="13" t="s">
        <v>207</v>
      </c>
      <c r="E2052" s="13" t="s">
        <v>187</v>
      </c>
      <c r="F2052" s="13" t="s">
        <v>188</v>
      </c>
      <c r="G2052" s="13" t="s">
        <v>189</v>
      </c>
      <c r="H2052" s="13" t="s">
        <v>190</v>
      </c>
      <c r="I2052" s="13">
        <v>2051</v>
      </c>
    </row>
    <row r="2053" spans="1:9" x14ac:dyDescent="0.25">
      <c r="A2053" s="13" t="str">
        <f t="shared" si="32"/>
        <v xml:space="preserve">607-G      Gate, 12' x  6'  Double Chain Link </v>
      </c>
      <c r="B2053" s="13" t="s">
        <v>2408</v>
      </c>
      <c r="C2053" s="13" t="s">
        <v>2469</v>
      </c>
      <c r="D2053" s="13" t="s">
        <v>207</v>
      </c>
      <c r="E2053" s="13" t="s">
        <v>187</v>
      </c>
      <c r="F2053" s="13" t="s">
        <v>188</v>
      </c>
      <c r="G2053" s="13" t="s">
        <v>189</v>
      </c>
      <c r="H2053" s="13" t="s">
        <v>190</v>
      </c>
      <c r="I2053" s="13">
        <v>2052</v>
      </c>
    </row>
    <row r="2054" spans="1:9" x14ac:dyDescent="0.25">
      <c r="A2054" s="13" t="str">
        <f t="shared" si="32"/>
        <v xml:space="preserve">607-G      Gate, 12' x  6'  Double Chain Link with Top Guard </v>
      </c>
      <c r="B2054" s="13" t="s">
        <v>2408</v>
      </c>
      <c r="C2054" s="13" t="s">
        <v>2470</v>
      </c>
      <c r="D2054" s="13" t="s">
        <v>207</v>
      </c>
      <c r="E2054" s="13" t="s">
        <v>187</v>
      </c>
      <c r="F2054" s="13" t="s">
        <v>188</v>
      </c>
      <c r="G2054" s="13" t="s">
        <v>189</v>
      </c>
      <c r="H2054" s="13" t="s">
        <v>190</v>
      </c>
      <c r="I2054" s="13">
        <v>2053</v>
      </c>
    </row>
    <row r="2055" spans="1:9" x14ac:dyDescent="0.25">
      <c r="A2055" s="13" t="str">
        <f t="shared" si="32"/>
        <v xml:space="preserve">607-G      Gate, 12' x  6'  Double Galvanized Metal </v>
      </c>
      <c r="B2055" s="13" t="s">
        <v>2408</v>
      </c>
      <c r="C2055" s="13" t="s">
        <v>2471</v>
      </c>
      <c r="D2055" s="13" t="s">
        <v>207</v>
      </c>
      <c r="E2055" s="13" t="s">
        <v>187</v>
      </c>
      <c r="F2055" s="13" t="s">
        <v>188</v>
      </c>
      <c r="G2055" s="13" t="s">
        <v>189</v>
      </c>
      <c r="H2055" s="13" t="s">
        <v>190</v>
      </c>
      <c r="I2055" s="13">
        <v>2054</v>
      </c>
    </row>
    <row r="2056" spans="1:9" x14ac:dyDescent="0.25">
      <c r="A2056" s="13" t="str">
        <f t="shared" si="32"/>
        <v xml:space="preserve">607-G      Gate, 12' x  6'  Galvanized Metal </v>
      </c>
      <c r="B2056" s="13" t="s">
        <v>2408</v>
      </c>
      <c r="C2056" s="13" t="s">
        <v>2472</v>
      </c>
      <c r="D2056" s="13" t="s">
        <v>207</v>
      </c>
      <c r="E2056" s="13" t="s">
        <v>187</v>
      </c>
      <c r="F2056" s="13" t="s">
        <v>188</v>
      </c>
      <c r="G2056" s="13" t="s">
        <v>189</v>
      </c>
      <c r="H2056" s="13" t="s">
        <v>190</v>
      </c>
      <c r="I2056" s="13">
        <v>2055</v>
      </c>
    </row>
    <row r="2057" spans="1:9" x14ac:dyDescent="0.25">
      <c r="A2057" s="13" t="str">
        <f t="shared" si="32"/>
        <v xml:space="preserve">607-G      Gate, 12' x  8'  Aluminum </v>
      </c>
      <c r="B2057" s="13" t="s">
        <v>2408</v>
      </c>
      <c r="C2057" s="13" t="s">
        <v>2473</v>
      </c>
      <c r="D2057" s="13" t="s">
        <v>207</v>
      </c>
      <c r="E2057" s="13" t="s">
        <v>187</v>
      </c>
      <c r="F2057" s="13" t="s">
        <v>188</v>
      </c>
      <c r="G2057" s="13" t="s">
        <v>189</v>
      </c>
      <c r="H2057" s="13" t="s">
        <v>190</v>
      </c>
      <c r="I2057" s="13">
        <v>2056</v>
      </c>
    </row>
    <row r="2058" spans="1:9" x14ac:dyDescent="0.25">
      <c r="A2058" s="13" t="str">
        <f t="shared" si="32"/>
        <v xml:space="preserve">607-G      Gate, 12' x  8'  Chain Link </v>
      </c>
      <c r="B2058" s="13" t="s">
        <v>2408</v>
      </c>
      <c r="C2058" s="13" t="s">
        <v>2474</v>
      </c>
      <c r="D2058" s="13" t="s">
        <v>207</v>
      </c>
      <c r="E2058" s="13" t="s">
        <v>187</v>
      </c>
      <c r="F2058" s="13" t="s">
        <v>188</v>
      </c>
      <c r="G2058" s="13" t="s">
        <v>189</v>
      </c>
      <c r="H2058" s="13" t="s">
        <v>190</v>
      </c>
      <c r="I2058" s="13">
        <v>2057</v>
      </c>
    </row>
    <row r="2059" spans="1:9" x14ac:dyDescent="0.25">
      <c r="A2059" s="13" t="str">
        <f t="shared" si="32"/>
        <v xml:space="preserve">607-G      Gate, 12' x  8'  Double Aluminum </v>
      </c>
      <c r="B2059" s="13" t="s">
        <v>2408</v>
      </c>
      <c r="C2059" s="13" t="s">
        <v>2475</v>
      </c>
      <c r="D2059" s="13" t="s">
        <v>207</v>
      </c>
      <c r="E2059" s="13" t="s">
        <v>187</v>
      </c>
      <c r="F2059" s="13" t="s">
        <v>188</v>
      </c>
      <c r="G2059" s="13" t="s">
        <v>189</v>
      </c>
      <c r="H2059" s="13" t="s">
        <v>190</v>
      </c>
      <c r="I2059" s="13">
        <v>2058</v>
      </c>
    </row>
    <row r="2060" spans="1:9" x14ac:dyDescent="0.25">
      <c r="A2060" s="13" t="str">
        <f t="shared" si="32"/>
        <v xml:space="preserve">607-G      Gate, 12' x  8'  Double Chain Link </v>
      </c>
      <c r="B2060" s="13" t="s">
        <v>2408</v>
      </c>
      <c r="C2060" s="13" t="s">
        <v>2476</v>
      </c>
      <c r="D2060" s="13" t="s">
        <v>207</v>
      </c>
      <c r="E2060" s="13" t="s">
        <v>187</v>
      </c>
      <c r="F2060" s="13" t="s">
        <v>188</v>
      </c>
      <c r="G2060" s="13" t="s">
        <v>189</v>
      </c>
      <c r="H2060" s="13" t="s">
        <v>190</v>
      </c>
      <c r="I2060" s="13">
        <v>2059</v>
      </c>
    </row>
    <row r="2061" spans="1:9" x14ac:dyDescent="0.25">
      <c r="A2061" s="13" t="str">
        <f t="shared" si="32"/>
        <v xml:space="preserve">607-G      Gate, 12' x  8'  Double Chain Link with Top Guard </v>
      </c>
      <c r="B2061" s="13" t="s">
        <v>2408</v>
      </c>
      <c r="C2061" s="13" t="s">
        <v>2477</v>
      </c>
      <c r="D2061" s="13" t="s">
        <v>207</v>
      </c>
      <c r="E2061" s="13" t="s">
        <v>187</v>
      </c>
      <c r="F2061" s="13" t="s">
        <v>188</v>
      </c>
      <c r="G2061" s="13" t="s">
        <v>189</v>
      </c>
      <c r="H2061" s="13" t="s">
        <v>190</v>
      </c>
      <c r="I2061" s="13">
        <v>2060</v>
      </c>
    </row>
    <row r="2062" spans="1:9" x14ac:dyDescent="0.25">
      <c r="A2062" s="13" t="str">
        <f t="shared" si="32"/>
        <v xml:space="preserve">607-G      Gate, 12' x  8'  Double Galvanized Metal </v>
      </c>
      <c r="B2062" s="13" t="s">
        <v>2408</v>
      </c>
      <c r="C2062" s="13" t="s">
        <v>2478</v>
      </c>
      <c r="D2062" s="13" t="s">
        <v>207</v>
      </c>
      <c r="E2062" s="13" t="s">
        <v>187</v>
      </c>
      <c r="F2062" s="13" t="s">
        <v>188</v>
      </c>
      <c r="G2062" s="13" t="s">
        <v>189</v>
      </c>
      <c r="H2062" s="13" t="s">
        <v>190</v>
      </c>
      <c r="I2062" s="13">
        <v>2061</v>
      </c>
    </row>
    <row r="2063" spans="1:9" x14ac:dyDescent="0.25">
      <c r="A2063" s="13" t="str">
        <f t="shared" si="32"/>
        <v xml:space="preserve">607-G      Gate, 12' x  8'  Galvanized Metal </v>
      </c>
      <c r="B2063" s="13" t="s">
        <v>2408</v>
      </c>
      <c r="C2063" s="13" t="s">
        <v>2479</v>
      </c>
      <c r="D2063" s="13" t="s">
        <v>207</v>
      </c>
      <c r="E2063" s="13" t="s">
        <v>187</v>
      </c>
      <c r="F2063" s="13" t="s">
        <v>188</v>
      </c>
      <c r="G2063" s="13" t="s">
        <v>189</v>
      </c>
      <c r="H2063" s="13" t="s">
        <v>190</v>
      </c>
      <c r="I2063" s="13">
        <v>2062</v>
      </c>
    </row>
    <row r="2064" spans="1:9" x14ac:dyDescent="0.25">
      <c r="A2064" s="13" t="str">
        <f t="shared" si="32"/>
        <v xml:space="preserve">607-G      Gate, 12' x 10'  Aluminum </v>
      </c>
      <c r="B2064" s="13" t="s">
        <v>2408</v>
      </c>
      <c r="C2064" s="13" t="s">
        <v>2480</v>
      </c>
      <c r="D2064" s="13" t="s">
        <v>207</v>
      </c>
      <c r="E2064" s="13" t="s">
        <v>187</v>
      </c>
      <c r="F2064" s="13" t="s">
        <v>188</v>
      </c>
      <c r="G2064" s="13" t="s">
        <v>189</v>
      </c>
      <c r="H2064" s="13" t="s">
        <v>190</v>
      </c>
      <c r="I2064" s="13">
        <v>2063</v>
      </c>
    </row>
    <row r="2065" spans="1:9" x14ac:dyDescent="0.25">
      <c r="A2065" s="13" t="str">
        <f t="shared" si="32"/>
        <v xml:space="preserve">607-G      Gate, 12' x 10'  Chain Link </v>
      </c>
      <c r="B2065" s="13" t="s">
        <v>2408</v>
      </c>
      <c r="C2065" s="13" t="s">
        <v>2481</v>
      </c>
      <c r="D2065" s="13" t="s">
        <v>207</v>
      </c>
      <c r="E2065" s="13" t="s">
        <v>187</v>
      </c>
      <c r="F2065" s="13" t="s">
        <v>188</v>
      </c>
      <c r="G2065" s="13" t="s">
        <v>189</v>
      </c>
      <c r="H2065" s="13" t="s">
        <v>190</v>
      </c>
      <c r="I2065" s="13">
        <v>2064</v>
      </c>
    </row>
    <row r="2066" spans="1:9" x14ac:dyDescent="0.25">
      <c r="A2066" s="13" t="str">
        <f t="shared" si="32"/>
        <v xml:space="preserve">607-G      Gate, 12' x 10'  Double Aluminum </v>
      </c>
      <c r="B2066" s="13" t="s">
        <v>2408</v>
      </c>
      <c r="C2066" s="13" t="s">
        <v>2482</v>
      </c>
      <c r="D2066" s="13" t="s">
        <v>207</v>
      </c>
      <c r="E2066" s="13" t="s">
        <v>187</v>
      </c>
      <c r="F2066" s="13" t="s">
        <v>188</v>
      </c>
      <c r="G2066" s="13" t="s">
        <v>189</v>
      </c>
      <c r="H2066" s="13" t="s">
        <v>190</v>
      </c>
      <c r="I2066" s="13">
        <v>2065</v>
      </c>
    </row>
    <row r="2067" spans="1:9" x14ac:dyDescent="0.25">
      <c r="A2067" s="13" t="str">
        <f t="shared" si="32"/>
        <v xml:space="preserve">607-G      Gate, 12' x 10'  Double Chain Link </v>
      </c>
      <c r="B2067" s="13" t="s">
        <v>2408</v>
      </c>
      <c r="C2067" s="13" t="s">
        <v>2483</v>
      </c>
      <c r="D2067" s="13" t="s">
        <v>207</v>
      </c>
      <c r="E2067" s="13" t="s">
        <v>187</v>
      </c>
      <c r="F2067" s="13" t="s">
        <v>188</v>
      </c>
      <c r="G2067" s="13" t="s">
        <v>189</v>
      </c>
      <c r="H2067" s="13" t="s">
        <v>190</v>
      </c>
      <c r="I2067" s="13">
        <v>2066</v>
      </c>
    </row>
    <row r="2068" spans="1:9" x14ac:dyDescent="0.25">
      <c r="A2068" s="13" t="str">
        <f t="shared" si="32"/>
        <v xml:space="preserve">607-G      Gate, 12' x 10'  Double Galvanized Metal </v>
      </c>
      <c r="B2068" s="13" t="s">
        <v>2408</v>
      </c>
      <c r="C2068" s="13" t="s">
        <v>2484</v>
      </c>
      <c r="D2068" s="13" t="s">
        <v>207</v>
      </c>
      <c r="E2068" s="13" t="s">
        <v>187</v>
      </c>
      <c r="F2068" s="13" t="s">
        <v>188</v>
      </c>
      <c r="G2068" s="13" t="s">
        <v>189</v>
      </c>
      <c r="H2068" s="13" t="s">
        <v>190</v>
      </c>
      <c r="I2068" s="13">
        <v>2067</v>
      </c>
    </row>
    <row r="2069" spans="1:9" x14ac:dyDescent="0.25">
      <c r="A2069" s="13" t="str">
        <f t="shared" si="32"/>
        <v xml:space="preserve">607-G      Gate, 12' x 10'  Galvanized Metal </v>
      </c>
      <c r="B2069" s="13" t="s">
        <v>2408</v>
      </c>
      <c r="C2069" s="13" t="s">
        <v>2485</v>
      </c>
      <c r="D2069" s="13" t="s">
        <v>207</v>
      </c>
      <c r="E2069" s="13" t="s">
        <v>187</v>
      </c>
      <c r="F2069" s="13" t="s">
        <v>188</v>
      </c>
      <c r="G2069" s="13" t="s">
        <v>189</v>
      </c>
      <c r="H2069" s="13" t="s">
        <v>190</v>
      </c>
      <c r="I2069" s="13">
        <v>2068</v>
      </c>
    </row>
    <row r="2070" spans="1:9" x14ac:dyDescent="0.25">
      <c r="A2070" s="13" t="str">
        <f t="shared" si="32"/>
        <v xml:space="preserve">607-G      Gate, 12' x 12'  Aluminum </v>
      </c>
      <c r="B2070" s="13" t="s">
        <v>2408</v>
      </c>
      <c r="C2070" s="13" t="s">
        <v>2486</v>
      </c>
      <c r="D2070" s="13" t="s">
        <v>207</v>
      </c>
      <c r="E2070" s="13" t="s">
        <v>187</v>
      </c>
      <c r="F2070" s="13" t="s">
        <v>188</v>
      </c>
      <c r="G2070" s="13" t="s">
        <v>189</v>
      </c>
      <c r="H2070" s="13" t="s">
        <v>190</v>
      </c>
      <c r="I2070" s="13">
        <v>2069</v>
      </c>
    </row>
    <row r="2071" spans="1:9" x14ac:dyDescent="0.25">
      <c r="A2071" s="13" t="str">
        <f t="shared" si="32"/>
        <v xml:space="preserve">607-G      Gate, 12' x 12'  Chain Link </v>
      </c>
      <c r="B2071" s="13" t="s">
        <v>2408</v>
      </c>
      <c r="C2071" s="13" t="s">
        <v>2487</v>
      </c>
      <c r="D2071" s="13" t="s">
        <v>207</v>
      </c>
      <c r="E2071" s="13" t="s">
        <v>187</v>
      </c>
      <c r="F2071" s="13" t="s">
        <v>188</v>
      </c>
      <c r="G2071" s="13" t="s">
        <v>189</v>
      </c>
      <c r="H2071" s="13" t="s">
        <v>190</v>
      </c>
      <c r="I2071" s="13">
        <v>2070</v>
      </c>
    </row>
    <row r="2072" spans="1:9" x14ac:dyDescent="0.25">
      <c r="A2072" s="13" t="str">
        <f t="shared" si="32"/>
        <v xml:space="preserve">607-G      Gate, 12' x 12'  Double Aluminum </v>
      </c>
      <c r="B2072" s="13" t="s">
        <v>2408</v>
      </c>
      <c r="C2072" s="13" t="s">
        <v>2488</v>
      </c>
      <c r="D2072" s="13" t="s">
        <v>207</v>
      </c>
      <c r="E2072" s="13" t="s">
        <v>187</v>
      </c>
      <c r="F2072" s="13" t="s">
        <v>188</v>
      </c>
      <c r="G2072" s="13" t="s">
        <v>189</v>
      </c>
      <c r="H2072" s="13" t="s">
        <v>190</v>
      </c>
      <c r="I2072" s="13">
        <v>2071</v>
      </c>
    </row>
    <row r="2073" spans="1:9" x14ac:dyDescent="0.25">
      <c r="A2073" s="13" t="str">
        <f t="shared" si="32"/>
        <v xml:space="preserve">607-G      Gate, 12' x 12'  Double Chain Link </v>
      </c>
      <c r="B2073" s="13" t="s">
        <v>2408</v>
      </c>
      <c r="C2073" s="13" t="s">
        <v>2489</v>
      </c>
      <c r="D2073" s="13" t="s">
        <v>207</v>
      </c>
      <c r="E2073" s="13" t="s">
        <v>187</v>
      </c>
      <c r="F2073" s="13" t="s">
        <v>188</v>
      </c>
      <c r="G2073" s="13" t="s">
        <v>189</v>
      </c>
      <c r="H2073" s="13" t="s">
        <v>190</v>
      </c>
      <c r="I2073" s="13">
        <v>2072</v>
      </c>
    </row>
    <row r="2074" spans="1:9" x14ac:dyDescent="0.25">
      <c r="A2074" s="13" t="str">
        <f t="shared" si="32"/>
        <v xml:space="preserve">607-G      Gate, 12' x 12'  Double Galvanized Metal </v>
      </c>
      <c r="B2074" s="13" t="s">
        <v>2408</v>
      </c>
      <c r="C2074" s="13" t="s">
        <v>2490</v>
      </c>
      <c r="D2074" s="13" t="s">
        <v>207</v>
      </c>
      <c r="E2074" s="13" t="s">
        <v>187</v>
      </c>
      <c r="F2074" s="13" t="s">
        <v>188</v>
      </c>
      <c r="G2074" s="13" t="s">
        <v>189</v>
      </c>
      <c r="H2074" s="13" t="s">
        <v>190</v>
      </c>
      <c r="I2074" s="13">
        <v>2073</v>
      </c>
    </row>
    <row r="2075" spans="1:9" x14ac:dyDescent="0.25">
      <c r="A2075" s="13" t="str">
        <f t="shared" si="32"/>
        <v xml:space="preserve">607-G      Gate, 12' x 12'  Galvanized Metal </v>
      </c>
      <c r="B2075" s="13" t="s">
        <v>2408</v>
      </c>
      <c r="C2075" s="13" t="s">
        <v>2491</v>
      </c>
      <c r="D2075" s="13" t="s">
        <v>207</v>
      </c>
      <c r="E2075" s="13" t="s">
        <v>187</v>
      </c>
      <c r="F2075" s="13" t="s">
        <v>188</v>
      </c>
      <c r="G2075" s="13" t="s">
        <v>189</v>
      </c>
      <c r="H2075" s="13" t="s">
        <v>190</v>
      </c>
      <c r="I2075" s="13">
        <v>2074</v>
      </c>
    </row>
    <row r="2076" spans="1:9" x14ac:dyDescent="0.25">
      <c r="A2076" s="13" t="str">
        <f t="shared" si="32"/>
        <v xml:space="preserve">607-G      Gate, 12' x 5'  Aluminum </v>
      </c>
      <c r="B2076" s="13" t="s">
        <v>2408</v>
      </c>
      <c r="C2076" s="13" t="s">
        <v>2492</v>
      </c>
      <c r="D2076" s="13" t="s">
        <v>207</v>
      </c>
      <c r="E2076" s="13" t="s">
        <v>187</v>
      </c>
      <c r="F2076" s="13" t="s">
        <v>188</v>
      </c>
      <c r="G2076" s="13" t="s">
        <v>189</v>
      </c>
      <c r="H2076" s="13" t="s">
        <v>190</v>
      </c>
      <c r="I2076" s="13">
        <v>2075</v>
      </c>
    </row>
    <row r="2077" spans="1:9" x14ac:dyDescent="0.25">
      <c r="A2077" s="13" t="str">
        <f t="shared" si="32"/>
        <v xml:space="preserve">607-G      Gate, 12' x 5'  Chain Link </v>
      </c>
      <c r="B2077" s="13" t="s">
        <v>2408</v>
      </c>
      <c r="C2077" s="13" t="s">
        <v>2493</v>
      </c>
      <c r="D2077" s="13" t="s">
        <v>207</v>
      </c>
      <c r="E2077" s="13" t="s">
        <v>187</v>
      </c>
      <c r="F2077" s="13" t="s">
        <v>188</v>
      </c>
      <c r="G2077" s="13" t="s">
        <v>189</v>
      </c>
      <c r="H2077" s="13" t="s">
        <v>190</v>
      </c>
      <c r="I2077" s="13">
        <v>2076</v>
      </c>
    </row>
    <row r="2078" spans="1:9" x14ac:dyDescent="0.25">
      <c r="A2078" s="13" t="str">
        <f t="shared" si="32"/>
        <v xml:space="preserve">607-G      Gate, 12' x 50", 6-bar, Galvanized Steel Tube </v>
      </c>
      <c r="B2078" s="13" t="s">
        <v>2408</v>
      </c>
      <c r="C2078" s="13" t="s">
        <v>2494</v>
      </c>
      <c r="D2078" s="13" t="s">
        <v>207</v>
      </c>
      <c r="E2078" s="13" t="s">
        <v>187</v>
      </c>
      <c r="F2078" s="13" t="s">
        <v>188</v>
      </c>
      <c r="G2078" s="13" t="s">
        <v>189</v>
      </c>
      <c r="H2078" s="13" t="s">
        <v>190</v>
      </c>
      <c r="I2078" s="13">
        <v>2077</v>
      </c>
    </row>
    <row r="2079" spans="1:9" x14ac:dyDescent="0.25">
      <c r="A2079" s="13" t="str">
        <f t="shared" si="32"/>
        <v xml:space="preserve">607-G      Gate, 12' x 52"  Aluminum </v>
      </c>
      <c r="B2079" s="13" t="s">
        <v>2408</v>
      </c>
      <c r="C2079" s="13" t="s">
        <v>2495</v>
      </c>
      <c r="D2079" s="13" t="s">
        <v>207</v>
      </c>
      <c r="E2079" s="13" t="s">
        <v>187</v>
      </c>
      <c r="F2079" s="13" t="s">
        <v>188</v>
      </c>
      <c r="G2079" s="13" t="s">
        <v>189</v>
      </c>
      <c r="H2079" s="13" t="s">
        <v>190</v>
      </c>
      <c r="I2079" s="13">
        <v>2078</v>
      </c>
    </row>
    <row r="2080" spans="1:9" x14ac:dyDescent="0.25">
      <c r="A2080" s="13" t="str">
        <f t="shared" si="32"/>
        <v xml:space="preserve">607-G      Gate, 12' x 52"  Chain Link </v>
      </c>
      <c r="B2080" s="13" t="s">
        <v>2408</v>
      </c>
      <c r="C2080" s="13" t="s">
        <v>2496</v>
      </c>
      <c r="D2080" s="13" t="s">
        <v>207</v>
      </c>
      <c r="E2080" s="13" t="s">
        <v>187</v>
      </c>
      <c r="F2080" s="13" t="s">
        <v>188</v>
      </c>
      <c r="G2080" s="13" t="s">
        <v>189</v>
      </c>
      <c r="H2080" s="13" t="s">
        <v>190</v>
      </c>
      <c r="I2080" s="13">
        <v>2079</v>
      </c>
    </row>
    <row r="2081" spans="1:9" x14ac:dyDescent="0.25">
      <c r="A2081" s="13" t="str">
        <f t="shared" si="32"/>
        <v xml:space="preserve">607-G      Gate, 12' x 52"  Galvanized Metal </v>
      </c>
      <c r="B2081" s="13" t="s">
        <v>2408</v>
      </c>
      <c r="C2081" s="13" t="s">
        <v>2497</v>
      </c>
      <c r="D2081" s="13" t="s">
        <v>207</v>
      </c>
      <c r="E2081" s="13" t="s">
        <v>187</v>
      </c>
      <c r="F2081" s="13" t="s">
        <v>188</v>
      </c>
      <c r="G2081" s="13" t="s">
        <v>189</v>
      </c>
      <c r="H2081" s="13" t="s">
        <v>190</v>
      </c>
      <c r="I2081" s="13">
        <v>2080</v>
      </c>
    </row>
    <row r="2082" spans="1:9" x14ac:dyDescent="0.25">
      <c r="A2082" s="13" t="str">
        <f t="shared" si="32"/>
        <v xml:space="preserve">607-G      Gate, 12' x 60"  Aluminum </v>
      </c>
      <c r="B2082" s="13" t="s">
        <v>2408</v>
      </c>
      <c r="C2082" s="13" t="s">
        <v>2498</v>
      </c>
      <c r="D2082" s="13" t="s">
        <v>207</v>
      </c>
      <c r="E2082" s="13" t="s">
        <v>187</v>
      </c>
      <c r="F2082" s="13" t="s">
        <v>188</v>
      </c>
      <c r="G2082" s="13" t="s">
        <v>189</v>
      </c>
      <c r="H2082" s="13" t="s">
        <v>190</v>
      </c>
      <c r="I2082" s="13">
        <v>2081</v>
      </c>
    </row>
    <row r="2083" spans="1:9" x14ac:dyDescent="0.25">
      <c r="A2083" s="13" t="str">
        <f t="shared" si="32"/>
        <v xml:space="preserve">607-G      Gate, 12' x 60"  Chain Link </v>
      </c>
      <c r="B2083" s="13" t="s">
        <v>2408</v>
      </c>
      <c r="C2083" s="13" t="s">
        <v>2499</v>
      </c>
      <c r="D2083" s="13" t="s">
        <v>207</v>
      </c>
      <c r="E2083" s="13" t="s">
        <v>187</v>
      </c>
      <c r="F2083" s="13" t="s">
        <v>188</v>
      </c>
      <c r="G2083" s="13" t="s">
        <v>189</v>
      </c>
      <c r="H2083" s="13" t="s">
        <v>190</v>
      </c>
      <c r="I2083" s="13">
        <v>2082</v>
      </c>
    </row>
    <row r="2084" spans="1:9" x14ac:dyDescent="0.25">
      <c r="A2084" s="13" t="str">
        <f t="shared" si="32"/>
        <v xml:space="preserve">607-G      Gate, 12' x 60"  Galvanized Metal </v>
      </c>
      <c r="B2084" s="13" t="s">
        <v>2408</v>
      </c>
      <c r="C2084" s="13" t="s">
        <v>2500</v>
      </c>
      <c r="D2084" s="13" t="s">
        <v>207</v>
      </c>
      <c r="E2084" s="13" t="s">
        <v>187</v>
      </c>
      <c r="F2084" s="13" t="s">
        <v>188</v>
      </c>
      <c r="G2084" s="13" t="s">
        <v>189</v>
      </c>
      <c r="H2084" s="13" t="s">
        <v>190</v>
      </c>
      <c r="I2084" s="13">
        <v>2083</v>
      </c>
    </row>
    <row r="2085" spans="1:9" x14ac:dyDescent="0.25">
      <c r="A2085" s="13" t="str">
        <f t="shared" si="32"/>
        <v xml:space="preserve">607-G      Gate, 12.5' x 36"  Aluminum </v>
      </c>
      <c r="B2085" s="13" t="s">
        <v>2408</v>
      </c>
      <c r="C2085" s="13" t="s">
        <v>2501</v>
      </c>
      <c r="D2085" s="13" t="s">
        <v>207</v>
      </c>
      <c r="E2085" s="13" t="s">
        <v>187</v>
      </c>
      <c r="F2085" s="13" t="s">
        <v>188</v>
      </c>
      <c r="G2085" s="13" t="s">
        <v>189</v>
      </c>
      <c r="H2085" s="13" t="s">
        <v>190</v>
      </c>
      <c r="I2085" s="13">
        <v>2084</v>
      </c>
    </row>
    <row r="2086" spans="1:9" x14ac:dyDescent="0.25">
      <c r="A2086" s="13" t="str">
        <f t="shared" si="32"/>
        <v xml:space="preserve">607-G      Gate, 13' x  6'  Chain Link </v>
      </c>
      <c r="B2086" s="13" t="s">
        <v>2408</v>
      </c>
      <c r="C2086" s="13" t="s">
        <v>2502</v>
      </c>
      <c r="D2086" s="13" t="s">
        <v>207</v>
      </c>
      <c r="E2086" s="13" t="s">
        <v>187</v>
      </c>
      <c r="F2086" s="13" t="s">
        <v>188</v>
      </c>
      <c r="G2086" s="13" t="s">
        <v>189</v>
      </c>
      <c r="H2086" s="13" t="s">
        <v>190</v>
      </c>
      <c r="I2086" s="13">
        <v>2085</v>
      </c>
    </row>
    <row r="2087" spans="1:9" x14ac:dyDescent="0.25">
      <c r="A2087" s="13" t="str">
        <f t="shared" si="32"/>
        <v xml:space="preserve">607-G      Gate, 13' x  6'  Double Chain Link with Top Guard </v>
      </c>
      <c r="B2087" s="13" t="s">
        <v>2408</v>
      </c>
      <c r="C2087" s="13" t="s">
        <v>2503</v>
      </c>
      <c r="D2087" s="13" t="s">
        <v>207</v>
      </c>
      <c r="E2087" s="13" t="s">
        <v>187</v>
      </c>
      <c r="F2087" s="13" t="s">
        <v>188</v>
      </c>
      <c r="G2087" s="13" t="s">
        <v>189</v>
      </c>
      <c r="H2087" s="13" t="s">
        <v>190</v>
      </c>
      <c r="I2087" s="13">
        <v>2086</v>
      </c>
    </row>
    <row r="2088" spans="1:9" x14ac:dyDescent="0.25">
      <c r="A2088" s="13" t="str">
        <f t="shared" si="32"/>
        <v xml:space="preserve">607-G      Gate, 13' x 5'  Chain Link </v>
      </c>
      <c r="B2088" s="13" t="s">
        <v>2408</v>
      </c>
      <c r="C2088" s="13" t="s">
        <v>2504</v>
      </c>
      <c r="D2088" s="13" t="s">
        <v>207</v>
      </c>
      <c r="E2088" s="13" t="s">
        <v>187</v>
      </c>
      <c r="F2088" s="13" t="s">
        <v>188</v>
      </c>
      <c r="G2088" s="13" t="s">
        <v>189</v>
      </c>
      <c r="H2088" s="13" t="s">
        <v>190</v>
      </c>
      <c r="I2088" s="13">
        <v>2087</v>
      </c>
    </row>
    <row r="2089" spans="1:9" x14ac:dyDescent="0.25">
      <c r="A2089" s="13" t="str">
        <f t="shared" si="32"/>
        <v xml:space="preserve">607-G      Gate, 13' x 6' Chain Link, With Top Guard </v>
      </c>
      <c r="B2089" s="13" t="s">
        <v>2408</v>
      </c>
      <c r="C2089" s="13" t="s">
        <v>2505</v>
      </c>
      <c r="D2089" s="13" t="s">
        <v>207</v>
      </c>
      <c r="E2089" s="13" t="s">
        <v>187</v>
      </c>
      <c r="F2089" s="13" t="s">
        <v>188</v>
      </c>
      <c r="G2089" s="13" t="s">
        <v>189</v>
      </c>
      <c r="H2089" s="13" t="s">
        <v>190</v>
      </c>
      <c r="I2089" s="13">
        <v>2088</v>
      </c>
    </row>
    <row r="2090" spans="1:9" x14ac:dyDescent="0.25">
      <c r="A2090" s="13" t="str">
        <f t="shared" si="32"/>
        <v xml:space="preserve">607-G      Gate, 16' x  6'  Double Chain Link with Top Guard </v>
      </c>
      <c r="B2090" s="13" t="s">
        <v>2408</v>
      </c>
      <c r="C2090" s="13" t="s">
        <v>2506</v>
      </c>
      <c r="D2090" s="13" t="s">
        <v>207</v>
      </c>
      <c r="E2090" s="13" t="s">
        <v>187</v>
      </c>
      <c r="F2090" s="13" t="s">
        <v>188</v>
      </c>
      <c r="G2090" s="13" t="s">
        <v>189</v>
      </c>
      <c r="H2090" s="13" t="s">
        <v>190</v>
      </c>
      <c r="I2090" s="13">
        <v>2089</v>
      </c>
    </row>
    <row r="2091" spans="1:9" x14ac:dyDescent="0.25">
      <c r="A2091" s="13" t="str">
        <f t="shared" si="32"/>
        <v xml:space="preserve">607-G      Gate, 18' x  6'  Aluminum </v>
      </c>
      <c r="B2091" s="13" t="s">
        <v>2408</v>
      </c>
      <c r="C2091" s="13" t="s">
        <v>2507</v>
      </c>
      <c r="D2091" s="13" t="s">
        <v>207</v>
      </c>
      <c r="E2091" s="13" t="s">
        <v>187</v>
      </c>
      <c r="F2091" s="13" t="s">
        <v>188</v>
      </c>
      <c r="G2091" s="13" t="s">
        <v>189</v>
      </c>
      <c r="H2091" s="13" t="s">
        <v>190</v>
      </c>
      <c r="I2091" s="13">
        <v>2090</v>
      </c>
    </row>
    <row r="2092" spans="1:9" x14ac:dyDescent="0.25">
      <c r="A2092" s="13" t="str">
        <f t="shared" si="32"/>
        <v xml:space="preserve">607-G      Gate, 18' x  6'  Chain Link </v>
      </c>
      <c r="B2092" s="13" t="s">
        <v>2408</v>
      </c>
      <c r="C2092" s="13" t="s">
        <v>2508</v>
      </c>
      <c r="D2092" s="13" t="s">
        <v>207</v>
      </c>
      <c r="E2092" s="13" t="s">
        <v>187</v>
      </c>
      <c r="F2092" s="13" t="s">
        <v>188</v>
      </c>
      <c r="G2092" s="13" t="s">
        <v>189</v>
      </c>
      <c r="H2092" s="13" t="s">
        <v>190</v>
      </c>
      <c r="I2092" s="13">
        <v>2091</v>
      </c>
    </row>
    <row r="2093" spans="1:9" x14ac:dyDescent="0.25">
      <c r="A2093" s="13" t="str">
        <f t="shared" si="32"/>
        <v xml:space="preserve">607-G      Gate, 18' x  6'  Double Aluminum </v>
      </c>
      <c r="B2093" s="13" t="s">
        <v>2408</v>
      </c>
      <c r="C2093" s="13" t="s">
        <v>2509</v>
      </c>
      <c r="D2093" s="13" t="s">
        <v>207</v>
      </c>
      <c r="E2093" s="13" t="s">
        <v>187</v>
      </c>
      <c r="F2093" s="13" t="s">
        <v>188</v>
      </c>
      <c r="G2093" s="13" t="s">
        <v>189</v>
      </c>
      <c r="H2093" s="13" t="s">
        <v>190</v>
      </c>
      <c r="I2093" s="13">
        <v>2092</v>
      </c>
    </row>
    <row r="2094" spans="1:9" x14ac:dyDescent="0.25">
      <c r="A2094" s="13" t="str">
        <f t="shared" si="32"/>
        <v xml:space="preserve">607-G      Gate, 18' x  6'  Double Chain Link </v>
      </c>
      <c r="B2094" s="13" t="s">
        <v>2408</v>
      </c>
      <c r="C2094" s="13" t="s">
        <v>2510</v>
      </c>
      <c r="D2094" s="13" t="s">
        <v>207</v>
      </c>
      <c r="E2094" s="13" t="s">
        <v>187</v>
      </c>
      <c r="F2094" s="13" t="s">
        <v>188</v>
      </c>
      <c r="G2094" s="13" t="s">
        <v>189</v>
      </c>
      <c r="H2094" s="13" t="s">
        <v>190</v>
      </c>
      <c r="I2094" s="13">
        <v>2093</v>
      </c>
    </row>
    <row r="2095" spans="1:9" x14ac:dyDescent="0.25">
      <c r="A2095" s="13" t="str">
        <f t="shared" si="32"/>
        <v xml:space="preserve">607-G      Gate, 18' x  6'  Double Galvanized Metal </v>
      </c>
      <c r="B2095" s="13" t="s">
        <v>2408</v>
      </c>
      <c r="C2095" s="13" t="s">
        <v>2511</v>
      </c>
      <c r="D2095" s="13" t="s">
        <v>207</v>
      </c>
      <c r="E2095" s="13" t="s">
        <v>187</v>
      </c>
      <c r="F2095" s="13" t="s">
        <v>188</v>
      </c>
      <c r="G2095" s="13" t="s">
        <v>189</v>
      </c>
      <c r="H2095" s="13" t="s">
        <v>190</v>
      </c>
      <c r="I2095" s="13">
        <v>2094</v>
      </c>
    </row>
    <row r="2096" spans="1:9" x14ac:dyDescent="0.25">
      <c r="A2096" s="13" t="str">
        <f t="shared" si="32"/>
        <v xml:space="preserve">607-G      Gate, 18' x  6'  Galvanized Metal </v>
      </c>
      <c r="B2096" s="13" t="s">
        <v>2408</v>
      </c>
      <c r="C2096" s="13" t="s">
        <v>2512</v>
      </c>
      <c r="D2096" s="13" t="s">
        <v>207</v>
      </c>
      <c r="E2096" s="13" t="s">
        <v>187</v>
      </c>
      <c r="F2096" s="13" t="s">
        <v>188</v>
      </c>
      <c r="G2096" s="13" t="s">
        <v>189</v>
      </c>
      <c r="H2096" s="13" t="s">
        <v>190</v>
      </c>
      <c r="I2096" s="13">
        <v>2095</v>
      </c>
    </row>
    <row r="2097" spans="1:9" x14ac:dyDescent="0.25">
      <c r="A2097" s="13" t="str">
        <f t="shared" si="32"/>
        <v xml:space="preserve">607-G      Gate, 18' x  8'  Aluminum </v>
      </c>
      <c r="B2097" s="13" t="s">
        <v>2408</v>
      </c>
      <c r="C2097" s="13" t="s">
        <v>2513</v>
      </c>
      <c r="D2097" s="13" t="s">
        <v>207</v>
      </c>
      <c r="E2097" s="13" t="s">
        <v>187</v>
      </c>
      <c r="F2097" s="13" t="s">
        <v>188</v>
      </c>
      <c r="G2097" s="13" t="s">
        <v>189</v>
      </c>
      <c r="H2097" s="13" t="s">
        <v>190</v>
      </c>
      <c r="I2097" s="13">
        <v>2096</v>
      </c>
    </row>
    <row r="2098" spans="1:9" x14ac:dyDescent="0.25">
      <c r="A2098" s="13" t="str">
        <f t="shared" si="32"/>
        <v xml:space="preserve">607-G      Gate, 18' x  8'  Chain Link </v>
      </c>
      <c r="B2098" s="13" t="s">
        <v>2408</v>
      </c>
      <c r="C2098" s="13" t="s">
        <v>2514</v>
      </c>
      <c r="D2098" s="13" t="s">
        <v>207</v>
      </c>
      <c r="E2098" s="13" t="s">
        <v>187</v>
      </c>
      <c r="F2098" s="13" t="s">
        <v>188</v>
      </c>
      <c r="G2098" s="13" t="s">
        <v>189</v>
      </c>
      <c r="H2098" s="13" t="s">
        <v>190</v>
      </c>
      <c r="I2098" s="13">
        <v>2097</v>
      </c>
    </row>
    <row r="2099" spans="1:9" x14ac:dyDescent="0.25">
      <c r="A2099" s="13" t="str">
        <f t="shared" si="32"/>
        <v xml:space="preserve">607-G      Gate, 18' x  8'  Double Aluminum </v>
      </c>
      <c r="B2099" s="13" t="s">
        <v>2408</v>
      </c>
      <c r="C2099" s="13" t="s">
        <v>2515</v>
      </c>
      <c r="D2099" s="13" t="s">
        <v>207</v>
      </c>
      <c r="E2099" s="13" t="s">
        <v>187</v>
      </c>
      <c r="F2099" s="13" t="s">
        <v>188</v>
      </c>
      <c r="G2099" s="13" t="s">
        <v>189</v>
      </c>
      <c r="H2099" s="13" t="s">
        <v>190</v>
      </c>
      <c r="I2099" s="13">
        <v>2098</v>
      </c>
    </row>
    <row r="2100" spans="1:9" x14ac:dyDescent="0.25">
      <c r="A2100" s="13" t="str">
        <f t="shared" si="32"/>
        <v xml:space="preserve">607-G      Gate, 18' x  8'  Double Chain Link </v>
      </c>
      <c r="B2100" s="13" t="s">
        <v>2408</v>
      </c>
      <c r="C2100" s="13" t="s">
        <v>2516</v>
      </c>
      <c r="D2100" s="13" t="s">
        <v>207</v>
      </c>
      <c r="E2100" s="13" t="s">
        <v>187</v>
      </c>
      <c r="F2100" s="13" t="s">
        <v>188</v>
      </c>
      <c r="G2100" s="13" t="s">
        <v>189</v>
      </c>
      <c r="H2100" s="13" t="s">
        <v>190</v>
      </c>
      <c r="I2100" s="13">
        <v>2099</v>
      </c>
    </row>
    <row r="2101" spans="1:9" x14ac:dyDescent="0.25">
      <c r="A2101" s="13" t="str">
        <f t="shared" si="32"/>
        <v xml:space="preserve">607-G      Gate, 18' x  8'  Double Galvanized Metal </v>
      </c>
      <c r="B2101" s="13" t="s">
        <v>2408</v>
      </c>
      <c r="C2101" s="13" t="s">
        <v>2517</v>
      </c>
      <c r="D2101" s="13" t="s">
        <v>207</v>
      </c>
      <c r="E2101" s="13" t="s">
        <v>187</v>
      </c>
      <c r="F2101" s="13" t="s">
        <v>188</v>
      </c>
      <c r="G2101" s="13" t="s">
        <v>189</v>
      </c>
      <c r="H2101" s="13" t="s">
        <v>190</v>
      </c>
      <c r="I2101" s="13">
        <v>2100</v>
      </c>
    </row>
    <row r="2102" spans="1:9" x14ac:dyDescent="0.25">
      <c r="A2102" s="13" t="str">
        <f t="shared" si="32"/>
        <v xml:space="preserve">607-G      Gate, 18' x  8'  Galvanized Metal </v>
      </c>
      <c r="B2102" s="13" t="s">
        <v>2408</v>
      </c>
      <c r="C2102" s="13" t="s">
        <v>2518</v>
      </c>
      <c r="D2102" s="13" t="s">
        <v>207</v>
      </c>
      <c r="E2102" s="13" t="s">
        <v>187</v>
      </c>
      <c r="F2102" s="13" t="s">
        <v>188</v>
      </c>
      <c r="G2102" s="13" t="s">
        <v>189</v>
      </c>
      <c r="H2102" s="13" t="s">
        <v>190</v>
      </c>
      <c r="I2102" s="13">
        <v>2101</v>
      </c>
    </row>
    <row r="2103" spans="1:9" x14ac:dyDescent="0.25">
      <c r="A2103" s="13" t="str">
        <f t="shared" si="32"/>
        <v xml:space="preserve">607-G      Gate, 18' x 10'  Aluminum </v>
      </c>
      <c r="B2103" s="13" t="s">
        <v>2408</v>
      </c>
      <c r="C2103" s="13" t="s">
        <v>2519</v>
      </c>
      <c r="D2103" s="13" t="s">
        <v>207</v>
      </c>
      <c r="E2103" s="13" t="s">
        <v>187</v>
      </c>
      <c r="F2103" s="13" t="s">
        <v>188</v>
      </c>
      <c r="G2103" s="13" t="s">
        <v>189</v>
      </c>
      <c r="H2103" s="13" t="s">
        <v>190</v>
      </c>
      <c r="I2103" s="13">
        <v>2102</v>
      </c>
    </row>
    <row r="2104" spans="1:9" x14ac:dyDescent="0.25">
      <c r="A2104" s="13" t="str">
        <f t="shared" si="32"/>
        <v xml:space="preserve">607-G      Gate, 18' x 10'  Chain Link </v>
      </c>
      <c r="B2104" s="13" t="s">
        <v>2408</v>
      </c>
      <c r="C2104" s="13" t="s">
        <v>2520</v>
      </c>
      <c r="D2104" s="13" t="s">
        <v>207</v>
      </c>
      <c r="E2104" s="13" t="s">
        <v>187</v>
      </c>
      <c r="F2104" s="13" t="s">
        <v>188</v>
      </c>
      <c r="G2104" s="13" t="s">
        <v>189</v>
      </c>
      <c r="H2104" s="13" t="s">
        <v>190</v>
      </c>
      <c r="I2104" s="13">
        <v>2103</v>
      </c>
    </row>
    <row r="2105" spans="1:9" x14ac:dyDescent="0.25">
      <c r="A2105" s="13" t="str">
        <f t="shared" si="32"/>
        <v xml:space="preserve">607-G      Gate, 18' x 10'  Double Aluminum </v>
      </c>
      <c r="B2105" s="13" t="s">
        <v>2408</v>
      </c>
      <c r="C2105" s="13" t="s">
        <v>2521</v>
      </c>
      <c r="D2105" s="13" t="s">
        <v>207</v>
      </c>
      <c r="E2105" s="13" t="s">
        <v>187</v>
      </c>
      <c r="F2105" s="13" t="s">
        <v>188</v>
      </c>
      <c r="G2105" s="13" t="s">
        <v>189</v>
      </c>
      <c r="H2105" s="13" t="s">
        <v>190</v>
      </c>
      <c r="I2105" s="13">
        <v>2104</v>
      </c>
    </row>
    <row r="2106" spans="1:9" x14ac:dyDescent="0.25">
      <c r="A2106" s="13" t="str">
        <f t="shared" si="32"/>
        <v xml:space="preserve">607-G      Gate, 18' x 10'  Double Chain Link </v>
      </c>
      <c r="B2106" s="13" t="s">
        <v>2408</v>
      </c>
      <c r="C2106" s="13" t="s">
        <v>2522</v>
      </c>
      <c r="D2106" s="13" t="s">
        <v>207</v>
      </c>
      <c r="E2106" s="13" t="s">
        <v>187</v>
      </c>
      <c r="F2106" s="13" t="s">
        <v>188</v>
      </c>
      <c r="G2106" s="13" t="s">
        <v>189</v>
      </c>
      <c r="H2106" s="13" t="s">
        <v>190</v>
      </c>
      <c r="I2106" s="13">
        <v>2105</v>
      </c>
    </row>
    <row r="2107" spans="1:9" x14ac:dyDescent="0.25">
      <c r="A2107" s="13" t="str">
        <f t="shared" si="32"/>
        <v xml:space="preserve">607-G      Gate, 18' x 10'  Double Galvanized Metal </v>
      </c>
      <c r="B2107" s="13" t="s">
        <v>2408</v>
      </c>
      <c r="C2107" s="13" t="s">
        <v>2523</v>
      </c>
      <c r="D2107" s="13" t="s">
        <v>207</v>
      </c>
      <c r="E2107" s="13" t="s">
        <v>187</v>
      </c>
      <c r="F2107" s="13" t="s">
        <v>188</v>
      </c>
      <c r="G2107" s="13" t="s">
        <v>189</v>
      </c>
      <c r="H2107" s="13" t="s">
        <v>190</v>
      </c>
      <c r="I2107" s="13">
        <v>2106</v>
      </c>
    </row>
    <row r="2108" spans="1:9" x14ac:dyDescent="0.25">
      <c r="A2108" s="13" t="str">
        <f t="shared" si="32"/>
        <v xml:space="preserve">607-G      Gate, 18' x 10'  Galvanized Metal </v>
      </c>
      <c r="B2108" s="13" t="s">
        <v>2408</v>
      </c>
      <c r="C2108" s="13" t="s">
        <v>2524</v>
      </c>
      <c r="D2108" s="13" t="s">
        <v>207</v>
      </c>
      <c r="E2108" s="13" t="s">
        <v>187</v>
      </c>
      <c r="F2108" s="13" t="s">
        <v>188</v>
      </c>
      <c r="G2108" s="13" t="s">
        <v>189</v>
      </c>
      <c r="H2108" s="13" t="s">
        <v>190</v>
      </c>
      <c r="I2108" s="13">
        <v>2107</v>
      </c>
    </row>
    <row r="2109" spans="1:9" x14ac:dyDescent="0.25">
      <c r="A2109" s="13" t="str">
        <f t="shared" si="32"/>
        <v xml:space="preserve">607-G      Gate, 18' x 12'  Aluminum </v>
      </c>
      <c r="B2109" s="13" t="s">
        <v>2408</v>
      </c>
      <c r="C2109" s="13" t="s">
        <v>2525</v>
      </c>
      <c r="D2109" s="13" t="s">
        <v>207</v>
      </c>
      <c r="E2109" s="13" t="s">
        <v>187</v>
      </c>
      <c r="F2109" s="13" t="s">
        <v>188</v>
      </c>
      <c r="G2109" s="13" t="s">
        <v>189</v>
      </c>
      <c r="H2109" s="13" t="s">
        <v>190</v>
      </c>
      <c r="I2109" s="13">
        <v>2108</v>
      </c>
    </row>
    <row r="2110" spans="1:9" x14ac:dyDescent="0.25">
      <c r="A2110" s="13" t="str">
        <f t="shared" si="32"/>
        <v xml:space="preserve">607-G      Gate, 18' x 12'  Chain Link </v>
      </c>
      <c r="B2110" s="13" t="s">
        <v>2408</v>
      </c>
      <c r="C2110" s="13" t="s">
        <v>2526</v>
      </c>
      <c r="D2110" s="13" t="s">
        <v>207</v>
      </c>
      <c r="E2110" s="13" t="s">
        <v>187</v>
      </c>
      <c r="F2110" s="13" t="s">
        <v>188</v>
      </c>
      <c r="G2110" s="13" t="s">
        <v>189</v>
      </c>
      <c r="H2110" s="13" t="s">
        <v>190</v>
      </c>
      <c r="I2110" s="13">
        <v>2109</v>
      </c>
    </row>
    <row r="2111" spans="1:9" x14ac:dyDescent="0.25">
      <c r="A2111" s="13" t="str">
        <f t="shared" si="32"/>
        <v xml:space="preserve">607-G      Gate, 18' x 12'  Double Aluminum </v>
      </c>
      <c r="B2111" s="13" t="s">
        <v>2408</v>
      </c>
      <c r="C2111" s="13" t="s">
        <v>2527</v>
      </c>
      <c r="D2111" s="13" t="s">
        <v>207</v>
      </c>
      <c r="E2111" s="13" t="s">
        <v>187</v>
      </c>
      <c r="F2111" s="13" t="s">
        <v>188</v>
      </c>
      <c r="G2111" s="13" t="s">
        <v>189</v>
      </c>
      <c r="H2111" s="13" t="s">
        <v>190</v>
      </c>
      <c r="I2111" s="13">
        <v>2110</v>
      </c>
    </row>
    <row r="2112" spans="1:9" x14ac:dyDescent="0.25">
      <c r="A2112" s="13" t="str">
        <f t="shared" si="32"/>
        <v xml:space="preserve">607-G      Gate, 18' x 12'  Double Chain Link </v>
      </c>
      <c r="B2112" s="13" t="s">
        <v>2408</v>
      </c>
      <c r="C2112" s="13" t="s">
        <v>2528</v>
      </c>
      <c r="D2112" s="13" t="s">
        <v>207</v>
      </c>
      <c r="E2112" s="13" t="s">
        <v>187</v>
      </c>
      <c r="F2112" s="13" t="s">
        <v>188</v>
      </c>
      <c r="G2112" s="13" t="s">
        <v>189</v>
      </c>
      <c r="H2112" s="13" t="s">
        <v>190</v>
      </c>
      <c r="I2112" s="13">
        <v>2111</v>
      </c>
    </row>
    <row r="2113" spans="1:9" x14ac:dyDescent="0.25">
      <c r="A2113" s="13" t="str">
        <f t="shared" si="32"/>
        <v xml:space="preserve">607-G      Gate, 18' x 12'  Double Galvanized Metal </v>
      </c>
      <c r="B2113" s="13" t="s">
        <v>2408</v>
      </c>
      <c r="C2113" s="13" t="s">
        <v>2529</v>
      </c>
      <c r="D2113" s="13" t="s">
        <v>207</v>
      </c>
      <c r="E2113" s="13" t="s">
        <v>187</v>
      </c>
      <c r="F2113" s="13" t="s">
        <v>188</v>
      </c>
      <c r="G2113" s="13" t="s">
        <v>189</v>
      </c>
      <c r="H2113" s="13" t="s">
        <v>190</v>
      </c>
      <c r="I2113" s="13">
        <v>2112</v>
      </c>
    </row>
    <row r="2114" spans="1:9" x14ac:dyDescent="0.25">
      <c r="A2114" s="13" t="str">
        <f t="shared" si="32"/>
        <v xml:space="preserve">607-G      Gate, 18' x 12'  Galvanized Metal </v>
      </c>
      <c r="B2114" s="13" t="s">
        <v>2408</v>
      </c>
      <c r="C2114" s="13" t="s">
        <v>2530</v>
      </c>
      <c r="D2114" s="13" t="s">
        <v>207</v>
      </c>
      <c r="E2114" s="13" t="s">
        <v>187</v>
      </c>
      <c r="F2114" s="13" t="s">
        <v>188</v>
      </c>
      <c r="G2114" s="13" t="s">
        <v>189</v>
      </c>
      <c r="H2114" s="13" t="s">
        <v>190</v>
      </c>
      <c r="I2114" s="13">
        <v>2113</v>
      </c>
    </row>
    <row r="2115" spans="1:9" x14ac:dyDescent="0.25">
      <c r="A2115" s="13" t="str">
        <f t="shared" si="32"/>
        <v xml:space="preserve">607-G      Gate, 20' x 6' Double Chain Link w/ Top Guard </v>
      </c>
      <c r="B2115" s="13" t="s">
        <v>2408</v>
      </c>
      <c r="C2115" s="13" t="s">
        <v>2531</v>
      </c>
      <c r="D2115" s="13" t="s">
        <v>207</v>
      </c>
      <c r="E2115" s="13" t="s">
        <v>187</v>
      </c>
      <c r="F2115" s="13" t="s">
        <v>188</v>
      </c>
      <c r="G2115" s="13" t="s">
        <v>189</v>
      </c>
      <c r="H2115" s="13" t="s">
        <v>190</v>
      </c>
      <c r="I2115" s="13">
        <v>2114</v>
      </c>
    </row>
    <row r="2116" spans="1:9" x14ac:dyDescent="0.25">
      <c r="A2116" s="13" t="str">
        <f t="shared" ref="A2116:A2179" si="33">_xlfn.CONCAT(B2116," ", C2116)</f>
        <v xml:space="preserve">607-G      Gate, 24' x  7'  Double Chain Link </v>
      </c>
      <c r="B2116" s="13" t="s">
        <v>2408</v>
      </c>
      <c r="C2116" s="13" t="s">
        <v>2532</v>
      </c>
      <c r="D2116" s="13" t="s">
        <v>207</v>
      </c>
      <c r="E2116" s="13" t="s">
        <v>187</v>
      </c>
      <c r="F2116" s="13" t="s">
        <v>188</v>
      </c>
      <c r="G2116" s="13" t="s">
        <v>189</v>
      </c>
      <c r="H2116" s="13" t="s">
        <v>190</v>
      </c>
      <c r="I2116" s="13">
        <v>2115</v>
      </c>
    </row>
    <row r="2117" spans="1:9" x14ac:dyDescent="0.25">
      <c r="A2117" s="13" t="str">
        <f t="shared" si="33"/>
        <v xml:space="preserve">607-G      Gate, 24' x 6' Double Chain Link w/ Top Guard </v>
      </c>
      <c r="B2117" s="13" t="s">
        <v>2408</v>
      </c>
      <c r="C2117" s="13" t="s">
        <v>2533</v>
      </c>
      <c r="D2117" s="13" t="s">
        <v>207</v>
      </c>
      <c r="E2117" s="13" t="s">
        <v>187</v>
      </c>
      <c r="F2117" s="13" t="s">
        <v>188</v>
      </c>
      <c r="G2117" s="13" t="s">
        <v>189</v>
      </c>
      <c r="H2117" s="13" t="s">
        <v>190</v>
      </c>
      <c r="I2117" s="13">
        <v>2116</v>
      </c>
    </row>
    <row r="2118" spans="1:9" x14ac:dyDescent="0.25">
      <c r="A2118" s="13" t="str">
        <f t="shared" si="33"/>
        <v xml:space="preserve">607-G      Gate, 3' x 52" Chain Link </v>
      </c>
      <c r="B2118" s="13" t="s">
        <v>2408</v>
      </c>
      <c r="C2118" s="13" t="s">
        <v>2534</v>
      </c>
      <c r="D2118" s="13" t="s">
        <v>207</v>
      </c>
      <c r="E2118" s="13" t="s">
        <v>187</v>
      </c>
      <c r="F2118" s="13" t="s">
        <v>188</v>
      </c>
      <c r="G2118" s="13" t="s">
        <v>189</v>
      </c>
      <c r="H2118" s="13" t="s">
        <v>190</v>
      </c>
      <c r="I2118" s="13">
        <v>2117</v>
      </c>
    </row>
    <row r="2119" spans="1:9" x14ac:dyDescent="0.25">
      <c r="A2119" s="13" t="str">
        <f t="shared" si="33"/>
        <v xml:space="preserve">607-G      Gate, 3' x 60"  Chain Link </v>
      </c>
      <c r="B2119" s="13" t="s">
        <v>2408</v>
      </c>
      <c r="C2119" s="13" t="s">
        <v>2535</v>
      </c>
      <c r="D2119" s="13" t="s">
        <v>207</v>
      </c>
      <c r="E2119" s="13" t="s">
        <v>187</v>
      </c>
      <c r="F2119" s="13" t="s">
        <v>188</v>
      </c>
      <c r="G2119" s="13" t="s">
        <v>189</v>
      </c>
      <c r="H2119" s="13" t="s">
        <v>190</v>
      </c>
      <c r="I2119" s="13">
        <v>2118</v>
      </c>
    </row>
    <row r="2120" spans="1:9" x14ac:dyDescent="0.25">
      <c r="A2120" s="13" t="str">
        <f t="shared" si="33"/>
        <v xml:space="preserve">607-G      Gate, 6' x 13'  Chain Link </v>
      </c>
      <c r="B2120" s="13" t="s">
        <v>2408</v>
      </c>
      <c r="C2120" s="13" t="s">
        <v>2536</v>
      </c>
      <c r="D2120" s="13" t="s">
        <v>207</v>
      </c>
      <c r="E2120" s="13" t="s">
        <v>187</v>
      </c>
      <c r="F2120" s="13" t="s">
        <v>188</v>
      </c>
      <c r="G2120" s="13" t="s">
        <v>189</v>
      </c>
      <c r="H2120" s="13" t="s">
        <v>190</v>
      </c>
      <c r="I2120" s="13">
        <v>2119</v>
      </c>
    </row>
    <row r="2121" spans="1:9" x14ac:dyDescent="0.25">
      <c r="A2121" s="13" t="str">
        <f t="shared" si="33"/>
        <v xml:space="preserve">607-G      Gate, 6' x 13'  Double Chain Link with Top Guard </v>
      </c>
      <c r="B2121" s="13" t="s">
        <v>2408</v>
      </c>
      <c r="C2121" s="13" t="s">
        <v>2537</v>
      </c>
      <c r="D2121" s="13" t="s">
        <v>207</v>
      </c>
      <c r="E2121" s="13" t="s">
        <v>187</v>
      </c>
      <c r="F2121" s="13" t="s">
        <v>188</v>
      </c>
      <c r="G2121" s="13" t="s">
        <v>189</v>
      </c>
      <c r="H2121" s="13" t="s">
        <v>190</v>
      </c>
      <c r="I2121" s="13">
        <v>2120</v>
      </c>
    </row>
    <row r="2122" spans="1:9" x14ac:dyDescent="0.25">
      <c r="A2122" s="13" t="str">
        <f t="shared" si="33"/>
        <v xml:space="preserve">607-G      Gate, 6' x 13' Chain Link, With Top Guard </v>
      </c>
      <c r="B2122" s="13" t="s">
        <v>2408</v>
      </c>
      <c r="C2122" s="13" t="s">
        <v>2538</v>
      </c>
      <c r="D2122" s="13" t="s">
        <v>207</v>
      </c>
      <c r="E2122" s="13" t="s">
        <v>187</v>
      </c>
      <c r="F2122" s="13" t="s">
        <v>188</v>
      </c>
      <c r="G2122" s="13" t="s">
        <v>189</v>
      </c>
      <c r="H2122" s="13" t="s">
        <v>190</v>
      </c>
      <c r="I2122" s="13">
        <v>2121</v>
      </c>
    </row>
    <row r="2123" spans="1:9" x14ac:dyDescent="0.25">
      <c r="A2123" s="13" t="str">
        <f t="shared" si="33"/>
        <v xml:space="preserve">607-H      Pickets, 10' x 3/8" x 2 1/2" Cedar, Cypress or Fir, </v>
      </c>
      <c r="B2123" s="13" t="s">
        <v>2539</v>
      </c>
      <c r="C2123" s="13" t="s">
        <v>2540</v>
      </c>
      <c r="D2123" s="13" t="s">
        <v>230</v>
      </c>
      <c r="E2123" s="13" t="s">
        <v>187</v>
      </c>
      <c r="F2123" s="13" t="s">
        <v>188</v>
      </c>
      <c r="G2123" s="13" t="s">
        <v>189</v>
      </c>
      <c r="H2123" s="13" t="s">
        <v>190</v>
      </c>
      <c r="I2123" s="13">
        <v>2122</v>
      </c>
    </row>
    <row r="2124" spans="1:9" x14ac:dyDescent="0.25">
      <c r="A2124" s="13" t="str">
        <f t="shared" si="33"/>
        <v xml:space="preserve">607-H      Pickets, 12' x 0.021" x 2 1/2" Metal </v>
      </c>
      <c r="B2124" s="13" t="s">
        <v>2539</v>
      </c>
      <c r="C2124" s="13" t="s">
        <v>2541</v>
      </c>
      <c r="D2124" s="13" t="s">
        <v>230</v>
      </c>
      <c r="E2124" s="13" t="s">
        <v>187</v>
      </c>
      <c r="F2124" s="13" t="s">
        <v>188</v>
      </c>
      <c r="G2124" s="13" t="s">
        <v>189</v>
      </c>
      <c r="H2124" s="13" t="s">
        <v>190</v>
      </c>
      <c r="I2124" s="13">
        <v>2123</v>
      </c>
    </row>
    <row r="2125" spans="1:9" x14ac:dyDescent="0.25">
      <c r="A2125" s="13" t="str">
        <f t="shared" si="33"/>
        <v xml:space="preserve">607-H      Pickets, 6' x 3/8" x 2 1/2" Cedar </v>
      </c>
      <c r="B2125" s="13" t="s">
        <v>2539</v>
      </c>
      <c r="C2125" s="13" t="s">
        <v>2542</v>
      </c>
      <c r="D2125" s="13" t="s">
        <v>230</v>
      </c>
      <c r="E2125" s="13" t="s">
        <v>187</v>
      </c>
      <c r="F2125" s="13" t="s">
        <v>188</v>
      </c>
      <c r="G2125" s="13" t="s">
        <v>189</v>
      </c>
      <c r="H2125" s="13" t="s">
        <v>190</v>
      </c>
      <c r="I2125" s="13">
        <v>2124</v>
      </c>
    </row>
    <row r="2126" spans="1:9" x14ac:dyDescent="0.25">
      <c r="A2126" s="13" t="str">
        <f t="shared" si="33"/>
        <v xml:space="preserve">607-H      Pickets, 6' x 3/8" x 2 1/2" Redwood </v>
      </c>
      <c r="B2126" s="13" t="s">
        <v>2539</v>
      </c>
      <c r="C2126" s="13" t="s">
        <v>2543</v>
      </c>
      <c r="D2126" s="13" t="s">
        <v>230</v>
      </c>
      <c r="E2126" s="13" t="s">
        <v>187</v>
      </c>
      <c r="F2126" s="13" t="s">
        <v>188</v>
      </c>
      <c r="G2126" s="13" t="s">
        <v>189</v>
      </c>
      <c r="H2126" s="13" t="s">
        <v>190</v>
      </c>
      <c r="I2126" s="13">
        <v>2125</v>
      </c>
    </row>
    <row r="2127" spans="1:9" x14ac:dyDescent="0.25">
      <c r="A2127" s="13" t="str">
        <f t="shared" si="33"/>
        <v xml:space="preserve">607-L      Lattice, 12' x 2 1/2" Cedar </v>
      </c>
      <c r="B2127" s="13" t="s">
        <v>2544</v>
      </c>
      <c r="C2127" s="13" t="s">
        <v>2545</v>
      </c>
      <c r="D2127" s="13" t="s">
        <v>230</v>
      </c>
      <c r="E2127" s="13" t="s">
        <v>187</v>
      </c>
      <c r="F2127" s="13" t="s">
        <v>188</v>
      </c>
      <c r="G2127" s="13" t="s">
        <v>189</v>
      </c>
      <c r="H2127" s="13" t="s">
        <v>190</v>
      </c>
      <c r="I2127" s="13">
        <v>2126</v>
      </c>
    </row>
    <row r="2128" spans="1:9" x14ac:dyDescent="0.25">
      <c r="A2128" s="13" t="str">
        <f t="shared" si="33"/>
        <v xml:space="preserve">607-P0 Line Post,  11' x 2 1/2"  Galvanized Steel </v>
      </c>
      <c r="B2128" s="13" t="s">
        <v>2546</v>
      </c>
      <c r="C2128" s="13" t="s">
        <v>2547</v>
      </c>
      <c r="D2128" s="13" t="s">
        <v>207</v>
      </c>
      <c r="E2128" s="13" t="s">
        <v>187</v>
      </c>
      <c r="F2128" s="13" t="s">
        <v>188</v>
      </c>
      <c r="G2128" s="13" t="s">
        <v>189</v>
      </c>
      <c r="H2128" s="13" t="s">
        <v>190</v>
      </c>
      <c r="I2128" s="13">
        <v>2127</v>
      </c>
    </row>
    <row r="2129" spans="1:9" x14ac:dyDescent="0.25">
      <c r="A2129" s="13" t="str">
        <f t="shared" si="33"/>
        <v xml:space="preserve">607-P1     Line Post,  12' x 2 1/2"  Galvanized Steel </v>
      </c>
      <c r="B2129" s="13" t="s">
        <v>2548</v>
      </c>
      <c r="C2129" s="13" t="s">
        <v>2549</v>
      </c>
      <c r="D2129" s="13" t="s">
        <v>207</v>
      </c>
      <c r="E2129" s="13" t="s">
        <v>187</v>
      </c>
      <c r="F2129" s="13" t="s">
        <v>188</v>
      </c>
      <c r="G2129" s="13" t="s">
        <v>189</v>
      </c>
      <c r="H2129" s="13" t="s">
        <v>190</v>
      </c>
      <c r="I2129" s="13">
        <v>2128</v>
      </c>
    </row>
    <row r="2130" spans="1:9" x14ac:dyDescent="0.25">
      <c r="A2130" s="13" t="str">
        <f t="shared" si="33"/>
        <v xml:space="preserve">607-P1     Line Post,  14' x 2 1/2"  Galvanized Steel </v>
      </c>
      <c r="B2130" s="13" t="s">
        <v>2548</v>
      </c>
      <c r="C2130" s="13" t="s">
        <v>2550</v>
      </c>
      <c r="D2130" s="13" t="s">
        <v>207</v>
      </c>
      <c r="E2130" s="13" t="s">
        <v>187</v>
      </c>
      <c r="F2130" s="13" t="s">
        <v>188</v>
      </c>
      <c r="G2130" s="13" t="s">
        <v>189</v>
      </c>
      <c r="H2130" s="13" t="s">
        <v>190</v>
      </c>
      <c r="I2130" s="13">
        <v>2129</v>
      </c>
    </row>
    <row r="2131" spans="1:9" x14ac:dyDescent="0.25">
      <c r="A2131" s="13" t="str">
        <f t="shared" si="33"/>
        <v xml:space="preserve">607-P1     Line Post,  16' x 2 1/2"  Galvanized Steel </v>
      </c>
      <c r="B2131" s="13" t="s">
        <v>2548</v>
      </c>
      <c r="C2131" s="13" t="s">
        <v>2551</v>
      </c>
      <c r="D2131" s="13" t="s">
        <v>207</v>
      </c>
      <c r="E2131" s="13" t="s">
        <v>187</v>
      </c>
      <c r="F2131" s="13" t="s">
        <v>188</v>
      </c>
      <c r="G2131" s="13" t="s">
        <v>189</v>
      </c>
      <c r="H2131" s="13" t="s">
        <v>190</v>
      </c>
      <c r="I2131" s="13">
        <v>2130</v>
      </c>
    </row>
    <row r="2132" spans="1:9" x14ac:dyDescent="0.25">
      <c r="A2132" s="13" t="str">
        <f t="shared" si="33"/>
        <v xml:space="preserve">607-P1     Line Post,  5' x 2"  Galvanized Steel </v>
      </c>
      <c r="B2132" s="13" t="s">
        <v>2548</v>
      </c>
      <c r="C2132" s="13" t="s">
        <v>2552</v>
      </c>
      <c r="D2132" s="13" t="s">
        <v>207</v>
      </c>
      <c r="E2132" s="13" t="s">
        <v>187</v>
      </c>
      <c r="F2132" s="13" t="s">
        <v>188</v>
      </c>
      <c r="G2132" s="13" t="s">
        <v>189</v>
      </c>
      <c r="H2132" s="13" t="s">
        <v>190</v>
      </c>
      <c r="I2132" s="13">
        <v>2131</v>
      </c>
    </row>
    <row r="2133" spans="1:9" x14ac:dyDescent="0.25">
      <c r="A2133" s="13" t="str">
        <f t="shared" si="33"/>
        <v xml:space="preserve">607-P1     Line Post,  5.5' Tee Post Steel </v>
      </c>
      <c r="B2133" s="13" t="s">
        <v>2548</v>
      </c>
      <c r="C2133" s="13" t="s">
        <v>2553</v>
      </c>
      <c r="D2133" s="13" t="s">
        <v>207</v>
      </c>
      <c r="E2133" s="13" t="s">
        <v>187</v>
      </c>
      <c r="F2133" s="13" t="s">
        <v>188</v>
      </c>
      <c r="G2133" s="13" t="s">
        <v>189</v>
      </c>
      <c r="H2133" s="13" t="s">
        <v>190</v>
      </c>
      <c r="I2133" s="13">
        <v>2132</v>
      </c>
    </row>
    <row r="2134" spans="1:9" x14ac:dyDescent="0.25">
      <c r="A2134" s="13" t="str">
        <f t="shared" si="33"/>
        <v xml:space="preserve">607-P1     Line Post,  7' Tee Post Steel </v>
      </c>
      <c r="B2134" s="13" t="s">
        <v>2548</v>
      </c>
      <c r="C2134" s="13" t="s">
        <v>2554</v>
      </c>
      <c r="D2134" s="13" t="s">
        <v>207</v>
      </c>
      <c r="E2134" s="13" t="s">
        <v>187</v>
      </c>
      <c r="F2134" s="13" t="s">
        <v>188</v>
      </c>
      <c r="G2134" s="13" t="s">
        <v>189</v>
      </c>
      <c r="H2134" s="13" t="s">
        <v>190</v>
      </c>
      <c r="I2134" s="13">
        <v>2133</v>
      </c>
    </row>
    <row r="2135" spans="1:9" x14ac:dyDescent="0.25">
      <c r="A2135" s="13" t="str">
        <f t="shared" si="33"/>
        <v xml:space="preserve">607-P1     Line Post,  7' x 1 1/2"  Galvanized Steel </v>
      </c>
      <c r="B2135" s="13" t="s">
        <v>2548</v>
      </c>
      <c r="C2135" s="13" t="s">
        <v>2555</v>
      </c>
      <c r="D2135" s="13" t="s">
        <v>207</v>
      </c>
      <c r="E2135" s="13" t="s">
        <v>187</v>
      </c>
      <c r="F2135" s="13" t="s">
        <v>188</v>
      </c>
      <c r="G2135" s="13" t="s">
        <v>189</v>
      </c>
      <c r="H2135" s="13" t="s">
        <v>190</v>
      </c>
      <c r="I2135" s="13">
        <v>2134</v>
      </c>
    </row>
    <row r="2136" spans="1:9" x14ac:dyDescent="0.25">
      <c r="A2136" s="13" t="str">
        <f t="shared" si="33"/>
        <v xml:space="preserve">607-P1     Line Post,  7' x 2 1/2"  Galvanized Steel </v>
      </c>
      <c r="B2136" s="13" t="s">
        <v>2548</v>
      </c>
      <c r="C2136" s="13" t="s">
        <v>2556</v>
      </c>
      <c r="D2136" s="13" t="s">
        <v>207</v>
      </c>
      <c r="E2136" s="13" t="s">
        <v>187</v>
      </c>
      <c r="F2136" s="13" t="s">
        <v>188</v>
      </c>
      <c r="G2136" s="13" t="s">
        <v>189</v>
      </c>
      <c r="H2136" s="13" t="s">
        <v>190</v>
      </c>
      <c r="I2136" s="13">
        <v>2135</v>
      </c>
    </row>
    <row r="2137" spans="1:9" x14ac:dyDescent="0.25">
      <c r="A2137" s="13" t="str">
        <f t="shared" si="33"/>
        <v xml:space="preserve">607-P1     Line Post,  7' x 2"  Galvanized Steel </v>
      </c>
      <c r="B2137" s="13" t="s">
        <v>2548</v>
      </c>
      <c r="C2137" s="13" t="s">
        <v>2557</v>
      </c>
      <c r="D2137" s="13" t="s">
        <v>207</v>
      </c>
      <c r="E2137" s="13" t="s">
        <v>187</v>
      </c>
      <c r="F2137" s="13" t="s">
        <v>188</v>
      </c>
      <c r="G2137" s="13" t="s">
        <v>189</v>
      </c>
      <c r="H2137" s="13" t="s">
        <v>190</v>
      </c>
      <c r="I2137" s="13">
        <v>2136</v>
      </c>
    </row>
    <row r="2138" spans="1:9" x14ac:dyDescent="0.25">
      <c r="A2138" s="13" t="str">
        <f t="shared" si="33"/>
        <v xml:space="preserve">607-P1     Line Post,  7' x 4"  Timber </v>
      </c>
      <c r="B2138" s="13" t="s">
        <v>2548</v>
      </c>
      <c r="C2138" s="13" t="s">
        <v>2558</v>
      </c>
      <c r="D2138" s="13" t="s">
        <v>207</v>
      </c>
      <c r="E2138" s="13" t="s">
        <v>187</v>
      </c>
      <c r="F2138" s="13" t="s">
        <v>188</v>
      </c>
      <c r="G2138" s="13" t="s">
        <v>189</v>
      </c>
      <c r="H2138" s="13" t="s">
        <v>190</v>
      </c>
      <c r="I2138" s="13">
        <v>2137</v>
      </c>
    </row>
    <row r="2139" spans="1:9" x14ac:dyDescent="0.25">
      <c r="A2139" s="13" t="str">
        <f t="shared" si="33"/>
        <v xml:space="preserve">607-P1     Line Post,  7' x 4" x 4" Concrete </v>
      </c>
      <c r="B2139" s="13" t="s">
        <v>2548</v>
      </c>
      <c r="C2139" s="13" t="s">
        <v>2559</v>
      </c>
      <c r="D2139" s="13" t="s">
        <v>207</v>
      </c>
      <c r="E2139" s="13" t="s">
        <v>187</v>
      </c>
      <c r="F2139" s="13" t="s">
        <v>188</v>
      </c>
      <c r="G2139" s="13" t="s">
        <v>189</v>
      </c>
      <c r="H2139" s="13" t="s">
        <v>190</v>
      </c>
      <c r="I2139" s="13">
        <v>2138</v>
      </c>
    </row>
    <row r="2140" spans="1:9" x14ac:dyDescent="0.25">
      <c r="A2140" s="13" t="str">
        <f t="shared" si="33"/>
        <v xml:space="preserve">607-P1     Line Post,  8' x 1 1/2"  Galvanized Steel </v>
      </c>
      <c r="B2140" s="13" t="s">
        <v>2548</v>
      </c>
      <c r="C2140" s="13" t="s">
        <v>2560</v>
      </c>
      <c r="D2140" s="13" t="s">
        <v>207</v>
      </c>
      <c r="E2140" s="13" t="s">
        <v>187</v>
      </c>
      <c r="F2140" s="13" t="s">
        <v>188</v>
      </c>
      <c r="G2140" s="13" t="s">
        <v>189</v>
      </c>
      <c r="H2140" s="13" t="s">
        <v>190</v>
      </c>
      <c r="I2140" s="13">
        <v>2139</v>
      </c>
    </row>
    <row r="2141" spans="1:9" x14ac:dyDescent="0.25">
      <c r="A2141" s="13" t="str">
        <f t="shared" si="33"/>
        <v xml:space="preserve">607-P1     Line Post,  8' x 2"  Galvanized Steel </v>
      </c>
      <c r="B2141" s="13" t="s">
        <v>2548</v>
      </c>
      <c r="C2141" s="13" t="s">
        <v>2561</v>
      </c>
      <c r="D2141" s="13" t="s">
        <v>207</v>
      </c>
      <c r="E2141" s="13" t="s">
        <v>187</v>
      </c>
      <c r="F2141" s="13" t="s">
        <v>188</v>
      </c>
      <c r="G2141" s="13" t="s">
        <v>189</v>
      </c>
      <c r="H2141" s="13" t="s">
        <v>190</v>
      </c>
      <c r="I2141" s="13">
        <v>2140</v>
      </c>
    </row>
    <row r="2142" spans="1:9" x14ac:dyDescent="0.25">
      <c r="A2142" s="13" t="str">
        <f t="shared" si="33"/>
        <v xml:space="preserve">607-P1     Line Post,  8' x 4"  Timber </v>
      </c>
      <c r="B2142" s="13" t="s">
        <v>2548</v>
      </c>
      <c r="C2142" s="13" t="s">
        <v>2562</v>
      </c>
      <c r="D2142" s="13" t="s">
        <v>207</v>
      </c>
      <c r="E2142" s="13" t="s">
        <v>187</v>
      </c>
      <c r="F2142" s="13" t="s">
        <v>188</v>
      </c>
      <c r="G2142" s="13" t="s">
        <v>189</v>
      </c>
      <c r="H2142" s="13" t="s">
        <v>190</v>
      </c>
      <c r="I2142" s="13">
        <v>2141</v>
      </c>
    </row>
    <row r="2143" spans="1:9" x14ac:dyDescent="0.25">
      <c r="A2143" s="13" t="str">
        <f t="shared" si="33"/>
        <v xml:space="preserve">607-P1     Line Post,  8' x 4" x 4" Concrete </v>
      </c>
      <c r="B2143" s="13" t="s">
        <v>2548</v>
      </c>
      <c r="C2143" s="13" t="s">
        <v>2563</v>
      </c>
      <c r="D2143" s="13" t="s">
        <v>207</v>
      </c>
      <c r="E2143" s="13" t="s">
        <v>187</v>
      </c>
      <c r="F2143" s="13" t="s">
        <v>188</v>
      </c>
      <c r="G2143" s="13" t="s">
        <v>189</v>
      </c>
      <c r="H2143" s="13" t="s">
        <v>190</v>
      </c>
      <c r="I2143" s="13">
        <v>2142</v>
      </c>
    </row>
    <row r="2144" spans="1:9" x14ac:dyDescent="0.25">
      <c r="A2144" s="13" t="str">
        <f t="shared" si="33"/>
        <v xml:space="preserve">607-P1     Line Post,  9' Tee Post Steel </v>
      </c>
      <c r="B2144" s="13" t="s">
        <v>2548</v>
      </c>
      <c r="C2144" s="13" t="s">
        <v>2564</v>
      </c>
      <c r="D2144" s="13" t="s">
        <v>207</v>
      </c>
      <c r="E2144" s="13" t="s">
        <v>187</v>
      </c>
      <c r="F2144" s="13" t="s">
        <v>188</v>
      </c>
      <c r="G2144" s="13" t="s">
        <v>189</v>
      </c>
      <c r="H2144" s="13" t="s">
        <v>190</v>
      </c>
      <c r="I2144" s="13">
        <v>2143</v>
      </c>
    </row>
    <row r="2145" spans="1:9" x14ac:dyDescent="0.25">
      <c r="A2145" s="13" t="str">
        <f t="shared" si="33"/>
        <v xml:space="preserve">607-P1     Line Post,  9' x 2"  Galvanized Steel </v>
      </c>
      <c r="B2145" s="13" t="s">
        <v>2548</v>
      </c>
      <c r="C2145" s="13" t="s">
        <v>2565</v>
      </c>
      <c r="D2145" s="13" t="s">
        <v>207</v>
      </c>
      <c r="E2145" s="13" t="s">
        <v>187</v>
      </c>
      <c r="F2145" s="13" t="s">
        <v>188</v>
      </c>
      <c r="G2145" s="13" t="s">
        <v>189</v>
      </c>
      <c r="H2145" s="13" t="s">
        <v>190</v>
      </c>
      <c r="I2145" s="13">
        <v>2144</v>
      </c>
    </row>
    <row r="2146" spans="1:9" x14ac:dyDescent="0.25">
      <c r="A2146" s="13" t="str">
        <f t="shared" si="33"/>
        <v xml:space="preserve">607-P1     Line Post,  9' x 4"  Timber </v>
      </c>
      <c r="B2146" s="13" t="s">
        <v>2548</v>
      </c>
      <c r="C2146" s="13" t="s">
        <v>2566</v>
      </c>
      <c r="D2146" s="13" t="s">
        <v>207</v>
      </c>
      <c r="E2146" s="13" t="s">
        <v>187</v>
      </c>
      <c r="F2146" s="13" t="s">
        <v>188</v>
      </c>
      <c r="G2146" s="13" t="s">
        <v>189</v>
      </c>
      <c r="H2146" s="13" t="s">
        <v>190</v>
      </c>
      <c r="I2146" s="13">
        <v>2145</v>
      </c>
    </row>
    <row r="2147" spans="1:9" x14ac:dyDescent="0.25">
      <c r="A2147" s="13" t="str">
        <f t="shared" si="33"/>
        <v xml:space="preserve">607-P1     Line Post,  9' x 4" x 4" Concrete </v>
      </c>
      <c r="B2147" s="13" t="s">
        <v>2548</v>
      </c>
      <c r="C2147" s="13" t="s">
        <v>2567</v>
      </c>
      <c r="D2147" s="13" t="s">
        <v>207</v>
      </c>
      <c r="E2147" s="13" t="s">
        <v>187</v>
      </c>
      <c r="F2147" s="13" t="s">
        <v>188</v>
      </c>
      <c r="G2147" s="13" t="s">
        <v>189</v>
      </c>
      <c r="H2147" s="13" t="s">
        <v>190</v>
      </c>
      <c r="I2147" s="13">
        <v>2146</v>
      </c>
    </row>
    <row r="2148" spans="1:9" x14ac:dyDescent="0.25">
      <c r="A2148" s="13" t="str">
        <f t="shared" si="33"/>
        <v xml:space="preserve">607-P1     Line Post, 10' Tee Post Steel </v>
      </c>
      <c r="B2148" s="13" t="s">
        <v>2548</v>
      </c>
      <c r="C2148" s="13" t="s">
        <v>2568</v>
      </c>
      <c r="D2148" s="13" t="s">
        <v>207</v>
      </c>
      <c r="E2148" s="13" t="s">
        <v>187</v>
      </c>
      <c r="F2148" s="13" t="s">
        <v>188</v>
      </c>
      <c r="G2148" s="13" t="s">
        <v>189</v>
      </c>
      <c r="H2148" s="13" t="s">
        <v>190</v>
      </c>
      <c r="I2148" s="13">
        <v>2147</v>
      </c>
    </row>
    <row r="2149" spans="1:9" x14ac:dyDescent="0.25">
      <c r="A2149" s="13" t="str">
        <f t="shared" si="33"/>
        <v xml:space="preserve">607-P1     Line Post, 10' x 1 1/2"  Galvanized Steel </v>
      </c>
      <c r="B2149" s="13" t="s">
        <v>2548</v>
      </c>
      <c r="C2149" s="13" t="s">
        <v>2569</v>
      </c>
      <c r="D2149" s="13" t="s">
        <v>207</v>
      </c>
      <c r="E2149" s="13" t="s">
        <v>187</v>
      </c>
      <c r="F2149" s="13" t="s">
        <v>188</v>
      </c>
      <c r="G2149" s="13" t="s">
        <v>189</v>
      </c>
      <c r="H2149" s="13" t="s">
        <v>190</v>
      </c>
      <c r="I2149" s="13">
        <v>2148</v>
      </c>
    </row>
    <row r="2150" spans="1:9" x14ac:dyDescent="0.25">
      <c r="A2150" s="13" t="str">
        <f t="shared" si="33"/>
        <v xml:space="preserve">607-P1     Line Post, 10' x 2 1/2"  Galvanized Steel </v>
      </c>
      <c r="B2150" s="13" t="s">
        <v>2548</v>
      </c>
      <c r="C2150" s="13" t="s">
        <v>2570</v>
      </c>
      <c r="D2150" s="13" t="s">
        <v>207</v>
      </c>
      <c r="E2150" s="13" t="s">
        <v>187</v>
      </c>
      <c r="F2150" s="13" t="s">
        <v>188</v>
      </c>
      <c r="G2150" s="13" t="s">
        <v>189</v>
      </c>
      <c r="H2150" s="13" t="s">
        <v>190</v>
      </c>
      <c r="I2150" s="13">
        <v>2149</v>
      </c>
    </row>
    <row r="2151" spans="1:9" x14ac:dyDescent="0.25">
      <c r="A2151" s="13" t="str">
        <f t="shared" si="33"/>
        <v xml:space="preserve">607-P1     Line Post, 10' x 2"  Galvanized Steel </v>
      </c>
      <c r="B2151" s="13" t="s">
        <v>2548</v>
      </c>
      <c r="C2151" s="13" t="s">
        <v>2571</v>
      </c>
      <c r="D2151" s="13" t="s">
        <v>207</v>
      </c>
      <c r="E2151" s="13" t="s">
        <v>187</v>
      </c>
      <c r="F2151" s="13" t="s">
        <v>188</v>
      </c>
      <c r="G2151" s="13" t="s">
        <v>189</v>
      </c>
      <c r="H2151" s="13" t="s">
        <v>190</v>
      </c>
      <c r="I2151" s="13">
        <v>2150</v>
      </c>
    </row>
    <row r="2152" spans="1:9" x14ac:dyDescent="0.25">
      <c r="A2152" s="13" t="str">
        <f t="shared" si="33"/>
        <v xml:space="preserve">607-P1     Line Post, 10' x 4"  Timber </v>
      </c>
      <c r="B2152" s="13" t="s">
        <v>2548</v>
      </c>
      <c r="C2152" s="13" t="s">
        <v>2572</v>
      </c>
      <c r="D2152" s="13" t="s">
        <v>207</v>
      </c>
      <c r="E2152" s="13" t="s">
        <v>187</v>
      </c>
      <c r="F2152" s="13" t="s">
        <v>188</v>
      </c>
      <c r="G2152" s="13" t="s">
        <v>189</v>
      </c>
      <c r="H2152" s="13" t="s">
        <v>190</v>
      </c>
      <c r="I2152" s="13">
        <v>2151</v>
      </c>
    </row>
    <row r="2153" spans="1:9" x14ac:dyDescent="0.25">
      <c r="A2153" s="13" t="str">
        <f t="shared" si="33"/>
        <v xml:space="preserve">607-P1     Line Post, 10' x 4" x 4" Concrete </v>
      </c>
      <c r="B2153" s="13" t="s">
        <v>2548</v>
      </c>
      <c r="C2153" s="13" t="s">
        <v>2573</v>
      </c>
      <c r="D2153" s="13" t="s">
        <v>207</v>
      </c>
      <c r="E2153" s="13" t="s">
        <v>187</v>
      </c>
      <c r="F2153" s="13" t="s">
        <v>188</v>
      </c>
      <c r="G2153" s="13" t="s">
        <v>189</v>
      </c>
      <c r="H2153" s="13" t="s">
        <v>190</v>
      </c>
      <c r="I2153" s="13">
        <v>2152</v>
      </c>
    </row>
    <row r="2154" spans="1:9" x14ac:dyDescent="0.25">
      <c r="A2154" s="13" t="str">
        <f t="shared" si="33"/>
        <v xml:space="preserve">607-P2 Line Post, 12' x 2"  Galvanized Steel </v>
      </c>
      <c r="B2154" s="13" t="s">
        <v>2574</v>
      </c>
      <c r="C2154" s="13" t="s">
        <v>2575</v>
      </c>
      <c r="D2154" s="13" t="s">
        <v>207</v>
      </c>
      <c r="E2154" s="13" t="s">
        <v>187</v>
      </c>
      <c r="F2154" s="13" t="s">
        <v>188</v>
      </c>
      <c r="G2154" s="13" t="s">
        <v>189</v>
      </c>
      <c r="H2154" s="13" t="s">
        <v>190</v>
      </c>
      <c r="I2154" s="13">
        <v>2153</v>
      </c>
    </row>
    <row r="2155" spans="1:9" x14ac:dyDescent="0.25">
      <c r="A2155" s="13" t="str">
        <f t="shared" si="33"/>
        <v xml:space="preserve">607-P3 Line Post, 12' x 4"  Timber </v>
      </c>
      <c r="B2155" s="13" t="s">
        <v>2576</v>
      </c>
      <c r="C2155" s="13" t="s">
        <v>2577</v>
      </c>
      <c r="D2155" s="13" t="s">
        <v>207</v>
      </c>
      <c r="E2155" s="13" t="s">
        <v>187</v>
      </c>
      <c r="F2155" s="13" t="s">
        <v>188</v>
      </c>
      <c r="G2155" s="13" t="s">
        <v>189</v>
      </c>
      <c r="H2155" s="13" t="s">
        <v>190</v>
      </c>
      <c r="I2155" s="13">
        <v>2154</v>
      </c>
    </row>
    <row r="2156" spans="1:9" x14ac:dyDescent="0.25">
      <c r="A2156" s="13" t="str">
        <f t="shared" si="33"/>
        <v xml:space="preserve">607-P4 Line Post, 12' x 4" x 4" Concrete </v>
      </c>
      <c r="B2156" s="13" t="s">
        <v>2578</v>
      </c>
      <c r="C2156" s="13" t="s">
        <v>2579</v>
      </c>
      <c r="D2156" s="13" t="s">
        <v>207</v>
      </c>
      <c r="E2156" s="13" t="s">
        <v>187</v>
      </c>
      <c r="F2156" s="13" t="s">
        <v>188</v>
      </c>
      <c r="G2156" s="13" t="s">
        <v>189</v>
      </c>
      <c r="H2156" s="13" t="s">
        <v>190</v>
      </c>
      <c r="I2156" s="13">
        <v>2155</v>
      </c>
    </row>
    <row r="2157" spans="1:9" x14ac:dyDescent="0.25">
      <c r="A2157" s="13" t="str">
        <f t="shared" si="33"/>
        <v xml:space="preserve">607-P5 Line Post, 14' x 2"  Galvanized Steel </v>
      </c>
      <c r="B2157" s="13" t="s">
        <v>2580</v>
      </c>
      <c r="C2157" s="13" t="s">
        <v>2581</v>
      </c>
      <c r="D2157" s="13" t="s">
        <v>207</v>
      </c>
      <c r="E2157" s="13" t="s">
        <v>187</v>
      </c>
      <c r="F2157" s="13" t="s">
        <v>188</v>
      </c>
      <c r="G2157" s="13" t="s">
        <v>189</v>
      </c>
      <c r="H2157" s="13" t="s">
        <v>190</v>
      </c>
      <c r="I2157" s="13">
        <v>2156</v>
      </c>
    </row>
    <row r="2158" spans="1:9" x14ac:dyDescent="0.25">
      <c r="A2158" s="13" t="str">
        <f t="shared" si="33"/>
        <v xml:space="preserve">607-P6 Line Post, 9' x 1 1/2"  Galvanized Steel </v>
      </c>
      <c r="B2158" s="13" t="s">
        <v>2582</v>
      </c>
      <c r="C2158" s="13" t="s">
        <v>2583</v>
      </c>
      <c r="D2158" s="13" t="s">
        <v>207</v>
      </c>
      <c r="E2158" s="13" t="s">
        <v>187</v>
      </c>
      <c r="F2158" s="13" t="s">
        <v>188</v>
      </c>
      <c r="G2158" s="13" t="s">
        <v>189</v>
      </c>
      <c r="H2158" s="13" t="s">
        <v>190</v>
      </c>
      <c r="I2158" s="13">
        <v>2157</v>
      </c>
    </row>
    <row r="2159" spans="1:9" x14ac:dyDescent="0.25">
      <c r="A2159" s="13" t="str">
        <f t="shared" si="33"/>
        <v xml:space="preserve">607-P7 Line Post,  11' x 2"  Galvanized Steel </v>
      </c>
      <c r="B2159" s="13" t="s">
        <v>2584</v>
      </c>
      <c r="C2159" s="13" t="s">
        <v>2585</v>
      </c>
      <c r="D2159" s="13" t="s">
        <v>207</v>
      </c>
      <c r="E2159" s="13" t="s">
        <v>187</v>
      </c>
      <c r="F2159" s="13" t="s">
        <v>188</v>
      </c>
      <c r="G2159" s="13" t="s">
        <v>189</v>
      </c>
      <c r="H2159" s="13" t="s">
        <v>190</v>
      </c>
      <c r="I2159" s="13">
        <v>2158</v>
      </c>
    </row>
    <row r="2160" spans="1:9" x14ac:dyDescent="0.25">
      <c r="A2160" s="13" t="str">
        <f t="shared" si="33"/>
        <v xml:space="preserve">607-P2     Brace Post,  11' 6" x 2 1/2"  Galvanized Steel </v>
      </c>
      <c r="B2160" s="13" t="s">
        <v>2586</v>
      </c>
      <c r="C2160" s="13" t="s">
        <v>2587</v>
      </c>
      <c r="D2160" s="13" t="s">
        <v>207</v>
      </c>
      <c r="E2160" s="13" t="s">
        <v>187</v>
      </c>
      <c r="F2160" s="13" t="s">
        <v>188</v>
      </c>
      <c r="G2160" s="13" t="s">
        <v>189</v>
      </c>
      <c r="H2160" s="13" t="s">
        <v>190</v>
      </c>
      <c r="I2160" s="13">
        <v>2159</v>
      </c>
    </row>
    <row r="2161" spans="1:9" x14ac:dyDescent="0.25">
      <c r="A2161" s="13" t="str">
        <f t="shared" si="33"/>
        <v xml:space="preserve">607-P2     Brace Post,  5' x 2"  Galvanized Steel </v>
      </c>
      <c r="B2161" s="13" t="s">
        <v>2586</v>
      </c>
      <c r="C2161" s="13" t="s">
        <v>2588</v>
      </c>
      <c r="D2161" s="13" t="s">
        <v>207</v>
      </c>
      <c r="E2161" s="13" t="s">
        <v>187</v>
      </c>
      <c r="F2161" s="13" t="s">
        <v>188</v>
      </c>
      <c r="G2161" s="13" t="s">
        <v>189</v>
      </c>
      <c r="H2161" s="13" t="s">
        <v>190</v>
      </c>
      <c r="I2161" s="13">
        <v>2160</v>
      </c>
    </row>
    <row r="2162" spans="1:9" x14ac:dyDescent="0.25">
      <c r="A2162" s="13" t="str">
        <f t="shared" si="33"/>
        <v xml:space="preserve">607-P2     Brace Post,  6' x 2"  Galvanized Steel </v>
      </c>
      <c r="B2162" s="13" t="s">
        <v>2586</v>
      </c>
      <c r="C2162" s="13" t="s">
        <v>2589</v>
      </c>
      <c r="D2162" s="13" t="s">
        <v>207</v>
      </c>
      <c r="E2162" s="13" t="s">
        <v>187</v>
      </c>
      <c r="F2162" s="13" t="s">
        <v>188</v>
      </c>
      <c r="G2162" s="13" t="s">
        <v>189</v>
      </c>
      <c r="H2162" s="13" t="s">
        <v>190</v>
      </c>
      <c r="I2162" s="13">
        <v>2161</v>
      </c>
    </row>
    <row r="2163" spans="1:9" x14ac:dyDescent="0.25">
      <c r="A2163" s="13" t="str">
        <f t="shared" si="33"/>
        <v xml:space="preserve">607-P2     Brace Post,  7 1/2' x 2"  Galvanized Steel </v>
      </c>
      <c r="B2163" s="13" t="s">
        <v>2586</v>
      </c>
      <c r="C2163" s="13" t="s">
        <v>2590</v>
      </c>
      <c r="D2163" s="13" t="s">
        <v>207</v>
      </c>
      <c r="E2163" s="13" t="s">
        <v>187</v>
      </c>
      <c r="F2163" s="13" t="s">
        <v>188</v>
      </c>
      <c r="G2163" s="13" t="s">
        <v>189</v>
      </c>
      <c r="H2163" s="13" t="s">
        <v>190</v>
      </c>
      <c r="I2163" s="13">
        <v>2162</v>
      </c>
    </row>
    <row r="2164" spans="1:9" x14ac:dyDescent="0.25">
      <c r="A2164" s="13" t="str">
        <f t="shared" si="33"/>
        <v xml:space="preserve">607-P2     Brace Post,  7' x 2 1/2"  Galvanized Steel </v>
      </c>
      <c r="B2164" s="13" t="s">
        <v>2586</v>
      </c>
      <c r="C2164" s="13" t="s">
        <v>2591</v>
      </c>
      <c r="D2164" s="13" t="s">
        <v>207</v>
      </c>
      <c r="E2164" s="13" t="s">
        <v>187</v>
      </c>
      <c r="F2164" s="13" t="s">
        <v>188</v>
      </c>
      <c r="G2164" s="13" t="s">
        <v>189</v>
      </c>
      <c r="H2164" s="13" t="s">
        <v>190</v>
      </c>
      <c r="I2164" s="13">
        <v>2163</v>
      </c>
    </row>
    <row r="2165" spans="1:9" x14ac:dyDescent="0.25">
      <c r="A2165" s="13" t="str">
        <f t="shared" si="33"/>
        <v xml:space="preserve">607-P2     Brace Post,  8' x 2 1/2"  Galvanized Steel </v>
      </c>
      <c r="B2165" s="13" t="s">
        <v>2586</v>
      </c>
      <c r="C2165" s="13" t="s">
        <v>2592</v>
      </c>
      <c r="D2165" s="13" t="s">
        <v>207</v>
      </c>
      <c r="E2165" s="13" t="s">
        <v>187</v>
      </c>
      <c r="F2165" s="13" t="s">
        <v>188</v>
      </c>
      <c r="G2165" s="13" t="s">
        <v>189</v>
      </c>
      <c r="H2165" s="13" t="s">
        <v>190</v>
      </c>
      <c r="I2165" s="13">
        <v>2164</v>
      </c>
    </row>
    <row r="2166" spans="1:9" x14ac:dyDescent="0.25">
      <c r="A2166" s="13" t="str">
        <f t="shared" si="33"/>
        <v xml:space="preserve">607-P2     Brace Post,  8' x 2"  Galvanized Steel </v>
      </c>
      <c r="B2166" s="13" t="s">
        <v>2586</v>
      </c>
      <c r="C2166" s="13" t="s">
        <v>2593</v>
      </c>
      <c r="D2166" s="13" t="s">
        <v>207</v>
      </c>
      <c r="E2166" s="13" t="s">
        <v>187</v>
      </c>
      <c r="F2166" s="13" t="s">
        <v>188</v>
      </c>
      <c r="G2166" s="13" t="s">
        <v>189</v>
      </c>
      <c r="H2166" s="13" t="s">
        <v>190</v>
      </c>
      <c r="I2166" s="13">
        <v>2165</v>
      </c>
    </row>
    <row r="2167" spans="1:9" x14ac:dyDescent="0.25">
      <c r="A2167" s="13" t="str">
        <f t="shared" si="33"/>
        <v xml:space="preserve">607-P2     Brace Post,  8' x 3 1/2"  Galvanized Steel </v>
      </c>
      <c r="B2167" s="13" t="s">
        <v>2586</v>
      </c>
      <c r="C2167" s="13" t="s">
        <v>2594</v>
      </c>
      <c r="D2167" s="13" t="s">
        <v>207</v>
      </c>
      <c r="E2167" s="13" t="s">
        <v>187</v>
      </c>
      <c r="F2167" s="13" t="s">
        <v>188</v>
      </c>
      <c r="G2167" s="13" t="s">
        <v>189</v>
      </c>
      <c r="H2167" s="13" t="s">
        <v>190</v>
      </c>
      <c r="I2167" s="13">
        <v>2166</v>
      </c>
    </row>
    <row r="2168" spans="1:9" x14ac:dyDescent="0.25">
      <c r="A2168" s="13" t="str">
        <f t="shared" si="33"/>
        <v xml:space="preserve">607-P2     Brace Post,  8' x 6"  Timber </v>
      </c>
      <c r="B2168" s="13" t="s">
        <v>2586</v>
      </c>
      <c r="C2168" s="13" t="s">
        <v>2595</v>
      </c>
      <c r="D2168" s="13" t="s">
        <v>207</v>
      </c>
      <c r="E2168" s="13" t="s">
        <v>187</v>
      </c>
      <c r="F2168" s="13" t="s">
        <v>188</v>
      </c>
      <c r="G2168" s="13" t="s">
        <v>189</v>
      </c>
      <c r="H2168" s="13" t="s">
        <v>190</v>
      </c>
      <c r="I2168" s="13">
        <v>2167</v>
      </c>
    </row>
    <row r="2169" spans="1:9" x14ac:dyDescent="0.25">
      <c r="A2169" s="13" t="str">
        <f t="shared" si="33"/>
        <v xml:space="preserve">607-P2     Brace Post,  8' x 6" x 6" Concrete </v>
      </c>
      <c r="B2169" s="13" t="s">
        <v>2586</v>
      </c>
      <c r="C2169" s="13" t="s">
        <v>2596</v>
      </c>
      <c r="D2169" s="13" t="s">
        <v>207</v>
      </c>
      <c r="E2169" s="13" t="s">
        <v>187</v>
      </c>
      <c r="F2169" s="13" t="s">
        <v>188</v>
      </c>
      <c r="G2169" s="13" t="s">
        <v>189</v>
      </c>
      <c r="H2169" s="13" t="s">
        <v>190</v>
      </c>
      <c r="I2169" s="13">
        <v>2168</v>
      </c>
    </row>
    <row r="2170" spans="1:9" x14ac:dyDescent="0.25">
      <c r="A2170" s="13" t="str">
        <f t="shared" si="33"/>
        <v xml:space="preserve">607-P2     Brace Post,  9' 6" x 2 1/2"  Galvanized Steel </v>
      </c>
      <c r="B2170" s="13" t="s">
        <v>2586</v>
      </c>
      <c r="C2170" s="13" t="s">
        <v>2597</v>
      </c>
      <c r="D2170" s="13" t="s">
        <v>207</v>
      </c>
      <c r="E2170" s="13" t="s">
        <v>187</v>
      </c>
      <c r="F2170" s="13" t="s">
        <v>188</v>
      </c>
      <c r="G2170" s="13" t="s">
        <v>189</v>
      </c>
      <c r="H2170" s="13" t="s">
        <v>190</v>
      </c>
      <c r="I2170" s="13">
        <v>2169</v>
      </c>
    </row>
    <row r="2171" spans="1:9" x14ac:dyDescent="0.25">
      <c r="A2171" s="13" t="str">
        <f t="shared" si="33"/>
        <v xml:space="preserve">607-P2     Brace Post,  9' x 2 1/2"  Galvanized Steel </v>
      </c>
      <c r="B2171" s="13" t="s">
        <v>2586</v>
      </c>
      <c r="C2171" s="13" t="s">
        <v>2598</v>
      </c>
      <c r="D2171" s="13" t="s">
        <v>207</v>
      </c>
      <c r="E2171" s="13" t="s">
        <v>187</v>
      </c>
      <c r="F2171" s="13" t="s">
        <v>188</v>
      </c>
      <c r="G2171" s="13" t="s">
        <v>189</v>
      </c>
      <c r="H2171" s="13" t="s">
        <v>190</v>
      </c>
      <c r="I2171" s="13">
        <v>2170</v>
      </c>
    </row>
    <row r="2172" spans="1:9" x14ac:dyDescent="0.25">
      <c r="A2172" s="13" t="str">
        <f t="shared" si="33"/>
        <v xml:space="preserve">607-P2     Brace Post, 10' x 2 1/2"  Galvanized Steel </v>
      </c>
      <c r="B2172" s="13" t="s">
        <v>2586</v>
      </c>
      <c r="C2172" s="13" t="s">
        <v>2599</v>
      </c>
      <c r="D2172" s="13" t="s">
        <v>207</v>
      </c>
      <c r="E2172" s="13" t="s">
        <v>187</v>
      </c>
      <c r="F2172" s="13" t="s">
        <v>188</v>
      </c>
      <c r="G2172" s="13" t="s">
        <v>189</v>
      </c>
      <c r="H2172" s="13" t="s">
        <v>190</v>
      </c>
      <c r="I2172" s="13">
        <v>2171</v>
      </c>
    </row>
    <row r="2173" spans="1:9" x14ac:dyDescent="0.25">
      <c r="A2173" s="13" t="str">
        <f t="shared" si="33"/>
        <v xml:space="preserve">607-P2     Brace Post, 10' x 2"  Galvanized Steel </v>
      </c>
      <c r="B2173" s="13" t="s">
        <v>2586</v>
      </c>
      <c r="C2173" s="13" t="s">
        <v>2600</v>
      </c>
      <c r="D2173" s="13" t="s">
        <v>207</v>
      </c>
      <c r="E2173" s="13" t="s">
        <v>187</v>
      </c>
      <c r="F2173" s="13" t="s">
        <v>188</v>
      </c>
      <c r="G2173" s="13" t="s">
        <v>189</v>
      </c>
      <c r="H2173" s="13" t="s">
        <v>190</v>
      </c>
      <c r="I2173" s="13">
        <v>2172</v>
      </c>
    </row>
    <row r="2174" spans="1:9" x14ac:dyDescent="0.25">
      <c r="A2174" s="13" t="str">
        <f t="shared" si="33"/>
        <v xml:space="preserve">607-P2     Brace Post, 10' x 6"  Timber </v>
      </c>
      <c r="B2174" s="13" t="s">
        <v>2586</v>
      </c>
      <c r="C2174" s="13" t="s">
        <v>2601</v>
      </c>
      <c r="D2174" s="13" t="s">
        <v>207</v>
      </c>
      <c r="E2174" s="13" t="s">
        <v>187</v>
      </c>
      <c r="F2174" s="13" t="s">
        <v>188</v>
      </c>
      <c r="G2174" s="13" t="s">
        <v>189</v>
      </c>
      <c r="H2174" s="13" t="s">
        <v>190</v>
      </c>
      <c r="I2174" s="13">
        <v>2173</v>
      </c>
    </row>
    <row r="2175" spans="1:9" x14ac:dyDescent="0.25">
      <c r="A2175" s="13" t="str">
        <f t="shared" si="33"/>
        <v xml:space="preserve">607-P2     Brace Post, 10' x 6" x 6" Concrete </v>
      </c>
      <c r="B2175" s="13" t="s">
        <v>2586</v>
      </c>
      <c r="C2175" s="13" t="s">
        <v>2602</v>
      </c>
      <c r="D2175" s="13" t="s">
        <v>207</v>
      </c>
      <c r="E2175" s="13" t="s">
        <v>187</v>
      </c>
      <c r="F2175" s="13" t="s">
        <v>188</v>
      </c>
      <c r="G2175" s="13" t="s">
        <v>189</v>
      </c>
      <c r="H2175" s="13" t="s">
        <v>190</v>
      </c>
      <c r="I2175" s="13">
        <v>2174</v>
      </c>
    </row>
    <row r="2176" spans="1:9" x14ac:dyDescent="0.25">
      <c r="A2176" s="13" t="str">
        <f t="shared" si="33"/>
        <v xml:space="preserve">607-P2     Brace Post, 12' x 2 1/2"  Galvanized Steel </v>
      </c>
      <c r="B2176" s="13" t="s">
        <v>2586</v>
      </c>
      <c r="C2176" s="13" t="s">
        <v>2603</v>
      </c>
      <c r="D2176" s="13" t="s">
        <v>207</v>
      </c>
      <c r="E2176" s="13" t="s">
        <v>187</v>
      </c>
      <c r="F2176" s="13" t="s">
        <v>188</v>
      </c>
      <c r="G2176" s="13" t="s">
        <v>189</v>
      </c>
      <c r="H2176" s="13" t="s">
        <v>190</v>
      </c>
      <c r="I2176" s="13">
        <v>2175</v>
      </c>
    </row>
    <row r="2177" spans="1:9" x14ac:dyDescent="0.25">
      <c r="A2177" s="13" t="str">
        <f t="shared" si="33"/>
        <v xml:space="preserve">607-P2     Brace Post, 12' x 2"  Galvanized Steel </v>
      </c>
      <c r="B2177" s="13" t="s">
        <v>2586</v>
      </c>
      <c r="C2177" s="13" t="s">
        <v>2604</v>
      </c>
      <c r="D2177" s="13" t="s">
        <v>207</v>
      </c>
      <c r="E2177" s="13" t="s">
        <v>187</v>
      </c>
      <c r="F2177" s="13" t="s">
        <v>188</v>
      </c>
      <c r="G2177" s="13" t="s">
        <v>189</v>
      </c>
      <c r="H2177" s="13" t="s">
        <v>190</v>
      </c>
      <c r="I2177" s="13">
        <v>2176</v>
      </c>
    </row>
    <row r="2178" spans="1:9" x14ac:dyDescent="0.25">
      <c r="A2178" s="13" t="str">
        <f t="shared" si="33"/>
        <v xml:space="preserve">607-P2     Brace Post, 12' x 6"  Timber </v>
      </c>
      <c r="B2178" s="13" t="s">
        <v>2586</v>
      </c>
      <c r="C2178" s="13" t="s">
        <v>2605</v>
      </c>
      <c r="D2178" s="13" t="s">
        <v>207</v>
      </c>
      <c r="E2178" s="13" t="s">
        <v>187</v>
      </c>
      <c r="F2178" s="13" t="s">
        <v>188</v>
      </c>
      <c r="G2178" s="13" t="s">
        <v>189</v>
      </c>
      <c r="H2178" s="13" t="s">
        <v>190</v>
      </c>
      <c r="I2178" s="13">
        <v>2177</v>
      </c>
    </row>
    <row r="2179" spans="1:9" x14ac:dyDescent="0.25">
      <c r="A2179" s="13" t="str">
        <f t="shared" si="33"/>
        <v xml:space="preserve">607-P2     Brace Post, 12' x 6" x 6" Concrete </v>
      </c>
      <c r="B2179" s="13" t="s">
        <v>2586</v>
      </c>
      <c r="C2179" s="13" t="s">
        <v>2606</v>
      </c>
      <c r="D2179" s="13" t="s">
        <v>207</v>
      </c>
      <c r="E2179" s="13" t="s">
        <v>187</v>
      </c>
      <c r="F2179" s="13" t="s">
        <v>188</v>
      </c>
      <c r="G2179" s="13" t="s">
        <v>189</v>
      </c>
      <c r="H2179" s="13" t="s">
        <v>190</v>
      </c>
      <c r="I2179" s="13">
        <v>2178</v>
      </c>
    </row>
    <row r="2180" spans="1:9" x14ac:dyDescent="0.25">
      <c r="A2180" s="13" t="str">
        <f t="shared" ref="A2180:A2243" si="34">_xlfn.CONCAT(B2180," ", C2180)</f>
        <v xml:space="preserve">607-P2     Brace Post, 14' x 2 1/2"  Galvanized Steel </v>
      </c>
      <c r="B2180" s="13" t="s">
        <v>2586</v>
      </c>
      <c r="C2180" s="13" t="s">
        <v>2607</v>
      </c>
      <c r="D2180" s="13" t="s">
        <v>207</v>
      </c>
      <c r="E2180" s="13" t="s">
        <v>187</v>
      </c>
      <c r="F2180" s="13" t="s">
        <v>188</v>
      </c>
      <c r="G2180" s="13" t="s">
        <v>189</v>
      </c>
      <c r="H2180" s="13" t="s">
        <v>190</v>
      </c>
      <c r="I2180" s="13">
        <v>2179</v>
      </c>
    </row>
    <row r="2181" spans="1:9" x14ac:dyDescent="0.25">
      <c r="A2181" s="13" t="str">
        <f t="shared" si="34"/>
        <v xml:space="preserve">607-P2     Brace Post, 5' x 2 1/2"  Galvanized Steel </v>
      </c>
      <c r="B2181" s="13" t="s">
        <v>2586</v>
      </c>
      <c r="C2181" s="13" t="s">
        <v>2608</v>
      </c>
      <c r="D2181" s="13" t="s">
        <v>207</v>
      </c>
      <c r="E2181" s="13" t="s">
        <v>187</v>
      </c>
      <c r="F2181" s="13" t="s">
        <v>188</v>
      </c>
      <c r="G2181" s="13" t="s">
        <v>189</v>
      </c>
      <c r="H2181" s="13" t="s">
        <v>190</v>
      </c>
      <c r="I2181" s="13">
        <v>2180</v>
      </c>
    </row>
    <row r="2182" spans="1:9" x14ac:dyDescent="0.25">
      <c r="A2182" s="13" t="str">
        <f t="shared" si="34"/>
        <v xml:space="preserve">607-P2     Brace Post, 9' x 2"  Galvanized Steel </v>
      </c>
      <c r="B2182" s="13" t="s">
        <v>2586</v>
      </c>
      <c r="C2182" s="13" t="s">
        <v>2609</v>
      </c>
      <c r="D2182" s="13" t="s">
        <v>207</v>
      </c>
      <c r="E2182" s="13" t="s">
        <v>187</v>
      </c>
      <c r="F2182" s="13" t="s">
        <v>188</v>
      </c>
      <c r="G2182" s="13" t="s">
        <v>189</v>
      </c>
      <c r="H2182" s="13" t="s">
        <v>190</v>
      </c>
      <c r="I2182" s="13">
        <v>2181</v>
      </c>
    </row>
    <row r="2183" spans="1:9" x14ac:dyDescent="0.25">
      <c r="A2183" s="13" t="str">
        <f t="shared" si="34"/>
        <v xml:space="preserve">607-P3     Gate Post,  6' x 2" Galvanized Steel </v>
      </c>
      <c r="B2183" s="13" t="s">
        <v>2610</v>
      </c>
      <c r="C2183" s="13" t="s">
        <v>2611</v>
      </c>
      <c r="D2183" s="13" t="s">
        <v>207</v>
      </c>
      <c r="E2183" s="13" t="s">
        <v>187</v>
      </c>
      <c r="F2183" s="13" t="s">
        <v>188</v>
      </c>
      <c r="G2183" s="13" t="s">
        <v>189</v>
      </c>
      <c r="H2183" s="13" t="s">
        <v>190</v>
      </c>
      <c r="I2183" s="13">
        <v>2182</v>
      </c>
    </row>
    <row r="2184" spans="1:9" x14ac:dyDescent="0.25">
      <c r="A2184" s="13" t="str">
        <f t="shared" si="34"/>
        <v xml:space="preserve">607-P3     Gate Post,  7' x 2 1/2" Galvanized Steel </v>
      </c>
      <c r="B2184" s="13" t="s">
        <v>2610</v>
      </c>
      <c r="C2184" s="13" t="s">
        <v>2612</v>
      </c>
      <c r="D2184" s="13" t="s">
        <v>207</v>
      </c>
      <c r="E2184" s="13" t="s">
        <v>187</v>
      </c>
      <c r="F2184" s="13" t="s">
        <v>188</v>
      </c>
      <c r="G2184" s="13" t="s">
        <v>189</v>
      </c>
      <c r="H2184" s="13" t="s">
        <v>190</v>
      </c>
      <c r="I2184" s="13">
        <v>2183</v>
      </c>
    </row>
    <row r="2185" spans="1:9" x14ac:dyDescent="0.25">
      <c r="A2185" s="13" t="str">
        <f t="shared" si="34"/>
        <v xml:space="preserve">607-P3     Gate Post,  7' x 3 1/2" Galvanized Steel </v>
      </c>
      <c r="B2185" s="13" t="s">
        <v>2610</v>
      </c>
      <c r="C2185" s="13" t="s">
        <v>2613</v>
      </c>
      <c r="D2185" s="13" t="s">
        <v>207</v>
      </c>
      <c r="E2185" s="13" t="s">
        <v>187</v>
      </c>
      <c r="F2185" s="13" t="s">
        <v>188</v>
      </c>
      <c r="G2185" s="13" t="s">
        <v>189</v>
      </c>
      <c r="H2185" s="13" t="s">
        <v>190</v>
      </c>
      <c r="I2185" s="13">
        <v>2184</v>
      </c>
    </row>
    <row r="2186" spans="1:9" x14ac:dyDescent="0.25">
      <c r="A2186" s="13" t="str">
        <f t="shared" si="34"/>
        <v xml:space="preserve">607-P3     Gate Post,  8' x 2 1/2" Galvanized Steel </v>
      </c>
      <c r="B2186" s="13" t="s">
        <v>2610</v>
      </c>
      <c r="C2186" s="13" t="s">
        <v>2614</v>
      </c>
      <c r="D2186" s="13" t="s">
        <v>207</v>
      </c>
      <c r="E2186" s="13" t="s">
        <v>187</v>
      </c>
      <c r="F2186" s="13" t="s">
        <v>188</v>
      </c>
      <c r="G2186" s="13" t="s">
        <v>189</v>
      </c>
      <c r="H2186" s="13" t="s">
        <v>190</v>
      </c>
      <c r="I2186" s="13">
        <v>2185</v>
      </c>
    </row>
    <row r="2187" spans="1:9" x14ac:dyDescent="0.25">
      <c r="A2187" s="13" t="str">
        <f t="shared" si="34"/>
        <v xml:space="preserve">607-P3     Gate Post,  8' x 3 1/2" Galvanized Steel </v>
      </c>
      <c r="B2187" s="13" t="s">
        <v>2610</v>
      </c>
      <c r="C2187" s="13" t="s">
        <v>2615</v>
      </c>
      <c r="D2187" s="13" t="s">
        <v>207</v>
      </c>
      <c r="E2187" s="13" t="s">
        <v>187</v>
      </c>
      <c r="F2187" s="13" t="s">
        <v>188</v>
      </c>
      <c r="G2187" s="13" t="s">
        <v>189</v>
      </c>
      <c r="H2187" s="13" t="s">
        <v>190</v>
      </c>
      <c r="I2187" s="13">
        <v>2186</v>
      </c>
    </row>
    <row r="2188" spans="1:9" x14ac:dyDescent="0.25">
      <c r="A2188" s="13" t="str">
        <f t="shared" si="34"/>
        <v xml:space="preserve">607-P3     Gate Post,  8' x 6" Timber </v>
      </c>
      <c r="B2188" s="13" t="s">
        <v>2610</v>
      </c>
      <c r="C2188" s="13" t="s">
        <v>2616</v>
      </c>
      <c r="D2188" s="13" t="s">
        <v>207</v>
      </c>
      <c r="E2188" s="13" t="s">
        <v>187</v>
      </c>
      <c r="F2188" s="13" t="s">
        <v>188</v>
      </c>
      <c r="G2188" s="13" t="s">
        <v>189</v>
      </c>
      <c r="H2188" s="13" t="s">
        <v>190</v>
      </c>
      <c r="I2188" s="13">
        <v>2187</v>
      </c>
    </row>
    <row r="2189" spans="1:9" x14ac:dyDescent="0.25">
      <c r="A2189" s="13" t="str">
        <f t="shared" si="34"/>
        <v xml:space="preserve">607-P3     Gate Post,  8' x 6" x 6" Concrete </v>
      </c>
      <c r="B2189" s="13" t="s">
        <v>2610</v>
      </c>
      <c r="C2189" s="13" t="s">
        <v>2617</v>
      </c>
      <c r="D2189" s="13" t="s">
        <v>207</v>
      </c>
      <c r="E2189" s="13" t="s">
        <v>187</v>
      </c>
      <c r="F2189" s="13" t="s">
        <v>188</v>
      </c>
      <c r="G2189" s="13" t="s">
        <v>189</v>
      </c>
      <c r="H2189" s="13" t="s">
        <v>190</v>
      </c>
      <c r="I2189" s="13">
        <v>2188</v>
      </c>
    </row>
    <row r="2190" spans="1:9" x14ac:dyDescent="0.25">
      <c r="A2190" s="13" t="str">
        <f t="shared" si="34"/>
        <v xml:space="preserve">607-P3     Gate Post,  9' x 2 1/2" Galvanized Steel </v>
      </c>
      <c r="B2190" s="13" t="s">
        <v>2610</v>
      </c>
      <c r="C2190" s="13" t="s">
        <v>2618</v>
      </c>
      <c r="D2190" s="13" t="s">
        <v>207</v>
      </c>
      <c r="E2190" s="13" t="s">
        <v>187</v>
      </c>
      <c r="F2190" s="13" t="s">
        <v>188</v>
      </c>
      <c r="G2190" s="13" t="s">
        <v>189</v>
      </c>
      <c r="H2190" s="13" t="s">
        <v>190</v>
      </c>
      <c r="I2190" s="13">
        <v>2189</v>
      </c>
    </row>
    <row r="2191" spans="1:9" x14ac:dyDescent="0.25">
      <c r="A2191" s="13" t="str">
        <f t="shared" si="34"/>
        <v xml:space="preserve">607-P3     Gate Post,  9' x 3 1/2" Galvanized Steel </v>
      </c>
      <c r="B2191" s="13" t="s">
        <v>2610</v>
      </c>
      <c r="C2191" s="13" t="s">
        <v>2619</v>
      </c>
      <c r="D2191" s="13" t="s">
        <v>207</v>
      </c>
      <c r="E2191" s="13" t="s">
        <v>187</v>
      </c>
      <c r="F2191" s="13" t="s">
        <v>188</v>
      </c>
      <c r="G2191" s="13" t="s">
        <v>189</v>
      </c>
      <c r="H2191" s="13" t="s">
        <v>190</v>
      </c>
      <c r="I2191" s="13">
        <v>2190</v>
      </c>
    </row>
    <row r="2192" spans="1:9" x14ac:dyDescent="0.25">
      <c r="A2192" s="13" t="str">
        <f t="shared" si="34"/>
        <v xml:space="preserve">607-P3     Gate Post,  9' x 6" Galvanized Steel </v>
      </c>
      <c r="B2192" s="13" t="s">
        <v>2610</v>
      </c>
      <c r="C2192" s="13" t="s">
        <v>2620</v>
      </c>
      <c r="D2192" s="13" t="s">
        <v>207</v>
      </c>
      <c r="E2192" s="13" t="s">
        <v>187</v>
      </c>
      <c r="F2192" s="13" t="s">
        <v>188</v>
      </c>
      <c r="G2192" s="13" t="s">
        <v>189</v>
      </c>
      <c r="H2192" s="13" t="s">
        <v>190</v>
      </c>
      <c r="I2192" s="13">
        <v>2191</v>
      </c>
    </row>
    <row r="2193" spans="1:9" x14ac:dyDescent="0.25">
      <c r="A2193" s="13" t="str">
        <f t="shared" si="34"/>
        <v xml:space="preserve">607-P3     Gate Post, 10' x 2 1/2" Galvanized Steel </v>
      </c>
      <c r="B2193" s="13" t="s">
        <v>2610</v>
      </c>
      <c r="C2193" s="13" t="s">
        <v>2621</v>
      </c>
      <c r="D2193" s="13" t="s">
        <v>207</v>
      </c>
      <c r="E2193" s="13" t="s">
        <v>187</v>
      </c>
      <c r="F2193" s="13" t="s">
        <v>188</v>
      </c>
      <c r="G2193" s="13" t="s">
        <v>189</v>
      </c>
      <c r="H2193" s="13" t="s">
        <v>190</v>
      </c>
      <c r="I2193" s="13">
        <v>2192</v>
      </c>
    </row>
    <row r="2194" spans="1:9" x14ac:dyDescent="0.25">
      <c r="A2194" s="13" t="str">
        <f t="shared" si="34"/>
        <v xml:space="preserve">607-P3     Gate Post, 10' x 3 1/2" Galvanized Steel </v>
      </c>
      <c r="B2194" s="13" t="s">
        <v>2610</v>
      </c>
      <c r="C2194" s="13" t="s">
        <v>2622</v>
      </c>
      <c r="D2194" s="13" t="s">
        <v>207</v>
      </c>
      <c r="E2194" s="13" t="s">
        <v>187</v>
      </c>
      <c r="F2194" s="13" t="s">
        <v>188</v>
      </c>
      <c r="G2194" s="13" t="s">
        <v>189</v>
      </c>
      <c r="H2194" s="13" t="s">
        <v>190</v>
      </c>
      <c r="I2194" s="13">
        <v>2193</v>
      </c>
    </row>
    <row r="2195" spans="1:9" x14ac:dyDescent="0.25">
      <c r="A2195" s="13" t="str">
        <f t="shared" si="34"/>
        <v xml:space="preserve">607-P3     Gate Post, 10' x 6" Galvanized Steel </v>
      </c>
      <c r="B2195" s="13" t="s">
        <v>2610</v>
      </c>
      <c r="C2195" s="13" t="s">
        <v>2623</v>
      </c>
      <c r="D2195" s="13" t="s">
        <v>207</v>
      </c>
      <c r="E2195" s="13" t="s">
        <v>187</v>
      </c>
      <c r="F2195" s="13" t="s">
        <v>188</v>
      </c>
      <c r="G2195" s="13" t="s">
        <v>189</v>
      </c>
      <c r="H2195" s="13" t="s">
        <v>190</v>
      </c>
      <c r="I2195" s="13">
        <v>2194</v>
      </c>
    </row>
    <row r="2196" spans="1:9" x14ac:dyDescent="0.25">
      <c r="A2196" s="13" t="str">
        <f t="shared" si="34"/>
        <v xml:space="preserve">607-P3     Gate Post, 11' x 3 1/2" Galvanized Steel </v>
      </c>
      <c r="B2196" s="13" t="s">
        <v>2610</v>
      </c>
      <c r="C2196" s="13" t="s">
        <v>2624</v>
      </c>
      <c r="D2196" s="13" t="s">
        <v>207</v>
      </c>
      <c r="E2196" s="13" t="s">
        <v>187</v>
      </c>
      <c r="F2196" s="13" t="s">
        <v>188</v>
      </c>
      <c r="G2196" s="13" t="s">
        <v>189</v>
      </c>
      <c r="H2196" s="13" t="s">
        <v>190</v>
      </c>
      <c r="I2196" s="13">
        <v>2195</v>
      </c>
    </row>
    <row r="2197" spans="1:9" x14ac:dyDescent="0.25">
      <c r="A2197" s="13" t="str">
        <f t="shared" si="34"/>
        <v xml:space="preserve">607-P3     Gate Post, 12' x 2 1/2" Galvanized Steel </v>
      </c>
      <c r="B2197" s="13" t="s">
        <v>2610</v>
      </c>
      <c r="C2197" s="13" t="s">
        <v>2625</v>
      </c>
      <c r="D2197" s="13" t="s">
        <v>207</v>
      </c>
      <c r="E2197" s="13" t="s">
        <v>187</v>
      </c>
      <c r="F2197" s="13" t="s">
        <v>188</v>
      </c>
      <c r="G2197" s="13" t="s">
        <v>189</v>
      </c>
      <c r="H2197" s="13" t="s">
        <v>190</v>
      </c>
      <c r="I2197" s="13">
        <v>2196</v>
      </c>
    </row>
    <row r="2198" spans="1:9" x14ac:dyDescent="0.25">
      <c r="A2198" s="13" t="str">
        <f t="shared" si="34"/>
        <v xml:space="preserve">607-P3     Gate Post, 12' x 3 1/2" Galvanized Steel </v>
      </c>
      <c r="B2198" s="13" t="s">
        <v>2610</v>
      </c>
      <c r="C2198" s="13" t="s">
        <v>2626</v>
      </c>
      <c r="D2198" s="13" t="s">
        <v>207</v>
      </c>
      <c r="E2198" s="13" t="s">
        <v>187</v>
      </c>
      <c r="F2198" s="13" t="s">
        <v>188</v>
      </c>
      <c r="G2198" s="13" t="s">
        <v>189</v>
      </c>
      <c r="H2198" s="13" t="s">
        <v>190</v>
      </c>
      <c r="I2198" s="13">
        <v>2197</v>
      </c>
    </row>
    <row r="2199" spans="1:9" x14ac:dyDescent="0.25">
      <c r="A2199" s="13" t="str">
        <f t="shared" si="34"/>
        <v xml:space="preserve">607-P3     Gate Post, 12' x 6" Galvanized Steel </v>
      </c>
      <c r="B2199" s="13" t="s">
        <v>2610</v>
      </c>
      <c r="C2199" s="13" t="s">
        <v>2627</v>
      </c>
      <c r="D2199" s="13" t="s">
        <v>207</v>
      </c>
      <c r="E2199" s="13" t="s">
        <v>187</v>
      </c>
      <c r="F2199" s="13" t="s">
        <v>188</v>
      </c>
      <c r="G2199" s="13" t="s">
        <v>189</v>
      </c>
      <c r="H2199" s="13" t="s">
        <v>190</v>
      </c>
      <c r="I2199" s="13">
        <v>2198</v>
      </c>
    </row>
    <row r="2200" spans="1:9" x14ac:dyDescent="0.25">
      <c r="A2200" s="13" t="str">
        <f t="shared" si="34"/>
        <v xml:space="preserve">607-P3     Gate Post, 14' x 2 1/2" Galvanized Steel </v>
      </c>
      <c r="B2200" s="13" t="s">
        <v>2610</v>
      </c>
      <c r="C2200" s="13" t="s">
        <v>2628</v>
      </c>
      <c r="D2200" s="13" t="s">
        <v>207</v>
      </c>
      <c r="E2200" s="13" t="s">
        <v>187</v>
      </c>
      <c r="F2200" s="13" t="s">
        <v>188</v>
      </c>
      <c r="G2200" s="13" t="s">
        <v>189</v>
      </c>
      <c r="H2200" s="13" t="s">
        <v>190</v>
      </c>
      <c r="I2200" s="13">
        <v>2199</v>
      </c>
    </row>
    <row r="2201" spans="1:9" x14ac:dyDescent="0.25">
      <c r="A2201" s="13" t="str">
        <f t="shared" si="34"/>
        <v xml:space="preserve">607-P3     Gate Post, 14' x 3 1/2" Galvanized Steel </v>
      </c>
      <c r="B2201" s="13" t="s">
        <v>2610</v>
      </c>
      <c r="C2201" s="13" t="s">
        <v>2629</v>
      </c>
      <c r="D2201" s="13" t="s">
        <v>207</v>
      </c>
      <c r="E2201" s="13" t="s">
        <v>187</v>
      </c>
      <c r="F2201" s="13" t="s">
        <v>188</v>
      </c>
      <c r="G2201" s="13" t="s">
        <v>189</v>
      </c>
      <c r="H2201" s="13" t="s">
        <v>190</v>
      </c>
      <c r="I2201" s="13">
        <v>2200</v>
      </c>
    </row>
    <row r="2202" spans="1:9" x14ac:dyDescent="0.25">
      <c r="A2202" s="13" t="str">
        <f t="shared" si="34"/>
        <v xml:space="preserve">607-P3     Gate Post, 14' x 6" Galvanized Steel </v>
      </c>
      <c r="B2202" s="13" t="s">
        <v>2610</v>
      </c>
      <c r="C2202" s="13" t="s">
        <v>2630</v>
      </c>
      <c r="D2202" s="13" t="s">
        <v>207</v>
      </c>
      <c r="E2202" s="13" t="s">
        <v>187</v>
      </c>
      <c r="F2202" s="13" t="s">
        <v>188</v>
      </c>
      <c r="G2202" s="13" t="s">
        <v>189</v>
      </c>
      <c r="H2202" s="13" t="s">
        <v>190</v>
      </c>
      <c r="I2202" s="13">
        <v>2201</v>
      </c>
    </row>
    <row r="2203" spans="1:9" x14ac:dyDescent="0.25">
      <c r="A2203" s="13" t="str">
        <f t="shared" si="34"/>
        <v xml:space="preserve">607-P3     Gate Post, 16' x 3 1/2" Galvanized Steel </v>
      </c>
      <c r="B2203" s="13" t="s">
        <v>2610</v>
      </c>
      <c r="C2203" s="13" t="s">
        <v>2631</v>
      </c>
      <c r="D2203" s="13" t="s">
        <v>207</v>
      </c>
      <c r="E2203" s="13" t="s">
        <v>187</v>
      </c>
      <c r="F2203" s="13" t="s">
        <v>188</v>
      </c>
      <c r="G2203" s="13" t="s">
        <v>189</v>
      </c>
      <c r="H2203" s="13" t="s">
        <v>190</v>
      </c>
      <c r="I2203" s="13">
        <v>2202</v>
      </c>
    </row>
    <row r="2204" spans="1:9" x14ac:dyDescent="0.25">
      <c r="A2204" s="13" t="str">
        <f t="shared" si="34"/>
        <v xml:space="preserve">607-P3     Gate Post, 16' x 6" Galvanized Steel </v>
      </c>
      <c r="B2204" s="13" t="s">
        <v>2610</v>
      </c>
      <c r="C2204" s="13" t="s">
        <v>2632</v>
      </c>
      <c r="D2204" s="13" t="s">
        <v>207</v>
      </c>
      <c r="E2204" s="13" t="s">
        <v>187</v>
      </c>
      <c r="F2204" s="13" t="s">
        <v>188</v>
      </c>
      <c r="G2204" s="13" t="s">
        <v>189</v>
      </c>
      <c r="H2204" s="13" t="s">
        <v>190</v>
      </c>
      <c r="I2204" s="13">
        <v>2203</v>
      </c>
    </row>
    <row r="2205" spans="1:9" x14ac:dyDescent="0.25">
      <c r="A2205" s="13" t="str">
        <f t="shared" si="34"/>
        <v xml:space="preserve">907-607-PP Safety Fence </v>
      </c>
      <c r="B2205" s="13" t="s">
        <v>2633</v>
      </c>
      <c r="C2205" s="13" t="s">
        <v>2634</v>
      </c>
      <c r="D2205" s="13" t="s">
        <v>230</v>
      </c>
      <c r="E2205" s="13" t="s">
        <v>187</v>
      </c>
      <c r="F2205" s="13" t="s">
        <v>188</v>
      </c>
      <c r="G2205" s="13" t="s">
        <v>189</v>
      </c>
      <c r="H2205" s="13" t="s">
        <v>190</v>
      </c>
      <c r="I2205" s="13">
        <v>2204</v>
      </c>
    </row>
    <row r="2206" spans="1:9" x14ac:dyDescent="0.25">
      <c r="A2206" s="13" t="str">
        <f t="shared" si="34"/>
        <v xml:space="preserve">907-607-PP Fence Slats, Vinyl </v>
      </c>
      <c r="B2206" s="13" t="s">
        <v>2633</v>
      </c>
      <c r="C2206" s="13" t="s">
        <v>2635</v>
      </c>
      <c r="D2206" s="13" t="s">
        <v>186</v>
      </c>
      <c r="E2206" s="13" t="s">
        <v>187</v>
      </c>
      <c r="F2206" s="13" t="s">
        <v>188</v>
      </c>
      <c r="G2206" s="13" t="s">
        <v>189</v>
      </c>
      <c r="H2206" s="13" t="s">
        <v>190</v>
      </c>
      <c r="I2206" s="13">
        <v>2205</v>
      </c>
    </row>
    <row r="2207" spans="1:9" x14ac:dyDescent="0.25">
      <c r="A2207" s="13" t="str">
        <f t="shared" si="34"/>
        <v xml:space="preserve">907-607-PP Fencing, Per Plans </v>
      </c>
      <c r="B2207" s="13" t="s">
        <v>2633</v>
      </c>
      <c r="C2207" s="13" t="s">
        <v>2636</v>
      </c>
      <c r="D2207" s="13" t="s">
        <v>230</v>
      </c>
      <c r="E2207" s="13" t="s">
        <v>187</v>
      </c>
      <c r="F2207" s="13" t="s">
        <v>188</v>
      </c>
      <c r="G2207" s="13" t="s">
        <v>189</v>
      </c>
      <c r="H2207" s="13" t="s">
        <v>190</v>
      </c>
      <c r="I2207" s="13">
        <v>2206</v>
      </c>
    </row>
    <row r="2208" spans="1:9" x14ac:dyDescent="0.25">
      <c r="A2208" s="13" t="str">
        <f t="shared" si="34"/>
        <v xml:space="preserve">907-607-PP Fence Repair, Horizontal Brace, Chain Link Fence, 1 1/4â€ Galvanized Metal </v>
      </c>
      <c r="B2208" s="13" t="s">
        <v>2633</v>
      </c>
      <c r="C2208" s="13" t="s">
        <v>2637</v>
      </c>
      <c r="D2208" s="13" t="s">
        <v>230</v>
      </c>
      <c r="E2208" s="13" t="s">
        <v>187</v>
      </c>
      <c r="F2208" s="13" t="s">
        <v>188</v>
      </c>
      <c r="G2208" s="13" t="s">
        <v>189</v>
      </c>
      <c r="H2208" s="13" t="s">
        <v>190</v>
      </c>
      <c r="I2208" s="13">
        <v>2207</v>
      </c>
    </row>
    <row r="2209" spans="1:9" x14ac:dyDescent="0.25">
      <c r="A2209" s="13" t="str">
        <f t="shared" si="34"/>
        <v xml:space="preserve">907-607-PP Cantilever Gate, Per Plans </v>
      </c>
      <c r="B2209" s="13" t="s">
        <v>2633</v>
      </c>
      <c r="C2209" s="13" t="s">
        <v>2638</v>
      </c>
      <c r="D2209" s="13" t="s">
        <v>207</v>
      </c>
      <c r="E2209" s="13" t="s">
        <v>187</v>
      </c>
      <c r="F2209" s="13" t="s">
        <v>188</v>
      </c>
      <c r="G2209" s="13" t="s">
        <v>189</v>
      </c>
      <c r="H2209" s="13" t="s">
        <v>190</v>
      </c>
      <c r="I2209" s="13">
        <v>2208</v>
      </c>
    </row>
    <row r="2210" spans="1:9" x14ac:dyDescent="0.25">
      <c r="A2210" s="13" t="str">
        <f t="shared" si="34"/>
        <v xml:space="preserve">907-607-PP Safety Screen </v>
      </c>
      <c r="B2210" s="13" t="s">
        <v>2633</v>
      </c>
      <c r="C2210" s="13" t="s">
        <v>2639</v>
      </c>
      <c r="D2210" s="13" t="s">
        <v>230</v>
      </c>
      <c r="E2210" s="13" t="s">
        <v>187</v>
      </c>
      <c r="F2210" s="13" t="s">
        <v>188</v>
      </c>
      <c r="G2210" s="13" t="s">
        <v>189</v>
      </c>
      <c r="H2210" s="13" t="s">
        <v>190</v>
      </c>
      <c r="I2210" s="13">
        <v>2209</v>
      </c>
    </row>
    <row r="2211" spans="1:9" x14ac:dyDescent="0.25">
      <c r="A2211" s="13" t="str">
        <f t="shared" si="34"/>
        <v xml:space="preserve">607-W      Cattle Guards </v>
      </c>
      <c r="B2211" s="13" t="s">
        <v>2640</v>
      </c>
      <c r="C2211" s="13" t="s">
        <v>2641</v>
      </c>
      <c r="D2211" s="13" t="s">
        <v>207</v>
      </c>
      <c r="E2211" s="13" t="s">
        <v>187</v>
      </c>
      <c r="F2211" s="13" t="s">
        <v>188</v>
      </c>
      <c r="G2211" s="13" t="s">
        <v>189</v>
      </c>
      <c r="H2211" s="13" t="s">
        <v>190</v>
      </c>
      <c r="I2211" s="13">
        <v>2210</v>
      </c>
    </row>
    <row r="2212" spans="1:9" x14ac:dyDescent="0.25">
      <c r="A2212" s="13" t="str">
        <f t="shared" si="34"/>
        <v xml:space="preserve">607-Z      Concrete Anchors </v>
      </c>
      <c r="B2212" s="13" t="s">
        <v>2642</v>
      </c>
      <c r="C2212" s="13" t="s">
        <v>2643</v>
      </c>
      <c r="D2212" s="13" t="s">
        <v>207</v>
      </c>
      <c r="E2212" s="13" t="s">
        <v>187</v>
      </c>
      <c r="F2212" s="13" t="s">
        <v>188</v>
      </c>
      <c r="G2212" s="13" t="s">
        <v>189</v>
      </c>
      <c r="H2212" s="13" t="s">
        <v>190</v>
      </c>
      <c r="I2212" s="13">
        <v>2211</v>
      </c>
    </row>
    <row r="2213" spans="1:9" x14ac:dyDescent="0.25">
      <c r="A2213" s="13" t="str">
        <f t="shared" si="34"/>
        <v xml:space="preserve">608-A      Concrete Sidewalk, Without Reinforcement </v>
      </c>
      <c r="B2213" s="13" t="s">
        <v>2644</v>
      </c>
      <c r="C2213" s="13" t="s">
        <v>2645</v>
      </c>
      <c r="D2213" s="13" t="s">
        <v>228</v>
      </c>
      <c r="E2213" s="13" t="s">
        <v>1569</v>
      </c>
      <c r="F2213" s="13" t="s">
        <v>188</v>
      </c>
      <c r="G2213" s="13" t="s">
        <v>189</v>
      </c>
      <c r="H2213" s="13" t="s">
        <v>190</v>
      </c>
      <c r="I2213" s="13">
        <v>2212</v>
      </c>
    </row>
    <row r="2214" spans="1:9" x14ac:dyDescent="0.25">
      <c r="A2214" s="13" t="str">
        <f t="shared" si="34"/>
        <v xml:space="preserve">608-B      Concrete Sidewalk, With Reinforcement </v>
      </c>
      <c r="B2214" s="13" t="s">
        <v>2646</v>
      </c>
      <c r="C2214" s="13" t="s">
        <v>2647</v>
      </c>
      <c r="D2214" s="13" t="s">
        <v>228</v>
      </c>
      <c r="E2214" s="13" t="s">
        <v>1569</v>
      </c>
      <c r="F2214" s="13" t="s">
        <v>188</v>
      </c>
      <c r="G2214" s="13" t="s">
        <v>189</v>
      </c>
      <c r="H2214" s="13" t="s">
        <v>190</v>
      </c>
      <c r="I2214" s="13">
        <v>2213</v>
      </c>
    </row>
    <row r="2215" spans="1:9" x14ac:dyDescent="0.25">
      <c r="A2215" s="13" t="str">
        <f t="shared" si="34"/>
        <v xml:space="preserve">907-608-C  Detectable Warning Panels </v>
      </c>
      <c r="B2215" s="13" t="s">
        <v>2648</v>
      </c>
      <c r="C2215" s="13" t="s">
        <v>2649</v>
      </c>
      <c r="D2215" s="13" t="s">
        <v>308</v>
      </c>
      <c r="E2215" s="13" t="s">
        <v>187</v>
      </c>
      <c r="F2215" s="13" t="s">
        <v>188</v>
      </c>
      <c r="G2215" s="13" t="s">
        <v>189</v>
      </c>
      <c r="H2215" s="13" t="s">
        <v>190</v>
      </c>
      <c r="I2215" s="13">
        <v>2214</v>
      </c>
    </row>
    <row r="2216" spans="1:9" x14ac:dyDescent="0.25">
      <c r="A2216" s="13" t="str">
        <f t="shared" si="34"/>
        <v xml:space="preserve">907-608-D  Colored Concrete Sidewalk </v>
      </c>
      <c r="B2216" s="13" t="s">
        <v>2650</v>
      </c>
      <c r="C2216" s="13" t="s">
        <v>2651</v>
      </c>
      <c r="D2216" s="13" t="s">
        <v>228</v>
      </c>
      <c r="E2216" s="13" t="s">
        <v>1569</v>
      </c>
      <c r="F2216" s="13" t="s">
        <v>188</v>
      </c>
      <c r="G2216" s="13" t="s">
        <v>189</v>
      </c>
      <c r="H2216" s="13" t="s">
        <v>190</v>
      </c>
      <c r="I2216" s="13">
        <v>2215</v>
      </c>
    </row>
    <row r="2217" spans="1:9" x14ac:dyDescent="0.25">
      <c r="A2217" s="13" t="str">
        <f t="shared" si="34"/>
        <v xml:space="preserve">907-608-D  Stamped and Colored Concrete Sidewalk </v>
      </c>
      <c r="B2217" s="13" t="s">
        <v>2650</v>
      </c>
      <c r="C2217" s="13" t="s">
        <v>2652</v>
      </c>
      <c r="D2217" s="13" t="s">
        <v>308</v>
      </c>
      <c r="E2217" s="13" t="s">
        <v>1569</v>
      </c>
      <c r="F2217" s="13" t="s">
        <v>188</v>
      </c>
      <c r="G2217" s="13" t="s">
        <v>189</v>
      </c>
      <c r="H2217" s="13" t="s">
        <v>190</v>
      </c>
      <c r="I2217" s="13">
        <v>2216</v>
      </c>
    </row>
    <row r="2218" spans="1:9" x14ac:dyDescent="0.25">
      <c r="A2218" s="13" t="str">
        <f t="shared" si="34"/>
        <v xml:space="preserve">907-608-D  Stamped and Colored Concrete Sidewalk </v>
      </c>
      <c r="B2218" s="13" t="s">
        <v>2650</v>
      </c>
      <c r="C2218" s="13" t="s">
        <v>2652</v>
      </c>
      <c r="D2218" s="13" t="s">
        <v>228</v>
      </c>
      <c r="E2218" s="13" t="s">
        <v>1569</v>
      </c>
      <c r="F2218" s="13" t="s">
        <v>188</v>
      </c>
      <c r="G2218" s="13" t="s">
        <v>189</v>
      </c>
      <c r="H2218" s="13" t="s">
        <v>190</v>
      </c>
      <c r="I2218" s="13">
        <v>2217</v>
      </c>
    </row>
    <row r="2219" spans="1:9" x14ac:dyDescent="0.25">
      <c r="A2219" s="13" t="str">
        <f t="shared" si="34"/>
        <v xml:space="preserve">907-608-PP Concrete Sidewalk, Without Reinforcement </v>
      </c>
      <c r="B2219" s="13" t="s">
        <v>2653</v>
      </c>
      <c r="C2219" s="13" t="s">
        <v>2645</v>
      </c>
      <c r="D2219" s="13" t="s">
        <v>228</v>
      </c>
      <c r="E2219" s="13" t="s">
        <v>1569</v>
      </c>
      <c r="F2219" s="13" t="s">
        <v>188</v>
      </c>
      <c r="G2219" s="13" t="s">
        <v>189</v>
      </c>
      <c r="H2219" s="13" t="s">
        <v>190</v>
      </c>
      <c r="I2219" s="13">
        <v>2218</v>
      </c>
    </row>
    <row r="2220" spans="1:9" x14ac:dyDescent="0.25">
      <c r="A2220" s="13" t="str">
        <f t="shared" si="34"/>
        <v xml:space="preserve">907-608-PP Stamped and Colored Concrete Sidewalk </v>
      </c>
      <c r="B2220" s="13" t="s">
        <v>2653</v>
      </c>
      <c r="C2220" s="13" t="s">
        <v>2652</v>
      </c>
      <c r="D2220" s="13" t="s">
        <v>228</v>
      </c>
      <c r="E2220" s="13" t="s">
        <v>1569</v>
      </c>
      <c r="F2220" s="13" t="s">
        <v>188</v>
      </c>
      <c r="G2220" s="13" t="s">
        <v>189</v>
      </c>
      <c r="H2220" s="13" t="s">
        <v>190</v>
      </c>
      <c r="I2220" s="13">
        <v>2219</v>
      </c>
    </row>
    <row r="2221" spans="1:9" x14ac:dyDescent="0.25">
      <c r="A2221" s="13" t="str">
        <f t="shared" si="34"/>
        <v xml:space="preserve">609-A      Concrete Gutter, Special Design </v>
      </c>
      <c r="B2221" s="13" t="s">
        <v>2654</v>
      </c>
      <c r="C2221" s="13" t="s">
        <v>2655</v>
      </c>
      <c r="D2221" s="13" t="s">
        <v>230</v>
      </c>
      <c r="E2221" s="13" t="s">
        <v>1569</v>
      </c>
      <c r="F2221" s="13" t="s">
        <v>188</v>
      </c>
      <c r="G2221" s="13" t="s">
        <v>189</v>
      </c>
      <c r="H2221" s="13" t="s">
        <v>190</v>
      </c>
      <c r="I2221" s="13">
        <v>2220</v>
      </c>
    </row>
    <row r="2222" spans="1:9" x14ac:dyDescent="0.25">
      <c r="A2222" s="13" t="str">
        <f t="shared" si="34"/>
        <v xml:space="preserve">609-B      Concrete Curb, Doweled </v>
      </c>
      <c r="B2222" s="13" t="s">
        <v>2656</v>
      </c>
      <c r="C2222" s="13" t="s">
        <v>2657</v>
      </c>
      <c r="D2222" s="13" t="s">
        <v>230</v>
      </c>
      <c r="E2222" s="13" t="s">
        <v>1569</v>
      </c>
      <c r="F2222" s="13" t="s">
        <v>188</v>
      </c>
      <c r="G2222" s="13" t="s">
        <v>189</v>
      </c>
      <c r="H2222" s="13" t="s">
        <v>190</v>
      </c>
      <c r="I2222" s="13">
        <v>2221</v>
      </c>
    </row>
    <row r="2223" spans="1:9" x14ac:dyDescent="0.25">
      <c r="A2223" s="13" t="str">
        <f t="shared" si="34"/>
        <v xml:space="preserve">609-B      Concrete Curb, Header </v>
      </c>
      <c r="B2223" s="13" t="s">
        <v>2656</v>
      </c>
      <c r="C2223" s="13" t="s">
        <v>2658</v>
      </c>
      <c r="D2223" s="13" t="s">
        <v>230</v>
      </c>
      <c r="E2223" s="13" t="s">
        <v>1569</v>
      </c>
      <c r="F2223" s="13" t="s">
        <v>188</v>
      </c>
      <c r="G2223" s="13" t="s">
        <v>189</v>
      </c>
      <c r="H2223" s="13" t="s">
        <v>190</v>
      </c>
      <c r="I2223" s="13">
        <v>2222</v>
      </c>
    </row>
    <row r="2224" spans="1:9" x14ac:dyDescent="0.25">
      <c r="A2224" s="13" t="str">
        <f t="shared" si="34"/>
        <v xml:space="preserve">609-B      Concrete Curb, Special Design </v>
      </c>
      <c r="B2224" s="13" t="s">
        <v>2656</v>
      </c>
      <c r="C2224" s="13" t="s">
        <v>2659</v>
      </c>
      <c r="D2224" s="13" t="s">
        <v>230</v>
      </c>
      <c r="E2224" s="13" t="s">
        <v>1569</v>
      </c>
      <c r="F2224" s="13" t="s">
        <v>188</v>
      </c>
      <c r="G2224" s="13" t="s">
        <v>189</v>
      </c>
      <c r="H2224" s="13" t="s">
        <v>190</v>
      </c>
      <c r="I2224" s="13">
        <v>2223</v>
      </c>
    </row>
    <row r="2225" spans="1:9" x14ac:dyDescent="0.25">
      <c r="A2225" s="13" t="str">
        <f t="shared" si="34"/>
        <v xml:space="preserve">609-B      Concrete Curb, Special Design Doweled </v>
      </c>
      <c r="B2225" s="13" t="s">
        <v>2656</v>
      </c>
      <c r="C2225" s="13" t="s">
        <v>2660</v>
      </c>
      <c r="D2225" s="13" t="s">
        <v>230</v>
      </c>
      <c r="E2225" s="13" t="s">
        <v>1569</v>
      </c>
      <c r="F2225" s="13" t="s">
        <v>188</v>
      </c>
      <c r="G2225" s="13" t="s">
        <v>189</v>
      </c>
      <c r="H2225" s="13" t="s">
        <v>190</v>
      </c>
      <c r="I2225" s="13">
        <v>2224</v>
      </c>
    </row>
    <row r="2226" spans="1:9" x14ac:dyDescent="0.25">
      <c r="A2226" s="13" t="str">
        <f t="shared" si="34"/>
        <v xml:space="preserve">609-B      Concrete Curb, Special Design Header </v>
      </c>
      <c r="B2226" s="13" t="s">
        <v>2656</v>
      </c>
      <c r="C2226" s="13" t="s">
        <v>2661</v>
      </c>
      <c r="D2226" s="13" t="s">
        <v>230</v>
      </c>
      <c r="E2226" s="13" t="s">
        <v>1569</v>
      </c>
      <c r="F2226" s="13" t="s">
        <v>188</v>
      </c>
      <c r="G2226" s="13" t="s">
        <v>189</v>
      </c>
      <c r="H2226" s="13" t="s">
        <v>190</v>
      </c>
      <c r="I2226" s="13">
        <v>2225</v>
      </c>
    </row>
    <row r="2227" spans="1:9" x14ac:dyDescent="0.25">
      <c r="A2227" s="13" t="str">
        <f t="shared" si="34"/>
        <v xml:space="preserve">609-B      Concrete Curb, Special Design Header, Type 1 </v>
      </c>
      <c r="B2227" s="13" t="s">
        <v>2656</v>
      </c>
      <c r="C2227" s="13" t="s">
        <v>2662</v>
      </c>
      <c r="D2227" s="13" t="s">
        <v>230</v>
      </c>
      <c r="E2227" s="13" t="s">
        <v>1569</v>
      </c>
      <c r="F2227" s="13" t="s">
        <v>188</v>
      </c>
      <c r="G2227" s="13" t="s">
        <v>189</v>
      </c>
      <c r="H2227" s="13" t="s">
        <v>190</v>
      </c>
      <c r="I2227" s="13">
        <v>2226</v>
      </c>
    </row>
    <row r="2228" spans="1:9" x14ac:dyDescent="0.25">
      <c r="A2228" s="13" t="str">
        <f t="shared" si="34"/>
        <v xml:space="preserve">609-B      Concrete Curb, Special Design Header, Type 2 </v>
      </c>
      <c r="B2228" s="13" t="s">
        <v>2656</v>
      </c>
      <c r="C2228" s="13" t="s">
        <v>2663</v>
      </c>
      <c r="D2228" s="13" t="s">
        <v>230</v>
      </c>
      <c r="E2228" s="13" t="s">
        <v>1569</v>
      </c>
      <c r="F2228" s="13" t="s">
        <v>188</v>
      </c>
      <c r="G2228" s="13" t="s">
        <v>189</v>
      </c>
      <c r="H2228" s="13" t="s">
        <v>190</v>
      </c>
      <c r="I2228" s="13">
        <v>2227</v>
      </c>
    </row>
    <row r="2229" spans="1:9" x14ac:dyDescent="0.25">
      <c r="A2229" s="13" t="str">
        <f t="shared" si="34"/>
        <v xml:space="preserve">609-B      Concrete Curb, Type Special Design Doweled, 12" &amp; Variable </v>
      </c>
      <c r="B2229" s="13" t="s">
        <v>2656</v>
      </c>
      <c r="C2229" s="13" t="s">
        <v>2664</v>
      </c>
      <c r="D2229" s="13" t="s">
        <v>230</v>
      </c>
      <c r="E2229" s="13" t="s">
        <v>1569</v>
      </c>
      <c r="F2229" s="13" t="s">
        <v>188</v>
      </c>
      <c r="G2229" s="13" t="s">
        <v>189</v>
      </c>
      <c r="H2229" s="13" t="s">
        <v>190</v>
      </c>
      <c r="I2229" s="13">
        <v>2228</v>
      </c>
    </row>
    <row r="2230" spans="1:9" x14ac:dyDescent="0.25">
      <c r="A2230" s="13" t="str">
        <f t="shared" si="34"/>
        <v xml:space="preserve">609-B      Concrete Curb, Type Special Design Doweled, 6" &amp; Variable </v>
      </c>
      <c r="B2230" s="13" t="s">
        <v>2656</v>
      </c>
      <c r="C2230" s="13" t="s">
        <v>2665</v>
      </c>
      <c r="D2230" s="13" t="s">
        <v>230</v>
      </c>
      <c r="E2230" s="13" t="s">
        <v>1569</v>
      </c>
      <c r="F2230" s="13" t="s">
        <v>188</v>
      </c>
      <c r="G2230" s="13" t="s">
        <v>189</v>
      </c>
      <c r="H2230" s="13" t="s">
        <v>190</v>
      </c>
      <c r="I2230" s="13">
        <v>2229</v>
      </c>
    </row>
    <row r="2231" spans="1:9" x14ac:dyDescent="0.25">
      <c r="A2231" s="13" t="str">
        <f t="shared" si="34"/>
        <v xml:space="preserve">609-C      Concrete Integral Curb, Type 1 </v>
      </c>
      <c r="B2231" s="13" t="s">
        <v>2666</v>
      </c>
      <c r="C2231" s="13" t="s">
        <v>2667</v>
      </c>
      <c r="D2231" s="13" t="s">
        <v>230</v>
      </c>
      <c r="E2231" s="13" t="s">
        <v>1569</v>
      </c>
      <c r="F2231" s="13" t="s">
        <v>188</v>
      </c>
      <c r="G2231" s="13" t="s">
        <v>189</v>
      </c>
      <c r="H2231" s="13" t="s">
        <v>190</v>
      </c>
      <c r="I2231" s="13">
        <v>2230</v>
      </c>
    </row>
    <row r="2232" spans="1:9" x14ac:dyDescent="0.25">
      <c r="A2232" s="13" t="str">
        <f t="shared" si="34"/>
        <v xml:space="preserve">609-C      Concrete Integral Curb, Type 2 </v>
      </c>
      <c r="B2232" s="13" t="s">
        <v>2666</v>
      </c>
      <c r="C2232" s="13" t="s">
        <v>2668</v>
      </c>
      <c r="D2232" s="13" t="s">
        <v>230</v>
      </c>
      <c r="E2232" s="13" t="s">
        <v>1569</v>
      </c>
      <c r="F2232" s="13" t="s">
        <v>188</v>
      </c>
      <c r="G2232" s="13" t="s">
        <v>189</v>
      </c>
      <c r="H2232" s="13" t="s">
        <v>190</v>
      </c>
      <c r="I2232" s="13">
        <v>2231</v>
      </c>
    </row>
    <row r="2233" spans="1:9" x14ac:dyDescent="0.25">
      <c r="A2233" s="13" t="str">
        <f t="shared" si="34"/>
        <v xml:space="preserve">609-C      Concrete Integral Curb, Type 3 </v>
      </c>
      <c r="B2233" s="13" t="s">
        <v>2666</v>
      </c>
      <c r="C2233" s="13" t="s">
        <v>2669</v>
      </c>
      <c r="D2233" s="13" t="s">
        <v>230</v>
      </c>
      <c r="E2233" s="13" t="s">
        <v>1569</v>
      </c>
      <c r="F2233" s="13" t="s">
        <v>188</v>
      </c>
      <c r="G2233" s="13" t="s">
        <v>189</v>
      </c>
      <c r="H2233" s="13" t="s">
        <v>190</v>
      </c>
      <c r="I2233" s="13">
        <v>2232</v>
      </c>
    </row>
    <row r="2234" spans="1:9" x14ac:dyDescent="0.25">
      <c r="A2234" s="13" t="str">
        <f t="shared" si="34"/>
        <v xml:space="preserve">609-D      Combination Concrete Curb and Gutter Type 1 </v>
      </c>
      <c r="B2234" s="13" t="s">
        <v>2670</v>
      </c>
      <c r="C2234" s="13" t="s">
        <v>2671</v>
      </c>
      <c r="D2234" s="13" t="s">
        <v>230</v>
      </c>
      <c r="E2234" s="13" t="s">
        <v>1569</v>
      </c>
      <c r="F2234" s="13" t="s">
        <v>188</v>
      </c>
      <c r="G2234" s="13" t="s">
        <v>189</v>
      </c>
      <c r="H2234" s="13" t="s">
        <v>190</v>
      </c>
      <c r="I2234" s="13">
        <v>2233</v>
      </c>
    </row>
    <row r="2235" spans="1:9" x14ac:dyDescent="0.25">
      <c r="A2235" s="13" t="str">
        <f t="shared" si="34"/>
        <v xml:space="preserve">609-D      Combination Concrete Curb and Gutter Type 1 Modified </v>
      </c>
      <c r="B2235" s="13" t="s">
        <v>2670</v>
      </c>
      <c r="C2235" s="13" t="s">
        <v>2672</v>
      </c>
      <c r="D2235" s="13" t="s">
        <v>230</v>
      </c>
      <c r="E2235" s="13" t="s">
        <v>1569</v>
      </c>
      <c r="F2235" s="13" t="s">
        <v>188</v>
      </c>
      <c r="G2235" s="13" t="s">
        <v>189</v>
      </c>
      <c r="H2235" s="13" t="s">
        <v>190</v>
      </c>
      <c r="I2235" s="13">
        <v>2234</v>
      </c>
    </row>
    <row r="2236" spans="1:9" x14ac:dyDescent="0.25">
      <c r="A2236" s="13" t="str">
        <f t="shared" si="34"/>
        <v xml:space="preserve">609-D      Combination Concrete Curb and Gutter Type 2 </v>
      </c>
      <c r="B2236" s="13" t="s">
        <v>2670</v>
      </c>
      <c r="C2236" s="13" t="s">
        <v>2673</v>
      </c>
      <c r="D2236" s="13" t="s">
        <v>230</v>
      </c>
      <c r="E2236" s="13" t="s">
        <v>1569</v>
      </c>
      <c r="F2236" s="13" t="s">
        <v>188</v>
      </c>
      <c r="G2236" s="13" t="s">
        <v>189</v>
      </c>
      <c r="H2236" s="13" t="s">
        <v>190</v>
      </c>
      <c r="I2236" s="13">
        <v>2235</v>
      </c>
    </row>
    <row r="2237" spans="1:9" x14ac:dyDescent="0.25">
      <c r="A2237" s="13" t="str">
        <f t="shared" si="34"/>
        <v xml:space="preserve">609-D      Combination Concrete Curb and Gutter Type 2 Modified </v>
      </c>
      <c r="B2237" s="13" t="s">
        <v>2670</v>
      </c>
      <c r="C2237" s="13" t="s">
        <v>2674</v>
      </c>
      <c r="D2237" s="13" t="s">
        <v>230</v>
      </c>
      <c r="E2237" s="13" t="s">
        <v>1569</v>
      </c>
      <c r="F2237" s="13" t="s">
        <v>188</v>
      </c>
      <c r="G2237" s="13" t="s">
        <v>189</v>
      </c>
      <c r="H2237" s="13" t="s">
        <v>190</v>
      </c>
      <c r="I2237" s="13">
        <v>2236</v>
      </c>
    </row>
    <row r="2238" spans="1:9" x14ac:dyDescent="0.25">
      <c r="A2238" s="13" t="str">
        <f t="shared" si="34"/>
        <v xml:space="preserve">609-D      Combination Concrete Curb and Gutter Type 2A Modified </v>
      </c>
      <c r="B2238" s="13" t="s">
        <v>2670</v>
      </c>
      <c r="C2238" s="13" t="s">
        <v>2675</v>
      </c>
      <c r="D2238" s="13" t="s">
        <v>230</v>
      </c>
      <c r="E2238" s="13" t="s">
        <v>1569</v>
      </c>
      <c r="F2238" s="13" t="s">
        <v>188</v>
      </c>
      <c r="G2238" s="13" t="s">
        <v>189</v>
      </c>
      <c r="H2238" s="13" t="s">
        <v>190</v>
      </c>
      <c r="I2238" s="13">
        <v>2237</v>
      </c>
    </row>
    <row r="2239" spans="1:9" x14ac:dyDescent="0.25">
      <c r="A2239" s="13" t="str">
        <f t="shared" si="34"/>
        <v xml:space="preserve">609-D      Combination Concrete Curb and Gutter Type 3 </v>
      </c>
      <c r="B2239" s="13" t="s">
        <v>2670</v>
      </c>
      <c r="C2239" s="13" t="s">
        <v>2676</v>
      </c>
      <c r="D2239" s="13" t="s">
        <v>230</v>
      </c>
      <c r="E2239" s="13" t="s">
        <v>1569</v>
      </c>
      <c r="F2239" s="13" t="s">
        <v>188</v>
      </c>
      <c r="G2239" s="13" t="s">
        <v>189</v>
      </c>
      <c r="H2239" s="13" t="s">
        <v>190</v>
      </c>
      <c r="I2239" s="13">
        <v>2238</v>
      </c>
    </row>
    <row r="2240" spans="1:9" x14ac:dyDescent="0.25">
      <c r="A2240" s="13" t="str">
        <f t="shared" si="34"/>
        <v xml:space="preserve">609-D      Combination Concrete Curb and Gutter Type 3 Modified </v>
      </c>
      <c r="B2240" s="13" t="s">
        <v>2670</v>
      </c>
      <c r="C2240" s="13" t="s">
        <v>2677</v>
      </c>
      <c r="D2240" s="13" t="s">
        <v>230</v>
      </c>
      <c r="E2240" s="13" t="s">
        <v>1569</v>
      </c>
      <c r="F2240" s="13" t="s">
        <v>188</v>
      </c>
      <c r="G2240" s="13" t="s">
        <v>189</v>
      </c>
      <c r="H2240" s="13" t="s">
        <v>190</v>
      </c>
      <c r="I2240" s="13">
        <v>2239</v>
      </c>
    </row>
    <row r="2241" spans="1:9" x14ac:dyDescent="0.25">
      <c r="A2241" s="13" t="str">
        <f t="shared" si="34"/>
        <v xml:space="preserve">609-D      Combination Concrete Curb and Gutter Type 3A </v>
      </c>
      <c r="B2241" s="13" t="s">
        <v>2670</v>
      </c>
      <c r="C2241" s="13" t="s">
        <v>2678</v>
      </c>
      <c r="D2241" s="13" t="s">
        <v>230</v>
      </c>
      <c r="E2241" s="13" t="s">
        <v>1569</v>
      </c>
      <c r="F2241" s="13" t="s">
        <v>188</v>
      </c>
      <c r="G2241" s="13" t="s">
        <v>189</v>
      </c>
      <c r="H2241" s="13" t="s">
        <v>190</v>
      </c>
      <c r="I2241" s="13">
        <v>2240</v>
      </c>
    </row>
    <row r="2242" spans="1:9" x14ac:dyDescent="0.25">
      <c r="A2242" s="13" t="str">
        <f t="shared" si="34"/>
        <v xml:space="preserve">609-D      Combination Concrete Curb and Gutter Type 3A Mod1 </v>
      </c>
      <c r="B2242" s="13" t="s">
        <v>2670</v>
      </c>
      <c r="C2242" s="13" t="s">
        <v>2679</v>
      </c>
      <c r="D2242" s="13" t="s">
        <v>230</v>
      </c>
      <c r="E2242" s="13" t="s">
        <v>1569</v>
      </c>
      <c r="F2242" s="13" t="s">
        <v>188</v>
      </c>
      <c r="G2242" s="13" t="s">
        <v>189</v>
      </c>
      <c r="H2242" s="13" t="s">
        <v>190</v>
      </c>
      <c r="I2242" s="13">
        <v>2241</v>
      </c>
    </row>
    <row r="2243" spans="1:9" x14ac:dyDescent="0.25">
      <c r="A2243" s="13" t="str">
        <f t="shared" si="34"/>
        <v xml:space="preserve">609-D      Combination Concrete Curb and Gutter Type 3A Mod2 </v>
      </c>
      <c r="B2243" s="13" t="s">
        <v>2670</v>
      </c>
      <c r="C2243" s="13" t="s">
        <v>2680</v>
      </c>
      <c r="D2243" s="13" t="s">
        <v>230</v>
      </c>
      <c r="E2243" s="13" t="s">
        <v>1569</v>
      </c>
      <c r="F2243" s="13" t="s">
        <v>188</v>
      </c>
      <c r="G2243" s="13" t="s">
        <v>189</v>
      </c>
      <c r="H2243" s="13" t="s">
        <v>190</v>
      </c>
      <c r="I2243" s="13">
        <v>2242</v>
      </c>
    </row>
    <row r="2244" spans="1:9" x14ac:dyDescent="0.25">
      <c r="A2244" s="13" t="str">
        <f t="shared" ref="A2244:A2307" si="35">_xlfn.CONCAT(B2244," ", C2244)</f>
        <v xml:space="preserve">609-D      Combination Concrete Curb and Gutter Type 3A Mod3 </v>
      </c>
      <c r="B2244" s="13" t="s">
        <v>2670</v>
      </c>
      <c r="C2244" s="13" t="s">
        <v>2681</v>
      </c>
      <c r="D2244" s="13" t="s">
        <v>230</v>
      </c>
      <c r="E2244" s="13" t="s">
        <v>1569</v>
      </c>
      <c r="F2244" s="13" t="s">
        <v>188</v>
      </c>
      <c r="G2244" s="13" t="s">
        <v>189</v>
      </c>
      <c r="H2244" s="13" t="s">
        <v>190</v>
      </c>
      <c r="I2244" s="13">
        <v>2243</v>
      </c>
    </row>
    <row r="2245" spans="1:9" x14ac:dyDescent="0.25">
      <c r="A2245" s="13" t="str">
        <f t="shared" si="35"/>
        <v xml:space="preserve">609-D      Combination Concrete Curb and Gutter Type 3A Modified </v>
      </c>
      <c r="B2245" s="13" t="s">
        <v>2670</v>
      </c>
      <c r="C2245" s="13" t="s">
        <v>2682</v>
      </c>
      <c r="D2245" s="13" t="s">
        <v>230</v>
      </c>
      <c r="E2245" s="13" t="s">
        <v>1569</v>
      </c>
      <c r="F2245" s="13" t="s">
        <v>188</v>
      </c>
      <c r="G2245" s="13" t="s">
        <v>189</v>
      </c>
      <c r="H2245" s="13" t="s">
        <v>190</v>
      </c>
      <c r="I2245" s="13">
        <v>2244</v>
      </c>
    </row>
    <row r="2246" spans="1:9" x14ac:dyDescent="0.25">
      <c r="A2246" s="13" t="str">
        <f t="shared" si="35"/>
        <v xml:space="preserve">609-D      Combination Concrete Curb and Gutter Type 3B </v>
      </c>
      <c r="B2246" s="13" t="s">
        <v>2670</v>
      </c>
      <c r="C2246" s="13" t="s">
        <v>2683</v>
      </c>
      <c r="D2246" s="13" t="s">
        <v>230</v>
      </c>
      <c r="E2246" s="13" t="s">
        <v>1569</v>
      </c>
      <c r="F2246" s="13" t="s">
        <v>188</v>
      </c>
      <c r="G2246" s="13" t="s">
        <v>189</v>
      </c>
      <c r="H2246" s="13" t="s">
        <v>190</v>
      </c>
      <c r="I2246" s="13">
        <v>2245</v>
      </c>
    </row>
    <row r="2247" spans="1:9" x14ac:dyDescent="0.25">
      <c r="A2247" s="13" t="str">
        <f t="shared" si="35"/>
        <v xml:space="preserve">609-D      Combination Concrete Curb and Gutter Type 3B Modified </v>
      </c>
      <c r="B2247" s="13" t="s">
        <v>2670</v>
      </c>
      <c r="C2247" s="13" t="s">
        <v>2684</v>
      </c>
      <c r="D2247" s="13" t="s">
        <v>230</v>
      </c>
      <c r="E2247" s="13" t="s">
        <v>1569</v>
      </c>
      <c r="F2247" s="13" t="s">
        <v>188</v>
      </c>
      <c r="G2247" s="13" t="s">
        <v>189</v>
      </c>
      <c r="H2247" s="13" t="s">
        <v>190</v>
      </c>
      <c r="I2247" s="13">
        <v>2246</v>
      </c>
    </row>
    <row r="2248" spans="1:9" x14ac:dyDescent="0.25">
      <c r="A2248" s="13" t="str">
        <f t="shared" si="35"/>
        <v xml:space="preserve">609-E      Bituminous Curb </v>
      </c>
      <c r="B2248" s="13" t="s">
        <v>2685</v>
      </c>
      <c r="C2248" s="13" t="s">
        <v>2686</v>
      </c>
      <c r="D2248" s="13" t="s">
        <v>230</v>
      </c>
      <c r="E2248" s="13" t="s">
        <v>187</v>
      </c>
      <c r="F2248" s="13" t="s">
        <v>188</v>
      </c>
      <c r="G2248" s="13" t="s">
        <v>189</v>
      </c>
      <c r="H2248" s="13" t="s">
        <v>190</v>
      </c>
      <c r="I2248" s="13">
        <v>2247</v>
      </c>
    </row>
    <row r="2249" spans="1:9" x14ac:dyDescent="0.25">
      <c r="A2249" s="13" t="str">
        <f t="shared" si="35"/>
        <v xml:space="preserve">907-609-F  Prefabricated Curb </v>
      </c>
      <c r="B2249" s="13" t="s">
        <v>2687</v>
      </c>
      <c r="C2249" s="13" t="s">
        <v>2688</v>
      </c>
      <c r="D2249" s="13" t="s">
        <v>230</v>
      </c>
      <c r="E2249" s="13" t="s">
        <v>187</v>
      </c>
      <c r="F2249" s="13" t="s">
        <v>188</v>
      </c>
      <c r="G2249" s="13" t="s">
        <v>189</v>
      </c>
      <c r="H2249" s="13" t="s">
        <v>190</v>
      </c>
      <c r="I2249" s="13">
        <v>2248</v>
      </c>
    </row>
    <row r="2250" spans="1:9" x14ac:dyDescent="0.25">
      <c r="A2250" s="13" t="str">
        <f t="shared" si="35"/>
        <v xml:space="preserve">907-609-PP Movable Curb Unit </v>
      </c>
      <c r="B2250" s="13" t="s">
        <v>2689</v>
      </c>
      <c r="C2250" s="13" t="s">
        <v>2690</v>
      </c>
      <c r="D2250" s="13" t="s">
        <v>207</v>
      </c>
      <c r="E2250" s="13" t="s">
        <v>187</v>
      </c>
      <c r="F2250" s="13" t="s">
        <v>188</v>
      </c>
      <c r="G2250" s="13" t="s">
        <v>189</v>
      </c>
      <c r="H2250" s="13" t="s">
        <v>190</v>
      </c>
      <c r="I2250" s="13">
        <v>2249</v>
      </c>
    </row>
    <row r="2251" spans="1:9" x14ac:dyDescent="0.25">
      <c r="A2251" s="13" t="str">
        <f t="shared" si="35"/>
        <v xml:space="preserve">610-A      Cable Barrier </v>
      </c>
      <c r="B2251" s="13" t="s">
        <v>2691</v>
      </c>
      <c r="C2251" s="13" t="s">
        <v>2692</v>
      </c>
      <c r="D2251" s="13" t="s">
        <v>230</v>
      </c>
      <c r="E2251" s="13" t="s">
        <v>187</v>
      </c>
      <c r="F2251" s="13" t="s">
        <v>188</v>
      </c>
      <c r="G2251" s="13" t="s">
        <v>189</v>
      </c>
      <c r="H2251" s="13" t="s">
        <v>190</v>
      </c>
      <c r="I2251" s="13">
        <v>2250</v>
      </c>
    </row>
    <row r="2252" spans="1:9" x14ac:dyDescent="0.25">
      <c r="A2252" s="13" t="str">
        <f t="shared" si="35"/>
        <v xml:space="preserve">907-610-A1 Repair of Cable Barrier System,  </v>
      </c>
      <c r="B2252" s="13" t="s">
        <v>2693</v>
      </c>
      <c r="C2252" s="13" t="s">
        <v>2694</v>
      </c>
      <c r="D2252" s="13" t="s">
        <v>230</v>
      </c>
      <c r="E2252" s="13" t="s">
        <v>187</v>
      </c>
      <c r="F2252" s="13" t="s">
        <v>188</v>
      </c>
      <c r="G2252" s="13" t="s">
        <v>189</v>
      </c>
      <c r="H2252" s="13" t="s">
        <v>190</v>
      </c>
      <c r="I2252" s="13">
        <v>2251</v>
      </c>
    </row>
    <row r="2253" spans="1:9" x14ac:dyDescent="0.25">
      <c r="A2253" s="13" t="str">
        <f t="shared" si="35"/>
        <v xml:space="preserve">907-610-A1 Repair of Cable Barrier System,  </v>
      </c>
      <c r="B2253" s="13" t="s">
        <v>2693</v>
      </c>
      <c r="C2253" s="13" t="s">
        <v>2694</v>
      </c>
      <c r="D2253" s="13" t="s">
        <v>207</v>
      </c>
      <c r="E2253" s="13" t="s">
        <v>187</v>
      </c>
      <c r="F2253" s="13" t="s">
        <v>188</v>
      </c>
      <c r="G2253" s="13" t="s">
        <v>189</v>
      </c>
      <c r="H2253" s="13" t="s">
        <v>190</v>
      </c>
      <c r="I2253" s="13">
        <v>2252</v>
      </c>
    </row>
    <row r="2254" spans="1:9" x14ac:dyDescent="0.25">
      <c r="A2254" s="13" t="str">
        <f t="shared" si="35"/>
        <v xml:space="preserve">610-B      Cable Barrier Terminal Section </v>
      </c>
      <c r="B2254" s="13" t="s">
        <v>2695</v>
      </c>
      <c r="C2254" s="13" t="s">
        <v>2696</v>
      </c>
      <c r="D2254" s="13" t="s">
        <v>207</v>
      </c>
      <c r="E2254" s="13" t="s">
        <v>187</v>
      </c>
      <c r="F2254" s="13" t="s">
        <v>188</v>
      </c>
      <c r="G2254" s="13" t="s">
        <v>189</v>
      </c>
      <c r="H2254" s="13" t="s">
        <v>190</v>
      </c>
      <c r="I2254" s="13">
        <v>2253</v>
      </c>
    </row>
    <row r="2255" spans="1:9" x14ac:dyDescent="0.25">
      <c r="A2255" s="13" t="str">
        <f t="shared" si="35"/>
        <v xml:space="preserve">907-610-B1 Repair of Cable Barrier Terminal End,  </v>
      </c>
      <c r="B2255" s="13" t="s">
        <v>2697</v>
      </c>
      <c r="C2255" s="13" t="s">
        <v>2698</v>
      </c>
      <c r="D2255" s="13" t="s">
        <v>207</v>
      </c>
      <c r="E2255" s="13" t="s">
        <v>187</v>
      </c>
      <c r="F2255" s="13" t="s">
        <v>188</v>
      </c>
      <c r="G2255" s="13" t="s">
        <v>189</v>
      </c>
      <c r="H2255" s="13" t="s">
        <v>190</v>
      </c>
      <c r="I2255" s="13">
        <v>2254</v>
      </c>
    </row>
    <row r="2256" spans="1:9" x14ac:dyDescent="0.25">
      <c r="A2256" s="13" t="str">
        <f t="shared" si="35"/>
        <v xml:space="preserve">610-C      Cable Barrier Post Repair </v>
      </c>
      <c r="B2256" s="13" t="s">
        <v>2699</v>
      </c>
      <c r="C2256" s="13" t="s">
        <v>2700</v>
      </c>
      <c r="D2256" s="13" t="s">
        <v>207</v>
      </c>
      <c r="E2256" s="13" t="s">
        <v>187</v>
      </c>
      <c r="F2256" s="13" t="s">
        <v>188</v>
      </c>
      <c r="G2256" s="13" t="s">
        <v>189</v>
      </c>
      <c r="H2256" s="13" t="s">
        <v>190</v>
      </c>
      <c r="I2256" s="13">
        <v>2255</v>
      </c>
    </row>
    <row r="2257" spans="1:9" x14ac:dyDescent="0.25">
      <c r="A2257" s="13" t="str">
        <f t="shared" si="35"/>
        <v xml:space="preserve">907-610-C1 Cable Rope </v>
      </c>
      <c r="B2257" s="13" t="s">
        <v>2701</v>
      </c>
      <c r="C2257" s="13" t="s">
        <v>2702</v>
      </c>
      <c r="D2257" s="13" t="s">
        <v>230</v>
      </c>
      <c r="E2257" s="13" t="s">
        <v>187</v>
      </c>
      <c r="F2257" s="13" t="s">
        <v>188</v>
      </c>
      <c r="G2257" s="13" t="s">
        <v>189</v>
      </c>
      <c r="H2257" s="13" t="s">
        <v>190</v>
      </c>
      <c r="I2257" s="13">
        <v>2256</v>
      </c>
    </row>
    <row r="2258" spans="1:9" x14ac:dyDescent="0.25">
      <c r="A2258" s="13" t="str">
        <f t="shared" si="35"/>
        <v xml:space="preserve">907-610-D1 Turnbuckle </v>
      </c>
      <c r="B2258" s="13" t="s">
        <v>2703</v>
      </c>
      <c r="C2258" s="13" t="s">
        <v>2704</v>
      </c>
      <c r="D2258" s="13" t="s">
        <v>207</v>
      </c>
      <c r="E2258" s="13" t="s">
        <v>187</v>
      </c>
      <c r="F2258" s="13" t="s">
        <v>188</v>
      </c>
      <c r="G2258" s="13" t="s">
        <v>189</v>
      </c>
      <c r="H2258" s="13" t="s">
        <v>190</v>
      </c>
      <c r="I2258" s="13">
        <v>2257</v>
      </c>
    </row>
    <row r="2259" spans="1:9" x14ac:dyDescent="0.25">
      <c r="A2259" s="13" t="str">
        <f t="shared" si="35"/>
        <v xml:space="preserve">907-610-E1 Splice </v>
      </c>
      <c r="B2259" s="13" t="s">
        <v>2705</v>
      </c>
      <c r="C2259" s="13" t="s">
        <v>2706</v>
      </c>
      <c r="D2259" s="13" t="s">
        <v>207</v>
      </c>
      <c r="E2259" s="13" t="s">
        <v>187</v>
      </c>
      <c r="F2259" s="13" t="s">
        <v>188</v>
      </c>
      <c r="G2259" s="13" t="s">
        <v>189</v>
      </c>
      <c r="H2259" s="13" t="s">
        <v>190</v>
      </c>
      <c r="I2259" s="13">
        <v>2258</v>
      </c>
    </row>
    <row r="2260" spans="1:9" x14ac:dyDescent="0.25">
      <c r="A2260" s="13" t="str">
        <f t="shared" si="35"/>
        <v xml:space="preserve">907-610-F1 Brifen Peg Replacement </v>
      </c>
      <c r="B2260" s="13" t="s">
        <v>2707</v>
      </c>
      <c r="C2260" s="13" t="s">
        <v>2708</v>
      </c>
      <c r="D2260" s="13" t="s">
        <v>207</v>
      </c>
      <c r="E2260" s="13" t="s">
        <v>187</v>
      </c>
      <c r="F2260" s="13" t="s">
        <v>188</v>
      </c>
      <c r="G2260" s="13" t="s">
        <v>189</v>
      </c>
      <c r="H2260" s="13" t="s">
        <v>190</v>
      </c>
      <c r="I2260" s="13">
        <v>2259</v>
      </c>
    </row>
    <row r="2261" spans="1:9" x14ac:dyDescent="0.25">
      <c r="A2261" s="13" t="str">
        <f t="shared" si="35"/>
        <v xml:space="preserve">907-610-G1 Annual Inspection </v>
      </c>
      <c r="B2261" s="13" t="s">
        <v>2709</v>
      </c>
      <c r="C2261" s="13" t="s">
        <v>2710</v>
      </c>
      <c r="D2261" s="13" t="s">
        <v>186</v>
      </c>
      <c r="E2261" s="13" t="s">
        <v>187</v>
      </c>
      <c r="F2261" s="13" t="s">
        <v>188</v>
      </c>
      <c r="G2261" s="13" t="s">
        <v>189</v>
      </c>
      <c r="H2261" s="13" t="s">
        <v>190</v>
      </c>
      <c r="I2261" s="13">
        <v>2260</v>
      </c>
    </row>
    <row r="2262" spans="1:9" x14ac:dyDescent="0.25">
      <c r="A2262" s="13" t="str">
        <f t="shared" si="35"/>
        <v xml:space="preserve">907-610-H1 Re-tensioning </v>
      </c>
      <c r="B2262" s="13" t="s">
        <v>2711</v>
      </c>
      <c r="C2262" s="13" t="s">
        <v>2712</v>
      </c>
      <c r="D2262" s="13" t="s">
        <v>207</v>
      </c>
      <c r="E2262" s="13" t="s">
        <v>187</v>
      </c>
      <c r="F2262" s="13" t="s">
        <v>188</v>
      </c>
      <c r="G2262" s="13" t="s">
        <v>189</v>
      </c>
      <c r="H2262" s="13" t="s">
        <v>190</v>
      </c>
      <c r="I2262" s="13">
        <v>2261</v>
      </c>
    </row>
    <row r="2263" spans="1:9" x14ac:dyDescent="0.25">
      <c r="A2263" s="13" t="str">
        <f t="shared" si="35"/>
        <v xml:space="preserve">907-610-I1 Lane Closure </v>
      </c>
      <c r="B2263" s="13" t="s">
        <v>2713</v>
      </c>
      <c r="C2263" s="13" t="s">
        <v>2714</v>
      </c>
      <c r="D2263" s="13" t="s">
        <v>207</v>
      </c>
      <c r="E2263" s="13" t="s">
        <v>187</v>
      </c>
      <c r="F2263" s="13" t="s">
        <v>188</v>
      </c>
      <c r="G2263" s="13" t="s">
        <v>189</v>
      </c>
      <c r="H2263" s="13" t="s">
        <v>190</v>
      </c>
      <c r="I2263" s="13">
        <v>2262</v>
      </c>
    </row>
    <row r="2264" spans="1:9" x14ac:dyDescent="0.25">
      <c r="A2264" s="13" t="str">
        <f t="shared" si="35"/>
        <v xml:space="preserve">907-610-J1 Vegetative Pad </v>
      </c>
      <c r="B2264" s="13" t="s">
        <v>2715</v>
      </c>
      <c r="C2264" s="13" t="s">
        <v>2716</v>
      </c>
      <c r="D2264" s="13" t="s">
        <v>241</v>
      </c>
      <c r="E2264" s="13" t="s">
        <v>187</v>
      </c>
      <c r="F2264" s="13" t="s">
        <v>188</v>
      </c>
      <c r="G2264" s="13" t="s">
        <v>189</v>
      </c>
      <c r="H2264" s="13" t="s">
        <v>190</v>
      </c>
      <c r="I2264" s="13">
        <v>2263</v>
      </c>
    </row>
    <row r="2265" spans="1:9" x14ac:dyDescent="0.25">
      <c r="A2265" s="13" t="str">
        <f t="shared" si="35"/>
        <v xml:space="preserve">611-A      Brick Masonry </v>
      </c>
      <c r="B2265" s="13" t="s">
        <v>2717</v>
      </c>
      <c r="C2265" s="13" t="s">
        <v>2718</v>
      </c>
      <c r="D2265" s="13" t="s">
        <v>241</v>
      </c>
      <c r="E2265" s="13" t="s">
        <v>187</v>
      </c>
      <c r="F2265" s="13" t="s">
        <v>188</v>
      </c>
      <c r="G2265" s="13" t="s">
        <v>189</v>
      </c>
      <c r="H2265" s="13" t="s">
        <v>190</v>
      </c>
      <c r="I2265" s="13">
        <v>2264</v>
      </c>
    </row>
    <row r="2266" spans="1:9" x14ac:dyDescent="0.25">
      <c r="A2266" s="13" t="str">
        <f t="shared" si="35"/>
        <v xml:space="preserve">611-A      Brick Masonry </v>
      </c>
      <c r="B2266" s="13" t="s">
        <v>2717</v>
      </c>
      <c r="C2266" s="13" t="s">
        <v>2718</v>
      </c>
      <c r="D2266" s="13" t="s">
        <v>923</v>
      </c>
      <c r="E2266" s="13" t="s">
        <v>1569</v>
      </c>
      <c r="F2266" s="13" t="s">
        <v>188</v>
      </c>
      <c r="G2266" s="13" t="s">
        <v>189</v>
      </c>
      <c r="H2266" s="13" t="s">
        <v>190</v>
      </c>
      <c r="I2266" s="13">
        <v>2265</v>
      </c>
    </row>
    <row r="2267" spans="1:9" x14ac:dyDescent="0.25">
      <c r="A2267" s="13" t="str">
        <f t="shared" si="35"/>
        <v xml:space="preserve">907-611-B  Brick Pavers </v>
      </c>
      <c r="B2267" s="13" t="s">
        <v>2719</v>
      </c>
      <c r="C2267" s="13" t="s">
        <v>2720</v>
      </c>
      <c r="D2267" s="13" t="s">
        <v>308</v>
      </c>
      <c r="E2267" s="13" t="s">
        <v>1569</v>
      </c>
      <c r="F2267" s="13" t="s">
        <v>188</v>
      </c>
      <c r="G2267" s="13" t="s">
        <v>189</v>
      </c>
      <c r="H2267" s="13" t="s">
        <v>190</v>
      </c>
      <c r="I2267" s="13">
        <v>2266</v>
      </c>
    </row>
    <row r="2268" spans="1:9" x14ac:dyDescent="0.25">
      <c r="A2268" s="13" t="str">
        <f t="shared" si="35"/>
        <v xml:space="preserve">907-611-D  Unit Pavers </v>
      </c>
      <c r="B2268" s="13" t="s">
        <v>2721</v>
      </c>
      <c r="C2268" s="13" t="s">
        <v>2722</v>
      </c>
      <c r="D2268" s="13" t="s">
        <v>308</v>
      </c>
      <c r="E2268" s="13" t="s">
        <v>1569</v>
      </c>
      <c r="F2268" s="13" t="s">
        <v>188</v>
      </c>
      <c r="G2268" s="13" t="s">
        <v>189</v>
      </c>
      <c r="H2268" s="13" t="s">
        <v>190</v>
      </c>
      <c r="I2268" s="13">
        <v>2267</v>
      </c>
    </row>
    <row r="2269" spans="1:9" x14ac:dyDescent="0.25">
      <c r="A2269" s="13" t="str">
        <f t="shared" si="35"/>
        <v xml:space="preserve">907-611-E  Concrete Band </v>
      </c>
      <c r="B2269" s="13" t="s">
        <v>2723</v>
      </c>
      <c r="C2269" s="13" t="s">
        <v>2724</v>
      </c>
      <c r="D2269" s="13" t="s">
        <v>230</v>
      </c>
      <c r="E2269" s="13" t="s">
        <v>1569</v>
      </c>
      <c r="F2269" s="13" t="s">
        <v>188</v>
      </c>
      <c r="G2269" s="13" t="s">
        <v>189</v>
      </c>
      <c r="H2269" s="13" t="s">
        <v>190</v>
      </c>
      <c r="I2269" s="13">
        <v>2268</v>
      </c>
    </row>
    <row r="2270" spans="1:9" x14ac:dyDescent="0.25">
      <c r="A2270" s="13" t="str">
        <f t="shared" si="35"/>
        <v xml:space="preserve">612-A      Flowable Fill, Excavatable </v>
      </c>
      <c r="B2270" s="13" t="s">
        <v>2725</v>
      </c>
      <c r="C2270" s="13" t="s">
        <v>2726</v>
      </c>
      <c r="D2270" s="13" t="s">
        <v>241</v>
      </c>
      <c r="E2270" s="13" t="s">
        <v>1569</v>
      </c>
      <c r="F2270" s="13" t="s">
        <v>188</v>
      </c>
      <c r="G2270" s="13" t="s">
        <v>189</v>
      </c>
      <c r="H2270" s="13" t="s">
        <v>190</v>
      </c>
      <c r="I2270" s="13">
        <v>2269</v>
      </c>
    </row>
    <row r="2271" spans="1:9" x14ac:dyDescent="0.25">
      <c r="A2271" s="13" t="str">
        <f t="shared" si="35"/>
        <v xml:space="preserve">612-B      Flowable Fill, Non-Excavatable </v>
      </c>
      <c r="B2271" s="13" t="s">
        <v>2727</v>
      </c>
      <c r="C2271" s="13" t="s">
        <v>2728</v>
      </c>
      <c r="D2271" s="13" t="s">
        <v>241</v>
      </c>
      <c r="E2271" s="13" t="s">
        <v>1569</v>
      </c>
      <c r="F2271" s="13" t="s">
        <v>188</v>
      </c>
      <c r="G2271" s="13" t="s">
        <v>189</v>
      </c>
      <c r="H2271" s="13" t="s">
        <v>190</v>
      </c>
      <c r="I2271" s="13">
        <v>2270</v>
      </c>
    </row>
    <row r="2272" spans="1:9" x14ac:dyDescent="0.25">
      <c r="A2272" s="13" t="str">
        <f t="shared" si="35"/>
        <v xml:space="preserve">613-A      Adjustment of Castings, Gratings &amp; Utility Appurtenances </v>
      </c>
      <c r="B2272" s="13" t="s">
        <v>2729</v>
      </c>
      <c r="C2272" s="13" t="s">
        <v>2730</v>
      </c>
      <c r="D2272" s="13" t="s">
        <v>186</v>
      </c>
      <c r="E2272" s="13" t="s">
        <v>187</v>
      </c>
      <c r="F2272" s="13" t="s">
        <v>188</v>
      </c>
      <c r="G2272" s="13" t="s">
        <v>189</v>
      </c>
      <c r="H2272" s="13" t="s">
        <v>190</v>
      </c>
      <c r="I2272" s="13">
        <v>2271</v>
      </c>
    </row>
    <row r="2273" spans="1:9" x14ac:dyDescent="0.25">
      <c r="A2273" s="13" t="str">
        <f t="shared" si="35"/>
        <v xml:space="preserve">613-B      Adjustment of Casting </v>
      </c>
      <c r="B2273" s="13" t="s">
        <v>2731</v>
      </c>
      <c r="C2273" s="13" t="s">
        <v>2732</v>
      </c>
      <c r="D2273" s="13" t="s">
        <v>207</v>
      </c>
      <c r="E2273" s="13" t="s">
        <v>187</v>
      </c>
      <c r="F2273" s="13" t="s">
        <v>188</v>
      </c>
      <c r="G2273" s="13" t="s">
        <v>189</v>
      </c>
      <c r="H2273" s="13" t="s">
        <v>190</v>
      </c>
      <c r="I2273" s="13">
        <v>2272</v>
      </c>
    </row>
    <row r="2274" spans="1:9" x14ac:dyDescent="0.25">
      <c r="A2274" s="13" t="str">
        <f t="shared" si="35"/>
        <v xml:space="preserve">613-B      Adjustment of Casting or Gratings </v>
      </c>
      <c r="B2274" s="13" t="s">
        <v>2731</v>
      </c>
      <c r="C2274" s="13" t="s">
        <v>2733</v>
      </c>
      <c r="D2274" s="13" t="s">
        <v>207</v>
      </c>
      <c r="E2274" s="13" t="s">
        <v>187</v>
      </c>
      <c r="F2274" s="13" t="s">
        <v>188</v>
      </c>
      <c r="G2274" s="13" t="s">
        <v>189</v>
      </c>
      <c r="H2274" s="13" t="s">
        <v>190</v>
      </c>
      <c r="I2274" s="13">
        <v>2273</v>
      </c>
    </row>
    <row r="2275" spans="1:9" x14ac:dyDescent="0.25">
      <c r="A2275" s="13" t="str">
        <f t="shared" si="35"/>
        <v xml:space="preserve">613-C      Adjustment of Grating </v>
      </c>
      <c r="B2275" s="13" t="s">
        <v>2734</v>
      </c>
      <c r="C2275" s="13" t="s">
        <v>2735</v>
      </c>
      <c r="D2275" s="13" t="s">
        <v>207</v>
      </c>
      <c r="E2275" s="13" t="s">
        <v>187</v>
      </c>
      <c r="F2275" s="13" t="s">
        <v>188</v>
      </c>
      <c r="G2275" s="13" t="s">
        <v>189</v>
      </c>
      <c r="H2275" s="13" t="s">
        <v>190</v>
      </c>
      <c r="I2275" s="13">
        <v>2274</v>
      </c>
    </row>
    <row r="2276" spans="1:9" x14ac:dyDescent="0.25">
      <c r="A2276" s="13" t="str">
        <f t="shared" si="35"/>
        <v xml:space="preserve">613-D      Adjustment of Existing Curb Inlet </v>
      </c>
      <c r="B2276" s="13" t="s">
        <v>2736</v>
      </c>
      <c r="C2276" s="13" t="s">
        <v>2737</v>
      </c>
      <c r="D2276" s="13" t="s">
        <v>207</v>
      </c>
      <c r="E2276" s="13" t="s">
        <v>187</v>
      </c>
      <c r="F2276" s="13" t="s">
        <v>188</v>
      </c>
      <c r="G2276" s="13" t="s">
        <v>189</v>
      </c>
      <c r="H2276" s="13" t="s">
        <v>190</v>
      </c>
      <c r="I2276" s="13">
        <v>2275</v>
      </c>
    </row>
    <row r="2277" spans="1:9" x14ac:dyDescent="0.25">
      <c r="A2277" s="13" t="str">
        <f t="shared" si="35"/>
        <v xml:space="preserve">613-D      Adjustment of Existing Overhead Mounted Interstate Directional Sign </v>
      </c>
      <c r="B2277" s="13" t="s">
        <v>2736</v>
      </c>
      <c r="C2277" s="13" t="s">
        <v>2738</v>
      </c>
      <c r="D2277" s="13" t="s">
        <v>207</v>
      </c>
      <c r="E2277" s="13" t="s">
        <v>187</v>
      </c>
      <c r="F2277" s="13" t="s">
        <v>188</v>
      </c>
      <c r="G2277" s="13" t="s">
        <v>189</v>
      </c>
      <c r="H2277" s="13" t="s">
        <v>190</v>
      </c>
      <c r="I2277" s="13">
        <v>2276</v>
      </c>
    </row>
    <row r="2278" spans="1:9" x14ac:dyDescent="0.25">
      <c r="A2278" s="13" t="str">
        <f t="shared" si="35"/>
        <v xml:space="preserve">613-D      Adjustment of Inlet </v>
      </c>
      <c r="B2278" s="13" t="s">
        <v>2736</v>
      </c>
      <c r="C2278" s="13" t="s">
        <v>2739</v>
      </c>
      <c r="D2278" s="13" t="s">
        <v>207</v>
      </c>
      <c r="E2278" s="13" t="s">
        <v>187</v>
      </c>
      <c r="F2278" s="13" t="s">
        <v>188</v>
      </c>
      <c r="G2278" s="13" t="s">
        <v>189</v>
      </c>
      <c r="H2278" s="13" t="s">
        <v>190</v>
      </c>
      <c r="I2278" s="13">
        <v>2277</v>
      </c>
    </row>
    <row r="2279" spans="1:9" x14ac:dyDescent="0.25">
      <c r="A2279" s="13" t="str">
        <f t="shared" si="35"/>
        <v xml:space="preserve">613-D      Adjustment of Inlets </v>
      </c>
      <c r="B2279" s="13" t="s">
        <v>2736</v>
      </c>
      <c r="C2279" s="13" t="s">
        <v>2740</v>
      </c>
      <c r="D2279" s="13" t="s">
        <v>186</v>
      </c>
      <c r="E2279" s="13" t="s">
        <v>187</v>
      </c>
      <c r="F2279" s="13" t="s">
        <v>188</v>
      </c>
      <c r="G2279" s="13" t="s">
        <v>189</v>
      </c>
      <c r="H2279" s="13" t="s">
        <v>190</v>
      </c>
      <c r="I2279" s="13">
        <v>2278</v>
      </c>
    </row>
    <row r="2280" spans="1:9" x14ac:dyDescent="0.25">
      <c r="A2280" s="13" t="str">
        <f t="shared" si="35"/>
        <v xml:space="preserve">613-D      Adjustment of Manhole </v>
      </c>
      <c r="B2280" s="13" t="s">
        <v>2736</v>
      </c>
      <c r="C2280" s="13" t="s">
        <v>2741</v>
      </c>
      <c r="D2280" s="13" t="s">
        <v>207</v>
      </c>
      <c r="E2280" s="13" t="s">
        <v>187</v>
      </c>
      <c r="F2280" s="13" t="s">
        <v>188</v>
      </c>
      <c r="G2280" s="13" t="s">
        <v>189</v>
      </c>
      <c r="H2280" s="13" t="s">
        <v>190</v>
      </c>
      <c r="I2280" s="13">
        <v>2279</v>
      </c>
    </row>
    <row r="2281" spans="1:9" x14ac:dyDescent="0.25">
      <c r="A2281" s="13" t="str">
        <f t="shared" si="35"/>
        <v xml:space="preserve">613-D      Adjustment of Manhole Cover and Water Valve </v>
      </c>
      <c r="B2281" s="13" t="s">
        <v>2736</v>
      </c>
      <c r="C2281" s="13" t="s">
        <v>2742</v>
      </c>
      <c r="D2281" s="13" t="s">
        <v>207</v>
      </c>
      <c r="E2281" s="13" t="s">
        <v>187</v>
      </c>
      <c r="F2281" s="13" t="s">
        <v>188</v>
      </c>
      <c r="G2281" s="13" t="s">
        <v>189</v>
      </c>
      <c r="H2281" s="13" t="s">
        <v>190</v>
      </c>
      <c r="I2281" s="13">
        <v>2280</v>
      </c>
    </row>
    <row r="2282" spans="1:9" x14ac:dyDescent="0.25">
      <c r="A2282" s="13" t="str">
        <f t="shared" si="35"/>
        <v xml:space="preserve">613-D      Adjustment of Manholes </v>
      </c>
      <c r="B2282" s="13" t="s">
        <v>2736</v>
      </c>
      <c r="C2282" s="13" t="s">
        <v>2743</v>
      </c>
      <c r="D2282" s="13" t="s">
        <v>186</v>
      </c>
      <c r="E2282" s="13" t="s">
        <v>187</v>
      </c>
      <c r="F2282" s="13" t="s">
        <v>188</v>
      </c>
      <c r="G2282" s="13" t="s">
        <v>189</v>
      </c>
      <c r="H2282" s="13" t="s">
        <v>190</v>
      </c>
      <c r="I2282" s="13">
        <v>2281</v>
      </c>
    </row>
    <row r="2283" spans="1:9" x14ac:dyDescent="0.25">
      <c r="A2283" s="13" t="str">
        <f t="shared" si="35"/>
        <v xml:space="preserve">613-D      Adjustment of SS-3 Inlet </v>
      </c>
      <c r="B2283" s="13" t="s">
        <v>2736</v>
      </c>
      <c r="C2283" s="13" t="s">
        <v>2744</v>
      </c>
      <c r="D2283" s="13" t="s">
        <v>207</v>
      </c>
      <c r="E2283" s="13" t="s">
        <v>187</v>
      </c>
      <c r="F2283" s="13" t="s">
        <v>188</v>
      </c>
      <c r="G2283" s="13" t="s">
        <v>189</v>
      </c>
      <c r="H2283" s="13" t="s">
        <v>190</v>
      </c>
      <c r="I2283" s="13">
        <v>2282</v>
      </c>
    </row>
    <row r="2284" spans="1:9" x14ac:dyDescent="0.25">
      <c r="A2284" s="13" t="str">
        <f t="shared" si="35"/>
        <v xml:space="preserve">613-D      Adjustment of Utility Appurtenance </v>
      </c>
      <c r="B2284" s="13" t="s">
        <v>2736</v>
      </c>
      <c r="C2284" s="13" t="s">
        <v>2745</v>
      </c>
      <c r="D2284" s="13" t="s">
        <v>207</v>
      </c>
      <c r="E2284" s="13" t="s">
        <v>187</v>
      </c>
      <c r="F2284" s="13" t="s">
        <v>188</v>
      </c>
      <c r="G2284" s="13" t="s">
        <v>189</v>
      </c>
      <c r="H2284" s="13" t="s">
        <v>190</v>
      </c>
      <c r="I2284" s="13">
        <v>2283</v>
      </c>
    </row>
    <row r="2285" spans="1:9" x14ac:dyDescent="0.25">
      <c r="A2285" s="13" t="str">
        <f t="shared" si="35"/>
        <v xml:space="preserve">613-D      Adjustment of Water Meter </v>
      </c>
      <c r="B2285" s="13" t="s">
        <v>2736</v>
      </c>
      <c r="C2285" s="13" t="s">
        <v>2746</v>
      </c>
      <c r="D2285" s="13" t="s">
        <v>207</v>
      </c>
      <c r="E2285" s="13" t="s">
        <v>187</v>
      </c>
      <c r="F2285" s="13" t="s">
        <v>188</v>
      </c>
      <c r="G2285" s="13" t="s">
        <v>189</v>
      </c>
      <c r="H2285" s="13" t="s">
        <v>190</v>
      </c>
      <c r="I2285" s="13">
        <v>2284</v>
      </c>
    </row>
    <row r="2286" spans="1:9" x14ac:dyDescent="0.25">
      <c r="A2286" s="13" t="str">
        <f t="shared" si="35"/>
        <v xml:space="preserve">613-D      Adjustment of Water Valve </v>
      </c>
      <c r="B2286" s="13" t="s">
        <v>2736</v>
      </c>
      <c r="C2286" s="13" t="s">
        <v>2747</v>
      </c>
      <c r="D2286" s="13" t="s">
        <v>207</v>
      </c>
      <c r="E2286" s="13" t="s">
        <v>187</v>
      </c>
      <c r="F2286" s="13" t="s">
        <v>188</v>
      </c>
      <c r="G2286" s="13" t="s">
        <v>189</v>
      </c>
      <c r="H2286" s="13" t="s">
        <v>190</v>
      </c>
      <c r="I2286" s="13">
        <v>2285</v>
      </c>
    </row>
    <row r="2287" spans="1:9" x14ac:dyDescent="0.25">
      <c r="A2287" s="13" t="str">
        <f t="shared" si="35"/>
        <v xml:space="preserve">613-D      Adjustment of Gas Valve </v>
      </c>
      <c r="B2287" s="13" t="s">
        <v>2736</v>
      </c>
      <c r="C2287" s="13" t="s">
        <v>2748</v>
      </c>
      <c r="D2287" s="13" t="s">
        <v>207</v>
      </c>
      <c r="E2287" s="13" t="s">
        <v>187</v>
      </c>
      <c r="F2287" s="13" t="s">
        <v>188</v>
      </c>
      <c r="G2287" s="13" t="s">
        <v>189</v>
      </c>
      <c r="H2287" s="13" t="s">
        <v>190</v>
      </c>
      <c r="I2287" s="13">
        <v>2286</v>
      </c>
    </row>
    <row r="2288" spans="1:9" x14ac:dyDescent="0.25">
      <c r="A2288" s="13" t="str">
        <f t="shared" si="35"/>
        <v xml:space="preserve">614-A      Concrete Driveway, Without Reinforcement </v>
      </c>
      <c r="B2288" s="13" t="s">
        <v>2749</v>
      </c>
      <c r="C2288" s="13" t="s">
        <v>2750</v>
      </c>
      <c r="D2288" s="13" t="s">
        <v>228</v>
      </c>
      <c r="E2288" s="13" t="s">
        <v>1569</v>
      </c>
      <c r="F2288" s="13" t="s">
        <v>188</v>
      </c>
      <c r="G2288" s="13" t="s">
        <v>189</v>
      </c>
      <c r="H2288" s="13" t="s">
        <v>190</v>
      </c>
      <c r="I2288" s="13">
        <v>2287</v>
      </c>
    </row>
    <row r="2289" spans="1:9" x14ac:dyDescent="0.25">
      <c r="A2289" s="13" t="str">
        <f t="shared" si="35"/>
        <v xml:space="preserve">614-A      Concrete Driveway, Without Reinforcement, 11-inch Thickness </v>
      </c>
      <c r="B2289" s="13" t="s">
        <v>2749</v>
      </c>
      <c r="C2289" s="13" t="s">
        <v>2751</v>
      </c>
      <c r="D2289" s="13" t="s">
        <v>228</v>
      </c>
      <c r="E2289" s="13" t="s">
        <v>1569</v>
      </c>
      <c r="F2289" s="13" t="s">
        <v>188</v>
      </c>
      <c r="G2289" s="13" t="s">
        <v>189</v>
      </c>
      <c r="H2289" s="13" t="s">
        <v>190</v>
      </c>
      <c r="I2289" s="13">
        <v>2288</v>
      </c>
    </row>
    <row r="2290" spans="1:9" x14ac:dyDescent="0.25">
      <c r="A2290" s="13" t="str">
        <f t="shared" si="35"/>
        <v xml:space="preserve">614-A      Concrete Driveway, Without Reinforcement, 6-inch Thickness </v>
      </c>
      <c r="B2290" s="13" t="s">
        <v>2749</v>
      </c>
      <c r="C2290" s="13" t="s">
        <v>2752</v>
      </c>
      <c r="D2290" s="13" t="s">
        <v>228</v>
      </c>
      <c r="E2290" s="13" t="s">
        <v>1569</v>
      </c>
      <c r="F2290" s="13" t="s">
        <v>188</v>
      </c>
      <c r="G2290" s="13" t="s">
        <v>189</v>
      </c>
      <c r="H2290" s="13" t="s">
        <v>190</v>
      </c>
      <c r="I2290" s="13">
        <v>2289</v>
      </c>
    </row>
    <row r="2291" spans="1:9" x14ac:dyDescent="0.25">
      <c r="A2291" s="13" t="str">
        <f t="shared" si="35"/>
        <v xml:space="preserve">614-A      Concrete Driveway, Without Reinforcement, 8-inch Thickness </v>
      </c>
      <c r="B2291" s="13" t="s">
        <v>2749</v>
      </c>
      <c r="C2291" s="13" t="s">
        <v>2753</v>
      </c>
      <c r="D2291" s="13" t="s">
        <v>228</v>
      </c>
      <c r="E2291" s="13" t="s">
        <v>1569</v>
      </c>
      <c r="F2291" s="13" t="s">
        <v>188</v>
      </c>
      <c r="G2291" s="13" t="s">
        <v>189</v>
      </c>
      <c r="H2291" s="13" t="s">
        <v>190</v>
      </c>
      <c r="I2291" s="13">
        <v>2290</v>
      </c>
    </row>
    <row r="2292" spans="1:9" x14ac:dyDescent="0.25">
      <c r="A2292" s="13" t="str">
        <f t="shared" si="35"/>
        <v xml:space="preserve">614-A      Concrete Driveway, Without Reinforcement, 9-inch Thickness </v>
      </c>
      <c r="B2292" s="13" t="s">
        <v>2749</v>
      </c>
      <c r="C2292" s="13" t="s">
        <v>2754</v>
      </c>
      <c r="D2292" s="13" t="s">
        <v>228</v>
      </c>
      <c r="E2292" s="13" t="s">
        <v>1569</v>
      </c>
      <c r="F2292" s="13" t="s">
        <v>188</v>
      </c>
      <c r="G2292" s="13" t="s">
        <v>189</v>
      </c>
      <c r="H2292" s="13" t="s">
        <v>190</v>
      </c>
      <c r="I2292" s="13">
        <v>2291</v>
      </c>
    </row>
    <row r="2293" spans="1:9" x14ac:dyDescent="0.25">
      <c r="A2293" s="13" t="str">
        <f t="shared" si="35"/>
        <v xml:space="preserve">614-A      Concrete Driveway, Without Reinforcement, 10-inch Thickness </v>
      </c>
      <c r="B2293" s="13" t="s">
        <v>2749</v>
      </c>
      <c r="C2293" s="13" t="s">
        <v>2755</v>
      </c>
      <c r="D2293" s="13" t="s">
        <v>228</v>
      </c>
      <c r="E2293" s="13" t="s">
        <v>1569</v>
      </c>
      <c r="F2293" s="13" t="s">
        <v>188</v>
      </c>
      <c r="G2293" s="13" t="s">
        <v>189</v>
      </c>
      <c r="H2293" s="13" t="s">
        <v>190</v>
      </c>
      <c r="I2293" s="13">
        <v>2292</v>
      </c>
    </row>
    <row r="2294" spans="1:9" x14ac:dyDescent="0.25">
      <c r="A2294" s="13" t="str">
        <f t="shared" si="35"/>
        <v xml:space="preserve">614-B      Concrete Driveway, With Reinforcement </v>
      </c>
      <c r="B2294" s="13" t="s">
        <v>2756</v>
      </c>
      <c r="C2294" s="13" t="s">
        <v>2757</v>
      </c>
      <c r="D2294" s="13" t="s">
        <v>228</v>
      </c>
      <c r="E2294" s="13" t="s">
        <v>1569</v>
      </c>
      <c r="F2294" s="13" t="s">
        <v>188</v>
      </c>
      <c r="G2294" s="13" t="s">
        <v>189</v>
      </c>
      <c r="H2294" s="13" t="s">
        <v>190</v>
      </c>
      <c r="I2294" s="13">
        <v>2293</v>
      </c>
    </row>
    <row r="2295" spans="1:9" x14ac:dyDescent="0.25">
      <c r="A2295" s="13" t="str">
        <f t="shared" si="35"/>
        <v xml:space="preserve">614-B      Concrete Driveway, With Reinforcement, 10-inch Thickness </v>
      </c>
      <c r="B2295" s="13" t="s">
        <v>2756</v>
      </c>
      <c r="C2295" s="13" t="s">
        <v>2758</v>
      </c>
      <c r="D2295" s="13" t="s">
        <v>228</v>
      </c>
      <c r="E2295" s="13" t="s">
        <v>1569</v>
      </c>
      <c r="F2295" s="13" t="s">
        <v>188</v>
      </c>
      <c r="G2295" s="13" t="s">
        <v>189</v>
      </c>
      <c r="H2295" s="13" t="s">
        <v>190</v>
      </c>
      <c r="I2295" s="13">
        <v>2294</v>
      </c>
    </row>
    <row r="2296" spans="1:9" x14ac:dyDescent="0.25">
      <c r="A2296" s="13" t="str">
        <f t="shared" si="35"/>
        <v xml:space="preserve">614-B      Concrete Driveway, With Reinforcement, 6-inch Thickness </v>
      </c>
      <c r="B2296" s="13" t="s">
        <v>2756</v>
      </c>
      <c r="C2296" s="13" t="s">
        <v>2759</v>
      </c>
      <c r="D2296" s="13" t="s">
        <v>228</v>
      </c>
      <c r="E2296" s="13" t="s">
        <v>1569</v>
      </c>
      <c r="F2296" s="13" t="s">
        <v>188</v>
      </c>
      <c r="G2296" s="13" t="s">
        <v>189</v>
      </c>
      <c r="H2296" s="13" t="s">
        <v>190</v>
      </c>
      <c r="I2296" s="13">
        <v>2295</v>
      </c>
    </row>
    <row r="2297" spans="1:9" x14ac:dyDescent="0.25">
      <c r="A2297" s="13" t="str">
        <f t="shared" si="35"/>
        <v xml:space="preserve">614-B      Concrete Driveway, With Reinforcement, 8-inch Thickness </v>
      </c>
      <c r="B2297" s="13" t="s">
        <v>2756</v>
      </c>
      <c r="C2297" s="13" t="s">
        <v>2760</v>
      </c>
      <c r="D2297" s="13" t="s">
        <v>228</v>
      </c>
      <c r="E2297" s="13" t="s">
        <v>1569</v>
      </c>
      <c r="F2297" s="13" t="s">
        <v>188</v>
      </c>
      <c r="G2297" s="13" t="s">
        <v>189</v>
      </c>
      <c r="H2297" s="13" t="s">
        <v>190</v>
      </c>
      <c r="I2297" s="13">
        <v>2296</v>
      </c>
    </row>
    <row r="2298" spans="1:9" x14ac:dyDescent="0.25">
      <c r="A2298" s="13" t="str">
        <f t="shared" si="35"/>
        <v xml:space="preserve">614-B      Concrete Driveway, With Reinforcement, 9-inch Thickness </v>
      </c>
      <c r="B2298" s="13" t="s">
        <v>2756</v>
      </c>
      <c r="C2298" s="13" t="s">
        <v>2761</v>
      </c>
      <c r="D2298" s="13" t="s">
        <v>228</v>
      </c>
      <c r="E2298" s="13" t="s">
        <v>1569</v>
      </c>
      <c r="F2298" s="13" t="s">
        <v>188</v>
      </c>
      <c r="G2298" s="13" t="s">
        <v>189</v>
      </c>
      <c r="H2298" s="13" t="s">
        <v>190</v>
      </c>
      <c r="I2298" s="13">
        <v>2297</v>
      </c>
    </row>
    <row r="2299" spans="1:9" x14ac:dyDescent="0.25">
      <c r="A2299" s="13" t="str">
        <f t="shared" si="35"/>
        <v xml:space="preserve">615-A      Concrete Bridge End Barrier, 32" </v>
      </c>
      <c r="B2299" s="13" t="s">
        <v>2762</v>
      </c>
      <c r="C2299" s="13" t="s">
        <v>2763</v>
      </c>
      <c r="D2299" s="13" t="s">
        <v>230</v>
      </c>
      <c r="E2299" s="13" t="s">
        <v>1569</v>
      </c>
      <c r="F2299" s="13" t="s">
        <v>188</v>
      </c>
      <c r="G2299" s="13" t="s">
        <v>189</v>
      </c>
      <c r="H2299" s="13" t="s">
        <v>190</v>
      </c>
      <c r="I2299" s="13">
        <v>2298</v>
      </c>
    </row>
    <row r="2300" spans="1:9" x14ac:dyDescent="0.25">
      <c r="A2300" s="13" t="str">
        <f t="shared" si="35"/>
        <v xml:space="preserve">615-A      Concrete Bridge End Barrier, 33.5" </v>
      </c>
      <c r="B2300" s="13" t="s">
        <v>2762</v>
      </c>
      <c r="C2300" s="13" t="s">
        <v>2764</v>
      </c>
      <c r="D2300" s="13" t="s">
        <v>230</v>
      </c>
      <c r="E2300" s="13" t="s">
        <v>1569</v>
      </c>
      <c r="F2300" s="13" t="s">
        <v>188</v>
      </c>
      <c r="G2300" s="13" t="s">
        <v>189</v>
      </c>
      <c r="H2300" s="13" t="s">
        <v>190</v>
      </c>
      <c r="I2300" s="13">
        <v>2299</v>
      </c>
    </row>
    <row r="2301" spans="1:9" x14ac:dyDescent="0.25">
      <c r="A2301" s="13" t="str">
        <f t="shared" si="35"/>
        <v xml:space="preserve">615-A      Concrete Bridge End Barrier, 42" </v>
      </c>
      <c r="B2301" s="13" t="s">
        <v>2762</v>
      </c>
      <c r="C2301" s="13" t="s">
        <v>2765</v>
      </c>
      <c r="D2301" s="13" t="s">
        <v>230</v>
      </c>
      <c r="E2301" s="13" t="s">
        <v>1569</v>
      </c>
      <c r="F2301" s="13" t="s">
        <v>188</v>
      </c>
      <c r="G2301" s="13" t="s">
        <v>189</v>
      </c>
      <c r="H2301" s="13" t="s">
        <v>190</v>
      </c>
      <c r="I2301" s="13">
        <v>2300</v>
      </c>
    </row>
    <row r="2302" spans="1:9" x14ac:dyDescent="0.25">
      <c r="A2302" s="13" t="str">
        <f t="shared" si="35"/>
        <v xml:space="preserve">615-A      Concrete Bridge End Barrier, 43.5" </v>
      </c>
      <c r="B2302" s="13" t="s">
        <v>2762</v>
      </c>
      <c r="C2302" s="13" t="s">
        <v>2766</v>
      </c>
      <c r="D2302" s="13" t="s">
        <v>230</v>
      </c>
      <c r="E2302" s="13" t="s">
        <v>1569</v>
      </c>
      <c r="F2302" s="13" t="s">
        <v>188</v>
      </c>
      <c r="G2302" s="13" t="s">
        <v>189</v>
      </c>
      <c r="H2302" s="13" t="s">
        <v>190</v>
      </c>
      <c r="I2302" s="13">
        <v>2301</v>
      </c>
    </row>
    <row r="2303" spans="1:9" x14ac:dyDescent="0.25">
      <c r="A2303" s="13" t="str">
        <f t="shared" si="35"/>
        <v xml:space="preserve">615-A      Concrete Pier Protection Barrier, 32" </v>
      </c>
      <c r="B2303" s="13" t="s">
        <v>2762</v>
      </c>
      <c r="C2303" s="13" t="s">
        <v>2767</v>
      </c>
      <c r="D2303" s="13" t="s">
        <v>230</v>
      </c>
      <c r="E2303" s="13" t="s">
        <v>1569</v>
      </c>
      <c r="F2303" s="13" t="s">
        <v>188</v>
      </c>
      <c r="G2303" s="13" t="s">
        <v>189</v>
      </c>
      <c r="H2303" s="13" t="s">
        <v>190</v>
      </c>
      <c r="I2303" s="13">
        <v>2302</v>
      </c>
    </row>
    <row r="2304" spans="1:9" x14ac:dyDescent="0.25">
      <c r="A2304" s="13" t="str">
        <f t="shared" si="35"/>
        <v xml:space="preserve">615-A      Concrete Pier Protection Barrier, 42" </v>
      </c>
      <c r="B2304" s="13" t="s">
        <v>2762</v>
      </c>
      <c r="C2304" s="13" t="s">
        <v>2768</v>
      </c>
      <c r="D2304" s="13" t="s">
        <v>230</v>
      </c>
      <c r="E2304" s="13" t="s">
        <v>1569</v>
      </c>
      <c r="F2304" s="13" t="s">
        <v>188</v>
      </c>
      <c r="G2304" s="13" t="s">
        <v>189</v>
      </c>
      <c r="H2304" s="13" t="s">
        <v>190</v>
      </c>
      <c r="I2304" s="13">
        <v>2303</v>
      </c>
    </row>
    <row r="2305" spans="1:9" x14ac:dyDescent="0.25">
      <c r="A2305" s="13" t="str">
        <f t="shared" si="35"/>
        <v xml:space="preserve">615-A      Concrete Pier Protection Barrier, 54" </v>
      </c>
      <c r="B2305" s="13" t="s">
        <v>2762</v>
      </c>
      <c r="C2305" s="13" t="s">
        <v>2769</v>
      </c>
      <c r="D2305" s="13" t="s">
        <v>230</v>
      </c>
      <c r="E2305" s="13" t="s">
        <v>1569</v>
      </c>
      <c r="F2305" s="13" t="s">
        <v>188</v>
      </c>
      <c r="G2305" s="13" t="s">
        <v>189</v>
      </c>
      <c r="H2305" s="13" t="s">
        <v>190</v>
      </c>
      <c r="I2305" s="13">
        <v>2304</v>
      </c>
    </row>
    <row r="2306" spans="1:9" x14ac:dyDescent="0.25">
      <c r="A2306" s="13" t="str">
        <f t="shared" si="35"/>
        <v xml:space="preserve">615-A      Concrete Special Design Median Barrier </v>
      </c>
      <c r="B2306" s="13" t="s">
        <v>2762</v>
      </c>
      <c r="C2306" s="13" t="s">
        <v>2770</v>
      </c>
      <c r="D2306" s="13" t="s">
        <v>230</v>
      </c>
      <c r="E2306" s="13" t="s">
        <v>1569</v>
      </c>
      <c r="F2306" s="13" t="s">
        <v>188</v>
      </c>
      <c r="G2306" s="13" t="s">
        <v>189</v>
      </c>
      <c r="H2306" s="13" t="s">
        <v>190</v>
      </c>
      <c r="I2306" s="13">
        <v>2305</v>
      </c>
    </row>
    <row r="2307" spans="1:9" x14ac:dyDescent="0.25">
      <c r="A2307" s="13" t="str">
        <f t="shared" si="35"/>
        <v xml:space="preserve">615-A      Concrete Type I Cast-in-Place Median Barrier </v>
      </c>
      <c r="B2307" s="13" t="s">
        <v>2762</v>
      </c>
      <c r="C2307" s="13" t="s">
        <v>2771</v>
      </c>
      <c r="D2307" s="13" t="s">
        <v>230</v>
      </c>
      <c r="E2307" s="13" t="s">
        <v>1569</v>
      </c>
      <c r="F2307" s="13" t="s">
        <v>188</v>
      </c>
      <c r="G2307" s="13" t="s">
        <v>189</v>
      </c>
      <c r="H2307" s="13" t="s">
        <v>190</v>
      </c>
      <c r="I2307" s="13">
        <v>2306</v>
      </c>
    </row>
    <row r="2308" spans="1:9" x14ac:dyDescent="0.25">
      <c r="A2308" s="13" t="str">
        <f t="shared" ref="A2308:A2371" si="36">_xlfn.CONCAT(B2308," ", C2308)</f>
        <v xml:space="preserve">615-A      Concrete Type I Cast-in-Place Median Barrier, 32" High </v>
      </c>
      <c r="B2308" s="13" t="s">
        <v>2762</v>
      </c>
      <c r="C2308" s="13" t="s">
        <v>2772</v>
      </c>
      <c r="D2308" s="13" t="s">
        <v>230</v>
      </c>
      <c r="E2308" s="13" t="s">
        <v>1569</v>
      </c>
      <c r="F2308" s="13" t="s">
        <v>188</v>
      </c>
      <c r="G2308" s="13" t="s">
        <v>189</v>
      </c>
      <c r="H2308" s="13" t="s">
        <v>190</v>
      </c>
      <c r="I2308" s="13">
        <v>2307</v>
      </c>
    </row>
    <row r="2309" spans="1:9" x14ac:dyDescent="0.25">
      <c r="A2309" s="13" t="str">
        <f t="shared" si="36"/>
        <v xml:space="preserve">615-A      Concrete Type I Cast-in-Place Median Barrier, 42" High </v>
      </c>
      <c r="B2309" s="13" t="s">
        <v>2762</v>
      </c>
      <c r="C2309" s="13" t="s">
        <v>2773</v>
      </c>
      <c r="D2309" s="13" t="s">
        <v>230</v>
      </c>
      <c r="E2309" s="13" t="s">
        <v>1569</v>
      </c>
      <c r="F2309" s="13" t="s">
        <v>188</v>
      </c>
      <c r="G2309" s="13" t="s">
        <v>189</v>
      </c>
      <c r="H2309" s="13" t="s">
        <v>190</v>
      </c>
      <c r="I2309" s="13">
        <v>2308</v>
      </c>
    </row>
    <row r="2310" spans="1:9" x14ac:dyDescent="0.25">
      <c r="A2310" s="13" t="str">
        <f t="shared" si="36"/>
        <v xml:space="preserve">615-A      Concrete Type I Modified Cast-in-Place Median Barrier </v>
      </c>
      <c r="B2310" s="13" t="s">
        <v>2762</v>
      </c>
      <c r="C2310" s="13" t="s">
        <v>2774</v>
      </c>
      <c r="D2310" s="13" t="s">
        <v>230</v>
      </c>
      <c r="E2310" s="13" t="s">
        <v>1569</v>
      </c>
      <c r="F2310" s="13" t="s">
        <v>188</v>
      </c>
      <c r="G2310" s="13" t="s">
        <v>189</v>
      </c>
      <c r="H2310" s="13" t="s">
        <v>190</v>
      </c>
      <c r="I2310" s="13">
        <v>2309</v>
      </c>
    </row>
    <row r="2311" spans="1:9" x14ac:dyDescent="0.25">
      <c r="A2311" s="13" t="str">
        <f t="shared" si="36"/>
        <v xml:space="preserve">615-A      Concrete Type I Modified Cast-in-Place Median Barrier, 32" High </v>
      </c>
      <c r="B2311" s="13" t="s">
        <v>2762</v>
      </c>
      <c r="C2311" s="13" t="s">
        <v>2775</v>
      </c>
      <c r="D2311" s="13" t="s">
        <v>230</v>
      </c>
      <c r="E2311" s="13" t="s">
        <v>1569</v>
      </c>
      <c r="F2311" s="13" t="s">
        <v>188</v>
      </c>
      <c r="G2311" s="13" t="s">
        <v>189</v>
      </c>
      <c r="H2311" s="13" t="s">
        <v>190</v>
      </c>
      <c r="I2311" s="13">
        <v>2310</v>
      </c>
    </row>
    <row r="2312" spans="1:9" x14ac:dyDescent="0.25">
      <c r="A2312" s="13" t="str">
        <f t="shared" si="36"/>
        <v xml:space="preserve">615-A      Concrete Type II Cast-in-Place Median Barrier </v>
      </c>
      <c r="B2312" s="13" t="s">
        <v>2762</v>
      </c>
      <c r="C2312" s="13" t="s">
        <v>2776</v>
      </c>
      <c r="D2312" s="13" t="s">
        <v>230</v>
      </c>
      <c r="E2312" s="13" t="s">
        <v>1569</v>
      </c>
      <c r="F2312" s="13" t="s">
        <v>188</v>
      </c>
      <c r="G2312" s="13" t="s">
        <v>189</v>
      </c>
      <c r="H2312" s="13" t="s">
        <v>190</v>
      </c>
      <c r="I2312" s="13">
        <v>2311</v>
      </c>
    </row>
    <row r="2313" spans="1:9" x14ac:dyDescent="0.25">
      <c r="A2313" s="13" t="str">
        <f t="shared" si="36"/>
        <v xml:space="preserve">615-A      Concrete Type II Modified Cast-in-Place Median Barrier </v>
      </c>
      <c r="B2313" s="13" t="s">
        <v>2762</v>
      </c>
      <c r="C2313" s="13" t="s">
        <v>2777</v>
      </c>
      <c r="D2313" s="13" t="s">
        <v>230</v>
      </c>
      <c r="E2313" s="13" t="s">
        <v>1569</v>
      </c>
      <c r="F2313" s="13" t="s">
        <v>188</v>
      </c>
      <c r="G2313" s="13" t="s">
        <v>189</v>
      </c>
      <c r="H2313" s="13" t="s">
        <v>190</v>
      </c>
      <c r="I2313" s="13">
        <v>2312</v>
      </c>
    </row>
    <row r="2314" spans="1:9" x14ac:dyDescent="0.25">
      <c r="A2314" s="13" t="str">
        <f t="shared" si="36"/>
        <v xml:space="preserve">615-A      Concrete Type III Cast-in-Place Median Barrier </v>
      </c>
      <c r="B2314" s="13" t="s">
        <v>2762</v>
      </c>
      <c r="C2314" s="13" t="s">
        <v>2778</v>
      </c>
      <c r="D2314" s="13" t="s">
        <v>230</v>
      </c>
      <c r="E2314" s="13" t="s">
        <v>1569</v>
      </c>
      <c r="F2314" s="13" t="s">
        <v>188</v>
      </c>
      <c r="G2314" s="13" t="s">
        <v>189</v>
      </c>
      <c r="H2314" s="13" t="s">
        <v>190</v>
      </c>
      <c r="I2314" s="13">
        <v>2313</v>
      </c>
    </row>
    <row r="2315" spans="1:9" x14ac:dyDescent="0.25">
      <c r="A2315" s="13" t="str">
        <f t="shared" si="36"/>
        <v xml:space="preserve">615-A      Concrete Type III Cast-in-Place Median Barrier, 42" High </v>
      </c>
      <c r="B2315" s="13" t="s">
        <v>2762</v>
      </c>
      <c r="C2315" s="13" t="s">
        <v>2779</v>
      </c>
      <c r="D2315" s="13" t="s">
        <v>230</v>
      </c>
      <c r="E2315" s="13" t="s">
        <v>1569</v>
      </c>
      <c r="F2315" s="13" t="s">
        <v>188</v>
      </c>
      <c r="G2315" s="13" t="s">
        <v>189</v>
      </c>
      <c r="H2315" s="13" t="s">
        <v>190</v>
      </c>
      <c r="I2315" s="13">
        <v>2314</v>
      </c>
    </row>
    <row r="2316" spans="1:9" x14ac:dyDescent="0.25">
      <c r="A2316" s="13" t="str">
        <f t="shared" si="36"/>
        <v xml:space="preserve">615-A      Concrete Type III Modified Cast-in-Place Median Barrier </v>
      </c>
      <c r="B2316" s="13" t="s">
        <v>2762</v>
      </c>
      <c r="C2316" s="13" t="s">
        <v>2780</v>
      </c>
      <c r="D2316" s="13" t="s">
        <v>230</v>
      </c>
      <c r="E2316" s="13" t="s">
        <v>1569</v>
      </c>
      <c r="F2316" s="13" t="s">
        <v>188</v>
      </c>
      <c r="G2316" s="13" t="s">
        <v>189</v>
      </c>
      <c r="H2316" s="13" t="s">
        <v>190</v>
      </c>
      <c r="I2316" s="13">
        <v>2315</v>
      </c>
    </row>
    <row r="2317" spans="1:9" x14ac:dyDescent="0.25">
      <c r="A2317" s="13" t="str">
        <f t="shared" si="36"/>
        <v xml:space="preserve">615-A      Concrete Type III Modified Cast-in-Place Median Barrier, 42" High </v>
      </c>
      <c r="B2317" s="13" t="s">
        <v>2762</v>
      </c>
      <c r="C2317" s="13" t="s">
        <v>2781</v>
      </c>
      <c r="D2317" s="13" t="s">
        <v>230</v>
      </c>
      <c r="E2317" s="13" t="s">
        <v>1569</v>
      </c>
      <c r="F2317" s="13" t="s">
        <v>188</v>
      </c>
      <c r="G2317" s="13" t="s">
        <v>189</v>
      </c>
      <c r="H2317" s="13" t="s">
        <v>190</v>
      </c>
      <c r="I2317" s="13">
        <v>2316</v>
      </c>
    </row>
    <row r="2318" spans="1:9" x14ac:dyDescent="0.25">
      <c r="A2318" s="13" t="str">
        <f t="shared" si="36"/>
        <v xml:space="preserve">615-A      Concrete Type IV Cast-in-Place Median Barrier </v>
      </c>
      <c r="B2318" s="13" t="s">
        <v>2762</v>
      </c>
      <c r="C2318" s="13" t="s">
        <v>2782</v>
      </c>
      <c r="D2318" s="13" t="s">
        <v>230</v>
      </c>
      <c r="E2318" s="13" t="s">
        <v>1569</v>
      </c>
      <c r="F2318" s="13" t="s">
        <v>188</v>
      </c>
      <c r="G2318" s="13" t="s">
        <v>189</v>
      </c>
      <c r="H2318" s="13" t="s">
        <v>190</v>
      </c>
      <c r="I2318" s="13">
        <v>2317</v>
      </c>
    </row>
    <row r="2319" spans="1:9" x14ac:dyDescent="0.25">
      <c r="A2319" s="13" t="str">
        <f t="shared" si="36"/>
        <v xml:space="preserve">615-A      Concrete Type IV Cast-in-Place Median Barrier, 42" High </v>
      </c>
      <c r="B2319" s="13" t="s">
        <v>2762</v>
      </c>
      <c r="C2319" s="13" t="s">
        <v>2783</v>
      </c>
      <c r="D2319" s="13" t="s">
        <v>230</v>
      </c>
      <c r="E2319" s="13" t="s">
        <v>1569</v>
      </c>
      <c r="F2319" s="13" t="s">
        <v>188</v>
      </c>
      <c r="G2319" s="13" t="s">
        <v>189</v>
      </c>
      <c r="H2319" s="13" t="s">
        <v>190</v>
      </c>
      <c r="I2319" s="13">
        <v>2318</v>
      </c>
    </row>
    <row r="2320" spans="1:9" x14ac:dyDescent="0.25">
      <c r="A2320" s="13" t="str">
        <f t="shared" si="36"/>
        <v xml:space="preserve">615-A      Concrete Type IV Modified Cast-in-Place Median Barrier </v>
      </c>
      <c r="B2320" s="13" t="s">
        <v>2762</v>
      </c>
      <c r="C2320" s="13" t="s">
        <v>2784</v>
      </c>
      <c r="D2320" s="13" t="s">
        <v>230</v>
      </c>
      <c r="E2320" s="13" t="s">
        <v>1569</v>
      </c>
      <c r="F2320" s="13" t="s">
        <v>188</v>
      </c>
      <c r="G2320" s="13" t="s">
        <v>189</v>
      </c>
      <c r="H2320" s="13" t="s">
        <v>190</v>
      </c>
      <c r="I2320" s="13">
        <v>2319</v>
      </c>
    </row>
    <row r="2321" spans="1:9" x14ac:dyDescent="0.25">
      <c r="A2321" s="13" t="str">
        <f t="shared" si="36"/>
        <v xml:space="preserve">615-A      Concrete Type IV Modified, 42" Height, Cast-in-Place Median Barrier </v>
      </c>
      <c r="B2321" s="13" t="s">
        <v>2762</v>
      </c>
      <c r="C2321" s="13" t="s">
        <v>2785</v>
      </c>
      <c r="D2321" s="13" t="s">
        <v>230</v>
      </c>
      <c r="E2321" s="13" t="s">
        <v>1569</v>
      </c>
      <c r="F2321" s="13" t="s">
        <v>188</v>
      </c>
      <c r="G2321" s="13" t="s">
        <v>189</v>
      </c>
      <c r="H2321" s="13" t="s">
        <v>190</v>
      </c>
      <c r="I2321" s="13">
        <v>2320</v>
      </c>
    </row>
    <row r="2322" spans="1:9" x14ac:dyDescent="0.25">
      <c r="A2322" s="13" t="str">
        <f t="shared" si="36"/>
        <v xml:space="preserve">615-A      Concrete Bridge End Barrier, 37.5" </v>
      </c>
      <c r="B2322" s="13" t="s">
        <v>2762</v>
      </c>
      <c r="C2322" s="13" t="s">
        <v>2786</v>
      </c>
      <c r="D2322" s="13" t="s">
        <v>230</v>
      </c>
      <c r="E2322" s="13" t="s">
        <v>1569</v>
      </c>
      <c r="F2322" s="13" t="s">
        <v>188</v>
      </c>
      <c r="G2322" s="13" t="s">
        <v>189</v>
      </c>
      <c r="H2322" s="13" t="s">
        <v>190</v>
      </c>
      <c r="I2322" s="13">
        <v>2321</v>
      </c>
    </row>
    <row r="2323" spans="1:9" x14ac:dyDescent="0.25">
      <c r="A2323" s="13" t="str">
        <f t="shared" si="36"/>
        <v xml:space="preserve">615-B      Precast Concrete Median Barrier </v>
      </c>
      <c r="B2323" s="13" t="s">
        <v>2787</v>
      </c>
      <c r="C2323" s="13" t="s">
        <v>2788</v>
      </c>
      <c r="D2323" s="13" t="s">
        <v>230</v>
      </c>
      <c r="E2323" s="13" t="s">
        <v>1569</v>
      </c>
      <c r="F2323" s="13" t="s">
        <v>188</v>
      </c>
      <c r="G2323" s="13" t="s">
        <v>189</v>
      </c>
      <c r="H2323" s="13" t="s">
        <v>190</v>
      </c>
      <c r="I2323" s="13">
        <v>2322</v>
      </c>
    </row>
    <row r="2324" spans="1:9" x14ac:dyDescent="0.25">
      <c r="A2324" s="13" t="str">
        <f t="shared" si="36"/>
        <v xml:space="preserve">616-A      Concrete Median and/or Island Pavement, 10-inch </v>
      </c>
      <c r="B2324" s="13" t="s">
        <v>2789</v>
      </c>
      <c r="C2324" s="13" t="s">
        <v>2790</v>
      </c>
      <c r="D2324" s="13" t="s">
        <v>228</v>
      </c>
      <c r="E2324" s="13" t="s">
        <v>1569</v>
      </c>
      <c r="F2324" s="13" t="s">
        <v>188</v>
      </c>
      <c r="G2324" s="13" t="s">
        <v>189</v>
      </c>
      <c r="H2324" s="13" t="s">
        <v>190</v>
      </c>
      <c r="I2324" s="13">
        <v>2323</v>
      </c>
    </row>
    <row r="2325" spans="1:9" x14ac:dyDescent="0.25">
      <c r="A2325" s="13" t="str">
        <f t="shared" si="36"/>
        <v xml:space="preserve">616-A      Concrete Median and/or Island Pavement, 11-inch </v>
      </c>
      <c r="B2325" s="13" t="s">
        <v>2789</v>
      </c>
      <c r="C2325" s="13" t="s">
        <v>2791</v>
      </c>
      <c r="D2325" s="13" t="s">
        <v>228</v>
      </c>
      <c r="E2325" s="13" t="s">
        <v>1569</v>
      </c>
      <c r="F2325" s="13" t="s">
        <v>188</v>
      </c>
      <c r="G2325" s="13" t="s">
        <v>189</v>
      </c>
      <c r="H2325" s="13" t="s">
        <v>190</v>
      </c>
      <c r="I2325" s="13">
        <v>2324</v>
      </c>
    </row>
    <row r="2326" spans="1:9" x14ac:dyDescent="0.25">
      <c r="A2326" s="13" t="str">
        <f t="shared" si="36"/>
        <v xml:space="preserve">616-A      Concrete Median and/or Island Pavement, 12-inch </v>
      </c>
      <c r="B2326" s="13" t="s">
        <v>2789</v>
      </c>
      <c r="C2326" s="13" t="s">
        <v>2792</v>
      </c>
      <c r="D2326" s="13" t="s">
        <v>228</v>
      </c>
      <c r="E2326" s="13" t="s">
        <v>1569</v>
      </c>
      <c r="F2326" s="13" t="s">
        <v>188</v>
      </c>
      <c r="G2326" s="13" t="s">
        <v>189</v>
      </c>
      <c r="H2326" s="13" t="s">
        <v>190</v>
      </c>
      <c r="I2326" s="13">
        <v>2325</v>
      </c>
    </row>
    <row r="2327" spans="1:9" x14ac:dyDescent="0.25">
      <c r="A2327" s="13" t="str">
        <f t="shared" si="36"/>
        <v xml:space="preserve">616-A      Concrete Median and/or Island Pavement, 4-inch </v>
      </c>
      <c r="B2327" s="13" t="s">
        <v>2789</v>
      </c>
      <c r="C2327" s="13" t="s">
        <v>2793</v>
      </c>
      <c r="D2327" s="13" t="s">
        <v>228</v>
      </c>
      <c r="E2327" s="13" t="s">
        <v>1569</v>
      </c>
      <c r="F2327" s="13" t="s">
        <v>188</v>
      </c>
      <c r="G2327" s="13" t="s">
        <v>189</v>
      </c>
      <c r="H2327" s="13" t="s">
        <v>190</v>
      </c>
      <c r="I2327" s="13">
        <v>2326</v>
      </c>
    </row>
    <row r="2328" spans="1:9" x14ac:dyDescent="0.25">
      <c r="A2328" s="13" t="str">
        <f t="shared" si="36"/>
        <v xml:space="preserve">616-A      Concrete Median and/or Island Pavement, 5.5-inch </v>
      </c>
      <c r="B2328" s="13" t="s">
        <v>2789</v>
      </c>
      <c r="C2328" s="13" t="s">
        <v>2794</v>
      </c>
      <c r="D2328" s="13" t="s">
        <v>228</v>
      </c>
      <c r="E2328" s="13" t="s">
        <v>1569</v>
      </c>
      <c r="F2328" s="13" t="s">
        <v>188</v>
      </c>
      <c r="G2328" s="13" t="s">
        <v>189</v>
      </c>
      <c r="H2328" s="13" t="s">
        <v>190</v>
      </c>
      <c r="I2328" s="13">
        <v>2327</v>
      </c>
    </row>
    <row r="2329" spans="1:9" x14ac:dyDescent="0.25">
      <c r="A2329" s="13" t="str">
        <f t="shared" si="36"/>
        <v xml:space="preserve">616-A      Concrete Median and/or Island Pavement, 6-inch </v>
      </c>
      <c r="B2329" s="13" t="s">
        <v>2789</v>
      </c>
      <c r="C2329" s="13" t="s">
        <v>2795</v>
      </c>
      <c r="D2329" s="13" t="s">
        <v>228</v>
      </c>
      <c r="E2329" s="13" t="s">
        <v>1569</v>
      </c>
      <c r="F2329" s="13" t="s">
        <v>188</v>
      </c>
      <c r="G2329" s="13" t="s">
        <v>189</v>
      </c>
      <c r="H2329" s="13" t="s">
        <v>190</v>
      </c>
      <c r="I2329" s="13">
        <v>2328</v>
      </c>
    </row>
    <row r="2330" spans="1:9" x14ac:dyDescent="0.25">
      <c r="A2330" s="13" t="str">
        <f t="shared" si="36"/>
        <v xml:space="preserve">616-A      Concrete Median and/or Island Pavement, 7.5-inch </v>
      </c>
      <c r="B2330" s="13" t="s">
        <v>2789</v>
      </c>
      <c r="C2330" s="13" t="s">
        <v>2796</v>
      </c>
      <c r="D2330" s="13" t="s">
        <v>228</v>
      </c>
      <c r="E2330" s="13" t="s">
        <v>1569</v>
      </c>
      <c r="F2330" s="13" t="s">
        <v>188</v>
      </c>
      <c r="G2330" s="13" t="s">
        <v>189</v>
      </c>
      <c r="H2330" s="13" t="s">
        <v>190</v>
      </c>
      <c r="I2330" s="13">
        <v>2329</v>
      </c>
    </row>
    <row r="2331" spans="1:9" x14ac:dyDescent="0.25">
      <c r="A2331" s="13" t="str">
        <f t="shared" si="36"/>
        <v xml:space="preserve">616-B      Bituminous Median and/or Island Pavement </v>
      </c>
      <c r="B2331" s="13" t="s">
        <v>2797</v>
      </c>
      <c r="C2331" s="13" t="s">
        <v>2798</v>
      </c>
      <c r="D2331" s="13" t="s">
        <v>228</v>
      </c>
      <c r="E2331" s="13" t="s">
        <v>1569</v>
      </c>
      <c r="F2331" s="13" t="s">
        <v>188</v>
      </c>
      <c r="G2331" s="13" t="s">
        <v>189</v>
      </c>
      <c r="H2331" s="13" t="s">
        <v>190</v>
      </c>
      <c r="I2331" s="13">
        <v>2330</v>
      </c>
    </row>
    <row r="2332" spans="1:9" x14ac:dyDescent="0.25">
      <c r="A2332" s="13" t="str">
        <f t="shared" si="36"/>
        <v xml:space="preserve">616-B      Bituminous Median and/or Island Pavement, </v>
      </c>
      <c r="B2332" s="13" t="s">
        <v>2797</v>
      </c>
      <c r="C2332" s="13" t="s">
        <v>2799</v>
      </c>
      <c r="D2332" s="13" t="s">
        <v>228</v>
      </c>
      <c r="E2332" s="13" t="s">
        <v>1569</v>
      </c>
      <c r="F2332" s="13" t="s">
        <v>188</v>
      </c>
      <c r="G2332" s="13" t="s">
        <v>189</v>
      </c>
      <c r="H2332" s="13" t="s">
        <v>190</v>
      </c>
      <c r="I2332" s="13">
        <v>2331</v>
      </c>
    </row>
    <row r="2333" spans="1:9" x14ac:dyDescent="0.25">
      <c r="A2333" s="13" t="str">
        <f t="shared" si="36"/>
        <v xml:space="preserve">907-616-C  Colored and Imprinted Concrete Median and Island Pavement, 10-inch Thickness </v>
      </c>
      <c r="B2333" s="13" t="s">
        <v>2800</v>
      </c>
      <c r="C2333" s="13" t="s">
        <v>2801</v>
      </c>
      <c r="D2333" s="13" t="s">
        <v>308</v>
      </c>
      <c r="E2333" s="13" t="s">
        <v>1569</v>
      </c>
      <c r="F2333" s="13" t="s">
        <v>188</v>
      </c>
      <c r="G2333" s="13" t="s">
        <v>189</v>
      </c>
      <c r="H2333" s="13" t="s">
        <v>190</v>
      </c>
      <c r="I2333" s="13">
        <v>2332</v>
      </c>
    </row>
    <row r="2334" spans="1:9" x14ac:dyDescent="0.25">
      <c r="A2334" s="13" t="str">
        <f t="shared" si="36"/>
        <v xml:space="preserve">907-616-C  Colored and Imprinted Concrete Median and Island Pavement, 12-inch Thickness </v>
      </c>
      <c r="B2334" s="13" t="s">
        <v>2800</v>
      </c>
      <c r="C2334" s="13" t="s">
        <v>2802</v>
      </c>
      <c r="D2334" s="13" t="s">
        <v>308</v>
      </c>
      <c r="E2334" s="13" t="s">
        <v>1569</v>
      </c>
      <c r="F2334" s="13" t="s">
        <v>188</v>
      </c>
      <c r="G2334" s="13" t="s">
        <v>189</v>
      </c>
      <c r="H2334" s="13" t="s">
        <v>190</v>
      </c>
      <c r="I2334" s="13">
        <v>2333</v>
      </c>
    </row>
    <row r="2335" spans="1:9" x14ac:dyDescent="0.25">
      <c r="A2335" s="13" t="str">
        <f t="shared" si="36"/>
        <v xml:space="preserve">907-616-C  Colored and Imprinted Concrete Median and Island Pavement, 4-inch Thickness </v>
      </c>
      <c r="B2335" s="13" t="s">
        <v>2800</v>
      </c>
      <c r="C2335" s="13" t="s">
        <v>2803</v>
      </c>
      <c r="D2335" s="13" t="s">
        <v>308</v>
      </c>
      <c r="E2335" s="13" t="s">
        <v>1569</v>
      </c>
      <c r="F2335" s="13" t="s">
        <v>188</v>
      </c>
      <c r="G2335" s="13" t="s">
        <v>189</v>
      </c>
      <c r="H2335" s="13" t="s">
        <v>190</v>
      </c>
      <c r="I2335" s="13">
        <v>2334</v>
      </c>
    </row>
    <row r="2336" spans="1:9" x14ac:dyDescent="0.25">
      <c r="A2336" s="13" t="str">
        <f t="shared" si="36"/>
        <v xml:space="preserve">907-616-C  Colored and Imprinted Concrete Median and Island Pavement, 6-inch Thickness </v>
      </c>
      <c r="B2336" s="13" t="s">
        <v>2800</v>
      </c>
      <c r="C2336" s="13" t="s">
        <v>2804</v>
      </c>
      <c r="D2336" s="13" t="s">
        <v>308</v>
      </c>
      <c r="E2336" s="13" t="s">
        <v>1569</v>
      </c>
      <c r="F2336" s="13" t="s">
        <v>188</v>
      </c>
      <c r="G2336" s="13" t="s">
        <v>189</v>
      </c>
      <c r="H2336" s="13" t="s">
        <v>190</v>
      </c>
      <c r="I2336" s="13">
        <v>2335</v>
      </c>
    </row>
    <row r="2337" spans="1:9" x14ac:dyDescent="0.25">
      <c r="A2337" s="13" t="str">
        <f t="shared" si="36"/>
        <v xml:space="preserve">907-616-C  Colored and Imprinted Concrete Median and Island Pavement, 12.75-inch Thickness </v>
      </c>
      <c r="B2337" s="13" t="s">
        <v>2800</v>
      </c>
      <c r="C2337" s="13" t="s">
        <v>2805</v>
      </c>
      <c r="D2337" s="13" t="s">
        <v>308</v>
      </c>
      <c r="E2337" s="13" t="s">
        <v>1569</v>
      </c>
      <c r="F2337" s="13" t="s">
        <v>188</v>
      </c>
      <c r="G2337" s="13" t="s">
        <v>189</v>
      </c>
      <c r="H2337" s="13" t="s">
        <v>190</v>
      </c>
      <c r="I2337" s="13">
        <v>2336</v>
      </c>
    </row>
    <row r="2338" spans="1:9" x14ac:dyDescent="0.25">
      <c r="A2338" s="13" t="str">
        <f t="shared" si="36"/>
        <v xml:space="preserve">617-A      Right-of-Way Marker </v>
      </c>
      <c r="B2338" s="13" t="s">
        <v>2806</v>
      </c>
      <c r="C2338" s="13" t="s">
        <v>2807</v>
      </c>
      <c r="D2338" s="13" t="s">
        <v>207</v>
      </c>
      <c r="E2338" s="13" t="s">
        <v>187</v>
      </c>
      <c r="F2338" s="13" t="s">
        <v>188</v>
      </c>
      <c r="G2338" s="13" t="s">
        <v>189</v>
      </c>
      <c r="H2338" s="13" t="s">
        <v>190</v>
      </c>
      <c r="I2338" s="13">
        <v>2337</v>
      </c>
    </row>
    <row r="2339" spans="1:9" x14ac:dyDescent="0.25">
      <c r="A2339" s="13" t="str">
        <f t="shared" si="36"/>
        <v xml:space="preserve">617-B      Permanent Easement Marker </v>
      </c>
      <c r="B2339" s="13" t="s">
        <v>2808</v>
      </c>
      <c r="C2339" s="13" t="s">
        <v>2809</v>
      </c>
      <c r="D2339" s="13" t="s">
        <v>207</v>
      </c>
      <c r="E2339" s="13" t="s">
        <v>187</v>
      </c>
      <c r="F2339" s="13" t="s">
        <v>188</v>
      </c>
      <c r="G2339" s="13" t="s">
        <v>189</v>
      </c>
      <c r="H2339" s="13" t="s">
        <v>190</v>
      </c>
      <c r="I2339" s="13">
        <v>2338</v>
      </c>
    </row>
    <row r="2340" spans="1:9" x14ac:dyDescent="0.25">
      <c r="A2340" s="13" t="str">
        <f t="shared" si="36"/>
        <v xml:space="preserve">907-618-A  Maintenance of Traffic </v>
      </c>
      <c r="B2340" s="13" t="s">
        <v>2810</v>
      </c>
      <c r="C2340" s="13" t="s">
        <v>2811</v>
      </c>
      <c r="D2340" s="13" t="s">
        <v>186</v>
      </c>
      <c r="E2340" s="13" t="s">
        <v>187</v>
      </c>
      <c r="F2340" s="13" t="s">
        <v>188</v>
      </c>
      <c r="G2340" s="13" t="s">
        <v>189</v>
      </c>
      <c r="H2340" s="13" t="s">
        <v>190</v>
      </c>
      <c r="I2340" s="13">
        <v>2339</v>
      </c>
    </row>
    <row r="2341" spans="1:9" x14ac:dyDescent="0.25">
      <c r="A2341" s="13" t="str">
        <f t="shared" si="36"/>
        <v xml:space="preserve">618-B      Additional Construction Signs </v>
      </c>
      <c r="B2341" s="13" t="s">
        <v>2812</v>
      </c>
      <c r="C2341" s="13" t="s">
        <v>2813</v>
      </c>
      <c r="D2341" s="13" t="s">
        <v>308</v>
      </c>
      <c r="E2341" s="13" t="s">
        <v>187</v>
      </c>
      <c r="F2341" s="13" t="s">
        <v>188</v>
      </c>
      <c r="G2341" s="13" t="s">
        <v>189</v>
      </c>
      <c r="H2341" s="13" t="s">
        <v>190</v>
      </c>
      <c r="I2341" s="13">
        <v>2340</v>
      </c>
    </row>
    <row r="2342" spans="1:9" x14ac:dyDescent="0.25">
      <c r="A2342" s="13" t="str">
        <f t="shared" si="36"/>
        <v xml:space="preserve">618-C      Construction and Removal of Detour Bridge </v>
      </c>
      <c r="B2342" s="13" t="s">
        <v>2814</v>
      </c>
      <c r="C2342" s="13" t="s">
        <v>2815</v>
      </c>
      <c r="D2342" s="13" t="s">
        <v>186</v>
      </c>
      <c r="E2342" s="13" t="s">
        <v>187</v>
      </c>
      <c r="F2342" s="13" t="s">
        <v>188</v>
      </c>
      <c r="G2342" s="13" t="s">
        <v>189</v>
      </c>
      <c r="H2342" s="13" t="s">
        <v>190</v>
      </c>
      <c r="I2342" s="13">
        <v>2341</v>
      </c>
    </row>
    <row r="2343" spans="1:9" x14ac:dyDescent="0.25">
      <c r="A2343" s="13" t="str">
        <f t="shared" si="36"/>
        <v xml:space="preserve">618-D      Construction and Removal of Detour </v>
      </c>
      <c r="B2343" s="13" t="s">
        <v>2816</v>
      </c>
      <c r="C2343" s="13" t="s">
        <v>2817</v>
      </c>
      <c r="D2343" s="13" t="s">
        <v>186</v>
      </c>
      <c r="E2343" s="13" t="s">
        <v>187</v>
      </c>
      <c r="F2343" s="13" t="s">
        <v>188</v>
      </c>
      <c r="G2343" s="13" t="s">
        <v>189</v>
      </c>
      <c r="H2343" s="13" t="s">
        <v>190</v>
      </c>
      <c r="I2343" s="13">
        <v>2342</v>
      </c>
    </row>
    <row r="2344" spans="1:9" x14ac:dyDescent="0.25">
      <c r="A2344" s="13" t="str">
        <f t="shared" si="36"/>
        <v xml:space="preserve">618-E      Detour Bridge Piling </v>
      </c>
      <c r="B2344" s="13" t="s">
        <v>2818</v>
      </c>
      <c r="C2344" s="13" t="s">
        <v>2819</v>
      </c>
      <c r="D2344" s="13" t="s">
        <v>230</v>
      </c>
      <c r="E2344" s="13" t="s">
        <v>187</v>
      </c>
      <c r="F2344" s="13" t="s">
        <v>188</v>
      </c>
      <c r="G2344" s="13" t="s">
        <v>189</v>
      </c>
      <c r="H2344" s="13" t="s">
        <v>190</v>
      </c>
      <c r="I2344" s="13">
        <v>2343</v>
      </c>
    </row>
    <row r="2345" spans="1:9" x14ac:dyDescent="0.25">
      <c r="A2345" s="13" t="str">
        <f t="shared" si="36"/>
        <v xml:space="preserve">618-F      Detour Bridge PDA Test Pile </v>
      </c>
      <c r="B2345" s="13" t="s">
        <v>2820</v>
      </c>
      <c r="C2345" s="13" t="s">
        <v>2821</v>
      </c>
      <c r="D2345" s="13" t="s">
        <v>186</v>
      </c>
      <c r="E2345" s="13" t="s">
        <v>187</v>
      </c>
      <c r="F2345" s="13" t="s">
        <v>188</v>
      </c>
      <c r="G2345" s="13" t="s">
        <v>189</v>
      </c>
      <c r="H2345" s="13" t="s">
        <v>190</v>
      </c>
      <c r="I2345" s="13">
        <v>2344</v>
      </c>
    </row>
    <row r="2346" spans="1:9" x14ac:dyDescent="0.25">
      <c r="A2346" s="13" t="str">
        <f t="shared" si="36"/>
        <v xml:space="preserve">907-618-M1 Service Patrol </v>
      </c>
      <c r="B2346" s="13" t="s">
        <v>2822</v>
      </c>
      <c r="C2346" s="13" t="s">
        <v>2823</v>
      </c>
      <c r="D2346" s="13" t="s">
        <v>186</v>
      </c>
      <c r="E2346" s="13" t="s">
        <v>187</v>
      </c>
      <c r="F2346" s="13" t="s">
        <v>188</v>
      </c>
      <c r="G2346" s="13" t="s">
        <v>189</v>
      </c>
      <c r="H2346" s="13" t="s">
        <v>190</v>
      </c>
      <c r="I2346" s="13">
        <v>2345</v>
      </c>
    </row>
    <row r="2347" spans="1:9" x14ac:dyDescent="0.25">
      <c r="A2347" s="13" t="str">
        <f t="shared" si="36"/>
        <v xml:space="preserve">907-618-M1 Service Patrol </v>
      </c>
      <c r="B2347" s="13" t="s">
        <v>2822</v>
      </c>
      <c r="C2347" s="13" t="s">
        <v>2823</v>
      </c>
      <c r="D2347" s="13" t="s">
        <v>2824</v>
      </c>
      <c r="E2347" s="13" t="s">
        <v>187</v>
      </c>
      <c r="F2347" s="13" t="s">
        <v>188</v>
      </c>
      <c r="G2347" s="13" t="s">
        <v>189</v>
      </c>
      <c r="H2347" s="13" t="s">
        <v>190</v>
      </c>
      <c r="I2347" s="13">
        <v>2346</v>
      </c>
    </row>
    <row r="2348" spans="1:9" x14ac:dyDescent="0.25">
      <c r="A2348" s="13" t="str">
        <f t="shared" si="36"/>
        <v xml:space="preserve">907-618-M2 Work Zone Law Enforcement </v>
      </c>
      <c r="B2348" s="13" t="s">
        <v>2825</v>
      </c>
      <c r="C2348" s="13" t="s">
        <v>2826</v>
      </c>
      <c r="D2348" s="13" t="s">
        <v>2824</v>
      </c>
      <c r="E2348" s="13" t="s">
        <v>187</v>
      </c>
      <c r="F2348" s="13" t="s">
        <v>188</v>
      </c>
      <c r="G2348" s="13" t="s">
        <v>189</v>
      </c>
      <c r="H2348" s="13" t="s">
        <v>190</v>
      </c>
      <c r="I2348" s="13">
        <v>2347</v>
      </c>
    </row>
    <row r="2349" spans="1:9" x14ac:dyDescent="0.25">
      <c r="A2349" s="13" t="str">
        <f t="shared" si="36"/>
        <v xml:space="preserve">907-618-Q  Traffic Queue Protection </v>
      </c>
      <c r="B2349" s="13" t="s">
        <v>2827</v>
      </c>
      <c r="C2349" s="13" t="s">
        <v>2828</v>
      </c>
      <c r="D2349" s="13" t="s">
        <v>2824</v>
      </c>
      <c r="E2349" s="13" t="s">
        <v>187</v>
      </c>
      <c r="F2349" s="13" t="s">
        <v>188</v>
      </c>
      <c r="G2349" s="13" t="s">
        <v>189</v>
      </c>
      <c r="H2349" s="13" t="s">
        <v>190</v>
      </c>
      <c r="I2349" s="13">
        <v>2348</v>
      </c>
    </row>
    <row r="2350" spans="1:9" x14ac:dyDescent="0.25">
      <c r="A2350" s="13" t="str">
        <f t="shared" si="36"/>
        <v xml:space="preserve">907-618-Q  Traffic Queue Protection </v>
      </c>
      <c r="B2350" s="13" t="s">
        <v>2827</v>
      </c>
      <c r="C2350" s="13" t="s">
        <v>2828</v>
      </c>
      <c r="D2350" s="13" t="s">
        <v>186</v>
      </c>
      <c r="E2350" s="13" t="s">
        <v>187</v>
      </c>
      <c r="F2350" s="13" t="s">
        <v>188</v>
      </c>
      <c r="G2350" s="13" t="s">
        <v>189</v>
      </c>
      <c r="H2350" s="13" t="s">
        <v>190</v>
      </c>
      <c r="I2350" s="13">
        <v>2349</v>
      </c>
    </row>
    <row r="2351" spans="1:9" x14ac:dyDescent="0.25">
      <c r="A2351" s="13" t="str">
        <f t="shared" si="36"/>
        <v xml:space="preserve">619-A1     Temporary Traffic Stripe, Continuous White </v>
      </c>
      <c r="B2351" s="13" t="s">
        <v>2829</v>
      </c>
      <c r="C2351" s="13" t="s">
        <v>2830</v>
      </c>
      <c r="D2351" s="13" t="s">
        <v>221</v>
      </c>
      <c r="E2351" s="13" t="s">
        <v>187</v>
      </c>
      <c r="F2351" s="13" t="s">
        <v>188</v>
      </c>
      <c r="G2351" s="13" t="s">
        <v>189</v>
      </c>
      <c r="H2351" s="13" t="s">
        <v>190</v>
      </c>
      <c r="I2351" s="13">
        <v>2350</v>
      </c>
    </row>
    <row r="2352" spans="1:9" x14ac:dyDescent="0.25">
      <c r="A2352" s="13" t="str">
        <f t="shared" si="36"/>
        <v xml:space="preserve">619-A1     Temporary Traffic Stripe, Continuous White </v>
      </c>
      <c r="B2352" s="13" t="s">
        <v>2829</v>
      </c>
      <c r="C2352" s="13" t="s">
        <v>2830</v>
      </c>
      <c r="D2352" s="13" t="s">
        <v>230</v>
      </c>
      <c r="E2352" s="13" t="s">
        <v>187</v>
      </c>
      <c r="F2352" s="13" t="s">
        <v>188</v>
      </c>
      <c r="G2352" s="13" t="s">
        <v>189</v>
      </c>
      <c r="H2352" s="13" t="s">
        <v>190</v>
      </c>
      <c r="I2352" s="13">
        <v>2351</v>
      </c>
    </row>
    <row r="2353" spans="1:9" x14ac:dyDescent="0.25">
      <c r="A2353" s="13" t="str">
        <f t="shared" si="36"/>
        <v xml:space="preserve">619-A1     Temporary Traffic Stripe, Continuous White, Paint </v>
      </c>
      <c r="B2353" s="13" t="s">
        <v>2829</v>
      </c>
      <c r="C2353" s="13" t="s">
        <v>2831</v>
      </c>
      <c r="D2353" s="13" t="s">
        <v>230</v>
      </c>
      <c r="E2353" s="13" t="s">
        <v>187</v>
      </c>
      <c r="F2353" s="13" t="s">
        <v>188</v>
      </c>
      <c r="G2353" s="13" t="s">
        <v>189</v>
      </c>
      <c r="H2353" s="13" t="s">
        <v>190</v>
      </c>
      <c r="I2353" s="13">
        <v>2352</v>
      </c>
    </row>
    <row r="2354" spans="1:9" x14ac:dyDescent="0.25">
      <c r="A2354" s="13" t="str">
        <f t="shared" si="36"/>
        <v xml:space="preserve">619-A1     Temporary Traffic Stripe, Continuous White, Paint </v>
      </c>
      <c r="B2354" s="13" t="s">
        <v>2829</v>
      </c>
      <c r="C2354" s="13" t="s">
        <v>2831</v>
      </c>
      <c r="D2354" s="13" t="s">
        <v>221</v>
      </c>
      <c r="E2354" s="13" t="s">
        <v>187</v>
      </c>
      <c r="F2354" s="13" t="s">
        <v>188</v>
      </c>
      <c r="G2354" s="13" t="s">
        <v>189</v>
      </c>
      <c r="H2354" s="13" t="s">
        <v>190</v>
      </c>
      <c r="I2354" s="13">
        <v>2353</v>
      </c>
    </row>
    <row r="2355" spans="1:9" x14ac:dyDescent="0.25">
      <c r="A2355" s="13" t="str">
        <f t="shared" si="36"/>
        <v xml:space="preserve">619-A1     Temporary Traffic Stripe, Continuous White, Type 1 Tape </v>
      </c>
      <c r="B2355" s="13" t="s">
        <v>2829</v>
      </c>
      <c r="C2355" s="13" t="s">
        <v>2832</v>
      </c>
      <c r="D2355" s="13" t="s">
        <v>230</v>
      </c>
      <c r="E2355" s="13" t="s">
        <v>187</v>
      </c>
      <c r="F2355" s="13" t="s">
        <v>188</v>
      </c>
      <c r="G2355" s="13" t="s">
        <v>189</v>
      </c>
      <c r="H2355" s="13" t="s">
        <v>190</v>
      </c>
      <c r="I2355" s="13">
        <v>2354</v>
      </c>
    </row>
    <row r="2356" spans="1:9" x14ac:dyDescent="0.25">
      <c r="A2356" s="13" t="str">
        <f t="shared" si="36"/>
        <v xml:space="preserve">619-A1     Temporary Traffic Stripe, Continuous White, Type 1 Tape </v>
      </c>
      <c r="B2356" s="13" t="s">
        <v>2829</v>
      </c>
      <c r="C2356" s="13" t="s">
        <v>2832</v>
      </c>
      <c r="D2356" s="13" t="s">
        <v>221</v>
      </c>
      <c r="E2356" s="13" t="s">
        <v>187</v>
      </c>
      <c r="F2356" s="13" t="s">
        <v>188</v>
      </c>
      <c r="G2356" s="13" t="s">
        <v>189</v>
      </c>
      <c r="H2356" s="13" t="s">
        <v>190</v>
      </c>
      <c r="I2356" s="13">
        <v>2355</v>
      </c>
    </row>
    <row r="2357" spans="1:9" x14ac:dyDescent="0.25">
      <c r="A2357" s="13" t="str">
        <f t="shared" si="36"/>
        <v xml:space="preserve">619-A1     Temporary Traffic Stripe, Continuous White, Type 1 or 2 Tape </v>
      </c>
      <c r="B2357" s="13" t="s">
        <v>2829</v>
      </c>
      <c r="C2357" s="13" t="s">
        <v>2833</v>
      </c>
      <c r="D2357" s="13" t="s">
        <v>230</v>
      </c>
      <c r="E2357" s="13" t="s">
        <v>187</v>
      </c>
      <c r="F2357" s="13" t="s">
        <v>188</v>
      </c>
      <c r="G2357" s="13" t="s">
        <v>189</v>
      </c>
      <c r="H2357" s="13" t="s">
        <v>190</v>
      </c>
      <c r="I2357" s="13">
        <v>2356</v>
      </c>
    </row>
    <row r="2358" spans="1:9" x14ac:dyDescent="0.25">
      <c r="A2358" s="13" t="str">
        <f t="shared" si="36"/>
        <v xml:space="preserve">619-A1     Temporary Traffic Stripe, Continuous White, Type 1 or 2 Tape </v>
      </c>
      <c r="B2358" s="13" t="s">
        <v>2829</v>
      </c>
      <c r="C2358" s="13" t="s">
        <v>2833</v>
      </c>
      <c r="D2358" s="13" t="s">
        <v>221</v>
      </c>
      <c r="E2358" s="13" t="s">
        <v>187</v>
      </c>
      <c r="F2358" s="13" t="s">
        <v>188</v>
      </c>
      <c r="G2358" s="13" t="s">
        <v>189</v>
      </c>
      <c r="H2358" s="13" t="s">
        <v>190</v>
      </c>
      <c r="I2358" s="13">
        <v>2357</v>
      </c>
    </row>
    <row r="2359" spans="1:9" x14ac:dyDescent="0.25">
      <c r="A2359" s="13" t="str">
        <f t="shared" si="36"/>
        <v xml:space="preserve">619-A1     Temporary Traffic Stripe, Continuous White, Type 2 Tape </v>
      </c>
      <c r="B2359" s="13" t="s">
        <v>2829</v>
      </c>
      <c r="C2359" s="13" t="s">
        <v>2834</v>
      </c>
      <c r="D2359" s="13" t="s">
        <v>221</v>
      </c>
      <c r="E2359" s="13" t="s">
        <v>187</v>
      </c>
      <c r="F2359" s="13" t="s">
        <v>188</v>
      </c>
      <c r="G2359" s="13" t="s">
        <v>189</v>
      </c>
      <c r="H2359" s="13" t="s">
        <v>190</v>
      </c>
      <c r="I2359" s="13">
        <v>2358</v>
      </c>
    </row>
    <row r="2360" spans="1:9" x14ac:dyDescent="0.25">
      <c r="A2360" s="13" t="str">
        <f t="shared" si="36"/>
        <v xml:space="preserve">619-A1     Temporary Traffic Stripe, Continuous White, Type 2 Tape </v>
      </c>
      <c r="B2360" s="13" t="s">
        <v>2829</v>
      </c>
      <c r="C2360" s="13" t="s">
        <v>2834</v>
      </c>
      <c r="D2360" s="13" t="s">
        <v>230</v>
      </c>
      <c r="E2360" s="13" t="s">
        <v>187</v>
      </c>
      <c r="F2360" s="13" t="s">
        <v>188</v>
      </c>
      <c r="G2360" s="13" t="s">
        <v>189</v>
      </c>
      <c r="H2360" s="13" t="s">
        <v>190</v>
      </c>
      <c r="I2360" s="13">
        <v>2359</v>
      </c>
    </row>
    <row r="2361" spans="1:9" x14ac:dyDescent="0.25">
      <c r="A2361" s="13" t="str">
        <f t="shared" si="36"/>
        <v xml:space="preserve">619-A2     Temporary Traffic Stripe, Continuous Yellow </v>
      </c>
      <c r="B2361" s="13" t="s">
        <v>2835</v>
      </c>
      <c r="C2361" s="13" t="s">
        <v>2836</v>
      </c>
      <c r="D2361" s="13" t="s">
        <v>221</v>
      </c>
      <c r="E2361" s="13" t="s">
        <v>187</v>
      </c>
      <c r="F2361" s="13" t="s">
        <v>188</v>
      </c>
      <c r="G2361" s="13" t="s">
        <v>189</v>
      </c>
      <c r="H2361" s="13" t="s">
        <v>190</v>
      </c>
      <c r="I2361" s="13">
        <v>2360</v>
      </c>
    </row>
    <row r="2362" spans="1:9" x14ac:dyDescent="0.25">
      <c r="A2362" s="13" t="str">
        <f t="shared" si="36"/>
        <v xml:space="preserve">619-A2     Temporary Traffic Stripe, Continuous Yellow </v>
      </c>
      <c r="B2362" s="13" t="s">
        <v>2835</v>
      </c>
      <c r="C2362" s="13" t="s">
        <v>2836</v>
      </c>
      <c r="D2362" s="13" t="s">
        <v>230</v>
      </c>
      <c r="E2362" s="13" t="s">
        <v>187</v>
      </c>
      <c r="F2362" s="13" t="s">
        <v>188</v>
      </c>
      <c r="G2362" s="13" t="s">
        <v>189</v>
      </c>
      <c r="H2362" s="13" t="s">
        <v>190</v>
      </c>
      <c r="I2362" s="13">
        <v>2361</v>
      </c>
    </row>
    <row r="2363" spans="1:9" x14ac:dyDescent="0.25">
      <c r="A2363" s="13" t="str">
        <f t="shared" si="36"/>
        <v xml:space="preserve">619-A2     Temporary Traffic Stripe, Continuous Yellow, Paint </v>
      </c>
      <c r="B2363" s="13" t="s">
        <v>2835</v>
      </c>
      <c r="C2363" s="13" t="s">
        <v>2837</v>
      </c>
      <c r="D2363" s="13" t="s">
        <v>230</v>
      </c>
      <c r="E2363" s="13" t="s">
        <v>187</v>
      </c>
      <c r="F2363" s="13" t="s">
        <v>188</v>
      </c>
      <c r="G2363" s="13" t="s">
        <v>189</v>
      </c>
      <c r="H2363" s="13" t="s">
        <v>190</v>
      </c>
      <c r="I2363" s="13">
        <v>2362</v>
      </c>
    </row>
    <row r="2364" spans="1:9" x14ac:dyDescent="0.25">
      <c r="A2364" s="13" t="str">
        <f t="shared" si="36"/>
        <v xml:space="preserve">619-A2     Temporary Traffic Stripe, Continuous Yellow, Paint </v>
      </c>
      <c r="B2364" s="13" t="s">
        <v>2835</v>
      </c>
      <c r="C2364" s="13" t="s">
        <v>2837</v>
      </c>
      <c r="D2364" s="13" t="s">
        <v>221</v>
      </c>
      <c r="E2364" s="13" t="s">
        <v>187</v>
      </c>
      <c r="F2364" s="13" t="s">
        <v>188</v>
      </c>
      <c r="G2364" s="13" t="s">
        <v>189</v>
      </c>
      <c r="H2364" s="13" t="s">
        <v>190</v>
      </c>
      <c r="I2364" s="13">
        <v>2363</v>
      </c>
    </row>
    <row r="2365" spans="1:9" x14ac:dyDescent="0.25">
      <c r="A2365" s="13" t="str">
        <f t="shared" si="36"/>
        <v xml:space="preserve">619-A2     Temporary Traffic Stripe, Continuous Yellow, Type 1 Tape </v>
      </c>
      <c r="B2365" s="13" t="s">
        <v>2835</v>
      </c>
      <c r="C2365" s="13" t="s">
        <v>2838</v>
      </c>
      <c r="D2365" s="13" t="s">
        <v>221</v>
      </c>
      <c r="E2365" s="13" t="s">
        <v>187</v>
      </c>
      <c r="F2365" s="13" t="s">
        <v>188</v>
      </c>
      <c r="G2365" s="13" t="s">
        <v>189</v>
      </c>
      <c r="H2365" s="13" t="s">
        <v>190</v>
      </c>
      <c r="I2365" s="13">
        <v>2364</v>
      </c>
    </row>
    <row r="2366" spans="1:9" x14ac:dyDescent="0.25">
      <c r="A2366" s="13" t="str">
        <f t="shared" si="36"/>
        <v xml:space="preserve">619-A2     Temporary Traffic Stripe, Continuous Yellow, Type 1 Tape </v>
      </c>
      <c r="B2366" s="13" t="s">
        <v>2835</v>
      </c>
      <c r="C2366" s="13" t="s">
        <v>2838</v>
      </c>
      <c r="D2366" s="13" t="s">
        <v>230</v>
      </c>
      <c r="E2366" s="13" t="s">
        <v>187</v>
      </c>
      <c r="F2366" s="13" t="s">
        <v>188</v>
      </c>
      <c r="G2366" s="13" t="s">
        <v>189</v>
      </c>
      <c r="H2366" s="13" t="s">
        <v>190</v>
      </c>
      <c r="I2366" s="13">
        <v>2365</v>
      </c>
    </row>
    <row r="2367" spans="1:9" x14ac:dyDescent="0.25">
      <c r="A2367" s="13" t="str">
        <f t="shared" si="36"/>
        <v xml:space="preserve">619-A2     Temporary Traffic Stripe, Continuous Yellow, Type 1 or 2 Tape </v>
      </c>
      <c r="B2367" s="13" t="s">
        <v>2835</v>
      </c>
      <c r="C2367" s="13" t="s">
        <v>2839</v>
      </c>
      <c r="D2367" s="13" t="s">
        <v>221</v>
      </c>
      <c r="E2367" s="13" t="s">
        <v>187</v>
      </c>
      <c r="F2367" s="13" t="s">
        <v>188</v>
      </c>
      <c r="G2367" s="13" t="s">
        <v>189</v>
      </c>
      <c r="H2367" s="13" t="s">
        <v>190</v>
      </c>
      <c r="I2367" s="13">
        <v>2366</v>
      </c>
    </row>
    <row r="2368" spans="1:9" x14ac:dyDescent="0.25">
      <c r="A2368" s="13" t="str">
        <f t="shared" si="36"/>
        <v xml:space="preserve">619-A2     Temporary Traffic Stripe, Continuous Yellow, Type 1 or 2 Tape </v>
      </c>
      <c r="B2368" s="13" t="s">
        <v>2835</v>
      </c>
      <c r="C2368" s="13" t="s">
        <v>2839</v>
      </c>
      <c r="D2368" s="13" t="s">
        <v>230</v>
      </c>
      <c r="E2368" s="13" t="s">
        <v>187</v>
      </c>
      <c r="F2368" s="13" t="s">
        <v>188</v>
      </c>
      <c r="G2368" s="13" t="s">
        <v>189</v>
      </c>
      <c r="H2368" s="13" t="s">
        <v>190</v>
      </c>
      <c r="I2368" s="13">
        <v>2367</v>
      </c>
    </row>
    <row r="2369" spans="1:9" x14ac:dyDescent="0.25">
      <c r="A2369" s="13" t="str">
        <f t="shared" si="36"/>
        <v xml:space="preserve">619-A2     Temporary Traffic Stripe, Continuous Yellow, Type 2 Tape </v>
      </c>
      <c r="B2369" s="13" t="s">
        <v>2835</v>
      </c>
      <c r="C2369" s="13" t="s">
        <v>2840</v>
      </c>
      <c r="D2369" s="13" t="s">
        <v>221</v>
      </c>
      <c r="E2369" s="13" t="s">
        <v>187</v>
      </c>
      <c r="F2369" s="13" t="s">
        <v>188</v>
      </c>
      <c r="G2369" s="13" t="s">
        <v>189</v>
      </c>
      <c r="H2369" s="13" t="s">
        <v>190</v>
      </c>
      <c r="I2369" s="13">
        <v>2368</v>
      </c>
    </row>
    <row r="2370" spans="1:9" x14ac:dyDescent="0.25">
      <c r="A2370" s="13" t="str">
        <f t="shared" si="36"/>
        <v xml:space="preserve">619-A2     Temporary Traffic Stripe, Continuous Yellow, Type 2 Tape </v>
      </c>
      <c r="B2370" s="13" t="s">
        <v>2835</v>
      </c>
      <c r="C2370" s="13" t="s">
        <v>2840</v>
      </c>
      <c r="D2370" s="13" t="s">
        <v>230</v>
      </c>
      <c r="E2370" s="13" t="s">
        <v>187</v>
      </c>
      <c r="F2370" s="13" t="s">
        <v>188</v>
      </c>
      <c r="G2370" s="13" t="s">
        <v>189</v>
      </c>
      <c r="H2370" s="13" t="s">
        <v>190</v>
      </c>
      <c r="I2370" s="13">
        <v>2369</v>
      </c>
    </row>
    <row r="2371" spans="1:9" x14ac:dyDescent="0.25">
      <c r="A2371" s="13" t="str">
        <f t="shared" si="36"/>
        <v xml:space="preserve">619-A3     Temporary Traffic Stripe, Skip White </v>
      </c>
      <c r="B2371" s="13" t="s">
        <v>2841</v>
      </c>
      <c r="C2371" s="13" t="s">
        <v>2842</v>
      </c>
      <c r="D2371" s="13" t="s">
        <v>221</v>
      </c>
      <c r="E2371" s="13" t="s">
        <v>187</v>
      </c>
      <c r="F2371" s="13" t="s">
        <v>188</v>
      </c>
      <c r="G2371" s="13" t="s">
        <v>189</v>
      </c>
      <c r="H2371" s="13" t="s">
        <v>190</v>
      </c>
      <c r="I2371" s="13">
        <v>2370</v>
      </c>
    </row>
    <row r="2372" spans="1:9" x14ac:dyDescent="0.25">
      <c r="A2372" s="13" t="str">
        <f t="shared" ref="A2372:A2435" si="37">_xlfn.CONCAT(B2372," ", C2372)</f>
        <v xml:space="preserve">619-A3     Temporary Traffic Stripe, Skip White </v>
      </c>
      <c r="B2372" s="13" t="s">
        <v>2841</v>
      </c>
      <c r="C2372" s="13" t="s">
        <v>2842</v>
      </c>
      <c r="D2372" s="13" t="s">
        <v>230</v>
      </c>
      <c r="E2372" s="13" t="s">
        <v>187</v>
      </c>
      <c r="F2372" s="13" t="s">
        <v>188</v>
      </c>
      <c r="G2372" s="13" t="s">
        <v>189</v>
      </c>
      <c r="H2372" s="13" t="s">
        <v>190</v>
      </c>
      <c r="I2372" s="13">
        <v>2371</v>
      </c>
    </row>
    <row r="2373" spans="1:9" x14ac:dyDescent="0.25">
      <c r="A2373" s="13" t="str">
        <f t="shared" si="37"/>
        <v xml:space="preserve">619-A3     Temporary Traffic Stripe, Skip White, Paint </v>
      </c>
      <c r="B2373" s="13" t="s">
        <v>2841</v>
      </c>
      <c r="C2373" s="13" t="s">
        <v>2843</v>
      </c>
      <c r="D2373" s="13" t="s">
        <v>221</v>
      </c>
      <c r="E2373" s="13" t="s">
        <v>187</v>
      </c>
      <c r="F2373" s="13" t="s">
        <v>188</v>
      </c>
      <c r="G2373" s="13" t="s">
        <v>189</v>
      </c>
      <c r="H2373" s="13" t="s">
        <v>190</v>
      </c>
      <c r="I2373" s="13">
        <v>2372</v>
      </c>
    </row>
    <row r="2374" spans="1:9" x14ac:dyDescent="0.25">
      <c r="A2374" s="13" t="str">
        <f t="shared" si="37"/>
        <v xml:space="preserve">619-A3     Temporary Traffic Stripe, Skip White, Paint </v>
      </c>
      <c r="B2374" s="13" t="s">
        <v>2841</v>
      </c>
      <c r="C2374" s="13" t="s">
        <v>2843</v>
      </c>
      <c r="D2374" s="13" t="s">
        <v>230</v>
      </c>
      <c r="E2374" s="13" t="s">
        <v>187</v>
      </c>
      <c r="F2374" s="13" t="s">
        <v>188</v>
      </c>
      <c r="G2374" s="13" t="s">
        <v>189</v>
      </c>
      <c r="H2374" s="13" t="s">
        <v>190</v>
      </c>
      <c r="I2374" s="13">
        <v>2373</v>
      </c>
    </row>
    <row r="2375" spans="1:9" x14ac:dyDescent="0.25">
      <c r="A2375" s="13" t="str">
        <f t="shared" si="37"/>
        <v xml:space="preserve">619-A3     Temporary Traffic Stripe, Skip White, Type 1 Tape </v>
      </c>
      <c r="B2375" s="13" t="s">
        <v>2841</v>
      </c>
      <c r="C2375" s="13" t="s">
        <v>2844</v>
      </c>
      <c r="D2375" s="13" t="s">
        <v>221</v>
      </c>
      <c r="E2375" s="13" t="s">
        <v>187</v>
      </c>
      <c r="F2375" s="13" t="s">
        <v>188</v>
      </c>
      <c r="G2375" s="13" t="s">
        <v>189</v>
      </c>
      <c r="H2375" s="13" t="s">
        <v>190</v>
      </c>
      <c r="I2375" s="13">
        <v>2374</v>
      </c>
    </row>
    <row r="2376" spans="1:9" x14ac:dyDescent="0.25">
      <c r="A2376" s="13" t="str">
        <f t="shared" si="37"/>
        <v xml:space="preserve">619-A3     Temporary Traffic Stripe, Skip White, Type 1 Tape </v>
      </c>
      <c r="B2376" s="13" t="s">
        <v>2841</v>
      </c>
      <c r="C2376" s="13" t="s">
        <v>2844</v>
      </c>
      <c r="D2376" s="13" t="s">
        <v>230</v>
      </c>
      <c r="E2376" s="13" t="s">
        <v>187</v>
      </c>
      <c r="F2376" s="13" t="s">
        <v>188</v>
      </c>
      <c r="G2376" s="13" t="s">
        <v>189</v>
      </c>
      <c r="H2376" s="13" t="s">
        <v>190</v>
      </c>
      <c r="I2376" s="13">
        <v>2375</v>
      </c>
    </row>
    <row r="2377" spans="1:9" x14ac:dyDescent="0.25">
      <c r="A2377" s="13" t="str">
        <f t="shared" si="37"/>
        <v xml:space="preserve">619-A3     Temporary Traffic Stripe, Skip White, Type 1 or 2 Tape </v>
      </c>
      <c r="B2377" s="13" t="s">
        <v>2841</v>
      </c>
      <c r="C2377" s="13" t="s">
        <v>2845</v>
      </c>
      <c r="D2377" s="13" t="s">
        <v>221</v>
      </c>
      <c r="E2377" s="13" t="s">
        <v>187</v>
      </c>
      <c r="F2377" s="13" t="s">
        <v>188</v>
      </c>
      <c r="G2377" s="13" t="s">
        <v>189</v>
      </c>
      <c r="H2377" s="13" t="s">
        <v>190</v>
      </c>
      <c r="I2377" s="13">
        <v>2376</v>
      </c>
    </row>
    <row r="2378" spans="1:9" x14ac:dyDescent="0.25">
      <c r="A2378" s="13" t="str">
        <f t="shared" si="37"/>
        <v xml:space="preserve">619-A3     Temporary Traffic Stripe, Skip White, Type 1 or 2 Tape </v>
      </c>
      <c r="B2378" s="13" t="s">
        <v>2841</v>
      </c>
      <c r="C2378" s="13" t="s">
        <v>2845</v>
      </c>
      <c r="D2378" s="13" t="s">
        <v>230</v>
      </c>
      <c r="E2378" s="13" t="s">
        <v>187</v>
      </c>
      <c r="F2378" s="13" t="s">
        <v>188</v>
      </c>
      <c r="G2378" s="13" t="s">
        <v>189</v>
      </c>
      <c r="H2378" s="13" t="s">
        <v>190</v>
      </c>
      <c r="I2378" s="13">
        <v>2377</v>
      </c>
    </row>
    <row r="2379" spans="1:9" x14ac:dyDescent="0.25">
      <c r="A2379" s="13" t="str">
        <f t="shared" si="37"/>
        <v xml:space="preserve">619-A3     Temporary Traffic Stripe, Skip White, Type 2 Tape </v>
      </c>
      <c r="B2379" s="13" t="s">
        <v>2841</v>
      </c>
      <c r="C2379" s="13" t="s">
        <v>2846</v>
      </c>
      <c r="D2379" s="13" t="s">
        <v>230</v>
      </c>
      <c r="E2379" s="13" t="s">
        <v>187</v>
      </c>
      <c r="F2379" s="13" t="s">
        <v>188</v>
      </c>
      <c r="G2379" s="13" t="s">
        <v>189</v>
      </c>
      <c r="H2379" s="13" t="s">
        <v>190</v>
      </c>
      <c r="I2379" s="13">
        <v>2378</v>
      </c>
    </row>
    <row r="2380" spans="1:9" x14ac:dyDescent="0.25">
      <c r="A2380" s="13" t="str">
        <f t="shared" si="37"/>
        <v xml:space="preserve">619-A3     Temporary Traffic Stripe, Skip White, Type 2 Tape </v>
      </c>
      <c r="B2380" s="13" t="s">
        <v>2841</v>
      </c>
      <c r="C2380" s="13" t="s">
        <v>2846</v>
      </c>
      <c r="D2380" s="13" t="s">
        <v>221</v>
      </c>
      <c r="E2380" s="13" t="s">
        <v>187</v>
      </c>
      <c r="F2380" s="13" t="s">
        <v>188</v>
      </c>
      <c r="G2380" s="13" t="s">
        <v>189</v>
      </c>
      <c r="H2380" s="13" t="s">
        <v>190</v>
      </c>
      <c r="I2380" s="13">
        <v>2379</v>
      </c>
    </row>
    <row r="2381" spans="1:9" x14ac:dyDescent="0.25">
      <c r="A2381" s="13" t="str">
        <f t="shared" si="37"/>
        <v xml:space="preserve">619-A4     Temporary Traffic Stripe, Skip Yellow </v>
      </c>
      <c r="B2381" s="13" t="s">
        <v>2847</v>
      </c>
      <c r="C2381" s="13" t="s">
        <v>2848</v>
      </c>
      <c r="D2381" s="13" t="s">
        <v>230</v>
      </c>
      <c r="E2381" s="13" t="s">
        <v>187</v>
      </c>
      <c r="F2381" s="13" t="s">
        <v>188</v>
      </c>
      <c r="G2381" s="13" t="s">
        <v>189</v>
      </c>
      <c r="H2381" s="13" t="s">
        <v>190</v>
      </c>
      <c r="I2381" s="13">
        <v>2380</v>
      </c>
    </row>
    <row r="2382" spans="1:9" x14ac:dyDescent="0.25">
      <c r="A2382" s="13" t="str">
        <f t="shared" si="37"/>
        <v xml:space="preserve">619-A4     Temporary Traffic Stripe, Skip Yellow </v>
      </c>
      <c r="B2382" s="13" t="s">
        <v>2847</v>
      </c>
      <c r="C2382" s="13" t="s">
        <v>2848</v>
      </c>
      <c r="D2382" s="13" t="s">
        <v>221</v>
      </c>
      <c r="E2382" s="13" t="s">
        <v>187</v>
      </c>
      <c r="F2382" s="13" t="s">
        <v>188</v>
      </c>
      <c r="G2382" s="13" t="s">
        <v>189</v>
      </c>
      <c r="H2382" s="13" t="s">
        <v>190</v>
      </c>
      <c r="I2382" s="13">
        <v>2381</v>
      </c>
    </row>
    <row r="2383" spans="1:9" x14ac:dyDescent="0.25">
      <c r="A2383" s="13" t="str">
        <f t="shared" si="37"/>
        <v xml:space="preserve">619-A4     Temporary Traffic Stripe, Skip Yellow, Paint </v>
      </c>
      <c r="B2383" s="13" t="s">
        <v>2847</v>
      </c>
      <c r="C2383" s="13" t="s">
        <v>2849</v>
      </c>
      <c r="D2383" s="13" t="s">
        <v>230</v>
      </c>
      <c r="E2383" s="13" t="s">
        <v>187</v>
      </c>
      <c r="F2383" s="13" t="s">
        <v>188</v>
      </c>
      <c r="G2383" s="13" t="s">
        <v>189</v>
      </c>
      <c r="H2383" s="13" t="s">
        <v>190</v>
      </c>
      <c r="I2383" s="13">
        <v>2382</v>
      </c>
    </row>
    <row r="2384" spans="1:9" x14ac:dyDescent="0.25">
      <c r="A2384" s="13" t="str">
        <f t="shared" si="37"/>
        <v xml:space="preserve">619-A4     Temporary Traffic Stripe, Skip Yellow, Paint </v>
      </c>
      <c r="B2384" s="13" t="s">
        <v>2847</v>
      </c>
      <c r="C2384" s="13" t="s">
        <v>2849</v>
      </c>
      <c r="D2384" s="13" t="s">
        <v>221</v>
      </c>
      <c r="E2384" s="13" t="s">
        <v>187</v>
      </c>
      <c r="F2384" s="13" t="s">
        <v>188</v>
      </c>
      <c r="G2384" s="13" t="s">
        <v>189</v>
      </c>
      <c r="H2384" s="13" t="s">
        <v>190</v>
      </c>
      <c r="I2384" s="13">
        <v>2383</v>
      </c>
    </row>
    <row r="2385" spans="1:9" x14ac:dyDescent="0.25">
      <c r="A2385" s="13" t="str">
        <f t="shared" si="37"/>
        <v xml:space="preserve">619-A4     Temporary Traffic Stripe, Skip Yellow, Type 1 Tape </v>
      </c>
      <c r="B2385" s="13" t="s">
        <v>2847</v>
      </c>
      <c r="C2385" s="13" t="s">
        <v>2850</v>
      </c>
      <c r="D2385" s="13" t="s">
        <v>221</v>
      </c>
      <c r="E2385" s="13" t="s">
        <v>187</v>
      </c>
      <c r="F2385" s="13" t="s">
        <v>188</v>
      </c>
      <c r="G2385" s="13" t="s">
        <v>189</v>
      </c>
      <c r="H2385" s="13" t="s">
        <v>190</v>
      </c>
      <c r="I2385" s="13">
        <v>2384</v>
      </c>
    </row>
    <row r="2386" spans="1:9" x14ac:dyDescent="0.25">
      <c r="A2386" s="13" t="str">
        <f t="shared" si="37"/>
        <v xml:space="preserve">619-A4     Temporary Traffic Stripe, Skip Yellow, Type 1 Tape </v>
      </c>
      <c r="B2386" s="13" t="s">
        <v>2847</v>
      </c>
      <c r="C2386" s="13" t="s">
        <v>2850</v>
      </c>
      <c r="D2386" s="13" t="s">
        <v>230</v>
      </c>
      <c r="E2386" s="13" t="s">
        <v>187</v>
      </c>
      <c r="F2386" s="13" t="s">
        <v>188</v>
      </c>
      <c r="G2386" s="13" t="s">
        <v>189</v>
      </c>
      <c r="H2386" s="13" t="s">
        <v>190</v>
      </c>
      <c r="I2386" s="13">
        <v>2385</v>
      </c>
    </row>
    <row r="2387" spans="1:9" x14ac:dyDescent="0.25">
      <c r="A2387" s="13" t="str">
        <f t="shared" si="37"/>
        <v xml:space="preserve">619-A4     Temporary Traffic Stripe, Skip Yellow, Type 1 or 2 Tape </v>
      </c>
      <c r="B2387" s="13" t="s">
        <v>2847</v>
      </c>
      <c r="C2387" s="13" t="s">
        <v>2851</v>
      </c>
      <c r="D2387" s="13" t="s">
        <v>230</v>
      </c>
      <c r="E2387" s="13" t="s">
        <v>187</v>
      </c>
      <c r="F2387" s="13" t="s">
        <v>188</v>
      </c>
      <c r="G2387" s="13" t="s">
        <v>189</v>
      </c>
      <c r="H2387" s="13" t="s">
        <v>190</v>
      </c>
      <c r="I2387" s="13">
        <v>2386</v>
      </c>
    </row>
    <row r="2388" spans="1:9" x14ac:dyDescent="0.25">
      <c r="A2388" s="13" t="str">
        <f t="shared" si="37"/>
        <v xml:space="preserve">619-A4     Temporary Traffic Stripe, Skip Yellow, Type 1 or 2 Tape </v>
      </c>
      <c r="B2388" s="13" t="s">
        <v>2847</v>
      </c>
      <c r="C2388" s="13" t="s">
        <v>2851</v>
      </c>
      <c r="D2388" s="13" t="s">
        <v>221</v>
      </c>
      <c r="E2388" s="13" t="s">
        <v>187</v>
      </c>
      <c r="F2388" s="13" t="s">
        <v>188</v>
      </c>
      <c r="G2388" s="13" t="s">
        <v>189</v>
      </c>
      <c r="H2388" s="13" t="s">
        <v>190</v>
      </c>
      <c r="I2388" s="13">
        <v>2387</v>
      </c>
    </row>
    <row r="2389" spans="1:9" x14ac:dyDescent="0.25">
      <c r="A2389" s="13" t="str">
        <f t="shared" si="37"/>
        <v xml:space="preserve">619-A4     Temporary Traffic Stripe, Skip Yellow, Type 2 Tape </v>
      </c>
      <c r="B2389" s="13" t="s">
        <v>2847</v>
      </c>
      <c r="C2389" s="13" t="s">
        <v>2852</v>
      </c>
      <c r="D2389" s="13" t="s">
        <v>221</v>
      </c>
      <c r="E2389" s="13" t="s">
        <v>187</v>
      </c>
      <c r="F2389" s="13" t="s">
        <v>188</v>
      </c>
      <c r="G2389" s="13" t="s">
        <v>189</v>
      </c>
      <c r="H2389" s="13" t="s">
        <v>190</v>
      </c>
      <c r="I2389" s="13">
        <v>2388</v>
      </c>
    </row>
    <row r="2390" spans="1:9" x14ac:dyDescent="0.25">
      <c r="A2390" s="13" t="str">
        <f t="shared" si="37"/>
        <v xml:space="preserve">619-A4     Temporary Traffic Stripe, Skip Yellow, Type 2 Tape </v>
      </c>
      <c r="B2390" s="13" t="s">
        <v>2847</v>
      </c>
      <c r="C2390" s="13" t="s">
        <v>2852</v>
      </c>
      <c r="D2390" s="13" t="s">
        <v>230</v>
      </c>
      <c r="E2390" s="13" t="s">
        <v>187</v>
      </c>
      <c r="F2390" s="13" t="s">
        <v>188</v>
      </c>
      <c r="G2390" s="13" t="s">
        <v>189</v>
      </c>
      <c r="H2390" s="13" t="s">
        <v>190</v>
      </c>
      <c r="I2390" s="13">
        <v>2389</v>
      </c>
    </row>
    <row r="2391" spans="1:9" x14ac:dyDescent="0.25">
      <c r="A2391" s="13" t="str">
        <f t="shared" si="37"/>
        <v xml:space="preserve">619-A5     Temporary Traffic Stripe, Detail </v>
      </c>
      <c r="B2391" s="13" t="s">
        <v>2853</v>
      </c>
      <c r="C2391" s="13" t="s">
        <v>2854</v>
      </c>
      <c r="D2391" s="13" t="s">
        <v>230</v>
      </c>
      <c r="E2391" s="13" t="s">
        <v>187</v>
      </c>
      <c r="F2391" s="13" t="s">
        <v>188</v>
      </c>
      <c r="G2391" s="13" t="s">
        <v>189</v>
      </c>
      <c r="H2391" s="13" t="s">
        <v>190</v>
      </c>
      <c r="I2391" s="13">
        <v>2390</v>
      </c>
    </row>
    <row r="2392" spans="1:9" x14ac:dyDescent="0.25">
      <c r="A2392" s="13" t="str">
        <f t="shared" si="37"/>
        <v xml:space="preserve">619-A5     Temporary Traffic Stripe, Detail, Paint </v>
      </c>
      <c r="B2392" s="13" t="s">
        <v>2853</v>
      </c>
      <c r="C2392" s="13" t="s">
        <v>2855</v>
      </c>
      <c r="D2392" s="13" t="s">
        <v>230</v>
      </c>
      <c r="E2392" s="13" t="s">
        <v>187</v>
      </c>
      <c r="F2392" s="13" t="s">
        <v>188</v>
      </c>
      <c r="G2392" s="13" t="s">
        <v>189</v>
      </c>
      <c r="H2392" s="13" t="s">
        <v>190</v>
      </c>
      <c r="I2392" s="13">
        <v>2391</v>
      </c>
    </row>
    <row r="2393" spans="1:9" x14ac:dyDescent="0.25">
      <c r="A2393" s="13" t="str">
        <f t="shared" si="37"/>
        <v xml:space="preserve">619-A5     Temporary Traffic Stripe, Detail, Type 1 Tape </v>
      </c>
      <c r="B2393" s="13" t="s">
        <v>2853</v>
      </c>
      <c r="C2393" s="13" t="s">
        <v>2856</v>
      </c>
      <c r="D2393" s="13" t="s">
        <v>230</v>
      </c>
      <c r="E2393" s="13" t="s">
        <v>187</v>
      </c>
      <c r="F2393" s="13" t="s">
        <v>188</v>
      </c>
      <c r="G2393" s="13" t="s">
        <v>189</v>
      </c>
      <c r="H2393" s="13" t="s">
        <v>190</v>
      </c>
      <c r="I2393" s="13">
        <v>2392</v>
      </c>
    </row>
    <row r="2394" spans="1:9" x14ac:dyDescent="0.25">
      <c r="A2394" s="13" t="str">
        <f t="shared" si="37"/>
        <v xml:space="preserve">619-A5     Temporary Traffic Stripe, Detail, Type 1 or 2 Tape </v>
      </c>
      <c r="B2394" s="13" t="s">
        <v>2853</v>
      </c>
      <c r="C2394" s="13" t="s">
        <v>2857</v>
      </c>
      <c r="D2394" s="13" t="s">
        <v>230</v>
      </c>
      <c r="E2394" s="13" t="s">
        <v>187</v>
      </c>
      <c r="F2394" s="13" t="s">
        <v>188</v>
      </c>
      <c r="G2394" s="13" t="s">
        <v>189</v>
      </c>
      <c r="H2394" s="13" t="s">
        <v>190</v>
      </c>
      <c r="I2394" s="13">
        <v>2393</v>
      </c>
    </row>
    <row r="2395" spans="1:9" x14ac:dyDescent="0.25">
      <c r="A2395" s="13" t="str">
        <f t="shared" si="37"/>
        <v xml:space="preserve">619-A5     Temporary Traffic Stripe, Detail, Type 2 Tape </v>
      </c>
      <c r="B2395" s="13" t="s">
        <v>2853</v>
      </c>
      <c r="C2395" s="13" t="s">
        <v>2858</v>
      </c>
      <c r="D2395" s="13" t="s">
        <v>230</v>
      </c>
      <c r="E2395" s="13" t="s">
        <v>187</v>
      </c>
      <c r="F2395" s="13" t="s">
        <v>188</v>
      </c>
      <c r="G2395" s="13" t="s">
        <v>189</v>
      </c>
      <c r="H2395" s="13" t="s">
        <v>190</v>
      </c>
      <c r="I2395" s="13">
        <v>2394</v>
      </c>
    </row>
    <row r="2396" spans="1:9" x14ac:dyDescent="0.25">
      <c r="A2396" s="13" t="str">
        <f t="shared" si="37"/>
        <v xml:space="preserve">619-A6     Temporary Traffic Stripe, Legend </v>
      </c>
      <c r="B2396" s="13" t="s">
        <v>2859</v>
      </c>
      <c r="C2396" s="13" t="s">
        <v>2860</v>
      </c>
      <c r="D2396" s="13" t="s">
        <v>308</v>
      </c>
      <c r="E2396" s="13" t="s">
        <v>187</v>
      </c>
      <c r="F2396" s="13" t="s">
        <v>188</v>
      </c>
      <c r="G2396" s="13" t="s">
        <v>189</v>
      </c>
      <c r="H2396" s="13" t="s">
        <v>190</v>
      </c>
      <c r="I2396" s="13">
        <v>2395</v>
      </c>
    </row>
    <row r="2397" spans="1:9" x14ac:dyDescent="0.25">
      <c r="A2397" s="13" t="str">
        <f t="shared" si="37"/>
        <v xml:space="preserve">619-A6     Temporary Traffic Stripe, Legend </v>
      </c>
      <c r="B2397" s="13" t="s">
        <v>2859</v>
      </c>
      <c r="C2397" s="13" t="s">
        <v>2860</v>
      </c>
      <c r="D2397" s="13" t="s">
        <v>230</v>
      </c>
      <c r="E2397" s="13" t="s">
        <v>187</v>
      </c>
      <c r="F2397" s="13" t="s">
        <v>188</v>
      </c>
      <c r="G2397" s="13" t="s">
        <v>189</v>
      </c>
      <c r="H2397" s="13" t="s">
        <v>190</v>
      </c>
      <c r="I2397" s="13">
        <v>2396</v>
      </c>
    </row>
    <row r="2398" spans="1:9" x14ac:dyDescent="0.25">
      <c r="A2398" s="13" t="str">
        <f t="shared" si="37"/>
        <v xml:space="preserve">619-A6     Temporary Traffic Stripe, Legend, Paint </v>
      </c>
      <c r="B2398" s="13" t="s">
        <v>2859</v>
      </c>
      <c r="C2398" s="13" t="s">
        <v>2861</v>
      </c>
      <c r="D2398" s="13" t="s">
        <v>308</v>
      </c>
      <c r="E2398" s="13" t="s">
        <v>187</v>
      </c>
      <c r="F2398" s="13" t="s">
        <v>188</v>
      </c>
      <c r="G2398" s="13" t="s">
        <v>189</v>
      </c>
      <c r="H2398" s="13" t="s">
        <v>190</v>
      </c>
      <c r="I2398" s="13">
        <v>2397</v>
      </c>
    </row>
    <row r="2399" spans="1:9" x14ac:dyDescent="0.25">
      <c r="A2399" s="13" t="str">
        <f t="shared" si="37"/>
        <v xml:space="preserve">619-A6     Temporary Traffic Stripe, Legend, Paint </v>
      </c>
      <c r="B2399" s="13" t="s">
        <v>2859</v>
      </c>
      <c r="C2399" s="13" t="s">
        <v>2861</v>
      </c>
      <c r="D2399" s="13" t="s">
        <v>230</v>
      </c>
      <c r="E2399" s="13" t="s">
        <v>187</v>
      </c>
      <c r="F2399" s="13" t="s">
        <v>188</v>
      </c>
      <c r="G2399" s="13" t="s">
        <v>189</v>
      </c>
      <c r="H2399" s="13" t="s">
        <v>190</v>
      </c>
      <c r="I2399" s="13">
        <v>2398</v>
      </c>
    </row>
    <row r="2400" spans="1:9" x14ac:dyDescent="0.25">
      <c r="A2400" s="13" t="str">
        <f t="shared" si="37"/>
        <v xml:space="preserve">619-A6     Temporary Traffic Stripe, Legend, Type 1 Tape </v>
      </c>
      <c r="B2400" s="13" t="s">
        <v>2859</v>
      </c>
      <c r="C2400" s="13" t="s">
        <v>2862</v>
      </c>
      <c r="D2400" s="13" t="s">
        <v>230</v>
      </c>
      <c r="E2400" s="13" t="s">
        <v>187</v>
      </c>
      <c r="F2400" s="13" t="s">
        <v>188</v>
      </c>
      <c r="G2400" s="13" t="s">
        <v>189</v>
      </c>
      <c r="H2400" s="13" t="s">
        <v>190</v>
      </c>
      <c r="I2400" s="13">
        <v>2399</v>
      </c>
    </row>
    <row r="2401" spans="1:9" x14ac:dyDescent="0.25">
      <c r="A2401" s="13" t="str">
        <f t="shared" si="37"/>
        <v xml:space="preserve">619-A6     Temporary Traffic Stripe, Legend, Type 1 Tape </v>
      </c>
      <c r="B2401" s="13" t="s">
        <v>2859</v>
      </c>
      <c r="C2401" s="13" t="s">
        <v>2862</v>
      </c>
      <c r="D2401" s="13" t="s">
        <v>308</v>
      </c>
      <c r="E2401" s="13" t="s">
        <v>187</v>
      </c>
      <c r="F2401" s="13" t="s">
        <v>188</v>
      </c>
      <c r="G2401" s="13" t="s">
        <v>189</v>
      </c>
      <c r="H2401" s="13" t="s">
        <v>190</v>
      </c>
      <c r="I2401" s="13">
        <v>2400</v>
      </c>
    </row>
    <row r="2402" spans="1:9" x14ac:dyDescent="0.25">
      <c r="A2402" s="13" t="str">
        <f t="shared" si="37"/>
        <v xml:space="preserve">619-A6     Temporary Traffic Stripe, Legend, Type 1 or 2 Tape </v>
      </c>
      <c r="B2402" s="13" t="s">
        <v>2859</v>
      </c>
      <c r="C2402" s="13" t="s">
        <v>2863</v>
      </c>
      <c r="D2402" s="13" t="s">
        <v>308</v>
      </c>
      <c r="E2402" s="13" t="s">
        <v>187</v>
      </c>
      <c r="F2402" s="13" t="s">
        <v>188</v>
      </c>
      <c r="G2402" s="13" t="s">
        <v>189</v>
      </c>
      <c r="H2402" s="13" t="s">
        <v>190</v>
      </c>
      <c r="I2402" s="13">
        <v>2401</v>
      </c>
    </row>
    <row r="2403" spans="1:9" x14ac:dyDescent="0.25">
      <c r="A2403" s="13" t="str">
        <f t="shared" si="37"/>
        <v xml:space="preserve">619-A6     Temporary Traffic Stripe, Legend, Type 1 or 2 Tape </v>
      </c>
      <c r="B2403" s="13" t="s">
        <v>2859</v>
      </c>
      <c r="C2403" s="13" t="s">
        <v>2863</v>
      </c>
      <c r="D2403" s="13" t="s">
        <v>230</v>
      </c>
      <c r="E2403" s="13" t="s">
        <v>187</v>
      </c>
      <c r="F2403" s="13" t="s">
        <v>188</v>
      </c>
      <c r="G2403" s="13" t="s">
        <v>189</v>
      </c>
      <c r="H2403" s="13" t="s">
        <v>190</v>
      </c>
      <c r="I2403" s="13">
        <v>2402</v>
      </c>
    </row>
    <row r="2404" spans="1:9" x14ac:dyDescent="0.25">
      <c r="A2404" s="13" t="str">
        <f t="shared" si="37"/>
        <v xml:space="preserve">619-A6     Temporary Traffic Stripe, Legend, Type 2 Tape </v>
      </c>
      <c r="B2404" s="13" t="s">
        <v>2859</v>
      </c>
      <c r="C2404" s="13" t="s">
        <v>2864</v>
      </c>
      <c r="D2404" s="13" t="s">
        <v>308</v>
      </c>
      <c r="E2404" s="13" t="s">
        <v>187</v>
      </c>
      <c r="F2404" s="13" t="s">
        <v>188</v>
      </c>
      <c r="G2404" s="13" t="s">
        <v>189</v>
      </c>
      <c r="H2404" s="13" t="s">
        <v>190</v>
      </c>
      <c r="I2404" s="13">
        <v>2403</v>
      </c>
    </row>
    <row r="2405" spans="1:9" x14ac:dyDescent="0.25">
      <c r="A2405" s="13" t="str">
        <f t="shared" si="37"/>
        <v xml:space="preserve">619-A6     Temporary Traffic Stripe, Legend, Type 2 Tape </v>
      </c>
      <c r="B2405" s="13" t="s">
        <v>2859</v>
      </c>
      <c r="C2405" s="13" t="s">
        <v>2864</v>
      </c>
      <c r="D2405" s="13" t="s">
        <v>230</v>
      </c>
      <c r="E2405" s="13" t="s">
        <v>187</v>
      </c>
      <c r="F2405" s="13" t="s">
        <v>188</v>
      </c>
      <c r="G2405" s="13" t="s">
        <v>189</v>
      </c>
      <c r="H2405" s="13" t="s">
        <v>190</v>
      </c>
      <c r="I2405" s="13">
        <v>2404</v>
      </c>
    </row>
    <row r="2406" spans="1:9" x14ac:dyDescent="0.25">
      <c r="A2406" s="13" t="str">
        <f t="shared" si="37"/>
        <v xml:space="preserve">907-619-B  Temporary Portable Rumble Strips </v>
      </c>
      <c r="B2406" s="13" t="s">
        <v>2865</v>
      </c>
      <c r="C2406" s="13" t="s">
        <v>2866</v>
      </c>
      <c r="D2406" s="13" t="s">
        <v>230</v>
      </c>
      <c r="E2406" s="13" t="s">
        <v>187</v>
      </c>
      <c r="F2406" s="13" t="s">
        <v>188</v>
      </c>
      <c r="G2406" s="13" t="s">
        <v>189</v>
      </c>
      <c r="H2406" s="13" t="s">
        <v>190</v>
      </c>
      <c r="I2406" s="13">
        <v>2405</v>
      </c>
    </row>
    <row r="2407" spans="1:9" x14ac:dyDescent="0.25">
      <c r="A2407" s="13" t="str">
        <f t="shared" si="37"/>
        <v xml:space="preserve">619-C10    Yellow-Clear Reflective High Performance Raised Marker </v>
      </c>
      <c r="B2407" s="13" t="s">
        <v>2867</v>
      </c>
      <c r="C2407" s="13" t="s">
        <v>2868</v>
      </c>
      <c r="D2407" s="13" t="s">
        <v>207</v>
      </c>
      <c r="E2407" s="13" t="s">
        <v>187</v>
      </c>
      <c r="F2407" s="13" t="s">
        <v>188</v>
      </c>
      <c r="G2407" s="13" t="s">
        <v>189</v>
      </c>
      <c r="H2407" s="13" t="s">
        <v>190</v>
      </c>
      <c r="I2407" s="13">
        <v>2406</v>
      </c>
    </row>
    <row r="2408" spans="1:9" x14ac:dyDescent="0.25">
      <c r="A2408" s="13" t="str">
        <f t="shared" si="37"/>
        <v xml:space="preserve">619-C6     Red-Clear Reflective High Performance Raised Marker </v>
      </c>
      <c r="B2408" s="13" t="s">
        <v>2869</v>
      </c>
      <c r="C2408" s="13" t="s">
        <v>2870</v>
      </c>
      <c r="D2408" s="13" t="s">
        <v>207</v>
      </c>
      <c r="E2408" s="13" t="s">
        <v>187</v>
      </c>
      <c r="F2408" s="13" t="s">
        <v>188</v>
      </c>
      <c r="G2408" s="13" t="s">
        <v>189</v>
      </c>
      <c r="H2408" s="13" t="s">
        <v>190</v>
      </c>
      <c r="I2408" s="13">
        <v>2407</v>
      </c>
    </row>
    <row r="2409" spans="1:9" x14ac:dyDescent="0.25">
      <c r="A2409" s="13" t="str">
        <f t="shared" si="37"/>
        <v xml:space="preserve">619-C7     Two-Way Yellow Reflective High Performance Raised Marker </v>
      </c>
      <c r="B2409" s="13" t="s">
        <v>2871</v>
      </c>
      <c r="C2409" s="13" t="s">
        <v>2872</v>
      </c>
      <c r="D2409" s="13" t="s">
        <v>207</v>
      </c>
      <c r="E2409" s="13" t="s">
        <v>187</v>
      </c>
      <c r="F2409" s="13" t="s">
        <v>188</v>
      </c>
      <c r="G2409" s="13" t="s">
        <v>189</v>
      </c>
      <c r="H2409" s="13" t="s">
        <v>190</v>
      </c>
      <c r="I2409" s="13">
        <v>2408</v>
      </c>
    </row>
    <row r="2410" spans="1:9" x14ac:dyDescent="0.25">
      <c r="A2410" s="13" t="str">
        <f t="shared" si="37"/>
        <v xml:space="preserve">619-C8     One-Way Clear Reflective High Performance Raised Marker </v>
      </c>
      <c r="B2410" s="13" t="s">
        <v>2873</v>
      </c>
      <c r="C2410" s="13" t="s">
        <v>2874</v>
      </c>
      <c r="D2410" s="13" t="s">
        <v>207</v>
      </c>
      <c r="E2410" s="13" t="s">
        <v>187</v>
      </c>
      <c r="F2410" s="13" t="s">
        <v>188</v>
      </c>
      <c r="G2410" s="13" t="s">
        <v>189</v>
      </c>
      <c r="H2410" s="13" t="s">
        <v>190</v>
      </c>
      <c r="I2410" s="13">
        <v>2409</v>
      </c>
    </row>
    <row r="2411" spans="1:9" x14ac:dyDescent="0.25">
      <c r="A2411" s="13" t="str">
        <f t="shared" si="37"/>
        <v xml:space="preserve">619-C9     One-Way Yellow Reflective High Performance Raised Marker </v>
      </c>
      <c r="B2411" s="13" t="s">
        <v>2875</v>
      </c>
      <c r="C2411" s="13" t="s">
        <v>2876</v>
      </c>
      <c r="D2411" s="13" t="s">
        <v>207</v>
      </c>
      <c r="E2411" s="13" t="s">
        <v>187</v>
      </c>
      <c r="F2411" s="13" t="s">
        <v>188</v>
      </c>
      <c r="G2411" s="13" t="s">
        <v>189</v>
      </c>
      <c r="H2411" s="13" t="s">
        <v>190</v>
      </c>
      <c r="I2411" s="13">
        <v>2410</v>
      </c>
    </row>
    <row r="2412" spans="1:9" x14ac:dyDescent="0.25">
      <c r="A2412" s="13" t="str">
        <f t="shared" si="37"/>
        <v xml:space="preserve">619-D1     Standard Roadside Construction Signs, Less than 10 Square Feet </v>
      </c>
      <c r="B2412" s="13" t="s">
        <v>2877</v>
      </c>
      <c r="C2412" s="13" t="s">
        <v>2878</v>
      </c>
      <c r="D2412" s="13" t="s">
        <v>308</v>
      </c>
      <c r="E2412" s="13" t="s">
        <v>187</v>
      </c>
      <c r="F2412" s="13" t="s">
        <v>188</v>
      </c>
      <c r="G2412" s="13" t="s">
        <v>189</v>
      </c>
      <c r="H2412" s="13" t="s">
        <v>190</v>
      </c>
      <c r="I2412" s="13">
        <v>2411</v>
      </c>
    </row>
    <row r="2413" spans="1:9" x14ac:dyDescent="0.25">
      <c r="A2413" s="13" t="str">
        <f t="shared" si="37"/>
        <v xml:space="preserve">619-D2     Standard Roadside Construction Signs, 10 Square Feet or More </v>
      </c>
      <c r="B2413" s="13" t="s">
        <v>2879</v>
      </c>
      <c r="C2413" s="13" t="s">
        <v>2880</v>
      </c>
      <c r="D2413" s="13" t="s">
        <v>308</v>
      </c>
      <c r="E2413" s="13" t="s">
        <v>187</v>
      </c>
      <c r="F2413" s="13" t="s">
        <v>188</v>
      </c>
      <c r="G2413" s="13" t="s">
        <v>189</v>
      </c>
      <c r="H2413" s="13" t="s">
        <v>190</v>
      </c>
      <c r="I2413" s="13">
        <v>2412</v>
      </c>
    </row>
    <row r="2414" spans="1:9" x14ac:dyDescent="0.25">
      <c r="A2414" s="13" t="str">
        <f t="shared" si="37"/>
        <v xml:space="preserve">619-D2     Standard Roadside Construction Signs, 10 Square Feet or More, Permanent </v>
      </c>
      <c r="B2414" s="13" t="s">
        <v>2879</v>
      </c>
      <c r="C2414" s="13" t="s">
        <v>2881</v>
      </c>
      <c r="D2414" s="13" t="s">
        <v>308</v>
      </c>
      <c r="E2414" s="13" t="s">
        <v>187</v>
      </c>
      <c r="F2414" s="13" t="s">
        <v>188</v>
      </c>
      <c r="G2414" s="13" t="s">
        <v>189</v>
      </c>
      <c r="H2414" s="13" t="s">
        <v>190</v>
      </c>
      <c r="I2414" s="13">
        <v>2413</v>
      </c>
    </row>
    <row r="2415" spans="1:9" x14ac:dyDescent="0.25">
      <c r="A2415" s="13" t="str">
        <f t="shared" si="37"/>
        <v xml:space="preserve">619-D3     Remove and Reset Signs, All Sizes </v>
      </c>
      <c r="B2415" s="13" t="s">
        <v>2882</v>
      </c>
      <c r="C2415" s="13" t="s">
        <v>2883</v>
      </c>
      <c r="D2415" s="13" t="s">
        <v>207</v>
      </c>
      <c r="E2415" s="13" t="s">
        <v>187</v>
      </c>
      <c r="F2415" s="13" t="s">
        <v>188</v>
      </c>
      <c r="G2415" s="13" t="s">
        <v>189</v>
      </c>
      <c r="H2415" s="13" t="s">
        <v>190</v>
      </c>
      <c r="I2415" s="13">
        <v>2414</v>
      </c>
    </row>
    <row r="2416" spans="1:9" x14ac:dyDescent="0.25">
      <c r="A2416" s="13" t="str">
        <f t="shared" si="37"/>
        <v xml:space="preserve">619-D4     Directional Signs </v>
      </c>
      <c r="B2416" s="13" t="s">
        <v>2884</v>
      </c>
      <c r="C2416" s="13" t="s">
        <v>2885</v>
      </c>
      <c r="D2416" s="13" t="s">
        <v>308</v>
      </c>
      <c r="E2416" s="13" t="s">
        <v>187</v>
      </c>
      <c r="F2416" s="13" t="s">
        <v>188</v>
      </c>
      <c r="G2416" s="13" t="s">
        <v>189</v>
      </c>
      <c r="H2416" s="13" t="s">
        <v>190</v>
      </c>
      <c r="I2416" s="13">
        <v>2415</v>
      </c>
    </row>
    <row r="2417" spans="1:9" x14ac:dyDescent="0.25">
      <c r="A2417" s="13" t="str">
        <f t="shared" si="37"/>
        <v xml:space="preserve">619-D5     Directional Signs, Overhead </v>
      </c>
      <c r="B2417" s="13" t="s">
        <v>2886</v>
      </c>
      <c r="C2417" s="13" t="s">
        <v>2887</v>
      </c>
      <c r="D2417" s="13" t="s">
        <v>186</v>
      </c>
      <c r="E2417" s="13" t="s">
        <v>187</v>
      </c>
      <c r="F2417" s="13" t="s">
        <v>188</v>
      </c>
      <c r="G2417" s="13" t="s">
        <v>189</v>
      </c>
      <c r="H2417" s="13" t="s">
        <v>190</v>
      </c>
      <c r="I2417" s="13">
        <v>2416</v>
      </c>
    </row>
    <row r="2418" spans="1:9" x14ac:dyDescent="0.25">
      <c r="A2418" s="13" t="str">
        <f t="shared" si="37"/>
        <v xml:space="preserve">619-E1     Flashing Arrow Panel, Type C </v>
      </c>
      <c r="B2418" s="13" t="s">
        <v>2888</v>
      </c>
      <c r="C2418" s="13" t="s">
        <v>2889</v>
      </c>
      <c r="D2418" s="13" t="s">
        <v>207</v>
      </c>
      <c r="E2418" s="13" t="s">
        <v>187</v>
      </c>
      <c r="F2418" s="13" t="s">
        <v>188</v>
      </c>
      <c r="G2418" s="13" t="s">
        <v>189</v>
      </c>
      <c r="H2418" s="13" t="s">
        <v>190</v>
      </c>
      <c r="I2418" s="13">
        <v>2417</v>
      </c>
    </row>
    <row r="2419" spans="1:9" x14ac:dyDescent="0.25">
      <c r="A2419" s="13" t="str">
        <f t="shared" si="37"/>
        <v xml:space="preserve">619-E2     Sequencing Chevron Panel, 30" </v>
      </c>
      <c r="B2419" s="13" t="s">
        <v>2890</v>
      </c>
      <c r="C2419" s="13" t="s">
        <v>2891</v>
      </c>
      <c r="D2419" s="13" t="s">
        <v>207</v>
      </c>
      <c r="E2419" s="13" t="s">
        <v>187</v>
      </c>
      <c r="F2419" s="13" t="s">
        <v>188</v>
      </c>
      <c r="G2419" s="13" t="s">
        <v>189</v>
      </c>
      <c r="H2419" s="13" t="s">
        <v>190</v>
      </c>
      <c r="I2419" s="13">
        <v>2418</v>
      </c>
    </row>
    <row r="2420" spans="1:9" x14ac:dyDescent="0.25">
      <c r="A2420" s="13" t="str">
        <f t="shared" si="37"/>
        <v xml:space="preserve">907-619-E3 Changeable Message Sign </v>
      </c>
      <c r="B2420" s="13" t="s">
        <v>2892</v>
      </c>
      <c r="C2420" s="13" t="s">
        <v>2893</v>
      </c>
      <c r="D2420" s="13" t="s">
        <v>207</v>
      </c>
      <c r="E2420" s="13" t="s">
        <v>187</v>
      </c>
      <c r="F2420" s="13" t="s">
        <v>188</v>
      </c>
      <c r="G2420" s="13" t="s">
        <v>189</v>
      </c>
      <c r="H2420" s="13" t="s">
        <v>190</v>
      </c>
      <c r="I2420" s="13">
        <v>2419</v>
      </c>
    </row>
    <row r="2421" spans="1:9" x14ac:dyDescent="0.25">
      <c r="A2421" s="13" t="str">
        <f t="shared" si="37"/>
        <v xml:space="preserve">907-619-E4 Portable Radar Display </v>
      </c>
      <c r="B2421" s="13" t="s">
        <v>2894</v>
      </c>
      <c r="C2421" s="13" t="s">
        <v>2895</v>
      </c>
      <c r="D2421" s="13" t="s">
        <v>207</v>
      </c>
      <c r="E2421" s="13" t="s">
        <v>187</v>
      </c>
      <c r="F2421" s="13" t="s">
        <v>188</v>
      </c>
      <c r="G2421" s="13" t="s">
        <v>189</v>
      </c>
      <c r="H2421" s="13" t="s">
        <v>190</v>
      </c>
      <c r="I2421" s="13">
        <v>2420</v>
      </c>
    </row>
    <row r="2422" spans="1:9" x14ac:dyDescent="0.25">
      <c r="A2422" s="13" t="str">
        <f t="shared" si="37"/>
        <v xml:space="preserve">907-619-E4 Work Zone Digital Speed Limit Trailer </v>
      </c>
      <c r="B2422" s="13" t="s">
        <v>2894</v>
      </c>
      <c r="C2422" s="13" t="s">
        <v>2896</v>
      </c>
      <c r="D2422" s="13" t="s">
        <v>2897</v>
      </c>
      <c r="E2422" s="13" t="s">
        <v>187</v>
      </c>
      <c r="F2422" s="13" t="s">
        <v>188</v>
      </c>
      <c r="G2422" s="13" t="s">
        <v>189</v>
      </c>
      <c r="H2422" s="13" t="s">
        <v>190</v>
      </c>
      <c r="I2422" s="13">
        <v>2421</v>
      </c>
    </row>
    <row r="2423" spans="1:9" x14ac:dyDescent="0.25">
      <c r="A2423" s="13" t="str">
        <f t="shared" si="37"/>
        <v xml:space="preserve">907-619-E4 Work Zone Digital Speed Limit Trailer </v>
      </c>
      <c r="B2423" s="13" t="s">
        <v>2894</v>
      </c>
      <c r="C2423" s="13" t="s">
        <v>2896</v>
      </c>
      <c r="D2423" s="13" t="s">
        <v>2898</v>
      </c>
      <c r="E2423" s="13" t="s">
        <v>187</v>
      </c>
      <c r="F2423" s="13" t="s">
        <v>188</v>
      </c>
      <c r="G2423" s="13" t="s">
        <v>189</v>
      </c>
      <c r="H2423" s="13" t="s">
        <v>190</v>
      </c>
      <c r="I2423" s="13">
        <v>2422</v>
      </c>
    </row>
    <row r="2424" spans="1:9" x14ac:dyDescent="0.25">
      <c r="A2424" s="13" t="str">
        <f t="shared" si="37"/>
        <v xml:space="preserve">619-F1     Concrete Median Barrier, Precast </v>
      </c>
      <c r="B2424" s="13" t="s">
        <v>2899</v>
      </c>
      <c r="C2424" s="13" t="s">
        <v>2900</v>
      </c>
      <c r="D2424" s="13" t="s">
        <v>230</v>
      </c>
      <c r="E2424" s="13" t="s">
        <v>187</v>
      </c>
      <c r="F2424" s="13" t="s">
        <v>188</v>
      </c>
      <c r="G2424" s="13" t="s">
        <v>189</v>
      </c>
      <c r="H2424" s="13" t="s">
        <v>190</v>
      </c>
      <c r="I2424" s="13">
        <v>2423</v>
      </c>
    </row>
    <row r="2425" spans="1:9" x14ac:dyDescent="0.25">
      <c r="A2425" s="13" t="str">
        <f t="shared" si="37"/>
        <v xml:space="preserve">619-F1     Portable Median Barrier </v>
      </c>
      <c r="B2425" s="13" t="s">
        <v>2899</v>
      </c>
      <c r="C2425" s="13" t="s">
        <v>2901</v>
      </c>
      <c r="D2425" s="13" t="s">
        <v>230</v>
      </c>
      <c r="E2425" s="13" t="s">
        <v>187</v>
      </c>
      <c r="F2425" s="13" t="s">
        <v>188</v>
      </c>
      <c r="G2425" s="13" t="s">
        <v>189</v>
      </c>
      <c r="H2425" s="13" t="s">
        <v>190</v>
      </c>
      <c r="I2425" s="13">
        <v>2424</v>
      </c>
    </row>
    <row r="2426" spans="1:9" x14ac:dyDescent="0.25">
      <c r="A2426" s="13" t="str">
        <f t="shared" si="37"/>
        <v xml:space="preserve">619-F1     Portable Median Barrier, 50 MPH, Permanent, Orange </v>
      </c>
      <c r="B2426" s="13" t="s">
        <v>2899</v>
      </c>
      <c r="C2426" s="13" t="s">
        <v>2902</v>
      </c>
      <c r="D2426" s="13" t="s">
        <v>230</v>
      </c>
      <c r="E2426" s="13" t="s">
        <v>187</v>
      </c>
      <c r="F2426" s="13" t="s">
        <v>188</v>
      </c>
      <c r="G2426" s="13" t="s">
        <v>189</v>
      </c>
      <c r="H2426" s="13" t="s">
        <v>190</v>
      </c>
      <c r="I2426" s="13">
        <v>2425</v>
      </c>
    </row>
    <row r="2427" spans="1:9" x14ac:dyDescent="0.25">
      <c r="A2427" s="13" t="str">
        <f t="shared" si="37"/>
        <v xml:space="preserve">619-F1     Portable Median Barrier, 60 MPH </v>
      </c>
      <c r="B2427" s="13" t="s">
        <v>2899</v>
      </c>
      <c r="C2427" s="13" t="s">
        <v>2903</v>
      </c>
      <c r="D2427" s="13" t="s">
        <v>230</v>
      </c>
      <c r="E2427" s="13" t="s">
        <v>187</v>
      </c>
      <c r="F2427" s="13" t="s">
        <v>188</v>
      </c>
      <c r="G2427" s="13" t="s">
        <v>189</v>
      </c>
      <c r="H2427" s="13" t="s">
        <v>190</v>
      </c>
      <c r="I2427" s="13">
        <v>2426</v>
      </c>
    </row>
    <row r="2428" spans="1:9" x14ac:dyDescent="0.25">
      <c r="A2428" s="13" t="str">
        <f t="shared" si="37"/>
        <v xml:space="preserve">619-F1     Portable Median Barrier, Greater than 45 MPH </v>
      </c>
      <c r="B2428" s="13" t="s">
        <v>2899</v>
      </c>
      <c r="C2428" s="13" t="s">
        <v>2904</v>
      </c>
      <c r="D2428" s="13" t="s">
        <v>230</v>
      </c>
      <c r="E2428" s="13" t="s">
        <v>187</v>
      </c>
      <c r="F2428" s="13" t="s">
        <v>188</v>
      </c>
      <c r="G2428" s="13" t="s">
        <v>189</v>
      </c>
      <c r="H2428" s="13" t="s">
        <v>190</v>
      </c>
      <c r="I2428" s="13">
        <v>2427</v>
      </c>
    </row>
    <row r="2429" spans="1:9" x14ac:dyDescent="0.25">
      <c r="A2429" s="13" t="str">
        <f t="shared" si="37"/>
        <v xml:space="preserve">619-F1     Portable Median Barrier, Less Than or Equal to 45 MPH </v>
      </c>
      <c r="B2429" s="13" t="s">
        <v>2899</v>
      </c>
      <c r="C2429" s="13" t="s">
        <v>2905</v>
      </c>
      <c r="D2429" s="13" t="s">
        <v>230</v>
      </c>
      <c r="E2429" s="13" t="s">
        <v>187</v>
      </c>
      <c r="F2429" s="13" t="s">
        <v>188</v>
      </c>
      <c r="G2429" s="13" t="s">
        <v>189</v>
      </c>
      <c r="H2429" s="13" t="s">
        <v>190</v>
      </c>
      <c r="I2429" s="13">
        <v>2428</v>
      </c>
    </row>
    <row r="2430" spans="1:9" x14ac:dyDescent="0.25">
      <c r="A2430" s="13" t="str">
        <f t="shared" si="37"/>
        <v xml:space="preserve">619-F1     Portable Median Barrier, Permanent </v>
      </c>
      <c r="B2430" s="13" t="s">
        <v>2899</v>
      </c>
      <c r="C2430" s="13" t="s">
        <v>2906</v>
      </c>
      <c r="D2430" s="13" t="s">
        <v>230</v>
      </c>
      <c r="E2430" s="13" t="s">
        <v>187</v>
      </c>
      <c r="F2430" s="13" t="s">
        <v>188</v>
      </c>
      <c r="G2430" s="13" t="s">
        <v>189</v>
      </c>
      <c r="H2430" s="13" t="s">
        <v>190</v>
      </c>
      <c r="I2430" s="13">
        <v>2429</v>
      </c>
    </row>
    <row r="2431" spans="1:9" x14ac:dyDescent="0.25">
      <c r="A2431" s="13" t="str">
        <f t="shared" si="37"/>
        <v xml:space="preserve">619-F1     Portable Median Barrier, Permanent, Orange </v>
      </c>
      <c r="B2431" s="13" t="s">
        <v>2899</v>
      </c>
      <c r="C2431" s="13" t="s">
        <v>2907</v>
      </c>
      <c r="D2431" s="13" t="s">
        <v>230</v>
      </c>
      <c r="E2431" s="13" t="s">
        <v>187</v>
      </c>
      <c r="F2431" s="13" t="s">
        <v>188</v>
      </c>
      <c r="G2431" s="13" t="s">
        <v>189</v>
      </c>
      <c r="H2431" s="13" t="s">
        <v>190</v>
      </c>
      <c r="I2431" s="13">
        <v>2430</v>
      </c>
    </row>
    <row r="2432" spans="1:9" x14ac:dyDescent="0.25">
      <c r="A2432" s="13" t="str">
        <f t="shared" si="37"/>
        <v xml:space="preserve">619-F1     Portable Median Barrier, Permanent, White </v>
      </c>
      <c r="B2432" s="13" t="s">
        <v>2899</v>
      </c>
      <c r="C2432" s="13" t="s">
        <v>2908</v>
      </c>
      <c r="D2432" s="13" t="s">
        <v>230</v>
      </c>
      <c r="E2432" s="13" t="s">
        <v>187</v>
      </c>
      <c r="F2432" s="13" t="s">
        <v>188</v>
      </c>
      <c r="G2432" s="13" t="s">
        <v>189</v>
      </c>
      <c r="H2432" s="13" t="s">
        <v>190</v>
      </c>
      <c r="I2432" s="13">
        <v>2431</v>
      </c>
    </row>
    <row r="2433" spans="1:9" x14ac:dyDescent="0.25">
      <c r="A2433" s="13" t="str">
        <f t="shared" si="37"/>
        <v xml:space="preserve">619-F2     Remove and Reset Concrete Median Barrier, Precast </v>
      </c>
      <c r="B2433" s="13" t="s">
        <v>2909</v>
      </c>
      <c r="C2433" s="13" t="s">
        <v>2910</v>
      </c>
      <c r="D2433" s="13" t="s">
        <v>230</v>
      </c>
      <c r="E2433" s="13" t="s">
        <v>187</v>
      </c>
      <c r="F2433" s="13" t="s">
        <v>188</v>
      </c>
      <c r="G2433" s="13" t="s">
        <v>189</v>
      </c>
      <c r="H2433" s="13" t="s">
        <v>190</v>
      </c>
      <c r="I2433" s="13">
        <v>2432</v>
      </c>
    </row>
    <row r="2434" spans="1:9" x14ac:dyDescent="0.25">
      <c r="A2434" s="13" t="str">
        <f t="shared" si="37"/>
        <v xml:space="preserve">619-F2     Remove and Reset Portable Median Barrier </v>
      </c>
      <c r="B2434" s="13" t="s">
        <v>2909</v>
      </c>
      <c r="C2434" s="13" t="s">
        <v>2911</v>
      </c>
      <c r="D2434" s="13" t="s">
        <v>230</v>
      </c>
      <c r="E2434" s="13" t="s">
        <v>187</v>
      </c>
      <c r="F2434" s="13" t="s">
        <v>188</v>
      </c>
      <c r="G2434" s="13" t="s">
        <v>189</v>
      </c>
      <c r="H2434" s="13" t="s">
        <v>190</v>
      </c>
      <c r="I2434" s="13">
        <v>2433</v>
      </c>
    </row>
    <row r="2435" spans="1:9" x14ac:dyDescent="0.25">
      <c r="A2435" s="13" t="str">
        <f t="shared" si="37"/>
        <v xml:space="preserve">619-F3     Delineators, Guard Rail, White </v>
      </c>
      <c r="B2435" s="13" t="s">
        <v>2912</v>
      </c>
      <c r="C2435" s="13" t="s">
        <v>2913</v>
      </c>
      <c r="D2435" s="13" t="s">
        <v>207</v>
      </c>
      <c r="E2435" s="13" t="s">
        <v>187</v>
      </c>
      <c r="F2435" s="13" t="s">
        <v>188</v>
      </c>
      <c r="G2435" s="13" t="s">
        <v>189</v>
      </c>
      <c r="H2435" s="13" t="s">
        <v>190</v>
      </c>
      <c r="I2435" s="13">
        <v>2434</v>
      </c>
    </row>
    <row r="2436" spans="1:9" x14ac:dyDescent="0.25">
      <c r="A2436" s="13" t="str">
        <f t="shared" ref="A2436:A2499" si="38">_xlfn.CONCAT(B2436," ", C2436)</f>
        <v xml:space="preserve">619-F3     Delineators, Guard Rail, Yellow </v>
      </c>
      <c r="B2436" s="13" t="s">
        <v>2912</v>
      </c>
      <c r="C2436" s="13" t="s">
        <v>2914</v>
      </c>
      <c r="D2436" s="13" t="s">
        <v>207</v>
      </c>
      <c r="E2436" s="13" t="s">
        <v>187</v>
      </c>
      <c r="F2436" s="13" t="s">
        <v>188</v>
      </c>
      <c r="G2436" s="13" t="s">
        <v>189</v>
      </c>
      <c r="H2436" s="13" t="s">
        <v>190</v>
      </c>
      <c r="I2436" s="13">
        <v>2435</v>
      </c>
    </row>
    <row r="2437" spans="1:9" x14ac:dyDescent="0.25">
      <c r="A2437" s="13" t="str">
        <f t="shared" si="38"/>
        <v xml:space="preserve">619-F3     Delineators, Median Barrier Mounted, White </v>
      </c>
      <c r="B2437" s="13" t="s">
        <v>2912</v>
      </c>
      <c r="C2437" s="13" t="s">
        <v>2915</v>
      </c>
      <c r="D2437" s="13" t="s">
        <v>207</v>
      </c>
      <c r="E2437" s="13" t="s">
        <v>187</v>
      </c>
      <c r="F2437" s="13" t="s">
        <v>188</v>
      </c>
      <c r="G2437" s="13" t="s">
        <v>189</v>
      </c>
      <c r="H2437" s="13" t="s">
        <v>190</v>
      </c>
      <c r="I2437" s="13">
        <v>2436</v>
      </c>
    </row>
    <row r="2438" spans="1:9" x14ac:dyDescent="0.25">
      <c r="A2438" s="13" t="str">
        <f t="shared" si="38"/>
        <v xml:space="preserve">619-F3     Delineators, Median Barrier Mounted, Yellow </v>
      </c>
      <c r="B2438" s="13" t="s">
        <v>2912</v>
      </c>
      <c r="C2438" s="13" t="s">
        <v>2916</v>
      </c>
      <c r="D2438" s="13" t="s">
        <v>207</v>
      </c>
      <c r="E2438" s="13" t="s">
        <v>187</v>
      </c>
      <c r="F2438" s="13" t="s">
        <v>188</v>
      </c>
      <c r="G2438" s="13" t="s">
        <v>189</v>
      </c>
      <c r="H2438" s="13" t="s">
        <v>190</v>
      </c>
      <c r="I2438" s="13">
        <v>2437</v>
      </c>
    </row>
    <row r="2439" spans="1:9" x14ac:dyDescent="0.25">
      <c r="A2439" s="13" t="str">
        <f t="shared" si="38"/>
        <v xml:space="preserve">619-F4     Snap-Back Delineator </v>
      </c>
      <c r="B2439" s="13" t="s">
        <v>2917</v>
      </c>
      <c r="C2439" s="13" t="s">
        <v>2918</v>
      </c>
      <c r="D2439" s="13" t="s">
        <v>207</v>
      </c>
      <c r="E2439" s="13" t="s">
        <v>187</v>
      </c>
      <c r="F2439" s="13" t="s">
        <v>188</v>
      </c>
      <c r="G2439" s="13" t="s">
        <v>189</v>
      </c>
      <c r="H2439" s="13" t="s">
        <v>190</v>
      </c>
      <c r="I2439" s="13">
        <v>2438</v>
      </c>
    </row>
    <row r="2440" spans="1:9" x14ac:dyDescent="0.25">
      <c r="A2440" s="13" t="str">
        <f t="shared" si="38"/>
        <v xml:space="preserve">619-F5     Snap-Back Delineator, Replacement </v>
      </c>
      <c r="B2440" s="13" t="s">
        <v>2919</v>
      </c>
      <c r="C2440" s="13" t="s">
        <v>2920</v>
      </c>
      <c r="D2440" s="13" t="s">
        <v>207</v>
      </c>
      <c r="E2440" s="13" t="s">
        <v>187</v>
      </c>
      <c r="F2440" s="13" t="s">
        <v>188</v>
      </c>
      <c r="G2440" s="13" t="s">
        <v>189</v>
      </c>
      <c r="H2440" s="13" t="s">
        <v>190</v>
      </c>
      <c r="I2440" s="13">
        <v>2439</v>
      </c>
    </row>
    <row r="2441" spans="1:9" x14ac:dyDescent="0.25">
      <c r="A2441" s="13" t="str">
        <f t="shared" si="38"/>
        <v xml:space="preserve">619-G2     Barricades, Type I </v>
      </c>
      <c r="B2441" s="13" t="s">
        <v>2921</v>
      </c>
      <c r="C2441" s="13" t="s">
        <v>2922</v>
      </c>
      <c r="D2441" s="13" t="s">
        <v>207</v>
      </c>
      <c r="E2441" s="13" t="s">
        <v>187</v>
      </c>
      <c r="F2441" s="13" t="s">
        <v>188</v>
      </c>
      <c r="G2441" s="13" t="s">
        <v>189</v>
      </c>
      <c r="H2441" s="13" t="s">
        <v>190</v>
      </c>
      <c r="I2441" s="13">
        <v>2440</v>
      </c>
    </row>
    <row r="2442" spans="1:9" x14ac:dyDescent="0.25">
      <c r="A2442" s="13" t="str">
        <f t="shared" si="38"/>
        <v xml:space="preserve">619-G3     Barricades, Type II </v>
      </c>
      <c r="B2442" s="13" t="s">
        <v>2923</v>
      </c>
      <c r="C2442" s="13" t="s">
        <v>2924</v>
      </c>
      <c r="D2442" s="13" t="s">
        <v>207</v>
      </c>
      <c r="E2442" s="13" t="s">
        <v>187</v>
      </c>
      <c r="F2442" s="13" t="s">
        <v>188</v>
      </c>
      <c r="G2442" s="13" t="s">
        <v>189</v>
      </c>
      <c r="H2442" s="13" t="s">
        <v>190</v>
      </c>
      <c r="I2442" s="13">
        <v>2441</v>
      </c>
    </row>
    <row r="2443" spans="1:9" x14ac:dyDescent="0.25">
      <c r="A2443" s="13" t="str">
        <f t="shared" si="38"/>
        <v xml:space="preserve">619-G4     Barricades, Type III, Double Faced </v>
      </c>
      <c r="B2443" s="13" t="s">
        <v>2925</v>
      </c>
      <c r="C2443" s="13" t="s">
        <v>2926</v>
      </c>
      <c r="D2443" s="13" t="s">
        <v>230</v>
      </c>
      <c r="E2443" s="13" t="s">
        <v>187</v>
      </c>
      <c r="F2443" s="13" t="s">
        <v>188</v>
      </c>
      <c r="G2443" s="13" t="s">
        <v>189</v>
      </c>
      <c r="H2443" s="13" t="s">
        <v>190</v>
      </c>
      <c r="I2443" s="13">
        <v>2442</v>
      </c>
    </row>
    <row r="2444" spans="1:9" x14ac:dyDescent="0.25">
      <c r="A2444" s="13" t="str">
        <f t="shared" si="38"/>
        <v xml:space="preserve">619-G4     Barricades, Type III, Double Faced, Permanent </v>
      </c>
      <c r="B2444" s="13" t="s">
        <v>2925</v>
      </c>
      <c r="C2444" s="13" t="s">
        <v>2927</v>
      </c>
      <c r="D2444" s="13" t="s">
        <v>230</v>
      </c>
      <c r="E2444" s="13" t="s">
        <v>187</v>
      </c>
      <c r="F2444" s="13" t="s">
        <v>188</v>
      </c>
      <c r="G2444" s="13" t="s">
        <v>189</v>
      </c>
      <c r="H2444" s="13" t="s">
        <v>190</v>
      </c>
      <c r="I2444" s="13">
        <v>2443</v>
      </c>
    </row>
    <row r="2445" spans="1:9" x14ac:dyDescent="0.25">
      <c r="A2445" s="13" t="str">
        <f t="shared" si="38"/>
        <v xml:space="preserve">619-G4     Barricades, Type III, Double Faced, Permanent, Red/White </v>
      </c>
      <c r="B2445" s="13" t="s">
        <v>2925</v>
      </c>
      <c r="C2445" s="13" t="s">
        <v>2928</v>
      </c>
      <c r="D2445" s="13" t="s">
        <v>230</v>
      </c>
      <c r="E2445" s="13" t="s">
        <v>187</v>
      </c>
      <c r="F2445" s="13" t="s">
        <v>188</v>
      </c>
      <c r="G2445" s="13" t="s">
        <v>189</v>
      </c>
      <c r="H2445" s="13" t="s">
        <v>190</v>
      </c>
      <c r="I2445" s="13">
        <v>2444</v>
      </c>
    </row>
    <row r="2446" spans="1:9" x14ac:dyDescent="0.25">
      <c r="A2446" s="13" t="str">
        <f t="shared" si="38"/>
        <v xml:space="preserve">619-G4     Barricades, Type III, Double Faced, Red/White </v>
      </c>
      <c r="B2446" s="13" t="s">
        <v>2925</v>
      </c>
      <c r="C2446" s="13" t="s">
        <v>2929</v>
      </c>
      <c r="D2446" s="13" t="s">
        <v>230</v>
      </c>
      <c r="E2446" s="13" t="s">
        <v>187</v>
      </c>
      <c r="F2446" s="13" t="s">
        <v>188</v>
      </c>
      <c r="G2446" s="13" t="s">
        <v>189</v>
      </c>
      <c r="H2446" s="13" t="s">
        <v>190</v>
      </c>
      <c r="I2446" s="13">
        <v>2445</v>
      </c>
    </row>
    <row r="2447" spans="1:9" x14ac:dyDescent="0.25">
      <c r="A2447" s="13" t="str">
        <f t="shared" si="38"/>
        <v xml:space="preserve">619-G4     Barricades, Type III, Single Faced </v>
      </c>
      <c r="B2447" s="13" t="s">
        <v>2925</v>
      </c>
      <c r="C2447" s="13" t="s">
        <v>2930</v>
      </c>
      <c r="D2447" s="13" t="s">
        <v>230</v>
      </c>
      <c r="E2447" s="13" t="s">
        <v>187</v>
      </c>
      <c r="F2447" s="13" t="s">
        <v>188</v>
      </c>
      <c r="G2447" s="13" t="s">
        <v>189</v>
      </c>
      <c r="H2447" s="13" t="s">
        <v>190</v>
      </c>
      <c r="I2447" s="13">
        <v>2446</v>
      </c>
    </row>
    <row r="2448" spans="1:9" x14ac:dyDescent="0.25">
      <c r="A2448" s="13" t="str">
        <f t="shared" si="38"/>
        <v xml:space="preserve">619-G4     Barricades, Type III, Single Faced, Permanent </v>
      </c>
      <c r="B2448" s="13" t="s">
        <v>2925</v>
      </c>
      <c r="C2448" s="13" t="s">
        <v>2931</v>
      </c>
      <c r="D2448" s="13" t="s">
        <v>230</v>
      </c>
      <c r="E2448" s="13" t="s">
        <v>187</v>
      </c>
      <c r="F2448" s="13" t="s">
        <v>188</v>
      </c>
      <c r="G2448" s="13" t="s">
        <v>189</v>
      </c>
      <c r="H2448" s="13" t="s">
        <v>190</v>
      </c>
      <c r="I2448" s="13">
        <v>2447</v>
      </c>
    </row>
    <row r="2449" spans="1:9" x14ac:dyDescent="0.25">
      <c r="A2449" s="13" t="str">
        <f t="shared" si="38"/>
        <v xml:space="preserve">619-G4     Barricades, Type III, Single Faced, Permanent, Red/White </v>
      </c>
      <c r="B2449" s="13" t="s">
        <v>2925</v>
      </c>
      <c r="C2449" s="13" t="s">
        <v>2932</v>
      </c>
      <c r="D2449" s="13" t="s">
        <v>230</v>
      </c>
      <c r="E2449" s="13" t="s">
        <v>187</v>
      </c>
      <c r="F2449" s="13" t="s">
        <v>188</v>
      </c>
      <c r="G2449" s="13" t="s">
        <v>189</v>
      </c>
      <c r="H2449" s="13" t="s">
        <v>190</v>
      </c>
      <c r="I2449" s="13">
        <v>2448</v>
      </c>
    </row>
    <row r="2450" spans="1:9" x14ac:dyDescent="0.25">
      <c r="A2450" s="13" t="str">
        <f t="shared" si="38"/>
        <v xml:space="preserve">619-G4     Barricades, Type III, Single Faced, Red/White </v>
      </c>
      <c r="B2450" s="13" t="s">
        <v>2925</v>
      </c>
      <c r="C2450" s="13" t="s">
        <v>2933</v>
      </c>
      <c r="D2450" s="13" t="s">
        <v>230</v>
      </c>
      <c r="E2450" s="13" t="s">
        <v>187</v>
      </c>
      <c r="F2450" s="13" t="s">
        <v>188</v>
      </c>
      <c r="G2450" s="13" t="s">
        <v>189</v>
      </c>
      <c r="H2450" s="13" t="s">
        <v>190</v>
      </c>
      <c r="I2450" s="13">
        <v>2449</v>
      </c>
    </row>
    <row r="2451" spans="1:9" x14ac:dyDescent="0.25">
      <c r="A2451" s="13" t="str">
        <f t="shared" si="38"/>
        <v xml:space="preserve">619-G5     Free Standing Plastic Drums </v>
      </c>
      <c r="B2451" s="13" t="s">
        <v>2934</v>
      </c>
      <c r="C2451" s="13" t="s">
        <v>2935</v>
      </c>
      <c r="D2451" s="13" t="s">
        <v>207</v>
      </c>
      <c r="E2451" s="13" t="s">
        <v>187</v>
      </c>
      <c r="F2451" s="13" t="s">
        <v>188</v>
      </c>
      <c r="G2451" s="13" t="s">
        <v>189</v>
      </c>
      <c r="H2451" s="13" t="s">
        <v>190</v>
      </c>
      <c r="I2451" s="13">
        <v>2450</v>
      </c>
    </row>
    <row r="2452" spans="1:9" x14ac:dyDescent="0.25">
      <c r="A2452" s="13" t="str">
        <f t="shared" si="38"/>
        <v xml:space="preserve">619-G6     Warning Lights, Type "A" </v>
      </c>
      <c r="B2452" s="13" t="s">
        <v>2936</v>
      </c>
      <c r="C2452" s="13" t="s">
        <v>2937</v>
      </c>
      <c r="D2452" s="13" t="s">
        <v>207</v>
      </c>
      <c r="E2452" s="13" t="s">
        <v>187</v>
      </c>
      <c r="F2452" s="13" t="s">
        <v>188</v>
      </c>
      <c r="G2452" s="13" t="s">
        <v>189</v>
      </c>
      <c r="H2452" s="13" t="s">
        <v>190</v>
      </c>
      <c r="I2452" s="13">
        <v>2451</v>
      </c>
    </row>
    <row r="2453" spans="1:9" x14ac:dyDescent="0.25">
      <c r="A2453" s="13" t="str">
        <f t="shared" si="38"/>
        <v xml:space="preserve">619-G7     Warning Lights, Type "B" </v>
      </c>
      <c r="B2453" s="13" t="s">
        <v>2938</v>
      </c>
      <c r="C2453" s="13" t="s">
        <v>2939</v>
      </c>
      <c r="D2453" s="13" t="s">
        <v>207</v>
      </c>
      <c r="E2453" s="13" t="s">
        <v>187</v>
      </c>
      <c r="F2453" s="13" t="s">
        <v>188</v>
      </c>
      <c r="G2453" s="13" t="s">
        <v>189</v>
      </c>
      <c r="H2453" s="13" t="s">
        <v>190</v>
      </c>
      <c r="I2453" s="13">
        <v>2452</v>
      </c>
    </row>
    <row r="2454" spans="1:9" x14ac:dyDescent="0.25">
      <c r="A2454" s="13" t="str">
        <f t="shared" si="38"/>
        <v xml:space="preserve">619-G8     Warning Lights, Type "C" </v>
      </c>
      <c r="B2454" s="13" t="s">
        <v>2940</v>
      </c>
      <c r="C2454" s="13" t="s">
        <v>2941</v>
      </c>
      <c r="D2454" s="13" t="s">
        <v>207</v>
      </c>
      <c r="E2454" s="13" t="s">
        <v>187</v>
      </c>
      <c r="F2454" s="13" t="s">
        <v>188</v>
      </c>
      <c r="G2454" s="13" t="s">
        <v>189</v>
      </c>
      <c r="H2454" s="13" t="s">
        <v>190</v>
      </c>
      <c r="I2454" s="13">
        <v>2453</v>
      </c>
    </row>
    <row r="2455" spans="1:9" x14ac:dyDescent="0.25">
      <c r="A2455" s="13" t="str">
        <f t="shared" si="38"/>
        <v xml:space="preserve">619-H1     Traffic Signals </v>
      </c>
      <c r="B2455" s="13" t="s">
        <v>2942</v>
      </c>
      <c r="C2455" s="13" t="s">
        <v>2943</v>
      </c>
      <c r="D2455" s="13" t="s">
        <v>186</v>
      </c>
      <c r="E2455" s="13" t="s">
        <v>187</v>
      </c>
      <c r="F2455" s="13" t="s">
        <v>188</v>
      </c>
      <c r="G2455" s="13" t="s">
        <v>189</v>
      </c>
      <c r="H2455" s="13" t="s">
        <v>190</v>
      </c>
      <c r="I2455" s="13">
        <v>2454</v>
      </c>
    </row>
    <row r="2456" spans="1:9" x14ac:dyDescent="0.25">
      <c r="A2456" s="13" t="str">
        <f t="shared" si="38"/>
        <v xml:space="preserve">907-619-H2 Traffic Signal, Portable, Type 1 </v>
      </c>
      <c r="B2456" s="13" t="s">
        <v>2944</v>
      </c>
      <c r="C2456" s="13" t="s">
        <v>2945</v>
      </c>
      <c r="D2456" s="13" t="s">
        <v>207</v>
      </c>
      <c r="E2456" s="13" t="s">
        <v>187</v>
      </c>
      <c r="F2456" s="13" t="s">
        <v>188</v>
      </c>
      <c r="G2456" s="13" t="s">
        <v>189</v>
      </c>
      <c r="H2456" s="13" t="s">
        <v>190</v>
      </c>
      <c r="I2456" s="13">
        <v>2455</v>
      </c>
    </row>
    <row r="2457" spans="1:9" x14ac:dyDescent="0.25">
      <c r="A2457" s="13" t="str">
        <f t="shared" si="38"/>
        <v xml:space="preserve">619-H2     Traffic Signal, Portable, Type 2 </v>
      </c>
      <c r="B2457" s="13" t="s">
        <v>2946</v>
      </c>
      <c r="C2457" s="13" t="s">
        <v>2947</v>
      </c>
      <c r="D2457" s="13" t="s">
        <v>207</v>
      </c>
      <c r="E2457" s="13" t="s">
        <v>187</v>
      </c>
      <c r="F2457" s="13" t="s">
        <v>188</v>
      </c>
      <c r="G2457" s="13" t="s">
        <v>189</v>
      </c>
      <c r="H2457" s="13" t="s">
        <v>190</v>
      </c>
      <c r="I2457" s="13">
        <v>2456</v>
      </c>
    </row>
    <row r="2458" spans="1:9" x14ac:dyDescent="0.25">
      <c r="A2458" s="13" t="str">
        <f t="shared" si="38"/>
        <v xml:space="preserve">907-619-H2 Traffic Signal, Portable, Type 2A </v>
      </c>
      <c r="B2458" s="13" t="s">
        <v>2944</v>
      </c>
      <c r="C2458" s="13" t="s">
        <v>2948</v>
      </c>
      <c r="D2458" s="13" t="s">
        <v>207</v>
      </c>
      <c r="E2458" s="13" t="s">
        <v>187</v>
      </c>
      <c r="F2458" s="13" t="s">
        <v>188</v>
      </c>
      <c r="G2458" s="13" t="s">
        <v>189</v>
      </c>
      <c r="H2458" s="13" t="s">
        <v>190</v>
      </c>
      <c r="I2458" s="13">
        <v>2457</v>
      </c>
    </row>
    <row r="2459" spans="1:9" x14ac:dyDescent="0.25">
      <c r="A2459" s="13" t="str">
        <f t="shared" si="38"/>
        <v xml:space="preserve">907-619-H2 Traffic Signal, Portable, Type 2B </v>
      </c>
      <c r="B2459" s="13" t="s">
        <v>2944</v>
      </c>
      <c r="C2459" s="13" t="s">
        <v>2949</v>
      </c>
      <c r="D2459" s="13" t="s">
        <v>207</v>
      </c>
      <c r="E2459" s="13" t="s">
        <v>187</v>
      </c>
      <c r="F2459" s="13" t="s">
        <v>188</v>
      </c>
      <c r="G2459" s="13" t="s">
        <v>189</v>
      </c>
      <c r="H2459" s="13" t="s">
        <v>190</v>
      </c>
      <c r="I2459" s="13">
        <v>2458</v>
      </c>
    </row>
    <row r="2460" spans="1:9" x14ac:dyDescent="0.25">
      <c r="A2460" s="13" t="str">
        <f t="shared" si="38"/>
        <v xml:space="preserve">907-619-H2 Traffic Signal, Portable, Type 3 </v>
      </c>
      <c r="B2460" s="13" t="s">
        <v>2944</v>
      </c>
      <c r="C2460" s="13" t="s">
        <v>2950</v>
      </c>
      <c r="D2460" s="13" t="s">
        <v>207</v>
      </c>
      <c r="E2460" s="13" t="s">
        <v>187</v>
      </c>
      <c r="F2460" s="13" t="s">
        <v>188</v>
      </c>
      <c r="G2460" s="13" t="s">
        <v>189</v>
      </c>
      <c r="H2460" s="13" t="s">
        <v>190</v>
      </c>
      <c r="I2460" s="13">
        <v>2459</v>
      </c>
    </row>
    <row r="2461" spans="1:9" x14ac:dyDescent="0.25">
      <c r="A2461" s="13" t="str">
        <f t="shared" si="38"/>
        <v xml:space="preserve">619-H3     Hazard Identification Beacons </v>
      </c>
      <c r="B2461" s="13" t="s">
        <v>2951</v>
      </c>
      <c r="C2461" s="13" t="s">
        <v>2952</v>
      </c>
      <c r="D2461" s="13" t="s">
        <v>186</v>
      </c>
      <c r="E2461" s="13" t="s">
        <v>187</v>
      </c>
      <c r="F2461" s="13" t="s">
        <v>188</v>
      </c>
      <c r="G2461" s="13" t="s">
        <v>189</v>
      </c>
      <c r="H2461" s="13" t="s">
        <v>190</v>
      </c>
      <c r="I2461" s="13">
        <v>2460</v>
      </c>
    </row>
    <row r="2462" spans="1:9" x14ac:dyDescent="0.25">
      <c r="A2462" s="13" t="str">
        <f t="shared" si="38"/>
        <v xml:space="preserve">619-J1     Impact Attenuator, 40 MPH </v>
      </c>
      <c r="B2462" s="13" t="s">
        <v>2953</v>
      </c>
      <c r="C2462" s="13" t="s">
        <v>2954</v>
      </c>
      <c r="D2462" s="13" t="s">
        <v>207</v>
      </c>
      <c r="E2462" s="13" t="s">
        <v>187</v>
      </c>
      <c r="F2462" s="13" t="s">
        <v>188</v>
      </c>
      <c r="G2462" s="13" t="s">
        <v>189</v>
      </c>
      <c r="H2462" s="13" t="s">
        <v>190</v>
      </c>
      <c r="I2462" s="13">
        <v>2461</v>
      </c>
    </row>
    <row r="2463" spans="1:9" x14ac:dyDescent="0.25">
      <c r="A2463" s="13" t="str">
        <f t="shared" si="38"/>
        <v xml:space="preserve">619-J1     Impact Attenuator, 45 MPH </v>
      </c>
      <c r="B2463" s="13" t="s">
        <v>2953</v>
      </c>
      <c r="C2463" s="13" t="s">
        <v>2955</v>
      </c>
      <c r="D2463" s="13" t="s">
        <v>207</v>
      </c>
      <c r="E2463" s="13" t="s">
        <v>187</v>
      </c>
      <c r="F2463" s="13" t="s">
        <v>188</v>
      </c>
      <c r="G2463" s="13" t="s">
        <v>189</v>
      </c>
      <c r="H2463" s="13" t="s">
        <v>190</v>
      </c>
      <c r="I2463" s="13">
        <v>2462</v>
      </c>
    </row>
    <row r="2464" spans="1:9" x14ac:dyDescent="0.25">
      <c r="A2464" s="13" t="str">
        <f t="shared" si="38"/>
        <v xml:space="preserve">619-J1     Impact Attenuator, 50 MPH </v>
      </c>
      <c r="B2464" s="13" t="s">
        <v>2953</v>
      </c>
      <c r="C2464" s="13" t="s">
        <v>2956</v>
      </c>
      <c r="D2464" s="13" t="s">
        <v>207</v>
      </c>
      <c r="E2464" s="13" t="s">
        <v>187</v>
      </c>
      <c r="F2464" s="13" t="s">
        <v>188</v>
      </c>
      <c r="G2464" s="13" t="s">
        <v>189</v>
      </c>
      <c r="H2464" s="13" t="s">
        <v>190</v>
      </c>
      <c r="I2464" s="13">
        <v>2463</v>
      </c>
    </row>
    <row r="2465" spans="1:9" x14ac:dyDescent="0.25">
      <c r="A2465" s="13" t="str">
        <f t="shared" si="38"/>
        <v xml:space="preserve">619-J1     Impact Attenuator, 60 MPH </v>
      </c>
      <c r="B2465" s="13" t="s">
        <v>2953</v>
      </c>
      <c r="C2465" s="13" t="s">
        <v>2957</v>
      </c>
      <c r="D2465" s="13" t="s">
        <v>207</v>
      </c>
      <c r="E2465" s="13" t="s">
        <v>187</v>
      </c>
      <c r="F2465" s="13" t="s">
        <v>188</v>
      </c>
      <c r="G2465" s="13" t="s">
        <v>189</v>
      </c>
      <c r="H2465" s="13" t="s">
        <v>190</v>
      </c>
      <c r="I2465" s="13">
        <v>2464</v>
      </c>
    </row>
    <row r="2466" spans="1:9" x14ac:dyDescent="0.25">
      <c r="A2466" s="13" t="str">
        <f t="shared" si="38"/>
        <v xml:space="preserve">619-J1     Impact Attenuator, 70 MPH </v>
      </c>
      <c r="B2466" s="13" t="s">
        <v>2953</v>
      </c>
      <c r="C2466" s="13" t="s">
        <v>2958</v>
      </c>
      <c r="D2466" s="13" t="s">
        <v>207</v>
      </c>
      <c r="E2466" s="13" t="s">
        <v>187</v>
      </c>
      <c r="F2466" s="13" t="s">
        <v>188</v>
      </c>
      <c r="G2466" s="13" t="s">
        <v>189</v>
      </c>
      <c r="H2466" s="13" t="s">
        <v>190</v>
      </c>
      <c r="I2466" s="13">
        <v>2465</v>
      </c>
    </row>
    <row r="2467" spans="1:9" x14ac:dyDescent="0.25">
      <c r="A2467" s="13" t="str">
        <f t="shared" si="38"/>
        <v xml:space="preserve">619-J1     Impact Attenuator, 55 MPH </v>
      </c>
      <c r="B2467" s="13" t="s">
        <v>2953</v>
      </c>
      <c r="C2467" s="13" t="s">
        <v>2959</v>
      </c>
      <c r="D2467" s="13" t="s">
        <v>207</v>
      </c>
      <c r="E2467" s="13" t="s">
        <v>187</v>
      </c>
      <c r="F2467" s="13" t="s">
        <v>188</v>
      </c>
      <c r="G2467" s="13" t="s">
        <v>189</v>
      </c>
      <c r="H2467" s="13" t="s">
        <v>190</v>
      </c>
      <c r="I2467" s="13">
        <v>2466</v>
      </c>
    </row>
    <row r="2468" spans="1:9" x14ac:dyDescent="0.25">
      <c r="A2468" s="13" t="str">
        <f t="shared" si="38"/>
        <v xml:space="preserve">619-J2     Impact Attenuator, 40 MPH, Replacement Package </v>
      </c>
      <c r="B2468" s="13" t="s">
        <v>2960</v>
      </c>
      <c r="C2468" s="13" t="s">
        <v>2961</v>
      </c>
      <c r="D2468" s="13" t="s">
        <v>207</v>
      </c>
      <c r="E2468" s="13" t="s">
        <v>187</v>
      </c>
      <c r="F2468" s="13" t="s">
        <v>188</v>
      </c>
      <c r="G2468" s="13" t="s">
        <v>189</v>
      </c>
      <c r="H2468" s="13" t="s">
        <v>190</v>
      </c>
      <c r="I2468" s="13">
        <v>2467</v>
      </c>
    </row>
    <row r="2469" spans="1:9" x14ac:dyDescent="0.25">
      <c r="A2469" s="13" t="str">
        <f t="shared" si="38"/>
        <v xml:space="preserve">619-J2     Impact Attenuator, 45 MPH, Replacement Package </v>
      </c>
      <c r="B2469" s="13" t="s">
        <v>2960</v>
      </c>
      <c r="C2469" s="13" t="s">
        <v>2962</v>
      </c>
      <c r="D2469" s="13" t="s">
        <v>207</v>
      </c>
      <c r="E2469" s="13" t="s">
        <v>187</v>
      </c>
      <c r="F2469" s="13" t="s">
        <v>188</v>
      </c>
      <c r="G2469" s="13" t="s">
        <v>189</v>
      </c>
      <c r="H2469" s="13" t="s">
        <v>190</v>
      </c>
      <c r="I2469" s="13">
        <v>2468</v>
      </c>
    </row>
    <row r="2470" spans="1:9" x14ac:dyDescent="0.25">
      <c r="A2470" s="13" t="str">
        <f t="shared" si="38"/>
        <v xml:space="preserve">619-J2     Impact Attenuator, 50 MPH, Replacement Package </v>
      </c>
      <c r="B2470" s="13" t="s">
        <v>2960</v>
      </c>
      <c r="C2470" s="13" t="s">
        <v>2963</v>
      </c>
      <c r="D2470" s="13" t="s">
        <v>207</v>
      </c>
      <c r="E2470" s="13" t="s">
        <v>187</v>
      </c>
      <c r="F2470" s="13" t="s">
        <v>188</v>
      </c>
      <c r="G2470" s="13" t="s">
        <v>189</v>
      </c>
      <c r="H2470" s="13" t="s">
        <v>190</v>
      </c>
      <c r="I2470" s="13">
        <v>2469</v>
      </c>
    </row>
    <row r="2471" spans="1:9" x14ac:dyDescent="0.25">
      <c r="A2471" s="13" t="str">
        <f t="shared" si="38"/>
        <v xml:space="preserve">619-J2     Impact Attenuator, 60 MPH, Replacement Package </v>
      </c>
      <c r="B2471" s="13" t="s">
        <v>2960</v>
      </c>
      <c r="C2471" s="13" t="s">
        <v>2964</v>
      </c>
      <c r="D2471" s="13" t="s">
        <v>207</v>
      </c>
      <c r="E2471" s="13" t="s">
        <v>187</v>
      </c>
      <c r="F2471" s="13" t="s">
        <v>188</v>
      </c>
      <c r="G2471" s="13" t="s">
        <v>189</v>
      </c>
      <c r="H2471" s="13" t="s">
        <v>190</v>
      </c>
      <c r="I2471" s="13">
        <v>2470</v>
      </c>
    </row>
    <row r="2472" spans="1:9" x14ac:dyDescent="0.25">
      <c r="A2472" s="13" t="str">
        <f t="shared" si="38"/>
        <v xml:space="preserve">619-J2     Impact Attenuator, 70 MPH, Replacement Package </v>
      </c>
      <c r="B2472" s="13" t="s">
        <v>2960</v>
      </c>
      <c r="C2472" s="13" t="s">
        <v>2965</v>
      </c>
      <c r="D2472" s="13" t="s">
        <v>207</v>
      </c>
      <c r="E2472" s="13" t="s">
        <v>187</v>
      </c>
      <c r="F2472" s="13" t="s">
        <v>188</v>
      </c>
      <c r="G2472" s="13" t="s">
        <v>189</v>
      </c>
      <c r="H2472" s="13" t="s">
        <v>190</v>
      </c>
      <c r="I2472" s="13">
        <v>2471</v>
      </c>
    </row>
    <row r="2473" spans="1:9" x14ac:dyDescent="0.25">
      <c r="A2473" s="13" t="str">
        <f t="shared" si="38"/>
        <v xml:space="preserve">619-J2     Impact Attenuator, 55 MPH, Replacement Package </v>
      </c>
      <c r="B2473" s="13" t="s">
        <v>2960</v>
      </c>
      <c r="C2473" s="13" t="s">
        <v>2966</v>
      </c>
      <c r="D2473" s="13" t="s">
        <v>207</v>
      </c>
      <c r="E2473" s="13" t="s">
        <v>187</v>
      </c>
      <c r="F2473" s="13" t="s">
        <v>188</v>
      </c>
      <c r="G2473" s="13" t="s">
        <v>189</v>
      </c>
      <c r="H2473" s="13" t="s">
        <v>190</v>
      </c>
      <c r="I2473" s="13">
        <v>2472</v>
      </c>
    </row>
    <row r="2474" spans="1:9" x14ac:dyDescent="0.25">
      <c r="A2474" s="13" t="str">
        <f t="shared" si="38"/>
        <v xml:space="preserve">619-J3     Remove and Reset Impact Attenuator </v>
      </c>
      <c r="B2474" s="13" t="s">
        <v>2967</v>
      </c>
      <c r="C2474" s="13" t="s">
        <v>2968</v>
      </c>
      <c r="D2474" s="13" t="s">
        <v>207</v>
      </c>
      <c r="E2474" s="13" t="s">
        <v>187</v>
      </c>
      <c r="F2474" s="13" t="s">
        <v>188</v>
      </c>
      <c r="G2474" s="13" t="s">
        <v>189</v>
      </c>
      <c r="H2474" s="13" t="s">
        <v>190</v>
      </c>
      <c r="I2474" s="13">
        <v>2473</v>
      </c>
    </row>
    <row r="2475" spans="1:9" x14ac:dyDescent="0.25">
      <c r="A2475" s="13" t="str">
        <f t="shared" si="38"/>
        <v xml:space="preserve">619-K1     Installation and Removal of Guard Rail, Type I, Class A </v>
      </c>
      <c r="B2475" s="13" t="s">
        <v>2969</v>
      </c>
      <c r="C2475" s="13" t="s">
        <v>2970</v>
      </c>
      <c r="D2475" s="13" t="s">
        <v>230</v>
      </c>
      <c r="E2475" s="13" t="s">
        <v>187</v>
      </c>
      <c r="F2475" s="13" t="s">
        <v>188</v>
      </c>
      <c r="G2475" s="13" t="s">
        <v>189</v>
      </c>
      <c r="H2475" s="13" t="s">
        <v>190</v>
      </c>
      <c r="I2475" s="13">
        <v>2474</v>
      </c>
    </row>
    <row r="2476" spans="1:9" x14ac:dyDescent="0.25">
      <c r="A2476" s="13" t="str">
        <f t="shared" si="38"/>
        <v xml:space="preserve">619-K2     Installation and Removal of Guard Rail, Bridge End Section </v>
      </c>
      <c r="B2476" s="13" t="s">
        <v>2971</v>
      </c>
      <c r="C2476" s="13" t="s">
        <v>2972</v>
      </c>
      <c r="D2476" s="13" t="s">
        <v>207</v>
      </c>
      <c r="E2476" s="13" t="s">
        <v>187</v>
      </c>
      <c r="F2476" s="13" t="s">
        <v>188</v>
      </c>
      <c r="G2476" s="13" t="s">
        <v>189</v>
      </c>
      <c r="H2476" s="13" t="s">
        <v>190</v>
      </c>
      <c r="I2476" s="13">
        <v>2475</v>
      </c>
    </row>
    <row r="2477" spans="1:9" x14ac:dyDescent="0.25">
      <c r="A2477" s="13" t="str">
        <f t="shared" si="38"/>
        <v xml:space="preserve">619-K2     Installation and Removal of Guard Rail, Type "G" Modified Bridge End Section </v>
      </c>
      <c r="B2477" s="13" t="s">
        <v>2971</v>
      </c>
      <c r="C2477" s="13" t="s">
        <v>2973</v>
      </c>
      <c r="D2477" s="13" t="s">
        <v>207</v>
      </c>
      <c r="E2477" s="13" t="s">
        <v>187</v>
      </c>
      <c r="F2477" s="13" t="s">
        <v>188</v>
      </c>
      <c r="G2477" s="13" t="s">
        <v>189</v>
      </c>
      <c r="H2477" s="13" t="s">
        <v>190</v>
      </c>
      <c r="I2477" s="13">
        <v>2476</v>
      </c>
    </row>
    <row r="2478" spans="1:9" x14ac:dyDescent="0.25">
      <c r="A2478" s="13" t="str">
        <f t="shared" si="38"/>
        <v xml:space="preserve">619-K2     Installation and Removal of Guard Rail, Type "H" Bridge End Section </v>
      </c>
      <c r="B2478" s="13" t="s">
        <v>2971</v>
      </c>
      <c r="C2478" s="13" t="s">
        <v>2974</v>
      </c>
      <c r="D2478" s="13" t="s">
        <v>207</v>
      </c>
      <c r="E2478" s="13" t="s">
        <v>187</v>
      </c>
      <c r="F2478" s="13" t="s">
        <v>188</v>
      </c>
      <c r="G2478" s="13" t="s">
        <v>189</v>
      </c>
      <c r="H2478" s="13" t="s">
        <v>190</v>
      </c>
      <c r="I2478" s="13">
        <v>2477</v>
      </c>
    </row>
    <row r="2479" spans="1:9" x14ac:dyDescent="0.25">
      <c r="A2479" s="13" t="str">
        <f t="shared" si="38"/>
        <v xml:space="preserve">619-K2     Installation and Removal of Guard Rail, Type I Bridge End Section </v>
      </c>
      <c r="B2479" s="13" t="s">
        <v>2971</v>
      </c>
      <c r="C2479" s="13" t="s">
        <v>2975</v>
      </c>
      <c r="D2479" s="13" t="s">
        <v>207</v>
      </c>
      <c r="E2479" s="13" t="s">
        <v>187</v>
      </c>
      <c r="F2479" s="13" t="s">
        <v>188</v>
      </c>
      <c r="G2479" s="13" t="s">
        <v>189</v>
      </c>
      <c r="H2479" s="13" t="s">
        <v>190</v>
      </c>
      <c r="I2479" s="13">
        <v>2478</v>
      </c>
    </row>
    <row r="2480" spans="1:9" x14ac:dyDescent="0.25">
      <c r="A2480" s="13" t="str">
        <f t="shared" si="38"/>
        <v xml:space="preserve">619-K3     Installation and Removal of Guard Rail, Type I Cable Anchorage </v>
      </c>
      <c r="B2480" s="13" t="s">
        <v>2976</v>
      </c>
      <c r="C2480" s="13" t="s">
        <v>2977</v>
      </c>
      <c r="D2480" s="13" t="s">
        <v>207</v>
      </c>
      <c r="E2480" s="13" t="s">
        <v>187</v>
      </c>
      <c r="F2480" s="13" t="s">
        <v>188</v>
      </c>
      <c r="G2480" s="13" t="s">
        <v>189</v>
      </c>
      <c r="H2480" s="13" t="s">
        <v>190</v>
      </c>
      <c r="I2480" s="13">
        <v>2479</v>
      </c>
    </row>
    <row r="2481" spans="1:9" x14ac:dyDescent="0.25">
      <c r="A2481" s="13" t="str">
        <f t="shared" si="38"/>
        <v xml:space="preserve">619-K4     Installation and Removal of Guardrail, Terminal End Section </v>
      </c>
      <c r="B2481" s="13" t="s">
        <v>2978</v>
      </c>
      <c r="C2481" s="13" t="s">
        <v>2979</v>
      </c>
      <c r="D2481" s="13" t="s">
        <v>207</v>
      </c>
      <c r="E2481" s="13" t="s">
        <v>187</v>
      </c>
      <c r="F2481" s="13" t="s">
        <v>188</v>
      </c>
      <c r="G2481" s="13" t="s">
        <v>189</v>
      </c>
      <c r="H2481" s="13" t="s">
        <v>190</v>
      </c>
      <c r="I2481" s="13">
        <v>2480</v>
      </c>
    </row>
    <row r="2482" spans="1:9" x14ac:dyDescent="0.25">
      <c r="A2482" s="13" t="str">
        <f t="shared" si="38"/>
        <v xml:space="preserve">619-L      Glare Paddles </v>
      </c>
      <c r="B2482" s="13" t="s">
        <v>2980</v>
      </c>
      <c r="C2482" s="13" t="s">
        <v>2981</v>
      </c>
      <c r="D2482" s="13" t="s">
        <v>230</v>
      </c>
      <c r="E2482" s="13" t="s">
        <v>187</v>
      </c>
      <c r="F2482" s="13" t="s">
        <v>188</v>
      </c>
      <c r="G2482" s="13" t="s">
        <v>189</v>
      </c>
      <c r="H2482" s="13" t="s">
        <v>190</v>
      </c>
      <c r="I2482" s="13">
        <v>2481</v>
      </c>
    </row>
    <row r="2483" spans="1:9" x14ac:dyDescent="0.25">
      <c r="A2483" s="13" t="str">
        <f t="shared" si="38"/>
        <v xml:space="preserve">907-619-M1 Smart Work Zone, Portable Queue Trailer </v>
      </c>
      <c r="B2483" s="13" t="s">
        <v>2982</v>
      </c>
      <c r="C2483" s="13" t="s">
        <v>2983</v>
      </c>
      <c r="D2483" s="13" t="s">
        <v>207</v>
      </c>
      <c r="E2483" s="13" t="s">
        <v>187</v>
      </c>
      <c r="F2483" s="13" t="s">
        <v>188</v>
      </c>
      <c r="G2483" s="13" t="s">
        <v>189</v>
      </c>
      <c r="H2483" s="13" t="s">
        <v>190</v>
      </c>
      <c r="I2483" s="13">
        <v>2482</v>
      </c>
    </row>
    <row r="2484" spans="1:9" x14ac:dyDescent="0.25">
      <c r="A2484" s="13" t="str">
        <f t="shared" si="38"/>
        <v xml:space="preserve">907-619-M1 Smart Work Zone, Portable Camera Trailer </v>
      </c>
      <c r="B2484" s="13" t="s">
        <v>2982</v>
      </c>
      <c r="C2484" s="13" t="s">
        <v>2984</v>
      </c>
      <c r="D2484" s="13" t="s">
        <v>207</v>
      </c>
      <c r="E2484" s="13" t="s">
        <v>187</v>
      </c>
      <c r="F2484" s="13" t="s">
        <v>188</v>
      </c>
      <c r="G2484" s="13" t="s">
        <v>189</v>
      </c>
      <c r="H2484" s="13" t="s">
        <v>190</v>
      </c>
      <c r="I2484" s="13">
        <v>2483</v>
      </c>
    </row>
    <row r="2485" spans="1:9" x14ac:dyDescent="0.25">
      <c r="A2485" s="13" t="str">
        <f t="shared" si="38"/>
        <v xml:space="preserve">907-619-M1 Smart Work Zone, Portable Message Board Trailer </v>
      </c>
      <c r="B2485" s="13" t="s">
        <v>2982</v>
      </c>
      <c r="C2485" s="13" t="s">
        <v>2985</v>
      </c>
      <c r="D2485" s="13" t="s">
        <v>207</v>
      </c>
      <c r="E2485" s="13" t="s">
        <v>187</v>
      </c>
      <c r="F2485" s="13" t="s">
        <v>188</v>
      </c>
      <c r="G2485" s="13" t="s">
        <v>189</v>
      </c>
      <c r="H2485" s="13" t="s">
        <v>190</v>
      </c>
      <c r="I2485" s="13">
        <v>2484</v>
      </c>
    </row>
    <row r="2486" spans="1:9" x14ac:dyDescent="0.25">
      <c r="A2486" s="13" t="str">
        <f t="shared" si="38"/>
        <v xml:space="preserve">907-619-M2 Smart Work Zone, Portable Queue Trailer, Operational Month </v>
      </c>
      <c r="B2486" s="13" t="s">
        <v>2986</v>
      </c>
      <c r="C2486" s="13" t="s">
        <v>2987</v>
      </c>
      <c r="D2486" s="13" t="s">
        <v>207</v>
      </c>
      <c r="E2486" s="13" t="s">
        <v>187</v>
      </c>
      <c r="F2486" s="13" t="s">
        <v>188</v>
      </c>
      <c r="G2486" s="13" t="s">
        <v>189</v>
      </c>
      <c r="H2486" s="13" t="s">
        <v>190</v>
      </c>
      <c r="I2486" s="13">
        <v>2485</v>
      </c>
    </row>
    <row r="2487" spans="1:9" x14ac:dyDescent="0.25">
      <c r="A2487" s="13" t="str">
        <f t="shared" si="38"/>
        <v xml:space="preserve">907-619-M2 Smart Work Zone, Portable Camera Trailer, Operational Month </v>
      </c>
      <c r="B2487" s="13" t="s">
        <v>2986</v>
      </c>
      <c r="C2487" s="13" t="s">
        <v>2988</v>
      </c>
      <c r="D2487" s="13" t="s">
        <v>207</v>
      </c>
      <c r="E2487" s="13" t="s">
        <v>187</v>
      </c>
      <c r="F2487" s="13" t="s">
        <v>188</v>
      </c>
      <c r="G2487" s="13" t="s">
        <v>189</v>
      </c>
      <c r="H2487" s="13" t="s">
        <v>190</v>
      </c>
      <c r="I2487" s="13">
        <v>2486</v>
      </c>
    </row>
    <row r="2488" spans="1:9" x14ac:dyDescent="0.25">
      <c r="A2488" s="13" t="str">
        <f t="shared" si="38"/>
        <v xml:space="preserve">907-619-M2 Smart Work Zone, Portable Message Board Trailer, Operational Month </v>
      </c>
      <c r="B2488" s="13" t="s">
        <v>2986</v>
      </c>
      <c r="C2488" s="13" t="s">
        <v>2989</v>
      </c>
      <c r="D2488" s="13" t="s">
        <v>207</v>
      </c>
      <c r="E2488" s="13" t="s">
        <v>187</v>
      </c>
      <c r="F2488" s="13" t="s">
        <v>188</v>
      </c>
      <c r="G2488" s="13" t="s">
        <v>189</v>
      </c>
      <c r="H2488" s="13" t="s">
        <v>190</v>
      </c>
      <c r="I2488" s="13">
        <v>2487</v>
      </c>
    </row>
    <row r="2489" spans="1:9" x14ac:dyDescent="0.25">
      <c r="A2489" s="13" t="str">
        <f t="shared" si="38"/>
        <v xml:space="preserve">907-619-M2 Smart Work Zone, Portable Bluetooth Detection System, Additional Device, Operational Month </v>
      </c>
      <c r="B2489" s="13" t="s">
        <v>2986</v>
      </c>
      <c r="C2489" s="13" t="s">
        <v>2990</v>
      </c>
      <c r="D2489" s="13" t="s">
        <v>207</v>
      </c>
      <c r="E2489" s="13" t="s">
        <v>187</v>
      </c>
      <c r="F2489" s="13" t="s">
        <v>188</v>
      </c>
      <c r="G2489" s="13" t="s">
        <v>189</v>
      </c>
      <c r="H2489" s="13" t="s">
        <v>190</v>
      </c>
      <c r="I2489" s="13">
        <v>2488</v>
      </c>
    </row>
    <row r="2490" spans="1:9" x14ac:dyDescent="0.25">
      <c r="A2490" s="13" t="str">
        <f t="shared" si="38"/>
        <v xml:space="preserve">907-619-M3 Smart Work Zone, System Monitoring, Operational Month </v>
      </c>
      <c r="B2490" s="13" t="s">
        <v>2991</v>
      </c>
      <c r="C2490" s="13" t="s">
        <v>2992</v>
      </c>
      <c r="D2490" s="13" t="s">
        <v>207</v>
      </c>
      <c r="E2490" s="13" t="s">
        <v>187</v>
      </c>
      <c r="F2490" s="13" t="s">
        <v>188</v>
      </c>
      <c r="G2490" s="13" t="s">
        <v>189</v>
      </c>
      <c r="H2490" s="13" t="s">
        <v>190</v>
      </c>
      <c r="I2490" s="13">
        <v>2489</v>
      </c>
    </row>
    <row r="2491" spans="1:9" x14ac:dyDescent="0.25">
      <c r="A2491" s="13" t="str">
        <f t="shared" si="38"/>
        <v xml:space="preserve">907-619-S  Construction Safety Fence </v>
      </c>
      <c r="B2491" s="13" t="s">
        <v>2993</v>
      </c>
      <c r="C2491" s="13" t="s">
        <v>2994</v>
      </c>
      <c r="D2491" s="13" t="s">
        <v>230</v>
      </c>
      <c r="E2491" s="13" t="s">
        <v>187</v>
      </c>
      <c r="F2491" s="13" t="s">
        <v>188</v>
      </c>
      <c r="G2491" s="13" t="s">
        <v>189</v>
      </c>
      <c r="H2491" s="13" t="s">
        <v>190</v>
      </c>
      <c r="I2491" s="13">
        <v>2490</v>
      </c>
    </row>
    <row r="2492" spans="1:9" x14ac:dyDescent="0.25">
      <c r="A2492" s="13" t="str">
        <f t="shared" si="38"/>
        <v xml:space="preserve">620-A      Mobilization </v>
      </c>
      <c r="B2492" s="13" t="s">
        <v>2995</v>
      </c>
      <c r="C2492" s="13" t="s">
        <v>2996</v>
      </c>
      <c r="D2492" s="13" t="s">
        <v>186</v>
      </c>
      <c r="E2492" s="13" t="s">
        <v>187</v>
      </c>
      <c r="F2492" s="13" t="s">
        <v>188</v>
      </c>
      <c r="G2492" s="13" t="s">
        <v>189</v>
      </c>
      <c r="H2492" s="13" t="s">
        <v>190</v>
      </c>
      <c r="I2492" s="13">
        <v>2491</v>
      </c>
    </row>
    <row r="2493" spans="1:9" x14ac:dyDescent="0.25">
      <c r="A2493" s="13" t="str">
        <f t="shared" si="38"/>
        <v xml:space="preserve">907-620-A  Mobilization </v>
      </c>
      <c r="B2493" s="13" t="s">
        <v>2997</v>
      </c>
      <c r="C2493" s="13" t="s">
        <v>2996</v>
      </c>
      <c r="D2493" s="13" t="s">
        <v>207</v>
      </c>
      <c r="E2493" s="13" t="s">
        <v>187</v>
      </c>
      <c r="F2493" s="13" t="s">
        <v>188</v>
      </c>
      <c r="G2493" s="13" t="s">
        <v>189</v>
      </c>
      <c r="H2493" s="13" t="s">
        <v>190</v>
      </c>
      <c r="I2493" s="13">
        <v>2492</v>
      </c>
    </row>
    <row r="2494" spans="1:9" x14ac:dyDescent="0.25">
      <c r="A2494" s="13" t="str">
        <f t="shared" si="38"/>
        <v xml:space="preserve">620-B      Requisite Work </v>
      </c>
      <c r="B2494" s="13" t="s">
        <v>2998</v>
      </c>
      <c r="C2494" s="13" t="s">
        <v>2999</v>
      </c>
      <c r="D2494" s="13" t="s">
        <v>186</v>
      </c>
      <c r="E2494" s="13" t="s">
        <v>187</v>
      </c>
      <c r="F2494" s="13" t="s">
        <v>188</v>
      </c>
      <c r="G2494" s="13" t="s">
        <v>189</v>
      </c>
      <c r="H2494" s="13" t="s">
        <v>190</v>
      </c>
      <c r="I2494" s="13">
        <v>2493</v>
      </c>
    </row>
    <row r="2495" spans="1:9" x14ac:dyDescent="0.25">
      <c r="A2495" s="13" t="str">
        <f t="shared" si="38"/>
        <v xml:space="preserve">621-A      Field Laboratory </v>
      </c>
      <c r="B2495" s="13" t="s">
        <v>3000</v>
      </c>
      <c r="C2495" s="13" t="s">
        <v>3001</v>
      </c>
      <c r="D2495" s="13" t="s">
        <v>207</v>
      </c>
      <c r="E2495" s="13" t="s">
        <v>187</v>
      </c>
      <c r="F2495" s="13" t="s">
        <v>188</v>
      </c>
      <c r="G2495" s="13" t="s">
        <v>189</v>
      </c>
      <c r="H2495" s="13" t="s">
        <v>190</v>
      </c>
      <c r="I2495" s="13">
        <v>2494</v>
      </c>
    </row>
    <row r="2496" spans="1:9" x14ac:dyDescent="0.25">
      <c r="A2496" s="13" t="str">
        <f t="shared" si="38"/>
        <v xml:space="preserve">621-B      Field Laboratory, Per Plans </v>
      </c>
      <c r="B2496" s="13" t="s">
        <v>3002</v>
      </c>
      <c r="C2496" s="13" t="s">
        <v>3003</v>
      </c>
      <c r="D2496" s="13" t="s">
        <v>207</v>
      </c>
      <c r="E2496" s="13" t="s">
        <v>187</v>
      </c>
      <c r="F2496" s="13" t="s">
        <v>188</v>
      </c>
      <c r="G2496" s="13" t="s">
        <v>189</v>
      </c>
      <c r="H2496" s="13" t="s">
        <v>190</v>
      </c>
      <c r="I2496" s="13">
        <v>2495</v>
      </c>
    </row>
    <row r="2497" spans="1:9" x14ac:dyDescent="0.25">
      <c r="A2497" s="13" t="str">
        <f t="shared" si="38"/>
        <v xml:space="preserve">622-A      Engineer's Field Office Building, Type 1 </v>
      </c>
      <c r="B2497" s="13" t="s">
        <v>3004</v>
      </c>
      <c r="C2497" s="13" t="s">
        <v>3005</v>
      </c>
      <c r="D2497" s="13" t="s">
        <v>207</v>
      </c>
      <c r="E2497" s="13" t="s">
        <v>187</v>
      </c>
      <c r="F2497" s="13" t="s">
        <v>188</v>
      </c>
      <c r="G2497" s="13" t="s">
        <v>189</v>
      </c>
      <c r="H2497" s="13" t="s">
        <v>190</v>
      </c>
      <c r="I2497" s="13">
        <v>2496</v>
      </c>
    </row>
    <row r="2498" spans="1:9" x14ac:dyDescent="0.25">
      <c r="A2498" s="13" t="str">
        <f t="shared" si="38"/>
        <v xml:space="preserve">907-622-A  Engineer's Field Office Building, Type 3 </v>
      </c>
      <c r="B2498" s="13" t="s">
        <v>3006</v>
      </c>
      <c r="C2498" s="13" t="s">
        <v>3007</v>
      </c>
      <c r="D2498" s="13" t="s">
        <v>207</v>
      </c>
      <c r="E2498" s="13" t="s">
        <v>187</v>
      </c>
      <c r="F2498" s="13" t="s">
        <v>188</v>
      </c>
      <c r="G2498" s="13" t="s">
        <v>189</v>
      </c>
      <c r="H2498" s="13" t="s">
        <v>190</v>
      </c>
      <c r="I2498" s="13">
        <v>2497</v>
      </c>
    </row>
    <row r="2499" spans="1:9" x14ac:dyDescent="0.25">
      <c r="A2499" s="13" t="str">
        <f t="shared" si="38"/>
        <v xml:space="preserve">622-A      Engineer's Field Office Building, Type 2 </v>
      </c>
      <c r="B2499" s="13" t="s">
        <v>3004</v>
      </c>
      <c r="C2499" s="13" t="s">
        <v>3008</v>
      </c>
      <c r="D2499" s="13" t="s">
        <v>207</v>
      </c>
      <c r="E2499" s="13" t="s">
        <v>187</v>
      </c>
      <c r="F2499" s="13" t="s">
        <v>188</v>
      </c>
      <c r="G2499" s="13" t="s">
        <v>189</v>
      </c>
      <c r="H2499" s="13" t="s">
        <v>190</v>
      </c>
      <c r="I2499" s="13">
        <v>2498</v>
      </c>
    </row>
    <row r="2500" spans="1:9" x14ac:dyDescent="0.25">
      <c r="A2500" s="13" t="str">
        <f t="shared" ref="A2500:A2563" si="39">_xlfn.CONCAT(B2500," ", C2500)</f>
        <v xml:space="preserve">622-A      Engineer's Field Office Building, Type 3 </v>
      </c>
      <c r="B2500" s="13" t="s">
        <v>3004</v>
      </c>
      <c r="C2500" s="13" t="s">
        <v>3007</v>
      </c>
      <c r="D2500" s="13" t="s">
        <v>207</v>
      </c>
      <c r="E2500" s="13" t="s">
        <v>187</v>
      </c>
      <c r="F2500" s="13" t="s">
        <v>188</v>
      </c>
      <c r="G2500" s="13" t="s">
        <v>189</v>
      </c>
      <c r="H2500" s="13" t="s">
        <v>190</v>
      </c>
      <c r="I2500" s="13">
        <v>2499</v>
      </c>
    </row>
    <row r="2501" spans="1:9" x14ac:dyDescent="0.25">
      <c r="A2501" s="13" t="str">
        <f t="shared" si="39"/>
        <v xml:space="preserve">622-B      Engineer's Field Office Building, Type 2 LO </v>
      </c>
      <c r="B2501" s="13" t="s">
        <v>3009</v>
      </c>
      <c r="C2501" s="13" t="s">
        <v>3010</v>
      </c>
      <c r="D2501" s="13" t="s">
        <v>207</v>
      </c>
      <c r="E2501" s="13" t="s">
        <v>187</v>
      </c>
      <c r="F2501" s="13" t="s">
        <v>188</v>
      </c>
      <c r="G2501" s="13" t="s">
        <v>189</v>
      </c>
      <c r="H2501" s="13" t="s">
        <v>190</v>
      </c>
      <c r="I2501" s="13">
        <v>2500</v>
      </c>
    </row>
    <row r="2502" spans="1:9" x14ac:dyDescent="0.25">
      <c r="A2502" s="13" t="str">
        <f t="shared" si="39"/>
        <v xml:space="preserve">622-B      Engineer's Field Office Building, Type 3 LO </v>
      </c>
      <c r="B2502" s="13" t="s">
        <v>3009</v>
      </c>
      <c r="C2502" s="13" t="s">
        <v>3011</v>
      </c>
      <c r="D2502" s="13" t="s">
        <v>207</v>
      </c>
      <c r="E2502" s="13" t="s">
        <v>187</v>
      </c>
      <c r="F2502" s="13" t="s">
        <v>188</v>
      </c>
      <c r="G2502" s="13" t="s">
        <v>189</v>
      </c>
      <c r="H2502" s="13" t="s">
        <v>190</v>
      </c>
      <c r="I2502" s="13">
        <v>2501</v>
      </c>
    </row>
    <row r="2503" spans="1:9" x14ac:dyDescent="0.25">
      <c r="A2503" s="13" t="str">
        <f t="shared" si="39"/>
        <v xml:space="preserve">623-A      Drainage Wicks </v>
      </c>
      <c r="B2503" s="13" t="s">
        <v>3012</v>
      </c>
      <c r="C2503" s="13" t="s">
        <v>3013</v>
      </c>
      <c r="D2503" s="13" t="s">
        <v>230</v>
      </c>
      <c r="E2503" s="13" t="s">
        <v>187</v>
      </c>
      <c r="F2503" s="13" t="s">
        <v>188</v>
      </c>
      <c r="G2503" s="13" t="s">
        <v>189</v>
      </c>
      <c r="H2503" s="13" t="s">
        <v>190</v>
      </c>
      <c r="I2503" s="13">
        <v>2502</v>
      </c>
    </row>
    <row r="2504" spans="1:9" x14ac:dyDescent="0.25">
      <c r="A2504" s="13" t="str">
        <f t="shared" si="39"/>
        <v xml:space="preserve">907-624-A  6" Inverted Profile Thermoplastic Traffic Stripe, Skip White </v>
      </c>
      <c r="B2504" s="13" t="s">
        <v>3014</v>
      </c>
      <c r="C2504" s="13" t="s">
        <v>3015</v>
      </c>
      <c r="D2504" s="13" t="s">
        <v>221</v>
      </c>
      <c r="E2504" s="13" t="s">
        <v>187</v>
      </c>
      <c r="F2504" s="13" t="s">
        <v>188</v>
      </c>
      <c r="G2504" s="13" t="s">
        <v>189</v>
      </c>
      <c r="H2504" s="13" t="s">
        <v>190</v>
      </c>
      <c r="I2504" s="13">
        <v>2503</v>
      </c>
    </row>
    <row r="2505" spans="1:9" x14ac:dyDescent="0.25">
      <c r="A2505" s="13" t="str">
        <f t="shared" si="39"/>
        <v xml:space="preserve">907-624-A  6" Inverted Profile Thermoplastic Traffic Stripe, Skip White </v>
      </c>
      <c r="B2505" s="13" t="s">
        <v>3014</v>
      </c>
      <c r="C2505" s="13" t="s">
        <v>3015</v>
      </c>
      <c r="D2505" s="13" t="s">
        <v>230</v>
      </c>
      <c r="E2505" s="13" t="s">
        <v>187</v>
      </c>
      <c r="F2505" s="13" t="s">
        <v>188</v>
      </c>
      <c r="G2505" s="13" t="s">
        <v>189</v>
      </c>
      <c r="H2505" s="13" t="s">
        <v>190</v>
      </c>
      <c r="I2505" s="13">
        <v>2504</v>
      </c>
    </row>
    <row r="2506" spans="1:9" x14ac:dyDescent="0.25">
      <c r="A2506" s="13" t="str">
        <f t="shared" si="39"/>
        <v xml:space="preserve">907-624-A  6" Inverted Profile Thermoplastic Traffic Stripe, Skip White, High Contrast </v>
      </c>
      <c r="B2506" s="13" t="s">
        <v>3014</v>
      </c>
      <c r="C2506" s="13" t="s">
        <v>3016</v>
      </c>
      <c r="D2506" s="13" t="s">
        <v>230</v>
      </c>
      <c r="E2506" s="13" t="s">
        <v>187</v>
      </c>
      <c r="F2506" s="13" t="s">
        <v>188</v>
      </c>
      <c r="G2506" s="13" t="s">
        <v>189</v>
      </c>
      <c r="H2506" s="13" t="s">
        <v>190</v>
      </c>
      <c r="I2506" s="13">
        <v>2505</v>
      </c>
    </row>
    <row r="2507" spans="1:9" x14ac:dyDescent="0.25">
      <c r="A2507" s="13" t="str">
        <f t="shared" si="39"/>
        <v xml:space="preserve">907-624-A  6" Inverted Profile Thermoplastic Traffic Stripe, Skip White, High Contrast </v>
      </c>
      <c r="B2507" s="13" t="s">
        <v>3014</v>
      </c>
      <c r="C2507" s="13" t="s">
        <v>3016</v>
      </c>
      <c r="D2507" s="13" t="s">
        <v>221</v>
      </c>
      <c r="E2507" s="13" t="s">
        <v>187</v>
      </c>
      <c r="F2507" s="13" t="s">
        <v>188</v>
      </c>
      <c r="G2507" s="13" t="s">
        <v>189</v>
      </c>
      <c r="H2507" s="13" t="s">
        <v>190</v>
      </c>
      <c r="I2507" s="13">
        <v>2506</v>
      </c>
    </row>
    <row r="2508" spans="1:9" x14ac:dyDescent="0.25">
      <c r="A2508" s="13" t="str">
        <f t="shared" si="39"/>
        <v xml:space="preserve">907-624-B  6" Inverted Profile Thermoplastic Traffic Stripe, Continuous White </v>
      </c>
      <c r="B2508" s="13" t="s">
        <v>3017</v>
      </c>
      <c r="C2508" s="13" t="s">
        <v>3018</v>
      </c>
      <c r="D2508" s="13" t="s">
        <v>221</v>
      </c>
      <c r="E2508" s="13" t="s">
        <v>187</v>
      </c>
      <c r="F2508" s="13" t="s">
        <v>188</v>
      </c>
      <c r="G2508" s="13" t="s">
        <v>189</v>
      </c>
      <c r="H2508" s="13" t="s">
        <v>190</v>
      </c>
      <c r="I2508" s="13">
        <v>2507</v>
      </c>
    </row>
    <row r="2509" spans="1:9" x14ac:dyDescent="0.25">
      <c r="A2509" s="13" t="str">
        <f t="shared" si="39"/>
        <v xml:space="preserve">907-624-B  6" Inverted Profile Thermoplastic Traffic Stripe, Continuous White </v>
      </c>
      <c r="B2509" s="13" t="s">
        <v>3017</v>
      </c>
      <c r="C2509" s="13" t="s">
        <v>3018</v>
      </c>
      <c r="D2509" s="13" t="s">
        <v>230</v>
      </c>
      <c r="E2509" s="13" t="s">
        <v>187</v>
      </c>
      <c r="F2509" s="13" t="s">
        <v>188</v>
      </c>
      <c r="G2509" s="13" t="s">
        <v>189</v>
      </c>
      <c r="H2509" s="13" t="s">
        <v>190</v>
      </c>
      <c r="I2509" s="13">
        <v>2508</v>
      </c>
    </row>
    <row r="2510" spans="1:9" x14ac:dyDescent="0.25">
      <c r="A2510" s="13" t="str">
        <f t="shared" si="39"/>
        <v xml:space="preserve">907-624-B  6" Inverted Profile Thermoplastic Traffic Stripe, Continuous White, High Contrast </v>
      </c>
      <c r="B2510" s="13" t="s">
        <v>3017</v>
      </c>
      <c r="C2510" s="13" t="s">
        <v>3019</v>
      </c>
      <c r="D2510" s="13" t="s">
        <v>230</v>
      </c>
      <c r="E2510" s="13" t="s">
        <v>187</v>
      </c>
      <c r="F2510" s="13" t="s">
        <v>188</v>
      </c>
      <c r="G2510" s="13" t="s">
        <v>189</v>
      </c>
      <c r="H2510" s="13" t="s">
        <v>190</v>
      </c>
      <c r="I2510" s="13">
        <v>2509</v>
      </c>
    </row>
    <row r="2511" spans="1:9" x14ac:dyDescent="0.25">
      <c r="A2511" s="13" t="str">
        <f t="shared" si="39"/>
        <v xml:space="preserve">907-624-B  6" Inverted Profile Thermoplastic Traffic Stripe, Continuous White, High Contrast </v>
      </c>
      <c r="B2511" s="13" t="s">
        <v>3017</v>
      </c>
      <c r="C2511" s="13" t="s">
        <v>3019</v>
      </c>
      <c r="D2511" s="13" t="s">
        <v>221</v>
      </c>
      <c r="E2511" s="13" t="s">
        <v>187</v>
      </c>
      <c r="F2511" s="13" t="s">
        <v>188</v>
      </c>
      <c r="G2511" s="13" t="s">
        <v>189</v>
      </c>
      <c r="H2511" s="13" t="s">
        <v>190</v>
      </c>
      <c r="I2511" s="13">
        <v>2510</v>
      </c>
    </row>
    <row r="2512" spans="1:9" x14ac:dyDescent="0.25">
      <c r="A2512" s="13" t="str">
        <f t="shared" si="39"/>
        <v xml:space="preserve">907-624-C  6" Inverted Profile Thermoplastic Traffic Stripe, Skip Yellow </v>
      </c>
      <c r="B2512" s="13" t="s">
        <v>3020</v>
      </c>
      <c r="C2512" s="13" t="s">
        <v>3021</v>
      </c>
      <c r="D2512" s="13" t="s">
        <v>230</v>
      </c>
      <c r="E2512" s="13" t="s">
        <v>187</v>
      </c>
      <c r="F2512" s="13" t="s">
        <v>188</v>
      </c>
      <c r="G2512" s="13" t="s">
        <v>189</v>
      </c>
      <c r="H2512" s="13" t="s">
        <v>190</v>
      </c>
      <c r="I2512" s="13">
        <v>2511</v>
      </c>
    </row>
    <row r="2513" spans="1:9" x14ac:dyDescent="0.25">
      <c r="A2513" s="13" t="str">
        <f t="shared" si="39"/>
        <v xml:space="preserve">907-624-C  6" Inverted Profile Thermoplastic Traffic Stripe, Skip Yellow </v>
      </c>
      <c r="B2513" s="13" t="s">
        <v>3020</v>
      </c>
      <c r="C2513" s="13" t="s">
        <v>3021</v>
      </c>
      <c r="D2513" s="13" t="s">
        <v>221</v>
      </c>
      <c r="E2513" s="13" t="s">
        <v>187</v>
      </c>
      <c r="F2513" s="13" t="s">
        <v>188</v>
      </c>
      <c r="G2513" s="13" t="s">
        <v>189</v>
      </c>
      <c r="H2513" s="13" t="s">
        <v>190</v>
      </c>
      <c r="I2513" s="13">
        <v>2512</v>
      </c>
    </row>
    <row r="2514" spans="1:9" x14ac:dyDescent="0.25">
      <c r="A2514" s="13" t="str">
        <f t="shared" si="39"/>
        <v xml:space="preserve">907-624-C  6" Inverted Profile Thermoplastic Traffic Stripe, Skip Yellow, High Contrast </v>
      </c>
      <c r="B2514" s="13" t="s">
        <v>3020</v>
      </c>
      <c r="C2514" s="13" t="s">
        <v>3022</v>
      </c>
      <c r="D2514" s="13" t="s">
        <v>230</v>
      </c>
      <c r="E2514" s="13" t="s">
        <v>187</v>
      </c>
      <c r="F2514" s="13" t="s">
        <v>188</v>
      </c>
      <c r="G2514" s="13" t="s">
        <v>189</v>
      </c>
      <c r="H2514" s="13" t="s">
        <v>190</v>
      </c>
      <c r="I2514" s="13">
        <v>2513</v>
      </c>
    </row>
    <row r="2515" spans="1:9" x14ac:dyDescent="0.25">
      <c r="A2515" s="13" t="str">
        <f t="shared" si="39"/>
        <v xml:space="preserve">907-624-C  6" Inverted Profile Thermoplastic Traffic Stripe, Skip Yellow, High Contrast </v>
      </c>
      <c r="B2515" s="13" t="s">
        <v>3020</v>
      </c>
      <c r="C2515" s="13" t="s">
        <v>3022</v>
      </c>
      <c r="D2515" s="13" t="s">
        <v>221</v>
      </c>
      <c r="E2515" s="13" t="s">
        <v>187</v>
      </c>
      <c r="F2515" s="13" t="s">
        <v>188</v>
      </c>
      <c r="G2515" s="13" t="s">
        <v>189</v>
      </c>
      <c r="H2515" s="13" t="s">
        <v>190</v>
      </c>
      <c r="I2515" s="13">
        <v>2514</v>
      </c>
    </row>
    <row r="2516" spans="1:9" x14ac:dyDescent="0.25">
      <c r="A2516" s="13" t="str">
        <f t="shared" si="39"/>
        <v xml:space="preserve">907-624-D  6" Inverted Profile Thermoplastic Traffic Stripe, Continous Yellow, High Contrast </v>
      </c>
      <c r="B2516" s="13" t="s">
        <v>3023</v>
      </c>
      <c r="C2516" s="13" t="s">
        <v>3024</v>
      </c>
      <c r="D2516" s="13" t="s">
        <v>230</v>
      </c>
      <c r="E2516" s="13" t="s">
        <v>187</v>
      </c>
      <c r="F2516" s="13" t="s">
        <v>188</v>
      </c>
      <c r="G2516" s="13" t="s">
        <v>189</v>
      </c>
      <c r="H2516" s="13" t="s">
        <v>190</v>
      </c>
      <c r="I2516" s="13">
        <v>2515</v>
      </c>
    </row>
    <row r="2517" spans="1:9" x14ac:dyDescent="0.25">
      <c r="A2517" s="13" t="str">
        <f t="shared" si="39"/>
        <v xml:space="preserve">907-624-D  6" Inverted Profile Thermoplastic Traffic Stripe, Continuous Yellow </v>
      </c>
      <c r="B2517" s="13" t="s">
        <v>3023</v>
      </c>
      <c r="C2517" s="13" t="s">
        <v>3025</v>
      </c>
      <c r="D2517" s="13" t="s">
        <v>230</v>
      </c>
      <c r="E2517" s="13" t="s">
        <v>187</v>
      </c>
      <c r="F2517" s="13" t="s">
        <v>188</v>
      </c>
      <c r="G2517" s="13" t="s">
        <v>189</v>
      </c>
      <c r="H2517" s="13" t="s">
        <v>190</v>
      </c>
      <c r="I2517" s="13">
        <v>2516</v>
      </c>
    </row>
    <row r="2518" spans="1:9" x14ac:dyDescent="0.25">
      <c r="A2518" s="13" t="str">
        <f t="shared" si="39"/>
        <v xml:space="preserve">907-624-D  6" Inverted Profile Thermoplastic Traffic Stripe, Continuous Yellow </v>
      </c>
      <c r="B2518" s="13" t="s">
        <v>3023</v>
      </c>
      <c r="C2518" s="13" t="s">
        <v>3025</v>
      </c>
      <c r="D2518" s="13" t="s">
        <v>221</v>
      </c>
      <c r="E2518" s="13" t="s">
        <v>187</v>
      </c>
      <c r="F2518" s="13" t="s">
        <v>188</v>
      </c>
      <c r="G2518" s="13" t="s">
        <v>189</v>
      </c>
      <c r="H2518" s="13" t="s">
        <v>190</v>
      </c>
      <c r="I2518" s="13">
        <v>2517</v>
      </c>
    </row>
    <row r="2519" spans="1:9" x14ac:dyDescent="0.25">
      <c r="A2519" s="13" t="str">
        <f t="shared" si="39"/>
        <v xml:space="preserve">907-624-D  6" Inverted Profile Thermoplastic Traffic Stripe, Continuous Yellow, High Contrast </v>
      </c>
      <c r="B2519" s="13" t="s">
        <v>3023</v>
      </c>
      <c r="C2519" s="13" t="s">
        <v>3026</v>
      </c>
      <c r="D2519" s="13" t="s">
        <v>221</v>
      </c>
      <c r="E2519" s="13" t="s">
        <v>187</v>
      </c>
      <c r="F2519" s="13" t="s">
        <v>188</v>
      </c>
      <c r="G2519" s="13" t="s">
        <v>189</v>
      </c>
      <c r="H2519" s="13" t="s">
        <v>190</v>
      </c>
      <c r="I2519" s="13">
        <v>2518</v>
      </c>
    </row>
    <row r="2520" spans="1:9" x14ac:dyDescent="0.25">
      <c r="A2520" s="13" t="str">
        <f t="shared" si="39"/>
        <v xml:space="preserve">907-624-E  Inverted Profile Thermoplastic Detail Traffic Stripe, White </v>
      </c>
      <c r="B2520" s="13" t="s">
        <v>3027</v>
      </c>
      <c r="C2520" s="13" t="s">
        <v>3028</v>
      </c>
      <c r="D2520" s="13" t="s">
        <v>230</v>
      </c>
      <c r="E2520" s="13" t="s">
        <v>187</v>
      </c>
      <c r="F2520" s="13" t="s">
        <v>188</v>
      </c>
      <c r="G2520" s="13" t="s">
        <v>189</v>
      </c>
      <c r="H2520" s="13" t="s">
        <v>190</v>
      </c>
      <c r="I2520" s="13">
        <v>2519</v>
      </c>
    </row>
    <row r="2521" spans="1:9" x14ac:dyDescent="0.25">
      <c r="A2521" s="13" t="str">
        <f t="shared" si="39"/>
        <v xml:space="preserve">907-624-E  Inverted Profile Thermoplastic Detail Traffic Stripe, White, High Contrast </v>
      </c>
      <c r="B2521" s="13" t="s">
        <v>3027</v>
      </c>
      <c r="C2521" s="13" t="s">
        <v>3029</v>
      </c>
      <c r="D2521" s="13" t="s">
        <v>230</v>
      </c>
      <c r="E2521" s="13" t="s">
        <v>187</v>
      </c>
      <c r="F2521" s="13" t="s">
        <v>188</v>
      </c>
      <c r="G2521" s="13" t="s">
        <v>189</v>
      </c>
      <c r="H2521" s="13" t="s">
        <v>190</v>
      </c>
      <c r="I2521" s="13">
        <v>2520</v>
      </c>
    </row>
    <row r="2522" spans="1:9" x14ac:dyDescent="0.25">
      <c r="A2522" s="13" t="str">
        <f t="shared" si="39"/>
        <v xml:space="preserve">907-624-E  Inverted Profile Thermoplastic Detail Traffic Stripe, Yellow </v>
      </c>
      <c r="B2522" s="13" t="s">
        <v>3027</v>
      </c>
      <c r="C2522" s="13" t="s">
        <v>3030</v>
      </c>
      <c r="D2522" s="13" t="s">
        <v>230</v>
      </c>
      <c r="E2522" s="13" t="s">
        <v>187</v>
      </c>
      <c r="F2522" s="13" t="s">
        <v>188</v>
      </c>
      <c r="G2522" s="13" t="s">
        <v>189</v>
      </c>
      <c r="H2522" s="13" t="s">
        <v>190</v>
      </c>
      <c r="I2522" s="13">
        <v>2521</v>
      </c>
    </row>
    <row r="2523" spans="1:9" x14ac:dyDescent="0.25">
      <c r="A2523" s="13" t="str">
        <f t="shared" si="39"/>
        <v xml:space="preserve">907-624-E  Inverted Profile Thermoplastic Detail Traffic Stripe, Yellow, High Contrast </v>
      </c>
      <c r="B2523" s="13" t="s">
        <v>3027</v>
      </c>
      <c r="C2523" s="13" t="s">
        <v>3031</v>
      </c>
      <c r="D2523" s="13" t="s">
        <v>230</v>
      </c>
      <c r="E2523" s="13" t="s">
        <v>187</v>
      </c>
      <c r="F2523" s="13" t="s">
        <v>188</v>
      </c>
      <c r="G2523" s="13" t="s">
        <v>189</v>
      </c>
      <c r="H2523" s="13" t="s">
        <v>190</v>
      </c>
      <c r="I2523" s="13">
        <v>2522</v>
      </c>
    </row>
    <row r="2524" spans="1:9" x14ac:dyDescent="0.25">
      <c r="A2524" s="13" t="str">
        <f t="shared" si="39"/>
        <v xml:space="preserve">625-A      Traffic Stripe, Skip White </v>
      </c>
      <c r="B2524" s="13" t="s">
        <v>3032</v>
      </c>
      <c r="C2524" s="13" t="s">
        <v>3033</v>
      </c>
      <c r="D2524" s="13" t="s">
        <v>221</v>
      </c>
      <c r="E2524" s="13" t="s">
        <v>187</v>
      </c>
      <c r="F2524" s="13" t="s">
        <v>188</v>
      </c>
      <c r="G2524" s="13" t="s">
        <v>189</v>
      </c>
      <c r="H2524" s="13" t="s">
        <v>190</v>
      </c>
      <c r="I2524" s="13">
        <v>2523</v>
      </c>
    </row>
    <row r="2525" spans="1:9" x14ac:dyDescent="0.25">
      <c r="A2525" s="13" t="str">
        <f t="shared" si="39"/>
        <v xml:space="preserve">907-625-A  Traffic Stripe, Skip White, 4" Width </v>
      </c>
      <c r="B2525" s="13" t="s">
        <v>3034</v>
      </c>
      <c r="C2525" s="13" t="s">
        <v>3035</v>
      </c>
      <c r="D2525" s="13" t="s">
        <v>230</v>
      </c>
      <c r="E2525" s="13" t="s">
        <v>187</v>
      </c>
      <c r="F2525" s="13" t="s">
        <v>188</v>
      </c>
      <c r="G2525" s="13" t="s">
        <v>189</v>
      </c>
      <c r="H2525" s="13" t="s">
        <v>190</v>
      </c>
      <c r="I2525" s="13">
        <v>2524</v>
      </c>
    </row>
    <row r="2526" spans="1:9" x14ac:dyDescent="0.25">
      <c r="A2526" s="13" t="str">
        <f t="shared" si="39"/>
        <v xml:space="preserve">625-A      Traffic Stripe, Skip White </v>
      </c>
      <c r="B2526" s="13" t="s">
        <v>3032</v>
      </c>
      <c r="C2526" s="13" t="s">
        <v>3033</v>
      </c>
      <c r="D2526" s="13" t="s">
        <v>230</v>
      </c>
      <c r="E2526" s="13" t="s">
        <v>187</v>
      </c>
      <c r="F2526" s="13" t="s">
        <v>188</v>
      </c>
      <c r="G2526" s="13" t="s">
        <v>189</v>
      </c>
      <c r="H2526" s="13" t="s">
        <v>190</v>
      </c>
      <c r="I2526" s="13">
        <v>2525</v>
      </c>
    </row>
    <row r="2527" spans="1:9" x14ac:dyDescent="0.25">
      <c r="A2527" s="13" t="str">
        <f t="shared" si="39"/>
        <v xml:space="preserve">907-625-A  Traffic Stripe, Skip White, 4" Width </v>
      </c>
      <c r="B2527" s="13" t="s">
        <v>3034</v>
      </c>
      <c r="C2527" s="13" t="s">
        <v>3035</v>
      </c>
      <c r="D2527" s="13" t="s">
        <v>221</v>
      </c>
      <c r="E2527" s="13" t="s">
        <v>187</v>
      </c>
      <c r="F2527" s="13" t="s">
        <v>188</v>
      </c>
      <c r="G2527" s="13" t="s">
        <v>189</v>
      </c>
      <c r="H2527" s="13" t="s">
        <v>190</v>
      </c>
      <c r="I2527" s="13">
        <v>2526</v>
      </c>
    </row>
    <row r="2528" spans="1:9" x14ac:dyDescent="0.25">
      <c r="A2528" s="13" t="str">
        <f t="shared" si="39"/>
        <v xml:space="preserve">625-A      Traffic Stripe, Skip White, High Build </v>
      </c>
      <c r="B2528" s="13" t="s">
        <v>3032</v>
      </c>
      <c r="C2528" s="13" t="s">
        <v>3036</v>
      </c>
      <c r="D2528" s="13" t="s">
        <v>230</v>
      </c>
      <c r="E2528" s="13" t="s">
        <v>187</v>
      </c>
      <c r="F2528" s="13" t="s">
        <v>188</v>
      </c>
      <c r="G2528" s="13" t="s">
        <v>189</v>
      </c>
      <c r="H2528" s="13" t="s">
        <v>190</v>
      </c>
      <c r="I2528" s="13">
        <v>2527</v>
      </c>
    </row>
    <row r="2529" spans="1:9" x14ac:dyDescent="0.25">
      <c r="A2529" s="13" t="str">
        <f t="shared" si="39"/>
        <v xml:space="preserve">625-A      Traffic Stripe, Skip White, High Build </v>
      </c>
      <c r="B2529" s="13" t="s">
        <v>3032</v>
      </c>
      <c r="C2529" s="13" t="s">
        <v>3036</v>
      </c>
      <c r="D2529" s="13" t="s">
        <v>221</v>
      </c>
      <c r="E2529" s="13" t="s">
        <v>187</v>
      </c>
      <c r="F2529" s="13" t="s">
        <v>188</v>
      </c>
      <c r="G2529" s="13" t="s">
        <v>189</v>
      </c>
      <c r="H2529" s="13" t="s">
        <v>190</v>
      </c>
      <c r="I2529" s="13">
        <v>2528</v>
      </c>
    </row>
    <row r="2530" spans="1:9" x14ac:dyDescent="0.25">
      <c r="A2530" s="13" t="str">
        <f t="shared" si="39"/>
        <v xml:space="preserve">625-B      Traffic Stripe, Skip Yellow </v>
      </c>
      <c r="B2530" s="13" t="s">
        <v>3037</v>
      </c>
      <c r="C2530" s="13" t="s">
        <v>3038</v>
      </c>
      <c r="D2530" s="13" t="s">
        <v>221</v>
      </c>
      <c r="E2530" s="13" t="s">
        <v>187</v>
      </c>
      <c r="F2530" s="13" t="s">
        <v>188</v>
      </c>
      <c r="G2530" s="13" t="s">
        <v>189</v>
      </c>
      <c r="H2530" s="13" t="s">
        <v>190</v>
      </c>
      <c r="I2530" s="13">
        <v>2529</v>
      </c>
    </row>
    <row r="2531" spans="1:9" x14ac:dyDescent="0.25">
      <c r="A2531" s="13" t="str">
        <f t="shared" si="39"/>
        <v xml:space="preserve">907-625-B  Traffic Stripe, Skip Yellow, 4" Width </v>
      </c>
      <c r="B2531" s="13" t="s">
        <v>3039</v>
      </c>
      <c r="C2531" s="13" t="s">
        <v>3040</v>
      </c>
      <c r="D2531" s="13" t="s">
        <v>230</v>
      </c>
      <c r="E2531" s="13" t="s">
        <v>187</v>
      </c>
      <c r="F2531" s="13" t="s">
        <v>188</v>
      </c>
      <c r="G2531" s="13" t="s">
        <v>189</v>
      </c>
      <c r="H2531" s="13" t="s">
        <v>190</v>
      </c>
      <c r="I2531" s="13">
        <v>2530</v>
      </c>
    </row>
    <row r="2532" spans="1:9" x14ac:dyDescent="0.25">
      <c r="A2532" s="13" t="str">
        <f t="shared" si="39"/>
        <v xml:space="preserve">625-B      Traffic Stripe, Skip Yellow </v>
      </c>
      <c r="B2532" s="13" t="s">
        <v>3037</v>
      </c>
      <c r="C2532" s="13" t="s">
        <v>3038</v>
      </c>
      <c r="D2532" s="13" t="s">
        <v>230</v>
      </c>
      <c r="E2532" s="13" t="s">
        <v>187</v>
      </c>
      <c r="F2532" s="13" t="s">
        <v>188</v>
      </c>
      <c r="G2532" s="13" t="s">
        <v>189</v>
      </c>
      <c r="H2532" s="13" t="s">
        <v>190</v>
      </c>
      <c r="I2532" s="13">
        <v>2531</v>
      </c>
    </row>
    <row r="2533" spans="1:9" x14ac:dyDescent="0.25">
      <c r="A2533" s="13" t="str">
        <f t="shared" si="39"/>
        <v xml:space="preserve">907-625-B  Traffic Stripe, Skip Yellow, 4" Width </v>
      </c>
      <c r="B2533" s="13" t="s">
        <v>3039</v>
      </c>
      <c r="C2533" s="13" t="s">
        <v>3040</v>
      </c>
      <c r="D2533" s="13" t="s">
        <v>221</v>
      </c>
      <c r="E2533" s="13" t="s">
        <v>187</v>
      </c>
      <c r="F2533" s="13" t="s">
        <v>188</v>
      </c>
      <c r="G2533" s="13" t="s">
        <v>189</v>
      </c>
      <c r="H2533" s="13" t="s">
        <v>190</v>
      </c>
      <c r="I2533" s="13">
        <v>2532</v>
      </c>
    </row>
    <row r="2534" spans="1:9" x14ac:dyDescent="0.25">
      <c r="A2534" s="13" t="str">
        <f t="shared" si="39"/>
        <v xml:space="preserve">625-B      Traffic Stripe, Skip Yellow, High Build </v>
      </c>
      <c r="B2534" s="13" t="s">
        <v>3037</v>
      </c>
      <c r="C2534" s="13" t="s">
        <v>3041</v>
      </c>
      <c r="D2534" s="13" t="s">
        <v>221</v>
      </c>
      <c r="E2534" s="13" t="s">
        <v>187</v>
      </c>
      <c r="F2534" s="13" t="s">
        <v>188</v>
      </c>
      <c r="G2534" s="13" t="s">
        <v>189</v>
      </c>
      <c r="H2534" s="13" t="s">
        <v>190</v>
      </c>
      <c r="I2534" s="13">
        <v>2533</v>
      </c>
    </row>
    <row r="2535" spans="1:9" x14ac:dyDescent="0.25">
      <c r="A2535" s="13" t="str">
        <f t="shared" si="39"/>
        <v xml:space="preserve">625-B      Traffic Stripe, Skip Yellow, High Build </v>
      </c>
      <c r="B2535" s="13" t="s">
        <v>3037</v>
      </c>
      <c r="C2535" s="13" t="s">
        <v>3041</v>
      </c>
      <c r="D2535" s="13" t="s">
        <v>230</v>
      </c>
      <c r="E2535" s="13" t="s">
        <v>187</v>
      </c>
      <c r="F2535" s="13" t="s">
        <v>188</v>
      </c>
      <c r="G2535" s="13" t="s">
        <v>189</v>
      </c>
      <c r="H2535" s="13" t="s">
        <v>190</v>
      </c>
      <c r="I2535" s="13">
        <v>2534</v>
      </c>
    </row>
    <row r="2536" spans="1:9" x14ac:dyDescent="0.25">
      <c r="A2536" s="13" t="str">
        <f t="shared" si="39"/>
        <v xml:space="preserve">625-C      Traffic Stripe, Continuous White </v>
      </c>
      <c r="B2536" s="13" t="s">
        <v>3042</v>
      </c>
      <c r="C2536" s="13" t="s">
        <v>3043</v>
      </c>
      <c r="D2536" s="13" t="s">
        <v>221</v>
      </c>
      <c r="E2536" s="13" t="s">
        <v>187</v>
      </c>
      <c r="F2536" s="13" t="s">
        <v>188</v>
      </c>
      <c r="G2536" s="13" t="s">
        <v>189</v>
      </c>
      <c r="H2536" s="13" t="s">
        <v>190</v>
      </c>
      <c r="I2536" s="13">
        <v>2535</v>
      </c>
    </row>
    <row r="2537" spans="1:9" x14ac:dyDescent="0.25">
      <c r="A2537" s="13" t="str">
        <f t="shared" si="39"/>
        <v xml:space="preserve">907-625-C  Traffic Stripe, Continuous White, 4" Width </v>
      </c>
      <c r="B2537" s="13" t="s">
        <v>3044</v>
      </c>
      <c r="C2537" s="13" t="s">
        <v>3045</v>
      </c>
      <c r="D2537" s="13" t="s">
        <v>221</v>
      </c>
      <c r="E2537" s="13" t="s">
        <v>187</v>
      </c>
      <c r="F2537" s="13" t="s">
        <v>188</v>
      </c>
      <c r="G2537" s="13" t="s">
        <v>189</v>
      </c>
      <c r="H2537" s="13" t="s">
        <v>190</v>
      </c>
      <c r="I2537" s="13">
        <v>2536</v>
      </c>
    </row>
    <row r="2538" spans="1:9" x14ac:dyDescent="0.25">
      <c r="A2538" s="13" t="str">
        <f t="shared" si="39"/>
        <v xml:space="preserve">625-C      Traffic Stripe, Continuous White </v>
      </c>
      <c r="B2538" s="13" t="s">
        <v>3042</v>
      </c>
      <c r="C2538" s="13" t="s">
        <v>3043</v>
      </c>
      <c r="D2538" s="13" t="s">
        <v>230</v>
      </c>
      <c r="E2538" s="13" t="s">
        <v>187</v>
      </c>
      <c r="F2538" s="13" t="s">
        <v>188</v>
      </c>
      <c r="G2538" s="13" t="s">
        <v>189</v>
      </c>
      <c r="H2538" s="13" t="s">
        <v>190</v>
      </c>
      <c r="I2538" s="13">
        <v>2537</v>
      </c>
    </row>
    <row r="2539" spans="1:9" x14ac:dyDescent="0.25">
      <c r="A2539" s="13" t="str">
        <f t="shared" si="39"/>
        <v xml:space="preserve">907-625-C  Traffic Stripe, Continuous White, 4" Width </v>
      </c>
      <c r="B2539" s="13" t="s">
        <v>3044</v>
      </c>
      <c r="C2539" s="13" t="s">
        <v>3045</v>
      </c>
      <c r="D2539" s="13" t="s">
        <v>230</v>
      </c>
      <c r="E2539" s="13" t="s">
        <v>187</v>
      </c>
      <c r="F2539" s="13" t="s">
        <v>188</v>
      </c>
      <c r="G2539" s="13" t="s">
        <v>189</v>
      </c>
      <c r="H2539" s="13" t="s">
        <v>190</v>
      </c>
      <c r="I2539" s="13">
        <v>2538</v>
      </c>
    </row>
    <row r="2540" spans="1:9" x14ac:dyDescent="0.25">
      <c r="A2540" s="13" t="str">
        <f t="shared" si="39"/>
        <v xml:space="preserve">625-C      Traffic Stripe, Continuous White, High Build </v>
      </c>
      <c r="B2540" s="13" t="s">
        <v>3042</v>
      </c>
      <c r="C2540" s="13" t="s">
        <v>3046</v>
      </c>
      <c r="D2540" s="13" t="s">
        <v>230</v>
      </c>
      <c r="E2540" s="13" t="s">
        <v>187</v>
      </c>
      <c r="F2540" s="13" t="s">
        <v>188</v>
      </c>
      <c r="G2540" s="13" t="s">
        <v>189</v>
      </c>
      <c r="H2540" s="13" t="s">
        <v>190</v>
      </c>
      <c r="I2540" s="13">
        <v>2539</v>
      </c>
    </row>
    <row r="2541" spans="1:9" x14ac:dyDescent="0.25">
      <c r="A2541" s="13" t="str">
        <f t="shared" si="39"/>
        <v xml:space="preserve">625-C      Traffic Stripe, Continuous White, High Build </v>
      </c>
      <c r="B2541" s="13" t="s">
        <v>3042</v>
      </c>
      <c r="C2541" s="13" t="s">
        <v>3046</v>
      </c>
      <c r="D2541" s="13" t="s">
        <v>221</v>
      </c>
      <c r="E2541" s="13" t="s">
        <v>187</v>
      </c>
      <c r="F2541" s="13" t="s">
        <v>188</v>
      </c>
      <c r="G2541" s="13" t="s">
        <v>189</v>
      </c>
      <c r="H2541" s="13" t="s">
        <v>190</v>
      </c>
      <c r="I2541" s="13">
        <v>2540</v>
      </c>
    </row>
    <row r="2542" spans="1:9" x14ac:dyDescent="0.25">
      <c r="A2542" s="13" t="str">
        <f t="shared" si="39"/>
        <v xml:space="preserve">625-D      Traffic Stripe, Continuous Yellow </v>
      </c>
      <c r="B2542" s="13" t="s">
        <v>3047</v>
      </c>
      <c r="C2542" s="13" t="s">
        <v>3048</v>
      </c>
      <c r="D2542" s="13" t="s">
        <v>221</v>
      </c>
      <c r="E2542" s="13" t="s">
        <v>187</v>
      </c>
      <c r="F2542" s="13" t="s">
        <v>188</v>
      </c>
      <c r="G2542" s="13" t="s">
        <v>189</v>
      </c>
      <c r="H2542" s="13" t="s">
        <v>190</v>
      </c>
      <c r="I2542" s="13">
        <v>2541</v>
      </c>
    </row>
    <row r="2543" spans="1:9" x14ac:dyDescent="0.25">
      <c r="A2543" s="13" t="str">
        <f t="shared" si="39"/>
        <v xml:space="preserve">907-625-D  Traffic Stripe, Continuous Yellow, 4" Width </v>
      </c>
      <c r="B2543" s="13" t="s">
        <v>3049</v>
      </c>
      <c r="C2543" s="13" t="s">
        <v>3050</v>
      </c>
      <c r="D2543" s="13" t="s">
        <v>221</v>
      </c>
      <c r="E2543" s="13" t="s">
        <v>187</v>
      </c>
      <c r="F2543" s="13" t="s">
        <v>188</v>
      </c>
      <c r="G2543" s="13" t="s">
        <v>189</v>
      </c>
      <c r="H2543" s="13" t="s">
        <v>190</v>
      </c>
      <c r="I2543" s="13">
        <v>2542</v>
      </c>
    </row>
    <row r="2544" spans="1:9" x14ac:dyDescent="0.25">
      <c r="A2544" s="13" t="str">
        <f t="shared" si="39"/>
        <v xml:space="preserve">625-D      Traffic Stripe, Continuous Yellow </v>
      </c>
      <c r="B2544" s="13" t="s">
        <v>3047</v>
      </c>
      <c r="C2544" s="13" t="s">
        <v>3048</v>
      </c>
      <c r="D2544" s="13" t="s">
        <v>230</v>
      </c>
      <c r="E2544" s="13" t="s">
        <v>187</v>
      </c>
      <c r="F2544" s="13" t="s">
        <v>188</v>
      </c>
      <c r="G2544" s="13" t="s">
        <v>189</v>
      </c>
      <c r="H2544" s="13" t="s">
        <v>190</v>
      </c>
      <c r="I2544" s="13">
        <v>2543</v>
      </c>
    </row>
    <row r="2545" spans="1:9" x14ac:dyDescent="0.25">
      <c r="A2545" s="13" t="str">
        <f t="shared" si="39"/>
        <v xml:space="preserve">907-625-D  Traffic Stripe, Continuous Yellow, 4" Width </v>
      </c>
      <c r="B2545" s="13" t="s">
        <v>3049</v>
      </c>
      <c r="C2545" s="13" t="s">
        <v>3050</v>
      </c>
      <c r="D2545" s="13" t="s">
        <v>230</v>
      </c>
      <c r="E2545" s="13" t="s">
        <v>187</v>
      </c>
      <c r="F2545" s="13" t="s">
        <v>188</v>
      </c>
      <c r="G2545" s="13" t="s">
        <v>189</v>
      </c>
      <c r="H2545" s="13" t="s">
        <v>190</v>
      </c>
      <c r="I2545" s="13">
        <v>2544</v>
      </c>
    </row>
    <row r="2546" spans="1:9" x14ac:dyDescent="0.25">
      <c r="A2546" s="13" t="str">
        <f t="shared" si="39"/>
        <v xml:space="preserve">625-D      Traffic Stripe, Continuous Yellow, High Build </v>
      </c>
      <c r="B2546" s="13" t="s">
        <v>3047</v>
      </c>
      <c r="C2546" s="13" t="s">
        <v>3051</v>
      </c>
      <c r="D2546" s="13" t="s">
        <v>230</v>
      </c>
      <c r="E2546" s="13" t="s">
        <v>187</v>
      </c>
      <c r="F2546" s="13" t="s">
        <v>188</v>
      </c>
      <c r="G2546" s="13" t="s">
        <v>189</v>
      </c>
      <c r="H2546" s="13" t="s">
        <v>190</v>
      </c>
      <c r="I2546" s="13">
        <v>2545</v>
      </c>
    </row>
    <row r="2547" spans="1:9" x14ac:dyDescent="0.25">
      <c r="A2547" s="13" t="str">
        <f t="shared" si="39"/>
        <v xml:space="preserve">625-D      Traffic Stripe, Continuous Yellow, High Build </v>
      </c>
      <c r="B2547" s="13" t="s">
        <v>3047</v>
      </c>
      <c r="C2547" s="13" t="s">
        <v>3051</v>
      </c>
      <c r="D2547" s="13" t="s">
        <v>221</v>
      </c>
      <c r="E2547" s="13" t="s">
        <v>187</v>
      </c>
      <c r="F2547" s="13" t="s">
        <v>188</v>
      </c>
      <c r="G2547" s="13" t="s">
        <v>189</v>
      </c>
      <c r="H2547" s="13" t="s">
        <v>190</v>
      </c>
      <c r="I2547" s="13">
        <v>2546</v>
      </c>
    </row>
    <row r="2548" spans="1:9" x14ac:dyDescent="0.25">
      <c r="A2548" s="13" t="str">
        <f t="shared" si="39"/>
        <v xml:space="preserve">625-E      Detail Traffic Stripe </v>
      </c>
      <c r="B2548" s="13" t="s">
        <v>3052</v>
      </c>
      <c r="C2548" s="13" t="s">
        <v>3053</v>
      </c>
      <c r="D2548" s="13" t="s">
        <v>230</v>
      </c>
      <c r="E2548" s="13" t="s">
        <v>187</v>
      </c>
      <c r="F2548" s="13" t="s">
        <v>188</v>
      </c>
      <c r="G2548" s="13" t="s">
        <v>189</v>
      </c>
      <c r="H2548" s="13" t="s">
        <v>190</v>
      </c>
      <c r="I2548" s="13">
        <v>2547</v>
      </c>
    </row>
    <row r="2549" spans="1:9" x14ac:dyDescent="0.25">
      <c r="A2549" s="13" t="str">
        <f t="shared" si="39"/>
        <v xml:space="preserve">907-625-E  Detail Traffic Stripe, 4" Equivalent Length </v>
      </c>
      <c r="B2549" s="13" t="s">
        <v>3054</v>
      </c>
      <c r="C2549" s="13" t="s">
        <v>3055</v>
      </c>
      <c r="D2549" s="13" t="s">
        <v>230</v>
      </c>
      <c r="E2549" s="13" t="s">
        <v>187</v>
      </c>
      <c r="F2549" s="13" t="s">
        <v>188</v>
      </c>
      <c r="G2549" s="13" t="s">
        <v>189</v>
      </c>
      <c r="H2549" s="13" t="s">
        <v>190</v>
      </c>
      <c r="I2549" s="13">
        <v>2548</v>
      </c>
    </row>
    <row r="2550" spans="1:9" x14ac:dyDescent="0.25">
      <c r="A2550" s="13" t="str">
        <f t="shared" si="39"/>
        <v xml:space="preserve">625-E      Detail Traffic Stripe, High Build </v>
      </c>
      <c r="B2550" s="13" t="s">
        <v>3052</v>
      </c>
      <c r="C2550" s="13" t="s">
        <v>3056</v>
      </c>
      <c r="D2550" s="13" t="s">
        <v>230</v>
      </c>
      <c r="E2550" s="13" t="s">
        <v>187</v>
      </c>
      <c r="F2550" s="13" t="s">
        <v>188</v>
      </c>
      <c r="G2550" s="13" t="s">
        <v>189</v>
      </c>
      <c r="H2550" s="13" t="s">
        <v>190</v>
      </c>
      <c r="I2550" s="13">
        <v>2549</v>
      </c>
    </row>
    <row r="2551" spans="1:9" x14ac:dyDescent="0.25">
      <c r="A2551" s="13" t="str">
        <f t="shared" si="39"/>
        <v xml:space="preserve">907-625-E  Detail Traffic Stripe, Blue-ADA </v>
      </c>
      <c r="B2551" s="13" t="s">
        <v>3054</v>
      </c>
      <c r="C2551" s="13" t="s">
        <v>3057</v>
      </c>
      <c r="D2551" s="13" t="s">
        <v>230</v>
      </c>
      <c r="E2551" s="13" t="s">
        <v>187</v>
      </c>
      <c r="F2551" s="13" t="s">
        <v>188</v>
      </c>
      <c r="G2551" s="13" t="s">
        <v>189</v>
      </c>
      <c r="H2551" s="13" t="s">
        <v>190</v>
      </c>
      <c r="I2551" s="13">
        <v>2550</v>
      </c>
    </row>
    <row r="2552" spans="1:9" x14ac:dyDescent="0.25">
      <c r="A2552" s="13" t="str">
        <f t="shared" si="39"/>
        <v xml:space="preserve">625-F      Legend </v>
      </c>
      <c r="B2552" s="13" t="s">
        <v>3058</v>
      </c>
      <c r="C2552" s="13" t="s">
        <v>3059</v>
      </c>
      <c r="D2552" s="13" t="s">
        <v>230</v>
      </c>
      <c r="E2552" s="13" t="s">
        <v>187</v>
      </c>
      <c r="F2552" s="13" t="s">
        <v>188</v>
      </c>
      <c r="G2552" s="13" t="s">
        <v>189</v>
      </c>
      <c r="H2552" s="13" t="s">
        <v>190</v>
      </c>
      <c r="I2552" s="13">
        <v>2551</v>
      </c>
    </row>
    <row r="2553" spans="1:9" x14ac:dyDescent="0.25">
      <c r="A2553" s="13" t="str">
        <f t="shared" si="39"/>
        <v xml:space="preserve">907-625-F  Legend, 4" Equivalent Length </v>
      </c>
      <c r="B2553" s="13" t="s">
        <v>3060</v>
      </c>
      <c r="C2553" s="13" t="s">
        <v>3061</v>
      </c>
      <c r="D2553" s="13" t="s">
        <v>230</v>
      </c>
      <c r="E2553" s="13" t="s">
        <v>187</v>
      </c>
      <c r="F2553" s="13" t="s">
        <v>188</v>
      </c>
      <c r="G2553" s="13" t="s">
        <v>189</v>
      </c>
      <c r="H2553" s="13" t="s">
        <v>190</v>
      </c>
      <c r="I2553" s="13">
        <v>2552</v>
      </c>
    </row>
    <row r="2554" spans="1:9" x14ac:dyDescent="0.25">
      <c r="A2554" s="13" t="str">
        <f t="shared" si="39"/>
        <v xml:space="preserve">625-F      Legend </v>
      </c>
      <c r="B2554" s="13" t="s">
        <v>3058</v>
      </c>
      <c r="C2554" s="13" t="s">
        <v>3059</v>
      </c>
      <c r="D2554" s="13" t="s">
        <v>308</v>
      </c>
      <c r="E2554" s="13" t="s">
        <v>187</v>
      </c>
      <c r="F2554" s="13" t="s">
        <v>188</v>
      </c>
      <c r="G2554" s="13" t="s">
        <v>189</v>
      </c>
      <c r="H2554" s="13" t="s">
        <v>190</v>
      </c>
      <c r="I2554" s="13">
        <v>2553</v>
      </c>
    </row>
    <row r="2555" spans="1:9" x14ac:dyDescent="0.25">
      <c r="A2555" s="13" t="str">
        <f t="shared" si="39"/>
        <v xml:space="preserve">907-625-F  Legend, 4" Equivalent Length </v>
      </c>
      <c r="B2555" s="13" t="s">
        <v>3060</v>
      </c>
      <c r="C2555" s="13" t="s">
        <v>3061</v>
      </c>
      <c r="D2555" s="13" t="s">
        <v>308</v>
      </c>
      <c r="E2555" s="13" t="s">
        <v>187</v>
      </c>
      <c r="F2555" s="13" t="s">
        <v>188</v>
      </c>
      <c r="G2555" s="13" t="s">
        <v>189</v>
      </c>
      <c r="H2555" s="13" t="s">
        <v>190</v>
      </c>
      <c r="I2555" s="13">
        <v>2554</v>
      </c>
    </row>
    <row r="2556" spans="1:9" x14ac:dyDescent="0.25">
      <c r="A2556" s="13" t="str">
        <f t="shared" si="39"/>
        <v xml:space="preserve">625-F      Legend, High Build </v>
      </c>
      <c r="B2556" s="13" t="s">
        <v>3058</v>
      </c>
      <c r="C2556" s="13" t="s">
        <v>3062</v>
      </c>
      <c r="D2556" s="13" t="s">
        <v>230</v>
      </c>
      <c r="E2556" s="13" t="s">
        <v>187</v>
      </c>
      <c r="F2556" s="13" t="s">
        <v>188</v>
      </c>
      <c r="G2556" s="13" t="s">
        <v>189</v>
      </c>
      <c r="H2556" s="13" t="s">
        <v>190</v>
      </c>
      <c r="I2556" s="13">
        <v>2555</v>
      </c>
    </row>
    <row r="2557" spans="1:9" x14ac:dyDescent="0.25">
      <c r="A2557" s="13" t="str">
        <f t="shared" si="39"/>
        <v xml:space="preserve">907-625-F  Legend, Blue-ADA </v>
      </c>
      <c r="B2557" s="13" t="s">
        <v>3060</v>
      </c>
      <c r="C2557" s="13" t="s">
        <v>3063</v>
      </c>
      <c r="D2557" s="13" t="s">
        <v>308</v>
      </c>
      <c r="E2557" s="13" t="s">
        <v>187</v>
      </c>
      <c r="F2557" s="13" t="s">
        <v>188</v>
      </c>
      <c r="G2557" s="13" t="s">
        <v>189</v>
      </c>
      <c r="H2557" s="13" t="s">
        <v>190</v>
      </c>
      <c r="I2557" s="13">
        <v>2556</v>
      </c>
    </row>
    <row r="2558" spans="1:9" x14ac:dyDescent="0.25">
      <c r="A2558" s="13" t="str">
        <f t="shared" si="39"/>
        <v xml:space="preserve">625-F      Legend, High Build </v>
      </c>
      <c r="B2558" s="13" t="s">
        <v>3058</v>
      </c>
      <c r="C2558" s="13" t="s">
        <v>3062</v>
      </c>
      <c r="D2558" s="13" t="s">
        <v>308</v>
      </c>
      <c r="E2558" s="13" t="s">
        <v>187</v>
      </c>
      <c r="F2558" s="13" t="s">
        <v>188</v>
      </c>
      <c r="G2558" s="13" t="s">
        <v>189</v>
      </c>
      <c r="H2558" s="13" t="s">
        <v>190</v>
      </c>
      <c r="I2558" s="13">
        <v>2557</v>
      </c>
    </row>
    <row r="2559" spans="1:9" x14ac:dyDescent="0.25">
      <c r="A2559" s="13" t="str">
        <f t="shared" si="39"/>
        <v xml:space="preserve">907-625-F  Legend, Blue-ADA </v>
      </c>
      <c r="B2559" s="13" t="s">
        <v>3060</v>
      </c>
      <c r="C2559" s="13" t="s">
        <v>3063</v>
      </c>
      <c r="D2559" s="13" t="s">
        <v>230</v>
      </c>
      <c r="E2559" s="13" t="s">
        <v>187</v>
      </c>
      <c r="F2559" s="13" t="s">
        <v>188</v>
      </c>
      <c r="G2559" s="13" t="s">
        <v>189</v>
      </c>
      <c r="H2559" s="13" t="s">
        <v>190</v>
      </c>
      <c r="I2559" s="13">
        <v>2558</v>
      </c>
    </row>
    <row r="2560" spans="1:9" x14ac:dyDescent="0.25">
      <c r="A2560" s="13" t="str">
        <f t="shared" si="39"/>
        <v xml:space="preserve">907-625-G  Methyl Methacrylate Pavement Marking  </v>
      </c>
      <c r="B2560" s="13" t="s">
        <v>3064</v>
      </c>
      <c r="C2560" s="13" t="s">
        <v>3065</v>
      </c>
      <c r="D2560" s="13" t="s">
        <v>308</v>
      </c>
      <c r="E2560" s="13" t="s">
        <v>187</v>
      </c>
      <c r="F2560" s="13" t="s">
        <v>188</v>
      </c>
      <c r="G2560" s="13" t="s">
        <v>189</v>
      </c>
      <c r="H2560" s="13" t="s">
        <v>190</v>
      </c>
      <c r="I2560" s="13">
        <v>2559</v>
      </c>
    </row>
    <row r="2561" spans="1:9" x14ac:dyDescent="0.25">
      <c r="A2561" s="13" t="str">
        <f t="shared" si="39"/>
        <v xml:space="preserve">907-626-A  4" Thermoplastic Traffic Stripe, Skip White </v>
      </c>
      <c r="B2561" s="13" t="s">
        <v>3066</v>
      </c>
      <c r="C2561" s="13" t="s">
        <v>3067</v>
      </c>
      <c r="D2561" s="13" t="s">
        <v>221</v>
      </c>
      <c r="E2561" s="13" t="s">
        <v>187</v>
      </c>
      <c r="F2561" s="13" t="s">
        <v>188</v>
      </c>
      <c r="G2561" s="13" t="s">
        <v>189</v>
      </c>
      <c r="H2561" s="13" t="s">
        <v>190</v>
      </c>
      <c r="I2561" s="13">
        <v>2560</v>
      </c>
    </row>
    <row r="2562" spans="1:9" x14ac:dyDescent="0.25">
      <c r="A2562" s="13" t="str">
        <f t="shared" si="39"/>
        <v xml:space="preserve">907-626-A  4" Thermoplastic Traffic Stripe, Skip White </v>
      </c>
      <c r="B2562" s="13" t="s">
        <v>3066</v>
      </c>
      <c r="C2562" s="13" t="s">
        <v>3067</v>
      </c>
      <c r="D2562" s="13" t="s">
        <v>230</v>
      </c>
      <c r="E2562" s="13" t="s">
        <v>187</v>
      </c>
      <c r="F2562" s="13" t="s">
        <v>188</v>
      </c>
      <c r="G2562" s="13" t="s">
        <v>189</v>
      </c>
      <c r="H2562" s="13" t="s">
        <v>190</v>
      </c>
      <c r="I2562" s="13">
        <v>2561</v>
      </c>
    </row>
    <row r="2563" spans="1:9" x14ac:dyDescent="0.25">
      <c r="A2563" s="13" t="str">
        <f t="shared" si="39"/>
        <v xml:space="preserve">907-626-A  Thermoplastic Audible Traffic Stripe, Centerline Skip - Passing Zone </v>
      </c>
      <c r="B2563" s="13" t="s">
        <v>3066</v>
      </c>
      <c r="C2563" s="13" t="s">
        <v>3068</v>
      </c>
      <c r="D2563" s="13" t="s">
        <v>221</v>
      </c>
      <c r="E2563" s="13" t="s">
        <v>187</v>
      </c>
      <c r="F2563" s="13" t="s">
        <v>188</v>
      </c>
      <c r="G2563" s="13" t="s">
        <v>189</v>
      </c>
      <c r="H2563" s="13" t="s">
        <v>190</v>
      </c>
      <c r="I2563" s="13">
        <v>2562</v>
      </c>
    </row>
    <row r="2564" spans="1:9" x14ac:dyDescent="0.25">
      <c r="A2564" s="13" t="str">
        <f t="shared" ref="A2564:A2627" si="40">_xlfn.CONCAT(B2564," ", C2564)</f>
        <v xml:space="preserve">907-626-A  Thermoplastic Audible Traffic Stripe, Centerline Skip -  No-Passing Zone </v>
      </c>
      <c r="B2564" s="13" t="s">
        <v>3066</v>
      </c>
      <c r="C2564" s="13" t="s">
        <v>3069</v>
      </c>
      <c r="D2564" s="13" t="s">
        <v>221</v>
      </c>
      <c r="E2564" s="13" t="s">
        <v>187</v>
      </c>
      <c r="F2564" s="13" t="s">
        <v>188</v>
      </c>
      <c r="G2564" s="13" t="s">
        <v>189</v>
      </c>
      <c r="H2564" s="13" t="s">
        <v>190</v>
      </c>
      <c r="I2564" s="13">
        <v>2563</v>
      </c>
    </row>
    <row r="2565" spans="1:9" x14ac:dyDescent="0.25">
      <c r="A2565" s="13" t="str">
        <f t="shared" si="40"/>
        <v xml:space="preserve">907-626-A  Thermoplastic Audible Traffic Stripe, Centerline Skip - Passing Zone </v>
      </c>
      <c r="B2565" s="13" t="s">
        <v>3066</v>
      </c>
      <c r="C2565" s="13" t="s">
        <v>3068</v>
      </c>
      <c r="D2565" s="13" t="s">
        <v>230</v>
      </c>
      <c r="E2565" s="13" t="s">
        <v>187</v>
      </c>
      <c r="F2565" s="13" t="s">
        <v>188</v>
      </c>
      <c r="G2565" s="13" t="s">
        <v>189</v>
      </c>
      <c r="H2565" s="13" t="s">
        <v>190</v>
      </c>
      <c r="I2565" s="13">
        <v>2564</v>
      </c>
    </row>
    <row r="2566" spans="1:9" x14ac:dyDescent="0.25">
      <c r="A2566" s="13" t="str">
        <f t="shared" si="40"/>
        <v xml:space="preserve">907-626-A  Thermoplastic Audible Traffic Stripe, Centerline Skip -  No-Passing Zone </v>
      </c>
      <c r="B2566" s="13" t="s">
        <v>3066</v>
      </c>
      <c r="C2566" s="13" t="s">
        <v>3069</v>
      </c>
      <c r="D2566" s="13" t="s">
        <v>230</v>
      </c>
      <c r="E2566" s="13" t="s">
        <v>187</v>
      </c>
      <c r="F2566" s="13" t="s">
        <v>188</v>
      </c>
      <c r="G2566" s="13" t="s">
        <v>189</v>
      </c>
      <c r="H2566" s="13" t="s">
        <v>190</v>
      </c>
      <c r="I2566" s="13">
        <v>2565</v>
      </c>
    </row>
    <row r="2567" spans="1:9" x14ac:dyDescent="0.25">
      <c r="A2567" s="13" t="str">
        <f t="shared" si="40"/>
        <v xml:space="preserve">907-626-A  6" Thermoplastic Double Drop Traffic Stripe, Skip White </v>
      </c>
      <c r="B2567" s="13" t="s">
        <v>3066</v>
      </c>
      <c r="C2567" s="13" t="s">
        <v>3070</v>
      </c>
      <c r="D2567" s="13" t="s">
        <v>221</v>
      </c>
      <c r="E2567" s="13" t="s">
        <v>187</v>
      </c>
      <c r="F2567" s="13" t="s">
        <v>188</v>
      </c>
      <c r="G2567" s="13" t="s">
        <v>189</v>
      </c>
      <c r="H2567" s="13" t="s">
        <v>190</v>
      </c>
      <c r="I2567" s="13">
        <v>2566</v>
      </c>
    </row>
    <row r="2568" spans="1:9" x14ac:dyDescent="0.25">
      <c r="A2568" s="13" t="str">
        <f t="shared" si="40"/>
        <v xml:space="preserve">907-626-A  6" Thermoplastic Double Drop Traffic Stripe, Skip White </v>
      </c>
      <c r="B2568" s="13" t="s">
        <v>3066</v>
      </c>
      <c r="C2568" s="13" t="s">
        <v>3070</v>
      </c>
      <c r="D2568" s="13" t="s">
        <v>230</v>
      </c>
      <c r="E2568" s="13" t="s">
        <v>187</v>
      </c>
      <c r="F2568" s="13" t="s">
        <v>188</v>
      </c>
      <c r="G2568" s="13" t="s">
        <v>189</v>
      </c>
      <c r="H2568" s="13" t="s">
        <v>190</v>
      </c>
      <c r="I2568" s="13">
        <v>2567</v>
      </c>
    </row>
    <row r="2569" spans="1:9" x14ac:dyDescent="0.25">
      <c r="A2569" s="13" t="str">
        <f t="shared" si="40"/>
        <v xml:space="preserve">907-626-A  6" Thermoplastic Traffic Stripe, Skip White </v>
      </c>
      <c r="B2569" s="13" t="s">
        <v>3066</v>
      </c>
      <c r="C2569" s="13" t="s">
        <v>3071</v>
      </c>
      <c r="D2569" s="13" t="s">
        <v>230</v>
      </c>
      <c r="E2569" s="13" t="s">
        <v>187</v>
      </c>
      <c r="F2569" s="13" t="s">
        <v>188</v>
      </c>
      <c r="G2569" s="13" t="s">
        <v>189</v>
      </c>
      <c r="H2569" s="13" t="s">
        <v>190</v>
      </c>
      <c r="I2569" s="13">
        <v>2568</v>
      </c>
    </row>
    <row r="2570" spans="1:9" x14ac:dyDescent="0.25">
      <c r="A2570" s="13" t="str">
        <f t="shared" si="40"/>
        <v xml:space="preserve">907-626-A  6" Thermoplastic Traffic Stripe, Skip White </v>
      </c>
      <c r="B2570" s="13" t="s">
        <v>3066</v>
      </c>
      <c r="C2570" s="13" t="s">
        <v>3071</v>
      </c>
      <c r="D2570" s="13" t="s">
        <v>221</v>
      </c>
      <c r="E2570" s="13" t="s">
        <v>187</v>
      </c>
      <c r="F2570" s="13" t="s">
        <v>188</v>
      </c>
      <c r="G2570" s="13" t="s">
        <v>189</v>
      </c>
      <c r="H2570" s="13" t="s">
        <v>190</v>
      </c>
      <c r="I2570" s="13">
        <v>2569</v>
      </c>
    </row>
    <row r="2571" spans="1:9" x14ac:dyDescent="0.25">
      <c r="A2571" s="13" t="str">
        <f t="shared" si="40"/>
        <v xml:space="preserve">907-626-B  4" Thermoplastic Traffic Stripe, Continuous White </v>
      </c>
      <c r="B2571" s="13" t="s">
        <v>3072</v>
      </c>
      <c r="C2571" s="13" t="s">
        <v>3073</v>
      </c>
      <c r="D2571" s="13" t="s">
        <v>230</v>
      </c>
      <c r="E2571" s="13" t="s">
        <v>187</v>
      </c>
      <c r="F2571" s="13" t="s">
        <v>188</v>
      </c>
      <c r="G2571" s="13" t="s">
        <v>189</v>
      </c>
      <c r="H2571" s="13" t="s">
        <v>190</v>
      </c>
      <c r="I2571" s="13">
        <v>2570</v>
      </c>
    </row>
    <row r="2572" spans="1:9" x14ac:dyDescent="0.25">
      <c r="A2572" s="13" t="str">
        <f t="shared" si="40"/>
        <v xml:space="preserve">907-626-B  4" Thermoplastic Traffic Stripe, Continuous White </v>
      </c>
      <c r="B2572" s="13" t="s">
        <v>3072</v>
      </c>
      <c r="C2572" s="13" t="s">
        <v>3073</v>
      </c>
      <c r="D2572" s="13" t="s">
        <v>221</v>
      </c>
      <c r="E2572" s="13" t="s">
        <v>187</v>
      </c>
      <c r="F2572" s="13" t="s">
        <v>188</v>
      </c>
      <c r="G2572" s="13" t="s">
        <v>189</v>
      </c>
      <c r="H2572" s="13" t="s">
        <v>190</v>
      </c>
      <c r="I2572" s="13">
        <v>2571</v>
      </c>
    </row>
    <row r="2573" spans="1:9" x14ac:dyDescent="0.25">
      <c r="A2573" s="13" t="str">
        <f t="shared" si="40"/>
        <v xml:space="preserve">907-626-B  6" Thermoplastic Double Drop Traffic Stripe, Continuous White </v>
      </c>
      <c r="B2573" s="13" t="s">
        <v>3072</v>
      </c>
      <c r="C2573" s="13" t="s">
        <v>3074</v>
      </c>
      <c r="D2573" s="13" t="s">
        <v>230</v>
      </c>
      <c r="E2573" s="13" t="s">
        <v>187</v>
      </c>
      <c r="F2573" s="13" t="s">
        <v>188</v>
      </c>
      <c r="G2573" s="13" t="s">
        <v>189</v>
      </c>
      <c r="H2573" s="13" t="s">
        <v>190</v>
      </c>
      <c r="I2573" s="13">
        <v>2572</v>
      </c>
    </row>
    <row r="2574" spans="1:9" x14ac:dyDescent="0.25">
      <c r="A2574" s="13" t="str">
        <f t="shared" si="40"/>
        <v xml:space="preserve">907-626-B  6" Thermoplastic Double Drop Traffic Stripe, Continuous White </v>
      </c>
      <c r="B2574" s="13" t="s">
        <v>3072</v>
      </c>
      <c r="C2574" s="13" t="s">
        <v>3074</v>
      </c>
      <c r="D2574" s="13" t="s">
        <v>221</v>
      </c>
      <c r="E2574" s="13" t="s">
        <v>187</v>
      </c>
      <c r="F2574" s="13" t="s">
        <v>188</v>
      </c>
      <c r="G2574" s="13" t="s">
        <v>189</v>
      </c>
      <c r="H2574" s="13" t="s">
        <v>190</v>
      </c>
      <c r="I2574" s="13">
        <v>2573</v>
      </c>
    </row>
    <row r="2575" spans="1:9" x14ac:dyDescent="0.25">
      <c r="A2575" s="13" t="str">
        <f t="shared" si="40"/>
        <v xml:space="preserve">907-626-B  6" Thermoplastic Traffic Stripe, Continuous White </v>
      </c>
      <c r="B2575" s="13" t="s">
        <v>3072</v>
      </c>
      <c r="C2575" s="13" t="s">
        <v>3075</v>
      </c>
      <c r="D2575" s="13" t="s">
        <v>230</v>
      </c>
      <c r="E2575" s="13" t="s">
        <v>187</v>
      </c>
      <c r="F2575" s="13" t="s">
        <v>188</v>
      </c>
      <c r="G2575" s="13" t="s">
        <v>189</v>
      </c>
      <c r="H2575" s="13" t="s">
        <v>190</v>
      </c>
      <c r="I2575" s="13">
        <v>2574</v>
      </c>
    </row>
    <row r="2576" spans="1:9" x14ac:dyDescent="0.25">
      <c r="A2576" s="13" t="str">
        <f t="shared" si="40"/>
        <v xml:space="preserve">907-626-B  6" Thermoplastic Traffic Stripe, Continuous White </v>
      </c>
      <c r="B2576" s="13" t="s">
        <v>3072</v>
      </c>
      <c r="C2576" s="13" t="s">
        <v>3075</v>
      </c>
      <c r="D2576" s="13" t="s">
        <v>221</v>
      </c>
      <c r="E2576" s="13" t="s">
        <v>187</v>
      </c>
      <c r="F2576" s="13" t="s">
        <v>188</v>
      </c>
      <c r="G2576" s="13" t="s">
        <v>189</v>
      </c>
      <c r="H2576" s="13" t="s">
        <v>190</v>
      </c>
      <c r="I2576" s="13">
        <v>2575</v>
      </c>
    </row>
    <row r="2577" spans="1:9" x14ac:dyDescent="0.25">
      <c r="A2577" s="13" t="str">
        <f t="shared" si="40"/>
        <v xml:space="preserve">907-626-C  4" Thermoplastic Edge Stripe, Continuous White </v>
      </c>
      <c r="B2577" s="13" t="s">
        <v>3076</v>
      </c>
      <c r="C2577" s="13" t="s">
        <v>3077</v>
      </c>
      <c r="D2577" s="13" t="s">
        <v>221</v>
      </c>
      <c r="E2577" s="13" t="s">
        <v>187</v>
      </c>
      <c r="F2577" s="13" t="s">
        <v>188</v>
      </c>
      <c r="G2577" s="13" t="s">
        <v>189</v>
      </c>
      <c r="H2577" s="13" t="s">
        <v>190</v>
      </c>
      <c r="I2577" s="13">
        <v>2576</v>
      </c>
    </row>
    <row r="2578" spans="1:9" x14ac:dyDescent="0.25">
      <c r="A2578" s="13" t="str">
        <f t="shared" si="40"/>
        <v xml:space="preserve">907-626-C  4" Thermoplastic Edge Stripe, Continuous White </v>
      </c>
      <c r="B2578" s="13" t="s">
        <v>3076</v>
      </c>
      <c r="C2578" s="13" t="s">
        <v>3077</v>
      </c>
      <c r="D2578" s="13" t="s">
        <v>230</v>
      </c>
      <c r="E2578" s="13" t="s">
        <v>187</v>
      </c>
      <c r="F2578" s="13" t="s">
        <v>188</v>
      </c>
      <c r="G2578" s="13" t="s">
        <v>189</v>
      </c>
      <c r="H2578" s="13" t="s">
        <v>190</v>
      </c>
      <c r="I2578" s="13">
        <v>2577</v>
      </c>
    </row>
    <row r="2579" spans="1:9" x14ac:dyDescent="0.25">
      <c r="A2579" s="13" t="str">
        <f t="shared" si="40"/>
        <v xml:space="preserve">907-626-C  Thermoplastic Audible Edge Stripe </v>
      </c>
      <c r="B2579" s="13" t="s">
        <v>3076</v>
      </c>
      <c r="C2579" s="13" t="s">
        <v>3078</v>
      </c>
      <c r="D2579" s="13" t="s">
        <v>221</v>
      </c>
      <c r="E2579" s="13" t="s">
        <v>187</v>
      </c>
      <c r="F2579" s="13" t="s">
        <v>188</v>
      </c>
      <c r="G2579" s="13" t="s">
        <v>189</v>
      </c>
      <c r="H2579" s="13" t="s">
        <v>190</v>
      </c>
      <c r="I2579" s="13">
        <v>2578</v>
      </c>
    </row>
    <row r="2580" spans="1:9" x14ac:dyDescent="0.25">
      <c r="A2580" s="13" t="str">
        <f t="shared" si="40"/>
        <v xml:space="preserve">907-626-C  Thermoplastic Audible Edge Stripe </v>
      </c>
      <c r="B2580" s="13" t="s">
        <v>3076</v>
      </c>
      <c r="C2580" s="13" t="s">
        <v>3078</v>
      </c>
      <c r="D2580" s="13" t="s">
        <v>230</v>
      </c>
      <c r="E2580" s="13" t="s">
        <v>187</v>
      </c>
      <c r="F2580" s="13" t="s">
        <v>188</v>
      </c>
      <c r="G2580" s="13" t="s">
        <v>189</v>
      </c>
      <c r="H2580" s="13" t="s">
        <v>190</v>
      </c>
      <c r="I2580" s="13">
        <v>2579</v>
      </c>
    </row>
    <row r="2581" spans="1:9" x14ac:dyDescent="0.25">
      <c r="A2581" s="13" t="str">
        <f t="shared" si="40"/>
        <v xml:space="preserve">907-626-C  Thermoplastic  Audible Bump Edge Stripe </v>
      </c>
      <c r="B2581" s="13" t="s">
        <v>3076</v>
      </c>
      <c r="C2581" s="13" t="s">
        <v>3079</v>
      </c>
      <c r="D2581" s="13" t="s">
        <v>230</v>
      </c>
      <c r="E2581" s="13" t="s">
        <v>187</v>
      </c>
      <c r="F2581" s="13" t="s">
        <v>188</v>
      </c>
      <c r="G2581" s="13" t="s">
        <v>189</v>
      </c>
      <c r="H2581" s="13" t="s">
        <v>190</v>
      </c>
      <c r="I2581" s="13">
        <v>2580</v>
      </c>
    </row>
    <row r="2582" spans="1:9" x14ac:dyDescent="0.25">
      <c r="A2582" s="13" t="str">
        <f t="shared" si="40"/>
        <v xml:space="preserve">907-626-C  Thermoplastic Audible Bump Edge Stripe </v>
      </c>
      <c r="B2582" s="13" t="s">
        <v>3076</v>
      </c>
      <c r="C2582" s="13" t="s">
        <v>3080</v>
      </c>
      <c r="D2582" s="13" t="s">
        <v>221</v>
      </c>
      <c r="E2582" s="13" t="s">
        <v>187</v>
      </c>
      <c r="F2582" s="13" t="s">
        <v>188</v>
      </c>
      <c r="G2582" s="13" t="s">
        <v>189</v>
      </c>
      <c r="H2582" s="13" t="s">
        <v>190</v>
      </c>
      <c r="I2582" s="13">
        <v>2581</v>
      </c>
    </row>
    <row r="2583" spans="1:9" x14ac:dyDescent="0.25">
      <c r="A2583" s="13" t="str">
        <f t="shared" si="40"/>
        <v xml:space="preserve">907-626-C  6" Thermoplastic Double Drop Edge Stripe, Continuous White </v>
      </c>
      <c r="B2583" s="13" t="s">
        <v>3076</v>
      </c>
      <c r="C2583" s="13" t="s">
        <v>3081</v>
      </c>
      <c r="D2583" s="13" t="s">
        <v>230</v>
      </c>
      <c r="E2583" s="13" t="s">
        <v>187</v>
      </c>
      <c r="F2583" s="13" t="s">
        <v>188</v>
      </c>
      <c r="G2583" s="13" t="s">
        <v>189</v>
      </c>
      <c r="H2583" s="13" t="s">
        <v>190</v>
      </c>
      <c r="I2583" s="13">
        <v>2582</v>
      </c>
    </row>
    <row r="2584" spans="1:9" x14ac:dyDescent="0.25">
      <c r="A2584" s="13" t="str">
        <f t="shared" si="40"/>
        <v xml:space="preserve">907-626-C  6" Thermoplastic Double Drop Edge Stripe, Continuous White </v>
      </c>
      <c r="B2584" s="13" t="s">
        <v>3076</v>
      </c>
      <c r="C2584" s="13" t="s">
        <v>3081</v>
      </c>
      <c r="D2584" s="13" t="s">
        <v>221</v>
      </c>
      <c r="E2584" s="13" t="s">
        <v>187</v>
      </c>
      <c r="F2584" s="13" t="s">
        <v>188</v>
      </c>
      <c r="G2584" s="13" t="s">
        <v>189</v>
      </c>
      <c r="H2584" s="13" t="s">
        <v>190</v>
      </c>
      <c r="I2584" s="13">
        <v>2583</v>
      </c>
    </row>
    <row r="2585" spans="1:9" x14ac:dyDescent="0.25">
      <c r="A2585" s="13" t="str">
        <f t="shared" si="40"/>
        <v xml:space="preserve">907-626-C  6" Thermoplastic Edge Stripe, Continuous White </v>
      </c>
      <c r="B2585" s="13" t="s">
        <v>3076</v>
      </c>
      <c r="C2585" s="13" t="s">
        <v>3082</v>
      </c>
      <c r="D2585" s="13" t="s">
        <v>230</v>
      </c>
      <c r="E2585" s="13" t="s">
        <v>187</v>
      </c>
      <c r="F2585" s="13" t="s">
        <v>188</v>
      </c>
      <c r="G2585" s="13" t="s">
        <v>189</v>
      </c>
      <c r="H2585" s="13" t="s">
        <v>190</v>
      </c>
      <c r="I2585" s="13">
        <v>2584</v>
      </c>
    </row>
    <row r="2586" spans="1:9" x14ac:dyDescent="0.25">
      <c r="A2586" s="13" t="str">
        <f t="shared" si="40"/>
        <v xml:space="preserve">907-626-C  6" Thermoplastic Edge Stripe, Continuous White </v>
      </c>
      <c r="B2586" s="13" t="s">
        <v>3076</v>
      </c>
      <c r="C2586" s="13" t="s">
        <v>3082</v>
      </c>
      <c r="D2586" s="13" t="s">
        <v>221</v>
      </c>
      <c r="E2586" s="13" t="s">
        <v>187</v>
      </c>
      <c r="F2586" s="13" t="s">
        <v>188</v>
      </c>
      <c r="G2586" s="13" t="s">
        <v>189</v>
      </c>
      <c r="H2586" s="13" t="s">
        <v>190</v>
      </c>
      <c r="I2586" s="13">
        <v>2585</v>
      </c>
    </row>
    <row r="2587" spans="1:9" x14ac:dyDescent="0.25">
      <c r="A2587" s="13" t="str">
        <f t="shared" si="40"/>
        <v xml:space="preserve">907-626-D  4" Thermoplastic Traffic Stripe, Skip Yellow </v>
      </c>
      <c r="B2587" s="13" t="s">
        <v>3083</v>
      </c>
      <c r="C2587" s="13" t="s">
        <v>3084</v>
      </c>
      <c r="D2587" s="13" t="s">
        <v>230</v>
      </c>
      <c r="E2587" s="13" t="s">
        <v>187</v>
      </c>
      <c r="F2587" s="13" t="s">
        <v>188</v>
      </c>
      <c r="G2587" s="13" t="s">
        <v>189</v>
      </c>
      <c r="H2587" s="13" t="s">
        <v>190</v>
      </c>
      <c r="I2587" s="13">
        <v>2586</v>
      </c>
    </row>
    <row r="2588" spans="1:9" x14ac:dyDescent="0.25">
      <c r="A2588" s="13" t="str">
        <f t="shared" si="40"/>
        <v xml:space="preserve">907-626-D  4" Thermoplastic Traffic Stripe, Skip Yellow </v>
      </c>
      <c r="B2588" s="13" t="s">
        <v>3083</v>
      </c>
      <c r="C2588" s="13" t="s">
        <v>3084</v>
      </c>
      <c r="D2588" s="13" t="s">
        <v>221</v>
      </c>
      <c r="E2588" s="13" t="s">
        <v>187</v>
      </c>
      <c r="F2588" s="13" t="s">
        <v>188</v>
      </c>
      <c r="G2588" s="13" t="s">
        <v>189</v>
      </c>
      <c r="H2588" s="13" t="s">
        <v>190</v>
      </c>
      <c r="I2588" s="13">
        <v>2587</v>
      </c>
    </row>
    <row r="2589" spans="1:9" x14ac:dyDescent="0.25">
      <c r="A2589" s="13" t="str">
        <f t="shared" si="40"/>
        <v xml:space="preserve">907-626-D  6" Thermoplastic Double Drop Traffic Stripe, Skip Yellow </v>
      </c>
      <c r="B2589" s="13" t="s">
        <v>3083</v>
      </c>
      <c r="C2589" s="13" t="s">
        <v>3085</v>
      </c>
      <c r="D2589" s="13" t="s">
        <v>221</v>
      </c>
      <c r="E2589" s="13" t="s">
        <v>187</v>
      </c>
      <c r="F2589" s="13" t="s">
        <v>188</v>
      </c>
      <c r="G2589" s="13" t="s">
        <v>189</v>
      </c>
      <c r="H2589" s="13" t="s">
        <v>190</v>
      </c>
      <c r="I2589" s="13">
        <v>2588</v>
      </c>
    </row>
    <row r="2590" spans="1:9" x14ac:dyDescent="0.25">
      <c r="A2590" s="13" t="str">
        <f t="shared" si="40"/>
        <v xml:space="preserve">907-626-D  6" Thermoplastic Double Drop Traffic Stripe, Skip Yellow </v>
      </c>
      <c r="B2590" s="13" t="s">
        <v>3083</v>
      </c>
      <c r="C2590" s="13" t="s">
        <v>3085</v>
      </c>
      <c r="D2590" s="13" t="s">
        <v>230</v>
      </c>
      <c r="E2590" s="13" t="s">
        <v>187</v>
      </c>
      <c r="F2590" s="13" t="s">
        <v>188</v>
      </c>
      <c r="G2590" s="13" t="s">
        <v>189</v>
      </c>
      <c r="H2590" s="13" t="s">
        <v>190</v>
      </c>
      <c r="I2590" s="13">
        <v>2589</v>
      </c>
    </row>
    <row r="2591" spans="1:9" x14ac:dyDescent="0.25">
      <c r="A2591" s="13" t="str">
        <f t="shared" si="40"/>
        <v xml:space="preserve">907-626-D  6" Thermoplastic Traffic Stripe, Skip Yellow </v>
      </c>
      <c r="B2591" s="13" t="s">
        <v>3083</v>
      </c>
      <c r="C2591" s="13" t="s">
        <v>3086</v>
      </c>
      <c r="D2591" s="13" t="s">
        <v>221</v>
      </c>
      <c r="E2591" s="13" t="s">
        <v>187</v>
      </c>
      <c r="F2591" s="13" t="s">
        <v>188</v>
      </c>
      <c r="G2591" s="13" t="s">
        <v>189</v>
      </c>
      <c r="H2591" s="13" t="s">
        <v>190</v>
      </c>
      <c r="I2591" s="13">
        <v>2590</v>
      </c>
    </row>
    <row r="2592" spans="1:9" x14ac:dyDescent="0.25">
      <c r="A2592" s="13" t="str">
        <f t="shared" si="40"/>
        <v xml:space="preserve">907-626-D  6" Thermoplastic Traffic Stripe, Skip Yellow </v>
      </c>
      <c r="B2592" s="13" t="s">
        <v>3083</v>
      </c>
      <c r="C2592" s="13" t="s">
        <v>3086</v>
      </c>
      <c r="D2592" s="13" t="s">
        <v>230</v>
      </c>
      <c r="E2592" s="13" t="s">
        <v>187</v>
      </c>
      <c r="F2592" s="13" t="s">
        <v>188</v>
      </c>
      <c r="G2592" s="13" t="s">
        <v>189</v>
      </c>
      <c r="H2592" s="13" t="s">
        <v>190</v>
      </c>
      <c r="I2592" s="13">
        <v>2591</v>
      </c>
    </row>
    <row r="2593" spans="1:9" x14ac:dyDescent="0.25">
      <c r="A2593" s="13" t="str">
        <f t="shared" si="40"/>
        <v xml:space="preserve">907-626-E  4" Thermoplastic Traffic Stripe, Continuous Yellow </v>
      </c>
      <c r="B2593" s="13" t="s">
        <v>3087</v>
      </c>
      <c r="C2593" s="13" t="s">
        <v>3088</v>
      </c>
      <c r="D2593" s="13" t="s">
        <v>230</v>
      </c>
      <c r="E2593" s="13" t="s">
        <v>187</v>
      </c>
      <c r="F2593" s="13" t="s">
        <v>188</v>
      </c>
      <c r="G2593" s="13" t="s">
        <v>189</v>
      </c>
      <c r="H2593" s="13" t="s">
        <v>190</v>
      </c>
      <c r="I2593" s="13">
        <v>2592</v>
      </c>
    </row>
    <row r="2594" spans="1:9" x14ac:dyDescent="0.25">
      <c r="A2594" s="13" t="str">
        <f t="shared" si="40"/>
        <v xml:space="preserve">907-626-E  4" Thermoplastic Traffic Stripe, Continuous Yellow </v>
      </c>
      <c r="B2594" s="13" t="s">
        <v>3087</v>
      </c>
      <c r="C2594" s="13" t="s">
        <v>3088</v>
      </c>
      <c r="D2594" s="13" t="s">
        <v>221</v>
      </c>
      <c r="E2594" s="13" t="s">
        <v>187</v>
      </c>
      <c r="F2594" s="13" t="s">
        <v>188</v>
      </c>
      <c r="G2594" s="13" t="s">
        <v>189</v>
      </c>
      <c r="H2594" s="13" t="s">
        <v>190</v>
      </c>
      <c r="I2594" s="13">
        <v>2593</v>
      </c>
    </row>
    <row r="2595" spans="1:9" x14ac:dyDescent="0.25">
      <c r="A2595" s="13" t="str">
        <f t="shared" si="40"/>
        <v xml:space="preserve">907-626-E  6" Thermoplastic Double Drop Traffic Stripe, Continuous Yellow </v>
      </c>
      <c r="B2595" s="13" t="s">
        <v>3087</v>
      </c>
      <c r="C2595" s="13" t="s">
        <v>3089</v>
      </c>
      <c r="D2595" s="13" t="s">
        <v>221</v>
      </c>
      <c r="E2595" s="13" t="s">
        <v>187</v>
      </c>
      <c r="F2595" s="13" t="s">
        <v>188</v>
      </c>
      <c r="G2595" s="13" t="s">
        <v>189</v>
      </c>
      <c r="H2595" s="13" t="s">
        <v>190</v>
      </c>
      <c r="I2595" s="13">
        <v>2594</v>
      </c>
    </row>
    <row r="2596" spans="1:9" x14ac:dyDescent="0.25">
      <c r="A2596" s="13" t="str">
        <f t="shared" si="40"/>
        <v xml:space="preserve">907-626-E  6" Thermoplastic Double Drop Traffic Stripe, Continuous Yellow </v>
      </c>
      <c r="B2596" s="13" t="s">
        <v>3087</v>
      </c>
      <c r="C2596" s="13" t="s">
        <v>3089</v>
      </c>
      <c r="D2596" s="13" t="s">
        <v>230</v>
      </c>
      <c r="E2596" s="13" t="s">
        <v>187</v>
      </c>
      <c r="F2596" s="13" t="s">
        <v>188</v>
      </c>
      <c r="G2596" s="13" t="s">
        <v>189</v>
      </c>
      <c r="H2596" s="13" t="s">
        <v>190</v>
      </c>
      <c r="I2596" s="13">
        <v>2595</v>
      </c>
    </row>
    <row r="2597" spans="1:9" x14ac:dyDescent="0.25">
      <c r="A2597" s="13" t="str">
        <f t="shared" si="40"/>
        <v xml:space="preserve">907-626-E  6" Thermoplastic Traffic Stripe, Continuous Yellow </v>
      </c>
      <c r="B2597" s="13" t="s">
        <v>3087</v>
      </c>
      <c r="C2597" s="13" t="s">
        <v>3090</v>
      </c>
      <c r="D2597" s="13" t="s">
        <v>221</v>
      </c>
      <c r="E2597" s="13" t="s">
        <v>187</v>
      </c>
      <c r="F2597" s="13" t="s">
        <v>188</v>
      </c>
      <c r="G2597" s="13" t="s">
        <v>189</v>
      </c>
      <c r="H2597" s="13" t="s">
        <v>190</v>
      </c>
      <c r="I2597" s="13">
        <v>2596</v>
      </c>
    </row>
    <row r="2598" spans="1:9" x14ac:dyDescent="0.25">
      <c r="A2598" s="13" t="str">
        <f t="shared" si="40"/>
        <v xml:space="preserve">907-626-E  6" Thermoplastic Traffic Stripe, Continuous Yellow </v>
      </c>
      <c r="B2598" s="13" t="s">
        <v>3087</v>
      </c>
      <c r="C2598" s="13" t="s">
        <v>3090</v>
      </c>
      <c r="D2598" s="13" t="s">
        <v>230</v>
      </c>
      <c r="E2598" s="13" t="s">
        <v>187</v>
      </c>
      <c r="F2598" s="13" t="s">
        <v>188</v>
      </c>
      <c r="G2598" s="13" t="s">
        <v>189</v>
      </c>
      <c r="H2598" s="13" t="s">
        <v>190</v>
      </c>
      <c r="I2598" s="13">
        <v>2597</v>
      </c>
    </row>
    <row r="2599" spans="1:9" x14ac:dyDescent="0.25">
      <c r="A2599" s="13" t="str">
        <f t="shared" si="40"/>
        <v xml:space="preserve">907-626-F  4" Thermoplastic Edge Stripe, Continuous Yellow </v>
      </c>
      <c r="B2599" s="13" t="s">
        <v>3091</v>
      </c>
      <c r="C2599" s="13" t="s">
        <v>3092</v>
      </c>
      <c r="D2599" s="13" t="s">
        <v>230</v>
      </c>
      <c r="E2599" s="13" t="s">
        <v>187</v>
      </c>
      <c r="F2599" s="13" t="s">
        <v>188</v>
      </c>
      <c r="G2599" s="13" t="s">
        <v>189</v>
      </c>
      <c r="H2599" s="13" t="s">
        <v>190</v>
      </c>
      <c r="I2599" s="13">
        <v>2598</v>
      </c>
    </row>
    <row r="2600" spans="1:9" x14ac:dyDescent="0.25">
      <c r="A2600" s="13" t="str">
        <f t="shared" si="40"/>
        <v xml:space="preserve">907-626-F  4" Thermoplastic Edge Stripe, Continuous Yellow </v>
      </c>
      <c r="B2600" s="13" t="s">
        <v>3091</v>
      </c>
      <c r="C2600" s="13" t="s">
        <v>3092</v>
      </c>
      <c r="D2600" s="13" t="s">
        <v>221</v>
      </c>
      <c r="E2600" s="13" t="s">
        <v>187</v>
      </c>
      <c r="F2600" s="13" t="s">
        <v>188</v>
      </c>
      <c r="G2600" s="13" t="s">
        <v>189</v>
      </c>
      <c r="H2600" s="13" t="s">
        <v>190</v>
      </c>
      <c r="I2600" s="13">
        <v>2599</v>
      </c>
    </row>
    <row r="2601" spans="1:9" x14ac:dyDescent="0.25">
      <c r="A2601" s="13" t="str">
        <f t="shared" si="40"/>
        <v xml:space="preserve">907-626-F  6" Thermoplastic Double Drop Edge Stripe, Continuous Yellow </v>
      </c>
      <c r="B2601" s="13" t="s">
        <v>3091</v>
      </c>
      <c r="C2601" s="13" t="s">
        <v>3093</v>
      </c>
      <c r="D2601" s="13" t="s">
        <v>221</v>
      </c>
      <c r="E2601" s="13" t="s">
        <v>187</v>
      </c>
      <c r="F2601" s="13" t="s">
        <v>188</v>
      </c>
      <c r="G2601" s="13" t="s">
        <v>189</v>
      </c>
      <c r="H2601" s="13" t="s">
        <v>190</v>
      </c>
      <c r="I2601" s="13">
        <v>2600</v>
      </c>
    </row>
    <row r="2602" spans="1:9" x14ac:dyDescent="0.25">
      <c r="A2602" s="13" t="str">
        <f t="shared" si="40"/>
        <v xml:space="preserve">907-626-F  6" Thermoplastic Double Drop Edge Stripe, Continuous Yellow </v>
      </c>
      <c r="B2602" s="13" t="s">
        <v>3091</v>
      </c>
      <c r="C2602" s="13" t="s">
        <v>3093</v>
      </c>
      <c r="D2602" s="13" t="s">
        <v>230</v>
      </c>
      <c r="E2602" s="13" t="s">
        <v>187</v>
      </c>
      <c r="F2602" s="13" t="s">
        <v>188</v>
      </c>
      <c r="G2602" s="13" t="s">
        <v>189</v>
      </c>
      <c r="H2602" s="13" t="s">
        <v>190</v>
      </c>
      <c r="I2602" s="13">
        <v>2601</v>
      </c>
    </row>
    <row r="2603" spans="1:9" x14ac:dyDescent="0.25">
      <c r="A2603" s="13" t="str">
        <f t="shared" si="40"/>
        <v xml:space="preserve">907-626-F  6" Thermoplastic Edge Stripe, Continuous Yellow </v>
      </c>
      <c r="B2603" s="13" t="s">
        <v>3091</v>
      </c>
      <c r="C2603" s="13" t="s">
        <v>3094</v>
      </c>
      <c r="D2603" s="13" t="s">
        <v>221</v>
      </c>
      <c r="E2603" s="13" t="s">
        <v>187</v>
      </c>
      <c r="F2603" s="13" t="s">
        <v>188</v>
      </c>
      <c r="G2603" s="13" t="s">
        <v>189</v>
      </c>
      <c r="H2603" s="13" t="s">
        <v>190</v>
      </c>
      <c r="I2603" s="13">
        <v>2602</v>
      </c>
    </row>
    <row r="2604" spans="1:9" x14ac:dyDescent="0.25">
      <c r="A2604" s="13" t="str">
        <f t="shared" si="40"/>
        <v xml:space="preserve">907-626-F  6" Thermoplastic Edge Stripe, Continuous Yellow </v>
      </c>
      <c r="B2604" s="13" t="s">
        <v>3091</v>
      </c>
      <c r="C2604" s="13" t="s">
        <v>3094</v>
      </c>
      <c r="D2604" s="13" t="s">
        <v>230</v>
      </c>
      <c r="E2604" s="13" t="s">
        <v>187</v>
      </c>
      <c r="F2604" s="13" t="s">
        <v>188</v>
      </c>
      <c r="G2604" s="13" t="s">
        <v>189</v>
      </c>
      <c r="H2604" s="13" t="s">
        <v>190</v>
      </c>
      <c r="I2604" s="13">
        <v>2603</v>
      </c>
    </row>
    <row r="2605" spans="1:9" x14ac:dyDescent="0.25">
      <c r="A2605" s="13" t="str">
        <f t="shared" si="40"/>
        <v xml:space="preserve">907-626-G  Thermoplastic Detail Stripe, White, 4" Equivalent Length </v>
      </c>
      <c r="B2605" s="13" t="s">
        <v>3095</v>
      </c>
      <c r="C2605" s="13" t="s">
        <v>3096</v>
      </c>
      <c r="D2605" s="13" t="s">
        <v>230</v>
      </c>
      <c r="E2605" s="13" t="s">
        <v>187</v>
      </c>
      <c r="F2605" s="13" t="s">
        <v>188</v>
      </c>
      <c r="G2605" s="13" t="s">
        <v>189</v>
      </c>
      <c r="H2605" s="13" t="s">
        <v>190</v>
      </c>
      <c r="I2605" s="13">
        <v>2604</v>
      </c>
    </row>
    <row r="2606" spans="1:9" x14ac:dyDescent="0.25">
      <c r="A2606" s="13" t="str">
        <f t="shared" si="40"/>
        <v xml:space="preserve">907-626-G  Thermoplastic Detail Stripe, Yellow, 4" Equivalent Length </v>
      </c>
      <c r="B2606" s="13" t="s">
        <v>3095</v>
      </c>
      <c r="C2606" s="13" t="s">
        <v>3097</v>
      </c>
      <c r="D2606" s="13" t="s">
        <v>230</v>
      </c>
      <c r="E2606" s="13" t="s">
        <v>187</v>
      </c>
      <c r="F2606" s="13" t="s">
        <v>188</v>
      </c>
      <c r="G2606" s="13" t="s">
        <v>189</v>
      </c>
      <c r="H2606" s="13" t="s">
        <v>190</v>
      </c>
      <c r="I2606" s="13">
        <v>2605</v>
      </c>
    </row>
    <row r="2607" spans="1:9" x14ac:dyDescent="0.25">
      <c r="A2607" s="13" t="str">
        <f t="shared" si="40"/>
        <v xml:space="preserve">907-626-G  Thermoplastic Detail Stripe, Blue-ADA </v>
      </c>
      <c r="B2607" s="13" t="s">
        <v>3095</v>
      </c>
      <c r="C2607" s="13" t="s">
        <v>3098</v>
      </c>
      <c r="D2607" s="13" t="s">
        <v>230</v>
      </c>
      <c r="E2607" s="13" t="s">
        <v>187</v>
      </c>
      <c r="F2607" s="13" t="s">
        <v>188</v>
      </c>
      <c r="G2607" s="13" t="s">
        <v>189</v>
      </c>
      <c r="H2607" s="13" t="s">
        <v>190</v>
      </c>
      <c r="I2607" s="13">
        <v>2606</v>
      </c>
    </row>
    <row r="2608" spans="1:9" x14ac:dyDescent="0.25">
      <c r="A2608" s="13" t="str">
        <f t="shared" si="40"/>
        <v xml:space="preserve">907-626-G  Thermoplastic Detail Stripe, White </v>
      </c>
      <c r="B2608" s="13" t="s">
        <v>3095</v>
      </c>
      <c r="C2608" s="13" t="s">
        <v>3099</v>
      </c>
      <c r="D2608" s="13" t="s">
        <v>230</v>
      </c>
      <c r="E2608" s="13" t="s">
        <v>187</v>
      </c>
      <c r="F2608" s="13" t="s">
        <v>188</v>
      </c>
      <c r="G2608" s="13" t="s">
        <v>189</v>
      </c>
      <c r="H2608" s="13" t="s">
        <v>190</v>
      </c>
      <c r="I2608" s="13">
        <v>2607</v>
      </c>
    </row>
    <row r="2609" spans="1:9" x14ac:dyDescent="0.25">
      <c r="A2609" s="13" t="str">
        <f t="shared" si="40"/>
        <v xml:space="preserve">907-626-G  Thermoplastic Detail Stripe, Yellow </v>
      </c>
      <c r="B2609" s="13" t="s">
        <v>3095</v>
      </c>
      <c r="C2609" s="13" t="s">
        <v>3100</v>
      </c>
      <c r="D2609" s="13" t="s">
        <v>230</v>
      </c>
      <c r="E2609" s="13" t="s">
        <v>187</v>
      </c>
      <c r="F2609" s="13" t="s">
        <v>188</v>
      </c>
      <c r="G2609" s="13" t="s">
        <v>189</v>
      </c>
      <c r="H2609" s="13" t="s">
        <v>190</v>
      </c>
      <c r="I2609" s="13">
        <v>2608</v>
      </c>
    </row>
    <row r="2610" spans="1:9" x14ac:dyDescent="0.25">
      <c r="A2610" s="13" t="str">
        <f t="shared" si="40"/>
        <v xml:space="preserve">907-626-G  Thermoplastic Double Drop Detail Stripe, White </v>
      </c>
      <c r="B2610" s="13" t="s">
        <v>3095</v>
      </c>
      <c r="C2610" s="13" t="s">
        <v>3101</v>
      </c>
      <c r="D2610" s="13" t="s">
        <v>230</v>
      </c>
      <c r="E2610" s="13" t="s">
        <v>187</v>
      </c>
      <c r="F2610" s="13" t="s">
        <v>188</v>
      </c>
      <c r="G2610" s="13" t="s">
        <v>189</v>
      </c>
      <c r="H2610" s="13" t="s">
        <v>190</v>
      </c>
      <c r="I2610" s="13">
        <v>2609</v>
      </c>
    </row>
    <row r="2611" spans="1:9" x14ac:dyDescent="0.25">
      <c r="A2611" s="13" t="str">
        <f t="shared" si="40"/>
        <v xml:space="preserve">907-626-G  Thermoplastic Double Drop Detail Stripe, Yellow </v>
      </c>
      <c r="B2611" s="13" t="s">
        <v>3095</v>
      </c>
      <c r="C2611" s="13" t="s">
        <v>3102</v>
      </c>
      <c r="D2611" s="13" t="s">
        <v>230</v>
      </c>
      <c r="E2611" s="13" t="s">
        <v>187</v>
      </c>
      <c r="F2611" s="13" t="s">
        <v>188</v>
      </c>
      <c r="G2611" s="13" t="s">
        <v>189</v>
      </c>
      <c r="H2611" s="13" t="s">
        <v>190</v>
      </c>
      <c r="I2611" s="13">
        <v>2610</v>
      </c>
    </row>
    <row r="2612" spans="1:9" x14ac:dyDescent="0.25">
      <c r="A2612" s="13" t="str">
        <f t="shared" si="40"/>
        <v xml:space="preserve">907-626-H  Thermoplastic Legend, Blue-ADA Handicap Symbol </v>
      </c>
      <c r="B2612" s="13" t="s">
        <v>3103</v>
      </c>
      <c r="C2612" s="13" t="s">
        <v>3104</v>
      </c>
      <c r="D2612" s="13" t="s">
        <v>207</v>
      </c>
      <c r="E2612" s="13" t="s">
        <v>187</v>
      </c>
      <c r="F2612" s="13" t="s">
        <v>188</v>
      </c>
      <c r="G2612" s="13" t="s">
        <v>189</v>
      </c>
      <c r="H2612" s="13" t="s">
        <v>190</v>
      </c>
      <c r="I2612" s="13">
        <v>2611</v>
      </c>
    </row>
    <row r="2613" spans="1:9" x14ac:dyDescent="0.25">
      <c r="A2613" s="13" t="str">
        <f t="shared" si="40"/>
        <v xml:space="preserve">907-626-H  Thermoplastic Legend, Interstate Shield </v>
      </c>
      <c r="B2613" s="13" t="s">
        <v>3103</v>
      </c>
      <c r="C2613" s="13" t="s">
        <v>3105</v>
      </c>
      <c r="D2613" s="13" t="s">
        <v>207</v>
      </c>
      <c r="E2613" s="13" t="s">
        <v>187</v>
      </c>
      <c r="F2613" s="13" t="s">
        <v>188</v>
      </c>
      <c r="G2613" s="13" t="s">
        <v>189</v>
      </c>
      <c r="H2613" s="13" t="s">
        <v>190</v>
      </c>
      <c r="I2613" s="13">
        <v>2612</v>
      </c>
    </row>
    <row r="2614" spans="1:9" x14ac:dyDescent="0.25">
      <c r="A2614" s="13" t="str">
        <f t="shared" si="40"/>
        <v xml:space="preserve">907-626-H  Thermoplastic Legend, Route Marker </v>
      </c>
      <c r="B2614" s="13" t="s">
        <v>3103</v>
      </c>
      <c r="C2614" s="13" t="s">
        <v>3106</v>
      </c>
      <c r="D2614" s="13" t="s">
        <v>207</v>
      </c>
      <c r="E2614" s="13" t="s">
        <v>187</v>
      </c>
      <c r="F2614" s="13" t="s">
        <v>188</v>
      </c>
      <c r="G2614" s="13" t="s">
        <v>189</v>
      </c>
      <c r="H2614" s="13" t="s">
        <v>190</v>
      </c>
      <c r="I2614" s="13">
        <v>2613</v>
      </c>
    </row>
    <row r="2615" spans="1:9" x14ac:dyDescent="0.25">
      <c r="A2615" s="13" t="str">
        <f t="shared" si="40"/>
        <v xml:space="preserve">907-626-H  Thermoplastic Legend, White, 4" Equivalent Length </v>
      </c>
      <c r="B2615" s="13" t="s">
        <v>3103</v>
      </c>
      <c r="C2615" s="13" t="s">
        <v>3107</v>
      </c>
      <c r="D2615" s="13" t="s">
        <v>230</v>
      </c>
      <c r="E2615" s="13" t="s">
        <v>187</v>
      </c>
      <c r="F2615" s="13" t="s">
        <v>188</v>
      </c>
      <c r="G2615" s="13" t="s">
        <v>189</v>
      </c>
      <c r="H2615" s="13" t="s">
        <v>190</v>
      </c>
      <c r="I2615" s="13">
        <v>2614</v>
      </c>
    </row>
    <row r="2616" spans="1:9" x14ac:dyDescent="0.25">
      <c r="A2616" s="13" t="str">
        <f t="shared" si="40"/>
        <v xml:space="preserve">907-626-H  Thermoplastic Legend, White, 4" Equivalent Length </v>
      </c>
      <c r="B2616" s="13" t="s">
        <v>3103</v>
      </c>
      <c r="C2616" s="13" t="s">
        <v>3107</v>
      </c>
      <c r="D2616" s="13" t="s">
        <v>308</v>
      </c>
      <c r="E2616" s="13" t="s">
        <v>187</v>
      </c>
      <c r="F2616" s="13" t="s">
        <v>188</v>
      </c>
      <c r="G2616" s="13" t="s">
        <v>189</v>
      </c>
      <c r="H2616" s="13" t="s">
        <v>190</v>
      </c>
      <c r="I2616" s="13">
        <v>2615</v>
      </c>
    </row>
    <row r="2617" spans="1:9" x14ac:dyDescent="0.25">
      <c r="A2617" s="13" t="str">
        <f t="shared" si="40"/>
        <v xml:space="preserve">907-626-H  Thermoplastic Double Drop Legend, White </v>
      </c>
      <c r="B2617" s="13" t="s">
        <v>3103</v>
      </c>
      <c r="C2617" s="13" t="s">
        <v>3108</v>
      </c>
      <c r="D2617" s="13" t="s">
        <v>308</v>
      </c>
      <c r="E2617" s="13" t="s">
        <v>187</v>
      </c>
      <c r="F2617" s="13" t="s">
        <v>188</v>
      </c>
      <c r="G2617" s="13" t="s">
        <v>189</v>
      </c>
      <c r="H2617" s="13" t="s">
        <v>190</v>
      </c>
      <c r="I2617" s="13">
        <v>2616</v>
      </c>
    </row>
    <row r="2618" spans="1:9" x14ac:dyDescent="0.25">
      <c r="A2618" s="13" t="str">
        <f t="shared" si="40"/>
        <v xml:space="preserve">907-626-H  Thermoplastic Double Drop Legend, White </v>
      </c>
      <c r="B2618" s="13" t="s">
        <v>3103</v>
      </c>
      <c r="C2618" s="13" t="s">
        <v>3108</v>
      </c>
      <c r="D2618" s="13" t="s">
        <v>230</v>
      </c>
      <c r="E2618" s="13" t="s">
        <v>187</v>
      </c>
      <c r="F2618" s="13" t="s">
        <v>188</v>
      </c>
      <c r="G2618" s="13" t="s">
        <v>189</v>
      </c>
      <c r="H2618" s="13" t="s">
        <v>190</v>
      </c>
      <c r="I2618" s="13">
        <v>2617</v>
      </c>
    </row>
    <row r="2619" spans="1:9" x14ac:dyDescent="0.25">
      <c r="A2619" s="13" t="str">
        <f t="shared" si="40"/>
        <v xml:space="preserve">907-626-H  Thermoplastic Legend, Blue-ADA </v>
      </c>
      <c r="B2619" s="13" t="s">
        <v>3103</v>
      </c>
      <c r="C2619" s="13" t="s">
        <v>3109</v>
      </c>
      <c r="D2619" s="13" t="s">
        <v>308</v>
      </c>
      <c r="E2619" s="13" t="s">
        <v>187</v>
      </c>
      <c r="F2619" s="13" t="s">
        <v>188</v>
      </c>
      <c r="G2619" s="13" t="s">
        <v>189</v>
      </c>
      <c r="H2619" s="13" t="s">
        <v>190</v>
      </c>
      <c r="I2619" s="13">
        <v>2618</v>
      </c>
    </row>
    <row r="2620" spans="1:9" x14ac:dyDescent="0.25">
      <c r="A2620" s="13" t="str">
        <f t="shared" si="40"/>
        <v xml:space="preserve">907-626-H  Thermoplastic Legend, White </v>
      </c>
      <c r="B2620" s="13" t="s">
        <v>3103</v>
      </c>
      <c r="C2620" s="13" t="s">
        <v>3110</v>
      </c>
      <c r="D2620" s="13" t="s">
        <v>308</v>
      </c>
      <c r="E2620" s="13" t="s">
        <v>187</v>
      </c>
      <c r="F2620" s="13" t="s">
        <v>188</v>
      </c>
      <c r="G2620" s="13" t="s">
        <v>189</v>
      </c>
      <c r="H2620" s="13" t="s">
        <v>190</v>
      </c>
      <c r="I2620" s="13">
        <v>2619</v>
      </c>
    </row>
    <row r="2621" spans="1:9" x14ac:dyDescent="0.25">
      <c r="A2621" s="13" t="str">
        <f t="shared" si="40"/>
        <v xml:space="preserve">907-626-H  Thermoplastic Legend, White </v>
      </c>
      <c r="B2621" s="13" t="s">
        <v>3103</v>
      </c>
      <c r="C2621" s="13" t="s">
        <v>3110</v>
      </c>
      <c r="D2621" s="13" t="s">
        <v>230</v>
      </c>
      <c r="E2621" s="13" t="s">
        <v>187</v>
      </c>
      <c r="F2621" s="13" t="s">
        <v>188</v>
      </c>
      <c r="G2621" s="13" t="s">
        <v>189</v>
      </c>
      <c r="H2621" s="13" t="s">
        <v>190</v>
      </c>
      <c r="I2621" s="13">
        <v>2620</v>
      </c>
    </row>
    <row r="2622" spans="1:9" x14ac:dyDescent="0.25">
      <c r="A2622" s="13" t="str">
        <f t="shared" si="40"/>
        <v xml:space="preserve">907-626-U  4" Thermoplastic Traffic Stripe, Skip White, 40-mil min. </v>
      </c>
      <c r="B2622" s="13" t="s">
        <v>3111</v>
      </c>
      <c r="C2622" s="13" t="s">
        <v>3112</v>
      </c>
      <c r="D2622" s="13" t="s">
        <v>230</v>
      </c>
      <c r="E2622" s="13" t="s">
        <v>187</v>
      </c>
      <c r="F2622" s="13" t="s">
        <v>188</v>
      </c>
      <c r="G2622" s="13" t="s">
        <v>189</v>
      </c>
      <c r="H2622" s="13" t="s">
        <v>190</v>
      </c>
      <c r="I2622" s="13">
        <v>2621</v>
      </c>
    </row>
    <row r="2623" spans="1:9" x14ac:dyDescent="0.25">
      <c r="A2623" s="13" t="str">
        <f t="shared" si="40"/>
        <v xml:space="preserve">907-626-U  4" Thermoplastic Traffic Stripe, Skip White, 40-mil min. </v>
      </c>
      <c r="B2623" s="13" t="s">
        <v>3111</v>
      </c>
      <c r="C2623" s="13" t="s">
        <v>3112</v>
      </c>
      <c r="D2623" s="13" t="s">
        <v>221</v>
      </c>
      <c r="E2623" s="13" t="s">
        <v>187</v>
      </c>
      <c r="F2623" s="13" t="s">
        <v>188</v>
      </c>
      <c r="G2623" s="13" t="s">
        <v>189</v>
      </c>
      <c r="H2623" s="13" t="s">
        <v>190</v>
      </c>
      <c r="I2623" s="13">
        <v>2622</v>
      </c>
    </row>
    <row r="2624" spans="1:9" x14ac:dyDescent="0.25">
      <c r="A2624" s="13" t="str">
        <f t="shared" si="40"/>
        <v xml:space="preserve">907-626-U  6" Thermoplastic Traffic Stripe, Skip White, 40-mil min. </v>
      </c>
      <c r="B2624" s="13" t="s">
        <v>3111</v>
      </c>
      <c r="C2624" s="13" t="s">
        <v>3113</v>
      </c>
      <c r="D2624" s="13" t="s">
        <v>221</v>
      </c>
      <c r="E2624" s="13" t="s">
        <v>187</v>
      </c>
      <c r="F2624" s="13" t="s">
        <v>188</v>
      </c>
      <c r="G2624" s="13" t="s">
        <v>189</v>
      </c>
      <c r="H2624" s="13" t="s">
        <v>190</v>
      </c>
      <c r="I2624" s="13">
        <v>2623</v>
      </c>
    </row>
    <row r="2625" spans="1:9" x14ac:dyDescent="0.25">
      <c r="A2625" s="13" t="str">
        <f t="shared" si="40"/>
        <v xml:space="preserve">907-626-U  6" Thermoplastic Traffic Stripe, Skip White, 40-mil min. </v>
      </c>
      <c r="B2625" s="13" t="s">
        <v>3111</v>
      </c>
      <c r="C2625" s="13" t="s">
        <v>3113</v>
      </c>
      <c r="D2625" s="13" t="s">
        <v>230</v>
      </c>
      <c r="E2625" s="13" t="s">
        <v>187</v>
      </c>
      <c r="F2625" s="13" t="s">
        <v>188</v>
      </c>
      <c r="G2625" s="13" t="s">
        <v>189</v>
      </c>
      <c r="H2625" s="13" t="s">
        <v>190</v>
      </c>
      <c r="I2625" s="13">
        <v>2624</v>
      </c>
    </row>
    <row r="2626" spans="1:9" x14ac:dyDescent="0.25">
      <c r="A2626" s="13" t="str">
        <f t="shared" si="40"/>
        <v xml:space="preserve">907-626-V  4" Thermoplastic Traffic Stripe, Continuous White, 40-mil min. </v>
      </c>
      <c r="B2626" s="13" t="s">
        <v>3114</v>
      </c>
      <c r="C2626" s="13" t="s">
        <v>3115</v>
      </c>
      <c r="D2626" s="13" t="s">
        <v>230</v>
      </c>
      <c r="E2626" s="13" t="s">
        <v>187</v>
      </c>
      <c r="F2626" s="13" t="s">
        <v>188</v>
      </c>
      <c r="G2626" s="13" t="s">
        <v>189</v>
      </c>
      <c r="H2626" s="13" t="s">
        <v>190</v>
      </c>
      <c r="I2626" s="13">
        <v>2625</v>
      </c>
    </row>
    <row r="2627" spans="1:9" x14ac:dyDescent="0.25">
      <c r="A2627" s="13" t="str">
        <f t="shared" si="40"/>
        <v xml:space="preserve">907-626-V  4" Thermoplastic Traffic Stripe, Continuous White, 40-mil min. </v>
      </c>
      <c r="B2627" s="13" t="s">
        <v>3114</v>
      </c>
      <c r="C2627" s="13" t="s">
        <v>3115</v>
      </c>
      <c r="D2627" s="13" t="s">
        <v>221</v>
      </c>
      <c r="E2627" s="13" t="s">
        <v>187</v>
      </c>
      <c r="F2627" s="13" t="s">
        <v>188</v>
      </c>
      <c r="G2627" s="13" t="s">
        <v>189</v>
      </c>
      <c r="H2627" s="13" t="s">
        <v>190</v>
      </c>
      <c r="I2627" s="13">
        <v>2626</v>
      </c>
    </row>
    <row r="2628" spans="1:9" x14ac:dyDescent="0.25">
      <c r="A2628" s="13" t="str">
        <f t="shared" ref="A2628:A2691" si="41">_xlfn.CONCAT(B2628," ", C2628)</f>
        <v xml:space="preserve">907-626-V  6" Thermoplastic Traffic Stripe, Continuous White, 40-mil min. </v>
      </c>
      <c r="B2628" s="13" t="s">
        <v>3114</v>
      </c>
      <c r="C2628" s="13" t="s">
        <v>3116</v>
      </c>
      <c r="D2628" s="13" t="s">
        <v>221</v>
      </c>
      <c r="E2628" s="13" t="s">
        <v>187</v>
      </c>
      <c r="F2628" s="13" t="s">
        <v>188</v>
      </c>
      <c r="G2628" s="13" t="s">
        <v>189</v>
      </c>
      <c r="H2628" s="13" t="s">
        <v>190</v>
      </c>
      <c r="I2628" s="13">
        <v>2627</v>
      </c>
    </row>
    <row r="2629" spans="1:9" x14ac:dyDescent="0.25">
      <c r="A2629" s="13" t="str">
        <f t="shared" si="41"/>
        <v xml:space="preserve">907-626-V  6" Thermoplastic Traffic Stripe, Continuous White, 40-mil min. </v>
      </c>
      <c r="B2629" s="13" t="s">
        <v>3114</v>
      </c>
      <c r="C2629" s="13" t="s">
        <v>3116</v>
      </c>
      <c r="D2629" s="13" t="s">
        <v>230</v>
      </c>
      <c r="E2629" s="13" t="s">
        <v>187</v>
      </c>
      <c r="F2629" s="13" t="s">
        <v>188</v>
      </c>
      <c r="G2629" s="13" t="s">
        <v>189</v>
      </c>
      <c r="H2629" s="13" t="s">
        <v>190</v>
      </c>
      <c r="I2629" s="13">
        <v>2628</v>
      </c>
    </row>
    <row r="2630" spans="1:9" x14ac:dyDescent="0.25">
      <c r="A2630" s="13" t="str">
        <f t="shared" si="41"/>
        <v xml:space="preserve">907-626-W  4" Thermoplastic Traffic Stripe, Skip Yellow, 40-mil min. </v>
      </c>
      <c r="B2630" s="13" t="s">
        <v>3117</v>
      </c>
      <c r="C2630" s="13" t="s">
        <v>3118</v>
      </c>
      <c r="D2630" s="13" t="s">
        <v>221</v>
      </c>
      <c r="E2630" s="13" t="s">
        <v>187</v>
      </c>
      <c r="F2630" s="13" t="s">
        <v>188</v>
      </c>
      <c r="G2630" s="13" t="s">
        <v>189</v>
      </c>
      <c r="H2630" s="13" t="s">
        <v>190</v>
      </c>
      <c r="I2630" s="13">
        <v>2629</v>
      </c>
    </row>
    <row r="2631" spans="1:9" x14ac:dyDescent="0.25">
      <c r="A2631" s="13" t="str">
        <f t="shared" si="41"/>
        <v xml:space="preserve">907-626-W  4" Thermoplastic Traffic Stripe, Skip Yellow, 40-mil min. </v>
      </c>
      <c r="B2631" s="13" t="s">
        <v>3117</v>
      </c>
      <c r="C2631" s="13" t="s">
        <v>3118</v>
      </c>
      <c r="D2631" s="13" t="s">
        <v>230</v>
      </c>
      <c r="E2631" s="13" t="s">
        <v>187</v>
      </c>
      <c r="F2631" s="13" t="s">
        <v>188</v>
      </c>
      <c r="G2631" s="13" t="s">
        <v>189</v>
      </c>
      <c r="H2631" s="13" t="s">
        <v>190</v>
      </c>
      <c r="I2631" s="13">
        <v>2630</v>
      </c>
    </row>
    <row r="2632" spans="1:9" x14ac:dyDescent="0.25">
      <c r="A2632" s="13" t="str">
        <f t="shared" si="41"/>
        <v xml:space="preserve">907-626-W  6" Thermoplastic Traffic Stripe, Skip Yellow, 40-mil min. </v>
      </c>
      <c r="B2632" s="13" t="s">
        <v>3117</v>
      </c>
      <c r="C2632" s="13" t="s">
        <v>3119</v>
      </c>
      <c r="D2632" s="13" t="s">
        <v>230</v>
      </c>
      <c r="E2632" s="13" t="s">
        <v>187</v>
      </c>
      <c r="F2632" s="13" t="s">
        <v>188</v>
      </c>
      <c r="G2632" s="13" t="s">
        <v>189</v>
      </c>
      <c r="H2632" s="13" t="s">
        <v>190</v>
      </c>
      <c r="I2632" s="13">
        <v>2631</v>
      </c>
    </row>
    <row r="2633" spans="1:9" x14ac:dyDescent="0.25">
      <c r="A2633" s="13" t="str">
        <f t="shared" si="41"/>
        <v xml:space="preserve">907-626-W  6" Thermoplastic Traffic Stripe, Skip Yellow, 40-mil min. </v>
      </c>
      <c r="B2633" s="13" t="s">
        <v>3117</v>
      </c>
      <c r="C2633" s="13" t="s">
        <v>3119</v>
      </c>
      <c r="D2633" s="13" t="s">
        <v>221</v>
      </c>
      <c r="E2633" s="13" t="s">
        <v>187</v>
      </c>
      <c r="F2633" s="13" t="s">
        <v>188</v>
      </c>
      <c r="G2633" s="13" t="s">
        <v>189</v>
      </c>
      <c r="H2633" s="13" t="s">
        <v>190</v>
      </c>
      <c r="I2633" s="13">
        <v>2632</v>
      </c>
    </row>
    <row r="2634" spans="1:9" x14ac:dyDescent="0.25">
      <c r="A2634" s="13" t="str">
        <f t="shared" si="41"/>
        <v xml:space="preserve">907-626-X  4" Thermoplastic Traffic Stripe, Continuous Yellow, 40-mil min. </v>
      </c>
      <c r="B2634" s="13" t="s">
        <v>3120</v>
      </c>
      <c r="C2634" s="13" t="s">
        <v>3121</v>
      </c>
      <c r="D2634" s="13" t="s">
        <v>230</v>
      </c>
      <c r="E2634" s="13" t="s">
        <v>187</v>
      </c>
      <c r="F2634" s="13" t="s">
        <v>188</v>
      </c>
      <c r="G2634" s="13" t="s">
        <v>189</v>
      </c>
      <c r="H2634" s="13" t="s">
        <v>190</v>
      </c>
      <c r="I2634" s="13">
        <v>2633</v>
      </c>
    </row>
    <row r="2635" spans="1:9" x14ac:dyDescent="0.25">
      <c r="A2635" s="13" t="str">
        <f t="shared" si="41"/>
        <v xml:space="preserve">907-626-X  4" Thermoplastic Traffic Stripe, Continuous Yellow, 40-mil min. </v>
      </c>
      <c r="B2635" s="13" t="s">
        <v>3120</v>
      </c>
      <c r="C2635" s="13" t="s">
        <v>3121</v>
      </c>
      <c r="D2635" s="13" t="s">
        <v>221</v>
      </c>
      <c r="E2635" s="13" t="s">
        <v>187</v>
      </c>
      <c r="F2635" s="13" t="s">
        <v>188</v>
      </c>
      <c r="G2635" s="13" t="s">
        <v>189</v>
      </c>
      <c r="H2635" s="13" t="s">
        <v>190</v>
      </c>
      <c r="I2635" s="13">
        <v>2634</v>
      </c>
    </row>
    <row r="2636" spans="1:9" x14ac:dyDescent="0.25">
      <c r="A2636" s="13" t="str">
        <f t="shared" si="41"/>
        <v xml:space="preserve">907-626-X  6" Thermoplastic Traffic Stripe, Continuous Yellow, 40-mil min. </v>
      </c>
      <c r="B2636" s="13" t="s">
        <v>3120</v>
      </c>
      <c r="C2636" s="13" t="s">
        <v>3122</v>
      </c>
      <c r="D2636" s="13" t="s">
        <v>221</v>
      </c>
      <c r="E2636" s="13" t="s">
        <v>187</v>
      </c>
      <c r="F2636" s="13" t="s">
        <v>188</v>
      </c>
      <c r="G2636" s="13" t="s">
        <v>189</v>
      </c>
      <c r="H2636" s="13" t="s">
        <v>190</v>
      </c>
      <c r="I2636" s="13">
        <v>2635</v>
      </c>
    </row>
    <row r="2637" spans="1:9" x14ac:dyDescent="0.25">
      <c r="A2637" s="13" t="str">
        <f t="shared" si="41"/>
        <v xml:space="preserve">907-626-X  6" Thermoplastic Traffic Stripe, Continuous Yellow, 40-mil min. </v>
      </c>
      <c r="B2637" s="13" t="s">
        <v>3120</v>
      </c>
      <c r="C2637" s="13" t="s">
        <v>3122</v>
      </c>
      <c r="D2637" s="13" t="s">
        <v>230</v>
      </c>
      <c r="E2637" s="13" t="s">
        <v>187</v>
      </c>
      <c r="F2637" s="13" t="s">
        <v>188</v>
      </c>
      <c r="G2637" s="13" t="s">
        <v>189</v>
      </c>
      <c r="H2637" s="13" t="s">
        <v>190</v>
      </c>
      <c r="I2637" s="13">
        <v>2636</v>
      </c>
    </row>
    <row r="2638" spans="1:9" x14ac:dyDescent="0.25">
      <c r="A2638" s="13" t="str">
        <f t="shared" si="41"/>
        <v xml:space="preserve">907-626-Y  Thermoplastic Detail Traffic Stripe, White, 4" Equivalent Length, 40-mil. min. </v>
      </c>
      <c r="B2638" s="13" t="s">
        <v>3123</v>
      </c>
      <c r="C2638" s="13" t="s">
        <v>3124</v>
      </c>
      <c r="D2638" s="13" t="s">
        <v>230</v>
      </c>
      <c r="E2638" s="13" t="s">
        <v>187</v>
      </c>
      <c r="F2638" s="13" t="s">
        <v>188</v>
      </c>
      <c r="G2638" s="13" t="s">
        <v>189</v>
      </c>
      <c r="H2638" s="13" t="s">
        <v>190</v>
      </c>
      <c r="I2638" s="13">
        <v>2637</v>
      </c>
    </row>
    <row r="2639" spans="1:9" x14ac:dyDescent="0.25">
      <c r="A2639" s="13" t="str">
        <f t="shared" si="41"/>
        <v xml:space="preserve">907-626-Y  Thermoplastic Detail Traffic Stripe, White, 6" Equivalent Length, 40-mil. min. </v>
      </c>
      <c r="B2639" s="13" t="s">
        <v>3123</v>
      </c>
      <c r="C2639" s="13" t="s">
        <v>3125</v>
      </c>
      <c r="D2639" s="13" t="s">
        <v>230</v>
      </c>
      <c r="E2639" s="13" t="s">
        <v>187</v>
      </c>
      <c r="F2639" s="13" t="s">
        <v>188</v>
      </c>
      <c r="G2639" s="13" t="s">
        <v>189</v>
      </c>
      <c r="H2639" s="13" t="s">
        <v>190</v>
      </c>
      <c r="I2639" s="13">
        <v>2638</v>
      </c>
    </row>
    <row r="2640" spans="1:9" x14ac:dyDescent="0.25">
      <c r="A2640" s="13" t="str">
        <f t="shared" si="41"/>
        <v xml:space="preserve">907-626-Y  Thermoplastic Detail Traffic Stripe, Yellow, 4" Equivalent Length, 40-mil. min. </v>
      </c>
      <c r="B2640" s="13" t="s">
        <v>3123</v>
      </c>
      <c r="C2640" s="13" t="s">
        <v>3126</v>
      </c>
      <c r="D2640" s="13" t="s">
        <v>230</v>
      </c>
      <c r="E2640" s="13" t="s">
        <v>187</v>
      </c>
      <c r="F2640" s="13" t="s">
        <v>188</v>
      </c>
      <c r="G2640" s="13" t="s">
        <v>189</v>
      </c>
      <c r="H2640" s="13" t="s">
        <v>190</v>
      </c>
      <c r="I2640" s="13">
        <v>2639</v>
      </c>
    </row>
    <row r="2641" spans="1:9" x14ac:dyDescent="0.25">
      <c r="A2641" s="13" t="str">
        <f t="shared" si="41"/>
        <v xml:space="preserve">907-626-Y  Thermoplastic Detail Traffic Stripe, Yellow, 6" Equivalent Length, 40-mil. min. </v>
      </c>
      <c r="B2641" s="13" t="s">
        <v>3123</v>
      </c>
      <c r="C2641" s="13" t="s">
        <v>3127</v>
      </c>
      <c r="D2641" s="13" t="s">
        <v>230</v>
      </c>
      <c r="E2641" s="13" t="s">
        <v>187</v>
      </c>
      <c r="F2641" s="13" t="s">
        <v>188</v>
      </c>
      <c r="G2641" s="13" t="s">
        <v>189</v>
      </c>
      <c r="H2641" s="13" t="s">
        <v>190</v>
      </c>
      <c r="I2641" s="13">
        <v>2640</v>
      </c>
    </row>
    <row r="2642" spans="1:9" x14ac:dyDescent="0.25">
      <c r="A2642" s="13" t="str">
        <f t="shared" si="41"/>
        <v xml:space="preserve">907-626-Z  Thermoplastic Legend, White, 4" Equivalent Length, 40-mil. min. </v>
      </c>
      <c r="B2642" s="13" t="s">
        <v>3128</v>
      </c>
      <c r="C2642" s="13" t="s">
        <v>3129</v>
      </c>
      <c r="D2642" s="13" t="s">
        <v>230</v>
      </c>
      <c r="E2642" s="13" t="s">
        <v>187</v>
      </c>
      <c r="F2642" s="13" t="s">
        <v>188</v>
      </c>
      <c r="G2642" s="13" t="s">
        <v>189</v>
      </c>
      <c r="H2642" s="13" t="s">
        <v>190</v>
      </c>
      <c r="I2642" s="13">
        <v>2641</v>
      </c>
    </row>
    <row r="2643" spans="1:9" x14ac:dyDescent="0.25">
      <c r="A2643" s="13" t="str">
        <f t="shared" si="41"/>
        <v xml:space="preserve">907-626-Z  Thermoplastic Legend, White, 4" Equivalent Length, 40-mil. min. </v>
      </c>
      <c r="B2643" s="13" t="s">
        <v>3128</v>
      </c>
      <c r="C2643" s="13" t="s">
        <v>3129</v>
      </c>
      <c r="D2643" s="13" t="s">
        <v>308</v>
      </c>
      <c r="E2643" s="13" t="s">
        <v>187</v>
      </c>
      <c r="F2643" s="13" t="s">
        <v>188</v>
      </c>
      <c r="G2643" s="13" t="s">
        <v>189</v>
      </c>
      <c r="H2643" s="13" t="s">
        <v>190</v>
      </c>
      <c r="I2643" s="13">
        <v>2642</v>
      </c>
    </row>
    <row r="2644" spans="1:9" x14ac:dyDescent="0.25">
      <c r="A2644" s="13" t="str">
        <f t="shared" si="41"/>
        <v xml:space="preserve">907-626-Z  Thermoplastic Legend, White, 6" Equivalent Length, 40-mil. min. </v>
      </c>
      <c r="B2644" s="13" t="s">
        <v>3128</v>
      </c>
      <c r="C2644" s="13" t="s">
        <v>3130</v>
      </c>
      <c r="D2644" s="13" t="s">
        <v>230</v>
      </c>
      <c r="E2644" s="13" t="s">
        <v>187</v>
      </c>
      <c r="F2644" s="13" t="s">
        <v>188</v>
      </c>
      <c r="G2644" s="13" t="s">
        <v>189</v>
      </c>
      <c r="H2644" s="13" t="s">
        <v>190</v>
      </c>
      <c r="I2644" s="13">
        <v>2643</v>
      </c>
    </row>
    <row r="2645" spans="1:9" x14ac:dyDescent="0.25">
      <c r="A2645" s="13" t="str">
        <f t="shared" si="41"/>
        <v xml:space="preserve">907-626-Z  Thermoplastic Legend, White, 6" Equivalent Length, 40-mil. min. </v>
      </c>
      <c r="B2645" s="13" t="s">
        <v>3128</v>
      </c>
      <c r="C2645" s="13" t="s">
        <v>3130</v>
      </c>
      <c r="D2645" s="13" t="s">
        <v>308</v>
      </c>
      <c r="E2645" s="13" t="s">
        <v>187</v>
      </c>
      <c r="F2645" s="13" t="s">
        <v>188</v>
      </c>
      <c r="G2645" s="13" t="s">
        <v>189</v>
      </c>
      <c r="H2645" s="13" t="s">
        <v>190</v>
      </c>
      <c r="I2645" s="13">
        <v>2644</v>
      </c>
    </row>
    <row r="2646" spans="1:9" x14ac:dyDescent="0.25">
      <c r="A2646" s="13" t="str">
        <f t="shared" si="41"/>
        <v xml:space="preserve">907-627-A  Type A, Non-Reflective White Raised Jiggle Markers </v>
      </c>
      <c r="B2646" s="13" t="s">
        <v>3131</v>
      </c>
      <c r="C2646" s="13" t="s">
        <v>3132</v>
      </c>
      <c r="D2646" s="13" t="s">
        <v>207</v>
      </c>
      <c r="E2646" s="13" t="s">
        <v>187</v>
      </c>
      <c r="F2646" s="13" t="s">
        <v>188</v>
      </c>
      <c r="G2646" s="13" t="s">
        <v>189</v>
      </c>
      <c r="H2646" s="13" t="s">
        <v>190</v>
      </c>
      <c r="I2646" s="13">
        <v>2645</v>
      </c>
    </row>
    <row r="2647" spans="1:9" x14ac:dyDescent="0.25">
      <c r="A2647" s="13" t="str">
        <f t="shared" si="41"/>
        <v xml:space="preserve">907-627-A  Type AY, Non-Reflective Yellow Raised Jiggle Markers </v>
      </c>
      <c r="B2647" s="13" t="s">
        <v>3131</v>
      </c>
      <c r="C2647" s="13" t="s">
        <v>3133</v>
      </c>
      <c r="D2647" s="13" t="s">
        <v>207</v>
      </c>
      <c r="E2647" s="13" t="s">
        <v>187</v>
      </c>
      <c r="F2647" s="13" t="s">
        <v>188</v>
      </c>
      <c r="G2647" s="13" t="s">
        <v>189</v>
      </c>
      <c r="H2647" s="13" t="s">
        <v>190</v>
      </c>
      <c r="I2647" s="13">
        <v>2646</v>
      </c>
    </row>
    <row r="2648" spans="1:9" x14ac:dyDescent="0.25">
      <c r="A2648" s="13" t="str">
        <f t="shared" si="41"/>
        <v xml:space="preserve">907-627-H  Chip Seal Reflective Raised Markers </v>
      </c>
      <c r="B2648" s="13" t="s">
        <v>3134</v>
      </c>
      <c r="C2648" s="13" t="s">
        <v>3135</v>
      </c>
      <c r="D2648" s="13" t="s">
        <v>207</v>
      </c>
      <c r="E2648" s="13" t="s">
        <v>187</v>
      </c>
      <c r="F2648" s="13" t="s">
        <v>188</v>
      </c>
      <c r="G2648" s="13" t="s">
        <v>189</v>
      </c>
      <c r="H2648" s="13" t="s">
        <v>190</v>
      </c>
      <c r="I2648" s="13">
        <v>2647</v>
      </c>
    </row>
    <row r="2649" spans="1:9" x14ac:dyDescent="0.25">
      <c r="A2649" s="13" t="str">
        <f t="shared" si="41"/>
        <v xml:space="preserve">907-627-H  Chip Seal Reflective Raised Markers. Two-Way Yellow </v>
      </c>
      <c r="B2649" s="13" t="s">
        <v>3134</v>
      </c>
      <c r="C2649" s="13" t="s">
        <v>3136</v>
      </c>
      <c r="D2649" s="13" t="s">
        <v>207</v>
      </c>
      <c r="E2649" s="13" t="s">
        <v>187</v>
      </c>
      <c r="F2649" s="13" t="s">
        <v>188</v>
      </c>
      <c r="G2649" s="13" t="s">
        <v>189</v>
      </c>
      <c r="H2649" s="13" t="s">
        <v>190</v>
      </c>
      <c r="I2649" s="13">
        <v>2648</v>
      </c>
    </row>
    <row r="2650" spans="1:9" x14ac:dyDescent="0.25">
      <c r="A2650" s="13" t="str">
        <f t="shared" si="41"/>
        <v xml:space="preserve">907-627-J  Two-Way Clear Reflective High Performance Raised Markers </v>
      </c>
      <c r="B2650" s="13" t="s">
        <v>3137</v>
      </c>
      <c r="C2650" s="13" t="s">
        <v>3138</v>
      </c>
      <c r="D2650" s="13" t="s">
        <v>207</v>
      </c>
      <c r="E2650" s="13" t="s">
        <v>187</v>
      </c>
      <c r="F2650" s="13" t="s">
        <v>188</v>
      </c>
      <c r="G2650" s="13" t="s">
        <v>189</v>
      </c>
      <c r="H2650" s="13" t="s">
        <v>190</v>
      </c>
      <c r="I2650" s="13">
        <v>2649</v>
      </c>
    </row>
    <row r="2651" spans="1:9" x14ac:dyDescent="0.25">
      <c r="A2651" s="13" t="str">
        <f t="shared" si="41"/>
        <v xml:space="preserve">907-627-K  Red-Clear Reflective High Performance Raised Markers </v>
      </c>
      <c r="B2651" s="13" t="s">
        <v>3139</v>
      </c>
      <c r="C2651" s="13" t="s">
        <v>3140</v>
      </c>
      <c r="D2651" s="13" t="s">
        <v>207</v>
      </c>
      <c r="E2651" s="13" t="s">
        <v>187</v>
      </c>
      <c r="F2651" s="13" t="s">
        <v>188</v>
      </c>
      <c r="G2651" s="13" t="s">
        <v>189</v>
      </c>
      <c r="H2651" s="13" t="s">
        <v>190</v>
      </c>
      <c r="I2651" s="13">
        <v>2650</v>
      </c>
    </row>
    <row r="2652" spans="1:9" x14ac:dyDescent="0.25">
      <c r="A2652" s="13" t="str">
        <f t="shared" si="41"/>
        <v xml:space="preserve">907-627-K  Red-Yellow Reflective High Performance Raised Markers </v>
      </c>
      <c r="B2652" s="13" t="s">
        <v>3139</v>
      </c>
      <c r="C2652" s="13" t="s">
        <v>3141</v>
      </c>
      <c r="D2652" s="13" t="s">
        <v>207</v>
      </c>
      <c r="E2652" s="13" t="s">
        <v>187</v>
      </c>
      <c r="F2652" s="13" t="s">
        <v>188</v>
      </c>
      <c r="G2652" s="13" t="s">
        <v>189</v>
      </c>
      <c r="H2652" s="13" t="s">
        <v>190</v>
      </c>
      <c r="I2652" s="13">
        <v>2651</v>
      </c>
    </row>
    <row r="2653" spans="1:9" x14ac:dyDescent="0.25">
      <c r="A2653" s="13" t="str">
        <f t="shared" si="41"/>
        <v xml:space="preserve">907-627-L  Two-Way Yellow Reflective High Performance Raised Markers </v>
      </c>
      <c r="B2653" s="13" t="s">
        <v>3142</v>
      </c>
      <c r="C2653" s="13" t="s">
        <v>3143</v>
      </c>
      <c r="D2653" s="13" t="s">
        <v>207</v>
      </c>
      <c r="E2653" s="13" t="s">
        <v>187</v>
      </c>
      <c r="F2653" s="13" t="s">
        <v>188</v>
      </c>
      <c r="G2653" s="13" t="s">
        <v>189</v>
      </c>
      <c r="H2653" s="13" t="s">
        <v>190</v>
      </c>
      <c r="I2653" s="13">
        <v>2652</v>
      </c>
    </row>
    <row r="2654" spans="1:9" x14ac:dyDescent="0.25">
      <c r="A2654" s="13" t="str">
        <f t="shared" si="41"/>
        <v xml:space="preserve">907-627-M  One-Way Clear Reflective High Performance Raised Markers </v>
      </c>
      <c r="B2654" s="13" t="s">
        <v>3144</v>
      </c>
      <c r="C2654" s="13" t="s">
        <v>3145</v>
      </c>
      <c r="D2654" s="13" t="s">
        <v>207</v>
      </c>
      <c r="E2654" s="13" t="s">
        <v>187</v>
      </c>
      <c r="F2654" s="13" t="s">
        <v>188</v>
      </c>
      <c r="G2654" s="13" t="s">
        <v>189</v>
      </c>
      <c r="H2654" s="13" t="s">
        <v>190</v>
      </c>
      <c r="I2654" s="13">
        <v>2653</v>
      </c>
    </row>
    <row r="2655" spans="1:9" x14ac:dyDescent="0.25">
      <c r="A2655" s="13" t="str">
        <f t="shared" si="41"/>
        <v xml:space="preserve">907-627-N  One-Way Yellow Reflective High Performance Raised Markers </v>
      </c>
      <c r="B2655" s="13" t="s">
        <v>3146</v>
      </c>
      <c r="C2655" s="13" t="s">
        <v>3147</v>
      </c>
      <c r="D2655" s="13" t="s">
        <v>207</v>
      </c>
      <c r="E2655" s="13" t="s">
        <v>187</v>
      </c>
      <c r="F2655" s="13" t="s">
        <v>188</v>
      </c>
      <c r="G2655" s="13" t="s">
        <v>189</v>
      </c>
      <c r="H2655" s="13" t="s">
        <v>190</v>
      </c>
      <c r="I2655" s="13">
        <v>2654</v>
      </c>
    </row>
    <row r="2656" spans="1:9" x14ac:dyDescent="0.25">
      <c r="A2656" s="13" t="str">
        <f t="shared" si="41"/>
        <v xml:space="preserve">907-627-O  Yellow-Clear Reflective High Performance Raised Markers </v>
      </c>
      <c r="B2656" s="13" t="s">
        <v>3148</v>
      </c>
      <c r="C2656" s="13" t="s">
        <v>3149</v>
      </c>
      <c r="D2656" s="13" t="s">
        <v>207</v>
      </c>
      <c r="E2656" s="13" t="s">
        <v>187</v>
      </c>
      <c r="F2656" s="13" t="s">
        <v>188</v>
      </c>
      <c r="G2656" s="13" t="s">
        <v>189</v>
      </c>
      <c r="H2656" s="13" t="s">
        <v>190</v>
      </c>
      <c r="I2656" s="13">
        <v>2655</v>
      </c>
    </row>
    <row r="2657" spans="1:9" x14ac:dyDescent="0.25">
      <c r="A2657" s="13" t="str">
        <f t="shared" si="41"/>
        <v xml:space="preserve">907-627-P  Two-Way Blue Reflective High Performance Raised Markers </v>
      </c>
      <c r="B2657" s="13" t="s">
        <v>3150</v>
      </c>
      <c r="C2657" s="13" t="s">
        <v>3151</v>
      </c>
      <c r="D2657" s="13" t="s">
        <v>207</v>
      </c>
      <c r="E2657" s="13" t="s">
        <v>187</v>
      </c>
      <c r="F2657" s="13" t="s">
        <v>188</v>
      </c>
      <c r="G2657" s="13" t="s">
        <v>189</v>
      </c>
      <c r="H2657" s="13" t="s">
        <v>190</v>
      </c>
      <c r="I2657" s="13">
        <v>2656</v>
      </c>
    </row>
    <row r="2658" spans="1:9" x14ac:dyDescent="0.25">
      <c r="A2658" s="13" t="str">
        <f t="shared" si="41"/>
        <v xml:space="preserve">907-628-E  4" Cold Plastic Detail Stripe, Blue-ADA </v>
      </c>
      <c r="B2658" s="13" t="s">
        <v>3152</v>
      </c>
      <c r="C2658" s="13" t="s">
        <v>3153</v>
      </c>
      <c r="D2658" s="13" t="s">
        <v>230</v>
      </c>
      <c r="E2658" s="13" t="s">
        <v>187</v>
      </c>
      <c r="F2658" s="13" t="s">
        <v>188</v>
      </c>
      <c r="G2658" s="13" t="s">
        <v>189</v>
      </c>
      <c r="H2658" s="13" t="s">
        <v>190</v>
      </c>
      <c r="I2658" s="13">
        <v>2657</v>
      </c>
    </row>
    <row r="2659" spans="1:9" x14ac:dyDescent="0.25">
      <c r="A2659" s="13" t="str">
        <f t="shared" si="41"/>
        <v xml:space="preserve">907-628-E  6" Cold Plastic Detail Stripe, Blue-ADA </v>
      </c>
      <c r="B2659" s="13" t="s">
        <v>3152</v>
      </c>
      <c r="C2659" s="13" t="s">
        <v>3154</v>
      </c>
      <c r="D2659" s="13" t="s">
        <v>230</v>
      </c>
      <c r="E2659" s="13" t="s">
        <v>187</v>
      </c>
      <c r="F2659" s="13" t="s">
        <v>188</v>
      </c>
      <c r="G2659" s="13" t="s">
        <v>189</v>
      </c>
      <c r="H2659" s="13" t="s">
        <v>190</v>
      </c>
      <c r="I2659" s="13">
        <v>2658</v>
      </c>
    </row>
    <row r="2660" spans="1:9" x14ac:dyDescent="0.25">
      <c r="A2660" s="13" t="str">
        <f t="shared" si="41"/>
        <v xml:space="preserve">907-628-E  Cold Plastic Detail Stripe, White, 4" Equivalent Length </v>
      </c>
      <c r="B2660" s="13" t="s">
        <v>3152</v>
      </c>
      <c r="C2660" s="13" t="s">
        <v>3155</v>
      </c>
      <c r="D2660" s="13" t="s">
        <v>230</v>
      </c>
      <c r="E2660" s="13" t="s">
        <v>187</v>
      </c>
      <c r="F2660" s="13" t="s">
        <v>188</v>
      </c>
      <c r="G2660" s="13" t="s">
        <v>189</v>
      </c>
      <c r="H2660" s="13" t="s">
        <v>190</v>
      </c>
      <c r="I2660" s="13">
        <v>2659</v>
      </c>
    </row>
    <row r="2661" spans="1:9" x14ac:dyDescent="0.25">
      <c r="A2661" s="13" t="str">
        <f t="shared" si="41"/>
        <v xml:space="preserve">907-628-E  Cold Plastic Detail Stripe, Yellow, 4" Equivalent Length </v>
      </c>
      <c r="B2661" s="13" t="s">
        <v>3152</v>
      </c>
      <c r="C2661" s="13" t="s">
        <v>3156</v>
      </c>
      <c r="D2661" s="13" t="s">
        <v>230</v>
      </c>
      <c r="E2661" s="13" t="s">
        <v>187</v>
      </c>
      <c r="F2661" s="13" t="s">
        <v>188</v>
      </c>
      <c r="G2661" s="13" t="s">
        <v>189</v>
      </c>
      <c r="H2661" s="13" t="s">
        <v>190</v>
      </c>
      <c r="I2661" s="13">
        <v>2660</v>
      </c>
    </row>
    <row r="2662" spans="1:9" x14ac:dyDescent="0.25">
      <c r="A2662" s="13" t="str">
        <f t="shared" si="41"/>
        <v xml:space="preserve">907-628-G  4" High Performance Cold Plastic Traffic Stripe, Skip White </v>
      </c>
      <c r="B2662" s="13" t="s">
        <v>3157</v>
      </c>
      <c r="C2662" s="13" t="s">
        <v>3158</v>
      </c>
      <c r="D2662" s="13" t="s">
        <v>221</v>
      </c>
      <c r="E2662" s="13" t="s">
        <v>187</v>
      </c>
      <c r="F2662" s="13" t="s">
        <v>188</v>
      </c>
      <c r="G2662" s="13" t="s">
        <v>189</v>
      </c>
      <c r="H2662" s="13" t="s">
        <v>190</v>
      </c>
      <c r="I2662" s="13">
        <v>2661</v>
      </c>
    </row>
    <row r="2663" spans="1:9" x14ac:dyDescent="0.25">
      <c r="A2663" s="13" t="str">
        <f t="shared" si="41"/>
        <v xml:space="preserve">907-628-G  4" High Performance Cold Plastic Traffic Stripe, Skip White </v>
      </c>
      <c r="B2663" s="13" t="s">
        <v>3157</v>
      </c>
      <c r="C2663" s="13" t="s">
        <v>3158</v>
      </c>
      <c r="D2663" s="13" t="s">
        <v>230</v>
      </c>
      <c r="E2663" s="13" t="s">
        <v>187</v>
      </c>
      <c r="F2663" s="13" t="s">
        <v>188</v>
      </c>
      <c r="G2663" s="13" t="s">
        <v>189</v>
      </c>
      <c r="H2663" s="13" t="s">
        <v>190</v>
      </c>
      <c r="I2663" s="13">
        <v>2662</v>
      </c>
    </row>
    <row r="2664" spans="1:9" x14ac:dyDescent="0.25">
      <c r="A2664" s="13" t="str">
        <f t="shared" si="41"/>
        <v xml:space="preserve">907-628-G  6" High Performance Cold Plastic Traffic Stripe, Skip White </v>
      </c>
      <c r="B2664" s="13" t="s">
        <v>3157</v>
      </c>
      <c r="C2664" s="13" t="s">
        <v>3159</v>
      </c>
      <c r="D2664" s="13" t="s">
        <v>230</v>
      </c>
      <c r="E2664" s="13" t="s">
        <v>187</v>
      </c>
      <c r="F2664" s="13" t="s">
        <v>188</v>
      </c>
      <c r="G2664" s="13" t="s">
        <v>189</v>
      </c>
      <c r="H2664" s="13" t="s">
        <v>190</v>
      </c>
      <c r="I2664" s="13">
        <v>2663</v>
      </c>
    </row>
    <row r="2665" spans="1:9" x14ac:dyDescent="0.25">
      <c r="A2665" s="13" t="str">
        <f t="shared" si="41"/>
        <v xml:space="preserve">907-628-G  6" High Performance Cold Plastic Traffic Stripe, Skip White </v>
      </c>
      <c r="B2665" s="13" t="s">
        <v>3157</v>
      </c>
      <c r="C2665" s="13" t="s">
        <v>3159</v>
      </c>
      <c r="D2665" s="13" t="s">
        <v>221</v>
      </c>
      <c r="E2665" s="13" t="s">
        <v>187</v>
      </c>
      <c r="F2665" s="13" t="s">
        <v>188</v>
      </c>
      <c r="G2665" s="13" t="s">
        <v>189</v>
      </c>
      <c r="H2665" s="13" t="s">
        <v>190</v>
      </c>
      <c r="I2665" s="13">
        <v>2664</v>
      </c>
    </row>
    <row r="2666" spans="1:9" x14ac:dyDescent="0.25">
      <c r="A2666" s="13" t="str">
        <f t="shared" si="41"/>
        <v xml:space="preserve">907-628-H  4" High Performance Cold Plastic Traffic Stripe, Continuous White </v>
      </c>
      <c r="B2666" s="13" t="s">
        <v>3160</v>
      </c>
      <c r="C2666" s="13" t="s">
        <v>3161</v>
      </c>
      <c r="D2666" s="13" t="s">
        <v>230</v>
      </c>
      <c r="E2666" s="13" t="s">
        <v>187</v>
      </c>
      <c r="F2666" s="13" t="s">
        <v>188</v>
      </c>
      <c r="G2666" s="13" t="s">
        <v>189</v>
      </c>
      <c r="H2666" s="13" t="s">
        <v>190</v>
      </c>
      <c r="I2666" s="13">
        <v>2665</v>
      </c>
    </row>
    <row r="2667" spans="1:9" x14ac:dyDescent="0.25">
      <c r="A2667" s="13" t="str">
        <f t="shared" si="41"/>
        <v xml:space="preserve">907-628-H  4" High Performance Cold Plastic Traffic Stripe, Continuous White </v>
      </c>
      <c r="B2667" s="13" t="s">
        <v>3160</v>
      </c>
      <c r="C2667" s="13" t="s">
        <v>3161</v>
      </c>
      <c r="D2667" s="13" t="s">
        <v>221</v>
      </c>
      <c r="E2667" s="13" t="s">
        <v>187</v>
      </c>
      <c r="F2667" s="13" t="s">
        <v>188</v>
      </c>
      <c r="G2667" s="13" t="s">
        <v>189</v>
      </c>
      <c r="H2667" s="13" t="s">
        <v>190</v>
      </c>
      <c r="I2667" s="13">
        <v>2666</v>
      </c>
    </row>
    <row r="2668" spans="1:9" x14ac:dyDescent="0.25">
      <c r="A2668" s="13" t="str">
        <f t="shared" si="41"/>
        <v xml:space="preserve">907-628-H  Cold Plastic Legend, Blue-ADA </v>
      </c>
      <c r="B2668" s="13" t="s">
        <v>3160</v>
      </c>
      <c r="C2668" s="13" t="s">
        <v>3162</v>
      </c>
      <c r="D2668" s="13" t="s">
        <v>308</v>
      </c>
      <c r="E2668" s="13" t="s">
        <v>187</v>
      </c>
      <c r="F2668" s="13" t="s">
        <v>188</v>
      </c>
      <c r="G2668" s="13" t="s">
        <v>189</v>
      </c>
      <c r="H2668" s="13" t="s">
        <v>190</v>
      </c>
      <c r="I2668" s="13">
        <v>2667</v>
      </c>
    </row>
    <row r="2669" spans="1:9" x14ac:dyDescent="0.25">
      <c r="A2669" s="13" t="str">
        <f t="shared" si="41"/>
        <v xml:space="preserve">907-628-H  Cold Plastic Legend, Blue-ADA Handicap Symbol </v>
      </c>
      <c r="B2669" s="13" t="s">
        <v>3160</v>
      </c>
      <c r="C2669" s="13" t="s">
        <v>3163</v>
      </c>
      <c r="D2669" s="13" t="s">
        <v>207</v>
      </c>
      <c r="E2669" s="13" t="s">
        <v>187</v>
      </c>
      <c r="F2669" s="13" t="s">
        <v>188</v>
      </c>
      <c r="G2669" s="13" t="s">
        <v>189</v>
      </c>
      <c r="H2669" s="13" t="s">
        <v>190</v>
      </c>
      <c r="I2669" s="13">
        <v>2668</v>
      </c>
    </row>
    <row r="2670" spans="1:9" x14ac:dyDescent="0.25">
      <c r="A2670" s="13" t="str">
        <f t="shared" si="41"/>
        <v xml:space="preserve">907-628-H  6" High Performance Cold Plastic Traffic Stripe, Continuous White </v>
      </c>
      <c r="B2670" s="13" t="s">
        <v>3160</v>
      </c>
      <c r="C2670" s="13" t="s">
        <v>3164</v>
      </c>
      <c r="D2670" s="13" t="s">
        <v>230</v>
      </c>
      <c r="E2670" s="13" t="s">
        <v>187</v>
      </c>
      <c r="F2670" s="13" t="s">
        <v>188</v>
      </c>
      <c r="G2670" s="13" t="s">
        <v>189</v>
      </c>
      <c r="H2670" s="13" t="s">
        <v>190</v>
      </c>
      <c r="I2670" s="13">
        <v>2669</v>
      </c>
    </row>
    <row r="2671" spans="1:9" x14ac:dyDescent="0.25">
      <c r="A2671" s="13" t="str">
        <f t="shared" si="41"/>
        <v xml:space="preserve">907-628-H  6" High Performance Cold Plastic Traffic Stripe, Continuous White </v>
      </c>
      <c r="B2671" s="13" t="s">
        <v>3160</v>
      </c>
      <c r="C2671" s="13" t="s">
        <v>3164</v>
      </c>
      <c r="D2671" s="13" t="s">
        <v>221</v>
      </c>
      <c r="E2671" s="13" t="s">
        <v>187</v>
      </c>
      <c r="F2671" s="13" t="s">
        <v>188</v>
      </c>
      <c r="G2671" s="13" t="s">
        <v>189</v>
      </c>
      <c r="H2671" s="13" t="s">
        <v>190</v>
      </c>
      <c r="I2671" s="13">
        <v>2670</v>
      </c>
    </row>
    <row r="2672" spans="1:9" x14ac:dyDescent="0.25">
      <c r="A2672" s="13" t="str">
        <f t="shared" si="41"/>
        <v xml:space="preserve">907-628-I  4" High Performance Cold Plastic Traffic Stripe, Skip Yellow </v>
      </c>
      <c r="B2672" s="13" t="s">
        <v>3165</v>
      </c>
      <c r="C2672" s="13" t="s">
        <v>3166</v>
      </c>
      <c r="D2672" s="13" t="s">
        <v>230</v>
      </c>
      <c r="E2672" s="13" t="s">
        <v>187</v>
      </c>
      <c r="F2672" s="13" t="s">
        <v>188</v>
      </c>
      <c r="G2672" s="13" t="s">
        <v>189</v>
      </c>
      <c r="H2672" s="13" t="s">
        <v>190</v>
      </c>
      <c r="I2672" s="13">
        <v>2671</v>
      </c>
    </row>
    <row r="2673" spans="1:9" x14ac:dyDescent="0.25">
      <c r="A2673" s="13" t="str">
        <f t="shared" si="41"/>
        <v xml:space="preserve">907-628-I  4" High Performance Cold Plastic Traffic Stripe, Skip Yellow </v>
      </c>
      <c r="B2673" s="13" t="s">
        <v>3165</v>
      </c>
      <c r="C2673" s="13" t="s">
        <v>3166</v>
      </c>
      <c r="D2673" s="13" t="s">
        <v>221</v>
      </c>
      <c r="E2673" s="13" t="s">
        <v>187</v>
      </c>
      <c r="F2673" s="13" t="s">
        <v>188</v>
      </c>
      <c r="G2673" s="13" t="s">
        <v>189</v>
      </c>
      <c r="H2673" s="13" t="s">
        <v>190</v>
      </c>
      <c r="I2673" s="13">
        <v>2672</v>
      </c>
    </row>
    <row r="2674" spans="1:9" x14ac:dyDescent="0.25">
      <c r="A2674" s="13" t="str">
        <f t="shared" si="41"/>
        <v xml:space="preserve">907-628-I  6" High Performance Cold Plastic Traffic Stripe, Skip Yellow </v>
      </c>
      <c r="B2674" s="13" t="s">
        <v>3165</v>
      </c>
      <c r="C2674" s="13" t="s">
        <v>3167</v>
      </c>
      <c r="D2674" s="13" t="s">
        <v>221</v>
      </c>
      <c r="E2674" s="13" t="s">
        <v>187</v>
      </c>
      <c r="F2674" s="13" t="s">
        <v>188</v>
      </c>
      <c r="G2674" s="13" t="s">
        <v>189</v>
      </c>
      <c r="H2674" s="13" t="s">
        <v>190</v>
      </c>
      <c r="I2674" s="13">
        <v>2673</v>
      </c>
    </row>
    <row r="2675" spans="1:9" x14ac:dyDescent="0.25">
      <c r="A2675" s="13" t="str">
        <f t="shared" si="41"/>
        <v xml:space="preserve">907-628-I  6" High Performance Cold Plastic Traffic Stripe, Skip Yellow </v>
      </c>
      <c r="B2675" s="13" t="s">
        <v>3165</v>
      </c>
      <c r="C2675" s="13" t="s">
        <v>3167</v>
      </c>
      <c r="D2675" s="13" t="s">
        <v>230</v>
      </c>
      <c r="E2675" s="13" t="s">
        <v>187</v>
      </c>
      <c r="F2675" s="13" t="s">
        <v>188</v>
      </c>
      <c r="G2675" s="13" t="s">
        <v>189</v>
      </c>
      <c r="H2675" s="13" t="s">
        <v>190</v>
      </c>
      <c r="I2675" s="13">
        <v>2674</v>
      </c>
    </row>
    <row r="2676" spans="1:9" x14ac:dyDescent="0.25">
      <c r="A2676" s="13" t="str">
        <f t="shared" si="41"/>
        <v xml:space="preserve">907-628-J  4" High Performance Cold Plastic Traffic Stripe, Continuous Yellow </v>
      </c>
      <c r="B2676" s="13" t="s">
        <v>3168</v>
      </c>
      <c r="C2676" s="13" t="s">
        <v>3169</v>
      </c>
      <c r="D2676" s="13" t="s">
        <v>230</v>
      </c>
      <c r="E2676" s="13" t="s">
        <v>187</v>
      </c>
      <c r="F2676" s="13" t="s">
        <v>188</v>
      </c>
      <c r="G2676" s="13" t="s">
        <v>189</v>
      </c>
      <c r="H2676" s="13" t="s">
        <v>190</v>
      </c>
      <c r="I2676" s="13">
        <v>2675</v>
      </c>
    </row>
    <row r="2677" spans="1:9" x14ac:dyDescent="0.25">
      <c r="A2677" s="13" t="str">
        <f t="shared" si="41"/>
        <v xml:space="preserve">907-628-J  4" High Performance Cold Plastic Traffic Stripe, Continuous Yellow </v>
      </c>
      <c r="B2677" s="13" t="s">
        <v>3168</v>
      </c>
      <c r="C2677" s="13" t="s">
        <v>3169</v>
      </c>
      <c r="D2677" s="13" t="s">
        <v>221</v>
      </c>
      <c r="E2677" s="13" t="s">
        <v>187</v>
      </c>
      <c r="F2677" s="13" t="s">
        <v>188</v>
      </c>
      <c r="G2677" s="13" t="s">
        <v>189</v>
      </c>
      <c r="H2677" s="13" t="s">
        <v>190</v>
      </c>
      <c r="I2677" s="13">
        <v>2676</v>
      </c>
    </row>
    <row r="2678" spans="1:9" x14ac:dyDescent="0.25">
      <c r="A2678" s="13" t="str">
        <f t="shared" si="41"/>
        <v xml:space="preserve">907-628-J  6" High Performance Cold Plastic Traffic Stripe, Continuous Yellow </v>
      </c>
      <c r="B2678" s="13" t="s">
        <v>3168</v>
      </c>
      <c r="C2678" s="13" t="s">
        <v>3170</v>
      </c>
      <c r="D2678" s="13" t="s">
        <v>230</v>
      </c>
      <c r="E2678" s="13" t="s">
        <v>187</v>
      </c>
      <c r="F2678" s="13" t="s">
        <v>188</v>
      </c>
      <c r="G2678" s="13" t="s">
        <v>189</v>
      </c>
      <c r="H2678" s="13" t="s">
        <v>190</v>
      </c>
      <c r="I2678" s="13">
        <v>2677</v>
      </c>
    </row>
    <row r="2679" spans="1:9" x14ac:dyDescent="0.25">
      <c r="A2679" s="13" t="str">
        <f t="shared" si="41"/>
        <v xml:space="preserve">907-628-J  6" High Performance Cold Plastic Traffic Stripe, Continuous Yellow </v>
      </c>
      <c r="B2679" s="13" t="s">
        <v>3168</v>
      </c>
      <c r="C2679" s="13" t="s">
        <v>3170</v>
      </c>
      <c r="D2679" s="13" t="s">
        <v>221</v>
      </c>
      <c r="E2679" s="13" t="s">
        <v>187</v>
      </c>
      <c r="F2679" s="13" t="s">
        <v>188</v>
      </c>
      <c r="G2679" s="13" t="s">
        <v>189</v>
      </c>
      <c r="H2679" s="13" t="s">
        <v>190</v>
      </c>
      <c r="I2679" s="13">
        <v>2678</v>
      </c>
    </row>
    <row r="2680" spans="1:9" x14ac:dyDescent="0.25">
      <c r="A2680" s="13" t="str">
        <f t="shared" si="41"/>
        <v xml:space="preserve">907-628-K  High Performance Cold Plastic Detail Stripe, White, 4" Equivalent Length </v>
      </c>
      <c r="B2680" s="13" t="s">
        <v>3171</v>
      </c>
      <c r="C2680" s="13" t="s">
        <v>3172</v>
      </c>
      <c r="D2680" s="13" t="s">
        <v>230</v>
      </c>
      <c r="E2680" s="13" t="s">
        <v>187</v>
      </c>
      <c r="F2680" s="13" t="s">
        <v>188</v>
      </c>
      <c r="G2680" s="13" t="s">
        <v>189</v>
      </c>
      <c r="H2680" s="13" t="s">
        <v>190</v>
      </c>
      <c r="I2680" s="13">
        <v>2679</v>
      </c>
    </row>
    <row r="2681" spans="1:9" x14ac:dyDescent="0.25">
      <c r="A2681" s="13" t="str">
        <f t="shared" si="41"/>
        <v xml:space="preserve">907-628-K  High Performance Cold Plastic Detail Stripe, Yellow, 4" Equivalent Length </v>
      </c>
      <c r="B2681" s="13" t="s">
        <v>3171</v>
      </c>
      <c r="C2681" s="13" t="s">
        <v>3173</v>
      </c>
      <c r="D2681" s="13" t="s">
        <v>230</v>
      </c>
      <c r="E2681" s="13" t="s">
        <v>187</v>
      </c>
      <c r="F2681" s="13" t="s">
        <v>188</v>
      </c>
      <c r="G2681" s="13" t="s">
        <v>189</v>
      </c>
      <c r="H2681" s="13" t="s">
        <v>190</v>
      </c>
      <c r="I2681" s="13">
        <v>2680</v>
      </c>
    </row>
    <row r="2682" spans="1:9" x14ac:dyDescent="0.25">
      <c r="A2682" s="13" t="str">
        <f t="shared" si="41"/>
        <v xml:space="preserve">907-628-K  High Performance Cold Plastic Detail Stripe, White </v>
      </c>
      <c r="B2682" s="13" t="s">
        <v>3171</v>
      </c>
      <c r="C2682" s="13" t="s">
        <v>3174</v>
      </c>
      <c r="D2682" s="13" t="s">
        <v>230</v>
      </c>
      <c r="E2682" s="13" t="s">
        <v>187</v>
      </c>
      <c r="F2682" s="13" t="s">
        <v>188</v>
      </c>
      <c r="G2682" s="13" t="s">
        <v>189</v>
      </c>
      <c r="H2682" s="13" t="s">
        <v>190</v>
      </c>
      <c r="I2682" s="13">
        <v>2681</v>
      </c>
    </row>
    <row r="2683" spans="1:9" x14ac:dyDescent="0.25">
      <c r="A2683" s="13" t="str">
        <f t="shared" si="41"/>
        <v xml:space="preserve">907-628-K  High Performance Cold Plastic Detail Stripe, Yellow </v>
      </c>
      <c r="B2683" s="13" t="s">
        <v>3171</v>
      </c>
      <c r="C2683" s="13" t="s">
        <v>3175</v>
      </c>
      <c r="D2683" s="13" t="s">
        <v>230</v>
      </c>
      <c r="E2683" s="13" t="s">
        <v>187</v>
      </c>
      <c r="F2683" s="13" t="s">
        <v>188</v>
      </c>
      <c r="G2683" s="13" t="s">
        <v>189</v>
      </c>
      <c r="H2683" s="13" t="s">
        <v>190</v>
      </c>
      <c r="I2683" s="13">
        <v>2682</v>
      </c>
    </row>
    <row r="2684" spans="1:9" x14ac:dyDescent="0.25">
      <c r="A2684" s="13" t="str">
        <f t="shared" si="41"/>
        <v xml:space="preserve">907-628-L  High Performance Cold Plastic Legend, White, 4" Equivalent Length </v>
      </c>
      <c r="B2684" s="13" t="s">
        <v>3176</v>
      </c>
      <c r="C2684" s="13" t="s">
        <v>3177</v>
      </c>
      <c r="D2684" s="13" t="s">
        <v>230</v>
      </c>
      <c r="E2684" s="13" t="s">
        <v>187</v>
      </c>
      <c r="F2684" s="13" t="s">
        <v>188</v>
      </c>
      <c r="G2684" s="13" t="s">
        <v>189</v>
      </c>
      <c r="H2684" s="13" t="s">
        <v>190</v>
      </c>
      <c r="I2684" s="13">
        <v>2683</v>
      </c>
    </row>
    <row r="2685" spans="1:9" x14ac:dyDescent="0.25">
      <c r="A2685" s="13" t="str">
        <f t="shared" si="41"/>
        <v xml:space="preserve">907-628-L  High Performance Cold Plastic Legend, White, 4" Equivalent Length </v>
      </c>
      <c r="B2685" s="13" t="s">
        <v>3176</v>
      </c>
      <c r="C2685" s="13" t="s">
        <v>3177</v>
      </c>
      <c r="D2685" s="13" t="s">
        <v>308</v>
      </c>
      <c r="E2685" s="13" t="s">
        <v>187</v>
      </c>
      <c r="F2685" s="13" t="s">
        <v>188</v>
      </c>
      <c r="G2685" s="13" t="s">
        <v>189</v>
      </c>
      <c r="H2685" s="13" t="s">
        <v>190</v>
      </c>
      <c r="I2685" s="13">
        <v>2684</v>
      </c>
    </row>
    <row r="2686" spans="1:9" x14ac:dyDescent="0.25">
      <c r="A2686" s="13" t="str">
        <f t="shared" si="41"/>
        <v xml:space="preserve">907-628-L  High Performance Cold Plastic Legend, White </v>
      </c>
      <c r="B2686" s="13" t="s">
        <v>3176</v>
      </c>
      <c r="C2686" s="13" t="s">
        <v>3178</v>
      </c>
      <c r="D2686" s="13" t="s">
        <v>230</v>
      </c>
      <c r="E2686" s="13" t="s">
        <v>187</v>
      </c>
      <c r="F2686" s="13" t="s">
        <v>188</v>
      </c>
      <c r="G2686" s="13" t="s">
        <v>189</v>
      </c>
      <c r="H2686" s="13" t="s">
        <v>190</v>
      </c>
      <c r="I2686" s="13">
        <v>2685</v>
      </c>
    </row>
    <row r="2687" spans="1:9" x14ac:dyDescent="0.25">
      <c r="A2687" s="13" t="str">
        <f t="shared" si="41"/>
        <v xml:space="preserve">907-628-L  High Performance Cold Plastic Legend, White </v>
      </c>
      <c r="B2687" s="13" t="s">
        <v>3176</v>
      </c>
      <c r="C2687" s="13" t="s">
        <v>3178</v>
      </c>
      <c r="D2687" s="13" t="s">
        <v>308</v>
      </c>
      <c r="E2687" s="13" t="s">
        <v>187</v>
      </c>
      <c r="F2687" s="13" t="s">
        <v>188</v>
      </c>
      <c r="G2687" s="13" t="s">
        <v>189</v>
      </c>
      <c r="H2687" s="13" t="s">
        <v>190</v>
      </c>
      <c r="I2687" s="13">
        <v>2686</v>
      </c>
    </row>
    <row r="2688" spans="1:9" x14ac:dyDescent="0.25">
      <c r="A2688" s="13" t="str">
        <f t="shared" si="41"/>
        <v xml:space="preserve">629-A      Vehicular Impact Attenuator, 40 MPH </v>
      </c>
      <c r="B2688" s="13" t="s">
        <v>3179</v>
      </c>
      <c r="C2688" s="13" t="s">
        <v>3180</v>
      </c>
      <c r="D2688" s="13" t="s">
        <v>207</v>
      </c>
      <c r="E2688" s="13" t="s">
        <v>187</v>
      </c>
      <c r="F2688" s="13" t="s">
        <v>188</v>
      </c>
      <c r="G2688" s="13" t="s">
        <v>189</v>
      </c>
      <c r="H2688" s="13" t="s">
        <v>190</v>
      </c>
      <c r="I2688" s="13">
        <v>2687</v>
      </c>
    </row>
    <row r="2689" spans="1:9" x14ac:dyDescent="0.25">
      <c r="A2689" s="13" t="str">
        <f t="shared" si="41"/>
        <v xml:space="preserve">629-A      Vehicular Impact Attenuator, 50 MPH </v>
      </c>
      <c r="B2689" s="13" t="s">
        <v>3179</v>
      </c>
      <c r="C2689" s="13" t="s">
        <v>3181</v>
      </c>
      <c r="D2689" s="13" t="s">
        <v>207</v>
      </c>
      <c r="E2689" s="13" t="s">
        <v>187</v>
      </c>
      <c r="F2689" s="13" t="s">
        <v>188</v>
      </c>
      <c r="G2689" s="13" t="s">
        <v>189</v>
      </c>
      <c r="H2689" s="13" t="s">
        <v>190</v>
      </c>
      <c r="I2689" s="13">
        <v>2688</v>
      </c>
    </row>
    <row r="2690" spans="1:9" x14ac:dyDescent="0.25">
      <c r="A2690" s="13" t="str">
        <f t="shared" si="41"/>
        <v xml:space="preserve">629-A      Vehicular Impact Attenuator, 55 MPH </v>
      </c>
      <c r="B2690" s="13" t="s">
        <v>3179</v>
      </c>
      <c r="C2690" s="13" t="s">
        <v>3182</v>
      </c>
      <c r="D2690" s="13" t="s">
        <v>207</v>
      </c>
      <c r="E2690" s="13" t="s">
        <v>187</v>
      </c>
      <c r="F2690" s="13" t="s">
        <v>188</v>
      </c>
      <c r="G2690" s="13" t="s">
        <v>189</v>
      </c>
      <c r="H2690" s="13" t="s">
        <v>190</v>
      </c>
      <c r="I2690" s="13">
        <v>2689</v>
      </c>
    </row>
    <row r="2691" spans="1:9" x14ac:dyDescent="0.25">
      <c r="A2691" s="13" t="str">
        <f t="shared" si="41"/>
        <v xml:space="preserve">629-A      Vehicular Impact Attenuator, 60 MPH </v>
      </c>
      <c r="B2691" s="13" t="s">
        <v>3179</v>
      </c>
      <c r="C2691" s="13" t="s">
        <v>3183</v>
      </c>
      <c r="D2691" s="13" t="s">
        <v>207</v>
      </c>
      <c r="E2691" s="13" t="s">
        <v>187</v>
      </c>
      <c r="F2691" s="13" t="s">
        <v>188</v>
      </c>
      <c r="G2691" s="13" t="s">
        <v>189</v>
      </c>
      <c r="H2691" s="13" t="s">
        <v>190</v>
      </c>
      <c r="I2691" s="13">
        <v>2690</v>
      </c>
    </row>
    <row r="2692" spans="1:9" x14ac:dyDescent="0.25">
      <c r="A2692" s="13" t="str">
        <f t="shared" ref="A2692:A2755" si="42">_xlfn.CONCAT(B2692," ", C2692)</f>
        <v xml:space="preserve">629-A      Vehicular Impact Attenuator, 70 MPH </v>
      </c>
      <c r="B2692" s="13" t="s">
        <v>3179</v>
      </c>
      <c r="C2692" s="13" t="s">
        <v>3184</v>
      </c>
      <c r="D2692" s="13" t="s">
        <v>207</v>
      </c>
      <c r="E2692" s="13" t="s">
        <v>187</v>
      </c>
      <c r="F2692" s="13" t="s">
        <v>188</v>
      </c>
      <c r="G2692" s="13" t="s">
        <v>189</v>
      </c>
      <c r="H2692" s="13" t="s">
        <v>190</v>
      </c>
      <c r="I2692" s="13">
        <v>2691</v>
      </c>
    </row>
    <row r="2693" spans="1:9" x14ac:dyDescent="0.25">
      <c r="A2693" s="13" t="str">
        <f t="shared" si="42"/>
        <v xml:space="preserve">629-B      Median Barrier End Section </v>
      </c>
      <c r="B2693" s="13" t="s">
        <v>3185</v>
      </c>
      <c r="C2693" s="13" t="s">
        <v>3186</v>
      </c>
      <c r="D2693" s="13" t="s">
        <v>207</v>
      </c>
      <c r="E2693" s="13" t="s">
        <v>187</v>
      </c>
      <c r="F2693" s="13" t="s">
        <v>188</v>
      </c>
      <c r="G2693" s="13" t="s">
        <v>189</v>
      </c>
      <c r="H2693" s="13" t="s">
        <v>190</v>
      </c>
      <c r="I2693" s="13">
        <v>2692</v>
      </c>
    </row>
    <row r="2694" spans="1:9" x14ac:dyDescent="0.25">
      <c r="A2694" s="13" t="str">
        <f t="shared" si="42"/>
        <v xml:space="preserve">629-C      Vehicular Impact Attenuator Back-up Wall </v>
      </c>
      <c r="B2694" s="13" t="s">
        <v>3187</v>
      </c>
      <c r="C2694" s="13" t="s">
        <v>3188</v>
      </c>
      <c r="D2694" s="13" t="s">
        <v>207</v>
      </c>
      <c r="E2694" s="13" t="s">
        <v>187</v>
      </c>
      <c r="F2694" s="13" t="s">
        <v>188</v>
      </c>
      <c r="G2694" s="13" t="s">
        <v>189</v>
      </c>
      <c r="H2694" s="13" t="s">
        <v>190</v>
      </c>
      <c r="I2694" s="13">
        <v>2693</v>
      </c>
    </row>
    <row r="2695" spans="1:9" x14ac:dyDescent="0.25">
      <c r="A2695" s="13" t="str">
        <f t="shared" si="42"/>
        <v xml:space="preserve">630-A      Standard Roadside Signs, Sheet Aluminum, 0.080" Thickness </v>
      </c>
      <c r="B2695" s="13" t="s">
        <v>3189</v>
      </c>
      <c r="C2695" s="13" t="s">
        <v>3190</v>
      </c>
      <c r="D2695" s="13" t="s">
        <v>308</v>
      </c>
      <c r="E2695" s="13" t="s">
        <v>187</v>
      </c>
      <c r="F2695" s="13" t="s">
        <v>188</v>
      </c>
      <c r="G2695" s="13" t="s">
        <v>189</v>
      </c>
      <c r="H2695" s="13" t="s">
        <v>190</v>
      </c>
      <c r="I2695" s="13">
        <v>2694</v>
      </c>
    </row>
    <row r="2696" spans="1:9" x14ac:dyDescent="0.25">
      <c r="A2696" s="13" t="str">
        <f t="shared" si="42"/>
        <v xml:space="preserve">907-630-A  Standard Roadside Signs, LED Enhanced </v>
      </c>
      <c r="B2696" s="13" t="s">
        <v>3191</v>
      </c>
      <c r="C2696" s="13" t="s">
        <v>3192</v>
      </c>
      <c r="D2696" s="13" t="s">
        <v>308</v>
      </c>
      <c r="E2696" s="13" t="s">
        <v>187</v>
      </c>
      <c r="F2696" s="13" t="s">
        <v>188</v>
      </c>
      <c r="G2696" s="13" t="s">
        <v>189</v>
      </c>
      <c r="H2696" s="13" t="s">
        <v>190</v>
      </c>
      <c r="I2696" s="13">
        <v>2695</v>
      </c>
    </row>
    <row r="2697" spans="1:9" x14ac:dyDescent="0.25">
      <c r="A2697" s="13" t="str">
        <f t="shared" si="42"/>
        <v xml:space="preserve">630-A      Standard Roadside Signs, Sheet Aluminum, 0.080" Thickness, Overhead Mounted </v>
      </c>
      <c r="B2697" s="13" t="s">
        <v>3189</v>
      </c>
      <c r="C2697" s="13" t="s">
        <v>3193</v>
      </c>
      <c r="D2697" s="13" t="s">
        <v>308</v>
      </c>
      <c r="E2697" s="13" t="s">
        <v>187</v>
      </c>
      <c r="F2697" s="13" t="s">
        <v>188</v>
      </c>
      <c r="G2697" s="13" t="s">
        <v>189</v>
      </c>
      <c r="H2697" s="13" t="s">
        <v>190</v>
      </c>
      <c r="I2697" s="13">
        <v>2696</v>
      </c>
    </row>
    <row r="2698" spans="1:9" x14ac:dyDescent="0.25">
      <c r="A2698" s="13" t="str">
        <f t="shared" si="42"/>
        <v xml:space="preserve">630-A      Standard Roadside Signs, Sheet Aluminum, 0.125" Thickness </v>
      </c>
      <c r="B2698" s="13" t="s">
        <v>3189</v>
      </c>
      <c r="C2698" s="13" t="s">
        <v>3194</v>
      </c>
      <c r="D2698" s="13" t="s">
        <v>308</v>
      </c>
      <c r="E2698" s="13" t="s">
        <v>187</v>
      </c>
      <c r="F2698" s="13" t="s">
        <v>188</v>
      </c>
      <c r="G2698" s="13" t="s">
        <v>189</v>
      </c>
      <c r="H2698" s="13" t="s">
        <v>190</v>
      </c>
      <c r="I2698" s="13">
        <v>2697</v>
      </c>
    </row>
    <row r="2699" spans="1:9" x14ac:dyDescent="0.25">
      <c r="A2699" s="13" t="str">
        <f t="shared" si="42"/>
        <v xml:space="preserve">630-A      Standard Roadside Signs, Sheet Aluminum, 0.125" Thickness, Overhead Mounted </v>
      </c>
      <c r="B2699" s="13" t="s">
        <v>3189</v>
      </c>
      <c r="C2699" s="13" t="s">
        <v>3195</v>
      </c>
      <c r="D2699" s="13" t="s">
        <v>308</v>
      </c>
      <c r="E2699" s="13" t="s">
        <v>187</v>
      </c>
      <c r="F2699" s="13" t="s">
        <v>188</v>
      </c>
      <c r="G2699" s="13" t="s">
        <v>189</v>
      </c>
      <c r="H2699" s="13" t="s">
        <v>190</v>
      </c>
      <c r="I2699" s="13">
        <v>2698</v>
      </c>
    </row>
    <row r="2700" spans="1:9" x14ac:dyDescent="0.25">
      <c r="A2700" s="13" t="str">
        <f t="shared" si="42"/>
        <v xml:space="preserve">630-A      Standard Roadside Signs, Sheet Aluminum, 0.1" Thickness </v>
      </c>
      <c r="B2700" s="13" t="s">
        <v>3189</v>
      </c>
      <c r="C2700" s="13" t="s">
        <v>3196</v>
      </c>
      <c r="D2700" s="13" t="s">
        <v>308</v>
      </c>
      <c r="E2700" s="13" t="s">
        <v>187</v>
      </c>
      <c r="F2700" s="13" t="s">
        <v>188</v>
      </c>
      <c r="G2700" s="13" t="s">
        <v>189</v>
      </c>
      <c r="H2700" s="13" t="s">
        <v>190</v>
      </c>
      <c r="I2700" s="13">
        <v>2699</v>
      </c>
    </row>
    <row r="2701" spans="1:9" x14ac:dyDescent="0.25">
      <c r="A2701" s="13" t="str">
        <f t="shared" si="42"/>
        <v xml:space="preserve">630-B      Interstate Directional Signs, Bolted Extruded Aluminum Panels, Bridge Mounted </v>
      </c>
      <c r="B2701" s="13" t="s">
        <v>3197</v>
      </c>
      <c r="C2701" s="13" t="s">
        <v>3198</v>
      </c>
      <c r="D2701" s="13" t="s">
        <v>308</v>
      </c>
      <c r="E2701" s="13" t="s">
        <v>187</v>
      </c>
      <c r="F2701" s="13" t="s">
        <v>188</v>
      </c>
      <c r="G2701" s="13" t="s">
        <v>189</v>
      </c>
      <c r="H2701" s="13" t="s">
        <v>190</v>
      </c>
      <c r="I2701" s="13">
        <v>2700</v>
      </c>
    </row>
    <row r="2702" spans="1:9" x14ac:dyDescent="0.25">
      <c r="A2702" s="13" t="str">
        <f t="shared" si="42"/>
        <v xml:space="preserve">630-B      Interstate Directional Signs, Bolted Extruded Aluminum Panels, Ground Mounted </v>
      </c>
      <c r="B2702" s="13" t="s">
        <v>3197</v>
      </c>
      <c r="C2702" s="13" t="s">
        <v>3199</v>
      </c>
      <c r="D2702" s="13" t="s">
        <v>308</v>
      </c>
      <c r="E2702" s="13" t="s">
        <v>187</v>
      </c>
      <c r="F2702" s="13" t="s">
        <v>188</v>
      </c>
      <c r="G2702" s="13" t="s">
        <v>189</v>
      </c>
      <c r="H2702" s="13" t="s">
        <v>190</v>
      </c>
      <c r="I2702" s="13">
        <v>2701</v>
      </c>
    </row>
    <row r="2703" spans="1:9" x14ac:dyDescent="0.25">
      <c r="A2703" s="13" t="str">
        <f t="shared" si="42"/>
        <v xml:space="preserve">630-B      Interstate Directional Signs, Bolted Extruded Aluminum Panels, Overhead Mounted </v>
      </c>
      <c r="B2703" s="13" t="s">
        <v>3197</v>
      </c>
      <c r="C2703" s="13" t="s">
        <v>3200</v>
      </c>
      <c r="D2703" s="13" t="s">
        <v>308</v>
      </c>
      <c r="E2703" s="13" t="s">
        <v>187</v>
      </c>
      <c r="F2703" s="13" t="s">
        <v>188</v>
      </c>
      <c r="G2703" s="13" t="s">
        <v>189</v>
      </c>
      <c r="H2703" s="13" t="s">
        <v>190</v>
      </c>
      <c r="I2703" s="13">
        <v>2702</v>
      </c>
    </row>
    <row r="2704" spans="1:9" x14ac:dyDescent="0.25">
      <c r="A2704" s="13" t="str">
        <f t="shared" si="42"/>
        <v xml:space="preserve">630-C      Square Tube Posts, 4.0 lb/ft </v>
      </c>
      <c r="B2704" s="13" t="s">
        <v>3201</v>
      </c>
      <c r="C2704" s="13" t="s">
        <v>3202</v>
      </c>
      <c r="D2704" s="13" t="s">
        <v>230</v>
      </c>
      <c r="E2704" s="13" t="s">
        <v>187</v>
      </c>
      <c r="F2704" s="13" t="s">
        <v>188</v>
      </c>
      <c r="G2704" s="13" t="s">
        <v>189</v>
      </c>
      <c r="H2704" s="13" t="s">
        <v>190</v>
      </c>
      <c r="I2704" s="13">
        <v>2703</v>
      </c>
    </row>
    <row r="2705" spans="1:9" x14ac:dyDescent="0.25">
      <c r="A2705" s="13" t="str">
        <f t="shared" si="42"/>
        <v xml:space="preserve">630-C      Steel U-Section Posts, 2.0 lb/ft </v>
      </c>
      <c r="B2705" s="13" t="s">
        <v>3201</v>
      </c>
      <c r="C2705" s="13" t="s">
        <v>3203</v>
      </c>
      <c r="D2705" s="13" t="s">
        <v>230</v>
      </c>
      <c r="E2705" s="13" t="s">
        <v>187</v>
      </c>
      <c r="F2705" s="13" t="s">
        <v>188</v>
      </c>
      <c r="G2705" s="13" t="s">
        <v>189</v>
      </c>
      <c r="H2705" s="13" t="s">
        <v>190</v>
      </c>
      <c r="I2705" s="13">
        <v>2704</v>
      </c>
    </row>
    <row r="2706" spans="1:9" x14ac:dyDescent="0.25">
      <c r="A2706" s="13" t="str">
        <f t="shared" si="42"/>
        <v xml:space="preserve">630-C      Steel U-Section Posts, 3.0 lb/ft </v>
      </c>
      <c r="B2706" s="13" t="s">
        <v>3201</v>
      </c>
      <c r="C2706" s="13" t="s">
        <v>3204</v>
      </c>
      <c r="D2706" s="13" t="s">
        <v>230</v>
      </c>
      <c r="E2706" s="13" t="s">
        <v>187</v>
      </c>
      <c r="F2706" s="13" t="s">
        <v>188</v>
      </c>
      <c r="G2706" s="13" t="s">
        <v>189</v>
      </c>
      <c r="H2706" s="13" t="s">
        <v>190</v>
      </c>
      <c r="I2706" s="13">
        <v>2705</v>
      </c>
    </row>
    <row r="2707" spans="1:9" x14ac:dyDescent="0.25">
      <c r="A2707" s="13" t="str">
        <f t="shared" si="42"/>
        <v xml:space="preserve">630-C      Square Tube Posts, 9.0 lb/ft </v>
      </c>
      <c r="B2707" s="13" t="s">
        <v>3201</v>
      </c>
      <c r="C2707" s="13" t="s">
        <v>3205</v>
      </c>
      <c r="D2707" s="13" t="s">
        <v>230</v>
      </c>
      <c r="E2707" s="13" t="s">
        <v>187</v>
      </c>
      <c r="F2707" s="13" t="s">
        <v>188</v>
      </c>
      <c r="G2707" s="13" t="s">
        <v>189</v>
      </c>
      <c r="H2707" s="13" t="s">
        <v>190</v>
      </c>
      <c r="I2707" s="13">
        <v>2706</v>
      </c>
    </row>
    <row r="2708" spans="1:9" x14ac:dyDescent="0.25">
      <c r="A2708" s="13" t="str">
        <f t="shared" si="42"/>
        <v xml:space="preserve">630-C      Square Tube Posts, 2.0 lb/ft </v>
      </c>
      <c r="B2708" s="13" t="s">
        <v>3201</v>
      </c>
      <c r="C2708" s="13" t="s">
        <v>3206</v>
      </c>
      <c r="D2708" s="13" t="s">
        <v>230</v>
      </c>
      <c r="E2708" s="13" t="s">
        <v>187</v>
      </c>
      <c r="F2708" s="13" t="s">
        <v>188</v>
      </c>
      <c r="G2708" s="13" t="s">
        <v>189</v>
      </c>
      <c r="H2708" s="13" t="s">
        <v>190</v>
      </c>
      <c r="I2708" s="13">
        <v>2707</v>
      </c>
    </row>
    <row r="2709" spans="1:9" x14ac:dyDescent="0.25">
      <c r="A2709" s="13" t="str">
        <f t="shared" si="42"/>
        <v xml:space="preserve">630-C1     Square Post Inner Sleeve </v>
      </c>
      <c r="B2709" s="13" t="s">
        <v>3207</v>
      </c>
      <c r="C2709" s="13" t="s">
        <v>3208</v>
      </c>
      <c r="D2709" s="13" t="s">
        <v>230</v>
      </c>
      <c r="E2709" s="13" t="s">
        <v>187</v>
      </c>
      <c r="F2709" s="13" t="s">
        <v>188</v>
      </c>
      <c r="G2709" s="13" t="s">
        <v>189</v>
      </c>
      <c r="H2709" s="13" t="s">
        <v>190</v>
      </c>
      <c r="I2709" s="13">
        <v>2708</v>
      </c>
    </row>
    <row r="2710" spans="1:9" x14ac:dyDescent="0.25">
      <c r="A2710" s="13" t="str">
        <f t="shared" si="42"/>
        <v xml:space="preserve">630-D      Structural Steel Beams, S3 x 5.7 </v>
      </c>
      <c r="B2710" s="13" t="s">
        <v>3209</v>
      </c>
      <c r="C2710" s="13" t="s">
        <v>3210</v>
      </c>
      <c r="D2710" s="13" t="s">
        <v>230</v>
      </c>
      <c r="E2710" s="13" t="s">
        <v>1569</v>
      </c>
      <c r="F2710" s="13" t="s">
        <v>188</v>
      </c>
      <c r="G2710" s="13" t="s">
        <v>189</v>
      </c>
      <c r="H2710" s="13" t="s">
        <v>190</v>
      </c>
      <c r="I2710" s="13">
        <v>2709</v>
      </c>
    </row>
    <row r="2711" spans="1:9" x14ac:dyDescent="0.25">
      <c r="A2711" s="13" t="str">
        <f t="shared" si="42"/>
        <v xml:space="preserve">630-D      Structural Steel Beams, S4 x 7.7 </v>
      </c>
      <c r="B2711" s="13" t="s">
        <v>3209</v>
      </c>
      <c r="C2711" s="13" t="s">
        <v>3211</v>
      </c>
      <c r="D2711" s="13" t="s">
        <v>230</v>
      </c>
      <c r="E2711" s="13" t="s">
        <v>1569</v>
      </c>
      <c r="F2711" s="13" t="s">
        <v>188</v>
      </c>
      <c r="G2711" s="13" t="s">
        <v>189</v>
      </c>
      <c r="H2711" s="13" t="s">
        <v>190</v>
      </c>
      <c r="I2711" s="13">
        <v>2710</v>
      </c>
    </row>
    <row r="2712" spans="1:9" x14ac:dyDescent="0.25">
      <c r="A2712" s="13" t="str">
        <f t="shared" si="42"/>
        <v xml:space="preserve">630-D      Structural Steel Beams, W10 x 22 </v>
      </c>
      <c r="B2712" s="13" t="s">
        <v>3209</v>
      </c>
      <c r="C2712" s="13" t="s">
        <v>3212</v>
      </c>
      <c r="D2712" s="13" t="s">
        <v>230</v>
      </c>
      <c r="E2712" s="13" t="s">
        <v>1569</v>
      </c>
      <c r="F2712" s="13" t="s">
        <v>188</v>
      </c>
      <c r="G2712" s="13" t="s">
        <v>189</v>
      </c>
      <c r="H2712" s="13" t="s">
        <v>190</v>
      </c>
      <c r="I2712" s="13">
        <v>2711</v>
      </c>
    </row>
    <row r="2713" spans="1:9" x14ac:dyDescent="0.25">
      <c r="A2713" s="13" t="str">
        <f t="shared" si="42"/>
        <v xml:space="preserve">630-D      Structural Steel Beams, W10 x 26 </v>
      </c>
      <c r="B2713" s="13" t="s">
        <v>3209</v>
      </c>
      <c r="C2713" s="13" t="s">
        <v>3213</v>
      </c>
      <c r="D2713" s="13" t="s">
        <v>230</v>
      </c>
      <c r="E2713" s="13" t="s">
        <v>1569</v>
      </c>
      <c r="F2713" s="13" t="s">
        <v>188</v>
      </c>
      <c r="G2713" s="13" t="s">
        <v>189</v>
      </c>
      <c r="H2713" s="13" t="s">
        <v>190</v>
      </c>
      <c r="I2713" s="13">
        <v>2712</v>
      </c>
    </row>
    <row r="2714" spans="1:9" x14ac:dyDescent="0.25">
      <c r="A2714" s="13" t="str">
        <f t="shared" si="42"/>
        <v xml:space="preserve">630-D      Structural Steel Beams, W12 x 26 </v>
      </c>
      <c r="B2714" s="13" t="s">
        <v>3209</v>
      </c>
      <c r="C2714" s="13" t="s">
        <v>3214</v>
      </c>
      <c r="D2714" s="13" t="s">
        <v>230</v>
      </c>
      <c r="E2714" s="13" t="s">
        <v>1569</v>
      </c>
      <c r="F2714" s="13" t="s">
        <v>188</v>
      </c>
      <c r="G2714" s="13" t="s">
        <v>189</v>
      </c>
      <c r="H2714" s="13" t="s">
        <v>190</v>
      </c>
      <c r="I2714" s="13">
        <v>2713</v>
      </c>
    </row>
    <row r="2715" spans="1:9" x14ac:dyDescent="0.25">
      <c r="A2715" s="13" t="str">
        <f t="shared" si="42"/>
        <v xml:space="preserve">630-D      Structural Steel Beams, W6 x 12 </v>
      </c>
      <c r="B2715" s="13" t="s">
        <v>3209</v>
      </c>
      <c r="C2715" s="13" t="s">
        <v>3215</v>
      </c>
      <c r="D2715" s="13" t="s">
        <v>230</v>
      </c>
      <c r="E2715" s="13" t="s">
        <v>1569</v>
      </c>
      <c r="F2715" s="13" t="s">
        <v>188</v>
      </c>
      <c r="G2715" s="13" t="s">
        <v>189</v>
      </c>
      <c r="H2715" s="13" t="s">
        <v>190</v>
      </c>
      <c r="I2715" s="13">
        <v>2714</v>
      </c>
    </row>
    <row r="2716" spans="1:9" x14ac:dyDescent="0.25">
      <c r="A2716" s="13" t="str">
        <f t="shared" si="42"/>
        <v xml:space="preserve">630-D      Structural Steel Beams, W6 x 15 </v>
      </c>
      <c r="B2716" s="13" t="s">
        <v>3209</v>
      </c>
      <c r="C2716" s="13" t="s">
        <v>3216</v>
      </c>
      <c r="D2716" s="13" t="s">
        <v>230</v>
      </c>
      <c r="E2716" s="13" t="s">
        <v>1569</v>
      </c>
      <c r="F2716" s="13" t="s">
        <v>188</v>
      </c>
      <c r="G2716" s="13" t="s">
        <v>189</v>
      </c>
      <c r="H2716" s="13" t="s">
        <v>190</v>
      </c>
      <c r="I2716" s="13">
        <v>2715</v>
      </c>
    </row>
    <row r="2717" spans="1:9" x14ac:dyDescent="0.25">
      <c r="A2717" s="13" t="str">
        <f t="shared" si="42"/>
        <v xml:space="preserve">630-D      Structural Steel Beams, W6 x 9 </v>
      </c>
      <c r="B2717" s="13" t="s">
        <v>3209</v>
      </c>
      <c r="C2717" s="13" t="s">
        <v>3217</v>
      </c>
      <c r="D2717" s="13" t="s">
        <v>230</v>
      </c>
      <c r="E2717" s="13" t="s">
        <v>1569</v>
      </c>
      <c r="F2717" s="13" t="s">
        <v>188</v>
      </c>
      <c r="G2717" s="13" t="s">
        <v>189</v>
      </c>
      <c r="H2717" s="13" t="s">
        <v>190</v>
      </c>
      <c r="I2717" s="13">
        <v>2716</v>
      </c>
    </row>
    <row r="2718" spans="1:9" x14ac:dyDescent="0.25">
      <c r="A2718" s="13" t="str">
        <f t="shared" si="42"/>
        <v xml:space="preserve">630-D      Structural Steel Beams, W8 x 18 </v>
      </c>
      <c r="B2718" s="13" t="s">
        <v>3209</v>
      </c>
      <c r="C2718" s="13" t="s">
        <v>3218</v>
      </c>
      <c r="D2718" s="13" t="s">
        <v>230</v>
      </c>
      <c r="E2718" s="13" t="s">
        <v>1569</v>
      </c>
      <c r="F2718" s="13" t="s">
        <v>188</v>
      </c>
      <c r="G2718" s="13" t="s">
        <v>189</v>
      </c>
      <c r="H2718" s="13" t="s">
        <v>190</v>
      </c>
      <c r="I2718" s="13">
        <v>2717</v>
      </c>
    </row>
    <row r="2719" spans="1:9" x14ac:dyDescent="0.25">
      <c r="A2719" s="13" t="str">
        <f t="shared" si="42"/>
        <v xml:space="preserve">630-D      Structural Steel Beams, W8 x 21 </v>
      </c>
      <c r="B2719" s="13" t="s">
        <v>3209</v>
      </c>
      <c r="C2719" s="13" t="s">
        <v>3219</v>
      </c>
      <c r="D2719" s="13" t="s">
        <v>230</v>
      </c>
      <c r="E2719" s="13" t="s">
        <v>1569</v>
      </c>
      <c r="F2719" s="13" t="s">
        <v>188</v>
      </c>
      <c r="G2719" s="13" t="s">
        <v>189</v>
      </c>
      <c r="H2719" s="13" t="s">
        <v>190</v>
      </c>
      <c r="I2719" s="13">
        <v>2718</v>
      </c>
    </row>
    <row r="2720" spans="1:9" x14ac:dyDescent="0.25">
      <c r="A2720" s="13" t="str">
        <f t="shared" si="42"/>
        <v xml:space="preserve">630-E      Structural Steel Angles &amp; Bars, 3 1/2" x 3 1/2" x 1/4" Angles </v>
      </c>
      <c r="B2720" s="13" t="s">
        <v>3220</v>
      </c>
      <c r="C2720" s="13" t="s">
        <v>3221</v>
      </c>
      <c r="D2720" s="13" t="s">
        <v>1008</v>
      </c>
      <c r="E2720" s="13" t="s">
        <v>1569</v>
      </c>
      <c r="F2720" s="13" t="s">
        <v>188</v>
      </c>
      <c r="G2720" s="13" t="s">
        <v>189</v>
      </c>
      <c r="H2720" s="13" t="s">
        <v>190</v>
      </c>
      <c r="I2720" s="13">
        <v>2719</v>
      </c>
    </row>
    <row r="2721" spans="1:9" x14ac:dyDescent="0.25">
      <c r="A2721" s="13" t="str">
        <f t="shared" si="42"/>
        <v xml:space="preserve">630-E      Structural Steel Angles &amp; Bars, 3" x 3" x 1/4" Angles </v>
      </c>
      <c r="B2721" s="13" t="s">
        <v>3220</v>
      </c>
      <c r="C2721" s="13" t="s">
        <v>3222</v>
      </c>
      <c r="D2721" s="13" t="s">
        <v>1008</v>
      </c>
      <c r="E2721" s="13" t="s">
        <v>1569</v>
      </c>
      <c r="F2721" s="13" t="s">
        <v>188</v>
      </c>
      <c r="G2721" s="13" t="s">
        <v>189</v>
      </c>
      <c r="H2721" s="13" t="s">
        <v>190</v>
      </c>
      <c r="I2721" s="13">
        <v>2720</v>
      </c>
    </row>
    <row r="2722" spans="1:9" x14ac:dyDescent="0.25">
      <c r="A2722" s="13" t="str">
        <f t="shared" si="42"/>
        <v xml:space="preserve">630-E      Structural Steel Angles &amp; Bars, 4" x 4" x 5/16" Angles </v>
      </c>
      <c r="B2722" s="13" t="s">
        <v>3220</v>
      </c>
      <c r="C2722" s="13" t="s">
        <v>3223</v>
      </c>
      <c r="D2722" s="13" t="s">
        <v>1008</v>
      </c>
      <c r="E2722" s="13" t="s">
        <v>1569</v>
      </c>
      <c r="F2722" s="13" t="s">
        <v>188</v>
      </c>
      <c r="G2722" s="13" t="s">
        <v>189</v>
      </c>
      <c r="H2722" s="13" t="s">
        <v>190</v>
      </c>
      <c r="I2722" s="13">
        <v>2721</v>
      </c>
    </row>
    <row r="2723" spans="1:9" x14ac:dyDescent="0.25">
      <c r="A2723" s="13" t="str">
        <f t="shared" si="42"/>
        <v xml:space="preserve">907-630-E  Structural Aluminum Angles &amp; Bars, Aluminum Sign Bracing </v>
      </c>
      <c r="B2723" s="13" t="s">
        <v>3224</v>
      </c>
      <c r="C2723" s="13" t="s">
        <v>3225</v>
      </c>
      <c r="D2723" s="13" t="s">
        <v>230</v>
      </c>
      <c r="E2723" s="13" t="s">
        <v>1569</v>
      </c>
      <c r="F2723" s="13" t="s">
        <v>188</v>
      </c>
      <c r="G2723" s="13" t="s">
        <v>189</v>
      </c>
      <c r="H2723" s="13" t="s">
        <v>190</v>
      </c>
      <c r="I2723" s="13">
        <v>2722</v>
      </c>
    </row>
    <row r="2724" spans="1:9" x14ac:dyDescent="0.25">
      <c r="A2724" s="13" t="str">
        <f t="shared" si="42"/>
        <v xml:space="preserve">630-E      Structural Steel Angles &amp; Bars, 7/16" x 2 1/2" Flat Bar </v>
      </c>
      <c r="B2724" s="13" t="s">
        <v>3220</v>
      </c>
      <c r="C2724" s="13" t="s">
        <v>3226</v>
      </c>
      <c r="D2724" s="13" t="s">
        <v>1008</v>
      </c>
      <c r="E2724" s="13" t="s">
        <v>1569</v>
      </c>
      <c r="F2724" s="13" t="s">
        <v>188</v>
      </c>
      <c r="G2724" s="13" t="s">
        <v>189</v>
      </c>
      <c r="H2724" s="13" t="s">
        <v>190</v>
      </c>
      <c r="I2724" s="13">
        <v>2723</v>
      </c>
    </row>
    <row r="2725" spans="1:9" x14ac:dyDescent="0.25">
      <c r="A2725" s="13" t="str">
        <f t="shared" si="42"/>
        <v xml:space="preserve">630-E      Structural Steel Angles &amp; Bars, Aluminum Unistrut </v>
      </c>
      <c r="B2725" s="13" t="s">
        <v>3220</v>
      </c>
      <c r="C2725" s="13" t="s">
        <v>3227</v>
      </c>
      <c r="D2725" s="13" t="s">
        <v>1008</v>
      </c>
      <c r="E2725" s="13" t="s">
        <v>1569</v>
      </c>
      <c r="F2725" s="13" t="s">
        <v>188</v>
      </c>
      <c r="G2725" s="13" t="s">
        <v>189</v>
      </c>
      <c r="H2725" s="13" t="s">
        <v>190</v>
      </c>
      <c r="I2725" s="13">
        <v>2724</v>
      </c>
    </row>
    <row r="2726" spans="1:9" x14ac:dyDescent="0.25">
      <c r="A2726" s="13" t="str">
        <f t="shared" si="42"/>
        <v xml:space="preserve">630-F      Delineators, Flexible Post Mounted, Crossover, Type I, Yellow </v>
      </c>
      <c r="B2726" s="13" t="s">
        <v>3228</v>
      </c>
      <c r="C2726" s="13" t="s">
        <v>3229</v>
      </c>
      <c r="D2726" s="13" t="s">
        <v>207</v>
      </c>
      <c r="E2726" s="13" t="s">
        <v>187</v>
      </c>
      <c r="F2726" s="13" t="s">
        <v>188</v>
      </c>
      <c r="G2726" s="13" t="s">
        <v>189</v>
      </c>
      <c r="H2726" s="13" t="s">
        <v>190</v>
      </c>
      <c r="I2726" s="13">
        <v>2725</v>
      </c>
    </row>
    <row r="2727" spans="1:9" x14ac:dyDescent="0.25">
      <c r="A2727" s="13" t="str">
        <f t="shared" si="42"/>
        <v xml:space="preserve">630-F      Delineators, Flexible Post Mounted, Crossover, Type II </v>
      </c>
      <c r="B2727" s="13" t="s">
        <v>3228</v>
      </c>
      <c r="C2727" s="13" t="s">
        <v>3230</v>
      </c>
      <c r="D2727" s="13" t="s">
        <v>207</v>
      </c>
      <c r="E2727" s="13" t="s">
        <v>187</v>
      </c>
      <c r="F2727" s="13" t="s">
        <v>188</v>
      </c>
      <c r="G2727" s="13" t="s">
        <v>189</v>
      </c>
      <c r="H2727" s="13" t="s">
        <v>190</v>
      </c>
      <c r="I2727" s="13">
        <v>2726</v>
      </c>
    </row>
    <row r="2728" spans="1:9" x14ac:dyDescent="0.25">
      <c r="A2728" s="13" t="str">
        <f t="shared" si="42"/>
        <v xml:space="preserve">630-F      Delineators, Guard Rail, Double White </v>
      </c>
      <c r="B2728" s="13" t="s">
        <v>3228</v>
      </c>
      <c r="C2728" s="13" t="s">
        <v>3231</v>
      </c>
      <c r="D2728" s="13" t="s">
        <v>207</v>
      </c>
      <c r="E2728" s="13" t="s">
        <v>187</v>
      </c>
      <c r="F2728" s="13" t="s">
        <v>188</v>
      </c>
      <c r="G2728" s="13" t="s">
        <v>189</v>
      </c>
      <c r="H2728" s="13" t="s">
        <v>190</v>
      </c>
      <c r="I2728" s="13">
        <v>2727</v>
      </c>
    </row>
    <row r="2729" spans="1:9" x14ac:dyDescent="0.25">
      <c r="A2729" s="13" t="str">
        <f t="shared" si="42"/>
        <v xml:space="preserve">630-F      Delineators, Guard Rail, Double Yellow </v>
      </c>
      <c r="B2729" s="13" t="s">
        <v>3228</v>
      </c>
      <c r="C2729" s="13" t="s">
        <v>3232</v>
      </c>
      <c r="D2729" s="13" t="s">
        <v>207</v>
      </c>
      <c r="E2729" s="13" t="s">
        <v>187</v>
      </c>
      <c r="F2729" s="13" t="s">
        <v>188</v>
      </c>
      <c r="G2729" s="13" t="s">
        <v>189</v>
      </c>
      <c r="H2729" s="13" t="s">
        <v>190</v>
      </c>
      <c r="I2729" s="13">
        <v>2728</v>
      </c>
    </row>
    <row r="2730" spans="1:9" x14ac:dyDescent="0.25">
      <c r="A2730" s="13" t="str">
        <f t="shared" si="42"/>
        <v xml:space="preserve">630-F      Delineators, Guard Rail, White </v>
      </c>
      <c r="B2730" s="13" t="s">
        <v>3228</v>
      </c>
      <c r="C2730" s="13" t="s">
        <v>2913</v>
      </c>
      <c r="D2730" s="13" t="s">
        <v>207</v>
      </c>
      <c r="E2730" s="13" t="s">
        <v>187</v>
      </c>
      <c r="F2730" s="13" t="s">
        <v>188</v>
      </c>
      <c r="G2730" s="13" t="s">
        <v>189</v>
      </c>
      <c r="H2730" s="13" t="s">
        <v>190</v>
      </c>
      <c r="I2730" s="13">
        <v>2729</v>
      </c>
    </row>
    <row r="2731" spans="1:9" x14ac:dyDescent="0.25">
      <c r="A2731" s="13" t="str">
        <f t="shared" si="42"/>
        <v xml:space="preserve">630-F      Delineators, Guard Rail, Yellow </v>
      </c>
      <c r="B2731" s="13" t="s">
        <v>3228</v>
      </c>
      <c r="C2731" s="13" t="s">
        <v>2914</v>
      </c>
      <c r="D2731" s="13" t="s">
        <v>207</v>
      </c>
      <c r="E2731" s="13" t="s">
        <v>187</v>
      </c>
      <c r="F2731" s="13" t="s">
        <v>188</v>
      </c>
      <c r="G2731" s="13" t="s">
        <v>189</v>
      </c>
      <c r="H2731" s="13" t="s">
        <v>190</v>
      </c>
      <c r="I2731" s="13">
        <v>2730</v>
      </c>
    </row>
    <row r="2732" spans="1:9" x14ac:dyDescent="0.25">
      <c r="A2732" s="13" t="str">
        <f t="shared" si="42"/>
        <v xml:space="preserve">630-F      Delineators, Median Barrier Mounted, Type I, White </v>
      </c>
      <c r="B2732" s="13" t="s">
        <v>3228</v>
      </c>
      <c r="C2732" s="13" t="s">
        <v>3233</v>
      </c>
      <c r="D2732" s="13" t="s">
        <v>207</v>
      </c>
      <c r="E2732" s="13" t="s">
        <v>187</v>
      </c>
      <c r="F2732" s="13" t="s">
        <v>188</v>
      </c>
      <c r="G2732" s="13" t="s">
        <v>189</v>
      </c>
      <c r="H2732" s="13" t="s">
        <v>190</v>
      </c>
      <c r="I2732" s="13">
        <v>2731</v>
      </c>
    </row>
    <row r="2733" spans="1:9" x14ac:dyDescent="0.25">
      <c r="A2733" s="13" t="str">
        <f t="shared" si="42"/>
        <v xml:space="preserve">630-F      Delineators, Median Barrier Mounted, Type I, Yellow </v>
      </c>
      <c r="B2733" s="13" t="s">
        <v>3228</v>
      </c>
      <c r="C2733" s="13" t="s">
        <v>3234</v>
      </c>
      <c r="D2733" s="13" t="s">
        <v>207</v>
      </c>
      <c r="E2733" s="13" t="s">
        <v>187</v>
      </c>
      <c r="F2733" s="13" t="s">
        <v>188</v>
      </c>
      <c r="G2733" s="13" t="s">
        <v>189</v>
      </c>
      <c r="H2733" s="13" t="s">
        <v>190</v>
      </c>
      <c r="I2733" s="13">
        <v>2732</v>
      </c>
    </row>
    <row r="2734" spans="1:9" x14ac:dyDescent="0.25">
      <c r="A2734" s="13" t="str">
        <f t="shared" si="42"/>
        <v xml:space="preserve">630-F      Delineators, Post Mounted, Double White </v>
      </c>
      <c r="B2734" s="13" t="s">
        <v>3228</v>
      </c>
      <c r="C2734" s="13" t="s">
        <v>3235</v>
      </c>
      <c r="D2734" s="13" t="s">
        <v>207</v>
      </c>
      <c r="E2734" s="13" t="s">
        <v>187</v>
      </c>
      <c r="F2734" s="13" t="s">
        <v>188</v>
      </c>
      <c r="G2734" s="13" t="s">
        <v>189</v>
      </c>
      <c r="H2734" s="13" t="s">
        <v>190</v>
      </c>
      <c r="I2734" s="13">
        <v>2733</v>
      </c>
    </row>
    <row r="2735" spans="1:9" x14ac:dyDescent="0.25">
      <c r="A2735" s="13" t="str">
        <f t="shared" si="42"/>
        <v xml:space="preserve">630-F      Delineators, Post Mounted, Double Yellow </v>
      </c>
      <c r="B2735" s="13" t="s">
        <v>3228</v>
      </c>
      <c r="C2735" s="13" t="s">
        <v>3236</v>
      </c>
      <c r="D2735" s="13" t="s">
        <v>207</v>
      </c>
      <c r="E2735" s="13" t="s">
        <v>187</v>
      </c>
      <c r="F2735" s="13" t="s">
        <v>188</v>
      </c>
      <c r="G2735" s="13" t="s">
        <v>189</v>
      </c>
      <c r="H2735" s="13" t="s">
        <v>190</v>
      </c>
      <c r="I2735" s="13">
        <v>2734</v>
      </c>
    </row>
    <row r="2736" spans="1:9" x14ac:dyDescent="0.25">
      <c r="A2736" s="13" t="str">
        <f t="shared" si="42"/>
        <v xml:space="preserve">630-F      Delineators, Post Mounted, Single White </v>
      </c>
      <c r="B2736" s="13" t="s">
        <v>3228</v>
      </c>
      <c r="C2736" s="13" t="s">
        <v>3237</v>
      </c>
      <c r="D2736" s="13" t="s">
        <v>207</v>
      </c>
      <c r="E2736" s="13" t="s">
        <v>187</v>
      </c>
      <c r="F2736" s="13" t="s">
        <v>188</v>
      </c>
      <c r="G2736" s="13" t="s">
        <v>189</v>
      </c>
      <c r="H2736" s="13" t="s">
        <v>190</v>
      </c>
      <c r="I2736" s="13">
        <v>2735</v>
      </c>
    </row>
    <row r="2737" spans="1:9" x14ac:dyDescent="0.25">
      <c r="A2737" s="13" t="str">
        <f t="shared" si="42"/>
        <v xml:space="preserve">630-F      Delineators, Post Mounted, Single Yellow </v>
      </c>
      <c r="B2737" s="13" t="s">
        <v>3228</v>
      </c>
      <c r="C2737" s="13" t="s">
        <v>3238</v>
      </c>
      <c r="D2737" s="13" t="s">
        <v>207</v>
      </c>
      <c r="E2737" s="13" t="s">
        <v>187</v>
      </c>
      <c r="F2737" s="13" t="s">
        <v>188</v>
      </c>
      <c r="G2737" s="13" t="s">
        <v>189</v>
      </c>
      <c r="H2737" s="13" t="s">
        <v>190</v>
      </c>
      <c r="I2737" s="13">
        <v>2736</v>
      </c>
    </row>
    <row r="2738" spans="1:9" x14ac:dyDescent="0.25">
      <c r="A2738" s="13" t="str">
        <f t="shared" si="42"/>
        <v xml:space="preserve">630-F      Delineators, Surface Mounted, White </v>
      </c>
      <c r="B2738" s="13" t="s">
        <v>3228</v>
      </c>
      <c r="C2738" s="13" t="s">
        <v>3239</v>
      </c>
      <c r="D2738" s="13" t="s">
        <v>207</v>
      </c>
      <c r="E2738" s="13" t="s">
        <v>187</v>
      </c>
      <c r="F2738" s="13" t="s">
        <v>188</v>
      </c>
      <c r="G2738" s="13" t="s">
        <v>189</v>
      </c>
      <c r="H2738" s="13" t="s">
        <v>190</v>
      </c>
      <c r="I2738" s="13">
        <v>2737</v>
      </c>
    </row>
    <row r="2739" spans="1:9" x14ac:dyDescent="0.25">
      <c r="A2739" s="13" t="str">
        <f t="shared" si="42"/>
        <v xml:space="preserve">630-F      Delineators, Surface Mounted, Yellow </v>
      </c>
      <c r="B2739" s="13" t="s">
        <v>3228</v>
      </c>
      <c r="C2739" s="13" t="s">
        <v>3240</v>
      </c>
      <c r="D2739" s="13" t="s">
        <v>207</v>
      </c>
      <c r="E2739" s="13" t="s">
        <v>187</v>
      </c>
      <c r="F2739" s="13" t="s">
        <v>188</v>
      </c>
      <c r="G2739" s="13" t="s">
        <v>189</v>
      </c>
      <c r="H2739" s="13" t="s">
        <v>190</v>
      </c>
      <c r="I2739" s="13">
        <v>2738</v>
      </c>
    </row>
    <row r="2740" spans="1:9" x14ac:dyDescent="0.25">
      <c r="A2740" s="13" t="str">
        <f t="shared" si="42"/>
        <v xml:space="preserve">630-G      End-Of-Roadway Markers, OM4-3, Post Mounted, Red </v>
      </c>
      <c r="B2740" s="13" t="s">
        <v>3241</v>
      </c>
      <c r="C2740" s="13" t="s">
        <v>3242</v>
      </c>
      <c r="D2740" s="13" t="s">
        <v>207</v>
      </c>
      <c r="E2740" s="13" t="s">
        <v>187</v>
      </c>
      <c r="F2740" s="13" t="s">
        <v>188</v>
      </c>
      <c r="G2740" s="13" t="s">
        <v>189</v>
      </c>
      <c r="H2740" s="13" t="s">
        <v>190</v>
      </c>
      <c r="I2740" s="13">
        <v>2739</v>
      </c>
    </row>
    <row r="2741" spans="1:9" x14ac:dyDescent="0.25">
      <c r="A2741" s="13" t="str">
        <f t="shared" si="42"/>
        <v xml:space="preserve">630-G      Type 1 Object Markers, OM1-3 </v>
      </c>
      <c r="B2741" s="13" t="s">
        <v>3241</v>
      </c>
      <c r="C2741" s="13" t="s">
        <v>3243</v>
      </c>
      <c r="D2741" s="13" t="s">
        <v>207</v>
      </c>
      <c r="E2741" s="13" t="s">
        <v>187</v>
      </c>
      <c r="F2741" s="13" t="s">
        <v>188</v>
      </c>
      <c r="G2741" s="13" t="s">
        <v>189</v>
      </c>
      <c r="H2741" s="13" t="s">
        <v>190</v>
      </c>
      <c r="I2741" s="13">
        <v>2740</v>
      </c>
    </row>
    <row r="2742" spans="1:9" x14ac:dyDescent="0.25">
      <c r="A2742" s="13" t="str">
        <f t="shared" si="42"/>
        <v xml:space="preserve">630-G      Type 3 Object Markers, OM-3L,  Post Mounted </v>
      </c>
      <c r="B2742" s="13" t="s">
        <v>3241</v>
      </c>
      <c r="C2742" s="13" t="s">
        <v>3244</v>
      </c>
      <c r="D2742" s="13" t="s">
        <v>207</v>
      </c>
      <c r="E2742" s="13" t="s">
        <v>187</v>
      </c>
      <c r="F2742" s="13" t="s">
        <v>188</v>
      </c>
      <c r="G2742" s="13" t="s">
        <v>189</v>
      </c>
      <c r="H2742" s="13" t="s">
        <v>190</v>
      </c>
      <c r="I2742" s="13">
        <v>2741</v>
      </c>
    </row>
    <row r="2743" spans="1:9" x14ac:dyDescent="0.25">
      <c r="A2743" s="13" t="str">
        <f t="shared" si="42"/>
        <v xml:space="preserve">630-G      Type 3 Object Markers, OM-3R or OM-3L </v>
      </c>
      <c r="B2743" s="13" t="s">
        <v>3241</v>
      </c>
      <c r="C2743" s="13" t="s">
        <v>3245</v>
      </c>
      <c r="D2743" s="13" t="s">
        <v>207</v>
      </c>
      <c r="E2743" s="13" t="s">
        <v>187</v>
      </c>
      <c r="F2743" s="13" t="s">
        <v>188</v>
      </c>
      <c r="G2743" s="13" t="s">
        <v>189</v>
      </c>
      <c r="H2743" s="13" t="s">
        <v>190</v>
      </c>
      <c r="I2743" s="13">
        <v>2742</v>
      </c>
    </row>
    <row r="2744" spans="1:9" x14ac:dyDescent="0.25">
      <c r="A2744" s="13" t="str">
        <f t="shared" si="42"/>
        <v xml:space="preserve">630-G      Type 3 Object Markers, OM-3R or OM-3L,  Post Mounted </v>
      </c>
      <c r="B2744" s="13" t="s">
        <v>3241</v>
      </c>
      <c r="C2744" s="13" t="s">
        <v>3246</v>
      </c>
      <c r="D2744" s="13" t="s">
        <v>207</v>
      </c>
      <c r="E2744" s="13" t="s">
        <v>187</v>
      </c>
      <c r="F2744" s="13" t="s">
        <v>188</v>
      </c>
      <c r="G2744" s="13" t="s">
        <v>189</v>
      </c>
      <c r="H2744" s="13" t="s">
        <v>190</v>
      </c>
      <c r="I2744" s="13">
        <v>2743</v>
      </c>
    </row>
    <row r="2745" spans="1:9" x14ac:dyDescent="0.25">
      <c r="A2745" s="13" t="str">
        <f t="shared" si="42"/>
        <v xml:space="preserve">630-G      Type 3 Object Markers, OM-3R or OM-3L, 2 Markers Per Post, Post Mounted </v>
      </c>
      <c r="B2745" s="13" t="s">
        <v>3241</v>
      </c>
      <c r="C2745" s="13" t="s">
        <v>3247</v>
      </c>
      <c r="D2745" s="13" t="s">
        <v>207</v>
      </c>
      <c r="E2745" s="13" t="s">
        <v>187</v>
      </c>
      <c r="F2745" s="13" t="s">
        <v>188</v>
      </c>
      <c r="G2745" s="13" t="s">
        <v>189</v>
      </c>
      <c r="H2745" s="13" t="s">
        <v>190</v>
      </c>
      <c r="I2745" s="13">
        <v>2744</v>
      </c>
    </row>
    <row r="2746" spans="1:9" x14ac:dyDescent="0.25">
      <c r="A2746" s="13" t="str">
        <f t="shared" si="42"/>
        <v xml:space="preserve">630-G      Type 3 Object Markers, OM-3R,  Post Mounted </v>
      </c>
      <c r="B2746" s="13" t="s">
        <v>3241</v>
      </c>
      <c r="C2746" s="13" t="s">
        <v>3248</v>
      </c>
      <c r="D2746" s="13" t="s">
        <v>207</v>
      </c>
      <c r="E2746" s="13" t="s">
        <v>187</v>
      </c>
      <c r="F2746" s="13" t="s">
        <v>188</v>
      </c>
      <c r="G2746" s="13" t="s">
        <v>189</v>
      </c>
      <c r="H2746" s="13" t="s">
        <v>190</v>
      </c>
      <c r="I2746" s="13">
        <v>2745</v>
      </c>
    </row>
    <row r="2747" spans="1:9" x14ac:dyDescent="0.25">
      <c r="A2747" s="13" t="str">
        <f t="shared" si="42"/>
        <v xml:space="preserve">630-G      Type 2 Object Markers, OM2-2 </v>
      </c>
      <c r="B2747" s="13" t="s">
        <v>3241</v>
      </c>
      <c r="C2747" s="13" t="s">
        <v>3249</v>
      </c>
      <c r="D2747" s="13" t="s">
        <v>207</v>
      </c>
      <c r="E2747" s="13" t="s">
        <v>187</v>
      </c>
      <c r="F2747" s="13" t="s">
        <v>188</v>
      </c>
      <c r="G2747" s="13" t="s">
        <v>189</v>
      </c>
      <c r="H2747" s="13" t="s">
        <v>190</v>
      </c>
      <c r="I2747" s="13">
        <v>2746</v>
      </c>
    </row>
    <row r="2748" spans="1:9" x14ac:dyDescent="0.25">
      <c r="A2748" s="13" t="str">
        <f t="shared" si="42"/>
        <v xml:space="preserve">630-H      Treated Timber Posts </v>
      </c>
      <c r="B2748" s="13" t="s">
        <v>3250</v>
      </c>
      <c r="C2748" s="13" t="s">
        <v>3251</v>
      </c>
      <c r="D2748" s="13" t="s">
        <v>207</v>
      </c>
      <c r="E2748" s="13" t="s">
        <v>187</v>
      </c>
      <c r="F2748" s="13" t="s">
        <v>188</v>
      </c>
      <c r="G2748" s="13" t="s">
        <v>189</v>
      </c>
      <c r="H2748" s="13" t="s">
        <v>190</v>
      </c>
      <c r="I2748" s="13">
        <v>2747</v>
      </c>
    </row>
    <row r="2749" spans="1:9" x14ac:dyDescent="0.25">
      <c r="A2749" s="13" t="str">
        <f t="shared" si="42"/>
        <v xml:space="preserve">630-I      Metal Overhead Sign Supports, Assembly No. </v>
      </c>
      <c r="B2749" s="13" t="s">
        <v>3252</v>
      </c>
      <c r="C2749" s="13" t="s">
        <v>3253</v>
      </c>
      <c r="D2749" s="13" t="s">
        <v>186</v>
      </c>
      <c r="E2749" s="13" t="s">
        <v>187</v>
      </c>
      <c r="F2749" s="13" t="s">
        <v>188</v>
      </c>
      <c r="G2749" s="13" t="s">
        <v>189</v>
      </c>
      <c r="H2749" s="13" t="s">
        <v>190</v>
      </c>
      <c r="I2749" s="13">
        <v>2748</v>
      </c>
    </row>
    <row r="2750" spans="1:9" x14ac:dyDescent="0.25">
      <c r="A2750" s="13" t="str">
        <f t="shared" si="42"/>
        <v xml:space="preserve">630-I      Metal Overhead Sign Supports, Assembly No. 1 </v>
      </c>
      <c r="B2750" s="13" t="s">
        <v>3252</v>
      </c>
      <c r="C2750" s="13" t="s">
        <v>3254</v>
      </c>
      <c r="D2750" s="13" t="s">
        <v>186</v>
      </c>
      <c r="E2750" s="13" t="s">
        <v>187</v>
      </c>
      <c r="F2750" s="13" t="s">
        <v>188</v>
      </c>
      <c r="G2750" s="13" t="s">
        <v>189</v>
      </c>
      <c r="H2750" s="13" t="s">
        <v>190</v>
      </c>
      <c r="I2750" s="13">
        <v>2749</v>
      </c>
    </row>
    <row r="2751" spans="1:9" x14ac:dyDescent="0.25">
      <c r="A2751" s="13" t="str">
        <f t="shared" si="42"/>
        <v xml:space="preserve">630-I      Metal Overhead Sign Supports, Assembly No. 1, Contractor Designed </v>
      </c>
      <c r="B2751" s="13" t="s">
        <v>3252</v>
      </c>
      <c r="C2751" s="13" t="s">
        <v>3255</v>
      </c>
      <c r="D2751" s="13" t="s">
        <v>186</v>
      </c>
      <c r="E2751" s="13" t="s">
        <v>187</v>
      </c>
      <c r="F2751" s="13" t="s">
        <v>188</v>
      </c>
      <c r="G2751" s="13" t="s">
        <v>189</v>
      </c>
      <c r="H2751" s="13" t="s">
        <v>190</v>
      </c>
      <c r="I2751" s="13">
        <v>2750</v>
      </c>
    </row>
    <row r="2752" spans="1:9" x14ac:dyDescent="0.25">
      <c r="A2752" s="13" t="str">
        <f t="shared" si="42"/>
        <v xml:space="preserve">630-I      Metal Overhead Sign Supports, Assembly No. 10, Contractor Designed </v>
      </c>
      <c r="B2752" s="13" t="s">
        <v>3252</v>
      </c>
      <c r="C2752" s="13" t="s">
        <v>3256</v>
      </c>
      <c r="D2752" s="13" t="s">
        <v>186</v>
      </c>
      <c r="E2752" s="13" t="s">
        <v>187</v>
      </c>
      <c r="F2752" s="13" t="s">
        <v>188</v>
      </c>
      <c r="G2752" s="13" t="s">
        <v>189</v>
      </c>
      <c r="H2752" s="13" t="s">
        <v>190</v>
      </c>
      <c r="I2752" s="13">
        <v>2751</v>
      </c>
    </row>
    <row r="2753" spans="1:9" x14ac:dyDescent="0.25">
      <c r="A2753" s="13" t="str">
        <f t="shared" si="42"/>
        <v xml:space="preserve">630-I      Metal Overhead Sign Supports, Assembly No. 11, Contractor Designed </v>
      </c>
      <c r="B2753" s="13" t="s">
        <v>3252</v>
      </c>
      <c r="C2753" s="13" t="s">
        <v>3257</v>
      </c>
      <c r="D2753" s="13" t="s">
        <v>186</v>
      </c>
      <c r="E2753" s="13" t="s">
        <v>187</v>
      </c>
      <c r="F2753" s="13" t="s">
        <v>188</v>
      </c>
      <c r="G2753" s="13" t="s">
        <v>189</v>
      </c>
      <c r="H2753" s="13" t="s">
        <v>190</v>
      </c>
      <c r="I2753" s="13">
        <v>2752</v>
      </c>
    </row>
    <row r="2754" spans="1:9" x14ac:dyDescent="0.25">
      <c r="A2754" s="13" t="str">
        <f t="shared" si="42"/>
        <v xml:space="preserve">630-I      Metal Overhead Sign Supports, Assembly No. 12, Contractor Designed </v>
      </c>
      <c r="B2754" s="13" t="s">
        <v>3252</v>
      </c>
      <c r="C2754" s="13" t="s">
        <v>3258</v>
      </c>
      <c r="D2754" s="13" t="s">
        <v>186</v>
      </c>
      <c r="E2754" s="13" t="s">
        <v>187</v>
      </c>
      <c r="F2754" s="13" t="s">
        <v>188</v>
      </c>
      <c r="G2754" s="13" t="s">
        <v>189</v>
      </c>
      <c r="H2754" s="13" t="s">
        <v>190</v>
      </c>
      <c r="I2754" s="13">
        <v>2753</v>
      </c>
    </row>
    <row r="2755" spans="1:9" x14ac:dyDescent="0.25">
      <c r="A2755" s="13" t="str">
        <f t="shared" si="42"/>
        <v xml:space="preserve">630-I      Metal Overhead Sign Supports, Assembly No. 13, Contractor Designed </v>
      </c>
      <c r="B2755" s="13" t="s">
        <v>3252</v>
      </c>
      <c r="C2755" s="13" t="s">
        <v>3259</v>
      </c>
      <c r="D2755" s="13" t="s">
        <v>186</v>
      </c>
      <c r="E2755" s="13" t="s">
        <v>187</v>
      </c>
      <c r="F2755" s="13" t="s">
        <v>188</v>
      </c>
      <c r="G2755" s="13" t="s">
        <v>189</v>
      </c>
      <c r="H2755" s="13" t="s">
        <v>190</v>
      </c>
      <c r="I2755" s="13">
        <v>2754</v>
      </c>
    </row>
    <row r="2756" spans="1:9" x14ac:dyDescent="0.25">
      <c r="A2756" s="13" t="str">
        <f t="shared" ref="A2756:A2819" si="43">_xlfn.CONCAT(B2756," ", C2756)</f>
        <v xml:space="preserve">630-I      Metal Overhead Sign Supports, Assembly No. 14, Contractor Designed </v>
      </c>
      <c r="B2756" s="13" t="s">
        <v>3252</v>
      </c>
      <c r="C2756" s="13" t="s">
        <v>3260</v>
      </c>
      <c r="D2756" s="13" t="s">
        <v>186</v>
      </c>
      <c r="E2756" s="13" t="s">
        <v>187</v>
      </c>
      <c r="F2756" s="13" t="s">
        <v>188</v>
      </c>
      <c r="G2756" s="13" t="s">
        <v>189</v>
      </c>
      <c r="H2756" s="13" t="s">
        <v>190</v>
      </c>
      <c r="I2756" s="13">
        <v>2755</v>
      </c>
    </row>
    <row r="2757" spans="1:9" x14ac:dyDescent="0.25">
      <c r="A2757" s="13" t="str">
        <f t="shared" si="43"/>
        <v xml:space="preserve">630-I      Metal Overhead Sign Supports, Assembly No. 15, Contractor Designed </v>
      </c>
      <c r="B2757" s="13" t="s">
        <v>3252</v>
      </c>
      <c r="C2757" s="13" t="s">
        <v>3261</v>
      </c>
      <c r="D2757" s="13" t="s">
        <v>186</v>
      </c>
      <c r="E2757" s="13" t="s">
        <v>187</v>
      </c>
      <c r="F2757" s="13" t="s">
        <v>188</v>
      </c>
      <c r="G2757" s="13" t="s">
        <v>189</v>
      </c>
      <c r="H2757" s="13" t="s">
        <v>190</v>
      </c>
      <c r="I2757" s="13">
        <v>2756</v>
      </c>
    </row>
    <row r="2758" spans="1:9" x14ac:dyDescent="0.25">
      <c r="A2758" s="13" t="str">
        <f t="shared" si="43"/>
        <v xml:space="preserve">630-I      Metal Overhead Sign Supports, Assembly No. 16, Contractor Designed </v>
      </c>
      <c r="B2758" s="13" t="s">
        <v>3252</v>
      </c>
      <c r="C2758" s="13" t="s">
        <v>3262</v>
      </c>
      <c r="D2758" s="13" t="s">
        <v>186</v>
      </c>
      <c r="E2758" s="13" t="s">
        <v>187</v>
      </c>
      <c r="F2758" s="13" t="s">
        <v>188</v>
      </c>
      <c r="G2758" s="13" t="s">
        <v>189</v>
      </c>
      <c r="H2758" s="13" t="s">
        <v>190</v>
      </c>
      <c r="I2758" s="13">
        <v>2757</v>
      </c>
    </row>
    <row r="2759" spans="1:9" x14ac:dyDescent="0.25">
      <c r="A2759" s="13" t="str">
        <f t="shared" si="43"/>
        <v xml:space="preserve">630-I      Metal Overhead Sign Supports, Assembly No. 17, Contractor Designed </v>
      </c>
      <c r="B2759" s="13" t="s">
        <v>3252</v>
      </c>
      <c r="C2759" s="13" t="s">
        <v>3263</v>
      </c>
      <c r="D2759" s="13" t="s">
        <v>186</v>
      </c>
      <c r="E2759" s="13" t="s">
        <v>187</v>
      </c>
      <c r="F2759" s="13" t="s">
        <v>188</v>
      </c>
      <c r="G2759" s="13" t="s">
        <v>189</v>
      </c>
      <c r="H2759" s="13" t="s">
        <v>190</v>
      </c>
      <c r="I2759" s="13">
        <v>2758</v>
      </c>
    </row>
    <row r="2760" spans="1:9" x14ac:dyDescent="0.25">
      <c r="A2760" s="13" t="str">
        <f t="shared" si="43"/>
        <v xml:space="preserve">630-I      Metal Overhead Sign Supports, Assembly No. 18, Contractor Designed </v>
      </c>
      <c r="B2760" s="13" t="s">
        <v>3252</v>
      </c>
      <c r="C2760" s="13" t="s">
        <v>3264</v>
      </c>
      <c r="D2760" s="13" t="s">
        <v>186</v>
      </c>
      <c r="E2760" s="13" t="s">
        <v>187</v>
      </c>
      <c r="F2760" s="13" t="s">
        <v>188</v>
      </c>
      <c r="G2760" s="13" t="s">
        <v>189</v>
      </c>
      <c r="H2760" s="13" t="s">
        <v>190</v>
      </c>
      <c r="I2760" s="13">
        <v>2759</v>
      </c>
    </row>
    <row r="2761" spans="1:9" x14ac:dyDescent="0.25">
      <c r="A2761" s="13" t="str">
        <f t="shared" si="43"/>
        <v xml:space="preserve">630-I      Metal Overhead Sign Supports, Assembly No. 19, Contractor Designed </v>
      </c>
      <c r="B2761" s="13" t="s">
        <v>3252</v>
      </c>
      <c r="C2761" s="13" t="s">
        <v>3265</v>
      </c>
      <c r="D2761" s="13" t="s">
        <v>186</v>
      </c>
      <c r="E2761" s="13" t="s">
        <v>187</v>
      </c>
      <c r="F2761" s="13" t="s">
        <v>188</v>
      </c>
      <c r="G2761" s="13" t="s">
        <v>189</v>
      </c>
      <c r="H2761" s="13" t="s">
        <v>190</v>
      </c>
      <c r="I2761" s="13">
        <v>2760</v>
      </c>
    </row>
    <row r="2762" spans="1:9" x14ac:dyDescent="0.25">
      <c r="A2762" s="13" t="str">
        <f t="shared" si="43"/>
        <v xml:space="preserve">630-I      Metal Overhead Sign Supports, Assembly No. 2 </v>
      </c>
      <c r="B2762" s="13" t="s">
        <v>3252</v>
      </c>
      <c r="C2762" s="13" t="s">
        <v>3266</v>
      </c>
      <c r="D2762" s="13" t="s">
        <v>186</v>
      </c>
      <c r="E2762" s="13" t="s">
        <v>187</v>
      </c>
      <c r="F2762" s="13" t="s">
        <v>188</v>
      </c>
      <c r="G2762" s="13" t="s">
        <v>189</v>
      </c>
      <c r="H2762" s="13" t="s">
        <v>190</v>
      </c>
      <c r="I2762" s="13">
        <v>2761</v>
      </c>
    </row>
    <row r="2763" spans="1:9" x14ac:dyDescent="0.25">
      <c r="A2763" s="13" t="str">
        <f t="shared" si="43"/>
        <v xml:space="preserve">630-I      Metal Overhead Sign Supports, Assembly No. 2, Contractor Designed </v>
      </c>
      <c r="B2763" s="13" t="s">
        <v>3252</v>
      </c>
      <c r="C2763" s="13" t="s">
        <v>3267</v>
      </c>
      <c r="D2763" s="13" t="s">
        <v>186</v>
      </c>
      <c r="E2763" s="13" t="s">
        <v>187</v>
      </c>
      <c r="F2763" s="13" t="s">
        <v>188</v>
      </c>
      <c r="G2763" s="13" t="s">
        <v>189</v>
      </c>
      <c r="H2763" s="13" t="s">
        <v>190</v>
      </c>
      <c r="I2763" s="13">
        <v>2762</v>
      </c>
    </row>
    <row r="2764" spans="1:9" x14ac:dyDescent="0.25">
      <c r="A2764" s="13" t="str">
        <f t="shared" si="43"/>
        <v xml:space="preserve">630-I      Metal Overhead Sign Supports, Assembly No. 20, Contractor Designed </v>
      </c>
      <c r="B2764" s="13" t="s">
        <v>3252</v>
      </c>
      <c r="C2764" s="13" t="s">
        <v>3268</v>
      </c>
      <c r="D2764" s="13" t="s">
        <v>186</v>
      </c>
      <c r="E2764" s="13" t="s">
        <v>187</v>
      </c>
      <c r="F2764" s="13" t="s">
        <v>188</v>
      </c>
      <c r="G2764" s="13" t="s">
        <v>189</v>
      </c>
      <c r="H2764" s="13" t="s">
        <v>190</v>
      </c>
      <c r="I2764" s="13">
        <v>2763</v>
      </c>
    </row>
    <row r="2765" spans="1:9" x14ac:dyDescent="0.25">
      <c r="A2765" s="13" t="str">
        <f t="shared" si="43"/>
        <v xml:space="preserve">630-I      Metal Overhead Sign Supports, Assembly No. 21, Contractor Designed </v>
      </c>
      <c r="B2765" s="13" t="s">
        <v>3252</v>
      </c>
      <c r="C2765" s="13" t="s">
        <v>3269</v>
      </c>
      <c r="D2765" s="13" t="s">
        <v>186</v>
      </c>
      <c r="E2765" s="13" t="s">
        <v>187</v>
      </c>
      <c r="F2765" s="13" t="s">
        <v>188</v>
      </c>
      <c r="G2765" s="13" t="s">
        <v>189</v>
      </c>
      <c r="H2765" s="13" t="s">
        <v>190</v>
      </c>
      <c r="I2765" s="13">
        <v>2764</v>
      </c>
    </row>
    <row r="2766" spans="1:9" x14ac:dyDescent="0.25">
      <c r="A2766" s="13" t="str">
        <f t="shared" si="43"/>
        <v xml:space="preserve">630-I      Metal Overhead Sign Supports, Assembly No. 22, Contractor Designed </v>
      </c>
      <c r="B2766" s="13" t="s">
        <v>3252</v>
      </c>
      <c r="C2766" s="13" t="s">
        <v>3270</v>
      </c>
      <c r="D2766" s="13" t="s">
        <v>186</v>
      </c>
      <c r="E2766" s="13" t="s">
        <v>187</v>
      </c>
      <c r="F2766" s="13" t="s">
        <v>188</v>
      </c>
      <c r="G2766" s="13" t="s">
        <v>189</v>
      </c>
      <c r="H2766" s="13" t="s">
        <v>190</v>
      </c>
      <c r="I2766" s="13">
        <v>2765</v>
      </c>
    </row>
    <row r="2767" spans="1:9" x14ac:dyDescent="0.25">
      <c r="A2767" s="13" t="str">
        <f t="shared" si="43"/>
        <v xml:space="preserve">630-I      Metal Overhead Sign Supports, Assembly No. 3 </v>
      </c>
      <c r="B2767" s="13" t="s">
        <v>3252</v>
      </c>
      <c r="C2767" s="13" t="s">
        <v>3271</v>
      </c>
      <c r="D2767" s="13" t="s">
        <v>186</v>
      </c>
      <c r="E2767" s="13" t="s">
        <v>187</v>
      </c>
      <c r="F2767" s="13" t="s">
        <v>188</v>
      </c>
      <c r="G2767" s="13" t="s">
        <v>189</v>
      </c>
      <c r="H2767" s="13" t="s">
        <v>190</v>
      </c>
      <c r="I2767" s="13">
        <v>2766</v>
      </c>
    </row>
    <row r="2768" spans="1:9" x14ac:dyDescent="0.25">
      <c r="A2768" s="13" t="str">
        <f t="shared" si="43"/>
        <v xml:space="preserve">630-I      Metal Overhead Sign Supports, Assembly No. 3, Contractor Designed </v>
      </c>
      <c r="B2768" s="13" t="s">
        <v>3252</v>
      </c>
      <c r="C2768" s="13" t="s">
        <v>3272</v>
      </c>
      <c r="D2768" s="13" t="s">
        <v>186</v>
      </c>
      <c r="E2768" s="13" t="s">
        <v>187</v>
      </c>
      <c r="F2768" s="13" t="s">
        <v>188</v>
      </c>
      <c r="G2768" s="13" t="s">
        <v>189</v>
      </c>
      <c r="H2768" s="13" t="s">
        <v>190</v>
      </c>
      <c r="I2768" s="13">
        <v>2767</v>
      </c>
    </row>
    <row r="2769" spans="1:9" x14ac:dyDescent="0.25">
      <c r="A2769" s="13" t="str">
        <f t="shared" si="43"/>
        <v xml:space="preserve">630-I      Metal Overhead Sign Supports, Assembly No. 4 </v>
      </c>
      <c r="B2769" s="13" t="s">
        <v>3252</v>
      </c>
      <c r="C2769" s="13" t="s">
        <v>3273</v>
      </c>
      <c r="D2769" s="13" t="s">
        <v>186</v>
      </c>
      <c r="E2769" s="13" t="s">
        <v>187</v>
      </c>
      <c r="F2769" s="13" t="s">
        <v>188</v>
      </c>
      <c r="G2769" s="13" t="s">
        <v>189</v>
      </c>
      <c r="H2769" s="13" t="s">
        <v>190</v>
      </c>
      <c r="I2769" s="13">
        <v>2768</v>
      </c>
    </row>
    <row r="2770" spans="1:9" x14ac:dyDescent="0.25">
      <c r="A2770" s="13" t="str">
        <f t="shared" si="43"/>
        <v xml:space="preserve">630-I      Metal Overhead Sign Supports, Assembly No. 4, Contractor Designed </v>
      </c>
      <c r="B2770" s="13" t="s">
        <v>3252</v>
      </c>
      <c r="C2770" s="13" t="s">
        <v>3274</v>
      </c>
      <c r="D2770" s="13" t="s">
        <v>186</v>
      </c>
      <c r="E2770" s="13" t="s">
        <v>187</v>
      </c>
      <c r="F2770" s="13" t="s">
        <v>188</v>
      </c>
      <c r="G2770" s="13" t="s">
        <v>189</v>
      </c>
      <c r="H2770" s="13" t="s">
        <v>190</v>
      </c>
      <c r="I2770" s="13">
        <v>2769</v>
      </c>
    </row>
    <row r="2771" spans="1:9" x14ac:dyDescent="0.25">
      <c r="A2771" s="13" t="str">
        <f t="shared" si="43"/>
        <v xml:space="preserve">630-I      Metal Overhead Sign Supports, Assembly No. 5 </v>
      </c>
      <c r="B2771" s="13" t="s">
        <v>3252</v>
      </c>
      <c r="C2771" s="13" t="s">
        <v>3275</v>
      </c>
      <c r="D2771" s="13" t="s">
        <v>186</v>
      </c>
      <c r="E2771" s="13" t="s">
        <v>187</v>
      </c>
      <c r="F2771" s="13" t="s">
        <v>188</v>
      </c>
      <c r="G2771" s="13" t="s">
        <v>189</v>
      </c>
      <c r="H2771" s="13" t="s">
        <v>190</v>
      </c>
      <c r="I2771" s="13">
        <v>2770</v>
      </c>
    </row>
    <row r="2772" spans="1:9" x14ac:dyDescent="0.25">
      <c r="A2772" s="13" t="str">
        <f t="shared" si="43"/>
        <v xml:space="preserve">630-I      Metal Overhead Sign Supports, Assembly No. 5, Contractor Designed </v>
      </c>
      <c r="B2772" s="13" t="s">
        <v>3252</v>
      </c>
      <c r="C2772" s="13" t="s">
        <v>3276</v>
      </c>
      <c r="D2772" s="13" t="s">
        <v>186</v>
      </c>
      <c r="E2772" s="13" t="s">
        <v>187</v>
      </c>
      <c r="F2772" s="13" t="s">
        <v>188</v>
      </c>
      <c r="G2772" s="13" t="s">
        <v>189</v>
      </c>
      <c r="H2772" s="13" t="s">
        <v>190</v>
      </c>
      <c r="I2772" s="13">
        <v>2771</v>
      </c>
    </row>
    <row r="2773" spans="1:9" x14ac:dyDescent="0.25">
      <c r="A2773" s="13" t="str">
        <f t="shared" si="43"/>
        <v xml:space="preserve">630-I      Metal Overhead Sign Supports, Assembly No. 6, Contractor Designed </v>
      </c>
      <c r="B2773" s="13" t="s">
        <v>3252</v>
      </c>
      <c r="C2773" s="13" t="s">
        <v>3277</v>
      </c>
      <c r="D2773" s="13" t="s">
        <v>186</v>
      </c>
      <c r="E2773" s="13" t="s">
        <v>187</v>
      </c>
      <c r="F2773" s="13" t="s">
        <v>188</v>
      </c>
      <c r="G2773" s="13" t="s">
        <v>189</v>
      </c>
      <c r="H2773" s="13" t="s">
        <v>190</v>
      </c>
      <c r="I2773" s="13">
        <v>2772</v>
      </c>
    </row>
    <row r="2774" spans="1:9" x14ac:dyDescent="0.25">
      <c r="A2774" s="13" t="str">
        <f t="shared" si="43"/>
        <v xml:space="preserve">630-I      Metal Overhead Sign Supports, Assembly No. 7, Contractor Designed </v>
      </c>
      <c r="B2774" s="13" t="s">
        <v>3252</v>
      </c>
      <c r="C2774" s="13" t="s">
        <v>3278</v>
      </c>
      <c r="D2774" s="13" t="s">
        <v>186</v>
      </c>
      <c r="E2774" s="13" t="s">
        <v>187</v>
      </c>
      <c r="F2774" s="13" t="s">
        <v>188</v>
      </c>
      <c r="G2774" s="13" t="s">
        <v>189</v>
      </c>
      <c r="H2774" s="13" t="s">
        <v>190</v>
      </c>
      <c r="I2774" s="13">
        <v>2773</v>
      </c>
    </row>
    <row r="2775" spans="1:9" x14ac:dyDescent="0.25">
      <c r="A2775" s="13" t="str">
        <f t="shared" si="43"/>
        <v xml:space="preserve">630-I      Metal Overhead Sign Supports, Assembly No. 8, Contractor Designed </v>
      </c>
      <c r="B2775" s="13" t="s">
        <v>3252</v>
      </c>
      <c r="C2775" s="13" t="s">
        <v>3279</v>
      </c>
      <c r="D2775" s="13" t="s">
        <v>186</v>
      </c>
      <c r="E2775" s="13" t="s">
        <v>187</v>
      </c>
      <c r="F2775" s="13" t="s">
        <v>188</v>
      </c>
      <c r="G2775" s="13" t="s">
        <v>189</v>
      </c>
      <c r="H2775" s="13" t="s">
        <v>190</v>
      </c>
      <c r="I2775" s="13">
        <v>2774</v>
      </c>
    </row>
    <row r="2776" spans="1:9" x14ac:dyDescent="0.25">
      <c r="A2776" s="13" t="str">
        <f t="shared" si="43"/>
        <v xml:space="preserve">630-I      Metal Overhead Sign Supports, Assembly No. 9, Contractor Designed </v>
      </c>
      <c r="B2776" s="13" t="s">
        <v>3252</v>
      </c>
      <c r="C2776" s="13" t="s">
        <v>3280</v>
      </c>
      <c r="D2776" s="13" t="s">
        <v>186</v>
      </c>
      <c r="E2776" s="13" t="s">
        <v>187</v>
      </c>
      <c r="F2776" s="13" t="s">
        <v>188</v>
      </c>
      <c r="G2776" s="13" t="s">
        <v>189</v>
      </c>
      <c r="H2776" s="13" t="s">
        <v>190</v>
      </c>
      <c r="I2776" s="13">
        <v>2775</v>
      </c>
    </row>
    <row r="2777" spans="1:9" x14ac:dyDescent="0.25">
      <c r="A2777" s="13" t="str">
        <f t="shared" si="43"/>
        <v xml:space="preserve">630-J      Overhead Sign Supported on Bridge, Assembly No 1 </v>
      </c>
      <c r="B2777" s="13" t="s">
        <v>3281</v>
      </c>
      <c r="C2777" s="13" t="s">
        <v>3282</v>
      </c>
      <c r="D2777" s="13" t="s">
        <v>186</v>
      </c>
      <c r="E2777" s="13" t="s">
        <v>187</v>
      </c>
      <c r="F2777" s="13" t="s">
        <v>188</v>
      </c>
      <c r="G2777" s="13" t="s">
        <v>189</v>
      </c>
      <c r="H2777" s="13" t="s">
        <v>190</v>
      </c>
      <c r="I2777" s="13">
        <v>2776</v>
      </c>
    </row>
    <row r="2778" spans="1:9" x14ac:dyDescent="0.25">
      <c r="A2778" s="13" t="str">
        <f t="shared" si="43"/>
        <v xml:space="preserve">630-J      Overhead Sign Supported on Bridge, Assembly No 1, Contractor Designed </v>
      </c>
      <c r="B2778" s="13" t="s">
        <v>3281</v>
      </c>
      <c r="C2778" s="13" t="s">
        <v>3283</v>
      </c>
      <c r="D2778" s="13" t="s">
        <v>186</v>
      </c>
      <c r="E2778" s="13" t="s">
        <v>187</v>
      </c>
      <c r="F2778" s="13" t="s">
        <v>188</v>
      </c>
      <c r="G2778" s="13" t="s">
        <v>189</v>
      </c>
      <c r="H2778" s="13" t="s">
        <v>190</v>
      </c>
      <c r="I2778" s="13">
        <v>2777</v>
      </c>
    </row>
    <row r="2779" spans="1:9" x14ac:dyDescent="0.25">
      <c r="A2779" s="13" t="str">
        <f t="shared" si="43"/>
        <v xml:space="preserve">630-J      Overhead Sign Supported on Bridge, Assembly No 2 </v>
      </c>
      <c r="B2779" s="13" t="s">
        <v>3281</v>
      </c>
      <c r="C2779" s="13" t="s">
        <v>3284</v>
      </c>
      <c r="D2779" s="13" t="s">
        <v>186</v>
      </c>
      <c r="E2779" s="13" t="s">
        <v>187</v>
      </c>
      <c r="F2779" s="13" t="s">
        <v>188</v>
      </c>
      <c r="G2779" s="13" t="s">
        <v>189</v>
      </c>
      <c r="H2779" s="13" t="s">
        <v>190</v>
      </c>
      <c r="I2779" s="13">
        <v>2778</v>
      </c>
    </row>
    <row r="2780" spans="1:9" x14ac:dyDescent="0.25">
      <c r="A2780" s="13" t="str">
        <f t="shared" si="43"/>
        <v xml:space="preserve">630-J      Overhead Sign Supported on Bridge, Assembly No 2, Contractor Designed </v>
      </c>
      <c r="B2780" s="13" t="s">
        <v>3281</v>
      </c>
      <c r="C2780" s="13" t="s">
        <v>3285</v>
      </c>
      <c r="D2780" s="13" t="s">
        <v>186</v>
      </c>
      <c r="E2780" s="13" t="s">
        <v>187</v>
      </c>
      <c r="F2780" s="13" t="s">
        <v>188</v>
      </c>
      <c r="G2780" s="13" t="s">
        <v>189</v>
      </c>
      <c r="H2780" s="13" t="s">
        <v>190</v>
      </c>
      <c r="I2780" s="13">
        <v>2779</v>
      </c>
    </row>
    <row r="2781" spans="1:9" x14ac:dyDescent="0.25">
      <c r="A2781" s="13" t="str">
        <f t="shared" si="43"/>
        <v xml:space="preserve">630-J      Overhead Sign Supported on Bridge, Assembly No 3, Contractor Designed </v>
      </c>
      <c r="B2781" s="13" t="s">
        <v>3281</v>
      </c>
      <c r="C2781" s="13" t="s">
        <v>3286</v>
      </c>
      <c r="D2781" s="13" t="s">
        <v>186</v>
      </c>
      <c r="E2781" s="13" t="s">
        <v>187</v>
      </c>
      <c r="F2781" s="13" t="s">
        <v>188</v>
      </c>
      <c r="G2781" s="13" t="s">
        <v>189</v>
      </c>
      <c r="H2781" s="13" t="s">
        <v>190</v>
      </c>
      <c r="I2781" s="13">
        <v>2780</v>
      </c>
    </row>
    <row r="2782" spans="1:9" x14ac:dyDescent="0.25">
      <c r="A2782" s="13" t="str">
        <f t="shared" si="43"/>
        <v xml:space="preserve">630-J      Overhead Sign Supported on Bridge, Assembly No 4, Contractor Designed </v>
      </c>
      <c r="B2782" s="13" t="s">
        <v>3281</v>
      </c>
      <c r="C2782" s="13" t="s">
        <v>3287</v>
      </c>
      <c r="D2782" s="13" t="s">
        <v>186</v>
      </c>
      <c r="E2782" s="13" t="s">
        <v>187</v>
      </c>
      <c r="F2782" s="13" t="s">
        <v>188</v>
      </c>
      <c r="G2782" s="13" t="s">
        <v>189</v>
      </c>
      <c r="H2782" s="13" t="s">
        <v>190</v>
      </c>
      <c r="I2782" s="13">
        <v>2781</v>
      </c>
    </row>
    <row r="2783" spans="1:9" x14ac:dyDescent="0.25">
      <c r="A2783" s="13" t="str">
        <f t="shared" si="43"/>
        <v xml:space="preserve">630-K      Welded &amp; Seamless Steel Pipe Posts, 3 1/2" </v>
      </c>
      <c r="B2783" s="13" t="s">
        <v>3288</v>
      </c>
      <c r="C2783" s="13" t="s">
        <v>3289</v>
      </c>
      <c r="D2783" s="13" t="s">
        <v>230</v>
      </c>
      <c r="E2783" s="13" t="s">
        <v>187</v>
      </c>
      <c r="F2783" s="13" t="s">
        <v>188</v>
      </c>
      <c r="G2783" s="13" t="s">
        <v>189</v>
      </c>
      <c r="H2783" s="13" t="s">
        <v>190</v>
      </c>
      <c r="I2783" s="13">
        <v>2782</v>
      </c>
    </row>
    <row r="2784" spans="1:9" x14ac:dyDescent="0.25">
      <c r="A2784" s="13" t="str">
        <f t="shared" si="43"/>
        <v xml:space="preserve">630-K      Welded &amp; Seamless Steel Pipe Posts, 3" </v>
      </c>
      <c r="B2784" s="13" t="s">
        <v>3288</v>
      </c>
      <c r="C2784" s="13" t="s">
        <v>3290</v>
      </c>
      <c r="D2784" s="13" t="s">
        <v>230</v>
      </c>
      <c r="E2784" s="13" t="s">
        <v>187</v>
      </c>
      <c r="F2784" s="13" t="s">
        <v>188</v>
      </c>
      <c r="G2784" s="13" t="s">
        <v>189</v>
      </c>
      <c r="H2784" s="13" t="s">
        <v>190</v>
      </c>
      <c r="I2784" s="13">
        <v>2783</v>
      </c>
    </row>
    <row r="2785" spans="1:9" x14ac:dyDescent="0.25">
      <c r="A2785" s="13" t="str">
        <f t="shared" si="43"/>
        <v xml:space="preserve">630-K      Welded &amp; Seamless Steel Pipe Posts, 4" </v>
      </c>
      <c r="B2785" s="13" t="s">
        <v>3288</v>
      </c>
      <c r="C2785" s="13" t="s">
        <v>3291</v>
      </c>
      <c r="D2785" s="13" t="s">
        <v>230</v>
      </c>
      <c r="E2785" s="13" t="s">
        <v>187</v>
      </c>
      <c r="F2785" s="13" t="s">
        <v>188</v>
      </c>
      <c r="G2785" s="13" t="s">
        <v>189</v>
      </c>
      <c r="H2785" s="13" t="s">
        <v>190</v>
      </c>
      <c r="I2785" s="13">
        <v>2784</v>
      </c>
    </row>
    <row r="2786" spans="1:9" x14ac:dyDescent="0.25">
      <c r="A2786" s="13" t="str">
        <f t="shared" si="43"/>
        <v xml:space="preserve">630-K      Welded &amp; Seamless Steel Pipe Posts, 5" </v>
      </c>
      <c r="B2786" s="13" t="s">
        <v>3288</v>
      </c>
      <c r="C2786" s="13" t="s">
        <v>3292</v>
      </c>
      <c r="D2786" s="13" t="s">
        <v>230</v>
      </c>
      <c r="E2786" s="13" t="s">
        <v>187</v>
      </c>
      <c r="F2786" s="13" t="s">
        <v>188</v>
      </c>
      <c r="G2786" s="13" t="s">
        <v>189</v>
      </c>
      <c r="H2786" s="13" t="s">
        <v>190</v>
      </c>
      <c r="I2786" s="13">
        <v>2785</v>
      </c>
    </row>
    <row r="2787" spans="1:9" x14ac:dyDescent="0.25">
      <c r="A2787" s="13" t="str">
        <f t="shared" si="43"/>
        <v xml:space="preserve">907-630-L  Pedestal Sign Support, Assembly No 1, Contractor Designed </v>
      </c>
      <c r="B2787" s="13" t="s">
        <v>3293</v>
      </c>
      <c r="C2787" s="13" t="s">
        <v>3294</v>
      </c>
      <c r="D2787" s="13" t="s">
        <v>186</v>
      </c>
      <c r="E2787" s="13" t="s">
        <v>187</v>
      </c>
      <c r="F2787" s="13" t="s">
        <v>188</v>
      </c>
      <c r="G2787" s="13" t="s">
        <v>189</v>
      </c>
      <c r="H2787" s="13" t="s">
        <v>190</v>
      </c>
      <c r="I2787" s="13">
        <v>2786</v>
      </c>
    </row>
    <row r="2788" spans="1:9" x14ac:dyDescent="0.25">
      <c r="A2788" s="13" t="str">
        <f t="shared" si="43"/>
        <v xml:space="preserve">907-630-L  Pedestal Sign Support, Assembly No 2, Contractor Designed </v>
      </c>
      <c r="B2788" s="13" t="s">
        <v>3293</v>
      </c>
      <c r="C2788" s="13" t="s">
        <v>3295</v>
      </c>
      <c r="D2788" s="13" t="s">
        <v>186</v>
      </c>
      <c r="E2788" s="13" t="s">
        <v>187</v>
      </c>
      <c r="F2788" s="13" t="s">
        <v>188</v>
      </c>
      <c r="G2788" s="13" t="s">
        <v>189</v>
      </c>
      <c r="H2788" s="13" t="s">
        <v>190</v>
      </c>
      <c r="I2788" s="13">
        <v>2787</v>
      </c>
    </row>
    <row r="2789" spans="1:9" x14ac:dyDescent="0.25">
      <c r="A2789" s="13" t="str">
        <f t="shared" si="43"/>
        <v xml:space="preserve">907-630-L  Pedestal Sign Support, Assembly No 3, Contractor Designed </v>
      </c>
      <c r="B2789" s="13" t="s">
        <v>3293</v>
      </c>
      <c r="C2789" s="13" t="s">
        <v>3296</v>
      </c>
      <c r="D2789" s="13" t="s">
        <v>186</v>
      </c>
      <c r="E2789" s="13" t="s">
        <v>187</v>
      </c>
      <c r="F2789" s="13" t="s">
        <v>188</v>
      </c>
      <c r="G2789" s="13" t="s">
        <v>189</v>
      </c>
      <c r="H2789" s="13" t="s">
        <v>190</v>
      </c>
      <c r="I2789" s="13">
        <v>2788</v>
      </c>
    </row>
    <row r="2790" spans="1:9" x14ac:dyDescent="0.25">
      <c r="A2790" s="13" t="str">
        <f t="shared" si="43"/>
        <v xml:space="preserve">907-630-L  Pedestal Sign Support, Assembly No 4, Contractor Designed </v>
      </c>
      <c r="B2790" s="13" t="s">
        <v>3293</v>
      </c>
      <c r="C2790" s="13" t="s">
        <v>3297</v>
      </c>
      <c r="D2790" s="13" t="s">
        <v>186</v>
      </c>
      <c r="E2790" s="13" t="s">
        <v>187</v>
      </c>
      <c r="F2790" s="13" t="s">
        <v>188</v>
      </c>
      <c r="G2790" s="13" t="s">
        <v>189</v>
      </c>
      <c r="H2790" s="13" t="s">
        <v>190</v>
      </c>
      <c r="I2790" s="13">
        <v>2789</v>
      </c>
    </row>
    <row r="2791" spans="1:9" x14ac:dyDescent="0.25">
      <c r="A2791" s="13" t="str">
        <f t="shared" si="43"/>
        <v xml:space="preserve">907-630-L  Pedestal Sign Support, Assembly No 5, Contractor Designed </v>
      </c>
      <c r="B2791" s="13" t="s">
        <v>3293</v>
      </c>
      <c r="C2791" s="13" t="s">
        <v>3298</v>
      </c>
      <c r="D2791" s="13" t="s">
        <v>186</v>
      </c>
      <c r="E2791" s="13" t="s">
        <v>187</v>
      </c>
      <c r="F2791" s="13" t="s">
        <v>188</v>
      </c>
      <c r="G2791" s="13" t="s">
        <v>189</v>
      </c>
      <c r="H2791" s="13" t="s">
        <v>190</v>
      </c>
      <c r="I2791" s="13">
        <v>2790</v>
      </c>
    </row>
    <row r="2792" spans="1:9" x14ac:dyDescent="0.25">
      <c r="A2792" s="13" t="str">
        <f t="shared" si="43"/>
        <v xml:space="preserve">907-630-M  Post Sign Support, Assembly No 1, Contractor Designed </v>
      </c>
      <c r="B2792" s="13" t="s">
        <v>3299</v>
      </c>
      <c r="C2792" s="13" t="s">
        <v>3300</v>
      </c>
      <c r="D2792" s="13" t="s">
        <v>186</v>
      </c>
      <c r="E2792" s="13" t="s">
        <v>187</v>
      </c>
      <c r="F2792" s="13" t="s">
        <v>188</v>
      </c>
      <c r="G2792" s="13" t="s">
        <v>189</v>
      </c>
      <c r="H2792" s="13" t="s">
        <v>190</v>
      </c>
      <c r="I2792" s="13">
        <v>2791</v>
      </c>
    </row>
    <row r="2793" spans="1:9" x14ac:dyDescent="0.25">
      <c r="A2793" s="13" t="str">
        <f t="shared" si="43"/>
        <v xml:space="preserve">907-630-M  Post Sign Support, Assembly No 2, Contractor Designed </v>
      </c>
      <c r="B2793" s="13" t="s">
        <v>3299</v>
      </c>
      <c r="C2793" s="13" t="s">
        <v>3301</v>
      </c>
      <c r="D2793" s="13" t="s">
        <v>186</v>
      </c>
      <c r="E2793" s="13" t="s">
        <v>187</v>
      </c>
      <c r="F2793" s="13" t="s">
        <v>188</v>
      </c>
      <c r="G2793" s="13" t="s">
        <v>189</v>
      </c>
      <c r="H2793" s="13" t="s">
        <v>190</v>
      </c>
      <c r="I2793" s="13">
        <v>2792</v>
      </c>
    </row>
    <row r="2794" spans="1:9" x14ac:dyDescent="0.25">
      <c r="A2794" s="13" t="str">
        <f t="shared" si="43"/>
        <v xml:space="preserve">907-630-M  Post Sign Support, Assembly No 3, Contractor Designed </v>
      </c>
      <c r="B2794" s="13" t="s">
        <v>3299</v>
      </c>
      <c r="C2794" s="13" t="s">
        <v>3302</v>
      </c>
      <c r="D2794" s="13" t="s">
        <v>186</v>
      </c>
      <c r="E2794" s="13" t="s">
        <v>187</v>
      </c>
      <c r="F2794" s="13" t="s">
        <v>188</v>
      </c>
      <c r="G2794" s="13" t="s">
        <v>189</v>
      </c>
      <c r="H2794" s="13" t="s">
        <v>190</v>
      </c>
      <c r="I2794" s="13">
        <v>2793</v>
      </c>
    </row>
    <row r="2795" spans="1:9" x14ac:dyDescent="0.25">
      <c r="A2795" s="13" t="str">
        <f t="shared" si="43"/>
        <v xml:space="preserve">907-630-N  Reflective Sign Post Panel </v>
      </c>
      <c r="B2795" s="13" t="s">
        <v>3303</v>
      </c>
      <c r="C2795" s="13" t="s">
        <v>3304</v>
      </c>
      <c r="D2795" s="13" t="s">
        <v>207</v>
      </c>
      <c r="E2795" s="13" t="s">
        <v>187</v>
      </c>
      <c r="F2795" s="13" t="s">
        <v>188</v>
      </c>
      <c r="G2795" s="13" t="s">
        <v>189</v>
      </c>
      <c r="H2795" s="13" t="s">
        <v>190</v>
      </c>
      <c r="I2795" s="13">
        <v>2794</v>
      </c>
    </row>
    <row r="2796" spans="1:9" x14ac:dyDescent="0.25">
      <c r="A2796" s="13" t="str">
        <f t="shared" si="43"/>
        <v xml:space="preserve">907-630-O  Remove and Reset Sign Assembly </v>
      </c>
      <c r="B2796" s="13" t="s">
        <v>3305</v>
      </c>
      <c r="C2796" s="13" t="s">
        <v>3306</v>
      </c>
      <c r="D2796" s="13" t="s">
        <v>207</v>
      </c>
      <c r="E2796" s="13" t="s">
        <v>187</v>
      </c>
      <c r="F2796" s="13" t="s">
        <v>188</v>
      </c>
      <c r="G2796" s="13" t="s">
        <v>189</v>
      </c>
      <c r="H2796" s="13" t="s">
        <v>190</v>
      </c>
      <c r="I2796" s="13">
        <v>2795</v>
      </c>
    </row>
    <row r="2797" spans="1:9" x14ac:dyDescent="0.25">
      <c r="A2797" s="13" t="str">
        <f t="shared" si="43"/>
        <v xml:space="preserve">907-630-O  Remove and Reset Sign, 1 U-post </v>
      </c>
      <c r="B2797" s="13" t="s">
        <v>3305</v>
      </c>
      <c r="C2797" s="13" t="s">
        <v>3307</v>
      </c>
      <c r="D2797" s="13" t="s">
        <v>207</v>
      </c>
      <c r="E2797" s="13" t="s">
        <v>187</v>
      </c>
      <c r="F2797" s="13" t="s">
        <v>188</v>
      </c>
      <c r="G2797" s="13" t="s">
        <v>189</v>
      </c>
      <c r="H2797" s="13" t="s">
        <v>190</v>
      </c>
      <c r="I2797" s="13">
        <v>2796</v>
      </c>
    </row>
    <row r="2798" spans="1:9" x14ac:dyDescent="0.25">
      <c r="A2798" s="13" t="str">
        <f t="shared" si="43"/>
        <v xml:space="preserve">907-630-O  Remove and Reset Sign, 2 U-post </v>
      </c>
      <c r="B2798" s="13" t="s">
        <v>3305</v>
      </c>
      <c r="C2798" s="13" t="s">
        <v>3308</v>
      </c>
      <c r="D2798" s="13" t="s">
        <v>207</v>
      </c>
      <c r="E2798" s="13" t="s">
        <v>187</v>
      </c>
      <c r="F2798" s="13" t="s">
        <v>188</v>
      </c>
      <c r="G2798" s="13" t="s">
        <v>189</v>
      </c>
      <c r="H2798" s="13" t="s">
        <v>190</v>
      </c>
      <c r="I2798" s="13">
        <v>2797</v>
      </c>
    </row>
    <row r="2799" spans="1:9" x14ac:dyDescent="0.25">
      <c r="A2799" s="13" t="str">
        <f t="shared" si="43"/>
        <v xml:space="preserve">907-630-O  Remove and Reset Sign, All Sizes </v>
      </c>
      <c r="B2799" s="13" t="s">
        <v>3305</v>
      </c>
      <c r="C2799" s="13" t="s">
        <v>3309</v>
      </c>
      <c r="D2799" s="13" t="s">
        <v>207</v>
      </c>
      <c r="E2799" s="13" t="s">
        <v>187</v>
      </c>
      <c r="F2799" s="13" t="s">
        <v>188</v>
      </c>
      <c r="G2799" s="13" t="s">
        <v>189</v>
      </c>
      <c r="H2799" s="13" t="s">
        <v>190</v>
      </c>
      <c r="I2799" s="13">
        <v>2798</v>
      </c>
    </row>
    <row r="2800" spans="1:9" x14ac:dyDescent="0.25">
      <c r="A2800" s="13" t="str">
        <f t="shared" si="43"/>
        <v xml:space="preserve">907-630-O  Remove and Reset Sign, Overhead Sign </v>
      </c>
      <c r="B2800" s="13" t="s">
        <v>3305</v>
      </c>
      <c r="C2800" s="13" t="s">
        <v>3310</v>
      </c>
      <c r="D2800" s="13" t="s">
        <v>308</v>
      </c>
      <c r="E2800" s="13" t="s">
        <v>187</v>
      </c>
      <c r="F2800" s="13" t="s">
        <v>188</v>
      </c>
      <c r="G2800" s="13" t="s">
        <v>189</v>
      </c>
      <c r="H2800" s="13" t="s">
        <v>190</v>
      </c>
      <c r="I2800" s="13">
        <v>2799</v>
      </c>
    </row>
    <row r="2801" spans="1:9" x14ac:dyDescent="0.25">
      <c r="A2801" s="13" t="str">
        <f t="shared" si="43"/>
        <v xml:space="preserve">907-630-O  Remove and Reset Signs, Ground Mounted </v>
      </c>
      <c r="B2801" s="13" t="s">
        <v>3305</v>
      </c>
      <c r="C2801" s="13" t="s">
        <v>3311</v>
      </c>
      <c r="D2801" s="13" t="s">
        <v>207</v>
      </c>
      <c r="E2801" s="13" t="s">
        <v>187</v>
      </c>
      <c r="F2801" s="13" t="s">
        <v>188</v>
      </c>
      <c r="G2801" s="13" t="s">
        <v>189</v>
      </c>
      <c r="H2801" s="13" t="s">
        <v>190</v>
      </c>
      <c r="I2801" s="13">
        <v>2800</v>
      </c>
    </row>
    <row r="2802" spans="1:9" x14ac:dyDescent="0.25">
      <c r="A2802" s="13" t="str">
        <f t="shared" si="43"/>
        <v xml:space="preserve">907-630-O  Remove and Reset Signs, Ground Mounted on Round Post(s) </v>
      </c>
      <c r="B2802" s="13" t="s">
        <v>3305</v>
      </c>
      <c r="C2802" s="13" t="s">
        <v>3312</v>
      </c>
      <c r="D2802" s="13" t="s">
        <v>207</v>
      </c>
      <c r="E2802" s="13" t="s">
        <v>187</v>
      </c>
      <c r="F2802" s="13" t="s">
        <v>188</v>
      </c>
      <c r="G2802" s="13" t="s">
        <v>189</v>
      </c>
      <c r="H2802" s="13" t="s">
        <v>190</v>
      </c>
      <c r="I2802" s="13">
        <v>2801</v>
      </c>
    </row>
    <row r="2803" spans="1:9" x14ac:dyDescent="0.25">
      <c r="A2803" s="13" t="str">
        <f t="shared" si="43"/>
        <v xml:space="preserve">907-630-O  Remove and Reset Signs, Post Mounted </v>
      </c>
      <c r="B2803" s="13" t="s">
        <v>3305</v>
      </c>
      <c r="C2803" s="13" t="s">
        <v>3313</v>
      </c>
      <c r="D2803" s="13" t="s">
        <v>207</v>
      </c>
      <c r="E2803" s="13" t="s">
        <v>187</v>
      </c>
      <c r="F2803" s="13" t="s">
        <v>188</v>
      </c>
      <c r="G2803" s="13" t="s">
        <v>189</v>
      </c>
      <c r="H2803" s="13" t="s">
        <v>190</v>
      </c>
      <c r="I2803" s="13">
        <v>2802</v>
      </c>
    </row>
    <row r="2804" spans="1:9" x14ac:dyDescent="0.25">
      <c r="A2804" s="13" t="str">
        <f t="shared" si="43"/>
        <v xml:space="preserve">907-630-PP Roadside Directional Signs, Sheet Aluminum, 0.080" Thickness, Ground Mounted </v>
      </c>
      <c r="B2804" s="13" t="s">
        <v>3314</v>
      </c>
      <c r="C2804" s="13" t="s">
        <v>3315</v>
      </c>
      <c r="D2804" s="13" t="s">
        <v>308</v>
      </c>
      <c r="E2804" s="13" t="s">
        <v>187</v>
      </c>
      <c r="F2804" s="13" t="s">
        <v>188</v>
      </c>
      <c r="G2804" s="13" t="s">
        <v>189</v>
      </c>
      <c r="H2804" s="13" t="s">
        <v>190</v>
      </c>
      <c r="I2804" s="13">
        <v>2803</v>
      </c>
    </row>
    <row r="2805" spans="1:9" x14ac:dyDescent="0.25">
      <c r="A2805" s="13" t="str">
        <f t="shared" si="43"/>
        <v xml:space="preserve">907-630-PP Roadside Directional Signs, Sheet Aluminum, 0.125" Thickness, Ground Mounted </v>
      </c>
      <c r="B2805" s="13" t="s">
        <v>3314</v>
      </c>
      <c r="C2805" s="13" t="s">
        <v>3316</v>
      </c>
      <c r="D2805" s="13" t="s">
        <v>308</v>
      </c>
      <c r="E2805" s="13" t="s">
        <v>187</v>
      </c>
      <c r="F2805" s="13" t="s">
        <v>188</v>
      </c>
      <c r="G2805" s="13" t="s">
        <v>189</v>
      </c>
      <c r="H2805" s="13" t="s">
        <v>190</v>
      </c>
      <c r="I2805" s="13">
        <v>2804</v>
      </c>
    </row>
    <row r="2806" spans="1:9" x14ac:dyDescent="0.25">
      <c r="A2806" s="13" t="str">
        <f t="shared" si="43"/>
        <v xml:space="preserve">907-630-PP Handicap Parking Sign, With Post </v>
      </c>
      <c r="B2806" s="13" t="s">
        <v>3314</v>
      </c>
      <c r="C2806" s="13" t="s">
        <v>3317</v>
      </c>
      <c r="D2806" s="13" t="s">
        <v>207</v>
      </c>
      <c r="E2806" s="13" t="s">
        <v>187</v>
      </c>
      <c r="F2806" s="13" t="s">
        <v>188</v>
      </c>
      <c r="G2806" s="13" t="s">
        <v>189</v>
      </c>
      <c r="H2806" s="13" t="s">
        <v>190</v>
      </c>
      <c r="I2806" s="13">
        <v>2805</v>
      </c>
    </row>
    <row r="2807" spans="1:9" x14ac:dyDescent="0.25">
      <c r="A2807" s="13" t="str">
        <f t="shared" si="43"/>
        <v xml:space="preserve">907-630-PP Site Sign, Per Plans </v>
      </c>
      <c r="B2807" s="13" t="s">
        <v>3314</v>
      </c>
      <c r="C2807" s="13" t="s">
        <v>3318</v>
      </c>
      <c r="D2807" s="13" t="s">
        <v>207</v>
      </c>
      <c r="E2807" s="13" t="s">
        <v>187</v>
      </c>
      <c r="F2807" s="13" t="s">
        <v>188</v>
      </c>
      <c r="G2807" s="13" t="s">
        <v>189</v>
      </c>
      <c r="H2807" s="13" t="s">
        <v>190</v>
      </c>
      <c r="I2807" s="13">
        <v>2806</v>
      </c>
    </row>
    <row r="2808" spans="1:9" x14ac:dyDescent="0.25">
      <c r="A2808" s="13" t="str">
        <f t="shared" si="43"/>
        <v xml:space="preserve">907-630-PP Project Sign, State Furnished </v>
      </c>
      <c r="B2808" s="13" t="s">
        <v>3314</v>
      </c>
      <c r="C2808" s="13" t="s">
        <v>3319</v>
      </c>
      <c r="D2808" s="13" t="s">
        <v>207</v>
      </c>
      <c r="E2808" s="13" t="s">
        <v>187</v>
      </c>
      <c r="F2808" s="13" t="s">
        <v>188</v>
      </c>
      <c r="G2808" s="13" t="s">
        <v>189</v>
      </c>
      <c r="H2808" s="13" t="s">
        <v>190</v>
      </c>
      <c r="I2808" s="13">
        <v>2807</v>
      </c>
    </row>
    <row r="2809" spans="1:9" x14ac:dyDescent="0.25">
      <c r="A2809" s="13" t="str">
        <f t="shared" si="43"/>
        <v xml:space="preserve">907-630-PP Roadside Directional Signs, Sheet Aluminum, 0.080" Thickness, Overhead Mounted </v>
      </c>
      <c r="B2809" s="13" t="s">
        <v>3314</v>
      </c>
      <c r="C2809" s="13" t="s">
        <v>3320</v>
      </c>
      <c r="D2809" s="13" t="s">
        <v>308</v>
      </c>
      <c r="E2809" s="13" t="s">
        <v>187</v>
      </c>
      <c r="F2809" s="13" t="s">
        <v>188</v>
      </c>
      <c r="G2809" s="13" t="s">
        <v>189</v>
      </c>
      <c r="H2809" s="13" t="s">
        <v>190</v>
      </c>
      <c r="I2809" s="13">
        <v>2808</v>
      </c>
    </row>
    <row r="2810" spans="1:9" x14ac:dyDescent="0.25">
      <c r="A2810" s="13" t="str">
        <f t="shared" si="43"/>
        <v xml:space="preserve">907-630-PP Delineators, Guard Rail, Per Plans </v>
      </c>
      <c r="B2810" s="13" t="s">
        <v>3314</v>
      </c>
      <c r="C2810" s="13" t="s">
        <v>3321</v>
      </c>
      <c r="D2810" s="13" t="s">
        <v>207</v>
      </c>
      <c r="E2810" s="13" t="s">
        <v>187</v>
      </c>
      <c r="F2810" s="13" t="s">
        <v>188</v>
      </c>
      <c r="G2810" s="13" t="s">
        <v>189</v>
      </c>
      <c r="H2810" s="13" t="s">
        <v>190</v>
      </c>
      <c r="I2810" s="13">
        <v>2809</v>
      </c>
    </row>
    <row r="2811" spans="1:9" x14ac:dyDescent="0.25">
      <c r="A2811" s="13" t="str">
        <f t="shared" si="43"/>
        <v xml:space="preserve">907-630-PP Delineators, Concrete Barrier, Per Plans </v>
      </c>
      <c r="B2811" s="13" t="s">
        <v>3314</v>
      </c>
      <c r="C2811" s="13" t="s">
        <v>3322</v>
      </c>
      <c r="D2811" s="13" t="s">
        <v>207</v>
      </c>
      <c r="E2811" s="13" t="s">
        <v>187</v>
      </c>
      <c r="F2811" s="13" t="s">
        <v>188</v>
      </c>
      <c r="G2811" s="13" t="s">
        <v>189</v>
      </c>
      <c r="H2811" s="13" t="s">
        <v>190</v>
      </c>
      <c r="I2811" s="13">
        <v>2810</v>
      </c>
    </row>
    <row r="2812" spans="1:9" x14ac:dyDescent="0.25">
      <c r="A2812" s="13" t="str">
        <f t="shared" si="43"/>
        <v xml:space="preserve">907-632-A  Solid State Traffic Cabinet Assembly, Type I Cabinet, Type 1 Controller </v>
      </c>
      <c r="B2812" s="13" t="s">
        <v>3323</v>
      </c>
      <c r="C2812" s="13" t="s">
        <v>3324</v>
      </c>
      <c r="D2812" s="13" t="s">
        <v>207</v>
      </c>
      <c r="E2812" s="13" t="s">
        <v>187</v>
      </c>
      <c r="F2812" s="13" t="s">
        <v>188</v>
      </c>
      <c r="G2812" s="13" t="s">
        <v>189</v>
      </c>
      <c r="H2812" s="13" t="s">
        <v>190</v>
      </c>
      <c r="I2812" s="13">
        <v>2811</v>
      </c>
    </row>
    <row r="2813" spans="1:9" x14ac:dyDescent="0.25">
      <c r="A2813" s="13" t="str">
        <f t="shared" si="43"/>
        <v xml:space="preserve">907-632-A  Solid State Traffic Cabinet Assembly, Type I Cabinet, Type 2 Controller </v>
      </c>
      <c r="B2813" s="13" t="s">
        <v>3323</v>
      </c>
      <c r="C2813" s="13" t="s">
        <v>3325</v>
      </c>
      <c r="D2813" s="13" t="s">
        <v>207</v>
      </c>
      <c r="E2813" s="13" t="s">
        <v>187</v>
      </c>
      <c r="F2813" s="13" t="s">
        <v>188</v>
      </c>
      <c r="G2813" s="13" t="s">
        <v>189</v>
      </c>
      <c r="H2813" s="13" t="s">
        <v>190</v>
      </c>
      <c r="I2813" s="13">
        <v>2812</v>
      </c>
    </row>
    <row r="2814" spans="1:9" x14ac:dyDescent="0.25">
      <c r="A2814" s="13" t="str">
        <f t="shared" si="43"/>
        <v xml:space="preserve">907-632-A  Solid State Traffic Cabinet Assembly, Type I Cabinet, Type 3 Controller </v>
      </c>
      <c r="B2814" s="13" t="s">
        <v>3323</v>
      </c>
      <c r="C2814" s="13" t="s">
        <v>3326</v>
      </c>
      <c r="D2814" s="13" t="s">
        <v>207</v>
      </c>
      <c r="E2814" s="13" t="s">
        <v>187</v>
      </c>
      <c r="F2814" s="13" t="s">
        <v>188</v>
      </c>
      <c r="G2814" s="13" t="s">
        <v>189</v>
      </c>
      <c r="H2814" s="13" t="s">
        <v>190</v>
      </c>
      <c r="I2814" s="13">
        <v>2813</v>
      </c>
    </row>
    <row r="2815" spans="1:9" x14ac:dyDescent="0.25">
      <c r="A2815" s="13" t="str">
        <f t="shared" si="43"/>
        <v xml:space="preserve">907-632-A  Solid State Traffic Cabinet Assembly, Type II Cabinet, Type 1 Controller </v>
      </c>
      <c r="B2815" s="13" t="s">
        <v>3323</v>
      </c>
      <c r="C2815" s="13" t="s">
        <v>3327</v>
      </c>
      <c r="D2815" s="13" t="s">
        <v>207</v>
      </c>
      <c r="E2815" s="13" t="s">
        <v>187</v>
      </c>
      <c r="F2815" s="13" t="s">
        <v>188</v>
      </c>
      <c r="G2815" s="13" t="s">
        <v>189</v>
      </c>
      <c r="H2815" s="13" t="s">
        <v>190</v>
      </c>
      <c r="I2815" s="13">
        <v>2814</v>
      </c>
    </row>
    <row r="2816" spans="1:9" x14ac:dyDescent="0.25">
      <c r="A2816" s="13" t="str">
        <f t="shared" si="43"/>
        <v xml:space="preserve">907-632-A  Solid State Traffic Cabinet Assembly, Type II Cabinet, Type 2 Controller </v>
      </c>
      <c r="B2816" s="13" t="s">
        <v>3323</v>
      </c>
      <c r="C2816" s="13" t="s">
        <v>3328</v>
      </c>
      <c r="D2816" s="13" t="s">
        <v>207</v>
      </c>
      <c r="E2816" s="13" t="s">
        <v>187</v>
      </c>
      <c r="F2816" s="13" t="s">
        <v>188</v>
      </c>
      <c r="G2816" s="13" t="s">
        <v>189</v>
      </c>
      <c r="H2816" s="13" t="s">
        <v>190</v>
      </c>
      <c r="I2816" s="13">
        <v>2815</v>
      </c>
    </row>
    <row r="2817" spans="1:9" x14ac:dyDescent="0.25">
      <c r="A2817" s="13" t="str">
        <f t="shared" si="43"/>
        <v xml:space="preserve">907-632-A  Solid State Traffic Cabinet Assembly, Type II Cabinet, Type 3 Controller </v>
      </c>
      <c r="B2817" s="13" t="s">
        <v>3323</v>
      </c>
      <c r="C2817" s="13" t="s">
        <v>3329</v>
      </c>
      <c r="D2817" s="13" t="s">
        <v>207</v>
      </c>
      <c r="E2817" s="13" t="s">
        <v>187</v>
      </c>
      <c r="F2817" s="13" t="s">
        <v>188</v>
      </c>
      <c r="G2817" s="13" t="s">
        <v>189</v>
      </c>
      <c r="H2817" s="13" t="s">
        <v>190</v>
      </c>
      <c r="I2817" s="13">
        <v>2816</v>
      </c>
    </row>
    <row r="2818" spans="1:9" x14ac:dyDescent="0.25">
      <c r="A2818" s="13" t="str">
        <f t="shared" si="43"/>
        <v xml:space="preserve">907-632-A  Solid State Traffic Cabinet Assembly, Type III Cabinet, Type 1 Controller </v>
      </c>
      <c r="B2818" s="13" t="s">
        <v>3323</v>
      </c>
      <c r="C2818" s="13" t="s">
        <v>3330</v>
      </c>
      <c r="D2818" s="13" t="s">
        <v>207</v>
      </c>
      <c r="E2818" s="13" t="s">
        <v>187</v>
      </c>
      <c r="F2818" s="13" t="s">
        <v>188</v>
      </c>
      <c r="G2818" s="13" t="s">
        <v>189</v>
      </c>
      <c r="H2818" s="13" t="s">
        <v>190</v>
      </c>
      <c r="I2818" s="13">
        <v>2817</v>
      </c>
    </row>
    <row r="2819" spans="1:9" x14ac:dyDescent="0.25">
      <c r="A2819" s="13" t="str">
        <f t="shared" si="43"/>
        <v xml:space="preserve">907-632-A  Solid State Traffic Cabinet Assembly, Type III Cabinet, Type 2 Controller </v>
      </c>
      <c r="B2819" s="13" t="s">
        <v>3323</v>
      </c>
      <c r="C2819" s="13" t="s">
        <v>3331</v>
      </c>
      <c r="D2819" s="13" t="s">
        <v>207</v>
      </c>
      <c r="E2819" s="13" t="s">
        <v>187</v>
      </c>
      <c r="F2819" s="13" t="s">
        <v>188</v>
      </c>
      <c r="G2819" s="13" t="s">
        <v>189</v>
      </c>
      <c r="H2819" s="13" t="s">
        <v>190</v>
      </c>
      <c r="I2819" s="13">
        <v>2818</v>
      </c>
    </row>
    <row r="2820" spans="1:9" x14ac:dyDescent="0.25">
      <c r="A2820" s="13" t="str">
        <f t="shared" ref="A2820:A2883" si="44">_xlfn.CONCAT(B2820," ", C2820)</f>
        <v xml:space="preserve">907-632-A  Solid State Traffic Cabinet Assembly, Type III Cabinet, Type 3 Controller </v>
      </c>
      <c r="B2820" s="13" t="s">
        <v>3323</v>
      </c>
      <c r="C2820" s="13" t="s">
        <v>3332</v>
      </c>
      <c r="D2820" s="13" t="s">
        <v>207</v>
      </c>
      <c r="E2820" s="13" t="s">
        <v>187</v>
      </c>
      <c r="F2820" s="13" t="s">
        <v>188</v>
      </c>
      <c r="G2820" s="13" t="s">
        <v>189</v>
      </c>
      <c r="H2820" s="13" t="s">
        <v>190</v>
      </c>
      <c r="I2820" s="13">
        <v>2819</v>
      </c>
    </row>
    <row r="2821" spans="1:9" x14ac:dyDescent="0.25">
      <c r="A2821" s="13" t="str">
        <f t="shared" si="44"/>
        <v xml:space="preserve">907-632-A  Solid State Traffic Cabinet Assembly, Type IV Cabinet, Type 1 Controller </v>
      </c>
      <c r="B2821" s="13" t="s">
        <v>3323</v>
      </c>
      <c r="C2821" s="13" t="s">
        <v>3333</v>
      </c>
      <c r="D2821" s="13" t="s">
        <v>207</v>
      </c>
      <c r="E2821" s="13" t="s">
        <v>187</v>
      </c>
      <c r="F2821" s="13" t="s">
        <v>188</v>
      </c>
      <c r="G2821" s="13" t="s">
        <v>189</v>
      </c>
      <c r="H2821" s="13" t="s">
        <v>190</v>
      </c>
      <c r="I2821" s="13">
        <v>2820</v>
      </c>
    </row>
    <row r="2822" spans="1:9" x14ac:dyDescent="0.25">
      <c r="A2822" s="13" t="str">
        <f t="shared" si="44"/>
        <v xml:space="preserve">907-632-A  Solid State Traffic Cabinet Assembly, Type IV Cabinet, Type 2 Controller </v>
      </c>
      <c r="B2822" s="13" t="s">
        <v>3323</v>
      </c>
      <c r="C2822" s="13" t="s">
        <v>3334</v>
      </c>
      <c r="D2822" s="13" t="s">
        <v>207</v>
      </c>
      <c r="E2822" s="13" t="s">
        <v>187</v>
      </c>
      <c r="F2822" s="13" t="s">
        <v>188</v>
      </c>
      <c r="G2822" s="13" t="s">
        <v>189</v>
      </c>
      <c r="H2822" s="13" t="s">
        <v>190</v>
      </c>
      <c r="I2822" s="13">
        <v>2821</v>
      </c>
    </row>
    <row r="2823" spans="1:9" x14ac:dyDescent="0.25">
      <c r="A2823" s="13" t="str">
        <f t="shared" si="44"/>
        <v xml:space="preserve">907-632-A  Solid State Traffic Cabinet Assembly, Type IV Cabinet, Type 3 Controller </v>
      </c>
      <c r="B2823" s="13" t="s">
        <v>3323</v>
      </c>
      <c r="C2823" s="13" t="s">
        <v>3335</v>
      </c>
      <c r="D2823" s="13" t="s">
        <v>207</v>
      </c>
      <c r="E2823" s="13" t="s">
        <v>187</v>
      </c>
      <c r="F2823" s="13" t="s">
        <v>188</v>
      </c>
      <c r="G2823" s="13" t="s">
        <v>189</v>
      </c>
      <c r="H2823" s="13" t="s">
        <v>190</v>
      </c>
      <c r="I2823" s="13">
        <v>2822</v>
      </c>
    </row>
    <row r="2824" spans="1:9" x14ac:dyDescent="0.25">
      <c r="A2824" s="13" t="str">
        <f t="shared" si="44"/>
        <v xml:space="preserve">907-632-A  Solid State Traffic Cabinet Assembly, Type V Cabinet, Type 1 Controller </v>
      </c>
      <c r="B2824" s="13" t="s">
        <v>3323</v>
      </c>
      <c r="C2824" s="13" t="s">
        <v>3336</v>
      </c>
      <c r="D2824" s="13" t="s">
        <v>207</v>
      </c>
      <c r="E2824" s="13" t="s">
        <v>187</v>
      </c>
      <c r="F2824" s="13" t="s">
        <v>188</v>
      </c>
      <c r="G2824" s="13" t="s">
        <v>189</v>
      </c>
      <c r="H2824" s="13" t="s">
        <v>190</v>
      </c>
      <c r="I2824" s="13">
        <v>2823</v>
      </c>
    </row>
    <row r="2825" spans="1:9" x14ac:dyDescent="0.25">
      <c r="A2825" s="13" t="str">
        <f t="shared" si="44"/>
        <v xml:space="preserve">907-632-A  Solid State Traffic Cabinet Assembly, Type V Cabinet, Type 2 Controller </v>
      </c>
      <c r="B2825" s="13" t="s">
        <v>3323</v>
      </c>
      <c r="C2825" s="13" t="s">
        <v>3337</v>
      </c>
      <c r="D2825" s="13" t="s">
        <v>207</v>
      </c>
      <c r="E2825" s="13" t="s">
        <v>187</v>
      </c>
      <c r="F2825" s="13" t="s">
        <v>188</v>
      </c>
      <c r="G2825" s="13" t="s">
        <v>189</v>
      </c>
      <c r="H2825" s="13" t="s">
        <v>190</v>
      </c>
      <c r="I2825" s="13">
        <v>2824</v>
      </c>
    </row>
    <row r="2826" spans="1:9" x14ac:dyDescent="0.25">
      <c r="A2826" s="13" t="str">
        <f t="shared" si="44"/>
        <v xml:space="preserve">907-632-A  Solid State Traffic Cabinet Assembly, Type V Cabinet, Type 3 Controller </v>
      </c>
      <c r="B2826" s="13" t="s">
        <v>3323</v>
      </c>
      <c r="C2826" s="13" t="s">
        <v>3338</v>
      </c>
      <c r="D2826" s="13" t="s">
        <v>207</v>
      </c>
      <c r="E2826" s="13" t="s">
        <v>187</v>
      </c>
      <c r="F2826" s="13" t="s">
        <v>188</v>
      </c>
      <c r="G2826" s="13" t="s">
        <v>189</v>
      </c>
      <c r="H2826" s="13" t="s">
        <v>190</v>
      </c>
      <c r="I2826" s="13">
        <v>2825</v>
      </c>
    </row>
    <row r="2827" spans="1:9" x14ac:dyDescent="0.25">
      <c r="A2827" s="13" t="str">
        <f t="shared" si="44"/>
        <v xml:space="preserve">907-632-B  Remove and Replace Existing Traffic Signal Cabinet Assembly, Type I Cabinet, Type 1 Controller </v>
      </c>
      <c r="B2827" s="13" t="s">
        <v>3339</v>
      </c>
      <c r="C2827" s="13" t="s">
        <v>3340</v>
      </c>
      <c r="D2827" s="13" t="s">
        <v>207</v>
      </c>
      <c r="E2827" s="13" t="s">
        <v>187</v>
      </c>
      <c r="F2827" s="13" t="s">
        <v>188</v>
      </c>
      <c r="G2827" s="13" t="s">
        <v>189</v>
      </c>
      <c r="H2827" s="13" t="s">
        <v>190</v>
      </c>
      <c r="I2827" s="13">
        <v>2826</v>
      </c>
    </row>
    <row r="2828" spans="1:9" x14ac:dyDescent="0.25">
      <c r="A2828" s="13" t="str">
        <f t="shared" si="44"/>
        <v xml:space="preserve">907-632-B  Remove and Replace Existing Traffic Signal Cabinet Assembly, Type I Cabinet, Type 2 Controller </v>
      </c>
      <c r="B2828" s="13" t="s">
        <v>3339</v>
      </c>
      <c r="C2828" s="13" t="s">
        <v>3341</v>
      </c>
      <c r="D2828" s="13" t="s">
        <v>207</v>
      </c>
      <c r="E2828" s="13" t="s">
        <v>187</v>
      </c>
      <c r="F2828" s="13" t="s">
        <v>188</v>
      </c>
      <c r="G2828" s="13" t="s">
        <v>189</v>
      </c>
      <c r="H2828" s="13" t="s">
        <v>190</v>
      </c>
      <c r="I2828" s="13">
        <v>2827</v>
      </c>
    </row>
    <row r="2829" spans="1:9" x14ac:dyDescent="0.25">
      <c r="A2829" s="13" t="str">
        <f t="shared" si="44"/>
        <v xml:space="preserve">907-632-B  Remove and Replace Existing Traffic Signal Cabinet Assembly, Type I Cabinet, Type 3 Controller </v>
      </c>
      <c r="B2829" s="13" t="s">
        <v>3339</v>
      </c>
      <c r="C2829" s="13" t="s">
        <v>3342</v>
      </c>
      <c r="D2829" s="13" t="s">
        <v>207</v>
      </c>
      <c r="E2829" s="13" t="s">
        <v>187</v>
      </c>
      <c r="F2829" s="13" t="s">
        <v>188</v>
      </c>
      <c r="G2829" s="13" t="s">
        <v>189</v>
      </c>
      <c r="H2829" s="13" t="s">
        <v>190</v>
      </c>
      <c r="I2829" s="13">
        <v>2828</v>
      </c>
    </row>
    <row r="2830" spans="1:9" x14ac:dyDescent="0.25">
      <c r="A2830" s="13" t="str">
        <f t="shared" si="44"/>
        <v xml:space="preserve">907-632-B  Remove and Replace Existing Traffic Signal Cabinet Assembly, Type II Cabinet, Type 1 Controller </v>
      </c>
      <c r="B2830" s="13" t="s">
        <v>3339</v>
      </c>
      <c r="C2830" s="13" t="s">
        <v>3343</v>
      </c>
      <c r="D2830" s="13" t="s">
        <v>207</v>
      </c>
      <c r="E2830" s="13" t="s">
        <v>187</v>
      </c>
      <c r="F2830" s="13" t="s">
        <v>188</v>
      </c>
      <c r="G2830" s="13" t="s">
        <v>189</v>
      </c>
      <c r="H2830" s="13" t="s">
        <v>190</v>
      </c>
      <c r="I2830" s="13">
        <v>2829</v>
      </c>
    </row>
    <row r="2831" spans="1:9" x14ac:dyDescent="0.25">
      <c r="A2831" s="13" t="str">
        <f t="shared" si="44"/>
        <v xml:space="preserve">907-632-B  Remove and Replace Existing Traffic Signal Cabinet Assembly, Type II Cabinet, Type 2 Controller </v>
      </c>
      <c r="B2831" s="13" t="s">
        <v>3339</v>
      </c>
      <c r="C2831" s="13" t="s">
        <v>3344</v>
      </c>
      <c r="D2831" s="13" t="s">
        <v>207</v>
      </c>
      <c r="E2831" s="13" t="s">
        <v>187</v>
      </c>
      <c r="F2831" s="13" t="s">
        <v>188</v>
      </c>
      <c r="G2831" s="13" t="s">
        <v>189</v>
      </c>
      <c r="H2831" s="13" t="s">
        <v>190</v>
      </c>
      <c r="I2831" s="13">
        <v>2830</v>
      </c>
    </row>
    <row r="2832" spans="1:9" x14ac:dyDescent="0.25">
      <c r="A2832" s="13" t="str">
        <f t="shared" si="44"/>
        <v xml:space="preserve">907-632-B  Remove and Replace Existing Traffic Signal Cabinet Assembly, Type II Cabinet, Type 3 Controller </v>
      </c>
      <c r="B2832" s="13" t="s">
        <v>3339</v>
      </c>
      <c r="C2832" s="13" t="s">
        <v>3345</v>
      </c>
      <c r="D2832" s="13" t="s">
        <v>207</v>
      </c>
      <c r="E2832" s="13" t="s">
        <v>187</v>
      </c>
      <c r="F2832" s="13" t="s">
        <v>188</v>
      </c>
      <c r="G2832" s="13" t="s">
        <v>189</v>
      </c>
      <c r="H2832" s="13" t="s">
        <v>190</v>
      </c>
      <c r="I2832" s="13">
        <v>2831</v>
      </c>
    </row>
    <row r="2833" spans="1:9" x14ac:dyDescent="0.25">
      <c r="A2833" s="13" t="str">
        <f t="shared" si="44"/>
        <v xml:space="preserve">907-632-B  Remove and Replace Existing Traffic Signal Cabinet Assembly, Type III Cabinet, Type 1 Controller </v>
      </c>
      <c r="B2833" s="13" t="s">
        <v>3339</v>
      </c>
      <c r="C2833" s="13" t="s">
        <v>3346</v>
      </c>
      <c r="D2833" s="13" t="s">
        <v>207</v>
      </c>
      <c r="E2833" s="13" t="s">
        <v>187</v>
      </c>
      <c r="F2833" s="13" t="s">
        <v>188</v>
      </c>
      <c r="G2833" s="13" t="s">
        <v>189</v>
      </c>
      <c r="H2833" s="13" t="s">
        <v>190</v>
      </c>
      <c r="I2833" s="13">
        <v>2832</v>
      </c>
    </row>
    <row r="2834" spans="1:9" x14ac:dyDescent="0.25">
      <c r="A2834" s="13" t="str">
        <f t="shared" si="44"/>
        <v xml:space="preserve">907-632-B  Remove and Replace Existing Traffic Signal Cabinet Assembly, Type III Cabinet, Type 2 Controller </v>
      </c>
      <c r="B2834" s="13" t="s">
        <v>3339</v>
      </c>
      <c r="C2834" s="13" t="s">
        <v>3347</v>
      </c>
      <c r="D2834" s="13" t="s">
        <v>207</v>
      </c>
      <c r="E2834" s="13" t="s">
        <v>187</v>
      </c>
      <c r="F2834" s="13" t="s">
        <v>188</v>
      </c>
      <c r="G2834" s="13" t="s">
        <v>189</v>
      </c>
      <c r="H2834" s="13" t="s">
        <v>190</v>
      </c>
      <c r="I2834" s="13">
        <v>2833</v>
      </c>
    </row>
    <row r="2835" spans="1:9" x14ac:dyDescent="0.25">
      <c r="A2835" s="13" t="str">
        <f t="shared" si="44"/>
        <v xml:space="preserve">907-632-B  Remove and Replace Existing Traffic Signal Cabinet Assembly, Type III Cabinet, Type 3 Controller </v>
      </c>
      <c r="B2835" s="13" t="s">
        <v>3339</v>
      </c>
      <c r="C2835" s="13" t="s">
        <v>3348</v>
      </c>
      <c r="D2835" s="13" t="s">
        <v>207</v>
      </c>
      <c r="E2835" s="13" t="s">
        <v>187</v>
      </c>
      <c r="F2835" s="13" t="s">
        <v>188</v>
      </c>
      <c r="G2835" s="13" t="s">
        <v>189</v>
      </c>
      <c r="H2835" s="13" t="s">
        <v>190</v>
      </c>
      <c r="I2835" s="13">
        <v>2834</v>
      </c>
    </row>
    <row r="2836" spans="1:9" x14ac:dyDescent="0.25">
      <c r="A2836" s="13" t="str">
        <f t="shared" si="44"/>
        <v xml:space="preserve">907-632-B  Remove and Replace Existing Traffic Signal Cabinet Assembly, Type IV Cabinet, Type 1 Controller </v>
      </c>
      <c r="B2836" s="13" t="s">
        <v>3339</v>
      </c>
      <c r="C2836" s="13" t="s">
        <v>3349</v>
      </c>
      <c r="D2836" s="13" t="s">
        <v>207</v>
      </c>
      <c r="E2836" s="13" t="s">
        <v>187</v>
      </c>
      <c r="F2836" s="13" t="s">
        <v>188</v>
      </c>
      <c r="G2836" s="13" t="s">
        <v>189</v>
      </c>
      <c r="H2836" s="13" t="s">
        <v>190</v>
      </c>
      <c r="I2836" s="13">
        <v>2835</v>
      </c>
    </row>
    <row r="2837" spans="1:9" x14ac:dyDescent="0.25">
      <c r="A2837" s="13" t="str">
        <f t="shared" si="44"/>
        <v xml:space="preserve">907-632-B  Remove and Replace Existing Traffic Signal Cabinet Assembly, Type IV Cabinet, Type 2 Controller </v>
      </c>
      <c r="B2837" s="13" t="s">
        <v>3339</v>
      </c>
      <c r="C2837" s="13" t="s">
        <v>3350</v>
      </c>
      <c r="D2837" s="13" t="s">
        <v>207</v>
      </c>
      <c r="E2837" s="13" t="s">
        <v>187</v>
      </c>
      <c r="F2837" s="13" t="s">
        <v>188</v>
      </c>
      <c r="G2837" s="13" t="s">
        <v>189</v>
      </c>
      <c r="H2837" s="13" t="s">
        <v>190</v>
      </c>
      <c r="I2837" s="13">
        <v>2836</v>
      </c>
    </row>
    <row r="2838" spans="1:9" x14ac:dyDescent="0.25">
      <c r="A2838" s="13" t="str">
        <f t="shared" si="44"/>
        <v xml:space="preserve">907-632-B  Remove and Replace Existing Traffic Signal Cabinet Assembly, Type IV Cabinet, Type 3 Controller </v>
      </c>
      <c r="B2838" s="13" t="s">
        <v>3339</v>
      </c>
      <c r="C2838" s="13" t="s">
        <v>3351</v>
      </c>
      <c r="D2838" s="13" t="s">
        <v>207</v>
      </c>
      <c r="E2838" s="13" t="s">
        <v>187</v>
      </c>
      <c r="F2838" s="13" t="s">
        <v>188</v>
      </c>
      <c r="G2838" s="13" t="s">
        <v>189</v>
      </c>
      <c r="H2838" s="13" t="s">
        <v>190</v>
      </c>
      <c r="I2838" s="13">
        <v>2837</v>
      </c>
    </row>
    <row r="2839" spans="1:9" x14ac:dyDescent="0.25">
      <c r="A2839" s="13" t="str">
        <f t="shared" si="44"/>
        <v xml:space="preserve">907-632-B  Remove and Replace Existing Traffic Signal Cabinet Assembly, Type V Cabinet, Type 1 Controller </v>
      </c>
      <c r="B2839" s="13" t="s">
        <v>3339</v>
      </c>
      <c r="C2839" s="13" t="s">
        <v>3352</v>
      </c>
      <c r="D2839" s="13" t="s">
        <v>207</v>
      </c>
      <c r="E2839" s="13" t="s">
        <v>187</v>
      </c>
      <c r="F2839" s="13" t="s">
        <v>188</v>
      </c>
      <c r="G2839" s="13" t="s">
        <v>189</v>
      </c>
      <c r="H2839" s="13" t="s">
        <v>190</v>
      </c>
      <c r="I2839" s="13">
        <v>2838</v>
      </c>
    </row>
    <row r="2840" spans="1:9" x14ac:dyDescent="0.25">
      <c r="A2840" s="13" t="str">
        <f t="shared" si="44"/>
        <v xml:space="preserve">907-632-B  Remove and Replace Existing Traffic Signal Cabinet Assembly, Type V Cabinet, Type 2 Controller </v>
      </c>
      <c r="B2840" s="13" t="s">
        <v>3339</v>
      </c>
      <c r="C2840" s="13" t="s">
        <v>3353</v>
      </c>
      <c r="D2840" s="13" t="s">
        <v>207</v>
      </c>
      <c r="E2840" s="13" t="s">
        <v>187</v>
      </c>
      <c r="F2840" s="13" t="s">
        <v>188</v>
      </c>
      <c r="G2840" s="13" t="s">
        <v>189</v>
      </c>
      <c r="H2840" s="13" t="s">
        <v>190</v>
      </c>
      <c r="I2840" s="13">
        <v>2839</v>
      </c>
    </row>
    <row r="2841" spans="1:9" x14ac:dyDescent="0.25">
      <c r="A2841" s="13" t="str">
        <f t="shared" si="44"/>
        <v xml:space="preserve">907-632-B  Remove and Replace Existing Traffic Signal Cabinet Assembly, Type V Cabinet, Type 3 Controller </v>
      </c>
      <c r="B2841" s="13" t="s">
        <v>3339</v>
      </c>
      <c r="C2841" s="13" t="s">
        <v>3354</v>
      </c>
      <c r="D2841" s="13" t="s">
        <v>207</v>
      </c>
      <c r="E2841" s="13" t="s">
        <v>187</v>
      </c>
      <c r="F2841" s="13" t="s">
        <v>188</v>
      </c>
      <c r="G2841" s="13" t="s">
        <v>189</v>
      </c>
      <c r="H2841" s="13" t="s">
        <v>190</v>
      </c>
      <c r="I2841" s="13">
        <v>2840</v>
      </c>
    </row>
    <row r="2842" spans="1:9" x14ac:dyDescent="0.25">
      <c r="A2842" s="13" t="str">
        <f t="shared" si="44"/>
        <v xml:space="preserve">907-632-C  Modify Existing Traffic Signal Cabinet Assembly </v>
      </c>
      <c r="B2842" s="13" t="s">
        <v>3355</v>
      </c>
      <c r="C2842" s="13" t="s">
        <v>3356</v>
      </c>
      <c r="D2842" s="13" t="s">
        <v>207</v>
      </c>
      <c r="E2842" s="13" t="s">
        <v>187</v>
      </c>
      <c r="F2842" s="13" t="s">
        <v>188</v>
      </c>
      <c r="G2842" s="13" t="s">
        <v>189</v>
      </c>
      <c r="H2842" s="13" t="s">
        <v>190</v>
      </c>
      <c r="I2842" s="13">
        <v>2841</v>
      </c>
    </row>
    <row r="2843" spans="1:9" x14ac:dyDescent="0.25">
      <c r="A2843" s="13" t="str">
        <f t="shared" si="44"/>
        <v xml:space="preserve">907-632-D  Solid State Traffic Actuated Controller, Type 1 </v>
      </c>
      <c r="B2843" s="13" t="s">
        <v>3357</v>
      </c>
      <c r="C2843" s="13" t="s">
        <v>3358</v>
      </c>
      <c r="D2843" s="13" t="s">
        <v>207</v>
      </c>
      <c r="E2843" s="13" t="s">
        <v>187</v>
      </c>
      <c r="F2843" s="13" t="s">
        <v>188</v>
      </c>
      <c r="G2843" s="13" t="s">
        <v>189</v>
      </c>
      <c r="H2843" s="13" t="s">
        <v>190</v>
      </c>
      <c r="I2843" s="13">
        <v>2842</v>
      </c>
    </row>
    <row r="2844" spans="1:9" x14ac:dyDescent="0.25">
      <c r="A2844" s="13" t="str">
        <f t="shared" si="44"/>
        <v xml:space="preserve">907-632-D  Solid State Traffic Actuated Controller, Type 2 </v>
      </c>
      <c r="B2844" s="13" t="s">
        <v>3357</v>
      </c>
      <c r="C2844" s="13" t="s">
        <v>3359</v>
      </c>
      <c r="D2844" s="13" t="s">
        <v>207</v>
      </c>
      <c r="E2844" s="13" t="s">
        <v>187</v>
      </c>
      <c r="F2844" s="13" t="s">
        <v>188</v>
      </c>
      <c r="G2844" s="13" t="s">
        <v>189</v>
      </c>
      <c r="H2844" s="13" t="s">
        <v>190</v>
      </c>
      <c r="I2844" s="13">
        <v>2843</v>
      </c>
    </row>
    <row r="2845" spans="1:9" x14ac:dyDescent="0.25">
      <c r="A2845" s="13" t="str">
        <f t="shared" si="44"/>
        <v xml:space="preserve">907-632-D  Solid State Traffic Actuated Controller, Type 3 </v>
      </c>
      <c r="B2845" s="13" t="s">
        <v>3357</v>
      </c>
      <c r="C2845" s="13" t="s">
        <v>3360</v>
      </c>
      <c r="D2845" s="13" t="s">
        <v>207</v>
      </c>
      <c r="E2845" s="13" t="s">
        <v>187</v>
      </c>
      <c r="F2845" s="13" t="s">
        <v>188</v>
      </c>
      <c r="G2845" s="13" t="s">
        <v>189</v>
      </c>
      <c r="H2845" s="13" t="s">
        <v>190</v>
      </c>
      <c r="I2845" s="13">
        <v>2844</v>
      </c>
    </row>
    <row r="2846" spans="1:9" x14ac:dyDescent="0.25">
      <c r="A2846" s="13" t="str">
        <f t="shared" si="44"/>
        <v xml:space="preserve">907-632-D  Solid State Traffic Actuated Controller, Type M </v>
      </c>
      <c r="B2846" s="13" t="s">
        <v>3357</v>
      </c>
      <c r="C2846" s="13" t="s">
        <v>3361</v>
      </c>
      <c r="D2846" s="13" t="s">
        <v>207</v>
      </c>
      <c r="E2846" s="13" t="s">
        <v>187</v>
      </c>
      <c r="F2846" s="13" t="s">
        <v>188</v>
      </c>
      <c r="G2846" s="13" t="s">
        <v>189</v>
      </c>
      <c r="H2846" s="13" t="s">
        <v>190</v>
      </c>
      <c r="I2846" s="13">
        <v>2845</v>
      </c>
    </row>
    <row r="2847" spans="1:9" x14ac:dyDescent="0.25">
      <c r="A2847" s="13" t="str">
        <f t="shared" si="44"/>
        <v xml:space="preserve">907-632-E  Single-user Workstation Signal Software License </v>
      </c>
      <c r="B2847" s="13" t="s">
        <v>3362</v>
      </c>
      <c r="C2847" s="13" t="s">
        <v>3363</v>
      </c>
      <c r="D2847" s="13" t="s">
        <v>207</v>
      </c>
      <c r="E2847" s="13" t="s">
        <v>187</v>
      </c>
      <c r="F2847" s="13" t="s">
        <v>188</v>
      </c>
      <c r="G2847" s="13" t="s">
        <v>189</v>
      </c>
      <c r="H2847" s="13" t="s">
        <v>190</v>
      </c>
      <c r="I2847" s="13">
        <v>2846</v>
      </c>
    </row>
    <row r="2848" spans="1:9" x14ac:dyDescent="0.25">
      <c r="A2848" s="13" t="str">
        <f t="shared" si="44"/>
        <v xml:space="preserve">907-632-F  Single-user Server Signal Software License </v>
      </c>
      <c r="B2848" s="13" t="s">
        <v>3364</v>
      </c>
      <c r="C2848" s="13" t="s">
        <v>3365</v>
      </c>
      <c r="D2848" s="13" t="s">
        <v>207</v>
      </c>
      <c r="E2848" s="13" t="s">
        <v>187</v>
      </c>
      <c r="F2848" s="13" t="s">
        <v>188</v>
      </c>
      <c r="G2848" s="13" t="s">
        <v>189</v>
      </c>
      <c r="H2848" s="13" t="s">
        <v>190</v>
      </c>
      <c r="I2848" s="13">
        <v>2847</v>
      </c>
    </row>
    <row r="2849" spans="1:9" x14ac:dyDescent="0.25">
      <c r="A2849" s="13" t="str">
        <f t="shared" si="44"/>
        <v xml:space="preserve">907-632-G  Malfunction Management Unit </v>
      </c>
      <c r="B2849" s="13" t="s">
        <v>3366</v>
      </c>
      <c r="C2849" s="13" t="s">
        <v>3367</v>
      </c>
      <c r="D2849" s="13" t="s">
        <v>207</v>
      </c>
      <c r="E2849" s="13" t="s">
        <v>187</v>
      </c>
      <c r="F2849" s="13" t="s">
        <v>188</v>
      </c>
      <c r="G2849" s="13" t="s">
        <v>189</v>
      </c>
      <c r="H2849" s="13" t="s">
        <v>190</v>
      </c>
      <c r="I2849" s="13">
        <v>2848</v>
      </c>
    </row>
    <row r="2850" spans="1:9" x14ac:dyDescent="0.25">
      <c r="A2850" s="13" t="str">
        <f t="shared" si="44"/>
        <v xml:space="preserve">907-632-H  Card Rack, 10 position </v>
      </c>
      <c r="B2850" s="13" t="s">
        <v>3368</v>
      </c>
      <c r="C2850" s="13" t="s">
        <v>3369</v>
      </c>
      <c r="D2850" s="13" t="s">
        <v>207</v>
      </c>
      <c r="E2850" s="13" t="s">
        <v>187</v>
      </c>
      <c r="F2850" s="13" t="s">
        <v>188</v>
      </c>
      <c r="G2850" s="13" t="s">
        <v>189</v>
      </c>
      <c r="H2850" s="13" t="s">
        <v>190</v>
      </c>
      <c r="I2850" s="13">
        <v>2849</v>
      </c>
    </row>
    <row r="2851" spans="1:9" x14ac:dyDescent="0.25">
      <c r="A2851" s="13" t="str">
        <f t="shared" si="44"/>
        <v xml:space="preserve">907-632-H  Card Rack, 5 position </v>
      </c>
      <c r="B2851" s="13" t="s">
        <v>3368</v>
      </c>
      <c r="C2851" s="13" t="s">
        <v>3370</v>
      </c>
      <c r="D2851" s="13" t="s">
        <v>207</v>
      </c>
      <c r="E2851" s="13" t="s">
        <v>187</v>
      </c>
      <c r="F2851" s="13" t="s">
        <v>188</v>
      </c>
      <c r="G2851" s="13" t="s">
        <v>189</v>
      </c>
      <c r="H2851" s="13" t="s">
        <v>190</v>
      </c>
      <c r="I2851" s="13">
        <v>2850</v>
      </c>
    </row>
    <row r="2852" spans="1:9" x14ac:dyDescent="0.25">
      <c r="A2852" s="13" t="str">
        <f t="shared" si="44"/>
        <v xml:space="preserve">907-632-I  GPS Clock System </v>
      </c>
      <c r="B2852" s="13" t="s">
        <v>3371</v>
      </c>
      <c r="C2852" s="13" t="s">
        <v>3372</v>
      </c>
      <c r="D2852" s="13" t="s">
        <v>207</v>
      </c>
      <c r="E2852" s="13" t="s">
        <v>187</v>
      </c>
      <c r="F2852" s="13" t="s">
        <v>188</v>
      </c>
      <c r="G2852" s="13" t="s">
        <v>189</v>
      </c>
      <c r="H2852" s="13" t="s">
        <v>190</v>
      </c>
      <c r="I2852" s="13">
        <v>2851</v>
      </c>
    </row>
    <row r="2853" spans="1:9" x14ac:dyDescent="0.25">
      <c r="A2853" s="13" t="str">
        <f t="shared" si="44"/>
        <v xml:space="preserve">907-632-J  Power Service Pedestal </v>
      </c>
      <c r="B2853" s="13" t="s">
        <v>3373</v>
      </c>
      <c r="C2853" s="13" t="s">
        <v>3374</v>
      </c>
      <c r="D2853" s="13" t="s">
        <v>207</v>
      </c>
      <c r="E2853" s="13" t="s">
        <v>187</v>
      </c>
      <c r="F2853" s="13" t="s">
        <v>188</v>
      </c>
      <c r="G2853" s="13" t="s">
        <v>189</v>
      </c>
      <c r="H2853" s="13" t="s">
        <v>190</v>
      </c>
      <c r="I2853" s="13">
        <v>2852</v>
      </c>
    </row>
    <row r="2854" spans="1:9" x14ac:dyDescent="0.25">
      <c r="A2854" s="13" t="str">
        <f t="shared" si="44"/>
        <v xml:space="preserve">907-632-PP Traffic Signal Remote Monitoring System </v>
      </c>
      <c r="B2854" s="13" t="s">
        <v>3375</v>
      </c>
      <c r="C2854" s="13" t="s">
        <v>3376</v>
      </c>
      <c r="D2854" s="13" t="s">
        <v>207</v>
      </c>
      <c r="E2854" s="13" t="s">
        <v>187</v>
      </c>
      <c r="F2854" s="13" t="s">
        <v>188</v>
      </c>
      <c r="G2854" s="13" t="s">
        <v>189</v>
      </c>
      <c r="H2854" s="13" t="s">
        <v>190</v>
      </c>
      <c r="I2854" s="13">
        <v>2853</v>
      </c>
    </row>
    <row r="2855" spans="1:9" x14ac:dyDescent="0.25">
      <c r="A2855" s="13" t="str">
        <f t="shared" si="44"/>
        <v xml:space="preserve">907-632-PP Repair of Traffic Signal Equipment Grounding System </v>
      </c>
      <c r="B2855" s="13" t="s">
        <v>3375</v>
      </c>
      <c r="C2855" s="13" t="s">
        <v>3377</v>
      </c>
      <c r="D2855" s="13" t="s">
        <v>186</v>
      </c>
      <c r="E2855" s="13" t="s">
        <v>187</v>
      </c>
      <c r="F2855" s="13" t="s">
        <v>188</v>
      </c>
      <c r="G2855" s="13" t="s">
        <v>189</v>
      </c>
      <c r="H2855" s="13" t="s">
        <v>190</v>
      </c>
      <c r="I2855" s="13">
        <v>2854</v>
      </c>
    </row>
    <row r="2856" spans="1:9" x14ac:dyDescent="0.25">
      <c r="A2856" s="13" t="str">
        <f t="shared" si="44"/>
        <v xml:space="preserve">907-632-PP Solid State Traffic Cabinet, Type III Cabinet </v>
      </c>
      <c r="B2856" s="13" t="s">
        <v>3375</v>
      </c>
      <c r="C2856" s="13" t="s">
        <v>3378</v>
      </c>
      <c r="D2856" s="13" t="s">
        <v>207</v>
      </c>
      <c r="E2856" s="13" t="s">
        <v>187</v>
      </c>
      <c r="F2856" s="13" t="s">
        <v>188</v>
      </c>
      <c r="G2856" s="13" t="s">
        <v>189</v>
      </c>
      <c r="H2856" s="13" t="s">
        <v>190</v>
      </c>
      <c r="I2856" s="13">
        <v>2855</v>
      </c>
    </row>
    <row r="2857" spans="1:9" x14ac:dyDescent="0.25">
      <c r="A2857" s="13" t="str">
        <f t="shared" si="44"/>
        <v xml:space="preserve">907-632-PP Elevate Traffic Type III Cabinet Foundation </v>
      </c>
      <c r="B2857" s="13" t="s">
        <v>3375</v>
      </c>
      <c r="C2857" s="13" t="s">
        <v>3379</v>
      </c>
      <c r="D2857" s="13" t="s">
        <v>207</v>
      </c>
      <c r="E2857" s="13" t="s">
        <v>187</v>
      </c>
      <c r="F2857" s="13" t="s">
        <v>188</v>
      </c>
      <c r="G2857" s="13" t="s">
        <v>189</v>
      </c>
      <c r="H2857" s="13" t="s">
        <v>190</v>
      </c>
      <c r="I2857" s="13">
        <v>2856</v>
      </c>
    </row>
    <row r="2858" spans="1:9" x14ac:dyDescent="0.25">
      <c r="A2858" s="13" t="str">
        <f t="shared" si="44"/>
        <v xml:space="preserve">907-632-PP Solid State Traffic Cabinet, Type IV Cabinet </v>
      </c>
      <c r="B2858" s="13" t="s">
        <v>3375</v>
      </c>
      <c r="C2858" s="13" t="s">
        <v>3380</v>
      </c>
      <c r="D2858" s="13" t="s">
        <v>207</v>
      </c>
      <c r="E2858" s="13" t="s">
        <v>187</v>
      </c>
      <c r="F2858" s="13" t="s">
        <v>188</v>
      </c>
      <c r="G2858" s="13" t="s">
        <v>189</v>
      </c>
      <c r="H2858" s="13" t="s">
        <v>190</v>
      </c>
      <c r="I2858" s="13">
        <v>2857</v>
      </c>
    </row>
    <row r="2859" spans="1:9" x14ac:dyDescent="0.25">
      <c r="A2859" s="13" t="str">
        <f t="shared" si="44"/>
        <v xml:space="preserve">907-633-A  Uninterruptable Power Supply </v>
      </c>
      <c r="B2859" s="13" t="s">
        <v>3381</v>
      </c>
      <c r="C2859" s="13" t="s">
        <v>3382</v>
      </c>
      <c r="D2859" s="13" t="s">
        <v>207</v>
      </c>
      <c r="E2859" s="13" t="s">
        <v>187</v>
      </c>
      <c r="F2859" s="13" t="s">
        <v>188</v>
      </c>
      <c r="G2859" s="13" t="s">
        <v>189</v>
      </c>
      <c r="H2859" s="13" t="s">
        <v>190</v>
      </c>
      <c r="I2859" s="13">
        <v>2858</v>
      </c>
    </row>
    <row r="2860" spans="1:9" x14ac:dyDescent="0.25">
      <c r="A2860" s="13" t="str">
        <f t="shared" si="44"/>
        <v xml:space="preserve">907-633-PP Replace Power Breaker Box and Breakers </v>
      </c>
      <c r="B2860" s="13" t="s">
        <v>3383</v>
      </c>
      <c r="C2860" s="13" t="s">
        <v>3384</v>
      </c>
      <c r="D2860" s="13" t="s">
        <v>207</v>
      </c>
      <c r="E2860" s="13" t="s">
        <v>187</v>
      </c>
      <c r="F2860" s="13" t="s">
        <v>188</v>
      </c>
      <c r="G2860" s="13" t="s">
        <v>189</v>
      </c>
      <c r="H2860" s="13" t="s">
        <v>190</v>
      </c>
      <c r="I2860" s="13">
        <v>2859</v>
      </c>
    </row>
    <row r="2861" spans="1:9" x14ac:dyDescent="0.25">
      <c r="A2861" s="13" t="str">
        <f t="shared" si="44"/>
        <v xml:space="preserve">907-634-A  Traffic Signal Equipment Pole, Type 1, 25' Shaft </v>
      </c>
      <c r="B2861" s="13" t="s">
        <v>3385</v>
      </c>
      <c r="C2861" s="13" t="s">
        <v>3386</v>
      </c>
      <c r="D2861" s="13" t="s">
        <v>207</v>
      </c>
      <c r="E2861" s="13" t="s">
        <v>187</v>
      </c>
      <c r="F2861" s="13" t="s">
        <v>188</v>
      </c>
      <c r="G2861" s="13" t="s">
        <v>189</v>
      </c>
      <c r="H2861" s="13" t="s">
        <v>190</v>
      </c>
      <c r="I2861" s="13">
        <v>2860</v>
      </c>
    </row>
    <row r="2862" spans="1:9" x14ac:dyDescent="0.25">
      <c r="A2862" s="13" t="str">
        <f t="shared" si="44"/>
        <v xml:space="preserve">907-634-A  Traffic Signal Equipment Pole, Type 1, 30' Shaft </v>
      </c>
      <c r="B2862" s="13" t="s">
        <v>3385</v>
      </c>
      <c r="C2862" s="13" t="s">
        <v>3387</v>
      </c>
      <c r="D2862" s="13" t="s">
        <v>207</v>
      </c>
      <c r="E2862" s="13" t="s">
        <v>187</v>
      </c>
      <c r="F2862" s="13" t="s">
        <v>188</v>
      </c>
      <c r="G2862" s="13" t="s">
        <v>189</v>
      </c>
      <c r="H2862" s="13" t="s">
        <v>190</v>
      </c>
      <c r="I2862" s="13">
        <v>2861</v>
      </c>
    </row>
    <row r="2863" spans="1:9" x14ac:dyDescent="0.25">
      <c r="A2863" s="13" t="str">
        <f t="shared" si="44"/>
        <v xml:space="preserve">907-634-A  Traffic Signal Equipment Pole, Type 1, 35' Shaft </v>
      </c>
      <c r="B2863" s="13" t="s">
        <v>3385</v>
      </c>
      <c r="C2863" s="13" t="s">
        <v>3388</v>
      </c>
      <c r="D2863" s="13" t="s">
        <v>207</v>
      </c>
      <c r="E2863" s="13" t="s">
        <v>187</v>
      </c>
      <c r="F2863" s="13" t="s">
        <v>188</v>
      </c>
      <c r="G2863" s="13" t="s">
        <v>189</v>
      </c>
      <c r="H2863" s="13" t="s">
        <v>190</v>
      </c>
      <c r="I2863" s="13">
        <v>2862</v>
      </c>
    </row>
    <row r="2864" spans="1:9" x14ac:dyDescent="0.25">
      <c r="A2864" s="13" t="str">
        <f t="shared" si="44"/>
        <v xml:space="preserve">907-634-A  Traffic Signal Equipment Pole, Type 1, 40' Shaft </v>
      </c>
      <c r="B2864" s="13" t="s">
        <v>3385</v>
      </c>
      <c r="C2864" s="13" t="s">
        <v>3389</v>
      </c>
      <c r="D2864" s="13" t="s">
        <v>207</v>
      </c>
      <c r="E2864" s="13" t="s">
        <v>187</v>
      </c>
      <c r="F2864" s="13" t="s">
        <v>188</v>
      </c>
      <c r="G2864" s="13" t="s">
        <v>189</v>
      </c>
      <c r="H2864" s="13" t="s">
        <v>190</v>
      </c>
      <c r="I2864" s="13">
        <v>2863</v>
      </c>
    </row>
    <row r="2865" spans="1:9" x14ac:dyDescent="0.25">
      <c r="A2865" s="13" t="str">
        <f t="shared" si="44"/>
        <v xml:space="preserve">907-634-A  Traffic Signal Equipment Pole, Type 1, 50' Shaft </v>
      </c>
      <c r="B2865" s="13" t="s">
        <v>3385</v>
      </c>
      <c r="C2865" s="13" t="s">
        <v>3390</v>
      </c>
      <c r="D2865" s="13" t="s">
        <v>207</v>
      </c>
      <c r="E2865" s="13" t="s">
        <v>187</v>
      </c>
      <c r="F2865" s="13" t="s">
        <v>188</v>
      </c>
      <c r="G2865" s="13" t="s">
        <v>189</v>
      </c>
      <c r="H2865" s="13" t="s">
        <v>190</v>
      </c>
      <c r="I2865" s="13">
        <v>2864</v>
      </c>
    </row>
    <row r="2866" spans="1:9" x14ac:dyDescent="0.25">
      <c r="A2866" s="13" t="str">
        <f t="shared" si="44"/>
        <v xml:space="preserve">907-634-A  Traffic Signal Equipment Pole, Type 1, 70' Shaft </v>
      </c>
      <c r="B2866" s="13" t="s">
        <v>3385</v>
      </c>
      <c r="C2866" s="13" t="s">
        <v>3391</v>
      </c>
      <c r="D2866" s="13" t="s">
        <v>207</v>
      </c>
      <c r="E2866" s="13" t="s">
        <v>187</v>
      </c>
      <c r="F2866" s="13" t="s">
        <v>188</v>
      </c>
      <c r="G2866" s="13" t="s">
        <v>189</v>
      </c>
      <c r="H2866" s="13" t="s">
        <v>190</v>
      </c>
      <c r="I2866" s="13">
        <v>2865</v>
      </c>
    </row>
    <row r="2867" spans="1:9" x14ac:dyDescent="0.25">
      <c r="A2867" s="13" t="str">
        <f t="shared" si="44"/>
        <v xml:space="preserve">907-634-A  Traffic Signal Equipment Pole, Type I, 45' Shaft </v>
      </c>
      <c r="B2867" s="13" t="s">
        <v>3385</v>
      </c>
      <c r="C2867" s="13" t="s">
        <v>3392</v>
      </c>
      <c r="D2867" s="13" t="s">
        <v>207</v>
      </c>
      <c r="E2867" s="13" t="s">
        <v>187</v>
      </c>
      <c r="F2867" s="13" t="s">
        <v>188</v>
      </c>
      <c r="G2867" s="13" t="s">
        <v>189</v>
      </c>
      <c r="H2867" s="13" t="s">
        <v>190</v>
      </c>
      <c r="I2867" s="13">
        <v>2866</v>
      </c>
    </row>
    <row r="2868" spans="1:9" x14ac:dyDescent="0.25">
      <c r="A2868" s="13" t="str">
        <f t="shared" si="44"/>
        <v xml:space="preserve">907-634-A  Traffic Signal Equipment Pole, Type II(L), 17' Shaft, 100' Arm </v>
      </c>
      <c r="B2868" s="13" t="s">
        <v>3385</v>
      </c>
      <c r="C2868" s="13" t="s">
        <v>3393</v>
      </c>
      <c r="D2868" s="13" t="s">
        <v>207</v>
      </c>
      <c r="E2868" s="13" t="s">
        <v>187</v>
      </c>
      <c r="F2868" s="13" t="s">
        <v>188</v>
      </c>
      <c r="G2868" s="13" t="s">
        <v>189</v>
      </c>
      <c r="H2868" s="13" t="s">
        <v>190</v>
      </c>
      <c r="I2868" s="13">
        <v>2867</v>
      </c>
    </row>
    <row r="2869" spans="1:9" x14ac:dyDescent="0.25">
      <c r="A2869" s="13" t="str">
        <f t="shared" si="44"/>
        <v xml:space="preserve">907-634-A  Traffic Signal Equipment Pole, Type II(L), 17' Shaft, 25' Arm </v>
      </c>
      <c r="B2869" s="13" t="s">
        <v>3385</v>
      </c>
      <c r="C2869" s="13" t="s">
        <v>3394</v>
      </c>
      <c r="D2869" s="13" t="s">
        <v>207</v>
      </c>
      <c r="E2869" s="13" t="s">
        <v>187</v>
      </c>
      <c r="F2869" s="13" t="s">
        <v>188</v>
      </c>
      <c r="G2869" s="13" t="s">
        <v>189</v>
      </c>
      <c r="H2869" s="13" t="s">
        <v>190</v>
      </c>
      <c r="I2869" s="13">
        <v>2868</v>
      </c>
    </row>
    <row r="2870" spans="1:9" x14ac:dyDescent="0.25">
      <c r="A2870" s="13" t="str">
        <f t="shared" si="44"/>
        <v xml:space="preserve">907-634-A  Traffic Signal Equipment Pole, Type II(L), 17' Shaft, 30' Arm </v>
      </c>
      <c r="B2870" s="13" t="s">
        <v>3385</v>
      </c>
      <c r="C2870" s="13" t="s">
        <v>3395</v>
      </c>
      <c r="D2870" s="13" t="s">
        <v>207</v>
      </c>
      <c r="E2870" s="13" t="s">
        <v>187</v>
      </c>
      <c r="F2870" s="13" t="s">
        <v>188</v>
      </c>
      <c r="G2870" s="13" t="s">
        <v>189</v>
      </c>
      <c r="H2870" s="13" t="s">
        <v>190</v>
      </c>
      <c r="I2870" s="13">
        <v>2869</v>
      </c>
    </row>
    <row r="2871" spans="1:9" x14ac:dyDescent="0.25">
      <c r="A2871" s="13" t="str">
        <f t="shared" si="44"/>
        <v xml:space="preserve">907-634-A  Traffic Signal Equipment Pole, Type II(L), 17' Shaft, 35' Arm </v>
      </c>
      <c r="B2871" s="13" t="s">
        <v>3385</v>
      </c>
      <c r="C2871" s="13" t="s">
        <v>3396</v>
      </c>
      <c r="D2871" s="13" t="s">
        <v>207</v>
      </c>
      <c r="E2871" s="13" t="s">
        <v>187</v>
      </c>
      <c r="F2871" s="13" t="s">
        <v>188</v>
      </c>
      <c r="G2871" s="13" t="s">
        <v>189</v>
      </c>
      <c r="H2871" s="13" t="s">
        <v>190</v>
      </c>
      <c r="I2871" s="13">
        <v>2870</v>
      </c>
    </row>
    <row r="2872" spans="1:9" x14ac:dyDescent="0.25">
      <c r="A2872" s="13" t="str">
        <f t="shared" si="44"/>
        <v xml:space="preserve">907-634-A  Traffic Signal Equipment Pole, Type II(L), 17' Shaft, 40' Arm </v>
      </c>
      <c r="B2872" s="13" t="s">
        <v>3385</v>
      </c>
      <c r="C2872" s="13" t="s">
        <v>3397</v>
      </c>
      <c r="D2872" s="13" t="s">
        <v>207</v>
      </c>
      <c r="E2872" s="13" t="s">
        <v>187</v>
      </c>
      <c r="F2872" s="13" t="s">
        <v>188</v>
      </c>
      <c r="G2872" s="13" t="s">
        <v>189</v>
      </c>
      <c r="H2872" s="13" t="s">
        <v>190</v>
      </c>
      <c r="I2872" s="13">
        <v>2871</v>
      </c>
    </row>
    <row r="2873" spans="1:9" x14ac:dyDescent="0.25">
      <c r="A2873" s="13" t="str">
        <f t="shared" si="44"/>
        <v xml:space="preserve">907-634-A  Traffic Signal Equipment Pole, Type II(L), 17' Shaft, 45' Arm </v>
      </c>
      <c r="B2873" s="13" t="s">
        <v>3385</v>
      </c>
      <c r="C2873" s="13" t="s">
        <v>3398</v>
      </c>
      <c r="D2873" s="13" t="s">
        <v>207</v>
      </c>
      <c r="E2873" s="13" t="s">
        <v>187</v>
      </c>
      <c r="F2873" s="13" t="s">
        <v>188</v>
      </c>
      <c r="G2873" s="13" t="s">
        <v>189</v>
      </c>
      <c r="H2873" s="13" t="s">
        <v>190</v>
      </c>
      <c r="I2873" s="13">
        <v>2872</v>
      </c>
    </row>
    <row r="2874" spans="1:9" x14ac:dyDescent="0.25">
      <c r="A2874" s="13" t="str">
        <f t="shared" si="44"/>
        <v xml:space="preserve">907-634-A  Traffic Signal Equipment Pole, Type II(L), 17' Shaft, 50' Arm </v>
      </c>
      <c r="B2874" s="13" t="s">
        <v>3385</v>
      </c>
      <c r="C2874" s="13" t="s">
        <v>3399</v>
      </c>
      <c r="D2874" s="13" t="s">
        <v>207</v>
      </c>
      <c r="E2874" s="13" t="s">
        <v>187</v>
      </c>
      <c r="F2874" s="13" t="s">
        <v>188</v>
      </c>
      <c r="G2874" s="13" t="s">
        <v>189</v>
      </c>
      <c r="H2874" s="13" t="s">
        <v>190</v>
      </c>
      <c r="I2874" s="13">
        <v>2873</v>
      </c>
    </row>
    <row r="2875" spans="1:9" x14ac:dyDescent="0.25">
      <c r="A2875" s="13" t="str">
        <f t="shared" si="44"/>
        <v xml:space="preserve">907-634-A  Traffic Signal Equipment Pole, Type II(L), 17' Shaft, 55' Arm </v>
      </c>
      <c r="B2875" s="13" t="s">
        <v>3385</v>
      </c>
      <c r="C2875" s="13" t="s">
        <v>3400</v>
      </c>
      <c r="D2875" s="13" t="s">
        <v>207</v>
      </c>
      <c r="E2875" s="13" t="s">
        <v>187</v>
      </c>
      <c r="F2875" s="13" t="s">
        <v>188</v>
      </c>
      <c r="G2875" s="13" t="s">
        <v>189</v>
      </c>
      <c r="H2875" s="13" t="s">
        <v>190</v>
      </c>
      <c r="I2875" s="13">
        <v>2874</v>
      </c>
    </row>
    <row r="2876" spans="1:9" x14ac:dyDescent="0.25">
      <c r="A2876" s="13" t="str">
        <f t="shared" si="44"/>
        <v xml:space="preserve">907-634-A  Traffic Signal Equipment Pole, Type II(L), 17' Shaft, 60' Arm </v>
      </c>
      <c r="B2876" s="13" t="s">
        <v>3385</v>
      </c>
      <c r="C2876" s="13" t="s">
        <v>3401</v>
      </c>
      <c r="D2876" s="13" t="s">
        <v>207</v>
      </c>
      <c r="E2876" s="13" t="s">
        <v>187</v>
      </c>
      <c r="F2876" s="13" t="s">
        <v>188</v>
      </c>
      <c r="G2876" s="13" t="s">
        <v>189</v>
      </c>
      <c r="H2876" s="13" t="s">
        <v>190</v>
      </c>
      <c r="I2876" s="13">
        <v>2875</v>
      </c>
    </row>
    <row r="2877" spans="1:9" x14ac:dyDescent="0.25">
      <c r="A2877" s="13" t="str">
        <f t="shared" si="44"/>
        <v xml:space="preserve">907-634-A  Traffic Signal Equipment Pole, Type II(L), 17' Shaft, 65' Arm </v>
      </c>
      <c r="B2877" s="13" t="s">
        <v>3385</v>
      </c>
      <c r="C2877" s="13" t="s">
        <v>3402</v>
      </c>
      <c r="D2877" s="13" t="s">
        <v>207</v>
      </c>
      <c r="E2877" s="13" t="s">
        <v>187</v>
      </c>
      <c r="F2877" s="13" t="s">
        <v>188</v>
      </c>
      <c r="G2877" s="13" t="s">
        <v>189</v>
      </c>
      <c r="H2877" s="13" t="s">
        <v>190</v>
      </c>
      <c r="I2877" s="13">
        <v>2876</v>
      </c>
    </row>
    <row r="2878" spans="1:9" x14ac:dyDescent="0.25">
      <c r="A2878" s="13" t="str">
        <f t="shared" si="44"/>
        <v xml:space="preserve">907-634-A  Traffic Signal Equipment Pole, Type II(L), 17' Shaft, 70' Arm </v>
      </c>
      <c r="B2878" s="13" t="s">
        <v>3385</v>
      </c>
      <c r="C2878" s="13" t="s">
        <v>3403</v>
      </c>
      <c r="D2878" s="13" t="s">
        <v>207</v>
      </c>
      <c r="E2878" s="13" t="s">
        <v>187</v>
      </c>
      <c r="F2878" s="13" t="s">
        <v>188</v>
      </c>
      <c r="G2878" s="13" t="s">
        <v>189</v>
      </c>
      <c r="H2878" s="13" t="s">
        <v>190</v>
      </c>
      <c r="I2878" s="13">
        <v>2877</v>
      </c>
    </row>
    <row r="2879" spans="1:9" x14ac:dyDescent="0.25">
      <c r="A2879" s="13" t="str">
        <f t="shared" si="44"/>
        <v xml:space="preserve">907-634-A  Traffic Signal Equipment Pole, Type II(L), 17' Shaft, 75' Arm </v>
      </c>
      <c r="B2879" s="13" t="s">
        <v>3385</v>
      </c>
      <c r="C2879" s="13" t="s">
        <v>3404</v>
      </c>
      <c r="D2879" s="13" t="s">
        <v>207</v>
      </c>
      <c r="E2879" s="13" t="s">
        <v>187</v>
      </c>
      <c r="F2879" s="13" t="s">
        <v>188</v>
      </c>
      <c r="G2879" s="13" t="s">
        <v>189</v>
      </c>
      <c r="H2879" s="13" t="s">
        <v>190</v>
      </c>
      <c r="I2879" s="13">
        <v>2878</v>
      </c>
    </row>
    <row r="2880" spans="1:9" x14ac:dyDescent="0.25">
      <c r="A2880" s="13" t="str">
        <f t="shared" si="44"/>
        <v xml:space="preserve">907-634-A  Traffic Signal Equipment Pole, Type II(L), 17' Shaft, 80' Arm </v>
      </c>
      <c r="B2880" s="13" t="s">
        <v>3385</v>
      </c>
      <c r="C2880" s="13" t="s">
        <v>3405</v>
      </c>
      <c r="D2880" s="13" t="s">
        <v>207</v>
      </c>
      <c r="E2880" s="13" t="s">
        <v>187</v>
      </c>
      <c r="F2880" s="13" t="s">
        <v>188</v>
      </c>
      <c r="G2880" s="13" t="s">
        <v>189</v>
      </c>
      <c r="H2880" s="13" t="s">
        <v>190</v>
      </c>
      <c r="I2880" s="13">
        <v>2879</v>
      </c>
    </row>
    <row r="2881" spans="1:9" x14ac:dyDescent="0.25">
      <c r="A2881" s="13" t="str">
        <f t="shared" si="44"/>
        <v xml:space="preserve">907-634-A  Traffic Signal Equipment Pole, Type II(L), 17' Shaft, 85' Arm </v>
      </c>
      <c r="B2881" s="13" t="s">
        <v>3385</v>
      </c>
      <c r="C2881" s="13" t="s">
        <v>3406</v>
      </c>
      <c r="D2881" s="13" t="s">
        <v>207</v>
      </c>
      <c r="E2881" s="13" t="s">
        <v>187</v>
      </c>
      <c r="F2881" s="13" t="s">
        <v>188</v>
      </c>
      <c r="G2881" s="13" t="s">
        <v>189</v>
      </c>
      <c r="H2881" s="13" t="s">
        <v>190</v>
      </c>
      <c r="I2881" s="13">
        <v>2880</v>
      </c>
    </row>
    <row r="2882" spans="1:9" x14ac:dyDescent="0.25">
      <c r="A2882" s="13" t="str">
        <f t="shared" si="44"/>
        <v xml:space="preserve">907-634-A  Traffic Signal Equipment Pole, Type II(L), 17' Shaft, 90' Arm </v>
      </c>
      <c r="B2882" s="13" t="s">
        <v>3385</v>
      </c>
      <c r="C2882" s="13" t="s">
        <v>3407</v>
      </c>
      <c r="D2882" s="13" t="s">
        <v>207</v>
      </c>
      <c r="E2882" s="13" t="s">
        <v>187</v>
      </c>
      <c r="F2882" s="13" t="s">
        <v>188</v>
      </c>
      <c r="G2882" s="13" t="s">
        <v>189</v>
      </c>
      <c r="H2882" s="13" t="s">
        <v>190</v>
      </c>
      <c r="I2882" s="13">
        <v>2881</v>
      </c>
    </row>
    <row r="2883" spans="1:9" x14ac:dyDescent="0.25">
      <c r="A2883" s="13" t="str">
        <f t="shared" si="44"/>
        <v xml:space="preserve">907-634-A  Traffic Signal Equipment Pole, Type II(L), 17' Shaft, 95' Arm </v>
      </c>
      <c r="B2883" s="13" t="s">
        <v>3385</v>
      </c>
      <c r="C2883" s="13" t="s">
        <v>3408</v>
      </c>
      <c r="D2883" s="13" t="s">
        <v>207</v>
      </c>
      <c r="E2883" s="13" t="s">
        <v>187</v>
      </c>
      <c r="F2883" s="13" t="s">
        <v>188</v>
      </c>
      <c r="G2883" s="13" t="s">
        <v>189</v>
      </c>
      <c r="H2883" s="13" t="s">
        <v>190</v>
      </c>
      <c r="I2883" s="13">
        <v>2882</v>
      </c>
    </row>
    <row r="2884" spans="1:9" x14ac:dyDescent="0.25">
      <c r="A2884" s="13" t="str">
        <f t="shared" ref="A2884:A2947" si="45">_xlfn.CONCAT(B2884," ", C2884)</f>
        <v xml:space="preserve">907-634-A  Traffic Signal Equipment Pole, Type II(L), 22' Shaft, 100' Arm </v>
      </c>
      <c r="B2884" s="13" t="s">
        <v>3385</v>
      </c>
      <c r="C2884" s="13" t="s">
        <v>3409</v>
      </c>
      <c r="D2884" s="13" t="s">
        <v>207</v>
      </c>
      <c r="E2884" s="13" t="s">
        <v>187</v>
      </c>
      <c r="F2884" s="13" t="s">
        <v>188</v>
      </c>
      <c r="G2884" s="13" t="s">
        <v>189</v>
      </c>
      <c r="H2884" s="13" t="s">
        <v>190</v>
      </c>
      <c r="I2884" s="13">
        <v>2883</v>
      </c>
    </row>
    <row r="2885" spans="1:9" x14ac:dyDescent="0.25">
      <c r="A2885" s="13" t="str">
        <f t="shared" si="45"/>
        <v xml:space="preserve">907-634-A  Traffic Signal Equipment Pole, Type II(L), 22' Shaft, 25' Arm </v>
      </c>
      <c r="B2885" s="13" t="s">
        <v>3385</v>
      </c>
      <c r="C2885" s="13" t="s">
        <v>3410</v>
      </c>
      <c r="D2885" s="13" t="s">
        <v>207</v>
      </c>
      <c r="E2885" s="13" t="s">
        <v>187</v>
      </c>
      <c r="F2885" s="13" t="s">
        <v>188</v>
      </c>
      <c r="G2885" s="13" t="s">
        <v>189</v>
      </c>
      <c r="H2885" s="13" t="s">
        <v>190</v>
      </c>
      <c r="I2885" s="13">
        <v>2884</v>
      </c>
    </row>
    <row r="2886" spans="1:9" x14ac:dyDescent="0.25">
      <c r="A2886" s="13" t="str">
        <f t="shared" si="45"/>
        <v xml:space="preserve">907-634-A  Traffic Signal Equipment Pole, Type II(L), 22' Shaft, 30' Arm </v>
      </c>
      <c r="B2886" s="13" t="s">
        <v>3385</v>
      </c>
      <c r="C2886" s="13" t="s">
        <v>3411</v>
      </c>
      <c r="D2886" s="13" t="s">
        <v>207</v>
      </c>
      <c r="E2886" s="13" t="s">
        <v>187</v>
      </c>
      <c r="F2886" s="13" t="s">
        <v>188</v>
      </c>
      <c r="G2886" s="13" t="s">
        <v>189</v>
      </c>
      <c r="H2886" s="13" t="s">
        <v>190</v>
      </c>
      <c r="I2886" s="13">
        <v>2885</v>
      </c>
    </row>
    <row r="2887" spans="1:9" x14ac:dyDescent="0.25">
      <c r="A2887" s="13" t="str">
        <f t="shared" si="45"/>
        <v xml:space="preserve">907-634-A  Traffic Signal Equipment Pole, Type II(L), 22' Shaft, 35' Arm </v>
      </c>
      <c r="B2887" s="13" t="s">
        <v>3385</v>
      </c>
      <c r="C2887" s="13" t="s">
        <v>3412</v>
      </c>
      <c r="D2887" s="13" t="s">
        <v>207</v>
      </c>
      <c r="E2887" s="13" t="s">
        <v>187</v>
      </c>
      <c r="F2887" s="13" t="s">
        <v>188</v>
      </c>
      <c r="G2887" s="13" t="s">
        <v>189</v>
      </c>
      <c r="H2887" s="13" t="s">
        <v>190</v>
      </c>
      <c r="I2887" s="13">
        <v>2886</v>
      </c>
    </row>
    <row r="2888" spans="1:9" x14ac:dyDescent="0.25">
      <c r="A2888" s="13" t="str">
        <f t="shared" si="45"/>
        <v xml:space="preserve">907-634-A  Traffic Signal Equipment Pole, Type II(L), 22' Shaft, 40' Arm </v>
      </c>
      <c r="B2888" s="13" t="s">
        <v>3385</v>
      </c>
      <c r="C2888" s="13" t="s">
        <v>3413</v>
      </c>
      <c r="D2888" s="13" t="s">
        <v>207</v>
      </c>
      <c r="E2888" s="13" t="s">
        <v>187</v>
      </c>
      <c r="F2888" s="13" t="s">
        <v>188</v>
      </c>
      <c r="G2888" s="13" t="s">
        <v>189</v>
      </c>
      <c r="H2888" s="13" t="s">
        <v>190</v>
      </c>
      <c r="I2888" s="13">
        <v>2887</v>
      </c>
    </row>
    <row r="2889" spans="1:9" x14ac:dyDescent="0.25">
      <c r="A2889" s="13" t="str">
        <f t="shared" si="45"/>
        <v xml:space="preserve">907-634-A  Traffic Signal Equipment Pole, Type II(L), 22' Shaft, 45' Arm </v>
      </c>
      <c r="B2889" s="13" t="s">
        <v>3385</v>
      </c>
      <c r="C2889" s="13" t="s">
        <v>3414</v>
      </c>
      <c r="D2889" s="13" t="s">
        <v>207</v>
      </c>
      <c r="E2889" s="13" t="s">
        <v>187</v>
      </c>
      <c r="F2889" s="13" t="s">
        <v>188</v>
      </c>
      <c r="G2889" s="13" t="s">
        <v>189</v>
      </c>
      <c r="H2889" s="13" t="s">
        <v>190</v>
      </c>
      <c r="I2889" s="13">
        <v>2888</v>
      </c>
    </row>
    <row r="2890" spans="1:9" x14ac:dyDescent="0.25">
      <c r="A2890" s="13" t="str">
        <f t="shared" si="45"/>
        <v xml:space="preserve">907-634-A  Traffic Signal Equipment Pole, Type II(L), 22' Shaft, 50' Arm </v>
      </c>
      <c r="B2890" s="13" t="s">
        <v>3385</v>
      </c>
      <c r="C2890" s="13" t="s">
        <v>3415</v>
      </c>
      <c r="D2890" s="13" t="s">
        <v>207</v>
      </c>
      <c r="E2890" s="13" t="s">
        <v>187</v>
      </c>
      <c r="F2890" s="13" t="s">
        <v>188</v>
      </c>
      <c r="G2890" s="13" t="s">
        <v>189</v>
      </c>
      <c r="H2890" s="13" t="s">
        <v>190</v>
      </c>
      <c r="I2890" s="13">
        <v>2889</v>
      </c>
    </row>
    <row r="2891" spans="1:9" x14ac:dyDescent="0.25">
      <c r="A2891" s="13" t="str">
        <f t="shared" si="45"/>
        <v xml:space="preserve">907-634-A  Traffic Signal Equipment Pole, Type II(L), 22' Shaft, 55' Arm </v>
      </c>
      <c r="B2891" s="13" t="s">
        <v>3385</v>
      </c>
      <c r="C2891" s="13" t="s">
        <v>3416</v>
      </c>
      <c r="D2891" s="13" t="s">
        <v>207</v>
      </c>
      <c r="E2891" s="13" t="s">
        <v>187</v>
      </c>
      <c r="F2891" s="13" t="s">
        <v>188</v>
      </c>
      <c r="G2891" s="13" t="s">
        <v>189</v>
      </c>
      <c r="H2891" s="13" t="s">
        <v>190</v>
      </c>
      <c r="I2891" s="13">
        <v>2890</v>
      </c>
    </row>
    <row r="2892" spans="1:9" x14ac:dyDescent="0.25">
      <c r="A2892" s="13" t="str">
        <f t="shared" si="45"/>
        <v xml:space="preserve">907-634-A  Traffic Signal Equipment Pole, Type II(L), 22' Shaft, 60' Arm </v>
      </c>
      <c r="B2892" s="13" t="s">
        <v>3385</v>
      </c>
      <c r="C2892" s="13" t="s">
        <v>3417</v>
      </c>
      <c r="D2892" s="13" t="s">
        <v>207</v>
      </c>
      <c r="E2892" s="13" t="s">
        <v>187</v>
      </c>
      <c r="F2892" s="13" t="s">
        <v>188</v>
      </c>
      <c r="G2892" s="13" t="s">
        <v>189</v>
      </c>
      <c r="H2892" s="13" t="s">
        <v>190</v>
      </c>
      <c r="I2892" s="13">
        <v>2891</v>
      </c>
    </row>
    <row r="2893" spans="1:9" x14ac:dyDescent="0.25">
      <c r="A2893" s="13" t="str">
        <f t="shared" si="45"/>
        <v xml:space="preserve">907-634-A  Traffic Signal Equipment Pole, Type II(L), 22' Shaft, 65' Arm </v>
      </c>
      <c r="B2893" s="13" t="s">
        <v>3385</v>
      </c>
      <c r="C2893" s="13" t="s">
        <v>3418</v>
      </c>
      <c r="D2893" s="13" t="s">
        <v>207</v>
      </c>
      <c r="E2893" s="13" t="s">
        <v>187</v>
      </c>
      <c r="F2893" s="13" t="s">
        <v>188</v>
      </c>
      <c r="G2893" s="13" t="s">
        <v>189</v>
      </c>
      <c r="H2893" s="13" t="s">
        <v>190</v>
      </c>
      <c r="I2893" s="13">
        <v>2892</v>
      </c>
    </row>
    <row r="2894" spans="1:9" x14ac:dyDescent="0.25">
      <c r="A2894" s="13" t="str">
        <f t="shared" si="45"/>
        <v xml:space="preserve">907-634-A  Traffic Signal Equipment Pole, Type II(L), 22' Shaft, 70' Arm </v>
      </c>
      <c r="B2894" s="13" t="s">
        <v>3385</v>
      </c>
      <c r="C2894" s="13" t="s">
        <v>3419</v>
      </c>
      <c r="D2894" s="13" t="s">
        <v>207</v>
      </c>
      <c r="E2894" s="13" t="s">
        <v>187</v>
      </c>
      <c r="F2894" s="13" t="s">
        <v>188</v>
      </c>
      <c r="G2894" s="13" t="s">
        <v>189</v>
      </c>
      <c r="H2894" s="13" t="s">
        <v>190</v>
      </c>
      <c r="I2894" s="13">
        <v>2893</v>
      </c>
    </row>
    <row r="2895" spans="1:9" x14ac:dyDescent="0.25">
      <c r="A2895" s="13" t="str">
        <f t="shared" si="45"/>
        <v xml:space="preserve">907-634-A  Traffic Signal Equipment Pole, Type II(L), 22' Shaft, 75' Arm </v>
      </c>
      <c r="B2895" s="13" t="s">
        <v>3385</v>
      </c>
      <c r="C2895" s="13" t="s">
        <v>3420</v>
      </c>
      <c r="D2895" s="13" t="s">
        <v>207</v>
      </c>
      <c r="E2895" s="13" t="s">
        <v>187</v>
      </c>
      <c r="F2895" s="13" t="s">
        <v>188</v>
      </c>
      <c r="G2895" s="13" t="s">
        <v>189</v>
      </c>
      <c r="H2895" s="13" t="s">
        <v>190</v>
      </c>
      <c r="I2895" s="13">
        <v>2894</v>
      </c>
    </row>
    <row r="2896" spans="1:9" x14ac:dyDescent="0.25">
      <c r="A2896" s="13" t="str">
        <f t="shared" si="45"/>
        <v xml:space="preserve">907-634-A  Traffic Signal Equipment Pole, Type II(L), 22' Shaft, 80' Arm </v>
      </c>
      <c r="B2896" s="13" t="s">
        <v>3385</v>
      </c>
      <c r="C2896" s="13" t="s">
        <v>3421</v>
      </c>
      <c r="D2896" s="13" t="s">
        <v>207</v>
      </c>
      <c r="E2896" s="13" t="s">
        <v>187</v>
      </c>
      <c r="F2896" s="13" t="s">
        <v>188</v>
      </c>
      <c r="G2896" s="13" t="s">
        <v>189</v>
      </c>
      <c r="H2896" s="13" t="s">
        <v>190</v>
      </c>
      <c r="I2896" s="13">
        <v>2895</v>
      </c>
    </row>
    <row r="2897" spans="1:9" x14ac:dyDescent="0.25">
      <c r="A2897" s="13" t="str">
        <f t="shared" si="45"/>
        <v xml:space="preserve">907-634-A  Traffic Signal Equipment Pole, Type II(L), 22' Shaft, 85' Arm </v>
      </c>
      <c r="B2897" s="13" t="s">
        <v>3385</v>
      </c>
      <c r="C2897" s="13" t="s">
        <v>3422</v>
      </c>
      <c r="D2897" s="13" t="s">
        <v>207</v>
      </c>
      <c r="E2897" s="13" t="s">
        <v>187</v>
      </c>
      <c r="F2897" s="13" t="s">
        <v>188</v>
      </c>
      <c r="G2897" s="13" t="s">
        <v>189</v>
      </c>
      <c r="H2897" s="13" t="s">
        <v>190</v>
      </c>
      <c r="I2897" s="13">
        <v>2896</v>
      </c>
    </row>
    <row r="2898" spans="1:9" x14ac:dyDescent="0.25">
      <c r="A2898" s="13" t="str">
        <f t="shared" si="45"/>
        <v xml:space="preserve">907-634-A  Traffic Signal Equipment Pole, Type II(L), 22' Shaft, 90' Arm </v>
      </c>
      <c r="B2898" s="13" t="s">
        <v>3385</v>
      </c>
      <c r="C2898" s="13" t="s">
        <v>3423</v>
      </c>
      <c r="D2898" s="13" t="s">
        <v>207</v>
      </c>
      <c r="E2898" s="13" t="s">
        <v>187</v>
      </c>
      <c r="F2898" s="13" t="s">
        <v>188</v>
      </c>
      <c r="G2898" s="13" t="s">
        <v>189</v>
      </c>
      <c r="H2898" s="13" t="s">
        <v>190</v>
      </c>
      <c r="I2898" s="13">
        <v>2897</v>
      </c>
    </row>
    <row r="2899" spans="1:9" x14ac:dyDescent="0.25">
      <c r="A2899" s="13" t="str">
        <f t="shared" si="45"/>
        <v xml:space="preserve">907-634-A  Traffic Signal Equipment Pole, Type II(L), 22' Shaft, 95' Arm </v>
      </c>
      <c r="B2899" s="13" t="s">
        <v>3385</v>
      </c>
      <c r="C2899" s="13" t="s">
        <v>3424</v>
      </c>
      <c r="D2899" s="13" t="s">
        <v>207</v>
      </c>
      <c r="E2899" s="13" t="s">
        <v>187</v>
      </c>
      <c r="F2899" s="13" t="s">
        <v>188</v>
      </c>
      <c r="G2899" s="13" t="s">
        <v>189</v>
      </c>
      <c r="H2899" s="13" t="s">
        <v>190</v>
      </c>
      <c r="I2899" s="13">
        <v>2898</v>
      </c>
    </row>
    <row r="2900" spans="1:9" x14ac:dyDescent="0.25">
      <c r="A2900" s="13" t="str">
        <f t="shared" si="45"/>
        <v xml:space="preserve">907-634-A  Traffic Signal Equipment Pole, Type II(L), 30' Shaft, 100' Arm </v>
      </c>
      <c r="B2900" s="13" t="s">
        <v>3385</v>
      </c>
      <c r="C2900" s="13" t="s">
        <v>3425</v>
      </c>
      <c r="D2900" s="13" t="s">
        <v>207</v>
      </c>
      <c r="E2900" s="13" t="s">
        <v>187</v>
      </c>
      <c r="F2900" s="13" t="s">
        <v>188</v>
      </c>
      <c r="G2900" s="13" t="s">
        <v>189</v>
      </c>
      <c r="H2900" s="13" t="s">
        <v>190</v>
      </c>
      <c r="I2900" s="13">
        <v>2899</v>
      </c>
    </row>
    <row r="2901" spans="1:9" x14ac:dyDescent="0.25">
      <c r="A2901" s="13" t="str">
        <f t="shared" si="45"/>
        <v xml:space="preserve">907-634-A  Traffic Signal Equipment Pole, Type II(L), 30' Shaft, 25' Arm </v>
      </c>
      <c r="B2901" s="13" t="s">
        <v>3385</v>
      </c>
      <c r="C2901" s="13" t="s">
        <v>3426</v>
      </c>
      <c r="D2901" s="13" t="s">
        <v>207</v>
      </c>
      <c r="E2901" s="13" t="s">
        <v>187</v>
      </c>
      <c r="F2901" s="13" t="s">
        <v>188</v>
      </c>
      <c r="G2901" s="13" t="s">
        <v>189</v>
      </c>
      <c r="H2901" s="13" t="s">
        <v>190</v>
      </c>
      <c r="I2901" s="13">
        <v>2900</v>
      </c>
    </row>
    <row r="2902" spans="1:9" x14ac:dyDescent="0.25">
      <c r="A2902" s="13" t="str">
        <f t="shared" si="45"/>
        <v xml:space="preserve">907-634-A  Traffic Signal Equipment Pole, Type II(L), 30' Shaft, 30' Arm </v>
      </c>
      <c r="B2902" s="13" t="s">
        <v>3385</v>
      </c>
      <c r="C2902" s="13" t="s">
        <v>3427</v>
      </c>
      <c r="D2902" s="13" t="s">
        <v>207</v>
      </c>
      <c r="E2902" s="13" t="s">
        <v>187</v>
      </c>
      <c r="F2902" s="13" t="s">
        <v>188</v>
      </c>
      <c r="G2902" s="13" t="s">
        <v>189</v>
      </c>
      <c r="H2902" s="13" t="s">
        <v>190</v>
      </c>
      <c r="I2902" s="13">
        <v>2901</v>
      </c>
    </row>
    <row r="2903" spans="1:9" x14ac:dyDescent="0.25">
      <c r="A2903" s="13" t="str">
        <f t="shared" si="45"/>
        <v xml:space="preserve">907-634-A  Traffic Signal Equipment Pole, Type II(L), 30' Shaft, 35' Arm </v>
      </c>
      <c r="B2903" s="13" t="s">
        <v>3385</v>
      </c>
      <c r="C2903" s="13" t="s">
        <v>3428</v>
      </c>
      <c r="D2903" s="13" t="s">
        <v>207</v>
      </c>
      <c r="E2903" s="13" t="s">
        <v>187</v>
      </c>
      <c r="F2903" s="13" t="s">
        <v>188</v>
      </c>
      <c r="G2903" s="13" t="s">
        <v>189</v>
      </c>
      <c r="H2903" s="13" t="s">
        <v>190</v>
      </c>
      <c r="I2903" s="13">
        <v>2902</v>
      </c>
    </row>
    <row r="2904" spans="1:9" x14ac:dyDescent="0.25">
      <c r="A2904" s="13" t="str">
        <f t="shared" si="45"/>
        <v xml:space="preserve">907-634-A  Traffic Signal Equipment Pole, Type II(L), 30' Shaft, 40' Arm </v>
      </c>
      <c r="B2904" s="13" t="s">
        <v>3385</v>
      </c>
      <c r="C2904" s="13" t="s">
        <v>3429</v>
      </c>
      <c r="D2904" s="13" t="s">
        <v>207</v>
      </c>
      <c r="E2904" s="13" t="s">
        <v>187</v>
      </c>
      <c r="F2904" s="13" t="s">
        <v>188</v>
      </c>
      <c r="G2904" s="13" t="s">
        <v>189</v>
      </c>
      <c r="H2904" s="13" t="s">
        <v>190</v>
      </c>
      <c r="I2904" s="13">
        <v>2903</v>
      </c>
    </row>
    <row r="2905" spans="1:9" x14ac:dyDescent="0.25">
      <c r="A2905" s="13" t="str">
        <f t="shared" si="45"/>
        <v xml:space="preserve">907-634-A  Traffic Signal Equipment Pole, Type II(L), 30' Shaft, 45' Arm </v>
      </c>
      <c r="B2905" s="13" t="s">
        <v>3385</v>
      </c>
      <c r="C2905" s="13" t="s">
        <v>3430</v>
      </c>
      <c r="D2905" s="13" t="s">
        <v>207</v>
      </c>
      <c r="E2905" s="13" t="s">
        <v>187</v>
      </c>
      <c r="F2905" s="13" t="s">
        <v>188</v>
      </c>
      <c r="G2905" s="13" t="s">
        <v>189</v>
      </c>
      <c r="H2905" s="13" t="s">
        <v>190</v>
      </c>
      <c r="I2905" s="13">
        <v>2904</v>
      </c>
    </row>
    <row r="2906" spans="1:9" x14ac:dyDescent="0.25">
      <c r="A2906" s="13" t="str">
        <f t="shared" si="45"/>
        <v xml:space="preserve">907-634-A  Traffic Signal Equipment Pole, Type II(L), 30' Shaft, 50' Arm </v>
      </c>
      <c r="B2906" s="13" t="s">
        <v>3385</v>
      </c>
      <c r="C2906" s="13" t="s">
        <v>3431</v>
      </c>
      <c r="D2906" s="13" t="s">
        <v>207</v>
      </c>
      <c r="E2906" s="13" t="s">
        <v>187</v>
      </c>
      <c r="F2906" s="13" t="s">
        <v>188</v>
      </c>
      <c r="G2906" s="13" t="s">
        <v>189</v>
      </c>
      <c r="H2906" s="13" t="s">
        <v>190</v>
      </c>
      <c r="I2906" s="13">
        <v>2905</v>
      </c>
    </row>
    <row r="2907" spans="1:9" x14ac:dyDescent="0.25">
      <c r="A2907" s="13" t="str">
        <f t="shared" si="45"/>
        <v xml:space="preserve">907-634-A  Traffic Signal Equipment Pole, Type II(L), 30' Shaft, 55' Arm </v>
      </c>
      <c r="B2907" s="13" t="s">
        <v>3385</v>
      </c>
      <c r="C2907" s="13" t="s">
        <v>3432</v>
      </c>
      <c r="D2907" s="13" t="s">
        <v>207</v>
      </c>
      <c r="E2907" s="13" t="s">
        <v>187</v>
      </c>
      <c r="F2907" s="13" t="s">
        <v>188</v>
      </c>
      <c r="G2907" s="13" t="s">
        <v>189</v>
      </c>
      <c r="H2907" s="13" t="s">
        <v>190</v>
      </c>
      <c r="I2907" s="13">
        <v>2906</v>
      </c>
    </row>
    <row r="2908" spans="1:9" x14ac:dyDescent="0.25">
      <c r="A2908" s="13" t="str">
        <f t="shared" si="45"/>
        <v xml:space="preserve">907-634-A  Traffic Signal Equipment Pole, Type II(L), 30' Shaft, 60' Arm </v>
      </c>
      <c r="B2908" s="13" t="s">
        <v>3385</v>
      </c>
      <c r="C2908" s="13" t="s">
        <v>3433</v>
      </c>
      <c r="D2908" s="13" t="s">
        <v>207</v>
      </c>
      <c r="E2908" s="13" t="s">
        <v>187</v>
      </c>
      <c r="F2908" s="13" t="s">
        <v>188</v>
      </c>
      <c r="G2908" s="13" t="s">
        <v>189</v>
      </c>
      <c r="H2908" s="13" t="s">
        <v>190</v>
      </c>
      <c r="I2908" s="13">
        <v>2907</v>
      </c>
    </row>
    <row r="2909" spans="1:9" x14ac:dyDescent="0.25">
      <c r="A2909" s="13" t="str">
        <f t="shared" si="45"/>
        <v xml:space="preserve">907-634-A  Traffic Signal Equipment Pole, Type II(L), 30' Shaft, 65' Arm </v>
      </c>
      <c r="B2909" s="13" t="s">
        <v>3385</v>
      </c>
      <c r="C2909" s="13" t="s">
        <v>3434</v>
      </c>
      <c r="D2909" s="13" t="s">
        <v>207</v>
      </c>
      <c r="E2909" s="13" t="s">
        <v>187</v>
      </c>
      <c r="F2909" s="13" t="s">
        <v>188</v>
      </c>
      <c r="G2909" s="13" t="s">
        <v>189</v>
      </c>
      <c r="H2909" s="13" t="s">
        <v>190</v>
      </c>
      <c r="I2909" s="13">
        <v>2908</v>
      </c>
    </row>
    <row r="2910" spans="1:9" x14ac:dyDescent="0.25">
      <c r="A2910" s="13" t="str">
        <f t="shared" si="45"/>
        <v xml:space="preserve">907-634-A  Traffic Signal Equipment Pole, Type II(L), 30' Shaft, 70' Arm </v>
      </c>
      <c r="B2910" s="13" t="s">
        <v>3385</v>
      </c>
      <c r="C2910" s="13" t="s">
        <v>3435</v>
      </c>
      <c r="D2910" s="13" t="s">
        <v>207</v>
      </c>
      <c r="E2910" s="13" t="s">
        <v>187</v>
      </c>
      <c r="F2910" s="13" t="s">
        <v>188</v>
      </c>
      <c r="G2910" s="13" t="s">
        <v>189</v>
      </c>
      <c r="H2910" s="13" t="s">
        <v>190</v>
      </c>
      <c r="I2910" s="13">
        <v>2909</v>
      </c>
    </row>
    <row r="2911" spans="1:9" x14ac:dyDescent="0.25">
      <c r="A2911" s="13" t="str">
        <f t="shared" si="45"/>
        <v xml:space="preserve">907-634-A  Traffic Signal Equipment Pole, Type II(L), 30' Shaft, 75' Arm </v>
      </c>
      <c r="B2911" s="13" t="s">
        <v>3385</v>
      </c>
      <c r="C2911" s="13" t="s">
        <v>3436</v>
      </c>
      <c r="D2911" s="13" t="s">
        <v>207</v>
      </c>
      <c r="E2911" s="13" t="s">
        <v>187</v>
      </c>
      <c r="F2911" s="13" t="s">
        <v>188</v>
      </c>
      <c r="G2911" s="13" t="s">
        <v>189</v>
      </c>
      <c r="H2911" s="13" t="s">
        <v>190</v>
      </c>
      <c r="I2911" s="13">
        <v>2910</v>
      </c>
    </row>
    <row r="2912" spans="1:9" x14ac:dyDescent="0.25">
      <c r="A2912" s="13" t="str">
        <f t="shared" si="45"/>
        <v xml:space="preserve">907-634-A  Traffic Signal Equipment Pole, Type II(L), 30' Shaft, 80' Arm </v>
      </c>
      <c r="B2912" s="13" t="s">
        <v>3385</v>
      </c>
      <c r="C2912" s="13" t="s">
        <v>3437</v>
      </c>
      <c r="D2912" s="13" t="s">
        <v>207</v>
      </c>
      <c r="E2912" s="13" t="s">
        <v>187</v>
      </c>
      <c r="F2912" s="13" t="s">
        <v>188</v>
      </c>
      <c r="G2912" s="13" t="s">
        <v>189</v>
      </c>
      <c r="H2912" s="13" t="s">
        <v>190</v>
      </c>
      <c r="I2912" s="13">
        <v>2911</v>
      </c>
    </row>
    <row r="2913" spans="1:9" x14ac:dyDescent="0.25">
      <c r="A2913" s="13" t="str">
        <f t="shared" si="45"/>
        <v xml:space="preserve">907-634-A  Traffic Signal Equipment Pole, Type II(L), 30' Shaft, 85' Arm </v>
      </c>
      <c r="B2913" s="13" t="s">
        <v>3385</v>
      </c>
      <c r="C2913" s="13" t="s">
        <v>3438</v>
      </c>
      <c r="D2913" s="13" t="s">
        <v>207</v>
      </c>
      <c r="E2913" s="13" t="s">
        <v>187</v>
      </c>
      <c r="F2913" s="13" t="s">
        <v>188</v>
      </c>
      <c r="G2913" s="13" t="s">
        <v>189</v>
      </c>
      <c r="H2913" s="13" t="s">
        <v>190</v>
      </c>
      <c r="I2913" s="13">
        <v>2912</v>
      </c>
    </row>
    <row r="2914" spans="1:9" x14ac:dyDescent="0.25">
      <c r="A2914" s="13" t="str">
        <f t="shared" si="45"/>
        <v xml:space="preserve">907-634-A  Traffic Signal Equipment Pole, Type II(L), 30' Shaft, 90' Arm </v>
      </c>
      <c r="B2914" s="13" t="s">
        <v>3385</v>
      </c>
      <c r="C2914" s="13" t="s">
        <v>3439</v>
      </c>
      <c r="D2914" s="13" t="s">
        <v>207</v>
      </c>
      <c r="E2914" s="13" t="s">
        <v>187</v>
      </c>
      <c r="F2914" s="13" t="s">
        <v>188</v>
      </c>
      <c r="G2914" s="13" t="s">
        <v>189</v>
      </c>
      <c r="H2914" s="13" t="s">
        <v>190</v>
      </c>
      <c r="I2914" s="13">
        <v>2913</v>
      </c>
    </row>
    <row r="2915" spans="1:9" x14ac:dyDescent="0.25">
      <c r="A2915" s="13" t="str">
        <f t="shared" si="45"/>
        <v xml:space="preserve">907-634-A  Traffic Signal Equipment Pole, Type II(L), 30' Shaft, 95' Arm </v>
      </c>
      <c r="B2915" s="13" t="s">
        <v>3385</v>
      </c>
      <c r="C2915" s="13" t="s">
        <v>3440</v>
      </c>
      <c r="D2915" s="13" t="s">
        <v>207</v>
      </c>
      <c r="E2915" s="13" t="s">
        <v>187</v>
      </c>
      <c r="F2915" s="13" t="s">
        <v>188</v>
      </c>
      <c r="G2915" s="13" t="s">
        <v>189</v>
      </c>
      <c r="H2915" s="13" t="s">
        <v>190</v>
      </c>
      <c r="I2915" s="13">
        <v>2914</v>
      </c>
    </row>
    <row r="2916" spans="1:9" x14ac:dyDescent="0.25">
      <c r="A2916" s="13" t="str">
        <f t="shared" si="45"/>
        <v xml:space="preserve">907-634-A  Traffic Signal Equipment Pole, Type II(L), 40' Shaft, 100' Arm </v>
      </c>
      <c r="B2916" s="13" t="s">
        <v>3385</v>
      </c>
      <c r="C2916" s="13" t="s">
        <v>3441</v>
      </c>
      <c r="D2916" s="13" t="s">
        <v>207</v>
      </c>
      <c r="E2916" s="13" t="s">
        <v>187</v>
      </c>
      <c r="F2916" s="13" t="s">
        <v>188</v>
      </c>
      <c r="G2916" s="13" t="s">
        <v>189</v>
      </c>
      <c r="H2916" s="13" t="s">
        <v>190</v>
      </c>
      <c r="I2916" s="13">
        <v>2915</v>
      </c>
    </row>
    <row r="2917" spans="1:9" x14ac:dyDescent="0.25">
      <c r="A2917" s="13" t="str">
        <f t="shared" si="45"/>
        <v xml:space="preserve">907-634-A  Traffic Signal Equipment Pole, Type II(L), 40' Shaft, 25' Arm </v>
      </c>
      <c r="B2917" s="13" t="s">
        <v>3385</v>
      </c>
      <c r="C2917" s="13" t="s">
        <v>3442</v>
      </c>
      <c r="D2917" s="13" t="s">
        <v>207</v>
      </c>
      <c r="E2917" s="13" t="s">
        <v>187</v>
      </c>
      <c r="F2917" s="13" t="s">
        <v>188</v>
      </c>
      <c r="G2917" s="13" t="s">
        <v>189</v>
      </c>
      <c r="H2917" s="13" t="s">
        <v>190</v>
      </c>
      <c r="I2917" s="13">
        <v>2916</v>
      </c>
    </row>
    <row r="2918" spans="1:9" x14ac:dyDescent="0.25">
      <c r="A2918" s="13" t="str">
        <f t="shared" si="45"/>
        <v xml:space="preserve">907-634-A  Traffic Signal Equipment Pole, Type II(L), 40' Shaft, 30' Arm </v>
      </c>
      <c r="B2918" s="13" t="s">
        <v>3385</v>
      </c>
      <c r="C2918" s="13" t="s">
        <v>3443</v>
      </c>
      <c r="D2918" s="13" t="s">
        <v>207</v>
      </c>
      <c r="E2918" s="13" t="s">
        <v>187</v>
      </c>
      <c r="F2918" s="13" t="s">
        <v>188</v>
      </c>
      <c r="G2918" s="13" t="s">
        <v>189</v>
      </c>
      <c r="H2918" s="13" t="s">
        <v>190</v>
      </c>
      <c r="I2918" s="13">
        <v>2917</v>
      </c>
    </row>
    <row r="2919" spans="1:9" x14ac:dyDescent="0.25">
      <c r="A2919" s="13" t="str">
        <f t="shared" si="45"/>
        <v xml:space="preserve">907-634-A  Traffic Signal Equipment Pole, Type II(L), 40' Shaft, 35' Arm </v>
      </c>
      <c r="B2919" s="13" t="s">
        <v>3385</v>
      </c>
      <c r="C2919" s="13" t="s">
        <v>3444</v>
      </c>
      <c r="D2919" s="13" t="s">
        <v>207</v>
      </c>
      <c r="E2919" s="13" t="s">
        <v>187</v>
      </c>
      <c r="F2919" s="13" t="s">
        <v>188</v>
      </c>
      <c r="G2919" s="13" t="s">
        <v>189</v>
      </c>
      <c r="H2919" s="13" t="s">
        <v>190</v>
      </c>
      <c r="I2919" s="13">
        <v>2918</v>
      </c>
    </row>
    <row r="2920" spans="1:9" x14ac:dyDescent="0.25">
      <c r="A2920" s="13" t="str">
        <f t="shared" si="45"/>
        <v xml:space="preserve">907-634-A  Traffic Signal Equipment Pole, Type II(L), 40' Shaft, 40' Arm </v>
      </c>
      <c r="B2920" s="13" t="s">
        <v>3385</v>
      </c>
      <c r="C2920" s="13" t="s">
        <v>3445</v>
      </c>
      <c r="D2920" s="13" t="s">
        <v>207</v>
      </c>
      <c r="E2920" s="13" t="s">
        <v>187</v>
      </c>
      <c r="F2920" s="13" t="s">
        <v>188</v>
      </c>
      <c r="G2920" s="13" t="s">
        <v>189</v>
      </c>
      <c r="H2920" s="13" t="s">
        <v>190</v>
      </c>
      <c r="I2920" s="13">
        <v>2919</v>
      </c>
    </row>
    <row r="2921" spans="1:9" x14ac:dyDescent="0.25">
      <c r="A2921" s="13" t="str">
        <f t="shared" si="45"/>
        <v xml:space="preserve">907-634-A  Traffic Signal Equipment Pole, Type II(L), 40' Shaft, 45' Arm </v>
      </c>
      <c r="B2921" s="13" t="s">
        <v>3385</v>
      </c>
      <c r="C2921" s="13" t="s">
        <v>3446</v>
      </c>
      <c r="D2921" s="13" t="s">
        <v>207</v>
      </c>
      <c r="E2921" s="13" t="s">
        <v>187</v>
      </c>
      <c r="F2921" s="13" t="s">
        <v>188</v>
      </c>
      <c r="G2921" s="13" t="s">
        <v>189</v>
      </c>
      <c r="H2921" s="13" t="s">
        <v>190</v>
      </c>
      <c r="I2921" s="13">
        <v>2920</v>
      </c>
    </row>
    <row r="2922" spans="1:9" x14ac:dyDescent="0.25">
      <c r="A2922" s="13" t="str">
        <f t="shared" si="45"/>
        <v xml:space="preserve">907-634-A  Traffic Signal Equipment Pole, Type II(L), 40' Shaft, 50' Arm </v>
      </c>
      <c r="B2922" s="13" t="s">
        <v>3385</v>
      </c>
      <c r="C2922" s="13" t="s">
        <v>3447</v>
      </c>
      <c r="D2922" s="13" t="s">
        <v>207</v>
      </c>
      <c r="E2922" s="13" t="s">
        <v>187</v>
      </c>
      <c r="F2922" s="13" t="s">
        <v>188</v>
      </c>
      <c r="G2922" s="13" t="s">
        <v>189</v>
      </c>
      <c r="H2922" s="13" t="s">
        <v>190</v>
      </c>
      <c r="I2922" s="13">
        <v>2921</v>
      </c>
    </row>
    <row r="2923" spans="1:9" x14ac:dyDescent="0.25">
      <c r="A2923" s="13" t="str">
        <f t="shared" si="45"/>
        <v xml:space="preserve">907-634-A  Traffic Signal Equipment Pole, Type II(L), 40' Shaft, 55' Arm </v>
      </c>
      <c r="B2923" s="13" t="s">
        <v>3385</v>
      </c>
      <c r="C2923" s="13" t="s">
        <v>3448</v>
      </c>
      <c r="D2923" s="13" t="s">
        <v>207</v>
      </c>
      <c r="E2923" s="13" t="s">
        <v>187</v>
      </c>
      <c r="F2923" s="13" t="s">
        <v>188</v>
      </c>
      <c r="G2923" s="13" t="s">
        <v>189</v>
      </c>
      <c r="H2923" s="13" t="s">
        <v>190</v>
      </c>
      <c r="I2923" s="13">
        <v>2922</v>
      </c>
    </row>
    <row r="2924" spans="1:9" x14ac:dyDescent="0.25">
      <c r="A2924" s="13" t="str">
        <f t="shared" si="45"/>
        <v xml:space="preserve">907-634-A  Traffic Signal Equipment Pole, Type II(L), 40' Shaft, 60' Arm </v>
      </c>
      <c r="B2924" s="13" t="s">
        <v>3385</v>
      </c>
      <c r="C2924" s="13" t="s">
        <v>3449</v>
      </c>
      <c r="D2924" s="13" t="s">
        <v>207</v>
      </c>
      <c r="E2924" s="13" t="s">
        <v>187</v>
      </c>
      <c r="F2924" s="13" t="s">
        <v>188</v>
      </c>
      <c r="G2924" s="13" t="s">
        <v>189</v>
      </c>
      <c r="H2924" s="13" t="s">
        <v>190</v>
      </c>
      <c r="I2924" s="13">
        <v>2923</v>
      </c>
    </row>
    <row r="2925" spans="1:9" x14ac:dyDescent="0.25">
      <c r="A2925" s="13" t="str">
        <f t="shared" si="45"/>
        <v xml:space="preserve">907-634-A  Traffic Signal Equipment Pole, Type II(L), 40' Shaft, 65' Arm </v>
      </c>
      <c r="B2925" s="13" t="s">
        <v>3385</v>
      </c>
      <c r="C2925" s="13" t="s">
        <v>3450</v>
      </c>
      <c r="D2925" s="13" t="s">
        <v>207</v>
      </c>
      <c r="E2925" s="13" t="s">
        <v>187</v>
      </c>
      <c r="F2925" s="13" t="s">
        <v>188</v>
      </c>
      <c r="G2925" s="13" t="s">
        <v>189</v>
      </c>
      <c r="H2925" s="13" t="s">
        <v>190</v>
      </c>
      <c r="I2925" s="13">
        <v>2924</v>
      </c>
    </row>
    <row r="2926" spans="1:9" x14ac:dyDescent="0.25">
      <c r="A2926" s="13" t="str">
        <f t="shared" si="45"/>
        <v xml:space="preserve">907-634-A  Traffic Signal Equipment Pole, Type II(L), 40' Shaft, 70' Arm </v>
      </c>
      <c r="B2926" s="13" t="s">
        <v>3385</v>
      </c>
      <c r="C2926" s="13" t="s">
        <v>3451</v>
      </c>
      <c r="D2926" s="13" t="s">
        <v>207</v>
      </c>
      <c r="E2926" s="13" t="s">
        <v>187</v>
      </c>
      <c r="F2926" s="13" t="s">
        <v>188</v>
      </c>
      <c r="G2926" s="13" t="s">
        <v>189</v>
      </c>
      <c r="H2926" s="13" t="s">
        <v>190</v>
      </c>
      <c r="I2926" s="13">
        <v>2925</v>
      </c>
    </row>
    <row r="2927" spans="1:9" x14ac:dyDescent="0.25">
      <c r="A2927" s="13" t="str">
        <f t="shared" si="45"/>
        <v xml:space="preserve">907-634-A  Traffic Signal Equipment Pole, Type II(L), 40' Shaft, 75' Arm </v>
      </c>
      <c r="B2927" s="13" t="s">
        <v>3385</v>
      </c>
      <c r="C2927" s="13" t="s">
        <v>3452</v>
      </c>
      <c r="D2927" s="13" t="s">
        <v>207</v>
      </c>
      <c r="E2927" s="13" t="s">
        <v>187</v>
      </c>
      <c r="F2927" s="13" t="s">
        <v>188</v>
      </c>
      <c r="G2927" s="13" t="s">
        <v>189</v>
      </c>
      <c r="H2927" s="13" t="s">
        <v>190</v>
      </c>
      <c r="I2927" s="13">
        <v>2926</v>
      </c>
    </row>
    <row r="2928" spans="1:9" x14ac:dyDescent="0.25">
      <c r="A2928" s="13" t="str">
        <f t="shared" si="45"/>
        <v xml:space="preserve">907-634-A  Traffic Signal Equipment Pole, Type II(L), 40' Shaft, 80' Arm </v>
      </c>
      <c r="B2928" s="13" t="s">
        <v>3385</v>
      </c>
      <c r="C2928" s="13" t="s">
        <v>3453</v>
      </c>
      <c r="D2928" s="13" t="s">
        <v>207</v>
      </c>
      <c r="E2928" s="13" t="s">
        <v>187</v>
      </c>
      <c r="F2928" s="13" t="s">
        <v>188</v>
      </c>
      <c r="G2928" s="13" t="s">
        <v>189</v>
      </c>
      <c r="H2928" s="13" t="s">
        <v>190</v>
      </c>
      <c r="I2928" s="13">
        <v>2927</v>
      </c>
    </row>
    <row r="2929" spans="1:9" x14ac:dyDescent="0.25">
      <c r="A2929" s="13" t="str">
        <f t="shared" si="45"/>
        <v xml:space="preserve">907-634-A  Traffic Signal Equipment Pole, Type II(L), 40' Shaft, 85' Arm </v>
      </c>
      <c r="B2929" s="13" t="s">
        <v>3385</v>
      </c>
      <c r="C2929" s="13" t="s">
        <v>3454</v>
      </c>
      <c r="D2929" s="13" t="s">
        <v>207</v>
      </c>
      <c r="E2929" s="13" t="s">
        <v>187</v>
      </c>
      <c r="F2929" s="13" t="s">
        <v>188</v>
      </c>
      <c r="G2929" s="13" t="s">
        <v>189</v>
      </c>
      <c r="H2929" s="13" t="s">
        <v>190</v>
      </c>
      <c r="I2929" s="13">
        <v>2928</v>
      </c>
    </row>
    <row r="2930" spans="1:9" x14ac:dyDescent="0.25">
      <c r="A2930" s="13" t="str">
        <f t="shared" si="45"/>
        <v xml:space="preserve">907-634-A  Traffic Signal Equipment Pole, Type II(L), 40' Shaft, 90' Arm </v>
      </c>
      <c r="B2930" s="13" t="s">
        <v>3385</v>
      </c>
      <c r="C2930" s="13" t="s">
        <v>3455</v>
      </c>
      <c r="D2930" s="13" t="s">
        <v>207</v>
      </c>
      <c r="E2930" s="13" t="s">
        <v>187</v>
      </c>
      <c r="F2930" s="13" t="s">
        <v>188</v>
      </c>
      <c r="G2930" s="13" t="s">
        <v>189</v>
      </c>
      <c r="H2930" s="13" t="s">
        <v>190</v>
      </c>
      <c r="I2930" s="13">
        <v>2929</v>
      </c>
    </row>
    <row r="2931" spans="1:9" x14ac:dyDescent="0.25">
      <c r="A2931" s="13" t="str">
        <f t="shared" si="45"/>
        <v xml:space="preserve">907-634-A  Traffic Signal Equipment Pole, Type II(L), 40' Shaft, 95' Arm </v>
      </c>
      <c r="B2931" s="13" t="s">
        <v>3385</v>
      </c>
      <c r="C2931" s="13" t="s">
        <v>3456</v>
      </c>
      <c r="D2931" s="13" t="s">
        <v>207</v>
      </c>
      <c r="E2931" s="13" t="s">
        <v>187</v>
      </c>
      <c r="F2931" s="13" t="s">
        <v>188</v>
      </c>
      <c r="G2931" s="13" t="s">
        <v>189</v>
      </c>
      <c r="H2931" s="13" t="s">
        <v>190</v>
      </c>
      <c r="I2931" s="13">
        <v>2930</v>
      </c>
    </row>
    <row r="2932" spans="1:9" x14ac:dyDescent="0.25">
      <c r="A2932" s="13" t="str">
        <f t="shared" si="45"/>
        <v xml:space="preserve">907-634-A  Traffic Signal Equipment Pole, Type II, 10' Shaft, 40' Arm </v>
      </c>
      <c r="B2932" s="13" t="s">
        <v>3385</v>
      </c>
      <c r="C2932" s="13" t="s">
        <v>3457</v>
      </c>
      <c r="D2932" s="13" t="s">
        <v>207</v>
      </c>
      <c r="E2932" s="13" t="s">
        <v>187</v>
      </c>
      <c r="F2932" s="13" t="s">
        <v>188</v>
      </c>
      <c r="G2932" s="13" t="s">
        <v>189</v>
      </c>
      <c r="H2932" s="13" t="s">
        <v>190</v>
      </c>
      <c r="I2932" s="13">
        <v>2931</v>
      </c>
    </row>
    <row r="2933" spans="1:9" x14ac:dyDescent="0.25">
      <c r="A2933" s="13" t="str">
        <f t="shared" si="45"/>
        <v xml:space="preserve">907-634-A  Traffic Signal Equipment Pole, Type II, 10' Shaft, 60' Arm </v>
      </c>
      <c r="B2933" s="13" t="s">
        <v>3385</v>
      </c>
      <c r="C2933" s="13" t="s">
        <v>3458</v>
      </c>
      <c r="D2933" s="13" t="s">
        <v>207</v>
      </c>
      <c r="E2933" s="13" t="s">
        <v>187</v>
      </c>
      <c r="F2933" s="13" t="s">
        <v>188</v>
      </c>
      <c r="G2933" s="13" t="s">
        <v>189</v>
      </c>
      <c r="H2933" s="13" t="s">
        <v>190</v>
      </c>
      <c r="I2933" s="13">
        <v>2932</v>
      </c>
    </row>
    <row r="2934" spans="1:9" x14ac:dyDescent="0.25">
      <c r="A2934" s="13" t="str">
        <f t="shared" si="45"/>
        <v xml:space="preserve">907-634-A  Traffic Signal Equipment Pole, Type II, 14' Shaft, 14' Arm </v>
      </c>
      <c r="B2934" s="13" t="s">
        <v>3385</v>
      </c>
      <c r="C2934" s="13" t="s">
        <v>3459</v>
      </c>
      <c r="D2934" s="13" t="s">
        <v>207</v>
      </c>
      <c r="E2934" s="13" t="s">
        <v>187</v>
      </c>
      <c r="F2934" s="13" t="s">
        <v>188</v>
      </c>
      <c r="G2934" s="13" t="s">
        <v>189</v>
      </c>
      <c r="H2934" s="13" t="s">
        <v>190</v>
      </c>
      <c r="I2934" s="13">
        <v>2933</v>
      </c>
    </row>
    <row r="2935" spans="1:9" x14ac:dyDescent="0.25">
      <c r="A2935" s="13" t="str">
        <f t="shared" si="45"/>
        <v xml:space="preserve">907-634-A  Traffic Signal Equipment Pole, Type II, 17' Shaft, 100' Arm </v>
      </c>
      <c r="B2935" s="13" t="s">
        <v>3385</v>
      </c>
      <c r="C2935" s="13" t="s">
        <v>3460</v>
      </c>
      <c r="D2935" s="13" t="s">
        <v>207</v>
      </c>
      <c r="E2935" s="13" t="s">
        <v>187</v>
      </c>
      <c r="F2935" s="13" t="s">
        <v>188</v>
      </c>
      <c r="G2935" s="13" t="s">
        <v>189</v>
      </c>
      <c r="H2935" s="13" t="s">
        <v>190</v>
      </c>
      <c r="I2935" s="13">
        <v>2934</v>
      </c>
    </row>
    <row r="2936" spans="1:9" x14ac:dyDescent="0.25">
      <c r="A2936" s="13" t="str">
        <f t="shared" si="45"/>
        <v xml:space="preserve">907-634-A  Traffic Signal Equipment Pole, Type II, 17' Shaft, 15' Arm </v>
      </c>
      <c r="B2936" s="13" t="s">
        <v>3385</v>
      </c>
      <c r="C2936" s="13" t="s">
        <v>3461</v>
      </c>
      <c r="D2936" s="13" t="s">
        <v>207</v>
      </c>
      <c r="E2936" s="13" t="s">
        <v>187</v>
      </c>
      <c r="F2936" s="13" t="s">
        <v>188</v>
      </c>
      <c r="G2936" s="13" t="s">
        <v>189</v>
      </c>
      <c r="H2936" s="13" t="s">
        <v>190</v>
      </c>
      <c r="I2936" s="13">
        <v>2935</v>
      </c>
    </row>
    <row r="2937" spans="1:9" x14ac:dyDescent="0.25">
      <c r="A2937" s="13" t="str">
        <f t="shared" si="45"/>
        <v xml:space="preserve">907-634-A  Traffic Signal Equipment Pole, Type II, 17' Shaft, 20' Arm </v>
      </c>
      <c r="B2937" s="13" t="s">
        <v>3385</v>
      </c>
      <c r="C2937" s="13" t="s">
        <v>3462</v>
      </c>
      <c r="D2937" s="13" t="s">
        <v>207</v>
      </c>
      <c r="E2937" s="13" t="s">
        <v>187</v>
      </c>
      <c r="F2937" s="13" t="s">
        <v>188</v>
      </c>
      <c r="G2937" s="13" t="s">
        <v>189</v>
      </c>
      <c r="H2937" s="13" t="s">
        <v>190</v>
      </c>
      <c r="I2937" s="13">
        <v>2936</v>
      </c>
    </row>
    <row r="2938" spans="1:9" x14ac:dyDescent="0.25">
      <c r="A2938" s="13" t="str">
        <f t="shared" si="45"/>
        <v xml:space="preserve">907-634-A  Traffic Signal Equipment Pole, Type II, 17' Shaft, 25' Arm </v>
      </c>
      <c r="B2938" s="13" t="s">
        <v>3385</v>
      </c>
      <c r="C2938" s="13" t="s">
        <v>3463</v>
      </c>
      <c r="D2938" s="13" t="s">
        <v>207</v>
      </c>
      <c r="E2938" s="13" t="s">
        <v>187</v>
      </c>
      <c r="F2938" s="13" t="s">
        <v>188</v>
      </c>
      <c r="G2938" s="13" t="s">
        <v>189</v>
      </c>
      <c r="H2938" s="13" t="s">
        <v>190</v>
      </c>
      <c r="I2938" s="13">
        <v>2937</v>
      </c>
    </row>
    <row r="2939" spans="1:9" x14ac:dyDescent="0.25">
      <c r="A2939" s="13" t="str">
        <f t="shared" si="45"/>
        <v xml:space="preserve">907-634-A  Traffic Signal Equipment Pole, Type II, 17' Shaft, 30' Arm </v>
      </c>
      <c r="B2939" s="13" t="s">
        <v>3385</v>
      </c>
      <c r="C2939" s="13" t="s">
        <v>3464</v>
      </c>
      <c r="D2939" s="13" t="s">
        <v>207</v>
      </c>
      <c r="E2939" s="13" t="s">
        <v>187</v>
      </c>
      <c r="F2939" s="13" t="s">
        <v>188</v>
      </c>
      <c r="G2939" s="13" t="s">
        <v>189</v>
      </c>
      <c r="H2939" s="13" t="s">
        <v>190</v>
      </c>
      <c r="I2939" s="13">
        <v>2938</v>
      </c>
    </row>
    <row r="2940" spans="1:9" x14ac:dyDescent="0.25">
      <c r="A2940" s="13" t="str">
        <f t="shared" si="45"/>
        <v xml:space="preserve">907-634-A  Traffic Signal Equipment Pole, Type II, 17' Shaft, 35' Arm </v>
      </c>
      <c r="B2940" s="13" t="s">
        <v>3385</v>
      </c>
      <c r="C2940" s="13" t="s">
        <v>3465</v>
      </c>
      <c r="D2940" s="13" t="s">
        <v>207</v>
      </c>
      <c r="E2940" s="13" t="s">
        <v>187</v>
      </c>
      <c r="F2940" s="13" t="s">
        <v>188</v>
      </c>
      <c r="G2940" s="13" t="s">
        <v>189</v>
      </c>
      <c r="H2940" s="13" t="s">
        <v>190</v>
      </c>
      <c r="I2940" s="13">
        <v>2939</v>
      </c>
    </row>
    <row r="2941" spans="1:9" x14ac:dyDescent="0.25">
      <c r="A2941" s="13" t="str">
        <f t="shared" si="45"/>
        <v xml:space="preserve">907-634-A  Traffic Signal Equipment Pole, Type II, 17' Shaft, 40' Arm </v>
      </c>
      <c r="B2941" s="13" t="s">
        <v>3385</v>
      </c>
      <c r="C2941" s="13" t="s">
        <v>3466</v>
      </c>
      <c r="D2941" s="13" t="s">
        <v>207</v>
      </c>
      <c r="E2941" s="13" t="s">
        <v>187</v>
      </c>
      <c r="F2941" s="13" t="s">
        <v>188</v>
      </c>
      <c r="G2941" s="13" t="s">
        <v>189</v>
      </c>
      <c r="H2941" s="13" t="s">
        <v>190</v>
      </c>
      <c r="I2941" s="13">
        <v>2940</v>
      </c>
    </row>
    <row r="2942" spans="1:9" x14ac:dyDescent="0.25">
      <c r="A2942" s="13" t="str">
        <f t="shared" si="45"/>
        <v xml:space="preserve">907-634-A  Traffic Signal Equipment Pole, Type II, 17' Shaft, 45' Arm </v>
      </c>
      <c r="B2942" s="13" t="s">
        <v>3385</v>
      </c>
      <c r="C2942" s="13" t="s">
        <v>3467</v>
      </c>
      <c r="D2942" s="13" t="s">
        <v>207</v>
      </c>
      <c r="E2942" s="13" t="s">
        <v>187</v>
      </c>
      <c r="F2942" s="13" t="s">
        <v>188</v>
      </c>
      <c r="G2942" s="13" t="s">
        <v>189</v>
      </c>
      <c r="H2942" s="13" t="s">
        <v>190</v>
      </c>
      <c r="I2942" s="13">
        <v>2941</v>
      </c>
    </row>
    <row r="2943" spans="1:9" x14ac:dyDescent="0.25">
      <c r="A2943" s="13" t="str">
        <f t="shared" si="45"/>
        <v xml:space="preserve">907-634-A  Traffic Signal Equipment Pole, Type II, 17' Shaft, 50' &amp; 65  Arms </v>
      </c>
      <c r="B2943" s="13" t="s">
        <v>3385</v>
      </c>
      <c r="C2943" s="13" t="s">
        <v>3468</v>
      </c>
      <c r="D2943" s="13" t="s">
        <v>207</v>
      </c>
      <c r="E2943" s="13" t="s">
        <v>187</v>
      </c>
      <c r="F2943" s="13" t="s">
        <v>188</v>
      </c>
      <c r="G2943" s="13" t="s">
        <v>189</v>
      </c>
      <c r="H2943" s="13" t="s">
        <v>190</v>
      </c>
      <c r="I2943" s="13">
        <v>2942</v>
      </c>
    </row>
    <row r="2944" spans="1:9" x14ac:dyDescent="0.25">
      <c r="A2944" s="13" t="str">
        <f t="shared" si="45"/>
        <v xml:space="preserve">907-634-A  Traffic Signal Equipment Pole, Type II, 17' Shaft, 50' Arm </v>
      </c>
      <c r="B2944" s="13" t="s">
        <v>3385</v>
      </c>
      <c r="C2944" s="13" t="s">
        <v>3469</v>
      </c>
      <c r="D2944" s="13" t="s">
        <v>207</v>
      </c>
      <c r="E2944" s="13" t="s">
        <v>187</v>
      </c>
      <c r="F2944" s="13" t="s">
        <v>188</v>
      </c>
      <c r="G2944" s="13" t="s">
        <v>189</v>
      </c>
      <c r="H2944" s="13" t="s">
        <v>190</v>
      </c>
      <c r="I2944" s="13">
        <v>2943</v>
      </c>
    </row>
    <row r="2945" spans="1:9" x14ac:dyDescent="0.25">
      <c r="A2945" s="13" t="str">
        <f t="shared" si="45"/>
        <v xml:space="preserve">907-634-A  Traffic Signal Equipment Pole, Type II, 17' Shaft, 55' Arm </v>
      </c>
      <c r="B2945" s="13" t="s">
        <v>3385</v>
      </c>
      <c r="C2945" s="13" t="s">
        <v>3470</v>
      </c>
      <c r="D2945" s="13" t="s">
        <v>207</v>
      </c>
      <c r="E2945" s="13" t="s">
        <v>187</v>
      </c>
      <c r="F2945" s="13" t="s">
        <v>188</v>
      </c>
      <c r="G2945" s="13" t="s">
        <v>189</v>
      </c>
      <c r="H2945" s="13" t="s">
        <v>190</v>
      </c>
      <c r="I2945" s="13">
        <v>2944</v>
      </c>
    </row>
    <row r="2946" spans="1:9" x14ac:dyDescent="0.25">
      <c r="A2946" s="13" t="str">
        <f t="shared" si="45"/>
        <v xml:space="preserve">907-634-A  Traffic Signal Equipment Pole, Type II, 17' Shaft, 60' Arm </v>
      </c>
      <c r="B2946" s="13" t="s">
        <v>3385</v>
      </c>
      <c r="C2946" s="13" t="s">
        <v>3471</v>
      </c>
      <c r="D2946" s="13" t="s">
        <v>207</v>
      </c>
      <c r="E2946" s="13" t="s">
        <v>187</v>
      </c>
      <c r="F2946" s="13" t="s">
        <v>188</v>
      </c>
      <c r="G2946" s="13" t="s">
        <v>189</v>
      </c>
      <c r="H2946" s="13" t="s">
        <v>190</v>
      </c>
      <c r="I2946" s="13">
        <v>2945</v>
      </c>
    </row>
    <row r="2947" spans="1:9" x14ac:dyDescent="0.25">
      <c r="A2947" s="13" t="str">
        <f t="shared" si="45"/>
        <v xml:space="preserve">907-634-A  Traffic Signal Equipment Pole, Type II, 17' Shaft, 65' Arm </v>
      </c>
      <c r="B2947" s="13" t="s">
        <v>3385</v>
      </c>
      <c r="C2947" s="13" t="s">
        <v>3472</v>
      </c>
      <c r="D2947" s="13" t="s">
        <v>207</v>
      </c>
      <c r="E2947" s="13" t="s">
        <v>187</v>
      </c>
      <c r="F2947" s="13" t="s">
        <v>188</v>
      </c>
      <c r="G2947" s="13" t="s">
        <v>189</v>
      </c>
      <c r="H2947" s="13" t="s">
        <v>190</v>
      </c>
      <c r="I2947" s="13">
        <v>2946</v>
      </c>
    </row>
    <row r="2948" spans="1:9" x14ac:dyDescent="0.25">
      <c r="A2948" s="13" t="str">
        <f t="shared" ref="A2948:A3011" si="46">_xlfn.CONCAT(B2948," ", C2948)</f>
        <v xml:space="preserve">907-634-A  Traffic Signal Equipment Pole, Type II, 17' Shaft, 70' Arm </v>
      </c>
      <c r="B2948" s="13" t="s">
        <v>3385</v>
      </c>
      <c r="C2948" s="13" t="s">
        <v>3473</v>
      </c>
      <c r="D2948" s="13" t="s">
        <v>207</v>
      </c>
      <c r="E2948" s="13" t="s">
        <v>187</v>
      </c>
      <c r="F2948" s="13" t="s">
        <v>188</v>
      </c>
      <c r="G2948" s="13" t="s">
        <v>189</v>
      </c>
      <c r="H2948" s="13" t="s">
        <v>190</v>
      </c>
      <c r="I2948" s="13">
        <v>2947</v>
      </c>
    </row>
    <row r="2949" spans="1:9" x14ac:dyDescent="0.25">
      <c r="A2949" s="13" t="str">
        <f t="shared" si="46"/>
        <v xml:space="preserve">907-634-A  Traffic Signal Equipment Pole, Type II, 17' Shaft, 75' Arm </v>
      </c>
      <c r="B2949" s="13" t="s">
        <v>3385</v>
      </c>
      <c r="C2949" s="13" t="s">
        <v>3474</v>
      </c>
      <c r="D2949" s="13" t="s">
        <v>207</v>
      </c>
      <c r="E2949" s="13" t="s">
        <v>187</v>
      </c>
      <c r="F2949" s="13" t="s">
        <v>188</v>
      </c>
      <c r="G2949" s="13" t="s">
        <v>189</v>
      </c>
      <c r="H2949" s="13" t="s">
        <v>190</v>
      </c>
      <c r="I2949" s="13">
        <v>2948</v>
      </c>
    </row>
    <row r="2950" spans="1:9" x14ac:dyDescent="0.25">
      <c r="A2950" s="13" t="str">
        <f t="shared" si="46"/>
        <v xml:space="preserve">907-634-A  Traffic Signal Equipment Pole, Type II, 17' Shaft, 80' Arm </v>
      </c>
      <c r="B2950" s="13" t="s">
        <v>3385</v>
      </c>
      <c r="C2950" s="13" t="s">
        <v>3475</v>
      </c>
      <c r="D2950" s="13" t="s">
        <v>207</v>
      </c>
      <c r="E2950" s="13" t="s">
        <v>187</v>
      </c>
      <c r="F2950" s="13" t="s">
        <v>188</v>
      </c>
      <c r="G2950" s="13" t="s">
        <v>189</v>
      </c>
      <c r="H2950" s="13" t="s">
        <v>190</v>
      </c>
      <c r="I2950" s="13">
        <v>2949</v>
      </c>
    </row>
    <row r="2951" spans="1:9" x14ac:dyDescent="0.25">
      <c r="A2951" s="13" t="str">
        <f t="shared" si="46"/>
        <v xml:space="preserve">907-634-A  Traffic Signal Equipment Pole, Type II, 17' Shaft, 85' Arm </v>
      </c>
      <c r="B2951" s="13" t="s">
        <v>3385</v>
      </c>
      <c r="C2951" s="13" t="s">
        <v>3476</v>
      </c>
      <c r="D2951" s="13" t="s">
        <v>207</v>
      </c>
      <c r="E2951" s="13" t="s">
        <v>187</v>
      </c>
      <c r="F2951" s="13" t="s">
        <v>188</v>
      </c>
      <c r="G2951" s="13" t="s">
        <v>189</v>
      </c>
      <c r="H2951" s="13" t="s">
        <v>190</v>
      </c>
      <c r="I2951" s="13">
        <v>2950</v>
      </c>
    </row>
    <row r="2952" spans="1:9" x14ac:dyDescent="0.25">
      <c r="A2952" s="13" t="str">
        <f t="shared" si="46"/>
        <v xml:space="preserve">907-634-A  Traffic Signal Equipment Pole, Type II, 17' Shaft, 90' Arm </v>
      </c>
      <c r="B2952" s="13" t="s">
        <v>3385</v>
      </c>
      <c r="C2952" s="13" t="s">
        <v>3477</v>
      </c>
      <c r="D2952" s="13" t="s">
        <v>207</v>
      </c>
      <c r="E2952" s="13" t="s">
        <v>187</v>
      </c>
      <c r="F2952" s="13" t="s">
        <v>188</v>
      </c>
      <c r="G2952" s="13" t="s">
        <v>189</v>
      </c>
      <c r="H2952" s="13" t="s">
        <v>190</v>
      </c>
      <c r="I2952" s="13">
        <v>2951</v>
      </c>
    </row>
    <row r="2953" spans="1:9" x14ac:dyDescent="0.25">
      <c r="A2953" s="13" t="str">
        <f t="shared" si="46"/>
        <v xml:space="preserve">907-634-A  Traffic Signal Equipment Pole, Type II, 17' Shaft, 95' Arm </v>
      </c>
      <c r="B2953" s="13" t="s">
        <v>3385</v>
      </c>
      <c r="C2953" s="13" t="s">
        <v>3478</v>
      </c>
      <c r="D2953" s="13" t="s">
        <v>207</v>
      </c>
      <c r="E2953" s="13" t="s">
        <v>187</v>
      </c>
      <c r="F2953" s="13" t="s">
        <v>188</v>
      </c>
      <c r="G2953" s="13" t="s">
        <v>189</v>
      </c>
      <c r="H2953" s="13" t="s">
        <v>190</v>
      </c>
      <c r="I2953" s="13">
        <v>2952</v>
      </c>
    </row>
    <row r="2954" spans="1:9" x14ac:dyDescent="0.25">
      <c r="A2954" s="13" t="str">
        <f t="shared" si="46"/>
        <v xml:space="preserve">907-634-A  Traffic Signal Equipment Pole, Type II, 21' Shaft, 25' Arm </v>
      </c>
      <c r="B2954" s="13" t="s">
        <v>3385</v>
      </c>
      <c r="C2954" s="13" t="s">
        <v>3479</v>
      </c>
      <c r="D2954" s="13" t="s">
        <v>207</v>
      </c>
      <c r="E2954" s="13" t="s">
        <v>187</v>
      </c>
      <c r="F2954" s="13" t="s">
        <v>188</v>
      </c>
      <c r="G2954" s="13" t="s">
        <v>189</v>
      </c>
      <c r="H2954" s="13" t="s">
        <v>190</v>
      </c>
      <c r="I2954" s="13">
        <v>2953</v>
      </c>
    </row>
    <row r="2955" spans="1:9" x14ac:dyDescent="0.25">
      <c r="A2955" s="13" t="str">
        <f t="shared" si="46"/>
        <v xml:space="preserve">907-634-A  Traffic Signal Equipment Pole, Type II, 21' Shaft, 35' Arm </v>
      </c>
      <c r="B2955" s="13" t="s">
        <v>3385</v>
      </c>
      <c r="C2955" s="13" t="s">
        <v>3480</v>
      </c>
      <c r="D2955" s="13" t="s">
        <v>207</v>
      </c>
      <c r="E2955" s="13" t="s">
        <v>187</v>
      </c>
      <c r="F2955" s="13" t="s">
        <v>188</v>
      </c>
      <c r="G2955" s="13" t="s">
        <v>189</v>
      </c>
      <c r="H2955" s="13" t="s">
        <v>190</v>
      </c>
      <c r="I2955" s="13">
        <v>2954</v>
      </c>
    </row>
    <row r="2956" spans="1:9" x14ac:dyDescent="0.25">
      <c r="A2956" s="13" t="str">
        <f t="shared" si="46"/>
        <v xml:space="preserve">907-634-A  Traffic Signal Equipment Pole, Type II, 21' Shaft, 40' Arm </v>
      </c>
      <c r="B2956" s="13" t="s">
        <v>3385</v>
      </c>
      <c r="C2956" s="13" t="s">
        <v>3481</v>
      </c>
      <c r="D2956" s="13" t="s">
        <v>207</v>
      </c>
      <c r="E2956" s="13" t="s">
        <v>187</v>
      </c>
      <c r="F2956" s="13" t="s">
        <v>188</v>
      </c>
      <c r="G2956" s="13" t="s">
        <v>189</v>
      </c>
      <c r="H2956" s="13" t="s">
        <v>190</v>
      </c>
      <c r="I2956" s="13">
        <v>2955</v>
      </c>
    </row>
    <row r="2957" spans="1:9" x14ac:dyDescent="0.25">
      <c r="A2957" s="13" t="str">
        <f t="shared" si="46"/>
        <v xml:space="preserve">907-634-A  Traffic Signal Equipment Pole, Type II, 21' Shaft, 45' &amp; 50' Arms </v>
      </c>
      <c r="B2957" s="13" t="s">
        <v>3385</v>
      </c>
      <c r="C2957" s="13" t="s">
        <v>3482</v>
      </c>
      <c r="D2957" s="13" t="s">
        <v>207</v>
      </c>
      <c r="E2957" s="13" t="s">
        <v>187</v>
      </c>
      <c r="F2957" s="13" t="s">
        <v>188</v>
      </c>
      <c r="G2957" s="13" t="s">
        <v>189</v>
      </c>
      <c r="H2957" s="13" t="s">
        <v>190</v>
      </c>
      <c r="I2957" s="13">
        <v>2956</v>
      </c>
    </row>
    <row r="2958" spans="1:9" x14ac:dyDescent="0.25">
      <c r="A2958" s="13" t="str">
        <f t="shared" si="46"/>
        <v xml:space="preserve">907-634-A  Traffic Signal Equipment Pole, Type II, 21' Shaft, 45' Arm </v>
      </c>
      <c r="B2958" s="13" t="s">
        <v>3385</v>
      </c>
      <c r="C2958" s="13" t="s">
        <v>3483</v>
      </c>
      <c r="D2958" s="13" t="s">
        <v>207</v>
      </c>
      <c r="E2958" s="13" t="s">
        <v>187</v>
      </c>
      <c r="F2958" s="13" t="s">
        <v>188</v>
      </c>
      <c r="G2958" s="13" t="s">
        <v>189</v>
      </c>
      <c r="H2958" s="13" t="s">
        <v>190</v>
      </c>
      <c r="I2958" s="13">
        <v>2957</v>
      </c>
    </row>
    <row r="2959" spans="1:9" x14ac:dyDescent="0.25">
      <c r="A2959" s="13" t="str">
        <f t="shared" si="46"/>
        <v xml:space="preserve">907-634-A  Traffic Signal Equipment Pole, Type II, 21' Shaft, 50' Arm </v>
      </c>
      <c r="B2959" s="13" t="s">
        <v>3385</v>
      </c>
      <c r="C2959" s="13" t="s">
        <v>3484</v>
      </c>
      <c r="D2959" s="13" t="s">
        <v>207</v>
      </c>
      <c r="E2959" s="13" t="s">
        <v>187</v>
      </c>
      <c r="F2959" s="13" t="s">
        <v>188</v>
      </c>
      <c r="G2959" s="13" t="s">
        <v>189</v>
      </c>
      <c r="H2959" s="13" t="s">
        <v>190</v>
      </c>
      <c r="I2959" s="13">
        <v>2958</v>
      </c>
    </row>
    <row r="2960" spans="1:9" x14ac:dyDescent="0.25">
      <c r="A2960" s="13" t="str">
        <f t="shared" si="46"/>
        <v xml:space="preserve">907-634-A  Traffic Signal Equipment Pole, Type II, 21' Shaft, 55' Arm </v>
      </c>
      <c r="B2960" s="13" t="s">
        <v>3385</v>
      </c>
      <c r="C2960" s="13" t="s">
        <v>3485</v>
      </c>
      <c r="D2960" s="13" t="s">
        <v>207</v>
      </c>
      <c r="E2960" s="13" t="s">
        <v>187</v>
      </c>
      <c r="F2960" s="13" t="s">
        <v>188</v>
      </c>
      <c r="G2960" s="13" t="s">
        <v>189</v>
      </c>
      <c r="H2960" s="13" t="s">
        <v>190</v>
      </c>
      <c r="I2960" s="13">
        <v>2959</v>
      </c>
    </row>
    <row r="2961" spans="1:9" x14ac:dyDescent="0.25">
      <c r="A2961" s="13" t="str">
        <f t="shared" si="46"/>
        <v xml:space="preserve">907-634-A  Traffic Signal Equipment Pole, Type II, 22' Shaft, 100' Arm </v>
      </c>
      <c r="B2961" s="13" t="s">
        <v>3385</v>
      </c>
      <c r="C2961" s="13" t="s">
        <v>3486</v>
      </c>
      <c r="D2961" s="13" t="s">
        <v>207</v>
      </c>
      <c r="E2961" s="13" t="s">
        <v>187</v>
      </c>
      <c r="F2961" s="13" t="s">
        <v>188</v>
      </c>
      <c r="G2961" s="13" t="s">
        <v>189</v>
      </c>
      <c r="H2961" s="13" t="s">
        <v>190</v>
      </c>
      <c r="I2961" s="13">
        <v>2960</v>
      </c>
    </row>
    <row r="2962" spans="1:9" x14ac:dyDescent="0.25">
      <c r="A2962" s="13" t="str">
        <f t="shared" si="46"/>
        <v xml:space="preserve">907-634-A  Traffic Signal Equipment Pole, Type II, 22' Shaft, 25' Arm </v>
      </c>
      <c r="B2962" s="13" t="s">
        <v>3385</v>
      </c>
      <c r="C2962" s="13" t="s">
        <v>3487</v>
      </c>
      <c r="D2962" s="13" t="s">
        <v>207</v>
      </c>
      <c r="E2962" s="13" t="s">
        <v>187</v>
      </c>
      <c r="F2962" s="13" t="s">
        <v>188</v>
      </c>
      <c r="G2962" s="13" t="s">
        <v>189</v>
      </c>
      <c r="H2962" s="13" t="s">
        <v>190</v>
      </c>
      <c r="I2962" s="13">
        <v>2961</v>
      </c>
    </row>
    <row r="2963" spans="1:9" x14ac:dyDescent="0.25">
      <c r="A2963" s="13" t="str">
        <f t="shared" si="46"/>
        <v xml:space="preserve">907-634-A  Traffic Signal Equipment Pole, Type II, 22' Shaft, 30' Arm </v>
      </c>
      <c r="B2963" s="13" t="s">
        <v>3385</v>
      </c>
      <c r="C2963" s="13" t="s">
        <v>3488</v>
      </c>
      <c r="D2963" s="13" t="s">
        <v>207</v>
      </c>
      <c r="E2963" s="13" t="s">
        <v>187</v>
      </c>
      <c r="F2963" s="13" t="s">
        <v>188</v>
      </c>
      <c r="G2963" s="13" t="s">
        <v>189</v>
      </c>
      <c r="H2963" s="13" t="s">
        <v>190</v>
      </c>
      <c r="I2963" s="13">
        <v>2962</v>
      </c>
    </row>
    <row r="2964" spans="1:9" x14ac:dyDescent="0.25">
      <c r="A2964" s="13" t="str">
        <f t="shared" si="46"/>
        <v xml:space="preserve">907-634-A  Traffic Signal Equipment Pole, Type II, 22' Shaft, 35' Arm </v>
      </c>
      <c r="B2964" s="13" t="s">
        <v>3385</v>
      </c>
      <c r="C2964" s="13" t="s">
        <v>3489</v>
      </c>
      <c r="D2964" s="13" t="s">
        <v>207</v>
      </c>
      <c r="E2964" s="13" t="s">
        <v>187</v>
      </c>
      <c r="F2964" s="13" t="s">
        <v>188</v>
      </c>
      <c r="G2964" s="13" t="s">
        <v>189</v>
      </c>
      <c r="H2964" s="13" t="s">
        <v>190</v>
      </c>
      <c r="I2964" s="13">
        <v>2963</v>
      </c>
    </row>
    <row r="2965" spans="1:9" x14ac:dyDescent="0.25">
      <c r="A2965" s="13" t="str">
        <f t="shared" si="46"/>
        <v xml:space="preserve">907-634-A  Traffic Signal Equipment Pole, Type II, 22' Shaft, 40' Arm </v>
      </c>
      <c r="B2965" s="13" t="s">
        <v>3385</v>
      </c>
      <c r="C2965" s="13" t="s">
        <v>3490</v>
      </c>
      <c r="D2965" s="13" t="s">
        <v>207</v>
      </c>
      <c r="E2965" s="13" t="s">
        <v>187</v>
      </c>
      <c r="F2965" s="13" t="s">
        <v>188</v>
      </c>
      <c r="G2965" s="13" t="s">
        <v>189</v>
      </c>
      <c r="H2965" s="13" t="s">
        <v>190</v>
      </c>
      <c r="I2965" s="13">
        <v>2964</v>
      </c>
    </row>
    <row r="2966" spans="1:9" x14ac:dyDescent="0.25">
      <c r="A2966" s="13" t="str">
        <f t="shared" si="46"/>
        <v xml:space="preserve">907-634-A  Traffic Signal Equipment Pole, Type II, 22' Shaft, 45' Arm </v>
      </c>
      <c r="B2966" s="13" t="s">
        <v>3385</v>
      </c>
      <c r="C2966" s="13" t="s">
        <v>3491</v>
      </c>
      <c r="D2966" s="13" t="s">
        <v>207</v>
      </c>
      <c r="E2966" s="13" t="s">
        <v>187</v>
      </c>
      <c r="F2966" s="13" t="s">
        <v>188</v>
      </c>
      <c r="G2966" s="13" t="s">
        <v>189</v>
      </c>
      <c r="H2966" s="13" t="s">
        <v>190</v>
      </c>
      <c r="I2966" s="13">
        <v>2965</v>
      </c>
    </row>
    <row r="2967" spans="1:9" x14ac:dyDescent="0.25">
      <c r="A2967" s="13" t="str">
        <f t="shared" si="46"/>
        <v xml:space="preserve">907-634-A  Traffic Signal Equipment Pole, Type II, 22' Shaft, 50' Arm </v>
      </c>
      <c r="B2967" s="13" t="s">
        <v>3385</v>
      </c>
      <c r="C2967" s="13" t="s">
        <v>3492</v>
      </c>
      <c r="D2967" s="13" t="s">
        <v>207</v>
      </c>
      <c r="E2967" s="13" t="s">
        <v>187</v>
      </c>
      <c r="F2967" s="13" t="s">
        <v>188</v>
      </c>
      <c r="G2967" s="13" t="s">
        <v>189</v>
      </c>
      <c r="H2967" s="13" t="s">
        <v>190</v>
      </c>
      <c r="I2967" s="13">
        <v>2966</v>
      </c>
    </row>
    <row r="2968" spans="1:9" x14ac:dyDescent="0.25">
      <c r="A2968" s="13" t="str">
        <f t="shared" si="46"/>
        <v xml:space="preserve">907-634-A  Traffic Signal Equipment Pole, Type II, 22' Shaft, 55' Arm </v>
      </c>
      <c r="B2968" s="13" t="s">
        <v>3385</v>
      </c>
      <c r="C2968" s="13" t="s">
        <v>3493</v>
      </c>
      <c r="D2968" s="13" t="s">
        <v>207</v>
      </c>
      <c r="E2968" s="13" t="s">
        <v>187</v>
      </c>
      <c r="F2968" s="13" t="s">
        <v>188</v>
      </c>
      <c r="G2968" s="13" t="s">
        <v>189</v>
      </c>
      <c r="H2968" s="13" t="s">
        <v>190</v>
      </c>
      <c r="I2968" s="13">
        <v>2967</v>
      </c>
    </row>
    <row r="2969" spans="1:9" x14ac:dyDescent="0.25">
      <c r="A2969" s="13" t="str">
        <f t="shared" si="46"/>
        <v xml:space="preserve">907-634-A  Traffic Signal Equipment Pole, Type II, 22' Shaft, 60' Arm </v>
      </c>
      <c r="B2969" s="13" t="s">
        <v>3385</v>
      </c>
      <c r="C2969" s="13" t="s">
        <v>3494</v>
      </c>
      <c r="D2969" s="13" t="s">
        <v>207</v>
      </c>
      <c r="E2969" s="13" t="s">
        <v>187</v>
      </c>
      <c r="F2969" s="13" t="s">
        <v>188</v>
      </c>
      <c r="G2969" s="13" t="s">
        <v>189</v>
      </c>
      <c r="H2969" s="13" t="s">
        <v>190</v>
      </c>
      <c r="I2969" s="13">
        <v>2968</v>
      </c>
    </row>
    <row r="2970" spans="1:9" x14ac:dyDescent="0.25">
      <c r="A2970" s="13" t="str">
        <f t="shared" si="46"/>
        <v xml:space="preserve">907-634-A  Traffic Signal Equipment Pole, Type II, 22' Shaft, 65' Arm </v>
      </c>
      <c r="B2970" s="13" t="s">
        <v>3385</v>
      </c>
      <c r="C2970" s="13" t="s">
        <v>3495</v>
      </c>
      <c r="D2970" s="13" t="s">
        <v>207</v>
      </c>
      <c r="E2970" s="13" t="s">
        <v>187</v>
      </c>
      <c r="F2970" s="13" t="s">
        <v>188</v>
      </c>
      <c r="G2970" s="13" t="s">
        <v>189</v>
      </c>
      <c r="H2970" s="13" t="s">
        <v>190</v>
      </c>
      <c r="I2970" s="13">
        <v>2969</v>
      </c>
    </row>
    <row r="2971" spans="1:9" x14ac:dyDescent="0.25">
      <c r="A2971" s="13" t="str">
        <f t="shared" si="46"/>
        <v xml:space="preserve">907-634-A  Traffic Signal Equipment Pole, Type II, 22' Shaft, 70' Arm </v>
      </c>
      <c r="B2971" s="13" t="s">
        <v>3385</v>
      </c>
      <c r="C2971" s="13" t="s">
        <v>3496</v>
      </c>
      <c r="D2971" s="13" t="s">
        <v>207</v>
      </c>
      <c r="E2971" s="13" t="s">
        <v>187</v>
      </c>
      <c r="F2971" s="13" t="s">
        <v>188</v>
      </c>
      <c r="G2971" s="13" t="s">
        <v>189</v>
      </c>
      <c r="H2971" s="13" t="s">
        <v>190</v>
      </c>
      <c r="I2971" s="13">
        <v>2970</v>
      </c>
    </row>
    <row r="2972" spans="1:9" x14ac:dyDescent="0.25">
      <c r="A2972" s="13" t="str">
        <f t="shared" si="46"/>
        <v xml:space="preserve">907-634-A  Traffic Signal Equipment Pole, Type II, 22' Shaft, 75' Arm </v>
      </c>
      <c r="B2972" s="13" t="s">
        <v>3385</v>
      </c>
      <c r="C2972" s="13" t="s">
        <v>3497</v>
      </c>
      <c r="D2972" s="13" t="s">
        <v>207</v>
      </c>
      <c r="E2972" s="13" t="s">
        <v>187</v>
      </c>
      <c r="F2972" s="13" t="s">
        <v>188</v>
      </c>
      <c r="G2972" s="13" t="s">
        <v>189</v>
      </c>
      <c r="H2972" s="13" t="s">
        <v>190</v>
      </c>
      <c r="I2972" s="13">
        <v>2971</v>
      </c>
    </row>
    <row r="2973" spans="1:9" x14ac:dyDescent="0.25">
      <c r="A2973" s="13" t="str">
        <f t="shared" si="46"/>
        <v xml:space="preserve">907-634-A  Traffic Signal Equipment Pole, Type II, 22' Shaft, 80' Arm </v>
      </c>
      <c r="B2973" s="13" t="s">
        <v>3385</v>
      </c>
      <c r="C2973" s="13" t="s">
        <v>3498</v>
      </c>
      <c r="D2973" s="13" t="s">
        <v>207</v>
      </c>
      <c r="E2973" s="13" t="s">
        <v>187</v>
      </c>
      <c r="F2973" s="13" t="s">
        <v>188</v>
      </c>
      <c r="G2973" s="13" t="s">
        <v>189</v>
      </c>
      <c r="H2973" s="13" t="s">
        <v>190</v>
      </c>
      <c r="I2973" s="13">
        <v>2972</v>
      </c>
    </row>
    <row r="2974" spans="1:9" x14ac:dyDescent="0.25">
      <c r="A2974" s="13" t="str">
        <f t="shared" si="46"/>
        <v xml:space="preserve">907-634-A  Traffic Signal Equipment Pole, Type II, 22' Shaft, 85' Arm </v>
      </c>
      <c r="B2974" s="13" t="s">
        <v>3385</v>
      </c>
      <c r="C2974" s="13" t="s">
        <v>3499</v>
      </c>
      <c r="D2974" s="13" t="s">
        <v>207</v>
      </c>
      <c r="E2974" s="13" t="s">
        <v>187</v>
      </c>
      <c r="F2974" s="13" t="s">
        <v>188</v>
      </c>
      <c r="G2974" s="13" t="s">
        <v>189</v>
      </c>
      <c r="H2974" s="13" t="s">
        <v>190</v>
      </c>
      <c r="I2974" s="13">
        <v>2973</v>
      </c>
    </row>
    <row r="2975" spans="1:9" x14ac:dyDescent="0.25">
      <c r="A2975" s="13" t="str">
        <f t="shared" si="46"/>
        <v xml:space="preserve">907-634-A  Traffic Signal Equipment Pole, Type II, 22' Shaft, 90' Arm </v>
      </c>
      <c r="B2975" s="13" t="s">
        <v>3385</v>
      </c>
      <c r="C2975" s="13" t="s">
        <v>3500</v>
      </c>
      <c r="D2975" s="13" t="s">
        <v>207</v>
      </c>
      <c r="E2975" s="13" t="s">
        <v>187</v>
      </c>
      <c r="F2975" s="13" t="s">
        <v>188</v>
      </c>
      <c r="G2975" s="13" t="s">
        <v>189</v>
      </c>
      <c r="H2975" s="13" t="s">
        <v>190</v>
      </c>
      <c r="I2975" s="13">
        <v>2974</v>
      </c>
    </row>
    <row r="2976" spans="1:9" x14ac:dyDescent="0.25">
      <c r="A2976" s="13" t="str">
        <f t="shared" si="46"/>
        <v xml:space="preserve">907-634-A  Traffic Signal Equipment Pole, Type II, 22' Shaft, 95' Arm </v>
      </c>
      <c r="B2976" s="13" t="s">
        <v>3385</v>
      </c>
      <c r="C2976" s="13" t="s">
        <v>3501</v>
      </c>
      <c r="D2976" s="13" t="s">
        <v>207</v>
      </c>
      <c r="E2976" s="13" t="s">
        <v>187</v>
      </c>
      <c r="F2976" s="13" t="s">
        <v>188</v>
      </c>
      <c r="G2976" s="13" t="s">
        <v>189</v>
      </c>
      <c r="H2976" s="13" t="s">
        <v>190</v>
      </c>
      <c r="I2976" s="13">
        <v>2975</v>
      </c>
    </row>
    <row r="2977" spans="1:9" x14ac:dyDescent="0.25">
      <c r="A2977" s="13" t="str">
        <f t="shared" si="46"/>
        <v xml:space="preserve">907-634-A  Traffic Signal Equipment Pole, Type II, 30' Shaft, 25' Arm </v>
      </c>
      <c r="B2977" s="13" t="s">
        <v>3385</v>
      </c>
      <c r="C2977" s="13" t="s">
        <v>3502</v>
      </c>
      <c r="D2977" s="13" t="s">
        <v>207</v>
      </c>
      <c r="E2977" s="13" t="s">
        <v>187</v>
      </c>
      <c r="F2977" s="13" t="s">
        <v>188</v>
      </c>
      <c r="G2977" s="13" t="s">
        <v>189</v>
      </c>
      <c r="H2977" s="13" t="s">
        <v>190</v>
      </c>
      <c r="I2977" s="13">
        <v>2976</v>
      </c>
    </row>
    <row r="2978" spans="1:9" x14ac:dyDescent="0.25">
      <c r="A2978" s="13" t="str">
        <f t="shared" si="46"/>
        <v xml:space="preserve">907-634-A  Traffic Signal Equipment Pole, Type II, 30' Shaft, 30' Arm </v>
      </c>
      <c r="B2978" s="13" t="s">
        <v>3385</v>
      </c>
      <c r="C2978" s="13" t="s">
        <v>3503</v>
      </c>
      <c r="D2978" s="13" t="s">
        <v>207</v>
      </c>
      <c r="E2978" s="13" t="s">
        <v>187</v>
      </c>
      <c r="F2978" s="13" t="s">
        <v>188</v>
      </c>
      <c r="G2978" s="13" t="s">
        <v>189</v>
      </c>
      <c r="H2978" s="13" t="s">
        <v>190</v>
      </c>
      <c r="I2978" s="13">
        <v>2977</v>
      </c>
    </row>
    <row r="2979" spans="1:9" x14ac:dyDescent="0.25">
      <c r="A2979" s="13" t="str">
        <f t="shared" si="46"/>
        <v xml:space="preserve">907-634-A  Traffic Signal Equipment Pole, Type II, 30' Shaft, 35' Arm </v>
      </c>
      <c r="B2979" s="13" t="s">
        <v>3385</v>
      </c>
      <c r="C2979" s="13" t="s">
        <v>3504</v>
      </c>
      <c r="D2979" s="13" t="s">
        <v>207</v>
      </c>
      <c r="E2979" s="13" t="s">
        <v>187</v>
      </c>
      <c r="F2979" s="13" t="s">
        <v>188</v>
      </c>
      <c r="G2979" s="13" t="s">
        <v>189</v>
      </c>
      <c r="H2979" s="13" t="s">
        <v>190</v>
      </c>
      <c r="I2979" s="13">
        <v>2978</v>
      </c>
    </row>
    <row r="2980" spans="1:9" x14ac:dyDescent="0.25">
      <c r="A2980" s="13" t="str">
        <f t="shared" si="46"/>
        <v xml:space="preserve">907-634-A  Traffic Signal Equipment Pole, Type II, 30' Shaft, 36' Arm </v>
      </c>
      <c r="B2980" s="13" t="s">
        <v>3385</v>
      </c>
      <c r="C2980" s="13" t="s">
        <v>3505</v>
      </c>
      <c r="D2980" s="13" t="s">
        <v>207</v>
      </c>
      <c r="E2980" s="13" t="s">
        <v>187</v>
      </c>
      <c r="F2980" s="13" t="s">
        <v>188</v>
      </c>
      <c r="G2980" s="13" t="s">
        <v>189</v>
      </c>
      <c r="H2980" s="13" t="s">
        <v>190</v>
      </c>
      <c r="I2980" s="13">
        <v>2979</v>
      </c>
    </row>
    <row r="2981" spans="1:9" x14ac:dyDescent="0.25">
      <c r="A2981" s="13" t="str">
        <f t="shared" si="46"/>
        <v xml:space="preserve">907-634-A  Traffic Signal Equipment Pole, Type II, 30' Shaft, 38' Arm </v>
      </c>
      <c r="B2981" s="13" t="s">
        <v>3385</v>
      </c>
      <c r="C2981" s="13" t="s">
        <v>3506</v>
      </c>
      <c r="D2981" s="13" t="s">
        <v>207</v>
      </c>
      <c r="E2981" s="13" t="s">
        <v>187</v>
      </c>
      <c r="F2981" s="13" t="s">
        <v>188</v>
      </c>
      <c r="G2981" s="13" t="s">
        <v>189</v>
      </c>
      <c r="H2981" s="13" t="s">
        <v>190</v>
      </c>
      <c r="I2981" s="13">
        <v>2980</v>
      </c>
    </row>
    <row r="2982" spans="1:9" x14ac:dyDescent="0.25">
      <c r="A2982" s="13" t="str">
        <f t="shared" si="46"/>
        <v xml:space="preserve">907-634-A  Traffic Signal Equipment Pole, Type II, 30' Shaft, 40' Arm </v>
      </c>
      <c r="B2982" s="13" t="s">
        <v>3385</v>
      </c>
      <c r="C2982" s="13" t="s">
        <v>3507</v>
      </c>
      <c r="D2982" s="13" t="s">
        <v>207</v>
      </c>
      <c r="E2982" s="13" t="s">
        <v>187</v>
      </c>
      <c r="F2982" s="13" t="s">
        <v>188</v>
      </c>
      <c r="G2982" s="13" t="s">
        <v>189</v>
      </c>
      <c r="H2982" s="13" t="s">
        <v>190</v>
      </c>
      <c r="I2982" s="13">
        <v>2981</v>
      </c>
    </row>
    <row r="2983" spans="1:9" x14ac:dyDescent="0.25">
      <c r="A2983" s="13" t="str">
        <f t="shared" si="46"/>
        <v xml:space="preserve">907-634-A  Traffic Signal Equipment Pole, Type II, 30' Shaft, 42' Arm </v>
      </c>
      <c r="B2983" s="13" t="s">
        <v>3385</v>
      </c>
      <c r="C2983" s="13" t="s">
        <v>3508</v>
      </c>
      <c r="D2983" s="13" t="s">
        <v>207</v>
      </c>
      <c r="E2983" s="13" t="s">
        <v>187</v>
      </c>
      <c r="F2983" s="13" t="s">
        <v>188</v>
      </c>
      <c r="G2983" s="13" t="s">
        <v>189</v>
      </c>
      <c r="H2983" s="13" t="s">
        <v>190</v>
      </c>
      <c r="I2983" s="13">
        <v>2982</v>
      </c>
    </row>
    <row r="2984" spans="1:9" x14ac:dyDescent="0.25">
      <c r="A2984" s="13" t="str">
        <f t="shared" si="46"/>
        <v xml:space="preserve">907-634-A  Traffic Signal Equipment Pole, Type II, 30' Shaft, 45' Arm </v>
      </c>
      <c r="B2984" s="13" t="s">
        <v>3385</v>
      </c>
      <c r="C2984" s="13" t="s">
        <v>3509</v>
      </c>
      <c r="D2984" s="13" t="s">
        <v>207</v>
      </c>
      <c r="E2984" s="13" t="s">
        <v>187</v>
      </c>
      <c r="F2984" s="13" t="s">
        <v>188</v>
      </c>
      <c r="G2984" s="13" t="s">
        <v>189</v>
      </c>
      <c r="H2984" s="13" t="s">
        <v>190</v>
      </c>
      <c r="I2984" s="13">
        <v>2983</v>
      </c>
    </row>
    <row r="2985" spans="1:9" x14ac:dyDescent="0.25">
      <c r="A2985" s="13" t="str">
        <f t="shared" si="46"/>
        <v xml:space="preserve">907-634-A  Traffic Signal Equipment Pole, Type II, 30' Shaft, 50' Arm </v>
      </c>
      <c r="B2985" s="13" t="s">
        <v>3385</v>
      </c>
      <c r="C2985" s="13" t="s">
        <v>3510</v>
      </c>
      <c r="D2985" s="13" t="s">
        <v>207</v>
      </c>
      <c r="E2985" s="13" t="s">
        <v>187</v>
      </c>
      <c r="F2985" s="13" t="s">
        <v>188</v>
      </c>
      <c r="G2985" s="13" t="s">
        <v>189</v>
      </c>
      <c r="H2985" s="13" t="s">
        <v>190</v>
      </c>
      <c r="I2985" s="13">
        <v>2984</v>
      </c>
    </row>
    <row r="2986" spans="1:9" x14ac:dyDescent="0.25">
      <c r="A2986" s="13" t="str">
        <f t="shared" si="46"/>
        <v xml:space="preserve">907-634-A  Traffic Signal Equipment Pole, Type II, 30' Shaft, 55' Arm </v>
      </c>
      <c r="B2986" s="13" t="s">
        <v>3385</v>
      </c>
      <c r="C2986" s="13" t="s">
        <v>3511</v>
      </c>
      <c r="D2986" s="13" t="s">
        <v>207</v>
      </c>
      <c r="E2986" s="13" t="s">
        <v>187</v>
      </c>
      <c r="F2986" s="13" t="s">
        <v>188</v>
      </c>
      <c r="G2986" s="13" t="s">
        <v>189</v>
      </c>
      <c r="H2986" s="13" t="s">
        <v>190</v>
      </c>
      <c r="I2986" s="13">
        <v>2985</v>
      </c>
    </row>
    <row r="2987" spans="1:9" x14ac:dyDescent="0.25">
      <c r="A2987" s="13" t="str">
        <f t="shared" si="46"/>
        <v xml:space="preserve">907-634-A  Traffic Signal Equipment Pole, Type II, 30' Shaft, 60' Arm </v>
      </c>
      <c r="B2987" s="13" t="s">
        <v>3385</v>
      </c>
      <c r="C2987" s="13" t="s">
        <v>3512</v>
      </c>
      <c r="D2987" s="13" t="s">
        <v>207</v>
      </c>
      <c r="E2987" s="13" t="s">
        <v>187</v>
      </c>
      <c r="F2987" s="13" t="s">
        <v>188</v>
      </c>
      <c r="G2987" s="13" t="s">
        <v>189</v>
      </c>
      <c r="H2987" s="13" t="s">
        <v>190</v>
      </c>
      <c r="I2987" s="13">
        <v>2986</v>
      </c>
    </row>
    <row r="2988" spans="1:9" x14ac:dyDescent="0.25">
      <c r="A2988" s="13" t="str">
        <f t="shared" si="46"/>
        <v xml:space="preserve">907-634-A  Traffic Signal Equipment Pole, Type II, 30' Shaft, 65' Arm </v>
      </c>
      <c r="B2988" s="13" t="s">
        <v>3385</v>
      </c>
      <c r="C2988" s="13" t="s">
        <v>3513</v>
      </c>
      <c r="D2988" s="13" t="s">
        <v>207</v>
      </c>
      <c r="E2988" s="13" t="s">
        <v>187</v>
      </c>
      <c r="F2988" s="13" t="s">
        <v>188</v>
      </c>
      <c r="G2988" s="13" t="s">
        <v>189</v>
      </c>
      <c r="H2988" s="13" t="s">
        <v>190</v>
      </c>
      <c r="I2988" s="13">
        <v>2987</v>
      </c>
    </row>
    <row r="2989" spans="1:9" x14ac:dyDescent="0.25">
      <c r="A2989" s="13" t="str">
        <f t="shared" si="46"/>
        <v xml:space="preserve">907-634-A  Traffic Signal Equipment Pole, Type II, 30' Shaft, 70' Arm </v>
      </c>
      <c r="B2989" s="13" t="s">
        <v>3385</v>
      </c>
      <c r="C2989" s="13" t="s">
        <v>3514</v>
      </c>
      <c r="D2989" s="13" t="s">
        <v>207</v>
      </c>
      <c r="E2989" s="13" t="s">
        <v>187</v>
      </c>
      <c r="F2989" s="13" t="s">
        <v>188</v>
      </c>
      <c r="G2989" s="13" t="s">
        <v>189</v>
      </c>
      <c r="H2989" s="13" t="s">
        <v>190</v>
      </c>
      <c r="I2989" s="13">
        <v>2988</v>
      </c>
    </row>
    <row r="2990" spans="1:9" x14ac:dyDescent="0.25">
      <c r="A2990" s="13" t="str">
        <f t="shared" si="46"/>
        <v xml:space="preserve">907-634-A  Traffic Signal Equipment Pole, Type II, 30' Shaft, 75' Arm </v>
      </c>
      <c r="B2990" s="13" t="s">
        <v>3385</v>
      </c>
      <c r="C2990" s="13" t="s">
        <v>3515</v>
      </c>
      <c r="D2990" s="13" t="s">
        <v>207</v>
      </c>
      <c r="E2990" s="13" t="s">
        <v>187</v>
      </c>
      <c r="F2990" s="13" t="s">
        <v>188</v>
      </c>
      <c r="G2990" s="13" t="s">
        <v>189</v>
      </c>
      <c r="H2990" s="13" t="s">
        <v>190</v>
      </c>
      <c r="I2990" s="13">
        <v>2989</v>
      </c>
    </row>
    <row r="2991" spans="1:9" x14ac:dyDescent="0.25">
      <c r="A2991" s="13" t="str">
        <f t="shared" si="46"/>
        <v xml:space="preserve">907-634-A  Traffic Signal Equipment Pole, Type II, 30' Shaft, 80' Arm </v>
      </c>
      <c r="B2991" s="13" t="s">
        <v>3385</v>
      </c>
      <c r="C2991" s="13" t="s">
        <v>3516</v>
      </c>
      <c r="D2991" s="13" t="s">
        <v>207</v>
      </c>
      <c r="E2991" s="13" t="s">
        <v>187</v>
      </c>
      <c r="F2991" s="13" t="s">
        <v>188</v>
      </c>
      <c r="G2991" s="13" t="s">
        <v>189</v>
      </c>
      <c r="H2991" s="13" t="s">
        <v>190</v>
      </c>
      <c r="I2991" s="13">
        <v>2990</v>
      </c>
    </row>
    <row r="2992" spans="1:9" x14ac:dyDescent="0.25">
      <c r="A2992" s="13" t="str">
        <f t="shared" si="46"/>
        <v xml:space="preserve">907-634-A  Traffic Signal Equipment Pole, Type II, 30' Shaft, 85' Arm </v>
      </c>
      <c r="B2992" s="13" t="s">
        <v>3385</v>
      </c>
      <c r="C2992" s="13" t="s">
        <v>3517</v>
      </c>
      <c r="D2992" s="13" t="s">
        <v>207</v>
      </c>
      <c r="E2992" s="13" t="s">
        <v>187</v>
      </c>
      <c r="F2992" s="13" t="s">
        <v>188</v>
      </c>
      <c r="G2992" s="13" t="s">
        <v>189</v>
      </c>
      <c r="H2992" s="13" t="s">
        <v>190</v>
      </c>
      <c r="I2992" s="13">
        <v>2991</v>
      </c>
    </row>
    <row r="2993" spans="1:9" x14ac:dyDescent="0.25">
      <c r="A2993" s="13" t="str">
        <f t="shared" si="46"/>
        <v xml:space="preserve">907-634-A  Traffic Signal Equipment Pole, Type II, 30' Shaft, 90' Arm </v>
      </c>
      <c r="B2993" s="13" t="s">
        <v>3385</v>
      </c>
      <c r="C2993" s="13" t="s">
        <v>3518</v>
      </c>
      <c r="D2993" s="13" t="s">
        <v>207</v>
      </c>
      <c r="E2993" s="13" t="s">
        <v>187</v>
      </c>
      <c r="F2993" s="13" t="s">
        <v>188</v>
      </c>
      <c r="G2993" s="13" t="s">
        <v>189</v>
      </c>
      <c r="H2993" s="13" t="s">
        <v>190</v>
      </c>
      <c r="I2993" s="13">
        <v>2992</v>
      </c>
    </row>
    <row r="2994" spans="1:9" x14ac:dyDescent="0.25">
      <c r="A2994" s="13" t="str">
        <f t="shared" si="46"/>
        <v xml:space="preserve">907-634-A  Traffic Signal Equipment Pole, Type II, 30' Shaft, 95' Arm </v>
      </c>
      <c r="B2994" s="13" t="s">
        <v>3385</v>
      </c>
      <c r="C2994" s="13" t="s">
        <v>3519</v>
      </c>
      <c r="D2994" s="13" t="s">
        <v>207</v>
      </c>
      <c r="E2994" s="13" t="s">
        <v>187</v>
      </c>
      <c r="F2994" s="13" t="s">
        <v>188</v>
      </c>
      <c r="G2994" s="13" t="s">
        <v>189</v>
      </c>
      <c r="H2994" s="13" t="s">
        <v>190</v>
      </c>
      <c r="I2994" s="13">
        <v>2993</v>
      </c>
    </row>
    <row r="2995" spans="1:9" x14ac:dyDescent="0.25">
      <c r="A2995" s="13" t="str">
        <f t="shared" si="46"/>
        <v xml:space="preserve">907-634-A  Traffic Signal Equipment Pole, Type II, 40' Shaft, 100' Arm </v>
      </c>
      <c r="B2995" s="13" t="s">
        <v>3385</v>
      </c>
      <c r="C2995" s="13" t="s">
        <v>3520</v>
      </c>
      <c r="D2995" s="13" t="s">
        <v>207</v>
      </c>
      <c r="E2995" s="13" t="s">
        <v>187</v>
      </c>
      <c r="F2995" s="13" t="s">
        <v>188</v>
      </c>
      <c r="G2995" s="13" t="s">
        <v>189</v>
      </c>
      <c r="H2995" s="13" t="s">
        <v>190</v>
      </c>
      <c r="I2995" s="13">
        <v>2994</v>
      </c>
    </row>
    <row r="2996" spans="1:9" x14ac:dyDescent="0.25">
      <c r="A2996" s="13" t="str">
        <f t="shared" si="46"/>
        <v xml:space="preserve">907-634-A  Traffic Signal Equipment Pole, Type II, 40' Shaft, 25' Arm </v>
      </c>
      <c r="B2996" s="13" t="s">
        <v>3385</v>
      </c>
      <c r="C2996" s="13" t="s">
        <v>3521</v>
      </c>
      <c r="D2996" s="13" t="s">
        <v>207</v>
      </c>
      <c r="E2996" s="13" t="s">
        <v>187</v>
      </c>
      <c r="F2996" s="13" t="s">
        <v>188</v>
      </c>
      <c r="G2996" s="13" t="s">
        <v>189</v>
      </c>
      <c r="H2996" s="13" t="s">
        <v>190</v>
      </c>
      <c r="I2996" s="13">
        <v>2995</v>
      </c>
    </row>
    <row r="2997" spans="1:9" x14ac:dyDescent="0.25">
      <c r="A2997" s="13" t="str">
        <f t="shared" si="46"/>
        <v xml:space="preserve">907-634-A  Traffic Signal Equipment Pole, Type II, 40' Shaft, 30' Arm </v>
      </c>
      <c r="B2997" s="13" t="s">
        <v>3385</v>
      </c>
      <c r="C2997" s="13" t="s">
        <v>3522</v>
      </c>
      <c r="D2997" s="13" t="s">
        <v>207</v>
      </c>
      <c r="E2997" s="13" t="s">
        <v>187</v>
      </c>
      <c r="F2997" s="13" t="s">
        <v>188</v>
      </c>
      <c r="G2997" s="13" t="s">
        <v>189</v>
      </c>
      <c r="H2997" s="13" t="s">
        <v>190</v>
      </c>
      <c r="I2997" s="13">
        <v>2996</v>
      </c>
    </row>
    <row r="2998" spans="1:9" x14ac:dyDescent="0.25">
      <c r="A2998" s="13" t="str">
        <f t="shared" si="46"/>
        <v xml:space="preserve">907-634-A  Traffic Signal Equipment Pole, Type II, 40' Shaft, 35' Arm </v>
      </c>
      <c r="B2998" s="13" t="s">
        <v>3385</v>
      </c>
      <c r="C2998" s="13" t="s">
        <v>3523</v>
      </c>
      <c r="D2998" s="13" t="s">
        <v>207</v>
      </c>
      <c r="E2998" s="13" t="s">
        <v>187</v>
      </c>
      <c r="F2998" s="13" t="s">
        <v>188</v>
      </c>
      <c r="G2998" s="13" t="s">
        <v>189</v>
      </c>
      <c r="H2998" s="13" t="s">
        <v>190</v>
      </c>
      <c r="I2998" s="13">
        <v>2997</v>
      </c>
    </row>
    <row r="2999" spans="1:9" x14ac:dyDescent="0.25">
      <c r="A2999" s="13" t="str">
        <f t="shared" si="46"/>
        <v xml:space="preserve">907-634-A  Traffic Signal Equipment Pole, Type II, 40' Shaft, 40' Arm </v>
      </c>
      <c r="B2999" s="13" t="s">
        <v>3385</v>
      </c>
      <c r="C2999" s="13" t="s">
        <v>3524</v>
      </c>
      <c r="D2999" s="13" t="s">
        <v>207</v>
      </c>
      <c r="E2999" s="13" t="s">
        <v>187</v>
      </c>
      <c r="F2999" s="13" t="s">
        <v>188</v>
      </c>
      <c r="G2999" s="13" t="s">
        <v>189</v>
      </c>
      <c r="H2999" s="13" t="s">
        <v>190</v>
      </c>
      <c r="I2999" s="13">
        <v>2998</v>
      </c>
    </row>
    <row r="3000" spans="1:9" x14ac:dyDescent="0.25">
      <c r="A3000" s="13" t="str">
        <f t="shared" si="46"/>
        <v xml:space="preserve">907-634-A  Traffic Signal Equipment Pole, Type II, 40' Shaft, 45' Arm </v>
      </c>
      <c r="B3000" s="13" t="s">
        <v>3385</v>
      </c>
      <c r="C3000" s="13" t="s">
        <v>3525</v>
      </c>
      <c r="D3000" s="13" t="s">
        <v>207</v>
      </c>
      <c r="E3000" s="13" t="s">
        <v>187</v>
      </c>
      <c r="F3000" s="13" t="s">
        <v>188</v>
      </c>
      <c r="G3000" s="13" t="s">
        <v>189</v>
      </c>
      <c r="H3000" s="13" t="s">
        <v>190</v>
      </c>
      <c r="I3000" s="13">
        <v>2999</v>
      </c>
    </row>
    <row r="3001" spans="1:9" x14ac:dyDescent="0.25">
      <c r="A3001" s="13" t="str">
        <f t="shared" si="46"/>
        <v xml:space="preserve">907-634-A  Traffic Signal Equipment Pole, Type II, 40' Shaft, 50' Arm </v>
      </c>
      <c r="B3001" s="13" t="s">
        <v>3385</v>
      </c>
      <c r="C3001" s="13" t="s">
        <v>3526</v>
      </c>
      <c r="D3001" s="13" t="s">
        <v>207</v>
      </c>
      <c r="E3001" s="13" t="s">
        <v>187</v>
      </c>
      <c r="F3001" s="13" t="s">
        <v>188</v>
      </c>
      <c r="G3001" s="13" t="s">
        <v>189</v>
      </c>
      <c r="H3001" s="13" t="s">
        <v>190</v>
      </c>
      <c r="I3001" s="13">
        <v>3000</v>
      </c>
    </row>
    <row r="3002" spans="1:9" x14ac:dyDescent="0.25">
      <c r="A3002" s="13" t="str">
        <f t="shared" si="46"/>
        <v xml:space="preserve">907-634-A  Traffic Signal Equipment Pole, Type II, 40' Shaft, 55' Arm </v>
      </c>
      <c r="B3002" s="13" t="s">
        <v>3385</v>
      </c>
      <c r="C3002" s="13" t="s">
        <v>3527</v>
      </c>
      <c r="D3002" s="13" t="s">
        <v>207</v>
      </c>
      <c r="E3002" s="13" t="s">
        <v>187</v>
      </c>
      <c r="F3002" s="13" t="s">
        <v>188</v>
      </c>
      <c r="G3002" s="13" t="s">
        <v>189</v>
      </c>
      <c r="H3002" s="13" t="s">
        <v>190</v>
      </c>
      <c r="I3002" s="13">
        <v>3001</v>
      </c>
    </row>
    <row r="3003" spans="1:9" x14ac:dyDescent="0.25">
      <c r="A3003" s="13" t="str">
        <f t="shared" si="46"/>
        <v xml:space="preserve">907-634-A  Traffic Signal Equipment Pole, Type II, 40' Shaft, 60' Arm </v>
      </c>
      <c r="B3003" s="13" t="s">
        <v>3385</v>
      </c>
      <c r="C3003" s="13" t="s">
        <v>3528</v>
      </c>
      <c r="D3003" s="13" t="s">
        <v>207</v>
      </c>
      <c r="E3003" s="13" t="s">
        <v>187</v>
      </c>
      <c r="F3003" s="13" t="s">
        <v>188</v>
      </c>
      <c r="G3003" s="13" t="s">
        <v>189</v>
      </c>
      <c r="H3003" s="13" t="s">
        <v>190</v>
      </c>
      <c r="I3003" s="13">
        <v>3002</v>
      </c>
    </row>
    <row r="3004" spans="1:9" x14ac:dyDescent="0.25">
      <c r="A3004" s="13" t="str">
        <f t="shared" si="46"/>
        <v xml:space="preserve">907-634-A  Traffic Signal Equipment Pole, Type II, 40' Shaft, 65' Arm </v>
      </c>
      <c r="B3004" s="13" t="s">
        <v>3385</v>
      </c>
      <c r="C3004" s="13" t="s">
        <v>3529</v>
      </c>
      <c r="D3004" s="13" t="s">
        <v>207</v>
      </c>
      <c r="E3004" s="13" t="s">
        <v>187</v>
      </c>
      <c r="F3004" s="13" t="s">
        <v>188</v>
      </c>
      <c r="G3004" s="13" t="s">
        <v>189</v>
      </c>
      <c r="H3004" s="13" t="s">
        <v>190</v>
      </c>
      <c r="I3004" s="13">
        <v>3003</v>
      </c>
    </row>
    <row r="3005" spans="1:9" x14ac:dyDescent="0.25">
      <c r="A3005" s="13" t="str">
        <f t="shared" si="46"/>
        <v xml:space="preserve">907-634-A  Traffic Signal Equipment Pole, Type II, 40' Shaft, 70' Arm </v>
      </c>
      <c r="B3005" s="13" t="s">
        <v>3385</v>
      </c>
      <c r="C3005" s="13" t="s">
        <v>3530</v>
      </c>
      <c r="D3005" s="13" t="s">
        <v>207</v>
      </c>
      <c r="E3005" s="13" t="s">
        <v>187</v>
      </c>
      <c r="F3005" s="13" t="s">
        <v>188</v>
      </c>
      <c r="G3005" s="13" t="s">
        <v>189</v>
      </c>
      <c r="H3005" s="13" t="s">
        <v>190</v>
      </c>
      <c r="I3005" s="13">
        <v>3004</v>
      </c>
    </row>
    <row r="3006" spans="1:9" x14ac:dyDescent="0.25">
      <c r="A3006" s="13" t="str">
        <f t="shared" si="46"/>
        <v xml:space="preserve">907-634-A  Traffic Signal Equipment Pole, Type II, 40' Shaft, 75' Arm </v>
      </c>
      <c r="B3006" s="13" t="s">
        <v>3385</v>
      </c>
      <c r="C3006" s="13" t="s">
        <v>3531</v>
      </c>
      <c r="D3006" s="13" t="s">
        <v>207</v>
      </c>
      <c r="E3006" s="13" t="s">
        <v>187</v>
      </c>
      <c r="F3006" s="13" t="s">
        <v>188</v>
      </c>
      <c r="G3006" s="13" t="s">
        <v>189</v>
      </c>
      <c r="H3006" s="13" t="s">
        <v>190</v>
      </c>
      <c r="I3006" s="13">
        <v>3005</v>
      </c>
    </row>
    <row r="3007" spans="1:9" x14ac:dyDescent="0.25">
      <c r="A3007" s="13" t="str">
        <f t="shared" si="46"/>
        <v xml:space="preserve">907-634-A  Traffic Signal Equipment Pole, Type II, 40' Shaft, 80' Arm </v>
      </c>
      <c r="B3007" s="13" t="s">
        <v>3385</v>
      </c>
      <c r="C3007" s="13" t="s">
        <v>3532</v>
      </c>
      <c r="D3007" s="13" t="s">
        <v>207</v>
      </c>
      <c r="E3007" s="13" t="s">
        <v>187</v>
      </c>
      <c r="F3007" s="13" t="s">
        <v>188</v>
      </c>
      <c r="G3007" s="13" t="s">
        <v>189</v>
      </c>
      <c r="H3007" s="13" t="s">
        <v>190</v>
      </c>
      <c r="I3007" s="13">
        <v>3006</v>
      </c>
    </row>
    <row r="3008" spans="1:9" x14ac:dyDescent="0.25">
      <c r="A3008" s="13" t="str">
        <f t="shared" si="46"/>
        <v xml:space="preserve">907-634-A  Traffic Signal Equipment Pole, Type II, 40' Shaft, 85' Arm </v>
      </c>
      <c r="B3008" s="13" t="s">
        <v>3385</v>
      </c>
      <c r="C3008" s="13" t="s">
        <v>3533</v>
      </c>
      <c r="D3008" s="13" t="s">
        <v>207</v>
      </c>
      <c r="E3008" s="13" t="s">
        <v>187</v>
      </c>
      <c r="F3008" s="13" t="s">
        <v>188</v>
      </c>
      <c r="G3008" s="13" t="s">
        <v>189</v>
      </c>
      <c r="H3008" s="13" t="s">
        <v>190</v>
      </c>
      <c r="I3008" s="13">
        <v>3007</v>
      </c>
    </row>
    <row r="3009" spans="1:9" x14ac:dyDescent="0.25">
      <c r="A3009" s="13" t="str">
        <f t="shared" si="46"/>
        <v xml:space="preserve">907-634-A  Traffic Signal Equipment Pole, Type II, 40' Shaft, 90' Arm </v>
      </c>
      <c r="B3009" s="13" t="s">
        <v>3385</v>
      </c>
      <c r="C3009" s="13" t="s">
        <v>3534</v>
      </c>
      <c r="D3009" s="13" t="s">
        <v>207</v>
      </c>
      <c r="E3009" s="13" t="s">
        <v>187</v>
      </c>
      <c r="F3009" s="13" t="s">
        <v>188</v>
      </c>
      <c r="G3009" s="13" t="s">
        <v>189</v>
      </c>
      <c r="H3009" s="13" t="s">
        <v>190</v>
      </c>
      <c r="I3009" s="13">
        <v>3008</v>
      </c>
    </row>
    <row r="3010" spans="1:9" x14ac:dyDescent="0.25">
      <c r="A3010" s="13" t="str">
        <f t="shared" si="46"/>
        <v xml:space="preserve">907-634-A  Traffic Signal Equipment Pole, Type II, 40' Shaft, 95' Arm </v>
      </c>
      <c r="B3010" s="13" t="s">
        <v>3385</v>
      </c>
      <c r="C3010" s="13" t="s">
        <v>3535</v>
      </c>
      <c r="D3010" s="13" t="s">
        <v>207</v>
      </c>
      <c r="E3010" s="13" t="s">
        <v>187</v>
      </c>
      <c r="F3010" s="13" t="s">
        <v>188</v>
      </c>
      <c r="G3010" s="13" t="s">
        <v>189</v>
      </c>
      <c r="H3010" s="13" t="s">
        <v>190</v>
      </c>
      <c r="I3010" s="13">
        <v>3009</v>
      </c>
    </row>
    <row r="3011" spans="1:9" x14ac:dyDescent="0.25">
      <c r="A3011" s="13" t="str">
        <f t="shared" si="46"/>
        <v xml:space="preserve">907-634-A  Traffic Signal Equipment Pole, Type III(L), 17' Shaft, 25' &amp; 30' Arm </v>
      </c>
      <c r="B3011" s="13" t="s">
        <v>3385</v>
      </c>
      <c r="C3011" s="13" t="s">
        <v>3536</v>
      </c>
      <c r="D3011" s="13" t="s">
        <v>207</v>
      </c>
      <c r="E3011" s="13" t="s">
        <v>187</v>
      </c>
      <c r="F3011" s="13" t="s">
        <v>188</v>
      </c>
      <c r="G3011" s="13" t="s">
        <v>189</v>
      </c>
      <c r="H3011" s="13" t="s">
        <v>190</v>
      </c>
      <c r="I3011" s="13">
        <v>3010</v>
      </c>
    </row>
    <row r="3012" spans="1:9" x14ac:dyDescent="0.25">
      <c r="A3012" s="13" t="str">
        <f t="shared" ref="A3012:A3075" si="47">_xlfn.CONCAT(B3012," ", C3012)</f>
        <v xml:space="preserve">907-634-A  Traffic Signal Equipment Pole, Type III(L), 17' Shaft, 25' &amp; 35' Arm </v>
      </c>
      <c r="B3012" s="13" t="s">
        <v>3385</v>
      </c>
      <c r="C3012" s="13" t="s">
        <v>3537</v>
      </c>
      <c r="D3012" s="13" t="s">
        <v>207</v>
      </c>
      <c r="E3012" s="13" t="s">
        <v>187</v>
      </c>
      <c r="F3012" s="13" t="s">
        <v>188</v>
      </c>
      <c r="G3012" s="13" t="s">
        <v>189</v>
      </c>
      <c r="H3012" s="13" t="s">
        <v>190</v>
      </c>
      <c r="I3012" s="13">
        <v>3011</v>
      </c>
    </row>
    <row r="3013" spans="1:9" x14ac:dyDescent="0.25">
      <c r="A3013" s="13" t="str">
        <f t="shared" si="47"/>
        <v xml:space="preserve">907-634-A  Traffic Signal Equipment Pole, Type III(L), 17' Shaft, 25' &amp; 40' Arm </v>
      </c>
      <c r="B3013" s="13" t="s">
        <v>3385</v>
      </c>
      <c r="C3013" s="13" t="s">
        <v>3538</v>
      </c>
      <c r="D3013" s="13" t="s">
        <v>207</v>
      </c>
      <c r="E3013" s="13" t="s">
        <v>187</v>
      </c>
      <c r="F3013" s="13" t="s">
        <v>188</v>
      </c>
      <c r="G3013" s="13" t="s">
        <v>189</v>
      </c>
      <c r="H3013" s="13" t="s">
        <v>190</v>
      </c>
      <c r="I3013" s="13">
        <v>3012</v>
      </c>
    </row>
    <row r="3014" spans="1:9" x14ac:dyDescent="0.25">
      <c r="A3014" s="13" t="str">
        <f t="shared" si="47"/>
        <v xml:space="preserve">907-634-A  Traffic Signal Equipment Pole, Type III(L), 17' Shaft, 25' &amp; 45' Arm </v>
      </c>
      <c r="B3014" s="13" t="s">
        <v>3385</v>
      </c>
      <c r="C3014" s="13" t="s">
        <v>3539</v>
      </c>
      <c r="D3014" s="13" t="s">
        <v>207</v>
      </c>
      <c r="E3014" s="13" t="s">
        <v>187</v>
      </c>
      <c r="F3014" s="13" t="s">
        <v>188</v>
      </c>
      <c r="G3014" s="13" t="s">
        <v>189</v>
      </c>
      <c r="H3014" s="13" t="s">
        <v>190</v>
      </c>
      <c r="I3014" s="13">
        <v>3013</v>
      </c>
    </row>
    <row r="3015" spans="1:9" x14ac:dyDescent="0.25">
      <c r="A3015" s="13" t="str">
        <f t="shared" si="47"/>
        <v xml:space="preserve">907-634-A  Traffic Signal Equipment Pole, Type III(L), 17' Shaft, 25' &amp; 50' Arm </v>
      </c>
      <c r="B3015" s="13" t="s">
        <v>3385</v>
      </c>
      <c r="C3015" s="13" t="s">
        <v>3540</v>
      </c>
      <c r="D3015" s="13" t="s">
        <v>207</v>
      </c>
      <c r="E3015" s="13" t="s">
        <v>187</v>
      </c>
      <c r="F3015" s="13" t="s">
        <v>188</v>
      </c>
      <c r="G3015" s="13" t="s">
        <v>189</v>
      </c>
      <c r="H3015" s="13" t="s">
        <v>190</v>
      </c>
      <c r="I3015" s="13">
        <v>3014</v>
      </c>
    </row>
    <row r="3016" spans="1:9" x14ac:dyDescent="0.25">
      <c r="A3016" s="13" t="str">
        <f t="shared" si="47"/>
        <v xml:space="preserve">907-634-A  Traffic Signal Equipment Pole, Type III(L), 17' Shaft, 25' &amp; 55' Arm </v>
      </c>
      <c r="B3016" s="13" t="s">
        <v>3385</v>
      </c>
      <c r="C3016" s="13" t="s">
        <v>3541</v>
      </c>
      <c r="D3016" s="13" t="s">
        <v>207</v>
      </c>
      <c r="E3016" s="13" t="s">
        <v>187</v>
      </c>
      <c r="F3016" s="13" t="s">
        <v>188</v>
      </c>
      <c r="G3016" s="13" t="s">
        <v>189</v>
      </c>
      <c r="H3016" s="13" t="s">
        <v>190</v>
      </c>
      <c r="I3016" s="13">
        <v>3015</v>
      </c>
    </row>
    <row r="3017" spans="1:9" x14ac:dyDescent="0.25">
      <c r="A3017" s="13" t="str">
        <f t="shared" si="47"/>
        <v xml:space="preserve">907-634-A  Traffic Signal Equipment Pole, Type III(L), 17' Shaft, 25' &amp; 60' Arm </v>
      </c>
      <c r="B3017" s="13" t="s">
        <v>3385</v>
      </c>
      <c r="C3017" s="13" t="s">
        <v>3542</v>
      </c>
      <c r="D3017" s="13" t="s">
        <v>207</v>
      </c>
      <c r="E3017" s="13" t="s">
        <v>187</v>
      </c>
      <c r="F3017" s="13" t="s">
        <v>188</v>
      </c>
      <c r="G3017" s="13" t="s">
        <v>189</v>
      </c>
      <c r="H3017" s="13" t="s">
        <v>190</v>
      </c>
      <c r="I3017" s="13">
        <v>3016</v>
      </c>
    </row>
    <row r="3018" spans="1:9" x14ac:dyDescent="0.25">
      <c r="A3018" s="13" t="str">
        <f t="shared" si="47"/>
        <v xml:space="preserve">907-634-A  Traffic Signal Equipment Pole, Type III(L), 17' Shaft, 30' &amp; 30' Arm </v>
      </c>
      <c r="B3018" s="13" t="s">
        <v>3385</v>
      </c>
      <c r="C3018" s="13" t="s">
        <v>3543</v>
      </c>
      <c r="D3018" s="13" t="s">
        <v>207</v>
      </c>
      <c r="E3018" s="13" t="s">
        <v>187</v>
      </c>
      <c r="F3018" s="13" t="s">
        <v>188</v>
      </c>
      <c r="G3018" s="13" t="s">
        <v>189</v>
      </c>
      <c r="H3018" s="13" t="s">
        <v>190</v>
      </c>
      <c r="I3018" s="13">
        <v>3017</v>
      </c>
    </row>
    <row r="3019" spans="1:9" x14ac:dyDescent="0.25">
      <c r="A3019" s="13" t="str">
        <f t="shared" si="47"/>
        <v xml:space="preserve">907-634-A  Traffic Signal Equipment Pole, Type III(L), 17' Shaft, 30' &amp; 35' Arm </v>
      </c>
      <c r="B3019" s="13" t="s">
        <v>3385</v>
      </c>
      <c r="C3019" s="13" t="s">
        <v>3544</v>
      </c>
      <c r="D3019" s="13" t="s">
        <v>207</v>
      </c>
      <c r="E3019" s="13" t="s">
        <v>187</v>
      </c>
      <c r="F3019" s="13" t="s">
        <v>188</v>
      </c>
      <c r="G3019" s="13" t="s">
        <v>189</v>
      </c>
      <c r="H3019" s="13" t="s">
        <v>190</v>
      </c>
      <c r="I3019" s="13">
        <v>3018</v>
      </c>
    </row>
    <row r="3020" spans="1:9" x14ac:dyDescent="0.25">
      <c r="A3020" s="13" t="str">
        <f t="shared" si="47"/>
        <v xml:space="preserve">907-634-A  Traffic Signal Equipment Pole, Type III(L), 17' Shaft, 30' &amp; 40' Arm </v>
      </c>
      <c r="B3020" s="13" t="s">
        <v>3385</v>
      </c>
      <c r="C3020" s="13" t="s">
        <v>3545</v>
      </c>
      <c r="D3020" s="13" t="s">
        <v>207</v>
      </c>
      <c r="E3020" s="13" t="s">
        <v>187</v>
      </c>
      <c r="F3020" s="13" t="s">
        <v>188</v>
      </c>
      <c r="G3020" s="13" t="s">
        <v>189</v>
      </c>
      <c r="H3020" s="13" t="s">
        <v>190</v>
      </c>
      <c r="I3020" s="13">
        <v>3019</v>
      </c>
    </row>
    <row r="3021" spans="1:9" x14ac:dyDescent="0.25">
      <c r="A3021" s="13" t="str">
        <f t="shared" si="47"/>
        <v xml:space="preserve">907-634-A  Traffic Signal Equipment Pole, Type III(L), 17' Shaft, 30' &amp; 45' Arm </v>
      </c>
      <c r="B3021" s="13" t="s">
        <v>3385</v>
      </c>
      <c r="C3021" s="13" t="s">
        <v>3546</v>
      </c>
      <c r="D3021" s="13" t="s">
        <v>207</v>
      </c>
      <c r="E3021" s="13" t="s">
        <v>187</v>
      </c>
      <c r="F3021" s="13" t="s">
        <v>188</v>
      </c>
      <c r="G3021" s="13" t="s">
        <v>189</v>
      </c>
      <c r="H3021" s="13" t="s">
        <v>190</v>
      </c>
      <c r="I3021" s="13">
        <v>3020</v>
      </c>
    </row>
    <row r="3022" spans="1:9" x14ac:dyDescent="0.25">
      <c r="A3022" s="13" t="str">
        <f t="shared" si="47"/>
        <v xml:space="preserve">907-634-A  Traffic Signal Equipment Pole, Type III(L), 17' Shaft, 30' &amp; 50' Arm </v>
      </c>
      <c r="B3022" s="13" t="s">
        <v>3385</v>
      </c>
      <c r="C3022" s="13" t="s">
        <v>3547</v>
      </c>
      <c r="D3022" s="13" t="s">
        <v>207</v>
      </c>
      <c r="E3022" s="13" t="s">
        <v>187</v>
      </c>
      <c r="F3022" s="13" t="s">
        <v>188</v>
      </c>
      <c r="G3022" s="13" t="s">
        <v>189</v>
      </c>
      <c r="H3022" s="13" t="s">
        <v>190</v>
      </c>
      <c r="I3022" s="13">
        <v>3021</v>
      </c>
    </row>
    <row r="3023" spans="1:9" x14ac:dyDescent="0.25">
      <c r="A3023" s="13" t="str">
        <f t="shared" si="47"/>
        <v xml:space="preserve">907-634-A  Traffic Signal Equipment Pole, Type III(L), 17' Shaft, 30' &amp; 55' Arm </v>
      </c>
      <c r="B3023" s="13" t="s">
        <v>3385</v>
      </c>
      <c r="C3023" s="13" t="s">
        <v>3548</v>
      </c>
      <c r="D3023" s="13" t="s">
        <v>207</v>
      </c>
      <c r="E3023" s="13" t="s">
        <v>187</v>
      </c>
      <c r="F3023" s="13" t="s">
        <v>188</v>
      </c>
      <c r="G3023" s="13" t="s">
        <v>189</v>
      </c>
      <c r="H3023" s="13" t="s">
        <v>190</v>
      </c>
      <c r="I3023" s="13">
        <v>3022</v>
      </c>
    </row>
    <row r="3024" spans="1:9" x14ac:dyDescent="0.25">
      <c r="A3024" s="13" t="str">
        <f t="shared" si="47"/>
        <v xml:space="preserve">907-634-A  Traffic Signal Equipment Pole, Type III(L), 17' Shaft, 30' &amp; 60' Arm </v>
      </c>
      <c r="B3024" s="13" t="s">
        <v>3385</v>
      </c>
      <c r="C3024" s="13" t="s">
        <v>3549</v>
      </c>
      <c r="D3024" s="13" t="s">
        <v>207</v>
      </c>
      <c r="E3024" s="13" t="s">
        <v>187</v>
      </c>
      <c r="F3024" s="13" t="s">
        <v>188</v>
      </c>
      <c r="G3024" s="13" t="s">
        <v>189</v>
      </c>
      <c r="H3024" s="13" t="s">
        <v>190</v>
      </c>
      <c r="I3024" s="13">
        <v>3023</v>
      </c>
    </row>
    <row r="3025" spans="1:9" x14ac:dyDescent="0.25">
      <c r="A3025" s="13" t="str">
        <f t="shared" si="47"/>
        <v xml:space="preserve">907-634-A  Traffic Signal Equipment Pole, Type III(L), 17' Shaft, 30' &amp; 65' Arm </v>
      </c>
      <c r="B3025" s="13" t="s">
        <v>3385</v>
      </c>
      <c r="C3025" s="13" t="s">
        <v>3550</v>
      </c>
      <c r="D3025" s="13" t="s">
        <v>207</v>
      </c>
      <c r="E3025" s="13" t="s">
        <v>187</v>
      </c>
      <c r="F3025" s="13" t="s">
        <v>188</v>
      </c>
      <c r="G3025" s="13" t="s">
        <v>189</v>
      </c>
      <c r="H3025" s="13" t="s">
        <v>190</v>
      </c>
      <c r="I3025" s="13">
        <v>3024</v>
      </c>
    </row>
    <row r="3026" spans="1:9" x14ac:dyDescent="0.25">
      <c r="A3026" s="13" t="str">
        <f t="shared" si="47"/>
        <v xml:space="preserve">907-634-A  Traffic Signal Equipment Pole, Type III(L), 17' Shaft, 30' &amp; 70' Arm </v>
      </c>
      <c r="B3026" s="13" t="s">
        <v>3385</v>
      </c>
      <c r="C3026" s="13" t="s">
        <v>3551</v>
      </c>
      <c r="D3026" s="13" t="s">
        <v>207</v>
      </c>
      <c r="E3026" s="13" t="s">
        <v>187</v>
      </c>
      <c r="F3026" s="13" t="s">
        <v>188</v>
      </c>
      <c r="G3026" s="13" t="s">
        <v>189</v>
      </c>
      <c r="H3026" s="13" t="s">
        <v>190</v>
      </c>
      <c r="I3026" s="13">
        <v>3025</v>
      </c>
    </row>
    <row r="3027" spans="1:9" x14ac:dyDescent="0.25">
      <c r="A3027" s="13" t="str">
        <f t="shared" si="47"/>
        <v xml:space="preserve">907-634-A  Traffic Signal Equipment Pole, Type III(L), 17' Shaft, 30' &amp; 75' Arm </v>
      </c>
      <c r="B3027" s="13" t="s">
        <v>3385</v>
      </c>
      <c r="C3027" s="13" t="s">
        <v>3552</v>
      </c>
      <c r="D3027" s="13" t="s">
        <v>207</v>
      </c>
      <c r="E3027" s="13" t="s">
        <v>187</v>
      </c>
      <c r="F3027" s="13" t="s">
        <v>188</v>
      </c>
      <c r="G3027" s="13" t="s">
        <v>189</v>
      </c>
      <c r="H3027" s="13" t="s">
        <v>190</v>
      </c>
      <c r="I3027" s="13">
        <v>3026</v>
      </c>
    </row>
    <row r="3028" spans="1:9" x14ac:dyDescent="0.25">
      <c r="A3028" s="13" t="str">
        <f t="shared" si="47"/>
        <v xml:space="preserve">907-634-A  Traffic Signal Equipment Pole, Type III(L), 17' Shaft, 35' &amp; 40' Arm </v>
      </c>
      <c r="B3028" s="13" t="s">
        <v>3385</v>
      </c>
      <c r="C3028" s="13" t="s">
        <v>3553</v>
      </c>
      <c r="D3028" s="13" t="s">
        <v>207</v>
      </c>
      <c r="E3028" s="13" t="s">
        <v>187</v>
      </c>
      <c r="F3028" s="13" t="s">
        <v>188</v>
      </c>
      <c r="G3028" s="13" t="s">
        <v>189</v>
      </c>
      <c r="H3028" s="13" t="s">
        <v>190</v>
      </c>
      <c r="I3028" s="13">
        <v>3027</v>
      </c>
    </row>
    <row r="3029" spans="1:9" x14ac:dyDescent="0.25">
      <c r="A3029" s="13" t="str">
        <f t="shared" si="47"/>
        <v xml:space="preserve">907-634-A  Traffic Signal Equipment Pole, Type III(L), 17' Shaft, 35' &amp; 45' Arm </v>
      </c>
      <c r="B3029" s="13" t="s">
        <v>3385</v>
      </c>
      <c r="C3029" s="13" t="s">
        <v>3554</v>
      </c>
      <c r="D3029" s="13" t="s">
        <v>207</v>
      </c>
      <c r="E3029" s="13" t="s">
        <v>187</v>
      </c>
      <c r="F3029" s="13" t="s">
        <v>188</v>
      </c>
      <c r="G3029" s="13" t="s">
        <v>189</v>
      </c>
      <c r="H3029" s="13" t="s">
        <v>190</v>
      </c>
      <c r="I3029" s="13">
        <v>3028</v>
      </c>
    </row>
    <row r="3030" spans="1:9" x14ac:dyDescent="0.25">
      <c r="A3030" s="13" t="str">
        <f t="shared" si="47"/>
        <v xml:space="preserve">907-634-A  Traffic Signal Equipment Pole, Type III(L), 17' Shaft, 35' &amp; 50' Arm </v>
      </c>
      <c r="B3030" s="13" t="s">
        <v>3385</v>
      </c>
      <c r="C3030" s="13" t="s">
        <v>3555</v>
      </c>
      <c r="D3030" s="13" t="s">
        <v>207</v>
      </c>
      <c r="E3030" s="13" t="s">
        <v>187</v>
      </c>
      <c r="F3030" s="13" t="s">
        <v>188</v>
      </c>
      <c r="G3030" s="13" t="s">
        <v>189</v>
      </c>
      <c r="H3030" s="13" t="s">
        <v>190</v>
      </c>
      <c r="I3030" s="13">
        <v>3029</v>
      </c>
    </row>
    <row r="3031" spans="1:9" x14ac:dyDescent="0.25">
      <c r="A3031" s="13" t="str">
        <f t="shared" si="47"/>
        <v xml:space="preserve">907-634-A  Traffic Signal Equipment Pole, Type III(L), 17' Shaft, 35' &amp; 55' Arm </v>
      </c>
      <c r="B3031" s="13" t="s">
        <v>3385</v>
      </c>
      <c r="C3031" s="13" t="s">
        <v>3556</v>
      </c>
      <c r="D3031" s="13" t="s">
        <v>207</v>
      </c>
      <c r="E3031" s="13" t="s">
        <v>187</v>
      </c>
      <c r="F3031" s="13" t="s">
        <v>188</v>
      </c>
      <c r="G3031" s="13" t="s">
        <v>189</v>
      </c>
      <c r="H3031" s="13" t="s">
        <v>190</v>
      </c>
      <c r="I3031" s="13">
        <v>3030</v>
      </c>
    </row>
    <row r="3032" spans="1:9" x14ac:dyDescent="0.25">
      <c r="A3032" s="13" t="str">
        <f t="shared" si="47"/>
        <v xml:space="preserve">907-634-A  Traffic Signal Equipment Pole, Type III(L), 17' Shaft, 35' &amp; 60' Arm </v>
      </c>
      <c r="B3032" s="13" t="s">
        <v>3385</v>
      </c>
      <c r="C3032" s="13" t="s">
        <v>3557</v>
      </c>
      <c r="D3032" s="13" t="s">
        <v>207</v>
      </c>
      <c r="E3032" s="13" t="s">
        <v>187</v>
      </c>
      <c r="F3032" s="13" t="s">
        <v>188</v>
      </c>
      <c r="G3032" s="13" t="s">
        <v>189</v>
      </c>
      <c r="H3032" s="13" t="s">
        <v>190</v>
      </c>
      <c r="I3032" s="13">
        <v>3031</v>
      </c>
    </row>
    <row r="3033" spans="1:9" x14ac:dyDescent="0.25">
      <c r="A3033" s="13" t="str">
        <f t="shared" si="47"/>
        <v xml:space="preserve">907-634-A  Traffic Signal Equipment Pole, Type III(L), 17' Shaft, 35' &amp; 65' Arm </v>
      </c>
      <c r="B3033" s="13" t="s">
        <v>3385</v>
      </c>
      <c r="C3033" s="13" t="s">
        <v>3558</v>
      </c>
      <c r="D3033" s="13" t="s">
        <v>207</v>
      </c>
      <c r="E3033" s="13" t="s">
        <v>187</v>
      </c>
      <c r="F3033" s="13" t="s">
        <v>188</v>
      </c>
      <c r="G3033" s="13" t="s">
        <v>189</v>
      </c>
      <c r="H3033" s="13" t="s">
        <v>190</v>
      </c>
      <c r="I3033" s="13">
        <v>3032</v>
      </c>
    </row>
    <row r="3034" spans="1:9" x14ac:dyDescent="0.25">
      <c r="A3034" s="13" t="str">
        <f t="shared" si="47"/>
        <v xml:space="preserve">907-634-A  Traffic Signal Equipment Pole, Type III(L), 17' Shaft, 35' &amp; 70' Arm </v>
      </c>
      <c r="B3034" s="13" t="s">
        <v>3385</v>
      </c>
      <c r="C3034" s="13" t="s">
        <v>3559</v>
      </c>
      <c r="D3034" s="13" t="s">
        <v>207</v>
      </c>
      <c r="E3034" s="13" t="s">
        <v>187</v>
      </c>
      <c r="F3034" s="13" t="s">
        <v>188</v>
      </c>
      <c r="G3034" s="13" t="s">
        <v>189</v>
      </c>
      <c r="H3034" s="13" t="s">
        <v>190</v>
      </c>
      <c r="I3034" s="13">
        <v>3033</v>
      </c>
    </row>
    <row r="3035" spans="1:9" x14ac:dyDescent="0.25">
      <c r="A3035" s="13" t="str">
        <f t="shared" si="47"/>
        <v xml:space="preserve">907-634-A  Traffic Signal Equipment Pole, Type III(L), 17' Shaft, 35' &amp; 75' Arm </v>
      </c>
      <c r="B3035" s="13" t="s">
        <v>3385</v>
      </c>
      <c r="C3035" s="13" t="s">
        <v>3560</v>
      </c>
      <c r="D3035" s="13" t="s">
        <v>207</v>
      </c>
      <c r="E3035" s="13" t="s">
        <v>187</v>
      </c>
      <c r="F3035" s="13" t="s">
        <v>188</v>
      </c>
      <c r="G3035" s="13" t="s">
        <v>189</v>
      </c>
      <c r="H3035" s="13" t="s">
        <v>190</v>
      </c>
      <c r="I3035" s="13">
        <v>3034</v>
      </c>
    </row>
    <row r="3036" spans="1:9" x14ac:dyDescent="0.25">
      <c r="A3036" s="13" t="str">
        <f t="shared" si="47"/>
        <v xml:space="preserve">907-634-A  Traffic Signal Equipment Pole, Type III(L), 17' Shaft, 40' &amp; 40' Arm </v>
      </c>
      <c r="B3036" s="13" t="s">
        <v>3385</v>
      </c>
      <c r="C3036" s="13" t="s">
        <v>3561</v>
      </c>
      <c r="D3036" s="13" t="s">
        <v>207</v>
      </c>
      <c r="E3036" s="13" t="s">
        <v>187</v>
      </c>
      <c r="F3036" s="13" t="s">
        <v>188</v>
      </c>
      <c r="G3036" s="13" t="s">
        <v>189</v>
      </c>
      <c r="H3036" s="13" t="s">
        <v>190</v>
      </c>
      <c r="I3036" s="13">
        <v>3035</v>
      </c>
    </row>
    <row r="3037" spans="1:9" x14ac:dyDescent="0.25">
      <c r="A3037" s="13" t="str">
        <f t="shared" si="47"/>
        <v xml:space="preserve">907-634-A  Traffic Signal Equipment Pole, Type III(L), 17' Shaft, 40' &amp; 45' Arm </v>
      </c>
      <c r="B3037" s="13" t="s">
        <v>3385</v>
      </c>
      <c r="C3037" s="13" t="s">
        <v>3562</v>
      </c>
      <c r="D3037" s="13" t="s">
        <v>207</v>
      </c>
      <c r="E3037" s="13" t="s">
        <v>187</v>
      </c>
      <c r="F3037" s="13" t="s">
        <v>188</v>
      </c>
      <c r="G3037" s="13" t="s">
        <v>189</v>
      </c>
      <c r="H3037" s="13" t="s">
        <v>190</v>
      </c>
      <c r="I3037" s="13">
        <v>3036</v>
      </c>
    </row>
    <row r="3038" spans="1:9" x14ac:dyDescent="0.25">
      <c r="A3038" s="13" t="str">
        <f t="shared" si="47"/>
        <v xml:space="preserve">907-634-A  Traffic Signal Equipment Pole, Type III(L), 17' Shaft, 40' &amp; 50' Arm </v>
      </c>
      <c r="B3038" s="13" t="s">
        <v>3385</v>
      </c>
      <c r="C3038" s="13" t="s">
        <v>3563</v>
      </c>
      <c r="D3038" s="13" t="s">
        <v>207</v>
      </c>
      <c r="E3038" s="13" t="s">
        <v>187</v>
      </c>
      <c r="F3038" s="13" t="s">
        <v>188</v>
      </c>
      <c r="G3038" s="13" t="s">
        <v>189</v>
      </c>
      <c r="H3038" s="13" t="s">
        <v>190</v>
      </c>
      <c r="I3038" s="13">
        <v>3037</v>
      </c>
    </row>
    <row r="3039" spans="1:9" x14ac:dyDescent="0.25">
      <c r="A3039" s="13" t="str">
        <f t="shared" si="47"/>
        <v xml:space="preserve">907-634-A  Traffic Signal Equipment Pole, Type III(L), 17' Shaft, 40' &amp; 55' Arm </v>
      </c>
      <c r="B3039" s="13" t="s">
        <v>3385</v>
      </c>
      <c r="C3039" s="13" t="s">
        <v>3564</v>
      </c>
      <c r="D3039" s="13" t="s">
        <v>207</v>
      </c>
      <c r="E3039" s="13" t="s">
        <v>187</v>
      </c>
      <c r="F3039" s="13" t="s">
        <v>188</v>
      </c>
      <c r="G3039" s="13" t="s">
        <v>189</v>
      </c>
      <c r="H3039" s="13" t="s">
        <v>190</v>
      </c>
      <c r="I3039" s="13">
        <v>3038</v>
      </c>
    </row>
    <row r="3040" spans="1:9" x14ac:dyDescent="0.25">
      <c r="A3040" s="13" t="str">
        <f t="shared" si="47"/>
        <v xml:space="preserve">907-634-A  Traffic Signal Equipment Pole, Type III(L), 17' Shaft, 40' &amp; 60' Arm </v>
      </c>
      <c r="B3040" s="13" t="s">
        <v>3385</v>
      </c>
      <c r="C3040" s="13" t="s">
        <v>3565</v>
      </c>
      <c r="D3040" s="13" t="s">
        <v>207</v>
      </c>
      <c r="E3040" s="13" t="s">
        <v>187</v>
      </c>
      <c r="F3040" s="13" t="s">
        <v>188</v>
      </c>
      <c r="G3040" s="13" t="s">
        <v>189</v>
      </c>
      <c r="H3040" s="13" t="s">
        <v>190</v>
      </c>
      <c r="I3040" s="13">
        <v>3039</v>
      </c>
    </row>
    <row r="3041" spans="1:9" x14ac:dyDescent="0.25">
      <c r="A3041" s="13" t="str">
        <f t="shared" si="47"/>
        <v xml:space="preserve">907-634-A  Traffic Signal Equipment Pole, Type III(L), 17' Shaft, 40' &amp; 65' Arm </v>
      </c>
      <c r="B3041" s="13" t="s">
        <v>3385</v>
      </c>
      <c r="C3041" s="13" t="s">
        <v>3566</v>
      </c>
      <c r="D3041" s="13" t="s">
        <v>207</v>
      </c>
      <c r="E3041" s="13" t="s">
        <v>187</v>
      </c>
      <c r="F3041" s="13" t="s">
        <v>188</v>
      </c>
      <c r="G3041" s="13" t="s">
        <v>189</v>
      </c>
      <c r="H3041" s="13" t="s">
        <v>190</v>
      </c>
      <c r="I3041" s="13">
        <v>3040</v>
      </c>
    </row>
    <row r="3042" spans="1:9" x14ac:dyDescent="0.25">
      <c r="A3042" s="13" t="str">
        <f t="shared" si="47"/>
        <v xml:space="preserve">907-634-A  Traffic Signal Equipment Pole, Type III(L), 17' Shaft, 40' &amp; 70' Arm </v>
      </c>
      <c r="B3042" s="13" t="s">
        <v>3385</v>
      </c>
      <c r="C3042" s="13" t="s">
        <v>3567</v>
      </c>
      <c r="D3042" s="13" t="s">
        <v>207</v>
      </c>
      <c r="E3042" s="13" t="s">
        <v>187</v>
      </c>
      <c r="F3042" s="13" t="s">
        <v>188</v>
      </c>
      <c r="G3042" s="13" t="s">
        <v>189</v>
      </c>
      <c r="H3042" s="13" t="s">
        <v>190</v>
      </c>
      <c r="I3042" s="13">
        <v>3041</v>
      </c>
    </row>
    <row r="3043" spans="1:9" x14ac:dyDescent="0.25">
      <c r="A3043" s="13" t="str">
        <f t="shared" si="47"/>
        <v xml:space="preserve">907-634-A  Traffic Signal Equipment Pole, Type III(L), 17' Shaft, 40' &amp; 75' Arm </v>
      </c>
      <c r="B3043" s="13" t="s">
        <v>3385</v>
      </c>
      <c r="C3043" s="13" t="s">
        <v>3568</v>
      </c>
      <c r="D3043" s="13" t="s">
        <v>207</v>
      </c>
      <c r="E3043" s="13" t="s">
        <v>187</v>
      </c>
      <c r="F3043" s="13" t="s">
        <v>188</v>
      </c>
      <c r="G3043" s="13" t="s">
        <v>189</v>
      </c>
      <c r="H3043" s="13" t="s">
        <v>190</v>
      </c>
      <c r="I3043" s="13">
        <v>3042</v>
      </c>
    </row>
    <row r="3044" spans="1:9" x14ac:dyDescent="0.25">
      <c r="A3044" s="13" t="str">
        <f t="shared" si="47"/>
        <v xml:space="preserve">907-634-A  Traffic Signal Equipment Pole, Type III(L), 17' Shaft, 45' &amp; 45' Arm </v>
      </c>
      <c r="B3044" s="13" t="s">
        <v>3385</v>
      </c>
      <c r="C3044" s="13" t="s">
        <v>3569</v>
      </c>
      <c r="D3044" s="13" t="s">
        <v>207</v>
      </c>
      <c r="E3044" s="13" t="s">
        <v>187</v>
      </c>
      <c r="F3044" s="13" t="s">
        <v>188</v>
      </c>
      <c r="G3044" s="13" t="s">
        <v>189</v>
      </c>
      <c r="H3044" s="13" t="s">
        <v>190</v>
      </c>
      <c r="I3044" s="13">
        <v>3043</v>
      </c>
    </row>
    <row r="3045" spans="1:9" x14ac:dyDescent="0.25">
      <c r="A3045" s="13" t="str">
        <f t="shared" si="47"/>
        <v xml:space="preserve">907-634-A  Traffic Signal Equipment Pole, Type III(L), 17' Shaft, 45' &amp; 50' Arm </v>
      </c>
      <c r="B3045" s="13" t="s">
        <v>3385</v>
      </c>
      <c r="C3045" s="13" t="s">
        <v>3570</v>
      </c>
      <c r="D3045" s="13" t="s">
        <v>207</v>
      </c>
      <c r="E3045" s="13" t="s">
        <v>187</v>
      </c>
      <c r="F3045" s="13" t="s">
        <v>188</v>
      </c>
      <c r="G3045" s="13" t="s">
        <v>189</v>
      </c>
      <c r="H3045" s="13" t="s">
        <v>190</v>
      </c>
      <c r="I3045" s="13">
        <v>3044</v>
      </c>
    </row>
    <row r="3046" spans="1:9" x14ac:dyDescent="0.25">
      <c r="A3046" s="13" t="str">
        <f t="shared" si="47"/>
        <v xml:space="preserve">907-634-A  Traffic Signal Equipment Pole, Type III(L), 17' Shaft, 45' &amp; 55' Arm </v>
      </c>
      <c r="B3046" s="13" t="s">
        <v>3385</v>
      </c>
      <c r="C3046" s="13" t="s">
        <v>3571</v>
      </c>
      <c r="D3046" s="13" t="s">
        <v>207</v>
      </c>
      <c r="E3046" s="13" t="s">
        <v>187</v>
      </c>
      <c r="F3046" s="13" t="s">
        <v>188</v>
      </c>
      <c r="G3046" s="13" t="s">
        <v>189</v>
      </c>
      <c r="H3046" s="13" t="s">
        <v>190</v>
      </c>
      <c r="I3046" s="13">
        <v>3045</v>
      </c>
    </row>
    <row r="3047" spans="1:9" x14ac:dyDescent="0.25">
      <c r="A3047" s="13" t="str">
        <f t="shared" si="47"/>
        <v xml:space="preserve">907-634-A  Traffic Signal Equipment Pole, Type III(L), 17' Shaft, 45' &amp; 60' Arm </v>
      </c>
      <c r="B3047" s="13" t="s">
        <v>3385</v>
      </c>
      <c r="C3047" s="13" t="s">
        <v>3572</v>
      </c>
      <c r="D3047" s="13" t="s">
        <v>207</v>
      </c>
      <c r="E3047" s="13" t="s">
        <v>187</v>
      </c>
      <c r="F3047" s="13" t="s">
        <v>188</v>
      </c>
      <c r="G3047" s="13" t="s">
        <v>189</v>
      </c>
      <c r="H3047" s="13" t="s">
        <v>190</v>
      </c>
      <c r="I3047" s="13">
        <v>3046</v>
      </c>
    </row>
    <row r="3048" spans="1:9" x14ac:dyDescent="0.25">
      <c r="A3048" s="13" t="str">
        <f t="shared" si="47"/>
        <v xml:space="preserve">907-634-A  Traffic Signal Equipment Pole, Type III(L), 17' Shaft, 45' &amp; 65' Arm </v>
      </c>
      <c r="B3048" s="13" t="s">
        <v>3385</v>
      </c>
      <c r="C3048" s="13" t="s">
        <v>3573</v>
      </c>
      <c r="D3048" s="13" t="s">
        <v>207</v>
      </c>
      <c r="E3048" s="13" t="s">
        <v>187</v>
      </c>
      <c r="F3048" s="13" t="s">
        <v>188</v>
      </c>
      <c r="G3048" s="13" t="s">
        <v>189</v>
      </c>
      <c r="H3048" s="13" t="s">
        <v>190</v>
      </c>
      <c r="I3048" s="13">
        <v>3047</v>
      </c>
    </row>
    <row r="3049" spans="1:9" x14ac:dyDescent="0.25">
      <c r="A3049" s="13" t="str">
        <f t="shared" si="47"/>
        <v xml:space="preserve">907-634-A  Traffic Signal Equipment Pole, Type III(L), 17' Shaft, 45' &amp; 70' Arm </v>
      </c>
      <c r="B3049" s="13" t="s">
        <v>3385</v>
      </c>
      <c r="C3049" s="13" t="s">
        <v>3574</v>
      </c>
      <c r="D3049" s="13" t="s">
        <v>207</v>
      </c>
      <c r="E3049" s="13" t="s">
        <v>187</v>
      </c>
      <c r="F3049" s="13" t="s">
        <v>188</v>
      </c>
      <c r="G3049" s="13" t="s">
        <v>189</v>
      </c>
      <c r="H3049" s="13" t="s">
        <v>190</v>
      </c>
      <c r="I3049" s="13">
        <v>3048</v>
      </c>
    </row>
    <row r="3050" spans="1:9" x14ac:dyDescent="0.25">
      <c r="A3050" s="13" t="str">
        <f t="shared" si="47"/>
        <v xml:space="preserve">907-634-A  Traffic Signal Equipment Pole, Type III(L), 17' Shaft, 45' &amp; 75' Arm </v>
      </c>
      <c r="B3050" s="13" t="s">
        <v>3385</v>
      </c>
      <c r="C3050" s="13" t="s">
        <v>3575</v>
      </c>
      <c r="D3050" s="13" t="s">
        <v>207</v>
      </c>
      <c r="E3050" s="13" t="s">
        <v>187</v>
      </c>
      <c r="F3050" s="13" t="s">
        <v>188</v>
      </c>
      <c r="G3050" s="13" t="s">
        <v>189</v>
      </c>
      <c r="H3050" s="13" t="s">
        <v>190</v>
      </c>
      <c r="I3050" s="13">
        <v>3049</v>
      </c>
    </row>
    <row r="3051" spans="1:9" x14ac:dyDescent="0.25">
      <c r="A3051" s="13" t="str">
        <f t="shared" si="47"/>
        <v xml:space="preserve">907-634-A  Traffic Signal Equipment Pole, Type III(L), 17' Shaft, 50' &amp; 50' Arm </v>
      </c>
      <c r="B3051" s="13" t="s">
        <v>3385</v>
      </c>
      <c r="C3051" s="13" t="s">
        <v>3576</v>
      </c>
      <c r="D3051" s="13" t="s">
        <v>207</v>
      </c>
      <c r="E3051" s="13" t="s">
        <v>187</v>
      </c>
      <c r="F3051" s="13" t="s">
        <v>188</v>
      </c>
      <c r="G3051" s="13" t="s">
        <v>189</v>
      </c>
      <c r="H3051" s="13" t="s">
        <v>190</v>
      </c>
      <c r="I3051" s="13">
        <v>3050</v>
      </c>
    </row>
    <row r="3052" spans="1:9" x14ac:dyDescent="0.25">
      <c r="A3052" s="13" t="str">
        <f t="shared" si="47"/>
        <v xml:space="preserve">907-634-A  Traffic Signal Equipment Pole, Type III(L), 17' Shaft, 50' &amp; 55' Arm </v>
      </c>
      <c r="B3052" s="13" t="s">
        <v>3385</v>
      </c>
      <c r="C3052" s="13" t="s">
        <v>3577</v>
      </c>
      <c r="D3052" s="13" t="s">
        <v>207</v>
      </c>
      <c r="E3052" s="13" t="s">
        <v>187</v>
      </c>
      <c r="F3052" s="13" t="s">
        <v>188</v>
      </c>
      <c r="G3052" s="13" t="s">
        <v>189</v>
      </c>
      <c r="H3052" s="13" t="s">
        <v>190</v>
      </c>
      <c r="I3052" s="13">
        <v>3051</v>
      </c>
    </row>
    <row r="3053" spans="1:9" x14ac:dyDescent="0.25">
      <c r="A3053" s="13" t="str">
        <f t="shared" si="47"/>
        <v xml:space="preserve">907-634-A  Traffic Signal Equipment Pole, Type III(L), 17' Shaft, 50' &amp; 60' Arm </v>
      </c>
      <c r="B3053" s="13" t="s">
        <v>3385</v>
      </c>
      <c r="C3053" s="13" t="s">
        <v>3578</v>
      </c>
      <c r="D3053" s="13" t="s">
        <v>207</v>
      </c>
      <c r="E3053" s="13" t="s">
        <v>187</v>
      </c>
      <c r="F3053" s="13" t="s">
        <v>188</v>
      </c>
      <c r="G3053" s="13" t="s">
        <v>189</v>
      </c>
      <c r="H3053" s="13" t="s">
        <v>190</v>
      </c>
      <c r="I3053" s="13">
        <v>3052</v>
      </c>
    </row>
    <row r="3054" spans="1:9" x14ac:dyDescent="0.25">
      <c r="A3054" s="13" t="str">
        <f t="shared" si="47"/>
        <v xml:space="preserve">907-634-A  Traffic Signal Equipment Pole, Type III(L), 17' Shaft, 50' &amp; 65' Arm </v>
      </c>
      <c r="B3054" s="13" t="s">
        <v>3385</v>
      </c>
      <c r="C3054" s="13" t="s">
        <v>3579</v>
      </c>
      <c r="D3054" s="13" t="s">
        <v>207</v>
      </c>
      <c r="E3054" s="13" t="s">
        <v>187</v>
      </c>
      <c r="F3054" s="13" t="s">
        <v>188</v>
      </c>
      <c r="G3054" s="13" t="s">
        <v>189</v>
      </c>
      <c r="H3054" s="13" t="s">
        <v>190</v>
      </c>
      <c r="I3054" s="13">
        <v>3053</v>
      </c>
    </row>
    <row r="3055" spans="1:9" x14ac:dyDescent="0.25">
      <c r="A3055" s="13" t="str">
        <f t="shared" si="47"/>
        <v xml:space="preserve">907-634-A  Traffic Signal Equipment Pole, Type III(L), 17' Shaft, 50' &amp; 70' Arm </v>
      </c>
      <c r="B3055" s="13" t="s">
        <v>3385</v>
      </c>
      <c r="C3055" s="13" t="s">
        <v>3580</v>
      </c>
      <c r="D3055" s="13" t="s">
        <v>207</v>
      </c>
      <c r="E3055" s="13" t="s">
        <v>187</v>
      </c>
      <c r="F3055" s="13" t="s">
        <v>188</v>
      </c>
      <c r="G3055" s="13" t="s">
        <v>189</v>
      </c>
      <c r="H3055" s="13" t="s">
        <v>190</v>
      </c>
      <c r="I3055" s="13">
        <v>3054</v>
      </c>
    </row>
    <row r="3056" spans="1:9" x14ac:dyDescent="0.25">
      <c r="A3056" s="13" t="str">
        <f t="shared" si="47"/>
        <v xml:space="preserve">907-634-A  Traffic Signal Equipment Pole, Type III(L), 17' Shaft, 50' &amp; 75' Arm </v>
      </c>
      <c r="B3056" s="13" t="s">
        <v>3385</v>
      </c>
      <c r="C3056" s="13" t="s">
        <v>3581</v>
      </c>
      <c r="D3056" s="13" t="s">
        <v>207</v>
      </c>
      <c r="E3056" s="13" t="s">
        <v>187</v>
      </c>
      <c r="F3056" s="13" t="s">
        <v>188</v>
      </c>
      <c r="G3056" s="13" t="s">
        <v>189</v>
      </c>
      <c r="H3056" s="13" t="s">
        <v>190</v>
      </c>
      <c r="I3056" s="13">
        <v>3055</v>
      </c>
    </row>
    <row r="3057" spans="1:9" x14ac:dyDescent="0.25">
      <c r="A3057" s="13" t="str">
        <f t="shared" si="47"/>
        <v xml:space="preserve">907-634-A  Traffic Signal Equipment Pole, Type III(L), 17' Shaft, 55' &amp; 55' Arm </v>
      </c>
      <c r="B3057" s="13" t="s">
        <v>3385</v>
      </c>
      <c r="C3057" s="13" t="s">
        <v>3582</v>
      </c>
      <c r="D3057" s="13" t="s">
        <v>207</v>
      </c>
      <c r="E3057" s="13" t="s">
        <v>187</v>
      </c>
      <c r="F3057" s="13" t="s">
        <v>188</v>
      </c>
      <c r="G3057" s="13" t="s">
        <v>189</v>
      </c>
      <c r="H3057" s="13" t="s">
        <v>190</v>
      </c>
      <c r="I3057" s="13">
        <v>3056</v>
      </c>
    </row>
    <row r="3058" spans="1:9" x14ac:dyDescent="0.25">
      <c r="A3058" s="13" t="str">
        <f t="shared" si="47"/>
        <v xml:space="preserve">907-634-A  Traffic Signal Equipment Pole, Type III(L), 17' Shaft, 55' &amp; 60' Arm </v>
      </c>
      <c r="B3058" s="13" t="s">
        <v>3385</v>
      </c>
      <c r="C3058" s="13" t="s">
        <v>3583</v>
      </c>
      <c r="D3058" s="13" t="s">
        <v>207</v>
      </c>
      <c r="E3058" s="13" t="s">
        <v>187</v>
      </c>
      <c r="F3058" s="13" t="s">
        <v>188</v>
      </c>
      <c r="G3058" s="13" t="s">
        <v>189</v>
      </c>
      <c r="H3058" s="13" t="s">
        <v>190</v>
      </c>
      <c r="I3058" s="13">
        <v>3057</v>
      </c>
    </row>
    <row r="3059" spans="1:9" x14ac:dyDescent="0.25">
      <c r="A3059" s="13" t="str">
        <f t="shared" si="47"/>
        <v xml:space="preserve">907-634-A  Traffic Signal Equipment Pole, Type III(L), 17' Shaft, 55' &amp; 65' Arm </v>
      </c>
      <c r="B3059" s="13" t="s">
        <v>3385</v>
      </c>
      <c r="C3059" s="13" t="s">
        <v>3584</v>
      </c>
      <c r="D3059" s="13" t="s">
        <v>207</v>
      </c>
      <c r="E3059" s="13" t="s">
        <v>187</v>
      </c>
      <c r="F3059" s="13" t="s">
        <v>188</v>
      </c>
      <c r="G3059" s="13" t="s">
        <v>189</v>
      </c>
      <c r="H3059" s="13" t="s">
        <v>190</v>
      </c>
      <c r="I3059" s="13">
        <v>3058</v>
      </c>
    </row>
    <row r="3060" spans="1:9" x14ac:dyDescent="0.25">
      <c r="A3060" s="13" t="str">
        <f t="shared" si="47"/>
        <v xml:space="preserve">907-634-A  Traffic Signal Equipment Pole, Type III(L), 17' Shaft, 55' &amp; 70' Arm </v>
      </c>
      <c r="B3060" s="13" t="s">
        <v>3385</v>
      </c>
      <c r="C3060" s="13" t="s">
        <v>3585</v>
      </c>
      <c r="D3060" s="13" t="s">
        <v>207</v>
      </c>
      <c r="E3060" s="13" t="s">
        <v>187</v>
      </c>
      <c r="F3060" s="13" t="s">
        <v>188</v>
      </c>
      <c r="G3060" s="13" t="s">
        <v>189</v>
      </c>
      <c r="H3060" s="13" t="s">
        <v>190</v>
      </c>
      <c r="I3060" s="13">
        <v>3059</v>
      </c>
    </row>
    <row r="3061" spans="1:9" x14ac:dyDescent="0.25">
      <c r="A3061" s="13" t="str">
        <f t="shared" si="47"/>
        <v xml:space="preserve">907-634-A  Traffic Signal Equipment Pole, Type III(L), 17' Shaft, 55' &amp; 75' Arm </v>
      </c>
      <c r="B3061" s="13" t="s">
        <v>3385</v>
      </c>
      <c r="C3061" s="13" t="s">
        <v>3586</v>
      </c>
      <c r="D3061" s="13" t="s">
        <v>207</v>
      </c>
      <c r="E3061" s="13" t="s">
        <v>187</v>
      </c>
      <c r="F3061" s="13" t="s">
        <v>188</v>
      </c>
      <c r="G3061" s="13" t="s">
        <v>189</v>
      </c>
      <c r="H3061" s="13" t="s">
        <v>190</v>
      </c>
      <c r="I3061" s="13">
        <v>3060</v>
      </c>
    </row>
    <row r="3062" spans="1:9" x14ac:dyDescent="0.25">
      <c r="A3062" s="13" t="str">
        <f t="shared" si="47"/>
        <v xml:space="preserve">907-634-A  Traffic Signal Equipment Pole, Type III(L), 17' Shaft, 60' &amp; 60' Arm </v>
      </c>
      <c r="B3062" s="13" t="s">
        <v>3385</v>
      </c>
      <c r="C3062" s="13" t="s">
        <v>3587</v>
      </c>
      <c r="D3062" s="13" t="s">
        <v>207</v>
      </c>
      <c r="E3062" s="13" t="s">
        <v>187</v>
      </c>
      <c r="F3062" s="13" t="s">
        <v>188</v>
      </c>
      <c r="G3062" s="13" t="s">
        <v>189</v>
      </c>
      <c r="H3062" s="13" t="s">
        <v>190</v>
      </c>
      <c r="I3062" s="13">
        <v>3061</v>
      </c>
    </row>
    <row r="3063" spans="1:9" x14ac:dyDescent="0.25">
      <c r="A3063" s="13" t="str">
        <f t="shared" si="47"/>
        <v xml:space="preserve">907-634-A  Traffic Signal Equipment Pole, Type III(L), 17' Shaft, 60' &amp; 65' Arm </v>
      </c>
      <c r="B3063" s="13" t="s">
        <v>3385</v>
      </c>
      <c r="C3063" s="13" t="s">
        <v>3588</v>
      </c>
      <c r="D3063" s="13" t="s">
        <v>207</v>
      </c>
      <c r="E3063" s="13" t="s">
        <v>187</v>
      </c>
      <c r="F3063" s="13" t="s">
        <v>188</v>
      </c>
      <c r="G3063" s="13" t="s">
        <v>189</v>
      </c>
      <c r="H3063" s="13" t="s">
        <v>190</v>
      </c>
      <c r="I3063" s="13">
        <v>3062</v>
      </c>
    </row>
    <row r="3064" spans="1:9" x14ac:dyDescent="0.25">
      <c r="A3064" s="13" t="str">
        <f t="shared" si="47"/>
        <v xml:space="preserve">907-634-A  Traffic Signal Equipment Pole, Type III(L), 17' Shaft, 60' &amp; 70' Arm </v>
      </c>
      <c r="B3064" s="13" t="s">
        <v>3385</v>
      </c>
      <c r="C3064" s="13" t="s">
        <v>3589</v>
      </c>
      <c r="D3064" s="13" t="s">
        <v>207</v>
      </c>
      <c r="E3064" s="13" t="s">
        <v>187</v>
      </c>
      <c r="F3064" s="13" t="s">
        <v>188</v>
      </c>
      <c r="G3064" s="13" t="s">
        <v>189</v>
      </c>
      <c r="H3064" s="13" t="s">
        <v>190</v>
      </c>
      <c r="I3064" s="13">
        <v>3063</v>
      </c>
    </row>
    <row r="3065" spans="1:9" x14ac:dyDescent="0.25">
      <c r="A3065" s="13" t="str">
        <f t="shared" si="47"/>
        <v xml:space="preserve">907-634-A  Traffic Signal Equipment Pole, Type III(L), 17' Shaft, 60' &amp; 75' Arm </v>
      </c>
      <c r="B3065" s="13" t="s">
        <v>3385</v>
      </c>
      <c r="C3065" s="13" t="s">
        <v>3590</v>
      </c>
      <c r="D3065" s="13" t="s">
        <v>207</v>
      </c>
      <c r="E3065" s="13" t="s">
        <v>187</v>
      </c>
      <c r="F3065" s="13" t="s">
        <v>188</v>
      </c>
      <c r="G3065" s="13" t="s">
        <v>189</v>
      </c>
      <c r="H3065" s="13" t="s">
        <v>190</v>
      </c>
      <c r="I3065" s="13">
        <v>3064</v>
      </c>
    </row>
    <row r="3066" spans="1:9" x14ac:dyDescent="0.25">
      <c r="A3066" s="13" t="str">
        <f t="shared" si="47"/>
        <v xml:space="preserve">907-634-A  Traffic Signal Equipment Pole, Type III(L), 17' Shaft, 65' &amp; 65' Arm </v>
      </c>
      <c r="B3066" s="13" t="s">
        <v>3385</v>
      </c>
      <c r="C3066" s="13" t="s">
        <v>3591</v>
      </c>
      <c r="D3066" s="13" t="s">
        <v>207</v>
      </c>
      <c r="E3066" s="13" t="s">
        <v>187</v>
      </c>
      <c r="F3066" s="13" t="s">
        <v>188</v>
      </c>
      <c r="G3066" s="13" t="s">
        <v>189</v>
      </c>
      <c r="H3066" s="13" t="s">
        <v>190</v>
      </c>
      <c r="I3066" s="13">
        <v>3065</v>
      </c>
    </row>
    <row r="3067" spans="1:9" x14ac:dyDescent="0.25">
      <c r="A3067" s="13" t="str">
        <f t="shared" si="47"/>
        <v xml:space="preserve">907-634-A  Traffic Signal Equipment Pole, Type III(L), 17' Shaft, 65' &amp; 70' Arm </v>
      </c>
      <c r="B3067" s="13" t="s">
        <v>3385</v>
      </c>
      <c r="C3067" s="13" t="s">
        <v>3592</v>
      </c>
      <c r="D3067" s="13" t="s">
        <v>207</v>
      </c>
      <c r="E3067" s="13" t="s">
        <v>187</v>
      </c>
      <c r="F3067" s="13" t="s">
        <v>188</v>
      </c>
      <c r="G3067" s="13" t="s">
        <v>189</v>
      </c>
      <c r="H3067" s="13" t="s">
        <v>190</v>
      </c>
      <c r="I3067" s="13">
        <v>3066</v>
      </c>
    </row>
    <row r="3068" spans="1:9" x14ac:dyDescent="0.25">
      <c r="A3068" s="13" t="str">
        <f t="shared" si="47"/>
        <v xml:space="preserve">907-634-A  Traffic Signal Equipment Pole, Type III(L), 17' Shaft, 70' &amp; 70' Arm </v>
      </c>
      <c r="B3068" s="13" t="s">
        <v>3385</v>
      </c>
      <c r="C3068" s="13" t="s">
        <v>3593</v>
      </c>
      <c r="D3068" s="13" t="s">
        <v>207</v>
      </c>
      <c r="E3068" s="13" t="s">
        <v>187</v>
      </c>
      <c r="F3068" s="13" t="s">
        <v>188</v>
      </c>
      <c r="G3068" s="13" t="s">
        <v>189</v>
      </c>
      <c r="H3068" s="13" t="s">
        <v>190</v>
      </c>
      <c r="I3068" s="13">
        <v>3067</v>
      </c>
    </row>
    <row r="3069" spans="1:9" x14ac:dyDescent="0.25">
      <c r="A3069" s="13" t="str">
        <f t="shared" si="47"/>
        <v xml:space="preserve">907-634-A  Traffic Signal Equipment Pole, Type III(L), 22' Shaft, 55' &amp; 65' Arm </v>
      </c>
      <c r="B3069" s="13" t="s">
        <v>3385</v>
      </c>
      <c r="C3069" s="13" t="s">
        <v>3594</v>
      </c>
      <c r="D3069" s="13" t="s">
        <v>207</v>
      </c>
      <c r="E3069" s="13" t="s">
        <v>187</v>
      </c>
      <c r="F3069" s="13" t="s">
        <v>188</v>
      </c>
      <c r="G3069" s="13" t="s">
        <v>189</v>
      </c>
      <c r="H3069" s="13" t="s">
        <v>190</v>
      </c>
      <c r="I3069" s="13">
        <v>3068</v>
      </c>
    </row>
    <row r="3070" spans="1:9" x14ac:dyDescent="0.25">
      <c r="A3070" s="13" t="str">
        <f t="shared" si="47"/>
        <v xml:space="preserve">907-634-A  Traffic Signal Equipment Pole, Type III(L), 22' Shaft, 55' &amp; 70' Arm </v>
      </c>
      <c r="B3070" s="13" t="s">
        <v>3385</v>
      </c>
      <c r="C3070" s="13" t="s">
        <v>3595</v>
      </c>
      <c r="D3070" s="13" t="s">
        <v>207</v>
      </c>
      <c r="E3070" s="13" t="s">
        <v>187</v>
      </c>
      <c r="F3070" s="13" t="s">
        <v>188</v>
      </c>
      <c r="G3070" s="13" t="s">
        <v>189</v>
      </c>
      <c r="H3070" s="13" t="s">
        <v>190</v>
      </c>
      <c r="I3070" s="13">
        <v>3069</v>
      </c>
    </row>
    <row r="3071" spans="1:9" x14ac:dyDescent="0.25">
      <c r="A3071" s="13" t="str">
        <f t="shared" si="47"/>
        <v xml:space="preserve">907-634-A  Traffic Signal Equipment Pole, Type III(L), 30' Shaft, 25' &amp; 30' Arm </v>
      </c>
      <c r="B3071" s="13" t="s">
        <v>3385</v>
      </c>
      <c r="C3071" s="13" t="s">
        <v>3596</v>
      </c>
      <c r="D3071" s="13" t="s">
        <v>207</v>
      </c>
      <c r="E3071" s="13" t="s">
        <v>187</v>
      </c>
      <c r="F3071" s="13" t="s">
        <v>188</v>
      </c>
      <c r="G3071" s="13" t="s">
        <v>189</v>
      </c>
      <c r="H3071" s="13" t="s">
        <v>190</v>
      </c>
      <c r="I3071" s="13">
        <v>3070</v>
      </c>
    </row>
    <row r="3072" spans="1:9" x14ac:dyDescent="0.25">
      <c r="A3072" s="13" t="str">
        <f t="shared" si="47"/>
        <v xml:space="preserve">907-634-A  Traffic Signal Equipment Pole, Type III(L), 30' Shaft, 25' &amp; 35' Arm </v>
      </c>
      <c r="B3072" s="13" t="s">
        <v>3385</v>
      </c>
      <c r="C3072" s="13" t="s">
        <v>3597</v>
      </c>
      <c r="D3072" s="13" t="s">
        <v>207</v>
      </c>
      <c r="E3072" s="13" t="s">
        <v>187</v>
      </c>
      <c r="F3072" s="13" t="s">
        <v>188</v>
      </c>
      <c r="G3072" s="13" t="s">
        <v>189</v>
      </c>
      <c r="H3072" s="13" t="s">
        <v>190</v>
      </c>
      <c r="I3072" s="13">
        <v>3071</v>
      </c>
    </row>
    <row r="3073" spans="1:9" x14ac:dyDescent="0.25">
      <c r="A3073" s="13" t="str">
        <f t="shared" si="47"/>
        <v xml:space="preserve">907-634-A  Traffic Signal Equipment Pole, Type III(L), 30' Shaft, 25' &amp; 40' Arm </v>
      </c>
      <c r="B3073" s="13" t="s">
        <v>3385</v>
      </c>
      <c r="C3073" s="13" t="s">
        <v>3598</v>
      </c>
      <c r="D3073" s="13" t="s">
        <v>207</v>
      </c>
      <c r="E3073" s="13" t="s">
        <v>187</v>
      </c>
      <c r="F3073" s="13" t="s">
        <v>188</v>
      </c>
      <c r="G3073" s="13" t="s">
        <v>189</v>
      </c>
      <c r="H3073" s="13" t="s">
        <v>190</v>
      </c>
      <c r="I3073" s="13">
        <v>3072</v>
      </c>
    </row>
    <row r="3074" spans="1:9" x14ac:dyDescent="0.25">
      <c r="A3074" s="13" t="str">
        <f t="shared" si="47"/>
        <v xml:space="preserve">907-634-A  Traffic Signal Equipment Pole, Type III(L), 30' Shaft, 25' &amp; 45' Arm </v>
      </c>
      <c r="B3074" s="13" t="s">
        <v>3385</v>
      </c>
      <c r="C3074" s="13" t="s">
        <v>3599</v>
      </c>
      <c r="D3074" s="13" t="s">
        <v>207</v>
      </c>
      <c r="E3074" s="13" t="s">
        <v>187</v>
      </c>
      <c r="F3074" s="13" t="s">
        <v>188</v>
      </c>
      <c r="G3074" s="13" t="s">
        <v>189</v>
      </c>
      <c r="H3074" s="13" t="s">
        <v>190</v>
      </c>
      <c r="I3074" s="13">
        <v>3073</v>
      </c>
    </row>
    <row r="3075" spans="1:9" x14ac:dyDescent="0.25">
      <c r="A3075" s="13" t="str">
        <f t="shared" si="47"/>
        <v xml:space="preserve">907-634-A  Traffic Signal Equipment Pole, Type III(L), 30' Shaft, 25' &amp; 50' Arm </v>
      </c>
      <c r="B3075" s="13" t="s">
        <v>3385</v>
      </c>
      <c r="C3075" s="13" t="s">
        <v>3600</v>
      </c>
      <c r="D3075" s="13" t="s">
        <v>207</v>
      </c>
      <c r="E3075" s="13" t="s">
        <v>187</v>
      </c>
      <c r="F3075" s="13" t="s">
        <v>188</v>
      </c>
      <c r="G3075" s="13" t="s">
        <v>189</v>
      </c>
      <c r="H3075" s="13" t="s">
        <v>190</v>
      </c>
      <c r="I3075" s="13">
        <v>3074</v>
      </c>
    </row>
    <row r="3076" spans="1:9" x14ac:dyDescent="0.25">
      <c r="A3076" s="13" t="str">
        <f t="shared" ref="A3076:A3139" si="48">_xlfn.CONCAT(B3076," ", C3076)</f>
        <v xml:space="preserve">907-634-A  Traffic Signal Equipment Pole, Type III(L), 30' Shaft, 25' &amp; 55' Arm </v>
      </c>
      <c r="B3076" s="13" t="s">
        <v>3385</v>
      </c>
      <c r="C3076" s="13" t="s">
        <v>3601</v>
      </c>
      <c r="D3076" s="13" t="s">
        <v>207</v>
      </c>
      <c r="E3076" s="13" t="s">
        <v>187</v>
      </c>
      <c r="F3076" s="13" t="s">
        <v>188</v>
      </c>
      <c r="G3076" s="13" t="s">
        <v>189</v>
      </c>
      <c r="H3076" s="13" t="s">
        <v>190</v>
      </c>
      <c r="I3076" s="13">
        <v>3075</v>
      </c>
    </row>
    <row r="3077" spans="1:9" x14ac:dyDescent="0.25">
      <c r="A3077" s="13" t="str">
        <f t="shared" si="48"/>
        <v xml:space="preserve">907-634-A  Traffic Signal Equipment Pole, Type III(L), 30' Shaft, 25' &amp; 60' Arm </v>
      </c>
      <c r="B3077" s="13" t="s">
        <v>3385</v>
      </c>
      <c r="C3077" s="13" t="s">
        <v>3602</v>
      </c>
      <c r="D3077" s="13" t="s">
        <v>207</v>
      </c>
      <c r="E3077" s="13" t="s">
        <v>187</v>
      </c>
      <c r="F3077" s="13" t="s">
        <v>188</v>
      </c>
      <c r="G3077" s="13" t="s">
        <v>189</v>
      </c>
      <c r="H3077" s="13" t="s">
        <v>190</v>
      </c>
      <c r="I3077" s="13">
        <v>3076</v>
      </c>
    </row>
    <row r="3078" spans="1:9" x14ac:dyDescent="0.25">
      <c r="A3078" s="13" t="str">
        <f t="shared" si="48"/>
        <v xml:space="preserve">907-634-A  Traffic Signal Equipment Pole, Type III(L), 30' Shaft, 30' &amp; 30' Arm </v>
      </c>
      <c r="B3078" s="13" t="s">
        <v>3385</v>
      </c>
      <c r="C3078" s="13" t="s">
        <v>3603</v>
      </c>
      <c r="D3078" s="13" t="s">
        <v>207</v>
      </c>
      <c r="E3078" s="13" t="s">
        <v>187</v>
      </c>
      <c r="F3078" s="13" t="s">
        <v>188</v>
      </c>
      <c r="G3078" s="13" t="s">
        <v>189</v>
      </c>
      <c r="H3078" s="13" t="s">
        <v>190</v>
      </c>
      <c r="I3078" s="13">
        <v>3077</v>
      </c>
    </row>
    <row r="3079" spans="1:9" x14ac:dyDescent="0.25">
      <c r="A3079" s="13" t="str">
        <f t="shared" si="48"/>
        <v xml:space="preserve">907-634-A  Traffic Signal Equipment Pole, Type III(L), 30' Shaft, 30' &amp; 35' Arm </v>
      </c>
      <c r="B3079" s="13" t="s">
        <v>3385</v>
      </c>
      <c r="C3079" s="13" t="s">
        <v>3604</v>
      </c>
      <c r="D3079" s="13" t="s">
        <v>207</v>
      </c>
      <c r="E3079" s="13" t="s">
        <v>187</v>
      </c>
      <c r="F3079" s="13" t="s">
        <v>188</v>
      </c>
      <c r="G3079" s="13" t="s">
        <v>189</v>
      </c>
      <c r="H3079" s="13" t="s">
        <v>190</v>
      </c>
      <c r="I3079" s="13">
        <v>3078</v>
      </c>
    </row>
    <row r="3080" spans="1:9" x14ac:dyDescent="0.25">
      <c r="A3080" s="13" t="str">
        <f t="shared" si="48"/>
        <v xml:space="preserve">907-634-A  Traffic Signal Equipment Pole, Type III(L), 30' Shaft, 30' &amp; 40' Arm </v>
      </c>
      <c r="B3080" s="13" t="s">
        <v>3385</v>
      </c>
      <c r="C3080" s="13" t="s">
        <v>3605</v>
      </c>
      <c r="D3080" s="13" t="s">
        <v>207</v>
      </c>
      <c r="E3080" s="13" t="s">
        <v>187</v>
      </c>
      <c r="F3080" s="13" t="s">
        <v>188</v>
      </c>
      <c r="G3080" s="13" t="s">
        <v>189</v>
      </c>
      <c r="H3080" s="13" t="s">
        <v>190</v>
      </c>
      <c r="I3080" s="13">
        <v>3079</v>
      </c>
    </row>
    <row r="3081" spans="1:9" x14ac:dyDescent="0.25">
      <c r="A3081" s="13" t="str">
        <f t="shared" si="48"/>
        <v xml:space="preserve">907-634-A  Traffic Signal Equipment Pole, Type III(L), 30' Shaft, 30' &amp; 45' Arm </v>
      </c>
      <c r="B3081" s="13" t="s">
        <v>3385</v>
      </c>
      <c r="C3081" s="13" t="s">
        <v>3606</v>
      </c>
      <c r="D3081" s="13" t="s">
        <v>207</v>
      </c>
      <c r="E3081" s="13" t="s">
        <v>187</v>
      </c>
      <c r="F3081" s="13" t="s">
        <v>188</v>
      </c>
      <c r="G3081" s="13" t="s">
        <v>189</v>
      </c>
      <c r="H3081" s="13" t="s">
        <v>190</v>
      </c>
      <c r="I3081" s="13">
        <v>3080</v>
      </c>
    </row>
    <row r="3082" spans="1:9" x14ac:dyDescent="0.25">
      <c r="A3082" s="13" t="str">
        <f t="shared" si="48"/>
        <v xml:space="preserve">907-634-A  Traffic Signal Equipment Pole, Type III(L), 30' Shaft, 30' &amp; 50' Arm </v>
      </c>
      <c r="B3082" s="13" t="s">
        <v>3385</v>
      </c>
      <c r="C3082" s="13" t="s">
        <v>3607</v>
      </c>
      <c r="D3082" s="13" t="s">
        <v>207</v>
      </c>
      <c r="E3082" s="13" t="s">
        <v>187</v>
      </c>
      <c r="F3082" s="13" t="s">
        <v>188</v>
      </c>
      <c r="G3082" s="13" t="s">
        <v>189</v>
      </c>
      <c r="H3082" s="13" t="s">
        <v>190</v>
      </c>
      <c r="I3082" s="13">
        <v>3081</v>
      </c>
    </row>
    <row r="3083" spans="1:9" x14ac:dyDescent="0.25">
      <c r="A3083" s="13" t="str">
        <f t="shared" si="48"/>
        <v xml:space="preserve">907-634-A  Traffic Signal Equipment Pole, Type III(L), 30' Shaft, 30' &amp; 55' Arm </v>
      </c>
      <c r="B3083" s="13" t="s">
        <v>3385</v>
      </c>
      <c r="C3083" s="13" t="s">
        <v>3608</v>
      </c>
      <c r="D3083" s="13" t="s">
        <v>207</v>
      </c>
      <c r="E3083" s="13" t="s">
        <v>187</v>
      </c>
      <c r="F3083" s="13" t="s">
        <v>188</v>
      </c>
      <c r="G3083" s="13" t="s">
        <v>189</v>
      </c>
      <c r="H3083" s="13" t="s">
        <v>190</v>
      </c>
      <c r="I3083" s="13">
        <v>3082</v>
      </c>
    </row>
    <row r="3084" spans="1:9" x14ac:dyDescent="0.25">
      <c r="A3084" s="13" t="str">
        <f t="shared" si="48"/>
        <v xml:space="preserve">907-634-A  Traffic Signal Equipment Pole, Type III(L), 30' Shaft, 30' &amp; 60' Arm </v>
      </c>
      <c r="B3084" s="13" t="s">
        <v>3385</v>
      </c>
      <c r="C3084" s="13" t="s">
        <v>3609</v>
      </c>
      <c r="D3084" s="13" t="s">
        <v>207</v>
      </c>
      <c r="E3084" s="13" t="s">
        <v>187</v>
      </c>
      <c r="F3084" s="13" t="s">
        <v>188</v>
      </c>
      <c r="G3084" s="13" t="s">
        <v>189</v>
      </c>
      <c r="H3084" s="13" t="s">
        <v>190</v>
      </c>
      <c r="I3084" s="13">
        <v>3083</v>
      </c>
    </row>
    <row r="3085" spans="1:9" x14ac:dyDescent="0.25">
      <c r="A3085" s="13" t="str">
        <f t="shared" si="48"/>
        <v xml:space="preserve">907-634-A  Traffic Signal Equipment Pole, Type III(L), 30' Shaft, 30' &amp; 65' Arm </v>
      </c>
      <c r="B3085" s="13" t="s">
        <v>3385</v>
      </c>
      <c r="C3085" s="13" t="s">
        <v>3610</v>
      </c>
      <c r="D3085" s="13" t="s">
        <v>207</v>
      </c>
      <c r="E3085" s="13" t="s">
        <v>187</v>
      </c>
      <c r="F3085" s="13" t="s">
        <v>188</v>
      </c>
      <c r="G3085" s="13" t="s">
        <v>189</v>
      </c>
      <c r="H3085" s="13" t="s">
        <v>190</v>
      </c>
      <c r="I3085" s="13">
        <v>3084</v>
      </c>
    </row>
    <row r="3086" spans="1:9" x14ac:dyDescent="0.25">
      <c r="A3086" s="13" t="str">
        <f t="shared" si="48"/>
        <v xml:space="preserve">907-634-A  Traffic Signal Equipment Pole, Type III(L), 30' Shaft, 30' &amp; 70' Arm </v>
      </c>
      <c r="B3086" s="13" t="s">
        <v>3385</v>
      </c>
      <c r="C3086" s="13" t="s">
        <v>3611</v>
      </c>
      <c r="D3086" s="13" t="s">
        <v>207</v>
      </c>
      <c r="E3086" s="13" t="s">
        <v>187</v>
      </c>
      <c r="F3086" s="13" t="s">
        <v>188</v>
      </c>
      <c r="G3086" s="13" t="s">
        <v>189</v>
      </c>
      <c r="H3086" s="13" t="s">
        <v>190</v>
      </c>
      <c r="I3086" s="13">
        <v>3085</v>
      </c>
    </row>
    <row r="3087" spans="1:9" x14ac:dyDescent="0.25">
      <c r="A3087" s="13" t="str">
        <f t="shared" si="48"/>
        <v xml:space="preserve">907-634-A  Traffic Signal Equipment Pole, Type III(L), 30' Shaft, 30' &amp; 75' Arm </v>
      </c>
      <c r="B3087" s="13" t="s">
        <v>3385</v>
      </c>
      <c r="C3087" s="13" t="s">
        <v>3612</v>
      </c>
      <c r="D3087" s="13" t="s">
        <v>207</v>
      </c>
      <c r="E3087" s="13" t="s">
        <v>187</v>
      </c>
      <c r="F3087" s="13" t="s">
        <v>188</v>
      </c>
      <c r="G3087" s="13" t="s">
        <v>189</v>
      </c>
      <c r="H3087" s="13" t="s">
        <v>190</v>
      </c>
      <c r="I3087" s="13">
        <v>3086</v>
      </c>
    </row>
    <row r="3088" spans="1:9" x14ac:dyDescent="0.25">
      <c r="A3088" s="13" t="str">
        <f t="shared" si="48"/>
        <v xml:space="preserve">907-634-A  Traffic Signal Equipment Pole, Type III(L), 30' Shaft, 30' &amp; 75' Arm </v>
      </c>
      <c r="B3088" s="13" t="s">
        <v>3385</v>
      </c>
      <c r="C3088" s="13" t="s">
        <v>3612</v>
      </c>
      <c r="D3088" s="13" t="s">
        <v>207</v>
      </c>
      <c r="E3088" s="13" t="s">
        <v>187</v>
      </c>
      <c r="F3088" s="13" t="s">
        <v>188</v>
      </c>
      <c r="G3088" s="13" t="s">
        <v>189</v>
      </c>
      <c r="H3088" s="13" t="s">
        <v>190</v>
      </c>
      <c r="I3088" s="13">
        <v>3087</v>
      </c>
    </row>
    <row r="3089" spans="1:9" x14ac:dyDescent="0.25">
      <c r="A3089" s="13" t="str">
        <f t="shared" si="48"/>
        <v xml:space="preserve">907-634-A  Traffic Signal Equipment Pole, Type III(L), 30' Shaft, 35' &amp; 40' Arm </v>
      </c>
      <c r="B3089" s="13" t="s">
        <v>3385</v>
      </c>
      <c r="C3089" s="13" t="s">
        <v>3613</v>
      </c>
      <c r="D3089" s="13" t="s">
        <v>207</v>
      </c>
      <c r="E3089" s="13" t="s">
        <v>187</v>
      </c>
      <c r="F3089" s="13" t="s">
        <v>188</v>
      </c>
      <c r="G3089" s="13" t="s">
        <v>189</v>
      </c>
      <c r="H3089" s="13" t="s">
        <v>190</v>
      </c>
      <c r="I3089" s="13">
        <v>3088</v>
      </c>
    </row>
    <row r="3090" spans="1:9" x14ac:dyDescent="0.25">
      <c r="A3090" s="13" t="str">
        <f t="shared" si="48"/>
        <v xml:space="preserve">907-634-A  Traffic Signal Equipment Pole, Type III(L), 30' Shaft, 35' &amp; 45' Arm </v>
      </c>
      <c r="B3090" s="13" t="s">
        <v>3385</v>
      </c>
      <c r="C3090" s="13" t="s">
        <v>3614</v>
      </c>
      <c r="D3090" s="13" t="s">
        <v>207</v>
      </c>
      <c r="E3090" s="13" t="s">
        <v>187</v>
      </c>
      <c r="F3090" s="13" t="s">
        <v>188</v>
      </c>
      <c r="G3090" s="13" t="s">
        <v>189</v>
      </c>
      <c r="H3090" s="13" t="s">
        <v>190</v>
      </c>
      <c r="I3090" s="13">
        <v>3089</v>
      </c>
    </row>
    <row r="3091" spans="1:9" x14ac:dyDescent="0.25">
      <c r="A3091" s="13" t="str">
        <f t="shared" si="48"/>
        <v xml:space="preserve">907-634-A  Traffic Signal Equipment Pole, Type III(L), 30' Shaft, 35' &amp; 50' Arm </v>
      </c>
      <c r="B3091" s="13" t="s">
        <v>3385</v>
      </c>
      <c r="C3091" s="13" t="s">
        <v>3615</v>
      </c>
      <c r="D3091" s="13" t="s">
        <v>207</v>
      </c>
      <c r="E3091" s="13" t="s">
        <v>187</v>
      </c>
      <c r="F3091" s="13" t="s">
        <v>188</v>
      </c>
      <c r="G3091" s="13" t="s">
        <v>189</v>
      </c>
      <c r="H3091" s="13" t="s">
        <v>190</v>
      </c>
      <c r="I3091" s="13">
        <v>3090</v>
      </c>
    </row>
    <row r="3092" spans="1:9" x14ac:dyDescent="0.25">
      <c r="A3092" s="13" t="str">
        <f t="shared" si="48"/>
        <v xml:space="preserve">907-634-A  Traffic Signal Equipment Pole, Type III(L), 30' Shaft, 35' &amp; 55' Arm </v>
      </c>
      <c r="B3092" s="13" t="s">
        <v>3385</v>
      </c>
      <c r="C3092" s="13" t="s">
        <v>3616</v>
      </c>
      <c r="D3092" s="13" t="s">
        <v>207</v>
      </c>
      <c r="E3092" s="13" t="s">
        <v>187</v>
      </c>
      <c r="F3092" s="13" t="s">
        <v>188</v>
      </c>
      <c r="G3092" s="13" t="s">
        <v>189</v>
      </c>
      <c r="H3092" s="13" t="s">
        <v>190</v>
      </c>
      <c r="I3092" s="13">
        <v>3091</v>
      </c>
    </row>
    <row r="3093" spans="1:9" x14ac:dyDescent="0.25">
      <c r="A3093" s="13" t="str">
        <f t="shared" si="48"/>
        <v xml:space="preserve">907-634-A  Traffic Signal Equipment Pole, Type III(L), 30' Shaft, 35' &amp; 60' Arm </v>
      </c>
      <c r="B3093" s="13" t="s">
        <v>3385</v>
      </c>
      <c r="C3093" s="13" t="s">
        <v>3617</v>
      </c>
      <c r="D3093" s="13" t="s">
        <v>207</v>
      </c>
      <c r="E3093" s="13" t="s">
        <v>187</v>
      </c>
      <c r="F3093" s="13" t="s">
        <v>188</v>
      </c>
      <c r="G3093" s="13" t="s">
        <v>189</v>
      </c>
      <c r="H3093" s="13" t="s">
        <v>190</v>
      </c>
      <c r="I3093" s="13">
        <v>3092</v>
      </c>
    </row>
    <row r="3094" spans="1:9" x14ac:dyDescent="0.25">
      <c r="A3094" s="13" t="str">
        <f t="shared" si="48"/>
        <v xml:space="preserve">907-634-A  Traffic Signal Equipment Pole, Type III(L), 30' Shaft, 35' &amp; 65' Arm </v>
      </c>
      <c r="B3094" s="13" t="s">
        <v>3385</v>
      </c>
      <c r="C3094" s="13" t="s">
        <v>3618</v>
      </c>
      <c r="D3094" s="13" t="s">
        <v>207</v>
      </c>
      <c r="E3094" s="13" t="s">
        <v>187</v>
      </c>
      <c r="F3094" s="13" t="s">
        <v>188</v>
      </c>
      <c r="G3094" s="13" t="s">
        <v>189</v>
      </c>
      <c r="H3094" s="13" t="s">
        <v>190</v>
      </c>
      <c r="I3094" s="13">
        <v>3093</v>
      </c>
    </row>
    <row r="3095" spans="1:9" x14ac:dyDescent="0.25">
      <c r="A3095" s="13" t="str">
        <f t="shared" si="48"/>
        <v xml:space="preserve">907-634-A  Traffic Signal Equipment Pole, Type III(L), 30' Shaft, 35' &amp; 70' Arm </v>
      </c>
      <c r="B3095" s="13" t="s">
        <v>3385</v>
      </c>
      <c r="C3095" s="13" t="s">
        <v>3619</v>
      </c>
      <c r="D3095" s="13" t="s">
        <v>207</v>
      </c>
      <c r="E3095" s="13" t="s">
        <v>187</v>
      </c>
      <c r="F3095" s="13" t="s">
        <v>188</v>
      </c>
      <c r="G3095" s="13" t="s">
        <v>189</v>
      </c>
      <c r="H3095" s="13" t="s">
        <v>190</v>
      </c>
      <c r="I3095" s="13">
        <v>3094</v>
      </c>
    </row>
    <row r="3096" spans="1:9" x14ac:dyDescent="0.25">
      <c r="A3096" s="13" t="str">
        <f t="shared" si="48"/>
        <v xml:space="preserve">907-634-A  Traffic Signal Equipment Pole, Type III(L), 30' Shaft, 35' &amp; 75' Arm </v>
      </c>
      <c r="B3096" s="13" t="s">
        <v>3385</v>
      </c>
      <c r="C3096" s="13" t="s">
        <v>3620</v>
      </c>
      <c r="D3096" s="13" t="s">
        <v>207</v>
      </c>
      <c r="E3096" s="13" t="s">
        <v>187</v>
      </c>
      <c r="F3096" s="13" t="s">
        <v>188</v>
      </c>
      <c r="G3096" s="13" t="s">
        <v>189</v>
      </c>
      <c r="H3096" s="13" t="s">
        <v>190</v>
      </c>
      <c r="I3096" s="13">
        <v>3095</v>
      </c>
    </row>
    <row r="3097" spans="1:9" x14ac:dyDescent="0.25">
      <c r="A3097" s="13" t="str">
        <f t="shared" si="48"/>
        <v xml:space="preserve">907-634-A  Traffic Signal Equipment Pole, Type III(L), 30' Shaft, 40' &amp; 40' Arm </v>
      </c>
      <c r="B3097" s="13" t="s">
        <v>3385</v>
      </c>
      <c r="C3097" s="13" t="s">
        <v>3621</v>
      </c>
      <c r="D3097" s="13" t="s">
        <v>207</v>
      </c>
      <c r="E3097" s="13" t="s">
        <v>187</v>
      </c>
      <c r="F3097" s="13" t="s">
        <v>188</v>
      </c>
      <c r="G3097" s="13" t="s">
        <v>189</v>
      </c>
      <c r="H3097" s="13" t="s">
        <v>190</v>
      </c>
      <c r="I3097" s="13">
        <v>3096</v>
      </c>
    </row>
    <row r="3098" spans="1:9" x14ac:dyDescent="0.25">
      <c r="A3098" s="13" t="str">
        <f t="shared" si="48"/>
        <v xml:space="preserve">907-634-A  Traffic Signal Equipment Pole, Type III(L), 30' Shaft, 40' &amp; 45' Arm </v>
      </c>
      <c r="B3098" s="13" t="s">
        <v>3385</v>
      </c>
      <c r="C3098" s="13" t="s">
        <v>3622</v>
      </c>
      <c r="D3098" s="13" t="s">
        <v>207</v>
      </c>
      <c r="E3098" s="13" t="s">
        <v>187</v>
      </c>
      <c r="F3098" s="13" t="s">
        <v>188</v>
      </c>
      <c r="G3098" s="13" t="s">
        <v>189</v>
      </c>
      <c r="H3098" s="13" t="s">
        <v>190</v>
      </c>
      <c r="I3098" s="13">
        <v>3097</v>
      </c>
    </row>
    <row r="3099" spans="1:9" x14ac:dyDescent="0.25">
      <c r="A3099" s="13" t="str">
        <f t="shared" si="48"/>
        <v xml:space="preserve">907-634-A  Traffic Signal Equipment Pole, Type III(L), 30' Shaft, 40' &amp; 50' Arm </v>
      </c>
      <c r="B3099" s="13" t="s">
        <v>3385</v>
      </c>
      <c r="C3099" s="13" t="s">
        <v>3623</v>
      </c>
      <c r="D3099" s="13" t="s">
        <v>207</v>
      </c>
      <c r="E3099" s="13" t="s">
        <v>187</v>
      </c>
      <c r="F3099" s="13" t="s">
        <v>188</v>
      </c>
      <c r="G3099" s="13" t="s">
        <v>189</v>
      </c>
      <c r="H3099" s="13" t="s">
        <v>190</v>
      </c>
      <c r="I3099" s="13">
        <v>3098</v>
      </c>
    </row>
    <row r="3100" spans="1:9" x14ac:dyDescent="0.25">
      <c r="A3100" s="13" t="str">
        <f t="shared" si="48"/>
        <v xml:space="preserve">907-634-A  Traffic Signal Equipment Pole, Type III(L), 30' Shaft, 40' &amp; 55' Arm </v>
      </c>
      <c r="B3100" s="13" t="s">
        <v>3385</v>
      </c>
      <c r="C3100" s="13" t="s">
        <v>3624</v>
      </c>
      <c r="D3100" s="13" t="s">
        <v>207</v>
      </c>
      <c r="E3100" s="13" t="s">
        <v>187</v>
      </c>
      <c r="F3100" s="13" t="s">
        <v>188</v>
      </c>
      <c r="G3100" s="13" t="s">
        <v>189</v>
      </c>
      <c r="H3100" s="13" t="s">
        <v>190</v>
      </c>
      <c r="I3100" s="13">
        <v>3099</v>
      </c>
    </row>
    <row r="3101" spans="1:9" x14ac:dyDescent="0.25">
      <c r="A3101" s="13" t="str">
        <f t="shared" si="48"/>
        <v xml:space="preserve">907-634-A  Traffic Signal Equipment Pole, Type III(L), 30' Shaft, 40' &amp; 60' Arm </v>
      </c>
      <c r="B3101" s="13" t="s">
        <v>3385</v>
      </c>
      <c r="C3101" s="13" t="s">
        <v>3625</v>
      </c>
      <c r="D3101" s="13" t="s">
        <v>207</v>
      </c>
      <c r="E3101" s="13" t="s">
        <v>187</v>
      </c>
      <c r="F3101" s="13" t="s">
        <v>188</v>
      </c>
      <c r="G3101" s="13" t="s">
        <v>189</v>
      </c>
      <c r="H3101" s="13" t="s">
        <v>190</v>
      </c>
      <c r="I3101" s="13">
        <v>3100</v>
      </c>
    </row>
    <row r="3102" spans="1:9" x14ac:dyDescent="0.25">
      <c r="A3102" s="13" t="str">
        <f t="shared" si="48"/>
        <v xml:space="preserve">907-634-A  Traffic Signal Equipment Pole, Type III(L), 30' Shaft, 40' &amp; 65' Arm </v>
      </c>
      <c r="B3102" s="13" t="s">
        <v>3385</v>
      </c>
      <c r="C3102" s="13" t="s">
        <v>3626</v>
      </c>
      <c r="D3102" s="13" t="s">
        <v>207</v>
      </c>
      <c r="E3102" s="13" t="s">
        <v>187</v>
      </c>
      <c r="F3102" s="13" t="s">
        <v>188</v>
      </c>
      <c r="G3102" s="13" t="s">
        <v>189</v>
      </c>
      <c r="H3102" s="13" t="s">
        <v>190</v>
      </c>
      <c r="I3102" s="13">
        <v>3101</v>
      </c>
    </row>
    <row r="3103" spans="1:9" x14ac:dyDescent="0.25">
      <c r="A3103" s="13" t="str">
        <f t="shared" si="48"/>
        <v xml:space="preserve">907-634-A  Traffic Signal Equipment Pole, Type III(L), 30' Shaft, 40' &amp; 70' Arm </v>
      </c>
      <c r="B3103" s="13" t="s">
        <v>3385</v>
      </c>
      <c r="C3103" s="13" t="s">
        <v>3627</v>
      </c>
      <c r="D3103" s="13" t="s">
        <v>207</v>
      </c>
      <c r="E3103" s="13" t="s">
        <v>187</v>
      </c>
      <c r="F3103" s="13" t="s">
        <v>188</v>
      </c>
      <c r="G3103" s="13" t="s">
        <v>189</v>
      </c>
      <c r="H3103" s="13" t="s">
        <v>190</v>
      </c>
      <c r="I3103" s="13">
        <v>3102</v>
      </c>
    </row>
    <row r="3104" spans="1:9" x14ac:dyDescent="0.25">
      <c r="A3104" s="13" t="str">
        <f t="shared" si="48"/>
        <v xml:space="preserve">907-634-A  Traffic Signal Equipment Pole, Type III(L), 30' Shaft, 40' &amp; 75' Arm </v>
      </c>
      <c r="B3104" s="13" t="s">
        <v>3385</v>
      </c>
      <c r="C3104" s="13" t="s">
        <v>3628</v>
      </c>
      <c r="D3104" s="13" t="s">
        <v>207</v>
      </c>
      <c r="E3104" s="13" t="s">
        <v>187</v>
      </c>
      <c r="F3104" s="13" t="s">
        <v>188</v>
      </c>
      <c r="G3104" s="13" t="s">
        <v>189</v>
      </c>
      <c r="H3104" s="13" t="s">
        <v>190</v>
      </c>
      <c r="I3104" s="13">
        <v>3103</v>
      </c>
    </row>
    <row r="3105" spans="1:9" x14ac:dyDescent="0.25">
      <c r="A3105" s="13" t="str">
        <f t="shared" si="48"/>
        <v xml:space="preserve">907-634-A  Traffic Signal Equipment Pole, Type III(L), 30' Shaft, 45' &amp; 45' Arm </v>
      </c>
      <c r="B3105" s="13" t="s">
        <v>3385</v>
      </c>
      <c r="C3105" s="13" t="s">
        <v>3629</v>
      </c>
      <c r="D3105" s="13" t="s">
        <v>207</v>
      </c>
      <c r="E3105" s="13" t="s">
        <v>187</v>
      </c>
      <c r="F3105" s="13" t="s">
        <v>188</v>
      </c>
      <c r="G3105" s="13" t="s">
        <v>189</v>
      </c>
      <c r="H3105" s="13" t="s">
        <v>190</v>
      </c>
      <c r="I3105" s="13">
        <v>3104</v>
      </c>
    </row>
    <row r="3106" spans="1:9" x14ac:dyDescent="0.25">
      <c r="A3106" s="13" t="str">
        <f t="shared" si="48"/>
        <v xml:space="preserve">907-634-A  Traffic Signal Equipment Pole, Type III(L), 30' Shaft, 45' &amp; 50' Arm </v>
      </c>
      <c r="B3106" s="13" t="s">
        <v>3385</v>
      </c>
      <c r="C3106" s="13" t="s">
        <v>3630</v>
      </c>
      <c r="D3106" s="13" t="s">
        <v>207</v>
      </c>
      <c r="E3106" s="13" t="s">
        <v>187</v>
      </c>
      <c r="F3106" s="13" t="s">
        <v>188</v>
      </c>
      <c r="G3106" s="13" t="s">
        <v>189</v>
      </c>
      <c r="H3106" s="13" t="s">
        <v>190</v>
      </c>
      <c r="I3106" s="13">
        <v>3105</v>
      </c>
    </row>
    <row r="3107" spans="1:9" x14ac:dyDescent="0.25">
      <c r="A3107" s="13" t="str">
        <f t="shared" si="48"/>
        <v xml:space="preserve">907-634-A  Traffic Signal Equipment Pole, Type III(L), 30' Shaft, 45' &amp; 55' Arm </v>
      </c>
      <c r="B3107" s="13" t="s">
        <v>3385</v>
      </c>
      <c r="C3107" s="13" t="s">
        <v>3631</v>
      </c>
      <c r="D3107" s="13" t="s">
        <v>207</v>
      </c>
      <c r="E3107" s="13" t="s">
        <v>187</v>
      </c>
      <c r="F3107" s="13" t="s">
        <v>188</v>
      </c>
      <c r="G3107" s="13" t="s">
        <v>189</v>
      </c>
      <c r="H3107" s="13" t="s">
        <v>190</v>
      </c>
      <c r="I3107" s="13">
        <v>3106</v>
      </c>
    </row>
    <row r="3108" spans="1:9" x14ac:dyDescent="0.25">
      <c r="A3108" s="13" t="str">
        <f t="shared" si="48"/>
        <v xml:space="preserve">907-634-A  Traffic Signal Equipment Pole, Type III(L), 30' Shaft, 45' &amp; 60' Arm </v>
      </c>
      <c r="B3108" s="13" t="s">
        <v>3385</v>
      </c>
      <c r="C3108" s="13" t="s">
        <v>3632</v>
      </c>
      <c r="D3108" s="13" t="s">
        <v>207</v>
      </c>
      <c r="E3108" s="13" t="s">
        <v>187</v>
      </c>
      <c r="F3108" s="13" t="s">
        <v>188</v>
      </c>
      <c r="G3108" s="13" t="s">
        <v>189</v>
      </c>
      <c r="H3108" s="13" t="s">
        <v>190</v>
      </c>
      <c r="I3108" s="13">
        <v>3107</v>
      </c>
    </row>
    <row r="3109" spans="1:9" x14ac:dyDescent="0.25">
      <c r="A3109" s="13" t="str">
        <f t="shared" si="48"/>
        <v xml:space="preserve">907-634-A  Traffic Signal Equipment Pole, Type III(L), 30' Shaft, 45' &amp; 65' Arm </v>
      </c>
      <c r="B3109" s="13" t="s">
        <v>3385</v>
      </c>
      <c r="C3109" s="13" t="s">
        <v>3633</v>
      </c>
      <c r="D3109" s="13" t="s">
        <v>207</v>
      </c>
      <c r="E3109" s="13" t="s">
        <v>187</v>
      </c>
      <c r="F3109" s="13" t="s">
        <v>188</v>
      </c>
      <c r="G3109" s="13" t="s">
        <v>189</v>
      </c>
      <c r="H3109" s="13" t="s">
        <v>190</v>
      </c>
      <c r="I3109" s="13">
        <v>3108</v>
      </c>
    </row>
    <row r="3110" spans="1:9" x14ac:dyDescent="0.25">
      <c r="A3110" s="13" t="str">
        <f t="shared" si="48"/>
        <v xml:space="preserve">907-634-A  Traffic Signal Equipment Pole, Type III(L), 30' Shaft, 45' &amp; 70' Arm </v>
      </c>
      <c r="B3110" s="13" t="s">
        <v>3385</v>
      </c>
      <c r="C3110" s="13" t="s">
        <v>3634</v>
      </c>
      <c r="D3110" s="13" t="s">
        <v>207</v>
      </c>
      <c r="E3110" s="13" t="s">
        <v>187</v>
      </c>
      <c r="F3110" s="13" t="s">
        <v>188</v>
      </c>
      <c r="G3110" s="13" t="s">
        <v>189</v>
      </c>
      <c r="H3110" s="13" t="s">
        <v>190</v>
      </c>
      <c r="I3110" s="13">
        <v>3109</v>
      </c>
    </row>
    <row r="3111" spans="1:9" x14ac:dyDescent="0.25">
      <c r="A3111" s="13" t="str">
        <f t="shared" si="48"/>
        <v xml:space="preserve">907-634-A  Traffic Signal Equipment Pole, Type III(L), 30' Shaft, 45' &amp; 75' Arm </v>
      </c>
      <c r="B3111" s="13" t="s">
        <v>3385</v>
      </c>
      <c r="C3111" s="13" t="s">
        <v>3635</v>
      </c>
      <c r="D3111" s="13" t="s">
        <v>207</v>
      </c>
      <c r="E3111" s="13" t="s">
        <v>187</v>
      </c>
      <c r="F3111" s="13" t="s">
        <v>188</v>
      </c>
      <c r="G3111" s="13" t="s">
        <v>189</v>
      </c>
      <c r="H3111" s="13" t="s">
        <v>190</v>
      </c>
      <c r="I3111" s="13">
        <v>3110</v>
      </c>
    </row>
    <row r="3112" spans="1:9" x14ac:dyDescent="0.25">
      <c r="A3112" s="13" t="str">
        <f t="shared" si="48"/>
        <v xml:space="preserve">907-634-A  Traffic Signal Equipment Pole, Type III(L), 30' Shaft, 50' &amp; 50' Arm </v>
      </c>
      <c r="B3112" s="13" t="s">
        <v>3385</v>
      </c>
      <c r="C3112" s="13" t="s">
        <v>3636</v>
      </c>
      <c r="D3112" s="13" t="s">
        <v>207</v>
      </c>
      <c r="E3112" s="13" t="s">
        <v>187</v>
      </c>
      <c r="F3112" s="13" t="s">
        <v>188</v>
      </c>
      <c r="G3112" s="13" t="s">
        <v>189</v>
      </c>
      <c r="H3112" s="13" t="s">
        <v>190</v>
      </c>
      <c r="I3112" s="13">
        <v>3111</v>
      </c>
    </row>
    <row r="3113" spans="1:9" x14ac:dyDescent="0.25">
      <c r="A3113" s="13" t="str">
        <f t="shared" si="48"/>
        <v xml:space="preserve">907-634-A  Traffic Signal Equipment Pole, Type III(L), 30' Shaft, 50' &amp; 55' Arm </v>
      </c>
      <c r="B3113" s="13" t="s">
        <v>3385</v>
      </c>
      <c r="C3113" s="13" t="s">
        <v>3637</v>
      </c>
      <c r="D3113" s="13" t="s">
        <v>207</v>
      </c>
      <c r="E3113" s="13" t="s">
        <v>187</v>
      </c>
      <c r="F3113" s="13" t="s">
        <v>188</v>
      </c>
      <c r="G3113" s="13" t="s">
        <v>189</v>
      </c>
      <c r="H3113" s="13" t="s">
        <v>190</v>
      </c>
      <c r="I3113" s="13">
        <v>3112</v>
      </c>
    </row>
    <row r="3114" spans="1:9" x14ac:dyDescent="0.25">
      <c r="A3114" s="13" t="str">
        <f t="shared" si="48"/>
        <v xml:space="preserve">907-634-A  Traffic Signal Equipment Pole, Type III(L), 30' Shaft, 50' &amp; 60' Arm </v>
      </c>
      <c r="B3114" s="13" t="s">
        <v>3385</v>
      </c>
      <c r="C3114" s="13" t="s">
        <v>3638</v>
      </c>
      <c r="D3114" s="13" t="s">
        <v>207</v>
      </c>
      <c r="E3114" s="13" t="s">
        <v>187</v>
      </c>
      <c r="F3114" s="13" t="s">
        <v>188</v>
      </c>
      <c r="G3114" s="13" t="s">
        <v>189</v>
      </c>
      <c r="H3114" s="13" t="s">
        <v>190</v>
      </c>
      <c r="I3114" s="13">
        <v>3113</v>
      </c>
    </row>
    <row r="3115" spans="1:9" x14ac:dyDescent="0.25">
      <c r="A3115" s="13" t="str">
        <f t="shared" si="48"/>
        <v xml:space="preserve">907-634-A  Traffic Signal Equipment Pole, Type III(L), 30' Shaft, 50' &amp; 65' Arm </v>
      </c>
      <c r="B3115" s="13" t="s">
        <v>3385</v>
      </c>
      <c r="C3115" s="13" t="s">
        <v>3639</v>
      </c>
      <c r="D3115" s="13" t="s">
        <v>207</v>
      </c>
      <c r="E3115" s="13" t="s">
        <v>187</v>
      </c>
      <c r="F3115" s="13" t="s">
        <v>188</v>
      </c>
      <c r="G3115" s="13" t="s">
        <v>189</v>
      </c>
      <c r="H3115" s="13" t="s">
        <v>190</v>
      </c>
      <c r="I3115" s="13">
        <v>3114</v>
      </c>
    </row>
    <row r="3116" spans="1:9" x14ac:dyDescent="0.25">
      <c r="A3116" s="13" t="str">
        <f t="shared" si="48"/>
        <v xml:space="preserve">907-634-A  Traffic Signal Equipment Pole, Type III(L), 30' Shaft, 50' &amp; 70' Arm </v>
      </c>
      <c r="B3116" s="13" t="s">
        <v>3385</v>
      </c>
      <c r="C3116" s="13" t="s">
        <v>3640</v>
      </c>
      <c r="D3116" s="13" t="s">
        <v>207</v>
      </c>
      <c r="E3116" s="13" t="s">
        <v>187</v>
      </c>
      <c r="F3116" s="13" t="s">
        <v>188</v>
      </c>
      <c r="G3116" s="13" t="s">
        <v>189</v>
      </c>
      <c r="H3116" s="13" t="s">
        <v>190</v>
      </c>
      <c r="I3116" s="13">
        <v>3115</v>
      </c>
    </row>
    <row r="3117" spans="1:9" x14ac:dyDescent="0.25">
      <c r="A3117" s="13" t="str">
        <f t="shared" si="48"/>
        <v xml:space="preserve">907-634-A  Traffic Signal Equipment Pole, Type III(L), 30' Shaft, 50' &amp; 75' Arm </v>
      </c>
      <c r="B3117" s="13" t="s">
        <v>3385</v>
      </c>
      <c r="C3117" s="13" t="s">
        <v>3641</v>
      </c>
      <c r="D3117" s="13" t="s">
        <v>207</v>
      </c>
      <c r="E3117" s="13" t="s">
        <v>187</v>
      </c>
      <c r="F3117" s="13" t="s">
        <v>188</v>
      </c>
      <c r="G3117" s="13" t="s">
        <v>189</v>
      </c>
      <c r="H3117" s="13" t="s">
        <v>190</v>
      </c>
      <c r="I3117" s="13">
        <v>3116</v>
      </c>
    </row>
    <row r="3118" spans="1:9" x14ac:dyDescent="0.25">
      <c r="A3118" s="13" t="str">
        <f t="shared" si="48"/>
        <v xml:space="preserve">907-634-A  Traffic Signal Equipment Pole, Type III(L), 30' Shaft, 55' &amp; 55' Arm </v>
      </c>
      <c r="B3118" s="13" t="s">
        <v>3385</v>
      </c>
      <c r="C3118" s="13" t="s">
        <v>3642</v>
      </c>
      <c r="D3118" s="13" t="s">
        <v>207</v>
      </c>
      <c r="E3118" s="13" t="s">
        <v>187</v>
      </c>
      <c r="F3118" s="13" t="s">
        <v>188</v>
      </c>
      <c r="G3118" s="13" t="s">
        <v>189</v>
      </c>
      <c r="H3118" s="13" t="s">
        <v>190</v>
      </c>
      <c r="I3118" s="13">
        <v>3117</v>
      </c>
    </row>
    <row r="3119" spans="1:9" x14ac:dyDescent="0.25">
      <c r="A3119" s="13" t="str">
        <f t="shared" si="48"/>
        <v xml:space="preserve">907-634-A  Traffic Signal Equipment Pole, Type III(L), 30' Shaft, 55' &amp; 60' Arm </v>
      </c>
      <c r="B3119" s="13" t="s">
        <v>3385</v>
      </c>
      <c r="C3119" s="13" t="s">
        <v>3643</v>
      </c>
      <c r="D3119" s="13" t="s">
        <v>207</v>
      </c>
      <c r="E3119" s="13" t="s">
        <v>187</v>
      </c>
      <c r="F3119" s="13" t="s">
        <v>188</v>
      </c>
      <c r="G3119" s="13" t="s">
        <v>189</v>
      </c>
      <c r="H3119" s="13" t="s">
        <v>190</v>
      </c>
      <c r="I3119" s="13">
        <v>3118</v>
      </c>
    </row>
    <row r="3120" spans="1:9" x14ac:dyDescent="0.25">
      <c r="A3120" s="13" t="str">
        <f t="shared" si="48"/>
        <v xml:space="preserve">907-634-A  Traffic Signal Equipment Pole, Type III(L), 30' Shaft, 55' &amp; 65' Arm </v>
      </c>
      <c r="B3120" s="13" t="s">
        <v>3385</v>
      </c>
      <c r="C3120" s="13" t="s">
        <v>3644</v>
      </c>
      <c r="D3120" s="13" t="s">
        <v>207</v>
      </c>
      <c r="E3120" s="13" t="s">
        <v>187</v>
      </c>
      <c r="F3120" s="13" t="s">
        <v>188</v>
      </c>
      <c r="G3120" s="13" t="s">
        <v>189</v>
      </c>
      <c r="H3120" s="13" t="s">
        <v>190</v>
      </c>
      <c r="I3120" s="13">
        <v>3119</v>
      </c>
    </row>
    <row r="3121" spans="1:9" x14ac:dyDescent="0.25">
      <c r="A3121" s="13" t="str">
        <f t="shared" si="48"/>
        <v xml:space="preserve">907-634-A  Traffic Signal Equipment Pole, Type III(L), 30' Shaft, 55' &amp; 70' Arm </v>
      </c>
      <c r="B3121" s="13" t="s">
        <v>3385</v>
      </c>
      <c r="C3121" s="13" t="s">
        <v>3645</v>
      </c>
      <c r="D3121" s="13" t="s">
        <v>207</v>
      </c>
      <c r="E3121" s="13" t="s">
        <v>187</v>
      </c>
      <c r="F3121" s="13" t="s">
        <v>188</v>
      </c>
      <c r="G3121" s="13" t="s">
        <v>189</v>
      </c>
      <c r="H3121" s="13" t="s">
        <v>190</v>
      </c>
      <c r="I3121" s="13">
        <v>3120</v>
      </c>
    </row>
    <row r="3122" spans="1:9" x14ac:dyDescent="0.25">
      <c r="A3122" s="13" t="str">
        <f t="shared" si="48"/>
        <v xml:space="preserve">907-634-A  Traffic Signal Equipment Pole, Type III(L), 30' Shaft, 55' &amp; 75' Arm </v>
      </c>
      <c r="B3122" s="13" t="s">
        <v>3385</v>
      </c>
      <c r="C3122" s="13" t="s">
        <v>3646</v>
      </c>
      <c r="D3122" s="13" t="s">
        <v>207</v>
      </c>
      <c r="E3122" s="13" t="s">
        <v>187</v>
      </c>
      <c r="F3122" s="13" t="s">
        <v>188</v>
      </c>
      <c r="G3122" s="13" t="s">
        <v>189</v>
      </c>
      <c r="H3122" s="13" t="s">
        <v>190</v>
      </c>
      <c r="I3122" s="13">
        <v>3121</v>
      </c>
    </row>
    <row r="3123" spans="1:9" x14ac:dyDescent="0.25">
      <c r="A3123" s="13" t="str">
        <f t="shared" si="48"/>
        <v xml:space="preserve">907-634-A  Traffic Signal Equipment Pole, Type III(L), 30' Shaft, 60' &amp; 60' Arm </v>
      </c>
      <c r="B3123" s="13" t="s">
        <v>3385</v>
      </c>
      <c r="C3123" s="13" t="s">
        <v>3647</v>
      </c>
      <c r="D3123" s="13" t="s">
        <v>207</v>
      </c>
      <c r="E3123" s="13" t="s">
        <v>187</v>
      </c>
      <c r="F3123" s="13" t="s">
        <v>188</v>
      </c>
      <c r="G3123" s="13" t="s">
        <v>189</v>
      </c>
      <c r="H3123" s="13" t="s">
        <v>190</v>
      </c>
      <c r="I3123" s="13">
        <v>3122</v>
      </c>
    </row>
    <row r="3124" spans="1:9" x14ac:dyDescent="0.25">
      <c r="A3124" s="13" t="str">
        <f t="shared" si="48"/>
        <v xml:space="preserve">907-634-A  Traffic Signal Equipment Pole, Type III(L), 30' Shaft, 60' &amp; 65' Arm </v>
      </c>
      <c r="B3124" s="13" t="s">
        <v>3385</v>
      </c>
      <c r="C3124" s="13" t="s">
        <v>3648</v>
      </c>
      <c r="D3124" s="13" t="s">
        <v>207</v>
      </c>
      <c r="E3124" s="13" t="s">
        <v>187</v>
      </c>
      <c r="F3124" s="13" t="s">
        <v>188</v>
      </c>
      <c r="G3124" s="13" t="s">
        <v>189</v>
      </c>
      <c r="H3124" s="13" t="s">
        <v>190</v>
      </c>
      <c r="I3124" s="13">
        <v>3123</v>
      </c>
    </row>
    <row r="3125" spans="1:9" x14ac:dyDescent="0.25">
      <c r="A3125" s="13" t="str">
        <f t="shared" si="48"/>
        <v xml:space="preserve">907-634-A  Traffic Signal Equipment Pole, Type III(L), 30' Shaft, 60' &amp; 70' Arm </v>
      </c>
      <c r="B3125" s="13" t="s">
        <v>3385</v>
      </c>
      <c r="C3125" s="13" t="s">
        <v>3649</v>
      </c>
      <c r="D3125" s="13" t="s">
        <v>207</v>
      </c>
      <c r="E3125" s="13" t="s">
        <v>187</v>
      </c>
      <c r="F3125" s="13" t="s">
        <v>188</v>
      </c>
      <c r="G3125" s="13" t="s">
        <v>189</v>
      </c>
      <c r="H3125" s="13" t="s">
        <v>190</v>
      </c>
      <c r="I3125" s="13">
        <v>3124</v>
      </c>
    </row>
    <row r="3126" spans="1:9" x14ac:dyDescent="0.25">
      <c r="A3126" s="13" t="str">
        <f t="shared" si="48"/>
        <v xml:space="preserve">907-634-A  Traffic Signal Equipment Pole, Type III(L), 30' Shaft, 60' &amp; 75' Arm </v>
      </c>
      <c r="B3126" s="13" t="s">
        <v>3385</v>
      </c>
      <c r="C3126" s="13" t="s">
        <v>3650</v>
      </c>
      <c r="D3126" s="13" t="s">
        <v>207</v>
      </c>
      <c r="E3126" s="13" t="s">
        <v>187</v>
      </c>
      <c r="F3126" s="13" t="s">
        <v>188</v>
      </c>
      <c r="G3126" s="13" t="s">
        <v>189</v>
      </c>
      <c r="H3126" s="13" t="s">
        <v>190</v>
      </c>
      <c r="I3126" s="13">
        <v>3125</v>
      </c>
    </row>
    <row r="3127" spans="1:9" x14ac:dyDescent="0.25">
      <c r="A3127" s="13" t="str">
        <f t="shared" si="48"/>
        <v xml:space="preserve">907-634-A  Traffic Signal Equipment Pole, Type III(L), 30' Shaft, 65' &amp; 65' Arm </v>
      </c>
      <c r="B3127" s="13" t="s">
        <v>3385</v>
      </c>
      <c r="C3127" s="13" t="s">
        <v>3651</v>
      </c>
      <c r="D3127" s="13" t="s">
        <v>207</v>
      </c>
      <c r="E3127" s="13" t="s">
        <v>187</v>
      </c>
      <c r="F3127" s="13" t="s">
        <v>188</v>
      </c>
      <c r="G3127" s="13" t="s">
        <v>189</v>
      </c>
      <c r="H3127" s="13" t="s">
        <v>190</v>
      </c>
      <c r="I3127" s="13">
        <v>3126</v>
      </c>
    </row>
    <row r="3128" spans="1:9" x14ac:dyDescent="0.25">
      <c r="A3128" s="13" t="str">
        <f t="shared" si="48"/>
        <v xml:space="preserve">907-634-A  Traffic Signal Equipment Pole, Type III(L), 30' Shaft, 65' &amp; 70' Arm </v>
      </c>
      <c r="B3128" s="13" t="s">
        <v>3385</v>
      </c>
      <c r="C3128" s="13" t="s">
        <v>3652</v>
      </c>
      <c r="D3128" s="13" t="s">
        <v>207</v>
      </c>
      <c r="E3128" s="13" t="s">
        <v>187</v>
      </c>
      <c r="F3128" s="13" t="s">
        <v>188</v>
      </c>
      <c r="G3128" s="13" t="s">
        <v>189</v>
      </c>
      <c r="H3128" s="13" t="s">
        <v>190</v>
      </c>
      <c r="I3128" s="13">
        <v>3127</v>
      </c>
    </row>
    <row r="3129" spans="1:9" x14ac:dyDescent="0.25">
      <c r="A3129" s="13" t="str">
        <f t="shared" si="48"/>
        <v xml:space="preserve">907-634-A  Traffic Signal Equipment Pole, Type III(L), 30' Shaft, 70' &amp; 70' Arm </v>
      </c>
      <c r="B3129" s="13" t="s">
        <v>3385</v>
      </c>
      <c r="C3129" s="13" t="s">
        <v>3653</v>
      </c>
      <c r="D3129" s="13" t="s">
        <v>207</v>
      </c>
      <c r="E3129" s="13" t="s">
        <v>187</v>
      </c>
      <c r="F3129" s="13" t="s">
        <v>188</v>
      </c>
      <c r="G3129" s="13" t="s">
        <v>189</v>
      </c>
      <c r="H3129" s="13" t="s">
        <v>190</v>
      </c>
      <c r="I3129" s="13">
        <v>3128</v>
      </c>
    </row>
    <row r="3130" spans="1:9" x14ac:dyDescent="0.25">
      <c r="A3130" s="13" t="str">
        <f t="shared" si="48"/>
        <v xml:space="preserve">907-634-A  Traffic Signal Equipment Pole, Type III(L), 40' Shaft, 25' &amp; 30' Arm </v>
      </c>
      <c r="B3130" s="13" t="s">
        <v>3385</v>
      </c>
      <c r="C3130" s="13" t="s">
        <v>3654</v>
      </c>
      <c r="D3130" s="13" t="s">
        <v>207</v>
      </c>
      <c r="E3130" s="13" t="s">
        <v>187</v>
      </c>
      <c r="F3130" s="13" t="s">
        <v>188</v>
      </c>
      <c r="G3130" s="13" t="s">
        <v>189</v>
      </c>
      <c r="H3130" s="13" t="s">
        <v>190</v>
      </c>
      <c r="I3130" s="13">
        <v>3129</v>
      </c>
    </row>
    <row r="3131" spans="1:9" x14ac:dyDescent="0.25">
      <c r="A3131" s="13" t="str">
        <f t="shared" si="48"/>
        <v xml:space="preserve">907-634-A  Traffic Signal Equipment Pole, Type III(L), 40' Shaft, 25' &amp; 35' Arm </v>
      </c>
      <c r="B3131" s="13" t="s">
        <v>3385</v>
      </c>
      <c r="C3131" s="13" t="s">
        <v>3655</v>
      </c>
      <c r="D3131" s="13" t="s">
        <v>207</v>
      </c>
      <c r="E3131" s="13" t="s">
        <v>187</v>
      </c>
      <c r="F3131" s="13" t="s">
        <v>188</v>
      </c>
      <c r="G3131" s="13" t="s">
        <v>189</v>
      </c>
      <c r="H3131" s="13" t="s">
        <v>190</v>
      </c>
      <c r="I3131" s="13">
        <v>3130</v>
      </c>
    </row>
    <row r="3132" spans="1:9" x14ac:dyDescent="0.25">
      <c r="A3132" s="13" t="str">
        <f t="shared" si="48"/>
        <v xml:space="preserve">907-634-A  Traffic Signal Equipment Pole, Type III(L), 40' Shaft, 25' &amp; 40' Arm </v>
      </c>
      <c r="B3132" s="13" t="s">
        <v>3385</v>
      </c>
      <c r="C3132" s="13" t="s">
        <v>3656</v>
      </c>
      <c r="D3132" s="13" t="s">
        <v>207</v>
      </c>
      <c r="E3132" s="13" t="s">
        <v>187</v>
      </c>
      <c r="F3132" s="13" t="s">
        <v>188</v>
      </c>
      <c r="G3132" s="13" t="s">
        <v>189</v>
      </c>
      <c r="H3132" s="13" t="s">
        <v>190</v>
      </c>
      <c r="I3132" s="13">
        <v>3131</v>
      </c>
    </row>
    <row r="3133" spans="1:9" x14ac:dyDescent="0.25">
      <c r="A3133" s="13" t="str">
        <f t="shared" si="48"/>
        <v xml:space="preserve">907-634-A  Traffic Signal Equipment Pole, Type III(L), 40' Shaft, 25' &amp; 45' Arm </v>
      </c>
      <c r="B3133" s="13" t="s">
        <v>3385</v>
      </c>
      <c r="C3133" s="13" t="s">
        <v>3657</v>
      </c>
      <c r="D3133" s="13" t="s">
        <v>207</v>
      </c>
      <c r="E3133" s="13" t="s">
        <v>187</v>
      </c>
      <c r="F3133" s="13" t="s">
        <v>188</v>
      </c>
      <c r="G3133" s="13" t="s">
        <v>189</v>
      </c>
      <c r="H3133" s="13" t="s">
        <v>190</v>
      </c>
      <c r="I3133" s="13">
        <v>3132</v>
      </c>
    </row>
    <row r="3134" spans="1:9" x14ac:dyDescent="0.25">
      <c r="A3134" s="13" t="str">
        <f t="shared" si="48"/>
        <v xml:space="preserve">907-634-A  Traffic Signal Equipment Pole, Type III(L), 40' Shaft, 25' &amp; 50' Arm </v>
      </c>
      <c r="B3134" s="13" t="s">
        <v>3385</v>
      </c>
      <c r="C3134" s="13" t="s">
        <v>3658</v>
      </c>
      <c r="D3134" s="13" t="s">
        <v>207</v>
      </c>
      <c r="E3134" s="13" t="s">
        <v>187</v>
      </c>
      <c r="F3134" s="13" t="s">
        <v>188</v>
      </c>
      <c r="G3134" s="13" t="s">
        <v>189</v>
      </c>
      <c r="H3134" s="13" t="s">
        <v>190</v>
      </c>
      <c r="I3134" s="13">
        <v>3133</v>
      </c>
    </row>
    <row r="3135" spans="1:9" x14ac:dyDescent="0.25">
      <c r="A3135" s="13" t="str">
        <f t="shared" si="48"/>
        <v xml:space="preserve">907-634-A  Traffic Signal Equipment Pole, Type III(L), 40' Shaft, 25' &amp; 55' Arm </v>
      </c>
      <c r="B3135" s="13" t="s">
        <v>3385</v>
      </c>
      <c r="C3135" s="13" t="s">
        <v>3659</v>
      </c>
      <c r="D3135" s="13" t="s">
        <v>207</v>
      </c>
      <c r="E3135" s="13" t="s">
        <v>187</v>
      </c>
      <c r="F3135" s="13" t="s">
        <v>188</v>
      </c>
      <c r="G3135" s="13" t="s">
        <v>189</v>
      </c>
      <c r="H3135" s="13" t="s">
        <v>190</v>
      </c>
      <c r="I3135" s="13">
        <v>3134</v>
      </c>
    </row>
    <row r="3136" spans="1:9" x14ac:dyDescent="0.25">
      <c r="A3136" s="13" t="str">
        <f t="shared" si="48"/>
        <v xml:space="preserve">907-634-A  Traffic Signal Equipment Pole, Type III(L), 40' Shaft, 25' &amp; 60' Arm </v>
      </c>
      <c r="B3136" s="13" t="s">
        <v>3385</v>
      </c>
      <c r="C3136" s="13" t="s">
        <v>3660</v>
      </c>
      <c r="D3136" s="13" t="s">
        <v>207</v>
      </c>
      <c r="E3136" s="13" t="s">
        <v>187</v>
      </c>
      <c r="F3136" s="13" t="s">
        <v>188</v>
      </c>
      <c r="G3136" s="13" t="s">
        <v>189</v>
      </c>
      <c r="H3136" s="13" t="s">
        <v>190</v>
      </c>
      <c r="I3136" s="13">
        <v>3135</v>
      </c>
    </row>
    <row r="3137" spans="1:9" x14ac:dyDescent="0.25">
      <c r="A3137" s="13" t="str">
        <f t="shared" si="48"/>
        <v xml:space="preserve">907-634-A  Traffic Signal Equipment Pole, Type III(L), 40' Shaft, 30' &amp; 30' Arm </v>
      </c>
      <c r="B3137" s="13" t="s">
        <v>3385</v>
      </c>
      <c r="C3137" s="13" t="s">
        <v>3661</v>
      </c>
      <c r="D3137" s="13" t="s">
        <v>207</v>
      </c>
      <c r="E3137" s="13" t="s">
        <v>187</v>
      </c>
      <c r="F3137" s="13" t="s">
        <v>188</v>
      </c>
      <c r="G3137" s="13" t="s">
        <v>189</v>
      </c>
      <c r="H3137" s="13" t="s">
        <v>190</v>
      </c>
      <c r="I3137" s="13">
        <v>3136</v>
      </c>
    </row>
    <row r="3138" spans="1:9" x14ac:dyDescent="0.25">
      <c r="A3138" s="13" t="str">
        <f t="shared" si="48"/>
        <v xml:space="preserve">907-634-A  Traffic Signal Equipment Pole, Type III(L), 40' Shaft, 30' &amp; 35' Arm </v>
      </c>
      <c r="B3138" s="13" t="s">
        <v>3385</v>
      </c>
      <c r="C3138" s="13" t="s">
        <v>3662</v>
      </c>
      <c r="D3138" s="13" t="s">
        <v>207</v>
      </c>
      <c r="E3138" s="13" t="s">
        <v>187</v>
      </c>
      <c r="F3138" s="13" t="s">
        <v>188</v>
      </c>
      <c r="G3138" s="13" t="s">
        <v>189</v>
      </c>
      <c r="H3138" s="13" t="s">
        <v>190</v>
      </c>
      <c r="I3138" s="13">
        <v>3137</v>
      </c>
    </row>
    <row r="3139" spans="1:9" x14ac:dyDescent="0.25">
      <c r="A3139" s="13" t="str">
        <f t="shared" si="48"/>
        <v xml:space="preserve">907-634-A  Traffic Signal Equipment Pole, Type III(L), 40' Shaft, 30' &amp; 40' Arm </v>
      </c>
      <c r="B3139" s="13" t="s">
        <v>3385</v>
      </c>
      <c r="C3139" s="13" t="s">
        <v>3663</v>
      </c>
      <c r="D3139" s="13" t="s">
        <v>207</v>
      </c>
      <c r="E3139" s="13" t="s">
        <v>187</v>
      </c>
      <c r="F3139" s="13" t="s">
        <v>188</v>
      </c>
      <c r="G3139" s="13" t="s">
        <v>189</v>
      </c>
      <c r="H3139" s="13" t="s">
        <v>190</v>
      </c>
      <c r="I3139" s="13">
        <v>3138</v>
      </c>
    </row>
    <row r="3140" spans="1:9" x14ac:dyDescent="0.25">
      <c r="A3140" s="13" t="str">
        <f t="shared" ref="A3140:A3203" si="49">_xlfn.CONCAT(B3140," ", C3140)</f>
        <v xml:space="preserve">907-634-A  Traffic Signal Equipment Pole, Type III(L), 40' Shaft, 30' &amp; 45' Arm </v>
      </c>
      <c r="B3140" s="13" t="s">
        <v>3385</v>
      </c>
      <c r="C3140" s="13" t="s">
        <v>3664</v>
      </c>
      <c r="D3140" s="13" t="s">
        <v>207</v>
      </c>
      <c r="E3140" s="13" t="s">
        <v>187</v>
      </c>
      <c r="F3140" s="13" t="s">
        <v>188</v>
      </c>
      <c r="G3140" s="13" t="s">
        <v>189</v>
      </c>
      <c r="H3140" s="13" t="s">
        <v>190</v>
      </c>
      <c r="I3140" s="13">
        <v>3139</v>
      </c>
    </row>
    <row r="3141" spans="1:9" x14ac:dyDescent="0.25">
      <c r="A3141" s="13" t="str">
        <f t="shared" si="49"/>
        <v xml:space="preserve">907-634-A  Traffic Signal Equipment Pole, Type III(L), 40' Shaft, 30' &amp; 50' Arm </v>
      </c>
      <c r="B3141" s="13" t="s">
        <v>3385</v>
      </c>
      <c r="C3141" s="13" t="s">
        <v>3665</v>
      </c>
      <c r="D3141" s="13" t="s">
        <v>207</v>
      </c>
      <c r="E3141" s="13" t="s">
        <v>187</v>
      </c>
      <c r="F3141" s="13" t="s">
        <v>188</v>
      </c>
      <c r="G3141" s="13" t="s">
        <v>189</v>
      </c>
      <c r="H3141" s="13" t="s">
        <v>190</v>
      </c>
      <c r="I3141" s="13">
        <v>3140</v>
      </c>
    </row>
    <row r="3142" spans="1:9" x14ac:dyDescent="0.25">
      <c r="A3142" s="13" t="str">
        <f t="shared" si="49"/>
        <v xml:space="preserve">907-634-A  Traffic Signal Equipment Pole, Type III(L), 40' Shaft, 30' &amp; 55' Arm </v>
      </c>
      <c r="B3142" s="13" t="s">
        <v>3385</v>
      </c>
      <c r="C3142" s="13" t="s">
        <v>3666</v>
      </c>
      <c r="D3142" s="13" t="s">
        <v>207</v>
      </c>
      <c r="E3142" s="13" t="s">
        <v>187</v>
      </c>
      <c r="F3142" s="13" t="s">
        <v>188</v>
      </c>
      <c r="G3142" s="13" t="s">
        <v>189</v>
      </c>
      <c r="H3142" s="13" t="s">
        <v>190</v>
      </c>
      <c r="I3142" s="13">
        <v>3141</v>
      </c>
    </row>
    <row r="3143" spans="1:9" x14ac:dyDescent="0.25">
      <c r="A3143" s="13" t="str">
        <f t="shared" si="49"/>
        <v xml:space="preserve">907-634-A  Traffic Signal Equipment Pole, Type III(L), 40' Shaft, 30' &amp; 60' Arm </v>
      </c>
      <c r="B3143" s="13" t="s">
        <v>3385</v>
      </c>
      <c r="C3143" s="13" t="s">
        <v>3667</v>
      </c>
      <c r="D3143" s="13" t="s">
        <v>207</v>
      </c>
      <c r="E3143" s="13" t="s">
        <v>187</v>
      </c>
      <c r="F3143" s="13" t="s">
        <v>188</v>
      </c>
      <c r="G3143" s="13" t="s">
        <v>189</v>
      </c>
      <c r="H3143" s="13" t="s">
        <v>190</v>
      </c>
      <c r="I3143" s="13">
        <v>3142</v>
      </c>
    </row>
    <row r="3144" spans="1:9" x14ac:dyDescent="0.25">
      <c r="A3144" s="13" t="str">
        <f t="shared" si="49"/>
        <v xml:space="preserve">907-634-A  Traffic Signal Equipment Pole, Type III(L), 40' Shaft, 30' &amp; 65' Arm </v>
      </c>
      <c r="B3144" s="13" t="s">
        <v>3385</v>
      </c>
      <c r="C3144" s="13" t="s">
        <v>3668</v>
      </c>
      <c r="D3144" s="13" t="s">
        <v>207</v>
      </c>
      <c r="E3144" s="13" t="s">
        <v>187</v>
      </c>
      <c r="F3144" s="13" t="s">
        <v>188</v>
      </c>
      <c r="G3144" s="13" t="s">
        <v>189</v>
      </c>
      <c r="H3144" s="13" t="s">
        <v>190</v>
      </c>
      <c r="I3144" s="13">
        <v>3143</v>
      </c>
    </row>
    <row r="3145" spans="1:9" x14ac:dyDescent="0.25">
      <c r="A3145" s="13" t="str">
        <f t="shared" si="49"/>
        <v xml:space="preserve">907-634-A  Traffic Signal Equipment Pole, Type III(L), 40' Shaft, 30' &amp; 70' Arm </v>
      </c>
      <c r="B3145" s="13" t="s">
        <v>3385</v>
      </c>
      <c r="C3145" s="13" t="s">
        <v>3669</v>
      </c>
      <c r="D3145" s="13" t="s">
        <v>207</v>
      </c>
      <c r="E3145" s="13" t="s">
        <v>187</v>
      </c>
      <c r="F3145" s="13" t="s">
        <v>188</v>
      </c>
      <c r="G3145" s="13" t="s">
        <v>189</v>
      </c>
      <c r="H3145" s="13" t="s">
        <v>190</v>
      </c>
      <c r="I3145" s="13">
        <v>3144</v>
      </c>
    </row>
    <row r="3146" spans="1:9" x14ac:dyDescent="0.25">
      <c r="A3146" s="13" t="str">
        <f t="shared" si="49"/>
        <v xml:space="preserve">907-634-A  Traffic Signal Equipment Pole, Type III(L), 40' Shaft, 30' &amp; 75' Arm </v>
      </c>
      <c r="B3146" s="13" t="s">
        <v>3385</v>
      </c>
      <c r="C3146" s="13" t="s">
        <v>3670</v>
      </c>
      <c r="D3146" s="13" t="s">
        <v>207</v>
      </c>
      <c r="E3146" s="13" t="s">
        <v>187</v>
      </c>
      <c r="F3146" s="13" t="s">
        <v>188</v>
      </c>
      <c r="G3146" s="13" t="s">
        <v>189</v>
      </c>
      <c r="H3146" s="13" t="s">
        <v>190</v>
      </c>
      <c r="I3146" s="13">
        <v>3145</v>
      </c>
    </row>
    <row r="3147" spans="1:9" x14ac:dyDescent="0.25">
      <c r="A3147" s="13" t="str">
        <f t="shared" si="49"/>
        <v xml:space="preserve">907-634-A  Traffic Signal Equipment Pole, Type III(L), 40' Shaft, 35' &amp; 40' Arm </v>
      </c>
      <c r="B3147" s="13" t="s">
        <v>3385</v>
      </c>
      <c r="C3147" s="13" t="s">
        <v>3671</v>
      </c>
      <c r="D3147" s="13" t="s">
        <v>207</v>
      </c>
      <c r="E3147" s="13" t="s">
        <v>187</v>
      </c>
      <c r="F3147" s="13" t="s">
        <v>188</v>
      </c>
      <c r="G3147" s="13" t="s">
        <v>189</v>
      </c>
      <c r="H3147" s="13" t="s">
        <v>190</v>
      </c>
      <c r="I3147" s="13">
        <v>3146</v>
      </c>
    </row>
    <row r="3148" spans="1:9" x14ac:dyDescent="0.25">
      <c r="A3148" s="13" t="str">
        <f t="shared" si="49"/>
        <v xml:space="preserve">907-634-A  Traffic Signal Equipment Pole, Type III(L), 40' Shaft, 35' &amp; 45' Arm </v>
      </c>
      <c r="B3148" s="13" t="s">
        <v>3385</v>
      </c>
      <c r="C3148" s="13" t="s">
        <v>3672</v>
      </c>
      <c r="D3148" s="13" t="s">
        <v>207</v>
      </c>
      <c r="E3148" s="13" t="s">
        <v>187</v>
      </c>
      <c r="F3148" s="13" t="s">
        <v>188</v>
      </c>
      <c r="G3148" s="13" t="s">
        <v>189</v>
      </c>
      <c r="H3148" s="13" t="s">
        <v>190</v>
      </c>
      <c r="I3148" s="13">
        <v>3147</v>
      </c>
    </row>
    <row r="3149" spans="1:9" x14ac:dyDescent="0.25">
      <c r="A3149" s="13" t="str">
        <f t="shared" si="49"/>
        <v xml:space="preserve">907-634-A  Traffic Signal Equipment Pole, Type III(L), 40' Shaft, 35' &amp; 50' Arm </v>
      </c>
      <c r="B3149" s="13" t="s">
        <v>3385</v>
      </c>
      <c r="C3149" s="13" t="s">
        <v>3673</v>
      </c>
      <c r="D3149" s="13" t="s">
        <v>207</v>
      </c>
      <c r="E3149" s="13" t="s">
        <v>187</v>
      </c>
      <c r="F3149" s="13" t="s">
        <v>188</v>
      </c>
      <c r="G3149" s="13" t="s">
        <v>189</v>
      </c>
      <c r="H3149" s="13" t="s">
        <v>190</v>
      </c>
      <c r="I3149" s="13">
        <v>3148</v>
      </c>
    </row>
    <row r="3150" spans="1:9" x14ac:dyDescent="0.25">
      <c r="A3150" s="13" t="str">
        <f t="shared" si="49"/>
        <v xml:space="preserve">907-634-A  Traffic Signal Equipment Pole, Type III(L), 40' Shaft, 35' &amp; 55' Arm </v>
      </c>
      <c r="B3150" s="13" t="s">
        <v>3385</v>
      </c>
      <c r="C3150" s="13" t="s">
        <v>3674</v>
      </c>
      <c r="D3150" s="13" t="s">
        <v>207</v>
      </c>
      <c r="E3150" s="13" t="s">
        <v>187</v>
      </c>
      <c r="F3150" s="13" t="s">
        <v>188</v>
      </c>
      <c r="G3150" s="13" t="s">
        <v>189</v>
      </c>
      <c r="H3150" s="13" t="s">
        <v>190</v>
      </c>
      <c r="I3150" s="13">
        <v>3149</v>
      </c>
    </row>
    <row r="3151" spans="1:9" x14ac:dyDescent="0.25">
      <c r="A3151" s="13" t="str">
        <f t="shared" si="49"/>
        <v xml:space="preserve">907-634-A  Traffic Signal Equipment Pole, Type III(L), 40' Shaft, 35' &amp; 60' Arm </v>
      </c>
      <c r="B3151" s="13" t="s">
        <v>3385</v>
      </c>
      <c r="C3151" s="13" t="s">
        <v>3675</v>
      </c>
      <c r="D3151" s="13" t="s">
        <v>207</v>
      </c>
      <c r="E3151" s="13" t="s">
        <v>187</v>
      </c>
      <c r="F3151" s="13" t="s">
        <v>188</v>
      </c>
      <c r="G3151" s="13" t="s">
        <v>189</v>
      </c>
      <c r="H3151" s="13" t="s">
        <v>190</v>
      </c>
      <c r="I3151" s="13">
        <v>3150</v>
      </c>
    </row>
    <row r="3152" spans="1:9" x14ac:dyDescent="0.25">
      <c r="A3152" s="13" t="str">
        <f t="shared" si="49"/>
        <v xml:space="preserve">907-634-A  Traffic Signal Equipment Pole, Type III(L), 40' Shaft, 35' &amp; 65' Arm </v>
      </c>
      <c r="B3152" s="13" t="s">
        <v>3385</v>
      </c>
      <c r="C3152" s="13" t="s">
        <v>3676</v>
      </c>
      <c r="D3152" s="13" t="s">
        <v>207</v>
      </c>
      <c r="E3152" s="13" t="s">
        <v>187</v>
      </c>
      <c r="F3152" s="13" t="s">
        <v>188</v>
      </c>
      <c r="G3152" s="13" t="s">
        <v>189</v>
      </c>
      <c r="H3152" s="13" t="s">
        <v>190</v>
      </c>
      <c r="I3152" s="13">
        <v>3151</v>
      </c>
    </row>
    <row r="3153" spans="1:9" x14ac:dyDescent="0.25">
      <c r="A3153" s="13" t="str">
        <f t="shared" si="49"/>
        <v xml:space="preserve">907-634-A  Traffic Signal Equipment Pole, Type III(L), 40' Shaft, 35' &amp; 70' Arm </v>
      </c>
      <c r="B3153" s="13" t="s">
        <v>3385</v>
      </c>
      <c r="C3153" s="13" t="s">
        <v>3677</v>
      </c>
      <c r="D3153" s="13" t="s">
        <v>207</v>
      </c>
      <c r="E3153" s="13" t="s">
        <v>187</v>
      </c>
      <c r="F3153" s="13" t="s">
        <v>188</v>
      </c>
      <c r="G3153" s="13" t="s">
        <v>189</v>
      </c>
      <c r="H3153" s="13" t="s">
        <v>190</v>
      </c>
      <c r="I3153" s="13">
        <v>3152</v>
      </c>
    </row>
    <row r="3154" spans="1:9" x14ac:dyDescent="0.25">
      <c r="A3154" s="13" t="str">
        <f t="shared" si="49"/>
        <v xml:space="preserve">907-634-A  Traffic Signal Equipment Pole, Type III(L), 40' Shaft, 35' &amp; 75' Arm </v>
      </c>
      <c r="B3154" s="13" t="s">
        <v>3385</v>
      </c>
      <c r="C3154" s="13" t="s">
        <v>3678</v>
      </c>
      <c r="D3154" s="13" t="s">
        <v>207</v>
      </c>
      <c r="E3154" s="13" t="s">
        <v>187</v>
      </c>
      <c r="F3154" s="13" t="s">
        <v>188</v>
      </c>
      <c r="G3154" s="13" t="s">
        <v>189</v>
      </c>
      <c r="H3154" s="13" t="s">
        <v>190</v>
      </c>
      <c r="I3154" s="13">
        <v>3153</v>
      </c>
    </row>
    <row r="3155" spans="1:9" x14ac:dyDescent="0.25">
      <c r="A3155" s="13" t="str">
        <f t="shared" si="49"/>
        <v xml:space="preserve">907-634-A  Traffic Signal Equipment Pole, Type III(L), 40' Shaft, 40' &amp; 40' Arm </v>
      </c>
      <c r="B3155" s="13" t="s">
        <v>3385</v>
      </c>
      <c r="C3155" s="13" t="s">
        <v>3679</v>
      </c>
      <c r="D3155" s="13" t="s">
        <v>207</v>
      </c>
      <c r="E3155" s="13" t="s">
        <v>187</v>
      </c>
      <c r="F3155" s="13" t="s">
        <v>188</v>
      </c>
      <c r="G3155" s="13" t="s">
        <v>189</v>
      </c>
      <c r="H3155" s="13" t="s">
        <v>190</v>
      </c>
      <c r="I3155" s="13">
        <v>3154</v>
      </c>
    </row>
    <row r="3156" spans="1:9" x14ac:dyDescent="0.25">
      <c r="A3156" s="13" t="str">
        <f t="shared" si="49"/>
        <v xml:space="preserve">907-634-A  Traffic Signal Equipment Pole, Type III(L), 40' Shaft, 40' &amp; 45' Arm </v>
      </c>
      <c r="B3156" s="13" t="s">
        <v>3385</v>
      </c>
      <c r="C3156" s="13" t="s">
        <v>3680</v>
      </c>
      <c r="D3156" s="13" t="s">
        <v>207</v>
      </c>
      <c r="E3156" s="13" t="s">
        <v>187</v>
      </c>
      <c r="F3156" s="13" t="s">
        <v>188</v>
      </c>
      <c r="G3156" s="13" t="s">
        <v>189</v>
      </c>
      <c r="H3156" s="13" t="s">
        <v>190</v>
      </c>
      <c r="I3156" s="13">
        <v>3155</v>
      </c>
    </row>
    <row r="3157" spans="1:9" x14ac:dyDescent="0.25">
      <c r="A3157" s="13" t="str">
        <f t="shared" si="49"/>
        <v xml:space="preserve">907-634-A  Traffic Signal Equipment Pole, Type III(L), 40' Shaft, 40' &amp; 50' Arm </v>
      </c>
      <c r="B3157" s="13" t="s">
        <v>3385</v>
      </c>
      <c r="C3157" s="13" t="s">
        <v>3681</v>
      </c>
      <c r="D3157" s="13" t="s">
        <v>207</v>
      </c>
      <c r="E3157" s="13" t="s">
        <v>187</v>
      </c>
      <c r="F3157" s="13" t="s">
        <v>188</v>
      </c>
      <c r="G3157" s="13" t="s">
        <v>189</v>
      </c>
      <c r="H3157" s="13" t="s">
        <v>190</v>
      </c>
      <c r="I3157" s="13">
        <v>3156</v>
      </c>
    </row>
    <row r="3158" spans="1:9" x14ac:dyDescent="0.25">
      <c r="A3158" s="13" t="str">
        <f t="shared" si="49"/>
        <v xml:space="preserve">907-634-A  Traffic Signal Equipment Pole, Type III(L), 40' Shaft, 40' &amp; 55' Arm </v>
      </c>
      <c r="B3158" s="13" t="s">
        <v>3385</v>
      </c>
      <c r="C3158" s="13" t="s">
        <v>3682</v>
      </c>
      <c r="D3158" s="13" t="s">
        <v>207</v>
      </c>
      <c r="E3158" s="13" t="s">
        <v>187</v>
      </c>
      <c r="F3158" s="13" t="s">
        <v>188</v>
      </c>
      <c r="G3158" s="13" t="s">
        <v>189</v>
      </c>
      <c r="H3158" s="13" t="s">
        <v>190</v>
      </c>
      <c r="I3158" s="13">
        <v>3157</v>
      </c>
    </row>
    <row r="3159" spans="1:9" x14ac:dyDescent="0.25">
      <c r="A3159" s="13" t="str">
        <f t="shared" si="49"/>
        <v xml:space="preserve">907-634-A  Traffic Signal Equipment Pole, Type III(L), 40' Shaft, 40' &amp; 60' Arm </v>
      </c>
      <c r="B3159" s="13" t="s">
        <v>3385</v>
      </c>
      <c r="C3159" s="13" t="s">
        <v>3683</v>
      </c>
      <c r="D3159" s="13" t="s">
        <v>207</v>
      </c>
      <c r="E3159" s="13" t="s">
        <v>187</v>
      </c>
      <c r="F3159" s="13" t="s">
        <v>188</v>
      </c>
      <c r="G3159" s="13" t="s">
        <v>189</v>
      </c>
      <c r="H3159" s="13" t="s">
        <v>190</v>
      </c>
      <c r="I3159" s="13">
        <v>3158</v>
      </c>
    </row>
    <row r="3160" spans="1:9" x14ac:dyDescent="0.25">
      <c r="A3160" s="13" t="str">
        <f t="shared" si="49"/>
        <v xml:space="preserve">907-634-A  Traffic Signal Equipment Pole, Type III(L), 40' Shaft, 40' &amp; 65' Arm </v>
      </c>
      <c r="B3160" s="13" t="s">
        <v>3385</v>
      </c>
      <c r="C3160" s="13" t="s">
        <v>3684</v>
      </c>
      <c r="D3160" s="13" t="s">
        <v>207</v>
      </c>
      <c r="E3160" s="13" t="s">
        <v>187</v>
      </c>
      <c r="F3160" s="13" t="s">
        <v>188</v>
      </c>
      <c r="G3160" s="13" t="s">
        <v>189</v>
      </c>
      <c r="H3160" s="13" t="s">
        <v>190</v>
      </c>
      <c r="I3160" s="13">
        <v>3159</v>
      </c>
    </row>
    <row r="3161" spans="1:9" x14ac:dyDescent="0.25">
      <c r="A3161" s="13" t="str">
        <f t="shared" si="49"/>
        <v xml:space="preserve">907-634-A  Traffic Signal Equipment Pole, Type III(L), 40' Shaft, 40' &amp; 70' Arm </v>
      </c>
      <c r="B3161" s="13" t="s">
        <v>3385</v>
      </c>
      <c r="C3161" s="13" t="s">
        <v>3685</v>
      </c>
      <c r="D3161" s="13" t="s">
        <v>207</v>
      </c>
      <c r="E3161" s="13" t="s">
        <v>187</v>
      </c>
      <c r="F3161" s="13" t="s">
        <v>188</v>
      </c>
      <c r="G3161" s="13" t="s">
        <v>189</v>
      </c>
      <c r="H3161" s="13" t="s">
        <v>190</v>
      </c>
      <c r="I3161" s="13">
        <v>3160</v>
      </c>
    </row>
    <row r="3162" spans="1:9" x14ac:dyDescent="0.25">
      <c r="A3162" s="13" t="str">
        <f t="shared" si="49"/>
        <v xml:space="preserve">907-634-A  Traffic Signal Equipment Pole, Type III(L), 40' Shaft, 40' &amp; 75' Arm </v>
      </c>
      <c r="B3162" s="13" t="s">
        <v>3385</v>
      </c>
      <c r="C3162" s="13" t="s">
        <v>3686</v>
      </c>
      <c r="D3162" s="13" t="s">
        <v>207</v>
      </c>
      <c r="E3162" s="13" t="s">
        <v>187</v>
      </c>
      <c r="F3162" s="13" t="s">
        <v>188</v>
      </c>
      <c r="G3162" s="13" t="s">
        <v>189</v>
      </c>
      <c r="H3162" s="13" t="s">
        <v>190</v>
      </c>
      <c r="I3162" s="13">
        <v>3161</v>
      </c>
    </row>
    <row r="3163" spans="1:9" x14ac:dyDescent="0.25">
      <c r="A3163" s="13" t="str">
        <f t="shared" si="49"/>
        <v xml:space="preserve">907-634-A  Traffic Signal Equipment Pole, Type III(L), 40' Shaft, 40' &amp; 80' Arm </v>
      </c>
      <c r="B3163" s="13" t="s">
        <v>3385</v>
      </c>
      <c r="C3163" s="13" t="s">
        <v>3687</v>
      </c>
      <c r="D3163" s="13" t="s">
        <v>207</v>
      </c>
      <c r="E3163" s="13" t="s">
        <v>187</v>
      </c>
      <c r="F3163" s="13" t="s">
        <v>188</v>
      </c>
      <c r="G3163" s="13" t="s">
        <v>189</v>
      </c>
      <c r="H3163" s="13" t="s">
        <v>190</v>
      </c>
      <c r="I3163" s="13">
        <v>3162</v>
      </c>
    </row>
    <row r="3164" spans="1:9" x14ac:dyDescent="0.25">
      <c r="A3164" s="13" t="str">
        <f t="shared" si="49"/>
        <v xml:space="preserve">907-634-A  Traffic Signal Equipment Pole, Type III(L), 40' Shaft, 45' &amp; 45' Arm </v>
      </c>
      <c r="B3164" s="13" t="s">
        <v>3385</v>
      </c>
      <c r="C3164" s="13" t="s">
        <v>3688</v>
      </c>
      <c r="D3164" s="13" t="s">
        <v>207</v>
      </c>
      <c r="E3164" s="13" t="s">
        <v>187</v>
      </c>
      <c r="F3164" s="13" t="s">
        <v>188</v>
      </c>
      <c r="G3164" s="13" t="s">
        <v>189</v>
      </c>
      <c r="H3164" s="13" t="s">
        <v>190</v>
      </c>
      <c r="I3164" s="13">
        <v>3163</v>
      </c>
    </row>
    <row r="3165" spans="1:9" x14ac:dyDescent="0.25">
      <c r="A3165" s="13" t="str">
        <f t="shared" si="49"/>
        <v xml:space="preserve">907-634-A  Traffic Signal Equipment Pole, Type III(L), 40' Shaft, 45' &amp; 50' Arm </v>
      </c>
      <c r="B3165" s="13" t="s">
        <v>3385</v>
      </c>
      <c r="C3165" s="13" t="s">
        <v>3689</v>
      </c>
      <c r="D3165" s="13" t="s">
        <v>207</v>
      </c>
      <c r="E3165" s="13" t="s">
        <v>187</v>
      </c>
      <c r="F3165" s="13" t="s">
        <v>188</v>
      </c>
      <c r="G3165" s="13" t="s">
        <v>189</v>
      </c>
      <c r="H3165" s="13" t="s">
        <v>190</v>
      </c>
      <c r="I3165" s="13">
        <v>3164</v>
      </c>
    </row>
    <row r="3166" spans="1:9" x14ac:dyDescent="0.25">
      <c r="A3166" s="13" t="str">
        <f t="shared" si="49"/>
        <v xml:space="preserve">907-634-A  Traffic Signal Equipment Pole, Type III(L), 40' Shaft, 45' &amp; 55' Arm </v>
      </c>
      <c r="B3166" s="13" t="s">
        <v>3385</v>
      </c>
      <c r="C3166" s="13" t="s">
        <v>3690</v>
      </c>
      <c r="D3166" s="13" t="s">
        <v>207</v>
      </c>
      <c r="E3166" s="13" t="s">
        <v>187</v>
      </c>
      <c r="F3166" s="13" t="s">
        <v>188</v>
      </c>
      <c r="G3166" s="13" t="s">
        <v>189</v>
      </c>
      <c r="H3166" s="13" t="s">
        <v>190</v>
      </c>
      <c r="I3166" s="13">
        <v>3165</v>
      </c>
    </row>
    <row r="3167" spans="1:9" x14ac:dyDescent="0.25">
      <c r="A3167" s="13" t="str">
        <f t="shared" si="49"/>
        <v xml:space="preserve">907-634-A  Traffic Signal Equipment Pole, Type III(L), 40' Shaft, 45' &amp; 60' Arm </v>
      </c>
      <c r="B3167" s="13" t="s">
        <v>3385</v>
      </c>
      <c r="C3167" s="13" t="s">
        <v>3691</v>
      </c>
      <c r="D3167" s="13" t="s">
        <v>207</v>
      </c>
      <c r="E3167" s="13" t="s">
        <v>187</v>
      </c>
      <c r="F3167" s="13" t="s">
        <v>188</v>
      </c>
      <c r="G3167" s="13" t="s">
        <v>189</v>
      </c>
      <c r="H3167" s="13" t="s">
        <v>190</v>
      </c>
      <c r="I3167" s="13">
        <v>3166</v>
      </c>
    </row>
    <row r="3168" spans="1:9" x14ac:dyDescent="0.25">
      <c r="A3168" s="13" t="str">
        <f t="shared" si="49"/>
        <v xml:space="preserve">907-634-A  Traffic Signal Equipment Pole, Type III(L), 40' Shaft, 45' &amp; 65' Arm </v>
      </c>
      <c r="B3168" s="13" t="s">
        <v>3385</v>
      </c>
      <c r="C3168" s="13" t="s">
        <v>3692</v>
      </c>
      <c r="D3168" s="13" t="s">
        <v>207</v>
      </c>
      <c r="E3168" s="13" t="s">
        <v>187</v>
      </c>
      <c r="F3168" s="13" t="s">
        <v>188</v>
      </c>
      <c r="G3168" s="13" t="s">
        <v>189</v>
      </c>
      <c r="H3168" s="13" t="s">
        <v>190</v>
      </c>
      <c r="I3168" s="13">
        <v>3167</v>
      </c>
    </row>
    <row r="3169" spans="1:9" x14ac:dyDescent="0.25">
      <c r="A3169" s="13" t="str">
        <f t="shared" si="49"/>
        <v xml:space="preserve">907-634-A  Traffic Signal Equipment Pole, Type III(L), 40' Shaft, 45' &amp; 70' Arm </v>
      </c>
      <c r="B3169" s="13" t="s">
        <v>3385</v>
      </c>
      <c r="C3169" s="13" t="s">
        <v>3693</v>
      </c>
      <c r="D3169" s="13" t="s">
        <v>207</v>
      </c>
      <c r="E3169" s="13" t="s">
        <v>187</v>
      </c>
      <c r="F3169" s="13" t="s">
        <v>188</v>
      </c>
      <c r="G3169" s="13" t="s">
        <v>189</v>
      </c>
      <c r="H3169" s="13" t="s">
        <v>190</v>
      </c>
      <c r="I3169" s="13">
        <v>3168</v>
      </c>
    </row>
    <row r="3170" spans="1:9" x14ac:dyDescent="0.25">
      <c r="A3170" s="13" t="str">
        <f t="shared" si="49"/>
        <v xml:space="preserve">907-634-A  Traffic Signal Equipment Pole, Type III(L), 40' Shaft, 45' &amp; 75' Arm </v>
      </c>
      <c r="B3170" s="13" t="s">
        <v>3385</v>
      </c>
      <c r="C3170" s="13" t="s">
        <v>3694</v>
      </c>
      <c r="D3170" s="13" t="s">
        <v>207</v>
      </c>
      <c r="E3170" s="13" t="s">
        <v>187</v>
      </c>
      <c r="F3170" s="13" t="s">
        <v>188</v>
      </c>
      <c r="G3170" s="13" t="s">
        <v>189</v>
      </c>
      <c r="H3170" s="13" t="s">
        <v>190</v>
      </c>
      <c r="I3170" s="13">
        <v>3169</v>
      </c>
    </row>
    <row r="3171" spans="1:9" x14ac:dyDescent="0.25">
      <c r="A3171" s="13" t="str">
        <f t="shared" si="49"/>
        <v xml:space="preserve">907-634-A  Traffic Signal Equipment Pole, Type III(L), 40' Shaft, 50' &amp; 50' Arm </v>
      </c>
      <c r="B3171" s="13" t="s">
        <v>3385</v>
      </c>
      <c r="C3171" s="13" t="s">
        <v>3695</v>
      </c>
      <c r="D3171" s="13" t="s">
        <v>207</v>
      </c>
      <c r="E3171" s="13" t="s">
        <v>187</v>
      </c>
      <c r="F3171" s="13" t="s">
        <v>188</v>
      </c>
      <c r="G3171" s="13" t="s">
        <v>189</v>
      </c>
      <c r="H3171" s="13" t="s">
        <v>190</v>
      </c>
      <c r="I3171" s="13">
        <v>3170</v>
      </c>
    </row>
    <row r="3172" spans="1:9" x14ac:dyDescent="0.25">
      <c r="A3172" s="13" t="str">
        <f t="shared" si="49"/>
        <v xml:space="preserve">907-634-A  Traffic Signal Equipment Pole, Type III(L), 40' Shaft, 50' &amp; 55' Arm </v>
      </c>
      <c r="B3172" s="13" t="s">
        <v>3385</v>
      </c>
      <c r="C3172" s="13" t="s">
        <v>3696</v>
      </c>
      <c r="D3172" s="13" t="s">
        <v>207</v>
      </c>
      <c r="E3172" s="13" t="s">
        <v>187</v>
      </c>
      <c r="F3172" s="13" t="s">
        <v>188</v>
      </c>
      <c r="G3172" s="13" t="s">
        <v>189</v>
      </c>
      <c r="H3172" s="13" t="s">
        <v>190</v>
      </c>
      <c r="I3172" s="13">
        <v>3171</v>
      </c>
    </row>
    <row r="3173" spans="1:9" x14ac:dyDescent="0.25">
      <c r="A3173" s="13" t="str">
        <f t="shared" si="49"/>
        <v xml:space="preserve">907-634-A  Traffic Signal Equipment Pole, Type III(L), 40' Shaft, 50' &amp; 60' Arm </v>
      </c>
      <c r="B3173" s="13" t="s">
        <v>3385</v>
      </c>
      <c r="C3173" s="13" t="s">
        <v>3697</v>
      </c>
      <c r="D3173" s="13" t="s">
        <v>207</v>
      </c>
      <c r="E3173" s="13" t="s">
        <v>187</v>
      </c>
      <c r="F3173" s="13" t="s">
        <v>188</v>
      </c>
      <c r="G3173" s="13" t="s">
        <v>189</v>
      </c>
      <c r="H3173" s="13" t="s">
        <v>190</v>
      </c>
      <c r="I3173" s="13">
        <v>3172</v>
      </c>
    </row>
    <row r="3174" spans="1:9" x14ac:dyDescent="0.25">
      <c r="A3174" s="13" t="str">
        <f t="shared" si="49"/>
        <v xml:space="preserve">907-634-A  Traffic Signal Equipment Pole, Type III(L), 40' Shaft, 50' &amp; 65' Arm </v>
      </c>
      <c r="B3174" s="13" t="s">
        <v>3385</v>
      </c>
      <c r="C3174" s="13" t="s">
        <v>3698</v>
      </c>
      <c r="D3174" s="13" t="s">
        <v>207</v>
      </c>
      <c r="E3174" s="13" t="s">
        <v>187</v>
      </c>
      <c r="F3174" s="13" t="s">
        <v>188</v>
      </c>
      <c r="G3174" s="13" t="s">
        <v>189</v>
      </c>
      <c r="H3174" s="13" t="s">
        <v>190</v>
      </c>
      <c r="I3174" s="13">
        <v>3173</v>
      </c>
    </row>
    <row r="3175" spans="1:9" x14ac:dyDescent="0.25">
      <c r="A3175" s="13" t="str">
        <f t="shared" si="49"/>
        <v xml:space="preserve">907-634-A  Traffic Signal Equipment Pole, Type III(L), 40' Shaft, 50' &amp; 70' Arm </v>
      </c>
      <c r="B3175" s="13" t="s">
        <v>3385</v>
      </c>
      <c r="C3175" s="13" t="s">
        <v>3699</v>
      </c>
      <c r="D3175" s="13" t="s">
        <v>207</v>
      </c>
      <c r="E3175" s="13" t="s">
        <v>187</v>
      </c>
      <c r="F3175" s="13" t="s">
        <v>188</v>
      </c>
      <c r="G3175" s="13" t="s">
        <v>189</v>
      </c>
      <c r="H3175" s="13" t="s">
        <v>190</v>
      </c>
      <c r="I3175" s="13">
        <v>3174</v>
      </c>
    </row>
    <row r="3176" spans="1:9" x14ac:dyDescent="0.25">
      <c r="A3176" s="13" t="str">
        <f t="shared" si="49"/>
        <v xml:space="preserve">907-634-A  Traffic Signal Equipment Pole, Type III(L), 40' Shaft, 50' &amp; 75' Arm </v>
      </c>
      <c r="B3176" s="13" t="s">
        <v>3385</v>
      </c>
      <c r="C3176" s="13" t="s">
        <v>3700</v>
      </c>
      <c r="D3176" s="13" t="s">
        <v>207</v>
      </c>
      <c r="E3176" s="13" t="s">
        <v>187</v>
      </c>
      <c r="F3176" s="13" t="s">
        <v>188</v>
      </c>
      <c r="G3176" s="13" t="s">
        <v>189</v>
      </c>
      <c r="H3176" s="13" t="s">
        <v>190</v>
      </c>
      <c r="I3176" s="13">
        <v>3175</v>
      </c>
    </row>
    <row r="3177" spans="1:9" x14ac:dyDescent="0.25">
      <c r="A3177" s="13" t="str">
        <f t="shared" si="49"/>
        <v xml:space="preserve">907-634-A  Traffic Signal Equipment Pole, Type III(L), 40' Shaft, 55' &amp; 55' Arm </v>
      </c>
      <c r="B3177" s="13" t="s">
        <v>3385</v>
      </c>
      <c r="C3177" s="13" t="s">
        <v>3701</v>
      </c>
      <c r="D3177" s="13" t="s">
        <v>207</v>
      </c>
      <c r="E3177" s="13" t="s">
        <v>187</v>
      </c>
      <c r="F3177" s="13" t="s">
        <v>188</v>
      </c>
      <c r="G3177" s="13" t="s">
        <v>189</v>
      </c>
      <c r="H3177" s="13" t="s">
        <v>190</v>
      </c>
      <c r="I3177" s="13">
        <v>3176</v>
      </c>
    </row>
    <row r="3178" spans="1:9" x14ac:dyDescent="0.25">
      <c r="A3178" s="13" t="str">
        <f t="shared" si="49"/>
        <v xml:space="preserve">907-634-A  Traffic Signal Equipment Pole, Type III(L), 40' Shaft, 55' &amp; 60' Arm </v>
      </c>
      <c r="B3178" s="13" t="s">
        <v>3385</v>
      </c>
      <c r="C3178" s="13" t="s">
        <v>3702</v>
      </c>
      <c r="D3178" s="13" t="s">
        <v>207</v>
      </c>
      <c r="E3178" s="13" t="s">
        <v>187</v>
      </c>
      <c r="F3178" s="13" t="s">
        <v>188</v>
      </c>
      <c r="G3178" s="13" t="s">
        <v>189</v>
      </c>
      <c r="H3178" s="13" t="s">
        <v>190</v>
      </c>
      <c r="I3178" s="13">
        <v>3177</v>
      </c>
    </row>
    <row r="3179" spans="1:9" x14ac:dyDescent="0.25">
      <c r="A3179" s="13" t="str">
        <f t="shared" si="49"/>
        <v xml:space="preserve">907-634-A  Traffic Signal Equipment Pole, Type III(L), 40' Shaft, 55' &amp; 65' Arm </v>
      </c>
      <c r="B3179" s="13" t="s">
        <v>3385</v>
      </c>
      <c r="C3179" s="13" t="s">
        <v>3703</v>
      </c>
      <c r="D3179" s="13" t="s">
        <v>207</v>
      </c>
      <c r="E3179" s="13" t="s">
        <v>187</v>
      </c>
      <c r="F3179" s="13" t="s">
        <v>188</v>
      </c>
      <c r="G3179" s="13" t="s">
        <v>189</v>
      </c>
      <c r="H3179" s="13" t="s">
        <v>190</v>
      </c>
      <c r="I3179" s="13">
        <v>3178</v>
      </c>
    </row>
    <row r="3180" spans="1:9" x14ac:dyDescent="0.25">
      <c r="A3180" s="13" t="str">
        <f t="shared" si="49"/>
        <v xml:space="preserve">907-634-A  Traffic Signal Equipment Pole, Type III(L), 40' Shaft, 55' &amp; 70' Arm </v>
      </c>
      <c r="B3180" s="13" t="s">
        <v>3385</v>
      </c>
      <c r="C3180" s="13" t="s">
        <v>3704</v>
      </c>
      <c r="D3180" s="13" t="s">
        <v>207</v>
      </c>
      <c r="E3180" s="13" t="s">
        <v>187</v>
      </c>
      <c r="F3180" s="13" t="s">
        <v>188</v>
      </c>
      <c r="G3180" s="13" t="s">
        <v>189</v>
      </c>
      <c r="H3180" s="13" t="s">
        <v>190</v>
      </c>
      <c r="I3180" s="13">
        <v>3179</v>
      </c>
    </row>
    <row r="3181" spans="1:9" x14ac:dyDescent="0.25">
      <c r="A3181" s="13" t="str">
        <f t="shared" si="49"/>
        <v xml:space="preserve">907-634-A  Traffic Signal Equipment Pole, Type III(L), 40' Shaft, 55' &amp; 75' Arm </v>
      </c>
      <c r="B3181" s="13" t="s">
        <v>3385</v>
      </c>
      <c r="C3181" s="13" t="s">
        <v>3705</v>
      </c>
      <c r="D3181" s="13" t="s">
        <v>207</v>
      </c>
      <c r="E3181" s="13" t="s">
        <v>187</v>
      </c>
      <c r="F3181" s="13" t="s">
        <v>188</v>
      </c>
      <c r="G3181" s="13" t="s">
        <v>189</v>
      </c>
      <c r="H3181" s="13" t="s">
        <v>190</v>
      </c>
      <c r="I3181" s="13">
        <v>3180</v>
      </c>
    </row>
    <row r="3182" spans="1:9" x14ac:dyDescent="0.25">
      <c r="A3182" s="13" t="str">
        <f t="shared" si="49"/>
        <v xml:space="preserve">907-634-A  Traffic Signal Equipment Pole, Type III(L), 40' Shaft, 60' &amp; 60' Arm </v>
      </c>
      <c r="B3182" s="13" t="s">
        <v>3385</v>
      </c>
      <c r="C3182" s="13" t="s">
        <v>3706</v>
      </c>
      <c r="D3182" s="13" t="s">
        <v>207</v>
      </c>
      <c r="E3182" s="13" t="s">
        <v>187</v>
      </c>
      <c r="F3182" s="13" t="s">
        <v>188</v>
      </c>
      <c r="G3182" s="13" t="s">
        <v>189</v>
      </c>
      <c r="H3182" s="13" t="s">
        <v>190</v>
      </c>
      <c r="I3182" s="13">
        <v>3181</v>
      </c>
    </row>
    <row r="3183" spans="1:9" x14ac:dyDescent="0.25">
      <c r="A3183" s="13" t="str">
        <f t="shared" si="49"/>
        <v xml:space="preserve">907-634-A  Traffic Signal Equipment Pole, Type III(L), 40' Shaft, 60' &amp; 65' Arm </v>
      </c>
      <c r="B3183" s="13" t="s">
        <v>3385</v>
      </c>
      <c r="C3183" s="13" t="s">
        <v>3707</v>
      </c>
      <c r="D3183" s="13" t="s">
        <v>207</v>
      </c>
      <c r="E3183" s="13" t="s">
        <v>187</v>
      </c>
      <c r="F3183" s="13" t="s">
        <v>188</v>
      </c>
      <c r="G3183" s="13" t="s">
        <v>189</v>
      </c>
      <c r="H3183" s="13" t="s">
        <v>190</v>
      </c>
      <c r="I3183" s="13">
        <v>3182</v>
      </c>
    </row>
    <row r="3184" spans="1:9" x14ac:dyDescent="0.25">
      <c r="A3184" s="13" t="str">
        <f t="shared" si="49"/>
        <v xml:space="preserve">907-634-A  Traffic Signal Equipment Pole, Type III(L), 40' Shaft, 60' &amp; 70' Arm </v>
      </c>
      <c r="B3184" s="13" t="s">
        <v>3385</v>
      </c>
      <c r="C3184" s="13" t="s">
        <v>3708</v>
      </c>
      <c r="D3184" s="13" t="s">
        <v>207</v>
      </c>
      <c r="E3184" s="13" t="s">
        <v>187</v>
      </c>
      <c r="F3184" s="13" t="s">
        <v>188</v>
      </c>
      <c r="G3184" s="13" t="s">
        <v>189</v>
      </c>
      <c r="H3184" s="13" t="s">
        <v>190</v>
      </c>
      <c r="I3184" s="13">
        <v>3183</v>
      </c>
    </row>
    <row r="3185" spans="1:9" x14ac:dyDescent="0.25">
      <c r="A3185" s="13" t="str">
        <f t="shared" si="49"/>
        <v xml:space="preserve">907-634-A  Traffic Signal Equipment Pole, Type III(L), 40' Shaft, 60' &amp; 75' Arm </v>
      </c>
      <c r="B3185" s="13" t="s">
        <v>3385</v>
      </c>
      <c r="C3185" s="13" t="s">
        <v>3709</v>
      </c>
      <c r="D3185" s="13" t="s">
        <v>207</v>
      </c>
      <c r="E3185" s="13" t="s">
        <v>187</v>
      </c>
      <c r="F3185" s="13" t="s">
        <v>188</v>
      </c>
      <c r="G3185" s="13" t="s">
        <v>189</v>
      </c>
      <c r="H3185" s="13" t="s">
        <v>190</v>
      </c>
      <c r="I3185" s="13">
        <v>3184</v>
      </c>
    </row>
    <row r="3186" spans="1:9" x14ac:dyDescent="0.25">
      <c r="A3186" s="13" t="str">
        <f t="shared" si="49"/>
        <v xml:space="preserve">907-634-A  Traffic Signal Equipment Pole, Type III(L), 40' Shaft, 65' &amp; 65' Arm </v>
      </c>
      <c r="B3186" s="13" t="s">
        <v>3385</v>
      </c>
      <c r="C3186" s="13" t="s">
        <v>3710</v>
      </c>
      <c r="D3186" s="13" t="s">
        <v>207</v>
      </c>
      <c r="E3186" s="13" t="s">
        <v>187</v>
      </c>
      <c r="F3186" s="13" t="s">
        <v>188</v>
      </c>
      <c r="G3186" s="13" t="s">
        <v>189</v>
      </c>
      <c r="H3186" s="13" t="s">
        <v>190</v>
      </c>
      <c r="I3186" s="13">
        <v>3185</v>
      </c>
    </row>
    <row r="3187" spans="1:9" x14ac:dyDescent="0.25">
      <c r="A3187" s="13" t="str">
        <f t="shared" si="49"/>
        <v xml:space="preserve">907-634-A  Traffic Signal Equipment Pole, Type III(L), 40' Shaft, 65' &amp; 70' Arm </v>
      </c>
      <c r="B3187" s="13" t="s">
        <v>3385</v>
      </c>
      <c r="C3187" s="13" t="s">
        <v>3711</v>
      </c>
      <c r="D3187" s="13" t="s">
        <v>207</v>
      </c>
      <c r="E3187" s="13" t="s">
        <v>187</v>
      </c>
      <c r="F3187" s="13" t="s">
        <v>188</v>
      </c>
      <c r="G3187" s="13" t="s">
        <v>189</v>
      </c>
      <c r="H3187" s="13" t="s">
        <v>190</v>
      </c>
      <c r="I3187" s="13">
        <v>3186</v>
      </c>
    </row>
    <row r="3188" spans="1:9" x14ac:dyDescent="0.25">
      <c r="A3188" s="13" t="str">
        <f t="shared" si="49"/>
        <v xml:space="preserve">907-634-A  Traffic Signal Equipment Pole, Type III(L), 40' Shaft, 70' &amp; 70' Arm </v>
      </c>
      <c r="B3188" s="13" t="s">
        <v>3385</v>
      </c>
      <c r="C3188" s="13" t="s">
        <v>3712</v>
      </c>
      <c r="D3188" s="13" t="s">
        <v>207</v>
      </c>
      <c r="E3188" s="13" t="s">
        <v>187</v>
      </c>
      <c r="F3188" s="13" t="s">
        <v>188</v>
      </c>
      <c r="G3188" s="13" t="s">
        <v>189</v>
      </c>
      <c r="H3188" s="13" t="s">
        <v>190</v>
      </c>
      <c r="I3188" s="13">
        <v>3187</v>
      </c>
    </row>
    <row r="3189" spans="1:9" x14ac:dyDescent="0.25">
      <c r="A3189" s="13" t="str">
        <f t="shared" si="49"/>
        <v xml:space="preserve">907-634-A  Traffic Signal Equipment Pole, Type III, 17' Shaft, 20' &amp; 45' Arms </v>
      </c>
      <c r="B3189" s="13" t="s">
        <v>3385</v>
      </c>
      <c r="C3189" s="13" t="s">
        <v>3713</v>
      </c>
      <c r="D3189" s="13" t="s">
        <v>207</v>
      </c>
      <c r="E3189" s="13" t="s">
        <v>187</v>
      </c>
      <c r="F3189" s="13" t="s">
        <v>188</v>
      </c>
      <c r="G3189" s="13" t="s">
        <v>189</v>
      </c>
      <c r="H3189" s="13" t="s">
        <v>190</v>
      </c>
      <c r="I3189" s="13">
        <v>3188</v>
      </c>
    </row>
    <row r="3190" spans="1:9" x14ac:dyDescent="0.25">
      <c r="A3190" s="13" t="str">
        <f t="shared" si="49"/>
        <v xml:space="preserve">907-634-A  Traffic Signal Equipment Pole, Type III, 17' Shaft, 25' &amp; 30' Arm </v>
      </c>
      <c r="B3190" s="13" t="s">
        <v>3385</v>
      </c>
      <c r="C3190" s="13" t="s">
        <v>3714</v>
      </c>
      <c r="D3190" s="13" t="s">
        <v>207</v>
      </c>
      <c r="E3190" s="13" t="s">
        <v>187</v>
      </c>
      <c r="F3190" s="13" t="s">
        <v>188</v>
      </c>
      <c r="G3190" s="13" t="s">
        <v>189</v>
      </c>
      <c r="H3190" s="13" t="s">
        <v>190</v>
      </c>
      <c r="I3190" s="13">
        <v>3189</v>
      </c>
    </row>
    <row r="3191" spans="1:9" x14ac:dyDescent="0.25">
      <c r="A3191" s="13" t="str">
        <f t="shared" si="49"/>
        <v xml:space="preserve">907-634-A  Traffic Signal Equipment Pole, Type III, 17' Shaft, 25' &amp; 35' Arm </v>
      </c>
      <c r="B3191" s="13" t="s">
        <v>3385</v>
      </c>
      <c r="C3191" s="13" t="s">
        <v>3715</v>
      </c>
      <c r="D3191" s="13" t="s">
        <v>207</v>
      </c>
      <c r="E3191" s="13" t="s">
        <v>187</v>
      </c>
      <c r="F3191" s="13" t="s">
        <v>188</v>
      </c>
      <c r="G3191" s="13" t="s">
        <v>189</v>
      </c>
      <c r="H3191" s="13" t="s">
        <v>190</v>
      </c>
      <c r="I3191" s="13">
        <v>3190</v>
      </c>
    </row>
    <row r="3192" spans="1:9" x14ac:dyDescent="0.25">
      <c r="A3192" s="13" t="str">
        <f t="shared" si="49"/>
        <v xml:space="preserve">907-634-A  Traffic Signal Equipment Pole, Type III, 17' Shaft, 25' &amp; 40' Arms </v>
      </c>
      <c r="B3192" s="13" t="s">
        <v>3385</v>
      </c>
      <c r="C3192" s="13" t="s">
        <v>3716</v>
      </c>
      <c r="D3192" s="13" t="s">
        <v>207</v>
      </c>
      <c r="E3192" s="13" t="s">
        <v>187</v>
      </c>
      <c r="F3192" s="13" t="s">
        <v>188</v>
      </c>
      <c r="G3192" s="13" t="s">
        <v>189</v>
      </c>
      <c r="H3192" s="13" t="s">
        <v>190</v>
      </c>
      <c r="I3192" s="13">
        <v>3191</v>
      </c>
    </row>
    <row r="3193" spans="1:9" x14ac:dyDescent="0.25">
      <c r="A3193" s="13" t="str">
        <f t="shared" si="49"/>
        <v xml:space="preserve">907-634-A  Traffic Signal Equipment Pole, Type III, 17' Shaft, 25' &amp; 45' Arm </v>
      </c>
      <c r="B3193" s="13" t="s">
        <v>3385</v>
      </c>
      <c r="C3193" s="13" t="s">
        <v>3717</v>
      </c>
      <c r="D3193" s="13" t="s">
        <v>207</v>
      </c>
      <c r="E3193" s="13" t="s">
        <v>187</v>
      </c>
      <c r="F3193" s="13" t="s">
        <v>188</v>
      </c>
      <c r="G3193" s="13" t="s">
        <v>189</v>
      </c>
      <c r="H3193" s="13" t="s">
        <v>190</v>
      </c>
      <c r="I3193" s="13">
        <v>3192</v>
      </c>
    </row>
    <row r="3194" spans="1:9" x14ac:dyDescent="0.25">
      <c r="A3194" s="13" t="str">
        <f t="shared" si="49"/>
        <v xml:space="preserve">907-634-A  Traffic Signal Equipment Pole, Type III, 17' Shaft, 25' &amp; 50' Arm </v>
      </c>
      <c r="B3194" s="13" t="s">
        <v>3385</v>
      </c>
      <c r="C3194" s="13" t="s">
        <v>3718</v>
      </c>
      <c r="D3194" s="13" t="s">
        <v>207</v>
      </c>
      <c r="E3194" s="13" t="s">
        <v>187</v>
      </c>
      <c r="F3194" s="13" t="s">
        <v>188</v>
      </c>
      <c r="G3194" s="13" t="s">
        <v>189</v>
      </c>
      <c r="H3194" s="13" t="s">
        <v>190</v>
      </c>
      <c r="I3194" s="13">
        <v>3193</v>
      </c>
    </row>
    <row r="3195" spans="1:9" x14ac:dyDescent="0.25">
      <c r="A3195" s="13" t="str">
        <f t="shared" si="49"/>
        <v xml:space="preserve">907-634-A  Traffic Signal Equipment Pole, Type III, 17' Shaft, 25' &amp; 55' Arm </v>
      </c>
      <c r="B3195" s="13" t="s">
        <v>3385</v>
      </c>
      <c r="C3195" s="13" t="s">
        <v>3719</v>
      </c>
      <c r="D3195" s="13" t="s">
        <v>207</v>
      </c>
      <c r="E3195" s="13" t="s">
        <v>187</v>
      </c>
      <c r="F3195" s="13" t="s">
        <v>188</v>
      </c>
      <c r="G3195" s="13" t="s">
        <v>189</v>
      </c>
      <c r="H3195" s="13" t="s">
        <v>190</v>
      </c>
      <c r="I3195" s="13">
        <v>3194</v>
      </c>
    </row>
    <row r="3196" spans="1:9" x14ac:dyDescent="0.25">
      <c r="A3196" s="13" t="str">
        <f t="shared" si="49"/>
        <v xml:space="preserve">907-634-A  Traffic Signal Equipment Pole, Type III, 17' Shaft, 25' &amp; 60' Arm </v>
      </c>
      <c r="B3196" s="13" t="s">
        <v>3385</v>
      </c>
      <c r="C3196" s="13" t="s">
        <v>3720</v>
      </c>
      <c r="D3196" s="13" t="s">
        <v>207</v>
      </c>
      <c r="E3196" s="13" t="s">
        <v>187</v>
      </c>
      <c r="F3196" s="13" t="s">
        <v>188</v>
      </c>
      <c r="G3196" s="13" t="s">
        <v>189</v>
      </c>
      <c r="H3196" s="13" t="s">
        <v>190</v>
      </c>
      <c r="I3196" s="13">
        <v>3195</v>
      </c>
    </row>
    <row r="3197" spans="1:9" x14ac:dyDescent="0.25">
      <c r="A3197" s="13" t="str">
        <f t="shared" si="49"/>
        <v xml:space="preserve">907-634-A  Traffic Signal Equipment Pole, Type III, 17' Shaft, 25' &amp; 65' Arms </v>
      </c>
      <c r="B3197" s="13" t="s">
        <v>3385</v>
      </c>
      <c r="C3197" s="13" t="s">
        <v>3721</v>
      </c>
      <c r="D3197" s="13" t="s">
        <v>207</v>
      </c>
      <c r="E3197" s="13" t="s">
        <v>187</v>
      </c>
      <c r="F3197" s="13" t="s">
        <v>188</v>
      </c>
      <c r="G3197" s="13" t="s">
        <v>189</v>
      </c>
      <c r="H3197" s="13" t="s">
        <v>190</v>
      </c>
      <c r="I3197" s="13">
        <v>3196</v>
      </c>
    </row>
    <row r="3198" spans="1:9" x14ac:dyDescent="0.25">
      <c r="A3198" s="13" t="str">
        <f t="shared" si="49"/>
        <v xml:space="preserve">907-634-A  Traffic Signal Equipment Pole, Type III, 17' Shaft, 30' &amp; 30' Arms </v>
      </c>
      <c r="B3198" s="13" t="s">
        <v>3385</v>
      </c>
      <c r="C3198" s="13" t="s">
        <v>3722</v>
      </c>
      <c r="D3198" s="13" t="s">
        <v>207</v>
      </c>
      <c r="E3198" s="13" t="s">
        <v>187</v>
      </c>
      <c r="F3198" s="13" t="s">
        <v>188</v>
      </c>
      <c r="G3198" s="13" t="s">
        <v>189</v>
      </c>
      <c r="H3198" s="13" t="s">
        <v>190</v>
      </c>
      <c r="I3198" s="13">
        <v>3197</v>
      </c>
    </row>
    <row r="3199" spans="1:9" x14ac:dyDescent="0.25">
      <c r="A3199" s="13" t="str">
        <f t="shared" si="49"/>
        <v xml:space="preserve">907-634-A  Traffic Signal Equipment Pole, Type III, 17' Shaft, 30' &amp; 35' Arms </v>
      </c>
      <c r="B3199" s="13" t="s">
        <v>3385</v>
      </c>
      <c r="C3199" s="13" t="s">
        <v>3723</v>
      </c>
      <c r="D3199" s="13" t="s">
        <v>207</v>
      </c>
      <c r="E3199" s="13" t="s">
        <v>187</v>
      </c>
      <c r="F3199" s="13" t="s">
        <v>188</v>
      </c>
      <c r="G3199" s="13" t="s">
        <v>189</v>
      </c>
      <c r="H3199" s="13" t="s">
        <v>190</v>
      </c>
      <c r="I3199" s="13">
        <v>3198</v>
      </c>
    </row>
    <row r="3200" spans="1:9" x14ac:dyDescent="0.25">
      <c r="A3200" s="13" t="str">
        <f t="shared" si="49"/>
        <v xml:space="preserve">907-634-A  Traffic Signal Equipment Pole, Type III, 17' Shaft, 30' &amp; 40' Arms </v>
      </c>
      <c r="B3200" s="13" t="s">
        <v>3385</v>
      </c>
      <c r="C3200" s="13" t="s">
        <v>3724</v>
      </c>
      <c r="D3200" s="13" t="s">
        <v>207</v>
      </c>
      <c r="E3200" s="13" t="s">
        <v>187</v>
      </c>
      <c r="F3200" s="13" t="s">
        <v>188</v>
      </c>
      <c r="G3200" s="13" t="s">
        <v>189</v>
      </c>
      <c r="H3200" s="13" t="s">
        <v>190</v>
      </c>
      <c r="I3200" s="13">
        <v>3199</v>
      </c>
    </row>
    <row r="3201" spans="1:9" x14ac:dyDescent="0.25">
      <c r="A3201" s="13" t="str">
        <f t="shared" si="49"/>
        <v xml:space="preserve">907-634-A  Traffic Signal Equipment Pole, Type III, 17' Shaft, 30' &amp; 45' Arms </v>
      </c>
      <c r="B3201" s="13" t="s">
        <v>3385</v>
      </c>
      <c r="C3201" s="13" t="s">
        <v>3725</v>
      </c>
      <c r="D3201" s="13" t="s">
        <v>207</v>
      </c>
      <c r="E3201" s="13" t="s">
        <v>187</v>
      </c>
      <c r="F3201" s="13" t="s">
        <v>188</v>
      </c>
      <c r="G3201" s="13" t="s">
        <v>189</v>
      </c>
      <c r="H3201" s="13" t="s">
        <v>190</v>
      </c>
      <c r="I3201" s="13">
        <v>3200</v>
      </c>
    </row>
    <row r="3202" spans="1:9" x14ac:dyDescent="0.25">
      <c r="A3202" s="13" t="str">
        <f t="shared" si="49"/>
        <v xml:space="preserve">907-634-A  Traffic Signal Equipment Pole, Type III, 17' Shaft, 30' &amp; 50' Arms </v>
      </c>
      <c r="B3202" s="13" t="s">
        <v>3385</v>
      </c>
      <c r="C3202" s="13" t="s">
        <v>3726</v>
      </c>
      <c r="D3202" s="13" t="s">
        <v>207</v>
      </c>
      <c r="E3202" s="13" t="s">
        <v>187</v>
      </c>
      <c r="F3202" s="13" t="s">
        <v>188</v>
      </c>
      <c r="G3202" s="13" t="s">
        <v>189</v>
      </c>
      <c r="H3202" s="13" t="s">
        <v>190</v>
      </c>
      <c r="I3202" s="13">
        <v>3201</v>
      </c>
    </row>
    <row r="3203" spans="1:9" x14ac:dyDescent="0.25">
      <c r="A3203" s="13" t="str">
        <f t="shared" si="49"/>
        <v xml:space="preserve">907-634-A  Traffic Signal Equipment Pole, Type III, 17' Shaft, 30' &amp; 55' Arms </v>
      </c>
      <c r="B3203" s="13" t="s">
        <v>3385</v>
      </c>
      <c r="C3203" s="13" t="s">
        <v>3727</v>
      </c>
      <c r="D3203" s="13" t="s">
        <v>207</v>
      </c>
      <c r="E3203" s="13" t="s">
        <v>187</v>
      </c>
      <c r="F3203" s="13" t="s">
        <v>188</v>
      </c>
      <c r="G3203" s="13" t="s">
        <v>189</v>
      </c>
      <c r="H3203" s="13" t="s">
        <v>190</v>
      </c>
      <c r="I3203" s="13">
        <v>3202</v>
      </c>
    </row>
    <row r="3204" spans="1:9" x14ac:dyDescent="0.25">
      <c r="A3204" s="13" t="str">
        <f t="shared" ref="A3204:A3267" si="50">_xlfn.CONCAT(B3204," ", C3204)</f>
        <v xml:space="preserve">907-634-A  Traffic Signal Equipment Pole, Type III, 17' Shaft, 30' &amp; 60' Arm </v>
      </c>
      <c r="B3204" s="13" t="s">
        <v>3385</v>
      </c>
      <c r="C3204" s="13" t="s">
        <v>3728</v>
      </c>
      <c r="D3204" s="13" t="s">
        <v>207</v>
      </c>
      <c r="E3204" s="13" t="s">
        <v>187</v>
      </c>
      <c r="F3204" s="13" t="s">
        <v>188</v>
      </c>
      <c r="G3204" s="13" t="s">
        <v>189</v>
      </c>
      <c r="H3204" s="13" t="s">
        <v>190</v>
      </c>
      <c r="I3204" s="13">
        <v>3203</v>
      </c>
    </row>
    <row r="3205" spans="1:9" x14ac:dyDescent="0.25">
      <c r="A3205" s="13" t="str">
        <f t="shared" si="50"/>
        <v xml:space="preserve">907-634-A  Traffic Signal Equipment Pole, Type III, 17' Shaft, 30' &amp; 65' Arm </v>
      </c>
      <c r="B3205" s="13" t="s">
        <v>3385</v>
      </c>
      <c r="C3205" s="13" t="s">
        <v>3729</v>
      </c>
      <c r="D3205" s="13" t="s">
        <v>207</v>
      </c>
      <c r="E3205" s="13" t="s">
        <v>187</v>
      </c>
      <c r="F3205" s="13" t="s">
        <v>188</v>
      </c>
      <c r="G3205" s="13" t="s">
        <v>189</v>
      </c>
      <c r="H3205" s="13" t="s">
        <v>190</v>
      </c>
      <c r="I3205" s="13">
        <v>3204</v>
      </c>
    </row>
    <row r="3206" spans="1:9" x14ac:dyDescent="0.25">
      <c r="A3206" s="13" t="str">
        <f t="shared" si="50"/>
        <v xml:space="preserve">907-634-A  Traffic Signal Equipment Pole, Type III, 17' Shaft, 30' &amp; 70' Arm </v>
      </c>
      <c r="B3206" s="13" t="s">
        <v>3385</v>
      </c>
      <c r="C3206" s="13" t="s">
        <v>3730</v>
      </c>
      <c r="D3206" s="13" t="s">
        <v>207</v>
      </c>
      <c r="E3206" s="13" t="s">
        <v>187</v>
      </c>
      <c r="F3206" s="13" t="s">
        <v>188</v>
      </c>
      <c r="G3206" s="13" t="s">
        <v>189</v>
      </c>
      <c r="H3206" s="13" t="s">
        <v>190</v>
      </c>
      <c r="I3206" s="13">
        <v>3205</v>
      </c>
    </row>
    <row r="3207" spans="1:9" x14ac:dyDescent="0.25">
      <c r="A3207" s="13" t="str">
        <f t="shared" si="50"/>
        <v xml:space="preserve">907-634-A  Traffic Signal Equipment Pole, Type III, 17' Shaft, 30' &amp; 75' Arm </v>
      </c>
      <c r="B3207" s="13" t="s">
        <v>3385</v>
      </c>
      <c r="C3207" s="13" t="s">
        <v>3731</v>
      </c>
      <c r="D3207" s="13" t="s">
        <v>207</v>
      </c>
      <c r="E3207" s="13" t="s">
        <v>187</v>
      </c>
      <c r="F3207" s="13" t="s">
        <v>188</v>
      </c>
      <c r="G3207" s="13" t="s">
        <v>189</v>
      </c>
      <c r="H3207" s="13" t="s">
        <v>190</v>
      </c>
      <c r="I3207" s="13">
        <v>3206</v>
      </c>
    </row>
    <row r="3208" spans="1:9" x14ac:dyDescent="0.25">
      <c r="A3208" s="13" t="str">
        <f t="shared" si="50"/>
        <v xml:space="preserve">907-634-A  Traffic Signal Equipment Pole, Type III, 17' Shaft, 35' &amp; 15' Arms </v>
      </c>
      <c r="B3208" s="13" t="s">
        <v>3385</v>
      </c>
      <c r="C3208" s="13" t="s">
        <v>3732</v>
      </c>
      <c r="D3208" s="13" t="s">
        <v>207</v>
      </c>
      <c r="E3208" s="13" t="s">
        <v>187</v>
      </c>
      <c r="F3208" s="13" t="s">
        <v>188</v>
      </c>
      <c r="G3208" s="13" t="s">
        <v>189</v>
      </c>
      <c r="H3208" s="13" t="s">
        <v>190</v>
      </c>
      <c r="I3208" s="13">
        <v>3207</v>
      </c>
    </row>
    <row r="3209" spans="1:9" x14ac:dyDescent="0.25">
      <c r="A3209" s="13" t="str">
        <f t="shared" si="50"/>
        <v xml:space="preserve">907-634-A  Traffic Signal Equipment Pole, Type III, 17' Shaft, 35' &amp; 40' Arms </v>
      </c>
      <c r="B3209" s="13" t="s">
        <v>3385</v>
      </c>
      <c r="C3209" s="13" t="s">
        <v>3733</v>
      </c>
      <c r="D3209" s="13" t="s">
        <v>207</v>
      </c>
      <c r="E3209" s="13" t="s">
        <v>187</v>
      </c>
      <c r="F3209" s="13" t="s">
        <v>188</v>
      </c>
      <c r="G3209" s="13" t="s">
        <v>189</v>
      </c>
      <c r="H3209" s="13" t="s">
        <v>190</v>
      </c>
      <c r="I3209" s="13">
        <v>3208</v>
      </c>
    </row>
    <row r="3210" spans="1:9" x14ac:dyDescent="0.25">
      <c r="A3210" s="13" t="str">
        <f t="shared" si="50"/>
        <v xml:space="preserve">907-634-A  Traffic Signal Equipment Pole, Type III, 17' Shaft, 35' &amp; 45' Arms </v>
      </c>
      <c r="B3210" s="13" t="s">
        <v>3385</v>
      </c>
      <c r="C3210" s="13" t="s">
        <v>3734</v>
      </c>
      <c r="D3210" s="13" t="s">
        <v>207</v>
      </c>
      <c r="E3210" s="13" t="s">
        <v>187</v>
      </c>
      <c r="F3210" s="13" t="s">
        <v>188</v>
      </c>
      <c r="G3210" s="13" t="s">
        <v>189</v>
      </c>
      <c r="H3210" s="13" t="s">
        <v>190</v>
      </c>
      <c r="I3210" s="13">
        <v>3209</v>
      </c>
    </row>
    <row r="3211" spans="1:9" x14ac:dyDescent="0.25">
      <c r="A3211" s="13" t="str">
        <f t="shared" si="50"/>
        <v xml:space="preserve">907-634-A  Traffic Signal Equipment Pole, Type III, 17' Shaft, 35' &amp; 50' Arms </v>
      </c>
      <c r="B3211" s="13" t="s">
        <v>3385</v>
      </c>
      <c r="C3211" s="13" t="s">
        <v>3735</v>
      </c>
      <c r="D3211" s="13" t="s">
        <v>207</v>
      </c>
      <c r="E3211" s="13" t="s">
        <v>187</v>
      </c>
      <c r="F3211" s="13" t="s">
        <v>188</v>
      </c>
      <c r="G3211" s="13" t="s">
        <v>189</v>
      </c>
      <c r="H3211" s="13" t="s">
        <v>190</v>
      </c>
      <c r="I3211" s="13">
        <v>3210</v>
      </c>
    </row>
    <row r="3212" spans="1:9" x14ac:dyDescent="0.25">
      <c r="A3212" s="13" t="str">
        <f t="shared" si="50"/>
        <v xml:space="preserve">907-634-A  Traffic Signal Equipment Pole, Type III, 17' Shaft, 35' &amp; 55' Arm </v>
      </c>
      <c r="B3212" s="13" t="s">
        <v>3385</v>
      </c>
      <c r="C3212" s="13" t="s">
        <v>3736</v>
      </c>
      <c r="D3212" s="13" t="s">
        <v>207</v>
      </c>
      <c r="E3212" s="13" t="s">
        <v>187</v>
      </c>
      <c r="F3212" s="13" t="s">
        <v>188</v>
      </c>
      <c r="G3212" s="13" t="s">
        <v>189</v>
      </c>
      <c r="H3212" s="13" t="s">
        <v>190</v>
      </c>
      <c r="I3212" s="13">
        <v>3211</v>
      </c>
    </row>
    <row r="3213" spans="1:9" x14ac:dyDescent="0.25">
      <c r="A3213" s="13" t="str">
        <f t="shared" si="50"/>
        <v xml:space="preserve">907-634-A  Traffic Signal Equipment Pole, Type III, 17' Shaft, 35' &amp; 60' Arm </v>
      </c>
      <c r="B3213" s="13" t="s">
        <v>3385</v>
      </c>
      <c r="C3213" s="13" t="s">
        <v>3737</v>
      </c>
      <c r="D3213" s="13" t="s">
        <v>207</v>
      </c>
      <c r="E3213" s="13" t="s">
        <v>187</v>
      </c>
      <c r="F3213" s="13" t="s">
        <v>188</v>
      </c>
      <c r="G3213" s="13" t="s">
        <v>189</v>
      </c>
      <c r="H3213" s="13" t="s">
        <v>190</v>
      </c>
      <c r="I3213" s="13">
        <v>3212</v>
      </c>
    </row>
    <row r="3214" spans="1:9" x14ac:dyDescent="0.25">
      <c r="A3214" s="13" t="str">
        <f t="shared" si="50"/>
        <v xml:space="preserve">907-634-A  Traffic Signal Equipment Pole, Type III, 17' Shaft, 35' &amp; 65' Arm </v>
      </c>
      <c r="B3214" s="13" t="s">
        <v>3385</v>
      </c>
      <c r="C3214" s="13" t="s">
        <v>3738</v>
      </c>
      <c r="D3214" s="13" t="s">
        <v>207</v>
      </c>
      <c r="E3214" s="13" t="s">
        <v>187</v>
      </c>
      <c r="F3214" s="13" t="s">
        <v>188</v>
      </c>
      <c r="G3214" s="13" t="s">
        <v>189</v>
      </c>
      <c r="H3214" s="13" t="s">
        <v>190</v>
      </c>
      <c r="I3214" s="13">
        <v>3213</v>
      </c>
    </row>
    <row r="3215" spans="1:9" x14ac:dyDescent="0.25">
      <c r="A3215" s="13" t="str">
        <f t="shared" si="50"/>
        <v xml:space="preserve">907-634-A  Traffic Signal Equipment Pole, Type III, 17' Shaft, 35' &amp; 70' Arm </v>
      </c>
      <c r="B3215" s="13" t="s">
        <v>3385</v>
      </c>
      <c r="C3215" s="13" t="s">
        <v>3739</v>
      </c>
      <c r="D3215" s="13" t="s">
        <v>207</v>
      </c>
      <c r="E3215" s="13" t="s">
        <v>187</v>
      </c>
      <c r="F3215" s="13" t="s">
        <v>188</v>
      </c>
      <c r="G3215" s="13" t="s">
        <v>189</v>
      </c>
      <c r="H3215" s="13" t="s">
        <v>190</v>
      </c>
      <c r="I3215" s="13">
        <v>3214</v>
      </c>
    </row>
    <row r="3216" spans="1:9" x14ac:dyDescent="0.25">
      <c r="A3216" s="13" t="str">
        <f t="shared" si="50"/>
        <v xml:space="preserve">907-634-A  Traffic Signal Equipment Pole, Type III, 17' Shaft, 35' &amp; 75' Arm </v>
      </c>
      <c r="B3216" s="13" t="s">
        <v>3385</v>
      </c>
      <c r="C3216" s="13" t="s">
        <v>3740</v>
      </c>
      <c r="D3216" s="13" t="s">
        <v>207</v>
      </c>
      <c r="E3216" s="13" t="s">
        <v>187</v>
      </c>
      <c r="F3216" s="13" t="s">
        <v>188</v>
      </c>
      <c r="G3216" s="13" t="s">
        <v>189</v>
      </c>
      <c r="H3216" s="13" t="s">
        <v>190</v>
      </c>
      <c r="I3216" s="13">
        <v>3215</v>
      </c>
    </row>
    <row r="3217" spans="1:9" x14ac:dyDescent="0.25">
      <c r="A3217" s="13" t="str">
        <f t="shared" si="50"/>
        <v xml:space="preserve">907-634-A  Traffic Signal Equipment Pole, Type III, 17' Shaft, 40' &amp; 40' Arms </v>
      </c>
      <c r="B3217" s="13" t="s">
        <v>3385</v>
      </c>
      <c r="C3217" s="13" t="s">
        <v>3741</v>
      </c>
      <c r="D3217" s="13" t="s">
        <v>207</v>
      </c>
      <c r="E3217" s="13" t="s">
        <v>187</v>
      </c>
      <c r="F3217" s="13" t="s">
        <v>188</v>
      </c>
      <c r="G3217" s="13" t="s">
        <v>189</v>
      </c>
      <c r="H3217" s="13" t="s">
        <v>190</v>
      </c>
      <c r="I3217" s="13">
        <v>3216</v>
      </c>
    </row>
    <row r="3218" spans="1:9" x14ac:dyDescent="0.25">
      <c r="A3218" s="13" t="str">
        <f t="shared" si="50"/>
        <v xml:space="preserve">907-634-A  Traffic Signal Equipment Pole, Type III, 17' Shaft, 40' &amp; 45' Arms </v>
      </c>
      <c r="B3218" s="13" t="s">
        <v>3385</v>
      </c>
      <c r="C3218" s="13" t="s">
        <v>3742</v>
      </c>
      <c r="D3218" s="13" t="s">
        <v>207</v>
      </c>
      <c r="E3218" s="13" t="s">
        <v>187</v>
      </c>
      <c r="F3218" s="13" t="s">
        <v>188</v>
      </c>
      <c r="G3218" s="13" t="s">
        <v>189</v>
      </c>
      <c r="H3218" s="13" t="s">
        <v>190</v>
      </c>
      <c r="I3218" s="13">
        <v>3217</v>
      </c>
    </row>
    <row r="3219" spans="1:9" x14ac:dyDescent="0.25">
      <c r="A3219" s="13" t="str">
        <f t="shared" si="50"/>
        <v xml:space="preserve">907-634-A  Traffic Signal Equipment Pole, Type III, 17' Shaft, 40' &amp; 50' Arms </v>
      </c>
      <c r="B3219" s="13" t="s">
        <v>3385</v>
      </c>
      <c r="C3219" s="13" t="s">
        <v>3743</v>
      </c>
      <c r="D3219" s="13" t="s">
        <v>207</v>
      </c>
      <c r="E3219" s="13" t="s">
        <v>187</v>
      </c>
      <c r="F3219" s="13" t="s">
        <v>188</v>
      </c>
      <c r="G3219" s="13" t="s">
        <v>189</v>
      </c>
      <c r="H3219" s="13" t="s">
        <v>190</v>
      </c>
      <c r="I3219" s="13">
        <v>3218</v>
      </c>
    </row>
    <row r="3220" spans="1:9" x14ac:dyDescent="0.25">
      <c r="A3220" s="13" t="str">
        <f t="shared" si="50"/>
        <v xml:space="preserve">907-634-A  Traffic Signal Equipment Pole, Type III, 17' Shaft, 40' &amp; 55' Arm </v>
      </c>
      <c r="B3220" s="13" t="s">
        <v>3385</v>
      </c>
      <c r="C3220" s="13" t="s">
        <v>3744</v>
      </c>
      <c r="D3220" s="13" t="s">
        <v>207</v>
      </c>
      <c r="E3220" s="13" t="s">
        <v>187</v>
      </c>
      <c r="F3220" s="13" t="s">
        <v>188</v>
      </c>
      <c r="G3220" s="13" t="s">
        <v>189</v>
      </c>
      <c r="H3220" s="13" t="s">
        <v>190</v>
      </c>
      <c r="I3220" s="13">
        <v>3219</v>
      </c>
    </row>
    <row r="3221" spans="1:9" x14ac:dyDescent="0.25">
      <c r="A3221" s="13" t="str">
        <f t="shared" si="50"/>
        <v xml:space="preserve">907-634-A  Traffic Signal Equipment Pole, Type III, 17' Shaft, 40' &amp; 60' Arms </v>
      </c>
      <c r="B3221" s="13" t="s">
        <v>3385</v>
      </c>
      <c r="C3221" s="13" t="s">
        <v>3745</v>
      </c>
      <c r="D3221" s="13" t="s">
        <v>207</v>
      </c>
      <c r="E3221" s="13" t="s">
        <v>187</v>
      </c>
      <c r="F3221" s="13" t="s">
        <v>188</v>
      </c>
      <c r="G3221" s="13" t="s">
        <v>189</v>
      </c>
      <c r="H3221" s="13" t="s">
        <v>190</v>
      </c>
      <c r="I3221" s="13">
        <v>3220</v>
      </c>
    </row>
    <row r="3222" spans="1:9" x14ac:dyDescent="0.25">
      <c r="A3222" s="13" t="str">
        <f t="shared" si="50"/>
        <v xml:space="preserve">907-634-A  Traffic Signal Equipment Pole, Type III, 17' Shaft, 40' &amp; 65' Arm </v>
      </c>
      <c r="B3222" s="13" t="s">
        <v>3385</v>
      </c>
      <c r="C3222" s="13" t="s">
        <v>3746</v>
      </c>
      <c r="D3222" s="13" t="s">
        <v>207</v>
      </c>
      <c r="E3222" s="13" t="s">
        <v>187</v>
      </c>
      <c r="F3222" s="13" t="s">
        <v>188</v>
      </c>
      <c r="G3222" s="13" t="s">
        <v>189</v>
      </c>
      <c r="H3222" s="13" t="s">
        <v>190</v>
      </c>
      <c r="I3222" s="13">
        <v>3221</v>
      </c>
    </row>
    <row r="3223" spans="1:9" x14ac:dyDescent="0.25">
      <c r="A3223" s="13" t="str">
        <f t="shared" si="50"/>
        <v xml:space="preserve">907-634-A  Traffic Signal Equipment Pole, Type III, 17' Shaft, 40' &amp; 70' Arm </v>
      </c>
      <c r="B3223" s="13" t="s">
        <v>3385</v>
      </c>
      <c r="C3223" s="13" t="s">
        <v>3747</v>
      </c>
      <c r="D3223" s="13" t="s">
        <v>207</v>
      </c>
      <c r="E3223" s="13" t="s">
        <v>187</v>
      </c>
      <c r="F3223" s="13" t="s">
        <v>188</v>
      </c>
      <c r="G3223" s="13" t="s">
        <v>189</v>
      </c>
      <c r="H3223" s="13" t="s">
        <v>190</v>
      </c>
      <c r="I3223" s="13">
        <v>3222</v>
      </c>
    </row>
    <row r="3224" spans="1:9" x14ac:dyDescent="0.25">
      <c r="A3224" s="13" t="str">
        <f t="shared" si="50"/>
        <v xml:space="preserve">907-634-A  Traffic Signal Equipment Pole, Type III, 17' Shaft, 40' &amp; 75' Arm </v>
      </c>
      <c r="B3224" s="13" t="s">
        <v>3385</v>
      </c>
      <c r="C3224" s="13" t="s">
        <v>3748</v>
      </c>
      <c r="D3224" s="13" t="s">
        <v>207</v>
      </c>
      <c r="E3224" s="13" t="s">
        <v>187</v>
      </c>
      <c r="F3224" s="13" t="s">
        <v>188</v>
      </c>
      <c r="G3224" s="13" t="s">
        <v>189</v>
      </c>
      <c r="H3224" s="13" t="s">
        <v>190</v>
      </c>
      <c r="I3224" s="13">
        <v>3223</v>
      </c>
    </row>
    <row r="3225" spans="1:9" x14ac:dyDescent="0.25">
      <c r="A3225" s="13" t="str">
        <f t="shared" si="50"/>
        <v xml:space="preserve">907-634-A  Traffic Signal Equipment Pole, Type III, 17' Shaft, 45' &amp; 45' Arms </v>
      </c>
      <c r="B3225" s="13" t="s">
        <v>3385</v>
      </c>
      <c r="C3225" s="13" t="s">
        <v>3749</v>
      </c>
      <c r="D3225" s="13" t="s">
        <v>207</v>
      </c>
      <c r="E3225" s="13" t="s">
        <v>187</v>
      </c>
      <c r="F3225" s="13" t="s">
        <v>188</v>
      </c>
      <c r="G3225" s="13" t="s">
        <v>189</v>
      </c>
      <c r="H3225" s="13" t="s">
        <v>190</v>
      </c>
      <c r="I3225" s="13">
        <v>3224</v>
      </c>
    </row>
    <row r="3226" spans="1:9" x14ac:dyDescent="0.25">
      <c r="A3226" s="13" t="str">
        <f t="shared" si="50"/>
        <v xml:space="preserve">907-634-A  Traffic Signal Equipment Pole, Type III, 17' Shaft, 45' &amp; 50' Arms </v>
      </c>
      <c r="B3226" s="13" t="s">
        <v>3385</v>
      </c>
      <c r="C3226" s="13" t="s">
        <v>3750</v>
      </c>
      <c r="D3226" s="13" t="s">
        <v>207</v>
      </c>
      <c r="E3226" s="13" t="s">
        <v>187</v>
      </c>
      <c r="F3226" s="13" t="s">
        <v>188</v>
      </c>
      <c r="G3226" s="13" t="s">
        <v>189</v>
      </c>
      <c r="H3226" s="13" t="s">
        <v>190</v>
      </c>
      <c r="I3226" s="13">
        <v>3225</v>
      </c>
    </row>
    <row r="3227" spans="1:9" x14ac:dyDescent="0.25">
      <c r="A3227" s="13" t="str">
        <f t="shared" si="50"/>
        <v xml:space="preserve">907-634-A  Traffic Signal Equipment Pole, Type III, 17' Shaft, 45' &amp; 55' Arms </v>
      </c>
      <c r="B3227" s="13" t="s">
        <v>3385</v>
      </c>
      <c r="C3227" s="13" t="s">
        <v>3751</v>
      </c>
      <c r="D3227" s="13" t="s">
        <v>207</v>
      </c>
      <c r="E3227" s="13" t="s">
        <v>187</v>
      </c>
      <c r="F3227" s="13" t="s">
        <v>188</v>
      </c>
      <c r="G3227" s="13" t="s">
        <v>189</v>
      </c>
      <c r="H3227" s="13" t="s">
        <v>190</v>
      </c>
      <c r="I3227" s="13">
        <v>3226</v>
      </c>
    </row>
    <row r="3228" spans="1:9" x14ac:dyDescent="0.25">
      <c r="A3228" s="13" t="str">
        <f t="shared" si="50"/>
        <v xml:space="preserve">907-634-A  Traffic Signal Equipment Pole, Type III, 17' Shaft, 45' &amp; 60' Arms </v>
      </c>
      <c r="B3228" s="13" t="s">
        <v>3385</v>
      </c>
      <c r="C3228" s="13" t="s">
        <v>3752</v>
      </c>
      <c r="D3228" s="13" t="s">
        <v>207</v>
      </c>
      <c r="E3228" s="13" t="s">
        <v>187</v>
      </c>
      <c r="F3228" s="13" t="s">
        <v>188</v>
      </c>
      <c r="G3228" s="13" t="s">
        <v>189</v>
      </c>
      <c r="H3228" s="13" t="s">
        <v>190</v>
      </c>
      <c r="I3228" s="13">
        <v>3227</v>
      </c>
    </row>
    <row r="3229" spans="1:9" x14ac:dyDescent="0.25">
      <c r="A3229" s="13" t="str">
        <f t="shared" si="50"/>
        <v xml:space="preserve">907-634-A  Traffic Signal Equipment Pole, Type III, 17' Shaft, 45' &amp; 65' Arm </v>
      </c>
      <c r="B3229" s="13" t="s">
        <v>3385</v>
      </c>
      <c r="C3229" s="13" t="s">
        <v>3753</v>
      </c>
      <c r="D3229" s="13" t="s">
        <v>207</v>
      </c>
      <c r="E3229" s="13" t="s">
        <v>187</v>
      </c>
      <c r="F3229" s="13" t="s">
        <v>188</v>
      </c>
      <c r="G3229" s="13" t="s">
        <v>189</v>
      </c>
      <c r="H3229" s="13" t="s">
        <v>190</v>
      </c>
      <c r="I3229" s="13">
        <v>3228</v>
      </c>
    </row>
    <row r="3230" spans="1:9" x14ac:dyDescent="0.25">
      <c r="A3230" s="13" t="str">
        <f t="shared" si="50"/>
        <v xml:space="preserve">907-634-A  Traffic Signal Equipment Pole, Type III, 17' Shaft, 45' &amp; 70' Arm </v>
      </c>
      <c r="B3230" s="13" t="s">
        <v>3385</v>
      </c>
      <c r="C3230" s="13" t="s">
        <v>3754</v>
      </c>
      <c r="D3230" s="13" t="s">
        <v>207</v>
      </c>
      <c r="E3230" s="13" t="s">
        <v>187</v>
      </c>
      <c r="F3230" s="13" t="s">
        <v>188</v>
      </c>
      <c r="G3230" s="13" t="s">
        <v>189</v>
      </c>
      <c r="H3230" s="13" t="s">
        <v>190</v>
      </c>
      <c r="I3230" s="13">
        <v>3229</v>
      </c>
    </row>
    <row r="3231" spans="1:9" x14ac:dyDescent="0.25">
      <c r="A3231" s="13" t="str">
        <f t="shared" si="50"/>
        <v xml:space="preserve">907-634-A  Traffic Signal Equipment Pole, Type III, 17' Shaft, 45' &amp; 75' Arm </v>
      </c>
      <c r="B3231" s="13" t="s">
        <v>3385</v>
      </c>
      <c r="C3231" s="13" t="s">
        <v>3755</v>
      </c>
      <c r="D3231" s="13" t="s">
        <v>207</v>
      </c>
      <c r="E3231" s="13" t="s">
        <v>187</v>
      </c>
      <c r="F3231" s="13" t="s">
        <v>188</v>
      </c>
      <c r="G3231" s="13" t="s">
        <v>189</v>
      </c>
      <c r="H3231" s="13" t="s">
        <v>190</v>
      </c>
      <c r="I3231" s="13">
        <v>3230</v>
      </c>
    </row>
    <row r="3232" spans="1:9" x14ac:dyDescent="0.25">
      <c r="A3232" s="13" t="str">
        <f t="shared" si="50"/>
        <v xml:space="preserve">907-634-A  Traffic Signal Equipment Pole, Type III, 17' Shaft, 50' &amp; 50' Arms </v>
      </c>
      <c r="B3232" s="13" t="s">
        <v>3385</v>
      </c>
      <c r="C3232" s="13" t="s">
        <v>3756</v>
      </c>
      <c r="D3232" s="13" t="s">
        <v>207</v>
      </c>
      <c r="E3232" s="13" t="s">
        <v>187</v>
      </c>
      <c r="F3232" s="13" t="s">
        <v>188</v>
      </c>
      <c r="G3232" s="13" t="s">
        <v>189</v>
      </c>
      <c r="H3232" s="13" t="s">
        <v>190</v>
      </c>
      <c r="I3232" s="13">
        <v>3231</v>
      </c>
    </row>
    <row r="3233" spans="1:9" x14ac:dyDescent="0.25">
      <c r="A3233" s="13" t="str">
        <f t="shared" si="50"/>
        <v xml:space="preserve">907-634-A  Traffic Signal Equipment Pole, Type III, 17' Shaft, 50' &amp; 55' Arms </v>
      </c>
      <c r="B3233" s="13" t="s">
        <v>3385</v>
      </c>
      <c r="C3233" s="13" t="s">
        <v>3757</v>
      </c>
      <c r="D3233" s="13" t="s">
        <v>207</v>
      </c>
      <c r="E3233" s="13" t="s">
        <v>187</v>
      </c>
      <c r="F3233" s="13" t="s">
        <v>188</v>
      </c>
      <c r="G3233" s="13" t="s">
        <v>189</v>
      </c>
      <c r="H3233" s="13" t="s">
        <v>190</v>
      </c>
      <c r="I3233" s="13">
        <v>3232</v>
      </c>
    </row>
    <row r="3234" spans="1:9" x14ac:dyDescent="0.25">
      <c r="A3234" s="13" t="str">
        <f t="shared" si="50"/>
        <v xml:space="preserve">907-634-A  Traffic Signal Equipment Pole, Type III, 17' Shaft, 50' &amp; 60' Arms </v>
      </c>
      <c r="B3234" s="13" t="s">
        <v>3385</v>
      </c>
      <c r="C3234" s="13" t="s">
        <v>3758</v>
      </c>
      <c r="D3234" s="13" t="s">
        <v>207</v>
      </c>
      <c r="E3234" s="13" t="s">
        <v>187</v>
      </c>
      <c r="F3234" s="13" t="s">
        <v>188</v>
      </c>
      <c r="G3234" s="13" t="s">
        <v>189</v>
      </c>
      <c r="H3234" s="13" t="s">
        <v>190</v>
      </c>
      <c r="I3234" s="13">
        <v>3233</v>
      </c>
    </row>
    <row r="3235" spans="1:9" x14ac:dyDescent="0.25">
      <c r="A3235" s="13" t="str">
        <f t="shared" si="50"/>
        <v xml:space="preserve">907-634-A  Traffic Signal Equipment Pole, Type III, 17' Shaft, 50' &amp; 65' Arm </v>
      </c>
      <c r="B3235" s="13" t="s">
        <v>3385</v>
      </c>
      <c r="C3235" s="13" t="s">
        <v>3759</v>
      </c>
      <c r="D3235" s="13" t="s">
        <v>207</v>
      </c>
      <c r="E3235" s="13" t="s">
        <v>187</v>
      </c>
      <c r="F3235" s="13" t="s">
        <v>188</v>
      </c>
      <c r="G3235" s="13" t="s">
        <v>189</v>
      </c>
      <c r="H3235" s="13" t="s">
        <v>190</v>
      </c>
      <c r="I3235" s="13">
        <v>3234</v>
      </c>
    </row>
    <row r="3236" spans="1:9" x14ac:dyDescent="0.25">
      <c r="A3236" s="13" t="str">
        <f t="shared" si="50"/>
        <v xml:space="preserve">907-634-A  Traffic Signal Equipment Pole, Type III, 17' Shaft, 50' &amp; 70' Arm </v>
      </c>
      <c r="B3236" s="13" t="s">
        <v>3385</v>
      </c>
      <c r="C3236" s="13" t="s">
        <v>3760</v>
      </c>
      <c r="D3236" s="13" t="s">
        <v>207</v>
      </c>
      <c r="E3236" s="13" t="s">
        <v>187</v>
      </c>
      <c r="F3236" s="13" t="s">
        <v>188</v>
      </c>
      <c r="G3236" s="13" t="s">
        <v>189</v>
      </c>
      <c r="H3236" s="13" t="s">
        <v>190</v>
      </c>
      <c r="I3236" s="13">
        <v>3235</v>
      </c>
    </row>
    <row r="3237" spans="1:9" x14ac:dyDescent="0.25">
      <c r="A3237" s="13" t="str">
        <f t="shared" si="50"/>
        <v xml:space="preserve">907-634-A  Traffic Signal Equipment Pole, Type III, 17' Shaft, 50' &amp; 75' Arm </v>
      </c>
      <c r="B3237" s="13" t="s">
        <v>3385</v>
      </c>
      <c r="C3237" s="13" t="s">
        <v>3761</v>
      </c>
      <c r="D3237" s="13" t="s">
        <v>207</v>
      </c>
      <c r="E3237" s="13" t="s">
        <v>187</v>
      </c>
      <c r="F3237" s="13" t="s">
        <v>188</v>
      </c>
      <c r="G3237" s="13" t="s">
        <v>189</v>
      </c>
      <c r="H3237" s="13" t="s">
        <v>190</v>
      </c>
      <c r="I3237" s="13">
        <v>3236</v>
      </c>
    </row>
    <row r="3238" spans="1:9" x14ac:dyDescent="0.25">
      <c r="A3238" s="13" t="str">
        <f t="shared" si="50"/>
        <v xml:space="preserve">907-634-A  Traffic Signal Equipment Pole, Type III, 40' Shaft, 50' &amp; 60' Arm </v>
      </c>
      <c r="B3238" s="13" t="s">
        <v>3385</v>
      </c>
      <c r="C3238" s="13" t="s">
        <v>3762</v>
      </c>
      <c r="D3238" s="13" t="s">
        <v>207</v>
      </c>
      <c r="E3238" s="13" t="s">
        <v>187</v>
      </c>
      <c r="F3238" s="13" t="s">
        <v>188</v>
      </c>
      <c r="G3238" s="13" t="s">
        <v>189</v>
      </c>
      <c r="H3238" s="13" t="s">
        <v>190</v>
      </c>
      <c r="I3238" s="13">
        <v>3237</v>
      </c>
    </row>
    <row r="3239" spans="1:9" x14ac:dyDescent="0.25">
      <c r="A3239" s="13" t="str">
        <f t="shared" si="50"/>
        <v xml:space="preserve">907-634-A  Traffic Signal Equipment Pole, Type III, 17' Shaft, 50' &amp; 80' Arms </v>
      </c>
      <c r="B3239" s="13" t="s">
        <v>3385</v>
      </c>
      <c r="C3239" s="13" t="s">
        <v>3763</v>
      </c>
      <c r="D3239" s="13" t="s">
        <v>207</v>
      </c>
      <c r="E3239" s="13" t="s">
        <v>187</v>
      </c>
      <c r="F3239" s="13" t="s">
        <v>188</v>
      </c>
      <c r="G3239" s="13" t="s">
        <v>189</v>
      </c>
      <c r="H3239" s="13" t="s">
        <v>190</v>
      </c>
      <c r="I3239" s="13">
        <v>3238</v>
      </c>
    </row>
    <row r="3240" spans="1:9" x14ac:dyDescent="0.25">
      <c r="A3240" s="13" t="str">
        <f t="shared" si="50"/>
        <v xml:space="preserve">907-634-A  Traffic Signal Equipment Pole, Type III, 17' Shaft, 55' &amp; 25' Arms </v>
      </c>
      <c r="B3240" s="13" t="s">
        <v>3385</v>
      </c>
      <c r="C3240" s="13" t="s">
        <v>3764</v>
      </c>
      <c r="D3240" s="13" t="s">
        <v>207</v>
      </c>
      <c r="E3240" s="13" t="s">
        <v>187</v>
      </c>
      <c r="F3240" s="13" t="s">
        <v>188</v>
      </c>
      <c r="G3240" s="13" t="s">
        <v>189</v>
      </c>
      <c r="H3240" s="13" t="s">
        <v>190</v>
      </c>
      <c r="I3240" s="13">
        <v>3239</v>
      </c>
    </row>
    <row r="3241" spans="1:9" x14ac:dyDescent="0.25">
      <c r="A3241" s="13" t="str">
        <f t="shared" si="50"/>
        <v xml:space="preserve">907-634-A  Traffic Signal Equipment Pole, Type III, 17' Shaft, 55' &amp; 55' Arms </v>
      </c>
      <c r="B3241" s="13" t="s">
        <v>3385</v>
      </c>
      <c r="C3241" s="13" t="s">
        <v>3765</v>
      </c>
      <c r="D3241" s="13" t="s">
        <v>207</v>
      </c>
      <c r="E3241" s="13" t="s">
        <v>187</v>
      </c>
      <c r="F3241" s="13" t="s">
        <v>188</v>
      </c>
      <c r="G3241" s="13" t="s">
        <v>189</v>
      </c>
      <c r="H3241" s="13" t="s">
        <v>190</v>
      </c>
      <c r="I3241" s="13">
        <v>3240</v>
      </c>
    </row>
    <row r="3242" spans="1:9" x14ac:dyDescent="0.25">
      <c r="A3242" s="13" t="str">
        <f t="shared" si="50"/>
        <v xml:space="preserve">907-634-A  Traffic Signal Equipment Pole, Type III, 17' Shaft, 55' &amp; 60' Arms </v>
      </c>
      <c r="B3242" s="13" t="s">
        <v>3385</v>
      </c>
      <c r="C3242" s="13" t="s">
        <v>3766</v>
      </c>
      <c r="D3242" s="13" t="s">
        <v>207</v>
      </c>
      <c r="E3242" s="13" t="s">
        <v>187</v>
      </c>
      <c r="F3242" s="13" t="s">
        <v>188</v>
      </c>
      <c r="G3242" s="13" t="s">
        <v>189</v>
      </c>
      <c r="H3242" s="13" t="s">
        <v>190</v>
      </c>
      <c r="I3242" s="13">
        <v>3241</v>
      </c>
    </row>
    <row r="3243" spans="1:9" x14ac:dyDescent="0.25">
      <c r="A3243" s="13" t="str">
        <f t="shared" si="50"/>
        <v xml:space="preserve">907-634-A  Traffic Signal Equipment Pole, Type III, 17' Shaft, 55' &amp; 65' Arms </v>
      </c>
      <c r="B3243" s="13" t="s">
        <v>3385</v>
      </c>
      <c r="C3243" s="13" t="s">
        <v>3767</v>
      </c>
      <c r="D3243" s="13" t="s">
        <v>207</v>
      </c>
      <c r="E3243" s="13" t="s">
        <v>187</v>
      </c>
      <c r="F3243" s="13" t="s">
        <v>188</v>
      </c>
      <c r="G3243" s="13" t="s">
        <v>189</v>
      </c>
      <c r="H3243" s="13" t="s">
        <v>190</v>
      </c>
      <c r="I3243" s="13">
        <v>3242</v>
      </c>
    </row>
    <row r="3244" spans="1:9" x14ac:dyDescent="0.25">
      <c r="A3244" s="13" t="str">
        <f t="shared" si="50"/>
        <v xml:space="preserve">907-634-A  Traffic Signal Equipment Pole, Type III, 17' Shaft, 55' &amp; 70' Arms </v>
      </c>
      <c r="B3244" s="13" t="s">
        <v>3385</v>
      </c>
      <c r="C3244" s="13" t="s">
        <v>3768</v>
      </c>
      <c r="D3244" s="13" t="s">
        <v>207</v>
      </c>
      <c r="E3244" s="13" t="s">
        <v>187</v>
      </c>
      <c r="F3244" s="13" t="s">
        <v>188</v>
      </c>
      <c r="G3244" s="13" t="s">
        <v>189</v>
      </c>
      <c r="H3244" s="13" t="s">
        <v>190</v>
      </c>
      <c r="I3244" s="13">
        <v>3243</v>
      </c>
    </row>
    <row r="3245" spans="1:9" x14ac:dyDescent="0.25">
      <c r="A3245" s="13" t="str">
        <f t="shared" si="50"/>
        <v xml:space="preserve">907-634-A  Traffic Signal Equipment Pole, Type III, 17' Shaft, 55' &amp; 75' Arm </v>
      </c>
      <c r="B3245" s="13" t="s">
        <v>3385</v>
      </c>
      <c r="C3245" s="13" t="s">
        <v>3769</v>
      </c>
      <c r="D3245" s="13" t="s">
        <v>207</v>
      </c>
      <c r="E3245" s="13" t="s">
        <v>187</v>
      </c>
      <c r="F3245" s="13" t="s">
        <v>188</v>
      </c>
      <c r="G3245" s="13" t="s">
        <v>189</v>
      </c>
      <c r="H3245" s="13" t="s">
        <v>190</v>
      </c>
      <c r="I3245" s="13">
        <v>3244</v>
      </c>
    </row>
    <row r="3246" spans="1:9" x14ac:dyDescent="0.25">
      <c r="A3246" s="13" t="str">
        <f t="shared" si="50"/>
        <v xml:space="preserve">907-634-A  Traffic Signal Equipment Pole, Type III, 17' Shaft, 60' &amp; 60' Arms </v>
      </c>
      <c r="B3246" s="13" t="s">
        <v>3385</v>
      </c>
      <c r="C3246" s="13" t="s">
        <v>3770</v>
      </c>
      <c r="D3246" s="13" t="s">
        <v>207</v>
      </c>
      <c r="E3246" s="13" t="s">
        <v>187</v>
      </c>
      <c r="F3246" s="13" t="s">
        <v>188</v>
      </c>
      <c r="G3246" s="13" t="s">
        <v>189</v>
      </c>
      <c r="H3246" s="13" t="s">
        <v>190</v>
      </c>
      <c r="I3246" s="13">
        <v>3245</v>
      </c>
    </row>
    <row r="3247" spans="1:9" x14ac:dyDescent="0.25">
      <c r="A3247" s="13" t="str">
        <f t="shared" si="50"/>
        <v xml:space="preserve">907-634-A  Traffic Signal Equipment Pole, Type III, 17' Shaft, 60' &amp; 65' Arms </v>
      </c>
      <c r="B3247" s="13" t="s">
        <v>3385</v>
      </c>
      <c r="C3247" s="13" t="s">
        <v>3771</v>
      </c>
      <c r="D3247" s="13" t="s">
        <v>207</v>
      </c>
      <c r="E3247" s="13" t="s">
        <v>187</v>
      </c>
      <c r="F3247" s="13" t="s">
        <v>188</v>
      </c>
      <c r="G3247" s="13" t="s">
        <v>189</v>
      </c>
      <c r="H3247" s="13" t="s">
        <v>190</v>
      </c>
      <c r="I3247" s="13">
        <v>3246</v>
      </c>
    </row>
    <row r="3248" spans="1:9" x14ac:dyDescent="0.25">
      <c r="A3248" s="13" t="str">
        <f t="shared" si="50"/>
        <v xml:space="preserve">907-634-A  Traffic Signal Equipment Pole, Type III, 17' Shaft, 60' &amp; 70' Arm </v>
      </c>
      <c r="B3248" s="13" t="s">
        <v>3385</v>
      </c>
      <c r="C3248" s="13" t="s">
        <v>3772</v>
      </c>
      <c r="D3248" s="13" t="s">
        <v>207</v>
      </c>
      <c r="E3248" s="13" t="s">
        <v>187</v>
      </c>
      <c r="F3248" s="13" t="s">
        <v>188</v>
      </c>
      <c r="G3248" s="13" t="s">
        <v>189</v>
      </c>
      <c r="H3248" s="13" t="s">
        <v>190</v>
      </c>
      <c r="I3248" s="13">
        <v>3247</v>
      </c>
    </row>
    <row r="3249" spans="1:9" x14ac:dyDescent="0.25">
      <c r="A3249" s="13" t="str">
        <f t="shared" si="50"/>
        <v xml:space="preserve">907-634-A  Traffic Signal Equipment Pole, Type III, 17' Shaft, 60' &amp; 75' Arm </v>
      </c>
      <c r="B3249" s="13" t="s">
        <v>3385</v>
      </c>
      <c r="C3249" s="13" t="s">
        <v>3773</v>
      </c>
      <c r="D3249" s="13" t="s">
        <v>207</v>
      </c>
      <c r="E3249" s="13" t="s">
        <v>187</v>
      </c>
      <c r="F3249" s="13" t="s">
        <v>188</v>
      </c>
      <c r="G3249" s="13" t="s">
        <v>189</v>
      </c>
      <c r="H3249" s="13" t="s">
        <v>190</v>
      </c>
      <c r="I3249" s="13">
        <v>3248</v>
      </c>
    </row>
    <row r="3250" spans="1:9" x14ac:dyDescent="0.25">
      <c r="A3250" s="13" t="str">
        <f t="shared" si="50"/>
        <v xml:space="preserve">907-634-A  Traffic Signal Equipment Pole, Type III, 17' Shaft, 65' &amp; 65' Arm </v>
      </c>
      <c r="B3250" s="13" t="s">
        <v>3385</v>
      </c>
      <c r="C3250" s="13" t="s">
        <v>3774</v>
      </c>
      <c r="D3250" s="13" t="s">
        <v>207</v>
      </c>
      <c r="E3250" s="13" t="s">
        <v>187</v>
      </c>
      <c r="F3250" s="13" t="s">
        <v>188</v>
      </c>
      <c r="G3250" s="13" t="s">
        <v>189</v>
      </c>
      <c r="H3250" s="13" t="s">
        <v>190</v>
      </c>
      <c r="I3250" s="13">
        <v>3249</v>
      </c>
    </row>
    <row r="3251" spans="1:9" x14ac:dyDescent="0.25">
      <c r="A3251" s="13" t="str">
        <f t="shared" si="50"/>
        <v xml:space="preserve">907-634-A  Traffic Signal Equipment Pole, Type III, 17' Shaft, 65' &amp; 70' Arm </v>
      </c>
      <c r="B3251" s="13" t="s">
        <v>3385</v>
      </c>
      <c r="C3251" s="13" t="s">
        <v>3775</v>
      </c>
      <c r="D3251" s="13" t="s">
        <v>207</v>
      </c>
      <c r="E3251" s="13" t="s">
        <v>187</v>
      </c>
      <c r="F3251" s="13" t="s">
        <v>188</v>
      </c>
      <c r="G3251" s="13" t="s">
        <v>189</v>
      </c>
      <c r="H3251" s="13" t="s">
        <v>190</v>
      </c>
      <c r="I3251" s="13">
        <v>3250</v>
      </c>
    </row>
    <row r="3252" spans="1:9" x14ac:dyDescent="0.25">
      <c r="A3252" s="13" t="str">
        <f t="shared" si="50"/>
        <v xml:space="preserve">907-634-A  Traffic Signal Equipment Pole, Type III, 17' Shaft, 75' &amp; 35' Arms </v>
      </c>
      <c r="B3252" s="13" t="s">
        <v>3385</v>
      </c>
      <c r="C3252" s="13" t="s">
        <v>3776</v>
      </c>
      <c r="D3252" s="13" t="s">
        <v>207</v>
      </c>
      <c r="E3252" s="13" t="s">
        <v>187</v>
      </c>
      <c r="F3252" s="13" t="s">
        <v>188</v>
      </c>
      <c r="G3252" s="13" t="s">
        <v>189</v>
      </c>
      <c r="H3252" s="13" t="s">
        <v>190</v>
      </c>
      <c r="I3252" s="13">
        <v>3251</v>
      </c>
    </row>
    <row r="3253" spans="1:9" x14ac:dyDescent="0.25">
      <c r="A3253" s="13" t="str">
        <f t="shared" si="50"/>
        <v xml:space="preserve">907-634-A  Traffic Signal Equipment Pole, Type III, 17' Shaft, 75' &amp; 45' Arms </v>
      </c>
      <c r="B3253" s="13" t="s">
        <v>3385</v>
      </c>
      <c r="C3253" s="13" t="s">
        <v>3777</v>
      </c>
      <c r="D3253" s="13" t="s">
        <v>207</v>
      </c>
      <c r="E3253" s="13" t="s">
        <v>187</v>
      </c>
      <c r="F3253" s="13" t="s">
        <v>188</v>
      </c>
      <c r="G3253" s="13" t="s">
        <v>189</v>
      </c>
      <c r="H3253" s="13" t="s">
        <v>190</v>
      </c>
      <c r="I3253" s="13">
        <v>3252</v>
      </c>
    </row>
    <row r="3254" spans="1:9" x14ac:dyDescent="0.25">
      <c r="A3254" s="13" t="str">
        <f t="shared" si="50"/>
        <v xml:space="preserve">907-634-A  Traffic Signal Equipment Pole, Type III, 22' Shaft, 60' &amp; 75' Arm </v>
      </c>
      <c r="B3254" s="13" t="s">
        <v>3385</v>
      </c>
      <c r="C3254" s="13" t="s">
        <v>3778</v>
      </c>
      <c r="D3254" s="13" t="s">
        <v>207</v>
      </c>
      <c r="E3254" s="13" t="s">
        <v>187</v>
      </c>
      <c r="F3254" s="13" t="s">
        <v>188</v>
      </c>
      <c r="G3254" s="13" t="s">
        <v>189</v>
      </c>
      <c r="H3254" s="13" t="s">
        <v>190</v>
      </c>
      <c r="I3254" s="13">
        <v>3253</v>
      </c>
    </row>
    <row r="3255" spans="1:9" x14ac:dyDescent="0.25">
      <c r="A3255" s="13" t="str">
        <f t="shared" si="50"/>
        <v xml:space="preserve">907-634-A  Traffic Signal Equipment Pole, Type III, 22' Shaft, 75' &amp; 60' Arms </v>
      </c>
      <c r="B3255" s="13" t="s">
        <v>3385</v>
      </c>
      <c r="C3255" s="13" t="s">
        <v>3779</v>
      </c>
      <c r="D3255" s="13" t="s">
        <v>207</v>
      </c>
      <c r="E3255" s="13" t="s">
        <v>187</v>
      </c>
      <c r="F3255" s="13" t="s">
        <v>188</v>
      </c>
      <c r="G3255" s="13" t="s">
        <v>189</v>
      </c>
      <c r="H3255" s="13" t="s">
        <v>190</v>
      </c>
      <c r="I3255" s="13">
        <v>3254</v>
      </c>
    </row>
    <row r="3256" spans="1:9" x14ac:dyDescent="0.25">
      <c r="A3256" s="13" t="str">
        <f t="shared" si="50"/>
        <v xml:space="preserve">907-634-A  Traffic Signal Equipment Pole, Type III, 22' Shaft, 80' &amp; 40' Arms </v>
      </c>
      <c r="B3256" s="13" t="s">
        <v>3385</v>
      </c>
      <c r="C3256" s="13" t="s">
        <v>3780</v>
      </c>
      <c r="D3256" s="13" t="s">
        <v>207</v>
      </c>
      <c r="E3256" s="13" t="s">
        <v>187</v>
      </c>
      <c r="F3256" s="13" t="s">
        <v>188</v>
      </c>
      <c r="G3256" s="13" t="s">
        <v>189</v>
      </c>
      <c r="H3256" s="13" t="s">
        <v>190</v>
      </c>
      <c r="I3256" s="13">
        <v>3255</v>
      </c>
    </row>
    <row r="3257" spans="1:9" x14ac:dyDescent="0.25">
      <c r="A3257" s="13" t="str">
        <f t="shared" si="50"/>
        <v xml:space="preserve">907-634-A  Traffic Signal Equipment Pole, Type III, 30' Shaft, 25' &amp; 30' Arm </v>
      </c>
      <c r="B3257" s="13" t="s">
        <v>3385</v>
      </c>
      <c r="C3257" s="13" t="s">
        <v>3781</v>
      </c>
      <c r="D3257" s="13" t="s">
        <v>207</v>
      </c>
      <c r="E3257" s="13" t="s">
        <v>187</v>
      </c>
      <c r="F3257" s="13" t="s">
        <v>188</v>
      </c>
      <c r="G3257" s="13" t="s">
        <v>189</v>
      </c>
      <c r="H3257" s="13" t="s">
        <v>190</v>
      </c>
      <c r="I3257" s="13">
        <v>3256</v>
      </c>
    </row>
    <row r="3258" spans="1:9" x14ac:dyDescent="0.25">
      <c r="A3258" s="13" t="str">
        <f t="shared" si="50"/>
        <v xml:space="preserve">907-634-A  Traffic Signal Equipment Pole, Type III, 30' Shaft, 25' &amp; 35' Arm </v>
      </c>
      <c r="B3258" s="13" t="s">
        <v>3385</v>
      </c>
      <c r="C3258" s="13" t="s">
        <v>3782</v>
      </c>
      <c r="D3258" s="13" t="s">
        <v>207</v>
      </c>
      <c r="E3258" s="13" t="s">
        <v>187</v>
      </c>
      <c r="F3258" s="13" t="s">
        <v>188</v>
      </c>
      <c r="G3258" s="13" t="s">
        <v>189</v>
      </c>
      <c r="H3258" s="13" t="s">
        <v>190</v>
      </c>
      <c r="I3258" s="13">
        <v>3257</v>
      </c>
    </row>
    <row r="3259" spans="1:9" x14ac:dyDescent="0.25">
      <c r="A3259" s="13" t="str">
        <f t="shared" si="50"/>
        <v xml:space="preserve">907-634-A  Traffic Signal Equipment Pole, Type III, 30' Shaft, 25' &amp; 40' Arm </v>
      </c>
      <c r="B3259" s="13" t="s">
        <v>3385</v>
      </c>
      <c r="C3259" s="13" t="s">
        <v>3783</v>
      </c>
      <c r="D3259" s="13" t="s">
        <v>207</v>
      </c>
      <c r="E3259" s="13" t="s">
        <v>187</v>
      </c>
      <c r="F3259" s="13" t="s">
        <v>188</v>
      </c>
      <c r="G3259" s="13" t="s">
        <v>189</v>
      </c>
      <c r="H3259" s="13" t="s">
        <v>190</v>
      </c>
      <c r="I3259" s="13">
        <v>3258</v>
      </c>
    </row>
    <row r="3260" spans="1:9" x14ac:dyDescent="0.25">
      <c r="A3260" s="13" t="str">
        <f t="shared" si="50"/>
        <v xml:space="preserve">907-634-A  Traffic Signal Equipment Pole, Type III, 30' Shaft, 25' &amp; 45' Arm </v>
      </c>
      <c r="B3260" s="13" t="s">
        <v>3385</v>
      </c>
      <c r="C3260" s="13" t="s">
        <v>3784</v>
      </c>
      <c r="D3260" s="13" t="s">
        <v>207</v>
      </c>
      <c r="E3260" s="13" t="s">
        <v>187</v>
      </c>
      <c r="F3260" s="13" t="s">
        <v>188</v>
      </c>
      <c r="G3260" s="13" t="s">
        <v>189</v>
      </c>
      <c r="H3260" s="13" t="s">
        <v>190</v>
      </c>
      <c r="I3260" s="13">
        <v>3259</v>
      </c>
    </row>
    <row r="3261" spans="1:9" x14ac:dyDescent="0.25">
      <c r="A3261" s="13" t="str">
        <f t="shared" si="50"/>
        <v xml:space="preserve">907-634-A  Traffic Signal Equipment Pole, Type III, 30' Shaft, 25' &amp; 50' Arm </v>
      </c>
      <c r="B3261" s="13" t="s">
        <v>3385</v>
      </c>
      <c r="C3261" s="13" t="s">
        <v>3785</v>
      </c>
      <c r="D3261" s="13" t="s">
        <v>207</v>
      </c>
      <c r="E3261" s="13" t="s">
        <v>187</v>
      </c>
      <c r="F3261" s="13" t="s">
        <v>188</v>
      </c>
      <c r="G3261" s="13" t="s">
        <v>189</v>
      </c>
      <c r="H3261" s="13" t="s">
        <v>190</v>
      </c>
      <c r="I3261" s="13">
        <v>3260</v>
      </c>
    </row>
    <row r="3262" spans="1:9" x14ac:dyDescent="0.25">
      <c r="A3262" s="13" t="str">
        <f t="shared" si="50"/>
        <v xml:space="preserve">907-634-A  Traffic Signal Equipment Pole, Type III, 30' Shaft, 25' &amp; 55' Arm </v>
      </c>
      <c r="B3262" s="13" t="s">
        <v>3385</v>
      </c>
      <c r="C3262" s="13" t="s">
        <v>3786</v>
      </c>
      <c r="D3262" s="13" t="s">
        <v>207</v>
      </c>
      <c r="E3262" s="13" t="s">
        <v>187</v>
      </c>
      <c r="F3262" s="13" t="s">
        <v>188</v>
      </c>
      <c r="G3262" s="13" t="s">
        <v>189</v>
      </c>
      <c r="H3262" s="13" t="s">
        <v>190</v>
      </c>
      <c r="I3262" s="13">
        <v>3261</v>
      </c>
    </row>
    <row r="3263" spans="1:9" x14ac:dyDescent="0.25">
      <c r="A3263" s="13" t="str">
        <f t="shared" si="50"/>
        <v xml:space="preserve">907-634-A  Traffic Signal Equipment Pole, Type III, 30' Shaft, 25' &amp; 60' Arm </v>
      </c>
      <c r="B3263" s="13" t="s">
        <v>3385</v>
      </c>
      <c r="C3263" s="13" t="s">
        <v>3787</v>
      </c>
      <c r="D3263" s="13" t="s">
        <v>207</v>
      </c>
      <c r="E3263" s="13" t="s">
        <v>187</v>
      </c>
      <c r="F3263" s="13" t="s">
        <v>188</v>
      </c>
      <c r="G3263" s="13" t="s">
        <v>189</v>
      </c>
      <c r="H3263" s="13" t="s">
        <v>190</v>
      </c>
      <c r="I3263" s="13">
        <v>3262</v>
      </c>
    </row>
    <row r="3264" spans="1:9" x14ac:dyDescent="0.25">
      <c r="A3264" s="13" t="str">
        <f t="shared" si="50"/>
        <v xml:space="preserve">907-634-A  Traffic Signal Equipment Pole, Type III, 30' Shaft, 30' &amp; 30' Arm </v>
      </c>
      <c r="B3264" s="13" t="s">
        <v>3385</v>
      </c>
      <c r="C3264" s="13" t="s">
        <v>3788</v>
      </c>
      <c r="D3264" s="13" t="s">
        <v>207</v>
      </c>
      <c r="E3264" s="13" t="s">
        <v>187</v>
      </c>
      <c r="F3264" s="13" t="s">
        <v>188</v>
      </c>
      <c r="G3264" s="13" t="s">
        <v>189</v>
      </c>
      <c r="H3264" s="13" t="s">
        <v>190</v>
      </c>
      <c r="I3264" s="13">
        <v>3263</v>
      </c>
    </row>
    <row r="3265" spans="1:9" x14ac:dyDescent="0.25">
      <c r="A3265" s="13" t="str">
        <f t="shared" si="50"/>
        <v xml:space="preserve">907-634-A  Traffic Signal Equipment Pole, Type III, 30' Shaft, 30' &amp; 35' Arm </v>
      </c>
      <c r="B3265" s="13" t="s">
        <v>3385</v>
      </c>
      <c r="C3265" s="13" t="s">
        <v>3789</v>
      </c>
      <c r="D3265" s="13" t="s">
        <v>207</v>
      </c>
      <c r="E3265" s="13" t="s">
        <v>187</v>
      </c>
      <c r="F3265" s="13" t="s">
        <v>188</v>
      </c>
      <c r="G3265" s="13" t="s">
        <v>189</v>
      </c>
      <c r="H3265" s="13" t="s">
        <v>190</v>
      </c>
      <c r="I3265" s="13">
        <v>3264</v>
      </c>
    </row>
    <row r="3266" spans="1:9" x14ac:dyDescent="0.25">
      <c r="A3266" s="13" t="str">
        <f t="shared" si="50"/>
        <v xml:space="preserve">907-634-A  Traffic Signal Equipment Pole, Type III, 30' Shaft, 30' &amp; 40' Arm </v>
      </c>
      <c r="B3266" s="13" t="s">
        <v>3385</v>
      </c>
      <c r="C3266" s="13" t="s">
        <v>3790</v>
      </c>
      <c r="D3266" s="13" t="s">
        <v>207</v>
      </c>
      <c r="E3266" s="13" t="s">
        <v>187</v>
      </c>
      <c r="F3266" s="13" t="s">
        <v>188</v>
      </c>
      <c r="G3266" s="13" t="s">
        <v>189</v>
      </c>
      <c r="H3266" s="13" t="s">
        <v>190</v>
      </c>
      <c r="I3266" s="13">
        <v>3265</v>
      </c>
    </row>
    <row r="3267" spans="1:9" x14ac:dyDescent="0.25">
      <c r="A3267" s="13" t="str">
        <f t="shared" si="50"/>
        <v xml:space="preserve">907-634-A  Traffic Signal Equipment Pole, Type III, 30' Shaft, 30' &amp; 45' Arm </v>
      </c>
      <c r="B3267" s="13" t="s">
        <v>3385</v>
      </c>
      <c r="C3267" s="13" t="s">
        <v>3791</v>
      </c>
      <c r="D3267" s="13" t="s">
        <v>207</v>
      </c>
      <c r="E3267" s="13" t="s">
        <v>187</v>
      </c>
      <c r="F3267" s="13" t="s">
        <v>188</v>
      </c>
      <c r="G3267" s="13" t="s">
        <v>189</v>
      </c>
      <c r="H3267" s="13" t="s">
        <v>190</v>
      </c>
      <c r="I3267" s="13">
        <v>3266</v>
      </c>
    </row>
    <row r="3268" spans="1:9" x14ac:dyDescent="0.25">
      <c r="A3268" s="13" t="str">
        <f t="shared" ref="A3268:A3331" si="51">_xlfn.CONCAT(B3268," ", C3268)</f>
        <v xml:space="preserve">907-634-A  Traffic Signal Equipment Pole, Type III, 30' Shaft, 30' &amp; 50' Arm </v>
      </c>
      <c r="B3268" s="13" t="s">
        <v>3385</v>
      </c>
      <c r="C3268" s="13" t="s">
        <v>3792</v>
      </c>
      <c r="D3268" s="13" t="s">
        <v>207</v>
      </c>
      <c r="E3268" s="13" t="s">
        <v>187</v>
      </c>
      <c r="F3268" s="13" t="s">
        <v>188</v>
      </c>
      <c r="G3268" s="13" t="s">
        <v>189</v>
      </c>
      <c r="H3268" s="13" t="s">
        <v>190</v>
      </c>
      <c r="I3268" s="13">
        <v>3267</v>
      </c>
    </row>
    <row r="3269" spans="1:9" x14ac:dyDescent="0.25">
      <c r="A3269" s="13" t="str">
        <f t="shared" si="51"/>
        <v xml:space="preserve">907-634-A  Traffic Signal Equipment Pole, Type III, 30' Shaft, 30' &amp; 55' Arm </v>
      </c>
      <c r="B3269" s="13" t="s">
        <v>3385</v>
      </c>
      <c r="C3269" s="13" t="s">
        <v>3793</v>
      </c>
      <c r="D3269" s="13" t="s">
        <v>207</v>
      </c>
      <c r="E3269" s="13" t="s">
        <v>187</v>
      </c>
      <c r="F3269" s="13" t="s">
        <v>188</v>
      </c>
      <c r="G3269" s="13" t="s">
        <v>189</v>
      </c>
      <c r="H3269" s="13" t="s">
        <v>190</v>
      </c>
      <c r="I3269" s="13">
        <v>3268</v>
      </c>
    </row>
    <row r="3270" spans="1:9" x14ac:dyDescent="0.25">
      <c r="A3270" s="13" t="str">
        <f t="shared" si="51"/>
        <v xml:space="preserve">907-634-A  Traffic Signal Equipment Pole, Type III, 30' Shaft, 30' &amp; 60' Arm </v>
      </c>
      <c r="B3270" s="13" t="s">
        <v>3385</v>
      </c>
      <c r="C3270" s="13" t="s">
        <v>3794</v>
      </c>
      <c r="D3270" s="13" t="s">
        <v>207</v>
      </c>
      <c r="E3270" s="13" t="s">
        <v>187</v>
      </c>
      <c r="F3270" s="13" t="s">
        <v>188</v>
      </c>
      <c r="G3270" s="13" t="s">
        <v>189</v>
      </c>
      <c r="H3270" s="13" t="s">
        <v>190</v>
      </c>
      <c r="I3270" s="13">
        <v>3269</v>
      </c>
    </row>
    <row r="3271" spans="1:9" x14ac:dyDescent="0.25">
      <c r="A3271" s="13" t="str">
        <f t="shared" si="51"/>
        <v xml:space="preserve">907-634-A  Traffic Signal Equipment Pole, Type III, 30' Shaft, 30' &amp; 65' Arm </v>
      </c>
      <c r="B3271" s="13" t="s">
        <v>3385</v>
      </c>
      <c r="C3271" s="13" t="s">
        <v>3795</v>
      </c>
      <c r="D3271" s="13" t="s">
        <v>207</v>
      </c>
      <c r="E3271" s="13" t="s">
        <v>187</v>
      </c>
      <c r="F3271" s="13" t="s">
        <v>188</v>
      </c>
      <c r="G3271" s="13" t="s">
        <v>189</v>
      </c>
      <c r="H3271" s="13" t="s">
        <v>190</v>
      </c>
      <c r="I3271" s="13">
        <v>3270</v>
      </c>
    </row>
    <row r="3272" spans="1:9" x14ac:dyDescent="0.25">
      <c r="A3272" s="13" t="str">
        <f t="shared" si="51"/>
        <v xml:space="preserve">907-634-A  Traffic Signal Equipment Pole, Type III, 30' Shaft, 30' &amp; 70' Arm </v>
      </c>
      <c r="B3272" s="13" t="s">
        <v>3385</v>
      </c>
      <c r="C3272" s="13" t="s">
        <v>3796</v>
      </c>
      <c r="D3272" s="13" t="s">
        <v>207</v>
      </c>
      <c r="E3272" s="13" t="s">
        <v>187</v>
      </c>
      <c r="F3272" s="13" t="s">
        <v>188</v>
      </c>
      <c r="G3272" s="13" t="s">
        <v>189</v>
      </c>
      <c r="H3272" s="13" t="s">
        <v>190</v>
      </c>
      <c r="I3272" s="13">
        <v>3271</v>
      </c>
    </row>
    <row r="3273" spans="1:9" x14ac:dyDescent="0.25">
      <c r="A3273" s="13" t="str">
        <f t="shared" si="51"/>
        <v xml:space="preserve">907-634-A  Traffic Signal Equipment Pole, Type III, 30' Shaft, 30' &amp; 75' Arm </v>
      </c>
      <c r="B3273" s="13" t="s">
        <v>3385</v>
      </c>
      <c r="C3273" s="13" t="s">
        <v>3797</v>
      </c>
      <c r="D3273" s="13" t="s">
        <v>207</v>
      </c>
      <c r="E3273" s="13" t="s">
        <v>187</v>
      </c>
      <c r="F3273" s="13" t="s">
        <v>188</v>
      </c>
      <c r="G3273" s="13" t="s">
        <v>189</v>
      </c>
      <c r="H3273" s="13" t="s">
        <v>190</v>
      </c>
      <c r="I3273" s="13">
        <v>3272</v>
      </c>
    </row>
    <row r="3274" spans="1:9" x14ac:dyDescent="0.25">
      <c r="A3274" s="13" t="str">
        <f t="shared" si="51"/>
        <v xml:space="preserve">907-634-A  Traffic Signal Equipment Pole, Type III, 30' Shaft, 35' &amp; 40' Arm </v>
      </c>
      <c r="B3274" s="13" t="s">
        <v>3385</v>
      </c>
      <c r="C3274" s="13" t="s">
        <v>3798</v>
      </c>
      <c r="D3274" s="13" t="s">
        <v>207</v>
      </c>
      <c r="E3274" s="13" t="s">
        <v>187</v>
      </c>
      <c r="F3274" s="13" t="s">
        <v>188</v>
      </c>
      <c r="G3274" s="13" t="s">
        <v>189</v>
      </c>
      <c r="H3274" s="13" t="s">
        <v>190</v>
      </c>
      <c r="I3274" s="13">
        <v>3273</v>
      </c>
    </row>
    <row r="3275" spans="1:9" x14ac:dyDescent="0.25">
      <c r="A3275" s="13" t="str">
        <f t="shared" si="51"/>
        <v xml:space="preserve">907-634-A  Traffic Signal Equipment Pole, Type III, 30' Shaft, 35' &amp; 45' Arm </v>
      </c>
      <c r="B3275" s="13" t="s">
        <v>3385</v>
      </c>
      <c r="C3275" s="13" t="s">
        <v>3799</v>
      </c>
      <c r="D3275" s="13" t="s">
        <v>207</v>
      </c>
      <c r="E3275" s="13" t="s">
        <v>187</v>
      </c>
      <c r="F3275" s="13" t="s">
        <v>188</v>
      </c>
      <c r="G3275" s="13" t="s">
        <v>189</v>
      </c>
      <c r="H3275" s="13" t="s">
        <v>190</v>
      </c>
      <c r="I3275" s="13">
        <v>3274</v>
      </c>
    </row>
    <row r="3276" spans="1:9" x14ac:dyDescent="0.25">
      <c r="A3276" s="13" t="str">
        <f t="shared" si="51"/>
        <v xml:space="preserve">907-634-A  Traffic Signal Equipment Pole, Type III, 30' Shaft, 35' &amp; 50' Arm </v>
      </c>
      <c r="B3276" s="13" t="s">
        <v>3385</v>
      </c>
      <c r="C3276" s="13" t="s">
        <v>3800</v>
      </c>
      <c r="D3276" s="13" t="s">
        <v>207</v>
      </c>
      <c r="E3276" s="13" t="s">
        <v>187</v>
      </c>
      <c r="F3276" s="13" t="s">
        <v>188</v>
      </c>
      <c r="G3276" s="13" t="s">
        <v>189</v>
      </c>
      <c r="H3276" s="13" t="s">
        <v>190</v>
      </c>
      <c r="I3276" s="13">
        <v>3275</v>
      </c>
    </row>
    <row r="3277" spans="1:9" x14ac:dyDescent="0.25">
      <c r="A3277" s="13" t="str">
        <f t="shared" si="51"/>
        <v xml:space="preserve">907-634-A  Traffic Signal Equipment Pole, Type III, 30' Shaft, 35' &amp; 55' Arm </v>
      </c>
      <c r="B3277" s="13" t="s">
        <v>3385</v>
      </c>
      <c r="C3277" s="13" t="s">
        <v>3801</v>
      </c>
      <c r="D3277" s="13" t="s">
        <v>207</v>
      </c>
      <c r="E3277" s="13" t="s">
        <v>187</v>
      </c>
      <c r="F3277" s="13" t="s">
        <v>188</v>
      </c>
      <c r="G3277" s="13" t="s">
        <v>189</v>
      </c>
      <c r="H3277" s="13" t="s">
        <v>190</v>
      </c>
      <c r="I3277" s="13">
        <v>3276</v>
      </c>
    </row>
    <row r="3278" spans="1:9" x14ac:dyDescent="0.25">
      <c r="A3278" s="13" t="str">
        <f t="shared" si="51"/>
        <v xml:space="preserve">907-634-A  Traffic Signal Equipment Pole, Type III, 30' Shaft, 35' &amp; 60' Arm </v>
      </c>
      <c r="B3278" s="13" t="s">
        <v>3385</v>
      </c>
      <c r="C3278" s="13" t="s">
        <v>3802</v>
      </c>
      <c r="D3278" s="13" t="s">
        <v>207</v>
      </c>
      <c r="E3278" s="13" t="s">
        <v>187</v>
      </c>
      <c r="F3278" s="13" t="s">
        <v>188</v>
      </c>
      <c r="G3278" s="13" t="s">
        <v>189</v>
      </c>
      <c r="H3278" s="13" t="s">
        <v>190</v>
      </c>
      <c r="I3278" s="13">
        <v>3277</v>
      </c>
    </row>
    <row r="3279" spans="1:9" x14ac:dyDescent="0.25">
      <c r="A3279" s="13" t="str">
        <f t="shared" si="51"/>
        <v xml:space="preserve">907-634-A  Traffic Signal Equipment Pole, Type III, 30' Shaft, 35' &amp; 65' Arm </v>
      </c>
      <c r="B3279" s="13" t="s">
        <v>3385</v>
      </c>
      <c r="C3279" s="13" t="s">
        <v>3803</v>
      </c>
      <c r="D3279" s="13" t="s">
        <v>207</v>
      </c>
      <c r="E3279" s="13" t="s">
        <v>187</v>
      </c>
      <c r="F3279" s="13" t="s">
        <v>188</v>
      </c>
      <c r="G3279" s="13" t="s">
        <v>189</v>
      </c>
      <c r="H3279" s="13" t="s">
        <v>190</v>
      </c>
      <c r="I3279" s="13">
        <v>3278</v>
      </c>
    </row>
    <row r="3280" spans="1:9" x14ac:dyDescent="0.25">
      <c r="A3280" s="13" t="str">
        <f t="shared" si="51"/>
        <v xml:space="preserve">907-634-A  Traffic Signal Equipment Pole, Type III, 30' Shaft, 35' &amp; 70' Arm </v>
      </c>
      <c r="B3280" s="13" t="s">
        <v>3385</v>
      </c>
      <c r="C3280" s="13" t="s">
        <v>3804</v>
      </c>
      <c r="D3280" s="13" t="s">
        <v>207</v>
      </c>
      <c r="E3280" s="13" t="s">
        <v>187</v>
      </c>
      <c r="F3280" s="13" t="s">
        <v>188</v>
      </c>
      <c r="G3280" s="13" t="s">
        <v>189</v>
      </c>
      <c r="H3280" s="13" t="s">
        <v>190</v>
      </c>
      <c r="I3280" s="13">
        <v>3279</v>
      </c>
    </row>
    <row r="3281" spans="1:9" x14ac:dyDescent="0.25">
      <c r="A3281" s="13" t="str">
        <f t="shared" si="51"/>
        <v xml:space="preserve">907-634-A  Traffic Signal Equipment Pole, Type III, 30' Shaft, 35' &amp; 75' Arm </v>
      </c>
      <c r="B3281" s="13" t="s">
        <v>3385</v>
      </c>
      <c r="C3281" s="13" t="s">
        <v>3805</v>
      </c>
      <c r="D3281" s="13" t="s">
        <v>207</v>
      </c>
      <c r="E3281" s="13" t="s">
        <v>187</v>
      </c>
      <c r="F3281" s="13" t="s">
        <v>188</v>
      </c>
      <c r="G3281" s="13" t="s">
        <v>189</v>
      </c>
      <c r="H3281" s="13" t="s">
        <v>190</v>
      </c>
      <c r="I3281" s="13">
        <v>3280</v>
      </c>
    </row>
    <row r="3282" spans="1:9" x14ac:dyDescent="0.25">
      <c r="A3282" s="13" t="str">
        <f t="shared" si="51"/>
        <v xml:space="preserve">907-634-A  Traffic Signal Equipment Pole, Type III, 30' Shaft, 40' &amp; 40' Arm </v>
      </c>
      <c r="B3282" s="13" t="s">
        <v>3385</v>
      </c>
      <c r="C3282" s="13" t="s">
        <v>3806</v>
      </c>
      <c r="D3282" s="13" t="s">
        <v>207</v>
      </c>
      <c r="E3282" s="13" t="s">
        <v>187</v>
      </c>
      <c r="F3282" s="13" t="s">
        <v>188</v>
      </c>
      <c r="G3282" s="13" t="s">
        <v>189</v>
      </c>
      <c r="H3282" s="13" t="s">
        <v>190</v>
      </c>
      <c r="I3282" s="13">
        <v>3281</v>
      </c>
    </row>
    <row r="3283" spans="1:9" x14ac:dyDescent="0.25">
      <c r="A3283" s="13" t="str">
        <f t="shared" si="51"/>
        <v xml:space="preserve">907-634-A  Traffic Signal Equipment Pole, Type III, 30' Shaft, 40' &amp; 45' Arm </v>
      </c>
      <c r="B3283" s="13" t="s">
        <v>3385</v>
      </c>
      <c r="C3283" s="13" t="s">
        <v>3807</v>
      </c>
      <c r="D3283" s="13" t="s">
        <v>207</v>
      </c>
      <c r="E3283" s="13" t="s">
        <v>187</v>
      </c>
      <c r="F3283" s="13" t="s">
        <v>188</v>
      </c>
      <c r="G3283" s="13" t="s">
        <v>189</v>
      </c>
      <c r="H3283" s="13" t="s">
        <v>190</v>
      </c>
      <c r="I3283" s="13">
        <v>3282</v>
      </c>
    </row>
    <row r="3284" spans="1:9" x14ac:dyDescent="0.25">
      <c r="A3284" s="13" t="str">
        <f t="shared" si="51"/>
        <v xml:space="preserve">907-634-A  Traffic Signal Equipment Pole, Type III, 30' Shaft, 40' &amp; 50' Arm </v>
      </c>
      <c r="B3284" s="13" t="s">
        <v>3385</v>
      </c>
      <c r="C3284" s="13" t="s">
        <v>3808</v>
      </c>
      <c r="D3284" s="13" t="s">
        <v>207</v>
      </c>
      <c r="E3284" s="13" t="s">
        <v>187</v>
      </c>
      <c r="F3284" s="13" t="s">
        <v>188</v>
      </c>
      <c r="G3284" s="13" t="s">
        <v>189</v>
      </c>
      <c r="H3284" s="13" t="s">
        <v>190</v>
      </c>
      <c r="I3284" s="13">
        <v>3283</v>
      </c>
    </row>
    <row r="3285" spans="1:9" x14ac:dyDescent="0.25">
      <c r="A3285" s="13" t="str">
        <f t="shared" si="51"/>
        <v xml:space="preserve">907-634-A  Traffic Signal Equipment Pole, Type III, 30' Shaft, 40' &amp; 55' Arm </v>
      </c>
      <c r="B3285" s="13" t="s">
        <v>3385</v>
      </c>
      <c r="C3285" s="13" t="s">
        <v>3809</v>
      </c>
      <c r="D3285" s="13" t="s">
        <v>207</v>
      </c>
      <c r="E3285" s="13" t="s">
        <v>187</v>
      </c>
      <c r="F3285" s="13" t="s">
        <v>188</v>
      </c>
      <c r="G3285" s="13" t="s">
        <v>189</v>
      </c>
      <c r="H3285" s="13" t="s">
        <v>190</v>
      </c>
      <c r="I3285" s="13">
        <v>3284</v>
      </c>
    </row>
    <row r="3286" spans="1:9" x14ac:dyDescent="0.25">
      <c r="A3286" s="13" t="str">
        <f t="shared" si="51"/>
        <v xml:space="preserve">907-634-A  Traffic Signal Equipment Pole, Type III, 30' Shaft, 40' &amp; 60' Arm </v>
      </c>
      <c r="B3286" s="13" t="s">
        <v>3385</v>
      </c>
      <c r="C3286" s="13" t="s">
        <v>3810</v>
      </c>
      <c r="D3286" s="13" t="s">
        <v>207</v>
      </c>
      <c r="E3286" s="13" t="s">
        <v>187</v>
      </c>
      <c r="F3286" s="13" t="s">
        <v>188</v>
      </c>
      <c r="G3286" s="13" t="s">
        <v>189</v>
      </c>
      <c r="H3286" s="13" t="s">
        <v>190</v>
      </c>
      <c r="I3286" s="13">
        <v>3285</v>
      </c>
    </row>
    <row r="3287" spans="1:9" x14ac:dyDescent="0.25">
      <c r="A3287" s="13" t="str">
        <f t="shared" si="51"/>
        <v xml:space="preserve">907-634-A  Traffic Signal Equipment Pole, Type III, 30' Shaft, 40' &amp; 65' Arm </v>
      </c>
      <c r="B3287" s="13" t="s">
        <v>3385</v>
      </c>
      <c r="C3287" s="13" t="s">
        <v>3811</v>
      </c>
      <c r="D3287" s="13" t="s">
        <v>207</v>
      </c>
      <c r="E3287" s="13" t="s">
        <v>187</v>
      </c>
      <c r="F3287" s="13" t="s">
        <v>188</v>
      </c>
      <c r="G3287" s="13" t="s">
        <v>189</v>
      </c>
      <c r="H3287" s="13" t="s">
        <v>190</v>
      </c>
      <c r="I3287" s="13">
        <v>3286</v>
      </c>
    </row>
    <row r="3288" spans="1:9" x14ac:dyDescent="0.25">
      <c r="A3288" s="13" t="str">
        <f t="shared" si="51"/>
        <v xml:space="preserve">907-634-A  Traffic Signal Equipment Pole, Type III, 30' Shaft, 40' &amp; 70' Arm </v>
      </c>
      <c r="B3288" s="13" t="s">
        <v>3385</v>
      </c>
      <c r="C3288" s="13" t="s">
        <v>3812</v>
      </c>
      <c r="D3288" s="13" t="s">
        <v>207</v>
      </c>
      <c r="E3288" s="13" t="s">
        <v>187</v>
      </c>
      <c r="F3288" s="13" t="s">
        <v>188</v>
      </c>
      <c r="G3288" s="13" t="s">
        <v>189</v>
      </c>
      <c r="H3288" s="13" t="s">
        <v>190</v>
      </c>
      <c r="I3288" s="13">
        <v>3287</v>
      </c>
    </row>
    <row r="3289" spans="1:9" x14ac:dyDescent="0.25">
      <c r="A3289" s="13" t="str">
        <f t="shared" si="51"/>
        <v xml:space="preserve">907-634-A  Traffic Signal Equipment Pole, Type III, 30' Shaft, 40' &amp; 75' Arm </v>
      </c>
      <c r="B3289" s="13" t="s">
        <v>3385</v>
      </c>
      <c r="C3289" s="13" t="s">
        <v>3813</v>
      </c>
      <c r="D3289" s="13" t="s">
        <v>207</v>
      </c>
      <c r="E3289" s="13" t="s">
        <v>187</v>
      </c>
      <c r="F3289" s="13" t="s">
        <v>188</v>
      </c>
      <c r="G3289" s="13" t="s">
        <v>189</v>
      </c>
      <c r="H3289" s="13" t="s">
        <v>190</v>
      </c>
      <c r="I3289" s="13">
        <v>3288</v>
      </c>
    </row>
    <row r="3290" spans="1:9" x14ac:dyDescent="0.25">
      <c r="A3290" s="13" t="str">
        <f t="shared" si="51"/>
        <v xml:space="preserve">907-634-A  Traffic Signal Equipment Pole, Type III, 30' Shaft, 45' &amp; 45' Arm </v>
      </c>
      <c r="B3290" s="13" t="s">
        <v>3385</v>
      </c>
      <c r="C3290" s="13" t="s">
        <v>3814</v>
      </c>
      <c r="D3290" s="13" t="s">
        <v>207</v>
      </c>
      <c r="E3290" s="13" t="s">
        <v>187</v>
      </c>
      <c r="F3290" s="13" t="s">
        <v>188</v>
      </c>
      <c r="G3290" s="13" t="s">
        <v>189</v>
      </c>
      <c r="H3290" s="13" t="s">
        <v>190</v>
      </c>
      <c r="I3290" s="13">
        <v>3289</v>
      </c>
    </row>
    <row r="3291" spans="1:9" x14ac:dyDescent="0.25">
      <c r="A3291" s="13" t="str">
        <f t="shared" si="51"/>
        <v xml:space="preserve">907-634-A  Traffic Signal Equipment Pole, Type III, 30' Shaft, 45' &amp; 50' Arm </v>
      </c>
      <c r="B3291" s="13" t="s">
        <v>3385</v>
      </c>
      <c r="C3291" s="13" t="s">
        <v>3815</v>
      </c>
      <c r="D3291" s="13" t="s">
        <v>207</v>
      </c>
      <c r="E3291" s="13" t="s">
        <v>187</v>
      </c>
      <c r="F3291" s="13" t="s">
        <v>188</v>
      </c>
      <c r="G3291" s="13" t="s">
        <v>189</v>
      </c>
      <c r="H3291" s="13" t="s">
        <v>190</v>
      </c>
      <c r="I3291" s="13">
        <v>3290</v>
      </c>
    </row>
    <row r="3292" spans="1:9" x14ac:dyDescent="0.25">
      <c r="A3292" s="13" t="str">
        <f t="shared" si="51"/>
        <v xml:space="preserve">907-634-A  Traffic Signal Equipment Pole, Type III, 30' Shaft, 45' &amp; 55' Arm </v>
      </c>
      <c r="B3292" s="13" t="s">
        <v>3385</v>
      </c>
      <c r="C3292" s="13" t="s">
        <v>3816</v>
      </c>
      <c r="D3292" s="13" t="s">
        <v>207</v>
      </c>
      <c r="E3292" s="13" t="s">
        <v>187</v>
      </c>
      <c r="F3292" s="13" t="s">
        <v>188</v>
      </c>
      <c r="G3292" s="13" t="s">
        <v>189</v>
      </c>
      <c r="H3292" s="13" t="s">
        <v>190</v>
      </c>
      <c r="I3292" s="13">
        <v>3291</v>
      </c>
    </row>
    <row r="3293" spans="1:9" x14ac:dyDescent="0.25">
      <c r="A3293" s="13" t="str">
        <f t="shared" si="51"/>
        <v xml:space="preserve">907-634-A  Traffic Signal Equipment Pole, Type III, 30' Shaft, 45' &amp; 60' Arm </v>
      </c>
      <c r="B3293" s="13" t="s">
        <v>3385</v>
      </c>
      <c r="C3293" s="13" t="s">
        <v>3817</v>
      </c>
      <c r="D3293" s="13" t="s">
        <v>207</v>
      </c>
      <c r="E3293" s="13" t="s">
        <v>187</v>
      </c>
      <c r="F3293" s="13" t="s">
        <v>188</v>
      </c>
      <c r="G3293" s="13" t="s">
        <v>189</v>
      </c>
      <c r="H3293" s="13" t="s">
        <v>190</v>
      </c>
      <c r="I3293" s="13">
        <v>3292</v>
      </c>
    </row>
    <row r="3294" spans="1:9" x14ac:dyDescent="0.25">
      <c r="A3294" s="13" t="str">
        <f t="shared" si="51"/>
        <v xml:space="preserve">907-634-A  Traffic Signal Equipment Pole, Type III, 30' Shaft, 45' &amp; 65' Arm </v>
      </c>
      <c r="B3294" s="13" t="s">
        <v>3385</v>
      </c>
      <c r="C3294" s="13" t="s">
        <v>3818</v>
      </c>
      <c r="D3294" s="13" t="s">
        <v>207</v>
      </c>
      <c r="E3294" s="13" t="s">
        <v>187</v>
      </c>
      <c r="F3294" s="13" t="s">
        <v>188</v>
      </c>
      <c r="G3294" s="13" t="s">
        <v>189</v>
      </c>
      <c r="H3294" s="13" t="s">
        <v>190</v>
      </c>
      <c r="I3294" s="13">
        <v>3293</v>
      </c>
    </row>
    <row r="3295" spans="1:9" x14ac:dyDescent="0.25">
      <c r="A3295" s="13" t="str">
        <f t="shared" si="51"/>
        <v xml:space="preserve">907-634-A  Traffic Signal Equipment Pole, Type III, 30' Shaft, 45' &amp; 70' Arm </v>
      </c>
      <c r="B3295" s="13" t="s">
        <v>3385</v>
      </c>
      <c r="C3295" s="13" t="s">
        <v>3819</v>
      </c>
      <c r="D3295" s="13" t="s">
        <v>207</v>
      </c>
      <c r="E3295" s="13" t="s">
        <v>187</v>
      </c>
      <c r="F3295" s="13" t="s">
        <v>188</v>
      </c>
      <c r="G3295" s="13" t="s">
        <v>189</v>
      </c>
      <c r="H3295" s="13" t="s">
        <v>190</v>
      </c>
      <c r="I3295" s="13">
        <v>3294</v>
      </c>
    </row>
    <row r="3296" spans="1:9" x14ac:dyDescent="0.25">
      <c r="A3296" s="13" t="str">
        <f t="shared" si="51"/>
        <v xml:space="preserve">907-634-A  Traffic Signal Equipment Pole, Type III, 30' Shaft, 45' &amp; 75' Arm </v>
      </c>
      <c r="B3296" s="13" t="s">
        <v>3385</v>
      </c>
      <c r="C3296" s="13" t="s">
        <v>3820</v>
      </c>
      <c r="D3296" s="13" t="s">
        <v>207</v>
      </c>
      <c r="E3296" s="13" t="s">
        <v>187</v>
      </c>
      <c r="F3296" s="13" t="s">
        <v>188</v>
      </c>
      <c r="G3296" s="13" t="s">
        <v>189</v>
      </c>
      <c r="H3296" s="13" t="s">
        <v>190</v>
      </c>
      <c r="I3296" s="13">
        <v>3295</v>
      </c>
    </row>
    <row r="3297" spans="1:9" x14ac:dyDescent="0.25">
      <c r="A3297" s="13" t="str">
        <f t="shared" si="51"/>
        <v xml:space="preserve">907-634-A  Traffic Signal Equipment Pole, Type III, 30' Shaft, 50' &amp; 50' Arm </v>
      </c>
      <c r="B3297" s="13" t="s">
        <v>3385</v>
      </c>
      <c r="C3297" s="13" t="s">
        <v>3821</v>
      </c>
      <c r="D3297" s="13" t="s">
        <v>207</v>
      </c>
      <c r="E3297" s="13" t="s">
        <v>187</v>
      </c>
      <c r="F3297" s="13" t="s">
        <v>188</v>
      </c>
      <c r="G3297" s="13" t="s">
        <v>189</v>
      </c>
      <c r="H3297" s="13" t="s">
        <v>190</v>
      </c>
      <c r="I3297" s="13">
        <v>3296</v>
      </c>
    </row>
    <row r="3298" spans="1:9" x14ac:dyDescent="0.25">
      <c r="A3298" s="13" t="str">
        <f t="shared" si="51"/>
        <v xml:space="preserve">907-634-A  Traffic Signal Equipment Pole, Type III, 30' Shaft, 50' &amp; 55' Arm </v>
      </c>
      <c r="B3298" s="13" t="s">
        <v>3385</v>
      </c>
      <c r="C3298" s="13" t="s">
        <v>3822</v>
      </c>
      <c r="D3298" s="13" t="s">
        <v>207</v>
      </c>
      <c r="E3298" s="13" t="s">
        <v>187</v>
      </c>
      <c r="F3298" s="13" t="s">
        <v>188</v>
      </c>
      <c r="G3298" s="13" t="s">
        <v>189</v>
      </c>
      <c r="H3298" s="13" t="s">
        <v>190</v>
      </c>
      <c r="I3298" s="13">
        <v>3297</v>
      </c>
    </row>
    <row r="3299" spans="1:9" x14ac:dyDescent="0.25">
      <c r="A3299" s="13" t="str">
        <f t="shared" si="51"/>
        <v xml:space="preserve">907-634-A  Traffic Signal Equipment Pole, Type III, 30' Shaft, 50' &amp; 60' Arm </v>
      </c>
      <c r="B3299" s="13" t="s">
        <v>3385</v>
      </c>
      <c r="C3299" s="13" t="s">
        <v>3823</v>
      </c>
      <c r="D3299" s="13" t="s">
        <v>207</v>
      </c>
      <c r="E3299" s="13" t="s">
        <v>187</v>
      </c>
      <c r="F3299" s="13" t="s">
        <v>188</v>
      </c>
      <c r="G3299" s="13" t="s">
        <v>189</v>
      </c>
      <c r="H3299" s="13" t="s">
        <v>190</v>
      </c>
      <c r="I3299" s="13">
        <v>3298</v>
      </c>
    </row>
    <row r="3300" spans="1:9" x14ac:dyDescent="0.25">
      <c r="A3300" s="13" t="str">
        <f t="shared" si="51"/>
        <v xml:space="preserve">907-634-A  Traffic Signal Equipment Pole, Type III, 30' Shaft, 50' &amp; 65' Arm </v>
      </c>
      <c r="B3300" s="13" t="s">
        <v>3385</v>
      </c>
      <c r="C3300" s="13" t="s">
        <v>3824</v>
      </c>
      <c r="D3300" s="13" t="s">
        <v>207</v>
      </c>
      <c r="E3300" s="13" t="s">
        <v>187</v>
      </c>
      <c r="F3300" s="13" t="s">
        <v>188</v>
      </c>
      <c r="G3300" s="13" t="s">
        <v>189</v>
      </c>
      <c r="H3300" s="13" t="s">
        <v>190</v>
      </c>
      <c r="I3300" s="13">
        <v>3299</v>
      </c>
    </row>
    <row r="3301" spans="1:9" x14ac:dyDescent="0.25">
      <c r="A3301" s="13" t="str">
        <f t="shared" si="51"/>
        <v xml:space="preserve">907-634-A  Traffic Signal Equipment Pole, Type III, 30' Shaft, 50' &amp; 70' Arm </v>
      </c>
      <c r="B3301" s="13" t="s">
        <v>3385</v>
      </c>
      <c r="C3301" s="13" t="s">
        <v>3825</v>
      </c>
      <c r="D3301" s="13" t="s">
        <v>207</v>
      </c>
      <c r="E3301" s="13" t="s">
        <v>187</v>
      </c>
      <c r="F3301" s="13" t="s">
        <v>188</v>
      </c>
      <c r="G3301" s="13" t="s">
        <v>189</v>
      </c>
      <c r="H3301" s="13" t="s">
        <v>190</v>
      </c>
      <c r="I3301" s="13">
        <v>3300</v>
      </c>
    </row>
    <row r="3302" spans="1:9" x14ac:dyDescent="0.25">
      <c r="A3302" s="13" t="str">
        <f t="shared" si="51"/>
        <v xml:space="preserve">907-634-A  Traffic Signal Equipment Pole, Type III, 30' Shaft, 50' &amp; 75' Arm </v>
      </c>
      <c r="B3302" s="13" t="s">
        <v>3385</v>
      </c>
      <c r="C3302" s="13" t="s">
        <v>3826</v>
      </c>
      <c r="D3302" s="13" t="s">
        <v>207</v>
      </c>
      <c r="E3302" s="13" t="s">
        <v>187</v>
      </c>
      <c r="F3302" s="13" t="s">
        <v>188</v>
      </c>
      <c r="G3302" s="13" t="s">
        <v>189</v>
      </c>
      <c r="H3302" s="13" t="s">
        <v>190</v>
      </c>
      <c r="I3302" s="13">
        <v>3301</v>
      </c>
    </row>
    <row r="3303" spans="1:9" x14ac:dyDescent="0.25">
      <c r="A3303" s="13" t="str">
        <f t="shared" si="51"/>
        <v xml:space="preserve">907-634-A  Traffic Signal Equipment Pole, Type III, 30' Shaft, 55' &amp; 55' Arm </v>
      </c>
      <c r="B3303" s="13" t="s">
        <v>3385</v>
      </c>
      <c r="C3303" s="13" t="s">
        <v>3827</v>
      </c>
      <c r="D3303" s="13" t="s">
        <v>207</v>
      </c>
      <c r="E3303" s="13" t="s">
        <v>187</v>
      </c>
      <c r="F3303" s="13" t="s">
        <v>188</v>
      </c>
      <c r="G3303" s="13" t="s">
        <v>189</v>
      </c>
      <c r="H3303" s="13" t="s">
        <v>190</v>
      </c>
      <c r="I3303" s="13">
        <v>3302</v>
      </c>
    </row>
    <row r="3304" spans="1:9" x14ac:dyDescent="0.25">
      <c r="A3304" s="13" t="str">
        <f t="shared" si="51"/>
        <v xml:space="preserve">907-634-A  Traffic Signal Equipment Pole, Type III, 30' Shaft, 55' &amp; 60' Arm </v>
      </c>
      <c r="B3304" s="13" t="s">
        <v>3385</v>
      </c>
      <c r="C3304" s="13" t="s">
        <v>3828</v>
      </c>
      <c r="D3304" s="13" t="s">
        <v>207</v>
      </c>
      <c r="E3304" s="13" t="s">
        <v>187</v>
      </c>
      <c r="F3304" s="13" t="s">
        <v>188</v>
      </c>
      <c r="G3304" s="13" t="s">
        <v>189</v>
      </c>
      <c r="H3304" s="13" t="s">
        <v>190</v>
      </c>
      <c r="I3304" s="13">
        <v>3303</v>
      </c>
    </row>
    <row r="3305" spans="1:9" x14ac:dyDescent="0.25">
      <c r="A3305" s="13" t="str">
        <f t="shared" si="51"/>
        <v xml:space="preserve">907-634-A  Traffic Signal Equipment Pole, Type III, 30' Shaft, 55' &amp; 65' Arm </v>
      </c>
      <c r="B3305" s="13" t="s">
        <v>3385</v>
      </c>
      <c r="C3305" s="13" t="s">
        <v>3829</v>
      </c>
      <c r="D3305" s="13" t="s">
        <v>207</v>
      </c>
      <c r="E3305" s="13" t="s">
        <v>187</v>
      </c>
      <c r="F3305" s="13" t="s">
        <v>188</v>
      </c>
      <c r="G3305" s="13" t="s">
        <v>189</v>
      </c>
      <c r="H3305" s="13" t="s">
        <v>190</v>
      </c>
      <c r="I3305" s="13">
        <v>3304</v>
      </c>
    </row>
    <row r="3306" spans="1:9" x14ac:dyDescent="0.25">
      <c r="A3306" s="13" t="str">
        <f t="shared" si="51"/>
        <v xml:space="preserve">907-634-A  Traffic Signal Equipment Pole, Type III, 30' Shaft, 55' &amp; 70' Arm </v>
      </c>
      <c r="B3306" s="13" t="s">
        <v>3385</v>
      </c>
      <c r="C3306" s="13" t="s">
        <v>3830</v>
      </c>
      <c r="D3306" s="13" t="s">
        <v>207</v>
      </c>
      <c r="E3306" s="13" t="s">
        <v>187</v>
      </c>
      <c r="F3306" s="13" t="s">
        <v>188</v>
      </c>
      <c r="G3306" s="13" t="s">
        <v>189</v>
      </c>
      <c r="H3306" s="13" t="s">
        <v>190</v>
      </c>
      <c r="I3306" s="13">
        <v>3305</v>
      </c>
    </row>
    <row r="3307" spans="1:9" x14ac:dyDescent="0.25">
      <c r="A3307" s="13" t="str">
        <f t="shared" si="51"/>
        <v xml:space="preserve">907-634-A  Traffic Signal Equipment Pole, Type III, 30' Shaft, 55' &amp; 75' Arm </v>
      </c>
      <c r="B3307" s="13" t="s">
        <v>3385</v>
      </c>
      <c r="C3307" s="13" t="s">
        <v>3831</v>
      </c>
      <c r="D3307" s="13" t="s">
        <v>207</v>
      </c>
      <c r="E3307" s="13" t="s">
        <v>187</v>
      </c>
      <c r="F3307" s="13" t="s">
        <v>188</v>
      </c>
      <c r="G3307" s="13" t="s">
        <v>189</v>
      </c>
      <c r="H3307" s="13" t="s">
        <v>190</v>
      </c>
      <c r="I3307" s="13">
        <v>3306</v>
      </c>
    </row>
    <row r="3308" spans="1:9" x14ac:dyDescent="0.25">
      <c r="A3308" s="13" t="str">
        <f t="shared" si="51"/>
        <v xml:space="preserve">907-634-A  Traffic Signal Equipment Pole, Type III, 30' Shaft, 60' &amp; 60' Arm </v>
      </c>
      <c r="B3308" s="13" t="s">
        <v>3385</v>
      </c>
      <c r="C3308" s="13" t="s">
        <v>3832</v>
      </c>
      <c r="D3308" s="13" t="s">
        <v>207</v>
      </c>
      <c r="E3308" s="13" t="s">
        <v>187</v>
      </c>
      <c r="F3308" s="13" t="s">
        <v>188</v>
      </c>
      <c r="G3308" s="13" t="s">
        <v>189</v>
      </c>
      <c r="H3308" s="13" t="s">
        <v>190</v>
      </c>
      <c r="I3308" s="13">
        <v>3307</v>
      </c>
    </row>
    <row r="3309" spans="1:9" x14ac:dyDescent="0.25">
      <c r="A3309" s="13" t="str">
        <f t="shared" si="51"/>
        <v xml:space="preserve">907-634-A  Traffic Signal Equipment Pole, Type III, 30' Shaft, 60' &amp; 65' Arm </v>
      </c>
      <c r="B3309" s="13" t="s">
        <v>3385</v>
      </c>
      <c r="C3309" s="13" t="s">
        <v>3833</v>
      </c>
      <c r="D3309" s="13" t="s">
        <v>207</v>
      </c>
      <c r="E3309" s="13" t="s">
        <v>187</v>
      </c>
      <c r="F3309" s="13" t="s">
        <v>188</v>
      </c>
      <c r="G3309" s="13" t="s">
        <v>189</v>
      </c>
      <c r="H3309" s="13" t="s">
        <v>190</v>
      </c>
      <c r="I3309" s="13">
        <v>3308</v>
      </c>
    </row>
    <row r="3310" spans="1:9" x14ac:dyDescent="0.25">
      <c r="A3310" s="13" t="str">
        <f t="shared" si="51"/>
        <v xml:space="preserve">907-634-A  Traffic Signal Equipment Pole, Type III, 30' Shaft, 60' &amp; 70' Arm </v>
      </c>
      <c r="B3310" s="13" t="s">
        <v>3385</v>
      </c>
      <c r="C3310" s="13" t="s">
        <v>3834</v>
      </c>
      <c r="D3310" s="13" t="s">
        <v>207</v>
      </c>
      <c r="E3310" s="13" t="s">
        <v>187</v>
      </c>
      <c r="F3310" s="13" t="s">
        <v>188</v>
      </c>
      <c r="G3310" s="13" t="s">
        <v>189</v>
      </c>
      <c r="H3310" s="13" t="s">
        <v>190</v>
      </c>
      <c r="I3310" s="13">
        <v>3309</v>
      </c>
    </row>
    <row r="3311" spans="1:9" x14ac:dyDescent="0.25">
      <c r="A3311" s="13" t="str">
        <f t="shared" si="51"/>
        <v xml:space="preserve">907-634-A  Traffic Signal Equipment Pole, Type III, 30' Shaft, 60' &amp; 75' Arm </v>
      </c>
      <c r="B3311" s="13" t="s">
        <v>3385</v>
      </c>
      <c r="C3311" s="13" t="s">
        <v>3835</v>
      </c>
      <c r="D3311" s="13" t="s">
        <v>207</v>
      </c>
      <c r="E3311" s="13" t="s">
        <v>187</v>
      </c>
      <c r="F3311" s="13" t="s">
        <v>188</v>
      </c>
      <c r="G3311" s="13" t="s">
        <v>189</v>
      </c>
      <c r="H3311" s="13" t="s">
        <v>190</v>
      </c>
      <c r="I3311" s="13">
        <v>3310</v>
      </c>
    </row>
    <row r="3312" spans="1:9" x14ac:dyDescent="0.25">
      <c r="A3312" s="13" t="str">
        <f t="shared" si="51"/>
        <v xml:space="preserve">907-634-A  Traffic Signal Equipment Pole, Type III, 30' Shaft, 65' &amp; 65' Arm </v>
      </c>
      <c r="B3312" s="13" t="s">
        <v>3385</v>
      </c>
      <c r="C3312" s="13" t="s">
        <v>3836</v>
      </c>
      <c r="D3312" s="13" t="s">
        <v>207</v>
      </c>
      <c r="E3312" s="13" t="s">
        <v>187</v>
      </c>
      <c r="F3312" s="13" t="s">
        <v>188</v>
      </c>
      <c r="G3312" s="13" t="s">
        <v>189</v>
      </c>
      <c r="H3312" s="13" t="s">
        <v>190</v>
      </c>
      <c r="I3312" s="13">
        <v>3311</v>
      </c>
    </row>
    <row r="3313" spans="1:9" x14ac:dyDescent="0.25">
      <c r="A3313" s="13" t="str">
        <f t="shared" si="51"/>
        <v xml:space="preserve">907-634-A  Traffic Signal Equipment Pole, Type III, 30' Shaft, 65' &amp; 70' Arm </v>
      </c>
      <c r="B3313" s="13" t="s">
        <v>3385</v>
      </c>
      <c r="C3313" s="13" t="s">
        <v>3837</v>
      </c>
      <c r="D3313" s="13" t="s">
        <v>207</v>
      </c>
      <c r="E3313" s="13" t="s">
        <v>187</v>
      </c>
      <c r="F3313" s="13" t="s">
        <v>188</v>
      </c>
      <c r="G3313" s="13" t="s">
        <v>189</v>
      </c>
      <c r="H3313" s="13" t="s">
        <v>190</v>
      </c>
      <c r="I3313" s="13">
        <v>3312</v>
      </c>
    </row>
    <row r="3314" spans="1:9" x14ac:dyDescent="0.25">
      <c r="A3314" s="13" t="str">
        <f t="shared" si="51"/>
        <v xml:space="preserve">907-634-A  Traffic Signal Equipment Pole, Type III, 30' Shaft, 70' &amp; 70' Arm </v>
      </c>
      <c r="B3314" s="13" t="s">
        <v>3385</v>
      </c>
      <c r="C3314" s="13" t="s">
        <v>3838</v>
      </c>
      <c r="D3314" s="13" t="s">
        <v>207</v>
      </c>
      <c r="E3314" s="13" t="s">
        <v>187</v>
      </c>
      <c r="F3314" s="13" t="s">
        <v>188</v>
      </c>
      <c r="G3314" s="13" t="s">
        <v>189</v>
      </c>
      <c r="H3314" s="13" t="s">
        <v>190</v>
      </c>
      <c r="I3314" s="13">
        <v>3313</v>
      </c>
    </row>
    <row r="3315" spans="1:9" x14ac:dyDescent="0.25">
      <c r="A3315" s="13" t="str">
        <f t="shared" si="51"/>
        <v xml:space="preserve">907-634-A  Traffic Signal Equipment Pole, Type III, 40' Shaft, 25' &amp; 30' Arm </v>
      </c>
      <c r="B3315" s="13" t="s">
        <v>3385</v>
      </c>
      <c r="C3315" s="13" t="s">
        <v>3839</v>
      </c>
      <c r="D3315" s="13" t="s">
        <v>207</v>
      </c>
      <c r="E3315" s="13" t="s">
        <v>187</v>
      </c>
      <c r="F3315" s="13" t="s">
        <v>188</v>
      </c>
      <c r="G3315" s="13" t="s">
        <v>189</v>
      </c>
      <c r="H3315" s="13" t="s">
        <v>190</v>
      </c>
      <c r="I3315" s="13">
        <v>3314</v>
      </c>
    </row>
    <row r="3316" spans="1:9" x14ac:dyDescent="0.25">
      <c r="A3316" s="13" t="str">
        <f t="shared" si="51"/>
        <v xml:space="preserve">907-634-A  Traffic Signal Equipment Pole, Type III, 40' Shaft, 25' &amp; 35' Arm </v>
      </c>
      <c r="B3316" s="13" t="s">
        <v>3385</v>
      </c>
      <c r="C3316" s="13" t="s">
        <v>3840</v>
      </c>
      <c r="D3316" s="13" t="s">
        <v>207</v>
      </c>
      <c r="E3316" s="13" t="s">
        <v>187</v>
      </c>
      <c r="F3316" s="13" t="s">
        <v>188</v>
      </c>
      <c r="G3316" s="13" t="s">
        <v>189</v>
      </c>
      <c r="H3316" s="13" t="s">
        <v>190</v>
      </c>
      <c r="I3316" s="13">
        <v>3315</v>
      </c>
    </row>
    <row r="3317" spans="1:9" x14ac:dyDescent="0.25">
      <c r="A3317" s="13" t="str">
        <f t="shared" si="51"/>
        <v xml:space="preserve">907-634-A  Traffic Signal Equipment Pole, Type III, 40' Shaft, 25' &amp; 40' Arm </v>
      </c>
      <c r="B3317" s="13" t="s">
        <v>3385</v>
      </c>
      <c r="C3317" s="13" t="s">
        <v>3841</v>
      </c>
      <c r="D3317" s="13" t="s">
        <v>207</v>
      </c>
      <c r="E3317" s="13" t="s">
        <v>187</v>
      </c>
      <c r="F3317" s="13" t="s">
        <v>188</v>
      </c>
      <c r="G3317" s="13" t="s">
        <v>189</v>
      </c>
      <c r="H3317" s="13" t="s">
        <v>190</v>
      </c>
      <c r="I3317" s="13">
        <v>3316</v>
      </c>
    </row>
    <row r="3318" spans="1:9" x14ac:dyDescent="0.25">
      <c r="A3318" s="13" t="str">
        <f t="shared" si="51"/>
        <v xml:space="preserve">907-634-A  Traffic Signal Equipment Pole, Type III, 40' Shaft, 25' &amp; 45' Arm </v>
      </c>
      <c r="B3318" s="13" t="s">
        <v>3385</v>
      </c>
      <c r="C3318" s="13" t="s">
        <v>3842</v>
      </c>
      <c r="D3318" s="13" t="s">
        <v>207</v>
      </c>
      <c r="E3318" s="13" t="s">
        <v>187</v>
      </c>
      <c r="F3318" s="13" t="s">
        <v>188</v>
      </c>
      <c r="G3318" s="13" t="s">
        <v>189</v>
      </c>
      <c r="H3318" s="13" t="s">
        <v>190</v>
      </c>
      <c r="I3318" s="13">
        <v>3317</v>
      </c>
    </row>
    <row r="3319" spans="1:9" x14ac:dyDescent="0.25">
      <c r="A3319" s="13" t="str">
        <f t="shared" si="51"/>
        <v xml:space="preserve">907-634-A  Traffic Signal Equipment Pole, Type III, 40' Shaft, 25' &amp; 50' Arm </v>
      </c>
      <c r="B3319" s="13" t="s">
        <v>3385</v>
      </c>
      <c r="C3319" s="13" t="s">
        <v>3843</v>
      </c>
      <c r="D3319" s="13" t="s">
        <v>207</v>
      </c>
      <c r="E3319" s="13" t="s">
        <v>187</v>
      </c>
      <c r="F3319" s="13" t="s">
        <v>188</v>
      </c>
      <c r="G3319" s="13" t="s">
        <v>189</v>
      </c>
      <c r="H3319" s="13" t="s">
        <v>190</v>
      </c>
      <c r="I3319" s="13">
        <v>3318</v>
      </c>
    </row>
    <row r="3320" spans="1:9" x14ac:dyDescent="0.25">
      <c r="A3320" s="13" t="str">
        <f t="shared" si="51"/>
        <v xml:space="preserve">907-634-A  Traffic Signal Equipment Pole, Type III, 40' Shaft, 25' &amp; 55' Arm </v>
      </c>
      <c r="B3320" s="13" t="s">
        <v>3385</v>
      </c>
      <c r="C3320" s="13" t="s">
        <v>3844</v>
      </c>
      <c r="D3320" s="13" t="s">
        <v>207</v>
      </c>
      <c r="E3320" s="13" t="s">
        <v>187</v>
      </c>
      <c r="F3320" s="13" t="s">
        <v>188</v>
      </c>
      <c r="G3320" s="13" t="s">
        <v>189</v>
      </c>
      <c r="H3320" s="13" t="s">
        <v>190</v>
      </c>
      <c r="I3320" s="13">
        <v>3319</v>
      </c>
    </row>
    <row r="3321" spans="1:9" x14ac:dyDescent="0.25">
      <c r="A3321" s="13" t="str">
        <f t="shared" si="51"/>
        <v xml:space="preserve">907-634-A  Traffic Signal Equipment Pole, Type III, 40' Shaft, 25' &amp; 60' Arm </v>
      </c>
      <c r="B3321" s="13" t="s">
        <v>3385</v>
      </c>
      <c r="C3321" s="13" t="s">
        <v>3845</v>
      </c>
      <c r="D3321" s="13" t="s">
        <v>207</v>
      </c>
      <c r="E3321" s="13" t="s">
        <v>187</v>
      </c>
      <c r="F3321" s="13" t="s">
        <v>188</v>
      </c>
      <c r="G3321" s="13" t="s">
        <v>189</v>
      </c>
      <c r="H3321" s="13" t="s">
        <v>190</v>
      </c>
      <c r="I3321" s="13">
        <v>3320</v>
      </c>
    </row>
    <row r="3322" spans="1:9" x14ac:dyDescent="0.25">
      <c r="A3322" s="13" t="str">
        <f t="shared" si="51"/>
        <v xml:space="preserve">907-634-A  Traffic Signal Equipment Pole, Type III, 40' Shaft, 30' &amp; 30' Arm </v>
      </c>
      <c r="B3322" s="13" t="s">
        <v>3385</v>
      </c>
      <c r="C3322" s="13" t="s">
        <v>3846</v>
      </c>
      <c r="D3322" s="13" t="s">
        <v>207</v>
      </c>
      <c r="E3322" s="13" t="s">
        <v>187</v>
      </c>
      <c r="F3322" s="13" t="s">
        <v>188</v>
      </c>
      <c r="G3322" s="13" t="s">
        <v>189</v>
      </c>
      <c r="H3322" s="13" t="s">
        <v>190</v>
      </c>
      <c r="I3322" s="13">
        <v>3321</v>
      </c>
    </row>
    <row r="3323" spans="1:9" x14ac:dyDescent="0.25">
      <c r="A3323" s="13" t="str">
        <f t="shared" si="51"/>
        <v xml:space="preserve">907-634-A  Traffic Signal Equipment Pole, Type III, 40' Shaft, 30' &amp; 35' Arm </v>
      </c>
      <c r="B3323" s="13" t="s">
        <v>3385</v>
      </c>
      <c r="C3323" s="13" t="s">
        <v>3847</v>
      </c>
      <c r="D3323" s="13" t="s">
        <v>207</v>
      </c>
      <c r="E3323" s="13" t="s">
        <v>187</v>
      </c>
      <c r="F3323" s="13" t="s">
        <v>188</v>
      </c>
      <c r="G3323" s="13" t="s">
        <v>189</v>
      </c>
      <c r="H3323" s="13" t="s">
        <v>190</v>
      </c>
      <c r="I3323" s="13">
        <v>3322</v>
      </c>
    </row>
    <row r="3324" spans="1:9" x14ac:dyDescent="0.25">
      <c r="A3324" s="13" t="str">
        <f t="shared" si="51"/>
        <v xml:space="preserve">907-634-A  Traffic Signal Equipment Pole, Type III, 40' Shaft, 30' &amp; 40' Arm </v>
      </c>
      <c r="B3324" s="13" t="s">
        <v>3385</v>
      </c>
      <c r="C3324" s="13" t="s">
        <v>3848</v>
      </c>
      <c r="D3324" s="13" t="s">
        <v>207</v>
      </c>
      <c r="E3324" s="13" t="s">
        <v>187</v>
      </c>
      <c r="F3324" s="13" t="s">
        <v>188</v>
      </c>
      <c r="G3324" s="13" t="s">
        <v>189</v>
      </c>
      <c r="H3324" s="13" t="s">
        <v>190</v>
      </c>
      <c r="I3324" s="13">
        <v>3323</v>
      </c>
    </row>
    <row r="3325" spans="1:9" x14ac:dyDescent="0.25">
      <c r="A3325" s="13" t="str">
        <f t="shared" si="51"/>
        <v xml:space="preserve">907-634-A  Traffic Signal Equipment Pole, Type III, 40' Shaft, 30' &amp; 45' Arm </v>
      </c>
      <c r="B3325" s="13" t="s">
        <v>3385</v>
      </c>
      <c r="C3325" s="13" t="s">
        <v>3849</v>
      </c>
      <c r="D3325" s="13" t="s">
        <v>207</v>
      </c>
      <c r="E3325" s="13" t="s">
        <v>187</v>
      </c>
      <c r="F3325" s="13" t="s">
        <v>188</v>
      </c>
      <c r="G3325" s="13" t="s">
        <v>189</v>
      </c>
      <c r="H3325" s="13" t="s">
        <v>190</v>
      </c>
      <c r="I3325" s="13">
        <v>3324</v>
      </c>
    </row>
    <row r="3326" spans="1:9" x14ac:dyDescent="0.25">
      <c r="A3326" s="13" t="str">
        <f t="shared" si="51"/>
        <v xml:space="preserve">907-634-A  Traffic Signal Equipment Pole, Type III, 40' Shaft, 30' &amp; 50' Arm </v>
      </c>
      <c r="B3326" s="13" t="s">
        <v>3385</v>
      </c>
      <c r="C3326" s="13" t="s">
        <v>3850</v>
      </c>
      <c r="D3326" s="13" t="s">
        <v>207</v>
      </c>
      <c r="E3326" s="13" t="s">
        <v>187</v>
      </c>
      <c r="F3326" s="13" t="s">
        <v>188</v>
      </c>
      <c r="G3326" s="13" t="s">
        <v>189</v>
      </c>
      <c r="H3326" s="13" t="s">
        <v>190</v>
      </c>
      <c r="I3326" s="13">
        <v>3325</v>
      </c>
    </row>
    <row r="3327" spans="1:9" x14ac:dyDescent="0.25">
      <c r="A3327" s="13" t="str">
        <f t="shared" si="51"/>
        <v xml:space="preserve">907-634-A  Traffic Signal Equipment Pole, Type III, 40' Shaft, 30' &amp; 55' Arm </v>
      </c>
      <c r="B3327" s="13" t="s">
        <v>3385</v>
      </c>
      <c r="C3327" s="13" t="s">
        <v>3851</v>
      </c>
      <c r="D3327" s="13" t="s">
        <v>207</v>
      </c>
      <c r="E3327" s="13" t="s">
        <v>187</v>
      </c>
      <c r="F3327" s="13" t="s">
        <v>188</v>
      </c>
      <c r="G3327" s="13" t="s">
        <v>189</v>
      </c>
      <c r="H3327" s="13" t="s">
        <v>190</v>
      </c>
      <c r="I3327" s="13">
        <v>3326</v>
      </c>
    </row>
    <row r="3328" spans="1:9" x14ac:dyDescent="0.25">
      <c r="A3328" s="13" t="str">
        <f t="shared" si="51"/>
        <v xml:space="preserve">907-634-A  Traffic Signal Equipment Pole, Type III, 40' Shaft, 30' &amp; 60' Arm </v>
      </c>
      <c r="B3328" s="13" t="s">
        <v>3385</v>
      </c>
      <c r="C3328" s="13" t="s">
        <v>3852</v>
      </c>
      <c r="D3328" s="13" t="s">
        <v>207</v>
      </c>
      <c r="E3328" s="13" t="s">
        <v>187</v>
      </c>
      <c r="F3328" s="13" t="s">
        <v>188</v>
      </c>
      <c r="G3328" s="13" t="s">
        <v>189</v>
      </c>
      <c r="H3328" s="13" t="s">
        <v>190</v>
      </c>
      <c r="I3328" s="13">
        <v>3327</v>
      </c>
    </row>
    <row r="3329" spans="1:9" x14ac:dyDescent="0.25">
      <c r="A3329" s="13" t="str">
        <f t="shared" si="51"/>
        <v xml:space="preserve">907-634-A  Traffic Signal Equipment Pole, Type III, 40' Shaft, 30' &amp; 65' Arm </v>
      </c>
      <c r="B3329" s="13" t="s">
        <v>3385</v>
      </c>
      <c r="C3329" s="13" t="s">
        <v>3853</v>
      </c>
      <c r="D3329" s="13" t="s">
        <v>207</v>
      </c>
      <c r="E3329" s="13" t="s">
        <v>187</v>
      </c>
      <c r="F3329" s="13" t="s">
        <v>188</v>
      </c>
      <c r="G3329" s="13" t="s">
        <v>189</v>
      </c>
      <c r="H3329" s="13" t="s">
        <v>190</v>
      </c>
      <c r="I3329" s="13">
        <v>3328</v>
      </c>
    </row>
    <row r="3330" spans="1:9" x14ac:dyDescent="0.25">
      <c r="A3330" s="13" t="str">
        <f t="shared" si="51"/>
        <v xml:space="preserve">907-634-A  Traffic Signal Equipment Pole, Type III, 40' Shaft, 30' &amp; 70' Arm </v>
      </c>
      <c r="B3330" s="13" t="s">
        <v>3385</v>
      </c>
      <c r="C3330" s="13" t="s">
        <v>3854</v>
      </c>
      <c r="D3330" s="13" t="s">
        <v>207</v>
      </c>
      <c r="E3330" s="13" t="s">
        <v>187</v>
      </c>
      <c r="F3330" s="13" t="s">
        <v>188</v>
      </c>
      <c r="G3330" s="13" t="s">
        <v>189</v>
      </c>
      <c r="H3330" s="13" t="s">
        <v>190</v>
      </c>
      <c r="I3330" s="13">
        <v>3329</v>
      </c>
    </row>
    <row r="3331" spans="1:9" x14ac:dyDescent="0.25">
      <c r="A3331" s="13" t="str">
        <f t="shared" si="51"/>
        <v xml:space="preserve">907-634-A  Traffic Signal Equipment Pole, Type III, 40' Shaft, 30' &amp; 75' Arm </v>
      </c>
      <c r="B3331" s="13" t="s">
        <v>3385</v>
      </c>
      <c r="C3331" s="13" t="s">
        <v>3855</v>
      </c>
      <c r="D3331" s="13" t="s">
        <v>207</v>
      </c>
      <c r="E3331" s="13" t="s">
        <v>187</v>
      </c>
      <c r="F3331" s="13" t="s">
        <v>188</v>
      </c>
      <c r="G3331" s="13" t="s">
        <v>189</v>
      </c>
      <c r="H3331" s="13" t="s">
        <v>190</v>
      </c>
      <c r="I3331" s="13">
        <v>3330</v>
      </c>
    </row>
    <row r="3332" spans="1:9" x14ac:dyDescent="0.25">
      <c r="A3332" s="13" t="str">
        <f t="shared" ref="A3332:A3395" si="52">_xlfn.CONCAT(B3332," ", C3332)</f>
        <v xml:space="preserve">907-634-A  Traffic Signal Equipment Pole, Type III, 40' Shaft, 35' &amp; 40' Arm </v>
      </c>
      <c r="B3332" s="13" t="s">
        <v>3385</v>
      </c>
      <c r="C3332" s="13" t="s">
        <v>3856</v>
      </c>
      <c r="D3332" s="13" t="s">
        <v>207</v>
      </c>
      <c r="E3332" s="13" t="s">
        <v>187</v>
      </c>
      <c r="F3332" s="13" t="s">
        <v>188</v>
      </c>
      <c r="G3332" s="13" t="s">
        <v>189</v>
      </c>
      <c r="H3332" s="13" t="s">
        <v>190</v>
      </c>
      <c r="I3332" s="13">
        <v>3331</v>
      </c>
    </row>
    <row r="3333" spans="1:9" x14ac:dyDescent="0.25">
      <c r="A3333" s="13" t="str">
        <f t="shared" si="52"/>
        <v xml:space="preserve">907-634-A  Traffic Signal Equipment Pole, Type III, 40' Shaft, 35' &amp; 45' Arm </v>
      </c>
      <c r="B3333" s="13" t="s">
        <v>3385</v>
      </c>
      <c r="C3333" s="13" t="s">
        <v>3857</v>
      </c>
      <c r="D3333" s="13" t="s">
        <v>207</v>
      </c>
      <c r="E3333" s="13" t="s">
        <v>187</v>
      </c>
      <c r="F3333" s="13" t="s">
        <v>188</v>
      </c>
      <c r="G3333" s="13" t="s">
        <v>189</v>
      </c>
      <c r="H3333" s="13" t="s">
        <v>190</v>
      </c>
      <c r="I3333" s="13">
        <v>3332</v>
      </c>
    </row>
    <row r="3334" spans="1:9" x14ac:dyDescent="0.25">
      <c r="A3334" s="13" t="str">
        <f t="shared" si="52"/>
        <v xml:space="preserve">907-634-A  Traffic Signal Equipment Pole, Type III, 40' Shaft, 35' &amp; 50' Arm </v>
      </c>
      <c r="B3334" s="13" t="s">
        <v>3385</v>
      </c>
      <c r="C3334" s="13" t="s">
        <v>3858</v>
      </c>
      <c r="D3334" s="13" t="s">
        <v>207</v>
      </c>
      <c r="E3334" s="13" t="s">
        <v>187</v>
      </c>
      <c r="F3334" s="13" t="s">
        <v>188</v>
      </c>
      <c r="G3334" s="13" t="s">
        <v>189</v>
      </c>
      <c r="H3334" s="13" t="s">
        <v>190</v>
      </c>
      <c r="I3334" s="13">
        <v>3333</v>
      </c>
    </row>
    <row r="3335" spans="1:9" x14ac:dyDescent="0.25">
      <c r="A3335" s="13" t="str">
        <f t="shared" si="52"/>
        <v xml:space="preserve">907-634-A  Traffic Signal Equipment Pole, Type III, 40' Shaft, 35' &amp; 55' Arm </v>
      </c>
      <c r="B3335" s="13" t="s">
        <v>3385</v>
      </c>
      <c r="C3335" s="13" t="s">
        <v>3859</v>
      </c>
      <c r="D3335" s="13" t="s">
        <v>207</v>
      </c>
      <c r="E3335" s="13" t="s">
        <v>187</v>
      </c>
      <c r="F3335" s="13" t="s">
        <v>188</v>
      </c>
      <c r="G3335" s="13" t="s">
        <v>189</v>
      </c>
      <c r="H3335" s="13" t="s">
        <v>190</v>
      </c>
      <c r="I3335" s="13">
        <v>3334</v>
      </c>
    </row>
    <row r="3336" spans="1:9" x14ac:dyDescent="0.25">
      <c r="A3336" s="13" t="str">
        <f t="shared" si="52"/>
        <v xml:space="preserve">907-634-A  Traffic Signal Equipment Pole, Type III, 40' Shaft, 35' &amp; 60' Arm </v>
      </c>
      <c r="B3336" s="13" t="s">
        <v>3385</v>
      </c>
      <c r="C3336" s="13" t="s">
        <v>3860</v>
      </c>
      <c r="D3336" s="13" t="s">
        <v>207</v>
      </c>
      <c r="E3336" s="13" t="s">
        <v>187</v>
      </c>
      <c r="F3336" s="13" t="s">
        <v>188</v>
      </c>
      <c r="G3336" s="13" t="s">
        <v>189</v>
      </c>
      <c r="H3336" s="13" t="s">
        <v>190</v>
      </c>
      <c r="I3336" s="13">
        <v>3335</v>
      </c>
    </row>
    <row r="3337" spans="1:9" x14ac:dyDescent="0.25">
      <c r="A3337" s="13" t="str">
        <f t="shared" si="52"/>
        <v xml:space="preserve">907-634-A  Traffic Signal Equipment Pole, Type III, 40' Shaft, 35' &amp; 65' Arm </v>
      </c>
      <c r="B3337" s="13" t="s">
        <v>3385</v>
      </c>
      <c r="C3337" s="13" t="s">
        <v>3861</v>
      </c>
      <c r="D3337" s="13" t="s">
        <v>207</v>
      </c>
      <c r="E3337" s="13" t="s">
        <v>187</v>
      </c>
      <c r="F3337" s="13" t="s">
        <v>188</v>
      </c>
      <c r="G3337" s="13" t="s">
        <v>189</v>
      </c>
      <c r="H3337" s="13" t="s">
        <v>190</v>
      </c>
      <c r="I3337" s="13">
        <v>3336</v>
      </c>
    </row>
    <row r="3338" spans="1:9" x14ac:dyDescent="0.25">
      <c r="A3338" s="13" t="str">
        <f t="shared" si="52"/>
        <v xml:space="preserve">907-634-A  Traffic Signal Equipment Pole, Type III, 40' Shaft, 35' &amp; 70' Arm </v>
      </c>
      <c r="B3338" s="13" t="s">
        <v>3385</v>
      </c>
      <c r="C3338" s="13" t="s">
        <v>3862</v>
      </c>
      <c r="D3338" s="13" t="s">
        <v>207</v>
      </c>
      <c r="E3338" s="13" t="s">
        <v>187</v>
      </c>
      <c r="F3338" s="13" t="s">
        <v>188</v>
      </c>
      <c r="G3338" s="13" t="s">
        <v>189</v>
      </c>
      <c r="H3338" s="13" t="s">
        <v>190</v>
      </c>
      <c r="I3338" s="13">
        <v>3337</v>
      </c>
    </row>
    <row r="3339" spans="1:9" x14ac:dyDescent="0.25">
      <c r="A3339" s="13" t="str">
        <f t="shared" si="52"/>
        <v xml:space="preserve">907-634-A  Traffic Signal Equipment Pole, Type III, 40' Shaft, 35' &amp; 75' Arm </v>
      </c>
      <c r="B3339" s="13" t="s">
        <v>3385</v>
      </c>
      <c r="C3339" s="13" t="s">
        <v>3863</v>
      </c>
      <c r="D3339" s="13" t="s">
        <v>207</v>
      </c>
      <c r="E3339" s="13" t="s">
        <v>187</v>
      </c>
      <c r="F3339" s="13" t="s">
        <v>188</v>
      </c>
      <c r="G3339" s="13" t="s">
        <v>189</v>
      </c>
      <c r="H3339" s="13" t="s">
        <v>190</v>
      </c>
      <c r="I3339" s="13">
        <v>3338</v>
      </c>
    </row>
    <row r="3340" spans="1:9" x14ac:dyDescent="0.25">
      <c r="A3340" s="13" t="str">
        <f t="shared" si="52"/>
        <v xml:space="preserve">907-634-A  Traffic Signal Equipment Pole, Type III, 40' Shaft, 40' &amp; 40' Arm </v>
      </c>
      <c r="B3340" s="13" t="s">
        <v>3385</v>
      </c>
      <c r="C3340" s="13" t="s">
        <v>3864</v>
      </c>
      <c r="D3340" s="13" t="s">
        <v>207</v>
      </c>
      <c r="E3340" s="13" t="s">
        <v>187</v>
      </c>
      <c r="F3340" s="13" t="s">
        <v>188</v>
      </c>
      <c r="G3340" s="13" t="s">
        <v>189</v>
      </c>
      <c r="H3340" s="13" t="s">
        <v>190</v>
      </c>
      <c r="I3340" s="13">
        <v>3339</v>
      </c>
    </row>
    <row r="3341" spans="1:9" x14ac:dyDescent="0.25">
      <c r="A3341" s="13" t="str">
        <f t="shared" si="52"/>
        <v xml:space="preserve">907-634-A  Traffic Signal Equipment Pole, Type III, 40' Shaft, 40' &amp; 45' Arm </v>
      </c>
      <c r="B3341" s="13" t="s">
        <v>3385</v>
      </c>
      <c r="C3341" s="13" t="s">
        <v>3865</v>
      </c>
      <c r="D3341" s="13" t="s">
        <v>207</v>
      </c>
      <c r="E3341" s="13" t="s">
        <v>187</v>
      </c>
      <c r="F3341" s="13" t="s">
        <v>188</v>
      </c>
      <c r="G3341" s="13" t="s">
        <v>189</v>
      </c>
      <c r="H3341" s="13" t="s">
        <v>190</v>
      </c>
      <c r="I3341" s="13">
        <v>3340</v>
      </c>
    </row>
    <row r="3342" spans="1:9" x14ac:dyDescent="0.25">
      <c r="A3342" s="13" t="str">
        <f t="shared" si="52"/>
        <v xml:space="preserve">907-634-A  Traffic Signal Equipment Pole, Type III, 40' Shaft, 40 &amp; 50' Arm </v>
      </c>
      <c r="B3342" s="13" t="s">
        <v>3385</v>
      </c>
      <c r="C3342" s="13" t="s">
        <v>3866</v>
      </c>
      <c r="D3342" s="13" t="s">
        <v>207</v>
      </c>
      <c r="E3342" s="13" t="s">
        <v>187</v>
      </c>
      <c r="F3342" s="13" t="s">
        <v>188</v>
      </c>
      <c r="G3342" s="13" t="s">
        <v>189</v>
      </c>
      <c r="H3342" s="13" t="s">
        <v>190</v>
      </c>
      <c r="I3342" s="13">
        <v>3341</v>
      </c>
    </row>
    <row r="3343" spans="1:9" x14ac:dyDescent="0.25">
      <c r="A3343" s="13" t="str">
        <f t="shared" si="52"/>
        <v xml:space="preserve">907-634-A  Traffic Signal Equipment Pole, Type III, 40' Shaft, 40' &amp; 55' Arm </v>
      </c>
      <c r="B3343" s="13" t="s">
        <v>3385</v>
      </c>
      <c r="C3343" s="13" t="s">
        <v>3867</v>
      </c>
      <c r="D3343" s="13" t="s">
        <v>207</v>
      </c>
      <c r="E3343" s="13" t="s">
        <v>187</v>
      </c>
      <c r="F3343" s="13" t="s">
        <v>188</v>
      </c>
      <c r="G3343" s="13" t="s">
        <v>189</v>
      </c>
      <c r="H3343" s="13" t="s">
        <v>190</v>
      </c>
      <c r="I3343" s="13">
        <v>3342</v>
      </c>
    </row>
    <row r="3344" spans="1:9" x14ac:dyDescent="0.25">
      <c r="A3344" s="13" t="str">
        <f t="shared" si="52"/>
        <v xml:space="preserve">907-634-A  Traffic Signal Equipment Pole, Type III, 40' Shaft, 40' &amp; 60' Arm </v>
      </c>
      <c r="B3344" s="13" t="s">
        <v>3385</v>
      </c>
      <c r="C3344" s="13" t="s">
        <v>3868</v>
      </c>
      <c r="D3344" s="13" t="s">
        <v>207</v>
      </c>
      <c r="E3344" s="13" t="s">
        <v>187</v>
      </c>
      <c r="F3344" s="13" t="s">
        <v>188</v>
      </c>
      <c r="G3344" s="13" t="s">
        <v>189</v>
      </c>
      <c r="H3344" s="13" t="s">
        <v>190</v>
      </c>
      <c r="I3344" s="13">
        <v>3343</v>
      </c>
    </row>
    <row r="3345" spans="1:9" x14ac:dyDescent="0.25">
      <c r="A3345" s="13" t="str">
        <f t="shared" si="52"/>
        <v xml:space="preserve">907-634-A  Traffic Signal Equipment Pole, Type III, 40' Shaft, 40' &amp; 65' Arm </v>
      </c>
      <c r="B3345" s="13" t="s">
        <v>3385</v>
      </c>
      <c r="C3345" s="13" t="s">
        <v>3869</v>
      </c>
      <c r="D3345" s="13" t="s">
        <v>207</v>
      </c>
      <c r="E3345" s="13" t="s">
        <v>187</v>
      </c>
      <c r="F3345" s="13" t="s">
        <v>188</v>
      </c>
      <c r="G3345" s="13" t="s">
        <v>189</v>
      </c>
      <c r="H3345" s="13" t="s">
        <v>190</v>
      </c>
      <c r="I3345" s="13">
        <v>3344</v>
      </c>
    </row>
    <row r="3346" spans="1:9" x14ac:dyDescent="0.25">
      <c r="A3346" s="13" t="str">
        <f t="shared" si="52"/>
        <v xml:space="preserve">907-634-A  Traffic Signal Equipment Pole, Type III, 40' Shaft, 40' &amp; 70' Arm </v>
      </c>
      <c r="B3346" s="13" t="s">
        <v>3385</v>
      </c>
      <c r="C3346" s="13" t="s">
        <v>3870</v>
      </c>
      <c r="D3346" s="13" t="s">
        <v>207</v>
      </c>
      <c r="E3346" s="13" t="s">
        <v>187</v>
      </c>
      <c r="F3346" s="13" t="s">
        <v>188</v>
      </c>
      <c r="G3346" s="13" t="s">
        <v>189</v>
      </c>
      <c r="H3346" s="13" t="s">
        <v>190</v>
      </c>
      <c r="I3346" s="13">
        <v>3345</v>
      </c>
    </row>
    <row r="3347" spans="1:9" x14ac:dyDescent="0.25">
      <c r="A3347" s="13" t="str">
        <f t="shared" si="52"/>
        <v xml:space="preserve">907-634-A  Traffic Signal Equipment Pole, Type III, 40' Shaft, 40' &amp; 75' Arm </v>
      </c>
      <c r="B3347" s="13" t="s">
        <v>3385</v>
      </c>
      <c r="C3347" s="13" t="s">
        <v>3871</v>
      </c>
      <c r="D3347" s="13" t="s">
        <v>207</v>
      </c>
      <c r="E3347" s="13" t="s">
        <v>187</v>
      </c>
      <c r="F3347" s="13" t="s">
        <v>188</v>
      </c>
      <c r="G3347" s="13" t="s">
        <v>189</v>
      </c>
      <c r="H3347" s="13" t="s">
        <v>190</v>
      </c>
      <c r="I3347" s="13">
        <v>3346</v>
      </c>
    </row>
    <row r="3348" spans="1:9" x14ac:dyDescent="0.25">
      <c r="A3348" s="13" t="str">
        <f t="shared" si="52"/>
        <v xml:space="preserve">907-634-A  Traffic Signal Equipment Pole, Type III, 40' Shaft, 45' &amp; 45' Arm </v>
      </c>
      <c r="B3348" s="13" t="s">
        <v>3385</v>
      </c>
      <c r="C3348" s="13" t="s">
        <v>3872</v>
      </c>
      <c r="D3348" s="13" t="s">
        <v>207</v>
      </c>
      <c r="E3348" s="13" t="s">
        <v>187</v>
      </c>
      <c r="F3348" s="13" t="s">
        <v>188</v>
      </c>
      <c r="G3348" s="13" t="s">
        <v>189</v>
      </c>
      <c r="H3348" s="13" t="s">
        <v>190</v>
      </c>
      <c r="I3348" s="13">
        <v>3347</v>
      </c>
    </row>
    <row r="3349" spans="1:9" x14ac:dyDescent="0.25">
      <c r="A3349" s="13" t="str">
        <f t="shared" si="52"/>
        <v xml:space="preserve">907-634-A  Traffic Signal Equipment Pole, Type III, 40' Shaft, 45' &amp; 50' Arm </v>
      </c>
      <c r="B3349" s="13" t="s">
        <v>3385</v>
      </c>
      <c r="C3349" s="13" t="s">
        <v>3873</v>
      </c>
      <c r="D3349" s="13" t="s">
        <v>207</v>
      </c>
      <c r="E3349" s="13" t="s">
        <v>187</v>
      </c>
      <c r="F3349" s="13" t="s">
        <v>188</v>
      </c>
      <c r="G3349" s="13" t="s">
        <v>189</v>
      </c>
      <c r="H3349" s="13" t="s">
        <v>190</v>
      </c>
      <c r="I3349" s="13">
        <v>3348</v>
      </c>
    </row>
    <row r="3350" spans="1:9" x14ac:dyDescent="0.25">
      <c r="A3350" s="13" t="str">
        <f t="shared" si="52"/>
        <v xml:space="preserve">907-634-A  Traffic Signal Equipment Pole, Type III, 40' Shaft, 45' &amp; 55' Arm </v>
      </c>
      <c r="B3350" s="13" t="s">
        <v>3385</v>
      </c>
      <c r="C3350" s="13" t="s">
        <v>3874</v>
      </c>
      <c r="D3350" s="13" t="s">
        <v>207</v>
      </c>
      <c r="E3350" s="13" t="s">
        <v>187</v>
      </c>
      <c r="F3350" s="13" t="s">
        <v>188</v>
      </c>
      <c r="G3350" s="13" t="s">
        <v>189</v>
      </c>
      <c r="H3350" s="13" t="s">
        <v>190</v>
      </c>
      <c r="I3350" s="13">
        <v>3349</v>
      </c>
    </row>
    <row r="3351" spans="1:9" x14ac:dyDescent="0.25">
      <c r="A3351" s="13" t="str">
        <f t="shared" si="52"/>
        <v xml:space="preserve">907-634-A  Traffic Signal Equipment Pole, Type III, 40' Shaft, 45' &amp; 60' Arm </v>
      </c>
      <c r="B3351" s="13" t="s">
        <v>3385</v>
      </c>
      <c r="C3351" s="13" t="s">
        <v>3875</v>
      </c>
      <c r="D3351" s="13" t="s">
        <v>207</v>
      </c>
      <c r="E3351" s="13" t="s">
        <v>187</v>
      </c>
      <c r="F3351" s="13" t="s">
        <v>188</v>
      </c>
      <c r="G3351" s="13" t="s">
        <v>189</v>
      </c>
      <c r="H3351" s="13" t="s">
        <v>190</v>
      </c>
      <c r="I3351" s="13">
        <v>3350</v>
      </c>
    </row>
    <row r="3352" spans="1:9" x14ac:dyDescent="0.25">
      <c r="A3352" s="13" t="str">
        <f t="shared" si="52"/>
        <v xml:space="preserve">907-634-A  Traffic Signal Equipment Pole, Type III, 40' Shaft, 45' &amp; 65' Arm </v>
      </c>
      <c r="B3352" s="13" t="s">
        <v>3385</v>
      </c>
      <c r="C3352" s="13" t="s">
        <v>3876</v>
      </c>
      <c r="D3352" s="13" t="s">
        <v>207</v>
      </c>
      <c r="E3352" s="13" t="s">
        <v>187</v>
      </c>
      <c r="F3352" s="13" t="s">
        <v>188</v>
      </c>
      <c r="G3352" s="13" t="s">
        <v>189</v>
      </c>
      <c r="H3352" s="13" t="s">
        <v>190</v>
      </c>
      <c r="I3352" s="13">
        <v>3351</v>
      </c>
    </row>
    <row r="3353" spans="1:9" x14ac:dyDescent="0.25">
      <c r="A3353" s="13" t="str">
        <f t="shared" si="52"/>
        <v xml:space="preserve">907-634-A  Traffic Signal Equipment Pole, Type III, 40' Shaft, 45' &amp; 70' Arm </v>
      </c>
      <c r="B3353" s="13" t="s">
        <v>3385</v>
      </c>
      <c r="C3353" s="13" t="s">
        <v>3877</v>
      </c>
      <c r="D3353" s="13" t="s">
        <v>207</v>
      </c>
      <c r="E3353" s="13" t="s">
        <v>187</v>
      </c>
      <c r="F3353" s="13" t="s">
        <v>188</v>
      </c>
      <c r="G3353" s="13" t="s">
        <v>189</v>
      </c>
      <c r="H3353" s="13" t="s">
        <v>190</v>
      </c>
      <c r="I3353" s="13">
        <v>3352</v>
      </c>
    </row>
    <row r="3354" spans="1:9" x14ac:dyDescent="0.25">
      <c r="A3354" s="13" t="str">
        <f t="shared" si="52"/>
        <v xml:space="preserve">907-634-A  Traffic Signal Equipment Pole, Type III, 40' Shaft, 45' &amp; 75' Arm </v>
      </c>
      <c r="B3354" s="13" t="s">
        <v>3385</v>
      </c>
      <c r="C3354" s="13" t="s">
        <v>3878</v>
      </c>
      <c r="D3354" s="13" t="s">
        <v>207</v>
      </c>
      <c r="E3354" s="13" t="s">
        <v>187</v>
      </c>
      <c r="F3354" s="13" t="s">
        <v>188</v>
      </c>
      <c r="G3354" s="13" t="s">
        <v>189</v>
      </c>
      <c r="H3354" s="13" t="s">
        <v>190</v>
      </c>
      <c r="I3354" s="13">
        <v>3353</v>
      </c>
    </row>
    <row r="3355" spans="1:9" x14ac:dyDescent="0.25">
      <c r="A3355" s="13" t="str">
        <f t="shared" si="52"/>
        <v xml:space="preserve">907-634-A  Traffic Signal Equipment Pole, Type III, 40' Shaft, 50' &amp; 50' Arm </v>
      </c>
      <c r="B3355" s="13" t="s">
        <v>3385</v>
      </c>
      <c r="C3355" s="13" t="s">
        <v>3879</v>
      </c>
      <c r="D3355" s="13" t="s">
        <v>207</v>
      </c>
      <c r="E3355" s="13" t="s">
        <v>187</v>
      </c>
      <c r="F3355" s="13" t="s">
        <v>188</v>
      </c>
      <c r="G3355" s="13" t="s">
        <v>189</v>
      </c>
      <c r="H3355" s="13" t="s">
        <v>190</v>
      </c>
      <c r="I3355" s="13">
        <v>3354</v>
      </c>
    </row>
    <row r="3356" spans="1:9" x14ac:dyDescent="0.25">
      <c r="A3356" s="13" t="str">
        <f t="shared" si="52"/>
        <v xml:space="preserve">907-634-A  Traffic Signal Equipment Pole, Type III, 40' Shaft, 50' &amp; 55' Arm </v>
      </c>
      <c r="B3356" s="13" t="s">
        <v>3385</v>
      </c>
      <c r="C3356" s="13" t="s">
        <v>3880</v>
      </c>
      <c r="D3356" s="13" t="s">
        <v>207</v>
      </c>
      <c r="E3356" s="13" t="s">
        <v>187</v>
      </c>
      <c r="F3356" s="13" t="s">
        <v>188</v>
      </c>
      <c r="G3356" s="13" t="s">
        <v>189</v>
      </c>
      <c r="H3356" s="13" t="s">
        <v>190</v>
      </c>
      <c r="I3356" s="13">
        <v>3355</v>
      </c>
    </row>
    <row r="3357" spans="1:9" x14ac:dyDescent="0.25">
      <c r="A3357" s="13" t="str">
        <f t="shared" si="52"/>
        <v xml:space="preserve">907-634-A  Traffic Signal Equipment Pole, Type III, 40' Shaft, 50' &amp; 60' Arm </v>
      </c>
      <c r="B3357" s="13" t="s">
        <v>3385</v>
      </c>
      <c r="C3357" s="13" t="s">
        <v>3762</v>
      </c>
      <c r="D3357" s="13" t="s">
        <v>207</v>
      </c>
      <c r="E3357" s="13" t="s">
        <v>187</v>
      </c>
      <c r="F3357" s="13" t="s">
        <v>188</v>
      </c>
      <c r="G3357" s="13" t="s">
        <v>189</v>
      </c>
      <c r="H3357" s="13" t="s">
        <v>190</v>
      </c>
      <c r="I3357" s="13">
        <v>3356</v>
      </c>
    </row>
    <row r="3358" spans="1:9" x14ac:dyDescent="0.25">
      <c r="A3358" s="13" t="str">
        <f t="shared" si="52"/>
        <v xml:space="preserve">907-634-A  Traffic Signal Equipment Pole, Type III, 40' Shaft, 50' &amp; 65' Arm </v>
      </c>
      <c r="B3358" s="13" t="s">
        <v>3385</v>
      </c>
      <c r="C3358" s="13" t="s">
        <v>3881</v>
      </c>
      <c r="D3358" s="13" t="s">
        <v>207</v>
      </c>
      <c r="E3358" s="13" t="s">
        <v>187</v>
      </c>
      <c r="F3358" s="13" t="s">
        <v>188</v>
      </c>
      <c r="G3358" s="13" t="s">
        <v>189</v>
      </c>
      <c r="H3358" s="13" t="s">
        <v>190</v>
      </c>
      <c r="I3358" s="13">
        <v>3357</v>
      </c>
    </row>
    <row r="3359" spans="1:9" x14ac:dyDescent="0.25">
      <c r="A3359" s="13" t="str">
        <f t="shared" si="52"/>
        <v xml:space="preserve">907-634-A  Traffic Signal Equipment Pole, Type III, 40' Shaft, 50' &amp; 70' Arm </v>
      </c>
      <c r="B3359" s="13" t="s">
        <v>3385</v>
      </c>
      <c r="C3359" s="13" t="s">
        <v>3882</v>
      </c>
      <c r="D3359" s="13" t="s">
        <v>207</v>
      </c>
      <c r="E3359" s="13" t="s">
        <v>187</v>
      </c>
      <c r="F3359" s="13" t="s">
        <v>188</v>
      </c>
      <c r="G3359" s="13" t="s">
        <v>189</v>
      </c>
      <c r="H3359" s="13" t="s">
        <v>190</v>
      </c>
      <c r="I3359" s="13">
        <v>3358</v>
      </c>
    </row>
    <row r="3360" spans="1:9" x14ac:dyDescent="0.25">
      <c r="A3360" s="13" t="str">
        <f t="shared" si="52"/>
        <v xml:space="preserve">907-634-A  Traffic Signal Equipment Pole, Type III, 40' Shaft, 50' &amp; 75' Arm </v>
      </c>
      <c r="B3360" s="13" t="s">
        <v>3385</v>
      </c>
      <c r="C3360" s="13" t="s">
        <v>3883</v>
      </c>
      <c r="D3360" s="13" t="s">
        <v>207</v>
      </c>
      <c r="E3360" s="13" t="s">
        <v>187</v>
      </c>
      <c r="F3360" s="13" t="s">
        <v>188</v>
      </c>
      <c r="G3360" s="13" t="s">
        <v>189</v>
      </c>
      <c r="H3360" s="13" t="s">
        <v>190</v>
      </c>
      <c r="I3360" s="13">
        <v>3359</v>
      </c>
    </row>
    <row r="3361" spans="1:9" x14ac:dyDescent="0.25">
      <c r="A3361" s="13" t="str">
        <f t="shared" si="52"/>
        <v xml:space="preserve">907-634-A  Traffic Signal Equipment Pole, Type III, 40' Shaft, 55' &amp; 55' Arm </v>
      </c>
      <c r="B3361" s="13" t="s">
        <v>3385</v>
      </c>
      <c r="C3361" s="13" t="s">
        <v>3884</v>
      </c>
      <c r="D3361" s="13" t="s">
        <v>207</v>
      </c>
      <c r="E3361" s="13" t="s">
        <v>187</v>
      </c>
      <c r="F3361" s="13" t="s">
        <v>188</v>
      </c>
      <c r="G3361" s="13" t="s">
        <v>189</v>
      </c>
      <c r="H3361" s="13" t="s">
        <v>190</v>
      </c>
      <c r="I3361" s="13">
        <v>3360</v>
      </c>
    </row>
    <row r="3362" spans="1:9" x14ac:dyDescent="0.25">
      <c r="A3362" s="13" t="str">
        <f t="shared" si="52"/>
        <v xml:space="preserve">907-634-A  Traffic Signal Equipment Pole, Type III, 40' Shaft, 55' &amp; 60' Arm </v>
      </c>
      <c r="B3362" s="13" t="s">
        <v>3385</v>
      </c>
      <c r="C3362" s="13" t="s">
        <v>3885</v>
      </c>
      <c r="D3362" s="13" t="s">
        <v>207</v>
      </c>
      <c r="E3362" s="13" t="s">
        <v>187</v>
      </c>
      <c r="F3362" s="13" t="s">
        <v>188</v>
      </c>
      <c r="G3362" s="13" t="s">
        <v>189</v>
      </c>
      <c r="H3362" s="13" t="s">
        <v>190</v>
      </c>
      <c r="I3362" s="13">
        <v>3361</v>
      </c>
    </row>
    <row r="3363" spans="1:9" x14ac:dyDescent="0.25">
      <c r="A3363" s="13" t="str">
        <f t="shared" si="52"/>
        <v xml:space="preserve">907-634-A  Traffic Signal Equipment Pole, Type III, 40' Shaft, 55' &amp; 65' Arm </v>
      </c>
      <c r="B3363" s="13" t="s">
        <v>3385</v>
      </c>
      <c r="C3363" s="13" t="s">
        <v>3886</v>
      </c>
      <c r="D3363" s="13" t="s">
        <v>207</v>
      </c>
      <c r="E3363" s="13" t="s">
        <v>187</v>
      </c>
      <c r="F3363" s="13" t="s">
        <v>188</v>
      </c>
      <c r="G3363" s="13" t="s">
        <v>189</v>
      </c>
      <c r="H3363" s="13" t="s">
        <v>190</v>
      </c>
      <c r="I3363" s="13">
        <v>3362</v>
      </c>
    </row>
    <row r="3364" spans="1:9" x14ac:dyDescent="0.25">
      <c r="A3364" s="13" t="str">
        <f t="shared" si="52"/>
        <v xml:space="preserve">907-634-A  Traffic Signal Equipment Pole, Type III, 40' Shaft, 55' &amp; 70' Arm </v>
      </c>
      <c r="B3364" s="13" t="s">
        <v>3385</v>
      </c>
      <c r="C3364" s="13" t="s">
        <v>3887</v>
      </c>
      <c r="D3364" s="13" t="s">
        <v>207</v>
      </c>
      <c r="E3364" s="13" t="s">
        <v>187</v>
      </c>
      <c r="F3364" s="13" t="s">
        <v>188</v>
      </c>
      <c r="G3364" s="13" t="s">
        <v>189</v>
      </c>
      <c r="H3364" s="13" t="s">
        <v>190</v>
      </c>
      <c r="I3364" s="13">
        <v>3363</v>
      </c>
    </row>
    <row r="3365" spans="1:9" x14ac:dyDescent="0.25">
      <c r="A3365" s="13" t="str">
        <f t="shared" si="52"/>
        <v xml:space="preserve">907-634-A  Traffic Signal Equipment Pole, Type III, 40' Shaft, 55' &amp; 75' Arm </v>
      </c>
      <c r="B3365" s="13" t="s">
        <v>3385</v>
      </c>
      <c r="C3365" s="13" t="s">
        <v>3888</v>
      </c>
      <c r="D3365" s="13" t="s">
        <v>207</v>
      </c>
      <c r="E3365" s="13" t="s">
        <v>187</v>
      </c>
      <c r="F3365" s="13" t="s">
        <v>188</v>
      </c>
      <c r="G3365" s="13" t="s">
        <v>189</v>
      </c>
      <c r="H3365" s="13" t="s">
        <v>190</v>
      </c>
      <c r="I3365" s="13">
        <v>3364</v>
      </c>
    </row>
    <row r="3366" spans="1:9" x14ac:dyDescent="0.25">
      <c r="A3366" s="13" t="str">
        <f t="shared" si="52"/>
        <v xml:space="preserve">907-634-A  Traffic Signal Equipment Pole, Type III, 40' Shaft, 60' &amp; 60' Arm </v>
      </c>
      <c r="B3366" s="13" t="s">
        <v>3385</v>
      </c>
      <c r="C3366" s="13" t="s">
        <v>3889</v>
      </c>
      <c r="D3366" s="13" t="s">
        <v>207</v>
      </c>
      <c r="E3366" s="13" t="s">
        <v>187</v>
      </c>
      <c r="F3366" s="13" t="s">
        <v>188</v>
      </c>
      <c r="G3366" s="13" t="s">
        <v>189</v>
      </c>
      <c r="H3366" s="13" t="s">
        <v>190</v>
      </c>
      <c r="I3366" s="13">
        <v>3365</v>
      </c>
    </row>
    <row r="3367" spans="1:9" x14ac:dyDescent="0.25">
      <c r="A3367" s="13" t="str">
        <f t="shared" si="52"/>
        <v xml:space="preserve">907-634-A  Traffic Signal Equipment Pole, Type III, 40' Shaft, 60' &amp; 65' Arm </v>
      </c>
      <c r="B3367" s="13" t="s">
        <v>3385</v>
      </c>
      <c r="C3367" s="13" t="s">
        <v>3890</v>
      </c>
      <c r="D3367" s="13" t="s">
        <v>207</v>
      </c>
      <c r="E3367" s="13" t="s">
        <v>187</v>
      </c>
      <c r="F3367" s="13" t="s">
        <v>188</v>
      </c>
      <c r="G3367" s="13" t="s">
        <v>189</v>
      </c>
      <c r="H3367" s="13" t="s">
        <v>190</v>
      </c>
      <c r="I3367" s="13">
        <v>3366</v>
      </c>
    </row>
    <row r="3368" spans="1:9" x14ac:dyDescent="0.25">
      <c r="A3368" s="13" t="str">
        <f t="shared" si="52"/>
        <v xml:space="preserve">907-634-A  Traffic Signal Equipment Pole, Type III, 40' Shaft, 60' &amp; 70' Arm </v>
      </c>
      <c r="B3368" s="13" t="s">
        <v>3385</v>
      </c>
      <c r="C3368" s="13" t="s">
        <v>3891</v>
      </c>
      <c r="D3368" s="13" t="s">
        <v>207</v>
      </c>
      <c r="E3368" s="13" t="s">
        <v>187</v>
      </c>
      <c r="F3368" s="13" t="s">
        <v>188</v>
      </c>
      <c r="G3368" s="13" t="s">
        <v>189</v>
      </c>
      <c r="H3368" s="13" t="s">
        <v>190</v>
      </c>
      <c r="I3368" s="13">
        <v>3367</v>
      </c>
    </row>
    <row r="3369" spans="1:9" x14ac:dyDescent="0.25">
      <c r="A3369" s="13" t="str">
        <f t="shared" si="52"/>
        <v xml:space="preserve">907-634-A  Traffic Signal Equipment Pole, Type III, 40' Shaft, 60' &amp; 75' Arm </v>
      </c>
      <c r="B3369" s="13" t="s">
        <v>3385</v>
      </c>
      <c r="C3369" s="13" t="s">
        <v>3892</v>
      </c>
      <c r="D3369" s="13" t="s">
        <v>207</v>
      </c>
      <c r="E3369" s="13" t="s">
        <v>187</v>
      </c>
      <c r="F3369" s="13" t="s">
        <v>188</v>
      </c>
      <c r="G3369" s="13" t="s">
        <v>189</v>
      </c>
      <c r="H3369" s="13" t="s">
        <v>190</v>
      </c>
      <c r="I3369" s="13">
        <v>3368</v>
      </c>
    </row>
    <row r="3370" spans="1:9" x14ac:dyDescent="0.25">
      <c r="A3370" s="13" t="str">
        <f t="shared" si="52"/>
        <v xml:space="preserve">907-634-A  Traffic Signal Equipment Pole, Type III, 40' Shaft, 65' &amp; 65' Arm </v>
      </c>
      <c r="B3370" s="13" t="s">
        <v>3385</v>
      </c>
      <c r="C3370" s="13" t="s">
        <v>3893</v>
      </c>
      <c r="D3370" s="13" t="s">
        <v>207</v>
      </c>
      <c r="E3370" s="13" t="s">
        <v>187</v>
      </c>
      <c r="F3370" s="13" t="s">
        <v>188</v>
      </c>
      <c r="G3370" s="13" t="s">
        <v>189</v>
      </c>
      <c r="H3370" s="13" t="s">
        <v>190</v>
      </c>
      <c r="I3370" s="13">
        <v>3369</v>
      </c>
    </row>
    <row r="3371" spans="1:9" x14ac:dyDescent="0.25">
      <c r="A3371" s="13" t="str">
        <f t="shared" si="52"/>
        <v xml:space="preserve">907-634-A  Traffic Signal Equipment Pole, Type III, 40' Shaft, 65' &amp; 70' Arm </v>
      </c>
      <c r="B3371" s="13" t="s">
        <v>3385</v>
      </c>
      <c r="C3371" s="13" t="s">
        <v>3894</v>
      </c>
      <c r="D3371" s="13" t="s">
        <v>207</v>
      </c>
      <c r="E3371" s="13" t="s">
        <v>187</v>
      </c>
      <c r="F3371" s="13" t="s">
        <v>188</v>
      </c>
      <c r="G3371" s="13" t="s">
        <v>189</v>
      </c>
      <c r="H3371" s="13" t="s">
        <v>190</v>
      </c>
      <c r="I3371" s="13">
        <v>3370</v>
      </c>
    </row>
    <row r="3372" spans="1:9" x14ac:dyDescent="0.25">
      <c r="A3372" s="13" t="str">
        <f t="shared" si="52"/>
        <v xml:space="preserve">907-634-A  Traffic Signal Equipment Pole, Type III, 40' Shaft, 70' &amp; 70' Arm </v>
      </c>
      <c r="B3372" s="13" t="s">
        <v>3385</v>
      </c>
      <c r="C3372" s="13" t="s">
        <v>3895</v>
      </c>
      <c r="D3372" s="13" t="s">
        <v>207</v>
      </c>
      <c r="E3372" s="13" t="s">
        <v>187</v>
      </c>
      <c r="F3372" s="13" t="s">
        <v>188</v>
      </c>
      <c r="G3372" s="13" t="s">
        <v>189</v>
      </c>
      <c r="H3372" s="13" t="s">
        <v>190</v>
      </c>
      <c r="I3372" s="13">
        <v>3371</v>
      </c>
    </row>
    <row r="3373" spans="1:9" x14ac:dyDescent="0.25">
      <c r="A3373" s="13" t="str">
        <f t="shared" si="52"/>
        <v xml:space="preserve">907-634-A  Traffic Signal Equipment Pole, Type III, 40' Shaft, 80' &amp; 40' Arms </v>
      </c>
      <c r="B3373" s="13" t="s">
        <v>3385</v>
      </c>
      <c r="C3373" s="13" t="s">
        <v>3896</v>
      </c>
      <c r="D3373" s="13" t="s">
        <v>207</v>
      </c>
      <c r="E3373" s="13" t="s">
        <v>187</v>
      </c>
      <c r="F3373" s="13" t="s">
        <v>188</v>
      </c>
      <c r="G3373" s="13" t="s">
        <v>189</v>
      </c>
      <c r="H3373" s="13" t="s">
        <v>190</v>
      </c>
      <c r="I3373" s="13">
        <v>3372</v>
      </c>
    </row>
    <row r="3374" spans="1:9" x14ac:dyDescent="0.25">
      <c r="A3374" s="13" t="str">
        <f t="shared" si="52"/>
        <v xml:space="preserve">907-634-A  Traffic Signal Equipment Pole, Type IX, 18' Shaft </v>
      </c>
      <c r="B3374" s="13" t="s">
        <v>3385</v>
      </c>
      <c r="C3374" s="13" t="s">
        <v>3897</v>
      </c>
      <c r="D3374" s="13" t="s">
        <v>207</v>
      </c>
      <c r="E3374" s="13" t="s">
        <v>187</v>
      </c>
      <c r="F3374" s="13" t="s">
        <v>188</v>
      </c>
      <c r="G3374" s="13" t="s">
        <v>189</v>
      </c>
      <c r="H3374" s="13" t="s">
        <v>190</v>
      </c>
      <c r="I3374" s="13">
        <v>3373</v>
      </c>
    </row>
    <row r="3375" spans="1:9" x14ac:dyDescent="0.25">
      <c r="A3375" s="13" t="str">
        <f t="shared" si="52"/>
        <v xml:space="preserve">907-634-A  Traffic Signal Equipment Pole, Type V, 10' Shaft </v>
      </c>
      <c r="B3375" s="13" t="s">
        <v>3385</v>
      </c>
      <c r="C3375" s="13" t="s">
        <v>3898</v>
      </c>
      <c r="D3375" s="13" t="s">
        <v>207</v>
      </c>
      <c r="E3375" s="13" t="s">
        <v>187</v>
      </c>
      <c r="F3375" s="13" t="s">
        <v>188</v>
      </c>
      <c r="G3375" s="13" t="s">
        <v>189</v>
      </c>
      <c r="H3375" s="13" t="s">
        <v>190</v>
      </c>
      <c r="I3375" s="13">
        <v>3374</v>
      </c>
    </row>
    <row r="3376" spans="1:9" x14ac:dyDescent="0.25">
      <c r="A3376" s="13" t="str">
        <f t="shared" si="52"/>
        <v xml:space="preserve">907-634-A  Traffic Signal Equipment Pole, Type V, 14' Shaft </v>
      </c>
      <c r="B3376" s="13" t="s">
        <v>3385</v>
      </c>
      <c r="C3376" s="13" t="s">
        <v>3899</v>
      </c>
      <c r="D3376" s="13" t="s">
        <v>207</v>
      </c>
      <c r="E3376" s="13" t="s">
        <v>187</v>
      </c>
      <c r="F3376" s="13" t="s">
        <v>188</v>
      </c>
      <c r="G3376" s="13" t="s">
        <v>189</v>
      </c>
      <c r="H3376" s="13" t="s">
        <v>190</v>
      </c>
      <c r="I3376" s="13">
        <v>3375</v>
      </c>
    </row>
    <row r="3377" spans="1:9" x14ac:dyDescent="0.25">
      <c r="A3377" s="13" t="str">
        <f t="shared" si="52"/>
        <v xml:space="preserve">907-634-A  Traffic Signal Equipment Pole, Type V, 16' Shaft </v>
      </c>
      <c r="B3377" s="13" t="s">
        <v>3385</v>
      </c>
      <c r="C3377" s="13" t="s">
        <v>3900</v>
      </c>
      <c r="D3377" s="13" t="s">
        <v>207</v>
      </c>
      <c r="E3377" s="13" t="s">
        <v>187</v>
      </c>
      <c r="F3377" s="13" t="s">
        <v>188</v>
      </c>
      <c r="G3377" s="13" t="s">
        <v>189</v>
      </c>
      <c r="H3377" s="13" t="s">
        <v>190</v>
      </c>
      <c r="I3377" s="13">
        <v>3376</v>
      </c>
    </row>
    <row r="3378" spans="1:9" x14ac:dyDescent="0.25">
      <c r="A3378" s="13" t="str">
        <f t="shared" si="52"/>
        <v xml:space="preserve">907-634-A  Traffic Signal Equipment Pole, Type V, 18' Shaft </v>
      </c>
      <c r="B3378" s="13" t="s">
        <v>3385</v>
      </c>
      <c r="C3378" s="13" t="s">
        <v>3901</v>
      </c>
      <c r="D3378" s="13" t="s">
        <v>207</v>
      </c>
      <c r="E3378" s="13" t="s">
        <v>187</v>
      </c>
      <c r="F3378" s="13" t="s">
        <v>188</v>
      </c>
      <c r="G3378" s="13" t="s">
        <v>189</v>
      </c>
      <c r="H3378" s="13" t="s">
        <v>190</v>
      </c>
      <c r="I3378" s="13">
        <v>3377</v>
      </c>
    </row>
    <row r="3379" spans="1:9" x14ac:dyDescent="0.25">
      <c r="A3379" s="13" t="str">
        <f t="shared" si="52"/>
        <v xml:space="preserve">907-634-A  Traffic Signal Equipment Pole, Type V, 8' Shaft </v>
      </c>
      <c r="B3379" s="13" t="s">
        <v>3385</v>
      </c>
      <c r="C3379" s="13" t="s">
        <v>3902</v>
      </c>
      <c r="D3379" s="13" t="s">
        <v>207</v>
      </c>
      <c r="E3379" s="13" t="s">
        <v>187</v>
      </c>
      <c r="F3379" s="13" t="s">
        <v>188</v>
      </c>
      <c r="G3379" s="13" t="s">
        <v>189</v>
      </c>
      <c r="H3379" s="13" t="s">
        <v>190</v>
      </c>
      <c r="I3379" s="13">
        <v>3378</v>
      </c>
    </row>
    <row r="3380" spans="1:9" x14ac:dyDescent="0.25">
      <c r="A3380" s="13" t="str">
        <f t="shared" si="52"/>
        <v xml:space="preserve">907-634-A  Traffic Signal Equipment Pole, Type VI, 18' Shaft </v>
      </c>
      <c r="B3380" s="13" t="s">
        <v>3385</v>
      </c>
      <c r="C3380" s="13" t="s">
        <v>3903</v>
      </c>
      <c r="D3380" s="13" t="s">
        <v>207</v>
      </c>
      <c r="E3380" s="13" t="s">
        <v>187</v>
      </c>
      <c r="F3380" s="13" t="s">
        <v>188</v>
      </c>
      <c r="G3380" s="13" t="s">
        <v>189</v>
      </c>
      <c r="H3380" s="13" t="s">
        <v>190</v>
      </c>
      <c r="I3380" s="13">
        <v>3379</v>
      </c>
    </row>
    <row r="3381" spans="1:9" x14ac:dyDescent="0.25">
      <c r="A3381" s="13" t="str">
        <f t="shared" si="52"/>
        <v xml:space="preserve">907-634-A  Traffic Signal Equipment Pole, Type VI, 8' Shaft </v>
      </c>
      <c r="B3381" s="13" t="s">
        <v>3385</v>
      </c>
      <c r="C3381" s="13" t="s">
        <v>3904</v>
      </c>
      <c r="D3381" s="13" t="s">
        <v>207</v>
      </c>
      <c r="E3381" s="13" t="s">
        <v>187</v>
      </c>
      <c r="F3381" s="13" t="s">
        <v>188</v>
      </c>
      <c r="G3381" s="13" t="s">
        <v>189</v>
      </c>
      <c r="H3381" s="13" t="s">
        <v>190</v>
      </c>
      <c r="I3381" s="13">
        <v>3380</v>
      </c>
    </row>
    <row r="3382" spans="1:9" x14ac:dyDescent="0.25">
      <c r="A3382" s="13" t="str">
        <f t="shared" si="52"/>
        <v xml:space="preserve">907-634-A  Traffic Signal Equipment Pole, Type X, 18' Shaft </v>
      </c>
      <c r="B3382" s="13" t="s">
        <v>3385</v>
      </c>
      <c r="C3382" s="13" t="s">
        <v>3905</v>
      </c>
      <c r="D3382" s="13" t="s">
        <v>207</v>
      </c>
      <c r="E3382" s="13" t="s">
        <v>187</v>
      </c>
      <c r="F3382" s="13" t="s">
        <v>188</v>
      </c>
      <c r="G3382" s="13" t="s">
        <v>189</v>
      </c>
      <c r="H3382" s="13" t="s">
        <v>190</v>
      </c>
      <c r="I3382" s="13">
        <v>3381</v>
      </c>
    </row>
    <row r="3383" spans="1:9" x14ac:dyDescent="0.25">
      <c r="A3383" s="13" t="str">
        <f t="shared" si="52"/>
        <v xml:space="preserve">907-634-A  Traffic Signal Equipment Pole, Type III(L), 30' Shaft, 35' &amp; 35' Arm </v>
      </c>
      <c r="B3383" s="13" t="s">
        <v>3385</v>
      </c>
      <c r="C3383" s="13" t="s">
        <v>3906</v>
      </c>
      <c r="D3383" s="13" t="s">
        <v>207</v>
      </c>
      <c r="E3383" s="13" t="s">
        <v>187</v>
      </c>
      <c r="F3383" s="13" t="s">
        <v>188</v>
      </c>
      <c r="G3383" s="13" t="s">
        <v>189</v>
      </c>
      <c r="H3383" s="13" t="s">
        <v>190</v>
      </c>
      <c r="I3383" s="13">
        <v>3382</v>
      </c>
    </row>
    <row r="3384" spans="1:9" x14ac:dyDescent="0.25">
      <c r="A3384" s="13" t="str">
        <f t="shared" si="52"/>
        <v xml:space="preserve">907-634-A  Traffic Signal Equipment Pole, Type VII, 5'6" Shaft </v>
      </c>
      <c r="B3384" s="13" t="s">
        <v>3385</v>
      </c>
      <c r="C3384" s="13" t="s">
        <v>3907</v>
      </c>
      <c r="D3384" s="13" t="s">
        <v>207</v>
      </c>
      <c r="E3384" s="13" t="s">
        <v>187</v>
      </c>
      <c r="F3384" s="13" t="s">
        <v>188</v>
      </c>
      <c r="G3384" s="13" t="s">
        <v>189</v>
      </c>
      <c r="H3384" s="13" t="s">
        <v>190</v>
      </c>
      <c r="I3384" s="13">
        <v>3383</v>
      </c>
    </row>
    <row r="3385" spans="1:9" x14ac:dyDescent="0.25">
      <c r="A3385" s="13" t="str">
        <f t="shared" si="52"/>
        <v xml:space="preserve">907-634-A  Traffic Signal Equipment Pole, Type II(L), 21' Shaft, 50' Arm </v>
      </c>
      <c r="B3385" s="13" t="s">
        <v>3385</v>
      </c>
      <c r="C3385" s="13" t="s">
        <v>3908</v>
      </c>
      <c r="D3385" s="13" t="s">
        <v>207</v>
      </c>
      <c r="E3385" s="13" t="s">
        <v>187</v>
      </c>
      <c r="F3385" s="13" t="s">
        <v>188</v>
      </c>
      <c r="G3385" s="13" t="s">
        <v>189</v>
      </c>
      <c r="H3385" s="13" t="s">
        <v>190</v>
      </c>
      <c r="I3385" s="13">
        <v>3384</v>
      </c>
    </row>
    <row r="3386" spans="1:9" x14ac:dyDescent="0.25">
      <c r="A3386" s="13" t="str">
        <f t="shared" si="52"/>
        <v xml:space="preserve">907-634-A  Traffic Signal Equipment Pole, Type II(L), 21' Shaft, 55' Arm </v>
      </c>
      <c r="B3386" s="13" t="s">
        <v>3385</v>
      </c>
      <c r="C3386" s="13" t="s">
        <v>3909</v>
      </c>
      <c r="D3386" s="13" t="s">
        <v>207</v>
      </c>
      <c r="E3386" s="13" t="s">
        <v>187</v>
      </c>
      <c r="F3386" s="13" t="s">
        <v>188</v>
      </c>
      <c r="G3386" s="13" t="s">
        <v>189</v>
      </c>
      <c r="H3386" s="13" t="s">
        <v>190</v>
      </c>
      <c r="I3386" s="13">
        <v>3385</v>
      </c>
    </row>
    <row r="3387" spans="1:9" x14ac:dyDescent="0.25">
      <c r="A3387" s="13" t="str">
        <f t="shared" si="52"/>
        <v xml:space="preserve">907-634-A  Traffic Signal Equipment Pole, Type II(L), 21' Shaft, 60' Arm </v>
      </c>
      <c r="B3387" s="13" t="s">
        <v>3385</v>
      </c>
      <c r="C3387" s="13" t="s">
        <v>3910</v>
      </c>
      <c r="D3387" s="13" t="s">
        <v>207</v>
      </c>
      <c r="E3387" s="13" t="s">
        <v>187</v>
      </c>
      <c r="F3387" s="13" t="s">
        <v>188</v>
      </c>
      <c r="G3387" s="13" t="s">
        <v>189</v>
      </c>
      <c r="H3387" s="13" t="s">
        <v>190</v>
      </c>
      <c r="I3387" s="13">
        <v>3386</v>
      </c>
    </row>
    <row r="3388" spans="1:9" x14ac:dyDescent="0.25">
      <c r="A3388" s="13" t="str">
        <f t="shared" si="52"/>
        <v xml:space="preserve">907-634-A  Traffic Signal Equipment Pole, Type III, 17' Shaft, 35' &amp; 35' Arm </v>
      </c>
      <c r="B3388" s="13" t="s">
        <v>3385</v>
      </c>
      <c r="C3388" s="13" t="s">
        <v>3911</v>
      </c>
      <c r="D3388" s="13" t="s">
        <v>207</v>
      </c>
      <c r="E3388" s="13" t="s">
        <v>187</v>
      </c>
      <c r="F3388" s="13" t="s">
        <v>188</v>
      </c>
      <c r="G3388" s="13" t="s">
        <v>189</v>
      </c>
      <c r="H3388" s="13" t="s">
        <v>190</v>
      </c>
      <c r="I3388" s="13">
        <v>3387</v>
      </c>
    </row>
    <row r="3389" spans="1:9" x14ac:dyDescent="0.25">
      <c r="A3389" s="13" t="str">
        <f t="shared" si="52"/>
        <v xml:space="preserve">907-634-A  Traffic Signal Equipment Pole, Type III, 22' Shaft, 25' &amp; 35' Arms </v>
      </c>
      <c r="B3389" s="13" t="s">
        <v>3385</v>
      </c>
      <c r="C3389" s="13" t="s">
        <v>3912</v>
      </c>
      <c r="D3389" s="13" t="s">
        <v>207</v>
      </c>
      <c r="E3389" s="13" t="s">
        <v>187</v>
      </c>
      <c r="F3389" s="13" t="s">
        <v>188</v>
      </c>
      <c r="G3389" s="13" t="s">
        <v>189</v>
      </c>
      <c r="H3389" s="13" t="s">
        <v>190</v>
      </c>
      <c r="I3389" s="13">
        <v>3388</v>
      </c>
    </row>
    <row r="3390" spans="1:9" x14ac:dyDescent="0.25">
      <c r="A3390" s="13" t="str">
        <f t="shared" si="52"/>
        <v xml:space="preserve">907-634-A  Traffic Signal Equipment Pole, Type III, 22' Shaft, 30' &amp; 45' Arms </v>
      </c>
      <c r="B3390" s="13" t="s">
        <v>3385</v>
      </c>
      <c r="C3390" s="13" t="s">
        <v>3913</v>
      </c>
      <c r="D3390" s="13" t="s">
        <v>207</v>
      </c>
      <c r="E3390" s="13" t="s">
        <v>187</v>
      </c>
      <c r="F3390" s="13" t="s">
        <v>188</v>
      </c>
      <c r="G3390" s="13" t="s">
        <v>189</v>
      </c>
      <c r="H3390" s="13" t="s">
        <v>190</v>
      </c>
      <c r="I3390" s="13">
        <v>3389</v>
      </c>
    </row>
    <row r="3391" spans="1:9" x14ac:dyDescent="0.25">
      <c r="A3391" s="13" t="str">
        <f t="shared" si="52"/>
        <v xml:space="preserve">907-634-A  Traffic Signal Equipment Pole, Type III, 22' Shaft, 35' &amp; 50' Arms </v>
      </c>
      <c r="B3391" s="13" t="s">
        <v>3385</v>
      </c>
      <c r="C3391" s="13" t="s">
        <v>3914</v>
      </c>
      <c r="D3391" s="13" t="s">
        <v>207</v>
      </c>
      <c r="E3391" s="13" t="s">
        <v>187</v>
      </c>
      <c r="F3391" s="13" t="s">
        <v>188</v>
      </c>
      <c r="G3391" s="13" t="s">
        <v>189</v>
      </c>
      <c r="H3391" s="13" t="s">
        <v>190</v>
      </c>
      <c r="I3391" s="13">
        <v>3390</v>
      </c>
    </row>
    <row r="3392" spans="1:9" x14ac:dyDescent="0.25">
      <c r="A3392" s="13" t="str">
        <f t="shared" si="52"/>
        <v xml:space="preserve">907-634-A  Traffic Signal Equipment Pole, Type III, 22' Shaft, 30' &amp; 40' Arms </v>
      </c>
      <c r="B3392" s="13" t="s">
        <v>3385</v>
      </c>
      <c r="C3392" s="13" t="s">
        <v>3915</v>
      </c>
      <c r="D3392" s="13" t="s">
        <v>207</v>
      </c>
      <c r="E3392" s="13" t="s">
        <v>187</v>
      </c>
      <c r="F3392" s="13" t="s">
        <v>188</v>
      </c>
      <c r="G3392" s="13" t="s">
        <v>189</v>
      </c>
      <c r="H3392" s="13" t="s">
        <v>190</v>
      </c>
      <c r="I3392" s="13">
        <v>3391</v>
      </c>
    </row>
    <row r="3393" spans="1:9" x14ac:dyDescent="0.25">
      <c r="A3393" s="13" t="str">
        <f t="shared" si="52"/>
        <v xml:space="preserve">907-634-A  Traffic Signal Equipment Pole, Type III(L), 30' Shaft, 85' &amp; 65' Arms </v>
      </c>
      <c r="B3393" s="13" t="s">
        <v>3385</v>
      </c>
      <c r="C3393" s="13" t="s">
        <v>3916</v>
      </c>
      <c r="D3393" s="13" t="s">
        <v>207</v>
      </c>
      <c r="E3393" s="13" t="s">
        <v>187</v>
      </c>
      <c r="F3393" s="13" t="s">
        <v>188</v>
      </c>
      <c r="G3393" s="13" t="s">
        <v>189</v>
      </c>
      <c r="H3393" s="13" t="s">
        <v>190</v>
      </c>
      <c r="I3393" s="13">
        <v>3392</v>
      </c>
    </row>
    <row r="3394" spans="1:9" x14ac:dyDescent="0.25">
      <c r="A3394" s="13" t="str">
        <f t="shared" si="52"/>
        <v xml:space="preserve">907-634-A  Traffic Signal Equipment Pole, Type III, 22' Shaft, 65' &amp; 50' Arms </v>
      </c>
      <c r="B3394" s="13" t="s">
        <v>3385</v>
      </c>
      <c r="C3394" s="13" t="s">
        <v>3917</v>
      </c>
      <c r="D3394" s="13" t="s">
        <v>207</v>
      </c>
      <c r="E3394" s="13" t="s">
        <v>187</v>
      </c>
      <c r="F3394" s="13" t="s">
        <v>188</v>
      </c>
      <c r="G3394" s="13" t="s">
        <v>189</v>
      </c>
      <c r="H3394" s="13" t="s">
        <v>190</v>
      </c>
      <c r="I3394" s="13">
        <v>3393</v>
      </c>
    </row>
    <row r="3395" spans="1:9" x14ac:dyDescent="0.25">
      <c r="A3395" s="13" t="str">
        <f t="shared" si="52"/>
        <v xml:space="preserve">907-634-A  Traffic Signal Equipment Pole, Type III, 22' Shaft, 75' &amp; 75' Arms </v>
      </c>
      <c r="B3395" s="13" t="s">
        <v>3385</v>
      </c>
      <c r="C3395" s="13" t="s">
        <v>3918</v>
      </c>
      <c r="D3395" s="13" t="s">
        <v>207</v>
      </c>
      <c r="E3395" s="13" t="s">
        <v>187</v>
      </c>
      <c r="F3395" s="13" t="s">
        <v>188</v>
      </c>
      <c r="G3395" s="13" t="s">
        <v>189</v>
      </c>
      <c r="H3395" s="13" t="s">
        <v>190</v>
      </c>
      <c r="I3395" s="13">
        <v>3394</v>
      </c>
    </row>
    <row r="3396" spans="1:9" x14ac:dyDescent="0.25">
      <c r="A3396" s="13" t="str">
        <f t="shared" ref="A3396:A3459" si="53">_xlfn.CONCAT(B3396," ", C3396)</f>
        <v xml:space="preserve">907-634-A  Traffic Signal Equipment Pole, Type III, 22' Shaft, 80' &amp; 70' Arms </v>
      </c>
      <c r="B3396" s="13" t="s">
        <v>3385</v>
      </c>
      <c r="C3396" s="13" t="s">
        <v>3919</v>
      </c>
      <c r="D3396" s="13" t="s">
        <v>207</v>
      </c>
      <c r="E3396" s="13" t="s">
        <v>187</v>
      </c>
      <c r="F3396" s="13" t="s">
        <v>188</v>
      </c>
      <c r="G3396" s="13" t="s">
        <v>189</v>
      </c>
      <c r="H3396" s="13" t="s">
        <v>190</v>
      </c>
      <c r="I3396" s="13">
        <v>3395</v>
      </c>
    </row>
    <row r="3397" spans="1:9" x14ac:dyDescent="0.25">
      <c r="A3397" s="13" t="str">
        <f t="shared" si="53"/>
        <v xml:space="preserve">907-634-A  Traffic Signal Equipment Pole, Type III, 22' Shaft, 85' &amp; 65' Arms </v>
      </c>
      <c r="B3397" s="13" t="s">
        <v>3385</v>
      </c>
      <c r="C3397" s="13" t="s">
        <v>3920</v>
      </c>
      <c r="D3397" s="13" t="s">
        <v>207</v>
      </c>
      <c r="E3397" s="13" t="s">
        <v>187</v>
      </c>
      <c r="F3397" s="13" t="s">
        <v>188</v>
      </c>
      <c r="G3397" s="13" t="s">
        <v>189</v>
      </c>
      <c r="H3397" s="13" t="s">
        <v>190</v>
      </c>
      <c r="I3397" s="13">
        <v>3396</v>
      </c>
    </row>
    <row r="3398" spans="1:9" x14ac:dyDescent="0.25">
      <c r="A3398" s="13" t="str">
        <f t="shared" si="53"/>
        <v xml:space="preserve">907-634-A  Traffic Signal Equipment Pole, Type III, 30' Shaft, 75' &amp; 75' Arms </v>
      </c>
      <c r="B3398" s="13" t="s">
        <v>3385</v>
      </c>
      <c r="C3398" s="13" t="s">
        <v>3921</v>
      </c>
      <c r="D3398" s="13" t="s">
        <v>207</v>
      </c>
      <c r="E3398" s="13" t="s">
        <v>187</v>
      </c>
      <c r="F3398" s="13" t="s">
        <v>188</v>
      </c>
      <c r="G3398" s="13" t="s">
        <v>189</v>
      </c>
      <c r="H3398" s="13" t="s">
        <v>190</v>
      </c>
      <c r="I3398" s="13">
        <v>3397</v>
      </c>
    </row>
    <row r="3399" spans="1:9" x14ac:dyDescent="0.25">
      <c r="A3399" s="13" t="str">
        <f t="shared" si="53"/>
        <v xml:space="preserve">907-634-A  Traffic Signal Equipment Pole, Type III, 30' Shaft, 80' &amp; 70' Arms </v>
      </c>
      <c r="B3399" s="13" t="s">
        <v>3385</v>
      </c>
      <c r="C3399" s="13" t="s">
        <v>3922</v>
      </c>
      <c r="D3399" s="13" t="s">
        <v>207</v>
      </c>
      <c r="E3399" s="13" t="s">
        <v>187</v>
      </c>
      <c r="F3399" s="13" t="s">
        <v>188</v>
      </c>
      <c r="G3399" s="13" t="s">
        <v>189</v>
      </c>
      <c r="H3399" s="13" t="s">
        <v>190</v>
      </c>
      <c r="I3399" s="13">
        <v>3398</v>
      </c>
    </row>
    <row r="3400" spans="1:9" x14ac:dyDescent="0.25">
      <c r="A3400" s="13" t="str">
        <f t="shared" si="53"/>
        <v xml:space="preserve">907-634-A  Traffic Signal Equipment Pole, Type III, 17' Shaft, 65' &amp; 75' Arms </v>
      </c>
      <c r="B3400" s="13" t="s">
        <v>3385</v>
      </c>
      <c r="C3400" s="13" t="s">
        <v>3923</v>
      </c>
      <c r="D3400" s="13" t="s">
        <v>207</v>
      </c>
      <c r="E3400" s="13" t="s">
        <v>187</v>
      </c>
      <c r="F3400" s="13" t="s">
        <v>188</v>
      </c>
      <c r="G3400" s="13" t="s">
        <v>189</v>
      </c>
      <c r="H3400" s="13" t="s">
        <v>190</v>
      </c>
      <c r="I3400" s="13">
        <v>3399</v>
      </c>
    </row>
    <row r="3401" spans="1:9" x14ac:dyDescent="0.25">
      <c r="A3401" s="13" t="str">
        <f t="shared" si="53"/>
        <v xml:space="preserve">907-634-B  Traffic Signal Equipment Pole Shaft Extension, 10' </v>
      </c>
      <c r="B3401" s="13" t="s">
        <v>3924</v>
      </c>
      <c r="C3401" s="13" t="s">
        <v>3925</v>
      </c>
      <c r="D3401" s="13" t="s">
        <v>207</v>
      </c>
      <c r="E3401" s="13" t="s">
        <v>187</v>
      </c>
      <c r="F3401" s="13" t="s">
        <v>188</v>
      </c>
      <c r="G3401" s="13" t="s">
        <v>189</v>
      </c>
      <c r="H3401" s="13" t="s">
        <v>190</v>
      </c>
      <c r="I3401" s="13">
        <v>3400</v>
      </c>
    </row>
    <row r="3402" spans="1:9" x14ac:dyDescent="0.25">
      <c r="A3402" s="13" t="str">
        <f t="shared" si="53"/>
        <v xml:space="preserve">907-634-C  Pole Foundations, Class "B" Concrete </v>
      </c>
      <c r="B3402" s="13" t="s">
        <v>3926</v>
      </c>
      <c r="C3402" s="13" t="s">
        <v>3927</v>
      </c>
      <c r="D3402" s="13" t="s">
        <v>241</v>
      </c>
      <c r="E3402" s="13" t="s">
        <v>187</v>
      </c>
      <c r="F3402" s="13" t="s">
        <v>188</v>
      </c>
      <c r="G3402" s="13" t="s">
        <v>189</v>
      </c>
      <c r="H3402" s="13" t="s">
        <v>190</v>
      </c>
      <c r="I3402" s="13">
        <v>3401</v>
      </c>
    </row>
    <row r="3403" spans="1:9" x14ac:dyDescent="0.25">
      <c r="A3403" s="13" t="str">
        <f t="shared" si="53"/>
        <v xml:space="preserve">907-634-C  Pole Foundations, Class "DS" Concrete </v>
      </c>
      <c r="B3403" s="13" t="s">
        <v>3926</v>
      </c>
      <c r="C3403" s="13" t="s">
        <v>3928</v>
      </c>
      <c r="D3403" s="13" t="s">
        <v>241</v>
      </c>
      <c r="E3403" s="13" t="s">
        <v>187</v>
      </c>
      <c r="F3403" s="13" t="s">
        <v>188</v>
      </c>
      <c r="G3403" s="13" t="s">
        <v>189</v>
      </c>
      <c r="H3403" s="13" t="s">
        <v>190</v>
      </c>
      <c r="I3403" s="13">
        <v>3402</v>
      </c>
    </row>
    <row r="3404" spans="1:9" x14ac:dyDescent="0.25">
      <c r="A3404" s="13" t="str">
        <f t="shared" si="53"/>
        <v xml:space="preserve">907-634-D  Slip Casing, 24" Diameter </v>
      </c>
      <c r="B3404" s="13" t="s">
        <v>3929</v>
      </c>
      <c r="C3404" s="13" t="s">
        <v>3930</v>
      </c>
      <c r="D3404" s="13" t="s">
        <v>230</v>
      </c>
      <c r="E3404" s="13" t="s">
        <v>187</v>
      </c>
      <c r="F3404" s="13" t="s">
        <v>188</v>
      </c>
      <c r="G3404" s="13" t="s">
        <v>189</v>
      </c>
      <c r="H3404" s="13" t="s">
        <v>190</v>
      </c>
      <c r="I3404" s="13">
        <v>3403</v>
      </c>
    </row>
    <row r="3405" spans="1:9" x14ac:dyDescent="0.25">
      <c r="A3405" s="13" t="str">
        <f t="shared" si="53"/>
        <v xml:space="preserve">907-634-D  Slip Casing, 30" Diameter </v>
      </c>
      <c r="B3405" s="13" t="s">
        <v>3929</v>
      </c>
      <c r="C3405" s="13" t="s">
        <v>3931</v>
      </c>
      <c r="D3405" s="13" t="s">
        <v>230</v>
      </c>
      <c r="E3405" s="13" t="s">
        <v>187</v>
      </c>
      <c r="F3405" s="13" t="s">
        <v>188</v>
      </c>
      <c r="G3405" s="13" t="s">
        <v>189</v>
      </c>
      <c r="H3405" s="13" t="s">
        <v>190</v>
      </c>
      <c r="I3405" s="13">
        <v>3404</v>
      </c>
    </row>
    <row r="3406" spans="1:9" x14ac:dyDescent="0.25">
      <c r="A3406" s="13" t="str">
        <f t="shared" si="53"/>
        <v xml:space="preserve">907-634-D  Slip Casing, 36" Diameter </v>
      </c>
      <c r="B3406" s="13" t="s">
        <v>3929</v>
      </c>
      <c r="C3406" s="13" t="s">
        <v>3932</v>
      </c>
      <c r="D3406" s="13" t="s">
        <v>230</v>
      </c>
      <c r="E3406" s="13" t="s">
        <v>187</v>
      </c>
      <c r="F3406" s="13" t="s">
        <v>188</v>
      </c>
      <c r="G3406" s="13" t="s">
        <v>189</v>
      </c>
      <c r="H3406" s="13" t="s">
        <v>190</v>
      </c>
      <c r="I3406" s="13">
        <v>3405</v>
      </c>
    </row>
    <row r="3407" spans="1:9" x14ac:dyDescent="0.25">
      <c r="A3407" s="13" t="str">
        <f t="shared" si="53"/>
        <v xml:space="preserve">907-634-D  Slip Casing, 48" Diameter </v>
      </c>
      <c r="B3407" s="13" t="s">
        <v>3929</v>
      </c>
      <c r="C3407" s="13" t="s">
        <v>3933</v>
      </c>
      <c r="D3407" s="13" t="s">
        <v>230</v>
      </c>
      <c r="E3407" s="13" t="s">
        <v>187</v>
      </c>
      <c r="F3407" s="13" t="s">
        <v>188</v>
      </c>
      <c r="G3407" s="13" t="s">
        <v>189</v>
      </c>
      <c r="H3407" s="13" t="s">
        <v>190</v>
      </c>
      <c r="I3407" s="13">
        <v>3406</v>
      </c>
    </row>
    <row r="3408" spans="1:9" x14ac:dyDescent="0.25">
      <c r="A3408" s="13" t="str">
        <f t="shared" si="53"/>
        <v xml:space="preserve">907-634-E  Camera Pole with Foundation, 50' Pole </v>
      </c>
      <c r="B3408" s="13" t="s">
        <v>3934</v>
      </c>
      <c r="C3408" s="13" t="s">
        <v>3935</v>
      </c>
      <c r="D3408" s="13" t="s">
        <v>207</v>
      </c>
      <c r="E3408" s="13" t="s">
        <v>187</v>
      </c>
      <c r="F3408" s="13" t="s">
        <v>188</v>
      </c>
      <c r="G3408" s="13" t="s">
        <v>189</v>
      </c>
      <c r="H3408" s="13" t="s">
        <v>190</v>
      </c>
      <c r="I3408" s="13">
        <v>3407</v>
      </c>
    </row>
    <row r="3409" spans="1:9" x14ac:dyDescent="0.25">
      <c r="A3409" s="13" t="str">
        <f t="shared" si="53"/>
        <v xml:space="preserve">907-634-E  Camera Pole with Foundation, 60' Pole </v>
      </c>
      <c r="B3409" s="13" t="s">
        <v>3934</v>
      </c>
      <c r="C3409" s="13" t="s">
        <v>3936</v>
      </c>
      <c r="D3409" s="13" t="s">
        <v>207</v>
      </c>
      <c r="E3409" s="13" t="s">
        <v>187</v>
      </c>
      <c r="F3409" s="13" t="s">
        <v>188</v>
      </c>
      <c r="G3409" s="13" t="s">
        <v>189</v>
      </c>
      <c r="H3409" s="13" t="s">
        <v>190</v>
      </c>
      <c r="I3409" s="13">
        <v>3408</v>
      </c>
    </row>
    <row r="3410" spans="1:9" x14ac:dyDescent="0.25">
      <c r="A3410" s="13" t="str">
        <f t="shared" si="53"/>
        <v xml:space="preserve">907-634-E  Camera Pole with Foundation, 70' Pole </v>
      </c>
      <c r="B3410" s="13" t="s">
        <v>3934</v>
      </c>
      <c r="C3410" s="13" t="s">
        <v>3937</v>
      </c>
      <c r="D3410" s="13" t="s">
        <v>207</v>
      </c>
      <c r="E3410" s="13" t="s">
        <v>187</v>
      </c>
      <c r="F3410" s="13" t="s">
        <v>188</v>
      </c>
      <c r="G3410" s="13" t="s">
        <v>189</v>
      </c>
      <c r="H3410" s="13" t="s">
        <v>190</v>
      </c>
      <c r="I3410" s="13">
        <v>3409</v>
      </c>
    </row>
    <row r="3411" spans="1:9" x14ac:dyDescent="0.25">
      <c r="A3411" s="13" t="str">
        <f t="shared" si="53"/>
        <v xml:space="preserve">907-634-E  Camera Pole with Foundation, 80' Pole </v>
      </c>
      <c r="B3411" s="13" t="s">
        <v>3934</v>
      </c>
      <c r="C3411" s="13" t="s">
        <v>3938</v>
      </c>
      <c r="D3411" s="13" t="s">
        <v>207</v>
      </c>
      <c r="E3411" s="13" t="s">
        <v>187</v>
      </c>
      <c r="F3411" s="13" t="s">
        <v>188</v>
      </c>
      <c r="G3411" s="13" t="s">
        <v>189</v>
      </c>
      <c r="H3411" s="13" t="s">
        <v>190</v>
      </c>
      <c r="I3411" s="13">
        <v>3410</v>
      </c>
    </row>
    <row r="3412" spans="1:9" x14ac:dyDescent="0.25">
      <c r="A3412" s="13" t="str">
        <f t="shared" si="53"/>
        <v xml:space="preserve">907-634-E  Camera Pole with Foundation, 75' Pole </v>
      </c>
      <c r="B3412" s="13" t="s">
        <v>3934</v>
      </c>
      <c r="C3412" s="13" t="s">
        <v>3939</v>
      </c>
      <c r="D3412" s="13" t="s">
        <v>207</v>
      </c>
      <c r="E3412" s="13" t="s">
        <v>187</v>
      </c>
      <c r="F3412" s="13" t="s">
        <v>188</v>
      </c>
      <c r="G3412" s="13" t="s">
        <v>189</v>
      </c>
      <c r="H3412" s="13" t="s">
        <v>190</v>
      </c>
      <c r="I3412" s="13">
        <v>3411</v>
      </c>
    </row>
    <row r="3413" spans="1:9" x14ac:dyDescent="0.25">
      <c r="A3413" s="13" t="str">
        <f t="shared" si="53"/>
        <v xml:space="preserve">907-634-F  Detector Pole with Foundation, 20' Pole </v>
      </c>
      <c r="B3413" s="13" t="s">
        <v>3940</v>
      </c>
      <c r="C3413" s="13" t="s">
        <v>3941</v>
      </c>
      <c r="D3413" s="13" t="s">
        <v>207</v>
      </c>
      <c r="E3413" s="13" t="s">
        <v>187</v>
      </c>
      <c r="F3413" s="13" t="s">
        <v>188</v>
      </c>
      <c r="G3413" s="13" t="s">
        <v>189</v>
      </c>
      <c r="H3413" s="13" t="s">
        <v>190</v>
      </c>
      <c r="I3413" s="13">
        <v>3412</v>
      </c>
    </row>
    <row r="3414" spans="1:9" x14ac:dyDescent="0.25">
      <c r="A3414" s="13" t="str">
        <f t="shared" si="53"/>
        <v xml:space="preserve">907-634-F  Detector Pole with Foundation, 35' Pole </v>
      </c>
      <c r="B3414" s="13" t="s">
        <v>3940</v>
      </c>
      <c r="C3414" s="13" t="s">
        <v>3942</v>
      </c>
      <c r="D3414" s="13" t="s">
        <v>207</v>
      </c>
      <c r="E3414" s="13" t="s">
        <v>187</v>
      </c>
      <c r="F3414" s="13" t="s">
        <v>188</v>
      </c>
      <c r="G3414" s="13" t="s">
        <v>189</v>
      </c>
      <c r="H3414" s="13" t="s">
        <v>190</v>
      </c>
      <c r="I3414" s="13">
        <v>3413</v>
      </c>
    </row>
    <row r="3415" spans="1:9" x14ac:dyDescent="0.25">
      <c r="A3415" s="13" t="str">
        <f t="shared" si="53"/>
        <v xml:space="preserve">907-634-F  Detector Pole with Foundation, 50' Pole </v>
      </c>
      <c r="B3415" s="13" t="s">
        <v>3940</v>
      </c>
      <c r="C3415" s="13" t="s">
        <v>3943</v>
      </c>
      <c r="D3415" s="13" t="s">
        <v>207</v>
      </c>
      <c r="E3415" s="13" t="s">
        <v>187</v>
      </c>
      <c r="F3415" s="13" t="s">
        <v>188</v>
      </c>
      <c r="G3415" s="13" t="s">
        <v>189</v>
      </c>
      <c r="H3415" s="13" t="s">
        <v>190</v>
      </c>
      <c r="I3415" s="13">
        <v>3414</v>
      </c>
    </row>
    <row r="3416" spans="1:9" x14ac:dyDescent="0.25">
      <c r="A3416" s="13" t="str">
        <f t="shared" si="53"/>
        <v xml:space="preserve">907-634-F  Detector Pole with Foundation, 25' Pole </v>
      </c>
      <c r="B3416" s="13" t="s">
        <v>3940</v>
      </c>
      <c r="C3416" s="13" t="s">
        <v>3944</v>
      </c>
      <c r="D3416" s="13" t="s">
        <v>207</v>
      </c>
      <c r="E3416" s="13" t="s">
        <v>187</v>
      </c>
      <c r="F3416" s="13" t="s">
        <v>188</v>
      </c>
      <c r="G3416" s="13" t="s">
        <v>189</v>
      </c>
      <c r="H3416" s="13" t="s">
        <v>190</v>
      </c>
      <c r="I3416" s="13">
        <v>3415</v>
      </c>
    </row>
    <row r="3417" spans="1:9" x14ac:dyDescent="0.25">
      <c r="A3417" s="13" t="str">
        <f t="shared" si="53"/>
        <v xml:space="preserve">907-634-G  Traffic Signal Equipment Pole Mast Arm Extension </v>
      </c>
      <c r="B3417" s="13" t="s">
        <v>3945</v>
      </c>
      <c r="C3417" s="13" t="s">
        <v>3946</v>
      </c>
      <c r="D3417" s="13" t="s">
        <v>207</v>
      </c>
      <c r="E3417" s="13" t="s">
        <v>187</v>
      </c>
      <c r="F3417" s="13" t="s">
        <v>188</v>
      </c>
      <c r="G3417" s="13" t="s">
        <v>189</v>
      </c>
      <c r="H3417" s="13" t="s">
        <v>190</v>
      </c>
      <c r="I3417" s="13">
        <v>3416</v>
      </c>
    </row>
    <row r="3418" spans="1:9" x14ac:dyDescent="0.25">
      <c r="A3418" s="13" t="str">
        <f t="shared" si="53"/>
        <v xml:space="preserve">907-634-G  Traffic Signal Equipment Pole Mast Arm Extension, 6-foot </v>
      </c>
      <c r="B3418" s="13" t="s">
        <v>3945</v>
      </c>
      <c r="C3418" s="13" t="s">
        <v>3947</v>
      </c>
      <c r="D3418" s="13" t="s">
        <v>207</v>
      </c>
      <c r="E3418" s="13" t="s">
        <v>187</v>
      </c>
      <c r="F3418" s="13" t="s">
        <v>188</v>
      </c>
      <c r="G3418" s="13" t="s">
        <v>189</v>
      </c>
      <c r="H3418" s="13" t="s">
        <v>190</v>
      </c>
      <c r="I3418" s="13">
        <v>3417</v>
      </c>
    </row>
    <row r="3419" spans="1:9" x14ac:dyDescent="0.25">
      <c r="A3419" s="13" t="str">
        <f t="shared" si="53"/>
        <v xml:space="preserve">907-634-H  ITS Equipment Pole, Structure Mounted, 6' Pole </v>
      </c>
      <c r="B3419" s="13" t="s">
        <v>3948</v>
      </c>
      <c r="C3419" s="13" t="s">
        <v>3949</v>
      </c>
      <c r="D3419" s="13" t="s">
        <v>207</v>
      </c>
      <c r="E3419" s="13" t="s">
        <v>187</v>
      </c>
      <c r="F3419" s="13" t="s">
        <v>188</v>
      </c>
      <c r="G3419" s="13" t="s">
        <v>189</v>
      </c>
      <c r="H3419" s="13" t="s">
        <v>190</v>
      </c>
      <c r="I3419" s="13">
        <v>3418</v>
      </c>
    </row>
    <row r="3420" spans="1:9" x14ac:dyDescent="0.25">
      <c r="A3420" s="13" t="str">
        <f t="shared" si="53"/>
        <v xml:space="preserve">907-634-I  Wood Pole, Class II Height 40' </v>
      </c>
      <c r="B3420" s="13" t="s">
        <v>3950</v>
      </c>
      <c r="C3420" s="13" t="s">
        <v>3951</v>
      </c>
      <c r="D3420" s="13" t="s">
        <v>207</v>
      </c>
      <c r="E3420" s="13" t="s">
        <v>187</v>
      </c>
      <c r="F3420" s="13" t="s">
        <v>188</v>
      </c>
      <c r="G3420" s="13" t="s">
        <v>189</v>
      </c>
      <c r="H3420" s="13" t="s">
        <v>190</v>
      </c>
      <c r="I3420" s="13">
        <v>3419</v>
      </c>
    </row>
    <row r="3421" spans="1:9" x14ac:dyDescent="0.25">
      <c r="A3421" s="13" t="str">
        <f t="shared" si="53"/>
        <v xml:space="preserve">907-634-I  Wood Pole, Class II Height 45' </v>
      </c>
      <c r="B3421" s="13" t="s">
        <v>3950</v>
      </c>
      <c r="C3421" s="13" t="s">
        <v>3952</v>
      </c>
      <c r="D3421" s="13" t="s">
        <v>207</v>
      </c>
      <c r="E3421" s="13" t="s">
        <v>187</v>
      </c>
      <c r="F3421" s="13" t="s">
        <v>188</v>
      </c>
      <c r="G3421" s="13" t="s">
        <v>189</v>
      </c>
      <c r="H3421" s="13" t="s">
        <v>190</v>
      </c>
      <c r="I3421" s="13">
        <v>3420</v>
      </c>
    </row>
    <row r="3422" spans="1:9" x14ac:dyDescent="0.25">
      <c r="A3422" s="13" t="str">
        <f t="shared" si="53"/>
        <v xml:space="preserve">907-634-I  Wood Pole, Class III Height 40' </v>
      </c>
      <c r="B3422" s="13" t="s">
        <v>3950</v>
      </c>
      <c r="C3422" s="13" t="s">
        <v>3953</v>
      </c>
      <c r="D3422" s="13" t="s">
        <v>207</v>
      </c>
      <c r="E3422" s="13" t="s">
        <v>187</v>
      </c>
      <c r="F3422" s="13" t="s">
        <v>188</v>
      </c>
      <c r="G3422" s="13" t="s">
        <v>189</v>
      </c>
      <c r="H3422" s="13" t="s">
        <v>190</v>
      </c>
      <c r="I3422" s="13">
        <v>3421</v>
      </c>
    </row>
    <row r="3423" spans="1:9" x14ac:dyDescent="0.25">
      <c r="A3423" s="13" t="str">
        <f t="shared" si="53"/>
        <v xml:space="preserve">907-634-I  Wood Pole, Class III Height 45' </v>
      </c>
      <c r="B3423" s="13" t="s">
        <v>3950</v>
      </c>
      <c r="C3423" s="13" t="s">
        <v>3954</v>
      </c>
      <c r="D3423" s="13" t="s">
        <v>207</v>
      </c>
      <c r="E3423" s="13" t="s">
        <v>187</v>
      </c>
      <c r="F3423" s="13" t="s">
        <v>188</v>
      </c>
      <c r="G3423" s="13" t="s">
        <v>189</v>
      </c>
      <c r="H3423" s="13" t="s">
        <v>190</v>
      </c>
      <c r="I3423" s="13">
        <v>3422</v>
      </c>
    </row>
    <row r="3424" spans="1:9" x14ac:dyDescent="0.25">
      <c r="A3424" s="13" t="str">
        <f t="shared" si="53"/>
        <v xml:space="preserve">907-634-J  ITS Extension Pole, 6'  </v>
      </c>
      <c r="B3424" s="13" t="s">
        <v>3955</v>
      </c>
      <c r="C3424" s="13" t="s">
        <v>3956</v>
      </c>
      <c r="D3424" s="13" t="s">
        <v>207</v>
      </c>
      <c r="E3424" s="13" t="s">
        <v>187</v>
      </c>
      <c r="F3424" s="13" t="s">
        <v>188</v>
      </c>
      <c r="G3424" s="13" t="s">
        <v>189</v>
      </c>
      <c r="H3424" s="13" t="s">
        <v>190</v>
      </c>
      <c r="I3424" s="13">
        <v>3423</v>
      </c>
    </row>
    <row r="3425" spans="1:9" x14ac:dyDescent="0.25">
      <c r="A3425" s="13" t="str">
        <f t="shared" si="53"/>
        <v xml:space="preserve">907-634-K  Camera Lowering Device </v>
      </c>
      <c r="B3425" s="13" t="s">
        <v>3957</v>
      </c>
      <c r="C3425" s="13" t="s">
        <v>3958</v>
      </c>
      <c r="D3425" s="13" t="s">
        <v>207</v>
      </c>
      <c r="E3425" s="13" t="s">
        <v>187</v>
      </c>
      <c r="F3425" s="13" t="s">
        <v>188</v>
      </c>
      <c r="G3425" s="13" t="s">
        <v>189</v>
      </c>
      <c r="H3425" s="13" t="s">
        <v>190</v>
      </c>
      <c r="I3425" s="13">
        <v>3424</v>
      </c>
    </row>
    <row r="3426" spans="1:9" x14ac:dyDescent="0.25">
      <c r="A3426" s="13" t="str">
        <f t="shared" si="53"/>
        <v xml:space="preserve">907-634-PP Luminaire Fixture and Arm, Per Plans </v>
      </c>
      <c r="B3426" s="13" t="s">
        <v>3959</v>
      </c>
      <c r="C3426" s="13" t="s">
        <v>3960</v>
      </c>
      <c r="D3426" s="13" t="s">
        <v>207</v>
      </c>
      <c r="E3426" s="13" t="s">
        <v>187</v>
      </c>
      <c r="F3426" s="13" t="s">
        <v>188</v>
      </c>
      <c r="G3426" s="13" t="s">
        <v>189</v>
      </c>
      <c r="H3426" s="13" t="s">
        <v>190</v>
      </c>
      <c r="I3426" s="13">
        <v>3425</v>
      </c>
    </row>
    <row r="3427" spans="1:9" x14ac:dyDescent="0.25">
      <c r="A3427" s="13" t="str">
        <f t="shared" si="53"/>
        <v xml:space="preserve">907-634-PP Replace Traffic Signal Equipment Pole Terminal Strips </v>
      </c>
      <c r="B3427" s="13" t="s">
        <v>3959</v>
      </c>
      <c r="C3427" s="13" t="s">
        <v>3961</v>
      </c>
      <c r="D3427" s="13" t="s">
        <v>186</v>
      </c>
      <c r="E3427" s="13" t="s">
        <v>187</v>
      </c>
      <c r="F3427" s="13" t="s">
        <v>188</v>
      </c>
      <c r="G3427" s="13" t="s">
        <v>189</v>
      </c>
      <c r="H3427" s="13" t="s">
        <v>190</v>
      </c>
      <c r="I3427" s="13">
        <v>3426</v>
      </c>
    </row>
    <row r="3428" spans="1:9" x14ac:dyDescent="0.25">
      <c r="A3428" s="13" t="str">
        <f t="shared" si="53"/>
        <v xml:space="preserve">907-634-PP Replace Traffic Signal Equipment Pole Shaft </v>
      </c>
      <c r="B3428" s="13" t="s">
        <v>3959</v>
      </c>
      <c r="C3428" s="13" t="s">
        <v>3962</v>
      </c>
      <c r="D3428" s="13" t="s">
        <v>207</v>
      </c>
      <c r="E3428" s="13" t="s">
        <v>187</v>
      </c>
      <c r="F3428" s="13" t="s">
        <v>188</v>
      </c>
      <c r="G3428" s="13" t="s">
        <v>189</v>
      </c>
      <c r="H3428" s="13" t="s">
        <v>190</v>
      </c>
      <c r="I3428" s="13">
        <v>3427</v>
      </c>
    </row>
    <row r="3429" spans="1:9" x14ac:dyDescent="0.25">
      <c r="A3429" s="13" t="str">
        <f t="shared" si="53"/>
        <v xml:space="preserve">907-634-PP Traffic Signal Equipment Pole Luminaire Fixture </v>
      </c>
      <c r="B3429" s="13" t="s">
        <v>3959</v>
      </c>
      <c r="C3429" s="13" t="s">
        <v>3963</v>
      </c>
      <c r="D3429" s="13" t="s">
        <v>207</v>
      </c>
      <c r="E3429" s="13" t="s">
        <v>187</v>
      </c>
      <c r="F3429" s="13" t="s">
        <v>188</v>
      </c>
      <c r="G3429" s="13" t="s">
        <v>189</v>
      </c>
      <c r="H3429" s="13" t="s">
        <v>190</v>
      </c>
      <c r="I3429" s="13">
        <v>3428</v>
      </c>
    </row>
    <row r="3430" spans="1:9" x14ac:dyDescent="0.25">
      <c r="A3430" s="13" t="str">
        <f t="shared" si="53"/>
        <v xml:space="preserve">907-634-PP Traffic Signal Equipment Pole </v>
      </c>
      <c r="B3430" s="13" t="s">
        <v>3959</v>
      </c>
      <c r="C3430" s="13" t="s">
        <v>3964</v>
      </c>
      <c r="D3430" s="13" t="s">
        <v>207</v>
      </c>
      <c r="E3430" s="13" t="s">
        <v>187</v>
      </c>
      <c r="F3430" s="13" t="s">
        <v>188</v>
      </c>
      <c r="G3430" s="13" t="s">
        <v>189</v>
      </c>
      <c r="H3430" s="13" t="s">
        <v>190</v>
      </c>
      <c r="I3430" s="13">
        <v>3429</v>
      </c>
    </row>
    <row r="3431" spans="1:9" x14ac:dyDescent="0.25">
      <c r="A3431" s="13" t="str">
        <f t="shared" si="53"/>
        <v xml:space="preserve">907-634-PP Luminaire </v>
      </c>
      <c r="B3431" s="13" t="s">
        <v>3959</v>
      </c>
      <c r="C3431" s="13" t="s">
        <v>3965</v>
      </c>
      <c r="D3431" s="13" t="s">
        <v>207</v>
      </c>
      <c r="E3431" s="13" t="s">
        <v>187</v>
      </c>
      <c r="F3431" s="13" t="s">
        <v>188</v>
      </c>
      <c r="G3431" s="13" t="s">
        <v>189</v>
      </c>
      <c r="H3431" s="13" t="s">
        <v>190</v>
      </c>
      <c r="I3431" s="13">
        <v>3430</v>
      </c>
    </row>
    <row r="3432" spans="1:9" x14ac:dyDescent="0.25">
      <c r="A3432" s="13" t="str">
        <f t="shared" si="53"/>
        <v xml:space="preserve">907-634-PP Camera Pole </v>
      </c>
      <c r="B3432" s="13" t="s">
        <v>3959</v>
      </c>
      <c r="C3432" s="13" t="s">
        <v>3966</v>
      </c>
      <c r="D3432" s="13" t="s">
        <v>207</v>
      </c>
      <c r="E3432" s="13" t="s">
        <v>187</v>
      </c>
      <c r="F3432" s="13" t="s">
        <v>188</v>
      </c>
      <c r="G3432" s="13" t="s">
        <v>189</v>
      </c>
      <c r="H3432" s="13" t="s">
        <v>190</v>
      </c>
      <c r="I3432" s="13">
        <v>3431</v>
      </c>
    </row>
    <row r="3433" spans="1:9" x14ac:dyDescent="0.25">
      <c r="A3433" s="13" t="str">
        <f t="shared" si="53"/>
        <v xml:space="preserve">907-634-PP Traffic Signal Equipment Pole </v>
      </c>
      <c r="B3433" s="13" t="s">
        <v>3959</v>
      </c>
      <c r="C3433" s="13" t="s">
        <v>3964</v>
      </c>
      <c r="D3433" s="13" t="s">
        <v>186</v>
      </c>
      <c r="E3433" s="13" t="s">
        <v>187</v>
      </c>
      <c r="F3433" s="13" t="s">
        <v>188</v>
      </c>
      <c r="G3433" s="13" t="s">
        <v>189</v>
      </c>
      <c r="H3433" s="13" t="s">
        <v>190</v>
      </c>
      <c r="I3433" s="13">
        <v>3432</v>
      </c>
    </row>
    <row r="3434" spans="1:9" x14ac:dyDescent="0.25">
      <c r="A3434" s="13" t="str">
        <f t="shared" si="53"/>
        <v xml:space="preserve">907-634-PP Pedestrian Pushbutton Pole, Per Plans </v>
      </c>
      <c r="B3434" s="13" t="s">
        <v>3959</v>
      </c>
      <c r="C3434" s="13" t="s">
        <v>3967</v>
      </c>
      <c r="D3434" s="13" t="s">
        <v>207</v>
      </c>
      <c r="E3434" s="13" t="s">
        <v>187</v>
      </c>
      <c r="F3434" s="13" t="s">
        <v>188</v>
      </c>
      <c r="G3434" s="13" t="s">
        <v>189</v>
      </c>
      <c r="H3434" s="13" t="s">
        <v>190</v>
      </c>
      <c r="I3434" s="13">
        <v>3433</v>
      </c>
    </row>
    <row r="3435" spans="1:9" x14ac:dyDescent="0.25">
      <c r="A3435" s="13" t="str">
        <f t="shared" si="53"/>
        <v xml:space="preserve">635-A      Traffic Signal Head, Type 5T </v>
      </c>
      <c r="B3435" s="13" t="s">
        <v>3968</v>
      </c>
      <c r="C3435" s="13" t="s">
        <v>3969</v>
      </c>
      <c r="D3435" s="13" t="s">
        <v>207</v>
      </c>
      <c r="E3435" s="13" t="s">
        <v>187</v>
      </c>
      <c r="F3435" s="13" t="s">
        <v>188</v>
      </c>
      <c r="G3435" s="13" t="s">
        <v>189</v>
      </c>
      <c r="H3435" s="13" t="s">
        <v>190</v>
      </c>
      <c r="I3435" s="13">
        <v>3434</v>
      </c>
    </row>
    <row r="3436" spans="1:9" x14ac:dyDescent="0.25">
      <c r="A3436" s="13" t="str">
        <f t="shared" si="53"/>
        <v xml:space="preserve">635-A      Traffic Signal Head, Type 1 </v>
      </c>
      <c r="B3436" s="13" t="s">
        <v>3968</v>
      </c>
      <c r="C3436" s="13" t="s">
        <v>3970</v>
      </c>
      <c r="D3436" s="13" t="s">
        <v>207</v>
      </c>
      <c r="E3436" s="13" t="s">
        <v>187</v>
      </c>
      <c r="F3436" s="13" t="s">
        <v>188</v>
      </c>
      <c r="G3436" s="13" t="s">
        <v>189</v>
      </c>
      <c r="H3436" s="13" t="s">
        <v>190</v>
      </c>
      <c r="I3436" s="13">
        <v>3435</v>
      </c>
    </row>
    <row r="3437" spans="1:9" x14ac:dyDescent="0.25">
      <c r="A3437" s="13" t="str">
        <f t="shared" si="53"/>
        <v xml:space="preserve">635-A      Traffic Signal Head, Type 1A </v>
      </c>
      <c r="B3437" s="13" t="s">
        <v>3968</v>
      </c>
      <c r="C3437" s="13" t="s">
        <v>3971</v>
      </c>
      <c r="D3437" s="13" t="s">
        <v>207</v>
      </c>
      <c r="E3437" s="13" t="s">
        <v>187</v>
      </c>
      <c r="F3437" s="13" t="s">
        <v>188</v>
      </c>
      <c r="G3437" s="13" t="s">
        <v>189</v>
      </c>
      <c r="H3437" s="13" t="s">
        <v>190</v>
      </c>
      <c r="I3437" s="13">
        <v>3436</v>
      </c>
    </row>
    <row r="3438" spans="1:9" x14ac:dyDescent="0.25">
      <c r="A3438" s="13" t="str">
        <f t="shared" si="53"/>
        <v xml:space="preserve">635-A      Traffic Signal Head, Type 2 </v>
      </c>
      <c r="B3438" s="13" t="s">
        <v>3968</v>
      </c>
      <c r="C3438" s="13" t="s">
        <v>3972</v>
      </c>
      <c r="D3438" s="13" t="s">
        <v>207</v>
      </c>
      <c r="E3438" s="13" t="s">
        <v>187</v>
      </c>
      <c r="F3438" s="13" t="s">
        <v>188</v>
      </c>
      <c r="G3438" s="13" t="s">
        <v>189</v>
      </c>
      <c r="H3438" s="13" t="s">
        <v>190</v>
      </c>
      <c r="I3438" s="13">
        <v>3437</v>
      </c>
    </row>
    <row r="3439" spans="1:9" x14ac:dyDescent="0.25">
      <c r="A3439" s="13" t="str">
        <f t="shared" si="53"/>
        <v xml:space="preserve">635-A      Traffic Signal Head, Type 2A </v>
      </c>
      <c r="B3439" s="13" t="s">
        <v>3968</v>
      </c>
      <c r="C3439" s="13" t="s">
        <v>3973</v>
      </c>
      <c r="D3439" s="13" t="s">
        <v>207</v>
      </c>
      <c r="E3439" s="13" t="s">
        <v>187</v>
      </c>
      <c r="F3439" s="13" t="s">
        <v>188</v>
      </c>
      <c r="G3439" s="13" t="s">
        <v>189</v>
      </c>
      <c r="H3439" s="13" t="s">
        <v>190</v>
      </c>
      <c r="I3439" s="13">
        <v>3438</v>
      </c>
    </row>
    <row r="3440" spans="1:9" x14ac:dyDescent="0.25">
      <c r="A3440" s="13" t="str">
        <f t="shared" si="53"/>
        <v xml:space="preserve">635-A      Traffic Signal Head, Type 2R </v>
      </c>
      <c r="B3440" s="13" t="s">
        <v>3968</v>
      </c>
      <c r="C3440" s="13" t="s">
        <v>3974</v>
      </c>
      <c r="D3440" s="13" t="s">
        <v>207</v>
      </c>
      <c r="E3440" s="13" t="s">
        <v>187</v>
      </c>
      <c r="F3440" s="13" t="s">
        <v>188</v>
      </c>
      <c r="G3440" s="13" t="s">
        <v>189</v>
      </c>
      <c r="H3440" s="13" t="s">
        <v>190</v>
      </c>
      <c r="I3440" s="13">
        <v>3439</v>
      </c>
    </row>
    <row r="3441" spans="1:9" x14ac:dyDescent="0.25">
      <c r="A3441" s="13" t="str">
        <f t="shared" si="53"/>
        <v xml:space="preserve">635-A      Traffic Signal Head, Type 2RA </v>
      </c>
      <c r="B3441" s="13" t="s">
        <v>3968</v>
      </c>
      <c r="C3441" s="13" t="s">
        <v>3975</v>
      </c>
      <c r="D3441" s="13" t="s">
        <v>207</v>
      </c>
      <c r="E3441" s="13" t="s">
        <v>187</v>
      </c>
      <c r="F3441" s="13" t="s">
        <v>188</v>
      </c>
      <c r="G3441" s="13" t="s">
        <v>189</v>
      </c>
      <c r="H3441" s="13" t="s">
        <v>190</v>
      </c>
      <c r="I3441" s="13">
        <v>3440</v>
      </c>
    </row>
    <row r="3442" spans="1:9" x14ac:dyDescent="0.25">
      <c r="A3442" s="13" t="str">
        <f t="shared" si="53"/>
        <v xml:space="preserve">635-A      Traffic Signal Head, Type 2 FYA </v>
      </c>
      <c r="B3442" s="13" t="s">
        <v>3968</v>
      </c>
      <c r="C3442" s="13" t="s">
        <v>3976</v>
      </c>
      <c r="D3442" s="13" t="s">
        <v>207</v>
      </c>
      <c r="E3442" s="13" t="s">
        <v>187</v>
      </c>
      <c r="F3442" s="13" t="s">
        <v>188</v>
      </c>
      <c r="G3442" s="13" t="s">
        <v>189</v>
      </c>
      <c r="H3442" s="13" t="s">
        <v>190</v>
      </c>
      <c r="I3442" s="13">
        <v>3441</v>
      </c>
    </row>
    <row r="3443" spans="1:9" x14ac:dyDescent="0.25">
      <c r="A3443" s="13" t="str">
        <f t="shared" si="53"/>
        <v xml:space="preserve">635-A      Traffic Signal Head, Type 2A FYA </v>
      </c>
      <c r="B3443" s="13" t="s">
        <v>3968</v>
      </c>
      <c r="C3443" s="13" t="s">
        <v>3977</v>
      </c>
      <c r="D3443" s="13" t="s">
        <v>207</v>
      </c>
      <c r="E3443" s="13" t="s">
        <v>187</v>
      </c>
      <c r="F3443" s="13" t="s">
        <v>188</v>
      </c>
      <c r="G3443" s="13" t="s">
        <v>189</v>
      </c>
      <c r="H3443" s="13" t="s">
        <v>190</v>
      </c>
      <c r="I3443" s="13">
        <v>3442</v>
      </c>
    </row>
    <row r="3444" spans="1:9" x14ac:dyDescent="0.25">
      <c r="A3444" s="13" t="str">
        <f t="shared" si="53"/>
        <v xml:space="preserve">635-A      Traffic Signal Head, Type 2R FYA </v>
      </c>
      <c r="B3444" s="13" t="s">
        <v>3968</v>
      </c>
      <c r="C3444" s="13" t="s">
        <v>3978</v>
      </c>
      <c r="D3444" s="13" t="s">
        <v>207</v>
      </c>
      <c r="E3444" s="13" t="s">
        <v>187</v>
      </c>
      <c r="F3444" s="13" t="s">
        <v>188</v>
      </c>
      <c r="G3444" s="13" t="s">
        <v>189</v>
      </c>
      <c r="H3444" s="13" t="s">
        <v>190</v>
      </c>
      <c r="I3444" s="13">
        <v>3443</v>
      </c>
    </row>
    <row r="3445" spans="1:9" x14ac:dyDescent="0.25">
      <c r="A3445" s="13" t="str">
        <f t="shared" si="53"/>
        <v xml:space="preserve">635-A      Traffic Signal Head, Type 2RA FYA </v>
      </c>
      <c r="B3445" s="13" t="s">
        <v>3968</v>
      </c>
      <c r="C3445" s="13" t="s">
        <v>3979</v>
      </c>
      <c r="D3445" s="13" t="s">
        <v>207</v>
      </c>
      <c r="E3445" s="13" t="s">
        <v>187</v>
      </c>
      <c r="F3445" s="13" t="s">
        <v>188</v>
      </c>
      <c r="G3445" s="13" t="s">
        <v>189</v>
      </c>
      <c r="H3445" s="13" t="s">
        <v>190</v>
      </c>
      <c r="I3445" s="13">
        <v>3444</v>
      </c>
    </row>
    <row r="3446" spans="1:9" x14ac:dyDescent="0.25">
      <c r="A3446" s="13" t="str">
        <f t="shared" si="53"/>
        <v xml:space="preserve">635-A      Traffic Signal Head, Type 2U </v>
      </c>
      <c r="B3446" s="13" t="s">
        <v>3968</v>
      </c>
      <c r="C3446" s="13" t="s">
        <v>3980</v>
      </c>
      <c r="D3446" s="13" t="s">
        <v>207</v>
      </c>
      <c r="E3446" s="13" t="s">
        <v>187</v>
      </c>
      <c r="F3446" s="13" t="s">
        <v>188</v>
      </c>
      <c r="G3446" s="13" t="s">
        <v>189</v>
      </c>
      <c r="H3446" s="13" t="s">
        <v>190</v>
      </c>
      <c r="I3446" s="13">
        <v>3445</v>
      </c>
    </row>
    <row r="3447" spans="1:9" x14ac:dyDescent="0.25">
      <c r="A3447" s="13" t="str">
        <f t="shared" si="53"/>
        <v xml:space="preserve">635-A      Traffic Signal Head, Type 3 </v>
      </c>
      <c r="B3447" s="13" t="s">
        <v>3968</v>
      </c>
      <c r="C3447" s="13" t="s">
        <v>3981</v>
      </c>
      <c r="D3447" s="13" t="s">
        <v>207</v>
      </c>
      <c r="E3447" s="13" t="s">
        <v>187</v>
      </c>
      <c r="F3447" s="13" t="s">
        <v>188</v>
      </c>
      <c r="G3447" s="13" t="s">
        <v>189</v>
      </c>
      <c r="H3447" s="13" t="s">
        <v>190</v>
      </c>
      <c r="I3447" s="13">
        <v>3446</v>
      </c>
    </row>
    <row r="3448" spans="1:9" x14ac:dyDescent="0.25">
      <c r="A3448" s="13" t="str">
        <f t="shared" si="53"/>
        <v xml:space="preserve">635-A      Traffic Signal Head, Type 3A </v>
      </c>
      <c r="B3448" s="13" t="s">
        <v>3968</v>
      </c>
      <c r="C3448" s="13" t="s">
        <v>3982</v>
      </c>
      <c r="D3448" s="13" t="s">
        <v>207</v>
      </c>
      <c r="E3448" s="13" t="s">
        <v>187</v>
      </c>
      <c r="F3448" s="13" t="s">
        <v>188</v>
      </c>
      <c r="G3448" s="13" t="s">
        <v>189</v>
      </c>
      <c r="H3448" s="13" t="s">
        <v>190</v>
      </c>
      <c r="I3448" s="13">
        <v>3447</v>
      </c>
    </row>
    <row r="3449" spans="1:9" x14ac:dyDescent="0.25">
      <c r="A3449" s="13" t="str">
        <f t="shared" si="53"/>
        <v xml:space="preserve">635-A      Traffic Signal Head, Type 3R </v>
      </c>
      <c r="B3449" s="13" t="s">
        <v>3968</v>
      </c>
      <c r="C3449" s="13" t="s">
        <v>3983</v>
      </c>
      <c r="D3449" s="13" t="s">
        <v>207</v>
      </c>
      <c r="E3449" s="13" t="s">
        <v>187</v>
      </c>
      <c r="F3449" s="13" t="s">
        <v>188</v>
      </c>
      <c r="G3449" s="13" t="s">
        <v>189</v>
      </c>
      <c r="H3449" s="13" t="s">
        <v>190</v>
      </c>
      <c r="I3449" s="13">
        <v>3448</v>
      </c>
    </row>
    <row r="3450" spans="1:9" x14ac:dyDescent="0.25">
      <c r="A3450" s="13" t="str">
        <f t="shared" si="53"/>
        <v xml:space="preserve">635-A      Traffic Signal Head, Type 4 </v>
      </c>
      <c r="B3450" s="13" t="s">
        <v>3968</v>
      </c>
      <c r="C3450" s="13" t="s">
        <v>3984</v>
      </c>
      <c r="D3450" s="13" t="s">
        <v>207</v>
      </c>
      <c r="E3450" s="13" t="s">
        <v>187</v>
      </c>
      <c r="F3450" s="13" t="s">
        <v>188</v>
      </c>
      <c r="G3450" s="13" t="s">
        <v>189</v>
      </c>
      <c r="H3450" s="13" t="s">
        <v>190</v>
      </c>
      <c r="I3450" s="13">
        <v>3449</v>
      </c>
    </row>
    <row r="3451" spans="1:9" x14ac:dyDescent="0.25">
      <c r="A3451" s="13" t="str">
        <f t="shared" si="53"/>
        <v xml:space="preserve">635-A      Traffic Signal Head, Type 4R </v>
      </c>
      <c r="B3451" s="13" t="s">
        <v>3968</v>
      </c>
      <c r="C3451" s="13" t="s">
        <v>3985</v>
      </c>
      <c r="D3451" s="13" t="s">
        <v>207</v>
      </c>
      <c r="E3451" s="13" t="s">
        <v>187</v>
      </c>
      <c r="F3451" s="13" t="s">
        <v>188</v>
      </c>
      <c r="G3451" s="13" t="s">
        <v>189</v>
      </c>
      <c r="H3451" s="13" t="s">
        <v>190</v>
      </c>
      <c r="I3451" s="13">
        <v>3450</v>
      </c>
    </row>
    <row r="3452" spans="1:9" x14ac:dyDescent="0.25">
      <c r="A3452" s="13" t="str">
        <f t="shared" si="53"/>
        <v xml:space="preserve">635-A      Traffic Signal Head, Type 4A </v>
      </c>
      <c r="B3452" s="13" t="s">
        <v>3968</v>
      </c>
      <c r="C3452" s="13" t="s">
        <v>3986</v>
      </c>
      <c r="D3452" s="13" t="s">
        <v>207</v>
      </c>
      <c r="E3452" s="13" t="s">
        <v>187</v>
      </c>
      <c r="F3452" s="13" t="s">
        <v>188</v>
      </c>
      <c r="G3452" s="13" t="s">
        <v>189</v>
      </c>
      <c r="H3452" s="13" t="s">
        <v>190</v>
      </c>
      <c r="I3452" s="13">
        <v>3451</v>
      </c>
    </row>
    <row r="3453" spans="1:9" x14ac:dyDescent="0.25">
      <c r="A3453" s="13" t="str">
        <f t="shared" si="53"/>
        <v xml:space="preserve">635-A      Traffic Signal Head, Type 6 </v>
      </c>
      <c r="B3453" s="13" t="s">
        <v>3968</v>
      </c>
      <c r="C3453" s="13" t="s">
        <v>3987</v>
      </c>
      <c r="D3453" s="13" t="s">
        <v>207</v>
      </c>
      <c r="E3453" s="13" t="s">
        <v>187</v>
      </c>
      <c r="F3453" s="13" t="s">
        <v>188</v>
      </c>
      <c r="G3453" s="13" t="s">
        <v>189</v>
      </c>
      <c r="H3453" s="13" t="s">
        <v>190</v>
      </c>
      <c r="I3453" s="13">
        <v>3452</v>
      </c>
    </row>
    <row r="3454" spans="1:9" x14ac:dyDescent="0.25">
      <c r="A3454" s="13" t="str">
        <f t="shared" si="53"/>
        <v xml:space="preserve">635-A      Traffic Signal Head, Type 6A </v>
      </c>
      <c r="B3454" s="13" t="s">
        <v>3968</v>
      </c>
      <c r="C3454" s="13" t="s">
        <v>3988</v>
      </c>
      <c r="D3454" s="13" t="s">
        <v>207</v>
      </c>
      <c r="E3454" s="13" t="s">
        <v>187</v>
      </c>
      <c r="F3454" s="13" t="s">
        <v>188</v>
      </c>
      <c r="G3454" s="13" t="s">
        <v>189</v>
      </c>
      <c r="H3454" s="13" t="s">
        <v>190</v>
      </c>
      <c r="I3454" s="13">
        <v>3453</v>
      </c>
    </row>
    <row r="3455" spans="1:9" x14ac:dyDescent="0.25">
      <c r="A3455" s="13" t="str">
        <f t="shared" si="53"/>
        <v xml:space="preserve">635-A      Traffic Signal Head, Type 7 </v>
      </c>
      <c r="B3455" s="13" t="s">
        <v>3968</v>
      </c>
      <c r="C3455" s="13" t="s">
        <v>3989</v>
      </c>
      <c r="D3455" s="13" t="s">
        <v>207</v>
      </c>
      <c r="E3455" s="13" t="s">
        <v>187</v>
      </c>
      <c r="F3455" s="13" t="s">
        <v>188</v>
      </c>
      <c r="G3455" s="13" t="s">
        <v>189</v>
      </c>
      <c r="H3455" s="13" t="s">
        <v>190</v>
      </c>
      <c r="I3455" s="13">
        <v>3454</v>
      </c>
    </row>
    <row r="3456" spans="1:9" x14ac:dyDescent="0.25">
      <c r="A3456" s="13" t="str">
        <f t="shared" si="53"/>
        <v xml:space="preserve">635-A      Traffic Signal Head, Type 7R </v>
      </c>
      <c r="B3456" s="13" t="s">
        <v>3968</v>
      </c>
      <c r="C3456" s="13" t="s">
        <v>3990</v>
      </c>
      <c r="D3456" s="13" t="s">
        <v>207</v>
      </c>
      <c r="E3456" s="13" t="s">
        <v>187</v>
      </c>
      <c r="F3456" s="13" t="s">
        <v>188</v>
      </c>
      <c r="G3456" s="13" t="s">
        <v>189</v>
      </c>
      <c r="H3456" s="13" t="s">
        <v>190</v>
      </c>
      <c r="I3456" s="13">
        <v>3455</v>
      </c>
    </row>
    <row r="3457" spans="1:9" x14ac:dyDescent="0.25">
      <c r="A3457" s="13" t="str">
        <f t="shared" si="53"/>
        <v xml:space="preserve">635-A      Traffic Signal Head, Type 7A </v>
      </c>
      <c r="B3457" s="13" t="s">
        <v>3968</v>
      </c>
      <c r="C3457" s="13" t="s">
        <v>3991</v>
      </c>
      <c r="D3457" s="13" t="s">
        <v>207</v>
      </c>
      <c r="E3457" s="13" t="s">
        <v>187</v>
      </c>
      <c r="F3457" s="13" t="s">
        <v>188</v>
      </c>
      <c r="G3457" s="13" t="s">
        <v>189</v>
      </c>
      <c r="H3457" s="13" t="s">
        <v>190</v>
      </c>
      <c r="I3457" s="13">
        <v>3456</v>
      </c>
    </row>
    <row r="3458" spans="1:9" x14ac:dyDescent="0.25">
      <c r="A3458" s="13" t="str">
        <f t="shared" si="53"/>
        <v xml:space="preserve">635-A      Traffic Signal Head, Type 7RA </v>
      </c>
      <c r="B3458" s="13" t="s">
        <v>3968</v>
      </c>
      <c r="C3458" s="13" t="s">
        <v>3992</v>
      </c>
      <c r="D3458" s="13" t="s">
        <v>207</v>
      </c>
      <c r="E3458" s="13" t="s">
        <v>187</v>
      </c>
      <c r="F3458" s="13" t="s">
        <v>188</v>
      </c>
      <c r="G3458" s="13" t="s">
        <v>189</v>
      </c>
      <c r="H3458" s="13" t="s">
        <v>190</v>
      </c>
      <c r="I3458" s="13">
        <v>3457</v>
      </c>
    </row>
    <row r="3459" spans="1:9" x14ac:dyDescent="0.25">
      <c r="A3459" s="13" t="str">
        <f t="shared" si="53"/>
        <v xml:space="preserve">635-A      Traffic Signal Head, Type 8R </v>
      </c>
      <c r="B3459" s="13" t="s">
        <v>3968</v>
      </c>
      <c r="C3459" s="13" t="s">
        <v>3993</v>
      </c>
      <c r="D3459" s="13" t="s">
        <v>207</v>
      </c>
      <c r="E3459" s="13" t="s">
        <v>187</v>
      </c>
      <c r="F3459" s="13" t="s">
        <v>188</v>
      </c>
      <c r="G3459" s="13" t="s">
        <v>189</v>
      </c>
      <c r="H3459" s="13" t="s">
        <v>190</v>
      </c>
      <c r="I3459" s="13">
        <v>3458</v>
      </c>
    </row>
    <row r="3460" spans="1:9" x14ac:dyDescent="0.25">
      <c r="A3460" s="13" t="str">
        <f t="shared" ref="A3460:A3523" si="54">_xlfn.CONCAT(B3460," ", C3460)</f>
        <v xml:space="preserve">635-A      Traffic Signal Head, Type 8Y </v>
      </c>
      <c r="B3460" s="13" t="s">
        <v>3968</v>
      </c>
      <c r="C3460" s="13" t="s">
        <v>3994</v>
      </c>
      <c r="D3460" s="13" t="s">
        <v>207</v>
      </c>
      <c r="E3460" s="13" t="s">
        <v>187</v>
      </c>
      <c r="F3460" s="13" t="s">
        <v>188</v>
      </c>
      <c r="G3460" s="13" t="s">
        <v>189</v>
      </c>
      <c r="H3460" s="13" t="s">
        <v>190</v>
      </c>
      <c r="I3460" s="13">
        <v>3459</v>
      </c>
    </row>
    <row r="3461" spans="1:9" x14ac:dyDescent="0.25">
      <c r="A3461" s="13" t="str">
        <f t="shared" si="54"/>
        <v xml:space="preserve">635-A      Traffic Signal Head, Type H </v>
      </c>
      <c r="B3461" s="13" t="s">
        <v>3968</v>
      </c>
      <c r="C3461" s="13" t="s">
        <v>3995</v>
      </c>
      <c r="D3461" s="13" t="s">
        <v>207</v>
      </c>
      <c r="E3461" s="13" t="s">
        <v>187</v>
      </c>
      <c r="F3461" s="13" t="s">
        <v>188</v>
      </c>
      <c r="G3461" s="13" t="s">
        <v>189</v>
      </c>
      <c r="H3461" s="13" t="s">
        <v>190</v>
      </c>
      <c r="I3461" s="13">
        <v>3460</v>
      </c>
    </row>
    <row r="3462" spans="1:9" x14ac:dyDescent="0.25">
      <c r="A3462" s="13" t="str">
        <f t="shared" si="54"/>
        <v xml:space="preserve">635-A      Traffic Signal Heads, Type 2B FYA </v>
      </c>
      <c r="B3462" s="13" t="s">
        <v>3968</v>
      </c>
      <c r="C3462" s="13" t="s">
        <v>3996</v>
      </c>
      <c r="D3462" s="13" t="s">
        <v>207</v>
      </c>
      <c r="E3462" s="13" t="s">
        <v>187</v>
      </c>
      <c r="F3462" s="13" t="s">
        <v>188</v>
      </c>
      <c r="G3462" s="13" t="s">
        <v>189</v>
      </c>
      <c r="H3462" s="13" t="s">
        <v>190</v>
      </c>
      <c r="I3462" s="13">
        <v>3461</v>
      </c>
    </row>
    <row r="3463" spans="1:9" x14ac:dyDescent="0.25">
      <c r="A3463" s="13" t="str">
        <f t="shared" si="54"/>
        <v xml:space="preserve">635-A      Traffic Signal Heads, Type 2BA FYA </v>
      </c>
      <c r="B3463" s="13" t="s">
        <v>3968</v>
      </c>
      <c r="C3463" s="13" t="s">
        <v>3997</v>
      </c>
      <c r="D3463" s="13" t="s">
        <v>207</v>
      </c>
      <c r="E3463" s="13" t="s">
        <v>187</v>
      </c>
      <c r="F3463" s="13" t="s">
        <v>188</v>
      </c>
      <c r="G3463" s="13" t="s">
        <v>189</v>
      </c>
      <c r="H3463" s="13" t="s">
        <v>190</v>
      </c>
      <c r="I3463" s="13">
        <v>3462</v>
      </c>
    </row>
    <row r="3464" spans="1:9" x14ac:dyDescent="0.25">
      <c r="A3464" s="13" t="str">
        <f t="shared" si="54"/>
        <v xml:space="preserve">635-A      Traffic Signal Head, Type 2P FYA </v>
      </c>
      <c r="B3464" s="13" t="s">
        <v>3968</v>
      </c>
      <c r="C3464" s="13" t="s">
        <v>3998</v>
      </c>
      <c r="D3464" s="13" t="s">
        <v>207</v>
      </c>
      <c r="E3464" s="13" t="s">
        <v>187</v>
      </c>
      <c r="F3464" s="13" t="s">
        <v>188</v>
      </c>
      <c r="G3464" s="13" t="s">
        <v>189</v>
      </c>
      <c r="H3464" s="13" t="s">
        <v>190</v>
      </c>
      <c r="I3464" s="13">
        <v>3463</v>
      </c>
    </row>
    <row r="3465" spans="1:9" x14ac:dyDescent="0.25">
      <c r="A3465" s="13" t="str">
        <f t="shared" si="54"/>
        <v xml:space="preserve">635-A      Traffic Signal Head, Type 2PA FYA </v>
      </c>
      <c r="B3465" s="13" t="s">
        <v>3968</v>
      </c>
      <c r="C3465" s="13" t="s">
        <v>3999</v>
      </c>
      <c r="D3465" s="13" t="s">
        <v>207</v>
      </c>
      <c r="E3465" s="13" t="s">
        <v>187</v>
      </c>
      <c r="F3465" s="13" t="s">
        <v>188</v>
      </c>
      <c r="G3465" s="13" t="s">
        <v>189</v>
      </c>
      <c r="H3465" s="13" t="s">
        <v>190</v>
      </c>
      <c r="I3465" s="13">
        <v>3464</v>
      </c>
    </row>
    <row r="3466" spans="1:9" x14ac:dyDescent="0.25">
      <c r="A3466" s="13" t="str">
        <f t="shared" si="54"/>
        <v xml:space="preserve">635-A      Traffic Signal Head, Type 9 </v>
      </c>
      <c r="B3466" s="13" t="s">
        <v>3968</v>
      </c>
      <c r="C3466" s="13" t="s">
        <v>4000</v>
      </c>
      <c r="D3466" s="13" t="s">
        <v>207</v>
      </c>
      <c r="E3466" s="13" t="s">
        <v>187</v>
      </c>
      <c r="F3466" s="13" t="s">
        <v>188</v>
      </c>
      <c r="G3466" s="13" t="s">
        <v>189</v>
      </c>
      <c r="H3466" s="13" t="s">
        <v>190</v>
      </c>
      <c r="I3466" s="13">
        <v>3465</v>
      </c>
    </row>
    <row r="3467" spans="1:9" x14ac:dyDescent="0.25">
      <c r="A3467" s="13" t="str">
        <f t="shared" si="54"/>
        <v xml:space="preserve">635-A      Traffic Signal Head, Type 9A </v>
      </c>
      <c r="B3467" s="13" t="s">
        <v>3968</v>
      </c>
      <c r="C3467" s="13" t="s">
        <v>4001</v>
      </c>
      <c r="D3467" s="13" t="s">
        <v>207</v>
      </c>
      <c r="E3467" s="13" t="s">
        <v>187</v>
      </c>
      <c r="F3467" s="13" t="s">
        <v>188</v>
      </c>
      <c r="G3467" s="13" t="s">
        <v>189</v>
      </c>
      <c r="H3467" s="13" t="s">
        <v>190</v>
      </c>
      <c r="I3467" s="13">
        <v>3466</v>
      </c>
    </row>
    <row r="3468" spans="1:9" x14ac:dyDescent="0.25">
      <c r="A3468" s="13" t="str">
        <f t="shared" si="54"/>
        <v xml:space="preserve">907-635-PP Traffic Signal Head </v>
      </c>
      <c r="B3468" s="13" t="s">
        <v>4002</v>
      </c>
      <c r="C3468" s="13" t="s">
        <v>4003</v>
      </c>
      <c r="D3468" s="13" t="s">
        <v>207</v>
      </c>
      <c r="E3468" s="13" t="s">
        <v>187</v>
      </c>
      <c r="F3468" s="13" t="s">
        <v>188</v>
      </c>
      <c r="G3468" s="13" t="s">
        <v>189</v>
      </c>
      <c r="H3468" s="13" t="s">
        <v>190</v>
      </c>
      <c r="I3468" s="13">
        <v>3467</v>
      </c>
    </row>
    <row r="3469" spans="1:9" x14ac:dyDescent="0.25">
      <c r="A3469" s="13" t="str">
        <f t="shared" si="54"/>
        <v xml:space="preserve">907-635-PP Drop Gate Barricade </v>
      </c>
      <c r="B3469" s="13" t="s">
        <v>4002</v>
      </c>
      <c r="C3469" s="13" t="s">
        <v>4004</v>
      </c>
      <c r="D3469" s="13" t="s">
        <v>207</v>
      </c>
      <c r="E3469" s="13" t="s">
        <v>187</v>
      </c>
      <c r="F3469" s="13" t="s">
        <v>188</v>
      </c>
      <c r="G3469" s="13" t="s">
        <v>189</v>
      </c>
      <c r="H3469" s="13" t="s">
        <v>190</v>
      </c>
      <c r="I3469" s="13">
        <v>3468</v>
      </c>
    </row>
    <row r="3470" spans="1:9" x14ac:dyDescent="0.25">
      <c r="A3470" s="13" t="str">
        <f t="shared" si="54"/>
        <v xml:space="preserve">907-636-A  Electric Cable, Direct Burial, IMSA 20-1, AWG 1/0, 2 Conductor </v>
      </c>
      <c r="B3470" s="13" t="s">
        <v>4005</v>
      </c>
      <c r="C3470" s="13" t="s">
        <v>4006</v>
      </c>
      <c r="D3470" s="13" t="s">
        <v>230</v>
      </c>
      <c r="E3470" s="13" t="s">
        <v>187</v>
      </c>
      <c r="F3470" s="13" t="s">
        <v>188</v>
      </c>
      <c r="G3470" s="13" t="s">
        <v>189</v>
      </c>
      <c r="H3470" s="13" t="s">
        <v>190</v>
      </c>
      <c r="I3470" s="13">
        <v>3469</v>
      </c>
    </row>
    <row r="3471" spans="1:9" x14ac:dyDescent="0.25">
      <c r="A3471" s="13" t="str">
        <f t="shared" si="54"/>
        <v xml:space="preserve">907-636-A  Electric Cable, Direct Burial, IMSA 20-1, AWG 12, 2 Conductor </v>
      </c>
      <c r="B3471" s="13" t="s">
        <v>4005</v>
      </c>
      <c r="C3471" s="13" t="s">
        <v>4007</v>
      </c>
      <c r="D3471" s="13" t="s">
        <v>230</v>
      </c>
      <c r="E3471" s="13" t="s">
        <v>187</v>
      </c>
      <c r="F3471" s="13" t="s">
        <v>188</v>
      </c>
      <c r="G3471" s="13" t="s">
        <v>189</v>
      </c>
      <c r="H3471" s="13" t="s">
        <v>190</v>
      </c>
      <c r="I3471" s="13">
        <v>3470</v>
      </c>
    </row>
    <row r="3472" spans="1:9" x14ac:dyDescent="0.25">
      <c r="A3472" s="13" t="str">
        <f t="shared" si="54"/>
        <v xml:space="preserve">907-636-A  Electric Cable, Direct Burial, IMSA 20-1, AWG 12, 4 Conductor </v>
      </c>
      <c r="B3472" s="13" t="s">
        <v>4005</v>
      </c>
      <c r="C3472" s="13" t="s">
        <v>4008</v>
      </c>
      <c r="D3472" s="13" t="s">
        <v>230</v>
      </c>
      <c r="E3472" s="13" t="s">
        <v>187</v>
      </c>
      <c r="F3472" s="13" t="s">
        <v>188</v>
      </c>
      <c r="G3472" s="13" t="s">
        <v>189</v>
      </c>
      <c r="H3472" s="13" t="s">
        <v>190</v>
      </c>
      <c r="I3472" s="13">
        <v>3471</v>
      </c>
    </row>
    <row r="3473" spans="1:9" x14ac:dyDescent="0.25">
      <c r="A3473" s="13" t="str">
        <f t="shared" si="54"/>
        <v xml:space="preserve">907-636-A  Electric Cable, Direct Burial, IMSA 20-1, AWG 2, 2 Conductor </v>
      </c>
      <c r="B3473" s="13" t="s">
        <v>4005</v>
      </c>
      <c r="C3473" s="13" t="s">
        <v>4009</v>
      </c>
      <c r="D3473" s="13" t="s">
        <v>230</v>
      </c>
      <c r="E3473" s="13" t="s">
        <v>187</v>
      </c>
      <c r="F3473" s="13" t="s">
        <v>188</v>
      </c>
      <c r="G3473" s="13" t="s">
        <v>189</v>
      </c>
      <c r="H3473" s="13" t="s">
        <v>190</v>
      </c>
      <c r="I3473" s="13">
        <v>3472</v>
      </c>
    </row>
    <row r="3474" spans="1:9" x14ac:dyDescent="0.25">
      <c r="A3474" s="13" t="str">
        <f t="shared" si="54"/>
        <v xml:space="preserve">907-636-A  Electric Cable, Direct Burial, IMSA 20-1, AWG 2, 4 Conductor </v>
      </c>
      <c r="B3474" s="13" t="s">
        <v>4005</v>
      </c>
      <c r="C3474" s="13" t="s">
        <v>4010</v>
      </c>
      <c r="D3474" s="13" t="s">
        <v>230</v>
      </c>
      <c r="E3474" s="13" t="s">
        <v>187</v>
      </c>
      <c r="F3474" s="13" t="s">
        <v>188</v>
      </c>
      <c r="G3474" s="13" t="s">
        <v>189</v>
      </c>
      <c r="H3474" s="13" t="s">
        <v>190</v>
      </c>
      <c r="I3474" s="13">
        <v>3473</v>
      </c>
    </row>
    <row r="3475" spans="1:9" x14ac:dyDescent="0.25">
      <c r="A3475" s="13" t="str">
        <f t="shared" si="54"/>
        <v xml:space="preserve">907-636-A  Electric Cable, Direct Burial, IMSA 20-1, AWG 6, 2 Conductor </v>
      </c>
      <c r="B3475" s="13" t="s">
        <v>4005</v>
      </c>
      <c r="C3475" s="13" t="s">
        <v>4011</v>
      </c>
      <c r="D3475" s="13" t="s">
        <v>230</v>
      </c>
      <c r="E3475" s="13" t="s">
        <v>187</v>
      </c>
      <c r="F3475" s="13" t="s">
        <v>188</v>
      </c>
      <c r="G3475" s="13" t="s">
        <v>189</v>
      </c>
      <c r="H3475" s="13" t="s">
        <v>190</v>
      </c>
      <c r="I3475" s="13">
        <v>3474</v>
      </c>
    </row>
    <row r="3476" spans="1:9" x14ac:dyDescent="0.25">
      <c r="A3476" s="13" t="str">
        <f t="shared" si="54"/>
        <v xml:space="preserve">907-636-A  Electric Cable, Direct Burial, IMSA 20-1, AWG 8, 2 Conductor </v>
      </c>
      <c r="B3476" s="13" t="s">
        <v>4005</v>
      </c>
      <c r="C3476" s="13" t="s">
        <v>4012</v>
      </c>
      <c r="D3476" s="13" t="s">
        <v>230</v>
      </c>
      <c r="E3476" s="13" t="s">
        <v>187</v>
      </c>
      <c r="F3476" s="13" t="s">
        <v>188</v>
      </c>
      <c r="G3476" s="13" t="s">
        <v>189</v>
      </c>
      <c r="H3476" s="13" t="s">
        <v>190</v>
      </c>
      <c r="I3476" s="13">
        <v>3475</v>
      </c>
    </row>
    <row r="3477" spans="1:9" x14ac:dyDescent="0.25">
      <c r="A3477" s="13" t="str">
        <f t="shared" si="54"/>
        <v xml:space="preserve">907-636-A  Electric Cable, Direct Burial, IMSA 20-1, AWG 8, 4 Conductor </v>
      </c>
      <c r="B3477" s="13" t="s">
        <v>4005</v>
      </c>
      <c r="C3477" s="13" t="s">
        <v>4013</v>
      </c>
      <c r="D3477" s="13" t="s">
        <v>230</v>
      </c>
      <c r="E3477" s="13" t="s">
        <v>187</v>
      </c>
      <c r="F3477" s="13" t="s">
        <v>188</v>
      </c>
      <c r="G3477" s="13" t="s">
        <v>189</v>
      </c>
      <c r="H3477" s="13" t="s">
        <v>190</v>
      </c>
      <c r="I3477" s="13">
        <v>3476</v>
      </c>
    </row>
    <row r="3478" spans="1:9" x14ac:dyDescent="0.25">
      <c r="A3478" s="13" t="str">
        <f t="shared" si="54"/>
        <v xml:space="preserve">907-636-A  Electric Cable, Direct Burial, IMSA 20-1, AWG 1/0, 4 Conductor </v>
      </c>
      <c r="B3478" s="13" t="s">
        <v>4005</v>
      </c>
      <c r="C3478" s="13" t="s">
        <v>4014</v>
      </c>
      <c r="D3478" s="13" t="s">
        <v>230</v>
      </c>
      <c r="E3478" s="13" t="s">
        <v>187</v>
      </c>
      <c r="F3478" s="13" t="s">
        <v>188</v>
      </c>
      <c r="G3478" s="13" t="s">
        <v>189</v>
      </c>
      <c r="H3478" s="13" t="s">
        <v>190</v>
      </c>
      <c r="I3478" s="13">
        <v>3477</v>
      </c>
    </row>
    <row r="3479" spans="1:9" x14ac:dyDescent="0.25">
      <c r="A3479" s="13" t="str">
        <f t="shared" si="54"/>
        <v xml:space="preserve">907-636-B  Electric Cable, Underground in Conduit, IMSA 20-1, AWG 1/0, 2 Conductor </v>
      </c>
      <c r="B3479" s="13" t="s">
        <v>4015</v>
      </c>
      <c r="C3479" s="13" t="s">
        <v>4016</v>
      </c>
      <c r="D3479" s="13" t="s">
        <v>230</v>
      </c>
      <c r="E3479" s="13" t="s">
        <v>187</v>
      </c>
      <c r="F3479" s="13" t="s">
        <v>188</v>
      </c>
      <c r="G3479" s="13" t="s">
        <v>189</v>
      </c>
      <c r="H3479" s="13" t="s">
        <v>190</v>
      </c>
      <c r="I3479" s="13">
        <v>3478</v>
      </c>
    </row>
    <row r="3480" spans="1:9" x14ac:dyDescent="0.25">
      <c r="A3480" s="13" t="str">
        <f t="shared" si="54"/>
        <v xml:space="preserve">907-636-B  Electric Cable, Underground in Conduit, IMSA 20-1, AWG 1/0, 4 Conductor </v>
      </c>
      <c r="B3480" s="13" t="s">
        <v>4015</v>
      </c>
      <c r="C3480" s="13" t="s">
        <v>4017</v>
      </c>
      <c r="D3480" s="13" t="s">
        <v>230</v>
      </c>
      <c r="E3480" s="13" t="s">
        <v>187</v>
      </c>
      <c r="F3480" s="13" t="s">
        <v>188</v>
      </c>
      <c r="G3480" s="13" t="s">
        <v>189</v>
      </c>
      <c r="H3480" s="13" t="s">
        <v>190</v>
      </c>
      <c r="I3480" s="13">
        <v>3479</v>
      </c>
    </row>
    <row r="3481" spans="1:9" x14ac:dyDescent="0.25">
      <c r="A3481" s="13" t="str">
        <f t="shared" si="54"/>
        <v xml:space="preserve">907-636-B  Electric Cable, Underground in Conduit, IMSA 20-1, AWG 10, 2 Conductor </v>
      </c>
      <c r="B3481" s="13" t="s">
        <v>4015</v>
      </c>
      <c r="C3481" s="13" t="s">
        <v>4018</v>
      </c>
      <c r="D3481" s="13" t="s">
        <v>230</v>
      </c>
      <c r="E3481" s="13" t="s">
        <v>187</v>
      </c>
      <c r="F3481" s="13" t="s">
        <v>188</v>
      </c>
      <c r="G3481" s="13" t="s">
        <v>189</v>
      </c>
      <c r="H3481" s="13" t="s">
        <v>190</v>
      </c>
      <c r="I3481" s="13">
        <v>3480</v>
      </c>
    </row>
    <row r="3482" spans="1:9" x14ac:dyDescent="0.25">
      <c r="A3482" s="13" t="str">
        <f t="shared" si="54"/>
        <v xml:space="preserve">907-636-B  Electric Cable, Underground in Conduit, IMSA 20-1, AWG 12, 12 Conductor </v>
      </c>
      <c r="B3482" s="13" t="s">
        <v>4015</v>
      </c>
      <c r="C3482" s="13" t="s">
        <v>4019</v>
      </c>
      <c r="D3482" s="13" t="s">
        <v>230</v>
      </c>
      <c r="E3482" s="13" t="s">
        <v>187</v>
      </c>
      <c r="F3482" s="13" t="s">
        <v>188</v>
      </c>
      <c r="G3482" s="13" t="s">
        <v>189</v>
      </c>
      <c r="H3482" s="13" t="s">
        <v>190</v>
      </c>
      <c r="I3482" s="13">
        <v>3481</v>
      </c>
    </row>
    <row r="3483" spans="1:9" x14ac:dyDescent="0.25">
      <c r="A3483" s="13" t="str">
        <f t="shared" si="54"/>
        <v xml:space="preserve">907-636-B  Electric Cable, Underground in Conduit, IMSA 20-1, AWG 12, 2 Conductor </v>
      </c>
      <c r="B3483" s="13" t="s">
        <v>4015</v>
      </c>
      <c r="C3483" s="13" t="s">
        <v>4020</v>
      </c>
      <c r="D3483" s="13" t="s">
        <v>230</v>
      </c>
      <c r="E3483" s="13" t="s">
        <v>187</v>
      </c>
      <c r="F3483" s="13" t="s">
        <v>188</v>
      </c>
      <c r="G3483" s="13" t="s">
        <v>189</v>
      </c>
      <c r="H3483" s="13" t="s">
        <v>190</v>
      </c>
      <c r="I3483" s="13">
        <v>3482</v>
      </c>
    </row>
    <row r="3484" spans="1:9" x14ac:dyDescent="0.25">
      <c r="A3484" s="13" t="str">
        <f t="shared" si="54"/>
        <v xml:space="preserve">907-636-B  Electric Cable, Underground in Conduit, IMSA 20-1, AWG 12, 4 Conductor </v>
      </c>
      <c r="B3484" s="13" t="s">
        <v>4015</v>
      </c>
      <c r="C3484" s="13" t="s">
        <v>4021</v>
      </c>
      <c r="D3484" s="13" t="s">
        <v>230</v>
      </c>
      <c r="E3484" s="13" t="s">
        <v>187</v>
      </c>
      <c r="F3484" s="13" t="s">
        <v>188</v>
      </c>
      <c r="G3484" s="13" t="s">
        <v>189</v>
      </c>
      <c r="H3484" s="13" t="s">
        <v>190</v>
      </c>
      <c r="I3484" s="13">
        <v>3483</v>
      </c>
    </row>
    <row r="3485" spans="1:9" x14ac:dyDescent="0.25">
      <c r="A3485" s="13" t="str">
        <f t="shared" si="54"/>
        <v xml:space="preserve">907-636-B  Electric Cable, Underground in Conduit, IMSA 20-1, AWG 12, 5 Conductor </v>
      </c>
      <c r="B3485" s="13" t="s">
        <v>4015</v>
      </c>
      <c r="C3485" s="13" t="s">
        <v>4022</v>
      </c>
      <c r="D3485" s="13" t="s">
        <v>230</v>
      </c>
      <c r="E3485" s="13" t="s">
        <v>187</v>
      </c>
      <c r="F3485" s="13" t="s">
        <v>188</v>
      </c>
      <c r="G3485" s="13" t="s">
        <v>189</v>
      </c>
      <c r="H3485" s="13" t="s">
        <v>190</v>
      </c>
      <c r="I3485" s="13">
        <v>3484</v>
      </c>
    </row>
    <row r="3486" spans="1:9" x14ac:dyDescent="0.25">
      <c r="A3486" s="13" t="str">
        <f t="shared" si="54"/>
        <v xml:space="preserve">907-636-B  Electric Cable, Underground in Conduit, IMSA 20-1, AWG 12, 7 Conductor </v>
      </c>
      <c r="B3486" s="13" t="s">
        <v>4015</v>
      </c>
      <c r="C3486" s="13" t="s">
        <v>4023</v>
      </c>
      <c r="D3486" s="13" t="s">
        <v>230</v>
      </c>
      <c r="E3486" s="13" t="s">
        <v>187</v>
      </c>
      <c r="F3486" s="13" t="s">
        <v>188</v>
      </c>
      <c r="G3486" s="13" t="s">
        <v>189</v>
      </c>
      <c r="H3486" s="13" t="s">
        <v>190</v>
      </c>
      <c r="I3486" s="13">
        <v>3485</v>
      </c>
    </row>
    <row r="3487" spans="1:9" x14ac:dyDescent="0.25">
      <c r="A3487" s="13" t="str">
        <f t="shared" si="54"/>
        <v xml:space="preserve">907-636-B  Electric Cable, Underground in Conduit, IMSA 20-1, AWG 12, 9 Conductor </v>
      </c>
      <c r="B3487" s="13" t="s">
        <v>4015</v>
      </c>
      <c r="C3487" s="13" t="s">
        <v>4024</v>
      </c>
      <c r="D3487" s="13" t="s">
        <v>230</v>
      </c>
      <c r="E3487" s="13" t="s">
        <v>187</v>
      </c>
      <c r="F3487" s="13" t="s">
        <v>188</v>
      </c>
      <c r="G3487" s="13" t="s">
        <v>189</v>
      </c>
      <c r="H3487" s="13" t="s">
        <v>190</v>
      </c>
      <c r="I3487" s="13">
        <v>3486</v>
      </c>
    </row>
    <row r="3488" spans="1:9" x14ac:dyDescent="0.25">
      <c r="A3488" s="13" t="str">
        <f t="shared" si="54"/>
        <v xml:space="preserve">907-636-B  Electric Cable, Underground in Conduit, IMSA 20-1, AWG 14, 12 Conductor </v>
      </c>
      <c r="B3488" s="13" t="s">
        <v>4015</v>
      </c>
      <c r="C3488" s="13" t="s">
        <v>4025</v>
      </c>
      <c r="D3488" s="13" t="s">
        <v>230</v>
      </c>
      <c r="E3488" s="13" t="s">
        <v>187</v>
      </c>
      <c r="F3488" s="13" t="s">
        <v>188</v>
      </c>
      <c r="G3488" s="13" t="s">
        <v>189</v>
      </c>
      <c r="H3488" s="13" t="s">
        <v>190</v>
      </c>
      <c r="I3488" s="13">
        <v>3487</v>
      </c>
    </row>
    <row r="3489" spans="1:9" x14ac:dyDescent="0.25">
      <c r="A3489" s="13" t="str">
        <f t="shared" si="54"/>
        <v xml:space="preserve">907-636-B  Electric Cable, Underground in Conduit, IMSA 20-1, AWG 14, 2 Conductor </v>
      </c>
      <c r="B3489" s="13" t="s">
        <v>4015</v>
      </c>
      <c r="C3489" s="13" t="s">
        <v>4026</v>
      </c>
      <c r="D3489" s="13" t="s">
        <v>230</v>
      </c>
      <c r="E3489" s="13" t="s">
        <v>187</v>
      </c>
      <c r="F3489" s="13" t="s">
        <v>188</v>
      </c>
      <c r="G3489" s="13" t="s">
        <v>189</v>
      </c>
      <c r="H3489" s="13" t="s">
        <v>190</v>
      </c>
      <c r="I3489" s="13">
        <v>3488</v>
      </c>
    </row>
    <row r="3490" spans="1:9" x14ac:dyDescent="0.25">
      <c r="A3490" s="13" t="str">
        <f t="shared" si="54"/>
        <v xml:space="preserve">907-636-B  Electric Cable, Underground in Conduit, IMSA 20-1, AWG 14, 3 Conductor </v>
      </c>
      <c r="B3490" s="13" t="s">
        <v>4015</v>
      </c>
      <c r="C3490" s="13" t="s">
        <v>4027</v>
      </c>
      <c r="D3490" s="13" t="s">
        <v>230</v>
      </c>
      <c r="E3490" s="13" t="s">
        <v>187</v>
      </c>
      <c r="F3490" s="13" t="s">
        <v>188</v>
      </c>
      <c r="G3490" s="13" t="s">
        <v>189</v>
      </c>
      <c r="H3490" s="13" t="s">
        <v>190</v>
      </c>
      <c r="I3490" s="13">
        <v>3489</v>
      </c>
    </row>
    <row r="3491" spans="1:9" x14ac:dyDescent="0.25">
      <c r="A3491" s="13" t="str">
        <f t="shared" si="54"/>
        <v xml:space="preserve">907-636-B  Electric Cable, Underground in Conduit, IMSA 20-1, AWG 14, 4 Conductor </v>
      </c>
      <c r="B3491" s="13" t="s">
        <v>4015</v>
      </c>
      <c r="C3491" s="13" t="s">
        <v>4028</v>
      </c>
      <c r="D3491" s="13" t="s">
        <v>230</v>
      </c>
      <c r="E3491" s="13" t="s">
        <v>187</v>
      </c>
      <c r="F3491" s="13" t="s">
        <v>188</v>
      </c>
      <c r="G3491" s="13" t="s">
        <v>189</v>
      </c>
      <c r="H3491" s="13" t="s">
        <v>190</v>
      </c>
      <c r="I3491" s="13">
        <v>3490</v>
      </c>
    </row>
    <row r="3492" spans="1:9" x14ac:dyDescent="0.25">
      <c r="A3492" s="13" t="str">
        <f t="shared" si="54"/>
        <v xml:space="preserve">907-636-B  Electric Cable, Underground in Conduit, IMSA 20-1, AWG 14, 5 Conductor </v>
      </c>
      <c r="B3492" s="13" t="s">
        <v>4015</v>
      </c>
      <c r="C3492" s="13" t="s">
        <v>4029</v>
      </c>
      <c r="D3492" s="13" t="s">
        <v>230</v>
      </c>
      <c r="E3492" s="13" t="s">
        <v>187</v>
      </c>
      <c r="F3492" s="13" t="s">
        <v>188</v>
      </c>
      <c r="G3492" s="13" t="s">
        <v>189</v>
      </c>
      <c r="H3492" s="13" t="s">
        <v>190</v>
      </c>
      <c r="I3492" s="13">
        <v>3491</v>
      </c>
    </row>
    <row r="3493" spans="1:9" x14ac:dyDescent="0.25">
      <c r="A3493" s="13" t="str">
        <f t="shared" si="54"/>
        <v xml:space="preserve">907-636-B  Electric Cable, Underground in Conduit, IMSA 20-1, AWG 14, 7 Conductor </v>
      </c>
      <c r="B3493" s="13" t="s">
        <v>4015</v>
      </c>
      <c r="C3493" s="13" t="s">
        <v>4030</v>
      </c>
      <c r="D3493" s="13" t="s">
        <v>230</v>
      </c>
      <c r="E3493" s="13" t="s">
        <v>187</v>
      </c>
      <c r="F3493" s="13" t="s">
        <v>188</v>
      </c>
      <c r="G3493" s="13" t="s">
        <v>189</v>
      </c>
      <c r="H3493" s="13" t="s">
        <v>190</v>
      </c>
      <c r="I3493" s="13">
        <v>3492</v>
      </c>
    </row>
    <row r="3494" spans="1:9" x14ac:dyDescent="0.25">
      <c r="A3494" s="13" t="str">
        <f t="shared" si="54"/>
        <v xml:space="preserve">907-636-B  Electric Cable, Underground in Conduit, IMSA 20-1, AWG 14, 8 Conductor </v>
      </c>
      <c r="B3494" s="13" t="s">
        <v>4015</v>
      </c>
      <c r="C3494" s="13" t="s">
        <v>4031</v>
      </c>
      <c r="D3494" s="13" t="s">
        <v>230</v>
      </c>
      <c r="E3494" s="13" t="s">
        <v>187</v>
      </c>
      <c r="F3494" s="13" t="s">
        <v>188</v>
      </c>
      <c r="G3494" s="13" t="s">
        <v>189</v>
      </c>
      <c r="H3494" s="13" t="s">
        <v>190</v>
      </c>
      <c r="I3494" s="13">
        <v>3493</v>
      </c>
    </row>
    <row r="3495" spans="1:9" x14ac:dyDescent="0.25">
      <c r="A3495" s="13" t="str">
        <f t="shared" si="54"/>
        <v xml:space="preserve">907-636-B  Electric Cable, Underground in Conduit, IMSA 20-1, AWG 14, 9 Conductor </v>
      </c>
      <c r="B3495" s="13" t="s">
        <v>4015</v>
      </c>
      <c r="C3495" s="13" t="s">
        <v>4032</v>
      </c>
      <c r="D3495" s="13" t="s">
        <v>230</v>
      </c>
      <c r="E3495" s="13" t="s">
        <v>187</v>
      </c>
      <c r="F3495" s="13" t="s">
        <v>188</v>
      </c>
      <c r="G3495" s="13" t="s">
        <v>189</v>
      </c>
      <c r="H3495" s="13" t="s">
        <v>190</v>
      </c>
      <c r="I3495" s="13">
        <v>3494</v>
      </c>
    </row>
    <row r="3496" spans="1:9" x14ac:dyDescent="0.25">
      <c r="A3496" s="13" t="str">
        <f t="shared" si="54"/>
        <v xml:space="preserve">907-636-B  Electric Cable, Underground in Conduit, IMSA 20-1, AWG 19, 6 pair </v>
      </c>
      <c r="B3496" s="13" t="s">
        <v>4015</v>
      </c>
      <c r="C3496" s="13" t="s">
        <v>4033</v>
      </c>
      <c r="D3496" s="13" t="s">
        <v>230</v>
      </c>
      <c r="E3496" s="13" t="s">
        <v>187</v>
      </c>
      <c r="F3496" s="13" t="s">
        <v>188</v>
      </c>
      <c r="G3496" s="13" t="s">
        <v>189</v>
      </c>
      <c r="H3496" s="13" t="s">
        <v>190</v>
      </c>
      <c r="I3496" s="13">
        <v>3495</v>
      </c>
    </row>
    <row r="3497" spans="1:9" x14ac:dyDescent="0.25">
      <c r="A3497" s="13" t="str">
        <f t="shared" si="54"/>
        <v xml:space="preserve">907-636-B  Electric Cable, Underground in Conduit, IMSA 20-1, AWG 2, 2 Conductor </v>
      </c>
      <c r="B3497" s="13" t="s">
        <v>4015</v>
      </c>
      <c r="C3497" s="13" t="s">
        <v>4034</v>
      </c>
      <c r="D3497" s="13" t="s">
        <v>230</v>
      </c>
      <c r="E3497" s="13" t="s">
        <v>187</v>
      </c>
      <c r="F3497" s="13" t="s">
        <v>188</v>
      </c>
      <c r="G3497" s="13" t="s">
        <v>189</v>
      </c>
      <c r="H3497" s="13" t="s">
        <v>190</v>
      </c>
      <c r="I3497" s="13">
        <v>3496</v>
      </c>
    </row>
    <row r="3498" spans="1:9" x14ac:dyDescent="0.25">
      <c r="A3498" s="13" t="str">
        <f t="shared" si="54"/>
        <v xml:space="preserve">907-636-B  Electric Cable, Underground in Conduit, IMSA 20-1, AWG 2, 4Conductor </v>
      </c>
      <c r="B3498" s="13" t="s">
        <v>4015</v>
      </c>
      <c r="C3498" s="13" t="s">
        <v>4035</v>
      </c>
      <c r="D3498" s="13" t="s">
        <v>230</v>
      </c>
      <c r="E3498" s="13" t="s">
        <v>187</v>
      </c>
      <c r="F3498" s="13" t="s">
        <v>188</v>
      </c>
      <c r="G3498" s="13" t="s">
        <v>189</v>
      </c>
      <c r="H3498" s="13" t="s">
        <v>190</v>
      </c>
      <c r="I3498" s="13">
        <v>3497</v>
      </c>
    </row>
    <row r="3499" spans="1:9" x14ac:dyDescent="0.25">
      <c r="A3499" s="13" t="str">
        <f t="shared" si="54"/>
        <v xml:space="preserve">907-636-B  Electric Cable, Underground in Conduit, IMSA 20-1, AWG 4, 3 Conductor </v>
      </c>
      <c r="B3499" s="13" t="s">
        <v>4015</v>
      </c>
      <c r="C3499" s="13" t="s">
        <v>4036</v>
      </c>
      <c r="D3499" s="13" t="s">
        <v>230</v>
      </c>
      <c r="E3499" s="13" t="s">
        <v>187</v>
      </c>
      <c r="F3499" s="13" t="s">
        <v>188</v>
      </c>
      <c r="G3499" s="13" t="s">
        <v>189</v>
      </c>
      <c r="H3499" s="13" t="s">
        <v>190</v>
      </c>
      <c r="I3499" s="13">
        <v>3498</v>
      </c>
    </row>
    <row r="3500" spans="1:9" x14ac:dyDescent="0.25">
      <c r="A3500" s="13" t="str">
        <f t="shared" si="54"/>
        <v xml:space="preserve">907-636-B  Electric Cable, Underground in Conduit, IMSA 20-1, AWG 4, 4 Conductor </v>
      </c>
      <c r="B3500" s="13" t="s">
        <v>4015</v>
      </c>
      <c r="C3500" s="13" t="s">
        <v>4037</v>
      </c>
      <c r="D3500" s="13" t="s">
        <v>230</v>
      </c>
      <c r="E3500" s="13" t="s">
        <v>187</v>
      </c>
      <c r="F3500" s="13" t="s">
        <v>188</v>
      </c>
      <c r="G3500" s="13" t="s">
        <v>189</v>
      </c>
      <c r="H3500" s="13" t="s">
        <v>190</v>
      </c>
      <c r="I3500" s="13">
        <v>3499</v>
      </c>
    </row>
    <row r="3501" spans="1:9" x14ac:dyDescent="0.25">
      <c r="A3501" s="13" t="str">
        <f t="shared" si="54"/>
        <v xml:space="preserve">907-636-B  Electric Cable, Underground in Conduit, IMSA 20-1, AWG 6, 1 Conductor </v>
      </c>
      <c r="B3501" s="13" t="s">
        <v>4015</v>
      </c>
      <c r="C3501" s="13" t="s">
        <v>4038</v>
      </c>
      <c r="D3501" s="13" t="s">
        <v>230</v>
      </c>
      <c r="E3501" s="13" t="s">
        <v>187</v>
      </c>
      <c r="F3501" s="13" t="s">
        <v>188</v>
      </c>
      <c r="G3501" s="13" t="s">
        <v>189</v>
      </c>
      <c r="H3501" s="13" t="s">
        <v>190</v>
      </c>
      <c r="I3501" s="13">
        <v>3500</v>
      </c>
    </row>
    <row r="3502" spans="1:9" x14ac:dyDescent="0.25">
      <c r="A3502" s="13" t="str">
        <f t="shared" si="54"/>
        <v xml:space="preserve">907-636-B  Electric Cable, Underground in Conduit, IMSA 20-1, AWG 6, 2 Conductor </v>
      </c>
      <c r="B3502" s="13" t="s">
        <v>4015</v>
      </c>
      <c r="C3502" s="13" t="s">
        <v>4039</v>
      </c>
      <c r="D3502" s="13" t="s">
        <v>230</v>
      </c>
      <c r="E3502" s="13" t="s">
        <v>187</v>
      </c>
      <c r="F3502" s="13" t="s">
        <v>188</v>
      </c>
      <c r="G3502" s="13" t="s">
        <v>189</v>
      </c>
      <c r="H3502" s="13" t="s">
        <v>190</v>
      </c>
      <c r="I3502" s="13">
        <v>3501</v>
      </c>
    </row>
    <row r="3503" spans="1:9" x14ac:dyDescent="0.25">
      <c r="A3503" s="13" t="str">
        <f t="shared" si="54"/>
        <v xml:space="preserve">907-636-B  Electric Cable, Underground in Conduit, IMSA 20-1, AWG 6, 3 Conductor </v>
      </c>
      <c r="B3503" s="13" t="s">
        <v>4015</v>
      </c>
      <c r="C3503" s="13" t="s">
        <v>4040</v>
      </c>
      <c r="D3503" s="13" t="s">
        <v>230</v>
      </c>
      <c r="E3503" s="13" t="s">
        <v>187</v>
      </c>
      <c r="F3503" s="13" t="s">
        <v>188</v>
      </c>
      <c r="G3503" s="13" t="s">
        <v>189</v>
      </c>
      <c r="H3503" s="13" t="s">
        <v>190</v>
      </c>
      <c r="I3503" s="13">
        <v>3502</v>
      </c>
    </row>
    <row r="3504" spans="1:9" x14ac:dyDescent="0.25">
      <c r="A3504" s="13" t="str">
        <f t="shared" si="54"/>
        <v xml:space="preserve">907-636-B  Electric Cable, Underground in Conduit, IMSA 20-1, AWG 6, 4 Conductor </v>
      </c>
      <c r="B3504" s="13" t="s">
        <v>4015</v>
      </c>
      <c r="C3504" s="13" t="s">
        <v>4041</v>
      </c>
      <c r="D3504" s="13" t="s">
        <v>230</v>
      </c>
      <c r="E3504" s="13" t="s">
        <v>187</v>
      </c>
      <c r="F3504" s="13" t="s">
        <v>188</v>
      </c>
      <c r="G3504" s="13" t="s">
        <v>189</v>
      </c>
      <c r="H3504" s="13" t="s">
        <v>190</v>
      </c>
      <c r="I3504" s="13">
        <v>3503</v>
      </c>
    </row>
    <row r="3505" spans="1:9" x14ac:dyDescent="0.25">
      <c r="A3505" s="13" t="str">
        <f t="shared" si="54"/>
        <v xml:space="preserve">907-636-B  Electric Cable, Underground in Conduit, IMSA 20-1, AWG 8, 2 Conductor </v>
      </c>
      <c r="B3505" s="13" t="s">
        <v>4015</v>
      </c>
      <c r="C3505" s="13" t="s">
        <v>4042</v>
      </c>
      <c r="D3505" s="13" t="s">
        <v>230</v>
      </c>
      <c r="E3505" s="13" t="s">
        <v>187</v>
      </c>
      <c r="F3505" s="13" t="s">
        <v>188</v>
      </c>
      <c r="G3505" s="13" t="s">
        <v>189</v>
      </c>
      <c r="H3505" s="13" t="s">
        <v>190</v>
      </c>
      <c r="I3505" s="13">
        <v>3504</v>
      </c>
    </row>
    <row r="3506" spans="1:9" x14ac:dyDescent="0.25">
      <c r="A3506" s="13" t="str">
        <f t="shared" si="54"/>
        <v xml:space="preserve">907-636-B  Electric Cable, Underground in Conduit, IMSA 20-1, AWG 8, 3 Conductor </v>
      </c>
      <c r="B3506" s="13" t="s">
        <v>4015</v>
      </c>
      <c r="C3506" s="13" t="s">
        <v>4043</v>
      </c>
      <c r="D3506" s="13" t="s">
        <v>230</v>
      </c>
      <c r="E3506" s="13" t="s">
        <v>187</v>
      </c>
      <c r="F3506" s="13" t="s">
        <v>188</v>
      </c>
      <c r="G3506" s="13" t="s">
        <v>189</v>
      </c>
      <c r="H3506" s="13" t="s">
        <v>190</v>
      </c>
      <c r="I3506" s="13">
        <v>3505</v>
      </c>
    </row>
    <row r="3507" spans="1:9" x14ac:dyDescent="0.25">
      <c r="A3507" s="13" t="str">
        <f t="shared" si="54"/>
        <v xml:space="preserve">907-636-B  Electric Cable, Underground in Conduit, IMSA 20-1, AWG 8, 4 Conductor </v>
      </c>
      <c r="B3507" s="13" t="s">
        <v>4015</v>
      </c>
      <c r="C3507" s="13" t="s">
        <v>4044</v>
      </c>
      <c r="D3507" s="13" t="s">
        <v>230</v>
      </c>
      <c r="E3507" s="13" t="s">
        <v>187</v>
      </c>
      <c r="F3507" s="13" t="s">
        <v>188</v>
      </c>
      <c r="G3507" s="13" t="s">
        <v>189</v>
      </c>
      <c r="H3507" s="13" t="s">
        <v>190</v>
      </c>
      <c r="I3507" s="13">
        <v>3506</v>
      </c>
    </row>
    <row r="3508" spans="1:9" x14ac:dyDescent="0.25">
      <c r="A3508" s="13" t="str">
        <f t="shared" si="54"/>
        <v xml:space="preserve">907-636-B  Electric Cable, Underground in Conduit, IMSA 26-3, AWG 6, 2 Conductor </v>
      </c>
      <c r="B3508" s="13" t="s">
        <v>4015</v>
      </c>
      <c r="C3508" s="13" t="s">
        <v>4045</v>
      </c>
      <c r="D3508" s="13" t="s">
        <v>230</v>
      </c>
      <c r="E3508" s="13" t="s">
        <v>187</v>
      </c>
      <c r="F3508" s="13" t="s">
        <v>188</v>
      </c>
      <c r="G3508" s="13" t="s">
        <v>189</v>
      </c>
      <c r="H3508" s="13" t="s">
        <v>190</v>
      </c>
      <c r="I3508" s="13">
        <v>3507</v>
      </c>
    </row>
    <row r="3509" spans="1:9" x14ac:dyDescent="0.25">
      <c r="A3509" s="13" t="str">
        <f t="shared" si="54"/>
        <v xml:space="preserve">907-636-B  Electric Cable, Underground in Conduit, IMSA 26-3, AWG 6, 4 Conductor </v>
      </c>
      <c r="B3509" s="13" t="s">
        <v>4015</v>
      </c>
      <c r="C3509" s="13" t="s">
        <v>4046</v>
      </c>
      <c r="D3509" s="13" t="s">
        <v>230</v>
      </c>
      <c r="E3509" s="13" t="s">
        <v>187</v>
      </c>
      <c r="F3509" s="13" t="s">
        <v>188</v>
      </c>
      <c r="G3509" s="13" t="s">
        <v>189</v>
      </c>
      <c r="H3509" s="13" t="s">
        <v>190</v>
      </c>
      <c r="I3509" s="13">
        <v>3508</v>
      </c>
    </row>
    <row r="3510" spans="1:9" x14ac:dyDescent="0.25">
      <c r="A3510" s="13" t="str">
        <f t="shared" si="54"/>
        <v xml:space="preserve">907-636-B  Electric Cable, Underground in Conduit, IMSA 26-3, AWG 8, 2 Conductor </v>
      </c>
      <c r="B3510" s="13" t="s">
        <v>4015</v>
      </c>
      <c r="C3510" s="13" t="s">
        <v>4047</v>
      </c>
      <c r="D3510" s="13" t="s">
        <v>230</v>
      </c>
      <c r="E3510" s="13" t="s">
        <v>187</v>
      </c>
      <c r="F3510" s="13" t="s">
        <v>188</v>
      </c>
      <c r="G3510" s="13" t="s">
        <v>189</v>
      </c>
      <c r="H3510" s="13" t="s">
        <v>190</v>
      </c>
      <c r="I3510" s="13">
        <v>3509</v>
      </c>
    </row>
    <row r="3511" spans="1:9" x14ac:dyDescent="0.25">
      <c r="A3511" s="13" t="str">
        <f t="shared" si="54"/>
        <v xml:space="preserve">907-636-B  Electric Cable, Underground in Conduit, IMSA 40-2, AWG 19, 6 pair </v>
      </c>
      <c r="B3511" s="13" t="s">
        <v>4015</v>
      </c>
      <c r="C3511" s="13" t="s">
        <v>4048</v>
      </c>
      <c r="D3511" s="13" t="s">
        <v>230</v>
      </c>
      <c r="E3511" s="13" t="s">
        <v>187</v>
      </c>
      <c r="F3511" s="13" t="s">
        <v>188</v>
      </c>
      <c r="G3511" s="13" t="s">
        <v>189</v>
      </c>
      <c r="H3511" s="13" t="s">
        <v>190</v>
      </c>
      <c r="I3511" s="13">
        <v>3510</v>
      </c>
    </row>
    <row r="3512" spans="1:9" x14ac:dyDescent="0.25">
      <c r="A3512" s="13" t="str">
        <f t="shared" si="54"/>
        <v xml:space="preserve">907-636-B  Electric Cable, Underground in Conduit, PTZ Camera Control Cable </v>
      </c>
      <c r="B3512" s="13" t="s">
        <v>4015</v>
      </c>
      <c r="C3512" s="13" t="s">
        <v>4049</v>
      </c>
      <c r="D3512" s="13" t="s">
        <v>230</v>
      </c>
      <c r="E3512" s="13" t="s">
        <v>187</v>
      </c>
      <c r="F3512" s="13" t="s">
        <v>188</v>
      </c>
      <c r="G3512" s="13" t="s">
        <v>189</v>
      </c>
      <c r="H3512" s="13" t="s">
        <v>190</v>
      </c>
      <c r="I3512" s="13">
        <v>3511</v>
      </c>
    </row>
    <row r="3513" spans="1:9" x14ac:dyDescent="0.25">
      <c r="A3513" s="13" t="str">
        <f t="shared" si="54"/>
        <v xml:space="preserve">907-636-B  Electric Cable, Underground in Conduit, THHN, AWG #1, 3 Conductor </v>
      </c>
      <c r="B3513" s="13" t="s">
        <v>4015</v>
      </c>
      <c r="C3513" s="13" t="s">
        <v>4050</v>
      </c>
      <c r="D3513" s="13" t="s">
        <v>230</v>
      </c>
      <c r="E3513" s="13" t="s">
        <v>187</v>
      </c>
      <c r="F3513" s="13" t="s">
        <v>188</v>
      </c>
      <c r="G3513" s="13" t="s">
        <v>189</v>
      </c>
      <c r="H3513" s="13" t="s">
        <v>190</v>
      </c>
      <c r="I3513" s="13">
        <v>3512</v>
      </c>
    </row>
    <row r="3514" spans="1:9" x14ac:dyDescent="0.25">
      <c r="A3514" s="13" t="str">
        <f t="shared" si="54"/>
        <v xml:space="preserve">907-636-B  Electric Cable, Underground in Conduit, THHN, AWG #1, 4 Conductor </v>
      </c>
      <c r="B3514" s="13" t="s">
        <v>4015</v>
      </c>
      <c r="C3514" s="13" t="s">
        <v>4051</v>
      </c>
      <c r="D3514" s="13" t="s">
        <v>230</v>
      </c>
      <c r="E3514" s="13" t="s">
        <v>187</v>
      </c>
      <c r="F3514" s="13" t="s">
        <v>188</v>
      </c>
      <c r="G3514" s="13" t="s">
        <v>189</v>
      </c>
      <c r="H3514" s="13" t="s">
        <v>190</v>
      </c>
      <c r="I3514" s="13">
        <v>3513</v>
      </c>
    </row>
    <row r="3515" spans="1:9" x14ac:dyDescent="0.25">
      <c r="A3515" s="13" t="str">
        <f t="shared" si="54"/>
        <v xml:space="preserve">907-636-B  Electric Cable, Underground in Conduit, THHN, AWG #10, 2 Conductor </v>
      </c>
      <c r="B3515" s="13" t="s">
        <v>4015</v>
      </c>
      <c r="C3515" s="13" t="s">
        <v>4052</v>
      </c>
      <c r="D3515" s="13" t="s">
        <v>230</v>
      </c>
      <c r="E3515" s="13" t="s">
        <v>187</v>
      </c>
      <c r="F3515" s="13" t="s">
        <v>188</v>
      </c>
      <c r="G3515" s="13" t="s">
        <v>189</v>
      </c>
      <c r="H3515" s="13" t="s">
        <v>190</v>
      </c>
      <c r="I3515" s="13">
        <v>3514</v>
      </c>
    </row>
    <row r="3516" spans="1:9" x14ac:dyDescent="0.25">
      <c r="A3516" s="13" t="str">
        <f t="shared" si="54"/>
        <v xml:space="preserve">907-636-B  Electric Cable, Underground in Conduit, THHN, AWG #10, 3 Conductor </v>
      </c>
      <c r="B3516" s="13" t="s">
        <v>4015</v>
      </c>
      <c r="C3516" s="13" t="s">
        <v>4053</v>
      </c>
      <c r="D3516" s="13" t="s">
        <v>230</v>
      </c>
      <c r="E3516" s="13" t="s">
        <v>187</v>
      </c>
      <c r="F3516" s="13" t="s">
        <v>188</v>
      </c>
      <c r="G3516" s="13" t="s">
        <v>189</v>
      </c>
      <c r="H3516" s="13" t="s">
        <v>190</v>
      </c>
      <c r="I3516" s="13">
        <v>3515</v>
      </c>
    </row>
    <row r="3517" spans="1:9" x14ac:dyDescent="0.25">
      <c r="A3517" s="13" t="str">
        <f t="shared" si="54"/>
        <v xml:space="preserve">907-636-B  Electric Cable, Underground in Conduit, THHN, AWG #12, 2 Conductor </v>
      </c>
      <c r="B3517" s="13" t="s">
        <v>4015</v>
      </c>
      <c r="C3517" s="13" t="s">
        <v>4054</v>
      </c>
      <c r="D3517" s="13" t="s">
        <v>230</v>
      </c>
      <c r="E3517" s="13" t="s">
        <v>187</v>
      </c>
      <c r="F3517" s="13" t="s">
        <v>188</v>
      </c>
      <c r="G3517" s="13" t="s">
        <v>189</v>
      </c>
      <c r="H3517" s="13" t="s">
        <v>190</v>
      </c>
      <c r="I3517" s="13">
        <v>3516</v>
      </c>
    </row>
    <row r="3518" spans="1:9" x14ac:dyDescent="0.25">
      <c r="A3518" s="13" t="str">
        <f t="shared" si="54"/>
        <v xml:space="preserve">907-636-B  Electric Cable, Underground in Conduit, THHN, AWG #12, 3 Conductor </v>
      </c>
      <c r="B3518" s="13" t="s">
        <v>4015</v>
      </c>
      <c r="C3518" s="13" t="s">
        <v>4055</v>
      </c>
      <c r="D3518" s="13" t="s">
        <v>230</v>
      </c>
      <c r="E3518" s="13" t="s">
        <v>187</v>
      </c>
      <c r="F3518" s="13" t="s">
        <v>188</v>
      </c>
      <c r="G3518" s="13" t="s">
        <v>189</v>
      </c>
      <c r="H3518" s="13" t="s">
        <v>190</v>
      </c>
      <c r="I3518" s="13">
        <v>3517</v>
      </c>
    </row>
    <row r="3519" spans="1:9" x14ac:dyDescent="0.25">
      <c r="A3519" s="13" t="str">
        <f t="shared" si="54"/>
        <v xml:space="preserve">907-636-B  Electric Cable, Underground in Conduit, THHN, AWG #14, 3 Conductor </v>
      </c>
      <c r="B3519" s="13" t="s">
        <v>4015</v>
      </c>
      <c r="C3519" s="13" t="s">
        <v>4056</v>
      </c>
      <c r="D3519" s="13" t="s">
        <v>230</v>
      </c>
      <c r="E3519" s="13" t="s">
        <v>187</v>
      </c>
      <c r="F3519" s="13" t="s">
        <v>188</v>
      </c>
      <c r="G3519" s="13" t="s">
        <v>189</v>
      </c>
      <c r="H3519" s="13" t="s">
        <v>190</v>
      </c>
      <c r="I3519" s="13">
        <v>3518</v>
      </c>
    </row>
    <row r="3520" spans="1:9" x14ac:dyDescent="0.25">
      <c r="A3520" s="13" t="str">
        <f t="shared" si="54"/>
        <v xml:space="preserve">907-636-B  Electric Cable, Underground in Conduit, THHN, AWG #2, 3 Conductor </v>
      </c>
      <c r="B3520" s="13" t="s">
        <v>4015</v>
      </c>
      <c r="C3520" s="13" t="s">
        <v>4057</v>
      </c>
      <c r="D3520" s="13" t="s">
        <v>230</v>
      </c>
      <c r="E3520" s="13" t="s">
        <v>187</v>
      </c>
      <c r="F3520" s="13" t="s">
        <v>188</v>
      </c>
      <c r="G3520" s="13" t="s">
        <v>189</v>
      </c>
      <c r="H3520" s="13" t="s">
        <v>190</v>
      </c>
      <c r="I3520" s="13">
        <v>3519</v>
      </c>
    </row>
    <row r="3521" spans="1:9" x14ac:dyDescent="0.25">
      <c r="A3521" s="13" t="str">
        <f t="shared" si="54"/>
        <v xml:space="preserve">907-636-B  Electric Cable, Underground in Conduit, THHN, AWG #2, 4 Conductor </v>
      </c>
      <c r="B3521" s="13" t="s">
        <v>4015</v>
      </c>
      <c r="C3521" s="13" t="s">
        <v>4058</v>
      </c>
      <c r="D3521" s="13" t="s">
        <v>230</v>
      </c>
      <c r="E3521" s="13" t="s">
        <v>187</v>
      </c>
      <c r="F3521" s="13" t="s">
        <v>188</v>
      </c>
      <c r="G3521" s="13" t="s">
        <v>189</v>
      </c>
      <c r="H3521" s="13" t="s">
        <v>190</v>
      </c>
      <c r="I3521" s="13">
        <v>3520</v>
      </c>
    </row>
    <row r="3522" spans="1:9" x14ac:dyDescent="0.25">
      <c r="A3522" s="13" t="str">
        <f t="shared" si="54"/>
        <v xml:space="preserve">907-636-B  Electric Cable, Underground in Conduit, THHN, AWG #2, 6 Con uctor </v>
      </c>
      <c r="B3522" s="13" t="s">
        <v>4015</v>
      </c>
      <c r="C3522" s="13" t="s">
        <v>4059</v>
      </c>
      <c r="D3522" s="13" t="s">
        <v>230</v>
      </c>
      <c r="E3522" s="13" t="s">
        <v>187</v>
      </c>
      <c r="F3522" s="13" t="s">
        <v>188</v>
      </c>
      <c r="G3522" s="13" t="s">
        <v>189</v>
      </c>
      <c r="H3522" s="13" t="s">
        <v>190</v>
      </c>
      <c r="I3522" s="13">
        <v>3521</v>
      </c>
    </row>
    <row r="3523" spans="1:9" x14ac:dyDescent="0.25">
      <c r="A3523" s="13" t="str">
        <f t="shared" si="54"/>
        <v xml:space="preserve">907-636-B  Electric Cable, Underground in Conduit, THHN, AWG #2/0, 4 Conductor </v>
      </c>
      <c r="B3523" s="13" t="s">
        <v>4015</v>
      </c>
      <c r="C3523" s="13" t="s">
        <v>4060</v>
      </c>
      <c r="D3523" s="13" t="s">
        <v>230</v>
      </c>
      <c r="E3523" s="13" t="s">
        <v>187</v>
      </c>
      <c r="F3523" s="13" t="s">
        <v>188</v>
      </c>
      <c r="G3523" s="13" t="s">
        <v>189</v>
      </c>
      <c r="H3523" s="13" t="s">
        <v>190</v>
      </c>
      <c r="I3523" s="13">
        <v>3522</v>
      </c>
    </row>
    <row r="3524" spans="1:9" x14ac:dyDescent="0.25">
      <c r="A3524" s="13" t="str">
        <f t="shared" ref="A3524:A3587" si="55">_xlfn.CONCAT(B3524," ", C3524)</f>
        <v xml:space="preserve">907-636-B  Electric Cable, Underground in Conduit, THHN, AWG #3, 1 Conductor </v>
      </c>
      <c r="B3524" s="13" t="s">
        <v>4015</v>
      </c>
      <c r="C3524" s="13" t="s">
        <v>4061</v>
      </c>
      <c r="D3524" s="13" t="s">
        <v>230</v>
      </c>
      <c r="E3524" s="13" t="s">
        <v>187</v>
      </c>
      <c r="F3524" s="13" t="s">
        <v>188</v>
      </c>
      <c r="G3524" s="13" t="s">
        <v>189</v>
      </c>
      <c r="H3524" s="13" t="s">
        <v>190</v>
      </c>
      <c r="I3524" s="13">
        <v>3523</v>
      </c>
    </row>
    <row r="3525" spans="1:9" x14ac:dyDescent="0.25">
      <c r="A3525" s="13" t="str">
        <f t="shared" si="55"/>
        <v xml:space="preserve">907-636-B  Electric Cable, Underground in Conduit, THHN, AWG #3, 3 Conductor </v>
      </c>
      <c r="B3525" s="13" t="s">
        <v>4015</v>
      </c>
      <c r="C3525" s="13" t="s">
        <v>4062</v>
      </c>
      <c r="D3525" s="13" t="s">
        <v>230</v>
      </c>
      <c r="E3525" s="13" t="s">
        <v>187</v>
      </c>
      <c r="F3525" s="13" t="s">
        <v>188</v>
      </c>
      <c r="G3525" s="13" t="s">
        <v>189</v>
      </c>
      <c r="H3525" s="13" t="s">
        <v>190</v>
      </c>
      <c r="I3525" s="13">
        <v>3524</v>
      </c>
    </row>
    <row r="3526" spans="1:9" x14ac:dyDescent="0.25">
      <c r="A3526" s="13" t="str">
        <f t="shared" si="55"/>
        <v xml:space="preserve">907-636-B  Electric Cable, Underground in Conduit, THHN, AWG #3/0, 3 Conductor </v>
      </c>
      <c r="B3526" s="13" t="s">
        <v>4015</v>
      </c>
      <c r="C3526" s="13" t="s">
        <v>4063</v>
      </c>
      <c r="D3526" s="13" t="s">
        <v>230</v>
      </c>
      <c r="E3526" s="13" t="s">
        <v>187</v>
      </c>
      <c r="F3526" s="13" t="s">
        <v>188</v>
      </c>
      <c r="G3526" s="13" t="s">
        <v>189</v>
      </c>
      <c r="H3526" s="13" t="s">
        <v>190</v>
      </c>
      <c r="I3526" s="13">
        <v>3525</v>
      </c>
    </row>
    <row r="3527" spans="1:9" x14ac:dyDescent="0.25">
      <c r="A3527" s="13" t="str">
        <f t="shared" si="55"/>
        <v xml:space="preserve">907-636-B  Electric Cable, Underground in Conduit, THHN, AWG #3/0, 4 Conductor </v>
      </c>
      <c r="B3527" s="13" t="s">
        <v>4015</v>
      </c>
      <c r="C3527" s="13" t="s">
        <v>4064</v>
      </c>
      <c r="D3527" s="13" t="s">
        <v>230</v>
      </c>
      <c r="E3527" s="13" t="s">
        <v>187</v>
      </c>
      <c r="F3527" s="13" t="s">
        <v>188</v>
      </c>
      <c r="G3527" s="13" t="s">
        <v>189</v>
      </c>
      <c r="H3527" s="13" t="s">
        <v>190</v>
      </c>
      <c r="I3527" s="13">
        <v>3526</v>
      </c>
    </row>
    <row r="3528" spans="1:9" x14ac:dyDescent="0.25">
      <c r="A3528" s="13" t="str">
        <f t="shared" si="55"/>
        <v xml:space="preserve">907-636-B  Electric Cable, Underground in Conduit, THHN, AWG #4, 3 Conductor </v>
      </c>
      <c r="B3528" s="13" t="s">
        <v>4015</v>
      </c>
      <c r="C3528" s="13" t="s">
        <v>4065</v>
      </c>
      <c r="D3528" s="13" t="s">
        <v>230</v>
      </c>
      <c r="E3528" s="13" t="s">
        <v>187</v>
      </c>
      <c r="F3528" s="13" t="s">
        <v>188</v>
      </c>
      <c r="G3528" s="13" t="s">
        <v>189</v>
      </c>
      <c r="H3528" s="13" t="s">
        <v>190</v>
      </c>
      <c r="I3528" s="13">
        <v>3527</v>
      </c>
    </row>
    <row r="3529" spans="1:9" x14ac:dyDescent="0.25">
      <c r="A3529" s="13" t="str">
        <f t="shared" si="55"/>
        <v xml:space="preserve">907-636-B  Electric Cable, Underground in Conduit, THHN, AWG #4, 4 Conductor </v>
      </c>
      <c r="B3529" s="13" t="s">
        <v>4015</v>
      </c>
      <c r="C3529" s="13" t="s">
        <v>4066</v>
      </c>
      <c r="D3529" s="13" t="s">
        <v>230</v>
      </c>
      <c r="E3529" s="13" t="s">
        <v>187</v>
      </c>
      <c r="F3529" s="13" t="s">
        <v>188</v>
      </c>
      <c r="G3529" s="13" t="s">
        <v>189</v>
      </c>
      <c r="H3529" s="13" t="s">
        <v>190</v>
      </c>
      <c r="I3529" s="13">
        <v>3528</v>
      </c>
    </row>
    <row r="3530" spans="1:9" x14ac:dyDescent="0.25">
      <c r="A3530" s="13" t="str">
        <f t="shared" si="55"/>
        <v xml:space="preserve">907-636-B  Electric Cable, Underground in Conduit, THHN, AWG #4/0, 3 Conductor </v>
      </c>
      <c r="B3530" s="13" t="s">
        <v>4015</v>
      </c>
      <c r="C3530" s="13" t="s">
        <v>4067</v>
      </c>
      <c r="D3530" s="13" t="s">
        <v>230</v>
      </c>
      <c r="E3530" s="13" t="s">
        <v>187</v>
      </c>
      <c r="F3530" s="13" t="s">
        <v>188</v>
      </c>
      <c r="G3530" s="13" t="s">
        <v>189</v>
      </c>
      <c r="H3530" s="13" t="s">
        <v>190</v>
      </c>
      <c r="I3530" s="13">
        <v>3529</v>
      </c>
    </row>
    <row r="3531" spans="1:9" x14ac:dyDescent="0.25">
      <c r="A3531" s="13" t="str">
        <f t="shared" si="55"/>
        <v xml:space="preserve">907-636-B  Electric Cable, Underground in Conduit, THHN, AWG #6, 3 Conductor </v>
      </c>
      <c r="B3531" s="13" t="s">
        <v>4015</v>
      </c>
      <c r="C3531" s="13" t="s">
        <v>4068</v>
      </c>
      <c r="D3531" s="13" t="s">
        <v>230</v>
      </c>
      <c r="E3531" s="13" t="s">
        <v>187</v>
      </c>
      <c r="F3531" s="13" t="s">
        <v>188</v>
      </c>
      <c r="G3531" s="13" t="s">
        <v>189</v>
      </c>
      <c r="H3531" s="13" t="s">
        <v>190</v>
      </c>
      <c r="I3531" s="13">
        <v>3530</v>
      </c>
    </row>
    <row r="3532" spans="1:9" x14ac:dyDescent="0.25">
      <c r="A3532" s="13" t="str">
        <f t="shared" si="55"/>
        <v xml:space="preserve">907-636-B  Electric Cable, Underground in Conduit, THHN, AWG #6, 4 Conductor </v>
      </c>
      <c r="B3532" s="13" t="s">
        <v>4015</v>
      </c>
      <c r="C3532" s="13" t="s">
        <v>4069</v>
      </c>
      <c r="D3532" s="13" t="s">
        <v>230</v>
      </c>
      <c r="E3532" s="13" t="s">
        <v>187</v>
      </c>
      <c r="F3532" s="13" t="s">
        <v>188</v>
      </c>
      <c r="G3532" s="13" t="s">
        <v>189</v>
      </c>
      <c r="H3532" s="13" t="s">
        <v>190</v>
      </c>
      <c r="I3532" s="13">
        <v>3531</v>
      </c>
    </row>
    <row r="3533" spans="1:9" x14ac:dyDescent="0.25">
      <c r="A3533" s="13" t="str">
        <f t="shared" si="55"/>
        <v xml:space="preserve">907-636-B  Electric Cable, Underground in Conduit, THHN, AWG #8, 2 Conductor </v>
      </c>
      <c r="B3533" s="13" t="s">
        <v>4015</v>
      </c>
      <c r="C3533" s="13" t="s">
        <v>4070</v>
      </c>
      <c r="D3533" s="13" t="s">
        <v>230</v>
      </c>
      <c r="E3533" s="13" t="s">
        <v>187</v>
      </c>
      <c r="F3533" s="13" t="s">
        <v>188</v>
      </c>
      <c r="G3533" s="13" t="s">
        <v>189</v>
      </c>
      <c r="H3533" s="13" t="s">
        <v>190</v>
      </c>
      <c r="I3533" s="13">
        <v>3532</v>
      </c>
    </row>
    <row r="3534" spans="1:9" x14ac:dyDescent="0.25">
      <c r="A3534" s="13" t="str">
        <f t="shared" si="55"/>
        <v xml:space="preserve">907-636-B  Electric Cable, Underground in Conduit, THHN, AWG #8, 3 Conductor </v>
      </c>
      <c r="B3534" s="13" t="s">
        <v>4015</v>
      </c>
      <c r="C3534" s="13" t="s">
        <v>4071</v>
      </c>
      <c r="D3534" s="13" t="s">
        <v>230</v>
      </c>
      <c r="E3534" s="13" t="s">
        <v>187</v>
      </c>
      <c r="F3534" s="13" t="s">
        <v>188</v>
      </c>
      <c r="G3534" s="13" t="s">
        <v>189</v>
      </c>
      <c r="H3534" s="13" t="s">
        <v>190</v>
      </c>
      <c r="I3534" s="13">
        <v>3533</v>
      </c>
    </row>
    <row r="3535" spans="1:9" x14ac:dyDescent="0.25">
      <c r="A3535" s="13" t="str">
        <f t="shared" si="55"/>
        <v xml:space="preserve">907-636-B  Electric Cable, Underground in Conduit, THHN, AWG 1/0, 4 Conductor </v>
      </c>
      <c r="B3535" s="13" t="s">
        <v>4015</v>
      </c>
      <c r="C3535" s="13" t="s">
        <v>4072</v>
      </c>
      <c r="D3535" s="13" t="s">
        <v>230</v>
      </c>
      <c r="E3535" s="13" t="s">
        <v>187</v>
      </c>
      <c r="F3535" s="13" t="s">
        <v>188</v>
      </c>
      <c r="G3535" s="13" t="s">
        <v>189</v>
      </c>
      <c r="H3535" s="13" t="s">
        <v>190</v>
      </c>
      <c r="I3535" s="13">
        <v>3534</v>
      </c>
    </row>
    <row r="3536" spans="1:9" x14ac:dyDescent="0.25">
      <c r="A3536" s="13" t="str">
        <f t="shared" si="55"/>
        <v xml:space="preserve">907-636-B  Electric Cable, Underground in Conduit, V.C. </v>
      </c>
      <c r="B3536" s="13" t="s">
        <v>4015</v>
      </c>
      <c r="C3536" s="13" t="s">
        <v>4073</v>
      </c>
      <c r="D3536" s="13" t="s">
        <v>230</v>
      </c>
      <c r="E3536" s="13" t="s">
        <v>187</v>
      </c>
      <c r="F3536" s="13" t="s">
        <v>188</v>
      </c>
      <c r="G3536" s="13" t="s">
        <v>189</v>
      </c>
      <c r="H3536" s="13" t="s">
        <v>190</v>
      </c>
      <c r="I3536" s="13">
        <v>3535</v>
      </c>
    </row>
    <row r="3537" spans="1:9" x14ac:dyDescent="0.25">
      <c r="A3537" s="13" t="str">
        <f t="shared" si="55"/>
        <v xml:space="preserve">907-636-B  Electric Cable, Underground in Conduit, THHN, AWG #1/0, 3 Conductor </v>
      </c>
      <c r="B3537" s="13" t="s">
        <v>4015</v>
      </c>
      <c r="C3537" s="13" t="s">
        <v>4074</v>
      </c>
      <c r="D3537" s="13" t="s">
        <v>230</v>
      </c>
      <c r="E3537" s="13" t="s">
        <v>187</v>
      </c>
      <c r="F3537" s="13" t="s">
        <v>188</v>
      </c>
      <c r="G3537" s="13" t="s">
        <v>189</v>
      </c>
      <c r="H3537" s="13" t="s">
        <v>190</v>
      </c>
      <c r="I3537" s="13">
        <v>3536</v>
      </c>
    </row>
    <row r="3538" spans="1:9" x14ac:dyDescent="0.25">
      <c r="A3538" s="13" t="str">
        <f t="shared" si="55"/>
        <v xml:space="preserve">907-636-B  Electric Cable, Underground in Conduit, THHN, AWG 1/0, 3 Conductor </v>
      </c>
      <c r="B3538" s="13" t="s">
        <v>4015</v>
      </c>
      <c r="C3538" s="13" t="s">
        <v>4075</v>
      </c>
      <c r="D3538" s="13" t="s">
        <v>230</v>
      </c>
      <c r="E3538" s="13" t="s">
        <v>187</v>
      </c>
      <c r="F3538" s="13" t="s">
        <v>188</v>
      </c>
      <c r="G3538" s="13" t="s">
        <v>189</v>
      </c>
      <c r="H3538" s="13" t="s">
        <v>190</v>
      </c>
      <c r="I3538" s="13">
        <v>3537</v>
      </c>
    </row>
    <row r="3539" spans="1:9" x14ac:dyDescent="0.25">
      <c r="A3539" s="13" t="str">
        <f t="shared" si="55"/>
        <v xml:space="preserve">907-636-C  Electric Cable, Aerial Supported, IMSA 20-1, AWG 1/0, 2 Conductor </v>
      </c>
      <c r="B3539" s="13" t="s">
        <v>4076</v>
      </c>
      <c r="C3539" s="13" t="s">
        <v>4077</v>
      </c>
      <c r="D3539" s="13" t="s">
        <v>230</v>
      </c>
      <c r="E3539" s="13" t="s">
        <v>187</v>
      </c>
      <c r="F3539" s="13" t="s">
        <v>188</v>
      </c>
      <c r="G3539" s="13" t="s">
        <v>189</v>
      </c>
      <c r="H3539" s="13" t="s">
        <v>190</v>
      </c>
      <c r="I3539" s="13">
        <v>3538</v>
      </c>
    </row>
    <row r="3540" spans="1:9" x14ac:dyDescent="0.25">
      <c r="A3540" s="13" t="str">
        <f t="shared" si="55"/>
        <v xml:space="preserve">907-636-C  Electric Cable, Aerial Supported, IMSA 20-1, AWG 12, 2 Conductor </v>
      </c>
      <c r="B3540" s="13" t="s">
        <v>4076</v>
      </c>
      <c r="C3540" s="13" t="s">
        <v>4078</v>
      </c>
      <c r="D3540" s="13" t="s">
        <v>230</v>
      </c>
      <c r="E3540" s="13" t="s">
        <v>187</v>
      </c>
      <c r="F3540" s="13" t="s">
        <v>188</v>
      </c>
      <c r="G3540" s="13" t="s">
        <v>189</v>
      </c>
      <c r="H3540" s="13" t="s">
        <v>190</v>
      </c>
      <c r="I3540" s="13">
        <v>3539</v>
      </c>
    </row>
    <row r="3541" spans="1:9" x14ac:dyDescent="0.25">
      <c r="A3541" s="13" t="str">
        <f t="shared" si="55"/>
        <v xml:space="preserve">907-636-C  Electric Cable, Aerial Supported, IMSA 20-1, AWG 12, 4 Conductor </v>
      </c>
      <c r="B3541" s="13" t="s">
        <v>4076</v>
      </c>
      <c r="C3541" s="13" t="s">
        <v>4079</v>
      </c>
      <c r="D3541" s="13" t="s">
        <v>230</v>
      </c>
      <c r="E3541" s="13" t="s">
        <v>187</v>
      </c>
      <c r="F3541" s="13" t="s">
        <v>188</v>
      </c>
      <c r="G3541" s="13" t="s">
        <v>189</v>
      </c>
      <c r="H3541" s="13" t="s">
        <v>190</v>
      </c>
      <c r="I3541" s="13">
        <v>3540</v>
      </c>
    </row>
    <row r="3542" spans="1:9" x14ac:dyDescent="0.25">
      <c r="A3542" s="13" t="str">
        <f t="shared" si="55"/>
        <v xml:space="preserve">907-636-C  Electric Cable, Aerial Supported, IMSA 20-1, AWG 14, 12 Conductor </v>
      </c>
      <c r="B3542" s="13" t="s">
        <v>4076</v>
      </c>
      <c r="C3542" s="13" t="s">
        <v>4080</v>
      </c>
      <c r="D3542" s="13" t="s">
        <v>230</v>
      </c>
      <c r="E3542" s="13" t="s">
        <v>187</v>
      </c>
      <c r="F3542" s="13" t="s">
        <v>188</v>
      </c>
      <c r="G3542" s="13" t="s">
        <v>189</v>
      </c>
      <c r="H3542" s="13" t="s">
        <v>190</v>
      </c>
      <c r="I3542" s="13">
        <v>3541</v>
      </c>
    </row>
    <row r="3543" spans="1:9" x14ac:dyDescent="0.25">
      <c r="A3543" s="13" t="str">
        <f t="shared" si="55"/>
        <v xml:space="preserve">907-636-C  Electric Cable, Aerial Supported, IMSA 20-1, AWG 14, 2 Conductor </v>
      </c>
      <c r="B3543" s="13" t="s">
        <v>4076</v>
      </c>
      <c r="C3543" s="13" t="s">
        <v>4081</v>
      </c>
      <c r="D3543" s="13" t="s">
        <v>230</v>
      </c>
      <c r="E3543" s="13" t="s">
        <v>187</v>
      </c>
      <c r="F3543" s="13" t="s">
        <v>188</v>
      </c>
      <c r="G3543" s="13" t="s">
        <v>189</v>
      </c>
      <c r="H3543" s="13" t="s">
        <v>190</v>
      </c>
      <c r="I3543" s="13">
        <v>3542</v>
      </c>
    </row>
    <row r="3544" spans="1:9" x14ac:dyDescent="0.25">
      <c r="A3544" s="13" t="str">
        <f t="shared" si="55"/>
        <v xml:space="preserve">907-636-C  Electric Cable, Aerial Supported, IMSA 20-1, AWG 14, 4 Conductor </v>
      </c>
      <c r="B3544" s="13" t="s">
        <v>4076</v>
      </c>
      <c r="C3544" s="13" t="s">
        <v>4082</v>
      </c>
      <c r="D3544" s="13" t="s">
        <v>230</v>
      </c>
      <c r="E3544" s="13" t="s">
        <v>187</v>
      </c>
      <c r="F3544" s="13" t="s">
        <v>188</v>
      </c>
      <c r="G3544" s="13" t="s">
        <v>189</v>
      </c>
      <c r="H3544" s="13" t="s">
        <v>190</v>
      </c>
      <c r="I3544" s="13">
        <v>3543</v>
      </c>
    </row>
    <row r="3545" spans="1:9" x14ac:dyDescent="0.25">
      <c r="A3545" s="13" t="str">
        <f t="shared" si="55"/>
        <v xml:space="preserve">907-636-C  Electric Cable, Aerial Supported, IMSA 20-1, AWG 14, 5 Conductor </v>
      </c>
      <c r="B3545" s="13" t="s">
        <v>4076</v>
      </c>
      <c r="C3545" s="13" t="s">
        <v>4083</v>
      </c>
      <c r="D3545" s="13" t="s">
        <v>230</v>
      </c>
      <c r="E3545" s="13" t="s">
        <v>187</v>
      </c>
      <c r="F3545" s="13" t="s">
        <v>188</v>
      </c>
      <c r="G3545" s="13" t="s">
        <v>189</v>
      </c>
      <c r="H3545" s="13" t="s">
        <v>190</v>
      </c>
      <c r="I3545" s="13">
        <v>3544</v>
      </c>
    </row>
    <row r="3546" spans="1:9" x14ac:dyDescent="0.25">
      <c r="A3546" s="13" t="str">
        <f t="shared" si="55"/>
        <v xml:space="preserve">907-636-C  Electric Cable, Aerial Supported, IMSA 20-1, AWG 14, 7 Conductor </v>
      </c>
      <c r="B3546" s="13" t="s">
        <v>4076</v>
      </c>
      <c r="C3546" s="13" t="s">
        <v>4084</v>
      </c>
      <c r="D3546" s="13" t="s">
        <v>230</v>
      </c>
      <c r="E3546" s="13" t="s">
        <v>187</v>
      </c>
      <c r="F3546" s="13" t="s">
        <v>188</v>
      </c>
      <c r="G3546" s="13" t="s">
        <v>189</v>
      </c>
      <c r="H3546" s="13" t="s">
        <v>190</v>
      </c>
      <c r="I3546" s="13">
        <v>3545</v>
      </c>
    </row>
    <row r="3547" spans="1:9" x14ac:dyDescent="0.25">
      <c r="A3547" s="13" t="str">
        <f t="shared" si="55"/>
        <v xml:space="preserve">907-636-C  Electric Cable, Aerial Supported, IMSA 20-1, AWG 14, 8 Conductor </v>
      </c>
      <c r="B3547" s="13" t="s">
        <v>4076</v>
      </c>
      <c r="C3547" s="13" t="s">
        <v>4085</v>
      </c>
      <c r="D3547" s="13" t="s">
        <v>230</v>
      </c>
      <c r="E3547" s="13" t="s">
        <v>187</v>
      </c>
      <c r="F3547" s="13" t="s">
        <v>188</v>
      </c>
      <c r="G3547" s="13" t="s">
        <v>189</v>
      </c>
      <c r="H3547" s="13" t="s">
        <v>190</v>
      </c>
      <c r="I3547" s="13">
        <v>3546</v>
      </c>
    </row>
    <row r="3548" spans="1:9" x14ac:dyDescent="0.25">
      <c r="A3548" s="13" t="str">
        <f t="shared" si="55"/>
        <v xml:space="preserve">907-636-C  Electric Cable, Aerial Supported, IMSA 20-1, AWG 14, 9 Conductor </v>
      </c>
      <c r="B3548" s="13" t="s">
        <v>4076</v>
      </c>
      <c r="C3548" s="13" t="s">
        <v>4086</v>
      </c>
      <c r="D3548" s="13" t="s">
        <v>230</v>
      </c>
      <c r="E3548" s="13" t="s">
        <v>187</v>
      </c>
      <c r="F3548" s="13" t="s">
        <v>188</v>
      </c>
      <c r="G3548" s="13" t="s">
        <v>189</v>
      </c>
      <c r="H3548" s="13" t="s">
        <v>190</v>
      </c>
      <c r="I3548" s="13">
        <v>3547</v>
      </c>
    </row>
    <row r="3549" spans="1:9" x14ac:dyDescent="0.25">
      <c r="A3549" s="13" t="str">
        <f t="shared" si="55"/>
        <v xml:space="preserve">907-636-C  Electric Cable, Aerial Supported, IMSA 20-1, AWG 2, 2 Conductor </v>
      </c>
      <c r="B3549" s="13" t="s">
        <v>4076</v>
      </c>
      <c r="C3549" s="13" t="s">
        <v>4087</v>
      </c>
      <c r="D3549" s="13" t="s">
        <v>230</v>
      </c>
      <c r="E3549" s="13" t="s">
        <v>187</v>
      </c>
      <c r="F3549" s="13" t="s">
        <v>188</v>
      </c>
      <c r="G3549" s="13" t="s">
        <v>189</v>
      </c>
      <c r="H3549" s="13" t="s">
        <v>190</v>
      </c>
      <c r="I3549" s="13">
        <v>3548</v>
      </c>
    </row>
    <row r="3550" spans="1:9" x14ac:dyDescent="0.25">
      <c r="A3550" s="13" t="str">
        <f t="shared" si="55"/>
        <v xml:space="preserve">907-636-C  Electric Cable, Aerial Supported, IMSA 20-1, AWG 2, 4 Conductor </v>
      </c>
      <c r="B3550" s="13" t="s">
        <v>4076</v>
      </c>
      <c r="C3550" s="13" t="s">
        <v>4088</v>
      </c>
      <c r="D3550" s="13" t="s">
        <v>230</v>
      </c>
      <c r="E3550" s="13" t="s">
        <v>187</v>
      </c>
      <c r="F3550" s="13" t="s">
        <v>188</v>
      </c>
      <c r="G3550" s="13" t="s">
        <v>189</v>
      </c>
      <c r="H3550" s="13" t="s">
        <v>190</v>
      </c>
      <c r="I3550" s="13">
        <v>3549</v>
      </c>
    </row>
    <row r="3551" spans="1:9" x14ac:dyDescent="0.25">
      <c r="A3551" s="13" t="str">
        <f t="shared" si="55"/>
        <v xml:space="preserve">907-636-C  Electric Cable, Aerial Supported, IMSA 20-1, AWG 6, 2 Conductor </v>
      </c>
      <c r="B3551" s="13" t="s">
        <v>4076</v>
      </c>
      <c r="C3551" s="13" t="s">
        <v>4089</v>
      </c>
      <c r="D3551" s="13" t="s">
        <v>230</v>
      </c>
      <c r="E3551" s="13" t="s">
        <v>187</v>
      </c>
      <c r="F3551" s="13" t="s">
        <v>188</v>
      </c>
      <c r="G3551" s="13" t="s">
        <v>189</v>
      </c>
      <c r="H3551" s="13" t="s">
        <v>190</v>
      </c>
      <c r="I3551" s="13">
        <v>3550</v>
      </c>
    </row>
    <row r="3552" spans="1:9" x14ac:dyDescent="0.25">
      <c r="A3552" s="13" t="str">
        <f t="shared" si="55"/>
        <v xml:space="preserve">907-636-C  Electric Cable, Aerial Supported, IMSA 20-1, AWG 8, 2 Conductor </v>
      </c>
      <c r="B3552" s="13" t="s">
        <v>4076</v>
      </c>
      <c r="C3552" s="13" t="s">
        <v>4090</v>
      </c>
      <c r="D3552" s="13" t="s">
        <v>230</v>
      </c>
      <c r="E3552" s="13" t="s">
        <v>187</v>
      </c>
      <c r="F3552" s="13" t="s">
        <v>188</v>
      </c>
      <c r="G3552" s="13" t="s">
        <v>189</v>
      </c>
      <c r="H3552" s="13" t="s">
        <v>190</v>
      </c>
      <c r="I3552" s="13">
        <v>3551</v>
      </c>
    </row>
    <row r="3553" spans="1:9" x14ac:dyDescent="0.25">
      <c r="A3553" s="13" t="str">
        <f t="shared" si="55"/>
        <v xml:space="preserve">907-636-C  Electric Cable, Aerial Supported, IMSA 20-1, AWG 8, 3 Conductor </v>
      </c>
      <c r="B3553" s="13" t="s">
        <v>4076</v>
      </c>
      <c r="C3553" s="13" t="s">
        <v>4091</v>
      </c>
      <c r="D3553" s="13" t="s">
        <v>230</v>
      </c>
      <c r="E3553" s="13" t="s">
        <v>187</v>
      </c>
      <c r="F3553" s="13" t="s">
        <v>188</v>
      </c>
      <c r="G3553" s="13" t="s">
        <v>189</v>
      </c>
      <c r="H3553" s="13" t="s">
        <v>190</v>
      </c>
      <c r="I3553" s="13">
        <v>3552</v>
      </c>
    </row>
    <row r="3554" spans="1:9" x14ac:dyDescent="0.25">
      <c r="A3554" s="13" t="str">
        <f t="shared" si="55"/>
        <v xml:space="preserve">907-636-C  Electric Cable, Aerial Supported, IMSA 20-1, AWG 8, 4 Conductor </v>
      </c>
      <c r="B3554" s="13" t="s">
        <v>4076</v>
      </c>
      <c r="C3554" s="13" t="s">
        <v>4092</v>
      </c>
      <c r="D3554" s="13" t="s">
        <v>230</v>
      </c>
      <c r="E3554" s="13" t="s">
        <v>187</v>
      </c>
      <c r="F3554" s="13" t="s">
        <v>188</v>
      </c>
      <c r="G3554" s="13" t="s">
        <v>189</v>
      </c>
      <c r="H3554" s="13" t="s">
        <v>190</v>
      </c>
      <c r="I3554" s="13">
        <v>3553</v>
      </c>
    </row>
    <row r="3555" spans="1:9" x14ac:dyDescent="0.25">
      <c r="A3555" s="13" t="str">
        <f t="shared" si="55"/>
        <v xml:space="preserve">907-636-C  Electric Cable, Aerial Supported, IMSA-20-1, AWG 19, 6 pair </v>
      </c>
      <c r="B3555" s="13" t="s">
        <v>4076</v>
      </c>
      <c r="C3555" s="13" t="s">
        <v>4093</v>
      </c>
      <c r="D3555" s="13" t="s">
        <v>230</v>
      </c>
      <c r="E3555" s="13" t="s">
        <v>187</v>
      </c>
      <c r="F3555" s="13" t="s">
        <v>188</v>
      </c>
      <c r="G3555" s="13" t="s">
        <v>189</v>
      </c>
      <c r="H3555" s="13" t="s">
        <v>190</v>
      </c>
      <c r="I3555" s="13">
        <v>3554</v>
      </c>
    </row>
    <row r="3556" spans="1:9" x14ac:dyDescent="0.25">
      <c r="A3556" s="13" t="str">
        <f t="shared" si="55"/>
        <v xml:space="preserve">907-636-C  Electric Cable, Aerial Supported, THHN, AWG 6, 3 Conductor </v>
      </c>
      <c r="B3556" s="13" t="s">
        <v>4076</v>
      </c>
      <c r="C3556" s="13" t="s">
        <v>4094</v>
      </c>
      <c r="D3556" s="13" t="s">
        <v>230</v>
      </c>
      <c r="E3556" s="13" t="s">
        <v>187</v>
      </c>
      <c r="F3556" s="13" t="s">
        <v>188</v>
      </c>
      <c r="G3556" s="13" t="s">
        <v>189</v>
      </c>
      <c r="H3556" s="13" t="s">
        <v>190</v>
      </c>
      <c r="I3556" s="13">
        <v>3555</v>
      </c>
    </row>
    <row r="3557" spans="1:9" x14ac:dyDescent="0.25">
      <c r="A3557" s="13" t="str">
        <f t="shared" si="55"/>
        <v xml:space="preserve">907-636-C  Electric Cable, Aerial Supported, THHN/THWN, AWG 1/0, 3 Conductor </v>
      </c>
      <c r="B3557" s="13" t="s">
        <v>4076</v>
      </c>
      <c r="C3557" s="13" t="s">
        <v>4095</v>
      </c>
      <c r="D3557" s="13" t="s">
        <v>230</v>
      </c>
      <c r="E3557" s="13" t="s">
        <v>187</v>
      </c>
      <c r="F3557" s="13" t="s">
        <v>188</v>
      </c>
      <c r="G3557" s="13" t="s">
        <v>189</v>
      </c>
      <c r="H3557" s="13" t="s">
        <v>190</v>
      </c>
      <c r="I3557" s="13">
        <v>3556</v>
      </c>
    </row>
    <row r="3558" spans="1:9" x14ac:dyDescent="0.25">
      <c r="A3558" s="13" t="str">
        <f t="shared" si="55"/>
        <v xml:space="preserve">907-636-C  Electric Cable, Aerial Supported, IMSA 20-1, AWG 14, 3 Conductor </v>
      </c>
      <c r="B3558" s="13" t="s">
        <v>4076</v>
      </c>
      <c r="C3558" s="13" t="s">
        <v>4096</v>
      </c>
      <c r="D3558" s="13" t="s">
        <v>230</v>
      </c>
      <c r="E3558" s="13" t="s">
        <v>187</v>
      </c>
      <c r="F3558" s="13" t="s">
        <v>188</v>
      </c>
      <c r="G3558" s="13" t="s">
        <v>189</v>
      </c>
      <c r="H3558" s="13" t="s">
        <v>190</v>
      </c>
      <c r="I3558" s="13">
        <v>3557</v>
      </c>
    </row>
    <row r="3559" spans="1:9" x14ac:dyDescent="0.25">
      <c r="A3559" s="13" t="str">
        <f t="shared" si="55"/>
        <v xml:space="preserve">907-636-C  Electric Cable, Aerial Supported, IMSA 20-1, AWG 10, 2 Conductor </v>
      </c>
      <c r="B3559" s="13" t="s">
        <v>4076</v>
      </c>
      <c r="C3559" s="13" t="s">
        <v>4097</v>
      </c>
      <c r="D3559" s="13" t="s">
        <v>230</v>
      </c>
      <c r="E3559" s="13" t="s">
        <v>187</v>
      </c>
      <c r="F3559" s="13" t="s">
        <v>188</v>
      </c>
      <c r="G3559" s="13" t="s">
        <v>189</v>
      </c>
      <c r="H3559" s="13" t="s">
        <v>190</v>
      </c>
      <c r="I3559" s="13">
        <v>3558</v>
      </c>
    </row>
    <row r="3560" spans="1:9" x14ac:dyDescent="0.25">
      <c r="A3560" s="13" t="str">
        <f t="shared" si="55"/>
        <v xml:space="preserve">907-636-D  Electric Cable, Aerial Supported in Conduit, IMSA 20-1, AWG 10, 2 Conductor </v>
      </c>
      <c r="B3560" s="13" t="s">
        <v>4098</v>
      </c>
      <c r="C3560" s="13" t="s">
        <v>4099</v>
      </c>
      <c r="D3560" s="13" t="s">
        <v>230</v>
      </c>
      <c r="E3560" s="13" t="s">
        <v>187</v>
      </c>
      <c r="F3560" s="13" t="s">
        <v>188</v>
      </c>
      <c r="G3560" s="13" t="s">
        <v>189</v>
      </c>
      <c r="H3560" s="13" t="s">
        <v>190</v>
      </c>
      <c r="I3560" s="13">
        <v>3559</v>
      </c>
    </row>
    <row r="3561" spans="1:9" x14ac:dyDescent="0.25">
      <c r="A3561" s="13" t="str">
        <f t="shared" si="55"/>
        <v xml:space="preserve">907-636-D  Electric Cable, Aerial Supported in Conduit, IMSA 20-1, AWG 12, 2 Conductor </v>
      </c>
      <c r="B3561" s="13" t="s">
        <v>4098</v>
      </c>
      <c r="C3561" s="13" t="s">
        <v>4100</v>
      </c>
      <c r="D3561" s="13" t="s">
        <v>230</v>
      </c>
      <c r="E3561" s="13" t="s">
        <v>187</v>
      </c>
      <c r="F3561" s="13" t="s">
        <v>188</v>
      </c>
      <c r="G3561" s="13" t="s">
        <v>189</v>
      </c>
      <c r="H3561" s="13" t="s">
        <v>190</v>
      </c>
      <c r="I3561" s="13">
        <v>3560</v>
      </c>
    </row>
    <row r="3562" spans="1:9" x14ac:dyDescent="0.25">
      <c r="A3562" s="13" t="str">
        <f t="shared" si="55"/>
        <v xml:space="preserve">907-636-D  Electric Cable, Aerial Supported in Conduit, IMSA 20-1, AWG 12, 4 Conductor </v>
      </c>
      <c r="B3562" s="13" t="s">
        <v>4098</v>
      </c>
      <c r="C3562" s="13" t="s">
        <v>4101</v>
      </c>
      <c r="D3562" s="13" t="s">
        <v>230</v>
      </c>
      <c r="E3562" s="13" t="s">
        <v>187</v>
      </c>
      <c r="F3562" s="13" t="s">
        <v>188</v>
      </c>
      <c r="G3562" s="13" t="s">
        <v>189</v>
      </c>
      <c r="H3562" s="13" t="s">
        <v>190</v>
      </c>
      <c r="I3562" s="13">
        <v>3561</v>
      </c>
    </row>
    <row r="3563" spans="1:9" x14ac:dyDescent="0.25">
      <c r="A3563" s="13" t="str">
        <f t="shared" si="55"/>
        <v xml:space="preserve">907-636-D  Electric Cable, Aerial Supported in Conduit, IMSA 20-1, AWG 14, 12 Conductor </v>
      </c>
      <c r="B3563" s="13" t="s">
        <v>4098</v>
      </c>
      <c r="C3563" s="13" t="s">
        <v>4102</v>
      </c>
      <c r="D3563" s="13" t="s">
        <v>230</v>
      </c>
      <c r="E3563" s="13" t="s">
        <v>187</v>
      </c>
      <c r="F3563" s="13" t="s">
        <v>188</v>
      </c>
      <c r="G3563" s="13" t="s">
        <v>189</v>
      </c>
      <c r="H3563" s="13" t="s">
        <v>190</v>
      </c>
      <c r="I3563" s="13">
        <v>3562</v>
      </c>
    </row>
    <row r="3564" spans="1:9" x14ac:dyDescent="0.25">
      <c r="A3564" s="13" t="str">
        <f t="shared" si="55"/>
        <v xml:space="preserve">907-636-D  Electric Cable, Aerial Supported in Conduit, IMSA 20-1, AWG 14, 4 Conductor </v>
      </c>
      <c r="B3564" s="13" t="s">
        <v>4098</v>
      </c>
      <c r="C3564" s="13" t="s">
        <v>4103</v>
      </c>
      <c r="D3564" s="13" t="s">
        <v>230</v>
      </c>
      <c r="E3564" s="13" t="s">
        <v>187</v>
      </c>
      <c r="F3564" s="13" t="s">
        <v>188</v>
      </c>
      <c r="G3564" s="13" t="s">
        <v>189</v>
      </c>
      <c r="H3564" s="13" t="s">
        <v>190</v>
      </c>
      <c r="I3564" s="13">
        <v>3563</v>
      </c>
    </row>
    <row r="3565" spans="1:9" x14ac:dyDescent="0.25">
      <c r="A3565" s="13" t="str">
        <f t="shared" si="55"/>
        <v xml:space="preserve">907-636-D  Electric Cable, Aerial Supported in Conduit, IMSA 20-1, AWG 14, 5 Conductor </v>
      </c>
      <c r="B3565" s="13" t="s">
        <v>4098</v>
      </c>
      <c r="C3565" s="13" t="s">
        <v>4104</v>
      </c>
      <c r="D3565" s="13" t="s">
        <v>230</v>
      </c>
      <c r="E3565" s="13" t="s">
        <v>187</v>
      </c>
      <c r="F3565" s="13" t="s">
        <v>188</v>
      </c>
      <c r="G3565" s="13" t="s">
        <v>189</v>
      </c>
      <c r="H3565" s="13" t="s">
        <v>190</v>
      </c>
      <c r="I3565" s="13">
        <v>3564</v>
      </c>
    </row>
    <row r="3566" spans="1:9" x14ac:dyDescent="0.25">
      <c r="A3566" s="13" t="str">
        <f t="shared" si="55"/>
        <v xml:space="preserve">907-636-D  Electric Cable, Aerial Supported in Conduit, IMSA 20-1, AWG 14, 7 Conductor </v>
      </c>
      <c r="B3566" s="13" t="s">
        <v>4098</v>
      </c>
      <c r="C3566" s="13" t="s">
        <v>4105</v>
      </c>
      <c r="D3566" s="13" t="s">
        <v>230</v>
      </c>
      <c r="E3566" s="13" t="s">
        <v>187</v>
      </c>
      <c r="F3566" s="13" t="s">
        <v>188</v>
      </c>
      <c r="G3566" s="13" t="s">
        <v>189</v>
      </c>
      <c r="H3566" s="13" t="s">
        <v>190</v>
      </c>
      <c r="I3566" s="13">
        <v>3565</v>
      </c>
    </row>
    <row r="3567" spans="1:9" x14ac:dyDescent="0.25">
      <c r="A3567" s="13" t="str">
        <f t="shared" si="55"/>
        <v xml:space="preserve">907-636-D  Electric Cable, Aerial Supported in Conduit, IMSA 20-1, AWG 14, 8 Conductor </v>
      </c>
      <c r="B3567" s="13" t="s">
        <v>4098</v>
      </c>
      <c r="C3567" s="13" t="s">
        <v>4106</v>
      </c>
      <c r="D3567" s="13" t="s">
        <v>230</v>
      </c>
      <c r="E3567" s="13" t="s">
        <v>187</v>
      </c>
      <c r="F3567" s="13" t="s">
        <v>188</v>
      </c>
      <c r="G3567" s="13" t="s">
        <v>189</v>
      </c>
      <c r="H3567" s="13" t="s">
        <v>190</v>
      </c>
      <c r="I3567" s="13">
        <v>3566</v>
      </c>
    </row>
    <row r="3568" spans="1:9" x14ac:dyDescent="0.25">
      <c r="A3568" s="13" t="str">
        <f t="shared" si="55"/>
        <v xml:space="preserve">907-636-D  Electric Cable, Aerial Supported in Conduit, IMSA 20-1, AWG 14, 9 Conductor </v>
      </c>
      <c r="B3568" s="13" t="s">
        <v>4098</v>
      </c>
      <c r="C3568" s="13" t="s">
        <v>4107</v>
      </c>
      <c r="D3568" s="13" t="s">
        <v>230</v>
      </c>
      <c r="E3568" s="13" t="s">
        <v>187</v>
      </c>
      <c r="F3568" s="13" t="s">
        <v>188</v>
      </c>
      <c r="G3568" s="13" t="s">
        <v>189</v>
      </c>
      <c r="H3568" s="13" t="s">
        <v>190</v>
      </c>
      <c r="I3568" s="13">
        <v>3567</v>
      </c>
    </row>
    <row r="3569" spans="1:9" x14ac:dyDescent="0.25">
      <c r="A3569" s="13" t="str">
        <f t="shared" si="55"/>
        <v xml:space="preserve">907-636-D  Electric Cable, Aerial Supported in Conduit, IMSA 20-1, AWG 2, 2 Conductor </v>
      </c>
      <c r="B3569" s="13" t="s">
        <v>4098</v>
      </c>
      <c r="C3569" s="13" t="s">
        <v>4108</v>
      </c>
      <c r="D3569" s="13" t="s">
        <v>230</v>
      </c>
      <c r="E3569" s="13" t="s">
        <v>187</v>
      </c>
      <c r="F3569" s="13" t="s">
        <v>188</v>
      </c>
      <c r="G3569" s="13" t="s">
        <v>189</v>
      </c>
      <c r="H3569" s="13" t="s">
        <v>190</v>
      </c>
      <c r="I3569" s="13">
        <v>3568</v>
      </c>
    </row>
    <row r="3570" spans="1:9" x14ac:dyDescent="0.25">
      <c r="A3570" s="13" t="str">
        <f t="shared" si="55"/>
        <v xml:space="preserve">907-636-D  Electric Cable, Aerial Supported in Conduit, IMSA 20-1, AWG 2, 4 Conductor </v>
      </c>
      <c r="B3570" s="13" t="s">
        <v>4098</v>
      </c>
      <c r="C3570" s="13" t="s">
        <v>4109</v>
      </c>
      <c r="D3570" s="13" t="s">
        <v>230</v>
      </c>
      <c r="E3570" s="13" t="s">
        <v>187</v>
      </c>
      <c r="F3570" s="13" t="s">
        <v>188</v>
      </c>
      <c r="G3570" s="13" t="s">
        <v>189</v>
      </c>
      <c r="H3570" s="13" t="s">
        <v>190</v>
      </c>
      <c r="I3570" s="13">
        <v>3569</v>
      </c>
    </row>
    <row r="3571" spans="1:9" x14ac:dyDescent="0.25">
      <c r="A3571" s="13" t="str">
        <f t="shared" si="55"/>
        <v xml:space="preserve">907-636-D  Electric Cable, Aerial Supported in Conduit, IMSA 20-1, AWG 6, 2 Conductor </v>
      </c>
      <c r="B3571" s="13" t="s">
        <v>4098</v>
      </c>
      <c r="C3571" s="13" t="s">
        <v>4110</v>
      </c>
      <c r="D3571" s="13" t="s">
        <v>230</v>
      </c>
      <c r="E3571" s="13" t="s">
        <v>187</v>
      </c>
      <c r="F3571" s="13" t="s">
        <v>188</v>
      </c>
      <c r="G3571" s="13" t="s">
        <v>189</v>
      </c>
      <c r="H3571" s="13" t="s">
        <v>190</v>
      </c>
      <c r="I3571" s="13">
        <v>3570</v>
      </c>
    </row>
    <row r="3572" spans="1:9" x14ac:dyDescent="0.25">
      <c r="A3572" s="13" t="str">
        <f t="shared" si="55"/>
        <v xml:space="preserve">907-636-D  Electric Cable, Aerial Supported in Conduit, IMSA 20-1, AWG 8, 2 Conductor </v>
      </c>
      <c r="B3572" s="13" t="s">
        <v>4098</v>
      </c>
      <c r="C3572" s="13" t="s">
        <v>4111</v>
      </c>
      <c r="D3572" s="13" t="s">
        <v>230</v>
      </c>
      <c r="E3572" s="13" t="s">
        <v>187</v>
      </c>
      <c r="F3572" s="13" t="s">
        <v>188</v>
      </c>
      <c r="G3572" s="13" t="s">
        <v>189</v>
      </c>
      <c r="H3572" s="13" t="s">
        <v>190</v>
      </c>
      <c r="I3572" s="13">
        <v>3571</v>
      </c>
    </row>
    <row r="3573" spans="1:9" x14ac:dyDescent="0.25">
      <c r="A3573" s="13" t="str">
        <f t="shared" si="55"/>
        <v xml:space="preserve">907-636-D  Electric Cable, Aerial Supported in Conduit, IMSA 20-1, AWG 8, 3 Conductor </v>
      </c>
      <c r="B3573" s="13" t="s">
        <v>4098</v>
      </c>
      <c r="C3573" s="13" t="s">
        <v>4112</v>
      </c>
      <c r="D3573" s="13" t="s">
        <v>230</v>
      </c>
      <c r="E3573" s="13" t="s">
        <v>187</v>
      </c>
      <c r="F3573" s="13" t="s">
        <v>188</v>
      </c>
      <c r="G3573" s="13" t="s">
        <v>189</v>
      </c>
      <c r="H3573" s="13" t="s">
        <v>190</v>
      </c>
      <c r="I3573" s="13">
        <v>3572</v>
      </c>
    </row>
    <row r="3574" spans="1:9" x14ac:dyDescent="0.25">
      <c r="A3574" s="13" t="str">
        <f t="shared" si="55"/>
        <v xml:space="preserve">907-636-D  Electric Cable, Aerial Supported in Conduit, IMSA 20-1, AWG 8, 4 Conductor </v>
      </c>
      <c r="B3574" s="13" t="s">
        <v>4098</v>
      </c>
      <c r="C3574" s="13" t="s">
        <v>4113</v>
      </c>
      <c r="D3574" s="13" t="s">
        <v>230</v>
      </c>
      <c r="E3574" s="13" t="s">
        <v>187</v>
      </c>
      <c r="F3574" s="13" t="s">
        <v>188</v>
      </c>
      <c r="G3574" s="13" t="s">
        <v>189</v>
      </c>
      <c r="H3574" s="13" t="s">
        <v>190</v>
      </c>
      <c r="I3574" s="13">
        <v>3573</v>
      </c>
    </row>
    <row r="3575" spans="1:9" x14ac:dyDescent="0.25">
      <c r="A3575" s="13" t="str">
        <f t="shared" si="55"/>
        <v xml:space="preserve">907-636-D  Electric Cable, Aerial Supported in Conduit, IMSA 20-1, AWG1/0, 2 Conductor </v>
      </c>
      <c r="B3575" s="13" t="s">
        <v>4098</v>
      </c>
      <c r="C3575" s="13" t="s">
        <v>4114</v>
      </c>
      <c r="D3575" s="13" t="s">
        <v>230</v>
      </c>
      <c r="E3575" s="13" t="s">
        <v>187</v>
      </c>
      <c r="F3575" s="13" t="s">
        <v>188</v>
      </c>
      <c r="G3575" s="13" t="s">
        <v>189</v>
      </c>
      <c r="H3575" s="13" t="s">
        <v>190</v>
      </c>
      <c r="I3575" s="13">
        <v>3574</v>
      </c>
    </row>
    <row r="3576" spans="1:9" x14ac:dyDescent="0.25">
      <c r="A3576" s="13" t="str">
        <f t="shared" si="55"/>
        <v xml:space="preserve">907-636-D  Electric Cable, Aerial Supported in Conduit, IMSA 40-2, AWG 19, 6 Pair </v>
      </c>
      <c r="B3576" s="13" t="s">
        <v>4098</v>
      </c>
      <c r="C3576" s="13" t="s">
        <v>4115</v>
      </c>
      <c r="D3576" s="13" t="s">
        <v>230</v>
      </c>
      <c r="E3576" s="13" t="s">
        <v>187</v>
      </c>
      <c r="F3576" s="13" t="s">
        <v>188</v>
      </c>
      <c r="G3576" s="13" t="s">
        <v>189</v>
      </c>
      <c r="H3576" s="13" t="s">
        <v>190</v>
      </c>
      <c r="I3576" s="13">
        <v>3575</v>
      </c>
    </row>
    <row r="3577" spans="1:9" x14ac:dyDescent="0.25">
      <c r="A3577" s="13" t="str">
        <f t="shared" si="55"/>
        <v xml:space="preserve">907-636-D  Electric Cable, Aerial Supported in Conduit, THHN, AWG #2, 3  Conductor </v>
      </c>
      <c r="B3577" s="13" t="s">
        <v>4098</v>
      </c>
      <c r="C3577" s="13" t="s">
        <v>4116</v>
      </c>
      <c r="D3577" s="13" t="s">
        <v>230</v>
      </c>
      <c r="E3577" s="13" t="s">
        <v>187</v>
      </c>
      <c r="F3577" s="13" t="s">
        <v>188</v>
      </c>
      <c r="G3577" s="13" t="s">
        <v>189</v>
      </c>
      <c r="H3577" s="13" t="s">
        <v>190</v>
      </c>
      <c r="I3577" s="13">
        <v>3576</v>
      </c>
    </row>
    <row r="3578" spans="1:9" x14ac:dyDescent="0.25">
      <c r="A3578" s="13" t="str">
        <f t="shared" si="55"/>
        <v xml:space="preserve">907-636-D  Electric Cable, Aerial Supported in Conduit, THHN, AWG #4, 3Conductor </v>
      </c>
      <c r="B3578" s="13" t="s">
        <v>4098</v>
      </c>
      <c r="C3578" s="13" t="s">
        <v>4117</v>
      </c>
      <c r="D3578" s="13" t="s">
        <v>230</v>
      </c>
      <c r="E3578" s="13" t="s">
        <v>187</v>
      </c>
      <c r="F3578" s="13" t="s">
        <v>188</v>
      </c>
      <c r="G3578" s="13" t="s">
        <v>189</v>
      </c>
      <c r="H3578" s="13" t="s">
        <v>190</v>
      </c>
      <c r="I3578" s="13">
        <v>3577</v>
      </c>
    </row>
    <row r="3579" spans="1:9" x14ac:dyDescent="0.25">
      <c r="A3579" s="13" t="str">
        <f t="shared" si="55"/>
        <v xml:space="preserve">907-636-D  Electric Cable, Aerial Supported in Conduit, THHN, AWG #6, 3  Conductor </v>
      </c>
      <c r="B3579" s="13" t="s">
        <v>4098</v>
      </c>
      <c r="C3579" s="13" t="s">
        <v>4118</v>
      </c>
      <c r="D3579" s="13" t="s">
        <v>230</v>
      </c>
      <c r="E3579" s="13" t="s">
        <v>187</v>
      </c>
      <c r="F3579" s="13" t="s">
        <v>188</v>
      </c>
      <c r="G3579" s="13" t="s">
        <v>189</v>
      </c>
      <c r="H3579" s="13" t="s">
        <v>190</v>
      </c>
      <c r="I3579" s="13">
        <v>3578</v>
      </c>
    </row>
    <row r="3580" spans="1:9" x14ac:dyDescent="0.25">
      <c r="A3580" s="13" t="str">
        <f t="shared" si="55"/>
        <v xml:space="preserve">907-636-D  Electric Cable, Aerial Supported in Conduit, THHN, AWG 1/0, 3 Conductor </v>
      </c>
      <c r="B3580" s="13" t="s">
        <v>4098</v>
      </c>
      <c r="C3580" s="13" t="s">
        <v>4119</v>
      </c>
      <c r="D3580" s="13" t="s">
        <v>230</v>
      </c>
      <c r="E3580" s="13" t="s">
        <v>187</v>
      </c>
      <c r="F3580" s="13" t="s">
        <v>188</v>
      </c>
      <c r="G3580" s="13" t="s">
        <v>189</v>
      </c>
      <c r="H3580" s="13" t="s">
        <v>190</v>
      </c>
      <c r="I3580" s="13">
        <v>3579</v>
      </c>
    </row>
    <row r="3581" spans="1:9" x14ac:dyDescent="0.25">
      <c r="A3581" s="13" t="str">
        <f t="shared" si="55"/>
        <v xml:space="preserve">907-636-D  Electric Cable, Aerial Supported in Conduit, IMSA 20-1, AWG 6, 3 Conductor </v>
      </c>
      <c r="B3581" s="13" t="s">
        <v>4098</v>
      </c>
      <c r="C3581" s="13" t="s">
        <v>4120</v>
      </c>
      <c r="D3581" s="13" t="s">
        <v>230</v>
      </c>
      <c r="E3581" s="13" t="s">
        <v>187</v>
      </c>
      <c r="F3581" s="13" t="s">
        <v>188</v>
      </c>
      <c r="G3581" s="13" t="s">
        <v>189</v>
      </c>
      <c r="H3581" s="13" t="s">
        <v>190</v>
      </c>
      <c r="I3581" s="13">
        <v>3580</v>
      </c>
    </row>
    <row r="3582" spans="1:9" x14ac:dyDescent="0.25">
      <c r="A3582" s="13" t="str">
        <f t="shared" si="55"/>
        <v xml:space="preserve">907-636-E  Electric Cable, Underground in Conduit, Tracer Cable </v>
      </c>
      <c r="B3582" s="13" t="s">
        <v>4121</v>
      </c>
      <c r="C3582" s="13" t="s">
        <v>4122</v>
      </c>
      <c r="D3582" s="13" t="s">
        <v>230</v>
      </c>
      <c r="E3582" s="13" t="s">
        <v>187</v>
      </c>
      <c r="F3582" s="13" t="s">
        <v>188</v>
      </c>
      <c r="G3582" s="13" t="s">
        <v>189</v>
      </c>
      <c r="H3582" s="13" t="s">
        <v>190</v>
      </c>
      <c r="I3582" s="13">
        <v>3581</v>
      </c>
    </row>
    <row r="3583" spans="1:9" x14ac:dyDescent="0.25">
      <c r="A3583" s="13" t="str">
        <f t="shared" si="55"/>
        <v xml:space="preserve">907-636-F  Electric Cable, Repair </v>
      </c>
      <c r="B3583" s="13" t="s">
        <v>4123</v>
      </c>
      <c r="C3583" s="13" t="s">
        <v>4124</v>
      </c>
      <c r="D3583" s="13" t="s">
        <v>230</v>
      </c>
      <c r="E3583" s="13" t="s">
        <v>187</v>
      </c>
      <c r="F3583" s="13" t="s">
        <v>188</v>
      </c>
      <c r="G3583" s="13" t="s">
        <v>189</v>
      </c>
      <c r="H3583" s="13" t="s">
        <v>190</v>
      </c>
      <c r="I3583" s="13">
        <v>3582</v>
      </c>
    </row>
    <row r="3584" spans="1:9" x14ac:dyDescent="0.25">
      <c r="A3584" s="13" t="str">
        <f t="shared" si="55"/>
        <v xml:space="preserve">907-636-G  Underground Cable and Conduit, Removed </v>
      </c>
      <c r="B3584" s="13" t="s">
        <v>4125</v>
      </c>
      <c r="C3584" s="13" t="s">
        <v>4126</v>
      </c>
      <c r="D3584" s="13" t="s">
        <v>230</v>
      </c>
      <c r="E3584" s="13" t="s">
        <v>187</v>
      </c>
      <c r="F3584" s="13" t="s">
        <v>188</v>
      </c>
      <c r="G3584" s="13" t="s">
        <v>189</v>
      </c>
      <c r="H3584" s="13" t="s">
        <v>190</v>
      </c>
      <c r="I3584" s="13">
        <v>3583</v>
      </c>
    </row>
    <row r="3585" spans="1:9" x14ac:dyDescent="0.25">
      <c r="A3585" s="13" t="str">
        <f t="shared" si="55"/>
        <v xml:space="preserve">907-636-H  Underground Cable and Conduit, Removed and Re-laid </v>
      </c>
      <c r="B3585" s="13" t="s">
        <v>4127</v>
      </c>
      <c r="C3585" s="13" t="s">
        <v>4128</v>
      </c>
      <c r="D3585" s="13" t="s">
        <v>230</v>
      </c>
      <c r="E3585" s="13" t="s">
        <v>187</v>
      </c>
      <c r="F3585" s="13" t="s">
        <v>188</v>
      </c>
      <c r="G3585" s="13" t="s">
        <v>189</v>
      </c>
      <c r="H3585" s="13" t="s">
        <v>190</v>
      </c>
      <c r="I3585" s="13">
        <v>3584</v>
      </c>
    </row>
    <row r="3586" spans="1:9" x14ac:dyDescent="0.25">
      <c r="A3586" s="13" t="str">
        <f t="shared" si="55"/>
        <v xml:space="preserve">907-636-I  Ground Mounted Meter Enclosure </v>
      </c>
      <c r="B3586" s="13" t="s">
        <v>4129</v>
      </c>
      <c r="C3586" s="13" t="s">
        <v>4130</v>
      </c>
      <c r="D3586" s="13" t="s">
        <v>207</v>
      </c>
      <c r="E3586" s="13" t="s">
        <v>187</v>
      </c>
      <c r="F3586" s="13" t="s">
        <v>188</v>
      </c>
      <c r="G3586" s="13" t="s">
        <v>189</v>
      </c>
      <c r="H3586" s="13" t="s">
        <v>190</v>
      </c>
      <c r="I3586" s="13">
        <v>3585</v>
      </c>
    </row>
    <row r="3587" spans="1:9" x14ac:dyDescent="0.25">
      <c r="A3587" s="13" t="str">
        <f t="shared" si="55"/>
        <v xml:space="preserve">907-636-I  Ground Mounted Transformer Enclosure </v>
      </c>
      <c r="B3587" s="13" t="s">
        <v>4129</v>
      </c>
      <c r="C3587" s="13" t="s">
        <v>4131</v>
      </c>
      <c r="D3587" s="13" t="s">
        <v>207</v>
      </c>
      <c r="E3587" s="13" t="s">
        <v>187</v>
      </c>
      <c r="F3587" s="13" t="s">
        <v>188</v>
      </c>
      <c r="G3587" s="13" t="s">
        <v>189</v>
      </c>
      <c r="H3587" s="13" t="s">
        <v>190</v>
      </c>
      <c r="I3587" s="13">
        <v>3586</v>
      </c>
    </row>
    <row r="3588" spans="1:9" x14ac:dyDescent="0.25">
      <c r="A3588" s="13" t="str">
        <f t="shared" ref="A3588:A3651" si="56">_xlfn.CONCAT(B3588," ", C3588)</f>
        <v xml:space="preserve">907-636-I  ITS Ground Mounted Meter Enclosure </v>
      </c>
      <c r="B3588" s="13" t="s">
        <v>4129</v>
      </c>
      <c r="C3588" s="13" t="s">
        <v>4132</v>
      </c>
      <c r="D3588" s="13" t="s">
        <v>207</v>
      </c>
      <c r="E3588" s="13" t="s">
        <v>187</v>
      </c>
      <c r="F3588" s="13" t="s">
        <v>188</v>
      </c>
      <c r="G3588" s="13" t="s">
        <v>189</v>
      </c>
      <c r="H3588" s="13" t="s">
        <v>190</v>
      </c>
      <c r="I3588" s="13">
        <v>3587</v>
      </c>
    </row>
    <row r="3589" spans="1:9" x14ac:dyDescent="0.25">
      <c r="A3589" s="13" t="str">
        <f t="shared" si="56"/>
        <v xml:space="preserve">907-636-I  ITS Ground Mounted Transformer Enclosure </v>
      </c>
      <c r="B3589" s="13" t="s">
        <v>4129</v>
      </c>
      <c r="C3589" s="13" t="s">
        <v>4133</v>
      </c>
      <c r="D3589" s="13" t="s">
        <v>207</v>
      </c>
      <c r="E3589" s="13" t="s">
        <v>187</v>
      </c>
      <c r="F3589" s="13" t="s">
        <v>188</v>
      </c>
      <c r="G3589" s="13" t="s">
        <v>189</v>
      </c>
      <c r="H3589" s="13" t="s">
        <v>190</v>
      </c>
      <c r="I3589" s="13">
        <v>3588</v>
      </c>
    </row>
    <row r="3590" spans="1:9" x14ac:dyDescent="0.25">
      <c r="A3590" s="13" t="str">
        <f t="shared" si="56"/>
        <v xml:space="preserve">907-637-A  Pullbox Enclosure, Type 1 </v>
      </c>
      <c r="B3590" s="13" t="s">
        <v>4134</v>
      </c>
      <c r="C3590" s="13" t="s">
        <v>4135</v>
      </c>
      <c r="D3590" s="13" t="s">
        <v>207</v>
      </c>
      <c r="E3590" s="13" t="s">
        <v>187</v>
      </c>
      <c r="F3590" s="13" t="s">
        <v>188</v>
      </c>
      <c r="G3590" s="13" t="s">
        <v>189</v>
      </c>
      <c r="H3590" s="13" t="s">
        <v>190</v>
      </c>
      <c r="I3590" s="13">
        <v>3589</v>
      </c>
    </row>
    <row r="3591" spans="1:9" x14ac:dyDescent="0.25">
      <c r="A3591" s="13" t="str">
        <f t="shared" si="56"/>
        <v xml:space="preserve">907-637-A  Pullbox Enclosure, Type 2 </v>
      </c>
      <c r="B3591" s="13" t="s">
        <v>4134</v>
      </c>
      <c r="C3591" s="13" t="s">
        <v>4136</v>
      </c>
      <c r="D3591" s="13" t="s">
        <v>207</v>
      </c>
      <c r="E3591" s="13" t="s">
        <v>187</v>
      </c>
      <c r="F3591" s="13" t="s">
        <v>188</v>
      </c>
      <c r="G3591" s="13" t="s">
        <v>189</v>
      </c>
      <c r="H3591" s="13" t="s">
        <v>190</v>
      </c>
      <c r="I3591" s="13">
        <v>3590</v>
      </c>
    </row>
    <row r="3592" spans="1:9" x14ac:dyDescent="0.25">
      <c r="A3592" s="13" t="str">
        <f t="shared" si="56"/>
        <v xml:space="preserve">907-637-A  Pullbox Enclosure, Type 3 </v>
      </c>
      <c r="B3592" s="13" t="s">
        <v>4134</v>
      </c>
      <c r="C3592" s="13" t="s">
        <v>4137</v>
      </c>
      <c r="D3592" s="13" t="s">
        <v>207</v>
      </c>
      <c r="E3592" s="13" t="s">
        <v>187</v>
      </c>
      <c r="F3592" s="13" t="s">
        <v>188</v>
      </c>
      <c r="G3592" s="13" t="s">
        <v>189</v>
      </c>
      <c r="H3592" s="13" t="s">
        <v>190</v>
      </c>
      <c r="I3592" s="13">
        <v>3591</v>
      </c>
    </row>
    <row r="3593" spans="1:9" x14ac:dyDescent="0.25">
      <c r="A3593" s="13" t="str">
        <f t="shared" si="56"/>
        <v xml:space="preserve">907-637-A  Pullbox Enclosure, Type 4 </v>
      </c>
      <c r="B3593" s="13" t="s">
        <v>4134</v>
      </c>
      <c r="C3593" s="13" t="s">
        <v>4138</v>
      </c>
      <c r="D3593" s="13" t="s">
        <v>207</v>
      </c>
      <c r="E3593" s="13" t="s">
        <v>187</v>
      </c>
      <c r="F3593" s="13" t="s">
        <v>188</v>
      </c>
      <c r="G3593" s="13" t="s">
        <v>189</v>
      </c>
      <c r="H3593" s="13" t="s">
        <v>190</v>
      </c>
      <c r="I3593" s="13">
        <v>3592</v>
      </c>
    </row>
    <row r="3594" spans="1:9" x14ac:dyDescent="0.25">
      <c r="A3594" s="13" t="str">
        <f t="shared" si="56"/>
        <v xml:space="preserve">907-637-A  Pullbox Enclosure, Type 5 </v>
      </c>
      <c r="B3594" s="13" t="s">
        <v>4134</v>
      </c>
      <c r="C3594" s="13" t="s">
        <v>4139</v>
      </c>
      <c r="D3594" s="13" t="s">
        <v>207</v>
      </c>
      <c r="E3594" s="13" t="s">
        <v>187</v>
      </c>
      <c r="F3594" s="13" t="s">
        <v>188</v>
      </c>
      <c r="G3594" s="13" t="s">
        <v>189</v>
      </c>
      <c r="H3594" s="13" t="s">
        <v>190</v>
      </c>
      <c r="I3594" s="13">
        <v>3593</v>
      </c>
    </row>
    <row r="3595" spans="1:9" x14ac:dyDescent="0.25">
      <c r="A3595" s="13" t="str">
        <f t="shared" si="56"/>
        <v xml:space="preserve">907-637-B  Pull Box Enclosure, Structure Mounted, Type 1 </v>
      </c>
      <c r="B3595" s="13" t="s">
        <v>4140</v>
      </c>
      <c r="C3595" s="13" t="s">
        <v>4141</v>
      </c>
      <c r="D3595" s="13" t="s">
        <v>207</v>
      </c>
      <c r="E3595" s="13" t="s">
        <v>187</v>
      </c>
      <c r="F3595" s="13" t="s">
        <v>188</v>
      </c>
      <c r="G3595" s="13" t="s">
        <v>189</v>
      </c>
      <c r="H3595" s="13" t="s">
        <v>190</v>
      </c>
      <c r="I3595" s="13">
        <v>3594</v>
      </c>
    </row>
    <row r="3596" spans="1:9" x14ac:dyDescent="0.25">
      <c r="A3596" s="13" t="str">
        <f t="shared" si="56"/>
        <v xml:space="preserve">907-637-C  Traffic Signal Conduit, Underground, PVC Coated, 1 1/4" </v>
      </c>
      <c r="B3596" s="13" t="s">
        <v>4142</v>
      </c>
      <c r="C3596" s="13" t="s">
        <v>4143</v>
      </c>
      <c r="D3596" s="13" t="s">
        <v>230</v>
      </c>
      <c r="E3596" s="13" t="s">
        <v>187</v>
      </c>
      <c r="F3596" s="13" t="s">
        <v>188</v>
      </c>
      <c r="G3596" s="13" t="s">
        <v>189</v>
      </c>
      <c r="H3596" s="13" t="s">
        <v>190</v>
      </c>
      <c r="I3596" s="13">
        <v>3595</v>
      </c>
    </row>
    <row r="3597" spans="1:9" x14ac:dyDescent="0.25">
      <c r="A3597" s="13" t="str">
        <f t="shared" si="56"/>
        <v xml:space="preserve">907-637-C  Traffic Signal Conduit, Underground, PVC Coated, 1" </v>
      </c>
      <c r="B3597" s="13" t="s">
        <v>4142</v>
      </c>
      <c r="C3597" s="13" t="s">
        <v>4144</v>
      </c>
      <c r="D3597" s="13" t="s">
        <v>230</v>
      </c>
      <c r="E3597" s="13" t="s">
        <v>187</v>
      </c>
      <c r="F3597" s="13" t="s">
        <v>188</v>
      </c>
      <c r="G3597" s="13" t="s">
        <v>189</v>
      </c>
      <c r="H3597" s="13" t="s">
        <v>190</v>
      </c>
      <c r="I3597" s="13">
        <v>3596</v>
      </c>
    </row>
    <row r="3598" spans="1:9" x14ac:dyDescent="0.25">
      <c r="A3598" s="13" t="str">
        <f t="shared" si="56"/>
        <v xml:space="preserve">907-637-C  Traffic Signal Conduit, Underground, PVC Coated, 2" </v>
      </c>
      <c r="B3598" s="13" t="s">
        <v>4142</v>
      </c>
      <c r="C3598" s="13" t="s">
        <v>4145</v>
      </c>
      <c r="D3598" s="13" t="s">
        <v>230</v>
      </c>
      <c r="E3598" s="13" t="s">
        <v>187</v>
      </c>
      <c r="F3598" s="13" t="s">
        <v>188</v>
      </c>
      <c r="G3598" s="13" t="s">
        <v>189</v>
      </c>
      <c r="H3598" s="13" t="s">
        <v>190</v>
      </c>
      <c r="I3598" s="13">
        <v>3597</v>
      </c>
    </row>
    <row r="3599" spans="1:9" x14ac:dyDescent="0.25">
      <c r="A3599" s="13" t="str">
        <f t="shared" si="56"/>
        <v xml:space="preserve">907-637-C  Traffic Signal Conduit, Underground, PVC Coated, 3" </v>
      </c>
      <c r="B3599" s="13" t="s">
        <v>4142</v>
      </c>
      <c r="C3599" s="13" t="s">
        <v>4146</v>
      </c>
      <c r="D3599" s="13" t="s">
        <v>230</v>
      </c>
      <c r="E3599" s="13" t="s">
        <v>187</v>
      </c>
      <c r="F3599" s="13" t="s">
        <v>188</v>
      </c>
      <c r="G3599" s="13" t="s">
        <v>189</v>
      </c>
      <c r="H3599" s="13" t="s">
        <v>190</v>
      </c>
      <c r="I3599" s="13">
        <v>3598</v>
      </c>
    </row>
    <row r="3600" spans="1:9" x14ac:dyDescent="0.25">
      <c r="A3600" s="13" t="str">
        <f t="shared" si="56"/>
        <v xml:space="preserve">907-637-C  Traffic Signal Conduit, Underground, PVC Coated, 4" </v>
      </c>
      <c r="B3600" s="13" t="s">
        <v>4142</v>
      </c>
      <c r="C3600" s="13" t="s">
        <v>4147</v>
      </c>
      <c r="D3600" s="13" t="s">
        <v>230</v>
      </c>
      <c r="E3600" s="13" t="s">
        <v>187</v>
      </c>
      <c r="F3600" s="13" t="s">
        <v>188</v>
      </c>
      <c r="G3600" s="13" t="s">
        <v>189</v>
      </c>
      <c r="H3600" s="13" t="s">
        <v>190</v>
      </c>
      <c r="I3600" s="13">
        <v>3599</v>
      </c>
    </row>
    <row r="3601" spans="1:9" x14ac:dyDescent="0.25">
      <c r="A3601" s="13" t="str">
        <f t="shared" si="56"/>
        <v xml:space="preserve">907-637-C  Traffic Signal Conduit, Underground, Rolled Pipe, 1 1/2" </v>
      </c>
      <c r="B3601" s="13" t="s">
        <v>4142</v>
      </c>
      <c r="C3601" s="13" t="s">
        <v>4148</v>
      </c>
      <c r="D3601" s="13" t="s">
        <v>230</v>
      </c>
      <c r="E3601" s="13" t="s">
        <v>187</v>
      </c>
      <c r="F3601" s="13" t="s">
        <v>188</v>
      </c>
      <c r="G3601" s="13" t="s">
        <v>189</v>
      </c>
      <c r="H3601" s="13" t="s">
        <v>190</v>
      </c>
      <c r="I3601" s="13">
        <v>3600</v>
      </c>
    </row>
    <row r="3602" spans="1:9" x14ac:dyDescent="0.25">
      <c r="A3602" s="13" t="str">
        <f t="shared" si="56"/>
        <v xml:space="preserve">907-637-C  Traffic Signal Conduit, Underground, Rolled Pipe, 1" </v>
      </c>
      <c r="B3602" s="13" t="s">
        <v>4142</v>
      </c>
      <c r="C3602" s="13" t="s">
        <v>4149</v>
      </c>
      <c r="D3602" s="13" t="s">
        <v>230</v>
      </c>
      <c r="E3602" s="13" t="s">
        <v>187</v>
      </c>
      <c r="F3602" s="13" t="s">
        <v>188</v>
      </c>
      <c r="G3602" s="13" t="s">
        <v>189</v>
      </c>
      <c r="H3602" s="13" t="s">
        <v>190</v>
      </c>
      <c r="I3602" s="13">
        <v>3601</v>
      </c>
    </row>
    <row r="3603" spans="1:9" x14ac:dyDescent="0.25">
      <c r="A3603" s="13" t="str">
        <f t="shared" si="56"/>
        <v xml:space="preserve">907-637-C  Traffic Signal Conduit, Underground, Rolled Pipe, 2 @ 2" </v>
      </c>
      <c r="B3603" s="13" t="s">
        <v>4142</v>
      </c>
      <c r="C3603" s="13" t="s">
        <v>4150</v>
      </c>
      <c r="D3603" s="13" t="s">
        <v>230</v>
      </c>
      <c r="E3603" s="13" t="s">
        <v>187</v>
      </c>
      <c r="F3603" s="13" t="s">
        <v>188</v>
      </c>
      <c r="G3603" s="13" t="s">
        <v>189</v>
      </c>
      <c r="H3603" s="13" t="s">
        <v>190</v>
      </c>
      <c r="I3603" s="13">
        <v>3602</v>
      </c>
    </row>
    <row r="3604" spans="1:9" x14ac:dyDescent="0.25">
      <c r="A3604" s="13" t="str">
        <f t="shared" si="56"/>
        <v xml:space="preserve">907-637-C  Traffic Signal Conduit, Underground, Rolled Pipe, 2" </v>
      </c>
      <c r="B3604" s="13" t="s">
        <v>4142</v>
      </c>
      <c r="C3604" s="13" t="s">
        <v>4151</v>
      </c>
      <c r="D3604" s="13" t="s">
        <v>230</v>
      </c>
      <c r="E3604" s="13" t="s">
        <v>187</v>
      </c>
      <c r="F3604" s="13" t="s">
        <v>188</v>
      </c>
      <c r="G3604" s="13" t="s">
        <v>189</v>
      </c>
      <c r="H3604" s="13" t="s">
        <v>190</v>
      </c>
      <c r="I3604" s="13">
        <v>3603</v>
      </c>
    </row>
    <row r="3605" spans="1:9" x14ac:dyDescent="0.25">
      <c r="A3605" s="13" t="str">
        <f t="shared" si="56"/>
        <v xml:space="preserve">907-637-C  Traffic Signal Conduit, Underground, Rolled Pipe, 3 @ 2" </v>
      </c>
      <c r="B3605" s="13" t="s">
        <v>4142</v>
      </c>
      <c r="C3605" s="13" t="s">
        <v>4152</v>
      </c>
      <c r="D3605" s="13" t="s">
        <v>230</v>
      </c>
      <c r="E3605" s="13" t="s">
        <v>187</v>
      </c>
      <c r="F3605" s="13" t="s">
        <v>188</v>
      </c>
      <c r="G3605" s="13" t="s">
        <v>189</v>
      </c>
      <c r="H3605" s="13" t="s">
        <v>190</v>
      </c>
      <c r="I3605" s="13">
        <v>3604</v>
      </c>
    </row>
    <row r="3606" spans="1:9" x14ac:dyDescent="0.25">
      <c r="A3606" s="13" t="str">
        <f t="shared" si="56"/>
        <v xml:space="preserve">907-637-C  Traffic Signal Conduit, Underground, Rolled Pipe, 3" </v>
      </c>
      <c r="B3606" s="13" t="s">
        <v>4142</v>
      </c>
      <c r="C3606" s="13" t="s">
        <v>4153</v>
      </c>
      <c r="D3606" s="13" t="s">
        <v>230</v>
      </c>
      <c r="E3606" s="13" t="s">
        <v>187</v>
      </c>
      <c r="F3606" s="13" t="s">
        <v>188</v>
      </c>
      <c r="G3606" s="13" t="s">
        <v>189</v>
      </c>
      <c r="H3606" s="13" t="s">
        <v>190</v>
      </c>
      <c r="I3606" s="13">
        <v>3605</v>
      </c>
    </row>
    <row r="3607" spans="1:9" x14ac:dyDescent="0.25">
      <c r="A3607" s="13" t="str">
        <f t="shared" si="56"/>
        <v xml:space="preserve">907-637-C  Traffic Signal Conduit, Underground, Rolled Pipe, 4" </v>
      </c>
      <c r="B3607" s="13" t="s">
        <v>4142</v>
      </c>
      <c r="C3607" s="13" t="s">
        <v>4154</v>
      </c>
      <c r="D3607" s="13" t="s">
        <v>230</v>
      </c>
      <c r="E3607" s="13" t="s">
        <v>187</v>
      </c>
      <c r="F3607" s="13" t="s">
        <v>188</v>
      </c>
      <c r="G3607" s="13" t="s">
        <v>189</v>
      </c>
      <c r="H3607" s="13" t="s">
        <v>190</v>
      </c>
      <c r="I3607" s="13">
        <v>3606</v>
      </c>
    </row>
    <row r="3608" spans="1:9" x14ac:dyDescent="0.25">
      <c r="A3608" s="13" t="str">
        <f t="shared" si="56"/>
        <v xml:space="preserve">907-637-C  Traffic Signal Conduit, Underground, Type 1, 1 1/2" </v>
      </c>
      <c r="B3608" s="13" t="s">
        <v>4142</v>
      </c>
      <c r="C3608" s="13" t="s">
        <v>4155</v>
      </c>
      <c r="D3608" s="13" t="s">
        <v>230</v>
      </c>
      <c r="E3608" s="13" t="s">
        <v>187</v>
      </c>
      <c r="F3608" s="13" t="s">
        <v>188</v>
      </c>
      <c r="G3608" s="13" t="s">
        <v>189</v>
      </c>
      <c r="H3608" s="13" t="s">
        <v>190</v>
      </c>
      <c r="I3608" s="13">
        <v>3607</v>
      </c>
    </row>
    <row r="3609" spans="1:9" x14ac:dyDescent="0.25">
      <c r="A3609" s="13" t="str">
        <f t="shared" si="56"/>
        <v xml:space="preserve">907-637-C  Traffic Signal Conduit, Underground, Type 1, 1 1/4" </v>
      </c>
      <c r="B3609" s="13" t="s">
        <v>4142</v>
      </c>
      <c r="C3609" s="13" t="s">
        <v>4156</v>
      </c>
      <c r="D3609" s="13" t="s">
        <v>230</v>
      </c>
      <c r="E3609" s="13" t="s">
        <v>187</v>
      </c>
      <c r="F3609" s="13" t="s">
        <v>188</v>
      </c>
      <c r="G3609" s="13" t="s">
        <v>189</v>
      </c>
      <c r="H3609" s="13" t="s">
        <v>190</v>
      </c>
      <c r="I3609" s="13">
        <v>3608</v>
      </c>
    </row>
    <row r="3610" spans="1:9" x14ac:dyDescent="0.25">
      <c r="A3610" s="13" t="str">
        <f t="shared" si="56"/>
        <v xml:space="preserve">907-637-C  Traffic Signal Conduit, Underground, Type 1, 1" </v>
      </c>
      <c r="B3610" s="13" t="s">
        <v>4142</v>
      </c>
      <c r="C3610" s="13" t="s">
        <v>4157</v>
      </c>
      <c r="D3610" s="13" t="s">
        <v>230</v>
      </c>
      <c r="E3610" s="13" t="s">
        <v>187</v>
      </c>
      <c r="F3610" s="13" t="s">
        <v>188</v>
      </c>
      <c r="G3610" s="13" t="s">
        <v>189</v>
      </c>
      <c r="H3610" s="13" t="s">
        <v>190</v>
      </c>
      <c r="I3610" s="13">
        <v>3609</v>
      </c>
    </row>
    <row r="3611" spans="1:9" x14ac:dyDescent="0.25">
      <c r="A3611" s="13" t="str">
        <f t="shared" si="56"/>
        <v xml:space="preserve">907-637-C  Traffic Signal Conduit, Underground, Type 1, 2 1/2" </v>
      </c>
      <c r="B3611" s="13" t="s">
        <v>4142</v>
      </c>
      <c r="C3611" s="13" t="s">
        <v>4158</v>
      </c>
      <c r="D3611" s="13" t="s">
        <v>230</v>
      </c>
      <c r="E3611" s="13" t="s">
        <v>187</v>
      </c>
      <c r="F3611" s="13" t="s">
        <v>188</v>
      </c>
      <c r="G3611" s="13" t="s">
        <v>189</v>
      </c>
      <c r="H3611" s="13" t="s">
        <v>190</v>
      </c>
      <c r="I3611" s="13">
        <v>3610</v>
      </c>
    </row>
    <row r="3612" spans="1:9" x14ac:dyDescent="0.25">
      <c r="A3612" s="13" t="str">
        <f t="shared" si="56"/>
        <v xml:space="preserve">907-637-C  Traffic Signal Conduit, Underground, Type 1, 2" </v>
      </c>
      <c r="B3612" s="13" t="s">
        <v>4142</v>
      </c>
      <c r="C3612" s="13" t="s">
        <v>4159</v>
      </c>
      <c r="D3612" s="13" t="s">
        <v>230</v>
      </c>
      <c r="E3612" s="13" t="s">
        <v>187</v>
      </c>
      <c r="F3612" s="13" t="s">
        <v>188</v>
      </c>
      <c r="G3612" s="13" t="s">
        <v>189</v>
      </c>
      <c r="H3612" s="13" t="s">
        <v>190</v>
      </c>
      <c r="I3612" s="13">
        <v>3611</v>
      </c>
    </row>
    <row r="3613" spans="1:9" x14ac:dyDescent="0.25">
      <c r="A3613" s="13" t="str">
        <f t="shared" si="56"/>
        <v xml:space="preserve">907-637-C  Traffic Signal Conduit, Underground, Type 1, 3 1/2" </v>
      </c>
      <c r="B3613" s="13" t="s">
        <v>4142</v>
      </c>
      <c r="C3613" s="13" t="s">
        <v>4160</v>
      </c>
      <c r="D3613" s="13" t="s">
        <v>230</v>
      </c>
      <c r="E3613" s="13" t="s">
        <v>187</v>
      </c>
      <c r="F3613" s="13" t="s">
        <v>188</v>
      </c>
      <c r="G3613" s="13" t="s">
        <v>189</v>
      </c>
      <c r="H3613" s="13" t="s">
        <v>190</v>
      </c>
      <c r="I3613" s="13">
        <v>3612</v>
      </c>
    </row>
    <row r="3614" spans="1:9" x14ac:dyDescent="0.25">
      <c r="A3614" s="13" t="str">
        <f t="shared" si="56"/>
        <v xml:space="preserve">907-637-C  Traffic Signal Conduit, Underground, Type 1, 3" </v>
      </c>
      <c r="B3614" s="13" t="s">
        <v>4142</v>
      </c>
      <c r="C3614" s="13" t="s">
        <v>4161</v>
      </c>
      <c r="D3614" s="13" t="s">
        <v>230</v>
      </c>
      <c r="E3614" s="13" t="s">
        <v>187</v>
      </c>
      <c r="F3614" s="13" t="s">
        <v>188</v>
      </c>
      <c r="G3614" s="13" t="s">
        <v>189</v>
      </c>
      <c r="H3614" s="13" t="s">
        <v>190</v>
      </c>
      <c r="I3614" s="13">
        <v>3613</v>
      </c>
    </row>
    <row r="3615" spans="1:9" x14ac:dyDescent="0.25">
      <c r="A3615" s="13" t="str">
        <f t="shared" si="56"/>
        <v xml:space="preserve">907-637-C  Traffic Signal Conduit, Underground, Type 1, 3/4" </v>
      </c>
      <c r="B3615" s="13" t="s">
        <v>4142</v>
      </c>
      <c r="C3615" s="13" t="s">
        <v>4162</v>
      </c>
      <c r="D3615" s="13" t="s">
        <v>230</v>
      </c>
      <c r="E3615" s="13" t="s">
        <v>187</v>
      </c>
      <c r="F3615" s="13" t="s">
        <v>188</v>
      </c>
      <c r="G3615" s="13" t="s">
        <v>189</v>
      </c>
      <c r="H3615" s="13" t="s">
        <v>190</v>
      </c>
      <c r="I3615" s="13">
        <v>3614</v>
      </c>
    </row>
    <row r="3616" spans="1:9" x14ac:dyDescent="0.25">
      <c r="A3616" s="13" t="str">
        <f t="shared" si="56"/>
        <v xml:space="preserve">907-637-C  Traffic Signal Conduit, Underground, Type 1, 4" </v>
      </c>
      <c r="B3616" s="13" t="s">
        <v>4142</v>
      </c>
      <c r="C3616" s="13" t="s">
        <v>4163</v>
      </c>
      <c r="D3616" s="13" t="s">
        <v>230</v>
      </c>
      <c r="E3616" s="13" t="s">
        <v>187</v>
      </c>
      <c r="F3616" s="13" t="s">
        <v>188</v>
      </c>
      <c r="G3616" s="13" t="s">
        <v>189</v>
      </c>
      <c r="H3616" s="13" t="s">
        <v>190</v>
      </c>
      <c r="I3616" s="13">
        <v>3615</v>
      </c>
    </row>
    <row r="3617" spans="1:9" x14ac:dyDescent="0.25">
      <c r="A3617" s="13" t="str">
        <f t="shared" si="56"/>
        <v xml:space="preserve">907-637-C  Traffic Signal Conduit, Underground, Type 1, 5" </v>
      </c>
      <c r="B3617" s="13" t="s">
        <v>4142</v>
      </c>
      <c r="C3617" s="13" t="s">
        <v>4164</v>
      </c>
      <c r="D3617" s="13" t="s">
        <v>230</v>
      </c>
      <c r="E3617" s="13" t="s">
        <v>187</v>
      </c>
      <c r="F3617" s="13" t="s">
        <v>188</v>
      </c>
      <c r="G3617" s="13" t="s">
        <v>189</v>
      </c>
      <c r="H3617" s="13" t="s">
        <v>190</v>
      </c>
      <c r="I3617" s="13">
        <v>3616</v>
      </c>
    </row>
    <row r="3618" spans="1:9" x14ac:dyDescent="0.25">
      <c r="A3618" s="13" t="str">
        <f t="shared" si="56"/>
        <v xml:space="preserve">907-637-C  Traffic Signal Conduit, Underground, Type 1, 6" </v>
      </c>
      <c r="B3618" s="13" t="s">
        <v>4142</v>
      </c>
      <c r="C3618" s="13" t="s">
        <v>4165</v>
      </c>
      <c r="D3618" s="13" t="s">
        <v>230</v>
      </c>
      <c r="E3618" s="13" t="s">
        <v>187</v>
      </c>
      <c r="F3618" s="13" t="s">
        <v>188</v>
      </c>
      <c r="G3618" s="13" t="s">
        <v>189</v>
      </c>
      <c r="H3618" s="13" t="s">
        <v>190</v>
      </c>
      <c r="I3618" s="13">
        <v>3617</v>
      </c>
    </row>
    <row r="3619" spans="1:9" x14ac:dyDescent="0.25">
      <c r="A3619" s="13" t="str">
        <f t="shared" si="56"/>
        <v xml:space="preserve">907-637-C  Traffic Signal Conduit, Underground, Type 4, 1 1/2" </v>
      </c>
      <c r="B3619" s="13" t="s">
        <v>4142</v>
      </c>
      <c r="C3619" s="13" t="s">
        <v>4166</v>
      </c>
      <c r="D3619" s="13" t="s">
        <v>230</v>
      </c>
      <c r="E3619" s="13" t="s">
        <v>187</v>
      </c>
      <c r="F3619" s="13" t="s">
        <v>188</v>
      </c>
      <c r="G3619" s="13" t="s">
        <v>189</v>
      </c>
      <c r="H3619" s="13" t="s">
        <v>190</v>
      </c>
      <c r="I3619" s="13">
        <v>3618</v>
      </c>
    </row>
    <row r="3620" spans="1:9" x14ac:dyDescent="0.25">
      <c r="A3620" s="13" t="str">
        <f t="shared" si="56"/>
        <v xml:space="preserve">907-637-C  Traffic Signal Conduit, Underground, Type 4, 1 1/4" </v>
      </c>
      <c r="B3620" s="13" t="s">
        <v>4142</v>
      </c>
      <c r="C3620" s="13" t="s">
        <v>4167</v>
      </c>
      <c r="D3620" s="13" t="s">
        <v>230</v>
      </c>
      <c r="E3620" s="13" t="s">
        <v>187</v>
      </c>
      <c r="F3620" s="13" t="s">
        <v>188</v>
      </c>
      <c r="G3620" s="13" t="s">
        <v>189</v>
      </c>
      <c r="H3620" s="13" t="s">
        <v>190</v>
      </c>
      <c r="I3620" s="13">
        <v>3619</v>
      </c>
    </row>
    <row r="3621" spans="1:9" x14ac:dyDescent="0.25">
      <c r="A3621" s="13" t="str">
        <f t="shared" si="56"/>
        <v xml:space="preserve">907-637-C  Traffic Signal Conduit, Underground, Type 4, 1" </v>
      </c>
      <c r="B3621" s="13" t="s">
        <v>4142</v>
      </c>
      <c r="C3621" s="13" t="s">
        <v>4168</v>
      </c>
      <c r="D3621" s="13" t="s">
        <v>230</v>
      </c>
      <c r="E3621" s="13" t="s">
        <v>187</v>
      </c>
      <c r="F3621" s="13" t="s">
        <v>188</v>
      </c>
      <c r="G3621" s="13" t="s">
        <v>189</v>
      </c>
      <c r="H3621" s="13" t="s">
        <v>190</v>
      </c>
      <c r="I3621" s="13">
        <v>3620</v>
      </c>
    </row>
    <row r="3622" spans="1:9" x14ac:dyDescent="0.25">
      <c r="A3622" s="13" t="str">
        <f t="shared" si="56"/>
        <v xml:space="preserve">907-637-C  Traffic Signal Conduit, Underground, Type 4, 2 1/2" </v>
      </c>
      <c r="B3622" s="13" t="s">
        <v>4142</v>
      </c>
      <c r="C3622" s="13" t="s">
        <v>4169</v>
      </c>
      <c r="D3622" s="13" t="s">
        <v>230</v>
      </c>
      <c r="E3622" s="13" t="s">
        <v>187</v>
      </c>
      <c r="F3622" s="13" t="s">
        <v>188</v>
      </c>
      <c r="G3622" s="13" t="s">
        <v>189</v>
      </c>
      <c r="H3622" s="13" t="s">
        <v>190</v>
      </c>
      <c r="I3622" s="13">
        <v>3621</v>
      </c>
    </row>
    <row r="3623" spans="1:9" x14ac:dyDescent="0.25">
      <c r="A3623" s="13" t="str">
        <f t="shared" si="56"/>
        <v xml:space="preserve">907-637-C  Traffic Signal Conduit, Underground, Type 4, 2" </v>
      </c>
      <c r="B3623" s="13" t="s">
        <v>4142</v>
      </c>
      <c r="C3623" s="13" t="s">
        <v>4170</v>
      </c>
      <c r="D3623" s="13" t="s">
        <v>230</v>
      </c>
      <c r="E3623" s="13" t="s">
        <v>187</v>
      </c>
      <c r="F3623" s="13" t="s">
        <v>188</v>
      </c>
      <c r="G3623" s="13" t="s">
        <v>189</v>
      </c>
      <c r="H3623" s="13" t="s">
        <v>190</v>
      </c>
      <c r="I3623" s="13">
        <v>3622</v>
      </c>
    </row>
    <row r="3624" spans="1:9" x14ac:dyDescent="0.25">
      <c r="A3624" s="13" t="str">
        <f t="shared" si="56"/>
        <v xml:space="preserve">907-637-C  Traffic Signal Conduit, Underground, Type 4, 3 1/2" </v>
      </c>
      <c r="B3624" s="13" t="s">
        <v>4142</v>
      </c>
      <c r="C3624" s="13" t="s">
        <v>4171</v>
      </c>
      <c r="D3624" s="13" t="s">
        <v>230</v>
      </c>
      <c r="E3624" s="13" t="s">
        <v>187</v>
      </c>
      <c r="F3624" s="13" t="s">
        <v>188</v>
      </c>
      <c r="G3624" s="13" t="s">
        <v>189</v>
      </c>
      <c r="H3624" s="13" t="s">
        <v>190</v>
      </c>
      <c r="I3624" s="13">
        <v>3623</v>
      </c>
    </row>
    <row r="3625" spans="1:9" x14ac:dyDescent="0.25">
      <c r="A3625" s="13" t="str">
        <f t="shared" si="56"/>
        <v xml:space="preserve">907-637-C  Traffic Signal Conduit, Underground, Type 4, 3" </v>
      </c>
      <c r="B3625" s="13" t="s">
        <v>4142</v>
      </c>
      <c r="C3625" s="13" t="s">
        <v>4172</v>
      </c>
      <c r="D3625" s="13" t="s">
        <v>230</v>
      </c>
      <c r="E3625" s="13" t="s">
        <v>187</v>
      </c>
      <c r="F3625" s="13" t="s">
        <v>188</v>
      </c>
      <c r="G3625" s="13" t="s">
        <v>189</v>
      </c>
      <c r="H3625" s="13" t="s">
        <v>190</v>
      </c>
      <c r="I3625" s="13">
        <v>3624</v>
      </c>
    </row>
    <row r="3626" spans="1:9" x14ac:dyDescent="0.25">
      <c r="A3626" s="13" t="str">
        <f t="shared" si="56"/>
        <v xml:space="preserve">907-637-C  Traffic Signal Conduit, Underground, Type 4, 3/4" </v>
      </c>
      <c r="B3626" s="13" t="s">
        <v>4142</v>
      </c>
      <c r="C3626" s="13" t="s">
        <v>4173</v>
      </c>
      <c r="D3626" s="13" t="s">
        <v>230</v>
      </c>
      <c r="E3626" s="13" t="s">
        <v>187</v>
      </c>
      <c r="F3626" s="13" t="s">
        <v>188</v>
      </c>
      <c r="G3626" s="13" t="s">
        <v>189</v>
      </c>
      <c r="H3626" s="13" t="s">
        <v>190</v>
      </c>
      <c r="I3626" s="13">
        <v>3625</v>
      </c>
    </row>
    <row r="3627" spans="1:9" x14ac:dyDescent="0.25">
      <c r="A3627" s="13" t="str">
        <f t="shared" si="56"/>
        <v xml:space="preserve">907-637-C  Traffic Signal Conduit, Underground, Type 4, 4" </v>
      </c>
      <c r="B3627" s="13" t="s">
        <v>4142</v>
      </c>
      <c r="C3627" s="13" t="s">
        <v>4174</v>
      </c>
      <c r="D3627" s="13" t="s">
        <v>230</v>
      </c>
      <c r="E3627" s="13" t="s">
        <v>187</v>
      </c>
      <c r="F3627" s="13" t="s">
        <v>188</v>
      </c>
      <c r="G3627" s="13" t="s">
        <v>189</v>
      </c>
      <c r="H3627" s="13" t="s">
        <v>190</v>
      </c>
      <c r="I3627" s="13">
        <v>3626</v>
      </c>
    </row>
    <row r="3628" spans="1:9" x14ac:dyDescent="0.25">
      <c r="A3628" s="13" t="str">
        <f t="shared" si="56"/>
        <v xml:space="preserve">907-637-C  Traffic Signal Conduit, Underground, Type 4, 5" </v>
      </c>
      <c r="B3628" s="13" t="s">
        <v>4142</v>
      </c>
      <c r="C3628" s="13" t="s">
        <v>4175</v>
      </c>
      <c r="D3628" s="13" t="s">
        <v>230</v>
      </c>
      <c r="E3628" s="13" t="s">
        <v>187</v>
      </c>
      <c r="F3628" s="13" t="s">
        <v>188</v>
      </c>
      <c r="G3628" s="13" t="s">
        <v>189</v>
      </c>
      <c r="H3628" s="13" t="s">
        <v>190</v>
      </c>
      <c r="I3628" s="13">
        <v>3627</v>
      </c>
    </row>
    <row r="3629" spans="1:9" x14ac:dyDescent="0.25">
      <c r="A3629" s="13" t="str">
        <f t="shared" si="56"/>
        <v xml:space="preserve">907-637-C  Traffic Signal Conduit, Underground, Type 4, 6" </v>
      </c>
      <c r="B3629" s="13" t="s">
        <v>4142</v>
      </c>
      <c r="C3629" s="13" t="s">
        <v>4176</v>
      </c>
      <c r="D3629" s="13" t="s">
        <v>230</v>
      </c>
      <c r="E3629" s="13" t="s">
        <v>187</v>
      </c>
      <c r="F3629" s="13" t="s">
        <v>188</v>
      </c>
      <c r="G3629" s="13" t="s">
        <v>189</v>
      </c>
      <c r="H3629" s="13" t="s">
        <v>190</v>
      </c>
      <c r="I3629" s="13">
        <v>3628</v>
      </c>
    </row>
    <row r="3630" spans="1:9" x14ac:dyDescent="0.25">
      <c r="A3630" s="13" t="str">
        <f t="shared" si="56"/>
        <v xml:space="preserve">907-637-D  Traffic Signal Conduit, Underground Drilled or Jacked, Rolled Pipe, 1" </v>
      </c>
      <c r="B3630" s="13" t="s">
        <v>4177</v>
      </c>
      <c r="C3630" s="13" t="s">
        <v>4178</v>
      </c>
      <c r="D3630" s="13" t="s">
        <v>230</v>
      </c>
      <c r="E3630" s="13" t="s">
        <v>187</v>
      </c>
      <c r="F3630" s="13" t="s">
        <v>188</v>
      </c>
      <c r="G3630" s="13" t="s">
        <v>189</v>
      </c>
      <c r="H3630" s="13" t="s">
        <v>190</v>
      </c>
      <c r="I3630" s="13">
        <v>3629</v>
      </c>
    </row>
    <row r="3631" spans="1:9" x14ac:dyDescent="0.25">
      <c r="A3631" s="13" t="str">
        <f t="shared" si="56"/>
        <v xml:space="preserve">907-637-D  Traffic Signal Conduit, Underground Drilled or Jacked, Rolled Pipe, 2" </v>
      </c>
      <c r="B3631" s="13" t="s">
        <v>4177</v>
      </c>
      <c r="C3631" s="13" t="s">
        <v>4179</v>
      </c>
      <c r="D3631" s="13" t="s">
        <v>230</v>
      </c>
      <c r="E3631" s="13" t="s">
        <v>187</v>
      </c>
      <c r="F3631" s="13" t="s">
        <v>188</v>
      </c>
      <c r="G3631" s="13" t="s">
        <v>189</v>
      </c>
      <c r="H3631" s="13" t="s">
        <v>190</v>
      </c>
      <c r="I3631" s="13">
        <v>3630</v>
      </c>
    </row>
    <row r="3632" spans="1:9" x14ac:dyDescent="0.25">
      <c r="A3632" s="13" t="str">
        <f t="shared" si="56"/>
        <v xml:space="preserve">907-637-D  Traffic Signal Conduit, Underground Drilled or Jacked, Rolled Pipe, 3" </v>
      </c>
      <c r="B3632" s="13" t="s">
        <v>4177</v>
      </c>
      <c r="C3632" s="13" t="s">
        <v>4180</v>
      </c>
      <c r="D3632" s="13" t="s">
        <v>230</v>
      </c>
      <c r="E3632" s="13" t="s">
        <v>187</v>
      </c>
      <c r="F3632" s="13" t="s">
        <v>188</v>
      </c>
      <c r="G3632" s="13" t="s">
        <v>189</v>
      </c>
      <c r="H3632" s="13" t="s">
        <v>190</v>
      </c>
      <c r="I3632" s="13">
        <v>3631</v>
      </c>
    </row>
    <row r="3633" spans="1:9" x14ac:dyDescent="0.25">
      <c r="A3633" s="13" t="str">
        <f t="shared" si="56"/>
        <v xml:space="preserve">907-637-D  Traffic Signal Conduit, Underground Drilled or Jacked, Rolled Pipe, 4" </v>
      </c>
      <c r="B3633" s="13" t="s">
        <v>4177</v>
      </c>
      <c r="C3633" s="13" t="s">
        <v>4181</v>
      </c>
      <c r="D3633" s="13" t="s">
        <v>230</v>
      </c>
      <c r="E3633" s="13" t="s">
        <v>187</v>
      </c>
      <c r="F3633" s="13" t="s">
        <v>188</v>
      </c>
      <c r="G3633" s="13" t="s">
        <v>189</v>
      </c>
      <c r="H3633" s="13" t="s">
        <v>190</v>
      </c>
      <c r="I3633" s="13">
        <v>3632</v>
      </c>
    </row>
    <row r="3634" spans="1:9" x14ac:dyDescent="0.25">
      <c r="A3634" s="13" t="str">
        <f t="shared" si="56"/>
        <v xml:space="preserve">907-637-D  Traffic Signal Conduit, Underground Drilled or Jacked, Type 4, 1 1/2" </v>
      </c>
      <c r="B3634" s="13" t="s">
        <v>4177</v>
      </c>
      <c r="C3634" s="13" t="s">
        <v>4182</v>
      </c>
      <c r="D3634" s="13" t="s">
        <v>230</v>
      </c>
      <c r="E3634" s="13" t="s">
        <v>187</v>
      </c>
      <c r="F3634" s="13" t="s">
        <v>188</v>
      </c>
      <c r="G3634" s="13" t="s">
        <v>189</v>
      </c>
      <c r="H3634" s="13" t="s">
        <v>190</v>
      </c>
      <c r="I3634" s="13">
        <v>3633</v>
      </c>
    </row>
    <row r="3635" spans="1:9" x14ac:dyDescent="0.25">
      <c r="A3635" s="13" t="str">
        <f t="shared" si="56"/>
        <v xml:space="preserve">907-637-D  Traffic Signal Conduit, Underground Drilled or Jacked, Type 4, 1 1/4" </v>
      </c>
      <c r="B3635" s="13" t="s">
        <v>4177</v>
      </c>
      <c r="C3635" s="13" t="s">
        <v>4183</v>
      </c>
      <c r="D3635" s="13" t="s">
        <v>230</v>
      </c>
      <c r="E3635" s="13" t="s">
        <v>187</v>
      </c>
      <c r="F3635" s="13" t="s">
        <v>188</v>
      </c>
      <c r="G3635" s="13" t="s">
        <v>189</v>
      </c>
      <c r="H3635" s="13" t="s">
        <v>190</v>
      </c>
      <c r="I3635" s="13">
        <v>3634</v>
      </c>
    </row>
    <row r="3636" spans="1:9" x14ac:dyDescent="0.25">
      <c r="A3636" s="13" t="str">
        <f t="shared" si="56"/>
        <v xml:space="preserve">907-637-D  Traffic Signal Conduit, Underground Drilled or Jacked, Type 4, 1" </v>
      </c>
      <c r="B3636" s="13" t="s">
        <v>4177</v>
      </c>
      <c r="C3636" s="13" t="s">
        <v>4184</v>
      </c>
      <c r="D3636" s="13" t="s">
        <v>230</v>
      </c>
      <c r="E3636" s="13" t="s">
        <v>187</v>
      </c>
      <c r="F3636" s="13" t="s">
        <v>188</v>
      </c>
      <c r="G3636" s="13" t="s">
        <v>189</v>
      </c>
      <c r="H3636" s="13" t="s">
        <v>190</v>
      </c>
      <c r="I3636" s="13">
        <v>3635</v>
      </c>
    </row>
    <row r="3637" spans="1:9" x14ac:dyDescent="0.25">
      <c r="A3637" s="13" t="str">
        <f t="shared" si="56"/>
        <v xml:space="preserve">907-637-D  Traffic Signal Conduit, Underground Drilled or Jacked, Type 4, 2 1/2 </v>
      </c>
      <c r="B3637" s="13" t="s">
        <v>4177</v>
      </c>
      <c r="C3637" s="13" t="s">
        <v>4185</v>
      </c>
      <c r="D3637" s="13" t="s">
        <v>230</v>
      </c>
      <c r="E3637" s="13" t="s">
        <v>187</v>
      </c>
      <c r="F3637" s="13" t="s">
        <v>188</v>
      </c>
      <c r="G3637" s="13" t="s">
        <v>189</v>
      </c>
      <c r="H3637" s="13" t="s">
        <v>190</v>
      </c>
      <c r="I3637" s="13">
        <v>3636</v>
      </c>
    </row>
    <row r="3638" spans="1:9" x14ac:dyDescent="0.25">
      <c r="A3638" s="13" t="str">
        <f t="shared" si="56"/>
        <v xml:space="preserve">907-637-D  Traffic Signal Conduit, Underground Drilled or Jacked, Type 4, 2" </v>
      </c>
      <c r="B3638" s="13" t="s">
        <v>4177</v>
      </c>
      <c r="C3638" s="13" t="s">
        <v>4186</v>
      </c>
      <c r="D3638" s="13" t="s">
        <v>230</v>
      </c>
      <c r="E3638" s="13" t="s">
        <v>187</v>
      </c>
      <c r="F3638" s="13" t="s">
        <v>188</v>
      </c>
      <c r="G3638" s="13" t="s">
        <v>189</v>
      </c>
      <c r="H3638" s="13" t="s">
        <v>190</v>
      </c>
      <c r="I3638" s="13">
        <v>3637</v>
      </c>
    </row>
    <row r="3639" spans="1:9" x14ac:dyDescent="0.25">
      <c r="A3639" s="13" t="str">
        <f t="shared" si="56"/>
        <v xml:space="preserve">907-637-D  Traffic Signal Conduit, Underground Drilled or Jacked, Type 4, 3 1/2" </v>
      </c>
      <c r="B3639" s="13" t="s">
        <v>4177</v>
      </c>
      <c r="C3639" s="13" t="s">
        <v>4187</v>
      </c>
      <c r="D3639" s="13" t="s">
        <v>230</v>
      </c>
      <c r="E3639" s="13" t="s">
        <v>187</v>
      </c>
      <c r="F3639" s="13" t="s">
        <v>188</v>
      </c>
      <c r="G3639" s="13" t="s">
        <v>189</v>
      </c>
      <c r="H3639" s="13" t="s">
        <v>190</v>
      </c>
      <c r="I3639" s="13">
        <v>3638</v>
      </c>
    </row>
    <row r="3640" spans="1:9" x14ac:dyDescent="0.25">
      <c r="A3640" s="13" t="str">
        <f t="shared" si="56"/>
        <v xml:space="preserve">907-637-D  Traffic Signal Conduit, Underground Drilled or Jacked, Type 4, 3" </v>
      </c>
      <c r="B3640" s="13" t="s">
        <v>4177</v>
      </c>
      <c r="C3640" s="13" t="s">
        <v>4188</v>
      </c>
      <c r="D3640" s="13" t="s">
        <v>230</v>
      </c>
      <c r="E3640" s="13" t="s">
        <v>187</v>
      </c>
      <c r="F3640" s="13" t="s">
        <v>188</v>
      </c>
      <c r="G3640" s="13" t="s">
        <v>189</v>
      </c>
      <c r="H3640" s="13" t="s">
        <v>190</v>
      </c>
      <c r="I3640" s="13">
        <v>3639</v>
      </c>
    </row>
    <row r="3641" spans="1:9" x14ac:dyDescent="0.25">
      <c r="A3641" s="13" t="str">
        <f t="shared" si="56"/>
        <v xml:space="preserve">907-637-D  Traffic Signal Conduit, Underground Drilled or Jacked, Type 4, 3/4" </v>
      </c>
      <c r="B3641" s="13" t="s">
        <v>4177</v>
      </c>
      <c r="C3641" s="13" t="s">
        <v>4189</v>
      </c>
      <c r="D3641" s="13" t="s">
        <v>230</v>
      </c>
      <c r="E3641" s="13" t="s">
        <v>187</v>
      </c>
      <c r="F3641" s="13" t="s">
        <v>188</v>
      </c>
      <c r="G3641" s="13" t="s">
        <v>189</v>
      </c>
      <c r="H3641" s="13" t="s">
        <v>190</v>
      </c>
      <c r="I3641" s="13">
        <v>3640</v>
      </c>
    </row>
    <row r="3642" spans="1:9" x14ac:dyDescent="0.25">
      <c r="A3642" s="13" t="str">
        <f t="shared" si="56"/>
        <v xml:space="preserve">907-637-D  Traffic Signal Conduit, Underground Drilled or Jacked, Type 4, 4" </v>
      </c>
      <c r="B3642" s="13" t="s">
        <v>4177</v>
      </c>
      <c r="C3642" s="13" t="s">
        <v>4190</v>
      </c>
      <c r="D3642" s="13" t="s">
        <v>230</v>
      </c>
      <c r="E3642" s="13" t="s">
        <v>187</v>
      </c>
      <c r="F3642" s="13" t="s">
        <v>188</v>
      </c>
      <c r="G3642" s="13" t="s">
        <v>189</v>
      </c>
      <c r="H3642" s="13" t="s">
        <v>190</v>
      </c>
      <c r="I3642" s="13">
        <v>3641</v>
      </c>
    </row>
    <row r="3643" spans="1:9" x14ac:dyDescent="0.25">
      <c r="A3643" s="13" t="str">
        <f t="shared" si="56"/>
        <v xml:space="preserve">907-637-D  Traffic Signal Conduit, Underground Drilled or Jacked, Type 4, 5" </v>
      </c>
      <c r="B3643" s="13" t="s">
        <v>4177</v>
      </c>
      <c r="C3643" s="13" t="s">
        <v>4191</v>
      </c>
      <c r="D3643" s="13" t="s">
        <v>230</v>
      </c>
      <c r="E3643" s="13" t="s">
        <v>187</v>
      </c>
      <c r="F3643" s="13" t="s">
        <v>188</v>
      </c>
      <c r="G3643" s="13" t="s">
        <v>189</v>
      </c>
      <c r="H3643" s="13" t="s">
        <v>190</v>
      </c>
      <c r="I3643" s="13">
        <v>3642</v>
      </c>
    </row>
    <row r="3644" spans="1:9" x14ac:dyDescent="0.25">
      <c r="A3644" s="13" t="str">
        <f t="shared" si="56"/>
        <v xml:space="preserve">907-637-D  Traffic Signal Conduit, Underground Drilled or Jacked, Type 4, 6" </v>
      </c>
      <c r="B3644" s="13" t="s">
        <v>4177</v>
      </c>
      <c r="C3644" s="13" t="s">
        <v>4192</v>
      </c>
      <c r="D3644" s="13" t="s">
        <v>230</v>
      </c>
      <c r="E3644" s="13" t="s">
        <v>187</v>
      </c>
      <c r="F3644" s="13" t="s">
        <v>188</v>
      </c>
      <c r="G3644" s="13" t="s">
        <v>189</v>
      </c>
      <c r="H3644" s="13" t="s">
        <v>190</v>
      </c>
      <c r="I3644" s="13">
        <v>3643</v>
      </c>
    </row>
    <row r="3645" spans="1:9" x14ac:dyDescent="0.25">
      <c r="A3645" s="13" t="str">
        <f t="shared" si="56"/>
        <v xml:space="preserve">907-637-D  Traffic Signal Conduit, Underground Drilled or Jacked, Type1, 1 1/2 </v>
      </c>
      <c r="B3645" s="13" t="s">
        <v>4177</v>
      </c>
      <c r="C3645" s="13" t="s">
        <v>4193</v>
      </c>
      <c r="D3645" s="13" t="s">
        <v>230</v>
      </c>
      <c r="E3645" s="13" t="s">
        <v>187</v>
      </c>
      <c r="F3645" s="13" t="s">
        <v>188</v>
      </c>
      <c r="G3645" s="13" t="s">
        <v>189</v>
      </c>
      <c r="H3645" s="13" t="s">
        <v>190</v>
      </c>
      <c r="I3645" s="13">
        <v>3644</v>
      </c>
    </row>
    <row r="3646" spans="1:9" x14ac:dyDescent="0.25">
      <c r="A3646" s="13" t="str">
        <f t="shared" si="56"/>
        <v xml:space="preserve">907-637-D  Traffic Signal Conduit, Underground Drilled or Jacked, Type1, 1 1/4 </v>
      </c>
      <c r="B3646" s="13" t="s">
        <v>4177</v>
      </c>
      <c r="C3646" s="13" t="s">
        <v>4194</v>
      </c>
      <c r="D3646" s="13" t="s">
        <v>230</v>
      </c>
      <c r="E3646" s="13" t="s">
        <v>187</v>
      </c>
      <c r="F3646" s="13" t="s">
        <v>188</v>
      </c>
      <c r="G3646" s="13" t="s">
        <v>189</v>
      </c>
      <c r="H3646" s="13" t="s">
        <v>190</v>
      </c>
      <c r="I3646" s="13">
        <v>3645</v>
      </c>
    </row>
    <row r="3647" spans="1:9" x14ac:dyDescent="0.25">
      <c r="A3647" s="13" t="str">
        <f t="shared" si="56"/>
        <v xml:space="preserve">907-637-D  Traffic Signal Conduit, Underground Drilled or Jacked, Type1, 1" </v>
      </c>
      <c r="B3647" s="13" t="s">
        <v>4177</v>
      </c>
      <c r="C3647" s="13" t="s">
        <v>4195</v>
      </c>
      <c r="D3647" s="13" t="s">
        <v>230</v>
      </c>
      <c r="E3647" s="13" t="s">
        <v>187</v>
      </c>
      <c r="F3647" s="13" t="s">
        <v>188</v>
      </c>
      <c r="G3647" s="13" t="s">
        <v>189</v>
      </c>
      <c r="H3647" s="13" t="s">
        <v>190</v>
      </c>
      <c r="I3647" s="13">
        <v>3646</v>
      </c>
    </row>
    <row r="3648" spans="1:9" x14ac:dyDescent="0.25">
      <c r="A3648" s="13" t="str">
        <f t="shared" si="56"/>
        <v xml:space="preserve">907-637-D  Traffic Signal Conduit, Underground Drilled or Jacked, Type1, 2 1/2" </v>
      </c>
      <c r="B3648" s="13" t="s">
        <v>4177</v>
      </c>
      <c r="C3648" s="13" t="s">
        <v>4196</v>
      </c>
      <c r="D3648" s="13" t="s">
        <v>230</v>
      </c>
      <c r="E3648" s="13" t="s">
        <v>187</v>
      </c>
      <c r="F3648" s="13" t="s">
        <v>188</v>
      </c>
      <c r="G3648" s="13" t="s">
        <v>189</v>
      </c>
      <c r="H3648" s="13" t="s">
        <v>190</v>
      </c>
      <c r="I3648" s="13">
        <v>3647</v>
      </c>
    </row>
    <row r="3649" spans="1:9" x14ac:dyDescent="0.25">
      <c r="A3649" s="13" t="str">
        <f t="shared" si="56"/>
        <v xml:space="preserve">907-637-D  Traffic Signal Conduit, Underground Drilled or Jacked, Type1, 2" </v>
      </c>
      <c r="B3649" s="13" t="s">
        <v>4177</v>
      </c>
      <c r="C3649" s="13" t="s">
        <v>4197</v>
      </c>
      <c r="D3649" s="13" t="s">
        <v>230</v>
      </c>
      <c r="E3649" s="13" t="s">
        <v>187</v>
      </c>
      <c r="F3649" s="13" t="s">
        <v>188</v>
      </c>
      <c r="G3649" s="13" t="s">
        <v>189</v>
      </c>
      <c r="H3649" s="13" t="s">
        <v>190</v>
      </c>
      <c r="I3649" s="13">
        <v>3648</v>
      </c>
    </row>
    <row r="3650" spans="1:9" x14ac:dyDescent="0.25">
      <c r="A3650" s="13" t="str">
        <f t="shared" si="56"/>
        <v xml:space="preserve">907-637-D  Traffic Signal Conduit, Underground Drilled or Jacked, Type1, 3 1/2" </v>
      </c>
      <c r="B3650" s="13" t="s">
        <v>4177</v>
      </c>
      <c r="C3650" s="13" t="s">
        <v>4198</v>
      </c>
      <c r="D3650" s="13" t="s">
        <v>230</v>
      </c>
      <c r="E3650" s="13" t="s">
        <v>187</v>
      </c>
      <c r="F3650" s="13" t="s">
        <v>188</v>
      </c>
      <c r="G3650" s="13" t="s">
        <v>189</v>
      </c>
      <c r="H3650" s="13" t="s">
        <v>190</v>
      </c>
      <c r="I3650" s="13">
        <v>3649</v>
      </c>
    </row>
    <row r="3651" spans="1:9" x14ac:dyDescent="0.25">
      <c r="A3651" s="13" t="str">
        <f t="shared" si="56"/>
        <v xml:space="preserve">907-637-D  Traffic Signal Conduit, Underground Drilled or Jacked, Type1, 3" </v>
      </c>
      <c r="B3651" s="13" t="s">
        <v>4177</v>
      </c>
      <c r="C3651" s="13" t="s">
        <v>4199</v>
      </c>
      <c r="D3651" s="13" t="s">
        <v>230</v>
      </c>
      <c r="E3651" s="13" t="s">
        <v>187</v>
      </c>
      <c r="F3651" s="13" t="s">
        <v>188</v>
      </c>
      <c r="G3651" s="13" t="s">
        <v>189</v>
      </c>
      <c r="H3651" s="13" t="s">
        <v>190</v>
      </c>
      <c r="I3651" s="13">
        <v>3650</v>
      </c>
    </row>
    <row r="3652" spans="1:9" x14ac:dyDescent="0.25">
      <c r="A3652" s="13" t="str">
        <f t="shared" ref="A3652:A3715" si="57">_xlfn.CONCAT(B3652," ", C3652)</f>
        <v xml:space="preserve">907-637-D  Traffic Signal Conduit, Underground Drilled or Jacked, Type1, 3/4" </v>
      </c>
      <c r="B3652" s="13" t="s">
        <v>4177</v>
      </c>
      <c r="C3652" s="13" t="s">
        <v>4200</v>
      </c>
      <c r="D3652" s="13" t="s">
        <v>230</v>
      </c>
      <c r="E3652" s="13" t="s">
        <v>187</v>
      </c>
      <c r="F3652" s="13" t="s">
        <v>188</v>
      </c>
      <c r="G3652" s="13" t="s">
        <v>189</v>
      </c>
      <c r="H3652" s="13" t="s">
        <v>190</v>
      </c>
      <c r="I3652" s="13">
        <v>3651</v>
      </c>
    </row>
    <row r="3653" spans="1:9" x14ac:dyDescent="0.25">
      <c r="A3653" s="13" t="str">
        <f t="shared" si="57"/>
        <v xml:space="preserve">907-637-D  Traffic Signal Conduit, Underground Drilled or Jacked, Type1, 4" </v>
      </c>
      <c r="B3653" s="13" t="s">
        <v>4177</v>
      </c>
      <c r="C3653" s="13" t="s">
        <v>4201</v>
      </c>
      <c r="D3653" s="13" t="s">
        <v>230</v>
      </c>
      <c r="E3653" s="13" t="s">
        <v>187</v>
      </c>
      <c r="F3653" s="13" t="s">
        <v>188</v>
      </c>
      <c r="G3653" s="13" t="s">
        <v>189</v>
      </c>
      <c r="H3653" s="13" t="s">
        <v>190</v>
      </c>
      <c r="I3653" s="13">
        <v>3652</v>
      </c>
    </row>
    <row r="3654" spans="1:9" x14ac:dyDescent="0.25">
      <c r="A3654" s="13" t="str">
        <f t="shared" si="57"/>
        <v xml:space="preserve">907-637-D  Traffic Signal Conduit, Underground Drilled or Jacked, Type1, 5" </v>
      </c>
      <c r="B3654" s="13" t="s">
        <v>4177</v>
      </c>
      <c r="C3654" s="13" t="s">
        <v>4202</v>
      </c>
      <c r="D3654" s="13" t="s">
        <v>230</v>
      </c>
      <c r="E3654" s="13" t="s">
        <v>187</v>
      </c>
      <c r="F3654" s="13" t="s">
        <v>188</v>
      </c>
      <c r="G3654" s="13" t="s">
        <v>189</v>
      </c>
      <c r="H3654" s="13" t="s">
        <v>190</v>
      </c>
      <c r="I3654" s="13">
        <v>3653</v>
      </c>
    </row>
    <row r="3655" spans="1:9" x14ac:dyDescent="0.25">
      <c r="A3655" s="13" t="str">
        <f t="shared" si="57"/>
        <v xml:space="preserve">907-637-D  Traffic Signal Conduit, Underground Drilled or Jacked, Type1, 6" </v>
      </c>
      <c r="B3655" s="13" t="s">
        <v>4177</v>
      </c>
      <c r="C3655" s="13" t="s">
        <v>4203</v>
      </c>
      <c r="D3655" s="13" t="s">
        <v>230</v>
      </c>
      <c r="E3655" s="13" t="s">
        <v>187</v>
      </c>
      <c r="F3655" s="13" t="s">
        <v>188</v>
      </c>
      <c r="G3655" s="13" t="s">
        <v>189</v>
      </c>
      <c r="H3655" s="13" t="s">
        <v>190</v>
      </c>
      <c r="I3655" s="13">
        <v>3654</v>
      </c>
    </row>
    <row r="3656" spans="1:9" x14ac:dyDescent="0.25">
      <c r="A3656" s="13" t="str">
        <f t="shared" si="57"/>
        <v xml:space="preserve">907-637-E  Traffic Signal Conduit, Structural Conduit, Type 1, 1 1/2" </v>
      </c>
      <c r="B3656" s="13" t="s">
        <v>4204</v>
      </c>
      <c r="C3656" s="13" t="s">
        <v>4205</v>
      </c>
      <c r="D3656" s="13" t="s">
        <v>230</v>
      </c>
      <c r="E3656" s="13" t="s">
        <v>187</v>
      </c>
      <c r="F3656" s="13" t="s">
        <v>188</v>
      </c>
      <c r="G3656" s="13" t="s">
        <v>189</v>
      </c>
      <c r="H3656" s="13" t="s">
        <v>190</v>
      </c>
      <c r="I3656" s="13">
        <v>3655</v>
      </c>
    </row>
    <row r="3657" spans="1:9" x14ac:dyDescent="0.25">
      <c r="A3657" s="13" t="str">
        <f t="shared" si="57"/>
        <v xml:space="preserve">907-637-E  Traffic Signal Conduit, Structural Conduit, Type 1, 2" </v>
      </c>
      <c r="B3657" s="13" t="s">
        <v>4204</v>
      </c>
      <c r="C3657" s="13" t="s">
        <v>4206</v>
      </c>
      <c r="D3657" s="13" t="s">
        <v>230</v>
      </c>
      <c r="E3657" s="13" t="s">
        <v>187</v>
      </c>
      <c r="F3657" s="13" t="s">
        <v>188</v>
      </c>
      <c r="G3657" s="13" t="s">
        <v>189</v>
      </c>
      <c r="H3657" s="13" t="s">
        <v>190</v>
      </c>
      <c r="I3657" s="13">
        <v>3656</v>
      </c>
    </row>
    <row r="3658" spans="1:9" x14ac:dyDescent="0.25">
      <c r="A3658" s="13" t="str">
        <f t="shared" si="57"/>
        <v xml:space="preserve">907-637-F  Traffic Signal Conduit, Aerial Supported, Type 1, 1 1/2" </v>
      </c>
      <c r="B3658" s="13" t="s">
        <v>4207</v>
      </c>
      <c r="C3658" s="13" t="s">
        <v>4208</v>
      </c>
      <c r="D3658" s="13" t="s">
        <v>230</v>
      </c>
      <c r="E3658" s="13" t="s">
        <v>187</v>
      </c>
      <c r="F3658" s="13" t="s">
        <v>188</v>
      </c>
      <c r="G3658" s="13" t="s">
        <v>189</v>
      </c>
      <c r="H3658" s="13" t="s">
        <v>190</v>
      </c>
      <c r="I3658" s="13">
        <v>3657</v>
      </c>
    </row>
    <row r="3659" spans="1:9" x14ac:dyDescent="0.25">
      <c r="A3659" s="13" t="str">
        <f t="shared" si="57"/>
        <v xml:space="preserve">907-637-F  Traffic Signal Conduit, Aerial Supported, Type 1, 1 1/4" </v>
      </c>
      <c r="B3659" s="13" t="s">
        <v>4207</v>
      </c>
      <c r="C3659" s="13" t="s">
        <v>4209</v>
      </c>
      <c r="D3659" s="13" t="s">
        <v>230</v>
      </c>
      <c r="E3659" s="13" t="s">
        <v>187</v>
      </c>
      <c r="F3659" s="13" t="s">
        <v>188</v>
      </c>
      <c r="G3659" s="13" t="s">
        <v>189</v>
      </c>
      <c r="H3659" s="13" t="s">
        <v>190</v>
      </c>
      <c r="I3659" s="13">
        <v>3658</v>
      </c>
    </row>
    <row r="3660" spans="1:9" x14ac:dyDescent="0.25">
      <c r="A3660" s="13" t="str">
        <f t="shared" si="57"/>
        <v xml:space="preserve">907-637-F  Traffic Signal Conduit, Aerial Supported, Type 1, 1" </v>
      </c>
      <c r="B3660" s="13" t="s">
        <v>4207</v>
      </c>
      <c r="C3660" s="13" t="s">
        <v>4210</v>
      </c>
      <c r="D3660" s="13" t="s">
        <v>230</v>
      </c>
      <c r="E3660" s="13" t="s">
        <v>187</v>
      </c>
      <c r="F3660" s="13" t="s">
        <v>188</v>
      </c>
      <c r="G3660" s="13" t="s">
        <v>189</v>
      </c>
      <c r="H3660" s="13" t="s">
        <v>190</v>
      </c>
      <c r="I3660" s="13">
        <v>3659</v>
      </c>
    </row>
    <row r="3661" spans="1:9" x14ac:dyDescent="0.25">
      <c r="A3661" s="13" t="str">
        <f t="shared" si="57"/>
        <v xml:space="preserve">907-637-F  Traffic Signal Conduit, Aerial Supported, Type 1, 2 1/2" </v>
      </c>
      <c r="B3661" s="13" t="s">
        <v>4207</v>
      </c>
      <c r="C3661" s="13" t="s">
        <v>4211</v>
      </c>
      <c r="D3661" s="13" t="s">
        <v>230</v>
      </c>
      <c r="E3661" s="13" t="s">
        <v>187</v>
      </c>
      <c r="F3661" s="13" t="s">
        <v>188</v>
      </c>
      <c r="G3661" s="13" t="s">
        <v>189</v>
      </c>
      <c r="H3661" s="13" t="s">
        <v>190</v>
      </c>
      <c r="I3661" s="13">
        <v>3660</v>
      </c>
    </row>
    <row r="3662" spans="1:9" x14ac:dyDescent="0.25">
      <c r="A3662" s="13" t="str">
        <f t="shared" si="57"/>
        <v xml:space="preserve">907-637-F  Traffic Signal Conduit, Aerial Supported, Type 1, 2" </v>
      </c>
      <c r="B3662" s="13" t="s">
        <v>4207</v>
      </c>
      <c r="C3662" s="13" t="s">
        <v>4212</v>
      </c>
      <c r="D3662" s="13" t="s">
        <v>230</v>
      </c>
      <c r="E3662" s="13" t="s">
        <v>187</v>
      </c>
      <c r="F3662" s="13" t="s">
        <v>188</v>
      </c>
      <c r="G3662" s="13" t="s">
        <v>189</v>
      </c>
      <c r="H3662" s="13" t="s">
        <v>190</v>
      </c>
      <c r="I3662" s="13">
        <v>3661</v>
      </c>
    </row>
    <row r="3663" spans="1:9" x14ac:dyDescent="0.25">
      <c r="A3663" s="13" t="str">
        <f t="shared" si="57"/>
        <v xml:space="preserve">907-637-F  Traffic Signal Conduit, Aerial Supported, Type 1, 3" </v>
      </c>
      <c r="B3663" s="13" t="s">
        <v>4207</v>
      </c>
      <c r="C3663" s="13" t="s">
        <v>4213</v>
      </c>
      <c r="D3663" s="13" t="s">
        <v>230</v>
      </c>
      <c r="E3663" s="13" t="s">
        <v>187</v>
      </c>
      <c r="F3663" s="13" t="s">
        <v>188</v>
      </c>
      <c r="G3663" s="13" t="s">
        <v>189</v>
      </c>
      <c r="H3663" s="13" t="s">
        <v>190</v>
      </c>
      <c r="I3663" s="13">
        <v>3662</v>
      </c>
    </row>
    <row r="3664" spans="1:9" x14ac:dyDescent="0.25">
      <c r="A3664" s="13" t="str">
        <f t="shared" si="57"/>
        <v xml:space="preserve">907-637-F  Traffic Signal Conduit, Aerial Supported, Type 1, 3/4" </v>
      </c>
      <c r="B3664" s="13" t="s">
        <v>4207</v>
      </c>
      <c r="C3664" s="13" t="s">
        <v>4214</v>
      </c>
      <c r="D3664" s="13" t="s">
        <v>230</v>
      </c>
      <c r="E3664" s="13" t="s">
        <v>187</v>
      </c>
      <c r="F3664" s="13" t="s">
        <v>188</v>
      </c>
      <c r="G3664" s="13" t="s">
        <v>189</v>
      </c>
      <c r="H3664" s="13" t="s">
        <v>190</v>
      </c>
      <c r="I3664" s="13">
        <v>3663</v>
      </c>
    </row>
    <row r="3665" spans="1:9" x14ac:dyDescent="0.25">
      <c r="A3665" s="13" t="str">
        <f t="shared" si="57"/>
        <v xml:space="preserve">907-637-F  Traffic Signal Conduit, Aerial Supported, Type 4, 1" </v>
      </c>
      <c r="B3665" s="13" t="s">
        <v>4207</v>
      </c>
      <c r="C3665" s="13" t="s">
        <v>4215</v>
      </c>
      <c r="D3665" s="13" t="s">
        <v>230</v>
      </c>
      <c r="E3665" s="13" t="s">
        <v>187</v>
      </c>
      <c r="F3665" s="13" t="s">
        <v>188</v>
      </c>
      <c r="G3665" s="13" t="s">
        <v>189</v>
      </c>
      <c r="H3665" s="13" t="s">
        <v>190</v>
      </c>
      <c r="I3665" s="13">
        <v>3664</v>
      </c>
    </row>
    <row r="3666" spans="1:9" x14ac:dyDescent="0.25">
      <c r="A3666" s="13" t="str">
        <f t="shared" si="57"/>
        <v xml:space="preserve">907-637-F  Traffic Signal Conduit, Aerial Supported, Type 4, 2" </v>
      </c>
      <c r="B3666" s="13" t="s">
        <v>4207</v>
      </c>
      <c r="C3666" s="13" t="s">
        <v>4216</v>
      </c>
      <c r="D3666" s="13" t="s">
        <v>230</v>
      </c>
      <c r="E3666" s="13" t="s">
        <v>187</v>
      </c>
      <c r="F3666" s="13" t="s">
        <v>188</v>
      </c>
      <c r="G3666" s="13" t="s">
        <v>189</v>
      </c>
      <c r="H3666" s="13" t="s">
        <v>190</v>
      </c>
      <c r="I3666" s="13">
        <v>3665</v>
      </c>
    </row>
    <row r="3667" spans="1:9" x14ac:dyDescent="0.25">
      <c r="A3667" s="13" t="str">
        <f t="shared" si="57"/>
        <v xml:space="preserve">907-637-F  Traffic Signal Conduit, Aerial Supported, Type 4, 3" </v>
      </c>
      <c r="B3667" s="13" t="s">
        <v>4207</v>
      </c>
      <c r="C3667" s="13" t="s">
        <v>4217</v>
      </c>
      <c r="D3667" s="13" t="s">
        <v>230</v>
      </c>
      <c r="E3667" s="13" t="s">
        <v>187</v>
      </c>
      <c r="F3667" s="13" t="s">
        <v>188</v>
      </c>
      <c r="G3667" s="13" t="s">
        <v>189</v>
      </c>
      <c r="H3667" s="13" t="s">
        <v>190</v>
      </c>
      <c r="I3667" s="13">
        <v>3666</v>
      </c>
    </row>
    <row r="3668" spans="1:9" x14ac:dyDescent="0.25">
      <c r="A3668" s="13" t="str">
        <f t="shared" si="57"/>
        <v xml:space="preserve">907-637-G  Traffic Signal Conduit, Underground Encased in Concrete, Type 3, 1 1/2" </v>
      </c>
      <c r="B3668" s="13" t="s">
        <v>4218</v>
      </c>
      <c r="C3668" s="13" t="s">
        <v>4219</v>
      </c>
      <c r="D3668" s="13" t="s">
        <v>230</v>
      </c>
      <c r="E3668" s="13" t="s">
        <v>187</v>
      </c>
      <c r="F3668" s="13" t="s">
        <v>188</v>
      </c>
      <c r="G3668" s="13" t="s">
        <v>189</v>
      </c>
      <c r="H3668" s="13" t="s">
        <v>190</v>
      </c>
      <c r="I3668" s="13">
        <v>3667</v>
      </c>
    </row>
    <row r="3669" spans="1:9" x14ac:dyDescent="0.25">
      <c r="A3669" s="13" t="str">
        <f t="shared" si="57"/>
        <v xml:space="preserve">907-637-G  Traffic Signal Conduit, Underground Encased in Concrete, Type 3, 1 1/4" </v>
      </c>
      <c r="B3669" s="13" t="s">
        <v>4218</v>
      </c>
      <c r="C3669" s="13" t="s">
        <v>4220</v>
      </c>
      <c r="D3669" s="13" t="s">
        <v>230</v>
      </c>
      <c r="E3669" s="13" t="s">
        <v>187</v>
      </c>
      <c r="F3669" s="13" t="s">
        <v>188</v>
      </c>
      <c r="G3669" s="13" t="s">
        <v>189</v>
      </c>
      <c r="H3669" s="13" t="s">
        <v>190</v>
      </c>
      <c r="I3669" s="13">
        <v>3668</v>
      </c>
    </row>
    <row r="3670" spans="1:9" x14ac:dyDescent="0.25">
      <c r="A3670" s="13" t="str">
        <f t="shared" si="57"/>
        <v xml:space="preserve">907-637-G  Traffic Signal Conduit, Underground Encased in Concrete, Type 3, 1" </v>
      </c>
      <c r="B3670" s="13" t="s">
        <v>4218</v>
      </c>
      <c r="C3670" s="13" t="s">
        <v>4221</v>
      </c>
      <c r="D3670" s="13" t="s">
        <v>230</v>
      </c>
      <c r="E3670" s="13" t="s">
        <v>187</v>
      </c>
      <c r="F3670" s="13" t="s">
        <v>188</v>
      </c>
      <c r="G3670" s="13" t="s">
        <v>189</v>
      </c>
      <c r="H3670" s="13" t="s">
        <v>190</v>
      </c>
      <c r="I3670" s="13">
        <v>3669</v>
      </c>
    </row>
    <row r="3671" spans="1:9" x14ac:dyDescent="0.25">
      <c r="A3671" s="13" t="str">
        <f t="shared" si="57"/>
        <v xml:space="preserve">907-637-G  Traffic Signal Conduit, Underground Encased in Concrete, Type 3, 1/2" </v>
      </c>
      <c r="B3671" s="13" t="s">
        <v>4218</v>
      </c>
      <c r="C3671" s="13" t="s">
        <v>4222</v>
      </c>
      <c r="D3671" s="13" t="s">
        <v>230</v>
      </c>
      <c r="E3671" s="13" t="s">
        <v>187</v>
      </c>
      <c r="F3671" s="13" t="s">
        <v>188</v>
      </c>
      <c r="G3671" s="13" t="s">
        <v>189</v>
      </c>
      <c r="H3671" s="13" t="s">
        <v>190</v>
      </c>
      <c r="I3671" s="13">
        <v>3670</v>
      </c>
    </row>
    <row r="3672" spans="1:9" x14ac:dyDescent="0.25">
      <c r="A3672" s="13" t="str">
        <f t="shared" si="57"/>
        <v xml:space="preserve">907-637-G  Traffic Signal Conduit, Underground Encased in Concrete, Type 3, 2 1/2" </v>
      </c>
      <c r="B3672" s="13" t="s">
        <v>4218</v>
      </c>
      <c r="C3672" s="13" t="s">
        <v>4223</v>
      </c>
      <c r="D3672" s="13" t="s">
        <v>230</v>
      </c>
      <c r="E3672" s="13" t="s">
        <v>187</v>
      </c>
      <c r="F3672" s="13" t="s">
        <v>188</v>
      </c>
      <c r="G3672" s="13" t="s">
        <v>189</v>
      </c>
      <c r="H3672" s="13" t="s">
        <v>190</v>
      </c>
      <c r="I3672" s="13">
        <v>3671</v>
      </c>
    </row>
    <row r="3673" spans="1:9" x14ac:dyDescent="0.25">
      <c r="A3673" s="13" t="str">
        <f t="shared" si="57"/>
        <v xml:space="preserve">907-637-G  Traffic Signal Conduit, Underground Encased in Concrete, Type 3, 2" </v>
      </c>
      <c r="B3673" s="13" t="s">
        <v>4218</v>
      </c>
      <c r="C3673" s="13" t="s">
        <v>4224</v>
      </c>
      <c r="D3673" s="13" t="s">
        <v>230</v>
      </c>
      <c r="E3673" s="13" t="s">
        <v>187</v>
      </c>
      <c r="F3673" s="13" t="s">
        <v>188</v>
      </c>
      <c r="G3673" s="13" t="s">
        <v>189</v>
      </c>
      <c r="H3673" s="13" t="s">
        <v>190</v>
      </c>
      <c r="I3673" s="13">
        <v>3672</v>
      </c>
    </row>
    <row r="3674" spans="1:9" x14ac:dyDescent="0.25">
      <c r="A3674" s="13" t="str">
        <f t="shared" si="57"/>
        <v xml:space="preserve">907-637-G  Traffic Signal Conduit, Underground Encased in Concrete, Type 3, 3 1/2" </v>
      </c>
      <c r="B3674" s="13" t="s">
        <v>4218</v>
      </c>
      <c r="C3674" s="13" t="s">
        <v>4225</v>
      </c>
      <c r="D3674" s="13" t="s">
        <v>230</v>
      </c>
      <c r="E3674" s="13" t="s">
        <v>187</v>
      </c>
      <c r="F3674" s="13" t="s">
        <v>188</v>
      </c>
      <c r="G3674" s="13" t="s">
        <v>189</v>
      </c>
      <c r="H3674" s="13" t="s">
        <v>190</v>
      </c>
      <c r="I3674" s="13">
        <v>3673</v>
      </c>
    </row>
    <row r="3675" spans="1:9" x14ac:dyDescent="0.25">
      <c r="A3675" s="13" t="str">
        <f t="shared" si="57"/>
        <v xml:space="preserve">907-637-G  Traffic Signal Conduit, Underground Encased in Concrete, Type 3, 3" </v>
      </c>
      <c r="B3675" s="13" t="s">
        <v>4218</v>
      </c>
      <c r="C3675" s="13" t="s">
        <v>4226</v>
      </c>
      <c r="D3675" s="13" t="s">
        <v>230</v>
      </c>
      <c r="E3675" s="13" t="s">
        <v>187</v>
      </c>
      <c r="F3675" s="13" t="s">
        <v>188</v>
      </c>
      <c r="G3675" s="13" t="s">
        <v>189</v>
      </c>
      <c r="H3675" s="13" t="s">
        <v>190</v>
      </c>
      <c r="I3675" s="13">
        <v>3674</v>
      </c>
    </row>
    <row r="3676" spans="1:9" x14ac:dyDescent="0.25">
      <c r="A3676" s="13" t="str">
        <f t="shared" si="57"/>
        <v xml:space="preserve">907-637-G  Traffic Signal Conduit, Underground Encased in Concrete, Type 3, 3/4" </v>
      </c>
      <c r="B3676" s="13" t="s">
        <v>4218</v>
      </c>
      <c r="C3676" s="13" t="s">
        <v>4227</v>
      </c>
      <c r="D3676" s="13" t="s">
        <v>230</v>
      </c>
      <c r="E3676" s="13" t="s">
        <v>187</v>
      </c>
      <c r="F3676" s="13" t="s">
        <v>188</v>
      </c>
      <c r="G3676" s="13" t="s">
        <v>189</v>
      </c>
      <c r="H3676" s="13" t="s">
        <v>190</v>
      </c>
      <c r="I3676" s="13">
        <v>3675</v>
      </c>
    </row>
    <row r="3677" spans="1:9" x14ac:dyDescent="0.25">
      <c r="A3677" s="13" t="str">
        <f t="shared" si="57"/>
        <v xml:space="preserve">907-637-G  Traffic Signal Conduit, Underground Encased in Concrete, Type 3, 4" </v>
      </c>
      <c r="B3677" s="13" t="s">
        <v>4218</v>
      </c>
      <c r="C3677" s="13" t="s">
        <v>4228</v>
      </c>
      <c r="D3677" s="13" t="s">
        <v>230</v>
      </c>
      <c r="E3677" s="13" t="s">
        <v>187</v>
      </c>
      <c r="F3677" s="13" t="s">
        <v>188</v>
      </c>
      <c r="G3677" s="13" t="s">
        <v>189</v>
      </c>
      <c r="H3677" s="13" t="s">
        <v>190</v>
      </c>
      <c r="I3677" s="13">
        <v>3676</v>
      </c>
    </row>
    <row r="3678" spans="1:9" x14ac:dyDescent="0.25">
      <c r="A3678" s="13" t="str">
        <f t="shared" si="57"/>
        <v xml:space="preserve">907-637-G  Traffic Signal Conduit, Underground Encased in Concrete, Type 3, 5" </v>
      </c>
      <c r="B3678" s="13" t="s">
        <v>4218</v>
      </c>
      <c r="C3678" s="13" t="s">
        <v>4229</v>
      </c>
      <c r="D3678" s="13" t="s">
        <v>230</v>
      </c>
      <c r="E3678" s="13" t="s">
        <v>187</v>
      </c>
      <c r="F3678" s="13" t="s">
        <v>188</v>
      </c>
      <c r="G3678" s="13" t="s">
        <v>189</v>
      </c>
      <c r="H3678" s="13" t="s">
        <v>190</v>
      </c>
      <c r="I3678" s="13">
        <v>3677</v>
      </c>
    </row>
    <row r="3679" spans="1:9" x14ac:dyDescent="0.25">
      <c r="A3679" s="13" t="str">
        <f t="shared" si="57"/>
        <v xml:space="preserve">907-637-G  Traffic Signal Conduit, Underground Encased in Concrete, Type 3, 6" </v>
      </c>
      <c r="B3679" s="13" t="s">
        <v>4218</v>
      </c>
      <c r="C3679" s="13" t="s">
        <v>4230</v>
      </c>
      <c r="D3679" s="13" t="s">
        <v>230</v>
      </c>
      <c r="E3679" s="13" t="s">
        <v>187</v>
      </c>
      <c r="F3679" s="13" t="s">
        <v>188</v>
      </c>
      <c r="G3679" s="13" t="s">
        <v>189</v>
      </c>
      <c r="H3679" s="13" t="s">
        <v>190</v>
      </c>
      <c r="I3679" s="13">
        <v>3678</v>
      </c>
    </row>
    <row r="3680" spans="1:9" x14ac:dyDescent="0.25">
      <c r="A3680" s="13" t="str">
        <f t="shared" si="57"/>
        <v xml:space="preserve">907-637-G  Traffic Signal Conduit, Underground Encased in Concrete, Type 4, 1 1/2" </v>
      </c>
      <c r="B3680" s="13" t="s">
        <v>4218</v>
      </c>
      <c r="C3680" s="13" t="s">
        <v>4231</v>
      </c>
      <c r="D3680" s="13" t="s">
        <v>230</v>
      </c>
      <c r="E3680" s="13" t="s">
        <v>187</v>
      </c>
      <c r="F3680" s="13" t="s">
        <v>188</v>
      </c>
      <c r="G3680" s="13" t="s">
        <v>189</v>
      </c>
      <c r="H3680" s="13" t="s">
        <v>190</v>
      </c>
      <c r="I3680" s="13">
        <v>3679</v>
      </c>
    </row>
    <row r="3681" spans="1:9" x14ac:dyDescent="0.25">
      <c r="A3681" s="13" t="str">
        <f t="shared" si="57"/>
        <v xml:space="preserve">907-637-H  Traffic Signal Conduit Bank, Underground, Rolled Pipe, 2 @ 2" </v>
      </c>
      <c r="B3681" s="13" t="s">
        <v>4232</v>
      </c>
      <c r="C3681" s="13" t="s">
        <v>4233</v>
      </c>
      <c r="D3681" s="13" t="s">
        <v>230</v>
      </c>
      <c r="E3681" s="13" t="s">
        <v>187</v>
      </c>
      <c r="F3681" s="13" t="s">
        <v>188</v>
      </c>
      <c r="G3681" s="13" t="s">
        <v>189</v>
      </c>
      <c r="H3681" s="13" t="s">
        <v>190</v>
      </c>
      <c r="I3681" s="13">
        <v>3680</v>
      </c>
    </row>
    <row r="3682" spans="1:9" x14ac:dyDescent="0.25">
      <c r="A3682" s="13" t="str">
        <f t="shared" si="57"/>
        <v xml:space="preserve">907-637-H  Traffic Signal Conduit Bank, Underground, Rolled Pipe, 2" </v>
      </c>
      <c r="B3682" s="13" t="s">
        <v>4232</v>
      </c>
      <c r="C3682" s="13" t="s">
        <v>4234</v>
      </c>
      <c r="D3682" s="13" t="s">
        <v>230</v>
      </c>
      <c r="E3682" s="13" t="s">
        <v>187</v>
      </c>
      <c r="F3682" s="13" t="s">
        <v>188</v>
      </c>
      <c r="G3682" s="13" t="s">
        <v>189</v>
      </c>
      <c r="H3682" s="13" t="s">
        <v>190</v>
      </c>
      <c r="I3682" s="13">
        <v>3681</v>
      </c>
    </row>
    <row r="3683" spans="1:9" x14ac:dyDescent="0.25">
      <c r="A3683" s="13" t="str">
        <f t="shared" si="57"/>
        <v xml:space="preserve">907-637-H  Traffic Signal Conduit Bank, Underground, Rolled Pipe, 3 @ 2" </v>
      </c>
      <c r="B3683" s="13" t="s">
        <v>4232</v>
      </c>
      <c r="C3683" s="13" t="s">
        <v>4235</v>
      </c>
      <c r="D3683" s="13" t="s">
        <v>230</v>
      </c>
      <c r="E3683" s="13" t="s">
        <v>187</v>
      </c>
      <c r="F3683" s="13" t="s">
        <v>188</v>
      </c>
      <c r="G3683" s="13" t="s">
        <v>189</v>
      </c>
      <c r="H3683" s="13" t="s">
        <v>190</v>
      </c>
      <c r="I3683" s="13">
        <v>3682</v>
      </c>
    </row>
    <row r="3684" spans="1:9" x14ac:dyDescent="0.25">
      <c r="A3684" s="13" t="str">
        <f t="shared" si="57"/>
        <v xml:space="preserve">907-637-H  Traffic Signal Conduit Bank, Underground, Rolled Pipe, 4 @ 2" </v>
      </c>
      <c r="B3684" s="13" t="s">
        <v>4232</v>
      </c>
      <c r="C3684" s="13" t="s">
        <v>4236</v>
      </c>
      <c r="D3684" s="13" t="s">
        <v>230</v>
      </c>
      <c r="E3684" s="13" t="s">
        <v>187</v>
      </c>
      <c r="F3684" s="13" t="s">
        <v>188</v>
      </c>
      <c r="G3684" s="13" t="s">
        <v>189</v>
      </c>
      <c r="H3684" s="13" t="s">
        <v>190</v>
      </c>
      <c r="I3684" s="13">
        <v>3683</v>
      </c>
    </row>
    <row r="3685" spans="1:9" x14ac:dyDescent="0.25">
      <c r="A3685" s="13" t="str">
        <f t="shared" si="57"/>
        <v xml:space="preserve">907-637-H  Traffic Signal Conduit Bank, Underground, Rolled Pipe, 5 @ 2" </v>
      </c>
      <c r="B3685" s="13" t="s">
        <v>4232</v>
      </c>
      <c r="C3685" s="13" t="s">
        <v>4237</v>
      </c>
      <c r="D3685" s="13" t="s">
        <v>230</v>
      </c>
      <c r="E3685" s="13" t="s">
        <v>187</v>
      </c>
      <c r="F3685" s="13" t="s">
        <v>188</v>
      </c>
      <c r="G3685" s="13" t="s">
        <v>189</v>
      </c>
      <c r="H3685" s="13" t="s">
        <v>190</v>
      </c>
      <c r="I3685" s="13">
        <v>3684</v>
      </c>
    </row>
    <row r="3686" spans="1:9" x14ac:dyDescent="0.25">
      <c r="A3686" s="13" t="str">
        <f t="shared" si="57"/>
        <v xml:space="preserve">907-637-I  Traffic Signal Conduit Bank, Underground, Drilled or Jacked, Rolled Pipe, 2 @ 2" </v>
      </c>
      <c r="B3686" s="13" t="s">
        <v>4238</v>
      </c>
      <c r="C3686" s="13" t="s">
        <v>4239</v>
      </c>
      <c r="D3686" s="13" t="s">
        <v>230</v>
      </c>
      <c r="E3686" s="13" t="s">
        <v>187</v>
      </c>
      <c r="F3686" s="13" t="s">
        <v>188</v>
      </c>
      <c r="G3686" s="13" t="s">
        <v>189</v>
      </c>
      <c r="H3686" s="13" t="s">
        <v>190</v>
      </c>
      <c r="I3686" s="13">
        <v>3685</v>
      </c>
    </row>
    <row r="3687" spans="1:9" x14ac:dyDescent="0.25">
      <c r="A3687" s="13" t="str">
        <f t="shared" si="57"/>
        <v xml:space="preserve">907-637-I  Traffic Signal Conduit Bank, Underground, Drilled or Jacked, Rolled Pipe, 2" </v>
      </c>
      <c r="B3687" s="13" t="s">
        <v>4238</v>
      </c>
      <c r="C3687" s="13" t="s">
        <v>4240</v>
      </c>
      <c r="D3687" s="13" t="s">
        <v>230</v>
      </c>
      <c r="E3687" s="13" t="s">
        <v>187</v>
      </c>
      <c r="F3687" s="13" t="s">
        <v>188</v>
      </c>
      <c r="G3687" s="13" t="s">
        <v>189</v>
      </c>
      <c r="H3687" s="13" t="s">
        <v>190</v>
      </c>
      <c r="I3687" s="13">
        <v>3686</v>
      </c>
    </row>
    <row r="3688" spans="1:9" x14ac:dyDescent="0.25">
      <c r="A3688" s="13" t="str">
        <f t="shared" si="57"/>
        <v xml:space="preserve">907-637-I  Traffic Signal Conduit Bank, Underground, Drilled or Jacked, Rolled Pipe, 3 @ 2" </v>
      </c>
      <c r="B3688" s="13" t="s">
        <v>4238</v>
      </c>
      <c r="C3688" s="13" t="s">
        <v>4241</v>
      </c>
      <c r="D3688" s="13" t="s">
        <v>230</v>
      </c>
      <c r="E3688" s="13" t="s">
        <v>187</v>
      </c>
      <c r="F3688" s="13" t="s">
        <v>188</v>
      </c>
      <c r="G3688" s="13" t="s">
        <v>189</v>
      </c>
      <c r="H3688" s="13" t="s">
        <v>190</v>
      </c>
      <c r="I3688" s="13">
        <v>3687</v>
      </c>
    </row>
    <row r="3689" spans="1:9" x14ac:dyDescent="0.25">
      <c r="A3689" s="13" t="str">
        <f t="shared" si="57"/>
        <v xml:space="preserve">907-637-I  Traffic Signal Conduit Bank, Underground, Drilled or Jacked, Rolled Pipe, 4 @ 2" </v>
      </c>
      <c r="B3689" s="13" t="s">
        <v>4238</v>
      </c>
      <c r="C3689" s="13" t="s">
        <v>4242</v>
      </c>
      <c r="D3689" s="13" t="s">
        <v>230</v>
      </c>
      <c r="E3689" s="13" t="s">
        <v>187</v>
      </c>
      <c r="F3689" s="13" t="s">
        <v>188</v>
      </c>
      <c r="G3689" s="13" t="s">
        <v>189</v>
      </c>
      <c r="H3689" s="13" t="s">
        <v>190</v>
      </c>
      <c r="I3689" s="13">
        <v>3688</v>
      </c>
    </row>
    <row r="3690" spans="1:9" x14ac:dyDescent="0.25">
      <c r="A3690" s="13" t="str">
        <f t="shared" si="57"/>
        <v xml:space="preserve">907-637-I  Traffic Signal Conduit Bank, Underground, Drilled or Jacked, Rolled Pipe, 5 @ 2" </v>
      </c>
      <c r="B3690" s="13" t="s">
        <v>4238</v>
      </c>
      <c r="C3690" s="13" t="s">
        <v>4243</v>
      </c>
      <c r="D3690" s="13" t="s">
        <v>230</v>
      </c>
      <c r="E3690" s="13" t="s">
        <v>187</v>
      </c>
      <c r="F3690" s="13" t="s">
        <v>188</v>
      </c>
      <c r="G3690" s="13" t="s">
        <v>189</v>
      </c>
      <c r="H3690" s="13" t="s">
        <v>190</v>
      </c>
      <c r="I3690" s="13">
        <v>3689</v>
      </c>
    </row>
    <row r="3691" spans="1:9" x14ac:dyDescent="0.25">
      <c r="A3691" s="13" t="str">
        <f t="shared" si="57"/>
        <v xml:space="preserve">907-637-J  Traffic Signal Conduit Bank, Structural Conduit, Rolled Pipe, 5 @ 2" </v>
      </c>
      <c r="B3691" s="13" t="s">
        <v>4244</v>
      </c>
      <c r="C3691" s="13" t="s">
        <v>4245</v>
      </c>
      <c r="D3691" s="13" t="s">
        <v>230</v>
      </c>
      <c r="E3691" s="13" t="s">
        <v>187</v>
      </c>
      <c r="F3691" s="13" t="s">
        <v>188</v>
      </c>
      <c r="G3691" s="13" t="s">
        <v>189</v>
      </c>
      <c r="H3691" s="13" t="s">
        <v>190</v>
      </c>
      <c r="I3691" s="13">
        <v>3690</v>
      </c>
    </row>
    <row r="3692" spans="1:9" x14ac:dyDescent="0.25">
      <c r="A3692" s="13" t="str">
        <f t="shared" si="57"/>
        <v xml:space="preserve">907-637-K  Traffic Signal Conduit Bank, Aerial Supported, Type 1, 2 @ 2" </v>
      </c>
      <c r="B3692" s="13" t="s">
        <v>4246</v>
      </c>
      <c r="C3692" s="13" t="s">
        <v>4247</v>
      </c>
      <c r="D3692" s="13" t="s">
        <v>230</v>
      </c>
      <c r="E3692" s="13" t="s">
        <v>187</v>
      </c>
      <c r="F3692" s="13" t="s">
        <v>188</v>
      </c>
      <c r="G3692" s="13" t="s">
        <v>189</v>
      </c>
      <c r="H3692" s="13" t="s">
        <v>190</v>
      </c>
      <c r="I3692" s="13">
        <v>3691</v>
      </c>
    </row>
    <row r="3693" spans="1:9" x14ac:dyDescent="0.25">
      <c r="A3693" s="13" t="str">
        <f t="shared" si="57"/>
        <v xml:space="preserve">907-637-K  Traffic Signal Conduit Bank, Aerial Supported, Type 1, 3 @ 2" </v>
      </c>
      <c r="B3693" s="13" t="s">
        <v>4246</v>
      </c>
      <c r="C3693" s="13" t="s">
        <v>4248</v>
      </c>
      <c r="D3693" s="13" t="s">
        <v>230</v>
      </c>
      <c r="E3693" s="13" t="s">
        <v>187</v>
      </c>
      <c r="F3693" s="13" t="s">
        <v>188</v>
      </c>
      <c r="G3693" s="13" t="s">
        <v>189</v>
      </c>
      <c r="H3693" s="13" t="s">
        <v>190</v>
      </c>
      <c r="I3693" s="13">
        <v>3692</v>
      </c>
    </row>
    <row r="3694" spans="1:9" x14ac:dyDescent="0.25">
      <c r="A3694" s="13" t="str">
        <f t="shared" si="57"/>
        <v xml:space="preserve">638-A      Flasher Assembly </v>
      </c>
      <c r="B3694" s="13" t="s">
        <v>4249</v>
      </c>
      <c r="C3694" s="13" t="s">
        <v>4250</v>
      </c>
      <c r="D3694" s="13" t="s">
        <v>207</v>
      </c>
      <c r="E3694" s="13" t="s">
        <v>187</v>
      </c>
      <c r="F3694" s="13" t="s">
        <v>188</v>
      </c>
      <c r="G3694" s="13" t="s">
        <v>189</v>
      </c>
      <c r="H3694" s="13" t="s">
        <v>190</v>
      </c>
      <c r="I3694" s="13">
        <v>3693</v>
      </c>
    </row>
    <row r="3695" spans="1:9" x14ac:dyDescent="0.25">
      <c r="A3695" s="13" t="str">
        <f t="shared" si="57"/>
        <v xml:space="preserve">638-A      Flashing Assembly, Advanced Warning </v>
      </c>
      <c r="B3695" s="13" t="s">
        <v>4249</v>
      </c>
      <c r="C3695" s="13" t="s">
        <v>4251</v>
      </c>
      <c r="D3695" s="13" t="s">
        <v>207</v>
      </c>
      <c r="E3695" s="13" t="s">
        <v>187</v>
      </c>
      <c r="F3695" s="13" t="s">
        <v>188</v>
      </c>
      <c r="G3695" s="13" t="s">
        <v>189</v>
      </c>
      <c r="H3695" s="13" t="s">
        <v>190</v>
      </c>
      <c r="I3695" s="13">
        <v>3694</v>
      </c>
    </row>
    <row r="3696" spans="1:9" x14ac:dyDescent="0.25">
      <c r="A3696" s="13" t="str">
        <f t="shared" si="57"/>
        <v xml:space="preserve">638-A      Flashing Assembly, Be Prepared to Stop When Flashing </v>
      </c>
      <c r="B3696" s="13" t="s">
        <v>4249</v>
      </c>
      <c r="C3696" s="13" t="s">
        <v>4252</v>
      </c>
      <c r="D3696" s="13" t="s">
        <v>207</v>
      </c>
      <c r="E3696" s="13" t="s">
        <v>187</v>
      </c>
      <c r="F3696" s="13" t="s">
        <v>188</v>
      </c>
      <c r="G3696" s="13" t="s">
        <v>189</v>
      </c>
      <c r="H3696" s="13" t="s">
        <v>190</v>
      </c>
      <c r="I3696" s="13">
        <v>3695</v>
      </c>
    </row>
    <row r="3697" spans="1:9" x14ac:dyDescent="0.25">
      <c r="A3697" s="13" t="str">
        <f t="shared" si="57"/>
        <v xml:space="preserve">638-A      Flasher Assembly, ICWS, Watch For Traffic </v>
      </c>
      <c r="B3697" s="13" t="s">
        <v>4249</v>
      </c>
      <c r="C3697" s="13" t="s">
        <v>4253</v>
      </c>
      <c r="D3697" s="13" t="s">
        <v>207</v>
      </c>
      <c r="E3697" s="13" t="s">
        <v>187</v>
      </c>
      <c r="F3697" s="13" t="s">
        <v>188</v>
      </c>
      <c r="G3697" s="13" t="s">
        <v>189</v>
      </c>
      <c r="H3697" s="13" t="s">
        <v>190</v>
      </c>
      <c r="I3697" s="13">
        <v>3696</v>
      </c>
    </row>
    <row r="3698" spans="1:9" x14ac:dyDescent="0.25">
      <c r="A3698" s="13" t="str">
        <f t="shared" si="57"/>
        <v xml:space="preserve">638-A      Flasher Assembly, ICWS, Watch For Entering Traffic </v>
      </c>
      <c r="B3698" s="13" t="s">
        <v>4249</v>
      </c>
      <c r="C3698" s="13" t="s">
        <v>4254</v>
      </c>
      <c r="D3698" s="13" t="s">
        <v>207</v>
      </c>
      <c r="E3698" s="13" t="s">
        <v>187</v>
      </c>
      <c r="F3698" s="13" t="s">
        <v>188</v>
      </c>
      <c r="G3698" s="13" t="s">
        <v>189</v>
      </c>
      <c r="H3698" s="13" t="s">
        <v>190</v>
      </c>
      <c r="I3698" s="13">
        <v>3697</v>
      </c>
    </row>
    <row r="3699" spans="1:9" x14ac:dyDescent="0.25">
      <c r="A3699" s="13" t="str">
        <f t="shared" si="57"/>
        <v xml:space="preserve">638-A      Flasher Assembly, Prepare To Stop </v>
      </c>
      <c r="B3699" s="13" t="s">
        <v>4249</v>
      </c>
      <c r="C3699" s="13" t="s">
        <v>4255</v>
      </c>
      <c r="D3699" s="13" t="s">
        <v>207</v>
      </c>
      <c r="E3699" s="13" t="s">
        <v>187</v>
      </c>
      <c r="F3699" s="13" t="s">
        <v>188</v>
      </c>
      <c r="G3699" s="13" t="s">
        <v>189</v>
      </c>
      <c r="H3699" s="13" t="s">
        <v>190</v>
      </c>
      <c r="I3699" s="13">
        <v>3698</v>
      </c>
    </row>
    <row r="3700" spans="1:9" x14ac:dyDescent="0.25">
      <c r="A3700" s="13" t="str">
        <f t="shared" si="57"/>
        <v xml:space="preserve">638-B      School Zone Flasher Assembly </v>
      </c>
      <c r="B3700" s="13" t="s">
        <v>4256</v>
      </c>
      <c r="C3700" s="13" t="s">
        <v>4257</v>
      </c>
      <c r="D3700" s="13" t="s">
        <v>207</v>
      </c>
      <c r="E3700" s="13" t="s">
        <v>187</v>
      </c>
      <c r="F3700" s="13" t="s">
        <v>188</v>
      </c>
      <c r="G3700" s="13" t="s">
        <v>189</v>
      </c>
      <c r="H3700" s="13" t="s">
        <v>190</v>
      </c>
      <c r="I3700" s="13">
        <v>3699</v>
      </c>
    </row>
    <row r="3701" spans="1:9" x14ac:dyDescent="0.25">
      <c r="A3701" s="13" t="str">
        <f t="shared" si="57"/>
        <v xml:space="preserve">638-C      Flasher Assembly - Solar Powered </v>
      </c>
      <c r="B3701" s="13" t="s">
        <v>4258</v>
      </c>
      <c r="C3701" s="13" t="s">
        <v>4259</v>
      </c>
      <c r="D3701" s="13" t="s">
        <v>207</v>
      </c>
      <c r="E3701" s="13" t="s">
        <v>187</v>
      </c>
      <c r="F3701" s="13" t="s">
        <v>188</v>
      </c>
      <c r="G3701" s="13" t="s">
        <v>189</v>
      </c>
      <c r="H3701" s="13" t="s">
        <v>190</v>
      </c>
      <c r="I3701" s="13">
        <v>3700</v>
      </c>
    </row>
    <row r="3702" spans="1:9" x14ac:dyDescent="0.25">
      <c r="A3702" s="13" t="str">
        <f t="shared" si="57"/>
        <v xml:space="preserve">638-D      School Zone Flasher Assembly - Solar Powered </v>
      </c>
      <c r="B3702" s="13" t="s">
        <v>4260</v>
      </c>
      <c r="C3702" s="13" t="s">
        <v>4261</v>
      </c>
      <c r="D3702" s="13" t="s">
        <v>207</v>
      </c>
      <c r="E3702" s="13" t="s">
        <v>187</v>
      </c>
      <c r="F3702" s="13" t="s">
        <v>188</v>
      </c>
      <c r="G3702" s="13" t="s">
        <v>189</v>
      </c>
      <c r="H3702" s="13" t="s">
        <v>190</v>
      </c>
      <c r="I3702" s="13">
        <v>3701</v>
      </c>
    </row>
    <row r="3703" spans="1:9" x14ac:dyDescent="0.25">
      <c r="A3703" s="13" t="str">
        <f t="shared" si="57"/>
        <v xml:space="preserve">907-638-PP Flasher Assembly - Solar Powered, Pedestrian Yield </v>
      </c>
      <c r="B3703" s="13" t="s">
        <v>4262</v>
      </c>
      <c r="C3703" s="13" t="s">
        <v>4263</v>
      </c>
      <c r="D3703" s="13" t="s">
        <v>207</v>
      </c>
      <c r="E3703" s="13" t="s">
        <v>187</v>
      </c>
      <c r="F3703" s="13" t="s">
        <v>188</v>
      </c>
      <c r="G3703" s="13" t="s">
        <v>189</v>
      </c>
      <c r="H3703" s="13" t="s">
        <v>190</v>
      </c>
      <c r="I3703" s="13">
        <v>3702</v>
      </c>
    </row>
    <row r="3704" spans="1:9" x14ac:dyDescent="0.25">
      <c r="A3704" s="13" t="str">
        <f t="shared" si="57"/>
        <v xml:space="preserve">907-639-A  Railroad Signal Preemption </v>
      </c>
      <c r="B3704" s="13" t="s">
        <v>4264</v>
      </c>
      <c r="C3704" s="13" t="s">
        <v>4265</v>
      </c>
      <c r="D3704" s="13" t="s">
        <v>207</v>
      </c>
      <c r="E3704" s="13" t="s">
        <v>187</v>
      </c>
      <c r="F3704" s="13" t="s">
        <v>188</v>
      </c>
      <c r="G3704" s="13" t="s">
        <v>189</v>
      </c>
      <c r="H3704" s="13" t="s">
        <v>190</v>
      </c>
      <c r="I3704" s="13">
        <v>3703</v>
      </c>
    </row>
    <row r="3705" spans="1:9" x14ac:dyDescent="0.25">
      <c r="A3705" s="13" t="str">
        <f t="shared" si="57"/>
        <v xml:space="preserve">907-639-B  Type 1 Optical Detector </v>
      </c>
      <c r="B3705" s="13" t="s">
        <v>4266</v>
      </c>
      <c r="C3705" s="13" t="s">
        <v>4267</v>
      </c>
      <c r="D3705" s="13" t="s">
        <v>207</v>
      </c>
      <c r="E3705" s="13" t="s">
        <v>187</v>
      </c>
      <c r="F3705" s="13" t="s">
        <v>188</v>
      </c>
      <c r="G3705" s="13" t="s">
        <v>189</v>
      </c>
      <c r="H3705" s="13" t="s">
        <v>190</v>
      </c>
      <c r="I3705" s="13">
        <v>3704</v>
      </c>
    </row>
    <row r="3706" spans="1:9" x14ac:dyDescent="0.25">
      <c r="A3706" s="13" t="str">
        <f t="shared" si="57"/>
        <v xml:space="preserve">907-639-C  Type 1 Optical Detector Cable </v>
      </c>
      <c r="B3706" s="13" t="s">
        <v>4268</v>
      </c>
      <c r="C3706" s="13" t="s">
        <v>4269</v>
      </c>
      <c r="D3706" s="13" t="s">
        <v>230</v>
      </c>
      <c r="E3706" s="13" t="s">
        <v>187</v>
      </c>
      <c r="F3706" s="13" t="s">
        <v>188</v>
      </c>
      <c r="G3706" s="13" t="s">
        <v>189</v>
      </c>
      <c r="H3706" s="13" t="s">
        <v>190</v>
      </c>
      <c r="I3706" s="13">
        <v>3705</v>
      </c>
    </row>
    <row r="3707" spans="1:9" x14ac:dyDescent="0.25">
      <c r="A3707" s="13" t="str">
        <f t="shared" si="57"/>
        <v xml:space="preserve">907-639-D  Multimode Phase Selector </v>
      </c>
      <c r="B3707" s="13" t="s">
        <v>4270</v>
      </c>
      <c r="C3707" s="13" t="s">
        <v>4271</v>
      </c>
      <c r="D3707" s="13" t="s">
        <v>207</v>
      </c>
      <c r="E3707" s="13" t="s">
        <v>187</v>
      </c>
      <c r="F3707" s="13" t="s">
        <v>188</v>
      </c>
      <c r="G3707" s="13" t="s">
        <v>189</v>
      </c>
      <c r="H3707" s="13" t="s">
        <v>190</v>
      </c>
      <c r="I3707" s="13">
        <v>3706</v>
      </c>
    </row>
    <row r="3708" spans="1:9" x14ac:dyDescent="0.25">
      <c r="A3708" s="13" t="str">
        <f t="shared" si="57"/>
        <v xml:space="preserve">907-639-E  Type 2 Radio/GPS Module </v>
      </c>
      <c r="B3708" s="13" t="s">
        <v>4272</v>
      </c>
      <c r="C3708" s="13" t="s">
        <v>4273</v>
      </c>
      <c r="D3708" s="13" t="s">
        <v>207</v>
      </c>
      <c r="E3708" s="13" t="s">
        <v>187</v>
      </c>
      <c r="F3708" s="13" t="s">
        <v>188</v>
      </c>
      <c r="G3708" s="13" t="s">
        <v>189</v>
      </c>
      <c r="H3708" s="13" t="s">
        <v>190</v>
      </c>
      <c r="I3708" s="13">
        <v>3707</v>
      </c>
    </row>
    <row r="3709" spans="1:9" x14ac:dyDescent="0.25">
      <c r="A3709" s="13" t="str">
        <f t="shared" si="57"/>
        <v xml:space="preserve">907-639-F  Type 2 Radio/GPS Cable </v>
      </c>
      <c r="B3709" s="13" t="s">
        <v>4274</v>
      </c>
      <c r="C3709" s="13" t="s">
        <v>4275</v>
      </c>
      <c r="D3709" s="13" t="s">
        <v>230</v>
      </c>
      <c r="E3709" s="13" t="s">
        <v>187</v>
      </c>
      <c r="F3709" s="13" t="s">
        <v>188</v>
      </c>
      <c r="G3709" s="13" t="s">
        <v>189</v>
      </c>
      <c r="H3709" s="13" t="s">
        <v>190</v>
      </c>
      <c r="I3709" s="13">
        <v>3708</v>
      </c>
    </row>
    <row r="3710" spans="1:9" x14ac:dyDescent="0.25">
      <c r="A3710" s="13" t="str">
        <f t="shared" si="57"/>
        <v xml:space="preserve">907-639-G  Confirmation Light </v>
      </c>
      <c r="B3710" s="13" t="s">
        <v>4276</v>
      </c>
      <c r="C3710" s="13" t="s">
        <v>4277</v>
      </c>
      <c r="D3710" s="13" t="s">
        <v>207</v>
      </c>
      <c r="E3710" s="13" t="s">
        <v>187</v>
      </c>
      <c r="F3710" s="13" t="s">
        <v>188</v>
      </c>
      <c r="G3710" s="13" t="s">
        <v>189</v>
      </c>
      <c r="H3710" s="13" t="s">
        <v>190</v>
      </c>
      <c r="I3710" s="13">
        <v>3709</v>
      </c>
    </row>
    <row r="3711" spans="1:9" x14ac:dyDescent="0.25">
      <c r="A3711" s="13" t="str">
        <f t="shared" si="57"/>
        <v xml:space="preserve">907-639-H  Rotating Beacon </v>
      </c>
      <c r="B3711" s="13" t="s">
        <v>4278</v>
      </c>
      <c r="C3711" s="13" t="s">
        <v>4279</v>
      </c>
      <c r="D3711" s="13" t="s">
        <v>207</v>
      </c>
      <c r="E3711" s="13" t="s">
        <v>187</v>
      </c>
      <c r="F3711" s="13" t="s">
        <v>188</v>
      </c>
      <c r="G3711" s="13" t="s">
        <v>189</v>
      </c>
      <c r="H3711" s="13" t="s">
        <v>190</v>
      </c>
      <c r="I3711" s="13">
        <v>3710</v>
      </c>
    </row>
    <row r="3712" spans="1:9" x14ac:dyDescent="0.25">
      <c r="A3712" s="13" t="str">
        <f t="shared" si="57"/>
        <v xml:space="preserve">907-639-J  Type 3 Intersection Device </v>
      </c>
      <c r="B3712" s="13" t="s">
        <v>4280</v>
      </c>
      <c r="C3712" s="13" t="s">
        <v>4281</v>
      </c>
      <c r="D3712" s="13" t="s">
        <v>207</v>
      </c>
      <c r="E3712" s="13" t="s">
        <v>187</v>
      </c>
      <c r="F3712" s="13" t="s">
        <v>188</v>
      </c>
      <c r="G3712" s="13" t="s">
        <v>189</v>
      </c>
      <c r="H3712" s="13" t="s">
        <v>190</v>
      </c>
      <c r="I3712" s="13">
        <v>3711</v>
      </c>
    </row>
    <row r="3713" spans="1:9" x14ac:dyDescent="0.25">
      <c r="A3713" s="13" t="str">
        <f t="shared" si="57"/>
        <v xml:space="preserve">907-640-A  Vehicle Loop Assemblies </v>
      </c>
      <c r="B3713" s="13" t="s">
        <v>4282</v>
      </c>
      <c r="C3713" s="13" t="s">
        <v>4283</v>
      </c>
      <c r="D3713" s="13" t="s">
        <v>230</v>
      </c>
      <c r="E3713" s="13" t="s">
        <v>187</v>
      </c>
      <c r="F3713" s="13" t="s">
        <v>188</v>
      </c>
      <c r="G3713" s="13" t="s">
        <v>189</v>
      </c>
      <c r="H3713" s="13" t="s">
        <v>190</v>
      </c>
      <c r="I3713" s="13">
        <v>3712</v>
      </c>
    </row>
    <row r="3714" spans="1:9" x14ac:dyDescent="0.25">
      <c r="A3714" s="13" t="str">
        <f t="shared" si="57"/>
        <v xml:space="preserve">907-640-B  Shielded Cable, AWG #14, 2 Conductor </v>
      </c>
      <c r="B3714" s="13" t="s">
        <v>4284</v>
      </c>
      <c r="C3714" s="13" t="s">
        <v>4285</v>
      </c>
      <c r="D3714" s="13" t="s">
        <v>230</v>
      </c>
      <c r="E3714" s="13" t="s">
        <v>187</v>
      </c>
      <c r="F3714" s="13" t="s">
        <v>188</v>
      </c>
      <c r="G3714" s="13" t="s">
        <v>189</v>
      </c>
      <c r="H3714" s="13" t="s">
        <v>190</v>
      </c>
      <c r="I3714" s="13">
        <v>3713</v>
      </c>
    </row>
    <row r="3715" spans="1:9" x14ac:dyDescent="0.25">
      <c r="A3715" s="13" t="str">
        <f t="shared" si="57"/>
        <v xml:space="preserve">907-640-B  Shielded Cable, AWG #18, 4 Conductor </v>
      </c>
      <c r="B3715" s="13" t="s">
        <v>4284</v>
      </c>
      <c r="C3715" s="13" t="s">
        <v>4286</v>
      </c>
      <c r="D3715" s="13" t="s">
        <v>230</v>
      </c>
      <c r="E3715" s="13" t="s">
        <v>187</v>
      </c>
      <c r="F3715" s="13" t="s">
        <v>188</v>
      </c>
      <c r="G3715" s="13" t="s">
        <v>189</v>
      </c>
      <c r="H3715" s="13" t="s">
        <v>190</v>
      </c>
      <c r="I3715" s="13">
        <v>3714</v>
      </c>
    </row>
    <row r="3716" spans="1:9" x14ac:dyDescent="0.25">
      <c r="A3716" s="13" t="str">
        <f t="shared" ref="A3716:A3779" si="58">_xlfn.CONCAT(B3716," ", C3716)</f>
        <v xml:space="preserve">907-640-C  Loop Detector Amplifier, 2 Channel </v>
      </c>
      <c r="B3716" s="13" t="s">
        <v>4287</v>
      </c>
      <c r="C3716" s="13" t="s">
        <v>4288</v>
      </c>
      <c r="D3716" s="13" t="s">
        <v>207</v>
      </c>
      <c r="E3716" s="13" t="s">
        <v>187</v>
      </c>
      <c r="F3716" s="13" t="s">
        <v>188</v>
      </c>
      <c r="G3716" s="13" t="s">
        <v>189</v>
      </c>
      <c r="H3716" s="13" t="s">
        <v>190</v>
      </c>
      <c r="I3716" s="13">
        <v>3715</v>
      </c>
    </row>
    <row r="3717" spans="1:9" x14ac:dyDescent="0.25">
      <c r="A3717" s="13" t="str">
        <f t="shared" si="58"/>
        <v xml:space="preserve">907-640-C  Loop Detector Amplifier, 4 Channel </v>
      </c>
      <c r="B3717" s="13" t="s">
        <v>4287</v>
      </c>
      <c r="C3717" s="13" t="s">
        <v>4289</v>
      </c>
      <c r="D3717" s="13" t="s">
        <v>207</v>
      </c>
      <c r="E3717" s="13" t="s">
        <v>187</v>
      </c>
      <c r="F3717" s="13" t="s">
        <v>188</v>
      </c>
      <c r="G3717" s="13" t="s">
        <v>189</v>
      </c>
      <c r="H3717" s="13" t="s">
        <v>190</v>
      </c>
      <c r="I3717" s="13">
        <v>3716</v>
      </c>
    </row>
    <row r="3718" spans="1:9" x14ac:dyDescent="0.25">
      <c r="A3718" s="13" t="str">
        <f t="shared" si="58"/>
        <v xml:space="preserve">907-641-A  Signal Stop Bar Radar Vehicle Detection Sensor, Type 1 </v>
      </c>
      <c r="B3718" s="13" t="s">
        <v>4290</v>
      </c>
      <c r="C3718" s="13" t="s">
        <v>4291</v>
      </c>
      <c r="D3718" s="13" t="s">
        <v>207</v>
      </c>
      <c r="E3718" s="13" t="s">
        <v>187</v>
      </c>
      <c r="F3718" s="13" t="s">
        <v>188</v>
      </c>
      <c r="G3718" s="13" t="s">
        <v>189</v>
      </c>
      <c r="H3718" s="13" t="s">
        <v>190</v>
      </c>
      <c r="I3718" s="13">
        <v>3717</v>
      </c>
    </row>
    <row r="3719" spans="1:9" x14ac:dyDescent="0.25">
      <c r="A3719" s="13" t="str">
        <f t="shared" si="58"/>
        <v xml:space="preserve">907-641-A  Signal Stop Bar Radar Vehicle Detection Sensor, Type 2 </v>
      </c>
      <c r="B3719" s="13" t="s">
        <v>4290</v>
      </c>
      <c r="C3719" s="13" t="s">
        <v>4292</v>
      </c>
      <c r="D3719" s="13" t="s">
        <v>207</v>
      </c>
      <c r="E3719" s="13" t="s">
        <v>187</v>
      </c>
      <c r="F3719" s="13" t="s">
        <v>188</v>
      </c>
      <c r="G3719" s="13" t="s">
        <v>189</v>
      </c>
      <c r="H3719" s="13" t="s">
        <v>190</v>
      </c>
      <c r="I3719" s="13">
        <v>3718</v>
      </c>
    </row>
    <row r="3720" spans="1:9" x14ac:dyDescent="0.25">
      <c r="A3720" s="13" t="str">
        <f t="shared" si="58"/>
        <v xml:space="preserve">907-641-B  Signal Advanced Radar Vehicle Detection Sensor, Type 1 </v>
      </c>
      <c r="B3720" s="13" t="s">
        <v>4293</v>
      </c>
      <c r="C3720" s="13" t="s">
        <v>4294</v>
      </c>
      <c r="D3720" s="13" t="s">
        <v>207</v>
      </c>
      <c r="E3720" s="13" t="s">
        <v>187</v>
      </c>
      <c r="F3720" s="13" t="s">
        <v>188</v>
      </c>
      <c r="G3720" s="13" t="s">
        <v>189</v>
      </c>
      <c r="H3720" s="13" t="s">
        <v>190</v>
      </c>
      <c r="I3720" s="13">
        <v>3719</v>
      </c>
    </row>
    <row r="3721" spans="1:9" x14ac:dyDescent="0.25">
      <c r="A3721" s="13" t="str">
        <f t="shared" si="58"/>
        <v xml:space="preserve">907-641-B  Signal Advanced Radar Vehicle Detection Sensor, Type 2 </v>
      </c>
      <c r="B3721" s="13" t="s">
        <v>4293</v>
      </c>
      <c r="C3721" s="13" t="s">
        <v>4295</v>
      </c>
      <c r="D3721" s="13" t="s">
        <v>207</v>
      </c>
      <c r="E3721" s="13" t="s">
        <v>187</v>
      </c>
      <c r="F3721" s="13" t="s">
        <v>188</v>
      </c>
      <c r="G3721" s="13" t="s">
        <v>189</v>
      </c>
      <c r="H3721" s="13" t="s">
        <v>190</v>
      </c>
      <c r="I3721" s="13">
        <v>3720</v>
      </c>
    </row>
    <row r="3722" spans="1:9" x14ac:dyDescent="0.25">
      <c r="A3722" s="13" t="str">
        <f t="shared" si="58"/>
        <v xml:space="preserve">907-641-C  ITS Radar Detection Sensor </v>
      </c>
      <c r="B3722" s="13" t="s">
        <v>4296</v>
      </c>
      <c r="C3722" s="13" t="s">
        <v>4297</v>
      </c>
      <c r="D3722" s="13" t="s">
        <v>207</v>
      </c>
      <c r="E3722" s="13" t="s">
        <v>187</v>
      </c>
      <c r="F3722" s="13" t="s">
        <v>188</v>
      </c>
      <c r="G3722" s="13" t="s">
        <v>189</v>
      </c>
      <c r="H3722" s="13" t="s">
        <v>190</v>
      </c>
      <c r="I3722" s="13">
        <v>3721</v>
      </c>
    </row>
    <row r="3723" spans="1:9" x14ac:dyDescent="0.25">
      <c r="A3723" s="13" t="str">
        <f t="shared" si="58"/>
        <v xml:space="preserve">907-641-C  ITS Radar Vehicle Detection Sensor </v>
      </c>
      <c r="B3723" s="13" t="s">
        <v>4296</v>
      </c>
      <c r="C3723" s="13" t="s">
        <v>4298</v>
      </c>
      <c r="D3723" s="13" t="s">
        <v>207</v>
      </c>
      <c r="E3723" s="13" t="s">
        <v>187</v>
      </c>
      <c r="F3723" s="13" t="s">
        <v>188</v>
      </c>
      <c r="G3723" s="13" t="s">
        <v>189</v>
      </c>
      <c r="H3723" s="13" t="s">
        <v>190</v>
      </c>
      <c r="I3723" s="13">
        <v>3722</v>
      </c>
    </row>
    <row r="3724" spans="1:9" x14ac:dyDescent="0.25">
      <c r="A3724" s="13" t="str">
        <f t="shared" si="58"/>
        <v xml:space="preserve">907-641-D  Radar Vehicle Detection Cable </v>
      </c>
      <c r="B3724" s="13" t="s">
        <v>4299</v>
      </c>
      <c r="C3724" s="13" t="s">
        <v>4300</v>
      </c>
      <c r="D3724" s="13" t="s">
        <v>230</v>
      </c>
      <c r="E3724" s="13" t="s">
        <v>187</v>
      </c>
      <c r="F3724" s="13" t="s">
        <v>188</v>
      </c>
      <c r="G3724" s="13" t="s">
        <v>189</v>
      </c>
      <c r="H3724" s="13" t="s">
        <v>190</v>
      </c>
      <c r="I3724" s="13">
        <v>3723</v>
      </c>
    </row>
    <row r="3725" spans="1:9" x14ac:dyDescent="0.25">
      <c r="A3725" s="13" t="str">
        <f t="shared" si="58"/>
        <v xml:space="preserve">907-641-E  Radar Vehicle Detection Training </v>
      </c>
      <c r="B3725" s="13" t="s">
        <v>4301</v>
      </c>
      <c r="C3725" s="13" t="s">
        <v>4302</v>
      </c>
      <c r="D3725" s="13" t="s">
        <v>186</v>
      </c>
      <c r="E3725" s="13" t="s">
        <v>187</v>
      </c>
      <c r="F3725" s="13" t="s">
        <v>188</v>
      </c>
      <c r="G3725" s="13" t="s">
        <v>189</v>
      </c>
      <c r="H3725" s="13" t="s">
        <v>190</v>
      </c>
      <c r="I3725" s="13">
        <v>3724</v>
      </c>
    </row>
    <row r="3726" spans="1:9" x14ac:dyDescent="0.25">
      <c r="A3726" s="13" t="str">
        <f t="shared" si="58"/>
        <v xml:space="preserve">907-641-F  Signal Radar Vehicle Detection Processor, Type 1 </v>
      </c>
      <c r="B3726" s="13" t="s">
        <v>4303</v>
      </c>
      <c r="C3726" s="13" t="s">
        <v>4304</v>
      </c>
      <c r="D3726" s="13" t="s">
        <v>207</v>
      </c>
      <c r="E3726" s="13" t="s">
        <v>187</v>
      </c>
      <c r="F3726" s="13" t="s">
        <v>188</v>
      </c>
      <c r="G3726" s="13" t="s">
        <v>189</v>
      </c>
      <c r="H3726" s="13" t="s">
        <v>190</v>
      </c>
      <c r="I3726" s="13">
        <v>3725</v>
      </c>
    </row>
    <row r="3727" spans="1:9" x14ac:dyDescent="0.25">
      <c r="A3727" s="13" t="str">
        <f t="shared" si="58"/>
        <v xml:space="preserve">907-641-F  Signal Radar Vehicle Detection Processor, Type 2 </v>
      </c>
      <c r="B3727" s="13" t="s">
        <v>4303</v>
      </c>
      <c r="C3727" s="13" t="s">
        <v>4305</v>
      </c>
      <c r="D3727" s="13" t="s">
        <v>207</v>
      </c>
      <c r="E3727" s="13" t="s">
        <v>187</v>
      </c>
      <c r="F3727" s="13" t="s">
        <v>188</v>
      </c>
      <c r="G3727" s="13" t="s">
        <v>189</v>
      </c>
      <c r="H3727" s="13" t="s">
        <v>190</v>
      </c>
      <c r="I3727" s="13">
        <v>3726</v>
      </c>
    </row>
    <row r="3728" spans="1:9" x14ac:dyDescent="0.25">
      <c r="A3728" s="13" t="str">
        <f t="shared" si="58"/>
        <v xml:space="preserve">907-641-G  ITS Radar Vehicle Detection Processor, Type 1 </v>
      </c>
      <c r="B3728" s="13" t="s">
        <v>4306</v>
      </c>
      <c r="C3728" s="13" t="s">
        <v>4307</v>
      </c>
      <c r="D3728" s="13" t="s">
        <v>207</v>
      </c>
      <c r="E3728" s="13" t="s">
        <v>187</v>
      </c>
      <c r="F3728" s="13" t="s">
        <v>188</v>
      </c>
      <c r="G3728" s="13" t="s">
        <v>189</v>
      </c>
      <c r="H3728" s="13" t="s">
        <v>190</v>
      </c>
      <c r="I3728" s="13">
        <v>3727</v>
      </c>
    </row>
    <row r="3729" spans="1:9" x14ac:dyDescent="0.25">
      <c r="A3729" s="13" t="str">
        <f t="shared" si="58"/>
        <v xml:space="preserve">907-641-G  ITS Radar Vehicle Detection Processor, Type 2 </v>
      </c>
      <c r="B3729" s="13" t="s">
        <v>4306</v>
      </c>
      <c r="C3729" s="13" t="s">
        <v>4308</v>
      </c>
      <c r="D3729" s="13" t="s">
        <v>207</v>
      </c>
      <c r="E3729" s="13" t="s">
        <v>187</v>
      </c>
      <c r="F3729" s="13" t="s">
        <v>188</v>
      </c>
      <c r="G3729" s="13" t="s">
        <v>189</v>
      </c>
      <c r="H3729" s="13" t="s">
        <v>190</v>
      </c>
      <c r="I3729" s="13">
        <v>3728</v>
      </c>
    </row>
    <row r="3730" spans="1:9" x14ac:dyDescent="0.25">
      <c r="A3730" s="13" t="str">
        <f t="shared" si="58"/>
        <v xml:space="preserve">907-642-A  Magnetometer Detection System </v>
      </c>
      <c r="B3730" s="13" t="s">
        <v>4309</v>
      </c>
      <c r="C3730" s="13" t="s">
        <v>4310</v>
      </c>
      <c r="D3730" s="13" t="s">
        <v>207</v>
      </c>
      <c r="E3730" s="13" t="s">
        <v>187</v>
      </c>
      <c r="F3730" s="13" t="s">
        <v>188</v>
      </c>
      <c r="G3730" s="13" t="s">
        <v>189</v>
      </c>
      <c r="H3730" s="13" t="s">
        <v>190</v>
      </c>
      <c r="I3730" s="13">
        <v>3729</v>
      </c>
    </row>
    <row r="3731" spans="1:9" x14ac:dyDescent="0.25">
      <c r="A3731" s="13" t="str">
        <f t="shared" si="58"/>
        <v xml:space="preserve">907-642-B  Magnetometer Detection System Component, </v>
      </c>
      <c r="B3731" s="13" t="s">
        <v>4311</v>
      </c>
      <c r="C3731" s="13" t="s">
        <v>4312</v>
      </c>
      <c r="D3731" s="13" t="s">
        <v>207</v>
      </c>
      <c r="E3731" s="13" t="s">
        <v>187</v>
      </c>
      <c r="F3731" s="13" t="s">
        <v>188</v>
      </c>
      <c r="G3731" s="13" t="s">
        <v>189</v>
      </c>
      <c r="H3731" s="13" t="s">
        <v>190</v>
      </c>
      <c r="I3731" s="13">
        <v>3730</v>
      </c>
    </row>
    <row r="3732" spans="1:9" x14ac:dyDescent="0.25">
      <c r="A3732" s="13" t="str">
        <f t="shared" si="58"/>
        <v xml:space="preserve">907-642-B  Magnetometer Detection System Component, 18-foot Pole </v>
      </c>
      <c r="B3732" s="13" t="s">
        <v>4311</v>
      </c>
      <c r="C3732" s="13" t="s">
        <v>4313</v>
      </c>
      <c r="D3732" s="13" t="s">
        <v>207</v>
      </c>
      <c r="E3732" s="13" t="s">
        <v>187</v>
      </c>
      <c r="F3732" s="13" t="s">
        <v>188</v>
      </c>
      <c r="G3732" s="13" t="s">
        <v>189</v>
      </c>
      <c r="H3732" s="13" t="s">
        <v>190</v>
      </c>
      <c r="I3732" s="13">
        <v>3731</v>
      </c>
    </row>
    <row r="3733" spans="1:9" x14ac:dyDescent="0.25">
      <c r="A3733" s="13" t="str">
        <f t="shared" si="58"/>
        <v xml:space="preserve">907-642-B  Magnetometer Detection System Component, 24-foot Fiberglass Pole </v>
      </c>
      <c r="B3733" s="13" t="s">
        <v>4311</v>
      </c>
      <c r="C3733" s="13" t="s">
        <v>4314</v>
      </c>
      <c r="D3733" s="13" t="s">
        <v>207</v>
      </c>
      <c r="E3733" s="13" t="s">
        <v>187</v>
      </c>
      <c r="F3733" s="13" t="s">
        <v>188</v>
      </c>
      <c r="G3733" s="13" t="s">
        <v>189</v>
      </c>
      <c r="H3733" s="13" t="s">
        <v>190</v>
      </c>
      <c r="I3733" s="13">
        <v>3732</v>
      </c>
    </row>
    <row r="3734" spans="1:9" x14ac:dyDescent="0.25">
      <c r="A3734" s="13" t="str">
        <f t="shared" si="58"/>
        <v xml:space="preserve">907-642-B  Magnetometer Detection System Component, Access Point </v>
      </c>
      <c r="B3734" s="13" t="s">
        <v>4311</v>
      </c>
      <c r="C3734" s="13" t="s">
        <v>4315</v>
      </c>
      <c r="D3734" s="13" t="s">
        <v>207</v>
      </c>
      <c r="E3734" s="13" t="s">
        <v>187</v>
      </c>
      <c r="F3734" s="13" t="s">
        <v>188</v>
      </c>
      <c r="G3734" s="13" t="s">
        <v>189</v>
      </c>
      <c r="H3734" s="13" t="s">
        <v>190</v>
      </c>
      <c r="I3734" s="13">
        <v>3733</v>
      </c>
    </row>
    <row r="3735" spans="1:9" x14ac:dyDescent="0.25">
      <c r="A3735" s="13" t="str">
        <f t="shared" si="58"/>
        <v xml:space="preserve">907-642-B  Magnetometer Detection System Component, Access Point Controller Card </v>
      </c>
      <c r="B3735" s="13" t="s">
        <v>4311</v>
      </c>
      <c r="C3735" s="13" t="s">
        <v>4316</v>
      </c>
      <c r="D3735" s="13" t="s">
        <v>207</v>
      </c>
      <c r="E3735" s="13" t="s">
        <v>187</v>
      </c>
      <c r="F3735" s="13" t="s">
        <v>188</v>
      </c>
      <c r="G3735" s="13" t="s">
        <v>189</v>
      </c>
      <c r="H3735" s="13" t="s">
        <v>190</v>
      </c>
      <c r="I3735" s="13">
        <v>3734</v>
      </c>
    </row>
    <row r="3736" spans="1:9" x14ac:dyDescent="0.25">
      <c r="A3736" s="13" t="str">
        <f t="shared" si="58"/>
        <v xml:space="preserve">907-642-B  Magnetometer Detection System Component, Closure Card </v>
      </c>
      <c r="B3736" s="13" t="s">
        <v>4311</v>
      </c>
      <c r="C3736" s="13" t="s">
        <v>4317</v>
      </c>
      <c r="D3736" s="13" t="s">
        <v>207</v>
      </c>
      <c r="E3736" s="13" t="s">
        <v>187</v>
      </c>
      <c r="F3736" s="13" t="s">
        <v>188</v>
      </c>
      <c r="G3736" s="13" t="s">
        <v>189</v>
      </c>
      <c r="H3736" s="13" t="s">
        <v>190</v>
      </c>
      <c r="I3736" s="13">
        <v>3735</v>
      </c>
    </row>
    <row r="3737" spans="1:9" x14ac:dyDescent="0.25">
      <c r="A3737" s="13" t="str">
        <f t="shared" si="58"/>
        <v xml:space="preserve">907-642-B  Magnetometer Detection System Component, Extension Card </v>
      </c>
      <c r="B3737" s="13" t="s">
        <v>4311</v>
      </c>
      <c r="C3737" s="13" t="s">
        <v>4318</v>
      </c>
      <c r="D3737" s="13" t="s">
        <v>207</v>
      </c>
      <c r="E3737" s="13" t="s">
        <v>187</v>
      </c>
      <c r="F3737" s="13" t="s">
        <v>188</v>
      </c>
      <c r="G3737" s="13" t="s">
        <v>189</v>
      </c>
      <c r="H3737" s="13" t="s">
        <v>190</v>
      </c>
      <c r="I3737" s="13">
        <v>3736</v>
      </c>
    </row>
    <row r="3738" spans="1:9" x14ac:dyDescent="0.25">
      <c r="A3738" s="13" t="str">
        <f t="shared" si="58"/>
        <v xml:space="preserve">907-642-B  Magnetometer Detection System Component, External Card System </v>
      </c>
      <c r="B3738" s="13" t="s">
        <v>4311</v>
      </c>
      <c r="C3738" s="13" t="s">
        <v>4319</v>
      </c>
      <c r="D3738" s="13" t="s">
        <v>207</v>
      </c>
      <c r="E3738" s="13" t="s">
        <v>187</v>
      </c>
      <c r="F3738" s="13" t="s">
        <v>188</v>
      </c>
      <c r="G3738" s="13" t="s">
        <v>189</v>
      </c>
      <c r="H3738" s="13" t="s">
        <v>190</v>
      </c>
      <c r="I3738" s="13">
        <v>3737</v>
      </c>
    </row>
    <row r="3739" spans="1:9" x14ac:dyDescent="0.25">
      <c r="A3739" s="13" t="str">
        <f t="shared" si="58"/>
        <v xml:space="preserve">907-642-B  Magnetometer Detection System Component, Repeater </v>
      </c>
      <c r="B3739" s="13" t="s">
        <v>4311</v>
      </c>
      <c r="C3739" s="13" t="s">
        <v>4320</v>
      </c>
      <c r="D3739" s="13" t="s">
        <v>207</v>
      </c>
      <c r="E3739" s="13" t="s">
        <v>187</v>
      </c>
      <c r="F3739" s="13" t="s">
        <v>188</v>
      </c>
      <c r="G3739" s="13" t="s">
        <v>189</v>
      </c>
      <c r="H3739" s="13" t="s">
        <v>190</v>
      </c>
      <c r="I3739" s="13">
        <v>3738</v>
      </c>
    </row>
    <row r="3740" spans="1:9" x14ac:dyDescent="0.25">
      <c r="A3740" s="13" t="str">
        <f t="shared" si="58"/>
        <v xml:space="preserve">907-642-B  Magnetometer Detection System Component, SPP Digital Radio </v>
      </c>
      <c r="B3740" s="13" t="s">
        <v>4311</v>
      </c>
      <c r="C3740" s="13" t="s">
        <v>4321</v>
      </c>
      <c r="D3740" s="13" t="s">
        <v>207</v>
      </c>
      <c r="E3740" s="13" t="s">
        <v>187</v>
      </c>
      <c r="F3740" s="13" t="s">
        <v>188</v>
      </c>
      <c r="G3740" s="13" t="s">
        <v>189</v>
      </c>
      <c r="H3740" s="13" t="s">
        <v>190</v>
      </c>
      <c r="I3740" s="13">
        <v>3739</v>
      </c>
    </row>
    <row r="3741" spans="1:9" x14ac:dyDescent="0.25">
      <c r="A3741" s="13" t="str">
        <f t="shared" si="58"/>
        <v xml:space="preserve">907-642-B  Magnetometer Detection System Component, Wireless Detection Sensor </v>
      </c>
      <c r="B3741" s="13" t="s">
        <v>4311</v>
      </c>
      <c r="C3741" s="13" t="s">
        <v>4322</v>
      </c>
      <c r="D3741" s="13" t="s">
        <v>207</v>
      </c>
      <c r="E3741" s="13" t="s">
        <v>187</v>
      </c>
      <c r="F3741" s="13" t="s">
        <v>188</v>
      </c>
      <c r="G3741" s="13" t="s">
        <v>189</v>
      </c>
      <c r="H3741" s="13" t="s">
        <v>190</v>
      </c>
      <c r="I3741" s="13">
        <v>3740</v>
      </c>
    </row>
    <row r="3742" spans="1:9" x14ac:dyDescent="0.25">
      <c r="A3742" s="13" t="str">
        <f t="shared" si="58"/>
        <v xml:space="preserve">907-642-C  Magnetometer Detection System Component Removal and Reinstallation </v>
      </c>
      <c r="B3742" s="13" t="s">
        <v>4323</v>
      </c>
      <c r="C3742" s="13" t="s">
        <v>4324</v>
      </c>
      <c r="D3742" s="13" t="s">
        <v>207</v>
      </c>
      <c r="E3742" s="13" t="s">
        <v>187</v>
      </c>
      <c r="F3742" s="13" t="s">
        <v>188</v>
      </c>
      <c r="G3742" s="13" t="s">
        <v>189</v>
      </c>
      <c r="H3742" s="13" t="s">
        <v>190</v>
      </c>
      <c r="I3742" s="13">
        <v>3741</v>
      </c>
    </row>
    <row r="3743" spans="1:9" x14ac:dyDescent="0.25">
      <c r="A3743" s="13" t="str">
        <f t="shared" si="58"/>
        <v xml:space="preserve">907-643-A  Video Vehicle Detection Sensor, Type 2 </v>
      </c>
      <c r="B3743" s="13" t="s">
        <v>4325</v>
      </c>
      <c r="C3743" s="13" t="s">
        <v>4326</v>
      </c>
      <c r="D3743" s="13" t="s">
        <v>207</v>
      </c>
      <c r="E3743" s="13" t="s">
        <v>187</v>
      </c>
      <c r="F3743" s="13" t="s">
        <v>188</v>
      </c>
      <c r="G3743" s="13" t="s">
        <v>189</v>
      </c>
      <c r="H3743" s="13" t="s">
        <v>190</v>
      </c>
      <c r="I3743" s="13">
        <v>3742</v>
      </c>
    </row>
    <row r="3744" spans="1:9" x14ac:dyDescent="0.25">
      <c r="A3744" s="13" t="str">
        <f t="shared" si="58"/>
        <v xml:space="preserve">907-643-A  Video Vehicle Detection Sensor, Type 3 </v>
      </c>
      <c r="B3744" s="13" t="s">
        <v>4325</v>
      </c>
      <c r="C3744" s="13" t="s">
        <v>4327</v>
      </c>
      <c r="D3744" s="13" t="s">
        <v>207</v>
      </c>
      <c r="E3744" s="13" t="s">
        <v>187</v>
      </c>
      <c r="F3744" s="13" t="s">
        <v>188</v>
      </c>
      <c r="G3744" s="13" t="s">
        <v>189</v>
      </c>
      <c r="H3744" s="13" t="s">
        <v>190</v>
      </c>
      <c r="I3744" s="13">
        <v>3743</v>
      </c>
    </row>
    <row r="3745" spans="1:9" x14ac:dyDescent="0.25">
      <c r="A3745" s="13" t="str">
        <f t="shared" si="58"/>
        <v xml:space="preserve">907-643-A  Video Vehicle Detection Sensor, Type 1A </v>
      </c>
      <c r="B3745" s="13" t="s">
        <v>4325</v>
      </c>
      <c r="C3745" s="13" t="s">
        <v>4328</v>
      </c>
      <c r="D3745" s="13" t="s">
        <v>207</v>
      </c>
      <c r="E3745" s="13" t="s">
        <v>187</v>
      </c>
      <c r="F3745" s="13" t="s">
        <v>188</v>
      </c>
      <c r="G3745" s="13" t="s">
        <v>189</v>
      </c>
      <c r="H3745" s="13" t="s">
        <v>190</v>
      </c>
      <c r="I3745" s="13">
        <v>3744</v>
      </c>
    </row>
    <row r="3746" spans="1:9" x14ac:dyDescent="0.25">
      <c r="A3746" s="13" t="str">
        <f t="shared" si="58"/>
        <v xml:space="preserve">907-643-A  Video Vehicle Detection Sensor, Type 1B </v>
      </c>
      <c r="B3746" s="13" t="s">
        <v>4325</v>
      </c>
      <c r="C3746" s="13" t="s">
        <v>4329</v>
      </c>
      <c r="D3746" s="13" t="s">
        <v>207</v>
      </c>
      <c r="E3746" s="13" t="s">
        <v>187</v>
      </c>
      <c r="F3746" s="13" t="s">
        <v>188</v>
      </c>
      <c r="G3746" s="13" t="s">
        <v>189</v>
      </c>
      <c r="H3746" s="13" t="s">
        <v>190</v>
      </c>
      <c r="I3746" s="13">
        <v>3745</v>
      </c>
    </row>
    <row r="3747" spans="1:9" x14ac:dyDescent="0.25">
      <c r="A3747" s="13" t="str">
        <f t="shared" si="58"/>
        <v xml:space="preserve">907-643-B  Video Vehicle Detection Cable </v>
      </c>
      <c r="B3747" s="13" t="s">
        <v>4330</v>
      </c>
      <c r="C3747" s="13" t="s">
        <v>4331</v>
      </c>
      <c r="D3747" s="13" t="s">
        <v>230</v>
      </c>
      <c r="E3747" s="13" t="s">
        <v>187</v>
      </c>
      <c r="F3747" s="13" t="s">
        <v>188</v>
      </c>
      <c r="G3747" s="13" t="s">
        <v>189</v>
      </c>
      <c r="H3747" s="13" t="s">
        <v>190</v>
      </c>
      <c r="I3747" s="13">
        <v>3746</v>
      </c>
    </row>
    <row r="3748" spans="1:9" x14ac:dyDescent="0.25">
      <c r="A3748" s="13" t="str">
        <f t="shared" si="58"/>
        <v xml:space="preserve">907-643-C  Video Vehicle Detection Processor, Type 1 </v>
      </c>
      <c r="B3748" s="13" t="s">
        <v>4332</v>
      </c>
      <c r="C3748" s="13" t="s">
        <v>4333</v>
      </c>
      <c r="D3748" s="13" t="s">
        <v>207</v>
      </c>
      <c r="E3748" s="13" t="s">
        <v>187</v>
      </c>
      <c r="F3748" s="13" t="s">
        <v>188</v>
      </c>
      <c r="G3748" s="13" t="s">
        <v>189</v>
      </c>
      <c r="H3748" s="13" t="s">
        <v>190</v>
      </c>
      <c r="I3748" s="13">
        <v>3747</v>
      </c>
    </row>
    <row r="3749" spans="1:9" x14ac:dyDescent="0.25">
      <c r="A3749" s="13" t="str">
        <f t="shared" si="58"/>
        <v xml:space="preserve">907-643-C  Video Vehicle Detection Processor, Type 2 </v>
      </c>
      <c r="B3749" s="13" t="s">
        <v>4332</v>
      </c>
      <c r="C3749" s="13" t="s">
        <v>4334</v>
      </c>
      <c r="D3749" s="13" t="s">
        <v>207</v>
      </c>
      <c r="E3749" s="13" t="s">
        <v>187</v>
      </c>
      <c r="F3749" s="13" t="s">
        <v>188</v>
      </c>
      <c r="G3749" s="13" t="s">
        <v>189</v>
      </c>
      <c r="H3749" s="13" t="s">
        <v>190</v>
      </c>
      <c r="I3749" s="13">
        <v>3748</v>
      </c>
    </row>
    <row r="3750" spans="1:9" x14ac:dyDescent="0.25">
      <c r="A3750" s="13" t="str">
        <f t="shared" si="58"/>
        <v xml:space="preserve">907-643-C  Video Vehicle Detection Processor, Type 3 </v>
      </c>
      <c r="B3750" s="13" t="s">
        <v>4332</v>
      </c>
      <c r="C3750" s="13" t="s">
        <v>4335</v>
      </c>
      <c r="D3750" s="13" t="s">
        <v>207</v>
      </c>
      <c r="E3750" s="13" t="s">
        <v>187</v>
      </c>
      <c r="F3750" s="13" t="s">
        <v>188</v>
      </c>
      <c r="G3750" s="13" t="s">
        <v>189</v>
      </c>
      <c r="H3750" s="13" t="s">
        <v>190</v>
      </c>
      <c r="I3750" s="13">
        <v>3749</v>
      </c>
    </row>
    <row r="3751" spans="1:9" x14ac:dyDescent="0.25">
      <c r="A3751" s="13" t="str">
        <f t="shared" si="58"/>
        <v xml:space="preserve">907-643-D  Video and/or Multi-Sensor Vehicle Detection Training </v>
      </c>
      <c r="B3751" s="13" t="s">
        <v>4336</v>
      </c>
      <c r="C3751" s="13" t="s">
        <v>4337</v>
      </c>
      <c r="D3751" s="13" t="s">
        <v>186</v>
      </c>
      <c r="E3751" s="13" t="s">
        <v>187</v>
      </c>
      <c r="F3751" s="13" t="s">
        <v>188</v>
      </c>
      <c r="G3751" s="13" t="s">
        <v>189</v>
      </c>
      <c r="H3751" s="13" t="s">
        <v>190</v>
      </c>
      <c r="I3751" s="13">
        <v>3750</v>
      </c>
    </row>
    <row r="3752" spans="1:9" x14ac:dyDescent="0.25">
      <c r="A3752" s="13" t="str">
        <f t="shared" si="58"/>
        <v xml:space="preserve">907-643-E  Multi-Sensor Vehicle Detection Sensor </v>
      </c>
      <c r="B3752" s="13" t="s">
        <v>4338</v>
      </c>
      <c r="C3752" s="13" t="s">
        <v>4339</v>
      </c>
      <c r="D3752" s="13" t="s">
        <v>207</v>
      </c>
      <c r="E3752" s="13" t="s">
        <v>187</v>
      </c>
      <c r="F3752" s="13" t="s">
        <v>188</v>
      </c>
      <c r="G3752" s="13" t="s">
        <v>189</v>
      </c>
      <c r="H3752" s="13" t="s">
        <v>190</v>
      </c>
      <c r="I3752" s="13">
        <v>3751</v>
      </c>
    </row>
    <row r="3753" spans="1:9" x14ac:dyDescent="0.25">
      <c r="A3753" s="13" t="str">
        <f t="shared" si="58"/>
        <v xml:space="preserve">907-643-F  Multi-Sensor Vehicle Detection Cable </v>
      </c>
      <c r="B3753" s="13" t="s">
        <v>4340</v>
      </c>
      <c r="C3753" s="13" t="s">
        <v>4341</v>
      </c>
      <c r="D3753" s="13" t="s">
        <v>230</v>
      </c>
      <c r="E3753" s="13" t="s">
        <v>187</v>
      </c>
      <c r="F3753" s="13" t="s">
        <v>188</v>
      </c>
      <c r="G3753" s="13" t="s">
        <v>189</v>
      </c>
      <c r="H3753" s="13" t="s">
        <v>190</v>
      </c>
      <c r="I3753" s="13">
        <v>3752</v>
      </c>
    </row>
    <row r="3754" spans="1:9" x14ac:dyDescent="0.25">
      <c r="A3754" s="13" t="str">
        <f t="shared" si="58"/>
        <v xml:space="preserve">907-643-G  Multi-Sensor Vehicle Detection Processor </v>
      </c>
      <c r="B3754" s="13" t="s">
        <v>4342</v>
      </c>
      <c r="C3754" s="13" t="s">
        <v>4343</v>
      </c>
      <c r="D3754" s="13" t="s">
        <v>207</v>
      </c>
      <c r="E3754" s="13" t="s">
        <v>187</v>
      </c>
      <c r="F3754" s="13" t="s">
        <v>188</v>
      </c>
      <c r="G3754" s="13" t="s">
        <v>189</v>
      </c>
      <c r="H3754" s="13" t="s">
        <v>190</v>
      </c>
      <c r="I3754" s="13">
        <v>3753</v>
      </c>
    </row>
    <row r="3755" spans="1:9" x14ac:dyDescent="0.25">
      <c r="A3755" s="13" t="str">
        <f t="shared" si="58"/>
        <v xml:space="preserve">907-644-A  Video Image Processor </v>
      </c>
      <c r="B3755" s="13" t="s">
        <v>4344</v>
      </c>
      <c r="C3755" s="13" t="s">
        <v>4345</v>
      </c>
      <c r="D3755" s="13" t="s">
        <v>207</v>
      </c>
      <c r="E3755" s="13" t="s">
        <v>187</v>
      </c>
      <c r="F3755" s="13" t="s">
        <v>188</v>
      </c>
      <c r="G3755" s="13" t="s">
        <v>189</v>
      </c>
      <c r="H3755" s="13" t="s">
        <v>190</v>
      </c>
      <c r="I3755" s="13">
        <v>3754</v>
      </c>
    </row>
    <row r="3756" spans="1:9" x14ac:dyDescent="0.25">
      <c r="A3756" s="13" t="str">
        <f t="shared" si="58"/>
        <v xml:space="preserve">907-644-B  Thermal Imaging Based Vechicle Detection System Camera </v>
      </c>
      <c r="B3756" s="13" t="s">
        <v>4346</v>
      </c>
      <c r="C3756" s="13" t="s">
        <v>4347</v>
      </c>
      <c r="D3756" s="13" t="s">
        <v>207</v>
      </c>
      <c r="E3756" s="13" t="s">
        <v>187</v>
      </c>
      <c r="F3756" s="13" t="s">
        <v>188</v>
      </c>
      <c r="G3756" s="13" t="s">
        <v>189</v>
      </c>
      <c r="H3756" s="13" t="s">
        <v>190</v>
      </c>
      <c r="I3756" s="13">
        <v>3755</v>
      </c>
    </row>
    <row r="3757" spans="1:9" x14ac:dyDescent="0.25">
      <c r="A3757" s="13" t="str">
        <f t="shared" si="58"/>
        <v xml:space="preserve">907-644-C  Thermal Imaging Based Vechicle Detection System Coaxial and Power Cable </v>
      </c>
      <c r="B3757" s="13" t="s">
        <v>4348</v>
      </c>
      <c r="C3757" s="13" t="s">
        <v>4349</v>
      </c>
      <c r="D3757" s="13" t="s">
        <v>230</v>
      </c>
      <c r="E3757" s="13" t="s">
        <v>187</v>
      </c>
      <c r="F3757" s="13" t="s">
        <v>188</v>
      </c>
      <c r="G3757" s="13" t="s">
        <v>189</v>
      </c>
      <c r="H3757" s="13" t="s">
        <v>190</v>
      </c>
      <c r="I3757" s="13">
        <v>3756</v>
      </c>
    </row>
    <row r="3758" spans="1:9" x14ac:dyDescent="0.25">
      <c r="A3758" s="13" t="str">
        <f t="shared" si="58"/>
        <v xml:space="preserve">907-644-D  Thermal Imaging Based Vechicle Detection System Training </v>
      </c>
      <c r="B3758" s="13" t="s">
        <v>4350</v>
      </c>
      <c r="C3758" s="13" t="s">
        <v>4351</v>
      </c>
      <c r="D3758" s="13" t="s">
        <v>186</v>
      </c>
      <c r="E3758" s="13" t="s">
        <v>187</v>
      </c>
      <c r="F3758" s="13" t="s">
        <v>188</v>
      </c>
      <c r="G3758" s="13" t="s">
        <v>189</v>
      </c>
      <c r="H3758" s="13" t="s">
        <v>190</v>
      </c>
      <c r="I3758" s="13">
        <v>3757</v>
      </c>
    </row>
    <row r="3759" spans="1:9" x14ac:dyDescent="0.25">
      <c r="A3759" s="13" t="str">
        <f t="shared" si="58"/>
        <v xml:space="preserve">907-645-A  Standard Pedestrian Detection Assembly </v>
      </c>
      <c r="B3759" s="13" t="s">
        <v>4352</v>
      </c>
      <c r="C3759" s="13" t="s">
        <v>4353</v>
      </c>
      <c r="D3759" s="13" t="s">
        <v>207</v>
      </c>
      <c r="E3759" s="13" t="s">
        <v>187</v>
      </c>
      <c r="F3759" s="13" t="s">
        <v>188</v>
      </c>
      <c r="G3759" s="13" t="s">
        <v>189</v>
      </c>
      <c r="H3759" s="13" t="s">
        <v>190</v>
      </c>
      <c r="I3759" s="13">
        <v>3758</v>
      </c>
    </row>
    <row r="3760" spans="1:9" x14ac:dyDescent="0.25">
      <c r="A3760" s="13" t="str">
        <f t="shared" si="58"/>
        <v xml:space="preserve">907-645-B  Accessible Pedestrian Detection Assembly </v>
      </c>
      <c r="B3760" s="13" t="s">
        <v>4354</v>
      </c>
      <c r="C3760" s="13" t="s">
        <v>4355</v>
      </c>
      <c r="D3760" s="13" t="s">
        <v>207</v>
      </c>
      <c r="E3760" s="13" t="s">
        <v>187</v>
      </c>
      <c r="F3760" s="13" t="s">
        <v>188</v>
      </c>
      <c r="G3760" s="13" t="s">
        <v>189</v>
      </c>
      <c r="H3760" s="13" t="s">
        <v>190</v>
      </c>
      <c r="I3760" s="13">
        <v>3759</v>
      </c>
    </row>
    <row r="3761" spans="1:9" x14ac:dyDescent="0.25">
      <c r="A3761" s="13" t="str">
        <f t="shared" si="58"/>
        <v xml:space="preserve">646-A      Illuminated Traffic Sign </v>
      </c>
      <c r="B3761" s="13" t="s">
        <v>4356</v>
      </c>
      <c r="C3761" s="13" t="s">
        <v>4357</v>
      </c>
      <c r="D3761" s="13" t="s">
        <v>207</v>
      </c>
      <c r="E3761" s="13" t="s">
        <v>187</v>
      </c>
      <c r="F3761" s="13" t="s">
        <v>188</v>
      </c>
      <c r="G3761" s="13" t="s">
        <v>189</v>
      </c>
      <c r="H3761" s="13" t="s">
        <v>190</v>
      </c>
      <c r="I3761" s="13">
        <v>3760</v>
      </c>
    </row>
    <row r="3762" spans="1:9" x14ac:dyDescent="0.25">
      <c r="A3762" s="13" t="str">
        <f t="shared" si="58"/>
        <v xml:space="preserve">646-B      Illuminated Street Name Sign </v>
      </c>
      <c r="B3762" s="13" t="s">
        <v>4358</v>
      </c>
      <c r="C3762" s="13" t="s">
        <v>4359</v>
      </c>
      <c r="D3762" s="13" t="s">
        <v>207</v>
      </c>
      <c r="E3762" s="13" t="s">
        <v>187</v>
      </c>
      <c r="F3762" s="13" t="s">
        <v>188</v>
      </c>
      <c r="G3762" s="13" t="s">
        <v>189</v>
      </c>
      <c r="H3762" s="13" t="s">
        <v>190</v>
      </c>
      <c r="I3762" s="13">
        <v>3761</v>
      </c>
    </row>
    <row r="3763" spans="1:9" x14ac:dyDescent="0.25">
      <c r="A3763" s="13" t="str">
        <f t="shared" si="58"/>
        <v xml:space="preserve">646-C      LED Blank-Out Sign </v>
      </c>
      <c r="B3763" s="13" t="s">
        <v>4360</v>
      </c>
      <c r="C3763" s="13" t="s">
        <v>4361</v>
      </c>
      <c r="D3763" s="13" t="s">
        <v>207</v>
      </c>
      <c r="E3763" s="13" t="s">
        <v>187</v>
      </c>
      <c r="F3763" s="13" t="s">
        <v>188</v>
      </c>
      <c r="G3763" s="13" t="s">
        <v>189</v>
      </c>
      <c r="H3763" s="13" t="s">
        <v>190</v>
      </c>
      <c r="I3763" s="13">
        <v>3762</v>
      </c>
    </row>
    <row r="3764" spans="1:9" x14ac:dyDescent="0.25">
      <c r="A3764" s="13" t="str">
        <f t="shared" si="58"/>
        <v xml:space="preserve">647-A      Removal of Existing Traffic Signal Equipment </v>
      </c>
      <c r="B3764" s="13" t="s">
        <v>4362</v>
      </c>
      <c r="C3764" s="13" t="s">
        <v>4363</v>
      </c>
      <c r="D3764" s="13" t="s">
        <v>186</v>
      </c>
      <c r="E3764" s="13" t="s">
        <v>187</v>
      </c>
      <c r="F3764" s="13" t="s">
        <v>188</v>
      </c>
      <c r="G3764" s="13" t="s">
        <v>189</v>
      </c>
      <c r="H3764" s="13" t="s">
        <v>190</v>
      </c>
      <c r="I3764" s="13">
        <v>3763</v>
      </c>
    </row>
    <row r="3765" spans="1:9" x14ac:dyDescent="0.25">
      <c r="A3765" s="13" t="str">
        <f t="shared" si="58"/>
        <v xml:space="preserve">907-648-A  Maintenance and Operations of Traffic Signals </v>
      </c>
      <c r="B3765" s="13" t="s">
        <v>4364</v>
      </c>
      <c r="C3765" s="13" t="s">
        <v>4365</v>
      </c>
      <c r="D3765" s="13" t="s">
        <v>2824</v>
      </c>
      <c r="E3765" s="13" t="s">
        <v>187</v>
      </c>
      <c r="F3765" s="13" t="s">
        <v>188</v>
      </c>
      <c r="G3765" s="13" t="s">
        <v>189</v>
      </c>
      <c r="H3765" s="13" t="s">
        <v>190</v>
      </c>
      <c r="I3765" s="13">
        <v>3764</v>
      </c>
    </row>
    <row r="3766" spans="1:9" x14ac:dyDescent="0.25">
      <c r="A3766" s="13" t="str">
        <f t="shared" si="58"/>
        <v xml:space="preserve">907-648-A  Operation of Traffic Signals During Construction Projects </v>
      </c>
      <c r="B3766" s="13" t="s">
        <v>4364</v>
      </c>
      <c r="C3766" s="13" t="s">
        <v>4366</v>
      </c>
      <c r="D3766" s="13" t="s">
        <v>2824</v>
      </c>
      <c r="E3766" s="13" t="s">
        <v>187</v>
      </c>
      <c r="F3766" s="13" t="s">
        <v>188</v>
      </c>
      <c r="G3766" s="13" t="s">
        <v>189</v>
      </c>
      <c r="H3766" s="13" t="s">
        <v>190</v>
      </c>
      <c r="I3766" s="13">
        <v>3765</v>
      </c>
    </row>
    <row r="3767" spans="1:9" x14ac:dyDescent="0.25">
      <c r="A3767" s="13" t="str">
        <f t="shared" si="58"/>
        <v xml:space="preserve">907-650-A  On Street Video Equipment </v>
      </c>
      <c r="B3767" s="13" t="s">
        <v>4367</v>
      </c>
      <c r="C3767" s="13" t="s">
        <v>4368</v>
      </c>
      <c r="D3767" s="13" t="s">
        <v>207</v>
      </c>
      <c r="E3767" s="13" t="s">
        <v>187</v>
      </c>
      <c r="F3767" s="13" t="s">
        <v>188</v>
      </c>
      <c r="G3767" s="13" t="s">
        <v>189</v>
      </c>
      <c r="H3767" s="13" t="s">
        <v>190</v>
      </c>
      <c r="I3767" s="13">
        <v>3766</v>
      </c>
    </row>
    <row r="3768" spans="1:9" x14ac:dyDescent="0.25">
      <c r="A3768" s="13" t="str">
        <f t="shared" si="58"/>
        <v xml:space="preserve">907-650-A  On Street Video Equipment, Fixed Type </v>
      </c>
      <c r="B3768" s="13" t="s">
        <v>4367</v>
      </c>
      <c r="C3768" s="13" t="s">
        <v>4369</v>
      </c>
      <c r="D3768" s="13" t="s">
        <v>207</v>
      </c>
      <c r="E3768" s="13" t="s">
        <v>187</v>
      </c>
      <c r="F3768" s="13" t="s">
        <v>188</v>
      </c>
      <c r="G3768" s="13" t="s">
        <v>189</v>
      </c>
      <c r="H3768" s="13" t="s">
        <v>190</v>
      </c>
      <c r="I3768" s="13">
        <v>3767</v>
      </c>
    </row>
    <row r="3769" spans="1:9" x14ac:dyDescent="0.25">
      <c r="A3769" s="13" t="str">
        <f t="shared" si="58"/>
        <v xml:space="preserve">907-650-A  On Street Video Equipment, PTZ Type </v>
      </c>
      <c r="B3769" s="13" t="s">
        <v>4367</v>
      </c>
      <c r="C3769" s="13" t="s">
        <v>4370</v>
      </c>
      <c r="D3769" s="13" t="s">
        <v>207</v>
      </c>
      <c r="E3769" s="13" t="s">
        <v>187</v>
      </c>
      <c r="F3769" s="13" t="s">
        <v>188</v>
      </c>
      <c r="G3769" s="13" t="s">
        <v>189</v>
      </c>
      <c r="H3769" s="13" t="s">
        <v>190</v>
      </c>
      <c r="I3769" s="13">
        <v>3768</v>
      </c>
    </row>
    <row r="3770" spans="1:9" x14ac:dyDescent="0.25">
      <c r="A3770" s="13" t="str">
        <f t="shared" si="58"/>
        <v xml:space="preserve">907-650-A  On Street Video Equipment, PTZ Type, Signal Monitoring </v>
      </c>
      <c r="B3770" s="13" t="s">
        <v>4367</v>
      </c>
      <c r="C3770" s="13" t="s">
        <v>4371</v>
      </c>
      <c r="D3770" s="13" t="s">
        <v>207</v>
      </c>
      <c r="E3770" s="13" t="s">
        <v>187</v>
      </c>
      <c r="F3770" s="13" t="s">
        <v>188</v>
      </c>
      <c r="G3770" s="13" t="s">
        <v>189</v>
      </c>
      <c r="H3770" s="13" t="s">
        <v>190</v>
      </c>
      <c r="I3770" s="13">
        <v>3769</v>
      </c>
    </row>
    <row r="3771" spans="1:9" x14ac:dyDescent="0.25">
      <c r="A3771" s="13" t="str">
        <f t="shared" si="58"/>
        <v xml:space="preserve">907-650-B  On-Street Video Equipment Training </v>
      </c>
      <c r="B3771" s="13" t="s">
        <v>4372</v>
      </c>
      <c r="C3771" s="13" t="s">
        <v>4373</v>
      </c>
      <c r="D3771" s="13" t="s">
        <v>186</v>
      </c>
      <c r="E3771" s="13" t="s">
        <v>187</v>
      </c>
      <c r="F3771" s="13" t="s">
        <v>188</v>
      </c>
      <c r="G3771" s="13" t="s">
        <v>189</v>
      </c>
      <c r="H3771" s="13" t="s">
        <v>190</v>
      </c>
      <c r="I3771" s="13">
        <v>3770</v>
      </c>
    </row>
    <row r="3772" spans="1:9" x14ac:dyDescent="0.25">
      <c r="A3772" s="13" t="str">
        <f t="shared" si="58"/>
        <v xml:space="preserve">907-650-PP On Street Video Equipment, PTZ Type </v>
      </c>
      <c r="B3772" s="13" t="s">
        <v>4374</v>
      </c>
      <c r="C3772" s="13" t="s">
        <v>4370</v>
      </c>
      <c r="D3772" s="13" t="s">
        <v>207</v>
      </c>
      <c r="E3772" s="13" t="s">
        <v>187</v>
      </c>
      <c r="F3772" s="13" t="s">
        <v>188</v>
      </c>
      <c r="G3772" s="13" t="s">
        <v>189</v>
      </c>
      <c r="H3772" s="13" t="s">
        <v>190</v>
      </c>
      <c r="I3772" s="13">
        <v>3771</v>
      </c>
    </row>
    <row r="3773" spans="1:9" x14ac:dyDescent="0.25">
      <c r="A3773" s="13" t="str">
        <f t="shared" si="58"/>
        <v xml:space="preserve">907-653-A  Traffic Sign </v>
      </c>
      <c r="B3773" s="13" t="s">
        <v>4375</v>
      </c>
      <c r="C3773" s="13" t="s">
        <v>4376</v>
      </c>
      <c r="D3773" s="13" t="s">
        <v>308</v>
      </c>
      <c r="E3773" s="13" t="s">
        <v>187</v>
      </c>
      <c r="F3773" s="13" t="s">
        <v>188</v>
      </c>
      <c r="G3773" s="13" t="s">
        <v>189</v>
      </c>
      <c r="H3773" s="13" t="s">
        <v>190</v>
      </c>
      <c r="I3773" s="13">
        <v>3772</v>
      </c>
    </row>
    <row r="3774" spans="1:9" x14ac:dyDescent="0.25">
      <c r="A3774" s="13" t="str">
        <f t="shared" si="58"/>
        <v xml:space="preserve">907-653-B  Street Name Sign </v>
      </c>
      <c r="B3774" s="13" t="s">
        <v>4377</v>
      </c>
      <c r="C3774" s="13" t="s">
        <v>4378</v>
      </c>
      <c r="D3774" s="13" t="s">
        <v>308</v>
      </c>
      <c r="E3774" s="13" t="s">
        <v>187</v>
      </c>
      <c r="F3774" s="13" t="s">
        <v>188</v>
      </c>
      <c r="G3774" s="13" t="s">
        <v>189</v>
      </c>
      <c r="H3774" s="13" t="s">
        <v>190</v>
      </c>
      <c r="I3774" s="13">
        <v>3773</v>
      </c>
    </row>
    <row r="3775" spans="1:9" x14ac:dyDescent="0.25">
      <c r="A3775" s="13" t="str">
        <f t="shared" si="58"/>
        <v xml:space="preserve">907-653-PP Relocate Street Name Sign </v>
      </c>
      <c r="B3775" s="13" t="s">
        <v>4379</v>
      </c>
      <c r="C3775" s="13" t="s">
        <v>4380</v>
      </c>
      <c r="D3775" s="13" t="s">
        <v>207</v>
      </c>
      <c r="E3775" s="13" t="s">
        <v>187</v>
      </c>
      <c r="F3775" s="13" t="s">
        <v>188</v>
      </c>
      <c r="G3775" s="13" t="s">
        <v>189</v>
      </c>
      <c r="H3775" s="13" t="s">
        <v>190</v>
      </c>
      <c r="I3775" s="13">
        <v>3774</v>
      </c>
    </row>
    <row r="3776" spans="1:9" x14ac:dyDescent="0.25">
      <c r="A3776" s="13" t="str">
        <f t="shared" si="58"/>
        <v xml:space="preserve">907-655-A  Highway Advisory Radio System </v>
      </c>
      <c r="B3776" s="13" t="s">
        <v>4381</v>
      </c>
      <c r="C3776" s="13" t="s">
        <v>4382</v>
      </c>
      <c r="D3776" s="13" t="s">
        <v>207</v>
      </c>
      <c r="E3776" s="13" t="s">
        <v>187</v>
      </c>
      <c r="F3776" s="13" t="s">
        <v>188</v>
      </c>
      <c r="G3776" s="13" t="s">
        <v>189</v>
      </c>
      <c r="H3776" s="13" t="s">
        <v>190</v>
      </c>
      <c r="I3776" s="13">
        <v>3775</v>
      </c>
    </row>
    <row r="3777" spans="1:9" x14ac:dyDescent="0.25">
      <c r="A3777" s="13" t="str">
        <f t="shared" si="58"/>
        <v xml:space="preserve">907-655-B  HAR Sign with Flashing Beacon </v>
      </c>
      <c r="B3777" s="13" t="s">
        <v>4383</v>
      </c>
      <c r="C3777" s="13" t="s">
        <v>4384</v>
      </c>
      <c r="D3777" s="13" t="s">
        <v>207</v>
      </c>
      <c r="E3777" s="13" t="s">
        <v>187</v>
      </c>
      <c r="F3777" s="13" t="s">
        <v>188</v>
      </c>
      <c r="G3777" s="13" t="s">
        <v>189</v>
      </c>
      <c r="H3777" s="13" t="s">
        <v>190</v>
      </c>
      <c r="I3777" s="13">
        <v>3776</v>
      </c>
    </row>
    <row r="3778" spans="1:9" x14ac:dyDescent="0.25">
      <c r="A3778" s="13" t="str">
        <f t="shared" si="58"/>
        <v xml:space="preserve">907-655-C  Highway Advisory Radio System Software and Server </v>
      </c>
      <c r="B3778" s="13" t="s">
        <v>4385</v>
      </c>
      <c r="C3778" s="13" t="s">
        <v>4386</v>
      </c>
      <c r="D3778" s="13" t="s">
        <v>186</v>
      </c>
      <c r="E3778" s="13" t="s">
        <v>187</v>
      </c>
      <c r="F3778" s="13" t="s">
        <v>188</v>
      </c>
      <c r="G3778" s="13" t="s">
        <v>189</v>
      </c>
      <c r="H3778" s="13" t="s">
        <v>190</v>
      </c>
      <c r="I3778" s="13">
        <v>3777</v>
      </c>
    </row>
    <row r="3779" spans="1:9" x14ac:dyDescent="0.25">
      <c r="A3779" s="13" t="str">
        <f t="shared" si="58"/>
        <v xml:space="preserve">907-655-C  HAR System Servers </v>
      </c>
      <c r="B3779" s="13" t="s">
        <v>4385</v>
      </c>
      <c r="C3779" s="13" t="s">
        <v>4387</v>
      </c>
      <c r="D3779" s="13" t="s">
        <v>186</v>
      </c>
      <c r="E3779" s="13" t="s">
        <v>187</v>
      </c>
      <c r="F3779" s="13" t="s">
        <v>188</v>
      </c>
      <c r="G3779" s="13" t="s">
        <v>189</v>
      </c>
      <c r="H3779" s="13" t="s">
        <v>190</v>
      </c>
      <c r="I3779" s="13">
        <v>3778</v>
      </c>
    </row>
    <row r="3780" spans="1:9" x14ac:dyDescent="0.25">
      <c r="A3780" s="13" t="str">
        <f t="shared" ref="A3780:A3843" si="59">_xlfn.CONCAT(B3780," ", C3780)</f>
        <v xml:space="preserve">907-656-A  Dynamic Message Sign, Type 1 </v>
      </c>
      <c r="B3780" s="13" t="s">
        <v>4388</v>
      </c>
      <c r="C3780" s="13" t="s">
        <v>4389</v>
      </c>
      <c r="D3780" s="13" t="s">
        <v>207</v>
      </c>
      <c r="E3780" s="13" t="s">
        <v>187</v>
      </c>
      <c r="F3780" s="13" t="s">
        <v>188</v>
      </c>
      <c r="G3780" s="13" t="s">
        <v>189</v>
      </c>
      <c r="H3780" s="13" t="s">
        <v>190</v>
      </c>
      <c r="I3780" s="13">
        <v>3779</v>
      </c>
    </row>
    <row r="3781" spans="1:9" x14ac:dyDescent="0.25">
      <c r="A3781" s="13" t="str">
        <f t="shared" si="59"/>
        <v xml:space="preserve">907-656-A  Dynamic Message Sign, Type 2 </v>
      </c>
      <c r="B3781" s="13" t="s">
        <v>4388</v>
      </c>
      <c r="C3781" s="13" t="s">
        <v>4390</v>
      </c>
      <c r="D3781" s="13" t="s">
        <v>207</v>
      </c>
      <c r="E3781" s="13" t="s">
        <v>187</v>
      </c>
      <c r="F3781" s="13" t="s">
        <v>188</v>
      </c>
      <c r="G3781" s="13" t="s">
        <v>189</v>
      </c>
      <c r="H3781" s="13" t="s">
        <v>190</v>
      </c>
      <c r="I3781" s="13">
        <v>3780</v>
      </c>
    </row>
    <row r="3782" spans="1:9" x14ac:dyDescent="0.25">
      <c r="A3782" s="13" t="str">
        <f t="shared" si="59"/>
        <v xml:space="preserve">907-656-A  Dynamic Message Sign, Type 3 </v>
      </c>
      <c r="B3782" s="13" t="s">
        <v>4388</v>
      </c>
      <c r="C3782" s="13" t="s">
        <v>4391</v>
      </c>
      <c r="D3782" s="13" t="s">
        <v>207</v>
      </c>
      <c r="E3782" s="13" t="s">
        <v>187</v>
      </c>
      <c r="F3782" s="13" t="s">
        <v>188</v>
      </c>
      <c r="G3782" s="13" t="s">
        <v>189</v>
      </c>
      <c r="H3782" s="13" t="s">
        <v>190</v>
      </c>
      <c r="I3782" s="13">
        <v>3781</v>
      </c>
    </row>
    <row r="3783" spans="1:9" x14ac:dyDescent="0.25">
      <c r="A3783" s="13" t="str">
        <f t="shared" si="59"/>
        <v xml:space="preserve">907-659-A  Traffic Management Center Modifications </v>
      </c>
      <c r="B3783" s="13" t="s">
        <v>4392</v>
      </c>
      <c r="C3783" s="13" t="s">
        <v>4393</v>
      </c>
      <c r="D3783" s="13" t="s">
        <v>186</v>
      </c>
      <c r="E3783" s="13" t="s">
        <v>187</v>
      </c>
      <c r="F3783" s="13" t="s">
        <v>188</v>
      </c>
      <c r="G3783" s="13" t="s">
        <v>189</v>
      </c>
      <c r="H3783" s="13" t="s">
        <v>190</v>
      </c>
      <c r="I3783" s="13">
        <v>3782</v>
      </c>
    </row>
    <row r="3784" spans="1:9" x14ac:dyDescent="0.25">
      <c r="A3784" s="13" t="str">
        <f t="shared" si="59"/>
        <v xml:space="preserve">907-659-B  Traffic Management Center Modifications - Monitor Systems </v>
      </c>
      <c r="B3784" s="13" t="s">
        <v>4394</v>
      </c>
      <c r="C3784" s="13" t="s">
        <v>4395</v>
      </c>
      <c r="D3784" s="13" t="s">
        <v>186</v>
      </c>
      <c r="E3784" s="13" t="s">
        <v>187</v>
      </c>
      <c r="F3784" s="13" t="s">
        <v>188</v>
      </c>
      <c r="G3784" s="13" t="s">
        <v>189</v>
      </c>
      <c r="H3784" s="13" t="s">
        <v>190</v>
      </c>
      <c r="I3784" s="13">
        <v>3783</v>
      </c>
    </row>
    <row r="3785" spans="1:9" x14ac:dyDescent="0.25">
      <c r="A3785" s="13" t="str">
        <f t="shared" si="59"/>
        <v xml:space="preserve">907-659-B  Traffic Management Center Modifications - Monitor Systems </v>
      </c>
      <c r="B3785" s="13" t="s">
        <v>4394</v>
      </c>
      <c r="C3785" s="13" t="s">
        <v>4395</v>
      </c>
      <c r="D3785" s="13" t="s">
        <v>207</v>
      </c>
      <c r="E3785" s="13" t="s">
        <v>187</v>
      </c>
      <c r="F3785" s="13" t="s">
        <v>188</v>
      </c>
      <c r="G3785" s="13" t="s">
        <v>189</v>
      </c>
      <c r="H3785" s="13" t="s">
        <v>190</v>
      </c>
      <c r="I3785" s="13">
        <v>3784</v>
      </c>
    </row>
    <row r="3786" spans="1:9" x14ac:dyDescent="0.25">
      <c r="A3786" s="13" t="str">
        <f t="shared" si="59"/>
        <v xml:space="preserve">907-659-C  Traffic Management Center Modifications - Training </v>
      </c>
      <c r="B3786" s="13" t="s">
        <v>4396</v>
      </c>
      <c r="C3786" s="13" t="s">
        <v>4397</v>
      </c>
      <c r="D3786" s="13" t="s">
        <v>186</v>
      </c>
      <c r="E3786" s="13" t="s">
        <v>187</v>
      </c>
      <c r="F3786" s="13" t="s">
        <v>188</v>
      </c>
      <c r="G3786" s="13" t="s">
        <v>189</v>
      </c>
      <c r="H3786" s="13" t="s">
        <v>190</v>
      </c>
      <c r="I3786" s="13">
        <v>3785</v>
      </c>
    </row>
    <row r="3787" spans="1:9" x14ac:dyDescent="0.25">
      <c r="A3787" s="13" t="str">
        <f t="shared" si="59"/>
        <v xml:space="preserve">907-659-D  Traffic Management Center Modifications - Software Only </v>
      </c>
      <c r="B3787" s="13" t="s">
        <v>4398</v>
      </c>
      <c r="C3787" s="13" t="s">
        <v>4399</v>
      </c>
      <c r="D3787" s="13" t="s">
        <v>186</v>
      </c>
      <c r="E3787" s="13" t="s">
        <v>187</v>
      </c>
      <c r="F3787" s="13" t="s">
        <v>188</v>
      </c>
      <c r="G3787" s="13" t="s">
        <v>189</v>
      </c>
      <c r="H3787" s="13" t="s">
        <v>190</v>
      </c>
      <c r="I3787" s="13">
        <v>3786</v>
      </c>
    </row>
    <row r="3788" spans="1:9" x14ac:dyDescent="0.25">
      <c r="A3788" s="13" t="str">
        <f t="shared" si="59"/>
        <v xml:space="preserve">907-660-A  Equipment Cabinet, Type A </v>
      </c>
      <c r="B3788" s="13" t="s">
        <v>4400</v>
      </c>
      <c r="C3788" s="13" t="s">
        <v>4401</v>
      </c>
      <c r="D3788" s="13" t="s">
        <v>207</v>
      </c>
      <c r="E3788" s="13" t="s">
        <v>187</v>
      </c>
      <c r="F3788" s="13" t="s">
        <v>188</v>
      </c>
      <c r="G3788" s="13" t="s">
        <v>189</v>
      </c>
      <c r="H3788" s="13" t="s">
        <v>190</v>
      </c>
      <c r="I3788" s="13">
        <v>3787</v>
      </c>
    </row>
    <row r="3789" spans="1:9" x14ac:dyDescent="0.25">
      <c r="A3789" s="13" t="str">
        <f t="shared" si="59"/>
        <v xml:space="preserve">660-A      Equipment Cabinet, Type A </v>
      </c>
      <c r="B3789" s="13" t="s">
        <v>4402</v>
      </c>
      <c r="C3789" s="13" t="s">
        <v>4401</v>
      </c>
      <c r="D3789" s="13" t="s">
        <v>207</v>
      </c>
      <c r="E3789" s="13" t="s">
        <v>187</v>
      </c>
      <c r="F3789" s="13" t="s">
        <v>188</v>
      </c>
      <c r="G3789" s="13" t="s">
        <v>189</v>
      </c>
      <c r="H3789" s="13" t="s">
        <v>190</v>
      </c>
      <c r="I3789" s="13">
        <v>3788</v>
      </c>
    </row>
    <row r="3790" spans="1:9" x14ac:dyDescent="0.25">
      <c r="A3790" s="13" t="str">
        <f t="shared" si="59"/>
        <v xml:space="preserve">907-660-A  Equipment Cabinet, Type B </v>
      </c>
      <c r="B3790" s="13" t="s">
        <v>4400</v>
      </c>
      <c r="C3790" s="13" t="s">
        <v>4403</v>
      </c>
      <c r="D3790" s="13" t="s">
        <v>207</v>
      </c>
      <c r="E3790" s="13" t="s">
        <v>187</v>
      </c>
      <c r="F3790" s="13" t="s">
        <v>188</v>
      </c>
      <c r="G3790" s="13" t="s">
        <v>189</v>
      </c>
      <c r="H3790" s="13" t="s">
        <v>190</v>
      </c>
      <c r="I3790" s="13">
        <v>3789</v>
      </c>
    </row>
    <row r="3791" spans="1:9" x14ac:dyDescent="0.25">
      <c r="A3791" s="13" t="str">
        <f t="shared" si="59"/>
        <v xml:space="preserve">660-A      Equipment Cabinet, Type B </v>
      </c>
      <c r="B3791" s="13" t="s">
        <v>4402</v>
      </c>
      <c r="C3791" s="13" t="s">
        <v>4403</v>
      </c>
      <c r="D3791" s="13" t="s">
        <v>207</v>
      </c>
      <c r="E3791" s="13" t="s">
        <v>187</v>
      </c>
      <c r="F3791" s="13" t="s">
        <v>188</v>
      </c>
      <c r="G3791" s="13" t="s">
        <v>189</v>
      </c>
      <c r="H3791" s="13" t="s">
        <v>190</v>
      </c>
      <c r="I3791" s="13">
        <v>3790</v>
      </c>
    </row>
    <row r="3792" spans="1:9" x14ac:dyDescent="0.25">
      <c r="A3792" s="13" t="str">
        <f t="shared" si="59"/>
        <v xml:space="preserve">907-660-A  Equipment Cabinet, Type C </v>
      </c>
      <c r="B3792" s="13" t="s">
        <v>4400</v>
      </c>
      <c r="C3792" s="13" t="s">
        <v>4404</v>
      </c>
      <c r="D3792" s="13" t="s">
        <v>207</v>
      </c>
      <c r="E3792" s="13" t="s">
        <v>187</v>
      </c>
      <c r="F3792" s="13" t="s">
        <v>188</v>
      </c>
      <c r="G3792" s="13" t="s">
        <v>189</v>
      </c>
      <c r="H3792" s="13" t="s">
        <v>190</v>
      </c>
      <c r="I3792" s="13">
        <v>3791</v>
      </c>
    </row>
    <row r="3793" spans="1:9" x14ac:dyDescent="0.25">
      <c r="A3793" s="13" t="str">
        <f t="shared" si="59"/>
        <v xml:space="preserve">660-A      Equipment Cabinet, Type C </v>
      </c>
      <c r="B3793" s="13" t="s">
        <v>4402</v>
      </c>
      <c r="C3793" s="13" t="s">
        <v>4404</v>
      </c>
      <c r="D3793" s="13" t="s">
        <v>207</v>
      </c>
      <c r="E3793" s="13" t="s">
        <v>187</v>
      </c>
      <c r="F3793" s="13" t="s">
        <v>188</v>
      </c>
      <c r="G3793" s="13" t="s">
        <v>189</v>
      </c>
      <c r="H3793" s="13" t="s">
        <v>190</v>
      </c>
      <c r="I3793" s="13">
        <v>3792</v>
      </c>
    </row>
    <row r="3794" spans="1:9" x14ac:dyDescent="0.25">
      <c r="A3794" s="13" t="str">
        <f t="shared" si="59"/>
        <v xml:space="preserve">660-B      Cabinet Modifications </v>
      </c>
      <c r="B3794" s="13" t="s">
        <v>4405</v>
      </c>
      <c r="C3794" s="13" t="s">
        <v>4406</v>
      </c>
      <c r="D3794" s="13" t="s">
        <v>207</v>
      </c>
      <c r="E3794" s="13" t="s">
        <v>187</v>
      </c>
      <c r="F3794" s="13" t="s">
        <v>188</v>
      </c>
      <c r="G3794" s="13" t="s">
        <v>189</v>
      </c>
      <c r="H3794" s="13" t="s">
        <v>190</v>
      </c>
      <c r="I3794" s="13">
        <v>3793</v>
      </c>
    </row>
    <row r="3795" spans="1:9" x14ac:dyDescent="0.25">
      <c r="A3795" s="13" t="str">
        <f t="shared" si="59"/>
        <v xml:space="preserve">907-660-B  Cabinet Modifications </v>
      </c>
      <c r="B3795" s="13" t="s">
        <v>4407</v>
      </c>
      <c r="C3795" s="13" t="s">
        <v>4406</v>
      </c>
      <c r="D3795" s="13" t="s">
        <v>207</v>
      </c>
      <c r="E3795" s="13" t="s">
        <v>187</v>
      </c>
      <c r="F3795" s="13" t="s">
        <v>188</v>
      </c>
      <c r="G3795" s="13" t="s">
        <v>189</v>
      </c>
      <c r="H3795" s="13" t="s">
        <v>190</v>
      </c>
      <c r="I3795" s="13">
        <v>3794</v>
      </c>
    </row>
    <row r="3796" spans="1:9" x14ac:dyDescent="0.25">
      <c r="A3796" s="13" t="str">
        <f t="shared" si="59"/>
        <v xml:space="preserve">907-661-A  Fiber Optic Cable, 12 MM </v>
      </c>
      <c r="B3796" s="13" t="s">
        <v>4408</v>
      </c>
      <c r="C3796" s="13" t="s">
        <v>4409</v>
      </c>
      <c r="D3796" s="13" t="s">
        <v>230</v>
      </c>
      <c r="E3796" s="13" t="s">
        <v>187</v>
      </c>
      <c r="F3796" s="13" t="s">
        <v>188</v>
      </c>
      <c r="G3796" s="13" t="s">
        <v>189</v>
      </c>
      <c r="H3796" s="13" t="s">
        <v>190</v>
      </c>
      <c r="I3796" s="13">
        <v>3795</v>
      </c>
    </row>
    <row r="3797" spans="1:9" x14ac:dyDescent="0.25">
      <c r="A3797" s="13" t="str">
        <f t="shared" si="59"/>
        <v xml:space="preserve">907-661-A  Fiber Optic Cable, 12 SM </v>
      </c>
      <c r="B3797" s="13" t="s">
        <v>4408</v>
      </c>
      <c r="C3797" s="13" t="s">
        <v>4410</v>
      </c>
      <c r="D3797" s="13" t="s">
        <v>230</v>
      </c>
      <c r="E3797" s="13" t="s">
        <v>187</v>
      </c>
      <c r="F3797" s="13" t="s">
        <v>188</v>
      </c>
      <c r="G3797" s="13" t="s">
        <v>189</v>
      </c>
      <c r="H3797" s="13" t="s">
        <v>190</v>
      </c>
      <c r="I3797" s="13">
        <v>3796</v>
      </c>
    </row>
    <row r="3798" spans="1:9" x14ac:dyDescent="0.25">
      <c r="A3798" s="13" t="str">
        <f t="shared" si="59"/>
        <v xml:space="preserve">907-661-A  Fiber Optic Cable, 48 SM </v>
      </c>
      <c r="B3798" s="13" t="s">
        <v>4408</v>
      </c>
      <c r="C3798" s="13" t="s">
        <v>4411</v>
      </c>
      <c r="D3798" s="13" t="s">
        <v>230</v>
      </c>
      <c r="E3798" s="13" t="s">
        <v>187</v>
      </c>
      <c r="F3798" s="13" t="s">
        <v>188</v>
      </c>
      <c r="G3798" s="13" t="s">
        <v>189</v>
      </c>
      <c r="H3798" s="13" t="s">
        <v>190</v>
      </c>
      <c r="I3798" s="13">
        <v>3797</v>
      </c>
    </row>
    <row r="3799" spans="1:9" x14ac:dyDescent="0.25">
      <c r="A3799" s="13" t="str">
        <f t="shared" si="59"/>
        <v xml:space="preserve">907-661-A  Fiber Optic Cable, 72 SM </v>
      </c>
      <c r="B3799" s="13" t="s">
        <v>4408</v>
      </c>
      <c r="C3799" s="13" t="s">
        <v>4412</v>
      </c>
      <c r="D3799" s="13" t="s">
        <v>230</v>
      </c>
      <c r="E3799" s="13" t="s">
        <v>187</v>
      </c>
      <c r="F3799" s="13" t="s">
        <v>188</v>
      </c>
      <c r="G3799" s="13" t="s">
        <v>189</v>
      </c>
      <c r="H3799" s="13" t="s">
        <v>190</v>
      </c>
      <c r="I3799" s="13">
        <v>3798</v>
      </c>
    </row>
    <row r="3800" spans="1:9" x14ac:dyDescent="0.25">
      <c r="A3800" s="13" t="str">
        <f t="shared" si="59"/>
        <v xml:space="preserve">907-661-A  Fiber Optic Cable, 96 SM </v>
      </c>
      <c r="B3800" s="13" t="s">
        <v>4408</v>
      </c>
      <c r="C3800" s="13" t="s">
        <v>4413</v>
      </c>
      <c r="D3800" s="13" t="s">
        <v>230</v>
      </c>
      <c r="E3800" s="13" t="s">
        <v>187</v>
      </c>
      <c r="F3800" s="13" t="s">
        <v>188</v>
      </c>
      <c r="G3800" s="13" t="s">
        <v>189</v>
      </c>
      <c r="H3800" s="13" t="s">
        <v>190</v>
      </c>
      <c r="I3800" s="13">
        <v>3799</v>
      </c>
    </row>
    <row r="3801" spans="1:9" x14ac:dyDescent="0.25">
      <c r="A3801" s="13" t="str">
        <f t="shared" si="59"/>
        <v xml:space="preserve">907-661-A  Fiber Optic Cable, Aerial, 72 SM </v>
      </c>
      <c r="B3801" s="13" t="s">
        <v>4408</v>
      </c>
      <c r="C3801" s="13" t="s">
        <v>4414</v>
      </c>
      <c r="D3801" s="13" t="s">
        <v>230</v>
      </c>
      <c r="E3801" s="13" t="s">
        <v>187</v>
      </c>
      <c r="F3801" s="13" t="s">
        <v>188</v>
      </c>
      <c r="G3801" s="13" t="s">
        <v>189</v>
      </c>
      <c r="H3801" s="13" t="s">
        <v>190</v>
      </c>
      <c r="I3801" s="13">
        <v>3800</v>
      </c>
    </row>
    <row r="3802" spans="1:9" x14ac:dyDescent="0.25">
      <c r="A3802" s="13" t="str">
        <f t="shared" si="59"/>
        <v xml:space="preserve">907-661-A  Fiber Optic Cable, Aerial, 12 SM </v>
      </c>
      <c r="B3802" s="13" t="s">
        <v>4408</v>
      </c>
      <c r="C3802" s="13" t="s">
        <v>4415</v>
      </c>
      <c r="D3802" s="13" t="s">
        <v>230</v>
      </c>
      <c r="E3802" s="13" t="s">
        <v>187</v>
      </c>
      <c r="F3802" s="13" t="s">
        <v>188</v>
      </c>
      <c r="G3802" s="13" t="s">
        <v>189</v>
      </c>
      <c r="H3802" s="13" t="s">
        <v>190</v>
      </c>
      <c r="I3802" s="13">
        <v>3801</v>
      </c>
    </row>
    <row r="3803" spans="1:9" x14ac:dyDescent="0.25">
      <c r="A3803" s="13" t="str">
        <f t="shared" si="59"/>
        <v xml:space="preserve">907-661-B  Fiber Optic Drop Cable, 12 MM </v>
      </c>
      <c r="B3803" s="13" t="s">
        <v>4416</v>
      </c>
      <c r="C3803" s="13" t="s">
        <v>4417</v>
      </c>
      <c r="D3803" s="13" t="s">
        <v>230</v>
      </c>
      <c r="E3803" s="13" t="s">
        <v>187</v>
      </c>
      <c r="F3803" s="13" t="s">
        <v>188</v>
      </c>
      <c r="G3803" s="13" t="s">
        <v>189</v>
      </c>
      <c r="H3803" s="13" t="s">
        <v>190</v>
      </c>
      <c r="I3803" s="13">
        <v>3802</v>
      </c>
    </row>
    <row r="3804" spans="1:9" x14ac:dyDescent="0.25">
      <c r="A3804" s="13" t="str">
        <f t="shared" si="59"/>
        <v xml:space="preserve">907-661-B  Fiber Optic Drop Cable, 12 SM </v>
      </c>
      <c r="B3804" s="13" t="s">
        <v>4416</v>
      </c>
      <c r="C3804" s="13" t="s">
        <v>4418</v>
      </c>
      <c r="D3804" s="13" t="s">
        <v>230</v>
      </c>
      <c r="E3804" s="13" t="s">
        <v>187</v>
      </c>
      <c r="F3804" s="13" t="s">
        <v>188</v>
      </c>
      <c r="G3804" s="13" t="s">
        <v>189</v>
      </c>
      <c r="H3804" s="13" t="s">
        <v>190</v>
      </c>
      <c r="I3804" s="13">
        <v>3803</v>
      </c>
    </row>
    <row r="3805" spans="1:9" x14ac:dyDescent="0.25">
      <c r="A3805" s="13" t="str">
        <f t="shared" si="59"/>
        <v xml:space="preserve">907-661-B  Fiber Optic Drop Cable, 12 SM &amp; 12 MM </v>
      </c>
      <c r="B3805" s="13" t="s">
        <v>4416</v>
      </c>
      <c r="C3805" s="13" t="s">
        <v>4419</v>
      </c>
      <c r="D3805" s="13" t="s">
        <v>230</v>
      </c>
      <c r="E3805" s="13" t="s">
        <v>187</v>
      </c>
      <c r="F3805" s="13" t="s">
        <v>188</v>
      </c>
      <c r="G3805" s="13" t="s">
        <v>189</v>
      </c>
      <c r="H3805" s="13" t="s">
        <v>190</v>
      </c>
      <c r="I3805" s="13">
        <v>3804</v>
      </c>
    </row>
    <row r="3806" spans="1:9" x14ac:dyDescent="0.25">
      <c r="A3806" s="13" t="str">
        <f t="shared" si="59"/>
        <v xml:space="preserve">907-661-D  Replace Fiber Optic Cable </v>
      </c>
      <c r="B3806" s="13" t="s">
        <v>4420</v>
      </c>
      <c r="C3806" s="13" t="s">
        <v>4421</v>
      </c>
      <c r="D3806" s="13" t="s">
        <v>230</v>
      </c>
      <c r="E3806" s="13" t="s">
        <v>187</v>
      </c>
      <c r="F3806" s="13" t="s">
        <v>188</v>
      </c>
      <c r="G3806" s="13" t="s">
        <v>189</v>
      </c>
      <c r="H3806" s="13" t="s">
        <v>190</v>
      </c>
      <c r="I3806" s="13">
        <v>3805</v>
      </c>
    </row>
    <row r="3807" spans="1:9" x14ac:dyDescent="0.25">
      <c r="A3807" s="13" t="str">
        <f t="shared" si="59"/>
        <v xml:space="preserve">907-661-D  Replace Fiber Optic Cable, Aerial </v>
      </c>
      <c r="B3807" s="13" t="s">
        <v>4420</v>
      </c>
      <c r="C3807" s="13" t="s">
        <v>4422</v>
      </c>
      <c r="D3807" s="13" t="s">
        <v>230</v>
      </c>
      <c r="E3807" s="13" t="s">
        <v>187</v>
      </c>
      <c r="F3807" s="13" t="s">
        <v>188</v>
      </c>
      <c r="G3807" s="13" t="s">
        <v>189</v>
      </c>
      <c r="H3807" s="13" t="s">
        <v>190</v>
      </c>
      <c r="I3807" s="13">
        <v>3806</v>
      </c>
    </row>
    <row r="3808" spans="1:9" x14ac:dyDescent="0.25">
      <c r="A3808" s="13" t="str">
        <f t="shared" si="59"/>
        <v xml:space="preserve">907-661-E  Replace Fiber Optic Drop Cable </v>
      </c>
      <c r="B3808" s="13" t="s">
        <v>4423</v>
      </c>
      <c r="C3808" s="13" t="s">
        <v>4424</v>
      </c>
      <c r="D3808" s="13" t="s">
        <v>230</v>
      </c>
      <c r="E3808" s="13" t="s">
        <v>187</v>
      </c>
      <c r="F3808" s="13" t="s">
        <v>188</v>
      </c>
      <c r="G3808" s="13" t="s">
        <v>189</v>
      </c>
      <c r="H3808" s="13" t="s">
        <v>190</v>
      </c>
      <c r="I3808" s="13">
        <v>3807</v>
      </c>
    </row>
    <row r="3809" spans="1:9" x14ac:dyDescent="0.25">
      <c r="A3809" s="13" t="str">
        <f t="shared" si="59"/>
        <v xml:space="preserve">907-661-G  Upgrade Fiber Optic Cable </v>
      </c>
      <c r="B3809" s="13" t="s">
        <v>4425</v>
      </c>
      <c r="C3809" s="13" t="s">
        <v>4426</v>
      </c>
      <c r="D3809" s="13" t="s">
        <v>230</v>
      </c>
      <c r="E3809" s="13" t="s">
        <v>187</v>
      </c>
      <c r="F3809" s="13" t="s">
        <v>188</v>
      </c>
      <c r="G3809" s="13" t="s">
        <v>189</v>
      </c>
      <c r="H3809" s="13" t="s">
        <v>190</v>
      </c>
      <c r="I3809" s="13">
        <v>3808</v>
      </c>
    </row>
    <row r="3810" spans="1:9" x14ac:dyDescent="0.25">
      <c r="A3810" s="13" t="str">
        <f t="shared" si="59"/>
        <v xml:space="preserve">907-661-H  Fiber Optic Cable Training </v>
      </c>
      <c r="B3810" s="13" t="s">
        <v>4427</v>
      </c>
      <c r="C3810" s="13" t="s">
        <v>4428</v>
      </c>
      <c r="D3810" s="13" t="s">
        <v>186</v>
      </c>
      <c r="E3810" s="13" t="s">
        <v>187</v>
      </c>
      <c r="F3810" s="13" t="s">
        <v>188</v>
      </c>
      <c r="G3810" s="13" t="s">
        <v>189</v>
      </c>
      <c r="H3810" s="13" t="s">
        <v>190</v>
      </c>
      <c r="I3810" s="13">
        <v>3809</v>
      </c>
    </row>
    <row r="3811" spans="1:9" x14ac:dyDescent="0.25">
      <c r="A3811" s="13" t="str">
        <f t="shared" si="59"/>
        <v xml:space="preserve">907-662-A  Radio Interconnect, Signal Control, Installed in New Controller Cabinet </v>
      </c>
      <c r="B3811" s="13" t="s">
        <v>4429</v>
      </c>
      <c r="C3811" s="13" t="s">
        <v>4430</v>
      </c>
      <c r="D3811" s="13" t="s">
        <v>207</v>
      </c>
      <c r="E3811" s="13" t="s">
        <v>187</v>
      </c>
      <c r="F3811" s="13" t="s">
        <v>188</v>
      </c>
      <c r="G3811" s="13" t="s">
        <v>189</v>
      </c>
      <c r="H3811" s="13" t="s">
        <v>190</v>
      </c>
      <c r="I3811" s="13">
        <v>3810</v>
      </c>
    </row>
    <row r="3812" spans="1:9" x14ac:dyDescent="0.25">
      <c r="A3812" s="13" t="str">
        <f t="shared" si="59"/>
        <v xml:space="preserve">907-662-B  Radio Interconnect, Signal Control, Installed in Existing Controller Cabinet </v>
      </c>
      <c r="B3812" s="13" t="s">
        <v>4431</v>
      </c>
      <c r="C3812" s="13" t="s">
        <v>4432</v>
      </c>
      <c r="D3812" s="13" t="s">
        <v>207</v>
      </c>
      <c r="E3812" s="13" t="s">
        <v>187</v>
      </c>
      <c r="F3812" s="13" t="s">
        <v>188</v>
      </c>
      <c r="G3812" s="13" t="s">
        <v>189</v>
      </c>
      <c r="H3812" s="13" t="s">
        <v>190</v>
      </c>
      <c r="I3812" s="13">
        <v>3811</v>
      </c>
    </row>
    <row r="3813" spans="1:9" x14ac:dyDescent="0.25">
      <c r="A3813" s="13" t="str">
        <f t="shared" si="59"/>
        <v xml:space="preserve">907-662-C  Radio Interconnect, Signal Control Repeater </v>
      </c>
      <c r="B3813" s="13" t="s">
        <v>4433</v>
      </c>
      <c r="C3813" s="13" t="s">
        <v>4434</v>
      </c>
      <c r="D3813" s="13" t="s">
        <v>207</v>
      </c>
      <c r="E3813" s="13" t="s">
        <v>187</v>
      </c>
      <c r="F3813" s="13" t="s">
        <v>188</v>
      </c>
      <c r="G3813" s="13" t="s">
        <v>189</v>
      </c>
      <c r="H3813" s="13" t="s">
        <v>190</v>
      </c>
      <c r="I3813" s="13">
        <v>3812</v>
      </c>
    </row>
    <row r="3814" spans="1:9" x14ac:dyDescent="0.25">
      <c r="A3814" s="13" t="str">
        <f t="shared" si="59"/>
        <v xml:space="preserve">907-662-D  Radio Interconnect, Broadband, Long Range </v>
      </c>
      <c r="B3814" s="13" t="s">
        <v>4435</v>
      </c>
      <c r="C3814" s="13" t="s">
        <v>4436</v>
      </c>
      <c r="D3814" s="13" t="s">
        <v>207</v>
      </c>
      <c r="E3814" s="13" t="s">
        <v>187</v>
      </c>
      <c r="F3814" s="13" t="s">
        <v>188</v>
      </c>
      <c r="G3814" s="13" t="s">
        <v>189</v>
      </c>
      <c r="H3814" s="13" t="s">
        <v>190</v>
      </c>
      <c r="I3814" s="13">
        <v>3813</v>
      </c>
    </row>
    <row r="3815" spans="1:9" x14ac:dyDescent="0.25">
      <c r="A3815" s="13" t="str">
        <f t="shared" si="59"/>
        <v xml:space="preserve">907-662-D  Radio Interconnect, Broadband, Short Range </v>
      </c>
      <c r="B3815" s="13" t="s">
        <v>4435</v>
      </c>
      <c r="C3815" s="13" t="s">
        <v>4437</v>
      </c>
      <c r="D3815" s="13" t="s">
        <v>207</v>
      </c>
      <c r="E3815" s="13" t="s">
        <v>187</v>
      </c>
      <c r="F3815" s="13" t="s">
        <v>188</v>
      </c>
      <c r="G3815" s="13" t="s">
        <v>189</v>
      </c>
      <c r="H3815" s="13" t="s">
        <v>190</v>
      </c>
      <c r="I3815" s="13">
        <v>3814</v>
      </c>
    </row>
    <row r="3816" spans="1:9" x14ac:dyDescent="0.25">
      <c r="A3816" s="13" t="str">
        <f t="shared" si="59"/>
        <v xml:space="preserve">907-662-E  Radio Interconnect, TVBR, Short Range </v>
      </c>
      <c r="B3816" s="13" t="s">
        <v>4438</v>
      </c>
      <c r="C3816" s="13" t="s">
        <v>4439</v>
      </c>
      <c r="D3816" s="13" t="s">
        <v>207</v>
      </c>
      <c r="E3816" s="13" t="s">
        <v>187</v>
      </c>
      <c r="F3816" s="13" t="s">
        <v>188</v>
      </c>
      <c r="G3816" s="13" t="s">
        <v>189</v>
      </c>
      <c r="H3816" s="13" t="s">
        <v>190</v>
      </c>
      <c r="I3816" s="13">
        <v>3815</v>
      </c>
    </row>
    <row r="3817" spans="1:9" x14ac:dyDescent="0.25">
      <c r="A3817" s="13" t="str">
        <f t="shared" si="59"/>
        <v xml:space="preserve">907-662-F  Radio Interconnect, Spare Parts, Furnish Only </v>
      </c>
      <c r="B3817" s="13" t="s">
        <v>4440</v>
      </c>
      <c r="C3817" s="13" t="s">
        <v>4441</v>
      </c>
      <c r="D3817" s="13" t="s">
        <v>207</v>
      </c>
      <c r="E3817" s="13" t="s">
        <v>187</v>
      </c>
      <c r="F3817" s="13" t="s">
        <v>188</v>
      </c>
      <c r="G3817" s="13" t="s">
        <v>189</v>
      </c>
      <c r="H3817" s="13" t="s">
        <v>190</v>
      </c>
      <c r="I3817" s="13">
        <v>3816</v>
      </c>
    </row>
    <row r="3818" spans="1:9" x14ac:dyDescent="0.25">
      <c r="A3818" s="13" t="str">
        <f t="shared" si="59"/>
        <v xml:space="preserve">907-662-G  Radio Interconnect Training </v>
      </c>
      <c r="B3818" s="13" t="s">
        <v>4442</v>
      </c>
      <c r="C3818" s="13" t="s">
        <v>4443</v>
      </c>
      <c r="D3818" s="13" t="s">
        <v>186</v>
      </c>
      <c r="E3818" s="13" t="s">
        <v>187</v>
      </c>
      <c r="F3818" s="13" t="s">
        <v>188</v>
      </c>
      <c r="G3818" s="13" t="s">
        <v>189</v>
      </c>
      <c r="H3818" s="13" t="s">
        <v>190</v>
      </c>
      <c r="I3818" s="13">
        <v>3817</v>
      </c>
    </row>
    <row r="3819" spans="1:9" x14ac:dyDescent="0.25">
      <c r="A3819" s="13" t="str">
        <f t="shared" si="59"/>
        <v xml:space="preserve">907-662-PP Radio Interconnect </v>
      </c>
      <c r="B3819" s="13" t="s">
        <v>4444</v>
      </c>
      <c r="C3819" s="13" t="s">
        <v>4445</v>
      </c>
      <c r="D3819" s="13" t="s">
        <v>207</v>
      </c>
      <c r="E3819" s="13" t="s">
        <v>187</v>
      </c>
      <c r="F3819" s="13" t="s">
        <v>188</v>
      </c>
      <c r="G3819" s="13" t="s">
        <v>189</v>
      </c>
      <c r="H3819" s="13" t="s">
        <v>190</v>
      </c>
      <c r="I3819" s="13">
        <v>3818</v>
      </c>
    </row>
    <row r="3820" spans="1:9" x14ac:dyDescent="0.25">
      <c r="A3820" s="13" t="str">
        <f t="shared" si="59"/>
        <v xml:space="preserve">907-662-PP Repair of Communications Array </v>
      </c>
      <c r="B3820" s="13" t="s">
        <v>4444</v>
      </c>
      <c r="C3820" s="13" t="s">
        <v>4446</v>
      </c>
      <c r="D3820" s="13" t="s">
        <v>207</v>
      </c>
      <c r="E3820" s="13" t="s">
        <v>187</v>
      </c>
      <c r="F3820" s="13" t="s">
        <v>188</v>
      </c>
      <c r="G3820" s="13" t="s">
        <v>189</v>
      </c>
      <c r="H3820" s="13" t="s">
        <v>190</v>
      </c>
      <c r="I3820" s="13">
        <v>3819</v>
      </c>
    </row>
    <row r="3821" spans="1:9" x14ac:dyDescent="0.25">
      <c r="A3821" s="13" t="str">
        <f t="shared" si="59"/>
        <v xml:space="preserve">907-663-A  Network Switch, Type A </v>
      </c>
      <c r="B3821" s="13" t="s">
        <v>4447</v>
      </c>
      <c r="C3821" s="13" t="s">
        <v>4448</v>
      </c>
      <c r="D3821" s="13" t="s">
        <v>207</v>
      </c>
      <c r="E3821" s="13" t="s">
        <v>187</v>
      </c>
      <c r="F3821" s="13" t="s">
        <v>188</v>
      </c>
      <c r="G3821" s="13" t="s">
        <v>189</v>
      </c>
      <c r="H3821" s="13" t="s">
        <v>190</v>
      </c>
      <c r="I3821" s="13">
        <v>3820</v>
      </c>
    </row>
    <row r="3822" spans="1:9" x14ac:dyDescent="0.25">
      <c r="A3822" s="13" t="str">
        <f t="shared" si="59"/>
        <v xml:space="preserve">907-663-A  Network Switch, Type B </v>
      </c>
      <c r="B3822" s="13" t="s">
        <v>4447</v>
      </c>
      <c r="C3822" s="13" t="s">
        <v>4449</v>
      </c>
      <c r="D3822" s="13" t="s">
        <v>207</v>
      </c>
      <c r="E3822" s="13" t="s">
        <v>187</v>
      </c>
      <c r="F3822" s="13" t="s">
        <v>188</v>
      </c>
      <c r="G3822" s="13" t="s">
        <v>189</v>
      </c>
      <c r="H3822" s="13" t="s">
        <v>190</v>
      </c>
      <c r="I3822" s="13">
        <v>3821</v>
      </c>
    </row>
    <row r="3823" spans="1:9" x14ac:dyDescent="0.25">
      <c r="A3823" s="13" t="str">
        <f t="shared" si="59"/>
        <v xml:space="preserve">907-663-A  Network Switch, Type C </v>
      </c>
      <c r="B3823" s="13" t="s">
        <v>4447</v>
      </c>
      <c r="C3823" s="13" t="s">
        <v>4450</v>
      </c>
      <c r="D3823" s="13" t="s">
        <v>207</v>
      </c>
      <c r="E3823" s="13" t="s">
        <v>187</v>
      </c>
      <c r="F3823" s="13" t="s">
        <v>188</v>
      </c>
      <c r="G3823" s="13" t="s">
        <v>189</v>
      </c>
      <c r="H3823" s="13" t="s">
        <v>190</v>
      </c>
      <c r="I3823" s="13">
        <v>3822</v>
      </c>
    </row>
    <row r="3824" spans="1:9" x14ac:dyDescent="0.25">
      <c r="A3824" s="13" t="str">
        <f t="shared" si="59"/>
        <v xml:space="preserve">907-663-A  Network Switch, Type D </v>
      </c>
      <c r="B3824" s="13" t="s">
        <v>4447</v>
      </c>
      <c r="C3824" s="13" t="s">
        <v>4451</v>
      </c>
      <c r="D3824" s="13" t="s">
        <v>207</v>
      </c>
      <c r="E3824" s="13" t="s">
        <v>187</v>
      </c>
      <c r="F3824" s="13" t="s">
        <v>188</v>
      </c>
      <c r="G3824" s="13" t="s">
        <v>189</v>
      </c>
      <c r="H3824" s="13" t="s">
        <v>190</v>
      </c>
      <c r="I3824" s="13">
        <v>3823</v>
      </c>
    </row>
    <row r="3825" spans="1:9" x14ac:dyDescent="0.25">
      <c r="A3825" s="13" t="str">
        <f t="shared" si="59"/>
        <v xml:space="preserve">907-663-A  Network Switch, Type E </v>
      </c>
      <c r="B3825" s="13" t="s">
        <v>4447</v>
      </c>
      <c r="C3825" s="13" t="s">
        <v>4452</v>
      </c>
      <c r="D3825" s="13" t="s">
        <v>207</v>
      </c>
      <c r="E3825" s="13" t="s">
        <v>187</v>
      </c>
      <c r="F3825" s="13" t="s">
        <v>188</v>
      </c>
      <c r="G3825" s="13" t="s">
        <v>189</v>
      </c>
      <c r="H3825" s="13" t="s">
        <v>190</v>
      </c>
      <c r="I3825" s="13">
        <v>3824</v>
      </c>
    </row>
    <row r="3826" spans="1:9" x14ac:dyDescent="0.25">
      <c r="A3826" s="13" t="str">
        <f t="shared" si="59"/>
        <v xml:space="preserve">907-663-A  Network Switch, Type F </v>
      </c>
      <c r="B3826" s="13" t="s">
        <v>4447</v>
      </c>
      <c r="C3826" s="13" t="s">
        <v>4453</v>
      </c>
      <c r="D3826" s="13" t="s">
        <v>207</v>
      </c>
      <c r="E3826" s="13" t="s">
        <v>187</v>
      </c>
      <c r="F3826" s="13" t="s">
        <v>188</v>
      </c>
      <c r="G3826" s="13" t="s">
        <v>189</v>
      </c>
      <c r="H3826" s="13" t="s">
        <v>190</v>
      </c>
      <c r="I3826" s="13">
        <v>3825</v>
      </c>
    </row>
    <row r="3827" spans="1:9" x14ac:dyDescent="0.25">
      <c r="A3827" s="13" t="str">
        <f t="shared" si="59"/>
        <v xml:space="preserve">907-663-B  Terminal Server </v>
      </c>
      <c r="B3827" s="13" t="s">
        <v>4454</v>
      </c>
      <c r="C3827" s="13" t="s">
        <v>4455</v>
      </c>
      <c r="D3827" s="13" t="s">
        <v>207</v>
      </c>
      <c r="E3827" s="13" t="s">
        <v>187</v>
      </c>
      <c r="F3827" s="13" t="s">
        <v>188</v>
      </c>
      <c r="G3827" s="13" t="s">
        <v>189</v>
      </c>
      <c r="H3827" s="13" t="s">
        <v>190</v>
      </c>
      <c r="I3827" s="13">
        <v>3826</v>
      </c>
    </row>
    <row r="3828" spans="1:9" x14ac:dyDescent="0.25">
      <c r="A3828" s="13" t="str">
        <f t="shared" si="59"/>
        <v xml:space="preserve">907-663-C  Cellular Modem </v>
      </c>
      <c r="B3828" s="13" t="s">
        <v>4456</v>
      </c>
      <c r="C3828" s="13" t="s">
        <v>4457</v>
      </c>
      <c r="D3828" s="13" t="s">
        <v>207</v>
      </c>
      <c r="E3828" s="13" t="s">
        <v>187</v>
      </c>
      <c r="F3828" s="13" t="s">
        <v>188</v>
      </c>
      <c r="G3828" s="13" t="s">
        <v>189</v>
      </c>
      <c r="H3828" s="13" t="s">
        <v>190</v>
      </c>
      <c r="I3828" s="13">
        <v>3827</v>
      </c>
    </row>
    <row r="3829" spans="1:9" x14ac:dyDescent="0.25">
      <c r="A3829" s="13" t="str">
        <f t="shared" si="59"/>
        <v xml:space="preserve">907-663-C  SD-WAN Router </v>
      </c>
      <c r="B3829" s="13" t="s">
        <v>4456</v>
      </c>
      <c r="C3829" s="13" t="s">
        <v>4458</v>
      </c>
      <c r="D3829" s="13" t="s">
        <v>207</v>
      </c>
      <c r="E3829" s="13" t="s">
        <v>187</v>
      </c>
      <c r="F3829" s="13" t="s">
        <v>188</v>
      </c>
      <c r="G3829" s="13" t="s">
        <v>189</v>
      </c>
      <c r="H3829" s="13" t="s">
        <v>190</v>
      </c>
      <c r="I3829" s="13">
        <v>3828</v>
      </c>
    </row>
    <row r="3830" spans="1:9" x14ac:dyDescent="0.25">
      <c r="A3830" s="13" t="str">
        <f t="shared" si="59"/>
        <v xml:space="preserve">907-663-D  Category 6 Cable, Installed in Conduit </v>
      </c>
      <c r="B3830" s="13" t="s">
        <v>4459</v>
      </c>
      <c r="C3830" s="13" t="s">
        <v>4460</v>
      </c>
      <c r="D3830" s="13" t="s">
        <v>230</v>
      </c>
      <c r="E3830" s="13" t="s">
        <v>187</v>
      </c>
      <c r="F3830" s="13" t="s">
        <v>188</v>
      </c>
      <c r="G3830" s="13" t="s">
        <v>189</v>
      </c>
      <c r="H3830" s="13" t="s">
        <v>190</v>
      </c>
      <c r="I3830" s="13">
        <v>3829</v>
      </c>
    </row>
    <row r="3831" spans="1:9" x14ac:dyDescent="0.25">
      <c r="A3831" s="13" t="str">
        <f t="shared" si="59"/>
        <v xml:space="preserve">907-663-D  Ethernet Network Cable, Installed in Conduit </v>
      </c>
      <c r="B3831" s="13" t="s">
        <v>4459</v>
      </c>
      <c r="C3831" s="13" t="s">
        <v>4461</v>
      </c>
      <c r="D3831" s="13" t="s">
        <v>230</v>
      </c>
      <c r="E3831" s="13" t="s">
        <v>187</v>
      </c>
      <c r="F3831" s="13" t="s">
        <v>188</v>
      </c>
      <c r="G3831" s="13" t="s">
        <v>189</v>
      </c>
      <c r="H3831" s="13" t="s">
        <v>190</v>
      </c>
      <c r="I3831" s="13">
        <v>3830</v>
      </c>
    </row>
    <row r="3832" spans="1:9" x14ac:dyDescent="0.25">
      <c r="A3832" s="13" t="str">
        <f t="shared" si="59"/>
        <v xml:space="preserve">907-663-E  Network Equipment Training </v>
      </c>
      <c r="B3832" s="13" t="s">
        <v>4462</v>
      </c>
      <c r="C3832" s="13" t="s">
        <v>4463</v>
      </c>
      <c r="D3832" s="13" t="s">
        <v>186</v>
      </c>
      <c r="E3832" s="13" t="s">
        <v>187</v>
      </c>
      <c r="F3832" s="13" t="s">
        <v>188</v>
      </c>
      <c r="G3832" s="13" t="s">
        <v>189</v>
      </c>
      <c r="H3832" s="13" t="s">
        <v>190</v>
      </c>
      <c r="I3832" s="13">
        <v>3831</v>
      </c>
    </row>
    <row r="3833" spans="1:9" x14ac:dyDescent="0.25">
      <c r="A3833" s="13" t="str">
        <f t="shared" si="59"/>
        <v xml:space="preserve">907-664-A  Communications Node </v>
      </c>
      <c r="B3833" s="13" t="s">
        <v>4464</v>
      </c>
      <c r="C3833" s="13" t="s">
        <v>4465</v>
      </c>
      <c r="D3833" s="13" t="s">
        <v>207</v>
      </c>
      <c r="E3833" s="13" t="s">
        <v>187</v>
      </c>
      <c r="F3833" s="13" t="s">
        <v>188</v>
      </c>
      <c r="G3833" s="13" t="s">
        <v>189</v>
      </c>
      <c r="H3833" s="13" t="s">
        <v>190</v>
      </c>
      <c r="I3833" s="13">
        <v>3832</v>
      </c>
    </row>
    <row r="3834" spans="1:9" x14ac:dyDescent="0.25">
      <c r="A3834" s="13" t="str">
        <f t="shared" si="59"/>
        <v xml:space="preserve">907-664-B  Communications Node HUT </v>
      </c>
      <c r="B3834" s="13" t="s">
        <v>4466</v>
      </c>
      <c r="C3834" s="13" t="s">
        <v>4467</v>
      </c>
      <c r="D3834" s="13" t="s">
        <v>207</v>
      </c>
      <c r="E3834" s="13" t="s">
        <v>187</v>
      </c>
      <c r="F3834" s="13" t="s">
        <v>188</v>
      </c>
      <c r="G3834" s="13" t="s">
        <v>189</v>
      </c>
      <c r="H3834" s="13" t="s">
        <v>190</v>
      </c>
      <c r="I3834" s="13">
        <v>3833</v>
      </c>
    </row>
    <row r="3835" spans="1:9" x14ac:dyDescent="0.25">
      <c r="A3835" s="13" t="str">
        <f t="shared" si="59"/>
        <v xml:space="preserve">907-664-D  Communications Node HUT Modifications </v>
      </c>
      <c r="B3835" s="13" t="s">
        <v>4468</v>
      </c>
      <c r="C3835" s="13" t="s">
        <v>4469</v>
      </c>
      <c r="D3835" s="13" t="s">
        <v>207</v>
      </c>
      <c r="E3835" s="13" t="s">
        <v>187</v>
      </c>
      <c r="F3835" s="13" t="s">
        <v>188</v>
      </c>
      <c r="G3835" s="13" t="s">
        <v>189</v>
      </c>
      <c r="H3835" s="13" t="s">
        <v>190</v>
      </c>
      <c r="I3835" s="13">
        <v>3834</v>
      </c>
    </row>
    <row r="3836" spans="1:9" x14ac:dyDescent="0.25">
      <c r="A3836" s="13" t="str">
        <f t="shared" si="59"/>
        <v xml:space="preserve">907-664-E  Communications Node HUT Training </v>
      </c>
      <c r="B3836" s="13" t="s">
        <v>4470</v>
      </c>
      <c r="C3836" s="13" t="s">
        <v>4471</v>
      </c>
      <c r="D3836" s="13" t="s">
        <v>186</v>
      </c>
      <c r="E3836" s="13" t="s">
        <v>187</v>
      </c>
      <c r="F3836" s="13" t="s">
        <v>188</v>
      </c>
      <c r="G3836" s="13" t="s">
        <v>189</v>
      </c>
      <c r="H3836" s="13" t="s">
        <v>190</v>
      </c>
      <c r="I3836" s="13">
        <v>3835</v>
      </c>
    </row>
    <row r="3837" spans="1:9" x14ac:dyDescent="0.25">
      <c r="A3837" s="13" t="str">
        <f t="shared" si="59"/>
        <v xml:space="preserve">665-A      Video Encoder </v>
      </c>
      <c r="B3837" s="13" t="s">
        <v>4472</v>
      </c>
      <c r="C3837" s="13" t="s">
        <v>4473</v>
      </c>
      <c r="D3837" s="13" t="s">
        <v>207</v>
      </c>
      <c r="E3837" s="13" t="s">
        <v>187</v>
      </c>
      <c r="F3837" s="13" t="s">
        <v>188</v>
      </c>
      <c r="G3837" s="13" t="s">
        <v>189</v>
      </c>
      <c r="H3837" s="13" t="s">
        <v>190</v>
      </c>
      <c r="I3837" s="13">
        <v>3836</v>
      </c>
    </row>
    <row r="3838" spans="1:9" x14ac:dyDescent="0.25">
      <c r="A3838" s="13" t="str">
        <f t="shared" si="59"/>
        <v xml:space="preserve">907-665-A  Video Encoder </v>
      </c>
      <c r="B3838" s="13" t="s">
        <v>4474</v>
      </c>
      <c r="C3838" s="13" t="s">
        <v>4473</v>
      </c>
      <c r="D3838" s="13" t="s">
        <v>207</v>
      </c>
      <c r="E3838" s="13" t="s">
        <v>187</v>
      </c>
      <c r="F3838" s="13" t="s">
        <v>188</v>
      </c>
      <c r="G3838" s="13" t="s">
        <v>189</v>
      </c>
      <c r="H3838" s="13" t="s">
        <v>190</v>
      </c>
      <c r="I3838" s="13">
        <v>3837</v>
      </c>
    </row>
    <row r="3839" spans="1:9" x14ac:dyDescent="0.25">
      <c r="A3839" s="13" t="str">
        <f t="shared" si="59"/>
        <v xml:space="preserve">665-A      Video Encoder, Type A </v>
      </c>
      <c r="B3839" s="13" t="s">
        <v>4472</v>
      </c>
      <c r="C3839" s="13" t="s">
        <v>4475</v>
      </c>
      <c r="D3839" s="13" t="s">
        <v>207</v>
      </c>
      <c r="E3839" s="13" t="s">
        <v>187</v>
      </c>
      <c r="F3839" s="13" t="s">
        <v>188</v>
      </c>
      <c r="G3839" s="13" t="s">
        <v>189</v>
      </c>
      <c r="H3839" s="13" t="s">
        <v>190</v>
      </c>
      <c r="I3839" s="13">
        <v>3838</v>
      </c>
    </row>
    <row r="3840" spans="1:9" x14ac:dyDescent="0.25">
      <c r="A3840" s="13" t="str">
        <f t="shared" si="59"/>
        <v xml:space="preserve">665-B      Video Decoder, Type A </v>
      </c>
      <c r="B3840" s="13" t="s">
        <v>4476</v>
      </c>
      <c r="C3840" s="13" t="s">
        <v>4477</v>
      </c>
      <c r="D3840" s="13" t="s">
        <v>207</v>
      </c>
      <c r="E3840" s="13" t="s">
        <v>187</v>
      </c>
      <c r="F3840" s="13" t="s">
        <v>188</v>
      </c>
      <c r="G3840" s="13" t="s">
        <v>189</v>
      </c>
      <c r="H3840" s="13" t="s">
        <v>190</v>
      </c>
      <c r="I3840" s="13">
        <v>3839</v>
      </c>
    </row>
    <row r="3841" spans="1:9" x14ac:dyDescent="0.25">
      <c r="A3841" s="13" t="str">
        <f t="shared" si="59"/>
        <v xml:space="preserve">907-665-B  Video Decoder </v>
      </c>
      <c r="B3841" s="13" t="s">
        <v>4478</v>
      </c>
      <c r="C3841" s="13" t="s">
        <v>4479</v>
      </c>
      <c r="D3841" s="13" t="s">
        <v>207</v>
      </c>
      <c r="E3841" s="13" t="s">
        <v>187</v>
      </c>
      <c r="F3841" s="13" t="s">
        <v>188</v>
      </c>
      <c r="G3841" s="13" t="s">
        <v>189</v>
      </c>
      <c r="H3841" s="13" t="s">
        <v>190</v>
      </c>
      <c r="I3841" s="13">
        <v>3840</v>
      </c>
    </row>
    <row r="3842" spans="1:9" x14ac:dyDescent="0.25">
      <c r="A3842" s="13" t="str">
        <f t="shared" si="59"/>
        <v xml:space="preserve">665-C      Video Encoder / Decoder Chassis </v>
      </c>
      <c r="B3842" s="13" t="s">
        <v>4480</v>
      </c>
      <c r="C3842" s="13" t="s">
        <v>4481</v>
      </c>
      <c r="D3842" s="13" t="s">
        <v>207</v>
      </c>
      <c r="E3842" s="13" t="s">
        <v>187</v>
      </c>
      <c r="F3842" s="13" t="s">
        <v>188</v>
      </c>
      <c r="G3842" s="13" t="s">
        <v>189</v>
      </c>
      <c r="H3842" s="13" t="s">
        <v>190</v>
      </c>
      <c r="I3842" s="13">
        <v>3841</v>
      </c>
    </row>
    <row r="3843" spans="1:9" x14ac:dyDescent="0.25">
      <c r="A3843" s="13" t="str">
        <f t="shared" si="59"/>
        <v xml:space="preserve">907-665-C  Video Encoder / Decoder Chassis </v>
      </c>
      <c r="B3843" s="13" t="s">
        <v>4482</v>
      </c>
      <c r="C3843" s="13" t="s">
        <v>4481</v>
      </c>
      <c r="D3843" s="13" t="s">
        <v>207</v>
      </c>
      <c r="E3843" s="13" t="s">
        <v>187</v>
      </c>
      <c r="F3843" s="13" t="s">
        <v>188</v>
      </c>
      <c r="G3843" s="13" t="s">
        <v>189</v>
      </c>
      <c r="H3843" s="13" t="s">
        <v>190</v>
      </c>
      <c r="I3843" s="13">
        <v>3842</v>
      </c>
    </row>
    <row r="3844" spans="1:9" x14ac:dyDescent="0.25">
      <c r="A3844" s="13" t="str">
        <f t="shared" ref="A3844:A3907" si="60">_xlfn.CONCAT(B3844," ", C3844)</f>
        <v xml:space="preserve">665-D      Video Encoder Card </v>
      </c>
      <c r="B3844" s="13" t="s">
        <v>4483</v>
      </c>
      <c r="C3844" s="13" t="s">
        <v>4484</v>
      </c>
      <c r="D3844" s="13" t="s">
        <v>207</v>
      </c>
      <c r="E3844" s="13" t="s">
        <v>187</v>
      </c>
      <c r="F3844" s="13" t="s">
        <v>188</v>
      </c>
      <c r="G3844" s="13" t="s">
        <v>189</v>
      </c>
      <c r="H3844" s="13" t="s">
        <v>190</v>
      </c>
      <c r="I3844" s="13">
        <v>3843</v>
      </c>
    </row>
    <row r="3845" spans="1:9" x14ac:dyDescent="0.25">
      <c r="A3845" s="13" t="str">
        <f t="shared" si="60"/>
        <v xml:space="preserve">907-665-D  Video Encoder Card </v>
      </c>
      <c r="B3845" s="13" t="s">
        <v>4485</v>
      </c>
      <c r="C3845" s="13" t="s">
        <v>4484</v>
      </c>
      <c r="D3845" s="13" t="s">
        <v>207</v>
      </c>
      <c r="E3845" s="13" t="s">
        <v>187</v>
      </c>
      <c r="F3845" s="13" t="s">
        <v>188</v>
      </c>
      <c r="G3845" s="13" t="s">
        <v>189</v>
      </c>
      <c r="H3845" s="13" t="s">
        <v>190</v>
      </c>
      <c r="I3845" s="13">
        <v>3844</v>
      </c>
    </row>
    <row r="3846" spans="1:9" x14ac:dyDescent="0.25">
      <c r="A3846" s="13" t="str">
        <f t="shared" si="60"/>
        <v xml:space="preserve">665-E      Video Decoder Card </v>
      </c>
      <c r="B3846" s="13" t="s">
        <v>4486</v>
      </c>
      <c r="C3846" s="13" t="s">
        <v>4487</v>
      </c>
      <c r="D3846" s="13" t="s">
        <v>207</v>
      </c>
      <c r="E3846" s="13" t="s">
        <v>187</v>
      </c>
      <c r="F3846" s="13" t="s">
        <v>188</v>
      </c>
      <c r="G3846" s="13" t="s">
        <v>189</v>
      </c>
      <c r="H3846" s="13" t="s">
        <v>190</v>
      </c>
      <c r="I3846" s="13">
        <v>3845</v>
      </c>
    </row>
    <row r="3847" spans="1:9" x14ac:dyDescent="0.25">
      <c r="A3847" s="13" t="str">
        <f t="shared" si="60"/>
        <v xml:space="preserve">907-665-E  Video Decoder Card </v>
      </c>
      <c r="B3847" s="13" t="s">
        <v>4488</v>
      </c>
      <c r="C3847" s="13" t="s">
        <v>4487</v>
      </c>
      <c r="D3847" s="13" t="s">
        <v>207</v>
      </c>
      <c r="E3847" s="13" t="s">
        <v>187</v>
      </c>
      <c r="F3847" s="13" t="s">
        <v>188</v>
      </c>
      <c r="G3847" s="13" t="s">
        <v>189</v>
      </c>
      <c r="H3847" s="13" t="s">
        <v>190</v>
      </c>
      <c r="I3847" s="13">
        <v>3846</v>
      </c>
    </row>
    <row r="3848" spans="1:9" x14ac:dyDescent="0.25">
      <c r="A3848" s="13" t="str">
        <f t="shared" si="60"/>
        <v xml:space="preserve">665-F      Fiber Video Codex </v>
      </c>
      <c r="B3848" s="13" t="s">
        <v>4489</v>
      </c>
      <c r="C3848" s="13" t="s">
        <v>4490</v>
      </c>
      <c r="D3848" s="13" t="s">
        <v>207</v>
      </c>
      <c r="E3848" s="13" t="s">
        <v>187</v>
      </c>
      <c r="F3848" s="13" t="s">
        <v>188</v>
      </c>
      <c r="G3848" s="13" t="s">
        <v>189</v>
      </c>
      <c r="H3848" s="13" t="s">
        <v>190</v>
      </c>
      <c r="I3848" s="13">
        <v>3847</v>
      </c>
    </row>
    <row r="3849" spans="1:9" x14ac:dyDescent="0.25">
      <c r="A3849" s="13" t="str">
        <f t="shared" si="60"/>
        <v xml:space="preserve">907-665-F  Fiber Video Codecs </v>
      </c>
      <c r="B3849" s="13" t="s">
        <v>4491</v>
      </c>
      <c r="C3849" s="13" t="s">
        <v>4492</v>
      </c>
      <c r="D3849" s="13" t="s">
        <v>207</v>
      </c>
      <c r="E3849" s="13" t="s">
        <v>187</v>
      </c>
      <c r="F3849" s="13" t="s">
        <v>188</v>
      </c>
      <c r="G3849" s="13" t="s">
        <v>189</v>
      </c>
      <c r="H3849" s="13" t="s">
        <v>190</v>
      </c>
      <c r="I3849" s="13">
        <v>3848</v>
      </c>
    </row>
    <row r="3850" spans="1:9" x14ac:dyDescent="0.25">
      <c r="A3850" s="13" t="str">
        <f t="shared" si="60"/>
        <v xml:space="preserve">907-665-G  Video Communication Equipment Training </v>
      </c>
      <c r="B3850" s="13" t="s">
        <v>4493</v>
      </c>
      <c r="C3850" s="13" t="s">
        <v>4494</v>
      </c>
      <c r="D3850" s="13" t="s">
        <v>186</v>
      </c>
      <c r="E3850" s="13" t="s">
        <v>187</v>
      </c>
      <c r="F3850" s="13" t="s">
        <v>188</v>
      </c>
      <c r="G3850" s="13" t="s">
        <v>189</v>
      </c>
      <c r="H3850" s="13" t="s">
        <v>190</v>
      </c>
      <c r="I3850" s="13">
        <v>3849</v>
      </c>
    </row>
    <row r="3851" spans="1:9" x14ac:dyDescent="0.25">
      <c r="A3851" s="13" t="str">
        <f t="shared" si="60"/>
        <v xml:space="preserve">907-666-A  Bluetooth Detection System, Type A </v>
      </c>
      <c r="B3851" s="13" t="s">
        <v>4495</v>
      </c>
      <c r="C3851" s="13" t="s">
        <v>4496</v>
      </c>
      <c r="D3851" s="13" t="s">
        <v>207</v>
      </c>
      <c r="E3851" s="13" t="s">
        <v>187</v>
      </c>
      <c r="F3851" s="13" t="s">
        <v>188</v>
      </c>
      <c r="G3851" s="13" t="s">
        <v>189</v>
      </c>
      <c r="H3851" s="13" t="s">
        <v>190</v>
      </c>
      <c r="I3851" s="13">
        <v>3850</v>
      </c>
    </row>
    <row r="3852" spans="1:9" x14ac:dyDescent="0.25">
      <c r="A3852" s="13" t="str">
        <f t="shared" si="60"/>
        <v xml:space="preserve">907-666-A  Bluetooth Detection System, Type B </v>
      </c>
      <c r="B3852" s="13" t="s">
        <v>4495</v>
      </c>
      <c r="C3852" s="13" t="s">
        <v>4497</v>
      </c>
      <c r="D3852" s="13" t="s">
        <v>207</v>
      </c>
      <c r="E3852" s="13" t="s">
        <v>187</v>
      </c>
      <c r="F3852" s="13" t="s">
        <v>188</v>
      </c>
      <c r="G3852" s="13" t="s">
        <v>189</v>
      </c>
      <c r="H3852" s="13" t="s">
        <v>190</v>
      </c>
      <c r="I3852" s="13">
        <v>3851</v>
      </c>
    </row>
    <row r="3853" spans="1:9" x14ac:dyDescent="0.25">
      <c r="A3853" s="13" t="str">
        <f t="shared" si="60"/>
        <v xml:space="preserve">907-666-B  Bluetooth Detection System Server </v>
      </c>
      <c r="B3853" s="13" t="s">
        <v>4498</v>
      </c>
      <c r="C3853" s="13" t="s">
        <v>4499</v>
      </c>
      <c r="D3853" s="13" t="s">
        <v>207</v>
      </c>
      <c r="E3853" s="13" t="s">
        <v>187</v>
      </c>
      <c r="F3853" s="13" t="s">
        <v>188</v>
      </c>
      <c r="G3853" s="13" t="s">
        <v>189</v>
      </c>
      <c r="H3853" s="13" t="s">
        <v>190</v>
      </c>
      <c r="I3853" s="13">
        <v>3852</v>
      </c>
    </row>
    <row r="3854" spans="1:9" x14ac:dyDescent="0.25">
      <c r="A3854" s="13" t="str">
        <f t="shared" si="60"/>
        <v xml:space="preserve">907-666-C  Bluetooth Detection System Server Licensing </v>
      </c>
      <c r="B3854" s="13" t="s">
        <v>4500</v>
      </c>
      <c r="C3854" s="13" t="s">
        <v>4501</v>
      </c>
      <c r="D3854" s="13" t="s">
        <v>207</v>
      </c>
      <c r="E3854" s="13" t="s">
        <v>187</v>
      </c>
      <c r="F3854" s="13" t="s">
        <v>188</v>
      </c>
      <c r="G3854" s="13" t="s">
        <v>189</v>
      </c>
      <c r="H3854" s="13" t="s">
        <v>190</v>
      </c>
      <c r="I3854" s="13">
        <v>3853</v>
      </c>
    </row>
    <row r="3855" spans="1:9" x14ac:dyDescent="0.25">
      <c r="A3855" s="13" t="str">
        <f t="shared" si="60"/>
        <v xml:space="preserve">907-666-D  Bluetooth Detection System Training </v>
      </c>
      <c r="B3855" s="13" t="s">
        <v>4502</v>
      </c>
      <c r="C3855" s="13" t="s">
        <v>4503</v>
      </c>
      <c r="D3855" s="13" t="s">
        <v>186</v>
      </c>
      <c r="E3855" s="13" t="s">
        <v>187</v>
      </c>
      <c r="F3855" s="13" t="s">
        <v>188</v>
      </c>
      <c r="G3855" s="13" t="s">
        <v>189</v>
      </c>
      <c r="H3855" s="13" t="s">
        <v>190</v>
      </c>
      <c r="I3855" s="13">
        <v>3854</v>
      </c>
    </row>
    <row r="3856" spans="1:9" x14ac:dyDescent="0.25">
      <c r="A3856" s="13" t="str">
        <f t="shared" si="60"/>
        <v xml:space="preserve">907-670-A  Roadway Weather Information System </v>
      </c>
      <c r="B3856" s="13" t="s">
        <v>4504</v>
      </c>
      <c r="C3856" s="13" t="s">
        <v>4505</v>
      </c>
      <c r="D3856" s="13" t="s">
        <v>207</v>
      </c>
      <c r="E3856" s="13" t="s">
        <v>187</v>
      </c>
      <c r="F3856" s="13" t="s">
        <v>188</v>
      </c>
      <c r="G3856" s="13" t="s">
        <v>189</v>
      </c>
      <c r="H3856" s="13" t="s">
        <v>190</v>
      </c>
      <c r="I3856" s="13">
        <v>3855</v>
      </c>
    </row>
    <row r="3857" spans="1:9" x14ac:dyDescent="0.25">
      <c r="A3857" s="13" t="str">
        <f t="shared" si="60"/>
        <v xml:space="preserve">907-670-B  Warning Sign with Flashing Beacon </v>
      </c>
      <c r="B3857" s="13" t="s">
        <v>4506</v>
      </c>
      <c r="C3857" s="13" t="s">
        <v>4507</v>
      </c>
      <c r="D3857" s="13" t="s">
        <v>207</v>
      </c>
      <c r="E3857" s="13" t="s">
        <v>187</v>
      </c>
      <c r="F3857" s="13" t="s">
        <v>188</v>
      </c>
      <c r="G3857" s="13" t="s">
        <v>189</v>
      </c>
      <c r="H3857" s="13" t="s">
        <v>190</v>
      </c>
      <c r="I3857" s="13">
        <v>3856</v>
      </c>
    </row>
    <row r="3858" spans="1:9" x14ac:dyDescent="0.25">
      <c r="A3858" s="13" t="str">
        <f t="shared" si="60"/>
        <v xml:space="preserve">907-670-B  Warning Sign, FOG AHEAD, with Flashing Beacon </v>
      </c>
      <c r="B3858" s="13" t="s">
        <v>4506</v>
      </c>
      <c r="C3858" s="13" t="s">
        <v>4508</v>
      </c>
      <c r="D3858" s="13" t="s">
        <v>207</v>
      </c>
      <c r="E3858" s="13" t="s">
        <v>187</v>
      </c>
      <c r="F3858" s="13" t="s">
        <v>188</v>
      </c>
      <c r="G3858" s="13" t="s">
        <v>189</v>
      </c>
      <c r="H3858" s="13" t="s">
        <v>190</v>
      </c>
      <c r="I3858" s="13">
        <v>3857</v>
      </c>
    </row>
    <row r="3859" spans="1:9" x14ac:dyDescent="0.25">
      <c r="A3859" s="13" t="str">
        <f t="shared" si="60"/>
        <v xml:space="preserve">907-670-C  Roadway Weather Information System Training </v>
      </c>
      <c r="B3859" s="13" t="s">
        <v>4509</v>
      </c>
      <c r="C3859" s="13" t="s">
        <v>4510</v>
      </c>
      <c r="D3859" s="13" t="s">
        <v>186</v>
      </c>
      <c r="E3859" s="13" t="s">
        <v>187</v>
      </c>
      <c r="F3859" s="13" t="s">
        <v>188</v>
      </c>
      <c r="G3859" s="13" t="s">
        <v>189</v>
      </c>
      <c r="H3859" s="13" t="s">
        <v>190</v>
      </c>
      <c r="I3859" s="13">
        <v>3858</v>
      </c>
    </row>
    <row r="3860" spans="1:9" x14ac:dyDescent="0.25">
      <c r="A3860" s="13" t="str">
        <f t="shared" si="60"/>
        <v xml:space="preserve">907-671-A  Traveler Information Video Kiosk </v>
      </c>
      <c r="B3860" s="13" t="s">
        <v>4511</v>
      </c>
      <c r="C3860" s="13" t="s">
        <v>4512</v>
      </c>
      <c r="D3860" s="13" t="s">
        <v>207</v>
      </c>
      <c r="E3860" s="13" t="s">
        <v>187</v>
      </c>
      <c r="F3860" s="13" t="s">
        <v>188</v>
      </c>
      <c r="G3860" s="13" t="s">
        <v>189</v>
      </c>
      <c r="H3860" s="13" t="s">
        <v>190</v>
      </c>
      <c r="I3860" s="13">
        <v>3859</v>
      </c>
    </row>
    <row r="3861" spans="1:9" x14ac:dyDescent="0.25">
      <c r="A3861" s="13" t="str">
        <f t="shared" si="60"/>
        <v xml:space="preserve">907-671-B  Kiosk Monitoring Camera </v>
      </c>
      <c r="B3861" s="13" t="s">
        <v>4513</v>
      </c>
      <c r="C3861" s="13" t="s">
        <v>4514</v>
      </c>
      <c r="D3861" s="13" t="s">
        <v>207</v>
      </c>
      <c r="E3861" s="13" t="s">
        <v>187</v>
      </c>
      <c r="F3861" s="13" t="s">
        <v>188</v>
      </c>
      <c r="G3861" s="13" t="s">
        <v>189</v>
      </c>
      <c r="H3861" s="13" t="s">
        <v>190</v>
      </c>
      <c r="I3861" s="13">
        <v>3860</v>
      </c>
    </row>
    <row r="3862" spans="1:9" x14ac:dyDescent="0.25">
      <c r="A3862" s="13" t="str">
        <f t="shared" si="60"/>
        <v xml:space="preserve">907-671-C  Traffic Video System Training </v>
      </c>
      <c r="B3862" s="13" t="s">
        <v>4515</v>
      </c>
      <c r="C3862" s="13" t="s">
        <v>4516</v>
      </c>
      <c r="D3862" s="13" t="s">
        <v>186</v>
      </c>
      <c r="E3862" s="13" t="s">
        <v>187</v>
      </c>
      <c r="F3862" s="13" t="s">
        <v>188</v>
      </c>
      <c r="G3862" s="13" t="s">
        <v>189</v>
      </c>
      <c r="H3862" s="13" t="s">
        <v>190</v>
      </c>
      <c r="I3862" s="13">
        <v>3861</v>
      </c>
    </row>
    <row r="3863" spans="1:9" x14ac:dyDescent="0.25">
      <c r="A3863" s="13" t="str">
        <f t="shared" si="60"/>
        <v xml:space="preserve">907-672-A  Remove and Reset Traffic Signal Equipment </v>
      </c>
      <c r="B3863" s="13" t="s">
        <v>4517</v>
      </c>
      <c r="C3863" s="13" t="s">
        <v>4518</v>
      </c>
      <c r="D3863" s="13" t="s">
        <v>207</v>
      </c>
      <c r="E3863" s="13" t="s">
        <v>187</v>
      </c>
      <c r="F3863" s="13" t="s">
        <v>188</v>
      </c>
      <c r="G3863" s="13" t="s">
        <v>189</v>
      </c>
      <c r="H3863" s="13" t="s">
        <v>190</v>
      </c>
      <c r="I3863" s="13">
        <v>3862</v>
      </c>
    </row>
    <row r="3864" spans="1:9" x14ac:dyDescent="0.25">
      <c r="A3864" s="13" t="str">
        <f t="shared" si="60"/>
        <v xml:space="preserve">907-672-B  Remove and Reset ITS Equipment </v>
      </c>
      <c r="B3864" s="13" t="s">
        <v>4519</v>
      </c>
      <c r="C3864" s="13" t="s">
        <v>4520</v>
      </c>
      <c r="D3864" s="13" t="s">
        <v>207</v>
      </c>
      <c r="E3864" s="13" t="s">
        <v>187</v>
      </c>
      <c r="F3864" s="13" t="s">
        <v>188</v>
      </c>
      <c r="G3864" s="13" t="s">
        <v>189</v>
      </c>
      <c r="H3864" s="13" t="s">
        <v>190</v>
      </c>
      <c r="I3864" s="13">
        <v>3863</v>
      </c>
    </row>
    <row r="3865" spans="1:9" x14ac:dyDescent="0.25">
      <c r="A3865" s="13" t="str">
        <f t="shared" si="60"/>
        <v xml:space="preserve">907-673-A  Radar Speed Display Assembly </v>
      </c>
      <c r="B3865" s="13" t="s">
        <v>4521</v>
      </c>
      <c r="C3865" s="13" t="s">
        <v>4522</v>
      </c>
      <c r="D3865" s="13" t="s">
        <v>207</v>
      </c>
      <c r="E3865" s="13" t="s">
        <v>187</v>
      </c>
      <c r="F3865" s="13" t="s">
        <v>188</v>
      </c>
      <c r="G3865" s="13" t="s">
        <v>189</v>
      </c>
      <c r="H3865" s="13" t="s">
        <v>190</v>
      </c>
      <c r="I3865" s="13">
        <v>3864</v>
      </c>
    </row>
    <row r="3866" spans="1:9" x14ac:dyDescent="0.25">
      <c r="A3866" s="13" t="str">
        <f t="shared" si="60"/>
        <v xml:space="preserve">907-673-A  Radar Speed Display Assembly, Solar Powered </v>
      </c>
      <c r="B3866" s="13" t="s">
        <v>4521</v>
      </c>
      <c r="C3866" s="13" t="s">
        <v>4523</v>
      </c>
      <c r="D3866" s="13" t="s">
        <v>207</v>
      </c>
      <c r="E3866" s="13" t="s">
        <v>187</v>
      </c>
      <c r="F3866" s="13" t="s">
        <v>188</v>
      </c>
      <c r="G3866" s="13" t="s">
        <v>189</v>
      </c>
      <c r="H3866" s="13" t="s">
        <v>190</v>
      </c>
      <c r="I3866" s="13">
        <v>3865</v>
      </c>
    </row>
    <row r="3867" spans="1:9" x14ac:dyDescent="0.25">
      <c r="A3867" s="13" t="str">
        <f t="shared" si="60"/>
        <v xml:space="preserve">907-674-A  Travel Time Sign </v>
      </c>
      <c r="B3867" s="13" t="s">
        <v>4524</v>
      </c>
      <c r="C3867" s="13" t="s">
        <v>4525</v>
      </c>
      <c r="D3867" s="13" t="s">
        <v>207</v>
      </c>
      <c r="E3867" s="13" t="s">
        <v>187</v>
      </c>
      <c r="F3867" s="13" t="s">
        <v>188</v>
      </c>
      <c r="G3867" s="13" t="s">
        <v>189</v>
      </c>
      <c r="H3867" s="13" t="s">
        <v>190</v>
      </c>
      <c r="I3867" s="13">
        <v>3866</v>
      </c>
    </row>
    <row r="3868" spans="1:9" x14ac:dyDescent="0.25">
      <c r="A3868" s="13" t="str">
        <f t="shared" si="60"/>
        <v xml:space="preserve">907-674-B  Travel Time Sign Training </v>
      </c>
      <c r="B3868" s="13" t="s">
        <v>4526</v>
      </c>
      <c r="C3868" s="13" t="s">
        <v>4527</v>
      </c>
      <c r="D3868" s="13" t="s">
        <v>186</v>
      </c>
      <c r="E3868" s="13" t="s">
        <v>187</v>
      </c>
      <c r="F3868" s="13" t="s">
        <v>188</v>
      </c>
      <c r="G3868" s="13" t="s">
        <v>189</v>
      </c>
      <c r="H3868" s="13" t="s">
        <v>190</v>
      </c>
      <c r="I3868" s="13">
        <v>3867</v>
      </c>
    </row>
    <row r="3869" spans="1:9" x14ac:dyDescent="0.25">
      <c r="A3869" s="13" t="str">
        <f t="shared" si="60"/>
        <v xml:space="preserve">907-675-A  Antenna Tower </v>
      </c>
      <c r="B3869" s="13" t="s">
        <v>4528</v>
      </c>
      <c r="C3869" s="13" t="s">
        <v>4529</v>
      </c>
      <c r="D3869" s="13" t="s">
        <v>186</v>
      </c>
      <c r="E3869" s="13" t="s">
        <v>187</v>
      </c>
      <c r="F3869" s="13" t="s">
        <v>188</v>
      </c>
      <c r="G3869" s="13" t="s">
        <v>189</v>
      </c>
      <c r="H3869" s="13" t="s">
        <v>190</v>
      </c>
      <c r="I3869" s="13">
        <v>3868</v>
      </c>
    </row>
    <row r="3870" spans="1:9" x14ac:dyDescent="0.25">
      <c r="A3870" s="13" t="str">
        <f t="shared" si="60"/>
        <v xml:space="preserve">907-675-B  Antenna Tower Communication Hut </v>
      </c>
      <c r="B3870" s="13" t="s">
        <v>4530</v>
      </c>
      <c r="C3870" s="13" t="s">
        <v>4531</v>
      </c>
      <c r="D3870" s="13" t="s">
        <v>186</v>
      </c>
      <c r="E3870" s="13" t="s">
        <v>187</v>
      </c>
      <c r="F3870" s="13" t="s">
        <v>188</v>
      </c>
      <c r="G3870" s="13" t="s">
        <v>189</v>
      </c>
      <c r="H3870" s="13" t="s">
        <v>190</v>
      </c>
      <c r="I3870" s="13">
        <v>3869</v>
      </c>
    </row>
    <row r="3871" spans="1:9" x14ac:dyDescent="0.25">
      <c r="A3871" s="13" t="str">
        <f t="shared" si="60"/>
        <v xml:space="preserve">680-A      Portable Construction Lighting </v>
      </c>
      <c r="B3871" s="13" t="s">
        <v>4532</v>
      </c>
      <c r="C3871" s="13" t="s">
        <v>4533</v>
      </c>
      <c r="D3871" s="13" t="s">
        <v>186</v>
      </c>
      <c r="E3871" s="13" t="s">
        <v>187</v>
      </c>
      <c r="F3871" s="13" t="s">
        <v>188</v>
      </c>
      <c r="G3871" s="13" t="s">
        <v>189</v>
      </c>
      <c r="H3871" s="13" t="s">
        <v>190</v>
      </c>
      <c r="I3871" s="13">
        <v>3870</v>
      </c>
    </row>
    <row r="3872" spans="1:9" x14ac:dyDescent="0.25">
      <c r="A3872" s="13" t="str">
        <f t="shared" si="60"/>
        <v xml:space="preserve">907-681-A1 Wire Testing </v>
      </c>
      <c r="B3872" s="13" t="s">
        <v>4534</v>
      </c>
      <c r="C3872" s="13" t="s">
        <v>4535</v>
      </c>
      <c r="D3872" s="13" t="s">
        <v>186</v>
      </c>
      <c r="E3872" s="13" t="s">
        <v>187</v>
      </c>
      <c r="F3872" s="13" t="s">
        <v>188</v>
      </c>
      <c r="G3872" s="13" t="s">
        <v>189</v>
      </c>
      <c r="H3872" s="13" t="s">
        <v>190</v>
      </c>
      <c r="I3872" s="13">
        <v>3871</v>
      </c>
    </row>
    <row r="3873" spans="1:9" x14ac:dyDescent="0.25">
      <c r="A3873" s="13" t="str">
        <f t="shared" si="60"/>
        <v xml:space="preserve">907-681-A1 Wire Testing </v>
      </c>
      <c r="B3873" s="13" t="s">
        <v>4534</v>
      </c>
      <c r="C3873" s="13" t="s">
        <v>4535</v>
      </c>
      <c r="D3873" s="13" t="s">
        <v>207</v>
      </c>
      <c r="E3873" s="13" t="s">
        <v>187</v>
      </c>
      <c r="F3873" s="13" t="s">
        <v>188</v>
      </c>
      <c r="G3873" s="13" t="s">
        <v>189</v>
      </c>
      <c r="H3873" s="13" t="s">
        <v>190</v>
      </c>
      <c r="I3873" s="13">
        <v>3872</v>
      </c>
    </row>
    <row r="3874" spans="1:9" x14ac:dyDescent="0.25">
      <c r="A3874" s="13" t="str">
        <f t="shared" si="60"/>
        <v xml:space="preserve">907-681-B1 Conduit Testing </v>
      </c>
      <c r="B3874" s="13" t="s">
        <v>4536</v>
      </c>
      <c r="C3874" s="13" t="s">
        <v>4537</v>
      </c>
      <c r="D3874" s="13" t="s">
        <v>207</v>
      </c>
      <c r="E3874" s="13" t="s">
        <v>187</v>
      </c>
      <c r="F3874" s="13" t="s">
        <v>188</v>
      </c>
      <c r="G3874" s="13" t="s">
        <v>189</v>
      </c>
      <c r="H3874" s="13" t="s">
        <v>190</v>
      </c>
      <c r="I3874" s="13">
        <v>3873</v>
      </c>
    </row>
    <row r="3875" spans="1:9" x14ac:dyDescent="0.25">
      <c r="A3875" s="13" t="str">
        <f t="shared" si="60"/>
        <v xml:space="preserve">682-A      Underground Branch Circuit, AWG 1, 3 Conductor </v>
      </c>
      <c r="B3875" s="13" t="s">
        <v>4538</v>
      </c>
      <c r="C3875" s="13" t="s">
        <v>4539</v>
      </c>
      <c r="D3875" s="13" t="s">
        <v>230</v>
      </c>
      <c r="E3875" s="13" t="s">
        <v>187</v>
      </c>
      <c r="F3875" s="13" t="s">
        <v>188</v>
      </c>
      <c r="G3875" s="13" t="s">
        <v>189</v>
      </c>
      <c r="H3875" s="13" t="s">
        <v>190</v>
      </c>
      <c r="I3875" s="13">
        <v>3874</v>
      </c>
    </row>
    <row r="3876" spans="1:9" x14ac:dyDescent="0.25">
      <c r="A3876" s="13" t="str">
        <f t="shared" si="60"/>
        <v xml:space="preserve">907-682-A  Branch Circuit Wire, AWG #2/0, 3 Conductor </v>
      </c>
      <c r="B3876" s="13" t="s">
        <v>4540</v>
      </c>
      <c r="C3876" s="13" t="s">
        <v>4541</v>
      </c>
      <c r="D3876" s="13" t="s">
        <v>230</v>
      </c>
      <c r="E3876" s="13" t="s">
        <v>187</v>
      </c>
      <c r="F3876" s="13" t="s">
        <v>188</v>
      </c>
      <c r="G3876" s="13" t="s">
        <v>189</v>
      </c>
      <c r="H3876" s="13" t="s">
        <v>190</v>
      </c>
      <c r="I3876" s="13">
        <v>3875</v>
      </c>
    </row>
    <row r="3877" spans="1:9" x14ac:dyDescent="0.25">
      <c r="A3877" s="13" t="str">
        <f t="shared" si="60"/>
        <v xml:space="preserve">682-A      Underground Branch Circuit, AWG 1, 4 Conductor </v>
      </c>
      <c r="B3877" s="13" t="s">
        <v>4538</v>
      </c>
      <c r="C3877" s="13" t="s">
        <v>4542</v>
      </c>
      <c r="D3877" s="13" t="s">
        <v>230</v>
      </c>
      <c r="E3877" s="13" t="s">
        <v>187</v>
      </c>
      <c r="F3877" s="13" t="s">
        <v>188</v>
      </c>
      <c r="G3877" s="13" t="s">
        <v>189</v>
      </c>
      <c r="H3877" s="13" t="s">
        <v>190</v>
      </c>
      <c r="I3877" s="13">
        <v>3876</v>
      </c>
    </row>
    <row r="3878" spans="1:9" x14ac:dyDescent="0.25">
      <c r="A3878" s="13" t="str">
        <f t="shared" si="60"/>
        <v xml:space="preserve">907-682-A  Branch Circuit Wire, AWG #6, 6 Conductor </v>
      </c>
      <c r="B3878" s="13" t="s">
        <v>4540</v>
      </c>
      <c r="C3878" s="13" t="s">
        <v>4543</v>
      </c>
      <c r="D3878" s="13" t="s">
        <v>230</v>
      </c>
      <c r="E3878" s="13" t="s">
        <v>187</v>
      </c>
      <c r="F3878" s="13" t="s">
        <v>188</v>
      </c>
      <c r="G3878" s="13" t="s">
        <v>189</v>
      </c>
      <c r="H3878" s="13" t="s">
        <v>190</v>
      </c>
      <c r="I3878" s="13">
        <v>3877</v>
      </c>
    </row>
    <row r="3879" spans="1:9" x14ac:dyDescent="0.25">
      <c r="A3879" s="13" t="str">
        <f t="shared" si="60"/>
        <v xml:space="preserve">682-A      Underground Branch Circuit, AWG 1/0, 1 Conductor </v>
      </c>
      <c r="B3879" s="13" t="s">
        <v>4538</v>
      </c>
      <c r="C3879" s="13" t="s">
        <v>4544</v>
      </c>
      <c r="D3879" s="13" t="s">
        <v>230</v>
      </c>
      <c r="E3879" s="13" t="s">
        <v>187</v>
      </c>
      <c r="F3879" s="13" t="s">
        <v>188</v>
      </c>
      <c r="G3879" s="13" t="s">
        <v>189</v>
      </c>
      <c r="H3879" s="13" t="s">
        <v>190</v>
      </c>
      <c r="I3879" s="13">
        <v>3878</v>
      </c>
    </row>
    <row r="3880" spans="1:9" x14ac:dyDescent="0.25">
      <c r="A3880" s="13" t="str">
        <f t="shared" si="60"/>
        <v xml:space="preserve">682-A      Underground Branch Circuit, AWG 1/0, 2 Conductor </v>
      </c>
      <c r="B3880" s="13" t="s">
        <v>4538</v>
      </c>
      <c r="C3880" s="13" t="s">
        <v>4545</v>
      </c>
      <c r="D3880" s="13" t="s">
        <v>230</v>
      </c>
      <c r="E3880" s="13" t="s">
        <v>187</v>
      </c>
      <c r="F3880" s="13" t="s">
        <v>188</v>
      </c>
      <c r="G3880" s="13" t="s">
        <v>189</v>
      </c>
      <c r="H3880" s="13" t="s">
        <v>190</v>
      </c>
      <c r="I3880" s="13">
        <v>3879</v>
      </c>
    </row>
    <row r="3881" spans="1:9" x14ac:dyDescent="0.25">
      <c r="A3881" s="13" t="str">
        <f t="shared" si="60"/>
        <v xml:space="preserve">682-A      Underground Branch Circuit, AWG 1/0, 3 Conductor </v>
      </c>
      <c r="B3881" s="13" t="s">
        <v>4538</v>
      </c>
      <c r="C3881" s="13" t="s">
        <v>4546</v>
      </c>
      <c r="D3881" s="13" t="s">
        <v>230</v>
      </c>
      <c r="E3881" s="13" t="s">
        <v>187</v>
      </c>
      <c r="F3881" s="13" t="s">
        <v>188</v>
      </c>
      <c r="G3881" s="13" t="s">
        <v>189</v>
      </c>
      <c r="H3881" s="13" t="s">
        <v>190</v>
      </c>
      <c r="I3881" s="13">
        <v>3880</v>
      </c>
    </row>
    <row r="3882" spans="1:9" x14ac:dyDescent="0.25">
      <c r="A3882" s="13" t="str">
        <f t="shared" si="60"/>
        <v xml:space="preserve">682-A      Underground Branch Circuit, AWG 1/0, 4 Conductor </v>
      </c>
      <c r="B3882" s="13" t="s">
        <v>4538</v>
      </c>
      <c r="C3882" s="13" t="s">
        <v>4547</v>
      </c>
      <c r="D3882" s="13" t="s">
        <v>230</v>
      </c>
      <c r="E3882" s="13" t="s">
        <v>187</v>
      </c>
      <c r="F3882" s="13" t="s">
        <v>188</v>
      </c>
      <c r="G3882" s="13" t="s">
        <v>189</v>
      </c>
      <c r="H3882" s="13" t="s">
        <v>190</v>
      </c>
      <c r="I3882" s="13">
        <v>3881</v>
      </c>
    </row>
    <row r="3883" spans="1:9" x14ac:dyDescent="0.25">
      <c r="A3883" s="13" t="str">
        <f t="shared" si="60"/>
        <v xml:space="preserve">682-A      Underground Branch Circuit, AWG 1/0, 5 Conductor </v>
      </c>
      <c r="B3883" s="13" t="s">
        <v>4538</v>
      </c>
      <c r="C3883" s="13" t="s">
        <v>4548</v>
      </c>
      <c r="D3883" s="13" t="s">
        <v>230</v>
      </c>
      <c r="E3883" s="13" t="s">
        <v>187</v>
      </c>
      <c r="F3883" s="13" t="s">
        <v>188</v>
      </c>
      <c r="G3883" s="13" t="s">
        <v>189</v>
      </c>
      <c r="H3883" s="13" t="s">
        <v>190</v>
      </c>
      <c r="I3883" s="13">
        <v>3882</v>
      </c>
    </row>
    <row r="3884" spans="1:9" x14ac:dyDescent="0.25">
      <c r="A3884" s="13" t="str">
        <f t="shared" si="60"/>
        <v xml:space="preserve">682-A      Underground Branch Circuit, AWG 10, 1 Conductor </v>
      </c>
      <c r="B3884" s="13" t="s">
        <v>4538</v>
      </c>
      <c r="C3884" s="13" t="s">
        <v>4549</v>
      </c>
      <c r="D3884" s="13" t="s">
        <v>230</v>
      </c>
      <c r="E3884" s="13" t="s">
        <v>187</v>
      </c>
      <c r="F3884" s="13" t="s">
        <v>188</v>
      </c>
      <c r="G3884" s="13" t="s">
        <v>189</v>
      </c>
      <c r="H3884" s="13" t="s">
        <v>190</v>
      </c>
      <c r="I3884" s="13">
        <v>3883</v>
      </c>
    </row>
    <row r="3885" spans="1:9" x14ac:dyDescent="0.25">
      <c r="A3885" s="13" t="str">
        <f t="shared" si="60"/>
        <v xml:space="preserve">682-A      Underground Branch Circuit, AWG 10, 2 Conductor </v>
      </c>
      <c r="B3885" s="13" t="s">
        <v>4538</v>
      </c>
      <c r="C3885" s="13" t="s">
        <v>4550</v>
      </c>
      <c r="D3885" s="13" t="s">
        <v>230</v>
      </c>
      <c r="E3885" s="13" t="s">
        <v>187</v>
      </c>
      <c r="F3885" s="13" t="s">
        <v>188</v>
      </c>
      <c r="G3885" s="13" t="s">
        <v>189</v>
      </c>
      <c r="H3885" s="13" t="s">
        <v>190</v>
      </c>
      <c r="I3885" s="13">
        <v>3884</v>
      </c>
    </row>
    <row r="3886" spans="1:9" x14ac:dyDescent="0.25">
      <c r="A3886" s="13" t="str">
        <f t="shared" si="60"/>
        <v xml:space="preserve">682-A      Underground Branch Circuit, AWG 10, 3 Conductor </v>
      </c>
      <c r="B3886" s="13" t="s">
        <v>4538</v>
      </c>
      <c r="C3886" s="13" t="s">
        <v>4551</v>
      </c>
      <c r="D3886" s="13" t="s">
        <v>230</v>
      </c>
      <c r="E3886" s="13" t="s">
        <v>187</v>
      </c>
      <c r="F3886" s="13" t="s">
        <v>188</v>
      </c>
      <c r="G3886" s="13" t="s">
        <v>189</v>
      </c>
      <c r="H3886" s="13" t="s">
        <v>190</v>
      </c>
      <c r="I3886" s="13">
        <v>3885</v>
      </c>
    </row>
    <row r="3887" spans="1:9" x14ac:dyDescent="0.25">
      <c r="A3887" s="13" t="str">
        <f t="shared" si="60"/>
        <v xml:space="preserve">682-A      Underground Branch Circuit, AWG 10, 4 Conductor </v>
      </c>
      <c r="B3887" s="13" t="s">
        <v>4538</v>
      </c>
      <c r="C3887" s="13" t="s">
        <v>4552</v>
      </c>
      <c r="D3887" s="13" t="s">
        <v>230</v>
      </c>
      <c r="E3887" s="13" t="s">
        <v>187</v>
      </c>
      <c r="F3887" s="13" t="s">
        <v>188</v>
      </c>
      <c r="G3887" s="13" t="s">
        <v>189</v>
      </c>
      <c r="H3887" s="13" t="s">
        <v>190</v>
      </c>
      <c r="I3887" s="13">
        <v>3886</v>
      </c>
    </row>
    <row r="3888" spans="1:9" x14ac:dyDescent="0.25">
      <c r="A3888" s="13" t="str">
        <f t="shared" si="60"/>
        <v xml:space="preserve">682-A      Underground Branch Circuit, AWG 10, 5 Conductor </v>
      </c>
      <c r="B3888" s="13" t="s">
        <v>4538</v>
      </c>
      <c r="C3888" s="13" t="s">
        <v>4553</v>
      </c>
      <c r="D3888" s="13" t="s">
        <v>230</v>
      </c>
      <c r="E3888" s="13" t="s">
        <v>187</v>
      </c>
      <c r="F3888" s="13" t="s">
        <v>188</v>
      </c>
      <c r="G3888" s="13" t="s">
        <v>189</v>
      </c>
      <c r="H3888" s="13" t="s">
        <v>190</v>
      </c>
      <c r="I3888" s="13">
        <v>3887</v>
      </c>
    </row>
    <row r="3889" spans="1:9" x14ac:dyDescent="0.25">
      <c r="A3889" s="13" t="str">
        <f t="shared" si="60"/>
        <v xml:space="preserve">682-A      Underground Branch Circuit, AWG 12, 1 Conductor </v>
      </c>
      <c r="B3889" s="13" t="s">
        <v>4538</v>
      </c>
      <c r="C3889" s="13" t="s">
        <v>4554</v>
      </c>
      <c r="D3889" s="13" t="s">
        <v>230</v>
      </c>
      <c r="E3889" s="13" t="s">
        <v>187</v>
      </c>
      <c r="F3889" s="13" t="s">
        <v>188</v>
      </c>
      <c r="G3889" s="13" t="s">
        <v>189</v>
      </c>
      <c r="H3889" s="13" t="s">
        <v>190</v>
      </c>
      <c r="I3889" s="13">
        <v>3888</v>
      </c>
    </row>
    <row r="3890" spans="1:9" x14ac:dyDescent="0.25">
      <c r="A3890" s="13" t="str">
        <f t="shared" si="60"/>
        <v xml:space="preserve">682-A      Underground Branch Circuit, AWG 12, 3 Conductor </v>
      </c>
      <c r="B3890" s="13" t="s">
        <v>4538</v>
      </c>
      <c r="C3890" s="13" t="s">
        <v>4555</v>
      </c>
      <c r="D3890" s="13" t="s">
        <v>230</v>
      </c>
      <c r="E3890" s="13" t="s">
        <v>187</v>
      </c>
      <c r="F3890" s="13" t="s">
        <v>188</v>
      </c>
      <c r="G3890" s="13" t="s">
        <v>189</v>
      </c>
      <c r="H3890" s="13" t="s">
        <v>190</v>
      </c>
      <c r="I3890" s="13">
        <v>3889</v>
      </c>
    </row>
    <row r="3891" spans="1:9" x14ac:dyDescent="0.25">
      <c r="A3891" s="13" t="str">
        <f t="shared" si="60"/>
        <v xml:space="preserve">682-A      Underground Branch Circuit, AWG 2, 1 Conductor </v>
      </c>
      <c r="B3891" s="13" t="s">
        <v>4538</v>
      </c>
      <c r="C3891" s="13" t="s">
        <v>4556</v>
      </c>
      <c r="D3891" s="13" t="s">
        <v>230</v>
      </c>
      <c r="E3891" s="13" t="s">
        <v>187</v>
      </c>
      <c r="F3891" s="13" t="s">
        <v>188</v>
      </c>
      <c r="G3891" s="13" t="s">
        <v>189</v>
      </c>
      <c r="H3891" s="13" t="s">
        <v>190</v>
      </c>
      <c r="I3891" s="13">
        <v>3890</v>
      </c>
    </row>
    <row r="3892" spans="1:9" x14ac:dyDescent="0.25">
      <c r="A3892" s="13" t="str">
        <f t="shared" si="60"/>
        <v xml:space="preserve">682-A      Underground Branch Circuit, AWG 2, 12 Conductor </v>
      </c>
      <c r="B3892" s="13" t="s">
        <v>4538</v>
      </c>
      <c r="C3892" s="13" t="s">
        <v>4557</v>
      </c>
      <c r="D3892" s="13" t="s">
        <v>230</v>
      </c>
      <c r="E3892" s="13" t="s">
        <v>187</v>
      </c>
      <c r="F3892" s="13" t="s">
        <v>188</v>
      </c>
      <c r="G3892" s="13" t="s">
        <v>189</v>
      </c>
      <c r="H3892" s="13" t="s">
        <v>190</v>
      </c>
      <c r="I3892" s="13">
        <v>3891</v>
      </c>
    </row>
    <row r="3893" spans="1:9" x14ac:dyDescent="0.25">
      <c r="A3893" s="13" t="str">
        <f t="shared" si="60"/>
        <v xml:space="preserve">682-A      Underground Branch Circuit, AWG 2, 2 Conductor </v>
      </c>
      <c r="B3893" s="13" t="s">
        <v>4538</v>
      </c>
      <c r="C3893" s="13" t="s">
        <v>4558</v>
      </c>
      <c r="D3893" s="13" t="s">
        <v>230</v>
      </c>
      <c r="E3893" s="13" t="s">
        <v>187</v>
      </c>
      <c r="F3893" s="13" t="s">
        <v>188</v>
      </c>
      <c r="G3893" s="13" t="s">
        <v>189</v>
      </c>
      <c r="H3893" s="13" t="s">
        <v>190</v>
      </c>
      <c r="I3893" s="13">
        <v>3892</v>
      </c>
    </row>
    <row r="3894" spans="1:9" x14ac:dyDescent="0.25">
      <c r="A3894" s="13" t="str">
        <f t="shared" si="60"/>
        <v xml:space="preserve">682-A      Underground Branch Circuit, AWG 2, 3 Conductor </v>
      </c>
      <c r="B3894" s="13" t="s">
        <v>4538</v>
      </c>
      <c r="C3894" s="13" t="s">
        <v>4559</v>
      </c>
      <c r="D3894" s="13" t="s">
        <v>230</v>
      </c>
      <c r="E3894" s="13" t="s">
        <v>187</v>
      </c>
      <c r="F3894" s="13" t="s">
        <v>188</v>
      </c>
      <c r="G3894" s="13" t="s">
        <v>189</v>
      </c>
      <c r="H3894" s="13" t="s">
        <v>190</v>
      </c>
      <c r="I3894" s="13">
        <v>3893</v>
      </c>
    </row>
    <row r="3895" spans="1:9" x14ac:dyDescent="0.25">
      <c r="A3895" s="13" t="str">
        <f t="shared" si="60"/>
        <v xml:space="preserve">682-A      Underground Branch Circuit, AWG 2, 4 Conductor </v>
      </c>
      <c r="B3895" s="13" t="s">
        <v>4538</v>
      </c>
      <c r="C3895" s="13" t="s">
        <v>4560</v>
      </c>
      <c r="D3895" s="13" t="s">
        <v>230</v>
      </c>
      <c r="E3895" s="13" t="s">
        <v>187</v>
      </c>
      <c r="F3895" s="13" t="s">
        <v>188</v>
      </c>
      <c r="G3895" s="13" t="s">
        <v>189</v>
      </c>
      <c r="H3895" s="13" t="s">
        <v>190</v>
      </c>
      <c r="I3895" s="13">
        <v>3894</v>
      </c>
    </row>
    <row r="3896" spans="1:9" x14ac:dyDescent="0.25">
      <c r="A3896" s="13" t="str">
        <f t="shared" si="60"/>
        <v xml:space="preserve">682-A      Underground Branch Circuit, AWG 2, 5 Conductor </v>
      </c>
      <c r="B3896" s="13" t="s">
        <v>4538</v>
      </c>
      <c r="C3896" s="13" t="s">
        <v>4561</v>
      </c>
      <c r="D3896" s="13" t="s">
        <v>230</v>
      </c>
      <c r="E3896" s="13" t="s">
        <v>187</v>
      </c>
      <c r="F3896" s="13" t="s">
        <v>188</v>
      </c>
      <c r="G3896" s="13" t="s">
        <v>189</v>
      </c>
      <c r="H3896" s="13" t="s">
        <v>190</v>
      </c>
      <c r="I3896" s="13">
        <v>3895</v>
      </c>
    </row>
    <row r="3897" spans="1:9" x14ac:dyDescent="0.25">
      <c r="A3897" s="13" t="str">
        <f t="shared" si="60"/>
        <v xml:space="preserve">682-A      Underground Branch Circuit, AWG 2, 6 Conductor </v>
      </c>
      <c r="B3897" s="13" t="s">
        <v>4538</v>
      </c>
      <c r="C3897" s="13" t="s">
        <v>4562</v>
      </c>
      <c r="D3897" s="13" t="s">
        <v>230</v>
      </c>
      <c r="E3897" s="13" t="s">
        <v>187</v>
      </c>
      <c r="F3897" s="13" t="s">
        <v>188</v>
      </c>
      <c r="G3897" s="13" t="s">
        <v>189</v>
      </c>
      <c r="H3897" s="13" t="s">
        <v>190</v>
      </c>
      <c r="I3897" s="13">
        <v>3896</v>
      </c>
    </row>
    <row r="3898" spans="1:9" x14ac:dyDescent="0.25">
      <c r="A3898" s="13" t="str">
        <f t="shared" si="60"/>
        <v xml:space="preserve">682-A      Underground Branch Circuit, AWG 2, 9 Conductor </v>
      </c>
      <c r="B3898" s="13" t="s">
        <v>4538</v>
      </c>
      <c r="C3898" s="13" t="s">
        <v>4563</v>
      </c>
      <c r="D3898" s="13" t="s">
        <v>230</v>
      </c>
      <c r="E3898" s="13" t="s">
        <v>187</v>
      </c>
      <c r="F3898" s="13" t="s">
        <v>188</v>
      </c>
      <c r="G3898" s="13" t="s">
        <v>189</v>
      </c>
      <c r="H3898" s="13" t="s">
        <v>190</v>
      </c>
      <c r="I3898" s="13">
        <v>3897</v>
      </c>
    </row>
    <row r="3899" spans="1:9" x14ac:dyDescent="0.25">
      <c r="A3899" s="13" t="str">
        <f t="shared" si="60"/>
        <v xml:space="preserve">682-A      Underground Branch Circuit, AWG 2/0, 3 Conductor </v>
      </c>
      <c r="B3899" s="13" t="s">
        <v>4538</v>
      </c>
      <c r="C3899" s="13" t="s">
        <v>4564</v>
      </c>
      <c r="D3899" s="13" t="s">
        <v>230</v>
      </c>
      <c r="E3899" s="13" t="s">
        <v>187</v>
      </c>
      <c r="F3899" s="13" t="s">
        <v>188</v>
      </c>
      <c r="G3899" s="13" t="s">
        <v>189</v>
      </c>
      <c r="H3899" s="13" t="s">
        <v>190</v>
      </c>
      <c r="I3899" s="13">
        <v>3898</v>
      </c>
    </row>
    <row r="3900" spans="1:9" x14ac:dyDescent="0.25">
      <c r="A3900" s="13" t="str">
        <f t="shared" si="60"/>
        <v xml:space="preserve">682-A      Underground Branch Circuit, AWG 3, 3 Conductor </v>
      </c>
      <c r="B3900" s="13" t="s">
        <v>4538</v>
      </c>
      <c r="C3900" s="13" t="s">
        <v>4565</v>
      </c>
      <c r="D3900" s="13" t="s">
        <v>230</v>
      </c>
      <c r="E3900" s="13" t="s">
        <v>187</v>
      </c>
      <c r="F3900" s="13" t="s">
        <v>188</v>
      </c>
      <c r="G3900" s="13" t="s">
        <v>189</v>
      </c>
      <c r="H3900" s="13" t="s">
        <v>190</v>
      </c>
      <c r="I3900" s="13">
        <v>3899</v>
      </c>
    </row>
    <row r="3901" spans="1:9" x14ac:dyDescent="0.25">
      <c r="A3901" s="13" t="str">
        <f t="shared" si="60"/>
        <v xml:space="preserve">682-A      Underground Branch Circuit, AWG 3/0, 3 Conductor </v>
      </c>
      <c r="B3901" s="13" t="s">
        <v>4538</v>
      </c>
      <c r="C3901" s="13" t="s">
        <v>4566</v>
      </c>
      <c r="D3901" s="13" t="s">
        <v>230</v>
      </c>
      <c r="E3901" s="13" t="s">
        <v>187</v>
      </c>
      <c r="F3901" s="13" t="s">
        <v>188</v>
      </c>
      <c r="G3901" s="13" t="s">
        <v>189</v>
      </c>
      <c r="H3901" s="13" t="s">
        <v>190</v>
      </c>
      <c r="I3901" s="13">
        <v>3900</v>
      </c>
    </row>
    <row r="3902" spans="1:9" x14ac:dyDescent="0.25">
      <c r="A3902" s="13" t="str">
        <f t="shared" si="60"/>
        <v xml:space="preserve">682-A      Underground Branch Circuit, AWG 4, 1 Conductor </v>
      </c>
      <c r="B3902" s="13" t="s">
        <v>4538</v>
      </c>
      <c r="C3902" s="13" t="s">
        <v>4567</v>
      </c>
      <c r="D3902" s="13" t="s">
        <v>230</v>
      </c>
      <c r="E3902" s="13" t="s">
        <v>187</v>
      </c>
      <c r="F3902" s="13" t="s">
        <v>188</v>
      </c>
      <c r="G3902" s="13" t="s">
        <v>189</v>
      </c>
      <c r="H3902" s="13" t="s">
        <v>190</v>
      </c>
      <c r="I3902" s="13">
        <v>3901</v>
      </c>
    </row>
    <row r="3903" spans="1:9" x14ac:dyDescent="0.25">
      <c r="A3903" s="13" t="str">
        <f t="shared" si="60"/>
        <v xml:space="preserve">682-A      Underground Branch Circuit, AWG 4, 2 Conductor </v>
      </c>
      <c r="B3903" s="13" t="s">
        <v>4538</v>
      </c>
      <c r="C3903" s="13" t="s">
        <v>4568</v>
      </c>
      <c r="D3903" s="13" t="s">
        <v>230</v>
      </c>
      <c r="E3903" s="13" t="s">
        <v>187</v>
      </c>
      <c r="F3903" s="13" t="s">
        <v>188</v>
      </c>
      <c r="G3903" s="13" t="s">
        <v>189</v>
      </c>
      <c r="H3903" s="13" t="s">
        <v>190</v>
      </c>
      <c r="I3903" s="13">
        <v>3902</v>
      </c>
    </row>
    <row r="3904" spans="1:9" x14ac:dyDescent="0.25">
      <c r="A3904" s="13" t="str">
        <f t="shared" si="60"/>
        <v xml:space="preserve">682-A      Underground Branch Circuit, AWG 4, 3 Conductor </v>
      </c>
      <c r="B3904" s="13" t="s">
        <v>4538</v>
      </c>
      <c r="C3904" s="13" t="s">
        <v>4569</v>
      </c>
      <c r="D3904" s="13" t="s">
        <v>230</v>
      </c>
      <c r="E3904" s="13" t="s">
        <v>187</v>
      </c>
      <c r="F3904" s="13" t="s">
        <v>188</v>
      </c>
      <c r="G3904" s="13" t="s">
        <v>189</v>
      </c>
      <c r="H3904" s="13" t="s">
        <v>190</v>
      </c>
      <c r="I3904" s="13">
        <v>3903</v>
      </c>
    </row>
    <row r="3905" spans="1:9" x14ac:dyDescent="0.25">
      <c r="A3905" s="13" t="str">
        <f t="shared" si="60"/>
        <v xml:space="preserve">682-A      Underground Branch Circuit, AWG 4, 4 Conductor </v>
      </c>
      <c r="B3905" s="13" t="s">
        <v>4538</v>
      </c>
      <c r="C3905" s="13" t="s">
        <v>4570</v>
      </c>
      <c r="D3905" s="13" t="s">
        <v>230</v>
      </c>
      <c r="E3905" s="13" t="s">
        <v>187</v>
      </c>
      <c r="F3905" s="13" t="s">
        <v>188</v>
      </c>
      <c r="G3905" s="13" t="s">
        <v>189</v>
      </c>
      <c r="H3905" s="13" t="s">
        <v>190</v>
      </c>
      <c r="I3905" s="13">
        <v>3904</v>
      </c>
    </row>
    <row r="3906" spans="1:9" x14ac:dyDescent="0.25">
      <c r="A3906" s="13" t="str">
        <f t="shared" si="60"/>
        <v xml:space="preserve">682-A      Underground Branch Circuit, AWG 4, 5 Conductor </v>
      </c>
      <c r="B3906" s="13" t="s">
        <v>4538</v>
      </c>
      <c r="C3906" s="13" t="s">
        <v>4571</v>
      </c>
      <c r="D3906" s="13" t="s">
        <v>230</v>
      </c>
      <c r="E3906" s="13" t="s">
        <v>187</v>
      </c>
      <c r="F3906" s="13" t="s">
        <v>188</v>
      </c>
      <c r="G3906" s="13" t="s">
        <v>189</v>
      </c>
      <c r="H3906" s="13" t="s">
        <v>190</v>
      </c>
      <c r="I3906" s="13">
        <v>3905</v>
      </c>
    </row>
    <row r="3907" spans="1:9" x14ac:dyDescent="0.25">
      <c r="A3907" s="13" t="str">
        <f t="shared" si="60"/>
        <v xml:space="preserve">682-A      Underground Branch Circuit, AWG 4/0, 3 Conductor </v>
      </c>
      <c r="B3907" s="13" t="s">
        <v>4538</v>
      </c>
      <c r="C3907" s="13" t="s">
        <v>4572</v>
      </c>
      <c r="D3907" s="13" t="s">
        <v>230</v>
      </c>
      <c r="E3907" s="13" t="s">
        <v>187</v>
      </c>
      <c r="F3907" s="13" t="s">
        <v>188</v>
      </c>
      <c r="G3907" s="13" t="s">
        <v>189</v>
      </c>
      <c r="H3907" s="13" t="s">
        <v>190</v>
      </c>
      <c r="I3907" s="13">
        <v>3906</v>
      </c>
    </row>
    <row r="3908" spans="1:9" x14ac:dyDescent="0.25">
      <c r="A3908" s="13" t="str">
        <f t="shared" ref="A3908:A3971" si="61">_xlfn.CONCAT(B3908," ", C3908)</f>
        <v xml:space="preserve">682-A      Underground Branch Circuit, AWG 6, 1 Conductor </v>
      </c>
      <c r="B3908" s="13" t="s">
        <v>4538</v>
      </c>
      <c r="C3908" s="13" t="s">
        <v>4573</v>
      </c>
      <c r="D3908" s="13" t="s">
        <v>230</v>
      </c>
      <c r="E3908" s="13" t="s">
        <v>187</v>
      </c>
      <c r="F3908" s="13" t="s">
        <v>188</v>
      </c>
      <c r="G3908" s="13" t="s">
        <v>189</v>
      </c>
      <c r="H3908" s="13" t="s">
        <v>190</v>
      </c>
      <c r="I3908" s="13">
        <v>3907</v>
      </c>
    </row>
    <row r="3909" spans="1:9" x14ac:dyDescent="0.25">
      <c r="A3909" s="13" t="str">
        <f t="shared" si="61"/>
        <v xml:space="preserve">682-A      Underground Branch Circuit, AWG 6, 2 Conductor </v>
      </c>
      <c r="B3909" s="13" t="s">
        <v>4538</v>
      </c>
      <c r="C3909" s="13" t="s">
        <v>4574</v>
      </c>
      <c r="D3909" s="13" t="s">
        <v>230</v>
      </c>
      <c r="E3909" s="13" t="s">
        <v>187</v>
      </c>
      <c r="F3909" s="13" t="s">
        <v>188</v>
      </c>
      <c r="G3909" s="13" t="s">
        <v>189</v>
      </c>
      <c r="H3909" s="13" t="s">
        <v>190</v>
      </c>
      <c r="I3909" s="13">
        <v>3908</v>
      </c>
    </row>
    <row r="3910" spans="1:9" x14ac:dyDescent="0.25">
      <c r="A3910" s="13" t="str">
        <f t="shared" si="61"/>
        <v xml:space="preserve">682-A      Underground Branch Circuit, AWG 6, 3 Conductor </v>
      </c>
      <c r="B3910" s="13" t="s">
        <v>4538</v>
      </c>
      <c r="C3910" s="13" t="s">
        <v>4575</v>
      </c>
      <c r="D3910" s="13" t="s">
        <v>230</v>
      </c>
      <c r="E3910" s="13" t="s">
        <v>187</v>
      </c>
      <c r="F3910" s="13" t="s">
        <v>188</v>
      </c>
      <c r="G3910" s="13" t="s">
        <v>189</v>
      </c>
      <c r="H3910" s="13" t="s">
        <v>190</v>
      </c>
      <c r="I3910" s="13">
        <v>3909</v>
      </c>
    </row>
    <row r="3911" spans="1:9" x14ac:dyDescent="0.25">
      <c r="A3911" s="13" t="str">
        <f t="shared" si="61"/>
        <v xml:space="preserve">682-A      Underground Branch Circuit, AWG 6, 4 Conductor </v>
      </c>
      <c r="B3911" s="13" t="s">
        <v>4538</v>
      </c>
      <c r="C3911" s="13" t="s">
        <v>4576</v>
      </c>
      <c r="D3911" s="13" t="s">
        <v>230</v>
      </c>
      <c r="E3911" s="13" t="s">
        <v>187</v>
      </c>
      <c r="F3911" s="13" t="s">
        <v>188</v>
      </c>
      <c r="G3911" s="13" t="s">
        <v>189</v>
      </c>
      <c r="H3911" s="13" t="s">
        <v>190</v>
      </c>
      <c r="I3911" s="13">
        <v>3910</v>
      </c>
    </row>
    <row r="3912" spans="1:9" x14ac:dyDescent="0.25">
      <c r="A3912" s="13" t="str">
        <f t="shared" si="61"/>
        <v xml:space="preserve">682-A      Underground Branch Circuit, AWG 6, 5 Conductor </v>
      </c>
      <c r="B3912" s="13" t="s">
        <v>4538</v>
      </c>
      <c r="C3912" s="13" t="s">
        <v>4577</v>
      </c>
      <c r="D3912" s="13" t="s">
        <v>230</v>
      </c>
      <c r="E3912" s="13" t="s">
        <v>187</v>
      </c>
      <c r="F3912" s="13" t="s">
        <v>188</v>
      </c>
      <c r="G3912" s="13" t="s">
        <v>189</v>
      </c>
      <c r="H3912" s="13" t="s">
        <v>190</v>
      </c>
      <c r="I3912" s="13">
        <v>3911</v>
      </c>
    </row>
    <row r="3913" spans="1:9" x14ac:dyDescent="0.25">
      <c r="A3913" s="13" t="str">
        <f t="shared" si="61"/>
        <v xml:space="preserve">682-A      Underground Branch Circuit, AWG 8, 1 Conductor </v>
      </c>
      <c r="B3913" s="13" t="s">
        <v>4538</v>
      </c>
      <c r="C3913" s="13" t="s">
        <v>4578</v>
      </c>
      <c r="D3913" s="13" t="s">
        <v>230</v>
      </c>
      <c r="E3913" s="13" t="s">
        <v>187</v>
      </c>
      <c r="F3913" s="13" t="s">
        <v>188</v>
      </c>
      <c r="G3913" s="13" t="s">
        <v>189</v>
      </c>
      <c r="H3913" s="13" t="s">
        <v>190</v>
      </c>
      <c r="I3913" s="13">
        <v>3912</v>
      </c>
    </row>
    <row r="3914" spans="1:9" x14ac:dyDescent="0.25">
      <c r="A3914" s="13" t="str">
        <f t="shared" si="61"/>
        <v xml:space="preserve">682-A      Underground Branch Circuit, AWG 8, 2 Conductor </v>
      </c>
      <c r="B3914" s="13" t="s">
        <v>4538</v>
      </c>
      <c r="C3914" s="13" t="s">
        <v>4579</v>
      </c>
      <c r="D3914" s="13" t="s">
        <v>230</v>
      </c>
      <c r="E3914" s="13" t="s">
        <v>187</v>
      </c>
      <c r="F3914" s="13" t="s">
        <v>188</v>
      </c>
      <c r="G3914" s="13" t="s">
        <v>189</v>
      </c>
      <c r="H3914" s="13" t="s">
        <v>190</v>
      </c>
      <c r="I3914" s="13">
        <v>3913</v>
      </c>
    </row>
    <row r="3915" spans="1:9" x14ac:dyDescent="0.25">
      <c r="A3915" s="13" t="str">
        <f t="shared" si="61"/>
        <v xml:space="preserve">907-682-A Branch Circuit Wire, AWG #6, 4 Conductor </v>
      </c>
      <c r="B3915" s="13" t="s">
        <v>4580</v>
      </c>
      <c r="C3915" s="13" t="s">
        <v>4581</v>
      </c>
      <c r="D3915" s="13" t="s">
        <v>230</v>
      </c>
      <c r="E3915" s="13" t="s">
        <v>187</v>
      </c>
      <c r="F3915" s="13" t="s">
        <v>188</v>
      </c>
      <c r="G3915" s="13" t="s">
        <v>189</v>
      </c>
      <c r="H3915" s="13" t="s">
        <v>190</v>
      </c>
      <c r="I3915" s="13">
        <v>3914</v>
      </c>
    </row>
    <row r="3916" spans="1:9" x14ac:dyDescent="0.25">
      <c r="A3916" s="13" t="str">
        <f t="shared" si="61"/>
        <v xml:space="preserve">682-A Underground Branch Circuit, AWG 8, 3 Conductor </v>
      </c>
      <c r="B3916" s="13" t="s">
        <v>4582</v>
      </c>
      <c r="C3916" s="13" t="s">
        <v>4583</v>
      </c>
      <c r="D3916" s="13" t="s">
        <v>230</v>
      </c>
      <c r="E3916" s="13" t="s">
        <v>187</v>
      </c>
      <c r="F3916" s="13" t="s">
        <v>188</v>
      </c>
      <c r="G3916" s="13" t="s">
        <v>189</v>
      </c>
      <c r="H3916" s="13" t="s">
        <v>190</v>
      </c>
      <c r="I3916" s="13">
        <v>3915</v>
      </c>
    </row>
    <row r="3917" spans="1:9" x14ac:dyDescent="0.25">
      <c r="A3917" s="13" t="str">
        <f t="shared" si="61"/>
        <v xml:space="preserve">682-A Underground Branch Circuit, AWG 8, 4 Conductor </v>
      </c>
      <c r="B3917" s="13" t="s">
        <v>4582</v>
      </c>
      <c r="C3917" s="13" t="s">
        <v>4584</v>
      </c>
      <c r="D3917" s="13" t="s">
        <v>230</v>
      </c>
      <c r="E3917" s="13" t="s">
        <v>187</v>
      </c>
      <c r="F3917" s="13" t="s">
        <v>188</v>
      </c>
      <c r="G3917" s="13" t="s">
        <v>189</v>
      </c>
      <c r="H3917" s="13" t="s">
        <v>190</v>
      </c>
      <c r="I3917" s="13">
        <v>3916</v>
      </c>
    </row>
    <row r="3918" spans="1:9" x14ac:dyDescent="0.25">
      <c r="A3918" s="13" t="str">
        <f t="shared" si="61"/>
        <v xml:space="preserve">682-A Underground Branch Circuit, AWG 8, 5 Conductor </v>
      </c>
      <c r="B3918" s="13" t="s">
        <v>4582</v>
      </c>
      <c r="C3918" s="13" t="s">
        <v>4585</v>
      </c>
      <c r="D3918" s="13" t="s">
        <v>230</v>
      </c>
      <c r="E3918" s="13" t="s">
        <v>187</v>
      </c>
      <c r="F3918" s="13" t="s">
        <v>188</v>
      </c>
      <c r="G3918" s="13" t="s">
        <v>189</v>
      </c>
      <c r="H3918" s="13" t="s">
        <v>190</v>
      </c>
      <c r="I3918" s="13">
        <v>3917</v>
      </c>
    </row>
    <row r="3919" spans="1:9" x14ac:dyDescent="0.25">
      <c r="A3919" s="13" t="str">
        <f t="shared" si="61"/>
        <v xml:space="preserve">682-A Underground Branch Circuit, AWG 2/0, 4 Conductor </v>
      </c>
      <c r="B3919" s="13" t="s">
        <v>4582</v>
      </c>
      <c r="C3919" s="13" t="s">
        <v>4586</v>
      </c>
      <c r="D3919" s="13" t="s">
        <v>230</v>
      </c>
      <c r="E3919" s="13" t="s">
        <v>187</v>
      </c>
      <c r="F3919" s="13" t="s">
        <v>188</v>
      </c>
      <c r="G3919" s="13" t="s">
        <v>189</v>
      </c>
      <c r="H3919" s="13" t="s">
        <v>190</v>
      </c>
      <c r="I3919" s="13">
        <v>3918</v>
      </c>
    </row>
    <row r="3920" spans="1:9" x14ac:dyDescent="0.25">
      <c r="A3920" s="13" t="str">
        <f t="shared" si="61"/>
        <v xml:space="preserve">682-A Underground Branch Circuit, AWG 2/0, 5 Conductor </v>
      </c>
      <c r="B3920" s="13" t="s">
        <v>4582</v>
      </c>
      <c r="C3920" s="13" t="s">
        <v>4587</v>
      </c>
      <c r="D3920" s="13" t="s">
        <v>230</v>
      </c>
      <c r="E3920" s="13" t="s">
        <v>187</v>
      </c>
      <c r="F3920" s="13" t="s">
        <v>188</v>
      </c>
      <c r="G3920" s="13" t="s">
        <v>189</v>
      </c>
      <c r="H3920" s="13" t="s">
        <v>190</v>
      </c>
      <c r="I3920" s="13">
        <v>3919</v>
      </c>
    </row>
    <row r="3921" spans="1:9" x14ac:dyDescent="0.25">
      <c r="A3921" s="13" t="str">
        <f t="shared" si="61"/>
        <v xml:space="preserve">682-A Underground Branch Circuit, AWG 3, 4 Conductor </v>
      </c>
      <c r="B3921" s="13" t="s">
        <v>4582</v>
      </c>
      <c r="C3921" s="13" t="s">
        <v>4588</v>
      </c>
      <c r="D3921" s="13" t="s">
        <v>230</v>
      </c>
      <c r="E3921" s="13" t="s">
        <v>187</v>
      </c>
      <c r="F3921" s="13" t="s">
        <v>188</v>
      </c>
      <c r="G3921" s="13" t="s">
        <v>189</v>
      </c>
      <c r="H3921" s="13" t="s">
        <v>190</v>
      </c>
      <c r="I3921" s="13">
        <v>3920</v>
      </c>
    </row>
    <row r="3922" spans="1:9" x14ac:dyDescent="0.25">
      <c r="A3922" s="13" t="str">
        <f t="shared" si="61"/>
        <v xml:space="preserve">682-A Branch Circuit Wire, AWG # 4, 4 Conductor, AWG #8, 1 Conductor </v>
      </c>
      <c r="B3922" s="13" t="s">
        <v>4582</v>
      </c>
      <c r="C3922" s="13" t="s">
        <v>4589</v>
      </c>
      <c r="D3922" s="13" t="s">
        <v>230</v>
      </c>
      <c r="E3922" s="13" t="s">
        <v>187</v>
      </c>
      <c r="F3922" s="13" t="s">
        <v>188</v>
      </c>
      <c r="G3922" s="13" t="s">
        <v>189</v>
      </c>
      <c r="H3922" s="13" t="s">
        <v>190</v>
      </c>
      <c r="I3922" s="13">
        <v>3921</v>
      </c>
    </row>
    <row r="3923" spans="1:9" x14ac:dyDescent="0.25">
      <c r="A3923" s="13" t="str">
        <f t="shared" si="61"/>
        <v xml:space="preserve">682-A Branch Circuit Wire, AWG #1, 1 Conductor </v>
      </c>
      <c r="B3923" s="13" t="s">
        <v>4582</v>
      </c>
      <c r="C3923" s="13" t="s">
        <v>4590</v>
      </c>
      <c r="D3923" s="13" t="s">
        <v>230</v>
      </c>
      <c r="E3923" s="13" t="s">
        <v>187</v>
      </c>
      <c r="F3923" s="13" t="s">
        <v>188</v>
      </c>
      <c r="G3923" s="13" t="s">
        <v>189</v>
      </c>
      <c r="H3923" s="13" t="s">
        <v>190</v>
      </c>
      <c r="I3923" s="13">
        <v>3922</v>
      </c>
    </row>
    <row r="3924" spans="1:9" x14ac:dyDescent="0.25">
      <c r="A3924" s="13" t="str">
        <f t="shared" si="61"/>
        <v xml:space="preserve">682-A Branch Circuit Wire, AWG #1, 3 Conductor </v>
      </c>
      <c r="B3924" s="13" t="s">
        <v>4582</v>
      </c>
      <c r="C3924" s="13" t="s">
        <v>4591</v>
      </c>
      <c r="D3924" s="13" t="s">
        <v>230</v>
      </c>
      <c r="E3924" s="13" t="s">
        <v>187</v>
      </c>
      <c r="F3924" s="13" t="s">
        <v>188</v>
      </c>
      <c r="G3924" s="13" t="s">
        <v>189</v>
      </c>
      <c r="H3924" s="13" t="s">
        <v>190</v>
      </c>
      <c r="I3924" s="13">
        <v>3923</v>
      </c>
    </row>
    <row r="3925" spans="1:9" x14ac:dyDescent="0.25">
      <c r="A3925" s="13" t="str">
        <f t="shared" si="61"/>
        <v xml:space="preserve">682-A Branch Circuit Wire, AWG #1/0, 1 Conductor </v>
      </c>
      <c r="B3925" s="13" t="s">
        <v>4582</v>
      </c>
      <c r="C3925" s="13" t="s">
        <v>4592</v>
      </c>
      <c r="D3925" s="13" t="s">
        <v>230</v>
      </c>
      <c r="E3925" s="13" t="s">
        <v>187</v>
      </c>
      <c r="F3925" s="13" t="s">
        <v>188</v>
      </c>
      <c r="G3925" s="13" t="s">
        <v>189</v>
      </c>
      <c r="H3925" s="13" t="s">
        <v>190</v>
      </c>
      <c r="I3925" s="13">
        <v>3924</v>
      </c>
    </row>
    <row r="3926" spans="1:9" x14ac:dyDescent="0.25">
      <c r="A3926" s="13" t="str">
        <f t="shared" si="61"/>
        <v xml:space="preserve">682-A Branch Circuit Wire, AWG #1/0, 3 Conductor </v>
      </c>
      <c r="B3926" s="13" t="s">
        <v>4582</v>
      </c>
      <c r="C3926" s="13" t="s">
        <v>4593</v>
      </c>
      <c r="D3926" s="13" t="s">
        <v>230</v>
      </c>
      <c r="E3926" s="13" t="s">
        <v>187</v>
      </c>
      <c r="F3926" s="13" t="s">
        <v>188</v>
      </c>
      <c r="G3926" s="13" t="s">
        <v>189</v>
      </c>
      <c r="H3926" s="13" t="s">
        <v>190</v>
      </c>
      <c r="I3926" s="13">
        <v>3925</v>
      </c>
    </row>
    <row r="3927" spans="1:9" x14ac:dyDescent="0.25">
      <c r="A3927" s="13" t="str">
        <f t="shared" si="61"/>
        <v xml:space="preserve">682-A Branch Circuit Wire, AWG #1/0, 3 Conductor, AWG #6, 3 Conductor </v>
      </c>
      <c r="B3927" s="13" t="s">
        <v>4582</v>
      </c>
      <c r="C3927" s="13" t="s">
        <v>4594</v>
      </c>
      <c r="D3927" s="13" t="s">
        <v>230</v>
      </c>
      <c r="E3927" s="13" t="s">
        <v>187</v>
      </c>
      <c r="F3927" s="13" t="s">
        <v>188</v>
      </c>
      <c r="G3927" s="13" t="s">
        <v>189</v>
      </c>
      <c r="H3927" s="13" t="s">
        <v>190</v>
      </c>
      <c r="I3927" s="13">
        <v>3926</v>
      </c>
    </row>
    <row r="3928" spans="1:9" x14ac:dyDescent="0.25">
      <c r="A3928" s="13" t="str">
        <f t="shared" si="61"/>
        <v xml:space="preserve">682-A Branch Circuit Wire, AWG #10, 1 Conductor </v>
      </c>
      <c r="B3928" s="13" t="s">
        <v>4582</v>
      </c>
      <c r="C3928" s="13" t="s">
        <v>4595</v>
      </c>
      <c r="D3928" s="13" t="s">
        <v>230</v>
      </c>
      <c r="E3928" s="13" t="s">
        <v>187</v>
      </c>
      <c r="F3928" s="13" t="s">
        <v>188</v>
      </c>
      <c r="G3928" s="13" t="s">
        <v>189</v>
      </c>
      <c r="H3928" s="13" t="s">
        <v>190</v>
      </c>
      <c r="I3928" s="13">
        <v>3927</v>
      </c>
    </row>
    <row r="3929" spans="1:9" x14ac:dyDescent="0.25">
      <c r="A3929" s="13" t="str">
        <f t="shared" si="61"/>
        <v xml:space="preserve">682-A Branch Circuit Wire, AWG #10, 1 Ground </v>
      </c>
      <c r="B3929" s="13" t="s">
        <v>4582</v>
      </c>
      <c r="C3929" s="13" t="s">
        <v>4596</v>
      </c>
      <c r="D3929" s="13" t="s">
        <v>230</v>
      </c>
      <c r="E3929" s="13" t="s">
        <v>187</v>
      </c>
      <c r="F3929" s="13" t="s">
        <v>188</v>
      </c>
      <c r="G3929" s="13" t="s">
        <v>189</v>
      </c>
      <c r="H3929" s="13" t="s">
        <v>190</v>
      </c>
      <c r="I3929" s="13">
        <v>3928</v>
      </c>
    </row>
    <row r="3930" spans="1:9" x14ac:dyDescent="0.25">
      <c r="A3930" s="13" t="str">
        <f t="shared" si="61"/>
        <v xml:space="preserve">682-A Branch Circuit Wire, AWG #10, 3 Conductor </v>
      </c>
      <c r="B3930" s="13" t="s">
        <v>4582</v>
      </c>
      <c r="C3930" s="13" t="s">
        <v>4597</v>
      </c>
      <c r="D3930" s="13" t="s">
        <v>230</v>
      </c>
      <c r="E3930" s="13" t="s">
        <v>187</v>
      </c>
      <c r="F3930" s="13" t="s">
        <v>188</v>
      </c>
      <c r="G3930" s="13" t="s">
        <v>189</v>
      </c>
      <c r="H3930" s="13" t="s">
        <v>190</v>
      </c>
      <c r="I3930" s="13">
        <v>3929</v>
      </c>
    </row>
    <row r="3931" spans="1:9" x14ac:dyDescent="0.25">
      <c r="A3931" s="13" t="str">
        <f t="shared" si="61"/>
        <v xml:space="preserve">682-A Branch Circuit Wire, AWG #2, 1 Conductor </v>
      </c>
      <c r="B3931" s="13" t="s">
        <v>4582</v>
      </c>
      <c r="C3931" s="13" t="s">
        <v>4598</v>
      </c>
      <c r="D3931" s="13" t="s">
        <v>230</v>
      </c>
      <c r="E3931" s="13" t="s">
        <v>187</v>
      </c>
      <c r="F3931" s="13" t="s">
        <v>188</v>
      </c>
      <c r="G3931" s="13" t="s">
        <v>189</v>
      </c>
      <c r="H3931" s="13" t="s">
        <v>190</v>
      </c>
      <c r="I3931" s="13">
        <v>3930</v>
      </c>
    </row>
    <row r="3932" spans="1:9" x14ac:dyDescent="0.25">
      <c r="A3932" s="13" t="str">
        <f t="shared" si="61"/>
        <v xml:space="preserve">682-A Branch Circuit Wire, AWG #2, 3 Conductor </v>
      </c>
      <c r="B3932" s="13" t="s">
        <v>4582</v>
      </c>
      <c r="C3932" s="13" t="s">
        <v>4599</v>
      </c>
      <c r="D3932" s="13" t="s">
        <v>230</v>
      </c>
      <c r="E3932" s="13" t="s">
        <v>187</v>
      </c>
      <c r="F3932" s="13" t="s">
        <v>188</v>
      </c>
      <c r="G3932" s="13" t="s">
        <v>189</v>
      </c>
      <c r="H3932" s="13" t="s">
        <v>190</v>
      </c>
      <c r="I3932" s="13">
        <v>3931</v>
      </c>
    </row>
    <row r="3933" spans="1:9" x14ac:dyDescent="0.25">
      <c r="A3933" s="13" t="str">
        <f t="shared" si="61"/>
        <v xml:space="preserve">682-A Branch Circuit Wire, AWG #2, 3 Conductor, AWG #6, 3 Conductor </v>
      </c>
      <c r="B3933" s="13" t="s">
        <v>4582</v>
      </c>
      <c r="C3933" s="13" t="s">
        <v>4600</v>
      </c>
      <c r="D3933" s="13" t="s">
        <v>230</v>
      </c>
      <c r="E3933" s="13" t="s">
        <v>187</v>
      </c>
      <c r="F3933" s="13" t="s">
        <v>188</v>
      </c>
      <c r="G3933" s="13" t="s">
        <v>189</v>
      </c>
      <c r="H3933" s="13" t="s">
        <v>190</v>
      </c>
      <c r="I3933" s="13">
        <v>3932</v>
      </c>
    </row>
    <row r="3934" spans="1:9" x14ac:dyDescent="0.25">
      <c r="A3934" s="13" t="str">
        <f t="shared" si="61"/>
        <v xml:space="preserve">682-A Branch Circuit Wire, AWG #2, 6 Conductor </v>
      </c>
      <c r="B3934" s="13" t="s">
        <v>4582</v>
      </c>
      <c r="C3934" s="13" t="s">
        <v>4601</v>
      </c>
      <c r="D3934" s="13" t="s">
        <v>230</v>
      </c>
      <c r="E3934" s="13" t="s">
        <v>187</v>
      </c>
      <c r="F3934" s="13" t="s">
        <v>188</v>
      </c>
      <c r="G3934" s="13" t="s">
        <v>189</v>
      </c>
      <c r="H3934" s="13" t="s">
        <v>190</v>
      </c>
      <c r="I3934" s="13">
        <v>3933</v>
      </c>
    </row>
    <row r="3935" spans="1:9" x14ac:dyDescent="0.25">
      <c r="A3935" s="13" t="str">
        <f t="shared" si="61"/>
        <v xml:space="preserve">682-A Branch Circuit Wire, AWG #2/0, 1 Conductor </v>
      </c>
      <c r="B3935" s="13" t="s">
        <v>4582</v>
      </c>
      <c r="C3935" s="13" t="s">
        <v>4602</v>
      </c>
      <c r="D3935" s="13" t="s">
        <v>230</v>
      </c>
      <c r="E3935" s="13" t="s">
        <v>187</v>
      </c>
      <c r="F3935" s="13" t="s">
        <v>188</v>
      </c>
      <c r="G3935" s="13" t="s">
        <v>189</v>
      </c>
      <c r="H3935" s="13" t="s">
        <v>190</v>
      </c>
      <c r="I3935" s="13">
        <v>3934</v>
      </c>
    </row>
    <row r="3936" spans="1:9" x14ac:dyDescent="0.25">
      <c r="A3936" s="13" t="str">
        <f t="shared" si="61"/>
        <v xml:space="preserve">682-A Branch Circuit Wire, AWG #2/0, 3 Conductor </v>
      </c>
      <c r="B3936" s="13" t="s">
        <v>4582</v>
      </c>
      <c r="C3936" s="13" t="s">
        <v>4541</v>
      </c>
      <c r="D3936" s="13" t="s">
        <v>230</v>
      </c>
      <c r="E3936" s="13" t="s">
        <v>187</v>
      </c>
      <c r="F3936" s="13" t="s">
        <v>188</v>
      </c>
      <c r="G3936" s="13" t="s">
        <v>189</v>
      </c>
      <c r="H3936" s="13" t="s">
        <v>190</v>
      </c>
      <c r="I3936" s="13">
        <v>3935</v>
      </c>
    </row>
    <row r="3937" spans="1:9" x14ac:dyDescent="0.25">
      <c r="A3937" s="13" t="str">
        <f t="shared" si="61"/>
        <v xml:space="preserve">682-A Branch Circuit Wire, AWG #3/0, 1 Conductor </v>
      </c>
      <c r="B3937" s="13" t="s">
        <v>4582</v>
      </c>
      <c r="C3937" s="13" t="s">
        <v>4603</v>
      </c>
      <c r="D3937" s="13" t="s">
        <v>230</v>
      </c>
      <c r="E3937" s="13" t="s">
        <v>187</v>
      </c>
      <c r="F3937" s="13" t="s">
        <v>188</v>
      </c>
      <c r="G3937" s="13" t="s">
        <v>189</v>
      </c>
      <c r="H3937" s="13" t="s">
        <v>190</v>
      </c>
      <c r="I3937" s="13">
        <v>3936</v>
      </c>
    </row>
    <row r="3938" spans="1:9" x14ac:dyDescent="0.25">
      <c r="A3938" s="13" t="str">
        <f t="shared" si="61"/>
        <v xml:space="preserve">682-A Branch Circuit Wire, AWG #3/0, 3 Conductor </v>
      </c>
      <c r="B3938" s="13" t="s">
        <v>4582</v>
      </c>
      <c r="C3938" s="13" t="s">
        <v>4604</v>
      </c>
      <c r="D3938" s="13" t="s">
        <v>230</v>
      </c>
      <c r="E3938" s="13" t="s">
        <v>187</v>
      </c>
      <c r="F3938" s="13" t="s">
        <v>188</v>
      </c>
      <c r="G3938" s="13" t="s">
        <v>189</v>
      </c>
      <c r="H3938" s="13" t="s">
        <v>190</v>
      </c>
      <c r="I3938" s="13">
        <v>3937</v>
      </c>
    </row>
    <row r="3939" spans="1:9" x14ac:dyDescent="0.25">
      <c r="A3939" s="13" t="str">
        <f t="shared" si="61"/>
        <v xml:space="preserve">682-A Branch Circuit Wire, AWG #4, 1 Conductor </v>
      </c>
      <c r="B3939" s="13" t="s">
        <v>4582</v>
      </c>
      <c r="C3939" s="13" t="s">
        <v>4605</v>
      </c>
      <c r="D3939" s="13" t="s">
        <v>230</v>
      </c>
      <c r="E3939" s="13" t="s">
        <v>187</v>
      </c>
      <c r="F3939" s="13" t="s">
        <v>188</v>
      </c>
      <c r="G3939" s="13" t="s">
        <v>189</v>
      </c>
      <c r="H3939" s="13" t="s">
        <v>190</v>
      </c>
      <c r="I3939" s="13">
        <v>3938</v>
      </c>
    </row>
    <row r="3940" spans="1:9" x14ac:dyDescent="0.25">
      <c r="A3940" s="13" t="str">
        <f t="shared" si="61"/>
        <v xml:space="preserve">682-A Branch Circuit Wire, AWG #4, 3 Conductor </v>
      </c>
      <c r="B3940" s="13" t="s">
        <v>4582</v>
      </c>
      <c r="C3940" s="13" t="s">
        <v>4606</v>
      </c>
      <c r="D3940" s="13" t="s">
        <v>230</v>
      </c>
      <c r="E3940" s="13" t="s">
        <v>187</v>
      </c>
      <c r="F3940" s="13" t="s">
        <v>188</v>
      </c>
      <c r="G3940" s="13" t="s">
        <v>189</v>
      </c>
      <c r="H3940" s="13" t="s">
        <v>190</v>
      </c>
      <c r="I3940" s="13">
        <v>3939</v>
      </c>
    </row>
    <row r="3941" spans="1:9" x14ac:dyDescent="0.25">
      <c r="A3941" s="13" t="str">
        <f t="shared" si="61"/>
        <v xml:space="preserve">682-A Branch Circuit Wire, AWG #4, 3 Conductor, AWG #6, 3 Conductor </v>
      </c>
      <c r="B3941" s="13" t="s">
        <v>4582</v>
      </c>
      <c r="C3941" s="13" t="s">
        <v>4607</v>
      </c>
      <c r="D3941" s="13" t="s">
        <v>230</v>
      </c>
      <c r="E3941" s="13" t="s">
        <v>187</v>
      </c>
      <c r="F3941" s="13" t="s">
        <v>188</v>
      </c>
      <c r="G3941" s="13" t="s">
        <v>189</v>
      </c>
      <c r="H3941" s="13" t="s">
        <v>190</v>
      </c>
      <c r="I3941" s="13">
        <v>3940</v>
      </c>
    </row>
    <row r="3942" spans="1:9" x14ac:dyDescent="0.25">
      <c r="A3942" s="13" t="str">
        <f t="shared" si="61"/>
        <v xml:space="preserve">682-A Branch Circuit Wire, AWG #4, 5 Conductor </v>
      </c>
      <c r="B3942" s="13" t="s">
        <v>4582</v>
      </c>
      <c r="C3942" s="13" t="s">
        <v>4608</v>
      </c>
      <c r="D3942" s="13" t="s">
        <v>230</v>
      </c>
      <c r="E3942" s="13" t="s">
        <v>187</v>
      </c>
      <c r="F3942" s="13" t="s">
        <v>188</v>
      </c>
      <c r="G3942" s="13" t="s">
        <v>189</v>
      </c>
      <c r="H3942" s="13" t="s">
        <v>190</v>
      </c>
      <c r="I3942" s="13">
        <v>3941</v>
      </c>
    </row>
    <row r="3943" spans="1:9" x14ac:dyDescent="0.25">
      <c r="A3943" s="13" t="str">
        <f t="shared" si="61"/>
        <v xml:space="preserve">682-A Branch Circuit Wire, AWG #4, 6 Conductor </v>
      </c>
      <c r="B3943" s="13" t="s">
        <v>4582</v>
      </c>
      <c r="C3943" s="13" t="s">
        <v>4609</v>
      </c>
      <c r="D3943" s="13" t="s">
        <v>230</v>
      </c>
      <c r="E3943" s="13" t="s">
        <v>187</v>
      </c>
      <c r="F3943" s="13" t="s">
        <v>188</v>
      </c>
      <c r="G3943" s="13" t="s">
        <v>189</v>
      </c>
      <c r="H3943" s="13" t="s">
        <v>190</v>
      </c>
      <c r="I3943" s="13">
        <v>3942</v>
      </c>
    </row>
    <row r="3944" spans="1:9" x14ac:dyDescent="0.25">
      <c r="A3944" s="13" t="str">
        <f t="shared" si="61"/>
        <v xml:space="preserve">682-A Branch Circuit Wire, AWG #4/0, 1 Conductor </v>
      </c>
      <c r="B3944" s="13" t="s">
        <v>4582</v>
      </c>
      <c r="C3944" s="13" t="s">
        <v>4610</v>
      </c>
      <c r="D3944" s="13" t="s">
        <v>230</v>
      </c>
      <c r="E3944" s="13" t="s">
        <v>187</v>
      </c>
      <c r="F3944" s="13" t="s">
        <v>188</v>
      </c>
      <c r="G3944" s="13" t="s">
        <v>189</v>
      </c>
      <c r="H3944" s="13" t="s">
        <v>190</v>
      </c>
      <c r="I3944" s="13">
        <v>3943</v>
      </c>
    </row>
    <row r="3945" spans="1:9" x14ac:dyDescent="0.25">
      <c r="A3945" s="13" t="str">
        <f t="shared" si="61"/>
        <v xml:space="preserve">682-A Branch Circuit Wire, AWG #6, 1 Conductor </v>
      </c>
      <c r="B3945" s="13" t="s">
        <v>4582</v>
      </c>
      <c r="C3945" s="13" t="s">
        <v>4611</v>
      </c>
      <c r="D3945" s="13" t="s">
        <v>230</v>
      </c>
      <c r="E3945" s="13" t="s">
        <v>187</v>
      </c>
      <c r="F3945" s="13" t="s">
        <v>188</v>
      </c>
      <c r="G3945" s="13" t="s">
        <v>189</v>
      </c>
      <c r="H3945" s="13" t="s">
        <v>190</v>
      </c>
      <c r="I3945" s="13">
        <v>3944</v>
      </c>
    </row>
    <row r="3946" spans="1:9" x14ac:dyDescent="0.25">
      <c r="A3946" s="13" t="str">
        <f t="shared" si="61"/>
        <v xml:space="preserve">682-A Branch Circuit Wire, AWG #6, 3 Conductor </v>
      </c>
      <c r="B3946" s="13" t="s">
        <v>4582</v>
      </c>
      <c r="C3946" s="13" t="s">
        <v>4612</v>
      </c>
      <c r="D3946" s="13" t="s">
        <v>230</v>
      </c>
      <c r="E3946" s="13" t="s">
        <v>187</v>
      </c>
      <c r="F3946" s="13" t="s">
        <v>188</v>
      </c>
      <c r="G3946" s="13" t="s">
        <v>189</v>
      </c>
      <c r="H3946" s="13" t="s">
        <v>190</v>
      </c>
      <c r="I3946" s="13">
        <v>3945</v>
      </c>
    </row>
    <row r="3947" spans="1:9" x14ac:dyDescent="0.25">
      <c r="A3947" s="13" t="str">
        <f t="shared" si="61"/>
        <v xml:space="preserve">682-A Branch Circuit Wire, AWG #6, 4 Conductor, AWG #8, 1 Conductor </v>
      </c>
      <c r="B3947" s="13" t="s">
        <v>4582</v>
      </c>
      <c r="C3947" s="13" t="s">
        <v>4613</v>
      </c>
      <c r="D3947" s="13" t="s">
        <v>230</v>
      </c>
      <c r="E3947" s="13" t="s">
        <v>187</v>
      </c>
      <c r="F3947" s="13" t="s">
        <v>188</v>
      </c>
      <c r="G3947" s="13" t="s">
        <v>189</v>
      </c>
      <c r="H3947" s="13" t="s">
        <v>190</v>
      </c>
      <c r="I3947" s="13">
        <v>3946</v>
      </c>
    </row>
    <row r="3948" spans="1:9" x14ac:dyDescent="0.25">
      <c r="A3948" s="13" t="str">
        <f t="shared" si="61"/>
        <v xml:space="preserve">682-A Branch Circuit Wire, AWG #6, 5 Conductor </v>
      </c>
      <c r="B3948" s="13" t="s">
        <v>4582</v>
      </c>
      <c r="C3948" s="13" t="s">
        <v>4614</v>
      </c>
      <c r="D3948" s="13" t="s">
        <v>230</v>
      </c>
      <c r="E3948" s="13" t="s">
        <v>187</v>
      </c>
      <c r="F3948" s="13" t="s">
        <v>188</v>
      </c>
      <c r="G3948" s="13" t="s">
        <v>189</v>
      </c>
      <c r="H3948" s="13" t="s">
        <v>190</v>
      </c>
      <c r="I3948" s="13">
        <v>3947</v>
      </c>
    </row>
    <row r="3949" spans="1:9" x14ac:dyDescent="0.25">
      <c r="A3949" s="13" t="str">
        <f t="shared" si="61"/>
        <v xml:space="preserve">682-A Branch Circuit Wire, AWG #6, 6 Conductor </v>
      </c>
      <c r="B3949" s="13" t="s">
        <v>4582</v>
      </c>
      <c r="C3949" s="13" t="s">
        <v>4543</v>
      </c>
      <c r="D3949" s="13" t="s">
        <v>230</v>
      </c>
      <c r="E3949" s="13" t="s">
        <v>187</v>
      </c>
      <c r="F3949" s="13" t="s">
        <v>188</v>
      </c>
      <c r="G3949" s="13" t="s">
        <v>189</v>
      </c>
      <c r="H3949" s="13" t="s">
        <v>190</v>
      </c>
      <c r="I3949" s="13">
        <v>3948</v>
      </c>
    </row>
    <row r="3950" spans="1:9" x14ac:dyDescent="0.25">
      <c r="A3950" s="13" t="str">
        <f t="shared" si="61"/>
        <v xml:space="preserve">682-A Branch Circuit Wire, AWG #8, 1 Conductor </v>
      </c>
      <c r="B3950" s="13" t="s">
        <v>4582</v>
      </c>
      <c r="C3950" s="13" t="s">
        <v>4615</v>
      </c>
      <c r="D3950" s="13" t="s">
        <v>230</v>
      </c>
      <c r="E3950" s="13" t="s">
        <v>187</v>
      </c>
      <c r="F3950" s="13" t="s">
        <v>188</v>
      </c>
      <c r="G3950" s="13" t="s">
        <v>189</v>
      </c>
      <c r="H3950" s="13" t="s">
        <v>190</v>
      </c>
      <c r="I3950" s="13">
        <v>3949</v>
      </c>
    </row>
    <row r="3951" spans="1:9" x14ac:dyDescent="0.25">
      <c r="A3951" s="13" t="str">
        <f t="shared" si="61"/>
        <v xml:space="preserve">682-A Branch Circuit Wire, AWG #8, 1 Ground </v>
      </c>
      <c r="B3951" s="13" t="s">
        <v>4582</v>
      </c>
      <c r="C3951" s="13" t="s">
        <v>4616</v>
      </c>
      <c r="D3951" s="13" t="s">
        <v>230</v>
      </c>
      <c r="E3951" s="13" t="s">
        <v>187</v>
      </c>
      <c r="F3951" s="13" t="s">
        <v>188</v>
      </c>
      <c r="G3951" s="13" t="s">
        <v>189</v>
      </c>
      <c r="H3951" s="13" t="s">
        <v>190</v>
      </c>
      <c r="I3951" s="13">
        <v>3950</v>
      </c>
    </row>
    <row r="3952" spans="1:9" x14ac:dyDescent="0.25">
      <c r="A3952" s="13" t="str">
        <f t="shared" si="61"/>
        <v xml:space="preserve">682-A Branch Circuit Wire, AWG #8, 3 Conductor </v>
      </c>
      <c r="B3952" s="13" t="s">
        <v>4582</v>
      </c>
      <c r="C3952" s="13" t="s">
        <v>4617</v>
      </c>
      <c r="D3952" s="13" t="s">
        <v>230</v>
      </c>
      <c r="E3952" s="13" t="s">
        <v>187</v>
      </c>
      <c r="F3952" s="13" t="s">
        <v>188</v>
      </c>
      <c r="G3952" s="13" t="s">
        <v>189</v>
      </c>
      <c r="H3952" s="13" t="s">
        <v>190</v>
      </c>
      <c r="I3952" s="13">
        <v>3951</v>
      </c>
    </row>
    <row r="3953" spans="1:9" x14ac:dyDescent="0.25">
      <c r="A3953" s="13" t="str">
        <f t="shared" si="61"/>
        <v xml:space="preserve">682-A Branch Circuit Wire, AWG #8, 5 Conductor </v>
      </c>
      <c r="B3953" s="13" t="s">
        <v>4582</v>
      </c>
      <c r="C3953" s="13" t="s">
        <v>4618</v>
      </c>
      <c r="D3953" s="13" t="s">
        <v>230</v>
      </c>
      <c r="E3953" s="13" t="s">
        <v>187</v>
      </c>
      <c r="F3953" s="13" t="s">
        <v>188</v>
      </c>
      <c r="G3953" s="13" t="s">
        <v>189</v>
      </c>
      <c r="H3953" s="13" t="s">
        <v>190</v>
      </c>
      <c r="I3953" s="13">
        <v>3952</v>
      </c>
    </row>
    <row r="3954" spans="1:9" x14ac:dyDescent="0.25">
      <c r="A3954" s="13" t="str">
        <f t="shared" si="61"/>
        <v xml:space="preserve">682-A Branch Circuit Wire, AWG #2, 4 Conductor </v>
      </c>
      <c r="B3954" s="13" t="s">
        <v>4582</v>
      </c>
      <c r="C3954" s="13" t="s">
        <v>4619</v>
      </c>
      <c r="D3954" s="13" t="s">
        <v>230</v>
      </c>
      <c r="E3954" s="13" t="s">
        <v>187</v>
      </c>
      <c r="F3954" s="13" t="s">
        <v>188</v>
      </c>
      <c r="G3954" s="13" t="s">
        <v>189</v>
      </c>
      <c r="H3954" s="13" t="s">
        <v>190</v>
      </c>
      <c r="I3954" s="13">
        <v>3953</v>
      </c>
    </row>
    <row r="3955" spans="1:9" x14ac:dyDescent="0.25">
      <c r="A3955" s="13" t="str">
        <f t="shared" si="61"/>
        <v xml:space="preserve">682-A Branch Circuit Wire, AWG #4, 4 Conductor </v>
      </c>
      <c r="B3955" s="13" t="s">
        <v>4582</v>
      </c>
      <c r="C3955" s="13" t="s">
        <v>4620</v>
      </c>
      <c r="D3955" s="13" t="s">
        <v>230</v>
      </c>
      <c r="E3955" s="13" t="s">
        <v>187</v>
      </c>
      <c r="F3955" s="13" t="s">
        <v>188</v>
      </c>
      <c r="G3955" s="13" t="s">
        <v>189</v>
      </c>
      <c r="H3955" s="13" t="s">
        <v>190</v>
      </c>
      <c r="I3955" s="13">
        <v>3954</v>
      </c>
    </row>
    <row r="3956" spans="1:9" x14ac:dyDescent="0.25">
      <c r="A3956" s="13" t="str">
        <f t="shared" si="61"/>
        <v xml:space="preserve">682-A Branch Circuit Wire, AWG #10, 4 Conductor </v>
      </c>
      <c r="B3956" s="13" t="s">
        <v>4582</v>
      </c>
      <c r="C3956" s="13" t="s">
        <v>4621</v>
      </c>
      <c r="D3956" s="13" t="s">
        <v>230</v>
      </c>
      <c r="E3956" s="13" t="s">
        <v>187</v>
      </c>
      <c r="F3956" s="13" t="s">
        <v>188</v>
      </c>
      <c r="G3956" s="13" t="s">
        <v>189</v>
      </c>
      <c r="H3956" s="13" t="s">
        <v>190</v>
      </c>
      <c r="I3956" s="13">
        <v>3955</v>
      </c>
    </row>
    <row r="3957" spans="1:9" x14ac:dyDescent="0.25">
      <c r="A3957" s="13" t="str">
        <f t="shared" si="61"/>
        <v xml:space="preserve">682-A Branch Circuit Wire, AWG #3, 3 Conductor </v>
      </c>
      <c r="B3957" s="13" t="s">
        <v>4582</v>
      </c>
      <c r="C3957" s="13" t="s">
        <v>4622</v>
      </c>
      <c r="D3957" s="13" t="s">
        <v>230</v>
      </c>
      <c r="E3957" s="13" t="s">
        <v>187</v>
      </c>
      <c r="F3957" s="13" t="s">
        <v>188</v>
      </c>
      <c r="G3957" s="13" t="s">
        <v>189</v>
      </c>
      <c r="H3957" s="13" t="s">
        <v>190</v>
      </c>
      <c r="I3957" s="13">
        <v>3956</v>
      </c>
    </row>
    <row r="3958" spans="1:9" x14ac:dyDescent="0.25">
      <c r="A3958" s="13" t="str">
        <f t="shared" si="61"/>
        <v xml:space="preserve">682-A Branch Circuit Wire, AWG #8, 4 Conductor </v>
      </c>
      <c r="B3958" s="13" t="s">
        <v>4582</v>
      </c>
      <c r="C3958" s="13" t="s">
        <v>4623</v>
      </c>
      <c r="D3958" s="13" t="s">
        <v>230</v>
      </c>
      <c r="E3958" s="13" t="s">
        <v>187</v>
      </c>
      <c r="F3958" s="13" t="s">
        <v>188</v>
      </c>
      <c r="G3958" s="13" t="s">
        <v>189</v>
      </c>
      <c r="H3958" s="13" t="s">
        <v>190</v>
      </c>
      <c r="I3958" s="13">
        <v>3957</v>
      </c>
    </row>
    <row r="3959" spans="1:9" x14ac:dyDescent="0.25">
      <c r="A3959" s="13" t="str">
        <f t="shared" si="61"/>
        <v xml:space="preserve">682-B      Underground Branch Circuit, Jacked or Bored, AWG 1, 3 Conductor </v>
      </c>
      <c r="B3959" s="13" t="s">
        <v>4624</v>
      </c>
      <c r="C3959" s="13" t="s">
        <v>4625</v>
      </c>
      <c r="D3959" s="13" t="s">
        <v>230</v>
      </c>
      <c r="E3959" s="13" t="s">
        <v>187</v>
      </c>
      <c r="F3959" s="13" t="s">
        <v>188</v>
      </c>
      <c r="G3959" s="13" t="s">
        <v>189</v>
      </c>
      <c r="H3959" s="13" t="s">
        <v>190</v>
      </c>
      <c r="I3959" s="13">
        <v>3958</v>
      </c>
    </row>
    <row r="3960" spans="1:9" x14ac:dyDescent="0.25">
      <c r="A3960" s="13" t="str">
        <f t="shared" si="61"/>
        <v xml:space="preserve">682-B      Underground Branch Circuit, Jacked or Bored, AWG 1, 4 Conductor </v>
      </c>
      <c r="B3960" s="13" t="s">
        <v>4624</v>
      </c>
      <c r="C3960" s="13" t="s">
        <v>4626</v>
      </c>
      <c r="D3960" s="13" t="s">
        <v>230</v>
      </c>
      <c r="E3960" s="13" t="s">
        <v>187</v>
      </c>
      <c r="F3960" s="13" t="s">
        <v>188</v>
      </c>
      <c r="G3960" s="13" t="s">
        <v>189</v>
      </c>
      <c r="H3960" s="13" t="s">
        <v>190</v>
      </c>
      <c r="I3960" s="13">
        <v>3959</v>
      </c>
    </row>
    <row r="3961" spans="1:9" x14ac:dyDescent="0.25">
      <c r="A3961" s="13" t="str">
        <f t="shared" si="61"/>
        <v xml:space="preserve">682-B      Underground Branch Circuit, Jacked or Bored, AWG 1/0, 1 Conductor </v>
      </c>
      <c r="B3961" s="13" t="s">
        <v>4624</v>
      </c>
      <c r="C3961" s="13" t="s">
        <v>4627</v>
      </c>
      <c r="D3961" s="13" t="s">
        <v>230</v>
      </c>
      <c r="E3961" s="13" t="s">
        <v>187</v>
      </c>
      <c r="F3961" s="13" t="s">
        <v>188</v>
      </c>
      <c r="G3961" s="13" t="s">
        <v>189</v>
      </c>
      <c r="H3961" s="13" t="s">
        <v>190</v>
      </c>
      <c r="I3961" s="13">
        <v>3960</v>
      </c>
    </row>
    <row r="3962" spans="1:9" x14ac:dyDescent="0.25">
      <c r="A3962" s="13" t="str">
        <f t="shared" si="61"/>
        <v xml:space="preserve">682-B      Underground Branch Circuit, Jacked or Bored, AWG 1/0, 2 Conductor </v>
      </c>
      <c r="B3962" s="13" t="s">
        <v>4624</v>
      </c>
      <c r="C3962" s="13" t="s">
        <v>4628</v>
      </c>
      <c r="D3962" s="13" t="s">
        <v>230</v>
      </c>
      <c r="E3962" s="13" t="s">
        <v>187</v>
      </c>
      <c r="F3962" s="13" t="s">
        <v>188</v>
      </c>
      <c r="G3962" s="13" t="s">
        <v>189</v>
      </c>
      <c r="H3962" s="13" t="s">
        <v>190</v>
      </c>
      <c r="I3962" s="13">
        <v>3961</v>
      </c>
    </row>
    <row r="3963" spans="1:9" x14ac:dyDescent="0.25">
      <c r="A3963" s="13" t="str">
        <f t="shared" si="61"/>
        <v xml:space="preserve">682-B      Underground Branch Circuit, Jacked or Bored, AWG 1/0, 3 Conductor </v>
      </c>
      <c r="B3963" s="13" t="s">
        <v>4624</v>
      </c>
      <c r="C3963" s="13" t="s">
        <v>4629</v>
      </c>
      <c r="D3963" s="13" t="s">
        <v>230</v>
      </c>
      <c r="E3963" s="13" t="s">
        <v>187</v>
      </c>
      <c r="F3963" s="13" t="s">
        <v>188</v>
      </c>
      <c r="G3963" s="13" t="s">
        <v>189</v>
      </c>
      <c r="H3963" s="13" t="s">
        <v>190</v>
      </c>
      <c r="I3963" s="13">
        <v>3962</v>
      </c>
    </row>
    <row r="3964" spans="1:9" x14ac:dyDescent="0.25">
      <c r="A3964" s="13" t="str">
        <f t="shared" si="61"/>
        <v xml:space="preserve">682-B      Underground Branch Circuit, Jacked or Bored, AWG 1/0, 4 Conductor </v>
      </c>
      <c r="B3964" s="13" t="s">
        <v>4624</v>
      </c>
      <c r="C3964" s="13" t="s">
        <v>4630</v>
      </c>
      <c r="D3964" s="13" t="s">
        <v>230</v>
      </c>
      <c r="E3964" s="13" t="s">
        <v>187</v>
      </c>
      <c r="F3964" s="13" t="s">
        <v>188</v>
      </c>
      <c r="G3964" s="13" t="s">
        <v>189</v>
      </c>
      <c r="H3964" s="13" t="s">
        <v>190</v>
      </c>
      <c r="I3964" s="13">
        <v>3963</v>
      </c>
    </row>
    <row r="3965" spans="1:9" x14ac:dyDescent="0.25">
      <c r="A3965" s="13" t="str">
        <f t="shared" si="61"/>
        <v xml:space="preserve">682-B      Underground Branch Circuit, Jacked or Bored, AWG 1/0, 5 Conductor </v>
      </c>
      <c r="B3965" s="13" t="s">
        <v>4624</v>
      </c>
      <c r="C3965" s="13" t="s">
        <v>4631</v>
      </c>
      <c r="D3965" s="13" t="s">
        <v>230</v>
      </c>
      <c r="E3965" s="13" t="s">
        <v>187</v>
      </c>
      <c r="F3965" s="13" t="s">
        <v>188</v>
      </c>
      <c r="G3965" s="13" t="s">
        <v>189</v>
      </c>
      <c r="H3965" s="13" t="s">
        <v>190</v>
      </c>
      <c r="I3965" s="13">
        <v>3964</v>
      </c>
    </row>
    <row r="3966" spans="1:9" x14ac:dyDescent="0.25">
      <c r="A3966" s="13" t="str">
        <f t="shared" si="61"/>
        <v xml:space="preserve">682-B      Underground Branch Circuit, Jacked or Bored, AWG 10, 1 Conductor </v>
      </c>
      <c r="B3966" s="13" t="s">
        <v>4624</v>
      </c>
      <c r="C3966" s="13" t="s">
        <v>4632</v>
      </c>
      <c r="D3966" s="13" t="s">
        <v>230</v>
      </c>
      <c r="E3966" s="13" t="s">
        <v>187</v>
      </c>
      <c r="F3966" s="13" t="s">
        <v>188</v>
      </c>
      <c r="G3966" s="13" t="s">
        <v>189</v>
      </c>
      <c r="H3966" s="13" t="s">
        <v>190</v>
      </c>
      <c r="I3966" s="13">
        <v>3965</v>
      </c>
    </row>
    <row r="3967" spans="1:9" x14ac:dyDescent="0.25">
      <c r="A3967" s="13" t="str">
        <f t="shared" si="61"/>
        <v xml:space="preserve">682-B      Underground Branch Circuit, Jacked or Bored, AWG 10, 2 Conductor </v>
      </c>
      <c r="B3967" s="13" t="s">
        <v>4624</v>
      </c>
      <c r="C3967" s="13" t="s">
        <v>4633</v>
      </c>
      <c r="D3967" s="13" t="s">
        <v>230</v>
      </c>
      <c r="E3967" s="13" t="s">
        <v>187</v>
      </c>
      <c r="F3967" s="13" t="s">
        <v>188</v>
      </c>
      <c r="G3967" s="13" t="s">
        <v>189</v>
      </c>
      <c r="H3967" s="13" t="s">
        <v>190</v>
      </c>
      <c r="I3967" s="13">
        <v>3966</v>
      </c>
    </row>
    <row r="3968" spans="1:9" x14ac:dyDescent="0.25">
      <c r="A3968" s="13" t="str">
        <f t="shared" si="61"/>
        <v xml:space="preserve">682-B      Underground Branch Circuit, Jacked or Bored, AWG 10, 3 Conductor </v>
      </c>
      <c r="B3968" s="13" t="s">
        <v>4624</v>
      </c>
      <c r="C3968" s="13" t="s">
        <v>4634</v>
      </c>
      <c r="D3968" s="13" t="s">
        <v>230</v>
      </c>
      <c r="E3968" s="13" t="s">
        <v>187</v>
      </c>
      <c r="F3968" s="13" t="s">
        <v>188</v>
      </c>
      <c r="G3968" s="13" t="s">
        <v>189</v>
      </c>
      <c r="H3968" s="13" t="s">
        <v>190</v>
      </c>
      <c r="I3968" s="13">
        <v>3967</v>
      </c>
    </row>
    <row r="3969" spans="1:9" x14ac:dyDescent="0.25">
      <c r="A3969" s="13" t="str">
        <f t="shared" si="61"/>
        <v xml:space="preserve">682-B      Underground Branch Circuit, Jacked or Bored, AWG 10, 4 Conductor </v>
      </c>
      <c r="B3969" s="13" t="s">
        <v>4624</v>
      </c>
      <c r="C3969" s="13" t="s">
        <v>4635</v>
      </c>
      <c r="D3969" s="13" t="s">
        <v>230</v>
      </c>
      <c r="E3969" s="13" t="s">
        <v>187</v>
      </c>
      <c r="F3969" s="13" t="s">
        <v>188</v>
      </c>
      <c r="G3969" s="13" t="s">
        <v>189</v>
      </c>
      <c r="H3969" s="13" t="s">
        <v>190</v>
      </c>
      <c r="I3969" s="13">
        <v>3968</v>
      </c>
    </row>
    <row r="3970" spans="1:9" x14ac:dyDescent="0.25">
      <c r="A3970" s="13" t="str">
        <f t="shared" si="61"/>
        <v xml:space="preserve">682-B      Underground Branch Circuit, Jacked or Bored, AWG 10, 5 Conductor </v>
      </c>
      <c r="B3970" s="13" t="s">
        <v>4624</v>
      </c>
      <c r="C3970" s="13" t="s">
        <v>4636</v>
      </c>
      <c r="D3970" s="13" t="s">
        <v>230</v>
      </c>
      <c r="E3970" s="13" t="s">
        <v>187</v>
      </c>
      <c r="F3970" s="13" t="s">
        <v>188</v>
      </c>
      <c r="G3970" s="13" t="s">
        <v>189</v>
      </c>
      <c r="H3970" s="13" t="s">
        <v>190</v>
      </c>
      <c r="I3970" s="13">
        <v>3969</v>
      </c>
    </row>
    <row r="3971" spans="1:9" x14ac:dyDescent="0.25">
      <c r="A3971" s="13" t="str">
        <f t="shared" si="61"/>
        <v xml:space="preserve">682-B      Underground Branch Circuit, Jacked or Bored, AWG 12, 3 Conductor </v>
      </c>
      <c r="B3971" s="13" t="s">
        <v>4624</v>
      </c>
      <c r="C3971" s="13" t="s">
        <v>4637</v>
      </c>
      <c r="D3971" s="13" t="s">
        <v>230</v>
      </c>
      <c r="E3971" s="13" t="s">
        <v>187</v>
      </c>
      <c r="F3971" s="13" t="s">
        <v>188</v>
      </c>
      <c r="G3971" s="13" t="s">
        <v>189</v>
      </c>
      <c r="H3971" s="13" t="s">
        <v>190</v>
      </c>
      <c r="I3971" s="13">
        <v>3970</v>
      </c>
    </row>
    <row r="3972" spans="1:9" x14ac:dyDescent="0.25">
      <c r="A3972" s="13" t="str">
        <f t="shared" ref="A3972:A4035" si="62">_xlfn.CONCAT(B3972," ", C3972)</f>
        <v xml:space="preserve">682-B      Underground Branch Circuit, Jacked or Bored, AWG 2, 1 Conductor </v>
      </c>
      <c r="B3972" s="13" t="s">
        <v>4624</v>
      </c>
      <c r="C3972" s="13" t="s">
        <v>4638</v>
      </c>
      <c r="D3972" s="13" t="s">
        <v>230</v>
      </c>
      <c r="E3972" s="13" t="s">
        <v>187</v>
      </c>
      <c r="F3972" s="13" t="s">
        <v>188</v>
      </c>
      <c r="G3972" s="13" t="s">
        <v>189</v>
      </c>
      <c r="H3972" s="13" t="s">
        <v>190</v>
      </c>
      <c r="I3972" s="13">
        <v>3971</v>
      </c>
    </row>
    <row r="3973" spans="1:9" x14ac:dyDescent="0.25">
      <c r="A3973" s="13" t="str">
        <f t="shared" si="62"/>
        <v xml:space="preserve">682-B      Underground Branch Circuit, Jacked or Bored, AWG 2, 2 Conductor </v>
      </c>
      <c r="B3973" s="13" t="s">
        <v>4624</v>
      </c>
      <c r="C3973" s="13" t="s">
        <v>4639</v>
      </c>
      <c r="D3973" s="13" t="s">
        <v>230</v>
      </c>
      <c r="E3973" s="13" t="s">
        <v>187</v>
      </c>
      <c r="F3973" s="13" t="s">
        <v>188</v>
      </c>
      <c r="G3973" s="13" t="s">
        <v>189</v>
      </c>
      <c r="H3973" s="13" t="s">
        <v>190</v>
      </c>
      <c r="I3973" s="13">
        <v>3972</v>
      </c>
    </row>
    <row r="3974" spans="1:9" x14ac:dyDescent="0.25">
      <c r="A3974" s="13" t="str">
        <f t="shared" si="62"/>
        <v xml:space="preserve">682-B      Underground Branch Circuit, Jacked or Bored, AWG 2, 3 Conductor </v>
      </c>
      <c r="B3974" s="13" t="s">
        <v>4624</v>
      </c>
      <c r="C3974" s="13" t="s">
        <v>4640</v>
      </c>
      <c r="D3974" s="13" t="s">
        <v>230</v>
      </c>
      <c r="E3974" s="13" t="s">
        <v>187</v>
      </c>
      <c r="F3974" s="13" t="s">
        <v>188</v>
      </c>
      <c r="G3974" s="13" t="s">
        <v>189</v>
      </c>
      <c r="H3974" s="13" t="s">
        <v>190</v>
      </c>
      <c r="I3974" s="13">
        <v>3973</v>
      </c>
    </row>
    <row r="3975" spans="1:9" x14ac:dyDescent="0.25">
      <c r="A3975" s="13" t="str">
        <f t="shared" si="62"/>
        <v xml:space="preserve">682-B      Underground Branch Circuit, Jacked or Bored, AWG 2, 4 Conductor </v>
      </c>
      <c r="B3975" s="13" t="s">
        <v>4624</v>
      </c>
      <c r="C3975" s="13" t="s">
        <v>4641</v>
      </c>
      <c r="D3975" s="13" t="s">
        <v>230</v>
      </c>
      <c r="E3975" s="13" t="s">
        <v>187</v>
      </c>
      <c r="F3975" s="13" t="s">
        <v>188</v>
      </c>
      <c r="G3975" s="13" t="s">
        <v>189</v>
      </c>
      <c r="H3975" s="13" t="s">
        <v>190</v>
      </c>
      <c r="I3975" s="13">
        <v>3974</v>
      </c>
    </row>
    <row r="3976" spans="1:9" x14ac:dyDescent="0.25">
      <c r="A3976" s="13" t="str">
        <f t="shared" si="62"/>
        <v xml:space="preserve">682-B      Underground Branch Circuit, Jacked or Bored, AWG 2, 5 Conductor </v>
      </c>
      <c r="B3976" s="13" t="s">
        <v>4624</v>
      </c>
      <c r="C3976" s="13" t="s">
        <v>4642</v>
      </c>
      <c r="D3976" s="13" t="s">
        <v>230</v>
      </c>
      <c r="E3976" s="13" t="s">
        <v>187</v>
      </c>
      <c r="F3976" s="13" t="s">
        <v>188</v>
      </c>
      <c r="G3976" s="13" t="s">
        <v>189</v>
      </c>
      <c r="H3976" s="13" t="s">
        <v>190</v>
      </c>
      <c r="I3976" s="13">
        <v>3975</v>
      </c>
    </row>
    <row r="3977" spans="1:9" x14ac:dyDescent="0.25">
      <c r="A3977" s="13" t="str">
        <f t="shared" si="62"/>
        <v xml:space="preserve">682-B      Underground Branch Circuit, Jacked or Bored, AWG 2, 6 Conductor </v>
      </c>
      <c r="B3977" s="13" t="s">
        <v>4624</v>
      </c>
      <c r="C3977" s="13" t="s">
        <v>4643</v>
      </c>
      <c r="D3977" s="13" t="s">
        <v>230</v>
      </c>
      <c r="E3977" s="13" t="s">
        <v>187</v>
      </c>
      <c r="F3977" s="13" t="s">
        <v>188</v>
      </c>
      <c r="G3977" s="13" t="s">
        <v>189</v>
      </c>
      <c r="H3977" s="13" t="s">
        <v>190</v>
      </c>
      <c r="I3977" s="13">
        <v>3976</v>
      </c>
    </row>
    <row r="3978" spans="1:9" x14ac:dyDescent="0.25">
      <c r="A3978" s="13" t="str">
        <f t="shared" si="62"/>
        <v xml:space="preserve">682-B      Underground Branch Circuit, Jacked or Bored, AWG 2/0, 3 Conductor </v>
      </c>
      <c r="B3978" s="13" t="s">
        <v>4624</v>
      </c>
      <c r="C3978" s="13" t="s">
        <v>4644</v>
      </c>
      <c r="D3978" s="13" t="s">
        <v>230</v>
      </c>
      <c r="E3978" s="13" t="s">
        <v>187</v>
      </c>
      <c r="F3978" s="13" t="s">
        <v>188</v>
      </c>
      <c r="G3978" s="13" t="s">
        <v>189</v>
      </c>
      <c r="H3978" s="13" t="s">
        <v>190</v>
      </c>
      <c r="I3978" s="13">
        <v>3977</v>
      </c>
    </row>
    <row r="3979" spans="1:9" x14ac:dyDescent="0.25">
      <c r="A3979" s="13" t="str">
        <f t="shared" si="62"/>
        <v xml:space="preserve">682-B      Underground Branch Circuit, Jacked or Bored, AWG 3, 3 Conductor </v>
      </c>
      <c r="B3979" s="13" t="s">
        <v>4624</v>
      </c>
      <c r="C3979" s="13" t="s">
        <v>4645</v>
      </c>
      <c r="D3979" s="13" t="s">
        <v>230</v>
      </c>
      <c r="E3979" s="13" t="s">
        <v>187</v>
      </c>
      <c r="F3979" s="13" t="s">
        <v>188</v>
      </c>
      <c r="G3979" s="13" t="s">
        <v>189</v>
      </c>
      <c r="H3979" s="13" t="s">
        <v>190</v>
      </c>
      <c r="I3979" s="13">
        <v>3978</v>
      </c>
    </row>
    <row r="3980" spans="1:9" x14ac:dyDescent="0.25">
      <c r="A3980" s="13" t="str">
        <f t="shared" si="62"/>
        <v xml:space="preserve">682-B      Underground Branch Circuit, Jacked or Bored, AWG 3/0, 3 Conductor </v>
      </c>
      <c r="B3980" s="13" t="s">
        <v>4624</v>
      </c>
      <c r="C3980" s="13" t="s">
        <v>4646</v>
      </c>
      <c r="D3980" s="13" t="s">
        <v>230</v>
      </c>
      <c r="E3980" s="13" t="s">
        <v>187</v>
      </c>
      <c r="F3980" s="13" t="s">
        <v>188</v>
      </c>
      <c r="G3980" s="13" t="s">
        <v>189</v>
      </c>
      <c r="H3980" s="13" t="s">
        <v>190</v>
      </c>
      <c r="I3980" s="13">
        <v>3979</v>
      </c>
    </row>
    <row r="3981" spans="1:9" x14ac:dyDescent="0.25">
      <c r="A3981" s="13" t="str">
        <f t="shared" si="62"/>
        <v xml:space="preserve">682-B      Underground Branch Circuit, Jacked or Bored, AWG 4, 1 Conductor </v>
      </c>
      <c r="B3981" s="13" t="s">
        <v>4624</v>
      </c>
      <c r="C3981" s="13" t="s">
        <v>4647</v>
      </c>
      <c r="D3981" s="13" t="s">
        <v>230</v>
      </c>
      <c r="E3981" s="13" t="s">
        <v>187</v>
      </c>
      <c r="F3981" s="13" t="s">
        <v>188</v>
      </c>
      <c r="G3981" s="13" t="s">
        <v>189</v>
      </c>
      <c r="H3981" s="13" t="s">
        <v>190</v>
      </c>
      <c r="I3981" s="13">
        <v>3980</v>
      </c>
    </row>
    <row r="3982" spans="1:9" x14ac:dyDescent="0.25">
      <c r="A3982" s="13" t="str">
        <f t="shared" si="62"/>
        <v xml:space="preserve">682-B      Underground Branch Circuit, Jacked or Bored, AWG 4, 2 Conductor </v>
      </c>
      <c r="B3982" s="13" t="s">
        <v>4624</v>
      </c>
      <c r="C3982" s="13" t="s">
        <v>4648</v>
      </c>
      <c r="D3982" s="13" t="s">
        <v>230</v>
      </c>
      <c r="E3982" s="13" t="s">
        <v>187</v>
      </c>
      <c r="F3982" s="13" t="s">
        <v>188</v>
      </c>
      <c r="G3982" s="13" t="s">
        <v>189</v>
      </c>
      <c r="H3982" s="13" t="s">
        <v>190</v>
      </c>
      <c r="I3982" s="13">
        <v>3981</v>
      </c>
    </row>
    <row r="3983" spans="1:9" x14ac:dyDescent="0.25">
      <c r="A3983" s="13" t="str">
        <f t="shared" si="62"/>
        <v xml:space="preserve">682-B      Underground Branch Circuit, Jacked or Bored, AWG 4, 3 Conductor </v>
      </c>
      <c r="B3983" s="13" t="s">
        <v>4624</v>
      </c>
      <c r="C3983" s="13" t="s">
        <v>4649</v>
      </c>
      <c r="D3983" s="13" t="s">
        <v>230</v>
      </c>
      <c r="E3983" s="13" t="s">
        <v>187</v>
      </c>
      <c r="F3983" s="13" t="s">
        <v>188</v>
      </c>
      <c r="G3983" s="13" t="s">
        <v>189</v>
      </c>
      <c r="H3983" s="13" t="s">
        <v>190</v>
      </c>
      <c r="I3983" s="13">
        <v>3982</v>
      </c>
    </row>
    <row r="3984" spans="1:9" x14ac:dyDescent="0.25">
      <c r="A3984" s="13" t="str">
        <f t="shared" si="62"/>
        <v xml:space="preserve">682-B      Underground Branch Circuit, Jacked or Bored, AWG 4, 4 Conductor </v>
      </c>
      <c r="B3984" s="13" t="s">
        <v>4624</v>
      </c>
      <c r="C3984" s="13" t="s">
        <v>4650</v>
      </c>
      <c r="D3984" s="13" t="s">
        <v>230</v>
      </c>
      <c r="E3984" s="13" t="s">
        <v>187</v>
      </c>
      <c r="F3984" s="13" t="s">
        <v>188</v>
      </c>
      <c r="G3984" s="13" t="s">
        <v>189</v>
      </c>
      <c r="H3984" s="13" t="s">
        <v>190</v>
      </c>
      <c r="I3984" s="13">
        <v>3983</v>
      </c>
    </row>
    <row r="3985" spans="1:9" x14ac:dyDescent="0.25">
      <c r="A3985" s="13" t="str">
        <f t="shared" si="62"/>
        <v xml:space="preserve">682-B      Underground Branch Circuit, Jacked or Bored, AWG 4, 5 Conductor </v>
      </c>
      <c r="B3985" s="13" t="s">
        <v>4624</v>
      </c>
      <c r="C3985" s="13" t="s">
        <v>4651</v>
      </c>
      <c r="D3985" s="13" t="s">
        <v>230</v>
      </c>
      <c r="E3985" s="13" t="s">
        <v>187</v>
      </c>
      <c r="F3985" s="13" t="s">
        <v>188</v>
      </c>
      <c r="G3985" s="13" t="s">
        <v>189</v>
      </c>
      <c r="H3985" s="13" t="s">
        <v>190</v>
      </c>
      <c r="I3985" s="13">
        <v>3984</v>
      </c>
    </row>
    <row r="3986" spans="1:9" x14ac:dyDescent="0.25">
      <c r="A3986" s="13" t="str">
        <f t="shared" si="62"/>
        <v xml:space="preserve">682-B      Underground Branch Circuit, Jacked or Bored, AWG 4/0, 3 Conductor </v>
      </c>
      <c r="B3986" s="13" t="s">
        <v>4624</v>
      </c>
      <c r="C3986" s="13" t="s">
        <v>4652</v>
      </c>
      <c r="D3986" s="13" t="s">
        <v>230</v>
      </c>
      <c r="E3986" s="13" t="s">
        <v>187</v>
      </c>
      <c r="F3986" s="13" t="s">
        <v>188</v>
      </c>
      <c r="G3986" s="13" t="s">
        <v>189</v>
      </c>
      <c r="H3986" s="13" t="s">
        <v>190</v>
      </c>
      <c r="I3986" s="13">
        <v>3985</v>
      </c>
    </row>
    <row r="3987" spans="1:9" x14ac:dyDescent="0.25">
      <c r="A3987" s="13" t="str">
        <f t="shared" si="62"/>
        <v xml:space="preserve">682-B      Underground Branch Circuit, Jacked or Bored, AWG 4/0, 4 Conductor </v>
      </c>
      <c r="B3987" s="13" t="s">
        <v>4624</v>
      </c>
      <c r="C3987" s="13" t="s">
        <v>4653</v>
      </c>
      <c r="D3987" s="13" t="s">
        <v>230</v>
      </c>
      <c r="E3987" s="13" t="s">
        <v>187</v>
      </c>
      <c r="F3987" s="13" t="s">
        <v>188</v>
      </c>
      <c r="G3987" s="13" t="s">
        <v>189</v>
      </c>
      <c r="H3987" s="13" t="s">
        <v>190</v>
      </c>
      <c r="I3987" s="13">
        <v>3986</v>
      </c>
    </row>
    <row r="3988" spans="1:9" x14ac:dyDescent="0.25">
      <c r="A3988" s="13" t="str">
        <f t="shared" si="62"/>
        <v xml:space="preserve">682-B      Underground Branch Circuit, Jacked or Bored, AWG 6, 1 Conductor </v>
      </c>
      <c r="B3988" s="13" t="s">
        <v>4624</v>
      </c>
      <c r="C3988" s="13" t="s">
        <v>4654</v>
      </c>
      <c r="D3988" s="13" t="s">
        <v>230</v>
      </c>
      <c r="E3988" s="13" t="s">
        <v>187</v>
      </c>
      <c r="F3988" s="13" t="s">
        <v>188</v>
      </c>
      <c r="G3988" s="13" t="s">
        <v>189</v>
      </c>
      <c r="H3988" s="13" t="s">
        <v>190</v>
      </c>
      <c r="I3988" s="13">
        <v>3987</v>
      </c>
    </row>
    <row r="3989" spans="1:9" x14ac:dyDescent="0.25">
      <c r="A3989" s="13" t="str">
        <f t="shared" si="62"/>
        <v xml:space="preserve">682-B      Underground Branch Circuit, Jacked or Bored, AWG 6, 2 Conductor </v>
      </c>
      <c r="B3989" s="13" t="s">
        <v>4624</v>
      </c>
      <c r="C3989" s="13" t="s">
        <v>4655</v>
      </c>
      <c r="D3989" s="13" t="s">
        <v>230</v>
      </c>
      <c r="E3989" s="13" t="s">
        <v>187</v>
      </c>
      <c r="F3989" s="13" t="s">
        <v>188</v>
      </c>
      <c r="G3989" s="13" t="s">
        <v>189</v>
      </c>
      <c r="H3989" s="13" t="s">
        <v>190</v>
      </c>
      <c r="I3989" s="13">
        <v>3988</v>
      </c>
    </row>
    <row r="3990" spans="1:9" x14ac:dyDescent="0.25">
      <c r="A3990" s="13" t="str">
        <f t="shared" si="62"/>
        <v xml:space="preserve">682-B      Underground Branch Circuit, Jacked or Bored, AWG 6, 3 Conductor </v>
      </c>
      <c r="B3990" s="13" t="s">
        <v>4624</v>
      </c>
      <c r="C3990" s="13" t="s">
        <v>4656</v>
      </c>
      <c r="D3990" s="13" t="s">
        <v>230</v>
      </c>
      <c r="E3990" s="13" t="s">
        <v>187</v>
      </c>
      <c r="F3990" s="13" t="s">
        <v>188</v>
      </c>
      <c r="G3990" s="13" t="s">
        <v>189</v>
      </c>
      <c r="H3990" s="13" t="s">
        <v>190</v>
      </c>
      <c r="I3990" s="13">
        <v>3989</v>
      </c>
    </row>
    <row r="3991" spans="1:9" x14ac:dyDescent="0.25">
      <c r="A3991" s="13" t="str">
        <f t="shared" si="62"/>
        <v xml:space="preserve">682-B      Underground Branch Circuit, Jacked or Bored, AWG 6, 4 Conductor </v>
      </c>
      <c r="B3991" s="13" t="s">
        <v>4624</v>
      </c>
      <c r="C3991" s="13" t="s">
        <v>4657</v>
      </c>
      <c r="D3991" s="13" t="s">
        <v>230</v>
      </c>
      <c r="E3991" s="13" t="s">
        <v>187</v>
      </c>
      <c r="F3991" s="13" t="s">
        <v>188</v>
      </c>
      <c r="G3991" s="13" t="s">
        <v>189</v>
      </c>
      <c r="H3991" s="13" t="s">
        <v>190</v>
      </c>
      <c r="I3991" s="13">
        <v>3990</v>
      </c>
    </row>
    <row r="3992" spans="1:9" x14ac:dyDescent="0.25">
      <c r="A3992" s="13" t="str">
        <f t="shared" si="62"/>
        <v xml:space="preserve">682-B      Underground Branch Circuit, Jacked or Bored, AWG 6, 5 Conductor </v>
      </c>
      <c r="B3992" s="13" t="s">
        <v>4624</v>
      </c>
      <c r="C3992" s="13" t="s">
        <v>4658</v>
      </c>
      <c r="D3992" s="13" t="s">
        <v>230</v>
      </c>
      <c r="E3992" s="13" t="s">
        <v>187</v>
      </c>
      <c r="F3992" s="13" t="s">
        <v>188</v>
      </c>
      <c r="G3992" s="13" t="s">
        <v>189</v>
      </c>
      <c r="H3992" s="13" t="s">
        <v>190</v>
      </c>
      <c r="I3992" s="13">
        <v>3991</v>
      </c>
    </row>
    <row r="3993" spans="1:9" x14ac:dyDescent="0.25">
      <c r="A3993" s="13" t="str">
        <f t="shared" si="62"/>
        <v xml:space="preserve">682-B      Underground Branch Circuit, Jacked or Bored, AWG 8, 1 Conductor </v>
      </c>
      <c r="B3993" s="13" t="s">
        <v>4624</v>
      </c>
      <c r="C3993" s="13" t="s">
        <v>4659</v>
      </c>
      <c r="D3993" s="13" t="s">
        <v>230</v>
      </c>
      <c r="E3993" s="13" t="s">
        <v>187</v>
      </c>
      <c r="F3993" s="13" t="s">
        <v>188</v>
      </c>
      <c r="G3993" s="13" t="s">
        <v>189</v>
      </c>
      <c r="H3993" s="13" t="s">
        <v>190</v>
      </c>
      <c r="I3993" s="13">
        <v>3992</v>
      </c>
    </row>
    <row r="3994" spans="1:9" x14ac:dyDescent="0.25">
      <c r="A3994" s="13" t="str">
        <f t="shared" si="62"/>
        <v xml:space="preserve">682-B      Underground Branch Circuit, Jacked or Bored, AWG 8, 2 Conductor </v>
      </c>
      <c r="B3994" s="13" t="s">
        <v>4624</v>
      </c>
      <c r="C3994" s="13" t="s">
        <v>4660</v>
      </c>
      <c r="D3994" s="13" t="s">
        <v>230</v>
      </c>
      <c r="E3994" s="13" t="s">
        <v>187</v>
      </c>
      <c r="F3994" s="13" t="s">
        <v>188</v>
      </c>
      <c r="G3994" s="13" t="s">
        <v>189</v>
      </c>
      <c r="H3994" s="13" t="s">
        <v>190</v>
      </c>
      <c r="I3994" s="13">
        <v>3993</v>
      </c>
    </row>
    <row r="3995" spans="1:9" x14ac:dyDescent="0.25">
      <c r="A3995" s="13" t="str">
        <f t="shared" si="62"/>
        <v xml:space="preserve">682-B      Underground Branch Circuit, Jacked or Bored, AWG 8, 3 Conductor </v>
      </c>
      <c r="B3995" s="13" t="s">
        <v>4624</v>
      </c>
      <c r="C3995" s="13" t="s">
        <v>4661</v>
      </c>
      <c r="D3995" s="13" t="s">
        <v>230</v>
      </c>
      <c r="E3995" s="13" t="s">
        <v>187</v>
      </c>
      <c r="F3995" s="13" t="s">
        <v>188</v>
      </c>
      <c r="G3995" s="13" t="s">
        <v>189</v>
      </c>
      <c r="H3995" s="13" t="s">
        <v>190</v>
      </c>
      <c r="I3995" s="13">
        <v>3994</v>
      </c>
    </row>
    <row r="3996" spans="1:9" x14ac:dyDescent="0.25">
      <c r="A3996" s="13" t="str">
        <f t="shared" si="62"/>
        <v xml:space="preserve">682-B      Underground Branch Circuit, Jacked or Bored, AWG 8, 4 Conductor </v>
      </c>
      <c r="B3996" s="13" t="s">
        <v>4624</v>
      </c>
      <c r="C3996" s="13" t="s">
        <v>4662</v>
      </c>
      <c r="D3996" s="13" t="s">
        <v>230</v>
      </c>
      <c r="E3996" s="13" t="s">
        <v>187</v>
      </c>
      <c r="F3996" s="13" t="s">
        <v>188</v>
      </c>
      <c r="G3996" s="13" t="s">
        <v>189</v>
      </c>
      <c r="H3996" s="13" t="s">
        <v>190</v>
      </c>
      <c r="I3996" s="13">
        <v>3995</v>
      </c>
    </row>
    <row r="3997" spans="1:9" x14ac:dyDescent="0.25">
      <c r="A3997" s="13" t="str">
        <f t="shared" si="62"/>
        <v xml:space="preserve">682-B      Underground Branch Circuit, Jacked or Bored, AWG 8, 5 Conductor </v>
      </c>
      <c r="B3997" s="13" t="s">
        <v>4624</v>
      </c>
      <c r="C3997" s="13" t="s">
        <v>4663</v>
      </c>
      <c r="D3997" s="13" t="s">
        <v>230</v>
      </c>
      <c r="E3997" s="13" t="s">
        <v>187</v>
      </c>
      <c r="F3997" s="13" t="s">
        <v>188</v>
      </c>
      <c r="G3997" s="13" t="s">
        <v>189</v>
      </c>
      <c r="H3997" s="13" t="s">
        <v>190</v>
      </c>
      <c r="I3997" s="13">
        <v>3996</v>
      </c>
    </row>
    <row r="3998" spans="1:9" x14ac:dyDescent="0.25">
      <c r="A3998" s="13" t="str">
        <f t="shared" si="62"/>
        <v xml:space="preserve">682-B      Underground Branch Circuit, Jacked or Bored, AWG 2/0, 4 Conductor </v>
      </c>
      <c r="B3998" s="13" t="s">
        <v>4624</v>
      </c>
      <c r="C3998" s="13" t="s">
        <v>4664</v>
      </c>
      <c r="D3998" s="13" t="s">
        <v>230</v>
      </c>
      <c r="E3998" s="13" t="s">
        <v>187</v>
      </c>
      <c r="F3998" s="13" t="s">
        <v>188</v>
      </c>
      <c r="G3998" s="13" t="s">
        <v>189</v>
      </c>
      <c r="H3998" s="13" t="s">
        <v>190</v>
      </c>
      <c r="I3998" s="13">
        <v>3997</v>
      </c>
    </row>
    <row r="3999" spans="1:9" x14ac:dyDescent="0.25">
      <c r="A3999" s="13" t="str">
        <f t="shared" si="62"/>
        <v xml:space="preserve">682-B      Underground Branch Circuit, Jacked or Bored, AWG 2/0, 5 Conductor </v>
      </c>
      <c r="B3999" s="13" t="s">
        <v>4624</v>
      </c>
      <c r="C3999" s="13" t="s">
        <v>4665</v>
      </c>
      <c r="D3999" s="13" t="s">
        <v>230</v>
      </c>
      <c r="E3999" s="13" t="s">
        <v>187</v>
      </c>
      <c r="F3999" s="13" t="s">
        <v>188</v>
      </c>
      <c r="G3999" s="13" t="s">
        <v>189</v>
      </c>
      <c r="H3999" s="13" t="s">
        <v>190</v>
      </c>
      <c r="I3999" s="13">
        <v>3998</v>
      </c>
    </row>
    <row r="4000" spans="1:9" x14ac:dyDescent="0.25">
      <c r="A4000" s="13" t="str">
        <f t="shared" si="62"/>
        <v xml:space="preserve">682-B      Underground Branch Circuit, Jacked or Bored, AWG 3, 4 Conductor </v>
      </c>
      <c r="B4000" s="13" t="s">
        <v>4624</v>
      </c>
      <c r="C4000" s="13" t="s">
        <v>4666</v>
      </c>
      <c r="D4000" s="13" t="s">
        <v>230</v>
      </c>
      <c r="E4000" s="13" t="s">
        <v>187</v>
      </c>
      <c r="F4000" s="13" t="s">
        <v>188</v>
      </c>
      <c r="G4000" s="13" t="s">
        <v>189</v>
      </c>
      <c r="H4000" s="13" t="s">
        <v>190</v>
      </c>
      <c r="I4000" s="13">
        <v>3999</v>
      </c>
    </row>
    <row r="4001" spans="1:9" x14ac:dyDescent="0.25">
      <c r="A4001" s="13" t="str">
        <f t="shared" si="62"/>
        <v xml:space="preserve">682-C      Structure Mounted Branch Circuit, AWG 1, 3 Conductor </v>
      </c>
      <c r="B4001" s="13" t="s">
        <v>4667</v>
      </c>
      <c r="C4001" s="13" t="s">
        <v>4668</v>
      </c>
      <c r="D4001" s="13" t="s">
        <v>230</v>
      </c>
      <c r="E4001" s="13" t="s">
        <v>187</v>
      </c>
      <c r="F4001" s="13" t="s">
        <v>188</v>
      </c>
      <c r="G4001" s="13" t="s">
        <v>189</v>
      </c>
      <c r="H4001" s="13" t="s">
        <v>190</v>
      </c>
      <c r="I4001" s="13">
        <v>4000</v>
      </c>
    </row>
    <row r="4002" spans="1:9" x14ac:dyDescent="0.25">
      <c r="A4002" s="13" t="str">
        <f t="shared" si="62"/>
        <v xml:space="preserve">682-C      Structure Mounted Branch Circuit, AWG 1/0, 1 Conductor </v>
      </c>
      <c r="B4002" s="13" t="s">
        <v>4667</v>
      </c>
      <c r="C4002" s="13" t="s">
        <v>4669</v>
      </c>
      <c r="D4002" s="13" t="s">
        <v>230</v>
      </c>
      <c r="E4002" s="13" t="s">
        <v>187</v>
      </c>
      <c r="F4002" s="13" t="s">
        <v>188</v>
      </c>
      <c r="G4002" s="13" t="s">
        <v>189</v>
      </c>
      <c r="H4002" s="13" t="s">
        <v>190</v>
      </c>
      <c r="I4002" s="13">
        <v>4001</v>
      </c>
    </row>
    <row r="4003" spans="1:9" x14ac:dyDescent="0.25">
      <c r="A4003" s="13" t="str">
        <f t="shared" si="62"/>
        <v xml:space="preserve">682-C      Structure Mounted Branch Circuit, AWG 1/0, 2 Conductor </v>
      </c>
      <c r="B4003" s="13" t="s">
        <v>4667</v>
      </c>
      <c r="C4003" s="13" t="s">
        <v>4670</v>
      </c>
      <c r="D4003" s="13" t="s">
        <v>230</v>
      </c>
      <c r="E4003" s="13" t="s">
        <v>187</v>
      </c>
      <c r="F4003" s="13" t="s">
        <v>188</v>
      </c>
      <c r="G4003" s="13" t="s">
        <v>189</v>
      </c>
      <c r="H4003" s="13" t="s">
        <v>190</v>
      </c>
      <c r="I4003" s="13">
        <v>4002</v>
      </c>
    </row>
    <row r="4004" spans="1:9" x14ac:dyDescent="0.25">
      <c r="A4004" s="13" t="str">
        <f t="shared" si="62"/>
        <v xml:space="preserve">682-C      Structure Mounted Branch Circuit, AWG 1/0, 3 Conductor </v>
      </c>
      <c r="B4004" s="13" t="s">
        <v>4667</v>
      </c>
      <c r="C4004" s="13" t="s">
        <v>4671</v>
      </c>
      <c r="D4004" s="13" t="s">
        <v>230</v>
      </c>
      <c r="E4004" s="13" t="s">
        <v>187</v>
      </c>
      <c r="F4004" s="13" t="s">
        <v>188</v>
      </c>
      <c r="G4004" s="13" t="s">
        <v>189</v>
      </c>
      <c r="H4004" s="13" t="s">
        <v>190</v>
      </c>
      <c r="I4004" s="13">
        <v>4003</v>
      </c>
    </row>
    <row r="4005" spans="1:9" x14ac:dyDescent="0.25">
      <c r="A4005" s="13" t="str">
        <f t="shared" si="62"/>
        <v xml:space="preserve">682-C      Structure Mounted Branch Circuit, AWG 1/0, 4 Conductor </v>
      </c>
      <c r="B4005" s="13" t="s">
        <v>4667</v>
      </c>
      <c r="C4005" s="13" t="s">
        <v>4672</v>
      </c>
      <c r="D4005" s="13" t="s">
        <v>230</v>
      </c>
      <c r="E4005" s="13" t="s">
        <v>187</v>
      </c>
      <c r="F4005" s="13" t="s">
        <v>188</v>
      </c>
      <c r="G4005" s="13" t="s">
        <v>189</v>
      </c>
      <c r="H4005" s="13" t="s">
        <v>190</v>
      </c>
      <c r="I4005" s="13">
        <v>4004</v>
      </c>
    </row>
    <row r="4006" spans="1:9" x14ac:dyDescent="0.25">
      <c r="A4006" s="13" t="str">
        <f t="shared" si="62"/>
        <v xml:space="preserve">682-C      Structure Mounted Branch Circuit, AWG 1/0, 5 Conductor </v>
      </c>
      <c r="B4006" s="13" t="s">
        <v>4667</v>
      </c>
      <c r="C4006" s="13" t="s">
        <v>4673</v>
      </c>
      <c r="D4006" s="13" t="s">
        <v>230</v>
      </c>
      <c r="E4006" s="13" t="s">
        <v>187</v>
      </c>
      <c r="F4006" s="13" t="s">
        <v>188</v>
      </c>
      <c r="G4006" s="13" t="s">
        <v>189</v>
      </c>
      <c r="H4006" s="13" t="s">
        <v>190</v>
      </c>
      <c r="I4006" s="13">
        <v>4005</v>
      </c>
    </row>
    <row r="4007" spans="1:9" x14ac:dyDescent="0.25">
      <c r="A4007" s="13" t="str">
        <f t="shared" si="62"/>
        <v xml:space="preserve">682-C      Structure Mounted Branch Circuit, AWG 10, 1 Conductor </v>
      </c>
      <c r="B4007" s="13" t="s">
        <v>4667</v>
      </c>
      <c r="C4007" s="13" t="s">
        <v>4674</v>
      </c>
      <c r="D4007" s="13" t="s">
        <v>230</v>
      </c>
      <c r="E4007" s="13" t="s">
        <v>187</v>
      </c>
      <c r="F4007" s="13" t="s">
        <v>188</v>
      </c>
      <c r="G4007" s="13" t="s">
        <v>189</v>
      </c>
      <c r="H4007" s="13" t="s">
        <v>190</v>
      </c>
      <c r="I4007" s="13">
        <v>4006</v>
      </c>
    </row>
    <row r="4008" spans="1:9" x14ac:dyDescent="0.25">
      <c r="A4008" s="13" t="str">
        <f t="shared" si="62"/>
        <v xml:space="preserve">682-C      Structure Mounted Branch Circuit, AWG 10, 2 Conductor </v>
      </c>
      <c r="B4008" s="13" t="s">
        <v>4667</v>
      </c>
      <c r="C4008" s="13" t="s">
        <v>4675</v>
      </c>
      <c r="D4008" s="13" t="s">
        <v>230</v>
      </c>
      <c r="E4008" s="13" t="s">
        <v>187</v>
      </c>
      <c r="F4008" s="13" t="s">
        <v>188</v>
      </c>
      <c r="G4008" s="13" t="s">
        <v>189</v>
      </c>
      <c r="H4008" s="13" t="s">
        <v>190</v>
      </c>
      <c r="I4008" s="13">
        <v>4007</v>
      </c>
    </row>
    <row r="4009" spans="1:9" x14ac:dyDescent="0.25">
      <c r="A4009" s="13" t="str">
        <f t="shared" si="62"/>
        <v xml:space="preserve">682-C      Structure Mounted Branch Circuit, AWG 10, 3 Conductor </v>
      </c>
      <c r="B4009" s="13" t="s">
        <v>4667</v>
      </c>
      <c r="C4009" s="13" t="s">
        <v>4676</v>
      </c>
      <c r="D4009" s="13" t="s">
        <v>230</v>
      </c>
      <c r="E4009" s="13" t="s">
        <v>187</v>
      </c>
      <c r="F4009" s="13" t="s">
        <v>188</v>
      </c>
      <c r="G4009" s="13" t="s">
        <v>189</v>
      </c>
      <c r="H4009" s="13" t="s">
        <v>190</v>
      </c>
      <c r="I4009" s="13">
        <v>4008</v>
      </c>
    </row>
    <row r="4010" spans="1:9" x14ac:dyDescent="0.25">
      <c r="A4010" s="13" t="str">
        <f t="shared" si="62"/>
        <v xml:space="preserve">682-C      Structure Mounted Branch Circuit, AWG 10, 4 Conductor </v>
      </c>
      <c r="B4010" s="13" t="s">
        <v>4667</v>
      </c>
      <c r="C4010" s="13" t="s">
        <v>4677</v>
      </c>
      <c r="D4010" s="13" t="s">
        <v>230</v>
      </c>
      <c r="E4010" s="13" t="s">
        <v>187</v>
      </c>
      <c r="F4010" s="13" t="s">
        <v>188</v>
      </c>
      <c r="G4010" s="13" t="s">
        <v>189</v>
      </c>
      <c r="H4010" s="13" t="s">
        <v>190</v>
      </c>
      <c r="I4010" s="13">
        <v>4009</v>
      </c>
    </row>
    <row r="4011" spans="1:9" x14ac:dyDescent="0.25">
      <c r="A4011" s="13" t="str">
        <f t="shared" si="62"/>
        <v xml:space="preserve">682-C      Structure Mounted Branch Circuit, AWG 10, 5 Conductor </v>
      </c>
      <c r="B4011" s="13" t="s">
        <v>4667</v>
      </c>
      <c r="C4011" s="13" t="s">
        <v>4678</v>
      </c>
      <c r="D4011" s="13" t="s">
        <v>230</v>
      </c>
      <c r="E4011" s="13" t="s">
        <v>187</v>
      </c>
      <c r="F4011" s="13" t="s">
        <v>188</v>
      </c>
      <c r="G4011" s="13" t="s">
        <v>189</v>
      </c>
      <c r="H4011" s="13" t="s">
        <v>190</v>
      </c>
      <c r="I4011" s="13">
        <v>4010</v>
      </c>
    </row>
    <row r="4012" spans="1:9" x14ac:dyDescent="0.25">
      <c r="A4012" s="13" t="str">
        <f t="shared" si="62"/>
        <v xml:space="preserve">682-C      Structure Mounted Branch Circuit, AWG 12, 3 Conductor </v>
      </c>
      <c r="B4012" s="13" t="s">
        <v>4667</v>
      </c>
      <c r="C4012" s="13" t="s">
        <v>4679</v>
      </c>
      <c r="D4012" s="13" t="s">
        <v>230</v>
      </c>
      <c r="E4012" s="13" t="s">
        <v>187</v>
      </c>
      <c r="F4012" s="13" t="s">
        <v>188</v>
      </c>
      <c r="G4012" s="13" t="s">
        <v>189</v>
      </c>
      <c r="H4012" s="13" t="s">
        <v>190</v>
      </c>
      <c r="I4012" s="13">
        <v>4011</v>
      </c>
    </row>
    <row r="4013" spans="1:9" x14ac:dyDescent="0.25">
      <c r="A4013" s="13" t="str">
        <f t="shared" si="62"/>
        <v xml:space="preserve">682-C      Structure Mounted Branch Circuit, AWG 2, 1 Conductor </v>
      </c>
      <c r="B4013" s="13" t="s">
        <v>4667</v>
      </c>
      <c r="C4013" s="13" t="s">
        <v>4680</v>
      </c>
      <c r="D4013" s="13" t="s">
        <v>230</v>
      </c>
      <c r="E4013" s="13" t="s">
        <v>187</v>
      </c>
      <c r="F4013" s="13" t="s">
        <v>188</v>
      </c>
      <c r="G4013" s="13" t="s">
        <v>189</v>
      </c>
      <c r="H4013" s="13" t="s">
        <v>190</v>
      </c>
      <c r="I4013" s="13">
        <v>4012</v>
      </c>
    </row>
    <row r="4014" spans="1:9" x14ac:dyDescent="0.25">
      <c r="A4014" s="13" t="str">
        <f t="shared" si="62"/>
        <v xml:space="preserve">682-C      Structure Mounted Branch Circuit, AWG 2, 2 Conductor </v>
      </c>
      <c r="B4014" s="13" t="s">
        <v>4667</v>
      </c>
      <c r="C4014" s="13" t="s">
        <v>4681</v>
      </c>
      <c r="D4014" s="13" t="s">
        <v>230</v>
      </c>
      <c r="E4014" s="13" t="s">
        <v>187</v>
      </c>
      <c r="F4014" s="13" t="s">
        <v>188</v>
      </c>
      <c r="G4014" s="13" t="s">
        <v>189</v>
      </c>
      <c r="H4014" s="13" t="s">
        <v>190</v>
      </c>
      <c r="I4014" s="13">
        <v>4013</v>
      </c>
    </row>
    <row r="4015" spans="1:9" x14ac:dyDescent="0.25">
      <c r="A4015" s="13" t="str">
        <f t="shared" si="62"/>
        <v xml:space="preserve">682-C      Structure Mounted Branch Circuit, AWG 2, 3 Conductor </v>
      </c>
      <c r="B4015" s="13" t="s">
        <v>4667</v>
      </c>
      <c r="C4015" s="13" t="s">
        <v>4682</v>
      </c>
      <c r="D4015" s="13" t="s">
        <v>230</v>
      </c>
      <c r="E4015" s="13" t="s">
        <v>187</v>
      </c>
      <c r="F4015" s="13" t="s">
        <v>188</v>
      </c>
      <c r="G4015" s="13" t="s">
        <v>189</v>
      </c>
      <c r="H4015" s="13" t="s">
        <v>190</v>
      </c>
      <c r="I4015" s="13">
        <v>4014</v>
      </c>
    </row>
    <row r="4016" spans="1:9" x14ac:dyDescent="0.25">
      <c r="A4016" s="13" t="str">
        <f t="shared" si="62"/>
        <v xml:space="preserve">682-C      Structure Mounted Branch Circuit, AWG 2, 4 Conductor </v>
      </c>
      <c r="B4016" s="13" t="s">
        <v>4667</v>
      </c>
      <c r="C4016" s="13" t="s">
        <v>4683</v>
      </c>
      <c r="D4016" s="13" t="s">
        <v>230</v>
      </c>
      <c r="E4016" s="13" t="s">
        <v>187</v>
      </c>
      <c r="F4016" s="13" t="s">
        <v>188</v>
      </c>
      <c r="G4016" s="13" t="s">
        <v>189</v>
      </c>
      <c r="H4016" s="13" t="s">
        <v>190</v>
      </c>
      <c r="I4016" s="13">
        <v>4015</v>
      </c>
    </row>
    <row r="4017" spans="1:9" x14ac:dyDescent="0.25">
      <c r="A4017" s="13" t="str">
        <f t="shared" si="62"/>
        <v xml:space="preserve">682-C      Structure Mounted Branch Circuit, AWG 2, 5 Conductor </v>
      </c>
      <c r="B4017" s="13" t="s">
        <v>4667</v>
      </c>
      <c r="C4017" s="13" t="s">
        <v>4684</v>
      </c>
      <c r="D4017" s="13" t="s">
        <v>230</v>
      </c>
      <c r="E4017" s="13" t="s">
        <v>187</v>
      </c>
      <c r="F4017" s="13" t="s">
        <v>188</v>
      </c>
      <c r="G4017" s="13" t="s">
        <v>189</v>
      </c>
      <c r="H4017" s="13" t="s">
        <v>190</v>
      </c>
      <c r="I4017" s="13">
        <v>4016</v>
      </c>
    </row>
    <row r="4018" spans="1:9" x14ac:dyDescent="0.25">
      <c r="A4018" s="13" t="str">
        <f t="shared" si="62"/>
        <v xml:space="preserve">682-C      Structure Mounted Branch Circuit, AWG 2/0, 3 Conductor </v>
      </c>
      <c r="B4018" s="13" t="s">
        <v>4667</v>
      </c>
      <c r="C4018" s="13" t="s">
        <v>4685</v>
      </c>
      <c r="D4018" s="13" t="s">
        <v>230</v>
      </c>
      <c r="E4018" s="13" t="s">
        <v>187</v>
      </c>
      <c r="F4018" s="13" t="s">
        <v>188</v>
      </c>
      <c r="G4018" s="13" t="s">
        <v>189</v>
      </c>
      <c r="H4018" s="13" t="s">
        <v>190</v>
      </c>
      <c r="I4018" s="13">
        <v>4017</v>
      </c>
    </row>
    <row r="4019" spans="1:9" x14ac:dyDescent="0.25">
      <c r="A4019" s="13" t="str">
        <f t="shared" si="62"/>
        <v xml:space="preserve">682-C      Structure Mounted Branch Circuit, AWG 3, 3 Conductor </v>
      </c>
      <c r="B4019" s="13" t="s">
        <v>4667</v>
      </c>
      <c r="C4019" s="13" t="s">
        <v>4686</v>
      </c>
      <c r="D4019" s="13" t="s">
        <v>230</v>
      </c>
      <c r="E4019" s="13" t="s">
        <v>187</v>
      </c>
      <c r="F4019" s="13" t="s">
        <v>188</v>
      </c>
      <c r="G4019" s="13" t="s">
        <v>189</v>
      </c>
      <c r="H4019" s="13" t="s">
        <v>190</v>
      </c>
      <c r="I4019" s="13">
        <v>4018</v>
      </c>
    </row>
    <row r="4020" spans="1:9" x14ac:dyDescent="0.25">
      <c r="A4020" s="13" t="str">
        <f t="shared" si="62"/>
        <v xml:space="preserve">682-C      Structure Mounted Branch Circuit, AWG 4, 1 Conductor </v>
      </c>
      <c r="B4020" s="13" t="s">
        <v>4667</v>
      </c>
      <c r="C4020" s="13" t="s">
        <v>4687</v>
      </c>
      <c r="D4020" s="13" t="s">
        <v>230</v>
      </c>
      <c r="E4020" s="13" t="s">
        <v>187</v>
      </c>
      <c r="F4020" s="13" t="s">
        <v>188</v>
      </c>
      <c r="G4020" s="13" t="s">
        <v>189</v>
      </c>
      <c r="H4020" s="13" t="s">
        <v>190</v>
      </c>
      <c r="I4020" s="13">
        <v>4019</v>
      </c>
    </row>
    <row r="4021" spans="1:9" x14ac:dyDescent="0.25">
      <c r="A4021" s="13" t="str">
        <f t="shared" si="62"/>
        <v xml:space="preserve">682-C      Structure Mounted Branch Circuit, AWG 4, 2 Conductor </v>
      </c>
      <c r="B4021" s="13" t="s">
        <v>4667</v>
      </c>
      <c r="C4021" s="13" t="s">
        <v>4688</v>
      </c>
      <c r="D4021" s="13" t="s">
        <v>230</v>
      </c>
      <c r="E4021" s="13" t="s">
        <v>187</v>
      </c>
      <c r="F4021" s="13" t="s">
        <v>188</v>
      </c>
      <c r="G4021" s="13" t="s">
        <v>189</v>
      </c>
      <c r="H4021" s="13" t="s">
        <v>190</v>
      </c>
      <c r="I4021" s="13">
        <v>4020</v>
      </c>
    </row>
    <row r="4022" spans="1:9" x14ac:dyDescent="0.25">
      <c r="A4022" s="13" t="str">
        <f t="shared" si="62"/>
        <v xml:space="preserve">682-C      Structure Mounted Branch Circuit, AWG 4, 3 Conductor </v>
      </c>
      <c r="B4022" s="13" t="s">
        <v>4667</v>
      </c>
      <c r="C4022" s="13" t="s">
        <v>4689</v>
      </c>
      <c r="D4022" s="13" t="s">
        <v>230</v>
      </c>
      <c r="E4022" s="13" t="s">
        <v>187</v>
      </c>
      <c r="F4022" s="13" t="s">
        <v>188</v>
      </c>
      <c r="G4022" s="13" t="s">
        <v>189</v>
      </c>
      <c r="H4022" s="13" t="s">
        <v>190</v>
      </c>
      <c r="I4022" s="13">
        <v>4021</v>
      </c>
    </row>
    <row r="4023" spans="1:9" x14ac:dyDescent="0.25">
      <c r="A4023" s="13" t="str">
        <f t="shared" si="62"/>
        <v xml:space="preserve">682-C      Structure Mounted Branch Circuit, AWG 4, 4 Conductor </v>
      </c>
      <c r="B4023" s="13" t="s">
        <v>4667</v>
      </c>
      <c r="C4023" s="13" t="s">
        <v>4690</v>
      </c>
      <c r="D4023" s="13" t="s">
        <v>230</v>
      </c>
      <c r="E4023" s="13" t="s">
        <v>187</v>
      </c>
      <c r="F4023" s="13" t="s">
        <v>188</v>
      </c>
      <c r="G4023" s="13" t="s">
        <v>189</v>
      </c>
      <c r="H4023" s="13" t="s">
        <v>190</v>
      </c>
      <c r="I4023" s="13">
        <v>4022</v>
      </c>
    </row>
    <row r="4024" spans="1:9" x14ac:dyDescent="0.25">
      <c r="A4024" s="13" t="str">
        <f t="shared" si="62"/>
        <v xml:space="preserve">682-C      Structure Mounted Branch Circuit, AWG 4, 5 Conductor </v>
      </c>
      <c r="B4024" s="13" t="s">
        <v>4667</v>
      </c>
      <c r="C4024" s="13" t="s">
        <v>4691</v>
      </c>
      <c r="D4024" s="13" t="s">
        <v>230</v>
      </c>
      <c r="E4024" s="13" t="s">
        <v>187</v>
      </c>
      <c r="F4024" s="13" t="s">
        <v>188</v>
      </c>
      <c r="G4024" s="13" t="s">
        <v>189</v>
      </c>
      <c r="H4024" s="13" t="s">
        <v>190</v>
      </c>
      <c r="I4024" s="13">
        <v>4023</v>
      </c>
    </row>
    <row r="4025" spans="1:9" x14ac:dyDescent="0.25">
      <c r="A4025" s="13" t="str">
        <f t="shared" si="62"/>
        <v xml:space="preserve">682-C      Structure Mounted Branch Circuit, AWG 4/0, 3 Conductor </v>
      </c>
      <c r="B4025" s="13" t="s">
        <v>4667</v>
      </c>
      <c r="C4025" s="13" t="s">
        <v>4692</v>
      </c>
      <c r="D4025" s="13" t="s">
        <v>230</v>
      </c>
      <c r="E4025" s="13" t="s">
        <v>187</v>
      </c>
      <c r="F4025" s="13" t="s">
        <v>188</v>
      </c>
      <c r="G4025" s="13" t="s">
        <v>189</v>
      </c>
      <c r="H4025" s="13" t="s">
        <v>190</v>
      </c>
      <c r="I4025" s="13">
        <v>4024</v>
      </c>
    </row>
    <row r="4026" spans="1:9" x14ac:dyDescent="0.25">
      <c r="A4026" s="13" t="str">
        <f t="shared" si="62"/>
        <v xml:space="preserve">682-C      Structure Mounted Branch Circuit, AWG 6, 1 Conductor </v>
      </c>
      <c r="B4026" s="13" t="s">
        <v>4667</v>
      </c>
      <c r="C4026" s="13" t="s">
        <v>4693</v>
      </c>
      <c r="D4026" s="13" t="s">
        <v>230</v>
      </c>
      <c r="E4026" s="13" t="s">
        <v>187</v>
      </c>
      <c r="F4026" s="13" t="s">
        <v>188</v>
      </c>
      <c r="G4026" s="13" t="s">
        <v>189</v>
      </c>
      <c r="H4026" s="13" t="s">
        <v>190</v>
      </c>
      <c r="I4026" s="13">
        <v>4025</v>
      </c>
    </row>
    <row r="4027" spans="1:9" x14ac:dyDescent="0.25">
      <c r="A4027" s="13" t="str">
        <f t="shared" si="62"/>
        <v xml:space="preserve">682-C      Structure Mounted Branch Circuit, AWG 6, 2 Conductor </v>
      </c>
      <c r="B4027" s="13" t="s">
        <v>4667</v>
      </c>
      <c r="C4027" s="13" t="s">
        <v>4694</v>
      </c>
      <c r="D4027" s="13" t="s">
        <v>230</v>
      </c>
      <c r="E4027" s="13" t="s">
        <v>187</v>
      </c>
      <c r="F4027" s="13" t="s">
        <v>188</v>
      </c>
      <c r="G4027" s="13" t="s">
        <v>189</v>
      </c>
      <c r="H4027" s="13" t="s">
        <v>190</v>
      </c>
      <c r="I4027" s="13">
        <v>4026</v>
      </c>
    </row>
    <row r="4028" spans="1:9" x14ac:dyDescent="0.25">
      <c r="A4028" s="13" t="str">
        <f t="shared" si="62"/>
        <v xml:space="preserve">682-C      Structure Mounted Branch Circuit, AWG 6, 3 Conductor </v>
      </c>
      <c r="B4028" s="13" t="s">
        <v>4667</v>
      </c>
      <c r="C4028" s="13" t="s">
        <v>4695</v>
      </c>
      <c r="D4028" s="13" t="s">
        <v>230</v>
      </c>
      <c r="E4028" s="13" t="s">
        <v>187</v>
      </c>
      <c r="F4028" s="13" t="s">
        <v>188</v>
      </c>
      <c r="G4028" s="13" t="s">
        <v>189</v>
      </c>
      <c r="H4028" s="13" t="s">
        <v>190</v>
      </c>
      <c r="I4028" s="13">
        <v>4027</v>
      </c>
    </row>
    <row r="4029" spans="1:9" x14ac:dyDescent="0.25">
      <c r="A4029" s="13" t="str">
        <f t="shared" si="62"/>
        <v xml:space="preserve">682-C      Structure Mounted Branch Circuit, AWG 6, 4 Conductor </v>
      </c>
      <c r="B4029" s="13" t="s">
        <v>4667</v>
      </c>
      <c r="C4029" s="13" t="s">
        <v>4696</v>
      </c>
      <c r="D4029" s="13" t="s">
        <v>230</v>
      </c>
      <c r="E4029" s="13" t="s">
        <v>187</v>
      </c>
      <c r="F4029" s="13" t="s">
        <v>188</v>
      </c>
      <c r="G4029" s="13" t="s">
        <v>189</v>
      </c>
      <c r="H4029" s="13" t="s">
        <v>190</v>
      </c>
      <c r="I4029" s="13">
        <v>4028</v>
      </c>
    </row>
    <row r="4030" spans="1:9" x14ac:dyDescent="0.25">
      <c r="A4030" s="13" t="str">
        <f t="shared" si="62"/>
        <v xml:space="preserve">682-C      Structure Mounted Branch Circuit, AWG 6, 5 Conductor </v>
      </c>
      <c r="B4030" s="13" t="s">
        <v>4667</v>
      </c>
      <c r="C4030" s="13" t="s">
        <v>4697</v>
      </c>
      <c r="D4030" s="13" t="s">
        <v>230</v>
      </c>
      <c r="E4030" s="13" t="s">
        <v>187</v>
      </c>
      <c r="F4030" s="13" t="s">
        <v>188</v>
      </c>
      <c r="G4030" s="13" t="s">
        <v>189</v>
      </c>
      <c r="H4030" s="13" t="s">
        <v>190</v>
      </c>
      <c r="I4030" s="13">
        <v>4029</v>
      </c>
    </row>
    <row r="4031" spans="1:9" x14ac:dyDescent="0.25">
      <c r="A4031" s="13" t="str">
        <f t="shared" si="62"/>
        <v xml:space="preserve">682-C      Structure Mounted Branch Circuit, AWG 8, 1 Conductor </v>
      </c>
      <c r="B4031" s="13" t="s">
        <v>4667</v>
      </c>
      <c r="C4031" s="13" t="s">
        <v>4698</v>
      </c>
      <c r="D4031" s="13" t="s">
        <v>230</v>
      </c>
      <c r="E4031" s="13" t="s">
        <v>187</v>
      </c>
      <c r="F4031" s="13" t="s">
        <v>188</v>
      </c>
      <c r="G4031" s="13" t="s">
        <v>189</v>
      </c>
      <c r="H4031" s="13" t="s">
        <v>190</v>
      </c>
      <c r="I4031" s="13">
        <v>4030</v>
      </c>
    </row>
    <row r="4032" spans="1:9" x14ac:dyDescent="0.25">
      <c r="A4032" s="13" t="str">
        <f t="shared" si="62"/>
        <v xml:space="preserve">682-C      Structure Mounted Branch Circuit, AWG 8, 2 Conductor </v>
      </c>
      <c r="B4032" s="13" t="s">
        <v>4667</v>
      </c>
      <c r="C4032" s="13" t="s">
        <v>4699</v>
      </c>
      <c r="D4032" s="13" t="s">
        <v>230</v>
      </c>
      <c r="E4032" s="13" t="s">
        <v>187</v>
      </c>
      <c r="F4032" s="13" t="s">
        <v>188</v>
      </c>
      <c r="G4032" s="13" t="s">
        <v>189</v>
      </c>
      <c r="H4032" s="13" t="s">
        <v>190</v>
      </c>
      <c r="I4032" s="13">
        <v>4031</v>
      </c>
    </row>
    <row r="4033" spans="1:9" x14ac:dyDescent="0.25">
      <c r="A4033" s="13" t="str">
        <f t="shared" si="62"/>
        <v xml:space="preserve">682-C      Structure Mounted Branch Circuit, AWG 8, 3 Conductor </v>
      </c>
      <c r="B4033" s="13" t="s">
        <v>4667</v>
      </c>
      <c r="C4033" s="13" t="s">
        <v>4700</v>
      </c>
      <c r="D4033" s="13" t="s">
        <v>230</v>
      </c>
      <c r="E4033" s="13" t="s">
        <v>187</v>
      </c>
      <c r="F4033" s="13" t="s">
        <v>188</v>
      </c>
      <c r="G4033" s="13" t="s">
        <v>189</v>
      </c>
      <c r="H4033" s="13" t="s">
        <v>190</v>
      </c>
      <c r="I4033" s="13">
        <v>4032</v>
      </c>
    </row>
    <row r="4034" spans="1:9" x14ac:dyDescent="0.25">
      <c r="A4034" s="13" t="str">
        <f t="shared" si="62"/>
        <v xml:space="preserve">682-C      Structure Mounted Branch Circuit, AWG 8, 4 Conductor </v>
      </c>
      <c r="B4034" s="13" t="s">
        <v>4667</v>
      </c>
      <c r="C4034" s="13" t="s">
        <v>4701</v>
      </c>
      <c r="D4034" s="13" t="s">
        <v>230</v>
      </c>
      <c r="E4034" s="13" t="s">
        <v>187</v>
      </c>
      <c r="F4034" s="13" t="s">
        <v>188</v>
      </c>
      <c r="G4034" s="13" t="s">
        <v>189</v>
      </c>
      <c r="H4034" s="13" t="s">
        <v>190</v>
      </c>
      <c r="I4034" s="13">
        <v>4033</v>
      </c>
    </row>
    <row r="4035" spans="1:9" x14ac:dyDescent="0.25">
      <c r="A4035" s="13" t="str">
        <f t="shared" si="62"/>
        <v xml:space="preserve">682-C      Structure Mounted Branch Circuit, AWG 8, 5 Conductor </v>
      </c>
      <c r="B4035" s="13" t="s">
        <v>4667</v>
      </c>
      <c r="C4035" s="13" t="s">
        <v>4702</v>
      </c>
      <c r="D4035" s="13" t="s">
        <v>230</v>
      </c>
      <c r="E4035" s="13" t="s">
        <v>187</v>
      </c>
      <c r="F4035" s="13" t="s">
        <v>188</v>
      </c>
      <c r="G4035" s="13" t="s">
        <v>189</v>
      </c>
      <c r="H4035" s="13" t="s">
        <v>190</v>
      </c>
      <c r="I4035" s="13">
        <v>4034</v>
      </c>
    </row>
    <row r="4036" spans="1:9" x14ac:dyDescent="0.25">
      <c r="A4036" s="13" t="str">
        <f t="shared" ref="A4036:A4099" si="63">_xlfn.CONCAT(B4036," ", C4036)</f>
        <v xml:space="preserve">682-D      Above Ground Pull Box </v>
      </c>
      <c r="B4036" s="13" t="s">
        <v>4703</v>
      </c>
      <c r="C4036" s="13" t="s">
        <v>4704</v>
      </c>
      <c r="D4036" s="13" t="s">
        <v>207</v>
      </c>
      <c r="E4036" s="13" t="s">
        <v>187</v>
      </c>
      <c r="F4036" s="13" t="s">
        <v>188</v>
      </c>
      <c r="G4036" s="13" t="s">
        <v>189</v>
      </c>
      <c r="H4036" s="13" t="s">
        <v>190</v>
      </c>
      <c r="I4036" s="13">
        <v>4035</v>
      </c>
    </row>
    <row r="4037" spans="1:9" x14ac:dyDescent="0.25">
      <c r="A4037" s="13" t="str">
        <f t="shared" si="63"/>
        <v xml:space="preserve">682-D      Structure Mounted Pull Box </v>
      </c>
      <c r="B4037" s="13" t="s">
        <v>4703</v>
      </c>
      <c r="C4037" s="13" t="s">
        <v>4705</v>
      </c>
      <c r="D4037" s="13" t="s">
        <v>207</v>
      </c>
      <c r="E4037" s="13" t="s">
        <v>187</v>
      </c>
      <c r="F4037" s="13" t="s">
        <v>188</v>
      </c>
      <c r="G4037" s="13" t="s">
        <v>189</v>
      </c>
      <c r="H4037" s="13" t="s">
        <v>190</v>
      </c>
      <c r="I4037" s="13">
        <v>4036</v>
      </c>
    </row>
    <row r="4038" spans="1:9" x14ac:dyDescent="0.25">
      <c r="A4038" s="13" t="str">
        <f t="shared" si="63"/>
        <v xml:space="preserve">682-D      Underground Pull Box </v>
      </c>
      <c r="B4038" s="13" t="s">
        <v>4703</v>
      </c>
      <c r="C4038" s="13" t="s">
        <v>4706</v>
      </c>
      <c r="D4038" s="13" t="s">
        <v>207</v>
      </c>
      <c r="E4038" s="13" t="s">
        <v>187</v>
      </c>
      <c r="F4038" s="13" t="s">
        <v>188</v>
      </c>
      <c r="G4038" s="13" t="s">
        <v>189</v>
      </c>
      <c r="H4038" s="13" t="s">
        <v>190</v>
      </c>
      <c r="I4038" s="13">
        <v>4037</v>
      </c>
    </row>
    <row r="4039" spans="1:9" x14ac:dyDescent="0.25">
      <c r="A4039" s="13" t="str">
        <f t="shared" si="63"/>
        <v xml:space="preserve">682-D      Underground Pull Box With Concrete Pad </v>
      </c>
      <c r="B4039" s="13" t="s">
        <v>4703</v>
      </c>
      <c r="C4039" s="13" t="s">
        <v>4707</v>
      </c>
      <c r="D4039" s="13" t="s">
        <v>207</v>
      </c>
      <c r="E4039" s="13" t="s">
        <v>187</v>
      </c>
      <c r="F4039" s="13" t="s">
        <v>188</v>
      </c>
      <c r="G4039" s="13" t="s">
        <v>189</v>
      </c>
      <c r="H4039" s="13" t="s">
        <v>190</v>
      </c>
      <c r="I4039" s="13">
        <v>4038</v>
      </c>
    </row>
    <row r="4040" spans="1:9" x14ac:dyDescent="0.25">
      <c r="A4040" s="13" t="str">
        <f t="shared" si="63"/>
        <v xml:space="preserve">682-E      Structure Mounted Junction Box </v>
      </c>
      <c r="B4040" s="13" t="s">
        <v>4708</v>
      </c>
      <c r="C4040" s="13" t="s">
        <v>4709</v>
      </c>
      <c r="D4040" s="13" t="s">
        <v>207</v>
      </c>
      <c r="E4040" s="13" t="s">
        <v>187</v>
      </c>
      <c r="F4040" s="13" t="s">
        <v>188</v>
      </c>
      <c r="G4040" s="13" t="s">
        <v>189</v>
      </c>
      <c r="H4040" s="13" t="s">
        <v>190</v>
      </c>
      <c r="I4040" s="13">
        <v>4039</v>
      </c>
    </row>
    <row r="4041" spans="1:9" x14ac:dyDescent="0.25">
      <c r="A4041" s="13" t="str">
        <f t="shared" si="63"/>
        <v xml:space="preserve">682-E      Underground Junction Box </v>
      </c>
      <c r="B4041" s="13" t="s">
        <v>4708</v>
      </c>
      <c r="C4041" s="13" t="s">
        <v>4710</v>
      </c>
      <c r="D4041" s="13" t="s">
        <v>207</v>
      </c>
      <c r="E4041" s="13" t="s">
        <v>187</v>
      </c>
      <c r="F4041" s="13" t="s">
        <v>188</v>
      </c>
      <c r="G4041" s="13" t="s">
        <v>189</v>
      </c>
      <c r="H4041" s="13" t="s">
        <v>190</v>
      </c>
      <c r="I4041" s="13">
        <v>4040</v>
      </c>
    </row>
    <row r="4042" spans="1:9" x14ac:dyDescent="0.25">
      <c r="A4042" s="13" t="str">
        <f t="shared" si="63"/>
        <v xml:space="preserve">682-E      Underground Junction Box With Concrete Pad </v>
      </c>
      <c r="B4042" s="13" t="s">
        <v>4708</v>
      </c>
      <c r="C4042" s="13" t="s">
        <v>4711</v>
      </c>
      <c r="D4042" s="13" t="s">
        <v>207</v>
      </c>
      <c r="E4042" s="13" t="s">
        <v>187</v>
      </c>
      <c r="F4042" s="13" t="s">
        <v>188</v>
      </c>
      <c r="G4042" s="13" t="s">
        <v>189</v>
      </c>
      <c r="H4042" s="13" t="s">
        <v>190</v>
      </c>
      <c r="I4042" s="13">
        <v>4041</v>
      </c>
    </row>
    <row r="4043" spans="1:9" x14ac:dyDescent="0.25">
      <c r="A4043" s="13" t="str">
        <f t="shared" si="63"/>
        <v xml:space="preserve">682-F      Secondary Power Controller </v>
      </c>
      <c r="B4043" s="13" t="s">
        <v>4712</v>
      </c>
      <c r="C4043" s="13" t="s">
        <v>4713</v>
      </c>
      <c r="D4043" s="13" t="s">
        <v>207</v>
      </c>
      <c r="E4043" s="13" t="s">
        <v>187</v>
      </c>
      <c r="F4043" s="13" t="s">
        <v>188</v>
      </c>
      <c r="G4043" s="13" t="s">
        <v>189</v>
      </c>
      <c r="H4043" s="13" t="s">
        <v>190</v>
      </c>
      <c r="I4043" s="13">
        <v>4042</v>
      </c>
    </row>
    <row r="4044" spans="1:9" x14ac:dyDescent="0.25">
      <c r="A4044" s="13" t="str">
        <f t="shared" si="63"/>
        <v xml:space="preserve">682-F      Secondary Power Controllers </v>
      </c>
      <c r="B4044" s="13" t="s">
        <v>4712</v>
      </c>
      <c r="C4044" s="13" t="s">
        <v>4714</v>
      </c>
      <c r="D4044" s="13" t="s">
        <v>207</v>
      </c>
      <c r="E4044" s="13" t="s">
        <v>187</v>
      </c>
      <c r="F4044" s="13" t="s">
        <v>188</v>
      </c>
      <c r="G4044" s="13" t="s">
        <v>189</v>
      </c>
      <c r="H4044" s="13" t="s">
        <v>190</v>
      </c>
      <c r="I4044" s="13">
        <v>4043</v>
      </c>
    </row>
    <row r="4045" spans="1:9" x14ac:dyDescent="0.25">
      <c r="A4045" s="13" t="str">
        <f t="shared" si="63"/>
        <v xml:space="preserve">907-682-F Repair Secondary Power Controller </v>
      </c>
      <c r="B4045" s="13" t="s">
        <v>4715</v>
      </c>
      <c r="C4045" s="13" t="s">
        <v>4716</v>
      </c>
      <c r="D4045" s="13" t="s">
        <v>207</v>
      </c>
      <c r="E4045" s="13" t="s">
        <v>187</v>
      </c>
      <c r="F4045" s="13" t="s">
        <v>188</v>
      </c>
      <c r="G4045" s="13" t="s">
        <v>189</v>
      </c>
      <c r="H4045" s="13" t="s">
        <v>190</v>
      </c>
      <c r="I4045" s="13">
        <v>4044</v>
      </c>
    </row>
    <row r="4046" spans="1:9" x14ac:dyDescent="0.25">
      <c r="A4046" s="13" t="str">
        <f t="shared" si="63"/>
        <v xml:space="preserve">683-A      Lighting Assembly, High Mast, LED, Type 100-4-S </v>
      </c>
      <c r="B4046" s="13" t="s">
        <v>4717</v>
      </c>
      <c r="C4046" s="13" t="s">
        <v>4718</v>
      </c>
      <c r="D4046" s="13" t="s">
        <v>207</v>
      </c>
      <c r="E4046" s="13" t="s">
        <v>187</v>
      </c>
      <c r="F4046" s="13" t="s">
        <v>188</v>
      </c>
      <c r="G4046" s="13" t="s">
        <v>189</v>
      </c>
      <c r="H4046" s="13" t="s">
        <v>190</v>
      </c>
      <c r="I4046" s="13">
        <v>4045</v>
      </c>
    </row>
    <row r="4047" spans="1:9" x14ac:dyDescent="0.25">
      <c r="A4047" s="13" t="str">
        <f t="shared" si="63"/>
        <v xml:space="preserve">683-A      Lighting Assembly, High Mast, LED, Type 120-4-A </v>
      </c>
      <c r="B4047" s="13" t="s">
        <v>4717</v>
      </c>
      <c r="C4047" s="13" t="s">
        <v>4719</v>
      </c>
      <c r="D4047" s="13" t="s">
        <v>207</v>
      </c>
      <c r="E4047" s="13" t="s">
        <v>187</v>
      </c>
      <c r="F4047" s="13" t="s">
        <v>188</v>
      </c>
      <c r="G4047" s="13" t="s">
        <v>189</v>
      </c>
      <c r="H4047" s="13" t="s">
        <v>190</v>
      </c>
      <c r="I4047" s="13">
        <v>4046</v>
      </c>
    </row>
    <row r="4048" spans="1:9" x14ac:dyDescent="0.25">
      <c r="A4048" s="13" t="str">
        <f t="shared" si="63"/>
        <v xml:space="preserve">683-A      Lighting Assembly, High Mast, LED, Type 120-4-S </v>
      </c>
      <c r="B4048" s="13" t="s">
        <v>4717</v>
      </c>
      <c r="C4048" s="13" t="s">
        <v>4720</v>
      </c>
      <c r="D4048" s="13" t="s">
        <v>207</v>
      </c>
      <c r="E4048" s="13" t="s">
        <v>187</v>
      </c>
      <c r="F4048" s="13" t="s">
        <v>188</v>
      </c>
      <c r="G4048" s="13" t="s">
        <v>189</v>
      </c>
      <c r="H4048" s="13" t="s">
        <v>190</v>
      </c>
      <c r="I4048" s="13">
        <v>4047</v>
      </c>
    </row>
    <row r="4049" spans="1:9" x14ac:dyDescent="0.25">
      <c r="A4049" s="13" t="str">
        <f t="shared" si="63"/>
        <v xml:space="preserve">683-A      Lighting Assembly, High Mast, LED, Type 100-4-A </v>
      </c>
      <c r="B4049" s="13" t="s">
        <v>4717</v>
      </c>
      <c r="C4049" s="13" t="s">
        <v>4721</v>
      </c>
      <c r="D4049" s="13" t="s">
        <v>207</v>
      </c>
      <c r="E4049" s="13" t="s">
        <v>187</v>
      </c>
      <c r="F4049" s="13" t="s">
        <v>188</v>
      </c>
      <c r="G4049" s="13" t="s">
        <v>189</v>
      </c>
      <c r="H4049" s="13" t="s">
        <v>190</v>
      </c>
      <c r="I4049" s="13">
        <v>4048</v>
      </c>
    </row>
    <row r="4050" spans="1:9" x14ac:dyDescent="0.25">
      <c r="A4050" s="13" t="str">
        <f t="shared" si="63"/>
        <v xml:space="preserve">683-A      Lighting Assembly, High Mast, LED, Type 100-4-S </v>
      </c>
      <c r="B4050" s="13" t="s">
        <v>4717</v>
      </c>
      <c r="C4050" s="13" t="s">
        <v>4718</v>
      </c>
      <c r="D4050" s="13" t="s">
        <v>207</v>
      </c>
      <c r="E4050" s="13" t="s">
        <v>187</v>
      </c>
      <c r="F4050" s="13" t="s">
        <v>188</v>
      </c>
      <c r="G4050" s="13" t="s">
        <v>189</v>
      </c>
      <c r="H4050" s="13" t="s">
        <v>190</v>
      </c>
      <c r="I4050" s="13">
        <v>4049</v>
      </c>
    </row>
    <row r="4051" spans="1:9" x14ac:dyDescent="0.25">
      <c r="A4051" s="13" t="str">
        <f t="shared" si="63"/>
        <v xml:space="preserve">683-A      Lighting Assembly, High Mast, LED, Type 100-6-A </v>
      </c>
      <c r="B4051" s="13" t="s">
        <v>4717</v>
      </c>
      <c r="C4051" s="13" t="s">
        <v>4722</v>
      </c>
      <c r="D4051" s="13" t="s">
        <v>207</v>
      </c>
      <c r="E4051" s="13" t="s">
        <v>187</v>
      </c>
      <c r="F4051" s="13" t="s">
        <v>188</v>
      </c>
      <c r="G4051" s="13" t="s">
        <v>189</v>
      </c>
      <c r="H4051" s="13" t="s">
        <v>190</v>
      </c>
      <c r="I4051" s="13">
        <v>4050</v>
      </c>
    </row>
    <row r="4052" spans="1:9" x14ac:dyDescent="0.25">
      <c r="A4052" s="13" t="str">
        <f t="shared" si="63"/>
        <v xml:space="preserve">683-A      Lighting Assembly, High Mast, LED, Type 100-6-S </v>
      </c>
      <c r="B4052" s="13" t="s">
        <v>4717</v>
      </c>
      <c r="C4052" s="13" t="s">
        <v>4723</v>
      </c>
      <c r="D4052" s="13" t="s">
        <v>207</v>
      </c>
      <c r="E4052" s="13" t="s">
        <v>187</v>
      </c>
      <c r="F4052" s="13" t="s">
        <v>188</v>
      </c>
      <c r="G4052" s="13" t="s">
        <v>189</v>
      </c>
      <c r="H4052" s="13" t="s">
        <v>190</v>
      </c>
      <c r="I4052" s="13">
        <v>4051</v>
      </c>
    </row>
    <row r="4053" spans="1:9" x14ac:dyDescent="0.25">
      <c r="A4053" s="13" t="str">
        <f t="shared" si="63"/>
        <v xml:space="preserve">683-A      Lighting Assembly, High Mast, LED, Type 100-8-S </v>
      </c>
      <c r="B4053" s="13" t="s">
        <v>4717</v>
      </c>
      <c r="C4053" s="13" t="s">
        <v>4724</v>
      </c>
      <c r="D4053" s="13" t="s">
        <v>207</v>
      </c>
      <c r="E4053" s="13" t="s">
        <v>187</v>
      </c>
      <c r="F4053" s="13" t="s">
        <v>188</v>
      </c>
      <c r="G4053" s="13" t="s">
        <v>189</v>
      </c>
      <c r="H4053" s="13" t="s">
        <v>190</v>
      </c>
      <c r="I4053" s="13">
        <v>4052</v>
      </c>
    </row>
    <row r="4054" spans="1:9" x14ac:dyDescent="0.25">
      <c r="A4054" s="13" t="str">
        <f t="shared" si="63"/>
        <v xml:space="preserve">683-A      Lighting Assembly, High Mast, LED, Type 120-8-S </v>
      </c>
      <c r="B4054" s="13" t="s">
        <v>4717</v>
      </c>
      <c r="C4054" s="13" t="s">
        <v>4725</v>
      </c>
      <c r="D4054" s="13" t="s">
        <v>207</v>
      </c>
      <c r="E4054" s="13" t="s">
        <v>187</v>
      </c>
      <c r="F4054" s="13" t="s">
        <v>188</v>
      </c>
      <c r="G4054" s="13" t="s">
        <v>189</v>
      </c>
      <c r="H4054" s="13" t="s">
        <v>190</v>
      </c>
      <c r="I4054" s="13">
        <v>4053</v>
      </c>
    </row>
    <row r="4055" spans="1:9" x14ac:dyDescent="0.25">
      <c r="A4055" s="13" t="str">
        <f t="shared" si="63"/>
        <v xml:space="preserve">683-A      Lighting Assembly, High Mast, LED, Type 110-8-S </v>
      </c>
      <c r="B4055" s="13" t="s">
        <v>4717</v>
      </c>
      <c r="C4055" s="13" t="s">
        <v>4726</v>
      </c>
      <c r="D4055" s="13" t="s">
        <v>207</v>
      </c>
      <c r="E4055" s="13" t="s">
        <v>187</v>
      </c>
      <c r="F4055" s="13" t="s">
        <v>188</v>
      </c>
      <c r="G4055" s="13" t="s">
        <v>189</v>
      </c>
      <c r="H4055" s="13" t="s">
        <v>190</v>
      </c>
      <c r="I4055" s="13">
        <v>4054</v>
      </c>
    </row>
    <row r="4056" spans="1:9" x14ac:dyDescent="0.25">
      <c r="A4056" s="13" t="str">
        <f t="shared" si="63"/>
        <v xml:space="preserve">683-A      Lighting Assembly, High Mast, LED, Type 110-6-S </v>
      </c>
      <c r="B4056" s="13" t="s">
        <v>4717</v>
      </c>
      <c r="C4056" s="13" t="s">
        <v>4727</v>
      </c>
      <c r="D4056" s="13" t="s">
        <v>207</v>
      </c>
      <c r="E4056" s="13" t="s">
        <v>187</v>
      </c>
      <c r="F4056" s="13" t="s">
        <v>188</v>
      </c>
      <c r="G4056" s="13" t="s">
        <v>189</v>
      </c>
      <c r="H4056" s="13" t="s">
        <v>190</v>
      </c>
      <c r="I4056" s="13">
        <v>4055</v>
      </c>
    </row>
    <row r="4057" spans="1:9" x14ac:dyDescent="0.25">
      <c r="A4057" s="13" t="str">
        <f t="shared" si="63"/>
        <v xml:space="preserve">683-A      Lighting Assembly, High Mast, LED, Type 110-6-A </v>
      </c>
      <c r="B4057" s="13" t="s">
        <v>4717</v>
      </c>
      <c r="C4057" s="13" t="s">
        <v>4728</v>
      </c>
      <c r="D4057" s="13" t="s">
        <v>207</v>
      </c>
      <c r="E4057" s="13" t="s">
        <v>187</v>
      </c>
      <c r="F4057" s="13" t="s">
        <v>188</v>
      </c>
      <c r="G4057" s="13" t="s">
        <v>189</v>
      </c>
      <c r="H4057" s="13" t="s">
        <v>190</v>
      </c>
      <c r="I4057" s="13">
        <v>4056</v>
      </c>
    </row>
    <row r="4058" spans="1:9" x14ac:dyDescent="0.25">
      <c r="A4058" s="13" t="str">
        <f t="shared" si="63"/>
        <v xml:space="preserve">683-A      Lighting Assembly, High Mast, LED, Type 130-8-S </v>
      </c>
      <c r="B4058" s="13" t="s">
        <v>4717</v>
      </c>
      <c r="C4058" s="13" t="s">
        <v>4729</v>
      </c>
      <c r="D4058" s="13" t="s">
        <v>207</v>
      </c>
      <c r="E4058" s="13" t="s">
        <v>187</v>
      </c>
      <c r="F4058" s="13" t="s">
        <v>188</v>
      </c>
      <c r="G4058" s="13" t="s">
        <v>189</v>
      </c>
      <c r="H4058" s="13" t="s">
        <v>190</v>
      </c>
      <c r="I4058" s="13">
        <v>4057</v>
      </c>
    </row>
    <row r="4059" spans="1:9" x14ac:dyDescent="0.25">
      <c r="A4059" s="13" t="str">
        <f t="shared" si="63"/>
        <v xml:space="preserve">683-A      Lighting Assembly, High Mast, LED, Type 100-2-A </v>
      </c>
      <c r="B4059" s="13" t="s">
        <v>4717</v>
      </c>
      <c r="C4059" s="13" t="s">
        <v>4730</v>
      </c>
      <c r="D4059" s="13" t="s">
        <v>207</v>
      </c>
      <c r="E4059" s="13" t="s">
        <v>187</v>
      </c>
      <c r="F4059" s="13" t="s">
        <v>188</v>
      </c>
      <c r="G4059" s="13" t="s">
        <v>189</v>
      </c>
      <c r="H4059" s="13" t="s">
        <v>190</v>
      </c>
      <c r="I4059" s="13">
        <v>4058</v>
      </c>
    </row>
    <row r="4060" spans="1:9" x14ac:dyDescent="0.25">
      <c r="A4060" s="13" t="str">
        <f t="shared" si="63"/>
        <v xml:space="preserve">683-A      Lighting Assembly, High Mast, LED, Type 100-3-S </v>
      </c>
      <c r="B4060" s="13" t="s">
        <v>4717</v>
      </c>
      <c r="C4060" s="13" t="s">
        <v>4731</v>
      </c>
      <c r="D4060" s="13" t="s">
        <v>207</v>
      </c>
      <c r="E4060" s="13" t="s">
        <v>187</v>
      </c>
      <c r="F4060" s="13" t="s">
        <v>188</v>
      </c>
      <c r="G4060" s="13" t="s">
        <v>189</v>
      </c>
      <c r="H4060" s="13" t="s">
        <v>190</v>
      </c>
      <c r="I4060" s="13">
        <v>4059</v>
      </c>
    </row>
    <row r="4061" spans="1:9" x14ac:dyDescent="0.25">
      <c r="A4061" s="13" t="str">
        <f t="shared" si="63"/>
        <v xml:space="preserve">683-A      Lighting Assembly, High Mast, LED, Type 150-8-582-A </v>
      </c>
      <c r="B4061" s="13" t="s">
        <v>4717</v>
      </c>
      <c r="C4061" s="13" t="s">
        <v>4732</v>
      </c>
      <c r="D4061" s="13" t="s">
        <v>207</v>
      </c>
      <c r="E4061" s="13" t="s">
        <v>187</v>
      </c>
      <c r="F4061" s="13" t="s">
        <v>188</v>
      </c>
      <c r="G4061" s="13" t="s">
        <v>189</v>
      </c>
      <c r="H4061" s="13" t="s">
        <v>190</v>
      </c>
      <c r="I4061" s="13">
        <v>4060</v>
      </c>
    </row>
    <row r="4062" spans="1:9" x14ac:dyDescent="0.25">
      <c r="A4062" s="13" t="str">
        <f t="shared" si="63"/>
        <v xml:space="preserve">683-A      Lighting Assembly, High Mast, LED, Type 100-2-S </v>
      </c>
      <c r="B4062" s="13" t="s">
        <v>4717</v>
      </c>
      <c r="C4062" s="13" t="s">
        <v>4733</v>
      </c>
      <c r="D4062" s="13" t="s">
        <v>207</v>
      </c>
      <c r="E4062" s="13" t="s">
        <v>187</v>
      </c>
      <c r="F4062" s="13" t="s">
        <v>188</v>
      </c>
      <c r="G4062" s="13" t="s">
        <v>189</v>
      </c>
      <c r="H4062" s="13" t="s">
        <v>190</v>
      </c>
      <c r="I4062" s="13">
        <v>4061</v>
      </c>
    </row>
    <row r="4063" spans="1:9" x14ac:dyDescent="0.25">
      <c r="A4063" s="13" t="str">
        <f t="shared" si="63"/>
        <v xml:space="preserve">683-A      Lighting Assembly, High Mast, LED, Type 130-6-S </v>
      </c>
      <c r="B4063" s="13" t="s">
        <v>4717</v>
      </c>
      <c r="C4063" s="13" t="s">
        <v>4734</v>
      </c>
      <c r="D4063" s="13" t="s">
        <v>207</v>
      </c>
      <c r="E4063" s="13" t="s">
        <v>187</v>
      </c>
      <c r="F4063" s="13" t="s">
        <v>188</v>
      </c>
      <c r="G4063" s="13" t="s">
        <v>189</v>
      </c>
      <c r="H4063" s="13" t="s">
        <v>190</v>
      </c>
      <c r="I4063" s="13">
        <v>4062</v>
      </c>
    </row>
    <row r="4064" spans="1:9" x14ac:dyDescent="0.25">
      <c r="A4064" s="13" t="str">
        <f t="shared" si="63"/>
        <v xml:space="preserve">683-A      Lighting Assembly, High Mast, LED, Type 100-3-A </v>
      </c>
      <c r="B4064" s="13" t="s">
        <v>4717</v>
      </c>
      <c r="C4064" s="13" t="s">
        <v>4735</v>
      </c>
      <c r="D4064" s="13" t="s">
        <v>207</v>
      </c>
      <c r="E4064" s="13" t="s">
        <v>187</v>
      </c>
      <c r="F4064" s="13" t="s">
        <v>188</v>
      </c>
      <c r="G4064" s="13" t="s">
        <v>189</v>
      </c>
      <c r="H4064" s="13" t="s">
        <v>190</v>
      </c>
      <c r="I4064" s="13">
        <v>4063</v>
      </c>
    </row>
    <row r="4065" spans="1:9" x14ac:dyDescent="0.25">
      <c r="A4065" s="13" t="str">
        <f t="shared" si="63"/>
        <v xml:space="preserve">683-A      Lighting Assembly, High Mast, LED, Type 120-8-AN-200 </v>
      </c>
      <c r="B4065" s="13" t="s">
        <v>4717</v>
      </c>
      <c r="C4065" s="13" t="s">
        <v>4736</v>
      </c>
      <c r="D4065" s="13" t="s">
        <v>207</v>
      </c>
      <c r="E4065" s="13" t="s">
        <v>187</v>
      </c>
      <c r="F4065" s="13" t="s">
        <v>188</v>
      </c>
      <c r="G4065" s="13" t="s">
        <v>189</v>
      </c>
      <c r="H4065" s="13" t="s">
        <v>190</v>
      </c>
      <c r="I4065" s="13">
        <v>4064</v>
      </c>
    </row>
    <row r="4066" spans="1:9" x14ac:dyDescent="0.25">
      <c r="A4066" s="13" t="str">
        <f t="shared" si="63"/>
        <v xml:space="preserve">683-B      Lighting Assembly, Low Mast, LED, Type 15-1-0-90 </v>
      </c>
      <c r="B4066" s="13" t="s">
        <v>4737</v>
      </c>
      <c r="C4066" s="13" t="s">
        <v>4738</v>
      </c>
      <c r="D4066" s="13" t="s">
        <v>207</v>
      </c>
      <c r="E4066" s="13" t="s">
        <v>187</v>
      </c>
      <c r="F4066" s="13" t="s">
        <v>188</v>
      </c>
      <c r="G4066" s="13" t="s">
        <v>189</v>
      </c>
      <c r="H4066" s="13" t="s">
        <v>190</v>
      </c>
      <c r="I4066" s="13">
        <v>4065</v>
      </c>
    </row>
    <row r="4067" spans="1:9" x14ac:dyDescent="0.25">
      <c r="A4067" s="13" t="str">
        <f t="shared" si="63"/>
        <v xml:space="preserve">683-B      Lighting Assembly, Low Mast, LED, Type 40-1-10-220 </v>
      </c>
      <c r="B4067" s="13" t="s">
        <v>4737</v>
      </c>
      <c r="C4067" s="13" t="s">
        <v>4739</v>
      </c>
      <c r="D4067" s="13" t="s">
        <v>207</v>
      </c>
      <c r="E4067" s="13" t="s">
        <v>187</v>
      </c>
      <c r="F4067" s="13" t="s">
        <v>188</v>
      </c>
      <c r="G4067" s="13" t="s">
        <v>189</v>
      </c>
      <c r="H4067" s="13" t="s">
        <v>190</v>
      </c>
      <c r="I4067" s="13">
        <v>4066</v>
      </c>
    </row>
    <row r="4068" spans="1:9" x14ac:dyDescent="0.25">
      <c r="A4068" s="13" t="str">
        <f t="shared" si="63"/>
        <v xml:space="preserve">683-B      Lighting Assembly, Low Mast, LED, Type 40-1-15-284 </v>
      </c>
      <c r="B4068" s="13" t="s">
        <v>4737</v>
      </c>
      <c r="C4068" s="13" t="s">
        <v>4740</v>
      </c>
      <c r="D4068" s="13" t="s">
        <v>207</v>
      </c>
      <c r="E4068" s="13" t="s">
        <v>187</v>
      </c>
      <c r="F4068" s="13" t="s">
        <v>188</v>
      </c>
      <c r="G4068" s="13" t="s">
        <v>189</v>
      </c>
      <c r="H4068" s="13" t="s">
        <v>190</v>
      </c>
      <c r="I4068" s="13">
        <v>4067</v>
      </c>
    </row>
    <row r="4069" spans="1:9" x14ac:dyDescent="0.25">
      <c r="A4069" s="13" t="str">
        <f t="shared" si="63"/>
        <v xml:space="preserve">683-B      Lighting Assembly, Low Mast, LED, Type 40-1-15-315 </v>
      </c>
      <c r="B4069" s="13" t="s">
        <v>4737</v>
      </c>
      <c r="C4069" s="13" t="s">
        <v>4741</v>
      </c>
      <c r="D4069" s="13" t="s">
        <v>207</v>
      </c>
      <c r="E4069" s="13" t="s">
        <v>187</v>
      </c>
      <c r="F4069" s="13" t="s">
        <v>188</v>
      </c>
      <c r="G4069" s="13" t="s">
        <v>189</v>
      </c>
      <c r="H4069" s="13" t="s">
        <v>190</v>
      </c>
      <c r="I4069" s="13">
        <v>4068</v>
      </c>
    </row>
    <row r="4070" spans="1:9" x14ac:dyDescent="0.25">
      <c r="A4070" s="13" t="str">
        <f t="shared" si="63"/>
        <v xml:space="preserve">683-B      Lighting Assembly, Low Mast, LED, Type 40-1-8-213 </v>
      </c>
      <c r="B4070" s="13" t="s">
        <v>4737</v>
      </c>
      <c r="C4070" s="13" t="s">
        <v>4742</v>
      </c>
      <c r="D4070" s="13" t="s">
        <v>207</v>
      </c>
      <c r="E4070" s="13" t="s">
        <v>187</v>
      </c>
      <c r="F4070" s="13" t="s">
        <v>188</v>
      </c>
      <c r="G4070" s="13" t="s">
        <v>189</v>
      </c>
      <c r="H4070" s="13" t="s">
        <v>190</v>
      </c>
      <c r="I4070" s="13">
        <v>4069</v>
      </c>
    </row>
    <row r="4071" spans="1:9" x14ac:dyDescent="0.25">
      <c r="A4071" s="13" t="str">
        <f t="shared" si="63"/>
        <v xml:space="preserve">683-B      Lighting Assembly, Low Mast, LED, Type 40-1-8-315 </v>
      </c>
      <c r="B4071" s="13" t="s">
        <v>4737</v>
      </c>
      <c r="C4071" s="13" t="s">
        <v>4743</v>
      </c>
      <c r="D4071" s="13" t="s">
        <v>207</v>
      </c>
      <c r="E4071" s="13" t="s">
        <v>187</v>
      </c>
      <c r="F4071" s="13" t="s">
        <v>188</v>
      </c>
      <c r="G4071" s="13" t="s">
        <v>189</v>
      </c>
      <c r="H4071" s="13" t="s">
        <v>190</v>
      </c>
      <c r="I4071" s="13">
        <v>4070</v>
      </c>
    </row>
    <row r="4072" spans="1:9" x14ac:dyDescent="0.25">
      <c r="A4072" s="13" t="str">
        <f t="shared" si="63"/>
        <v xml:space="preserve">683-B      Lighting Assembly, Low Mast, LED, Type 40-4-0-220 </v>
      </c>
      <c r="B4072" s="13" t="s">
        <v>4737</v>
      </c>
      <c r="C4072" s="13" t="s">
        <v>4744</v>
      </c>
      <c r="D4072" s="13" t="s">
        <v>207</v>
      </c>
      <c r="E4072" s="13" t="s">
        <v>187</v>
      </c>
      <c r="F4072" s="13" t="s">
        <v>188</v>
      </c>
      <c r="G4072" s="13" t="s">
        <v>189</v>
      </c>
      <c r="H4072" s="13" t="s">
        <v>190</v>
      </c>
      <c r="I4072" s="13">
        <v>4071</v>
      </c>
    </row>
    <row r="4073" spans="1:9" x14ac:dyDescent="0.25">
      <c r="A4073" s="13" t="str">
        <f t="shared" si="63"/>
        <v xml:space="preserve">683-B      Lighting Assembly, Low Mast, LED, Type 40-1-4-284 </v>
      </c>
      <c r="B4073" s="13" t="s">
        <v>4737</v>
      </c>
      <c r="C4073" s="13" t="s">
        <v>4745</v>
      </c>
      <c r="D4073" s="13" t="s">
        <v>207</v>
      </c>
      <c r="E4073" s="13" t="s">
        <v>187</v>
      </c>
      <c r="F4073" s="13" t="s">
        <v>188</v>
      </c>
      <c r="G4073" s="13" t="s">
        <v>189</v>
      </c>
      <c r="H4073" s="13" t="s">
        <v>190</v>
      </c>
      <c r="I4073" s="13">
        <v>4072</v>
      </c>
    </row>
    <row r="4074" spans="1:9" x14ac:dyDescent="0.25">
      <c r="A4074" s="13" t="str">
        <f t="shared" si="63"/>
        <v xml:space="preserve">683-B      Lighting Assembly, Low Mast, LED, Type 40-1-15-171 </v>
      </c>
      <c r="B4074" s="13" t="s">
        <v>4737</v>
      </c>
      <c r="C4074" s="13" t="s">
        <v>4746</v>
      </c>
      <c r="D4074" s="13" t="s">
        <v>207</v>
      </c>
      <c r="E4074" s="13" t="s">
        <v>187</v>
      </c>
      <c r="F4074" s="13" t="s">
        <v>188</v>
      </c>
      <c r="G4074" s="13" t="s">
        <v>189</v>
      </c>
      <c r="H4074" s="13" t="s">
        <v>190</v>
      </c>
      <c r="I4074" s="13">
        <v>4073</v>
      </c>
    </row>
    <row r="4075" spans="1:9" x14ac:dyDescent="0.25">
      <c r="A4075" s="13" t="str">
        <f t="shared" si="63"/>
        <v xml:space="preserve">683-B      Lighting Assembly, Low Mast, LED, Type 30-1-12-274 </v>
      </c>
      <c r="B4075" s="13" t="s">
        <v>4737</v>
      </c>
      <c r="C4075" s="13" t="s">
        <v>4747</v>
      </c>
      <c r="D4075" s="13" t="s">
        <v>207</v>
      </c>
      <c r="E4075" s="13" t="s">
        <v>187</v>
      </c>
      <c r="F4075" s="13" t="s">
        <v>188</v>
      </c>
      <c r="G4075" s="13" t="s">
        <v>189</v>
      </c>
      <c r="H4075" s="13" t="s">
        <v>190</v>
      </c>
      <c r="I4075" s="13">
        <v>4074</v>
      </c>
    </row>
    <row r="4076" spans="1:9" x14ac:dyDescent="0.25">
      <c r="A4076" s="13" t="str">
        <f t="shared" si="63"/>
        <v xml:space="preserve">683-B      Lighting Assembly, Low Mast, LED, Type 40-1-15-268 </v>
      </c>
      <c r="B4076" s="13" t="s">
        <v>4737</v>
      </c>
      <c r="C4076" s="13" t="s">
        <v>4748</v>
      </c>
      <c r="D4076" s="13" t="s">
        <v>207</v>
      </c>
      <c r="E4076" s="13" t="s">
        <v>187</v>
      </c>
      <c r="F4076" s="13" t="s">
        <v>188</v>
      </c>
      <c r="G4076" s="13" t="s">
        <v>189</v>
      </c>
      <c r="H4076" s="13" t="s">
        <v>190</v>
      </c>
      <c r="I4076" s="13">
        <v>4075</v>
      </c>
    </row>
    <row r="4077" spans="1:9" x14ac:dyDescent="0.25">
      <c r="A4077" s="13" t="str">
        <f t="shared" si="63"/>
        <v xml:space="preserve">683-B      Lighting Assembly, Low Mast, LED, Type 39-1-0-376 </v>
      </c>
      <c r="B4077" s="13" t="s">
        <v>4737</v>
      </c>
      <c r="C4077" s="13" t="s">
        <v>4749</v>
      </c>
      <c r="D4077" s="13" t="s">
        <v>207</v>
      </c>
      <c r="E4077" s="13" t="s">
        <v>187</v>
      </c>
      <c r="F4077" s="13" t="s">
        <v>188</v>
      </c>
      <c r="G4077" s="13" t="s">
        <v>189</v>
      </c>
      <c r="H4077" s="13" t="s">
        <v>190</v>
      </c>
      <c r="I4077" s="13">
        <v>4076</v>
      </c>
    </row>
    <row r="4078" spans="1:9" x14ac:dyDescent="0.25">
      <c r="A4078" s="13" t="str">
        <f t="shared" si="63"/>
        <v xml:space="preserve">683-B      Lighting Assembly, Low Mast, LED, Type 16-1-0-100 </v>
      </c>
      <c r="B4078" s="13" t="s">
        <v>4737</v>
      </c>
      <c r="C4078" s="13" t="s">
        <v>4750</v>
      </c>
      <c r="D4078" s="13" t="s">
        <v>207</v>
      </c>
      <c r="E4078" s="13" t="s">
        <v>187</v>
      </c>
      <c r="F4078" s="13" t="s">
        <v>188</v>
      </c>
      <c r="G4078" s="13" t="s">
        <v>189</v>
      </c>
      <c r="H4078" s="13" t="s">
        <v>190</v>
      </c>
      <c r="I4078" s="13">
        <v>4077</v>
      </c>
    </row>
    <row r="4079" spans="1:9" x14ac:dyDescent="0.25">
      <c r="A4079" s="13" t="str">
        <f t="shared" si="63"/>
        <v xml:space="preserve">683-B      Lighting Assembly, Low Mast, LED, Type 30-1-10-17 </v>
      </c>
      <c r="B4079" s="13" t="s">
        <v>4737</v>
      </c>
      <c r="C4079" s="13" t="s">
        <v>4751</v>
      </c>
      <c r="D4079" s="13" t="s">
        <v>207</v>
      </c>
      <c r="E4079" s="13" t="s">
        <v>187</v>
      </c>
      <c r="F4079" s="13" t="s">
        <v>188</v>
      </c>
      <c r="G4079" s="13" t="s">
        <v>189</v>
      </c>
      <c r="H4079" s="13" t="s">
        <v>190</v>
      </c>
      <c r="I4079" s="13">
        <v>4078</v>
      </c>
    </row>
    <row r="4080" spans="1:9" x14ac:dyDescent="0.25">
      <c r="A4080" s="13" t="str">
        <f t="shared" si="63"/>
        <v xml:space="preserve">683-B      Lighting Assembly, Low Mast, LED, Type 40-1-2-295-B </v>
      </c>
      <c r="B4080" s="13" t="s">
        <v>4737</v>
      </c>
      <c r="C4080" s="13" t="s">
        <v>4752</v>
      </c>
      <c r="D4080" s="13" t="s">
        <v>207</v>
      </c>
      <c r="E4080" s="13" t="s">
        <v>187</v>
      </c>
      <c r="F4080" s="13" t="s">
        <v>188</v>
      </c>
      <c r="G4080" s="13" t="s">
        <v>189</v>
      </c>
      <c r="H4080" s="13" t="s">
        <v>190</v>
      </c>
      <c r="I4080" s="13">
        <v>4079</v>
      </c>
    </row>
    <row r="4081" spans="1:9" x14ac:dyDescent="0.25">
      <c r="A4081" s="13" t="str">
        <f t="shared" si="63"/>
        <v xml:space="preserve">683-B      Lighting Assembly, Low Mast, LED, Type 40-1-3-295-C </v>
      </c>
      <c r="B4081" s="13" t="s">
        <v>4737</v>
      </c>
      <c r="C4081" s="13" t="s">
        <v>4753</v>
      </c>
      <c r="D4081" s="13" t="s">
        <v>207</v>
      </c>
      <c r="E4081" s="13" t="s">
        <v>187</v>
      </c>
      <c r="F4081" s="13" t="s">
        <v>188</v>
      </c>
      <c r="G4081" s="13" t="s">
        <v>189</v>
      </c>
      <c r="H4081" s="13" t="s">
        <v>190</v>
      </c>
      <c r="I4081" s="13">
        <v>4080</v>
      </c>
    </row>
    <row r="4082" spans="1:9" x14ac:dyDescent="0.25">
      <c r="A4082" s="13" t="str">
        <f t="shared" si="63"/>
        <v xml:space="preserve">683-B      Lighting Assembly, Low Mast, LED, Type 40-2-3-295-C </v>
      </c>
      <c r="B4082" s="13" t="s">
        <v>4737</v>
      </c>
      <c r="C4082" s="13" t="s">
        <v>4754</v>
      </c>
      <c r="D4082" s="13" t="s">
        <v>207</v>
      </c>
      <c r="E4082" s="13" t="s">
        <v>187</v>
      </c>
      <c r="F4082" s="13" t="s">
        <v>188</v>
      </c>
      <c r="G4082" s="13" t="s">
        <v>189</v>
      </c>
      <c r="H4082" s="13" t="s">
        <v>190</v>
      </c>
      <c r="I4082" s="13">
        <v>4081</v>
      </c>
    </row>
    <row r="4083" spans="1:9" x14ac:dyDescent="0.25">
      <c r="A4083" s="13" t="str">
        <f t="shared" si="63"/>
        <v xml:space="preserve">683-B      Lighting Assembly, Low Mast, LED, Type 40-1-15-3-113 </v>
      </c>
      <c r="B4083" s="13" t="s">
        <v>4737</v>
      </c>
      <c r="C4083" s="13" t="s">
        <v>4755</v>
      </c>
      <c r="D4083" s="13" t="s">
        <v>207</v>
      </c>
      <c r="E4083" s="13" t="s">
        <v>187</v>
      </c>
      <c r="F4083" s="13" t="s">
        <v>188</v>
      </c>
      <c r="G4083" s="13" t="s">
        <v>189</v>
      </c>
      <c r="H4083" s="13" t="s">
        <v>190</v>
      </c>
      <c r="I4083" s="13">
        <v>4082</v>
      </c>
    </row>
    <row r="4084" spans="1:9" x14ac:dyDescent="0.25">
      <c r="A4084" s="13" t="str">
        <f t="shared" si="63"/>
        <v xml:space="preserve">683-B      Lighting Assembly, Low Mast, LED, Type 40-2-15-3-113 </v>
      </c>
      <c r="B4084" s="13" t="s">
        <v>4737</v>
      </c>
      <c r="C4084" s="13" t="s">
        <v>4756</v>
      </c>
      <c r="D4084" s="13" t="s">
        <v>207</v>
      </c>
      <c r="E4084" s="13" t="s">
        <v>187</v>
      </c>
      <c r="F4084" s="13" t="s">
        <v>188</v>
      </c>
      <c r="G4084" s="13" t="s">
        <v>189</v>
      </c>
      <c r="H4084" s="13" t="s">
        <v>190</v>
      </c>
      <c r="I4084" s="13">
        <v>4083</v>
      </c>
    </row>
    <row r="4085" spans="1:9" x14ac:dyDescent="0.25">
      <c r="A4085" s="13" t="str">
        <f t="shared" si="63"/>
        <v xml:space="preserve">683-B      Lighting Assembly, Low Mast, LED, Type 40-1-8-3-113 </v>
      </c>
      <c r="B4085" s="13" t="s">
        <v>4737</v>
      </c>
      <c r="C4085" s="13" t="s">
        <v>4757</v>
      </c>
      <c r="D4085" s="13" t="s">
        <v>207</v>
      </c>
      <c r="E4085" s="13" t="s">
        <v>187</v>
      </c>
      <c r="F4085" s="13" t="s">
        <v>188</v>
      </c>
      <c r="G4085" s="13" t="s">
        <v>189</v>
      </c>
      <c r="H4085" s="13" t="s">
        <v>190</v>
      </c>
      <c r="I4085" s="13">
        <v>4084</v>
      </c>
    </row>
    <row r="4086" spans="1:9" x14ac:dyDescent="0.25">
      <c r="A4086" s="13" t="str">
        <f t="shared" si="63"/>
        <v xml:space="preserve">683-B      Lighting Assembly, Low Mast, LED, Type 40-2-8-3-113 </v>
      </c>
      <c r="B4086" s="13" t="s">
        <v>4737</v>
      </c>
      <c r="C4086" s="13" t="s">
        <v>4758</v>
      </c>
      <c r="D4086" s="13" t="s">
        <v>207</v>
      </c>
      <c r="E4086" s="13" t="s">
        <v>187</v>
      </c>
      <c r="F4086" s="13" t="s">
        <v>188</v>
      </c>
      <c r="G4086" s="13" t="s">
        <v>189</v>
      </c>
      <c r="H4086" s="13" t="s">
        <v>190</v>
      </c>
      <c r="I4086" s="13">
        <v>4085</v>
      </c>
    </row>
    <row r="4087" spans="1:9" x14ac:dyDescent="0.25">
      <c r="A4087" s="13" t="str">
        <f t="shared" si="63"/>
        <v xml:space="preserve">683-B      Lighting Assembly, Low Mast, LED, Type 35-1-10-263 </v>
      </c>
      <c r="B4087" s="13" t="s">
        <v>4737</v>
      </c>
      <c r="C4087" s="13" t="s">
        <v>4759</v>
      </c>
      <c r="D4087" s="13" t="s">
        <v>207</v>
      </c>
      <c r="E4087" s="13" t="s">
        <v>187</v>
      </c>
      <c r="F4087" s="13" t="s">
        <v>188</v>
      </c>
      <c r="G4087" s="13" t="s">
        <v>189</v>
      </c>
      <c r="H4087" s="13" t="s">
        <v>190</v>
      </c>
      <c r="I4087" s="13">
        <v>4086</v>
      </c>
    </row>
    <row r="4088" spans="1:9" x14ac:dyDescent="0.25">
      <c r="A4088" s="13" t="str">
        <f t="shared" si="63"/>
        <v xml:space="preserve">683-B      Lighting Assembly, Low Mast, LED, Type 35-2-10-263 </v>
      </c>
      <c r="B4088" s="13" t="s">
        <v>4737</v>
      </c>
      <c r="C4088" s="13" t="s">
        <v>4760</v>
      </c>
      <c r="D4088" s="13" t="s">
        <v>207</v>
      </c>
      <c r="E4088" s="13" t="s">
        <v>187</v>
      </c>
      <c r="F4088" s="13" t="s">
        <v>188</v>
      </c>
      <c r="G4088" s="13" t="s">
        <v>189</v>
      </c>
      <c r="H4088" s="13" t="s">
        <v>190</v>
      </c>
      <c r="I4088" s="13">
        <v>4087</v>
      </c>
    </row>
    <row r="4089" spans="1:9" x14ac:dyDescent="0.25">
      <c r="A4089" s="13" t="str">
        <f t="shared" si="63"/>
        <v xml:space="preserve">683-C      Lighting Assembly, Underpass, Type A </v>
      </c>
      <c r="B4089" s="13" t="s">
        <v>4761</v>
      </c>
      <c r="C4089" s="13" t="s">
        <v>4762</v>
      </c>
      <c r="D4089" s="13" t="s">
        <v>207</v>
      </c>
      <c r="E4089" s="13" t="s">
        <v>187</v>
      </c>
      <c r="F4089" s="13" t="s">
        <v>188</v>
      </c>
      <c r="G4089" s="13" t="s">
        <v>189</v>
      </c>
      <c r="H4089" s="13" t="s">
        <v>190</v>
      </c>
      <c r="I4089" s="13">
        <v>4088</v>
      </c>
    </row>
    <row r="4090" spans="1:9" x14ac:dyDescent="0.25">
      <c r="A4090" s="13" t="str">
        <f t="shared" si="63"/>
        <v xml:space="preserve">683-C      Lighting Assembly, Underpass, Type B </v>
      </c>
      <c r="B4090" s="13" t="s">
        <v>4761</v>
      </c>
      <c r="C4090" s="13" t="s">
        <v>4763</v>
      </c>
      <c r="D4090" s="13" t="s">
        <v>207</v>
      </c>
      <c r="E4090" s="13" t="s">
        <v>187</v>
      </c>
      <c r="F4090" s="13" t="s">
        <v>188</v>
      </c>
      <c r="G4090" s="13" t="s">
        <v>189</v>
      </c>
      <c r="H4090" s="13" t="s">
        <v>190</v>
      </c>
      <c r="I4090" s="13">
        <v>4089</v>
      </c>
    </row>
    <row r="4091" spans="1:9" x14ac:dyDescent="0.25">
      <c r="A4091" s="13" t="str">
        <f t="shared" si="63"/>
        <v xml:space="preserve">683-C      Lighting Assembly, Underpass, Type C </v>
      </c>
      <c r="B4091" s="13" t="s">
        <v>4761</v>
      </c>
      <c r="C4091" s="13" t="s">
        <v>4764</v>
      </c>
      <c r="D4091" s="13" t="s">
        <v>207</v>
      </c>
      <c r="E4091" s="13" t="s">
        <v>187</v>
      </c>
      <c r="F4091" s="13" t="s">
        <v>188</v>
      </c>
      <c r="G4091" s="13" t="s">
        <v>189</v>
      </c>
      <c r="H4091" s="13" t="s">
        <v>190</v>
      </c>
      <c r="I4091" s="13">
        <v>4090</v>
      </c>
    </row>
    <row r="4092" spans="1:9" x14ac:dyDescent="0.25">
      <c r="A4092" s="13" t="str">
        <f t="shared" si="63"/>
        <v xml:space="preserve">683-C      Lighting Assembly, Underpass, Type D </v>
      </c>
      <c r="B4092" s="13" t="s">
        <v>4761</v>
      </c>
      <c r="C4092" s="13" t="s">
        <v>4765</v>
      </c>
      <c r="D4092" s="13" t="s">
        <v>207</v>
      </c>
      <c r="E4092" s="13" t="s">
        <v>187</v>
      </c>
      <c r="F4092" s="13" t="s">
        <v>188</v>
      </c>
      <c r="G4092" s="13" t="s">
        <v>189</v>
      </c>
      <c r="H4092" s="13" t="s">
        <v>190</v>
      </c>
      <c r="I4092" s="13">
        <v>4091</v>
      </c>
    </row>
    <row r="4093" spans="1:9" x14ac:dyDescent="0.25">
      <c r="A4093" s="13" t="str">
        <f t="shared" si="63"/>
        <v xml:space="preserve">683-C      Lighting Assembly, Underpass, Type E </v>
      </c>
      <c r="B4093" s="13" t="s">
        <v>4761</v>
      </c>
      <c r="C4093" s="13" t="s">
        <v>4766</v>
      </c>
      <c r="D4093" s="13" t="s">
        <v>207</v>
      </c>
      <c r="E4093" s="13" t="s">
        <v>187</v>
      </c>
      <c r="F4093" s="13" t="s">
        <v>188</v>
      </c>
      <c r="G4093" s="13" t="s">
        <v>189</v>
      </c>
      <c r="H4093" s="13" t="s">
        <v>190</v>
      </c>
      <c r="I4093" s="13">
        <v>4092</v>
      </c>
    </row>
    <row r="4094" spans="1:9" x14ac:dyDescent="0.25">
      <c r="A4094" s="13" t="str">
        <f t="shared" si="63"/>
        <v xml:space="preserve">683-C      Lighting Assembly, Underpass, Type F </v>
      </c>
      <c r="B4094" s="13" t="s">
        <v>4761</v>
      </c>
      <c r="C4094" s="13" t="s">
        <v>4767</v>
      </c>
      <c r="D4094" s="13" t="s">
        <v>207</v>
      </c>
      <c r="E4094" s="13" t="s">
        <v>187</v>
      </c>
      <c r="F4094" s="13" t="s">
        <v>188</v>
      </c>
      <c r="G4094" s="13" t="s">
        <v>189</v>
      </c>
      <c r="H4094" s="13" t="s">
        <v>190</v>
      </c>
      <c r="I4094" s="13">
        <v>4093</v>
      </c>
    </row>
    <row r="4095" spans="1:9" x14ac:dyDescent="0.25">
      <c r="A4095" s="13" t="str">
        <f t="shared" si="63"/>
        <v xml:space="preserve">683-C      Lighting Assembly, Underpass, Type G </v>
      </c>
      <c r="B4095" s="13" t="s">
        <v>4761</v>
      </c>
      <c r="C4095" s="13" t="s">
        <v>4768</v>
      </c>
      <c r="D4095" s="13" t="s">
        <v>207</v>
      </c>
      <c r="E4095" s="13" t="s">
        <v>187</v>
      </c>
      <c r="F4095" s="13" t="s">
        <v>188</v>
      </c>
      <c r="G4095" s="13" t="s">
        <v>189</v>
      </c>
      <c r="H4095" s="13" t="s">
        <v>190</v>
      </c>
      <c r="I4095" s="13">
        <v>4094</v>
      </c>
    </row>
    <row r="4096" spans="1:9" x14ac:dyDescent="0.25">
      <c r="A4096" s="13" t="str">
        <f t="shared" si="63"/>
        <v xml:space="preserve">683-C      Lighting Assembly, Underpass, Type H </v>
      </c>
      <c r="B4096" s="13" t="s">
        <v>4761</v>
      </c>
      <c r="C4096" s="13" t="s">
        <v>4769</v>
      </c>
      <c r="D4096" s="13" t="s">
        <v>207</v>
      </c>
      <c r="E4096" s="13" t="s">
        <v>187</v>
      </c>
      <c r="F4096" s="13" t="s">
        <v>188</v>
      </c>
      <c r="G4096" s="13" t="s">
        <v>189</v>
      </c>
      <c r="H4096" s="13" t="s">
        <v>190</v>
      </c>
      <c r="I4096" s="13">
        <v>4095</v>
      </c>
    </row>
    <row r="4097" spans="1:9" x14ac:dyDescent="0.25">
      <c r="A4097" s="13" t="str">
        <f t="shared" si="63"/>
        <v xml:space="preserve">683-C      Lighting Assembly, Underpass, Type U </v>
      </c>
      <c r="B4097" s="13" t="s">
        <v>4761</v>
      </c>
      <c r="C4097" s="13" t="s">
        <v>4770</v>
      </c>
      <c r="D4097" s="13" t="s">
        <v>207</v>
      </c>
      <c r="E4097" s="13" t="s">
        <v>187</v>
      </c>
      <c r="F4097" s="13" t="s">
        <v>188</v>
      </c>
      <c r="G4097" s="13" t="s">
        <v>189</v>
      </c>
      <c r="H4097" s="13" t="s">
        <v>190</v>
      </c>
      <c r="I4097" s="13">
        <v>4096</v>
      </c>
    </row>
    <row r="4098" spans="1:9" x14ac:dyDescent="0.25">
      <c r="A4098" s="13" t="str">
        <f t="shared" si="63"/>
        <v xml:space="preserve">683-C      Lighting Assembly, Underpass, Type UP </v>
      </c>
      <c r="B4098" s="13" t="s">
        <v>4761</v>
      </c>
      <c r="C4098" s="13" t="s">
        <v>4771</v>
      </c>
      <c r="D4098" s="13" t="s">
        <v>207</v>
      </c>
      <c r="E4098" s="13" t="s">
        <v>187</v>
      </c>
      <c r="F4098" s="13" t="s">
        <v>188</v>
      </c>
      <c r="G4098" s="13" t="s">
        <v>189</v>
      </c>
      <c r="H4098" s="13" t="s">
        <v>190</v>
      </c>
      <c r="I4098" s="13">
        <v>4097</v>
      </c>
    </row>
    <row r="4099" spans="1:9" x14ac:dyDescent="0.25">
      <c r="A4099" s="13" t="str">
        <f t="shared" si="63"/>
        <v xml:space="preserve">683-C      Lighting Assembly, Underpass, Type UPA </v>
      </c>
      <c r="B4099" s="13" t="s">
        <v>4761</v>
      </c>
      <c r="C4099" s="13" t="s">
        <v>4772</v>
      </c>
      <c r="D4099" s="13" t="s">
        <v>207</v>
      </c>
      <c r="E4099" s="13" t="s">
        <v>187</v>
      </c>
      <c r="F4099" s="13" t="s">
        <v>188</v>
      </c>
      <c r="G4099" s="13" t="s">
        <v>189</v>
      </c>
      <c r="H4099" s="13" t="s">
        <v>190</v>
      </c>
      <c r="I4099" s="13">
        <v>4098</v>
      </c>
    </row>
    <row r="4100" spans="1:9" x14ac:dyDescent="0.25">
      <c r="A4100" s="13" t="str">
        <f t="shared" ref="A4100:A4163" si="64">_xlfn.CONCAT(B4100," ", C4100)</f>
        <v xml:space="preserve">683-C      Lighting Assembly, Underpass, Type UPB </v>
      </c>
      <c r="B4100" s="13" t="s">
        <v>4761</v>
      </c>
      <c r="C4100" s="13" t="s">
        <v>4773</v>
      </c>
      <c r="D4100" s="13" t="s">
        <v>207</v>
      </c>
      <c r="E4100" s="13" t="s">
        <v>187</v>
      </c>
      <c r="F4100" s="13" t="s">
        <v>188</v>
      </c>
      <c r="G4100" s="13" t="s">
        <v>189</v>
      </c>
      <c r="H4100" s="13" t="s">
        <v>190</v>
      </c>
      <c r="I4100" s="13">
        <v>4099</v>
      </c>
    </row>
    <row r="4101" spans="1:9" x14ac:dyDescent="0.25">
      <c r="A4101" s="13" t="str">
        <f t="shared" si="64"/>
        <v xml:space="preserve">683-D      Portable Electric Power Units </v>
      </c>
      <c r="B4101" s="13" t="s">
        <v>4774</v>
      </c>
      <c r="C4101" s="13" t="s">
        <v>4775</v>
      </c>
      <c r="D4101" s="13" t="s">
        <v>207</v>
      </c>
      <c r="E4101" s="13" t="s">
        <v>187</v>
      </c>
      <c r="F4101" s="13" t="s">
        <v>188</v>
      </c>
      <c r="G4101" s="13" t="s">
        <v>189</v>
      </c>
      <c r="H4101" s="13" t="s">
        <v>190</v>
      </c>
      <c r="I4101" s="13">
        <v>4100</v>
      </c>
    </row>
    <row r="4102" spans="1:9" x14ac:dyDescent="0.25">
      <c r="A4102" s="13" t="str">
        <f t="shared" si="64"/>
        <v xml:space="preserve">907-683-G Repair of High Mast Lighting Assembly, Type 100-2-A </v>
      </c>
      <c r="B4102" s="13" t="s">
        <v>4776</v>
      </c>
      <c r="C4102" s="13" t="s">
        <v>4777</v>
      </c>
      <c r="D4102" s="13" t="s">
        <v>207</v>
      </c>
      <c r="E4102" s="13" t="s">
        <v>187</v>
      </c>
      <c r="F4102" s="13" t="s">
        <v>188</v>
      </c>
      <c r="G4102" s="13" t="s">
        <v>189</v>
      </c>
      <c r="H4102" s="13" t="s">
        <v>190</v>
      </c>
      <c r="I4102" s="13">
        <v>4101</v>
      </c>
    </row>
    <row r="4103" spans="1:9" x14ac:dyDescent="0.25">
      <c r="A4103" s="13" t="str">
        <f t="shared" si="64"/>
        <v xml:space="preserve">907-683-G Renovation of High Mast Lighting Assembly, Type 130-8-S </v>
      </c>
      <c r="B4103" s="13" t="s">
        <v>4776</v>
      </c>
      <c r="C4103" s="13" t="s">
        <v>4778</v>
      </c>
      <c r="D4103" s="13" t="s">
        <v>207</v>
      </c>
      <c r="E4103" s="13" t="s">
        <v>187</v>
      </c>
      <c r="F4103" s="13" t="s">
        <v>188</v>
      </c>
      <c r="G4103" s="13" t="s">
        <v>189</v>
      </c>
      <c r="H4103" s="13" t="s">
        <v>190</v>
      </c>
      <c r="I4103" s="13">
        <v>4102</v>
      </c>
    </row>
    <row r="4104" spans="1:9" x14ac:dyDescent="0.25">
      <c r="A4104" s="13" t="str">
        <f t="shared" si="64"/>
        <v xml:space="preserve">907-683-G Renovation of High Mast Lighting Assembly, Type 100-6-S </v>
      </c>
      <c r="B4104" s="13" t="s">
        <v>4776</v>
      </c>
      <c r="C4104" s="13" t="s">
        <v>4779</v>
      </c>
      <c r="D4104" s="13" t="s">
        <v>207</v>
      </c>
      <c r="E4104" s="13" t="s">
        <v>187</v>
      </c>
      <c r="F4104" s="13" t="s">
        <v>188</v>
      </c>
      <c r="G4104" s="13" t="s">
        <v>189</v>
      </c>
      <c r="H4104" s="13" t="s">
        <v>190</v>
      </c>
      <c r="I4104" s="13">
        <v>4103</v>
      </c>
    </row>
    <row r="4105" spans="1:9" x14ac:dyDescent="0.25">
      <c r="A4105" s="13" t="str">
        <f t="shared" si="64"/>
        <v xml:space="preserve">907-683-G Renovation of High Mast Lighting Assembly, Type 100-4-S </v>
      </c>
      <c r="B4105" s="13" t="s">
        <v>4776</v>
      </c>
      <c r="C4105" s="13" t="s">
        <v>4780</v>
      </c>
      <c r="D4105" s="13" t="s">
        <v>207</v>
      </c>
      <c r="E4105" s="13" t="s">
        <v>187</v>
      </c>
      <c r="F4105" s="13" t="s">
        <v>188</v>
      </c>
      <c r="G4105" s="13" t="s">
        <v>189</v>
      </c>
      <c r="H4105" s="13" t="s">
        <v>190</v>
      </c>
      <c r="I4105" s="13">
        <v>4104</v>
      </c>
    </row>
    <row r="4106" spans="1:9" x14ac:dyDescent="0.25">
      <c r="A4106" s="13" t="str">
        <f t="shared" si="64"/>
        <v xml:space="preserve">907-683-G Renovation of High Mast Lighting Assembly, Type 130-6-S </v>
      </c>
      <c r="B4106" s="13" t="s">
        <v>4776</v>
      </c>
      <c r="C4106" s="13" t="s">
        <v>4781</v>
      </c>
      <c r="D4106" s="13" t="s">
        <v>207</v>
      </c>
      <c r="E4106" s="13" t="s">
        <v>187</v>
      </c>
      <c r="F4106" s="13" t="s">
        <v>188</v>
      </c>
      <c r="G4106" s="13" t="s">
        <v>189</v>
      </c>
      <c r="H4106" s="13" t="s">
        <v>190</v>
      </c>
      <c r="I4106" s="13">
        <v>4105</v>
      </c>
    </row>
    <row r="4107" spans="1:9" x14ac:dyDescent="0.25">
      <c r="A4107" s="13" t="str">
        <f t="shared" si="64"/>
        <v xml:space="preserve">907-683-G Renovation of High Mast Lighting Assembly, Type 130-4-S </v>
      </c>
      <c r="B4107" s="13" t="s">
        <v>4776</v>
      </c>
      <c r="C4107" s="13" t="s">
        <v>4782</v>
      </c>
      <c r="D4107" s="13" t="s">
        <v>207</v>
      </c>
      <c r="E4107" s="13" t="s">
        <v>187</v>
      </c>
      <c r="F4107" s="13" t="s">
        <v>188</v>
      </c>
      <c r="G4107" s="13" t="s">
        <v>189</v>
      </c>
      <c r="H4107" s="13" t="s">
        <v>190</v>
      </c>
      <c r="I4107" s="13">
        <v>4106</v>
      </c>
    </row>
    <row r="4108" spans="1:9" x14ac:dyDescent="0.25">
      <c r="A4108" s="13" t="str">
        <f t="shared" si="64"/>
        <v xml:space="preserve">907-683-G Renovation of High Mast Lighting Assembly, Type 100-3-S </v>
      </c>
      <c r="B4108" s="13" t="s">
        <v>4776</v>
      </c>
      <c r="C4108" s="13" t="s">
        <v>4783</v>
      </c>
      <c r="D4108" s="13" t="s">
        <v>207</v>
      </c>
      <c r="E4108" s="13" t="s">
        <v>187</v>
      </c>
      <c r="F4108" s="13" t="s">
        <v>188</v>
      </c>
      <c r="G4108" s="13" t="s">
        <v>189</v>
      </c>
      <c r="H4108" s="13" t="s">
        <v>190</v>
      </c>
      <c r="I4108" s="13">
        <v>4107</v>
      </c>
    </row>
    <row r="4109" spans="1:9" x14ac:dyDescent="0.25">
      <c r="A4109" s="13" t="str">
        <f t="shared" si="64"/>
        <v xml:space="preserve">907-683-G Renovation of High Mast Lighting Assembly, Type 100-3-A </v>
      </c>
      <c r="B4109" s="13" t="s">
        <v>4776</v>
      </c>
      <c r="C4109" s="13" t="s">
        <v>4784</v>
      </c>
      <c r="D4109" s="13" t="s">
        <v>207</v>
      </c>
      <c r="E4109" s="13" t="s">
        <v>187</v>
      </c>
      <c r="F4109" s="13" t="s">
        <v>188</v>
      </c>
      <c r="G4109" s="13" t="s">
        <v>189</v>
      </c>
      <c r="H4109" s="13" t="s">
        <v>190</v>
      </c>
      <c r="I4109" s="13">
        <v>4108</v>
      </c>
    </row>
    <row r="4110" spans="1:9" x14ac:dyDescent="0.25">
      <c r="A4110" s="13" t="str">
        <f t="shared" si="64"/>
        <v xml:space="preserve">907-683-G Renovation of High Mast Lighting Assembly, Type 100-8-S </v>
      </c>
      <c r="B4110" s="13" t="s">
        <v>4776</v>
      </c>
      <c r="C4110" s="13" t="s">
        <v>4785</v>
      </c>
      <c r="D4110" s="13" t="s">
        <v>207</v>
      </c>
      <c r="E4110" s="13" t="s">
        <v>187</v>
      </c>
      <c r="F4110" s="13" t="s">
        <v>188</v>
      </c>
      <c r="G4110" s="13" t="s">
        <v>189</v>
      </c>
      <c r="H4110" s="13" t="s">
        <v>190</v>
      </c>
      <c r="I4110" s="13">
        <v>4109</v>
      </c>
    </row>
    <row r="4111" spans="1:9" x14ac:dyDescent="0.25">
      <c r="A4111" s="13" t="str">
        <f t="shared" si="64"/>
        <v xml:space="preserve">907-683-G Renovation of High Mast Lighting Assembly, Type 100-4-A </v>
      </c>
      <c r="B4111" s="13" t="s">
        <v>4776</v>
      </c>
      <c r="C4111" s="13" t="s">
        <v>4786</v>
      </c>
      <c r="D4111" s="13" t="s">
        <v>207</v>
      </c>
      <c r="E4111" s="13" t="s">
        <v>187</v>
      </c>
      <c r="F4111" s="13" t="s">
        <v>188</v>
      </c>
      <c r="G4111" s="13" t="s">
        <v>189</v>
      </c>
      <c r="H4111" s="13" t="s">
        <v>190</v>
      </c>
      <c r="I4111" s="13">
        <v>4110</v>
      </c>
    </row>
    <row r="4112" spans="1:9" x14ac:dyDescent="0.25">
      <c r="A4112" s="13" t="str">
        <f t="shared" si="64"/>
        <v xml:space="preserve">907-683-G Renovation of High Mast Lighting Assembly, Type 120-4-A </v>
      </c>
      <c r="B4112" s="13" t="s">
        <v>4776</v>
      </c>
      <c r="C4112" s="13" t="s">
        <v>4787</v>
      </c>
      <c r="D4112" s="13" t="s">
        <v>207</v>
      </c>
      <c r="E4112" s="13" t="s">
        <v>187</v>
      </c>
      <c r="F4112" s="13" t="s">
        <v>188</v>
      </c>
      <c r="G4112" s="13" t="s">
        <v>189</v>
      </c>
      <c r="H4112" s="13" t="s">
        <v>190</v>
      </c>
      <c r="I4112" s="13">
        <v>4111</v>
      </c>
    </row>
    <row r="4113" spans="1:9" x14ac:dyDescent="0.25">
      <c r="A4113" s="13" t="str">
        <f t="shared" si="64"/>
        <v xml:space="preserve">907-683-G Renovation of High Mast Lighting Assembly, Type 130-5-S </v>
      </c>
      <c r="B4113" s="13" t="s">
        <v>4776</v>
      </c>
      <c r="C4113" s="13" t="s">
        <v>4788</v>
      </c>
      <c r="D4113" s="13" t="s">
        <v>207</v>
      </c>
      <c r="E4113" s="13" t="s">
        <v>187</v>
      </c>
      <c r="F4113" s="13" t="s">
        <v>188</v>
      </c>
      <c r="G4113" s="13" t="s">
        <v>189</v>
      </c>
      <c r="H4113" s="13" t="s">
        <v>190</v>
      </c>
      <c r="I4113" s="13">
        <v>4112</v>
      </c>
    </row>
    <row r="4114" spans="1:9" x14ac:dyDescent="0.25">
      <c r="A4114" s="13" t="str">
        <f t="shared" si="64"/>
        <v xml:space="preserve">907-683-G Renovation of High Mast Lighting Assembly, Type 100-5-S </v>
      </c>
      <c r="B4114" s="13" t="s">
        <v>4776</v>
      </c>
      <c r="C4114" s="13" t="s">
        <v>4789</v>
      </c>
      <c r="D4114" s="13" t="s">
        <v>207</v>
      </c>
      <c r="E4114" s="13" t="s">
        <v>187</v>
      </c>
      <c r="F4114" s="13" t="s">
        <v>188</v>
      </c>
      <c r="G4114" s="13" t="s">
        <v>189</v>
      </c>
      <c r="H4114" s="13" t="s">
        <v>190</v>
      </c>
      <c r="I4114" s="13">
        <v>4113</v>
      </c>
    </row>
    <row r="4115" spans="1:9" x14ac:dyDescent="0.25">
      <c r="A4115" s="13" t="str">
        <f t="shared" si="64"/>
        <v xml:space="preserve">907-683-G Repair of High Mast Lowering Device, Type 100-4-S </v>
      </c>
      <c r="B4115" s="13" t="s">
        <v>4776</v>
      </c>
      <c r="C4115" s="13" t="s">
        <v>4790</v>
      </c>
      <c r="D4115" s="13" t="s">
        <v>207</v>
      </c>
      <c r="E4115" s="13" t="s">
        <v>187</v>
      </c>
      <c r="F4115" s="13" t="s">
        <v>188</v>
      </c>
      <c r="G4115" s="13" t="s">
        <v>189</v>
      </c>
      <c r="H4115" s="13" t="s">
        <v>190</v>
      </c>
      <c r="I4115" s="13">
        <v>4114</v>
      </c>
    </row>
    <row r="4116" spans="1:9" x14ac:dyDescent="0.25">
      <c r="A4116" s="13" t="str">
        <f t="shared" si="64"/>
        <v xml:space="preserve">907-683-G Repair of High Mast Lowering Device, Type 120-10 </v>
      </c>
      <c r="B4116" s="13" t="s">
        <v>4776</v>
      </c>
      <c r="C4116" s="13" t="s">
        <v>4791</v>
      </c>
      <c r="D4116" s="13" t="s">
        <v>207</v>
      </c>
      <c r="E4116" s="13" t="s">
        <v>187</v>
      </c>
      <c r="F4116" s="13" t="s">
        <v>188</v>
      </c>
      <c r="G4116" s="13" t="s">
        <v>189</v>
      </c>
      <c r="H4116" s="13" t="s">
        <v>190</v>
      </c>
      <c r="I4116" s="13">
        <v>4115</v>
      </c>
    </row>
    <row r="4117" spans="1:9" x14ac:dyDescent="0.25">
      <c r="A4117" s="13" t="str">
        <f t="shared" si="64"/>
        <v xml:space="preserve">907-683-G Repair of High Mast Lowering Device, Type 110-10 </v>
      </c>
      <c r="B4117" s="13" t="s">
        <v>4776</v>
      </c>
      <c r="C4117" s="13" t="s">
        <v>4792</v>
      </c>
      <c r="D4117" s="13" t="s">
        <v>207</v>
      </c>
      <c r="E4117" s="13" t="s">
        <v>187</v>
      </c>
      <c r="F4117" s="13" t="s">
        <v>188</v>
      </c>
      <c r="G4117" s="13" t="s">
        <v>189</v>
      </c>
      <c r="H4117" s="13" t="s">
        <v>190</v>
      </c>
      <c r="I4117" s="13">
        <v>4116</v>
      </c>
    </row>
    <row r="4118" spans="1:9" x14ac:dyDescent="0.25">
      <c r="A4118" s="13" t="str">
        <f t="shared" si="64"/>
        <v xml:space="preserve">907-683-G Repair of High Mast Lowering Device, Type 110-6 </v>
      </c>
      <c r="B4118" s="13" t="s">
        <v>4776</v>
      </c>
      <c r="C4118" s="13" t="s">
        <v>4793</v>
      </c>
      <c r="D4118" s="13" t="s">
        <v>207</v>
      </c>
      <c r="E4118" s="13" t="s">
        <v>187</v>
      </c>
      <c r="F4118" s="13" t="s">
        <v>188</v>
      </c>
      <c r="G4118" s="13" t="s">
        <v>189</v>
      </c>
      <c r="H4118" s="13" t="s">
        <v>190</v>
      </c>
      <c r="I4118" s="13">
        <v>4117</v>
      </c>
    </row>
    <row r="4119" spans="1:9" x14ac:dyDescent="0.25">
      <c r="A4119" s="13" t="str">
        <f t="shared" si="64"/>
        <v xml:space="preserve">907-683-H Repair of Low Mast Lighting Assembly, Type 20-1-0-150 </v>
      </c>
      <c r="B4119" s="13" t="s">
        <v>4794</v>
      </c>
      <c r="C4119" s="13" t="s">
        <v>4795</v>
      </c>
      <c r="D4119" s="13" t="s">
        <v>207</v>
      </c>
      <c r="E4119" s="13" t="s">
        <v>187</v>
      </c>
      <c r="F4119" s="13" t="s">
        <v>188</v>
      </c>
      <c r="G4119" s="13" t="s">
        <v>189</v>
      </c>
      <c r="H4119" s="13" t="s">
        <v>190</v>
      </c>
      <c r="I4119" s="13">
        <v>4118</v>
      </c>
    </row>
    <row r="4120" spans="1:9" x14ac:dyDescent="0.25">
      <c r="A4120" s="13" t="str">
        <f t="shared" si="64"/>
        <v xml:space="preserve">907-683-H Renovation of Low Mast Lighting Assembly, Type 40-1-10-255 </v>
      </c>
      <c r="B4120" s="13" t="s">
        <v>4794</v>
      </c>
      <c r="C4120" s="13" t="s">
        <v>4796</v>
      </c>
      <c r="D4120" s="13" t="s">
        <v>207</v>
      </c>
      <c r="E4120" s="13" t="s">
        <v>187</v>
      </c>
      <c r="F4120" s="13" t="s">
        <v>188</v>
      </c>
      <c r="G4120" s="13" t="s">
        <v>189</v>
      </c>
      <c r="H4120" s="13" t="s">
        <v>190</v>
      </c>
      <c r="I4120" s="13">
        <v>4119</v>
      </c>
    </row>
    <row r="4121" spans="1:9" x14ac:dyDescent="0.25">
      <c r="A4121" s="13" t="str">
        <f t="shared" si="64"/>
        <v xml:space="preserve">907-683-H Renovation of Low Mast Lighting Assembly, Type 40-1-20-255 </v>
      </c>
      <c r="B4121" s="13" t="s">
        <v>4794</v>
      </c>
      <c r="C4121" s="13" t="s">
        <v>4797</v>
      </c>
      <c r="D4121" s="13" t="s">
        <v>207</v>
      </c>
      <c r="E4121" s="13" t="s">
        <v>187</v>
      </c>
      <c r="F4121" s="13" t="s">
        <v>188</v>
      </c>
      <c r="G4121" s="13" t="s">
        <v>189</v>
      </c>
      <c r="H4121" s="13" t="s">
        <v>190</v>
      </c>
      <c r="I4121" s="13">
        <v>4120</v>
      </c>
    </row>
    <row r="4122" spans="1:9" x14ac:dyDescent="0.25">
      <c r="A4122" s="13" t="str">
        <f t="shared" si="64"/>
        <v xml:space="preserve">907-683-H Renovation of Low Mast Lighting Assembly, Type 40-2-20-255 </v>
      </c>
      <c r="B4122" s="13" t="s">
        <v>4794</v>
      </c>
      <c r="C4122" s="13" t="s">
        <v>4798</v>
      </c>
      <c r="D4122" s="13" t="s">
        <v>207</v>
      </c>
      <c r="E4122" s="13" t="s">
        <v>187</v>
      </c>
      <c r="F4122" s="13" t="s">
        <v>188</v>
      </c>
      <c r="G4122" s="13" t="s">
        <v>189</v>
      </c>
      <c r="H4122" s="13" t="s">
        <v>190</v>
      </c>
      <c r="I4122" s="13">
        <v>4121</v>
      </c>
    </row>
    <row r="4123" spans="1:9" x14ac:dyDescent="0.25">
      <c r="A4123" s="13" t="str">
        <f t="shared" si="64"/>
        <v xml:space="preserve">907-683-H Renovation of Low Mast Lighting Assembly, Type 20-1-0-97 </v>
      </c>
      <c r="B4123" s="13" t="s">
        <v>4794</v>
      </c>
      <c r="C4123" s="13" t="s">
        <v>4799</v>
      </c>
      <c r="D4123" s="13" t="s">
        <v>207</v>
      </c>
      <c r="E4123" s="13" t="s">
        <v>187</v>
      </c>
      <c r="F4123" s="13" t="s">
        <v>188</v>
      </c>
      <c r="G4123" s="13" t="s">
        <v>189</v>
      </c>
      <c r="H4123" s="13" t="s">
        <v>190</v>
      </c>
      <c r="I4123" s="13">
        <v>4122</v>
      </c>
    </row>
    <row r="4124" spans="1:9" x14ac:dyDescent="0.25">
      <c r="A4124" s="13" t="str">
        <f t="shared" si="64"/>
        <v xml:space="preserve">907-683-H Renovation of Low Mast Lighting Assembly, Type 40-2-10-255 </v>
      </c>
      <c r="B4124" s="13" t="s">
        <v>4794</v>
      </c>
      <c r="C4124" s="13" t="s">
        <v>4800</v>
      </c>
      <c r="D4124" s="13" t="s">
        <v>207</v>
      </c>
      <c r="E4124" s="13" t="s">
        <v>187</v>
      </c>
      <c r="F4124" s="13" t="s">
        <v>188</v>
      </c>
      <c r="G4124" s="13" t="s">
        <v>189</v>
      </c>
      <c r="H4124" s="13" t="s">
        <v>190</v>
      </c>
      <c r="I4124" s="13">
        <v>4123</v>
      </c>
    </row>
    <row r="4125" spans="1:9" x14ac:dyDescent="0.25">
      <c r="A4125" s="13" t="str">
        <f t="shared" si="64"/>
        <v xml:space="preserve">907-683-H Renovation of Low Mast Lighting Assembly, Type A </v>
      </c>
      <c r="B4125" s="13" t="s">
        <v>4794</v>
      </c>
      <c r="C4125" s="13" t="s">
        <v>4801</v>
      </c>
      <c r="D4125" s="13" t="s">
        <v>207</v>
      </c>
      <c r="E4125" s="13" t="s">
        <v>187</v>
      </c>
      <c r="F4125" s="13" t="s">
        <v>188</v>
      </c>
      <c r="G4125" s="13" t="s">
        <v>189</v>
      </c>
      <c r="H4125" s="13" t="s">
        <v>190</v>
      </c>
      <c r="I4125" s="13">
        <v>4124</v>
      </c>
    </row>
    <row r="4126" spans="1:9" x14ac:dyDescent="0.25">
      <c r="A4126" s="13" t="str">
        <f t="shared" si="64"/>
        <v xml:space="preserve">907-683-H Renovation of Low Mast Lighting Assembly, Type 40-1-0-200 </v>
      </c>
      <c r="B4126" s="13" t="s">
        <v>4794</v>
      </c>
      <c r="C4126" s="13" t="s">
        <v>4802</v>
      </c>
      <c r="D4126" s="13" t="s">
        <v>207</v>
      </c>
      <c r="E4126" s="13" t="s">
        <v>187</v>
      </c>
      <c r="F4126" s="13" t="s">
        <v>188</v>
      </c>
      <c r="G4126" s="13" t="s">
        <v>189</v>
      </c>
      <c r="H4126" s="13" t="s">
        <v>190</v>
      </c>
      <c r="I4126" s="13">
        <v>4125</v>
      </c>
    </row>
    <row r="4127" spans="1:9" x14ac:dyDescent="0.25">
      <c r="A4127" s="13" t="str">
        <f t="shared" si="64"/>
        <v xml:space="preserve">907-683-H Renovation of Low Mast Lighting Assembly, Type 40-1-8-200 </v>
      </c>
      <c r="B4127" s="13" t="s">
        <v>4794</v>
      </c>
      <c r="C4127" s="13" t="s">
        <v>4803</v>
      </c>
      <c r="D4127" s="13" t="s">
        <v>207</v>
      </c>
      <c r="E4127" s="13" t="s">
        <v>187</v>
      </c>
      <c r="F4127" s="13" t="s">
        <v>188</v>
      </c>
      <c r="G4127" s="13" t="s">
        <v>189</v>
      </c>
      <c r="H4127" s="13" t="s">
        <v>190</v>
      </c>
      <c r="I4127" s="13">
        <v>4126</v>
      </c>
    </row>
    <row r="4128" spans="1:9" x14ac:dyDescent="0.25">
      <c r="A4128" s="13" t="str">
        <f t="shared" si="64"/>
        <v xml:space="preserve">907-683-I Renovation of Underpass Lighting Assembly, Type A </v>
      </c>
      <c r="B4128" s="13" t="s">
        <v>4804</v>
      </c>
      <c r="C4128" s="13" t="s">
        <v>4805</v>
      </c>
      <c r="D4128" s="13" t="s">
        <v>207</v>
      </c>
      <c r="E4128" s="13" t="s">
        <v>187</v>
      </c>
      <c r="F4128" s="13" t="s">
        <v>188</v>
      </c>
      <c r="G4128" s="13" t="s">
        <v>189</v>
      </c>
      <c r="H4128" s="13" t="s">
        <v>190</v>
      </c>
      <c r="I4128" s="13">
        <v>4127</v>
      </c>
    </row>
    <row r="4129" spans="1:9" x14ac:dyDescent="0.25">
      <c r="A4129" s="13" t="str">
        <f t="shared" si="64"/>
        <v xml:space="preserve">907-683-PP Lighting Assembly, Per Plans </v>
      </c>
      <c r="B4129" s="13" t="s">
        <v>4806</v>
      </c>
      <c r="C4129" s="13" t="s">
        <v>4807</v>
      </c>
      <c r="D4129" s="13" t="s">
        <v>207</v>
      </c>
      <c r="E4129" s="13" t="s">
        <v>187</v>
      </c>
      <c r="F4129" s="13" t="s">
        <v>188</v>
      </c>
      <c r="G4129" s="13" t="s">
        <v>189</v>
      </c>
      <c r="H4129" s="13" t="s">
        <v>190</v>
      </c>
      <c r="I4129" s="13">
        <v>4128</v>
      </c>
    </row>
    <row r="4130" spans="1:9" x14ac:dyDescent="0.25">
      <c r="A4130" s="13" t="str">
        <f t="shared" si="64"/>
        <v xml:space="preserve">907-683-PP Lighting Assembly, Installation of  </v>
      </c>
      <c r="B4130" s="13" t="s">
        <v>4806</v>
      </c>
      <c r="C4130" s="13" t="s">
        <v>4808</v>
      </c>
      <c r="D4130" s="13" t="s">
        <v>207</v>
      </c>
      <c r="E4130" s="13" t="s">
        <v>187</v>
      </c>
      <c r="F4130" s="13" t="s">
        <v>188</v>
      </c>
      <c r="G4130" s="13" t="s">
        <v>189</v>
      </c>
      <c r="H4130" s="13" t="s">
        <v>190</v>
      </c>
      <c r="I4130" s="13">
        <v>4129</v>
      </c>
    </row>
    <row r="4131" spans="1:9" x14ac:dyDescent="0.25">
      <c r="A4131" s="13" t="str">
        <f t="shared" si="64"/>
        <v xml:space="preserve">684-A      Pole Foundation, 12" Diameter </v>
      </c>
      <c r="B4131" s="13" t="s">
        <v>4809</v>
      </c>
      <c r="C4131" s="13" t="s">
        <v>4810</v>
      </c>
      <c r="D4131" s="13" t="s">
        <v>241</v>
      </c>
      <c r="E4131" s="13" t="s">
        <v>1569</v>
      </c>
      <c r="F4131" s="13" t="s">
        <v>188</v>
      </c>
      <c r="G4131" s="13" t="s">
        <v>189</v>
      </c>
      <c r="H4131" s="13" t="s">
        <v>190</v>
      </c>
      <c r="I4131" s="13">
        <v>4130</v>
      </c>
    </row>
    <row r="4132" spans="1:9" x14ac:dyDescent="0.25">
      <c r="A4132" s="13" t="str">
        <f t="shared" si="64"/>
        <v xml:space="preserve">684-A      Pole Foundation, 18" Diameter </v>
      </c>
      <c r="B4132" s="13" t="s">
        <v>4809</v>
      </c>
      <c r="C4132" s="13" t="s">
        <v>4811</v>
      </c>
      <c r="D4132" s="13" t="s">
        <v>241</v>
      </c>
      <c r="E4132" s="13" t="s">
        <v>1569</v>
      </c>
      <c r="F4132" s="13" t="s">
        <v>188</v>
      </c>
      <c r="G4132" s="13" t="s">
        <v>189</v>
      </c>
      <c r="H4132" s="13" t="s">
        <v>190</v>
      </c>
      <c r="I4132" s="13">
        <v>4131</v>
      </c>
    </row>
    <row r="4133" spans="1:9" x14ac:dyDescent="0.25">
      <c r="A4133" s="13" t="str">
        <f t="shared" si="64"/>
        <v xml:space="preserve">684-A      Pole Foundation, 24" Diameter </v>
      </c>
      <c r="B4133" s="13" t="s">
        <v>4809</v>
      </c>
      <c r="C4133" s="13" t="s">
        <v>4812</v>
      </c>
      <c r="D4133" s="13" t="s">
        <v>241</v>
      </c>
      <c r="E4133" s="13" t="s">
        <v>1569</v>
      </c>
      <c r="F4133" s="13" t="s">
        <v>188</v>
      </c>
      <c r="G4133" s="13" t="s">
        <v>189</v>
      </c>
      <c r="H4133" s="13" t="s">
        <v>190</v>
      </c>
      <c r="I4133" s="13">
        <v>4132</v>
      </c>
    </row>
    <row r="4134" spans="1:9" x14ac:dyDescent="0.25">
      <c r="A4134" s="13" t="str">
        <f t="shared" si="64"/>
        <v xml:space="preserve">684-A      Pole Foundation, 30" Diameter </v>
      </c>
      <c r="B4134" s="13" t="s">
        <v>4809</v>
      </c>
      <c r="C4134" s="13" t="s">
        <v>4813</v>
      </c>
      <c r="D4134" s="13" t="s">
        <v>241</v>
      </c>
      <c r="E4134" s="13" t="s">
        <v>1569</v>
      </c>
      <c r="F4134" s="13" t="s">
        <v>188</v>
      </c>
      <c r="G4134" s="13" t="s">
        <v>189</v>
      </c>
      <c r="H4134" s="13" t="s">
        <v>190</v>
      </c>
      <c r="I4134" s="13">
        <v>4133</v>
      </c>
    </row>
    <row r="4135" spans="1:9" x14ac:dyDescent="0.25">
      <c r="A4135" s="13" t="str">
        <f t="shared" si="64"/>
        <v xml:space="preserve">684-A      Pole Foundation, 36" Diameter </v>
      </c>
      <c r="B4135" s="13" t="s">
        <v>4809</v>
      </c>
      <c r="C4135" s="13" t="s">
        <v>4814</v>
      </c>
      <c r="D4135" s="13" t="s">
        <v>241</v>
      </c>
      <c r="E4135" s="13" t="s">
        <v>1569</v>
      </c>
      <c r="F4135" s="13" t="s">
        <v>188</v>
      </c>
      <c r="G4135" s="13" t="s">
        <v>189</v>
      </c>
      <c r="H4135" s="13" t="s">
        <v>190</v>
      </c>
      <c r="I4135" s="13">
        <v>4134</v>
      </c>
    </row>
    <row r="4136" spans="1:9" x14ac:dyDescent="0.25">
      <c r="A4136" s="13" t="str">
        <f t="shared" si="64"/>
        <v xml:space="preserve">684-A      Pole Foundation, 42" Diameter </v>
      </c>
      <c r="B4136" s="13" t="s">
        <v>4809</v>
      </c>
      <c r="C4136" s="13" t="s">
        <v>4815</v>
      </c>
      <c r="D4136" s="13" t="s">
        <v>241</v>
      </c>
      <c r="E4136" s="13" t="s">
        <v>1569</v>
      </c>
      <c r="F4136" s="13" t="s">
        <v>188</v>
      </c>
      <c r="G4136" s="13" t="s">
        <v>189</v>
      </c>
      <c r="H4136" s="13" t="s">
        <v>190</v>
      </c>
      <c r="I4136" s="13">
        <v>4135</v>
      </c>
    </row>
    <row r="4137" spans="1:9" x14ac:dyDescent="0.25">
      <c r="A4137" s="13" t="str">
        <f t="shared" si="64"/>
        <v xml:space="preserve">684-A      Pole Foundation, 48" Diameter </v>
      </c>
      <c r="B4137" s="13" t="s">
        <v>4809</v>
      </c>
      <c r="C4137" s="13" t="s">
        <v>4816</v>
      </c>
      <c r="D4137" s="13" t="s">
        <v>241</v>
      </c>
      <c r="E4137" s="13" t="s">
        <v>1569</v>
      </c>
      <c r="F4137" s="13" t="s">
        <v>188</v>
      </c>
      <c r="G4137" s="13" t="s">
        <v>189</v>
      </c>
      <c r="H4137" s="13" t="s">
        <v>190</v>
      </c>
      <c r="I4137" s="13">
        <v>4136</v>
      </c>
    </row>
    <row r="4138" spans="1:9" x14ac:dyDescent="0.25">
      <c r="A4138" s="13" t="str">
        <f t="shared" si="64"/>
        <v xml:space="preserve">684-B      Slip Casing, 12" Diameter </v>
      </c>
      <c r="B4138" s="13" t="s">
        <v>4817</v>
      </c>
      <c r="C4138" s="13" t="s">
        <v>4818</v>
      </c>
      <c r="D4138" s="13" t="s">
        <v>230</v>
      </c>
      <c r="E4138" s="13" t="s">
        <v>187</v>
      </c>
      <c r="F4138" s="13" t="s">
        <v>188</v>
      </c>
      <c r="G4138" s="13" t="s">
        <v>189</v>
      </c>
      <c r="H4138" s="13" t="s">
        <v>190</v>
      </c>
      <c r="I4138" s="13">
        <v>4137</v>
      </c>
    </row>
    <row r="4139" spans="1:9" x14ac:dyDescent="0.25">
      <c r="A4139" s="13" t="str">
        <f t="shared" si="64"/>
        <v xml:space="preserve">684-B      Slip Casing, 18" Diameter </v>
      </c>
      <c r="B4139" s="13" t="s">
        <v>4817</v>
      </c>
      <c r="C4139" s="13" t="s">
        <v>4819</v>
      </c>
      <c r="D4139" s="13" t="s">
        <v>230</v>
      </c>
      <c r="E4139" s="13" t="s">
        <v>187</v>
      </c>
      <c r="F4139" s="13" t="s">
        <v>188</v>
      </c>
      <c r="G4139" s="13" t="s">
        <v>189</v>
      </c>
      <c r="H4139" s="13" t="s">
        <v>190</v>
      </c>
      <c r="I4139" s="13">
        <v>4138</v>
      </c>
    </row>
    <row r="4140" spans="1:9" x14ac:dyDescent="0.25">
      <c r="A4140" s="13" t="str">
        <f t="shared" si="64"/>
        <v xml:space="preserve">684-B      Slip Casing, 24" Diameter </v>
      </c>
      <c r="B4140" s="13" t="s">
        <v>4817</v>
      </c>
      <c r="C4140" s="13" t="s">
        <v>3930</v>
      </c>
      <c r="D4140" s="13" t="s">
        <v>230</v>
      </c>
      <c r="E4140" s="13" t="s">
        <v>187</v>
      </c>
      <c r="F4140" s="13" t="s">
        <v>188</v>
      </c>
      <c r="G4140" s="13" t="s">
        <v>189</v>
      </c>
      <c r="H4140" s="13" t="s">
        <v>190</v>
      </c>
      <c r="I4140" s="13">
        <v>4139</v>
      </c>
    </row>
    <row r="4141" spans="1:9" x14ac:dyDescent="0.25">
      <c r="A4141" s="13" t="str">
        <f t="shared" si="64"/>
        <v xml:space="preserve">684-B      Slip Casing, 30" Diameter </v>
      </c>
      <c r="B4141" s="13" t="s">
        <v>4817</v>
      </c>
      <c r="C4141" s="13" t="s">
        <v>3931</v>
      </c>
      <c r="D4141" s="13" t="s">
        <v>230</v>
      </c>
      <c r="E4141" s="13" t="s">
        <v>187</v>
      </c>
      <c r="F4141" s="13" t="s">
        <v>188</v>
      </c>
      <c r="G4141" s="13" t="s">
        <v>189</v>
      </c>
      <c r="H4141" s="13" t="s">
        <v>190</v>
      </c>
      <c r="I4141" s="13">
        <v>4140</v>
      </c>
    </row>
    <row r="4142" spans="1:9" x14ac:dyDescent="0.25">
      <c r="A4142" s="13" t="str">
        <f t="shared" si="64"/>
        <v xml:space="preserve">684-B      Slip Casing, 36" Diameter </v>
      </c>
      <c r="B4142" s="13" t="s">
        <v>4817</v>
      </c>
      <c r="C4142" s="13" t="s">
        <v>3932</v>
      </c>
      <c r="D4142" s="13" t="s">
        <v>230</v>
      </c>
      <c r="E4142" s="13" t="s">
        <v>187</v>
      </c>
      <c r="F4142" s="13" t="s">
        <v>188</v>
      </c>
      <c r="G4142" s="13" t="s">
        <v>189</v>
      </c>
      <c r="H4142" s="13" t="s">
        <v>190</v>
      </c>
      <c r="I4142" s="13">
        <v>4141</v>
      </c>
    </row>
    <row r="4143" spans="1:9" x14ac:dyDescent="0.25">
      <c r="A4143" s="13" t="str">
        <f t="shared" si="64"/>
        <v xml:space="preserve">684-B      Slip Casing, 42" Diameter </v>
      </c>
      <c r="B4143" s="13" t="s">
        <v>4817</v>
      </c>
      <c r="C4143" s="13" t="s">
        <v>4820</v>
      </c>
      <c r="D4143" s="13" t="s">
        <v>230</v>
      </c>
      <c r="E4143" s="13" t="s">
        <v>187</v>
      </c>
      <c r="F4143" s="13" t="s">
        <v>188</v>
      </c>
      <c r="G4143" s="13" t="s">
        <v>189</v>
      </c>
      <c r="H4143" s="13" t="s">
        <v>190</v>
      </c>
      <c r="I4143" s="13">
        <v>4142</v>
      </c>
    </row>
    <row r="4144" spans="1:9" x14ac:dyDescent="0.25">
      <c r="A4144" s="13" t="str">
        <f t="shared" si="64"/>
        <v xml:space="preserve">684-B      Slip Casing, 48" Diameter </v>
      </c>
      <c r="B4144" s="13" t="s">
        <v>4817</v>
      </c>
      <c r="C4144" s="13" t="s">
        <v>3933</v>
      </c>
      <c r="D4144" s="13" t="s">
        <v>230</v>
      </c>
      <c r="E4144" s="13" t="s">
        <v>187</v>
      </c>
      <c r="F4144" s="13" t="s">
        <v>188</v>
      </c>
      <c r="G4144" s="13" t="s">
        <v>189</v>
      </c>
      <c r="H4144" s="13" t="s">
        <v>190</v>
      </c>
      <c r="I4144" s="13">
        <v>4143</v>
      </c>
    </row>
    <row r="4145" spans="1:9" x14ac:dyDescent="0.25">
      <c r="A4145" s="13" t="str">
        <f t="shared" si="64"/>
        <v xml:space="preserve">684-B      Slip Casing, 60" Diameter </v>
      </c>
      <c r="B4145" s="13" t="s">
        <v>4817</v>
      </c>
      <c r="C4145" s="13" t="s">
        <v>4821</v>
      </c>
      <c r="D4145" s="13" t="s">
        <v>230</v>
      </c>
      <c r="E4145" s="13" t="s">
        <v>187</v>
      </c>
      <c r="F4145" s="13" t="s">
        <v>188</v>
      </c>
      <c r="G4145" s="13" t="s">
        <v>189</v>
      </c>
      <c r="H4145" s="13" t="s">
        <v>190</v>
      </c>
      <c r="I4145" s="13">
        <v>4144</v>
      </c>
    </row>
    <row r="4146" spans="1:9" x14ac:dyDescent="0.25">
      <c r="A4146" s="13" t="str">
        <f t="shared" si="64"/>
        <v xml:space="preserve">684-C      Piling </v>
      </c>
      <c r="B4146" s="13" t="s">
        <v>4822</v>
      </c>
      <c r="C4146" s="13" t="s">
        <v>4823</v>
      </c>
      <c r="D4146" s="13" t="s">
        <v>230</v>
      </c>
      <c r="E4146" s="13" t="s">
        <v>1569</v>
      </c>
      <c r="F4146" s="13" t="s">
        <v>188</v>
      </c>
      <c r="G4146" s="13" t="s">
        <v>189</v>
      </c>
      <c r="H4146" s="13" t="s">
        <v>190</v>
      </c>
      <c r="I4146" s="13">
        <v>4145</v>
      </c>
    </row>
    <row r="4147" spans="1:9" x14ac:dyDescent="0.25">
      <c r="A4147" s="13" t="str">
        <f t="shared" si="64"/>
        <v xml:space="preserve">907-684-PP Pole Foundation, Per Plans </v>
      </c>
      <c r="B4147" s="13" t="s">
        <v>4824</v>
      </c>
      <c r="C4147" s="13" t="s">
        <v>4825</v>
      </c>
      <c r="D4147" s="13" t="s">
        <v>241</v>
      </c>
      <c r="E4147" s="13" t="s">
        <v>1569</v>
      </c>
      <c r="F4147" s="13" t="s">
        <v>188</v>
      </c>
      <c r="G4147" s="13" t="s">
        <v>189</v>
      </c>
      <c r="H4147" s="13" t="s">
        <v>190</v>
      </c>
      <c r="I4147" s="13">
        <v>4146</v>
      </c>
    </row>
    <row r="4148" spans="1:9" x14ac:dyDescent="0.25">
      <c r="A4148" s="13" t="str">
        <f t="shared" si="64"/>
        <v xml:space="preserve">907-684-PP Pole Foundation </v>
      </c>
      <c r="B4148" s="13" t="s">
        <v>4824</v>
      </c>
      <c r="C4148" s="13" t="s">
        <v>4826</v>
      </c>
      <c r="D4148" s="13" t="s">
        <v>207</v>
      </c>
      <c r="E4148" s="13" t="s">
        <v>187</v>
      </c>
      <c r="F4148" s="13" t="s">
        <v>188</v>
      </c>
      <c r="G4148" s="13" t="s">
        <v>189</v>
      </c>
      <c r="H4148" s="13" t="s">
        <v>190</v>
      </c>
      <c r="I4148" s="13">
        <v>4147</v>
      </c>
    </row>
    <row r="4149" spans="1:9" x14ac:dyDescent="0.25">
      <c r="A4149" s="13" t="str">
        <f t="shared" si="64"/>
        <v xml:space="preserve">685-A      Underground Electric Cable, UF, AWG #1/0, 3 Conductor </v>
      </c>
      <c r="B4149" s="13" t="s">
        <v>4827</v>
      </c>
      <c r="C4149" s="13" t="s">
        <v>4828</v>
      </c>
      <c r="D4149" s="13" t="s">
        <v>230</v>
      </c>
      <c r="E4149" s="13" t="s">
        <v>187</v>
      </c>
      <c r="F4149" s="13" t="s">
        <v>188</v>
      </c>
      <c r="G4149" s="13" t="s">
        <v>189</v>
      </c>
      <c r="H4149" s="13" t="s">
        <v>190</v>
      </c>
      <c r="I4149" s="13">
        <v>4148</v>
      </c>
    </row>
    <row r="4150" spans="1:9" x14ac:dyDescent="0.25">
      <c r="A4150" s="13" t="str">
        <f t="shared" si="64"/>
        <v xml:space="preserve">685-A      Underground Electric Cable, UF, AWG 2, 3 Conductor </v>
      </c>
      <c r="B4150" s="13" t="s">
        <v>4827</v>
      </c>
      <c r="C4150" s="13" t="s">
        <v>4829</v>
      </c>
      <c r="D4150" s="13" t="s">
        <v>230</v>
      </c>
      <c r="E4150" s="13" t="s">
        <v>187</v>
      </c>
      <c r="F4150" s="13" t="s">
        <v>188</v>
      </c>
      <c r="G4150" s="13" t="s">
        <v>189</v>
      </c>
      <c r="H4150" s="13" t="s">
        <v>190</v>
      </c>
      <c r="I4150" s="13">
        <v>4149</v>
      </c>
    </row>
    <row r="4151" spans="1:9" x14ac:dyDescent="0.25">
      <c r="A4151" s="13" t="str">
        <f t="shared" si="64"/>
        <v xml:space="preserve">685-A      Underground Electric Cable, UF, AWG 4, 3 Conductor </v>
      </c>
      <c r="B4151" s="13" t="s">
        <v>4827</v>
      </c>
      <c r="C4151" s="13" t="s">
        <v>4830</v>
      </c>
      <c r="D4151" s="13" t="s">
        <v>230</v>
      </c>
      <c r="E4151" s="13" t="s">
        <v>187</v>
      </c>
      <c r="F4151" s="13" t="s">
        <v>188</v>
      </c>
      <c r="G4151" s="13" t="s">
        <v>189</v>
      </c>
      <c r="H4151" s="13" t="s">
        <v>190</v>
      </c>
      <c r="I4151" s="13">
        <v>4150</v>
      </c>
    </row>
    <row r="4152" spans="1:9" x14ac:dyDescent="0.25">
      <c r="A4152" s="13" t="str">
        <f t="shared" si="64"/>
        <v xml:space="preserve">685-A      Underground Electric Cable, XHHW-2, AWG #2, 3 Conductor </v>
      </c>
      <c r="B4152" s="13" t="s">
        <v>4827</v>
      </c>
      <c r="C4152" s="13" t="s">
        <v>4831</v>
      </c>
      <c r="D4152" s="13" t="s">
        <v>230</v>
      </c>
      <c r="E4152" s="13" t="s">
        <v>187</v>
      </c>
      <c r="F4152" s="13" t="s">
        <v>188</v>
      </c>
      <c r="G4152" s="13" t="s">
        <v>189</v>
      </c>
      <c r="H4152" s="13" t="s">
        <v>190</v>
      </c>
      <c r="I4152" s="13">
        <v>4151</v>
      </c>
    </row>
    <row r="4153" spans="1:9" x14ac:dyDescent="0.25">
      <c r="A4153" s="13" t="str">
        <f t="shared" si="64"/>
        <v xml:space="preserve">685-B      Aerially Supported Electrical Cable, Triplex, AWG #1/0, 3 Conductor </v>
      </c>
      <c r="B4153" s="13" t="s">
        <v>4832</v>
      </c>
      <c r="C4153" s="13" t="s">
        <v>4833</v>
      </c>
      <c r="D4153" s="13" t="s">
        <v>230</v>
      </c>
      <c r="E4153" s="13" t="s">
        <v>187</v>
      </c>
      <c r="F4153" s="13" t="s">
        <v>188</v>
      </c>
      <c r="G4153" s="13" t="s">
        <v>189</v>
      </c>
      <c r="H4153" s="13" t="s">
        <v>190</v>
      </c>
      <c r="I4153" s="13">
        <v>4152</v>
      </c>
    </row>
    <row r="4154" spans="1:9" x14ac:dyDescent="0.25">
      <c r="A4154" s="13" t="str">
        <f t="shared" si="64"/>
        <v xml:space="preserve">685-B      Aerially Supported Electrical Cable, XLP, AWG 2, 2 Conductor </v>
      </c>
      <c r="B4154" s="13" t="s">
        <v>4832</v>
      </c>
      <c r="C4154" s="13" t="s">
        <v>4834</v>
      </c>
      <c r="D4154" s="13" t="s">
        <v>230</v>
      </c>
      <c r="E4154" s="13" t="s">
        <v>187</v>
      </c>
      <c r="F4154" s="13" t="s">
        <v>188</v>
      </c>
      <c r="G4154" s="13" t="s">
        <v>189</v>
      </c>
      <c r="H4154" s="13" t="s">
        <v>190</v>
      </c>
      <c r="I4154" s="13">
        <v>4153</v>
      </c>
    </row>
    <row r="4155" spans="1:9" x14ac:dyDescent="0.25">
      <c r="A4155" s="13" t="str">
        <f t="shared" si="64"/>
        <v xml:space="preserve">685-B      Aerially Supported Electrical Cable, XLP, AWG 2, 3 Conductor </v>
      </c>
      <c r="B4155" s="13" t="s">
        <v>4832</v>
      </c>
      <c r="C4155" s="13" t="s">
        <v>4835</v>
      </c>
      <c r="D4155" s="13" t="s">
        <v>230</v>
      </c>
      <c r="E4155" s="13" t="s">
        <v>187</v>
      </c>
      <c r="F4155" s="13" t="s">
        <v>188</v>
      </c>
      <c r="G4155" s="13" t="s">
        <v>189</v>
      </c>
      <c r="H4155" s="13" t="s">
        <v>190</v>
      </c>
      <c r="I4155" s="13">
        <v>4154</v>
      </c>
    </row>
    <row r="4156" spans="1:9" x14ac:dyDescent="0.25">
      <c r="A4156" s="13" t="str">
        <f t="shared" si="64"/>
        <v xml:space="preserve">685-B      Aerially Supported Electrical Cable, XLP, AWG 4, 3 Conductor </v>
      </c>
      <c r="B4156" s="13" t="s">
        <v>4832</v>
      </c>
      <c r="C4156" s="13" t="s">
        <v>4836</v>
      </c>
      <c r="D4156" s="13" t="s">
        <v>230</v>
      </c>
      <c r="E4156" s="13" t="s">
        <v>187</v>
      </c>
      <c r="F4156" s="13" t="s">
        <v>188</v>
      </c>
      <c r="G4156" s="13" t="s">
        <v>189</v>
      </c>
      <c r="H4156" s="13" t="s">
        <v>190</v>
      </c>
      <c r="I4156" s="13">
        <v>4155</v>
      </c>
    </row>
    <row r="4157" spans="1:9" x14ac:dyDescent="0.25">
      <c r="A4157" s="13" t="str">
        <f t="shared" si="64"/>
        <v xml:space="preserve">685-B      Aerially Supported Electrical Cable, XLP, AWG 6, 3 Conductor </v>
      </c>
      <c r="B4157" s="13" t="s">
        <v>4832</v>
      </c>
      <c r="C4157" s="13" t="s">
        <v>4837</v>
      </c>
      <c r="D4157" s="13" t="s">
        <v>230</v>
      </c>
      <c r="E4157" s="13" t="s">
        <v>187</v>
      </c>
      <c r="F4157" s="13" t="s">
        <v>188</v>
      </c>
      <c r="G4157" s="13" t="s">
        <v>189</v>
      </c>
      <c r="H4157" s="13" t="s">
        <v>190</v>
      </c>
      <c r="I4157" s="13">
        <v>4156</v>
      </c>
    </row>
    <row r="4158" spans="1:9" x14ac:dyDescent="0.25">
      <c r="A4158" s="13" t="str">
        <f t="shared" si="64"/>
        <v xml:space="preserve">685-C      Temporary Lighting Assemblies </v>
      </c>
      <c r="B4158" s="13" t="s">
        <v>4838</v>
      </c>
      <c r="C4158" s="13" t="s">
        <v>4839</v>
      </c>
      <c r="D4158" s="13" t="s">
        <v>207</v>
      </c>
      <c r="E4158" s="13" t="s">
        <v>187</v>
      </c>
      <c r="F4158" s="13" t="s">
        <v>188</v>
      </c>
      <c r="G4158" s="13" t="s">
        <v>189</v>
      </c>
      <c r="H4158" s="13" t="s">
        <v>190</v>
      </c>
      <c r="I4158" s="13">
        <v>4157</v>
      </c>
    </row>
    <row r="4159" spans="1:9" x14ac:dyDescent="0.25">
      <c r="A4159" s="13" t="str">
        <f t="shared" si="64"/>
        <v xml:space="preserve">685-C      Temporary Lighting Assembly, 30-1-0-250 </v>
      </c>
      <c r="B4159" s="13" t="s">
        <v>4838</v>
      </c>
      <c r="C4159" s="13" t="s">
        <v>4840</v>
      </c>
      <c r="D4159" s="13" t="s">
        <v>207</v>
      </c>
      <c r="E4159" s="13" t="s">
        <v>187</v>
      </c>
      <c r="F4159" s="13" t="s">
        <v>188</v>
      </c>
      <c r="G4159" s="13" t="s">
        <v>189</v>
      </c>
      <c r="H4159" s="13" t="s">
        <v>190</v>
      </c>
      <c r="I4159" s="13">
        <v>4158</v>
      </c>
    </row>
    <row r="4160" spans="1:9" x14ac:dyDescent="0.25">
      <c r="A4160" s="13" t="str">
        <f t="shared" si="64"/>
        <v xml:space="preserve">685-C      Temporary Lighting Assembly, 30-1-10-250 </v>
      </c>
      <c r="B4160" s="13" t="s">
        <v>4838</v>
      </c>
      <c r="C4160" s="13" t="s">
        <v>4841</v>
      </c>
      <c r="D4160" s="13" t="s">
        <v>207</v>
      </c>
      <c r="E4160" s="13" t="s">
        <v>187</v>
      </c>
      <c r="F4160" s="13" t="s">
        <v>188</v>
      </c>
      <c r="G4160" s="13" t="s">
        <v>189</v>
      </c>
      <c r="H4160" s="13" t="s">
        <v>190</v>
      </c>
      <c r="I4160" s="13">
        <v>4159</v>
      </c>
    </row>
    <row r="4161" spans="1:9" x14ac:dyDescent="0.25">
      <c r="A4161" s="13" t="str">
        <f t="shared" si="64"/>
        <v xml:space="preserve">685-C      Temporary Lighting Assembly, 35-1-0-250 </v>
      </c>
      <c r="B4161" s="13" t="s">
        <v>4838</v>
      </c>
      <c r="C4161" s="13" t="s">
        <v>4842</v>
      </c>
      <c r="D4161" s="13" t="s">
        <v>207</v>
      </c>
      <c r="E4161" s="13" t="s">
        <v>187</v>
      </c>
      <c r="F4161" s="13" t="s">
        <v>188</v>
      </c>
      <c r="G4161" s="13" t="s">
        <v>189</v>
      </c>
      <c r="H4161" s="13" t="s">
        <v>190</v>
      </c>
      <c r="I4161" s="13">
        <v>4160</v>
      </c>
    </row>
    <row r="4162" spans="1:9" x14ac:dyDescent="0.25">
      <c r="A4162" s="13" t="str">
        <f t="shared" si="64"/>
        <v xml:space="preserve">685-C      Temporary Lighting Assembly, 40-1-6-250 </v>
      </c>
      <c r="B4162" s="13" t="s">
        <v>4838</v>
      </c>
      <c r="C4162" s="13" t="s">
        <v>4843</v>
      </c>
      <c r="D4162" s="13" t="s">
        <v>207</v>
      </c>
      <c r="E4162" s="13" t="s">
        <v>187</v>
      </c>
      <c r="F4162" s="13" t="s">
        <v>188</v>
      </c>
      <c r="G4162" s="13" t="s">
        <v>189</v>
      </c>
      <c r="H4162" s="13" t="s">
        <v>190</v>
      </c>
      <c r="I4162" s="13">
        <v>4161</v>
      </c>
    </row>
    <row r="4163" spans="1:9" x14ac:dyDescent="0.25">
      <c r="A4163" s="13" t="str">
        <f t="shared" si="64"/>
        <v xml:space="preserve">685-D      Service Pole </v>
      </c>
      <c r="B4163" s="13" t="s">
        <v>4844</v>
      </c>
      <c r="C4163" s="13" t="s">
        <v>4845</v>
      </c>
      <c r="D4163" s="13" t="s">
        <v>207</v>
      </c>
      <c r="E4163" s="13" t="s">
        <v>187</v>
      </c>
      <c r="F4163" s="13" t="s">
        <v>188</v>
      </c>
      <c r="G4163" s="13" t="s">
        <v>189</v>
      </c>
      <c r="H4163" s="13" t="s">
        <v>190</v>
      </c>
      <c r="I4163" s="13">
        <v>4162</v>
      </c>
    </row>
    <row r="4164" spans="1:9" x14ac:dyDescent="0.25">
      <c r="A4164" s="13" t="str">
        <f t="shared" ref="A4164:A4227" si="65">_xlfn.CONCAT(B4164," ", C4164)</f>
        <v xml:space="preserve">686-A      Relocation of Existing Lighting Assemblies </v>
      </c>
      <c r="B4164" s="13" t="s">
        <v>4846</v>
      </c>
      <c r="C4164" s="13" t="s">
        <v>4847</v>
      </c>
      <c r="D4164" s="13" t="s">
        <v>207</v>
      </c>
      <c r="E4164" s="13" t="s">
        <v>187</v>
      </c>
      <c r="F4164" s="13" t="s">
        <v>188</v>
      </c>
      <c r="G4164" s="13" t="s">
        <v>189</v>
      </c>
      <c r="H4164" s="13" t="s">
        <v>190</v>
      </c>
      <c r="I4164" s="13">
        <v>4163</v>
      </c>
    </row>
    <row r="4165" spans="1:9" x14ac:dyDescent="0.25">
      <c r="A4165" s="13" t="str">
        <f t="shared" si="65"/>
        <v xml:space="preserve">686-B      Relocation of Existing Wiring </v>
      </c>
      <c r="B4165" s="13" t="s">
        <v>4848</v>
      </c>
      <c r="C4165" s="13" t="s">
        <v>4849</v>
      </c>
      <c r="D4165" s="13" t="s">
        <v>230</v>
      </c>
      <c r="E4165" s="13" t="s">
        <v>187</v>
      </c>
      <c r="F4165" s="13" t="s">
        <v>188</v>
      </c>
      <c r="G4165" s="13" t="s">
        <v>189</v>
      </c>
      <c r="H4165" s="13" t="s">
        <v>190</v>
      </c>
      <c r="I4165" s="13">
        <v>4164</v>
      </c>
    </row>
    <row r="4166" spans="1:9" x14ac:dyDescent="0.25">
      <c r="A4166" s="13" t="str">
        <f t="shared" si="65"/>
        <v xml:space="preserve">907-687-A  Traffic Recorder Classification Permanent System </v>
      </c>
      <c r="B4166" s="13" t="s">
        <v>4850</v>
      </c>
      <c r="C4166" s="13" t="s">
        <v>4851</v>
      </c>
      <c r="D4166" s="13" t="s">
        <v>207</v>
      </c>
      <c r="E4166" s="13" t="s">
        <v>187</v>
      </c>
      <c r="F4166" s="13" t="s">
        <v>188</v>
      </c>
      <c r="G4166" s="13" t="s">
        <v>189</v>
      </c>
      <c r="H4166" s="13" t="s">
        <v>190</v>
      </c>
      <c r="I4166" s="13">
        <v>4165</v>
      </c>
    </row>
    <row r="4167" spans="1:9" x14ac:dyDescent="0.25">
      <c r="A4167" s="13" t="str">
        <f t="shared" si="65"/>
        <v xml:space="preserve">907-687-B  Traffic Recorder Classification Short Term Permanent System </v>
      </c>
      <c r="B4167" s="13" t="s">
        <v>4852</v>
      </c>
      <c r="C4167" s="13" t="s">
        <v>4853</v>
      </c>
      <c r="D4167" s="13" t="s">
        <v>207</v>
      </c>
      <c r="E4167" s="13" t="s">
        <v>187</v>
      </c>
      <c r="F4167" s="13" t="s">
        <v>188</v>
      </c>
      <c r="G4167" s="13" t="s">
        <v>189</v>
      </c>
      <c r="H4167" s="13" t="s">
        <v>190</v>
      </c>
      <c r="I4167" s="13">
        <v>4166</v>
      </c>
    </row>
    <row r="4168" spans="1:9" x14ac:dyDescent="0.25">
      <c r="A4168" s="13" t="str">
        <f t="shared" si="65"/>
        <v xml:space="preserve">907-688-A  Traffic Recorder WIM Kistler System </v>
      </c>
      <c r="B4168" s="13" t="s">
        <v>4854</v>
      </c>
      <c r="C4168" s="13" t="s">
        <v>4855</v>
      </c>
      <c r="D4168" s="13" t="s">
        <v>207</v>
      </c>
      <c r="E4168" s="13" t="s">
        <v>187</v>
      </c>
      <c r="F4168" s="13" t="s">
        <v>188</v>
      </c>
      <c r="G4168" s="13" t="s">
        <v>189</v>
      </c>
      <c r="H4168" s="13" t="s">
        <v>190</v>
      </c>
      <c r="I4168" s="13">
        <v>4167</v>
      </c>
    </row>
    <row r="4169" spans="1:9" x14ac:dyDescent="0.25">
      <c r="A4169" s="13" t="str">
        <f t="shared" si="65"/>
        <v xml:space="preserve">907-688-A  Traffic Recorder WIM Kistler System, 4-Lane </v>
      </c>
      <c r="B4169" s="13" t="s">
        <v>4854</v>
      </c>
      <c r="C4169" s="13" t="s">
        <v>4856</v>
      </c>
      <c r="D4169" s="13" t="s">
        <v>207</v>
      </c>
      <c r="E4169" s="13" t="s">
        <v>187</v>
      </c>
      <c r="F4169" s="13" t="s">
        <v>188</v>
      </c>
      <c r="G4169" s="13" t="s">
        <v>189</v>
      </c>
      <c r="H4169" s="13" t="s">
        <v>190</v>
      </c>
      <c r="I4169" s="13">
        <v>4168</v>
      </c>
    </row>
    <row r="4170" spans="1:9" x14ac:dyDescent="0.25">
      <c r="A4170" s="13" t="str">
        <f t="shared" si="65"/>
        <v xml:space="preserve">907-688-B  Traffic Recorder WIM BL Piezo System </v>
      </c>
      <c r="B4170" s="13" t="s">
        <v>4857</v>
      </c>
      <c r="C4170" s="13" t="s">
        <v>4858</v>
      </c>
      <c r="D4170" s="13" t="s">
        <v>207</v>
      </c>
      <c r="E4170" s="13" t="s">
        <v>187</v>
      </c>
      <c r="F4170" s="13" t="s">
        <v>188</v>
      </c>
      <c r="G4170" s="13" t="s">
        <v>189</v>
      </c>
      <c r="H4170" s="13" t="s">
        <v>190</v>
      </c>
      <c r="I4170" s="13">
        <v>4169</v>
      </c>
    </row>
    <row r="4171" spans="1:9" x14ac:dyDescent="0.25">
      <c r="A4171" s="13" t="str">
        <f t="shared" si="65"/>
        <v xml:space="preserve">907-688-C  Traffic Recorder Induction Loop  System </v>
      </c>
      <c r="B4171" s="13" t="s">
        <v>4859</v>
      </c>
      <c r="C4171" s="13" t="s">
        <v>4860</v>
      </c>
      <c r="D4171" s="13" t="s">
        <v>207</v>
      </c>
      <c r="E4171" s="13" t="s">
        <v>187</v>
      </c>
      <c r="F4171" s="13" t="s">
        <v>188</v>
      </c>
      <c r="G4171" s="13" t="s">
        <v>189</v>
      </c>
      <c r="H4171" s="13" t="s">
        <v>190</v>
      </c>
      <c r="I4171" s="13">
        <v>4170</v>
      </c>
    </row>
    <row r="4172" spans="1:9" x14ac:dyDescent="0.25">
      <c r="A4172" s="13" t="str">
        <f t="shared" si="65"/>
        <v xml:space="preserve">907-689-A  Glow Stripe </v>
      </c>
      <c r="B4172" s="13" t="s">
        <v>4861</v>
      </c>
      <c r="C4172" s="13" t="s">
        <v>4862</v>
      </c>
      <c r="D4172" s="13" t="s">
        <v>230</v>
      </c>
      <c r="E4172" s="13" t="s">
        <v>187</v>
      </c>
      <c r="F4172" s="13" t="s">
        <v>188</v>
      </c>
      <c r="G4172" s="13" t="s">
        <v>189</v>
      </c>
      <c r="H4172" s="13" t="s">
        <v>190</v>
      </c>
      <c r="I4172" s="13">
        <v>4171</v>
      </c>
    </row>
    <row r="4173" spans="1:9" x14ac:dyDescent="0.25">
      <c r="A4173" s="13" t="str">
        <f t="shared" si="65"/>
        <v xml:space="preserve">907-689-A  Glow Stripe </v>
      </c>
      <c r="B4173" s="13" t="s">
        <v>4861</v>
      </c>
      <c r="C4173" s="13" t="s">
        <v>4862</v>
      </c>
      <c r="D4173" s="13" t="s">
        <v>308</v>
      </c>
      <c r="E4173" s="13" t="s">
        <v>187</v>
      </c>
      <c r="F4173" s="13" t="s">
        <v>188</v>
      </c>
      <c r="G4173" s="13" t="s">
        <v>189</v>
      </c>
      <c r="H4173" s="13" t="s">
        <v>190</v>
      </c>
      <c r="I4173" s="13">
        <v>4172</v>
      </c>
    </row>
    <row r="4174" spans="1:9" x14ac:dyDescent="0.25">
      <c r="A4174" s="13" t="str">
        <f t="shared" si="65"/>
        <v xml:space="preserve">907-689-A  Glow Stripe </v>
      </c>
      <c r="B4174" s="13" t="s">
        <v>4861</v>
      </c>
      <c r="C4174" s="13" t="s">
        <v>4862</v>
      </c>
      <c r="D4174" s="13" t="s">
        <v>221</v>
      </c>
      <c r="E4174" s="13" t="s">
        <v>187</v>
      </c>
      <c r="F4174" s="13" t="s">
        <v>188</v>
      </c>
      <c r="G4174" s="13" t="s">
        <v>189</v>
      </c>
      <c r="H4174" s="13" t="s">
        <v>190</v>
      </c>
      <c r="I4174" s="13">
        <v>4173</v>
      </c>
    </row>
    <row r="4175" spans="1:9" x14ac:dyDescent="0.25">
      <c r="A4175" s="13" t="str">
        <f t="shared" si="65"/>
        <v xml:space="preserve">907-693-PP Catch Basin, Per Plans </v>
      </c>
      <c r="B4175" s="13" t="s">
        <v>4863</v>
      </c>
      <c r="C4175" s="13" t="s">
        <v>4864</v>
      </c>
      <c r="D4175" s="13" t="s">
        <v>207</v>
      </c>
      <c r="E4175" s="13" t="s">
        <v>187</v>
      </c>
      <c r="F4175" s="13" t="s">
        <v>188</v>
      </c>
      <c r="G4175" s="13" t="s">
        <v>189</v>
      </c>
      <c r="H4175" s="13" t="s">
        <v>190</v>
      </c>
      <c r="I4175" s="13">
        <v>4174</v>
      </c>
    </row>
    <row r="4176" spans="1:9" x14ac:dyDescent="0.25">
      <c r="A4176" s="13" t="str">
        <f t="shared" si="65"/>
        <v xml:space="preserve">699-A      Roadway Construction Stakes </v>
      </c>
      <c r="B4176" s="13" t="s">
        <v>4865</v>
      </c>
      <c r="C4176" s="13" t="s">
        <v>4866</v>
      </c>
      <c r="D4176" s="13" t="s">
        <v>186</v>
      </c>
      <c r="E4176" s="13" t="s">
        <v>187</v>
      </c>
      <c r="F4176" s="13" t="s">
        <v>188</v>
      </c>
      <c r="G4176" s="13" t="s">
        <v>189</v>
      </c>
      <c r="H4176" s="13" t="s">
        <v>190</v>
      </c>
      <c r="I4176" s="13">
        <v>4175</v>
      </c>
    </row>
    <row r="4177" spans="1:9" x14ac:dyDescent="0.25">
      <c r="A4177" s="13" t="str">
        <f t="shared" si="65"/>
        <v xml:space="preserve">699-B      Bridge Construction Stakes </v>
      </c>
      <c r="B4177" s="13" t="s">
        <v>4867</v>
      </c>
      <c r="C4177" s="13" t="s">
        <v>4868</v>
      </c>
      <c r="D4177" s="13" t="s">
        <v>186</v>
      </c>
      <c r="E4177" s="13" t="s">
        <v>187</v>
      </c>
      <c r="F4177" s="13" t="s">
        <v>188</v>
      </c>
      <c r="G4177" s="13" t="s">
        <v>189</v>
      </c>
      <c r="H4177" s="13" t="s">
        <v>190</v>
      </c>
      <c r="I4177" s="13">
        <v>4176</v>
      </c>
    </row>
    <row r="4178" spans="1:9" x14ac:dyDescent="0.25">
      <c r="A4178" s="13" t="str">
        <f t="shared" si="65"/>
        <v xml:space="preserve">907-699-C  Unmanned Aerial System </v>
      </c>
      <c r="B4178" s="13" t="s">
        <v>4869</v>
      </c>
      <c r="C4178" s="13" t="s">
        <v>4870</v>
      </c>
      <c r="D4178" s="13" t="s">
        <v>186</v>
      </c>
      <c r="E4178" s="13" t="s">
        <v>187</v>
      </c>
      <c r="F4178" s="13" t="s">
        <v>188</v>
      </c>
      <c r="G4178" s="13" t="s">
        <v>189</v>
      </c>
      <c r="H4178" s="13" t="s">
        <v>190</v>
      </c>
      <c r="I4178" s="13">
        <v>4177</v>
      </c>
    </row>
    <row r="4179" spans="1:9" x14ac:dyDescent="0.25">
      <c r="A4179" s="13" t="str">
        <f t="shared" si="65"/>
        <v xml:space="preserve">801-A      Foundation Excavation </v>
      </c>
      <c r="B4179" s="13" t="s">
        <v>4871</v>
      </c>
      <c r="C4179" s="13" t="s">
        <v>4872</v>
      </c>
      <c r="D4179" s="13" t="s">
        <v>241</v>
      </c>
      <c r="E4179" s="13" t="s">
        <v>1569</v>
      </c>
      <c r="F4179" s="13" t="s">
        <v>188</v>
      </c>
      <c r="G4179" s="13" t="s">
        <v>4873</v>
      </c>
      <c r="H4179" s="13" t="s">
        <v>190</v>
      </c>
      <c r="I4179" s="13">
        <v>4178</v>
      </c>
    </row>
    <row r="4180" spans="1:9" x14ac:dyDescent="0.25">
      <c r="A4180" s="13" t="str">
        <f t="shared" si="65"/>
        <v xml:space="preserve">801-B      Cofferdams </v>
      </c>
      <c r="B4180" s="13" t="s">
        <v>4874</v>
      </c>
      <c r="C4180" s="13" t="s">
        <v>4875</v>
      </c>
      <c r="D4180" s="13" t="s">
        <v>186</v>
      </c>
      <c r="E4180" s="13" t="s">
        <v>1569</v>
      </c>
      <c r="F4180" s="13" t="s">
        <v>188</v>
      </c>
      <c r="G4180" s="13" t="s">
        <v>4873</v>
      </c>
      <c r="H4180" s="13" t="s">
        <v>190</v>
      </c>
      <c r="I4180" s="13">
        <v>4179</v>
      </c>
    </row>
    <row r="4181" spans="1:9" x14ac:dyDescent="0.25">
      <c r="A4181" s="13" t="str">
        <f t="shared" si="65"/>
        <v xml:space="preserve">802-A      Permanent Steel Sheet Piling </v>
      </c>
      <c r="B4181" s="13" t="s">
        <v>4876</v>
      </c>
      <c r="C4181" s="13" t="s">
        <v>4877</v>
      </c>
      <c r="D4181" s="13" t="s">
        <v>308</v>
      </c>
      <c r="E4181" s="13" t="s">
        <v>1569</v>
      </c>
      <c r="F4181" s="13" t="s">
        <v>188</v>
      </c>
      <c r="G4181" s="13" t="s">
        <v>4873</v>
      </c>
      <c r="H4181" s="13" t="s">
        <v>190</v>
      </c>
      <c r="I4181" s="13">
        <v>4180</v>
      </c>
    </row>
    <row r="4182" spans="1:9" x14ac:dyDescent="0.25">
      <c r="A4182" s="13" t="str">
        <f t="shared" si="65"/>
        <v xml:space="preserve">802-B      Permanent Concrete Sheet Piling </v>
      </c>
      <c r="B4182" s="13" t="s">
        <v>4878</v>
      </c>
      <c r="C4182" s="13" t="s">
        <v>4879</v>
      </c>
      <c r="D4182" s="13" t="s">
        <v>308</v>
      </c>
      <c r="E4182" s="13" t="s">
        <v>1569</v>
      </c>
      <c r="F4182" s="13" t="s">
        <v>188</v>
      </c>
      <c r="G4182" s="13" t="s">
        <v>4873</v>
      </c>
      <c r="H4182" s="13" t="s">
        <v>190</v>
      </c>
      <c r="I4182" s="13">
        <v>4181</v>
      </c>
    </row>
    <row r="4183" spans="1:9" x14ac:dyDescent="0.25">
      <c r="A4183" s="13" t="str">
        <f t="shared" si="65"/>
        <v xml:space="preserve">802-C      Temporary Steel Sheet Piling </v>
      </c>
      <c r="B4183" s="13" t="s">
        <v>4880</v>
      </c>
      <c r="C4183" s="13" t="s">
        <v>4881</v>
      </c>
      <c r="D4183" s="13" t="s">
        <v>308</v>
      </c>
      <c r="E4183" s="13" t="s">
        <v>1569</v>
      </c>
      <c r="F4183" s="13" t="s">
        <v>188</v>
      </c>
      <c r="G4183" s="13" t="s">
        <v>4873</v>
      </c>
      <c r="H4183" s="13" t="s">
        <v>190</v>
      </c>
      <c r="I4183" s="13">
        <v>4182</v>
      </c>
    </row>
    <row r="4184" spans="1:9" x14ac:dyDescent="0.25">
      <c r="A4184" s="13" t="str">
        <f t="shared" si="65"/>
        <v xml:space="preserve">803-A      Test Pile </v>
      </c>
      <c r="B4184" s="13" t="s">
        <v>4882</v>
      </c>
      <c r="C4184" s="13" t="s">
        <v>4883</v>
      </c>
      <c r="D4184" s="13" t="s">
        <v>207</v>
      </c>
      <c r="E4184" s="13" t="s">
        <v>1569</v>
      </c>
      <c r="F4184" s="13" t="s">
        <v>188</v>
      </c>
      <c r="G4184" s="13" t="s">
        <v>4873</v>
      </c>
      <c r="H4184" s="13" t="s">
        <v>190</v>
      </c>
      <c r="I4184" s="13">
        <v>4183</v>
      </c>
    </row>
    <row r="4185" spans="1:9" x14ac:dyDescent="0.25">
      <c r="A4185" s="13" t="str">
        <f t="shared" si="65"/>
        <v xml:space="preserve">907-803-B  Conventional Static Pile Load Test </v>
      </c>
      <c r="B4185" s="13" t="s">
        <v>4884</v>
      </c>
      <c r="C4185" s="13" t="s">
        <v>4885</v>
      </c>
      <c r="D4185" s="13" t="s">
        <v>207</v>
      </c>
      <c r="E4185" s="13" t="s">
        <v>1569</v>
      </c>
      <c r="F4185" s="13" t="s">
        <v>188</v>
      </c>
      <c r="G4185" s="13" t="s">
        <v>4873</v>
      </c>
      <c r="H4185" s="13" t="s">
        <v>190</v>
      </c>
      <c r="I4185" s="13">
        <v>4184</v>
      </c>
    </row>
    <row r="4186" spans="1:9" x14ac:dyDescent="0.25">
      <c r="A4186" s="13" t="str">
        <f t="shared" si="65"/>
        <v xml:space="preserve">803-C      12" x 12" Prestressed Concrete Piling </v>
      </c>
      <c r="B4186" s="13" t="s">
        <v>4886</v>
      </c>
      <c r="C4186" s="13" t="s">
        <v>4887</v>
      </c>
      <c r="D4186" s="13" t="s">
        <v>230</v>
      </c>
      <c r="E4186" s="13" t="s">
        <v>1569</v>
      </c>
      <c r="F4186" s="13" t="s">
        <v>188</v>
      </c>
      <c r="G4186" s="13" t="s">
        <v>4873</v>
      </c>
      <c r="H4186" s="13" t="s">
        <v>190</v>
      </c>
      <c r="I4186" s="13">
        <v>4185</v>
      </c>
    </row>
    <row r="4187" spans="1:9" x14ac:dyDescent="0.25">
      <c r="A4187" s="13" t="str">
        <f t="shared" si="65"/>
        <v xml:space="preserve">803-C      14" x 14" Prestressed Concrete Piling </v>
      </c>
      <c r="B4187" s="13" t="s">
        <v>4886</v>
      </c>
      <c r="C4187" s="13" t="s">
        <v>4888</v>
      </c>
      <c r="D4187" s="13" t="s">
        <v>230</v>
      </c>
      <c r="E4187" s="13" t="s">
        <v>1569</v>
      </c>
      <c r="F4187" s="13" t="s">
        <v>188</v>
      </c>
      <c r="G4187" s="13" t="s">
        <v>4873</v>
      </c>
      <c r="H4187" s="13" t="s">
        <v>190</v>
      </c>
      <c r="I4187" s="13">
        <v>4186</v>
      </c>
    </row>
    <row r="4188" spans="1:9" x14ac:dyDescent="0.25">
      <c r="A4188" s="13" t="str">
        <f t="shared" si="65"/>
        <v xml:space="preserve">803-C      16" x 16" Prestressed Concrete Piling </v>
      </c>
      <c r="B4188" s="13" t="s">
        <v>4886</v>
      </c>
      <c r="C4188" s="13" t="s">
        <v>4889</v>
      </c>
      <c r="D4188" s="13" t="s">
        <v>230</v>
      </c>
      <c r="E4188" s="13" t="s">
        <v>1569</v>
      </c>
      <c r="F4188" s="13" t="s">
        <v>188</v>
      </c>
      <c r="G4188" s="13" t="s">
        <v>4873</v>
      </c>
      <c r="H4188" s="13" t="s">
        <v>190</v>
      </c>
      <c r="I4188" s="13">
        <v>4187</v>
      </c>
    </row>
    <row r="4189" spans="1:9" x14ac:dyDescent="0.25">
      <c r="A4189" s="13" t="str">
        <f t="shared" si="65"/>
        <v xml:space="preserve">803-C      18" x 18" Prestressed Concrete Piling </v>
      </c>
      <c r="B4189" s="13" t="s">
        <v>4886</v>
      </c>
      <c r="C4189" s="13" t="s">
        <v>4890</v>
      </c>
      <c r="D4189" s="13" t="s">
        <v>230</v>
      </c>
      <c r="E4189" s="13" t="s">
        <v>1569</v>
      </c>
      <c r="F4189" s="13" t="s">
        <v>188</v>
      </c>
      <c r="G4189" s="13" t="s">
        <v>4873</v>
      </c>
      <c r="H4189" s="13" t="s">
        <v>190</v>
      </c>
      <c r="I4189" s="13">
        <v>4188</v>
      </c>
    </row>
    <row r="4190" spans="1:9" x14ac:dyDescent="0.25">
      <c r="A4190" s="13" t="str">
        <f t="shared" si="65"/>
        <v xml:space="preserve">803-C      20" x 20" Prestressed Concrete Piling </v>
      </c>
      <c r="B4190" s="13" t="s">
        <v>4886</v>
      </c>
      <c r="C4190" s="13" t="s">
        <v>4891</v>
      </c>
      <c r="D4190" s="13" t="s">
        <v>230</v>
      </c>
      <c r="E4190" s="13" t="s">
        <v>1569</v>
      </c>
      <c r="F4190" s="13" t="s">
        <v>188</v>
      </c>
      <c r="G4190" s="13" t="s">
        <v>4873</v>
      </c>
      <c r="H4190" s="13" t="s">
        <v>190</v>
      </c>
      <c r="I4190" s="13">
        <v>4189</v>
      </c>
    </row>
    <row r="4191" spans="1:9" x14ac:dyDescent="0.25">
      <c r="A4191" s="13" t="str">
        <f t="shared" si="65"/>
        <v xml:space="preserve">803-C      24" x 24" Prestressed Concrete Piling </v>
      </c>
      <c r="B4191" s="13" t="s">
        <v>4886</v>
      </c>
      <c r="C4191" s="13" t="s">
        <v>4892</v>
      </c>
      <c r="D4191" s="13" t="s">
        <v>230</v>
      </c>
      <c r="E4191" s="13" t="s">
        <v>1569</v>
      </c>
      <c r="F4191" s="13" t="s">
        <v>188</v>
      </c>
      <c r="G4191" s="13" t="s">
        <v>4873</v>
      </c>
      <c r="H4191" s="13" t="s">
        <v>190</v>
      </c>
      <c r="I4191" s="13">
        <v>4190</v>
      </c>
    </row>
    <row r="4192" spans="1:9" x14ac:dyDescent="0.25">
      <c r="A4192" s="13" t="str">
        <f t="shared" si="65"/>
        <v xml:space="preserve">803-D      HP 10 x 42 Steel Piling </v>
      </c>
      <c r="B4192" s="13" t="s">
        <v>4893</v>
      </c>
      <c r="C4192" s="13" t="s">
        <v>4894</v>
      </c>
      <c r="D4192" s="13" t="s">
        <v>230</v>
      </c>
      <c r="E4192" s="13" t="s">
        <v>1569</v>
      </c>
      <c r="F4192" s="13" t="s">
        <v>188</v>
      </c>
      <c r="G4192" s="13" t="s">
        <v>4873</v>
      </c>
      <c r="H4192" s="13" t="s">
        <v>190</v>
      </c>
      <c r="I4192" s="13">
        <v>4191</v>
      </c>
    </row>
    <row r="4193" spans="1:9" x14ac:dyDescent="0.25">
      <c r="A4193" s="13" t="str">
        <f t="shared" si="65"/>
        <v xml:space="preserve">803-D      HP 12 x 53 Steel Piling </v>
      </c>
      <c r="B4193" s="13" t="s">
        <v>4893</v>
      </c>
      <c r="C4193" s="13" t="s">
        <v>4895</v>
      </c>
      <c r="D4193" s="13" t="s">
        <v>230</v>
      </c>
      <c r="E4193" s="13" t="s">
        <v>1569</v>
      </c>
      <c r="F4193" s="13" t="s">
        <v>188</v>
      </c>
      <c r="G4193" s="13" t="s">
        <v>4873</v>
      </c>
      <c r="H4193" s="13" t="s">
        <v>190</v>
      </c>
      <c r="I4193" s="13">
        <v>4192</v>
      </c>
    </row>
    <row r="4194" spans="1:9" x14ac:dyDescent="0.25">
      <c r="A4194" s="13" t="str">
        <f t="shared" si="65"/>
        <v xml:space="preserve">803-D      HP 12 x 63 Steel Piling </v>
      </c>
      <c r="B4194" s="13" t="s">
        <v>4893</v>
      </c>
      <c r="C4194" s="13" t="s">
        <v>4896</v>
      </c>
      <c r="D4194" s="13" t="s">
        <v>230</v>
      </c>
      <c r="E4194" s="13" t="s">
        <v>1569</v>
      </c>
      <c r="F4194" s="13" t="s">
        <v>188</v>
      </c>
      <c r="G4194" s="13" t="s">
        <v>4873</v>
      </c>
      <c r="H4194" s="13" t="s">
        <v>190</v>
      </c>
      <c r="I4194" s="13">
        <v>4193</v>
      </c>
    </row>
    <row r="4195" spans="1:9" x14ac:dyDescent="0.25">
      <c r="A4195" s="13" t="str">
        <f t="shared" si="65"/>
        <v xml:space="preserve">803-D      HP 12 x 84 Steel Piling </v>
      </c>
      <c r="B4195" s="13" t="s">
        <v>4893</v>
      </c>
      <c r="C4195" s="13" t="s">
        <v>4897</v>
      </c>
      <c r="D4195" s="13" t="s">
        <v>230</v>
      </c>
      <c r="E4195" s="13" t="s">
        <v>1569</v>
      </c>
      <c r="F4195" s="13" t="s">
        <v>188</v>
      </c>
      <c r="G4195" s="13" t="s">
        <v>4873</v>
      </c>
      <c r="H4195" s="13" t="s">
        <v>190</v>
      </c>
      <c r="I4195" s="13">
        <v>4194</v>
      </c>
    </row>
    <row r="4196" spans="1:9" x14ac:dyDescent="0.25">
      <c r="A4196" s="13" t="str">
        <f t="shared" si="65"/>
        <v xml:space="preserve">803-D      HP 14 x 117 Steel Piling </v>
      </c>
      <c r="B4196" s="13" t="s">
        <v>4893</v>
      </c>
      <c r="C4196" s="13" t="s">
        <v>4898</v>
      </c>
      <c r="D4196" s="13" t="s">
        <v>230</v>
      </c>
      <c r="E4196" s="13" t="s">
        <v>1569</v>
      </c>
      <c r="F4196" s="13" t="s">
        <v>188</v>
      </c>
      <c r="G4196" s="13" t="s">
        <v>4873</v>
      </c>
      <c r="H4196" s="13" t="s">
        <v>190</v>
      </c>
      <c r="I4196" s="13">
        <v>4195</v>
      </c>
    </row>
    <row r="4197" spans="1:9" x14ac:dyDescent="0.25">
      <c r="A4197" s="13" t="str">
        <f t="shared" si="65"/>
        <v xml:space="preserve">803-D      HP 14 x 73 Steel Piling </v>
      </c>
      <c r="B4197" s="13" t="s">
        <v>4893</v>
      </c>
      <c r="C4197" s="13" t="s">
        <v>4899</v>
      </c>
      <c r="D4197" s="13" t="s">
        <v>230</v>
      </c>
      <c r="E4197" s="13" t="s">
        <v>1569</v>
      </c>
      <c r="F4197" s="13" t="s">
        <v>188</v>
      </c>
      <c r="G4197" s="13" t="s">
        <v>4873</v>
      </c>
      <c r="H4197" s="13" t="s">
        <v>190</v>
      </c>
      <c r="I4197" s="13">
        <v>4196</v>
      </c>
    </row>
    <row r="4198" spans="1:9" x14ac:dyDescent="0.25">
      <c r="A4198" s="13" t="str">
        <f t="shared" si="65"/>
        <v xml:space="preserve">803-D      HP 14 x 89 Steel Piling </v>
      </c>
      <c r="B4198" s="13" t="s">
        <v>4893</v>
      </c>
      <c r="C4198" s="13" t="s">
        <v>4900</v>
      </c>
      <c r="D4198" s="13" t="s">
        <v>230</v>
      </c>
      <c r="E4198" s="13" t="s">
        <v>1569</v>
      </c>
      <c r="F4198" s="13" t="s">
        <v>188</v>
      </c>
      <c r="G4198" s="13" t="s">
        <v>4873</v>
      </c>
      <c r="H4198" s="13" t="s">
        <v>190</v>
      </c>
      <c r="I4198" s="13">
        <v>4197</v>
      </c>
    </row>
    <row r="4199" spans="1:9" x14ac:dyDescent="0.25">
      <c r="A4199" s="13" t="str">
        <f t="shared" si="65"/>
        <v xml:space="preserve">803-D      HP 16 x 121 Steel Piling </v>
      </c>
      <c r="B4199" s="13" t="s">
        <v>4893</v>
      </c>
      <c r="C4199" s="13" t="s">
        <v>4901</v>
      </c>
      <c r="D4199" s="13" t="s">
        <v>230</v>
      </c>
      <c r="E4199" s="13" t="s">
        <v>1569</v>
      </c>
      <c r="F4199" s="13" t="s">
        <v>188</v>
      </c>
      <c r="G4199" s="13" t="s">
        <v>4873</v>
      </c>
      <c r="H4199" s="13" t="s">
        <v>190</v>
      </c>
      <c r="I4199" s="13">
        <v>4198</v>
      </c>
    </row>
    <row r="4200" spans="1:9" x14ac:dyDescent="0.25">
      <c r="A4200" s="13" t="str">
        <f t="shared" si="65"/>
        <v xml:space="preserve">803-D      HP 16 x 141 Steel Piling </v>
      </c>
      <c r="B4200" s="13" t="s">
        <v>4893</v>
      </c>
      <c r="C4200" s="13" t="s">
        <v>4902</v>
      </c>
      <c r="D4200" s="13" t="s">
        <v>230</v>
      </c>
      <c r="E4200" s="13" t="s">
        <v>1569</v>
      </c>
      <c r="F4200" s="13" t="s">
        <v>188</v>
      </c>
      <c r="G4200" s="13" t="s">
        <v>4873</v>
      </c>
      <c r="H4200" s="13" t="s">
        <v>190</v>
      </c>
      <c r="I4200" s="13">
        <v>4199</v>
      </c>
    </row>
    <row r="4201" spans="1:9" x14ac:dyDescent="0.25">
      <c r="A4201" s="13" t="str">
        <f t="shared" si="65"/>
        <v xml:space="preserve">803-D      HP 16 x 183 Steel Piling </v>
      </c>
      <c r="B4201" s="13" t="s">
        <v>4893</v>
      </c>
      <c r="C4201" s="13" t="s">
        <v>4903</v>
      </c>
      <c r="D4201" s="13" t="s">
        <v>230</v>
      </c>
      <c r="E4201" s="13" t="s">
        <v>1569</v>
      </c>
      <c r="F4201" s="13" t="s">
        <v>188</v>
      </c>
      <c r="G4201" s="13" t="s">
        <v>4873</v>
      </c>
      <c r="H4201" s="13" t="s">
        <v>190</v>
      </c>
      <c r="I4201" s="13">
        <v>4200</v>
      </c>
    </row>
    <row r="4202" spans="1:9" x14ac:dyDescent="0.25">
      <c r="A4202" s="13" t="str">
        <f t="shared" si="65"/>
        <v xml:space="preserve">803-D      HP 18 x 181 Steel Piling </v>
      </c>
      <c r="B4202" s="13" t="s">
        <v>4893</v>
      </c>
      <c r="C4202" s="13" t="s">
        <v>4904</v>
      </c>
      <c r="D4202" s="13" t="s">
        <v>230</v>
      </c>
      <c r="E4202" s="13" t="s">
        <v>1569</v>
      </c>
      <c r="F4202" s="13" t="s">
        <v>188</v>
      </c>
      <c r="G4202" s="13" t="s">
        <v>4873</v>
      </c>
      <c r="H4202" s="13" t="s">
        <v>190</v>
      </c>
      <c r="I4202" s="13">
        <v>4201</v>
      </c>
    </row>
    <row r="4203" spans="1:9" x14ac:dyDescent="0.25">
      <c r="A4203" s="13" t="str">
        <f t="shared" si="65"/>
        <v xml:space="preserve">803-D      HP 12 x 74 Steel Piling </v>
      </c>
      <c r="B4203" s="13" t="s">
        <v>4893</v>
      </c>
      <c r="C4203" s="13" t="s">
        <v>4905</v>
      </c>
      <c r="D4203" s="13" t="s">
        <v>230</v>
      </c>
      <c r="E4203" s="13" t="s">
        <v>1569</v>
      </c>
      <c r="F4203" s="13" t="s">
        <v>188</v>
      </c>
      <c r="G4203" s="13" t="s">
        <v>4873</v>
      </c>
      <c r="H4203" s="13" t="s">
        <v>190</v>
      </c>
      <c r="I4203" s="13">
        <v>4202</v>
      </c>
    </row>
    <row r="4204" spans="1:9" x14ac:dyDescent="0.25">
      <c r="A4204" s="13" t="str">
        <f t="shared" si="65"/>
        <v xml:space="preserve">803-D      HP 14 x 102 Steel Piling </v>
      </c>
      <c r="B4204" s="13" t="s">
        <v>4893</v>
      </c>
      <c r="C4204" s="13" t="s">
        <v>4906</v>
      </c>
      <c r="D4204" s="13" t="s">
        <v>230</v>
      </c>
      <c r="E4204" s="13" t="s">
        <v>1569</v>
      </c>
      <c r="F4204" s="13" t="s">
        <v>188</v>
      </c>
      <c r="G4204" s="13" t="s">
        <v>4873</v>
      </c>
      <c r="H4204" s="13" t="s">
        <v>190</v>
      </c>
      <c r="I4204" s="13">
        <v>4203</v>
      </c>
    </row>
    <row r="4205" spans="1:9" x14ac:dyDescent="0.25">
      <c r="A4205" s="13" t="str">
        <f t="shared" si="65"/>
        <v xml:space="preserve">803-E      Concrete Piling Cut-off, 14" x 14" </v>
      </c>
      <c r="B4205" s="13" t="s">
        <v>4907</v>
      </c>
      <c r="C4205" s="13" t="s">
        <v>4908</v>
      </c>
      <c r="D4205" s="13" t="s">
        <v>207</v>
      </c>
      <c r="E4205" s="13" t="s">
        <v>1569</v>
      </c>
      <c r="F4205" s="13" t="s">
        <v>188</v>
      </c>
      <c r="G4205" s="13" t="s">
        <v>4873</v>
      </c>
      <c r="H4205" s="13" t="s">
        <v>190</v>
      </c>
      <c r="I4205" s="13">
        <v>4204</v>
      </c>
    </row>
    <row r="4206" spans="1:9" x14ac:dyDescent="0.25">
      <c r="A4206" s="13" t="str">
        <f t="shared" si="65"/>
        <v xml:space="preserve">803-E      Concrete Piling Cut-off, 16" x 16" </v>
      </c>
      <c r="B4206" s="13" t="s">
        <v>4907</v>
      </c>
      <c r="C4206" s="13" t="s">
        <v>4909</v>
      </c>
      <c r="D4206" s="13" t="s">
        <v>207</v>
      </c>
      <c r="E4206" s="13" t="s">
        <v>1569</v>
      </c>
      <c r="F4206" s="13" t="s">
        <v>188</v>
      </c>
      <c r="G4206" s="13" t="s">
        <v>4873</v>
      </c>
      <c r="H4206" s="13" t="s">
        <v>190</v>
      </c>
      <c r="I4206" s="13">
        <v>4205</v>
      </c>
    </row>
    <row r="4207" spans="1:9" x14ac:dyDescent="0.25">
      <c r="A4207" s="13" t="str">
        <f t="shared" si="65"/>
        <v xml:space="preserve">803-E      Concrete Piling Cut-off, 18" x 18" </v>
      </c>
      <c r="B4207" s="13" t="s">
        <v>4907</v>
      </c>
      <c r="C4207" s="13" t="s">
        <v>4910</v>
      </c>
      <c r="D4207" s="13" t="s">
        <v>207</v>
      </c>
      <c r="E4207" s="13" t="s">
        <v>1569</v>
      </c>
      <c r="F4207" s="13" t="s">
        <v>188</v>
      </c>
      <c r="G4207" s="13" t="s">
        <v>4873</v>
      </c>
      <c r="H4207" s="13" t="s">
        <v>190</v>
      </c>
      <c r="I4207" s="13">
        <v>4206</v>
      </c>
    </row>
    <row r="4208" spans="1:9" x14ac:dyDescent="0.25">
      <c r="A4208" s="13" t="str">
        <f t="shared" si="65"/>
        <v xml:space="preserve">803-F      10" Pre-Formed Pile Hole </v>
      </c>
      <c r="B4208" s="13" t="s">
        <v>4911</v>
      </c>
      <c r="C4208" s="13" t="s">
        <v>4912</v>
      </c>
      <c r="D4208" s="13" t="s">
        <v>230</v>
      </c>
      <c r="E4208" s="13" t="s">
        <v>1569</v>
      </c>
      <c r="F4208" s="13" t="s">
        <v>188</v>
      </c>
      <c r="G4208" s="13" t="s">
        <v>4873</v>
      </c>
      <c r="H4208" s="13" t="s">
        <v>190</v>
      </c>
      <c r="I4208" s="13">
        <v>4207</v>
      </c>
    </row>
    <row r="4209" spans="1:9" x14ac:dyDescent="0.25">
      <c r="A4209" s="13" t="str">
        <f t="shared" si="65"/>
        <v xml:space="preserve">803-F      12" Pre-Formed Pile Hole </v>
      </c>
      <c r="B4209" s="13" t="s">
        <v>4911</v>
      </c>
      <c r="C4209" s="13" t="s">
        <v>4913</v>
      </c>
      <c r="D4209" s="13" t="s">
        <v>230</v>
      </c>
      <c r="E4209" s="13" t="s">
        <v>1569</v>
      </c>
      <c r="F4209" s="13" t="s">
        <v>188</v>
      </c>
      <c r="G4209" s="13" t="s">
        <v>4873</v>
      </c>
      <c r="H4209" s="13" t="s">
        <v>190</v>
      </c>
      <c r="I4209" s="13">
        <v>4208</v>
      </c>
    </row>
    <row r="4210" spans="1:9" x14ac:dyDescent="0.25">
      <c r="A4210" s="13" t="str">
        <f t="shared" si="65"/>
        <v xml:space="preserve">803-F      14" Pre-Formed Pile Hole </v>
      </c>
      <c r="B4210" s="13" t="s">
        <v>4911</v>
      </c>
      <c r="C4210" s="13" t="s">
        <v>4914</v>
      </c>
      <c r="D4210" s="13" t="s">
        <v>230</v>
      </c>
      <c r="E4210" s="13" t="s">
        <v>1569</v>
      </c>
      <c r="F4210" s="13" t="s">
        <v>188</v>
      </c>
      <c r="G4210" s="13" t="s">
        <v>4873</v>
      </c>
      <c r="H4210" s="13" t="s">
        <v>190</v>
      </c>
      <c r="I4210" s="13">
        <v>4209</v>
      </c>
    </row>
    <row r="4211" spans="1:9" x14ac:dyDescent="0.25">
      <c r="A4211" s="13" t="str">
        <f t="shared" si="65"/>
        <v xml:space="preserve">803-F      15" Pre-Formed Pile Hole </v>
      </c>
      <c r="B4211" s="13" t="s">
        <v>4911</v>
      </c>
      <c r="C4211" s="13" t="s">
        <v>4915</v>
      </c>
      <c r="D4211" s="13" t="s">
        <v>230</v>
      </c>
      <c r="E4211" s="13" t="s">
        <v>1569</v>
      </c>
      <c r="F4211" s="13" t="s">
        <v>188</v>
      </c>
      <c r="G4211" s="13" t="s">
        <v>4873</v>
      </c>
      <c r="H4211" s="13" t="s">
        <v>190</v>
      </c>
      <c r="I4211" s="13">
        <v>4210</v>
      </c>
    </row>
    <row r="4212" spans="1:9" x14ac:dyDescent="0.25">
      <c r="A4212" s="13" t="str">
        <f t="shared" si="65"/>
        <v xml:space="preserve">803-F      16" Pre-Formed Pile Hole </v>
      </c>
      <c r="B4212" s="13" t="s">
        <v>4911</v>
      </c>
      <c r="C4212" s="13" t="s">
        <v>4916</v>
      </c>
      <c r="D4212" s="13" t="s">
        <v>230</v>
      </c>
      <c r="E4212" s="13" t="s">
        <v>1569</v>
      </c>
      <c r="F4212" s="13" t="s">
        <v>188</v>
      </c>
      <c r="G4212" s="13" t="s">
        <v>4873</v>
      </c>
      <c r="H4212" s="13" t="s">
        <v>190</v>
      </c>
      <c r="I4212" s="13">
        <v>4211</v>
      </c>
    </row>
    <row r="4213" spans="1:9" x14ac:dyDescent="0.25">
      <c r="A4213" s="13" t="str">
        <f t="shared" si="65"/>
        <v xml:space="preserve">803-F      17" Pre-Formed Pile Hole </v>
      </c>
      <c r="B4213" s="13" t="s">
        <v>4911</v>
      </c>
      <c r="C4213" s="13" t="s">
        <v>4917</v>
      </c>
      <c r="D4213" s="13" t="s">
        <v>230</v>
      </c>
      <c r="E4213" s="13" t="s">
        <v>1569</v>
      </c>
      <c r="F4213" s="13" t="s">
        <v>188</v>
      </c>
      <c r="G4213" s="13" t="s">
        <v>4873</v>
      </c>
      <c r="H4213" s="13" t="s">
        <v>190</v>
      </c>
      <c r="I4213" s="13">
        <v>4212</v>
      </c>
    </row>
    <row r="4214" spans="1:9" x14ac:dyDescent="0.25">
      <c r="A4214" s="13" t="str">
        <f t="shared" si="65"/>
        <v xml:space="preserve">803-F      18" Pre-Formed Pile Hole </v>
      </c>
      <c r="B4214" s="13" t="s">
        <v>4911</v>
      </c>
      <c r="C4214" s="13" t="s">
        <v>4918</v>
      </c>
      <c r="D4214" s="13" t="s">
        <v>230</v>
      </c>
      <c r="E4214" s="13" t="s">
        <v>1569</v>
      </c>
      <c r="F4214" s="13" t="s">
        <v>188</v>
      </c>
      <c r="G4214" s="13" t="s">
        <v>4873</v>
      </c>
      <c r="H4214" s="13" t="s">
        <v>190</v>
      </c>
      <c r="I4214" s="13">
        <v>4213</v>
      </c>
    </row>
    <row r="4215" spans="1:9" x14ac:dyDescent="0.25">
      <c r="A4215" s="13" t="str">
        <f t="shared" si="65"/>
        <v xml:space="preserve">803-F      20" Pre-Formed Pile Hole </v>
      </c>
      <c r="B4215" s="13" t="s">
        <v>4911</v>
      </c>
      <c r="C4215" s="13" t="s">
        <v>4919</v>
      </c>
      <c r="D4215" s="13" t="s">
        <v>230</v>
      </c>
      <c r="E4215" s="13" t="s">
        <v>1569</v>
      </c>
      <c r="F4215" s="13" t="s">
        <v>188</v>
      </c>
      <c r="G4215" s="13" t="s">
        <v>4873</v>
      </c>
      <c r="H4215" s="13" t="s">
        <v>190</v>
      </c>
      <c r="I4215" s="13">
        <v>4214</v>
      </c>
    </row>
    <row r="4216" spans="1:9" x14ac:dyDescent="0.25">
      <c r="A4216" s="13" t="str">
        <f t="shared" si="65"/>
        <v xml:space="preserve">803-F      22" Pre-Formed Pile Hole </v>
      </c>
      <c r="B4216" s="13" t="s">
        <v>4911</v>
      </c>
      <c r="C4216" s="13" t="s">
        <v>4920</v>
      </c>
      <c r="D4216" s="13" t="s">
        <v>230</v>
      </c>
      <c r="E4216" s="13" t="s">
        <v>1569</v>
      </c>
      <c r="F4216" s="13" t="s">
        <v>188</v>
      </c>
      <c r="G4216" s="13" t="s">
        <v>4873</v>
      </c>
      <c r="H4216" s="13" t="s">
        <v>190</v>
      </c>
      <c r="I4216" s="13">
        <v>4215</v>
      </c>
    </row>
    <row r="4217" spans="1:9" x14ac:dyDescent="0.25">
      <c r="A4217" s="13" t="str">
        <f t="shared" si="65"/>
        <v xml:space="preserve">803-F      23" Pre-Formed Pile Hole </v>
      </c>
      <c r="B4217" s="13" t="s">
        <v>4911</v>
      </c>
      <c r="C4217" s="13" t="s">
        <v>4921</v>
      </c>
      <c r="D4217" s="13" t="s">
        <v>230</v>
      </c>
      <c r="E4217" s="13" t="s">
        <v>1569</v>
      </c>
      <c r="F4217" s="13" t="s">
        <v>188</v>
      </c>
      <c r="G4217" s="13" t="s">
        <v>4873</v>
      </c>
      <c r="H4217" s="13" t="s">
        <v>190</v>
      </c>
      <c r="I4217" s="13">
        <v>4216</v>
      </c>
    </row>
    <row r="4218" spans="1:9" x14ac:dyDescent="0.25">
      <c r="A4218" s="13" t="str">
        <f t="shared" si="65"/>
        <v xml:space="preserve">803-F      24" Pre-Formed Pile Hole </v>
      </c>
      <c r="B4218" s="13" t="s">
        <v>4911</v>
      </c>
      <c r="C4218" s="13" t="s">
        <v>4922</v>
      </c>
      <c r="D4218" s="13" t="s">
        <v>230</v>
      </c>
      <c r="E4218" s="13" t="s">
        <v>1569</v>
      </c>
      <c r="F4218" s="13" t="s">
        <v>188</v>
      </c>
      <c r="G4218" s="13" t="s">
        <v>4873</v>
      </c>
      <c r="H4218" s="13" t="s">
        <v>190</v>
      </c>
      <c r="I4218" s="13">
        <v>4217</v>
      </c>
    </row>
    <row r="4219" spans="1:9" x14ac:dyDescent="0.25">
      <c r="A4219" s="13" t="str">
        <f t="shared" si="65"/>
        <v xml:space="preserve">803-F      25" Pre-Formed Pile Hole </v>
      </c>
      <c r="B4219" s="13" t="s">
        <v>4911</v>
      </c>
      <c r="C4219" s="13" t="s">
        <v>4923</v>
      </c>
      <c r="D4219" s="13" t="s">
        <v>230</v>
      </c>
      <c r="E4219" s="13" t="s">
        <v>1569</v>
      </c>
      <c r="F4219" s="13" t="s">
        <v>188</v>
      </c>
      <c r="G4219" s="13" t="s">
        <v>4873</v>
      </c>
      <c r="H4219" s="13" t="s">
        <v>190</v>
      </c>
      <c r="I4219" s="13">
        <v>4218</v>
      </c>
    </row>
    <row r="4220" spans="1:9" x14ac:dyDescent="0.25">
      <c r="A4220" s="13" t="str">
        <f t="shared" si="65"/>
        <v xml:space="preserve">803-F      26" Pre-Formed Pile Hole </v>
      </c>
      <c r="B4220" s="13" t="s">
        <v>4911</v>
      </c>
      <c r="C4220" s="13" t="s">
        <v>4924</v>
      </c>
      <c r="D4220" s="13" t="s">
        <v>230</v>
      </c>
      <c r="E4220" s="13" t="s">
        <v>1569</v>
      </c>
      <c r="F4220" s="13" t="s">
        <v>188</v>
      </c>
      <c r="G4220" s="13" t="s">
        <v>4873</v>
      </c>
      <c r="H4220" s="13" t="s">
        <v>190</v>
      </c>
      <c r="I4220" s="13">
        <v>4219</v>
      </c>
    </row>
    <row r="4221" spans="1:9" x14ac:dyDescent="0.25">
      <c r="A4221" s="13" t="str">
        <f t="shared" si="65"/>
        <v xml:space="preserve">803-F      30" Pre-Formed Pile Hole </v>
      </c>
      <c r="B4221" s="13" t="s">
        <v>4911</v>
      </c>
      <c r="C4221" s="13" t="s">
        <v>4925</v>
      </c>
      <c r="D4221" s="13" t="s">
        <v>230</v>
      </c>
      <c r="E4221" s="13" t="s">
        <v>1569</v>
      </c>
      <c r="F4221" s="13" t="s">
        <v>188</v>
      </c>
      <c r="G4221" s="13" t="s">
        <v>4873</v>
      </c>
      <c r="H4221" s="13" t="s">
        <v>190</v>
      </c>
      <c r="I4221" s="13">
        <v>4220</v>
      </c>
    </row>
    <row r="4222" spans="1:9" x14ac:dyDescent="0.25">
      <c r="A4222" s="13" t="str">
        <f t="shared" si="65"/>
        <v xml:space="preserve">803-G      PDA Test Pile, Special Instrumentation Load Test </v>
      </c>
      <c r="B4222" s="13" t="s">
        <v>4926</v>
      </c>
      <c r="C4222" s="13" t="s">
        <v>4927</v>
      </c>
      <c r="D4222" s="13" t="s">
        <v>207</v>
      </c>
      <c r="E4222" s="13" t="s">
        <v>1569</v>
      </c>
      <c r="F4222" s="13" t="s">
        <v>188</v>
      </c>
      <c r="G4222" s="13" t="s">
        <v>4873</v>
      </c>
      <c r="H4222" s="13" t="s">
        <v>190</v>
      </c>
      <c r="I4222" s="13">
        <v>4221</v>
      </c>
    </row>
    <row r="4223" spans="1:9" x14ac:dyDescent="0.25">
      <c r="A4223" s="13" t="str">
        <f t="shared" si="65"/>
        <v xml:space="preserve">803-G      PDA Test Pile and Special Instrumentation Load Test </v>
      </c>
      <c r="B4223" s="13" t="s">
        <v>4926</v>
      </c>
      <c r="C4223" s="13" t="s">
        <v>4928</v>
      </c>
      <c r="D4223" s="13" t="s">
        <v>207</v>
      </c>
      <c r="E4223" s="13" t="s">
        <v>1569</v>
      </c>
      <c r="F4223" s="13" t="s">
        <v>188</v>
      </c>
      <c r="G4223" s="13" t="s">
        <v>4873</v>
      </c>
      <c r="H4223" s="13" t="s">
        <v>190</v>
      </c>
      <c r="I4223" s="13">
        <v>4222</v>
      </c>
    </row>
    <row r="4224" spans="1:9" x14ac:dyDescent="0.25">
      <c r="A4224" s="13" t="str">
        <f t="shared" si="65"/>
        <v xml:space="preserve">907-803-H  PDA Test Pile and Conventional Load Test </v>
      </c>
      <c r="B4224" s="13" t="s">
        <v>4929</v>
      </c>
      <c r="C4224" s="13" t="s">
        <v>4930</v>
      </c>
      <c r="D4224" s="13" t="s">
        <v>207</v>
      </c>
      <c r="E4224" s="13" t="s">
        <v>1569</v>
      </c>
      <c r="F4224" s="13" t="s">
        <v>188</v>
      </c>
      <c r="G4224" s="13" t="s">
        <v>4873</v>
      </c>
      <c r="H4224" s="13" t="s">
        <v>190</v>
      </c>
      <c r="I4224" s="13">
        <v>4223</v>
      </c>
    </row>
    <row r="4225" spans="1:9" x14ac:dyDescent="0.25">
      <c r="A4225" s="13" t="str">
        <f t="shared" si="65"/>
        <v xml:space="preserve">803-H      PDA Test Pile and Conventional Load Test </v>
      </c>
      <c r="B4225" s="13" t="s">
        <v>4931</v>
      </c>
      <c r="C4225" s="13" t="s">
        <v>4930</v>
      </c>
      <c r="D4225" s="13" t="s">
        <v>207</v>
      </c>
      <c r="E4225" s="13" t="s">
        <v>1569</v>
      </c>
      <c r="F4225" s="13" t="s">
        <v>188</v>
      </c>
      <c r="G4225" s="13" t="s">
        <v>4873</v>
      </c>
      <c r="H4225" s="13" t="s">
        <v>190</v>
      </c>
      <c r="I4225" s="13">
        <v>4224</v>
      </c>
    </row>
    <row r="4226" spans="1:9" x14ac:dyDescent="0.25">
      <c r="A4226" s="13" t="str">
        <f t="shared" si="65"/>
        <v xml:space="preserve">907-803-I  PDA Test Pile </v>
      </c>
      <c r="B4226" s="13" t="s">
        <v>4932</v>
      </c>
      <c r="C4226" s="13" t="s">
        <v>4933</v>
      </c>
      <c r="D4226" s="13" t="s">
        <v>207</v>
      </c>
      <c r="E4226" s="13" t="s">
        <v>1569</v>
      </c>
      <c r="F4226" s="13" t="s">
        <v>188</v>
      </c>
      <c r="G4226" s="13" t="s">
        <v>4873</v>
      </c>
      <c r="H4226" s="13" t="s">
        <v>190</v>
      </c>
      <c r="I4226" s="13">
        <v>4225</v>
      </c>
    </row>
    <row r="4227" spans="1:9" x14ac:dyDescent="0.25">
      <c r="A4227" s="13" t="str">
        <f t="shared" si="65"/>
        <v xml:space="preserve">907-803-I  PDA Test Pile, Concrete Pile </v>
      </c>
      <c r="B4227" s="13" t="s">
        <v>4932</v>
      </c>
      <c r="C4227" s="13" t="s">
        <v>4934</v>
      </c>
      <c r="D4227" s="13" t="s">
        <v>207</v>
      </c>
      <c r="E4227" s="13" t="s">
        <v>1569</v>
      </c>
      <c r="F4227" s="13" t="s">
        <v>188</v>
      </c>
      <c r="G4227" s="13" t="s">
        <v>4873</v>
      </c>
      <c r="H4227" s="13" t="s">
        <v>190</v>
      </c>
      <c r="I4227" s="13">
        <v>4226</v>
      </c>
    </row>
    <row r="4228" spans="1:9" x14ac:dyDescent="0.25">
      <c r="A4228" s="13" t="str">
        <f t="shared" ref="A4228:A4291" si="66">_xlfn.CONCAT(B4228," ", C4228)</f>
        <v xml:space="preserve">907-803-I  PDA Test Pile, HP Steel Pile </v>
      </c>
      <c r="B4228" s="13" t="s">
        <v>4932</v>
      </c>
      <c r="C4228" s="13" t="s">
        <v>4935</v>
      </c>
      <c r="D4228" s="13" t="s">
        <v>207</v>
      </c>
      <c r="E4228" s="13" t="s">
        <v>1569</v>
      </c>
      <c r="F4228" s="13" t="s">
        <v>188</v>
      </c>
      <c r="G4228" s="13" t="s">
        <v>4873</v>
      </c>
      <c r="H4228" s="13" t="s">
        <v>190</v>
      </c>
      <c r="I4228" s="13">
        <v>4227</v>
      </c>
    </row>
    <row r="4229" spans="1:9" x14ac:dyDescent="0.25">
      <c r="A4229" s="13" t="str">
        <f t="shared" si="66"/>
        <v xml:space="preserve">907-803-I  PDA Test Pile, Steel Pipe Pile </v>
      </c>
      <c r="B4229" s="13" t="s">
        <v>4932</v>
      </c>
      <c r="C4229" s="13" t="s">
        <v>4936</v>
      </c>
      <c r="D4229" s="13" t="s">
        <v>207</v>
      </c>
      <c r="E4229" s="13" t="s">
        <v>1569</v>
      </c>
      <c r="F4229" s="13" t="s">
        <v>188</v>
      </c>
      <c r="G4229" s="13" t="s">
        <v>4873</v>
      </c>
      <c r="H4229" s="13" t="s">
        <v>190</v>
      </c>
      <c r="I4229" s="13">
        <v>4228</v>
      </c>
    </row>
    <row r="4230" spans="1:9" x14ac:dyDescent="0.25">
      <c r="A4230" s="13" t="str">
        <f t="shared" si="66"/>
        <v xml:space="preserve">907-803-J  Pile Restrike </v>
      </c>
      <c r="B4230" s="13" t="s">
        <v>4937</v>
      </c>
      <c r="C4230" s="13" t="s">
        <v>4938</v>
      </c>
      <c r="D4230" s="13" t="s">
        <v>207</v>
      </c>
      <c r="E4230" s="13" t="s">
        <v>1569</v>
      </c>
      <c r="F4230" s="13" t="s">
        <v>188</v>
      </c>
      <c r="G4230" s="13" t="s">
        <v>4873</v>
      </c>
      <c r="H4230" s="13" t="s">
        <v>190</v>
      </c>
      <c r="I4230" s="13">
        <v>4229</v>
      </c>
    </row>
    <row r="4231" spans="1:9" x14ac:dyDescent="0.25">
      <c r="A4231" s="13" t="str">
        <f t="shared" si="66"/>
        <v xml:space="preserve">803-K      Drilled Shaft, 102" Diameter </v>
      </c>
      <c r="B4231" s="13" t="s">
        <v>4939</v>
      </c>
      <c r="C4231" s="13" t="s">
        <v>4940</v>
      </c>
      <c r="D4231" s="13" t="s">
        <v>230</v>
      </c>
      <c r="E4231" s="13" t="s">
        <v>1569</v>
      </c>
      <c r="F4231" s="13" t="s">
        <v>188</v>
      </c>
      <c r="G4231" s="13" t="s">
        <v>4873</v>
      </c>
      <c r="H4231" s="13" t="s">
        <v>190</v>
      </c>
      <c r="I4231" s="13">
        <v>4230</v>
      </c>
    </row>
    <row r="4232" spans="1:9" x14ac:dyDescent="0.25">
      <c r="A4232" s="13" t="str">
        <f t="shared" si="66"/>
        <v xml:space="preserve">803-K      Drilled Shaft, 24" Diameter </v>
      </c>
      <c r="B4232" s="13" t="s">
        <v>4939</v>
      </c>
      <c r="C4232" s="13" t="s">
        <v>4941</v>
      </c>
      <c r="D4232" s="13" t="s">
        <v>230</v>
      </c>
      <c r="E4232" s="13" t="s">
        <v>1569</v>
      </c>
      <c r="F4232" s="13" t="s">
        <v>188</v>
      </c>
      <c r="G4232" s="13" t="s">
        <v>4873</v>
      </c>
      <c r="H4232" s="13" t="s">
        <v>190</v>
      </c>
      <c r="I4232" s="13">
        <v>4231</v>
      </c>
    </row>
    <row r="4233" spans="1:9" x14ac:dyDescent="0.25">
      <c r="A4233" s="13" t="str">
        <f t="shared" si="66"/>
        <v xml:space="preserve">803-K      Drilled Shaft, 30" Diameter </v>
      </c>
      <c r="B4233" s="13" t="s">
        <v>4939</v>
      </c>
      <c r="C4233" s="13" t="s">
        <v>4942</v>
      </c>
      <c r="D4233" s="13" t="s">
        <v>230</v>
      </c>
      <c r="E4233" s="13" t="s">
        <v>1569</v>
      </c>
      <c r="F4233" s="13" t="s">
        <v>188</v>
      </c>
      <c r="G4233" s="13" t="s">
        <v>4873</v>
      </c>
      <c r="H4233" s="13" t="s">
        <v>190</v>
      </c>
      <c r="I4233" s="13">
        <v>4232</v>
      </c>
    </row>
    <row r="4234" spans="1:9" x14ac:dyDescent="0.25">
      <c r="A4234" s="13" t="str">
        <f t="shared" si="66"/>
        <v xml:space="preserve">803-K      Drilled Shaft, 36" Diameter </v>
      </c>
      <c r="B4234" s="13" t="s">
        <v>4939</v>
      </c>
      <c r="C4234" s="13" t="s">
        <v>4943</v>
      </c>
      <c r="D4234" s="13" t="s">
        <v>230</v>
      </c>
      <c r="E4234" s="13" t="s">
        <v>1569</v>
      </c>
      <c r="F4234" s="13" t="s">
        <v>188</v>
      </c>
      <c r="G4234" s="13" t="s">
        <v>4873</v>
      </c>
      <c r="H4234" s="13" t="s">
        <v>190</v>
      </c>
      <c r="I4234" s="13">
        <v>4233</v>
      </c>
    </row>
    <row r="4235" spans="1:9" x14ac:dyDescent="0.25">
      <c r="A4235" s="13" t="str">
        <f t="shared" si="66"/>
        <v xml:space="preserve">803-K      Drilled Shaft, 42" Diameter </v>
      </c>
      <c r="B4235" s="13" t="s">
        <v>4939</v>
      </c>
      <c r="C4235" s="13" t="s">
        <v>4944</v>
      </c>
      <c r="D4235" s="13" t="s">
        <v>230</v>
      </c>
      <c r="E4235" s="13" t="s">
        <v>1569</v>
      </c>
      <c r="F4235" s="13" t="s">
        <v>188</v>
      </c>
      <c r="G4235" s="13" t="s">
        <v>4873</v>
      </c>
      <c r="H4235" s="13" t="s">
        <v>190</v>
      </c>
      <c r="I4235" s="13">
        <v>4234</v>
      </c>
    </row>
    <row r="4236" spans="1:9" x14ac:dyDescent="0.25">
      <c r="A4236" s="13" t="str">
        <f t="shared" si="66"/>
        <v xml:space="preserve">803-K      Drilled Shaft, 48" Diameter </v>
      </c>
      <c r="B4236" s="13" t="s">
        <v>4939</v>
      </c>
      <c r="C4236" s="13" t="s">
        <v>4945</v>
      </c>
      <c r="D4236" s="13" t="s">
        <v>230</v>
      </c>
      <c r="E4236" s="13" t="s">
        <v>1569</v>
      </c>
      <c r="F4236" s="13" t="s">
        <v>188</v>
      </c>
      <c r="G4236" s="13" t="s">
        <v>4873</v>
      </c>
      <c r="H4236" s="13" t="s">
        <v>190</v>
      </c>
      <c r="I4236" s="13">
        <v>4235</v>
      </c>
    </row>
    <row r="4237" spans="1:9" x14ac:dyDescent="0.25">
      <c r="A4237" s="13" t="str">
        <f t="shared" si="66"/>
        <v xml:space="preserve">803-K      Drilled Shaft, 54" Diameter </v>
      </c>
      <c r="B4237" s="13" t="s">
        <v>4939</v>
      </c>
      <c r="C4237" s="13" t="s">
        <v>4946</v>
      </c>
      <c r="D4237" s="13" t="s">
        <v>230</v>
      </c>
      <c r="E4237" s="13" t="s">
        <v>1569</v>
      </c>
      <c r="F4237" s="13" t="s">
        <v>188</v>
      </c>
      <c r="G4237" s="13" t="s">
        <v>4873</v>
      </c>
      <c r="H4237" s="13" t="s">
        <v>190</v>
      </c>
      <c r="I4237" s="13">
        <v>4236</v>
      </c>
    </row>
    <row r="4238" spans="1:9" x14ac:dyDescent="0.25">
      <c r="A4238" s="13" t="str">
        <f t="shared" si="66"/>
        <v xml:space="preserve">803-K      Drilled Shaft, 60" Diameter </v>
      </c>
      <c r="B4238" s="13" t="s">
        <v>4939</v>
      </c>
      <c r="C4238" s="13" t="s">
        <v>4947</v>
      </c>
      <c r="D4238" s="13" t="s">
        <v>230</v>
      </c>
      <c r="E4238" s="13" t="s">
        <v>1569</v>
      </c>
      <c r="F4238" s="13" t="s">
        <v>188</v>
      </c>
      <c r="G4238" s="13" t="s">
        <v>4873</v>
      </c>
      <c r="H4238" s="13" t="s">
        <v>190</v>
      </c>
      <c r="I4238" s="13">
        <v>4237</v>
      </c>
    </row>
    <row r="4239" spans="1:9" x14ac:dyDescent="0.25">
      <c r="A4239" s="13" t="str">
        <f t="shared" si="66"/>
        <v xml:space="preserve">803-K      Drilled Shaft, 66" Diameter </v>
      </c>
      <c r="B4239" s="13" t="s">
        <v>4939</v>
      </c>
      <c r="C4239" s="13" t="s">
        <v>4948</v>
      </c>
      <c r="D4239" s="13" t="s">
        <v>230</v>
      </c>
      <c r="E4239" s="13" t="s">
        <v>1569</v>
      </c>
      <c r="F4239" s="13" t="s">
        <v>188</v>
      </c>
      <c r="G4239" s="13" t="s">
        <v>4873</v>
      </c>
      <c r="H4239" s="13" t="s">
        <v>190</v>
      </c>
      <c r="I4239" s="13">
        <v>4238</v>
      </c>
    </row>
    <row r="4240" spans="1:9" x14ac:dyDescent="0.25">
      <c r="A4240" s="13" t="str">
        <f t="shared" si="66"/>
        <v xml:space="preserve">803-K      Drilled Shaft, 72" Diameter </v>
      </c>
      <c r="B4240" s="13" t="s">
        <v>4939</v>
      </c>
      <c r="C4240" s="13" t="s">
        <v>4949</v>
      </c>
      <c r="D4240" s="13" t="s">
        <v>230</v>
      </c>
      <c r="E4240" s="13" t="s">
        <v>1569</v>
      </c>
      <c r="F4240" s="13" t="s">
        <v>188</v>
      </c>
      <c r="G4240" s="13" t="s">
        <v>4873</v>
      </c>
      <c r="H4240" s="13" t="s">
        <v>190</v>
      </c>
      <c r="I4240" s="13">
        <v>4239</v>
      </c>
    </row>
    <row r="4241" spans="1:9" x14ac:dyDescent="0.25">
      <c r="A4241" s="13" t="str">
        <f t="shared" si="66"/>
        <v xml:space="preserve">803-K      Drilled Shaft, 78" Diameter </v>
      </c>
      <c r="B4241" s="13" t="s">
        <v>4939</v>
      </c>
      <c r="C4241" s="13" t="s">
        <v>4950</v>
      </c>
      <c r="D4241" s="13" t="s">
        <v>230</v>
      </c>
      <c r="E4241" s="13" t="s">
        <v>1569</v>
      </c>
      <c r="F4241" s="13" t="s">
        <v>188</v>
      </c>
      <c r="G4241" s="13" t="s">
        <v>4873</v>
      </c>
      <c r="H4241" s="13" t="s">
        <v>190</v>
      </c>
      <c r="I4241" s="13">
        <v>4240</v>
      </c>
    </row>
    <row r="4242" spans="1:9" x14ac:dyDescent="0.25">
      <c r="A4242" s="13" t="str">
        <f t="shared" si="66"/>
        <v xml:space="preserve">803-K      Drilled Shaft, 88" Diameter </v>
      </c>
      <c r="B4242" s="13" t="s">
        <v>4939</v>
      </c>
      <c r="C4242" s="13" t="s">
        <v>4951</v>
      </c>
      <c r="D4242" s="13" t="s">
        <v>230</v>
      </c>
      <c r="E4242" s="13" t="s">
        <v>1569</v>
      </c>
      <c r="F4242" s="13" t="s">
        <v>188</v>
      </c>
      <c r="G4242" s="13" t="s">
        <v>4873</v>
      </c>
      <c r="H4242" s="13" t="s">
        <v>190</v>
      </c>
      <c r="I4242" s="13">
        <v>4241</v>
      </c>
    </row>
    <row r="4243" spans="1:9" x14ac:dyDescent="0.25">
      <c r="A4243" s="13" t="str">
        <f t="shared" si="66"/>
        <v xml:space="preserve">803-K      Drilled Shaft, 96" Diameter </v>
      </c>
      <c r="B4243" s="13" t="s">
        <v>4939</v>
      </c>
      <c r="C4243" s="13" t="s">
        <v>4952</v>
      </c>
      <c r="D4243" s="13" t="s">
        <v>230</v>
      </c>
      <c r="E4243" s="13" t="s">
        <v>1569</v>
      </c>
      <c r="F4243" s="13" t="s">
        <v>188</v>
      </c>
      <c r="G4243" s="13" t="s">
        <v>4873</v>
      </c>
      <c r="H4243" s="13" t="s">
        <v>190</v>
      </c>
      <c r="I4243" s="13">
        <v>4242</v>
      </c>
    </row>
    <row r="4244" spans="1:9" x14ac:dyDescent="0.25">
      <c r="A4244" s="13" t="str">
        <f t="shared" si="66"/>
        <v xml:space="preserve">803-K      Drilled Shaft, 84" Diameter </v>
      </c>
      <c r="B4244" s="13" t="s">
        <v>4939</v>
      </c>
      <c r="C4244" s="13" t="s">
        <v>4953</v>
      </c>
      <c r="D4244" s="13" t="s">
        <v>230</v>
      </c>
      <c r="E4244" s="13" t="s">
        <v>1569</v>
      </c>
      <c r="F4244" s="13" t="s">
        <v>188</v>
      </c>
      <c r="G4244" s="13" t="s">
        <v>4873</v>
      </c>
      <c r="H4244" s="13" t="s">
        <v>190</v>
      </c>
      <c r="I4244" s="13">
        <v>4243</v>
      </c>
    </row>
    <row r="4245" spans="1:9" x14ac:dyDescent="0.25">
      <c r="A4245" s="13" t="str">
        <f t="shared" si="66"/>
        <v xml:space="preserve">803-K      Drilled Shaft, 108" Diameter </v>
      </c>
      <c r="B4245" s="13" t="s">
        <v>4939</v>
      </c>
      <c r="C4245" s="13" t="s">
        <v>4954</v>
      </c>
      <c r="D4245" s="13" t="s">
        <v>230</v>
      </c>
      <c r="E4245" s="13" t="s">
        <v>1569</v>
      </c>
      <c r="F4245" s="13" t="s">
        <v>188</v>
      </c>
      <c r="G4245" s="13" t="s">
        <v>4873</v>
      </c>
      <c r="H4245" s="13" t="s">
        <v>190</v>
      </c>
      <c r="I4245" s="13">
        <v>4244</v>
      </c>
    </row>
    <row r="4246" spans="1:9" x14ac:dyDescent="0.25">
      <c r="A4246" s="13" t="str">
        <f t="shared" si="66"/>
        <v xml:space="preserve">803-L      Test Shaft, 42" Diameter </v>
      </c>
      <c r="B4246" s="13" t="s">
        <v>4955</v>
      </c>
      <c r="C4246" s="13" t="s">
        <v>4956</v>
      </c>
      <c r="D4246" s="13" t="s">
        <v>207</v>
      </c>
      <c r="E4246" s="13" t="s">
        <v>1569</v>
      </c>
      <c r="F4246" s="13" t="s">
        <v>188</v>
      </c>
      <c r="G4246" s="13" t="s">
        <v>4873</v>
      </c>
      <c r="H4246" s="13" t="s">
        <v>190</v>
      </c>
      <c r="I4246" s="13">
        <v>4245</v>
      </c>
    </row>
    <row r="4247" spans="1:9" x14ac:dyDescent="0.25">
      <c r="A4247" s="13" t="str">
        <f t="shared" si="66"/>
        <v xml:space="preserve">803-L      Test Shaft, 48" Diameter </v>
      </c>
      <c r="B4247" s="13" t="s">
        <v>4955</v>
      </c>
      <c r="C4247" s="13" t="s">
        <v>4957</v>
      </c>
      <c r="D4247" s="13" t="s">
        <v>207</v>
      </c>
      <c r="E4247" s="13" t="s">
        <v>1569</v>
      </c>
      <c r="F4247" s="13" t="s">
        <v>188</v>
      </c>
      <c r="G4247" s="13" t="s">
        <v>4873</v>
      </c>
      <c r="H4247" s="13" t="s">
        <v>190</v>
      </c>
      <c r="I4247" s="13">
        <v>4246</v>
      </c>
    </row>
    <row r="4248" spans="1:9" x14ac:dyDescent="0.25">
      <c r="A4248" s="13" t="str">
        <f t="shared" si="66"/>
        <v xml:space="preserve">803-L      Test Shaft, 54" Diameter </v>
      </c>
      <c r="B4248" s="13" t="s">
        <v>4955</v>
      </c>
      <c r="C4248" s="13" t="s">
        <v>4958</v>
      </c>
      <c r="D4248" s="13" t="s">
        <v>207</v>
      </c>
      <c r="E4248" s="13" t="s">
        <v>1569</v>
      </c>
      <c r="F4248" s="13" t="s">
        <v>188</v>
      </c>
      <c r="G4248" s="13" t="s">
        <v>4873</v>
      </c>
      <c r="H4248" s="13" t="s">
        <v>190</v>
      </c>
      <c r="I4248" s="13">
        <v>4247</v>
      </c>
    </row>
    <row r="4249" spans="1:9" x14ac:dyDescent="0.25">
      <c r="A4249" s="13" t="str">
        <f t="shared" si="66"/>
        <v xml:space="preserve">803-L      Test Shaft, 60" Diameter </v>
      </c>
      <c r="B4249" s="13" t="s">
        <v>4955</v>
      </c>
      <c r="C4249" s="13" t="s">
        <v>4959</v>
      </c>
      <c r="D4249" s="13" t="s">
        <v>207</v>
      </c>
      <c r="E4249" s="13" t="s">
        <v>1569</v>
      </c>
      <c r="F4249" s="13" t="s">
        <v>188</v>
      </c>
      <c r="G4249" s="13" t="s">
        <v>4873</v>
      </c>
      <c r="H4249" s="13" t="s">
        <v>190</v>
      </c>
      <c r="I4249" s="13">
        <v>4248</v>
      </c>
    </row>
    <row r="4250" spans="1:9" x14ac:dyDescent="0.25">
      <c r="A4250" s="13" t="str">
        <f t="shared" si="66"/>
        <v xml:space="preserve">803-L      Test Shaft, 66" Diameter </v>
      </c>
      <c r="B4250" s="13" t="s">
        <v>4955</v>
      </c>
      <c r="C4250" s="13" t="s">
        <v>4960</v>
      </c>
      <c r="D4250" s="13" t="s">
        <v>207</v>
      </c>
      <c r="E4250" s="13" t="s">
        <v>1569</v>
      </c>
      <c r="F4250" s="13" t="s">
        <v>188</v>
      </c>
      <c r="G4250" s="13" t="s">
        <v>4873</v>
      </c>
      <c r="H4250" s="13" t="s">
        <v>190</v>
      </c>
      <c r="I4250" s="13">
        <v>4249</v>
      </c>
    </row>
    <row r="4251" spans="1:9" x14ac:dyDescent="0.25">
      <c r="A4251" s="13" t="str">
        <f t="shared" si="66"/>
        <v xml:space="preserve">803-L      Test Shaft, 72" Diameter </v>
      </c>
      <c r="B4251" s="13" t="s">
        <v>4955</v>
      </c>
      <c r="C4251" s="13" t="s">
        <v>4961</v>
      </c>
      <c r="D4251" s="13" t="s">
        <v>207</v>
      </c>
      <c r="E4251" s="13" t="s">
        <v>1569</v>
      </c>
      <c r="F4251" s="13" t="s">
        <v>188</v>
      </c>
      <c r="G4251" s="13" t="s">
        <v>4873</v>
      </c>
      <c r="H4251" s="13" t="s">
        <v>190</v>
      </c>
      <c r="I4251" s="13">
        <v>4250</v>
      </c>
    </row>
    <row r="4252" spans="1:9" x14ac:dyDescent="0.25">
      <c r="A4252" s="13" t="str">
        <f t="shared" si="66"/>
        <v xml:space="preserve">803-L      Test Shaft, 78" Diameter </v>
      </c>
      <c r="B4252" s="13" t="s">
        <v>4955</v>
      </c>
      <c r="C4252" s="13" t="s">
        <v>4962</v>
      </c>
      <c r="D4252" s="13" t="s">
        <v>207</v>
      </c>
      <c r="E4252" s="13" t="s">
        <v>1569</v>
      </c>
      <c r="F4252" s="13" t="s">
        <v>188</v>
      </c>
      <c r="G4252" s="13" t="s">
        <v>4873</v>
      </c>
      <c r="H4252" s="13" t="s">
        <v>190</v>
      </c>
      <c r="I4252" s="13">
        <v>4251</v>
      </c>
    </row>
    <row r="4253" spans="1:9" x14ac:dyDescent="0.25">
      <c r="A4253" s="13" t="str">
        <f t="shared" si="66"/>
        <v xml:space="preserve">803-L      Test Shaft, 96" Diameter </v>
      </c>
      <c r="B4253" s="13" t="s">
        <v>4955</v>
      </c>
      <c r="C4253" s="13" t="s">
        <v>4963</v>
      </c>
      <c r="D4253" s="13" t="s">
        <v>207</v>
      </c>
      <c r="E4253" s="13" t="s">
        <v>1569</v>
      </c>
      <c r="F4253" s="13" t="s">
        <v>188</v>
      </c>
      <c r="G4253" s="13" t="s">
        <v>4873</v>
      </c>
      <c r="H4253" s="13" t="s">
        <v>190</v>
      </c>
      <c r="I4253" s="13">
        <v>4252</v>
      </c>
    </row>
    <row r="4254" spans="1:9" x14ac:dyDescent="0.25">
      <c r="A4254" s="13" t="str">
        <f t="shared" si="66"/>
        <v xml:space="preserve">803-L      Test Shaft, 84" Diameter </v>
      </c>
      <c r="B4254" s="13" t="s">
        <v>4955</v>
      </c>
      <c r="C4254" s="13" t="s">
        <v>4964</v>
      </c>
      <c r="D4254" s="13" t="s">
        <v>207</v>
      </c>
      <c r="E4254" s="13" t="s">
        <v>1569</v>
      </c>
      <c r="F4254" s="13" t="s">
        <v>188</v>
      </c>
      <c r="G4254" s="13" t="s">
        <v>4873</v>
      </c>
      <c r="H4254" s="13" t="s">
        <v>190</v>
      </c>
      <c r="I4254" s="13">
        <v>4253</v>
      </c>
    </row>
    <row r="4255" spans="1:9" x14ac:dyDescent="0.25">
      <c r="A4255" s="13" t="str">
        <f t="shared" si="66"/>
        <v xml:space="preserve">803-L      Test Shaft, 108" Diameter </v>
      </c>
      <c r="B4255" s="13" t="s">
        <v>4955</v>
      </c>
      <c r="C4255" s="13" t="s">
        <v>4965</v>
      </c>
      <c r="D4255" s="13" t="s">
        <v>207</v>
      </c>
      <c r="E4255" s="13" t="s">
        <v>1569</v>
      </c>
      <c r="F4255" s="13" t="s">
        <v>188</v>
      </c>
      <c r="G4255" s="13" t="s">
        <v>4873</v>
      </c>
      <c r="H4255" s="13" t="s">
        <v>190</v>
      </c>
      <c r="I4255" s="13">
        <v>4254</v>
      </c>
    </row>
    <row r="4256" spans="1:9" x14ac:dyDescent="0.25">
      <c r="A4256" s="13" t="str">
        <f t="shared" si="66"/>
        <v xml:space="preserve">803-L      Test Shaft, 102" Diameter </v>
      </c>
      <c r="B4256" s="13" t="s">
        <v>4955</v>
      </c>
      <c r="C4256" s="13" t="s">
        <v>4966</v>
      </c>
      <c r="D4256" s="13" t="s">
        <v>207</v>
      </c>
      <c r="E4256" s="13" t="s">
        <v>1569</v>
      </c>
      <c r="F4256" s="13" t="s">
        <v>188</v>
      </c>
      <c r="G4256" s="13" t="s">
        <v>4873</v>
      </c>
      <c r="H4256" s="13" t="s">
        <v>190</v>
      </c>
      <c r="I4256" s="13">
        <v>4255</v>
      </c>
    </row>
    <row r="4257" spans="1:9" x14ac:dyDescent="0.25">
      <c r="A4257" s="13" t="str">
        <f t="shared" si="66"/>
        <v xml:space="preserve">803-M      Trial Shaft, 102" Diameter </v>
      </c>
      <c r="B4257" s="13" t="s">
        <v>4967</v>
      </c>
      <c r="C4257" s="13" t="s">
        <v>4968</v>
      </c>
      <c r="D4257" s="13" t="s">
        <v>230</v>
      </c>
      <c r="E4257" s="13" t="s">
        <v>1569</v>
      </c>
      <c r="F4257" s="13" t="s">
        <v>188</v>
      </c>
      <c r="G4257" s="13" t="s">
        <v>4873</v>
      </c>
      <c r="H4257" s="13" t="s">
        <v>190</v>
      </c>
      <c r="I4257" s="13">
        <v>4256</v>
      </c>
    </row>
    <row r="4258" spans="1:9" x14ac:dyDescent="0.25">
      <c r="A4258" s="13" t="str">
        <f t="shared" si="66"/>
        <v xml:space="preserve">803-M      Trial Shaft, 30" Diameter </v>
      </c>
      <c r="B4258" s="13" t="s">
        <v>4967</v>
      </c>
      <c r="C4258" s="13" t="s">
        <v>4969</v>
      </c>
      <c r="D4258" s="13" t="s">
        <v>230</v>
      </c>
      <c r="E4258" s="13" t="s">
        <v>1569</v>
      </c>
      <c r="F4258" s="13" t="s">
        <v>188</v>
      </c>
      <c r="G4258" s="13" t="s">
        <v>4873</v>
      </c>
      <c r="H4258" s="13" t="s">
        <v>190</v>
      </c>
      <c r="I4258" s="13">
        <v>4257</v>
      </c>
    </row>
    <row r="4259" spans="1:9" x14ac:dyDescent="0.25">
      <c r="A4259" s="13" t="str">
        <f t="shared" si="66"/>
        <v xml:space="preserve">803-M      Trial Shaft, 36" Diameter </v>
      </c>
      <c r="B4259" s="13" t="s">
        <v>4967</v>
      </c>
      <c r="C4259" s="13" t="s">
        <v>4970</v>
      </c>
      <c r="D4259" s="13" t="s">
        <v>230</v>
      </c>
      <c r="E4259" s="13" t="s">
        <v>1569</v>
      </c>
      <c r="F4259" s="13" t="s">
        <v>188</v>
      </c>
      <c r="G4259" s="13" t="s">
        <v>4873</v>
      </c>
      <c r="H4259" s="13" t="s">
        <v>190</v>
      </c>
      <c r="I4259" s="13">
        <v>4258</v>
      </c>
    </row>
    <row r="4260" spans="1:9" x14ac:dyDescent="0.25">
      <c r="A4260" s="13" t="str">
        <f t="shared" si="66"/>
        <v xml:space="preserve">803-M      Trial Shaft, 42" Diameter </v>
      </c>
      <c r="B4260" s="13" t="s">
        <v>4967</v>
      </c>
      <c r="C4260" s="13" t="s">
        <v>4971</v>
      </c>
      <c r="D4260" s="13" t="s">
        <v>230</v>
      </c>
      <c r="E4260" s="13" t="s">
        <v>1569</v>
      </c>
      <c r="F4260" s="13" t="s">
        <v>188</v>
      </c>
      <c r="G4260" s="13" t="s">
        <v>4873</v>
      </c>
      <c r="H4260" s="13" t="s">
        <v>190</v>
      </c>
      <c r="I4260" s="13">
        <v>4259</v>
      </c>
    </row>
    <row r="4261" spans="1:9" x14ac:dyDescent="0.25">
      <c r="A4261" s="13" t="str">
        <f t="shared" si="66"/>
        <v xml:space="preserve">803-M      Trial Shaft, 48" Diameter </v>
      </c>
      <c r="B4261" s="13" t="s">
        <v>4967</v>
      </c>
      <c r="C4261" s="13" t="s">
        <v>4972</v>
      </c>
      <c r="D4261" s="13" t="s">
        <v>230</v>
      </c>
      <c r="E4261" s="13" t="s">
        <v>1569</v>
      </c>
      <c r="F4261" s="13" t="s">
        <v>188</v>
      </c>
      <c r="G4261" s="13" t="s">
        <v>4873</v>
      </c>
      <c r="H4261" s="13" t="s">
        <v>190</v>
      </c>
      <c r="I4261" s="13">
        <v>4260</v>
      </c>
    </row>
    <row r="4262" spans="1:9" x14ac:dyDescent="0.25">
      <c r="A4262" s="13" t="str">
        <f t="shared" si="66"/>
        <v xml:space="preserve">803-M      Trial Shaft, 54" Diameter </v>
      </c>
      <c r="B4262" s="13" t="s">
        <v>4967</v>
      </c>
      <c r="C4262" s="13" t="s">
        <v>4973</v>
      </c>
      <c r="D4262" s="13" t="s">
        <v>230</v>
      </c>
      <c r="E4262" s="13" t="s">
        <v>1569</v>
      </c>
      <c r="F4262" s="13" t="s">
        <v>188</v>
      </c>
      <c r="G4262" s="13" t="s">
        <v>4873</v>
      </c>
      <c r="H4262" s="13" t="s">
        <v>190</v>
      </c>
      <c r="I4262" s="13">
        <v>4261</v>
      </c>
    </row>
    <row r="4263" spans="1:9" x14ac:dyDescent="0.25">
      <c r="A4263" s="13" t="str">
        <f t="shared" si="66"/>
        <v xml:space="preserve">803-M      Trial Shaft, 60" Diameter </v>
      </c>
      <c r="B4263" s="13" t="s">
        <v>4967</v>
      </c>
      <c r="C4263" s="13" t="s">
        <v>4974</v>
      </c>
      <c r="D4263" s="13" t="s">
        <v>230</v>
      </c>
      <c r="E4263" s="13" t="s">
        <v>1569</v>
      </c>
      <c r="F4263" s="13" t="s">
        <v>188</v>
      </c>
      <c r="G4263" s="13" t="s">
        <v>4873</v>
      </c>
      <c r="H4263" s="13" t="s">
        <v>190</v>
      </c>
      <c r="I4263" s="13">
        <v>4262</v>
      </c>
    </row>
    <row r="4264" spans="1:9" x14ac:dyDescent="0.25">
      <c r="A4264" s="13" t="str">
        <f t="shared" si="66"/>
        <v xml:space="preserve">803-M      Trial Shaft, 66" Diameter </v>
      </c>
      <c r="B4264" s="13" t="s">
        <v>4967</v>
      </c>
      <c r="C4264" s="13" t="s">
        <v>4975</v>
      </c>
      <c r="D4264" s="13" t="s">
        <v>230</v>
      </c>
      <c r="E4264" s="13" t="s">
        <v>1569</v>
      </c>
      <c r="F4264" s="13" t="s">
        <v>188</v>
      </c>
      <c r="G4264" s="13" t="s">
        <v>4873</v>
      </c>
      <c r="H4264" s="13" t="s">
        <v>190</v>
      </c>
      <c r="I4264" s="13">
        <v>4263</v>
      </c>
    </row>
    <row r="4265" spans="1:9" x14ac:dyDescent="0.25">
      <c r="A4265" s="13" t="str">
        <f t="shared" si="66"/>
        <v xml:space="preserve">803-M      Trial Shaft, 72" Diameter </v>
      </c>
      <c r="B4265" s="13" t="s">
        <v>4967</v>
      </c>
      <c r="C4265" s="13" t="s">
        <v>4976</v>
      </c>
      <c r="D4265" s="13" t="s">
        <v>230</v>
      </c>
      <c r="E4265" s="13" t="s">
        <v>1569</v>
      </c>
      <c r="F4265" s="13" t="s">
        <v>188</v>
      </c>
      <c r="G4265" s="13" t="s">
        <v>4873</v>
      </c>
      <c r="H4265" s="13" t="s">
        <v>190</v>
      </c>
      <c r="I4265" s="13">
        <v>4264</v>
      </c>
    </row>
    <row r="4266" spans="1:9" x14ac:dyDescent="0.25">
      <c r="A4266" s="13" t="str">
        <f t="shared" si="66"/>
        <v xml:space="preserve">803-M      Trial Shaft, 78" Diameter </v>
      </c>
      <c r="B4266" s="13" t="s">
        <v>4967</v>
      </c>
      <c r="C4266" s="13" t="s">
        <v>4977</v>
      </c>
      <c r="D4266" s="13" t="s">
        <v>230</v>
      </c>
      <c r="E4266" s="13" t="s">
        <v>1569</v>
      </c>
      <c r="F4266" s="13" t="s">
        <v>188</v>
      </c>
      <c r="G4266" s="13" t="s">
        <v>4873</v>
      </c>
      <c r="H4266" s="13" t="s">
        <v>190</v>
      </c>
      <c r="I4266" s="13">
        <v>4265</v>
      </c>
    </row>
    <row r="4267" spans="1:9" x14ac:dyDescent="0.25">
      <c r="A4267" s="13" t="str">
        <f t="shared" si="66"/>
        <v xml:space="preserve">803-M      Trial Shaft, 96" Diameter </v>
      </c>
      <c r="B4267" s="13" t="s">
        <v>4967</v>
      </c>
      <c r="C4267" s="13" t="s">
        <v>4978</v>
      </c>
      <c r="D4267" s="13" t="s">
        <v>230</v>
      </c>
      <c r="E4267" s="13" t="s">
        <v>1569</v>
      </c>
      <c r="F4267" s="13" t="s">
        <v>188</v>
      </c>
      <c r="G4267" s="13" t="s">
        <v>4873</v>
      </c>
      <c r="H4267" s="13" t="s">
        <v>190</v>
      </c>
      <c r="I4267" s="13">
        <v>4266</v>
      </c>
    </row>
    <row r="4268" spans="1:9" x14ac:dyDescent="0.25">
      <c r="A4268" s="13" t="str">
        <f t="shared" si="66"/>
        <v xml:space="preserve">803-M      Trial Shaft, 84" Diameter </v>
      </c>
      <c r="B4268" s="13" t="s">
        <v>4967</v>
      </c>
      <c r="C4268" s="13" t="s">
        <v>4979</v>
      </c>
      <c r="D4268" s="13" t="s">
        <v>230</v>
      </c>
      <c r="E4268" s="13" t="s">
        <v>1569</v>
      </c>
      <c r="F4268" s="13" t="s">
        <v>188</v>
      </c>
      <c r="G4268" s="13" t="s">
        <v>4873</v>
      </c>
      <c r="H4268" s="13" t="s">
        <v>190</v>
      </c>
      <c r="I4268" s="13">
        <v>4267</v>
      </c>
    </row>
    <row r="4269" spans="1:9" x14ac:dyDescent="0.25">
      <c r="A4269" s="13" t="str">
        <f t="shared" si="66"/>
        <v xml:space="preserve">803-M      Trial Shaft, 108" Diameter </v>
      </c>
      <c r="B4269" s="13" t="s">
        <v>4967</v>
      </c>
      <c r="C4269" s="13" t="s">
        <v>4980</v>
      </c>
      <c r="D4269" s="13" t="s">
        <v>230</v>
      </c>
      <c r="E4269" s="13" t="s">
        <v>1569</v>
      </c>
      <c r="F4269" s="13" t="s">
        <v>188</v>
      </c>
      <c r="G4269" s="13" t="s">
        <v>4873</v>
      </c>
      <c r="H4269" s="13" t="s">
        <v>190</v>
      </c>
      <c r="I4269" s="13">
        <v>4268</v>
      </c>
    </row>
    <row r="4270" spans="1:9" x14ac:dyDescent="0.25">
      <c r="A4270" s="13" t="str">
        <f t="shared" si="66"/>
        <v xml:space="preserve">803-N      Exploration </v>
      </c>
      <c r="B4270" s="13" t="s">
        <v>4981</v>
      </c>
      <c r="C4270" s="13" t="s">
        <v>4982</v>
      </c>
      <c r="D4270" s="13" t="s">
        <v>230</v>
      </c>
      <c r="E4270" s="13" t="s">
        <v>1569</v>
      </c>
      <c r="F4270" s="13" t="s">
        <v>188</v>
      </c>
      <c r="G4270" s="13" t="s">
        <v>4873</v>
      </c>
      <c r="H4270" s="13" t="s">
        <v>190</v>
      </c>
      <c r="I4270" s="13">
        <v>4269</v>
      </c>
    </row>
    <row r="4271" spans="1:9" x14ac:dyDescent="0.25">
      <c r="A4271" s="13" t="str">
        <f t="shared" si="66"/>
        <v xml:space="preserve">803-O      Permanent Casing, 102" Diameter </v>
      </c>
      <c r="B4271" s="13" t="s">
        <v>4983</v>
      </c>
      <c r="C4271" s="13" t="s">
        <v>4984</v>
      </c>
      <c r="D4271" s="13" t="s">
        <v>230</v>
      </c>
      <c r="E4271" s="13" t="s">
        <v>1569</v>
      </c>
      <c r="F4271" s="13" t="s">
        <v>188</v>
      </c>
      <c r="G4271" s="13" t="s">
        <v>4873</v>
      </c>
      <c r="H4271" s="13" t="s">
        <v>190</v>
      </c>
      <c r="I4271" s="13">
        <v>4270</v>
      </c>
    </row>
    <row r="4272" spans="1:9" x14ac:dyDescent="0.25">
      <c r="A4272" s="13" t="str">
        <f t="shared" si="66"/>
        <v xml:space="preserve">803-O      Permanent Casing, 108" Diameter </v>
      </c>
      <c r="B4272" s="13" t="s">
        <v>4983</v>
      </c>
      <c r="C4272" s="13" t="s">
        <v>4985</v>
      </c>
      <c r="D4272" s="13" t="s">
        <v>230</v>
      </c>
      <c r="E4272" s="13" t="s">
        <v>1569</v>
      </c>
      <c r="F4272" s="13" t="s">
        <v>188</v>
      </c>
      <c r="G4272" s="13" t="s">
        <v>4873</v>
      </c>
      <c r="H4272" s="13" t="s">
        <v>190</v>
      </c>
      <c r="I4272" s="13">
        <v>4271</v>
      </c>
    </row>
    <row r="4273" spans="1:9" x14ac:dyDescent="0.25">
      <c r="A4273" s="13" t="str">
        <f t="shared" si="66"/>
        <v xml:space="preserve">803-O      Permanent Casing, 24" Diameter </v>
      </c>
      <c r="B4273" s="13" t="s">
        <v>4983</v>
      </c>
      <c r="C4273" s="13" t="s">
        <v>4986</v>
      </c>
      <c r="D4273" s="13" t="s">
        <v>230</v>
      </c>
      <c r="E4273" s="13" t="s">
        <v>1569</v>
      </c>
      <c r="F4273" s="13" t="s">
        <v>188</v>
      </c>
      <c r="G4273" s="13" t="s">
        <v>4873</v>
      </c>
      <c r="H4273" s="13" t="s">
        <v>190</v>
      </c>
      <c r="I4273" s="13">
        <v>4272</v>
      </c>
    </row>
    <row r="4274" spans="1:9" x14ac:dyDescent="0.25">
      <c r="A4274" s="13" t="str">
        <f t="shared" si="66"/>
        <v xml:space="preserve">803-O      Permanent Casing, 30" Diameter </v>
      </c>
      <c r="B4274" s="13" t="s">
        <v>4983</v>
      </c>
      <c r="C4274" s="13" t="s">
        <v>4987</v>
      </c>
      <c r="D4274" s="13" t="s">
        <v>230</v>
      </c>
      <c r="E4274" s="13" t="s">
        <v>1569</v>
      </c>
      <c r="F4274" s="13" t="s">
        <v>188</v>
      </c>
      <c r="G4274" s="13" t="s">
        <v>4873</v>
      </c>
      <c r="H4274" s="13" t="s">
        <v>190</v>
      </c>
      <c r="I4274" s="13">
        <v>4273</v>
      </c>
    </row>
    <row r="4275" spans="1:9" x14ac:dyDescent="0.25">
      <c r="A4275" s="13" t="str">
        <f t="shared" si="66"/>
        <v xml:space="preserve">803-O      Permanent Casing, 36" Diameter </v>
      </c>
      <c r="B4275" s="13" t="s">
        <v>4983</v>
      </c>
      <c r="C4275" s="13" t="s">
        <v>4988</v>
      </c>
      <c r="D4275" s="13" t="s">
        <v>230</v>
      </c>
      <c r="E4275" s="13" t="s">
        <v>1569</v>
      </c>
      <c r="F4275" s="13" t="s">
        <v>188</v>
      </c>
      <c r="G4275" s="13" t="s">
        <v>4873</v>
      </c>
      <c r="H4275" s="13" t="s">
        <v>190</v>
      </c>
      <c r="I4275" s="13">
        <v>4274</v>
      </c>
    </row>
    <row r="4276" spans="1:9" x14ac:dyDescent="0.25">
      <c r="A4276" s="13" t="str">
        <f t="shared" si="66"/>
        <v xml:space="preserve">803-O      Permanent Casing, 42" Diameter </v>
      </c>
      <c r="B4276" s="13" t="s">
        <v>4983</v>
      </c>
      <c r="C4276" s="13" t="s">
        <v>4989</v>
      </c>
      <c r="D4276" s="13" t="s">
        <v>230</v>
      </c>
      <c r="E4276" s="13" t="s">
        <v>1569</v>
      </c>
      <c r="F4276" s="13" t="s">
        <v>188</v>
      </c>
      <c r="G4276" s="13" t="s">
        <v>4873</v>
      </c>
      <c r="H4276" s="13" t="s">
        <v>190</v>
      </c>
      <c r="I4276" s="13">
        <v>4275</v>
      </c>
    </row>
    <row r="4277" spans="1:9" x14ac:dyDescent="0.25">
      <c r="A4277" s="13" t="str">
        <f t="shared" si="66"/>
        <v xml:space="preserve">803-O      Permanent Casing, 48" Diameter </v>
      </c>
      <c r="B4277" s="13" t="s">
        <v>4983</v>
      </c>
      <c r="C4277" s="13" t="s">
        <v>4990</v>
      </c>
      <c r="D4277" s="13" t="s">
        <v>230</v>
      </c>
      <c r="E4277" s="13" t="s">
        <v>1569</v>
      </c>
      <c r="F4277" s="13" t="s">
        <v>188</v>
      </c>
      <c r="G4277" s="13" t="s">
        <v>4873</v>
      </c>
      <c r="H4277" s="13" t="s">
        <v>190</v>
      </c>
      <c r="I4277" s="13">
        <v>4276</v>
      </c>
    </row>
    <row r="4278" spans="1:9" x14ac:dyDescent="0.25">
      <c r="A4278" s="13" t="str">
        <f t="shared" si="66"/>
        <v xml:space="preserve">803-O      Permanent Casing, 54" Diameter </v>
      </c>
      <c r="B4278" s="13" t="s">
        <v>4983</v>
      </c>
      <c r="C4278" s="13" t="s">
        <v>4991</v>
      </c>
      <c r="D4278" s="13" t="s">
        <v>230</v>
      </c>
      <c r="E4278" s="13" t="s">
        <v>1569</v>
      </c>
      <c r="F4278" s="13" t="s">
        <v>188</v>
      </c>
      <c r="G4278" s="13" t="s">
        <v>4873</v>
      </c>
      <c r="H4278" s="13" t="s">
        <v>190</v>
      </c>
      <c r="I4278" s="13">
        <v>4277</v>
      </c>
    </row>
    <row r="4279" spans="1:9" x14ac:dyDescent="0.25">
      <c r="A4279" s="13" t="str">
        <f t="shared" si="66"/>
        <v xml:space="preserve">803-O      Permanent Casing, 60" Diameter </v>
      </c>
      <c r="B4279" s="13" t="s">
        <v>4983</v>
      </c>
      <c r="C4279" s="13" t="s">
        <v>4992</v>
      </c>
      <c r="D4279" s="13" t="s">
        <v>230</v>
      </c>
      <c r="E4279" s="13" t="s">
        <v>1569</v>
      </c>
      <c r="F4279" s="13" t="s">
        <v>188</v>
      </c>
      <c r="G4279" s="13" t="s">
        <v>4873</v>
      </c>
      <c r="H4279" s="13" t="s">
        <v>190</v>
      </c>
      <c r="I4279" s="13">
        <v>4278</v>
      </c>
    </row>
    <row r="4280" spans="1:9" x14ac:dyDescent="0.25">
      <c r="A4280" s="13" t="str">
        <f t="shared" si="66"/>
        <v xml:space="preserve">803-O      Permanent Casing, 66" Diameter </v>
      </c>
      <c r="B4280" s="13" t="s">
        <v>4983</v>
      </c>
      <c r="C4280" s="13" t="s">
        <v>4993</v>
      </c>
      <c r="D4280" s="13" t="s">
        <v>230</v>
      </c>
      <c r="E4280" s="13" t="s">
        <v>1569</v>
      </c>
      <c r="F4280" s="13" t="s">
        <v>188</v>
      </c>
      <c r="G4280" s="13" t="s">
        <v>4873</v>
      </c>
      <c r="H4280" s="13" t="s">
        <v>190</v>
      </c>
      <c r="I4280" s="13">
        <v>4279</v>
      </c>
    </row>
    <row r="4281" spans="1:9" x14ac:dyDescent="0.25">
      <c r="A4281" s="13" t="str">
        <f t="shared" si="66"/>
        <v xml:space="preserve">803-O      Permanent Casing, 72" Diameter </v>
      </c>
      <c r="B4281" s="13" t="s">
        <v>4983</v>
      </c>
      <c r="C4281" s="13" t="s">
        <v>4994</v>
      </c>
      <c r="D4281" s="13" t="s">
        <v>230</v>
      </c>
      <c r="E4281" s="13" t="s">
        <v>1569</v>
      </c>
      <c r="F4281" s="13" t="s">
        <v>188</v>
      </c>
      <c r="G4281" s="13" t="s">
        <v>4873</v>
      </c>
      <c r="H4281" s="13" t="s">
        <v>190</v>
      </c>
      <c r="I4281" s="13">
        <v>4280</v>
      </c>
    </row>
    <row r="4282" spans="1:9" x14ac:dyDescent="0.25">
      <c r="A4282" s="13" t="str">
        <f t="shared" si="66"/>
        <v xml:space="preserve">803-O      Permanent Casing, 78" Diameter </v>
      </c>
      <c r="B4282" s="13" t="s">
        <v>4983</v>
      </c>
      <c r="C4282" s="13" t="s">
        <v>4995</v>
      </c>
      <c r="D4282" s="13" t="s">
        <v>230</v>
      </c>
      <c r="E4282" s="13" t="s">
        <v>1569</v>
      </c>
      <c r="F4282" s="13" t="s">
        <v>188</v>
      </c>
      <c r="G4282" s="13" t="s">
        <v>4873</v>
      </c>
      <c r="H4282" s="13" t="s">
        <v>190</v>
      </c>
      <c r="I4282" s="13">
        <v>4281</v>
      </c>
    </row>
    <row r="4283" spans="1:9" x14ac:dyDescent="0.25">
      <c r="A4283" s="13" t="str">
        <f t="shared" si="66"/>
        <v xml:space="preserve">803-O      Permanent Casing, 84" Diamater </v>
      </c>
      <c r="B4283" s="13" t="s">
        <v>4983</v>
      </c>
      <c r="C4283" s="13" t="s">
        <v>4996</v>
      </c>
      <c r="D4283" s="13" t="s">
        <v>230</v>
      </c>
      <c r="E4283" s="13" t="s">
        <v>1569</v>
      </c>
      <c r="F4283" s="13" t="s">
        <v>188</v>
      </c>
      <c r="G4283" s="13" t="s">
        <v>4873</v>
      </c>
      <c r="H4283" s="13" t="s">
        <v>190</v>
      </c>
      <c r="I4283" s="13">
        <v>4282</v>
      </c>
    </row>
    <row r="4284" spans="1:9" x14ac:dyDescent="0.25">
      <c r="A4284" s="13" t="str">
        <f t="shared" si="66"/>
        <v xml:space="preserve">803-O      Permanent Casing, 96" Diameter </v>
      </c>
      <c r="B4284" s="13" t="s">
        <v>4983</v>
      </c>
      <c r="C4284" s="13" t="s">
        <v>4997</v>
      </c>
      <c r="D4284" s="13" t="s">
        <v>230</v>
      </c>
      <c r="E4284" s="13" t="s">
        <v>1569</v>
      </c>
      <c r="F4284" s="13" t="s">
        <v>188</v>
      </c>
      <c r="G4284" s="13" t="s">
        <v>4873</v>
      </c>
      <c r="H4284" s="13" t="s">
        <v>190</v>
      </c>
      <c r="I4284" s="13">
        <v>4283</v>
      </c>
    </row>
    <row r="4285" spans="1:9" x14ac:dyDescent="0.25">
      <c r="A4285" s="13" t="str">
        <f t="shared" si="66"/>
        <v xml:space="preserve">803-O      Temporary Casing, 24" Diameter </v>
      </c>
      <c r="B4285" s="13" t="s">
        <v>4983</v>
      </c>
      <c r="C4285" s="13" t="s">
        <v>4998</v>
      </c>
      <c r="D4285" s="13" t="s">
        <v>230</v>
      </c>
      <c r="E4285" s="13" t="s">
        <v>1569</v>
      </c>
      <c r="F4285" s="13" t="s">
        <v>188</v>
      </c>
      <c r="G4285" s="13" t="s">
        <v>4873</v>
      </c>
      <c r="H4285" s="13" t="s">
        <v>190</v>
      </c>
      <c r="I4285" s="13">
        <v>4284</v>
      </c>
    </row>
    <row r="4286" spans="1:9" x14ac:dyDescent="0.25">
      <c r="A4286" s="13" t="str">
        <f t="shared" si="66"/>
        <v xml:space="preserve">803-O      Temporary Casing, 36" Diameter </v>
      </c>
      <c r="B4286" s="13" t="s">
        <v>4983</v>
      </c>
      <c r="C4286" s="13" t="s">
        <v>4999</v>
      </c>
      <c r="D4286" s="13" t="s">
        <v>230</v>
      </c>
      <c r="E4286" s="13" t="s">
        <v>1569</v>
      </c>
      <c r="F4286" s="13" t="s">
        <v>188</v>
      </c>
      <c r="G4286" s="13" t="s">
        <v>4873</v>
      </c>
      <c r="H4286" s="13" t="s">
        <v>190</v>
      </c>
      <c r="I4286" s="13">
        <v>4285</v>
      </c>
    </row>
    <row r="4287" spans="1:9" x14ac:dyDescent="0.25">
      <c r="A4287" s="13" t="str">
        <f t="shared" si="66"/>
        <v xml:space="preserve">803-O      Temporary Casing, 42" Diameter </v>
      </c>
      <c r="B4287" s="13" t="s">
        <v>4983</v>
      </c>
      <c r="C4287" s="13" t="s">
        <v>5000</v>
      </c>
      <c r="D4287" s="13" t="s">
        <v>230</v>
      </c>
      <c r="E4287" s="13" t="s">
        <v>1569</v>
      </c>
      <c r="F4287" s="13" t="s">
        <v>188</v>
      </c>
      <c r="G4287" s="13" t="s">
        <v>4873</v>
      </c>
      <c r="H4287" s="13" t="s">
        <v>190</v>
      </c>
      <c r="I4287" s="13">
        <v>4286</v>
      </c>
    </row>
    <row r="4288" spans="1:9" x14ac:dyDescent="0.25">
      <c r="A4288" s="13" t="str">
        <f t="shared" si="66"/>
        <v xml:space="preserve">803-O      Temporary Casing, 48" Diameter </v>
      </c>
      <c r="B4288" s="13" t="s">
        <v>4983</v>
      </c>
      <c r="C4288" s="13" t="s">
        <v>5001</v>
      </c>
      <c r="D4288" s="13" t="s">
        <v>230</v>
      </c>
      <c r="E4288" s="13" t="s">
        <v>1569</v>
      </c>
      <c r="F4288" s="13" t="s">
        <v>188</v>
      </c>
      <c r="G4288" s="13" t="s">
        <v>4873</v>
      </c>
      <c r="H4288" s="13" t="s">
        <v>190</v>
      </c>
      <c r="I4288" s="13">
        <v>4287</v>
      </c>
    </row>
    <row r="4289" spans="1:9" x14ac:dyDescent="0.25">
      <c r="A4289" s="13" t="str">
        <f t="shared" si="66"/>
        <v xml:space="preserve">803-O      Temporary Casing, 54" Diameter </v>
      </c>
      <c r="B4289" s="13" t="s">
        <v>4983</v>
      </c>
      <c r="C4289" s="13" t="s">
        <v>5002</v>
      </c>
      <c r="D4289" s="13" t="s">
        <v>230</v>
      </c>
      <c r="E4289" s="13" t="s">
        <v>1569</v>
      </c>
      <c r="F4289" s="13" t="s">
        <v>188</v>
      </c>
      <c r="G4289" s="13" t="s">
        <v>4873</v>
      </c>
      <c r="H4289" s="13" t="s">
        <v>190</v>
      </c>
      <c r="I4289" s="13">
        <v>4288</v>
      </c>
    </row>
    <row r="4290" spans="1:9" x14ac:dyDescent="0.25">
      <c r="A4290" s="13" t="str">
        <f t="shared" si="66"/>
        <v xml:space="preserve">803-O      Temporary Casing, 60" Diameter </v>
      </c>
      <c r="B4290" s="13" t="s">
        <v>4983</v>
      </c>
      <c r="C4290" s="13" t="s">
        <v>5003</v>
      </c>
      <c r="D4290" s="13" t="s">
        <v>230</v>
      </c>
      <c r="E4290" s="13" t="s">
        <v>1569</v>
      </c>
      <c r="F4290" s="13" t="s">
        <v>188</v>
      </c>
      <c r="G4290" s="13" t="s">
        <v>4873</v>
      </c>
      <c r="H4290" s="13" t="s">
        <v>190</v>
      </c>
      <c r="I4290" s="13">
        <v>4289</v>
      </c>
    </row>
    <row r="4291" spans="1:9" x14ac:dyDescent="0.25">
      <c r="A4291" s="13" t="str">
        <f t="shared" si="66"/>
        <v xml:space="preserve">803-O      Temporary Casing, 66" Diameter </v>
      </c>
      <c r="B4291" s="13" t="s">
        <v>4983</v>
      </c>
      <c r="C4291" s="13" t="s">
        <v>5004</v>
      </c>
      <c r="D4291" s="13" t="s">
        <v>230</v>
      </c>
      <c r="E4291" s="13" t="s">
        <v>1569</v>
      </c>
      <c r="F4291" s="13" t="s">
        <v>188</v>
      </c>
      <c r="G4291" s="13" t="s">
        <v>4873</v>
      </c>
      <c r="H4291" s="13" t="s">
        <v>190</v>
      </c>
      <c r="I4291" s="13">
        <v>4290</v>
      </c>
    </row>
    <row r="4292" spans="1:9" x14ac:dyDescent="0.25">
      <c r="A4292" s="13" t="str">
        <f t="shared" ref="A4292:A4355" si="67">_xlfn.CONCAT(B4292," ", C4292)</f>
        <v xml:space="preserve">803-O      Temporary Casing, 67" Diameter </v>
      </c>
      <c r="B4292" s="13" t="s">
        <v>4983</v>
      </c>
      <c r="C4292" s="13" t="s">
        <v>5005</v>
      </c>
      <c r="D4292" s="13" t="s">
        <v>230</v>
      </c>
      <c r="E4292" s="13" t="s">
        <v>1569</v>
      </c>
      <c r="F4292" s="13" t="s">
        <v>188</v>
      </c>
      <c r="G4292" s="13" t="s">
        <v>4873</v>
      </c>
      <c r="H4292" s="13" t="s">
        <v>190</v>
      </c>
      <c r="I4292" s="13">
        <v>4291</v>
      </c>
    </row>
    <row r="4293" spans="1:9" x14ac:dyDescent="0.25">
      <c r="A4293" s="13" t="str">
        <f t="shared" si="67"/>
        <v xml:space="preserve">803-O      Temporary Casing, 72" Diameter </v>
      </c>
      <c r="B4293" s="13" t="s">
        <v>4983</v>
      </c>
      <c r="C4293" s="13" t="s">
        <v>5006</v>
      </c>
      <c r="D4293" s="13" t="s">
        <v>230</v>
      </c>
      <c r="E4293" s="13" t="s">
        <v>1569</v>
      </c>
      <c r="F4293" s="13" t="s">
        <v>188</v>
      </c>
      <c r="G4293" s="13" t="s">
        <v>4873</v>
      </c>
      <c r="H4293" s="13" t="s">
        <v>190</v>
      </c>
      <c r="I4293" s="13">
        <v>4292</v>
      </c>
    </row>
    <row r="4294" spans="1:9" x14ac:dyDescent="0.25">
      <c r="A4294" s="13" t="str">
        <f t="shared" si="67"/>
        <v xml:space="preserve">803-O      Temporary Casing, 74" Diameter </v>
      </c>
      <c r="B4294" s="13" t="s">
        <v>4983</v>
      </c>
      <c r="C4294" s="13" t="s">
        <v>5007</v>
      </c>
      <c r="D4294" s="13" t="s">
        <v>230</v>
      </c>
      <c r="E4294" s="13" t="s">
        <v>1569</v>
      </c>
      <c r="F4294" s="13" t="s">
        <v>188</v>
      </c>
      <c r="G4294" s="13" t="s">
        <v>4873</v>
      </c>
      <c r="H4294" s="13" t="s">
        <v>190</v>
      </c>
      <c r="I4294" s="13">
        <v>4293</v>
      </c>
    </row>
    <row r="4295" spans="1:9" x14ac:dyDescent="0.25">
      <c r="A4295" s="13" t="str">
        <f t="shared" si="67"/>
        <v xml:space="preserve">803-O      Temporary Casing, 78" Diameter </v>
      </c>
      <c r="B4295" s="13" t="s">
        <v>4983</v>
      </c>
      <c r="C4295" s="13" t="s">
        <v>5008</v>
      </c>
      <c r="D4295" s="13" t="s">
        <v>230</v>
      </c>
      <c r="E4295" s="13" t="s">
        <v>1569</v>
      </c>
      <c r="F4295" s="13" t="s">
        <v>188</v>
      </c>
      <c r="G4295" s="13" t="s">
        <v>4873</v>
      </c>
      <c r="H4295" s="13" t="s">
        <v>190</v>
      </c>
      <c r="I4295" s="13">
        <v>4294</v>
      </c>
    </row>
    <row r="4296" spans="1:9" x14ac:dyDescent="0.25">
      <c r="A4296" s="13" t="str">
        <f t="shared" si="67"/>
        <v xml:space="preserve">803-O      Temporary Casing, 30" Diameter </v>
      </c>
      <c r="B4296" s="13" t="s">
        <v>4983</v>
      </c>
      <c r="C4296" s="13" t="s">
        <v>5009</v>
      </c>
      <c r="D4296" s="13" t="s">
        <v>230</v>
      </c>
      <c r="E4296" s="13" t="s">
        <v>1569</v>
      </c>
      <c r="F4296" s="13" t="s">
        <v>188</v>
      </c>
      <c r="G4296" s="13" t="s">
        <v>4873</v>
      </c>
      <c r="H4296" s="13" t="s">
        <v>190</v>
      </c>
      <c r="I4296" s="13">
        <v>4295</v>
      </c>
    </row>
    <row r="4297" spans="1:9" x14ac:dyDescent="0.25">
      <c r="A4297" s="13" t="str">
        <f t="shared" si="67"/>
        <v xml:space="preserve">803-O      Temporary Casing, 84" Diameter </v>
      </c>
      <c r="B4297" s="13" t="s">
        <v>4983</v>
      </c>
      <c r="C4297" s="13" t="s">
        <v>5010</v>
      </c>
      <c r="D4297" s="13" t="s">
        <v>230</v>
      </c>
      <c r="E4297" s="13" t="s">
        <v>1569</v>
      </c>
      <c r="F4297" s="13" t="s">
        <v>188</v>
      </c>
      <c r="G4297" s="13" t="s">
        <v>4873</v>
      </c>
      <c r="H4297" s="13" t="s">
        <v>190</v>
      </c>
      <c r="I4297" s="13">
        <v>4296</v>
      </c>
    </row>
    <row r="4298" spans="1:9" x14ac:dyDescent="0.25">
      <c r="A4298" s="13" t="str">
        <f t="shared" si="67"/>
        <v xml:space="preserve">803-O      Temporary Casing, 96" Diameter </v>
      </c>
      <c r="B4298" s="13" t="s">
        <v>4983</v>
      </c>
      <c r="C4298" s="13" t="s">
        <v>5011</v>
      </c>
      <c r="D4298" s="13" t="s">
        <v>230</v>
      </c>
      <c r="E4298" s="13" t="s">
        <v>1569</v>
      </c>
      <c r="F4298" s="13" t="s">
        <v>188</v>
      </c>
      <c r="G4298" s="13" t="s">
        <v>4873</v>
      </c>
      <c r="H4298" s="13" t="s">
        <v>190</v>
      </c>
      <c r="I4298" s="13">
        <v>4297</v>
      </c>
    </row>
    <row r="4299" spans="1:9" x14ac:dyDescent="0.25">
      <c r="A4299" s="13" t="str">
        <f t="shared" si="67"/>
        <v xml:space="preserve">803-O      Temporary Casing, 102" Diameter </v>
      </c>
      <c r="B4299" s="13" t="s">
        <v>4983</v>
      </c>
      <c r="C4299" s="13" t="s">
        <v>5012</v>
      </c>
      <c r="D4299" s="13" t="s">
        <v>230</v>
      </c>
      <c r="E4299" s="13" t="s">
        <v>1569</v>
      </c>
      <c r="F4299" s="13" t="s">
        <v>188</v>
      </c>
      <c r="G4299" s="13" t="s">
        <v>4873</v>
      </c>
      <c r="H4299" s="13" t="s">
        <v>190</v>
      </c>
      <c r="I4299" s="13">
        <v>4298</v>
      </c>
    </row>
    <row r="4300" spans="1:9" x14ac:dyDescent="0.25">
      <c r="A4300" s="13" t="str">
        <f t="shared" si="67"/>
        <v xml:space="preserve">803-P      24" Steel Pipe Piling, Wall Thickness 0.500" </v>
      </c>
      <c r="B4300" s="13" t="s">
        <v>5013</v>
      </c>
      <c r="C4300" s="13" t="s">
        <v>5014</v>
      </c>
      <c r="D4300" s="13" t="s">
        <v>230</v>
      </c>
      <c r="E4300" s="13" t="s">
        <v>1569</v>
      </c>
      <c r="F4300" s="13" t="s">
        <v>188</v>
      </c>
      <c r="G4300" s="13" t="s">
        <v>4873</v>
      </c>
      <c r="H4300" s="13" t="s">
        <v>190</v>
      </c>
      <c r="I4300" s="13">
        <v>4299</v>
      </c>
    </row>
    <row r="4301" spans="1:9" x14ac:dyDescent="0.25">
      <c r="A4301" s="13" t="str">
        <f t="shared" si="67"/>
        <v xml:space="preserve">803-P      24" Steel Pipe Piling, Wall Thickness 0.750" </v>
      </c>
      <c r="B4301" s="13" t="s">
        <v>5013</v>
      </c>
      <c r="C4301" s="13" t="s">
        <v>5015</v>
      </c>
      <c r="D4301" s="13" t="s">
        <v>230</v>
      </c>
      <c r="E4301" s="13" t="s">
        <v>1569</v>
      </c>
      <c r="F4301" s="13" t="s">
        <v>188</v>
      </c>
      <c r="G4301" s="13" t="s">
        <v>4873</v>
      </c>
      <c r="H4301" s="13" t="s">
        <v>190</v>
      </c>
      <c r="I4301" s="13">
        <v>4300</v>
      </c>
    </row>
    <row r="4302" spans="1:9" x14ac:dyDescent="0.25">
      <c r="A4302" s="13" t="str">
        <f t="shared" si="67"/>
        <v xml:space="preserve">803-P      30" Steel Pipe Piling, Wall Thickness 0.500" </v>
      </c>
      <c r="B4302" s="13" t="s">
        <v>5013</v>
      </c>
      <c r="C4302" s="13" t="s">
        <v>5016</v>
      </c>
      <c r="D4302" s="13" t="s">
        <v>230</v>
      </c>
      <c r="E4302" s="13" t="s">
        <v>1569</v>
      </c>
      <c r="F4302" s="13" t="s">
        <v>188</v>
      </c>
      <c r="G4302" s="13" t="s">
        <v>4873</v>
      </c>
      <c r="H4302" s="13" t="s">
        <v>190</v>
      </c>
      <c r="I4302" s="13">
        <v>4301</v>
      </c>
    </row>
    <row r="4303" spans="1:9" x14ac:dyDescent="0.25">
      <c r="A4303" s="13" t="str">
        <f t="shared" si="67"/>
        <v xml:space="preserve">803-P      30" Steel Pipe Piling, Wall Thickness 0.750" </v>
      </c>
      <c r="B4303" s="13" t="s">
        <v>5013</v>
      </c>
      <c r="C4303" s="13" t="s">
        <v>5017</v>
      </c>
      <c r="D4303" s="13" t="s">
        <v>230</v>
      </c>
      <c r="E4303" s="13" t="s">
        <v>1569</v>
      </c>
      <c r="F4303" s="13" t="s">
        <v>188</v>
      </c>
      <c r="G4303" s="13" t="s">
        <v>4873</v>
      </c>
      <c r="H4303" s="13" t="s">
        <v>190</v>
      </c>
      <c r="I4303" s="13">
        <v>4302</v>
      </c>
    </row>
    <row r="4304" spans="1:9" x14ac:dyDescent="0.25">
      <c r="A4304" s="13" t="str">
        <f t="shared" si="67"/>
        <v xml:space="preserve">803-P      36" Steel Pipe Piling, Wall Thickness 0.625" </v>
      </c>
      <c r="B4304" s="13" t="s">
        <v>5013</v>
      </c>
      <c r="C4304" s="13" t="s">
        <v>5018</v>
      </c>
      <c r="D4304" s="13" t="s">
        <v>230</v>
      </c>
      <c r="E4304" s="13" t="s">
        <v>1569</v>
      </c>
      <c r="F4304" s="13" t="s">
        <v>188</v>
      </c>
      <c r="G4304" s="13" t="s">
        <v>4873</v>
      </c>
      <c r="H4304" s="13" t="s">
        <v>190</v>
      </c>
      <c r="I4304" s="13">
        <v>4303</v>
      </c>
    </row>
    <row r="4305" spans="1:9" x14ac:dyDescent="0.25">
      <c r="A4305" s="13" t="str">
        <f t="shared" si="67"/>
        <v xml:space="preserve">803-P      36" Steel Pipe Piling, Wall Thickness 0.750" </v>
      </c>
      <c r="B4305" s="13" t="s">
        <v>5013</v>
      </c>
      <c r="C4305" s="13" t="s">
        <v>5019</v>
      </c>
      <c r="D4305" s="13" t="s">
        <v>230</v>
      </c>
      <c r="E4305" s="13" t="s">
        <v>1569</v>
      </c>
      <c r="F4305" s="13" t="s">
        <v>188</v>
      </c>
      <c r="G4305" s="13" t="s">
        <v>4873</v>
      </c>
      <c r="H4305" s="13" t="s">
        <v>190</v>
      </c>
      <c r="I4305" s="13">
        <v>4304</v>
      </c>
    </row>
    <row r="4306" spans="1:9" x14ac:dyDescent="0.25">
      <c r="A4306" s="13" t="str">
        <f t="shared" si="67"/>
        <v xml:space="preserve">803-P      18" Steel Pipe Piling, Wall Thickness 0.500" </v>
      </c>
      <c r="B4306" s="13" t="s">
        <v>5013</v>
      </c>
      <c r="C4306" s="13" t="s">
        <v>5020</v>
      </c>
      <c r="D4306" s="13" t="s">
        <v>230</v>
      </c>
      <c r="E4306" s="13" t="s">
        <v>1569</v>
      </c>
      <c r="F4306" s="13" t="s">
        <v>188</v>
      </c>
      <c r="G4306" s="13" t="s">
        <v>4873</v>
      </c>
      <c r="H4306" s="13" t="s">
        <v>190</v>
      </c>
      <c r="I4306" s="13">
        <v>4305</v>
      </c>
    </row>
    <row r="4307" spans="1:9" x14ac:dyDescent="0.25">
      <c r="A4307" s="13" t="str">
        <f t="shared" si="67"/>
        <v xml:space="preserve">803-P      20" Steel Pipe Piling, Wall Thickness 0.500" </v>
      </c>
      <c r="B4307" s="13" t="s">
        <v>5013</v>
      </c>
      <c r="C4307" s="13" t="s">
        <v>5021</v>
      </c>
      <c r="D4307" s="13" t="s">
        <v>230</v>
      </c>
      <c r="E4307" s="13" t="s">
        <v>1569</v>
      </c>
      <c r="F4307" s="13" t="s">
        <v>188</v>
      </c>
      <c r="G4307" s="13" t="s">
        <v>4873</v>
      </c>
      <c r="H4307" s="13" t="s">
        <v>190</v>
      </c>
      <c r="I4307" s="13">
        <v>4306</v>
      </c>
    </row>
    <row r="4308" spans="1:9" x14ac:dyDescent="0.25">
      <c r="A4308" s="13" t="str">
        <f t="shared" si="67"/>
        <v xml:space="preserve">803-P      30" Steel Pipe Piling, Wall Thickness 0.625" </v>
      </c>
      <c r="B4308" s="13" t="s">
        <v>5013</v>
      </c>
      <c r="C4308" s="13" t="s">
        <v>5022</v>
      </c>
      <c r="D4308" s="13" t="s">
        <v>230</v>
      </c>
      <c r="E4308" s="13" t="s">
        <v>1569</v>
      </c>
      <c r="F4308" s="13" t="s">
        <v>188</v>
      </c>
      <c r="G4308" s="13" t="s">
        <v>4873</v>
      </c>
      <c r="H4308" s="13" t="s">
        <v>190</v>
      </c>
      <c r="I4308" s="13">
        <v>4307</v>
      </c>
    </row>
    <row r="4309" spans="1:9" x14ac:dyDescent="0.25">
      <c r="A4309" s="13" t="str">
        <f t="shared" si="67"/>
        <v xml:space="preserve">803-P      20" Steel Pipe Piling, Wall Thickness 0.625" </v>
      </c>
      <c r="B4309" s="13" t="s">
        <v>5013</v>
      </c>
      <c r="C4309" s="13" t="s">
        <v>5023</v>
      </c>
      <c r="D4309" s="13" t="s">
        <v>230</v>
      </c>
      <c r="E4309" s="13" t="s">
        <v>1569</v>
      </c>
      <c r="F4309" s="13" t="s">
        <v>188</v>
      </c>
      <c r="G4309" s="13" t="s">
        <v>4873</v>
      </c>
      <c r="H4309" s="13" t="s">
        <v>190</v>
      </c>
      <c r="I4309" s="13">
        <v>4308</v>
      </c>
    </row>
    <row r="4310" spans="1:9" x14ac:dyDescent="0.25">
      <c r="A4310" s="13" t="str">
        <f t="shared" si="67"/>
        <v xml:space="preserve">803-P      24" Steel Pipe Piling, Wall Thickness 1.000" </v>
      </c>
      <c r="B4310" s="13" t="s">
        <v>5013</v>
      </c>
      <c r="C4310" s="13" t="s">
        <v>5024</v>
      </c>
      <c r="D4310" s="13" t="s">
        <v>230</v>
      </c>
      <c r="E4310" s="13" t="s">
        <v>1569</v>
      </c>
      <c r="F4310" s="13" t="s">
        <v>188</v>
      </c>
      <c r="G4310" s="13" t="s">
        <v>4873</v>
      </c>
      <c r="H4310" s="13" t="s">
        <v>190</v>
      </c>
      <c r="I4310" s="13">
        <v>4309</v>
      </c>
    </row>
    <row r="4311" spans="1:9" x14ac:dyDescent="0.25">
      <c r="A4311" s="13" t="str">
        <f t="shared" si="67"/>
        <v xml:space="preserve">803-P      18" Steel Pipe Piling, Wall Thickness 0.375" </v>
      </c>
      <c r="B4311" s="13" t="s">
        <v>5013</v>
      </c>
      <c r="C4311" s="13" t="s">
        <v>5025</v>
      </c>
      <c r="D4311" s="13" t="s">
        <v>230</v>
      </c>
      <c r="E4311" s="13" t="s">
        <v>1569</v>
      </c>
      <c r="F4311" s="13" t="s">
        <v>188</v>
      </c>
      <c r="G4311" s="13" t="s">
        <v>4873</v>
      </c>
      <c r="H4311" s="13" t="s">
        <v>190</v>
      </c>
      <c r="I4311" s="13">
        <v>4310</v>
      </c>
    </row>
    <row r="4312" spans="1:9" x14ac:dyDescent="0.25">
      <c r="A4312" s="13" t="str">
        <f t="shared" si="67"/>
        <v xml:space="preserve">803-P      36" Steel Pipe Piling, Wall Thickness 1" </v>
      </c>
      <c r="B4312" s="13" t="s">
        <v>5013</v>
      </c>
      <c r="C4312" s="13" t="s">
        <v>5026</v>
      </c>
      <c r="D4312" s="13" t="s">
        <v>230</v>
      </c>
      <c r="E4312" s="13" t="s">
        <v>1569</v>
      </c>
      <c r="F4312" s="13" t="s">
        <v>188</v>
      </c>
      <c r="G4312" s="13" t="s">
        <v>4873</v>
      </c>
      <c r="H4312" s="13" t="s">
        <v>190</v>
      </c>
      <c r="I4312" s="13">
        <v>4311</v>
      </c>
    </row>
    <row r="4313" spans="1:9" x14ac:dyDescent="0.25">
      <c r="A4313" s="13" t="str">
        <f t="shared" si="67"/>
        <v xml:space="preserve">803-P      36" Steel Pipe Piling, Wall Thickness 0.500" </v>
      </c>
      <c r="B4313" s="13" t="s">
        <v>5013</v>
      </c>
      <c r="C4313" s="13" t="s">
        <v>5027</v>
      </c>
      <c r="D4313" s="13" t="s">
        <v>230</v>
      </c>
      <c r="E4313" s="13" t="s">
        <v>1569</v>
      </c>
      <c r="F4313" s="13" t="s">
        <v>188</v>
      </c>
      <c r="G4313" s="13" t="s">
        <v>4873</v>
      </c>
      <c r="H4313" s="13" t="s">
        <v>190</v>
      </c>
      <c r="I4313" s="13">
        <v>4312</v>
      </c>
    </row>
    <row r="4314" spans="1:9" x14ac:dyDescent="0.25">
      <c r="A4314" s="13" t="str">
        <f t="shared" si="67"/>
        <v xml:space="preserve">907-803-PP 20" Steel Pipe Piling, Wall Thickness 0.500" </v>
      </c>
      <c r="B4314" s="13" t="s">
        <v>5028</v>
      </c>
      <c r="C4314" s="13" t="s">
        <v>5021</v>
      </c>
      <c r="D4314" s="13" t="s">
        <v>230</v>
      </c>
      <c r="E4314" s="13" t="s">
        <v>1569</v>
      </c>
      <c r="F4314" s="13" t="s">
        <v>188</v>
      </c>
      <c r="G4314" s="13" t="s">
        <v>4873</v>
      </c>
      <c r="H4314" s="13" t="s">
        <v>190</v>
      </c>
      <c r="I4314" s="13">
        <v>4313</v>
      </c>
    </row>
    <row r="4315" spans="1:9" x14ac:dyDescent="0.25">
      <c r="A4315" s="13" t="str">
        <f t="shared" si="67"/>
        <v xml:space="preserve">907-803-PP 24" Steel Pipe Piling, Wall Thickness 0.500" </v>
      </c>
      <c r="B4315" s="13" t="s">
        <v>5028</v>
      </c>
      <c r="C4315" s="13" t="s">
        <v>5014</v>
      </c>
      <c r="D4315" s="13" t="s">
        <v>230</v>
      </c>
      <c r="E4315" s="13" t="s">
        <v>1569</v>
      </c>
      <c r="F4315" s="13" t="s">
        <v>188</v>
      </c>
      <c r="G4315" s="13" t="s">
        <v>4873</v>
      </c>
      <c r="H4315" s="13" t="s">
        <v>190</v>
      </c>
      <c r="I4315" s="13">
        <v>4314</v>
      </c>
    </row>
    <row r="4316" spans="1:9" x14ac:dyDescent="0.25">
      <c r="A4316" s="13" t="str">
        <f t="shared" si="67"/>
        <v xml:space="preserve">907-803-PP 30" Steel Pipe Piling, Wall Thickness 0.500" </v>
      </c>
      <c r="B4316" s="13" t="s">
        <v>5028</v>
      </c>
      <c r="C4316" s="13" t="s">
        <v>5016</v>
      </c>
      <c r="D4316" s="13" t="s">
        <v>230</v>
      </c>
      <c r="E4316" s="13" t="s">
        <v>1569</v>
      </c>
      <c r="F4316" s="13" t="s">
        <v>188</v>
      </c>
      <c r="G4316" s="13" t="s">
        <v>4873</v>
      </c>
      <c r="H4316" s="13" t="s">
        <v>190</v>
      </c>
      <c r="I4316" s="13">
        <v>4315</v>
      </c>
    </row>
    <row r="4317" spans="1:9" x14ac:dyDescent="0.25">
      <c r="A4317" s="13" t="str">
        <f t="shared" si="67"/>
        <v xml:space="preserve">907-803-PP 30" Steel Pipe Piling, Wall Thickness 0.750" </v>
      </c>
      <c r="B4317" s="13" t="s">
        <v>5028</v>
      </c>
      <c r="C4317" s="13" t="s">
        <v>5017</v>
      </c>
      <c r="D4317" s="13" t="s">
        <v>230</v>
      </c>
      <c r="E4317" s="13" t="s">
        <v>1569</v>
      </c>
      <c r="F4317" s="13" t="s">
        <v>188</v>
      </c>
      <c r="G4317" s="13" t="s">
        <v>4873</v>
      </c>
      <c r="H4317" s="13" t="s">
        <v>190</v>
      </c>
      <c r="I4317" s="13">
        <v>4316</v>
      </c>
    </row>
    <row r="4318" spans="1:9" x14ac:dyDescent="0.25">
      <c r="A4318" s="13" t="str">
        <f t="shared" si="67"/>
        <v xml:space="preserve">907-803-PP 36" Steel Pipe Piling, Wall Thickness 0.625" </v>
      </c>
      <c r="B4318" s="13" t="s">
        <v>5028</v>
      </c>
      <c r="C4318" s="13" t="s">
        <v>5018</v>
      </c>
      <c r="D4318" s="13" t="s">
        <v>230</v>
      </c>
      <c r="E4318" s="13" t="s">
        <v>1569</v>
      </c>
      <c r="F4318" s="13" t="s">
        <v>188</v>
      </c>
      <c r="G4318" s="13" t="s">
        <v>4873</v>
      </c>
      <c r="H4318" s="13" t="s">
        <v>190</v>
      </c>
      <c r="I4318" s="13">
        <v>4317</v>
      </c>
    </row>
    <row r="4319" spans="1:9" x14ac:dyDescent="0.25">
      <c r="A4319" s="13" t="str">
        <f t="shared" si="67"/>
        <v xml:space="preserve">907-804-A  Bridge Concrete, Class BDX </v>
      </c>
      <c r="B4319" s="13" t="s">
        <v>5029</v>
      </c>
      <c r="C4319" s="13" t="s">
        <v>5030</v>
      </c>
      <c r="D4319" s="13" t="s">
        <v>241</v>
      </c>
      <c r="E4319" s="13" t="s">
        <v>1569</v>
      </c>
      <c r="F4319" s="13" t="s">
        <v>188</v>
      </c>
      <c r="G4319" s="13" t="s">
        <v>4873</v>
      </c>
      <c r="H4319" s="13" t="s">
        <v>190</v>
      </c>
      <c r="I4319" s="13">
        <v>4318</v>
      </c>
    </row>
    <row r="4320" spans="1:9" x14ac:dyDescent="0.25">
      <c r="A4320" s="13" t="str">
        <f t="shared" si="67"/>
        <v xml:space="preserve">907-804-A  Bridge Concrete, Class AA </v>
      </c>
      <c r="B4320" s="13" t="s">
        <v>5029</v>
      </c>
      <c r="C4320" s="13" t="s">
        <v>5031</v>
      </c>
      <c r="D4320" s="13" t="s">
        <v>241</v>
      </c>
      <c r="E4320" s="13" t="s">
        <v>1569</v>
      </c>
      <c r="F4320" s="13" t="s">
        <v>188</v>
      </c>
      <c r="G4320" s="13" t="s">
        <v>4873</v>
      </c>
      <c r="H4320" s="13" t="s">
        <v>190</v>
      </c>
      <c r="I4320" s="13">
        <v>4319</v>
      </c>
    </row>
    <row r="4321" spans="1:9" x14ac:dyDescent="0.25">
      <c r="A4321" s="13" t="str">
        <f t="shared" si="67"/>
        <v xml:space="preserve">907-804-A  Bridge Concrete, Class B </v>
      </c>
      <c r="B4321" s="13" t="s">
        <v>5029</v>
      </c>
      <c r="C4321" s="13" t="s">
        <v>5032</v>
      </c>
      <c r="D4321" s="13" t="s">
        <v>241</v>
      </c>
      <c r="E4321" s="13" t="s">
        <v>1569</v>
      </c>
      <c r="F4321" s="13" t="s">
        <v>188</v>
      </c>
      <c r="G4321" s="13" t="s">
        <v>4873</v>
      </c>
      <c r="H4321" s="13" t="s">
        <v>190</v>
      </c>
      <c r="I4321" s="13">
        <v>4320</v>
      </c>
    </row>
    <row r="4322" spans="1:9" x14ac:dyDescent="0.25">
      <c r="A4322" s="13" t="str">
        <f t="shared" si="67"/>
        <v xml:space="preserve">907-804-A  Bridge Concrete, Class BD </v>
      </c>
      <c r="B4322" s="13" t="s">
        <v>5029</v>
      </c>
      <c r="C4322" s="13" t="s">
        <v>5033</v>
      </c>
      <c r="D4322" s="13" t="s">
        <v>241</v>
      </c>
      <c r="E4322" s="13" t="s">
        <v>1569</v>
      </c>
      <c r="F4322" s="13" t="s">
        <v>188</v>
      </c>
      <c r="G4322" s="13" t="s">
        <v>4873</v>
      </c>
      <c r="H4322" s="13" t="s">
        <v>190</v>
      </c>
      <c r="I4322" s="13">
        <v>4321</v>
      </c>
    </row>
    <row r="4323" spans="1:9" x14ac:dyDescent="0.25">
      <c r="A4323" s="13" t="str">
        <f t="shared" si="67"/>
        <v xml:space="preserve">907-804-A  Bridge Concrete, Class F </v>
      </c>
      <c r="B4323" s="13" t="s">
        <v>5029</v>
      </c>
      <c r="C4323" s="13" t="s">
        <v>5034</v>
      </c>
      <c r="D4323" s="13" t="s">
        <v>241</v>
      </c>
      <c r="E4323" s="13" t="s">
        <v>1569</v>
      </c>
      <c r="F4323" s="13" t="s">
        <v>188</v>
      </c>
      <c r="G4323" s="13" t="s">
        <v>4873</v>
      </c>
      <c r="H4323" s="13" t="s">
        <v>190</v>
      </c>
      <c r="I4323" s="13">
        <v>4322</v>
      </c>
    </row>
    <row r="4324" spans="1:9" x14ac:dyDescent="0.25">
      <c r="A4324" s="13" t="str">
        <f t="shared" si="67"/>
        <v xml:space="preserve">907-804-A  Bridge Concrete, Class FX </v>
      </c>
      <c r="B4324" s="13" t="s">
        <v>5029</v>
      </c>
      <c r="C4324" s="13" t="s">
        <v>5035</v>
      </c>
      <c r="D4324" s="13" t="s">
        <v>241</v>
      </c>
      <c r="E4324" s="13" t="s">
        <v>1569</v>
      </c>
      <c r="F4324" s="13" t="s">
        <v>188</v>
      </c>
      <c r="G4324" s="13" t="s">
        <v>4873</v>
      </c>
      <c r="H4324" s="13" t="s">
        <v>190</v>
      </c>
      <c r="I4324" s="13">
        <v>4323</v>
      </c>
    </row>
    <row r="4325" spans="1:9" x14ac:dyDescent="0.25">
      <c r="A4325" s="13" t="str">
        <f t="shared" si="67"/>
        <v xml:space="preserve">907-804-A  Bridge Concrete, Class DS </v>
      </c>
      <c r="B4325" s="13" t="s">
        <v>5029</v>
      </c>
      <c r="C4325" s="13" t="s">
        <v>5036</v>
      </c>
      <c r="D4325" s="13" t="s">
        <v>241</v>
      </c>
      <c r="E4325" s="13" t="s">
        <v>1569</v>
      </c>
      <c r="F4325" s="13" t="s">
        <v>188</v>
      </c>
      <c r="G4325" s="13" t="s">
        <v>4873</v>
      </c>
      <c r="H4325" s="13" t="s">
        <v>190</v>
      </c>
      <c r="I4325" s="13">
        <v>4324</v>
      </c>
    </row>
    <row r="4326" spans="1:9" x14ac:dyDescent="0.25">
      <c r="A4326" s="13" t="str">
        <f t="shared" si="67"/>
        <v xml:space="preserve">907-804-B  Box Bridge Concrete, Class B </v>
      </c>
      <c r="B4326" s="13" t="s">
        <v>5037</v>
      </c>
      <c r="C4326" s="13" t="s">
        <v>5038</v>
      </c>
      <c r="D4326" s="13" t="s">
        <v>241</v>
      </c>
      <c r="E4326" s="13" t="s">
        <v>1569</v>
      </c>
      <c r="F4326" s="13" t="s">
        <v>188</v>
      </c>
      <c r="G4326" s="13" t="s">
        <v>4873</v>
      </c>
      <c r="H4326" s="13" t="s">
        <v>190</v>
      </c>
      <c r="I4326" s="13">
        <v>4325</v>
      </c>
    </row>
    <row r="4327" spans="1:9" x14ac:dyDescent="0.25">
      <c r="A4327" s="13" t="str">
        <f t="shared" si="67"/>
        <v xml:space="preserve">804-C      100' Prestressed Concrete Beam, Type BT-72 </v>
      </c>
      <c r="B4327" s="13" t="s">
        <v>5039</v>
      </c>
      <c r="C4327" s="13" t="s">
        <v>5040</v>
      </c>
      <c r="D4327" s="13" t="s">
        <v>230</v>
      </c>
      <c r="E4327" s="13" t="s">
        <v>1569</v>
      </c>
      <c r="F4327" s="13" t="s">
        <v>188</v>
      </c>
      <c r="G4327" s="13" t="s">
        <v>4873</v>
      </c>
      <c r="H4327" s="13" t="s">
        <v>190</v>
      </c>
      <c r="I4327" s="13">
        <v>4326</v>
      </c>
    </row>
    <row r="4328" spans="1:9" x14ac:dyDescent="0.25">
      <c r="A4328" s="13" t="str">
        <f t="shared" si="67"/>
        <v xml:space="preserve">804-C      100' Prestressed Concrete Beam, Type IV </v>
      </c>
      <c r="B4328" s="13" t="s">
        <v>5039</v>
      </c>
      <c r="C4328" s="13" t="s">
        <v>5041</v>
      </c>
      <c r="D4328" s="13" t="s">
        <v>230</v>
      </c>
      <c r="E4328" s="13" t="s">
        <v>1569</v>
      </c>
      <c r="F4328" s="13" t="s">
        <v>188</v>
      </c>
      <c r="G4328" s="13" t="s">
        <v>4873</v>
      </c>
      <c r="H4328" s="13" t="s">
        <v>190</v>
      </c>
      <c r="I4328" s="13">
        <v>4327</v>
      </c>
    </row>
    <row r="4329" spans="1:9" x14ac:dyDescent="0.25">
      <c r="A4329" s="13" t="str">
        <f t="shared" si="67"/>
        <v xml:space="preserve">804-C      101' Prestressed Concrete Beam, Type BT-72 </v>
      </c>
      <c r="B4329" s="13" t="s">
        <v>5039</v>
      </c>
      <c r="C4329" s="13" t="s">
        <v>5042</v>
      </c>
      <c r="D4329" s="13" t="s">
        <v>230</v>
      </c>
      <c r="E4329" s="13" t="s">
        <v>1569</v>
      </c>
      <c r="F4329" s="13" t="s">
        <v>188</v>
      </c>
      <c r="G4329" s="13" t="s">
        <v>4873</v>
      </c>
      <c r="H4329" s="13" t="s">
        <v>190</v>
      </c>
      <c r="I4329" s="13">
        <v>4328</v>
      </c>
    </row>
    <row r="4330" spans="1:9" x14ac:dyDescent="0.25">
      <c r="A4330" s="13" t="str">
        <f t="shared" si="67"/>
        <v xml:space="preserve">804-C      101' Prestressed Concrete Beam, Type IV </v>
      </c>
      <c r="B4330" s="13" t="s">
        <v>5039</v>
      </c>
      <c r="C4330" s="13" t="s">
        <v>5043</v>
      </c>
      <c r="D4330" s="13" t="s">
        <v>230</v>
      </c>
      <c r="E4330" s="13" t="s">
        <v>1569</v>
      </c>
      <c r="F4330" s="13" t="s">
        <v>188</v>
      </c>
      <c r="G4330" s="13" t="s">
        <v>4873</v>
      </c>
      <c r="H4330" s="13" t="s">
        <v>190</v>
      </c>
      <c r="I4330" s="13">
        <v>4329</v>
      </c>
    </row>
    <row r="4331" spans="1:9" x14ac:dyDescent="0.25">
      <c r="A4331" s="13" t="str">
        <f t="shared" si="67"/>
        <v xml:space="preserve">804-C      102' Prestressed Concrete Beam, Type IV </v>
      </c>
      <c r="B4331" s="13" t="s">
        <v>5039</v>
      </c>
      <c r="C4331" s="13" t="s">
        <v>5044</v>
      </c>
      <c r="D4331" s="13" t="s">
        <v>230</v>
      </c>
      <c r="E4331" s="13" t="s">
        <v>1569</v>
      </c>
      <c r="F4331" s="13" t="s">
        <v>188</v>
      </c>
      <c r="G4331" s="13" t="s">
        <v>4873</v>
      </c>
      <c r="H4331" s="13" t="s">
        <v>190</v>
      </c>
      <c r="I4331" s="13">
        <v>4330</v>
      </c>
    </row>
    <row r="4332" spans="1:9" x14ac:dyDescent="0.25">
      <c r="A4332" s="13" t="str">
        <f t="shared" si="67"/>
        <v xml:space="preserve">804-C      103' Prestressed Concrete Beam, Type BT-72 </v>
      </c>
      <c r="B4332" s="13" t="s">
        <v>5039</v>
      </c>
      <c r="C4332" s="13" t="s">
        <v>5045</v>
      </c>
      <c r="D4332" s="13" t="s">
        <v>230</v>
      </c>
      <c r="E4332" s="13" t="s">
        <v>1569</v>
      </c>
      <c r="F4332" s="13" t="s">
        <v>188</v>
      </c>
      <c r="G4332" s="13" t="s">
        <v>4873</v>
      </c>
      <c r="H4332" s="13" t="s">
        <v>190</v>
      </c>
      <c r="I4332" s="13">
        <v>4331</v>
      </c>
    </row>
    <row r="4333" spans="1:9" x14ac:dyDescent="0.25">
      <c r="A4333" s="13" t="str">
        <f t="shared" si="67"/>
        <v xml:space="preserve">804-C      103' Prestressed Concrete Beam, Type IV </v>
      </c>
      <c r="B4333" s="13" t="s">
        <v>5039</v>
      </c>
      <c r="C4333" s="13" t="s">
        <v>5046</v>
      </c>
      <c r="D4333" s="13" t="s">
        <v>230</v>
      </c>
      <c r="E4333" s="13" t="s">
        <v>1569</v>
      </c>
      <c r="F4333" s="13" t="s">
        <v>188</v>
      </c>
      <c r="G4333" s="13" t="s">
        <v>4873</v>
      </c>
      <c r="H4333" s="13" t="s">
        <v>190</v>
      </c>
      <c r="I4333" s="13">
        <v>4332</v>
      </c>
    </row>
    <row r="4334" spans="1:9" x14ac:dyDescent="0.25">
      <c r="A4334" s="13" t="str">
        <f t="shared" si="67"/>
        <v xml:space="preserve">804-C      104' Prestressed Concrete Beam, Type BT-72 </v>
      </c>
      <c r="B4334" s="13" t="s">
        <v>5039</v>
      </c>
      <c r="C4334" s="13" t="s">
        <v>5047</v>
      </c>
      <c r="D4334" s="13" t="s">
        <v>230</v>
      </c>
      <c r="E4334" s="13" t="s">
        <v>1569</v>
      </c>
      <c r="F4334" s="13" t="s">
        <v>188</v>
      </c>
      <c r="G4334" s="13" t="s">
        <v>4873</v>
      </c>
      <c r="H4334" s="13" t="s">
        <v>190</v>
      </c>
      <c r="I4334" s="13">
        <v>4333</v>
      </c>
    </row>
    <row r="4335" spans="1:9" x14ac:dyDescent="0.25">
      <c r="A4335" s="13" t="str">
        <f t="shared" si="67"/>
        <v xml:space="preserve">804-C      104' Prestressed Concrete Beam, Type IV </v>
      </c>
      <c r="B4335" s="13" t="s">
        <v>5039</v>
      </c>
      <c r="C4335" s="13" t="s">
        <v>5048</v>
      </c>
      <c r="D4335" s="13" t="s">
        <v>230</v>
      </c>
      <c r="E4335" s="13" t="s">
        <v>1569</v>
      </c>
      <c r="F4335" s="13" t="s">
        <v>188</v>
      </c>
      <c r="G4335" s="13" t="s">
        <v>4873</v>
      </c>
      <c r="H4335" s="13" t="s">
        <v>190</v>
      </c>
      <c r="I4335" s="13">
        <v>4334</v>
      </c>
    </row>
    <row r="4336" spans="1:9" x14ac:dyDescent="0.25">
      <c r="A4336" s="13" t="str">
        <f t="shared" si="67"/>
        <v xml:space="preserve">804-C      105' Prestressed Concrete Beam, Type BT-72 </v>
      </c>
      <c r="B4336" s="13" t="s">
        <v>5039</v>
      </c>
      <c r="C4336" s="13" t="s">
        <v>5049</v>
      </c>
      <c r="D4336" s="13" t="s">
        <v>230</v>
      </c>
      <c r="E4336" s="13" t="s">
        <v>1569</v>
      </c>
      <c r="F4336" s="13" t="s">
        <v>188</v>
      </c>
      <c r="G4336" s="13" t="s">
        <v>4873</v>
      </c>
      <c r="H4336" s="13" t="s">
        <v>190</v>
      </c>
      <c r="I4336" s="13">
        <v>4335</v>
      </c>
    </row>
    <row r="4337" spans="1:9" x14ac:dyDescent="0.25">
      <c r="A4337" s="13" t="str">
        <f t="shared" si="67"/>
        <v xml:space="preserve">804-C      105' Prestressed Concrete Beam, Type IV </v>
      </c>
      <c r="B4337" s="13" t="s">
        <v>5039</v>
      </c>
      <c r="C4337" s="13" t="s">
        <v>5050</v>
      </c>
      <c r="D4337" s="13" t="s">
        <v>230</v>
      </c>
      <c r="E4337" s="13" t="s">
        <v>1569</v>
      </c>
      <c r="F4337" s="13" t="s">
        <v>188</v>
      </c>
      <c r="G4337" s="13" t="s">
        <v>4873</v>
      </c>
      <c r="H4337" s="13" t="s">
        <v>190</v>
      </c>
      <c r="I4337" s="13">
        <v>4336</v>
      </c>
    </row>
    <row r="4338" spans="1:9" x14ac:dyDescent="0.25">
      <c r="A4338" s="13" t="str">
        <f t="shared" si="67"/>
        <v xml:space="preserve">804-C      106' Prestressed Concrete Beam, Type BT-54 </v>
      </c>
      <c r="B4338" s="13" t="s">
        <v>5039</v>
      </c>
      <c r="C4338" s="13" t="s">
        <v>5051</v>
      </c>
      <c r="D4338" s="13" t="s">
        <v>230</v>
      </c>
      <c r="E4338" s="13" t="s">
        <v>1569</v>
      </c>
      <c r="F4338" s="13" t="s">
        <v>188</v>
      </c>
      <c r="G4338" s="13" t="s">
        <v>4873</v>
      </c>
      <c r="H4338" s="13" t="s">
        <v>190</v>
      </c>
      <c r="I4338" s="13">
        <v>4337</v>
      </c>
    </row>
    <row r="4339" spans="1:9" x14ac:dyDescent="0.25">
      <c r="A4339" s="13" t="str">
        <f t="shared" si="67"/>
        <v xml:space="preserve">804-C      106' Prestressed Concrete Beam, Type BT-63 </v>
      </c>
      <c r="B4339" s="13" t="s">
        <v>5039</v>
      </c>
      <c r="C4339" s="13" t="s">
        <v>5052</v>
      </c>
      <c r="D4339" s="13" t="s">
        <v>230</v>
      </c>
      <c r="E4339" s="13" t="s">
        <v>1569</v>
      </c>
      <c r="F4339" s="13" t="s">
        <v>188</v>
      </c>
      <c r="G4339" s="13" t="s">
        <v>4873</v>
      </c>
      <c r="H4339" s="13" t="s">
        <v>190</v>
      </c>
      <c r="I4339" s="13">
        <v>4338</v>
      </c>
    </row>
    <row r="4340" spans="1:9" x14ac:dyDescent="0.25">
      <c r="A4340" s="13" t="str">
        <f t="shared" si="67"/>
        <v xml:space="preserve">804-C      106' Prestressed Concrete Beam, Type BT-72 </v>
      </c>
      <c r="B4340" s="13" t="s">
        <v>5039</v>
      </c>
      <c r="C4340" s="13" t="s">
        <v>5053</v>
      </c>
      <c r="D4340" s="13" t="s">
        <v>230</v>
      </c>
      <c r="E4340" s="13" t="s">
        <v>1569</v>
      </c>
      <c r="F4340" s="13" t="s">
        <v>188</v>
      </c>
      <c r="G4340" s="13" t="s">
        <v>4873</v>
      </c>
      <c r="H4340" s="13" t="s">
        <v>190</v>
      </c>
      <c r="I4340" s="13">
        <v>4339</v>
      </c>
    </row>
    <row r="4341" spans="1:9" x14ac:dyDescent="0.25">
      <c r="A4341" s="13" t="str">
        <f t="shared" si="67"/>
        <v xml:space="preserve">804-C      106' Prestressed Concrete Beam, Type IV </v>
      </c>
      <c r="B4341" s="13" t="s">
        <v>5039</v>
      </c>
      <c r="C4341" s="13" t="s">
        <v>5054</v>
      </c>
      <c r="D4341" s="13" t="s">
        <v>230</v>
      </c>
      <c r="E4341" s="13" t="s">
        <v>1569</v>
      </c>
      <c r="F4341" s="13" t="s">
        <v>188</v>
      </c>
      <c r="G4341" s="13" t="s">
        <v>4873</v>
      </c>
      <c r="H4341" s="13" t="s">
        <v>190</v>
      </c>
      <c r="I4341" s="13">
        <v>4340</v>
      </c>
    </row>
    <row r="4342" spans="1:9" x14ac:dyDescent="0.25">
      <c r="A4342" s="13" t="str">
        <f t="shared" si="67"/>
        <v xml:space="preserve">804-C      107' Prestressed Concrete Beam, Type BT-72 </v>
      </c>
      <c r="B4342" s="13" t="s">
        <v>5039</v>
      </c>
      <c r="C4342" s="13" t="s">
        <v>5055</v>
      </c>
      <c r="D4342" s="13" t="s">
        <v>230</v>
      </c>
      <c r="E4342" s="13" t="s">
        <v>1569</v>
      </c>
      <c r="F4342" s="13" t="s">
        <v>188</v>
      </c>
      <c r="G4342" s="13" t="s">
        <v>4873</v>
      </c>
      <c r="H4342" s="13" t="s">
        <v>190</v>
      </c>
      <c r="I4342" s="13">
        <v>4341</v>
      </c>
    </row>
    <row r="4343" spans="1:9" x14ac:dyDescent="0.25">
      <c r="A4343" s="13" t="str">
        <f t="shared" si="67"/>
        <v xml:space="preserve">804-C      107' Prestressed Concrete Beam, Type IV </v>
      </c>
      <c r="B4343" s="13" t="s">
        <v>5039</v>
      </c>
      <c r="C4343" s="13" t="s">
        <v>5056</v>
      </c>
      <c r="D4343" s="13" t="s">
        <v>230</v>
      </c>
      <c r="E4343" s="13" t="s">
        <v>1569</v>
      </c>
      <c r="F4343" s="13" t="s">
        <v>188</v>
      </c>
      <c r="G4343" s="13" t="s">
        <v>4873</v>
      </c>
      <c r="H4343" s="13" t="s">
        <v>190</v>
      </c>
      <c r="I4343" s="13">
        <v>4342</v>
      </c>
    </row>
    <row r="4344" spans="1:9" x14ac:dyDescent="0.25">
      <c r="A4344" s="13" t="str">
        <f t="shared" si="67"/>
        <v xml:space="preserve">804-C      108' Prestressed Concrete Beam, Type BT-72 </v>
      </c>
      <c r="B4344" s="13" t="s">
        <v>5039</v>
      </c>
      <c r="C4344" s="13" t="s">
        <v>5057</v>
      </c>
      <c r="D4344" s="13" t="s">
        <v>230</v>
      </c>
      <c r="E4344" s="13" t="s">
        <v>1569</v>
      </c>
      <c r="F4344" s="13" t="s">
        <v>188</v>
      </c>
      <c r="G4344" s="13" t="s">
        <v>4873</v>
      </c>
      <c r="H4344" s="13" t="s">
        <v>190</v>
      </c>
      <c r="I4344" s="13">
        <v>4343</v>
      </c>
    </row>
    <row r="4345" spans="1:9" x14ac:dyDescent="0.25">
      <c r="A4345" s="13" t="str">
        <f t="shared" si="67"/>
        <v xml:space="preserve">804-C      108' Prestressed Concrete Beam, Type IV </v>
      </c>
      <c r="B4345" s="13" t="s">
        <v>5039</v>
      </c>
      <c r="C4345" s="13" t="s">
        <v>5058</v>
      </c>
      <c r="D4345" s="13" t="s">
        <v>230</v>
      </c>
      <c r="E4345" s="13" t="s">
        <v>1569</v>
      </c>
      <c r="F4345" s="13" t="s">
        <v>188</v>
      </c>
      <c r="G4345" s="13" t="s">
        <v>4873</v>
      </c>
      <c r="H4345" s="13" t="s">
        <v>190</v>
      </c>
      <c r="I4345" s="13">
        <v>4344</v>
      </c>
    </row>
    <row r="4346" spans="1:9" x14ac:dyDescent="0.25">
      <c r="A4346" s="13" t="str">
        <f t="shared" si="67"/>
        <v xml:space="preserve">804-C      109' Prestressed Concrete Beam, Type BT-54 </v>
      </c>
      <c r="B4346" s="13" t="s">
        <v>5039</v>
      </c>
      <c r="C4346" s="13" t="s">
        <v>5059</v>
      </c>
      <c r="D4346" s="13" t="s">
        <v>230</v>
      </c>
      <c r="E4346" s="13" t="s">
        <v>1569</v>
      </c>
      <c r="F4346" s="13" t="s">
        <v>188</v>
      </c>
      <c r="G4346" s="13" t="s">
        <v>4873</v>
      </c>
      <c r="H4346" s="13" t="s">
        <v>190</v>
      </c>
      <c r="I4346" s="13">
        <v>4345</v>
      </c>
    </row>
    <row r="4347" spans="1:9" x14ac:dyDescent="0.25">
      <c r="A4347" s="13" t="str">
        <f t="shared" si="67"/>
        <v xml:space="preserve">804-C      109' Prestressed Concrete Beam, Type BT-72 </v>
      </c>
      <c r="B4347" s="13" t="s">
        <v>5039</v>
      </c>
      <c r="C4347" s="13" t="s">
        <v>5060</v>
      </c>
      <c r="D4347" s="13" t="s">
        <v>230</v>
      </c>
      <c r="E4347" s="13" t="s">
        <v>1569</v>
      </c>
      <c r="F4347" s="13" t="s">
        <v>188</v>
      </c>
      <c r="G4347" s="13" t="s">
        <v>4873</v>
      </c>
      <c r="H4347" s="13" t="s">
        <v>190</v>
      </c>
      <c r="I4347" s="13">
        <v>4346</v>
      </c>
    </row>
    <row r="4348" spans="1:9" x14ac:dyDescent="0.25">
      <c r="A4348" s="13" t="str">
        <f t="shared" si="67"/>
        <v xml:space="preserve">804-C      109' Prestressed Concrete Beam, Type IV </v>
      </c>
      <c r="B4348" s="13" t="s">
        <v>5039</v>
      </c>
      <c r="C4348" s="13" t="s">
        <v>5061</v>
      </c>
      <c r="D4348" s="13" t="s">
        <v>230</v>
      </c>
      <c r="E4348" s="13" t="s">
        <v>1569</v>
      </c>
      <c r="F4348" s="13" t="s">
        <v>188</v>
      </c>
      <c r="G4348" s="13" t="s">
        <v>4873</v>
      </c>
      <c r="H4348" s="13" t="s">
        <v>190</v>
      </c>
      <c r="I4348" s="13">
        <v>4347</v>
      </c>
    </row>
    <row r="4349" spans="1:9" x14ac:dyDescent="0.25">
      <c r="A4349" s="13" t="str">
        <f t="shared" si="67"/>
        <v xml:space="preserve">804-C      110' Prestressed Concrete Beam, Type BT-54 </v>
      </c>
      <c r="B4349" s="13" t="s">
        <v>5039</v>
      </c>
      <c r="C4349" s="13" t="s">
        <v>5062</v>
      </c>
      <c r="D4349" s="13" t="s">
        <v>230</v>
      </c>
      <c r="E4349" s="13" t="s">
        <v>1569</v>
      </c>
      <c r="F4349" s="13" t="s">
        <v>188</v>
      </c>
      <c r="G4349" s="13" t="s">
        <v>4873</v>
      </c>
      <c r="H4349" s="13" t="s">
        <v>190</v>
      </c>
      <c r="I4349" s="13">
        <v>4348</v>
      </c>
    </row>
    <row r="4350" spans="1:9" x14ac:dyDescent="0.25">
      <c r="A4350" s="13" t="str">
        <f t="shared" si="67"/>
        <v xml:space="preserve">804-C      110' Prestressed Concrete Beam, Type BT-72 </v>
      </c>
      <c r="B4350" s="13" t="s">
        <v>5039</v>
      </c>
      <c r="C4350" s="13" t="s">
        <v>5063</v>
      </c>
      <c r="D4350" s="13" t="s">
        <v>230</v>
      </c>
      <c r="E4350" s="13" t="s">
        <v>1569</v>
      </c>
      <c r="F4350" s="13" t="s">
        <v>188</v>
      </c>
      <c r="G4350" s="13" t="s">
        <v>4873</v>
      </c>
      <c r="H4350" s="13" t="s">
        <v>190</v>
      </c>
      <c r="I4350" s="13">
        <v>4349</v>
      </c>
    </row>
    <row r="4351" spans="1:9" x14ac:dyDescent="0.25">
      <c r="A4351" s="13" t="str">
        <f t="shared" si="67"/>
        <v xml:space="preserve">804-C      110' Prestressed Concrete Beam, Type IV </v>
      </c>
      <c r="B4351" s="13" t="s">
        <v>5039</v>
      </c>
      <c r="C4351" s="13" t="s">
        <v>5064</v>
      </c>
      <c r="D4351" s="13" t="s">
        <v>230</v>
      </c>
      <c r="E4351" s="13" t="s">
        <v>1569</v>
      </c>
      <c r="F4351" s="13" t="s">
        <v>188</v>
      </c>
      <c r="G4351" s="13" t="s">
        <v>4873</v>
      </c>
      <c r="H4351" s="13" t="s">
        <v>190</v>
      </c>
      <c r="I4351" s="13">
        <v>4350</v>
      </c>
    </row>
    <row r="4352" spans="1:9" x14ac:dyDescent="0.25">
      <c r="A4352" s="13" t="str">
        <f t="shared" si="67"/>
        <v xml:space="preserve">804-C      111' Prestressed Concrete Beam, Type BT-72 </v>
      </c>
      <c r="B4352" s="13" t="s">
        <v>5039</v>
      </c>
      <c r="C4352" s="13" t="s">
        <v>5065</v>
      </c>
      <c r="D4352" s="13" t="s">
        <v>230</v>
      </c>
      <c r="E4352" s="13" t="s">
        <v>1569</v>
      </c>
      <c r="F4352" s="13" t="s">
        <v>188</v>
      </c>
      <c r="G4352" s="13" t="s">
        <v>4873</v>
      </c>
      <c r="H4352" s="13" t="s">
        <v>190</v>
      </c>
      <c r="I4352" s="13">
        <v>4351</v>
      </c>
    </row>
    <row r="4353" spans="1:9" x14ac:dyDescent="0.25">
      <c r="A4353" s="13" t="str">
        <f t="shared" si="67"/>
        <v xml:space="preserve">804-C      111' Prestressed Concrete Beam, Type IV </v>
      </c>
      <c r="B4353" s="13" t="s">
        <v>5039</v>
      </c>
      <c r="C4353" s="13" t="s">
        <v>5066</v>
      </c>
      <c r="D4353" s="13" t="s">
        <v>230</v>
      </c>
      <c r="E4353" s="13" t="s">
        <v>1569</v>
      </c>
      <c r="F4353" s="13" t="s">
        <v>188</v>
      </c>
      <c r="G4353" s="13" t="s">
        <v>4873</v>
      </c>
      <c r="H4353" s="13" t="s">
        <v>190</v>
      </c>
      <c r="I4353" s="13">
        <v>4352</v>
      </c>
    </row>
    <row r="4354" spans="1:9" x14ac:dyDescent="0.25">
      <c r="A4354" s="13" t="str">
        <f t="shared" si="67"/>
        <v xml:space="preserve">804-C      112' Prestressed Concrete Beam, Type BT-63 </v>
      </c>
      <c r="B4354" s="13" t="s">
        <v>5039</v>
      </c>
      <c r="C4354" s="13" t="s">
        <v>5067</v>
      </c>
      <c r="D4354" s="13" t="s">
        <v>230</v>
      </c>
      <c r="E4354" s="13" t="s">
        <v>1569</v>
      </c>
      <c r="F4354" s="13" t="s">
        <v>188</v>
      </c>
      <c r="G4354" s="13" t="s">
        <v>4873</v>
      </c>
      <c r="H4354" s="13" t="s">
        <v>190</v>
      </c>
      <c r="I4354" s="13">
        <v>4353</v>
      </c>
    </row>
    <row r="4355" spans="1:9" x14ac:dyDescent="0.25">
      <c r="A4355" s="13" t="str">
        <f t="shared" si="67"/>
        <v xml:space="preserve">804-C      113' Prestressed Concrete Beam, Type BT-72 </v>
      </c>
      <c r="B4355" s="13" t="s">
        <v>5039</v>
      </c>
      <c r="C4355" s="13" t="s">
        <v>5068</v>
      </c>
      <c r="D4355" s="13" t="s">
        <v>230</v>
      </c>
      <c r="E4355" s="13" t="s">
        <v>1569</v>
      </c>
      <c r="F4355" s="13" t="s">
        <v>188</v>
      </c>
      <c r="G4355" s="13" t="s">
        <v>4873</v>
      </c>
      <c r="H4355" s="13" t="s">
        <v>190</v>
      </c>
      <c r="I4355" s="13">
        <v>4354</v>
      </c>
    </row>
    <row r="4356" spans="1:9" x14ac:dyDescent="0.25">
      <c r="A4356" s="13" t="str">
        <f t="shared" ref="A4356:A4419" si="68">_xlfn.CONCAT(B4356," ", C4356)</f>
        <v xml:space="preserve">804-C      114' Prestressed Concrete Beam, Type IV </v>
      </c>
      <c r="B4356" s="13" t="s">
        <v>5039</v>
      </c>
      <c r="C4356" s="13" t="s">
        <v>5069</v>
      </c>
      <c r="D4356" s="13" t="s">
        <v>230</v>
      </c>
      <c r="E4356" s="13" t="s">
        <v>1569</v>
      </c>
      <c r="F4356" s="13" t="s">
        <v>188</v>
      </c>
      <c r="G4356" s="13" t="s">
        <v>4873</v>
      </c>
      <c r="H4356" s="13" t="s">
        <v>190</v>
      </c>
      <c r="I4356" s="13">
        <v>4355</v>
      </c>
    </row>
    <row r="4357" spans="1:9" x14ac:dyDescent="0.25">
      <c r="A4357" s="13" t="str">
        <f t="shared" si="68"/>
        <v xml:space="preserve">804-C      115' Prestressed Concrete Beam, Type BT-63 </v>
      </c>
      <c r="B4357" s="13" t="s">
        <v>5039</v>
      </c>
      <c r="C4357" s="13" t="s">
        <v>5070</v>
      </c>
      <c r="D4357" s="13" t="s">
        <v>230</v>
      </c>
      <c r="E4357" s="13" t="s">
        <v>1569</v>
      </c>
      <c r="F4357" s="13" t="s">
        <v>188</v>
      </c>
      <c r="G4357" s="13" t="s">
        <v>4873</v>
      </c>
      <c r="H4357" s="13" t="s">
        <v>190</v>
      </c>
      <c r="I4357" s="13">
        <v>4356</v>
      </c>
    </row>
    <row r="4358" spans="1:9" x14ac:dyDescent="0.25">
      <c r="A4358" s="13" t="str">
        <f t="shared" si="68"/>
        <v xml:space="preserve">804-C      115' Prestressed Concrete Beam, Type BT-72 </v>
      </c>
      <c r="B4358" s="13" t="s">
        <v>5039</v>
      </c>
      <c r="C4358" s="13" t="s">
        <v>5071</v>
      </c>
      <c r="D4358" s="13" t="s">
        <v>230</v>
      </c>
      <c r="E4358" s="13" t="s">
        <v>1569</v>
      </c>
      <c r="F4358" s="13" t="s">
        <v>188</v>
      </c>
      <c r="G4358" s="13" t="s">
        <v>4873</v>
      </c>
      <c r="H4358" s="13" t="s">
        <v>190</v>
      </c>
      <c r="I4358" s="13">
        <v>4357</v>
      </c>
    </row>
    <row r="4359" spans="1:9" x14ac:dyDescent="0.25">
      <c r="A4359" s="13" t="str">
        <f t="shared" si="68"/>
        <v xml:space="preserve">804-C      116' Prestressed Concrete Beam, Type BT-63 </v>
      </c>
      <c r="B4359" s="13" t="s">
        <v>5039</v>
      </c>
      <c r="C4359" s="13" t="s">
        <v>5072</v>
      </c>
      <c r="D4359" s="13" t="s">
        <v>230</v>
      </c>
      <c r="E4359" s="13" t="s">
        <v>1569</v>
      </c>
      <c r="F4359" s="13" t="s">
        <v>188</v>
      </c>
      <c r="G4359" s="13" t="s">
        <v>4873</v>
      </c>
      <c r="H4359" s="13" t="s">
        <v>190</v>
      </c>
      <c r="I4359" s="13">
        <v>4358</v>
      </c>
    </row>
    <row r="4360" spans="1:9" x14ac:dyDescent="0.25">
      <c r="A4360" s="13" t="str">
        <f t="shared" si="68"/>
        <v xml:space="preserve">804-C      117' Prestressed Concrete Beam, Type BT-72 </v>
      </c>
      <c r="B4360" s="13" t="s">
        <v>5039</v>
      </c>
      <c r="C4360" s="13" t="s">
        <v>5073</v>
      </c>
      <c r="D4360" s="13" t="s">
        <v>230</v>
      </c>
      <c r="E4360" s="13" t="s">
        <v>1569</v>
      </c>
      <c r="F4360" s="13" t="s">
        <v>188</v>
      </c>
      <c r="G4360" s="13" t="s">
        <v>4873</v>
      </c>
      <c r="H4360" s="13" t="s">
        <v>190</v>
      </c>
      <c r="I4360" s="13">
        <v>4359</v>
      </c>
    </row>
    <row r="4361" spans="1:9" x14ac:dyDescent="0.25">
      <c r="A4361" s="13" t="str">
        <f t="shared" si="68"/>
        <v xml:space="preserve">804-C      118' Prestressed Concrete Beam, Type BT-72 </v>
      </c>
      <c r="B4361" s="13" t="s">
        <v>5039</v>
      </c>
      <c r="C4361" s="13" t="s">
        <v>5074</v>
      </c>
      <c r="D4361" s="13" t="s">
        <v>230</v>
      </c>
      <c r="E4361" s="13" t="s">
        <v>1569</v>
      </c>
      <c r="F4361" s="13" t="s">
        <v>188</v>
      </c>
      <c r="G4361" s="13" t="s">
        <v>4873</v>
      </c>
      <c r="H4361" s="13" t="s">
        <v>190</v>
      </c>
      <c r="I4361" s="13">
        <v>4360</v>
      </c>
    </row>
    <row r="4362" spans="1:9" x14ac:dyDescent="0.25">
      <c r="A4362" s="13" t="str">
        <f t="shared" si="68"/>
        <v xml:space="preserve">804-C      119' Prestressed Concrete Beam, Type BT-72 </v>
      </c>
      <c r="B4362" s="13" t="s">
        <v>5039</v>
      </c>
      <c r="C4362" s="13" t="s">
        <v>5075</v>
      </c>
      <c r="D4362" s="13" t="s">
        <v>230</v>
      </c>
      <c r="E4362" s="13" t="s">
        <v>1569</v>
      </c>
      <c r="F4362" s="13" t="s">
        <v>188</v>
      </c>
      <c r="G4362" s="13" t="s">
        <v>4873</v>
      </c>
      <c r="H4362" s="13" t="s">
        <v>190</v>
      </c>
      <c r="I4362" s="13">
        <v>4361</v>
      </c>
    </row>
    <row r="4363" spans="1:9" x14ac:dyDescent="0.25">
      <c r="A4363" s="13" t="str">
        <f t="shared" si="68"/>
        <v xml:space="preserve">804-C      120' Prestressed Concrete Beam, Type BT-63 </v>
      </c>
      <c r="B4363" s="13" t="s">
        <v>5039</v>
      </c>
      <c r="C4363" s="13" t="s">
        <v>5076</v>
      </c>
      <c r="D4363" s="13" t="s">
        <v>230</v>
      </c>
      <c r="E4363" s="13" t="s">
        <v>1569</v>
      </c>
      <c r="F4363" s="13" t="s">
        <v>188</v>
      </c>
      <c r="G4363" s="13" t="s">
        <v>4873</v>
      </c>
      <c r="H4363" s="13" t="s">
        <v>190</v>
      </c>
      <c r="I4363" s="13">
        <v>4362</v>
      </c>
    </row>
    <row r="4364" spans="1:9" x14ac:dyDescent="0.25">
      <c r="A4364" s="13" t="str">
        <f t="shared" si="68"/>
        <v xml:space="preserve">804-C      120' Prestressed Concrete Beam, Type BT-72 </v>
      </c>
      <c r="B4364" s="13" t="s">
        <v>5039</v>
      </c>
      <c r="C4364" s="13" t="s">
        <v>5077</v>
      </c>
      <c r="D4364" s="13" t="s">
        <v>230</v>
      </c>
      <c r="E4364" s="13" t="s">
        <v>1569</v>
      </c>
      <c r="F4364" s="13" t="s">
        <v>188</v>
      </c>
      <c r="G4364" s="13" t="s">
        <v>4873</v>
      </c>
      <c r="H4364" s="13" t="s">
        <v>190</v>
      </c>
      <c r="I4364" s="13">
        <v>4363</v>
      </c>
    </row>
    <row r="4365" spans="1:9" x14ac:dyDescent="0.25">
      <c r="A4365" s="13" t="str">
        <f t="shared" si="68"/>
        <v xml:space="preserve">804-C      121' Prestressed Concrete Beam, Type BT-63 </v>
      </c>
      <c r="B4365" s="13" t="s">
        <v>5039</v>
      </c>
      <c r="C4365" s="13" t="s">
        <v>5078</v>
      </c>
      <c r="D4365" s="13" t="s">
        <v>230</v>
      </c>
      <c r="E4365" s="13" t="s">
        <v>1569</v>
      </c>
      <c r="F4365" s="13" t="s">
        <v>188</v>
      </c>
      <c r="G4365" s="13" t="s">
        <v>4873</v>
      </c>
      <c r="H4365" s="13" t="s">
        <v>190</v>
      </c>
      <c r="I4365" s="13">
        <v>4364</v>
      </c>
    </row>
    <row r="4366" spans="1:9" x14ac:dyDescent="0.25">
      <c r="A4366" s="13" t="str">
        <f t="shared" si="68"/>
        <v xml:space="preserve">804-C      121' Prestressed Concrete Beam, Type BT-72 </v>
      </c>
      <c r="B4366" s="13" t="s">
        <v>5039</v>
      </c>
      <c r="C4366" s="13" t="s">
        <v>5079</v>
      </c>
      <c r="D4366" s="13" t="s">
        <v>230</v>
      </c>
      <c r="E4366" s="13" t="s">
        <v>1569</v>
      </c>
      <c r="F4366" s="13" t="s">
        <v>188</v>
      </c>
      <c r="G4366" s="13" t="s">
        <v>4873</v>
      </c>
      <c r="H4366" s="13" t="s">
        <v>190</v>
      </c>
      <c r="I4366" s="13">
        <v>4365</v>
      </c>
    </row>
    <row r="4367" spans="1:9" x14ac:dyDescent="0.25">
      <c r="A4367" s="13" t="str">
        <f t="shared" si="68"/>
        <v xml:space="preserve">804-C      122' Prestressed Concrete Beam, Type BT-63 </v>
      </c>
      <c r="B4367" s="13" t="s">
        <v>5039</v>
      </c>
      <c r="C4367" s="13" t="s">
        <v>5080</v>
      </c>
      <c r="D4367" s="13" t="s">
        <v>230</v>
      </c>
      <c r="E4367" s="13" t="s">
        <v>1569</v>
      </c>
      <c r="F4367" s="13" t="s">
        <v>188</v>
      </c>
      <c r="G4367" s="13" t="s">
        <v>4873</v>
      </c>
      <c r="H4367" s="13" t="s">
        <v>190</v>
      </c>
      <c r="I4367" s="13">
        <v>4366</v>
      </c>
    </row>
    <row r="4368" spans="1:9" x14ac:dyDescent="0.25">
      <c r="A4368" s="13" t="str">
        <f t="shared" si="68"/>
        <v xml:space="preserve">804-C      122' Prestressed Concrete Beam, Type BT-72 </v>
      </c>
      <c r="B4368" s="13" t="s">
        <v>5039</v>
      </c>
      <c r="C4368" s="13" t="s">
        <v>5081</v>
      </c>
      <c r="D4368" s="13" t="s">
        <v>230</v>
      </c>
      <c r="E4368" s="13" t="s">
        <v>1569</v>
      </c>
      <c r="F4368" s="13" t="s">
        <v>188</v>
      </c>
      <c r="G4368" s="13" t="s">
        <v>4873</v>
      </c>
      <c r="H4368" s="13" t="s">
        <v>190</v>
      </c>
      <c r="I4368" s="13">
        <v>4367</v>
      </c>
    </row>
    <row r="4369" spans="1:9" x14ac:dyDescent="0.25">
      <c r="A4369" s="13" t="str">
        <f t="shared" si="68"/>
        <v xml:space="preserve">804-C      123' Prestressed Concrete Beam, Type BT-72 </v>
      </c>
      <c r="B4369" s="13" t="s">
        <v>5039</v>
      </c>
      <c r="C4369" s="13" t="s">
        <v>5082</v>
      </c>
      <c r="D4369" s="13" t="s">
        <v>230</v>
      </c>
      <c r="E4369" s="13" t="s">
        <v>1569</v>
      </c>
      <c r="F4369" s="13" t="s">
        <v>188</v>
      </c>
      <c r="G4369" s="13" t="s">
        <v>4873</v>
      </c>
      <c r="H4369" s="13" t="s">
        <v>190</v>
      </c>
      <c r="I4369" s="13">
        <v>4368</v>
      </c>
    </row>
    <row r="4370" spans="1:9" x14ac:dyDescent="0.25">
      <c r="A4370" s="13" t="str">
        <f t="shared" si="68"/>
        <v xml:space="preserve">804-C      124' Prestressed Concrete Beam, Type BT-72 </v>
      </c>
      <c r="B4370" s="13" t="s">
        <v>5039</v>
      </c>
      <c r="C4370" s="13" t="s">
        <v>5083</v>
      </c>
      <c r="D4370" s="13" t="s">
        <v>230</v>
      </c>
      <c r="E4370" s="13" t="s">
        <v>1569</v>
      </c>
      <c r="F4370" s="13" t="s">
        <v>188</v>
      </c>
      <c r="G4370" s="13" t="s">
        <v>4873</v>
      </c>
      <c r="H4370" s="13" t="s">
        <v>190</v>
      </c>
      <c r="I4370" s="13">
        <v>4369</v>
      </c>
    </row>
    <row r="4371" spans="1:9" x14ac:dyDescent="0.25">
      <c r="A4371" s="13" t="str">
        <f t="shared" si="68"/>
        <v xml:space="preserve">804-C      125' Prestressed Concrete Beam, Type BT-72 </v>
      </c>
      <c r="B4371" s="13" t="s">
        <v>5039</v>
      </c>
      <c r="C4371" s="13" t="s">
        <v>5084</v>
      </c>
      <c r="D4371" s="13" t="s">
        <v>230</v>
      </c>
      <c r="E4371" s="13" t="s">
        <v>1569</v>
      </c>
      <c r="F4371" s="13" t="s">
        <v>188</v>
      </c>
      <c r="G4371" s="13" t="s">
        <v>4873</v>
      </c>
      <c r="H4371" s="13" t="s">
        <v>190</v>
      </c>
      <c r="I4371" s="13">
        <v>4370</v>
      </c>
    </row>
    <row r="4372" spans="1:9" x14ac:dyDescent="0.25">
      <c r="A4372" s="13" t="str">
        <f t="shared" si="68"/>
        <v xml:space="preserve">804-C      126' Prestressed Concrete Beam, Type BT-72 </v>
      </c>
      <c r="B4372" s="13" t="s">
        <v>5039</v>
      </c>
      <c r="C4372" s="13" t="s">
        <v>5085</v>
      </c>
      <c r="D4372" s="13" t="s">
        <v>230</v>
      </c>
      <c r="E4372" s="13" t="s">
        <v>1569</v>
      </c>
      <c r="F4372" s="13" t="s">
        <v>188</v>
      </c>
      <c r="G4372" s="13" t="s">
        <v>4873</v>
      </c>
      <c r="H4372" s="13" t="s">
        <v>190</v>
      </c>
      <c r="I4372" s="13">
        <v>4371</v>
      </c>
    </row>
    <row r="4373" spans="1:9" x14ac:dyDescent="0.25">
      <c r="A4373" s="13" t="str">
        <f t="shared" si="68"/>
        <v xml:space="preserve">804-C      127' Prestressed Concrete Beam, Type BT-72 </v>
      </c>
      <c r="B4373" s="13" t="s">
        <v>5039</v>
      </c>
      <c r="C4373" s="13" t="s">
        <v>5086</v>
      </c>
      <c r="D4373" s="13" t="s">
        <v>230</v>
      </c>
      <c r="E4373" s="13" t="s">
        <v>1569</v>
      </c>
      <c r="F4373" s="13" t="s">
        <v>188</v>
      </c>
      <c r="G4373" s="13" t="s">
        <v>4873</v>
      </c>
      <c r="H4373" s="13" t="s">
        <v>190</v>
      </c>
      <c r="I4373" s="13">
        <v>4372</v>
      </c>
    </row>
    <row r="4374" spans="1:9" x14ac:dyDescent="0.25">
      <c r="A4374" s="13" t="str">
        <f t="shared" si="68"/>
        <v xml:space="preserve">804-C      128' Prestressed Concrete Beam, Type BT-72 </v>
      </c>
      <c r="B4374" s="13" t="s">
        <v>5039</v>
      </c>
      <c r="C4374" s="13" t="s">
        <v>5087</v>
      </c>
      <c r="D4374" s="13" t="s">
        <v>230</v>
      </c>
      <c r="E4374" s="13" t="s">
        <v>1569</v>
      </c>
      <c r="F4374" s="13" t="s">
        <v>188</v>
      </c>
      <c r="G4374" s="13" t="s">
        <v>4873</v>
      </c>
      <c r="H4374" s="13" t="s">
        <v>190</v>
      </c>
      <c r="I4374" s="13">
        <v>4373</v>
      </c>
    </row>
    <row r="4375" spans="1:9" x14ac:dyDescent="0.25">
      <c r="A4375" s="13" t="str">
        <f t="shared" si="68"/>
        <v xml:space="preserve">804-C      129' Prestressed Concrete Beam, Type BT-72 </v>
      </c>
      <c r="B4375" s="13" t="s">
        <v>5039</v>
      </c>
      <c r="C4375" s="13" t="s">
        <v>5088</v>
      </c>
      <c r="D4375" s="13" t="s">
        <v>230</v>
      </c>
      <c r="E4375" s="13" t="s">
        <v>1569</v>
      </c>
      <c r="F4375" s="13" t="s">
        <v>188</v>
      </c>
      <c r="G4375" s="13" t="s">
        <v>4873</v>
      </c>
      <c r="H4375" s="13" t="s">
        <v>190</v>
      </c>
      <c r="I4375" s="13">
        <v>4374</v>
      </c>
    </row>
    <row r="4376" spans="1:9" x14ac:dyDescent="0.25">
      <c r="A4376" s="13" t="str">
        <f t="shared" si="68"/>
        <v xml:space="preserve">804-C      130' Prestressed Concrete Beam, Type BT-72 </v>
      </c>
      <c r="B4376" s="13" t="s">
        <v>5039</v>
      </c>
      <c r="C4376" s="13" t="s">
        <v>5089</v>
      </c>
      <c r="D4376" s="13" t="s">
        <v>230</v>
      </c>
      <c r="E4376" s="13" t="s">
        <v>1569</v>
      </c>
      <c r="F4376" s="13" t="s">
        <v>188</v>
      </c>
      <c r="G4376" s="13" t="s">
        <v>4873</v>
      </c>
      <c r="H4376" s="13" t="s">
        <v>190</v>
      </c>
      <c r="I4376" s="13">
        <v>4375</v>
      </c>
    </row>
    <row r="4377" spans="1:9" x14ac:dyDescent="0.25">
      <c r="A4377" s="13" t="str">
        <f t="shared" si="68"/>
        <v xml:space="preserve">804-C      131' Prestressed Concrete Beam, Type BT-72 </v>
      </c>
      <c r="B4377" s="13" t="s">
        <v>5039</v>
      </c>
      <c r="C4377" s="13" t="s">
        <v>5090</v>
      </c>
      <c r="D4377" s="13" t="s">
        <v>230</v>
      </c>
      <c r="E4377" s="13" t="s">
        <v>1569</v>
      </c>
      <c r="F4377" s="13" t="s">
        <v>188</v>
      </c>
      <c r="G4377" s="13" t="s">
        <v>4873</v>
      </c>
      <c r="H4377" s="13" t="s">
        <v>190</v>
      </c>
      <c r="I4377" s="13">
        <v>4376</v>
      </c>
    </row>
    <row r="4378" spans="1:9" x14ac:dyDescent="0.25">
      <c r="A4378" s="13" t="str">
        <f t="shared" si="68"/>
        <v xml:space="preserve">804-C      132' Prestressed Concrete Beam, Type BT-72 </v>
      </c>
      <c r="B4378" s="13" t="s">
        <v>5039</v>
      </c>
      <c r="C4378" s="13" t="s">
        <v>5091</v>
      </c>
      <c r="D4378" s="13" t="s">
        <v>230</v>
      </c>
      <c r="E4378" s="13" t="s">
        <v>1569</v>
      </c>
      <c r="F4378" s="13" t="s">
        <v>188</v>
      </c>
      <c r="G4378" s="13" t="s">
        <v>4873</v>
      </c>
      <c r="H4378" s="13" t="s">
        <v>190</v>
      </c>
      <c r="I4378" s="13">
        <v>4377</v>
      </c>
    </row>
    <row r="4379" spans="1:9" x14ac:dyDescent="0.25">
      <c r="A4379" s="13" t="str">
        <f t="shared" si="68"/>
        <v xml:space="preserve">804-C      133' Prestressed Concrete Beam, Type BT-72 </v>
      </c>
      <c r="B4379" s="13" t="s">
        <v>5039</v>
      </c>
      <c r="C4379" s="13" t="s">
        <v>5092</v>
      </c>
      <c r="D4379" s="13" t="s">
        <v>230</v>
      </c>
      <c r="E4379" s="13" t="s">
        <v>1569</v>
      </c>
      <c r="F4379" s="13" t="s">
        <v>188</v>
      </c>
      <c r="G4379" s="13" t="s">
        <v>4873</v>
      </c>
      <c r="H4379" s="13" t="s">
        <v>190</v>
      </c>
      <c r="I4379" s="13">
        <v>4378</v>
      </c>
    </row>
    <row r="4380" spans="1:9" x14ac:dyDescent="0.25">
      <c r="A4380" s="13" t="str">
        <f t="shared" si="68"/>
        <v xml:space="preserve">804-C      135' Prestressed Concrete Beam, Type BT-72 </v>
      </c>
      <c r="B4380" s="13" t="s">
        <v>5039</v>
      </c>
      <c r="C4380" s="13" t="s">
        <v>5093</v>
      </c>
      <c r="D4380" s="13" t="s">
        <v>230</v>
      </c>
      <c r="E4380" s="13" t="s">
        <v>1569</v>
      </c>
      <c r="F4380" s="13" t="s">
        <v>188</v>
      </c>
      <c r="G4380" s="13" t="s">
        <v>4873</v>
      </c>
      <c r="H4380" s="13" t="s">
        <v>190</v>
      </c>
      <c r="I4380" s="13">
        <v>4379</v>
      </c>
    </row>
    <row r="4381" spans="1:9" x14ac:dyDescent="0.25">
      <c r="A4381" s="13" t="str">
        <f t="shared" si="68"/>
        <v xml:space="preserve">804-C      136' Prestressed Concrete Beam, Type BT-72 </v>
      </c>
      <c r="B4381" s="13" t="s">
        <v>5039</v>
      </c>
      <c r="C4381" s="13" t="s">
        <v>5094</v>
      </c>
      <c r="D4381" s="13" t="s">
        <v>230</v>
      </c>
      <c r="E4381" s="13" t="s">
        <v>1569</v>
      </c>
      <c r="F4381" s="13" t="s">
        <v>188</v>
      </c>
      <c r="G4381" s="13" t="s">
        <v>4873</v>
      </c>
      <c r="H4381" s="13" t="s">
        <v>190</v>
      </c>
      <c r="I4381" s="13">
        <v>4380</v>
      </c>
    </row>
    <row r="4382" spans="1:9" x14ac:dyDescent="0.25">
      <c r="A4382" s="13" t="str">
        <f t="shared" si="68"/>
        <v xml:space="preserve">804-C      137' Prestressed Concrete Beam, Type BT-72 </v>
      </c>
      <c r="B4382" s="13" t="s">
        <v>5039</v>
      </c>
      <c r="C4382" s="13" t="s">
        <v>5095</v>
      </c>
      <c r="D4382" s="13" t="s">
        <v>230</v>
      </c>
      <c r="E4382" s="13" t="s">
        <v>1569</v>
      </c>
      <c r="F4382" s="13" t="s">
        <v>188</v>
      </c>
      <c r="G4382" s="13" t="s">
        <v>4873</v>
      </c>
      <c r="H4382" s="13" t="s">
        <v>190</v>
      </c>
      <c r="I4382" s="13">
        <v>4381</v>
      </c>
    </row>
    <row r="4383" spans="1:9" x14ac:dyDescent="0.25">
      <c r="A4383" s="13" t="str">
        <f t="shared" si="68"/>
        <v xml:space="preserve">804-C      138' Prestressed Concrete Beam, Type BT-72 </v>
      </c>
      <c r="B4383" s="13" t="s">
        <v>5039</v>
      </c>
      <c r="C4383" s="13" t="s">
        <v>5096</v>
      </c>
      <c r="D4383" s="13" t="s">
        <v>230</v>
      </c>
      <c r="E4383" s="13" t="s">
        <v>1569</v>
      </c>
      <c r="F4383" s="13" t="s">
        <v>188</v>
      </c>
      <c r="G4383" s="13" t="s">
        <v>4873</v>
      </c>
      <c r="H4383" s="13" t="s">
        <v>190</v>
      </c>
      <c r="I4383" s="13">
        <v>4382</v>
      </c>
    </row>
    <row r="4384" spans="1:9" x14ac:dyDescent="0.25">
      <c r="A4384" s="13" t="str">
        <f t="shared" si="68"/>
        <v xml:space="preserve">804-C      140' Prestressed Concrete Beam, Type BT-72 </v>
      </c>
      <c r="B4384" s="13" t="s">
        <v>5039</v>
      </c>
      <c r="C4384" s="13" t="s">
        <v>5097</v>
      </c>
      <c r="D4384" s="13" t="s">
        <v>230</v>
      </c>
      <c r="E4384" s="13" t="s">
        <v>1569</v>
      </c>
      <c r="F4384" s="13" t="s">
        <v>188</v>
      </c>
      <c r="G4384" s="13" t="s">
        <v>4873</v>
      </c>
      <c r="H4384" s="13" t="s">
        <v>190</v>
      </c>
      <c r="I4384" s="13">
        <v>4383</v>
      </c>
    </row>
    <row r="4385" spans="1:9" x14ac:dyDescent="0.25">
      <c r="A4385" s="13" t="str">
        <f t="shared" si="68"/>
        <v xml:space="preserve">804-C      19' Prestressed Concrete Beam, 16" x16" </v>
      </c>
      <c r="B4385" s="13" t="s">
        <v>5039</v>
      </c>
      <c r="C4385" s="13" t="s">
        <v>5098</v>
      </c>
      <c r="D4385" s="13" t="s">
        <v>230</v>
      </c>
      <c r="E4385" s="13" t="s">
        <v>1569</v>
      </c>
      <c r="F4385" s="13" t="s">
        <v>188</v>
      </c>
      <c r="G4385" s="13" t="s">
        <v>4873</v>
      </c>
      <c r="H4385" s="13" t="s">
        <v>190</v>
      </c>
      <c r="I4385" s="13">
        <v>4384</v>
      </c>
    </row>
    <row r="4386" spans="1:9" x14ac:dyDescent="0.25">
      <c r="A4386" s="13" t="str">
        <f t="shared" si="68"/>
        <v xml:space="preserve">804-C      26' Prestressed Concrete Beam, 16" x 16" </v>
      </c>
      <c r="B4386" s="13" t="s">
        <v>5039</v>
      </c>
      <c r="C4386" s="13" t="s">
        <v>5099</v>
      </c>
      <c r="D4386" s="13" t="s">
        <v>230</v>
      </c>
      <c r="E4386" s="13" t="s">
        <v>1569</v>
      </c>
      <c r="F4386" s="13" t="s">
        <v>188</v>
      </c>
      <c r="G4386" s="13" t="s">
        <v>4873</v>
      </c>
      <c r="H4386" s="13" t="s">
        <v>190</v>
      </c>
      <c r="I4386" s="13">
        <v>4385</v>
      </c>
    </row>
    <row r="4387" spans="1:9" x14ac:dyDescent="0.25">
      <c r="A4387" s="13" t="str">
        <f t="shared" si="68"/>
        <v xml:space="preserve">804-C      30' Prestressed Concrete Beam, Type I+2 </v>
      </c>
      <c r="B4387" s="13" t="s">
        <v>5039</v>
      </c>
      <c r="C4387" s="13" t="s">
        <v>5100</v>
      </c>
      <c r="D4387" s="13" t="s">
        <v>230</v>
      </c>
      <c r="E4387" s="13" t="s">
        <v>1569</v>
      </c>
      <c r="F4387" s="13" t="s">
        <v>188</v>
      </c>
      <c r="G4387" s="13" t="s">
        <v>4873</v>
      </c>
      <c r="H4387" s="13" t="s">
        <v>190</v>
      </c>
      <c r="I4387" s="13">
        <v>4386</v>
      </c>
    </row>
    <row r="4388" spans="1:9" x14ac:dyDescent="0.25">
      <c r="A4388" s="13" t="str">
        <f t="shared" si="68"/>
        <v xml:space="preserve">804-C      40' Prestressed Concrete Beam, 16" x16" </v>
      </c>
      <c r="B4388" s="13" t="s">
        <v>5039</v>
      </c>
      <c r="C4388" s="13" t="s">
        <v>5101</v>
      </c>
      <c r="D4388" s="13" t="s">
        <v>230</v>
      </c>
      <c r="E4388" s="13" t="s">
        <v>1569</v>
      </c>
      <c r="F4388" s="13" t="s">
        <v>188</v>
      </c>
      <c r="G4388" s="13" t="s">
        <v>4873</v>
      </c>
      <c r="H4388" s="13" t="s">
        <v>190</v>
      </c>
      <c r="I4388" s="13">
        <v>4387</v>
      </c>
    </row>
    <row r="4389" spans="1:9" x14ac:dyDescent="0.25">
      <c r="A4389" s="13" t="str">
        <f t="shared" si="68"/>
        <v xml:space="preserve">804-C      40' Prestressed Concrete Beam, 18" x18" </v>
      </c>
      <c r="B4389" s="13" t="s">
        <v>5039</v>
      </c>
      <c r="C4389" s="13" t="s">
        <v>5102</v>
      </c>
      <c r="D4389" s="13" t="s">
        <v>230</v>
      </c>
      <c r="E4389" s="13" t="s">
        <v>1569</v>
      </c>
      <c r="F4389" s="13" t="s">
        <v>188</v>
      </c>
      <c r="G4389" s="13" t="s">
        <v>4873</v>
      </c>
      <c r="H4389" s="13" t="s">
        <v>190</v>
      </c>
      <c r="I4389" s="13">
        <v>4388</v>
      </c>
    </row>
    <row r="4390" spans="1:9" x14ac:dyDescent="0.25">
      <c r="A4390" s="13" t="str">
        <f t="shared" si="68"/>
        <v xml:space="preserve">804-C      40' Prestressed Concrete Beam, Type I+2 </v>
      </c>
      <c r="B4390" s="13" t="s">
        <v>5039</v>
      </c>
      <c r="C4390" s="13" t="s">
        <v>5103</v>
      </c>
      <c r="D4390" s="13" t="s">
        <v>230</v>
      </c>
      <c r="E4390" s="13" t="s">
        <v>1569</v>
      </c>
      <c r="F4390" s="13" t="s">
        <v>188</v>
      </c>
      <c r="G4390" s="13" t="s">
        <v>4873</v>
      </c>
      <c r="H4390" s="13" t="s">
        <v>190</v>
      </c>
      <c r="I4390" s="13">
        <v>4389</v>
      </c>
    </row>
    <row r="4391" spans="1:9" x14ac:dyDescent="0.25">
      <c r="A4391" s="13" t="str">
        <f t="shared" si="68"/>
        <v xml:space="preserve">804-C      40' Prestressed Concrete Beam, Type II+2 </v>
      </c>
      <c r="B4391" s="13" t="s">
        <v>5039</v>
      </c>
      <c r="C4391" s="13" t="s">
        <v>5104</v>
      </c>
      <c r="D4391" s="13" t="s">
        <v>230</v>
      </c>
      <c r="E4391" s="13" t="s">
        <v>1569</v>
      </c>
      <c r="F4391" s="13" t="s">
        <v>188</v>
      </c>
      <c r="G4391" s="13" t="s">
        <v>4873</v>
      </c>
      <c r="H4391" s="13" t="s">
        <v>190</v>
      </c>
      <c r="I4391" s="13">
        <v>4390</v>
      </c>
    </row>
    <row r="4392" spans="1:9" x14ac:dyDescent="0.25">
      <c r="A4392" s="13" t="str">
        <f t="shared" si="68"/>
        <v xml:space="preserve">804-C      40' Prestressed Concrete Beam, Type III </v>
      </c>
      <c r="B4392" s="13" t="s">
        <v>5039</v>
      </c>
      <c r="C4392" s="13" t="s">
        <v>5105</v>
      </c>
      <c r="D4392" s="13" t="s">
        <v>230</v>
      </c>
      <c r="E4392" s="13" t="s">
        <v>1569</v>
      </c>
      <c r="F4392" s="13" t="s">
        <v>188</v>
      </c>
      <c r="G4392" s="13" t="s">
        <v>4873</v>
      </c>
      <c r="H4392" s="13" t="s">
        <v>190</v>
      </c>
      <c r="I4392" s="13">
        <v>4391</v>
      </c>
    </row>
    <row r="4393" spans="1:9" x14ac:dyDescent="0.25">
      <c r="A4393" s="13" t="str">
        <f t="shared" si="68"/>
        <v xml:space="preserve">804-C      43' Prestressed Concrete Beam, Type III </v>
      </c>
      <c r="B4393" s="13" t="s">
        <v>5039</v>
      </c>
      <c r="C4393" s="13" t="s">
        <v>5106</v>
      </c>
      <c r="D4393" s="13" t="s">
        <v>230</v>
      </c>
      <c r="E4393" s="13" t="s">
        <v>1569</v>
      </c>
      <c r="F4393" s="13" t="s">
        <v>188</v>
      </c>
      <c r="G4393" s="13" t="s">
        <v>4873</v>
      </c>
      <c r="H4393" s="13" t="s">
        <v>190</v>
      </c>
      <c r="I4393" s="13">
        <v>4392</v>
      </c>
    </row>
    <row r="4394" spans="1:9" x14ac:dyDescent="0.25">
      <c r="A4394" s="13" t="str">
        <f t="shared" si="68"/>
        <v xml:space="preserve">804-C      45' Prestressed Concrete Beam, Type I+2 </v>
      </c>
      <c r="B4394" s="13" t="s">
        <v>5039</v>
      </c>
      <c r="C4394" s="13" t="s">
        <v>5107</v>
      </c>
      <c r="D4394" s="13" t="s">
        <v>230</v>
      </c>
      <c r="E4394" s="13" t="s">
        <v>1569</v>
      </c>
      <c r="F4394" s="13" t="s">
        <v>188</v>
      </c>
      <c r="G4394" s="13" t="s">
        <v>4873</v>
      </c>
      <c r="H4394" s="13" t="s">
        <v>190</v>
      </c>
      <c r="I4394" s="13">
        <v>4393</v>
      </c>
    </row>
    <row r="4395" spans="1:9" x14ac:dyDescent="0.25">
      <c r="A4395" s="13" t="str">
        <f t="shared" si="68"/>
        <v xml:space="preserve">804-C      45' Prestressed Concrete Beam, Type II+2 </v>
      </c>
      <c r="B4395" s="13" t="s">
        <v>5039</v>
      </c>
      <c r="C4395" s="13" t="s">
        <v>5108</v>
      </c>
      <c r="D4395" s="13" t="s">
        <v>230</v>
      </c>
      <c r="E4395" s="13" t="s">
        <v>1569</v>
      </c>
      <c r="F4395" s="13" t="s">
        <v>188</v>
      </c>
      <c r="G4395" s="13" t="s">
        <v>4873</v>
      </c>
      <c r="H4395" s="13" t="s">
        <v>190</v>
      </c>
      <c r="I4395" s="13">
        <v>4394</v>
      </c>
    </row>
    <row r="4396" spans="1:9" x14ac:dyDescent="0.25">
      <c r="A4396" s="13" t="str">
        <f t="shared" si="68"/>
        <v xml:space="preserve">804-C      50' Prestressed Concrete Beam, Type II </v>
      </c>
      <c r="B4396" s="13" t="s">
        <v>5039</v>
      </c>
      <c r="C4396" s="13" t="s">
        <v>5109</v>
      </c>
      <c r="D4396" s="13" t="s">
        <v>230</v>
      </c>
      <c r="E4396" s="13" t="s">
        <v>1569</v>
      </c>
      <c r="F4396" s="13" t="s">
        <v>188</v>
      </c>
      <c r="G4396" s="13" t="s">
        <v>4873</v>
      </c>
      <c r="H4396" s="13" t="s">
        <v>190</v>
      </c>
      <c r="I4396" s="13">
        <v>4395</v>
      </c>
    </row>
    <row r="4397" spans="1:9" x14ac:dyDescent="0.25">
      <c r="A4397" s="13" t="str">
        <f t="shared" si="68"/>
        <v xml:space="preserve">804-C      50' Prestressed Concrete Beam, Type II + 2 </v>
      </c>
      <c r="B4397" s="13" t="s">
        <v>5039</v>
      </c>
      <c r="C4397" s="13" t="s">
        <v>5110</v>
      </c>
      <c r="D4397" s="13" t="s">
        <v>230</v>
      </c>
      <c r="E4397" s="13" t="s">
        <v>1569</v>
      </c>
      <c r="F4397" s="13" t="s">
        <v>188</v>
      </c>
      <c r="G4397" s="13" t="s">
        <v>4873</v>
      </c>
      <c r="H4397" s="13" t="s">
        <v>190</v>
      </c>
      <c r="I4397" s="13">
        <v>4396</v>
      </c>
    </row>
    <row r="4398" spans="1:9" x14ac:dyDescent="0.25">
      <c r="A4398" s="13" t="str">
        <f t="shared" si="68"/>
        <v xml:space="preserve">804-C      50' Prestressed Concrete Beam, Type III </v>
      </c>
      <c r="B4398" s="13" t="s">
        <v>5039</v>
      </c>
      <c r="C4398" s="13" t="s">
        <v>5111</v>
      </c>
      <c r="D4398" s="13" t="s">
        <v>230</v>
      </c>
      <c r="E4398" s="13" t="s">
        <v>1569</v>
      </c>
      <c r="F4398" s="13" t="s">
        <v>188</v>
      </c>
      <c r="G4398" s="13" t="s">
        <v>4873</v>
      </c>
      <c r="H4398" s="13" t="s">
        <v>190</v>
      </c>
      <c r="I4398" s="13">
        <v>4397</v>
      </c>
    </row>
    <row r="4399" spans="1:9" x14ac:dyDescent="0.25">
      <c r="A4399" s="13" t="str">
        <f t="shared" si="68"/>
        <v xml:space="preserve">804-C      51' Prestressed Concrete Beam, Type II+2 </v>
      </c>
      <c r="B4399" s="13" t="s">
        <v>5039</v>
      </c>
      <c r="C4399" s="13" t="s">
        <v>5112</v>
      </c>
      <c r="D4399" s="13" t="s">
        <v>230</v>
      </c>
      <c r="E4399" s="13" t="s">
        <v>1569</v>
      </c>
      <c r="F4399" s="13" t="s">
        <v>188</v>
      </c>
      <c r="G4399" s="13" t="s">
        <v>4873</v>
      </c>
      <c r="H4399" s="13" t="s">
        <v>190</v>
      </c>
      <c r="I4399" s="13">
        <v>4398</v>
      </c>
    </row>
    <row r="4400" spans="1:9" x14ac:dyDescent="0.25">
      <c r="A4400" s="13" t="str">
        <f t="shared" si="68"/>
        <v xml:space="preserve">804-C      51' Prestressed Concrete Beam, Type III </v>
      </c>
      <c r="B4400" s="13" t="s">
        <v>5039</v>
      </c>
      <c r="C4400" s="13" t="s">
        <v>5113</v>
      </c>
      <c r="D4400" s="13" t="s">
        <v>230</v>
      </c>
      <c r="E4400" s="13" t="s">
        <v>1569</v>
      </c>
      <c r="F4400" s="13" t="s">
        <v>188</v>
      </c>
      <c r="G4400" s="13" t="s">
        <v>4873</v>
      </c>
      <c r="H4400" s="13" t="s">
        <v>190</v>
      </c>
      <c r="I4400" s="13">
        <v>4399</v>
      </c>
    </row>
    <row r="4401" spans="1:9" x14ac:dyDescent="0.25">
      <c r="A4401" s="13" t="str">
        <f t="shared" si="68"/>
        <v xml:space="preserve">804-C      52' Prestressed Concrete Beam, Type IV </v>
      </c>
      <c r="B4401" s="13" t="s">
        <v>5039</v>
      </c>
      <c r="C4401" s="13" t="s">
        <v>5114</v>
      </c>
      <c r="D4401" s="13" t="s">
        <v>230</v>
      </c>
      <c r="E4401" s="13" t="s">
        <v>1569</v>
      </c>
      <c r="F4401" s="13" t="s">
        <v>188</v>
      </c>
      <c r="G4401" s="13" t="s">
        <v>4873</v>
      </c>
      <c r="H4401" s="13" t="s">
        <v>190</v>
      </c>
      <c r="I4401" s="13">
        <v>4400</v>
      </c>
    </row>
    <row r="4402" spans="1:9" x14ac:dyDescent="0.25">
      <c r="A4402" s="13" t="str">
        <f t="shared" si="68"/>
        <v xml:space="preserve">804-C      53' Prestressed Concrete Beam, Type IV </v>
      </c>
      <c r="B4402" s="13" t="s">
        <v>5039</v>
      </c>
      <c r="C4402" s="13" t="s">
        <v>5115</v>
      </c>
      <c r="D4402" s="13" t="s">
        <v>230</v>
      </c>
      <c r="E4402" s="13" t="s">
        <v>1569</v>
      </c>
      <c r="F4402" s="13" t="s">
        <v>188</v>
      </c>
      <c r="G4402" s="13" t="s">
        <v>4873</v>
      </c>
      <c r="H4402" s="13" t="s">
        <v>190</v>
      </c>
      <c r="I4402" s="13">
        <v>4401</v>
      </c>
    </row>
    <row r="4403" spans="1:9" x14ac:dyDescent="0.25">
      <c r="A4403" s="13" t="str">
        <f t="shared" si="68"/>
        <v xml:space="preserve">804-C      55' Prestressed Concrete Beam, Type BT-72 </v>
      </c>
      <c r="B4403" s="13" t="s">
        <v>5039</v>
      </c>
      <c r="C4403" s="13" t="s">
        <v>5116</v>
      </c>
      <c r="D4403" s="13" t="s">
        <v>230</v>
      </c>
      <c r="E4403" s="13" t="s">
        <v>1569</v>
      </c>
      <c r="F4403" s="13" t="s">
        <v>188</v>
      </c>
      <c r="G4403" s="13" t="s">
        <v>4873</v>
      </c>
      <c r="H4403" s="13" t="s">
        <v>190</v>
      </c>
      <c r="I4403" s="13">
        <v>4402</v>
      </c>
    </row>
    <row r="4404" spans="1:9" x14ac:dyDescent="0.25">
      <c r="A4404" s="13" t="str">
        <f t="shared" si="68"/>
        <v xml:space="preserve">804-C      55' Prestressed Concrete Beam, Type II </v>
      </c>
      <c r="B4404" s="13" t="s">
        <v>5039</v>
      </c>
      <c r="C4404" s="13" t="s">
        <v>5117</v>
      </c>
      <c r="D4404" s="13" t="s">
        <v>230</v>
      </c>
      <c r="E4404" s="13" t="s">
        <v>1569</v>
      </c>
      <c r="F4404" s="13" t="s">
        <v>188</v>
      </c>
      <c r="G4404" s="13" t="s">
        <v>4873</v>
      </c>
      <c r="H4404" s="13" t="s">
        <v>190</v>
      </c>
      <c r="I4404" s="13">
        <v>4403</v>
      </c>
    </row>
    <row r="4405" spans="1:9" x14ac:dyDescent="0.25">
      <c r="A4405" s="13" t="str">
        <f t="shared" si="68"/>
        <v xml:space="preserve">804-C      55' Prestressed Concrete Beam, Type III </v>
      </c>
      <c r="B4405" s="13" t="s">
        <v>5039</v>
      </c>
      <c r="C4405" s="13" t="s">
        <v>5118</v>
      </c>
      <c r="D4405" s="13" t="s">
        <v>230</v>
      </c>
      <c r="E4405" s="13" t="s">
        <v>1569</v>
      </c>
      <c r="F4405" s="13" t="s">
        <v>188</v>
      </c>
      <c r="G4405" s="13" t="s">
        <v>4873</v>
      </c>
      <c r="H4405" s="13" t="s">
        <v>190</v>
      </c>
      <c r="I4405" s="13">
        <v>4404</v>
      </c>
    </row>
    <row r="4406" spans="1:9" x14ac:dyDescent="0.25">
      <c r="A4406" s="13" t="str">
        <f t="shared" si="68"/>
        <v xml:space="preserve">804-C      55' Prestressed Concrete Beam, Type IV </v>
      </c>
      <c r="B4406" s="13" t="s">
        <v>5039</v>
      </c>
      <c r="C4406" s="13" t="s">
        <v>5119</v>
      </c>
      <c r="D4406" s="13" t="s">
        <v>230</v>
      </c>
      <c r="E4406" s="13" t="s">
        <v>1569</v>
      </c>
      <c r="F4406" s="13" t="s">
        <v>188</v>
      </c>
      <c r="G4406" s="13" t="s">
        <v>4873</v>
      </c>
      <c r="H4406" s="13" t="s">
        <v>190</v>
      </c>
      <c r="I4406" s="13">
        <v>4405</v>
      </c>
    </row>
    <row r="4407" spans="1:9" x14ac:dyDescent="0.25">
      <c r="A4407" s="13" t="str">
        <f t="shared" si="68"/>
        <v xml:space="preserve">804-C      58' Prestressed Concrete Beam, Type BT-63 </v>
      </c>
      <c r="B4407" s="13" t="s">
        <v>5039</v>
      </c>
      <c r="C4407" s="13" t="s">
        <v>5120</v>
      </c>
      <c r="D4407" s="13" t="s">
        <v>230</v>
      </c>
      <c r="E4407" s="13" t="s">
        <v>1569</v>
      </c>
      <c r="F4407" s="13" t="s">
        <v>188</v>
      </c>
      <c r="G4407" s="13" t="s">
        <v>4873</v>
      </c>
      <c r="H4407" s="13" t="s">
        <v>190</v>
      </c>
      <c r="I4407" s="13">
        <v>4406</v>
      </c>
    </row>
    <row r="4408" spans="1:9" x14ac:dyDescent="0.25">
      <c r="A4408" s="13" t="str">
        <f t="shared" si="68"/>
        <v xml:space="preserve">804-C      60' Prestressed Concrete Beam, Type II </v>
      </c>
      <c r="B4408" s="13" t="s">
        <v>5039</v>
      </c>
      <c r="C4408" s="13" t="s">
        <v>5121</v>
      </c>
      <c r="D4408" s="13" t="s">
        <v>230</v>
      </c>
      <c r="E4408" s="13" t="s">
        <v>1569</v>
      </c>
      <c r="F4408" s="13" t="s">
        <v>188</v>
      </c>
      <c r="G4408" s="13" t="s">
        <v>4873</v>
      </c>
      <c r="H4408" s="13" t="s">
        <v>190</v>
      </c>
      <c r="I4408" s="13">
        <v>4407</v>
      </c>
    </row>
    <row r="4409" spans="1:9" x14ac:dyDescent="0.25">
      <c r="A4409" s="13" t="str">
        <f t="shared" si="68"/>
        <v xml:space="preserve">804-C      60' Prestressed Concrete Beam, Type II+2 </v>
      </c>
      <c r="B4409" s="13" t="s">
        <v>5039</v>
      </c>
      <c r="C4409" s="13" t="s">
        <v>5122</v>
      </c>
      <c r="D4409" s="13" t="s">
        <v>230</v>
      </c>
      <c r="E4409" s="13" t="s">
        <v>1569</v>
      </c>
      <c r="F4409" s="13" t="s">
        <v>188</v>
      </c>
      <c r="G4409" s="13" t="s">
        <v>4873</v>
      </c>
      <c r="H4409" s="13" t="s">
        <v>190</v>
      </c>
      <c r="I4409" s="13">
        <v>4408</v>
      </c>
    </row>
    <row r="4410" spans="1:9" x14ac:dyDescent="0.25">
      <c r="A4410" s="13" t="str">
        <f t="shared" si="68"/>
        <v xml:space="preserve">804-C      60' Prestressed Concrete Beam, Type III </v>
      </c>
      <c r="B4410" s="13" t="s">
        <v>5039</v>
      </c>
      <c r="C4410" s="13" t="s">
        <v>5123</v>
      </c>
      <c r="D4410" s="13" t="s">
        <v>230</v>
      </c>
      <c r="E4410" s="13" t="s">
        <v>1569</v>
      </c>
      <c r="F4410" s="13" t="s">
        <v>188</v>
      </c>
      <c r="G4410" s="13" t="s">
        <v>4873</v>
      </c>
      <c r="H4410" s="13" t="s">
        <v>190</v>
      </c>
      <c r="I4410" s="13">
        <v>4409</v>
      </c>
    </row>
    <row r="4411" spans="1:9" x14ac:dyDescent="0.25">
      <c r="A4411" s="13" t="str">
        <f t="shared" si="68"/>
        <v xml:space="preserve">804-C      60' Prestressed Concrete Beam, Type IV </v>
      </c>
      <c r="B4411" s="13" t="s">
        <v>5039</v>
      </c>
      <c r="C4411" s="13" t="s">
        <v>5124</v>
      </c>
      <c r="D4411" s="13" t="s">
        <v>230</v>
      </c>
      <c r="E4411" s="13" t="s">
        <v>1569</v>
      </c>
      <c r="F4411" s="13" t="s">
        <v>188</v>
      </c>
      <c r="G4411" s="13" t="s">
        <v>4873</v>
      </c>
      <c r="H4411" s="13" t="s">
        <v>190</v>
      </c>
      <c r="I4411" s="13">
        <v>4410</v>
      </c>
    </row>
    <row r="4412" spans="1:9" x14ac:dyDescent="0.25">
      <c r="A4412" s="13" t="str">
        <f t="shared" si="68"/>
        <v xml:space="preserve">804-C      62' Prestressed Concrete Beam, Type IV </v>
      </c>
      <c r="B4412" s="13" t="s">
        <v>5039</v>
      </c>
      <c r="C4412" s="13" t="s">
        <v>5125</v>
      </c>
      <c r="D4412" s="13" t="s">
        <v>230</v>
      </c>
      <c r="E4412" s="13" t="s">
        <v>1569</v>
      </c>
      <c r="F4412" s="13" t="s">
        <v>188</v>
      </c>
      <c r="G4412" s="13" t="s">
        <v>4873</v>
      </c>
      <c r="H4412" s="13" t="s">
        <v>190</v>
      </c>
      <c r="I4412" s="13">
        <v>4411</v>
      </c>
    </row>
    <row r="4413" spans="1:9" x14ac:dyDescent="0.25">
      <c r="A4413" s="13" t="str">
        <f t="shared" si="68"/>
        <v xml:space="preserve">804-C      63' Prestressed Concrete Beam, Type III </v>
      </c>
      <c r="B4413" s="13" t="s">
        <v>5039</v>
      </c>
      <c r="C4413" s="13" t="s">
        <v>5126</v>
      </c>
      <c r="D4413" s="13" t="s">
        <v>230</v>
      </c>
      <c r="E4413" s="13" t="s">
        <v>1569</v>
      </c>
      <c r="F4413" s="13" t="s">
        <v>188</v>
      </c>
      <c r="G4413" s="13" t="s">
        <v>4873</v>
      </c>
      <c r="H4413" s="13" t="s">
        <v>190</v>
      </c>
      <c r="I4413" s="13">
        <v>4412</v>
      </c>
    </row>
    <row r="4414" spans="1:9" x14ac:dyDescent="0.25">
      <c r="A4414" s="13" t="str">
        <f t="shared" si="68"/>
        <v xml:space="preserve">804-C      63' Prestressed Concrete Beam, Type IV </v>
      </c>
      <c r="B4414" s="13" t="s">
        <v>5039</v>
      </c>
      <c r="C4414" s="13" t="s">
        <v>5127</v>
      </c>
      <c r="D4414" s="13" t="s">
        <v>230</v>
      </c>
      <c r="E4414" s="13" t="s">
        <v>1569</v>
      </c>
      <c r="F4414" s="13" t="s">
        <v>188</v>
      </c>
      <c r="G4414" s="13" t="s">
        <v>4873</v>
      </c>
      <c r="H4414" s="13" t="s">
        <v>190</v>
      </c>
      <c r="I4414" s="13">
        <v>4413</v>
      </c>
    </row>
    <row r="4415" spans="1:9" x14ac:dyDescent="0.25">
      <c r="A4415" s="13" t="str">
        <f t="shared" si="68"/>
        <v xml:space="preserve">804-C      64' Prestressed Concrete Beam, Type BT-72 </v>
      </c>
      <c r="B4415" s="13" t="s">
        <v>5039</v>
      </c>
      <c r="C4415" s="13" t="s">
        <v>5128</v>
      </c>
      <c r="D4415" s="13" t="s">
        <v>230</v>
      </c>
      <c r="E4415" s="13" t="s">
        <v>1569</v>
      </c>
      <c r="F4415" s="13" t="s">
        <v>188</v>
      </c>
      <c r="G4415" s="13" t="s">
        <v>4873</v>
      </c>
      <c r="H4415" s="13" t="s">
        <v>190</v>
      </c>
      <c r="I4415" s="13">
        <v>4414</v>
      </c>
    </row>
    <row r="4416" spans="1:9" x14ac:dyDescent="0.25">
      <c r="A4416" s="13" t="str">
        <f t="shared" si="68"/>
        <v xml:space="preserve">804-C      64' Prestressed Concrete Beam, Type III </v>
      </c>
      <c r="B4416" s="13" t="s">
        <v>5039</v>
      </c>
      <c r="C4416" s="13" t="s">
        <v>5129</v>
      </c>
      <c r="D4416" s="13" t="s">
        <v>230</v>
      </c>
      <c r="E4416" s="13" t="s">
        <v>1569</v>
      </c>
      <c r="F4416" s="13" t="s">
        <v>188</v>
      </c>
      <c r="G4416" s="13" t="s">
        <v>4873</v>
      </c>
      <c r="H4416" s="13" t="s">
        <v>190</v>
      </c>
      <c r="I4416" s="13">
        <v>4415</v>
      </c>
    </row>
    <row r="4417" spans="1:9" x14ac:dyDescent="0.25">
      <c r="A4417" s="13" t="str">
        <f t="shared" si="68"/>
        <v xml:space="preserve">804-C      64' Prestressed Concrete Beam, Type IV </v>
      </c>
      <c r="B4417" s="13" t="s">
        <v>5039</v>
      </c>
      <c r="C4417" s="13" t="s">
        <v>5130</v>
      </c>
      <c r="D4417" s="13" t="s">
        <v>230</v>
      </c>
      <c r="E4417" s="13" t="s">
        <v>1569</v>
      </c>
      <c r="F4417" s="13" t="s">
        <v>188</v>
      </c>
      <c r="G4417" s="13" t="s">
        <v>4873</v>
      </c>
      <c r="H4417" s="13" t="s">
        <v>190</v>
      </c>
      <c r="I4417" s="13">
        <v>4416</v>
      </c>
    </row>
    <row r="4418" spans="1:9" x14ac:dyDescent="0.25">
      <c r="A4418" s="13" t="str">
        <f t="shared" si="68"/>
        <v xml:space="preserve">804-C      65' Prestressed Concrete Beam, Type II + 2 </v>
      </c>
      <c r="B4418" s="13" t="s">
        <v>5039</v>
      </c>
      <c r="C4418" s="13" t="s">
        <v>5131</v>
      </c>
      <c r="D4418" s="13" t="s">
        <v>230</v>
      </c>
      <c r="E4418" s="13" t="s">
        <v>1569</v>
      </c>
      <c r="F4418" s="13" t="s">
        <v>188</v>
      </c>
      <c r="G4418" s="13" t="s">
        <v>4873</v>
      </c>
      <c r="H4418" s="13" t="s">
        <v>190</v>
      </c>
      <c r="I4418" s="13">
        <v>4417</v>
      </c>
    </row>
    <row r="4419" spans="1:9" x14ac:dyDescent="0.25">
      <c r="A4419" s="13" t="str">
        <f t="shared" si="68"/>
        <v xml:space="preserve">804-C      65' Prestressed Concrete Beam, Type III </v>
      </c>
      <c r="B4419" s="13" t="s">
        <v>5039</v>
      </c>
      <c r="C4419" s="13" t="s">
        <v>5132</v>
      </c>
      <c r="D4419" s="13" t="s">
        <v>230</v>
      </c>
      <c r="E4419" s="13" t="s">
        <v>1569</v>
      </c>
      <c r="F4419" s="13" t="s">
        <v>188</v>
      </c>
      <c r="G4419" s="13" t="s">
        <v>4873</v>
      </c>
      <c r="H4419" s="13" t="s">
        <v>190</v>
      </c>
      <c r="I4419" s="13">
        <v>4418</v>
      </c>
    </row>
    <row r="4420" spans="1:9" x14ac:dyDescent="0.25">
      <c r="A4420" s="13" t="str">
        <f t="shared" ref="A4420:A4483" si="69">_xlfn.CONCAT(B4420," ", C4420)</f>
        <v xml:space="preserve">804-C      65' Prestressed Concrete Beam, Type IV </v>
      </c>
      <c r="B4420" s="13" t="s">
        <v>5039</v>
      </c>
      <c r="C4420" s="13" t="s">
        <v>5133</v>
      </c>
      <c r="D4420" s="13" t="s">
        <v>230</v>
      </c>
      <c r="E4420" s="13" t="s">
        <v>1569</v>
      </c>
      <c r="F4420" s="13" t="s">
        <v>188</v>
      </c>
      <c r="G4420" s="13" t="s">
        <v>4873</v>
      </c>
      <c r="H4420" s="13" t="s">
        <v>190</v>
      </c>
      <c r="I4420" s="13">
        <v>4419</v>
      </c>
    </row>
    <row r="4421" spans="1:9" x14ac:dyDescent="0.25">
      <c r="A4421" s="13" t="str">
        <f t="shared" si="69"/>
        <v xml:space="preserve">804-C      66' Prestressed Concrete Beam, Type BT-72 </v>
      </c>
      <c r="B4421" s="13" t="s">
        <v>5039</v>
      </c>
      <c r="C4421" s="13" t="s">
        <v>5134</v>
      </c>
      <c r="D4421" s="13" t="s">
        <v>230</v>
      </c>
      <c r="E4421" s="13" t="s">
        <v>1569</v>
      </c>
      <c r="F4421" s="13" t="s">
        <v>188</v>
      </c>
      <c r="G4421" s="13" t="s">
        <v>4873</v>
      </c>
      <c r="H4421" s="13" t="s">
        <v>190</v>
      </c>
      <c r="I4421" s="13">
        <v>4420</v>
      </c>
    </row>
    <row r="4422" spans="1:9" x14ac:dyDescent="0.25">
      <c r="A4422" s="13" t="str">
        <f t="shared" si="69"/>
        <v xml:space="preserve">804-C      67' Prestressed Concrete Beam, Type III </v>
      </c>
      <c r="B4422" s="13" t="s">
        <v>5039</v>
      </c>
      <c r="C4422" s="13" t="s">
        <v>5135</v>
      </c>
      <c r="D4422" s="13" t="s">
        <v>230</v>
      </c>
      <c r="E4422" s="13" t="s">
        <v>1569</v>
      </c>
      <c r="F4422" s="13" t="s">
        <v>188</v>
      </c>
      <c r="G4422" s="13" t="s">
        <v>4873</v>
      </c>
      <c r="H4422" s="13" t="s">
        <v>190</v>
      </c>
      <c r="I4422" s="13">
        <v>4421</v>
      </c>
    </row>
    <row r="4423" spans="1:9" x14ac:dyDescent="0.25">
      <c r="A4423" s="13" t="str">
        <f t="shared" si="69"/>
        <v xml:space="preserve">804-C      68' Prestressed Concrete Beam, Type BT-63 </v>
      </c>
      <c r="B4423" s="13" t="s">
        <v>5039</v>
      </c>
      <c r="C4423" s="13" t="s">
        <v>5136</v>
      </c>
      <c r="D4423" s="13" t="s">
        <v>230</v>
      </c>
      <c r="E4423" s="13" t="s">
        <v>1569</v>
      </c>
      <c r="F4423" s="13" t="s">
        <v>188</v>
      </c>
      <c r="G4423" s="13" t="s">
        <v>4873</v>
      </c>
      <c r="H4423" s="13" t="s">
        <v>190</v>
      </c>
      <c r="I4423" s="13">
        <v>4422</v>
      </c>
    </row>
    <row r="4424" spans="1:9" x14ac:dyDescent="0.25">
      <c r="A4424" s="13" t="str">
        <f t="shared" si="69"/>
        <v xml:space="preserve">804-C      68' Prestressed Concrete Beam, Type BT-72 </v>
      </c>
      <c r="B4424" s="13" t="s">
        <v>5039</v>
      </c>
      <c r="C4424" s="13" t="s">
        <v>5137</v>
      </c>
      <c r="D4424" s="13" t="s">
        <v>230</v>
      </c>
      <c r="E4424" s="13" t="s">
        <v>1569</v>
      </c>
      <c r="F4424" s="13" t="s">
        <v>188</v>
      </c>
      <c r="G4424" s="13" t="s">
        <v>4873</v>
      </c>
      <c r="H4424" s="13" t="s">
        <v>190</v>
      </c>
      <c r="I4424" s="13">
        <v>4423</v>
      </c>
    </row>
    <row r="4425" spans="1:9" x14ac:dyDescent="0.25">
      <c r="A4425" s="13" t="str">
        <f t="shared" si="69"/>
        <v xml:space="preserve">804-C      68' Prestressed Concrete Beam, Type III </v>
      </c>
      <c r="B4425" s="13" t="s">
        <v>5039</v>
      </c>
      <c r="C4425" s="13" t="s">
        <v>5138</v>
      </c>
      <c r="D4425" s="13" t="s">
        <v>230</v>
      </c>
      <c r="E4425" s="13" t="s">
        <v>1569</v>
      </c>
      <c r="F4425" s="13" t="s">
        <v>188</v>
      </c>
      <c r="G4425" s="13" t="s">
        <v>4873</v>
      </c>
      <c r="H4425" s="13" t="s">
        <v>190</v>
      </c>
      <c r="I4425" s="13">
        <v>4424</v>
      </c>
    </row>
    <row r="4426" spans="1:9" x14ac:dyDescent="0.25">
      <c r="A4426" s="13" t="str">
        <f t="shared" si="69"/>
        <v xml:space="preserve">804-C      69' Prestressed Concrete Beam, Type BT-54 </v>
      </c>
      <c r="B4426" s="13" t="s">
        <v>5039</v>
      </c>
      <c r="C4426" s="13" t="s">
        <v>5139</v>
      </c>
      <c r="D4426" s="13" t="s">
        <v>230</v>
      </c>
      <c r="E4426" s="13" t="s">
        <v>1569</v>
      </c>
      <c r="F4426" s="13" t="s">
        <v>188</v>
      </c>
      <c r="G4426" s="13" t="s">
        <v>4873</v>
      </c>
      <c r="H4426" s="13" t="s">
        <v>190</v>
      </c>
      <c r="I4426" s="13">
        <v>4425</v>
      </c>
    </row>
    <row r="4427" spans="1:9" x14ac:dyDescent="0.25">
      <c r="A4427" s="13" t="str">
        <f t="shared" si="69"/>
        <v xml:space="preserve">804-C      69' Prestressed Concrete Beam, Type III </v>
      </c>
      <c r="B4427" s="13" t="s">
        <v>5039</v>
      </c>
      <c r="C4427" s="13" t="s">
        <v>5140</v>
      </c>
      <c r="D4427" s="13" t="s">
        <v>230</v>
      </c>
      <c r="E4427" s="13" t="s">
        <v>1569</v>
      </c>
      <c r="F4427" s="13" t="s">
        <v>188</v>
      </c>
      <c r="G4427" s="13" t="s">
        <v>4873</v>
      </c>
      <c r="H4427" s="13" t="s">
        <v>190</v>
      </c>
      <c r="I4427" s="13">
        <v>4426</v>
      </c>
    </row>
    <row r="4428" spans="1:9" x14ac:dyDescent="0.25">
      <c r="A4428" s="13" t="str">
        <f t="shared" si="69"/>
        <v xml:space="preserve">804-C      70' Prestressed Concrete Beam, Type BT-72 </v>
      </c>
      <c r="B4428" s="13" t="s">
        <v>5039</v>
      </c>
      <c r="C4428" s="13" t="s">
        <v>5141</v>
      </c>
      <c r="D4428" s="13" t="s">
        <v>230</v>
      </c>
      <c r="E4428" s="13" t="s">
        <v>1569</v>
      </c>
      <c r="F4428" s="13" t="s">
        <v>188</v>
      </c>
      <c r="G4428" s="13" t="s">
        <v>4873</v>
      </c>
      <c r="H4428" s="13" t="s">
        <v>190</v>
      </c>
      <c r="I4428" s="13">
        <v>4427</v>
      </c>
    </row>
    <row r="4429" spans="1:9" x14ac:dyDescent="0.25">
      <c r="A4429" s="13" t="str">
        <f t="shared" si="69"/>
        <v xml:space="preserve">804-C      70' Prestressed Concrete Beam, Type III </v>
      </c>
      <c r="B4429" s="13" t="s">
        <v>5039</v>
      </c>
      <c r="C4429" s="13" t="s">
        <v>5142</v>
      </c>
      <c r="D4429" s="13" t="s">
        <v>230</v>
      </c>
      <c r="E4429" s="13" t="s">
        <v>1569</v>
      </c>
      <c r="F4429" s="13" t="s">
        <v>188</v>
      </c>
      <c r="G4429" s="13" t="s">
        <v>4873</v>
      </c>
      <c r="H4429" s="13" t="s">
        <v>190</v>
      </c>
      <c r="I4429" s="13">
        <v>4428</v>
      </c>
    </row>
    <row r="4430" spans="1:9" x14ac:dyDescent="0.25">
      <c r="A4430" s="13" t="str">
        <f t="shared" si="69"/>
        <v xml:space="preserve">804-C      70' Prestressed Concrete Beam, Type IV </v>
      </c>
      <c r="B4430" s="13" t="s">
        <v>5039</v>
      </c>
      <c r="C4430" s="13" t="s">
        <v>5143</v>
      </c>
      <c r="D4430" s="13" t="s">
        <v>230</v>
      </c>
      <c r="E4430" s="13" t="s">
        <v>1569</v>
      </c>
      <c r="F4430" s="13" t="s">
        <v>188</v>
      </c>
      <c r="G4430" s="13" t="s">
        <v>4873</v>
      </c>
      <c r="H4430" s="13" t="s">
        <v>190</v>
      </c>
      <c r="I4430" s="13">
        <v>4429</v>
      </c>
    </row>
    <row r="4431" spans="1:9" x14ac:dyDescent="0.25">
      <c r="A4431" s="13" t="str">
        <f t="shared" si="69"/>
        <v xml:space="preserve">804-C      71' Prestressed Concrete Beam, Type BT-72 </v>
      </c>
      <c r="B4431" s="13" t="s">
        <v>5039</v>
      </c>
      <c r="C4431" s="13" t="s">
        <v>5144</v>
      </c>
      <c r="D4431" s="13" t="s">
        <v>230</v>
      </c>
      <c r="E4431" s="13" t="s">
        <v>1569</v>
      </c>
      <c r="F4431" s="13" t="s">
        <v>188</v>
      </c>
      <c r="G4431" s="13" t="s">
        <v>4873</v>
      </c>
      <c r="H4431" s="13" t="s">
        <v>190</v>
      </c>
      <c r="I4431" s="13">
        <v>4430</v>
      </c>
    </row>
    <row r="4432" spans="1:9" x14ac:dyDescent="0.25">
      <c r="A4432" s="13" t="str">
        <f t="shared" si="69"/>
        <v xml:space="preserve">804-C      71' Prestressed Concrete Beam, Type IV </v>
      </c>
      <c r="B4432" s="13" t="s">
        <v>5039</v>
      </c>
      <c r="C4432" s="13" t="s">
        <v>5145</v>
      </c>
      <c r="D4432" s="13" t="s">
        <v>230</v>
      </c>
      <c r="E4432" s="13" t="s">
        <v>1569</v>
      </c>
      <c r="F4432" s="13" t="s">
        <v>188</v>
      </c>
      <c r="G4432" s="13" t="s">
        <v>4873</v>
      </c>
      <c r="H4432" s="13" t="s">
        <v>190</v>
      </c>
      <c r="I4432" s="13">
        <v>4431</v>
      </c>
    </row>
    <row r="4433" spans="1:9" x14ac:dyDescent="0.25">
      <c r="A4433" s="13" t="str">
        <f t="shared" si="69"/>
        <v xml:space="preserve">804-C      72' Prestressed Concrete Beam, Type IV </v>
      </c>
      <c r="B4433" s="13" t="s">
        <v>5039</v>
      </c>
      <c r="C4433" s="13" t="s">
        <v>5146</v>
      </c>
      <c r="D4433" s="13" t="s">
        <v>230</v>
      </c>
      <c r="E4433" s="13" t="s">
        <v>1569</v>
      </c>
      <c r="F4433" s="13" t="s">
        <v>188</v>
      </c>
      <c r="G4433" s="13" t="s">
        <v>4873</v>
      </c>
      <c r="H4433" s="13" t="s">
        <v>190</v>
      </c>
      <c r="I4433" s="13">
        <v>4432</v>
      </c>
    </row>
    <row r="4434" spans="1:9" x14ac:dyDescent="0.25">
      <c r="A4434" s="13" t="str">
        <f t="shared" si="69"/>
        <v xml:space="preserve">804-C      73' Prestressed Concrete Beam, Type IV </v>
      </c>
      <c r="B4434" s="13" t="s">
        <v>5039</v>
      </c>
      <c r="C4434" s="13" t="s">
        <v>5147</v>
      </c>
      <c r="D4434" s="13" t="s">
        <v>230</v>
      </c>
      <c r="E4434" s="13" t="s">
        <v>1569</v>
      </c>
      <c r="F4434" s="13" t="s">
        <v>188</v>
      </c>
      <c r="G4434" s="13" t="s">
        <v>4873</v>
      </c>
      <c r="H4434" s="13" t="s">
        <v>190</v>
      </c>
      <c r="I4434" s="13">
        <v>4433</v>
      </c>
    </row>
    <row r="4435" spans="1:9" x14ac:dyDescent="0.25">
      <c r="A4435" s="13" t="str">
        <f t="shared" si="69"/>
        <v xml:space="preserve">804-C      75' Prestressed Concrete Beam, Type BT-63 </v>
      </c>
      <c r="B4435" s="13" t="s">
        <v>5039</v>
      </c>
      <c r="C4435" s="13" t="s">
        <v>5148</v>
      </c>
      <c r="D4435" s="13" t="s">
        <v>230</v>
      </c>
      <c r="E4435" s="13" t="s">
        <v>1569</v>
      </c>
      <c r="F4435" s="13" t="s">
        <v>188</v>
      </c>
      <c r="G4435" s="13" t="s">
        <v>4873</v>
      </c>
      <c r="H4435" s="13" t="s">
        <v>190</v>
      </c>
      <c r="I4435" s="13">
        <v>4434</v>
      </c>
    </row>
    <row r="4436" spans="1:9" x14ac:dyDescent="0.25">
      <c r="A4436" s="13" t="str">
        <f t="shared" si="69"/>
        <v xml:space="preserve">804-C      75' Prestressed Concrete Beam, Type BT-72 </v>
      </c>
      <c r="B4436" s="13" t="s">
        <v>5039</v>
      </c>
      <c r="C4436" s="13" t="s">
        <v>5149</v>
      </c>
      <c r="D4436" s="13" t="s">
        <v>230</v>
      </c>
      <c r="E4436" s="13" t="s">
        <v>1569</v>
      </c>
      <c r="F4436" s="13" t="s">
        <v>188</v>
      </c>
      <c r="G4436" s="13" t="s">
        <v>4873</v>
      </c>
      <c r="H4436" s="13" t="s">
        <v>190</v>
      </c>
      <c r="I4436" s="13">
        <v>4435</v>
      </c>
    </row>
    <row r="4437" spans="1:9" x14ac:dyDescent="0.25">
      <c r="A4437" s="13" t="str">
        <f t="shared" si="69"/>
        <v xml:space="preserve">804-C      75' Prestressed Concrete Beam, Type III </v>
      </c>
      <c r="B4437" s="13" t="s">
        <v>5039</v>
      </c>
      <c r="C4437" s="13" t="s">
        <v>5150</v>
      </c>
      <c r="D4437" s="13" t="s">
        <v>230</v>
      </c>
      <c r="E4437" s="13" t="s">
        <v>1569</v>
      </c>
      <c r="F4437" s="13" t="s">
        <v>188</v>
      </c>
      <c r="G4437" s="13" t="s">
        <v>4873</v>
      </c>
      <c r="H4437" s="13" t="s">
        <v>190</v>
      </c>
      <c r="I4437" s="13">
        <v>4436</v>
      </c>
    </row>
    <row r="4438" spans="1:9" x14ac:dyDescent="0.25">
      <c r="A4438" s="13" t="str">
        <f t="shared" si="69"/>
        <v xml:space="preserve">804-C      75' Prestressed Concrete Beam, Type IV </v>
      </c>
      <c r="B4438" s="13" t="s">
        <v>5039</v>
      </c>
      <c r="C4438" s="13" t="s">
        <v>5151</v>
      </c>
      <c r="D4438" s="13" t="s">
        <v>230</v>
      </c>
      <c r="E4438" s="13" t="s">
        <v>1569</v>
      </c>
      <c r="F4438" s="13" t="s">
        <v>188</v>
      </c>
      <c r="G4438" s="13" t="s">
        <v>4873</v>
      </c>
      <c r="H4438" s="13" t="s">
        <v>190</v>
      </c>
      <c r="I4438" s="13">
        <v>4437</v>
      </c>
    </row>
    <row r="4439" spans="1:9" x14ac:dyDescent="0.25">
      <c r="A4439" s="13" t="str">
        <f t="shared" si="69"/>
        <v xml:space="preserve">804-C      76' Prestressed Concrete Beam, Type IV </v>
      </c>
      <c r="B4439" s="13" t="s">
        <v>5039</v>
      </c>
      <c r="C4439" s="13" t="s">
        <v>5152</v>
      </c>
      <c r="D4439" s="13" t="s">
        <v>230</v>
      </c>
      <c r="E4439" s="13" t="s">
        <v>1569</v>
      </c>
      <c r="F4439" s="13" t="s">
        <v>188</v>
      </c>
      <c r="G4439" s="13" t="s">
        <v>4873</v>
      </c>
      <c r="H4439" s="13" t="s">
        <v>190</v>
      </c>
      <c r="I4439" s="13">
        <v>4438</v>
      </c>
    </row>
    <row r="4440" spans="1:9" x14ac:dyDescent="0.25">
      <c r="A4440" s="13" t="str">
        <f t="shared" si="69"/>
        <v xml:space="preserve">804-C      77' Prestressed Concrete Beam, Type III </v>
      </c>
      <c r="B4440" s="13" t="s">
        <v>5039</v>
      </c>
      <c r="C4440" s="13" t="s">
        <v>5153</v>
      </c>
      <c r="D4440" s="13" t="s">
        <v>230</v>
      </c>
      <c r="E4440" s="13" t="s">
        <v>1569</v>
      </c>
      <c r="F4440" s="13" t="s">
        <v>188</v>
      </c>
      <c r="G4440" s="13" t="s">
        <v>4873</v>
      </c>
      <c r="H4440" s="13" t="s">
        <v>190</v>
      </c>
      <c r="I4440" s="13">
        <v>4439</v>
      </c>
    </row>
    <row r="4441" spans="1:9" x14ac:dyDescent="0.25">
      <c r="A4441" s="13" t="str">
        <f t="shared" si="69"/>
        <v xml:space="preserve">804-C      77' Prestressed Concrete Beam, Type IV </v>
      </c>
      <c r="B4441" s="13" t="s">
        <v>5039</v>
      </c>
      <c r="C4441" s="13" t="s">
        <v>5154</v>
      </c>
      <c r="D4441" s="13" t="s">
        <v>230</v>
      </c>
      <c r="E4441" s="13" t="s">
        <v>1569</v>
      </c>
      <c r="F4441" s="13" t="s">
        <v>188</v>
      </c>
      <c r="G4441" s="13" t="s">
        <v>4873</v>
      </c>
      <c r="H4441" s="13" t="s">
        <v>190</v>
      </c>
      <c r="I4441" s="13">
        <v>4440</v>
      </c>
    </row>
    <row r="4442" spans="1:9" x14ac:dyDescent="0.25">
      <c r="A4442" s="13" t="str">
        <f t="shared" si="69"/>
        <v xml:space="preserve">804-C      78' Prestressed Concrete Beam, Type BT-72 </v>
      </c>
      <c r="B4442" s="13" t="s">
        <v>5039</v>
      </c>
      <c r="C4442" s="13" t="s">
        <v>5155</v>
      </c>
      <c r="D4442" s="13" t="s">
        <v>230</v>
      </c>
      <c r="E4442" s="13" t="s">
        <v>1569</v>
      </c>
      <c r="F4442" s="13" t="s">
        <v>188</v>
      </c>
      <c r="G4442" s="13" t="s">
        <v>4873</v>
      </c>
      <c r="H4442" s="13" t="s">
        <v>190</v>
      </c>
      <c r="I4442" s="13">
        <v>4441</v>
      </c>
    </row>
    <row r="4443" spans="1:9" x14ac:dyDescent="0.25">
      <c r="A4443" s="13" t="str">
        <f t="shared" si="69"/>
        <v xml:space="preserve">804-C      78' Prestressed Concrete Beam, Type IV </v>
      </c>
      <c r="B4443" s="13" t="s">
        <v>5039</v>
      </c>
      <c r="C4443" s="13" t="s">
        <v>5156</v>
      </c>
      <c r="D4443" s="13" t="s">
        <v>230</v>
      </c>
      <c r="E4443" s="13" t="s">
        <v>1569</v>
      </c>
      <c r="F4443" s="13" t="s">
        <v>188</v>
      </c>
      <c r="G4443" s="13" t="s">
        <v>4873</v>
      </c>
      <c r="H4443" s="13" t="s">
        <v>190</v>
      </c>
      <c r="I4443" s="13">
        <v>4442</v>
      </c>
    </row>
    <row r="4444" spans="1:9" x14ac:dyDescent="0.25">
      <c r="A4444" s="13" t="str">
        <f t="shared" si="69"/>
        <v xml:space="preserve">804-C      79' Prestressed Concrete Beam, Type IV </v>
      </c>
      <c r="B4444" s="13" t="s">
        <v>5039</v>
      </c>
      <c r="C4444" s="13" t="s">
        <v>5157</v>
      </c>
      <c r="D4444" s="13" t="s">
        <v>230</v>
      </c>
      <c r="E4444" s="13" t="s">
        <v>1569</v>
      </c>
      <c r="F4444" s="13" t="s">
        <v>188</v>
      </c>
      <c r="G4444" s="13" t="s">
        <v>4873</v>
      </c>
      <c r="H4444" s="13" t="s">
        <v>190</v>
      </c>
      <c r="I4444" s="13">
        <v>4443</v>
      </c>
    </row>
    <row r="4445" spans="1:9" x14ac:dyDescent="0.25">
      <c r="A4445" s="13" t="str">
        <f t="shared" si="69"/>
        <v xml:space="preserve">804-C      80' Prestressed Concrete Beam, Type BT-72 </v>
      </c>
      <c r="B4445" s="13" t="s">
        <v>5039</v>
      </c>
      <c r="C4445" s="13" t="s">
        <v>5158</v>
      </c>
      <c r="D4445" s="13" t="s">
        <v>230</v>
      </c>
      <c r="E4445" s="13" t="s">
        <v>1569</v>
      </c>
      <c r="F4445" s="13" t="s">
        <v>188</v>
      </c>
      <c r="G4445" s="13" t="s">
        <v>4873</v>
      </c>
      <c r="H4445" s="13" t="s">
        <v>190</v>
      </c>
      <c r="I4445" s="13">
        <v>4444</v>
      </c>
    </row>
    <row r="4446" spans="1:9" x14ac:dyDescent="0.25">
      <c r="A4446" s="13" t="str">
        <f t="shared" si="69"/>
        <v xml:space="preserve">804-C      80' Prestressed Concrete Beam, Type III </v>
      </c>
      <c r="B4446" s="13" t="s">
        <v>5039</v>
      </c>
      <c r="C4446" s="13" t="s">
        <v>5159</v>
      </c>
      <c r="D4446" s="13" t="s">
        <v>230</v>
      </c>
      <c r="E4446" s="13" t="s">
        <v>1569</v>
      </c>
      <c r="F4446" s="13" t="s">
        <v>188</v>
      </c>
      <c r="G4446" s="13" t="s">
        <v>4873</v>
      </c>
      <c r="H4446" s="13" t="s">
        <v>190</v>
      </c>
      <c r="I4446" s="13">
        <v>4445</v>
      </c>
    </row>
    <row r="4447" spans="1:9" x14ac:dyDescent="0.25">
      <c r="A4447" s="13" t="str">
        <f t="shared" si="69"/>
        <v xml:space="preserve">804-C      80' Prestressed Concrete Beam, Type IV </v>
      </c>
      <c r="B4447" s="13" t="s">
        <v>5039</v>
      </c>
      <c r="C4447" s="13" t="s">
        <v>5160</v>
      </c>
      <c r="D4447" s="13" t="s">
        <v>230</v>
      </c>
      <c r="E4447" s="13" t="s">
        <v>1569</v>
      </c>
      <c r="F4447" s="13" t="s">
        <v>188</v>
      </c>
      <c r="G4447" s="13" t="s">
        <v>4873</v>
      </c>
      <c r="H4447" s="13" t="s">
        <v>190</v>
      </c>
      <c r="I4447" s="13">
        <v>4446</v>
      </c>
    </row>
    <row r="4448" spans="1:9" x14ac:dyDescent="0.25">
      <c r="A4448" s="13" t="str">
        <f t="shared" si="69"/>
        <v xml:space="preserve">804-C      81' Prestressed Concrete Beam, Type IV </v>
      </c>
      <c r="B4448" s="13" t="s">
        <v>5039</v>
      </c>
      <c r="C4448" s="13" t="s">
        <v>5161</v>
      </c>
      <c r="D4448" s="13" t="s">
        <v>230</v>
      </c>
      <c r="E4448" s="13" t="s">
        <v>1569</v>
      </c>
      <c r="F4448" s="13" t="s">
        <v>188</v>
      </c>
      <c r="G4448" s="13" t="s">
        <v>4873</v>
      </c>
      <c r="H4448" s="13" t="s">
        <v>190</v>
      </c>
      <c r="I4448" s="13">
        <v>4447</v>
      </c>
    </row>
    <row r="4449" spans="1:9" x14ac:dyDescent="0.25">
      <c r="A4449" s="13" t="str">
        <f t="shared" si="69"/>
        <v xml:space="preserve">804-C      83' Prestressed Concrete Beam, Type BT-72 </v>
      </c>
      <c r="B4449" s="13" t="s">
        <v>5039</v>
      </c>
      <c r="C4449" s="13" t="s">
        <v>5162</v>
      </c>
      <c r="D4449" s="13" t="s">
        <v>230</v>
      </c>
      <c r="E4449" s="13" t="s">
        <v>1569</v>
      </c>
      <c r="F4449" s="13" t="s">
        <v>188</v>
      </c>
      <c r="G4449" s="13" t="s">
        <v>4873</v>
      </c>
      <c r="H4449" s="13" t="s">
        <v>190</v>
      </c>
      <c r="I4449" s="13">
        <v>4448</v>
      </c>
    </row>
    <row r="4450" spans="1:9" x14ac:dyDescent="0.25">
      <c r="A4450" s="13" t="str">
        <f t="shared" si="69"/>
        <v xml:space="preserve">804-C      83' Prestressed Concrete Beam, Type IV </v>
      </c>
      <c r="B4450" s="13" t="s">
        <v>5039</v>
      </c>
      <c r="C4450" s="13" t="s">
        <v>5163</v>
      </c>
      <c r="D4450" s="13" t="s">
        <v>230</v>
      </c>
      <c r="E4450" s="13" t="s">
        <v>1569</v>
      </c>
      <c r="F4450" s="13" t="s">
        <v>188</v>
      </c>
      <c r="G4450" s="13" t="s">
        <v>4873</v>
      </c>
      <c r="H4450" s="13" t="s">
        <v>190</v>
      </c>
      <c r="I4450" s="13">
        <v>4449</v>
      </c>
    </row>
    <row r="4451" spans="1:9" x14ac:dyDescent="0.25">
      <c r="A4451" s="13" t="str">
        <f t="shared" si="69"/>
        <v xml:space="preserve">804-C      83' Prestressed Concrete Beam, Type VI </v>
      </c>
      <c r="B4451" s="13" t="s">
        <v>5039</v>
      </c>
      <c r="C4451" s="13" t="s">
        <v>5164</v>
      </c>
      <c r="D4451" s="13" t="s">
        <v>230</v>
      </c>
      <c r="E4451" s="13" t="s">
        <v>1569</v>
      </c>
      <c r="F4451" s="13" t="s">
        <v>188</v>
      </c>
      <c r="G4451" s="13" t="s">
        <v>4873</v>
      </c>
      <c r="H4451" s="13" t="s">
        <v>190</v>
      </c>
      <c r="I4451" s="13">
        <v>4450</v>
      </c>
    </row>
    <row r="4452" spans="1:9" x14ac:dyDescent="0.25">
      <c r="A4452" s="13" t="str">
        <f t="shared" si="69"/>
        <v xml:space="preserve">804-C      85' Prestressed Concrete Beam, Type BT-72 </v>
      </c>
      <c r="B4452" s="13" t="s">
        <v>5039</v>
      </c>
      <c r="C4452" s="13" t="s">
        <v>5165</v>
      </c>
      <c r="D4452" s="13" t="s">
        <v>230</v>
      </c>
      <c r="E4452" s="13" t="s">
        <v>1569</v>
      </c>
      <c r="F4452" s="13" t="s">
        <v>188</v>
      </c>
      <c r="G4452" s="13" t="s">
        <v>4873</v>
      </c>
      <c r="H4452" s="13" t="s">
        <v>190</v>
      </c>
      <c r="I4452" s="13">
        <v>4451</v>
      </c>
    </row>
    <row r="4453" spans="1:9" x14ac:dyDescent="0.25">
      <c r="A4453" s="13" t="str">
        <f t="shared" si="69"/>
        <v xml:space="preserve">804-C      85' Prestressed Concrete Beam, Type III </v>
      </c>
      <c r="B4453" s="13" t="s">
        <v>5039</v>
      </c>
      <c r="C4453" s="13" t="s">
        <v>5166</v>
      </c>
      <c r="D4453" s="13" t="s">
        <v>230</v>
      </c>
      <c r="E4453" s="13" t="s">
        <v>1569</v>
      </c>
      <c r="F4453" s="13" t="s">
        <v>188</v>
      </c>
      <c r="G4453" s="13" t="s">
        <v>4873</v>
      </c>
      <c r="H4453" s="13" t="s">
        <v>190</v>
      </c>
      <c r="I4453" s="13">
        <v>4452</v>
      </c>
    </row>
    <row r="4454" spans="1:9" x14ac:dyDescent="0.25">
      <c r="A4454" s="13" t="str">
        <f t="shared" si="69"/>
        <v xml:space="preserve">804-C      85' Prestressed Concrete Beam, Type IV </v>
      </c>
      <c r="B4454" s="13" t="s">
        <v>5039</v>
      </c>
      <c r="C4454" s="13" t="s">
        <v>5167</v>
      </c>
      <c r="D4454" s="13" t="s">
        <v>230</v>
      </c>
      <c r="E4454" s="13" t="s">
        <v>1569</v>
      </c>
      <c r="F4454" s="13" t="s">
        <v>188</v>
      </c>
      <c r="G4454" s="13" t="s">
        <v>4873</v>
      </c>
      <c r="H4454" s="13" t="s">
        <v>190</v>
      </c>
      <c r="I4454" s="13">
        <v>4453</v>
      </c>
    </row>
    <row r="4455" spans="1:9" x14ac:dyDescent="0.25">
      <c r="A4455" s="13" t="str">
        <f t="shared" si="69"/>
        <v xml:space="preserve">804-C      86' Prestressed Concrete Beam, Type IV </v>
      </c>
      <c r="B4455" s="13" t="s">
        <v>5039</v>
      </c>
      <c r="C4455" s="13" t="s">
        <v>5168</v>
      </c>
      <c r="D4455" s="13" t="s">
        <v>230</v>
      </c>
      <c r="E4455" s="13" t="s">
        <v>1569</v>
      </c>
      <c r="F4455" s="13" t="s">
        <v>188</v>
      </c>
      <c r="G4455" s="13" t="s">
        <v>4873</v>
      </c>
      <c r="H4455" s="13" t="s">
        <v>190</v>
      </c>
      <c r="I4455" s="13">
        <v>4454</v>
      </c>
    </row>
    <row r="4456" spans="1:9" x14ac:dyDescent="0.25">
      <c r="A4456" s="13" t="str">
        <f t="shared" si="69"/>
        <v xml:space="preserve">804-C      87' Prestressed Concrete Beam, Type BT-72 </v>
      </c>
      <c r="B4456" s="13" t="s">
        <v>5039</v>
      </c>
      <c r="C4456" s="13" t="s">
        <v>5169</v>
      </c>
      <c r="D4456" s="13" t="s">
        <v>230</v>
      </c>
      <c r="E4456" s="13" t="s">
        <v>1569</v>
      </c>
      <c r="F4456" s="13" t="s">
        <v>188</v>
      </c>
      <c r="G4456" s="13" t="s">
        <v>4873</v>
      </c>
      <c r="H4456" s="13" t="s">
        <v>190</v>
      </c>
      <c r="I4456" s="13">
        <v>4455</v>
      </c>
    </row>
    <row r="4457" spans="1:9" x14ac:dyDescent="0.25">
      <c r="A4457" s="13" t="str">
        <f t="shared" si="69"/>
        <v xml:space="preserve">804-C      87' Prestressed Concrete Beam, Type IV </v>
      </c>
      <c r="B4457" s="13" t="s">
        <v>5039</v>
      </c>
      <c r="C4457" s="13" t="s">
        <v>5170</v>
      </c>
      <c r="D4457" s="13" t="s">
        <v>230</v>
      </c>
      <c r="E4457" s="13" t="s">
        <v>1569</v>
      </c>
      <c r="F4457" s="13" t="s">
        <v>188</v>
      </c>
      <c r="G4457" s="13" t="s">
        <v>4873</v>
      </c>
      <c r="H4457" s="13" t="s">
        <v>190</v>
      </c>
      <c r="I4457" s="13">
        <v>4456</v>
      </c>
    </row>
    <row r="4458" spans="1:9" x14ac:dyDescent="0.25">
      <c r="A4458" s="13" t="str">
        <f t="shared" si="69"/>
        <v xml:space="preserve">804-C      88' Prestressed Concrete Beam, Type BT-72 </v>
      </c>
      <c r="B4458" s="13" t="s">
        <v>5039</v>
      </c>
      <c r="C4458" s="13" t="s">
        <v>5171</v>
      </c>
      <c r="D4458" s="13" t="s">
        <v>230</v>
      </c>
      <c r="E4458" s="13" t="s">
        <v>1569</v>
      </c>
      <c r="F4458" s="13" t="s">
        <v>188</v>
      </c>
      <c r="G4458" s="13" t="s">
        <v>4873</v>
      </c>
      <c r="H4458" s="13" t="s">
        <v>190</v>
      </c>
      <c r="I4458" s="13">
        <v>4457</v>
      </c>
    </row>
    <row r="4459" spans="1:9" x14ac:dyDescent="0.25">
      <c r="A4459" s="13" t="str">
        <f t="shared" si="69"/>
        <v xml:space="preserve">804-C      88' Prestressed Concrete Beam, Type III </v>
      </c>
      <c r="B4459" s="13" t="s">
        <v>5039</v>
      </c>
      <c r="C4459" s="13" t="s">
        <v>5172</v>
      </c>
      <c r="D4459" s="13" t="s">
        <v>230</v>
      </c>
      <c r="E4459" s="13" t="s">
        <v>1569</v>
      </c>
      <c r="F4459" s="13" t="s">
        <v>188</v>
      </c>
      <c r="G4459" s="13" t="s">
        <v>4873</v>
      </c>
      <c r="H4459" s="13" t="s">
        <v>190</v>
      </c>
      <c r="I4459" s="13">
        <v>4458</v>
      </c>
    </row>
    <row r="4460" spans="1:9" x14ac:dyDescent="0.25">
      <c r="A4460" s="13" t="str">
        <f t="shared" si="69"/>
        <v xml:space="preserve">804-C      88' Prestressed Concrete Beam, Type IV </v>
      </c>
      <c r="B4460" s="13" t="s">
        <v>5039</v>
      </c>
      <c r="C4460" s="13" t="s">
        <v>5173</v>
      </c>
      <c r="D4460" s="13" t="s">
        <v>230</v>
      </c>
      <c r="E4460" s="13" t="s">
        <v>1569</v>
      </c>
      <c r="F4460" s="13" t="s">
        <v>188</v>
      </c>
      <c r="G4460" s="13" t="s">
        <v>4873</v>
      </c>
      <c r="H4460" s="13" t="s">
        <v>190</v>
      </c>
      <c r="I4460" s="13">
        <v>4459</v>
      </c>
    </row>
    <row r="4461" spans="1:9" x14ac:dyDescent="0.25">
      <c r="A4461" s="13" t="str">
        <f t="shared" si="69"/>
        <v xml:space="preserve">804-C      89' Prestressed Concrete Beam, Type BT-72 </v>
      </c>
      <c r="B4461" s="13" t="s">
        <v>5039</v>
      </c>
      <c r="C4461" s="13" t="s">
        <v>5174</v>
      </c>
      <c r="D4461" s="13" t="s">
        <v>230</v>
      </c>
      <c r="E4461" s="13" t="s">
        <v>1569</v>
      </c>
      <c r="F4461" s="13" t="s">
        <v>188</v>
      </c>
      <c r="G4461" s="13" t="s">
        <v>4873</v>
      </c>
      <c r="H4461" s="13" t="s">
        <v>190</v>
      </c>
      <c r="I4461" s="13">
        <v>4460</v>
      </c>
    </row>
    <row r="4462" spans="1:9" x14ac:dyDescent="0.25">
      <c r="A4462" s="13" t="str">
        <f t="shared" si="69"/>
        <v xml:space="preserve">804-C      89' Prestressed Concrete Beam, Type III </v>
      </c>
      <c r="B4462" s="13" t="s">
        <v>5039</v>
      </c>
      <c r="C4462" s="13" t="s">
        <v>5175</v>
      </c>
      <c r="D4462" s="13" t="s">
        <v>230</v>
      </c>
      <c r="E4462" s="13" t="s">
        <v>1569</v>
      </c>
      <c r="F4462" s="13" t="s">
        <v>188</v>
      </c>
      <c r="G4462" s="13" t="s">
        <v>4873</v>
      </c>
      <c r="H4462" s="13" t="s">
        <v>190</v>
      </c>
      <c r="I4462" s="13">
        <v>4461</v>
      </c>
    </row>
    <row r="4463" spans="1:9" x14ac:dyDescent="0.25">
      <c r="A4463" s="13" t="str">
        <f t="shared" si="69"/>
        <v xml:space="preserve">804-C      89' Prestressed Concrete Beam, Type IV </v>
      </c>
      <c r="B4463" s="13" t="s">
        <v>5039</v>
      </c>
      <c r="C4463" s="13" t="s">
        <v>5176</v>
      </c>
      <c r="D4463" s="13" t="s">
        <v>230</v>
      </c>
      <c r="E4463" s="13" t="s">
        <v>1569</v>
      </c>
      <c r="F4463" s="13" t="s">
        <v>188</v>
      </c>
      <c r="G4463" s="13" t="s">
        <v>4873</v>
      </c>
      <c r="H4463" s="13" t="s">
        <v>190</v>
      </c>
      <c r="I4463" s="13">
        <v>4462</v>
      </c>
    </row>
    <row r="4464" spans="1:9" x14ac:dyDescent="0.25">
      <c r="A4464" s="13" t="str">
        <f t="shared" si="69"/>
        <v xml:space="preserve">804-C      90' Prestressed Concrete Beam, Type BT-54 </v>
      </c>
      <c r="B4464" s="13" t="s">
        <v>5039</v>
      </c>
      <c r="C4464" s="13" t="s">
        <v>5177</v>
      </c>
      <c r="D4464" s="13" t="s">
        <v>230</v>
      </c>
      <c r="E4464" s="13" t="s">
        <v>1569</v>
      </c>
      <c r="F4464" s="13" t="s">
        <v>188</v>
      </c>
      <c r="G4464" s="13" t="s">
        <v>4873</v>
      </c>
      <c r="H4464" s="13" t="s">
        <v>190</v>
      </c>
      <c r="I4464" s="13">
        <v>4463</v>
      </c>
    </row>
    <row r="4465" spans="1:9" x14ac:dyDescent="0.25">
      <c r="A4465" s="13" t="str">
        <f t="shared" si="69"/>
        <v xml:space="preserve">804-C      90' Prestressed Concrete Beam, Type BT-72 </v>
      </c>
      <c r="B4465" s="13" t="s">
        <v>5039</v>
      </c>
      <c r="C4465" s="13" t="s">
        <v>5178</v>
      </c>
      <c r="D4465" s="13" t="s">
        <v>230</v>
      </c>
      <c r="E4465" s="13" t="s">
        <v>1569</v>
      </c>
      <c r="F4465" s="13" t="s">
        <v>188</v>
      </c>
      <c r="G4465" s="13" t="s">
        <v>4873</v>
      </c>
      <c r="H4465" s="13" t="s">
        <v>190</v>
      </c>
      <c r="I4465" s="13">
        <v>4464</v>
      </c>
    </row>
    <row r="4466" spans="1:9" x14ac:dyDescent="0.25">
      <c r="A4466" s="13" t="str">
        <f t="shared" si="69"/>
        <v xml:space="preserve">804-C      90' Prestressed Concrete Beam, Type III </v>
      </c>
      <c r="B4466" s="13" t="s">
        <v>5039</v>
      </c>
      <c r="C4466" s="13" t="s">
        <v>5179</v>
      </c>
      <c r="D4466" s="13" t="s">
        <v>230</v>
      </c>
      <c r="E4466" s="13" t="s">
        <v>1569</v>
      </c>
      <c r="F4466" s="13" t="s">
        <v>188</v>
      </c>
      <c r="G4466" s="13" t="s">
        <v>4873</v>
      </c>
      <c r="H4466" s="13" t="s">
        <v>190</v>
      </c>
      <c r="I4466" s="13">
        <v>4465</v>
      </c>
    </row>
    <row r="4467" spans="1:9" x14ac:dyDescent="0.25">
      <c r="A4467" s="13" t="str">
        <f t="shared" si="69"/>
        <v xml:space="preserve">804-C      90' Prestressed Concrete Beam, Type IV </v>
      </c>
      <c r="B4467" s="13" t="s">
        <v>5039</v>
      </c>
      <c r="C4467" s="13" t="s">
        <v>5180</v>
      </c>
      <c r="D4467" s="13" t="s">
        <v>230</v>
      </c>
      <c r="E4467" s="13" t="s">
        <v>1569</v>
      </c>
      <c r="F4467" s="13" t="s">
        <v>188</v>
      </c>
      <c r="G4467" s="13" t="s">
        <v>4873</v>
      </c>
      <c r="H4467" s="13" t="s">
        <v>190</v>
      </c>
      <c r="I4467" s="13">
        <v>4466</v>
      </c>
    </row>
    <row r="4468" spans="1:9" x14ac:dyDescent="0.25">
      <c r="A4468" s="13" t="str">
        <f t="shared" si="69"/>
        <v xml:space="preserve">804-C      91' Prestressed Concrete Beam, Type BT-72 </v>
      </c>
      <c r="B4468" s="13" t="s">
        <v>5039</v>
      </c>
      <c r="C4468" s="13" t="s">
        <v>5181</v>
      </c>
      <c r="D4468" s="13" t="s">
        <v>230</v>
      </c>
      <c r="E4468" s="13" t="s">
        <v>1569</v>
      </c>
      <c r="F4468" s="13" t="s">
        <v>188</v>
      </c>
      <c r="G4468" s="13" t="s">
        <v>4873</v>
      </c>
      <c r="H4468" s="13" t="s">
        <v>190</v>
      </c>
      <c r="I4468" s="13">
        <v>4467</v>
      </c>
    </row>
    <row r="4469" spans="1:9" x14ac:dyDescent="0.25">
      <c r="A4469" s="13" t="str">
        <f t="shared" si="69"/>
        <v xml:space="preserve">804-C      91' Prestressed Concrete Beam, Type IV </v>
      </c>
      <c r="B4469" s="13" t="s">
        <v>5039</v>
      </c>
      <c r="C4469" s="13" t="s">
        <v>5182</v>
      </c>
      <c r="D4469" s="13" t="s">
        <v>230</v>
      </c>
      <c r="E4469" s="13" t="s">
        <v>1569</v>
      </c>
      <c r="F4469" s="13" t="s">
        <v>188</v>
      </c>
      <c r="G4469" s="13" t="s">
        <v>4873</v>
      </c>
      <c r="H4469" s="13" t="s">
        <v>190</v>
      </c>
      <c r="I4469" s="13">
        <v>4468</v>
      </c>
    </row>
    <row r="4470" spans="1:9" x14ac:dyDescent="0.25">
      <c r="A4470" s="13" t="str">
        <f t="shared" si="69"/>
        <v xml:space="preserve">804-C      92' Prestressed Concrete Beam, Type BT-72 </v>
      </c>
      <c r="B4470" s="13" t="s">
        <v>5039</v>
      </c>
      <c r="C4470" s="13" t="s">
        <v>5183</v>
      </c>
      <c r="D4470" s="13" t="s">
        <v>230</v>
      </c>
      <c r="E4470" s="13" t="s">
        <v>1569</v>
      </c>
      <c r="F4470" s="13" t="s">
        <v>188</v>
      </c>
      <c r="G4470" s="13" t="s">
        <v>4873</v>
      </c>
      <c r="H4470" s="13" t="s">
        <v>190</v>
      </c>
      <c r="I4470" s="13">
        <v>4469</v>
      </c>
    </row>
    <row r="4471" spans="1:9" x14ac:dyDescent="0.25">
      <c r="A4471" s="13" t="str">
        <f t="shared" si="69"/>
        <v xml:space="preserve">804-C      92' Prestressed Concrete Beam, Type IV </v>
      </c>
      <c r="B4471" s="13" t="s">
        <v>5039</v>
      </c>
      <c r="C4471" s="13" t="s">
        <v>5184</v>
      </c>
      <c r="D4471" s="13" t="s">
        <v>230</v>
      </c>
      <c r="E4471" s="13" t="s">
        <v>1569</v>
      </c>
      <c r="F4471" s="13" t="s">
        <v>188</v>
      </c>
      <c r="G4471" s="13" t="s">
        <v>4873</v>
      </c>
      <c r="H4471" s="13" t="s">
        <v>190</v>
      </c>
      <c r="I4471" s="13">
        <v>4470</v>
      </c>
    </row>
    <row r="4472" spans="1:9" x14ac:dyDescent="0.25">
      <c r="A4472" s="13" t="str">
        <f t="shared" si="69"/>
        <v xml:space="preserve">804-C      93' Prestressed Concrete Beam, Type IV </v>
      </c>
      <c r="B4472" s="13" t="s">
        <v>5039</v>
      </c>
      <c r="C4472" s="13" t="s">
        <v>5185</v>
      </c>
      <c r="D4472" s="13" t="s">
        <v>230</v>
      </c>
      <c r="E4472" s="13" t="s">
        <v>1569</v>
      </c>
      <c r="F4472" s="13" t="s">
        <v>188</v>
      </c>
      <c r="G4472" s="13" t="s">
        <v>4873</v>
      </c>
      <c r="H4472" s="13" t="s">
        <v>190</v>
      </c>
      <c r="I4472" s="13">
        <v>4471</v>
      </c>
    </row>
    <row r="4473" spans="1:9" x14ac:dyDescent="0.25">
      <c r="A4473" s="13" t="str">
        <f t="shared" si="69"/>
        <v xml:space="preserve">804-C      94' Prestressed Concrete Beam, Type IV </v>
      </c>
      <c r="B4473" s="13" t="s">
        <v>5039</v>
      </c>
      <c r="C4473" s="13" t="s">
        <v>5186</v>
      </c>
      <c r="D4473" s="13" t="s">
        <v>230</v>
      </c>
      <c r="E4473" s="13" t="s">
        <v>1569</v>
      </c>
      <c r="F4473" s="13" t="s">
        <v>188</v>
      </c>
      <c r="G4473" s="13" t="s">
        <v>4873</v>
      </c>
      <c r="H4473" s="13" t="s">
        <v>190</v>
      </c>
      <c r="I4473" s="13">
        <v>4472</v>
      </c>
    </row>
    <row r="4474" spans="1:9" x14ac:dyDescent="0.25">
      <c r="A4474" s="13" t="str">
        <f t="shared" si="69"/>
        <v xml:space="preserve">804-C      95' Prestressed Concrete Beam, Type BT-54 </v>
      </c>
      <c r="B4474" s="13" t="s">
        <v>5039</v>
      </c>
      <c r="C4474" s="13" t="s">
        <v>5187</v>
      </c>
      <c r="D4474" s="13" t="s">
        <v>230</v>
      </c>
      <c r="E4474" s="13" t="s">
        <v>1569</v>
      </c>
      <c r="F4474" s="13" t="s">
        <v>188</v>
      </c>
      <c r="G4474" s="13" t="s">
        <v>4873</v>
      </c>
      <c r="H4474" s="13" t="s">
        <v>190</v>
      </c>
      <c r="I4474" s="13">
        <v>4473</v>
      </c>
    </row>
    <row r="4475" spans="1:9" x14ac:dyDescent="0.25">
      <c r="A4475" s="13" t="str">
        <f t="shared" si="69"/>
        <v xml:space="preserve">804-C      95' Prestressed Concrete Beam, Type BT-63 </v>
      </c>
      <c r="B4475" s="13" t="s">
        <v>5039</v>
      </c>
      <c r="C4475" s="13" t="s">
        <v>5188</v>
      </c>
      <c r="D4475" s="13" t="s">
        <v>230</v>
      </c>
      <c r="E4475" s="13" t="s">
        <v>1569</v>
      </c>
      <c r="F4475" s="13" t="s">
        <v>188</v>
      </c>
      <c r="G4475" s="13" t="s">
        <v>4873</v>
      </c>
      <c r="H4475" s="13" t="s">
        <v>190</v>
      </c>
      <c r="I4475" s="13">
        <v>4474</v>
      </c>
    </row>
    <row r="4476" spans="1:9" x14ac:dyDescent="0.25">
      <c r="A4476" s="13" t="str">
        <f t="shared" si="69"/>
        <v xml:space="preserve">804-C      95' Prestressed Concrete Beam, Type BT-72 </v>
      </c>
      <c r="B4476" s="13" t="s">
        <v>5039</v>
      </c>
      <c r="C4476" s="13" t="s">
        <v>5189</v>
      </c>
      <c r="D4476" s="13" t="s">
        <v>230</v>
      </c>
      <c r="E4476" s="13" t="s">
        <v>1569</v>
      </c>
      <c r="F4476" s="13" t="s">
        <v>188</v>
      </c>
      <c r="G4476" s="13" t="s">
        <v>4873</v>
      </c>
      <c r="H4476" s="13" t="s">
        <v>190</v>
      </c>
      <c r="I4476" s="13">
        <v>4475</v>
      </c>
    </row>
    <row r="4477" spans="1:9" x14ac:dyDescent="0.25">
      <c r="A4477" s="13" t="str">
        <f t="shared" si="69"/>
        <v xml:space="preserve">804-C      95' Prestressed Concrete Beam, Type IV </v>
      </c>
      <c r="B4477" s="13" t="s">
        <v>5039</v>
      </c>
      <c r="C4477" s="13" t="s">
        <v>5190</v>
      </c>
      <c r="D4477" s="13" t="s">
        <v>230</v>
      </c>
      <c r="E4477" s="13" t="s">
        <v>1569</v>
      </c>
      <c r="F4477" s="13" t="s">
        <v>188</v>
      </c>
      <c r="G4477" s="13" t="s">
        <v>4873</v>
      </c>
      <c r="H4477" s="13" t="s">
        <v>190</v>
      </c>
      <c r="I4477" s="13">
        <v>4476</v>
      </c>
    </row>
    <row r="4478" spans="1:9" x14ac:dyDescent="0.25">
      <c r="A4478" s="13" t="str">
        <f t="shared" si="69"/>
        <v xml:space="preserve">804-C      96' Prestressed Concrete Beam, Type BT-54 </v>
      </c>
      <c r="B4478" s="13" t="s">
        <v>5039</v>
      </c>
      <c r="C4478" s="13" t="s">
        <v>5191</v>
      </c>
      <c r="D4478" s="13" t="s">
        <v>230</v>
      </c>
      <c r="E4478" s="13" t="s">
        <v>1569</v>
      </c>
      <c r="F4478" s="13" t="s">
        <v>188</v>
      </c>
      <c r="G4478" s="13" t="s">
        <v>4873</v>
      </c>
      <c r="H4478" s="13" t="s">
        <v>190</v>
      </c>
      <c r="I4478" s="13">
        <v>4477</v>
      </c>
    </row>
    <row r="4479" spans="1:9" x14ac:dyDescent="0.25">
      <c r="A4479" s="13" t="str">
        <f t="shared" si="69"/>
        <v xml:space="preserve">804-C      96' Prestressed Concrete Beam, Type BT-72 </v>
      </c>
      <c r="B4479" s="13" t="s">
        <v>5039</v>
      </c>
      <c r="C4479" s="13" t="s">
        <v>5192</v>
      </c>
      <c r="D4479" s="13" t="s">
        <v>230</v>
      </c>
      <c r="E4479" s="13" t="s">
        <v>1569</v>
      </c>
      <c r="F4479" s="13" t="s">
        <v>188</v>
      </c>
      <c r="G4479" s="13" t="s">
        <v>4873</v>
      </c>
      <c r="H4479" s="13" t="s">
        <v>190</v>
      </c>
      <c r="I4479" s="13">
        <v>4478</v>
      </c>
    </row>
    <row r="4480" spans="1:9" x14ac:dyDescent="0.25">
      <c r="A4480" s="13" t="str">
        <f t="shared" si="69"/>
        <v xml:space="preserve">804-C      96' Prestressed Concrete Beam, Type IV </v>
      </c>
      <c r="B4480" s="13" t="s">
        <v>5039</v>
      </c>
      <c r="C4480" s="13" t="s">
        <v>5193</v>
      </c>
      <c r="D4480" s="13" t="s">
        <v>230</v>
      </c>
      <c r="E4480" s="13" t="s">
        <v>1569</v>
      </c>
      <c r="F4480" s="13" t="s">
        <v>188</v>
      </c>
      <c r="G4480" s="13" t="s">
        <v>4873</v>
      </c>
      <c r="H4480" s="13" t="s">
        <v>190</v>
      </c>
      <c r="I4480" s="13">
        <v>4479</v>
      </c>
    </row>
    <row r="4481" spans="1:9" x14ac:dyDescent="0.25">
      <c r="A4481" s="13" t="str">
        <f t="shared" si="69"/>
        <v xml:space="preserve">804-C      97' Prestressed Concrete Beam, Type BT-72 </v>
      </c>
      <c r="B4481" s="13" t="s">
        <v>5039</v>
      </c>
      <c r="C4481" s="13" t="s">
        <v>5194</v>
      </c>
      <c r="D4481" s="13" t="s">
        <v>230</v>
      </c>
      <c r="E4481" s="13" t="s">
        <v>1569</v>
      </c>
      <c r="F4481" s="13" t="s">
        <v>188</v>
      </c>
      <c r="G4481" s="13" t="s">
        <v>4873</v>
      </c>
      <c r="H4481" s="13" t="s">
        <v>190</v>
      </c>
      <c r="I4481" s="13">
        <v>4480</v>
      </c>
    </row>
    <row r="4482" spans="1:9" x14ac:dyDescent="0.25">
      <c r="A4482" s="13" t="str">
        <f t="shared" si="69"/>
        <v xml:space="preserve">804-C      97' Prestressed Concrete Beam, Type IV </v>
      </c>
      <c r="B4482" s="13" t="s">
        <v>5039</v>
      </c>
      <c r="C4482" s="13" t="s">
        <v>5195</v>
      </c>
      <c r="D4482" s="13" t="s">
        <v>230</v>
      </c>
      <c r="E4482" s="13" t="s">
        <v>1569</v>
      </c>
      <c r="F4482" s="13" t="s">
        <v>188</v>
      </c>
      <c r="G4482" s="13" t="s">
        <v>4873</v>
      </c>
      <c r="H4482" s="13" t="s">
        <v>190</v>
      </c>
      <c r="I4482" s="13">
        <v>4481</v>
      </c>
    </row>
    <row r="4483" spans="1:9" x14ac:dyDescent="0.25">
      <c r="A4483" s="13" t="str">
        <f t="shared" si="69"/>
        <v xml:space="preserve">804-C      98' Prestressed Concrete Beam, Type IV </v>
      </c>
      <c r="B4483" s="13" t="s">
        <v>5039</v>
      </c>
      <c r="C4483" s="13" t="s">
        <v>5196</v>
      </c>
      <c r="D4483" s="13" t="s">
        <v>230</v>
      </c>
      <c r="E4483" s="13" t="s">
        <v>1569</v>
      </c>
      <c r="F4483" s="13" t="s">
        <v>188</v>
      </c>
      <c r="G4483" s="13" t="s">
        <v>4873</v>
      </c>
      <c r="H4483" s="13" t="s">
        <v>190</v>
      </c>
      <c r="I4483" s="13">
        <v>4482</v>
      </c>
    </row>
    <row r="4484" spans="1:9" x14ac:dyDescent="0.25">
      <c r="A4484" s="13" t="str">
        <f t="shared" ref="A4484:A4547" si="70">_xlfn.CONCAT(B4484," ", C4484)</f>
        <v xml:space="preserve">804-C      99' Prestressed Concrete Beam, Type BT-72 </v>
      </c>
      <c r="B4484" s="13" t="s">
        <v>5039</v>
      </c>
      <c r="C4484" s="13" t="s">
        <v>5197</v>
      </c>
      <c r="D4484" s="13" t="s">
        <v>230</v>
      </c>
      <c r="E4484" s="13" t="s">
        <v>1569</v>
      </c>
      <c r="F4484" s="13" t="s">
        <v>188</v>
      </c>
      <c r="G4484" s="13" t="s">
        <v>4873</v>
      </c>
      <c r="H4484" s="13" t="s">
        <v>190</v>
      </c>
      <c r="I4484" s="13">
        <v>4483</v>
      </c>
    </row>
    <row r="4485" spans="1:9" x14ac:dyDescent="0.25">
      <c r="A4485" s="13" t="str">
        <f t="shared" si="70"/>
        <v xml:space="preserve">804-C      99' Prestressed Concrete Beam, Type IV </v>
      </c>
      <c r="B4485" s="13" t="s">
        <v>5039</v>
      </c>
      <c r="C4485" s="13" t="s">
        <v>5198</v>
      </c>
      <c r="D4485" s="13" t="s">
        <v>230</v>
      </c>
      <c r="E4485" s="13" t="s">
        <v>1569</v>
      </c>
      <c r="F4485" s="13" t="s">
        <v>188</v>
      </c>
      <c r="G4485" s="13" t="s">
        <v>4873</v>
      </c>
      <c r="H4485" s="13" t="s">
        <v>190</v>
      </c>
      <c r="I4485" s="13">
        <v>4484</v>
      </c>
    </row>
    <row r="4486" spans="1:9" x14ac:dyDescent="0.25">
      <c r="A4486" s="13" t="str">
        <f t="shared" si="70"/>
        <v xml:space="preserve">804-C      111' Prestressed Concrete Beam, Type BT-54 </v>
      </c>
      <c r="B4486" s="13" t="s">
        <v>5039</v>
      </c>
      <c r="C4486" s="13" t="s">
        <v>5199</v>
      </c>
      <c r="D4486" s="13" t="s">
        <v>230</v>
      </c>
      <c r="E4486" s="13" t="s">
        <v>1569</v>
      </c>
      <c r="F4486" s="13" t="s">
        <v>188</v>
      </c>
      <c r="G4486" s="13" t="s">
        <v>4873</v>
      </c>
      <c r="H4486" s="13" t="s">
        <v>190</v>
      </c>
      <c r="I4486" s="13">
        <v>4485</v>
      </c>
    </row>
    <row r="4487" spans="1:9" x14ac:dyDescent="0.25">
      <c r="A4487" s="13" t="str">
        <f t="shared" si="70"/>
        <v xml:space="preserve">804-C      41' Prestressed Concrete Beam, Type I+2 </v>
      </c>
      <c r="B4487" s="13" t="s">
        <v>5039</v>
      </c>
      <c r="C4487" s="13" t="s">
        <v>5200</v>
      </c>
      <c r="D4487" s="13" t="s">
        <v>230</v>
      </c>
      <c r="E4487" s="13" t="s">
        <v>1569</v>
      </c>
      <c r="F4487" s="13" t="s">
        <v>188</v>
      </c>
      <c r="G4487" s="13" t="s">
        <v>4873</v>
      </c>
      <c r="H4487" s="13" t="s">
        <v>190</v>
      </c>
      <c r="I4487" s="13">
        <v>4486</v>
      </c>
    </row>
    <row r="4488" spans="1:9" x14ac:dyDescent="0.25">
      <c r="A4488" s="13" t="str">
        <f t="shared" si="70"/>
        <v xml:space="preserve">804-C      81' Prestressed Concrete Beam, Type III </v>
      </c>
      <c r="B4488" s="13" t="s">
        <v>5039</v>
      </c>
      <c r="C4488" s="13" t="s">
        <v>5201</v>
      </c>
      <c r="D4488" s="13" t="s">
        <v>230</v>
      </c>
      <c r="E4488" s="13" t="s">
        <v>1569</v>
      </c>
      <c r="F4488" s="13" t="s">
        <v>188</v>
      </c>
      <c r="G4488" s="13" t="s">
        <v>4873</v>
      </c>
      <c r="H4488" s="13" t="s">
        <v>190</v>
      </c>
      <c r="I4488" s="13">
        <v>4487</v>
      </c>
    </row>
    <row r="4489" spans="1:9" x14ac:dyDescent="0.25">
      <c r="A4489" s="13" t="str">
        <f t="shared" si="70"/>
        <v xml:space="preserve">804-C      100' Prestressed Concrete Beam, Type BT-54 </v>
      </c>
      <c r="B4489" s="13" t="s">
        <v>5039</v>
      </c>
      <c r="C4489" s="13" t="s">
        <v>5202</v>
      </c>
      <c r="D4489" s="13" t="s">
        <v>230</v>
      </c>
      <c r="E4489" s="13" t="s">
        <v>1569</v>
      </c>
      <c r="F4489" s="13" t="s">
        <v>188</v>
      </c>
      <c r="G4489" s="13" t="s">
        <v>4873</v>
      </c>
      <c r="H4489" s="13" t="s">
        <v>190</v>
      </c>
      <c r="I4489" s="13">
        <v>4488</v>
      </c>
    </row>
    <row r="4490" spans="1:9" x14ac:dyDescent="0.25">
      <c r="A4490" s="13" t="str">
        <f t="shared" si="70"/>
        <v xml:space="preserve">804-C      99' Prestressed Concrete Beam, Type BT-54 </v>
      </c>
      <c r="B4490" s="13" t="s">
        <v>5039</v>
      </c>
      <c r="C4490" s="13" t="s">
        <v>5203</v>
      </c>
      <c r="D4490" s="13" t="s">
        <v>230</v>
      </c>
      <c r="E4490" s="13" t="s">
        <v>1569</v>
      </c>
      <c r="F4490" s="13" t="s">
        <v>188</v>
      </c>
      <c r="G4490" s="13" t="s">
        <v>4873</v>
      </c>
      <c r="H4490" s="13" t="s">
        <v>190</v>
      </c>
      <c r="I4490" s="13">
        <v>4489</v>
      </c>
    </row>
    <row r="4491" spans="1:9" x14ac:dyDescent="0.25">
      <c r="A4491" s="13" t="str">
        <f t="shared" si="70"/>
        <v xml:space="preserve">804-C      80' Prestressed Concrete Beam, Type FIB-45 </v>
      </c>
      <c r="B4491" s="13" t="s">
        <v>5039</v>
      </c>
      <c r="C4491" s="13" t="s">
        <v>5204</v>
      </c>
      <c r="D4491" s="13" t="s">
        <v>230</v>
      </c>
      <c r="E4491" s="13" t="s">
        <v>1569</v>
      </c>
      <c r="F4491" s="13" t="s">
        <v>188</v>
      </c>
      <c r="G4491" s="13" t="s">
        <v>4873</v>
      </c>
      <c r="H4491" s="13" t="s">
        <v>190</v>
      </c>
      <c r="I4491" s="13">
        <v>4490</v>
      </c>
    </row>
    <row r="4492" spans="1:9" x14ac:dyDescent="0.25">
      <c r="A4492" s="13" t="str">
        <f t="shared" si="70"/>
        <v xml:space="preserve">804-C      100' Prestressed Concrete Beam, Type FIB-45 </v>
      </c>
      <c r="B4492" s="13" t="s">
        <v>5039</v>
      </c>
      <c r="C4492" s="13" t="s">
        <v>5205</v>
      </c>
      <c r="D4492" s="13" t="s">
        <v>230</v>
      </c>
      <c r="E4492" s="13" t="s">
        <v>1569</v>
      </c>
      <c r="F4492" s="13" t="s">
        <v>188</v>
      </c>
      <c r="G4492" s="13" t="s">
        <v>4873</v>
      </c>
      <c r="H4492" s="13" t="s">
        <v>190</v>
      </c>
      <c r="I4492" s="13">
        <v>4491</v>
      </c>
    </row>
    <row r="4493" spans="1:9" x14ac:dyDescent="0.25">
      <c r="A4493" s="13" t="str">
        <f t="shared" si="70"/>
        <v xml:space="preserve">804-C      135' Prestressed Concrete Beam, Type FIB-54 </v>
      </c>
      <c r="B4493" s="13" t="s">
        <v>5039</v>
      </c>
      <c r="C4493" s="13" t="s">
        <v>5206</v>
      </c>
      <c r="D4493" s="13" t="s">
        <v>230</v>
      </c>
      <c r="E4493" s="13" t="s">
        <v>1569</v>
      </c>
      <c r="F4493" s="13" t="s">
        <v>188</v>
      </c>
      <c r="G4493" s="13" t="s">
        <v>4873</v>
      </c>
      <c r="H4493" s="13" t="s">
        <v>190</v>
      </c>
      <c r="I4493" s="13">
        <v>4492</v>
      </c>
    </row>
    <row r="4494" spans="1:9" x14ac:dyDescent="0.25">
      <c r="A4494" s="13" t="str">
        <f t="shared" si="70"/>
        <v xml:space="preserve">804-C      29' Prestressed Concrete Beam, 16" x16" </v>
      </c>
      <c r="B4494" s="13" t="s">
        <v>5039</v>
      </c>
      <c r="C4494" s="13" t="s">
        <v>5207</v>
      </c>
      <c r="D4494" s="13" t="s">
        <v>230</v>
      </c>
      <c r="E4494" s="13" t="s">
        <v>1569</v>
      </c>
      <c r="F4494" s="13" t="s">
        <v>188</v>
      </c>
      <c r="G4494" s="13" t="s">
        <v>4873</v>
      </c>
      <c r="H4494" s="13" t="s">
        <v>190</v>
      </c>
      <c r="I4494" s="13">
        <v>4493</v>
      </c>
    </row>
    <row r="4495" spans="1:9" x14ac:dyDescent="0.25">
      <c r="A4495" s="13" t="str">
        <f t="shared" si="70"/>
        <v xml:space="preserve">804-C      64' Prestressed Concrete Beam, Type FIB-78 </v>
      </c>
      <c r="B4495" s="13" t="s">
        <v>5039</v>
      </c>
      <c r="C4495" s="13" t="s">
        <v>5208</v>
      </c>
      <c r="D4495" s="13" t="s">
        <v>230</v>
      </c>
      <c r="E4495" s="13" t="s">
        <v>1569</v>
      </c>
      <c r="F4495" s="13" t="s">
        <v>188</v>
      </c>
      <c r="G4495" s="13" t="s">
        <v>4873</v>
      </c>
      <c r="H4495" s="13" t="s">
        <v>190</v>
      </c>
      <c r="I4495" s="13">
        <v>4494</v>
      </c>
    </row>
    <row r="4496" spans="1:9" x14ac:dyDescent="0.25">
      <c r="A4496" s="13" t="str">
        <f t="shared" si="70"/>
        <v xml:space="preserve">804-C      114' Prestressed Concrete Beam, Type FIB-78 </v>
      </c>
      <c r="B4496" s="13" t="s">
        <v>5039</v>
      </c>
      <c r="C4496" s="13" t="s">
        <v>5209</v>
      </c>
      <c r="D4496" s="13" t="s">
        <v>230</v>
      </c>
      <c r="E4496" s="13" t="s">
        <v>1569</v>
      </c>
      <c r="F4496" s="13" t="s">
        <v>188</v>
      </c>
      <c r="G4496" s="13" t="s">
        <v>4873</v>
      </c>
      <c r="H4496" s="13" t="s">
        <v>190</v>
      </c>
      <c r="I4496" s="13">
        <v>4495</v>
      </c>
    </row>
    <row r="4497" spans="1:9" x14ac:dyDescent="0.25">
      <c r="A4497" s="13" t="str">
        <f t="shared" si="70"/>
        <v xml:space="preserve">804-C      145' Prestressed Concrete Beam, Type FIB-78 </v>
      </c>
      <c r="B4497" s="13" t="s">
        <v>5039</v>
      </c>
      <c r="C4497" s="13" t="s">
        <v>5210</v>
      </c>
      <c r="D4497" s="13" t="s">
        <v>230</v>
      </c>
      <c r="E4497" s="13" t="s">
        <v>1569</v>
      </c>
      <c r="F4497" s="13" t="s">
        <v>188</v>
      </c>
      <c r="G4497" s="13" t="s">
        <v>4873</v>
      </c>
      <c r="H4497" s="13" t="s">
        <v>190</v>
      </c>
      <c r="I4497" s="13">
        <v>4496</v>
      </c>
    </row>
    <row r="4498" spans="1:9" x14ac:dyDescent="0.25">
      <c r="A4498" s="13" t="str">
        <f t="shared" si="70"/>
        <v xml:space="preserve">804-C      136' Prestressed Concrete Beam, Type FIB-78 </v>
      </c>
      <c r="B4498" s="13" t="s">
        <v>5039</v>
      </c>
      <c r="C4498" s="13" t="s">
        <v>5211</v>
      </c>
      <c r="D4498" s="13" t="s">
        <v>230</v>
      </c>
      <c r="E4498" s="13" t="s">
        <v>1569</v>
      </c>
      <c r="F4498" s="13" t="s">
        <v>188</v>
      </c>
      <c r="G4498" s="13" t="s">
        <v>4873</v>
      </c>
      <c r="H4498" s="13" t="s">
        <v>190</v>
      </c>
      <c r="I4498" s="13">
        <v>4497</v>
      </c>
    </row>
    <row r="4499" spans="1:9" x14ac:dyDescent="0.25">
      <c r="A4499" s="13" t="str">
        <f t="shared" si="70"/>
        <v xml:space="preserve">804-C      148' Prestressed Concrete Beam, Type FIB-78 </v>
      </c>
      <c r="B4499" s="13" t="s">
        <v>5039</v>
      </c>
      <c r="C4499" s="13" t="s">
        <v>5212</v>
      </c>
      <c r="D4499" s="13" t="s">
        <v>230</v>
      </c>
      <c r="E4499" s="13" t="s">
        <v>1569</v>
      </c>
      <c r="F4499" s="13" t="s">
        <v>188</v>
      </c>
      <c r="G4499" s="13" t="s">
        <v>4873</v>
      </c>
      <c r="H4499" s="13" t="s">
        <v>190</v>
      </c>
      <c r="I4499" s="13">
        <v>4498</v>
      </c>
    </row>
    <row r="4500" spans="1:9" x14ac:dyDescent="0.25">
      <c r="A4500" s="13" t="str">
        <f t="shared" si="70"/>
        <v xml:space="preserve">804-C      143' Prestressed Concrete Beam, Type FIB-78 </v>
      </c>
      <c r="B4500" s="13" t="s">
        <v>5039</v>
      </c>
      <c r="C4500" s="13" t="s">
        <v>5213</v>
      </c>
      <c r="D4500" s="13" t="s">
        <v>230</v>
      </c>
      <c r="E4500" s="13" t="s">
        <v>1569</v>
      </c>
      <c r="F4500" s="13" t="s">
        <v>188</v>
      </c>
      <c r="G4500" s="13" t="s">
        <v>4873</v>
      </c>
      <c r="H4500" s="13" t="s">
        <v>190</v>
      </c>
      <c r="I4500" s="13">
        <v>4499</v>
      </c>
    </row>
    <row r="4501" spans="1:9" x14ac:dyDescent="0.25">
      <c r="A4501" s="13" t="str">
        <f t="shared" si="70"/>
        <v xml:space="preserve">804-C      147' Prestressed Concrete Beam, Type FIB-78 </v>
      </c>
      <c r="B4501" s="13" t="s">
        <v>5039</v>
      </c>
      <c r="C4501" s="13" t="s">
        <v>5214</v>
      </c>
      <c r="D4501" s="13" t="s">
        <v>230</v>
      </c>
      <c r="E4501" s="13" t="s">
        <v>1569</v>
      </c>
      <c r="F4501" s="13" t="s">
        <v>188</v>
      </c>
      <c r="G4501" s="13" t="s">
        <v>4873</v>
      </c>
      <c r="H4501" s="13" t="s">
        <v>190</v>
      </c>
      <c r="I4501" s="13">
        <v>4500</v>
      </c>
    </row>
    <row r="4502" spans="1:9" x14ac:dyDescent="0.25">
      <c r="A4502" s="13" t="str">
        <f t="shared" si="70"/>
        <v xml:space="preserve">804-C      118' Prestressed Concrete Beam, Type FIB-78 </v>
      </c>
      <c r="B4502" s="13" t="s">
        <v>5039</v>
      </c>
      <c r="C4502" s="13" t="s">
        <v>5215</v>
      </c>
      <c r="D4502" s="13" t="s">
        <v>230</v>
      </c>
      <c r="E4502" s="13" t="s">
        <v>1569</v>
      </c>
      <c r="F4502" s="13" t="s">
        <v>188</v>
      </c>
      <c r="G4502" s="13" t="s">
        <v>4873</v>
      </c>
      <c r="H4502" s="13" t="s">
        <v>190</v>
      </c>
      <c r="I4502" s="13">
        <v>4501</v>
      </c>
    </row>
    <row r="4503" spans="1:9" x14ac:dyDescent="0.25">
      <c r="A4503" s="13" t="str">
        <f t="shared" si="70"/>
        <v xml:space="preserve">804-C      120' Prestressed Concrete Beam, Type FIB-78 </v>
      </c>
      <c r="B4503" s="13" t="s">
        <v>5039</v>
      </c>
      <c r="C4503" s="13" t="s">
        <v>5216</v>
      </c>
      <c r="D4503" s="13" t="s">
        <v>230</v>
      </c>
      <c r="E4503" s="13" t="s">
        <v>1569</v>
      </c>
      <c r="F4503" s="13" t="s">
        <v>188</v>
      </c>
      <c r="G4503" s="13" t="s">
        <v>4873</v>
      </c>
      <c r="H4503" s="13" t="s">
        <v>190</v>
      </c>
      <c r="I4503" s="13">
        <v>4502</v>
      </c>
    </row>
    <row r="4504" spans="1:9" x14ac:dyDescent="0.25">
      <c r="A4504" s="13" t="str">
        <f t="shared" si="70"/>
        <v xml:space="preserve">804-C      78' Prestressed Concrete Beam, Type FIB-78 </v>
      </c>
      <c r="B4504" s="13" t="s">
        <v>5039</v>
      </c>
      <c r="C4504" s="13" t="s">
        <v>5217</v>
      </c>
      <c r="D4504" s="13" t="s">
        <v>230</v>
      </c>
      <c r="E4504" s="13" t="s">
        <v>1569</v>
      </c>
      <c r="F4504" s="13" t="s">
        <v>188</v>
      </c>
      <c r="G4504" s="13" t="s">
        <v>4873</v>
      </c>
      <c r="H4504" s="13" t="s">
        <v>190</v>
      </c>
      <c r="I4504" s="13">
        <v>4503</v>
      </c>
    </row>
    <row r="4505" spans="1:9" x14ac:dyDescent="0.25">
      <c r="A4505" s="13" t="str">
        <f t="shared" si="70"/>
        <v xml:space="preserve">804-C      170' Prestressed Concrete Beam, Type FIB-78 </v>
      </c>
      <c r="B4505" s="13" t="s">
        <v>5039</v>
      </c>
      <c r="C4505" s="13" t="s">
        <v>5218</v>
      </c>
      <c r="D4505" s="13" t="s">
        <v>230</v>
      </c>
      <c r="E4505" s="13" t="s">
        <v>1569</v>
      </c>
      <c r="F4505" s="13" t="s">
        <v>188</v>
      </c>
      <c r="G4505" s="13" t="s">
        <v>4873</v>
      </c>
      <c r="H4505" s="13" t="s">
        <v>190</v>
      </c>
      <c r="I4505" s="13">
        <v>4504</v>
      </c>
    </row>
    <row r="4506" spans="1:9" x14ac:dyDescent="0.25">
      <c r="A4506" s="13" t="str">
        <f t="shared" si="70"/>
        <v xml:space="preserve">804-C      170' Prestressed Concrete Beam, Type FIB-84 </v>
      </c>
      <c r="B4506" s="13" t="s">
        <v>5039</v>
      </c>
      <c r="C4506" s="13" t="s">
        <v>5219</v>
      </c>
      <c r="D4506" s="13" t="s">
        <v>230</v>
      </c>
      <c r="E4506" s="13" t="s">
        <v>1569</v>
      </c>
      <c r="F4506" s="13" t="s">
        <v>188</v>
      </c>
      <c r="G4506" s="13" t="s">
        <v>4873</v>
      </c>
      <c r="H4506" s="13" t="s">
        <v>190</v>
      </c>
      <c r="I4506" s="13">
        <v>4505</v>
      </c>
    </row>
    <row r="4507" spans="1:9" x14ac:dyDescent="0.25">
      <c r="A4507" s="13" t="str">
        <f t="shared" si="70"/>
        <v xml:space="preserve">804-C      150' Prestressed Concrete Beam, Type FIB-72 </v>
      </c>
      <c r="B4507" s="13" t="s">
        <v>5039</v>
      </c>
      <c r="C4507" s="13" t="s">
        <v>5220</v>
      </c>
      <c r="D4507" s="13" t="s">
        <v>230</v>
      </c>
      <c r="E4507" s="13" t="s">
        <v>1569</v>
      </c>
      <c r="F4507" s="13" t="s">
        <v>188</v>
      </c>
      <c r="G4507" s="13" t="s">
        <v>4873</v>
      </c>
      <c r="H4507" s="13" t="s">
        <v>190</v>
      </c>
      <c r="I4507" s="13">
        <v>4506</v>
      </c>
    </row>
    <row r="4508" spans="1:9" x14ac:dyDescent="0.25">
      <c r="A4508" s="13" t="str">
        <f t="shared" si="70"/>
        <v xml:space="preserve">804-C      130' Prestressed Concrete Beam, Type FIB-63 </v>
      </c>
      <c r="B4508" s="13" t="s">
        <v>5039</v>
      </c>
      <c r="C4508" s="13" t="s">
        <v>5221</v>
      </c>
      <c r="D4508" s="13" t="s">
        <v>230</v>
      </c>
      <c r="E4508" s="13" t="s">
        <v>1569</v>
      </c>
      <c r="F4508" s="13" t="s">
        <v>188</v>
      </c>
      <c r="G4508" s="13" t="s">
        <v>4873</v>
      </c>
      <c r="H4508" s="13" t="s">
        <v>190</v>
      </c>
      <c r="I4508" s="13">
        <v>4507</v>
      </c>
    </row>
    <row r="4509" spans="1:9" x14ac:dyDescent="0.25">
      <c r="A4509" s="13" t="str">
        <f t="shared" si="70"/>
        <v xml:space="preserve">804-C      110' Prestressed Concrete Beam, Type FIB-45 </v>
      </c>
      <c r="B4509" s="13" t="s">
        <v>5039</v>
      </c>
      <c r="C4509" s="13" t="s">
        <v>5222</v>
      </c>
      <c r="D4509" s="13" t="s">
        <v>230</v>
      </c>
      <c r="E4509" s="13" t="s">
        <v>1569</v>
      </c>
      <c r="F4509" s="13" t="s">
        <v>188</v>
      </c>
      <c r="G4509" s="13" t="s">
        <v>4873</v>
      </c>
      <c r="H4509" s="13" t="s">
        <v>190</v>
      </c>
      <c r="I4509" s="13">
        <v>4508</v>
      </c>
    </row>
    <row r="4510" spans="1:9" x14ac:dyDescent="0.25">
      <c r="A4510" s="13" t="str">
        <f t="shared" si="70"/>
        <v xml:space="preserve">804-C      115' Prestressed Concrete Beam, Type BT-54 </v>
      </c>
      <c r="B4510" s="13" t="s">
        <v>5039</v>
      </c>
      <c r="C4510" s="13" t="s">
        <v>5223</v>
      </c>
      <c r="D4510" s="13" t="s">
        <v>230</v>
      </c>
      <c r="E4510" s="13" t="s">
        <v>1569</v>
      </c>
      <c r="F4510" s="13" t="s">
        <v>188</v>
      </c>
      <c r="G4510" s="13" t="s">
        <v>4873</v>
      </c>
      <c r="H4510" s="13" t="s">
        <v>190</v>
      </c>
      <c r="I4510" s="13">
        <v>4509</v>
      </c>
    </row>
    <row r="4511" spans="1:9" x14ac:dyDescent="0.25">
      <c r="A4511" s="13" t="str">
        <f t="shared" si="70"/>
        <v xml:space="preserve">804-C      80' Prestressed Concrete Beam, Type FIB-36 </v>
      </c>
      <c r="B4511" s="13" t="s">
        <v>5039</v>
      </c>
      <c r="C4511" s="13" t="s">
        <v>5224</v>
      </c>
      <c r="D4511" s="13" t="s">
        <v>230</v>
      </c>
      <c r="E4511" s="13" t="s">
        <v>1569</v>
      </c>
      <c r="F4511" s="13" t="s">
        <v>188</v>
      </c>
      <c r="G4511" s="13" t="s">
        <v>4873</v>
      </c>
      <c r="H4511" s="13" t="s">
        <v>190</v>
      </c>
      <c r="I4511" s="13">
        <v>4510</v>
      </c>
    </row>
    <row r="4512" spans="1:9" x14ac:dyDescent="0.25">
      <c r="A4512" s="13" t="str">
        <f t="shared" si="70"/>
        <v xml:space="preserve">804-C      110' Prestressed Concrete Beam, Type FIB-54 </v>
      </c>
      <c r="B4512" s="13" t="s">
        <v>5039</v>
      </c>
      <c r="C4512" s="13" t="s">
        <v>5225</v>
      </c>
      <c r="D4512" s="13" t="s">
        <v>230</v>
      </c>
      <c r="E4512" s="13" t="s">
        <v>1569</v>
      </c>
      <c r="F4512" s="13" t="s">
        <v>188</v>
      </c>
      <c r="G4512" s="13" t="s">
        <v>4873</v>
      </c>
      <c r="H4512" s="13" t="s">
        <v>190</v>
      </c>
      <c r="I4512" s="13">
        <v>4511</v>
      </c>
    </row>
    <row r="4513" spans="1:9" x14ac:dyDescent="0.25">
      <c r="A4513" s="13" t="str">
        <f t="shared" si="70"/>
        <v xml:space="preserve">804-C      30' Prestressed Concrete Beam, 16" x16" </v>
      </c>
      <c r="B4513" s="13" t="s">
        <v>5039</v>
      </c>
      <c r="C4513" s="13" t="s">
        <v>5226</v>
      </c>
      <c r="D4513" s="13" t="s">
        <v>230</v>
      </c>
      <c r="E4513" s="13" t="s">
        <v>1569</v>
      </c>
      <c r="F4513" s="13" t="s">
        <v>188</v>
      </c>
      <c r="G4513" s="13" t="s">
        <v>4873</v>
      </c>
      <c r="H4513" s="13" t="s">
        <v>190</v>
      </c>
      <c r="I4513" s="13">
        <v>4512</v>
      </c>
    </row>
    <row r="4514" spans="1:9" x14ac:dyDescent="0.25">
      <c r="A4514" s="13" t="str">
        <f t="shared" si="70"/>
        <v xml:space="preserve">804-C      100' Prestressed Concrete Beam, Type FIB-36 </v>
      </c>
      <c r="B4514" s="13" t="s">
        <v>5039</v>
      </c>
      <c r="C4514" s="13" t="s">
        <v>5227</v>
      </c>
      <c r="D4514" s="13" t="s">
        <v>230</v>
      </c>
      <c r="E4514" s="13" t="s">
        <v>1569</v>
      </c>
      <c r="F4514" s="13" t="s">
        <v>188</v>
      </c>
      <c r="G4514" s="13" t="s">
        <v>4873</v>
      </c>
      <c r="H4514" s="13" t="s">
        <v>190</v>
      </c>
      <c r="I4514" s="13">
        <v>4513</v>
      </c>
    </row>
    <row r="4515" spans="1:9" x14ac:dyDescent="0.25">
      <c r="A4515" s="13" t="str">
        <f t="shared" si="70"/>
        <v xml:space="preserve">804-C      120' Prestressed Concrete Beam, Type FIB-45 </v>
      </c>
      <c r="B4515" s="13" t="s">
        <v>5039</v>
      </c>
      <c r="C4515" s="13" t="s">
        <v>5228</v>
      </c>
      <c r="D4515" s="13" t="s">
        <v>230</v>
      </c>
      <c r="E4515" s="13" t="s">
        <v>1569</v>
      </c>
      <c r="F4515" s="13" t="s">
        <v>188</v>
      </c>
      <c r="G4515" s="13" t="s">
        <v>4873</v>
      </c>
      <c r="H4515" s="13" t="s">
        <v>190</v>
      </c>
      <c r="I4515" s="13">
        <v>4514</v>
      </c>
    </row>
    <row r="4516" spans="1:9" x14ac:dyDescent="0.25">
      <c r="A4516" s="13" t="str">
        <f t="shared" si="70"/>
        <v xml:space="preserve">804-C      135' Prestressed Concrete Beam, Type FIB-63 </v>
      </c>
      <c r="B4516" s="13" t="s">
        <v>5039</v>
      </c>
      <c r="C4516" s="13" t="s">
        <v>5229</v>
      </c>
      <c r="D4516" s="13" t="s">
        <v>230</v>
      </c>
      <c r="E4516" s="13" t="s">
        <v>1569</v>
      </c>
      <c r="F4516" s="13" t="s">
        <v>188</v>
      </c>
      <c r="G4516" s="13" t="s">
        <v>4873</v>
      </c>
      <c r="H4516" s="13" t="s">
        <v>190</v>
      </c>
      <c r="I4516" s="13">
        <v>4515</v>
      </c>
    </row>
    <row r="4517" spans="1:9" x14ac:dyDescent="0.25">
      <c r="A4517" s="13" t="str">
        <f t="shared" si="70"/>
        <v xml:space="preserve">804-C      85' Prestressed Concrete Beam, Type FIB-36 </v>
      </c>
      <c r="B4517" s="13" t="s">
        <v>5039</v>
      </c>
      <c r="C4517" s="13" t="s">
        <v>5230</v>
      </c>
      <c r="D4517" s="13" t="s">
        <v>230</v>
      </c>
      <c r="E4517" s="13" t="s">
        <v>1569</v>
      </c>
      <c r="F4517" s="13" t="s">
        <v>188</v>
      </c>
      <c r="G4517" s="13" t="s">
        <v>4873</v>
      </c>
      <c r="H4517" s="13" t="s">
        <v>190</v>
      </c>
      <c r="I4517" s="13">
        <v>4516</v>
      </c>
    </row>
    <row r="4518" spans="1:9" x14ac:dyDescent="0.25">
      <c r="A4518" s="13" t="str">
        <f t="shared" si="70"/>
        <v xml:space="preserve">804-C      140' Prestressed Concrete Beam, Type FIB-63 </v>
      </c>
      <c r="B4518" s="13" t="s">
        <v>5039</v>
      </c>
      <c r="C4518" s="13" t="s">
        <v>5231</v>
      </c>
      <c r="D4518" s="13" t="s">
        <v>230</v>
      </c>
      <c r="E4518" s="13" t="s">
        <v>1569</v>
      </c>
      <c r="F4518" s="13" t="s">
        <v>188</v>
      </c>
      <c r="G4518" s="13" t="s">
        <v>4873</v>
      </c>
      <c r="H4518" s="13" t="s">
        <v>190</v>
      </c>
      <c r="I4518" s="13">
        <v>4517</v>
      </c>
    </row>
    <row r="4519" spans="1:9" x14ac:dyDescent="0.25">
      <c r="A4519" s="13" t="str">
        <f t="shared" si="70"/>
        <v xml:space="preserve">804-C      45' Prestressed Concrete Beam, Type FIB-36 </v>
      </c>
      <c r="B4519" s="13" t="s">
        <v>5039</v>
      </c>
      <c r="C4519" s="13" t="s">
        <v>5232</v>
      </c>
      <c r="D4519" s="13" t="s">
        <v>230</v>
      </c>
      <c r="E4519" s="13" t="s">
        <v>1569</v>
      </c>
      <c r="F4519" s="13" t="s">
        <v>188</v>
      </c>
      <c r="G4519" s="13" t="s">
        <v>4873</v>
      </c>
      <c r="H4519" s="13" t="s">
        <v>190</v>
      </c>
      <c r="I4519" s="13">
        <v>4518</v>
      </c>
    </row>
    <row r="4520" spans="1:9" x14ac:dyDescent="0.25">
      <c r="A4520" s="13" t="str">
        <f t="shared" si="70"/>
        <v xml:space="preserve">804-C      90' Prestressed Concrete Beam, Type FIB-36 </v>
      </c>
      <c r="B4520" s="13" t="s">
        <v>5039</v>
      </c>
      <c r="C4520" s="13" t="s">
        <v>5233</v>
      </c>
      <c r="D4520" s="13" t="s">
        <v>230</v>
      </c>
      <c r="E4520" s="13" t="s">
        <v>1569</v>
      </c>
      <c r="F4520" s="13" t="s">
        <v>188</v>
      </c>
      <c r="G4520" s="13" t="s">
        <v>4873</v>
      </c>
      <c r="H4520" s="13" t="s">
        <v>190</v>
      </c>
      <c r="I4520" s="13">
        <v>4519</v>
      </c>
    </row>
    <row r="4521" spans="1:9" x14ac:dyDescent="0.25">
      <c r="A4521" s="13" t="str">
        <f t="shared" si="70"/>
        <v xml:space="preserve">804-C      70' Prestressed Concrete Beam, Type FIB-36 </v>
      </c>
      <c r="B4521" s="13" t="s">
        <v>5039</v>
      </c>
      <c r="C4521" s="13" t="s">
        <v>5234</v>
      </c>
      <c r="D4521" s="13" t="s">
        <v>230</v>
      </c>
      <c r="E4521" s="13" t="s">
        <v>1569</v>
      </c>
      <c r="F4521" s="13" t="s">
        <v>188</v>
      </c>
      <c r="G4521" s="13" t="s">
        <v>4873</v>
      </c>
      <c r="H4521" s="13" t="s">
        <v>190</v>
      </c>
      <c r="I4521" s="13">
        <v>4520</v>
      </c>
    </row>
    <row r="4522" spans="1:9" x14ac:dyDescent="0.25">
      <c r="A4522" s="13" t="str">
        <f t="shared" si="70"/>
        <v xml:space="preserve">804-C      75' Prestressed Concrete Beam, Type FIB-36 </v>
      </c>
      <c r="B4522" s="13" t="s">
        <v>5039</v>
      </c>
      <c r="C4522" s="13" t="s">
        <v>5235</v>
      </c>
      <c r="D4522" s="13" t="s">
        <v>230</v>
      </c>
      <c r="E4522" s="13" t="s">
        <v>1569</v>
      </c>
      <c r="F4522" s="13" t="s">
        <v>188</v>
      </c>
      <c r="G4522" s="13" t="s">
        <v>4873</v>
      </c>
      <c r="H4522" s="13" t="s">
        <v>190</v>
      </c>
      <c r="I4522" s="13">
        <v>4521</v>
      </c>
    </row>
    <row r="4523" spans="1:9" x14ac:dyDescent="0.25">
      <c r="A4523" s="13" t="str">
        <f t="shared" si="70"/>
        <v xml:space="preserve">804-C      95' Prestressed Concrete Beam, Type FIB-36 </v>
      </c>
      <c r="B4523" s="13" t="s">
        <v>5039</v>
      </c>
      <c r="C4523" s="13" t="s">
        <v>5236</v>
      </c>
      <c r="D4523" s="13" t="s">
        <v>230</v>
      </c>
      <c r="E4523" s="13" t="s">
        <v>1569</v>
      </c>
      <c r="F4523" s="13" t="s">
        <v>188</v>
      </c>
      <c r="G4523" s="13" t="s">
        <v>4873</v>
      </c>
      <c r="H4523" s="13" t="s">
        <v>190</v>
      </c>
      <c r="I4523" s="13">
        <v>4522</v>
      </c>
    </row>
    <row r="4524" spans="1:9" x14ac:dyDescent="0.25">
      <c r="A4524" s="13" t="str">
        <f t="shared" si="70"/>
        <v xml:space="preserve">804-C      130' Prestressed Concrete Beam, Type FIB-54 </v>
      </c>
      <c r="B4524" s="13" t="s">
        <v>5039</v>
      </c>
      <c r="C4524" s="13" t="s">
        <v>5237</v>
      </c>
      <c r="D4524" s="13" t="s">
        <v>230</v>
      </c>
      <c r="E4524" s="13" t="s">
        <v>1569</v>
      </c>
      <c r="F4524" s="13" t="s">
        <v>188</v>
      </c>
      <c r="G4524" s="13" t="s">
        <v>4873</v>
      </c>
      <c r="H4524" s="13" t="s">
        <v>190</v>
      </c>
      <c r="I4524" s="13">
        <v>4523</v>
      </c>
    </row>
    <row r="4525" spans="1:9" x14ac:dyDescent="0.25">
      <c r="A4525" s="13" t="str">
        <f t="shared" si="70"/>
        <v xml:space="preserve">804-C      116' Prestressed Concrete Beam, Type BT-72 </v>
      </c>
      <c r="B4525" s="13" t="s">
        <v>5039</v>
      </c>
      <c r="C4525" s="13" t="s">
        <v>5238</v>
      </c>
      <c r="D4525" s="13" t="s">
        <v>230</v>
      </c>
      <c r="E4525" s="13" t="s">
        <v>1569</v>
      </c>
      <c r="F4525" s="13" t="s">
        <v>188</v>
      </c>
      <c r="G4525" s="13" t="s">
        <v>4873</v>
      </c>
      <c r="H4525" s="13" t="s">
        <v>190</v>
      </c>
      <c r="I4525" s="13">
        <v>4524</v>
      </c>
    </row>
    <row r="4526" spans="1:9" x14ac:dyDescent="0.25">
      <c r="A4526" s="13" t="str">
        <f t="shared" si="70"/>
        <v xml:space="preserve">804-C      100' Prestressed Concrete Beam, Type BT-63 </v>
      </c>
      <c r="B4526" s="13" t="s">
        <v>5039</v>
      </c>
      <c r="C4526" s="13" t="s">
        <v>5239</v>
      </c>
      <c r="D4526" s="13" t="s">
        <v>230</v>
      </c>
      <c r="E4526" s="13" t="s">
        <v>1569</v>
      </c>
      <c r="F4526" s="13" t="s">
        <v>188</v>
      </c>
      <c r="G4526" s="13" t="s">
        <v>4873</v>
      </c>
      <c r="H4526" s="13" t="s">
        <v>190</v>
      </c>
      <c r="I4526" s="13">
        <v>4525</v>
      </c>
    </row>
    <row r="4527" spans="1:9" x14ac:dyDescent="0.25">
      <c r="A4527" s="13" t="str">
        <f t="shared" si="70"/>
        <v xml:space="preserve">804-C      100' Prestressed Concrete Beam, Type FIB-63 </v>
      </c>
      <c r="B4527" s="13" t="s">
        <v>5039</v>
      </c>
      <c r="C4527" s="13" t="s">
        <v>5240</v>
      </c>
      <c r="D4527" s="13" t="s">
        <v>230</v>
      </c>
      <c r="E4527" s="13" t="s">
        <v>1569</v>
      </c>
      <c r="F4527" s="13" t="s">
        <v>188</v>
      </c>
      <c r="G4527" s="13" t="s">
        <v>4873</v>
      </c>
      <c r="H4527" s="13" t="s">
        <v>190</v>
      </c>
      <c r="I4527" s="13">
        <v>4526</v>
      </c>
    </row>
    <row r="4528" spans="1:9" x14ac:dyDescent="0.25">
      <c r="A4528" s="13" t="str">
        <f t="shared" si="70"/>
        <v xml:space="preserve">804-C      150' Prestressed Concrete Beam, Type FIB-63 </v>
      </c>
      <c r="B4528" s="13" t="s">
        <v>5039</v>
      </c>
      <c r="C4528" s="13" t="s">
        <v>5241</v>
      </c>
      <c r="D4528" s="13" t="s">
        <v>230</v>
      </c>
      <c r="E4528" s="13" t="s">
        <v>1569</v>
      </c>
      <c r="F4528" s="13" t="s">
        <v>188</v>
      </c>
      <c r="G4528" s="13" t="s">
        <v>4873</v>
      </c>
      <c r="H4528" s="13" t="s">
        <v>190</v>
      </c>
      <c r="I4528" s="13">
        <v>4527</v>
      </c>
    </row>
    <row r="4529" spans="1:9" x14ac:dyDescent="0.25">
      <c r="A4529" s="13" t="str">
        <f t="shared" si="70"/>
        <v xml:space="preserve">804-C      60' Prestressed Concrete Beam, Type FIB-36 </v>
      </c>
      <c r="B4529" s="13" t="s">
        <v>5039</v>
      </c>
      <c r="C4529" s="13" t="s">
        <v>5242</v>
      </c>
      <c r="D4529" s="13" t="s">
        <v>230</v>
      </c>
      <c r="E4529" s="13" t="s">
        <v>1569</v>
      </c>
      <c r="F4529" s="13" t="s">
        <v>188</v>
      </c>
      <c r="G4529" s="13" t="s">
        <v>4873</v>
      </c>
      <c r="H4529" s="13" t="s">
        <v>190</v>
      </c>
      <c r="I4529" s="13">
        <v>4528</v>
      </c>
    </row>
    <row r="4530" spans="1:9" x14ac:dyDescent="0.25">
      <c r="A4530" s="13" t="str">
        <f t="shared" si="70"/>
        <v xml:space="preserve">804-C      115' Prestressed Concrete Beam, Type FIB-45 </v>
      </c>
      <c r="B4530" s="13" t="s">
        <v>5039</v>
      </c>
      <c r="C4530" s="13" t="s">
        <v>5243</v>
      </c>
      <c r="D4530" s="13" t="s">
        <v>230</v>
      </c>
      <c r="E4530" s="13" t="s">
        <v>1569</v>
      </c>
      <c r="F4530" s="13" t="s">
        <v>188</v>
      </c>
      <c r="G4530" s="13" t="s">
        <v>4873</v>
      </c>
      <c r="H4530" s="13" t="s">
        <v>190</v>
      </c>
      <c r="I4530" s="13">
        <v>4529</v>
      </c>
    </row>
    <row r="4531" spans="1:9" x14ac:dyDescent="0.25">
      <c r="A4531" s="13" t="str">
        <f t="shared" si="70"/>
        <v xml:space="preserve">804-C      40' Prestressed Concrete Beam, Type MFIB-25 </v>
      </c>
      <c r="B4531" s="13" t="s">
        <v>5039</v>
      </c>
      <c r="C4531" s="13" t="s">
        <v>5244</v>
      </c>
      <c r="D4531" s="13" t="s">
        <v>230</v>
      </c>
      <c r="E4531" s="13" t="s">
        <v>1569</v>
      </c>
      <c r="F4531" s="13" t="s">
        <v>188</v>
      </c>
      <c r="G4531" s="13" t="s">
        <v>4873</v>
      </c>
      <c r="H4531" s="13" t="s">
        <v>190</v>
      </c>
      <c r="I4531" s="13">
        <v>4530</v>
      </c>
    </row>
    <row r="4532" spans="1:9" x14ac:dyDescent="0.25">
      <c r="A4532" s="13" t="str">
        <f t="shared" si="70"/>
        <v xml:space="preserve">804-C      100' Prestressed Concrete Beam, Type FIB-54 </v>
      </c>
      <c r="B4532" s="13" t="s">
        <v>5039</v>
      </c>
      <c r="C4532" s="13" t="s">
        <v>5245</v>
      </c>
      <c r="D4532" s="13" t="s">
        <v>230</v>
      </c>
      <c r="E4532" s="13" t="s">
        <v>1569</v>
      </c>
      <c r="F4532" s="13" t="s">
        <v>188</v>
      </c>
      <c r="G4532" s="13" t="s">
        <v>4873</v>
      </c>
      <c r="H4532" s="13" t="s">
        <v>190</v>
      </c>
      <c r="I4532" s="13">
        <v>4531</v>
      </c>
    </row>
    <row r="4533" spans="1:9" x14ac:dyDescent="0.25">
      <c r="A4533" s="13" t="str">
        <f t="shared" si="70"/>
        <v xml:space="preserve">804-C      25' Prestressed Concrete Beam, Type MFIB-25 </v>
      </c>
      <c r="B4533" s="13" t="s">
        <v>5039</v>
      </c>
      <c r="C4533" s="13" t="s">
        <v>5246</v>
      </c>
      <c r="D4533" s="13" t="s">
        <v>230</v>
      </c>
      <c r="E4533" s="13" t="s">
        <v>1569</v>
      </c>
      <c r="F4533" s="13" t="s">
        <v>188</v>
      </c>
      <c r="G4533" s="13" t="s">
        <v>4873</v>
      </c>
      <c r="H4533" s="13" t="s">
        <v>190</v>
      </c>
      <c r="I4533" s="13">
        <v>4532</v>
      </c>
    </row>
    <row r="4534" spans="1:9" x14ac:dyDescent="0.25">
      <c r="A4534" s="13" t="str">
        <f t="shared" si="70"/>
        <v xml:space="preserve">804-C      50' Prestressed Concrete Beam, Type MFIB-25 </v>
      </c>
      <c r="B4534" s="13" t="s">
        <v>5039</v>
      </c>
      <c r="C4534" s="13" t="s">
        <v>5247</v>
      </c>
      <c r="D4534" s="13" t="s">
        <v>230</v>
      </c>
      <c r="E4534" s="13" t="s">
        <v>1569</v>
      </c>
      <c r="F4534" s="13" t="s">
        <v>188</v>
      </c>
      <c r="G4534" s="13" t="s">
        <v>4873</v>
      </c>
      <c r="H4534" s="13" t="s">
        <v>190</v>
      </c>
      <c r="I4534" s="13">
        <v>4533</v>
      </c>
    </row>
    <row r="4535" spans="1:9" x14ac:dyDescent="0.25">
      <c r="A4535" s="13" t="str">
        <f t="shared" si="70"/>
        <v xml:space="preserve">804-C      140' Prestressed Concrete Beam, Type FIB-54 </v>
      </c>
      <c r="B4535" s="13" t="s">
        <v>5039</v>
      </c>
      <c r="C4535" s="13" t="s">
        <v>5248</v>
      </c>
      <c r="D4535" s="13" t="s">
        <v>230</v>
      </c>
      <c r="E4535" s="13" t="s">
        <v>1569</v>
      </c>
      <c r="F4535" s="13" t="s">
        <v>188</v>
      </c>
      <c r="G4535" s="13" t="s">
        <v>4873</v>
      </c>
      <c r="H4535" s="13" t="s">
        <v>190</v>
      </c>
      <c r="I4535" s="13">
        <v>4534</v>
      </c>
    </row>
    <row r="4536" spans="1:9" x14ac:dyDescent="0.25">
      <c r="A4536" s="13" t="str">
        <f t="shared" si="70"/>
        <v xml:space="preserve">804-C      145' Prestressed Concrete Beam, Type FIB-63 </v>
      </c>
      <c r="B4536" s="13" t="s">
        <v>5039</v>
      </c>
      <c r="C4536" s="13" t="s">
        <v>5249</v>
      </c>
      <c r="D4536" s="13" t="s">
        <v>230</v>
      </c>
      <c r="E4536" s="13" t="s">
        <v>1569</v>
      </c>
      <c r="F4536" s="13" t="s">
        <v>188</v>
      </c>
      <c r="G4536" s="13" t="s">
        <v>4873</v>
      </c>
      <c r="H4536" s="13" t="s">
        <v>190</v>
      </c>
      <c r="I4536" s="13">
        <v>4535</v>
      </c>
    </row>
    <row r="4537" spans="1:9" x14ac:dyDescent="0.25">
      <c r="A4537" s="13" t="str">
        <f t="shared" si="70"/>
        <v xml:space="preserve">804-C      60' Prestressed Concrete Beam, Type MFIB-25 </v>
      </c>
      <c r="B4537" s="13" t="s">
        <v>5039</v>
      </c>
      <c r="C4537" s="13" t="s">
        <v>5250</v>
      </c>
      <c r="D4537" s="13" t="s">
        <v>230</v>
      </c>
      <c r="E4537" s="13" t="s">
        <v>1569</v>
      </c>
      <c r="F4537" s="13" t="s">
        <v>188</v>
      </c>
      <c r="G4537" s="13" t="s">
        <v>4873</v>
      </c>
      <c r="H4537" s="13" t="s">
        <v>190</v>
      </c>
      <c r="I4537" s="13">
        <v>4536</v>
      </c>
    </row>
    <row r="4538" spans="1:9" x14ac:dyDescent="0.25">
      <c r="A4538" s="13" t="str">
        <f t="shared" si="70"/>
        <v xml:space="preserve">804-C      116' Prestressed Concrete Beam, Type FIB-45 </v>
      </c>
      <c r="B4538" s="13" t="s">
        <v>5039</v>
      </c>
      <c r="C4538" s="13" t="s">
        <v>5251</v>
      </c>
      <c r="D4538" s="13" t="s">
        <v>230</v>
      </c>
      <c r="E4538" s="13" t="s">
        <v>1569</v>
      </c>
      <c r="F4538" s="13" t="s">
        <v>188</v>
      </c>
      <c r="G4538" s="13" t="s">
        <v>4873</v>
      </c>
      <c r="H4538" s="13" t="s">
        <v>190</v>
      </c>
      <c r="I4538" s="13">
        <v>4537</v>
      </c>
    </row>
    <row r="4539" spans="1:9" x14ac:dyDescent="0.25">
      <c r="A4539" s="13" t="str">
        <f t="shared" si="70"/>
        <v xml:space="preserve">804-C      101' Prestressed Concrete Beam, Type FIB-45 </v>
      </c>
      <c r="B4539" s="13" t="s">
        <v>5039</v>
      </c>
      <c r="C4539" s="13" t="s">
        <v>5252</v>
      </c>
      <c r="D4539" s="13" t="s">
        <v>230</v>
      </c>
      <c r="E4539" s="13" t="s">
        <v>1569</v>
      </c>
      <c r="F4539" s="13" t="s">
        <v>188</v>
      </c>
      <c r="G4539" s="13" t="s">
        <v>4873</v>
      </c>
      <c r="H4539" s="13" t="s">
        <v>190</v>
      </c>
      <c r="I4539" s="13">
        <v>4538</v>
      </c>
    </row>
    <row r="4540" spans="1:9" x14ac:dyDescent="0.25">
      <c r="A4540" s="13" t="str">
        <f t="shared" si="70"/>
        <v xml:space="preserve">804-C      111' Prestressed Concrete Beam, Type FIB-45 </v>
      </c>
      <c r="B4540" s="13" t="s">
        <v>5039</v>
      </c>
      <c r="C4540" s="13" t="s">
        <v>5253</v>
      </c>
      <c r="D4540" s="13" t="s">
        <v>230</v>
      </c>
      <c r="E4540" s="13" t="s">
        <v>1569</v>
      </c>
      <c r="F4540" s="13" t="s">
        <v>188</v>
      </c>
      <c r="G4540" s="13" t="s">
        <v>4873</v>
      </c>
      <c r="H4540" s="13" t="s">
        <v>190</v>
      </c>
      <c r="I4540" s="13">
        <v>4539</v>
      </c>
    </row>
    <row r="4541" spans="1:9" x14ac:dyDescent="0.25">
      <c r="A4541" s="13" t="str">
        <f t="shared" si="70"/>
        <v xml:space="preserve">804-C      81' Prestressed Concrete Beam, Type FIB-36 </v>
      </c>
      <c r="B4541" s="13" t="s">
        <v>5039</v>
      </c>
      <c r="C4541" s="13" t="s">
        <v>5254</v>
      </c>
      <c r="D4541" s="13" t="s">
        <v>230</v>
      </c>
      <c r="E4541" s="13" t="s">
        <v>1569</v>
      </c>
      <c r="F4541" s="13" t="s">
        <v>188</v>
      </c>
      <c r="G4541" s="13" t="s">
        <v>4873</v>
      </c>
      <c r="H4541" s="13" t="s">
        <v>190</v>
      </c>
      <c r="I4541" s="13">
        <v>4540</v>
      </c>
    </row>
    <row r="4542" spans="1:9" x14ac:dyDescent="0.25">
      <c r="A4542" s="13" t="str">
        <f t="shared" si="70"/>
        <v xml:space="preserve">804-C      101' Prestressed Concrete Beam, Type FIB-36 </v>
      </c>
      <c r="B4542" s="13" t="s">
        <v>5039</v>
      </c>
      <c r="C4542" s="13" t="s">
        <v>5255</v>
      </c>
      <c r="D4542" s="13" t="s">
        <v>230</v>
      </c>
      <c r="E4542" s="13" t="s">
        <v>1569</v>
      </c>
      <c r="F4542" s="13" t="s">
        <v>188</v>
      </c>
      <c r="G4542" s="13" t="s">
        <v>4873</v>
      </c>
      <c r="H4542" s="13" t="s">
        <v>190</v>
      </c>
      <c r="I4542" s="13">
        <v>4541</v>
      </c>
    </row>
    <row r="4543" spans="1:9" x14ac:dyDescent="0.25">
      <c r="A4543" s="13" t="str">
        <f t="shared" si="70"/>
        <v xml:space="preserve">804-C      131' Prestressed Concrete Beam, Type FIB-63 </v>
      </c>
      <c r="B4543" s="13" t="s">
        <v>5039</v>
      </c>
      <c r="C4543" s="13" t="s">
        <v>5256</v>
      </c>
      <c r="D4543" s="13" t="s">
        <v>230</v>
      </c>
      <c r="E4543" s="13" t="s">
        <v>1569</v>
      </c>
      <c r="F4543" s="13" t="s">
        <v>188</v>
      </c>
      <c r="G4543" s="13" t="s">
        <v>4873</v>
      </c>
      <c r="H4543" s="13" t="s">
        <v>190</v>
      </c>
      <c r="I4543" s="13">
        <v>4542</v>
      </c>
    </row>
    <row r="4544" spans="1:9" x14ac:dyDescent="0.25">
      <c r="A4544" s="13" t="str">
        <f t="shared" si="70"/>
        <v xml:space="preserve">804-C      100' Prestressed Concrete Beam, Type FIB-54 </v>
      </c>
      <c r="B4544" s="13" t="s">
        <v>5039</v>
      </c>
      <c r="C4544" s="13" t="s">
        <v>5245</v>
      </c>
      <c r="D4544" s="13" t="s">
        <v>230</v>
      </c>
      <c r="E4544" s="13" t="s">
        <v>1569</v>
      </c>
      <c r="F4544" s="13" t="s">
        <v>188</v>
      </c>
      <c r="G4544" s="13" t="s">
        <v>4873</v>
      </c>
      <c r="H4544" s="13" t="s">
        <v>190</v>
      </c>
      <c r="I4544" s="13">
        <v>4543</v>
      </c>
    </row>
    <row r="4545" spans="1:9" x14ac:dyDescent="0.25">
      <c r="A4545" s="13" t="str">
        <f t="shared" si="70"/>
        <v xml:space="preserve">804-C      122' Prestressed Concrete Beam, Type FIB-45 </v>
      </c>
      <c r="B4545" s="13" t="s">
        <v>5039</v>
      </c>
      <c r="C4545" s="13" t="s">
        <v>5257</v>
      </c>
      <c r="D4545" s="13" t="s">
        <v>230</v>
      </c>
      <c r="E4545" s="13" t="s">
        <v>1569</v>
      </c>
      <c r="F4545" s="13" t="s">
        <v>188</v>
      </c>
      <c r="G4545" s="13" t="s">
        <v>4873</v>
      </c>
      <c r="H4545" s="13" t="s">
        <v>190</v>
      </c>
      <c r="I4545" s="13">
        <v>4544</v>
      </c>
    </row>
    <row r="4546" spans="1:9" x14ac:dyDescent="0.25">
      <c r="A4546" s="13" t="str">
        <f t="shared" si="70"/>
        <v xml:space="preserve">804-C      101' Prestressed Concrete Beam, Type FIB-54 </v>
      </c>
      <c r="B4546" s="13" t="s">
        <v>5039</v>
      </c>
      <c r="C4546" s="13" t="s">
        <v>5258</v>
      </c>
      <c r="D4546" s="13" t="s">
        <v>230</v>
      </c>
      <c r="E4546" s="13" t="s">
        <v>1569</v>
      </c>
      <c r="F4546" s="13" t="s">
        <v>188</v>
      </c>
      <c r="G4546" s="13" t="s">
        <v>4873</v>
      </c>
      <c r="H4546" s="13" t="s">
        <v>190</v>
      </c>
      <c r="I4546" s="13">
        <v>4545</v>
      </c>
    </row>
    <row r="4547" spans="1:9" x14ac:dyDescent="0.25">
      <c r="A4547" s="13" t="str">
        <f t="shared" si="70"/>
        <v xml:space="preserve">804-C      112' Prestressed Concrete Beam, Type FIB-45 </v>
      </c>
      <c r="B4547" s="13" t="s">
        <v>5039</v>
      </c>
      <c r="C4547" s="13" t="s">
        <v>5259</v>
      </c>
      <c r="D4547" s="13" t="s">
        <v>230</v>
      </c>
      <c r="E4547" s="13" t="s">
        <v>1569</v>
      </c>
      <c r="F4547" s="13" t="s">
        <v>188</v>
      </c>
      <c r="G4547" s="13" t="s">
        <v>4873</v>
      </c>
      <c r="H4547" s="13" t="s">
        <v>190</v>
      </c>
      <c r="I4547" s="13">
        <v>4546</v>
      </c>
    </row>
    <row r="4548" spans="1:9" x14ac:dyDescent="0.25">
      <c r="A4548" s="13" t="str">
        <f t="shared" ref="A4548:A4611" si="71">_xlfn.CONCAT(B4548," ", C4548)</f>
        <v xml:space="preserve">804-C      61' Prestressed Concrete Beam, Type FIB-36 </v>
      </c>
      <c r="B4548" s="13" t="s">
        <v>5039</v>
      </c>
      <c r="C4548" s="13" t="s">
        <v>5260</v>
      </c>
      <c r="D4548" s="13" t="s">
        <v>230</v>
      </c>
      <c r="E4548" s="13" t="s">
        <v>1569</v>
      </c>
      <c r="F4548" s="13" t="s">
        <v>188</v>
      </c>
      <c r="G4548" s="13" t="s">
        <v>4873</v>
      </c>
      <c r="H4548" s="13" t="s">
        <v>190</v>
      </c>
      <c r="I4548" s="13">
        <v>4547</v>
      </c>
    </row>
    <row r="4549" spans="1:9" x14ac:dyDescent="0.25">
      <c r="A4549" s="13" t="str">
        <f t="shared" si="71"/>
        <v xml:space="preserve">804-C      56' Prestressed Concrete Beam, Type MFIB-25 </v>
      </c>
      <c r="B4549" s="13" t="s">
        <v>5039</v>
      </c>
      <c r="C4549" s="13" t="s">
        <v>5261</v>
      </c>
      <c r="D4549" s="13" t="s">
        <v>230</v>
      </c>
      <c r="E4549" s="13" t="s">
        <v>1569</v>
      </c>
      <c r="F4549" s="13" t="s">
        <v>188</v>
      </c>
      <c r="G4549" s="13" t="s">
        <v>4873</v>
      </c>
      <c r="H4549" s="13" t="s">
        <v>190</v>
      </c>
      <c r="I4549" s="13">
        <v>4548</v>
      </c>
    </row>
    <row r="4550" spans="1:9" x14ac:dyDescent="0.25">
      <c r="A4550" s="13" t="str">
        <f t="shared" si="71"/>
        <v xml:space="preserve">804-C      102' Prestressed Concrete Beam, Type FIB-36 </v>
      </c>
      <c r="B4550" s="13" t="s">
        <v>5039</v>
      </c>
      <c r="C4550" s="13" t="s">
        <v>5262</v>
      </c>
      <c r="D4550" s="13" t="s">
        <v>230</v>
      </c>
      <c r="E4550" s="13" t="s">
        <v>1569</v>
      </c>
      <c r="F4550" s="13" t="s">
        <v>188</v>
      </c>
      <c r="G4550" s="13" t="s">
        <v>4873</v>
      </c>
      <c r="H4550" s="13" t="s">
        <v>190</v>
      </c>
      <c r="I4550" s="13">
        <v>4549</v>
      </c>
    </row>
    <row r="4551" spans="1:9" x14ac:dyDescent="0.25">
      <c r="A4551" s="13" t="str">
        <f t="shared" si="71"/>
        <v xml:space="preserve">804-C      106' Prestressed Concrete Beam, Type FIB-45 </v>
      </c>
      <c r="B4551" s="13" t="s">
        <v>5039</v>
      </c>
      <c r="C4551" s="13" t="s">
        <v>5263</v>
      </c>
      <c r="D4551" s="13" t="s">
        <v>230</v>
      </c>
      <c r="E4551" s="13" t="s">
        <v>1569</v>
      </c>
      <c r="F4551" s="13" t="s">
        <v>188</v>
      </c>
      <c r="G4551" s="13" t="s">
        <v>4873</v>
      </c>
      <c r="H4551" s="13" t="s">
        <v>190</v>
      </c>
      <c r="I4551" s="13">
        <v>4550</v>
      </c>
    </row>
    <row r="4552" spans="1:9" x14ac:dyDescent="0.25">
      <c r="A4552" s="13" t="str">
        <f t="shared" si="71"/>
        <v xml:space="preserve">804-C      105' Prestressed Concrete Beam, Type FIB-45 </v>
      </c>
      <c r="B4552" s="13" t="s">
        <v>5039</v>
      </c>
      <c r="C4552" s="13" t="s">
        <v>5264</v>
      </c>
      <c r="D4552" s="13" t="s">
        <v>230</v>
      </c>
      <c r="E4552" s="13" t="s">
        <v>1569</v>
      </c>
      <c r="F4552" s="13" t="s">
        <v>188</v>
      </c>
      <c r="G4552" s="13" t="s">
        <v>4873</v>
      </c>
      <c r="H4552" s="13" t="s">
        <v>190</v>
      </c>
      <c r="I4552" s="13">
        <v>4551</v>
      </c>
    </row>
    <row r="4553" spans="1:9" x14ac:dyDescent="0.25">
      <c r="A4553" s="13" t="str">
        <f t="shared" si="71"/>
        <v xml:space="preserve">804-C      121' Prestressed Concrete Beam, Type FIB-54 </v>
      </c>
      <c r="B4553" s="13" t="s">
        <v>5039</v>
      </c>
      <c r="C4553" s="13" t="s">
        <v>5265</v>
      </c>
      <c r="D4553" s="13" t="s">
        <v>230</v>
      </c>
      <c r="E4553" s="13" t="s">
        <v>1569</v>
      </c>
      <c r="F4553" s="13" t="s">
        <v>188</v>
      </c>
      <c r="G4553" s="13" t="s">
        <v>4873</v>
      </c>
      <c r="H4553" s="13" t="s">
        <v>190</v>
      </c>
      <c r="I4553" s="13">
        <v>4552</v>
      </c>
    </row>
    <row r="4554" spans="1:9" x14ac:dyDescent="0.25">
      <c r="A4554" s="13" t="str">
        <f t="shared" si="71"/>
        <v xml:space="preserve">804-C      131' Prestressed Concrete Beam, Type FIB-54 </v>
      </c>
      <c r="B4554" s="13" t="s">
        <v>5039</v>
      </c>
      <c r="C4554" s="13" t="s">
        <v>5266</v>
      </c>
      <c r="D4554" s="13" t="s">
        <v>230</v>
      </c>
      <c r="E4554" s="13" t="s">
        <v>1569</v>
      </c>
      <c r="F4554" s="13" t="s">
        <v>188</v>
      </c>
      <c r="G4554" s="13" t="s">
        <v>4873</v>
      </c>
      <c r="H4554" s="13" t="s">
        <v>190</v>
      </c>
      <c r="I4554" s="13">
        <v>4553</v>
      </c>
    </row>
    <row r="4555" spans="1:9" x14ac:dyDescent="0.25">
      <c r="A4555" s="13" t="str">
        <f t="shared" si="71"/>
        <v xml:space="preserve">804-C      61' Prestressed Concrete Beam, Type MFIB-25 </v>
      </c>
      <c r="B4555" s="13" t="s">
        <v>5039</v>
      </c>
      <c r="C4555" s="13" t="s">
        <v>5267</v>
      </c>
      <c r="D4555" s="13" t="s">
        <v>230</v>
      </c>
      <c r="E4555" s="13" t="s">
        <v>1569</v>
      </c>
      <c r="F4555" s="13" t="s">
        <v>188</v>
      </c>
      <c r="G4555" s="13" t="s">
        <v>4873</v>
      </c>
      <c r="H4555" s="13" t="s">
        <v>190</v>
      </c>
      <c r="I4555" s="13">
        <v>4554</v>
      </c>
    </row>
    <row r="4556" spans="1:9" x14ac:dyDescent="0.25">
      <c r="A4556" s="13" t="str">
        <f t="shared" si="71"/>
        <v xml:space="preserve">804-C      70' Prestressed Concrete Beam, Type II+2 </v>
      </c>
      <c r="B4556" s="13" t="s">
        <v>5039</v>
      </c>
      <c r="C4556" s="13" t="s">
        <v>5268</v>
      </c>
      <c r="D4556" s="13" t="s">
        <v>230</v>
      </c>
      <c r="E4556" s="13" t="s">
        <v>1569</v>
      </c>
      <c r="F4556" s="13" t="s">
        <v>188</v>
      </c>
      <c r="G4556" s="13" t="s">
        <v>4873</v>
      </c>
      <c r="H4556" s="13" t="s">
        <v>190</v>
      </c>
      <c r="I4556" s="13">
        <v>4555</v>
      </c>
    </row>
    <row r="4557" spans="1:9" x14ac:dyDescent="0.25">
      <c r="A4557" s="13" t="str">
        <f t="shared" si="71"/>
        <v xml:space="preserve">804-C      82' Prestressed Concrete Beam, Type III </v>
      </c>
      <c r="B4557" s="13" t="s">
        <v>5039</v>
      </c>
      <c r="C4557" s="13" t="s">
        <v>5269</v>
      </c>
      <c r="D4557" s="13" t="s">
        <v>230</v>
      </c>
      <c r="E4557" s="13" t="s">
        <v>1569</v>
      </c>
      <c r="F4557" s="13" t="s">
        <v>188</v>
      </c>
      <c r="G4557" s="13" t="s">
        <v>4873</v>
      </c>
      <c r="H4557" s="13" t="s">
        <v>190</v>
      </c>
      <c r="I4557" s="13">
        <v>4556</v>
      </c>
    </row>
    <row r="4558" spans="1:9" x14ac:dyDescent="0.25">
      <c r="A4558" s="13" t="str">
        <f t="shared" si="71"/>
        <v xml:space="preserve">804-C      41' Prestressed Concrete Beam, Type FIB-36 </v>
      </c>
      <c r="B4558" s="13" t="s">
        <v>5039</v>
      </c>
      <c r="C4558" s="13" t="s">
        <v>5270</v>
      </c>
      <c r="D4558" s="13" t="s">
        <v>230</v>
      </c>
      <c r="E4558" s="13" t="s">
        <v>1569</v>
      </c>
      <c r="F4558" s="13" t="s">
        <v>188</v>
      </c>
      <c r="G4558" s="13" t="s">
        <v>4873</v>
      </c>
      <c r="H4558" s="13" t="s">
        <v>190</v>
      </c>
      <c r="I4558" s="13">
        <v>4557</v>
      </c>
    </row>
    <row r="4559" spans="1:9" x14ac:dyDescent="0.25">
      <c r="A4559" s="13" t="str">
        <f t="shared" si="71"/>
        <v xml:space="preserve">804-C      41' Prestressed Concrete Beam, Type MFIB-25 </v>
      </c>
      <c r="B4559" s="13" t="s">
        <v>5039</v>
      </c>
      <c r="C4559" s="13" t="s">
        <v>5271</v>
      </c>
      <c r="D4559" s="13" t="s">
        <v>230</v>
      </c>
      <c r="E4559" s="13" t="s">
        <v>1569</v>
      </c>
      <c r="F4559" s="13" t="s">
        <v>188</v>
      </c>
      <c r="G4559" s="13" t="s">
        <v>4873</v>
      </c>
      <c r="H4559" s="13" t="s">
        <v>190</v>
      </c>
      <c r="I4559" s="13">
        <v>4558</v>
      </c>
    </row>
    <row r="4560" spans="1:9" x14ac:dyDescent="0.25">
      <c r="A4560" s="13" t="str">
        <f t="shared" si="71"/>
        <v xml:space="preserve">804-C      96' Prestressed Concrete Beam, Type FIB-36 </v>
      </c>
      <c r="B4560" s="13" t="s">
        <v>5039</v>
      </c>
      <c r="C4560" s="13" t="s">
        <v>5272</v>
      </c>
      <c r="D4560" s="13" t="s">
        <v>230</v>
      </c>
      <c r="E4560" s="13" t="s">
        <v>1569</v>
      </c>
      <c r="F4560" s="13" t="s">
        <v>188</v>
      </c>
      <c r="G4560" s="13" t="s">
        <v>4873</v>
      </c>
      <c r="H4560" s="13" t="s">
        <v>190</v>
      </c>
      <c r="I4560" s="13">
        <v>4559</v>
      </c>
    </row>
    <row r="4561" spans="1:9" x14ac:dyDescent="0.25">
      <c r="A4561" s="13" t="str">
        <f t="shared" si="71"/>
        <v xml:space="preserve">804-C      136' Prestressed Concrete Beam, Type FIB-54 </v>
      </c>
      <c r="B4561" s="13" t="s">
        <v>5039</v>
      </c>
      <c r="C4561" s="13" t="s">
        <v>5273</v>
      </c>
      <c r="D4561" s="13" t="s">
        <v>230</v>
      </c>
      <c r="E4561" s="13" t="s">
        <v>1569</v>
      </c>
      <c r="F4561" s="13" t="s">
        <v>188</v>
      </c>
      <c r="G4561" s="13" t="s">
        <v>4873</v>
      </c>
      <c r="H4561" s="13" t="s">
        <v>190</v>
      </c>
      <c r="I4561" s="13">
        <v>4560</v>
      </c>
    </row>
    <row r="4562" spans="1:9" x14ac:dyDescent="0.25">
      <c r="A4562" s="13" t="str">
        <f t="shared" si="71"/>
        <v xml:space="preserve">804-C      137' Prestressed Concrete Beam, Type FIB-54 </v>
      </c>
      <c r="B4562" s="13" t="s">
        <v>5039</v>
      </c>
      <c r="C4562" s="13" t="s">
        <v>5274</v>
      </c>
      <c r="D4562" s="13" t="s">
        <v>230</v>
      </c>
      <c r="E4562" s="13" t="s">
        <v>1569</v>
      </c>
      <c r="F4562" s="13" t="s">
        <v>188</v>
      </c>
      <c r="G4562" s="13" t="s">
        <v>4873</v>
      </c>
      <c r="H4562" s="13" t="s">
        <v>190</v>
      </c>
      <c r="I4562" s="13">
        <v>4561</v>
      </c>
    </row>
    <row r="4563" spans="1:9" x14ac:dyDescent="0.25">
      <c r="A4563" s="13" t="str">
        <f t="shared" si="71"/>
        <v xml:space="preserve">804-C      103' Prestressed Concrete Beam, Type FIB-36 </v>
      </c>
      <c r="B4563" s="13" t="s">
        <v>5039</v>
      </c>
      <c r="C4563" s="13" t="s">
        <v>5275</v>
      </c>
      <c r="D4563" s="13" t="s">
        <v>230</v>
      </c>
      <c r="E4563" s="13" t="s">
        <v>1569</v>
      </c>
      <c r="F4563" s="13" t="s">
        <v>188</v>
      </c>
      <c r="G4563" s="13" t="s">
        <v>4873</v>
      </c>
      <c r="H4563" s="13" t="s">
        <v>190</v>
      </c>
      <c r="I4563" s="13">
        <v>4562</v>
      </c>
    </row>
    <row r="4564" spans="1:9" x14ac:dyDescent="0.25">
      <c r="A4564" s="13" t="str">
        <f t="shared" si="71"/>
        <v xml:space="preserve">804-C      76' Prestressed Concrete Beam, Type FIB-36 </v>
      </c>
      <c r="B4564" s="13" t="s">
        <v>5039</v>
      </c>
      <c r="C4564" s="13" t="s">
        <v>5276</v>
      </c>
      <c r="D4564" s="13" t="s">
        <v>230</v>
      </c>
      <c r="E4564" s="13" t="s">
        <v>1569</v>
      </c>
      <c r="F4564" s="13" t="s">
        <v>188</v>
      </c>
      <c r="G4564" s="13" t="s">
        <v>4873</v>
      </c>
      <c r="H4564" s="13" t="s">
        <v>190</v>
      </c>
      <c r="I4564" s="13">
        <v>4563</v>
      </c>
    </row>
    <row r="4565" spans="1:9" x14ac:dyDescent="0.25">
      <c r="A4565" s="13" t="str">
        <f t="shared" si="71"/>
        <v xml:space="preserve">804-C      66' Prestressed Concrete Beam, Type FIB-36 </v>
      </c>
      <c r="B4565" s="13" t="s">
        <v>5039</v>
      </c>
      <c r="C4565" s="13" t="s">
        <v>5277</v>
      </c>
      <c r="D4565" s="13" t="s">
        <v>230</v>
      </c>
      <c r="E4565" s="13" t="s">
        <v>1569</v>
      </c>
      <c r="F4565" s="13" t="s">
        <v>188</v>
      </c>
      <c r="G4565" s="13" t="s">
        <v>4873</v>
      </c>
      <c r="H4565" s="13" t="s">
        <v>190</v>
      </c>
      <c r="I4565" s="13">
        <v>4564</v>
      </c>
    </row>
    <row r="4566" spans="1:9" x14ac:dyDescent="0.25">
      <c r="A4566" s="13" t="str">
        <f t="shared" si="71"/>
        <v xml:space="preserve">804-C      152' Prestressed Concrete Beam, Type FIB-63 </v>
      </c>
      <c r="B4566" s="13" t="s">
        <v>5039</v>
      </c>
      <c r="C4566" s="13" t="s">
        <v>5278</v>
      </c>
      <c r="D4566" s="13" t="s">
        <v>230</v>
      </c>
      <c r="E4566" s="13" t="s">
        <v>1569</v>
      </c>
      <c r="F4566" s="13" t="s">
        <v>188</v>
      </c>
      <c r="G4566" s="13" t="s">
        <v>4873</v>
      </c>
      <c r="H4566" s="13" t="s">
        <v>190</v>
      </c>
      <c r="I4566" s="13">
        <v>4565</v>
      </c>
    </row>
    <row r="4567" spans="1:9" x14ac:dyDescent="0.25">
      <c r="A4567" s="13" t="str">
        <f t="shared" si="71"/>
        <v xml:space="preserve">804-C      86' Prestressed Concrete Beam, Type FIB-36 </v>
      </c>
      <c r="B4567" s="13" t="s">
        <v>5039</v>
      </c>
      <c r="C4567" s="13" t="s">
        <v>5279</v>
      </c>
      <c r="D4567" s="13" t="s">
        <v>230</v>
      </c>
      <c r="E4567" s="13" t="s">
        <v>1569</v>
      </c>
      <c r="F4567" s="13" t="s">
        <v>188</v>
      </c>
      <c r="G4567" s="13" t="s">
        <v>4873</v>
      </c>
      <c r="H4567" s="13" t="s">
        <v>190</v>
      </c>
      <c r="I4567" s="13">
        <v>4566</v>
      </c>
    </row>
    <row r="4568" spans="1:9" x14ac:dyDescent="0.25">
      <c r="A4568" s="13" t="str">
        <f t="shared" si="71"/>
        <v xml:space="preserve">804-C      71' Prestressed Concrete Beam, Type FIB-36 </v>
      </c>
      <c r="B4568" s="13" t="s">
        <v>5039</v>
      </c>
      <c r="C4568" s="13" t="s">
        <v>5280</v>
      </c>
      <c r="D4568" s="13" t="s">
        <v>230</v>
      </c>
      <c r="E4568" s="13" t="s">
        <v>1569</v>
      </c>
      <c r="F4568" s="13" t="s">
        <v>188</v>
      </c>
      <c r="G4568" s="13" t="s">
        <v>4873</v>
      </c>
      <c r="H4568" s="13" t="s">
        <v>190</v>
      </c>
      <c r="I4568" s="13">
        <v>4567</v>
      </c>
    </row>
    <row r="4569" spans="1:9" x14ac:dyDescent="0.25">
      <c r="A4569" s="13" t="str">
        <f t="shared" si="71"/>
        <v xml:space="preserve">804-C      63' Prestressed Concrete Beam, Type FIB-36 </v>
      </c>
      <c r="B4569" s="13" t="s">
        <v>5039</v>
      </c>
      <c r="C4569" s="13" t="s">
        <v>5281</v>
      </c>
      <c r="D4569" s="13" t="s">
        <v>230</v>
      </c>
      <c r="E4569" s="13" t="s">
        <v>1569</v>
      </c>
      <c r="F4569" s="13" t="s">
        <v>188</v>
      </c>
      <c r="G4569" s="13" t="s">
        <v>4873</v>
      </c>
      <c r="H4569" s="13" t="s">
        <v>190</v>
      </c>
      <c r="I4569" s="13">
        <v>4568</v>
      </c>
    </row>
    <row r="4570" spans="1:9" x14ac:dyDescent="0.25">
      <c r="A4570" s="13" t="str">
        <f t="shared" si="71"/>
        <v xml:space="preserve">804-C      107' Prestressed Concrete Beam, Type FIB-54 </v>
      </c>
      <c r="B4570" s="13" t="s">
        <v>5039</v>
      </c>
      <c r="C4570" s="13" t="s">
        <v>5282</v>
      </c>
      <c r="D4570" s="13" t="s">
        <v>230</v>
      </c>
      <c r="E4570" s="13" t="s">
        <v>1569</v>
      </c>
      <c r="F4570" s="13" t="s">
        <v>188</v>
      </c>
      <c r="G4570" s="13" t="s">
        <v>4873</v>
      </c>
      <c r="H4570" s="13" t="s">
        <v>190</v>
      </c>
      <c r="I4570" s="13">
        <v>4569</v>
      </c>
    </row>
    <row r="4571" spans="1:9" x14ac:dyDescent="0.25">
      <c r="A4571" s="13" t="str">
        <f t="shared" si="71"/>
        <v xml:space="preserve">804-C      109' Prestressed Concrete Beam, Type FIB-54 </v>
      </c>
      <c r="B4571" s="13" t="s">
        <v>5039</v>
      </c>
      <c r="C4571" s="13" t="s">
        <v>5283</v>
      </c>
      <c r="D4571" s="13" t="s">
        <v>230</v>
      </c>
      <c r="E4571" s="13" t="s">
        <v>1569</v>
      </c>
      <c r="F4571" s="13" t="s">
        <v>188</v>
      </c>
      <c r="G4571" s="13" t="s">
        <v>4873</v>
      </c>
      <c r="H4571" s="13" t="s">
        <v>190</v>
      </c>
      <c r="I4571" s="13">
        <v>4570</v>
      </c>
    </row>
    <row r="4572" spans="1:9" x14ac:dyDescent="0.25">
      <c r="A4572" s="13" t="str">
        <f t="shared" si="71"/>
        <v xml:space="preserve">804-C      125' Prestressed Concrete Beam, Type FIB-54 </v>
      </c>
      <c r="B4572" s="13" t="s">
        <v>5039</v>
      </c>
      <c r="C4572" s="13" t="s">
        <v>5284</v>
      </c>
      <c r="D4572" s="13" t="s">
        <v>230</v>
      </c>
      <c r="E4572" s="13" t="s">
        <v>1569</v>
      </c>
      <c r="F4572" s="13" t="s">
        <v>188</v>
      </c>
      <c r="G4572" s="13" t="s">
        <v>4873</v>
      </c>
      <c r="H4572" s="13" t="s">
        <v>190</v>
      </c>
      <c r="I4572" s="13">
        <v>4571</v>
      </c>
    </row>
    <row r="4573" spans="1:9" x14ac:dyDescent="0.25">
      <c r="A4573" s="13" t="str">
        <f t="shared" si="71"/>
        <v xml:space="preserve">804-C      102' Prestressed Concrete Beam, Type BT-54 </v>
      </c>
      <c r="B4573" s="13" t="s">
        <v>5039</v>
      </c>
      <c r="C4573" s="13" t="s">
        <v>5285</v>
      </c>
      <c r="D4573" s="13" t="s">
        <v>230</v>
      </c>
      <c r="E4573" s="13" t="s">
        <v>1569</v>
      </c>
      <c r="F4573" s="13" t="s">
        <v>188</v>
      </c>
      <c r="G4573" s="13" t="s">
        <v>4873</v>
      </c>
      <c r="H4573" s="13" t="s">
        <v>190</v>
      </c>
      <c r="I4573" s="13">
        <v>4572</v>
      </c>
    </row>
    <row r="4574" spans="1:9" x14ac:dyDescent="0.25">
      <c r="A4574" s="13" t="str">
        <f t="shared" si="71"/>
        <v xml:space="preserve">804-C      125' Prestressed Concrete Beam, Type BT-54+4 </v>
      </c>
      <c r="B4574" s="13" t="s">
        <v>5039</v>
      </c>
      <c r="C4574" s="13" t="s">
        <v>5286</v>
      </c>
      <c r="D4574" s="13" t="s">
        <v>230</v>
      </c>
      <c r="E4574" s="13" t="s">
        <v>1569</v>
      </c>
      <c r="F4574" s="13" t="s">
        <v>188</v>
      </c>
      <c r="G4574" s="13" t="s">
        <v>4873</v>
      </c>
      <c r="H4574" s="13" t="s">
        <v>190</v>
      </c>
      <c r="I4574" s="13">
        <v>4573</v>
      </c>
    </row>
    <row r="4575" spans="1:9" x14ac:dyDescent="0.25">
      <c r="A4575" s="13" t="str">
        <f t="shared" si="71"/>
        <v xml:space="preserve">804-C      91' Prestressed Concrete Beam, Type FIB-36 </v>
      </c>
      <c r="B4575" s="13" t="s">
        <v>5039</v>
      </c>
      <c r="C4575" s="13" t="s">
        <v>5287</v>
      </c>
      <c r="D4575" s="13" t="s">
        <v>230</v>
      </c>
      <c r="E4575" s="13" t="s">
        <v>1569</v>
      </c>
      <c r="F4575" s="13" t="s">
        <v>188</v>
      </c>
      <c r="G4575" s="13" t="s">
        <v>4873</v>
      </c>
      <c r="H4575" s="13" t="s">
        <v>190</v>
      </c>
      <c r="I4575" s="13">
        <v>4574</v>
      </c>
    </row>
    <row r="4576" spans="1:9" x14ac:dyDescent="0.25">
      <c r="A4576" s="13" t="str">
        <f t="shared" si="71"/>
        <v xml:space="preserve">804-C      75' Prestressed Concrete Beam, Type FIB-45 </v>
      </c>
      <c r="B4576" s="13" t="s">
        <v>5039</v>
      </c>
      <c r="C4576" s="13" t="s">
        <v>5288</v>
      </c>
      <c r="D4576" s="13" t="s">
        <v>230</v>
      </c>
      <c r="E4576" s="13" t="s">
        <v>1569</v>
      </c>
      <c r="F4576" s="13" t="s">
        <v>188</v>
      </c>
      <c r="G4576" s="13" t="s">
        <v>4873</v>
      </c>
      <c r="H4576" s="13" t="s">
        <v>190</v>
      </c>
      <c r="I4576" s="13">
        <v>4575</v>
      </c>
    </row>
    <row r="4577" spans="1:9" x14ac:dyDescent="0.25">
      <c r="A4577" s="13" t="str">
        <f t="shared" si="71"/>
        <v xml:space="preserve">804-C      135' Prestressed Concrete Beam, Type FIB-72 </v>
      </c>
      <c r="B4577" s="13" t="s">
        <v>5039</v>
      </c>
      <c r="C4577" s="13" t="s">
        <v>5289</v>
      </c>
      <c r="D4577" s="13" t="s">
        <v>230</v>
      </c>
      <c r="E4577" s="13" t="s">
        <v>1569</v>
      </c>
      <c r="F4577" s="13" t="s">
        <v>188</v>
      </c>
      <c r="G4577" s="13" t="s">
        <v>4873</v>
      </c>
      <c r="H4577" s="13" t="s">
        <v>190</v>
      </c>
      <c r="I4577" s="13">
        <v>4576</v>
      </c>
    </row>
    <row r="4578" spans="1:9" x14ac:dyDescent="0.25">
      <c r="A4578" s="13" t="str">
        <f t="shared" si="71"/>
        <v xml:space="preserve">804-C      78' Prestressed Concrete Beam, Type FIB-36 </v>
      </c>
      <c r="B4578" s="13" t="s">
        <v>5039</v>
      </c>
      <c r="C4578" s="13" t="s">
        <v>5290</v>
      </c>
      <c r="D4578" s="13" t="s">
        <v>230</v>
      </c>
      <c r="E4578" s="13" t="s">
        <v>1569</v>
      </c>
      <c r="F4578" s="13" t="s">
        <v>188</v>
      </c>
      <c r="G4578" s="13" t="s">
        <v>4873</v>
      </c>
      <c r="H4578" s="13" t="s">
        <v>190</v>
      </c>
      <c r="I4578" s="13">
        <v>4577</v>
      </c>
    </row>
    <row r="4579" spans="1:9" x14ac:dyDescent="0.25">
      <c r="A4579" s="13" t="str">
        <f t="shared" si="71"/>
        <v xml:space="preserve">804-C      165' Prestressed Concrete Beam, Type FIB-72 </v>
      </c>
      <c r="B4579" s="13" t="s">
        <v>5039</v>
      </c>
      <c r="C4579" s="13" t="s">
        <v>5291</v>
      </c>
      <c r="D4579" s="13" t="s">
        <v>230</v>
      </c>
      <c r="E4579" s="13" t="s">
        <v>1569</v>
      </c>
      <c r="F4579" s="13" t="s">
        <v>188</v>
      </c>
      <c r="G4579" s="13" t="s">
        <v>4873</v>
      </c>
      <c r="H4579" s="13" t="s">
        <v>190</v>
      </c>
      <c r="I4579" s="13">
        <v>4578</v>
      </c>
    </row>
    <row r="4580" spans="1:9" x14ac:dyDescent="0.25">
      <c r="A4580" s="13" t="str">
        <f t="shared" si="71"/>
        <v xml:space="preserve">804-C      26' Prestressed Concrete Beam, Type 5B34 </v>
      </c>
      <c r="B4580" s="13" t="s">
        <v>5039</v>
      </c>
      <c r="C4580" s="13" t="s">
        <v>5292</v>
      </c>
      <c r="D4580" s="13" t="s">
        <v>230</v>
      </c>
      <c r="E4580" s="13" t="s">
        <v>1569</v>
      </c>
      <c r="F4580" s="13" t="s">
        <v>188</v>
      </c>
      <c r="G4580" s="13" t="s">
        <v>4873</v>
      </c>
      <c r="H4580" s="13" t="s">
        <v>190</v>
      </c>
      <c r="I4580" s="13">
        <v>4579</v>
      </c>
    </row>
    <row r="4581" spans="1:9" x14ac:dyDescent="0.25">
      <c r="A4581" s="13" t="str">
        <f t="shared" si="71"/>
        <v xml:space="preserve">804-C      118' Prestressed Concrete Beam, Type 5B34 </v>
      </c>
      <c r="B4581" s="13" t="s">
        <v>5039</v>
      </c>
      <c r="C4581" s="13" t="s">
        <v>5293</v>
      </c>
      <c r="D4581" s="13" t="s">
        <v>230</v>
      </c>
      <c r="E4581" s="13" t="s">
        <v>1569</v>
      </c>
      <c r="F4581" s="13" t="s">
        <v>188</v>
      </c>
      <c r="G4581" s="13" t="s">
        <v>4873</v>
      </c>
      <c r="H4581" s="13" t="s">
        <v>190</v>
      </c>
      <c r="I4581" s="13">
        <v>4580</v>
      </c>
    </row>
    <row r="4582" spans="1:9" x14ac:dyDescent="0.25">
      <c r="A4582" s="13" t="str">
        <f t="shared" si="71"/>
        <v xml:space="preserve">804-C      74' Prestressed Concrete Beam, Type IV </v>
      </c>
      <c r="B4582" s="13" t="s">
        <v>5039</v>
      </c>
      <c r="C4582" s="13" t="s">
        <v>5294</v>
      </c>
      <c r="D4582" s="13" t="s">
        <v>230</v>
      </c>
      <c r="E4582" s="13" t="s">
        <v>1569</v>
      </c>
      <c r="F4582" s="13" t="s">
        <v>188</v>
      </c>
      <c r="G4582" s="13" t="s">
        <v>4873</v>
      </c>
      <c r="H4582" s="13" t="s">
        <v>190</v>
      </c>
      <c r="I4582" s="13">
        <v>4581</v>
      </c>
    </row>
    <row r="4583" spans="1:9" x14ac:dyDescent="0.25">
      <c r="A4583" s="13" t="str">
        <f t="shared" si="71"/>
        <v xml:space="preserve">804-C      107' Prestressed Concrete Beam, Type FIB-45 </v>
      </c>
      <c r="B4583" s="13" t="s">
        <v>5039</v>
      </c>
      <c r="C4583" s="13" t="s">
        <v>5295</v>
      </c>
      <c r="D4583" s="13" t="s">
        <v>230</v>
      </c>
      <c r="E4583" s="13" t="s">
        <v>1569</v>
      </c>
      <c r="F4583" s="13" t="s">
        <v>188</v>
      </c>
      <c r="G4583" s="13" t="s">
        <v>4873</v>
      </c>
      <c r="H4583" s="13" t="s">
        <v>190</v>
      </c>
      <c r="I4583" s="13">
        <v>4582</v>
      </c>
    </row>
    <row r="4584" spans="1:9" x14ac:dyDescent="0.25">
      <c r="A4584" s="13" t="str">
        <f t="shared" si="71"/>
        <v xml:space="preserve">804-C      60' Prestressed Concrete Beam, Type FIB-45 </v>
      </c>
      <c r="B4584" s="13" t="s">
        <v>5039</v>
      </c>
      <c r="C4584" s="13" t="s">
        <v>5296</v>
      </c>
      <c r="D4584" s="13" t="s">
        <v>230</v>
      </c>
      <c r="E4584" s="13" t="s">
        <v>1569</v>
      </c>
      <c r="F4584" s="13" t="s">
        <v>188</v>
      </c>
      <c r="G4584" s="13" t="s">
        <v>4873</v>
      </c>
      <c r="H4584" s="13" t="s">
        <v>190</v>
      </c>
      <c r="I4584" s="13">
        <v>4583</v>
      </c>
    </row>
    <row r="4585" spans="1:9" x14ac:dyDescent="0.25">
      <c r="A4585" s="13" t="str">
        <f t="shared" si="71"/>
        <v xml:space="preserve">804-C      68' Prestressed Concrete Beam, Type FIB-45 </v>
      </c>
      <c r="B4585" s="13" t="s">
        <v>5039</v>
      </c>
      <c r="C4585" s="13" t="s">
        <v>5297</v>
      </c>
      <c r="D4585" s="13" t="s">
        <v>230</v>
      </c>
      <c r="E4585" s="13" t="s">
        <v>1569</v>
      </c>
      <c r="F4585" s="13" t="s">
        <v>188</v>
      </c>
      <c r="G4585" s="13" t="s">
        <v>4873</v>
      </c>
      <c r="H4585" s="13" t="s">
        <v>190</v>
      </c>
      <c r="I4585" s="13">
        <v>4584</v>
      </c>
    </row>
    <row r="4586" spans="1:9" x14ac:dyDescent="0.25">
      <c r="A4586" s="13" t="str">
        <f t="shared" si="71"/>
        <v xml:space="preserve">804-C      120' Prestressed Concrete Beam, Type FIB-54 </v>
      </c>
      <c r="B4586" s="13" t="s">
        <v>5039</v>
      </c>
      <c r="C4586" s="13" t="s">
        <v>5298</v>
      </c>
      <c r="D4586" s="13" t="s">
        <v>230</v>
      </c>
      <c r="E4586" s="13" t="s">
        <v>1569</v>
      </c>
      <c r="F4586" s="13" t="s">
        <v>188</v>
      </c>
      <c r="G4586" s="13" t="s">
        <v>4873</v>
      </c>
      <c r="H4586" s="13" t="s">
        <v>190</v>
      </c>
      <c r="I4586" s="13">
        <v>4585</v>
      </c>
    </row>
    <row r="4587" spans="1:9" x14ac:dyDescent="0.25">
      <c r="A4587" s="13" t="str">
        <f t="shared" si="71"/>
        <v xml:space="preserve">804-C      155' Prestressed Concrete Beam, Type FIB-72 </v>
      </c>
      <c r="B4587" s="13" t="s">
        <v>5039</v>
      </c>
      <c r="C4587" s="13" t="s">
        <v>5299</v>
      </c>
      <c r="D4587" s="13" t="s">
        <v>230</v>
      </c>
      <c r="E4587" s="13" t="s">
        <v>1569</v>
      </c>
      <c r="F4587" s="13" t="s">
        <v>188</v>
      </c>
      <c r="G4587" s="13" t="s">
        <v>4873</v>
      </c>
      <c r="H4587" s="13" t="s">
        <v>190</v>
      </c>
      <c r="I4587" s="13">
        <v>4586</v>
      </c>
    </row>
    <row r="4588" spans="1:9" x14ac:dyDescent="0.25">
      <c r="A4588" s="13" t="str">
        <f t="shared" si="71"/>
        <v xml:space="preserve">804-C      102' Prestressed Concrete Beam, Type FIB-45 </v>
      </c>
      <c r="B4588" s="13" t="s">
        <v>5039</v>
      </c>
      <c r="C4588" s="13" t="s">
        <v>5300</v>
      </c>
      <c r="D4588" s="13" t="s">
        <v>230</v>
      </c>
      <c r="E4588" s="13" t="s">
        <v>1569</v>
      </c>
      <c r="F4588" s="13" t="s">
        <v>188</v>
      </c>
      <c r="G4588" s="13" t="s">
        <v>4873</v>
      </c>
      <c r="H4588" s="13" t="s">
        <v>190</v>
      </c>
      <c r="I4588" s="13">
        <v>4587</v>
      </c>
    </row>
    <row r="4589" spans="1:9" x14ac:dyDescent="0.25">
      <c r="A4589" s="13" t="str">
        <f t="shared" si="71"/>
        <v xml:space="preserve">804-E      40' Prestressed Concrete Voided Slab, 4'-0" Interior </v>
      </c>
      <c r="B4589" s="13" t="s">
        <v>5301</v>
      </c>
      <c r="C4589" s="13" t="s">
        <v>5302</v>
      </c>
      <c r="D4589" s="13" t="s">
        <v>207</v>
      </c>
      <c r="E4589" s="13" t="s">
        <v>1569</v>
      </c>
      <c r="F4589" s="13" t="s">
        <v>188</v>
      </c>
      <c r="G4589" s="13" t="s">
        <v>4873</v>
      </c>
      <c r="H4589" s="13" t="s">
        <v>190</v>
      </c>
      <c r="I4589" s="13">
        <v>4588</v>
      </c>
    </row>
    <row r="4590" spans="1:9" x14ac:dyDescent="0.25">
      <c r="A4590" s="13" t="str">
        <f t="shared" si="71"/>
        <v xml:space="preserve">804-F      40' Prestressed Concrete Voided Slab, 3'-5" Exterior </v>
      </c>
      <c r="B4590" s="13" t="s">
        <v>5303</v>
      </c>
      <c r="C4590" s="13" t="s">
        <v>5304</v>
      </c>
      <c r="D4590" s="13" t="s">
        <v>207</v>
      </c>
      <c r="E4590" s="13" t="s">
        <v>1569</v>
      </c>
      <c r="F4590" s="13" t="s">
        <v>188</v>
      </c>
      <c r="G4590" s="13" t="s">
        <v>4873</v>
      </c>
      <c r="H4590" s="13" t="s">
        <v>190</v>
      </c>
      <c r="I4590" s="13">
        <v>4589</v>
      </c>
    </row>
    <row r="4591" spans="1:9" x14ac:dyDescent="0.25">
      <c r="A4591" s="13" t="str">
        <f t="shared" si="71"/>
        <v xml:space="preserve">907-804-O  Bridge Deck Overlay Concrete </v>
      </c>
      <c r="B4591" s="13" t="s">
        <v>5305</v>
      </c>
      <c r="C4591" s="13" t="s">
        <v>5306</v>
      </c>
      <c r="D4591" s="13" t="s">
        <v>241</v>
      </c>
      <c r="E4591" s="13" t="s">
        <v>1569</v>
      </c>
      <c r="F4591" s="13" t="s">
        <v>188</v>
      </c>
      <c r="G4591" s="13" t="s">
        <v>4873</v>
      </c>
      <c r="H4591" s="13" t="s">
        <v>190</v>
      </c>
      <c r="I4591" s="13">
        <v>4590</v>
      </c>
    </row>
    <row r="4592" spans="1:9" x14ac:dyDescent="0.25">
      <c r="A4592" s="13" t="str">
        <f t="shared" si="71"/>
        <v xml:space="preserve">907-804-P  Precast Concrete Partial-Depth Deck Panels </v>
      </c>
      <c r="B4592" s="13" t="s">
        <v>5307</v>
      </c>
      <c r="C4592" s="13" t="s">
        <v>5308</v>
      </c>
      <c r="D4592" s="13" t="s">
        <v>308</v>
      </c>
      <c r="E4592" s="13" t="s">
        <v>1569</v>
      </c>
      <c r="F4592" s="13" t="s">
        <v>188</v>
      </c>
      <c r="G4592" s="13" t="s">
        <v>4873</v>
      </c>
      <c r="H4592" s="13" t="s">
        <v>190</v>
      </c>
      <c r="I4592" s="13">
        <v>4591</v>
      </c>
    </row>
    <row r="4593" spans="1:9" x14ac:dyDescent="0.25">
      <c r="A4593" s="13" t="str">
        <f t="shared" si="71"/>
        <v xml:space="preserve">907-804-PP 105' Post-Tensioned Concrete Beam, Per Plans </v>
      </c>
      <c r="B4593" s="13" t="s">
        <v>5309</v>
      </c>
      <c r="C4593" s="13" t="s">
        <v>5310</v>
      </c>
      <c r="D4593" s="13" t="s">
        <v>230</v>
      </c>
      <c r="E4593" s="13" t="s">
        <v>1569</v>
      </c>
      <c r="F4593" s="13" t="s">
        <v>188</v>
      </c>
      <c r="G4593" s="13" t="s">
        <v>4873</v>
      </c>
      <c r="H4593" s="13" t="s">
        <v>190</v>
      </c>
      <c r="I4593" s="13">
        <v>4592</v>
      </c>
    </row>
    <row r="4594" spans="1:9" x14ac:dyDescent="0.25">
      <c r="A4594" s="13" t="str">
        <f t="shared" si="71"/>
        <v xml:space="preserve">907-804-PP 120' Post-Tensioned Concrete Beam, Per Plans </v>
      </c>
      <c r="B4594" s="13" t="s">
        <v>5309</v>
      </c>
      <c r="C4594" s="13" t="s">
        <v>5311</v>
      </c>
      <c r="D4594" s="13" t="s">
        <v>230</v>
      </c>
      <c r="E4594" s="13" t="s">
        <v>1569</v>
      </c>
      <c r="F4594" s="13" t="s">
        <v>188</v>
      </c>
      <c r="G4594" s="13" t="s">
        <v>4873</v>
      </c>
      <c r="H4594" s="13" t="s">
        <v>190</v>
      </c>
      <c r="I4594" s="13">
        <v>4593</v>
      </c>
    </row>
    <row r="4595" spans="1:9" x14ac:dyDescent="0.25">
      <c r="A4595" s="13" t="str">
        <f t="shared" si="71"/>
        <v xml:space="preserve">907-804-PP 68' Post-Tensioned Concrete Beam, Per Plans </v>
      </c>
      <c r="B4595" s="13" t="s">
        <v>5309</v>
      </c>
      <c r="C4595" s="13" t="s">
        <v>5312</v>
      </c>
      <c r="D4595" s="13" t="s">
        <v>230</v>
      </c>
      <c r="E4595" s="13" t="s">
        <v>1569</v>
      </c>
      <c r="F4595" s="13" t="s">
        <v>188</v>
      </c>
      <c r="G4595" s="13" t="s">
        <v>4873</v>
      </c>
      <c r="H4595" s="13" t="s">
        <v>190</v>
      </c>
      <c r="I4595" s="13">
        <v>4594</v>
      </c>
    </row>
    <row r="4596" spans="1:9" x14ac:dyDescent="0.25">
      <c r="A4596" s="13" t="str">
        <f t="shared" si="71"/>
        <v xml:space="preserve">907-804-PP Post Tensioning System </v>
      </c>
      <c r="B4596" s="13" t="s">
        <v>5309</v>
      </c>
      <c r="C4596" s="13" t="s">
        <v>5313</v>
      </c>
      <c r="D4596" s="13" t="s">
        <v>186</v>
      </c>
      <c r="E4596" s="13" t="s">
        <v>1569</v>
      </c>
      <c r="F4596" s="13" t="s">
        <v>188</v>
      </c>
      <c r="G4596" s="13" t="s">
        <v>4873</v>
      </c>
      <c r="H4596" s="13" t="s">
        <v>190</v>
      </c>
      <c r="I4596" s="13">
        <v>4595</v>
      </c>
    </row>
    <row r="4597" spans="1:9" x14ac:dyDescent="0.25">
      <c r="A4597" s="13" t="str">
        <f t="shared" si="71"/>
        <v xml:space="preserve">907-804-PP 98' Post-Tensioned Concrete Beam, Per Plans </v>
      </c>
      <c r="B4597" s="13" t="s">
        <v>5309</v>
      </c>
      <c r="C4597" s="13" t="s">
        <v>5314</v>
      </c>
      <c r="D4597" s="13" t="s">
        <v>230</v>
      </c>
      <c r="E4597" s="13" t="s">
        <v>1569</v>
      </c>
      <c r="F4597" s="13" t="s">
        <v>188</v>
      </c>
      <c r="G4597" s="13" t="s">
        <v>4873</v>
      </c>
      <c r="H4597" s="13" t="s">
        <v>190</v>
      </c>
      <c r="I4597" s="13">
        <v>4596</v>
      </c>
    </row>
    <row r="4598" spans="1:9" x14ac:dyDescent="0.25">
      <c r="A4598" s="13" t="str">
        <f t="shared" si="71"/>
        <v xml:space="preserve">907-804-PP 130' Post-Tensioned Concrete Beam, Per Plans </v>
      </c>
      <c r="B4598" s="13" t="s">
        <v>5309</v>
      </c>
      <c r="C4598" s="13" t="s">
        <v>5315</v>
      </c>
      <c r="D4598" s="13" t="s">
        <v>230</v>
      </c>
      <c r="E4598" s="13" t="s">
        <v>1569</v>
      </c>
      <c r="F4598" s="13" t="s">
        <v>188</v>
      </c>
      <c r="G4598" s="13" t="s">
        <v>4873</v>
      </c>
      <c r="H4598" s="13" t="s">
        <v>190</v>
      </c>
      <c r="I4598" s="13">
        <v>4597</v>
      </c>
    </row>
    <row r="4599" spans="1:9" x14ac:dyDescent="0.25">
      <c r="A4599" s="13" t="str">
        <f t="shared" si="71"/>
        <v xml:space="preserve">907-804-PP 150' Post-Tensioned Concrete Beam, Per Plans </v>
      </c>
      <c r="B4599" s="13" t="s">
        <v>5309</v>
      </c>
      <c r="C4599" s="13" t="s">
        <v>5316</v>
      </c>
      <c r="D4599" s="13" t="s">
        <v>230</v>
      </c>
      <c r="E4599" s="13" t="s">
        <v>1569</v>
      </c>
      <c r="F4599" s="13" t="s">
        <v>188</v>
      </c>
      <c r="G4599" s="13" t="s">
        <v>4873</v>
      </c>
      <c r="H4599" s="13" t="s">
        <v>190</v>
      </c>
      <c r="I4599" s="13">
        <v>4598</v>
      </c>
    </row>
    <row r="4600" spans="1:9" x14ac:dyDescent="0.25">
      <c r="A4600" s="13" t="str">
        <f t="shared" si="71"/>
        <v xml:space="preserve">907-804-PP 114' Post-Tensioned Concrete Beam, Per Plans </v>
      </c>
      <c r="B4600" s="13" t="s">
        <v>5309</v>
      </c>
      <c r="C4600" s="13" t="s">
        <v>5317</v>
      </c>
      <c r="D4600" s="13" t="s">
        <v>230</v>
      </c>
      <c r="E4600" s="13" t="s">
        <v>1569</v>
      </c>
      <c r="F4600" s="13" t="s">
        <v>188</v>
      </c>
      <c r="G4600" s="13" t="s">
        <v>4873</v>
      </c>
      <c r="H4600" s="13" t="s">
        <v>190</v>
      </c>
      <c r="I4600" s="13">
        <v>4599</v>
      </c>
    </row>
    <row r="4601" spans="1:9" x14ac:dyDescent="0.25">
      <c r="A4601" s="13" t="str">
        <f t="shared" si="71"/>
        <v xml:space="preserve">907-804-PP 128' Post-Tensioned Concrete Beam, Per Plans </v>
      </c>
      <c r="B4601" s="13" t="s">
        <v>5309</v>
      </c>
      <c r="C4601" s="13" t="s">
        <v>5318</v>
      </c>
      <c r="D4601" s="13" t="s">
        <v>230</v>
      </c>
      <c r="E4601" s="13" t="s">
        <v>1569</v>
      </c>
      <c r="F4601" s="13" t="s">
        <v>188</v>
      </c>
      <c r="G4601" s="13" t="s">
        <v>4873</v>
      </c>
      <c r="H4601" s="13" t="s">
        <v>190</v>
      </c>
      <c r="I4601" s="13">
        <v>4600</v>
      </c>
    </row>
    <row r="4602" spans="1:9" x14ac:dyDescent="0.25">
      <c r="A4602" s="13" t="str">
        <f t="shared" si="71"/>
        <v xml:space="preserve">907-804-PP 103' Post-Tensioned Concrete Beam, Per Plans </v>
      </c>
      <c r="B4602" s="13" t="s">
        <v>5309</v>
      </c>
      <c r="C4602" s="13" t="s">
        <v>5319</v>
      </c>
      <c r="D4602" s="13" t="s">
        <v>230</v>
      </c>
      <c r="E4602" s="13" t="s">
        <v>1569</v>
      </c>
      <c r="F4602" s="13" t="s">
        <v>188</v>
      </c>
      <c r="G4602" s="13" t="s">
        <v>4873</v>
      </c>
      <c r="H4602" s="13" t="s">
        <v>190</v>
      </c>
      <c r="I4602" s="13">
        <v>4601</v>
      </c>
    </row>
    <row r="4603" spans="1:9" x14ac:dyDescent="0.25">
      <c r="A4603" s="13" t="str">
        <f t="shared" si="71"/>
        <v xml:space="preserve">907-804-PP 70' Post-Tensioned Concrete Beam, Per Plans </v>
      </c>
      <c r="B4603" s="13" t="s">
        <v>5309</v>
      </c>
      <c r="C4603" s="13" t="s">
        <v>5320</v>
      </c>
      <c r="D4603" s="13" t="s">
        <v>230</v>
      </c>
      <c r="E4603" s="13" t="s">
        <v>1569</v>
      </c>
      <c r="F4603" s="13" t="s">
        <v>188</v>
      </c>
      <c r="G4603" s="13" t="s">
        <v>4873</v>
      </c>
      <c r="H4603" s="13" t="s">
        <v>190</v>
      </c>
      <c r="I4603" s="13">
        <v>4602</v>
      </c>
    </row>
    <row r="4604" spans="1:9" x14ac:dyDescent="0.25">
      <c r="A4604" s="13" t="str">
        <f t="shared" si="71"/>
        <v xml:space="preserve">907-804-PP 116' Post-Tensioned Concrete Beam, Per Plans </v>
      </c>
      <c r="B4604" s="13" t="s">
        <v>5309</v>
      </c>
      <c r="C4604" s="13" t="s">
        <v>5321</v>
      </c>
      <c r="D4604" s="13" t="s">
        <v>230</v>
      </c>
      <c r="E4604" s="13" t="s">
        <v>1569</v>
      </c>
      <c r="F4604" s="13" t="s">
        <v>188</v>
      </c>
      <c r="G4604" s="13" t="s">
        <v>4873</v>
      </c>
      <c r="H4604" s="13" t="s">
        <v>190</v>
      </c>
      <c r="I4604" s="13">
        <v>4603</v>
      </c>
    </row>
    <row r="4605" spans="1:9" x14ac:dyDescent="0.25">
      <c r="A4605" s="13" t="str">
        <f t="shared" si="71"/>
        <v xml:space="preserve">907-804-PP 115' Post-Tensioned Concrete Beam, Per Plans </v>
      </c>
      <c r="B4605" s="13" t="s">
        <v>5309</v>
      </c>
      <c r="C4605" s="13" t="s">
        <v>5322</v>
      </c>
      <c r="D4605" s="13" t="s">
        <v>230</v>
      </c>
      <c r="E4605" s="13" t="s">
        <v>1569</v>
      </c>
      <c r="F4605" s="13" t="s">
        <v>188</v>
      </c>
      <c r="G4605" s="13" t="s">
        <v>4873</v>
      </c>
      <c r="H4605" s="13" t="s">
        <v>190</v>
      </c>
      <c r="I4605" s="13">
        <v>4604</v>
      </c>
    </row>
    <row r="4606" spans="1:9" x14ac:dyDescent="0.25">
      <c r="A4606" s="13" t="str">
        <f t="shared" si="71"/>
        <v xml:space="preserve">907-804-PP 129' Post-Tensioned Concrete Beam, Per Plans </v>
      </c>
      <c r="B4606" s="13" t="s">
        <v>5309</v>
      </c>
      <c r="C4606" s="13" t="s">
        <v>5323</v>
      </c>
      <c r="D4606" s="13" t="s">
        <v>230</v>
      </c>
      <c r="E4606" s="13" t="s">
        <v>1569</v>
      </c>
      <c r="F4606" s="13" t="s">
        <v>188</v>
      </c>
      <c r="G4606" s="13" t="s">
        <v>4873</v>
      </c>
      <c r="H4606" s="13" t="s">
        <v>190</v>
      </c>
      <c r="I4606" s="13">
        <v>4605</v>
      </c>
    </row>
    <row r="4607" spans="1:9" x14ac:dyDescent="0.25">
      <c r="A4607" s="13" t="str">
        <f t="shared" si="71"/>
        <v xml:space="preserve">805-A      Reinforcement </v>
      </c>
      <c r="B4607" s="13" t="s">
        <v>5324</v>
      </c>
      <c r="C4607" s="13" t="s">
        <v>5325</v>
      </c>
      <c r="D4607" s="13" t="s">
        <v>1008</v>
      </c>
      <c r="E4607" s="13" t="s">
        <v>1569</v>
      </c>
      <c r="F4607" s="13" t="s">
        <v>188</v>
      </c>
      <c r="G4607" s="13" t="s">
        <v>4873</v>
      </c>
      <c r="H4607" s="13" t="s">
        <v>190</v>
      </c>
      <c r="I4607" s="13">
        <v>4606</v>
      </c>
    </row>
    <row r="4608" spans="1:9" x14ac:dyDescent="0.25">
      <c r="A4608" s="13" t="str">
        <f t="shared" si="71"/>
        <v xml:space="preserve">805-B      Reinforcement, Epoxy Coated </v>
      </c>
      <c r="B4608" s="13" t="s">
        <v>5326</v>
      </c>
      <c r="C4608" s="13" t="s">
        <v>5327</v>
      </c>
      <c r="D4608" s="13" t="s">
        <v>1008</v>
      </c>
      <c r="E4608" s="13" t="s">
        <v>1569</v>
      </c>
      <c r="F4608" s="13" t="s">
        <v>188</v>
      </c>
      <c r="G4608" s="13" t="s">
        <v>4873</v>
      </c>
      <c r="H4608" s="13" t="s">
        <v>190</v>
      </c>
      <c r="I4608" s="13">
        <v>4607</v>
      </c>
    </row>
    <row r="4609" spans="1:9" x14ac:dyDescent="0.25">
      <c r="A4609" s="13" t="str">
        <f t="shared" si="71"/>
        <v xml:space="preserve">805-C      Reinforcement, Corrosion Resistant </v>
      </c>
      <c r="B4609" s="13" t="s">
        <v>5328</v>
      </c>
      <c r="C4609" s="13" t="s">
        <v>5329</v>
      </c>
      <c r="D4609" s="13" t="s">
        <v>1008</v>
      </c>
      <c r="E4609" s="13" t="s">
        <v>1569</v>
      </c>
      <c r="F4609" s="13" t="s">
        <v>188</v>
      </c>
      <c r="G4609" s="13" t="s">
        <v>4873</v>
      </c>
      <c r="H4609" s="13" t="s">
        <v>190</v>
      </c>
      <c r="I4609" s="13">
        <v>4608</v>
      </c>
    </row>
    <row r="4610" spans="1:9" x14ac:dyDescent="0.25">
      <c r="A4610" s="13" t="str">
        <f t="shared" si="71"/>
        <v xml:space="preserve">806-A      19' Precast Concrete Slab Units, 3'-6" Interior </v>
      </c>
      <c r="B4610" s="13" t="s">
        <v>5330</v>
      </c>
      <c r="C4610" s="13" t="s">
        <v>5331</v>
      </c>
      <c r="D4610" s="13" t="s">
        <v>207</v>
      </c>
      <c r="E4610" s="13" t="s">
        <v>1569</v>
      </c>
      <c r="F4610" s="13" t="s">
        <v>188</v>
      </c>
      <c r="G4610" s="13" t="s">
        <v>4873</v>
      </c>
      <c r="H4610" s="13" t="s">
        <v>190</v>
      </c>
      <c r="I4610" s="13">
        <v>4609</v>
      </c>
    </row>
    <row r="4611" spans="1:9" x14ac:dyDescent="0.25">
      <c r="A4611" s="13" t="str">
        <f t="shared" si="71"/>
        <v xml:space="preserve">806-A      31' Precast Concrete Slab Units, 3'-6" Interior </v>
      </c>
      <c r="B4611" s="13" t="s">
        <v>5330</v>
      </c>
      <c r="C4611" s="13" t="s">
        <v>5332</v>
      </c>
      <c r="D4611" s="13" t="s">
        <v>207</v>
      </c>
      <c r="E4611" s="13" t="s">
        <v>1569</v>
      </c>
      <c r="F4611" s="13" t="s">
        <v>188</v>
      </c>
      <c r="G4611" s="13" t="s">
        <v>4873</v>
      </c>
      <c r="H4611" s="13" t="s">
        <v>190</v>
      </c>
      <c r="I4611" s="13">
        <v>4610</v>
      </c>
    </row>
    <row r="4612" spans="1:9" x14ac:dyDescent="0.25">
      <c r="A4612" s="13" t="str">
        <f t="shared" ref="A4612:A4675" si="72">_xlfn.CONCAT(B4612," ", C4612)</f>
        <v xml:space="preserve">806-A      31' Precast Concrete Slab Units, 4'-6" Interior </v>
      </c>
      <c r="B4612" s="13" t="s">
        <v>5330</v>
      </c>
      <c r="C4612" s="13" t="s">
        <v>5333</v>
      </c>
      <c r="D4612" s="13" t="s">
        <v>207</v>
      </c>
      <c r="E4612" s="13" t="s">
        <v>1569</v>
      </c>
      <c r="F4612" s="13" t="s">
        <v>188</v>
      </c>
      <c r="G4612" s="13" t="s">
        <v>4873</v>
      </c>
      <c r="H4612" s="13" t="s">
        <v>190</v>
      </c>
      <c r="I4612" s="13">
        <v>4611</v>
      </c>
    </row>
    <row r="4613" spans="1:9" x14ac:dyDescent="0.25">
      <c r="A4613" s="13" t="str">
        <f t="shared" si="72"/>
        <v xml:space="preserve">806-A      40' Precast Concrete Slab Units, 3'-6" Interior </v>
      </c>
      <c r="B4613" s="13" t="s">
        <v>5330</v>
      </c>
      <c r="C4613" s="13" t="s">
        <v>5334</v>
      </c>
      <c r="D4613" s="13" t="s">
        <v>207</v>
      </c>
      <c r="E4613" s="13" t="s">
        <v>1569</v>
      </c>
      <c r="F4613" s="13" t="s">
        <v>188</v>
      </c>
      <c r="G4613" s="13" t="s">
        <v>4873</v>
      </c>
      <c r="H4613" s="13" t="s">
        <v>190</v>
      </c>
      <c r="I4613" s="13">
        <v>4612</v>
      </c>
    </row>
    <row r="4614" spans="1:9" x14ac:dyDescent="0.25">
      <c r="A4614" s="13" t="str">
        <f t="shared" si="72"/>
        <v xml:space="preserve">806-A      31' Precast Concrete Slab Units, 4'-6" Exterior </v>
      </c>
      <c r="B4614" s="13" t="s">
        <v>5330</v>
      </c>
      <c r="C4614" s="13" t="s">
        <v>5335</v>
      </c>
      <c r="D4614" s="13" t="s">
        <v>207</v>
      </c>
      <c r="E4614" s="13" t="s">
        <v>1569</v>
      </c>
      <c r="F4614" s="13" t="s">
        <v>188</v>
      </c>
      <c r="G4614" s="13" t="s">
        <v>4873</v>
      </c>
      <c r="H4614" s="13" t="s">
        <v>190</v>
      </c>
      <c r="I4614" s="13">
        <v>4613</v>
      </c>
    </row>
    <row r="4615" spans="1:9" x14ac:dyDescent="0.25">
      <c r="A4615" s="13" t="str">
        <f t="shared" si="72"/>
        <v xml:space="preserve">806-A      24' Precast Concrete Slab Units, 3'-6" Interior </v>
      </c>
      <c r="B4615" s="13" t="s">
        <v>5330</v>
      </c>
      <c r="C4615" s="13" t="s">
        <v>5336</v>
      </c>
      <c r="D4615" s="13" t="s">
        <v>207</v>
      </c>
      <c r="E4615" s="13" t="s">
        <v>1569</v>
      </c>
      <c r="F4615" s="13" t="s">
        <v>188</v>
      </c>
      <c r="G4615" s="13" t="s">
        <v>4873</v>
      </c>
      <c r="H4615" s="13" t="s">
        <v>190</v>
      </c>
      <c r="I4615" s="13">
        <v>4614</v>
      </c>
    </row>
    <row r="4616" spans="1:9" x14ac:dyDescent="0.25">
      <c r="A4616" s="13" t="str">
        <f t="shared" si="72"/>
        <v xml:space="preserve">806-A      31' Precast Concrete Slab Units, 3'-6" Exterior </v>
      </c>
      <c r="B4616" s="13" t="s">
        <v>5330</v>
      </c>
      <c r="C4616" s="13" t="s">
        <v>5337</v>
      </c>
      <c r="D4616" s="13" t="s">
        <v>207</v>
      </c>
      <c r="E4616" s="13" t="s">
        <v>1569</v>
      </c>
      <c r="F4616" s="13" t="s">
        <v>188</v>
      </c>
      <c r="G4616" s="13" t="s">
        <v>4873</v>
      </c>
      <c r="H4616" s="13" t="s">
        <v>190</v>
      </c>
      <c r="I4616" s="13">
        <v>4615</v>
      </c>
    </row>
    <row r="4617" spans="1:9" x14ac:dyDescent="0.25">
      <c r="A4617" s="13" t="str">
        <f t="shared" si="72"/>
        <v xml:space="preserve">806-A      24' Precast Concrete Slab Units, 3'-6" Exterior </v>
      </c>
      <c r="B4617" s="13" t="s">
        <v>5330</v>
      </c>
      <c r="C4617" s="13" t="s">
        <v>5338</v>
      </c>
      <c r="D4617" s="13" t="s">
        <v>207</v>
      </c>
      <c r="E4617" s="13" t="s">
        <v>1569</v>
      </c>
      <c r="F4617" s="13" t="s">
        <v>188</v>
      </c>
      <c r="G4617" s="13" t="s">
        <v>4873</v>
      </c>
      <c r="H4617" s="13" t="s">
        <v>190</v>
      </c>
      <c r="I4617" s="13">
        <v>4616</v>
      </c>
    </row>
    <row r="4618" spans="1:9" x14ac:dyDescent="0.25">
      <c r="A4618" s="13" t="str">
        <f t="shared" si="72"/>
        <v xml:space="preserve">806-A      19' Precast Concrete Slab Units, 3'-6" Exterior </v>
      </c>
      <c r="B4618" s="13" t="s">
        <v>5330</v>
      </c>
      <c r="C4618" s="13" t="s">
        <v>5339</v>
      </c>
      <c r="D4618" s="13" t="s">
        <v>207</v>
      </c>
      <c r="E4618" s="13" t="s">
        <v>1569</v>
      </c>
      <c r="F4618" s="13" t="s">
        <v>188</v>
      </c>
      <c r="G4618" s="13" t="s">
        <v>4873</v>
      </c>
      <c r="H4618" s="13" t="s">
        <v>190</v>
      </c>
      <c r="I4618" s="13">
        <v>4617</v>
      </c>
    </row>
    <row r="4619" spans="1:9" x14ac:dyDescent="0.25">
      <c r="A4619" s="13" t="str">
        <f t="shared" si="72"/>
        <v xml:space="preserve">806-A      19' Precast Concrete Slab Units, 4'-6" Interior </v>
      </c>
      <c r="B4619" s="13" t="s">
        <v>5330</v>
      </c>
      <c r="C4619" s="13" t="s">
        <v>5340</v>
      </c>
      <c r="D4619" s="13" t="s">
        <v>207</v>
      </c>
      <c r="E4619" s="13" t="s">
        <v>1569</v>
      </c>
      <c r="F4619" s="13" t="s">
        <v>188</v>
      </c>
      <c r="G4619" s="13" t="s">
        <v>4873</v>
      </c>
      <c r="H4619" s="13" t="s">
        <v>190</v>
      </c>
      <c r="I4619" s="13">
        <v>4618</v>
      </c>
    </row>
    <row r="4620" spans="1:9" x14ac:dyDescent="0.25">
      <c r="A4620" s="13" t="str">
        <f t="shared" si="72"/>
        <v xml:space="preserve">806-B      19' Precast Concrete Slab Units, Curb </v>
      </c>
      <c r="B4620" s="13" t="s">
        <v>5341</v>
      </c>
      <c r="C4620" s="13" t="s">
        <v>5342</v>
      </c>
      <c r="D4620" s="13" t="s">
        <v>207</v>
      </c>
      <c r="E4620" s="13" t="s">
        <v>1569</v>
      </c>
      <c r="F4620" s="13" t="s">
        <v>188</v>
      </c>
      <c r="G4620" s="13" t="s">
        <v>4873</v>
      </c>
      <c r="H4620" s="13" t="s">
        <v>190</v>
      </c>
      <c r="I4620" s="13">
        <v>4619</v>
      </c>
    </row>
    <row r="4621" spans="1:9" x14ac:dyDescent="0.25">
      <c r="A4621" s="13" t="str">
        <f t="shared" si="72"/>
        <v xml:space="preserve">806-B      31' Precast Concrete Slab Units, Curb </v>
      </c>
      <c r="B4621" s="13" t="s">
        <v>5341</v>
      </c>
      <c r="C4621" s="13" t="s">
        <v>5343</v>
      </c>
      <c r="D4621" s="13" t="s">
        <v>207</v>
      </c>
      <c r="E4621" s="13" t="s">
        <v>1569</v>
      </c>
      <c r="F4621" s="13" t="s">
        <v>188</v>
      </c>
      <c r="G4621" s="13" t="s">
        <v>4873</v>
      </c>
      <c r="H4621" s="13" t="s">
        <v>190</v>
      </c>
      <c r="I4621" s="13">
        <v>4620</v>
      </c>
    </row>
    <row r="4622" spans="1:9" x14ac:dyDescent="0.25">
      <c r="A4622" s="13" t="str">
        <f t="shared" si="72"/>
        <v xml:space="preserve">806-B      40' Precast Concrete Slab Units, Curb </v>
      </c>
      <c r="B4622" s="13" t="s">
        <v>5341</v>
      </c>
      <c r="C4622" s="13" t="s">
        <v>5344</v>
      </c>
      <c r="D4622" s="13" t="s">
        <v>207</v>
      </c>
      <c r="E4622" s="13" t="s">
        <v>1569</v>
      </c>
      <c r="F4622" s="13" t="s">
        <v>188</v>
      </c>
      <c r="G4622" s="13" t="s">
        <v>4873</v>
      </c>
      <c r="H4622" s="13" t="s">
        <v>190</v>
      </c>
      <c r="I4622" s="13">
        <v>4621</v>
      </c>
    </row>
    <row r="4623" spans="1:9" x14ac:dyDescent="0.25">
      <c r="A4623" s="13" t="str">
        <f t="shared" si="72"/>
        <v xml:space="preserve">806-C      19' Precast Barrier Rail Units </v>
      </c>
      <c r="B4623" s="13" t="s">
        <v>5345</v>
      </c>
      <c r="C4623" s="13" t="s">
        <v>5346</v>
      </c>
      <c r="D4623" s="13" t="s">
        <v>207</v>
      </c>
      <c r="E4623" s="13" t="s">
        <v>1569</v>
      </c>
      <c r="F4623" s="13" t="s">
        <v>188</v>
      </c>
      <c r="G4623" s="13" t="s">
        <v>4873</v>
      </c>
      <c r="H4623" s="13" t="s">
        <v>190</v>
      </c>
      <c r="I4623" s="13">
        <v>4622</v>
      </c>
    </row>
    <row r="4624" spans="1:9" x14ac:dyDescent="0.25">
      <c r="A4624" s="13" t="str">
        <f t="shared" si="72"/>
        <v xml:space="preserve">806-C      31' Precast Barrier Rail Units </v>
      </c>
      <c r="B4624" s="13" t="s">
        <v>5345</v>
      </c>
      <c r="C4624" s="13" t="s">
        <v>5347</v>
      </c>
      <c r="D4624" s="13" t="s">
        <v>207</v>
      </c>
      <c r="E4624" s="13" t="s">
        <v>1569</v>
      </c>
      <c r="F4624" s="13" t="s">
        <v>188</v>
      </c>
      <c r="G4624" s="13" t="s">
        <v>4873</v>
      </c>
      <c r="H4624" s="13" t="s">
        <v>190</v>
      </c>
      <c r="I4624" s="13">
        <v>4623</v>
      </c>
    </row>
    <row r="4625" spans="1:9" x14ac:dyDescent="0.25">
      <c r="A4625" s="13" t="str">
        <f t="shared" si="72"/>
        <v xml:space="preserve">806-C      24' Precast Barrier Rail Units </v>
      </c>
      <c r="B4625" s="13" t="s">
        <v>5345</v>
      </c>
      <c r="C4625" s="13" t="s">
        <v>5348</v>
      </c>
      <c r="D4625" s="13" t="s">
        <v>207</v>
      </c>
      <c r="E4625" s="13" t="s">
        <v>1569</v>
      </c>
      <c r="F4625" s="13" t="s">
        <v>188</v>
      </c>
      <c r="G4625" s="13" t="s">
        <v>4873</v>
      </c>
      <c r="H4625" s="13" t="s">
        <v>190</v>
      </c>
      <c r="I4625" s="13">
        <v>4624</v>
      </c>
    </row>
    <row r="4626" spans="1:9" x14ac:dyDescent="0.25">
      <c r="A4626" s="13" t="str">
        <f t="shared" si="72"/>
        <v xml:space="preserve">806-D      31'-6" Precast Concrete Caps, Intermediate Unit </v>
      </c>
      <c r="B4626" s="13" t="s">
        <v>5349</v>
      </c>
      <c r="C4626" s="13" t="s">
        <v>5350</v>
      </c>
      <c r="D4626" s="13" t="s">
        <v>207</v>
      </c>
      <c r="E4626" s="13" t="s">
        <v>1569</v>
      </c>
      <c r="F4626" s="13" t="s">
        <v>188</v>
      </c>
      <c r="G4626" s="13" t="s">
        <v>4873</v>
      </c>
      <c r="H4626" s="13" t="s">
        <v>190</v>
      </c>
      <c r="I4626" s="13">
        <v>4625</v>
      </c>
    </row>
    <row r="4627" spans="1:9" x14ac:dyDescent="0.25">
      <c r="A4627" s="13" t="str">
        <f t="shared" si="72"/>
        <v xml:space="preserve">806-D      33' Precast Concrete Caps, Intermediate Unit </v>
      </c>
      <c r="B4627" s="13" t="s">
        <v>5349</v>
      </c>
      <c r="C4627" s="13" t="s">
        <v>5351</v>
      </c>
      <c r="D4627" s="13" t="s">
        <v>207</v>
      </c>
      <c r="E4627" s="13" t="s">
        <v>1569</v>
      </c>
      <c r="F4627" s="13" t="s">
        <v>188</v>
      </c>
      <c r="G4627" s="13" t="s">
        <v>4873</v>
      </c>
      <c r="H4627" s="13" t="s">
        <v>190</v>
      </c>
      <c r="I4627" s="13">
        <v>4626</v>
      </c>
    </row>
    <row r="4628" spans="1:9" x14ac:dyDescent="0.25">
      <c r="A4628" s="13" t="str">
        <f t="shared" si="72"/>
        <v xml:space="preserve">806-D      36'-4" Precast Concrete Caps, Intermediate Unit </v>
      </c>
      <c r="B4628" s="13" t="s">
        <v>5349</v>
      </c>
      <c r="C4628" s="13" t="s">
        <v>5352</v>
      </c>
      <c r="D4628" s="13" t="s">
        <v>207</v>
      </c>
      <c r="E4628" s="13" t="s">
        <v>1569</v>
      </c>
      <c r="F4628" s="13" t="s">
        <v>188</v>
      </c>
      <c r="G4628" s="13" t="s">
        <v>4873</v>
      </c>
      <c r="H4628" s="13" t="s">
        <v>190</v>
      </c>
      <c r="I4628" s="13">
        <v>4627</v>
      </c>
    </row>
    <row r="4629" spans="1:9" x14ac:dyDescent="0.25">
      <c r="A4629" s="13" t="str">
        <f t="shared" si="72"/>
        <v xml:space="preserve">806-D      26' Precast Concrete Caps, Intermediate Unit </v>
      </c>
      <c r="B4629" s="13" t="s">
        <v>5349</v>
      </c>
      <c r="C4629" s="13" t="s">
        <v>5353</v>
      </c>
      <c r="D4629" s="13" t="s">
        <v>207</v>
      </c>
      <c r="E4629" s="13" t="s">
        <v>1569</v>
      </c>
      <c r="F4629" s="13" t="s">
        <v>188</v>
      </c>
      <c r="G4629" s="13" t="s">
        <v>4873</v>
      </c>
      <c r="H4629" s="13" t="s">
        <v>190</v>
      </c>
      <c r="I4629" s="13">
        <v>4628</v>
      </c>
    </row>
    <row r="4630" spans="1:9" x14ac:dyDescent="0.25">
      <c r="A4630" s="13" t="str">
        <f t="shared" si="72"/>
        <v xml:space="preserve">806-E      31'-6" Precast Concrete Caps, End Unit with Wall </v>
      </c>
      <c r="B4630" s="13" t="s">
        <v>5354</v>
      </c>
      <c r="C4630" s="13" t="s">
        <v>5355</v>
      </c>
      <c r="D4630" s="13" t="s">
        <v>207</v>
      </c>
      <c r="E4630" s="13" t="s">
        <v>1569</v>
      </c>
      <c r="F4630" s="13" t="s">
        <v>188</v>
      </c>
      <c r="G4630" s="13" t="s">
        <v>4873</v>
      </c>
      <c r="H4630" s="13" t="s">
        <v>190</v>
      </c>
      <c r="I4630" s="13">
        <v>4629</v>
      </c>
    </row>
    <row r="4631" spans="1:9" x14ac:dyDescent="0.25">
      <c r="A4631" s="13" t="str">
        <f t="shared" si="72"/>
        <v xml:space="preserve">806-E      36'-4" Precast Concrete Caps, End Unit with Wall </v>
      </c>
      <c r="B4631" s="13" t="s">
        <v>5354</v>
      </c>
      <c r="C4631" s="13" t="s">
        <v>5356</v>
      </c>
      <c r="D4631" s="13" t="s">
        <v>207</v>
      </c>
      <c r="E4631" s="13" t="s">
        <v>1569</v>
      </c>
      <c r="F4631" s="13" t="s">
        <v>188</v>
      </c>
      <c r="G4631" s="13" t="s">
        <v>4873</v>
      </c>
      <c r="H4631" s="13" t="s">
        <v>190</v>
      </c>
      <c r="I4631" s="13">
        <v>4630</v>
      </c>
    </row>
    <row r="4632" spans="1:9" x14ac:dyDescent="0.25">
      <c r="A4632" s="13" t="str">
        <f t="shared" si="72"/>
        <v xml:space="preserve">806-E      26' Precast Concrete Caps, End Unit with Wall </v>
      </c>
      <c r="B4632" s="13" t="s">
        <v>5354</v>
      </c>
      <c r="C4632" s="13" t="s">
        <v>5357</v>
      </c>
      <c r="D4632" s="13" t="s">
        <v>207</v>
      </c>
      <c r="E4632" s="13" t="s">
        <v>1569</v>
      </c>
      <c r="F4632" s="13" t="s">
        <v>188</v>
      </c>
      <c r="G4632" s="13" t="s">
        <v>4873</v>
      </c>
      <c r="H4632" s="13" t="s">
        <v>190</v>
      </c>
      <c r="I4632" s="13">
        <v>4631</v>
      </c>
    </row>
    <row r="4633" spans="1:9" x14ac:dyDescent="0.25">
      <c r="A4633" s="13" t="str">
        <f t="shared" si="72"/>
        <v xml:space="preserve">806-E      94'-4" Precast Concrete Caps, End Unit with Wall </v>
      </c>
      <c r="B4633" s="13" t="s">
        <v>5354</v>
      </c>
      <c r="C4633" s="13" t="s">
        <v>5358</v>
      </c>
      <c r="D4633" s="13" t="s">
        <v>207</v>
      </c>
      <c r="E4633" s="13" t="s">
        <v>1569</v>
      </c>
      <c r="F4633" s="13" t="s">
        <v>188</v>
      </c>
      <c r="G4633" s="13" t="s">
        <v>4873</v>
      </c>
      <c r="H4633" s="13" t="s">
        <v>190</v>
      </c>
      <c r="I4633" s="13">
        <v>4632</v>
      </c>
    </row>
    <row r="4634" spans="1:9" x14ac:dyDescent="0.25">
      <c r="A4634" s="13" t="str">
        <f t="shared" si="72"/>
        <v xml:space="preserve">806-E      54'-0" Precast Concrete Caps, End Unit with Wall </v>
      </c>
      <c r="B4634" s="13" t="s">
        <v>5354</v>
      </c>
      <c r="C4634" s="13" t="s">
        <v>5359</v>
      </c>
      <c r="D4634" s="13" t="s">
        <v>207</v>
      </c>
      <c r="E4634" s="13" t="s">
        <v>1569</v>
      </c>
      <c r="F4634" s="13" t="s">
        <v>188</v>
      </c>
      <c r="G4634" s="13" t="s">
        <v>4873</v>
      </c>
      <c r="H4634" s="13" t="s">
        <v>190</v>
      </c>
      <c r="I4634" s="13">
        <v>4633</v>
      </c>
    </row>
    <row r="4635" spans="1:9" x14ac:dyDescent="0.25">
      <c r="A4635" s="13" t="str">
        <f t="shared" si="72"/>
        <v xml:space="preserve">806-E      48'-3" Precast Concrete Caps, End Unit with Wall </v>
      </c>
      <c r="B4635" s="13" t="s">
        <v>5354</v>
      </c>
      <c r="C4635" s="13" t="s">
        <v>5360</v>
      </c>
      <c r="D4635" s="13" t="s">
        <v>207</v>
      </c>
      <c r="E4635" s="13" t="s">
        <v>1569</v>
      </c>
      <c r="F4635" s="13" t="s">
        <v>188</v>
      </c>
      <c r="G4635" s="13" t="s">
        <v>4873</v>
      </c>
      <c r="H4635" s="13" t="s">
        <v>190</v>
      </c>
      <c r="I4635" s="13">
        <v>4634</v>
      </c>
    </row>
    <row r="4636" spans="1:9" x14ac:dyDescent="0.25">
      <c r="A4636" s="13" t="str">
        <f t="shared" si="72"/>
        <v xml:space="preserve">907-806-PP 9.25' Precast Concrete Wing </v>
      </c>
      <c r="B4636" s="13" t="s">
        <v>5361</v>
      </c>
      <c r="C4636" s="13" t="s">
        <v>5362</v>
      </c>
      <c r="D4636" s="13" t="s">
        <v>207</v>
      </c>
      <c r="E4636" s="13" t="s">
        <v>1569</v>
      </c>
      <c r="F4636" s="13" t="s">
        <v>188</v>
      </c>
      <c r="G4636" s="13" t="s">
        <v>4873</v>
      </c>
      <c r="H4636" s="13" t="s">
        <v>190</v>
      </c>
      <c r="I4636" s="13">
        <v>4635</v>
      </c>
    </row>
    <row r="4637" spans="1:9" x14ac:dyDescent="0.25">
      <c r="A4637" s="13" t="str">
        <f t="shared" si="72"/>
        <v xml:space="preserve">907-808-A  Joint Repair </v>
      </c>
      <c r="B4637" s="13" t="s">
        <v>5363</v>
      </c>
      <c r="C4637" s="13" t="s">
        <v>5364</v>
      </c>
      <c r="D4637" s="13" t="s">
        <v>230</v>
      </c>
      <c r="E4637" s="13" t="s">
        <v>1569</v>
      </c>
      <c r="F4637" s="13" t="s">
        <v>188</v>
      </c>
      <c r="G4637" s="13" t="s">
        <v>4873</v>
      </c>
      <c r="H4637" s="13" t="s">
        <v>190</v>
      </c>
      <c r="I4637" s="13">
        <v>4636</v>
      </c>
    </row>
    <row r="4638" spans="1:9" x14ac:dyDescent="0.25">
      <c r="A4638" s="13" t="str">
        <f t="shared" si="72"/>
        <v xml:space="preserve">907-808-A  Joint Repair Without Epoxy </v>
      </c>
      <c r="B4638" s="13" t="s">
        <v>5363</v>
      </c>
      <c r="C4638" s="13" t="s">
        <v>5365</v>
      </c>
      <c r="D4638" s="13" t="s">
        <v>230</v>
      </c>
      <c r="E4638" s="13" t="s">
        <v>1569</v>
      </c>
      <c r="F4638" s="13" t="s">
        <v>188</v>
      </c>
      <c r="G4638" s="13" t="s">
        <v>4873</v>
      </c>
      <c r="H4638" s="13" t="s">
        <v>190</v>
      </c>
      <c r="I4638" s="13">
        <v>4637</v>
      </c>
    </row>
    <row r="4639" spans="1:9" x14ac:dyDescent="0.25">
      <c r="A4639" s="13" t="str">
        <f t="shared" si="72"/>
        <v xml:space="preserve">907-808-B  Mortar Mix </v>
      </c>
      <c r="B4639" s="13" t="s">
        <v>5366</v>
      </c>
      <c r="C4639" s="13" t="s">
        <v>5367</v>
      </c>
      <c r="D4639" s="13" t="s">
        <v>1326</v>
      </c>
      <c r="E4639" s="13" t="s">
        <v>1569</v>
      </c>
      <c r="F4639" s="13" t="s">
        <v>188</v>
      </c>
      <c r="G4639" s="13" t="s">
        <v>4873</v>
      </c>
      <c r="H4639" s="13" t="s">
        <v>190</v>
      </c>
      <c r="I4639" s="13">
        <v>4638</v>
      </c>
    </row>
    <row r="4640" spans="1:9" x14ac:dyDescent="0.25">
      <c r="A4640" s="13" t="str">
        <f t="shared" si="72"/>
        <v xml:space="preserve">907-809-A  Retaining Wall System </v>
      </c>
      <c r="B4640" s="13" t="s">
        <v>5368</v>
      </c>
      <c r="C4640" s="13" t="s">
        <v>5369</v>
      </c>
      <c r="D4640" s="13" t="s">
        <v>308</v>
      </c>
      <c r="E4640" s="13" t="s">
        <v>1569</v>
      </c>
      <c r="F4640" s="13" t="s">
        <v>188</v>
      </c>
      <c r="G4640" s="13" t="s">
        <v>4873</v>
      </c>
      <c r="H4640" s="13" t="s">
        <v>190</v>
      </c>
      <c r="I4640" s="13">
        <v>4639</v>
      </c>
    </row>
    <row r="4641" spans="1:9" x14ac:dyDescent="0.25">
      <c r="A4641" s="13" t="str">
        <f t="shared" si="72"/>
        <v xml:space="preserve">907-809-A  Retaining Wall System, Gravity Type </v>
      </c>
      <c r="B4641" s="13" t="s">
        <v>5368</v>
      </c>
      <c r="C4641" s="13" t="s">
        <v>5370</v>
      </c>
      <c r="D4641" s="13" t="s">
        <v>308</v>
      </c>
      <c r="E4641" s="13" t="s">
        <v>1569</v>
      </c>
      <c r="F4641" s="13" t="s">
        <v>188</v>
      </c>
      <c r="G4641" s="13" t="s">
        <v>4873</v>
      </c>
      <c r="H4641" s="13" t="s">
        <v>190</v>
      </c>
      <c r="I4641" s="13">
        <v>4640</v>
      </c>
    </row>
    <row r="4642" spans="1:9" x14ac:dyDescent="0.25">
      <c r="A4642" s="13" t="str">
        <f t="shared" si="72"/>
        <v xml:space="preserve">907-809-A  Retaining Wall System, Mechanically Stabilized </v>
      </c>
      <c r="B4642" s="13" t="s">
        <v>5368</v>
      </c>
      <c r="C4642" s="13" t="s">
        <v>5371</v>
      </c>
      <c r="D4642" s="13" t="s">
        <v>308</v>
      </c>
      <c r="E4642" s="13" t="s">
        <v>1569</v>
      </c>
      <c r="F4642" s="13" t="s">
        <v>188</v>
      </c>
      <c r="G4642" s="13" t="s">
        <v>4873</v>
      </c>
      <c r="H4642" s="13" t="s">
        <v>190</v>
      </c>
      <c r="I4642" s="13">
        <v>4641</v>
      </c>
    </row>
    <row r="4643" spans="1:9" x14ac:dyDescent="0.25">
      <c r="A4643" s="13" t="str">
        <f t="shared" si="72"/>
        <v xml:space="preserve">907-809-A  Retaining Wall System, Modular Block </v>
      </c>
      <c r="B4643" s="13" t="s">
        <v>5368</v>
      </c>
      <c r="C4643" s="13" t="s">
        <v>5372</v>
      </c>
      <c r="D4643" s="13" t="s">
        <v>308</v>
      </c>
      <c r="E4643" s="13" t="s">
        <v>1569</v>
      </c>
      <c r="F4643" s="13" t="s">
        <v>188</v>
      </c>
      <c r="G4643" s="13" t="s">
        <v>4873</v>
      </c>
      <c r="H4643" s="13" t="s">
        <v>190</v>
      </c>
      <c r="I4643" s="13">
        <v>4642</v>
      </c>
    </row>
    <row r="4644" spans="1:9" x14ac:dyDescent="0.25">
      <c r="A4644" s="13" t="str">
        <f t="shared" si="72"/>
        <v xml:space="preserve">907-809-A  Retaining Wall System, Temporary Shoring </v>
      </c>
      <c r="B4644" s="13" t="s">
        <v>5368</v>
      </c>
      <c r="C4644" s="13" t="s">
        <v>5373</v>
      </c>
      <c r="D4644" s="13" t="s">
        <v>308</v>
      </c>
      <c r="E4644" s="13" t="s">
        <v>1569</v>
      </c>
      <c r="F4644" s="13" t="s">
        <v>188</v>
      </c>
      <c r="G4644" s="13" t="s">
        <v>4873</v>
      </c>
      <c r="H4644" s="13" t="s">
        <v>190</v>
      </c>
      <c r="I4644" s="13">
        <v>4643</v>
      </c>
    </row>
    <row r="4645" spans="1:9" x14ac:dyDescent="0.25">
      <c r="A4645" s="13" t="str">
        <f t="shared" si="72"/>
        <v xml:space="preserve">907-809-PP Reinforced Concrete Retaining Wall, Per Plans </v>
      </c>
      <c r="B4645" s="13" t="s">
        <v>5374</v>
      </c>
      <c r="C4645" s="13" t="s">
        <v>5375</v>
      </c>
      <c r="D4645" s="13" t="s">
        <v>230</v>
      </c>
      <c r="E4645" s="13" t="s">
        <v>1569</v>
      </c>
      <c r="F4645" s="13" t="s">
        <v>188</v>
      </c>
      <c r="G4645" s="13" t="s">
        <v>4873</v>
      </c>
      <c r="H4645" s="13" t="s">
        <v>190</v>
      </c>
      <c r="I4645" s="13">
        <v>4644</v>
      </c>
    </row>
    <row r="4646" spans="1:9" x14ac:dyDescent="0.25">
      <c r="A4646" s="13" t="str">
        <f t="shared" si="72"/>
        <v xml:space="preserve">810-A      Structural Steel </v>
      </c>
      <c r="B4646" s="13" t="s">
        <v>5376</v>
      </c>
      <c r="C4646" s="13" t="s">
        <v>5377</v>
      </c>
      <c r="D4646" s="13" t="s">
        <v>1008</v>
      </c>
      <c r="E4646" s="13" t="s">
        <v>1569</v>
      </c>
      <c r="F4646" s="13" t="s">
        <v>188</v>
      </c>
      <c r="G4646" s="13" t="s">
        <v>4873</v>
      </c>
      <c r="H4646" s="13" t="s">
        <v>190</v>
      </c>
      <c r="I4646" s="13">
        <v>4645</v>
      </c>
    </row>
    <row r="4647" spans="1:9" x14ac:dyDescent="0.25">
      <c r="A4647" s="13" t="str">
        <f t="shared" si="72"/>
        <v xml:space="preserve">810-A      Structural Steel, A 307 </v>
      </c>
      <c r="B4647" s="13" t="s">
        <v>5376</v>
      </c>
      <c r="C4647" s="13" t="s">
        <v>5378</v>
      </c>
      <c r="D4647" s="13" t="s">
        <v>1008</v>
      </c>
      <c r="E4647" s="13" t="s">
        <v>1569</v>
      </c>
      <c r="F4647" s="13" t="s">
        <v>188</v>
      </c>
      <c r="G4647" s="13" t="s">
        <v>4873</v>
      </c>
      <c r="H4647" s="13" t="s">
        <v>190</v>
      </c>
      <c r="I4647" s="13">
        <v>4646</v>
      </c>
    </row>
    <row r="4648" spans="1:9" x14ac:dyDescent="0.25">
      <c r="A4648" s="13" t="str">
        <f t="shared" si="72"/>
        <v xml:space="preserve">810-A      Structural Steel, A 572 </v>
      </c>
      <c r="B4648" s="13" t="s">
        <v>5376</v>
      </c>
      <c r="C4648" s="13" t="s">
        <v>5379</v>
      </c>
      <c r="D4648" s="13" t="s">
        <v>1008</v>
      </c>
      <c r="E4648" s="13" t="s">
        <v>1569</v>
      </c>
      <c r="F4648" s="13" t="s">
        <v>188</v>
      </c>
      <c r="G4648" s="13" t="s">
        <v>4873</v>
      </c>
      <c r="H4648" s="13" t="s">
        <v>190</v>
      </c>
      <c r="I4648" s="13">
        <v>4647</v>
      </c>
    </row>
    <row r="4649" spans="1:9" x14ac:dyDescent="0.25">
      <c r="A4649" s="13" t="str">
        <f t="shared" si="72"/>
        <v xml:space="preserve">810-A      Structural Steel, A 709 </v>
      </c>
      <c r="B4649" s="13" t="s">
        <v>5376</v>
      </c>
      <c r="C4649" s="13" t="s">
        <v>5380</v>
      </c>
      <c r="D4649" s="13" t="s">
        <v>1008</v>
      </c>
      <c r="E4649" s="13" t="s">
        <v>1569</v>
      </c>
      <c r="F4649" s="13" t="s">
        <v>188</v>
      </c>
      <c r="G4649" s="13" t="s">
        <v>4873</v>
      </c>
      <c r="H4649" s="13" t="s">
        <v>190</v>
      </c>
      <c r="I4649" s="13">
        <v>4648</v>
      </c>
    </row>
    <row r="4650" spans="1:9" x14ac:dyDescent="0.25">
      <c r="A4650" s="13" t="str">
        <f t="shared" si="72"/>
        <v xml:space="preserve">810-A      Structural Steel, A 709, Grade 36 </v>
      </c>
      <c r="B4650" s="13" t="s">
        <v>5376</v>
      </c>
      <c r="C4650" s="13" t="s">
        <v>5381</v>
      </c>
      <c r="D4650" s="13" t="s">
        <v>1008</v>
      </c>
      <c r="E4650" s="13" t="s">
        <v>1569</v>
      </c>
      <c r="F4650" s="13" t="s">
        <v>188</v>
      </c>
      <c r="G4650" s="13" t="s">
        <v>4873</v>
      </c>
      <c r="H4650" s="13" t="s">
        <v>190</v>
      </c>
      <c r="I4650" s="13">
        <v>4649</v>
      </c>
    </row>
    <row r="4651" spans="1:9" x14ac:dyDescent="0.25">
      <c r="A4651" s="13" t="str">
        <f t="shared" si="72"/>
        <v xml:space="preserve">810-A      Structural Steel, A 709, Grade 50 </v>
      </c>
      <c r="B4651" s="13" t="s">
        <v>5376</v>
      </c>
      <c r="C4651" s="13" t="s">
        <v>5382</v>
      </c>
      <c r="D4651" s="13" t="s">
        <v>1008</v>
      </c>
      <c r="E4651" s="13" t="s">
        <v>1569</v>
      </c>
      <c r="F4651" s="13" t="s">
        <v>188</v>
      </c>
      <c r="G4651" s="13" t="s">
        <v>4873</v>
      </c>
      <c r="H4651" s="13" t="s">
        <v>190</v>
      </c>
      <c r="I4651" s="13">
        <v>4650</v>
      </c>
    </row>
    <row r="4652" spans="1:9" x14ac:dyDescent="0.25">
      <c r="A4652" s="13" t="str">
        <f t="shared" si="72"/>
        <v xml:space="preserve">810-A      Structural Steel, A 709, Grade 50W </v>
      </c>
      <c r="B4652" s="13" t="s">
        <v>5376</v>
      </c>
      <c r="C4652" s="13" t="s">
        <v>5383</v>
      </c>
      <c r="D4652" s="13" t="s">
        <v>1008</v>
      </c>
      <c r="E4652" s="13" t="s">
        <v>1569</v>
      </c>
      <c r="F4652" s="13" t="s">
        <v>188</v>
      </c>
      <c r="G4652" s="13" t="s">
        <v>4873</v>
      </c>
      <c r="H4652" s="13" t="s">
        <v>190</v>
      </c>
      <c r="I4652" s="13">
        <v>4651</v>
      </c>
    </row>
    <row r="4653" spans="1:9" x14ac:dyDescent="0.25">
      <c r="A4653" s="13" t="str">
        <f t="shared" si="72"/>
        <v xml:space="preserve">810-A      Structural Steel, A 709, Grade HPS 70W </v>
      </c>
      <c r="B4653" s="13" t="s">
        <v>5376</v>
      </c>
      <c r="C4653" s="13" t="s">
        <v>5384</v>
      </c>
      <c r="D4653" s="13" t="s">
        <v>1008</v>
      </c>
      <c r="E4653" s="13" t="s">
        <v>1569</v>
      </c>
      <c r="F4653" s="13" t="s">
        <v>188</v>
      </c>
      <c r="G4653" s="13" t="s">
        <v>4873</v>
      </c>
      <c r="H4653" s="13" t="s">
        <v>190</v>
      </c>
      <c r="I4653" s="13">
        <v>4652</v>
      </c>
    </row>
    <row r="4654" spans="1:9" x14ac:dyDescent="0.25">
      <c r="A4654" s="13" t="str">
        <f t="shared" si="72"/>
        <v xml:space="preserve">810-A      Structural Steel, A 722, Grade 150 </v>
      </c>
      <c r="B4654" s="13" t="s">
        <v>5376</v>
      </c>
      <c r="C4654" s="13" t="s">
        <v>5385</v>
      </c>
      <c r="D4654" s="13" t="s">
        <v>1008</v>
      </c>
      <c r="E4654" s="13" t="s">
        <v>1569</v>
      </c>
      <c r="F4654" s="13" t="s">
        <v>188</v>
      </c>
      <c r="G4654" s="13" t="s">
        <v>4873</v>
      </c>
      <c r="H4654" s="13" t="s">
        <v>190</v>
      </c>
      <c r="I4654" s="13">
        <v>4653</v>
      </c>
    </row>
    <row r="4655" spans="1:9" x14ac:dyDescent="0.25">
      <c r="A4655" s="13" t="str">
        <f t="shared" si="72"/>
        <v xml:space="preserve">810-B      Steel Superstructure </v>
      </c>
      <c r="B4655" s="13" t="s">
        <v>5386</v>
      </c>
      <c r="C4655" s="13" t="s">
        <v>5387</v>
      </c>
      <c r="D4655" s="13" t="s">
        <v>186</v>
      </c>
      <c r="E4655" s="13" t="s">
        <v>1569</v>
      </c>
      <c r="F4655" s="13" t="s">
        <v>188</v>
      </c>
      <c r="G4655" s="13" t="s">
        <v>4873</v>
      </c>
      <c r="H4655" s="13" t="s">
        <v>190</v>
      </c>
      <c r="I4655" s="13">
        <v>4654</v>
      </c>
    </row>
    <row r="4656" spans="1:9" x14ac:dyDescent="0.25">
      <c r="A4656" s="13" t="str">
        <f t="shared" si="72"/>
        <v xml:space="preserve">810-C      Miscellaneous Bridge Appurtenances </v>
      </c>
      <c r="B4656" s="13" t="s">
        <v>5388</v>
      </c>
      <c r="C4656" s="13" t="s">
        <v>5389</v>
      </c>
      <c r="D4656" s="13" t="s">
        <v>186</v>
      </c>
      <c r="E4656" s="13" t="s">
        <v>1569</v>
      </c>
      <c r="F4656" s="13" t="s">
        <v>188</v>
      </c>
      <c r="G4656" s="13" t="s">
        <v>4873</v>
      </c>
      <c r="H4656" s="13" t="s">
        <v>190</v>
      </c>
      <c r="I4656" s="13">
        <v>4655</v>
      </c>
    </row>
    <row r="4657" spans="1:9" x14ac:dyDescent="0.25">
      <c r="A4657" s="13" t="str">
        <f t="shared" si="72"/>
        <v xml:space="preserve">810-C      Miscellaneous Bridge Appurtenances </v>
      </c>
      <c r="B4657" s="13" t="s">
        <v>5388</v>
      </c>
      <c r="C4657" s="13" t="s">
        <v>5389</v>
      </c>
      <c r="D4657" s="13" t="s">
        <v>1008</v>
      </c>
      <c r="E4657" s="13" t="s">
        <v>1569</v>
      </c>
      <c r="F4657" s="13" t="s">
        <v>188</v>
      </c>
      <c r="G4657" s="13" t="s">
        <v>4873</v>
      </c>
      <c r="H4657" s="13" t="s">
        <v>190</v>
      </c>
      <c r="I4657" s="13">
        <v>4656</v>
      </c>
    </row>
    <row r="4658" spans="1:9" x14ac:dyDescent="0.25">
      <c r="A4658" s="13" t="str">
        <f t="shared" si="72"/>
        <v xml:space="preserve">811-A      Bronze Plates </v>
      </c>
      <c r="B4658" s="13" t="s">
        <v>5390</v>
      </c>
      <c r="C4658" s="13" t="s">
        <v>5391</v>
      </c>
      <c r="D4658" s="13" t="s">
        <v>1008</v>
      </c>
      <c r="E4658" s="13" t="s">
        <v>1569</v>
      </c>
      <c r="F4658" s="13" t="s">
        <v>188</v>
      </c>
      <c r="G4658" s="13" t="s">
        <v>4873</v>
      </c>
      <c r="H4658" s="13" t="s">
        <v>190</v>
      </c>
      <c r="I4658" s="13">
        <v>4657</v>
      </c>
    </row>
    <row r="4659" spans="1:9" x14ac:dyDescent="0.25">
      <c r="A4659" s="13" t="str">
        <f t="shared" si="72"/>
        <v xml:space="preserve">907-811-A  Floating (Pot Type) Bearing Assembly </v>
      </c>
      <c r="B4659" s="13" t="s">
        <v>5392</v>
      </c>
      <c r="C4659" s="13" t="s">
        <v>5393</v>
      </c>
      <c r="D4659" s="13" t="s">
        <v>207</v>
      </c>
      <c r="E4659" s="13" t="s">
        <v>1569</v>
      </c>
      <c r="F4659" s="13" t="s">
        <v>188</v>
      </c>
      <c r="G4659" s="13" t="s">
        <v>4873</v>
      </c>
      <c r="H4659" s="13" t="s">
        <v>190</v>
      </c>
      <c r="I4659" s="13">
        <v>4658</v>
      </c>
    </row>
    <row r="4660" spans="1:9" x14ac:dyDescent="0.25">
      <c r="A4660" s="13" t="str">
        <f t="shared" si="72"/>
        <v xml:space="preserve">811-B      Copper-Alloy Plates </v>
      </c>
      <c r="B4660" s="13" t="s">
        <v>5394</v>
      </c>
      <c r="C4660" s="13" t="s">
        <v>5395</v>
      </c>
      <c r="D4660" s="13" t="s">
        <v>1008</v>
      </c>
      <c r="E4660" s="13" t="s">
        <v>1569</v>
      </c>
      <c r="F4660" s="13" t="s">
        <v>188</v>
      </c>
      <c r="G4660" s="13" t="s">
        <v>4873</v>
      </c>
      <c r="H4660" s="13" t="s">
        <v>190</v>
      </c>
      <c r="I4660" s="13">
        <v>4659</v>
      </c>
    </row>
    <row r="4661" spans="1:9" x14ac:dyDescent="0.25">
      <c r="A4661" s="13" t="str">
        <f t="shared" si="72"/>
        <v xml:space="preserve">811-C      Self-Lubricating Plates </v>
      </c>
      <c r="B4661" s="13" t="s">
        <v>5396</v>
      </c>
      <c r="C4661" s="13" t="s">
        <v>5397</v>
      </c>
      <c r="D4661" s="13" t="s">
        <v>1008</v>
      </c>
      <c r="E4661" s="13" t="s">
        <v>1569</v>
      </c>
      <c r="F4661" s="13" t="s">
        <v>188</v>
      </c>
      <c r="G4661" s="13" t="s">
        <v>4873</v>
      </c>
      <c r="H4661" s="13" t="s">
        <v>190</v>
      </c>
      <c r="I4661" s="13">
        <v>4660</v>
      </c>
    </row>
    <row r="4662" spans="1:9" x14ac:dyDescent="0.25">
      <c r="A4662" s="13" t="str">
        <f t="shared" si="72"/>
        <v xml:space="preserve">811-D      Disc Bearing Device </v>
      </c>
      <c r="B4662" s="13" t="s">
        <v>5398</v>
      </c>
      <c r="C4662" s="13" t="s">
        <v>5399</v>
      </c>
      <c r="D4662" s="13" t="s">
        <v>207</v>
      </c>
      <c r="E4662" s="13" t="s">
        <v>1569</v>
      </c>
      <c r="F4662" s="13" t="s">
        <v>188</v>
      </c>
      <c r="G4662" s="13" t="s">
        <v>4873</v>
      </c>
      <c r="H4662" s="13" t="s">
        <v>190</v>
      </c>
      <c r="I4662" s="13">
        <v>4661</v>
      </c>
    </row>
    <row r="4663" spans="1:9" x14ac:dyDescent="0.25">
      <c r="A4663" s="13" t="str">
        <f t="shared" si="72"/>
        <v xml:space="preserve">812-A      Steel Grid Floor, Open Type </v>
      </c>
      <c r="B4663" s="13" t="s">
        <v>5400</v>
      </c>
      <c r="C4663" s="13" t="s">
        <v>5401</v>
      </c>
      <c r="D4663" s="13" t="s">
        <v>308</v>
      </c>
      <c r="E4663" s="13" t="s">
        <v>1569</v>
      </c>
      <c r="F4663" s="13" t="s">
        <v>188</v>
      </c>
      <c r="G4663" s="13" t="s">
        <v>4873</v>
      </c>
      <c r="H4663" s="13" t="s">
        <v>190</v>
      </c>
      <c r="I4663" s="13">
        <v>4662</v>
      </c>
    </row>
    <row r="4664" spans="1:9" x14ac:dyDescent="0.25">
      <c r="A4664" s="13" t="str">
        <f t="shared" si="72"/>
        <v xml:space="preserve">812-B      Steel Grid Floor, Concrete Filled </v>
      </c>
      <c r="B4664" s="13" t="s">
        <v>5402</v>
      </c>
      <c r="C4664" s="13" t="s">
        <v>5403</v>
      </c>
      <c r="D4664" s="13" t="s">
        <v>308</v>
      </c>
      <c r="E4664" s="13" t="s">
        <v>1569</v>
      </c>
      <c r="F4664" s="13" t="s">
        <v>188</v>
      </c>
      <c r="G4664" s="13" t="s">
        <v>4873</v>
      </c>
      <c r="H4664" s="13" t="s">
        <v>190</v>
      </c>
      <c r="I4664" s="13">
        <v>4663</v>
      </c>
    </row>
    <row r="4665" spans="1:9" x14ac:dyDescent="0.25">
      <c r="A4665" s="13" t="str">
        <f t="shared" si="72"/>
        <v xml:space="preserve">813-A      Concrete Railing </v>
      </c>
      <c r="B4665" s="13" t="s">
        <v>5404</v>
      </c>
      <c r="C4665" s="13" t="s">
        <v>5405</v>
      </c>
      <c r="D4665" s="13" t="s">
        <v>230</v>
      </c>
      <c r="E4665" s="13" t="s">
        <v>1569</v>
      </c>
      <c r="F4665" s="13" t="s">
        <v>188</v>
      </c>
      <c r="G4665" s="13" t="s">
        <v>4873</v>
      </c>
      <c r="H4665" s="13" t="s">
        <v>190</v>
      </c>
      <c r="I4665" s="13">
        <v>4664</v>
      </c>
    </row>
    <row r="4666" spans="1:9" x14ac:dyDescent="0.25">
      <c r="A4666" s="13" t="str">
        <f t="shared" si="72"/>
        <v xml:space="preserve">813-A      Concrete Railing, 32" </v>
      </c>
      <c r="B4666" s="13" t="s">
        <v>5404</v>
      </c>
      <c r="C4666" s="13" t="s">
        <v>5406</v>
      </c>
      <c r="D4666" s="13" t="s">
        <v>230</v>
      </c>
      <c r="E4666" s="13" t="s">
        <v>1569</v>
      </c>
      <c r="F4666" s="13" t="s">
        <v>188</v>
      </c>
      <c r="G4666" s="13" t="s">
        <v>4873</v>
      </c>
      <c r="H4666" s="13" t="s">
        <v>190</v>
      </c>
      <c r="I4666" s="13">
        <v>4665</v>
      </c>
    </row>
    <row r="4667" spans="1:9" x14ac:dyDescent="0.25">
      <c r="A4667" s="13" t="str">
        <f t="shared" si="72"/>
        <v xml:space="preserve">813-A      Concrete Railing, 42" </v>
      </c>
      <c r="B4667" s="13" t="s">
        <v>5404</v>
      </c>
      <c r="C4667" s="13" t="s">
        <v>5407</v>
      </c>
      <c r="D4667" s="13" t="s">
        <v>230</v>
      </c>
      <c r="E4667" s="13" t="s">
        <v>1569</v>
      </c>
      <c r="F4667" s="13" t="s">
        <v>188</v>
      </c>
      <c r="G4667" s="13" t="s">
        <v>4873</v>
      </c>
      <c r="H4667" s="13" t="s">
        <v>190</v>
      </c>
      <c r="I4667" s="13">
        <v>4666</v>
      </c>
    </row>
    <row r="4668" spans="1:9" x14ac:dyDescent="0.25">
      <c r="A4668" s="13" t="str">
        <f t="shared" si="72"/>
        <v xml:space="preserve">813-A      Concrete Railing, 36" </v>
      </c>
      <c r="B4668" s="13" t="s">
        <v>5404</v>
      </c>
      <c r="C4668" s="13" t="s">
        <v>5408</v>
      </c>
      <c r="D4668" s="13" t="s">
        <v>230</v>
      </c>
      <c r="E4668" s="13" t="s">
        <v>1569</v>
      </c>
      <c r="F4668" s="13" t="s">
        <v>188</v>
      </c>
      <c r="G4668" s="13" t="s">
        <v>4873</v>
      </c>
      <c r="H4668" s="13" t="s">
        <v>190</v>
      </c>
      <c r="I4668" s="13">
        <v>4667</v>
      </c>
    </row>
    <row r="4669" spans="1:9" x14ac:dyDescent="0.25">
      <c r="A4669" s="13" t="str">
        <f t="shared" si="72"/>
        <v xml:space="preserve">813-B      Concrete-Steel Railing </v>
      </c>
      <c r="B4669" s="13" t="s">
        <v>5409</v>
      </c>
      <c r="C4669" s="13" t="s">
        <v>5410</v>
      </c>
      <c r="D4669" s="13" t="s">
        <v>230</v>
      </c>
      <c r="E4669" s="13" t="s">
        <v>1569</v>
      </c>
      <c r="F4669" s="13" t="s">
        <v>188</v>
      </c>
      <c r="G4669" s="13" t="s">
        <v>4873</v>
      </c>
      <c r="H4669" s="13" t="s">
        <v>190</v>
      </c>
      <c r="I4669" s="13">
        <v>4668</v>
      </c>
    </row>
    <row r="4670" spans="1:9" x14ac:dyDescent="0.25">
      <c r="A4670" s="13" t="str">
        <f t="shared" si="72"/>
        <v xml:space="preserve">813-C      Concrete-Aluminum Railing </v>
      </c>
      <c r="B4670" s="13" t="s">
        <v>5411</v>
      </c>
      <c r="C4670" s="13" t="s">
        <v>5412</v>
      </c>
      <c r="D4670" s="13" t="s">
        <v>230</v>
      </c>
      <c r="E4670" s="13" t="s">
        <v>1569</v>
      </c>
      <c r="F4670" s="13" t="s">
        <v>188</v>
      </c>
      <c r="G4670" s="13" t="s">
        <v>4873</v>
      </c>
      <c r="H4670" s="13" t="s">
        <v>190</v>
      </c>
      <c r="I4670" s="13">
        <v>4669</v>
      </c>
    </row>
    <row r="4671" spans="1:9" x14ac:dyDescent="0.25">
      <c r="A4671" s="13" t="str">
        <f t="shared" si="72"/>
        <v xml:space="preserve">813-D      Concrete Median Barrier Railing </v>
      </c>
      <c r="B4671" s="13" t="s">
        <v>5413</v>
      </c>
      <c r="C4671" s="13" t="s">
        <v>5414</v>
      </c>
      <c r="D4671" s="13" t="s">
        <v>230</v>
      </c>
      <c r="E4671" s="13" t="s">
        <v>1569</v>
      </c>
      <c r="F4671" s="13" t="s">
        <v>188</v>
      </c>
      <c r="G4671" s="13" t="s">
        <v>4873</v>
      </c>
      <c r="H4671" s="13" t="s">
        <v>190</v>
      </c>
      <c r="I4671" s="13">
        <v>4670</v>
      </c>
    </row>
    <row r="4672" spans="1:9" x14ac:dyDescent="0.25">
      <c r="A4672" s="13" t="str">
        <f t="shared" si="72"/>
        <v xml:space="preserve">813-E      42" Concrete Bridge Median Barrier Railing </v>
      </c>
      <c r="B4672" s="13" t="s">
        <v>5415</v>
      </c>
      <c r="C4672" s="13" t="s">
        <v>5416</v>
      </c>
      <c r="D4672" s="13" t="s">
        <v>230</v>
      </c>
      <c r="E4672" s="13" t="s">
        <v>1569</v>
      </c>
      <c r="F4672" s="13" t="s">
        <v>188</v>
      </c>
      <c r="G4672" s="13" t="s">
        <v>4873</v>
      </c>
      <c r="H4672" s="13" t="s">
        <v>190</v>
      </c>
      <c r="I4672" s="13">
        <v>4671</v>
      </c>
    </row>
    <row r="4673" spans="1:9" x14ac:dyDescent="0.25">
      <c r="A4673" s="13" t="str">
        <f t="shared" si="72"/>
        <v xml:space="preserve">813-E      42" Concrete Bridge Railing </v>
      </c>
      <c r="B4673" s="13" t="s">
        <v>5415</v>
      </c>
      <c r="C4673" s="13" t="s">
        <v>5417</v>
      </c>
      <c r="D4673" s="13" t="s">
        <v>230</v>
      </c>
      <c r="E4673" s="13" t="s">
        <v>1569</v>
      </c>
      <c r="F4673" s="13" t="s">
        <v>188</v>
      </c>
      <c r="G4673" s="13" t="s">
        <v>4873</v>
      </c>
      <c r="H4673" s="13" t="s">
        <v>190</v>
      </c>
      <c r="I4673" s="13">
        <v>4672</v>
      </c>
    </row>
    <row r="4674" spans="1:9" x14ac:dyDescent="0.25">
      <c r="A4674" s="13" t="str">
        <f t="shared" si="72"/>
        <v xml:space="preserve">813-E      Aluminum Railing </v>
      </c>
      <c r="B4674" s="13" t="s">
        <v>5415</v>
      </c>
      <c r="C4674" s="13" t="s">
        <v>5418</v>
      </c>
      <c r="D4674" s="13" t="s">
        <v>230</v>
      </c>
      <c r="E4674" s="13" t="s">
        <v>1569</v>
      </c>
      <c r="F4674" s="13" t="s">
        <v>188</v>
      </c>
      <c r="G4674" s="13" t="s">
        <v>4873</v>
      </c>
      <c r="H4674" s="13" t="s">
        <v>190</v>
      </c>
      <c r="I4674" s="13">
        <v>4673</v>
      </c>
    </row>
    <row r="4675" spans="1:9" x14ac:dyDescent="0.25">
      <c r="A4675" s="13" t="str">
        <f t="shared" si="72"/>
        <v xml:space="preserve">813-E      Concrete Pedestrian Sidewalk Railing </v>
      </c>
      <c r="B4675" s="13" t="s">
        <v>5415</v>
      </c>
      <c r="C4675" s="13" t="s">
        <v>5419</v>
      </c>
      <c r="D4675" s="13" t="s">
        <v>230</v>
      </c>
      <c r="E4675" s="13" t="s">
        <v>1569</v>
      </c>
      <c r="F4675" s="13" t="s">
        <v>188</v>
      </c>
      <c r="G4675" s="13" t="s">
        <v>4873</v>
      </c>
      <c r="H4675" s="13" t="s">
        <v>190</v>
      </c>
      <c r="I4675" s="13">
        <v>4674</v>
      </c>
    </row>
    <row r="4676" spans="1:9" x14ac:dyDescent="0.25">
      <c r="A4676" s="13" t="str">
        <f t="shared" ref="A4676:A4739" si="73">_xlfn.CONCAT(B4676," ", C4676)</f>
        <v xml:space="preserve">813-E      Concrete Sidewalk Railing </v>
      </c>
      <c r="B4676" s="13" t="s">
        <v>5415</v>
      </c>
      <c r="C4676" s="13" t="s">
        <v>5420</v>
      </c>
      <c r="D4676" s="13" t="s">
        <v>230</v>
      </c>
      <c r="E4676" s="13" t="s">
        <v>1569</v>
      </c>
      <c r="F4676" s="13" t="s">
        <v>188</v>
      </c>
      <c r="G4676" s="13" t="s">
        <v>4873</v>
      </c>
      <c r="H4676" s="13" t="s">
        <v>190</v>
      </c>
      <c r="I4676" s="13">
        <v>4675</v>
      </c>
    </row>
    <row r="4677" spans="1:9" x14ac:dyDescent="0.25">
      <c r="A4677" s="13" t="str">
        <f t="shared" si="73"/>
        <v xml:space="preserve">813-E      Metal Railing </v>
      </c>
      <c r="B4677" s="13" t="s">
        <v>5415</v>
      </c>
      <c r="C4677" s="13" t="s">
        <v>5421</v>
      </c>
      <c r="D4677" s="13" t="s">
        <v>230</v>
      </c>
      <c r="E4677" s="13" t="s">
        <v>1569</v>
      </c>
      <c r="F4677" s="13" t="s">
        <v>188</v>
      </c>
      <c r="G4677" s="13" t="s">
        <v>4873</v>
      </c>
      <c r="H4677" s="13" t="s">
        <v>190</v>
      </c>
      <c r="I4677" s="13">
        <v>4676</v>
      </c>
    </row>
    <row r="4678" spans="1:9" x14ac:dyDescent="0.25">
      <c r="A4678" s="13" t="str">
        <f t="shared" si="73"/>
        <v xml:space="preserve">813-E      Modified Railing </v>
      </c>
      <c r="B4678" s="13" t="s">
        <v>5415</v>
      </c>
      <c r="C4678" s="13" t="s">
        <v>5422</v>
      </c>
      <c r="D4678" s="13" t="s">
        <v>230</v>
      </c>
      <c r="E4678" s="13" t="s">
        <v>1569</v>
      </c>
      <c r="F4678" s="13" t="s">
        <v>188</v>
      </c>
      <c r="G4678" s="13" t="s">
        <v>4873</v>
      </c>
      <c r="H4678" s="13" t="s">
        <v>190</v>
      </c>
      <c r="I4678" s="13">
        <v>4677</v>
      </c>
    </row>
    <row r="4679" spans="1:9" x14ac:dyDescent="0.25">
      <c r="A4679" s="13" t="str">
        <f t="shared" si="73"/>
        <v xml:space="preserve">813-E      Pedestrian Railing </v>
      </c>
      <c r="B4679" s="13" t="s">
        <v>5415</v>
      </c>
      <c r="C4679" s="13" t="s">
        <v>5423</v>
      </c>
      <c r="D4679" s="13" t="s">
        <v>230</v>
      </c>
      <c r="E4679" s="13" t="s">
        <v>1569</v>
      </c>
      <c r="F4679" s="13" t="s">
        <v>188</v>
      </c>
      <c r="G4679" s="13" t="s">
        <v>4873</v>
      </c>
      <c r="H4679" s="13" t="s">
        <v>190</v>
      </c>
      <c r="I4679" s="13">
        <v>4678</v>
      </c>
    </row>
    <row r="4680" spans="1:9" x14ac:dyDescent="0.25">
      <c r="A4680" s="13" t="str">
        <f t="shared" si="73"/>
        <v xml:space="preserve">813-E      Permanent Railing </v>
      </c>
      <c r="B4680" s="13" t="s">
        <v>5415</v>
      </c>
      <c r="C4680" s="13" t="s">
        <v>5424</v>
      </c>
      <c r="D4680" s="13" t="s">
        <v>230</v>
      </c>
      <c r="E4680" s="13" t="s">
        <v>1569</v>
      </c>
      <c r="F4680" s="13" t="s">
        <v>188</v>
      </c>
      <c r="G4680" s="13" t="s">
        <v>4873</v>
      </c>
      <c r="H4680" s="13" t="s">
        <v>190</v>
      </c>
      <c r="I4680" s="13">
        <v>4679</v>
      </c>
    </row>
    <row r="4681" spans="1:9" x14ac:dyDescent="0.25">
      <c r="A4681" s="13" t="str">
        <f t="shared" si="73"/>
        <v xml:space="preserve">813-E      Railing </v>
      </c>
      <c r="B4681" s="13" t="s">
        <v>5415</v>
      </c>
      <c r="C4681" s="13" t="s">
        <v>5425</v>
      </c>
      <c r="D4681" s="13" t="s">
        <v>230</v>
      </c>
      <c r="E4681" s="13" t="s">
        <v>1569</v>
      </c>
      <c r="F4681" s="13" t="s">
        <v>188</v>
      </c>
      <c r="G4681" s="13" t="s">
        <v>4873</v>
      </c>
      <c r="H4681" s="13" t="s">
        <v>190</v>
      </c>
      <c r="I4681" s="13">
        <v>4680</v>
      </c>
    </row>
    <row r="4682" spans="1:9" x14ac:dyDescent="0.25">
      <c r="A4682" s="13" t="str">
        <f t="shared" si="73"/>
        <v xml:space="preserve">813-E      Steel Pipe Railing </v>
      </c>
      <c r="B4682" s="13" t="s">
        <v>5415</v>
      </c>
      <c r="C4682" s="13" t="s">
        <v>5426</v>
      </c>
      <c r="D4682" s="13" t="s">
        <v>230</v>
      </c>
      <c r="E4682" s="13" t="s">
        <v>1569</v>
      </c>
      <c r="F4682" s="13" t="s">
        <v>188</v>
      </c>
      <c r="G4682" s="13" t="s">
        <v>4873</v>
      </c>
      <c r="H4682" s="13" t="s">
        <v>190</v>
      </c>
      <c r="I4682" s="13">
        <v>4681</v>
      </c>
    </row>
    <row r="4683" spans="1:9" x14ac:dyDescent="0.25">
      <c r="A4683" s="13" t="str">
        <f t="shared" si="73"/>
        <v xml:space="preserve">813-E      42" Pedestrian Railing </v>
      </c>
      <c r="B4683" s="13" t="s">
        <v>5415</v>
      </c>
      <c r="C4683" s="13" t="s">
        <v>5427</v>
      </c>
      <c r="D4683" s="13" t="s">
        <v>230</v>
      </c>
      <c r="E4683" s="13" t="s">
        <v>1569</v>
      </c>
      <c r="F4683" s="13" t="s">
        <v>188</v>
      </c>
      <c r="G4683" s="13" t="s">
        <v>4873</v>
      </c>
      <c r="H4683" s="13" t="s">
        <v>190</v>
      </c>
      <c r="I4683" s="13">
        <v>4682</v>
      </c>
    </row>
    <row r="4684" spans="1:9" x14ac:dyDescent="0.25">
      <c r="A4684" s="13" t="str">
        <f t="shared" si="73"/>
        <v xml:space="preserve">814-A      Painting of Metal Structures </v>
      </c>
      <c r="B4684" s="13" t="s">
        <v>5428</v>
      </c>
      <c r="C4684" s="13" t="s">
        <v>5429</v>
      </c>
      <c r="D4684" s="13" t="s">
        <v>186</v>
      </c>
      <c r="E4684" s="13" t="s">
        <v>1569</v>
      </c>
      <c r="F4684" s="13" t="s">
        <v>188</v>
      </c>
      <c r="G4684" s="13" t="s">
        <v>4873</v>
      </c>
      <c r="H4684" s="13" t="s">
        <v>190</v>
      </c>
      <c r="I4684" s="13">
        <v>4683</v>
      </c>
    </row>
    <row r="4685" spans="1:9" x14ac:dyDescent="0.25">
      <c r="A4685" s="13" t="str">
        <f t="shared" si="73"/>
        <v xml:space="preserve">814-B      Painting of Bridge </v>
      </c>
      <c r="B4685" s="13" t="s">
        <v>5430</v>
      </c>
      <c r="C4685" s="13" t="s">
        <v>5431</v>
      </c>
      <c r="D4685" s="13" t="s">
        <v>186</v>
      </c>
      <c r="E4685" s="13" t="s">
        <v>1569</v>
      </c>
      <c r="F4685" s="13" t="s">
        <v>188</v>
      </c>
      <c r="G4685" s="13" t="s">
        <v>4873</v>
      </c>
      <c r="H4685" s="13" t="s">
        <v>190</v>
      </c>
      <c r="I4685" s="13">
        <v>4684</v>
      </c>
    </row>
    <row r="4686" spans="1:9" x14ac:dyDescent="0.25">
      <c r="A4686" s="13" t="str">
        <f t="shared" si="73"/>
        <v xml:space="preserve">815-A      Loose Riprap, Size 100 </v>
      </c>
      <c r="B4686" s="13" t="s">
        <v>5432</v>
      </c>
      <c r="C4686" s="13" t="s">
        <v>5433</v>
      </c>
      <c r="D4686" s="13" t="s">
        <v>228</v>
      </c>
      <c r="E4686" s="13" t="s">
        <v>1569</v>
      </c>
      <c r="F4686" s="13" t="s">
        <v>188</v>
      </c>
      <c r="G4686" s="13" t="s">
        <v>4873</v>
      </c>
      <c r="H4686" s="13" t="s">
        <v>190</v>
      </c>
      <c r="I4686" s="13">
        <v>4685</v>
      </c>
    </row>
    <row r="4687" spans="1:9" x14ac:dyDescent="0.25">
      <c r="A4687" s="13" t="str">
        <f t="shared" si="73"/>
        <v xml:space="preserve">815-A      Loose Riprap, Size 100 </v>
      </c>
      <c r="B4687" s="13" t="s">
        <v>5432</v>
      </c>
      <c r="C4687" s="13" t="s">
        <v>5433</v>
      </c>
      <c r="D4687" s="13" t="s">
        <v>425</v>
      </c>
      <c r="E4687" s="13" t="s">
        <v>1569</v>
      </c>
      <c r="F4687" s="13" t="s">
        <v>188</v>
      </c>
      <c r="G4687" s="13" t="s">
        <v>4873</v>
      </c>
      <c r="H4687" s="13" t="s">
        <v>190</v>
      </c>
      <c r="I4687" s="13">
        <v>4686</v>
      </c>
    </row>
    <row r="4688" spans="1:9" x14ac:dyDescent="0.25">
      <c r="A4688" s="13" t="str">
        <f t="shared" si="73"/>
        <v xml:space="preserve">815-A      Loose Riprap, Size 150 </v>
      </c>
      <c r="B4688" s="13" t="s">
        <v>5432</v>
      </c>
      <c r="C4688" s="13" t="s">
        <v>5434</v>
      </c>
      <c r="D4688" s="13" t="s">
        <v>425</v>
      </c>
      <c r="E4688" s="13" t="s">
        <v>1569</v>
      </c>
      <c r="F4688" s="13" t="s">
        <v>188</v>
      </c>
      <c r="G4688" s="13" t="s">
        <v>4873</v>
      </c>
      <c r="H4688" s="13" t="s">
        <v>190</v>
      </c>
      <c r="I4688" s="13">
        <v>4687</v>
      </c>
    </row>
    <row r="4689" spans="1:9" x14ac:dyDescent="0.25">
      <c r="A4689" s="13" t="str">
        <f t="shared" si="73"/>
        <v xml:space="preserve">815-A      Loose Riprap, Size 150 </v>
      </c>
      <c r="B4689" s="13" t="s">
        <v>5432</v>
      </c>
      <c r="C4689" s="13" t="s">
        <v>5434</v>
      </c>
      <c r="D4689" s="13" t="s">
        <v>228</v>
      </c>
      <c r="E4689" s="13" t="s">
        <v>1569</v>
      </c>
      <c r="F4689" s="13" t="s">
        <v>188</v>
      </c>
      <c r="G4689" s="13" t="s">
        <v>4873</v>
      </c>
      <c r="H4689" s="13" t="s">
        <v>190</v>
      </c>
      <c r="I4689" s="13">
        <v>4688</v>
      </c>
    </row>
    <row r="4690" spans="1:9" x14ac:dyDescent="0.25">
      <c r="A4690" s="13" t="str">
        <f t="shared" si="73"/>
        <v xml:space="preserve">815-A      Loose Riprap, Size 200 </v>
      </c>
      <c r="B4690" s="13" t="s">
        <v>5432</v>
      </c>
      <c r="C4690" s="13" t="s">
        <v>5435</v>
      </c>
      <c r="D4690" s="13" t="s">
        <v>228</v>
      </c>
      <c r="E4690" s="13" t="s">
        <v>1569</v>
      </c>
      <c r="F4690" s="13" t="s">
        <v>188</v>
      </c>
      <c r="G4690" s="13" t="s">
        <v>4873</v>
      </c>
      <c r="H4690" s="13" t="s">
        <v>190</v>
      </c>
      <c r="I4690" s="13">
        <v>4689</v>
      </c>
    </row>
    <row r="4691" spans="1:9" x14ac:dyDescent="0.25">
      <c r="A4691" s="13" t="str">
        <f t="shared" si="73"/>
        <v xml:space="preserve">815-A      Loose Riprap, Size 200 </v>
      </c>
      <c r="B4691" s="13" t="s">
        <v>5432</v>
      </c>
      <c r="C4691" s="13" t="s">
        <v>5435</v>
      </c>
      <c r="D4691" s="13" t="s">
        <v>425</v>
      </c>
      <c r="E4691" s="13" t="s">
        <v>1569</v>
      </c>
      <c r="F4691" s="13" t="s">
        <v>188</v>
      </c>
      <c r="G4691" s="13" t="s">
        <v>4873</v>
      </c>
      <c r="H4691" s="13" t="s">
        <v>190</v>
      </c>
      <c r="I4691" s="13">
        <v>4690</v>
      </c>
    </row>
    <row r="4692" spans="1:9" x14ac:dyDescent="0.25">
      <c r="A4692" s="13" t="str">
        <f t="shared" si="73"/>
        <v xml:space="preserve">815-A      Loose Riprap, Size 300 </v>
      </c>
      <c r="B4692" s="13" t="s">
        <v>5432</v>
      </c>
      <c r="C4692" s="13" t="s">
        <v>5436</v>
      </c>
      <c r="D4692" s="13" t="s">
        <v>425</v>
      </c>
      <c r="E4692" s="13" t="s">
        <v>1569</v>
      </c>
      <c r="F4692" s="13" t="s">
        <v>188</v>
      </c>
      <c r="G4692" s="13" t="s">
        <v>4873</v>
      </c>
      <c r="H4692" s="13" t="s">
        <v>190</v>
      </c>
      <c r="I4692" s="13">
        <v>4691</v>
      </c>
    </row>
    <row r="4693" spans="1:9" x14ac:dyDescent="0.25">
      <c r="A4693" s="13" t="str">
        <f t="shared" si="73"/>
        <v xml:space="preserve">815-A      Loose Riprap, Size 300 </v>
      </c>
      <c r="B4693" s="13" t="s">
        <v>5432</v>
      </c>
      <c r="C4693" s="13" t="s">
        <v>5436</v>
      </c>
      <c r="D4693" s="13" t="s">
        <v>228</v>
      </c>
      <c r="E4693" s="13" t="s">
        <v>1569</v>
      </c>
      <c r="F4693" s="13" t="s">
        <v>188</v>
      </c>
      <c r="G4693" s="13" t="s">
        <v>4873</v>
      </c>
      <c r="H4693" s="13" t="s">
        <v>190</v>
      </c>
      <c r="I4693" s="13">
        <v>4692</v>
      </c>
    </row>
    <row r="4694" spans="1:9" x14ac:dyDescent="0.25">
      <c r="A4694" s="13" t="str">
        <f t="shared" si="73"/>
        <v xml:space="preserve">815-A      Loose Riprap, Size 500 </v>
      </c>
      <c r="B4694" s="13" t="s">
        <v>5432</v>
      </c>
      <c r="C4694" s="13" t="s">
        <v>5437</v>
      </c>
      <c r="D4694" s="13" t="s">
        <v>425</v>
      </c>
      <c r="E4694" s="13" t="s">
        <v>1569</v>
      </c>
      <c r="F4694" s="13" t="s">
        <v>188</v>
      </c>
      <c r="G4694" s="13" t="s">
        <v>4873</v>
      </c>
      <c r="H4694" s="13" t="s">
        <v>190</v>
      </c>
      <c r="I4694" s="13">
        <v>4693</v>
      </c>
    </row>
    <row r="4695" spans="1:9" x14ac:dyDescent="0.25">
      <c r="A4695" s="13" t="str">
        <f t="shared" si="73"/>
        <v xml:space="preserve">815-A      Loose Riprap, Size 500 </v>
      </c>
      <c r="B4695" s="13" t="s">
        <v>5432</v>
      </c>
      <c r="C4695" s="13" t="s">
        <v>5437</v>
      </c>
      <c r="D4695" s="13" t="s">
        <v>228</v>
      </c>
      <c r="E4695" s="13" t="s">
        <v>1569</v>
      </c>
      <c r="F4695" s="13" t="s">
        <v>188</v>
      </c>
      <c r="G4695" s="13" t="s">
        <v>4873</v>
      </c>
      <c r="H4695" s="13" t="s">
        <v>190</v>
      </c>
      <c r="I4695" s="13">
        <v>4694</v>
      </c>
    </row>
    <row r="4696" spans="1:9" x14ac:dyDescent="0.25">
      <c r="A4696" s="13" t="str">
        <f t="shared" si="73"/>
        <v xml:space="preserve">815-B      Grouted Riprap </v>
      </c>
      <c r="B4696" s="13" t="s">
        <v>5438</v>
      </c>
      <c r="C4696" s="13" t="s">
        <v>5439</v>
      </c>
      <c r="D4696" s="13" t="s">
        <v>228</v>
      </c>
      <c r="E4696" s="13" t="s">
        <v>1569</v>
      </c>
      <c r="F4696" s="13" t="s">
        <v>188</v>
      </c>
      <c r="G4696" s="13" t="s">
        <v>4873</v>
      </c>
      <c r="H4696" s="13" t="s">
        <v>190</v>
      </c>
      <c r="I4696" s="13">
        <v>4695</v>
      </c>
    </row>
    <row r="4697" spans="1:9" x14ac:dyDescent="0.25">
      <c r="A4697" s="13" t="str">
        <f t="shared" si="73"/>
        <v xml:space="preserve">815-C      Concrete Riprap in Bags </v>
      </c>
      <c r="B4697" s="13" t="s">
        <v>5440</v>
      </c>
      <c r="C4697" s="13" t="s">
        <v>5441</v>
      </c>
      <c r="D4697" s="13" t="s">
        <v>241</v>
      </c>
      <c r="E4697" s="13" t="s">
        <v>1569</v>
      </c>
      <c r="F4697" s="13" t="s">
        <v>188</v>
      </c>
      <c r="G4697" s="13" t="s">
        <v>4873</v>
      </c>
      <c r="H4697" s="13" t="s">
        <v>190</v>
      </c>
      <c r="I4697" s="13">
        <v>4696</v>
      </c>
    </row>
    <row r="4698" spans="1:9" x14ac:dyDescent="0.25">
      <c r="A4698" s="13" t="str">
        <f t="shared" si="73"/>
        <v xml:space="preserve">815-D      Concrete Slope Paving </v>
      </c>
      <c r="B4698" s="13" t="s">
        <v>5442</v>
      </c>
      <c r="C4698" s="13" t="s">
        <v>5443</v>
      </c>
      <c r="D4698" s="13" t="s">
        <v>241</v>
      </c>
      <c r="E4698" s="13" t="s">
        <v>1569</v>
      </c>
      <c r="F4698" s="13" t="s">
        <v>188</v>
      </c>
      <c r="G4698" s="13" t="s">
        <v>4873</v>
      </c>
      <c r="H4698" s="13" t="s">
        <v>190</v>
      </c>
      <c r="I4698" s="13">
        <v>4697</v>
      </c>
    </row>
    <row r="4699" spans="1:9" x14ac:dyDescent="0.25">
      <c r="A4699" s="13" t="str">
        <f t="shared" si="73"/>
        <v xml:space="preserve">815-E      Geotextile under Riprap </v>
      </c>
      <c r="B4699" s="13" t="s">
        <v>5444</v>
      </c>
      <c r="C4699" s="13" t="s">
        <v>5445</v>
      </c>
      <c r="D4699" s="13" t="s">
        <v>228</v>
      </c>
      <c r="E4699" s="13" t="s">
        <v>1569</v>
      </c>
      <c r="F4699" s="13" t="s">
        <v>188</v>
      </c>
      <c r="G4699" s="13" t="s">
        <v>4873</v>
      </c>
      <c r="H4699" s="13" t="s">
        <v>190</v>
      </c>
      <c r="I4699" s="13">
        <v>4698</v>
      </c>
    </row>
    <row r="4700" spans="1:9" x14ac:dyDescent="0.25">
      <c r="A4700" s="13" t="str">
        <f t="shared" si="73"/>
        <v xml:space="preserve">815-F      Sediment Control Stone </v>
      </c>
      <c r="B4700" s="13" t="s">
        <v>5446</v>
      </c>
      <c r="C4700" s="13" t="s">
        <v>5447</v>
      </c>
      <c r="D4700" s="13" t="s">
        <v>241</v>
      </c>
      <c r="E4700" s="13" t="s">
        <v>1569</v>
      </c>
      <c r="F4700" s="13" t="s">
        <v>188</v>
      </c>
      <c r="G4700" s="13" t="s">
        <v>4873</v>
      </c>
      <c r="H4700" s="13" t="s">
        <v>190</v>
      </c>
      <c r="I4700" s="13">
        <v>4699</v>
      </c>
    </row>
    <row r="4701" spans="1:9" x14ac:dyDescent="0.25">
      <c r="A4701" s="13" t="str">
        <f t="shared" si="73"/>
        <v xml:space="preserve">815-F      Sediment Control Stone </v>
      </c>
      <c r="B4701" s="13" t="s">
        <v>5446</v>
      </c>
      <c r="C4701" s="13" t="s">
        <v>5447</v>
      </c>
      <c r="D4701" s="13" t="s">
        <v>425</v>
      </c>
      <c r="E4701" s="13" t="s">
        <v>1569</v>
      </c>
      <c r="F4701" s="13" t="s">
        <v>188</v>
      </c>
      <c r="G4701" s="13" t="s">
        <v>4873</v>
      </c>
      <c r="H4701" s="13" t="s">
        <v>190</v>
      </c>
      <c r="I4701" s="13">
        <v>4700</v>
      </c>
    </row>
    <row r="4702" spans="1:9" x14ac:dyDescent="0.25">
      <c r="A4702" s="13" t="str">
        <f t="shared" si="73"/>
        <v xml:space="preserve">907-815-G  Concrete Filled Cellular Confinement System </v>
      </c>
      <c r="B4702" s="13" t="s">
        <v>5448</v>
      </c>
      <c r="C4702" s="13" t="s">
        <v>5449</v>
      </c>
      <c r="D4702" s="13" t="s">
        <v>228</v>
      </c>
      <c r="E4702" s="13" t="s">
        <v>1569</v>
      </c>
      <c r="F4702" s="13" t="s">
        <v>188</v>
      </c>
      <c r="G4702" s="13" t="s">
        <v>4873</v>
      </c>
      <c r="H4702" s="13" t="s">
        <v>190</v>
      </c>
      <c r="I4702" s="13">
        <v>4701</v>
      </c>
    </row>
    <row r="4703" spans="1:9" x14ac:dyDescent="0.25">
      <c r="A4703" s="13" t="str">
        <f t="shared" si="73"/>
        <v xml:space="preserve">816-A      Maintenance Painting of Metal Structures </v>
      </c>
      <c r="B4703" s="13" t="s">
        <v>5450</v>
      </c>
      <c r="C4703" s="13" t="s">
        <v>5451</v>
      </c>
      <c r="D4703" s="13" t="s">
        <v>186</v>
      </c>
      <c r="E4703" s="13" t="s">
        <v>1569</v>
      </c>
      <c r="F4703" s="13" t="s">
        <v>188</v>
      </c>
      <c r="G4703" s="13" t="s">
        <v>4873</v>
      </c>
      <c r="H4703" s="13" t="s">
        <v>190</v>
      </c>
      <c r="I4703" s="13">
        <v>4702</v>
      </c>
    </row>
    <row r="4704" spans="1:9" x14ac:dyDescent="0.25">
      <c r="A4704" s="13" t="str">
        <f t="shared" si="73"/>
        <v xml:space="preserve">907-816-A  Maintenance Painting of Metal Structures </v>
      </c>
      <c r="B4704" s="13" t="s">
        <v>5452</v>
      </c>
      <c r="C4704" s="13" t="s">
        <v>5451</v>
      </c>
      <c r="D4704" s="13" t="s">
        <v>186</v>
      </c>
      <c r="E4704" s="13" t="s">
        <v>1569</v>
      </c>
      <c r="F4704" s="13" t="s">
        <v>188</v>
      </c>
      <c r="G4704" s="13" t="s">
        <v>4873</v>
      </c>
      <c r="H4704" s="13" t="s">
        <v>190</v>
      </c>
      <c r="I4704" s="13">
        <v>4703</v>
      </c>
    </row>
    <row r="4705" spans="1:9" x14ac:dyDescent="0.25">
      <c r="A4705" s="13" t="str">
        <f t="shared" si="73"/>
        <v xml:space="preserve">816-B      Maintenance Painting of Metal Structures </v>
      </c>
      <c r="B4705" s="13" t="s">
        <v>5453</v>
      </c>
      <c r="C4705" s="13" t="s">
        <v>5451</v>
      </c>
      <c r="D4705" s="13" t="s">
        <v>207</v>
      </c>
      <c r="E4705" s="13" t="s">
        <v>1569</v>
      </c>
      <c r="F4705" s="13" t="s">
        <v>188</v>
      </c>
      <c r="G4705" s="13" t="s">
        <v>4873</v>
      </c>
      <c r="H4705" s="13" t="s">
        <v>190</v>
      </c>
      <c r="I4705" s="13">
        <v>4704</v>
      </c>
    </row>
    <row r="4706" spans="1:9" x14ac:dyDescent="0.25">
      <c r="A4706" s="13" t="str">
        <f t="shared" si="73"/>
        <v xml:space="preserve">816-C      Maintenance Painting of Existing Bridge </v>
      </c>
      <c r="B4706" s="13" t="s">
        <v>5454</v>
      </c>
      <c r="C4706" s="13" t="s">
        <v>5455</v>
      </c>
      <c r="D4706" s="13" t="s">
        <v>186</v>
      </c>
      <c r="E4706" s="13" t="s">
        <v>1569</v>
      </c>
      <c r="F4706" s="13" t="s">
        <v>188</v>
      </c>
      <c r="G4706" s="13" t="s">
        <v>4873</v>
      </c>
      <c r="H4706" s="13" t="s">
        <v>190</v>
      </c>
      <c r="I4706" s="13">
        <v>4705</v>
      </c>
    </row>
    <row r="4707" spans="1:9" x14ac:dyDescent="0.25">
      <c r="A4707" s="13" t="str">
        <f t="shared" si="73"/>
        <v xml:space="preserve">907-819-A  Gabions </v>
      </c>
      <c r="B4707" s="13" t="s">
        <v>5456</v>
      </c>
      <c r="C4707" s="13" t="s">
        <v>5457</v>
      </c>
      <c r="D4707" s="13" t="s">
        <v>241</v>
      </c>
      <c r="E4707" s="13" t="s">
        <v>1569</v>
      </c>
      <c r="F4707" s="13" t="s">
        <v>188</v>
      </c>
      <c r="G4707" s="13" t="s">
        <v>4873</v>
      </c>
      <c r="H4707" s="13" t="s">
        <v>190</v>
      </c>
      <c r="I4707" s="13">
        <v>4706</v>
      </c>
    </row>
    <row r="4708" spans="1:9" x14ac:dyDescent="0.25">
      <c r="A4708" s="13" t="str">
        <f t="shared" si="73"/>
        <v xml:space="preserve">820-A      Treated Timber </v>
      </c>
      <c r="B4708" s="13" t="s">
        <v>5458</v>
      </c>
      <c r="C4708" s="13" t="s">
        <v>5459</v>
      </c>
      <c r="D4708" s="13" t="s">
        <v>5460</v>
      </c>
      <c r="E4708" s="13" t="s">
        <v>1569</v>
      </c>
      <c r="F4708" s="13" t="s">
        <v>188</v>
      </c>
      <c r="G4708" s="13" t="s">
        <v>4873</v>
      </c>
      <c r="H4708" s="13" t="s">
        <v>190</v>
      </c>
      <c r="I4708" s="13">
        <v>4707</v>
      </c>
    </row>
    <row r="4709" spans="1:9" x14ac:dyDescent="0.25">
      <c r="A4709" s="13" t="str">
        <f t="shared" si="73"/>
        <v xml:space="preserve">820-B      Untreated Timber </v>
      </c>
      <c r="B4709" s="13" t="s">
        <v>5461</v>
      </c>
      <c r="C4709" s="13" t="s">
        <v>5462</v>
      </c>
      <c r="D4709" s="13" t="s">
        <v>5460</v>
      </c>
      <c r="E4709" s="13" t="s">
        <v>1569</v>
      </c>
      <c r="F4709" s="13" t="s">
        <v>188</v>
      </c>
      <c r="G4709" s="13" t="s">
        <v>4873</v>
      </c>
      <c r="H4709" s="13" t="s">
        <v>190</v>
      </c>
      <c r="I4709" s="13">
        <v>4708</v>
      </c>
    </row>
    <row r="4710" spans="1:9" x14ac:dyDescent="0.25">
      <c r="A4710" s="13" t="str">
        <f t="shared" si="73"/>
        <v xml:space="preserve">820-C      Untreated Timber Piling </v>
      </c>
      <c r="B4710" s="13" t="s">
        <v>5463</v>
      </c>
      <c r="C4710" s="13" t="s">
        <v>5464</v>
      </c>
      <c r="D4710" s="13" t="s">
        <v>230</v>
      </c>
      <c r="E4710" s="13" t="s">
        <v>1569</v>
      </c>
      <c r="F4710" s="13" t="s">
        <v>188</v>
      </c>
      <c r="G4710" s="13" t="s">
        <v>4873</v>
      </c>
      <c r="H4710" s="13" t="s">
        <v>190</v>
      </c>
      <c r="I4710" s="13">
        <v>4709</v>
      </c>
    </row>
    <row r="4711" spans="1:9" x14ac:dyDescent="0.25">
      <c r="A4711" s="13" t="str">
        <f t="shared" si="73"/>
        <v xml:space="preserve">820-D      Treated Timber Piling </v>
      </c>
      <c r="B4711" s="13" t="s">
        <v>5465</v>
      </c>
      <c r="C4711" s="13" t="s">
        <v>5466</v>
      </c>
      <c r="D4711" s="13" t="s">
        <v>230</v>
      </c>
      <c r="E4711" s="13" t="s">
        <v>1569</v>
      </c>
      <c r="F4711" s="13" t="s">
        <v>188</v>
      </c>
      <c r="G4711" s="13" t="s">
        <v>4873</v>
      </c>
      <c r="H4711" s="13" t="s">
        <v>190</v>
      </c>
      <c r="I4711" s="13">
        <v>4710</v>
      </c>
    </row>
    <row r="4712" spans="1:9" x14ac:dyDescent="0.25">
      <c r="A4712" s="13" t="str">
        <f t="shared" si="73"/>
        <v xml:space="preserve">907-821-A  Prefabricated Pedestrian Bridge </v>
      </c>
      <c r="B4712" s="13" t="s">
        <v>5467</v>
      </c>
      <c r="C4712" s="13" t="s">
        <v>5468</v>
      </c>
      <c r="D4712" s="13" t="s">
        <v>207</v>
      </c>
      <c r="E4712" s="13" t="s">
        <v>1569</v>
      </c>
      <c r="F4712" s="13" t="s">
        <v>188</v>
      </c>
      <c r="G4712" s="13" t="s">
        <v>4873</v>
      </c>
      <c r="H4712" s="13" t="s">
        <v>190</v>
      </c>
      <c r="I4712" s="13">
        <v>4711</v>
      </c>
    </row>
    <row r="4713" spans="1:9" x14ac:dyDescent="0.25">
      <c r="A4713" s="13" t="str">
        <f t="shared" si="73"/>
        <v xml:space="preserve">907-821-B  Prefabricated Pedestrian Bridge, Elevator-Stair Towers </v>
      </c>
      <c r="B4713" s="13" t="s">
        <v>5469</v>
      </c>
      <c r="C4713" s="13" t="s">
        <v>5470</v>
      </c>
      <c r="D4713" s="13" t="s">
        <v>186</v>
      </c>
      <c r="E4713" s="13" t="s">
        <v>1569</v>
      </c>
      <c r="F4713" s="13" t="s">
        <v>188</v>
      </c>
      <c r="G4713" s="13" t="s">
        <v>4873</v>
      </c>
      <c r="H4713" s="13" t="s">
        <v>190</v>
      </c>
      <c r="I4713" s="13">
        <v>4712</v>
      </c>
    </row>
    <row r="4714" spans="1:9" x14ac:dyDescent="0.25">
      <c r="A4714" s="13" t="str">
        <f t="shared" si="73"/>
        <v xml:space="preserve">907-821-C  Prefabricated Bridge Superstructure Move </v>
      </c>
      <c r="B4714" s="13" t="s">
        <v>5471</v>
      </c>
      <c r="C4714" s="13" t="s">
        <v>5472</v>
      </c>
      <c r="D4714" s="13" t="s">
        <v>186</v>
      </c>
      <c r="E4714" s="13" t="s">
        <v>1569</v>
      </c>
      <c r="F4714" s="13" t="s">
        <v>188</v>
      </c>
      <c r="G4714" s="13" t="s">
        <v>4873</v>
      </c>
      <c r="H4714" s="13" t="s">
        <v>190</v>
      </c>
      <c r="I4714" s="13">
        <v>4713</v>
      </c>
    </row>
    <row r="4715" spans="1:9" x14ac:dyDescent="0.25">
      <c r="A4715" s="13" t="str">
        <f t="shared" si="73"/>
        <v xml:space="preserve">907-821-PP Pedestrian Boardwalk, Per Plans </v>
      </c>
      <c r="B4715" s="13" t="s">
        <v>5473</v>
      </c>
      <c r="C4715" s="13" t="s">
        <v>5474</v>
      </c>
      <c r="D4715" s="13" t="s">
        <v>230</v>
      </c>
      <c r="E4715" s="13" t="s">
        <v>1569</v>
      </c>
      <c r="F4715" s="13" t="s">
        <v>188</v>
      </c>
      <c r="G4715" s="13" t="s">
        <v>4873</v>
      </c>
      <c r="H4715" s="13" t="s">
        <v>190</v>
      </c>
      <c r="I4715" s="13">
        <v>4714</v>
      </c>
    </row>
    <row r="4716" spans="1:9" x14ac:dyDescent="0.25">
      <c r="A4716" s="13" t="str">
        <f t="shared" si="73"/>
        <v xml:space="preserve">822-A      1" Neoprene Expansion Joint, Type A </v>
      </c>
      <c r="B4716" s="13" t="s">
        <v>5475</v>
      </c>
      <c r="C4716" s="13" t="s">
        <v>5476</v>
      </c>
      <c r="D4716" s="13" t="s">
        <v>230</v>
      </c>
      <c r="E4716" s="13" t="s">
        <v>1569</v>
      </c>
      <c r="F4716" s="13" t="s">
        <v>188</v>
      </c>
      <c r="G4716" s="13" t="s">
        <v>4873</v>
      </c>
      <c r="H4716" s="13" t="s">
        <v>190</v>
      </c>
      <c r="I4716" s="13">
        <v>4715</v>
      </c>
    </row>
    <row r="4717" spans="1:9" x14ac:dyDescent="0.25">
      <c r="A4717" s="13" t="str">
        <f t="shared" si="73"/>
        <v xml:space="preserve">822-A      1" Neoprene Expansion Joint, Type B </v>
      </c>
      <c r="B4717" s="13" t="s">
        <v>5475</v>
      </c>
      <c r="C4717" s="13" t="s">
        <v>5477</v>
      </c>
      <c r="D4717" s="13" t="s">
        <v>230</v>
      </c>
      <c r="E4717" s="13" t="s">
        <v>1569</v>
      </c>
      <c r="F4717" s="13" t="s">
        <v>188</v>
      </c>
      <c r="G4717" s="13" t="s">
        <v>4873</v>
      </c>
      <c r="H4717" s="13" t="s">
        <v>190</v>
      </c>
      <c r="I4717" s="13">
        <v>4716</v>
      </c>
    </row>
    <row r="4718" spans="1:9" x14ac:dyDescent="0.25">
      <c r="A4718" s="13" t="str">
        <f t="shared" si="73"/>
        <v xml:space="preserve">822-A      1" Neoprene Expansion Joint, Type C </v>
      </c>
      <c r="B4718" s="13" t="s">
        <v>5475</v>
      </c>
      <c r="C4718" s="13" t="s">
        <v>5478</v>
      </c>
      <c r="D4718" s="13" t="s">
        <v>230</v>
      </c>
      <c r="E4718" s="13" t="s">
        <v>1569</v>
      </c>
      <c r="F4718" s="13" t="s">
        <v>188</v>
      </c>
      <c r="G4718" s="13" t="s">
        <v>4873</v>
      </c>
      <c r="H4718" s="13" t="s">
        <v>190</v>
      </c>
      <c r="I4718" s="13">
        <v>4717</v>
      </c>
    </row>
    <row r="4719" spans="1:9" x14ac:dyDescent="0.25">
      <c r="A4719" s="13" t="str">
        <f t="shared" si="73"/>
        <v xml:space="preserve">822-A      1" Neoprene Expansion Joint, Type D </v>
      </c>
      <c r="B4719" s="13" t="s">
        <v>5475</v>
      </c>
      <c r="C4719" s="13" t="s">
        <v>5479</v>
      </c>
      <c r="D4719" s="13" t="s">
        <v>230</v>
      </c>
      <c r="E4719" s="13" t="s">
        <v>1569</v>
      </c>
      <c r="F4719" s="13" t="s">
        <v>188</v>
      </c>
      <c r="G4719" s="13" t="s">
        <v>4873</v>
      </c>
      <c r="H4719" s="13" t="s">
        <v>190</v>
      </c>
      <c r="I4719" s="13">
        <v>4718</v>
      </c>
    </row>
    <row r="4720" spans="1:9" x14ac:dyDescent="0.25">
      <c r="A4720" s="13" t="str">
        <f t="shared" si="73"/>
        <v xml:space="preserve">822-A      1" Neoprene Expansion Joint, Type E </v>
      </c>
      <c r="B4720" s="13" t="s">
        <v>5475</v>
      </c>
      <c r="C4720" s="13" t="s">
        <v>5480</v>
      </c>
      <c r="D4720" s="13" t="s">
        <v>230</v>
      </c>
      <c r="E4720" s="13" t="s">
        <v>1569</v>
      </c>
      <c r="F4720" s="13" t="s">
        <v>188</v>
      </c>
      <c r="G4720" s="13" t="s">
        <v>4873</v>
      </c>
      <c r="H4720" s="13" t="s">
        <v>190</v>
      </c>
      <c r="I4720" s="13">
        <v>4719</v>
      </c>
    </row>
    <row r="4721" spans="1:9" x14ac:dyDescent="0.25">
      <c r="A4721" s="13" t="str">
        <f t="shared" si="73"/>
        <v xml:space="preserve">822-A      1" Neoprene Expansion Joint, Type F </v>
      </c>
      <c r="B4721" s="13" t="s">
        <v>5475</v>
      </c>
      <c r="C4721" s="13" t="s">
        <v>5481</v>
      </c>
      <c r="D4721" s="13" t="s">
        <v>230</v>
      </c>
      <c r="E4721" s="13" t="s">
        <v>1569</v>
      </c>
      <c r="F4721" s="13" t="s">
        <v>188</v>
      </c>
      <c r="G4721" s="13" t="s">
        <v>4873</v>
      </c>
      <c r="H4721" s="13" t="s">
        <v>190</v>
      </c>
      <c r="I4721" s="13">
        <v>4720</v>
      </c>
    </row>
    <row r="4722" spans="1:9" x14ac:dyDescent="0.25">
      <c r="A4722" s="13" t="str">
        <f t="shared" si="73"/>
        <v xml:space="preserve">822-A      1" Neoprene Expansion Joint, Type X </v>
      </c>
      <c r="B4722" s="13" t="s">
        <v>5475</v>
      </c>
      <c r="C4722" s="13" t="s">
        <v>5482</v>
      </c>
      <c r="D4722" s="13" t="s">
        <v>230</v>
      </c>
      <c r="E4722" s="13" t="s">
        <v>1569</v>
      </c>
      <c r="F4722" s="13" t="s">
        <v>188</v>
      </c>
      <c r="G4722" s="13" t="s">
        <v>4873</v>
      </c>
      <c r="H4722" s="13" t="s">
        <v>190</v>
      </c>
      <c r="I4722" s="13">
        <v>4721</v>
      </c>
    </row>
    <row r="4723" spans="1:9" x14ac:dyDescent="0.25">
      <c r="A4723" s="13" t="str">
        <f t="shared" si="73"/>
        <v xml:space="preserve">822-A      1" Neoprene Expansion Joint, Type Y </v>
      </c>
      <c r="B4723" s="13" t="s">
        <v>5475</v>
      </c>
      <c r="C4723" s="13" t="s">
        <v>5483</v>
      </c>
      <c r="D4723" s="13" t="s">
        <v>230</v>
      </c>
      <c r="E4723" s="13" t="s">
        <v>1569</v>
      </c>
      <c r="F4723" s="13" t="s">
        <v>188</v>
      </c>
      <c r="G4723" s="13" t="s">
        <v>4873</v>
      </c>
      <c r="H4723" s="13" t="s">
        <v>190</v>
      </c>
      <c r="I4723" s="13">
        <v>4722</v>
      </c>
    </row>
    <row r="4724" spans="1:9" x14ac:dyDescent="0.25">
      <c r="A4724" s="13" t="str">
        <f t="shared" si="73"/>
        <v xml:space="preserve">822-A      12 1/4" Neoprene Expansion Joint </v>
      </c>
      <c r="B4724" s="13" t="s">
        <v>5475</v>
      </c>
      <c r="C4724" s="13" t="s">
        <v>5484</v>
      </c>
      <c r="D4724" s="13" t="s">
        <v>230</v>
      </c>
      <c r="E4724" s="13" t="s">
        <v>1569</v>
      </c>
      <c r="F4724" s="13" t="s">
        <v>188</v>
      </c>
      <c r="G4724" s="13" t="s">
        <v>4873</v>
      </c>
      <c r="H4724" s="13" t="s">
        <v>190</v>
      </c>
      <c r="I4724" s="13">
        <v>4723</v>
      </c>
    </row>
    <row r="4725" spans="1:9" x14ac:dyDescent="0.25">
      <c r="A4725" s="13" t="str">
        <f t="shared" si="73"/>
        <v xml:space="preserve">822-A      3" Neoprene Expansion Joint </v>
      </c>
      <c r="B4725" s="13" t="s">
        <v>5475</v>
      </c>
      <c r="C4725" s="13" t="s">
        <v>5485</v>
      </c>
      <c r="D4725" s="13" t="s">
        <v>230</v>
      </c>
      <c r="E4725" s="13" t="s">
        <v>1569</v>
      </c>
      <c r="F4725" s="13" t="s">
        <v>188</v>
      </c>
      <c r="G4725" s="13" t="s">
        <v>4873</v>
      </c>
      <c r="H4725" s="13" t="s">
        <v>190</v>
      </c>
      <c r="I4725" s="13">
        <v>4724</v>
      </c>
    </row>
    <row r="4726" spans="1:9" x14ac:dyDescent="0.25">
      <c r="A4726" s="13" t="str">
        <f t="shared" si="73"/>
        <v xml:space="preserve">822-A      4 3/4" Neoprene Expansion Joint </v>
      </c>
      <c r="B4726" s="13" t="s">
        <v>5475</v>
      </c>
      <c r="C4726" s="13" t="s">
        <v>5486</v>
      </c>
      <c r="D4726" s="13" t="s">
        <v>230</v>
      </c>
      <c r="E4726" s="13" t="s">
        <v>1569</v>
      </c>
      <c r="F4726" s="13" t="s">
        <v>188</v>
      </c>
      <c r="G4726" s="13" t="s">
        <v>4873</v>
      </c>
      <c r="H4726" s="13" t="s">
        <v>190</v>
      </c>
      <c r="I4726" s="13">
        <v>4725</v>
      </c>
    </row>
    <row r="4727" spans="1:9" x14ac:dyDescent="0.25">
      <c r="A4727" s="13" t="str">
        <f t="shared" si="73"/>
        <v xml:space="preserve">822-A      4" Neoprene Expansion Joint </v>
      </c>
      <c r="B4727" s="13" t="s">
        <v>5475</v>
      </c>
      <c r="C4727" s="13" t="s">
        <v>5487</v>
      </c>
      <c r="D4727" s="13" t="s">
        <v>230</v>
      </c>
      <c r="E4727" s="13" t="s">
        <v>1569</v>
      </c>
      <c r="F4727" s="13" t="s">
        <v>188</v>
      </c>
      <c r="G4727" s="13" t="s">
        <v>4873</v>
      </c>
      <c r="H4727" s="13" t="s">
        <v>190</v>
      </c>
      <c r="I4727" s="13">
        <v>4726</v>
      </c>
    </row>
    <row r="4728" spans="1:9" x14ac:dyDescent="0.25">
      <c r="A4728" s="13" t="str">
        <f t="shared" si="73"/>
        <v xml:space="preserve">822-A      5 1/2" Neoprene Expansion Joint </v>
      </c>
      <c r="B4728" s="13" t="s">
        <v>5475</v>
      </c>
      <c r="C4728" s="13" t="s">
        <v>5488</v>
      </c>
      <c r="D4728" s="13" t="s">
        <v>230</v>
      </c>
      <c r="E4728" s="13" t="s">
        <v>1569</v>
      </c>
      <c r="F4728" s="13" t="s">
        <v>188</v>
      </c>
      <c r="G4728" s="13" t="s">
        <v>4873</v>
      </c>
      <c r="H4728" s="13" t="s">
        <v>190</v>
      </c>
      <c r="I4728" s="13">
        <v>4727</v>
      </c>
    </row>
    <row r="4729" spans="1:9" x14ac:dyDescent="0.25">
      <c r="A4729" s="13" t="str">
        <f t="shared" si="73"/>
        <v xml:space="preserve">822-A      6 1/4" Neoprene Expansion Joint </v>
      </c>
      <c r="B4729" s="13" t="s">
        <v>5475</v>
      </c>
      <c r="C4729" s="13" t="s">
        <v>5489</v>
      </c>
      <c r="D4729" s="13" t="s">
        <v>230</v>
      </c>
      <c r="E4729" s="13" t="s">
        <v>1569</v>
      </c>
      <c r="F4729" s="13" t="s">
        <v>188</v>
      </c>
      <c r="G4729" s="13" t="s">
        <v>4873</v>
      </c>
      <c r="H4729" s="13" t="s">
        <v>190</v>
      </c>
      <c r="I4729" s="13">
        <v>4728</v>
      </c>
    </row>
    <row r="4730" spans="1:9" x14ac:dyDescent="0.25">
      <c r="A4730" s="13" t="str">
        <f t="shared" si="73"/>
        <v xml:space="preserve">822-A      8 1/8" Neoprene Expansion Joint </v>
      </c>
      <c r="B4730" s="13" t="s">
        <v>5475</v>
      </c>
      <c r="C4730" s="13" t="s">
        <v>5490</v>
      </c>
      <c r="D4730" s="13" t="s">
        <v>230</v>
      </c>
      <c r="E4730" s="13" t="s">
        <v>1569</v>
      </c>
      <c r="F4730" s="13" t="s">
        <v>188</v>
      </c>
      <c r="G4730" s="13" t="s">
        <v>4873</v>
      </c>
      <c r="H4730" s="13" t="s">
        <v>190</v>
      </c>
      <c r="I4730" s="13">
        <v>4729</v>
      </c>
    </row>
    <row r="4731" spans="1:9" x14ac:dyDescent="0.25">
      <c r="A4731" s="13" t="str">
        <f t="shared" si="73"/>
        <v xml:space="preserve">822-A      9 1/2" Neoprene Expansion Joint </v>
      </c>
      <c r="B4731" s="13" t="s">
        <v>5475</v>
      </c>
      <c r="C4731" s="13" t="s">
        <v>5491</v>
      </c>
      <c r="D4731" s="13" t="s">
        <v>230</v>
      </c>
      <c r="E4731" s="13" t="s">
        <v>1569</v>
      </c>
      <c r="F4731" s="13" t="s">
        <v>188</v>
      </c>
      <c r="G4731" s="13" t="s">
        <v>4873</v>
      </c>
      <c r="H4731" s="13" t="s">
        <v>190</v>
      </c>
      <c r="I4731" s="13">
        <v>4730</v>
      </c>
    </row>
    <row r="4732" spans="1:9" x14ac:dyDescent="0.25">
      <c r="A4732" s="13" t="str">
        <f t="shared" si="73"/>
        <v xml:space="preserve">907-822-B  2 1/2" Reinforced Elastomeric Molded Rubber Expansion Joint </v>
      </c>
      <c r="B4732" s="13" t="s">
        <v>5492</v>
      </c>
      <c r="C4732" s="13" t="s">
        <v>5493</v>
      </c>
      <c r="D4732" s="13" t="s">
        <v>230</v>
      </c>
      <c r="E4732" s="13" t="s">
        <v>1569</v>
      </c>
      <c r="F4732" s="13" t="s">
        <v>188</v>
      </c>
      <c r="G4732" s="13" t="s">
        <v>4873</v>
      </c>
      <c r="H4732" s="13" t="s">
        <v>190</v>
      </c>
      <c r="I4732" s="13">
        <v>4731</v>
      </c>
    </row>
    <row r="4733" spans="1:9" x14ac:dyDescent="0.25">
      <c r="A4733" s="13" t="str">
        <f t="shared" si="73"/>
        <v xml:space="preserve">907-822-B  2" Reinforced Elastomeric Molded Rubber Expansion Joint </v>
      </c>
      <c r="B4733" s="13" t="s">
        <v>5492</v>
      </c>
      <c r="C4733" s="13" t="s">
        <v>5494</v>
      </c>
      <c r="D4733" s="13" t="s">
        <v>230</v>
      </c>
      <c r="E4733" s="13" t="s">
        <v>1569</v>
      </c>
      <c r="F4733" s="13" t="s">
        <v>188</v>
      </c>
      <c r="G4733" s="13" t="s">
        <v>4873</v>
      </c>
      <c r="H4733" s="13" t="s">
        <v>190</v>
      </c>
      <c r="I4733" s="13">
        <v>4732</v>
      </c>
    </row>
    <row r="4734" spans="1:9" x14ac:dyDescent="0.25">
      <c r="A4734" s="13" t="str">
        <f t="shared" si="73"/>
        <v xml:space="preserve">907-822-B  3" Reinforced Elastomeric Molded Rubber Expansion Joint </v>
      </c>
      <c r="B4734" s="13" t="s">
        <v>5492</v>
      </c>
      <c r="C4734" s="13" t="s">
        <v>5495</v>
      </c>
      <c r="D4734" s="13" t="s">
        <v>230</v>
      </c>
      <c r="E4734" s="13" t="s">
        <v>1569</v>
      </c>
      <c r="F4734" s="13" t="s">
        <v>188</v>
      </c>
      <c r="G4734" s="13" t="s">
        <v>4873</v>
      </c>
      <c r="H4734" s="13" t="s">
        <v>190</v>
      </c>
      <c r="I4734" s="13">
        <v>4733</v>
      </c>
    </row>
    <row r="4735" spans="1:9" x14ac:dyDescent="0.25">
      <c r="A4735" s="13" t="str">
        <f t="shared" si="73"/>
        <v xml:space="preserve">907-822-B  4 3/4" Reinforced Elastomeric Molded Rubber Expansion Joint </v>
      </c>
      <c r="B4735" s="13" t="s">
        <v>5492</v>
      </c>
      <c r="C4735" s="13" t="s">
        <v>5496</v>
      </c>
      <c r="D4735" s="13" t="s">
        <v>230</v>
      </c>
      <c r="E4735" s="13" t="s">
        <v>1569</v>
      </c>
      <c r="F4735" s="13" t="s">
        <v>188</v>
      </c>
      <c r="G4735" s="13" t="s">
        <v>4873</v>
      </c>
      <c r="H4735" s="13" t="s">
        <v>190</v>
      </c>
      <c r="I4735" s="13">
        <v>4734</v>
      </c>
    </row>
    <row r="4736" spans="1:9" x14ac:dyDescent="0.25">
      <c r="A4736" s="13" t="str">
        <f t="shared" si="73"/>
        <v xml:space="preserve">907-822-B  4" Reinforced Elastomeric Molded Rubber Expansion Joint </v>
      </c>
      <c r="B4736" s="13" t="s">
        <v>5492</v>
      </c>
      <c r="C4736" s="13" t="s">
        <v>5497</v>
      </c>
      <c r="D4736" s="13" t="s">
        <v>230</v>
      </c>
      <c r="E4736" s="13" t="s">
        <v>1569</v>
      </c>
      <c r="F4736" s="13" t="s">
        <v>188</v>
      </c>
      <c r="G4736" s="13" t="s">
        <v>4873</v>
      </c>
      <c r="H4736" s="13" t="s">
        <v>190</v>
      </c>
      <c r="I4736" s="13">
        <v>4735</v>
      </c>
    </row>
    <row r="4737" spans="1:9" x14ac:dyDescent="0.25">
      <c r="A4737" s="13" t="str">
        <f t="shared" si="73"/>
        <v xml:space="preserve">907-822-B  6 1/2" Reinforced Elastomeric Molded Rubber Expansion Joint </v>
      </c>
      <c r="B4737" s="13" t="s">
        <v>5492</v>
      </c>
      <c r="C4737" s="13" t="s">
        <v>5498</v>
      </c>
      <c r="D4737" s="13" t="s">
        <v>230</v>
      </c>
      <c r="E4737" s="13" t="s">
        <v>1569</v>
      </c>
      <c r="F4737" s="13" t="s">
        <v>188</v>
      </c>
      <c r="G4737" s="13" t="s">
        <v>4873</v>
      </c>
      <c r="H4737" s="13" t="s">
        <v>190</v>
      </c>
      <c r="I4737" s="13">
        <v>4736</v>
      </c>
    </row>
    <row r="4738" spans="1:9" x14ac:dyDescent="0.25">
      <c r="A4738" s="13" t="str">
        <f t="shared" si="73"/>
        <v xml:space="preserve">907-822-B  9 5/8" Reinforced Elastomeric Molded Rubber Expansion Joint </v>
      </c>
      <c r="B4738" s="13" t="s">
        <v>5492</v>
      </c>
      <c r="C4738" s="13" t="s">
        <v>5499</v>
      </c>
      <c r="D4738" s="13" t="s">
        <v>230</v>
      </c>
      <c r="E4738" s="13" t="s">
        <v>1569</v>
      </c>
      <c r="F4738" s="13" t="s">
        <v>188</v>
      </c>
      <c r="G4738" s="13" t="s">
        <v>4873</v>
      </c>
      <c r="H4738" s="13" t="s">
        <v>190</v>
      </c>
      <c r="I4738" s="13">
        <v>4737</v>
      </c>
    </row>
    <row r="4739" spans="1:9" x14ac:dyDescent="0.25">
      <c r="A4739" s="13" t="str">
        <f t="shared" si="73"/>
        <v xml:space="preserve">907-822-B  2 1/8" Reinforced Elastomeric Molded Rubber Expansion Joint </v>
      </c>
      <c r="B4739" s="13" t="s">
        <v>5492</v>
      </c>
      <c r="C4739" s="13" t="s">
        <v>5500</v>
      </c>
      <c r="D4739" s="13" t="s">
        <v>230</v>
      </c>
      <c r="E4739" s="13" t="s">
        <v>1569</v>
      </c>
      <c r="F4739" s="13" t="s">
        <v>188</v>
      </c>
      <c r="G4739" s="13" t="s">
        <v>4873</v>
      </c>
      <c r="H4739" s="13" t="s">
        <v>190</v>
      </c>
      <c r="I4739" s="13">
        <v>4738</v>
      </c>
    </row>
    <row r="4740" spans="1:9" x14ac:dyDescent="0.25">
      <c r="A4740" s="13" t="str">
        <f t="shared" ref="A4740:A4803" si="74">_xlfn.CONCAT(B4740," ", C4740)</f>
        <v xml:space="preserve">907-822-B  3 3/4" Reinforced Elastomeric Molded Rubber Expansion Joint </v>
      </c>
      <c r="B4740" s="13" t="s">
        <v>5492</v>
      </c>
      <c r="C4740" s="13" t="s">
        <v>5501</v>
      </c>
      <c r="D4740" s="13" t="s">
        <v>230</v>
      </c>
      <c r="E4740" s="13" t="s">
        <v>1569</v>
      </c>
      <c r="F4740" s="13" t="s">
        <v>188</v>
      </c>
      <c r="G4740" s="13" t="s">
        <v>4873</v>
      </c>
      <c r="H4740" s="13" t="s">
        <v>190</v>
      </c>
      <c r="I4740" s="13">
        <v>4739</v>
      </c>
    </row>
    <row r="4741" spans="1:9" x14ac:dyDescent="0.25">
      <c r="A4741" s="13" t="str">
        <f t="shared" si="74"/>
        <v xml:space="preserve">907-822-B  3 1/2" Reinforced Elastomeric Molded Rubber Expansion Joint </v>
      </c>
      <c r="B4741" s="13" t="s">
        <v>5492</v>
      </c>
      <c r="C4741" s="13" t="s">
        <v>5502</v>
      </c>
      <c r="D4741" s="13" t="s">
        <v>230</v>
      </c>
      <c r="E4741" s="13" t="s">
        <v>1569</v>
      </c>
      <c r="F4741" s="13" t="s">
        <v>188</v>
      </c>
      <c r="G4741" s="13" t="s">
        <v>4873</v>
      </c>
      <c r="H4741" s="13" t="s">
        <v>190</v>
      </c>
      <c r="I4741" s="13">
        <v>4740</v>
      </c>
    </row>
    <row r="4742" spans="1:9" x14ac:dyDescent="0.25">
      <c r="A4742" s="13" t="str">
        <f t="shared" si="74"/>
        <v xml:space="preserve">907-822-B  2 1/4" Reinforced Elastomeric Molded Rubber Expansion Joint </v>
      </c>
      <c r="B4742" s="13" t="s">
        <v>5492</v>
      </c>
      <c r="C4742" s="13" t="s">
        <v>5503</v>
      </c>
      <c r="D4742" s="13" t="s">
        <v>230</v>
      </c>
      <c r="E4742" s="13" t="s">
        <v>1569</v>
      </c>
      <c r="F4742" s="13" t="s">
        <v>188</v>
      </c>
      <c r="G4742" s="13" t="s">
        <v>4873</v>
      </c>
      <c r="H4742" s="13" t="s">
        <v>190</v>
      </c>
      <c r="I4742" s="13">
        <v>4741</v>
      </c>
    </row>
    <row r="4743" spans="1:9" x14ac:dyDescent="0.25">
      <c r="A4743" s="13" t="str">
        <f t="shared" si="74"/>
        <v xml:space="preserve">907-822-PP 9" Segmental Expansion Joint </v>
      </c>
      <c r="B4743" s="13" t="s">
        <v>5504</v>
      </c>
      <c r="C4743" s="13" t="s">
        <v>5505</v>
      </c>
      <c r="D4743" s="13" t="s">
        <v>230</v>
      </c>
      <c r="E4743" s="13" t="s">
        <v>1569</v>
      </c>
      <c r="F4743" s="13" t="s">
        <v>188</v>
      </c>
      <c r="G4743" s="13" t="s">
        <v>4873</v>
      </c>
      <c r="H4743" s="13" t="s">
        <v>190</v>
      </c>
      <c r="I4743" s="13">
        <v>4742</v>
      </c>
    </row>
    <row r="4744" spans="1:9" x14ac:dyDescent="0.25">
      <c r="A4744" s="13" t="str">
        <f t="shared" si="74"/>
        <v xml:space="preserve">907-822-PP 7" Modular Expansion Joint </v>
      </c>
      <c r="B4744" s="13" t="s">
        <v>5504</v>
      </c>
      <c r="C4744" s="13" t="s">
        <v>5506</v>
      </c>
      <c r="D4744" s="13" t="s">
        <v>230</v>
      </c>
      <c r="E4744" s="13" t="s">
        <v>1569</v>
      </c>
      <c r="F4744" s="13" t="s">
        <v>188</v>
      </c>
      <c r="G4744" s="13" t="s">
        <v>4873</v>
      </c>
      <c r="H4744" s="13" t="s">
        <v>190</v>
      </c>
      <c r="I4744" s="13">
        <v>4743</v>
      </c>
    </row>
    <row r="4745" spans="1:9" x14ac:dyDescent="0.25">
      <c r="A4745" s="13" t="str">
        <f t="shared" si="74"/>
        <v xml:space="preserve">907-822-PP 5 1/2" Modular Expansion Joint </v>
      </c>
      <c r="B4745" s="13" t="s">
        <v>5504</v>
      </c>
      <c r="C4745" s="13" t="s">
        <v>5507</v>
      </c>
      <c r="D4745" s="13" t="s">
        <v>230</v>
      </c>
      <c r="E4745" s="13" t="s">
        <v>1569</v>
      </c>
      <c r="F4745" s="13" t="s">
        <v>188</v>
      </c>
      <c r="G4745" s="13" t="s">
        <v>4873</v>
      </c>
      <c r="H4745" s="13" t="s">
        <v>190</v>
      </c>
      <c r="I4745" s="13">
        <v>4744</v>
      </c>
    </row>
    <row r="4746" spans="1:9" x14ac:dyDescent="0.25">
      <c r="A4746" s="13" t="str">
        <f t="shared" si="74"/>
        <v xml:space="preserve">907-822-PP 7" Segmental Expansion Joint </v>
      </c>
      <c r="B4746" s="13" t="s">
        <v>5504</v>
      </c>
      <c r="C4746" s="13" t="s">
        <v>5508</v>
      </c>
      <c r="D4746" s="13" t="s">
        <v>230</v>
      </c>
      <c r="E4746" s="13" t="s">
        <v>1569</v>
      </c>
      <c r="F4746" s="13" t="s">
        <v>188</v>
      </c>
      <c r="G4746" s="13" t="s">
        <v>4873</v>
      </c>
      <c r="H4746" s="13" t="s">
        <v>190</v>
      </c>
      <c r="I4746" s="13">
        <v>4745</v>
      </c>
    </row>
    <row r="4747" spans="1:9" x14ac:dyDescent="0.25">
      <c r="A4747" s="13" t="str">
        <f t="shared" si="74"/>
        <v xml:space="preserve">907-822-PP 6 1/2" Segmental Expansion Joint </v>
      </c>
      <c r="B4747" s="13" t="s">
        <v>5504</v>
      </c>
      <c r="C4747" s="13" t="s">
        <v>5509</v>
      </c>
      <c r="D4747" s="13" t="s">
        <v>230</v>
      </c>
      <c r="E4747" s="13" t="s">
        <v>1569</v>
      </c>
      <c r="F4747" s="13" t="s">
        <v>188</v>
      </c>
      <c r="G4747" s="13" t="s">
        <v>4873</v>
      </c>
      <c r="H4747" s="13" t="s">
        <v>190</v>
      </c>
      <c r="I4747" s="13">
        <v>4746</v>
      </c>
    </row>
    <row r="4748" spans="1:9" x14ac:dyDescent="0.25">
      <c r="A4748" s="13" t="str">
        <f t="shared" si="74"/>
        <v xml:space="preserve">907-822-PP 8 1/8" Modular Expansion Joint </v>
      </c>
      <c r="B4748" s="13" t="s">
        <v>5504</v>
      </c>
      <c r="C4748" s="13" t="s">
        <v>5510</v>
      </c>
      <c r="D4748" s="13" t="s">
        <v>230</v>
      </c>
      <c r="E4748" s="13" t="s">
        <v>1569</v>
      </c>
      <c r="F4748" s="13" t="s">
        <v>188</v>
      </c>
      <c r="G4748" s="13" t="s">
        <v>4873</v>
      </c>
      <c r="H4748" s="13" t="s">
        <v>190</v>
      </c>
      <c r="I4748" s="13">
        <v>4747</v>
      </c>
    </row>
    <row r="4749" spans="1:9" x14ac:dyDescent="0.25">
      <c r="A4749" s="13" t="str">
        <f t="shared" si="74"/>
        <v xml:space="preserve">907-823-A  Preformed Joint Seal, Type I </v>
      </c>
      <c r="B4749" s="13" t="s">
        <v>5511</v>
      </c>
      <c r="C4749" s="13" t="s">
        <v>5512</v>
      </c>
      <c r="D4749" s="13" t="s">
        <v>230</v>
      </c>
      <c r="E4749" s="13" t="s">
        <v>1569</v>
      </c>
      <c r="F4749" s="13" t="s">
        <v>188</v>
      </c>
      <c r="G4749" s="13" t="s">
        <v>4873</v>
      </c>
      <c r="H4749" s="13" t="s">
        <v>190</v>
      </c>
      <c r="I4749" s="13">
        <v>4748</v>
      </c>
    </row>
    <row r="4750" spans="1:9" x14ac:dyDescent="0.25">
      <c r="A4750" s="13" t="str">
        <f t="shared" si="74"/>
        <v xml:space="preserve">907-823-A  Preformed Joint Seal, Type II </v>
      </c>
      <c r="B4750" s="13" t="s">
        <v>5511</v>
      </c>
      <c r="C4750" s="13" t="s">
        <v>5513</v>
      </c>
      <c r="D4750" s="13" t="s">
        <v>230</v>
      </c>
      <c r="E4750" s="13" t="s">
        <v>1569</v>
      </c>
      <c r="F4750" s="13" t="s">
        <v>188</v>
      </c>
      <c r="G4750" s="13" t="s">
        <v>4873</v>
      </c>
      <c r="H4750" s="13" t="s">
        <v>190</v>
      </c>
      <c r="I4750" s="13">
        <v>4749</v>
      </c>
    </row>
    <row r="4751" spans="1:9" x14ac:dyDescent="0.25">
      <c r="A4751" s="13" t="str">
        <f t="shared" si="74"/>
        <v xml:space="preserve">907-823-A  Preformed Joint Seal, Type III </v>
      </c>
      <c r="B4751" s="13" t="s">
        <v>5511</v>
      </c>
      <c r="C4751" s="13" t="s">
        <v>5514</v>
      </c>
      <c r="D4751" s="13" t="s">
        <v>230</v>
      </c>
      <c r="E4751" s="13" t="s">
        <v>1569</v>
      </c>
      <c r="F4751" s="13" t="s">
        <v>188</v>
      </c>
      <c r="G4751" s="13" t="s">
        <v>4873</v>
      </c>
      <c r="H4751" s="13" t="s">
        <v>190</v>
      </c>
      <c r="I4751" s="13">
        <v>4750</v>
      </c>
    </row>
    <row r="4752" spans="1:9" x14ac:dyDescent="0.25">
      <c r="A4752" s="13" t="str">
        <f t="shared" si="74"/>
        <v xml:space="preserve">907-823-B  Saw Cut, Type I </v>
      </c>
      <c r="B4752" s="13" t="s">
        <v>5515</v>
      </c>
      <c r="C4752" s="13" t="s">
        <v>5516</v>
      </c>
      <c r="D4752" s="13" t="s">
        <v>230</v>
      </c>
      <c r="E4752" s="13" t="s">
        <v>1569</v>
      </c>
      <c r="F4752" s="13" t="s">
        <v>188</v>
      </c>
      <c r="G4752" s="13" t="s">
        <v>4873</v>
      </c>
      <c r="H4752" s="13" t="s">
        <v>190</v>
      </c>
      <c r="I4752" s="13">
        <v>4751</v>
      </c>
    </row>
    <row r="4753" spans="1:9" x14ac:dyDescent="0.25">
      <c r="A4753" s="13" t="str">
        <f t="shared" si="74"/>
        <v xml:space="preserve">907-823-B  Saw Cut, Type II </v>
      </c>
      <c r="B4753" s="13" t="s">
        <v>5515</v>
      </c>
      <c r="C4753" s="13" t="s">
        <v>5517</v>
      </c>
      <c r="D4753" s="13" t="s">
        <v>230</v>
      </c>
      <c r="E4753" s="13" t="s">
        <v>1569</v>
      </c>
      <c r="F4753" s="13" t="s">
        <v>188</v>
      </c>
      <c r="G4753" s="13" t="s">
        <v>4873</v>
      </c>
      <c r="H4753" s="13" t="s">
        <v>190</v>
      </c>
      <c r="I4753" s="13">
        <v>4752</v>
      </c>
    </row>
    <row r="4754" spans="1:9" x14ac:dyDescent="0.25">
      <c r="A4754" s="13" t="str">
        <f t="shared" si="74"/>
        <v xml:space="preserve">907-823-B  Saw Cut, Type III </v>
      </c>
      <c r="B4754" s="13" t="s">
        <v>5515</v>
      </c>
      <c r="C4754" s="13" t="s">
        <v>5518</v>
      </c>
      <c r="D4754" s="13" t="s">
        <v>230</v>
      </c>
      <c r="E4754" s="13" t="s">
        <v>1569</v>
      </c>
      <c r="F4754" s="13" t="s">
        <v>188</v>
      </c>
      <c r="G4754" s="13" t="s">
        <v>4873</v>
      </c>
      <c r="H4754" s="13" t="s">
        <v>190</v>
      </c>
      <c r="I4754" s="13">
        <v>4753</v>
      </c>
    </row>
    <row r="4755" spans="1:9" x14ac:dyDescent="0.25">
      <c r="A4755" s="13" t="str">
        <f t="shared" si="74"/>
        <v xml:space="preserve">907-824-A  General Epoxy Repair </v>
      </c>
      <c r="B4755" s="13" t="s">
        <v>5519</v>
      </c>
      <c r="C4755" s="13" t="s">
        <v>5520</v>
      </c>
      <c r="D4755" s="13" t="s">
        <v>308</v>
      </c>
      <c r="E4755" s="13" t="s">
        <v>1569</v>
      </c>
      <c r="F4755" s="13" t="s">
        <v>188</v>
      </c>
      <c r="G4755" s="13" t="s">
        <v>4873</v>
      </c>
      <c r="H4755" s="13" t="s">
        <v>190</v>
      </c>
      <c r="I4755" s="13">
        <v>4754</v>
      </c>
    </row>
    <row r="4756" spans="1:9" x14ac:dyDescent="0.25">
      <c r="A4756" s="13" t="str">
        <f t="shared" si="74"/>
        <v xml:space="preserve">907-824-B  FRP Wrap, Uni-directional </v>
      </c>
      <c r="B4756" s="13" t="s">
        <v>5521</v>
      </c>
      <c r="C4756" s="13" t="s">
        <v>5522</v>
      </c>
      <c r="D4756" s="13" t="s">
        <v>230</v>
      </c>
      <c r="E4756" s="13" t="s">
        <v>1569</v>
      </c>
      <c r="F4756" s="13" t="s">
        <v>188</v>
      </c>
      <c r="G4756" s="13" t="s">
        <v>4873</v>
      </c>
      <c r="H4756" s="13" t="s">
        <v>190</v>
      </c>
      <c r="I4756" s="13">
        <v>4755</v>
      </c>
    </row>
    <row r="4757" spans="1:9" x14ac:dyDescent="0.25">
      <c r="A4757" s="13" t="str">
        <f t="shared" si="74"/>
        <v xml:space="preserve">907-824-B  FRP Wrap, Bi-directional </v>
      </c>
      <c r="B4757" s="13" t="s">
        <v>5521</v>
      </c>
      <c r="C4757" s="13" t="s">
        <v>5523</v>
      </c>
      <c r="D4757" s="13" t="s">
        <v>308</v>
      </c>
      <c r="E4757" s="13" t="s">
        <v>1569</v>
      </c>
      <c r="F4757" s="13" t="s">
        <v>188</v>
      </c>
      <c r="G4757" s="13" t="s">
        <v>4873</v>
      </c>
      <c r="H4757" s="13" t="s">
        <v>190</v>
      </c>
      <c r="I4757" s="13">
        <v>4756</v>
      </c>
    </row>
    <row r="4758" spans="1:9" x14ac:dyDescent="0.25">
      <c r="A4758" s="13" t="str">
        <f t="shared" si="74"/>
        <v xml:space="preserve">907-824-B  FRP Wrap, Uni-directional </v>
      </c>
      <c r="B4758" s="13" t="s">
        <v>5521</v>
      </c>
      <c r="C4758" s="13" t="s">
        <v>5522</v>
      </c>
      <c r="D4758" s="13" t="s">
        <v>308</v>
      </c>
      <c r="E4758" s="13" t="s">
        <v>1569</v>
      </c>
      <c r="F4758" s="13" t="s">
        <v>188</v>
      </c>
      <c r="G4758" s="13" t="s">
        <v>4873</v>
      </c>
      <c r="H4758" s="13" t="s">
        <v>190</v>
      </c>
      <c r="I4758" s="13">
        <v>4757</v>
      </c>
    </row>
    <row r="4759" spans="1:9" x14ac:dyDescent="0.25">
      <c r="A4759" s="13" t="str">
        <f t="shared" si="74"/>
        <v xml:space="preserve">907-824-B  FRP Wrap,  Bi-directional </v>
      </c>
      <c r="B4759" s="13" t="s">
        <v>5521</v>
      </c>
      <c r="C4759" s="13" t="s">
        <v>5524</v>
      </c>
      <c r="D4759" s="13" t="s">
        <v>230</v>
      </c>
      <c r="E4759" s="13" t="s">
        <v>1569</v>
      </c>
      <c r="F4759" s="13" t="s">
        <v>188</v>
      </c>
      <c r="G4759" s="13" t="s">
        <v>4873</v>
      </c>
      <c r="H4759" s="13" t="s">
        <v>190</v>
      </c>
      <c r="I4759" s="13">
        <v>4758</v>
      </c>
    </row>
    <row r="4760" spans="1:9" x14ac:dyDescent="0.25">
      <c r="A4760" s="13" t="str">
        <f t="shared" si="74"/>
        <v xml:space="preserve">907-824-C  Cap Cleaning </v>
      </c>
      <c r="B4760" s="13" t="s">
        <v>5525</v>
      </c>
      <c r="C4760" s="13" t="s">
        <v>5526</v>
      </c>
      <c r="D4760" s="13" t="s">
        <v>207</v>
      </c>
      <c r="E4760" s="13" t="s">
        <v>1569</v>
      </c>
      <c r="F4760" s="13" t="s">
        <v>188</v>
      </c>
      <c r="G4760" s="13" t="s">
        <v>4873</v>
      </c>
      <c r="H4760" s="13" t="s">
        <v>190</v>
      </c>
      <c r="I4760" s="13">
        <v>4759</v>
      </c>
    </row>
    <row r="4761" spans="1:9" x14ac:dyDescent="0.25">
      <c r="A4761" s="13" t="str">
        <f t="shared" si="74"/>
        <v xml:space="preserve">907-824-D  Bearing Replacements </v>
      </c>
      <c r="B4761" s="13" t="s">
        <v>5527</v>
      </c>
      <c r="C4761" s="13" t="s">
        <v>5528</v>
      </c>
      <c r="D4761" s="13" t="s">
        <v>207</v>
      </c>
      <c r="E4761" s="13" t="s">
        <v>1569</v>
      </c>
      <c r="F4761" s="13" t="s">
        <v>188</v>
      </c>
      <c r="G4761" s="13" t="s">
        <v>4873</v>
      </c>
      <c r="H4761" s="13" t="s">
        <v>190</v>
      </c>
      <c r="I4761" s="13">
        <v>4760</v>
      </c>
    </row>
    <row r="4762" spans="1:9" x14ac:dyDescent="0.25">
      <c r="A4762" s="13" t="str">
        <f t="shared" si="74"/>
        <v xml:space="preserve">907-824-E  Epoxy Injection </v>
      </c>
      <c r="B4762" s="13" t="s">
        <v>5529</v>
      </c>
      <c r="C4762" s="13" t="s">
        <v>5530</v>
      </c>
      <c r="D4762" s="13" t="s">
        <v>230</v>
      </c>
      <c r="E4762" s="13" t="s">
        <v>1569</v>
      </c>
      <c r="F4762" s="13" t="s">
        <v>188</v>
      </c>
      <c r="G4762" s="13" t="s">
        <v>4873</v>
      </c>
      <c r="H4762" s="13" t="s">
        <v>190</v>
      </c>
      <c r="I4762" s="13">
        <v>4761</v>
      </c>
    </row>
    <row r="4763" spans="1:9" x14ac:dyDescent="0.25">
      <c r="A4763" s="13" t="str">
        <f t="shared" si="74"/>
        <v xml:space="preserve">907-824-F  Encapsulating Field Painting </v>
      </c>
      <c r="B4763" s="13" t="s">
        <v>5531</v>
      </c>
      <c r="C4763" s="13" t="s">
        <v>5532</v>
      </c>
      <c r="D4763" s="13" t="s">
        <v>308</v>
      </c>
      <c r="E4763" s="13" t="s">
        <v>1569</v>
      </c>
      <c r="F4763" s="13" t="s">
        <v>188</v>
      </c>
      <c r="G4763" s="13" t="s">
        <v>4873</v>
      </c>
      <c r="H4763" s="13" t="s">
        <v>190</v>
      </c>
      <c r="I4763" s="13">
        <v>4762</v>
      </c>
    </row>
    <row r="4764" spans="1:9" x14ac:dyDescent="0.25">
      <c r="A4764" s="13" t="str">
        <f t="shared" si="74"/>
        <v xml:space="preserve">907-824-PP Bridge Raising </v>
      </c>
      <c r="B4764" s="13" t="s">
        <v>5533</v>
      </c>
      <c r="C4764" s="13" t="s">
        <v>5534</v>
      </c>
      <c r="D4764" s="13" t="s">
        <v>186</v>
      </c>
      <c r="E4764" s="13" t="s">
        <v>1569</v>
      </c>
      <c r="F4764" s="13" t="s">
        <v>188</v>
      </c>
      <c r="G4764" s="13" t="s">
        <v>4873</v>
      </c>
      <c r="H4764" s="13" t="s">
        <v>190</v>
      </c>
      <c r="I4764" s="13">
        <v>4763</v>
      </c>
    </row>
    <row r="4765" spans="1:9" x14ac:dyDescent="0.25">
      <c r="A4765" s="13" t="str">
        <f t="shared" si="74"/>
        <v xml:space="preserve">907-824-PP Bridge Repair, </v>
      </c>
      <c r="B4765" s="13" t="s">
        <v>5533</v>
      </c>
      <c r="C4765" s="13" t="s">
        <v>5535</v>
      </c>
      <c r="D4765" s="13" t="s">
        <v>1008</v>
      </c>
      <c r="E4765" s="13" t="s">
        <v>1569</v>
      </c>
      <c r="F4765" s="13" t="s">
        <v>188</v>
      </c>
      <c r="G4765" s="13" t="s">
        <v>4873</v>
      </c>
      <c r="H4765" s="13" t="s">
        <v>190</v>
      </c>
      <c r="I4765" s="13">
        <v>4764</v>
      </c>
    </row>
    <row r="4766" spans="1:9" x14ac:dyDescent="0.25">
      <c r="A4766" s="13" t="str">
        <f t="shared" si="74"/>
        <v xml:space="preserve">907-824-PP Bridge Repair, </v>
      </c>
      <c r="B4766" s="13" t="s">
        <v>5533</v>
      </c>
      <c r="C4766" s="13" t="s">
        <v>5535</v>
      </c>
      <c r="D4766" s="13" t="s">
        <v>308</v>
      </c>
      <c r="E4766" s="13" t="s">
        <v>1569</v>
      </c>
      <c r="F4766" s="13" t="s">
        <v>188</v>
      </c>
      <c r="G4766" s="13" t="s">
        <v>4873</v>
      </c>
      <c r="H4766" s="13" t="s">
        <v>190</v>
      </c>
      <c r="I4766" s="13">
        <v>4765</v>
      </c>
    </row>
    <row r="4767" spans="1:9" x14ac:dyDescent="0.25">
      <c r="A4767" s="13" t="str">
        <f t="shared" si="74"/>
        <v xml:space="preserve">907-824-PP Bridge Repair, </v>
      </c>
      <c r="B4767" s="13" t="s">
        <v>5533</v>
      </c>
      <c r="C4767" s="13" t="s">
        <v>5535</v>
      </c>
      <c r="D4767" s="13" t="s">
        <v>186</v>
      </c>
      <c r="E4767" s="13" t="s">
        <v>1569</v>
      </c>
      <c r="F4767" s="13" t="s">
        <v>188</v>
      </c>
      <c r="G4767" s="13" t="s">
        <v>4873</v>
      </c>
      <c r="H4767" s="13" t="s">
        <v>190</v>
      </c>
      <c r="I4767" s="13">
        <v>4766</v>
      </c>
    </row>
    <row r="4768" spans="1:9" x14ac:dyDescent="0.25">
      <c r="A4768" s="13" t="str">
        <f t="shared" si="74"/>
        <v xml:space="preserve">907-824-PP Bridge Repair, </v>
      </c>
      <c r="B4768" s="13" t="s">
        <v>5533</v>
      </c>
      <c r="C4768" s="13" t="s">
        <v>5535</v>
      </c>
      <c r="D4768" s="13" t="s">
        <v>1651</v>
      </c>
      <c r="E4768" s="13" t="s">
        <v>1569</v>
      </c>
      <c r="F4768" s="13" t="s">
        <v>188</v>
      </c>
      <c r="G4768" s="13" t="s">
        <v>4873</v>
      </c>
      <c r="H4768" s="13" t="s">
        <v>190</v>
      </c>
      <c r="I4768" s="13">
        <v>4767</v>
      </c>
    </row>
    <row r="4769" spans="1:9" x14ac:dyDescent="0.25">
      <c r="A4769" s="13" t="str">
        <f t="shared" si="74"/>
        <v xml:space="preserve">907-824-PP Bridge Repair, </v>
      </c>
      <c r="B4769" s="13" t="s">
        <v>5533</v>
      </c>
      <c r="C4769" s="13" t="s">
        <v>5535</v>
      </c>
      <c r="D4769" s="13" t="s">
        <v>207</v>
      </c>
      <c r="E4769" s="13" t="s">
        <v>1569</v>
      </c>
      <c r="F4769" s="13" t="s">
        <v>188</v>
      </c>
      <c r="G4769" s="13" t="s">
        <v>4873</v>
      </c>
      <c r="H4769" s="13" t="s">
        <v>190</v>
      </c>
      <c r="I4769" s="13">
        <v>4768</v>
      </c>
    </row>
    <row r="4770" spans="1:9" x14ac:dyDescent="0.25">
      <c r="A4770" s="13" t="str">
        <f t="shared" si="74"/>
        <v xml:space="preserve">907-824-PP Bridge Repair, </v>
      </c>
      <c r="B4770" s="13" t="s">
        <v>5533</v>
      </c>
      <c r="C4770" s="13" t="s">
        <v>5535</v>
      </c>
      <c r="D4770" s="13" t="s">
        <v>241</v>
      </c>
      <c r="E4770" s="13" t="s">
        <v>1569</v>
      </c>
      <c r="F4770" s="13" t="s">
        <v>188</v>
      </c>
      <c r="G4770" s="13" t="s">
        <v>4873</v>
      </c>
      <c r="H4770" s="13" t="s">
        <v>190</v>
      </c>
      <c r="I4770" s="13">
        <v>4769</v>
      </c>
    </row>
    <row r="4771" spans="1:9" x14ac:dyDescent="0.25">
      <c r="A4771" s="13" t="str">
        <f t="shared" si="74"/>
        <v xml:space="preserve">907-824-PP Bridge Repair, </v>
      </c>
      <c r="B4771" s="13" t="s">
        <v>5533</v>
      </c>
      <c r="C4771" s="13" t="s">
        <v>5535</v>
      </c>
      <c r="D4771" s="13" t="s">
        <v>230</v>
      </c>
      <c r="E4771" s="13" t="s">
        <v>1569</v>
      </c>
      <c r="F4771" s="13" t="s">
        <v>188</v>
      </c>
      <c r="G4771" s="13" t="s">
        <v>4873</v>
      </c>
      <c r="H4771" s="13" t="s">
        <v>190</v>
      </c>
      <c r="I4771" s="13">
        <v>4770</v>
      </c>
    </row>
    <row r="4772" spans="1:9" x14ac:dyDescent="0.25">
      <c r="A4772" s="13" t="str">
        <f t="shared" si="74"/>
        <v xml:space="preserve">907-825-A  Soil Nail Retaining Walls </v>
      </c>
      <c r="B4772" s="13" t="s">
        <v>5536</v>
      </c>
      <c r="C4772" s="13" t="s">
        <v>5537</v>
      </c>
      <c r="D4772" s="13" t="s">
        <v>308</v>
      </c>
      <c r="E4772" s="13" t="s">
        <v>1569</v>
      </c>
      <c r="F4772" s="13" t="s">
        <v>188</v>
      </c>
      <c r="G4772" s="13" t="s">
        <v>4873</v>
      </c>
      <c r="H4772" s="13" t="s">
        <v>190</v>
      </c>
      <c r="I4772" s="13">
        <v>4771</v>
      </c>
    </row>
    <row r="4773" spans="1:9" x14ac:dyDescent="0.25">
      <c r="A4773" s="13" t="str">
        <f t="shared" si="74"/>
        <v xml:space="preserve">907-825-B  Soil Nail Verification Tests </v>
      </c>
      <c r="B4773" s="13" t="s">
        <v>5538</v>
      </c>
      <c r="C4773" s="13" t="s">
        <v>5539</v>
      </c>
      <c r="D4773" s="13" t="s">
        <v>207</v>
      </c>
      <c r="E4773" s="13" t="s">
        <v>1569</v>
      </c>
      <c r="F4773" s="13" t="s">
        <v>188</v>
      </c>
      <c r="G4773" s="13" t="s">
        <v>4873</v>
      </c>
      <c r="H4773" s="13" t="s">
        <v>190</v>
      </c>
      <c r="I4773" s="13">
        <v>4772</v>
      </c>
    </row>
    <row r="4774" spans="1:9" x14ac:dyDescent="0.25">
      <c r="A4774" s="13" t="str">
        <f t="shared" si="74"/>
        <v xml:space="preserve">907-825-C  Soil Nail Proof Tests </v>
      </c>
      <c r="B4774" s="13" t="s">
        <v>5540</v>
      </c>
      <c r="C4774" s="13" t="s">
        <v>5541</v>
      </c>
      <c r="D4774" s="13" t="s">
        <v>207</v>
      </c>
      <c r="E4774" s="13" t="s">
        <v>1569</v>
      </c>
      <c r="F4774" s="13" t="s">
        <v>188</v>
      </c>
      <c r="G4774" s="13" t="s">
        <v>4873</v>
      </c>
      <c r="H4774" s="13" t="s">
        <v>190</v>
      </c>
      <c r="I4774" s="13">
        <v>4773</v>
      </c>
    </row>
    <row r="4775" spans="1:9" x14ac:dyDescent="0.25">
      <c r="A4775" s="13" t="str">
        <f t="shared" si="74"/>
        <v xml:space="preserve">907-826-A  Waterproofing Membrane </v>
      </c>
      <c r="B4775" s="13" t="s">
        <v>5542</v>
      </c>
      <c r="C4775" s="13" t="s">
        <v>5543</v>
      </c>
      <c r="D4775" s="13" t="s">
        <v>228</v>
      </c>
      <c r="E4775" s="13" t="s">
        <v>1569</v>
      </c>
      <c r="F4775" s="13" t="s">
        <v>188</v>
      </c>
      <c r="G4775" s="13" t="s">
        <v>4873</v>
      </c>
      <c r="H4775" s="13" t="s">
        <v>190</v>
      </c>
      <c r="I4775" s="13">
        <v>4774</v>
      </c>
    </row>
    <row r="4776" spans="1:9" x14ac:dyDescent="0.25">
      <c r="A4776" s="13" t="str">
        <f t="shared" si="74"/>
        <v xml:space="preserve">907-827-A  11" Modular Bridge Joint System </v>
      </c>
      <c r="B4776" s="13" t="s">
        <v>5544</v>
      </c>
      <c r="C4776" s="13" t="s">
        <v>5545</v>
      </c>
      <c r="D4776" s="13" t="s">
        <v>230</v>
      </c>
      <c r="E4776" s="13" t="s">
        <v>1569</v>
      </c>
      <c r="F4776" s="13" t="s">
        <v>188</v>
      </c>
      <c r="G4776" s="13" t="s">
        <v>4873</v>
      </c>
      <c r="H4776" s="13" t="s">
        <v>190</v>
      </c>
      <c r="I4776" s="13">
        <v>4775</v>
      </c>
    </row>
    <row r="4777" spans="1:9" x14ac:dyDescent="0.25">
      <c r="A4777" s="13" t="str">
        <f t="shared" si="74"/>
        <v xml:space="preserve">907-827-A  7" Modular Bridge Joint System </v>
      </c>
      <c r="B4777" s="13" t="s">
        <v>5544</v>
      </c>
      <c r="C4777" s="13" t="s">
        <v>5546</v>
      </c>
      <c r="D4777" s="13" t="s">
        <v>230</v>
      </c>
      <c r="E4777" s="13" t="s">
        <v>1569</v>
      </c>
      <c r="F4777" s="13" t="s">
        <v>188</v>
      </c>
      <c r="G4777" s="13" t="s">
        <v>4873</v>
      </c>
      <c r="H4777" s="13" t="s">
        <v>190</v>
      </c>
      <c r="I4777" s="13">
        <v>4776</v>
      </c>
    </row>
    <row r="4778" spans="1:9" x14ac:dyDescent="0.25">
      <c r="A4778" s="13" t="str">
        <f t="shared" si="74"/>
        <v xml:space="preserve">907-827-A  5 1/2" Modular Bridge Joint System </v>
      </c>
      <c r="B4778" s="13" t="s">
        <v>5544</v>
      </c>
      <c r="C4778" s="13" t="s">
        <v>5547</v>
      </c>
      <c r="D4778" s="13" t="s">
        <v>230</v>
      </c>
      <c r="E4778" s="13" t="s">
        <v>1569</v>
      </c>
      <c r="F4778" s="13" t="s">
        <v>188</v>
      </c>
      <c r="G4778" s="13" t="s">
        <v>4873</v>
      </c>
      <c r="H4778" s="13" t="s">
        <v>190</v>
      </c>
      <c r="I4778" s="13">
        <v>4777</v>
      </c>
    </row>
    <row r="4779" spans="1:9" x14ac:dyDescent="0.25">
      <c r="A4779" s="13" t="str">
        <f t="shared" si="74"/>
        <v xml:space="preserve">907-828-A  Hybrid Polymer Concrete Overlay </v>
      </c>
      <c r="B4779" s="13" t="s">
        <v>5548</v>
      </c>
      <c r="C4779" s="13" t="s">
        <v>5549</v>
      </c>
      <c r="D4779" s="13" t="s">
        <v>241</v>
      </c>
      <c r="E4779" s="13" t="s">
        <v>1569</v>
      </c>
      <c r="F4779" s="13" t="s">
        <v>188</v>
      </c>
      <c r="G4779" s="13" t="s">
        <v>4873</v>
      </c>
      <c r="H4779" s="13" t="s">
        <v>190</v>
      </c>
      <c r="I4779" s="13">
        <v>4778</v>
      </c>
    </row>
    <row r="4780" spans="1:9" x14ac:dyDescent="0.25">
      <c r="A4780" s="13" t="str">
        <f t="shared" si="74"/>
        <v xml:space="preserve">907-829-A  Ground Mounted Noise Barrier Wall, Contractor Designed </v>
      </c>
      <c r="B4780" s="13" t="s">
        <v>5550</v>
      </c>
      <c r="C4780" s="13" t="s">
        <v>5551</v>
      </c>
      <c r="D4780" s="13" t="s">
        <v>308</v>
      </c>
      <c r="E4780" s="13" t="s">
        <v>1569</v>
      </c>
      <c r="F4780" s="13" t="s">
        <v>188</v>
      </c>
      <c r="G4780" s="13" t="s">
        <v>4873</v>
      </c>
      <c r="H4780" s="13" t="s">
        <v>190</v>
      </c>
      <c r="I4780" s="13">
        <v>4779</v>
      </c>
    </row>
    <row r="4781" spans="1:9" x14ac:dyDescent="0.25">
      <c r="A4781" s="13" t="str">
        <f t="shared" si="74"/>
        <v xml:space="preserve">907-829-A  Bridge Mounted Noise Barrier Wall, Contractor Designed </v>
      </c>
      <c r="B4781" s="13" t="s">
        <v>5550</v>
      </c>
      <c r="C4781" s="13" t="s">
        <v>5552</v>
      </c>
      <c r="D4781" s="13" t="s">
        <v>308</v>
      </c>
      <c r="E4781" s="13" t="s">
        <v>1569</v>
      </c>
      <c r="F4781" s="13" t="s">
        <v>188</v>
      </c>
      <c r="G4781" s="13" t="s">
        <v>4873</v>
      </c>
      <c r="H4781" s="13" t="s">
        <v>190</v>
      </c>
      <c r="I4781" s="13">
        <v>4780</v>
      </c>
    </row>
    <row r="4782" spans="1:9" x14ac:dyDescent="0.25">
      <c r="A4782" s="13" t="str">
        <f t="shared" si="74"/>
        <v xml:space="preserve">907-829-A  Ground Mounted Noise Barrier Wall </v>
      </c>
      <c r="B4782" s="13" t="s">
        <v>5550</v>
      </c>
      <c r="C4782" s="13" t="s">
        <v>5553</v>
      </c>
      <c r="D4782" s="13" t="s">
        <v>308</v>
      </c>
      <c r="E4782" s="13" t="s">
        <v>1569</v>
      </c>
      <c r="F4782" s="13" t="s">
        <v>188</v>
      </c>
      <c r="G4782" s="13" t="s">
        <v>4873</v>
      </c>
      <c r="H4782" s="13" t="s">
        <v>190</v>
      </c>
      <c r="I4782" s="13">
        <v>4781</v>
      </c>
    </row>
    <row r="4783" spans="1:9" x14ac:dyDescent="0.25">
      <c r="A4783" s="13" t="str">
        <f t="shared" si="74"/>
        <v xml:space="preserve">907-830-PP Settlement Gauge </v>
      </c>
      <c r="B4783" s="13" t="s">
        <v>5554</v>
      </c>
      <c r="C4783" s="13" t="s">
        <v>5555</v>
      </c>
      <c r="D4783" s="13" t="s">
        <v>207</v>
      </c>
      <c r="E4783" s="13" t="s">
        <v>1569</v>
      </c>
      <c r="F4783" s="13" t="s">
        <v>188</v>
      </c>
      <c r="G4783" s="13" t="s">
        <v>4873</v>
      </c>
      <c r="H4783" s="13" t="s">
        <v>190</v>
      </c>
      <c r="I4783" s="13">
        <v>4782</v>
      </c>
    </row>
    <row r="4784" spans="1:9" x14ac:dyDescent="0.25">
      <c r="A4784" s="13" t="str">
        <f t="shared" si="74"/>
        <v xml:space="preserve">907-830-PP Prefabricated Drain, Per Plans </v>
      </c>
      <c r="B4784" s="13" t="s">
        <v>5554</v>
      </c>
      <c r="C4784" s="13" t="s">
        <v>5556</v>
      </c>
      <c r="D4784" s="13" t="s">
        <v>207</v>
      </c>
      <c r="E4784" s="13" t="s">
        <v>1569</v>
      </c>
      <c r="F4784" s="13" t="s">
        <v>188</v>
      </c>
      <c r="G4784" s="13" t="s">
        <v>4873</v>
      </c>
      <c r="H4784" s="13" t="s">
        <v>190</v>
      </c>
      <c r="I4784" s="13">
        <v>4783</v>
      </c>
    </row>
    <row r="4785" spans="1:9" x14ac:dyDescent="0.25">
      <c r="A4785" s="13" t="str">
        <f t="shared" si="74"/>
        <v xml:space="preserve">907-831-PP Precast Panels </v>
      </c>
      <c r="B4785" s="13" t="s">
        <v>5557</v>
      </c>
      <c r="C4785" s="13" t="s">
        <v>5558</v>
      </c>
      <c r="D4785" s="13" t="s">
        <v>228</v>
      </c>
      <c r="E4785" s="13" t="s">
        <v>1569</v>
      </c>
      <c r="F4785" s="13" t="s">
        <v>188</v>
      </c>
      <c r="G4785" s="13" t="s">
        <v>4873</v>
      </c>
      <c r="H4785" s="13" t="s">
        <v>190</v>
      </c>
      <c r="I4785" s="13">
        <v>4784</v>
      </c>
    </row>
    <row r="4786" spans="1:9" x14ac:dyDescent="0.25">
      <c r="A4786" s="13" t="str">
        <f t="shared" si="74"/>
        <v xml:space="preserve">907-832-PP Concrete Mat </v>
      </c>
      <c r="B4786" s="13" t="s">
        <v>5559</v>
      </c>
      <c r="C4786" s="13" t="s">
        <v>5560</v>
      </c>
      <c r="D4786" s="13" t="s">
        <v>5561</v>
      </c>
      <c r="E4786" s="13" t="s">
        <v>1569</v>
      </c>
      <c r="F4786" s="13" t="s">
        <v>188</v>
      </c>
      <c r="G4786" s="13" t="s">
        <v>4873</v>
      </c>
      <c r="H4786" s="13" t="s">
        <v>190</v>
      </c>
      <c r="I4786" s="13">
        <v>4785</v>
      </c>
    </row>
    <row r="4787" spans="1:9" x14ac:dyDescent="0.25">
      <c r="A4787" s="13" t="str">
        <f t="shared" si="74"/>
        <v xml:space="preserve">907-832-PP Concrete Mat </v>
      </c>
      <c r="B4787" s="13" t="s">
        <v>5559</v>
      </c>
      <c r="C4787" s="13" t="s">
        <v>5560</v>
      </c>
      <c r="D4787" s="13" t="s">
        <v>228</v>
      </c>
      <c r="E4787" s="13" t="s">
        <v>1569</v>
      </c>
      <c r="F4787" s="13" t="s">
        <v>188</v>
      </c>
      <c r="G4787" s="13" t="s">
        <v>4873</v>
      </c>
      <c r="H4787" s="13" t="s">
        <v>190</v>
      </c>
      <c r="I4787" s="13">
        <v>4786</v>
      </c>
    </row>
    <row r="4788" spans="1:9" x14ac:dyDescent="0.25">
      <c r="A4788" s="13" t="str">
        <f t="shared" si="74"/>
        <v xml:space="preserve">907-832-PP Bridge Concrete Mat </v>
      </c>
      <c r="B4788" s="13" t="s">
        <v>5559</v>
      </c>
      <c r="C4788" s="13" t="s">
        <v>5562</v>
      </c>
      <c r="D4788" s="13" t="s">
        <v>228</v>
      </c>
      <c r="E4788" s="13" t="s">
        <v>1569</v>
      </c>
      <c r="F4788" s="13" t="s">
        <v>188</v>
      </c>
      <c r="G4788" s="13" t="s">
        <v>4873</v>
      </c>
      <c r="H4788" s="13" t="s">
        <v>190</v>
      </c>
      <c r="I4788" s="13">
        <v>4787</v>
      </c>
    </row>
    <row r="4789" spans="1:9" x14ac:dyDescent="0.25">
      <c r="A4789" s="13" t="str">
        <f t="shared" si="74"/>
        <v xml:space="preserve">907-833-A  36" RCP Flap Gate, Stainless Steel </v>
      </c>
      <c r="B4789" s="13" t="s">
        <v>5563</v>
      </c>
      <c r="C4789" s="13" t="s">
        <v>5564</v>
      </c>
      <c r="D4789" s="13" t="s">
        <v>207</v>
      </c>
      <c r="E4789" s="13" t="s">
        <v>1569</v>
      </c>
      <c r="F4789" s="13" t="s">
        <v>188</v>
      </c>
      <c r="G4789" s="13" t="s">
        <v>4873</v>
      </c>
      <c r="H4789" s="13" t="s">
        <v>190</v>
      </c>
      <c r="I4789" s="13">
        <v>4788</v>
      </c>
    </row>
    <row r="4790" spans="1:9" x14ac:dyDescent="0.25">
      <c r="A4790" s="13" t="str">
        <f t="shared" si="74"/>
        <v xml:space="preserve">907-833-A  10' x 8' Box Culvert Flap Gate, Stainless Steel </v>
      </c>
      <c r="B4790" s="13" t="s">
        <v>5563</v>
      </c>
      <c r="C4790" s="13" t="s">
        <v>5565</v>
      </c>
      <c r="D4790" s="13" t="s">
        <v>207</v>
      </c>
      <c r="E4790" s="13" t="s">
        <v>1569</v>
      </c>
      <c r="F4790" s="13" t="s">
        <v>188</v>
      </c>
      <c r="G4790" s="13" t="s">
        <v>4873</v>
      </c>
      <c r="H4790" s="13" t="s">
        <v>190</v>
      </c>
      <c r="I4790" s="13">
        <v>4789</v>
      </c>
    </row>
    <row r="4791" spans="1:9" x14ac:dyDescent="0.25">
      <c r="A4791" s="13" t="str">
        <f t="shared" si="74"/>
        <v xml:space="preserve">907-833-A  Double 14' x 8' Box Culvert Flap Gate, Stainless Steel </v>
      </c>
      <c r="B4791" s="13" t="s">
        <v>5563</v>
      </c>
      <c r="C4791" s="13" t="s">
        <v>5566</v>
      </c>
      <c r="D4791" s="13" t="s">
        <v>207</v>
      </c>
      <c r="E4791" s="13" t="s">
        <v>1569</v>
      </c>
      <c r="F4791" s="13" t="s">
        <v>188</v>
      </c>
      <c r="G4791" s="13" t="s">
        <v>4873</v>
      </c>
      <c r="H4791" s="13" t="s">
        <v>190</v>
      </c>
      <c r="I4791" s="13">
        <v>4790</v>
      </c>
    </row>
    <row r="4792" spans="1:9" x14ac:dyDescent="0.25">
      <c r="A4792" s="13" t="str">
        <f t="shared" si="74"/>
        <v xml:space="preserve">907-845-A  Coating Existing Structural Steel </v>
      </c>
      <c r="B4792" s="13" t="s">
        <v>5567</v>
      </c>
      <c r="C4792" s="13" t="s">
        <v>5568</v>
      </c>
      <c r="D4792" s="13" t="s">
        <v>186</v>
      </c>
      <c r="E4792" s="13" t="s">
        <v>187</v>
      </c>
      <c r="F4792" s="13" t="s">
        <v>188</v>
      </c>
      <c r="G4792" s="13" t="s">
        <v>4873</v>
      </c>
      <c r="H4792" s="13" t="s">
        <v>190</v>
      </c>
      <c r="I4792" s="13">
        <v>4791</v>
      </c>
    </row>
    <row r="4793" spans="1:9" x14ac:dyDescent="0.25">
      <c r="A4793" s="13" t="str">
        <f t="shared" si="74"/>
        <v xml:space="preserve">907-848-A  Articulated Concrete Mattress </v>
      </c>
      <c r="B4793" s="13" t="s">
        <v>5569</v>
      </c>
      <c r="C4793" s="13" t="s">
        <v>5570</v>
      </c>
      <c r="D4793" s="13" t="s">
        <v>228</v>
      </c>
      <c r="E4793" s="13" t="s">
        <v>187</v>
      </c>
      <c r="F4793" s="13" t="s">
        <v>188</v>
      </c>
      <c r="G4793" s="13" t="s">
        <v>4873</v>
      </c>
      <c r="H4793" s="13" t="s">
        <v>190</v>
      </c>
      <c r="I4793" s="13">
        <v>4792</v>
      </c>
    </row>
    <row r="4794" spans="1:9" x14ac:dyDescent="0.25">
      <c r="A4794" s="13" t="str">
        <f t="shared" si="74"/>
        <v xml:space="preserve">907-850-A  Mechanical Work </v>
      </c>
      <c r="B4794" s="13" t="s">
        <v>5571</v>
      </c>
      <c r="C4794" s="13" t="s">
        <v>5572</v>
      </c>
      <c r="D4794" s="13" t="s">
        <v>186</v>
      </c>
      <c r="E4794" s="13" t="s">
        <v>187</v>
      </c>
      <c r="F4794" s="13" t="s">
        <v>188</v>
      </c>
      <c r="G4794" s="13" t="s">
        <v>4873</v>
      </c>
      <c r="H4794" s="13" t="s">
        <v>190</v>
      </c>
      <c r="I4794" s="13">
        <v>4793</v>
      </c>
    </row>
    <row r="4795" spans="1:9" x14ac:dyDescent="0.25">
      <c r="A4795" s="13" t="str">
        <f t="shared" si="74"/>
        <v xml:space="preserve">907-851-A  Span Balancing </v>
      </c>
      <c r="B4795" s="13" t="s">
        <v>5573</v>
      </c>
      <c r="C4795" s="13" t="s">
        <v>5574</v>
      </c>
      <c r="D4795" s="13" t="s">
        <v>186</v>
      </c>
      <c r="E4795" s="13" t="s">
        <v>187</v>
      </c>
      <c r="F4795" s="13" t="s">
        <v>188</v>
      </c>
      <c r="G4795" s="13" t="s">
        <v>4873</v>
      </c>
      <c r="H4795" s="13" t="s">
        <v>190</v>
      </c>
      <c r="I4795" s="13">
        <v>4794</v>
      </c>
    </row>
    <row r="4796" spans="1:9" x14ac:dyDescent="0.25">
      <c r="A4796" s="13" t="str">
        <f t="shared" si="74"/>
        <v xml:space="preserve">907-851-B  Balance Plates </v>
      </c>
      <c r="B4796" s="13" t="s">
        <v>5575</v>
      </c>
      <c r="C4796" s="13" t="s">
        <v>5576</v>
      </c>
      <c r="D4796" s="13" t="s">
        <v>207</v>
      </c>
      <c r="E4796" s="13" t="s">
        <v>187</v>
      </c>
      <c r="F4796" s="13" t="s">
        <v>188</v>
      </c>
      <c r="G4796" s="13" t="s">
        <v>4873</v>
      </c>
      <c r="H4796" s="13" t="s">
        <v>190</v>
      </c>
      <c r="I4796" s="13">
        <v>4795</v>
      </c>
    </row>
    <row r="4797" spans="1:9" x14ac:dyDescent="0.25">
      <c r="A4797" s="13" t="str">
        <f t="shared" si="74"/>
        <v xml:space="preserve">907-853-A  Electrical Work </v>
      </c>
      <c r="B4797" s="13" t="s">
        <v>5577</v>
      </c>
      <c r="C4797" s="13" t="s">
        <v>5578</v>
      </c>
      <c r="D4797" s="13" t="s">
        <v>186</v>
      </c>
      <c r="E4797" s="13" t="s">
        <v>187</v>
      </c>
      <c r="F4797" s="13" t="s">
        <v>188</v>
      </c>
      <c r="G4797" s="13" t="s">
        <v>4873</v>
      </c>
      <c r="H4797" s="13" t="s">
        <v>190</v>
      </c>
      <c r="I4797" s="13">
        <v>4796</v>
      </c>
    </row>
    <row r="4798" spans="1:9" x14ac:dyDescent="0.25">
      <c r="A4798" s="13" t="str">
        <f t="shared" si="74"/>
        <v xml:space="preserve">907-854-A  Electrical Service </v>
      </c>
      <c r="B4798" s="13" t="s">
        <v>5579</v>
      </c>
      <c r="C4798" s="13" t="s">
        <v>5580</v>
      </c>
      <c r="D4798" s="13" t="s">
        <v>186</v>
      </c>
      <c r="E4798" s="13" t="s">
        <v>187</v>
      </c>
      <c r="F4798" s="13" t="s">
        <v>188</v>
      </c>
      <c r="G4798" s="13" t="s">
        <v>4873</v>
      </c>
      <c r="H4798" s="13" t="s">
        <v>190</v>
      </c>
      <c r="I4798" s="13">
        <v>4797</v>
      </c>
    </row>
    <row r="4799" spans="1:9" x14ac:dyDescent="0.25">
      <c r="A4799" s="13" t="str">
        <f t="shared" si="74"/>
        <v xml:space="preserve">907-855-A  Auxiliary Electrical Equipment </v>
      </c>
      <c r="B4799" s="13" t="s">
        <v>5581</v>
      </c>
      <c r="C4799" s="13" t="s">
        <v>5582</v>
      </c>
      <c r="D4799" s="13" t="s">
        <v>186</v>
      </c>
      <c r="E4799" s="13" t="s">
        <v>187</v>
      </c>
      <c r="F4799" s="13" t="s">
        <v>188</v>
      </c>
      <c r="G4799" s="13" t="s">
        <v>4873</v>
      </c>
      <c r="H4799" s="13" t="s">
        <v>190</v>
      </c>
      <c r="I4799" s="13">
        <v>4798</v>
      </c>
    </row>
    <row r="4800" spans="1:9" x14ac:dyDescent="0.25">
      <c r="A4800" s="13" t="str">
        <f t="shared" si="74"/>
        <v xml:space="preserve">907-856-A  Control Console </v>
      </c>
      <c r="B4800" s="13" t="s">
        <v>5583</v>
      </c>
      <c r="C4800" s="13" t="s">
        <v>5584</v>
      </c>
      <c r="D4800" s="13" t="s">
        <v>186</v>
      </c>
      <c r="E4800" s="13" t="s">
        <v>187</v>
      </c>
      <c r="F4800" s="13" t="s">
        <v>188</v>
      </c>
      <c r="G4800" s="13" t="s">
        <v>4873</v>
      </c>
      <c r="H4800" s="13" t="s">
        <v>190</v>
      </c>
      <c r="I4800" s="13">
        <v>4799</v>
      </c>
    </row>
    <row r="4801" spans="1:9" x14ac:dyDescent="0.25">
      <c r="A4801" s="13" t="str">
        <f t="shared" si="74"/>
        <v xml:space="preserve">907-857-A  Motor Control Center </v>
      </c>
      <c r="B4801" s="13" t="s">
        <v>5585</v>
      </c>
      <c r="C4801" s="13" t="s">
        <v>5586</v>
      </c>
      <c r="D4801" s="13" t="s">
        <v>186</v>
      </c>
      <c r="E4801" s="13" t="s">
        <v>187</v>
      </c>
      <c r="F4801" s="13" t="s">
        <v>188</v>
      </c>
      <c r="G4801" s="13" t="s">
        <v>4873</v>
      </c>
      <c r="H4801" s="13" t="s">
        <v>190</v>
      </c>
      <c r="I4801" s="13">
        <v>4800</v>
      </c>
    </row>
    <row r="4802" spans="1:9" x14ac:dyDescent="0.25">
      <c r="A4802" s="13" t="str">
        <f t="shared" si="74"/>
        <v xml:space="preserve">907-858-A  PLC Cabinet and Programming </v>
      </c>
      <c r="B4802" s="13" t="s">
        <v>5587</v>
      </c>
      <c r="C4802" s="13" t="s">
        <v>5588</v>
      </c>
      <c r="D4802" s="13" t="s">
        <v>186</v>
      </c>
      <c r="E4802" s="13" t="s">
        <v>187</v>
      </c>
      <c r="F4802" s="13" t="s">
        <v>188</v>
      </c>
      <c r="G4802" s="13" t="s">
        <v>4873</v>
      </c>
      <c r="H4802" s="13" t="s">
        <v>190</v>
      </c>
      <c r="I4802" s="13">
        <v>4801</v>
      </c>
    </row>
    <row r="4803" spans="1:9" x14ac:dyDescent="0.25">
      <c r="A4803" s="13" t="str">
        <f t="shared" si="74"/>
        <v xml:space="preserve">907-859-A  Span Drives and Motors </v>
      </c>
      <c r="B4803" s="13" t="s">
        <v>5589</v>
      </c>
      <c r="C4803" s="13" t="s">
        <v>5590</v>
      </c>
      <c r="D4803" s="13" t="s">
        <v>186</v>
      </c>
      <c r="E4803" s="13" t="s">
        <v>187</v>
      </c>
      <c r="F4803" s="13" t="s">
        <v>188</v>
      </c>
      <c r="G4803" s="13" t="s">
        <v>4873</v>
      </c>
      <c r="H4803" s="13" t="s">
        <v>190</v>
      </c>
      <c r="I4803" s="13">
        <v>4802</v>
      </c>
    </row>
    <row r="4804" spans="1:9" x14ac:dyDescent="0.25">
      <c r="A4804" s="13" t="str">
        <f t="shared" ref="A4804:A4867" si="75">_xlfn.CONCAT(B4804," ", C4804)</f>
        <v xml:space="preserve">907-860-A  Limits and Sensors </v>
      </c>
      <c r="B4804" s="13" t="s">
        <v>5591</v>
      </c>
      <c r="C4804" s="13" t="s">
        <v>5592</v>
      </c>
      <c r="D4804" s="13" t="s">
        <v>186</v>
      </c>
      <c r="E4804" s="13" t="s">
        <v>187</v>
      </c>
      <c r="F4804" s="13" t="s">
        <v>188</v>
      </c>
      <c r="G4804" s="13" t="s">
        <v>4873</v>
      </c>
      <c r="H4804" s="13" t="s">
        <v>190</v>
      </c>
      <c r="I4804" s="13">
        <v>4803</v>
      </c>
    </row>
    <row r="4805" spans="1:9" x14ac:dyDescent="0.25">
      <c r="A4805" s="13" t="str">
        <f t="shared" si="75"/>
        <v xml:space="preserve">907-861-A  Submarine Cables </v>
      </c>
      <c r="B4805" s="13" t="s">
        <v>5593</v>
      </c>
      <c r="C4805" s="13" t="s">
        <v>5594</v>
      </c>
      <c r="D4805" s="13" t="s">
        <v>186</v>
      </c>
      <c r="E4805" s="13" t="s">
        <v>187</v>
      </c>
      <c r="F4805" s="13" t="s">
        <v>188</v>
      </c>
      <c r="G4805" s="13" t="s">
        <v>4873</v>
      </c>
      <c r="H4805" s="13" t="s">
        <v>190</v>
      </c>
      <c r="I4805" s="13">
        <v>4804</v>
      </c>
    </row>
    <row r="4806" spans="1:9" x14ac:dyDescent="0.25">
      <c r="A4806" s="13" t="str">
        <f t="shared" si="75"/>
        <v xml:space="preserve">907-862-A  Lightning and Surge Protection </v>
      </c>
      <c r="B4806" s="13" t="s">
        <v>5595</v>
      </c>
      <c r="C4806" s="13" t="s">
        <v>5596</v>
      </c>
      <c r="D4806" s="13" t="s">
        <v>186</v>
      </c>
      <c r="E4806" s="13" t="s">
        <v>187</v>
      </c>
      <c r="F4806" s="13" t="s">
        <v>188</v>
      </c>
      <c r="G4806" s="13" t="s">
        <v>4873</v>
      </c>
      <c r="H4806" s="13" t="s">
        <v>190</v>
      </c>
      <c r="I4806" s="13">
        <v>4805</v>
      </c>
    </row>
    <row r="4807" spans="1:9" x14ac:dyDescent="0.25">
      <c r="A4807" s="13" t="str">
        <f t="shared" si="75"/>
        <v xml:space="preserve">907-863-A  Training, Manuals, and Spare Parts </v>
      </c>
      <c r="B4807" s="13" t="s">
        <v>5597</v>
      </c>
      <c r="C4807" s="13" t="s">
        <v>5598</v>
      </c>
      <c r="D4807" s="13" t="s">
        <v>186</v>
      </c>
      <c r="E4807" s="13" t="s">
        <v>187</v>
      </c>
      <c r="F4807" s="13" t="s">
        <v>188</v>
      </c>
      <c r="G4807" s="13" t="s">
        <v>4873</v>
      </c>
      <c r="H4807" s="13" t="s">
        <v>190</v>
      </c>
      <c r="I4807" s="13">
        <v>4806</v>
      </c>
    </row>
    <row r="4808" spans="1:9" x14ac:dyDescent="0.25">
      <c r="A4808" s="13" t="str">
        <f t="shared" si="75"/>
        <v xml:space="preserve">907-899-A  Railway-Highway Provisions </v>
      </c>
      <c r="B4808" s="13" t="s">
        <v>5599</v>
      </c>
      <c r="C4808" s="13" t="s">
        <v>5600</v>
      </c>
      <c r="D4808" s="13" t="s">
        <v>186</v>
      </c>
      <c r="E4808" s="13" t="s">
        <v>187</v>
      </c>
      <c r="F4808" s="13" t="s">
        <v>188</v>
      </c>
      <c r="G4808" s="13" t="s">
        <v>4873</v>
      </c>
      <c r="H4808" s="13" t="s">
        <v>190</v>
      </c>
      <c r="I4808" s="13">
        <v>4807</v>
      </c>
    </row>
    <row r="4809" spans="1:9" x14ac:dyDescent="0.25">
      <c r="A4809" s="13" t="str">
        <f t="shared" si="75"/>
        <v xml:space="preserve">907-906    Trainees </v>
      </c>
      <c r="B4809" s="13" t="s">
        <v>5601</v>
      </c>
      <c r="C4809" s="13" t="s">
        <v>5602</v>
      </c>
      <c r="D4809" s="13" t="s">
        <v>2824</v>
      </c>
      <c r="E4809" s="13" t="s">
        <v>187</v>
      </c>
      <c r="F4809" s="13" t="s">
        <v>188</v>
      </c>
      <c r="G4809" s="13" t="s">
        <v>4873</v>
      </c>
      <c r="H4809" s="13" t="s">
        <v>190</v>
      </c>
      <c r="I4809" s="13">
        <v>4808</v>
      </c>
    </row>
    <row r="4810" spans="1:9" x14ac:dyDescent="0.25">
      <c r="A4810" s="13" t="str">
        <f t="shared" si="75"/>
        <v xml:space="preserve">IAS-MATL-ITM  Item for loading IAS specific materials </v>
      </c>
      <c r="B4810" s="13" t="s">
        <v>5603</v>
      </c>
      <c r="C4810" s="13" t="s">
        <v>5604</v>
      </c>
      <c r="D4810" s="13" t="s">
        <v>207</v>
      </c>
      <c r="E4810" s="13" t="s">
        <v>187</v>
      </c>
      <c r="F4810" s="13" t="s">
        <v>188</v>
      </c>
      <c r="G4810" s="13" t="s">
        <v>4873</v>
      </c>
      <c r="H4810" s="13" t="s">
        <v>190</v>
      </c>
      <c r="I4810" s="13">
        <v>4809</v>
      </c>
    </row>
    <row r="4811" spans="1:9" x14ac:dyDescent="0.25">
      <c r="A4811" s="13" t="str">
        <f t="shared" si="75"/>
        <v xml:space="preserve">L00        14' Precast Concrete Caps, Intermediate Unit </v>
      </c>
      <c r="B4811" s="13" t="s">
        <v>5605</v>
      </c>
      <c r="C4811" s="13" t="s">
        <v>5606</v>
      </c>
      <c r="D4811" s="13" t="s">
        <v>207</v>
      </c>
      <c r="E4811" s="13" t="s">
        <v>187</v>
      </c>
      <c r="F4811" s="13" t="s">
        <v>188</v>
      </c>
      <c r="G4811" s="13" t="s">
        <v>4873</v>
      </c>
      <c r="H4811" s="13" t="s">
        <v>190</v>
      </c>
      <c r="I4811" s="13">
        <v>4810</v>
      </c>
    </row>
    <row r="4812" spans="1:9" x14ac:dyDescent="0.25">
      <c r="A4812" s="13" t="str">
        <f t="shared" si="75"/>
        <v xml:space="preserve">L00        14' Precast Concrete Caps, End Unit with Wall </v>
      </c>
      <c r="B4812" s="13" t="s">
        <v>5605</v>
      </c>
      <c r="C4812" s="13" t="s">
        <v>5607</v>
      </c>
      <c r="D4812" s="13" t="s">
        <v>207</v>
      </c>
      <c r="E4812" s="13" t="s">
        <v>187</v>
      </c>
      <c r="F4812" s="13" t="s">
        <v>188</v>
      </c>
      <c r="G4812" s="13" t="s">
        <v>4873</v>
      </c>
      <c r="H4812" s="13" t="s">
        <v>190</v>
      </c>
      <c r="I4812" s="13">
        <v>4811</v>
      </c>
    </row>
    <row r="4813" spans="1:9" x14ac:dyDescent="0.25">
      <c r="A4813" s="13" t="str">
        <f t="shared" si="75"/>
        <v xml:space="preserve">L00        Timber Bridge for Sidewalk, Per Plans </v>
      </c>
      <c r="B4813" s="13" t="s">
        <v>5605</v>
      </c>
      <c r="C4813" s="13" t="s">
        <v>5608</v>
      </c>
      <c r="D4813" s="13" t="s">
        <v>207</v>
      </c>
      <c r="E4813" s="13" t="s">
        <v>187</v>
      </c>
      <c r="F4813" s="13" t="s">
        <v>188</v>
      </c>
      <c r="G4813" s="13" t="s">
        <v>4873</v>
      </c>
      <c r="H4813" s="13" t="s">
        <v>190</v>
      </c>
      <c r="I4813" s="13">
        <v>4812</v>
      </c>
    </row>
    <row r="4814" spans="1:9" x14ac:dyDescent="0.25">
      <c r="A4814" s="13" t="str">
        <f t="shared" si="75"/>
        <v xml:space="preserve">L00        Railway Car Timber Platform, Per Plans </v>
      </c>
      <c r="B4814" s="13" t="s">
        <v>5605</v>
      </c>
      <c r="C4814" s="13" t="s">
        <v>5609</v>
      </c>
      <c r="D4814" s="13" t="s">
        <v>207</v>
      </c>
      <c r="E4814" s="13" t="s">
        <v>187</v>
      </c>
      <c r="F4814" s="13" t="s">
        <v>188</v>
      </c>
      <c r="G4814" s="13" t="s">
        <v>4873</v>
      </c>
      <c r="H4814" s="13" t="s">
        <v>190</v>
      </c>
      <c r="I4814" s="13">
        <v>4813</v>
      </c>
    </row>
    <row r="4815" spans="1:9" x14ac:dyDescent="0.25">
      <c r="A4815" s="13" t="str">
        <f t="shared" si="75"/>
        <v xml:space="preserve">L00        Platform Railing, Per Plans </v>
      </c>
      <c r="B4815" s="13" t="s">
        <v>5605</v>
      </c>
      <c r="C4815" s="13" t="s">
        <v>5610</v>
      </c>
      <c r="D4815" s="13" t="s">
        <v>230</v>
      </c>
      <c r="E4815" s="13" t="s">
        <v>187</v>
      </c>
      <c r="F4815" s="13" t="s">
        <v>188</v>
      </c>
      <c r="G4815" s="13" t="s">
        <v>4873</v>
      </c>
      <c r="H4815" s="13" t="s">
        <v>190</v>
      </c>
      <c r="I4815" s="13">
        <v>4814</v>
      </c>
    </row>
    <row r="4816" spans="1:9" x14ac:dyDescent="0.25">
      <c r="A4816" s="13" t="str">
        <f t="shared" si="75"/>
        <v xml:space="preserve">L00        Train Bumper Stop, Per Plans </v>
      </c>
      <c r="B4816" s="13" t="s">
        <v>5605</v>
      </c>
      <c r="C4816" s="13" t="s">
        <v>5611</v>
      </c>
      <c r="D4816" s="13" t="s">
        <v>207</v>
      </c>
      <c r="E4816" s="13" t="s">
        <v>187</v>
      </c>
      <c r="F4816" s="13" t="s">
        <v>188</v>
      </c>
      <c r="G4816" s="13" t="s">
        <v>4873</v>
      </c>
      <c r="H4816" s="13" t="s">
        <v>190</v>
      </c>
      <c r="I4816" s="13">
        <v>4815</v>
      </c>
    </row>
    <row r="4817" spans="1:9" x14ac:dyDescent="0.25">
      <c r="A4817" s="13" t="str">
        <f t="shared" si="75"/>
        <v xml:space="preserve">L00        Asphalt Pavement Texturing </v>
      </c>
      <c r="B4817" s="13" t="s">
        <v>5605</v>
      </c>
      <c r="C4817" s="13" t="s">
        <v>5612</v>
      </c>
      <c r="D4817" s="13" t="s">
        <v>308</v>
      </c>
      <c r="E4817" s="13" t="s">
        <v>187</v>
      </c>
      <c r="F4817" s="13" t="s">
        <v>188</v>
      </c>
      <c r="G4817" s="13" t="s">
        <v>4873</v>
      </c>
      <c r="H4817" s="13" t="s">
        <v>190</v>
      </c>
      <c r="I4817" s="13">
        <v>4816</v>
      </c>
    </row>
    <row r="4818" spans="1:9" x14ac:dyDescent="0.25">
      <c r="A4818" s="13" t="str">
        <f t="shared" si="75"/>
        <v xml:space="preserve">L00        Decorative Sign Post, Per Plans </v>
      </c>
      <c r="B4818" s="13" t="s">
        <v>5605</v>
      </c>
      <c r="C4818" s="13" t="s">
        <v>5613</v>
      </c>
      <c r="D4818" s="13" t="s">
        <v>207</v>
      </c>
      <c r="E4818" s="13" t="s">
        <v>187</v>
      </c>
      <c r="F4818" s="13" t="s">
        <v>188</v>
      </c>
      <c r="G4818" s="13" t="s">
        <v>4873</v>
      </c>
      <c r="H4818" s="13" t="s">
        <v>190</v>
      </c>
      <c r="I4818" s="13">
        <v>4817</v>
      </c>
    </row>
    <row r="4819" spans="1:9" x14ac:dyDescent="0.25">
      <c r="A4819" s="13" t="str">
        <f t="shared" si="75"/>
        <v xml:space="preserve">L00        Slow Release Irrigation Bag, Per Plans </v>
      </c>
      <c r="B4819" s="13" t="s">
        <v>5605</v>
      </c>
      <c r="C4819" s="13" t="s">
        <v>5614</v>
      </c>
      <c r="D4819" s="13" t="s">
        <v>207</v>
      </c>
      <c r="E4819" s="13" t="s">
        <v>187</v>
      </c>
      <c r="F4819" s="13" t="s">
        <v>188</v>
      </c>
      <c r="G4819" s="13" t="s">
        <v>4873</v>
      </c>
      <c r="H4819" s="13" t="s">
        <v>190</v>
      </c>
      <c r="I4819" s="13">
        <v>4818</v>
      </c>
    </row>
    <row r="4820" spans="1:9" x14ac:dyDescent="0.25">
      <c r="A4820" s="13" t="str">
        <f t="shared" si="75"/>
        <v xml:space="preserve">L01        Tree Planting, </v>
      </c>
      <c r="B4820" s="13" t="s">
        <v>5615</v>
      </c>
      <c r="C4820" s="13" t="s">
        <v>5616</v>
      </c>
      <c r="D4820" s="13" t="s">
        <v>207</v>
      </c>
      <c r="E4820" s="13" t="s">
        <v>187</v>
      </c>
      <c r="F4820" s="13" t="s">
        <v>188</v>
      </c>
      <c r="G4820" s="13" t="s">
        <v>4873</v>
      </c>
      <c r="H4820" s="13" t="s">
        <v>190</v>
      </c>
      <c r="I4820" s="13">
        <v>4819</v>
      </c>
    </row>
    <row r="4821" spans="1:9" x14ac:dyDescent="0.25">
      <c r="A4821" s="13" t="str">
        <f t="shared" si="75"/>
        <v xml:space="preserve">L02        Medallion, Per Plans </v>
      </c>
      <c r="B4821" s="13" t="s">
        <v>5617</v>
      </c>
      <c r="C4821" s="13" t="s">
        <v>5618</v>
      </c>
      <c r="D4821" s="13" t="s">
        <v>207</v>
      </c>
      <c r="E4821" s="13" t="s">
        <v>187</v>
      </c>
      <c r="F4821" s="13" t="s">
        <v>188</v>
      </c>
      <c r="G4821" s="13" t="s">
        <v>4873</v>
      </c>
      <c r="H4821" s="13" t="s">
        <v>190</v>
      </c>
      <c r="I4821" s="13">
        <v>4820</v>
      </c>
    </row>
    <row r="4822" spans="1:9" x14ac:dyDescent="0.25">
      <c r="A4822" s="13" t="str">
        <f t="shared" si="75"/>
        <v xml:space="preserve">L03        Removal of </v>
      </c>
      <c r="B4822" s="13" t="s">
        <v>5619</v>
      </c>
      <c r="C4822" s="13" t="s">
        <v>5620</v>
      </c>
      <c r="D4822" s="13" t="s">
        <v>186</v>
      </c>
      <c r="E4822" s="13" t="s">
        <v>187</v>
      </c>
      <c r="F4822" s="13" t="s">
        <v>188</v>
      </c>
      <c r="G4822" s="13" t="s">
        <v>4873</v>
      </c>
      <c r="H4822" s="13" t="s">
        <v>190</v>
      </c>
      <c r="I4822" s="13">
        <v>4821</v>
      </c>
    </row>
    <row r="4823" spans="1:9" x14ac:dyDescent="0.25">
      <c r="A4823" s="13" t="str">
        <f t="shared" si="75"/>
        <v xml:space="preserve">L04        Remove and Relay Existing Brick Pavers </v>
      </c>
      <c r="B4823" s="13" t="s">
        <v>5621</v>
      </c>
      <c r="C4823" s="13" t="s">
        <v>5622</v>
      </c>
      <c r="D4823" s="13" t="s">
        <v>308</v>
      </c>
      <c r="E4823" s="13" t="s">
        <v>187</v>
      </c>
      <c r="F4823" s="13" t="s">
        <v>188</v>
      </c>
      <c r="G4823" s="13" t="s">
        <v>4873</v>
      </c>
      <c r="H4823" s="13" t="s">
        <v>190</v>
      </c>
      <c r="I4823" s="13">
        <v>4822</v>
      </c>
    </row>
    <row r="4824" spans="1:9" x14ac:dyDescent="0.25">
      <c r="A4824" s="13" t="str">
        <f t="shared" si="75"/>
        <v xml:space="preserve">L05        Lighting Assembly, High Mast,  </v>
      </c>
      <c r="B4824" s="13" t="s">
        <v>5623</v>
      </c>
      <c r="C4824" s="13" t="s">
        <v>5624</v>
      </c>
      <c r="D4824" s="13" t="s">
        <v>207</v>
      </c>
      <c r="E4824" s="13" t="s">
        <v>187</v>
      </c>
      <c r="F4824" s="13" t="s">
        <v>188</v>
      </c>
      <c r="G4824" s="13" t="s">
        <v>4873</v>
      </c>
      <c r="H4824" s="13" t="s">
        <v>190</v>
      </c>
      <c r="I4824" s="13">
        <v>4823</v>
      </c>
    </row>
    <row r="4825" spans="1:9" x14ac:dyDescent="0.25">
      <c r="A4825" s="13" t="str">
        <f t="shared" si="75"/>
        <v xml:space="preserve">L06        Lighting Assembly, Low Mast,  </v>
      </c>
      <c r="B4825" s="13" t="s">
        <v>5625</v>
      </c>
      <c r="C4825" s="13" t="s">
        <v>5626</v>
      </c>
      <c r="D4825" s="13" t="s">
        <v>207</v>
      </c>
      <c r="E4825" s="13" t="s">
        <v>187</v>
      </c>
      <c r="F4825" s="13" t="s">
        <v>188</v>
      </c>
      <c r="G4825" s="13" t="s">
        <v>4873</v>
      </c>
      <c r="H4825" s="13" t="s">
        <v>190</v>
      </c>
      <c r="I4825" s="13">
        <v>4824</v>
      </c>
    </row>
    <row r="4826" spans="1:9" x14ac:dyDescent="0.25">
      <c r="A4826" s="13" t="str">
        <f t="shared" si="75"/>
        <v xml:space="preserve">L07        Pedestrian Guardrail, Per Plans </v>
      </c>
      <c r="B4826" s="13" t="s">
        <v>5627</v>
      </c>
      <c r="C4826" s="13" t="s">
        <v>5628</v>
      </c>
      <c r="D4826" s="13" t="s">
        <v>230</v>
      </c>
      <c r="E4826" s="13" t="s">
        <v>187</v>
      </c>
      <c r="F4826" s="13" t="s">
        <v>188</v>
      </c>
      <c r="G4826" s="13" t="s">
        <v>4873</v>
      </c>
      <c r="H4826" s="13" t="s">
        <v>190</v>
      </c>
      <c r="I4826" s="13">
        <v>4825</v>
      </c>
    </row>
    <row r="4827" spans="1:9" x14ac:dyDescent="0.25">
      <c r="A4827" s="13" t="str">
        <f t="shared" si="75"/>
        <v xml:space="preserve">L08        Handrail, Per Plans </v>
      </c>
      <c r="B4827" s="13" t="s">
        <v>5629</v>
      </c>
      <c r="C4827" s="13" t="s">
        <v>5630</v>
      </c>
      <c r="D4827" s="13" t="s">
        <v>230</v>
      </c>
      <c r="E4827" s="13" t="s">
        <v>187</v>
      </c>
      <c r="F4827" s="13" t="s">
        <v>188</v>
      </c>
      <c r="G4827" s="13" t="s">
        <v>4873</v>
      </c>
      <c r="H4827" s="13" t="s">
        <v>190</v>
      </c>
      <c r="I4827" s="13">
        <v>4826</v>
      </c>
    </row>
    <row r="4828" spans="1:9" x14ac:dyDescent="0.25">
      <c r="A4828" s="13" t="str">
        <f t="shared" si="75"/>
        <v xml:space="preserve">L09        Staining of Concrete, Per Plans </v>
      </c>
      <c r="B4828" s="13" t="s">
        <v>5631</v>
      </c>
      <c r="C4828" s="13" t="s">
        <v>5632</v>
      </c>
      <c r="D4828" s="13" t="s">
        <v>308</v>
      </c>
      <c r="E4828" s="13" t="s">
        <v>187</v>
      </c>
      <c r="F4828" s="13" t="s">
        <v>188</v>
      </c>
      <c r="G4828" s="13" t="s">
        <v>4873</v>
      </c>
      <c r="H4828" s="13" t="s">
        <v>190</v>
      </c>
      <c r="I4828" s="13">
        <v>4827</v>
      </c>
    </row>
    <row r="4829" spans="1:9" x14ac:dyDescent="0.25">
      <c r="A4829" s="13" t="str">
        <f t="shared" si="75"/>
        <v xml:space="preserve">L00        French Drain, Per Plans </v>
      </c>
      <c r="B4829" s="13" t="s">
        <v>5605</v>
      </c>
      <c r="C4829" s="13" t="s">
        <v>5633</v>
      </c>
      <c r="D4829" s="13" t="s">
        <v>230</v>
      </c>
      <c r="E4829" s="13" t="s">
        <v>187</v>
      </c>
      <c r="F4829" s="13" t="s">
        <v>188</v>
      </c>
      <c r="G4829" s="13" t="s">
        <v>4873</v>
      </c>
      <c r="H4829" s="13" t="s">
        <v>190</v>
      </c>
      <c r="I4829" s="13">
        <v>4828</v>
      </c>
    </row>
    <row r="4830" spans="1:9" x14ac:dyDescent="0.25">
      <c r="A4830" s="13" t="str">
        <f t="shared" si="75"/>
        <v xml:space="preserve">L01        Relocate Existing Emergency Speaker Phone, Per Plans </v>
      </c>
      <c r="B4830" s="13" t="s">
        <v>5615</v>
      </c>
      <c r="C4830" s="13" t="s">
        <v>5634</v>
      </c>
      <c r="D4830" s="13" t="s">
        <v>207</v>
      </c>
      <c r="E4830" s="13" t="s">
        <v>187</v>
      </c>
      <c r="F4830" s="13" t="s">
        <v>188</v>
      </c>
      <c r="G4830" s="13" t="s">
        <v>4873</v>
      </c>
      <c r="H4830" s="13" t="s">
        <v>190</v>
      </c>
      <c r="I4830" s="13">
        <v>4829</v>
      </c>
    </row>
    <row r="4831" spans="1:9" x14ac:dyDescent="0.25">
      <c r="A4831" s="13" t="str">
        <f t="shared" si="75"/>
        <v xml:space="preserve">L02        Emergency Speaker Phone, Per Plans </v>
      </c>
      <c r="B4831" s="13" t="s">
        <v>5617</v>
      </c>
      <c r="C4831" s="13" t="s">
        <v>5635</v>
      </c>
      <c r="D4831" s="13" t="s">
        <v>207</v>
      </c>
      <c r="E4831" s="13" t="s">
        <v>187</v>
      </c>
      <c r="F4831" s="13" t="s">
        <v>188</v>
      </c>
      <c r="G4831" s="13" t="s">
        <v>4873</v>
      </c>
      <c r="H4831" s="13" t="s">
        <v>190</v>
      </c>
      <c r="I4831" s="13">
        <v>4830</v>
      </c>
    </row>
    <row r="4832" spans="1:9" x14ac:dyDescent="0.25">
      <c r="A4832" s="13" t="str">
        <f t="shared" si="75"/>
        <v xml:space="preserve">L03        Electric Cable, </v>
      </c>
      <c r="B4832" s="13" t="s">
        <v>5619</v>
      </c>
      <c r="C4832" s="13" t="s">
        <v>5636</v>
      </c>
      <c r="D4832" s="13" t="s">
        <v>1008</v>
      </c>
      <c r="E4832" s="13" t="s">
        <v>187</v>
      </c>
      <c r="F4832" s="13" t="s">
        <v>188</v>
      </c>
      <c r="G4832" s="13" t="s">
        <v>4873</v>
      </c>
      <c r="H4832" s="13" t="s">
        <v>190</v>
      </c>
      <c r="I4832" s="13">
        <v>4831</v>
      </c>
    </row>
    <row r="4833" spans="1:9" x14ac:dyDescent="0.25">
      <c r="A4833" s="13" t="str">
        <f t="shared" si="75"/>
        <v xml:space="preserve">L04        Remove and Reset,  </v>
      </c>
      <c r="B4833" s="13" t="s">
        <v>5621</v>
      </c>
      <c r="C4833" s="13" t="s">
        <v>5637</v>
      </c>
      <c r="D4833" s="13" t="s">
        <v>230</v>
      </c>
      <c r="E4833" s="13" t="s">
        <v>187</v>
      </c>
      <c r="F4833" s="13" t="s">
        <v>188</v>
      </c>
      <c r="G4833" s="13" t="s">
        <v>4873</v>
      </c>
      <c r="H4833" s="13" t="s">
        <v>190</v>
      </c>
      <c r="I4833" s="13">
        <v>4832</v>
      </c>
    </row>
    <row r="4834" spans="1:9" x14ac:dyDescent="0.25">
      <c r="A4834" s="13" t="str">
        <f t="shared" si="75"/>
        <v xml:space="preserve">L05        Gate, Tubular Steel, Per Plans </v>
      </c>
      <c r="B4834" s="13" t="s">
        <v>5623</v>
      </c>
      <c r="C4834" s="13" t="s">
        <v>5638</v>
      </c>
      <c r="D4834" s="13" t="s">
        <v>207</v>
      </c>
      <c r="E4834" s="13" t="s">
        <v>187</v>
      </c>
      <c r="F4834" s="13" t="s">
        <v>188</v>
      </c>
      <c r="G4834" s="13" t="s">
        <v>4873</v>
      </c>
      <c r="H4834" s="13" t="s">
        <v>190</v>
      </c>
      <c r="I4834" s="13">
        <v>4833</v>
      </c>
    </row>
    <row r="4835" spans="1:9" x14ac:dyDescent="0.25">
      <c r="A4835" s="13" t="str">
        <f t="shared" si="75"/>
        <v xml:space="preserve">L06        Fence, Barrier Fence, Per Plans </v>
      </c>
      <c r="B4835" s="13" t="s">
        <v>5625</v>
      </c>
      <c r="C4835" s="13" t="s">
        <v>5639</v>
      </c>
      <c r="D4835" s="13" t="s">
        <v>230</v>
      </c>
      <c r="E4835" s="13" t="s">
        <v>187</v>
      </c>
      <c r="F4835" s="13" t="s">
        <v>188</v>
      </c>
      <c r="G4835" s="13" t="s">
        <v>4873</v>
      </c>
      <c r="H4835" s="13" t="s">
        <v>190</v>
      </c>
      <c r="I4835" s="13">
        <v>4834</v>
      </c>
    </row>
    <row r="4836" spans="1:9" x14ac:dyDescent="0.25">
      <c r="A4836" s="13" t="str">
        <f t="shared" si="75"/>
        <v xml:space="preserve">L07        Bench, Per Plans </v>
      </c>
      <c r="B4836" s="13" t="s">
        <v>5627</v>
      </c>
      <c r="C4836" s="13" t="s">
        <v>5640</v>
      </c>
      <c r="D4836" s="13" t="s">
        <v>207</v>
      </c>
      <c r="E4836" s="13" t="s">
        <v>187</v>
      </c>
      <c r="F4836" s="13" t="s">
        <v>188</v>
      </c>
      <c r="G4836" s="13" t="s">
        <v>4873</v>
      </c>
      <c r="H4836" s="13" t="s">
        <v>190</v>
      </c>
      <c r="I4836" s="13">
        <v>4835</v>
      </c>
    </row>
    <row r="4837" spans="1:9" x14ac:dyDescent="0.25">
      <c r="A4837" s="13" t="str">
        <f t="shared" si="75"/>
        <v xml:space="preserve">L08        Thermoplastic Legend, Green </v>
      </c>
      <c r="B4837" s="13" t="s">
        <v>5629</v>
      </c>
      <c r="C4837" s="13" t="s">
        <v>5641</v>
      </c>
      <c r="D4837" s="13" t="s">
        <v>230</v>
      </c>
      <c r="E4837" s="13" t="s">
        <v>187</v>
      </c>
      <c r="F4837" s="13" t="s">
        <v>188</v>
      </c>
      <c r="G4837" s="13" t="s">
        <v>4873</v>
      </c>
      <c r="H4837" s="13" t="s">
        <v>190</v>
      </c>
      <c r="I4837" s="13">
        <v>4836</v>
      </c>
    </row>
    <row r="4838" spans="1:9" x14ac:dyDescent="0.25">
      <c r="A4838" s="13" t="str">
        <f t="shared" si="75"/>
        <v xml:space="preserve">L09        Thermoplastic Legend, Green </v>
      </c>
      <c r="B4838" s="13" t="s">
        <v>5631</v>
      </c>
      <c r="C4838" s="13" t="s">
        <v>5641</v>
      </c>
      <c r="D4838" s="13" t="s">
        <v>308</v>
      </c>
      <c r="E4838" s="13" t="s">
        <v>187</v>
      </c>
      <c r="F4838" s="13" t="s">
        <v>188</v>
      </c>
      <c r="G4838" s="13" t="s">
        <v>4873</v>
      </c>
      <c r="H4838" s="13" t="s">
        <v>190</v>
      </c>
      <c r="I4838" s="13">
        <v>4837</v>
      </c>
    </row>
    <row r="4839" spans="1:9" x14ac:dyDescent="0.25">
      <c r="A4839" s="13" t="str">
        <f t="shared" si="75"/>
        <v xml:space="preserve">L00        Landscape Planter Box </v>
      </c>
      <c r="B4839" s="13" t="s">
        <v>5605</v>
      </c>
      <c r="C4839" s="13" t="s">
        <v>5642</v>
      </c>
      <c r="D4839" s="13" t="s">
        <v>207</v>
      </c>
      <c r="E4839" s="13" t="s">
        <v>187</v>
      </c>
      <c r="F4839" s="13" t="s">
        <v>188</v>
      </c>
      <c r="G4839" s="13" t="s">
        <v>4873</v>
      </c>
      <c r="H4839" s="13" t="s">
        <v>190</v>
      </c>
      <c r="I4839" s="13">
        <v>4838</v>
      </c>
    </row>
    <row r="4840" spans="1:9" x14ac:dyDescent="0.25">
      <c r="A4840" s="13" t="str">
        <f t="shared" si="75"/>
        <v xml:space="preserve">L01        Bicycle Rack </v>
      </c>
      <c r="B4840" s="13" t="s">
        <v>5615</v>
      </c>
      <c r="C4840" s="13" t="s">
        <v>5643</v>
      </c>
      <c r="D4840" s="13" t="s">
        <v>207</v>
      </c>
      <c r="E4840" s="13" t="s">
        <v>187</v>
      </c>
      <c r="F4840" s="13" t="s">
        <v>188</v>
      </c>
      <c r="G4840" s="13" t="s">
        <v>4873</v>
      </c>
      <c r="H4840" s="13" t="s">
        <v>190</v>
      </c>
      <c r="I4840" s="13">
        <v>4839</v>
      </c>
    </row>
    <row r="4841" spans="1:9" x14ac:dyDescent="0.25">
      <c r="A4841" s="13" t="str">
        <f t="shared" si="75"/>
        <v xml:space="preserve">L02        Slow Release Irrigation Bag </v>
      </c>
      <c r="B4841" s="13" t="s">
        <v>5617</v>
      </c>
      <c r="C4841" s="13" t="s">
        <v>5644</v>
      </c>
      <c r="D4841" s="13" t="s">
        <v>207</v>
      </c>
      <c r="E4841" s="13" t="s">
        <v>187</v>
      </c>
      <c r="F4841" s="13" t="s">
        <v>188</v>
      </c>
      <c r="G4841" s="13" t="s">
        <v>4873</v>
      </c>
      <c r="H4841" s="13" t="s">
        <v>190</v>
      </c>
      <c r="I4841" s="13">
        <v>4840</v>
      </c>
    </row>
    <row r="4842" spans="1:9" x14ac:dyDescent="0.25">
      <c r="A4842" s="13" t="str">
        <f t="shared" si="75"/>
        <v xml:space="preserve">L03        Secondary Power Controller, Per Plans </v>
      </c>
      <c r="B4842" s="13" t="s">
        <v>5619</v>
      </c>
      <c r="C4842" s="13" t="s">
        <v>5645</v>
      </c>
      <c r="D4842" s="13" t="s">
        <v>207</v>
      </c>
      <c r="E4842" s="13" t="s">
        <v>187</v>
      </c>
      <c r="F4842" s="13" t="s">
        <v>188</v>
      </c>
      <c r="G4842" s="13" t="s">
        <v>4873</v>
      </c>
      <c r="H4842" s="13" t="s">
        <v>190</v>
      </c>
      <c r="I4842" s="13">
        <v>4841</v>
      </c>
    </row>
    <row r="4843" spans="1:9" x14ac:dyDescent="0.25">
      <c r="A4843" s="13" t="str">
        <f t="shared" si="75"/>
        <v xml:space="preserve">L04        Lighting Assembly, Low Mast, Per Plans </v>
      </c>
      <c r="B4843" s="13" t="s">
        <v>5621</v>
      </c>
      <c r="C4843" s="13" t="s">
        <v>5646</v>
      </c>
      <c r="D4843" s="13" t="s">
        <v>207</v>
      </c>
      <c r="E4843" s="13" t="s">
        <v>187</v>
      </c>
      <c r="F4843" s="13" t="s">
        <v>188</v>
      </c>
      <c r="G4843" s="13" t="s">
        <v>4873</v>
      </c>
      <c r="H4843" s="13" t="s">
        <v>190</v>
      </c>
      <c r="I4843" s="13">
        <v>4842</v>
      </c>
    </row>
    <row r="4844" spans="1:9" x14ac:dyDescent="0.25">
      <c r="A4844" s="13" t="str">
        <f t="shared" si="75"/>
        <v xml:space="preserve">L05        Renovate Lighting Assembly, Low Mast, Per Plans </v>
      </c>
      <c r="B4844" s="13" t="s">
        <v>5623</v>
      </c>
      <c r="C4844" s="13" t="s">
        <v>5647</v>
      </c>
      <c r="D4844" s="13" t="s">
        <v>207</v>
      </c>
      <c r="E4844" s="13" t="s">
        <v>187</v>
      </c>
      <c r="F4844" s="13" t="s">
        <v>188</v>
      </c>
      <c r="G4844" s="13" t="s">
        <v>4873</v>
      </c>
      <c r="H4844" s="13" t="s">
        <v>190</v>
      </c>
      <c r="I4844" s="13">
        <v>4843</v>
      </c>
    </row>
    <row r="4845" spans="1:9" x14ac:dyDescent="0.25">
      <c r="A4845" s="13" t="str">
        <f t="shared" si="75"/>
        <v xml:space="preserve">L06        Thermoplastic Legend, Green Bike Lane </v>
      </c>
      <c r="B4845" s="13" t="s">
        <v>5625</v>
      </c>
      <c r="C4845" s="13" t="s">
        <v>5648</v>
      </c>
      <c r="D4845" s="13" t="s">
        <v>230</v>
      </c>
      <c r="E4845" s="13" t="s">
        <v>187</v>
      </c>
      <c r="F4845" s="13" t="s">
        <v>188</v>
      </c>
      <c r="G4845" s="13" t="s">
        <v>4873</v>
      </c>
      <c r="H4845" s="13" t="s">
        <v>190</v>
      </c>
      <c r="I4845" s="13">
        <v>4844</v>
      </c>
    </row>
    <row r="4846" spans="1:9" x14ac:dyDescent="0.25">
      <c r="A4846" s="13" t="str">
        <f t="shared" si="75"/>
        <v xml:space="preserve">L07        Thermoplastic Legend, Green Bike Lane </v>
      </c>
      <c r="B4846" s="13" t="s">
        <v>5627</v>
      </c>
      <c r="C4846" s="13" t="s">
        <v>5648</v>
      </c>
      <c r="D4846" s="13" t="s">
        <v>308</v>
      </c>
      <c r="E4846" s="13" t="s">
        <v>187</v>
      </c>
      <c r="F4846" s="13" t="s">
        <v>188</v>
      </c>
      <c r="G4846" s="13" t="s">
        <v>4873</v>
      </c>
      <c r="H4846" s="13" t="s">
        <v>190</v>
      </c>
      <c r="I4846" s="13">
        <v>4845</v>
      </c>
    </row>
    <row r="4847" spans="1:9" x14ac:dyDescent="0.25">
      <c r="A4847" s="13" t="str">
        <f t="shared" si="75"/>
        <v xml:space="preserve">L08        14' x 12' Precast Concrete Box Culvert </v>
      </c>
      <c r="B4847" s="13" t="s">
        <v>5629</v>
      </c>
      <c r="C4847" s="13" t="s">
        <v>5649</v>
      </c>
      <c r="D4847" s="13" t="s">
        <v>230</v>
      </c>
      <c r="E4847" s="13" t="s">
        <v>187</v>
      </c>
      <c r="F4847" s="13" t="s">
        <v>188</v>
      </c>
      <c r="G4847" s="13" t="s">
        <v>4873</v>
      </c>
      <c r="H4847" s="13" t="s">
        <v>190</v>
      </c>
      <c r="I4847" s="13">
        <v>4846</v>
      </c>
    </row>
    <row r="4848" spans="1:9" x14ac:dyDescent="0.25">
      <c r="A4848" s="13" t="str">
        <f t="shared" si="75"/>
        <v xml:space="preserve">L09        Floating Pier </v>
      </c>
      <c r="B4848" s="13" t="s">
        <v>5631</v>
      </c>
      <c r="C4848" s="13" t="s">
        <v>5650</v>
      </c>
      <c r="D4848" s="13" t="s">
        <v>207</v>
      </c>
      <c r="E4848" s="13" t="s">
        <v>187</v>
      </c>
      <c r="F4848" s="13" t="s">
        <v>188</v>
      </c>
      <c r="G4848" s="13" t="s">
        <v>4873</v>
      </c>
      <c r="H4848" s="13" t="s">
        <v>190</v>
      </c>
      <c r="I4848" s="13">
        <v>4847</v>
      </c>
    </row>
    <row r="4849" spans="1:9" x14ac:dyDescent="0.25">
      <c r="A4849" s="13" t="str">
        <f t="shared" si="75"/>
        <v xml:space="preserve">L00        Temporary Steel Sheet Piling </v>
      </c>
      <c r="B4849" s="13" t="s">
        <v>5605</v>
      </c>
      <c r="C4849" s="13" t="s">
        <v>4881</v>
      </c>
      <c r="D4849" s="13" t="s">
        <v>186</v>
      </c>
      <c r="E4849" s="13" t="s">
        <v>187</v>
      </c>
      <c r="F4849" s="13" t="s">
        <v>188</v>
      </c>
      <c r="G4849" s="13" t="s">
        <v>4873</v>
      </c>
      <c r="H4849" s="13" t="s">
        <v>190</v>
      </c>
      <c r="I4849" s="13">
        <v>4848</v>
      </c>
    </row>
    <row r="4850" spans="1:9" x14ac:dyDescent="0.25">
      <c r="A4850" s="13" t="str">
        <f t="shared" si="75"/>
        <v xml:space="preserve">L01        Pedestrian Bridge, Per Plans </v>
      </c>
      <c r="B4850" s="13" t="s">
        <v>5615</v>
      </c>
      <c r="C4850" s="13" t="s">
        <v>5651</v>
      </c>
      <c r="D4850" s="13" t="s">
        <v>186</v>
      </c>
      <c r="E4850" s="13" t="s">
        <v>187</v>
      </c>
      <c r="F4850" s="13" t="s">
        <v>188</v>
      </c>
      <c r="G4850" s="13" t="s">
        <v>4873</v>
      </c>
      <c r="H4850" s="13" t="s">
        <v>190</v>
      </c>
      <c r="I4850" s="13">
        <v>4849</v>
      </c>
    </row>
    <row r="4851" spans="1:9" x14ac:dyDescent="0.25">
      <c r="A4851" s="13" t="str">
        <f t="shared" si="75"/>
        <v xml:space="preserve">L02        Water and Sewer Improvements, Per Plans </v>
      </c>
      <c r="B4851" s="13" t="s">
        <v>5617</v>
      </c>
      <c r="C4851" s="13" t="s">
        <v>5652</v>
      </c>
      <c r="D4851" s="13" t="s">
        <v>186</v>
      </c>
      <c r="E4851" s="13" t="s">
        <v>187</v>
      </c>
      <c r="F4851" s="13" t="s">
        <v>188</v>
      </c>
      <c r="G4851" s="13" t="s">
        <v>4873</v>
      </c>
      <c r="H4851" s="13" t="s">
        <v>190</v>
      </c>
      <c r="I4851" s="13">
        <v>4850</v>
      </c>
    </row>
    <row r="4852" spans="1:9" x14ac:dyDescent="0.25">
      <c r="A4852" s="13" t="str">
        <f t="shared" si="75"/>
        <v xml:space="preserve">L03        Sewer Service Assembly </v>
      </c>
      <c r="B4852" s="13" t="s">
        <v>5619</v>
      </c>
      <c r="C4852" s="13" t="s">
        <v>5653</v>
      </c>
      <c r="D4852" s="13" t="s">
        <v>207</v>
      </c>
      <c r="E4852" s="13" t="s">
        <v>187</v>
      </c>
      <c r="F4852" s="13" t="s">
        <v>188</v>
      </c>
      <c r="G4852" s="13" t="s">
        <v>4873</v>
      </c>
      <c r="H4852" s="13" t="s">
        <v>190</v>
      </c>
      <c r="I4852" s="13">
        <v>4851</v>
      </c>
    </row>
    <row r="4853" spans="1:9" x14ac:dyDescent="0.25">
      <c r="A4853" s="13" t="str">
        <f t="shared" si="75"/>
        <v xml:space="preserve">L04        15" Preformed Polyethylene Drainage Catch Basin </v>
      </c>
      <c r="B4853" s="13" t="s">
        <v>5621</v>
      </c>
      <c r="C4853" s="13" t="s">
        <v>5654</v>
      </c>
      <c r="D4853" s="13" t="s">
        <v>207</v>
      </c>
      <c r="E4853" s="13" t="s">
        <v>187</v>
      </c>
      <c r="F4853" s="13" t="s">
        <v>188</v>
      </c>
      <c r="G4853" s="13" t="s">
        <v>4873</v>
      </c>
      <c r="H4853" s="13" t="s">
        <v>190</v>
      </c>
      <c r="I4853" s="13">
        <v>4852</v>
      </c>
    </row>
    <row r="4854" spans="1:9" x14ac:dyDescent="0.25">
      <c r="A4854" s="13" t="str">
        <f t="shared" si="75"/>
        <v xml:space="preserve">L05        Combination Concrete Curb and Gutter, Per Plans </v>
      </c>
      <c r="B4854" s="13" t="s">
        <v>5623</v>
      </c>
      <c r="C4854" s="13" t="s">
        <v>5655</v>
      </c>
      <c r="D4854" s="13" t="s">
        <v>230</v>
      </c>
      <c r="E4854" s="13" t="s">
        <v>187</v>
      </c>
      <c r="F4854" s="13" t="s">
        <v>188</v>
      </c>
      <c r="G4854" s="13" t="s">
        <v>4873</v>
      </c>
      <c r="H4854" s="13" t="s">
        <v>190</v>
      </c>
      <c r="I4854" s="13">
        <v>4853</v>
      </c>
    </row>
    <row r="4855" spans="1:9" x14ac:dyDescent="0.25">
      <c r="A4855" s="13" t="str">
        <f t="shared" si="75"/>
        <v xml:space="preserve">L06        Reflective Panel for Permanent Sign Supports, 6-foot </v>
      </c>
      <c r="B4855" s="13" t="s">
        <v>5625</v>
      </c>
      <c r="C4855" s="13" t="s">
        <v>5656</v>
      </c>
      <c r="D4855" s="13" t="s">
        <v>207</v>
      </c>
      <c r="E4855" s="13" t="s">
        <v>187</v>
      </c>
      <c r="F4855" s="13" t="s">
        <v>188</v>
      </c>
      <c r="G4855" s="13" t="s">
        <v>4873</v>
      </c>
      <c r="H4855" s="13" t="s">
        <v>190</v>
      </c>
      <c r="I4855" s="13">
        <v>4854</v>
      </c>
    </row>
    <row r="4856" spans="1:9" x14ac:dyDescent="0.25">
      <c r="A4856" s="13" t="str">
        <f t="shared" si="75"/>
        <v xml:space="preserve">L07        35MPH Speed Limit Sign w/ Supp. Solar Powered Radar Feedback Sign </v>
      </c>
      <c r="B4856" s="13" t="s">
        <v>5627</v>
      </c>
      <c r="C4856" s="13" t="s">
        <v>5657</v>
      </c>
      <c r="D4856" s="13" t="s">
        <v>207</v>
      </c>
      <c r="E4856" s="13" t="s">
        <v>187</v>
      </c>
      <c r="F4856" s="13" t="s">
        <v>188</v>
      </c>
      <c r="G4856" s="13" t="s">
        <v>4873</v>
      </c>
      <c r="H4856" s="13" t="s">
        <v>190</v>
      </c>
      <c r="I4856" s="13">
        <v>4855</v>
      </c>
    </row>
    <row r="4857" spans="1:9" x14ac:dyDescent="0.25">
      <c r="A4857" s="13" t="str">
        <f t="shared" si="75"/>
        <v xml:space="preserve">L08        Pedestrian Pushbutton Pole, Per Plans </v>
      </c>
      <c r="B4857" s="13" t="s">
        <v>5629</v>
      </c>
      <c r="C4857" s="13" t="s">
        <v>3967</v>
      </c>
      <c r="D4857" s="13" t="s">
        <v>207</v>
      </c>
      <c r="E4857" s="13" t="s">
        <v>187</v>
      </c>
      <c r="F4857" s="13" t="s">
        <v>188</v>
      </c>
      <c r="G4857" s="13" t="s">
        <v>4873</v>
      </c>
      <c r="H4857" s="13" t="s">
        <v>190</v>
      </c>
      <c r="I4857" s="13">
        <v>4856</v>
      </c>
    </row>
    <row r="4858" spans="1:9" x14ac:dyDescent="0.25">
      <c r="A4858" s="13" t="str">
        <f t="shared" si="75"/>
        <v xml:space="preserve">L09        Select Bedding Material </v>
      </c>
      <c r="B4858" s="13" t="s">
        <v>5631</v>
      </c>
      <c r="C4858" s="13" t="s">
        <v>5658</v>
      </c>
      <c r="D4858" s="13" t="s">
        <v>241</v>
      </c>
      <c r="E4858" s="13" t="s">
        <v>187</v>
      </c>
      <c r="F4858" s="13" t="s">
        <v>188</v>
      </c>
      <c r="G4858" s="13" t="s">
        <v>4873</v>
      </c>
      <c r="H4858" s="13" t="s">
        <v>190</v>
      </c>
      <c r="I4858" s="13">
        <v>4857</v>
      </c>
    </row>
    <row r="4859" spans="1:9" x14ac:dyDescent="0.25">
      <c r="A4859" s="13" t="str">
        <f t="shared" si="75"/>
        <v xml:space="preserve">L00        Select Backfill Material </v>
      </c>
      <c r="B4859" s="13" t="s">
        <v>5605</v>
      </c>
      <c r="C4859" s="13" t="s">
        <v>5659</v>
      </c>
      <c r="D4859" s="13" t="s">
        <v>241</v>
      </c>
      <c r="E4859" s="13" t="s">
        <v>187</v>
      </c>
      <c r="F4859" s="13" t="s">
        <v>188</v>
      </c>
      <c r="G4859" s="13" t="s">
        <v>4873</v>
      </c>
      <c r="H4859" s="13" t="s">
        <v>190</v>
      </c>
      <c r="I4859" s="13">
        <v>4858</v>
      </c>
    </row>
    <row r="4860" spans="1:9" x14ac:dyDescent="0.25">
      <c r="A4860" s="13" t="str">
        <f t="shared" si="75"/>
        <v xml:space="preserve">L01        Low Pressure Portland Cement Grout </v>
      </c>
      <c r="B4860" s="13" t="s">
        <v>5615</v>
      </c>
      <c r="C4860" s="13" t="s">
        <v>5660</v>
      </c>
      <c r="D4860" s="13" t="s">
        <v>241</v>
      </c>
      <c r="E4860" s="13" t="s">
        <v>187</v>
      </c>
      <c r="F4860" s="13" t="s">
        <v>188</v>
      </c>
      <c r="G4860" s="13" t="s">
        <v>4873</v>
      </c>
      <c r="H4860" s="13" t="s">
        <v>190</v>
      </c>
      <c r="I4860" s="13">
        <v>4859</v>
      </c>
    </row>
    <row r="4861" spans="1:9" x14ac:dyDescent="0.25">
      <c r="A4861" s="13" t="str">
        <f t="shared" si="75"/>
        <v xml:space="preserve">L02        Ductile Iron Fittings </v>
      </c>
      <c r="B4861" s="13" t="s">
        <v>5617</v>
      </c>
      <c r="C4861" s="13" t="s">
        <v>5661</v>
      </c>
      <c r="D4861" s="13" t="s">
        <v>1008</v>
      </c>
      <c r="E4861" s="13" t="s">
        <v>187</v>
      </c>
      <c r="F4861" s="13" t="s">
        <v>188</v>
      </c>
      <c r="G4861" s="13" t="s">
        <v>4873</v>
      </c>
      <c r="H4861" s="13" t="s">
        <v>190</v>
      </c>
      <c r="I4861" s="13">
        <v>4860</v>
      </c>
    </row>
    <row r="4862" spans="1:9" x14ac:dyDescent="0.25">
      <c r="A4862" s="13" t="str">
        <f t="shared" si="75"/>
        <v xml:space="preserve">L03        Stenciled and Stained Concrete, Per Plans </v>
      </c>
      <c r="B4862" s="13" t="s">
        <v>5619</v>
      </c>
      <c r="C4862" s="13" t="s">
        <v>5662</v>
      </c>
      <c r="D4862" s="13" t="s">
        <v>228</v>
      </c>
      <c r="E4862" s="13" t="s">
        <v>187</v>
      </c>
      <c r="F4862" s="13" t="s">
        <v>188</v>
      </c>
      <c r="G4862" s="13" t="s">
        <v>4873</v>
      </c>
      <c r="H4862" s="13" t="s">
        <v>190</v>
      </c>
      <c r="I4862" s="13">
        <v>4861</v>
      </c>
    </row>
    <row r="4863" spans="1:9" x14ac:dyDescent="0.25">
      <c r="A4863" s="13" t="str">
        <f t="shared" si="75"/>
        <v xml:space="preserve">L04        Remove and Reset Detectable Warning, Per Plans </v>
      </c>
      <c r="B4863" s="13" t="s">
        <v>5621</v>
      </c>
      <c r="C4863" s="13" t="s">
        <v>5663</v>
      </c>
      <c r="D4863" s="13" t="s">
        <v>308</v>
      </c>
      <c r="E4863" s="13" t="s">
        <v>187</v>
      </c>
      <c r="F4863" s="13" t="s">
        <v>188</v>
      </c>
      <c r="G4863" s="13" t="s">
        <v>4873</v>
      </c>
      <c r="H4863" s="13" t="s">
        <v>190</v>
      </c>
      <c r="I4863" s="13">
        <v>4862</v>
      </c>
    </row>
    <row r="4864" spans="1:9" x14ac:dyDescent="0.25">
      <c r="A4864" s="13" t="str">
        <f t="shared" si="75"/>
        <v xml:space="preserve">L05        Remove and Reset  Brick Pavers </v>
      </c>
      <c r="B4864" s="13" t="s">
        <v>5623</v>
      </c>
      <c r="C4864" s="13" t="s">
        <v>5664</v>
      </c>
      <c r="D4864" s="13" t="s">
        <v>308</v>
      </c>
      <c r="E4864" s="13" t="s">
        <v>187</v>
      </c>
      <c r="F4864" s="13" t="s">
        <v>188</v>
      </c>
      <c r="G4864" s="13" t="s">
        <v>4873</v>
      </c>
      <c r="H4864" s="13" t="s">
        <v>190</v>
      </c>
      <c r="I4864" s="13">
        <v>4863</v>
      </c>
    </row>
    <row r="4865" spans="1:9" x14ac:dyDescent="0.25">
      <c r="A4865" s="13" t="str">
        <f t="shared" si="75"/>
        <v xml:space="preserve">L06        42" Hand Rail </v>
      </c>
      <c r="B4865" s="13" t="s">
        <v>5625</v>
      </c>
      <c r="C4865" s="13" t="s">
        <v>5665</v>
      </c>
      <c r="D4865" s="13" t="s">
        <v>230</v>
      </c>
      <c r="E4865" s="13" t="s">
        <v>187</v>
      </c>
      <c r="F4865" s="13" t="s">
        <v>188</v>
      </c>
      <c r="G4865" s="13" t="s">
        <v>4873</v>
      </c>
      <c r="H4865" s="13" t="s">
        <v>190</v>
      </c>
      <c r="I4865" s="13">
        <v>4864</v>
      </c>
    </row>
    <row r="4866" spans="1:9" x14ac:dyDescent="0.25">
      <c r="A4866" s="13" t="str">
        <f t="shared" si="75"/>
        <v xml:space="preserve">L07        New Street Name Sign and Pole Assembly </v>
      </c>
      <c r="B4866" s="13" t="s">
        <v>5627</v>
      </c>
      <c r="C4866" s="13" t="s">
        <v>5666</v>
      </c>
      <c r="D4866" s="13" t="s">
        <v>207</v>
      </c>
      <c r="E4866" s="13" t="s">
        <v>187</v>
      </c>
      <c r="F4866" s="13" t="s">
        <v>188</v>
      </c>
      <c r="G4866" s="13" t="s">
        <v>4873</v>
      </c>
      <c r="H4866" s="13" t="s">
        <v>190</v>
      </c>
      <c r="I4866" s="13">
        <v>4865</v>
      </c>
    </row>
    <row r="4867" spans="1:9" x14ac:dyDescent="0.25">
      <c r="A4867" s="13" t="str">
        <f t="shared" si="75"/>
        <v xml:space="preserve">L08        Tree Grate </v>
      </c>
      <c r="B4867" s="13" t="s">
        <v>5629</v>
      </c>
      <c r="C4867" s="13" t="s">
        <v>5667</v>
      </c>
      <c r="D4867" s="13" t="s">
        <v>207</v>
      </c>
      <c r="E4867" s="13" t="s">
        <v>187</v>
      </c>
      <c r="F4867" s="13" t="s">
        <v>188</v>
      </c>
      <c r="G4867" s="13" t="s">
        <v>4873</v>
      </c>
      <c r="H4867" s="13" t="s">
        <v>190</v>
      </c>
      <c r="I4867" s="13">
        <v>4866</v>
      </c>
    </row>
    <row r="4868" spans="1:9" x14ac:dyDescent="0.25">
      <c r="A4868" s="13" t="str">
        <f t="shared" ref="A4868:A4931" si="76">_xlfn.CONCAT(B4868," ", C4868)</f>
        <v xml:space="preserve">L09        New Drain Inlet, Per Plans </v>
      </c>
      <c r="B4868" s="13" t="s">
        <v>5631</v>
      </c>
      <c r="C4868" s="13" t="s">
        <v>5668</v>
      </c>
      <c r="D4868" s="13" t="s">
        <v>207</v>
      </c>
      <c r="E4868" s="13" t="s">
        <v>187</v>
      </c>
      <c r="F4868" s="13" t="s">
        <v>188</v>
      </c>
      <c r="G4868" s="13" t="s">
        <v>4873</v>
      </c>
      <c r="H4868" s="13" t="s">
        <v>190</v>
      </c>
      <c r="I4868" s="13">
        <v>4867</v>
      </c>
    </row>
    <row r="4869" spans="1:9" x14ac:dyDescent="0.25">
      <c r="A4869" s="13" t="str">
        <f t="shared" si="76"/>
        <v xml:space="preserve">L00        Tree Grate, Per Plans </v>
      </c>
      <c r="B4869" s="13" t="s">
        <v>5605</v>
      </c>
      <c r="C4869" s="13" t="s">
        <v>5669</v>
      </c>
      <c r="D4869" s="13" t="s">
        <v>207</v>
      </c>
      <c r="E4869" s="13" t="s">
        <v>187</v>
      </c>
      <c r="F4869" s="13" t="s">
        <v>188</v>
      </c>
      <c r="G4869" s="13" t="s">
        <v>4873</v>
      </c>
      <c r="H4869" s="13" t="s">
        <v>190</v>
      </c>
      <c r="I4869" s="13">
        <v>4868</v>
      </c>
    </row>
    <row r="4870" spans="1:9" x14ac:dyDescent="0.25">
      <c r="A4870" s="13" t="str">
        <f t="shared" si="76"/>
        <v xml:space="preserve">L01        Removal of Headwall </v>
      </c>
      <c r="B4870" s="13" t="s">
        <v>5615</v>
      </c>
      <c r="C4870" s="13" t="s">
        <v>5670</v>
      </c>
      <c r="D4870" s="13" t="s">
        <v>207</v>
      </c>
      <c r="E4870" s="13" t="s">
        <v>187</v>
      </c>
      <c r="F4870" s="13" t="s">
        <v>188</v>
      </c>
      <c r="G4870" s="13" t="s">
        <v>4873</v>
      </c>
      <c r="H4870" s="13" t="s">
        <v>190</v>
      </c>
      <c r="I4870" s="13">
        <v>4869</v>
      </c>
    </row>
    <row r="4871" spans="1:9" x14ac:dyDescent="0.25">
      <c r="A4871" s="13" t="str">
        <f t="shared" si="76"/>
        <v xml:space="preserve">L03        Removal of Planters </v>
      </c>
      <c r="B4871" s="13" t="s">
        <v>5619</v>
      </c>
      <c r="C4871" s="13" t="s">
        <v>5671</v>
      </c>
      <c r="D4871" s="13" t="s">
        <v>207</v>
      </c>
      <c r="E4871" s="13" t="s">
        <v>187</v>
      </c>
      <c r="F4871" s="13" t="s">
        <v>188</v>
      </c>
      <c r="G4871" s="13" t="s">
        <v>4873</v>
      </c>
      <c r="H4871" s="13" t="s">
        <v>190</v>
      </c>
      <c r="I4871" s="13">
        <v>4870</v>
      </c>
    </row>
    <row r="4872" spans="1:9" x14ac:dyDescent="0.25">
      <c r="A4872" s="13" t="str">
        <f t="shared" si="76"/>
        <v xml:space="preserve">L04        Removal of Bollard </v>
      </c>
      <c r="B4872" s="13" t="s">
        <v>5621</v>
      </c>
      <c r="C4872" s="13" t="s">
        <v>5672</v>
      </c>
      <c r="D4872" s="13" t="s">
        <v>207</v>
      </c>
      <c r="E4872" s="13" t="s">
        <v>187</v>
      </c>
      <c r="F4872" s="13" t="s">
        <v>188</v>
      </c>
      <c r="G4872" s="13" t="s">
        <v>4873</v>
      </c>
      <c r="H4872" s="13" t="s">
        <v>190</v>
      </c>
      <c r="I4872" s="13">
        <v>4871</v>
      </c>
    </row>
    <row r="4873" spans="1:9" x14ac:dyDescent="0.25">
      <c r="A4873" s="13" t="str">
        <f t="shared" si="76"/>
        <v xml:space="preserve">L05        Interpretive Kiosk, Per Plans </v>
      </c>
      <c r="B4873" s="13" t="s">
        <v>5623</v>
      </c>
      <c r="C4873" s="13" t="s">
        <v>5673</v>
      </c>
      <c r="D4873" s="13" t="s">
        <v>207</v>
      </c>
      <c r="E4873" s="13" t="s">
        <v>187</v>
      </c>
      <c r="F4873" s="13" t="s">
        <v>188</v>
      </c>
      <c r="G4873" s="13" t="s">
        <v>4873</v>
      </c>
      <c r="H4873" s="13" t="s">
        <v>190</v>
      </c>
      <c r="I4873" s="13">
        <v>4872</v>
      </c>
    </row>
    <row r="4874" spans="1:9" x14ac:dyDescent="0.25">
      <c r="A4874" s="13" t="str">
        <f t="shared" si="76"/>
        <v xml:space="preserve">L06        Kiosk Plaque, Per Plans </v>
      </c>
      <c r="B4874" s="13" t="s">
        <v>5625</v>
      </c>
      <c r="C4874" s="13" t="s">
        <v>5674</v>
      </c>
      <c r="D4874" s="13" t="s">
        <v>207</v>
      </c>
      <c r="E4874" s="13" t="s">
        <v>187</v>
      </c>
      <c r="F4874" s="13" t="s">
        <v>188</v>
      </c>
      <c r="G4874" s="13" t="s">
        <v>4873</v>
      </c>
      <c r="H4874" s="13" t="s">
        <v>190</v>
      </c>
      <c r="I4874" s="13">
        <v>4873</v>
      </c>
    </row>
    <row r="4875" spans="1:9" x14ac:dyDescent="0.25">
      <c r="A4875" s="13" t="str">
        <f t="shared" si="76"/>
        <v xml:space="preserve">L07        Concrete Faux Log, Per Plans </v>
      </c>
      <c r="B4875" s="13" t="s">
        <v>5627</v>
      </c>
      <c r="C4875" s="13" t="s">
        <v>5675</v>
      </c>
      <c r="D4875" s="13" t="s">
        <v>207</v>
      </c>
      <c r="E4875" s="13" t="s">
        <v>187</v>
      </c>
      <c r="F4875" s="13" t="s">
        <v>188</v>
      </c>
      <c r="G4875" s="13" t="s">
        <v>4873</v>
      </c>
      <c r="H4875" s="13" t="s">
        <v>190</v>
      </c>
      <c r="I4875" s="13">
        <v>4874</v>
      </c>
    </row>
    <row r="4876" spans="1:9" x14ac:dyDescent="0.25">
      <c r="A4876" s="13" t="str">
        <f t="shared" si="76"/>
        <v xml:space="preserve">L08        12" Preformed Polyethylene Drainage Catch Basin </v>
      </c>
      <c r="B4876" s="13" t="s">
        <v>5629</v>
      </c>
      <c r="C4876" s="13" t="s">
        <v>5676</v>
      </c>
      <c r="D4876" s="13" t="s">
        <v>207</v>
      </c>
      <c r="E4876" s="13" t="s">
        <v>187</v>
      </c>
      <c r="F4876" s="13" t="s">
        <v>188</v>
      </c>
      <c r="G4876" s="13" t="s">
        <v>4873</v>
      </c>
      <c r="H4876" s="13" t="s">
        <v>190</v>
      </c>
      <c r="I4876" s="13">
        <v>4875</v>
      </c>
    </row>
    <row r="4877" spans="1:9" x14ac:dyDescent="0.25">
      <c r="A4877" s="13" t="str">
        <f t="shared" si="76"/>
        <v xml:space="preserve">L09        Remove and Reset, Car Stop </v>
      </c>
      <c r="B4877" s="13" t="s">
        <v>5631</v>
      </c>
      <c r="C4877" s="13" t="s">
        <v>5677</v>
      </c>
      <c r="D4877" s="13" t="s">
        <v>207</v>
      </c>
      <c r="E4877" s="13" t="s">
        <v>187</v>
      </c>
      <c r="F4877" s="13" t="s">
        <v>188</v>
      </c>
      <c r="G4877" s="13" t="s">
        <v>4873</v>
      </c>
      <c r="H4877" s="13" t="s">
        <v>190</v>
      </c>
      <c r="I4877" s="13">
        <v>4876</v>
      </c>
    </row>
    <row r="4878" spans="1:9" x14ac:dyDescent="0.25">
      <c r="A4878" s="13" t="str">
        <f t="shared" si="76"/>
        <v xml:space="preserve">L00        Pine Straw Mulch </v>
      </c>
      <c r="B4878" s="13" t="s">
        <v>5605</v>
      </c>
      <c r="C4878" s="13" t="s">
        <v>5678</v>
      </c>
      <c r="D4878" s="13" t="s">
        <v>228</v>
      </c>
      <c r="E4878" s="13" t="s">
        <v>187</v>
      </c>
      <c r="F4878" s="13" t="s">
        <v>188</v>
      </c>
      <c r="G4878" s="13" t="s">
        <v>4873</v>
      </c>
      <c r="H4878" s="13" t="s">
        <v>190</v>
      </c>
      <c r="I4878" s="13">
        <v>4877</v>
      </c>
    </row>
    <row r="4879" spans="1:9" x14ac:dyDescent="0.25">
      <c r="A4879" s="13" t="str">
        <f t="shared" si="76"/>
        <v xml:space="preserve">L01        Chain Link Fence </v>
      </c>
      <c r="B4879" s="13" t="s">
        <v>5615</v>
      </c>
      <c r="C4879" s="13" t="s">
        <v>5679</v>
      </c>
      <c r="D4879" s="13" t="s">
        <v>186</v>
      </c>
      <c r="E4879" s="13" t="s">
        <v>187</v>
      </c>
      <c r="F4879" s="13" t="s">
        <v>188</v>
      </c>
      <c r="G4879" s="13" t="s">
        <v>4873</v>
      </c>
      <c r="H4879" s="13" t="s">
        <v>190</v>
      </c>
      <c r="I4879" s="13">
        <v>4878</v>
      </c>
    </row>
    <row r="4880" spans="1:9" x14ac:dyDescent="0.25">
      <c r="A4880" s="13" t="str">
        <f t="shared" si="76"/>
        <v xml:space="preserve">L02        Outdoor Public Bike Pump </v>
      </c>
      <c r="B4880" s="13" t="s">
        <v>5617</v>
      </c>
      <c r="C4880" s="13" t="s">
        <v>5680</v>
      </c>
      <c r="D4880" s="13" t="s">
        <v>207</v>
      </c>
      <c r="E4880" s="13" t="s">
        <v>187</v>
      </c>
      <c r="F4880" s="13" t="s">
        <v>188</v>
      </c>
      <c r="G4880" s="13" t="s">
        <v>4873</v>
      </c>
      <c r="H4880" s="13" t="s">
        <v>190</v>
      </c>
      <c r="I4880" s="13">
        <v>4879</v>
      </c>
    </row>
    <row r="4881" spans="1:9" x14ac:dyDescent="0.25">
      <c r="A4881" s="13" t="str">
        <f t="shared" si="76"/>
        <v xml:space="preserve">L03        Natural Cypress Log </v>
      </c>
      <c r="B4881" s="13" t="s">
        <v>5619</v>
      </c>
      <c r="C4881" s="13" t="s">
        <v>5681</v>
      </c>
      <c r="D4881" s="13" t="s">
        <v>207</v>
      </c>
      <c r="E4881" s="13" t="s">
        <v>187</v>
      </c>
      <c r="F4881" s="13" t="s">
        <v>188</v>
      </c>
      <c r="G4881" s="13" t="s">
        <v>4873</v>
      </c>
      <c r="H4881" s="13" t="s">
        <v>190</v>
      </c>
      <c r="I4881" s="13">
        <v>4880</v>
      </c>
    </row>
    <row r="4882" spans="1:9" x14ac:dyDescent="0.25">
      <c r="A4882" s="13" t="str">
        <f t="shared" si="76"/>
        <v xml:space="preserve">L04        Geotextile Stabilization </v>
      </c>
      <c r="B4882" s="13" t="s">
        <v>5621</v>
      </c>
      <c r="C4882" s="13" t="s">
        <v>5682</v>
      </c>
      <c r="D4882" s="13" t="s">
        <v>228</v>
      </c>
      <c r="E4882" s="13" t="s">
        <v>187</v>
      </c>
      <c r="F4882" s="13" t="s">
        <v>188</v>
      </c>
      <c r="G4882" s="13" t="s">
        <v>4873</v>
      </c>
      <c r="H4882" s="13" t="s">
        <v>190</v>
      </c>
      <c r="I4882" s="13">
        <v>4881</v>
      </c>
    </row>
    <row r="4883" spans="1:9" x14ac:dyDescent="0.25">
      <c r="A4883" s="13" t="str">
        <f t="shared" si="76"/>
        <v xml:space="preserve">L05        Methyl Methacrylate Area Pavement Markings </v>
      </c>
      <c r="B4883" s="13" t="s">
        <v>5623</v>
      </c>
      <c r="C4883" s="13" t="s">
        <v>5683</v>
      </c>
      <c r="D4883" s="13" t="s">
        <v>308</v>
      </c>
      <c r="E4883" s="13" t="s">
        <v>187</v>
      </c>
      <c r="F4883" s="13" t="s">
        <v>188</v>
      </c>
      <c r="G4883" s="13" t="s">
        <v>4873</v>
      </c>
      <c r="H4883" s="13" t="s">
        <v>190</v>
      </c>
      <c r="I4883" s="13">
        <v>4882</v>
      </c>
    </row>
    <row r="4884" spans="1:9" x14ac:dyDescent="0.25">
      <c r="A4884" s="13" t="str">
        <f t="shared" si="76"/>
        <v xml:space="preserve">L06        Shrub Planting, </v>
      </c>
      <c r="B4884" s="13" t="s">
        <v>5625</v>
      </c>
      <c r="C4884" s="13" t="s">
        <v>5684</v>
      </c>
      <c r="D4884" s="13" t="s">
        <v>207</v>
      </c>
      <c r="E4884" s="13" t="s">
        <v>187</v>
      </c>
      <c r="F4884" s="13" t="s">
        <v>188</v>
      </c>
      <c r="G4884" s="13" t="s">
        <v>4873</v>
      </c>
      <c r="H4884" s="13" t="s">
        <v>190</v>
      </c>
      <c r="I4884" s="13">
        <v>4883</v>
      </c>
    </row>
    <row r="4885" spans="1:9" x14ac:dyDescent="0.25">
      <c r="A4885" s="13" t="str">
        <f t="shared" si="76"/>
        <v xml:space="preserve">L07        Preformed Polyethylene Drainage Catch Basin </v>
      </c>
      <c r="B4885" s="13" t="s">
        <v>5627</v>
      </c>
      <c r="C4885" s="13" t="s">
        <v>5685</v>
      </c>
      <c r="D4885" s="13" t="s">
        <v>207</v>
      </c>
      <c r="E4885" s="13" t="s">
        <v>187</v>
      </c>
      <c r="F4885" s="13" t="s">
        <v>188</v>
      </c>
      <c r="G4885" s="13" t="s">
        <v>4873</v>
      </c>
      <c r="H4885" s="13" t="s">
        <v>190</v>
      </c>
      <c r="I4885" s="13">
        <v>4884</v>
      </c>
    </row>
    <row r="4886" spans="1:9" x14ac:dyDescent="0.25">
      <c r="A4886" s="13" t="str">
        <f t="shared" si="76"/>
        <v xml:space="preserve">L08        Snap-Back Pedestrian Sign, Per Plans </v>
      </c>
      <c r="B4886" s="13" t="s">
        <v>5629</v>
      </c>
      <c r="C4886" s="13" t="s">
        <v>5686</v>
      </c>
      <c r="D4886" s="13" t="s">
        <v>207</v>
      </c>
      <c r="E4886" s="13" t="s">
        <v>187</v>
      </c>
      <c r="F4886" s="13" t="s">
        <v>188</v>
      </c>
      <c r="G4886" s="13" t="s">
        <v>4873</v>
      </c>
      <c r="H4886" s="13" t="s">
        <v>190</v>
      </c>
      <c r="I4886" s="13">
        <v>4885</v>
      </c>
    </row>
    <row r="4887" spans="1:9" x14ac:dyDescent="0.25">
      <c r="A4887" s="13" t="str">
        <f t="shared" si="76"/>
        <v xml:space="preserve">L09        Brick Column, Per Plans </v>
      </c>
      <c r="B4887" s="13" t="s">
        <v>5631</v>
      </c>
      <c r="C4887" s="13" t="s">
        <v>5687</v>
      </c>
      <c r="D4887" s="13" t="s">
        <v>207</v>
      </c>
      <c r="E4887" s="13" t="s">
        <v>187</v>
      </c>
      <c r="F4887" s="13" t="s">
        <v>188</v>
      </c>
      <c r="G4887" s="13" t="s">
        <v>4873</v>
      </c>
      <c r="H4887" s="13" t="s">
        <v>190</v>
      </c>
      <c r="I4887" s="13">
        <v>4886</v>
      </c>
    </row>
    <row r="4888" spans="1:9" x14ac:dyDescent="0.25">
      <c r="A4888" s="13" t="str">
        <f t="shared" si="76"/>
        <v xml:space="preserve">L00        Decorative Metal Fence, Per Plans </v>
      </c>
      <c r="B4888" s="13" t="s">
        <v>5605</v>
      </c>
      <c r="C4888" s="13" t="s">
        <v>5688</v>
      </c>
      <c r="D4888" s="13" t="s">
        <v>230</v>
      </c>
      <c r="E4888" s="13" t="s">
        <v>187</v>
      </c>
      <c r="F4888" s="13" t="s">
        <v>188</v>
      </c>
      <c r="G4888" s="13" t="s">
        <v>4873</v>
      </c>
      <c r="H4888" s="13" t="s">
        <v>190</v>
      </c>
      <c r="I4888" s="13">
        <v>4887</v>
      </c>
    </row>
    <row r="4889" spans="1:9" x14ac:dyDescent="0.25">
      <c r="A4889" s="13" t="str">
        <f t="shared" si="76"/>
        <v xml:space="preserve">L01        Decorative Mailbox, Per Plans </v>
      </c>
      <c r="B4889" s="13" t="s">
        <v>5615</v>
      </c>
      <c r="C4889" s="13" t="s">
        <v>5689</v>
      </c>
      <c r="D4889" s="13" t="s">
        <v>207</v>
      </c>
      <c r="E4889" s="13" t="s">
        <v>187</v>
      </c>
      <c r="F4889" s="13" t="s">
        <v>188</v>
      </c>
      <c r="G4889" s="13" t="s">
        <v>4873</v>
      </c>
      <c r="H4889" s="13" t="s">
        <v>190</v>
      </c>
      <c r="I4889" s="13">
        <v>4888</v>
      </c>
    </row>
    <row r="4890" spans="1:9" x14ac:dyDescent="0.25">
      <c r="A4890" s="13" t="str">
        <f t="shared" si="76"/>
        <v xml:space="preserve">L02        Underground Branch Circuit </v>
      </c>
      <c r="B4890" s="13" t="s">
        <v>5617</v>
      </c>
      <c r="C4890" s="13" t="s">
        <v>5690</v>
      </c>
      <c r="D4890" s="13" t="s">
        <v>230</v>
      </c>
      <c r="E4890" s="13" t="s">
        <v>187</v>
      </c>
      <c r="F4890" s="13" t="s">
        <v>188</v>
      </c>
      <c r="G4890" s="13" t="s">
        <v>4873</v>
      </c>
      <c r="H4890" s="13" t="s">
        <v>190</v>
      </c>
      <c r="I4890" s="13">
        <v>4889</v>
      </c>
    </row>
    <row r="4891" spans="1:9" x14ac:dyDescent="0.25">
      <c r="A4891" s="13" t="str">
        <f t="shared" si="76"/>
        <v xml:space="preserve">L03        Seat Wall, Per Plans </v>
      </c>
      <c r="B4891" s="13" t="s">
        <v>5619</v>
      </c>
      <c r="C4891" s="13" t="s">
        <v>5691</v>
      </c>
      <c r="D4891" s="13" t="s">
        <v>230</v>
      </c>
      <c r="E4891" s="13" t="s">
        <v>187</v>
      </c>
      <c r="F4891" s="13" t="s">
        <v>188</v>
      </c>
      <c r="G4891" s="13" t="s">
        <v>4873</v>
      </c>
      <c r="H4891" s="13" t="s">
        <v>190</v>
      </c>
      <c r="I4891" s="13">
        <v>4890</v>
      </c>
    </row>
    <row r="4892" spans="1:9" x14ac:dyDescent="0.25">
      <c r="A4892" s="13" t="str">
        <f t="shared" si="76"/>
        <v xml:space="preserve">L04        Luminaire, Per Plans </v>
      </c>
      <c r="B4892" s="13" t="s">
        <v>5621</v>
      </c>
      <c r="C4892" s="13" t="s">
        <v>5692</v>
      </c>
      <c r="D4892" s="13" t="s">
        <v>207</v>
      </c>
      <c r="E4892" s="13" t="s">
        <v>187</v>
      </c>
      <c r="F4892" s="13" t="s">
        <v>188</v>
      </c>
      <c r="G4892" s="13" t="s">
        <v>4873</v>
      </c>
      <c r="H4892" s="13" t="s">
        <v>190</v>
      </c>
      <c r="I4892" s="13">
        <v>4891</v>
      </c>
    </row>
    <row r="4893" spans="1:9" x14ac:dyDescent="0.25">
      <c r="A4893" s="13" t="str">
        <f t="shared" si="76"/>
        <v xml:space="preserve">L05        Methyl Methacrylate Area Pavement Markings </v>
      </c>
      <c r="B4893" s="13" t="s">
        <v>5623</v>
      </c>
      <c r="C4893" s="13" t="s">
        <v>5683</v>
      </c>
      <c r="D4893" s="13" t="s">
        <v>230</v>
      </c>
      <c r="E4893" s="13" t="s">
        <v>187</v>
      </c>
      <c r="F4893" s="13" t="s">
        <v>188</v>
      </c>
      <c r="G4893" s="13" t="s">
        <v>4873</v>
      </c>
      <c r="H4893" s="13" t="s">
        <v>190</v>
      </c>
      <c r="I4893" s="13">
        <v>4892</v>
      </c>
    </row>
    <row r="4894" spans="1:9" x14ac:dyDescent="0.25">
      <c r="A4894" s="13" t="str">
        <f t="shared" si="76"/>
        <v xml:space="preserve">L06        Concrete Sidewalk Repair, Per Plans </v>
      </c>
      <c r="B4894" s="13" t="s">
        <v>5625</v>
      </c>
      <c r="C4894" s="13" t="s">
        <v>5693</v>
      </c>
      <c r="D4894" s="13" t="s">
        <v>230</v>
      </c>
      <c r="E4894" s="13" t="s">
        <v>187</v>
      </c>
      <c r="F4894" s="13" t="s">
        <v>188</v>
      </c>
      <c r="G4894" s="13" t="s">
        <v>4873</v>
      </c>
      <c r="H4894" s="13" t="s">
        <v>190</v>
      </c>
      <c r="I4894" s="13">
        <v>4893</v>
      </c>
    </row>
    <row r="4895" spans="1:9" x14ac:dyDescent="0.25">
      <c r="A4895" s="13" t="str">
        <f t="shared" si="76"/>
        <v xml:space="preserve">L07        Utility Work - Water,  </v>
      </c>
      <c r="B4895" s="13" t="s">
        <v>5627</v>
      </c>
      <c r="C4895" s="13" t="s">
        <v>1083</v>
      </c>
      <c r="D4895" s="13" t="s">
        <v>2824</v>
      </c>
      <c r="E4895" s="13" t="s">
        <v>187</v>
      </c>
      <c r="F4895" s="13" t="s">
        <v>188</v>
      </c>
      <c r="G4895" s="13" t="s">
        <v>4873</v>
      </c>
      <c r="H4895" s="13" t="s">
        <v>190</v>
      </c>
      <c r="I4895" s="13">
        <v>4894</v>
      </c>
    </row>
    <row r="4896" spans="1:9" x14ac:dyDescent="0.25">
      <c r="A4896" s="13" t="str">
        <f t="shared" si="76"/>
        <v xml:space="preserve">L08        Removal of, Per Plans </v>
      </c>
      <c r="B4896" s="13" t="s">
        <v>5629</v>
      </c>
      <c r="C4896" s="13" t="s">
        <v>5694</v>
      </c>
      <c r="D4896" s="13" t="s">
        <v>186</v>
      </c>
      <c r="E4896" s="13" t="s">
        <v>187</v>
      </c>
      <c r="F4896" s="13" t="s">
        <v>188</v>
      </c>
      <c r="G4896" s="13" t="s">
        <v>4873</v>
      </c>
      <c r="H4896" s="13" t="s">
        <v>190</v>
      </c>
      <c r="I4896" s="13">
        <v>4895</v>
      </c>
    </row>
    <row r="4897" spans="1:9" x14ac:dyDescent="0.25">
      <c r="A4897" s="13" t="str">
        <f t="shared" si="76"/>
        <v xml:space="preserve">L09        Fence and/or Gate, Per Plans </v>
      </c>
      <c r="B4897" s="13" t="s">
        <v>5631</v>
      </c>
      <c r="C4897" s="13" t="s">
        <v>5695</v>
      </c>
      <c r="D4897" s="13" t="s">
        <v>230</v>
      </c>
      <c r="E4897" s="13" t="s">
        <v>187</v>
      </c>
      <c r="F4897" s="13" t="s">
        <v>188</v>
      </c>
      <c r="G4897" s="13" t="s">
        <v>4873</v>
      </c>
      <c r="H4897" s="13" t="s">
        <v>190</v>
      </c>
      <c r="I4897" s="13">
        <v>4896</v>
      </c>
    </row>
    <row r="4898" spans="1:9" x14ac:dyDescent="0.25">
      <c r="A4898" s="13" t="str">
        <f t="shared" si="76"/>
        <v xml:space="preserve">L00        Fence Post, Per Plans </v>
      </c>
      <c r="B4898" s="13" t="s">
        <v>5605</v>
      </c>
      <c r="C4898" s="13" t="s">
        <v>5696</v>
      </c>
      <c r="D4898" s="13" t="s">
        <v>207</v>
      </c>
      <c r="E4898" s="13" t="s">
        <v>187</v>
      </c>
      <c r="F4898" s="13" t="s">
        <v>188</v>
      </c>
      <c r="G4898" s="13" t="s">
        <v>4873</v>
      </c>
      <c r="H4898" s="13" t="s">
        <v>190</v>
      </c>
      <c r="I4898" s="13">
        <v>4897</v>
      </c>
    </row>
    <row r="4899" spans="1:9" x14ac:dyDescent="0.25">
      <c r="A4899" s="13" t="str">
        <f t="shared" si="76"/>
        <v xml:space="preserve">L01        Stone Pavers, Per Plans </v>
      </c>
      <c r="B4899" s="13" t="s">
        <v>5615</v>
      </c>
      <c r="C4899" s="13" t="s">
        <v>5697</v>
      </c>
      <c r="D4899" s="13" t="s">
        <v>308</v>
      </c>
      <c r="E4899" s="13" t="s">
        <v>187</v>
      </c>
      <c r="F4899" s="13" t="s">
        <v>188</v>
      </c>
      <c r="G4899" s="13" t="s">
        <v>4873</v>
      </c>
      <c r="H4899" s="13" t="s">
        <v>190</v>
      </c>
      <c r="I4899" s="13">
        <v>4898</v>
      </c>
    </row>
    <row r="4900" spans="1:9" x14ac:dyDescent="0.25">
      <c r="A4900" s="13" t="str">
        <f t="shared" si="76"/>
        <v xml:space="preserve">L02        Monument Sign, Per Plans </v>
      </c>
      <c r="B4900" s="13" t="s">
        <v>5617</v>
      </c>
      <c r="C4900" s="13" t="s">
        <v>5698</v>
      </c>
      <c r="D4900" s="13" t="s">
        <v>186</v>
      </c>
      <c r="E4900" s="13" t="s">
        <v>187</v>
      </c>
      <c r="F4900" s="13" t="s">
        <v>188</v>
      </c>
      <c r="G4900" s="13" t="s">
        <v>4873</v>
      </c>
      <c r="H4900" s="13" t="s">
        <v>190</v>
      </c>
      <c r="I4900" s="13">
        <v>4899</v>
      </c>
    </row>
    <row r="4901" spans="1:9" x14ac:dyDescent="0.25">
      <c r="A4901" s="13" t="str">
        <f t="shared" si="76"/>
        <v xml:space="preserve">L03        Utility Work - Electrical,  </v>
      </c>
      <c r="B4901" s="13" t="s">
        <v>5619</v>
      </c>
      <c r="C4901" s="13" t="s">
        <v>5699</v>
      </c>
      <c r="D4901" s="13" t="s">
        <v>207</v>
      </c>
      <c r="E4901" s="13" t="s">
        <v>187</v>
      </c>
      <c r="F4901" s="13" t="s">
        <v>188</v>
      </c>
      <c r="G4901" s="13" t="s">
        <v>4873</v>
      </c>
      <c r="H4901" s="13" t="s">
        <v>190</v>
      </c>
      <c r="I4901" s="13">
        <v>4900</v>
      </c>
    </row>
    <row r="4902" spans="1:9" x14ac:dyDescent="0.25">
      <c r="A4902" s="13" t="str">
        <f t="shared" si="76"/>
        <v xml:space="preserve">L04        Utility Work - Electrical,  </v>
      </c>
      <c r="B4902" s="13" t="s">
        <v>5621</v>
      </c>
      <c r="C4902" s="13" t="s">
        <v>5699</v>
      </c>
      <c r="D4902" s="13" t="s">
        <v>230</v>
      </c>
      <c r="E4902" s="13" t="s">
        <v>187</v>
      </c>
      <c r="F4902" s="13" t="s">
        <v>188</v>
      </c>
      <c r="G4902" s="13" t="s">
        <v>4873</v>
      </c>
      <c r="H4902" s="13" t="s">
        <v>190</v>
      </c>
      <c r="I4902" s="13">
        <v>4901</v>
      </c>
    </row>
    <row r="4903" spans="1:9" x14ac:dyDescent="0.25">
      <c r="A4903" s="13" t="str">
        <f t="shared" si="76"/>
        <v xml:space="preserve">L05        Utility Work - Electrical,  </v>
      </c>
      <c r="B4903" s="13" t="s">
        <v>5623</v>
      </c>
      <c r="C4903" s="13" t="s">
        <v>5699</v>
      </c>
      <c r="D4903" s="13" t="s">
        <v>186</v>
      </c>
      <c r="E4903" s="13" t="s">
        <v>187</v>
      </c>
      <c r="F4903" s="13" t="s">
        <v>188</v>
      </c>
      <c r="G4903" s="13" t="s">
        <v>4873</v>
      </c>
      <c r="H4903" s="13" t="s">
        <v>190</v>
      </c>
      <c r="I4903" s="13">
        <v>4902</v>
      </c>
    </row>
    <row r="4904" spans="1:9" x14ac:dyDescent="0.25">
      <c r="A4904" s="13" t="str">
        <f t="shared" si="76"/>
        <v xml:space="preserve">L06        Speed Limit Sign with Radar Feedback </v>
      </c>
      <c r="B4904" s="13" t="s">
        <v>5625</v>
      </c>
      <c r="C4904" s="13" t="s">
        <v>5700</v>
      </c>
      <c r="D4904" s="13" t="s">
        <v>207</v>
      </c>
      <c r="E4904" s="13" t="s">
        <v>187</v>
      </c>
      <c r="F4904" s="13" t="s">
        <v>188</v>
      </c>
      <c r="G4904" s="13" t="s">
        <v>4873</v>
      </c>
      <c r="H4904" s="13" t="s">
        <v>190</v>
      </c>
      <c r="I4904" s="13">
        <v>4903</v>
      </c>
    </row>
    <row r="4905" spans="1:9" x14ac:dyDescent="0.25">
      <c r="A4905" s="13" t="str">
        <f t="shared" si="76"/>
        <v xml:space="preserve">L07        Decorative Pavement Markings </v>
      </c>
      <c r="B4905" s="13" t="s">
        <v>5627</v>
      </c>
      <c r="C4905" s="13" t="s">
        <v>5701</v>
      </c>
      <c r="D4905" s="13" t="s">
        <v>308</v>
      </c>
      <c r="E4905" s="13" t="s">
        <v>187</v>
      </c>
      <c r="F4905" s="13" t="s">
        <v>188</v>
      </c>
      <c r="G4905" s="13" t="s">
        <v>4873</v>
      </c>
      <c r="H4905" s="13" t="s">
        <v>190</v>
      </c>
      <c r="I4905" s="13">
        <v>4904</v>
      </c>
    </row>
    <row r="4906" spans="1:9" x14ac:dyDescent="0.25">
      <c r="A4906" s="13" t="str">
        <f t="shared" si="76"/>
        <v xml:space="preserve">L08        Remove and Reset,  </v>
      </c>
      <c r="B4906" s="13" t="s">
        <v>5629</v>
      </c>
      <c r="C4906" s="13" t="s">
        <v>5637</v>
      </c>
      <c r="D4906" s="13" t="s">
        <v>207</v>
      </c>
      <c r="E4906" s="13" t="s">
        <v>187</v>
      </c>
      <c r="F4906" s="13" t="s">
        <v>188</v>
      </c>
      <c r="G4906" s="13" t="s">
        <v>4873</v>
      </c>
      <c r="H4906" s="13" t="s">
        <v>190</v>
      </c>
      <c r="I4906" s="13">
        <v>4905</v>
      </c>
    </row>
    <row r="4907" spans="1:9" x14ac:dyDescent="0.25">
      <c r="A4907" s="13" t="str">
        <f t="shared" si="76"/>
        <v xml:space="preserve">L09        Requisite Work,  </v>
      </c>
      <c r="B4907" s="13" t="s">
        <v>5631</v>
      </c>
      <c r="C4907" s="13" t="s">
        <v>5702</v>
      </c>
      <c r="D4907" s="13" t="s">
        <v>5703</v>
      </c>
      <c r="E4907" s="13" t="s">
        <v>187</v>
      </c>
      <c r="F4907" s="13" t="s">
        <v>188</v>
      </c>
      <c r="G4907" s="13" t="s">
        <v>4873</v>
      </c>
      <c r="H4907" s="13" t="s">
        <v>190</v>
      </c>
      <c r="I4907" s="13">
        <v>4906</v>
      </c>
    </row>
    <row r="4908" spans="1:9" x14ac:dyDescent="0.25">
      <c r="A4908" s="13" t="str">
        <f t="shared" si="76"/>
        <v xml:space="preserve">L00        Requisite Work,  </v>
      </c>
      <c r="B4908" s="13" t="s">
        <v>5605</v>
      </c>
      <c r="C4908" s="13" t="s">
        <v>5702</v>
      </c>
      <c r="D4908" s="13" t="s">
        <v>2898</v>
      </c>
      <c r="E4908" s="13" t="s">
        <v>187</v>
      </c>
      <c r="F4908" s="13" t="s">
        <v>188</v>
      </c>
      <c r="G4908" s="13" t="s">
        <v>4873</v>
      </c>
      <c r="H4908" s="13" t="s">
        <v>190</v>
      </c>
      <c r="I4908" s="13">
        <v>4907</v>
      </c>
    </row>
    <row r="4909" spans="1:9" x14ac:dyDescent="0.25">
      <c r="A4909" s="13" t="str">
        <f t="shared" si="76"/>
        <v xml:space="preserve">L01        Removal of  </v>
      </c>
      <c r="B4909" s="13" t="s">
        <v>5615</v>
      </c>
      <c r="C4909" s="13" t="s">
        <v>5704</v>
      </c>
      <c r="D4909" s="13" t="s">
        <v>207</v>
      </c>
      <c r="E4909" s="13" t="s">
        <v>187</v>
      </c>
      <c r="F4909" s="13" t="s">
        <v>188</v>
      </c>
      <c r="G4909" s="13" t="s">
        <v>4873</v>
      </c>
      <c r="H4909" s="13" t="s">
        <v>190</v>
      </c>
      <c r="I4909" s="13">
        <v>4908</v>
      </c>
    </row>
    <row r="4910" spans="1:9" x14ac:dyDescent="0.25">
      <c r="A4910" s="13" t="str">
        <f t="shared" si="76"/>
        <v xml:space="preserve">L02        Removal of  </v>
      </c>
      <c r="B4910" s="13" t="s">
        <v>5617</v>
      </c>
      <c r="C4910" s="13" t="s">
        <v>5704</v>
      </c>
      <c r="D4910" s="13" t="s">
        <v>308</v>
      </c>
      <c r="E4910" s="13" t="s">
        <v>187</v>
      </c>
      <c r="F4910" s="13" t="s">
        <v>188</v>
      </c>
      <c r="G4910" s="13" t="s">
        <v>4873</v>
      </c>
      <c r="H4910" s="13" t="s">
        <v>190</v>
      </c>
      <c r="I4910" s="13">
        <v>4909</v>
      </c>
    </row>
    <row r="4911" spans="1:9" x14ac:dyDescent="0.25">
      <c r="A4911" s="13" t="str">
        <f t="shared" si="76"/>
        <v xml:space="preserve">L03        Sprinkler Head, </v>
      </c>
      <c r="B4911" s="13" t="s">
        <v>5619</v>
      </c>
      <c r="C4911" s="13" t="s">
        <v>5705</v>
      </c>
      <c r="D4911" s="13" t="s">
        <v>207</v>
      </c>
      <c r="E4911" s="13" t="s">
        <v>187</v>
      </c>
      <c r="F4911" s="13" t="s">
        <v>188</v>
      </c>
      <c r="G4911" s="13" t="s">
        <v>4873</v>
      </c>
      <c r="H4911" s="13" t="s">
        <v>190</v>
      </c>
      <c r="I4911" s="13">
        <v>4910</v>
      </c>
    </row>
    <row r="4912" spans="1:9" x14ac:dyDescent="0.25">
      <c r="A4912" s="13" t="str">
        <f t="shared" si="76"/>
        <v xml:space="preserve">L04        Pole Foundation, Per Plans </v>
      </c>
      <c r="B4912" s="13" t="s">
        <v>5621</v>
      </c>
      <c r="C4912" s="13" t="s">
        <v>4825</v>
      </c>
      <c r="D4912" s="13" t="s">
        <v>207</v>
      </c>
      <c r="E4912" s="13" t="s">
        <v>187</v>
      </c>
      <c r="F4912" s="13" t="s">
        <v>188</v>
      </c>
      <c r="G4912" s="13" t="s">
        <v>4873</v>
      </c>
      <c r="H4912" s="13" t="s">
        <v>190</v>
      </c>
      <c r="I4912" s="13">
        <v>4911</v>
      </c>
    </row>
    <row r="4913" spans="1:9" x14ac:dyDescent="0.25">
      <c r="A4913" s="13" t="str">
        <f t="shared" si="76"/>
        <v xml:space="preserve">L05        Construction and Removal of Temporary Access </v>
      </c>
      <c r="B4913" s="13" t="s">
        <v>5623</v>
      </c>
      <c r="C4913" s="13" t="s">
        <v>5706</v>
      </c>
      <c r="D4913" s="13" t="s">
        <v>186</v>
      </c>
      <c r="E4913" s="13" t="s">
        <v>187</v>
      </c>
      <c r="F4913" s="13" t="s">
        <v>188</v>
      </c>
      <c r="G4913" s="13" t="s">
        <v>4873</v>
      </c>
      <c r="H4913" s="13" t="s">
        <v>190</v>
      </c>
      <c r="I4913" s="13">
        <v>4912</v>
      </c>
    </row>
    <row r="4914" spans="1:9" x14ac:dyDescent="0.25">
      <c r="A4914" s="13" t="str">
        <f t="shared" si="76"/>
        <v xml:space="preserve">L06        Prefabricated Steel Bridge </v>
      </c>
      <c r="B4914" s="13" t="s">
        <v>5625</v>
      </c>
      <c r="C4914" s="13" t="s">
        <v>5707</v>
      </c>
      <c r="D4914" s="13" t="s">
        <v>186</v>
      </c>
      <c r="E4914" s="13" t="s">
        <v>187</v>
      </c>
      <c r="F4914" s="13" t="s">
        <v>188</v>
      </c>
      <c r="G4914" s="13" t="s">
        <v>4873</v>
      </c>
      <c r="H4914" s="13" t="s">
        <v>190</v>
      </c>
      <c r="I4914" s="13">
        <v>4913</v>
      </c>
    </row>
    <row r="4915" spans="1:9" x14ac:dyDescent="0.25">
      <c r="A4915" s="13" t="str">
        <f t="shared" si="76"/>
        <v xml:space="preserve">L07        Herbicide Treatment, Per Plans </v>
      </c>
      <c r="B4915" s="13" t="s">
        <v>5627</v>
      </c>
      <c r="C4915" s="13" t="s">
        <v>5708</v>
      </c>
      <c r="D4915" s="13" t="s">
        <v>308</v>
      </c>
      <c r="E4915" s="13" t="s">
        <v>187</v>
      </c>
      <c r="F4915" s="13" t="s">
        <v>188</v>
      </c>
      <c r="G4915" s="13" t="s">
        <v>4873</v>
      </c>
      <c r="H4915" s="13" t="s">
        <v>190</v>
      </c>
      <c r="I4915" s="13">
        <v>4914</v>
      </c>
    </row>
    <row r="4916" spans="1:9" x14ac:dyDescent="0.25">
      <c r="A4916" s="13" t="str">
        <f t="shared" si="76"/>
        <v xml:space="preserve">L08        4" Cold Plastic Traffic Stripe, Skip White </v>
      </c>
      <c r="B4916" s="13" t="s">
        <v>5629</v>
      </c>
      <c r="C4916" s="13" t="s">
        <v>5709</v>
      </c>
      <c r="D4916" s="13" t="s">
        <v>230</v>
      </c>
      <c r="E4916" s="13" t="s">
        <v>187</v>
      </c>
      <c r="F4916" s="13" t="s">
        <v>188</v>
      </c>
      <c r="G4916" s="13" t="s">
        <v>4873</v>
      </c>
      <c r="H4916" s="13" t="s">
        <v>190</v>
      </c>
      <c r="I4916" s="13">
        <v>4915</v>
      </c>
    </row>
    <row r="4917" spans="1:9" x14ac:dyDescent="0.25">
      <c r="A4917" s="13" t="str">
        <f t="shared" si="76"/>
        <v xml:space="preserve">L09        4" Cold Plastic Traffic Stripe, Continuous White </v>
      </c>
      <c r="B4917" s="13" t="s">
        <v>5631</v>
      </c>
      <c r="C4917" s="13" t="s">
        <v>5710</v>
      </c>
      <c r="D4917" s="13" t="s">
        <v>230</v>
      </c>
      <c r="E4917" s="13" t="s">
        <v>187</v>
      </c>
      <c r="F4917" s="13" t="s">
        <v>188</v>
      </c>
      <c r="G4917" s="13" t="s">
        <v>4873</v>
      </c>
      <c r="H4917" s="13" t="s">
        <v>190</v>
      </c>
      <c r="I4917" s="13">
        <v>4916</v>
      </c>
    </row>
    <row r="4918" spans="1:9" x14ac:dyDescent="0.25">
      <c r="A4918" s="13" t="str">
        <f t="shared" si="76"/>
        <v xml:space="preserve">L10        Cold Plastic Legend, White, 4" Equivalent Length </v>
      </c>
      <c r="B4918" s="13" t="s">
        <v>5711</v>
      </c>
      <c r="C4918" s="13" t="s">
        <v>5712</v>
      </c>
      <c r="D4918" s="13" t="s">
        <v>230</v>
      </c>
      <c r="E4918" s="13" t="s">
        <v>187</v>
      </c>
      <c r="F4918" s="13" t="s">
        <v>188</v>
      </c>
      <c r="G4918" s="13" t="s">
        <v>4873</v>
      </c>
      <c r="H4918" s="13" t="s">
        <v>190</v>
      </c>
      <c r="I4918" s="13">
        <v>4917</v>
      </c>
    </row>
    <row r="4919" spans="1:9" x14ac:dyDescent="0.25">
      <c r="A4919" s="13" t="str">
        <f t="shared" si="76"/>
        <v xml:space="preserve">L11        110' Prestressed Concrete Beam, Type FIB 36 </v>
      </c>
      <c r="B4919" s="13" t="s">
        <v>5713</v>
      </c>
      <c r="C4919" s="13" t="s">
        <v>5714</v>
      </c>
      <c r="D4919" s="13" t="s">
        <v>230</v>
      </c>
      <c r="E4919" s="13" t="s">
        <v>187</v>
      </c>
      <c r="F4919" s="13" t="s">
        <v>188</v>
      </c>
      <c r="G4919" s="13" t="s">
        <v>4873</v>
      </c>
      <c r="H4919" s="13" t="s">
        <v>190</v>
      </c>
      <c r="I4919" s="13">
        <v>4918</v>
      </c>
    </row>
    <row r="4920" spans="1:9" x14ac:dyDescent="0.25">
      <c r="A4920" s="13" t="str">
        <f t="shared" si="76"/>
        <v xml:space="preserve">L12        60' Prestressed Concrete Beam, Type FIB-45 </v>
      </c>
      <c r="B4920" s="13" t="s">
        <v>5715</v>
      </c>
      <c r="C4920" s="13" t="s">
        <v>5296</v>
      </c>
      <c r="D4920" s="13" t="s">
        <v>230</v>
      </c>
      <c r="E4920" s="13" t="s">
        <v>187</v>
      </c>
      <c r="F4920" s="13" t="s">
        <v>188</v>
      </c>
      <c r="G4920" s="13" t="s">
        <v>4873</v>
      </c>
      <c r="H4920" s="13" t="s">
        <v>190</v>
      </c>
      <c r="I4920" s="13">
        <v>4919</v>
      </c>
    </row>
    <row r="4921" spans="1:9" x14ac:dyDescent="0.25">
      <c r="A4921" s="13" t="str">
        <f t="shared" si="76"/>
        <v xml:space="preserve">L15        Concrete Unit Pavers </v>
      </c>
      <c r="B4921" s="13" t="s">
        <v>5716</v>
      </c>
      <c r="C4921" s="13" t="s">
        <v>5717</v>
      </c>
      <c r="D4921" s="13" t="s">
        <v>308</v>
      </c>
      <c r="E4921" s="13" t="s">
        <v>187</v>
      </c>
      <c r="F4921" s="13" t="s">
        <v>188</v>
      </c>
      <c r="G4921" s="13" t="s">
        <v>4873</v>
      </c>
      <c r="H4921" s="13" t="s">
        <v>190</v>
      </c>
      <c r="I4921" s="13">
        <v>4920</v>
      </c>
    </row>
    <row r="4922" spans="1:9" x14ac:dyDescent="0.25">
      <c r="A4922" s="13" t="str">
        <f t="shared" si="76"/>
        <v xml:space="preserve">L16        Utility Work - Communications,  </v>
      </c>
      <c r="B4922" s="13" t="s">
        <v>5718</v>
      </c>
      <c r="C4922" s="13" t="s">
        <v>5719</v>
      </c>
      <c r="D4922" s="13" t="s">
        <v>186</v>
      </c>
      <c r="E4922" s="13" t="s">
        <v>187</v>
      </c>
      <c r="F4922" s="13" t="s">
        <v>188</v>
      </c>
      <c r="G4922" s="13" t="s">
        <v>4873</v>
      </c>
      <c r="H4922" s="13" t="s">
        <v>190</v>
      </c>
      <c r="I4922" s="13">
        <v>4921</v>
      </c>
    </row>
    <row r="4923" spans="1:9" x14ac:dyDescent="0.25">
      <c r="A4923" s="13" t="str">
        <f t="shared" si="76"/>
        <v xml:space="preserve">L17        Rectangular Rapid Flashing Beacon (RRFB), Per Plans </v>
      </c>
      <c r="B4923" s="13" t="s">
        <v>5720</v>
      </c>
      <c r="C4923" s="13" t="s">
        <v>5721</v>
      </c>
      <c r="D4923" s="13" t="s">
        <v>207</v>
      </c>
      <c r="E4923" s="13" t="s">
        <v>187</v>
      </c>
      <c r="F4923" s="13" t="s">
        <v>188</v>
      </c>
      <c r="G4923" s="13" t="s">
        <v>4873</v>
      </c>
      <c r="H4923" s="13" t="s">
        <v>190</v>
      </c>
      <c r="I4923" s="13">
        <v>4922</v>
      </c>
    </row>
    <row r="4924" spans="1:9" x14ac:dyDescent="0.25">
      <c r="A4924" s="13" t="str">
        <f t="shared" si="76"/>
        <v xml:space="preserve">L18        Raised Concrete Sidewalk </v>
      </c>
      <c r="B4924" s="13" t="s">
        <v>5722</v>
      </c>
      <c r="C4924" s="13" t="s">
        <v>5723</v>
      </c>
      <c r="D4924" s="13" t="s">
        <v>228</v>
      </c>
      <c r="E4924" s="13" t="s">
        <v>187</v>
      </c>
      <c r="F4924" s="13" t="s">
        <v>188</v>
      </c>
      <c r="G4924" s="13" t="s">
        <v>4873</v>
      </c>
      <c r="H4924" s="13" t="s">
        <v>190</v>
      </c>
      <c r="I4924" s="13">
        <v>4923</v>
      </c>
    </row>
    <row r="4925" spans="1:9" x14ac:dyDescent="0.25">
      <c r="A4925" s="13" t="str">
        <f t="shared" si="76"/>
        <v xml:space="preserve">L19        Steel Trellis, Per Plans </v>
      </c>
      <c r="B4925" s="13" t="s">
        <v>5724</v>
      </c>
      <c r="C4925" s="13" t="s">
        <v>5725</v>
      </c>
      <c r="D4925" s="13" t="s">
        <v>207</v>
      </c>
      <c r="E4925" s="13" t="s">
        <v>187</v>
      </c>
      <c r="F4925" s="13" t="s">
        <v>188</v>
      </c>
      <c r="G4925" s="13" t="s">
        <v>4873</v>
      </c>
      <c r="H4925" s="13" t="s">
        <v>190</v>
      </c>
      <c r="I4925" s="13">
        <v>4924</v>
      </c>
    </row>
    <row r="4926" spans="1:9" x14ac:dyDescent="0.25">
      <c r="A4926" s="13" t="str">
        <f t="shared" si="76"/>
        <v xml:space="preserve">L20        Installation of Plaques, Per Plans </v>
      </c>
      <c r="B4926" s="13" t="s">
        <v>5726</v>
      </c>
      <c r="C4926" s="13" t="s">
        <v>5727</v>
      </c>
      <c r="D4926" s="13" t="s">
        <v>207</v>
      </c>
      <c r="E4926" s="13" t="s">
        <v>187</v>
      </c>
      <c r="F4926" s="13" t="s">
        <v>188</v>
      </c>
      <c r="G4926" s="13" t="s">
        <v>4873</v>
      </c>
      <c r="H4926" s="13" t="s">
        <v>190</v>
      </c>
      <c r="I4926" s="13">
        <v>4925</v>
      </c>
    </row>
    <row r="4927" spans="1:9" x14ac:dyDescent="0.25">
      <c r="A4927" s="13" t="str">
        <f t="shared" si="76"/>
        <v xml:space="preserve">L21        Steel Piling </v>
      </c>
      <c r="B4927" s="13" t="s">
        <v>5728</v>
      </c>
      <c r="C4927" s="13" t="s">
        <v>5729</v>
      </c>
      <c r="D4927" s="13" t="s">
        <v>230</v>
      </c>
      <c r="E4927" s="13" t="s">
        <v>187</v>
      </c>
      <c r="F4927" s="13" t="s">
        <v>188</v>
      </c>
      <c r="G4927" s="13" t="s">
        <v>4873</v>
      </c>
      <c r="H4927" s="13" t="s">
        <v>190</v>
      </c>
      <c r="I4927" s="13">
        <v>4926</v>
      </c>
    </row>
    <row r="4928" spans="1:9" x14ac:dyDescent="0.25">
      <c r="A4928" s="13" t="str">
        <f t="shared" si="76"/>
        <v xml:space="preserve">L22        Speed Tables </v>
      </c>
      <c r="B4928" s="13" t="s">
        <v>5730</v>
      </c>
      <c r="C4928" s="13" t="s">
        <v>5731</v>
      </c>
      <c r="D4928" s="13" t="s">
        <v>230</v>
      </c>
      <c r="E4928" s="13" t="s">
        <v>187</v>
      </c>
      <c r="F4928" s="13" t="s">
        <v>188</v>
      </c>
      <c r="G4928" s="13" t="s">
        <v>4873</v>
      </c>
      <c r="H4928" s="13" t="s">
        <v>190</v>
      </c>
      <c r="I4928" s="13">
        <v>4927</v>
      </c>
    </row>
    <row r="4929" spans="1:9" x14ac:dyDescent="0.25">
      <c r="A4929" s="13" t="str">
        <f t="shared" si="76"/>
        <v xml:space="preserve">L23        Precast Manhole </v>
      </c>
      <c r="B4929" s="13" t="s">
        <v>5732</v>
      </c>
      <c r="C4929" s="13" t="s">
        <v>5733</v>
      </c>
      <c r="D4929" s="13" t="s">
        <v>230</v>
      </c>
      <c r="E4929" s="13" t="s">
        <v>187</v>
      </c>
      <c r="F4929" s="13" t="s">
        <v>188</v>
      </c>
      <c r="G4929" s="13" t="s">
        <v>4873</v>
      </c>
      <c r="H4929" s="13" t="s">
        <v>190</v>
      </c>
      <c r="I4929" s="13">
        <v>4928</v>
      </c>
    </row>
    <row r="4930" spans="1:9" x14ac:dyDescent="0.25">
      <c r="A4930" s="13" t="str">
        <f t="shared" si="76"/>
        <v xml:space="preserve">L24        Transit Shelter </v>
      </c>
      <c r="B4930" s="13" t="s">
        <v>5734</v>
      </c>
      <c r="C4930" s="13" t="s">
        <v>5735</v>
      </c>
      <c r="D4930" s="13" t="s">
        <v>207</v>
      </c>
      <c r="E4930" s="13" t="s">
        <v>187</v>
      </c>
      <c r="F4930" s="13" t="s">
        <v>188</v>
      </c>
      <c r="G4930" s="13" t="s">
        <v>4873</v>
      </c>
      <c r="H4930" s="13" t="s">
        <v>190</v>
      </c>
      <c r="I4930" s="13">
        <v>4929</v>
      </c>
    </row>
    <row r="4931" spans="1:9" x14ac:dyDescent="0.25">
      <c r="A4931" s="13" t="str">
        <f t="shared" si="76"/>
        <v xml:space="preserve">L25        Painting of </v>
      </c>
      <c r="B4931" s="13" t="s">
        <v>5736</v>
      </c>
      <c r="C4931" s="13" t="s">
        <v>5737</v>
      </c>
      <c r="D4931" s="13" t="s">
        <v>186</v>
      </c>
      <c r="E4931" s="13" t="s">
        <v>187</v>
      </c>
      <c r="F4931" s="13" t="s">
        <v>188</v>
      </c>
      <c r="G4931" s="13" t="s">
        <v>4873</v>
      </c>
      <c r="H4931" s="13" t="s">
        <v>190</v>
      </c>
      <c r="I4931" s="13">
        <v>4930</v>
      </c>
    </row>
    <row r="4932" spans="1:9" x14ac:dyDescent="0.25">
      <c r="A4932" s="13" t="str">
        <f t="shared" ref="A4932:A4975" si="77">_xlfn.CONCAT(B4932," ", C4932)</f>
        <v xml:space="preserve">L26        Class "B" Structural Concrete, Minor Structures </v>
      </c>
      <c r="B4932" s="13" t="s">
        <v>5738</v>
      </c>
      <c r="C4932" s="13" t="s">
        <v>1674</v>
      </c>
      <c r="D4932" s="13" t="s">
        <v>186</v>
      </c>
      <c r="E4932" s="13" t="s">
        <v>187</v>
      </c>
      <c r="F4932" s="13" t="s">
        <v>188</v>
      </c>
      <c r="G4932" s="13" t="s">
        <v>4873</v>
      </c>
      <c r="H4932" s="13" t="s">
        <v>190</v>
      </c>
      <c r="I4932" s="13">
        <v>4931</v>
      </c>
    </row>
    <row r="4933" spans="1:9" x14ac:dyDescent="0.25">
      <c r="A4933" s="13" t="str">
        <f t="shared" si="77"/>
        <v xml:space="preserve">L27        Reinforcing Steel </v>
      </c>
      <c r="B4933" s="13" t="s">
        <v>5739</v>
      </c>
      <c r="C4933" s="13" t="s">
        <v>1678</v>
      </c>
      <c r="D4933" s="13" t="s">
        <v>186</v>
      </c>
      <c r="E4933" s="13" t="s">
        <v>187</v>
      </c>
      <c r="F4933" s="13" t="s">
        <v>188</v>
      </c>
      <c r="G4933" s="13" t="s">
        <v>4873</v>
      </c>
      <c r="H4933" s="13" t="s">
        <v>190</v>
      </c>
      <c r="I4933" s="13">
        <v>4932</v>
      </c>
    </row>
    <row r="4934" spans="1:9" x14ac:dyDescent="0.25">
      <c r="A4934" s="13" t="str">
        <f t="shared" si="77"/>
        <v xml:space="preserve">L28        18" Polypropylene Pipe </v>
      </c>
      <c r="B4934" s="13" t="s">
        <v>5740</v>
      </c>
      <c r="C4934" s="13" t="s">
        <v>5741</v>
      </c>
      <c r="D4934" s="13" t="s">
        <v>230</v>
      </c>
      <c r="E4934" s="13" t="s">
        <v>187</v>
      </c>
      <c r="F4934" s="13" t="s">
        <v>188</v>
      </c>
      <c r="G4934" s="13" t="s">
        <v>4873</v>
      </c>
      <c r="H4934" s="13" t="s">
        <v>190</v>
      </c>
      <c r="I4934" s="13">
        <v>4933</v>
      </c>
    </row>
    <row r="4935" spans="1:9" x14ac:dyDescent="0.25">
      <c r="A4935" s="13" t="str">
        <f t="shared" si="77"/>
        <v xml:space="preserve">L29        24" Polypropylene Pipe </v>
      </c>
      <c r="B4935" s="13" t="s">
        <v>5742</v>
      </c>
      <c r="C4935" s="13" t="s">
        <v>5743</v>
      </c>
      <c r="D4935" s="13" t="s">
        <v>230</v>
      </c>
      <c r="E4935" s="13" t="s">
        <v>187</v>
      </c>
      <c r="F4935" s="13" t="s">
        <v>188</v>
      </c>
      <c r="G4935" s="13" t="s">
        <v>4873</v>
      </c>
      <c r="H4935" s="13" t="s">
        <v>190</v>
      </c>
      <c r="I4935" s="13">
        <v>4934</v>
      </c>
    </row>
    <row r="4936" spans="1:9" x14ac:dyDescent="0.25">
      <c r="A4936" s="13" t="str">
        <f t="shared" si="77"/>
        <v xml:space="preserve">L30        30" Polypropylene Pipe </v>
      </c>
      <c r="B4936" s="13" t="s">
        <v>5744</v>
      </c>
      <c r="C4936" s="13" t="s">
        <v>5745</v>
      </c>
      <c r="D4936" s="13" t="s">
        <v>230</v>
      </c>
      <c r="E4936" s="13" t="s">
        <v>187</v>
      </c>
      <c r="F4936" s="13" t="s">
        <v>188</v>
      </c>
      <c r="G4936" s="13" t="s">
        <v>4873</v>
      </c>
      <c r="H4936" s="13" t="s">
        <v>190</v>
      </c>
      <c r="I4936" s="13">
        <v>4935</v>
      </c>
    </row>
    <row r="4937" spans="1:9" x14ac:dyDescent="0.25">
      <c r="A4937" s="13" t="str">
        <f t="shared" si="77"/>
        <v xml:space="preserve">L31        36" Polypropylene Pipe </v>
      </c>
      <c r="B4937" s="13" t="s">
        <v>5746</v>
      </c>
      <c r="C4937" s="13" t="s">
        <v>5747</v>
      </c>
      <c r="D4937" s="13" t="s">
        <v>230</v>
      </c>
      <c r="E4937" s="13" t="s">
        <v>187</v>
      </c>
      <c r="F4937" s="13" t="s">
        <v>188</v>
      </c>
      <c r="G4937" s="13" t="s">
        <v>4873</v>
      </c>
      <c r="H4937" s="13" t="s">
        <v>190</v>
      </c>
      <c r="I4937" s="13">
        <v>4936</v>
      </c>
    </row>
    <row r="4938" spans="1:9" x14ac:dyDescent="0.25">
      <c r="A4938" s="13" t="str">
        <f t="shared" si="77"/>
        <v xml:space="preserve">L32        42" Polypropylene Pipe </v>
      </c>
      <c r="B4938" s="13" t="s">
        <v>5748</v>
      </c>
      <c r="C4938" s="13" t="s">
        <v>5749</v>
      </c>
      <c r="D4938" s="13" t="s">
        <v>230</v>
      </c>
      <c r="E4938" s="13" t="s">
        <v>187</v>
      </c>
      <c r="F4938" s="13" t="s">
        <v>188</v>
      </c>
      <c r="G4938" s="13" t="s">
        <v>4873</v>
      </c>
      <c r="H4938" s="13" t="s">
        <v>190</v>
      </c>
      <c r="I4938" s="13">
        <v>4937</v>
      </c>
    </row>
    <row r="4939" spans="1:9" x14ac:dyDescent="0.25">
      <c r="A4939" s="13" t="str">
        <f t="shared" si="77"/>
        <v xml:space="preserve">L33        48" Polypropylene Pipe </v>
      </c>
      <c r="B4939" s="13" t="s">
        <v>5750</v>
      </c>
      <c r="C4939" s="13" t="s">
        <v>5751</v>
      </c>
      <c r="D4939" s="13" t="s">
        <v>230</v>
      </c>
      <c r="E4939" s="13" t="s">
        <v>187</v>
      </c>
      <c r="F4939" s="13" t="s">
        <v>188</v>
      </c>
      <c r="G4939" s="13" t="s">
        <v>4873</v>
      </c>
      <c r="H4939" s="13" t="s">
        <v>190</v>
      </c>
      <c r="I4939" s="13">
        <v>4938</v>
      </c>
    </row>
    <row r="4940" spans="1:9" x14ac:dyDescent="0.25">
      <c r="A4940" s="13" t="str">
        <f t="shared" si="77"/>
        <v xml:space="preserve">MA1-AC-20     A1-AC-20 English Viscosity Grade </v>
      </c>
      <c r="B4940" s="13" t="s">
        <v>5752</v>
      </c>
      <c r="C4940" s="13" t="s">
        <v>5753</v>
      </c>
      <c r="D4940" s="13" t="s">
        <v>1326</v>
      </c>
      <c r="E4940" s="13" t="s">
        <v>187</v>
      </c>
      <c r="F4940" s="13" t="s">
        <v>188</v>
      </c>
      <c r="G4940" s="13" t="s">
        <v>4873</v>
      </c>
      <c r="H4940" s="13" t="s">
        <v>190</v>
      </c>
      <c r="I4940" s="13">
        <v>4939</v>
      </c>
    </row>
    <row r="4941" spans="1:9" x14ac:dyDescent="0.25">
      <c r="A4941" s="13" t="str">
        <f t="shared" si="77"/>
        <v xml:space="preserve">MA1-AC-30     A1-AC-30 English Viscosity Grade </v>
      </c>
      <c r="B4941" s="13" t="s">
        <v>5754</v>
      </c>
      <c r="C4941" s="13" t="s">
        <v>5755</v>
      </c>
      <c r="D4941" s="13" t="s">
        <v>1326</v>
      </c>
      <c r="E4941" s="13" t="s">
        <v>187</v>
      </c>
      <c r="F4941" s="13" t="s">
        <v>188</v>
      </c>
      <c r="G4941" s="13" t="s">
        <v>4873</v>
      </c>
      <c r="H4941" s="13" t="s">
        <v>190</v>
      </c>
      <c r="I4941" s="13">
        <v>4940</v>
      </c>
    </row>
    <row r="4942" spans="1:9" x14ac:dyDescent="0.25">
      <c r="A4942" s="13" t="str">
        <f t="shared" si="77"/>
        <v xml:space="preserve">MA1-PG-58-28  A1-PG-58-28 English Grade </v>
      </c>
      <c r="B4942" s="13" t="s">
        <v>5756</v>
      </c>
      <c r="C4942" s="13" t="s">
        <v>5757</v>
      </c>
      <c r="D4942" s="13" t="s">
        <v>1326</v>
      </c>
      <c r="E4942" s="13" t="s">
        <v>187</v>
      </c>
      <c r="F4942" s="13" t="s">
        <v>188</v>
      </c>
      <c r="G4942" s="13" t="s">
        <v>4873</v>
      </c>
      <c r="H4942" s="13" t="s">
        <v>190</v>
      </c>
      <c r="I4942" s="13">
        <v>4941</v>
      </c>
    </row>
    <row r="4943" spans="1:9" x14ac:dyDescent="0.25">
      <c r="A4943" s="13" t="str">
        <f t="shared" si="77"/>
        <v xml:space="preserve">MA1-PG-64-22  A1-PG-64-22 English Grade </v>
      </c>
      <c r="B4943" s="13" t="s">
        <v>5758</v>
      </c>
      <c r="C4943" s="13" t="s">
        <v>5759</v>
      </c>
      <c r="D4943" s="13" t="s">
        <v>1326</v>
      </c>
      <c r="E4943" s="13" t="s">
        <v>187</v>
      </c>
      <c r="F4943" s="13" t="s">
        <v>188</v>
      </c>
      <c r="G4943" s="13" t="s">
        <v>4873</v>
      </c>
      <c r="H4943" s="13" t="s">
        <v>190</v>
      </c>
      <c r="I4943" s="13">
        <v>4942</v>
      </c>
    </row>
    <row r="4944" spans="1:9" x14ac:dyDescent="0.25">
      <c r="A4944" s="13" t="str">
        <f t="shared" si="77"/>
        <v xml:space="preserve">MA1-PG-67-22  A1-PG-67-22 English Grade </v>
      </c>
      <c r="B4944" s="13" t="s">
        <v>5760</v>
      </c>
      <c r="C4944" s="13" t="s">
        <v>5761</v>
      </c>
      <c r="D4944" s="13" t="s">
        <v>1326</v>
      </c>
      <c r="E4944" s="13" t="s">
        <v>187</v>
      </c>
      <c r="F4944" s="13" t="s">
        <v>188</v>
      </c>
      <c r="G4944" s="13" t="s">
        <v>4873</v>
      </c>
      <c r="H4944" s="13" t="s">
        <v>190</v>
      </c>
      <c r="I4944" s="13">
        <v>4943</v>
      </c>
    </row>
    <row r="4945" spans="1:9" x14ac:dyDescent="0.25">
      <c r="A4945" s="13" t="str">
        <f t="shared" si="77"/>
        <v xml:space="preserve">MA1-PG-76-22  A1-PG-76-22 English Grade </v>
      </c>
      <c r="B4945" s="13" t="s">
        <v>5762</v>
      </c>
      <c r="C4945" s="13" t="s">
        <v>5763</v>
      </c>
      <c r="D4945" s="13" t="s">
        <v>1326</v>
      </c>
      <c r="E4945" s="13" t="s">
        <v>187</v>
      </c>
      <c r="F4945" s="13" t="s">
        <v>188</v>
      </c>
      <c r="G4945" s="13" t="s">
        <v>4873</v>
      </c>
      <c r="H4945" s="13" t="s">
        <v>190</v>
      </c>
      <c r="I4945" s="13">
        <v>4944</v>
      </c>
    </row>
    <row r="4946" spans="1:9" x14ac:dyDescent="0.25">
      <c r="A4946" s="13" t="str">
        <f t="shared" si="77"/>
        <v xml:space="preserve">MA1-PG-82-22  A1-PG-82-22 English Grade </v>
      </c>
      <c r="B4946" s="13" t="s">
        <v>5764</v>
      </c>
      <c r="C4946" s="13" t="s">
        <v>5765</v>
      </c>
      <c r="D4946" s="13" t="s">
        <v>1326</v>
      </c>
      <c r="E4946" s="13" t="s">
        <v>187</v>
      </c>
      <c r="F4946" s="13" t="s">
        <v>188</v>
      </c>
      <c r="G4946" s="13" t="s">
        <v>4873</v>
      </c>
      <c r="H4946" s="13" t="s">
        <v>190</v>
      </c>
      <c r="I4946" s="13">
        <v>4945</v>
      </c>
    </row>
    <row r="4947" spans="1:9" x14ac:dyDescent="0.25">
      <c r="A4947" s="13" t="str">
        <f t="shared" si="77"/>
        <v xml:space="preserve">MA2-AC-10     A2-AC-10 English Viscosity Grade </v>
      </c>
      <c r="B4947" s="13" t="s">
        <v>5766</v>
      </c>
      <c r="C4947" s="13" t="s">
        <v>5767</v>
      </c>
      <c r="D4947" s="13" t="s">
        <v>1326</v>
      </c>
      <c r="E4947" s="13" t="s">
        <v>187</v>
      </c>
      <c r="F4947" s="13" t="s">
        <v>188</v>
      </c>
      <c r="G4947" s="13" t="s">
        <v>4873</v>
      </c>
      <c r="H4947" s="13" t="s">
        <v>190</v>
      </c>
      <c r="I4947" s="13">
        <v>4946</v>
      </c>
    </row>
    <row r="4948" spans="1:9" x14ac:dyDescent="0.25">
      <c r="A4948" s="13" t="str">
        <f t="shared" si="77"/>
        <v xml:space="preserve">MA2-AC-5      A2-AC-5 English Viscosity Grade </v>
      </c>
      <c r="B4948" s="13" t="s">
        <v>5768</v>
      </c>
      <c r="C4948" s="13" t="s">
        <v>5769</v>
      </c>
      <c r="D4948" s="13" t="s">
        <v>1326</v>
      </c>
      <c r="E4948" s="13" t="s">
        <v>187</v>
      </c>
      <c r="F4948" s="13" t="s">
        <v>188</v>
      </c>
      <c r="G4948" s="13" t="s">
        <v>4873</v>
      </c>
      <c r="H4948" s="13" t="s">
        <v>190</v>
      </c>
      <c r="I4948" s="13">
        <v>4947</v>
      </c>
    </row>
    <row r="4949" spans="1:9" x14ac:dyDescent="0.25">
      <c r="A4949" s="13" t="str">
        <f t="shared" si="77"/>
        <v xml:space="preserve">MA2-CRS-2     A2-CRS-2 English Grade </v>
      </c>
      <c r="B4949" s="13" t="s">
        <v>5770</v>
      </c>
      <c r="C4949" s="13" t="s">
        <v>5771</v>
      </c>
      <c r="D4949" s="13" t="s">
        <v>1326</v>
      </c>
      <c r="E4949" s="13" t="s">
        <v>187</v>
      </c>
      <c r="F4949" s="13" t="s">
        <v>188</v>
      </c>
      <c r="G4949" s="13" t="s">
        <v>4873</v>
      </c>
      <c r="H4949" s="13" t="s">
        <v>190</v>
      </c>
      <c r="I4949" s="13">
        <v>4948</v>
      </c>
    </row>
    <row r="4950" spans="1:9" x14ac:dyDescent="0.25">
      <c r="A4950" s="13" t="str">
        <f t="shared" si="77"/>
        <v xml:space="preserve">MA2-CRS-2P    A2-CRS-2P English Grade </v>
      </c>
      <c r="B4950" s="13" t="s">
        <v>5772</v>
      </c>
      <c r="C4950" s="13" t="s">
        <v>5773</v>
      </c>
      <c r="D4950" s="13" t="s">
        <v>1326</v>
      </c>
      <c r="E4950" s="13" t="s">
        <v>187</v>
      </c>
      <c r="F4950" s="13" t="s">
        <v>188</v>
      </c>
      <c r="G4950" s="13" t="s">
        <v>4873</v>
      </c>
      <c r="H4950" s="13" t="s">
        <v>190</v>
      </c>
      <c r="I4950" s="13">
        <v>4949</v>
      </c>
    </row>
    <row r="4951" spans="1:9" x14ac:dyDescent="0.25">
      <c r="A4951" s="13" t="str">
        <f t="shared" si="77"/>
        <v xml:space="preserve">MA2-CSS-1     A2-CSS-1 English Grade </v>
      </c>
      <c r="B4951" s="13" t="s">
        <v>5774</v>
      </c>
      <c r="C4951" s="13" t="s">
        <v>5775</v>
      </c>
      <c r="D4951" s="13" t="s">
        <v>1326</v>
      </c>
      <c r="E4951" s="13" t="s">
        <v>187</v>
      </c>
      <c r="F4951" s="13" t="s">
        <v>188</v>
      </c>
      <c r="G4951" s="13" t="s">
        <v>4873</v>
      </c>
      <c r="H4951" s="13" t="s">
        <v>190</v>
      </c>
      <c r="I4951" s="13">
        <v>4950</v>
      </c>
    </row>
    <row r="4952" spans="1:9" x14ac:dyDescent="0.25">
      <c r="A4952" s="13" t="str">
        <f t="shared" si="77"/>
        <v xml:space="preserve">MA2-CSS-1H    A2-CSS-1H English Grade </v>
      </c>
      <c r="B4952" s="13" t="s">
        <v>5776</v>
      </c>
      <c r="C4952" s="13" t="s">
        <v>5777</v>
      </c>
      <c r="D4952" s="13" t="s">
        <v>1326</v>
      </c>
      <c r="E4952" s="13" t="s">
        <v>187</v>
      </c>
      <c r="F4952" s="13" t="s">
        <v>188</v>
      </c>
      <c r="G4952" s="13" t="s">
        <v>4873</v>
      </c>
      <c r="H4952" s="13" t="s">
        <v>190</v>
      </c>
      <c r="I4952" s="13">
        <v>4951</v>
      </c>
    </row>
    <row r="4953" spans="1:9" x14ac:dyDescent="0.25">
      <c r="A4953" s="13" t="str">
        <f t="shared" si="77"/>
        <v xml:space="preserve">MA2-CSS-1HU   A2-CSS-1H Undiluted English Grade </v>
      </c>
      <c r="B4953" s="13" t="s">
        <v>5778</v>
      </c>
      <c r="C4953" s="13" t="s">
        <v>5779</v>
      </c>
      <c r="D4953" s="13" t="s">
        <v>1326</v>
      </c>
      <c r="E4953" s="13" t="s">
        <v>187</v>
      </c>
      <c r="F4953" s="13" t="s">
        <v>188</v>
      </c>
      <c r="G4953" s="13" t="s">
        <v>4873</v>
      </c>
      <c r="H4953" s="13" t="s">
        <v>190</v>
      </c>
      <c r="I4953" s="13">
        <v>4952</v>
      </c>
    </row>
    <row r="4954" spans="1:9" x14ac:dyDescent="0.25">
      <c r="A4954" s="13" t="str">
        <f t="shared" si="77"/>
        <v xml:space="preserve">MA2-CSS-1U    A2-CSS-1 Undiluted English Grade </v>
      </c>
      <c r="B4954" s="13" t="s">
        <v>5780</v>
      </c>
      <c r="C4954" s="13" t="s">
        <v>5781</v>
      </c>
      <c r="D4954" s="13" t="s">
        <v>1326</v>
      </c>
      <c r="E4954" s="13" t="s">
        <v>187</v>
      </c>
      <c r="F4954" s="13" t="s">
        <v>188</v>
      </c>
      <c r="G4954" s="13" t="s">
        <v>4873</v>
      </c>
      <c r="H4954" s="13" t="s">
        <v>190</v>
      </c>
      <c r="I4954" s="13">
        <v>4953</v>
      </c>
    </row>
    <row r="4955" spans="1:9" x14ac:dyDescent="0.25">
      <c r="A4955" s="13" t="str">
        <f t="shared" si="77"/>
        <v xml:space="preserve">MA2-SS-1      A2-SS-1 English Grade </v>
      </c>
      <c r="B4955" s="13" t="s">
        <v>5782</v>
      </c>
      <c r="C4955" s="13" t="s">
        <v>5783</v>
      </c>
      <c r="D4955" s="13" t="s">
        <v>1326</v>
      </c>
      <c r="E4955" s="13" t="s">
        <v>187</v>
      </c>
      <c r="F4955" s="13" t="s">
        <v>188</v>
      </c>
      <c r="G4955" s="13" t="s">
        <v>4873</v>
      </c>
      <c r="H4955" s="13" t="s">
        <v>190</v>
      </c>
      <c r="I4955" s="13">
        <v>4954</v>
      </c>
    </row>
    <row r="4956" spans="1:9" x14ac:dyDescent="0.25">
      <c r="A4956" s="13" t="str">
        <f t="shared" si="77"/>
        <v xml:space="preserve">MA3-CSS-1     A3-CSS-1 English Grade </v>
      </c>
      <c r="B4956" s="13" t="s">
        <v>5784</v>
      </c>
      <c r="C4956" s="13" t="s">
        <v>5785</v>
      </c>
      <c r="D4956" s="13" t="s">
        <v>1326</v>
      </c>
      <c r="E4956" s="13" t="s">
        <v>187</v>
      </c>
      <c r="F4956" s="13" t="s">
        <v>188</v>
      </c>
      <c r="G4956" s="13" t="s">
        <v>4873</v>
      </c>
      <c r="H4956" s="13" t="s">
        <v>190</v>
      </c>
      <c r="I4956" s="13">
        <v>4955</v>
      </c>
    </row>
    <row r="4957" spans="1:9" x14ac:dyDescent="0.25">
      <c r="A4957" s="13" t="str">
        <f t="shared" si="77"/>
        <v xml:space="preserve">MA3-CSS-1H    A3-CSS-1H English Grade </v>
      </c>
      <c r="B4957" s="13" t="s">
        <v>5786</v>
      </c>
      <c r="C4957" s="13" t="s">
        <v>5787</v>
      </c>
      <c r="D4957" s="13" t="s">
        <v>1326</v>
      </c>
      <c r="E4957" s="13" t="s">
        <v>187</v>
      </c>
      <c r="F4957" s="13" t="s">
        <v>188</v>
      </c>
      <c r="G4957" s="13" t="s">
        <v>4873</v>
      </c>
      <c r="H4957" s="13" t="s">
        <v>190</v>
      </c>
      <c r="I4957" s="13">
        <v>4956</v>
      </c>
    </row>
    <row r="4958" spans="1:9" x14ac:dyDescent="0.25">
      <c r="A4958" s="13" t="str">
        <f t="shared" si="77"/>
        <v xml:space="preserve">MA3-CSS-1U    A3-CSS-1U English Grade </v>
      </c>
      <c r="B4958" s="13" t="s">
        <v>5788</v>
      </c>
      <c r="C4958" s="13" t="s">
        <v>5789</v>
      </c>
      <c r="D4958" s="13" t="s">
        <v>1326</v>
      </c>
      <c r="E4958" s="13" t="s">
        <v>187</v>
      </c>
      <c r="F4958" s="13" t="s">
        <v>188</v>
      </c>
      <c r="G4958" s="13" t="s">
        <v>4873</v>
      </c>
      <c r="H4958" s="13" t="s">
        <v>190</v>
      </c>
      <c r="I4958" s="13">
        <v>4957</v>
      </c>
    </row>
    <row r="4959" spans="1:9" x14ac:dyDescent="0.25">
      <c r="A4959" s="13" t="str">
        <f t="shared" si="77"/>
        <v xml:space="preserve">MA3-EA-1      A3-EA-1 English Grade </v>
      </c>
      <c r="B4959" s="13" t="s">
        <v>5790</v>
      </c>
      <c r="C4959" s="13" t="s">
        <v>5791</v>
      </c>
      <c r="D4959" s="13" t="s">
        <v>1326</v>
      </c>
      <c r="E4959" s="13" t="s">
        <v>187</v>
      </c>
      <c r="F4959" s="13" t="s">
        <v>188</v>
      </c>
      <c r="G4959" s="13" t="s">
        <v>4873</v>
      </c>
      <c r="H4959" s="13" t="s">
        <v>190</v>
      </c>
      <c r="I4959" s="13">
        <v>4958</v>
      </c>
    </row>
    <row r="4960" spans="1:9" x14ac:dyDescent="0.25">
      <c r="A4960" s="13" t="str">
        <f t="shared" si="77"/>
        <v xml:space="preserve">MA3-EPR-1     A3-EPR-1 English Grade </v>
      </c>
      <c r="B4960" s="13" t="s">
        <v>5792</v>
      </c>
      <c r="C4960" s="13" t="s">
        <v>5793</v>
      </c>
      <c r="D4960" s="13" t="s">
        <v>1326</v>
      </c>
      <c r="E4960" s="13" t="s">
        <v>187</v>
      </c>
      <c r="F4960" s="13" t="s">
        <v>188</v>
      </c>
      <c r="G4960" s="13" t="s">
        <v>4873</v>
      </c>
      <c r="H4960" s="13" t="s">
        <v>190</v>
      </c>
      <c r="I4960" s="13">
        <v>4959</v>
      </c>
    </row>
    <row r="4961" spans="1:9" x14ac:dyDescent="0.25">
      <c r="A4961" s="13" t="str">
        <f t="shared" si="77"/>
        <v xml:space="preserve">MA3-MC-70     A3-MC-70 English Grade </v>
      </c>
      <c r="B4961" s="13" t="s">
        <v>5794</v>
      </c>
      <c r="C4961" s="13" t="s">
        <v>5795</v>
      </c>
      <c r="D4961" s="13" t="s">
        <v>1326</v>
      </c>
      <c r="E4961" s="13" t="s">
        <v>187</v>
      </c>
      <c r="F4961" s="13" t="s">
        <v>188</v>
      </c>
      <c r="G4961" s="13" t="s">
        <v>4873</v>
      </c>
      <c r="H4961" s="13" t="s">
        <v>190</v>
      </c>
      <c r="I4961" s="13">
        <v>4960</v>
      </c>
    </row>
    <row r="4962" spans="1:9" x14ac:dyDescent="0.25">
      <c r="A4962" s="13" t="str">
        <f t="shared" si="77"/>
        <v xml:space="preserve">MA3-PG-67-22  A3-PG-67-22 English Grade </v>
      </c>
      <c r="B4962" s="13" t="s">
        <v>5796</v>
      </c>
      <c r="C4962" s="13" t="s">
        <v>5797</v>
      </c>
      <c r="D4962" s="13" t="s">
        <v>1326</v>
      </c>
      <c r="E4962" s="13" t="s">
        <v>187</v>
      </c>
      <c r="F4962" s="13" t="s">
        <v>188</v>
      </c>
      <c r="G4962" s="13" t="s">
        <v>4873</v>
      </c>
      <c r="H4962" s="13" t="s">
        <v>190</v>
      </c>
      <c r="I4962" s="13">
        <v>4961</v>
      </c>
    </row>
    <row r="4963" spans="1:9" x14ac:dyDescent="0.25">
      <c r="A4963" s="13" t="str">
        <f t="shared" si="77"/>
        <v xml:space="preserve">MA3-PG-76-22  A3-PG-76-22 English Grade </v>
      </c>
      <c r="B4963" s="13" t="s">
        <v>5798</v>
      </c>
      <c r="C4963" s="13" t="s">
        <v>5799</v>
      </c>
      <c r="D4963" s="13" t="s">
        <v>1326</v>
      </c>
      <c r="E4963" s="13" t="s">
        <v>187</v>
      </c>
      <c r="F4963" s="13" t="s">
        <v>188</v>
      </c>
      <c r="G4963" s="13" t="s">
        <v>4873</v>
      </c>
      <c r="H4963" s="13" t="s">
        <v>190</v>
      </c>
      <c r="I4963" s="13">
        <v>4962</v>
      </c>
    </row>
    <row r="4964" spans="1:9" x14ac:dyDescent="0.25">
      <c r="A4964" s="13" t="str">
        <f t="shared" si="77"/>
        <v xml:space="preserve">MA3-RS-2C     A3-RS-2C English Grade </v>
      </c>
      <c r="B4964" s="13" t="s">
        <v>5800</v>
      </c>
      <c r="C4964" s="13" t="s">
        <v>5801</v>
      </c>
      <c r="D4964" s="13" t="s">
        <v>1326</v>
      </c>
      <c r="E4964" s="13" t="s">
        <v>187</v>
      </c>
      <c r="F4964" s="13" t="s">
        <v>188</v>
      </c>
      <c r="G4964" s="13" t="s">
        <v>4873</v>
      </c>
      <c r="H4964" s="13" t="s">
        <v>190</v>
      </c>
      <c r="I4964" s="13">
        <v>4963</v>
      </c>
    </row>
    <row r="4965" spans="1:9" x14ac:dyDescent="0.25">
      <c r="A4965" s="13" t="str">
        <f t="shared" si="77"/>
        <v xml:space="preserve">MA4-EA-1      A4-EA-1 English Grade </v>
      </c>
      <c r="B4965" s="13" t="s">
        <v>5802</v>
      </c>
      <c r="C4965" s="13" t="s">
        <v>5803</v>
      </c>
      <c r="D4965" s="13" t="s">
        <v>1326</v>
      </c>
      <c r="E4965" s="13" t="s">
        <v>187</v>
      </c>
      <c r="F4965" s="13" t="s">
        <v>188</v>
      </c>
      <c r="G4965" s="13" t="s">
        <v>4873</v>
      </c>
      <c r="H4965" s="13" t="s">
        <v>190</v>
      </c>
      <c r="I4965" s="13">
        <v>4964</v>
      </c>
    </row>
    <row r="4966" spans="1:9" x14ac:dyDescent="0.25">
      <c r="A4966" s="13" t="str">
        <f t="shared" si="77"/>
        <v xml:space="preserve">MA4-EA-4      A4-EA-4 English Grade </v>
      </c>
      <c r="B4966" s="13" t="s">
        <v>5804</v>
      </c>
      <c r="C4966" s="13" t="s">
        <v>5805</v>
      </c>
      <c r="D4966" s="13" t="s">
        <v>1326</v>
      </c>
      <c r="E4966" s="13" t="s">
        <v>187</v>
      </c>
      <c r="F4966" s="13" t="s">
        <v>188</v>
      </c>
      <c r="G4966" s="13" t="s">
        <v>4873</v>
      </c>
      <c r="H4966" s="13" t="s">
        <v>190</v>
      </c>
      <c r="I4966" s="13">
        <v>4965</v>
      </c>
    </row>
    <row r="4967" spans="1:9" x14ac:dyDescent="0.25">
      <c r="A4967" s="13" t="str">
        <f t="shared" si="77"/>
        <v xml:space="preserve">MA4-MC-70     A4-MC-70 English Grade </v>
      </c>
      <c r="B4967" s="13" t="s">
        <v>5806</v>
      </c>
      <c r="C4967" s="13" t="s">
        <v>5807</v>
      </c>
      <c r="D4967" s="13" t="s">
        <v>1326</v>
      </c>
      <c r="E4967" s="13" t="s">
        <v>187</v>
      </c>
      <c r="F4967" s="13" t="s">
        <v>188</v>
      </c>
      <c r="G4967" s="13" t="s">
        <v>4873</v>
      </c>
      <c r="H4967" s="13" t="s">
        <v>190</v>
      </c>
      <c r="I4967" s="13">
        <v>4966</v>
      </c>
    </row>
    <row r="4968" spans="1:9" x14ac:dyDescent="0.25">
      <c r="A4968" s="13" t="str">
        <f t="shared" si="77"/>
        <v xml:space="preserve">MA4-RS-2C     A4-RS-2C English Grade </v>
      </c>
      <c r="B4968" s="13" t="s">
        <v>5808</v>
      </c>
      <c r="C4968" s="13" t="s">
        <v>5809</v>
      </c>
      <c r="D4968" s="13" t="s">
        <v>1326</v>
      </c>
      <c r="E4968" s="13" t="s">
        <v>187</v>
      </c>
      <c r="F4968" s="13" t="s">
        <v>188</v>
      </c>
      <c r="G4968" s="13" t="s">
        <v>4873</v>
      </c>
      <c r="H4968" s="13" t="s">
        <v>190</v>
      </c>
      <c r="I4968" s="13">
        <v>4967</v>
      </c>
    </row>
    <row r="4969" spans="1:9" x14ac:dyDescent="0.25">
      <c r="A4969" s="13" t="str">
        <f t="shared" si="77"/>
        <v xml:space="preserve">MA5-EA-4      A5-EA-4 English Grade </v>
      </c>
      <c r="B4969" s="13" t="s">
        <v>5810</v>
      </c>
      <c r="C4969" s="13" t="s">
        <v>5811</v>
      </c>
      <c r="D4969" s="13" t="s">
        <v>1326</v>
      </c>
      <c r="E4969" s="13" t="s">
        <v>187</v>
      </c>
      <c r="F4969" s="13" t="s">
        <v>188</v>
      </c>
      <c r="G4969" s="13" t="s">
        <v>4873</v>
      </c>
      <c r="H4969" s="13" t="s">
        <v>190</v>
      </c>
      <c r="I4969" s="13">
        <v>4968</v>
      </c>
    </row>
    <row r="4970" spans="1:9" x14ac:dyDescent="0.25">
      <c r="A4970" s="13" t="str">
        <f t="shared" si="77"/>
        <v xml:space="preserve">MA5-SS-1      A5-SS-1 English Grade </v>
      </c>
      <c r="B4970" s="13" t="s">
        <v>5812</v>
      </c>
      <c r="C4970" s="13" t="s">
        <v>5813</v>
      </c>
      <c r="D4970" s="13" t="s">
        <v>1326</v>
      </c>
      <c r="E4970" s="13" t="s">
        <v>187</v>
      </c>
      <c r="F4970" s="13" t="s">
        <v>188</v>
      </c>
      <c r="G4970" s="13" t="s">
        <v>4873</v>
      </c>
      <c r="H4970" s="13" t="s">
        <v>190</v>
      </c>
      <c r="I4970" s="13">
        <v>4969</v>
      </c>
    </row>
    <row r="4971" spans="1:9" x14ac:dyDescent="0.25">
      <c r="A4971" s="13" t="str">
        <f t="shared" si="77"/>
        <v xml:space="preserve">MA6-AC--19    A6-AC-20 English Viscosity Grade </v>
      </c>
      <c r="B4971" s="13" t="s">
        <v>5814</v>
      </c>
      <c r="C4971" s="13" t="s">
        <v>5815</v>
      </c>
      <c r="D4971" s="13" t="s">
        <v>1326</v>
      </c>
      <c r="E4971" s="13" t="s">
        <v>187</v>
      </c>
      <c r="F4971" s="13" t="s">
        <v>188</v>
      </c>
      <c r="G4971" s="13" t="s">
        <v>4873</v>
      </c>
      <c r="H4971" s="13" t="s">
        <v>190</v>
      </c>
      <c r="I4971" s="13">
        <v>4970</v>
      </c>
    </row>
    <row r="4972" spans="1:9" x14ac:dyDescent="0.25">
      <c r="A4972" s="13" t="str">
        <f t="shared" si="77"/>
        <v xml:space="preserve">MA6-AC-20     A6-AC-20 English Viscosity Grade </v>
      </c>
      <c r="B4972" s="13" t="s">
        <v>5816</v>
      </c>
      <c r="C4972" s="13" t="s">
        <v>5815</v>
      </c>
      <c r="D4972" s="13" t="s">
        <v>1326</v>
      </c>
      <c r="E4972" s="13" t="s">
        <v>187</v>
      </c>
      <c r="F4972" s="13" t="s">
        <v>188</v>
      </c>
      <c r="G4972" s="13" t="s">
        <v>4873</v>
      </c>
      <c r="H4972" s="13" t="s">
        <v>190</v>
      </c>
      <c r="I4972" s="13">
        <v>4971</v>
      </c>
    </row>
    <row r="4973" spans="1:9" x14ac:dyDescent="0.25">
      <c r="A4973" s="13" t="str">
        <f t="shared" si="77"/>
        <v xml:space="preserve">MA6-AC-30     A6-AC-30 English Viscosity Grade </v>
      </c>
      <c r="B4973" s="13" t="s">
        <v>5817</v>
      </c>
      <c r="C4973" s="13" t="s">
        <v>5818</v>
      </c>
      <c r="D4973" s="13" t="s">
        <v>1326</v>
      </c>
      <c r="E4973" s="13" t="s">
        <v>187</v>
      </c>
      <c r="F4973" s="13" t="s">
        <v>188</v>
      </c>
      <c r="G4973" s="13" t="s">
        <v>4873</v>
      </c>
      <c r="H4973" s="13" t="s">
        <v>190</v>
      </c>
      <c r="I4973" s="13">
        <v>4972</v>
      </c>
    </row>
    <row r="4974" spans="1:9" x14ac:dyDescent="0.25">
      <c r="A4974" s="13" t="str">
        <f t="shared" si="77"/>
        <v xml:space="preserve">MA6-PG-58-28  A6-PG-58-28 English Grade </v>
      </c>
      <c r="B4974" s="13" t="s">
        <v>5819</v>
      </c>
      <c r="C4974" s="13" t="s">
        <v>5820</v>
      </c>
      <c r="D4974" s="13" t="s">
        <v>1326</v>
      </c>
      <c r="E4974" s="13" t="s">
        <v>187</v>
      </c>
      <c r="F4974" s="13" t="s">
        <v>188</v>
      </c>
      <c r="G4974" s="13" t="s">
        <v>4873</v>
      </c>
      <c r="H4974" s="13" t="s">
        <v>190</v>
      </c>
      <c r="I4974" s="13">
        <v>4973</v>
      </c>
    </row>
    <row r="4975" spans="1:9" x14ac:dyDescent="0.25">
      <c r="A4975" s="13" t="str">
        <f t="shared" si="77"/>
        <v>MA6-PG-64-22  A6-PG-64-22 Eng</v>
      </c>
      <c r="B4975" s="13" t="s">
        <v>5821</v>
      </c>
      <c r="C4975" s="13" t="s">
        <v>5822</v>
      </c>
      <c r="D4975" s="13" t="s">
        <v>1326</v>
      </c>
      <c r="E4975" s="13" t="s">
        <v>187</v>
      </c>
      <c r="F4975" s="13" t="s">
        <v>188</v>
      </c>
      <c r="G4975" s="13" t="s">
        <v>4873</v>
      </c>
      <c r="H4975" s="13" t="s">
        <v>190</v>
      </c>
      <c r="I4975" s="13">
        <v>4974</v>
      </c>
    </row>
  </sheetData>
  <sheetProtection sheet="1" objects="1" scenarios="1"/>
  <phoneticPr fontId="60" type="noConversion"/>
  <pageMargins left="0.25" right="0.25" top="0.75" bottom="0.75" header="0.3" footer="0.3"/>
  <pageSetup scale="94" orientation="landscape" r:id="rId1"/>
  <colBreaks count="1" manualBreakCount="1">
    <brk id="7" max="104857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B2319-86D6-4672-824C-D53C5DE10D53}">
  <sheetPr codeName="PayItemList2024"/>
  <dimension ref="A1:I339"/>
  <sheetViews>
    <sheetView zoomScaleNormal="100" workbookViewId="0">
      <pane ySplit="1" topLeftCell="A287" activePane="bottomLeft" state="frozen"/>
      <selection sqref="A1:XFD1048576"/>
      <selection pane="bottomLeft" activeCell="E1" sqref="E1:E1048576"/>
    </sheetView>
  </sheetViews>
  <sheetFormatPr defaultColWidth="9.140625" defaultRowHeight="15" x14ac:dyDescent="0.25"/>
  <cols>
    <col min="1" max="1" width="47.42578125" customWidth="1"/>
    <col min="2" max="2" width="10" bestFit="1" customWidth="1"/>
    <col min="3" max="3" width="112.140625" bestFit="1" customWidth="1"/>
    <col min="4" max="4" width="5.7109375" bestFit="1" customWidth="1"/>
    <col min="5" max="5" width="10.140625" bestFit="1" customWidth="1"/>
    <col min="6" max="6" width="12.28515625" bestFit="1" customWidth="1"/>
    <col min="7" max="7" width="18.140625" bestFit="1" customWidth="1"/>
    <col min="8" max="8" width="17.5703125" bestFit="1" customWidth="1"/>
    <col min="9" max="9" width="10.28515625" bestFit="1" customWidth="1"/>
    <col min="10" max="10" width="14.28515625" bestFit="1" customWidth="1"/>
    <col min="11" max="11" width="18.5703125" bestFit="1" customWidth="1"/>
    <col min="12" max="12" width="16.85546875" bestFit="1" customWidth="1"/>
    <col min="13" max="14" width="30.28515625" bestFit="1" customWidth="1"/>
    <col min="15" max="15" width="11.140625" bestFit="1" customWidth="1"/>
    <col min="16" max="16" width="14.42578125" bestFit="1" customWidth="1"/>
    <col min="17" max="17" width="16" customWidth="1"/>
    <col min="18" max="18" width="20.140625" customWidth="1"/>
    <col min="19" max="19" width="6.7109375" bestFit="1" customWidth="1"/>
    <col min="20" max="20" width="18" customWidth="1"/>
    <col min="21" max="22" width="13.28515625" bestFit="1" customWidth="1"/>
    <col min="23" max="40" width="24" customWidth="1"/>
    <col min="41" max="41" width="27.85546875" customWidth="1"/>
    <col min="42" max="42" width="19.5703125" bestFit="1" customWidth="1"/>
    <col min="43" max="43" width="19.7109375" bestFit="1" customWidth="1"/>
    <col min="44" max="44" width="20.7109375" bestFit="1" customWidth="1"/>
    <col min="45" max="45" width="31.85546875" customWidth="1"/>
    <col min="46" max="46" width="30.140625" customWidth="1"/>
    <col min="47" max="47" width="19" customWidth="1"/>
    <col min="48" max="48" width="11.140625" bestFit="1" customWidth="1"/>
    <col min="49" max="49" width="10.42578125" bestFit="1" customWidth="1"/>
    <col min="50" max="50" width="18" customWidth="1"/>
    <col min="51" max="51" width="13.28515625" bestFit="1" customWidth="1"/>
    <col min="52" max="52" width="15" bestFit="1" customWidth="1"/>
    <col min="53" max="53" width="10.85546875" bestFit="1" customWidth="1"/>
    <col min="54" max="54" width="12.28515625" bestFit="1" customWidth="1"/>
    <col min="55" max="55" width="9.85546875" bestFit="1" customWidth="1"/>
    <col min="56" max="56" width="10.140625" bestFit="1" customWidth="1"/>
    <col min="57" max="57" width="7" bestFit="1" customWidth="1"/>
    <col min="58" max="58" width="11.140625" bestFit="1" customWidth="1"/>
    <col min="59" max="59" width="12.7109375" bestFit="1" customWidth="1"/>
    <col min="60" max="60" width="13" bestFit="1" customWidth="1"/>
    <col min="61" max="61" width="17.28515625" bestFit="1" customWidth="1"/>
    <col min="62" max="62" width="14.28515625" bestFit="1" customWidth="1"/>
    <col min="63" max="63" width="19.85546875" bestFit="1" customWidth="1"/>
    <col min="64" max="64" width="16.42578125" bestFit="1" customWidth="1"/>
    <col min="65" max="65" width="13.28515625" bestFit="1" customWidth="1"/>
    <col min="66" max="66" width="10.5703125" bestFit="1" customWidth="1"/>
    <col min="67" max="67" width="13.5703125" bestFit="1" customWidth="1"/>
    <col min="68" max="68" width="10.5703125" customWidth="1"/>
    <col min="69" max="69" width="15.5703125" bestFit="1" customWidth="1"/>
    <col min="70" max="78" width="6.7109375" bestFit="1" customWidth="1"/>
    <col min="79" max="94" width="7.7109375" bestFit="1" customWidth="1"/>
    <col min="95" max="95" width="14.7109375" bestFit="1" customWidth="1"/>
  </cols>
  <sheetData>
    <row r="1" spans="1:9" ht="15.75" x14ac:dyDescent="0.25">
      <c r="A1" s="16" t="s">
        <v>182</v>
      </c>
      <c r="B1" s="17" t="s">
        <v>0</v>
      </c>
      <c r="C1" s="17" t="s">
        <v>1</v>
      </c>
      <c r="D1" s="17" t="s">
        <v>3</v>
      </c>
      <c r="E1" s="17" t="s">
        <v>7</v>
      </c>
      <c r="F1" s="17" t="s">
        <v>45</v>
      </c>
      <c r="G1" s="17" t="s">
        <v>44</v>
      </c>
      <c r="H1" s="17" t="s">
        <v>183</v>
      </c>
      <c r="I1" s="17" t="s">
        <v>5823</v>
      </c>
    </row>
    <row r="2" spans="1:9" x14ac:dyDescent="0.25">
      <c r="A2" s="13" t="str">
        <f>_xlfn.CONCAT(B2," ", C2)</f>
        <v>S-200-A Mobilization</v>
      </c>
      <c r="B2" s="13" t="s">
        <v>5824</v>
      </c>
      <c r="C2" s="13" t="s">
        <v>5825</v>
      </c>
      <c r="D2" s="13" t="s">
        <v>5826</v>
      </c>
      <c r="E2" s="13" t="s">
        <v>187</v>
      </c>
      <c r="F2" s="13" t="s">
        <v>188</v>
      </c>
      <c r="G2" s="13" t="s">
        <v>189</v>
      </c>
      <c r="H2" s="13">
        <v>2024</v>
      </c>
      <c r="I2" s="13">
        <v>1</v>
      </c>
    </row>
    <row r="3" spans="1:9" x14ac:dyDescent="0.25">
      <c r="A3" s="13" t="str">
        <f t="shared" ref="A3:A66" si="0">_xlfn.CONCAT(B3," ", C3)</f>
        <v>S-201-A Clearing and Grubbing</v>
      </c>
      <c r="B3" s="13" t="s">
        <v>5827</v>
      </c>
      <c r="C3" s="13" t="s">
        <v>5828</v>
      </c>
      <c r="D3" s="13" t="s">
        <v>5826</v>
      </c>
      <c r="E3" s="13" t="s">
        <v>187</v>
      </c>
      <c r="F3" s="13" t="s">
        <v>188</v>
      </c>
      <c r="G3" s="13" t="s">
        <v>189</v>
      </c>
      <c r="H3" s="13">
        <v>2024</v>
      </c>
      <c r="I3" s="13">
        <v>2</v>
      </c>
    </row>
    <row r="4" spans="1:9" x14ac:dyDescent="0.25">
      <c r="A4" s="13" t="str">
        <f t="shared" si="0"/>
        <v>S-201-B Clearing and Grubbing</v>
      </c>
      <c r="B4" s="13" t="s">
        <v>5829</v>
      </c>
      <c r="C4" s="13" t="s">
        <v>5828</v>
      </c>
      <c r="D4" s="13" t="s">
        <v>5830</v>
      </c>
      <c r="E4" s="13" t="s">
        <v>187</v>
      </c>
      <c r="F4" s="13" t="s">
        <v>188</v>
      </c>
      <c r="G4" s="13" t="s">
        <v>189</v>
      </c>
      <c r="H4" s="13">
        <v>2024</v>
      </c>
      <c r="I4" s="13">
        <v>3</v>
      </c>
    </row>
    <row r="5" spans="1:9" x14ac:dyDescent="0.25">
      <c r="A5" s="13" t="str">
        <f t="shared" si="0"/>
        <v>S-202-A Removal of Obstructions</v>
      </c>
      <c r="B5" s="13" t="s">
        <v>5831</v>
      </c>
      <c r="C5" s="13" t="s">
        <v>5832</v>
      </c>
      <c r="D5" s="13" t="s">
        <v>5826</v>
      </c>
      <c r="E5" s="13" t="s">
        <v>187</v>
      </c>
      <c r="F5" s="13" t="s">
        <v>188</v>
      </c>
      <c r="G5" s="13" t="s">
        <v>189</v>
      </c>
      <c r="H5" s="13">
        <v>2024</v>
      </c>
      <c r="I5" s="13">
        <v>4</v>
      </c>
    </row>
    <row r="6" spans="1:9" x14ac:dyDescent="0.25">
      <c r="A6" s="13" t="str">
        <f t="shared" si="0"/>
        <v>S-202-B Removal of [Item]</v>
      </c>
      <c r="B6" s="13" t="s">
        <v>5833</v>
      </c>
      <c r="C6" s="13" t="s">
        <v>5834</v>
      </c>
      <c r="D6" s="13" t="s">
        <v>5835</v>
      </c>
      <c r="E6" s="13" t="s">
        <v>187</v>
      </c>
      <c r="F6" s="13" t="s">
        <v>188</v>
      </c>
      <c r="G6" s="13" t="s">
        <v>189</v>
      </c>
      <c r="H6" s="13">
        <v>2024</v>
      </c>
      <c r="I6" s="13">
        <v>5</v>
      </c>
    </row>
    <row r="7" spans="1:9" x14ac:dyDescent="0.25">
      <c r="A7" s="13" t="str">
        <f t="shared" si="0"/>
        <v>S-202-C Removal of [Item]</v>
      </c>
      <c r="B7" s="13" t="s">
        <v>5836</v>
      </c>
      <c r="C7" s="13" t="s">
        <v>5834</v>
      </c>
      <c r="D7" s="13" t="s">
        <v>5837</v>
      </c>
      <c r="E7" s="13" t="s">
        <v>187</v>
      </c>
      <c r="F7" s="13" t="s">
        <v>188</v>
      </c>
      <c r="G7" s="13" t="s">
        <v>189</v>
      </c>
      <c r="H7" s="13">
        <v>2024</v>
      </c>
      <c r="I7" s="13">
        <v>6</v>
      </c>
    </row>
    <row r="8" spans="1:9" x14ac:dyDescent="0.25">
      <c r="A8" s="13" t="str">
        <f t="shared" si="0"/>
        <v>S-202-D Removal of [Item]</v>
      </c>
      <c r="B8" s="13" t="s">
        <v>5838</v>
      </c>
      <c r="C8" s="13" t="s">
        <v>5834</v>
      </c>
      <c r="D8" s="13" t="s">
        <v>5839</v>
      </c>
      <c r="E8" s="13" t="s">
        <v>187</v>
      </c>
      <c r="F8" s="13" t="s">
        <v>188</v>
      </c>
      <c r="G8" s="13" t="s">
        <v>189</v>
      </c>
      <c r="H8" s="13">
        <v>2024</v>
      </c>
      <c r="I8" s="13">
        <v>7</v>
      </c>
    </row>
    <row r="9" spans="1:9" x14ac:dyDescent="0.25">
      <c r="A9" s="13" t="str">
        <f t="shared" si="0"/>
        <v>S-202-E Removal of Pipe (All Sizes)</v>
      </c>
      <c r="B9" s="13" t="s">
        <v>5840</v>
      </c>
      <c r="C9" s="13" t="s">
        <v>5841</v>
      </c>
      <c r="D9" s="13" t="s">
        <v>5837</v>
      </c>
      <c r="E9" s="13" t="s">
        <v>187</v>
      </c>
      <c r="F9" s="13" t="s">
        <v>188</v>
      </c>
      <c r="G9" s="13" t="s">
        <v>189</v>
      </c>
      <c r="H9" s="13">
        <v>2024</v>
      </c>
      <c r="I9" s="13">
        <v>8</v>
      </c>
    </row>
    <row r="10" spans="1:9" x14ac:dyDescent="0.25">
      <c r="A10" s="13" t="str">
        <f t="shared" si="0"/>
        <v>S-203-A Unclassified Excavation ([PM, FM, or LVM])</v>
      </c>
      <c r="B10" s="13" t="s">
        <v>5842</v>
      </c>
      <c r="C10" s="13" t="s">
        <v>5843</v>
      </c>
      <c r="D10" s="13" t="s">
        <v>5844</v>
      </c>
      <c r="E10" s="13" t="s">
        <v>502</v>
      </c>
      <c r="F10" s="13" t="s">
        <v>188</v>
      </c>
      <c r="G10" s="13" t="s">
        <v>189</v>
      </c>
      <c r="H10" s="13">
        <v>2024</v>
      </c>
      <c r="I10" s="13">
        <v>9</v>
      </c>
    </row>
    <row r="11" spans="1:9" x14ac:dyDescent="0.25">
      <c r="A11" s="13" t="str">
        <f t="shared" si="0"/>
        <v>S-203-B Rock Excavation ([FM or LVM])</v>
      </c>
      <c r="B11" s="13" t="s">
        <v>5845</v>
      </c>
      <c r="C11" s="13" t="s">
        <v>5846</v>
      </c>
      <c r="D11" s="13" t="s">
        <v>5844</v>
      </c>
      <c r="E11" s="13" t="s">
        <v>502</v>
      </c>
      <c r="F11" s="13" t="s">
        <v>188</v>
      </c>
      <c r="G11" s="13" t="s">
        <v>189</v>
      </c>
      <c r="H11" s="13">
        <v>2024</v>
      </c>
      <c r="I11" s="13">
        <v>10</v>
      </c>
    </row>
    <row r="12" spans="1:9" x14ac:dyDescent="0.25">
      <c r="A12" s="13" t="str">
        <f t="shared" si="0"/>
        <v>S-203-C Blank</v>
      </c>
      <c r="B12" s="13" t="s">
        <v>5847</v>
      </c>
      <c r="C12" s="13" t="s">
        <v>5848</v>
      </c>
      <c r="D12" s="13" t="s">
        <v>187</v>
      </c>
      <c r="E12" s="13" t="s">
        <v>502</v>
      </c>
      <c r="F12" s="13" t="s">
        <v>188</v>
      </c>
      <c r="G12" s="13" t="s">
        <v>189</v>
      </c>
      <c r="H12" s="13">
        <v>2024</v>
      </c>
      <c r="I12" s="13">
        <v>11</v>
      </c>
    </row>
    <row r="13" spans="1:9" x14ac:dyDescent="0.25">
      <c r="A13" s="13" t="str">
        <f t="shared" si="0"/>
        <v>S-203-D Muck Excavation (FM)</v>
      </c>
      <c r="B13" s="13" t="s">
        <v>5849</v>
      </c>
      <c r="C13" s="13" t="s">
        <v>5850</v>
      </c>
      <c r="D13" s="13" t="s">
        <v>5844</v>
      </c>
      <c r="E13" s="13" t="s">
        <v>502</v>
      </c>
      <c r="F13" s="13" t="s">
        <v>188</v>
      </c>
      <c r="G13" s="13" t="s">
        <v>189</v>
      </c>
      <c r="H13" s="13">
        <v>2024</v>
      </c>
      <c r="I13" s="13">
        <v>12</v>
      </c>
    </row>
    <row r="14" spans="1:9" x14ac:dyDescent="0.25">
      <c r="A14" s="13" t="str">
        <f t="shared" si="0"/>
        <v>S-203-E Borrow Excavation (Contractor-Furnished LVM, Class [class])</v>
      </c>
      <c r="B14" s="13" t="s">
        <v>5851</v>
      </c>
      <c r="C14" s="13" t="s">
        <v>5852</v>
      </c>
      <c r="D14" s="13" t="s">
        <v>5844</v>
      </c>
      <c r="E14" s="13" t="s">
        <v>502</v>
      </c>
      <c r="F14" s="13" t="s">
        <v>188</v>
      </c>
      <c r="G14" s="13" t="s">
        <v>189</v>
      </c>
      <c r="H14" s="13">
        <v>2024</v>
      </c>
      <c r="I14" s="13">
        <v>13</v>
      </c>
    </row>
    <row r="15" spans="1:9" x14ac:dyDescent="0.25">
      <c r="A15" s="13" t="str">
        <f t="shared" si="0"/>
        <v>S-203-E1 Borrow Excavation (Contractor-Furnished FME, Class [class])</v>
      </c>
      <c r="B15" s="13" t="s">
        <v>5853</v>
      </c>
      <c r="C15" s="13" t="s">
        <v>5854</v>
      </c>
      <c r="D15" s="13" t="s">
        <v>5844</v>
      </c>
      <c r="E15" s="13" t="s">
        <v>502</v>
      </c>
      <c r="F15" s="13" t="s">
        <v>188</v>
      </c>
      <c r="G15" s="13" t="s">
        <v>189</v>
      </c>
      <c r="H15" s="13">
        <v>2024</v>
      </c>
      <c r="I15" s="13">
        <v>14</v>
      </c>
    </row>
    <row r="16" spans="1:9" x14ac:dyDescent="0.25">
      <c r="A16" s="13" t="str">
        <f t="shared" si="0"/>
        <v>S-203-F Channel Excavation ([FM or LVM])</v>
      </c>
      <c r="B16" s="13" t="s">
        <v>5855</v>
      </c>
      <c r="C16" s="13" t="s">
        <v>5856</v>
      </c>
      <c r="D16" s="13" t="s">
        <v>5844</v>
      </c>
      <c r="E16" s="13" t="s">
        <v>502</v>
      </c>
      <c r="F16" s="13" t="s">
        <v>188</v>
      </c>
      <c r="G16" s="13" t="s">
        <v>189</v>
      </c>
      <c r="H16" s="13">
        <v>2024</v>
      </c>
      <c r="I16" s="13">
        <v>15</v>
      </c>
    </row>
    <row r="17" spans="1:9" x14ac:dyDescent="0.25">
      <c r="A17" s="13" t="str">
        <f t="shared" si="0"/>
        <v>S-203-G Special Excavation ([FM or LVM])</v>
      </c>
      <c r="B17" s="13" t="s">
        <v>5857</v>
      </c>
      <c r="C17" s="13" t="s">
        <v>5858</v>
      </c>
      <c r="D17" s="13" t="s">
        <v>5844</v>
      </c>
      <c r="E17" s="13" t="s">
        <v>502</v>
      </c>
      <c r="F17" s="13" t="s">
        <v>188</v>
      </c>
      <c r="G17" s="13" t="s">
        <v>189</v>
      </c>
      <c r="H17" s="13">
        <v>2024</v>
      </c>
      <c r="I17" s="13">
        <v>16</v>
      </c>
    </row>
    <row r="18" spans="1:9" x14ac:dyDescent="0.25">
      <c r="A18" s="13" t="str">
        <f t="shared" si="0"/>
        <v>S-203-H Excess Excavation ([FM or LVM])</v>
      </c>
      <c r="B18" s="13" t="s">
        <v>5859</v>
      </c>
      <c r="C18" s="13" t="s">
        <v>5860</v>
      </c>
      <c r="D18" s="13" t="s">
        <v>5844</v>
      </c>
      <c r="E18" s="13" t="s">
        <v>502</v>
      </c>
      <c r="F18" s="13" t="s">
        <v>188</v>
      </c>
      <c r="G18" s="13" t="s">
        <v>189</v>
      </c>
      <c r="H18" s="13">
        <v>2024</v>
      </c>
      <c r="I18" s="13">
        <v>17</v>
      </c>
    </row>
    <row r="19" spans="1:9" x14ac:dyDescent="0.25">
      <c r="A19" s="13" t="str">
        <f t="shared" si="0"/>
        <v>S-203-I Surplus Excavation ([FM or LVM])</v>
      </c>
      <c r="B19" s="13" t="s">
        <v>5861</v>
      </c>
      <c r="C19" s="13" t="s">
        <v>5862</v>
      </c>
      <c r="D19" s="13" t="s">
        <v>5844</v>
      </c>
      <c r="E19" s="13" t="s">
        <v>502</v>
      </c>
      <c r="F19" s="13" t="s">
        <v>188</v>
      </c>
      <c r="G19" s="13" t="s">
        <v>189</v>
      </c>
      <c r="H19" s="13">
        <v>2024</v>
      </c>
      <c r="I19" s="13">
        <v>18</v>
      </c>
    </row>
    <row r="20" spans="1:9" x14ac:dyDescent="0.25">
      <c r="A20" s="13" t="str">
        <f t="shared" si="0"/>
        <v>S-203-J Stripping Excavation (FM)</v>
      </c>
      <c r="B20" s="13" t="s">
        <v>5863</v>
      </c>
      <c r="C20" s="13" t="s">
        <v>5864</v>
      </c>
      <c r="D20" s="13" t="s">
        <v>5844</v>
      </c>
      <c r="E20" s="13" t="s">
        <v>502</v>
      </c>
      <c r="F20" s="13" t="s">
        <v>188</v>
      </c>
      <c r="G20" s="13" t="s">
        <v>189</v>
      </c>
      <c r="H20" s="13">
        <v>2024</v>
      </c>
      <c r="I20" s="13">
        <v>19</v>
      </c>
    </row>
    <row r="21" spans="1:9" x14ac:dyDescent="0.25">
      <c r="A21" s="13" t="str">
        <f t="shared" si="0"/>
        <v>S-206-A Structure Excavation</v>
      </c>
      <c r="B21" s="13" t="s">
        <v>5865</v>
      </c>
      <c r="C21" s="13" t="s">
        <v>5866</v>
      </c>
      <c r="D21" s="13" t="s">
        <v>5844</v>
      </c>
      <c r="E21" s="13" t="s">
        <v>502</v>
      </c>
      <c r="F21" s="13" t="s">
        <v>188</v>
      </c>
      <c r="G21" s="13" t="s">
        <v>189</v>
      </c>
      <c r="H21" s="13">
        <v>2024</v>
      </c>
      <c r="I21" s="13">
        <v>20</v>
      </c>
    </row>
    <row r="22" spans="1:9" x14ac:dyDescent="0.25">
      <c r="A22" s="13" t="str">
        <f t="shared" si="0"/>
        <v>S-208-A Light Linear Grading</v>
      </c>
      <c r="B22" s="13" t="s">
        <v>5867</v>
      </c>
      <c r="C22" s="13" t="s">
        <v>5868</v>
      </c>
      <c r="D22" s="13" t="s">
        <v>5869</v>
      </c>
      <c r="E22" s="13" t="s">
        <v>187</v>
      </c>
      <c r="F22" s="13" t="s">
        <v>188</v>
      </c>
      <c r="G22" s="13" t="s">
        <v>189</v>
      </c>
      <c r="H22" s="13">
        <v>2024</v>
      </c>
      <c r="I22" s="13">
        <v>21</v>
      </c>
    </row>
    <row r="23" spans="1:9" x14ac:dyDescent="0.25">
      <c r="A23" s="13" t="str">
        <f t="shared" si="0"/>
        <v>S-208-B Heavy Linear Grading</v>
      </c>
      <c r="B23" s="13" t="s">
        <v>5870</v>
      </c>
      <c r="C23" s="13" t="s">
        <v>5871</v>
      </c>
      <c r="D23" s="13" t="s">
        <v>5869</v>
      </c>
      <c r="E23" s="13" t="s">
        <v>187</v>
      </c>
      <c r="F23" s="13" t="s">
        <v>188</v>
      </c>
      <c r="G23" s="13" t="s">
        <v>189</v>
      </c>
      <c r="H23" s="13">
        <v>2024</v>
      </c>
      <c r="I23" s="13">
        <v>22</v>
      </c>
    </row>
    <row r="24" spans="1:9" x14ac:dyDescent="0.25">
      <c r="A24" s="13" t="str">
        <f t="shared" si="0"/>
        <v>S-208-C Linear Grading Special</v>
      </c>
      <c r="B24" s="13" t="s">
        <v>5872</v>
      </c>
      <c r="C24" s="13" t="s">
        <v>5873</v>
      </c>
      <c r="D24" s="13" t="s">
        <v>5837</v>
      </c>
      <c r="E24" s="13" t="s">
        <v>187</v>
      </c>
      <c r="F24" s="13" t="s">
        <v>188</v>
      </c>
      <c r="G24" s="13" t="s">
        <v>189</v>
      </c>
      <c r="H24" s="13">
        <v>2024</v>
      </c>
      <c r="I24" s="13">
        <v>23</v>
      </c>
    </row>
    <row r="25" spans="1:9" x14ac:dyDescent="0.25">
      <c r="A25" s="13" t="str">
        <f t="shared" si="0"/>
        <v>S-208-D Unclassified Excavation (Special) (LVM)</v>
      </c>
      <c r="B25" s="13" t="s">
        <v>5874</v>
      </c>
      <c r="C25" s="13" t="s">
        <v>5875</v>
      </c>
      <c r="D25" s="13" t="s">
        <v>5844</v>
      </c>
      <c r="E25" s="13" t="s">
        <v>502</v>
      </c>
      <c r="F25" s="13" t="s">
        <v>188</v>
      </c>
      <c r="G25" s="13" t="s">
        <v>189</v>
      </c>
      <c r="H25" s="13">
        <v>2024</v>
      </c>
      <c r="I25" s="13">
        <v>24</v>
      </c>
    </row>
    <row r="26" spans="1:9" x14ac:dyDescent="0.25">
      <c r="A26" s="13" t="str">
        <f t="shared" si="0"/>
        <v>S-211-A Topsoil for Slope Treatment (from Within the Right-of-Way)</v>
      </c>
      <c r="B26" s="13" t="s">
        <v>5876</v>
      </c>
      <c r="C26" s="13" t="s">
        <v>5877</v>
      </c>
      <c r="D26" s="13" t="s">
        <v>5839</v>
      </c>
      <c r="E26" s="13" t="s">
        <v>502</v>
      </c>
      <c r="F26" s="13" t="s">
        <v>188</v>
      </c>
      <c r="G26" s="13" t="s">
        <v>601</v>
      </c>
      <c r="H26" s="13">
        <v>2024</v>
      </c>
      <c r="I26" s="13">
        <v>25</v>
      </c>
    </row>
    <row r="27" spans="1:9" x14ac:dyDescent="0.25">
      <c r="A27" s="13" t="str">
        <f t="shared" si="0"/>
        <v>S-211-B Topsoil for Slope Treatment (Contractor-Furnished from Outside the Right-of-Way) (LVM)</v>
      </c>
      <c r="B27" s="13" t="s">
        <v>5878</v>
      </c>
      <c r="C27" s="13" t="s">
        <v>5879</v>
      </c>
      <c r="D27" s="13" t="s">
        <v>5844</v>
      </c>
      <c r="E27" s="13" t="s">
        <v>502</v>
      </c>
      <c r="F27" s="13" t="s">
        <v>188</v>
      </c>
      <c r="G27" s="13" t="s">
        <v>601</v>
      </c>
      <c r="H27" s="13">
        <v>2024</v>
      </c>
      <c r="I27" s="13">
        <v>26</v>
      </c>
    </row>
    <row r="28" spans="1:9" x14ac:dyDescent="0.25">
      <c r="A28" s="13" t="str">
        <f t="shared" si="0"/>
        <v>S-212-A Agricultural Limestone</v>
      </c>
      <c r="B28" s="13" t="s">
        <v>5880</v>
      </c>
      <c r="C28" s="13" t="s">
        <v>5881</v>
      </c>
      <c r="D28" s="13" t="s">
        <v>5882</v>
      </c>
      <c r="E28" s="13" t="s">
        <v>187</v>
      </c>
      <c r="F28" s="13" t="s">
        <v>188</v>
      </c>
      <c r="G28" s="13" t="s">
        <v>601</v>
      </c>
      <c r="H28" s="13">
        <v>2024</v>
      </c>
      <c r="I28" s="13">
        <v>27</v>
      </c>
    </row>
    <row r="29" spans="1:9" x14ac:dyDescent="0.25">
      <c r="A29" s="13" t="str">
        <f t="shared" si="0"/>
        <v>S-212-B Commercial Fertilizer ([type])</v>
      </c>
      <c r="B29" s="13" t="s">
        <v>5883</v>
      </c>
      <c r="C29" s="13" t="s">
        <v>5884</v>
      </c>
      <c r="D29" s="13" t="s">
        <v>5882</v>
      </c>
      <c r="E29" s="13" t="s">
        <v>187</v>
      </c>
      <c r="F29" s="13" t="s">
        <v>188</v>
      </c>
      <c r="G29" s="13" t="s">
        <v>601</v>
      </c>
      <c r="H29" s="13">
        <v>2024</v>
      </c>
      <c r="I29" s="13">
        <v>28</v>
      </c>
    </row>
    <row r="30" spans="1:9" x14ac:dyDescent="0.25">
      <c r="A30" s="13" t="str">
        <f t="shared" si="0"/>
        <v>S-212-C Blank</v>
      </c>
      <c r="B30" s="13" t="s">
        <v>5885</v>
      </c>
      <c r="C30" s="13" t="s">
        <v>5848</v>
      </c>
      <c r="D30" s="13" t="s">
        <v>187</v>
      </c>
      <c r="E30" s="13" t="s">
        <v>187</v>
      </c>
      <c r="F30" s="13" t="s">
        <v>188</v>
      </c>
      <c r="G30" s="13" t="s">
        <v>601</v>
      </c>
      <c r="H30" s="13">
        <v>2024</v>
      </c>
      <c r="I30" s="13">
        <v>29</v>
      </c>
    </row>
    <row r="31" spans="1:9" x14ac:dyDescent="0.25">
      <c r="A31" s="13" t="str">
        <f t="shared" si="0"/>
        <v>S-212-D Super Phosphate</v>
      </c>
      <c r="B31" s="13" t="s">
        <v>5886</v>
      </c>
      <c r="C31" s="13" t="s">
        <v>5887</v>
      </c>
      <c r="D31" s="13" t="s">
        <v>5882</v>
      </c>
      <c r="E31" s="13" t="s">
        <v>187</v>
      </c>
      <c r="F31" s="13" t="s">
        <v>188</v>
      </c>
      <c r="G31" s="13" t="s">
        <v>601</v>
      </c>
      <c r="H31" s="13">
        <v>2024</v>
      </c>
      <c r="I31" s="13">
        <v>30</v>
      </c>
    </row>
    <row r="32" spans="1:9" x14ac:dyDescent="0.25">
      <c r="A32" s="13" t="str">
        <f t="shared" si="0"/>
        <v>S-212-E Ammonium Sulphate</v>
      </c>
      <c r="B32" s="13" t="s">
        <v>5888</v>
      </c>
      <c r="C32" s="13" t="s">
        <v>5889</v>
      </c>
      <c r="D32" s="13" t="s">
        <v>5882</v>
      </c>
      <c r="E32" s="13" t="s">
        <v>187</v>
      </c>
      <c r="F32" s="13" t="s">
        <v>188</v>
      </c>
      <c r="G32" s="13" t="s">
        <v>601</v>
      </c>
      <c r="H32" s="13">
        <v>2024</v>
      </c>
      <c r="I32" s="13">
        <v>31</v>
      </c>
    </row>
    <row r="33" spans="1:9" x14ac:dyDescent="0.25">
      <c r="A33" s="13" t="str">
        <f t="shared" si="0"/>
        <v>S-212-F Ammonium Nitrate</v>
      </c>
      <c r="B33" s="13" t="s">
        <v>5890</v>
      </c>
      <c r="C33" s="13" t="s">
        <v>5891</v>
      </c>
      <c r="D33" s="13" t="s">
        <v>5882</v>
      </c>
      <c r="E33" s="13" t="s">
        <v>187</v>
      </c>
      <c r="F33" s="13" t="s">
        <v>188</v>
      </c>
      <c r="G33" s="13" t="s">
        <v>601</v>
      </c>
      <c r="H33" s="13">
        <v>2024</v>
      </c>
      <c r="I33" s="13">
        <v>32</v>
      </c>
    </row>
    <row r="34" spans="1:9" x14ac:dyDescent="0.25">
      <c r="A34" s="13" t="str">
        <f t="shared" si="0"/>
        <v>S-212-G Nitrate of Soda</v>
      </c>
      <c r="B34" s="13" t="s">
        <v>5892</v>
      </c>
      <c r="C34" s="13" t="s">
        <v>5893</v>
      </c>
      <c r="D34" s="13" t="s">
        <v>5882</v>
      </c>
      <c r="E34" s="13" t="s">
        <v>187</v>
      </c>
      <c r="F34" s="13" t="s">
        <v>188</v>
      </c>
      <c r="G34" s="13" t="s">
        <v>601</v>
      </c>
      <c r="H34" s="13">
        <v>2024</v>
      </c>
      <c r="I34" s="13">
        <v>33</v>
      </c>
    </row>
    <row r="35" spans="1:9" x14ac:dyDescent="0.25">
      <c r="A35" s="13" t="str">
        <f t="shared" si="0"/>
        <v>S-212-H Muriate of Potash</v>
      </c>
      <c r="B35" s="13" t="s">
        <v>5894</v>
      </c>
      <c r="C35" s="13" t="s">
        <v>5895</v>
      </c>
      <c r="D35" s="13" t="s">
        <v>5882</v>
      </c>
      <c r="E35" s="13" t="s">
        <v>187</v>
      </c>
      <c r="F35" s="13" t="s">
        <v>188</v>
      </c>
      <c r="G35" s="13" t="s">
        <v>601</v>
      </c>
      <c r="H35" s="13">
        <v>2024</v>
      </c>
      <c r="I35" s="13">
        <v>34</v>
      </c>
    </row>
    <row r="36" spans="1:9" x14ac:dyDescent="0.25">
      <c r="A36" s="13" t="str">
        <f t="shared" si="0"/>
        <v>S-212-I Ground Preparation</v>
      </c>
      <c r="B36" s="13" t="s">
        <v>5896</v>
      </c>
      <c r="C36" s="13" t="s">
        <v>5897</v>
      </c>
      <c r="D36" s="13" t="s">
        <v>5839</v>
      </c>
      <c r="E36" s="13" t="s">
        <v>187</v>
      </c>
      <c r="F36" s="13" t="s">
        <v>188</v>
      </c>
      <c r="G36" s="13" t="s">
        <v>601</v>
      </c>
      <c r="H36" s="13">
        <v>2024</v>
      </c>
      <c r="I36" s="13">
        <v>35</v>
      </c>
    </row>
    <row r="37" spans="1:9" x14ac:dyDescent="0.25">
      <c r="A37" s="13" t="str">
        <f t="shared" si="0"/>
        <v>S-214-A Seeding</v>
      </c>
      <c r="B37" s="13" t="s">
        <v>5898</v>
      </c>
      <c r="C37" s="13" t="s">
        <v>5899</v>
      </c>
      <c r="D37" s="13" t="s">
        <v>5830</v>
      </c>
      <c r="E37" s="13" t="s">
        <v>187</v>
      </c>
      <c r="F37" s="13" t="s">
        <v>188</v>
      </c>
      <c r="G37" s="13" t="s">
        <v>601</v>
      </c>
      <c r="H37" s="13">
        <v>2024</v>
      </c>
      <c r="I37" s="13">
        <v>36</v>
      </c>
    </row>
    <row r="38" spans="1:9" x14ac:dyDescent="0.25">
      <c r="A38" s="13" t="str">
        <f t="shared" si="0"/>
        <v>S-215-A Vegetative Materials for Mulch</v>
      </c>
      <c r="B38" s="13" t="s">
        <v>5900</v>
      </c>
      <c r="C38" s="13" t="s">
        <v>5901</v>
      </c>
      <c r="D38" s="13" t="s">
        <v>5882</v>
      </c>
      <c r="E38" s="13" t="s">
        <v>187</v>
      </c>
      <c r="F38" s="13" t="s">
        <v>188</v>
      </c>
      <c r="G38" s="13" t="s">
        <v>601</v>
      </c>
      <c r="H38" s="13">
        <v>2024</v>
      </c>
      <c r="I38" s="13">
        <v>37</v>
      </c>
    </row>
    <row r="39" spans="1:9" x14ac:dyDescent="0.25">
      <c r="A39" s="13" t="str">
        <f t="shared" si="0"/>
        <v>S-215-B Mulch, Asphalt Emulsion</v>
      </c>
      <c r="B39" s="13" t="s">
        <v>5902</v>
      </c>
      <c r="C39" s="13" t="s">
        <v>5903</v>
      </c>
      <c r="D39" s="13" t="s">
        <v>5904</v>
      </c>
      <c r="E39" s="13" t="s">
        <v>187</v>
      </c>
      <c r="F39" s="13" t="s">
        <v>188</v>
      </c>
      <c r="G39" s="13" t="s">
        <v>601</v>
      </c>
      <c r="H39" s="13">
        <v>2024</v>
      </c>
      <c r="I39" s="13">
        <v>38</v>
      </c>
    </row>
    <row r="40" spans="1:9" x14ac:dyDescent="0.25">
      <c r="A40" s="13" t="str">
        <f t="shared" si="0"/>
        <v>S-226-A Solid Sodding</v>
      </c>
      <c r="B40" s="13" t="s">
        <v>5905</v>
      </c>
      <c r="C40" s="13" t="s">
        <v>5906</v>
      </c>
      <c r="D40" s="13" t="s">
        <v>5839</v>
      </c>
      <c r="E40" s="13" t="s">
        <v>187</v>
      </c>
      <c r="F40" s="13" t="s">
        <v>188</v>
      </c>
      <c r="G40" s="13" t="s">
        <v>601</v>
      </c>
      <c r="H40" s="13">
        <v>2024</v>
      </c>
      <c r="I40" s="13">
        <v>39</v>
      </c>
    </row>
    <row r="41" spans="1:9" x14ac:dyDescent="0.25">
      <c r="A41" s="13" t="str">
        <f t="shared" si="0"/>
        <v>S-227-A Excelsior Blanket</v>
      </c>
      <c r="B41" s="13" t="s">
        <v>5907</v>
      </c>
      <c r="C41" s="13" t="s">
        <v>5908</v>
      </c>
      <c r="D41" s="13" t="s">
        <v>5839</v>
      </c>
      <c r="E41" s="13" t="s">
        <v>187</v>
      </c>
      <c r="F41" s="13" t="s">
        <v>188</v>
      </c>
      <c r="G41" s="13" t="s">
        <v>601</v>
      </c>
      <c r="H41" s="13">
        <v>2024</v>
      </c>
      <c r="I41" s="13">
        <v>40</v>
      </c>
    </row>
    <row r="42" spans="1:9" x14ac:dyDescent="0.25">
      <c r="A42" s="13" t="str">
        <f t="shared" si="0"/>
        <v>S-228-A Hydroseeding, Temporary Grassing</v>
      </c>
      <c r="B42" s="13" t="s">
        <v>5909</v>
      </c>
      <c r="C42" s="13" t="s">
        <v>5910</v>
      </c>
      <c r="D42" s="13" t="s">
        <v>5830</v>
      </c>
      <c r="E42" s="13" t="s">
        <v>187</v>
      </c>
      <c r="F42" s="13" t="s">
        <v>188</v>
      </c>
      <c r="G42" s="13" t="s">
        <v>601</v>
      </c>
      <c r="H42" s="13">
        <v>2024</v>
      </c>
      <c r="I42" s="13">
        <v>41</v>
      </c>
    </row>
    <row r="43" spans="1:9" x14ac:dyDescent="0.25">
      <c r="A43" s="13" t="str">
        <f t="shared" si="0"/>
        <v>S-229-A Portland Cement Concrete Paved Ditch</v>
      </c>
      <c r="B43" s="13" t="s">
        <v>5911</v>
      </c>
      <c r="C43" s="13" t="s">
        <v>5912</v>
      </c>
      <c r="D43" s="13" t="s">
        <v>5844</v>
      </c>
      <c r="E43" s="13" t="s">
        <v>1569</v>
      </c>
      <c r="F43" s="13" t="s">
        <v>188</v>
      </c>
      <c r="G43" s="13" t="s">
        <v>601</v>
      </c>
      <c r="H43" s="13">
        <v>2024</v>
      </c>
      <c r="I43" s="13">
        <v>42</v>
      </c>
    </row>
    <row r="44" spans="1:9" x14ac:dyDescent="0.25">
      <c r="A44" s="13" t="str">
        <f t="shared" si="0"/>
        <v>S-230-A Bituminous Treated Roving</v>
      </c>
      <c r="B44" s="13" t="s">
        <v>5913</v>
      </c>
      <c r="C44" s="13" t="s">
        <v>5914</v>
      </c>
      <c r="D44" s="13" t="s">
        <v>5839</v>
      </c>
      <c r="E44" s="13" t="s">
        <v>5915</v>
      </c>
      <c r="F44" s="13" t="s">
        <v>188</v>
      </c>
      <c r="G44" s="13" t="s">
        <v>601</v>
      </c>
      <c r="H44" s="13">
        <v>2024</v>
      </c>
      <c r="I44" s="13">
        <v>43</v>
      </c>
    </row>
    <row r="45" spans="1:9" x14ac:dyDescent="0.25">
      <c r="A45" s="13" t="str">
        <f t="shared" si="0"/>
        <v>S-231-A Erosion Control Fabric</v>
      </c>
      <c r="B45" s="13" t="s">
        <v>5916</v>
      </c>
      <c r="C45" s="13" t="s">
        <v>5917</v>
      </c>
      <c r="D45" s="13" t="s">
        <v>5839</v>
      </c>
      <c r="E45" s="13" t="s">
        <v>187</v>
      </c>
      <c r="F45" s="13" t="s">
        <v>188</v>
      </c>
      <c r="G45" s="13" t="s">
        <v>601</v>
      </c>
      <c r="H45" s="13">
        <v>2024</v>
      </c>
      <c r="I45" s="13">
        <v>44</v>
      </c>
    </row>
    <row r="46" spans="1:9" x14ac:dyDescent="0.25">
      <c r="A46" s="13" t="str">
        <f t="shared" si="0"/>
        <v>S-232-A Geotextile Fabric Stabilization (Type [type]) (AOS [AOS])</v>
      </c>
      <c r="B46" s="13" t="s">
        <v>5918</v>
      </c>
      <c r="C46" s="13" t="s">
        <v>5919</v>
      </c>
      <c r="D46" s="13" t="s">
        <v>5839</v>
      </c>
      <c r="E46" s="13" t="s">
        <v>187</v>
      </c>
      <c r="F46" s="13" t="s">
        <v>188</v>
      </c>
      <c r="G46" s="13" t="s">
        <v>601</v>
      </c>
      <c r="H46" s="13">
        <v>2024</v>
      </c>
      <c r="I46" s="13">
        <v>45</v>
      </c>
    </row>
    <row r="47" spans="1:9" x14ac:dyDescent="0.25">
      <c r="A47" s="13" t="str">
        <f t="shared" si="0"/>
        <v>S-233-A Temporary Silt Fence (Type [type]) (AOS [AOS])</v>
      </c>
      <c r="B47" s="13" t="s">
        <v>5920</v>
      </c>
      <c r="C47" s="13" t="s">
        <v>5921</v>
      </c>
      <c r="D47" s="13" t="s">
        <v>5837</v>
      </c>
      <c r="E47" s="13" t="s">
        <v>187</v>
      </c>
      <c r="F47" s="13" t="s">
        <v>188</v>
      </c>
      <c r="G47" s="13" t="s">
        <v>601</v>
      </c>
      <c r="H47" s="13">
        <v>2024</v>
      </c>
      <c r="I47" s="13">
        <v>46</v>
      </c>
    </row>
    <row r="48" spans="1:9" x14ac:dyDescent="0.25">
      <c r="A48" s="13" t="str">
        <f t="shared" si="0"/>
        <v>S-234-A Erosion Mat</v>
      </c>
      <c r="B48" s="13" t="s">
        <v>5922</v>
      </c>
      <c r="C48" s="13" t="s">
        <v>5923</v>
      </c>
      <c r="D48" s="13" t="s">
        <v>5839</v>
      </c>
      <c r="E48" s="13" t="s">
        <v>187</v>
      </c>
      <c r="F48" s="13" t="s">
        <v>188</v>
      </c>
      <c r="G48" s="13" t="s">
        <v>601</v>
      </c>
      <c r="H48" s="13">
        <v>2024</v>
      </c>
      <c r="I48" s="13">
        <v>47</v>
      </c>
    </row>
    <row r="49" spans="1:9" x14ac:dyDescent="0.25">
      <c r="A49" s="13" t="str">
        <f t="shared" si="0"/>
        <v>S-235-A Wattles, [size]</v>
      </c>
      <c r="B49" s="13" t="s">
        <v>5924</v>
      </c>
      <c r="C49" s="13" t="s">
        <v>5925</v>
      </c>
      <c r="D49" s="13" t="s">
        <v>5837</v>
      </c>
      <c r="E49" s="13" t="s">
        <v>187</v>
      </c>
      <c r="F49" s="13" t="s">
        <v>188</v>
      </c>
      <c r="G49" s="13" t="s">
        <v>601</v>
      </c>
      <c r="H49" s="13">
        <v>2024</v>
      </c>
      <c r="I49" s="13">
        <v>48</v>
      </c>
    </row>
    <row r="50" spans="1:9" x14ac:dyDescent="0.25">
      <c r="A50" s="13" t="str">
        <f t="shared" si="0"/>
        <v>S-236-A Silt Basin (Type [type])</v>
      </c>
      <c r="B50" s="13" t="s">
        <v>5926</v>
      </c>
      <c r="C50" s="13" t="s">
        <v>5927</v>
      </c>
      <c r="D50" s="13" t="s">
        <v>5928</v>
      </c>
      <c r="E50" s="13" t="s">
        <v>187</v>
      </c>
      <c r="F50" s="13" t="s">
        <v>188</v>
      </c>
      <c r="G50" s="13" t="s">
        <v>601</v>
      </c>
      <c r="H50" s="13">
        <v>2024</v>
      </c>
      <c r="I50" s="13">
        <v>49</v>
      </c>
    </row>
    <row r="51" spans="1:9" x14ac:dyDescent="0.25">
      <c r="A51" s="13" t="str">
        <f t="shared" si="0"/>
        <v>S-236-B Maintenance and Removal of Existing Silt Basin</v>
      </c>
      <c r="B51" s="13" t="s">
        <v>5929</v>
      </c>
      <c r="C51" s="13" t="s">
        <v>5930</v>
      </c>
      <c r="D51" s="13" t="s">
        <v>5928</v>
      </c>
      <c r="E51" s="13" t="s">
        <v>187</v>
      </c>
      <c r="F51" s="13" t="s">
        <v>188</v>
      </c>
      <c r="G51" s="13" t="s">
        <v>601</v>
      </c>
      <c r="H51" s="13">
        <v>2024</v>
      </c>
      <c r="I51" s="13">
        <v>50</v>
      </c>
    </row>
    <row r="52" spans="1:9" x14ac:dyDescent="0.25">
      <c r="A52" s="13" t="str">
        <f t="shared" si="0"/>
        <v>S-237-A Temporary Erosion Checks</v>
      </c>
      <c r="B52" s="13" t="s">
        <v>5931</v>
      </c>
      <c r="C52" s="13" t="s">
        <v>5932</v>
      </c>
      <c r="D52" s="13" t="s">
        <v>5933</v>
      </c>
      <c r="E52" s="13" t="s">
        <v>187</v>
      </c>
      <c r="F52" s="13" t="s">
        <v>188</v>
      </c>
      <c r="G52" s="13" t="s">
        <v>601</v>
      </c>
      <c r="H52" s="13">
        <v>2024</v>
      </c>
      <c r="I52" s="13">
        <v>51</v>
      </c>
    </row>
    <row r="53" spans="1:9" x14ac:dyDescent="0.25">
      <c r="A53" s="13" t="str">
        <f t="shared" si="0"/>
        <v>S-238-A Temporary Stream Diversion</v>
      </c>
      <c r="B53" s="13" t="s">
        <v>5934</v>
      </c>
      <c r="C53" s="13" t="s">
        <v>5935</v>
      </c>
      <c r="D53" s="13" t="s">
        <v>5928</v>
      </c>
      <c r="E53" s="13" t="s">
        <v>187</v>
      </c>
      <c r="F53" s="13" t="s">
        <v>188</v>
      </c>
      <c r="G53" s="13" t="s">
        <v>4873</v>
      </c>
      <c r="H53" s="13">
        <v>2024</v>
      </c>
      <c r="I53" s="13">
        <v>52</v>
      </c>
    </row>
    <row r="54" spans="1:9" x14ac:dyDescent="0.25">
      <c r="A54" s="13" t="str">
        <f t="shared" si="0"/>
        <v>S-239-A Temporary Slope Drains</v>
      </c>
      <c r="B54" s="13" t="s">
        <v>5936</v>
      </c>
      <c r="C54" s="13" t="s">
        <v>5937</v>
      </c>
      <c r="D54" s="13" t="s">
        <v>5837</v>
      </c>
      <c r="E54" s="13" t="s">
        <v>1221</v>
      </c>
      <c r="F54" s="13" t="s">
        <v>188</v>
      </c>
      <c r="G54" s="13" t="s">
        <v>189</v>
      </c>
      <c r="H54" s="13">
        <v>2024</v>
      </c>
      <c r="I54" s="13">
        <v>53</v>
      </c>
    </row>
    <row r="55" spans="1:9" x14ac:dyDescent="0.25">
      <c r="A55" s="13" t="str">
        <f t="shared" si="0"/>
        <v>S-240-A Geogrid, Type [type]</v>
      </c>
      <c r="B55" s="13" t="s">
        <v>5938</v>
      </c>
      <c r="C55" s="13" t="s">
        <v>5939</v>
      </c>
      <c r="D55" s="13" t="s">
        <v>5839</v>
      </c>
      <c r="E55" s="13" t="s">
        <v>187</v>
      </c>
      <c r="F55" s="13" t="s">
        <v>188</v>
      </c>
      <c r="G55" s="13" t="s">
        <v>189</v>
      </c>
      <c r="H55" s="13">
        <v>2024</v>
      </c>
      <c r="I55" s="13">
        <v>54</v>
      </c>
    </row>
    <row r="56" spans="1:9" x14ac:dyDescent="0.25">
      <c r="A56" s="13" t="str">
        <f t="shared" si="0"/>
        <v>S-304-A Granular Material [FM or LVM], (Class [class], Group [group])</v>
      </c>
      <c r="B56" s="13" t="s">
        <v>5940</v>
      </c>
      <c r="C56" s="13" t="s">
        <v>5941</v>
      </c>
      <c r="D56" s="13" t="s">
        <v>5844</v>
      </c>
      <c r="E56" s="13" t="s">
        <v>1221</v>
      </c>
      <c r="F56" s="13" t="s">
        <v>188</v>
      </c>
      <c r="G56" s="13" t="s">
        <v>189</v>
      </c>
      <c r="H56" s="13">
        <v>2024</v>
      </c>
      <c r="I56" s="13">
        <v>55</v>
      </c>
    </row>
    <row r="57" spans="1:9" x14ac:dyDescent="0.25">
      <c r="A57" s="13" t="str">
        <f t="shared" si="0"/>
        <v>S-304-B Granular Material, (Class [class], Group [group])</v>
      </c>
      <c r="B57" s="13" t="s">
        <v>5942</v>
      </c>
      <c r="C57" s="13" t="s">
        <v>5943</v>
      </c>
      <c r="D57" s="13" t="s">
        <v>5882</v>
      </c>
      <c r="E57" s="13" t="s">
        <v>1236</v>
      </c>
      <c r="F57" s="13" t="s">
        <v>188</v>
      </c>
      <c r="G57" s="13" t="s">
        <v>189</v>
      </c>
      <c r="H57" s="13">
        <v>2024</v>
      </c>
      <c r="I57" s="13">
        <v>56</v>
      </c>
    </row>
    <row r="58" spans="1:9" x14ac:dyDescent="0.25">
      <c r="A58" s="13" t="str">
        <f t="shared" si="0"/>
        <v>S-304-C Crushed Stone [size], [FM or LVM]</v>
      </c>
      <c r="B58" s="13" t="s">
        <v>5944</v>
      </c>
      <c r="C58" s="13" t="s">
        <v>5945</v>
      </c>
      <c r="D58" s="13" t="s">
        <v>5844</v>
      </c>
      <c r="E58" s="13" t="s">
        <v>1221</v>
      </c>
      <c r="F58" s="13" t="s">
        <v>188</v>
      </c>
      <c r="G58" s="13" t="s">
        <v>189</v>
      </c>
      <c r="H58" s="13">
        <v>2024</v>
      </c>
      <c r="I58" s="13">
        <v>57</v>
      </c>
    </row>
    <row r="59" spans="1:9" x14ac:dyDescent="0.25">
      <c r="A59" s="13" t="str">
        <f t="shared" si="0"/>
        <v>S-304-D Crushed Stone [size]</v>
      </c>
      <c r="B59" s="13" t="s">
        <v>5946</v>
      </c>
      <c r="C59" s="13" t="s">
        <v>5947</v>
      </c>
      <c r="D59" s="13" t="s">
        <v>5882</v>
      </c>
      <c r="E59" s="13" t="s">
        <v>1236</v>
      </c>
      <c r="F59" s="13" t="s">
        <v>188</v>
      </c>
      <c r="G59" s="13" t="s">
        <v>189</v>
      </c>
      <c r="H59" s="13">
        <v>2024</v>
      </c>
      <c r="I59" s="13">
        <v>58</v>
      </c>
    </row>
    <row r="60" spans="1:9" x14ac:dyDescent="0.25">
      <c r="A60" s="13" t="str">
        <f t="shared" si="0"/>
        <v>S-307-A Soil–Lime–Water Mixing (Class A)</v>
      </c>
      <c r="B60" s="13" t="s">
        <v>5948</v>
      </c>
      <c r="C60" s="13" t="s">
        <v>5949</v>
      </c>
      <c r="D60" s="13" t="s">
        <v>5839</v>
      </c>
      <c r="E60" s="13" t="s">
        <v>1300</v>
      </c>
      <c r="F60" s="13" t="s">
        <v>188</v>
      </c>
      <c r="G60" s="13" t="s">
        <v>189</v>
      </c>
      <c r="H60" s="13">
        <v>2024</v>
      </c>
      <c r="I60" s="13">
        <v>59</v>
      </c>
    </row>
    <row r="61" spans="1:9" x14ac:dyDescent="0.25">
      <c r="A61" s="13" t="str">
        <f t="shared" si="0"/>
        <v>S-307-B Soil–Lime–Water Mixing (Class B)</v>
      </c>
      <c r="B61" s="13" t="s">
        <v>5950</v>
      </c>
      <c r="C61" s="13" t="s">
        <v>5951</v>
      </c>
      <c r="D61" s="13" t="s">
        <v>5839</v>
      </c>
      <c r="E61" s="13" t="s">
        <v>1300</v>
      </c>
      <c r="F61" s="13" t="s">
        <v>188</v>
      </c>
      <c r="G61" s="13" t="s">
        <v>189</v>
      </c>
      <c r="H61" s="13">
        <v>2024</v>
      </c>
      <c r="I61" s="13">
        <v>60</v>
      </c>
    </row>
    <row r="62" spans="1:9" x14ac:dyDescent="0.25">
      <c r="A62" s="13" t="str">
        <f t="shared" si="0"/>
        <v>S-307-C Soil–Lime–Water Mixing (Class C)</v>
      </c>
      <c r="B62" s="13" t="s">
        <v>5952</v>
      </c>
      <c r="C62" s="13" t="s">
        <v>5953</v>
      </c>
      <c r="D62" s="13" t="s">
        <v>5839</v>
      </c>
      <c r="E62" s="13" t="s">
        <v>1300</v>
      </c>
      <c r="F62" s="13" t="s">
        <v>188</v>
      </c>
      <c r="G62" s="13" t="s">
        <v>189</v>
      </c>
      <c r="H62" s="13">
        <v>2024</v>
      </c>
      <c r="I62" s="13">
        <v>61</v>
      </c>
    </row>
    <row r="63" spans="1:9" x14ac:dyDescent="0.25">
      <c r="A63" s="13" t="str">
        <f t="shared" si="0"/>
        <v>S-307-D Lime</v>
      </c>
      <c r="B63" s="13" t="s">
        <v>5954</v>
      </c>
      <c r="C63" s="13" t="s">
        <v>5955</v>
      </c>
      <c r="D63" s="13" t="s">
        <v>5882</v>
      </c>
      <c r="E63" s="13" t="s">
        <v>187</v>
      </c>
      <c r="F63" s="13" t="s">
        <v>188</v>
      </c>
      <c r="G63" s="13" t="s">
        <v>189</v>
      </c>
      <c r="H63" s="13">
        <v>2024</v>
      </c>
      <c r="I63" s="13">
        <v>62</v>
      </c>
    </row>
    <row r="64" spans="1:9" x14ac:dyDescent="0.25">
      <c r="A64" s="13" t="str">
        <f t="shared" si="0"/>
        <v>S-308-A-1 Portland Cement</v>
      </c>
      <c r="B64" s="13" t="s">
        <v>5956</v>
      </c>
      <c r="C64" s="13" t="s">
        <v>5957</v>
      </c>
      <c r="D64" s="13" t="s">
        <v>5958</v>
      </c>
      <c r="E64" s="13" t="s">
        <v>187</v>
      </c>
      <c r="F64" s="13" t="s">
        <v>188</v>
      </c>
      <c r="G64" s="13" t="s">
        <v>189</v>
      </c>
      <c r="H64" s="13">
        <v>2024</v>
      </c>
      <c r="I64" s="13">
        <v>63</v>
      </c>
    </row>
    <row r="65" spans="1:9" x14ac:dyDescent="0.25">
      <c r="A65" s="13" t="str">
        <f t="shared" si="0"/>
        <v>S-308-A-2 Portland Cement</v>
      </c>
      <c r="B65" s="13" t="s">
        <v>5959</v>
      </c>
      <c r="C65" s="13" t="s">
        <v>5957</v>
      </c>
      <c r="D65" s="13" t="s">
        <v>5882</v>
      </c>
      <c r="E65" s="13" t="s">
        <v>187</v>
      </c>
      <c r="F65" s="13" t="s">
        <v>188</v>
      </c>
      <c r="G65" s="13" t="s">
        <v>189</v>
      </c>
      <c r="H65" s="13">
        <v>2024</v>
      </c>
      <c r="I65" s="13">
        <v>64</v>
      </c>
    </row>
    <row r="66" spans="1:9" x14ac:dyDescent="0.25">
      <c r="A66" s="13" t="str">
        <f t="shared" si="0"/>
        <v xml:space="preserve">S-308-B-1 Soil–Cement–Water Mixing ([component] Mixers) </v>
      </c>
      <c r="B66" s="13" t="s">
        <v>5960</v>
      </c>
      <c r="C66" s="13" t="s">
        <v>5961</v>
      </c>
      <c r="D66" s="13" t="s">
        <v>5839</v>
      </c>
      <c r="E66" s="13" t="s">
        <v>1300</v>
      </c>
      <c r="F66" s="13" t="s">
        <v>188</v>
      </c>
      <c r="G66" s="13" t="s">
        <v>189</v>
      </c>
      <c r="H66" s="13">
        <v>2024</v>
      </c>
      <c r="I66" s="13">
        <v>65</v>
      </c>
    </row>
    <row r="67" spans="1:9" x14ac:dyDescent="0.25">
      <c r="A67" s="13" t="str">
        <f t="shared" ref="A67:A130" si="1">_xlfn.CONCAT(B67," ", C67)</f>
        <v>S-308-B-2 Soil–Cement–Water Mixing ([component] Mixers)</v>
      </c>
      <c r="B67" s="13" t="s">
        <v>5962</v>
      </c>
      <c r="C67" s="13" t="s">
        <v>5963</v>
      </c>
      <c r="D67" s="13" t="s">
        <v>5882</v>
      </c>
      <c r="E67" s="13" t="s">
        <v>1300</v>
      </c>
      <c r="F67" s="13" t="s">
        <v>188</v>
      </c>
      <c r="G67" s="13" t="s">
        <v>189</v>
      </c>
      <c r="H67" s="13">
        <v>2024</v>
      </c>
      <c r="I67" s="13">
        <v>66</v>
      </c>
    </row>
    <row r="68" spans="1:9" x14ac:dyDescent="0.25">
      <c r="A68" s="13" t="str">
        <f t="shared" si="1"/>
        <v>S-310-A Size [size] Stabilizer Aggregate, Coarse</v>
      </c>
      <c r="B68" s="13" t="s">
        <v>5964</v>
      </c>
      <c r="C68" s="13" t="s">
        <v>5965</v>
      </c>
      <c r="D68" s="13" t="s">
        <v>5844</v>
      </c>
      <c r="E68" s="13" t="s">
        <v>1221</v>
      </c>
      <c r="F68" s="13" t="s">
        <v>188</v>
      </c>
      <c r="G68" s="13" t="s">
        <v>189</v>
      </c>
      <c r="H68" s="13">
        <v>2024</v>
      </c>
      <c r="I68" s="13">
        <v>67</v>
      </c>
    </row>
    <row r="69" spans="1:9" x14ac:dyDescent="0.25">
      <c r="A69" s="13" t="str">
        <f t="shared" si="1"/>
        <v>S-310-B Stabilizer Aggregate, Medium</v>
      </c>
      <c r="B69" s="13" t="s">
        <v>5966</v>
      </c>
      <c r="C69" s="13" t="s">
        <v>5967</v>
      </c>
      <c r="D69" s="13" t="s">
        <v>5844</v>
      </c>
      <c r="E69" s="13" t="s">
        <v>1221</v>
      </c>
      <c r="F69" s="13" t="s">
        <v>188</v>
      </c>
      <c r="G69" s="13" t="s">
        <v>189</v>
      </c>
      <c r="H69" s="13">
        <v>2024</v>
      </c>
      <c r="I69" s="13">
        <v>68</v>
      </c>
    </row>
    <row r="70" spans="1:9" x14ac:dyDescent="0.25">
      <c r="A70" s="13" t="str">
        <f t="shared" si="1"/>
        <v>S-310-C Stabilizer Aggregate, Fine</v>
      </c>
      <c r="B70" s="13" t="s">
        <v>5968</v>
      </c>
      <c r="C70" s="13" t="s">
        <v>5969</v>
      </c>
      <c r="D70" s="13" t="s">
        <v>5844</v>
      </c>
      <c r="E70" s="13" t="s">
        <v>1221</v>
      </c>
      <c r="F70" s="13" t="s">
        <v>188</v>
      </c>
      <c r="G70" s="13" t="s">
        <v>189</v>
      </c>
      <c r="H70" s="13">
        <v>2024</v>
      </c>
      <c r="I70" s="13">
        <v>69</v>
      </c>
    </row>
    <row r="71" spans="1:9" x14ac:dyDescent="0.25">
      <c r="A71" s="13" t="str">
        <f t="shared" si="1"/>
        <v>S-310-D Mixing, Shaping, and Compaction</v>
      </c>
      <c r="B71" s="13" t="s">
        <v>5970</v>
      </c>
      <c r="C71" s="13" t="s">
        <v>5971</v>
      </c>
      <c r="D71" s="13" t="s">
        <v>5839</v>
      </c>
      <c r="E71" s="13" t="s">
        <v>1300</v>
      </c>
      <c r="F71" s="13" t="s">
        <v>188</v>
      </c>
      <c r="G71" s="13" t="s">
        <v>189</v>
      </c>
      <c r="H71" s="13">
        <v>2024</v>
      </c>
      <c r="I71" s="13">
        <v>70</v>
      </c>
    </row>
    <row r="72" spans="1:9" x14ac:dyDescent="0.25">
      <c r="A72" s="13" t="str">
        <f t="shared" si="1"/>
        <v>S-311-A Processing Lime and Fly-Ash-Treated Course ([inches]" Thick)</v>
      </c>
      <c r="B72" s="13" t="s">
        <v>5972</v>
      </c>
      <c r="C72" s="13" t="s">
        <v>5973</v>
      </c>
      <c r="D72" s="13" t="s">
        <v>5839</v>
      </c>
      <c r="E72" s="13" t="s">
        <v>1300</v>
      </c>
      <c r="F72" s="13" t="s">
        <v>188</v>
      </c>
      <c r="G72" s="13" t="s">
        <v>189</v>
      </c>
      <c r="H72" s="13">
        <v>2024</v>
      </c>
      <c r="I72" s="13">
        <v>71</v>
      </c>
    </row>
    <row r="73" spans="1:9" x14ac:dyDescent="0.25">
      <c r="A73" s="13" t="str">
        <f t="shared" si="1"/>
        <v>S-311-B Lime</v>
      </c>
      <c r="B73" s="13" t="s">
        <v>5974</v>
      </c>
      <c r="C73" s="13" t="s">
        <v>5955</v>
      </c>
      <c r="D73" s="13" t="s">
        <v>5882</v>
      </c>
      <c r="E73" s="13" t="s">
        <v>187</v>
      </c>
      <c r="F73" s="13" t="s">
        <v>188</v>
      </c>
      <c r="G73" s="13" t="s">
        <v>189</v>
      </c>
      <c r="H73" s="13">
        <v>2024</v>
      </c>
      <c r="I73" s="13">
        <v>72</v>
      </c>
    </row>
    <row r="74" spans="1:9" x14ac:dyDescent="0.25">
      <c r="A74" s="13" t="str">
        <f t="shared" si="1"/>
        <v>S-311-C Fly Ash (Class [class])</v>
      </c>
      <c r="B74" s="13" t="s">
        <v>5975</v>
      </c>
      <c r="C74" s="13" t="s">
        <v>5976</v>
      </c>
      <c r="D74" s="13" t="s">
        <v>5882</v>
      </c>
      <c r="E74" s="13" t="s">
        <v>187</v>
      </c>
      <c r="F74" s="13" t="s">
        <v>188</v>
      </c>
      <c r="G74" s="13" t="s">
        <v>189</v>
      </c>
      <c r="H74" s="13">
        <v>2024</v>
      </c>
      <c r="I74" s="13">
        <v>73</v>
      </c>
    </row>
    <row r="75" spans="1:9" x14ac:dyDescent="0.25">
      <c r="A75" s="13" t="str">
        <f t="shared" si="1"/>
        <v>S-403-A Asphalt, Type [ST, MT, or HT], Mixture [4.75 mm, 9.5 mm, 12.5 mm, 19 mm, or 25 mm]</v>
      </c>
      <c r="B75" s="13" t="s">
        <v>5977</v>
      </c>
      <c r="C75" s="13" t="s">
        <v>5978</v>
      </c>
      <c r="D75" s="13" t="s">
        <v>5882</v>
      </c>
      <c r="E75" s="13" t="s">
        <v>1382</v>
      </c>
      <c r="F75" s="13" t="s">
        <v>188</v>
      </c>
      <c r="G75" s="13" t="s">
        <v>189</v>
      </c>
      <c r="H75" s="13">
        <v>2024</v>
      </c>
      <c r="I75" s="13">
        <v>74</v>
      </c>
    </row>
    <row r="76" spans="1:9" x14ac:dyDescent="0.25">
      <c r="A76" s="13" t="str">
        <f t="shared" si="1"/>
        <v>S-403-B Asphalt, Type [ST, MT, or HT], Mixture [4.75 mm, 9.5 mm, 12.5 mm, or 19 mm], Leveling</v>
      </c>
      <c r="B76" s="13" t="s">
        <v>5979</v>
      </c>
      <c r="C76" s="13" t="s">
        <v>5980</v>
      </c>
      <c r="D76" s="13" t="s">
        <v>5882</v>
      </c>
      <c r="E76" s="13" t="s">
        <v>1382</v>
      </c>
      <c r="F76" s="13" t="s">
        <v>188</v>
      </c>
      <c r="G76" s="13" t="s">
        <v>189</v>
      </c>
      <c r="H76" s="13">
        <v>2024</v>
      </c>
      <c r="I76" s="13">
        <v>75</v>
      </c>
    </row>
    <row r="77" spans="1:9" x14ac:dyDescent="0.25">
      <c r="A77" s="13" t="str">
        <f t="shared" si="1"/>
        <v>S-403-C Asphalt, Type [ST, MT, or HT], Mixture [19 mm or 25 mm], Trench Widening</v>
      </c>
      <c r="B77" s="13" t="s">
        <v>5981</v>
      </c>
      <c r="C77" s="13" t="s">
        <v>5982</v>
      </c>
      <c r="D77" s="13" t="s">
        <v>5882</v>
      </c>
      <c r="E77" s="13" t="s">
        <v>1382</v>
      </c>
      <c r="F77" s="13" t="s">
        <v>188</v>
      </c>
      <c r="G77" s="13" t="s">
        <v>189</v>
      </c>
      <c r="H77" s="13">
        <v>2024</v>
      </c>
      <c r="I77" s="13">
        <v>76</v>
      </c>
    </row>
    <row r="78" spans="1:9" x14ac:dyDescent="0.25">
      <c r="A78" s="13" t="str">
        <f t="shared" si="1"/>
        <v>S-403-D Asphalt, Type HT, Mixture [4.75 mm, 9.5 mm, 12.5 mm, or 19 mm], Polymer Modified</v>
      </c>
      <c r="B78" s="13" t="s">
        <v>5983</v>
      </c>
      <c r="C78" s="13" t="s">
        <v>5984</v>
      </c>
      <c r="D78" s="13" t="s">
        <v>5882</v>
      </c>
      <c r="E78" s="13" t="s">
        <v>1382</v>
      </c>
      <c r="F78" s="13" t="s">
        <v>188</v>
      </c>
      <c r="G78" s="13" t="s">
        <v>189</v>
      </c>
      <c r="H78" s="13">
        <v>2024</v>
      </c>
      <c r="I78" s="13">
        <v>77</v>
      </c>
    </row>
    <row r="79" spans="1:9" x14ac:dyDescent="0.25">
      <c r="A79" s="13" t="str">
        <f t="shared" si="1"/>
        <v>S-403-E Asphalt, Type HT, Mixture [4.75 mm, 9.5 mm, 12.5 mm, or 19 mm], Polymer Modified, Leveling</v>
      </c>
      <c r="B79" s="13" t="s">
        <v>5985</v>
      </c>
      <c r="C79" s="13" t="s">
        <v>5986</v>
      </c>
      <c r="D79" s="13" t="s">
        <v>5882</v>
      </c>
      <c r="E79" s="13" t="s">
        <v>1382</v>
      </c>
      <c r="F79" s="13" t="s">
        <v>188</v>
      </c>
      <c r="G79" s="13" t="s">
        <v>189</v>
      </c>
      <c r="H79" s="13">
        <v>2024</v>
      </c>
      <c r="I79" s="13">
        <v>78</v>
      </c>
    </row>
    <row r="80" spans="1:9" x14ac:dyDescent="0.25">
      <c r="A80" s="13" t="str">
        <f t="shared" si="1"/>
        <v>S-406-A Cold Milling of Bituminous Pavement, All Depths</v>
      </c>
      <c r="B80" s="13" t="s">
        <v>5987</v>
      </c>
      <c r="C80" s="13" t="s">
        <v>5988</v>
      </c>
      <c r="D80" s="13" t="s">
        <v>5839</v>
      </c>
      <c r="E80" s="13" t="s">
        <v>187</v>
      </c>
      <c r="F80" s="13" t="s">
        <v>188</v>
      </c>
      <c r="G80" s="13" t="s">
        <v>189</v>
      </c>
      <c r="H80" s="13">
        <v>2024</v>
      </c>
      <c r="I80" s="13">
        <v>79</v>
      </c>
    </row>
    <row r="81" spans="1:9" x14ac:dyDescent="0.25">
      <c r="A81" s="13" t="str">
        <f t="shared" si="1"/>
        <v>S-406-B Cold Milling of Concrete Pavement, All Depths</v>
      </c>
      <c r="B81" s="13" t="s">
        <v>5989</v>
      </c>
      <c r="C81" s="13" t="s">
        <v>5990</v>
      </c>
      <c r="D81" s="13" t="s">
        <v>5839</v>
      </c>
      <c r="E81" s="13" t="s">
        <v>187</v>
      </c>
      <c r="F81" s="13" t="s">
        <v>188</v>
      </c>
      <c r="G81" s="13" t="s">
        <v>189</v>
      </c>
      <c r="H81" s="13">
        <v>2024</v>
      </c>
      <c r="I81" s="13">
        <v>80</v>
      </c>
    </row>
    <row r="82" spans="1:9" x14ac:dyDescent="0.25">
      <c r="A82" s="13" t="str">
        <f t="shared" si="1"/>
        <v>S-407-A Asphalt for Tack Coat, Grade [grade]</v>
      </c>
      <c r="B82" s="13" t="s">
        <v>5991</v>
      </c>
      <c r="C82" s="13" t="s">
        <v>5992</v>
      </c>
      <c r="D82" s="13" t="s">
        <v>5904</v>
      </c>
      <c r="E82" s="13" t="s">
        <v>1472</v>
      </c>
      <c r="F82" s="13" t="s">
        <v>188</v>
      </c>
      <c r="G82" s="13" t="s">
        <v>189</v>
      </c>
      <c r="H82" s="13">
        <v>2024</v>
      </c>
      <c r="I82" s="13">
        <v>81</v>
      </c>
    </row>
    <row r="83" spans="1:9" x14ac:dyDescent="0.25">
      <c r="A83" s="13" t="str">
        <f t="shared" si="1"/>
        <v>S-408-A Asphalt for Prime Coat, Grade [grade]</v>
      </c>
      <c r="B83" s="13" t="s">
        <v>5993</v>
      </c>
      <c r="C83" s="13" t="s">
        <v>5994</v>
      </c>
      <c r="D83" s="13" t="s">
        <v>5904</v>
      </c>
      <c r="E83" s="13" t="s">
        <v>1472</v>
      </c>
      <c r="F83" s="13" t="s">
        <v>188</v>
      </c>
      <c r="G83" s="13" t="s">
        <v>189</v>
      </c>
      <c r="H83" s="13">
        <v>2024</v>
      </c>
      <c r="I83" s="13">
        <v>82</v>
      </c>
    </row>
    <row r="84" spans="1:9" x14ac:dyDescent="0.25">
      <c r="A84" s="13" t="str">
        <f t="shared" si="1"/>
        <v>S-409-A Geotextile Fabric for Underseal, Type [type]</v>
      </c>
      <c r="B84" s="13" t="s">
        <v>5995</v>
      </c>
      <c r="C84" s="13" t="s">
        <v>5996</v>
      </c>
      <c r="D84" s="13" t="s">
        <v>5839</v>
      </c>
      <c r="E84" s="13" t="s">
        <v>187</v>
      </c>
      <c r="F84" s="13" t="s">
        <v>188</v>
      </c>
      <c r="G84" s="13" t="s">
        <v>189</v>
      </c>
      <c r="H84" s="13">
        <v>2024</v>
      </c>
      <c r="I84" s="13">
        <v>83</v>
      </c>
    </row>
    <row r="85" spans="1:9" x14ac:dyDescent="0.25">
      <c r="A85" s="13" t="str">
        <f t="shared" si="1"/>
        <v>S-409-B Asphalt Cement for Fabric Underseal</v>
      </c>
      <c r="B85" s="13" t="s">
        <v>5997</v>
      </c>
      <c r="C85" s="13" t="s">
        <v>5998</v>
      </c>
      <c r="D85" s="13" t="s">
        <v>5904</v>
      </c>
      <c r="E85" s="13" t="s">
        <v>1484</v>
      </c>
      <c r="F85" s="13" t="s">
        <v>188</v>
      </c>
      <c r="G85" s="13" t="s">
        <v>189</v>
      </c>
      <c r="H85" s="13">
        <v>2024</v>
      </c>
      <c r="I85" s="13">
        <v>84</v>
      </c>
    </row>
    <row r="86" spans="1:9" x14ac:dyDescent="0.25">
      <c r="A86" s="13" t="str">
        <f t="shared" si="1"/>
        <v>S-410-A Asphalt Cement, Grade [grade]</v>
      </c>
      <c r="B86" s="13" t="s">
        <v>5999</v>
      </c>
      <c r="C86" s="13" t="s">
        <v>6000</v>
      </c>
      <c r="D86" s="13" t="s">
        <v>5904</v>
      </c>
      <c r="E86" s="13" t="s">
        <v>1484</v>
      </c>
      <c r="F86" s="13" t="s">
        <v>188</v>
      </c>
      <c r="G86" s="13" t="s">
        <v>189</v>
      </c>
      <c r="H86" s="13">
        <v>2024</v>
      </c>
      <c r="I86" s="13">
        <v>85</v>
      </c>
    </row>
    <row r="87" spans="1:9" x14ac:dyDescent="0.25">
      <c r="A87" s="13" t="str">
        <f t="shared" si="1"/>
        <v>S-410-B Cutback Asphalt, Grade [grade]</v>
      </c>
      <c r="B87" s="13" t="s">
        <v>6001</v>
      </c>
      <c r="C87" s="13" t="s">
        <v>6002</v>
      </c>
      <c r="D87" s="13" t="s">
        <v>5904</v>
      </c>
      <c r="E87" s="13" t="s">
        <v>1484</v>
      </c>
      <c r="F87" s="13" t="s">
        <v>188</v>
      </c>
      <c r="G87" s="13" t="s">
        <v>189</v>
      </c>
      <c r="H87" s="13">
        <v>2024</v>
      </c>
      <c r="I87" s="13">
        <v>86</v>
      </c>
    </row>
    <row r="88" spans="1:9" x14ac:dyDescent="0.25">
      <c r="A88" s="13" t="str">
        <f t="shared" si="1"/>
        <v>S-410-C Emulsified Asphalt, Grade [grade]</v>
      </c>
      <c r="B88" s="13" t="s">
        <v>6003</v>
      </c>
      <c r="C88" s="13" t="s">
        <v>6004</v>
      </c>
      <c r="D88" s="13" t="s">
        <v>5904</v>
      </c>
      <c r="E88" s="13" t="s">
        <v>1484</v>
      </c>
      <c r="F88" s="13" t="s">
        <v>188</v>
      </c>
      <c r="G88" s="13" t="s">
        <v>189</v>
      </c>
      <c r="H88" s="13">
        <v>2024</v>
      </c>
      <c r="I88" s="13">
        <v>87</v>
      </c>
    </row>
    <row r="89" spans="1:9" x14ac:dyDescent="0.25">
      <c r="A89" s="13" t="str">
        <f t="shared" si="1"/>
        <v>S-410-C-1 Polymerized Emulsified Asphalt, Grade CRS-2P</v>
      </c>
      <c r="B89" s="13" t="s">
        <v>6005</v>
      </c>
      <c r="C89" s="13" t="s">
        <v>6006</v>
      </c>
      <c r="D89" s="13" t="s">
        <v>5904</v>
      </c>
      <c r="E89" s="13" t="s">
        <v>1484</v>
      </c>
      <c r="F89" s="13" t="s">
        <v>188</v>
      </c>
      <c r="G89" s="13" t="s">
        <v>189</v>
      </c>
      <c r="H89" s="13">
        <v>2024</v>
      </c>
      <c r="I89" s="13">
        <v>88</v>
      </c>
    </row>
    <row r="90" spans="1:9" x14ac:dyDescent="0.25">
      <c r="A90" s="13" t="str">
        <f t="shared" si="1"/>
        <v>S-410-D Coarse Aggregate Cover Material, Size [size], Type [type]</v>
      </c>
      <c r="B90" s="13" t="s">
        <v>6007</v>
      </c>
      <c r="C90" s="13" t="s">
        <v>6008</v>
      </c>
      <c r="D90" s="13" t="s">
        <v>5844</v>
      </c>
      <c r="E90" s="13" t="s">
        <v>1221</v>
      </c>
      <c r="F90" s="13" t="s">
        <v>188</v>
      </c>
      <c r="G90" s="13" t="s">
        <v>189</v>
      </c>
      <c r="H90" s="13">
        <v>2024</v>
      </c>
      <c r="I90" s="13">
        <v>89</v>
      </c>
    </row>
    <row r="91" spans="1:9" x14ac:dyDescent="0.25">
      <c r="A91" s="13" t="str">
        <f t="shared" si="1"/>
        <v>S-410-E Seal Aggregate Cover Material, Size [size], Type [type]</v>
      </c>
      <c r="B91" s="13" t="s">
        <v>6009</v>
      </c>
      <c r="C91" s="13" t="s">
        <v>6010</v>
      </c>
      <c r="D91" s="13" t="s">
        <v>5844</v>
      </c>
      <c r="E91" s="13" t="s">
        <v>1221</v>
      </c>
      <c r="F91" s="13" t="s">
        <v>188</v>
      </c>
      <c r="G91" s="13" t="s">
        <v>189</v>
      </c>
      <c r="H91" s="13">
        <v>2024</v>
      </c>
      <c r="I91" s="13">
        <v>90</v>
      </c>
    </row>
    <row r="92" spans="1:9" x14ac:dyDescent="0.25">
      <c r="A92" s="13" t="str">
        <f t="shared" si="1"/>
        <v>S-410-F Blotter Material</v>
      </c>
      <c r="B92" s="13" t="s">
        <v>6011</v>
      </c>
      <c r="C92" s="13" t="s">
        <v>6012</v>
      </c>
      <c r="D92" s="13" t="s">
        <v>5844</v>
      </c>
      <c r="E92" s="13" t="s">
        <v>1221</v>
      </c>
      <c r="F92" s="13" t="s">
        <v>188</v>
      </c>
      <c r="G92" s="13" t="s">
        <v>189</v>
      </c>
      <c r="H92" s="13">
        <v>2024</v>
      </c>
      <c r="I92" s="13">
        <v>91</v>
      </c>
    </row>
    <row r="93" spans="1:9" x14ac:dyDescent="0.25">
      <c r="A93" s="13" t="str">
        <f t="shared" si="1"/>
        <v>S-411-A Emulsified Asphalt for Slurry Seal</v>
      </c>
      <c r="B93" s="13" t="s">
        <v>6013</v>
      </c>
      <c r="C93" s="13" t="s">
        <v>6014</v>
      </c>
      <c r="D93" s="13" t="s">
        <v>5904</v>
      </c>
      <c r="E93" s="13" t="s">
        <v>1484</v>
      </c>
      <c r="F93" s="13" t="s">
        <v>188</v>
      </c>
      <c r="G93" s="13" t="s">
        <v>189</v>
      </c>
      <c r="H93" s="13">
        <v>2024</v>
      </c>
      <c r="I93" s="13">
        <v>92</v>
      </c>
    </row>
    <row r="94" spans="1:9" x14ac:dyDescent="0.25">
      <c r="A94" s="13" t="str">
        <f t="shared" si="1"/>
        <v>S-411-B Aggregate for Slurry Seal (Type [type])</v>
      </c>
      <c r="B94" s="13" t="s">
        <v>6015</v>
      </c>
      <c r="C94" s="13" t="s">
        <v>6016</v>
      </c>
      <c r="D94" s="13" t="s">
        <v>5882</v>
      </c>
      <c r="E94" s="13" t="s">
        <v>1484</v>
      </c>
      <c r="F94" s="13" t="s">
        <v>188</v>
      </c>
      <c r="G94" s="13" t="s">
        <v>189</v>
      </c>
      <c r="H94" s="13">
        <v>2024</v>
      </c>
      <c r="I94" s="13">
        <v>93</v>
      </c>
    </row>
    <row r="95" spans="1:9" x14ac:dyDescent="0.25">
      <c r="A95" s="13" t="str">
        <f t="shared" si="1"/>
        <v>S-411-C Unit Area</v>
      </c>
      <c r="B95" s="13" t="s">
        <v>6017</v>
      </c>
      <c r="C95" s="13" t="s">
        <v>6018</v>
      </c>
      <c r="D95" s="13" t="s">
        <v>5839</v>
      </c>
      <c r="E95" s="13" t="s">
        <v>187</v>
      </c>
      <c r="F95" s="13" t="s">
        <v>188</v>
      </c>
      <c r="G95" s="13" t="s">
        <v>189</v>
      </c>
      <c r="H95" s="13">
        <v>2024</v>
      </c>
      <c r="I95" s="13">
        <v>94</v>
      </c>
    </row>
    <row r="96" spans="1:9" x14ac:dyDescent="0.25">
      <c r="A96" s="13" t="str">
        <f t="shared" si="1"/>
        <v>S-412-A Emulsified Asphalt for Micro-Surfacing</v>
      </c>
      <c r="B96" s="13" t="s">
        <v>6019</v>
      </c>
      <c r="C96" s="13" t="s">
        <v>6020</v>
      </c>
      <c r="D96" s="13" t="s">
        <v>5904</v>
      </c>
      <c r="E96" s="13" t="s">
        <v>1484</v>
      </c>
      <c r="F96" s="13" t="s">
        <v>188</v>
      </c>
      <c r="G96" s="13" t="s">
        <v>189</v>
      </c>
      <c r="H96" s="13">
        <v>2024</v>
      </c>
      <c r="I96" s="13">
        <v>95</v>
      </c>
    </row>
    <row r="97" spans="1:9" x14ac:dyDescent="0.25">
      <c r="A97" s="13" t="str">
        <f t="shared" si="1"/>
        <v>S-412-B Aggregate for Micro-Surfacing (Type [type])</v>
      </c>
      <c r="B97" s="13" t="s">
        <v>6021</v>
      </c>
      <c r="C97" s="13" t="s">
        <v>6022</v>
      </c>
      <c r="D97" s="13" t="s">
        <v>5882</v>
      </c>
      <c r="E97" s="13" t="s">
        <v>1484</v>
      </c>
      <c r="F97" s="13" t="s">
        <v>188</v>
      </c>
      <c r="G97" s="13" t="s">
        <v>189</v>
      </c>
      <c r="H97" s="13">
        <v>2024</v>
      </c>
      <c r="I97" s="13">
        <v>96</v>
      </c>
    </row>
    <row r="98" spans="1:9" x14ac:dyDescent="0.25">
      <c r="A98" s="13" t="str">
        <f t="shared" si="1"/>
        <v>S-413-A Joint-Sealer Material</v>
      </c>
      <c r="B98" s="13" t="s">
        <v>6023</v>
      </c>
      <c r="C98" s="13" t="s">
        <v>6024</v>
      </c>
      <c r="D98" s="13" t="s">
        <v>5904</v>
      </c>
      <c r="E98" s="13" t="s">
        <v>187</v>
      </c>
      <c r="F98" s="13" t="s">
        <v>188</v>
      </c>
      <c r="G98" s="13" t="s">
        <v>189</v>
      </c>
      <c r="H98" s="13">
        <v>2024</v>
      </c>
      <c r="I98" s="13">
        <v>97</v>
      </c>
    </row>
    <row r="99" spans="1:9" x14ac:dyDescent="0.25">
      <c r="A99" s="13" t="str">
        <f t="shared" si="1"/>
        <v>S-413-B Cleaning and Sealing Joints</v>
      </c>
      <c r="B99" s="13" t="s">
        <v>6025</v>
      </c>
      <c r="C99" s="13" t="s">
        <v>6026</v>
      </c>
      <c r="D99" s="13" t="s">
        <v>5837</v>
      </c>
      <c r="E99" s="13" t="s">
        <v>187</v>
      </c>
      <c r="F99" s="13" t="s">
        <v>188</v>
      </c>
      <c r="G99" s="13" t="s">
        <v>189</v>
      </c>
      <c r="H99" s="13">
        <v>2024</v>
      </c>
      <c r="I99" s="13">
        <v>98</v>
      </c>
    </row>
    <row r="100" spans="1:9" x14ac:dyDescent="0.25">
      <c r="A100" s="13" t="str">
        <f t="shared" si="1"/>
        <v>S-413-C Cleaning and Sealing Cracks</v>
      </c>
      <c r="B100" s="13" t="s">
        <v>6027</v>
      </c>
      <c r="C100" s="13" t="s">
        <v>6028</v>
      </c>
      <c r="D100" s="13" t="s">
        <v>5837</v>
      </c>
      <c r="E100" s="13" t="s">
        <v>187</v>
      </c>
      <c r="F100" s="13" t="s">
        <v>188</v>
      </c>
      <c r="G100" s="13" t="s">
        <v>189</v>
      </c>
      <c r="H100" s="13">
        <v>2024</v>
      </c>
      <c r="I100" s="13">
        <v>99</v>
      </c>
    </row>
    <row r="101" spans="1:9" x14ac:dyDescent="0.25">
      <c r="A101" s="13" t="str">
        <f t="shared" si="1"/>
        <v>S-413-D Cleaning and Filling Joints</v>
      </c>
      <c r="B101" s="13" t="s">
        <v>6029</v>
      </c>
      <c r="C101" s="13" t="s">
        <v>6030</v>
      </c>
      <c r="D101" s="13" t="s">
        <v>5837</v>
      </c>
      <c r="E101" s="13" t="s">
        <v>187</v>
      </c>
      <c r="F101" s="13" t="s">
        <v>188</v>
      </c>
      <c r="G101" s="13" t="s">
        <v>189</v>
      </c>
      <c r="H101" s="13">
        <v>2024</v>
      </c>
      <c r="I101" s="13">
        <v>100</v>
      </c>
    </row>
    <row r="102" spans="1:9" x14ac:dyDescent="0.25">
      <c r="A102" s="13" t="str">
        <f t="shared" si="1"/>
        <v>S-413-E Sawing and Sealing Transverse Joints in Asphalt Pavement</v>
      </c>
      <c r="B102" s="13" t="s">
        <v>6031</v>
      </c>
      <c r="C102" s="13" t="s">
        <v>6032</v>
      </c>
      <c r="D102" s="13" t="s">
        <v>5837</v>
      </c>
      <c r="E102" s="13" t="s">
        <v>187</v>
      </c>
      <c r="F102" s="13" t="s">
        <v>188</v>
      </c>
      <c r="G102" s="13" t="s">
        <v>189</v>
      </c>
      <c r="H102" s="13">
        <v>2024</v>
      </c>
      <c r="I102" s="13">
        <v>101</v>
      </c>
    </row>
    <row r="103" spans="1:9" x14ac:dyDescent="0.25">
      <c r="A103" s="13" t="str">
        <f t="shared" si="1"/>
        <v>S-414-A Ultra-Thin Asphalt Pavement</v>
      </c>
      <c r="B103" s="13" t="s">
        <v>6033</v>
      </c>
      <c r="C103" s="13" t="s">
        <v>6034</v>
      </c>
      <c r="D103" s="13" t="s">
        <v>5882</v>
      </c>
      <c r="E103" s="13" t="s">
        <v>187</v>
      </c>
      <c r="F103" s="13" t="s">
        <v>188</v>
      </c>
      <c r="G103" s="13" t="s">
        <v>189</v>
      </c>
      <c r="H103" s="13">
        <v>2024</v>
      </c>
      <c r="I103" s="13">
        <v>102</v>
      </c>
    </row>
    <row r="104" spans="1:9" x14ac:dyDescent="0.25">
      <c r="A104" s="13" t="str">
        <f t="shared" si="1"/>
        <v>S-415-A Fog Seal Mixture</v>
      </c>
      <c r="B104" s="13" t="s">
        <v>6035</v>
      </c>
      <c r="C104" s="13" t="s">
        <v>6036</v>
      </c>
      <c r="D104" s="13" t="s">
        <v>5904</v>
      </c>
      <c r="E104" s="13" t="s">
        <v>1523</v>
      </c>
      <c r="F104" s="13" t="s">
        <v>188</v>
      </c>
      <c r="G104" s="13" t="s">
        <v>189</v>
      </c>
      <c r="H104" s="13">
        <v>2024</v>
      </c>
      <c r="I104" s="13">
        <v>103</v>
      </c>
    </row>
    <row r="105" spans="1:9" x14ac:dyDescent="0.25">
      <c r="A105" s="13" t="str">
        <f t="shared" si="1"/>
        <v>S-416-A Scrub Seal</v>
      </c>
      <c r="B105" s="13" t="s">
        <v>6037</v>
      </c>
      <c r="C105" s="13" t="s">
        <v>6038</v>
      </c>
      <c r="D105" s="13" t="s">
        <v>5839</v>
      </c>
      <c r="E105" s="13" t="s">
        <v>1484</v>
      </c>
      <c r="F105" s="13" t="s">
        <v>188</v>
      </c>
      <c r="G105" s="13" t="s">
        <v>189</v>
      </c>
      <c r="H105" s="13">
        <v>2024</v>
      </c>
      <c r="I105" s="13">
        <v>104</v>
      </c>
    </row>
    <row r="106" spans="1:9" x14ac:dyDescent="0.25">
      <c r="A106" s="13" t="str">
        <f t="shared" si="1"/>
        <v>S-601-A Class [class] Structural Concrete</v>
      </c>
      <c r="B106" s="13" t="s">
        <v>6039</v>
      </c>
      <c r="C106" s="13" t="s">
        <v>6040</v>
      </c>
      <c r="D106" s="13" t="s">
        <v>5844</v>
      </c>
      <c r="E106" s="13" t="s">
        <v>1569</v>
      </c>
      <c r="F106" s="13" t="s">
        <v>188</v>
      </c>
      <c r="G106" s="13" t="s">
        <v>189</v>
      </c>
      <c r="H106" s="13">
        <v>2024</v>
      </c>
      <c r="I106" s="13">
        <v>105</v>
      </c>
    </row>
    <row r="107" spans="1:9" x14ac:dyDescent="0.25">
      <c r="A107" s="13" t="str">
        <f t="shared" si="1"/>
        <v>S-601-B Class [class] Structural Concrete, Minor Structures</v>
      </c>
      <c r="B107" s="13" t="s">
        <v>6041</v>
      </c>
      <c r="C107" s="13" t="s">
        <v>6042</v>
      </c>
      <c r="D107" s="13" t="s">
        <v>5844</v>
      </c>
      <c r="E107" s="13" t="s">
        <v>1569</v>
      </c>
      <c r="F107" s="13" t="s">
        <v>188</v>
      </c>
      <c r="G107" s="13" t="s">
        <v>189</v>
      </c>
      <c r="H107" s="13">
        <v>2024</v>
      </c>
      <c r="I107" s="13">
        <v>106</v>
      </c>
    </row>
    <row r="108" spans="1:9" x14ac:dyDescent="0.25">
      <c r="A108" s="13" t="str">
        <f t="shared" si="1"/>
        <v>S-602-A Reinforcing Steel</v>
      </c>
      <c r="B108" s="13" t="s">
        <v>6043</v>
      </c>
      <c r="C108" s="13" t="s">
        <v>6044</v>
      </c>
      <c r="D108" s="13" t="s">
        <v>6045</v>
      </c>
      <c r="E108" s="13" t="s">
        <v>1569</v>
      </c>
      <c r="F108" s="13" t="s">
        <v>188</v>
      </c>
      <c r="G108" s="13" t="s">
        <v>189</v>
      </c>
      <c r="H108" s="13">
        <v>2024</v>
      </c>
      <c r="I108" s="13">
        <v>107</v>
      </c>
    </row>
    <row r="109" spans="1:9" x14ac:dyDescent="0.25">
      <c r="A109" s="13" t="str">
        <f t="shared" si="1"/>
        <v>S-603-A [inches]" Steel Pipe, Wall Thickness [thickness]</v>
      </c>
      <c r="B109" s="13" t="s">
        <v>6046</v>
      </c>
      <c r="C109" s="13" t="s">
        <v>6047</v>
      </c>
      <c r="D109" s="13" t="s">
        <v>5837</v>
      </c>
      <c r="E109" s="13" t="s">
        <v>1569</v>
      </c>
      <c r="F109" s="13" t="s">
        <v>188</v>
      </c>
      <c r="G109" s="13" t="s">
        <v>189</v>
      </c>
      <c r="H109" s="13">
        <v>2024</v>
      </c>
      <c r="I109" s="13">
        <v>108</v>
      </c>
    </row>
    <row r="110" spans="1:9" x14ac:dyDescent="0.25">
      <c r="A110" s="13" t="str">
        <f t="shared" si="1"/>
        <v>S-603-B [inches]" Cast Iron Pipe, Class [class], [description]</v>
      </c>
      <c r="B110" s="13" t="s">
        <v>6048</v>
      </c>
      <c r="C110" s="13" t="s">
        <v>6049</v>
      </c>
      <c r="D110" s="13" t="s">
        <v>5837</v>
      </c>
      <c r="E110" s="13" t="s">
        <v>1569</v>
      </c>
      <c r="F110" s="13" t="s">
        <v>188</v>
      </c>
      <c r="G110" s="13" t="s">
        <v>189</v>
      </c>
      <c r="H110" s="13">
        <v>2024</v>
      </c>
      <c r="I110" s="13">
        <v>109</v>
      </c>
    </row>
    <row r="111" spans="1:9" x14ac:dyDescent="0.25">
      <c r="A111" s="13" t="str">
        <f t="shared" si="1"/>
        <v>S-603-C-A [inches]" Reinforced Concrete Pipe, Class [class]</v>
      </c>
      <c r="B111" s="13" t="s">
        <v>6050</v>
      </c>
      <c r="C111" s="13" t="s">
        <v>6051</v>
      </c>
      <c r="D111" s="13" t="s">
        <v>5837</v>
      </c>
      <c r="E111" s="13" t="s">
        <v>1569</v>
      </c>
      <c r="F111" s="13" t="s">
        <v>188</v>
      </c>
      <c r="G111" s="13" t="s">
        <v>189</v>
      </c>
      <c r="H111" s="13">
        <v>2024</v>
      </c>
      <c r="I111" s="13">
        <v>110</v>
      </c>
    </row>
    <row r="112" spans="1:9" x14ac:dyDescent="0.25">
      <c r="A112" s="13" t="str">
        <f t="shared" si="1"/>
        <v>S-603-C-B [inches]" Reinforced Concrete Pipe, End Section</v>
      </c>
      <c r="B112" s="13" t="s">
        <v>6052</v>
      </c>
      <c r="C112" s="13" t="s">
        <v>6053</v>
      </c>
      <c r="D112" s="13" t="s">
        <v>5928</v>
      </c>
      <c r="E112" s="13" t="s">
        <v>1569</v>
      </c>
      <c r="F112" s="13" t="s">
        <v>188</v>
      </c>
      <c r="G112" s="13" t="s">
        <v>189</v>
      </c>
      <c r="H112" s="13">
        <v>2024</v>
      </c>
      <c r="I112" s="13">
        <v>111</v>
      </c>
    </row>
    <row r="113" spans="1:9" x14ac:dyDescent="0.25">
      <c r="A113" s="13" t="str">
        <f t="shared" si="1"/>
        <v>S-603-C-C [inches]" Non-Reinforced Concrete Pipe, Class [class]</v>
      </c>
      <c r="B113" s="13" t="s">
        <v>6054</v>
      </c>
      <c r="C113" s="13" t="s">
        <v>6055</v>
      </c>
      <c r="D113" s="13" t="s">
        <v>5837</v>
      </c>
      <c r="E113" s="13" t="s">
        <v>1569</v>
      </c>
      <c r="F113" s="13" t="s">
        <v>188</v>
      </c>
      <c r="G113" s="13" t="s">
        <v>189</v>
      </c>
      <c r="H113" s="13">
        <v>2024</v>
      </c>
      <c r="I113" s="13">
        <v>112</v>
      </c>
    </row>
    <row r="114" spans="1:9" x14ac:dyDescent="0.25">
      <c r="A114" s="13" t="str">
        <f t="shared" si="1"/>
        <v>S-603-C-D [inches]" x [inches]" Reinforced Concrete Arch Pipe, Class [class]</v>
      </c>
      <c r="B114" s="13" t="s">
        <v>6056</v>
      </c>
      <c r="C114" s="13" t="s">
        <v>6057</v>
      </c>
      <c r="D114" s="13" t="s">
        <v>5837</v>
      </c>
      <c r="E114" s="13" t="s">
        <v>1569</v>
      </c>
      <c r="F114" s="13" t="s">
        <v>188</v>
      </c>
      <c r="G114" s="13" t="s">
        <v>189</v>
      </c>
      <c r="H114" s="13">
        <v>2024</v>
      </c>
      <c r="I114" s="13">
        <v>113</v>
      </c>
    </row>
    <row r="115" spans="1:9" x14ac:dyDescent="0.25">
      <c r="A115" s="13" t="str">
        <f t="shared" si="1"/>
        <v>S-603-C-E [inches]" x [inches]" Reinforced Concrete Arch Pipe, End Section</v>
      </c>
      <c r="B115" s="13" t="s">
        <v>6058</v>
      </c>
      <c r="C115" s="13" t="s">
        <v>6059</v>
      </c>
      <c r="D115" s="13" t="s">
        <v>5928</v>
      </c>
      <c r="E115" s="13" t="s">
        <v>1569</v>
      </c>
      <c r="F115" s="13" t="s">
        <v>188</v>
      </c>
      <c r="G115" s="13" t="s">
        <v>189</v>
      </c>
      <c r="H115" s="13">
        <v>2024</v>
      </c>
      <c r="I115" s="13">
        <v>114</v>
      </c>
    </row>
    <row r="116" spans="1:9" x14ac:dyDescent="0.25">
      <c r="A116" s="13" t="str">
        <f t="shared" si="1"/>
        <v>S-603-C-F 48" x 72" Reinforced Concrete Pipe Cattlepass</v>
      </c>
      <c r="B116" s="13" t="s">
        <v>6060</v>
      </c>
      <c r="C116" s="13" t="s">
        <v>6061</v>
      </c>
      <c r="D116" s="13" t="s">
        <v>5837</v>
      </c>
      <c r="E116" s="13" t="s">
        <v>1569</v>
      </c>
      <c r="F116" s="13" t="s">
        <v>188</v>
      </c>
      <c r="G116" s="13" t="s">
        <v>189</v>
      </c>
      <c r="H116" s="13">
        <v>2024</v>
      </c>
      <c r="I116" s="13">
        <v>115</v>
      </c>
    </row>
    <row r="117" spans="1:9" x14ac:dyDescent="0.25">
      <c r="A117" s="13" t="str">
        <f t="shared" si="1"/>
        <v>S-603-M-A [inches]" [coating type] Coated Corrugated Metal Pipe, [gauge] Gauge, [corrugation] Corrugation</v>
      </c>
      <c r="B117" s="13" t="s">
        <v>6062</v>
      </c>
      <c r="C117" s="13" t="s">
        <v>6063</v>
      </c>
      <c r="D117" s="13" t="s">
        <v>5837</v>
      </c>
      <c r="E117" s="13" t="s">
        <v>1569</v>
      </c>
      <c r="F117" s="13" t="s">
        <v>188</v>
      </c>
      <c r="G117" s="13" t="s">
        <v>189</v>
      </c>
      <c r="H117" s="13">
        <v>2024</v>
      </c>
      <c r="I117" s="13">
        <v>116</v>
      </c>
    </row>
    <row r="118" spans="1:9" x14ac:dyDescent="0.25">
      <c r="A118" s="13" t="str">
        <f t="shared" si="1"/>
        <v>S-603-M-B [inches]" [coating type] Coated Corrugated Metal End Section, [gauge] Gauge</v>
      </c>
      <c r="B118" s="13" t="s">
        <v>6064</v>
      </c>
      <c r="C118" s="13" t="s">
        <v>6065</v>
      </c>
      <c r="D118" s="13" t="s">
        <v>5928</v>
      </c>
      <c r="E118" s="13" t="s">
        <v>1569</v>
      </c>
      <c r="F118" s="13" t="s">
        <v>188</v>
      </c>
      <c r="G118" s="13" t="s">
        <v>189</v>
      </c>
      <c r="H118" s="13">
        <v>2024</v>
      </c>
      <c r="I118" s="13">
        <v>117</v>
      </c>
    </row>
    <row r="119" spans="1:9" x14ac:dyDescent="0.25">
      <c r="A119" s="13" t="str">
        <f t="shared" si="1"/>
        <v>S-603-M-C [inches]" x "[coating type] Coated Corrugated Metal Arch Pipe,[gauge] Gauge, [corrugation] Corrugation</v>
      </c>
      <c r="B119" s="13" t="s">
        <v>6066</v>
      </c>
      <c r="C119" s="13" t="s">
        <v>6067</v>
      </c>
      <c r="D119" s="13" t="s">
        <v>5837</v>
      </c>
      <c r="E119" s="13" t="s">
        <v>1569</v>
      </c>
      <c r="F119" s="13" t="s">
        <v>188</v>
      </c>
      <c r="G119" s="13" t="s">
        <v>189</v>
      </c>
      <c r="H119" s="13">
        <v>2024</v>
      </c>
      <c r="I119" s="13">
        <v>118</v>
      </c>
    </row>
    <row r="120" spans="1:9" x14ac:dyDescent="0.25">
      <c r="A120" s="13" t="str">
        <f t="shared" si="1"/>
        <v>S-603-M-D [inches]" x [inches]" [coating type] Coated Corrugated Metal End Section, [gauge] Gauge</v>
      </c>
      <c r="B120" s="13" t="s">
        <v>6068</v>
      </c>
      <c r="C120" s="13" t="s">
        <v>6069</v>
      </c>
      <c r="D120" s="13" t="s">
        <v>5928</v>
      </c>
      <c r="E120" s="13" t="s">
        <v>1569</v>
      </c>
      <c r="F120" s="13" t="s">
        <v>188</v>
      </c>
      <c r="G120" s="13" t="s">
        <v>189</v>
      </c>
      <c r="H120" s="13">
        <v>2024</v>
      </c>
      <c r="I120" s="13">
        <v>119</v>
      </c>
    </row>
    <row r="121" spans="1:9" x14ac:dyDescent="0.25">
      <c r="A121" s="13" t="str">
        <f t="shared" si="1"/>
        <v>S-603-M-E [inches]" [coating type] Coated Paved Invert Corrugated Metal Pipe, [gauge] Gauge, [corrugation] Corrugation</v>
      </c>
      <c r="B121" s="13" t="s">
        <v>6070</v>
      </c>
      <c r="C121" s="13" t="s">
        <v>6071</v>
      </c>
      <c r="D121" s="13" t="s">
        <v>5837</v>
      </c>
      <c r="E121" s="13" t="s">
        <v>1569</v>
      </c>
      <c r="F121" s="13" t="s">
        <v>188</v>
      </c>
      <c r="G121" s="13" t="s">
        <v>189</v>
      </c>
      <c r="H121" s="13">
        <v>2024</v>
      </c>
      <c r="I121" s="13">
        <v>120</v>
      </c>
    </row>
    <row r="122" spans="1:9" x14ac:dyDescent="0.25">
      <c r="A122" s="13" t="str">
        <f t="shared" si="1"/>
        <v>S-603-M-F [inches]" [coating type] Coated Paved Invert Corrugated Metal End Section, [gauge] Gauge</v>
      </c>
      <c r="B122" s="13" t="s">
        <v>6072</v>
      </c>
      <c r="C122" s="13" t="s">
        <v>6073</v>
      </c>
      <c r="D122" s="13" t="s">
        <v>5928</v>
      </c>
      <c r="E122" s="13" t="s">
        <v>1569</v>
      </c>
      <c r="F122" s="13" t="s">
        <v>188</v>
      </c>
      <c r="G122" s="13" t="s">
        <v>189</v>
      </c>
      <c r="H122" s="13">
        <v>2024</v>
      </c>
      <c r="I122" s="13">
        <v>121</v>
      </c>
    </row>
    <row r="123" spans="1:9" x14ac:dyDescent="0.25">
      <c r="A123" s="13" t="str">
        <f t="shared" si="1"/>
        <v>S-603-M-G [inches]" x [inches]" [coating type] Coated Paved Invert Corrugated Metal Arch Pipe, [gauge] Gauge, [corrugation] Corrugation</v>
      </c>
      <c r="B123" s="13" t="s">
        <v>6074</v>
      </c>
      <c r="C123" s="13" t="s">
        <v>6075</v>
      </c>
      <c r="D123" s="13" t="s">
        <v>5837</v>
      </c>
      <c r="E123" s="13" t="s">
        <v>1569</v>
      </c>
      <c r="F123" s="13" t="s">
        <v>188</v>
      </c>
      <c r="G123" s="13" t="s">
        <v>189</v>
      </c>
      <c r="H123" s="13">
        <v>2024</v>
      </c>
      <c r="I123" s="13">
        <v>122</v>
      </c>
    </row>
    <row r="124" spans="1:9" x14ac:dyDescent="0.25">
      <c r="A124" s="13" t="str">
        <f t="shared" si="1"/>
        <v>S-603-M-H [inches]" x [inches]" [coating type] Coated Paved Invert Corrugated Metal End Section, [gauge] Gauge</v>
      </c>
      <c r="B124" s="13" t="s">
        <v>6076</v>
      </c>
      <c r="C124" s="13" t="s">
        <v>6077</v>
      </c>
      <c r="D124" s="13" t="s">
        <v>5928</v>
      </c>
      <c r="E124" s="13" t="s">
        <v>1569</v>
      </c>
      <c r="F124" s="13" t="s">
        <v>188</v>
      </c>
      <c r="G124" s="13" t="s">
        <v>189</v>
      </c>
      <c r="H124" s="13">
        <v>2024</v>
      </c>
      <c r="I124" s="13">
        <v>123</v>
      </c>
    </row>
    <row r="125" spans="1:9" x14ac:dyDescent="0.25">
      <c r="A125" s="13" t="str">
        <f t="shared" si="1"/>
        <v>S-603-N-A [inch]" Corrugated Aluminum Pipe, [gauge] Gauge, [corrugation] Corrugation</v>
      </c>
      <c r="B125" s="13" t="s">
        <v>6078</v>
      </c>
      <c r="C125" s="13" t="s">
        <v>6079</v>
      </c>
      <c r="D125" s="13" t="s">
        <v>5837</v>
      </c>
      <c r="E125" s="13" t="s">
        <v>1569</v>
      </c>
      <c r="F125" s="13" t="s">
        <v>188</v>
      </c>
      <c r="G125" s="13" t="s">
        <v>189</v>
      </c>
      <c r="H125" s="13">
        <v>2024</v>
      </c>
      <c r="I125" s="13">
        <v>124</v>
      </c>
    </row>
    <row r="126" spans="1:9" x14ac:dyDescent="0.25">
      <c r="A126" s="13" t="str">
        <f t="shared" si="1"/>
        <v>S-603-N-B [inch]" Corrugated Aluminum End Section, [gauge] Gauge</v>
      </c>
      <c r="B126" s="13" t="s">
        <v>6080</v>
      </c>
      <c r="C126" s="13" t="s">
        <v>6081</v>
      </c>
      <c r="D126" s="13" t="s">
        <v>5928</v>
      </c>
      <c r="E126" s="13" t="s">
        <v>1569</v>
      </c>
      <c r="F126" s="13" t="s">
        <v>188</v>
      </c>
      <c r="G126" s="13" t="s">
        <v>189</v>
      </c>
      <c r="H126" s="13">
        <v>2024</v>
      </c>
      <c r="I126" s="13">
        <v>125</v>
      </c>
    </row>
    <row r="127" spans="1:9" x14ac:dyDescent="0.25">
      <c r="A127" s="13" t="str">
        <f t="shared" si="1"/>
        <v>S-603-N-C [inch]" x [inch]" Corrugated Aluminum Arch Pipe, [gauge] Gauge, [corrugation] Corrugation</v>
      </c>
      <c r="B127" s="13" t="s">
        <v>6082</v>
      </c>
      <c r="C127" s="13" t="s">
        <v>6083</v>
      </c>
      <c r="D127" s="13" t="s">
        <v>5837</v>
      </c>
      <c r="E127" s="13" t="s">
        <v>1569</v>
      </c>
      <c r="F127" s="13" t="s">
        <v>188</v>
      </c>
      <c r="G127" s="13" t="s">
        <v>189</v>
      </c>
      <c r="H127" s="13">
        <v>2024</v>
      </c>
      <c r="I127" s="13">
        <v>126</v>
      </c>
    </row>
    <row r="128" spans="1:9" x14ac:dyDescent="0.25">
      <c r="A128" s="13" t="str">
        <f t="shared" si="1"/>
        <v>S-603-N-D [inch]" x [inch]" Corrugated Aluminum End Section, [gauge] Gauge</v>
      </c>
      <c r="B128" s="13" t="s">
        <v>6084</v>
      </c>
      <c r="C128" s="13" t="s">
        <v>6085</v>
      </c>
      <c r="D128" s="13" t="s">
        <v>5928</v>
      </c>
      <c r="E128" s="13" t="s">
        <v>1569</v>
      </c>
      <c r="F128" s="13" t="s">
        <v>188</v>
      </c>
      <c r="G128" s="13" t="s">
        <v>189</v>
      </c>
      <c r="H128" s="13">
        <v>2024</v>
      </c>
      <c r="I128" s="13">
        <v>127</v>
      </c>
    </row>
    <row r="129" spans="1:9" x14ac:dyDescent="0.25">
      <c r="A129" s="13" t="str">
        <f t="shared" si="1"/>
        <v>S-603-N-E [inch]" Bituminous Coated Corrugated Aluminum Pipe, [gauge] Gauge</v>
      </c>
      <c r="B129" s="13" t="s">
        <v>6086</v>
      </c>
      <c r="C129" s="13" t="s">
        <v>6087</v>
      </c>
      <c r="D129" s="13" t="s">
        <v>5837</v>
      </c>
      <c r="E129" s="13" t="s">
        <v>1569</v>
      </c>
      <c r="F129" s="13" t="s">
        <v>188</v>
      </c>
      <c r="G129" s="13" t="s">
        <v>189</v>
      </c>
      <c r="H129" s="13">
        <v>2024</v>
      </c>
      <c r="I129" s="13">
        <v>128</v>
      </c>
    </row>
    <row r="130" spans="1:9" x14ac:dyDescent="0.25">
      <c r="A130" s="13" t="str">
        <f t="shared" si="1"/>
        <v>S-603-N-F [inch]" Bituminous Coated Corrugated Aluminum End Section, [gauge] Gauge</v>
      </c>
      <c r="B130" s="13" t="s">
        <v>6088</v>
      </c>
      <c r="C130" s="13" t="s">
        <v>6089</v>
      </c>
      <c r="D130" s="13" t="s">
        <v>5928</v>
      </c>
      <c r="E130" s="13" t="s">
        <v>1569</v>
      </c>
      <c r="F130" s="13" t="s">
        <v>188</v>
      </c>
      <c r="G130" s="13" t="s">
        <v>189</v>
      </c>
      <c r="H130" s="13">
        <v>2024</v>
      </c>
      <c r="I130" s="13">
        <v>129</v>
      </c>
    </row>
    <row r="131" spans="1:9" x14ac:dyDescent="0.25">
      <c r="A131" s="13" t="str">
        <f t="shared" ref="A131:A194" si="2">_xlfn.CONCAT(B131," ", C131)</f>
        <v>S-603-N-G [inch]" x [inch]" Bituminous Coated Corrugated Aluminum Arch Pipe, [gauge] Gauge, [corrugation] Corrugation</v>
      </c>
      <c r="B131" s="13" t="s">
        <v>6090</v>
      </c>
      <c r="C131" s="13" t="s">
        <v>6091</v>
      </c>
      <c r="D131" s="13" t="s">
        <v>5837</v>
      </c>
      <c r="E131" s="13" t="s">
        <v>1569</v>
      </c>
      <c r="F131" s="13" t="s">
        <v>188</v>
      </c>
      <c r="G131" s="13" t="s">
        <v>189</v>
      </c>
      <c r="H131" s="13">
        <v>2024</v>
      </c>
      <c r="I131" s="13">
        <v>130</v>
      </c>
    </row>
    <row r="132" spans="1:9" x14ac:dyDescent="0.25">
      <c r="A132" s="13" t="str">
        <f t="shared" si="2"/>
        <v>S-603-N-H [inch]" x [inch]" Bituminous Coated Corrugated Aluminum End Section, [gauge] Gauge</v>
      </c>
      <c r="B132" s="13" t="s">
        <v>6092</v>
      </c>
      <c r="C132" s="13" t="s">
        <v>6093</v>
      </c>
      <c r="D132" s="13" t="s">
        <v>5928</v>
      </c>
      <c r="E132" s="13" t="s">
        <v>1569</v>
      </c>
      <c r="F132" s="13" t="s">
        <v>188</v>
      </c>
      <c r="G132" s="13" t="s">
        <v>189</v>
      </c>
      <c r="H132" s="13">
        <v>2024</v>
      </c>
      <c r="I132" s="13">
        <v>131</v>
      </c>
    </row>
    <row r="133" spans="1:9" x14ac:dyDescent="0.25">
      <c r="A133" s="13" t="str">
        <f t="shared" si="2"/>
        <v>S-603-N-I [inch]" Bituminous Coated Paved Invert Corrugated Aluminum Pipe, [gauge] Gauge, [corrugation] Corrugation</v>
      </c>
      <c r="B133" s="13" t="s">
        <v>6094</v>
      </c>
      <c r="C133" s="13" t="s">
        <v>6095</v>
      </c>
      <c r="D133" s="13" t="s">
        <v>5837</v>
      </c>
      <c r="E133" s="13" t="s">
        <v>1569</v>
      </c>
      <c r="F133" s="13" t="s">
        <v>188</v>
      </c>
      <c r="G133" s="13" t="s">
        <v>189</v>
      </c>
      <c r="H133" s="13">
        <v>2024</v>
      </c>
      <c r="I133" s="13">
        <v>132</v>
      </c>
    </row>
    <row r="134" spans="1:9" x14ac:dyDescent="0.25">
      <c r="A134" s="13" t="str">
        <f t="shared" si="2"/>
        <v>S-603-N-J [inch]" Bituminous Coated Paved Invert, Corrugated Aluminum End Section, [gauge] Gauge</v>
      </c>
      <c r="B134" s="13" t="s">
        <v>6096</v>
      </c>
      <c r="C134" s="13" t="s">
        <v>6097</v>
      </c>
      <c r="D134" s="13" t="s">
        <v>5928</v>
      </c>
      <c r="E134" s="13" t="s">
        <v>1569</v>
      </c>
      <c r="F134" s="13" t="s">
        <v>188</v>
      </c>
      <c r="G134" s="13" t="s">
        <v>189</v>
      </c>
      <c r="H134" s="13">
        <v>2024</v>
      </c>
      <c r="I134" s="13">
        <v>133</v>
      </c>
    </row>
    <row r="135" spans="1:9" x14ac:dyDescent="0.25">
      <c r="A135" s="13" t="str">
        <f t="shared" si="2"/>
        <v>S-603-N-K [inch]" x [inch]" Bituminous Coated Paved Invert, Corrugated Aluminum Arch Pipe, [gauge] Gauge, [corrugation] Corrugation</v>
      </c>
      <c r="B135" s="13" t="s">
        <v>6098</v>
      </c>
      <c r="C135" s="13" t="s">
        <v>6099</v>
      </c>
      <c r="D135" s="13" t="s">
        <v>5837</v>
      </c>
      <c r="E135" s="13" t="s">
        <v>1569</v>
      </c>
      <c r="F135" s="13" t="s">
        <v>188</v>
      </c>
      <c r="G135" s="13" t="s">
        <v>189</v>
      </c>
      <c r="H135" s="13">
        <v>2024</v>
      </c>
      <c r="I135" s="13">
        <v>134</v>
      </c>
    </row>
    <row r="136" spans="1:9" x14ac:dyDescent="0.25">
      <c r="A136" s="13" t="str">
        <f t="shared" si="2"/>
        <v>S-603-N-L [inch]" x [inch]" Bituminous Coated Paved Invert Corrugated Aluminum End Section, [gauge] Gauge</v>
      </c>
      <c r="B136" s="13" t="s">
        <v>6100</v>
      </c>
      <c r="C136" s="13" t="s">
        <v>6101</v>
      </c>
      <c r="D136" s="13" t="s">
        <v>5928</v>
      </c>
      <c r="E136" s="13" t="s">
        <v>1569</v>
      </c>
      <c r="F136" s="13" t="s">
        <v>188</v>
      </c>
      <c r="G136" s="13" t="s">
        <v>189</v>
      </c>
      <c r="H136" s="13">
        <v>2024</v>
      </c>
      <c r="I136" s="13">
        <v>135</v>
      </c>
    </row>
    <row r="137" spans="1:9" x14ac:dyDescent="0.25">
      <c r="A137" s="13" t="str">
        <f t="shared" si="2"/>
        <v>S-603-P-E [inch]" Corrugated Polyethylene Pipe</v>
      </c>
      <c r="B137" s="13" t="s">
        <v>6102</v>
      </c>
      <c r="C137" s="13" t="s">
        <v>6103</v>
      </c>
      <c r="D137" s="13" t="s">
        <v>5837</v>
      </c>
      <c r="E137" s="13" t="s">
        <v>1569</v>
      </c>
      <c r="F137" s="13" t="s">
        <v>188</v>
      </c>
      <c r="G137" s="13" t="s">
        <v>189</v>
      </c>
      <c r="H137" s="13">
        <v>2024</v>
      </c>
      <c r="I137" s="13">
        <v>136</v>
      </c>
    </row>
    <row r="138" spans="1:9" x14ac:dyDescent="0.25">
      <c r="A138" s="13" t="str">
        <f t="shared" si="2"/>
        <v>S-603-P-F [inch]" Corrugated Polyethylene Pipe End Section</v>
      </c>
      <c r="B138" s="13" t="s">
        <v>6104</v>
      </c>
      <c r="C138" s="13" t="s">
        <v>6105</v>
      </c>
      <c r="D138" s="13" t="s">
        <v>5928</v>
      </c>
      <c r="E138" s="13" t="s">
        <v>1569</v>
      </c>
      <c r="F138" s="13" t="s">
        <v>188</v>
      </c>
      <c r="G138" s="13" t="s">
        <v>189</v>
      </c>
      <c r="H138" s="13">
        <v>2024</v>
      </c>
      <c r="I138" s="13">
        <v>137</v>
      </c>
    </row>
    <row r="139" spans="1:9" x14ac:dyDescent="0.25">
      <c r="A139" s="13" t="str">
        <f t="shared" si="2"/>
        <v>S-603-PVC [inch]" Corrugated Poly Vinyl Chloride Pipe</v>
      </c>
      <c r="B139" s="13" t="s">
        <v>6106</v>
      </c>
      <c r="C139" s="13" t="s">
        <v>6107</v>
      </c>
      <c r="D139" s="13" t="s">
        <v>5837</v>
      </c>
      <c r="E139" s="13" t="s">
        <v>1569</v>
      </c>
      <c r="F139" s="13" t="s">
        <v>188</v>
      </c>
      <c r="G139" s="13" t="s">
        <v>189</v>
      </c>
      <c r="H139" s="13">
        <v>2024</v>
      </c>
      <c r="I139" s="13">
        <v>138</v>
      </c>
    </row>
    <row r="140" spans="1:9" x14ac:dyDescent="0.25">
      <c r="A140" s="13" t="str">
        <f t="shared" si="2"/>
        <v>S-603-P-A [feet]' x [feet]' Precast Concrete Box Culvert</v>
      </c>
      <c r="B140" s="13" t="s">
        <v>6108</v>
      </c>
      <c r="C140" s="13" t="s">
        <v>6109</v>
      </c>
      <c r="D140" s="13" t="s">
        <v>5837</v>
      </c>
      <c r="E140" s="13" t="s">
        <v>1569</v>
      </c>
      <c r="F140" s="13" t="s">
        <v>188</v>
      </c>
      <c r="G140" s="13" t="s">
        <v>189</v>
      </c>
      <c r="H140" s="13">
        <v>2024</v>
      </c>
      <c r="I140" s="13">
        <v>139</v>
      </c>
    </row>
    <row r="141" spans="1:9" x14ac:dyDescent="0.25">
      <c r="A141" s="13" t="str">
        <f t="shared" si="2"/>
        <v>S-603-P-B [feet]' x [feet]' Precast Concrete Box Culvert End Section</v>
      </c>
      <c r="B141" s="13" t="s">
        <v>6110</v>
      </c>
      <c r="C141" s="13" t="s">
        <v>6111</v>
      </c>
      <c r="D141" s="13" t="s">
        <v>5928</v>
      </c>
      <c r="E141" s="13" t="s">
        <v>1569</v>
      </c>
      <c r="F141" s="13" t="s">
        <v>188</v>
      </c>
      <c r="G141" s="13" t="s">
        <v>189</v>
      </c>
      <c r="H141" s="13">
        <v>2024</v>
      </c>
      <c r="I141" s="13">
        <v>140</v>
      </c>
    </row>
    <row r="142" spans="1:9" x14ac:dyDescent="0.25">
      <c r="A142" s="13" t="str">
        <f t="shared" si="2"/>
        <v>S-603-R-A [inches]" Pipe Relaid ([type and class or gauge])</v>
      </c>
      <c r="B142" s="13" t="s">
        <v>6112</v>
      </c>
      <c r="C142" s="13" t="s">
        <v>6113</v>
      </c>
      <c r="D142" s="13" t="s">
        <v>5837</v>
      </c>
      <c r="E142" s="13" t="s">
        <v>1569</v>
      </c>
      <c r="F142" s="13" t="s">
        <v>188</v>
      </c>
      <c r="G142" s="13" t="s">
        <v>189</v>
      </c>
      <c r="H142" s="13">
        <v>2024</v>
      </c>
      <c r="I142" s="13">
        <v>141</v>
      </c>
    </row>
    <row r="143" spans="1:9" x14ac:dyDescent="0.25">
      <c r="A143" s="13" t="str">
        <f t="shared" si="2"/>
        <v>S-603-R-B [inches]" Pipe Removed and Relaid ([type and class or gauge])</v>
      </c>
      <c r="B143" s="13" t="s">
        <v>6114</v>
      </c>
      <c r="C143" s="13" t="s">
        <v>6115</v>
      </c>
      <c r="D143" s="13" t="s">
        <v>5837</v>
      </c>
      <c r="E143" s="13" t="s">
        <v>1569</v>
      </c>
      <c r="F143" s="13" t="s">
        <v>188</v>
      </c>
      <c r="G143" s="13" t="s">
        <v>189</v>
      </c>
      <c r="H143" s="13">
        <v>2024</v>
      </c>
      <c r="I143" s="13">
        <v>142</v>
      </c>
    </row>
    <row r="144" spans="1:9" x14ac:dyDescent="0.25">
      <c r="A144" s="13" t="str">
        <f t="shared" si="2"/>
        <v>S-603-R-C [inches]" End Section Removed and Relaid ([type and class or gauge])</v>
      </c>
      <c r="B144" s="13" t="s">
        <v>6116</v>
      </c>
      <c r="C144" s="13" t="s">
        <v>6117</v>
      </c>
      <c r="D144" s="13" t="s">
        <v>5928</v>
      </c>
      <c r="E144" s="13" t="s">
        <v>1569</v>
      </c>
      <c r="F144" s="13" t="s">
        <v>188</v>
      </c>
      <c r="G144" s="13" t="s">
        <v>189</v>
      </c>
      <c r="H144" s="13">
        <v>2024</v>
      </c>
      <c r="I144" s="13">
        <v>143</v>
      </c>
    </row>
    <row r="145" spans="1:9" x14ac:dyDescent="0.25">
      <c r="A145" s="13" t="str">
        <f t="shared" si="2"/>
        <v>S-603-S-A [inches]" [angle] Elbow, (Materials per Pay Item No. [pay item])</v>
      </c>
      <c r="B145" s="13" t="s">
        <v>6118</v>
      </c>
      <c r="C145" s="13" t="s">
        <v>6119</v>
      </c>
      <c r="D145" s="13" t="s">
        <v>5928</v>
      </c>
      <c r="E145" s="13" t="s">
        <v>1569</v>
      </c>
      <c r="F145" s="13" t="s">
        <v>188</v>
      </c>
      <c r="G145" s="13" t="s">
        <v>189</v>
      </c>
      <c r="H145" s="13">
        <v>2024</v>
      </c>
      <c r="I145" s="13">
        <v>144</v>
      </c>
    </row>
    <row r="146" spans="1:9" x14ac:dyDescent="0.25">
      <c r="A146" s="13" t="str">
        <f t="shared" si="2"/>
        <v>S-603-S-B [inches]" Branch Connection [type and description]</v>
      </c>
      <c r="B146" s="13" t="s">
        <v>6120</v>
      </c>
      <c r="C146" s="13" t="s">
        <v>6121</v>
      </c>
      <c r="D146" s="13" t="s">
        <v>5928</v>
      </c>
      <c r="E146" s="13" t="s">
        <v>1569</v>
      </c>
      <c r="F146" s="13" t="s">
        <v>188</v>
      </c>
      <c r="G146" s="13" t="s">
        <v>189</v>
      </c>
      <c r="H146" s="13">
        <v>2024</v>
      </c>
      <c r="I146" s="13">
        <v>145</v>
      </c>
    </row>
    <row r="147" spans="1:9" x14ac:dyDescent="0.25">
      <c r="A147" s="13" t="str">
        <f t="shared" si="2"/>
        <v>S-603-S-C [inches]" [type] Headwall, Per Plan No. [plan number]</v>
      </c>
      <c r="B147" s="13" t="s">
        <v>6122</v>
      </c>
      <c r="C147" s="13" t="s">
        <v>6123</v>
      </c>
      <c r="D147" s="13" t="s">
        <v>5928</v>
      </c>
      <c r="E147" s="13" t="s">
        <v>1569</v>
      </c>
      <c r="F147" s="13" t="s">
        <v>188</v>
      </c>
      <c r="G147" s="13" t="s">
        <v>189</v>
      </c>
      <c r="H147" s="13">
        <v>2024</v>
      </c>
      <c r="I147" s="13">
        <v>146</v>
      </c>
    </row>
    <row r="148" spans="1:9" x14ac:dyDescent="0.25">
      <c r="A148" s="13" t="str">
        <f t="shared" si="2"/>
        <v>S-604-A Castings</v>
      </c>
      <c r="B148" s="13" t="s">
        <v>6124</v>
      </c>
      <c r="C148" s="13" t="s">
        <v>6125</v>
      </c>
      <c r="D148" s="13" t="s">
        <v>6045</v>
      </c>
      <c r="E148" s="13" t="s">
        <v>187</v>
      </c>
      <c r="F148" s="13" t="s">
        <v>188</v>
      </c>
      <c r="G148" s="13" t="s">
        <v>189</v>
      </c>
      <c r="H148" s="13">
        <v>2024</v>
      </c>
      <c r="I148" s="13">
        <v>147</v>
      </c>
    </row>
    <row r="149" spans="1:9" x14ac:dyDescent="0.25">
      <c r="A149" s="13" t="str">
        <f t="shared" si="2"/>
        <v>S-604-B Gratings</v>
      </c>
      <c r="B149" s="13" t="s">
        <v>6126</v>
      </c>
      <c r="C149" s="13" t="s">
        <v>6127</v>
      </c>
      <c r="D149" s="13" t="s">
        <v>6045</v>
      </c>
      <c r="E149" s="13" t="s">
        <v>187</v>
      </c>
      <c r="F149" s="13" t="s">
        <v>188</v>
      </c>
      <c r="G149" s="13" t="s">
        <v>189</v>
      </c>
      <c r="H149" s="13">
        <v>2024</v>
      </c>
      <c r="I149" s="13">
        <v>148</v>
      </c>
    </row>
    <row r="150" spans="1:9" x14ac:dyDescent="0.25">
      <c r="A150" s="13" t="str">
        <f t="shared" si="2"/>
        <v>S-604-C Precast Manhole, [inches]-Inch Diameter</v>
      </c>
      <c r="B150" s="13" t="s">
        <v>6128</v>
      </c>
      <c r="C150" s="13" t="s">
        <v>6129</v>
      </c>
      <c r="D150" s="13" t="s">
        <v>5837</v>
      </c>
      <c r="E150" s="13" t="s">
        <v>187</v>
      </c>
      <c r="F150" s="13" t="s">
        <v>188</v>
      </c>
      <c r="G150" s="13" t="s">
        <v>189</v>
      </c>
      <c r="H150" s="13">
        <v>2024</v>
      </c>
      <c r="I150" s="13">
        <v>149</v>
      </c>
    </row>
    <row r="151" spans="1:9" x14ac:dyDescent="0.25">
      <c r="A151" s="13" t="str">
        <f t="shared" si="2"/>
        <v>S-605-A [inches]" Concrete Drain Tile for Underdrains, Class [class]</v>
      </c>
      <c r="B151" s="13" t="s">
        <v>6130</v>
      </c>
      <c r="C151" s="13" t="s">
        <v>6131</v>
      </c>
      <c r="D151" s="13" t="s">
        <v>5837</v>
      </c>
      <c r="E151" s="13" t="s">
        <v>1569</v>
      </c>
      <c r="F151" s="13" t="s">
        <v>188</v>
      </c>
      <c r="G151" s="13" t="s">
        <v>189</v>
      </c>
      <c r="H151" s="13">
        <v>2024</v>
      </c>
      <c r="I151" s="13">
        <v>150</v>
      </c>
    </row>
    <row r="152" spans="1:9" x14ac:dyDescent="0.25">
      <c r="A152" s="13" t="str">
        <f t="shared" si="2"/>
        <v>S-605-B [inches]" Perforated Concrete Pipe for Underdrains, Class [class]</v>
      </c>
      <c r="B152" s="13" t="s">
        <v>6132</v>
      </c>
      <c r="C152" s="13" t="s">
        <v>6133</v>
      </c>
      <c r="D152" s="13" t="s">
        <v>5837</v>
      </c>
      <c r="E152" s="13" t="s">
        <v>1569</v>
      </c>
      <c r="F152" s="13" t="s">
        <v>188</v>
      </c>
      <c r="G152" s="13" t="s">
        <v>189</v>
      </c>
      <c r="H152" s="13">
        <v>2024</v>
      </c>
      <c r="I152" s="13">
        <v>151</v>
      </c>
    </row>
    <row r="153" spans="1:9" x14ac:dyDescent="0.25">
      <c r="A153" s="13" t="str">
        <f t="shared" si="2"/>
        <v>S-605-C [inches]" Porous Concrete Pipe for Underdrains</v>
      </c>
      <c r="B153" s="13" t="s">
        <v>6134</v>
      </c>
      <c r="C153" s="13" t="s">
        <v>6135</v>
      </c>
      <c r="D153" s="13" t="s">
        <v>5837</v>
      </c>
      <c r="E153" s="13" t="s">
        <v>1569</v>
      </c>
      <c r="F153" s="13" t="s">
        <v>188</v>
      </c>
      <c r="G153" s="13" t="s">
        <v>189</v>
      </c>
      <c r="H153" s="13">
        <v>2024</v>
      </c>
      <c r="I153" s="13">
        <v>152</v>
      </c>
    </row>
    <row r="154" spans="1:9" x14ac:dyDescent="0.25">
      <c r="A154" s="13" t="str">
        <f t="shared" si="2"/>
        <v>S-605-D [inches]" Perforated Corrugated Metal Pipe for Underdrains, Type [type]</v>
      </c>
      <c r="B154" s="13" t="s">
        <v>6136</v>
      </c>
      <c r="C154" s="13" t="s">
        <v>6137</v>
      </c>
      <c r="D154" s="13" t="s">
        <v>5837</v>
      </c>
      <c r="E154" s="13" t="s">
        <v>1569</v>
      </c>
      <c r="F154" s="13" t="s">
        <v>188</v>
      </c>
      <c r="G154" s="13" t="s">
        <v>189</v>
      </c>
      <c r="H154" s="13">
        <v>2024</v>
      </c>
      <c r="I154" s="13">
        <v>153</v>
      </c>
    </row>
    <row r="155" spans="1:9" x14ac:dyDescent="0.25">
      <c r="A155" s="13" t="str">
        <f t="shared" si="2"/>
        <v>S-605-E [inches]" Non-Perforated Corrugated Metal Pipe for Underdrains, Type [type]</v>
      </c>
      <c r="B155" s="13" t="s">
        <v>6138</v>
      </c>
      <c r="C155" s="13" t="s">
        <v>6139</v>
      </c>
      <c r="D155" s="13" t="s">
        <v>5837</v>
      </c>
      <c r="E155" s="13" t="s">
        <v>1569</v>
      </c>
      <c r="F155" s="13" t="s">
        <v>188</v>
      </c>
      <c r="G155" s="13" t="s">
        <v>189</v>
      </c>
      <c r="H155" s="13">
        <v>2024</v>
      </c>
      <c r="I155" s="13">
        <v>154</v>
      </c>
    </row>
    <row r="156" spans="1:9" x14ac:dyDescent="0.25">
      <c r="A156" s="13" t="str">
        <f t="shared" si="2"/>
        <v>S-605-F [inches]" Bituminous-Coated Perforated Corrugated Metal Pipe for Underdrains, Type [type]</v>
      </c>
      <c r="B156" s="13" t="s">
        <v>6140</v>
      </c>
      <c r="C156" s="13" t="s">
        <v>6141</v>
      </c>
      <c r="D156" s="13" t="s">
        <v>5837</v>
      </c>
      <c r="E156" s="13" t="s">
        <v>1569</v>
      </c>
      <c r="F156" s="13" t="s">
        <v>188</v>
      </c>
      <c r="G156" s="13" t="s">
        <v>189</v>
      </c>
      <c r="H156" s="13">
        <v>2024</v>
      </c>
      <c r="I156" s="13">
        <v>155</v>
      </c>
    </row>
    <row r="157" spans="1:9" x14ac:dyDescent="0.25">
      <c r="A157" s="13" t="str">
        <f t="shared" si="2"/>
        <v>S-605-G [inches]" Bituminous-Coated Non-Perforated Corrugated Metal Pipe for Underdrains, Type [type]</v>
      </c>
      <c r="B157" s="13" t="s">
        <v>6142</v>
      </c>
      <c r="C157" s="13" t="s">
        <v>6143</v>
      </c>
      <c r="D157" s="13" t="s">
        <v>5837</v>
      </c>
      <c r="E157" s="13" t="s">
        <v>1569</v>
      </c>
      <c r="F157" s="13" t="s">
        <v>188</v>
      </c>
      <c r="G157" s="13" t="s">
        <v>189</v>
      </c>
      <c r="H157" s="13">
        <v>2024</v>
      </c>
      <c r="I157" s="13">
        <v>156</v>
      </c>
    </row>
    <row r="158" spans="1:9" x14ac:dyDescent="0.25">
      <c r="A158" s="13" t="str">
        <f t="shared" si="2"/>
        <v>S-605-H Blank</v>
      </c>
      <c r="B158" s="13" t="s">
        <v>6144</v>
      </c>
      <c r="C158" s="13" t="s">
        <v>5848</v>
      </c>
      <c r="D158" s="13" t="s">
        <v>187</v>
      </c>
      <c r="E158" s="13" t="s">
        <v>187</v>
      </c>
      <c r="F158" s="13" t="s">
        <v>188</v>
      </c>
      <c r="G158" s="13" t="s">
        <v>189</v>
      </c>
      <c r="H158" s="13">
        <v>2024</v>
      </c>
      <c r="I158" s="13">
        <v>157</v>
      </c>
    </row>
    <row r="159" spans="1:9" x14ac:dyDescent="0.25">
      <c r="A159" s="13" t="str">
        <f t="shared" si="2"/>
        <v>S-605-I Blank</v>
      </c>
      <c r="B159" s="13" t="s">
        <v>6145</v>
      </c>
      <c r="C159" s="13" t="s">
        <v>5848</v>
      </c>
      <c r="D159" s="13" t="s">
        <v>187</v>
      </c>
      <c r="E159" s="13" t="s">
        <v>187</v>
      </c>
      <c r="F159" s="13" t="s">
        <v>188</v>
      </c>
      <c r="G159" s="13" t="s">
        <v>189</v>
      </c>
      <c r="H159" s="13">
        <v>2024</v>
      </c>
      <c r="I159" s="13">
        <v>158</v>
      </c>
    </row>
    <row r="160" spans="1:9" x14ac:dyDescent="0.25">
      <c r="A160" s="13" t="str">
        <f t="shared" si="2"/>
        <v>S-605-J Blank</v>
      </c>
      <c r="B160" s="13" t="s">
        <v>6146</v>
      </c>
      <c r="C160" s="13" t="s">
        <v>5848</v>
      </c>
      <c r="D160" s="13" t="s">
        <v>187</v>
      </c>
      <c r="E160" s="13" t="s">
        <v>187</v>
      </c>
      <c r="F160" s="13" t="s">
        <v>188</v>
      </c>
      <c r="G160" s="13" t="s">
        <v>189</v>
      </c>
      <c r="H160" s="13">
        <v>2024</v>
      </c>
      <c r="I160" s="13">
        <v>159</v>
      </c>
    </row>
    <row r="161" spans="1:9" x14ac:dyDescent="0.25">
      <c r="A161" s="13" t="str">
        <f t="shared" si="2"/>
        <v>S-605-K Blank</v>
      </c>
      <c r="B161" s="13" t="s">
        <v>6147</v>
      </c>
      <c r="C161" s="13" t="s">
        <v>5848</v>
      </c>
      <c r="D161" s="13" t="s">
        <v>187</v>
      </c>
      <c r="E161" s="13" t="s">
        <v>187</v>
      </c>
      <c r="F161" s="13" t="s">
        <v>188</v>
      </c>
      <c r="G161" s="13" t="s">
        <v>189</v>
      </c>
      <c r="H161" s="13">
        <v>2024</v>
      </c>
      <c r="I161" s="13">
        <v>160</v>
      </c>
    </row>
    <row r="162" spans="1:9" x14ac:dyDescent="0.25">
      <c r="A162" s="13" t="str">
        <f t="shared" si="2"/>
        <v>S-605-L Blank</v>
      </c>
      <c r="B162" s="13" t="s">
        <v>6148</v>
      </c>
      <c r="C162" s="13" t="s">
        <v>5848</v>
      </c>
      <c r="D162" s="13" t="s">
        <v>187</v>
      </c>
      <c r="E162" s="13" t="s">
        <v>187</v>
      </c>
      <c r="F162" s="13" t="s">
        <v>188</v>
      </c>
      <c r="G162" s="13" t="s">
        <v>189</v>
      </c>
      <c r="H162" s="13">
        <v>2024</v>
      </c>
      <c r="I162" s="13">
        <v>161</v>
      </c>
    </row>
    <row r="163" spans="1:9" x14ac:dyDescent="0.25">
      <c r="A163" s="13" t="str">
        <f t="shared" si="2"/>
        <v>S-605-M [inch]" Perforated Corrugated Aluminum Pipe for Underdrains, Type [type]</v>
      </c>
      <c r="B163" s="13" t="s">
        <v>6149</v>
      </c>
      <c r="C163" s="13" t="s">
        <v>6150</v>
      </c>
      <c r="D163" s="13" t="s">
        <v>5837</v>
      </c>
      <c r="E163" s="13" t="s">
        <v>1569</v>
      </c>
      <c r="F163" s="13" t="s">
        <v>188</v>
      </c>
      <c r="G163" s="13" t="s">
        <v>189</v>
      </c>
      <c r="H163" s="13">
        <v>2024</v>
      </c>
      <c r="I163" s="13">
        <v>162</v>
      </c>
    </row>
    <row r="164" spans="1:9" x14ac:dyDescent="0.25">
      <c r="A164" s="13" t="str">
        <f t="shared" si="2"/>
        <v>S-605-N [inch]" Non-Perforated Corrugated Aluminum Pipe for Underdrains, Type [type]</v>
      </c>
      <c r="B164" s="13" t="s">
        <v>6151</v>
      </c>
      <c r="C164" s="13" t="s">
        <v>6152</v>
      </c>
      <c r="D164" s="13" t="s">
        <v>5837</v>
      </c>
      <c r="E164" s="13" t="s">
        <v>1569</v>
      </c>
      <c r="F164" s="13" t="s">
        <v>188</v>
      </c>
      <c r="G164" s="13" t="s">
        <v>189</v>
      </c>
      <c r="H164" s="13">
        <v>2024</v>
      </c>
      <c r="I164" s="13">
        <v>163</v>
      </c>
    </row>
    <row r="165" spans="1:9" x14ac:dyDescent="0.25">
      <c r="A165" s="13" t="str">
        <f t="shared" si="2"/>
        <v>S-605-O [inch]" Perforated Sewer Pipe for Underdrains (SDR [number])</v>
      </c>
      <c r="B165" s="13" t="s">
        <v>6153</v>
      </c>
      <c r="C165" s="13" t="s">
        <v>6154</v>
      </c>
      <c r="D165" s="13" t="s">
        <v>5837</v>
      </c>
      <c r="E165" s="13" t="s">
        <v>1569</v>
      </c>
      <c r="F165" s="13" t="s">
        <v>188</v>
      </c>
      <c r="G165" s="13" t="s">
        <v>189</v>
      </c>
      <c r="H165" s="13">
        <v>2024</v>
      </c>
      <c r="I165" s="13">
        <v>164</v>
      </c>
    </row>
    <row r="166" spans="1:9" x14ac:dyDescent="0.25">
      <c r="A166" s="13" t="str">
        <f t="shared" si="2"/>
        <v>S-605-P [inch]" Non-Perforated Sewer Pipe for Underdrains (SDR [number])</v>
      </c>
      <c r="B166" s="13" t="s">
        <v>6155</v>
      </c>
      <c r="C166" s="13" t="s">
        <v>6156</v>
      </c>
      <c r="D166" s="13" t="s">
        <v>5837</v>
      </c>
      <c r="E166" s="13" t="s">
        <v>1569</v>
      </c>
      <c r="F166" s="13" t="s">
        <v>188</v>
      </c>
      <c r="G166" s="13" t="s">
        <v>189</v>
      </c>
      <c r="H166" s="13">
        <v>2024</v>
      </c>
      <c r="I166" s="13">
        <v>165</v>
      </c>
    </row>
    <row r="167" spans="1:9" x14ac:dyDescent="0.25">
      <c r="A167" s="13" t="str">
        <f t="shared" si="2"/>
        <v>S-605-Q [inch]" Perforated Corrugated Polyethylene Drainage Tubing for Underdrains</v>
      </c>
      <c r="B167" s="13" t="s">
        <v>6157</v>
      </c>
      <c r="C167" s="13" t="s">
        <v>6158</v>
      </c>
      <c r="D167" s="13" t="s">
        <v>5837</v>
      </c>
      <c r="E167" s="13" t="s">
        <v>1569</v>
      </c>
      <c r="F167" s="13" t="s">
        <v>188</v>
      </c>
      <c r="G167" s="13" t="s">
        <v>189</v>
      </c>
      <c r="H167" s="13">
        <v>2024</v>
      </c>
      <c r="I167" s="13">
        <v>166</v>
      </c>
    </row>
    <row r="168" spans="1:9" x14ac:dyDescent="0.25">
      <c r="A168" s="13" t="str">
        <f t="shared" si="2"/>
        <v>S-605-R [inch]" Non-Perforated Corrugated Polyethylene Drainage Tubing for Underdrains</v>
      </c>
      <c r="B168" s="13" t="s">
        <v>6159</v>
      </c>
      <c r="C168" s="13" t="s">
        <v>6160</v>
      </c>
      <c r="D168" s="13" t="s">
        <v>5837</v>
      </c>
      <c r="E168" s="13" t="s">
        <v>1569</v>
      </c>
      <c r="F168" s="13" t="s">
        <v>188</v>
      </c>
      <c r="G168" s="13" t="s">
        <v>189</v>
      </c>
      <c r="H168" s="13">
        <v>2024</v>
      </c>
      <c r="I168" s="13">
        <v>167</v>
      </c>
    </row>
    <row r="169" spans="1:9" x14ac:dyDescent="0.25">
      <c r="A169" s="13" t="str">
        <f t="shared" si="2"/>
        <v>S-605-S [inches]" Semicircular Perforated Plastic Pipe for Underdrains</v>
      </c>
      <c r="B169" s="13" t="s">
        <v>6161</v>
      </c>
      <c r="C169" s="13" t="s">
        <v>6162</v>
      </c>
      <c r="D169" s="13" t="s">
        <v>5837</v>
      </c>
      <c r="E169" s="13" t="s">
        <v>1569</v>
      </c>
      <c r="F169" s="13" t="s">
        <v>188</v>
      </c>
      <c r="G169" s="13" t="s">
        <v>189</v>
      </c>
      <c r="H169" s="13">
        <v>2024</v>
      </c>
      <c r="I169" s="13">
        <v>168</v>
      </c>
    </row>
    <row r="170" spans="1:9" x14ac:dyDescent="0.25">
      <c r="A170" s="13" t="str">
        <f t="shared" si="2"/>
        <v>S-605-T [inches]" Perforated Pipe for Underdrains, Optional</v>
      </c>
      <c r="B170" s="13" t="s">
        <v>6163</v>
      </c>
      <c r="C170" s="13" t="s">
        <v>6164</v>
      </c>
      <c r="D170" s="13" t="s">
        <v>5837</v>
      </c>
      <c r="E170" s="13" t="s">
        <v>1569</v>
      </c>
      <c r="F170" s="13" t="s">
        <v>188</v>
      </c>
      <c r="G170" s="13" t="s">
        <v>189</v>
      </c>
      <c r="H170" s="13">
        <v>2024</v>
      </c>
      <c r="I170" s="13">
        <v>169</v>
      </c>
    </row>
    <row r="171" spans="1:9" x14ac:dyDescent="0.25">
      <c r="A171" s="13" t="str">
        <f t="shared" si="2"/>
        <v>S-605-U [inches]" Non-perforated Pipe for Underdrains, Optional</v>
      </c>
      <c r="B171" s="13" t="s">
        <v>6165</v>
      </c>
      <c r="C171" s="13" t="s">
        <v>6166</v>
      </c>
      <c r="D171" s="13" t="s">
        <v>5837</v>
      </c>
      <c r="E171" s="13" t="s">
        <v>1569</v>
      </c>
      <c r="F171" s="13" t="s">
        <v>188</v>
      </c>
      <c r="G171" s="13" t="s">
        <v>189</v>
      </c>
      <c r="H171" s="13">
        <v>2024</v>
      </c>
      <c r="I171" s="13">
        <v>170</v>
      </c>
    </row>
    <row r="172" spans="1:9" x14ac:dyDescent="0.25">
      <c r="A172" s="13" t="str">
        <f t="shared" si="2"/>
        <v>S-605-V [inches]" Blind Drain</v>
      </c>
      <c r="B172" s="13" t="s">
        <v>6167</v>
      </c>
      <c r="C172" s="13" t="s">
        <v>6168</v>
      </c>
      <c r="D172" s="13" t="s">
        <v>5837</v>
      </c>
      <c r="E172" s="13" t="s">
        <v>1569</v>
      </c>
      <c r="F172" s="13" t="s">
        <v>188</v>
      </c>
      <c r="G172" s="13" t="s">
        <v>189</v>
      </c>
      <c r="H172" s="13">
        <v>2024</v>
      </c>
      <c r="I172" s="13">
        <v>171</v>
      </c>
    </row>
    <row r="173" spans="1:9" x14ac:dyDescent="0.25">
      <c r="A173" s="13" t="str">
        <f t="shared" si="2"/>
        <v>S-605-W Filter Material for Combination Storm Drain and/or Underdrains, Type [type]</v>
      </c>
      <c r="B173" s="13" t="s">
        <v>6169</v>
      </c>
      <c r="C173" s="13" t="s">
        <v>6170</v>
      </c>
      <c r="D173" s="13" t="s">
        <v>5844</v>
      </c>
      <c r="E173" s="13" t="s">
        <v>1221</v>
      </c>
      <c r="F173" s="13" t="s">
        <v>188</v>
      </c>
      <c r="G173" s="13" t="s">
        <v>189</v>
      </c>
      <c r="H173" s="13">
        <v>2024</v>
      </c>
      <c r="I173" s="13">
        <v>172</v>
      </c>
    </row>
    <row r="174" spans="1:9" x14ac:dyDescent="0.25">
      <c r="A174" s="13" t="str">
        <f t="shared" si="2"/>
        <v>S-605-X Filter Material for Filter Beds, Type [type]</v>
      </c>
      <c r="B174" s="13" t="s">
        <v>6171</v>
      </c>
      <c r="C174" s="13" t="s">
        <v>6172</v>
      </c>
      <c r="D174" s="13" t="s">
        <v>5844</v>
      </c>
      <c r="E174" s="13" t="s">
        <v>1221</v>
      </c>
      <c r="F174" s="13" t="s">
        <v>188</v>
      </c>
      <c r="G174" s="13" t="s">
        <v>189</v>
      </c>
      <c r="H174" s="13">
        <v>2024</v>
      </c>
      <c r="I174" s="13">
        <v>173</v>
      </c>
    </row>
    <row r="175" spans="1:9" x14ac:dyDescent="0.25">
      <c r="A175" s="13" t="str">
        <f t="shared" si="2"/>
        <v>S-605-Y Impervious Material, Type [type]</v>
      </c>
      <c r="B175" s="13" t="s">
        <v>6173</v>
      </c>
      <c r="C175" s="13" t="s">
        <v>6174</v>
      </c>
      <c r="D175" s="13" t="s">
        <v>5844</v>
      </c>
      <c r="E175" s="13" t="s">
        <v>1221</v>
      </c>
      <c r="F175" s="13" t="s">
        <v>188</v>
      </c>
      <c r="G175" s="13" t="s">
        <v>189</v>
      </c>
      <c r="H175" s="13">
        <v>2024</v>
      </c>
      <c r="I175" s="13">
        <v>174</v>
      </c>
    </row>
    <row r="176" spans="1:9" x14ac:dyDescent="0.25">
      <c r="A176" s="13" t="str">
        <f t="shared" si="2"/>
        <v>S-605-Z Underdrain Appurtenances ([description])</v>
      </c>
      <c r="B176" s="13" t="s">
        <v>6175</v>
      </c>
      <c r="C176" s="13" t="s">
        <v>6176</v>
      </c>
      <c r="D176" s="13" t="s">
        <v>5928</v>
      </c>
      <c r="E176" s="13" t="s">
        <v>187</v>
      </c>
      <c r="F176" s="13" t="s">
        <v>188</v>
      </c>
      <c r="G176" s="13" t="s">
        <v>189</v>
      </c>
      <c r="H176" s="13">
        <v>2024</v>
      </c>
      <c r="I176" s="13">
        <v>175</v>
      </c>
    </row>
    <row r="177" spans="1:9" x14ac:dyDescent="0.25">
      <c r="A177" s="13" t="str">
        <f t="shared" si="2"/>
        <v>S-605-AA Geotextile for Subsurface Drainage, Type [type], AOS [apparent opening size]</v>
      </c>
      <c r="B177" s="13" t="s">
        <v>6177</v>
      </c>
      <c r="C177" s="13" t="s">
        <v>6178</v>
      </c>
      <c r="D177" s="13" t="s">
        <v>5839</v>
      </c>
      <c r="E177" s="13" t="s">
        <v>187</v>
      </c>
      <c r="F177" s="13" t="s">
        <v>188</v>
      </c>
      <c r="G177" s="13" t="s">
        <v>189</v>
      </c>
      <c r="H177" s="13">
        <v>2024</v>
      </c>
      <c r="I177" s="13">
        <v>176</v>
      </c>
    </row>
    <row r="178" spans="1:9" x14ac:dyDescent="0.25">
      <c r="A178" s="13" t="str">
        <f t="shared" si="2"/>
        <v>S-606-A Guard Post</v>
      </c>
      <c r="B178" s="13" t="s">
        <v>6179</v>
      </c>
      <c r="C178" s="13" t="s">
        <v>6180</v>
      </c>
      <c r="D178" s="13" t="s">
        <v>5928</v>
      </c>
      <c r="E178" s="13" t="s">
        <v>187</v>
      </c>
      <c r="F178" s="13" t="s">
        <v>188</v>
      </c>
      <c r="G178" s="13" t="s">
        <v>189</v>
      </c>
      <c r="H178" s="13">
        <v>2024</v>
      </c>
      <c r="I178" s="13">
        <v>177</v>
      </c>
    </row>
    <row r="179" spans="1:9" x14ac:dyDescent="0.25">
      <c r="A179" s="13" t="str">
        <f t="shared" si="2"/>
        <v>S-606-B Guardrail, (Designation)</v>
      </c>
      <c r="B179" s="13" t="s">
        <v>6181</v>
      </c>
      <c r="C179" s="13" t="s">
        <v>6182</v>
      </c>
      <c r="D179" s="13" t="s">
        <v>5837</v>
      </c>
      <c r="E179" s="13" t="s">
        <v>187</v>
      </c>
      <c r="F179" s="13" t="s">
        <v>188</v>
      </c>
      <c r="G179" s="13" t="s">
        <v>189</v>
      </c>
      <c r="H179" s="13">
        <v>2024</v>
      </c>
      <c r="I179" s="13">
        <v>178</v>
      </c>
    </row>
    <row r="180" spans="1:9" x14ac:dyDescent="0.25">
      <c r="A180" s="13" t="str">
        <f t="shared" si="2"/>
        <v>S-606-C Guardrail, Cable Anchor, (Designation)</v>
      </c>
      <c r="B180" s="13" t="s">
        <v>6183</v>
      </c>
      <c r="C180" s="13" t="s">
        <v>6184</v>
      </c>
      <c r="D180" s="13" t="s">
        <v>5837</v>
      </c>
      <c r="E180" s="13" t="s">
        <v>187</v>
      </c>
      <c r="F180" s="13" t="s">
        <v>188</v>
      </c>
      <c r="G180" s="13" t="s">
        <v>189</v>
      </c>
      <c r="H180" s="13">
        <v>2024</v>
      </c>
      <c r="I180" s="13">
        <v>179</v>
      </c>
    </row>
    <row r="181" spans="1:9" x14ac:dyDescent="0.25">
      <c r="A181" s="13" t="str">
        <f t="shared" si="2"/>
        <v>S-606-D Guardrail, Bridge End Section, (Designation)</v>
      </c>
      <c r="B181" s="13" t="s">
        <v>6185</v>
      </c>
      <c r="C181" s="13" t="s">
        <v>6186</v>
      </c>
      <c r="D181" s="13" t="s">
        <v>5928</v>
      </c>
      <c r="E181" s="13" t="s">
        <v>187</v>
      </c>
      <c r="F181" s="13" t="s">
        <v>188</v>
      </c>
      <c r="G181" s="13" t="s">
        <v>189</v>
      </c>
      <c r="H181" s="13">
        <v>2024</v>
      </c>
      <c r="I181" s="13">
        <v>180</v>
      </c>
    </row>
    <row r="182" spans="1:9" x14ac:dyDescent="0.25">
      <c r="A182" s="13" t="str">
        <f t="shared" si="2"/>
        <v>S-606-E Guardrail, Terminal End Section (Designation)</v>
      </c>
      <c r="B182" s="13" t="s">
        <v>6187</v>
      </c>
      <c r="C182" s="13" t="s">
        <v>6188</v>
      </c>
      <c r="D182" s="13" t="s">
        <v>5928</v>
      </c>
      <c r="E182" s="13" t="s">
        <v>187</v>
      </c>
      <c r="F182" s="13" t="s">
        <v>188</v>
      </c>
      <c r="G182" s="13" t="s">
        <v>189</v>
      </c>
      <c r="H182" s="13">
        <v>2024</v>
      </c>
      <c r="I182" s="13">
        <v>181</v>
      </c>
    </row>
    <row r="183" spans="1:9" x14ac:dyDescent="0.25">
      <c r="A183" s="13" t="str">
        <f t="shared" si="2"/>
        <v>S-606-F Special Sections, (Designation)</v>
      </c>
      <c r="B183" s="13" t="s">
        <v>6189</v>
      </c>
      <c r="C183" s="13" t="s">
        <v>6190</v>
      </c>
      <c r="D183" s="13" t="s">
        <v>5837</v>
      </c>
      <c r="E183" s="13" t="s">
        <v>187</v>
      </c>
      <c r="F183" s="13" t="s">
        <v>188</v>
      </c>
      <c r="G183" s="13" t="s">
        <v>189</v>
      </c>
      <c r="H183" s="13">
        <v>2024</v>
      </c>
      <c r="I183" s="13">
        <v>182</v>
      </c>
    </row>
    <row r="184" spans="1:9" x14ac:dyDescent="0.25">
      <c r="A184" s="13" t="str">
        <f t="shared" si="2"/>
        <v>S-607-A Roadway Construction Surveying</v>
      </c>
      <c r="B184" s="13" t="s">
        <v>6191</v>
      </c>
      <c r="C184" s="13" t="s">
        <v>6192</v>
      </c>
      <c r="D184" s="13" t="s">
        <v>5826</v>
      </c>
      <c r="E184" s="13" t="s">
        <v>187</v>
      </c>
      <c r="F184" s="13" t="s">
        <v>188</v>
      </c>
      <c r="G184" s="13" t="s">
        <v>189</v>
      </c>
      <c r="H184" s="13">
        <v>2024</v>
      </c>
      <c r="I184" s="13">
        <v>183</v>
      </c>
    </row>
    <row r="185" spans="1:9" x14ac:dyDescent="0.25">
      <c r="A185" s="13" t="str">
        <f t="shared" si="2"/>
        <v>S-607-B Bridge Construction Surveying</v>
      </c>
      <c r="B185" s="13" t="s">
        <v>6193</v>
      </c>
      <c r="C185" s="13" t="s">
        <v>6194</v>
      </c>
      <c r="D185" s="13" t="s">
        <v>5826</v>
      </c>
      <c r="E185" s="13" t="s">
        <v>187</v>
      </c>
      <c r="F185" s="13" t="s">
        <v>188</v>
      </c>
      <c r="G185" s="13" t="s">
        <v>189</v>
      </c>
      <c r="H185" s="13">
        <v>2024</v>
      </c>
      <c r="I185" s="13">
        <v>184</v>
      </c>
    </row>
    <row r="186" spans="1:9" x14ac:dyDescent="0.25">
      <c r="A186" s="13" t="str">
        <f t="shared" si="2"/>
        <v>S-608-A Concrete Sidewalk</v>
      </c>
      <c r="B186" s="13" t="s">
        <v>6195</v>
      </c>
      <c r="C186" s="13" t="s">
        <v>6196</v>
      </c>
      <c r="D186" s="13" t="s">
        <v>5839</v>
      </c>
      <c r="E186" s="13" t="s">
        <v>1569</v>
      </c>
      <c r="F186" s="13" t="s">
        <v>188</v>
      </c>
      <c r="G186" s="13" t="s">
        <v>189</v>
      </c>
      <c r="H186" s="13">
        <v>2024</v>
      </c>
      <c r="I186" s="13">
        <v>185</v>
      </c>
    </row>
    <row r="187" spans="1:9" x14ac:dyDescent="0.25">
      <c r="A187" s="13" t="str">
        <f t="shared" si="2"/>
        <v>S-608-B Concrete Driveway</v>
      </c>
      <c r="B187" s="13" t="s">
        <v>6197</v>
      </c>
      <c r="C187" s="13" t="s">
        <v>6198</v>
      </c>
      <c r="D187" s="13" t="s">
        <v>5839</v>
      </c>
      <c r="E187" s="13" t="s">
        <v>1569</v>
      </c>
      <c r="F187" s="13" t="s">
        <v>188</v>
      </c>
      <c r="G187" s="13" t="s">
        <v>189</v>
      </c>
      <c r="H187" s="13">
        <v>2024</v>
      </c>
      <c r="I187" s="13">
        <v>186</v>
      </c>
    </row>
    <row r="188" spans="1:9" x14ac:dyDescent="0.25">
      <c r="A188" s="13" t="str">
        <f t="shared" si="2"/>
        <v>S-609-A Concrete Gutter ([designation])</v>
      </c>
      <c r="B188" s="13" t="s">
        <v>6199</v>
      </c>
      <c r="C188" s="13" t="s">
        <v>6200</v>
      </c>
      <c r="D188" s="13" t="s">
        <v>5837</v>
      </c>
      <c r="E188" s="13" t="s">
        <v>1569</v>
      </c>
      <c r="F188" s="13" t="s">
        <v>188</v>
      </c>
      <c r="G188" s="13" t="s">
        <v>189</v>
      </c>
      <c r="H188" s="13">
        <v>2024</v>
      </c>
      <c r="I188" s="13">
        <v>187</v>
      </c>
    </row>
    <row r="189" spans="1:9" x14ac:dyDescent="0.25">
      <c r="A189" s="13" t="str">
        <f t="shared" si="2"/>
        <v>S-609-B Concrete Curb, Type [type]</v>
      </c>
      <c r="B189" s="13" t="s">
        <v>6201</v>
      </c>
      <c r="C189" s="13" t="s">
        <v>6202</v>
      </c>
      <c r="D189" s="13" t="s">
        <v>5837</v>
      </c>
      <c r="E189" s="13" t="s">
        <v>1569</v>
      </c>
      <c r="F189" s="13" t="s">
        <v>188</v>
      </c>
      <c r="G189" s="13" t="s">
        <v>189</v>
      </c>
      <c r="H189" s="13">
        <v>2024</v>
      </c>
      <c r="I189" s="13">
        <v>188</v>
      </c>
    </row>
    <row r="190" spans="1:9" x14ac:dyDescent="0.25">
      <c r="A190" s="13" t="str">
        <f t="shared" si="2"/>
        <v>S-609-C Concrete Curb (Integral) Type [type]</v>
      </c>
      <c r="B190" s="13" t="s">
        <v>6203</v>
      </c>
      <c r="C190" s="13" t="s">
        <v>6204</v>
      </c>
      <c r="D190" s="13" t="s">
        <v>5837</v>
      </c>
      <c r="E190" s="13" t="s">
        <v>1569</v>
      </c>
      <c r="F190" s="13" t="s">
        <v>188</v>
      </c>
      <c r="G190" s="13" t="s">
        <v>189</v>
      </c>
      <c r="H190" s="13">
        <v>2024</v>
      </c>
      <c r="I190" s="13">
        <v>189</v>
      </c>
    </row>
    <row r="191" spans="1:9" x14ac:dyDescent="0.25">
      <c r="A191" s="13" t="str">
        <f t="shared" si="2"/>
        <v>S-609-D Combination Concrete Curb and Gutter</v>
      </c>
      <c r="B191" s="13" t="s">
        <v>6205</v>
      </c>
      <c r="C191" s="13" t="s">
        <v>6206</v>
      </c>
      <c r="D191" s="13" t="s">
        <v>5837</v>
      </c>
      <c r="E191" s="13" t="s">
        <v>1569</v>
      </c>
      <c r="F191" s="13" t="s">
        <v>188</v>
      </c>
      <c r="G191" s="13" t="s">
        <v>189</v>
      </c>
      <c r="H191" s="13">
        <v>2024</v>
      </c>
      <c r="I191" s="13">
        <v>190</v>
      </c>
    </row>
    <row r="192" spans="1:9" x14ac:dyDescent="0.25">
      <c r="A192" s="13" t="str">
        <f t="shared" si="2"/>
        <v>S-609-E Bituminous Curb</v>
      </c>
      <c r="B192" s="13" t="s">
        <v>6207</v>
      </c>
      <c r="C192" s="13" t="s">
        <v>6208</v>
      </c>
      <c r="D192" s="13" t="s">
        <v>5837</v>
      </c>
      <c r="E192" s="13" t="s">
        <v>1569</v>
      </c>
      <c r="F192" s="13" t="s">
        <v>188</v>
      </c>
      <c r="G192" s="13" t="s">
        <v>189</v>
      </c>
      <c r="H192" s="13">
        <v>2024</v>
      </c>
      <c r="I192" s="13">
        <v>191</v>
      </c>
    </row>
    <row r="193" spans="1:9" x14ac:dyDescent="0.25">
      <c r="A193" s="13" t="str">
        <f t="shared" si="2"/>
        <v>S-611-A Brick Masonry</v>
      </c>
      <c r="B193" s="13" t="s">
        <v>6209</v>
      </c>
      <c r="C193" s="13" t="s">
        <v>6210</v>
      </c>
      <c r="D193" s="13" t="s">
        <v>5844</v>
      </c>
      <c r="E193" s="13" t="s">
        <v>1569</v>
      </c>
      <c r="F193" s="13" t="s">
        <v>188</v>
      </c>
      <c r="G193" s="13" t="s">
        <v>189</v>
      </c>
      <c r="H193" s="13">
        <v>2024</v>
      </c>
      <c r="I193" s="13">
        <v>192</v>
      </c>
    </row>
    <row r="194" spans="1:9" x14ac:dyDescent="0.25">
      <c r="A194" s="13" t="str">
        <f t="shared" si="2"/>
        <v>S-611-B Brick Masonry</v>
      </c>
      <c r="B194" s="13" t="s">
        <v>6211</v>
      </c>
      <c r="C194" s="13" t="s">
        <v>6210</v>
      </c>
      <c r="D194" s="13" t="s">
        <v>6212</v>
      </c>
      <c r="E194" s="13" t="s">
        <v>1569</v>
      </c>
      <c r="F194" s="13" t="s">
        <v>188</v>
      </c>
      <c r="G194" s="13" t="s">
        <v>189</v>
      </c>
      <c r="H194" s="13">
        <v>2024</v>
      </c>
      <c r="I194" s="13">
        <v>193</v>
      </c>
    </row>
    <row r="195" spans="1:9" x14ac:dyDescent="0.25">
      <c r="A195" s="13" t="str">
        <f t="shared" ref="A195:A258" si="3">_xlfn.CONCAT(B195," ", C195)</f>
        <v>S-612-A Holes</v>
      </c>
      <c r="B195" s="13" t="s">
        <v>6213</v>
      </c>
      <c r="C195" s="13" t="s">
        <v>6214</v>
      </c>
      <c r="D195" s="13" t="s">
        <v>5928</v>
      </c>
      <c r="E195" s="13" t="s">
        <v>187</v>
      </c>
      <c r="F195" s="13" t="s">
        <v>188</v>
      </c>
      <c r="G195" s="13" t="s">
        <v>189</v>
      </c>
      <c r="H195" s="13">
        <v>2024</v>
      </c>
      <c r="I195" s="13">
        <v>194</v>
      </c>
    </row>
    <row r="196" spans="1:9" x14ac:dyDescent="0.25">
      <c r="A196" s="13" t="str">
        <f t="shared" si="3"/>
        <v>S-612-B Portland Cement Pressure Grout Slurry, Type [type]</v>
      </c>
      <c r="B196" s="13" t="s">
        <v>6215</v>
      </c>
      <c r="C196" s="13" t="s">
        <v>6216</v>
      </c>
      <c r="D196" s="13" t="s">
        <v>6045</v>
      </c>
      <c r="E196" s="13" t="s">
        <v>1569</v>
      </c>
      <c r="F196" s="13" t="s">
        <v>188</v>
      </c>
      <c r="G196" s="13" t="s">
        <v>189</v>
      </c>
      <c r="H196" s="13">
        <v>2024</v>
      </c>
      <c r="I196" s="13">
        <v>195</v>
      </c>
    </row>
    <row r="197" spans="1:9" x14ac:dyDescent="0.25">
      <c r="A197" s="13" t="str">
        <f t="shared" si="3"/>
        <v>S-612-C Calcium Chloride</v>
      </c>
      <c r="B197" s="13" t="s">
        <v>6217</v>
      </c>
      <c r="C197" s="13" t="s">
        <v>6218</v>
      </c>
      <c r="D197" s="13" t="s">
        <v>6045</v>
      </c>
      <c r="E197" s="13" t="s">
        <v>187</v>
      </c>
      <c r="F197" s="13" t="s">
        <v>188</v>
      </c>
      <c r="G197" s="13" t="s">
        <v>189</v>
      </c>
      <c r="H197" s="13">
        <v>2024</v>
      </c>
      <c r="I197" s="13">
        <v>196</v>
      </c>
    </row>
    <row r="198" spans="1:9" x14ac:dyDescent="0.25">
      <c r="A198" s="13" t="str">
        <f t="shared" si="3"/>
        <v>S-612-D Preliminary Testing</v>
      </c>
      <c r="B198" s="13" t="s">
        <v>6219</v>
      </c>
      <c r="C198" s="13" t="s">
        <v>6220</v>
      </c>
      <c r="D198" s="13" t="s">
        <v>6221</v>
      </c>
      <c r="E198" s="13" t="s">
        <v>187</v>
      </c>
      <c r="F198" s="13" t="s">
        <v>188</v>
      </c>
      <c r="G198" s="13" t="s">
        <v>189</v>
      </c>
      <c r="H198" s="13">
        <v>2024</v>
      </c>
      <c r="I198" s="13">
        <v>197</v>
      </c>
    </row>
    <row r="199" spans="1:9" x14ac:dyDescent="0.25">
      <c r="A199" s="13" t="str">
        <f t="shared" si="3"/>
        <v>S-612-E Stability Testing, Lane Joint</v>
      </c>
      <c r="B199" s="13" t="s">
        <v>6222</v>
      </c>
      <c r="C199" s="13" t="s">
        <v>6223</v>
      </c>
      <c r="D199" s="13" t="s">
        <v>5928</v>
      </c>
      <c r="E199" s="13" t="s">
        <v>187</v>
      </c>
      <c r="F199" s="13" t="s">
        <v>188</v>
      </c>
      <c r="G199" s="13" t="s">
        <v>189</v>
      </c>
      <c r="H199" s="13">
        <v>2024</v>
      </c>
      <c r="I199" s="13">
        <v>198</v>
      </c>
    </row>
    <row r="200" spans="1:9" x14ac:dyDescent="0.25">
      <c r="A200" s="13" t="str">
        <f t="shared" si="3"/>
        <v>S-612-F Stability Testing, Lane Crack</v>
      </c>
      <c r="B200" s="13" t="s">
        <v>6224</v>
      </c>
      <c r="C200" s="13" t="s">
        <v>6225</v>
      </c>
      <c r="D200" s="13" t="s">
        <v>5928</v>
      </c>
      <c r="E200" s="13" t="s">
        <v>187</v>
      </c>
      <c r="F200" s="13" t="s">
        <v>188</v>
      </c>
      <c r="G200" s="13" t="s">
        <v>189</v>
      </c>
      <c r="H200" s="13">
        <v>2024</v>
      </c>
      <c r="I200" s="13">
        <v>199</v>
      </c>
    </row>
    <row r="201" spans="1:9" x14ac:dyDescent="0.25">
      <c r="A201" s="13" t="str">
        <f t="shared" si="3"/>
        <v>S-613-A Adjustment of Castings, Gratings, and Utility Appurtenances</v>
      </c>
      <c r="B201" s="13" t="s">
        <v>6226</v>
      </c>
      <c r="C201" s="13" t="s">
        <v>6227</v>
      </c>
      <c r="D201" s="13" t="s">
        <v>5826</v>
      </c>
      <c r="E201" s="13" t="s">
        <v>187</v>
      </c>
      <c r="F201" s="13" t="s">
        <v>188</v>
      </c>
      <c r="G201" s="13" t="s">
        <v>189</v>
      </c>
      <c r="H201" s="13">
        <v>2024</v>
      </c>
      <c r="I201" s="13">
        <v>200</v>
      </c>
    </row>
    <row r="202" spans="1:9" x14ac:dyDescent="0.25">
      <c r="A202" s="13" t="str">
        <f t="shared" si="3"/>
        <v>S-613-B Adjustment of Castings</v>
      </c>
      <c r="B202" s="13" t="s">
        <v>6228</v>
      </c>
      <c r="C202" s="13" t="s">
        <v>6229</v>
      </c>
      <c r="D202" s="13" t="s">
        <v>5835</v>
      </c>
      <c r="E202" s="13" t="s">
        <v>187</v>
      </c>
      <c r="F202" s="13" t="s">
        <v>188</v>
      </c>
      <c r="G202" s="13" t="s">
        <v>189</v>
      </c>
      <c r="H202" s="13">
        <v>2024</v>
      </c>
      <c r="I202" s="13">
        <v>201</v>
      </c>
    </row>
    <row r="203" spans="1:9" x14ac:dyDescent="0.25">
      <c r="A203" s="13" t="str">
        <f t="shared" si="3"/>
        <v>S-613-C Adjustment of Gratings</v>
      </c>
      <c r="B203" s="13" t="s">
        <v>6230</v>
      </c>
      <c r="C203" s="13" t="s">
        <v>6231</v>
      </c>
      <c r="D203" s="13" t="s">
        <v>5835</v>
      </c>
      <c r="E203" s="13" t="s">
        <v>187</v>
      </c>
      <c r="F203" s="13" t="s">
        <v>188</v>
      </c>
      <c r="G203" s="13" t="s">
        <v>189</v>
      </c>
      <c r="H203" s="13">
        <v>2024</v>
      </c>
      <c r="I203" s="13">
        <v>202</v>
      </c>
    </row>
    <row r="204" spans="1:9" x14ac:dyDescent="0.25">
      <c r="A204" s="13" t="str">
        <f t="shared" si="3"/>
        <v>S-613-D Adjustment of [description]</v>
      </c>
      <c r="B204" s="13" t="s">
        <v>6232</v>
      </c>
      <c r="C204" s="13" t="s">
        <v>6233</v>
      </c>
      <c r="D204" s="13" t="s">
        <v>5826</v>
      </c>
      <c r="E204" s="13" t="s">
        <v>187</v>
      </c>
      <c r="F204" s="13" t="s">
        <v>188</v>
      </c>
      <c r="G204" s="13" t="s">
        <v>189</v>
      </c>
      <c r="H204" s="13">
        <v>2024</v>
      </c>
      <c r="I204" s="13">
        <v>203</v>
      </c>
    </row>
    <row r="205" spans="1:9" x14ac:dyDescent="0.25">
      <c r="A205" s="13" t="str">
        <f t="shared" si="3"/>
        <v>S-613-E Adjustment of [description]</v>
      </c>
      <c r="B205" s="13" t="s">
        <v>6234</v>
      </c>
      <c r="C205" s="13" t="s">
        <v>6233</v>
      </c>
      <c r="D205" s="13" t="s">
        <v>5835</v>
      </c>
      <c r="E205" s="13" t="s">
        <v>187</v>
      </c>
      <c r="F205" s="13" t="s">
        <v>188</v>
      </c>
      <c r="G205" s="13" t="s">
        <v>189</v>
      </c>
      <c r="H205" s="13">
        <v>2024</v>
      </c>
      <c r="I205" s="13">
        <v>204</v>
      </c>
    </row>
    <row r="206" spans="1:9" x14ac:dyDescent="0.25">
      <c r="A206" s="13" t="str">
        <f t="shared" si="3"/>
        <v>S-616-A Concrete Island Pavement, [thickness]</v>
      </c>
      <c r="B206" s="13" t="s">
        <v>6235</v>
      </c>
      <c r="C206" s="13" t="s">
        <v>6236</v>
      </c>
      <c r="D206" s="13" t="s">
        <v>5839</v>
      </c>
      <c r="E206" s="13" t="s">
        <v>1569</v>
      </c>
      <c r="F206" s="13" t="s">
        <v>188</v>
      </c>
      <c r="G206" s="13" t="s">
        <v>189</v>
      </c>
      <c r="H206" s="13">
        <v>2024</v>
      </c>
      <c r="I206" s="13">
        <v>205</v>
      </c>
    </row>
    <row r="207" spans="1:9" x14ac:dyDescent="0.25">
      <c r="A207" s="13" t="str">
        <f t="shared" si="3"/>
        <v>S-616-B Asphalt Island Pavement, [thickness]</v>
      </c>
      <c r="B207" s="13" t="s">
        <v>6237</v>
      </c>
      <c r="C207" s="13" t="s">
        <v>6238</v>
      </c>
      <c r="D207" s="13" t="s">
        <v>5839</v>
      </c>
      <c r="E207" s="13" t="s">
        <v>1569</v>
      </c>
      <c r="F207" s="13" t="s">
        <v>188</v>
      </c>
      <c r="G207" s="13" t="s">
        <v>189</v>
      </c>
      <c r="H207" s="13">
        <v>2024</v>
      </c>
      <c r="I207" s="13">
        <v>206</v>
      </c>
    </row>
    <row r="208" spans="1:9" x14ac:dyDescent="0.25">
      <c r="A208" s="13" t="str">
        <f t="shared" si="3"/>
        <v>S-617-A Right-of-Way Markers ([type])</v>
      </c>
      <c r="B208" s="13" t="s">
        <v>6239</v>
      </c>
      <c r="C208" s="13" t="s">
        <v>6240</v>
      </c>
      <c r="D208" s="13" t="s">
        <v>5928</v>
      </c>
      <c r="E208" s="13" t="s">
        <v>187</v>
      </c>
      <c r="F208" s="13" t="s">
        <v>188</v>
      </c>
      <c r="G208" s="13" t="s">
        <v>189</v>
      </c>
      <c r="H208" s="13">
        <v>2024</v>
      </c>
      <c r="I208" s="13">
        <v>207</v>
      </c>
    </row>
    <row r="209" spans="1:9" x14ac:dyDescent="0.25">
      <c r="A209" s="13" t="str">
        <f t="shared" si="3"/>
        <v>S-617-B Right-of-Way Markers Removed and Reset</v>
      </c>
      <c r="B209" s="13" t="s">
        <v>6241</v>
      </c>
      <c r="C209" s="13" t="s">
        <v>6242</v>
      </c>
      <c r="D209" s="13" t="s">
        <v>5928</v>
      </c>
      <c r="E209" s="13" t="s">
        <v>187</v>
      </c>
      <c r="F209" s="13" t="s">
        <v>188</v>
      </c>
      <c r="G209" s="13" t="s">
        <v>189</v>
      </c>
      <c r="H209" s="13">
        <v>2024</v>
      </c>
      <c r="I209" s="13">
        <v>208</v>
      </c>
    </row>
    <row r="210" spans="1:9" x14ac:dyDescent="0.25">
      <c r="A210" s="13" t="str">
        <f t="shared" si="3"/>
        <v>S-618-A Maintenance of Traffic</v>
      </c>
      <c r="B210" s="13" t="s">
        <v>6243</v>
      </c>
      <c r="C210" s="13" t="s">
        <v>6244</v>
      </c>
      <c r="D210" s="13" t="s">
        <v>5826</v>
      </c>
      <c r="E210" s="13" t="s">
        <v>187</v>
      </c>
      <c r="F210" s="13" t="s">
        <v>188</v>
      </c>
      <c r="G210" s="13" t="s">
        <v>189</v>
      </c>
      <c r="H210" s="13">
        <v>2024</v>
      </c>
      <c r="I210" s="13">
        <v>209</v>
      </c>
    </row>
    <row r="211" spans="1:9" x14ac:dyDescent="0.25">
      <c r="A211" s="13" t="str">
        <f t="shared" si="3"/>
        <v>S-618-B Additional Construction Signs</v>
      </c>
      <c r="B211" s="13" t="s">
        <v>6245</v>
      </c>
      <c r="C211" s="13" t="s">
        <v>6246</v>
      </c>
      <c r="D211" s="13" t="s">
        <v>6247</v>
      </c>
      <c r="E211" s="13" t="s">
        <v>187</v>
      </c>
      <c r="F211" s="13" t="s">
        <v>188</v>
      </c>
      <c r="G211" s="13" t="s">
        <v>189</v>
      </c>
      <c r="H211" s="13">
        <v>2024</v>
      </c>
      <c r="I211" s="13">
        <v>210</v>
      </c>
    </row>
    <row r="212" spans="1:9" x14ac:dyDescent="0.25">
      <c r="A212" s="13" t="str">
        <f t="shared" si="3"/>
        <v>S-619-A [inches]"-Wide Traffic Stripe (Skip White)</v>
      </c>
      <c r="B212" s="13" t="s">
        <v>6248</v>
      </c>
      <c r="C212" s="13" t="s">
        <v>6249</v>
      </c>
      <c r="D212" s="13" t="s">
        <v>6221</v>
      </c>
      <c r="E212" s="13" t="s">
        <v>187</v>
      </c>
      <c r="F212" s="13" t="s">
        <v>188</v>
      </c>
      <c r="G212" s="13" t="s">
        <v>189</v>
      </c>
      <c r="H212" s="13">
        <v>2024</v>
      </c>
      <c r="I212" s="13">
        <v>211</v>
      </c>
    </row>
    <row r="213" spans="1:9" x14ac:dyDescent="0.25">
      <c r="A213" s="13" t="str">
        <f t="shared" si="3"/>
        <v>S-619-AB [inches]"-Wide Traffic Stripe (Skip White) (Type III Drop-On Glass Beads)</v>
      </c>
      <c r="B213" s="13" t="s">
        <v>6250</v>
      </c>
      <c r="C213" s="13" t="s">
        <v>6251</v>
      </c>
      <c r="D213" s="13" t="s">
        <v>6221</v>
      </c>
      <c r="E213" s="13" t="s">
        <v>187</v>
      </c>
      <c r="F213" s="13" t="s">
        <v>188</v>
      </c>
      <c r="G213" s="13" t="s">
        <v>189</v>
      </c>
      <c r="H213" s="13">
        <v>2024</v>
      </c>
      <c r="I213" s="13">
        <v>212</v>
      </c>
    </row>
    <row r="214" spans="1:9" x14ac:dyDescent="0.25">
      <c r="A214" s="13" t="str">
        <f t="shared" si="3"/>
        <v>S-619-B [inches]"-Wide Traffic Stripe (Skip Yellow)</v>
      </c>
      <c r="B214" s="13" t="s">
        <v>6252</v>
      </c>
      <c r="C214" s="13" t="s">
        <v>6253</v>
      </c>
      <c r="D214" s="13" t="s">
        <v>6221</v>
      </c>
      <c r="E214" s="13" t="s">
        <v>187</v>
      </c>
      <c r="F214" s="13" t="s">
        <v>188</v>
      </c>
      <c r="G214" s="13" t="s">
        <v>189</v>
      </c>
      <c r="H214" s="13">
        <v>2024</v>
      </c>
      <c r="I214" s="13">
        <v>213</v>
      </c>
    </row>
    <row r="215" spans="1:9" x14ac:dyDescent="0.25">
      <c r="A215" s="13" t="str">
        <f t="shared" si="3"/>
        <v>S-619-BB [inches]"-Wide Traffic Stripe (Skip Yellow) (Type III Drop-On Glass Beads)</v>
      </c>
      <c r="B215" s="13" t="s">
        <v>6254</v>
      </c>
      <c r="C215" s="13" t="s">
        <v>6255</v>
      </c>
      <c r="D215" s="13" t="s">
        <v>6221</v>
      </c>
      <c r="E215" s="13" t="s">
        <v>187</v>
      </c>
      <c r="F215" s="13" t="s">
        <v>188</v>
      </c>
      <c r="G215" s="13" t="s">
        <v>189</v>
      </c>
      <c r="H215" s="13">
        <v>2024</v>
      </c>
      <c r="I215" s="13">
        <v>214</v>
      </c>
    </row>
    <row r="216" spans="1:9" x14ac:dyDescent="0.25">
      <c r="A216" s="13" t="str">
        <f t="shared" si="3"/>
        <v>S-619-C [inches]"-Wide Traffic Stripe (Continuous White)</v>
      </c>
      <c r="B216" s="13" t="s">
        <v>6256</v>
      </c>
      <c r="C216" s="13" t="s">
        <v>6257</v>
      </c>
      <c r="D216" s="13" t="s">
        <v>5837</v>
      </c>
      <c r="E216" s="13" t="s">
        <v>187</v>
      </c>
      <c r="F216" s="13" t="s">
        <v>188</v>
      </c>
      <c r="G216" s="13" t="s">
        <v>189</v>
      </c>
      <c r="H216" s="13">
        <v>2024</v>
      </c>
      <c r="I216" s="13">
        <v>215</v>
      </c>
    </row>
    <row r="217" spans="1:9" x14ac:dyDescent="0.25">
      <c r="A217" s="13" t="str">
        <f t="shared" si="3"/>
        <v>S-619-CB [inches]"-Wide Traffic Stripe (Continuous White) (Type III Drop-On Glass Beads)</v>
      </c>
      <c r="B217" s="13" t="s">
        <v>6258</v>
      </c>
      <c r="C217" s="13" t="s">
        <v>6259</v>
      </c>
      <c r="D217" s="13" t="s">
        <v>5837</v>
      </c>
      <c r="E217" s="13" t="s">
        <v>187</v>
      </c>
      <c r="F217" s="13" t="s">
        <v>188</v>
      </c>
      <c r="G217" s="13" t="s">
        <v>189</v>
      </c>
      <c r="H217" s="13">
        <v>2024</v>
      </c>
      <c r="I217" s="13">
        <v>216</v>
      </c>
    </row>
    <row r="218" spans="1:9" x14ac:dyDescent="0.25">
      <c r="A218" s="13" t="str">
        <f t="shared" si="3"/>
        <v>S-619-D [inches]"-Wide Traffic Stripe (Continuous Yellow)</v>
      </c>
      <c r="B218" s="13" t="s">
        <v>6260</v>
      </c>
      <c r="C218" s="13" t="s">
        <v>6261</v>
      </c>
      <c r="D218" s="13" t="s">
        <v>5837</v>
      </c>
      <c r="E218" s="13" t="s">
        <v>187</v>
      </c>
      <c r="F218" s="13" t="s">
        <v>188</v>
      </c>
      <c r="G218" s="13" t="s">
        <v>189</v>
      </c>
      <c r="H218" s="13">
        <v>2024</v>
      </c>
      <c r="I218" s="13">
        <v>217</v>
      </c>
    </row>
    <row r="219" spans="1:9" x14ac:dyDescent="0.25">
      <c r="A219" s="13" t="str">
        <f t="shared" si="3"/>
        <v>S-619-DB [inches]"-Wide Traffic Stripe (Continuous Yellow) (Type III Drop- On Glass Beads)</v>
      </c>
      <c r="B219" s="13" t="s">
        <v>6262</v>
      </c>
      <c r="C219" s="13" t="s">
        <v>6263</v>
      </c>
      <c r="D219" s="13" t="s">
        <v>5837</v>
      </c>
      <c r="E219" s="13" t="s">
        <v>187</v>
      </c>
      <c r="F219" s="13" t="s">
        <v>188</v>
      </c>
      <c r="G219" s="13" t="s">
        <v>189</v>
      </c>
      <c r="H219" s="13">
        <v>2024</v>
      </c>
      <c r="I219" s="13">
        <v>218</v>
      </c>
    </row>
    <row r="220" spans="1:9" x14ac:dyDescent="0.25">
      <c r="A220" s="13" t="str">
        <f t="shared" si="3"/>
        <v>S-619-E [inches]"-Wide Temporary Traffic Stripe</v>
      </c>
      <c r="B220" s="13" t="s">
        <v>6264</v>
      </c>
      <c r="C220" s="13" t="s">
        <v>6265</v>
      </c>
      <c r="D220" s="13" t="s">
        <v>5837</v>
      </c>
      <c r="E220" s="13" t="s">
        <v>187</v>
      </c>
      <c r="F220" s="13" t="s">
        <v>188</v>
      </c>
      <c r="G220" s="13" t="s">
        <v>189</v>
      </c>
      <c r="H220" s="13">
        <v>2024</v>
      </c>
      <c r="I220" s="13">
        <v>219</v>
      </c>
    </row>
    <row r="221" spans="1:9" x14ac:dyDescent="0.25">
      <c r="A221" s="13" t="str">
        <f t="shared" si="3"/>
        <v>S-619-EB [inches]"-Wide Temporary Traffic Stripe (Type III Drop-On Glass Beads)</v>
      </c>
      <c r="B221" s="13" t="s">
        <v>6266</v>
      </c>
      <c r="C221" s="13" t="s">
        <v>6267</v>
      </c>
      <c r="D221" s="13" t="s">
        <v>5837</v>
      </c>
      <c r="E221" s="13" t="s">
        <v>187</v>
      </c>
      <c r="F221" s="13" t="s">
        <v>188</v>
      </c>
      <c r="G221" s="13" t="s">
        <v>189</v>
      </c>
      <c r="H221" s="13">
        <v>2024</v>
      </c>
      <c r="I221" s="13">
        <v>220</v>
      </c>
    </row>
    <row r="222" spans="1:9" x14ac:dyDescent="0.25">
      <c r="A222" s="13" t="str">
        <f t="shared" si="3"/>
        <v>S-619-F Detail Traffic Stripe</v>
      </c>
      <c r="B222" s="13" t="s">
        <v>6268</v>
      </c>
      <c r="C222" s="13" t="s">
        <v>6269</v>
      </c>
      <c r="D222" s="13" t="s">
        <v>5837</v>
      </c>
      <c r="E222" s="13" t="s">
        <v>187</v>
      </c>
      <c r="F222" s="13" t="s">
        <v>188</v>
      </c>
      <c r="G222" s="13" t="s">
        <v>189</v>
      </c>
      <c r="H222" s="13">
        <v>2024</v>
      </c>
      <c r="I222" s="13">
        <v>221</v>
      </c>
    </row>
    <row r="223" spans="1:9" x14ac:dyDescent="0.25">
      <c r="A223" s="13" t="str">
        <f t="shared" si="3"/>
        <v>S-619-FB Detail Traffic Stripe (Type III Drop-On Glass Beads)</v>
      </c>
      <c r="B223" s="13" t="s">
        <v>6270</v>
      </c>
      <c r="C223" s="13" t="s">
        <v>6271</v>
      </c>
      <c r="D223" s="13" t="s">
        <v>5837</v>
      </c>
      <c r="E223" s="13" t="s">
        <v>187</v>
      </c>
      <c r="F223" s="13" t="s">
        <v>188</v>
      </c>
      <c r="G223" s="13" t="s">
        <v>189</v>
      </c>
      <c r="H223" s="13">
        <v>2024</v>
      </c>
      <c r="I223" s="13">
        <v>222</v>
      </c>
    </row>
    <row r="224" spans="1:9" x14ac:dyDescent="0.25">
      <c r="A224" s="13" t="str">
        <f t="shared" si="3"/>
        <v>S-619-G Legend</v>
      </c>
      <c r="B224" s="13" t="s">
        <v>6272</v>
      </c>
      <c r="C224" s="13" t="s">
        <v>6273</v>
      </c>
      <c r="D224" s="13" t="s">
        <v>6247</v>
      </c>
      <c r="E224" s="13" t="s">
        <v>187</v>
      </c>
      <c r="F224" s="13" t="s">
        <v>188</v>
      </c>
      <c r="G224" s="13" t="s">
        <v>189</v>
      </c>
      <c r="H224" s="13">
        <v>2024</v>
      </c>
      <c r="I224" s="13">
        <v>223</v>
      </c>
    </row>
    <row r="225" spans="1:9" x14ac:dyDescent="0.25">
      <c r="A225" s="13" t="str">
        <f t="shared" si="3"/>
        <v>S-619-GB Legend (Type III Drop-On Glass Beads)</v>
      </c>
      <c r="B225" s="13" t="s">
        <v>6274</v>
      </c>
      <c r="C225" s="13" t="s">
        <v>6275</v>
      </c>
      <c r="D225" s="13" t="s">
        <v>6247</v>
      </c>
      <c r="E225" s="13" t="s">
        <v>187</v>
      </c>
      <c r="F225" s="13" t="s">
        <v>188</v>
      </c>
      <c r="G225" s="13" t="s">
        <v>189</v>
      </c>
      <c r="H225" s="13">
        <v>2024</v>
      </c>
      <c r="I225" s="13">
        <v>224</v>
      </c>
    </row>
    <row r="226" spans="1:9" x14ac:dyDescent="0.25">
      <c r="A226" s="13" t="str">
        <f t="shared" si="3"/>
        <v>S-620-A [inches]"-Wide Cold-Plastic Traffic Stripe (Skip White)</v>
      </c>
      <c r="B226" s="13" t="s">
        <v>6276</v>
      </c>
      <c r="C226" s="13" t="s">
        <v>6277</v>
      </c>
      <c r="D226" s="13" t="s">
        <v>6221</v>
      </c>
      <c r="E226" s="13" t="s">
        <v>187</v>
      </c>
      <c r="F226" s="13" t="s">
        <v>188</v>
      </c>
      <c r="G226" s="13" t="s">
        <v>189</v>
      </c>
      <c r="H226" s="13">
        <v>2024</v>
      </c>
      <c r="I226" s="13">
        <v>225</v>
      </c>
    </row>
    <row r="227" spans="1:9" x14ac:dyDescent="0.25">
      <c r="A227" s="13" t="str">
        <f t="shared" si="3"/>
        <v>S-620-B [inches]"-Wide Cold-Plastic Traffic Stripe (Continuous White)</v>
      </c>
      <c r="B227" s="13" t="s">
        <v>6278</v>
      </c>
      <c r="C227" s="13" t="s">
        <v>6279</v>
      </c>
      <c r="D227" s="13" t="s">
        <v>6221</v>
      </c>
      <c r="E227" s="13" t="s">
        <v>187</v>
      </c>
      <c r="F227" s="13" t="s">
        <v>188</v>
      </c>
      <c r="G227" s="13" t="s">
        <v>189</v>
      </c>
      <c r="H227" s="13">
        <v>2024</v>
      </c>
      <c r="I227" s="13">
        <v>226</v>
      </c>
    </row>
    <row r="228" spans="1:9" x14ac:dyDescent="0.25">
      <c r="A228" s="13" t="str">
        <f t="shared" si="3"/>
        <v>S-620-C [inches]"-Wide Cold-Plastic Edge Stripe (Continuous White)</v>
      </c>
      <c r="B228" s="13" t="s">
        <v>6280</v>
      </c>
      <c r="C228" s="13" t="s">
        <v>6281</v>
      </c>
      <c r="D228" s="13" t="s">
        <v>6221</v>
      </c>
      <c r="E228" s="13" t="s">
        <v>187</v>
      </c>
      <c r="F228" s="13" t="s">
        <v>188</v>
      </c>
      <c r="G228" s="13" t="s">
        <v>189</v>
      </c>
      <c r="H228" s="13">
        <v>2024</v>
      </c>
      <c r="I228" s="13">
        <v>227</v>
      </c>
    </row>
    <row r="229" spans="1:9" x14ac:dyDescent="0.25">
      <c r="A229" s="13" t="str">
        <f t="shared" si="3"/>
        <v>S-620-D [inches]"-Wide Cold-Plastic Traffic Stripe (Skip Yellow)</v>
      </c>
      <c r="B229" s="13" t="s">
        <v>6282</v>
      </c>
      <c r="C229" s="13" t="s">
        <v>6283</v>
      </c>
      <c r="D229" s="13" t="s">
        <v>6221</v>
      </c>
      <c r="E229" s="13" t="s">
        <v>187</v>
      </c>
      <c r="F229" s="13" t="s">
        <v>188</v>
      </c>
      <c r="G229" s="13" t="s">
        <v>189</v>
      </c>
      <c r="H229" s="13">
        <v>2024</v>
      </c>
      <c r="I229" s="13">
        <v>228</v>
      </c>
    </row>
    <row r="230" spans="1:9" x14ac:dyDescent="0.25">
      <c r="A230" s="13" t="str">
        <f t="shared" si="3"/>
        <v>S-620-E-1 [inches]"-Wide Cold-Plastic Traffic Stripe (Continuous Yellow)</v>
      </c>
      <c r="B230" s="13" t="s">
        <v>6284</v>
      </c>
      <c r="C230" s="13" t="s">
        <v>6285</v>
      </c>
      <c r="D230" s="13" t="s">
        <v>5837</v>
      </c>
      <c r="E230" s="13" t="s">
        <v>187</v>
      </c>
      <c r="F230" s="13" t="s">
        <v>188</v>
      </c>
      <c r="G230" s="13" t="s">
        <v>189</v>
      </c>
      <c r="H230" s="13">
        <v>2024</v>
      </c>
      <c r="I230" s="13">
        <v>229</v>
      </c>
    </row>
    <row r="231" spans="1:9" x14ac:dyDescent="0.25">
      <c r="A231" s="13" t="str">
        <f t="shared" si="3"/>
        <v>S-620-E-2 [inches]"-Wide Cold-Plastic Traffic Stripe (Continuous Yellow)</v>
      </c>
      <c r="B231" s="13" t="s">
        <v>6286</v>
      </c>
      <c r="C231" s="13" t="s">
        <v>6285</v>
      </c>
      <c r="D231" s="13" t="s">
        <v>6221</v>
      </c>
      <c r="E231" s="13" t="s">
        <v>187</v>
      </c>
      <c r="F231" s="13" t="s">
        <v>188</v>
      </c>
      <c r="G231" s="13" t="s">
        <v>189</v>
      </c>
      <c r="H231" s="13">
        <v>2024</v>
      </c>
      <c r="I231" s="13">
        <v>230</v>
      </c>
    </row>
    <row r="232" spans="1:9" x14ac:dyDescent="0.25">
      <c r="A232" s="13" t="str">
        <f t="shared" si="3"/>
        <v>S-620-F [inches]"-Wide Cold-Plastic Edge Stripe (Continuous Yellow)</v>
      </c>
      <c r="B232" s="13" t="s">
        <v>6287</v>
      </c>
      <c r="C232" s="13" t="s">
        <v>6288</v>
      </c>
      <c r="D232" s="13" t="s">
        <v>6221</v>
      </c>
      <c r="E232" s="13" t="s">
        <v>187</v>
      </c>
      <c r="F232" s="13" t="s">
        <v>188</v>
      </c>
      <c r="G232" s="13" t="s">
        <v>189</v>
      </c>
      <c r="H232" s="13">
        <v>2024</v>
      </c>
      <c r="I232" s="13">
        <v>231</v>
      </c>
    </row>
    <row r="233" spans="1:9" x14ac:dyDescent="0.25">
      <c r="A233" s="13" t="str">
        <f t="shared" si="3"/>
        <v>S-620-G Cold-Plastic Detail Stripe (White) (4" Equivalent Length)</v>
      </c>
      <c r="B233" s="13" t="s">
        <v>6289</v>
      </c>
      <c r="C233" s="13" t="s">
        <v>6290</v>
      </c>
      <c r="D233" s="13" t="s">
        <v>6221</v>
      </c>
      <c r="E233" s="13" t="s">
        <v>187</v>
      </c>
      <c r="F233" s="13" t="s">
        <v>188</v>
      </c>
      <c r="G233" s="13" t="s">
        <v>189</v>
      </c>
      <c r="H233" s="13">
        <v>2024</v>
      </c>
      <c r="I233" s="13">
        <v>232</v>
      </c>
    </row>
    <row r="234" spans="1:9" x14ac:dyDescent="0.25">
      <c r="A234" s="13" t="str">
        <f t="shared" si="3"/>
        <v>S-620-H Cold-Plastic Detail Stripe (Yellow) (4" Equivalent Length)</v>
      </c>
      <c r="B234" s="13" t="s">
        <v>6291</v>
      </c>
      <c r="C234" s="13" t="s">
        <v>6292</v>
      </c>
      <c r="D234" s="13" t="s">
        <v>5837</v>
      </c>
      <c r="E234" s="13" t="s">
        <v>187</v>
      </c>
      <c r="F234" s="13" t="s">
        <v>188</v>
      </c>
      <c r="G234" s="13" t="s">
        <v>189</v>
      </c>
      <c r="H234" s="13">
        <v>2024</v>
      </c>
      <c r="I234" s="13">
        <v>233</v>
      </c>
    </row>
    <row r="235" spans="1:9" x14ac:dyDescent="0.25">
      <c r="A235" s="13" t="str">
        <f t="shared" si="3"/>
        <v>S-620-L-1 Cold-Plastic Legend (White)</v>
      </c>
      <c r="B235" s="13" t="s">
        <v>6293</v>
      </c>
      <c r="C235" s="13" t="s">
        <v>6294</v>
      </c>
      <c r="D235" s="13" t="s">
        <v>5837</v>
      </c>
      <c r="E235" s="13" t="s">
        <v>187</v>
      </c>
      <c r="F235" s="13" t="s">
        <v>188</v>
      </c>
      <c r="G235" s="13" t="s">
        <v>189</v>
      </c>
      <c r="H235" s="13">
        <v>2024</v>
      </c>
      <c r="I235" s="13">
        <v>234</v>
      </c>
    </row>
    <row r="236" spans="1:9" x14ac:dyDescent="0.25">
      <c r="A236" s="13" t="str">
        <f t="shared" si="3"/>
        <v>S-620-L-2 Cold-Plastic Legend (White)</v>
      </c>
      <c r="B236" s="13" t="s">
        <v>6295</v>
      </c>
      <c r="C236" s="13" t="s">
        <v>6294</v>
      </c>
      <c r="D236" s="13" t="s">
        <v>6247</v>
      </c>
      <c r="E236" s="13" t="s">
        <v>187</v>
      </c>
      <c r="F236" s="13" t="s">
        <v>188</v>
      </c>
      <c r="G236" s="13" t="s">
        <v>189</v>
      </c>
      <c r="H236" s="13">
        <v>2024</v>
      </c>
      <c r="I236" s="13">
        <v>235</v>
      </c>
    </row>
    <row r="237" spans="1:9" x14ac:dyDescent="0.25">
      <c r="A237" s="13" t="str">
        <f t="shared" si="3"/>
        <v>S-621-A [inches]"-Wide Thermoplastic Traffic Stripe (Skip White) ([thickness])</v>
      </c>
      <c r="B237" s="13" t="s">
        <v>6296</v>
      </c>
      <c r="C237" s="13" t="s">
        <v>6297</v>
      </c>
      <c r="D237" s="13" t="s">
        <v>6221</v>
      </c>
      <c r="E237" s="13" t="s">
        <v>187</v>
      </c>
      <c r="F237" s="13" t="s">
        <v>188</v>
      </c>
      <c r="G237" s="13" t="s">
        <v>189</v>
      </c>
      <c r="H237" s="13">
        <v>2024</v>
      </c>
      <c r="I237" s="13">
        <v>236</v>
      </c>
    </row>
    <row r="238" spans="1:9" x14ac:dyDescent="0.25">
      <c r="A238" s="13" t="str">
        <f t="shared" si="3"/>
        <v>S-621-B [inches]"-Wide Thermoplastic Traffic Stripe (Continuous White) ([thickness])</v>
      </c>
      <c r="B238" s="13" t="s">
        <v>6298</v>
      </c>
      <c r="C238" s="13" t="s">
        <v>6299</v>
      </c>
      <c r="D238" s="13" t="s">
        <v>6221</v>
      </c>
      <c r="E238" s="13" t="s">
        <v>187</v>
      </c>
      <c r="F238" s="13" t="s">
        <v>188</v>
      </c>
      <c r="G238" s="13" t="s">
        <v>189</v>
      </c>
      <c r="H238" s="13">
        <v>2024</v>
      </c>
      <c r="I238" s="13">
        <v>237</v>
      </c>
    </row>
    <row r="239" spans="1:9" x14ac:dyDescent="0.25">
      <c r="A239" s="13" t="str">
        <f t="shared" si="3"/>
        <v>S-621-C [inches]"-Wide Thermoplastic Edge Stripe (Continuous White) ([thickness])</v>
      </c>
      <c r="B239" s="13" t="s">
        <v>6300</v>
      </c>
      <c r="C239" s="13" t="s">
        <v>6301</v>
      </c>
      <c r="D239" s="13" t="s">
        <v>6221</v>
      </c>
      <c r="E239" s="13" t="s">
        <v>187</v>
      </c>
      <c r="F239" s="13" t="s">
        <v>188</v>
      </c>
      <c r="G239" s="13" t="s">
        <v>189</v>
      </c>
      <c r="H239" s="13">
        <v>2024</v>
      </c>
      <c r="I239" s="13">
        <v>238</v>
      </c>
    </row>
    <row r="240" spans="1:9" x14ac:dyDescent="0.25">
      <c r="A240" s="13" t="str">
        <f t="shared" si="3"/>
        <v>S-621-D [inches]"-Wide Thermoplastic Traffic Stripe (Skip Yellow) ([thickness])</v>
      </c>
      <c r="B240" s="13" t="s">
        <v>6302</v>
      </c>
      <c r="C240" s="13" t="s">
        <v>6303</v>
      </c>
      <c r="D240" s="13" t="s">
        <v>6221</v>
      </c>
      <c r="E240" s="13" t="s">
        <v>187</v>
      </c>
      <c r="F240" s="13" t="s">
        <v>188</v>
      </c>
      <c r="G240" s="13" t="s">
        <v>189</v>
      </c>
      <c r="H240" s="13">
        <v>2024</v>
      </c>
      <c r="I240" s="13">
        <v>239</v>
      </c>
    </row>
    <row r="241" spans="1:9" x14ac:dyDescent="0.25">
      <c r="A241" s="13" t="str">
        <f t="shared" si="3"/>
        <v>S-621-E-1 [inches]"-Wide Thermoplastic Traffic Stripe (Continuous Yellow) ([thickness])</v>
      </c>
      <c r="B241" s="13" t="s">
        <v>6304</v>
      </c>
      <c r="C241" s="13" t="s">
        <v>6305</v>
      </c>
      <c r="D241" s="13" t="s">
        <v>5837</v>
      </c>
      <c r="E241" s="13" t="s">
        <v>187</v>
      </c>
      <c r="F241" s="13" t="s">
        <v>188</v>
      </c>
      <c r="G241" s="13" t="s">
        <v>189</v>
      </c>
      <c r="H241" s="13">
        <v>2024</v>
      </c>
      <c r="I241" s="13">
        <v>240</v>
      </c>
    </row>
    <row r="242" spans="1:9" x14ac:dyDescent="0.25">
      <c r="A242" s="13" t="str">
        <f t="shared" si="3"/>
        <v>S-621-E-2 [inches]"-Wide Thermoplastic Traffic Stripe (Continuous Yellow) ([thickness])</v>
      </c>
      <c r="B242" s="13" t="s">
        <v>6306</v>
      </c>
      <c r="C242" s="13" t="s">
        <v>6305</v>
      </c>
      <c r="D242" s="13" t="s">
        <v>6221</v>
      </c>
      <c r="E242" s="13" t="s">
        <v>187</v>
      </c>
      <c r="F242" s="13" t="s">
        <v>188</v>
      </c>
      <c r="G242" s="13" t="s">
        <v>189</v>
      </c>
      <c r="H242" s="13">
        <v>2024</v>
      </c>
      <c r="I242" s="13">
        <v>241</v>
      </c>
    </row>
    <row r="243" spans="1:9" x14ac:dyDescent="0.25">
      <c r="A243" s="13" t="str">
        <f t="shared" si="3"/>
        <v>S-621-F [inches]"-Wide Thermoplastic Edge Stripe (Continuous Yellow) ([thickness])</v>
      </c>
      <c r="B243" s="13" t="s">
        <v>6307</v>
      </c>
      <c r="C243" s="13" t="s">
        <v>6308</v>
      </c>
      <c r="D243" s="13" t="s">
        <v>6221</v>
      </c>
      <c r="E243" s="13" t="s">
        <v>187</v>
      </c>
      <c r="F243" s="13" t="s">
        <v>188</v>
      </c>
      <c r="G243" s="13" t="s">
        <v>189</v>
      </c>
      <c r="H243" s="13">
        <v>2024</v>
      </c>
      <c r="I243" s="13">
        <v>242</v>
      </c>
    </row>
    <row r="244" spans="1:9" x14ac:dyDescent="0.25">
      <c r="A244" s="13" t="str">
        <f t="shared" si="3"/>
        <v>S-621-G-1 Thermoplastic Detail Stripe (4" Equivalent Length) (White) ([thickness])</v>
      </c>
      <c r="B244" s="13" t="s">
        <v>6309</v>
      </c>
      <c r="C244" s="13" t="s">
        <v>6310</v>
      </c>
      <c r="D244" s="13" t="s">
        <v>5837</v>
      </c>
      <c r="E244" s="13" t="s">
        <v>187</v>
      </c>
      <c r="F244" s="13" t="s">
        <v>188</v>
      </c>
      <c r="G244" s="13" t="s">
        <v>189</v>
      </c>
      <c r="H244" s="13">
        <v>2024</v>
      </c>
      <c r="I244" s="13">
        <v>243</v>
      </c>
    </row>
    <row r="245" spans="1:9" x14ac:dyDescent="0.25">
      <c r="A245" s="13" t="str">
        <f t="shared" si="3"/>
        <v>S-621-G-2 Thermoplastic Detail Stripe (4" Equivalent Length) (Yellow) ([thickness])</v>
      </c>
      <c r="B245" s="13" t="s">
        <v>6311</v>
      </c>
      <c r="C245" s="13" t="s">
        <v>6312</v>
      </c>
      <c r="D245" s="13" t="s">
        <v>5837</v>
      </c>
      <c r="E245" s="13" t="s">
        <v>187</v>
      </c>
      <c r="F245" s="13" t="s">
        <v>188</v>
      </c>
      <c r="G245" s="13" t="s">
        <v>189</v>
      </c>
      <c r="H245" s="13">
        <v>2024</v>
      </c>
      <c r="I245" s="13">
        <v>244</v>
      </c>
    </row>
    <row r="246" spans="1:9" x14ac:dyDescent="0.25">
      <c r="A246" s="13" t="str">
        <f t="shared" si="3"/>
        <v>S-621-H-1 Thermoplastic Legend (White) ([thickness])</v>
      </c>
      <c r="B246" s="13" t="s">
        <v>6313</v>
      </c>
      <c r="C246" s="13" t="s">
        <v>6314</v>
      </c>
      <c r="D246" s="13" t="s">
        <v>5837</v>
      </c>
      <c r="E246" s="13" t="s">
        <v>187</v>
      </c>
      <c r="F246" s="13" t="s">
        <v>188</v>
      </c>
      <c r="G246" s="13" t="s">
        <v>189</v>
      </c>
      <c r="H246" s="13">
        <v>2024</v>
      </c>
      <c r="I246" s="13">
        <v>245</v>
      </c>
    </row>
    <row r="247" spans="1:9" x14ac:dyDescent="0.25">
      <c r="A247" s="13" t="str">
        <f t="shared" si="3"/>
        <v>S-621-H-2 Thermoplastic Legend (White) ([thickness])</v>
      </c>
      <c r="B247" s="13" t="s">
        <v>6315</v>
      </c>
      <c r="C247" s="13" t="s">
        <v>6314</v>
      </c>
      <c r="D247" s="13" t="s">
        <v>6247</v>
      </c>
      <c r="E247" s="13" t="s">
        <v>187</v>
      </c>
      <c r="F247" s="13" t="s">
        <v>188</v>
      </c>
      <c r="G247" s="13" t="s">
        <v>189</v>
      </c>
      <c r="H247" s="13">
        <v>2024</v>
      </c>
      <c r="I247" s="13">
        <v>246</v>
      </c>
    </row>
    <row r="248" spans="1:9" x14ac:dyDescent="0.25">
      <c r="A248" s="13" t="str">
        <f t="shared" si="3"/>
        <v>S-627-A Type A, Non-Reflective White Raised Jiggle Markers (Class [class])</v>
      </c>
      <c r="B248" s="13" t="s">
        <v>6316</v>
      </c>
      <c r="C248" s="13" t="s">
        <v>6317</v>
      </c>
      <c r="D248" s="13" t="s">
        <v>5928</v>
      </c>
      <c r="E248" s="13" t="s">
        <v>187</v>
      </c>
      <c r="F248" s="13" t="s">
        <v>188</v>
      </c>
      <c r="G248" s="13" t="s">
        <v>189</v>
      </c>
      <c r="H248" s="13">
        <v>2024</v>
      </c>
      <c r="I248" s="13">
        <v>247</v>
      </c>
    </row>
    <row r="249" spans="1:9" x14ac:dyDescent="0.25">
      <c r="A249" s="13" t="str">
        <f t="shared" si="3"/>
        <v>S-627-AY Type AY, Non-Reflective Yellow Raised Jiggle Markers (Class [class])</v>
      </c>
      <c r="B249" s="13" t="s">
        <v>6318</v>
      </c>
      <c r="C249" s="13" t="s">
        <v>6319</v>
      </c>
      <c r="D249" s="13" t="s">
        <v>5928</v>
      </c>
      <c r="E249" s="13" t="s">
        <v>187</v>
      </c>
      <c r="F249" s="13" t="s">
        <v>188</v>
      </c>
      <c r="G249" s="13" t="s">
        <v>189</v>
      </c>
      <c r="H249" s="13">
        <v>2024</v>
      </c>
      <c r="I249" s="13">
        <v>248</v>
      </c>
    </row>
    <row r="250" spans="1:9" x14ac:dyDescent="0.25">
      <c r="A250" s="13" t="str">
        <f t="shared" si="3"/>
        <v>S-627-B Two-Way Clear Reflective Raised Markers</v>
      </c>
      <c r="B250" s="13" t="s">
        <v>6320</v>
      </c>
      <c r="C250" s="13" t="s">
        <v>6321</v>
      </c>
      <c r="D250" s="13" t="s">
        <v>5928</v>
      </c>
      <c r="E250" s="13" t="s">
        <v>187</v>
      </c>
      <c r="F250" s="13" t="s">
        <v>188</v>
      </c>
      <c r="G250" s="13" t="s">
        <v>189</v>
      </c>
      <c r="H250" s="13">
        <v>2024</v>
      </c>
      <c r="I250" s="13">
        <v>249</v>
      </c>
    </row>
    <row r="251" spans="1:9" x14ac:dyDescent="0.25">
      <c r="A251" s="13" t="str">
        <f t="shared" si="3"/>
        <v>S-627-C Red–Clear Reflective Raised Markers</v>
      </c>
      <c r="B251" s="13" t="s">
        <v>6322</v>
      </c>
      <c r="C251" s="13" t="s">
        <v>6323</v>
      </c>
      <c r="D251" s="13" t="s">
        <v>5928</v>
      </c>
      <c r="E251" s="13" t="s">
        <v>187</v>
      </c>
      <c r="F251" s="13" t="s">
        <v>188</v>
      </c>
      <c r="G251" s="13" t="s">
        <v>189</v>
      </c>
      <c r="H251" s="13">
        <v>2024</v>
      </c>
      <c r="I251" s="13">
        <v>250</v>
      </c>
    </row>
    <row r="252" spans="1:9" x14ac:dyDescent="0.25">
      <c r="A252" s="13" t="str">
        <f t="shared" si="3"/>
        <v>S-627-D Two-Way Yellow Reflective Raised Markers</v>
      </c>
      <c r="B252" s="13" t="s">
        <v>6324</v>
      </c>
      <c r="C252" s="13" t="s">
        <v>6325</v>
      </c>
      <c r="D252" s="13" t="s">
        <v>5928</v>
      </c>
      <c r="E252" s="13" t="s">
        <v>187</v>
      </c>
      <c r="F252" s="13" t="s">
        <v>188</v>
      </c>
      <c r="G252" s="13" t="s">
        <v>189</v>
      </c>
      <c r="H252" s="13">
        <v>2024</v>
      </c>
      <c r="I252" s="13">
        <v>251</v>
      </c>
    </row>
    <row r="253" spans="1:9" x14ac:dyDescent="0.25">
      <c r="A253" s="13" t="str">
        <f t="shared" si="3"/>
        <v>S-627-E One-Way Clear Reflective Raised Markers</v>
      </c>
      <c r="B253" s="13" t="s">
        <v>6326</v>
      </c>
      <c r="C253" s="13" t="s">
        <v>6327</v>
      </c>
      <c r="D253" s="13" t="s">
        <v>5928</v>
      </c>
      <c r="E253" s="13" t="s">
        <v>187</v>
      </c>
      <c r="F253" s="13" t="s">
        <v>188</v>
      </c>
      <c r="G253" s="13" t="s">
        <v>189</v>
      </c>
      <c r="H253" s="13">
        <v>2024</v>
      </c>
      <c r="I253" s="13">
        <v>252</v>
      </c>
    </row>
    <row r="254" spans="1:9" x14ac:dyDescent="0.25">
      <c r="A254" s="13" t="str">
        <f t="shared" si="3"/>
        <v>S-627-F One-Way Yellow Reflective Raised Markers</v>
      </c>
      <c r="B254" s="13" t="s">
        <v>6328</v>
      </c>
      <c r="C254" s="13" t="s">
        <v>6329</v>
      </c>
      <c r="D254" s="13" t="s">
        <v>5928</v>
      </c>
      <c r="E254" s="13" t="s">
        <v>187</v>
      </c>
      <c r="F254" s="13" t="s">
        <v>188</v>
      </c>
      <c r="G254" s="13" t="s">
        <v>189</v>
      </c>
      <c r="H254" s="13">
        <v>2024</v>
      </c>
      <c r="I254" s="13">
        <v>253</v>
      </c>
    </row>
    <row r="255" spans="1:9" x14ac:dyDescent="0.25">
      <c r="A255" s="13" t="str">
        <f t="shared" si="3"/>
        <v>S-627-G Yellow–Clear Reflective Raised Markers</v>
      </c>
      <c r="B255" s="13" t="s">
        <v>6330</v>
      </c>
      <c r="C255" s="13" t="s">
        <v>6331</v>
      </c>
      <c r="D255" s="13" t="s">
        <v>5928</v>
      </c>
      <c r="E255" s="13" t="s">
        <v>187</v>
      </c>
      <c r="F255" s="13" t="s">
        <v>188</v>
      </c>
      <c r="G255" s="13" t="s">
        <v>189</v>
      </c>
      <c r="H255" s="13">
        <v>2024</v>
      </c>
      <c r="I255" s="13">
        <v>254</v>
      </c>
    </row>
    <row r="256" spans="1:9" x14ac:dyDescent="0.25">
      <c r="A256" s="13" t="str">
        <f t="shared" si="3"/>
        <v>S-627-H Chip Seal Clear Reflective Raised Markers</v>
      </c>
      <c r="B256" s="13" t="s">
        <v>6332</v>
      </c>
      <c r="C256" s="13" t="s">
        <v>6333</v>
      </c>
      <c r="D256" s="13" t="s">
        <v>5928</v>
      </c>
      <c r="E256" s="13" t="s">
        <v>187</v>
      </c>
      <c r="F256" s="13" t="s">
        <v>188</v>
      </c>
      <c r="G256" s="13" t="s">
        <v>189</v>
      </c>
      <c r="H256" s="13">
        <v>2024</v>
      </c>
      <c r="I256" s="13">
        <v>255</v>
      </c>
    </row>
    <row r="257" spans="1:9" x14ac:dyDescent="0.25">
      <c r="A257" s="13" t="str">
        <f t="shared" si="3"/>
        <v>S-627-I Chip Seal Yellow Reflective Raised Markers</v>
      </c>
      <c r="B257" s="13" t="s">
        <v>6334</v>
      </c>
      <c r="C257" s="13" t="s">
        <v>6335</v>
      </c>
      <c r="D257" s="13" t="s">
        <v>5928</v>
      </c>
      <c r="E257" s="13" t="s">
        <v>187</v>
      </c>
      <c r="F257" s="13" t="s">
        <v>188</v>
      </c>
      <c r="G257" s="13" t="s">
        <v>189</v>
      </c>
      <c r="H257" s="13">
        <v>2024</v>
      </c>
      <c r="I257" s="13">
        <v>256</v>
      </c>
    </row>
    <row r="258" spans="1:9" x14ac:dyDescent="0.25">
      <c r="A258" s="13" t="str">
        <f t="shared" si="3"/>
        <v>S-627-J Two-Way Clear Reflective High-Performance Raised Markers</v>
      </c>
      <c r="B258" s="13" t="s">
        <v>6336</v>
      </c>
      <c r="C258" s="13" t="s">
        <v>6337</v>
      </c>
      <c r="D258" s="13" t="s">
        <v>5928</v>
      </c>
      <c r="E258" s="13" t="s">
        <v>187</v>
      </c>
      <c r="F258" s="13" t="s">
        <v>188</v>
      </c>
      <c r="G258" s="13" t="s">
        <v>189</v>
      </c>
      <c r="H258" s="13">
        <v>2024</v>
      </c>
      <c r="I258" s="13">
        <v>257</v>
      </c>
    </row>
    <row r="259" spans="1:9" x14ac:dyDescent="0.25">
      <c r="A259" s="13" t="str">
        <f t="shared" ref="A259:A322" si="4">_xlfn.CONCAT(B259," ", C259)</f>
        <v>S-627-K Red–Clear Reflective High Performance-Raised Markers</v>
      </c>
      <c r="B259" s="13" t="s">
        <v>6338</v>
      </c>
      <c r="C259" s="13" t="s">
        <v>6339</v>
      </c>
      <c r="D259" s="13" t="s">
        <v>5928</v>
      </c>
      <c r="E259" s="13" t="s">
        <v>187</v>
      </c>
      <c r="F259" s="13" t="s">
        <v>188</v>
      </c>
      <c r="G259" s="13" t="s">
        <v>189</v>
      </c>
      <c r="H259" s="13">
        <v>2024</v>
      </c>
      <c r="I259" s="13">
        <v>258</v>
      </c>
    </row>
    <row r="260" spans="1:9" x14ac:dyDescent="0.25">
      <c r="A260" s="13" t="str">
        <f t="shared" si="4"/>
        <v>S-627-L Two-Way Yellow Reflective High-Performance Raised Markers</v>
      </c>
      <c r="B260" s="13" t="s">
        <v>6340</v>
      </c>
      <c r="C260" s="13" t="s">
        <v>6341</v>
      </c>
      <c r="D260" s="13" t="s">
        <v>5928</v>
      </c>
      <c r="E260" s="13" t="s">
        <v>187</v>
      </c>
      <c r="F260" s="13" t="s">
        <v>188</v>
      </c>
      <c r="G260" s="13" t="s">
        <v>189</v>
      </c>
      <c r="H260" s="13">
        <v>2024</v>
      </c>
      <c r="I260" s="13">
        <v>259</v>
      </c>
    </row>
    <row r="261" spans="1:9" x14ac:dyDescent="0.25">
      <c r="A261" s="13" t="str">
        <f t="shared" si="4"/>
        <v>S-627-M One-Way Clear Reflective High-Performance Raised Markers</v>
      </c>
      <c r="B261" s="13" t="s">
        <v>6342</v>
      </c>
      <c r="C261" s="13" t="s">
        <v>6343</v>
      </c>
      <c r="D261" s="13" t="s">
        <v>5928</v>
      </c>
      <c r="E261" s="13" t="s">
        <v>187</v>
      </c>
      <c r="F261" s="13" t="s">
        <v>188</v>
      </c>
      <c r="G261" s="13" t="s">
        <v>189</v>
      </c>
      <c r="H261" s="13">
        <v>2024</v>
      </c>
      <c r="I261" s="13">
        <v>260</v>
      </c>
    </row>
    <row r="262" spans="1:9" x14ac:dyDescent="0.25">
      <c r="A262" s="13" t="str">
        <f t="shared" si="4"/>
        <v>S-627-N One-Way Yellow Reflective High-Performance Raised Markers</v>
      </c>
      <c r="B262" s="13" t="s">
        <v>6344</v>
      </c>
      <c r="C262" s="13" t="s">
        <v>6345</v>
      </c>
      <c r="D262" s="13" t="s">
        <v>5928</v>
      </c>
      <c r="E262" s="13" t="s">
        <v>187</v>
      </c>
      <c r="F262" s="13" t="s">
        <v>188</v>
      </c>
      <c r="G262" s="13" t="s">
        <v>189</v>
      </c>
      <c r="H262" s="13">
        <v>2024</v>
      </c>
      <c r="I262" s="13">
        <v>261</v>
      </c>
    </row>
    <row r="263" spans="1:9" x14ac:dyDescent="0.25">
      <c r="A263" s="13" t="str">
        <f t="shared" si="4"/>
        <v>S-627-O Yellow–Clear Reflective High-Performance Raised Markers</v>
      </c>
      <c r="B263" s="13" t="s">
        <v>6346</v>
      </c>
      <c r="C263" s="13" t="s">
        <v>6347</v>
      </c>
      <c r="D263" s="13" t="s">
        <v>5928</v>
      </c>
      <c r="E263" s="13" t="s">
        <v>187</v>
      </c>
      <c r="F263" s="13" t="s">
        <v>188</v>
      </c>
      <c r="G263" s="13" t="s">
        <v>189</v>
      </c>
      <c r="H263" s="13">
        <v>2024</v>
      </c>
      <c r="I263" s="13">
        <v>262</v>
      </c>
    </row>
    <row r="264" spans="1:9" x14ac:dyDescent="0.25">
      <c r="A264" s="13" t="str">
        <f t="shared" si="4"/>
        <v>S-630-A Reflectorized Traffic Warning Sign (Encapsulated Lens)</v>
      </c>
      <c r="B264" s="13" t="s">
        <v>6348</v>
      </c>
      <c r="C264" s="13" t="s">
        <v>6349</v>
      </c>
      <c r="D264" s="13" t="s">
        <v>5928</v>
      </c>
      <c r="E264" s="13" t="s">
        <v>187</v>
      </c>
      <c r="F264" s="13" t="s">
        <v>188</v>
      </c>
      <c r="G264" s="13" t="s">
        <v>189</v>
      </c>
      <c r="H264" s="13">
        <v>2024</v>
      </c>
      <c r="I264" s="13">
        <v>263</v>
      </c>
    </row>
    <row r="265" spans="1:9" x14ac:dyDescent="0.25">
      <c r="A265" s="13" t="str">
        <f t="shared" si="4"/>
        <v>S-630-B Reflectorized Traffic Regulatory Sign (Encapsulated Lens)</v>
      </c>
      <c r="B265" s="13" t="s">
        <v>6350</v>
      </c>
      <c r="C265" s="13" t="s">
        <v>6351</v>
      </c>
      <c r="D265" s="13" t="s">
        <v>5928</v>
      </c>
      <c r="E265" s="13" t="s">
        <v>187</v>
      </c>
      <c r="F265" s="13" t="s">
        <v>188</v>
      </c>
      <c r="G265" s="13" t="s">
        <v>189</v>
      </c>
      <c r="H265" s="13">
        <v>2024</v>
      </c>
      <c r="I265" s="13">
        <v>264</v>
      </c>
    </row>
    <row r="266" spans="1:9" x14ac:dyDescent="0.25">
      <c r="A266" s="13" t="str">
        <f t="shared" si="4"/>
        <v>S-630-C Reflectorized Traffic Object Marker (Encapsulated Lens) (Type [type])</v>
      </c>
      <c r="B266" s="13" t="s">
        <v>6352</v>
      </c>
      <c r="C266" s="13" t="s">
        <v>6353</v>
      </c>
      <c r="D266" s="13" t="s">
        <v>5928</v>
      </c>
      <c r="E266" s="13" t="s">
        <v>187</v>
      </c>
      <c r="F266" s="13" t="s">
        <v>188</v>
      </c>
      <c r="G266" s="13" t="s">
        <v>189</v>
      </c>
      <c r="H266" s="13">
        <v>2024</v>
      </c>
      <c r="I266" s="13">
        <v>265</v>
      </c>
    </row>
    <row r="267" spans="1:9" x14ac:dyDescent="0.25">
      <c r="A267" s="13" t="str">
        <f t="shared" si="4"/>
        <v>S-630-D Reflectorized Traffic Delineator Sign (Encapsulated Lens)</v>
      </c>
      <c r="B267" s="13" t="s">
        <v>6354</v>
      </c>
      <c r="C267" s="13" t="s">
        <v>6355</v>
      </c>
      <c r="D267" s="13" t="s">
        <v>5928</v>
      </c>
      <c r="E267" s="13" t="s">
        <v>187</v>
      </c>
      <c r="F267" s="13" t="s">
        <v>188</v>
      </c>
      <c r="G267" s="13" t="s">
        <v>189</v>
      </c>
      <c r="H267" s="13">
        <v>2024</v>
      </c>
      <c r="I267" s="13">
        <v>266</v>
      </c>
    </row>
    <row r="268" spans="1:9" x14ac:dyDescent="0.25">
      <c r="A268" s="13" t="str">
        <f t="shared" si="4"/>
        <v>S-630-E Reflectorized Railroad Crossing (Cross-Buck) Sign (Encapsulated Lens)</v>
      </c>
      <c r="B268" s="13" t="s">
        <v>6356</v>
      </c>
      <c r="C268" s="13" t="s">
        <v>6357</v>
      </c>
      <c r="D268" s="13" t="s">
        <v>5928</v>
      </c>
      <c r="E268" s="13" t="s">
        <v>187</v>
      </c>
      <c r="F268" s="13" t="s">
        <v>188</v>
      </c>
      <c r="G268" s="13" t="s">
        <v>189</v>
      </c>
      <c r="H268" s="13">
        <v>2024</v>
      </c>
      <c r="I268" s="13">
        <v>267</v>
      </c>
    </row>
    <row r="269" spans="1:9" x14ac:dyDescent="0.25">
      <c r="A269" s="13" t="str">
        <f t="shared" si="4"/>
        <v>S-630-F Reflectorized Advance Warning Sign (Encapsulated Lens)</v>
      </c>
      <c r="B269" s="13" t="s">
        <v>6358</v>
      </c>
      <c r="C269" s="13" t="s">
        <v>6359</v>
      </c>
      <c r="D269" s="13" t="s">
        <v>5928</v>
      </c>
      <c r="E269" s="13" t="s">
        <v>187</v>
      </c>
      <c r="F269" s="13" t="s">
        <v>188</v>
      </c>
      <c r="G269" s="13" t="s">
        <v>189</v>
      </c>
      <c r="H269" s="13">
        <v>2024</v>
      </c>
      <c r="I269" s="13">
        <v>268</v>
      </c>
    </row>
    <row r="270" spans="1:9" x14ac:dyDescent="0.25">
      <c r="A270" s="13" t="str">
        <f t="shared" si="4"/>
        <v>S-630-G Reflectorized Traffic Warning Sign with Supp. Plate (Encapsulated Lens)</v>
      </c>
      <c r="B270" s="13" t="s">
        <v>6360</v>
      </c>
      <c r="C270" s="13" t="s">
        <v>6361</v>
      </c>
      <c r="D270" s="13" t="s">
        <v>5928</v>
      </c>
      <c r="E270" s="13" t="s">
        <v>187</v>
      </c>
      <c r="F270" s="13" t="s">
        <v>188</v>
      </c>
      <c r="G270" s="13" t="s">
        <v>189</v>
      </c>
      <c r="H270" s="13">
        <v>2024</v>
      </c>
      <c r="I270" s="13">
        <v>269</v>
      </c>
    </row>
    <row r="271" spans="1:9" x14ac:dyDescent="0.25">
      <c r="A271" s="13" t="str">
        <f t="shared" si="4"/>
        <v>S-630-H Reflectorized Traffic Regulatory Sign with Supp. Plate (Encapsulated Lens)</v>
      </c>
      <c r="B271" s="13" t="s">
        <v>6362</v>
      </c>
      <c r="C271" s="13" t="s">
        <v>6363</v>
      </c>
      <c r="D271" s="13" t="s">
        <v>5928</v>
      </c>
      <c r="E271" s="13" t="s">
        <v>187</v>
      </c>
      <c r="F271" s="13" t="s">
        <v>188</v>
      </c>
      <c r="G271" s="13" t="s">
        <v>189</v>
      </c>
      <c r="H271" s="13">
        <v>2024</v>
      </c>
      <c r="I271" s="13">
        <v>270</v>
      </c>
    </row>
    <row r="272" spans="1:9" x14ac:dyDescent="0.25">
      <c r="A272" s="13" t="str">
        <f t="shared" si="4"/>
        <v>S-631-A Flowable Fill, Excavatable</v>
      </c>
      <c r="B272" s="13" t="s">
        <v>6364</v>
      </c>
      <c r="C272" s="13" t="s">
        <v>6365</v>
      </c>
      <c r="D272" s="13" t="s">
        <v>5844</v>
      </c>
      <c r="E272" s="13" t="s">
        <v>187</v>
      </c>
      <c r="F272" s="13" t="s">
        <v>188</v>
      </c>
      <c r="G272" s="13" t="s">
        <v>189</v>
      </c>
      <c r="H272" s="13">
        <v>2024</v>
      </c>
      <c r="I272" s="13">
        <v>271</v>
      </c>
    </row>
    <row r="273" spans="1:9" x14ac:dyDescent="0.25">
      <c r="A273" s="13" t="str">
        <f t="shared" si="4"/>
        <v>S-631-B Flowable Fill, Non-Excavatable</v>
      </c>
      <c r="B273" s="13" t="s">
        <v>6366</v>
      </c>
      <c r="C273" s="13" t="s">
        <v>6367</v>
      </c>
      <c r="D273" s="13" t="s">
        <v>5844</v>
      </c>
      <c r="E273" s="13" t="s">
        <v>187</v>
      </c>
      <c r="F273" s="13" t="s">
        <v>188</v>
      </c>
      <c r="G273" s="13" t="s">
        <v>189</v>
      </c>
      <c r="H273" s="13">
        <v>2024</v>
      </c>
      <c r="I273" s="13">
        <v>272</v>
      </c>
    </row>
    <row r="274" spans="1:9" x14ac:dyDescent="0.25">
      <c r="A274" s="13" t="str">
        <f t="shared" si="4"/>
        <v>S-632-A Roadbed Reclamation</v>
      </c>
      <c r="B274" s="13" t="s">
        <v>6368</v>
      </c>
      <c r="C274" s="13" t="s">
        <v>6369</v>
      </c>
      <c r="D274" s="13" t="s">
        <v>5839</v>
      </c>
      <c r="E274" s="13" t="s">
        <v>187</v>
      </c>
      <c r="F274" s="13" t="s">
        <v>188</v>
      </c>
      <c r="G274" s="13" t="s">
        <v>189</v>
      </c>
      <c r="H274" s="13">
        <v>2024</v>
      </c>
      <c r="I274" s="13">
        <v>273</v>
      </c>
    </row>
    <row r="275" spans="1:9" x14ac:dyDescent="0.25">
      <c r="A275" s="13" t="str">
        <f t="shared" si="4"/>
        <v>S-801-A Foundation Excavation for Bridges</v>
      </c>
      <c r="B275" s="13" t="s">
        <v>6370</v>
      </c>
      <c r="C275" s="13" t="s">
        <v>6371</v>
      </c>
      <c r="D275" s="13" t="s">
        <v>5844</v>
      </c>
      <c r="E275" s="13" t="s">
        <v>1569</v>
      </c>
      <c r="F275" s="13" t="s">
        <v>188</v>
      </c>
      <c r="G275" s="13" t="s">
        <v>4873</v>
      </c>
      <c r="H275" s="13">
        <v>2024</v>
      </c>
      <c r="I275" s="13">
        <v>274</v>
      </c>
    </row>
    <row r="276" spans="1:9" x14ac:dyDescent="0.25">
      <c r="A276" s="13" t="str">
        <f t="shared" si="4"/>
        <v>S-801-B Cofferdams</v>
      </c>
      <c r="B276" s="13" t="s">
        <v>6372</v>
      </c>
      <c r="C276" s="13" t="s">
        <v>6373</v>
      </c>
      <c r="D276" s="13" t="s">
        <v>5826</v>
      </c>
      <c r="E276" s="13" t="s">
        <v>1569</v>
      </c>
      <c r="F276" s="13" t="s">
        <v>188</v>
      </c>
      <c r="G276" s="13" t="s">
        <v>4873</v>
      </c>
      <c r="H276" s="13">
        <v>2024</v>
      </c>
      <c r="I276" s="13">
        <v>275</v>
      </c>
    </row>
    <row r="277" spans="1:9" x14ac:dyDescent="0.25">
      <c r="A277" s="13" t="str">
        <f t="shared" si="4"/>
        <v>S-802-A Permanent Steel Sheet Piling</v>
      </c>
      <c r="B277" s="13" t="s">
        <v>6374</v>
      </c>
      <c r="C277" s="13" t="s">
        <v>6375</v>
      </c>
      <c r="D277" s="13" t="s">
        <v>6247</v>
      </c>
      <c r="E277" s="13" t="s">
        <v>1569</v>
      </c>
      <c r="F277" s="13" t="s">
        <v>188</v>
      </c>
      <c r="G277" s="13" t="s">
        <v>4873</v>
      </c>
      <c r="H277" s="13">
        <v>2024</v>
      </c>
      <c r="I277" s="13">
        <v>276</v>
      </c>
    </row>
    <row r="278" spans="1:9" x14ac:dyDescent="0.25">
      <c r="A278" s="13" t="str">
        <f t="shared" si="4"/>
        <v>S-802-B Permanent Concrete Sheet Piling</v>
      </c>
      <c r="B278" s="13" t="s">
        <v>6376</v>
      </c>
      <c r="C278" s="13" t="s">
        <v>6377</v>
      </c>
      <c r="D278" s="13" t="s">
        <v>6247</v>
      </c>
      <c r="E278" s="13" t="s">
        <v>1569</v>
      </c>
      <c r="F278" s="13" t="s">
        <v>188</v>
      </c>
      <c r="G278" s="13" t="s">
        <v>4873</v>
      </c>
      <c r="H278" s="13">
        <v>2024</v>
      </c>
      <c r="I278" s="13">
        <v>277</v>
      </c>
    </row>
    <row r="279" spans="1:9" x14ac:dyDescent="0.25">
      <c r="A279" s="13" t="str">
        <f t="shared" si="4"/>
        <v>S-802-C Temporary Steel Sheet Piling</v>
      </c>
      <c r="B279" s="13" t="s">
        <v>6378</v>
      </c>
      <c r="C279" s="13" t="s">
        <v>6379</v>
      </c>
      <c r="D279" s="13" t="s">
        <v>6247</v>
      </c>
      <c r="E279" s="13" t="s">
        <v>1569</v>
      </c>
      <c r="F279" s="13" t="s">
        <v>188</v>
      </c>
      <c r="G279" s="13" t="s">
        <v>4873</v>
      </c>
      <c r="H279" s="13">
        <v>2024</v>
      </c>
      <c r="I279" s="13">
        <v>278</v>
      </c>
    </row>
    <row r="280" spans="1:9" x14ac:dyDescent="0.25">
      <c r="A280" s="13" t="str">
        <f t="shared" si="4"/>
        <v>S-803-A Test Pile, [size, type]</v>
      </c>
      <c r="B280" s="13" t="s">
        <v>6380</v>
      </c>
      <c r="C280" s="13" t="s">
        <v>6381</v>
      </c>
      <c r="D280" s="13" t="s">
        <v>5928</v>
      </c>
      <c r="E280" s="13" t="s">
        <v>1569</v>
      </c>
      <c r="F280" s="13" t="s">
        <v>188</v>
      </c>
      <c r="G280" s="13" t="s">
        <v>4873</v>
      </c>
      <c r="H280" s="13">
        <v>2024</v>
      </c>
      <c r="I280" s="13">
        <v>279</v>
      </c>
    </row>
    <row r="281" spans="1:9" x14ac:dyDescent="0.25">
      <c r="A281" s="13" t="str">
        <f t="shared" si="4"/>
        <v>S-803-B Conventional Static Pile Load Test</v>
      </c>
      <c r="B281" s="13" t="s">
        <v>6382</v>
      </c>
      <c r="C281" s="13" t="s">
        <v>6383</v>
      </c>
      <c r="D281" s="13" t="s">
        <v>5928</v>
      </c>
      <c r="E281" s="13" t="s">
        <v>1569</v>
      </c>
      <c r="F281" s="13" t="s">
        <v>188</v>
      </c>
      <c r="G281" s="13" t="s">
        <v>4873</v>
      </c>
      <c r="H281" s="13">
        <v>2024</v>
      </c>
      <c r="I281" s="13">
        <v>280</v>
      </c>
    </row>
    <row r="282" spans="1:9" x14ac:dyDescent="0.25">
      <c r="A282" s="13" t="str">
        <f t="shared" si="4"/>
        <v>S-803-C [inches]” Prestressed Concrete Piling</v>
      </c>
      <c r="B282" s="13" t="s">
        <v>6384</v>
      </c>
      <c r="C282" s="13" t="s">
        <v>6385</v>
      </c>
      <c r="D282" s="13" t="s">
        <v>5837</v>
      </c>
      <c r="E282" s="13" t="s">
        <v>1569</v>
      </c>
      <c r="F282" s="13" t="s">
        <v>188</v>
      </c>
      <c r="G282" s="13" t="s">
        <v>4873</v>
      </c>
      <c r="H282" s="13">
        <v>2024</v>
      </c>
      <c r="I282" s="13">
        <v>281</v>
      </c>
    </row>
    <row r="283" spans="1:9" x14ac:dyDescent="0.25">
      <c r="A283" s="13" t="str">
        <f t="shared" si="4"/>
        <v>S-803-D [inches]” Cast-in-Place Concrete Piling (Steel Shell)</v>
      </c>
      <c r="B283" s="13" t="s">
        <v>6386</v>
      </c>
      <c r="C283" s="13" t="s">
        <v>6387</v>
      </c>
      <c r="D283" s="13" t="s">
        <v>5837</v>
      </c>
      <c r="E283" s="13" t="s">
        <v>1569</v>
      </c>
      <c r="F283" s="13" t="s">
        <v>188</v>
      </c>
      <c r="G283" s="13" t="s">
        <v>4873</v>
      </c>
      <c r="H283" s="13">
        <v>2024</v>
      </c>
      <c r="I283" s="13">
        <v>282</v>
      </c>
    </row>
    <row r="284" spans="1:9" x14ac:dyDescent="0.25">
      <c r="A284" s="13" t="str">
        <f t="shared" si="4"/>
        <v>S-803-E [inches]” Steel Piling</v>
      </c>
      <c r="B284" s="13" t="s">
        <v>6388</v>
      </c>
      <c r="C284" s="13" t="s">
        <v>6389</v>
      </c>
      <c r="D284" s="13" t="s">
        <v>5837</v>
      </c>
      <c r="E284" s="13" t="s">
        <v>1569</v>
      </c>
      <c r="F284" s="13" t="s">
        <v>188</v>
      </c>
      <c r="G284" s="13" t="s">
        <v>4873</v>
      </c>
      <c r="H284" s="13">
        <v>2024</v>
      </c>
      <c r="I284" s="13">
        <v>283</v>
      </c>
    </row>
    <row r="285" spans="1:9" x14ac:dyDescent="0.25">
      <c r="A285" s="13" t="str">
        <f t="shared" si="4"/>
        <v>S-803-F [inches]” Preformed Pile Hole</v>
      </c>
      <c r="B285" s="13" t="s">
        <v>6390</v>
      </c>
      <c r="C285" s="13" t="s">
        <v>6391</v>
      </c>
      <c r="D285" s="13" t="s">
        <v>5837</v>
      </c>
      <c r="E285" s="13" t="s">
        <v>1569</v>
      </c>
      <c r="F285" s="13" t="s">
        <v>188</v>
      </c>
      <c r="G285" s="13" t="s">
        <v>4873</v>
      </c>
      <c r="H285" s="13">
        <v>2024</v>
      </c>
      <c r="I285" s="13">
        <v>284</v>
      </c>
    </row>
    <row r="286" spans="1:9" x14ac:dyDescent="0.25">
      <c r="A286" s="13" t="str">
        <f t="shared" si="4"/>
        <v>S-803-G Blank</v>
      </c>
      <c r="B286" s="13" t="s">
        <v>6392</v>
      </c>
      <c r="C286" s="13" t="s">
        <v>5848</v>
      </c>
      <c r="D286" s="13" t="s">
        <v>187</v>
      </c>
      <c r="E286" s="13" t="s">
        <v>1569</v>
      </c>
      <c r="F286" s="13" t="s">
        <v>188</v>
      </c>
      <c r="G286" s="13" t="s">
        <v>4873</v>
      </c>
      <c r="H286" s="13">
        <v>2024</v>
      </c>
      <c r="I286" s="13">
        <v>285</v>
      </c>
    </row>
    <row r="287" spans="1:9" x14ac:dyDescent="0.25">
      <c r="A287" s="13" t="str">
        <f t="shared" si="4"/>
        <v>S-803-H Blank</v>
      </c>
      <c r="B287" s="13" t="s">
        <v>6393</v>
      </c>
      <c r="C287" s="13" t="s">
        <v>5848</v>
      </c>
      <c r="D287" s="13" t="s">
        <v>187</v>
      </c>
      <c r="E287" s="13" t="s">
        <v>1569</v>
      </c>
      <c r="F287" s="13" t="s">
        <v>188</v>
      </c>
      <c r="G287" s="13" t="s">
        <v>4873</v>
      </c>
      <c r="H287" s="13">
        <v>2024</v>
      </c>
      <c r="I287" s="13">
        <v>286</v>
      </c>
    </row>
    <row r="288" spans="1:9" x14ac:dyDescent="0.25">
      <c r="A288" s="13" t="str">
        <f t="shared" si="4"/>
        <v>S-803-I Blank</v>
      </c>
      <c r="B288" s="13" t="s">
        <v>6394</v>
      </c>
      <c r="C288" s="13" t="s">
        <v>5848</v>
      </c>
      <c r="D288" s="13" t="s">
        <v>187</v>
      </c>
      <c r="E288" s="13" t="s">
        <v>1569</v>
      </c>
      <c r="F288" s="13" t="s">
        <v>188</v>
      </c>
      <c r="G288" s="13" t="s">
        <v>4873</v>
      </c>
      <c r="H288" s="13">
        <v>2024</v>
      </c>
      <c r="I288" s="13">
        <v>287</v>
      </c>
    </row>
    <row r="289" spans="1:9" x14ac:dyDescent="0.25">
      <c r="A289" s="13" t="str">
        <f t="shared" si="4"/>
        <v>S-803-J Blank</v>
      </c>
      <c r="B289" s="13" t="s">
        <v>6395</v>
      </c>
      <c r="C289" s="13" t="s">
        <v>5848</v>
      </c>
      <c r="D289" s="13" t="s">
        <v>187</v>
      </c>
      <c r="E289" s="13" t="s">
        <v>1569</v>
      </c>
      <c r="F289" s="13" t="s">
        <v>188</v>
      </c>
      <c r="G289" s="13" t="s">
        <v>4873</v>
      </c>
      <c r="H289" s="13">
        <v>2024</v>
      </c>
      <c r="I289" s="13">
        <v>288</v>
      </c>
    </row>
    <row r="290" spans="1:9" x14ac:dyDescent="0.25">
      <c r="A290" s="13" t="str">
        <f t="shared" si="4"/>
        <v>S-803-K Drilled Shaft, [inches]” Diameter</v>
      </c>
      <c r="B290" s="13" t="s">
        <v>6396</v>
      </c>
      <c r="C290" s="13" t="s">
        <v>6397</v>
      </c>
      <c r="D290" s="13" t="s">
        <v>5837</v>
      </c>
      <c r="E290" s="13" t="s">
        <v>1569</v>
      </c>
      <c r="F290" s="13" t="s">
        <v>188</v>
      </c>
      <c r="G290" s="13" t="s">
        <v>4873</v>
      </c>
      <c r="H290" s="13">
        <v>2024</v>
      </c>
      <c r="I290" s="13">
        <v>289</v>
      </c>
    </row>
    <row r="291" spans="1:9" x14ac:dyDescent="0.25">
      <c r="A291" s="13" t="str">
        <f t="shared" si="4"/>
        <v>S-803-L Test Shaft, [inches]” Diameter</v>
      </c>
      <c r="B291" s="13" t="s">
        <v>6398</v>
      </c>
      <c r="C291" s="13" t="s">
        <v>6399</v>
      </c>
      <c r="D291" s="13" t="s">
        <v>5928</v>
      </c>
      <c r="E291" s="13" t="s">
        <v>1569</v>
      </c>
      <c r="F291" s="13" t="s">
        <v>188</v>
      </c>
      <c r="G291" s="13" t="s">
        <v>4873</v>
      </c>
      <c r="H291" s="13">
        <v>2024</v>
      </c>
      <c r="I291" s="13">
        <v>290</v>
      </c>
    </row>
    <row r="292" spans="1:9" x14ac:dyDescent="0.25">
      <c r="A292" s="13" t="str">
        <f t="shared" si="4"/>
        <v>S-803-M Trial Shaft, [inches]” Diameter</v>
      </c>
      <c r="B292" s="13" t="s">
        <v>6400</v>
      </c>
      <c r="C292" s="13" t="s">
        <v>6401</v>
      </c>
      <c r="D292" s="13" t="s">
        <v>5837</v>
      </c>
      <c r="E292" s="13" t="s">
        <v>1569</v>
      </c>
      <c r="F292" s="13" t="s">
        <v>188</v>
      </c>
      <c r="G292" s="13" t="s">
        <v>4873</v>
      </c>
      <c r="H292" s="13">
        <v>2024</v>
      </c>
      <c r="I292" s="13">
        <v>291</v>
      </c>
    </row>
    <row r="293" spans="1:9" x14ac:dyDescent="0.25">
      <c r="A293" s="13" t="str">
        <f t="shared" si="4"/>
        <v>S-803-N Exploration</v>
      </c>
      <c r="B293" s="13" t="s">
        <v>6402</v>
      </c>
      <c r="C293" s="13" t="s">
        <v>6403</v>
      </c>
      <c r="D293" s="13" t="s">
        <v>5837</v>
      </c>
      <c r="E293" s="13" t="s">
        <v>1569</v>
      </c>
      <c r="F293" s="13" t="s">
        <v>188</v>
      </c>
      <c r="G293" s="13" t="s">
        <v>4873</v>
      </c>
      <c r="H293" s="13">
        <v>2024</v>
      </c>
      <c r="I293" s="13">
        <v>292</v>
      </c>
    </row>
    <row r="294" spans="1:9" x14ac:dyDescent="0.25">
      <c r="A294" s="13" t="str">
        <f t="shared" si="4"/>
        <v>S-803-O [Temporary or Permanent] Casing, [inches]” Diameter</v>
      </c>
      <c r="B294" s="13" t="s">
        <v>6404</v>
      </c>
      <c r="C294" s="13" t="s">
        <v>6405</v>
      </c>
      <c r="D294" s="13" t="s">
        <v>5837</v>
      </c>
      <c r="E294" s="13" t="s">
        <v>1569</v>
      </c>
      <c r="F294" s="13" t="s">
        <v>188</v>
      </c>
      <c r="G294" s="13" t="s">
        <v>4873</v>
      </c>
      <c r="H294" s="13">
        <v>2024</v>
      </c>
      <c r="I294" s="13">
        <v>293</v>
      </c>
    </row>
    <row r="295" spans="1:9" x14ac:dyDescent="0.25">
      <c r="A295" s="13" t="str">
        <f t="shared" si="4"/>
        <v>S-804-A Bridge Concrete, Class [class]</v>
      </c>
      <c r="B295" s="13" t="s">
        <v>6406</v>
      </c>
      <c r="C295" s="13" t="s">
        <v>6407</v>
      </c>
      <c r="D295" s="13" t="s">
        <v>5844</v>
      </c>
      <c r="E295" s="13" t="s">
        <v>1569</v>
      </c>
      <c r="F295" s="13" t="s">
        <v>188</v>
      </c>
      <c r="G295" s="13" t="s">
        <v>4873</v>
      </c>
      <c r="H295" s="13">
        <v>2024</v>
      </c>
      <c r="I295" s="13">
        <v>294</v>
      </c>
    </row>
    <row r="296" spans="1:9" x14ac:dyDescent="0.25">
      <c r="A296" s="13" t="str">
        <f t="shared" si="4"/>
        <v>S-804-B Box Bridge Concrete, Class [class]</v>
      </c>
      <c r="B296" s="13" t="s">
        <v>6408</v>
      </c>
      <c r="C296" s="13" t="s">
        <v>6409</v>
      </c>
      <c r="D296" s="13" t="s">
        <v>5844</v>
      </c>
      <c r="E296" s="13" t="s">
        <v>1569</v>
      </c>
      <c r="F296" s="13" t="s">
        <v>188</v>
      </c>
      <c r="G296" s="13" t="s">
        <v>4873</v>
      </c>
      <c r="H296" s="13">
        <v>2024</v>
      </c>
      <c r="I296" s="13">
        <v>295</v>
      </c>
    </row>
    <row r="297" spans="1:9" x14ac:dyDescent="0.25">
      <c r="A297" s="13" t="str">
        <f t="shared" si="4"/>
        <v>S-804-C [length]' Prestressed Concrete Beam, Type [type]</v>
      </c>
      <c r="B297" s="13" t="s">
        <v>6410</v>
      </c>
      <c r="C297" s="13" t="s">
        <v>6411</v>
      </c>
      <c r="D297" s="13" t="s">
        <v>5837</v>
      </c>
      <c r="E297" s="13" t="s">
        <v>1569</v>
      </c>
      <c r="F297" s="13" t="s">
        <v>188</v>
      </c>
      <c r="G297" s="13" t="s">
        <v>4873</v>
      </c>
      <c r="H297" s="13">
        <v>2024</v>
      </c>
      <c r="I297" s="13">
        <v>296</v>
      </c>
    </row>
    <row r="298" spans="1:9" x14ac:dyDescent="0.25">
      <c r="A298" s="13" t="str">
        <f t="shared" si="4"/>
        <v>S-804-D [size] Prestressed Concrete Modified Pile Beams</v>
      </c>
      <c r="B298" s="13" t="s">
        <v>6412</v>
      </c>
      <c r="C298" s="13" t="s">
        <v>6413</v>
      </c>
      <c r="D298" s="13" t="s">
        <v>5837</v>
      </c>
      <c r="E298" s="13" t="s">
        <v>1569</v>
      </c>
      <c r="F298" s="13" t="s">
        <v>188</v>
      </c>
      <c r="G298" s="13" t="s">
        <v>4873</v>
      </c>
      <c r="H298" s="13">
        <v>2024</v>
      </c>
      <c r="I298" s="13">
        <v>297</v>
      </c>
    </row>
    <row r="299" spans="1:9" x14ac:dyDescent="0.25">
      <c r="A299" s="13" t="str">
        <f t="shared" si="4"/>
        <v>S-805-A Reinforcement</v>
      </c>
      <c r="B299" s="13" t="s">
        <v>6414</v>
      </c>
      <c r="C299" s="13" t="s">
        <v>6415</v>
      </c>
      <c r="D299" s="13" t="s">
        <v>6045</v>
      </c>
      <c r="E299" s="13" t="s">
        <v>1569</v>
      </c>
      <c r="F299" s="13" t="s">
        <v>188</v>
      </c>
      <c r="G299" s="13" t="s">
        <v>4873</v>
      </c>
      <c r="H299" s="13">
        <v>2024</v>
      </c>
      <c r="I299" s="13">
        <v>298</v>
      </c>
    </row>
    <row r="300" spans="1:9" x14ac:dyDescent="0.25">
      <c r="A300" s="13" t="str">
        <f t="shared" si="4"/>
        <v>S-805-B Reinforcement, Epoxy-Coated</v>
      </c>
      <c r="B300" s="13" t="s">
        <v>6416</v>
      </c>
      <c r="C300" s="13" t="s">
        <v>6417</v>
      </c>
      <c r="D300" s="13" t="s">
        <v>6045</v>
      </c>
      <c r="E300" s="13" t="s">
        <v>1569</v>
      </c>
      <c r="F300" s="13" t="s">
        <v>188</v>
      </c>
      <c r="G300" s="13" t="s">
        <v>4873</v>
      </c>
      <c r="H300" s="13">
        <v>2024</v>
      </c>
      <c r="I300" s="13">
        <v>299</v>
      </c>
    </row>
    <row r="301" spans="1:9" x14ac:dyDescent="0.25">
      <c r="A301" s="13" t="str">
        <f t="shared" si="4"/>
        <v>S-806-A [feet]' Precast Concrete Slab Unit, [feet] ' Interior</v>
      </c>
      <c r="B301" s="13" t="s">
        <v>6418</v>
      </c>
      <c r="C301" s="13" t="s">
        <v>6419</v>
      </c>
      <c r="D301" s="13" t="s">
        <v>5928</v>
      </c>
      <c r="E301" s="13" t="s">
        <v>1569</v>
      </c>
      <c r="F301" s="13" t="s">
        <v>188</v>
      </c>
      <c r="G301" s="13" t="s">
        <v>4873</v>
      </c>
      <c r="H301" s="13">
        <v>2024</v>
      </c>
      <c r="I301" s="13">
        <v>300</v>
      </c>
    </row>
    <row r="302" spans="1:9" x14ac:dyDescent="0.25">
      <c r="A302" s="13" t="str">
        <f t="shared" si="4"/>
        <v>S-806-B [feet]' Precast Concrete Slab Unit, Curb</v>
      </c>
      <c r="B302" s="13" t="s">
        <v>6420</v>
      </c>
      <c r="C302" s="13" t="s">
        <v>6421</v>
      </c>
      <c r="D302" s="13" t="s">
        <v>5928</v>
      </c>
      <c r="E302" s="13" t="s">
        <v>1569</v>
      </c>
      <c r="F302" s="13" t="s">
        <v>188</v>
      </c>
      <c r="G302" s="13" t="s">
        <v>4873</v>
      </c>
      <c r="H302" s="13">
        <v>2024</v>
      </c>
      <c r="I302" s="13">
        <v>301</v>
      </c>
    </row>
    <row r="303" spans="1:9" x14ac:dyDescent="0.25">
      <c r="A303" s="13" t="str">
        <f t="shared" si="4"/>
        <v>S-806-C [feet]' Precast Concrete Slab Unit, [feet]' Exterior</v>
      </c>
      <c r="B303" s="13" t="s">
        <v>6422</v>
      </c>
      <c r="C303" s="13" t="s">
        <v>6423</v>
      </c>
      <c r="D303" s="13" t="s">
        <v>5928</v>
      </c>
      <c r="E303" s="13" t="s">
        <v>1569</v>
      </c>
      <c r="F303" s="13" t="s">
        <v>188</v>
      </c>
      <c r="G303" s="13" t="s">
        <v>4873</v>
      </c>
      <c r="H303" s="13">
        <v>2024</v>
      </c>
      <c r="I303" s="13">
        <v>302</v>
      </c>
    </row>
    <row r="304" spans="1:9" x14ac:dyDescent="0.25">
      <c r="A304" s="13" t="str">
        <f t="shared" si="4"/>
        <v>S-806-D [feet]' Precast Concrete Slab Unit, [feet]' Interior, [degrees]° Skew, [left or right] Fwd.</v>
      </c>
      <c r="B304" s="13" t="s">
        <v>6424</v>
      </c>
      <c r="C304" s="13" t="s">
        <v>6425</v>
      </c>
      <c r="D304" s="13" t="s">
        <v>5928</v>
      </c>
      <c r="E304" s="13" t="s">
        <v>1569</v>
      </c>
      <c r="F304" s="13" t="s">
        <v>188</v>
      </c>
      <c r="G304" s="13" t="s">
        <v>4873</v>
      </c>
      <c r="H304" s="13">
        <v>2024</v>
      </c>
      <c r="I304" s="13">
        <v>303</v>
      </c>
    </row>
    <row r="305" spans="1:9" x14ac:dyDescent="0.25">
      <c r="A305" s="13" t="str">
        <f t="shared" si="4"/>
        <v>S-806-E [feet]' Precast Concrete Slab Unit, Curb, [degrees]° Skew, [left or right] Fwd.</v>
      </c>
      <c r="B305" s="13" t="s">
        <v>6426</v>
      </c>
      <c r="C305" s="13" t="s">
        <v>6427</v>
      </c>
      <c r="D305" s="13" t="s">
        <v>5928</v>
      </c>
      <c r="E305" s="13" t="s">
        <v>1569</v>
      </c>
      <c r="F305" s="13" t="s">
        <v>188</v>
      </c>
      <c r="G305" s="13" t="s">
        <v>4873</v>
      </c>
      <c r="H305" s="13">
        <v>2024</v>
      </c>
      <c r="I305" s="13">
        <v>304</v>
      </c>
    </row>
    <row r="306" spans="1:9" x14ac:dyDescent="0.25">
      <c r="A306" s="13" t="str">
        <f t="shared" si="4"/>
        <v>S-806-F [feet]' Precast Concrete Slab Unit, [feet]' Exterior, [degrees]° Skew, [left or right] Fwd.</v>
      </c>
      <c r="B306" s="13" t="s">
        <v>6428</v>
      </c>
      <c r="C306" s="13" t="s">
        <v>6429</v>
      </c>
      <c r="D306" s="13" t="s">
        <v>5928</v>
      </c>
      <c r="E306" s="13" t="s">
        <v>1569</v>
      </c>
      <c r="F306" s="13" t="s">
        <v>188</v>
      </c>
      <c r="G306" s="13" t="s">
        <v>4873</v>
      </c>
      <c r="H306" s="13">
        <v>2024</v>
      </c>
      <c r="I306" s="13">
        <v>305</v>
      </c>
    </row>
    <row r="307" spans="1:9" x14ac:dyDescent="0.25">
      <c r="A307" s="13" t="str">
        <f t="shared" si="4"/>
        <v>S-806-G Precast Concrete Barrier Rail</v>
      </c>
      <c r="B307" s="13" t="s">
        <v>6430</v>
      </c>
      <c r="C307" s="13" t="s">
        <v>6431</v>
      </c>
      <c r="D307" s="13" t="s">
        <v>5837</v>
      </c>
      <c r="E307" s="13" t="s">
        <v>1569</v>
      </c>
      <c r="F307" s="13" t="s">
        <v>188</v>
      </c>
      <c r="G307" s="13" t="s">
        <v>4873</v>
      </c>
      <c r="H307" s="13">
        <v>2024</v>
      </c>
      <c r="I307" s="13">
        <v>306</v>
      </c>
    </row>
    <row r="308" spans="1:9" x14ac:dyDescent="0.25">
      <c r="A308" s="13" t="str">
        <f t="shared" si="4"/>
        <v>S-806-H Beam-Type Railing with Concrete and Steel Posts</v>
      </c>
      <c r="B308" s="13" t="s">
        <v>6432</v>
      </c>
      <c r="C308" s="13" t="s">
        <v>6433</v>
      </c>
      <c r="D308" s="13" t="s">
        <v>5837</v>
      </c>
      <c r="E308" s="13" t="s">
        <v>1569</v>
      </c>
      <c r="F308" s="13" t="s">
        <v>188</v>
      </c>
      <c r="G308" s="13" t="s">
        <v>4873</v>
      </c>
      <c r="H308" s="13">
        <v>2024</v>
      </c>
      <c r="I308" s="13">
        <v>307</v>
      </c>
    </row>
    <row r="309" spans="1:9" x14ac:dyDescent="0.25">
      <c r="A309" s="13" t="str">
        <f t="shared" si="4"/>
        <v>S-806-I [feet]' Precast Concrete Cap, Intermediate Unit, [steel, concrete, or timber] Pile</v>
      </c>
      <c r="B309" s="13" t="s">
        <v>6434</v>
      </c>
      <c r="C309" s="13" t="s">
        <v>6435</v>
      </c>
      <c r="D309" s="13" t="s">
        <v>5928</v>
      </c>
      <c r="E309" s="13" t="s">
        <v>1569</v>
      </c>
      <c r="F309" s="13" t="s">
        <v>188</v>
      </c>
      <c r="G309" s="13" t="s">
        <v>4873</v>
      </c>
      <c r="H309" s="13">
        <v>2024</v>
      </c>
      <c r="I309" s="13">
        <v>308</v>
      </c>
    </row>
    <row r="310" spans="1:9" x14ac:dyDescent="0.25">
      <c r="A310" s="13" t="str">
        <f t="shared" si="4"/>
        <v>S-806-J [feet]' Precast Concrete Cap, End Unit, [steel, concrete, or timber] Pile</v>
      </c>
      <c r="B310" s="13" t="s">
        <v>6436</v>
      </c>
      <c r="C310" s="13" t="s">
        <v>6437</v>
      </c>
      <c r="D310" s="13" t="s">
        <v>5928</v>
      </c>
      <c r="E310" s="13" t="s">
        <v>1569</v>
      </c>
      <c r="F310" s="13" t="s">
        <v>188</v>
      </c>
      <c r="G310" s="13" t="s">
        <v>4873</v>
      </c>
      <c r="H310" s="13">
        <v>2024</v>
      </c>
      <c r="I310" s="13">
        <v>309</v>
      </c>
    </row>
    <row r="311" spans="1:9" x14ac:dyDescent="0.25">
      <c r="A311" s="13" t="str">
        <f t="shared" si="4"/>
        <v>S-806-K [feet]' Precast Concrete Cap, Intermediate Unit, [steel, concrete, or timber] Pile, [degrees]° Skew, [left or right] Fwd.</v>
      </c>
      <c r="B311" s="13" t="s">
        <v>6438</v>
      </c>
      <c r="C311" s="13" t="s">
        <v>6439</v>
      </c>
      <c r="D311" s="13" t="s">
        <v>5928</v>
      </c>
      <c r="E311" s="13" t="s">
        <v>1569</v>
      </c>
      <c r="F311" s="13" t="s">
        <v>188</v>
      </c>
      <c r="G311" s="13" t="s">
        <v>4873</v>
      </c>
      <c r="H311" s="13">
        <v>2024</v>
      </c>
      <c r="I311" s="13">
        <v>310</v>
      </c>
    </row>
    <row r="312" spans="1:9" x14ac:dyDescent="0.25">
      <c r="A312" s="13" t="str">
        <f t="shared" si="4"/>
        <v>S-806-L [feet]' Precast Concrete Cap, End Unit, [steel, concrete, or timber] Pile, [degrees]° Skew, [left or right] Fwd.</v>
      </c>
      <c r="B312" s="13" t="s">
        <v>6440</v>
      </c>
      <c r="C312" s="13" t="s">
        <v>6441</v>
      </c>
      <c r="D312" s="13" t="s">
        <v>5928</v>
      </c>
      <c r="E312" s="13" t="s">
        <v>1569</v>
      </c>
      <c r="F312" s="13" t="s">
        <v>188</v>
      </c>
      <c r="G312" s="13" t="s">
        <v>4873</v>
      </c>
      <c r="H312" s="13">
        <v>2024</v>
      </c>
      <c r="I312" s="13">
        <v>311</v>
      </c>
    </row>
    <row r="313" spans="1:9" x14ac:dyDescent="0.25">
      <c r="A313" s="13" t="str">
        <f t="shared" si="4"/>
        <v>S-806-M [feet]' Precast Concrete Wing</v>
      </c>
      <c r="B313" s="13" t="s">
        <v>6442</v>
      </c>
      <c r="C313" s="13" t="s">
        <v>6443</v>
      </c>
      <c r="D313" s="13" t="s">
        <v>5928</v>
      </c>
      <c r="E313" s="13" t="s">
        <v>1569</v>
      </c>
      <c r="F313" s="13" t="s">
        <v>188</v>
      </c>
      <c r="G313" s="13" t="s">
        <v>4873</v>
      </c>
      <c r="H313" s="13">
        <v>2024</v>
      </c>
      <c r="I313" s="13">
        <v>312</v>
      </c>
    </row>
    <row r="314" spans="1:9" x14ac:dyDescent="0.25">
      <c r="A314" s="13" t="str">
        <f t="shared" si="4"/>
        <v>S-810-A Structural Steel</v>
      </c>
      <c r="B314" s="13" t="s">
        <v>6444</v>
      </c>
      <c r="C314" s="13" t="s">
        <v>6445</v>
      </c>
      <c r="D314" s="13" t="s">
        <v>6045</v>
      </c>
      <c r="E314" s="13" t="s">
        <v>1569</v>
      </c>
      <c r="F314" s="13" t="s">
        <v>188</v>
      </c>
      <c r="G314" s="13" t="s">
        <v>4873</v>
      </c>
      <c r="H314" s="13">
        <v>2024</v>
      </c>
      <c r="I314" s="13">
        <v>313</v>
      </c>
    </row>
    <row r="315" spans="1:9" x14ac:dyDescent="0.25">
      <c r="A315" s="13" t="str">
        <f t="shared" si="4"/>
        <v>S-810-B Steel Superstructure</v>
      </c>
      <c r="B315" s="13" t="s">
        <v>6446</v>
      </c>
      <c r="C315" s="13" t="s">
        <v>6447</v>
      </c>
      <c r="D315" s="13" t="s">
        <v>5826</v>
      </c>
      <c r="E315" s="13" t="s">
        <v>1569</v>
      </c>
      <c r="F315" s="13" t="s">
        <v>188</v>
      </c>
      <c r="G315" s="13" t="s">
        <v>4873</v>
      </c>
      <c r="H315" s="13">
        <v>2024</v>
      </c>
      <c r="I315" s="13">
        <v>314</v>
      </c>
    </row>
    <row r="316" spans="1:9" x14ac:dyDescent="0.25">
      <c r="A316" s="13" t="str">
        <f t="shared" si="4"/>
        <v>S-810-C Miscellaneous Bridge Appurtenances</v>
      </c>
      <c r="B316" s="13" t="s">
        <v>6448</v>
      </c>
      <c r="C316" s="13" t="s">
        <v>6449</v>
      </c>
      <c r="D316" s="13" t="s">
        <v>5826</v>
      </c>
      <c r="E316" s="13" t="s">
        <v>1569</v>
      </c>
      <c r="F316" s="13" t="s">
        <v>188</v>
      </c>
      <c r="G316" s="13" t="s">
        <v>4873</v>
      </c>
      <c r="H316" s="13">
        <v>2024</v>
      </c>
      <c r="I316" s="13">
        <v>315</v>
      </c>
    </row>
    <row r="317" spans="1:9" x14ac:dyDescent="0.25">
      <c r="A317" s="13" t="str">
        <f t="shared" si="4"/>
        <v>S-811-A Bronze Plates</v>
      </c>
      <c r="B317" s="13" t="s">
        <v>6450</v>
      </c>
      <c r="C317" s="13" t="s">
        <v>6451</v>
      </c>
      <c r="D317" s="13" t="s">
        <v>6045</v>
      </c>
      <c r="E317" s="13" t="s">
        <v>1569</v>
      </c>
      <c r="F317" s="13" t="s">
        <v>188</v>
      </c>
      <c r="G317" s="13" t="s">
        <v>4873</v>
      </c>
      <c r="H317" s="13">
        <v>2024</v>
      </c>
      <c r="I317" s="13">
        <v>316</v>
      </c>
    </row>
    <row r="318" spans="1:9" x14ac:dyDescent="0.25">
      <c r="A318" s="13" t="str">
        <f t="shared" si="4"/>
        <v>S-811-B Copper-Alloy Plates</v>
      </c>
      <c r="B318" s="13" t="s">
        <v>6452</v>
      </c>
      <c r="C318" s="13" t="s">
        <v>6453</v>
      </c>
      <c r="D318" s="13" t="s">
        <v>6045</v>
      </c>
      <c r="E318" s="13" t="s">
        <v>1569</v>
      </c>
      <c r="F318" s="13" t="s">
        <v>188</v>
      </c>
      <c r="G318" s="13" t="s">
        <v>4873</v>
      </c>
      <c r="H318" s="13">
        <v>2024</v>
      </c>
      <c r="I318" s="13">
        <v>317</v>
      </c>
    </row>
    <row r="319" spans="1:9" x14ac:dyDescent="0.25">
      <c r="A319" s="13" t="str">
        <f t="shared" si="4"/>
        <v>S-811-C Self-Lubricating [type] Plates</v>
      </c>
      <c r="B319" s="13" t="s">
        <v>6454</v>
      </c>
      <c r="C319" s="13" t="s">
        <v>6455</v>
      </c>
      <c r="D319" s="13" t="s">
        <v>6045</v>
      </c>
      <c r="E319" s="13" t="s">
        <v>1569</v>
      </c>
      <c r="F319" s="13" t="s">
        <v>188</v>
      </c>
      <c r="G319" s="13" t="s">
        <v>4873</v>
      </c>
      <c r="H319" s="13">
        <v>2024</v>
      </c>
      <c r="I319" s="13">
        <v>318</v>
      </c>
    </row>
    <row r="320" spans="1:9" x14ac:dyDescent="0.25">
      <c r="A320" s="13" t="str">
        <f t="shared" si="4"/>
        <v>S-812-A Steel Grid Floor (Open Type)</v>
      </c>
      <c r="B320" s="13" t="s">
        <v>6456</v>
      </c>
      <c r="C320" s="13" t="s">
        <v>6457</v>
      </c>
      <c r="D320" s="13" t="s">
        <v>6247</v>
      </c>
      <c r="E320" s="13" t="s">
        <v>1569</v>
      </c>
      <c r="F320" s="13" t="s">
        <v>188</v>
      </c>
      <c r="G320" s="13" t="s">
        <v>4873</v>
      </c>
      <c r="H320" s="13">
        <v>2024</v>
      </c>
      <c r="I320" s="13">
        <v>319</v>
      </c>
    </row>
    <row r="321" spans="1:9" x14ac:dyDescent="0.25">
      <c r="A321" s="13" t="str">
        <f t="shared" si="4"/>
        <v>S-812-B Steel Grid Floor (Concrete-Filled Type)</v>
      </c>
      <c r="B321" s="13" t="s">
        <v>6458</v>
      </c>
      <c r="C321" s="13" t="s">
        <v>6459</v>
      </c>
      <c r="D321" s="13" t="s">
        <v>6247</v>
      </c>
      <c r="E321" s="13" t="s">
        <v>1569</v>
      </c>
      <c r="F321" s="13" t="s">
        <v>188</v>
      </c>
      <c r="G321" s="13" t="s">
        <v>4873</v>
      </c>
      <c r="H321" s="13">
        <v>2024</v>
      </c>
      <c r="I321" s="13">
        <v>320</v>
      </c>
    </row>
    <row r="322" spans="1:9" x14ac:dyDescent="0.25">
      <c r="A322" s="13" t="str">
        <f t="shared" si="4"/>
        <v>S-813-A Concrete Railing</v>
      </c>
      <c r="B322" s="13" t="s">
        <v>6460</v>
      </c>
      <c r="C322" s="13" t="s">
        <v>6461</v>
      </c>
      <c r="D322" s="13" t="s">
        <v>5837</v>
      </c>
      <c r="E322" s="13" t="s">
        <v>1569</v>
      </c>
      <c r="F322" s="13" t="s">
        <v>188</v>
      </c>
      <c r="G322" s="13" t="s">
        <v>4873</v>
      </c>
      <c r="H322" s="13">
        <v>2024</v>
      </c>
      <c r="I322" s="13">
        <v>321</v>
      </c>
    </row>
    <row r="323" spans="1:9" x14ac:dyDescent="0.25">
      <c r="A323" s="13" t="str">
        <f t="shared" ref="A323:A339" si="5">_xlfn.CONCAT(B323," ", C323)</f>
        <v>S-813-B Concrete–Steel Railing</v>
      </c>
      <c r="B323" s="13" t="s">
        <v>6462</v>
      </c>
      <c r="C323" s="13" t="s">
        <v>6463</v>
      </c>
      <c r="D323" s="13" t="s">
        <v>5837</v>
      </c>
      <c r="E323" s="13" t="s">
        <v>1569</v>
      </c>
      <c r="F323" s="13" t="s">
        <v>188</v>
      </c>
      <c r="G323" s="13" t="s">
        <v>4873</v>
      </c>
      <c r="H323" s="13">
        <v>2024</v>
      </c>
      <c r="I323" s="13">
        <v>322</v>
      </c>
    </row>
    <row r="324" spans="1:9" x14ac:dyDescent="0.25">
      <c r="A324" s="13" t="str">
        <f t="shared" si="5"/>
        <v>S-813-C Concrete–Aluminum Railing</v>
      </c>
      <c r="B324" s="13" t="s">
        <v>6464</v>
      </c>
      <c r="C324" s="13" t="s">
        <v>6465</v>
      </c>
      <c r="D324" s="13" t="s">
        <v>5837</v>
      </c>
      <c r="E324" s="13" t="s">
        <v>1569</v>
      </c>
      <c r="F324" s="13" t="s">
        <v>188</v>
      </c>
      <c r="G324" s="13" t="s">
        <v>4873</v>
      </c>
      <c r="H324" s="13">
        <v>2024</v>
      </c>
      <c r="I324" s="13">
        <v>323</v>
      </c>
    </row>
    <row r="325" spans="1:9" x14ac:dyDescent="0.25">
      <c r="A325" s="13" t="str">
        <f t="shared" si="5"/>
        <v>S-813-D [type] Railing</v>
      </c>
      <c r="B325" s="13" t="s">
        <v>6466</v>
      </c>
      <c r="C325" s="13" t="s">
        <v>6467</v>
      </c>
      <c r="D325" s="13" t="s">
        <v>5837</v>
      </c>
      <c r="E325" s="13" t="s">
        <v>1569</v>
      </c>
      <c r="F325" s="13" t="s">
        <v>188</v>
      </c>
      <c r="G325" s="13" t="s">
        <v>4873</v>
      </c>
      <c r="H325" s="13">
        <v>2024</v>
      </c>
      <c r="I325" s="13">
        <v>324</v>
      </c>
    </row>
    <row r="326" spans="1:9" x14ac:dyDescent="0.25">
      <c r="A326" s="13" t="str">
        <f t="shared" si="5"/>
        <v>S-814-A Painting of Metal Structure</v>
      </c>
      <c r="B326" s="13" t="s">
        <v>6468</v>
      </c>
      <c r="C326" s="13" t="s">
        <v>6469</v>
      </c>
      <c r="D326" s="13" t="s">
        <v>5826</v>
      </c>
      <c r="E326" s="13" t="s">
        <v>1569</v>
      </c>
      <c r="F326" s="13" t="s">
        <v>188</v>
      </c>
      <c r="G326" s="13" t="s">
        <v>4873</v>
      </c>
      <c r="H326" s="13">
        <v>2024</v>
      </c>
      <c r="I326" s="13">
        <v>325</v>
      </c>
    </row>
    <row r="327" spans="1:9" x14ac:dyDescent="0.25">
      <c r="A327" s="13" t="str">
        <f t="shared" si="5"/>
        <v>S-814-B Painting of [description]</v>
      </c>
      <c r="B327" s="13" t="s">
        <v>6470</v>
      </c>
      <c r="C327" s="13" t="s">
        <v>6471</v>
      </c>
      <c r="D327" s="13" t="s">
        <v>5826</v>
      </c>
      <c r="E327" s="13" t="s">
        <v>1569</v>
      </c>
      <c r="F327" s="13" t="s">
        <v>188</v>
      </c>
      <c r="G327" s="13" t="s">
        <v>4873</v>
      </c>
      <c r="H327" s="13">
        <v>2024</v>
      </c>
      <c r="I327" s="13">
        <v>326</v>
      </c>
    </row>
    <row r="328" spans="1:9" x14ac:dyDescent="0.25">
      <c r="A328" s="13" t="str">
        <f t="shared" si="5"/>
        <v>S-815-A Loose Riprap, [weight]</v>
      </c>
      <c r="B328" s="13" t="s">
        <v>6472</v>
      </c>
      <c r="C328" s="13" t="s">
        <v>6473</v>
      </c>
      <c r="D328" s="13" t="s">
        <v>5882</v>
      </c>
      <c r="E328" s="13" t="s">
        <v>1569</v>
      </c>
      <c r="F328" s="13" t="s">
        <v>188</v>
      </c>
      <c r="G328" s="13" t="s">
        <v>4873</v>
      </c>
      <c r="H328" s="13">
        <v>2024</v>
      </c>
      <c r="I328" s="13">
        <v>327</v>
      </c>
    </row>
    <row r="329" spans="1:9" x14ac:dyDescent="0.25">
      <c r="A329" s="13" t="str">
        <f t="shared" si="5"/>
        <v>S-815-A-1 Loose Riprap, [volume]</v>
      </c>
      <c r="B329" s="13" t="s">
        <v>6474</v>
      </c>
      <c r="C329" s="13" t="s">
        <v>6475</v>
      </c>
      <c r="D329" s="13" t="s">
        <v>5839</v>
      </c>
      <c r="E329" s="13" t="s">
        <v>1569</v>
      </c>
      <c r="F329" s="13" t="s">
        <v>188</v>
      </c>
      <c r="G329" s="13" t="s">
        <v>4873</v>
      </c>
      <c r="H329" s="13">
        <v>2024</v>
      </c>
      <c r="I329" s="13">
        <v>328</v>
      </c>
    </row>
    <row r="330" spans="1:9" x14ac:dyDescent="0.25">
      <c r="A330" s="13" t="str">
        <f t="shared" si="5"/>
        <v>S-815-B Grouted Riprap</v>
      </c>
      <c r="B330" s="13" t="s">
        <v>6476</v>
      </c>
      <c r="C330" s="13" t="s">
        <v>6477</v>
      </c>
      <c r="D330" s="13" t="s">
        <v>5839</v>
      </c>
      <c r="E330" s="13" t="s">
        <v>1569</v>
      </c>
      <c r="F330" s="13" t="s">
        <v>188</v>
      </c>
      <c r="G330" s="13" t="s">
        <v>4873</v>
      </c>
      <c r="H330" s="13">
        <v>2024</v>
      </c>
      <c r="I330" s="13">
        <v>329</v>
      </c>
    </row>
    <row r="331" spans="1:9" x14ac:dyDescent="0.25">
      <c r="A331" s="13" t="str">
        <f t="shared" si="5"/>
        <v>S-815-C Concrete Riprap in Bags</v>
      </c>
      <c r="B331" s="13" t="s">
        <v>6478</v>
      </c>
      <c r="C331" s="13" t="s">
        <v>6479</v>
      </c>
      <c r="D331" s="13" t="s">
        <v>5844</v>
      </c>
      <c r="E331" s="13" t="s">
        <v>1569</v>
      </c>
      <c r="F331" s="13" t="s">
        <v>188</v>
      </c>
      <c r="G331" s="13" t="s">
        <v>4873</v>
      </c>
      <c r="H331" s="13">
        <v>2024</v>
      </c>
      <c r="I331" s="13">
        <v>330</v>
      </c>
    </row>
    <row r="332" spans="1:9" x14ac:dyDescent="0.25">
      <c r="A332" s="13" t="str">
        <f t="shared" si="5"/>
        <v>S-815-D Concrete Slope Paving</v>
      </c>
      <c r="B332" s="13" t="s">
        <v>6480</v>
      </c>
      <c r="C332" s="13" t="s">
        <v>6481</v>
      </c>
      <c r="D332" s="13" t="s">
        <v>5844</v>
      </c>
      <c r="E332" s="13" t="s">
        <v>1569</v>
      </c>
      <c r="F332" s="13" t="s">
        <v>188</v>
      </c>
      <c r="G332" s="13" t="s">
        <v>4873</v>
      </c>
      <c r="H332" s="13">
        <v>2024</v>
      </c>
      <c r="I332" s="13">
        <v>331</v>
      </c>
    </row>
    <row r="333" spans="1:9" x14ac:dyDescent="0.25">
      <c r="A333" s="13" t="str">
        <f t="shared" si="5"/>
        <v>S-815-E Geotextile under [description], Type [type], AOS [AOS]</v>
      </c>
      <c r="B333" s="13" t="s">
        <v>6482</v>
      </c>
      <c r="C333" s="13" t="s">
        <v>6483</v>
      </c>
      <c r="D333" s="13" t="s">
        <v>5839</v>
      </c>
      <c r="E333" s="13" t="s">
        <v>187</v>
      </c>
      <c r="F333" s="13" t="s">
        <v>188</v>
      </c>
      <c r="G333" s="13" t="s">
        <v>4873</v>
      </c>
      <c r="H333" s="13">
        <v>2024</v>
      </c>
      <c r="I333" s="13">
        <v>332</v>
      </c>
    </row>
    <row r="334" spans="1:9" x14ac:dyDescent="0.25">
      <c r="A334" s="13" t="str">
        <f t="shared" si="5"/>
        <v>S-815-F Sediment Control Stone</v>
      </c>
      <c r="B334" s="13" t="s">
        <v>6484</v>
      </c>
      <c r="C334" s="13" t="s">
        <v>6485</v>
      </c>
      <c r="D334" s="13" t="s">
        <v>5882</v>
      </c>
      <c r="E334" s="13" t="s">
        <v>1569</v>
      </c>
      <c r="F334" s="13" t="s">
        <v>188</v>
      </c>
      <c r="G334" s="13" t="s">
        <v>4873</v>
      </c>
      <c r="H334" s="13">
        <v>2024</v>
      </c>
      <c r="I334" s="13">
        <v>333</v>
      </c>
    </row>
    <row r="335" spans="1:9" x14ac:dyDescent="0.25">
      <c r="A335" s="13" t="str">
        <f t="shared" si="5"/>
        <v>S-815-F-1 Sediment Control Stone</v>
      </c>
      <c r="B335" s="13" t="s">
        <v>6486</v>
      </c>
      <c r="C335" s="13" t="s">
        <v>6485</v>
      </c>
      <c r="D335" s="13" t="s">
        <v>5844</v>
      </c>
      <c r="E335" s="13" t="s">
        <v>1569</v>
      </c>
      <c r="F335" s="13" t="s">
        <v>188</v>
      </c>
      <c r="G335" s="13" t="s">
        <v>4873</v>
      </c>
      <c r="H335" s="13">
        <v>2024</v>
      </c>
      <c r="I335" s="13">
        <v>334</v>
      </c>
    </row>
    <row r="336" spans="1:9" x14ac:dyDescent="0.25">
      <c r="A336" s="13" t="str">
        <f t="shared" si="5"/>
        <v>S-816-A Maintenance Painting of Metal Structure</v>
      </c>
      <c r="B336" s="13" t="s">
        <v>6487</v>
      </c>
      <c r="C336" s="13" t="s">
        <v>6488</v>
      </c>
      <c r="D336" s="13" t="s">
        <v>5826</v>
      </c>
      <c r="E336" s="13" t="s">
        <v>1569</v>
      </c>
      <c r="F336" s="13" t="s">
        <v>188</v>
      </c>
      <c r="G336" s="13" t="s">
        <v>4873</v>
      </c>
      <c r="H336" s="13">
        <v>2024</v>
      </c>
      <c r="I336" s="13">
        <v>335</v>
      </c>
    </row>
    <row r="337" spans="1:9" x14ac:dyDescent="0.25">
      <c r="A337" s="13" t="str">
        <f t="shared" si="5"/>
        <v>S-816-B Maintenance Painting of Metal Structure, [location/description]</v>
      </c>
      <c r="B337" s="13" t="s">
        <v>6489</v>
      </c>
      <c r="C337" s="13" t="s">
        <v>6490</v>
      </c>
      <c r="D337" s="13" t="s">
        <v>5928</v>
      </c>
      <c r="E337" s="13" t="s">
        <v>1569</v>
      </c>
      <c r="F337" s="13" t="s">
        <v>188</v>
      </c>
      <c r="G337" s="13" t="s">
        <v>4873</v>
      </c>
      <c r="H337" s="13">
        <v>2024</v>
      </c>
      <c r="I337" s="13">
        <v>336</v>
      </c>
    </row>
    <row r="338" spans="1:9" x14ac:dyDescent="0.25">
      <c r="A338" s="13" t="str">
        <f t="shared" si="5"/>
        <v>S-816-C Maintenance Painting of [description]</v>
      </c>
      <c r="B338" s="13" t="s">
        <v>6491</v>
      </c>
      <c r="C338" s="13" t="s">
        <v>6492</v>
      </c>
      <c r="D338" s="13" t="s">
        <v>5826</v>
      </c>
      <c r="E338" s="13" t="s">
        <v>1569</v>
      </c>
      <c r="F338" s="13" t="s">
        <v>188</v>
      </c>
      <c r="G338" s="13" t="s">
        <v>4873</v>
      </c>
      <c r="H338" s="13">
        <v>2024</v>
      </c>
      <c r="I338" s="13">
        <v>337</v>
      </c>
    </row>
    <row r="339" spans="1:9" x14ac:dyDescent="0.25">
      <c r="A339" s="13" t="str">
        <f t="shared" si="5"/>
        <v>S-822-A [inches]" Neoprene Expansion Joint, Type [type]</v>
      </c>
      <c r="B339" s="13" t="s">
        <v>6493</v>
      </c>
      <c r="C339" s="13" t="s">
        <v>6494</v>
      </c>
      <c r="D339" s="13" t="s">
        <v>5837</v>
      </c>
      <c r="E339" s="13" t="s">
        <v>1569</v>
      </c>
      <c r="F339" s="13" t="s">
        <v>188</v>
      </c>
      <c r="G339" s="13" t="s">
        <v>4873</v>
      </c>
      <c r="H339" s="13">
        <v>2024</v>
      </c>
      <c r="I339" s="13">
        <v>338</v>
      </c>
    </row>
  </sheetData>
  <sheetProtection sheet="1" objects="1" scenarios="1"/>
  <pageMargins left="0.25" right="0.25" top="0.75" bottom="0.75" header="0.3" footer="0.3"/>
  <pageSetup scale="62" orientation="landscape" r:id="rId1"/>
  <colBreaks count="1" manualBreakCount="1">
    <brk id="7"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AA92B-2217-4D1F-9C61-27CA62D6EBC1}">
  <sheetPr codeName="PayItemList"/>
  <dimension ref="A1:I556"/>
  <sheetViews>
    <sheetView zoomScaleNormal="100" workbookViewId="0">
      <pane ySplit="1" topLeftCell="A376" activePane="bottomLeft" state="frozen"/>
      <selection sqref="A1:XFD1048576"/>
      <selection pane="bottomLeft" activeCell="A424" sqref="A424"/>
    </sheetView>
  </sheetViews>
  <sheetFormatPr defaultColWidth="9.140625" defaultRowHeight="15" x14ac:dyDescent="0.25"/>
  <cols>
    <col min="1" max="1" width="47.42578125" customWidth="1"/>
    <col min="2" max="2" width="13.28515625" bestFit="1" customWidth="1"/>
    <col min="3" max="3" width="94.5703125" bestFit="1" customWidth="1"/>
    <col min="4" max="4" width="8.140625" bestFit="1" customWidth="1"/>
    <col min="5" max="5" width="12.5703125" bestFit="1" customWidth="1"/>
    <col min="6" max="6" width="7.5703125" bestFit="1" customWidth="1"/>
    <col min="7" max="7" width="18.140625" bestFit="1" customWidth="1"/>
    <col min="8" max="8" width="20.5703125" bestFit="1" customWidth="1"/>
    <col min="9" max="9" width="12.85546875" bestFit="1" customWidth="1"/>
  </cols>
  <sheetData>
    <row r="1" spans="1:9" ht="15.75" x14ac:dyDescent="0.25">
      <c r="A1" s="16" t="s">
        <v>182</v>
      </c>
      <c r="B1" s="16" t="s">
        <v>0</v>
      </c>
      <c r="C1" s="16" t="s">
        <v>1</v>
      </c>
      <c r="D1" s="16" t="s">
        <v>3</v>
      </c>
      <c r="E1" s="16" t="s">
        <v>7</v>
      </c>
      <c r="F1" s="16" t="s">
        <v>44</v>
      </c>
      <c r="G1" s="16" t="s">
        <v>45</v>
      </c>
      <c r="H1" s="16" t="s">
        <v>183</v>
      </c>
      <c r="I1" s="16" t="s">
        <v>5823</v>
      </c>
    </row>
    <row r="2" spans="1:9" x14ac:dyDescent="0.25">
      <c r="A2" s="13" t="str">
        <f>_xlfn.CONCAT(B2," ", C2)</f>
        <v xml:space="preserve">S-200-A MOBILIZATION  </v>
      </c>
      <c r="B2" s="13" t="s">
        <v>5824</v>
      </c>
      <c r="C2" s="13" t="s">
        <v>6495</v>
      </c>
      <c r="D2" s="13" t="s">
        <v>5826</v>
      </c>
      <c r="E2" s="13" t="s">
        <v>187</v>
      </c>
      <c r="F2" s="13" t="s">
        <v>188</v>
      </c>
      <c r="G2" s="13" t="s">
        <v>189</v>
      </c>
      <c r="H2" s="13">
        <v>2004</v>
      </c>
      <c r="I2" s="13">
        <v>1</v>
      </c>
    </row>
    <row r="3" spans="1:9" x14ac:dyDescent="0.25">
      <c r="A3" s="13" t="str">
        <f t="shared" ref="A3:A66" si="0">_xlfn.CONCAT(B3," ", C3)</f>
        <v xml:space="preserve">S-201-A CLEARING AND GRUBBING  </v>
      </c>
      <c r="B3" s="13" t="s">
        <v>5827</v>
      </c>
      <c r="C3" s="13" t="s">
        <v>6496</v>
      </c>
      <c r="D3" s="13" t="s">
        <v>5826</v>
      </c>
      <c r="E3" s="13" t="s">
        <v>187</v>
      </c>
      <c r="F3" s="13" t="s">
        <v>188</v>
      </c>
      <c r="G3" s="13" t="s">
        <v>189</v>
      </c>
      <c r="H3" s="13">
        <v>2004</v>
      </c>
      <c r="I3" s="13">
        <v>2</v>
      </c>
    </row>
    <row r="4" spans="1:9" x14ac:dyDescent="0.25">
      <c r="A4" s="13" t="str">
        <f t="shared" si="0"/>
        <v xml:space="preserve">S-201-B CLEARING AND GRUBBING  </v>
      </c>
      <c r="B4" s="13" t="s">
        <v>5829</v>
      </c>
      <c r="C4" s="13" t="s">
        <v>6496</v>
      </c>
      <c r="D4" s="13" t="s">
        <v>5830</v>
      </c>
      <c r="E4" s="13" t="s">
        <v>187</v>
      </c>
      <c r="F4" s="13" t="s">
        <v>188</v>
      </c>
      <c r="G4" s="13" t="s">
        <v>189</v>
      </c>
      <c r="H4" s="13">
        <v>2004</v>
      </c>
      <c r="I4" s="13">
        <v>3</v>
      </c>
    </row>
    <row r="5" spans="1:9" x14ac:dyDescent="0.25">
      <c r="A5" s="13" t="str">
        <f t="shared" si="0"/>
        <v xml:space="preserve">S-202-A REMOVAL OF OBSTRUCTIONS  </v>
      </c>
      <c r="B5" s="13" t="s">
        <v>5831</v>
      </c>
      <c r="C5" s="13" t="s">
        <v>6497</v>
      </c>
      <c r="D5" s="13" t="s">
        <v>5826</v>
      </c>
      <c r="E5" s="13" t="s">
        <v>187</v>
      </c>
      <c r="F5" s="13" t="s">
        <v>188</v>
      </c>
      <c r="G5" s="13" t="s">
        <v>189</v>
      </c>
      <c r="H5" s="13">
        <v>2004</v>
      </c>
      <c r="I5" s="13">
        <v>4</v>
      </c>
    </row>
    <row r="6" spans="1:9" x14ac:dyDescent="0.25">
      <c r="A6" s="13" t="str">
        <f t="shared" si="0"/>
        <v xml:space="preserve">S-202-B REMOVAL OF ______________________  </v>
      </c>
      <c r="B6" s="13" t="s">
        <v>5833</v>
      </c>
      <c r="C6" s="13" t="s">
        <v>6498</v>
      </c>
      <c r="D6" s="13" t="s">
        <v>5835</v>
      </c>
      <c r="E6" s="13" t="s">
        <v>187</v>
      </c>
      <c r="F6" s="13" t="s">
        <v>188</v>
      </c>
      <c r="G6" s="13" t="s">
        <v>189</v>
      </c>
      <c r="H6" s="13">
        <v>2004</v>
      </c>
      <c r="I6" s="13">
        <v>5</v>
      </c>
    </row>
    <row r="7" spans="1:9" x14ac:dyDescent="0.25">
      <c r="A7" s="13" t="str">
        <f t="shared" si="0"/>
        <v xml:space="preserve">S-202-C REMOVAL OF ______________________  </v>
      </c>
      <c r="B7" s="13" t="s">
        <v>5836</v>
      </c>
      <c r="C7" s="13" t="s">
        <v>6498</v>
      </c>
      <c r="D7" s="13" t="s">
        <v>5837</v>
      </c>
      <c r="E7" s="13" t="s">
        <v>187</v>
      </c>
      <c r="F7" s="13" t="s">
        <v>188</v>
      </c>
      <c r="G7" s="13" t="s">
        <v>189</v>
      </c>
      <c r="H7" s="13">
        <v>2004</v>
      </c>
      <c r="I7" s="13">
        <v>6</v>
      </c>
    </row>
    <row r="8" spans="1:9" x14ac:dyDescent="0.25">
      <c r="A8" s="13" t="str">
        <f t="shared" si="0"/>
        <v xml:space="preserve">S-202-D REMOVAL OF ______________________  </v>
      </c>
      <c r="B8" s="13" t="s">
        <v>5838</v>
      </c>
      <c r="C8" s="13" t="s">
        <v>6498</v>
      </c>
      <c r="D8" s="13" t="s">
        <v>5839</v>
      </c>
      <c r="E8" s="13" t="s">
        <v>187</v>
      </c>
      <c r="F8" s="13" t="s">
        <v>188</v>
      </c>
      <c r="G8" s="13" t="s">
        <v>189</v>
      </c>
      <c r="H8" s="13">
        <v>2004</v>
      </c>
      <c r="I8" s="13">
        <v>7</v>
      </c>
    </row>
    <row r="9" spans="1:9" x14ac:dyDescent="0.25">
      <c r="A9" s="13" t="str">
        <f t="shared" si="0"/>
        <v xml:space="preserve">S-202-E REMOVAL OF PIPE (ALL SIZES)  </v>
      </c>
      <c r="B9" s="13" t="s">
        <v>5840</v>
      </c>
      <c r="C9" s="13" t="s">
        <v>6499</v>
      </c>
      <c r="D9" s="13" t="s">
        <v>5837</v>
      </c>
      <c r="E9" s="13" t="s">
        <v>187</v>
      </c>
      <c r="F9" s="13" t="s">
        <v>188</v>
      </c>
      <c r="G9" s="13" t="s">
        <v>189</v>
      </c>
      <c r="H9" s="13">
        <v>2004</v>
      </c>
      <c r="I9" s="13">
        <v>8</v>
      </c>
    </row>
    <row r="10" spans="1:9" x14ac:dyDescent="0.25">
      <c r="A10" s="13" t="str">
        <f t="shared" si="0"/>
        <v>901-S-202-F REMOVE AND RELAY RIPRAP</v>
      </c>
      <c r="B10" s="18" t="s">
        <v>6500</v>
      </c>
      <c r="C10" s="13" t="s">
        <v>6501</v>
      </c>
      <c r="D10" s="13" t="s">
        <v>5839</v>
      </c>
      <c r="E10" s="13" t="s">
        <v>187</v>
      </c>
      <c r="F10" s="13" t="s">
        <v>188</v>
      </c>
      <c r="G10" s="13" t="s">
        <v>189</v>
      </c>
      <c r="H10" s="13">
        <v>2004</v>
      </c>
      <c r="I10" s="13">
        <v>9</v>
      </c>
    </row>
    <row r="11" spans="1:9" x14ac:dyDescent="0.25">
      <c r="A11" s="13" t="str">
        <f t="shared" si="0"/>
        <v xml:space="preserve">S-203-A UNCLASSIFIED EXCAVATION (PM,FM,LVM)  </v>
      </c>
      <c r="B11" s="13" t="s">
        <v>5842</v>
      </c>
      <c r="C11" s="13" t="s">
        <v>6502</v>
      </c>
      <c r="D11" s="13" t="s">
        <v>5844</v>
      </c>
      <c r="E11" s="13" t="s">
        <v>502</v>
      </c>
      <c r="F11" s="13" t="s">
        <v>188</v>
      </c>
      <c r="G11" s="13" t="s">
        <v>189</v>
      </c>
      <c r="H11" s="13">
        <v>2004</v>
      </c>
      <c r="I11" s="13">
        <v>10</v>
      </c>
    </row>
    <row r="12" spans="1:9" x14ac:dyDescent="0.25">
      <c r="A12" s="13" t="str">
        <f t="shared" si="0"/>
        <v xml:space="preserve">S-203-B ROCK EXCAVATION (FM OR LVM)  </v>
      </c>
      <c r="B12" s="13" t="s">
        <v>5845</v>
      </c>
      <c r="C12" s="13" t="s">
        <v>6503</v>
      </c>
      <c r="D12" s="13" t="s">
        <v>5844</v>
      </c>
      <c r="E12" s="13" t="s">
        <v>502</v>
      </c>
      <c r="F12" s="13" t="s">
        <v>188</v>
      </c>
      <c r="G12" s="13" t="s">
        <v>189</v>
      </c>
      <c r="H12" s="13">
        <v>2004</v>
      </c>
      <c r="I12" s="13">
        <v>11</v>
      </c>
    </row>
    <row r="13" spans="1:9" x14ac:dyDescent="0.25">
      <c r="A13" s="13" t="str">
        <f t="shared" si="0"/>
        <v xml:space="preserve">S-203-D MUCK EXCAVATION (FM)  </v>
      </c>
      <c r="B13" s="13" t="s">
        <v>5849</v>
      </c>
      <c r="C13" s="13" t="s">
        <v>6504</v>
      </c>
      <c r="D13" s="13" t="s">
        <v>5844</v>
      </c>
      <c r="E13" s="13" t="s">
        <v>502</v>
      </c>
      <c r="F13" s="13" t="s">
        <v>188</v>
      </c>
      <c r="G13" s="13" t="s">
        <v>189</v>
      </c>
      <c r="H13" s="13">
        <v>2004</v>
      </c>
      <c r="I13" s="13">
        <v>12</v>
      </c>
    </row>
    <row r="14" spans="1:9" x14ac:dyDescent="0.25">
      <c r="A14" s="13" t="str">
        <f t="shared" si="0"/>
        <v xml:space="preserve">S-203-E BORROW EXCAVATION (CONTRACTOR FURNISHED, LVM, CLASS ___ ) </v>
      </c>
      <c r="B14" s="13" t="s">
        <v>5851</v>
      </c>
      <c r="C14" s="13" t="s">
        <v>6505</v>
      </c>
      <c r="D14" s="13" t="s">
        <v>5844</v>
      </c>
      <c r="E14" s="13" t="s">
        <v>502</v>
      </c>
      <c r="F14" s="13" t="s">
        <v>188</v>
      </c>
      <c r="G14" s="13" t="s">
        <v>189</v>
      </c>
      <c r="H14" s="13">
        <v>2004</v>
      </c>
      <c r="I14" s="13">
        <v>13</v>
      </c>
    </row>
    <row r="15" spans="1:9" x14ac:dyDescent="0.25">
      <c r="A15" s="13" t="str">
        <f t="shared" si="0"/>
        <v xml:space="preserve">S-203-E1 BORROW EXCAVATION (F.M.E.) (CONTRACTOR FURNISHED) (CLASS ___ ) </v>
      </c>
      <c r="B15" s="13" t="s">
        <v>5853</v>
      </c>
      <c r="C15" s="13" t="s">
        <v>6506</v>
      </c>
      <c r="D15" s="13" t="s">
        <v>5844</v>
      </c>
      <c r="E15" s="13" t="s">
        <v>502</v>
      </c>
      <c r="F15" s="13" t="s">
        <v>188</v>
      </c>
      <c r="G15" s="13" t="s">
        <v>189</v>
      </c>
      <c r="H15" s="13">
        <v>2004</v>
      </c>
      <c r="I15" s="13">
        <v>14</v>
      </c>
    </row>
    <row r="16" spans="1:9" x14ac:dyDescent="0.25">
      <c r="A16" s="13" t="str">
        <f t="shared" si="0"/>
        <v xml:space="preserve">S-203-F CHANNEL EXCAVATION (FM OR LVM)  </v>
      </c>
      <c r="B16" s="13" t="s">
        <v>5855</v>
      </c>
      <c r="C16" s="13" t="s">
        <v>6507</v>
      </c>
      <c r="D16" s="13" t="s">
        <v>5844</v>
      </c>
      <c r="E16" s="13" t="s">
        <v>502</v>
      </c>
      <c r="F16" s="13" t="s">
        <v>188</v>
      </c>
      <c r="G16" s="13" t="s">
        <v>189</v>
      </c>
      <c r="H16" s="13">
        <v>2004</v>
      </c>
      <c r="I16" s="13">
        <v>15</v>
      </c>
    </row>
    <row r="17" spans="1:9" x14ac:dyDescent="0.25">
      <c r="A17" s="13" t="str">
        <f t="shared" si="0"/>
        <v xml:space="preserve">S-203-G SPECIAL EXCAVATION (FM OR LVM)  </v>
      </c>
      <c r="B17" s="13" t="s">
        <v>5857</v>
      </c>
      <c r="C17" s="13" t="s">
        <v>6508</v>
      </c>
      <c r="D17" s="13" t="s">
        <v>5844</v>
      </c>
      <c r="E17" s="13" t="s">
        <v>502</v>
      </c>
      <c r="F17" s="13" t="s">
        <v>188</v>
      </c>
      <c r="G17" s="13" t="s">
        <v>189</v>
      </c>
      <c r="H17" s="13">
        <v>2004</v>
      </c>
      <c r="I17" s="13">
        <v>16</v>
      </c>
    </row>
    <row r="18" spans="1:9" x14ac:dyDescent="0.25">
      <c r="A18" s="13" t="str">
        <f t="shared" si="0"/>
        <v xml:space="preserve">S-203-H EXCESS EXCAVATION (FM OR LVM)  </v>
      </c>
      <c r="B18" s="13" t="s">
        <v>5859</v>
      </c>
      <c r="C18" s="13" t="s">
        <v>6509</v>
      </c>
      <c r="D18" s="13" t="s">
        <v>5844</v>
      </c>
      <c r="E18" s="13" t="s">
        <v>502</v>
      </c>
      <c r="F18" s="13" t="s">
        <v>188</v>
      </c>
      <c r="G18" s="13" t="s">
        <v>189</v>
      </c>
      <c r="H18" s="13">
        <v>2004</v>
      </c>
      <c r="I18" s="13">
        <v>17</v>
      </c>
    </row>
    <row r="19" spans="1:9" x14ac:dyDescent="0.25">
      <c r="A19" s="13" t="str">
        <f t="shared" si="0"/>
        <v xml:space="preserve">S-203-I SURPLUS EXCAVATION (FM OR LVM)  </v>
      </c>
      <c r="B19" s="13" t="s">
        <v>5861</v>
      </c>
      <c r="C19" s="13" t="s">
        <v>6510</v>
      </c>
      <c r="D19" s="13" t="s">
        <v>5844</v>
      </c>
      <c r="E19" s="13" t="s">
        <v>502</v>
      </c>
      <c r="F19" s="13" t="s">
        <v>188</v>
      </c>
      <c r="G19" s="13" t="s">
        <v>189</v>
      </c>
      <c r="H19" s="13">
        <v>2004</v>
      </c>
      <c r="I19" s="13">
        <v>18</v>
      </c>
    </row>
    <row r="20" spans="1:9" x14ac:dyDescent="0.25">
      <c r="A20" s="13" t="str">
        <f t="shared" si="0"/>
        <v xml:space="preserve">S-203-J STRIPPING EXCAVATION (FM)  </v>
      </c>
      <c r="B20" s="13" t="s">
        <v>5863</v>
      </c>
      <c r="C20" s="13" t="s">
        <v>6511</v>
      </c>
      <c r="D20" s="13" t="s">
        <v>5844</v>
      </c>
      <c r="E20" s="13" t="s">
        <v>502</v>
      </c>
      <c r="F20" s="13" t="s">
        <v>188</v>
      </c>
      <c r="G20" s="13" t="s">
        <v>189</v>
      </c>
      <c r="H20" s="13">
        <v>2004</v>
      </c>
      <c r="I20" s="13">
        <v>19</v>
      </c>
    </row>
    <row r="21" spans="1:9" x14ac:dyDescent="0.25">
      <c r="A21" s="13" t="str">
        <f t="shared" si="0"/>
        <v xml:space="preserve">S-206-A STRUCTURE EXCAVATION  </v>
      </c>
      <c r="B21" s="13" t="s">
        <v>5865</v>
      </c>
      <c r="C21" s="13" t="s">
        <v>6512</v>
      </c>
      <c r="D21" s="13" t="s">
        <v>5844</v>
      </c>
      <c r="E21" s="13" t="s">
        <v>502</v>
      </c>
      <c r="F21" s="13" t="s">
        <v>188</v>
      </c>
      <c r="G21" s="13" t="s">
        <v>189</v>
      </c>
      <c r="H21" s="13">
        <v>2004</v>
      </c>
      <c r="I21" s="13">
        <v>20</v>
      </c>
    </row>
    <row r="22" spans="1:9" x14ac:dyDescent="0.25">
      <c r="A22" s="13" t="str">
        <f t="shared" si="0"/>
        <v xml:space="preserve">S-208-A LIGHT LINEAR GRADING  </v>
      </c>
      <c r="B22" s="13" t="s">
        <v>5867</v>
      </c>
      <c r="C22" s="13" t="s">
        <v>6513</v>
      </c>
      <c r="D22" s="13" t="s">
        <v>5869</v>
      </c>
      <c r="E22" s="13" t="s">
        <v>187</v>
      </c>
      <c r="F22" s="13" t="s">
        <v>188</v>
      </c>
      <c r="G22" s="13" t="s">
        <v>189</v>
      </c>
      <c r="H22" s="13">
        <v>2004</v>
      </c>
      <c r="I22" s="13">
        <v>21</v>
      </c>
    </row>
    <row r="23" spans="1:9" x14ac:dyDescent="0.25">
      <c r="A23" s="13" t="str">
        <f t="shared" si="0"/>
        <v xml:space="preserve">S-208-B HEAVY LINEAR GRADING  </v>
      </c>
      <c r="B23" s="13" t="s">
        <v>5870</v>
      </c>
      <c r="C23" s="13" t="s">
        <v>6514</v>
      </c>
      <c r="D23" s="13" t="s">
        <v>5869</v>
      </c>
      <c r="E23" s="13" t="s">
        <v>187</v>
      </c>
      <c r="F23" s="13" t="s">
        <v>188</v>
      </c>
      <c r="G23" s="13" t="s">
        <v>189</v>
      </c>
      <c r="H23" s="13">
        <v>2004</v>
      </c>
      <c r="I23" s="13">
        <v>22</v>
      </c>
    </row>
    <row r="24" spans="1:9" x14ac:dyDescent="0.25">
      <c r="A24" s="13" t="str">
        <f t="shared" si="0"/>
        <v xml:space="preserve">S-208-C LINEAR GRADING SPECIAL  </v>
      </c>
      <c r="B24" s="13" t="s">
        <v>5872</v>
      </c>
      <c r="C24" s="13" t="s">
        <v>6515</v>
      </c>
      <c r="D24" s="13" t="s">
        <v>5837</v>
      </c>
      <c r="E24" s="13" t="s">
        <v>187</v>
      </c>
      <c r="F24" s="13" t="s">
        <v>188</v>
      </c>
      <c r="G24" s="13" t="s">
        <v>189</v>
      </c>
      <c r="H24" s="13">
        <v>2004</v>
      </c>
      <c r="I24" s="13">
        <v>23</v>
      </c>
    </row>
    <row r="25" spans="1:9" x14ac:dyDescent="0.25">
      <c r="A25" s="13" t="str">
        <f t="shared" si="0"/>
        <v xml:space="preserve">S-208-D UNCLASSIFIED EXCAVATION (SPECIAL) (LVM) </v>
      </c>
      <c r="B25" s="13" t="s">
        <v>5874</v>
      </c>
      <c r="C25" s="13" t="s">
        <v>6516</v>
      </c>
      <c r="D25" s="13" t="s">
        <v>5844</v>
      </c>
      <c r="E25" s="13" t="s">
        <v>502</v>
      </c>
      <c r="F25" s="13" t="s">
        <v>188</v>
      </c>
      <c r="G25" s="13" t="s">
        <v>189</v>
      </c>
      <c r="H25" s="13">
        <v>2004</v>
      </c>
      <c r="I25" s="13">
        <v>24</v>
      </c>
    </row>
    <row r="26" spans="1:9" x14ac:dyDescent="0.25">
      <c r="A26" s="13" t="str">
        <f t="shared" si="0"/>
        <v xml:space="preserve">S-211-A TOPSOIL FOR SLOPE TREATMENT  </v>
      </c>
      <c r="B26" s="13" t="s">
        <v>5876</v>
      </c>
      <c r="C26" s="13" t="s">
        <v>6517</v>
      </c>
      <c r="D26" s="13" t="s">
        <v>5839</v>
      </c>
      <c r="E26" s="13" t="s">
        <v>502</v>
      </c>
      <c r="F26" s="13" t="s">
        <v>188</v>
      </c>
      <c r="G26" s="13" t="s">
        <v>601</v>
      </c>
      <c r="H26" s="13">
        <v>2004</v>
      </c>
      <c r="I26" s="13">
        <v>25</v>
      </c>
    </row>
    <row r="27" spans="1:9" x14ac:dyDescent="0.25">
      <c r="A27" s="13" t="str">
        <f t="shared" si="0"/>
        <v xml:space="preserve">S-211-B TOPSOIL FOR SLOPE TREATMENT (CONTRACTOR FURNISHED) (LVM) </v>
      </c>
      <c r="B27" s="13" t="s">
        <v>5878</v>
      </c>
      <c r="C27" s="13" t="s">
        <v>6518</v>
      </c>
      <c r="D27" s="13" t="s">
        <v>5844</v>
      </c>
      <c r="E27" s="13" t="s">
        <v>502</v>
      </c>
      <c r="F27" s="13" t="s">
        <v>188</v>
      </c>
      <c r="G27" s="13" t="s">
        <v>601</v>
      </c>
      <c r="H27" s="13">
        <v>2004</v>
      </c>
      <c r="I27" s="13">
        <v>26</v>
      </c>
    </row>
    <row r="28" spans="1:9" x14ac:dyDescent="0.25">
      <c r="A28" s="13" t="str">
        <f t="shared" si="0"/>
        <v xml:space="preserve">S-212-A AGRICULTURAL LIMESTONE  </v>
      </c>
      <c r="B28" s="13" t="s">
        <v>5880</v>
      </c>
      <c r="C28" s="13" t="s">
        <v>6519</v>
      </c>
      <c r="D28" s="13" t="s">
        <v>5882</v>
      </c>
      <c r="E28" s="13" t="s">
        <v>187</v>
      </c>
      <c r="F28" s="13" t="s">
        <v>188</v>
      </c>
      <c r="G28" s="13" t="s">
        <v>601</v>
      </c>
      <c r="H28" s="13">
        <v>2004</v>
      </c>
      <c r="I28" s="13">
        <v>27</v>
      </c>
    </row>
    <row r="29" spans="1:9" x14ac:dyDescent="0.25">
      <c r="A29" s="13" t="str">
        <f t="shared" si="0"/>
        <v xml:space="preserve">901-S-212-A AGRICULTURAL LIMESTONE  </v>
      </c>
      <c r="B29" s="18" t="s">
        <v>6520</v>
      </c>
      <c r="C29" s="13" t="s">
        <v>6519</v>
      </c>
      <c r="D29" s="13" t="s">
        <v>5882</v>
      </c>
      <c r="E29" s="13" t="s">
        <v>187</v>
      </c>
      <c r="F29" s="13" t="s">
        <v>188</v>
      </c>
      <c r="G29" s="13" t="s">
        <v>601</v>
      </c>
      <c r="H29" s="13">
        <v>2004</v>
      </c>
      <c r="I29" s="13">
        <v>28</v>
      </c>
    </row>
    <row r="30" spans="1:9" x14ac:dyDescent="0.25">
      <c r="A30" s="13" t="str">
        <f t="shared" si="0"/>
        <v xml:space="preserve">S-212-B COMMERCIAL FERTILIZER ( _________ )  </v>
      </c>
      <c r="B30" s="13" t="s">
        <v>5883</v>
      </c>
      <c r="C30" s="13" t="s">
        <v>6521</v>
      </c>
      <c r="D30" s="13" t="s">
        <v>5882</v>
      </c>
      <c r="E30" s="13" t="s">
        <v>187</v>
      </c>
      <c r="F30" s="13" t="s">
        <v>188</v>
      </c>
      <c r="G30" s="13" t="s">
        <v>601</v>
      </c>
      <c r="H30" s="13">
        <v>2004</v>
      </c>
      <c r="I30" s="13">
        <v>29</v>
      </c>
    </row>
    <row r="31" spans="1:9" x14ac:dyDescent="0.25">
      <c r="A31" s="13" t="str">
        <f t="shared" si="0"/>
        <v xml:space="preserve">S-212-D SUPER PHOSPHATE  </v>
      </c>
      <c r="B31" s="13" t="s">
        <v>5886</v>
      </c>
      <c r="C31" s="13" t="s">
        <v>6522</v>
      </c>
      <c r="D31" s="13" t="s">
        <v>5882</v>
      </c>
      <c r="E31" s="13" t="s">
        <v>187</v>
      </c>
      <c r="F31" s="13" t="s">
        <v>188</v>
      </c>
      <c r="G31" s="13" t="s">
        <v>601</v>
      </c>
      <c r="H31" s="13">
        <v>2004</v>
      </c>
      <c r="I31" s="13">
        <v>30</v>
      </c>
    </row>
    <row r="32" spans="1:9" x14ac:dyDescent="0.25">
      <c r="A32" s="13" t="str">
        <f t="shared" si="0"/>
        <v xml:space="preserve">S-212-E AMMONIUM SULPHATE  </v>
      </c>
      <c r="B32" s="13" t="s">
        <v>5888</v>
      </c>
      <c r="C32" s="13" t="s">
        <v>6523</v>
      </c>
      <c r="D32" s="13" t="s">
        <v>5882</v>
      </c>
      <c r="E32" s="13" t="s">
        <v>187</v>
      </c>
      <c r="F32" s="13" t="s">
        <v>188</v>
      </c>
      <c r="G32" s="13" t="s">
        <v>601</v>
      </c>
      <c r="H32" s="13">
        <v>2004</v>
      </c>
      <c r="I32" s="13">
        <v>31</v>
      </c>
    </row>
    <row r="33" spans="1:9" x14ac:dyDescent="0.25">
      <c r="A33" s="13" t="str">
        <f t="shared" si="0"/>
        <v xml:space="preserve">S-212-F AMMONIUM NITRATE  </v>
      </c>
      <c r="B33" s="13" t="s">
        <v>5890</v>
      </c>
      <c r="C33" s="13" t="s">
        <v>6524</v>
      </c>
      <c r="D33" s="13" t="s">
        <v>5882</v>
      </c>
      <c r="E33" s="13" t="s">
        <v>187</v>
      </c>
      <c r="F33" s="13" t="s">
        <v>188</v>
      </c>
      <c r="G33" s="13" t="s">
        <v>601</v>
      </c>
      <c r="H33" s="13">
        <v>2004</v>
      </c>
      <c r="I33" s="13">
        <v>32</v>
      </c>
    </row>
    <row r="34" spans="1:9" x14ac:dyDescent="0.25">
      <c r="A34" s="13" t="str">
        <f t="shared" si="0"/>
        <v xml:space="preserve">S-212-G NITRATE OF SODA  </v>
      </c>
      <c r="B34" s="13" t="s">
        <v>5892</v>
      </c>
      <c r="C34" s="13" t="s">
        <v>6525</v>
      </c>
      <c r="D34" s="13" t="s">
        <v>5882</v>
      </c>
      <c r="E34" s="13" t="s">
        <v>187</v>
      </c>
      <c r="F34" s="13" t="s">
        <v>188</v>
      </c>
      <c r="G34" s="13" t="s">
        <v>601</v>
      </c>
      <c r="H34" s="13">
        <v>2004</v>
      </c>
      <c r="I34" s="13">
        <v>33</v>
      </c>
    </row>
    <row r="35" spans="1:9" x14ac:dyDescent="0.25">
      <c r="A35" s="13" t="str">
        <f t="shared" si="0"/>
        <v xml:space="preserve">S-212-H MURIATE OF POTASH  </v>
      </c>
      <c r="B35" s="13" t="s">
        <v>5894</v>
      </c>
      <c r="C35" s="13" t="s">
        <v>6526</v>
      </c>
      <c r="D35" s="13" t="s">
        <v>5882</v>
      </c>
      <c r="E35" s="13" t="s">
        <v>187</v>
      </c>
      <c r="F35" s="13" t="s">
        <v>188</v>
      </c>
      <c r="G35" s="13" t="s">
        <v>601</v>
      </c>
      <c r="H35" s="13">
        <v>2004</v>
      </c>
      <c r="I35" s="13">
        <v>34</v>
      </c>
    </row>
    <row r="36" spans="1:9" x14ac:dyDescent="0.25">
      <c r="A36" s="13" t="str">
        <f t="shared" si="0"/>
        <v xml:space="preserve">S-212-I GROUND PREPARATION  </v>
      </c>
      <c r="B36" s="13" t="s">
        <v>5896</v>
      </c>
      <c r="C36" s="13" t="s">
        <v>6527</v>
      </c>
      <c r="D36" s="13" t="s">
        <v>5839</v>
      </c>
      <c r="E36" s="13" t="s">
        <v>187</v>
      </c>
      <c r="F36" s="13" t="s">
        <v>188</v>
      </c>
      <c r="G36" s="13" t="s">
        <v>601</v>
      </c>
      <c r="H36" s="13">
        <v>2004</v>
      </c>
      <c r="I36" s="13">
        <v>35</v>
      </c>
    </row>
    <row r="37" spans="1:9" x14ac:dyDescent="0.25">
      <c r="A37" s="13" t="str">
        <f t="shared" si="0"/>
        <v xml:space="preserve">S-214-A SEEDING  </v>
      </c>
      <c r="B37" s="13" t="s">
        <v>5898</v>
      </c>
      <c r="C37" s="13" t="s">
        <v>6528</v>
      </c>
      <c r="D37" s="13" t="s">
        <v>5830</v>
      </c>
      <c r="E37" s="13" t="s">
        <v>187</v>
      </c>
      <c r="F37" s="13" t="s">
        <v>188</v>
      </c>
      <c r="G37" s="13" t="s">
        <v>601</v>
      </c>
      <c r="H37" s="13">
        <v>2004</v>
      </c>
      <c r="I37" s="13">
        <v>36</v>
      </c>
    </row>
    <row r="38" spans="1:9" x14ac:dyDescent="0.25">
      <c r="A38" s="13" t="str">
        <f t="shared" si="0"/>
        <v xml:space="preserve">S-215-A VEGETATIVE MATERIALS FOR MULCH  </v>
      </c>
      <c r="B38" s="13" t="s">
        <v>5900</v>
      </c>
      <c r="C38" s="13" t="s">
        <v>6529</v>
      </c>
      <c r="D38" s="13" t="s">
        <v>5882</v>
      </c>
      <c r="E38" s="13" t="s">
        <v>187</v>
      </c>
      <c r="F38" s="13" t="s">
        <v>188</v>
      </c>
      <c r="G38" s="13" t="s">
        <v>601</v>
      </c>
      <c r="H38" s="13">
        <v>2004</v>
      </c>
      <c r="I38" s="13">
        <v>37</v>
      </c>
    </row>
    <row r="39" spans="1:9" x14ac:dyDescent="0.25">
      <c r="A39" s="13" t="str">
        <f t="shared" si="0"/>
        <v xml:space="preserve">S-215-B MULCH, ASPHALT EMULSION  </v>
      </c>
      <c r="B39" s="13" t="s">
        <v>5902</v>
      </c>
      <c r="C39" s="13" t="s">
        <v>6530</v>
      </c>
      <c r="D39" s="13" t="s">
        <v>5904</v>
      </c>
      <c r="E39" s="13" t="s">
        <v>187</v>
      </c>
      <c r="F39" s="13" t="s">
        <v>188</v>
      </c>
      <c r="G39" s="13" t="s">
        <v>601</v>
      </c>
      <c r="H39" s="13">
        <v>2004</v>
      </c>
      <c r="I39" s="13">
        <v>38</v>
      </c>
    </row>
    <row r="40" spans="1:9" x14ac:dyDescent="0.25">
      <c r="A40" s="13" t="str">
        <f t="shared" si="0"/>
        <v xml:space="preserve">S-226-A SOLID SODDING  </v>
      </c>
      <c r="B40" s="13" t="s">
        <v>5905</v>
      </c>
      <c r="C40" s="13" t="s">
        <v>6531</v>
      </c>
      <c r="D40" s="13" t="s">
        <v>5839</v>
      </c>
      <c r="E40" s="13" t="s">
        <v>187</v>
      </c>
      <c r="F40" s="13" t="s">
        <v>188</v>
      </c>
      <c r="G40" s="13" t="s">
        <v>601</v>
      </c>
      <c r="H40" s="13">
        <v>2004</v>
      </c>
      <c r="I40" s="13">
        <v>39</v>
      </c>
    </row>
    <row r="41" spans="1:9" x14ac:dyDescent="0.25">
      <c r="A41" s="13" t="str">
        <f t="shared" si="0"/>
        <v xml:space="preserve">S-227-A EXCELSIOR BLANKET  </v>
      </c>
      <c r="B41" s="13" t="s">
        <v>5907</v>
      </c>
      <c r="C41" s="13" t="s">
        <v>6532</v>
      </c>
      <c r="D41" s="13" t="s">
        <v>5839</v>
      </c>
      <c r="E41" s="13" t="s">
        <v>187</v>
      </c>
      <c r="F41" s="13" t="s">
        <v>188</v>
      </c>
      <c r="G41" s="13" t="s">
        <v>601</v>
      </c>
      <c r="H41" s="13">
        <v>2004</v>
      </c>
      <c r="I41" s="13">
        <v>40</v>
      </c>
    </row>
    <row r="42" spans="1:9" x14ac:dyDescent="0.25">
      <c r="A42" s="13" t="str">
        <f t="shared" si="0"/>
        <v>901-S-228-A HYDROSEEDING</v>
      </c>
      <c r="B42" s="18" t="s">
        <v>6533</v>
      </c>
      <c r="C42" s="13" t="s">
        <v>6534</v>
      </c>
      <c r="D42" s="13" t="s">
        <v>5830</v>
      </c>
      <c r="E42" s="13" t="s">
        <v>187</v>
      </c>
      <c r="F42" s="13" t="s">
        <v>188</v>
      </c>
      <c r="G42" s="13" t="s">
        <v>601</v>
      </c>
      <c r="H42" s="13">
        <v>2004</v>
      </c>
      <c r="I42" s="13">
        <v>41</v>
      </c>
    </row>
    <row r="43" spans="1:9" x14ac:dyDescent="0.25">
      <c r="A43" s="13" t="str">
        <f t="shared" si="0"/>
        <v xml:space="preserve">S-229-A PORTLAND CEMENT CONCRETE PAVED DITCH </v>
      </c>
      <c r="B43" s="13" t="s">
        <v>5911</v>
      </c>
      <c r="C43" s="13" t="s">
        <v>6535</v>
      </c>
      <c r="D43" s="13" t="s">
        <v>5844</v>
      </c>
      <c r="E43" s="13" t="s">
        <v>1569</v>
      </c>
      <c r="F43" s="13" t="s">
        <v>188</v>
      </c>
      <c r="G43" s="13" t="s">
        <v>601</v>
      </c>
      <c r="H43" s="13">
        <v>2004</v>
      </c>
      <c r="I43" s="13">
        <v>42</v>
      </c>
    </row>
    <row r="44" spans="1:9" x14ac:dyDescent="0.25">
      <c r="A44" s="13" t="str">
        <f t="shared" si="0"/>
        <v xml:space="preserve">S-230-A BITUMINOUS TREATED ROVING  </v>
      </c>
      <c r="B44" s="13" t="s">
        <v>5913</v>
      </c>
      <c r="C44" s="13" t="s">
        <v>6536</v>
      </c>
      <c r="D44" s="13" t="s">
        <v>5839</v>
      </c>
      <c r="E44" s="13" t="s">
        <v>5915</v>
      </c>
      <c r="F44" s="13" t="s">
        <v>188</v>
      </c>
      <c r="G44" s="13" t="s">
        <v>601</v>
      </c>
      <c r="H44" s="13">
        <v>2004</v>
      </c>
      <c r="I44" s="13">
        <v>43</v>
      </c>
    </row>
    <row r="45" spans="1:9" x14ac:dyDescent="0.25">
      <c r="A45" s="13" t="str">
        <f t="shared" si="0"/>
        <v xml:space="preserve">S-231-A EROSION CONTROL FABRIC  </v>
      </c>
      <c r="B45" s="13" t="s">
        <v>5916</v>
      </c>
      <c r="C45" s="13" t="s">
        <v>6537</v>
      </c>
      <c r="D45" s="13" t="s">
        <v>5839</v>
      </c>
      <c r="E45" s="13" t="s">
        <v>187</v>
      </c>
      <c r="F45" s="13" t="s">
        <v>188</v>
      </c>
      <c r="G45" s="13" t="s">
        <v>601</v>
      </c>
      <c r="H45" s="13">
        <v>2004</v>
      </c>
      <c r="I45" s="13">
        <v>44</v>
      </c>
    </row>
    <row r="46" spans="1:9" x14ac:dyDescent="0.25">
      <c r="A46" s="13" t="str">
        <f t="shared" si="0"/>
        <v xml:space="preserve">S-232-A GEOTEXTILE FABRIC STABILIZATION (TYPE _______ ) (AOS ________ ) </v>
      </c>
      <c r="B46" s="13" t="s">
        <v>5918</v>
      </c>
      <c r="C46" s="13" t="s">
        <v>6538</v>
      </c>
      <c r="D46" s="13" t="s">
        <v>5839</v>
      </c>
      <c r="E46" s="13" t="s">
        <v>187</v>
      </c>
      <c r="F46" s="13" t="s">
        <v>188</v>
      </c>
      <c r="G46" s="13" t="s">
        <v>601</v>
      </c>
      <c r="H46" s="13">
        <v>2004</v>
      </c>
      <c r="I46" s="13">
        <v>45</v>
      </c>
    </row>
    <row r="47" spans="1:9" x14ac:dyDescent="0.25">
      <c r="A47" s="13" t="str">
        <f t="shared" si="0"/>
        <v xml:space="preserve">S-233-A TEMPORARY SILT FENCE (TYPE ________ ) (AOS _________ ) </v>
      </c>
      <c r="B47" s="13" t="s">
        <v>5920</v>
      </c>
      <c r="C47" s="13" t="s">
        <v>6539</v>
      </c>
      <c r="D47" s="13" t="s">
        <v>5837</v>
      </c>
      <c r="E47" s="13" t="s">
        <v>187</v>
      </c>
      <c r="F47" s="13" t="s">
        <v>188</v>
      </c>
      <c r="G47" s="13" t="s">
        <v>601</v>
      </c>
      <c r="H47" s="13">
        <v>2004</v>
      </c>
      <c r="I47" s="13">
        <v>46</v>
      </c>
    </row>
    <row r="48" spans="1:9" x14ac:dyDescent="0.25">
      <c r="A48" s="13" t="str">
        <f t="shared" si="0"/>
        <v>901-S-233-A WATTLES, 20" DIAMETER</v>
      </c>
      <c r="B48" s="18" t="s">
        <v>6540</v>
      </c>
      <c r="C48" s="13" t="s">
        <v>6541</v>
      </c>
      <c r="D48" s="13" t="s">
        <v>5837</v>
      </c>
      <c r="E48" s="13" t="s">
        <v>187</v>
      </c>
      <c r="F48" s="13" t="s">
        <v>188</v>
      </c>
      <c r="G48" s="13" t="s">
        <v>601</v>
      </c>
      <c r="H48" s="13">
        <v>2004</v>
      </c>
      <c r="I48" s="13">
        <v>47</v>
      </c>
    </row>
    <row r="49" spans="1:9" x14ac:dyDescent="0.25">
      <c r="A49" s="13" t="str">
        <f t="shared" si="0"/>
        <v xml:space="preserve">S-235-A TEMPORARY EROSION CHECKS  </v>
      </c>
      <c r="B49" s="13" t="s">
        <v>5924</v>
      </c>
      <c r="C49" s="13" t="s">
        <v>6542</v>
      </c>
      <c r="D49" s="13" t="s">
        <v>6543</v>
      </c>
      <c r="E49" s="13" t="s">
        <v>187</v>
      </c>
      <c r="F49" s="13" t="s">
        <v>188</v>
      </c>
      <c r="G49" s="13" t="s">
        <v>601</v>
      </c>
      <c r="H49" s="13">
        <v>2004</v>
      </c>
      <c r="I49" s="13">
        <v>48</v>
      </c>
    </row>
    <row r="50" spans="1:9" x14ac:dyDescent="0.25">
      <c r="A50" s="13" t="str">
        <f t="shared" si="0"/>
        <v xml:space="preserve">S-236-A SILT BASIN (TYPE _______________ )  </v>
      </c>
      <c r="B50" s="13" t="s">
        <v>5926</v>
      </c>
      <c r="C50" s="13" t="s">
        <v>6544</v>
      </c>
      <c r="D50" s="13" t="s">
        <v>5928</v>
      </c>
      <c r="E50" s="13" t="s">
        <v>187</v>
      </c>
      <c r="F50" s="13" t="s">
        <v>188</v>
      </c>
      <c r="G50" s="13" t="s">
        <v>601</v>
      </c>
      <c r="H50" s="13">
        <v>2004</v>
      </c>
      <c r="I50" s="13">
        <v>49</v>
      </c>
    </row>
    <row r="51" spans="1:9" x14ac:dyDescent="0.25">
      <c r="A51" s="13" t="str">
        <f t="shared" si="0"/>
        <v xml:space="preserve">S-239-A TEMPORARY SLOPE DRAINS  </v>
      </c>
      <c r="B51" s="13" t="s">
        <v>5936</v>
      </c>
      <c r="C51" s="13" t="s">
        <v>6545</v>
      </c>
      <c r="D51" s="13" t="s">
        <v>5837</v>
      </c>
      <c r="E51" s="13" t="s">
        <v>187</v>
      </c>
      <c r="F51" s="13" t="s">
        <v>188</v>
      </c>
      <c r="G51" s="13" t="s">
        <v>601</v>
      </c>
      <c r="H51" s="13">
        <v>2004</v>
      </c>
      <c r="I51" s="13">
        <v>50</v>
      </c>
    </row>
    <row r="52" spans="1:9" x14ac:dyDescent="0.25">
      <c r="A52" s="13" t="str">
        <f t="shared" si="0"/>
        <v xml:space="preserve">S-240-A GEOGRID, TYPE ____________  </v>
      </c>
      <c r="B52" s="13" t="s">
        <v>5938</v>
      </c>
      <c r="C52" s="13" t="s">
        <v>6546</v>
      </c>
      <c r="D52" s="13" t="s">
        <v>5839</v>
      </c>
      <c r="E52" s="13" t="s">
        <v>187</v>
      </c>
      <c r="F52" s="13" t="s">
        <v>188</v>
      </c>
      <c r="G52" s="13" t="s">
        <v>601</v>
      </c>
      <c r="H52" s="13">
        <v>2004</v>
      </c>
      <c r="I52" s="13">
        <v>51</v>
      </c>
    </row>
    <row r="53" spans="1:9" x14ac:dyDescent="0.25">
      <c r="A53" s="13" t="str">
        <f t="shared" si="0"/>
        <v>S-247 TEMPORARY STREAM DIVERSION</v>
      </c>
      <c r="B53" s="13" t="s">
        <v>6547</v>
      </c>
      <c r="C53" s="13" t="s">
        <v>6548</v>
      </c>
      <c r="D53" s="13" t="s">
        <v>5928</v>
      </c>
      <c r="E53" s="13" t="s">
        <v>187</v>
      </c>
      <c r="F53" s="13" t="s">
        <v>188</v>
      </c>
      <c r="G53" s="13" t="s">
        <v>4873</v>
      </c>
      <c r="H53" s="13">
        <v>2004</v>
      </c>
      <c r="I53" s="13">
        <v>52</v>
      </c>
    </row>
    <row r="54" spans="1:9" x14ac:dyDescent="0.25">
      <c r="A54" s="13" t="str">
        <f t="shared" si="0"/>
        <v xml:space="preserve">S-304-A GRANULAR MATERIAL (FM OR LVM), (CLASS ____, GROUP ____ ) </v>
      </c>
      <c r="B54" s="13" t="s">
        <v>5940</v>
      </c>
      <c r="C54" s="13" t="s">
        <v>6549</v>
      </c>
      <c r="D54" s="13" t="s">
        <v>5844</v>
      </c>
      <c r="E54" s="13" t="s">
        <v>1221</v>
      </c>
      <c r="F54" s="13" t="s">
        <v>188</v>
      </c>
      <c r="G54" s="13" t="s">
        <v>189</v>
      </c>
      <c r="H54" s="13">
        <v>2004</v>
      </c>
      <c r="I54" s="13">
        <v>53</v>
      </c>
    </row>
    <row r="55" spans="1:9" x14ac:dyDescent="0.25">
      <c r="A55" s="13" t="str">
        <f t="shared" si="0"/>
        <v xml:space="preserve">S-304-B GRANULAR MATERIAL, (CLASS ____, GROUP ____ ) </v>
      </c>
      <c r="B55" s="13" t="s">
        <v>5942</v>
      </c>
      <c r="C55" s="13" t="s">
        <v>6550</v>
      </c>
      <c r="D55" s="13" t="s">
        <v>5882</v>
      </c>
      <c r="E55" s="13" t="s">
        <v>1236</v>
      </c>
      <c r="F55" s="13" t="s">
        <v>188</v>
      </c>
      <c r="G55" s="13" t="s">
        <v>189</v>
      </c>
      <c r="H55" s="13">
        <v>2004</v>
      </c>
      <c r="I55" s="13">
        <v>54</v>
      </c>
    </row>
    <row r="56" spans="1:9" x14ac:dyDescent="0.25">
      <c r="A56" s="13" t="str">
        <f t="shared" si="0"/>
        <v xml:space="preserve">S-304-C CRUSHED STONE  SIZE ____________, (FM OR LVM) </v>
      </c>
      <c r="B56" s="13" t="s">
        <v>5944</v>
      </c>
      <c r="C56" s="13" t="s">
        <v>6551</v>
      </c>
      <c r="D56" s="13" t="s">
        <v>5844</v>
      </c>
      <c r="E56" s="13" t="s">
        <v>1221</v>
      </c>
      <c r="F56" s="13" t="s">
        <v>188</v>
      </c>
      <c r="G56" s="13" t="s">
        <v>189</v>
      </c>
      <c r="H56" s="13">
        <v>2004</v>
      </c>
      <c r="I56" s="13">
        <v>55</v>
      </c>
    </row>
    <row r="57" spans="1:9" x14ac:dyDescent="0.25">
      <c r="A57" s="13" t="str">
        <f t="shared" si="0"/>
        <v xml:space="preserve">S-304-D CRUSHED STONE  </v>
      </c>
      <c r="B57" s="13" t="s">
        <v>5946</v>
      </c>
      <c r="C57" s="13" t="s">
        <v>6552</v>
      </c>
      <c r="D57" s="13" t="s">
        <v>5882</v>
      </c>
      <c r="E57" s="13" t="s">
        <v>1236</v>
      </c>
      <c r="F57" s="13" t="s">
        <v>188</v>
      </c>
      <c r="G57" s="13" t="s">
        <v>189</v>
      </c>
      <c r="H57" s="13">
        <v>2004</v>
      </c>
      <c r="I57" s="13">
        <v>56</v>
      </c>
    </row>
    <row r="58" spans="1:9" x14ac:dyDescent="0.25">
      <c r="A58" s="13" t="str">
        <f t="shared" si="0"/>
        <v xml:space="preserve">S-307-A _____ " SOIL-LIME-WATER MIXING (CLASS A) </v>
      </c>
      <c r="B58" s="13" t="s">
        <v>5948</v>
      </c>
      <c r="C58" s="13" t="s">
        <v>6553</v>
      </c>
      <c r="D58" s="13" t="s">
        <v>5839</v>
      </c>
      <c r="E58" s="13" t="s">
        <v>1300</v>
      </c>
      <c r="F58" s="13" t="s">
        <v>188</v>
      </c>
      <c r="G58" s="13" t="s">
        <v>189</v>
      </c>
      <c r="H58" s="13">
        <v>2004</v>
      </c>
      <c r="I58" s="13">
        <v>57</v>
      </c>
    </row>
    <row r="59" spans="1:9" x14ac:dyDescent="0.25">
      <c r="A59" s="13" t="str">
        <f t="shared" si="0"/>
        <v xml:space="preserve">S-307-B _____ " SOIL-LIME-WATER MIXING (CLASS B) </v>
      </c>
      <c r="B59" s="13" t="s">
        <v>5950</v>
      </c>
      <c r="C59" s="13" t="s">
        <v>6554</v>
      </c>
      <c r="D59" s="13" t="s">
        <v>5839</v>
      </c>
      <c r="E59" s="13" t="s">
        <v>1300</v>
      </c>
      <c r="F59" s="13" t="s">
        <v>188</v>
      </c>
      <c r="G59" s="13" t="s">
        <v>189</v>
      </c>
      <c r="H59" s="13">
        <v>2004</v>
      </c>
      <c r="I59" s="13">
        <v>58</v>
      </c>
    </row>
    <row r="60" spans="1:9" x14ac:dyDescent="0.25">
      <c r="A60" s="13" t="str">
        <f t="shared" si="0"/>
        <v xml:space="preserve">S-307-C _____ " SOIL-LIME-WATER MIXING (CLASS C) </v>
      </c>
      <c r="B60" s="13" t="s">
        <v>5952</v>
      </c>
      <c r="C60" s="13" t="s">
        <v>6555</v>
      </c>
      <c r="D60" s="13" t="s">
        <v>5839</v>
      </c>
      <c r="E60" s="13" t="s">
        <v>1300</v>
      </c>
      <c r="F60" s="13" t="s">
        <v>188</v>
      </c>
      <c r="G60" s="13" t="s">
        <v>189</v>
      </c>
      <c r="H60" s="13">
        <v>2004</v>
      </c>
      <c r="I60" s="13">
        <v>59</v>
      </c>
    </row>
    <row r="61" spans="1:9" x14ac:dyDescent="0.25">
      <c r="A61" s="13" t="str">
        <f t="shared" si="0"/>
        <v xml:space="preserve">S-307-D LIME  </v>
      </c>
      <c r="B61" s="13" t="s">
        <v>5954</v>
      </c>
      <c r="C61" s="13" t="s">
        <v>6556</v>
      </c>
      <c r="D61" s="13" t="s">
        <v>5882</v>
      </c>
      <c r="E61" s="13" t="s">
        <v>187</v>
      </c>
      <c r="F61" s="13" t="s">
        <v>188</v>
      </c>
      <c r="G61" s="13" t="s">
        <v>189</v>
      </c>
      <c r="H61" s="13">
        <v>2004</v>
      </c>
      <c r="I61" s="13">
        <v>60</v>
      </c>
    </row>
    <row r="62" spans="1:9" x14ac:dyDescent="0.25">
      <c r="A62" s="13" t="str">
        <f t="shared" si="0"/>
        <v xml:space="preserve">S-308-A-1 PORTLAND CEMENT  </v>
      </c>
      <c r="B62" s="13" t="s">
        <v>5956</v>
      </c>
      <c r="C62" s="13" t="s">
        <v>6557</v>
      </c>
      <c r="D62" s="13" t="s">
        <v>6558</v>
      </c>
      <c r="E62" s="13" t="s">
        <v>187</v>
      </c>
      <c r="F62" s="13" t="s">
        <v>188</v>
      </c>
      <c r="G62" s="13" t="s">
        <v>189</v>
      </c>
      <c r="H62" s="13">
        <v>2004</v>
      </c>
      <c r="I62" s="13">
        <v>61</v>
      </c>
    </row>
    <row r="63" spans="1:9" x14ac:dyDescent="0.25">
      <c r="A63" s="13" t="str">
        <f t="shared" si="0"/>
        <v xml:space="preserve">S-308-A-2 PORTLAND CEMENT  </v>
      </c>
      <c r="B63" s="13" t="s">
        <v>5959</v>
      </c>
      <c r="C63" s="13" t="s">
        <v>6557</v>
      </c>
      <c r="D63" s="13" t="s">
        <v>5882</v>
      </c>
      <c r="E63" s="13" t="s">
        <v>187</v>
      </c>
      <c r="F63" s="13" t="s">
        <v>188</v>
      </c>
      <c r="G63" s="13" t="s">
        <v>189</v>
      </c>
      <c r="H63" s="13">
        <v>2004</v>
      </c>
      <c r="I63" s="13">
        <v>62</v>
      </c>
    </row>
    <row r="64" spans="1:9" x14ac:dyDescent="0.25">
      <c r="A64" s="13" t="str">
        <f t="shared" si="0"/>
        <v xml:space="preserve">S-308-B-1 SOIL-CEMENT-WATER MIXING ( __________________  MIXERS) </v>
      </c>
      <c r="B64" s="13" t="s">
        <v>5960</v>
      </c>
      <c r="C64" s="13" t="s">
        <v>6559</v>
      </c>
      <c r="D64" s="13" t="s">
        <v>5839</v>
      </c>
      <c r="E64" s="13" t="s">
        <v>1300</v>
      </c>
      <c r="F64" s="13" t="s">
        <v>188</v>
      </c>
      <c r="G64" s="13" t="s">
        <v>189</v>
      </c>
      <c r="H64" s="13">
        <v>2004</v>
      </c>
      <c r="I64" s="13">
        <v>63</v>
      </c>
    </row>
    <row r="65" spans="1:9" x14ac:dyDescent="0.25">
      <c r="A65" s="13" t="str">
        <f t="shared" si="0"/>
        <v xml:space="preserve">S-308-B-2 SOIL-CEMENT-WATER MIXING ( __________________  MIXERS) </v>
      </c>
      <c r="B65" s="13" t="s">
        <v>5962</v>
      </c>
      <c r="C65" s="13" t="s">
        <v>6559</v>
      </c>
      <c r="D65" s="13" t="s">
        <v>5882</v>
      </c>
      <c r="E65" s="13" t="s">
        <v>1300</v>
      </c>
      <c r="F65" s="13" t="s">
        <v>188</v>
      </c>
      <c r="G65" s="13" t="s">
        <v>189</v>
      </c>
      <c r="H65" s="13">
        <v>2004</v>
      </c>
      <c r="I65" s="13">
        <v>64</v>
      </c>
    </row>
    <row r="66" spans="1:9" x14ac:dyDescent="0.25">
      <c r="A66" s="13" t="str">
        <f t="shared" si="0"/>
        <v xml:space="preserve">S-310-A-1 SIZE ( ___ ) STABILIZER AGGREGATE, COARSE </v>
      </c>
      <c r="B66" s="13" t="s">
        <v>6560</v>
      </c>
      <c r="C66" s="13" t="s">
        <v>6561</v>
      </c>
      <c r="D66" s="13" t="s">
        <v>5844</v>
      </c>
      <c r="E66" s="13" t="s">
        <v>1221</v>
      </c>
      <c r="F66" s="13" t="s">
        <v>188</v>
      </c>
      <c r="G66" s="13" t="s">
        <v>189</v>
      </c>
      <c r="H66" s="13">
        <v>2004</v>
      </c>
      <c r="I66" s="13">
        <v>65</v>
      </c>
    </row>
    <row r="67" spans="1:9" x14ac:dyDescent="0.25">
      <c r="A67" s="13" t="str">
        <f t="shared" ref="A67:A130" si="1">_xlfn.CONCAT(B67," ", C67)</f>
        <v xml:space="preserve">S-310-A-2 SIZE ( ___ ) STABILIZER AGGREGATE, COARSE </v>
      </c>
      <c r="B67" s="13" t="s">
        <v>6562</v>
      </c>
      <c r="C67" s="13" t="s">
        <v>6561</v>
      </c>
      <c r="D67" s="13" t="s">
        <v>5882</v>
      </c>
      <c r="E67" s="13" t="s">
        <v>1236</v>
      </c>
      <c r="F67" s="13" t="s">
        <v>188</v>
      </c>
      <c r="G67" s="13" t="s">
        <v>189</v>
      </c>
      <c r="H67" s="13">
        <v>2004</v>
      </c>
      <c r="I67" s="13">
        <v>66</v>
      </c>
    </row>
    <row r="68" spans="1:9" x14ac:dyDescent="0.25">
      <c r="A68" s="13" t="str">
        <f t="shared" si="1"/>
        <v xml:space="preserve">S-310-B-1 STABILIZER AGGREGATE, MEDIUM  </v>
      </c>
      <c r="B68" s="13" t="s">
        <v>6563</v>
      </c>
      <c r="C68" s="13" t="s">
        <v>6564</v>
      </c>
      <c r="D68" s="13" t="s">
        <v>5844</v>
      </c>
      <c r="E68" s="13" t="s">
        <v>1221</v>
      </c>
      <c r="F68" s="13" t="s">
        <v>188</v>
      </c>
      <c r="G68" s="13" t="s">
        <v>189</v>
      </c>
      <c r="H68" s="13">
        <v>2004</v>
      </c>
      <c r="I68" s="13">
        <v>67</v>
      </c>
    </row>
    <row r="69" spans="1:9" x14ac:dyDescent="0.25">
      <c r="A69" s="13" t="str">
        <f t="shared" si="1"/>
        <v xml:space="preserve">S-310-B-2 STABILIZER AGGREGATE, MEDIUM  </v>
      </c>
      <c r="B69" s="13" t="s">
        <v>6565</v>
      </c>
      <c r="C69" s="13" t="s">
        <v>6564</v>
      </c>
      <c r="D69" s="13" t="s">
        <v>5882</v>
      </c>
      <c r="E69" s="13" t="s">
        <v>1236</v>
      </c>
      <c r="F69" s="13" t="s">
        <v>188</v>
      </c>
      <c r="G69" s="13" t="s">
        <v>189</v>
      </c>
      <c r="H69" s="13">
        <v>2004</v>
      </c>
      <c r="I69" s="13">
        <v>68</v>
      </c>
    </row>
    <row r="70" spans="1:9" x14ac:dyDescent="0.25">
      <c r="A70" s="13" t="str">
        <f t="shared" si="1"/>
        <v xml:space="preserve">S-310-C-1 STABILIZER AGGREGATE, FINE  </v>
      </c>
      <c r="B70" s="13" t="s">
        <v>6566</v>
      </c>
      <c r="C70" s="13" t="s">
        <v>6567</v>
      </c>
      <c r="D70" s="13" t="s">
        <v>5844</v>
      </c>
      <c r="E70" s="13" t="s">
        <v>1221</v>
      </c>
      <c r="F70" s="13" t="s">
        <v>188</v>
      </c>
      <c r="G70" s="13" t="s">
        <v>189</v>
      </c>
      <c r="H70" s="13">
        <v>2004</v>
      </c>
      <c r="I70" s="13">
        <v>69</v>
      </c>
    </row>
    <row r="71" spans="1:9" x14ac:dyDescent="0.25">
      <c r="A71" s="13" t="str">
        <f t="shared" si="1"/>
        <v xml:space="preserve">S-310-C-2 STABILIZER AGGREGATE, FINE  </v>
      </c>
      <c r="B71" s="13" t="s">
        <v>6568</v>
      </c>
      <c r="C71" s="13" t="s">
        <v>6567</v>
      </c>
      <c r="D71" s="13" t="s">
        <v>5882</v>
      </c>
      <c r="E71" s="13" t="s">
        <v>1236</v>
      </c>
      <c r="F71" s="13" t="s">
        <v>188</v>
      </c>
      <c r="G71" s="13" t="s">
        <v>189</v>
      </c>
      <c r="H71" s="13">
        <v>2004</v>
      </c>
      <c r="I71" s="13">
        <v>70</v>
      </c>
    </row>
    <row r="72" spans="1:9" x14ac:dyDescent="0.25">
      <c r="A72" s="13" t="str">
        <f t="shared" si="1"/>
        <v xml:space="preserve">S-310-D MIXING, SHAPING AND COMPACTION  </v>
      </c>
      <c r="B72" s="13" t="s">
        <v>5970</v>
      </c>
      <c r="C72" s="13" t="s">
        <v>6569</v>
      </c>
      <c r="D72" s="13" t="s">
        <v>5839</v>
      </c>
      <c r="E72" s="13" t="s">
        <v>1300</v>
      </c>
      <c r="F72" s="13" t="s">
        <v>188</v>
      </c>
      <c r="G72" s="13" t="s">
        <v>189</v>
      </c>
      <c r="H72" s="13">
        <v>2004</v>
      </c>
      <c r="I72" s="13">
        <v>71</v>
      </c>
    </row>
    <row r="73" spans="1:9" x14ac:dyDescent="0.25">
      <c r="A73" s="13" t="str">
        <f t="shared" si="1"/>
        <v xml:space="preserve">S-311-A PROCESSING LIME AND FLY ASH TREATED COURSE, ( _____  " THICK) </v>
      </c>
      <c r="B73" s="13" t="s">
        <v>5972</v>
      </c>
      <c r="C73" s="13" t="s">
        <v>6570</v>
      </c>
      <c r="D73" s="13" t="s">
        <v>5839</v>
      </c>
      <c r="E73" s="13" t="s">
        <v>1300</v>
      </c>
      <c r="F73" s="13" t="s">
        <v>188</v>
      </c>
      <c r="G73" s="13" t="s">
        <v>189</v>
      </c>
      <c r="H73" s="13">
        <v>2004</v>
      </c>
      <c r="I73" s="13">
        <v>72</v>
      </c>
    </row>
    <row r="74" spans="1:9" x14ac:dyDescent="0.25">
      <c r="A74" s="13" t="str">
        <f t="shared" si="1"/>
        <v xml:space="preserve">S-311-B LIME  </v>
      </c>
      <c r="B74" s="13" t="s">
        <v>5974</v>
      </c>
      <c r="C74" s="13" t="s">
        <v>6556</v>
      </c>
      <c r="D74" s="13" t="s">
        <v>5882</v>
      </c>
      <c r="E74" s="13" t="s">
        <v>187</v>
      </c>
      <c r="F74" s="13" t="s">
        <v>188</v>
      </c>
      <c r="G74" s="13" t="s">
        <v>189</v>
      </c>
      <c r="H74" s="13">
        <v>2004</v>
      </c>
      <c r="I74" s="13">
        <v>73</v>
      </c>
    </row>
    <row r="75" spans="1:9" x14ac:dyDescent="0.25">
      <c r="A75" s="13" t="str">
        <f t="shared" si="1"/>
        <v xml:space="preserve">S-311-C FLY ASH (CLASS _______ )  </v>
      </c>
      <c r="B75" s="13" t="s">
        <v>5975</v>
      </c>
      <c r="C75" s="13" t="s">
        <v>6571</v>
      </c>
      <c r="D75" s="13" t="s">
        <v>5882</v>
      </c>
      <c r="E75" s="13" t="s">
        <v>187</v>
      </c>
      <c r="F75" s="13" t="s">
        <v>188</v>
      </c>
      <c r="G75" s="13" t="s">
        <v>189</v>
      </c>
      <c r="H75" s="13">
        <v>2004</v>
      </c>
      <c r="I75" s="13">
        <v>74</v>
      </c>
    </row>
    <row r="76" spans="1:9" x14ac:dyDescent="0.25">
      <c r="A76" s="13" t="str">
        <f t="shared" si="1"/>
        <v>901-S-401-A HOT MIX ASPHALT BASE COURSE, BB-1</v>
      </c>
      <c r="B76" s="18" t="s">
        <v>6572</v>
      </c>
      <c r="C76" s="13" t="s">
        <v>6573</v>
      </c>
      <c r="D76" s="13" t="s">
        <v>5882</v>
      </c>
      <c r="E76" s="13" t="s">
        <v>1382</v>
      </c>
      <c r="F76" s="13" t="s">
        <v>188</v>
      </c>
      <c r="G76" s="13" t="s">
        <v>189</v>
      </c>
      <c r="H76" s="13">
        <v>2004</v>
      </c>
      <c r="I76" s="13">
        <v>75</v>
      </c>
    </row>
    <row r="77" spans="1:9" x14ac:dyDescent="0.25">
      <c r="A77" s="13" t="str">
        <f t="shared" si="1"/>
        <v xml:space="preserve">S-403-A HOT MIX ASPHALT, (TYPE) (MIXTURE)  </v>
      </c>
      <c r="B77" s="13" t="s">
        <v>5977</v>
      </c>
      <c r="C77" s="13" t="s">
        <v>6574</v>
      </c>
      <c r="D77" s="13" t="s">
        <v>5882</v>
      </c>
      <c r="E77" s="13" t="s">
        <v>1382</v>
      </c>
      <c r="F77" s="13" t="s">
        <v>188</v>
      </c>
      <c r="G77" s="13" t="s">
        <v>189</v>
      </c>
      <c r="H77" s="13">
        <v>2004</v>
      </c>
      <c r="I77" s="13">
        <v>76</v>
      </c>
    </row>
    <row r="78" spans="1:9" x14ac:dyDescent="0.25">
      <c r="A78" s="13" t="str">
        <f t="shared" si="1"/>
        <v xml:space="preserve">S-403-B HOT MIX ASPHALT, (TYPE) (MIXTURE), LEVELING </v>
      </c>
      <c r="B78" s="13" t="s">
        <v>5979</v>
      </c>
      <c r="C78" s="13" t="s">
        <v>6575</v>
      </c>
      <c r="D78" s="13" t="s">
        <v>5882</v>
      </c>
      <c r="E78" s="13" t="s">
        <v>1382</v>
      </c>
      <c r="F78" s="13" t="s">
        <v>188</v>
      </c>
      <c r="G78" s="13" t="s">
        <v>189</v>
      </c>
      <c r="H78" s="13">
        <v>2004</v>
      </c>
      <c r="I78" s="13">
        <v>77</v>
      </c>
    </row>
    <row r="79" spans="1:9" x14ac:dyDescent="0.25">
      <c r="A79" s="13" t="str">
        <f t="shared" si="1"/>
        <v xml:space="preserve">S-403-C HOT MIX ASPHALT, (TYPE) (MIXTURE), TRENCH WIDENING </v>
      </c>
      <c r="B79" s="13" t="s">
        <v>5981</v>
      </c>
      <c r="C79" s="13" t="s">
        <v>6576</v>
      </c>
      <c r="D79" s="13" t="s">
        <v>5882</v>
      </c>
      <c r="E79" s="13" t="s">
        <v>1382</v>
      </c>
      <c r="F79" s="13" t="s">
        <v>188</v>
      </c>
      <c r="G79" s="13" t="s">
        <v>189</v>
      </c>
      <c r="H79" s="13">
        <v>2004</v>
      </c>
      <c r="I79" s="13">
        <v>78</v>
      </c>
    </row>
    <row r="80" spans="1:9" x14ac:dyDescent="0.25">
      <c r="A80" s="13" t="str">
        <f t="shared" si="1"/>
        <v xml:space="preserve">S-403-D HOT MIX ASPHALT, HT (MIXTURE), POLYMER MODIFIED </v>
      </c>
      <c r="B80" s="13" t="s">
        <v>5983</v>
      </c>
      <c r="C80" s="13" t="s">
        <v>6577</v>
      </c>
      <c r="D80" s="13" t="s">
        <v>5882</v>
      </c>
      <c r="E80" s="13" t="s">
        <v>1382</v>
      </c>
      <c r="F80" s="13" t="s">
        <v>188</v>
      </c>
      <c r="G80" s="13" t="s">
        <v>189</v>
      </c>
      <c r="H80" s="13">
        <v>2004</v>
      </c>
      <c r="I80" s="13">
        <v>79</v>
      </c>
    </row>
    <row r="81" spans="1:9" x14ac:dyDescent="0.25">
      <c r="A81" s="13" t="str">
        <f t="shared" si="1"/>
        <v>901-S-403-D HOT BITUMINOUS PAVEMENT</v>
      </c>
      <c r="B81" s="18" t="s">
        <v>6578</v>
      </c>
      <c r="C81" s="13" t="s">
        <v>6579</v>
      </c>
      <c r="D81" s="13" t="s">
        <v>5882</v>
      </c>
      <c r="E81" s="13" t="s">
        <v>1382</v>
      </c>
      <c r="F81" s="13" t="s">
        <v>188</v>
      </c>
      <c r="G81" s="13" t="s">
        <v>189</v>
      </c>
      <c r="H81" s="13">
        <v>2004</v>
      </c>
      <c r="I81" s="13">
        <v>80</v>
      </c>
    </row>
    <row r="82" spans="1:9" x14ac:dyDescent="0.25">
      <c r="A82" s="13" t="str">
        <f t="shared" si="1"/>
        <v>901-S-403-D HOT BITUMINOUS PAVEMENT SURFACE COURSE (SC-1) (TYPE 8)</v>
      </c>
      <c r="B82" s="18" t="s">
        <v>6578</v>
      </c>
      <c r="C82" s="13" t="s">
        <v>6580</v>
      </c>
      <c r="D82" s="13" t="s">
        <v>5882</v>
      </c>
      <c r="E82" s="13" t="s">
        <v>1382</v>
      </c>
      <c r="F82" s="13" t="s">
        <v>188</v>
      </c>
      <c r="G82" s="13" t="s">
        <v>189</v>
      </c>
      <c r="H82" s="13">
        <v>2004</v>
      </c>
      <c r="I82" s="13">
        <v>81</v>
      </c>
    </row>
    <row r="83" spans="1:9" x14ac:dyDescent="0.25">
      <c r="A83" s="13" t="str">
        <f t="shared" si="1"/>
        <v>901-S-403-D HOT BITUMINOUS PAVEMENT SURFACE COURSE (SC-1) (TYPE 8) (BASE REPAIR)</v>
      </c>
      <c r="B83" s="18" t="s">
        <v>6578</v>
      </c>
      <c r="C83" s="13" t="s">
        <v>6581</v>
      </c>
      <c r="D83" s="13" t="s">
        <v>5882</v>
      </c>
      <c r="E83" s="13" t="s">
        <v>1382</v>
      </c>
      <c r="F83" s="13" t="s">
        <v>188</v>
      </c>
      <c r="G83" s="13" t="s">
        <v>189</v>
      </c>
      <c r="H83" s="13">
        <v>2004</v>
      </c>
      <c r="I83" s="13">
        <v>82</v>
      </c>
    </row>
    <row r="84" spans="1:9" x14ac:dyDescent="0.25">
      <c r="A84" s="13" t="str">
        <f t="shared" si="1"/>
        <v>901-S-403-D HOT BITUMINOUS PAVEMENT SURFACE COURSE (SC-1) (TYPE 8) (EDGE REPAIR)</v>
      </c>
      <c r="B84" s="18" t="s">
        <v>6578</v>
      </c>
      <c r="C84" s="13" t="s">
        <v>6582</v>
      </c>
      <c r="D84" s="13" t="s">
        <v>5882</v>
      </c>
      <c r="E84" s="13" t="s">
        <v>1382</v>
      </c>
      <c r="F84" s="13" t="s">
        <v>188</v>
      </c>
      <c r="G84" s="13" t="s">
        <v>189</v>
      </c>
      <c r="H84" s="13">
        <v>2004</v>
      </c>
      <c r="I84" s="13">
        <v>83</v>
      </c>
    </row>
    <row r="85" spans="1:9" x14ac:dyDescent="0.25">
      <c r="A85" s="13" t="str">
        <f t="shared" si="1"/>
        <v>901-S-403-D HOT BITUMINOUS PAVEMENT SURFACE COURSE (SC-1) (TYPE 8) (LEVELING)</v>
      </c>
      <c r="B85" s="18" t="s">
        <v>6578</v>
      </c>
      <c r="C85" s="13" t="s">
        <v>6583</v>
      </c>
      <c r="D85" s="13" t="s">
        <v>5882</v>
      </c>
      <c r="E85" s="13" t="s">
        <v>1382</v>
      </c>
      <c r="F85" s="13" t="s">
        <v>188</v>
      </c>
      <c r="G85" s="13" t="s">
        <v>189</v>
      </c>
      <c r="H85" s="13">
        <v>2004</v>
      </c>
      <c r="I85" s="13">
        <v>84</v>
      </c>
    </row>
    <row r="86" spans="1:9" x14ac:dyDescent="0.25">
      <c r="A86" s="13" t="str">
        <f t="shared" si="1"/>
        <v>901-S-403-D HOT BITUMINOUS PAVEMENT SURFACE COURSE (SC-1) (TYPE 8) H</v>
      </c>
      <c r="B86" s="18" t="s">
        <v>6578</v>
      </c>
      <c r="C86" s="13" t="s">
        <v>6584</v>
      </c>
      <c r="D86" s="13" t="s">
        <v>5882</v>
      </c>
      <c r="E86" s="13" t="s">
        <v>1382</v>
      </c>
      <c r="F86" s="13" t="s">
        <v>188</v>
      </c>
      <c r="G86" s="13" t="s">
        <v>189</v>
      </c>
      <c r="H86" s="13">
        <v>2004</v>
      </c>
      <c r="I86" s="13">
        <v>85</v>
      </c>
    </row>
    <row r="87" spans="1:9" x14ac:dyDescent="0.25">
      <c r="A87" s="13" t="str">
        <f t="shared" si="1"/>
        <v xml:space="preserve">S-403-E HOT MIX ASPHALT, HT (MIXTURE), POLYMER MODIFIED, LEVELING </v>
      </c>
      <c r="B87" s="13" t="s">
        <v>5985</v>
      </c>
      <c r="C87" s="13" t="s">
        <v>6585</v>
      </c>
      <c r="D87" s="13" t="s">
        <v>5882</v>
      </c>
      <c r="E87" s="13" t="s">
        <v>1382</v>
      </c>
      <c r="F87" s="13" t="s">
        <v>188</v>
      </c>
      <c r="G87" s="13" t="s">
        <v>189</v>
      </c>
      <c r="H87" s="13">
        <v>2004</v>
      </c>
      <c r="I87" s="13">
        <v>86</v>
      </c>
    </row>
    <row r="88" spans="1:9" x14ac:dyDescent="0.25">
      <c r="A88" s="13" t="str">
        <f t="shared" si="1"/>
        <v xml:space="preserve">S-406-A COLD MILLING OF BITUMINOUS PAVEMENT, ALL DEPTHS </v>
      </c>
      <c r="B88" s="13" t="s">
        <v>5987</v>
      </c>
      <c r="C88" s="13" t="s">
        <v>6586</v>
      </c>
      <c r="D88" s="13" t="s">
        <v>5839</v>
      </c>
      <c r="E88" s="13" t="s">
        <v>187</v>
      </c>
      <c r="F88" s="13" t="s">
        <v>188</v>
      </c>
      <c r="G88" s="13" t="s">
        <v>189</v>
      </c>
      <c r="H88" s="13">
        <v>2004</v>
      </c>
      <c r="I88" s="13">
        <v>87</v>
      </c>
    </row>
    <row r="89" spans="1:9" x14ac:dyDescent="0.25">
      <c r="A89" s="13" t="str">
        <f t="shared" si="1"/>
        <v>901-S-406-A COLD MILLING OF BITUMINOUS PAVEMENT, ALL DEPTHS</v>
      </c>
      <c r="B89" s="18" t="s">
        <v>6587</v>
      </c>
      <c r="C89" s="13" t="s">
        <v>6588</v>
      </c>
      <c r="D89" s="13" t="s">
        <v>5839</v>
      </c>
      <c r="E89" s="13" t="s">
        <v>187</v>
      </c>
      <c r="F89" s="13" t="s">
        <v>188</v>
      </c>
      <c r="G89" s="13" t="s">
        <v>189</v>
      </c>
      <c r="H89" s="13">
        <v>2004</v>
      </c>
      <c r="I89" s="13">
        <v>88</v>
      </c>
    </row>
    <row r="90" spans="1:9" x14ac:dyDescent="0.25">
      <c r="A90" s="13" t="str">
        <f t="shared" si="1"/>
        <v xml:space="preserve">S-406-B COLD MILLING OF CONCRETE PAVEMENT, ALL DEPTHS </v>
      </c>
      <c r="B90" s="13" t="s">
        <v>5989</v>
      </c>
      <c r="C90" s="13" t="s">
        <v>6589</v>
      </c>
      <c r="D90" s="13" t="s">
        <v>5839</v>
      </c>
      <c r="E90" s="13" t="s">
        <v>187</v>
      </c>
      <c r="F90" s="13" t="s">
        <v>188</v>
      </c>
      <c r="G90" s="13" t="s">
        <v>189</v>
      </c>
      <c r="H90" s="13">
        <v>2004</v>
      </c>
      <c r="I90" s="13">
        <v>89</v>
      </c>
    </row>
    <row r="91" spans="1:9" x14ac:dyDescent="0.25">
      <c r="A91" s="13" t="str">
        <f t="shared" si="1"/>
        <v xml:space="preserve">S-407-A ASPHALT CEMENT FOR TACK COAT, (GRADE) </v>
      </c>
      <c r="B91" s="13" t="s">
        <v>5991</v>
      </c>
      <c r="C91" s="13" t="s">
        <v>6590</v>
      </c>
      <c r="D91" s="13" t="s">
        <v>5904</v>
      </c>
      <c r="E91" s="13" t="s">
        <v>1472</v>
      </c>
      <c r="F91" s="13" t="s">
        <v>188</v>
      </c>
      <c r="G91" s="13" t="s">
        <v>189</v>
      </c>
      <c r="H91" s="13">
        <v>2004</v>
      </c>
      <c r="I91" s="13">
        <v>90</v>
      </c>
    </row>
    <row r="92" spans="1:9" x14ac:dyDescent="0.25">
      <c r="A92" s="13" t="str">
        <f t="shared" si="1"/>
        <v xml:space="preserve">S-408-A ASPHALT FOR PRIME COAT (GRADE) </v>
      </c>
      <c r="B92" s="13" t="s">
        <v>5993</v>
      </c>
      <c r="C92" s="13" t="s">
        <v>6591</v>
      </c>
      <c r="D92" s="13" t="s">
        <v>5904</v>
      </c>
      <c r="E92" s="13" t="s">
        <v>1472</v>
      </c>
      <c r="F92" s="13" t="s">
        <v>188</v>
      </c>
      <c r="G92" s="13" t="s">
        <v>189</v>
      </c>
      <c r="H92" s="13">
        <v>2004</v>
      </c>
      <c r="I92" s="13">
        <v>91</v>
      </c>
    </row>
    <row r="93" spans="1:9" x14ac:dyDescent="0.25">
      <c r="A93" s="13" t="str">
        <f t="shared" si="1"/>
        <v xml:space="preserve">S-409-A GEOTEXTILE FABRIC FOR UNDERSEAL, TYPE _________ </v>
      </c>
      <c r="B93" s="13" t="s">
        <v>5995</v>
      </c>
      <c r="C93" s="13" t="s">
        <v>6592</v>
      </c>
      <c r="D93" s="13" t="s">
        <v>5839</v>
      </c>
      <c r="E93" s="13" t="s">
        <v>187</v>
      </c>
      <c r="F93" s="13" t="s">
        <v>188</v>
      </c>
      <c r="G93" s="13" t="s">
        <v>189</v>
      </c>
      <c r="H93" s="13">
        <v>2004</v>
      </c>
      <c r="I93" s="13">
        <v>92</v>
      </c>
    </row>
    <row r="94" spans="1:9" x14ac:dyDescent="0.25">
      <c r="A94" s="13" t="str">
        <f t="shared" si="1"/>
        <v xml:space="preserve">S-409-B ASPHALT CEMENT FOR FABRIC UNDERSEAL  </v>
      </c>
      <c r="B94" s="13" t="s">
        <v>5997</v>
      </c>
      <c r="C94" s="13" t="s">
        <v>6593</v>
      </c>
      <c r="D94" s="13" t="s">
        <v>5904</v>
      </c>
      <c r="E94" s="13" t="s">
        <v>1472</v>
      </c>
      <c r="F94" s="13" t="s">
        <v>188</v>
      </c>
      <c r="G94" s="13" t="s">
        <v>189</v>
      </c>
      <c r="H94" s="13">
        <v>2004</v>
      </c>
      <c r="I94" s="13">
        <v>93</v>
      </c>
    </row>
    <row r="95" spans="1:9" x14ac:dyDescent="0.25">
      <c r="A95" s="13" t="str">
        <f t="shared" si="1"/>
        <v xml:space="preserve">S-410-A ASPHALT CEMENT, GRADE ____  </v>
      </c>
      <c r="B95" s="13" t="s">
        <v>5999</v>
      </c>
      <c r="C95" s="13" t="s">
        <v>6594</v>
      </c>
      <c r="D95" s="13" t="s">
        <v>5904</v>
      </c>
      <c r="E95" s="13" t="s">
        <v>1484</v>
      </c>
      <c r="F95" s="13" t="s">
        <v>188</v>
      </c>
      <c r="G95" s="13" t="s">
        <v>189</v>
      </c>
      <c r="H95" s="13">
        <v>2004</v>
      </c>
      <c r="I95" s="13">
        <v>94</v>
      </c>
    </row>
    <row r="96" spans="1:9" x14ac:dyDescent="0.25">
      <c r="A96" s="13" t="str">
        <f t="shared" si="1"/>
        <v xml:space="preserve">S-410-B CUTBACK ASPHALT, GRADE ____  </v>
      </c>
      <c r="B96" s="13" t="s">
        <v>6001</v>
      </c>
      <c r="C96" s="13" t="s">
        <v>6595</v>
      </c>
      <c r="D96" s="13" t="s">
        <v>5904</v>
      </c>
      <c r="E96" s="13" t="s">
        <v>1484</v>
      </c>
      <c r="F96" s="13" t="s">
        <v>188</v>
      </c>
      <c r="G96" s="13" t="s">
        <v>189</v>
      </c>
      <c r="H96" s="13">
        <v>2004</v>
      </c>
      <c r="I96" s="13">
        <v>95</v>
      </c>
    </row>
    <row r="97" spans="1:9" x14ac:dyDescent="0.25">
      <c r="A97" s="13" t="str">
        <f t="shared" si="1"/>
        <v xml:space="preserve">S-410-C EMULSIFIED ASPHALT, GRADE _____  </v>
      </c>
      <c r="B97" s="13" t="s">
        <v>6003</v>
      </c>
      <c r="C97" s="13" t="s">
        <v>6596</v>
      </c>
      <c r="D97" s="13" t="s">
        <v>5904</v>
      </c>
      <c r="E97" s="13" t="s">
        <v>1484</v>
      </c>
      <c r="F97" s="13" t="s">
        <v>188</v>
      </c>
      <c r="G97" s="13" t="s">
        <v>189</v>
      </c>
      <c r="H97" s="13">
        <v>2004</v>
      </c>
      <c r="I97" s="13">
        <v>96</v>
      </c>
    </row>
    <row r="98" spans="1:9" x14ac:dyDescent="0.25">
      <c r="A98" s="13" t="str">
        <f t="shared" si="1"/>
        <v xml:space="preserve">S-410-C-1 POLYMERIZED-EMULSIFIED ASPHALT, GRADE CRS-2P </v>
      </c>
      <c r="B98" s="13" t="s">
        <v>6005</v>
      </c>
      <c r="C98" s="13" t="s">
        <v>6597</v>
      </c>
      <c r="D98" s="13" t="s">
        <v>5904</v>
      </c>
      <c r="E98" s="13" t="s">
        <v>1484</v>
      </c>
      <c r="F98" s="13" t="s">
        <v>188</v>
      </c>
      <c r="G98" s="13" t="s">
        <v>189</v>
      </c>
      <c r="H98" s="13">
        <v>2004</v>
      </c>
      <c r="I98" s="13">
        <v>97</v>
      </c>
    </row>
    <row r="99" spans="1:9" x14ac:dyDescent="0.25">
      <c r="A99" s="13" t="str">
        <f t="shared" si="1"/>
        <v xml:space="preserve">S-410-D COARSE AGGREGATE COVER MATERIAL, SIZE _____, TYPE ______ </v>
      </c>
      <c r="B99" s="13" t="s">
        <v>6007</v>
      </c>
      <c r="C99" s="13" t="s">
        <v>6598</v>
      </c>
      <c r="D99" s="13" t="s">
        <v>5844</v>
      </c>
      <c r="E99" s="13" t="s">
        <v>1221</v>
      </c>
      <c r="F99" s="13" t="s">
        <v>188</v>
      </c>
      <c r="G99" s="13" t="s">
        <v>189</v>
      </c>
      <c r="H99" s="13">
        <v>2004</v>
      </c>
      <c r="I99" s="13">
        <v>98</v>
      </c>
    </row>
    <row r="100" spans="1:9" x14ac:dyDescent="0.25">
      <c r="A100" s="13" t="str">
        <f t="shared" si="1"/>
        <v xml:space="preserve">S-410-E SEAL AGGREGATE COVER MATERIAL, SIZE _____, TYPE ______ </v>
      </c>
      <c r="B100" s="13" t="s">
        <v>6009</v>
      </c>
      <c r="C100" s="13" t="s">
        <v>6599</v>
      </c>
      <c r="D100" s="13" t="s">
        <v>5844</v>
      </c>
      <c r="E100" s="13" t="s">
        <v>1221</v>
      </c>
      <c r="F100" s="13" t="s">
        <v>188</v>
      </c>
      <c r="G100" s="13" t="s">
        <v>189</v>
      </c>
      <c r="H100" s="13">
        <v>2004</v>
      </c>
      <c r="I100" s="13">
        <v>99</v>
      </c>
    </row>
    <row r="101" spans="1:9" x14ac:dyDescent="0.25">
      <c r="A101" s="13" t="str">
        <f t="shared" si="1"/>
        <v xml:space="preserve">S-410-F BLOTTER MATERIAL  </v>
      </c>
      <c r="B101" s="13" t="s">
        <v>6011</v>
      </c>
      <c r="C101" s="13" t="s">
        <v>6600</v>
      </c>
      <c r="D101" s="13" t="s">
        <v>5844</v>
      </c>
      <c r="E101" s="13" t="s">
        <v>1221</v>
      </c>
      <c r="F101" s="13" t="s">
        <v>188</v>
      </c>
      <c r="G101" s="13" t="s">
        <v>189</v>
      </c>
      <c r="H101" s="13">
        <v>2004</v>
      </c>
      <c r="I101" s="13">
        <v>100</v>
      </c>
    </row>
    <row r="102" spans="1:9" x14ac:dyDescent="0.25">
      <c r="A102" s="13" t="str">
        <f t="shared" si="1"/>
        <v xml:space="preserve">S-411-A SLURRY SEAL (TYPE ______________ )  </v>
      </c>
      <c r="B102" s="13" t="s">
        <v>6013</v>
      </c>
      <c r="C102" s="13" t="s">
        <v>6601</v>
      </c>
      <c r="D102" s="13" t="s">
        <v>5839</v>
      </c>
      <c r="E102" s="13" t="s">
        <v>187</v>
      </c>
      <c r="F102" s="13" t="s">
        <v>188</v>
      </c>
      <c r="G102" s="13" t="s">
        <v>189</v>
      </c>
      <c r="H102" s="13">
        <v>2004</v>
      </c>
      <c r="I102" s="13">
        <v>101</v>
      </c>
    </row>
    <row r="103" spans="1:9" x14ac:dyDescent="0.25">
      <c r="A103" s="13" t="str">
        <f t="shared" si="1"/>
        <v xml:space="preserve">S-411-B SLURRY SEAL (TYPE ______________ ) (WITH FIBERS) </v>
      </c>
      <c r="B103" s="13" t="s">
        <v>6015</v>
      </c>
      <c r="C103" s="13" t="s">
        <v>6602</v>
      </c>
      <c r="D103" s="13" t="s">
        <v>5839</v>
      </c>
      <c r="E103" s="13" t="s">
        <v>187</v>
      </c>
      <c r="F103" s="13" t="s">
        <v>188</v>
      </c>
      <c r="G103" s="13" t="s">
        <v>189</v>
      </c>
      <c r="H103" s="13">
        <v>2004</v>
      </c>
      <c r="I103" s="13">
        <v>102</v>
      </c>
    </row>
    <row r="104" spans="1:9" x14ac:dyDescent="0.25">
      <c r="A104" s="13" t="str">
        <f t="shared" si="1"/>
        <v xml:space="preserve">S-411-C POLYMER MODIFIED SLURRY SURFACE SEAL (TYPE ______________ ) </v>
      </c>
      <c r="B104" s="13" t="s">
        <v>6017</v>
      </c>
      <c r="C104" s="13" t="s">
        <v>6603</v>
      </c>
      <c r="D104" s="13" t="s">
        <v>5839</v>
      </c>
      <c r="E104" s="13" t="s">
        <v>187</v>
      </c>
      <c r="F104" s="13" t="s">
        <v>188</v>
      </c>
      <c r="G104" s="13" t="s">
        <v>189</v>
      </c>
      <c r="H104" s="13">
        <v>2004</v>
      </c>
      <c r="I104" s="13">
        <v>103</v>
      </c>
    </row>
    <row r="105" spans="1:9" x14ac:dyDescent="0.25">
      <c r="A105" s="13" t="str">
        <f t="shared" si="1"/>
        <v xml:space="preserve">S-411-D AGGREGATE FOR SLURRY SURFACE SEAL (TYPE ______________ ) </v>
      </c>
      <c r="B105" s="13" t="s">
        <v>6604</v>
      </c>
      <c r="C105" s="13" t="s">
        <v>6605</v>
      </c>
      <c r="D105" s="13" t="s">
        <v>5882</v>
      </c>
      <c r="E105" s="13" t="s">
        <v>1236</v>
      </c>
      <c r="F105" s="13" t="s">
        <v>188</v>
      </c>
      <c r="G105" s="13" t="s">
        <v>189</v>
      </c>
      <c r="H105" s="13">
        <v>2004</v>
      </c>
      <c r="I105" s="13">
        <v>104</v>
      </c>
    </row>
    <row r="106" spans="1:9" x14ac:dyDescent="0.25">
      <c r="A106" s="13" t="str">
        <f t="shared" si="1"/>
        <v xml:space="preserve">S-411-E EMUSIFIED ASPHALT (GRADE ________ )  </v>
      </c>
      <c r="B106" s="13" t="s">
        <v>6606</v>
      </c>
      <c r="C106" s="13" t="s">
        <v>6607</v>
      </c>
      <c r="D106" s="13" t="s">
        <v>5904</v>
      </c>
      <c r="E106" s="13" t="s">
        <v>1484</v>
      </c>
      <c r="F106" s="13" t="s">
        <v>188</v>
      </c>
      <c r="G106" s="13" t="s">
        <v>189</v>
      </c>
      <c r="H106" s="13">
        <v>2004</v>
      </c>
      <c r="I106" s="13">
        <v>105</v>
      </c>
    </row>
    <row r="107" spans="1:9" x14ac:dyDescent="0.25">
      <c r="A107" s="13" t="str">
        <f t="shared" si="1"/>
        <v xml:space="preserve">S-412 FOG SEAL MIXTURE  </v>
      </c>
      <c r="B107" s="13" t="s">
        <v>6608</v>
      </c>
      <c r="C107" s="13" t="s">
        <v>6609</v>
      </c>
      <c r="D107" s="13" t="s">
        <v>5904</v>
      </c>
      <c r="E107" s="13" t="s">
        <v>1523</v>
      </c>
      <c r="F107" s="13" t="s">
        <v>188</v>
      </c>
      <c r="G107" s="13" t="s">
        <v>189</v>
      </c>
      <c r="H107" s="13">
        <v>2004</v>
      </c>
      <c r="I107" s="13">
        <v>106</v>
      </c>
    </row>
    <row r="108" spans="1:9" x14ac:dyDescent="0.25">
      <c r="A108" s="13" t="str">
        <f t="shared" si="1"/>
        <v xml:space="preserve">S-413-A JOINT SEAL MATERIAL  </v>
      </c>
      <c r="B108" s="13" t="s">
        <v>6023</v>
      </c>
      <c r="C108" s="13" t="s">
        <v>6610</v>
      </c>
      <c r="D108" s="13" t="s">
        <v>5904</v>
      </c>
      <c r="E108" s="13" t="s">
        <v>187</v>
      </c>
      <c r="F108" s="13" t="s">
        <v>188</v>
      </c>
      <c r="G108" s="13" t="s">
        <v>189</v>
      </c>
      <c r="H108" s="13">
        <v>2004</v>
      </c>
      <c r="I108" s="13">
        <v>107</v>
      </c>
    </row>
    <row r="109" spans="1:9" x14ac:dyDescent="0.25">
      <c r="A109" s="13" t="str">
        <f t="shared" si="1"/>
        <v xml:space="preserve">S-413-B CLEANING AND SEALING JOINTS  </v>
      </c>
      <c r="B109" s="13" t="s">
        <v>6025</v>
      </c>
      <c r="C109" s="13" t="s">
        <v>6611</v>
      </c>
      <c r="D109" s="13" t="s">
        <v>5837</v>
      </c>
      <c r="E109" s="13" t="s">
        <v>187</v>
      </c>
      <c r="F109" s="13" t="s">
        <v>188</v>
      </c>
      <c r="G109" s="13" t="s">
        <v>189</v>
      </c>
      <c r="H109" s="13">
        <v>2004</v>
      </c>
      <c r="I109" s="13">
        <v>108</v>
      </c>
    </row>
    <row r="110" spans="1:9" x14ac:dyDescent="0.25">
      <c r="A110" s="13" t="str">
        <f t="shared" si="1"/>
        <v xml:space="preserve">S-413-C CLEANING AND SEALING CRACKS  </v>
      </c>
      <c r="B110" s="13" t="s">
        <v>6027</v>
      </c>
      <c r="C110" s="13" t="s">
        <v>6612</v>
      </c>
      <c r="D110" s="13" t="s">
        <v>5837</v>
      </c>
      <c r="E110" s="13" t="s">
        <v>187</v>
      </c>
      <c r="F110" s="13" t="s">
        <v>188</v>
      </c>
      <c r="G110" s="13" t="s">
        <v>189</v>
      </c>
      <c r="H110" s="13">
        <v>2004</v>
      </c>
      <c r="I110" s="13">
        <v>109</v>
      </c>
    </row>
    <row r="111" spans="1:9" x14ac:dyDescent="0.25">
      <c r="A111" s="13" t="str">
        <f t="shared" si="1"/>
        <v xml:space="preserve">S-413-D CLEANING AND FILLING JOINTS  </v>
      </c>
      <c r="B111" s="13" t="s">
        <v>6029</v>
      </c>
      <c r="C111" s="13" t="s">
        <v>6613</v>
      </c>
      <c r="D111" s="13" t="s">
        <v>5837</v>
      </c>
      <c r="E111" s="13" t="s">
        <v>187</v>
      </c>
      <c r="F111" s="13" t="s">
        <v>188</v>
      </c>
      <c r="G111" s="13" t="s">
        <v>189</v>
      </c>
      <c r="H111" s="13">
        <v>2004</v>
      </c>
      <c r="I111" s="13">
        <v>110</v>
      </c>
    </row>
    <row r="112" spans="1:9" x14ac:dyDescent="0.25">
      <c r="A112" s="13" t="str">
        <f t="shared" si="1"/>
        <v xml:space="preserve">S-413-E SAWING AND SEALING TRANSVERSE JOINTS IN ASPHALT PAVEMENT </v>
      </c>
      <c r="B112" s="13" t="s">
        <v>6031</v>
      </c>
      <c r="C112" s="13" t="s">
        <v>6614</v>
      </c>
      <c r="D112" s="13" t="s">
        <v>5837</v>
      </c>
      <c r="E112" s="13" t="s">
        <v>187</v>
      </c>
      <c r="F112" s="13" t="s">
        <v>188</v>
      </c>
      <c r="G112" s="13" t="s">
        <v>189</v>
      </c>
      <c r="H112" s="13">
        <v>2004</v>
      </c>
      <c r="I112" s="13">
        <v>111</v>
      </c>
    </row>
    <row r="113" spans="1:9" x14ac:dyDescent="0.25">
      <c r="A113" s="13" t="str">
        <f t="shared" si="1"/>
        <v xml:space="preserve">S-423-A RUMBLE STRIPS, GROUND-IN  </v>
      </c>
      <c r="B113" s="13" t="s">
        <v>6615</v>
      </c>
      <c r="C113" s="13" t="s">
        <v>6616</v>
      </c>
      <c r="D113" s="13" t="s">
        <v>6221</v>
      </c>
      <c r="E113" s="13" t="s">
        <v>187</v>
      </c>
      <c r="F113" s="13" t="s">
        <v>188</v>
      </c>
      <c r="G113" s="13" t="s">
        <v>189</v>
      </c>
      <c r="H113" s="13">
        <v>2004</v>
      </c>
      <c r="I113" s="13">
        <v>112</v>
      </c>
    </row>
    <row r="114" spans="1:9" x14ac:dyDescent="0.25">
      <c r="A114" s="13" t="str">
        <f t="shared" si="1"/>
        <v>901-S-423-A RUMBLE STRIPS, GROUND-IN</v>
      </c>
      <c r="B114" s="18" t="s">
        <v>6617</v>
      </c>
      <c r="C114" s="13" t="s">
        <v>6618</v>
      </c>
      <c r="D114" s="13" t="s">
        <v>6221</v>
      </c>
      <c r="E114" s="13" t="s">
        <v>187</v>
      </c>
      <c r="F114" s="13" t="s">
        <v>188</v>
      </c>
      <c r="G114" s="13" t="s">
        <v>189</v>
      </c>
      <c r="H114" s="13">
        <v>2004</v>
      </c>
      <c r="I114" s="13">
        <v>113</v>
      </c>
    </row>
    <row r="115" spans="1:9" x14ac:dyDescent="0.25">
      <c r="A115" s="13" t="str">
        <f t="shared" si="1"/>
        <v xml:space="preserve">S-601-A CLASS __ STRUCTURAL CONCRETE  </v>
      </c>
      <c r="B115" s="13" t="s">
        <v>6039</v>
      </c>
      <c r="C115" s="13" t="s">
        <v>6619</v>
      </c>
      <c r="D115" s="13" t="s">
        <v>5844</v>
      </c>
      <c r="E115" s="13" t="s">
        <v>1569</v>
      </c>
      <c r="F115" s="13" t="s">
        <v>188</v>
      </c>
      <c r="G115" s="13" t="s">
        <v>189</v>
      </c>
      <c r="H115" s="13">
        <v>2004</v>
      </c>
      <c r="I115" s="13">
        <v>114</v>
      </c>
    </row>
    <row r="116" spans="1:9" x14ac:dyDescent="0.25">
      <c r="A116" s="13" t="str">
        <f t="shared" si="1"/>
        <v xml:space="preserve">S-601-B CLASS __ STRUCTURAL CONCRETE, MINOR STRUCTURES </v>
      </c>
      <c r="B116" s="13" t="s">
        <v>6041</v>
      </c>
      <c r="C116" s="13" t="s">
        <v>6620</v>
      </c>
      <c r="D116" s="13" t="s">
        <v>5844</v>
      </c>
      <c r="E116" s="13" t="s">
        <v>1569</v>
      </c>
      <c r="F116" s="13" t="s">
        <v>188</v>
      </c>
      <c r="G116" s="13" t="s">
        <v>189</v>
      </c>
      <c r="H116" s="13">
        <v>2004</v>
      </c>
      <c r="I116" s="13">
        <v>115</v>
      </c>
    </row>
    <row r="117" spans="1:9" x14ac:dyDescent="0.25">
      <c r="A117" s="13" t="str">
        <f t="shared" si="1"/>
        <v xml:space="preserve">S-602-A REINFORCING STEEL  </v>
      </c>
      <c r="B117" s="13" t="s">
        <v>6043</v>
      </c>
      <c r="C117" s="13" t="s">
        <v>6621</v>
      </c>
      <c r="D117" s="13" t="s">
        <v>6045</v>
      </c>
      <c r="E117" s="13" t="s">
        <v>1569</v>
      </c>
      <c r="F117" s="13" t="s">
        <v>188</v>
      </c>
      <c r="G117" s="13" t="s">
        <v>189</v>
      </c>
      <c r="H117" s="13">
        <v>2004</v>
      </c>
      <c r="I117" s="13">
        <v>116</v>
      </c>
    </row>
    <row r="118" spans="1:9" x14ac:dyDescent="0.25">
      <c r="A118" s="13" t="str">
        <f t="shared" si="1"/>
        <v xml:space="preserve">S-603-A ____ " STEEL PIPE, WALL THICKNESS _______ </v>
      </c>
      <c r="B118" s="13" t="s">
        <v>6046</v>
      </c>
      <c r="C118" s="13" t="s">
        <v>6622</v>
      </c>
      <c r="D118" s="13" t="s">
        <v>5837</v>
      </c>
      <c r="E118" s="13" t="s">
        <v>1569</v>
      </c>
      <c r="F118" s="13" t="s">
        <v>188</v>
      </c>
      <c r="G118" s="13" t="s">
        <v>189</v>
      </c>
      <c r="H118" s="13">
        <v>2004</v>
      </c>
      <c r="I118" s="13">
        <v>117</v>
      </c>
    </row>
    <row r="119" spans="1:9" x14ac:dyDescent="0.25">
      <c r="A119" s="13" t="str">
        <f t="shared" si="1"/>
        <v xml:space="preserve">S-603-B ____ " CAST IRON PIPE, CLASS _____, _____________________ </v>
      </c>
      <c r="B119" s="13" t="s">
        <v>6048</v>
      </c>
      <c r="C119" s="13" t="s">
        <v>6623</v>
      </c>
      <c r="D119" s="13" t="s">
        <v>5837</v>
      </c>
      <c r="E119" s="13" t="s">
        <v>1569</v>
      </c>
      <c r="F119" s="13" t="s">
        <v>188</v>
      </c>
      <c r="G119" s="13" t="s">
        <v>189</v>
      </c>
      <c r="H119" s="13">
        <v>2004</v>
      </c>
      <c r="I119" s="13">
        <v>118</v>
      </c>
    </row>
    <row r="120" spans="1:9" x14ac:dyDescent="0.25">
      <c r="A120" s="13" t="str">
        <f t="shared" si="1"/>
        <v xml:space="preserve">S-603-C-A ____ " REINFORCED CONCRETE PIPE, CLASS ___ </v>
      </c>
      <c r="B120" s="13" t="s">
        <v>6050</v>
      </c>
      <c r="C120" s="13" t="s">
        <v>6624</v>
      </c>
      <c r="D120" s="13" t="s">
        <v>5837</v>
      </c>
      <c r="E120" s="13" t="s">
        <v>1569</v>
      </c>
      <c r="F120" s="13" t="s">
        <v>188</v>
      </c>
      <c r="G120" s="13" t="s">
        <v>189</v>
      </c>
      <c r="H120" s="13">
        <v>2004</v>
      </c>
      <c r="I120" s="13">
        <v>119</v>
      </c>
    </row>
    <row r="121" spans="1:9" x14ac:dyDescent="0.25">
      <c r="A121" s="13" t="str">
        <f t="shared" si="1"/>
        <v xml:space="preserve">S-603-C-B ____ " REINFORCED CONCRETE PIPE, END SECTION </v>
      </c>
      <c r="B121" s="13" t="s">
        <v>6052</v>
      </c>
      <c r="C121" s="13" t="s">
        <v>6625</v>
      </c>
      <c r="D121" s="13" t="s">
        <v>5928</v>
      </c>
      <c r="E121" s="13" t="s">
        <v>1569</v>
      </c>
      <c r="F121" s="13" t="s">
        <v>188</v>
      </c>
      <c r="G121" s="13" t="s">
        <v>189</v>
      </c>
      <c r="H121" s="13">
        <v>2004</v>
      </c>
      <c r="I121" s="13">
        <v>120</v>
      </c>
    </row>
    <row r="122" spans="1:9" x14ac:dyDescent="0.25">
      <c r="A122" s="13" t="str">
        <f t="shared" si="1"/>
        <v xml:space="preserve">S-603-C-C ____ " NON-REINFORCED CONCRETE PIPE, CLASS _____ </v>
      </c>
      <c r="B122" s="13" t="s">
        <v>6054</v>
      </c>
      <c r="C122" s="13" t="s">
        <v>6626</v>
      </c>
      <c r="D122" s="13" t="s">
        <v>5837</v>
      </c>
      <c r="E122" s="13" t="s">
        <v>1569</v>
      </c>
      <c r="F122" s="13" t="s">
        <v>188</v>
      </c>
      <c r="G122" s="13" t="s">
        <v>189</v>
      </c>
      <c r="H122" s="13">
        <v>2004</v>
      </c>
      <c r="I122" s="13">
        <v>121</v>
      </c>
    </row>
    <row r="123" spans="1:9" x14ac:dyDescent="0.25">
      <c r="A123" s="13" t="str">
        <f t="shared" si="1"/>
        <v xml:space="preserve">S-603-C-D ____ " X ____ " REINFORCED CONCRETE ARCH PIPE,CLASS ____ </v>
      </c>
      <c r="B123" s="13" t="s">
        <v>6056</v>
      </c>
      <c r="C123" s="13" t="s">
        <v>6627</v>
      </c>
      <c r="D123" s="13" t="s">
        <v>5837</v>
      </c>
      <c r="E123" s="13" t="s">
        <v>1569</v>
      </c>
      <c r="F123" s="13" t="s">
        <v>188</v>
      </c>
      <c r="G123" s="13" t="s">
        <v>189</v>
      </c>
      <c r="H123" s="13">
        <v>2004</v>
      </c>
      <c r="I123" s="13">
        <v>122</v>
      </c>
    </row>
    <row r="124" spans="1:9" x14ac:dyDescent="0.25">
      <c r="A124" s="13" t="str">
        <f t="shared" si="1"/>
        <v xml:space="preserve">S-603-C-E ____ " X ____ " REINFORCED CONCRETE ARCH PIPE, END SECTION </v>
      </c>
      <c r="B124" s="13" t="s">
        <v>6058</v>
      </c>
      <c r="C124" s="13" t="s">
        <v>6628</v>
      </c>
      <c r="D124" s="13" t="s">
        <v>5928</v>
      </c>
      <c r="E124" s="13" t="s">
        <v>1569</v>
      </c>
      <c r="F124" s="13" t="s">
        <v>188</v>
      </c>
      <c r="G124" s="13" t="s">
        <v>189</v>
      </c>
      <c r="H124" s="13">
        <v>2004</v>
      </c>
      <c r="I124" s="13">
        <v>123</v>
      </c>
    </row>
    <row r="125" spans="1:9" x14ac:dyDescent="0.25">
      <c r="A125" s="13" t="str">
        <f t="shared" si="1"/>
        <v xml:space="preserve">S-603-C-F 48 " X 72 " REINFORCED CONCRETE PIPE CATTLEPASS </v>
      </c>
      <c r="B125" s="13" t="s">
        <v>6060</v>
      </c>
      <c r="C125" s="13" t="s">
        <v>6629</v>
      </c>
      <c r="D125" s="13" t="s">
        <v>5837</v>
      </c>
      <c r="E125" s="13" t="s">
        <v>1569</v>
      </c>
      <c r="F125" s="13" t="s">
        <v>188</v>
      </c>
      <c r="G125" s="13" t="s">
        <v>189</v>
      </c>
      <c r="H125" s="13">
        <v>2004</v>
      </c>
      <c r="I125" s="13">
        <v>124</v>
      </c>
    </row>
    <row r="126" spans="1:9" x14ac:dyDescent="0.25">
      <c r="A126" s="13" t="str">
        <f t="shared" si="1"/>
        <v xml:space="preserve">S-603-M-A ____ " _____ COATED CORRUGATED METAL PIPE, ____ GAGE, ____ CORRUGATION </v>
      </c>
      <c r="B126" s="13" t="s">
        <v>6062</v>
      </c>
      <c r="C126" s="13" t="s">
        <v>6630</v>
      </c>
      <c r="D126" s="13" t="s">
        <v>5837</v>
      </c>
      <c r="E126" s="13" t="s">
        <v>1569</v>
      </c>
      <c r="F126" s="13" t="s">
        <v>188</v>
      </c>
      <c r="G126" s="13" t="s">
        <v>189</v>
      </c>
      <c r="H126" s="13">
        <v>2004</v>
      </c>
      <c r="I126" s="13">
        <v>125</v>
      </c>
    </row>
    <row r="127" spans="1:9" x14ac:dyDescent="0.25">
      <c r="A127" s="13" t="str">
        <f t="shared" si="1"/>
        <v xml:space="preserve">S-603-M-B ____ " _____ COATED CORRUGATED METAL END SECTION, ____ GAGE </v>
      </c>
      <c r="B127" s="13" t="s">
        <v>6064</v>
      </c>
      <c r="C127" s="13" t="s">
        <v>6631</v>
      </c>
      <c r="D127" s="13" t="s">
        <v>5928</v>
      </c>
      <c r="E127" s="13" t="s">
        <v>1569</v>
      </c>
      <c r="F127" s="13" t="s">
        <v>188</v>
      </c>
      <c r="G127" s="13" t="s">
        <v>189</v>
      </c>
      <c r="H127" s="13">
        <v>2004</v>
      </c>
      <c r="I127" s="13">
        <v>126</v>
      </c>
    </row>
    <row r="128" spans="1:9" x14ac:dyDescent="0.25">
      <c r="A128" s="13" t="str">
        <f t="shared" si="1"/>
        <v>S-603-M-C __ " X __ " _______ COATED CORRUGATED METAL ARCH PIPE, ____ GAGE, ____ CORRUGATION</v>
      </c>
      <c r="B128" s="13" t="s">
        <v>6066</v>
      </c>
      <c r="C128" s="13" t="s">
        <v>6632</v>
      </c>
      <c r="D128" s="13" t="s">
        <v>5837</v>
      </c>
      <c r="E128" s="13" t="s">
        <v>1569</v>
      </c>
      <c r="F128" s="13" t="s">
        <v>188</v>
      </c>
      <c r="G128" s="13" t="s">
        <v>189</v>
      </c>
      <c r="H128" s="13">
        <v>2004</v>
      </c>
      <c r="I128" s="13">
        <v>127</v>
      </c>
    </row>
    <row r="129" spans="1:9" x14ac:dyDescent="0.25">
      <c r="A129" s="13" t="str">
        <f t="shared" si="1"/>
        <v xml:space="preserve">S-603-M-D __ " X __ " _______ COATED CORRUGATED METAL PIPE END SECTION, ____ GAGE </v>
      </c>
      <c r="B129" s="13" t="s">
        <v>6068</v>
      </c>
      <c r="C129" s="13" t="s">
        <v>6633</v>
      </c>
      <c r="D129" s="13" t="s">
        <v>5928</v>
      </c>
      <c r="E129" s="13" t="s">
        <v>1569</v>
      </c>
      <c r="F129" s="13" t="s">
        <v>188</v>
      </c>
      <c r="G129" s="13" t="s">
        <v>189</v>
      </c>
      <c r="H129" s="13">
        <v>2004</v>
      </c>
      <c r="I129" s="13">
        <v>128</v>
      </c>
    </row>
    <row r="130" spans="1:9" x14ac:dyDescent="0.25">
      <c r="A130" s="13" t="str">
        <f t="shared" si="1"/>
        <v>S-603-M-E ____ " _________ COATED PAVED "VERT CORRUGATED METAL PIPE, ____ GAGE, ____ CORRUGATION</v>
      </c>
      <c r="B130" s="13" t="s">
        <v>6070</v>
      </c>
      <c r="C130" s="13" t="s">
        <v>6634</v>
      </c>
      <c r="D130" s="13" t="s">
        <v>5837</v>
      </c>
      <c r="E130" s="13" t="s">
        <v>1569</v>
      </c>
      <c r="F130" s="13" t="s">
        <v>188</v>
      </c>
      <c r="G130" s="13" t="s">
        <v>189</v>
      </c>
      <c r="H130" s="13">
        <v>2004</v>
      </c>
      <c r="I130" s="13">
        <v>129</v>
      </c>
    </row>
    <row r="131" spans="1:9" x14ac:dyDescent="0.25">
      <c r="A131" s="13" t="str">
        <f t="shared" ref="A131:A194" si="2">_xlfn.CONCAT(B131," ", C131)</f>
        <v>S-603-M-F ____ " ________  COATED PAVED "VERT CORRUGATED METAL END SECTION, ____ GAGE</v>
      </c>
      <c r="B131" s="13" t="s">
        <v>6072</v>
      </c>
      <c r="C131" s="13" t="s">
        <v>6635</v>
      </c>
      <c r="D131" s="13" t="s">
        <v>5928</v>
      </c>
      <c r="E131" s="13" t="s">
        <v>1569</v>
      </c>
      <c r="F131" s="13" t="s">
        <v>188</v>
      </c>
      <c r="G131" s="13" t="s">
        <v>189</v>
      </c>
      <c r="H131" s="13">
        <v>2004</v>
      </c>
      <c r="I131" s="13">
        <v>130</v>
      </c>
    </row>
    <row r="132" spans="1:9" x14ac:dyDescent="0.25">
      <c r="A132" s="13" t="str">
        <f t="shared" si="2"/>
        <v>S-603-M-G __ " X __ " _____ COATED PAVED "VERT CORRUGATED METAL ARCH PIPE, ____ GAGE, ____ CORRUGATION</v>
      </c>
      <c r="B132" s="13" t="s">
        <v>6074</v>
      </c>
      <c r="C132" s="13" t="s">
        <v>6636</v>
      </c>
      <c r="D132" s="13" t="s">
        <v>5837</v>
      </c>
      <c r="E132" s="13" t="s">
        <v>1569</v>
      </c>
      <c r="F132" s="13" t="s">
        <v>188</v>
      </c>
      <c r="G132" s="13" t="s">
        <v>189</v>
      </c>
      <c r="H132" s="13">
        <v>2004</v>
      </c>
      <c r="I132" s="13">
        <v>131</v>
      </c>
    </row>
    <row r="133" spans="1:9" x14ac:dyDescent="0.25">
      <c r="A133" s="13" t="str">
        <f t="shared" si="2"/>
        <v>S-603-M-H ____ " X ____ " ________ COATED PAVED "VERT CORRUGATED METAL END SECTION, ____ GAGE</v>
      </c>
      <c r="B133" s="13" t="s">
        <v>6076</v>
      </c>
      <c r="C133" s="13" t="s">
        <v>6637</v>
      </c>
      <c r="D133" s="13" t="s">
        <v>5928</v>
      </c>
      <c r="E133" s="13" t="s">
        <v>1569</v>
      </c>
      <c r="F133" s="13" t="s">
        <v>188</v>
      </c>
      <c r="G133" s="13" t="s">
        <v>189</v>
      </c>
      <c r="H133" s="13">
        <v>2004</v>
      </c>
      <c r="I133" s="13">
        <v>132</v>
      </c>
    </row>
    <row r="134" spans="1:9" x14ac:dyDescent="0.25">
      <c r="A134" s="13" t="str">
        <f t="shared" si="2"/>
        <v xml:space="preserve">S-603-N-A ____ " CORRUGATED ALUMINUM PIPE, ____ GAGE, ____ CORRUGATION </v>
      </c>
      <c r="B134" s="13" t="s">
        <v>6078</v>
      </c>
      <c r="C134" s="13" t="s">
        <v>6638</v>
      </c>
      <c r="D134" s="13" t="s">
        <v>5837</v>
      </c>
      <c r="E134" s="13" t="s">
        <v>1569</v>
      </c>
      <c r="F134" s="13" t="s">
        <v>188</v>
      </c>
      <c r="G134" s="13" t="s">
        <v>189</v>
      </c>
      <c r="H134" s="13">
        <v>2004</v>
      </c>
      <c r="I134" s="13">
        <v>133</v>
      </c>
    </row>
    <row r="135" spans="1:9" x14ac:dyDescent="0.25">
      <c r="A135" s="13" t="str">
        <f t="shared" si="2"/>
        <v xml:space="preserve">S-603-N-B ____ " CORRUGATED ALUMINUM END SECTION, ____ GAGE </v>
      </c>
      <c r="B135" s="13" t="s">
        <v>6080</v>
      </c>
      <c r="C135" s="13" t="s">
        <v>6639</v>
      </c>
      <c r="D135" s="13" t="s">
        <v>5928</v>
      </c>
      <c r="E135" s="13" t="s">
        <v>1569</v>
      </c>
      <c r="F135" s="13" t="s">
        <v>188</v>
      </c>
      <c r="G135" s="13" t="s">
        <v>189</v>
      </c>
      <c r="H135" s="13">
        <v>2004</v>
      </c>
      <c r="I135" s="13">
        <v>134</v>
      </c>
    </row>
    <row r="136" spans="1:9" x14ac:dyDescent="0.25">
      <c r="A136" s="13" t="str">
        <f t="shared" si="2"/>
        <v xml:space="preserve">S-603-N-C __ " X __ " CORRUGATED ALUMINUM ARCH PIPE,  ____ GAGE, ____ CORRUGATION </v>
      </c>
      <c r="B136" s="13" t="s">
        <v>6082</v>
      </c>
      <c r="C136" s="13" t="s">
        <v>6640</v>
      </c>
      <c r="D136" s="13" t="s">
        <v>5837</v>
      </c>
      <c r="E136" s="13" t="s">
        <v>1569</v>
      </c>
      <c r="F136" s="13" t="s">
        <v>188</v>
      </c>
      <c r="G136" s="13" t="s">
        <v>189</v>
      </c>
      <c r="H136" s="13">
        <v>2004</v>
      </c>
      <c r="I136" s="13">
        <v>135</v>
      </c>
    </row>
    <row r="137" spans="1:9" x14ac:dyDescent="0.25">
      <c r="A137" s="13" t="str">
        <f t="shared" si="2"/>
        <v xml:space="preserve">S-603-N-D __ " X __ " CORRUGATED ALUMINUM ARCH END SECTION, ____ GAGE </v>
      </c>
      <c r="B137" s="13" t="s">
        <v>6084</v>
      </c>
      <c r="C137" s="13" t="s">
        <v>6641</v>
      </c>
      <c r="D137" s="13" t="s">
        <v>5928</v>
      </c>
      <c r="E137" s="13" t="s">
        <v>1569</v>
      </c>
      <c r="F137" s="13" t="s">
        <v>188</v>
      </c>
      <c r="G137" s="13" t="s">
        <v>189</v>
      </c>
      <c r="H137" s="13">
        <v>2004</v>
      </c>
      <c r="I137" s="13">
        <v>136</v>
      </c>
    </row>
    <row r="138" spans="1:9" x14ac:dyDescent="0.25">
      <c r="A138" s="13" t="str">
        <f t="shared" si="2"/>
        <v>S-603-N-E ____ " BITUMINOUS COATED CORRUGATED ALUMINUM PIPE, ____ GAGE</v>
      </c>
      <c r="B138" s="13" t="s">
        <v>6086</v>
      </c>
      <c r="C138" s="13" t="s">
        <v>6642</v>
      </c>
      <c r="D138" s="13" t="s">
        <v>5837</v>
      </c>
      <c r="E138" s="13" t="s">
        <v>1569</v>
      </c>
      <c r="F138" s="13" t="s">
        <v>188</v>
      </c>
      <c r="G138" s="13" t="s">
        <v>189</v>
      </c>
      <c r="H138" s="13">
        <v>2004</v>
      </c>
      <c r="I138" s="13">
        <v>137</v>
      </c>
    </row>
    <row r="139" spans="1:9" x14ac:dyDescent="0.25">
      <c r="A139" s="13" t="str">
        <f t="shared" si="2"/>
        <v>S-603-N-F ____ " BITUMINOUS COATED CORRUGATED ALUMINUM END SECTION, ____ GAGE</v>
      </c>
      <c r="B139" s="13" t="s">
        <v>6088</v>
      </c>
      <c r="C139" s="13" t="s">
        <v>6643</v>
      </c>
      <c r="D139" s="13" t="s">
        <v>5928</v>
      </c>
      <c r="E139" s="13" t="s">
        <v>1569</v>
      </c>
      <c r="F139" s="13" t="s">
        <v>188</v>
      </c>
      <c r="G139" s="13" t="s">
        <v>189</v>
      </c>
      <c r="H139" s="13">
        <v>2004</v>
      </c>
      <c r="I139" s="13">
        <v>138</v>
      </c>
    </row>
    <row r="140" spans="1:9" x14ac:dyDescent="0.25">
      <c r="A140" s="13" t="str">
        <f t="shared" si="2"/>
        <v>S-603-N-G ____ " X ____ " BITUMINOUS COATED CORRUGATED ALUMINUM ARCH PIPE, ____ GAGE, ____ CORRUGATION</v>
      </c>
      <c r="B140" s="13" t="s">
        <v>6090</v>
      </c>
      <c r="C140" s="13" t="s">
        <v>6644</v>
      </c>
      <c r="D140" s="13" t="s">
        <v>5837</v>
      </c>
      <c r="E140" s="13" t="s">
        <v>1569</v>
      </c>
      <c r="F140" s="13" t="s">
        <v>188</v>
      </c>
      <c r="G140" s="13" t="s">
        <v>189</v>
      </c>
      <c r="H140" s="13">
        <v>2004</v>
      </c>
      <c r="I140" s="13">
        <v>139</v>
      </c>
    </row>
    <row r="141" spans="1:9" x14ac:dyDescent="0.25">
      <c r="A141" s="13" t="str">
        <f t="shared" si="2"/>
        <v>S-603-N-H ____ " X ____ " BITUMINOUS COATED CORRUGATED ALUMINUM END SECTION, ____ GAGE</v>
      </c>
      <c r="B141" s="13" t="s">
        <v>6092</v>
      </c>
      <c r="C141" s="13" t="s">
        <v>6645</v>
      </c>
      <c r="D141" s="13" t="s">
        <v>5928</v>
      </c>
      <c r="E141" s="13" t="s">
        <v>1569</v>
      </c>
      <c r="F141" s="13" t="s">
        <v>188</v>
      </c>
      <c r="G141" s="13" t="s">
        <v>189</v>
      </c>
      <c r="H141" s="13">
        <v>2004</v>
      </c>
      <c r="I141" s="13">
        <v>140</v>
      </c>
    </row>
    <row r="142" spans="1:9" x14ac:dyDescent="0.25">
      <c r="A142" s="13" t="str">
        <f t="shared" si="2"/>
        <v>S-603-N-I ____ " BITUMINOUS COATED PAVED "VERT, CORRUGATED ALUMINUM PIPE, ____ GAGE, ____ CORRUGATION</v>
      </c>
      <c r="B142" s="13" t="s">
        <v>6094</v>
      </c>
      <c r="C142" s="13" t="s">
        <v>6646</v>
      </c>
      <c r="D142" s="13" t="s">
        <v>5837</v>
      </c>
      <c r="E142" s="13" t="s">
        <v>1569</v>
      </c>
      <c r="F142" s="13" t="s">
        <v>188</v>
      </c>
      <c r="G142" s="13" t="s">
        <v>189</v>
      </c>
      <c r="H142" s="13">
        <v>2004</v>
      </c>
      <c r="I142" s="13">
        <v>141</v>
      </c>
    </row>
    <row r="143" spans="1:9" x14ac:dyDescent="0.25">
      <c r="A143" s="13" t="str">
        <f t="shared" si="2"/>
        <v>S-603-N-J ____ " BITUMINOUS COATED PAVED "VERT, CORRUGATED ALUMINUM END SECTION, ____ GAGE</v>
      </c>
      <c r="B143" s="13" t="s">
        <v>6096</v>
      </c>
      <c r="C143" s="13" t="s">
        <v>6647</v>
      </c>
      <c r="D143" s="13" t="s">
        <v>5928</v>
      </c>
      <c r="E143" s="13" t="s">
        <v>1569</v>
      </c>
      <c r="F143" s="13" t="s">
        <v>188</v>
      </c>
      <c r="G143" s="13" t="s">
        <v>189</v>
      </c>
      <c r="H143" s="13">
        <v>2004</v>
      </c>
      <c r="I143" s="13">
        <v>142</v>
      </c>
    </row>
    <row r="144" spans="1:9" x14ac:dyDescent="0.25">
      <c r="A144" s="13" t="str">
        <f t="shared" si="2"/>
        <v>S-603-N-K ____ " X ____ " BITUMINOUS COATED PAVED "VERT, CORR. ALUMINUM ARCH PIPE, ____ GAGE, ____ CORRUGATION</v>
      </c>
      <c r="B144" s="13" t="s">
        <v>6098</v>
      </c>
      <c r="C144" s="13" t="s">
        <v>6648</v>
      </c>
      <c r="D144" s="13" t="s">
        <v>5837</v>
      </c>
      <c r="E144" s="13" t="s">
        <v>1569</v>
      </c>
      <c r="F144" s="13" t="s">
        <v>188</v>
      </c>
      <c r="G144" s="13" t="s">
        <v>189</v>
      </c>
      <c r="H144" s="13">
        <v>2004</v>
      </c>
      <c r="I144" s="13">
        <v>143</v>
      </c>
    </row>
    <row r="145" spans="1:9" x14ac:dyDescent="0.25">
      <c r="A145" s="13" t="str">
        <f t="shared" si="2"/>
        <v>S-603-N-L ____ " X ____ " BITUMINOUS COATED PAVED "VERT, CORR. ALUMINUM END SECTION, ____ GAGE</v>
      </c>
      <c r="B145" s="13" t="s">
        <v>6100</v>
      </c>
      <c r="C145" s="13" t="s">
        <v>6649</v>
      </c>
      <c r="D145" s="13" t="s">
        <v>5928</v>
      </c>
      <c r="E145" s="13" t="s">
        <v>1569</v>
      </c>
      <c r="F145" s="13" t="s">
        <v>188</v>
      </c>
      <c r="G145" s="13" t="s">
        <v>189</v>
      </c>
      <c r="H145" s="13">
        <v>2004</v>
      </c>
      <c r="I145" s="13">
        <v>144</v>
      </c>
    </row>
    <row r="146" spans="1:9" x14ac:dyDescent="0.25">
      <c r="A146" s="13" t="str">
        <f t="shared" si="2"/>
        <v xml:space="preserve">S-603-P-A ____ ' X ____ ' PRECAST CONCRETE BOX CULVERT </v>
      </c>
      <c r="B146" s="13" t="s">
        <v>6108</v>
      </c>
      <c r="C146" s="13" t="s">
        <v>6650</v>
      </c>
      <c r="D146" s="13" t="s">
        <v>5837</v>
      </c>
      <c r="E146" s="13" t="s">
        <v>1569</v>
      </c>
      <c r="F146" s="13" t="s">
        <v>188</v>
      </c>
      <c r="G146" s="13" t="s">
        <v>189</v>
      </c>
      <c r="H146" s="13">
        <v>2004</v>
      </c>
      <c r="I146" s="13">
        <v>145</v>
      </c>
    </row>
    <row r="147" spans="1:9" x14ac:dyDescent="0.25">
      <c r="A147" s="13" t="str">
        <f t="shared" si="2"/>
        <v xml:space="preserve">S-603-P-B ____ ' X ____ ' PRECAST CONCRETE BOX CULVERT END SECTION </v>
      </c>
      <c r="B147" s="13" t="s">
        <v>6110</v>
      </c>
      <c r="C147" s="13" t="s">
        <v>6651</v>
      </c>
      <c r="D147" s="13" t="s">
        <v>5928</v>
      </c>
      <c r="E147" s="13" t="s">
        <v>1569</v>
      </c>
      <c r="F147" s="13" t="s">
        <v>188</v>
      </c>
      <c r="G147" s="13" t="s">
        <v>189</v>
      </c>
      <c r="H147" s="13">
        <v>2004</v>
      </c>
      <c r="I147" s="13">
        <v>146</v>
      </c>
    </row>
    <row r="148" spans="1:9" x14ac:dyDescent="0.25">
      <c r="A148" s="13" t="str">
        <f t="shared" si="2"/>
        <v xml:space="preserve">S-603-PE ____ " CORRUGATED POLYETHYLENE PIPE </v>
      </c>
      <c r="B148" s="13" t="s">
        <v>6652</v>
      </c>
      <c r="C148" s="13" t="s">
        <v>6653</v>
      </c>
      <c r="D148" s="13" t="s">
        <v>5837</v>
      </c>
      <c r="E148" s="13" t="s">
        <v>1569</v>
      </c>
      <c r="F148" s="13" t="s">
        <v>188</v>
      </c>
      <c r="G148" s="13" t="s">
        <v>189</v>
      </c>
      <c r="H148" s="13">
        <v>2004</v>
      </c>
      <c r="I148" s="13">
        <v>147</v>
      </c>
    </row>
    <row r="149" spans="1:9" x14ac:dyDescent="0.25">
      <c r="A149" s="13" t="str">
        <f t="shared" si="2"/>
        <v xml:space="preserve">S-603-PF ____ " CORRUGATED POLYETHYLENE PIPE, END SECTION </v>
      </c>
      <c r="B149" s="13" t="s">
        <v>6654</v>
      </c>
      <c r="C149" s="13" t="s">
        <v>6655</v>
      </c>
      <c r="D149" s="13" t="s">
        <v>5928</v>
      </c>
      <c r="E149" s="13" t="s">
        <v>1569</v>
      </c>
      <c r="F149" s="13" t="s">
        <v>188</v>
      </c>
      <c r="G149" s="13" t="s">
        <v>189</v>
      </c>
      <c r="H149" s="13">
        <v>2004</v>
      </c>
      <c r="I149" s="13">
        <v>148</v>
      </c>
    </row>
    <row r="150" spans="1:9" x14ac:dyDescent="0.25">
      <c r="A150" s="13" t="str">
        <f t="shared" si="2"/>
        <v xml:space="preserve">S-603-PVC ____ " CORRUGATED POLY VINYL CHLORIDE PIPE </v>
      </c>
      <c r="B150" s="13" t="s">
        <v>6106</v>
      </c>
      <c r="C150" s="13" t="s">
        <v>6656</v>
      </c>
      <c r="D150" s="13" t="s">
        <v>5837</v>
      </c>
      <c r="E150" s="13" t="s">
        <v>1569</v>
      </c>
      <c r="F150" s="13" t="s">
        <v>188</v>
      </c>
      <c r="G150" s="13" t="s">
        <v>189</v>
      </c>
      <c r="H150" s="13">
        <v>2004</v>
      </c>
      <c r="I150" s="13">
        <v>149</v>
      </c>
    </row>
    <row r="151" spans="1:9" x14ac:dyDescent="0.25">
      <c r="A151" s="13" t="str">
        <f t="shared" si="2"/>
        <v xml:space="preserve">S-603-R-A ____ " PIPE RELAID ( _______________ )  </v>
      </c>
      <c r="B151" s="13" t="s">
        <v>6112</v>
      </c>
      <c r="C151" s="13" t="s">
        <v>6657</v>
      </c>
      <c r="D151" s="13" t="s">
        <v>5837</v>
      </c>
      <c r="E151" s="13" t="s">
        <v>1569</v>
      </c>
      <c r="F151" s="13" t="s">
        <v>188</v>
      </c>
      <c r="G151" s="13" t="s">
        <v>189</v>
      </c>
      <c r="H151" s="13">
        <v>2004</v>
      </c>
      <c r="I151" s="13">
        <v>150</v>
      </c>
    </row>
    <row r="152" spans="1:9" x14ac:dyDescent="0.25">
      <c r="A152" s="13" t="str">
        <f t="shared" si="2"/>
        <v xml:space="preserve">S-603-R-B ____ " PIPE REMOVED AND RELAID ( _______________ ) </v>
      </c>
      <c r="B152" s="13" t="s">
        <v>6114</v>
      </c>
      <c r="C152" s="13" t="s">
        <v>6658</v>
      </c>
      <c r="D152" s="13" t="s">
        <v>5837</v>
      </c>
      <c r="E152" s="13" t="s">
        <v>1569</v>
      </c>
      <c r="F152" s="13" t="s">
        <v>188</v>
      </c>
      <c r="G152" s="13" t="s">
        <v>189</v>
      </c>
      <c r="H152" s="13">
        <v>2004</v>
      </c>
      <c r="I152" s="13">
        <v>151</v>
      </c>
    </row>
    <row r="153" spans="1:9" x14ac:dyDescent="0.25">
      <c r="A153" s="13" t="str">
        <f t="shared" si="2"/>
        <v xml:space="preserve">S-603-R-C ____ " END SECTION REMOVED AND RELAID ( _______________ ) </v>
      </c>
      <c r="B153" s="13" t="s">
        <v>6116</v>
      </c>
      <c r="C153" s="13" t="s">
        <v>6659</v>
      </c>
      <c r="D153" s="13" t="s">
        <v>5928</v>
      </c>
      <c r="E153" s="13" t="s">
        <v>1569</v>
      </c>
      <c r="F153" s="13" t="s">
        <v>188</v>
      </c>
      <c r="G153" s="13" t="s">
        <v>189</v>
      </c>
      <c r="H153" s="13">
        <v>2004</v>
      </c>
      <c r="I153" s="13">
        <v>152</v>
      </c>
    </row>
    <row r="154" spans="1:9" x14ac:dyDescent="0.25">
      <c r="A154" s="13" t="str">
        <f t="shared" si="2"/>
        <v xml:space="preserve">S-603-S-A ____ " ______ ELBOW, (MATERIALS PER PAY ITEM NO. _____________________ ) </v>
      </c>
      <c r="B154" s="13" t="s">
        <v>6118</v>
      </c>
      <c r="C154" s="13" t="s">
        <v>6660</v>
      </c>
      <c r="D154" s="13" t="s">
        <v>5928</v>
      </c>
      <c r="E154" s="13" t="s">
        <v>1569</v>
      </c>
      <c r="F154" s="13" t="s">
        <v>188</v>
      </c>
      <c r="G154" s="13" t="s">
        <v>189</v>
      </c>
      <c r="H154" s="13">
        <v>2004</v>
      </c>
      <c r="I154" s="13">
        <v>153</v>
      </c>
    </row>
    <row r="155" spans="1:9" x14ac:dyDescent="0.25">
      <c r="A155" s="13" t="str">
        <f t="shared" si="2"/>
        <v xml:space="preserve">S-603-S-B ____ " BRANCH CONNECTION _______________________ </v>
      </c>
      <c r="B155" s="13" t="s">
        <v>6120</v>
      </c>
      <c r="C155" s="13" t="s">
        <v>6661</v>
      </c>
      <c r="D155" s="13" t="s">
        <v>5928</v>
      </c>
      <c r="E155" s="13" t="s">
        <v>1569</v>
      </c>
      <c r="F155" s="13" t="s">
        <v>188</v>
      </c>
      <c r="G155" s="13" t="s">
        <v>189</v>
      </c>
      <c r="H155" s="13">
        <v>2004</v>
      </c>
      <c r="I155" s="13">
        <v>154</v>
      </c>
    </row>
    <row r="156" spans="1:9" x14ac:dyDescent="0.25">
      <c r="A156" s="13" t="str">
        <f t="shared" si="2"/>
        <v xml:space="preserve">S-603-S-C ____ " ___________ HEADWALL, PER PLAN NO. _________ </v>
      </c>
      <c r="B156" s="13" t="s">
        <v>6122</v>
      </c>
      <c r="C156" s="13" t="s">
        <v>6662</v>
      </c>
      <c r="D156" s="13" t="s">
        <v>5928</v>
      </c>
      <c r="E156" s="13" t="s">
        <v>1569</v>
      </c>
      <c r="F156" s="13" t="s">
        <v>188</v>
      </c>
      <c r="G156" s="13" t="s">
        <v>189</v>
      </c>
      <c r="H156" s="13">
        <v>2004</v>
      </c>
      <c r="I156" s="13">
        <v>155</v>
      </c>
    </row>
    <row r="157" spans="1:9" x14ac:dyDescent="0.25">
      <c r="A157" s="13" t="str">
        <f t="shared" si="2"/>
        <v xml:space="preserve">S-604-A CASTINGS  </v>
      </c>
      <c r="B157" s="13" t="s">
        <v>6124</v>
      </c>
      <c r="C157" s="13" t="s">
        <v>6663</v>
      </c>
      <c r="D157" s="13" t="s">
        <v>6045</v>
      </c>
      <c r="E157" s="13" t="s">
        <v>187</v>
      </c>
      <c r="F157" s="13" t="s">
        <v>188</v>
      </c>
      <c r="G157" s="13" t="s">
        <v>189</v>
      </c>
      <c r="H157" s="13">
        <v>2004</v>
      </c>
      <c r="I157" s="13">
        <v>156</v>
      </c>
    </row>
    <row r="158" spans="1:9" x14ac:dyDescent="0.25">
      <c r="A158" s="13" t="str">
        <f t="shared" si="2"/>
        <v xml:space="preserve">S-604-B GRATINGS  </v>
      </c>
      <c r="B158" s="13" t="s">
        <v>6126</v>
      </c>
      <c r="C158" s="13" t="s">
        <v>6664</v>
      </c>
      <c r="D158" s="13" t="s">
        <v>6045</v>
      </c>
      <c r="E158" s="13" t="s">
        <v>187</v>
      </c>
      <c r="F158" s="13" t="s">
        <v>188</v>
      </c>
      <c r="G158" s="13" t="s">
        <v>189</v>
      </c>
      <c r="H158" s="13">
        <v>2004</v>
      </c>
      <c r="I158" s="13">
        <v>157</v>
      </c>
    </row>
    <row r="159" spans="1:9" x14ac:dyDescent="0.25">
      <c r="A159" s="13" t="str">
        <f t="shared" si="2"/>
        <v xml:space="preserve">S-604-C PRECAST MANHOLE, _______ " DIAMETER  </v>
      </c>
      <c r="B159" s="13" t="s">
        <v>6128</v>
      </c>
      <c r="C159" s="13" t="s">
        <v>6665</v>
      </c>
      <c r="D159" s="13" t="s">
        <v>5837</v>
      </c>
      <c r="E159" s="13" t="s">
        <v>187</v>
      </c>
      <c r="F159" s="13" t="s">
        <v>188</v>
      </c>
      <c r="G159" s="13" t="s">
        <v>189</v>
      </c>
      <c r="H159" s="13">
        <v>2004</v>
      </c>
      <c r="I159" s="13">
        <v>158</v>
      </c>
    </row>
    <row r="160" spans="1:9" x14ac:dyDescent="0.25">
      <c r="A160" s="13" t="str">
        <f t="shared" si="2"/>
        <v xml:space="preserve">S-605- A ____ " CONCRETE DRAIN TILE FOR UNDERDRAINS, CLASS ____ </v>
      </c>
      <c r="B160" s="13" t="s">
        <v>6666</v>
      </c>
      <c r="C160" s="13" t="s">
        <v>6667</v>
      </c>
      <c r="D160" s="13" t="s">
        <v>5837</v>
      </c>
      <c r="E160" s="13" t="s">
        <v>1569</v>
      </c>
      <c r="F160" s="13" t="s">
        <v>188</v>
      </c>
      <c r="G160" s="13" t="s">
        <v>189</v>
      </c>
      <c r="H160" s="13">
        <v>2004</v>
      </c>
      <c r="I160" s="13">
        <v>159</v>
      </c>
    </row>
    <row r="161" spans="1:9" x14ac:dyDescent="0.25">
      <c r="A161" s="13" t="str">
        <f t="shared" si="2"/>
        <v xml:space="preserve">S-605- B ____ " PERFORATED CONCRETE PIPE FOR UNDERDRAINS, CLASS ____ </v>
      </c>
      <c r="B161" s="13" t="s">
        <v>6668</v>
      </c>
      <c r="C161" s="13" t="s">
        <v>6669</v>
      </c>
      <c r="D161" s="13" t="s">
        <v>5837</v>
      </c>
      <c r="E161" s="13" t="s">
        <v>1569</v>
      </c>
      <c r="F161" s="13" t="s">
        <v>188</v>
      </c>
      <c r="G161" s="13" t="s">
        <v>189</v>
      </c>
      <c r="H161" s="13">
        <v>2004</v>
      </c>
      <c r="I161" s="13">
        <v>160</v>
      </c>
    </row>
    <row r="162" spans="1:9" x14ac:dyDescent="0.25">
      <c r="A162" s="13" t="str">
        <f t="shared" si="2"/>
        <v xml:space="preserve">S-605- C ____ " POROUS CONCRETE PIPE FOR UNDERDRAINS </v>
      </c>
      <c r="B162" s="13" t="s">
        <v>6670</v>
      </c>
      <c r="C162" s="13" t="s">
        <v>6671</v>
      </c>
      <c r="D162" s="13" t="s">
        <v>5837</v>
      </c>
      <c r="E162" s="13" t="s">
        <v>1569</v>
      </c>
      <c r="F162" s="13" t="s">
        <v>188</v>
      </c>
      <c r="G162" s="13" t="s">
        <v>189</v>
      </c>
      <c r="H162" s="13">
        <v>2004</v>
      </c>
      <c r="I162" s="13">
        <v>161</v>
      </c>
    </row>
    <row r="163" spans="1:9" x14ac:dyDescent="0.25">
      <c r="A163" s="13" t="str">
        <f t="shared" si="2"/>
        <v>S-605- D ____ " PERFORATED CORRUGATED METAL PIPE FOR UNDERDRAINS, TYPE _____________</v>
      </c>
      <c r="B163" s="13" t="s">
        <v>6672</v>
      </c>
      <c r="C163" s="13" t="s">
        <v>6673</v>
      </c>
      <c r="D163" s="13" t="s">
        <v>5837</v>
      </c>
      <c r="E163" s="13" t="s">
        <v>1569</v>
      </c>
      <c r="F163" s="13" t="s">
        <v>188</v>
      </c>
      <c r="G163" s="13" t="s">
        <v>189</v>
      </c>
      <c r="H163" s="13">
        <v>2004</v>
      </c>
      <c r="I163" s="13">
        <v>162</v>
      </c>
    </row>
    <row r="164" spans="1:9" x14ac:dyDescent="0.25">
      <c r="A164" s="13" t="str">
        <f t="shared" si="2"/>
        <v>S-605- E ____ " NON-PERFORATED CORRUGATED METAL PIPE FOR UNDERDRAINS, TYPE _____________</v>
      </c>
      <c r="B164" s="13" t="s">
        <v>6674</v>
      </c>
      <c r="C164" s="13" t="s">
        <v>6675</v>
      </c>
      <c r="D164" s="13" t="s">
        <v>5837</v>
      </c>
      <c r="E164" s="13" t="s">
        <v>1569</v>
      </c>
      <c r="F164" s="13" t="s">
        <v>188</v>
      </c>
      <c r="G164" s="13" t="s">
        <v>189</v>
      </c>
      <c r="H164" s="13">
        <v>2004</v>
      </c>
      <c r="I164" s="13">
        <v>163</v>
      </c>
    </row>
    <row r="165" spans="1:9" x14ac:dyDescent="0.25">
      <c r="A165" s="13" t="str">
        <f t="shared" si="2"/>
        <v>S-605- F ____ " BITUMINOUS COATED PERFORATED CORRUGATED METAL PIPE FOR UNDERDRAINS, TYPE _____________</v>
      </c>
      <c r="B165" s="13" t="s">
        <v>6676</v>
      </c>
      <c r="C165" s="13" t="s">
        <v>6677</v>
      </c>
      <c r="D165" s="13" t="s">
        <v>5837</v>
      </c>
      <c r="E165" s="13" t="s">
        <v>1569</v>
      </c>
      <c r="F165" s="13" t="s">
        <v>188</v>
      </c>
      <c r="G165" s="13" t="s">
        <v>189</v>
      </c>
      <c r="H165" s="13">
        <v>2004</v>
      </c>
      <c r="I165" s="13">
        <v>164</v>
      </c>
    </row>
    <row r="166" spans="1:9" x14ac:dyDescent="0.25">
      <c r="A166" s="13" t="str">
        <f t="shared" si="2"/>
        <v>S-605- G ____ " BITUMINOUS COATED NON- PERFORATED CORRUGATED METAL PIPE FOR UNDERDRAINS, TYPE _____________</v>
      </c>
      <c r="B166" s="13" t="s">
        <v>6678</v>
      </c>
      <c r="C166" s="13" t="s">
        <v>6679</v>
      </c>
      <c r="D166" s="13" t="s">
        <v>5837</v>
      </c>
      <c r="E166" s="13" t="s">
        <v>1569</v>
      </c>
      <c r="F166" s="13" t="s">
        <v>188</v>
      </c>
      <c r="G166" s="13" t="s">
        <v>189</v>
      </c>
      <c r="H166" s="13">
        <v>2004</v>
      </c>
      <c r="I166" s="13">
        <v>165</v>
      </c>
    </row>
    <row r="167" spans="1:9" x14ac:dyDescent="0.25">
      <c r="A167" s="13" t="str">
        <f t="shared" si="2"/>
        <v>S-605- M ____ " PERFORATED CORRUGATED ALUMINUM PIPE FOR UNDERDRAINS, TYPE _____________</v>
      </c>
      <c r="B167" s="13" t="s">
        <v>6680</v>
      </c>
      <c r="C167" s="13" t="s">
        <v>6681</v>
      </c>
      <c r="D167" s="13" t="s">
        <v>5837</v>
      </c>
      <c r="E167" s="13" t="s">
        <v>1569</v>
      </c>
      <c r="F167" s="13" t="s">
        <v>188</v>
      </c>
      <c r="G167" s="13" t="s">
        <v>189</v>
      </c>
      <c r="H167" s="13">
        <v>2004</v>
      </c>
      <c r="I167" s="13">
        <v>166</v>
      </c>
    </row>
    <row r="168" spans="1:9" x14ac:dyDescent="0.25">
      <c r="A168" s="13" t="str">
        <f t="shared" si="2"/>
        <v>S-605- N ____ " NON-PERFORATED CORRUGATED ALUMINUM PIPE FOR UNDERDRAINS, TYPE _____________</v>
      </c>
      <c r="B168" s="13" t="s">
        <v>6682</v>
      </c>
      <c r="C168" s="13" t="s">
        <v>6683</v>
      </c>
      <c r="D168" s="13" t="s">
        <v>5837</v>
      </c>
      <c r="E168" s="13" t="s">
        <v>1569</v>
      </c>
      <c r="F168" s="13" t="s">
        <v>188</v>
      </c>
      <c r="G168" s="13" t="s">
        <v>189</v>
      </c>
      <c r="H168" s="13">
        <v>2004</v>
      </c>
      <c r="I168" s="13">
        <v>167</v>
      </c>
    </row>
    <row r="169" spans="1:9" x14ac:dyDescent="0.25">
      <c r="A169" s="13" t="str">
        <f t="shared" si="2"/>
        <v xml:space="preserve">S-605- O ____ " PERFORATED SEWER PIPE FOR UNDERDRAINS (SDR ______ ) </v>
      </c>
      <c r="B169" s="13" t="s">
        <v>6684</v>
      </c>
      <c r="C169" s="13" t="s">
        <v>6685</v>
      </c>
      <c r="D169" s="13" t="s">
        <v>5837</v>
      </c>
      <c r="E169" s="13" t="s">
        <v>1569</v>
      </c>
      <c r="F169" s="13" t="s">
        <v>188</v>
      </c>
      <c r="G169" s="13" t="s">
        <v>189</v>
      </c>
      <c r="H169" s="13">
        <v>2004</v>
      </c>
      <c r="I169" s="13">
        <v>168</v>
      </c>
    </row>
    <row r="170" spans="1:9" x14ac:dyDescent="0.25">
      <c r="A170" s="13" t="str">
        <f t="shared" si="2"/>
        <v xml:space="preserve">S-605- P ____ " NON-PERFORATED SEWER PIPE FOR UNDERDRAINS (SDR ______ ) </v>
      </c>
      <c r="B170" s="13" t="s">
        <v>6686</v>
      </c>
      <c r="C170" s="13" t="s">
        <v>6687</v>
      </c>
      <c r="D170" s="13" t="s">
        <v>5837</v>
      </c>
      <c r="E170" s="13" t="s">
        <v>1569</v>
      </c>
      <c r="F170" s="13" t="s">
        <v>188</v>
      </c>
      <c r="G170" s="13" t="s">
        <v>189</v>
      </c>
      <c r="H170" s="13">
        <v>2004</v>
      </c>
      <c r="I170" s="13">
        <v>169</v>
      </c>
    </row>
    <row r="171" spans="1:9" x14ac:dyDescent="0.25">
      <c r="A171" s="13" t="str">
        <f t="shared" si="2"/>
        <v>S-605- Q ____ " PERFORATED CORRUGATED POLYETHYLENE DRAINAGE TUBING FOR UNDERDRAINS</v>
      </c>
      <c r="B171" s="13" t="s">
        <v>6688</v>
      </c>
      <c r="C171" s="13" t="s">
        <v>6689</v>
      </c>
      <c r="D171" s="13" t="s">
        <v>5837</v>
      </c>
      <c r="E171" s="13" t="s">
        <v>1569</v>
      </c>
      <c r="F171" s="13" t="s">
        <v>188</v>
      </c>
      <c r="G171" s="13" t="s">
        <v>189</v>
      </c>
      <c r="H171" s="13">
        <v>2004</v>
      </c>
      <c r="I171" s="13">
        <v>170</v>
      </c>
    </row>
    <row r="172" spans="1:9" x14ac:dyDescent="0.25">
      <c r="A172" s="13" t="str">
        <f t="shared" si="2"/>
        <v>S-605- R ____ " NON-PERFORATED CORRUGATED POLYETHYLENE DRAINAGE TUBING FOR UNDERDRAINS</v>
      </c>
      <c r="B172" s="13" t="s">
        <v>6690</v>
      </c>
      <c r="C172" s="13" t="s">
        <v>6691</v>
      </c>
      <c r="D172" s="13" t="s">
        <v>5837</v>
      </c>
      <c r="E172" s="13" t="s">
        <v>1569</v>
      </c>
      <c r="F172" s="13" t="s">
        <v>188</v>
      </c>
      <c r="G172" s="13" t="s">
        <v>189</v>
      </c>
      <c r="H172" s="13">
        <v>2004</v>
      </c>
      <c r="I172" s="13">
        <v>171</v>
      </c>
    </row>
    <row r="173" spans="1:9" x14ac:dyDescent="0.25">
      <c r="A173" s="13" t="str">
        <f t="shared" si="2"/>
        <v xml:space="preserve">S-605- S ____ " SEMI-CIRCULAR PERFORATED PLASTIC PIPE FOR UNDERDRAINS </v>
      </c>
      <c r="B173" s="13" t="s">
        <v>6692</v>
      </c>
      <c r="C173" s="13" t="s">
        <v>6693</v>
      </c>
      <c r="D173" s="13" t="s">
        <v>5837</v>
      </c>
      <c r="E173" s="13" t="s">
        <v>1569</v>
      </c>
      <c r="F173" s="13" t="s">
        <v>188</v>
      </c>
      <c r="G173" s="13" t="s">
        <v>189</v>
      </c>
      <c r="H173" s="13">
        <v>2004</v>
      </c>
      <c r="I173" s="13">
        <v>172</v>
      </c>
    </row>
    <row r="174" spans="1:9" x14ac:dyDescent="0.25">
      <c r="A174" s="13" t="str">
        <f t="shared" si="2"/>
        <v xml:space="preserve">S-605- T ____ " PERFORATED PIPE FOR UNDERDRAINS, OPTIONAL </v>
      </c>
      <c r="B174" s="13" t="s">
        <v>6694</v>
      </c>
      <c r="C174" s="13" t="s">
        <v>6695</v>
      </c>
      <c r="D174" s="13" t="s">
        <v>5837</v>
      </c>
      <c r="E174" s="13" t="s">
        <v>1569</v>
      </c>
      <c r="F174" s="13" t="s">
        <v>188</v>
      </c>
      <c r="G174" s="13" t="s">
        <v>189</v>
      </c>
      <c r="H174" s="13">
        <v>2004</v>
      </c>
      <c r="I174" s="13">
        <v>173</v>
      </c>
    </row>
    <row r="175" spans="1:9" x14ac:dyDescent="0.25">
      <c r="A175" s="13" t="str">
        <f t="shared" si="2"/>
        <v xml:space="preserve">S-605- U ____ " NON-PERFORATED PIPE FOR UNDERDRAINS, OPTIONAL </v>
      </c>
      <c r="B175" s="13" t="s">
        <v>6696</v>
      </c>
      <c r="C175" s="13" t="s">
        <v>6697</v>
      </c>
      <c r="D175" s="13" t="s">
        <v>5837</v>
      </c>
      <c r="E175" s="13" t="s">
        <v>1569</v>
      </c>
      <c r="F175" s="13" t="s">
        <v>188</v>
      </c>
      <c r="G175" s="13" t="s">
        <v>189</v>
      </c>
      <c r="H175" s="13">
        <v>2004</v>
      </c>
      <c r="I175" s="13">
        <v>174</v>
      </c>
    </row>
    <row r="176" spans="1:9" x14ac:dyDescent="0.25">
      <c r="A176" s="13" t="str">
        <f t="shared" si="2"/>
        <v xml:space="preserve">S-605- V ____ " BLIND DRAINS  </v>
      </c>
      <c r="B176" s="13" t="s">
        <v>6698</v>
      </c>
      <c r="C176" s="13" t="s">
        <v>6699</v>
      </c>
      <c r="D176" s="13" t="s">
        <v>5837</v>
      </c>
      <c r="E176" s="13" t="s">
        <v>1569</v>
      </c>
      <c r="F176" s="13" t="s">
        <v>188</v>
      </c>
      <c r="G176" s="13" t="s">
        <v>189</v>
      </c>
      <c r="H176" s="13">
        <v>2004</v>
      </c>
      <c r="I176" s="13">
        <v>175</v>
      </c>
    </row>
    <row r="177" spans="1:9" x14ac:dyDescent="0.25">
      <c r="A177" s="13" t="str">
        <f t="shared" si="2"/>
        <v>S-605- W FILTER MATERIAL FOR COMBINATION STORM DRAIN AND/OR UNDERDRAINS, TYPE ________</v>
      </c>
      <c r="B177" s="13" t="s">
        <v>6700</v>
      </c>
      <c r="C177" s="13" t="s">
        <v>6701</v>
      </c>
      <c r="D177" s="13" t="s">
        <v>5844</v>
      </c>
      <c r="E177" s="13" t="s">
        <v>1221</v>
      </c>
      <c r="F177" s="13" t="s">
        <v>188</v>
      </c>
      <c r="G177" s="13" t="s">
        <v>189</v>
      </c>
      <c r="H177" s="13">
        <v>2004</v>
      </c>
      <c r="I177" s="13">
        <v>176</v>
      </c>
    </row>
    <row r="178" spans="1:9" x14ac:dyDescent="0.25">
      <c r="A178" s="13" t="str">
        <f t="shared" si="2"/>
        <v xml:space="preserve">S-605- X-1 FILTER MATERIAL FOR FILTER BEDS, TYPE _________ </v>
      </c>
      <c r="B178" s="13" t="s">
        <v>6702</v>
      </c>
      <c r="C178" s="13" t="s">
        <v>6703</v>
      </c>
      <c r="D178" s="13" t="s">
        <v>5844</v>
      </c>
      <c r="E178" s="13" t="s">
        <v>1221</v>
      </c>
      <c r="F178" s="13" t="s">
        <v>188</v>
      </c>
      <c r="G178" s="13" t="s">
        <v>189</v>
      </c>
      <c r="H178" s="13">
        <v>2004</v>
      </c>
      <c r="I178" s="13">
        <v>177</v>
      </c>
    </row>
    <row r="179" spans="1:9" x14ac:dyDescent="0.25">
      <c r="A179" s="13" t="str">
        <f t="shared" si="2"/>
        <v xml:space="preserve">S-605- X-2 FILTER MATERIAL FOR FILTER BEDS, TYPE _________ </v>
      </c>
      <c r="B179" s="13" t="s">
        <v>6704</v>
      </c>
      <c r="C179" s="13" t="s">
        <v>6703</v>
      </c>
      <c r="D179" s="13" t="s">
        <v>5882</v>
      </c>
      <c r="E179" s="13" t="s">
        <v>1236</v>
      </c>
      <c r="F179" s="13" t="s">
        <v>188</v>
      </c>
      <c r="G179" s="13" t="s">
        <v>189</v>
      </c>
      <c r="H179" s="13">
        <v>2004</v>
      </c>
      <c r="I179" s="13">
        <v>178</v>
      </c>
    </row>
    <row r="180" spans="1:9" x14ac:dyDescent="0.25">
      <c r="A180" s="13" t="str">
        <f t="shared" si="2"/>
        <v xml:space="preserve">S-605- Y-1 IMPERVIOUS MATERIAL, TYPE ________  </v>
      </c>
      <c r="B180" s="13" t="s">
        <v>6705</v>
      </c>
      <c r="C180" s="13" t="s">
        <v>6706</v>
      </c>
      <c r="D180" s="13" t="s">
        <v>5844</v>
      </c>
      <c r="E180" s="13" t="s">
        <v>1221</v>
      </c>
      <c r="F180" s="13" t="s">
        <v>188</v>
      </c>
      <c r="G180" s="13" t="s">
        <v>189</v>
      </c>
      <c r="H180" s="13">
        <v>2004</v>
      </c>
      <c r="I180" s="13">
        <v>179</v>
      </c>
    </row>
    <row r="181" spans="1:9" x14ac:dyDescent="0.25">
      <c r="A181" s="13" t="str">
        <f t="shared" si="2"/>
        <v xml:space="preserve">S-605- Y-2 IMPERVIOUS MATERIAL, TYPE ________  </v>
      </c>
      <c r="B181" s="13" t="s">
        <v>6707</v>
      </c>
      <c r="C181" s="13" t="s">
        <v>6706</v>
      </c>
      <c r="D181" s="13" t="s">
        <v>5882</v>
      </c>
      <c r="E181" s="13" t="s">
        <v>1236</v>
      </c>
      <c r="F181" s="13" t="s">
        <v>188</v>
      </c>
      <c r="G181" s="13" t="s">
        <v>189</v>
      </c>
      <c r="H181" s="13">
        <v>2004</v>
      </c>
      <c r="I181" s="13">
        <v>180</v>
      </c>
    </row>
    <row r="182" spans="1:9" x14ac:dyDescent="0.25">
      <c r="A182" s="13" t="str">
        <f t="shared" si="2"/>
        <v xml:space="preserve">S-605- Z UNDERDRAIN APPURTENANCES ( _______________________ ) </v>
      </c>
      <c r="B182" s="13" t="s">
        <v>6708</v>
      </c>
      <c r="C182" s="13" t="s">
        <v>6709</v>
      </c>
      <c r="D182" s="13" t="s">
        <v>5928</v>
      </c>
      <c r="E182" s="13" t="s">
        <v>1569</v>
      </c>
      <c r="F182" s="13" t="s">
        <v>188</v>
      </c>
      <c r="G182" s="13" t="s">
        <v>189</v>
      </c>
      <c r="H182" s="13">
        <v>2004</v>
      </c>
      <c r="I182" s="13">
        <v>181</v>
      </c>
    </row>
    <row r="183" spans="1:9" x14ac:dyDescent="0.25">
      <c r="A183" s="13" t="str">
        <f t="shared" si="2"/>
        <v xml:space="preserve">S-605-AA GEOTEXTILE FOR SUBSURFACE DRAINAGE, TYPE ____, AOS ____ </v>
      </c>
      <c r="B183" s="13" t="s">
        <v>6177</v>
      </c>
      <c r="C183" s="13" t="s">
        <v>6710</v>
      </c>
      <c r="D183" s="13" t="s">
        <v>5839</v>
      </c>
      <c r="E183" s="13" t="s">
        <v>1569</v>
      </c>
      <c r="F183" s="13" t="s">
        <v>188</v>
      </c>
      <c r="G183" s="13" t="s">
        <v>189</v>
      </c>
      <c r="H183" s="13">
        <v>2004</v>
      </c>
      <c r="I183" s="13">
        <v>182</v>
      </c>
    </row>
    <row r="184" spans="1:9" x14ac:dyDescent="0.25">
      <c r="A184" s="13" t="str">
        <f t="shared" si="2"/>
        <v xml:space="preserve">S-606-A GUARD POST  </v>
      </c>
      <c r="B184" s="13" t="s">
        <v>6179</v>
      </c>
      <c r="C184" s="13" t="s">
        <v>6711</v>
      </c>
      <c r="D184" s="13" t="s">
        <v>5928</v>
      </c>
      <c r="E184" s="13" t="s">
        <v>187</v>
      </c>
      <c r="F184" s="13" t="s">
        <v>188</v>
      </c>
      <c r="G184" s="13" t="s">
        <v>189</v>
      </c>
      <c r="H184" s="13">
        <v>2004</v>
      </c>
      <c r="I184" s="13">
        <v>183</v>
      </c>
    </row>
    <row r="185" spans="1:9" x14ac:dyDescent="0.25">
      <c r="A185" s="13" t="str">
        <f t="shared" si="2"/>
        <v xml:space="preserve">S-606-B GUARD RAIL, _____________________  </v>
      </c>
      <c r="B185" s="13" t="s">
        <v>6181</v>
      </c>
      <c r="C185" s="13" t="s">
        <v>6712</v>
      </c>
      <c r="D185" s="13" t="s">
        <v>5837</v>
      </c>
      <c r="E185" s="13" t="s">
        <v>187</v>
      </c>
      <c r="F185" s="13" t="s">
        <v>188</v>
      </c>
      <c r="G185" s="13" t="s">
        <v>189</v>
      </c>
      <c r="H185" s="13">
        <v>2004</v>
      </c>
      <c r="I185" s="13">
        <v>184</v>
      </c>
    </row>
    <row r="186" spans="1:9" x14ac:dyDescent="0.25">
      <c r="A186" s="13" t="str">
        <f t="shared" si="2"/>
        <v xml:space="preserve">S-606-C GUARD RAIL, CABLE ANCHOR, _______________________ </v>
      </c>
      <c r="B186" s="13" t="s">
        <v>6183</v>
      </c>
      <c r="C186" s="13" t="s">
        <v>6713</v>
      </c>
      <c r="D186" s="13" t="s">
        <v>5837</v>
      </c>
      <c r="E186" s="13" t="s">
        <v>187</v>
      </c>
      <c r="F186" s="13" t="s">
        <v>188</v>
      </c>
      <c r="G186" s="13" t="s">
        <v>189</v>
      </c>
      <c r="H186" s="13">
        <v>2004</v>
      </c>
      <c r="I186" s="13">
        <v>185</v>
      </c>
    </row>
    <row r="187" spans="1:9" x14ac:dyDescent="0.25">
      <c r="A187" s="13" t="str">
        <f t="shared" si="2"/>
        <v xml:space="preserve">S-606-D GUARD RAIL, BRIDGE END SECTION, _______________________ </v>
      </c>
      <c r="B187" s="13" t="s">
        <v>6185</v>
      </c>
      <c r="C187" s="13" t="s">
        <v>6714</v>
      </c>
      <c r="D187" s="13" t="s">
        <v>5928</v>
      </c>
      <c r="E187" s="13" t="s">
        <v>187</v>
      </c>
      <c r="F187" s="13" t="s">
        <v>188</v>
      </c>
      <c r="G187" s="13" t="s">
        <v>189</v>
      </c>
      <c r="H187" s="13">
        <v>2004</v>
      </c>
      <c r="I187" s="13">
        <v>186</v>
      </c>
    </row>
    <row r="188" spans="1:9" x14ac:dyDescent="0.25">
      <c r="A188" s="13" t="str">
        <f t="shared" si="2"/>
        <v xml:space="preserve">S-606-E GUARD RAIL, TERMINAL END SECTION  </v>
      </c>
      <c r="B188" s="13" t="s">
        <v>6187</v>
      </c>
      <c r="C188" s="13" t="s">
        <v>6715</v>
      </c>
      <c r="D188" s="13" t="s">
        <v>5928</v>
      </c>
      <c r="E188" s="13" t="s">
        <v>187</v>
      </c>
      <c r="F188" s="13" t="s">
        <v>188</v>
      </c>
      <c r="G188" s="13" t="s">
        <v>189</v>
      </c>
      <c r="H188" s="13">
        <v>2004</v>
      </c>
      <c r="I188" s="13">
        <v>187</v>
      </c>
    </row>
    <row r="189" spans="1:9" x14ac:dyDescent="0.25">
      <c r="A189" s="13" t="str">
        <f t="shared" si="2"/>
        <v xml:space="preserve">S-606-F SPECIAL SECTIONS, _________________  </v>
      </c>
      <c r="B189" s="13" t="s">
        <v>6189</v>
      </c>
      <c r="C189" s="13" t="s">
        <v>6716</v>
      </c>
      <c r="D189" s="13" t="s">
        <v>5837</v>
      </c>
      <c r="E189" s="13" t="s">
        <v>187</v>
      </c>
      <c r="F189" s="13" t="s">
        <v>188</v>
      </c>
      <c r="G189" s="13" t="s">
        <v>189</v>
      </c>
      <c r="H189" s="13">
        <v>2004</v>
      </c>
      <c r="I189" s="13">
        <v>188</v>
      </c>
    </row>
    <row r="190" spans="1:9" x14ac:dyDescent="0.25">
      <c r="A190" s="13" t="str">
        <f t="shared" si="2"/>
        <v>S-607-A CONSTRUCTION SURVEYING</v>
      </c>
      <c r="B190" s="13" t="s">
        <v>6191</v>
      </c>
      <c r="C190" s="13" t="s">
        <v>6717</v>
      </c>
      <c r="D190" s="13" t="s">
        <v>5826</v>
      </c>
      <c r="E190" s="13" t="s">
        <v>187</v>
      </c>
      <c r="F190" s="13" t="s">
        <v>188</v>
      </c>
      <c r="G190" s="13" t="s">
        <v>189</v>
      </c>
      <c r="H190" s="13">
        <v>2004</v>
      </c>
      <c r="I190" s="13">
        <v>189</v>
      </c>
    </row>
    <row r="191" spans="1:9" x14ac:dyDescent="0.25">
      <c r="A191" s="13" t="str">
        <f t="shared" si="2"/>
        <v>S-607-A ROADWAY CONSTRUCTION SURVEYING</v>
      </c>
      <c r="B191" s="13" t="s">
        <v>6191</v>
      </c>
      <c r="C191" s="13" t="s">
        <v>6718</v>
      </c>
      <c r="D191" s="13" t="s">
        <v>5826</v>
      </c>
      <c r="E191" s="13" t="s">
        <v>187</v>
      </c>
      <c r="F191" s="13" t="s">
        <v>188</v>
      </c>
      <c r="G191" s="13" t="s">
        <v>189</v>
      </c>
      <c r="H191" s="13">
        <v>2004</v>
      </c>
      <c r="I191" s="13">
        <v>190</v>
      </c>
    </row>
    <row r="192" spans="1:9" x14ac:dyDescent="0.25">
      <c r="A192" s="13" t="str">
        <f t="shared" si="2"/>
        <v>901-S-607-A ROADWAY CONSTRUCTION STAKING</v>
      </c>
      <c r="B192" s="18" t="s">
        <v>6719</v>
      </c>
      <c r="C192" s="13" t="s">
        <v>6720</v>
      </c>
      <c r="D192" s="13" t="s">
        <v>5826</v>
      </c>
      <c r="E192" s="13" t="s">
        <v>187</v>
      </c>
      <c r="F192" s="13" t="s">
        <v>188</v>
      </c>
      <c r="G192" s="13" t="s">
        <v>189</v>
      </c>
      <c r="H192" s="13">
        <v>2004</v>
      </c>
      <c r="I192" s="13">
        <v>191</v>
      </c>
    </row>
    <row r="193" spans="1:9" x14ac:dyDescent="0.25">
      <c r="A193" s="13" t="str">
        <f t="shared" si="2"/>
        <v>901-S-607-A ROADWAY CONSTRUCTION SURVEYING</v>
      </c>
      <c r="B193" s="18" t="s">
        <v>6719</v>
      </c>
      <c r="C193" s="13" t="s">
        <v>6718</v>
      </c>
      <c r="D193" s="13" t="s">
        <v>5826</v>
      </c>
      <c r="E193" s="13" t="s">
        <v>187</v>
      </c>
      <c r="F193" s="13" t="s">
        <v>188</v>
      </c>
      <c r="G193" s="13" t="s">
        <v>189</v>
      </c>
      <c r="H193" s="13">
        <v>2004</v>
      </c>
      <c r="I193" s="13">
        <v>192</v>
      </c>
    </row>
    <row r="194" spans="1:9" x14ac:dyDescent="0.25">
      <c r="A194" s="13" t="str">
        <f t="shared" si="2"/>
        <v>S-607-B BRIDGE CONSTRUCTION SURVEYING</v>
      </c>
      <c r="B194" s="13" t="s">
        <v>6193</v>
      </c>
      <c r="C194" s="13" t="s">
        <v>6721</v>
      </c>
      <c r="D194" s="13" t="s">
        <v>5826</v>
      </c>
      <c r="E194" s="13" t="s">
        <v>187</v>
      </c>
      <c r="F194" s="13" t="s">
        <v>188</v>
      </c>
      <c r="G194" s="13" t="s">
        <v>189</v>
      </c>
      <c r="H194" s="13">
        <v>2004</v>
      </c>
      <c r="I194" s="13">
        <v>193</v>
      </c>
    </row>
    <row r="195" spans="1:9" x14ac:dyDescent="0.25">
      <c r="A195" s="13" t="str">
        <f t="shared" ref="A195:A258" si="3">_xlfn.CONCAT(B195," ", C195)</f>
        <v>901-S-607-B BRIDGE CONSTRUCTION STAKING</v>
      </c>
      <c r="B195" s="18" t="s">
        <v>6722</v>
      </c>
      <c r="C195" s="13" t="s">
        <v>6723</v>
      </c>
      <c r="D195" s="13" t="s">
        <v>5826</v>
      </c>
      <c r="E195" s="13" t="s">
        <v>187</v>
      </c>
      <c r="F195" s="13" t="s">
        <v>188</v>
      </c>
      <c r="G195" s="13" t="s">
        <v>189</v>
      </c>
      <c r="H195" s="13">
        <v>2004</v>
      </c>
      <c r="I195" s="13">
        <v>194</v>
      </c>
    </row>
    <row r="196" spans="1:9" x14ac:dyDescent="0.25">
      <c r="A196" s="13" t="str">
        <f t="shared" si="3"/>
        <v>901-S-607-B BRIDGE CONSTRUCTION SURVEYING</v>
      </c>
      <c r="B196" s="18" t="s">
        <v>6722</v>
      </c>
      <c r="C196" s="13" t="s">
        <v>6721</v>
      </c>
      <c r="D196" s="13" t="s">
        <v>5826</v>
      </c>
      <c r="E196" s="13" t="s">
        <v>187</v>
      </c>
      <c r="F196" s="13" t="s">
        <v>188</v>
      </c>
      <c r="G196" s="13" t="s">
        <v>189</v>
      </c>
      <c r="H196" s="13">
        <v>2004</v>
      </c>
      <c r="I196" s="13">
        <v>195</v>
      </c>
    </row>
    <row r="197" spans="1:9" x14ac:dyDescent="0.25">
      <c r="A197" s="13" t="str">
        <f t="shared" si="3"/>
        <v xml:space="preserve">S-608-A CONCRETE SIDEWALK  </v>
      </c>
      <c r="B197" s="13" t="s">
        <v>6195</v>
      </c>
      <c r="C197" s="13" t="s">
        <v>6724</v>
      </c>
      <c r="D197" s="13" t="s">
        <v>5839</v>
      </c>
      <c r="E197" s="13" t="s">
        <v>1569</v>
      </c>
      <c r="F197" s="13" t="s">
        <v>188</v>
      </c>
      <c r="G197" s="13" t="s">
        <v>189</v>
      </c>
      <c r="H197" s="13">
        <v>2004</v>
      </c>
      <c r="I197" s="13">
        <v>196</v>
      </c>
    </row>
    <row r="198" spans="1:9" x14ac:dyDescent="0.25">
      <c r="A198" s="13" t="str">
        <f t="shared" si="3"/>
        <v xml:space="preserve">S-608-B CONCRETE DRIVEWAY  </v>
      </c>
      <c r="B198" s="13" t="s">
        <v>6197</v>
      </c>
      <c r="C198" s="13" t="s">
        <v>6725</v>
      </c>
      <c r="D198" s="13" t="s">
        <v>5839</v>
      </c>
      <c r="E198" s="13" t="s">
        <v>1569</v>
      </c>
      <c r="F198" s="13" t="s">
        <v>188</v>
      </c>
      <c r="G198" s="13" t="s">
        <v>189</v>
      </c>
      <c r="H198" s="13">
        <v>2004</v>
      </c>
      <c r="I198" s="13">
        <v>197</v>
      </c>
    </row>
    <row r="199" spans="1:9" x14ac:dyDescent="0.25">
      <c r="A199" s="13" t="str">
        <f t="shared" si="3"/>
        <v xml:space="preserve">S-609-A CONCRETE GUTTER ( _________________ )  </v>
      </c>
      <c r="B199" s="13" t="s">
        <v>6199</v>
      </c>
      <c r="C199" s="13" t="s">
        <v>6726</v>
      </c>
      <c r="D199" s="13" t="s">
        <v>5837</v>
      </c>
      <c r="E199" s="13" t="s">
        <v>1569</v>
      </c>
      <c r="F199" s="13" t="s">
        <v>188</v>
      </c>
      <c r="G199" s="13" t="s">
        <v>189</v>
      </c>
      <c r="H199" s="13">
        <v>2004</v>
      </c>
      <c r="I199" s="13">
        <v>198</v>
      </c>
    </row>
    <row r="200" spans="1:9" x14ac:dyDescent="0.25">
      <c r="A200" s="13" t="str">
        <f t="shared" si="3"/>
        <v xml:space="preserve">S-609-B CONCRETE CURB, TYPE _____  </v>
      </c>
      <c r="B200" s="13" t="s">
        <v>6201</v>
      </c>
      <c r="C200" s="13" t="s">
        <v>6727</v>
      </c>
      <c r="D200" s="13" t="s">
        <v>5837</v>
      </c>
      <c r="E200" s="13" t="s">
        <v>1569</v>
      </c>
      <c r="F200" s="13" t="s">
        <v>188</v>
      </c>
      <c r="G200" s="13" t="s">
        <v>189</v>
      </c>
      <c r="H200" s="13">
        <v>2004</v>
      </c>
      <c r="I200" s="13">
        <v>199</v>
      </c>
    </row>
    <row r="201" spans="1:9" x14ac:dyDescent="0.25">
      <c r="A201" s="13" t="str">
        <f t="shared" si="3"/>
        <v xml:space="preserve">S-609-C CONCRETE CURB (INTEGRAL) TYPE ____  </v>
      </c>
      <c r="B201" s="13" t="s">
        <v>6203</v>
      </c>
      <c r="C201" s="13" t="s">
        <v>6728</v>
      </c>
      <c r="D201" s="13" t="s">
        <v>5837</v>
      </c>
      <c r="E201" s="13" t="s">
        <v>1569</v>
      </c>
      <c r="F201" s="13" t="s">
        <v>188</v>
      </c>
      <c r="G201" s="13" t="s">
        <v>189</v>
      </c>
      <c r="H201" s="13">
        <v>2004</v>
      </c>
      <c r="I201" s="13">
        <v>200</v>
      </c>
    </row>
    <row r="202" spans="1:9" x14ac:dyDescent="0.25">
      <c r="A202" s="13" t="str">
        <f t="shared" si="3"/>
        <v xml:space="preserve">S-609-D COMBINATION CONCRETE CURB AND GUTTER </v>
      </c>
      <c r="B202" s="13" t="s">
        <v>6205</v>
      </c>
      <c r="C202" s="13" t="s">
        <v>6729</v>
      </c>
      <c r="D202" s="13" t="s">
        <v>5837</v>
      </c>
      <c r="E202" s="13" t="s">
        <v>1569</v>
      </c>
      <c r="F202" s="13" t="s">
        <v>188</v>
      </c>
      <c r="G202" s="13" t="s">
        <v>189</v>
      </c>
      <c r="H202" s="13">
        <v>2004</v>
      </c>
      <c r="I202" s="13">
        <v>201</v>
      </c>
    </row>
    <row r="203" spans="1:9" x14ac:dyDescent="0.25">
      <c r="A203" s="13" t="str">
        <f t="shared" si="3"/>
        <v xml:space="preserve">S-609-E BITUMINOUS CURB  </v>
      </c>
      <c r="B203" s="13" t="s">
        <v>6207</v>
      </c>
      <c r="C203" s="13" t="s">
        <v>6730</v>
      </c>
      <c r="D203" s="13" t="s">
        <v>5837</v>
      </c>
      <c r="E203" s="13" t="s">
        <v>1569</v>
      </c>
      <c r="F203" s="13" t="s">
        <v>188</v>
      </c>
      <c r="G203" s="13" t="s">
        <v>189</v>
      </c>
      <c r="H203" s="13">
        <v>2004</v>
      </c>
      <c r="I203" s="13">
        <v>202</v>
      </c>
    </row>
    <row r="204" spans="1:9" x14ac:dyDescent="0.25">
      <c r="A204" s="13" t="str">
        <f t="shared" si="3"/>
        <v xml:space="preserve">S-611-A BRICK MASONRY  </v>
      </c>
      <c r="B204" s="13" t="s">
        <v>6209</v>
      </c>
      <c r="C204" s="13" t="s">
        <v>6731</v>
      </c>
      <c r="D204" s="13" t="s">
        <v>5844</v>
      </c>
      <c r="E204" s="13" t="s">
        <v>1569</v>
      </c>
      <c r="F204" s="13" t="s">
        <v>188</v>
      </c>
      <c r="G204" s="13" t="s">
        <v>189</v>
      </c>
      <c r="H204" s="13">
        <v>2004</v>
      </c>
      <c r="I204" s="13">
        <v>203</v>
      </c>
    </row>
    <row r="205" spans="1:9" x14ac:dyDescent="0.25">
      <c r="A205" s="13" t="str">
        <f t="shared" si="3"/>
        <v xml:space="preserve">S-611-B BRICK MASONRY  </v>
      </c>
      <c r="B205" s="13" t="s">
        <v>6211</v>
      </c>
      <c r="C205" s="13" t="s">
        <v>6731</v>
      </c>
      <c r="D205" s="13" t="s">
        <v>1300</v>
      </c>
      <c r="E205" s="13" t="s">
        <v>1569</v>
      </c>
      <c r="F205" s="13" t="s">
        <v>188</v>
      </c>
      <c r="G205" s="13" t="s">
        <v>189</v>
      </c>
      <c r="H205" s="13">
        <v>2004</v>
      </c>
      <c r="I205" s="13">
        <v>204</v>
      </c>
    </row>
    <row r="206" spans="1:9" x14ac:dyDescent="0.25">
      <c r="A206" s="13" t="str">
        <f t="shared" si="3"/>
        <v xml:space="preserve">S-612-A HOLES  </v>
      </c>
      <c r="B206" s="13" t="s">
        <v>6213</v>
      </c>
      <c r="C206" s="13" t="s">
        <v>6732</v>
      </c>
      <c r="D206" s="13" t="s">
        <v>5928</v>
      </c>
      <c r="E206" s="13" t="s">
        <v>187</v>
      </c>
      <c r="F206" s="13" t="s">
        <v>188</v>
      </c>
      <c r="G206" s="13" t="s">
        <v>189</v>
      </c>
      <c r="H206" s="13">
        <v>2004</v>
      </c>
      <c r="I206" s="13">
        <v>205</v>
      </c>
    </row>
    <row r="207" spans="1:9" x14ac:dyDescent="0.25">
      <c r="A207" s="13" t="str">
        <f t="shared" si="3"/>
        <v xml:space="preserve">S-612-B PORTLAND CEMENT PRESSURE GROUT SLURRY, TYPE __________ </v>
      </c>
      <c r="B207" s="13" t="s">
        <v>6215</v>
      </c>
      <c r="C207" s="13" t="s">
        <v>6733</v>
      </c>
      <c r="D207" s="13" t="s">
        <v>6045</v>
      </c>
      <c r="E207" s="13" t="s">
        <v>1569</v>
      </c>
      <c r="F207" s="13" t="s">
        <v>188</v>
      </c>
      <c r="G207" s="13" t="s">
        <v>189</v>
      </c>
      <c r="H207" s="13">
        <v>2004</v>
      </c>
      <c r="I207" s="13">
        <v>206</v>
      </c>
    </row>
    <row r="208" spans="1:9" x14ac:dyDescent="0.25">
      <c r="A208" s="13" t="str">
        <f t="shared" si="3"/>
        <v xml:space="preserve">S-612-C CALCIUM CHLORIDE  </v>
      </c>
      <c r="B208" s="13" t="s">
        <v>6217</v>
      </c>
      <c r="C208" s="13" t="s">
        <v>6734</v>
      </c>
      <c r="D208" s="13" t="s">
        <v>6045</v>
      </c>
      <c r="E208" s="13" t="s">
        <v>187</v>
      </c>
      <c r="F208" s="13" t="s">
        <v>188</v>
      </c>
      <c r="G208" s="13" t="s">
        <v>189</v>
      </c>
      <c r="H208" s="13">
        <v>2004</v>
      </c>
      <c r="I208" s="13">
        <v>207</v>
      </c>
    </row>
    <row r="209" spans="1:9" x14ac:dyDescent="0.25">
      <c r="A209" s="13" t="str">
        <f t="shared" si="3"/>
        <v xml:space="preserve">S-612-D PRELIMINARY TESTING  </v>
      </c>
      <c r="B209" s="13" t="s">
        <v>6219</v>
      </c>
      <c r="C209" s="13" t="s">
        <v>6735</v>
      </c>
      <c r="D209" s="13" t="s">
        <v>6221</v>
      </c>
      <c r="E209" s="13" t="s">
        <v>187</v>
      </c>
      <c r="F209" s="13" t="s">
        <v>188</v>
      </c>
      <c r="G209" s="13" t="s">
        <v>189</v>
      </c>
      <c r="H209" s="13">
        <v>2004</v>
      </c>
      <c r="I209" s="13">
        <v>208</v>
      </c>
    </row>
    <row r="210" spans="1:9" x14ac:dyDescent="0.25">
      <c r="A210" s="13" t="str">
        <f t="shared" si="3"/>
        <v xml:space="preserve">S-612-E STABILITY TESTING, LANE JOINT  </v>
      </c>
      <c r="B210" s="13" t="s">
        <v>6222</v>
      </c>
      <c r="C210" s="13" t="s">
        <v>6736</v>
      </c>
      <c r="D210" s="13" t="s">
        <v>5928</v>
      </c>
      <c r="E210" s="13" t="s">
        <v>187</v>
      </c>
      <c r="F210" s="13" t="s">
        <v>188</v>
      </c>
      <c r="G210" s="13" t="s">
        <v>189</v>
      </c>
      <c r="H210" s="13">
        <v>2004</v>
      </c>
      <c r="I210" s="13">
        <v>209</v>
      </c>
    </row>
    <row r="211" spans="1:9" x14ac:dyDescent="0.25">
      <c r="A211" s="13" t="str">
        <f t="shared" si="3"/>
        <v xml:space="preserve">S-612-F STABILITY TESTING, LANE CRACK  </v>
      </c>
      <c r="B211" s="13" t="s">
        <v>6224</v>
      </c>
      <c r="C211" s="13" t="s">
        <v>6737</v>
      </c>
      <c r="D211" s="13" t="s">
        <v>5928</v>
      </c>
      <c r="E211" s="13" t="s">
        <v>187</v>
      </c>
      <c r="F211" s="13" t="s">
        <v>188</v>
      </c>
      <c r="G211" s="13" t="s">
        <v>189</v>
      </c>
      <c r="H211" s="13">
        <v>2004</v>
      </c>
      <c r="I211" s="13">
        <v>210</v>
      </c>
    </row>
    <row r="212" spans="1:9" x14ac:dyDescent="0.25">
      <c r="A212" s="13" t="str">
        <f t="shared" si="3"/>
        <v xml:space="preserve">S-613-A ADJUSTMENT OF CASTINGS, GRATINGS AND UTILITY APPURTENANCES </v>
      </c>
      <c r="B212" s="13" t="s">
        <v>6226</v>
      </c>
      <c r="C212" s="13" t="s">
        <v>6738</v>
      </c>
      <c r="D212" s="13" t="s">
        <v>5826</v>
      </c>
      <c r="E212" s="13" t="s">
        <v>187</v>
      </c>
      <c r="F212" s="13" t="s">
        <v>188</v>
      </c>
      <c r="G212" s="13" t="s">
        <v>189</v>
      </c>
      <c r="H212" s="13">
        <v>2004</v>
      </c>
      <c r="I212" s="13">
        <v>211</v>
      </c>
    </row>
    <row r="213" spans="1:9" x14ac:dyDescent="0.25">
      <c r="A213" s="13" t="str">
        <f t="shared" si="3"/>
        <v xml:space="preserve">S-613-B ADJUSTMENT OF CASTINGS  </v>
      </c>
      <c r="B213" s="13" t="s">
        <v>6228</v>
      </c>
      <c r="C213" s="13" t="s">
        <v>6739</v>
      </c>
      <c r="D213" s="13" t="s">
        <v>5835</v>
      </c>
      <c r="E213" s="13" t="s">
        <v>187</v>
      </c>
      <c r="F213" s="13" t="s">
        <v>188</v>
      </c>
      <c r="G213" s="13" t="s">
        <v>189</v>
      </c>
      <c r="H213" s="13">
        <v>2004</v>
      </c>
      <c r="I213" s="13">
        <v>212</v>
      </c>
    </row>
    <row r="214" spans="1:9" x14ac:dyDescent="0.25">
      <c r="A214" s="13" t="str">
        <f t="shared" si="3"/>
        <v xml:space="preserve">S-613-C ADJUSTMENT OF GRATINGS  </v>
      </c>
      <c r="B214" s="13" t="s">
        <v>6230</v>
      </c>
      <c r="C214" s="13" t="s">
        <v>6740</v>
      </c>
      <c r="D214" s="13" t="s">
        <v>5835</v>
      </c>
      <c r="E214" s="13" t="s">
        <v>187</v>
      </c>
      <c r="F214" s="13" t="s">
        <v>188</v>
      </c>
      <c r="G214" s="13" t="s">
        <v>189</v>
      </c>
      <c r="H214" s="13">
        <v>2004</v>
      </c>
      <c r="I214" s="13">
        <v>213</v>
      </c>
    </row>
    <row r="215" spans="1:9" x14ac:dyDescent="0.25">
      <c r="A215" s="13" t="str">
        <f t="shared" si="3"/>
        <v xml:space="preserve">S-613-D ADJUSTMENT OF ____________________  </v>
      </c>
      <c r="B215" s="13" t="s">
        <v>6232</v>
      </c>
      <c r="C215" s="13" t="s">
        <v>6741</v>
      </c>
      <c r="D215" s="13" t="s">
        <v>5826</v>
      </c>
      <c r="E215" s="13" t="s">
        <v>187</v>
      </c>
      <c r="F215" s="13" t="s">
        <v>188</v>
      </c>
      <c r="G215" s="13" t="s">
        <v>189</v>
      </c>
      <c r="H215" s="13">
        <v>2004</v>
      </c>
      <c r="I215" s="13">
        <v>214</v>
      </c>
    </row>
    <row r="216" spans="1:9" x14ac:dyDescent="0.25">
      <c r="A216" s="13" t="str">
        <f t="shared" si="3"/>
        <v xml:space="preserve">S-613-E ADJUSTMENT OF ____________________  </v>
      </c>
      <c r="B216" s="13" t="s">
        <v>6234</v>
      </c>
      <c r="C216" s="13" t="s">
        <v>6741</v>
      </c>
      <c r="D216" s="13" t="s">
        <v>5835</v>
      </c>
      <c r="E216" s="13" t="s">
        <v>187</v>
      </c>
      <c r="F216" s="13" t="s">
        <v>188</v>
      </c>
      <c r="G216" s="13" t="s">
        <v>189</v>
      </c>
      <c r="H216" s="13">
        <v>2004</v>
      </c>
      <c r="I216" s="13">
        <v>215</v>
      </c>
    </row>
    <row r="217" spans="1:9" x14ac:dyDescent="0.25">
      <c r="A217" s="13" t="str">
        <f t="shared" si="3"/>
        <v xml:space="preserve">S-616-A CONCRETE ISLAND PAVEMENT  </v>
      </c>
      <c r="B217" s="13" t="s">
        <v>6235</v>
      </c>
      <c r="C217" s="13" t="s">
        <v>6742</v>
      </c>
      <c r="D217" s="13" t="s">
        <v>5839</v>
      </c>
      <c r="E217" s="13" t="s">
        <v>1569</v>
      </c>
      <c r="F217" s="13" t="s">
        <v>188</v>
      </c>
      <c r="G217" s="13" t="s">
        <v>189</v>
      </c>
      <c r="H217" s="13">
        <v>2004</v>
      </c>
      <c r="I217" s="13">
        <v>216</v>
      </c>
    </row>
    <row r="218" spans="1:9" x14ac:dyDescent="0.25">
      <c r="A218" s="13" t="str">
        <f t="shared" si="3"/>
        <v xml:space="preserve">S-616-B HOT BITUMINOUS ISLAND PAVEMENT  </v>
      </c>
      <c r="B218" s="13" t="s">
        <v>6237</v>
      </c>
      <c r="C218" s="13" t="s">
        <v>6743</v>
      </c>
      <c r="D218" s="13" t="s">
        <v>5839</v>
      </c>
      <c r="E218" s="13" t="s">
        <v>1569</v>
      </c>
      <c r="F218" s="13" t="s">
        <v>188</v>
      </c>
      <c r="G218" s="13" t="s">
        <v>189</v>
      </c>
      <c r="H218" s="13">
        <v>2004</v>
      </c>
      <c r="I218" s="13">
        <v>217</v>
      </c>
    </row>
    <row r="219" spans="1:9" x14ac:dyDescent="0.25">
      <c r="A219" s="13" t="str">
        <f t="shared" si="3"/>
        <v xml:space="preserve">S-617-A RIGHT-OF-WAY MARKERS (TYPE ___ )  </v>
      </c>
      <c r="B219" s="13" t="s">
        <v>6239</v>
      </c>
      <c r="C219" s="13" t="s">
        <v>6744</v>
      </c>
      <c r="D219" s="13" t="s">
        <v>5928</v>
      </c>
      <c r="E219" s="13" t="s">
        <v>187</v>
      </c>
      <c r="F219" s="13" t="s">
        <v>188</v>
      </c>
      <c r="G219" s="13" t="s">
        <v>189</v>
      </c>
      <c r="H219" s="13">
        <v>2004</v>
      </c>
      <c r="I219" s="13">
        <v>218</v>
      </c>
    </row>
    <row r="220" spans="1:9" x14ac:dyDescent="0.25">
      <c r="A220" s="13" t="str">
        <f t="shared" si="3"/>
        <v xml:space="preserve">S-617-A RIGHT-OF-WAY MARKERS (TYPE I)  </v>
      </c>
      <c r="B220" s="13" t="s">
        <v>6239</v>
      </c>
      <c r="C220" s="13" t="s">
        <v>6745</v>
      </c>
      <c r="D220" s="13" t="s">
        <v>5928</v>
      </c>
      <c r="E220" s="13" t="s">
        <v>187</v>
      </c>
      <c r="F220" s="13" t="s">
        <v>188</v>
      </c>
      <c r="G220" s="13" t="s">
        <v>189</v>
      </c>
      <c r="H220" s="13">
        <v>2004</v>
      </c>
      <c r="I220" s="13">
        <v>219</v>
      </c>
    </row>
    <row r="221" spans="1:9" x14ac:dyDescent="0.25">
      <c r="A221" s="13" t="str">
        <f t="shared" si="3"/>
        <v xml:space="preserve">S-617-A RIGHT-OF-WAY MARKERS (TYPE II)  </v>
      </c>
      <c r="B221" s="13" t="s">
        <v>6239</v>
      </c>
      <c r="C221" s="13" t="s">
        <v>6746</v>
      </c>
      <c r="D221" s="13" t="s">
        <v>5928</v>
      </c>
      <c r="E221" s="13" t="s">
        <v>187</v>
      </c>
      <c r="F221" s="13" t="s">
        <v>188</v>
      </c>
      <c r="G221" s="13" t="s">
        <v>189</v>
      </c>
      <c r="H221" s="13">
        <v>2004</v>
      </c>
      <c r="I221" s="13">
        <v>220</v>
      </c>
    </row>
    <row r="222" spans="1:9" x14ac:dyDescent="0.25">
      <c r="A222" s="13" t="str">
        <f t="shared" si="3"/>
        <v xml:space="preserve">S-617-B RIGHT-OF-WAY MARKERS REMOVED AND RESET </v>
      </c>
      <c r="B222" s="13" t="s">
        <v>6241</v>
      </c>
      <c r="C222" s="13" t="s">
        <v>6747</v>
      </c>
      <c r="D222" s="13" t="s">
        <v>5928</v>
      </c>
      <c r="E222" s="13" t="s">
        <v>187</v>
      </c>
      <c r="F222" s="13" t="s">
        <v>188</v>
      </c>
      <c r="G222" s="13" t="s">
        <v>189</v>
      </c>
      <c r="H222" s="13">
        <v>2004</v>
      </c>
      <c r="I222" s="13">
        <v>221</v>
      </c>
    </row>
    <row r="223" spans="1:9" x14ac:dyDescent="0.25">
      <c r="A223" s="13" t="str">
        <f t="shared" si="3"/>
        <v xml:space="preserve">S-618-A MAINTENANCE OF TRAFFIC  </v>
      </c>
      <c r="B223" s="13" t="s">
        <v>6243</v>
      </c>
      <c r="C223" s="13" t="s">
        <v>6748</v>
      </c>
      <c r="D223" s="13" t="s">
        <v>5826</v>
      </c>
      <c r="E223" s="13" t="s">
        <v>187</v>
      </c>
      <c r="F223" s="13" t="s">
        <v>188</v>
      </c>
      <c r="G223" s="13" t="s">
        <v>189</v>
      </c>
      <c r="H223" s="13">
        <v>2004</v>
      </c>
      <c r="I223" s="13">
        <v>222</v>
      </c>
    </row>
    <row r="224" spans="1:9" x14ac:dyDescent="0.25">
      <c r="A224" s="13" t="str">
        <f t="shared" si="3"/>
        <v xml:space="preserve">S-618-B ADDITIONAL CONSTRUCTION SIGNS  </v>
      </c>
      <c r="B224" s="13" t="s">
        <v>6245</v>
      </c>
      <c r="C224" s="13" t="s">
        <v>6749</v>
      </c>
      <c r="D224" s="13" t="s">
        <v>6247</v>
      </c>
      <c r="E224" s="13" t="s">
        <v>187</v>
      </c>
      <c r="F224" s="13" t="s">
        <v>188</v>
      </c>
      <c r="G224" s="13" t="s">
        <v>189</v>
      </c>
      <c r="H224" s="13">
        <v>2004</v>
      </c>
      <c r="I224" s="13">
        <v>223</v>
      </c>
    </row>
    <row r="225" spans="1:9" x14ac:dyDescent="0.25">
      <c r="A225" s="13" t="str">
        <f t="shared" si="3"/>
        <v xml:space="preserve">S-619-A ___ " WIDE TRAFFIC STRIPE (SKIP WHITE) </v>
      </c>
      <c r="B225" s="13" t="s">
        <v>6248</v>
      </c>
      <c r="C225" s="13" t="s">
        <v>6750</v>
      </c>
      <c r="D225" s="13" t="s">
        <v>6221</v>
      </c>
      <c r="E225" s="13" t="s">
        <v>187</v>
      </c>
      <c r="F225" s="13" t="s">
        <v>188</v>
      </c>
      <c r="G225" s="13" t="s">
        <v>189</v>
      </c>
      <c r="H225" s="13">
        <v>2004</v>
      </c>
      <c r="I225" s="13">
        <v>224</v>
      </c>
    </row>
    <row r="226" spans="1:9" x14ac:dyDescent="0.25">
      <c r="A226" s="13" t="str">
        <f t="shared" si="3"/>
        <v>S-619-AB ___ " WIDE TRAFFIC STRIPE (SKIP WHITE) (TYPE III DROP ON GLASS BEADS)</v>
      </c>
      <c r="B226" s="13" t="s">
        <v>6250</v>
      </c>
      <c r="C226" s="13" t="s">
        <v>6751</v>
      </c>
      <c r="D226" s="13" t="s">
        <v>6221</v>
      </c>
      <c r="E226" s="13" t="s">
        <v>187</v>
      </c>
      <c r="F226" s="13" t="s">
        <v>188</v>
      </c>
      <c r="G226" s="13" t="s">
        <v>189</v>
      </c>
      <c r="H226" s="13">
        <v>2004</v>
      </c>
      <c r="I226" s="13">
        <v>225</v>
      </c>
    </row>
    <row r="227" spans="1:9" x14ac:dyDescent="0.25">
      <c r="A227" s="13" t="str">
        <f t="shared" si="3"/>
        <v xml:space="preserve">S-619-B ___ " WIDE TRAFFIC STRIPE (SKIP YELLOW) </v>
      </c>
      <c r="B227" s="13" t="s">
        <v>6252</v>
      </c>
      <c r="C227" s="13" t="s">
        <v>6752</v>
      </c>
      <c r="D227" s="13" t="s">
        <v>6221</v>
      </c>
      <c r="E227" s="13" t="s">
        <v>187</v>
      </c>
      <c r="F227" s="13" t="s">
        <v>188</v>
      </c>
      <c r="G227" s="13" t="s">
        <v>189</v>
      </c>
      <c r="H227" s="13">
        <v>2004</v>
      </c>
      <c r="I227" s="13">
        <v>226</v>
      </c>
    </row>
    <row r="228" spans="1:9" x14ac:dyDescent="0.25">
      <c r="A228" s="13" t="str">
        <f t="shared" si="3"/>
        <v>S-619-BB ___ " WIDE TRAFFIC STRIPE (SKIP YELLOW) (TYPE III DROP ON GLASS BEADS)</v>
      </c>
      <c r="B228" s="13" t="s">
        <v>6254</v>
      </c>
      <c r="C228" s="13" t="s">
        <v>6753</v>
      </c>
      <c r="D228" s="13" t="s">
        <v>6221</v>
      </c>
      <c r="E228" s="13" t="s">
        <v>187</v>
      </c>
      <c r="F228" s="13" t="s">
        <v>188</v>
      </c>
      <c r="G228" s="13" t="s">
        <v>189</v>
      </c>
      <c r="H228" s="13">
        <v>2004</v>
      </c>
      <c r="I228" s="13">
        <v>227</v>
      </c>
    </row>
    <row r="229" spans="1:9" x14ac:dyDescent="0.25">
      <c r="A229" s="13" t="str">
        <f t="shared" si="3"/>
        <v xml:space="preserve">S-619-C ___ " WIDE TRAFFIC STRIPE (CONTINUOUS WHITE) </v>
      </c>
      <c r="B229" s="13" t="s">
        <v>6256</v>
      </c>
      <c r="C229" s="13" t="s">
        <v>6754</v>
      </c>
      <c r="D229" s="13" t="s">
        <v>5837</v>
      </c>
      <c r="E229" s="13" t="s">
        <v>187</v>
      </c>
      <c r="F229" s="13" t="s">
        <v>188</v>
      </c>
      <c r="G229" s="13" t="s">
        <v>189</v>
      </c>
      <c r="H229" s="13">
        <v>2004</v>
      </c>
      <c r="I229" s="13">
        <v>228</v>
      </c>
    </row>
    <row r="230" spans="1:9" x14ac:dyDescent="0.25">
      <c r="A230" s="13" t="str">
        <f t="shared" si="3"/>
        <v>S-619-CB ___ " WIDE TRAFFIC STRIPE (CONTINUOUS WHITE) (TYPE III DROP ON GLASS BEADS)</v>
      </c>
      <c r="B230" s="13" t="s">
        <v>6258</v>
      </c>
      <c r="C230" s="13" t="s">
        <v>6755</v>
      </c>
      <c r="D230" s="13" t="s">
        <v>5837</v>
      </c>
      <c r="E230" s="13" t="s">
        <v>187</v>
      </c>
      <c r="F230" s="13" t="s">
        <v>188</v>
      </c>
      <c r="G230" s="13" t="s">
        <v>189</v>
      </c>
      <c r="H230" s="13">
        <v>2004</v>
      </c>
      <c r="I230" s="13">
        <v>229</v>
      </c>
    </row>
    <row r="231" spans="1:9" x14ac:dyDescent="0.25">
      <c r="A231" s="13" t="str">
        <f t="shared" si="3"/>
        <v xml:space="preserve">S-619-D ___ " WIDE TRAFFIC STRIPE (CONTINUOUS YELLOW) </v>
      </c>
      <c r="B231" s="13" t="s">
        <v>6260</v>
      </c>
      <c r="C231" s="13" t="s">
        <v>6756</v>
      </c>
      <c r="D231" s="13" t="s">
        <v>5837</v>
      </c>
      <c r="E231" s="13" t="s">
        <v>187</v>
      </c>
      <c r="F231" s="13" t="s">
        <v>188</v>
      </c>
      <c r="G231" s="13" t="s">
        <v>189</v>
      </c>
      <c r="H231" s="13">
        <v>2004</v>
      </c>
      <c r="I231" s="13">
        <v>230</v>
      </c>
    </row>
    <row r="232" spans="1:9" x14ac:dyDescent="0.25">
      <c r="A232" s="13" t="str">
        <f t="shared" si="3"/>
        <v>S-619-DB ___ " WIDE TRAFFIC STRIPE (CONTINUOUS YELLOW) (TYPE III DROP ON GLASS BEADS)</v>
      </c>
      <c r="B232" s="13" t="s">
        <v>6262</v>
      </c>
      <c r="C232" s="13" t="s">
        <v>6757</v>
      </c>
      <c r="D232" s="13" t="s">
        <v>5837</v>
      </c>
      <c r="E232" s="13" t="s">
        <v>187</v>
      </c>
      <c r="F232" s="13" t="s">
        <v>188</v>
      </c>
      <c r="G232" s="13" t="s">
        <v>189</v>
      </c>
      <c r="H232" s="13">
        <v>2004</v>
      </c>
      <c r="I232" s="13">
        <v>231</v>
      </c>
    </row>
    <row r="233" spans="1:9" x14ac:dyDescent="0.25">
      <c r="A233" s="13" t="str">
        <f t="shared" si="3"/>
        <v xml:space="preserve">S-619-E ___ " WIDE TEMPORARY TRAFFIC STRIPE  </v>
      </c>
      <c r="B233" s="13" t="s">
        <v>6264</v>
      </c>
      <c r="C233" s="13" t="s">
        <v>6758</v>
      </c>
      <c r="D233" s="13" t="s">
        <v>5837</v>
      </c>
      <c r="E233" s="13" t="s">
        <v>187</v>
      </c>
      <c r="F233" s="13" t="s">
        <v>188</v>
      </c>
      <c r="G233" s="13" t="s">
        <v>189</v>
      </c>
      <c r="H233" s="13">
        <v>2004</v>
      </c>
      <c r="I233" s="13">
        <v>232</v>
      </c>
    </row>
    <row r="234" spans="1:9" x14ac:dyDescent="0.25">
      <c r="A234" s="13" t="str">
        <f t="shared" si="3"/>
        <v xml:space="preserve">S-619-EB ___ " WIDE TEMPORARY TRAFFIC STRIPE (TYPE III DROP ON GLASS BEADS) </v>
      </c>
      <c r="B234" s="13" t="s">
        <v>6266</v>
      </c>
      <c r="C234" s="13" t="s">
        <v>6759</v>
      </c>
      <c r="D234" s="13" t="s">
        <v>5837</v>
      </c>
      <c r="E234" s="13" t="s">
        <v>187</v>
      </c>
      <c r="F234" s="13" t="s">
        <v>188</v>
      </c>
      <c r="G234" s="13" t="s">
        <v>189</v>
      </c>
      <c r="H234" s="13">
        <v>2004</v>
      </c>
      <c r="I234" s="13">
        <v>233</v>
      </c>
    </row>
    <row r="235" spans="1:9" x14ac:dyDescent="0.25">
      <c r="A235" s="13" t="str">
        <f t="shared" si="3"/>
        <v xml:space="preserve">S-619-F DETAIL TRAFFIC STRIPE  </v>
      </c>
      <c r="B235" s="13" t="s">
        <v>6268</v>
      </c>
      <c r="C235" s="13" t="s">
        <v>6760</v>
      </c>
      <c r="D235" s="13" t="s">
        <v>5837</v>
      </c>
      <c r="E235" s="13" t="s">
        <v>187</v>
      </c>
      <c r="F235" s="13" t="s">
        <v>188</v>
      </c>
      <c r="G235" s="13" t="s">
        <v>189</v>
      </c>
      <c r="H235" s="13">
        <v>2004</v>
      </c>
      <c r="I235" s="13">
        <v>234</v>
      </c>
    </row>
    <row r="236" spans="1:9" x14ac:dyDescent="0.25">
      <c r="A236" s="13" t="str">
        <f t="shared" si="3"/>
        <v xml:space="preserve">S-619-FB DETAIL TRAFFIC STRIPE (TYPE III DROP ON GLASS BEADS) </v>
      </c>
      <c r="B236" s="13" t="s">
        <v>6270</v>
      </c>
      <c r="C236" s="13" t="s">
        <v>6761</v>
      </c>
      <c r="D236" s="13" t="s">
        <v>5837</v>
      </c>
      <c r="E236" s="13" t="s">
        <v>187</v>
      </c>
      <c r="F236" s="13" t="s">
        <v>188</v>
      </c>
      <c r="G236" s="13" t="s">
        <v>189</v>
      </c>
      <c r="H236" s="13">
        <v>2004</v>
      </c>
      <c r="I236" s="13">
        <v>235</v>
      </c>
    </row>
    <row r="237" spans="1:9" x14ac:dyDescent="0.25">
      <c r="A237" s="13" t="str">
        <f t="shared" si="3"/>
        <v xml:space="preserve">S-619-G LEGEND  </v>
      </c>
      <c r="B237" s="13" t="s">
        <v>6272</v>
      </c>
      <c r="C237" s="13" t="s">
        <v>6762</v>
      </c>
      <c r="D237" s="13" t="s">
        <v>6247</v>
      </c>
      <c r="E237" s="13" t="s">
        <v>187</v>
      </c>
      <c r="F237" s="13" t="s">
        <v>188</v>
      </c>
      <c r="G237" s="13" t="s">
        <v>189</v>
      </c>
      <c r="H237" s="13">
        <v>2004</v>
      </c>
      <c r="I237" s="13">
        <v>236</v>
      </c>
    </row>
    <row r="238" spans="1:9" x14ac:dyDescent="0.25">
      <c r="A238" s="13" t="str">
        <f t="shared" si="3"/>
        <v xml:space="preserve">S-619-GB LEGEND (TYPE III DROP ON GLASS BEADS) </v>
      </c>
      <c r="B238" s="13" t="s">
        <v>6274</v>
      </c>
      <c r="C238" s="13" t="s">
        <v>6763</v>
      </c>
      <c r="D238" s="13" t="s">
        <v>6247</v>
      </c>
      <c r="E238" s="13" t="s">
        <v>187</v>
      </c>
      <c r="F238" s="13" t="s">
        <v>188</v>
      </c>
      <c r="G238" s="13" t="s">
        <v>189</v>
      </c>
      <c r="H238" s="13">
        <v>2004</v>
      </c>
      <c r="I238" s="13">
        <v>237</v>
      </c>
    </row>
    <row r="239" spans="1:9" x14ac:dyDescent="0.25">
      <c r="A239" s="13" t="str">
        <f t="shared" si="3"/>
        <v xml:space="preserve">S-620-A ___ " WIDE COLD PLASTIC TRAFFIC STRIPE (SKIP WHITE) </v>
      </c>
      <c r="B239" s="13" t="s">
        <v>6276</v>
      </c>
      <c r="C239" s="13" t="s">
        <v>6764</v>
      </c>
      <c r="D239" s="13" t="s">
        <v>6221</v>
      </c>
      <c r="E239" s="13" t="s">
        <v>187</v>
      </c>
      <c r="F239" s="13" t="s">
        <v>188</v>
      </c>
      <c r="G239" s="13" t="s">
        <v>189</v>
      </c>
      <c r="H239" s="13">
        <v>2004</v>
      </c>
      <c r="I239" s="13">
        <v>238</v>
      </c>
    </row>
    <row r="240" spans="1:9" x14ac:dyDescent="0.25">
      <c r="A240" s="13" t="str">
        <f t="shared" si="3"/>
        <v xml:space="preserve">S-620-B ___ " WIDE COLD PLASTIC TRAFFIC STRIPE (CONTINUOUS WHITE) </v>
      </c>
      <c r="B240" s="13" t="s">
        <v>6278</v>
      </c>
      <c r="C240" s="13" t="s">
        <v>6765</v>
      </c>
      <c r="D240" s="13" t="s">
        <v>6221</v>
      </c>
      <c r="E240" s="13" t="s">
        <v>187</v>
      </c>
      <c r="F240" s="13" t="s">
        <v>188</v>
      </c>
      <c r="G240" s="13" t="s">
        <v>189</v>
      </c>
      <c r="H240" s="13">
        <v>2004</v>
      </c>
      <c r="I240" s="13">
        <v>239</v>
      </c>
    </row>
    <row r="241" spans="1:9" x14ac:dyDescent="0.25">
      <c r="A241" s="13" t="str">
        <f t="shared" si="3"/>
        <v xml:space="preserve">S-620-C ___ " WIDE COLD PLASTIC EDGE STRIPE (CONTINUOUS WHITE) </v>
      </c>
      <c r="B241" s="13" t="s">
        <v>6280</v>
      </c>
      <c r="C241" s="13" t="s">
        <v>6766</v>
      </c>
      <c r="D241" s="13" t="s">
        <v>6221</v>
      </c>
      <c r="E241" s="13" t="s">
        <v>187</v>
      </c>
      <c r="F241" s="13" t="s">
        <v>188</v>
      </c>
      <c r="G241" s="13" t="s">
        <v>189</v>
      </c>
      <c r="H241" s="13">
        <v>2004</v>
      </c>
      <c r="I241" s="13">
        <v>240</v>
      </c>
    </row>
    <row r="242" spans="1:9" x14ac:dyDescent="0.25">
      <c r="A242" s="13" t="str">
        <f t="shared" si="3"/>
        <v xml:space="preserve">S-620-D ___ " WIDE COLD PLASTIC TRAFFIC STRIPE (SKIP YELLOW) </v>
      </c>
      <c r="B242" s="13" t="s">
        <v>6282</v>
      </c>
      <c r="C242" s="13" t="s">
        <v>6767</v>
      </c>
      <c r="D242" s="13" t="s">
        <v>6221</v>
      </c>
      <c r="E242" s="13" t="s">
        <v>187</v>
      </c>
      <c r="F242" s="13" t="s">
        <v>188</v>
      </c>
      <c r="G242" s="13" t="s">
        <v>189</v>
      </c>
      <c r="H242" s="13">
        <v>2004</v>
      </c>
      <c r="I242" s="13">
        <v>241</v>
      </c>
    </row>
    <row r="243" spans="1:9" x14ac:dyDescent="0.25">
      <c r="A243" s="13" t="str">
        <f t="shared" si="3"/>
        <v xml:space="preserve">S-620-E-1 ___ " WIDE COLD PLASTIC TRAFFIC STRIPE (CONTINUOUS YELLOW) </v>
      </c>
      <c r="B243" s="13" t="s">
        <v>6284</v>
      </c>
      <c r="C243" s="13" t="s">
        <v>6768</v>
      </c>
      <c r="D243" s="13" t="s">
        <v>5837</v>
      </c>
      <c r="E243" s="13" t="s">
        <v>187</v>
      </c>
      <c r="F243" s="13" t="s">
        <v>188</v>
      </c>
      <c r="G243" s="13" t="s">
        <v>189</v>
      </c>
      <c r="H243" s="13">
        <v>2004</v>
      </c>
      <c r="I243" s="13">
        <v>242</v>
      </c>
    </row>
    <row r="244" spans="1:9" x14ac:dyDescent="0.25">
      <c r="A244" s="13" t="str">
        <f t="shared" si="3"/>
        <v xml:space="preserve">S-620-E-2 ___ " WIDE COLD PLASTIC TRAFFIC STRIPE (CONTINUOUS YELLOW) </v>
      </c>
      <c r="B244" s="13" t="s">
        <v>6286</v>
      </c>
      <c r="C244" s="13" t="s">
        <v>6768</v>
      </c>
      <c r="D244" s="13" t="s">
        <v>6221</v>
      </c>
      <c r="E244" s="13" t="s">
        <v>187</v>
      </c>
      <c r="F244" s="13" t="s">
        <v>188</v>
      </c>
      <c r="G244" s="13" t="s">
        <v>189</v>
      </c>
      <c r="H244" s="13">
        <v>2004</v>
      </c>
      <c r="I244" s="13">
        <v>243</v>
      </c>
    </row>
    <row r="245" spans="1:9" x14ac:dyDescent="0.25">
      <c r="A245" s="13" t="str">
        <f t="shared" si="3"/>
        <v xml:space="preserve">S-620-F ___ " WIDE COLD PLASTIC EDGE STRIPE (CONTINUOUS YELLOW) </v>
      </c>
      <c r="B245" s="13" t="s">
        <v>6287</v>
      </c>
      <c r="C245" s="13" t="s">
        <v>6769</v>
      </c>
      <c r="D245" s="13" t="s">
        <v>6221</v>
      </c>
      <c r="E245" s="13" t="s">
        <v>187</v>
      </c>
      <c r="F245" s="13" t="s">
        <v>188</v>
      </c>
      <c r="G245" s="13" t="s">
        <v>189</v>
      </c>
      <c r="H245" s="13">
        <v>2004</v>
      </c>
      <c r="I245" s="13">
        <v>244</v>
      </c>
    </row>
    <row r="246" spans="1:9" x14ac:dyDescent="0.25">
      <c r="A246" s="13" t="str">
        <f t="shared" si="3"/>
        <v xml:space="preserve">S-620-G COLD PLASTIC DETAIL STRIPE (WHITE) (4 " EQUIVALENT LENGTH) </v>
      </c>
      <c r="B246" s="13" t="s">
        <v>6289</v>
      </c>
      <c r="C246" s="13" t="s">
        <v>6770</v>
      </c>
      <c r="D246" s="13" t="s">
        <v>5837</v>
      </c>
      <c r="E246" s="13" t="s">
        <v>187</v>
      </c>
      <c r="F246" s="13" t="s">
        <v>188</v>
      </c>
      <c r="G246" s="13" t="s">
        <v>189</v>
      </c>
      <c r="H246" s="13">
        <v>2004</v>
      </c>
      <c r="I246" s="13">
        <v>245</v>
      </c>
    </row>
    <row r="247" spans="1:9" x14ac:dyDescent="0.25">
      <c r="A247" s="13" t="str">
        <f t="shared" si="3"/>
        <v xml:space="preserve">S-620-H COLD PLASTIC DETAIL STRIPE (YELLOW) (4 " EQUIVALENT LENGTH) </v>
      </c>
      <c r="B247" s="13" t="s">
        <v>6291</v>
      </c>
      <c r="C247" s="13" t="s">
        <v>6771</v>
      </c>
      <c r="D247" s="13" t="s">
        <v>5837</v>
      </c>
      <c r="E247" s="13" t="s">
        <v>187</v>
      </c>
      <c r="F247" s="13" t="s">
        <v>188</v>
      </c>
      <c r="G247" s="13" t="s">
        <v>189</v>
      </c>
      <c r="H247" s="13">
        <v>2004</v>
      </c>
      <c r="I247" s="13">
        <v>246</v>
      </c>
    </row>
    <row r="248" spans="1:9" x14ac:dyDescent="0.25">
      <c r="A248" s="13" t="str">
        <f t="shared" si="3"/>
        <v xml:space="preserve">S-620-L-1 COLD PLASTIC LEGEND (WHITE)  </v>
      </c>
      <c r="B248" s="13" t="s">
        <v>6293</v>
      </c>
      <c r="C248" s="13" t="s">
        <v>6772</v>
      </c>
      <c r="D248" s="13" t="s">
        <v>5837</v>
      </c>
      <c r="E248" s="13" t="s">
        <v>187</v>
      </c>
      <c r="F248" s="13" t="s">
        <v>188</v>
      </c>
      <c r="G248" s="13" t="s">
        <v>189</v>
      </c>
      <c r="H248" s="13">
        <v>2004</v>
      </c>
      <c r="I248" s="13">
        <v>247</v>
      </c>
    </row>
    <row r="249" spans="1:9" x14ac:dyDescent="0.25">
      <c r="A249" s="13" t="str">
        <f t="shared" si="3"/>
        <v xml:space="preserve">S-620-L-2 COLD PLASTIC LEGEND (WHITE)  </v>
      </c>
      <c r="B249" s="13" t="s">
        <v>6295</v>
      </c>
      <c r="C249" s="13" t="s">
        <v>6772</v>
      </c>
      <c r="D249" s="13" t="s">
        <v>6247</v>
      </c>
      <c r="E249" s="13" t="s">
        <v>187</v>
      </c>
      <c r="F249" s="13" t="s">
        <v>188</v>
      </c>
      <c r="G249" s="13" t="s">
        <v>189</v>
      </c>
      <c r="H249" s="13">
        <v>2004</v>
      </c>
      <c r="I249" s="13">
        <v>248</v>
      </c>
    </row>
    <row r="250" spans="1:9" x14ac:dyDescent="0.25">
      <c r="A250" s="13" t="str">
        <f t="shared" si="3"/>
        <v xml:space="preserve">S-621-A ___ " WIDE THERMOPLASTIC TRAFFIC STRIPE (SKIP WHITE) ( __________ ) </v>
      </c>
      <c r="B250" s="13" t="s">
        <v>6296</v>
      </c>
      <c r="C250" s="13" t="s">
        <v>6773</v>
      </c>
      <c r="D250" s="13" t="s">
        <v>6221</v>
      </c>
      <c r="E250" s="13" t="s">
        <v>187</v>
      </c>
      <c r="F250" s="13" t="s">
        <v>188</v>
      </c>
      <c r="G250" s="13" t="s">
        <v>189</v>
      </c>
      <c r="H250" s="13">
        <v>2004</v>
      </c>
      <c r="I250" s="13">
        <v>249</v>
      </c>
    </row>
    <row r="251" spans="1:9" x14ac:dyDescent="0.25">
      <c r="A251" s="13" t="str">
        <f t="shared" si="3"/>
        <v xml:space="preserve">S-621-B ___ " WIDE THERMOPLASTIC TRAFFIC STRIPE (CONTINUOUS WHITE) ( _______ ) </v>
      </c>
      <c r="B251" s="13" t="s">
        <v>6298</v>
      </c>
      <c r="C251" s="13" t="s">
        <v>6774</v>
      </c>
      <c r="D251" s="13" t="s">
        <v>6221</v>
      </c>
      <c r="E251" s="13" t="s">
        <v>187</v>
      </c>
      <c r="F251" s="13" t="s">
        <v>188</v>
      </c>
      <c r="G251" s="13" t="s">
        <v>189</v>
      </c>
      <c r="H251" s="13">
        <v>2004</v>
      </c>
      <c r="I251" s="13">
        <v>250</v>
      </c>
    </row>
    <row r="252" spans="1:9" x14ac:dyDescent="0.25">
      <c r="A252" s="13" t="str">
        <f t="shared" si="3"/>
        <v xml:space="preserve">S-621-C ___ " WIDE THERMOPLASTIC EDGE STRIPE (CONTINUOUS WHITE) ( __________ ) </v>
      </c>
      <c r="B252" s="13" t="s">
        <v>6300</v>
      </c>
      <c r="C252" s="13" t="s">
        <v>6775</v>
      </c>
      <c r="D252" s="13" t="s">
        <v>6221</v>
      </c>
      <c r="E252" s="13" t="s">
        <v>187</v>
      </c>
      <c r="F252" s="13" t="s">
        <v>188</v>
      </c>
      <c r="G252" s="13" t="s">
        <v>189</v>
      </c>
      <c r="H252" s="13">
        <v>2004</v>
      </c>
      <c r="I252" s="13">
        <v>251</v>
      </c>
    </row>
    <row r="253" spans="1:9" x14ac:dyDescent="0.25">
      <c r="A253" s="13" t="str">
        <f t="shared" si="3"/>
        <v xml:space="preserve">S-621-D ___ " WIDE THERMOPLASTIC TRAFFIC STRIPE (SKIP YELLOW) ( __________ ) </v>
      </c>
      <c r="B253" s="13" t="s">
        <v>6302</v>
      </c>
      <c r="C253" s="13" t="s">
        <v>6776</v>
      </c>
      <c r="D253" s="13" t="s">
        <v>6221</v>
      </c>
      <c r="E253" s="13" t="s">
        <v>187</v>
      </c>
      <c r="F253" s="13" t="s">
        <v>188</v>
      </c>
      <c r="G253" s="13" t="s">
        <v>189</v>
      </c>
      <c r="H253" s="13">
        <v>2004</v>
      </c>
      <c r="I253" s="13">
        <v>252</v>
      </c>
    </row>
    <row r="254" spans="1:9" x14ac:dyDescent="0.25">
      <c r="A254" s="13" t="str">
        <f t="shared" si="3"/>
        <v>S-621-E-1 ___ " WIDE THERMOPLASTIC TRAFFIC STRIPE (CONTINUOUS YELLOW) ( __________ )</v>
      </c>
      <c r="B254" s="13" t="s">
        <v>6304</v>
      </c>
      <c r="C254" s="13" t="s">
        <v>6777</v>
      </c>
      <c r="D254" s="13" t="s">
        <v>5837</v>
      </c>
      <c r="E254" s="13" t="s">
        <v>187</v>
      </c>
      <c r="F254" s="13" t="s">
        <v>188</v>
      </c>
      <c r="G254" s="13" t="s">
        <v>189</v>
      </c>
      <c r="H254" s="13">
        <v>2004</v>
      </c>
      <c r="I254" s="13">
        <v>253</v>
      </c>
    </row>
    <row r="255" spans="1:9" x14ac:dyDescent="0.25">
      <c r="A255" s="13" t="str">
        <f t="shared" si="3"/>
        <v>S-621-E-2 ___ " WIDE THERMOPLASTIC TRAFFIC STRIPE (CONTINUOUS YELLOW) ( __________ )</v>
      </c>
      <c r="B255" s="13" t="s">
        <v>6306</v>
      </c>
      <c r="C255" s="13" t="s">
        <v>6777</v>
      </c>
      <c r="D255" s="13" t="s">
        <v>6221</v>
      </c>
      <c r="E255" s="13" t="s">
        <v>187</v>
      </c>
      <c r="F255" s="13" t="s">
        <v>188</v>
      </c>
      <c r="G255" s="13" t="s">
        <v>189</v>
      </c>
      <c r="H255" s="13">
        <v>2004</v>
      </c>
      <c r="I255" s="13">
        <v>254</v>
      </c>
    </row>
    <row r="256" spans="1:9" x14ac:dyDescent="0.25">
      <c r="A256" s="13" t="str">
        <f t="shared" si="3"/>
        <v xml:space="preserve">S-621-F ___ " WIDE THERMOPLASTIC EDGE STRIPE (CONTINUOUS YELLOW) ( __________ ) </v>
      </c>
      <c r="B256" s="13" t="s">
        <v>6307</v>
      </c>
      <c r="C256" s="13" t="s">
        <v>6778</v>
      </c>
      <c r="D256" s="13" t="s">
        <v>6221</v>
      </c>
      <c r="E256" s="13" t="s">
        <v>187</v>
      </c>
      <c r="F256" s="13" t="s">
        <v>188</v>
      </c>
      <c r="G256" s="13" t="s">
        <v>189</v>
      </c>
      <c r="H256" s="13">
        <v>2004</v>
      </c>
      <c r="I256" s="13">
        <v>255</v>
      </c>
    </row>
    <row r="257" spans="1:9" x14ac:dyDescent="0.25">
      <c r="A257" s="13" t="str">
        <f t="shared" si="3"/>
        <v>S-621-G-1 THERMOPLASTIC DETAIL STRIPE (4 " EQUIVALENT LENGTH) (WHITE) ( ______________ )</v>
      </c>
      <c r="B257" s="13" t="s">
        <v>6309</v>
      </c>
      <c r="C257" s="13" t="s">
        <v>6779</v>
      </c>
      <c r="D257" s="13" t="s">
        <v>5837</v>
      </c>
      <c r="E257" s="13" t="s">
        <v>187</v>
      </c>
      <c r="F257" s="13" t="s">
        <v>188</v>
      </c>
      <c r="G257" s="13" t="s">
        <v>189</v>
      </c>
      <c r="H257" s="13">
        <v>2004</v>
      </c>
      <c r="I257" s="13">
        <v>256</v>
      </c>
    </row>
    <row r="258" spans="1:9" x14ac:dyDescent="0.25">
      <c r="A258" s="13" t="str">
        <f t="shared" si="3"/>
        <v>S-621-G-2 THERMOPLASTIC DETAIL STRIPE (4 " EQUIVALENT LENGTH) (YELLOW) ( ______________ )</v>
      </c>
      <c r="B258" s="13" t="s">
        <v>6311</v>
      </c>
      <c r="C258" s="13" t="s">
        <v>6780</v>
      </c>
      <c r="D258" s="13" t="s">
        <v>5837</v>
      </c>
      <c r="E258" s="13" t="s">
        <v>187</v>
      </c>
      <c r="F258" s="13" t="s">
        <v>188</v>
      </c>
      <c r="G258" s="13" t="s">
        <v>189</v>
      </c>
      <c r="H258" s="13">
        <v>2004</v>
      </c>
      <c r="I258" s="13">
        <v>257</v>
      </c>
    </row>
    <row r="259" spans="1:9" x14ac:dyDescent="0.25">
      <c r="A259" s="13" t="str">
        <f t="shared" ref="A259:A322" si="4">_xlfn.CONCAT(B259," ", C259)</f>
        <v xml:space="preserve">S-621-H-1 THERMOPLASTIC LEGEND (WHITE) ( ______________ ) </v>
      </c>
      <c r="B259" s="13" t="s">
        <v>6313</v>
      </c>
      <c r="C259" s="13" t="s">
        <v>6781</v>
      </c>
      <c r="D259" s="13" t="s">
        <v>5837</v>
      </c>
      <c r="E259" s="13" t="s">
        <v>187</v>
      </c>
      <c r="F259" s="13" t="s">
        <v>188</v>
      </c>
      <c r="G259" s="13" t="s">
        <v>189</v>
      </c>
      <c r="H259" s="13">
        <v>2004</v>
      </c>
      <c r="I259" s="13">
        <v>258</v>
      </c>
    </row>
    <row r="260" spans="1:9" x14ac:dyDescent="0.25">
      <c r="A260" s="13" t="str">
        <f t="shared" si="4"/>
        <v xml:space="preserve">S-621-H-2 THERMOPLASTIC LEGEND (WHITE) ( ______________ ) </v>
      </c>
      <c r="B260" s="13" t="s">
        <v>6315</v>
      </c>
      <c r="C260" s="13" t="s">
        <v>6781</v>
      </c>
      <c r="D260" s="13" t="s">
        <v>6247</v>
      </c>
      <c r="E260" s="13" t="s">
        <v>187</v>
      </c>
      <c r="F260" s="13" t="s">
        <v>188</v>
      </c>
      <c r="G260" s="13" t="s">
        <v>189</v>
      </c>
      <c r="H260" s="13">
        <v>2004</v>
      </c>
      <c r="I260" s="13">
        <v>259</v>
      </c>
    </row>
    <row r="261" spans="1:9" x14ac:dyDescent="0.25">
      <c r="A261" s="13" t="str">
        <f t="shared" si="4"/>
        <v xml:space="preserve">S-627-A TYPE A, NON-REFLECTIVE WHITE RAISED JIGGLE MARKERS __________ </v>
      </c>
      <c r="B261" s="13" t="s">
        <v>6316</v>
      </c>
      <c r="C261" s="13" t="s">
        <v>6782</v>
      </c>
      <c r="D261" s="13" t="s">
        <v>5928</v>
      </c>
      <c r="E261" s="13" t="s">
        <v>187</v>
      </c>
      <c r="F261" s="13" t="s">
        <v>188</v>
      </c>
      <c r="G261" s="13" t="s">
        <v>189</v>
      </c>
      <c r="H261" s="13">
        <v>2004</v>
      </c>
      <c r="I261" s="13">
        <v>260</v>
      </c>
    </row>
    <row r="262" spans="1:9" x14ac:dyDescent="0.25">
      <c r="A262" s="13" t="str">
        <f t="shared" si="4"/>
        <v xml:space="preserve">S-627-AY TYPE AY, NON-REFLECTIVE YELLOW RAISED JIGGLE MARKERS __________ </v>
      </c>
      <c r="B262" s="13" t="s">
        <v>6318</v>
      </c>
      <c r="C262" s="13" t="s">
        <v>6783</v>
      </c>
      <c r="D262" s="13" t="s">
        <v>5928</v>
      </c>
      <c r="E262" s="13" t="s">
        <v>187</v>
      </c>
      <c r="F262" s="13" t="s">
        <v>188</v>
      </c>
      <c r="G262" s="13" t="s">
        <v>189</v>
      </c>
      <c r="H262" s="13">
        <v>2004</v>
      </c>
      <c r="I262" s="13">
        <v>261</v>
      </c>
    </row>
    <row r="263" spans="1:9" x14ac:dyDescent="0.25">
      <c r="A263" s="13" t="str">
        <f t="shared" si="4"/>
        <v xml:space="preserve">S-627-B TWO-WAY CLEAR REFLECTIVE RAISED MARKERS </v>
      </c>
      <c r="B263" s="13" t="s">
        <v>6320</v>
      </c>
      <c r="C263" s="13" t="s">
        <v>6784</v>
      </c>
      <c r="D263" s="13" t="s">
        <v>5928</v>
      </c>
      <c r="E263" s="13" t="s">
        <v>187</v>
      </c>
      <c r="F263" s="13" t="s">
        <v>188</v>
      </c>
      <c r="G263" s="13" t="s">
        <v>189</v>
      </c>
      <c r="H263" s="13">
        <v>2004</v>
      </c>
      <c r="I263" s="13">
        <v>262</v>
      </c>
    </row>
    <row r="264" spans="1:9" x14ac:dyDescent="0.25">
      <c r="A264" s="13" t="str">
        <f t="shared" si="4"/>
        <v xml:space="preserve">S-627-C RED-CLEAR REFLECTIVE RAISED MARKERS </v>
      </c>
      <c r="B264" s="13" t="s">
        <v>6322</v>
      </c>
      <c r="C264" s="13" t="s">
        <v>6785</v>
      </c>
      <c r="D264" s="13" t="s">
        <v>5928</v>
      </c>
      <c r="E264" s="13" t="s">
        <v>187</v>
      </c>
      <c r="F264" s="13" t="s">
        <v>188</v>
      </c>
      <c r="G264" s="13" t="s">
        <v>189</v>
      </c>
      <c r="H264" s="13">
        <v>2004</v>
      </c>
      <c r="I264" s="13">
        <v>263</v>
      </c>
    </row>
    <row r="265" spans="1:9" x14ac:dyDescent="0.25">
      <c r="A265" s="13" t="str">
        <f t="shared" si="4"/>
        <v xml:space="preserve">S-627-D TWO-WAY YELLOW REFLECTIVE RAISED MARKERS </v>
      </c>
      <c r="B265" s="13" t="s">
        <v>6324</v>
      </c>
      <c r="C265" s="13" t="s">
        <v>6786</v>
      </c>
      <c r="D265" s="13" t="s">
        <v>5928</v>
      </c>
      <c r="E265" s="13" t="s">
        <v>187</v>
      </c>
      <c r="F265" s="13" t="s">
        <v>188</v>
      </c>
      <c r="G265" s="13" t="s">
        <v>189</v>
      </c>
      <c r="H265" s="13">
        <v>2004</v>
      </c>
      <c r="I265" s="13">
        <v>264</v>
      </c>
    </row>
    <row r="266" spans="1:9" x14ac:dyDescent="0.25">
      <c r="A266" s="13" t="str">
        <f t="shared" si="4"/>
        <v xml:space="preserve">S-627-E ONE-WAY CLEAR REFLECTIVE RAISED MARKERS </v>
      </c>
      <c r="B266" s="13" t="s">
        <v>6326</v>
      </c>
      <c r="C266" s="13" t="s">
        <v>6787</v>
      </c>
      <c r="D266" s="13" t="s">
        <v>5928</v>
      </c>
      <c r="E266" s="13" t="s">
        <v>187</v>
      </c>
      <c r="F266" s="13" t="s">
        <v>188</v>
      </c>
      <c r="G266" s="13" t="s">
        <v>189</v>
      </c>
      <c r="H266" s="13">
        <v>2004</v>
      </c>
      <c r="I266" s="13">
        <v>265</v>
      </c>
    </row>
    <row r="267" spans="1:9" x14ac:dyDescent="0.25">
      <c r="A267" s="13" t="str">
        <f t="shared" si="4"/>
        <v xml:space="preserve">S-627-F ONE-WAY YELLOW REFLECTIVE RAISED MARKERS </v>
      </c>
      <c r="B267" s="13" t="s">
        <v>6328</v>
      </c>
      <c r="C267" s="13" t="s">
        <v>6788</v>
      </c>
      <c r="D267" s="13" t="s">
        <v>5928</v>
      </c>
      <c r="E267" s="13" t="s">
        <v>187</v>
      </c>
      <c r="F267" s="13" t="s">
        <v>188</v>
      </c>
      <c r="G267" s="13" t="s">
        <v>189</v>
      </c>
      <c r="H267" s="13">
        <v>2004</v>
      </c>
      <c r="I267" s="13">
        <v>266</v>
      </c>
    </row>
    <row r="268" spans="1:9" x14ac:dyDescent="0.25">
      <c r="A268" s="13" t="str">
        <f t="shared" si="4"/>
        <v xml:space="preserve">S-627-G YELLOW-CLEAR REFLECTIVE RAISED MARKERS </v>
      </c>
      <c r="B268" s="13" t="s">
        <v>6330</v>
      </c>
      <c r="C268" s="13" t="s">
        <v>6789</v>
      </c>
      <c r="D268" s="13" t="s">
        <v>5928</v>
      </c>
      <c r="E268" s="13" t="s">
        <v>187</v>
      </c>
      <c r="F268" s="13" t="s">
        <v>188</v>
      </c>
      <c r="G268" s="13" t="s">
        <v>189</v>
      </c>
      <c r="H268" s="13">
        <v>2004</v>
      </c>
      <c r="I268" s="13">
        <v>267</v>
      </c>
    </row>
    <row r="269" spans="1:9" x14ac:dyDescent="0.25">
      <c r="A269" s="13" t="str">
        <f t="shared" si="4"/>
        <v xml:space="preserve">S-627-H CHIP SEAL CLEAR REFLECTIVE RAISED MARKERS </v>
      </c>
      <c r="B269" s="13" t="s">
        <v>6332</v>
      </c>
      <c r="C269" s="13" t="s">
        <v>6790</v>
      </c>
      <c r="D269" s="13" t="s">
        <v>5928</v>
      </c>
      <c r="E269" s="13" t="s">
        <v>187</v>
      </c>
      <c r="F269" s="13" t="s">
        <v>188</v>
      </c>
      <c r="G269" s="13" t="s">
        <v>189</v>
      </c>
      <c r="H269" s="13">
        <v>2004</v>
      </c>
      <c r="I269" s="13">
        <v>268</v>
      </c>
    </row>
    <row r="270" spans="1:9" x14ac:dyDescent="0.25">
      <c r="A270" s="13" t="str">
        <f t="shared" si="4"/>
        <v xml:space="preserve">S-627-I CHIP SEAL YELLOW REFLECTIVE RAISED MARKERS </v>
      </c>
      <c r="B270" s="13" t="s">
        <v>6334</v>
      </c>
      <c r="C270" s="13" t="s">
        <v>6791</v>
      </c>
      <c r="D270" s="13" t="s">
        <v>5928</v>
      </c>
      <c r="E270" s="13" t="s">
        <v>187</v>
      </c>
      <c r="F270" s="13" t="s">
        <v>188</v>
      </c>
      <c r="G270" s="13" t="s">
        <v>189</v>
      </c>
      <c r="H270" s="13">
        <v>2004</v>
      </c>
      <c r="I270" s="13">
        <v>269</v>
      </c>
    </row>
    <row r="271" spans="1:9" x14ac:dyDescent="0.25">
      <c r="A271" s="13" t="str">
        <f t="shared" si="4"/>
        <v xml:space="preserve">S-627-J TWO-WAY CLEAR REFLECTIVE HIGH PERFORMANCE RAISED MARKERS </v>
      </c>
      <c r="B271" s="13" t="s">
        <v>6336</v>
      </c>
      <c r="C271" s="13" t="s">
        <v>6792</v>
      </c>
      <c r="D271" s="13" t="s">
        <v>5928</v>
      </c>
      <c r="E271" s="13" t="s">
        <v>187</v>
      </c>
      <c r="F271" s="13" t="s">
        <v>188</v>
      </c>
      <c r="G271" s="13" t="s">
        <v>189</v>
      </c>
      <c r="H271" s="13">
        <v>2004</v>
      </c>
      <c r="I271" s="13">
        <v>270</v>
      </c>
    </row>
    <row r="272" spans="1:9" x14ac:dyDescent="0.25">
      <c r="A272" s="13" t="str">
        <f t="shared" si="4"/>
        <v xml:space="preserve">S-627-K RED-CLEAR REFLECTIVE HIGH PERFORMANCE RAISED MARKERS </v>
      </c>
      <c r="B272" s="13" t="s">
        <v>6338</v>
      </c>
      <c r="C272" s="13" t="s">
        <v>6793</v>
      </c>
      <c r="D272" s="13" t="s">
        <v>5928</v>
      </c>
      <c r="E272" s="13" t="s">
        <v>187</v>
      </c>
      <c r="F272" s="13" t="s">
        <v>188</v>
      </c>
      <c r="G272" s="13" t="s">
        <v>189</v>
      </c>
      <c r="H272" s="13">
        <v>2004</v>
      </c>
      <c r="I272" s="13">
        <v>271</v>
      </c>
    </row>
    <row r="273" spans="1:9" x14ac:dyDescent="0.25">
      <c r="A273" s="13" t="str">
        <f t="shared" si="4"/>
        <v xml:space="preserve">S-627-L TWO-WAY YELLOW REFLECTIVE HIGH PERFORMANCE RAISED MARKERS </v>
      </c>
      <c r="B273" s="13" t="s">
        <v>6340</v>
      </c>
      <c r="C273" s="13" t="s">
        <v>6794</v>
      </c>
      <c r="D273" s="13" t="s">
        <v>5928</v>
      </c>
      <c r="E273" s="13" t="s">
        <v>187</v>
      </c>
      <c r="F273" s="13" t="s">
        <v>188</v>
      </c>
      <c r="G273" s="13" t="s">
        <v>189</v>
      </c>
      <c r="H273" s="13">
        <v>2004</v>
      </c>
      <c r="I273" s="13">
        <v>272</v>
      </c>
    </row>
    <row r="274" spans="1:9" x14ac:dyDescent="0.25">
      <c r="A274" s="13" t="str">
        <f t="shared" si="4"/>
        <v xml:space="preserve">S-627-M ONE-WAY CLEAR REFLECTIVE HIGH PERFORMANCE RAISED MARKERS </v>
      </c>
      <c r="B274" s="13" t="s">
        <v>6342</v>
      </c>
      <c r="C274" s="13" t="s">
        <v>6795</v>
      </c>
      <c r="D274" s="13" t="s">
        <v>5928</v>
      </c>
      <c r="E274" s="13" t="s">
        <v>187</v>
      </c>
      <c r="F274" s="13" t="s">
        <v>188</v>
      </c>
      <c r="G274" s="13" t="s">
        <v>189</v>
      </c>
      <c r="H274" s="13">
        <v>2004</v>
      </c>
      <c r="I274" s="13">
        <v>273</v>
      </c>
    </row>
    <row r="275" spans="1:9" x14ac:dyDescent="0.25">
      <c r="A275" s="13" t="str">
        <f t="shared" si="4"/>
        <v xml:space="preserve">S-627-N ONE-WAY YELLOW REFLECTIVE HIGH PERFORMANCE RAISED MARKERS </v>
      </c>
      <c r="B275" s="13" t="s">
        <v>6344</v>
      </c>
      <c r="C275" s="13" t="s">
        <v>6796</v>
      </c>
      <c r="D275" s="13" t="s">
        <v>5928</v>
      </c>
      <c r="E275" s="13" t="s">
        <v>187</v>
      </c>
      <c r="F275" s="13" t="s">
        <v>188</v>
      </c>
      <c r="G275" s="13" t="s">
        <v>189</v>
      </c>
      <c r="H275" s="13">
        <v>2004</v>
      </c>
      <c r="I275" s="13">
        <v>274</v>
      </c>
    </row>
    <row r="276" spans="1:9" x14ac:dyDescent="0.25">
      <c r="A276" s="13" t="str">
        <f t="shared" si="4"/>
        <v xml:space="preserve">S-627-O YELLOW-CLEAR REFLECTIVE HIGH PERFORMANCE RAISED MARKERS </v>
      </c>
      <c r="B276" s="13" t="s">
        <v>6346</v>
      </c>
      <c r="C276" s="13" t="s">
        <v>6797</v>
      </c>
      <c r="D276" s="13" t="s">
        <v>5928</v>
      </c>
      <c r="E276" s="13" t="s">
        <v>187</v>
      </c>
      <c r="F276" s="13" t="s">
        <v>188</v>
      </c>
      <c r="G276" s="13" t="s">
        <v>189</v>
      </c>
      <c r="H276" s="13">
        <v>2004</v>
      </c>
      <c r="I276" s="13">
        <v>275</v>
      </c>
    </row>
    <row r="277" spans="1:9" x14ac:dyDescent="0.25">
      <c r="A277" s="13" t="str">
        <f t="shared" si="4"/>
        <v xml:space="preserve">S-630-A REFLECTORIZED TRAFFIC WARNING SIGN (ENCAPSULATED LENS) </v>
      </c>
      <c r="B277" s="13" t="s">
        <v>6348</v>
      </c>
      <c r="C277" s="13" t="s">
        <v>6798</v>
      </c>
      <c r="D277" s="13" t="s">
        <v>5928</v>
      </c>
      <c r="E277" s="13" t="s">
        <v>187</v>
      </c>
      <c r="F277" s="13" t="s">
        <v>188</v>
      </c>
      <c r="G277" s="13" t="s">
        <v>189</v>
      </c>
      <c r="H277" s="13">
        <v>2004</v>
      </c>
      <c r="I277" s="13">
        <v>276</v>
      </c>
    </row>
    <row r="278" spans="1:9" x14ac:dyDescent="0.25">
      <c r="A278" s="13" t="str">
        <f t="shared" si="4"/>
        <v xml:space="preserve">S-630-B REFLECTORIZED TRAFFIC REGULATORY SIGN (ENCAPSULATED LENS) </v>
      </c>
      <c r="B278" s="13" t="s">
        <v>6350</v>
      </c>
      <c r="C278" s="13" t="s">
        <v>6799</v>
      </c>
      <c r="D278" s="13" t="s">
        <v>5928</v>
      </c>
      <c r="E278" s="13" t="s">
        <v>187</v>
      </c>
      <c r="F278" s="13" t="s">
        <v>188</v>
      </c>
      <c r="G278" s="13" t="s">
        <v>189</v>
      </c>
      <c r="H278" s="13">
        <v>2004</v>
      </c>
      <c r="I278" s="13">
        <v>277</v>
      </c>
    </row>
    <row r="279" spans="1:9" x14ac:dyDescent="0.25">
      <c r="A279" s="13" t="str">
        <f t="shared" si="4"/>
        <v xml:space="preserve">S-630-C REFLECTORIZED TRAFFIC OBJECT MARKER (ENCAPSULATED LENS) (TYPE _________ ) </v>
      </c>
      <c r="B279" s="13" t="s">
        <v>6352</v>
      </c>
      <c r="C279" s="13" t="s">
        <v>6800</v>
      </c>
      <c r="D279" s="13" t="s">
        <v>5928</v>
      </c>
      <c r="E279" s="13" t="s">
        <v>187</v>
      </c>
      <c r="F279" s="13" t="s">
        <v>188</v>
      </c>
      <c r="G279" s="13" t="s">
        <v>189</v>
      </c>
      <c r="H279" s="13">
        <v>2004</v>
      </c>
      <c r="I279" s="13">
        <v>278</v>
      </c>
    </row>
    <row r="280" spans="1:9" x14ac:dyDescent="0.25">
      <c r="A280" s="13" t="str">
        <f t="shared" si="4"/>
        <v xml:space="preserve">S-630-D REFLECTORIZED TRAFFIC DELINEATOR SIGN (ENCAPSULATED LENS) </v>
      </c>
      <c r="B280" s="13" t="s">
        <v>6354</v>
      </c>
      <c r="C280" s="13" t="s">
        <v>6801</v>
      </c>
      <c r="D280" s="13" t="s">
        <v>5928</v>
      </c>
      <c r="E280" s="13" t="s">
        <v>187</v>
      </c>
      <c r="F280" s="13" t="s">
        <v>188</v>
      </c>
      <c r="G280" s="13" t="s">
        <v>189</v>
      </c>
      <c r="H280" s="13">
        <v>2004</v>
      </c>
      <c r="I280" s="13">
        <v>279</v>
      </c>
    </row>
    <row r="281" spans="1:9" x14ac:dyDescent="0.25">
      <c r="A281" s="13" t="str">
        <f t="shared" si="4"/>
        <v>S-630-E REFLECTORIZED RAILROAD CROSSING (CROSS BUCK) SIGN (ENCAPSULATED LENS)</v>
      </c>
      <c r="B281" s="13" t="s">
        <v>6356</v>
      </c>
      <c r="C281" s="13" t="s">
        <v>6802</v>
      </c>
      <c r="D281" s="13" t="s">
        <v>5928</v>
      </c>
      <c r="E281" s="13" t="s">
        <v>187</v>
      </c>
      <c r="F281" s="13" t="s">
        <v>188</v>
      </c>
      <c r="G281" s="13" t="s">
        <v>189</v>
      </c>
      <c r="H281" s="13">
        <v>2004</v>
      </c>
      <c r="I281" s="13">
        <v>280</v>
      </c>
    </row>
    <row r="282" spans="1:9" x14ac:dyDescent="0.25">
      <c r="A282" s="13" t="str">
        <f t="shared" si="4"/>
        <v xml:space="preserve">S-630-F REFLECTORIZED ADVANCED WARNING SIGN (ENCAPSULATED LENS) </v>
      </c>
      <c r="B282" s="13" t="s">
        <v>6358</v>
      </c>
      <c r="C282" s="13" t="s">
        <v>6803</v>
      </c>
      <c r="D282" s="13" t="s">
        <v>5928</v>
      </c>
      <c r="E282" s="13" t="s">
        <v>187</v>
      </c>
      <c r="F282" s="13" t="s">
        <v>188</v>
      </c>
      <c r="G282" s="13" t="s">
        <v>189</v>
      </c>
      <c r="H282" s="13">
        <v>2004</v>
      </c>
      <c r="I282" s="13">
        <v>281</v>
      </c>
    </row>
    <row r="283" spans="1:9" x14ac:dyDescent="0.25">
      <c r="A283" s="13" t="str">
        <f t="shared" si="4"/>
        <v>S-630-G REFLECTORIZED TRAFFIC WARNING SIGN WITH SUPP. PLATE (ENCAPSULATED LENS)</v>
      </c>
      <c r="B283" s="13" t="s">
        <v>6360</v>
      </c>
      <c r="C283" s="13" t="s">
        <v>6804</v>
      </c>
      <c r="D283" s="13" t="s">
        <v>5928</v>
      </c>
      <c r="E283" s="13" t="s">
        <v>187</v>
      </c>
      <c r="F283" s="13" t="s">
        <v>188</v>
      </c>
      <c r="G283" s="13" t="s">
        <v>189</v>
      </c>
      <c r="H283" s="13">
        <v>2004</v>
      </c>
      <c r="I283" s="13">
        <v>282</v>
      </c>
    </row>
    <row r="284" spans="1:9" x14ac:dyDescent="0.25">
      <c r="A284" s="13" t="str">
        <f t="shared" si="4"/>
        <v>S-630-H REFLECTORIZED TRAFFIC REGULATORY SIGN WITH SUPP. PLATE (ENCAPSULATED LENS)</v>
      </c>
      <c r="B284" s="13" t="s">
        <v>6362</v>
      </c>
      <c r="C284" s="13" t="s">
        <v>6805</v>
      </c>
      <c r="D284" s="13" t="s">
        <v>5928</v>
      </c>
      <c r="E284" s="13" t="s">
        <v>187</v>
      </c>
      <c r="F284" s="13" t="s">
        <v>188</v>
      </c>
      <c r="G284" s="13" t="s">
        <v>189</v>
      </c>
      <c r="H284" s="13">
        <v>2004</v>
      </c>
      <c r="I284" s="13">
        <v>283</v>
      </c>
    </row>
    <row r="285" spans="1:9" x14ac:dyDescent="0.25">
      <c r="A285" s="13" t="str">
        <f t="shared" si="4"/>
        <v xml:space="preserve">S-631-A FLOWABLE FILL  </v>
      </c>
      <c r="B285" s="13" t="s">
        <v>6364</v>
      </c>
      <c r="C285" s="13" t="s">
        <v>6806</v>
      </c>
      <c r="D285" s="13" t="s">
        <v>5844</v>
      </c>
      <c r="E285" s="13" t="s">
        <v>187</v>
      </c>
      <c r="F285" s="13" t="s">
        <v>188</v>
      </c>
      <c r="G285" s="13" t="s">
        <v>189</v>
      </c>
      <c r="H285" s="13">
        <v>2004</v>
      </c>
      <c r="I285" s="13">
        <v>284</v>
      </c>
    </row>
    <row r="286" spans="1:9" x14ac:dyDescent="0.25">
      <c r="A286" s="13" t="str">
        <f t="shared" si="4"/>
        <v xml:space="preserve">S-632-A ROADBED RECLAIMATION  </v>
      </c>
      <c r="B286" s="13" t="s">
        <v>6368</v>
      </c>
      <c r="C286" s="13" t="s">
        <v>6807</v>
      </c>
      <c r="D286" s="13" t="s">
        <v>5839</v>
      </c>
      <c r="E286" s="13" t="s">
        <v>187</v>
      </c>
      <c r="F286" s="13" t="s">
        <v>188</v>
      </c>
      <c r="G286" s="13" t="s">
        <v>189</v>
      </c>
      <c r="H286" s="13">
        <v>2004</v>
      </c>
      <c r="I286" s="13">
        <v>285</v>
      </c>
    </row>
    <row r="287" spans="1:9" x14ac:dyDescent="0.25">
      <c r="A287" s="13" t="str">
        <f t="shared" si="4"/>
        <v xml:space="preserve">S-801-A FOUNDATION EXCAVATION FOR BRIDGES  </v>
      </c>
      <c r="B287" s="13" t="s">
        <v>6370</v>
      </c>
      <c r="C287" s="13" t="s">
        <v>6808</v>
      </c>
      <c r="D287" s="13" t="s">
        <v>5844</v>
      </c>
      <c r="E287" s="13" t="s">
        <v>1569</v>
      </c>
      <c r="F287" s="13" t="s">
        <v>188</v>
      </c>
      <c r="G287" s="13" t="s">
        <v>4873</v>
      </c>
      <c r="H287" s="13">
        <v>2004</v>
      </c>
      <c r="I287" s="13">
        <v>286</v>
      </c>
    </row>
    <row r="288" spans="1:9" x14ac:dyDescent="0.25">
      <c r="A288" s="13" t="str">
        <f t="shared" si="4"/>
        <v xml:space="preserve">S-801-B COFFERDAMS  </v>
      </c>
      <c r="B288" s="13" t="s">
        <v>6372</v>
      </c>
      <c r="C288" s="13" t="s">
        <v>6809</v>
      </c>
      <c r="D288" s="13" t="s">
        <v>5826</v>
      </c>
      <c r="E288" s="13" t="s">
        <v>1569</v>
      </c>
      <c r="F288" s="13" t="s">
        <v>188</v>
      </c>
      <c r="G288" s="13" t="s">
        <v>4873</v>
      </c>
      <c r="H288" s="13">
        <v>2004</v>
      </c>
      <c r="I288" s="13">
        <v>287</v>
      </c>
    </row>
    <row r="289" spans="1:9" x14ac:dyDescent="0.25">
      <c r="A289" s="13" t="str">
        <f t="shared" si="4"/>
        <v xml:space="preserve">S-802-A PERMANENT STEEL SHEET PILING  </v>
      </c>
      <c r="B289" s="13" t="s">
        <v>6374</v>
      </c>
      <c r="C289" s="13" t="s">
        <v>6810</v>
      </c>
      <c r="D289" s="13" t="s">
        <v>6247</v>
      </c>
      <c r="E289" s="13" t="s">
        <v>1569</v>
      </c>
      <c r="F289" s="13" t="s">
        <v>188</v>
      </c>
      <c r="G289" s="13" t="s">
        <v>4873</v>
      </c>
      <c r="H289" s="13">
        <v>2004</v>
      </c>
      <c r="I289" s="13">
        <v>288</v>
      </c>
    </row>
    <row r="290" spans="1:9" x14ac:dyDescent="0.25">
      <c r="A290" s="13" t="str">
        <f t="shared" si="4"/>
        <v xml:space="preserve">S-802-B PERMANENT CONCRETE SHEET PILING  </v>
      </c>
      <c r="B290" s="13" t="s">
        <v>6376</v>
      </c>
      <c r="C290" s="13" t="s">
        <v>6811</v>
      </c>
      <c r="D290" s="13" t="s">
        <v>6247</v>
      </c>
      <c r="E290" s="13" t="s">
        <v>1569</v>
      </c>
      <c r="F290" s="13" t="s">
        <v>188</v>
      </c>
      <c r="G290" s="13" t="s">
        <v>4873</v>
      </c>
      <c r="H290" s="13">
        <v>2004</v>
      </c>
      <c r="I290" s="13">
        <v>289</v>
      </c>
    </row>
    <row r="291" spans="1:9" x14ac:dyDescent="0.25">
      <c r="A291" s="13" t="str">
        <f t="shared" si="4"/>
        <v xml:space="preserve">S-802-C TEMPORARY STEEL SHEET PILING  </v>
      </c>
      <c r="B291" s="13" t="s">
        <v>6378</v>
      </c>
      <c r="C291" s="13" t="s">
        <v>6812</v>
      </c>
      <c r="D291" s="13" t="s">
        <v>6247</v>
      </c>
      <c r="E291" s="13" t="s">
        <v>1569</v>
      </c>
      <c r="F291" s="13" t="s">
        <v>188</v>
      </c>
      <c r="G291" s="13" t="s">
        <v>4873</v>
      </c>
      <c r="H291" s="13">
        <v>2004</v>
      </c>
      <c r="I291" s="13">
        <v>290</v>
      </c>
    </row>
    <row r="292" spans="1:9" x14ac:dyDescent="0.25">
      <c r="A292" s="13" t="str">
        <f t="shared" si="4"/>
        <v xml:space="preserve">S-803-A TEST PILE  </v>
      </c>
      <c r="B292" s="13" t="s">
        <v>6380</v>
      </c>
      <c r="C292" s="13" t="s">
        <v>6813</v>
      </c>
      <c r="D292" s="13" t="s">
        <v>5928</v>
      </c>
      <c r="E292" s="13" t="s">
        <v>1569</v>
      </c>
      <c r="F292" s="13" t="s">
        <v>188</v>
      </c>
      <c r="G292" s="13" t="s">
        <v>4873</v>
      </c>
      <c r="H292" s="13">
        <v>2004</v>
      </c>
      <c r="I292" s="13">
        <v>291</v>
      </c>
    </row>
    <row r="293" spans="1:9" x14ac:dyDescent="0.25">
      <c r="A293" s="13" t="str">
        <f t="shared" si="4"/>
        <v>901-S-803-A CONCRETE PILE REPAIR</v>
      </c>
      <c r="B293" s="18" t="s">
        <v>6814</v>
      </c>
      <c r="C293" s="13" t="s">
        <v>6815</v>
      </c>
      <c r="D293" s="13" t="s">
        <v>5928</v>
      </c>
      <c r="E293" s="13" t="s">
        <v>1569</v>
      </c>
      <c r="F293" s="13" t="s">
        <v>188</v>
      </c>
      <c r="G293" s="13" t="s">
        <v>4873</v>
      </c>
      <c r="H293" s="13">
        <v>2004</v>
      </c>
      <c r="I293" s="13">
        <v>292</v>
      </c>
    </row>
    <row r="294" spans="1:9" x14ac:dyDescent="0.25">
      <c r="A294" s="13" t="str">
        <f t="shared" si="4"/>
        <v>901-S-804-B BOX BRIDGE CONCRETE, CLASS BB</v>
      </c>
      <c r="B294" s="18" t="s">
        <v>6816</v>
      </c>
      <c r="C294" s="13" t="s">
        <v>6817</v>
      </c>
      <c r="D294" s="13" t="s">
        <v>5844</v>
      </c>
      <c r="E294" s="13" t="s">
        <v>1569</v>
      </c>
      <c r="F294" s="13" t="s">
        <v>188</v>
      </c>
      <c r="G294" s="13" t="s">
        <v>4873</v>
      </c>
      <c r="H294" s="13">
        <v>2004</v>
      </c>
      <c r="I294" s="13">
        <v>293</v>
      </c>
    </row>
    <row r="295" spans="1:9" x14ac:dyDescent="0.25">
      <c r="A295" s="13" t="str">
        <f t="shared" si="4"/>
        <v xml:space="preserve">S-803-B CONVENTIONAL STATIC PILE LOAD TEST  </v>
      </c>
      <c r="B295" s="13" t="s">
        <v>6382</v>
      </c>
      <c r="C295" s="13" t="s">
        <v>6818</v>
      </c>
      <c r="D295" s="13" t="s">
        <v>5928</v>
      </c>
      <c r="E295" s="13" t="s">
        <v>1569</v>
      </c>
      <c r="F295" s="13" t="s">
        <v>188</v>
      </c>
      <c r="G295" s="13" t="s">
        <v>4873</v>
      </c>
      <c r="H295" s="13">
        <v>2004</v>
      </c>
      <c r="I295" s="13">
        <v>294</v>
      </c>
    </row>
    <row r="296" spans="1:9" x14ac:dyDescent="0.25">
      <c r="A296" s="13" t="str">
        <f t="shared" si="4"/>
        <v>901-S-803-B CONCRETE CAP REPAIR</v>
      </c>
      <c r="B296" s="18" t="s">
        <v>6819</v>
      </c>
      <c r="C296" s="13" t="s">
        <v>6820</v>
      </c>
      <c r="D296" s="13" t="s">
        <v>5928</v>
      </c>
      <c r="E296" s="13" t="s">
        <v>1569</v>
      </c>
      <c r="F296" s="13" t="s">
        <v>188</v>
      </c>
      <c r="G296" s="13" t="s">
        <v>4873</v>
      </c>
      <c r="H296" s="13">
        <v>2004</v>
      </c>
      <c r="I296" s="13">
        <v>295</v>
      </c>
    </row>
    <row r="297" spans="1:9" x14ac:dyDescent="0.25">
      <c r="A297" s="13" t="str">
        <f t="shared" si="4"/>
        <v xml:space="preserve">S-803-C 12 " PRESTRESSED CONCRETE PILING  </v>
      </c>
      <c r="B297" s="13" t="s">
        <v>6384</v>
      </c>
      <c r="C297" s="13" t="s">
        <v>6821</v>
      </c>
      <c r="D297" s="13" t="s">
        <v>5837</v>
      </c>
      <c r="E297" s="13" t="s">
        <v>1569</v>
      </c>
      <c r="F297" s="13" t="s">
        <v>188</v>
      </c>
      <c r="G297" s="13" t="s">
        <v>4873</v>
      </c>
      <c r="H297" s="13">
        <v>2004</v>
      </c>
      <c r="I297" s="13">
        <v>296</v>
      </c>
    </row>
    <row r="298" spans="1:9" x14ac:dyDescent="0.25">
      <c r="A298" s="13" t="str">
        <f t="shared" si="4"/>
        <v xml:space="preserve">S-803-C 14 " PRESTRESSED CONCRETE PILING  </v>
      </c>
      <c r="B298" s="13" t="s">
        <v>6384</v>
      </c>
      <c r="C298" s="13" t="s">
        <v>6822</v>
      </c>
      <c r="D298" s="13" t="s">
        <v>5837</v>
      </c>
      <c r="E298" s="13" t="s">
        <v>1569</v>
      </c>
      <c r="F298" s="13" t="s">
        <v>188</v>
      </c>
      <c r="G298" s="13" t="s">
        <v>4873</v>
      </c>
      <c r="H298" s="13">
        <v>2004</v>
      </c>
      <c r="I298" s="13">
        <v>297</v>
      </c>
    </row>
    <row r="299" spans="1:9" x14ac:dyDescent="0.25">
      <c r="A299" s="13" t="str">
        <f t="shared" si="4"/>
        <v xml:space="preserve">S-803-C 16 " PRESTRESSED CONCRETE PILING  </v>
      </c>
      <c r="B299" s="13" t="s">
        <v>6384</v>
      </c>
      <c r="C299" s="13" t="s">
        <v>6823</v>
      </c>
      <c r="D299" s="13" t="s">
        <v>5837</v>
      </c>
      <c r="E299" s="13" t="s">
        <v>1569</v>
      </c>
      <c r="F299" s="13" t="s">
        <v>188</v>
      </c>
      <c r="G299" s="13" t="s">
        <v>4873</v>
      </c>
      <c r="H299" s="13">
        <v>2004</v>
      </c>
      <c r="I299" s="13">
        <v>298</v>
      </c>
    </row>
    <row r="300" spans="1:9" x14ac:dyDescent="0.25">
      <c r="A300" s="13" t="str">
        <f t="shared" si="4"/>
        <v>901-S-803-C CONCRETE BEAM REPAIR</v>
      </c>
      <c r="B300" s="18" t="s">
        <v>6824</v>
      </c>
      <c r="C300" s="13" t="s">
        <v>6825</v>
      </c>
      <c r="D300" s="13" t="s">
        <v>5928</v>
      </c>
      <c r="E300" s="13" t="s">
        <v>1569</v>
      </c>
      <c r="F300" s="13" t="s">
        <v>188</v>
      </c>
      <c r="G300" s="13" t="s">
        <v>4873</v>
      </c>
      <c r="H300" s="13">
        <v>2004</v>
      </c>
      <c r="I300" s="13">
        <v>299</v>
      </c>
    </row>
    <row r="301" spans="1:9" x14ac:dyDescent="0.25">
      <c r="A301" s="13" t="str">
        <f t="shared" si="4"/>
        <v xml:space="preserve">S-803-D ____ " CAST-IN-PLACE CONCRETE PILING (STEEL SHELL) </v>
      </c>
      <c r="B301" s="13" t="s">
        <v>6386</v>
      </c>
      <c r="C301" s="13" t="s">
        <v>6826</v>
      </c>
      <c r="D301" s="13" t="s">
        <v>5837</v>
      </c>
      <c r="E301" s="13" t="s">
        <v>1569</v>
      </c>
      <c r="F301" s="13" t="s">
        <v>188</v>
      </c>
      <c r="G301" s="13" t="s">
        <v>4873</v>
      </c>
      <c r="H301" s="13">
        <v>2004</v>
      </c>
      <c r="I301" s="13">
        <v>300</v>
      </c>
    </row>
    <row r="302" spans="1:9" x14ac:dyDescent="0.25">
      <c r="A302" s="13" t="str">
        <f t="shared" si="4"/>
        <v xml:space="preserve">S-803-E HP 10 X 42 STEEL PILING  </v>
      </c>
      <c r="B302" s="13" t="s">
        <v>6388</v>
      </c>
      <c r="C302" s="13" t="s">
        <v>6827</v>
      </c>
      <c r="D302" s="13" t="s">
        <v>5837</v>
      </c>
      <c r="E302" s="13" t="s">
        <v>1569</v>
      </c>
      <c r="F302" s="13" t="s">
        <v>188</v>
      </c>
      <c r="G302" s="13" t="s">
        <v>4873</v>
      </c>
      <c r="H302" s="13">
        <v>2004</v>
      </c>
      <c r="I302" s="13">
        <v>301</v>
      </c>
    </row>
    <row r="303" spans="1:9" x14ac:dyDescent="0.25">
      <c r="A303" s="13" t="str">
        <f t="shared" si="4"/>
        <v xml:space="preserve">S-803-E HP 12 X 53 STEEL PILING  </v>
      </c>
      <c r="B303" s="13" t="s">
        <v>6388</v>
      </c>
      <c r="C303" s="13" t="s">
        <v>6828</v>
      </c>
      <c r="D303" s="13" t="s">
        <v>5837</v>
      </c>
      <c r="E303" s="13" t="s">
        <v>1569</v>
      </c>
      <c r="F303" s="13" t="s">
        <v>188</v>
      </c>
      <c r="G303" s="13" t="s">
        <v>4873</v>
      </c>
      <c r="H303" s="13">
        <v>2004</v>
      </c>
      <c r="I303" s="13">
        <v>302</v>
      </c>
    </row>
    <row r="304" spans="1:9" x14ac:dyDescent="0.25">
      <c r="A304" s="13" t="str">
        <f t="shared" si="4"/>
        <v xml:space="preserve">S-803-F ____ " PRE-FORMED PILE HOLES  </v>
      </c>
      <c r="B304" s="13" t="s">
        <v>6390</v>
      </c>
      <c r="C304" s="13" t="s">
        <v>6829</v>
      </c>
      <c r="D304" s="13" t="s">
        <v>5837</v>
      </c>
      <c r="E304" s="13" t="s">
        <v>1569</v>
      </c>
      <c r="F304" s="13" t="s">
        <v>188</v>
      </c>
      <c r="G304" s="13" t="s">
        <v>4873</v>
      </c>
      <c r="H304" s="13">
        <v>2004</v>
      </c>
      <c r="I304" s="13">
        <v>303</v>
      </c>
    </row>
    <row r="305" spans="1:9" x14ac:dyDescent="0.25">
      <c r="A305" s="13" t="str">
        <f t="shared" si="4"/>
        <v>901-S-803-F MISCELLANEOUS CONCRETE REPAIR</v>
      </c>
      <c r="B305" s="18" t="s">
        <v>6830</v>
      </c>
      <c r="C305" s="13" t="s">
        <v>6831</v>
      </c>
      <c r="D305" s="13" t="s">
        <v>6247</v>
      </c>
      <c r="E305" s="13" t="s">
        <v>1569</v>
      </c>
      <c r="F305" s="13" t="s">
        <v>188</v>
      </c>
      <c r="G305" s="13" t="s">
        <v>4873</v>
      </c>
      <c r="H305" s="13">
        <v>2004</v>
      </c>
      <c r="I305" s="13">
        <v>304</v>
      </c>
    </row>
    <row r="306" spans="1:9" x14ac:dyDescent="0.25">
      <c r="A306" s="13" t="str">
        <f t="shared" si="4"/>
        <v>S-803-G CONCRETE PILING CUT-OFF, _____  "</v>
      </c>
      <c r="B306" s="13" t="s">
        <v>6392</v>
      </c>
      <c r="C306" s="13" t="s">
        <v>6832</v>
      </c>
      <c r="D306" s="13" t="s">
        <v>5928</v>
      </c>
      <c r="E306" s="13" t="s">
        <v>1569</v>
      </c>
      <c r="F306" s="13" t="s">
        <v>188</v>
      </c>
      <c r="G306" s="13" t="s">
        <v>4873</v>
      </c>
      <c r="H306" s="13">
        <v>2004</v>
      </c>
      <c r="I306" s="13">
        <v>305</v>
      </c>
    </row>
    <row r="307" spans="1:9" x14ac:dyDescent="0.25">
      <c r="A307" s="13" t="str">
        <f t="shared" si="4"/>
        <v xml:space="preserve">S-803-K DRILLED SHAFT, ____ " DIAMETER  </v>
      </c>
      <c r="B307" s="13" t="s">
        <v>6396</v>
      </c>
      <c r="C307" s="13" t="s">
        <v>6833</v>
      </c>
      <c r="D307" s="13" t="s">
        <v>5837</v>
      </c>
      <c r="E307" s="13" t="s">
        <v>1569</v>
      </c>
      <c r="F307" s="13" t="s">
        <v>188</v>
      </c>
      <c r="G307" s="13" t="s">
        <v>4873</v>
      </c>
      <c r="H307" s="13">
        <v>2004</v>
      </c>
      <c r="I307" s="13">
        <v>306</v>
      </c>
    </row>
    <row r="308" spans="1:9" x14ac:dyDescent="0.25">
      <c r="A308" s="13" t="str">
        <f t="shared" si="4"/>
        <v xml:space="preserve">S-803-L TEST SHAFT, ____ " DIAMETER  </v>
      </c>
      <c r="B308" s="13" t="s">
        <v>6398</v>
      </c>
      <c r="C308" s="13" t="s">
        <v>6834</v>
      </c>
      <c r="D308" s="13" t="s">
        <v>5928</v>
      </c>
      <c r="E308" s="13" t="s">
        <v>1569</v>
      </c>
      <c r="F308" s="13" t="s">
        <v>188</v>
      </c>
      <c r="G308" s="13" t="s">
        <v>4873</v>
      </c>
      <c r="H308" s="13">
        <v>2004</v>
      </c>
      <c r="I308" s="13">
        <v>307</v>
      </c>
    </row>
    <row r="309" spans="1:9" x14ac:dyDescent="0.25">
      <c r="A309" s="13" t="str">
        <f t="shared" si="4"/>
        <v xml:space="preserve">S-803-M TRIAL SHAFT, ____ " DIAMETER  </v>
      </c>
      <c r="B309" s="13" t="s">
        <v>6400</v>
      </c>
      <c r="C309" s="13" t="s">
        <v>6835</v>
      </c>
      <c r="D309" s="13" t="s">
        <v>5837</v>
      </c>
      <c r="E309" s="13" t="s">
        <v>1569</v>
      </c>
      <c r="F309" s="13" t="s">
        <v>188</v>
      </c>
      <c r="G309" s="13" t="s">
        <v>4873</v>
      </c>
      <c r="H309" s="13">
        <v>2004</v>
      </c>
      <c r="I309" s="13">
        <v>308</v>
      </c>
    </row>
    <row r="310" spans="1:9" x14ac:dyDescent="0.25">
      <c r="A310" s="13" t="str">
        <f t="shared" si="4"/>
        <v xml:space="preserve">S-803-N EXPLORATION  </v>
      </c>
      <c r="B310" s="13" t="s">
        <v>6402</v>
      </c>
      <c r="C310" s="13" t="s">
        <v>6836</v>
      </c>
      <c r="D310" s="13" t="s">
        <v>5837</v>
      </c>
      <c r="E310" s="13" t="s">
        <v>1569</v>
      </c>
      <c r="F310" s="13" t="s">
        <v>188</v>
      </c>
      <c r="G310" s="13" t="s">
        <v>4873</v>
      </c>
      <c r="H310" s="13">
        <v>2004</v>
      </c>
      <c r="I310" s="13">
        <v>309</v>
      </c>
    </row>
    <row r="311" spans="1:9" x14ac:dyDescent="0.25">
      <c r="A311" s="13" t="str">
        <f t="shared" si="4"/>
        <v xml:space="preserve">S-803-O PERMANENT CASING, ____ " DIAMETER  </v>
      </c>
      <c r="B311" s="13" t="s">
        <v>6404</v>
      </c>
      <c r="C311" s="13" t="s">
        <v>6837</v>
      </c>
      <c r="D311" s="13" t="s">
        <v>5837</v>
      </c>
      <c r="E311" s="13" t="s">
        <v>1569</v>
      </c>
      <c r="F311" s="13" t="s">
        <v>188</v>
      </c>
      <c r="G311" s="13" t="s">
        <v>4873</v>
      </c>
      <c r="H311" s="13">
        <v>2004</v>
      </c>
      <c r="I311" s="13">
        <v>310</v>
      </c>
    </row>
    <row r="312" spans="1:9" x14ac:dyDescent="0.25">
      <c r="A312" s="13" t="str">
        <f t="shared" si="4"/>
        <v xml:space="preserve">S-803-O TEMPORARY CASING, ____ " DIAMETER  </v>
      </c>
      <c r="B312" s="13" t="s">
        <v>6404</v>
      </c>
      <c r="C312" s="13" t="s">
        <v>6838</v>
      </c>
      <c r="D312" s="13" t="s">
        <v>5837</v>
      </c>
      <c r="E312" s="13" t="s">
        <v>1569</v>
      </c>
      <c r="F312" s="13" t="s">
        <v>188</v>
      </c>
      <c r="G312" s="13" t="s">
        <v>4873</v>
      </c>
      <c r="H312" s="13">
        <v>2004</v>
      </c>
      <c r="I312" s="13">
        <v>311</v>
      </c>
    </row>
    <row r="313" spans="1:9" x14ac:dyDescent="0.25">
      <c r="A313" s="13" t="str">
        <f t="shared" si="4"/>
        <v>901-S-803-P PILING SPLICES</v>
      </c>
      <c r="B313" s="18" t="s">
        <v>6839</v>
      </c>
      <c r="C313" s="13" t="s">
        <v>6840</v>
      </c>
      <c r="D313" s="13" t="s">
        <v>5837</v>
      </c>
      <c r="E313" s="13" t="s">
        <v>1569</v>
      </c>
      <c r="F313" s="13" t="s">
        <v>188</v>
      </c>
      <c r="G313" s="13" t="s">
        <v>4873</v>
      </c>
      <c r="H313" s="13">
        <v>2004</v>
      </c>
      <c r="I313" s="13">
        <v>312</v>
      </c>
    </row>
    <row r="314" spans="1:9" x14ac:dyDescent="0.25">
      <c r="A314" s="13" t="str">
        <f t="shared" si="4"/>
        <v xml:space="preserve">S-804-A BRIDGE CONCRETE, CLASS A  </v>
      </c>
      <c r="B314" s="13" t="s">
        <v>6406</v>
      </c>
      <c r="C314" s="13" t="s">
        <v>6841</v>
      </c>
      <c r="D314" s="13" t="s">
        <v>5844</v>
      </c>
      <c r="E314" s="13" t="s">
        <v>1569</v>
      </c>
      <c r="F314" s="13" t="s">
        <v>188</v>
      </c>
      <c r="G314" s="13" t="s">
        <v>4873</v>
      </c>
      <c r="H314" s="13">
        <v>2004</v>
      </c>
      <c r="I314" s="13">
        <v>313</v>
      </c>
    </row>
    <row r="315" spans="1:9" x14ac:dyDescent="0.25">
      <c r="A315" s="13" t="str">
        <f t="shared" si="4"/>
        <v xml:space="preserve">S-804-A BRIDGE CONCRETE, CLASS AA  </v>
      </c>
      <c r="B315" s="13" t="s">
        <v>6406</v>
      </c>
      <c r="C315" s="13" t="s">
        <v>6842</v>
      </c>
      <c r="D315" s="13" t="s">
        <v>5844</v>
      </c>
      <c r="E315" s="13" t="s">
        <v>1569</v>
      </c>
      <c r="F315" s="13" t="s">
        <v>188</v>
      </c>
      <c r="G315" s="13" t="s">
        <v>4873</v>
      </c>
      <c r="H315" s="13">
        <v>2004</v>
      </c>
      <c r="I315" s="13">
        <v>314</v>
      </c>
    </row>
    <row r="316" spans="1:9" x14ac:dyDescent="0.25">
      <c r="A316" s="13" t="str">
        <f t="shared" si="4"/>
        <v xml:space="preserve">S-804-A BRIDGE CONCRETE, CLASS B  </v>
      </c>
      <c r="B316" s="13" t="s">
        <v>6406</v>
      </c>
      <c r="C316" s="13" t="s">
        <v>6843</v>
      </c>
      <c r="D316" s="13" t="s">
        <v>5844</v>
      </c>
      <c r="E316" s="13" t="s">
        <v>1569</v>
      </c>
      <c r="F316" s="13" t="s">
        <v>188</v>
      </c>
      <c r="G316" s="13" t="s">
        <v>4873</v>
      </c>
      <c r="H316" s="13">
        <v>2004</v>
      </c>
      <c r="I316" s="13">
        <v>315</v>
      </c>
    </row>
    <row r="317" spans="1:9" x14ac:dyDescent="0.25">
      <c r="A317" s="13" t="str">
        <f t="shared" si="4"/>
        <v xml:space="preserve">901-S-804-A BRIDGE CONCRETE, CLASS A </v>
      </c>
      <c r="B317" s="18" t="s">
        <v>6844</v>
      </c>
      <c r="C317" s="13" t="s">
        <v>6845</v>
      </c>
      <c r="D317" s="13" t="s">
        <v>5844</v>
      </c>
      <c r="E317" s="13" t="s">
        <v>1569</v>
      </c>
      <c r="F317" s="13" t="s">
        <v>188</v>
      </c>
      <c r="G317" s="13" t="s">
        <v>4873</v>
      </c>
      <c r="H317" s="13">
        <v>2004</v>
      </c>
      <c r="I317" s="13">
        <v>316</v>
      </c>
    </row>
    <row r="318" spans="1:9" x14ac:dyDescent="0.25">
      <c r="A318" s="13" t="str">
        <f t="shared" si="4"/>
        <v xml:space="preserve">S-804-B BOX BRIDGE CONCRETE, CLASS BB  </v>
      </c>
      <c r="B318" s="13" t="s">
        <v>6408</v>
      </c>
      <c r="C318" s="13" t="s">
        <v>6846</v>
      </c>
      <c r="D318" s="13" t="s">
        <v>5844</v>
      </c>
      <c r="E318" s="13" t="s">
        <v>1569</v>
      </c>
      <c r="F318" s="13" t="s">
        <v>188</v>
      </c>
      <c r="G318" s="13" t="s">
        <v>4873</v>
      </c>
      <c r="H318" s="13">
        <v>2004</v>
      </c>
      <c r="I318" s="13">
        <v>317</v>
      </c>
    </row>
    <row r="319" spans="1:9" x14ac:dyDescent="0.25">
      <c r="A319" s="13" t="str">
        <f t="shared" si="4"/>
        <v xml:space="preserve">S-804-C 100 ' PRESTRESSED CONCRETE BEAM TYPE IV </v>
      </c>
      <c r="B319" s="13" t="s">
        <v>6410</v>
      </c>
      <c r="C319" s="13" t="s">
        <v>6847</v>
      </c>
      <c r="D319" s="13" t="s">
        <v>5837</v>
      </c>
      <c r="E319" s="13" t="s">
        <v>1569</v>
      </c>
      <c r="F319" s="13" t="s">
        <v>188</v>
      </c>
      <c r="G319" s="13" t="s">
        <v>4873</v>
      </c>
      <c r="H319" s="13">
        <v>2004</v>
      </c>
      <c r="I319" s="13">
        <v>318</v>
      </c>
    </row>
    <row r="320" spans="1:9" x14ac:dyDescent="0.25">
      <c r="A320" s="13" t="str">
        <f t="shared" si="4"/>
        <v xml:space="preserve">S-804-C 110 ' PRESTRESSED CONCRETE BEAM TYPE IV </v>
      </c>
      <c r="B320" s="13" t="s">
        <v>6410</v>
      </c>
      <c r="C320" s="13" t="s">
        <v>6848</v>
      </c>
      <c r="D320" s="13" t="s">
        <v>5837</v>
      </c>
      <c r="E320" s="13" t="s">
        <v>1569</v>
      </c>
      <c r="F320" s="13" t="s">
        <v>188</v>
      </c>
      <c r="G320" s="13" t="s">
        <v>4873</v>
      </c>
      <c r="H320" s="13">
        <v>2004</v>
      </c>
      <c r="I320" s="13">
        <v>319</v>
      </c>
    </row>
    <row r="321" spans="1:9" x14ac:dyDescent="0.25">
      <c r="A321" s="13" t="str">
        <f t="shared" si="4"/>
        <v xml:space="preserve">S-804-C 31 ' PRESTRESSED CONCRETE BEAM TYPE I+2 </v>
      </c>
      <c r="B321" s="13" t="s">
        <v>6410</v>
      </c>
      <c r="C321" s="13" t="s">
        <v>6849</v>
      </c>
      <c r="D321" s="13" t="s">
        <v>5837</v>
      </c>
      <c r="E321" s="13" t="s">
        <v>1569</v>
      </c>
      <c r="F321" s="13" t="s">
        <v>188</v>
      </c>
      <c r="G321" s="13" t="s">
        <v>4873</v>
      </c>
      <c r="H321" s="13">
        <v>2004</v>
      </c>
      <c r="I321" s="13">
        <v>320</v>
      </c>
    </row>
    <row r="322" spans="1:9" x14ac:dyDescent="0.25">
      <c r="A322" s="13" t="str">
        <f t="shared" si="4"/>
        <v xml:space="preserve">S-804-C 40 ' PRESTRESSED CONCRETE BEAM TYPE I+2 </v>
      </c>
      <c r="B322" s="13" t="s">
        <v>6410</v>
      </c>
      <c r="C322" s="13" t="s">
        <v>6850</v>
      </c>
      <c r="D322" s="13" t="s">
        <v>5837</v>
      </c>
      <c r="E322" s="13" t="s">
        <v>1569</v>
      </c>
      <c r="F322" s="13" t="s">
        <v>188</v>
      </c>
      <c r="G322" s="13" t="s">
        <v>4873</v>
      </c>
      <c r="H322" s="13">
        <v>2004</v>
      </c>
      <c r="I322" s="13">
        <v>321</v>
      </c>
    </row>
    <row r="323" spans="1:9" x14ac:dyDescent="0.25">
      <c r="A323" s="13" t="str">
        <f t="shared" ref="A323:A386" si="5">_xlfn.CONCAT(B323," ", C323)</f>
        <v xml:space="preserve">S-804-C 60 ' PRESTRESSED CONCRETE BEAM TYPE III </v>
      </c>
      <c r="B323" s="13" t="s">
        <v>6410</v>
      </c>
      <c r="C323" s="13" t="s">
        <v>6851</v>
      </c>
      <c r="D323" s="13" t="s">
        <v>5837</v>
      </c>
      <c r="E323" s="13" t="s">
        <v>1569</v>
      </c>
      <c r="F323" s="13" t="s">
        <v>188</v>
      </c>
      <c r="G323" s="13" t="s">
        <v>4873</v>
      </c>
      <c r="H323" s="13">
        <v>2004</v>
      </c>
      <c r="I323" s="13">
        <v>322</v>
      </c>
    </row>
    <row r="324" spans="1:9" x14ac:dyDescent="0.25">
      <c r="A324" s="13" t="str">
        <f t="shared" si="5"/>
        <v xml:space="preserve">S-804-C 80 ' PRESTRESSED CONCRETE BEAM TYPE III </v>
      </c>
      <c r="B324" s="13" t="s">
        <v>6410</v>
      </c>
      <c r="C324" s="13" t="s">
        <v>6852</v>
      </c>
      <c r="D324" s="13" t="s">
        <v>5837</v>
      </c>
      <c r="E324" s="13" t="s">
        <v>1569</v>
      </c>
      <c r="F324" s="13" t="s">
        <v>188</v>
      </c>
      <c r="G324" s="13" t="s">
        <v>4873</v>
      </c>
      <c r="H324" s="13">
        <v>2004</v>
      </c>
      <c r="I324" s="13">
        <v>323</v>
      </c>
    </row>
    <row r="325" spans="1:9" x14ac:dyDescent="0.25">
      <c r="A325" s="13" t="str">
        <f t="shared" si="5"/>
        <v>901-S-804-C 100 ' PRESTRESSED CONCRETE BEAM TYPE III</v>
      </c>
      <c r="B325" s="18" t="s">
        <v>6853</v>
      </c>
      <c r="C325" s="13" t="s">
        <v>6854</v>
      </c>
      <c r="D325" s="13" t="s">
        <v>5837</v>
      </c>
      <c r="E325" s="13" t="s">
        <v>1569</v>
      </c>
      <c r="F325" s="13" t="s">
        <v>188</v>
      </c>
      <c r="G325" s="13" t="s">
        <v>4873</v>
      </c>
      <c r="H325" s="13">
        <v>2004</v>
      </c>
      <c r="I325" s="13">
        <v>324</v>
      </c>
    </row>
    <row r="326" spans="1:9" x14ac:dyDescent="0.25">
      <c r="A326" s="13" t="str">
        <f t="shared" si="5"/>
        <v>901-S-804-C 31 ' PRESTRESSED CONCRETE BEAM TYPE I+2</v>
      </c>
      <c r="B326" s="18" t="s">
        <v>6853</v>
      </c>
      <c r="C326" s="13" t="s">
        <v>6855</v>
      </c>
      <c r="D326" s="13" t="s">
        <v>5837</v>
      </c>
      <c r="E326" s="13" t="s">
        <v>1569</v>
      </c>
      <c r="F326" s="13" t="s">
        <v>188</v>
      </c>
      <c r="G326" s="13" t="s">
        <v>4873</v>
      </c>
      <c r="H326" s="13">
        <v>2004</v>
      </c>
      <c r="I326" s="13">
        <v>325</v>
      </c>
    </row>
    <row r="327" spans="1:9" x14ac:dyDescent="0.25">
      <c r="A327" s="13" t="str">
        <f t="shared" si="5"/>
        <v>901-S-804-C 40 ' PRESTRESSED CONCRETE BEAM TYPE I+2</v>
      </c>
      <c r="B327" s="18" t="s">
        <v>6853</v>
      </c>
      <c r="C327" s="13" t="s">
        <v>6856</v>
      </c>
      <c r="D327" s="13" t="s">
        <v>5837</v>
      </c>
      <c r="E327" s="13" t="s">
        <v>1569</v>
      </c>
      <c r="F327" s="13" t="s">
        <v>188</v>
      </c>
      <c r="G327" s="13" t="s">
        <v>4873</v>
      </c>
      <c r="H327" s="13">
        <v>2004</v>
      </c>
      <c r="I327" s="13">
        <v>326</v>
      </c>
    </row>
    <row r="328" spans="1:9" x14ac:dyDescent="0.25">
      <c r="A328" s="13" t="str">
        <f t="shared" si="5"/>
        <v>901-S-804-C 60 ' PRESTRESSED CONCRETE BEAM TYPE III</v>
      </c>
      <c r="B328" s="18" t="s">
        <v>6853</v>
      </c>
      <c r="C328" s="13" t="s">
        <v>6857</v>
      </c>
      <c r="D328" s="13" t="s">
        <v>5837</v>
      </c>
      <c r="E328" s="13" t="s">
        <v>1569</v>
      </c>
      <c r="F328" s="13" t="s">
        <v>188</v>
      </c>
      <c r="G328" s="13" t="s">
        <v>4873</v>
      </c>
      <c r="H328" s="13">
        <v>2004</v>
      </c>
      <c r="I328" s="13">
        <v>327</v>
      </c>
    </row>
    <row r="329" spans="1:9" x14ac:dyDescent="0.25">
      <c r="A329" s="13" t="str">
        <f t="shared" si="5"/>
        <v>901-S-804-C 80 ' PRESTRESSED CONCRETE BEAM TYPE III</v>
      </c>
      <c r="B329" s="18" t="s">
        <v>6853</v>
      </c>
      <c r="C329" s="13" t="s">
        <v>6858</v>
      </c>
      <c r="D329" s="13" t="s">
        <v>5837</v>
      </c>
      <c r="E329" s="13" t="s">
        <v>1569</v>
      </c>
      <c r="F329" s="13" t="s">
        <v>188</v>
      </c>
      <c r="G329" s="13" t="s">
        <v>4873</v>
      </c>
      <c r="H329" s="13">
        <v>2004</v>
      </c>
      <c r="I329" s="13">
        <v>328</v>
      </c>
    </row>
    <row r="330" spans="1:9" x14ac:dyDescent="0.25">
      <c r="A330" s="13" t="str">
        <f t="shared" si="5"/>
        <v xml:space="preserve">S-804-D 19 ' PRESTRESSED CONCRETE MODIFIED PILE BEAMS </v>
      </c>
      <c r="B330" s="13" t="s">
        <v>6412</v>
      </c>
      <c r="C330" s="13" t="s">
        <v>6859</v>
      </c>
      <c r="D330" s="13" t="s">
        <v>5837</v>
      </c>
      <c r="E330" s="13" t="s">
        <v>1569</v>
      </c>
      <c r="F330" s="13" t="s">
        <v>188</v>
      </c>
      <c r="G330" s="13" t="s">
        <v>4873</v>
      </c>
      <c r="H330" s="13">
        <v>2004</v>
      </c>
      <c r="I330" s="13">
        <v>329</v>
      </c>
    </row>
    <row r="331" spans="1:9" x14ac:dyDescent="0.25">
      <c r="A331" s="13" t="str">
        <f t="shared" si="5"/>
        <v xml:space="preserve">S-804-D 31 ' PRESTRESSED CONCRETE MODIFIED PILE BEAMS </v>
      </c>
      <c r="B331" s="13" t="s">
        <v>6412</v>
      </c>
      <c r="C331" s="13" t="s">
        <v>6860</v>
      </c>
      <c r="D331" s="13" t="s">
        <v>5837</v>
      </c>
      <c r="E331" s="13" t="s">
        <v>1569</v>
      </c>
      <c r="F331" s="13" t="s">
        <v>188</v>
      </c>
      <c r="G331" s="13" t="s">
        <v>4873</v>
      </c>
      <c r="H331" s="13">
        <v>2004</v>
      </c>
      <c r="I331" s="13">
        <v>330</v>
      </c>
    </row>
    <row r="332" spans="1:9" x14ac:dyDescent="0.25">
      <c r="A332" s="13" t="str">
        <f t="shared" si="5"/>
        <v xml:space="preserve">S-805-A REINFORCEMENT  </v>
      </c>
      <c r="B332" s="13" t="s">
        <v>6414</v>
      </c>
      <c r="C332" s="13" t="s">
        <v>6861</v>
      </c>
      <c r="D332" s="13" t="s">
        <v>6045</v>
      </c>
      <c r="E332" s="13" t="s">
        <v>1569</v>
      </c>
      <c r="F332" s="13" t="s">
        <v>188</v>
      </c>
      <c r="G332" s="13" t="s">
        <v>4873</v>
      </c>
      <c r="H332" s="13">
        <v>2004</v>
      </c>
      <c r="I332" s="13">
        <v>331</v>
      </c>
    </row>
    <row r="333" spans="1:9" x14ac:dyDescent="0.25">
      <c r="A333" s="13" t="str">
        <f t="shared" si="5"/>
        <v xml:space="preserve">S-805-B REINFORCEMENT, EPOXY COATED  </v>
      </c>
      <c r="B333" s="13" t="s">
        <v>6416</v>
      </c>
      <c r="C333" s="13" t="s">
        <v>6862</v>
      </c>
      <c r="D333" s="13" t="s">
        <v>6045</v>
      </c>
      <c r="E333" s="13" t="s">
        <v>1569</v>
      </c>
      <c r="F333" s="13" t="s">
        <v>188</v>
      </c>
      <c r="G333" s="13" t="s">
        <v>4873</v>
      </c>
      <c r="H333" s="13">
        <v>2004</v>
      </c>
      <c r="I333" s="13">
        <v>332</v>
      </c>
    </row>
    <row r="334" spans="1:9" x14ac:dyDescent="0.25">
      <c r="A334" s="13" t="str">
        <f t="shared" si="5"/>
        <v xml:space="preserve">S-806-A 19 ' PRECAST CONCRETE SLAB UNIT, ____ ' INTERIOR </v>
      </c>
      <c r="B334" s="13" t="s">
        <v>6418</v>
      </c>
      <c r="C334" s="13" t="s">
        <v>6863</v>
      </c>
      <c r="D334" s="13" t="s">
        <v>5928</v>
      </c>
      <c r="E334" s="13" t="s">
        <v>1569</v>
      </c>
      <c r="F334" s="13" t="s">
        <v>188</v>
      </c>
      <c r="G334" s="13" t="s">
        <v>4873</v>
      </c>
      <c r="H334" s="13">
        <v>2004</v>
      </c>
      <c r="I334" s="13">
        <v>333</v>
      </c>
    </row>
    <row r="335" spans="1:9" x14ac:dyDescent="0.25">
      <c r="A335" s="13" t="str">
        <f t="shared" si="5"/>
        <v xml:space="preserve">S-806-A 31 ' PRECAST CONCRETE SLAB UNIT, ____ ' INTERIOR </v>
      </c>
      <c r="B335" s="13" t="s">
        <v>6418</v>
      </c>
      <c r="C335" s="13" t="s">
        <v>6864</v>
      </c>
      <c r="D335" s="13" t="s">
        <v>5928</v>
      </c>
      <c r="E335" s="13" t="s">
        <v>1569</v>
      </c>
      <c r="F335" s="13" t="s">
        <v>188</v>
      </c>
      <c r="G335" s="13" t="s">
        <v>4873</v>
      </c>
      <c r="H335" s="13">
        <v>2004</v>
      </c>
      <c r="I335" s="13">
        <v>334</v>
      </c>
    </row>
    <row r="336" spans="1:9" x14ac:dyDescent="0.25">
      <c r="A336" s="13" t="str">
        <f t="shared" si="5"/>
        <v xml:space="preserve">S-806-A 40 ' PRECAST CONCRETE SLAB UNIT, ____ ' INTERIOR </v>
      </c>
      <c r="B336" s="13" t="s">
        <v>6418</v>
      </c>
      <c r="C336" s="13" t="s">
        <v>6865</v>
      </c>
      <c r="D336" s="13" t="s">
        <v>5928</v>
      </c>
      <c r="E336" s="13" t="s">
        <v>1569</v>
      </c>
      <c r="F336" s="13" t="s">
        <v>188</v>
      </c>
      <c r="G336" s="13" t="s">
        <v>4873</v>
      </c>
      <c r="H336" s="13">
        <v>2004</v>
      </c>
      <c r="I336" s="13">
        <v>335</v>
      </c>
    </row>
    <row r="337" spans="1:9" x14ac:dyDescent="0.25">
      <c r="A337" s="13" t="str">
        <f t="shared" si="5"/>
        <v xml:space="preserve">S-806-B 19 ' PRECAST CONCRETE SLAB UNIT, CURB </v>
      </c>
      <c r="B337" s="13" t="s">
        <v>6420</v>
      </c>
      <c r="C337" s="13" t="s">
        <v>6866</v>
      </c>
      <c r="D337" s="13" t="s">
        <v>5928</v>
      </c>
      <c r="E337" s="13" t="s">
        <v>1569</v>
      </c>
      <c r="F337" s="13" t="s">
        <v>188</v>
      </c>
      <c r="G337" s="13" t="s">
        <v>4873</v>
      </c>
      <c r="H337" s="13">
        <v>2004</v>
      </c>
      <c r="I337" s="13">
        <v>336</v>
      </c>
    </row>
    <row r="338" spans="1:9" x14ac:dyDescent="0.25">
      <c r="A338" s="13" t="str">
        <f t="shared" si="5"/>
        <v xml:space="preserve">S-806-B 31 ' PRECAST CONCRETE SLAB UNIT, CURB </v>
      </c>
      <c r="B338" s="13" t="s">
        <v>6420</v>
      </c>
      <c r="C338" s="13" t="s">
        <v>6867</v>
      </c>
      <c r="D338" s="13" t="s">
        <v>5928</v>
      </c>
      <c r="E338" s="13" t="s">
        <v>1569</v>
      </c>
      <c r="F338" s="13" t="s">
        <v>188</v>
      </c>
      <c r="G338" s="13" t="s">
        <v>4873</v>
      </c>
      <c r="H338" s="13">
        <v>2004</v>
      </c>
      <c r="I338" s="13">
        <v>337</v>
      </c>
    </row>
    <row r="339" spans="1:9" x14ac:dyDescent="0.25">
      <c r="A339" s="13" t="str">
        <f t="shared" si="5"/>
        <v xml:space="preserve">S-806-B 40 ' PRECAST CONCRETE SLAB UNIT, CURB </v>
      </c>
      <c r="B339" s="13" t="s">
        <v>6420</v>
      </c>
      <c r="C339" s="13" t="s">
        <v>6868</v>
      </c>
      <c r="D339" s="13" t="s">
        <v>5928</v>
      </c>
      <c r="E339" s="13" t="s">
        <v>1569</v>
      </c>
      <c r="F339" s="13" t="s">
        <v>188</v>
      </c>
      <c r="G339" s="13" t="s">
        <v>4873</v>
      </c>
      <c r="H339" s="13">
        <v>2004</v>
      </c>
      <c r="I339" s="13">
        <v>338</v>
      </c>
    </row>
    <row r="340" spans="1:9" x14ac:dyDescent="0.25">
      <c r="A340" s="13" t="str">
        <f t="shared" si="5"/>
        <v xml:space="preserve">S-806-C 19 ' PRECAST CONCRETE SLAB UNIT, ____ ' EXTERIOR </v>
      </c>
      <c r="B340" s="13" t="s">
        <v>6422</v>
      </c>
      <c r="C340" s="13" t="s">
        <v>6869</v>
      </c>
      <c r="D340" s="13" t="s">
        <v>5928</v>
      </c>
      <c r="E340" s="13" t="s">
        <v>1569</v>
      </c>
      <c r="F340" s="13" t="s">
        <v>188</v>
      </c>
      <c r="G340" s="13" t="s">
        <v>4873</v>
      </c>
      <c r="H340" s="13">
        <v>2004</v>
      </c>
      <c r="I340" s="13">
        <v>339</v>
      </c>
    </row>
    <row r="341" spans="1:9" x14ac:dyDescent="0.25">
      <c r="A341" s="13" t="str">
        <f t="shared" si="5"/>
        <v xml:space="preserve">S-806-C 31 ' PRECAST CONCRETE SLAB UNIT, ____ ' EXTERIOR </v>
      </c>
      <c r="B341" s="13" t="s">
        <v>6422</v>
      </c>
      <c r="C341" s="13" t="s">
        <v>6870</v>
      </c>
      <c r="D341" s="13" t="s">
        <v>5928</v>
      </c>
      <c r="E341" s="13" t="s">
        <v>1569</v>
      </c>
      <c r="F341" s="13" t="s">
        <v>188</v>
      </c>
      <c r="G341" s="13" t="s">
        <v>4873</v>
      </c>
      <c r="H341" s="13">
        <v>2004</v>
      </c>
      <c r="I341" s="13">
        <v>340</v>
      </c>
    </row>
    <row r="342" spans="1:9" x14ac:dyDescent="0.25">
      <c r="A342" s="13" t="str">
        <f t="shared" si="5"/>
        <v xml:space="preserve">S-806-C 40 ' PRECAST CONCRETE SLAB UNIT, ____ ' EXTERIOR </v>
      </c>
      <c r="B342" s="13" t="s">
        <v>6422</v>
      </c>
      <c r="C342" s="13" t="s">
        <v>6871</v>
      </c>
      <c r="D342" s="13" t="s">
        <v>5928</v>
      </c>
      <c r="E342" s="13" t="s">
        <v>1569</v>
      </c>
      <c r="F342" s="13" t="s">
        <v>188</v>
      </c>
      <c r="G342" s="13" t="s">
        <v>4873</v>
      </c>
      <c r="H342" s="13">
        <v>2004</v>
      </c>
      <c r="I342" s="13">
        <v>341</v>
      </c>
    </row>
    <row r="343" spans="1:9" x14ac:dyDescent="0.25">
      <c r="A343" s="13" t="str">
        <f t="shared" si="5"/>
        <v>S-806-D 19 ' PRECAST CONCRETE SLAB UNIT, ____ ' INTERIOR,  __ DEG SKEW, __ FWD</v>
      </c>
      <c r="B343" s="13" t="s">
        <v>6424</v>
      </c>
      <c r="C343" s="13" t="s">
        <v>6872</v>
      </c>
      <c r="D343" s="13" t="s">
        <v>5928</v>
      </c>
      <c r="E343" s="13" t="s">
        <v>1569</v>
      </c>
      <c r="F343" s="13" t="s">
        <v>188</v>
      </c>
      <c r="G343" s="13" t="s">
        <v>4873</v>
      </c>
      <c r="H343" s="13">
        <v>2004</v>
      </c>
      <c r="I343" s="13">
        <v>342</v>
      </c>
    </row>
    <row r="344" spans="1:9" x14ac:dyDescent="0.25">
      <c r="A344" s="13" t="str">
        <f t="shared" si="5"/>
        <v>S-806-D 31 ' PRECAST CONCRETE SLAB UNIT, ____ ' INTERIOR,  __ DEG SKEW, __ FWD</v>
      </c>
      <c r="B344" s="13" t="s">
        <v>6424</v>
      </c>
      <c r="C344" s="13" t="s">
        <v>6873</v>
      </c>
      <c r="D344" s="13" t="s">
        <v>5928</v>
      </c>
      <c r="E344" s="13" t="s">
        <v>1569</v>
      </c>
      <c r="F344" s="13" t="s">
        <v>188</v>
      </c>
      <c r="G344" s="13" t="s">
        <v>4873</v>
      </c>
      <c r="H344" s="13">
        <v>2004</v>
      </c>
      <c r="I344" s="13">
        <v>343</v>
      </c>
    </row>
    <row r="345" spans="1:9" x14ac:dyDescent="0.25">
      <c r="A345" s="13" t="str">
        <f t="shared" si="5"/>
        <v>S-806-D 40 ' PRECAST CONCRETE SLAB UNIT, ____ ' INTERIOR,  __ DEG SKEW, __ FWD</v>
      </c>
      <c r="B345" s="13" t="s">
        <v>6424</v>
      </c>
      <c r="C345" s="13" t="s">
        <v>6874</v>
      </c>
      <c r="D345" s="13" t="s">
        <v>5928</v>
      </c>
      <c r="E345" s="13" t="s">
        <v>1569</v>
      </c>
      <c r="F345" s="13" t="s">
        <v>188</v>
      </c>
      <c r="G345" s="13" t="s">
        <v>4873</v>
      </c>
      <c r="H345" s="13">
        <v>2004</v>
      </c>
      <c r="I345" s="13">
        <v>344</v>
      </c>
    </row>
    <row r="346" spans="1:9" x14ac:dyDescent="0.25">
      <c r="A346" s="13" t="str">
        <f t="shared" si="5"/>
        <v xml:space="preserve">S-806-E 19 ' PRECAST CONCRETE SLAB UNIT, CURB, __ DEG SKEW, __ FWD </v>
      </c>
      <c r="B346" s="13" t="s">
        <v>6426</v>
      </c>
      <c r="C346" s="13" t="s">
        <v>6875</v>
      </c>
      <c r="D346" s="13" t="s">
        <v>5928</v>
      </c>
      <c r="E346" s="13" t="s">
        <v>1569</v>
      </c>
      <c r="F346" s="13" t="s">
        <v>188</v>
      </c>
      <c r="G346" s="13" t="s">
        <v>4873</v>
      </c>
      <c r="H346" s="13">
        <v>2004</v>
      </c>
      <c r="I346" s="13">
        <v>345</v>
      </c>
    </row>
    <row r="347" spans="1:9" x14ac:dyDescent="0.25">
      <c r="A347" s="13" t="str">
        <f t="shared" si="5"/>
        <v xml:space="preserve">S-806-E 31 ' PRECAST CONCRETE SLAB UNIT, CURB, __ DEG SKEW, __ FWD </v>
      </c>
      <c r="B347" s="13" t="s">
        <v>6426</v>
      </c>
      <c r="C347" s="13" t="s">
        <v>6876</v>
      </c>
      <c r="D347" s="13" t="s">
        <v>5928</v>
      </c>
      <c r="E347" s="13" t="s">
        <v>1569</v>
      </c>
      <c r="F347" s="13" t="s">
        <v>188</v>
      </c>
      <c r="G347" s="13" t="s">
        <v>4873</v>
      </c>
      <c r="H347" s="13">
        <v>2004</v>
      </c>
      <c r="I347" s="13">
        <v>346</v>
      </c>
    </row>
    <row r="348" spans="1:9" x14ac:dyDescent="0.25">
      <c r="A348" s="13" t="str">
        <f t="shared" si="5"/>
        <v xml:space="preserve">S-806-E 40 ' PRECAST CONCRETE SLAB UNIT, CURB, __ DEG SKEW, __ FWD </v>
      </c>
      <c r="B348" s="13" t="s">
        <v>6426</v>
      </c>
      <c r="C348" s="13" t="s">
        <v>6877</v>
      </c>
      <c r="D348" s="13" t="s">
        <v>5928</v>
      </c>
      <c r="E348" s="13" t="s">
        <v>1569</v>
      </c>
      <c r="F348" s="13" t="s">
        <v>188</v>
      </c>
      <c r="G348" s="13" t="s">
        <v>4873</v>
      </c>
      <c r="H348" s="13">
        <v>2004</v>
      </c>
      <c r="I348" s="13">
        <v>347</v>
      </c>
    </row>
    <row r="349" spans="1:9" x14ac:dyDescent="0.25">
      <c r="A349" s="13" t="str">
        <f t="shared" si="5"/>
        <v>S-806-F 19 ' PRECAST CONCRETE SLAB UNIT, ____ ' EXTERIOR,  __ DEG SKEW, __ FWD</v>
      </c>
      <c r="B349" s="13" t="s">
        <v>6428</v>
      </c>
      <c r="C349" s="13" t="s">
        <v>6878</v>
      </c>
      <c r="D349" s="13" t="s">
        <v>5928</v>
      </c>
      <c r="E349" s="13" t="s">
        <v>1569</v>
      </c>
      <c r="F349" s="13" t="s">
        <v>188</v>
      </c>
      <c r="G349" s="13" t="s">
        <v>4873</v>
      </c>
      <c r="H349" s="13">
        <v>2004</v>
      </c>
      <c r="I349" s="13">
        <v>348</v>
      </c>
    </row>
    <row r="350" spans="1:9" x14ac:dyDescent="0.25">
      <c r="A350" s="13" t="str">
        <f t="shared" si="5"/>
        <v>S-806-F 31 ' PRECAST CONCRETE SLAB UNIT, ____ ' EXTERIOR,  __ DEG SKEW, __ FWD</v>
      </c>
      <c r="B350" s="13" t="s">
        <v>6428</v>
      </c>
      <c r="C350" s="13" t="s">
        <v>6879</v>
      </c>
      <c r="D350" s="13" t="s">
        <v>5928</v>
      </c>
      <c r="E350" s="13" t="s">
        <v>1569</v>
      </c>
      <c r="F350" s="13" t="s">
        <v>188</v>
      </c>
      <c r="G350" s="13" t="s">
        <v>4873</v>
      </c>
      <c r="H350" s="13">
        <v>2004</v>
      </c>
      <c r="I350" s="13">
        <v>349</v>
      </c>
    </row>
    <row r="351" spans="1:9" x14ac:dyDescent="0.25">
      <c r="A351" s="13" t="str">
        <f t="shared" si="5"/>
        <v>S-806-F 40 ' PRECAST CONCRETE SLAB UNIT, ____ ' EXTERIOR,  __ DEG SKEW, __ FWD</v>
      </c>
      <c r="B351" s="13" t="s">
        <v>6428</v>
      </c>
      <c r="C351" s="13" t="s">
        <v>6880</v>
      </c>
      <c r="D351" s="13" t="s">
        <v>5928</v>
      </c>
      <c r="E351" s="13" t="s">
        <v>1569</v>
      </c>
      <c r="F351" s="13" t="s">
        <v>188</v>
      </c>
      <c r="G351" s="13" t="s">
        <v>4873</v>
      </c>
      <c r="H351" s="13">
        <v>2004</v>
      </c>
      <c r="I351" s="13">
        <v>350</v>
      </c>
    </row>
    <row r="352" spans="1:9" x14ac:dyDescent="0.25">
      <c r="A352" s="13" t="str">
        <f t="shared" si="5"/>
        <v xml:space="preserve">S-806-G PRECAST CONCRETE BARRIER RAIL  </v>
      </c>
      <c r="B352" s="13" t="s">
        <v>6430</v>
      </c>
      <c r="C352" s="13" t="s">
        <v>6881</v>
      </c>
      <c r="D352" s="13" t="s">
        <v>5837</v>
      </c>
      <c r="E352" s="13" t="s">
        <v>1569</v>
      </c>
      <c r="F352" s="13" t="s">
        <v>188</v>
      </c>
      <c r="G352" s="13" t="s">
        <v>4873</v>
      </c>
      <c r="H352" s="13">
        <v>2004</v>
      </c>
      <c r="I352" s="13">
        <v>351</v>
      </c>
    </row>
    <row r="353" spans="1:9" x14ac:dyDescent="0.25">
      <c r="A353" s="13" t="str">
        <f t="shared" si="5"/>
        <v xml:space="preserve">S-806-H BEAM TYPE RAILING WITH CONCRETE POSTS </v>
      </c>
      <c r="B353" s="13" t="s">
        <v>6432</v>
      </c>
      <c r="C353" s="13" t="s">
        <v>6882</v>
      </c>
      <c r="D353" s="13" t="s">
        <v>5837</v>
      </c>
      <c r="E353" s="13" t="s">
        <v>1569</v>
      </c>
      <c r="F353" s="13" t="s">
        <v>188</v>
      </c>
      <c r="G353" s="13" t="s">
        <v>4873</v>
      </c>
      <c r="H353" s="13">
        <v>2004</v>
      </c>
      <c r="I353" s="13">
        <v>352</v>
      </c>
    </row>
    <row r="354" spans="1:9" x14ac:dyDescent="0.25">
      <c r="A354" s="13" t="str">
        <f t="shared" si="5"/>
        <v xml:space="preserve">S-806-I __ ' PRECAST CONCRETE CAP, INTERMEDIATE UNIT, __________ PILE, </v>
      </c>
      <c r="B354" s="13" t="s">
        <v>6434</v>
      </c>
      <c r="C354" s="13" t="s">
        <v>6883</v>
      </c>
      <c r="D354" s="13" t="s">
        <v>5928</v>
      </c>
      <c r="E354" s="13" t="s">
        <v>1569</v>
      </c>
      <c r="F354" s="13" t="s">
        <v>188</v>
      </c>
      <c r="G354" s="13" t="s">
        <v>4873</v>
      </c>
      <c r="H354" s="13">
        <v>2004</v>
      </c>
      <c r="I354" s="13">
        <v>353</v>
      </c>
    </row>
    <row r="355" spans="1:9" x14ac:dyDescent="0.25">
      <c r="A355" s="13" t="str">
        <f t="shared" si="5"/>
        <v xml:space="preserve">S-806-J __ ' PRECAST CONCRETE CAP, END UNIT, __________ PILE, </v>
      </c>
      <c r="B355" s="13" t="s">
        <v>6436</v>
      </c>
      <c r="C355" s="13" t="s">
        <v>6884</v>
      </c>
      <c r="D355" s="13" t="s">
        <v>5928</v>
      </c>
      <c r="E355" s="13" t="s">
        <v>1569</v>
      </c>
      <c r="F355" s="13" t="s">
        <v>188</v>
      </c>
      <c r="G355" s="13" t="s">
        <v>4873</v>
      </c>
      <c r="H355" s="13">
        <v>2004</v>
      </c>
      <c r="I355" s="13">
        <v>354</v>
      </c>
    </row>
    <row r="356" spans="1:9" x14ac:dyDescent="0.25">
      <c r="A356" s="13" t="str">
        <f t="shared" si="5"/>
        <v>S-806-K __ ' PRECAST CONCRETE CAP, INTERMEDIATE UNIT, __________ PILE, __ DEG SKEW, __ FWD.</v>
      </c>
      <c r="B356" s="13" t="s">
        <v>6438</v>
      </c>
      <c r="C356" s="13" t="s">
        <v>6885</v>
      </c>
      <c r="D356" s="13" t="s">
        <v>5928</v>
      </c>
      <c r="E356" s="13" t="s">
        <v>1569</v>
      </c>
      <c r="F356" s="13" t="s">
        <v>188</v>
      </c>
      <c r="G356" s="13" t="s">
        <v>4873</v>
      </c>
      <c r="H356" s="13">
        <v>2004</v>
      </c>
      <c r="I356" s="13">
        <v>355</v>
      </c>
    </row>
    <row r="357" spans="1:9" x14ac:dyDescent="0.25">
      <c r="A357" s="13" t="str">
        <f t="shared" si="5"/>
        <v>S-806-L __ ' PRECAST CONCRETE CAP, END UNIT, __________ PILE, __ DEG SKEW, __ FWD.</v>
      </c>
      <c r="B357" s="13" t="s">
        <v>6440</v>
      </c>
      <c r="C357" s="13" t="s">
        <v>6886</v>
      </c>
      <c r="D357" s="13" t="s">
        <v>5928</v>
      </c>
      <c r="E357" s="13" t="s">
        <v>1569</v>
      </c>
      <c r="F357" s="13" t="s">
        <v>188</v>
      </c>
      <c r="G357" s="13" t="s">
        <v>4873</v>
      </c>
      <c r="H357" s="13">
        <v>2004</v>
      </c>
      <c r="I357" s="13">
        <v>356</v>
      </c>
    </row>
    <row r="358" spans="1:9" x14ac:dyDescent="0.25">
      <c r="A358" s="13" t="str">
        <f t="shared" si="5"/>
        <v xml:space="preserve">S-806-M PRECAST CONCRETE WING  </v>
      </c>
      <c r="B358" s="13" t="s">
        <v>6442</v>
      </c>
      <c r="C358" s="13" t="s">
        <v>6887</v>
      </c>
      <c r="D358" s="13" t="s">
        <v>5928</v>
      </c>
      <c r="E358" s="13" t="s">
        <v>1569</v>
      </c>
      <c r="F358" s="13" t="s">
        <v>188</v>
      </c>
      <c r="G358" s="13" t="s">
        <v>4873</v>
      </c>
      <c r="H358" s="13">
        <v>2004</v>
      </c>
      <c r="I358" s="13">
        <v>357</v>
      </c>
    </row>
    <row r="359" spans="1:9" x14ac:dyDescent="0.25">
      <c r="A359" s="13" t="str">
        <f t="shared" si="5"/>
        <v>901-S-806-S-A 31 ' PRECAST SLAB UNIT, CURB (SALVAGE AND REINSTALLATION)</v>
      </c>
      <c r="B359" s="18" t="s">
        <v>6888</v>
      </c>
      <c r="C359" s="13" t="s">
        <v>6889</v>
      </c>
      <c r="D359" s="13" t="s">
        <v>5928</v>
      </c>
      <c r="E359" s="13" t="s">
        <v>1569</v>
      </c>
      <c r="F359" s="13" t="s">
        <v>188</v>
      </c>
      <c r="G359" s="13" t="s">
        <v>4873</v>
      </c>
      <c r="H359" s="13">
        <v>2004</v>
      </c>
      <c r="I359" s="13">
        <v>358</v>
      </c>
    </row>
    <row r="360" spans="1:9" x14ac:dyDescent="0.25">
      <c r="A360" s="13" t="str">
        <f t="shared" si="5"/>
        <v>901-S-806-S-B 31 ' PRECAST SLAB UNIT, CURB (SALVAGE AND REINSTALLATION)</v>
      </c>
      <c r="B360" s="18" t="s">
        <v>6890</v>
      </c>
      <c r="C360" s="13" t="s">
        <v>6889</v>
      </c>
      <c r="D360" s="13" t="s">
        <v>5928</v>
      </c>
      <c r="E360" s="13" t="s">
        <v>1569</v>
      </c>
      <c r="F360" s="13" t="s">
        <v>188</v>
      </c>
      <c r="G360" s="13" t="s">
        <v>4873</v>
      </c>
      <c r="H360" s="13">
        <v>2004</v>
      </c>
      <c r="I360" s="13">
        <v>359</v>
      </c>
    </row>
    <row r="361" spans="1:9" x14ac:dyDescent="0.25">
      <c r="A361" s="13" t="str">
        <f t="shared" si="5"/>
        <v>901-S-806-S-H Beam Type Railing with Concrete Posts (Salvage and Reinstallation)</v>
      </c>
      <c r="B361" s="18" t="s">
        <v>6891</v>
      </c>
      <c r="C361" s="13" t="s">
        <v>6892</v>
      </c>
      <c r="D361" s="13" t="s">
        <v>5837</v>
      </c>
      <c r="E361" s="13" t="s">
        <v>1569</v>
      </c>
      <c r="F361" s="13" t="s">
        <v>188</v>
      </c>
      <c r="G361" s="13" t="s">
        <v>4873</v>
      </c>
      <c r="H361" s="13">
        <v>2004</v>
      </c>
      <c r="I361" s="13">
        <v>360</v>
      </c>
    </row>
    <row r="362" spans="1:9" x14ac:dyDescent="0.25">
      <c r="A362" s="13" t="str">
        <f t="shared" si="5"/>
        <v xml:space="preserve">S-810-A STRUCTURAL STEEL  </v>
      </c>
      <c r="B362" s="13" t="s">
        <v>6444</v>
      </c>
      <c r="C362" s="13" t="s">
        <v>6893</v>
      </c>
      <c r="D362" s="13" t="s">
        <v>6045</v>
      </c>
      <c r="E362" s="13" t="s">
        <v>1569</v>
      </c>
      <c r="F362" s="13" t="s">
        <v>188</v>
      </c>
      <c r="G362" s="13" t="s">
        <v>4873</v>
      </c>
      <c r="H362" s="13">
        <v>2004</v>
      </c>
      <c r="I362" s="13">
        <v>361</v>
      </c>
    </row>
    <row r="363" spans="1:9" x14ac:dyDescent="0.25">
      <c r="A363" s="13" t="str">
        <f t="shared" si="5"/>
        <v xml:space="preserve">S-810-B STEEL SUPERSTRUCTURE  </v>
      </c>
      <c r="B363" s="13" t="s">
        <v>6446</v>
      </c>
      <c r="C363" s="13" t="s">
        <v>6894</v>
      </c>
      <c r="D363" s="13" t="s">
        <v>5826</v>
      </c>
      <c r="E363" s="13" t="s">
        <v>1569</v>
      </c>
      <c r="F363" s="13" t="s">
        <v>188</v>
      </c>
      <c r="G363" s="13" t="s">
        <v>4873</v>
      </c>
      <c r="H363" s="13">
        <v>2004</v>
      </c>
      <c r="I363" s="13">
        <v>362</v>
      </c>
    </row>
    <row r="364" spans="1:9" x14ac:dyDescent="0.25">
      <c r="A364" s="13" t="str">
        <f t="shared" si="5"/>
        <v xml:space="preserve">S-810-C MISCELLANEOUS BRIDGE APPURTENANCES  </v>
      </c>
      <c r="B364" s="13" t="s">
        <v>6448</v>
      </c>
      <c r="C364" s="13" t="s">
        <v>6895</v>
      </c>
      <c r="D364" s="13" t="s">
        <v>5826</v>
      </c>
      <c r="E364" s="13" t="s">
        <v>1569</v>
      </c>
      <c r="F364" s="13" t="s">
        <v>188</v>
      </c>
      <c r="G364" s="13" t="s">
        <v>4873</v>
      </c>
      <c r="H364" s="13">
        <v>2004</v>
      </c>
      <c r="I364" s="13">
        <v>363</v>
      </c>
    </row>
    <row r="365" spans="1:9" x14ac:dyDescent="0.25">
      <c r="A365" s="13" t="str">
        <f t="shared" si="5"/>
        <v xml:space="preserve">S-811-A BRONZE PLATES  </v>
      </c>
      <c r="B365" s="13" t="s">
        <v>6450</v>
      </c>
      <c r="C365" s="13" t="s">
        <v>6896</v>
      </c>
      <c r="D365" s="13" t="s">
        <v>6045</v>
      </c>
      <c r="E365" s="13" t="s">
        <v>1569</v>
      </c>
      <c r="F365" s="13" t="s">
        <v>188</v>
      </c>
      <c r="G365" s="13" t="s">
        <v>4873</v>
      </c>
      <c r="H365" s="13">
        <v>2004</v>
      </c>
      <c r="I365" s="13">
        <v>364</v>
      </c>
    </row>
    <row r="366" spans="1:9" x14ac:dyDescent="0.25">
      <c r="A366" s="13" t="str">
        <f t="shared" si="5"/>
        <v xml:space="preserve">S-811-B COPPER-ALLOY PLATES  </v>
      </c>
      <c r="B366" s="13" t="s">
        <v>6452</v>
      </c>
      <c r="C366" s="13" t="s">
        <v>6897</v>
      </c>
      <c r="D366" s="13" t="s">
        <v>6045</v>
      </c>
      <c r="E366" s="13" t="s">
        <v>1569</v>
      </c>
      <c r="F366" s="13" t="s">
        <v>188</v>
      </c>
      <c r="G366" s="13" t="s">
        <v>4873</v>
      </c>
      <c r="H366" s="13">
        <v>2004</v>
      </c>
      <c r="I366" s="13">
        <v>365</v>
      </c>
    </row>
    <row r="367" spans="1:9" x14ac:dyDescent="0.25">
      <c r="A367" s="13" t="str">
        <f t="shared" si="5"/>
        <v xml:space="preserve">S-811-C SELF-LUBRICATING ___________ PLATES  </v>
      </c>
      <c r="B367" s="13" t="s">
        <v>6454</v>
      </c>
      <c r="C367" s="13" t="s">
        <v>6898</v>
      </c>
      <c r="D367" s="13" t="s">
        <v>6045</v>
      </c>
      <c r="E367" s="13" t="s">
        <v>1569</v>
      </c>
      <c r="F367" s="13" t="s">
        <v>188</v>
      </c>
      <c r="G367" s="13" t="s">
        <v>4873</v>
      </c>
      <c r="H367" s="13">
        <v>2004</v>
      </c>
      <c r="I367" s="13">
        <v>366</v>
      </c>
    </row>
    <row r="368" spans="1:9" x14ac:dyDescent="0.25">
      <c r="A368" s="13" t="str">
        <f t="shared" si="5"/>
        <v xml:space="preserve">S-812-A STEEL GRID FLOOR (OPEN TYPE)  </v>
      </c>
      <c r="B368" s="13" t="s">
        <v>6456</v>
      </c>
      <c r="C368" s="13" t="s">
        <v>6899</v>
      </c>
      <c r="D368" s="13" t="s">
        <v>6247</v>
      </c>
      <c r="E368" s="13" t="s">
        <v>1569</v>
      </c>
      <c r="F368" s="13" t="s">
        <v>188</v>
      </c>
      <c r="G368" s="13" t="s">
        <v>4873</v>
      </c>
      <c r="H368" s="13">
        <v>2004</v>
      </c>
      <c r="I368" s="13">
        <v>367</v>
      </c>
    </row>
    <row r="369" spans="1:9" x14ac:dyDescent="0.25">
      <c r="A369" s="13" t="str">
        <f t="shared" si="5"/>
        <v xml:space="preserve">S-812-B STEEL GRID FLOOR (CONCRETE FILLED TYPE) </v>
      </c>
      <c r="B369" s="13" t="s">
        <v>6458</v>
      </c>
      <c r="C369" s="13" t="s">
        <v>6900</v>
      </c>
      <c r="D369" s="13" t="s">
        <v>6247</v>
      </c>
      <c r="E369" s="13" t="s">
        <v>1569</v>
      </c>
      <c r="F369" s="13" t="s">
        <v>188</v>
      </c>
      <c r="G369" s="13" t="s">
        <v>4873</v>
      </c>
      <c r="H369" s="13">
        <v>2004</v>
      </c>
      <c r="I369" s="13">
        <v>368</v>
      </c>
    </row>
    <row r="370" spans="1:9" x14ac:dyDescent="0.25">
      <c r="A370" s="13" t="str">
        <f t="shared" si="5"/>
        <v xml:space="preserve">S-813-A CONCRETE RAILING  </v>
      </c>
      <c r="B370" s="13" t="s">
        <v>6460</v>
      </c>
      <c r="C370" s="13" t="s">
        <v>6901</v>
      </c>
      <c r="D370" s="13" t="s">
        <v>5837</v>
      </c>
      <c r="E370" s="13" t="s">
        <v>1569</v>
      </c>
      <c r="F370" s="13" t="s">
        <v>188</v>
      </c>
      <c r="G370" s="13" t="s">
        <v>4873</v>
      </c>
      <c r="H370" s="13">
        <v>2004</v>
      </c>
      <c r="I370" s="13">
        <v>369</v>
      </c>
    </row>
    <row r="371" spans="1:9" x14ac:dyDescent="0.25">
      <c r="A371" s="13" t="str">
        <f t="shared" si="5"/>
        <v xml:space="preserve">S-813-B CONCRETE-STEEL RAILING  </v>
      </c>
      <c r="B371" s="13" t="s">
        <v>6462</v>
      </c>
      <c r="C371" s="13" t="s">
        <v>6902</v>
      </c>
      <c r="D371" s="13" t="s">
        <v>5837</v>
      </c>
      <c r="E371" s="13" t="s">
        <v>1569</v>
      </c>
      <c r="F371" s="13" t="s">
        <v>188</v>
      </c>
      <c r="G371" s="13" t="s">
        <v>4873</v>
      </c>
      <c r="H371" s="13">
        <v>2004</v>
      </c>
      <c r="I371" s="13">
        <v>370</v>
      </c>
    </row>
    <row r="372" spans="1:9" x14ac:dyDescent="0.25">
      <c r="A372" s="13" t="str">
        <f t="shared" si="5"/>
        <v xml:space="preserve">S-813-C CONCRETE-ALUMINUM RAILING  </v>
      </c>
      <c r="B372" s="13" t="s">
        <v>6464</v>
      </c>
      <c r="C372" s="13" t="s">
        <v>6903</v>
      </c>
      <c r="D372" s="13" t="s">
        <v>5837</v>
      </c>
      <c r="E372" s="13" t="s">
        <v>1569</v>
      </c>
      <c r="F372" s="13" t="s">
        <v>188</v>
      </c>
      <c r="G372" s="13" t="s">
        <v>4873</v>
      </c>
      <c r="H372" s="13">
        <v>2004</v>
      </c>
      <c r="I372" s="13">
        <v>371</v>
      </c>
    </row>
    <row r="373" spans="1:9" x14ac:dyDescent="0.25">
      <c r="A373" s="13" t="str">
        <f t="shared" si="5"/>
        <v xml:space="preserve">S-813-D ______________ RAILING  </v>
      </c>
      <c r="B373" s="13" t="s">
        <v>6466</v>
      </c>
      <c r="C373" s="13" t="s">
        <v>6904</v>
      </c>
      <c r="D373" s="13" t="s">
        <v>5837</v>
      </c>
      <c r="E373" s="13" t="s">
        <v>1569</v>
      </c>
      <c r="F373" s="13" t="s">
        <v>188</v>
      </c>
      <c r="G373" s="13" t="s">
        <v>4873</v>
      </c>
      <c r="H373" s="13">
        <v>2004</v>
      </c>
      <c r="I373" s="13">
        <v>372</v>
      </c>
    </row>
    <row r="374" spans="1:9" x14ac:dyDescent="0.25">
      <c r="A374" s="13" t="str">
        <f t="shared" si="5"/>
        <v xml:space="preserve">S-814-A PAINTING OF METAL STRUCTURES  </v>
      </c>
      <c r="B374" s="13" t="s">
        <v>6468</v>
      </c>
      <c r="C374" s="13" t="s">
        <v>6905</v>
      </c>
      <c r="D374" s="13" t="s">
        <v>5826</v>
      </c>
      <c r="E374" s="13" t="s">
        <v>1569</v>
      </c>
      <c r="F374" s="13" t="s">
        <v>188</v>
      </c>
      <c r="G374" s="13" t="s">
        <v>4873</v>
      </c>
      <c r="H374" s="13">
        <v>2004</v>
      </c>
      <c r="I374" s="13">
        <v>373</v>
      </c>
    </row>
    <row r="375" spans="1:9" x14ac:dyDescent="0.25">
      <c r="A375" s="13" t="str">
        <f t="shared" si="5"/>
        <v xml:space="preserve">S-814-B PAINTING OF ___________________  </v>
      </c>
      <c r="B375" s="13" t="s">
        <v>6470</v>
      </c>
      <c r="C375" s="13" t="s">
        <v>6906</v>
      </c>
      <c r="D375" s="13" t="s">
        <v>5826</v>
      </c>
      <c r="E375" s="13" t="s">
        <v>1569</v>
      </c>
      <c r="F375" s="13" t="s">
        <v>188</v>
      </c>
      <c r="G375" s="13" t="s">
        <v>4873</v>
      </c>
      <c r="H375" s="13">
        <v>2004</v>
      </c>
      <c r="I375" s="13">
        <v>374</v>
      </c>
    </row>
    <row r="376" spans="1:9" x14ac:dyDescent="0.25">
      <c r="A376" s="13" t="str">
        <f t="shared" si="5"/>
        <v xml:space="preserve">S-815-A LOOSE RIPRAP, 100 LB.  </v>
      </c>
      <c r="B376" s="13" t="s">
        <v>6472</v>
      </c>
      <c r="C376" s="13" t="s">
        <v>6907</v>
      </c>
      <c r="D376" s="13" t="s">
        <v>5882</v>
      </c>
      <c r="E376" s="13" t="s">
        <v>1569</v>
      </c>
      <c r="F376" s="13" t="s">
        <v>188</v>
      </c>
      <c r="G376" s="13" t="s">
        <v>4873</v>
      </c>
      <c r="H376" s="13">
        <v>2004</v>
      </c>
      <c r="I376" s="13">
        <v>375</v>
      </c>
    </row>
    <row r="377" spans="1:9" x14ac:dyDescent="0.25">
      <c r="A377" s="13" t="str">
        <f t="shared" si="5"/>
        <v xml:space="preserve">S-815-A LOOSE RIPRAP, 200 LB.  </v>
      </c>
      <c r="B377" s="13" t="s">
        <v>6472</v>
      </c>
      <c r="C377" s="13" t="s">
        <v>6908</v>
      </c>
      <c r="D377" s="13" t="s">
        <v>5882</v>
      </c>
      <c r="E377" s="13" t="s">
        <v>1569</v>
      </c>
      <c r="F377" s="13" t="s">
        <v>188</v>
      </c>
      <c r="G377" s="13" t="s">
        <v>4873</v>
      </c>
      <c r="H377" s="13">
        <v>2004</v>
      </c>
      <c r="I377" s="13">
        <v>376</v>
      </c>
    </row>
    <row r="378" spans="1:9" x14ac:dyDescent="0.25">
      <c r="A378" s="13" t="str">
        <f t="shared" si="5"/>
        <v xml:space="preserve">S-815-A LOOSE RIPRAP, 300 LB.  </v>
      </c>
      <c r="B378" s="13" t="s">
        <v>6472</v>
      </c>
      <c r="C378" s="13" t="s">
        <v>6909</v>
      </c>
      <c r="D378" s="13" t="s">
        <v>5882</v>
      </c>
      <c r="E378" s="13" t="s">
        <v>1569</v>
      </c>
      <c r="F378" s="13" t="s">
        <v>188</v>
      </c>
      <c r="G378" s="13" t="s">
        <v>4873</v>
      </c>
      <c r="H378" s="13">
        <v>2004</v>
      </c>
      <c r="I378" s="13">
        <v>377</v>
      </c>
    </row>
    <row r="379" spans="1:9" x14ac:dyDescent="0.25">
      <c r="A379" s="13" t="str">
        <f t="shared" si="5"/>
        <v xml:space="preserve">S-815-A-1 LOOSE RIPRAP, 100 LB.  </v>
      </c>
      <c r="B379" s="13" t="s">
        <v>6474</v>
      </c>
      <c r="C379" s="13" t="s">
        <v>6907</v>
      </c>
      <c r="D379" s="13" t="s">
        <v>5839</v>
      </c>
      <c r="E379" s="13" t="s">
        <v>1569</v>
      </c>
      <c r="F379" s="13" t="s">
        <v>188</v>
      </c>
      <c r="G379" s="13" t="s">
        <v>4873</v>
      </c>
      <c r="H379" s="13">
        <v>2004</v>
      </c>
      <c r="I379" s="13">
        <v>378</v>
      </c>
    </row>
    <row r="380" spans="1:9" x14ac:dyDescent="0.25">
      <c r="A380" s="13" t="str">
        <f t="shared" si="5"/>
        <v xml:space="preserve">S-815-A-1 LOOSE RIPRAP, 200 LB.  </v>
      </c>
      <c r="B380" s="13" t="s">
        <v>6474</v>
      </c>
      <c r="C380" s="13" t="s">
        <v>6908</v>
      </c>
      <c r="D380" s="13" t="s">
        <v>5839</v>
      </c>
      <c r="E380" s="13" t="s">
        <v>1569</v>
      </c>
      <c r="F380" s="13" t="s">
        <v>188</v>
      </c>
      <c r="G380" s="13" t="s">
        <v>4873</v>
      </c>
      <c r="H380" s="13">
        <v>2004</v>
      </c>
      <c r="I380" s="13">
        <v>379</v>
      </c>
    </row>
    <row r="381" spans="1:9" x14ac:dyDescent="0.25">
      <c r="A381" s="13" t="str">
        <f t="shared" si="5"/>
        <v xml:space="preserve">S-815-A-1 LOOSE RIPRAP, 300 LB.  </v>
      </c>
      <c r="B381" s="13" t="s">
        <v>6474</v>
      </c>
      <c r="C381" s="13" t="s">
        <v>6909</v>
      </c>
      <c r="D381" s="13" t="s">
        <v>5839</v>
      </c>
      <c r="E381" s="13" t="s">
        <v>1569</v>
      </c>
      <c r="F381" s="13" t="s">
        <v>188</v>
      </c>
      <c r="G381" s="13" t="s">
        <v>4873</v>
      </c>
      <c r="H381" s="13">
        <v>2004</v>
      </c>
      <c r="I381" s="13">
        <v>380</v>
      </c>
    </row>
    <row r="382" spans="1:9" x14ac:dyDescent="0.25">
      <c r="A382" s="13" t="str">
        <f t="shared" si="5"/>
        <v xml:space="preserve">S-815-B GROUTED RIPRAP  </v>
      </c>
      <c r="B382" s="13" t="s">
        <v>6476</v>
      </c>
      <c r="C382" s="13" t="s">
        <v>6910</v>
      </c>
      <c r="D382" s="13" t="s">
        <v>5839</v>
      </c>
      <c r="E382" s="13" t="s">
        <v>1569</v>
      </c>
      <c r="F382" s="13" t="s">
        <v>188</v>
      </c>
      <c r="G382" s="13" t="s">
        <v>4873</v>
      </c>
      <c r="H382" s="13">
        <v>2004</v>
      </c>
      <c r="I382" s="13">
        <v>381</v>
      </c>
    </row>
    <row r="383" spans="1:9" x14ac:dyDescent="0.25">
      <c r="A383" s="13" t="str">
        <f t="shared" si="5"/>
        <v xml:space="preserve">S-815-C CONCRETE RIPRAP IN BAGS  </v>
      </c>
      <c r="B383" s="13" t="s">
        <v>6478</v>
      </c>
      <c r="C383" s="13" t="s">
        <v>6911</v>
      </c>
      <c r="D383" s="13" t="s">
        <v>5844</v>
      </c>
      <c r="E383" s="13" t="s">
        <v>1569</v>
      </c>
      <c r="F383" s="13" t="s">
        <v>188</v>
      </c>
      <c r="G383" s="13" t="s">
        <v>4873</v>
      </c>
      <c r="H383" s="13">
        <v>2004</v>
      </c>
      <c r="I383" s="13">
        <v>382</v>
      </c>
    </row>
    <row r="384" spans="1:9" x14ac:dyDescent="0.25">
      <c r="A384" s="13" t="str">
        <f t="shared" si="5"/>
        <v xml:space="preserve">S-815-D CONCRETE SLOPE PAVING  </v>
      </c>
      <c r="B384" s="13" t="s">
        <v>6480</v>
      </c>
      <c r="C384" s="13" t="s">
        <v>6912</v>
      </c>
      <c r="D384" s="13" t="s">
        <v>5844</v>
      </c>
      <c r="E384" s="13" t="s">
        <v>1569</v>
      </c>
      <c r="F384" s="13" t="s">
        <v>188</v>
      </c>
      <c r="G384" s="13" t="s">
        <v>4873</v>
      </c>
      <c r="H384" s="13">
        <v>2004</v>
      </c>
      <c r="I384" s="13">
        <v>383</v>
      </c>
    </row>
    <row r="385" spans="1:9" x14ac:dyDescent="0.25">
      <c r="A385" s="13" t="str">
        <f t="shared" si="5"/>
        <v xml:space="preserve">S-815-E GEOTEXTILE FABRIC UNDER __________, TYPE ___, AOS ____ </v>
      </c>
      <c r="B385" s="13" t="s">
        <v>6482</v>
      </c>
      <c r="C385" s="13" t="s">
        <v>6913</v>
      </c>
      <c r="D385" s="13" t="s">
        <v>5839</v>
      </c>
      <c r="E385" s="13" t="s">
        <v>187</v>
      </c>
      <c r="F385" s="13" t="s">
        <v>188</v>
      </c>
      <c r="G385" s="13" t="s">
        <v>4873</v>
      </c>
      <c r="H385" s="13">
        <v>2004</v>
      </c>
      <c r="I385" s="13">
        <v>384</v>
      </c>
    </row>
    <row r="386" spans="1:9" x14ac:dyDescent="0.25">
      <c r="A386" s="13" t="str">
        <f t="shared" si="5"/>
        <v xml:space="preserve">S-815-F SEDIMENT CONTROL STONE  </v>
      </c>
      <c r="B386" s="13" t="s">
        <v>6484</v>
      </c>
      <c r="C386" s="13" t="s">
        <v>6914</v>
      </c>
      <c r="D386" s="13" t="s">
        <v>5882</v>
      </c>
      <c r="E386" s="13" t="s">
        <v>1569</v>
      </c>
      <c r="F386" s="13" t="s">
        <v>188</v>
      </c>
      <c r="G386" s="13" t="s">
        <v>4873</v>
      </c>
      <c r="H386" s="13">
        <v>2004</v>
      </c>
      <c r="I386" s="13">
        <v>385</v>
      </c>
    </row>
    <row r="387" spans="1:9" x14ac:dyDescent="0.25">
      <c r="A387" s="13" t="str">
        <f t="shared" ref="A387:A395" si="6">_xlfn.CONCAT(B387," ", C387)</f>
        <v xml:space="preserve">S-815-F-1 SEDIMENT CONTROL STONE  </v>
      </c>
      <c r="B387" s="13" t="s">
        <v>6486</v>
      </c>
      <c r="C387" s="13" t="s">
        <v>6914</v>
      </c>
      <c r="D387" s="13" t="s">
        <v>5844</v>
      </c>
      <c r="E387" s="13" t="s">
        <v>1569</v>
      </c>
      <c r="F387" s="13" t="s">
        <v>188</v>
      </c>
      <c r="G387" s="13" t="s">
        <v>4873</v>
      </c>
      <c r="H387" s="13">
        <v>2004</v>
      </c>
      <c r="I387" s="13">
        <v>386</v>
      </c>
    </row>
    <row r="388" spans="1:9" x14ac:dyDescent="0.25">
      <c r="A388" s="13" t="str">
        <f t="shared" si="6"/>
        <v xml:space="preserve">S-816-A MAINTENANCE PAINTING OF METAL STRUCTURE </v>
      </c>
      <c r="B388" s="13" t="s">
        <v>6487</v>
      </c>
      <c r="C388" s="13" t="s">
        <v>6915</v>
      </c>
      <c r="D388" s="13" t="s">
        <v>5826</v>
      </c>
      <c r="E388" s="13" t="s">
        <v>1569</v>
      </c>
      <c r="F388" s="13" t="s">
        <v>188</v>
      </c>
      <c r="G388" s="13" t="s">
        <v>4873</v>
      </c>
      <c r="H388" s="13">
        <v>2004</v>
      </c>
      <c r="I388" s="13">
        <v>387</v>
      </c>
    </row>
    <row r="389" spans="1:9" x14ac:dyDescent="0.25">
      <c r="A389" s="13" t="str">
        <f t="shared" si="6"/>
        <v xml:space="preserve">S-816-B MAINTENANCE PAINTING OF METAL STRUCTURE, _____________________ </v>
      </c>
      <c r="B389" s="13" t="s">
        <v>6489</v>
      </c>
      <c r="C389" s="13" t="s">
        <v>6916</v>
      </c>
      <c r="D389" s="13" t="s">
        <v>5928</v>
      </c>
      <c r="E389" s="13" t="s">
        <v>1569</v>
      </c>
      <c r="F389" s="13" t="s">
        <v>188</v>
      </c>
      <c r="G389" s="13" t="s">
        <v>4873</v>
      </c>
      <c r="H389" s="13">
        <v>2004</v>
      </c>
      <c r="I389" s="13">
        <v>388</v>
      </c>
    </row>
    <row r="390" spans="1:9" x14ac:dyDescent="0.25">
      <c r="A390" s="13" t="str">
        <f t="shared" si="6"/>
        <v xml:space="preserve">S-816-C MAINTENANCE PAINTING OF ___________  </v>
      </c>
      <c r="B390" s="13" t="s">
        <v>6491</v>
      </c>
      <c r="C390" s="13" t="s">
        <v>6917</v>
      </c>
      <c r="D390" s="13" t="s">
        <v>5826</v>
      </c>
      <c r="E390" s="13" t="s">
        <v>1569</v>
      </c>
      <c r="F390" s="13" t="s">
        <v>188</v>
      </c>
      <c r="G390" s="13" t="s">
        <v>4873</v>
      </c>
      <c r="H390" s="13">
        <v>2004</v>
      </c>
      <c r="I390" s="13">
        <v>389</v>
      </c>
    </row>
    <row r="391" spans="1:9" x14ac:dyDescent="0.25">
      <c r="A391" s="13" t="str">
        <f t="shared" si="6"/>
        <v>901-S-816-C MAINTENANCE PAINTING OF EXPOSED METAL COMPONENTS</v>
      </c>
      <c r="B391" s="18" t="s">
        <v>6918</v>
      </c>
      <c r="C391" s="13" t="s">
        <v>6919</v>
      </c>
      <c r="D391" s="13" t="s">
        <v>5826</v>
      </c>
      <c r="E391" s="13" t="s">
        <v>1569</v>
      </c>
      <c r="F391" s="13" t="s">
        <v>188</v>
      </c>
      <c r="G391" s="13" t="s">
        <v>4873</v>
      </c>
      <c r="H391" s="13">
        <v>2004</v>
      </c>
      <c r="I391" s="13">
        <v>390</v>
      </c>
    </row>
    <row r="392" spans="1:9" x14ac:dyDescent="0.25">
      <c r="A392" s="13" t="str">
        <f t="shared" si="6"/>
        <v xml:space="preserve">S-820-A TREATED TIMBER  </v>
      </c>
      <c r="B392" s="13" t="s">
        <v>6920</v>
      </c>
      <c r="C392" s="13" t="s">
        <v>6921</v>
      </c>
      <c r="D392" s="13" t="s">
        <v>6922</v>
      </c>
      <c r="E392" s="13" t="s">
        <v>1569</v>
      </c>
      <c r="F392" s="13" t="s">
        <v>188</v>
      </c>
      <c r="G392" s="13" t="s">
        <v>4873</v>
      </c>
      <c r="H392" s="13">
        <v>2004</v>
      </c>
      <c r="I392" s="13">
        <v>391</v>
      </c>
    </row>
    <row r="393" spans="1:9" x14ac:dyDescent="0.25">
      <c r="A393" s="13" t="str">
        <f t="shared" si="6"/>
        <v xml:space="preserve">S-820-B UNTREATED TIMBER  </v>
      </c>
      <c r="B393" s="13" t="s">
        <v>6923</v>
      </c>
      <c r="C393" s="13" t="s">
        <v>6924</v>
      </c>
      <c r="D393" s="13" t="s">
        <v>6922</v>
      </c>
      <c r="E393" s="13" t="s">
        <v>1569</v>
      </c>
      <c r="F393" s="13" t="s">
        <v>188</v>
      </c>
      <c r="G393" s="13" t="s">
        <v>4873</v>
      </c>
      <c r="H393" s="13">
        <v>2004</v>
      </c>
      <c r="I393" s="13">
        <v>392</v>
      </c>
    </row>
    <row r="394" spans="1:9" x14ac:dyDescent="0.25">
      <c r="A394" s="13" t="str">
        <f t="shared" si="6"/>
        <v xml:space="preserve">S-820-C UNTREATED TIMBER PILING  </v>
      </c>
      <c r="B394" s="13" t="s">
        <v>6925</v>
      </c>
      <c r="C394" s="13" t="s">
        <v>6926</v>
      </c>
      <c r="D394" s="13" t="s">
        <v>5837</v>
      </c>
      <c r="E394" s="13" t="s">
        <v>1569</v>
      </c>
      <c r="F394" s="13" t="s">
        <v>188</v>
      </c>
      <c r="G394" s="13" t="s">
        <v>4873</v>
      </c>
      <c r="H394" s="13">
        <v>2004</v>
      </c>
      <c r="I394" s="13">
        <v>393</v>
      </c>
    </row>
    <row r="395" spans="1:9" x14ac:dyDescent="0.25">
      <c r="A395" s="13" t="str">
        <f t="shared" si="6"/>
        <v xml:space="preserve">S-820-D TREATED TIMBER PILING  </v>
      </c>
      <c r="B395" s="13" t="s">
        <v>6927</v>
      </c>
      <c r="C395" s="13" t="s">
        <v>6928</v>
      </c>
      <c r="D395" s="13" t="s">
        <v>5837</v>
      </c>
      <c r="E395" s="13" t="s">
        <v>1569</v>
      </c>
      <c r="F395" s="13" t="s">
        <v>188</v>
      </c>
      <c r="G395" s="13" t="s">
        <v>4873</v>
      </c>
      <c r="H395" s="13">
        <v>2004</v>
      </c>
      <c r="I395" s="13">
        <v>394</v>
      </c>
    </row>
    <row r="396" spans="1:9" x14ac:dyDescent="0.25">
      <c r="A396" s="13"/>
      <c r="B396" s="13"/>
      <c r="C396" s="13"/>
      <c r="D396" s="13"/>
      <c r="E396" s="13"/>
      <c r="F396" s="13"/>
      <c r="G396" s="13"/>
      <c r="H396" s="13"/>
      <c r="I396" s="13"/>
    </row>
    <row r="397" spans="1:9" x14ac:dyDescent="0.25">
      <c r="A397" s="13"/>
      <c r="B397" s="13"/>
      <c r="C397" s="13"/>
      <c r="D397" s="13"/>
      <c r="E397" s="13"/>
      <c r="F397" s="13"/>
      <c r="G397" s="13"/>
      <c r="H397" s="13"/>
      <c r="I397" s="13"/>
    </row>
    <row r="398" spans="1:9" x14ac:dyDescent="0.25">
      <c r="A398" s="13"/>
      <c r="B398" s="13"/>
      <c r="C398" s="13"/>
      <c r="D398" s="13"/>
      <c r="E398" s="13"/>
      <c r="F398" s="13"/>
      <c r="G398" s="13"/>
      <c r="H398" s="13"/>
      <c r="I398" s="13"/>
    </row>
    <row r="399" spans="1:9" x14ac:dyDescent="0.25">
      <c r="A399" s="13"/>
      <c r="B399" s="13"/>
      <c r="C399" s="13"/>
      <c r="D399" s="13"/>
      <c r="E399" s="13"/>
      <c r="F399" s="13"/>
      <c r="G399" s="13"/>
      <c r="H399" s="13"/>
      <c r="I399" s="13"/>
    </row>
    <row r="400" spans="1:9" x14ac:dyDescent="0.25">
      <c r="A400" s="13"/>
      <c r="B400" s="13"/>
      <c r="C400" s="13"/>
      <c r="D400" s="13"/>
      <c r="E400" s="13"/>
      <c r="F400" s="13"/>
      <c r="G400" s="13"/>
      <c r="H400" s="13"/>
      <c r="I400" s="13"/>
    </row>
    <row r="401" spans="1:9" x14ac:dyDescent="0.25">
      <c r="A401" s="13"/>
      <c r="B401" s="13"/>
      <c r="C401" s="13"/>
      <c r="D401" s="13"/>
      <c r="E401" s="13"/>
      <c r="F401" s="13"/>
      <c r="G401" s="13"/>
      <c r="H401" s="13"/>
      <c r="I401" s="13"/>
    </row>
    <row r="402" spans="1:9" x14ac:dyDescent="0.25">
      <c r="A402" s="13"/>
      <c r="B402" s="13"/>
      <c r="C402" s="13"/>
      <c r="D402" s="13"/>
      <c r="E402" s="13"/>
      <c r="F402" s="13"/>
      <c r="G402" s="13"/>
      <c r="H402" s="13"/>
      <c r="I402" s="13"/>
    </row>
    <row r="403" spans="1:9" x14ac:dyDescent="0.25">
      <c r="A403" s="13"/>
      <c r="B403" s="13"/>
      <c r="C403" s="13"/>
      <c r="D403" s="13"/>
      <c r="E403" s="13"/>
      <c r="F403" s="13"/>
      <c r="G403" s="13"/>
      <c r="H403" s="13"/>
      <c r="I403" s="13"/>
    </row>
    <row r="404" spans="1:9" x14ac:dyDescent="0.25">
      <c r="A404" s="13"/>
      <c r="B404" s="13"/>
      <c r="C404" s="13"/>
      <c r="D404" s="13"/>
      <c r="E404" s="13"/>
      <c r="F404" s="13"/>
      <c r="G404" s="13"/>
      <c r="H404" s="13"/>
      <c r="I404" s="13"/>
    </row>
    <row r="405" spans="1:9" x14ac:dyDescent="0.25">
      <c r="A405" s="13"/>
      <c r="B405" s="13"/>
      <c r="C405" s="13"/>
      <c r="D405" s="13"/>
      <c r="E405" s="13"/>
      <c r="F405" s="13"/>
      <c r="G405" s="13"/>
      <c r="H405" s="13"/>
      <c r="I405" s="13"/>
    </row>
    <row r="406" spans="1:9" x14ac:dyDescent="0.25">
      <c r="A406" s="13"/>
      <c r="B406" s="13"/>
      <c r="C406" s="13"/>
      <c r="D406" s="13"/>
      <c r="E406" s="13"/>
      <c r="F406" s="13"/>
      <c r="G406" s="13"/>
      <c r="H406" s="13"/>
      <c r="I406" s="13"/>
    </row>
    <row r="407" spans="1:9" x14ac:dyDescent="0.25">
      <c r="A407" s="13"/>
      <c r="B407" s="13"/>
      <c r="C407" s="13"/>
      <c r="D407" s="13"/>
      <c r="E407" s="13"/>
      <c r="F407" s="13"/>
      <c r="G407" s="13"/>
      <c r="H407" s="13"/>
      <c r="I407" s="13"/>
    </row>
    <row r="408" spans="1:9" x14ac:dyDescent="0.25">
      <c r="A408" s="13"/>
      <c r="B408" s="13"/>
      <c r="C408" s="13"/>
      <c r="D408" s="13"/>
      <c r="E408" s="13"/>
      <c r="F408" s="13"/>
      <c r="G408" s="13"/>
      <c r="H408" s="13"/>
      <c r="I408" s="13"/>
    </row>
    <row r="409" spans="1:9" x14ac:dyDescent="0.25">
      <c r="A409" s="13"/>
      <c r="B409" s="13"/>
      <c r="C409" s="13"/>
      <c r="D409" s="13"/>
      <c r="E409" s="13"/>
      <c r="F409" s="13"/>
      <c r="G409" s="13"/>
      <c r="H409" s="13"/>
      <c r="I409" s="13"/>
    </row>
    <row r="410" spans="1:9" x14ac:dyDescent="0.25">
      <c r="A410" s="13"/>
      <c r="B410" s="13"/>
      <c r="C410" s="13"/>
      <c r="D410" s="13"/>
      <c r="E410" s="13"/>
      <c r="F410" s="13"/>
      <c r="G410" s="13"/>
      <c r="H410" s="13"/>
      <c r="I410" s="13"/>
    </row>
    <row r="411" spans="1:9" x14ac:dyDescent="0.25">
      <c r="A411" s="13"/>
      <c r="B411" s="13"/>
      <c r="C411" s="13"/>
      <c r="D411" s="13"/>
      <c r="E411" s="13"/>
      <c r="F411" s="13"/>
      <c r="G411" s="13"/>
      <c r="H411" s="13"/>
      <c r="I411" s="13"/>
    </row>
    <row r="412" spans="1:9" x14ac:dyDescent="0.25">
      <c r="A412" s="13"/>
      <c r="B412" s="13"/>
      <c r="C412" s="13"/>
      <c r="D412" s="13"/>
      <c r="E412" s="13"/>
      <c r="F412" s="13"/>
      <c r="G412" s="13"/>
      <c r="H412" s="13"/>
      <c r="I412" s="13"/>
    </row>
    <row r="413" spans="1:9" x14ac:dyDescent="0.25">
      <c r="A413" s="13"/>
      <c r="B413" s="13"/>
      <c r="C413" s="13"/>
      <c r="D413" s="13"/>
      <c r="E413" s="13"/>
      <c r="F413" s="13"/>
      <c r="G413" s="13"/>
      <c r="H413" s="13"/>
      <c r="I413" s="13"/>
    </row>
    <row r="414" spans="1:9" x14ac:dyDescent="0.25">
      <c r="A414" s="13"/>
      <c r="B414" s="13"/>
      <c r="C414" s="13"/>
      <c r="D414" s="13"/>
      <c r="E414" s="13"/>
      <c r="F414" s="13"/>
      <c r="G414" s="13"/>
      <c r="H414" s="13"/>
      <c r="I414" s="13"/>
    </row>
    <row r="415" spans="1:9" x14ac:dyDescent="0.25">
      <c r="A415" s="13"/>
      <c r="B415" s="13"/>
      <c r="C415" s="13"/>
      <c r="D415" s="13"/>
      <c r="E415" s="13"/>
      <c r="F415" s="13"/>
      <c r="G415" s="13"/>
      <c r="H415" s="13"/>
      <c r="I415" s="13"/>
    </row>
    <row r="416" spans="1:9" x14ac:dyDescent="0.25">
      <c r="A416" s="13"/>
      <c r="B416" s="13"/>
      <c r="C416" s="13"/>
      <c r="D416" s="13"/>
      <c r="E416" s="13"/>
      <c r="F416" s="13"/>
      <c r="G416" s="13"/>
      <c r="H416" s="13"/>
      <c r="I416" s="13"/>
    </row>
    <row r="417" spans="1:9" x14ac:dyDescent="0.25">
      <c r="A417" s="13"/>
      <c r="B417" s="13"/>
      <c r="C417" s="13"/>
      <c r="D417" s="13"/>
      <c r="E417" s="13"/>
      <c r="F417" s="13"/>
      <c r="G417" s="13"/>
      <c r="H417" s="13"/>
      <c r="I417" s="13"/>
    </row>
    <row r="418" spans="1:9" x14ac:dyDescent="0.25">
      <c r="A418" s="13"/>
      <c r="B418" s="13"/>
      <c r="C418" s="13"/>
      <c r="D418" s="13"/>
      <c r="E418" s="13"/>
      <c r="F418" s="13"/>
      <c r="G418" s="13"/>
      <c r="H418" s="13"/>
      <c r="I418" s="13"/>
    </row>
    <row r="419" spans="1:9" x14ac:dyDescent="0.25">
      <c r="A419" s="13"/>
      <c r="B419" s="13"/>
      <c r="C419" s="13"/>
      <c r="D419" s="13"/>
      <c r="E419" s="13"/>
      <c r="F419" s="13"/>
      <c r="G419" s="13"/>
      <c r="H419" s="13"/>
      <c r="I419" s="13"/>
    </row>
    <row r="420" spans="1:9" x14ac:dyDescent="0.25">
      <c r="A420" s="13"/>
      <c r="B420" s="13"/>
      <c r="C420" s="13"/>
      <c r="D420" s="13"/>
      <c r="E420" s="13"/>
      <c r="F420" s="13"/>
      <c r="G420" s="13"/>
      <c r="H420" s="13"/>
      <c r="I420" s="13"/>
    </row>
    <row r="421" spans="1:9" x14ac:dyDescent="0.25">
      <c r="A421" s="13"/>
      <c r="B421" s="13"/>
      <c r="C421" s="13"/>
      <c r="D421" s="13"/>
      <c r="E421" s="13"/>
      <c r="F421" s="13"/>
      <c r="G421" s="13"/>
      <c r="H421" s="13"/>
      <c r="I421" s="13"/>
    </row>
    <row r="422" spans="1:9" x14ac:dyDescent="0.25">
      <c r="A422" s="13"/>
      <c r="B422" s="13"/>
      <c r="C422" s="13"/>
      <c r="D422" s="13"/>
      <c r="E422" s="13"/>
      <c r="F422" s="13"/>
      <c r="G422" s="13"/>
      <c r="H422" s="13"/>
      <c r="I422" s="13"/>
    </row>
    <row r="423" spans="1:9" x14ac:dyDescent="0.25">
      <c r="A423" s="13"/>
      <c r="B423" s="13"/>
      <c r="C423" s="13"/>
      <c r="D423" s="13"/>
      <c r="E423" s="13"/>
      <c r="F423" s="13"/>
      <c r="G423" s="13"/>
      <c r="H423" s="13"/>
      <c r="I423" s="13"/>
    </row>
    <row r="424" spans="1:9" x14ac:dyDescent="0.25">
      <c r="A424" s="13"/>
      <c r="B424" s="13"/>
      <c r="C424" s="13"/>
      <c r="D424" s="13"/>
      <c r="E424" s="13"/>
      <c r="F424" s="13"/>
      <c r="G424" s="13"/>
      <c r="H424" s="13"/>
      <c r="I424" s="13"/>
    </row>
    <row r="425" spans="1:9" x14ac:dyDescent="0.25">
      <c r="A425" s="13"/>
      <c r="B425" s="13"/>
      <c r="C425" s="13"/>
      <c r="D425" s="13"/>
      <c r="E425" s="13"/>
      <c r="F425" s="13"/>
      <c r="G425" s="13"/>
      <c r="H425" s="13"/>
      <c r="I425" s="13"/>
    </row>
    <row r="426" spans="1:9" x14ac:dyDescent="0.25">
      <c r="A426" s="13"/>
      <c r="B426" s="13"/>
      <c r="C426" s="13"/>
      <c r="D426" s="13"/>
      <c r="E426" s="13"/>
      <c r="F426" s="13"/>
      <c r="G426" s="13"/>
      <c r="H426" s="13"/>
      <c r="I426" s="13"/>
    </row>
    <row r="427" spans="1:9" x14ac:dyDescent="0.25">
      <c r="A427" s="13"/>
      <c r="B427" s="13"/>
      <c r="C427" s="13"/>
      <c r="D427" s="13"/>
      <c r="E427" s="13"/>
      <c r="F427" s="13"/>
      <c r="G427" s="13"/>
      <c r="H427" s="13"/>
      <c r="I427" s="13"/>
    </row>
    <row r="428" spans="1:9" x14ac:dyDescent="0.25">
      <c r="A428" s="13"/>
      <c r="B428" s="13"/>
      <c r="C428" s="13"/>
      <c r="D428" s="13"/>
      <c r="E428" s="13"/>
      <c r="F428" s="13"/>
      <c r="G428" s="13"/>
      <c r="H428" s="13"/>
      <c r="I428" s="13"/>
    </row>
    <row r="429" spans="1:9" x14ac:dyDescent="0.25">
      <c r="A429" s="13"/>
      <c r="B429" s="13"/>
      <c r="C429" s="13"/>
      <c r="D429" s="13"/>
      <c r="E429" s="13"/>
      <c r="F429" s="13"/>
      <c r="G429" s="13"/>
      <c r="H429" s="13"/>
      <c r="I429" s="13"/>
    </row>
    <row r="430" spans="1:9" x14ac:dyDescent="0.25">
      <c r="A430" s="13"/>
      <c r="B430" s="13"/>
      <c r="C430" s="13"/>
      <c r="D430" s="13"/>
      <c r="E430" s="13"/>
      <c r="F430" s="13"/>
      <c r="G430" s="13"/>
      <c r="H430" s="13"/>
      <c r="I430" s="13"/>
    </row>
    <row r="431" spans="1:9" x14ac:dyDescent="0.25">
      <c r="A431" s="13"/>
      <c r="B431" s="13"/>
      <c r="C431" s="13"/>
      <c r="D431" s="13"/>
      <c r="E431" s="13"/>
      <c r="F431" s="13"/>
      <c r="G431" s="13"/>
      <c r="H431" s="13"/>
      <c r="I431" s="13"/>
    </row>
    <row r="432" spans="1:9" x14ac:dyDescent="0.25">
      <c r="A432" s="13"/>
      <c r="B432" s="13"/>
      <c r="C432" s="13"/>
      <c r="D432" s="13"/>
      <c r="E432" s="13"/>
      <c r="F432" s="13"/>
      <c r="G432" s="13"/>
      <c r="H432" s="13"/>
      <c r="I432" s="13"/>
    </row>
    <row r="433" spans="1:9" x14ac:dyDescent="0.25">
      <c r="A433" s="13"/>
      <c r="B433" s="13"/>
      <c r="C433" s="13"/>
      <c r="D433" s="13"/>
      <c r="E433" s="13"/>
      <c r="F433" s="13"/>
      <c r="G433" s="13"/>
      <c r="H433" s="13"/>
      <c r="I433" s="13"/>
    </row>
    <row r="434" spans="1:9" x14ac:dyDescent="0.25">
      <c r="A434" s="13"/>
      <c r="B434" s="13"/>
      <c r="C434" s="13"/>
      <c r="D434" s="13"/>
      <c r="E434" s="13"/>
      <c r="F434" s="13"/>
      <c r="G434" s="13"/>
      <c r="H434" s="13"/>
      <c r="I434" s="13"/>
    </row>
    <row r="435" spans="1:9" x14ac:dyDescent="0.25">
      <c r="A435" s="13"/>
      <c r="B435" s="13"/>
      <c r="C435" s="13"/>
      <c r="D435" s="13"/>
      <c r="E435" s="13"/>
      <c r="F435" s="13"/>
      <c r="G435" s="13"/>
      <c r="H435" s="13"/>
      <c r="I435" s="13"/>
    </row>
    <row r="436" spans="1:9" x14ac:dyDescent="0.25">
      <c r="A436" s="13"/>
      <c r="B436" s="13"/>
      <c r="C436" s="13"/>
      <c r="D436" s="13"/>
      <c r="E436" s="13"/>
      <c r="F436" s="13"/>
      <c r="G436" s="13"/>
      <c r="H436" s="13"/>
      <c r="I436" s="13"/>
    </row>
    <row r="437" spans="1:9" x14ac:dyDescent="0.25">
      <c r="A437" s="13"/>
      <c r="B437" s="13"/>
      <c r="C437" s="13"/>
      <c r="D437" s="13"/>
      <c r="E437" s="13"/>
      <c r="F437" s="13"/>
      <c r="G437" s="13"/>
      <c r="H437" s="13"/>
      <c r="I437" s="13"/>
    </row>
    <row r="438" spans="1:9" x14ac:dyDescent="0.25">
      <c r="A438" s="13"/>
      <c r="B438" s="13"/>
      <c r="C438" s="13"/>
      <c r="D438" s="13"/>
      <c r="E438" s="13"/>
      <c r="F438" s="13"/>
      <c r="G438" s="13"/>
      <c r="H438" s="13"/>
      <c r="I438" s="13"/>
    </row>
    <row r="439" spans="1:9" x14ac:dyDescent="0.25">
      <c r="A439" s="13"/>
      <c r="B439" s="13"/>
      <c r="C439" s="13"/>
      <c r="D439" s="13"/>
      <c r="E439" s="13"/>
      <c r="F439" s="13"/>
      <c r="G439" s="13"/>
      <c r="H439" s="13"/>
      <c r="I439" s="13"/>
    </row>
    <row r="440" spans="1:9" x14ac:dyDescent="0.25">
      <c r="A440" s="13"/>
      <c r="B440" s="13"/>
      <c r="C440" s="13"/>
      <c r="D440" s="13"/>
      <c r="E440" s="13"/>
      <c r="F440" s="13"/>
      <c r="G440" s="13"/>
      <c r="H440" s="13"/>
      <c r="I440" s="13"/>
    </row>
    <row r="441" spans="1:9" x14ac:dyDescent="0.25">
      <c r="A441" s="13"/>
      <c r="B441" s="13"/>
      <c r="C441" s="13"/>
      <c r="D441" s="13"/>
      <c r="E441" s="13"/>
      <c r="F441" s="13"/>
      <c r="G441" s="13"/>
      <c r="H441" s="13"/>
      <c r="I441" s="13"/>
    </row>
    <row r="442" spans="1:9" x14ac:dyDescent="0.25">
      <c r="A442" s="13"/>
      <c r="B442" s="13"/>
      <c r="C442" s="13"/>
      <c r="D442" s="13"/>
      <c r="E442" s="13"/>
      <c r="F442" s="13"/>
      <c r="G442" s="13"/>
      <c r="H442" s="13"/>
      <c r="I442" s="13"/>
    </row>
    <row r="443" spans="1:9" x14ac:dyDescent="0.25">
      <c r="A443" s="13"/>
      <c r="B443" s="13"/>
      <c r="C443" s="13"/>
      <c r="D443" s="13"/>
      <c r="E443" s="13"/>
      <c r="F443" s="13"/>
      <c r="G443" s="13"/>
      <c r="H443" s="13"/>
      <c r="I443" s="13"/>
    </row>
    <row r="444" spans="1:9" x14ac:dyDescent="0.25">
      <c r="A444" s="13"/>
      <c r="B444" s="13"/>
      <c r="C444" s="13"/>
      <c r="D444" s="13"/>
      <c r="E444" s="13"/>
      <c r="F444" s="13"/>
      <c r="G444" s="13"/>
      <c r="H444" s="13"/>
      <c r="I444" s="13"/>
    </row>
    <row r="445" spans="1:9" x14ac:dyDescent="0.25">
      <c r="A445" s="13"/>
      <c r="B445" s="13"/>
      <c r="C445" s="13"/>
      <c r="D445" s="13"/>
      <c r="E445" s="13"/>
      <c r="F445" s="13"/>
      <c r="G445" s="13"/>
      <c r="H445" s="13"/>
      <c r="I445" s="13"/>
    </row>
    <row r="446" spans="1:9" x14ac:dyDescent="0.25">
      <c r="A446" s="13"/>
      <c r="B446" s="13"/>
      <c r="C446" s="13"/>
      <c r="D446" s="13"/>
      <c r="E446" s="13"/>
      <c r="F446" s="13"/>
      <c r="G446" s="13"/>
      <c r="H446" s="13"/>
      <c r="I446" s="13"/>
    </row>
    <row r="447" spans="1:9" x14ac:dyDescent="0.25">
      <c r="A447" s="13"/>
      <c r="B447" s="13"/>
      <c r="C447" s="13"/>
      <c r="D447" s="13"/>
      <c r="E447" s="13"/>
      <c r="F447" s="13"/>
      <c r="G447" s="13"/>
      <c r="H447" s="13"/>
      <c r="I447" s="13"/>
    </row>
    <row r="448" spans="1:9" x14ac:dyDescent="0.25">
      <c r="A448" s="13"/>
      <c r="B448" s="13"/>
      <c r="C448" s="13"/>
      <c r="D448" s="13"/>
      <c r="E448" s="13"/>
      <c r="F448" s="13"/>
      <c r="G448" s="13"/>
      <c r="H448" s="13"/>
      <c r="I448" s="13"/>
    </row>
    <row r="449" spans="1:9" x14ac:dyDescent="0.25">
      <c r="A449" s="13"/>
      <c r="B449" s="13"/>
      <c r="C449" s="13"/>
      <c r="D449" s="13"/>
      <c r="E449" s="13"/>
      <c r="F449" s="13"/>
      <c r="G449" s="13"/>
      <c r="H449" s="13"/>
      <c r="I449" s="13"/>
    </row>
    <row r="450" spans="1:9" x14ac:dyDescent="0.25">
      <c r="A450" s="13"/>
      <c r="B450" s="13"/>
      <c r="C450" s="13"/>
      <c r="D450" s="13"/>
      <c r="E450" s="13"/>
      <c r="F450" s="13"/>
      <c r="G450" s="13"/>
      <c r="H450" s="13"/>
      <c r="I450" s="13"/>
    </row>
    <row r="451" spans="1:9" x14ac:dyDescent="0.25">
      <c r="A451" s="13"/>
      <c r="B451" s="13"/>
      <c r="C451" s="13"/>
      <c r="D451" s="13"/>
      <c r="E451" s="13"/>
      <c r="F451" s="13"/>
      <c r="G451" s="13"/>
      <c r="H451" s="13"/>
      <c r="I451" s="13"/>
    </row>
    <row r="452" spans="1:9" x14ac:dyDescent="0.25">
      <c r="A452" s="13"/>
      <c r="B452" s="13"/>
      <c r="C452" s="13"/>
      <c r="D452" s="13"/>
      <c r="E452" s="13"/>
      <c r="F452" s="13"/>
      <c r="G452" s="13"/>
      <c r="H452" s="13"/>
      <c r="I452" s="13"/>
    </row>
    <row r="453" spans="1:9" x14ac:dyDescent="0.25">
      <c r="A453" s="13"/>
      <c r="B453" s="13"/>
      <c r="C453" s="13"/>
      <c r="D453" s="13"/>
      <c r="E453" s="13"/>
      <c r="F453" s="13"/>
      <c r="G453" s="13"/>
      <c r="H453" s="13"/>
      <c r="I453" s="13"/>
    </row>
    <row r="454" spans="1:9" x14ac:dyDescent="0.25">
      <c r="A454" s="13"/>
      <c r="B454" s="13"/>
      <c r="C454" s="13"/>
      <c r="D454" s="13"/>
      <c r="E454" s="13"/>
      <c r="F454" s="13"/>
      <c r="G454" s="13"/>
      <c r="H454" s="13"/>
      <c r="I454" s="13"/>
    </row>
    <row r="455" spans="1:9" x14ac:dyDescent="0.25">
      <c r="A455" s="13"/>
      <c r="B455" s="13"/>
      <c r="C455" s="13"/>
      <c r="D455" s="13"/>
      <c r="E455" s="13"/>
      <c r="F455" s="13"/>
      <c r="G455" s="13"/>
      <c r="H455" s="13"/>
      <c r="I455" s="13"/>
    </row>
    <row r="456" spans="1:9" x14ac:dyDescent="0.25">
      <c r="A456" s="13"/>
      <c r="B456" s="13"/>
      <c r="C456" s="13"/>
      <c r="D456" s="13"/>
      <c r="E456" s="13"/>
      <c r="F456" s="13"/>
      <c r="G456" s="13"/>
      <c r="H456" s="13"/>
      <c r="I456" s="13"/>
    </row>
    <row r="457" spans="1:9" x14ac:dyDescent="0.25">
      <c r="A457" s="13"/>
      <c r="B457" s="13"/>
      <c r="C457" s="13"/>
      <c r="D457" s="13"/>
      <c r="E457" s="13"/>
      <c r="F457" s="13"/>
      <c r="G457" s="13"/>
      <c r="H457" s="13"/>
      <c r="I457" s="13"/>
    </row>
    <row r="458" spans="1:9" x14ac:dyDescent="0.25">
      <c r="A458" s="13"/>
      <c r="B458" s="13"/>
      <c r="C458" s="13"/>
      <c r="D458" s="13"/>
      <c r="E458" s="13"/>
      <c r="F458" s="13"/>
      <c r="G458" s="13"/>
      <c r="H458" s="13"/>
      <c r="I458" s="13"/>
    </row>
    <row r="459" spans="1:9" x14ac:dyDescent="0.25">
      <c r="A459" s="13"/>
      <c r="B459" s="13"/>
      <c r="C459" s="13"/>
      <c r="D459" s="13"/>
      <c r="E459" s="13"/>
      <c r="F459" s="13"/>
      <c r="G459" s="13"/>
      <c r="H459" s="13"/>
      <c r="I459" s="13"/>
    </row>
    <row r="460" spans="1:9" x14ac:dyDescent="0.25">
      <c r="A460" s="13"/>
      <c r="B460" s="13"/>
      <c r="C460" s="13"/>
      <c r="D460" s="13"/>
      <c r="E460" s="13"/>
      <c r="F460" s="13"/>
      <c r="G460" s="13"/>
      <c r="H460" s="13"/>
      <c r="I460" s="13"/>
    </row>
    <row r="461" spans="1:9" x14ac:dyDescent="0.25">
      <c r="A461" s="13"/>
      <c r="B461" s="13"/>
      <c r="C461" s="13"/>
      <c r="D461" s="13"/>
      <c r="E461" s="13"/>
      <c r="F461" s="13"/>
      <c r="G461" s="13"/>
      <c r="H461" s="13"/>
      <c r="I461" s="13"/>
    </row>
    <row r="462" spans="1:9" x14ac:dyDescent="0.25">
      <c r="A462" s="13"/>
      <c r="B462" s="13"/>
      <c r="C462" s="13"/>
      <c r="D462" s="13"/>
      <c r="E462" s="13"/>
      <c r="F462" s="13"/>
      <c r="G462" s="13"/>
      <c r="H462" s="13"/>
      <c r="I462" s="13"/>
    </row>
    <row r="463" spans="1:9" x14ac:dyDescent="0.25">
      <c r="A463" s="13"/>
      <c r="B463" s="13"/>
      <c r="C463" s="13"/>
      <c r="D463" s="13"/>
      <c r="E463" s="13"/>
      <c r="F463" s="13"/>
      <c r="G463" s="13"/>
      <c r="H463" s="13"/>
      <c r="I463" s="13"/>
    </row>
    <row r="464" spans="1:9" x14ac:dyDescent="0.25">
      <c r="A464" s="13"/>
      <c r="B464" s="13"/>
      <c r="C464" s="13"/>
      <c r="D464" s="13"/>
      <c r="E464" s="13"/>
      <c r="F464" s="13"/>
      <c r="G464" s="13"/>
      <c r="H464" s="13"/>
      <c r="I464" s="13"/>
    </row>
    <row r="465" spans="1:9" x14ac:dyDescent="0.25">
      <c r="A465" s="13"/>
      <c r="B465" s="13"/>
      <c r="C465" s="13"/>
      <c r="D465" s="13"/>
      <c r="E465" s="13"/>
      <c r="F465" s="13"/>
      <c r="G465" s="13"/>
      <c r="H465" s="13"/>
      <c r="I465" s="13"/>
    </row>
    <row r="466" spans="1:9" x14ac:dyDescent="0.25">
      <c r="A466" s="13"/>
      <c r="B466" s="13"/>
      <c r="C466" s="13"/>
      <c r="D466" s="13"/>
      <c r="E466" s="13"/>
      <c r="F466" s="13"/>
      <c r="G466" s="13"/>
      <c r="H466" s="13"/>
      <c r="I466" s="13"/>
    </row>
    <row r="467" spans="1:9" x14ac:dyDescent="0.25">
      <c r="A467" s="13"/>
      <c r="B467" s="13"/>
      <c r="C467" s="13"/>
      <c r="D467" s="13"/>
      <c r="E467" s="13"/>
      <c r="F467" s="13"/>
      <c r="G467" s="13"/>
      <c r="H467" s="13"/>
      <c r="I467" s="13"/>
    </row>
    <row r="468" spans="1:9" x14ac:dyDescent="0.25">
      <c r="A468" s="13"/>
      <c r="B468" s="13"/>
      <c r="C468" s="13"/>
      <c r="D468" s="13"/>
      <c r="E468" s="13"/>
      <c r="F468" s="13"/>
      <c r="G468" s="13"/>
      <c r="H468" s="13"/>
      <c r="I468" s="13"/>
    </row>
    <row r="469" spans="1:9" x14ac:dyDescent="0.25">
      <c r="A469" s="13"/>
      <c r="B469" s="13"/>
      <c r="C469" s="13"/>
      <c r="D469" s="13"/>
      <c r="E469" s="13"/>
      <c r="F469" s="13"/>
      <c r="G469" s="13"/>
      <c r="H469" s="13"/>
      <c r="I469" s="13"/>
    </row>
    <row r="470" spans="1:9" x14ac:dyDescent="0.25">
      <c r="A470" s="13"/>
      <c r="B470" s="13"/>
      <c r="C470" s="13"/>
      <c r="D470" s="13"/>
      <c r="E470" s="13"/>
      <c r="F470" s="13"/>
      <c r="G470" s="13"/>
      <c r="H470" s="13"/>
      <c r="I470" s="13"/>
    </row>
    <row r="471" spans="1:9" x14ac:dyDescent="0.25">
      <c r="A471" s="13"/>
      <c r="B471" s="13"/>
      <c r="C471" s="13"/>
      <c r="D471" s="13"/>
      <c r="E471" s="13"/>
      <c r="F471" s="13"/>
      <c r="G471" s="13"/>
      <c r="H471" s="13"/>
      <c r="I471" s="13"/>
    </row>
    <row r="472" spans="1:9" x14ac:dyDescent="0.25">
      <c r="A472" s="13"/>
      <c r="B472" s="13"/>
      <c r="C472" s="13"/>
      <c r="D472" s="13"/>
      <c r="E472" s="13"/>
      <c r="F472" s="13"/>
      <c r="G472" s="13"/>
      <c r="H472" s="13"/>
      <c r="I472" s="13"/>
    </row>
    <row r="473" spans="1:9" x14ac:dyDescent="0.25">
      <c r="A473" s="13"/>
      <c r="B473" s="13"/>
      <c r="C473" s="13"/>
      <c r="D473" s="13"/>
      <c r="E473" s="13"/>
      <c r="F473" s="13"/>
      <c r="G473" s="13"/>
      <c r="H473" s="13"/>
      <c r="I473" s="13"/>
    </row>
    <row r="474" spans="1:9" x14ac:dyDescent="0.25">
      <c r="A474" s="13"/>
      <c r="B474" s="13"/>
      <c r="C474" s="13"/>
      <c r="D474" s="13"/>
      <c r="E474" s="13"/>
      <c r="F474" s="13"/>
      <c r="G474" s="13"/>
      <c r="H474" s="13"/>
      <c r="I474" s="13"/>
    </row>
    <row r="475" spans="1:9" x14ac:dyDescent="0.25">
      <c r="A475" s="13"/>
      <c r="B475" s="13"/>
      <c r="C475" s="13"/>
      <c r="D475" s="13"/>
      <c r="E475" s="13"/>
      <c r="F475" s="13"/>
      <c r="G475" s="13"/>
      <c r="H475" s="13"/>
      <c r="I475" s="13"/>
    </row>
    <row r="476" spans="1:9" x14ac:dyDescent="0.25">
      <c r="A476" s="13"/>
      <c r="B476" s="13"/>
      <c r="C476" s="13"/>
      <c r="D476" s="13"/>
      <c r="E476" s="13"/>
      <c r="F476" s="13"/>
      <c r="G476" s="13"/>
      <c r="H476" s="13"/>
      <c r="I476" s="13"/>
    </row>
    <row r="477" spans="1:9" x14ac:dyDescent="0.25">
      <c r="A477" s="13"/>
      <c r="B477" s="13"/>
      <c r="C477" s="13"/>
      <c r="D477" s="13"/>
      <c r="E477" s="13"/>
      <c r="F477" s="13"/>
      <c r="G477" s="13"/>
      <c r="H477" s="13"/>
      <c r="I477" s="13"/>
    </row>
    <row r="478" spans="1:9" x14ac:dyDescent="0.25">
      <c r="A478" s="13"/>
      <c r="B478" s="13"/>
      <c r="C478" s="13"/>
      <c r="D478" s="13"/>
      <c r="E478" s="13"/>
      <c r="F478" s="13"/>
      <c r="G478" s="13"/>
      <c r="H478" s="13"/>
      <c r="I478" s="13"/>
    </row>
    <row r="479" spans="1:9" x14ac:dyDescent="0.25">
      <c r="A479" s="13"/>
      <c r="B479" s="13"/>
      <c r="C479" s="13"/>
      <c r="D479" s="13"/>
      <c r="E479" s="13"/>
      <c r="F479" s="13"/>
      <c r="G479" s="13"/>
      <c r="H479" s="13"/>
      <c r="I479" s="13"/>
    </row>
    <row r="480" spans="1:9" x14ac:dyDescent="0.25">
      <c r="A480" s="13"/>
      <c r="B480" s="13"/>
      <c r="C480" s="13"/>
      <c r="D480" s="13"/>
      <c r="E480" s="13"/>
      <c r="F480" s="13"/>
      <c r="G480" s="13"/>
      <c r="H480" s="13"/>
      <c r="I480" s="13"/>
    </row>
    <row r="481" spans="1:9" x14ac:dyDescent="0.25">
      <c r="A481" s="13"/>
      <c r="B481" s="13"/>
      <c r="C481" s="13"/>
      <c r="D481" s="13"/>
      <c r="E481" s="13"/>
      <c r="F481" s="13"/>
      <c r="G481" s="13"/>
      <c r="H481" s="13"/>
      <c r="I481" s="13"/>
    </row>
    <row r="482" spans="1:9" x14ac:dyDescent="0.25">
      <c r="A482" s="13"/>
      <c r="B482" s="13"/>
      <c r="C482" s="13"/>
      <c r="D482" s="13"/>
      <c r="E482" s="13"/>
      <c r="F482" s="13"/>
      <c r="G482" s="13"/>
      <c r="H482" s="13"/>
      <c r="I482" s="13"/>
    </row>
    <row r="483" spans="1:9" x14ac:dyDescent="0.25">
      <c r="A483" s="13"/>
      <c r="B483" s="13"/>
      <c r="C483" s="13"/>
      <c r="D483" s="13"/>
      <c r="E483" s="13"/>
      <c r="F483" s="13"/>
      <c r="G483" s="13"/>
      <c r="H483" s="13"/>
      <c r="I483" s="13"/>
    </row>
    <row r="484" spans="1:9" x14ac:dyDescent="0.25">
      <c r="A484" s="13"/>
      <c r="B484" s="13"/>
      <c r="C484" s="13"/>
      <c r="D484" s="13"/>
      <c r="E484" s="13"/>
      <c r="F484" s="13"/>
      <c r="G484" s="13"/>
      <c r="H484" s="13"/>
      <c r="I484" s="13"/>
    </row>
    <row r="485" spans="1:9" x14ac:dyDescent="0.25">
      <c r="A485" s="13"/>
      <c r="B485" s="13"/>
      <c r="C485" s="13"/>
      <c r="D485" s="13"/>
      <c r="E485" s="13"/>
      <c r="F485" s="13"/>
      <c r="G485" s="13"/>
      <c r="H485" s="13"/>
      <c r="I485" s="13"/>
    </row>
    <row r="486" spans="1:9" x14ac:dyDescent="0.25">
      <c r="A486" s="13"/>
      <c r="B486" s="13"/>
      <c r="C486" s="13"/>
      <c r="D486" s="13"/>
      <c r="E486" s="13"/>
      <c r="F486" s="13"/>
      <c r="G486" s="13"/>
      <c r="H486" s="13"/>
      <c r="I486" s="13"/>
    </row>
    <row r="487" spans="1:9" x14ac:dyDescent="0.25">
      <c r="A487" s="13"/>
      <c r="B487" s="13"/>
      <c r="C487" s="13"/>
      <c r="D487" s="13"/>
      <c r="E487" s="13"/>
      <c r="F487" s="13"/>
      <c r="G487" s="13"/>
      <c r="H487" s="13"/>
      <c r="I487" s="13"/>
    </row>
    <row r="488" spans="1:9" x14ac:dyDescent="0.25">
      <c r="A488" s="13"/>
      <c r="B488" s="13"/>
      <c r="C488" s="13"/>
      <c r="D488" s="13"/>
      <c r="E488" s="13"/>
      <c r="F488" s="13"/>
      <c r="G488" s="13"/>
      <c r="H488" s="13"/>
      <c r="I488" s="13"/>
    </row>
    <row r="489" spans="1:9" x14ac:dyDescent="0.25">
      <c r="A489" s="13"/>
      <c r="B489" s="13"/>
      <c r="C489" s="13"/>
      <c r="D489" s="13"/>
      <c r="E489" s="13"/>
      <c r="F489" s="13"/>
      <c r="G489" s="13"/>
      <c r="H489" s="13"/>
      <c r="I489" s="13"/>
    </row>
    <row r="490" spans="1:9" x14ac:dyDescent="0.25">
      <c r="A490" s="13"/>
      <c r="B490" s="13"/>
      <c r="C490" s="13"/>
      <c r="D490" s="13"/>
      <c r="E490" s="13"/>
      <c r="F490" s="13"/>
      <c r="G490" s="13"/>
      <c r="H490" s="13"/>
      <c r="I490" s="13"/>
    </row>
    <row r="491" spans="1:9" x14ac:dyDescent="0.25">
      <c r="A491" s="13"/>
      <c r="B491" s="13"/>
      <c r="C491" s="13"/>
      <c r="D491" s="13"/>
      <c r="E491" s="13"/>
      <c r="F491" s="13"/>
      <c r="G491" s="13"/>
      <c r="H491" s="13"/>
      <c r="I491" s="13"/>
    </row>
    <row r="492" spans="1:9" x14ac:dyDescent="0.25">
      <c r="A492" s="13"/>
      <c r="B492" s="13"/>
      <c r="C492" s="13"/>
      <c r="D492" s="13"/>
      <c r="E492" s="13"/>
      <c r="F492" s="13"/>
      <c r="G492" s="13"/>
      <c r="H492" s="13"/>
      <c r="I492" s="13"/>
    </row>
    <row r="493" spans="1:9" x14ac:dyDescent="0.25">
      <c r="A493" s="13"/>
      <c r="B493" s="13"/>
      <c r="C493" s="13"/>
      <c r="D493" s="13"/>
      <c r="E493" s="13"/>
      <c r="F493" s="13"/>
      <c r="G493" s="13"/>
      <c r="H493" s="13"/>
      <c r="I493" s="13"/>
    </row>
    <row r="494" spans="1:9" x14ac:dyDescent="0.25">
      <c r="A494" s="13"/>
      <c r="B494" s="13"/>
      <c r="C494" s="13"/>
      <c r="D494" s="13"/>
      <c r="E494" s="13"/>
      <c r="F494" s="13"/>
      <c r="G494" s="13"/>
      <c r="H494" s="13"/>
      <c r="I494" s="13"/>
    </row>
    <row r="495" spans="1:9" x14ac:dyDescent="0.25">
      <c r="A495" s="13"/>
      <c r="B495" s="13"/>
      <c r="C495" s="13"/>
      <c r="D495" s="13"/>
      <c r="E495" s="13"/>
      <c r="F495" s="13"/>
      <c r="G495" s="13"/>
      <c r="H495" s="13"/>
      <c r="I495" s="13"/>
    </row>
    <row r="496" spans="1:9" x14ac:dyDescent="0.25">
      <c r="A496" s="13"/>
      <c r="B496" s="13"/>
      <c r="C496" s="13"/>
      <c r="D496" s="13"/>
      <c r="E496" s="13"/>
      <c r="F496" s="13"/>
      <c r="G496" s="13"/>
      <c r="H496" s="13"/>
      <c r="I496" s="13"/>
    </row>
    <row r="497" spans="1:9" x14ac:dyDescent="0.25">
      <c r="A497" s="13"/>
      <c r="B497" s="13"/>
      <c r="C497" s="13"/>
      <c r="D497" s="13"/>
      <c r="E497" s="13"/>
      <c r="F497" s="13"/>
      <c r="G497" s="13"/>
      <c r="H497" s="13"/>
      <c r="I497" s="13"/>
    </row>
    <row r="498" spans="1:9" x14ac:dyDescent="0.25">
      <c r="A498" s="13"/>
      <c r="B498" s="13"/>
      <c r="C498" s="13"/>
      <c r="D498" s="13"/>
      <c r="E498" s="13"/>
      <c r="F498" s="13"/>
      <c r="G498" s="13"/>
      <c r="H498" s="13"/>
      <c r="I498" s="13"/>
    </row>
    <row r="499" spans="1:9" x14ac:dyDescent="0.25">
      <c r="A499" s="13"/>
      <c r="B499" s="13"/>
      <c r="C499" s="13"/>
      <c r="D499" s="13"/>
      <c r="E499" s="13"/>
      <c r="F499" s="13"/>
      <c r="G499" s="13"/>
      <c r="H499" s="13"/>
      <c r="I499" s="13"/>
    </row>
    <row r="500" spans="1:9" x14ac:dyDescent="0.25">
      <c r="A500" s="13"/>
      <c r="B500" s="13"/>
      <c r="C500" s="13"/>
      <c r="D500" s="13"/>
      <c r="E500" s="13"/>
      <c r="F500" s="13"/>
      <c r="G500" s="13"/>
      <c r="H500" s="13"/>
      <c r="I500" s="13"/>
    </row>
    <row r="501" spans="1:9" x14ac:dyDescent="0.25">
      <c r="A501" s="13"/>
      <c r="B501" s="13"/>
      <c r="C501" s="13"/>
      <c r="D501" s="13"/>
      <c r="E501" s="13"/>
      <c r="F501" s="13"/>
      <c r="G501" s="13"/>
      <c r="H501" s="13"/>
      <c r="I501" s="13"/>
    </row>
    <row r="502" spans="1:9" x14ac:dyDescent="0.25">
      <c r="A502" s="13"/>
      <c r="B502" s="13"/>
      <c r="C502" s="13"/>
      <c r="D502" s="13"/>
      <c r="E502" s="13"/>
      <c r="F502" s="13"/>
      <c r="G502" s="13"/>
      <c r="H502" s="13"/>
      <c r="I502" s="13"/>
    </row>
    <row r="503" spans="1:9" x14ac:dyDescent="0.25">
      <c r="A503" s="13"/>
      <c r="B503" s="13"/>
      <c r="C503" s="13"/>
      <c r="D503" s="13"/>
      <c r="E503" s="13"/>
      <c r="F503" s="13"/>
      <c r="G503" s="13"/>
      <c r="H503" s="13"/>
      <c r="I503" s="13"/>
    </row>
    <row r="504" spans="1:9" x14ac:dyDescent="0.25">
      <c r="A504" s="13"/>
      <c r="B504" s="13"/>
      <c r="C504" s="13"/>
      <c r="D504" s="13"/>
      <c r="E504" s="13"/>
      <c r="F504" s="13"/>
      <c r="G504" s="13"/>
      <c r="H504" s="13"/>
      <c r="I504" s="13"/>
    </row>
    <row r="505" spans="1:9" x14ac:dyDescent="0.25">
      <c r="A505" s="13"/>
      <c r="B505" s="13"/>
      <c r="C505" s="13"/>
      <c r="D505" s="13"/>
      <c r="E505" s="13"/>
      <c r="F505" s="13"/>
      <c r="G505" s="13"/>
      <c r="H505" s="13"/>
      <c r="I505" s="13"/>
    </row>
    <row r="506" spans="1:9" x14ac:dyDescent="0.25">
      <c r="A506" s="13"/>
      <c r="B506" s="13"/>
      <c r="C506" s="13"/>
      <c r="D506" s="13"/>
      <c r="E506" s="13"/>
      <c r="F506" s="13"/>
      <c r="G506" s="13"/>
      <c r="H506" s="13"/>
      <c r="I506" s="13"/>
    </row>
    <row r="507" spans="1:9" x14ac:dyDescent="0.25">
      <c r="A507" s="13"/>
      <c r="B507" s="13"/>
      <c r="C507" s="13"/>
      <c r="D507" s="13"/>
      <c r="E507" s="13"/>
      <c r="F507" s="13"/>
      <c r="G507" s="13"/>
      <c r="H507" s="13"/>
      <c r="I507" s="13"/>
    </row>
    <row r="508" spans="1:9" x14ac:dyDescent="0.25">
      <c r="A508" s="13"/>
      <c r="B508" s="13"/>
      <c r="C508" s="13"/>
      <c r="D508" s="13"/>
      <c r="E508" s="13"/>
      <c r="F508" s="13"/>
      <c r="G508" s="13"/>
      <c r="H508" s="13"/>
      <c r="I508" s="13"/>
    </row>
    <row r="509" spans="1:9" x14ac:dyDescent="0.25">
      <c r="A509" s="13"/>
      <c r="B509" s="13"/>
      <c r="C509" s="13"/>
      <c r="D509" s="13"/>
      <c r="E509" s="13"/>
      <c r="F509" s="13"/>
      <c r="G509" s="13"/>
      <c r="H509" s="13"/>
      <c r="I509" s="13"/>
    </row>
    <row r="510" spans="1:9" x14ac:dyDescent="0.25">
      <c r="A510" s="13"/>
      <c r="B510" s="13"/>
      <c r="C510" s="13"/>
      <c r="D510" s="13"/>
      <c r="E510" s="13"/>
      <c r="F510" s="13"/>
      <c r="G510" s="13"/>
      <c r="H510" s="13"/>
      <c r="I510" s="13"/>
    </row>
    <row r="511" spans="1:9" x14ac:dyDescent="0.25">
      <c r="A511" s="13"/>
      <c r="B511" s="13"/>
      <c r="C511" s="13"/>
      <c r="D511" s="13"/>
      <c r="E511" s="13"/>
      <c r="F511" s="13"/>
      <c r="G511" s="13"/>
      <c r="H511" s="13"/>
      <c r="I511" s="13"/>
    </row>
    <row r="512" spans="1:9" x14ac:dyDescent="0.25">
      <c r="A512" s="13"/>
      <c r="B512" s="13"/>
      <c r="C512" s="13"/>
      <c r="D512" s="13"/>
      <c r="E512" s="13"/>
      <c r="F512" s="13"/>
      <c r="G512" s="13"/>
      <c r="H512" s="13"/>
      <c r="I512" s="13"/>
    </row>
    <row r="513" spans="1:9" x14ac:dyDescent="0.25">
      <c r="A513" s="13"/>
      <c r="B513" s="13"/>
      <c r="C513" s="13"/>
      <c r="D513" s="13"/>
      <c r="E513" s="13"/>
      <c r="F513" s="13"/>
      <c r="G513" s="13"/>
      <c r="H513" s="13"/>
      <c r="I513" s="13"/>
    </row>
    <row r="514" spans="1:9" x14ac:dyDescent="0.25">
      <c r="A514" s="13"/>
      <c r="B514" s="13"/>
      <c r="C514" s="13"/>
      <c r="D514" s="13"/>
      <c r="E514" s="13"/>
      <c r="F514" s="13"/>
      <c r="G514" s="13"/>
      <c r="H514" s="13"/>
      <c r="I514" s="13"/>
    </row>
    <row r="515" spans="1:9" x14ac:dyDescent="0.25">
      <c r="A515" s="13"/>
      <c r="B515" s="13"/>
      <c r="C515" s="13"/>
      <c r="D515" s="13"/>
      <c r="E515" s="13"/>
      <c r="F515" s="13"/>
      <c r="G515" s="13"/>
      <c r="H515" s="13"/>
      <c r="I515" s="13"/>
    </row>
    <row r="516" spans="1:9" x14ac:dyDescent="0.25">
      <c r="A516" s="13"/>
      <c r="B516" s="13"/>
      <c r="C516" s="13"/>
      <c r="D516" s="13"/>
      <c r="E516" s="13"/>
      <c r="F516" s="13"/>
      <c r="G516" s="13"/>
      <c r="H516" s="13"/>
      <c r="I516" s="13"/>
    </row>
    <row r="517" spans="1:9" x14ac:dyDescent="0.25">
      <c r="A517" s="13"/>
      <c r="B517" s="13"/>
      <c r="C517" s="13"/>
      <c r="D517" s="13"/>
      <c r="E517" s="13"/>
      <c r="F517" s="13"/>
      <c r="G517" s="13"/>
      <c r="H517" s="13"/>
      <c r="I517" s="13"/>
    </row>
    <row r="518" spans="1:9" x14ac:dyDescent="0.25">
      <c r="A518" s="13"/>
      <c r="B518" s="13"/>
      <c r="C518" s="13"/>
      <c r="D518" s="13"/>
      <c r="E518" s="13"/>
      <c r="F518" s="13"/>
      <c r="G518" s="13"/>
      <c r="H518" s="13"/>
      <c r="I518" s="13"/>
    </row>
    <row r="519" spans="1:9" x14ac:dyDescent="0.25">
      <c r="A519" s="13"/>
      <c r="B519" s="13"/>
      <c r="C519" s="13"/>
      <c r="D519" s="13"/>
      <c r="E519" s="13"/>
      <c r="F519" s="13"/>
      <c r="G519" s="13"/>
      <c r="H519" s="13"/>
      <c r="I519" s="13"/>
    </row>
    <row r="520" spans="1:9" x14ac:dyDescent="0.25">
      <c r="A520" s="13"/>
      <c r="B520" s="13"/>
      <c r="C520" s="13"/>
      <c r="D520" s="13"/>
      <c r="E520" s="13"/>
      <c r="F520" s="13"/>
      <c r="G520" s="13"/>
      <c r="H520" s="13"/>
      <c r="I520" s="13"/>
    </row>
    <row r="521" spans="1:9" x14ac:dyDescent="0.25">
      <c r="A521" s="13"/>
      <c r="B521" s="13"/>
      <c r="C521" s="13"/>
      <c r="D521" s="13"/>
      <c r="E521" s="13"/>
      <c r="F521" s="13"/>
      <c r="G521" s="13"/>
      <c r="H521" s="13"/>
      <c r="I521" s="13"/>
    </row>
    <row r="522" spans="1:9" x14ac:dyDescent="0.25">
      <c r="A522" s="13"/>
      <c r="B522" s="13"/>
      <c r="C522" s="13"/>
      <c r="D522" s="13"/>
      <c r="E522" s="13"/>
      <c r="F522" s="13"/>
      <c r="G522" s="13"/>
      <c r="H522" s="13"/>
      <c r="I522" s="13"/>
    </row>
    <row r="523" spans="1:9" x14ac:dyDescent="0.25">
      <c r="A523" s="13"/>
      <c r="B523" s="13"/>
      <c r="C523" s="13"/>
      <c r="D523" s="13"/>
      <c r="E523" s="13"/>
      <c r="F523" s="13"/>
      <c r="G523" s="13"/>
      <c r="H523" s="13"/>
      <c r="I523" s="13"/>
    </row>
    <row r="524" spans="1:9" x14ac:dyDescent="0.25">
      <c r="A524" s="13"/>
      <c r="B524" s="13"/>
      <c r="C524" s="13"/>
      <c r="D524" s="13"/>
      <c r="E524" s="13"/>
      <c r="F524" s="13"/>
      <c r="G524" s="13"/>
      <c r="H524" s="13"/>
      <c r="I524" s="13"/>
    </row>
    <row r="525" spans="1:9" x14ac:dyDescent="0.25">
      <c r="A525" s="13"/>
      <c r="B525" s="13"/>
      <c r="C525" s="13"/>
      <c r="D525" s="13"/>
      <c r="E525" s="13"/>
      <c r="F525" s="13"/>
      <c r="G525" s="13"/>
      <c r="H525" s="13"/>
      <c r="I525" s="13"/>
    </row>
    <row r="526" spans="1:9" x14ac:dyDescent="0.25">
      <c r="A526" s="13"/>
      <c r="B526" s="13"/>
      <c r="C526" s="13"/>
      <c r="D526" s="13"/>
      <c r="E526" s="13"/>
      <c r="F526" s="13"/>
      <c r="G526" s="13"/>
      <c r="H526" s="13"/>
      <c r="I526" s="13"/>
    </row>
    <row r="527" spans="1:9" x14ac:dyDescent="0.25">
      <c r="A527" s="13"/>
      <c r="B527" s="13"/>
      <c r="C527" s="13"/>
      <c r="D527" s="13"/>
      <c r="E527" s="13"/>
      <c r="F527" s="13"/>
      <c r="G527" s="13"/>
      <c r="H527" s="13"/>
      <c r="I527" s="13"/>
    </row>
    <row r="528" spans="1:9" x14ac:dyDescent="0.25">
      <c r="A528" s="13"/>
      <c r="B528" s="13"/>
      <c r="C528" s="13"/>
      <c r="D528" s="13"/>
      <c r="E528" s="13"/>
      <c r="F528" s="13"/>
      <c r="G528" s="13"/>
      <c r="H528" s="13"/>
      <c r="I528" s="13"/>
    </row>
    <row r="529" spans="1:9" x14ac:dyDescent="0.25">
      <c r="A529" s="13"/>
      <c r="B529" s="13"/>
      <c r="C529" s="13"/>
      <c r="D529" s="13"/>
      <c r="E529" s="13"/>
      <c r="F529" s="13"/>
      <c r="G529" s="13"/>
      <c r="H529" s="13"/>
      <c r="I529" s="13"/>
    </row>
    <row r="530" spans="1:9" x14ac:dyDescent="0.25">
      <c r="A530" s="13"/>
      <c r="B530" s="13"/>
      <c r="C530" s="13"/>
      <c r="D530" s="13"/>
      <c r="E530" s="13"/>
      <c r="F530" s="13"/>
      <c r="G530" s="13"/>
      <c r="H530" s="13"/>
      <c r="I530" s="13"/>
    </row>
    <row r="531" spans="1:9" x14ac:dyDescent="0.25">
      <c r="A531" s="13"/>
      <c r="B531" s="13"/>
      <c r="C531" s="13"/>
      <c r="D531" s="13"/>
      <c r="E531" s="13"/>
      <c r="F531" s="13"/>
      <c r="G531" s="13"/>
      <c r="H531" s="13"/>
      <c r="I531" s="13"/>
    </row>
    <row r="532" spans="1:9" x14ac:dyDescent="0.25">
      <c r="A532" s="13"/>
      <c r="B532" s="13"/>
      <c r="C532" s="13"/>
      <c r="D532" s="13"/>
      <c r="E532" s="13"/>
      <c r="F532" s="13"/>
      <c r="G532" s="13"/>
      <c r="H532" s="13"/>
      <c r="I532" s="13"/>
    </row>
    <row r="533" spans="1:9" x14ac:dyDescent="0.25">
      <c r="A533" s="13"/>
      <c r="B533" s="13"/>
      <c r="C533" s="13"/>
      <c r="D533" s="13"/>
      <c r="E533" s="13"/>
      <c r="F533" s="13"/>
      <c r="G533" s="13"/>
      <c r="H533" s="13"/>
      <c r="I533" s="13"/>
    </row>
    <row r="534" spans="1:9" x14ac:dyDescent="0.25">
      <c r="A534" s="13"/>
      <c r="B534" s="13"/>
      <c r="C534" s="13"/>
      <c r="D534" s="13"/>
      <c r="E534" s="13"/>
      <c r="F534" s="13"/>
      <c r="G534" s="13"/>
      <c r="H534" s="13"/>
      <c r="I534" s="13"/>
    </row>
    <row r="535" spans="1:9" x14ac:dyDescent="0.25">
      <c r="A535" s="13"/>
      <c r="B535" s="13"/>
      <c r="C535" s="13"/>
      <c r="D535" s="13"/>
      <c r="E535" s="13"/>
      <c r="F535" s="13"/>
      <c r="G535" s="13"/>
      <c r="H535" s="13"/>
      <c r="I535" s="13"/>
    </row>
    <row r="536" spans="1:9" x14ac:dyDescent="0.25">
      <c r="A536" s="13"/>
      <c r="B536" s="13"/>
      <c r="C536" s="13"/>
      <c r="D536" s="13"/>
      <c r="E536" s="13"/>
      <c r="F536" s="13"/>
      <c r="G536" s="13"/>
      <c r="H536" s="13"/>
      <c r="I536" s="13"/>
    </row>
    <row r="537" spans="1:9" x14ac:dyDescent="0.25">
      <c r="A537" s="13"/>
      <c r="B537" s="13"/>
      <c r="C537" s="13"/>
      <c r="D537" s="13"/>
      <c r="E537" s="13"/>
      <c r="F537" s="13"/>
      <c r="G537" s="13"/>
      <c r="H537" s="13"/>
      <c r="I537" s="13"/>
    </row>
    <row r="538" spans="1:9" x14ac:dyDescent="0.25">
      <c r="A538" s="13"/>
      <c r="B538" s="13"/>
      <c r="C538" s="13"/>
      <c r="D538" s="13"/>
      <c r="E538" s="13"/>
      <c r="F538" s="13"/>
      <c r="G538" s="13"/>
      <c r="H538" s="13"/>
      <c r="I538" s="13"/>
    </row>
    <row r="539" spans="1:9" x14ac:dyDescent="0.25">
      <c r="A539" s="13"/>
      <c r="B539" s="13"/>
      <c r="C539" s="13"/>
      <c r="D539" s="13"/>
      <c r="E539" s="13"/>
      <c r="F539" s="13"/>
      <c r="G539" s="13"/>
      <c r="H539" s="13"/>
      <c r="I539" s="13"/>
    </row>
    <row r="540" spans="1:9" x14ac:dyDescent="0.25">
      <c r="A540" s="13"/>
      <c r="B540" s="13"/>
      <c r="C540" s="13"/>
      <c r="D540" s="13"/>
      <c r="E540" s="13"/>
      <c r="F540" s="13"/>
      <c r="G540" s="13"/>
      <c r="H540" s="13"/>
      <c r="I540" s="13"/>
    </row>
    <row r="541" spans="1:9" x14ac:dyDescent="0.25">
      <c r="A541" s="13"/>
      <c r="B541" s="13"/>
      <c r="C541" s="13"/>
      <c r="D541" s="13"/>
      <c r="E541" s="13"/>
      <c r="F541" s="13"/>
      <c r="G541" s="13"/>
      <c r="H541" s="13"/>
      <c r="I541" s="13"/>
    </row>
    <row r="542" spans="1:9" x14ac:dyDescent="0.25">
      <c r="A542" s="13"/>
      <c r="B542" s="13"/>
      <c r="C542" s="13"/>
      <c r="D542" s="13"/>
      <c r="E542" s="13"/>
      <c r="F542" s="13"/>
      <c r="G542" s="13"/>
      <c r="H542" s="13"/>
      <c r="I542" s="13"/>
    </row>
    <row r="543" spans="1:9" x14ac:dyDescent="0.25">
      <c r="A543" s="13"/>
      <c r="B543" s="13"/>
      <c r="C543" s="13"/>
      <c r="D543" s="13"/>
      <c r="E543" s="13"/>
      <c r="F543" s="13"/>
      <c r="G543" s="13"/>
      <c r="H543" s="13"/>
      <c r="I543" s="13"/>
    </row>
    <row r="544" spans="1:9" x14ac:dyDescent="0.25">
      <c r="A544" s="13"/>
      <c r="B544" s="13"/>
      <c r="C544" s="13"/>
      <c r="D544" s="13"/>
      <c r="E544" s="13"/>
      <c r="F544" s="13"/>
      <c r="G544" s="13"/>
      <c r="H544" s="13"/>
      <c r="I544" s="13"/>
    </row>
    <row r="545" spans="1:9" x14ac:dyDescent="0.25">
      <c r="A545" s="13"/>
      <c r="B545" s="13"/>
      <c r="C545" s="13"/>
      <c r="D545" s="13"/>
      <c r="E545" s="13"/>
      <c r="F545" s="13"/>
      <c r="G545" s="13"/>
      <c r="H545" s="13"/>
      <c r="I545" s="13"/>
    </row>
    <row r="546" spans="1:9" x14ac:dyDescent="0.25">
      <c r="A546" s="13"/>
      <c r="B546" s="13"/>
      <c r="C546" s="13"/>
      <c r="D546" s="13"/>
      <c r="E546" s="13"/>
      <c r="F546" s="13"/>
      <c r="G546" s="13"/>
      <c r="H546" s="13"/>
      <c r="I546" s="13"/>
    </row>
    <row r="547" spans="1:9" x14ac:dyDescent="0.25">
      <c r="A547" s="13"/>
      <c r="B547" s="13"/>
      <c r="C547" s="13"/>
      <c r="D547" s="13"/>
      <c r="E547" s="13"/>
      <c r="F547" s="13"/>
      <c r="G547" s="13"/>
      <c r="H547" s="13"/>
      <c r="I547" s="13"/>
    </row>
    <row r="548" spans="1:9" x14ac:dyDescent="0.25">
      <c r="A548" s="13"/>
      <c r="B548" s="13"/>
      <c r="C548" s="13"/>
      <c r="D548" s="13"/>
      <c r="E548" s="13"/>
      <c r="F548" s="13"/>
      <c r="G548" s="13"/>
      <c r="H548" s="13"/>
      <c r="I548" s="13"/>
    </row>
    <row r="549" spans="1:9" x14ac:dyDescent="0.25">
      <c r="A549" s="13"/>
      <c r="B549" s="13"/>
      <c r="C549" s="13"/>
      <c r="D549" s="13"/>
      <c r="E549" s="13"/>
      <c r="F549" s="13"/>
      <c r="G549" s="13"/>
      <c r="H549" s="13"/>
      <c r="I549" s="13"/>
    </row>
    <row r="550" spans="1:9" x14ac:dyDescent="0.25">
      <c r="A550" s="13"/>
      <c r="B550" s="13"/>
      <c r="C550" s="13"/>
      <c r="D550" s="13"/>
      <c r="E550" s="13"/>
      <c r="F550" s="13"/>
      <c r="G550" s="13"/>
      <c r="H550" s="13"/>
      <c r="I550" s="13"/>
    </row>
    <row r="551" spans="1:9" x14ac:dyDescent="0.25">
      <c r="A551" s="13"/>
      <c r="B551" s="13"/>
      <c r="C551" s="13"/>
      <c r="D551" s="13"/>
      <c r="E551" s="13"/>
      <c r="F551" s="13"/>
      <c r="G551" s="13"/>
      <c r="H551" s="13"/>
      <c r="I551" s="13"/>
    </row>
    <row r="552" spans="1:9" x14ac:dyDescent="0.25">
      <c r="A552" s="13"/>
      <c r="B552" s="13"/>
      <c r="C552" s="13"/>
      <c r="D552" s="13"/>
      <c r="E552" s="13"/>
      <c r="F552" s="13"/>
      <c r="G552" s="13"/>
      <c r="H552" s="13"/>
      <c r="I552" s="13"/>
    </row>
    <row r="553" spans="1:9" x14ac:dyDescent="0.25">
      <c r="A553" s="13"/>
      <c r="B553" s="13"/>
      <c r="C553" s="13"/>
      <c r="D553" s="13"/>
      <c r="E553" s="13"/>
      <c r="F553" s="13"/>
      <c r="G553" s="13"/>
      <c r="H553" s="13"/>
      <c r="I553" s="13"/>
    </row>
    <row r="554" spans="1:9" x14ac:dyDescent="0.25">
      <c r="A554" s="13"/>
      <c r="B554" s="13"/>
      <c r="C554" s="13"/>
      <c r="D554" s="13"/>
      <c r="E554" s="13"/>
      <c r="F554" s="13"/>
      <c r="G554" s="13"/>
      <c r="H554" s="13"/>
      <c r="I554" s="13"/>
    </row>
    <row r="555" spans="1:9" x14ac:dyDescent="0.25">
      <c r="A555" s="13"/>
      <c r="B555" s="13"/>
      <c r="C555" s="13"/>
      <c r="D555" s="13"/>
      <c r="E555" s="13"/>
      <c r="F555" s="13"/>
      <c r="G555" s="13"/>
      <c r="H555" s="13"/>
      <c r="I555" s="13"/>
    </row>
    <row r="556" spans="1:9" x14ac:dyDescent="0.25">
      <c r="A556" s="13"/>
      <c r="B556" s="13"/>
      <c r="C556" s="13"/>
      <c r="D556" s="13"/>
      <c r="E556" s="13"/>
      <c r="F556" s="13"/>
      <c r="G556" s="13"/>
      <c r="H556" s="13"/>
      <c r="I556" s="13"/>
    </row>
  </sheetData>
  <autoFilter ref="A1:I556" xr:uid="{10258037-10DC-4A66-9AFD-8A8A6996BB04}"/>
  <pageMargins left="0.25" right="0.25" top="0.75" bottom="0.75" header="0.3" footer="0.3"/>
  <pageSetup scale="94"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DC8A4-6A5A-4E89-AC76-A322C6716E5D}">
  <sheetPr codeName="DATA_VALIDATION"/>
  <dimension ref="A1:AO83"/>
  <sheetViews>
    <sheetView topLeftCell="O1" workbookViewId="0">
      <selection activeCell="Y3" sqref="Y3"/>
    </sheetView>
  </sheetViews>
  <sheetFormatPr defaultRowHeight="15" x14ac:dyDescent="0.25"/>
  <cols>
    <col min="1" max="1" width="14.28515625" bestFit="1" customWidth="1"/>
    <col min="2" max="2" width="44" bestFit="1" customWidth="1"/>
    <col min="3" max="3" width="24.7109375" bestFit="1" customWidth="1"/>
    <col min="4" max="4" width="35" bestFit="1" customWidth="1"/>
    <col min="5" max="6" width="33" bestFit="1" customWidth="1"/>
    <col min="7" max="7" width="20.28515625" bestFit="1" customWidth="1"/>
    <col min="8" max="8" width="10.140625" bestFit="1" customWidth="1"/>
    <col min="9" max="9" width="20.140625" customWidth="1"/>
    <col min="10" max="10" width="18.42578125" bestFit="1" customWidth="1"/>
    <col min="11" max="11" width="17.42578125" bestFit="1" customWidth="1"/>
    <col min="12" max="12" width="15.85546875" bestFit="1" customWidth="1"/>
    <col min="13" max="14" width="14.140625" bestFit="1" customWidth="1"/>
    <col min="15" max="15" width="17" bestFit="1" customWidth="1"/>
    <col min="16" max="16" width="3.5703125" bestFit="1" customWidth="1"/>
    <col min="17" max="17" width="14.28515625" bestFit="1" customWidth="1"/>
    <col min="18" max="18" width="12.7109375" bestFit="1" customWidth="1"/>
    <col min="19" max="19" width="15.28515625" bestFit="1" customWidth="1"/>
    <col min="20" max="20" width="24.5703125" bestFit="1" customWidth="1"/>
    <col min="21" max="21" width="21.85546875" bestFit="1" customWidth="1"/>
    <col min="22" max="22" width="12.7109375" bestFit="1" customWidth="1"/>
    <col min="23" max="23" width="47.85546875" bestFit="1" customWidth="1"/>
    <col min="25" max="25" width="22.7109375" bestFit="1" customWidth="1"/>
    <col min="26" max="27" width="19" bestFit="1" customWidth="1"/>
  </cols>
  <sheetData>
    <row r="1" spans="1:27" ht="15.75" thickBot="1" x14ac:dyDescent="0.3">
      <c r="A1" s="19" t="s">
        <v>6929</v>
      </c>
      <c r="B1" s="19" t="s">
        <v>6930</v>
      </c>
      <c r="C1" s="19" t="s">
        <v>6931</v>
      </c>
      <c r="D1" s="19" t="s">
        <v>6932</v>
      </c>
      <c r="E1" s="19" t="s">
        <v>6933</v>
      </c>
      <c r="F1" s="19" t="s">
        <v>6934</v>
      </c>
      <c r="G1" s="19" t="s">
        <v>6935</v>
      </c>
      <c r="H1" s="19" t="s">
        <v>7</v>
      </c>
      <c r="I1" s="19" t="s">
        <v>6936</v>
      </c>
      <c r="J1" s="19" t="s">
        <v>6937</v>
      </c>
      <c r="K1" s="19" t="s">
        <v>6938</v>
      </c>
      <c r="L1" s="19" t="s">
        <v>6939</v>
      </c>
      <c r="M1" s="19" t="s">
        <v>6940</v>
      </c>
      <c r="N1" s="20" t="s">
        <v>6941</v>
      </c>
      <c r="O1" s="21" t="s">
        <v>6942</v>
      </c>
      <c r="P1" s="22" t="s">
        <v>6943</v>
      </c>
      <c r="Q1" s="23" t="s">
        <v>52</v>
      </c>
      <c r="R1" s="23" t="s">
        <v>53</v>
      </c>
      <c r="S1" s="24" t="s">
        <v>6944</v>
      </c>
      <c r="T1" s="25" t="s">
        <v>6945</v>
      </c>
      <c r="U1" s="25" t="s">
        <v>6946</v>
      </c>
      <c r="V1" s="25" t="s">
        <v>6947</v>
      </c>
      <c r="Y1" s="25" t="s">
        <v>6948</v>
      </c>
      <c r="Z1" s="25" t="s">
        <v>6949</v>
      </c>
      <c r="AA1" s="25" t="s">
        <v>6950</v>
      </c>
    </row>
    <row r="2" spans="1:27" ht="16.5" thickBot="1" x14ac:dyDescent="0.3">
      <c r="A2" s="26" t="s">
        <v>6951</v>
      </c>
      <c r="B2" s="26" t="s">
        <v>6952</v>
      </c>
      <c r="C2" s="26" t="s">
        <v>6953</v>
      </c>
      <c r="D2" s="27" t="s">
        <v>6954</v>
      </c>
      <c r="E2" s="26" t="s">
        <v>188</v>
      </c>
      <c r="F2" s="26" t="s">
        <v>180</v>
      </c>
      <c r="G2" s="28" t="s">
        <v>6955</v>
      </c>
      <c r="H2" s="27" t="s">
        <v>187</v>
      </c>
      <c r="I2" s="29" t="s">
        <v>187</v>
      </c>
      <c r="J2" s="27" t="s">
        <v>187</v>
      </c>
      <c r="K2" s="29" t="s">
        <v>6956</v>
      </c>
      <c r="L2" s="30" t="s">
        <v>6957</v>
      </c>
      <c r="M2" s="31" t="s">
        <v>6958</v>
      </c>
      <c r="N2" s="32"/>
      <c r="O2" s="32"/>
      <c r="P2" s="33">
        <v>1</v>
      </c>
      <c r="Q2" s="34" t="s">
        <v>6951</v>
      </c>
      <c r="R2" s="34" t="s">
        <v>6959</v>
      </c>
      <c r="S2" s="35">
        <v>28048</v>
      </c>
      <c r="T2" s="36">
        <v>4.8000000000000001E-2</v>
      </c>
      <c r="U2" s="36" t="s">
        <v>6960</v>
      </c>
      <c r="V2" s="36" t="s">
        <v>6961</v>
      </c>
      <c r="W2" s="37" t="s">
        <v>6962</v>
      </c>
      <c r="Y2" s="38">
        <v>2024</v>
      </c>
      <c r="Z2" s="38" t="s">
        <v>6943</v>
      </c>
      <c r="AA2" s="38" t="s">
        <v>6963</v>
      </c>
    </row>
    <row r="3" spans="1:27" ht="15.75" thickBot="1" x14ac:dyDescent="0.3">
      <c r="A3" s="39" t="s">
        <v>6964</v>
      </c>
      <c r="B3" s="39" t="s">
        <v>6965</v>
      </c>
      <c r="C3" s="39" t="s">
        <v>6966</v>
      </c>
      <c r="D3" s="40" t="s">
        <v>6967</v>
      </c>
      <c r="E3" s="39" t="s">
        <v>6943</v>
      </c>
      <c r="F3" s="41" t="s">
        <v>6968</v>
      </c>
      <c r="G3" s="42">
        <v>900</v>
      </c>
      <c r="H3" s="40" t="s">
        <v>502</v>
      </c>
      <c r="I3" s="43" t="s">
        <v>6969</v>
      </c>
      <c r="J3" s="40" t="s">
        <v>6970</v>
      </c>
      <c r="K3" s="43" t="s">
        <v>6971</v>
      </c>
      <c r="L3" s="44" t="s">
        <v>6972</v>
      </c>
      <c r="M3" s="45">
        <v>2024</v>
      </c>
      <c r="N3" s="46" t="s">
        <v>6973</v>
      </c>
      <c r="O3" s="47" t="s">
        <v>6974</v>
      </c>
      <c r="P3" s="33">
        <v>2</v>
      </c>
      <c r="Q3" s="34" t="s">
        <v>6964</v>
      </c>
      <c r="R3" s="34" t="s">
        <v>6975</v>
      </c>
      <c r="S3" s="35">
        <v>34204</v>
      </c>
      <c r="T3" s="36">
        <v>1.7999999999999999E-2</v>
      </c>
      <c r="U3" s="36" t="s">
        <v>6976</v>
      </c>
      <c r="V3" s="36" t="s">
        <v>6977</v>
      </c>
      <c r="W3" s="37" t="s">
        <v>6978</v>
      </c>
    </row>
    <row r="4" spans="1:27" x14ac:dyDescent="0.25">
      <c r="A4" s="39" t="s">
        <v>6979</v>
      </c>
      <c r="B4" s="39" t="s">
        <v>6980</v>
      </c>
      <c r="C4" s="39" t="s">
        <v>6981</v>
      </c>
      <c r="D4" s="40" t="s">
        <v>6982</v>
      </c>
      <c r="E4" s="40" t="s">
        <v>6983</v>
      </c>
      <c r="G4" s="42" t="s">
        <v>6956</v>
      </c>
      <c r="H4" s="40" t="s">
        <v>1221</v>
      </c>
      <c r="I4" s="43" t="s">
        <v>6984</v>
      </c>
      <c r="J4" s="40" t="s">
        <v>6985</v>
      </c>
      <c r="L4" s="44" t="s">
        <v>6986</v>
      </c>
      <c r="M4" s="48">
        <v>2025</v>
      </c>
      <c r="O4" s="47" t="s">
        <v>6987</v>
      </c>
      <c r="P4" s="33">
        <v>3</v>
      </c>
      <c r="Q4" s="34" t="s">
        <v>6979</v>
      </c>
      <c r="R4" s="34" t="s">
        <v>6959</v>
      </c>
      <c r="S4" s="35">
        <v>12619</v>
      </c>
      <c r="T4" s="36">
        <v>1.7999999999999999E-2</v>
      </c>
      <c r="U4" s="36" t="s">
        <v>6988</v>
      </c>
      <c r="V4" s="36" t="s">
        <v>6989</v>
      </c>
      <c r="W4" s="37" t="s">
        <v>181</v>
      </c>
      <c r="X4">
        <v>900</v>
      </c>
    </row>
    <row r="5" spans="1:27" ht="15.75" thickBot="1" x14ac:dyDescent="0.3">
      <c r="A5" s="39" t="s">
        <v>6990</v>
      </c>
      <c r="B5" s="39" t="s">
        <v>6991</v>
      </c>
      <c r="C5" s="39" t="s">
        <v>6992</v>
      </c>
      <c r="D5" s="40" t="s">
        <v>6993</v>
      </c>
      <c r="E5" s="49" t="s">
        <v>6994</v>
      </c>
      <c r="G5" s="39" t="s">
        <v>6995</v>
      </c>
      <c r="H5" s="40" t="s">
        <v>1236</v>
      </c>
      <c r="I5" s="43" t="s">
        <v>6996</v>
      </c>
      <c r="J5" s="40" t="s">
        <v>6997</v>
      </c>
      <c r="L5" s="44" t="s">
        <v>6998</v>
      </c>
      <c r="M5" s="48">
        <v>2026</v>
      </c>
      <c r="O5" s="46" t="s">
        <v>6999</v>
      </c>
      <c r="P5" s="33">
        <v>4</v>
      </c>
      <c r="Q5" s="34" t="s">
        <v>6990</v>
      </c>
      <c r="R5" s="34" t="s">
        <v>7000</v>
      </c>
      <c r="S5" s="35">
        <v>17509</v>
      </c>
      <c r="T5" s="36">
        <v>1.7999999999999999E-2</v>
      </c>
      <c r="U5" s="36" t="s">
        <v>7001</v>
      </c>
      <c r="V5" s="36" t="s">
        <v>7002</v>
      </c>
      <c r="W5" s="37" t="s">
        <v>181</v>
      </c>
      <c r="X5">
        <v>902</v>
      </c>
    </row>
    <row r="6" spans="1:27" ht="15.75" thickBot="1" x14ac:dyDescent="0.3">
      <c r="A6" s="39" t="s">
        <v>7003</v>
      </c>
      <c r="B6" s="39" t="s">
        <v>7004</v>
      </c>
      <c r="C6" s="39" t="s">
        <v>7005</v>
      </c>
      <c r="D6" s="40" t="s">
        <v>7006</v>
      </c>
      <c r="E6" s="50" t="s">
        <v>7007</v>
      </c>
      <c r="G6" s="42" t="s">
        <v>7008</v>
      </c>
      <c r="H6" s="40" t="s">
        <v>1300</v>
      </c>
      <c r="I6" s="43" t="s">
        <v>7009</v>
      </c>
      <c r="J6" s="40" t="s">
        <v>7010</v>
      </c>
      <c r="L6" s="44" t="s">
        <v>7011</v>
      </c>
      <c r="M6" s="48">
        <v>2027</v>
      </c>
      <c r="P6" s="33">
        <v>5</v>
      </c>
      <c r="Q6" s="34" t="s">
        <v>7003</v>
      </c>
      <c r="R6" s="34" t="s">
        <v>6975</v>
      </c>
      <c r="S6" s="35">
        <v>7550</v>
      </c>
      <c r="T6" s="51">
        <v>0.12</v>
      </c>
      <c r="U6" s="51" t="s">
        <v>7012</v>
      </c>
      <c r="V6" s="36" t="s">
        <v>7000</v>
      </c>
    </row>
    <row r="7" spans="1:27" x14ac:dyDescent="0.25">
      <c r="A7" s="39" t="s">
        <v>7013</v>
      </c>
      <c r="B7" s="39" t="s">
        <v>7014</v>
      </c>
      <c r="C7" s="39" t="s">
        <v>7015</v>
      </c>
      <c r="D7" s="40" t="s">
        <v>7016</v>
      </c>
      <c r="G7" s="42" t="s">
        <v>7017</v>
      </c>
      <c r="H7" s="40" t="s">
        <v>7018</v>
      </c>
      <c r="I7" s="43" t="s">
        <v>7019</v>
      </c>
      <c r="J7" s="40" t="s">
        <v>7020</v>
      </c>
      <c r="L7" s="44" t="s">
        <v>7021</v>
      </c>
      <c r="M7" s="48">
        <v>2028</v>
      </c>
      <c r="P7" s="33">
        <v>6</v>
      </c>
      <c r="Q7" s="34" t="s">
        <v>7013</v>
      </c>
      <c r="R7" s="34" t="s">
        <v>6989</v>
      </c>
      <c r="S7" s="52">
        <v>29370</v>
      </c>
      <c r="V7" s="36" t="s">
        <v>7022</v>
      </c>
    </row>
    <row r="8" spans="1:27" x14ac:dyDescent="0.25">
      <c r="A8" s="39" t="s">
        <v>7023</v>
      </c>
      <c r="B8" s="39" t="s">
        <v>7024</v>
      </c>
      <c r="C8" s="39" t="s">
        <v>7025</v>
      </c>
      <c r="D8" s="40" t="s">
        <v>52</v>
      </c>
      <c r="G8" s="39" t="s">
        <v>7026</v>
      </c>
      <c r="H8" s="40" t="s">
        <v>7027</v>
      </c>
      <c r="I8" s="43" t="s">
        <v>7028</v>
      </c>
      <c r="J8" s="40" t="s">
        <v>7029</v>
      </c>
      <c r="L8" s="44" t="s">
        <v>7030</v>
      </c>
      <c r="M8" s="48">
        <v>2029</v>
      </c>
      <c r="P8" s="33">
        <v>7</v>
      </c>
      <c r="Q8" s="34" t="s">
        <v>7023</v>
      </c>
      <c r="R8" s="34" t="s">
        <v>6961</v>
      </c>
      <c r="S8" s="52">
        <v>12781</v>
      </c>
      <c r="V8" s="36" t="s">
        <v>6959</v>
      </c>
    </row>
    <row r="9" spans="1:27" x14ac:dyDescent="0.25">
      <c r="A9" s="39" t="s">
        <v>7031</v>
      </c>
      <c r="B9" s="39" t="s">
        <v>7032</v>
      </c>
      <c r="C9" s="39" t="s">
        <v>7033</v>
      </c>
      <c r="D9" s="40" t="s">
        <v>7034</v>
      </c>
      <c r="G9" s="39" t="s">
        <v>7035</v>
      </c>
      <c r="H9" s="40" t="s">
        <v>7036</v>
      </c>
      <c r="I9" s="43" t="s">
        <v>7037</v>
      </c>
      <c r="J9" s="40" t="s">
        <v>7038</v>
      </c>
      <c r="L9" s="44" t="s">
        <v>7039</v>
      </c>
      <c r="M9" s="48">
        <v>2030</v>
      </c>
      <c r="P9" s="33">
        <v>8</v>
      </c>
      <c r="Q9" s="34" t="s">
        <v>7031</v>
      </c>
      <c r="R9" s="34" t="s">
        <v>6961</v>
      </c>
      <c r="S9" s="52">
        <v>9731</v>
      </c>
      <c r="V9" s="53" t="s">
        <v>7040</v>
      </c>
    </row>
    <row r="10" spans="1:27" ht="15.75" thickBot="1" x14ac:dyDescent="0.3">
      <c r="A10" s="39" t="s">
        <v>7041</v>
      </c>
      <c r="B10" s="39" t="s">
        <v>7042</v>
      </c>
      <c r="C10" s="39" t="s">
        <v>7043</v>
      </c>
      <c r="D10" s="40" t="s">
        <v>7044</v>
      </c>
      <c r="G10" s="42" t="s">
        <v>7045</v>
      </c>
      <c r="H10" s="40" t="s">
        <v>1569</v>
      </c>
      <c r="I10" s="43" t="s">
        <v>7046</v>
      </c>
      <c r="J10" s="40" t="s">
        <v>7047</v>
      </c>
      <c r="L10" s="44" t="s">
        <v>7048</v>
      </c>
      <c r="M10" s="48">
        <v>2031</v>
      </c>
      <c r="P10" s="33">
        <v>9</v>
      </c>
      <c r="Q10" s="34" t="s">
        <v>7041</v>
      </c>
      <c r="R10" s="34" t="s">
        <v>6975</v>
      </c>
      <c r="S10" s="52">
        <v>16812</v>
      </c>
      <c r="V10" s="51" t="s">
        <v>187</v>
      </c>
    </row>
    <row r="11" spans="1:27" x14ac:dyDescent="0.25">
      <c r="A11" s="39" t="s">
        <v>7049</v>
      </c>
      <c r="B11" s="39" t="s">
        <v>7050</v>
      </c>
      <c r="C11" s="39" t="s">
        <v>7051</v>
      </c>
      <c r="D11" s="40" t="s">
        <v>7052</v>
      </c>
      <c r="G11" s="42" t="s">
        <v>7053</v>
      </c>
      <c r="H11" s="40" t="s">
        <v>1382</v>
      </c>
      <c r="I11" s="43" t="s">
        <v>7054</v>
      </c>
      <c r="J11" s="40" t="s">
        <v>7055</v>
      </c>
      <c r="L11" s="44" t="s">
        <v>7056</v>
      </c>
      <c r="M11" s="48">
        <v>2032</v>
      </c>
      <c r="P11" s="33">
        <v>10</v>
      </c>
      <c r="Q11" s="34" t="s">
        <v>7049</v>
      </c>
      <c r="R11" s="34" t="s">
        <v>7000</v>
      </c>
      <c r="S11" s="52">
        <v>8037</v>
      </c>
    </row>
    <row r="12" spans="1:27" ht="15.75" thickBot="1" x14ac:dyDescent="0.3">
      <c r="A12" s="39" t="s">
        <v>7057</v>
      </c>
      <c r="B12" s="39" t="s">
        <v>7058</v>
      </c>
      <c r="C12" s="39" t="s">
        <v>7059</v>
      </c>
      <c r="D12" s="50" t="s">
        <v>7060</v>
      </c>
      <c r="G12" s="54" t="s">
        <v>7061</v>
      </c>
      <c r="H12" s="40" t="s">
        <v>1484</v>
      </c>
      <c r="I12" s="55" t="s">
        <v>7062</v>
      </c>
      <c r="J12" s="40" t="s">
        <v>7063</v>
      </c>
      <c r="L12" s="44" t="s">
        <v>7064</v>
      </c>
      <c r="M12" s="48">
        <v>2033</v>
      </c>
      <c r="P12" s="33">
        <v>11</v>
      </c>
      <c r="Q12" s="34" t="s">
        <v>7057</v>
      </c>
      <c r="R12" s="34" t="s">
        <v>7002</v>
      </c>
      <c r="S12" s="52">
        <v>8805</v>
      </c>
    </row>
    <row r="13" spans="1:27" x14ac:dyDescent="0.25">
      <c r="A13" s="39" t="s">
        <v>7065</v>
      </c>
      <c r="B13" s="39" t="s">
        <v>7066</v>
      </c>
      <c r="C13" s="40" t="s">
        <v>7067</v>
      </c>
      <c r="H13" s="40" t="s">
        <v>1472</v>
      </c>
      <c r="J13" s="40" t="s">
        <v>7068</v>
      </c>
      <c r="L13" s="44" t="s">
        <v>7069</v>
      </c>
      <c r="M13" s="48">
        <v>2034</v>
      </c>
      <c r="P13" s="33">
        <v>12</v>
      </c>
      <c r="Q13" s="34" t="s">
        <v>7065</v>
      </c>
      <c r="R13" s="34" t="s">
        <v>7022</v>
      </c>
      <c r="S13" s="52">
        <v>15271</v>
      </c>
    </row>
    <row r="14" spans="1:27" x14ac:dyDescent="0.25">
      <c r="A14" s="39" t="s">
        <v>7070</v>
      </c>
      <c r="B14" s="39" t="s">
        <v>7071</v>
      </c>
      <c r="C14" s="40" t="s">
        <v>7072</v>
      </c>
      <c r="H14" s="40" t="s">
        <v>7073</v>
      </c>
      <c r="J14" s="40" t="s">
        <v>7074</v>
      </c>
      <c r="L14" s="56" t="s">
        <v>7075</v>
      </c>
      <c r="M14" s="57">
        <v>2035</v>
      </c>
      <c r="P14" s="33">
        <v>13</v>
      </c>
      <c r="Q14" s="34" t="s">
        <v>7070</v>
      </c>
      <c r="R14" s="34" t="s">
        <v>7000</v>
      </c>
      <c r="S14" s="52">
        <v>18380</v>
      </c>
    </row>
    <row r="15" spans="1:27" ht="15.75" thickBot="1" x14ac:dyDescent="0.3">
      <c r="A15" s="39" t="s">
        <v>7076</v>
      </c>
      <c r="B15" s="39" t="s">
        <v>7077</v>
      </c>
      <c r="C15" s="40" t="s">
        <v>7078</v>
      </c>
      <c r="H15" s="40" t="s">
        <v>5915</v>
      </c>
      <c r="J15" s="40" t="s">
        <v>7079</v>
      </c>
      <c r="L15" s="58" t="s">
        <v>7080</v>
      </c>
      <c r="M15" s="59" t="s">
        <v>7080</v>
      </c>
      <c r="P15" s="33">
        <v>14</v>
      </c>
      <c r="Q15" s="34" t="s">
        <v>7076</v>
      </c>
      <c r="R15" s="34" t="s">
        <v>6989</v>
      </c>
      <c r="S15" s="52">
        <v>20197</v>
      </c>
    </row>
    <row r="16" spans="1:27" x14ac:dyDescent="0.25">
      <c r="A16" s="39" t="s">
        <v>7081</v>
      </c>
      <c r="B16" s="39" t="s">
        <v>7082</v>
      </c>
      <c r="C16" s="40" t="s">
        <v>7083</v>
      </c>
      <c r="H16" s="40" t="s">
        <v>7084</v>
      </c>
      <c r="J16" s="40" t="s">
        <v>7085</v>
      </c>
      <c r="P16" s="33">
        <v>15</v>
      </c>
      <c r="Q16" s="34" t="s">
        <v>7081</v>
      </c>
      <c r="R16" s="34" t="s">
        <v>7002</v>
      </c>
      <c r="S16" s="52">
        <v>27719</v>
      </c>
    </row>
    <row r="17" spans="1:19" ht="15.75" thickBot="1" x14ac:dyDescent="0.3">
      <c r="A17" s="39" t="s">
        <v>7086</v>
      </c>
      <c r="B17" s="39" t="s">
        <v>7087</v>
      </c>
      <c r="C17" s="40" t="s">
        <v>7088</v>
      </c>
      <c r="H17" s="50" t="s">
        <v>7089</v>
      </c>
      <c r="J17" s="40" t="s">
        <v>7090</v>
      </c>
      <c r="P17" s="33">
        <v>16</v>
      </c>
      <c r="Q17" s="34" t="s">
        <v>7086</v>
      </c>
      <c r="R17" s="34" t="s">
        <v>7022</v>
      </c>
      <c r="S17" s="52">
        <v>18098</v>
      </c>
    </row>
    <row r="18" spans="1:19" x14ac:dyDescent="0.25">
      <c r="A18" s="39" t="s">
        <v>7091</v>
      </c>
      <c r="B18" s="39" t="s">
        <v>7092</v>
      </c>
      <c r="C18" s="40" t="s">
        <v>187</v>
      </c>
      <c r="J18" s="40" t="s">
        <v>7093</v>
      </c>
      <c r="P18" s="33">
        <v>17</v>
      </c>
      <c r="Q18" s="34" t="s">
        <v>7091</v>
      </c>
      <c r="R18" s="34" t="s">
        <v>6989</v>
      </c>
      <c r="S18" s="52">
        <v>191273</v>
      </c>
    </row>
    <row r="19" spans="1:19" x14ac:dyDescent="0.25">
      <c r="A19" s="39" t="s">
        <v>7094</v>
      </c>
      <c r="B19" s="39" t="s">
        <v>7095</v>
      </c>
      <c r="C19" s="40" t="s">
        <v>7096</v>
      </c>
      <c r="J19" s="40" t="s">
        <v>7097</v>
      </c>
      <c r="P19" s="33">
        <v>18</v>
      </c>
      <c r="Q19" s="34" t="s">
        <v>7094</v>
      </c>
      <c r="R19" s="34" t="s">
        <v>7040</v>
      </c>
      <c r="S19" s="52">
        <v>78110</v>
      </c>
    </row>
    <row r="20" spans="1:19" x14ac:dyDescent="0.25">
      <c r="A20" s="39" t="s">
        <v>7098</v>
      </c>
      <c r="B20" s="39" t="s">
        <v>7099</v>
      </c>
      <c r="C20" s="40" t="s">
        <v>7100</v>
      </c>
      <c r="J20" s="40" t="s">
        <v>7101</v>
      </c>
      <c r="P20" s="33">
        <v>19</v>
      </c>
      <c r="Q20" s="34" t="s">
        <v>7098</v>
      </c>
      <c r="R20" s="34" t="s">
        <v>6959</v>
      </c>
      <c r="S20" s="52">
        <v>7642</v>
      </c>
    </row>
    <row r="21" spans="1:19" x14ac:dyDescent="0.25">
      <c r="A21" s="39" t="s">
        <v>7102</v>
      </c>
      <c r="B21" s="39" t="s">
        <v>7103</v>
      </c>
      <c r="C21" s="40" t="s">
        <v>7104</v>
      </c>
      <c r="J21" s="40" t="s">
        <v>7105</v>
      </c>
      <c r="P21" s="33">
        <v>20</v>
      </c>
      <c r="Q21" s="34" t="s">
        <v>7102</v>
      </c>
      <c r="R21" s="34" t="s">
        <v>7040</v>
      </c>
      <c r="S21" s="52">
        <v>25206</v>
      </c>
    </row>
    <row r="22" spans="1:19" x14ac:dyDescent="0.25">
      <c r="A22" s="40" t="s">
        <v>7106</v>
      </c>
      <c r="B22" s="39" t="s">
        <v>7107</v>
      </c>
      <c r="C22" s="40" t="s">
        <v>6038</v>
      </c>
      <c r="J22" s="40" t="s">
        <v>7108</v>
      </c>
      <c r="P22" s="33">
        <v>21</v>
      </c>
      <c r="Q22" s="34" t="s">
        <v>7106</v>
      </c>
      <c r="R22" s="34" t="s">
        <v>7040</v>
      </c>
      <c r="S22" s="52">
        <v>13552</v>
      </c>
    </row>
    <row r="23" spans="1:19" x14ac:dyDescent="0.25">
      <c r="A23" s="40" t="s">
        <v>7109</v>
      </c>
      <c r="B23" s="39" t="s">
        <v>7110</v>
      </c>
      <c r="C23" s="40" t="s">
        <v>7111</v>
      </c>
      <c r="J23" s="40" t="s">
        <v>7112</v>
      </c>
      <c r="P23" s="33">
        <v>22</v>
      </c>
      <c r="Q23" s="34" t="s">
        <v>7109</v>
      </c>
      <c r="R23" s="34" t="s">
        <v>6961</v>
      </c>
      <c r="S23" s="52">
        <v>21088</v>
      </c>
    </row>
    <row r="24" spans="1:19" x14ac:dyDescent="0.25">
      <c r="A24" s="40" t="s">
        <v>7113</v>
      </c>
      <c r="B24" s="39" t="s">
        <v>7114</v>
      </c>
      <c r="C24" s="40" t="s">
        <v>7115</v>
      </c>
      <c r="J24" s="40" t="s">
        <v>7116</v>
      </c>
      <c r="P24" s="33">
        <v>23</v>
      </c>
      <c r="Q24" s="34" t="s">
        <v>7113</v>
      </c>
      <c r="R24" s="34" t="s">
        <v>7040</v>
      </c>
      <c r="S24" s="52">
        <v>46094</v>
      </c>
    </row>
    <row r="25" spans="1:19" ht="15.75" thickBot="1" x14ac:dyDescent="0.3">
      <c r="A25" s="40" t="s">
        <v>7117</v>
      </c>
      <c r="B25" s="41" t="s">
        <v>7118</v>
      </c>
      <c r="C25" s="40" t="s">
        <v>7119</v>
      </c>
      <c r="J25" s="40" t="s">
        <v>7120</v>
      </c>
      <c r="P25" s="33">
        <v>24</v>
      </c>
      <c r="Q25" s="34" t="s">
        <v>7117</v>
      </c>
      <c r="R25" s="34" t="s">
        <v>7040</v>
      </c>
      <c r="S25" s="52">
        <v>211044</v>
      </c>
    </row>
    <row r="26" spans="1:19" x14ac:dyDescent="0.25">
      <c r="A26" s="40" t="s">
        <v>7121</v>
      </c>
      <c r="C26" s="40" t="s">
        <v>7122</v>
      </c>
      <c r="J26" s="40" t="s">
        <v>7123</v>
      </c>
      <c r="P26" s="33">
        <v>25</v>
      </c>
      <c r="Q26" s="34" t="s">
        <v>7121</v>
      </c>
      <c r="R26" s="34" t="s">
        <v>7002</v>
      </c>
      <c r="S26" s="52">
        <v>217730</v>
      </c>
    </row>
    <row r="27" spans="1:19" ht="15.75" thickBot="1" x14ac:dyDescent="0.3">
      <c r="A27" s="40" t="s">
        <v>7124</v>
      </c>
      <c r="C27" s="50" t="s">
        <v>7125</v>
      </c>
      <c r="J27" s="40" t="s">
        <v>7126</v>
      </c>
      <c r="P27" s="33">
        <v>26</v>
      </c>
      <c r="Q27" s="34" t="s">
        <v>7124</v>
      </c>
      <c r="R27" s="34" t="s">
        <v>7002</v>
      </c>
      <c r="S27" s="52">
        <v>16121</v>
      </c>
    </row>
    <row r="28" spans="1:19" x14ac:dyDescent="0.25">
      <c r="A28" s="40" t="s">
        <v>7127</v>
      </c>
      <c r="J28" s="40" t="s">
        <v>7128</v>
      </c>
      <c r="P28" s="33">
        <v>27</v>
      </c>
      <c r="Q28" s="34" t="s">
        <v>7127</v>
      </c>
      <c r="R28" s="34" t="s">
        <v>6989</v>
      </c>
      <c r="S28" s="52">
        <v>7333</v>
      </c>
    </row>
    <row r="29" spans="1:19" x14ac:dyDescent="0.25">
      <c r="A29" s="40" t="s">
        <v>7129</v>
      </c>
      <c r="J29" s="40" t="s">
        <v>7130</v>
      </c>
      <c r="P29" s="33">
        <v>28</v>
      </c>
      <c r="Q29" s="34" t="s">
        <v>7129</v>
      </c>
      <c r="R29" s="34" t="s">
        <v>7002</v>
      </c>
      <c r="S29" s="52">
        <v>1273</v>
      </c>
    </row>
    <row r="30" spans="1:19" x14ac:dyDescent="0.25">
      <c r="A30" s="40" t="s">
        <v>7131</v>
      </c>
      <c r="J30" s="40" t="s">
        <v>7132</v>
      </c>
      <c r="P30" s="33">
        <v>29</v>
      </c>
      <c r="Q30" s="34" t="s">
        <v>7131</v>
      </c>
      <c r="R30" s="34" t="s">
        <v>6975</v>
      </c>
      <c r="S30" s="52">
        <v>23903</v>
      </c>
    </row>
    <row r="31" spans="1:19" x14ac:dyDescent="0.25">
      <c r="A31" s="40" t="s">
        <v>7133</v>
      </c>
      <c r="J31" s="40" t="s">
        <v>7134</v>
      </c>
      <c r="P31" s="33">
        <v>30</v>
      </c>
      <c r="Q31" s="34" t="s">
        <v>7133</v>
      </c>
      <c r="R31" s="34" t="s">
        <v>7040</v>
      </c>
      <c r="S31" s="52">
        <v>144975</v>
      </c>
    </row>
    <row r="32" spans="1:19" ht="15.75" thickBot="1" x14ac:dyDescent="0.3">
      <c r="A32" s="40" t="s">
        <v>7135</v>
      </c>
      <c r="J32" s="50" t="s">
        <v>7136</v>
      </c>
      <c r="P32" s="33">
        <v>31</v>
      </c>
      <c r="Q32" s="34" t="s">
        <v>7135</v>
      </c>
      <c r="R32" s="34" t="s">
        <v>7022</v>
      </c>
      <c r="S32" s="52">
        <v>161167</v>
      </c>
    </row>
    <row r="33" spans="1:19" x14ac:dyDescent="0.25">
      <c r="A33" s="40" t="s">
        <v>7137</v>
      </c>
      <c r="P33" s="33">
        <v>32</v>
      </c>
      <c r="Q33" s="34" t="s">
        <v>7137</v>
      </c>
      <c r="R33" s="34" t="s">
        <v>6959</v>
      </c>
      <c r="S33" s="52">
        <v>7087</v>
      </c>
    </row>
    <row r="34" spans="1:19" x14ac:dyDescent="0.25">
      <c r="A34" s="40" t="s">
        <v>7138</v>
      </c>
      <c r="P34" s="33">
        <v>33</v>
      </c>
      <c r="Q34" s="34" t="s">
        <v>7138</v>
      </c>
      <c r="R34" s="34" t="s">
        <v>6959</v>
      </c>
      <c r="S34" s="52">
        <v>11088</v>
      </c>
    </row>
    <row r="35" spans="1:19" x14ac:dyDescent="0.25">
      <c r="A35" s="40" t="s">
        <v>7139</v>
      </c>
      <c r="P35" s="33">
        <v>34</v>
      </c>
      <c r="Q35" s="34" t="s">
        <v>7139</v>
      </c>
      <c r="R35" s="34" t="s">
        <v>7022</v>
      </c>
      <c r="S35" s="52">
        <v>66569</v>
      </c>
    </row>
    <row r="36" spans="1:19" x14ac:dyDescent="0.25">
      <c r="A36" s="40" t="s">
        <v>7140</v>
      </c>
      <c r="P36" s="33">
        <v>35</v>
      </c>
      <c r="Q36" s="34" t="s">
        <v>7140</v>
      </c>
      <c r="R36" s="34" t="s">
        <v>7000</v>
      </c>
      <c r="S36" s="52">
        <v>8654</v>
      </c>
    </row>
    <row r="37" spans="1:19" x14ac:dyDescent="0.25">
      <c r="A37" s="40" t="s">
        <v>7141</v>
      </c>
      <c r="P37" s="33">
        <v>36</v>
      </c>
      <c r="Q37" s="34" t="s">
        <v>7141</v>
      </c>
      <c r="R37" s="34" t="s">
        <v>6961</v>
      </c>
      <c r="S37" s="52">
        <v>57615</v>
      </c>
    </row>
    <row r="38" spans="1:19" x14ac:dyDescent="0.25">
      <c r="A38" s="40" t="s">
        <v>7142</v>
      </c>
      <c r="P38" s="33">
        <v>37</v>
      </c>
      <c r="Q38" s="34" t="s">
        <v>7142</v>
      </c>
      <c r="R38" s="34" t="s">
        <v>7040</v>
      </c>
      <c r="S38" s="52">
        <v>65783</v>
      </c>
    </row>
    <row r="39" spans="1:19" x14ac:dyDescent="0.25">
      <c r="A39" s="40" t="s">
        <v>7143</v>
      </c>
      <c r="P39" s="33">
        <v>38</v>
      </c>
      <c r="Q39" s="34" t="s">
        <v>7143</v>
      </c>
      <c r="R39" s="34" t="s">
        <v>7000</v>
      </c>
      <c r="S39" s="52">
        <v>70904</v>
      </c>
    </row>
    <row r="40" spans="1:19" x14ac:dyDescent="0.25">
      <c r="A40" s="40" t="s">
        <v>7144</v>
      </c>
      <c r="P40" s="33">
        <v>39</v>
      </c>
      <c r="Q40" s="34" t="s">
        <v>7144</v>
      </c>
      <c r="R40" s="34" t="s">
        <v>6959</v>
      </c>
      <c r="S40" s="52">
        <v>11713</v>
      </c>
    </row>
    <row r="41" spans="1:19" x14ac:dyDescent="0.25">
      <c r="A41" s="40" t="s">
        <v>7145</v>
      </c>
      <c r="P41" s="33">
        <v>40</v>
      </c>
      <c r="Q41" s="34" t="s">
        <v>7145</v>
      </c>
      <c r="R41" s="34" t="s">
        <v>7000</v>
      </c>
      <c r="S41" s="52">
        <v>21135</v>
      </c>
    </row>
    <row r="42" spans="1:19" x14ac:dyDescent="0.25">
      <c r="A42" s="40" t="s">
        <v>7146</v>
      </c>
      <c r="P42" s="33">
        <v>41</v>
      </c>
      <c r="Q42" s="34" t="s">
        <v>7146</v>
      </c>
      <c r="R42" s="34" t="s">
        <v>6975</v>
      </c>
      <c r="S42" s="52">
        <v>82959</v>
      </c>
    </row>
    <row r="43" spans="1:19" x14ac:dyDescent="0.25">
      <c r="A43" s="40" t="s">
        <v>7147</v>
      </c>
      <c r="P43" s="33">
        <v>42</v>
      </c>
      <c r="Q43" s="34" t="s">
        <v>7147</v>
      </c>
      <c r="R43" s="34" t="s">
        <v>6961</v>
      </c>
      <c r="S43" s="52">
        <v>26570</v>
      </c>
    </row>
    <row r="44" spans="1:19" x14ac:dyDescent="0.25">
      <c r="A44" s="40" t="s">
        <v>7148</v>
      </c>
      <c r="P44" s="33">
        <v>43</v>
      </c>
      <c r="Q44" s="34" t="s">
        <v>7148</v>
      </c>
      <c r="R44" s="34" t="s">
        <v>6959</v>
      </c>
      <c r="S44" s="52">
        <v>34717</v>
      </c>
    </row>
    <row r="45" spans="1:19" x14ac:dyDescent="0.25">
      <c r="A45" s="40" t="s">
        <v>7149</v>
      </c>
      <c r="P45" s="33">
        <v>44</v>
      </c>
      <c r="Q45" s="34" t="s">
        <v>7149</v>
      </c>
      <c r="R45" s="34" t="s">
        <v>7000</v>
      </c>
      <c r="S45" s="52">
        <v>57603</v>
      </c>
    </row>
    <row r="46" spans="1:19" x14ac:dyDescent="0.25">
      <c r="A46" s="40" t="s">
        <v>7150</v>
      </c>
      <c r="P46" s="33">
        <v>45</v>
      </c>
      <c r="Q46" s="34" t="s">
        <v>7150</v>
      </c>
      <c r="R46" s="34" t="s">
        <v>7002</v>
      </c>
      <c r="S46" s="52">
        <v>111113</v>
      </c>
    </row>
    <row r="47" spans="1:19" x14ac:dyDescent="0.25">
      <c r="A47" s="40" t="s">
        <v>7151</v>
      </c>
      <c r="P47" s="33">
        <v>46</v>
      </c>
      <c r="Q47" s="34" t="s">
        <v>7151</v>
      </c>
      <c r="R47" s="34" t="s">
        <v>6959</v>
      </c>
      <c r="S47" s="52">
        <v>24050</v>
      </c>
    </row>
    <row r="48" spans="1:19" x14ac:dyDescent="0.25">
      <c r="A48" s="40" t="s">
        <v>7152</v>
      </c>
      <c r="P48" s="33">
        <v>47</v>
      </c>
      <c r="Q48" s="34" t="s">
        <v>7152</v>
      </c>
      <c r="R48" s="34" t="s">
        <v>6961</v>
      </c>
      <c r="S48" s="52">
        <v>34110</v>
      </c>
    </row>
    <row r="49" spans="1:41" x14ac:dyDescent="0.25">
      <c r="A49" s="40" t="s">
        <v>7153</v>
      </c>
      <c r="P49" s="33">
        <v>48</v>
      </c>
      <c r="Q49" s="34" t="s">
        <v>7153</v>
      </c>
      <c r="R49" s="34" t="s">
        <v>6975</v>
      </c>
      <c r="S49" s="52">
        <v>33577</v>
      </c>
    </row>
    <row r="50" spans="1:41" x14ac:dyDescent="0.25">
      <c r="A50" s="40" t="s">
        <v>7154</v>
      </c>
      <c r="P50" s="33">
        <v>49</v>
      </c>
      <c r="Q50" s="34" t="s">
        <v>7154</v>
      </c>
      <c r="R50" s="34" t="s">
        <v>6961</v>
      </c>
      <c r="S50" s="52">
        <v>9530</v>
      </c>
    </row>
    <row r="51" spans="1:41" x14ac:dyDescent="0.25">
      <c r="A51" s="40" t="s">
        <v>7155</v>
      </c>
      <c r="P51" s="33">
        <v>50</v>
      </c>
      <c r="Q51" s="34" t="s">
        <v>7155</v>
      </c>
      <c r="R51" s="34" t="s">
        <v>7000</v>
      </c>
      <c r="S51" s="52">
        <v>28673</v>
      </c>
    </row>
    <row r="52" spans="1:41" x14ac:dyDescent="0.25">
      <c r="A52" s="40" t="s">
        <v>7156</v>
      </c>
      <c r="P52" s="33">
        <v>51</v>
      </c>
      <c r="Q52" s="34" t="s">
        <v>7156</v>
      </c>
      <c r="R52" s="34" t="s">
        <v>7022</v>
      </c>
      <c r="S52" s="52">
        <v>21029</v>
      </c>
    </row>
    <row r="53" spans="1:41" x14ac:dyDescent="0.25">
      <c r="A53" s="40" t="s">
        <v>7157</v>
      </c>
      <c r="P53" s="33">
        <v>52</v>
      </c>
      <c r="Q53" s="34" t="s">
        <v>7157</v>
      </c>
      <c r="R53" s="34" t="s">
        <v>7000</v>
      </c>
      <c r="S53" s="52">
        <v>9990</v>
      </c>
      <c r="AO53" s="60"/>
    </row>
    <row r="54" spans="1:41" x14ac:dyDescent="0.25">
      <c r="A54" s="40" t="s">
        <v>7158</v>
      </c>
      <c r="P54" s="33">
        <v>53</v>
      </c>
      <c r="Q54" s="34" t="s">
        <v>7158</v>
      </c>
      <c r="R54" s="34" t="s">
        <v>7000</v>
      </c>
      <c r="S54" s="52">
        <v>51427</v>
      </c>
    </row>
    <row r="55" spans="1:41" x14ac:dyDescent="0.25">
      <c r="A55" s="40" t="s">
        <v>7159</v>
      </c>
      <c r="P55" s="33">
        <v>54</v>
      </c>
      <c r="Q55" s="34" t="s">
        <v>7159</v>
      </c>
      <c r="R55" s="34" t="s">
        <v>6989</v>
      </c>
      <c r="S55" s="52">
        <v>32661</v>
      </c>
    </row>
    <row r="56" spans="1:41" x14ac:dyDescent="0.25">
      <c r="A56" s="40" t="s">
        <v>7160</v>
      </c>
      <c r="P56" s="33">
        <v>55</v>
      </c>
      <c r="Q56" s="34" t="s">
        <v>7160</v>
      </c>
      <c r="R56" s="34" t="s">
        <v>7040</v>
      </c>
      <c r="S56" s="52">
        <v>57216</v>
      </c>
    </row>
    <row r="57" spans="1:41" x14ac:dyDescent="0.25">
      <c r="A57" s="40" t="s">
        <v>7161</v>
      </c>
      <c r="P57" s="33">
        <v>56</v>
      </c>
      <c r="Q57" s="34" t="s">
        <v>7161</v>
      </c>
      <c r="R57" s="34" t="s">
        <v>7040</v>
      </c>
      <c r="S57" s="52">
        <v>11368</v>
      </c>
    </row>
    <row r="58" spans="1:41" x14ac:dyDescent="0.25">
      <c r="A58" s="40" t="s">
        <v>7162</v>
      </c>
      <c r="P58" s="33">
        <v>57</v>
      </c>
      <c r="Q58" s="34" t="s">
        <v>7162</v>
      </c>
      <c r="R58" s="34" t="s">
        <v>6959</v>
      </c>
      <c r="S58" s="52">
        <v>69644</v>
      </c>
    </row>
    <row r="59" spans="1:41" x14ac:dyDescent="0.25">
      <c r="A59" s="40" t="s">
        <v>7163</v>
      </c>
      <c r="P59" s="33">
        <v>58</v>
      </c>
      <c r="Q59" s="34" t="s">
        <v>7163</v>
      </c>
      <c r="R59" s="34" t="s">
        <v>6975</v>
      </c>
      <c r="S59" s="52">
        <v>31389</v>
      </c>
    </row>
    <row r="60" spans="1:41" x14ac:dyDescent="0.25">
      <c r="A60" s="40" t="s">
        <v>7164</v>
      </c>
      <c r="P60" s="33">
        <v>59</v>
      </c>
      <c r="Q60" s="34" t="s">
        <v>7164</v>
      </c>
      <c r="R60" s="34" t="s">
        <v>6975</v>
      </c>
      <c r="S60" s="52">
        <v>24792</v>
      </c>
    </row>
    <row r="61" spans="1:41" x14ac:dyDescent="0.25">
      <c r="A61" s="40" t="s">
        <v>7165</v>
      </c>
      <c r="P61" s="33">
        <v>60</v>
      </c>
      <c r="Q61" s="34" t="s">
        <v>7165</v>
      </c>
      <c r="R61" s="34" t="s">
        <v>6989</v>
      </c>
      <c r="S61" s="52">
        <v>5701</v>
      </c>
    </row>
    <row r="62" spans="1:41" x14ac:dyDescent="0.25">
      <c r="A62" s="40" t="s">
        <v>7166</v>
      </c>
      <c r="P62" s="33">
        <v>61</v>
      </c>
      <c r="Q62" s="34" t="s">
        <v>7166</v>
      </c>
      <c r="R62" s="34" t="s">
        <v>7022</v>
      </c>
      <c r="S62" s="52">
        <v>158979</v>
      </c>
    </row>
    <row r="63" spans="1:41" x14ac:dyDescent="0.25">
      <c r="A63" s="40" t="s">
        <v>7167</v>
      </c>
      <c r="P63" s="33">
        <v>62</v>
      </c>
      <c r="Q63" s="34" t="s">
        <v>7167</v>
      </c>
      <c r="R63" s="34" t="s">
        <v>7022</v>
      </c>
      <c r="S63" s="52">
        <v>27707</v>
      </c>
    </row>
    <row r="64" spans="1:41" x14ac:dyDescent="0.25">
      <c r="A64" s="40" t="s">
        <v>7168</v>
      </c>
      <c r="P64" s="33">
        <v>63</v>
      </c>
      <c r="Q64" s="34" t="s">
        <v>7168</v>
      </c>
      <c r="R64" s="34" t="s">
        <v>7002</v>
      </c>
      <c r="S64" s="52">
        <v>3488</v>
      </c>
    </row>
    <row r="65" spans="1:19" x14ac:dyDescent="0.25">
      <c r="A65" s="40" t="s">
        <v>7169</v>
      </c>
      <c r="P65" s="33">
        <v>64</v>
      </c>
      <c r="Q65" s="34" t="s">
        <v>7169</v>
      </c>
      <c r="R65" s="34" t="s">
        <v>7022</v>
      </c>
      <c r="S65" s="52">
        <v>25587</v>
      </c>
    </row>
    <row r="66" spans="1:19" x14ac:dyDescent="0.25">
      <c r="A66" s="40" t="s">
        <v>7170</v>
      </c>
      <c r="P66" s="33">
        <v>65</v>
      </c>
      <c r="Q66" s="34" t="s">
        <v>7170</v>
      </c>
      <c r="R66" s="34" t="s">
        <v>7022</v>
      </c>
      <c r="S66" s="52">
        <v>14092</v>
      </c>
    </row>
    <row r="67" spans="1:19" x14ac:dyDescent="0.25">
      <c r="A67" s="40" t="s">
        <v>7171</v>
      </c>
      <c r="P67" s="33">
        <v>66</v>
      </c>
      <c r="Q67" s="34" t="s">
        <v>7171</v>
      </c>
      <c r="R67" s="34" t="s">
        <v>7040</v>
      </c>
      <c r="S67" s="52">
        <v>18669</v>
      </c>
    </row>
    <row r="68" spans="1:19" x14ac:dyDescent="0.25">
      <c r="A68" s="40" t="s">
        <v>7172</v>
      </c>
      <c r="P68" s="33">
        <v>67</v>
      </c>
      <c r="Q68" s="34" t="s">
        <v>7172</v>
      </c>
      <c r="R68" s="34" t="s">
        <v>6989</v>
      </c>
      <c r="S68" s="52">
        <v>24811</v>
      </c>
    </row>
    <row r="69" spans="1:19" x14ac:dyDescent="0.25">
      <c r="A69" s="40" t="s">
        <v>7173</v>
      </c>
      <c r="P69" s="33">
        <v>68</v>
      </c>
      <c r="Q69" s="34" t="s">
        <v>7173</v>
      </c>
      <c r="R69" s="34" t="s">
        <v>6989</v>
      </c>
      <c r="S69" s="52">
        <v>12035</v>
      </c>
    </row>
    <row r="70" spans="1:19" x14ac:dyDescent="0.25">
      <c r="A70" s="40" t="s">
        <v>7174</v>
      </c>
      <c r="P70" s="33">
        <v>69</v>
      </c>
      <c r="Q70" s="34" t="s">
        <v>7174</v>
      </c>
      <c r="R70" s="34" t="s">
        <v>6989</v>
      </c>
      <c r="S70" s="52">
        <v>28296</v>
      </c>
    </row>
    <row r="71" spans="1:19" x14ac:dyDescent="0.25">
      <c r="A71" s="40" t="s">
        <v>7175</v>
      </c>
      <c r="P71" s="33">
        <v>70</v>
      </c>
      <c r="Q71" s="34" t="s">
        <v>7175</v>
      </c>
      <c r="R71" s="34" t="s">
        <v>6975</v>
      </c>
      <c r="S71" s="52">
        <v>21431</v>
      </c>
    </row>
    <row r="72" spans="1:19" x14ac:dyDescent="0.25">
      <c r="A72" s="40" t="s">
        <v>7176</v>
      </c>
      <c r="P72" s="33">
        <v>71</v>
      </c>
      <c r="Q72" s="34" t="s">
        <v>7176</v>
      </c>
      <c r="R72" s="34" t="s">
        <v>6975</v>
      </c>
      <c r="S72" s="52">
        <v>18619</v>
      </c>
    </row>
    <row r="73" spans="1:19" x14ac:dyDescent="0.25">
      <c r="A73" s="40" t="s">
        <v>7177</v>
      </c>
      <c r="P73" s="33">
        <v>72</v>
      </c>
      <c r="Q73" s="34" t="s">
        <v>7177</v>
      </c>
      <c r="R73" s="34" t="s">
        <v>6989</v>
      </c>
      <c r="S73" s="52">
        <v>9458</v>
      </c>
    </row>
    <row r="74" spans="1:19" x14ac:dyDescent="0.25">
      <c r="A74" s="40" t="s">
        <v>7178</v>
      </c>
      <c r="P74" s="33">
        <v>73</v>
      </c>
      <c r="Q74" s="34" t="s">
        <v>7178</v>
      </c>
      <c r="R74" s="34" t="s">
        <v>6975</v>
      </c>
      <c r="S74" s="52">
        <v>28125</v>
      </c>
    </row>
    <row r="75" spans="1:19" x14ac:dyDescent="0.25">
      <c r="A75" s="40" t="s">
        <v>7179</v>
      </c>
      <c r="P75" s="33">
        <v>74</v>
      </c>
      <c r="Q75" s="34" t="s">
        <v>7179</v>
      </c>
      <c r="R75" s="34" t="s">
        <v>6959</v>
      </c>
      <c r="S75" s="52">
        <v>13761</v>
      </c>
    </row>
    <row r="76" spans="1:19" x14ac:dyDescent="0.25">
      <c r="A76" s="40" t="s">
        <v>7180</v>
      </c>
      <c r="P76" s="33">
        <v>75</v>
      </c>
      <c r="Q76" s="34" t="s">
        <v>7180</v>
      </c>
      <c r="R76" s="34" t="s">
        <v>7002</v>
      </c>
      <c r="S76" s="52">
        <v>42649</v>
      </c>
    </row>
    <row r="77" spans="1:19" x14ac:dyDescent="0.25">
      <c r="A77" s="40" t="s">
        <v>7181</v>
      </c>
      <c r="P77" s="33">
        <v>76</v>
      </c>
      <c r="Q77" s="34" t="s">
        <v>7181</v>
      </c>
      <c r="R77" s="34" t="s">
        <v>7002</v>
      </c>
      <c r="S77" s="52">
        <v>42514</v>
      </c>
    </row>
    <row r="78" spans="1:19" x14ac:dyDescent="0.25">
      <c r="A78" s="40" t="s">
        <v>7182</v>
      </c>
      <c r="P78" s="33">
        <v>77</v>
      </c>
      <c r="Q78" s="34" t="s">
        <v>7182</v>
      </c>
      <c r="R78" s="34" t="s">
        <v>7022</v>
      </c>
      <c r="S78" s="52">
        <v>19681</v>
      </c>
    </row>
    <row r="79" spans="1:19" x14ac:dyDescent="0.25">
      <c r="A79" s="40" t="s">
        <v>7183</v>
      </c>
      <c r="P79" s="33">
        <v>78</v>
      </c>
      <c r="Q79" s="34" t="s">
        <v>7183</v>
      </c>
      <c r="R79" s="34" t="s">
        <v>6961</v>
      </c>
      <c r="S79" s="52">
        <v>9993</v>
      </c>
    </row>
    <row r="80" spans="1:19" x14ac:dyDescent="0.25">
      <c r="A80" s="40" t="s">
        <v>7184</v>
      </c>
      <c r="P80" s="33">
        <v>79</v>
      </c>
      <c r="Q80" s="34" t="s">
        <v>7184</v>
      </c>
      <c r="R80" s="34" t="s">
        <v>6959</v>
      </c>
      <c r="S80" s="52">
        <v>8143</v>
      </c>
    </row>
    <row r="81" spans="1:19" x14ac:dyDescent="0.25">
      <c r="A81" s="40" t="s">
        <v>7185</v>
      </c>
      <c r="P81" s="33">
        <v>80</v>
      </c>
      <c r="Q81" s="34" t="s">
        <v>7185</v>
      </c>
      <c r="R81" s="34" t="s">
        <v>7000</v>
      </c>
      <c r="S81" s="52">
        <v>17543</v>
      </c>
    </row>
    <row r="82" spans="1:19" x14ac:dyDescent="0.25">
      <c r="A82" s="40" t="s">
        <v>7186</v>
      </c>
      <c r="P82" s="33">
        <v>81</v>
      </c>
      <c r="Q82" s="34" t="s">
        <v>7186</v>
      </c>
      <c r="R82" s="34" t="s">
        <v>6961</v>
      </c>
      <c r="S82" s="52">
        <v>12364</v>
      </c>
    </row>
    <row r="83" spans="1:19" ht="15.75" thickBot="1" x14ac:dyDescent="0.3">
      <c r="A83" s="50" t="s">
        <v>7187</v>
      </c>
      <c r="P83" s="61">
        <v>82</v>
      </c>
      <c r="Q83" s="62" t="s">
        <v>7187</v>
      </c>
      <c r="R83" s="62" t="s">
        <v>7002</v>
      </c>
      <c r="S83" s="63">
        <v>25948</v>
      </c>
    </row>
  </sheetData>
  <sheetProtection sheet="1" objects="1" scenarios="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DEE0B-EE16-4061-B409-DF5804ADA6E5}">
  <sheetPr codeName="PAYITEMTYPE_SUPPLEMENTAL"/>
  <dimension ref="A1:B51"/>
  <sheetViews>
    <sheetView workbookViewId="0">
      <selection sqref="A1:XFD1048576"/>
    </sheetView>
  </sheetViews>
  <sheetFormatPr defaultRowHeight="15" x14ac:dyDescent="0.25"/>
  <cols>
    <col min="1" max="1" width="18.140625" bestFit="1" customWidth="1"/>
    <col min="2" max="2" width="27" bestFit="1" customWidth="1"/>
  </cols>
  <sheetData>
    <row r="1" spans="1:2" x14ac:dyDescent="0.25">
      <c r="A1" s="64" t="s">
        <v>44</v>
      </c>
      <c r="B1" s="65" t="s">
        <v>7188</v>
      </c>
    </row>
    <row r="2" spans="1:2" x14ac:dyDescent="0.25">
      <c r="A2" s="66"/>
      <c r="B2" s="67" t="s">
        <v>7189</v>
      </c>
    </row>
    <row r="3" spans="1:2" x14ac:dyDescent="0.25">
      <c r="A3" s="66"/>
      <c r="B3" s="67" t="s">
        <v>7190</v>
      </c>
    </row>
    <row r="4" spans="1:2" x14ac:dyDescent="0.25">
      <c r="A4" s="66"/>
      <c r="B4" s="67" t="s">
        <v>7191</v>
      </c>
    </row>
    <row r="5" spans="1:2" x14ac:dyDescent="0.25">
      <c r="A5" s="66"/>
      <c r="B5" s="67" t="s">
        <v>7192</v>
      </c>
    </row>
    <row r="6" spans="1:2" x14ac:dyDescent="0.25">
      <c r="A6" s="66"/>
      <c r="B6" s="67" t="s">
        <v>7193</v>
      </c>
    </row>
    <row r="7" spans="1:2" x14ac:dyDescent="0.25">
      <c r="A7" s="66"/>
      <c r="B7" s="67" t="s">
        <v>7194</v>
      </c>
    </row>
    <row r="8" spans="1:2" x14ac:dyDescent="0.25">
      <c r="A8" s="66"/>
      <c r="B8" s="67" t="s">
        <v>7195</v>
      </c>
    </row>
    <row r="9" spans="1:2" x14ac:dyDescent="0.25">
      <c r="A9" s="66"/>
      <c r="B9" s="67" t="s">
        <v>7196</v>
      </c>
    </row>
    <row r="10" spans="1:2" x14ac:dyDescent="0.25">
      <c r="A10" s="66"/>
      <c r="B10" s="67" t="s">
        <v>7197</v>
      </c>
    </row>
    <row r="11" spans="1:2" x14ac:dyDescent="0.25">
      <c r="A11" s="66"/>
      <c r="B11" s="67" t="s">
        <v>7198</v>
      </c>
    </row>
    <row r="12" spans="1:2" x14ac:dyDescent="0.25">
      <c r="A12" s="66"/>
      <c r="B12" s="67" t="s">
        <v>7199</v>
      </c>
    </row>
    <row r="13" spans="1:2" x14ac:dyDescent="0.25">
      <c r="A13" s="66"/>
      <c r="B13" s="67" t="s">
        <v>7200</v>
      </c>
    </row>
    <row r="14" spans="1:2" x14ac:dyDescent="0.25">
      <c r="A14" s="66"/>
      <c r="B14" s="67" t="s">
        <v>7201</v>
      </c>
    </row>
    <row r="15" spans="1:2" x14ac:dyDescent="0.25">
      <c r="A15" s="66"/>
      <c r="B15" s="67" t="s">
        <v>7202</v>
      </c>
    </row>
    <row r="16" spans="1:2" x14ac:dyDescent="0.25">
      <c r="A16" s="66"/>
      <c r="B16" s="67" t="s">
        <v>7203</v>
      </c>
    </row>
    <row r="17" spans="1:2" x14ac:dyDescent="0.25">
      <c r="A17" s="66"/>
      <c r="B17" s="67" t="s">
        <v>7204</v>
      </c>
    </row>
    <row r="18" spans="1:2" x14ac:dyDescent="0.25">
      <c r="A18" s="66"/>
      <c r="B18" s="67" t="s">
        <v>7205</v>
      </c>
    </row>
    <row r="19" spans="1:2" x14ac:dyDescent="0.25">
      <c r="A19" s="66"/>
      <c r="B19" s="67" t="s">
        <v>7206</v>
      </c>
    </row>
    <row r="20" spans="1:2" x14ac:dyDescent="0.25">
      <c r="A20" s="66"/>
      <c r="B20" s="67" t="s">
        <v>7207</v>
      </c>
    </row>
    <row r="21" spans="1:2" x14ac:dyDescent="0.25">
      <c r="A21" s="66"/>
      <c r="B21" s="67" t="s">
        <v>7208</v>
      </c>
    </row>
    <row r="22" spans="1:2" x14ac:dyDescent="0.25">
      <c r="A22" s="66"/>
      <c r="B22" s="67" t="s">
        <v>7209</v>
      </c>
    </row>
    <row r="23" spans="1:2" x14ac:dyDescent="0.25">
      <c r="A23" s="66"/>
      <c r="B23" s="67" t="s">
        <v>7210</v>
      </c>
    </row>
    <row r="24" spans="1:2" x14ac:dyDescent="0.25">
      <c r="A24" s="66"/>
      <c r="B24" s="67" t="s">
        <v>7211</v>
      </c>
    </row>
    <row r="25" spans="1:2" x14ac:dyDescent="0.25">
      <c r="A25" s="66"/>
      <c r="B25" s="67" t="s">
        <v>7212</v>
      </c>
    </row>
    <row r="26" spans="1:2" x14ac:dyDescent="0.25">
      <c r="A26" s="66"/>
      <c r="B26" s="67" t="s">
        <v>7213</v>
      </c>
    </row>
    <row r="27" spans="1:2" x14ac:dyDescent="0.25">
      <c r="A27" s="66"/>
      <c r="B27" s="67" t="s">
        <v>7214</v>
      </c>
    </row>
    <row r="28" spans="1:2" x14ac:dyDescent="0.25">
      <c r="A28" s="66"/>
      <c r="B28" s="67" t="s">
        <v>7215</v>
      </c>
    </row>
    <row r="29" spans="1:2" x14ac:dyDescent="0.25">
      <c r="A29" s="66"/>
      <c r="B29" s="67" t="s">
        <v>7216</v>
      </c>
    </row>
    <row r="30" spans="1:2" x14ac:dyDescent="0.25">
      <c r="A30" s="66"/>
      <c r="B30" s="67" t="s">
        <v>7217</v>
      </c>
    </row>
    <row r="31" spans="1:2" x14ac:dyDescent="0.25">
      <c r="A31" s="66"/>
      <c r="B31" s="67" t="s">
        <v>7218</v>
      </c>
    </row>
    <row r="32" spans="1:2" x14ac:dyDescent="0.25">
      <c r="A32" s="66"/>
      <c r="B32" s="67" t="s">
        <v>7219</v>
      </c>
    </row>
    <row r="33" spans="1:2" x14ac:dyDescent="0.25">
      <c r="A33" s="66"/>
      <c r="B33" s="67" t="s">
        <v>7220</v>
      </c>
    </row>
    <row r="34" spans="1:2" x14ac:dyDescent="0.25">
      <c r="A34" s="66"/>
      <c r="B34" s="67" t="s">
        <v>7221</v>
      </c>
    </row>
    <row r="35" spans="1:2" x14ac:dyDescent="0.25">
      <c r="A35" s="66"/>
      <c r="B35" s="67" t="s">
        <v>7222</v>
      </c>
    </row>
    <row r="36" spans="1:2" x14ac:dyDescent="0.25">
      <c r="A36" s="66"/>
      <c r="B36" s="67" t="s">
        <v>7223</v>
      </c>
    </row>
    <row r="37" spans="1:2" x14ac:dyDescent="0.25">
      <c r="A37" s="66"/>
      <c r="B37" s="67" t="s">
        <v>7224</v>
      </c>
    </row>
    <row r="38" spans="1:2" x14ac:dyDescent="0.25">
      <c r="A38" s="66"/>
      <c r="B38" s="67" t="s">
        <v>7225</v>
      </c>
    </row>
    <row r="39" spans="1:2" x14ac:dyDescent="0.25">
      <c r="A39" s="66"/>
      <c r="B39" s="67" t="s">
        <v>7226</v>
      </c>
    </row>
    <row r="40" spans="1:2" x14ac:dyDescent="0.25">
      <c r="A40" s="66"/>
      <c r="B40" s="67" t="s">
        <v>7227</v>
      </c>
    </row>
    <row r="41" spans="1:2" x14ac:dyDescent="0.25">
      <c r="A41" s="66"/>
      <c r="B41" s="67" t="s">
        <v>7228</v>
      </c>
    </row>
    <row r="42" spans="1:2" x14ac:dyDescent="0.25">
      <c r="A42" s="66"/>
      <c r="B42" s="67" t="s">
        <v>7229</v>
      </c>
    </row>
    <row r="43" spans="1:2" x14ac:dyDescent="0.25">
      <c r="A43" s="66"/>
      <c r="B43" s="67" t="s">
        <v>7230</v>
      </c>
    </row>
    <row r="44" spans="1:2" x14ac:dyDescent="0.25">
      <c r="A44" s="66"/>
      <c r="B44" s="67" t="s">
        <v>7231</v>
      </c>
    </row>
    <row r="45" spans="1:2" x14ac:dyDescent="0.25">
      <c r="A45" s="66"/>
      <c r="B45" s="67" t="s">
        <v>7232</v>
      </c>
    </row>
    <row r="46" spans="1:2" x14ac:dyDescent="0.25">
      <c r="A46" s="66"/>
      <c r="B46" s="67" t="s">
        <v>7233</v>
      </c>
    </row>
    <row r="47" spans="1:2" x14ac:dyDescent="0.25">
      <c r="A47" s="66"/>
      <c r="B47" s="67" t="s">
        <v>7234</v>
      </c>
    </row>
    <row r="48" spans="1:2" x14ac:dyDescent="0.25">
      <c r="A48" s="66"/>
      <c r="B48" s="67" t="s">
        <v>7235</v>
      </c>
    </row>
    <row r="49" spans="1:2" x14ac:dyDescent="0.25">
      <c r="A49" s="66"/>
      <c r="B49" s="67" t="s">
        <v>7236</v>
      </c>
    </row>
    <row r="50" spans="1:2" x14ac:dyDescent="0.25">
      <c r="A50" s="66"/>
      <c r="B50" s="67" t="s">
        <v>7237</v>
      </c>
    </row>
    <row r="51" spans="1:2" ht="15.75" thickBot="1" x14ac:dyDescent="0.3">
      <c r="A51" s="68"/>
      <c r="B51" s="67" t="s">
        <v>7238</v>
      </c>
    </row>
  </sheetData>
  <sheetProtection sheet="1" objects="1" scenarios="1"/>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63AFD-5FB0-4391-A28A-BA072F9B82C1}">
  <sheetPr codeName="PAYITEMTYPE"/>
  <dimension ref="A1:B55"/>
  <sheetViews>
    <sheetView workbookViewId="0">
      <selection sqref="A1:XFD1048576"/>
    </sheetView>
  </sheetViews>
  <sheetFormatPr defaultRowHeight="15" x14ac:dyDescent="0.25"/>
  <cols>
    <col min="1" max="1" width="92.140625" bestFit="1" customWidth="1"/>
    <col min="2" max="2" width="16.42578125" bestFit="1" customWidth="1"/>
  </cols>
  <sheetData>
    <row r="1" spans="1:2" x14ac:dyDescent="0.25">
      <c r="A1" s="64" t="s">
        <v>44</v>
      </c>
      <c r="B1" s="65" t="s">
        <v>7188</v>
      </c>
    </row>
    <row r="2" spans="1:2" x14ac:dyDescent="0.25">
      <c r="A2" s="66" t="s">
        <v>189</v>
      </c>
      <c r="B2" s="67" t="s">
        <v>7239</v>
      </c>
    </row>
    <row r="3" spans="1:2" x14ac:dyDescent="0.25">
      <c r="A3" s="66" t="s">
        <v>601</v>
      </c>
      <c r="B3" s="67" t="s">
        <v>7239</v>
      </c>
    </row>
    <row r="4" spans="1:2" x14ac:dyDescent="0.25">
      <c r="A4" s="66" t="s">
        <v>4873</v>
      </c>
      <c r="B4" s="67" t="s">
        <v>7239</v>
      </c>
    </row>
    <row r="5" spans="1:2" x14ac:dyDescent="0.25">
      <c r="A5" s="66" t="s">
        <v>7240</v>
      </c>
      <c r="B5" s="67" t="s">
        <v>7239</v>
      </c>
    </row>
    <row r="6" spans="1:2" x14ac:dyDescent="0.25">
      <c r="A6" s="66"/>
      <c r="B6" s="67" t="s">
        <v>7241</v>
      </c>
    </row>
    <row r="7" spans="1:2" x14ac:dyDescent="0.25">
      <c r="A7" s="66"/>
      <c r="B7" s="67" t="s">
        <v>7242</v>
      </c>
    </row>
    <row r="8" spans="1:2" x14ac:dyDescent="0.25">
      <c r="A8" s="66"/>
      <c r="B8" s="67" t="s">
        <v>7243</v>
      </c>
    </row>
    <row r="9" spans="1:2" x14ac:dyDescent="0.25">
      <c r="A9" s="66"/>
      <c r="B9" s="67" t="s">
        <v>7244</v>
      </c>
    </row>
    <row r="10" spans="1:2" x14ac:dyDescent="0.25">
      <c r="A10" s="66"/>
      <c r="B10" s="67" t="s">
        <v>7245</v>
      </c>
    </row>
    <row r="11" spans="1:2" x14ac:dyDescent="0.25">
      <c r="A11" s="66"/>
      <c r="B11" s="67" t="s">
        <v>7246</v>
      </c>
    </row>
    <row r="12" spans="1:2" x14ac:dyDescent="0.25">
      <c r="A12" s="66"/>
      <c r="B12" s="67" t="s">
        <v>7247</v>
      </c>
    </row>
    <row r="13" spans="1:2" x14ac:dyDescent="0.25">
      <c r="A13" s="66"/>
      <c r="B13" s="67" t="s">
        <v>7248</v>
      </c>
    </row>
    <row r="14" spans="1:2" x14ac:dyDescent="0.25">
      <c r="A14" s="66"/>
      <c r="B14" s="67" t="s">
        <v>7249</v>
      </c>
    </row>
    <row r="15" spans="1:2" x14ac:dyDescent="0.25">
      <c r="A15" s="66"/>
      <c r="B15" s="67" t="s">
        <v>7250</v>
      </c>
    </row>
    <row r="16" spans="1:2" x14ac:dyDescent="0.25">
      <c r="A16" s="66"/>
      <c r="B16" s="67" t="s">
        <v>7251</v>
      </c>
    </row>
    <row r="17" spans="1:2" x14ac:dyDescent="0.25">
      <c r="A17" s="66"/>
      <c r="B17" s="67" t="s">
        <v>7252</v>
      </c>
    </row>
    <row r="18" spans="1:2" x14ac:dyDescent="0.25">
      <c r="A18" s="66"/>
      <c r="B18" s="67" t="s">
        <v>7253</v>
      </c>
    </row>
    <row r="19" spans="1:2" x14ac:dyDescent="0.25">
      <c r="A19" s="66"/>
      <c r="B19" s="67" t="s">
        <v>7254</v>
      </c>
    </row>
    <row r="20" spans="1:2" x14ac:dyDescent="0.25">
      <c r="A20" s="66"/>
      <c r="B20" s="67" t="s">
        <v>7255</v>
      </c>
    </row>
    <row r="21" spans="1:2" x14ac:dyDescent="0.25">
      <c r="A21" s="66"/>
      <c r="B21" s="67" t="s">
        <v>7256</v>
      </c>
    </row>
    <row r="22" spans="1:2" x14ac:dyDescent="0.25">
      <c r="A22" s="66"/>
      <c r="B22" s="67" t="s">
        <v>7257</v>
      </c>
    </row>
    <row r="23" spans="1:2" x14ac:dyDescent="0.25">
      <c r="A23" s="66"/>
      <c r="B23" s="67" t="s">
        <v>7258</v>
      </c>
    </row>
    <row r="24" spans="1:2" x14ac:dyDescent="0.25">
      <c r="A24" s="66"/>
      <c r="B24" s="67" t="s">
        <v>7259</v>
      </c>
    </row>
    <row r="25" spans="1:2" x14ac:dyDescent="0.25">
      <c r="A25" s="66"/>
      <c r="B25" s="67" t="s">
        <v>7260</v>
      </c>
    </row>
    <row r="26" spans="1:2" x14ac:dyDescent="0.25">
      <c r="A26" s="66"/>
      <c r="B26" s="67" t="s">
        <v>7261</v>
      </c>
    </row>
    <row r="27" spans="1:2" x14ac:dyDescent="0.25">
      <c r="A27" s="66"/>
      <c r="B27" s="67" t="s">
        <v>7262</v>
      </c>
    </row>
    <row r="28" spans="1:2" x14ac:dyDescent="0.25">
      <c r="A28" s="66"/>
      <c r="B28" s="67" t="s">
        <v>7263</v>
      </c>
    </row>
    <row r="29" spans="1:2" x14ac:dyDescent="0.25">
      <c r="A29" s="66"/>
      <c r="B29" s="67" t="s">
        <v>7264</v>
      </c>
    </row>
    <row r="30" spans="1:2" x14ac:dyDescent="0.25">
      <c r="A30" s="66"/>
      <c r="B30" s="67" t="s">
        <v>7265</v>
      </c>
    </row>
    <row r="31" spans="1:2" x14ac:dyDescent="0.25">
      <c r="A31" s="66"/>
      <c r="B31" s="67" t="s">
        <v>7266</v>
      </c>
    </row>
    <row r="32" spans="1:2" x14ac:dyDescent="0.25">
      <c r="A32" s="66"/>
      <c r="B32" s="67" t="s">
        <v>7267</v>
      </c>
    </row>
    <row r="33" spans="1:2" x14ac:dyDescent="0.25">
      <c r="A33" s="66"/>
      <c r="B33" s="67" t="s">
        <v>7268</v>
      </c>
    </row>
    <row r="34" spans="1:2" x14ac:dyDescent="0.25">
      <c r="A34" s="66"/>
      <c r="B34" s="67" t="s">
        <v>7269</v>
      </c>
    </row>
    <row r="35" spans="1:2" x14ac:dyDescent="0.25">
      <c r="A35" s="66"/>
      <c r="B35" s="67" t="s">
        <v>7270</v>
      </c>
    </row>
    <row r="36" spans="1:2" x14ac:dyDescent="0.25">
      <c r="A36" s="66"/>
      <c r="B36" s="67" t="s">
        <v>7271</v>
      </c>
    </row>
    <row r="37" spans="1:2" x14ac:dyDescent="0.25">
      <c r="A37" s="66"/>
      <c r="B37" s="67" t="s">
        <v>7272</v>
      </c>
    </row>
    <row r="38" spans="1:2" x14ac:dyDescent="0.25">
      <c r="A38" s="66"/>
      <c r="B38" s="67" t="s">
        <v>7273</v>
      </c>
    </row>
    <row r="39" spans="1:2" x14ac:dyDescent="0.25">
      <c r="A39" s="66"/>
      <c r="B39" s="67" t="s">
        <v>7274</v>
      </c>
    </row>
    <row r="40" spans="1:2" x14ac:dyDescent="0.25">
      <c r="A40" s="66"/>
      <c r="B40" s="67" t="s">
        <v>7275</v>
      </c>
    </row>
    <row r="41" spans="1:2" x14ac:dyDescent="0.25">
      <c r="A41" s="66"/>
      <c r="B41" s="67" t="s">
        <v>7276</v>
      </c>
    </row>
    <row r="42" spans="1:2" x14ac:dyDescent="0.25">
      <c r="A42" s="66"/>
      <c r="B42" s="67" t="s">
        <v>7277</v>
      </c>
    </row>
    <row r="43" spans="1:2" x14ac:dyDescent="0.25">
      <c r="A43" s="66"/>
      <c r="B43" s="67" t="s">
        <v>7278</v>
      </c>
    </row>
    <row r="44" spans="1:2" x14ac:dyDescent="0.25">
      <c r="A44" s="66"/>
      <c r="B44" s="67" t="s">
        <v>7279</v>
      </c>
    </row>
    <row r="45" spans="1:2" x14ac:dyDescent="0.25">
      <c r="A45" s="66"/>
      <c r="B45" s="67" t="s">
        <v>7280</v>
      </c>
    </row>
    <row r="46" spans="1:2" x14ac:dyDescent="0.25">
      <c r="A46" s="66"/>
      <c r="B46" s="67" t="s">
        <v>7281</v>
      </c>
    </row>
    <row r="47" spans="1:2" x14ac:dyDescent="0.25">
      <c r="A47" s="66"/>
      <c r="B47" s="67" t="s">
        <v>7282</v>
      </c>
    </row>
    <row r="48" spans="1:2" x14ac:dyDescent="0.25">
      <c r="A48" s="66"/>
      <c r="B48" s="67" t="s">
        <v>7283</v>
      </c>
    </row>
    <row r="49" spans="1:2" x14ac:dyDescent="0.25">
      <c r="A49" s="66"/>
      <c r="B49" s="67" t="s">
        <v>7284</v>
      </c>
    </row>
    <row r="50" spans="1:2" x14ac:dyDescent="0.25">
      <c r="A50" s="66"/>
      <c r="B50" s="67" t="s">
        <v>7285</v>
      </c>
    </row>
    <row r="51" spans="1:2" x14ac:dyDescent="0.25">
      <c r="A51" s="66"/>
      <c r="B51" s="67" t="s">
        <v>7286</v>
      </c>
    </row>
    <row r="52" spans="1:2" x14ac:dyDescent="0.25">
      <c r="A52" s="66"/>
      <c r="B52" s="67" t="s">
        <v>7287</v>
      </c>
    </row>
    <row r="53" spans="1:2" x14ac:dyDescent="0.25">
      <c r="A53" s="66"/>
      <c r="B53" s="67" t="s">
        <v>7288</v>
      </c>
    </row>
    <row r="54" spans="1:2" x14ac:dyDescent="0.25">
      <c r="A54" s="66"/>
      <c r="B54" s="67" t="s">
        <v>7289</v>
      </c>
    </row>
    <row r="55" spans="1:2" x14ac:dyDescent="0.25">
      <c r="A55" s="66"/>
      <c r="B55" s="67" t="s">
        <v>7290</v>
      </c>
    </row>
  </sheetData>
  <sheetProtection sheet="1" objects="1" scenarios="1"/>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ADA1C-5449-4761-8EB3-AE95DFDF4952}">
  <sheetPr codeName="Image2"/>
  <dimension ref="A1:B1"/>
  <sheetViews>
    <sheetView workbookViewId="0">
      <selection activeCell="B6" sqref="B6"/>
    </sheetView>
  </sheetViews>
  <sheetFormatPr defaultRowHeight="15" x14ac:dyDescent="0.25"/>
  <cols>
    <col min="1" max="1" width="25" customWidth="1"/>
  </cols>
  <sheetData>
    <row r="1" spans="1:2" ht="50.25" customHeight="1" thickBot="1" x14ac:dyDescent="0.3">
      <c r="A1" s="69"/>
      <c r="B1" t="s">
        <v>7291</v>
      </c>
    </row>
  </sheetData>
  <sheetProtection sheet="1" objects="1" scenarios="1"/>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E2DA2-0107-4840-89A9-1753B12C77D3}">
  <sheetPr codeName="Image"/>
  <dimension ref="A1:B1"/>
  <sheetViews>
    <sheetView workbookViewId="0">
      <selection sqref="A1:XFD1048576"/>
    </sheetView>
  </sheetViews>
  <sheetFormatPr defaultRowHeight="15" x14ac:dyDescent="0.25"/>
  <cols>
    <col min="1" max="1" width="25" customWidth="1"/>
  </cols>
  <sheetData>
    <row r="1" spans="1:2" ht="50.25" customHeight="1" thickBot="1" x14ac:dyDescent="0.3">
      <c r="A1" s="69"/>
      <c r="B1" t="s">
        <v>7291</v>
      </c>
    </row>
  </sheetData>
  <sheetProtection sheet="1" objects="1" scenarios="1"/>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9D523-B411-4DC5-91D0-086C778A6707}">
  <sheetPr codeName="CodeNotes"/>
  <dimension ref="A1:C74"/>
  <sheetViews>
    <sheetView workbookViewId="0">
      <pane ySplit="1" topLeftCell="A63" activePane="bottomLeft" state="frozen"/>
      <selection sqref="A1:XFD1048576"/>
      <selection pane="bottomLeft" activeCell="C73" sqref="C73"/>
    </sheetView>
  </sheetViews>
  <sheetFormatPr defaultRowHeight="22.5" customHeight="1" x14ac:dyDescent="0.25"/>
  <cols>
    <col min="1" max="1" width="19" customWidth="1"/>
    <col min="2" max="2" width="16.42578125" customWidth="1"/>
    <col min="3" max="3" width="155.140625" customWidth="1"/>
  </cols>
  <sheetData>
    <row r="1" spans="1:3" ht="22.5" customHeight="1" x14ac:dyDescent="0.25">
      <c r="A1" s="70" t="s">
        <v>7292</v>
      </c>
      <c r="B1" s="70" t="s">
        <v>7293</v>
      </c>
      <c r="C1" s="70" t="s">
        <v>7294</v>
      </c>
    </row>
    <row r="2" spans="1:3" ht="30.75" x14ac:dyDescent="0.3">
      <c r="A2" s="71">
        <v>45748</v>
      </c>
      <c r="B2" s="72" t="s">
        <v>7295</v>
      </c>
      <c r="C2" s="73" t="s">
        <v>7296</v>
      </c>
    </row>
    <row r="3" spans="1:3" ht="30.75" x14ac:dyDescent="0.3">
      <c r="A3" s="71">
        <v>45748</v>
      </c>
      <c r="B3" s="72" t="s">
        <v>7295</v>
      </c>
      <c r="C3" s="329" t="s">
        <v>7297</v>
      </c>
    </row>
    <row r="4" spans="1:3" ht="75.75" x14ac:dyDescent="0.3">
      <c r="A4" s="71">
        <v>45750</v>
      </c>
      <c r="B4" s="72" t="s">
        <v>7295</v>
      </c>
      <c r="C4" s="329" t="s">
        <v>7298</v>
      </c>
    </row>
    <row r="5" spans="1:3" ht="45.75" x14ac:dyDescent="0.3">
      <c r="A5" s="71">
        <v>45754</v>
      </c>
      <c r="B5" s="72" t="s">
        <v>7295</v>
      </c>
      <c r="C5" s="73" t="s">
        <v>7299</v>
      </c>
    </row>
    <row r="6" spans="1:3" ht="30.75" x14ac:dyDescent="0.3">
      <c r="A6" s="71">
        <v>45756</v>
      </c>
      <c r="B6" s="72" t="s">
        <v>7295</v>
      </c>
      <c r="C6" s="73" t="s">
        <v>7300</v>
      </c>
    </row>
    <row r="7" spans="1:3" ht="105.75" x14ac:dyDescent="0.3">
      <c r="A7" s="71">
        <v>45756</v>
      </c>
      <c r="B7" s="72" t="s">
        <v>7295</v>
      </c>
      <c r="C7" s="330" t="s">
        <v>7301</v>
      </c>
    </row>
    <row r="8" spans="1:3" ht="75.75" x14ac:dyDescent="0.3">
      <c r="A8" s="71">
        <v>45758</v>
      </c>
      <c r="B8" s="72" t="s">
        <v>7302</v>
      </c>
      <c r="C8" s="73" t="s">
        <v>7303</v>
      </c>
    </row>
    <row r="9" spans="1:3" ht="22.5" customHeight="1" x14ac:dyDescent="0.3">
      <c r="A9" s="71">
        <v>45758</v>
      </c>
      <c r="B9" s="72" t="s">
        <v>7302</v>
      </c>
      <c r="C9" s="73" t="s">
        <v>7304</v>
      </c>
    </row>
    <row r="10" spans="1:3" ht="18.75" x14ac:dyDescent="0.3">
      <c r="A10" s="71">
        <v>45758</v>
      </c>
      <c r="B10" s="72" t="s">
        <v>7302</v>
      </c>
      <c r="C10" s="329" t="s">
        <v>7305</v>
      </c>
    </row>
    <row r="11" spans="1:3" ht="30.75" x14ac:dyDescent="0.3">
      <c r="A11" s="71">
        <v>45763</v>
      </c>
      <c r="B11" s="72" t="s">
        <v>7295</v>
      </c>
      <c r="C11" s="73" t="s">
        <v>7306</v>
      </c>
    </row>
    <row r="12" spans="1:3" ht="60.75" x14ac:dyDescent="0.3">
      <c r="A12" s="71">
        <v>45768</v>
      </c>
      <c r="B12" s="72" t="s">
        <v>7295</v>
      </c>
      <c r="C12" s="73" t="s">
        <v>7307</v>
      </c>
    </row>
    <row r="13" spans="1:3" ht="22.5" customHeight="1" x14ac:dyDescent="0.3">
      <c r="A13" s="71">
        <v>45768</v>
      </c>
      <c r="B13" s="72" t="s">
        <v>7295</v>
      </c>
      <c r="C13" s="73" t="s">
        <v>7308</v>
      </c>
    </row>
    <row r="14" spans="1:3" ht="30.75" x14ac:dyDescent="0.3">
      <c r="A14" s="71">
        <v>45768</v>
      </c>
      <c r="B14" s="72" t="s">
        <v>7295</v>
      </c>
      <c r="C14" s="73" t="s">
        <v>7309</v>
      </c>
    </row>
    <row r="15" spans="1:3" ht="270.75" x14ac:dyDescent="0.3">
      <c r="A15" s="71">
        <v>45768</v>
      </c>
      <c r="B15" s="72" t="s">
        <v>7295</v>
      </c>
      <c r="C15" s="73" t="s">
        <v>7310</v>
      </c>
    </row>
    <row r="16" spans="1:3" ht="60.75" x14ac:dyDescent="0.3">
      <c r="A16" s="71">
        <v>45768</v>
      </c>
      <c r="B16" s="72" t="s">
        <v>7295</v>
      </c>
      <c r="C16" s="330" t="s">
        <v>7311</v>
      </c>
    </row>
    <row r="17" spans="1:3" ht="112.5" customHeight="1" x14ac:dyDescent="0.3">
      <c r="A17" s="71">
        <v>45776</v>
      </c>
      <c r="B17" s="72" t="s">
        <v>7302</v>
      </c>
      <c r="C17" s="73" t="s">
        <v>7312</v>
      </c>
    </row>
    <row r="18" spans="1:3" ht="22.5" customHeight="1" x14ac:dyDescent="0.3">
      <c r="A18" s="71">
        <v>45782</v>
      </c>
      <c r="B18" s="72" t="s">
        <v>7295</v>
      </c>
      <c r="C18" s="331" t="s">
        <v>7313</v>
      </c>
    </row>
    <row r="19" spans="1:3" ht="45.75" x14ac:dyDescent="0.3">
      <c r="A19" s="71">
        <v>45782</v>
      </c>
      <c r="B19" s="72" t="s">
        <v>7295</v>
      </c>
      <c r="C19" s="73" t="s">
        <v>7314</v>
      </c>
    </row>
    <row r="20" spans="1:3" ht="60.75" x14ac:dyDescent="0.3">
      <c r="A20" s="71">
        <v>45782</v>
      </c>
      <c r="B20" s="72" t="s">
        <v>7295</v>
      </c>
      <c r="C20" s="73" t="s">
        <v>7315</v>
      </c>
    </row>
    <row r="21" spans="1:3" ht="22.5" customHeight="1" x14ac:dyDescent="0.3">
      <c r="A21" s="71">
        <v>45786</v>
      </c>
      <c r="B21" s="72" t="s">
        <v>7295</v>
      </c>
      <c r="C21" s="331" t="s">
        <v>7316</v>
      </c>
    </row>
    <row r="22" spans="1:3" ht="30.75" x14ac:dyDescent="0.3">
      <c r="A22" s="71">
        <v>45786</v>
      </c>
      <c r="B22" s="72" t="s">
        <v>7295</v>
      </c>
      <c r="C22" s="73" t="s">
        <v>7317</v>
      </c>
    </row>
    <row r="23" spans="1:3" ht="22.5" customHeight="1" x14ac:dyDescent="0.3">
      <c r="A23" s="71">
        <v>45793</v>
      </c>
      <c r="B23" s="72" t="s">
        <v>7295</v>
      </c>
      <c r="C23" s="73" t="s">
        <v>7318</v>
      </c>
    </row>
    <row r="24" spans="1:3" ht="22.5" customHeight="1" x14ac:dyDescent="0.3">
      <c r="A24" s="71">
        <v>45798</v>
      </c>
      <c r="B24" s="72" t="s">
        <v>7295</v>
      </c>
      <c r="C24" s="73" t="s">
        <v>7319</v>
      </c>
    </row>
    <row r="25" spans="1:3" ht="63.75" customHeight="1" x14ac:dyDescent="0.3">
      <c r="A25" s="71">
        <v>45812</v>
      </c>
      <c r="B25" s="72" t="s">
        <v>7295</v>
      </c>
      <c r="C25" s="73" t="s">
        <v>7320</v>
      </c>
    </row>
    <row r="26" spans="1:3" ht="45.75" x14ac:dyDescent="0.3">
      <c r="A26" s="71">
        <v>45820</v>
      </c>
      <c r="B26" s="72" t="s">
        <v>7295</v>
      </c>
      <c r="C26" s="73" t="s">
        <v>7321</v>
      </c>
    </row>
    <row r="27" spans="1:3" ht="22.5" customHeight="1" x14ac:dyDescent="0.3">
      <c r="A27" s="71">
        <v>45828</v>
      </c>
      <c r="B27" s="72" t="s">
        <v>7295</v>
      </c>
      <c r="C27" s="73" t="s">
        <v>7322</v>
      </c>
    </row>
    <row r="28" spans="1:3" ht="22.5" customHeight="1" x14ac:dyDescent="0.3">
      <c r="A28" s="71">
        <v>45832</v>
      </c>
      <c r="B28" s="72" t="s">
        <v>7295</v>
      </c>
      <c r="C28" s="73" t="s">
        <v>7323</v>
      </c>
    </row>
    <row r="29" spans="1:3" ht="22.5" customHeight="1" x14ac:dyDescent="0.3">
      <c r="A29" s="71">
        <v>45869</v>
      </c>
      <c r="B29" s="72" t="s">
        <v>7295</v>
      </c>
      <c r="C29" s="73" t="s">
        <v>7324</v>
      </c>
    </row>
    <row r="30" spans="1:3" ht="32.25" x14ac:dyDescent="0.3">
      <c r="A30" s="71">
        <v>45869</v>
      </c>
      <c r="B30" s="72" t="s">
        <v>7295</v>
      </c>
      <c r="C30" s="332" t="s">
        <v>7325</v>
      </c>
    </row>
    <row r="31" spans="1:3" ht="51.75" customHeight="1" x14ac:dyDescent="0.3">
      <c r="A31" s="71">
        <v>45875</v>
      </c>
      <c r="B31" s="72" t="s">
        <v>7295</v>
      </c>
      <c r="C31" s="331" t="s">
        <v>7326</v>
      </c>
    </row>
    <row r="32" spans="1:3" ht="45.75" x14ac:dyDescent="0.3">
      <c r="A32" s="71">
        <v>45875</v>
      </c>
      <c r="B32" s="72" t="s">
        <v>7295</v>
      </c>
      <c r="C32" s="73" t="s">
        <v>7327</v>
      </c>
    </row>
    <row r="33" spans="1:3" ht="60.75" x14ac:dyDescent="0.3">
      <c r="A33" s="71">
        <v>45894</v>
      </c>
      <c r="B33" s="72" t="s">
        <v>7295</v>
      </c>
      <c r="C33" s="73" t="s">
        <v>7328</v>
      </c>
    </row>
    <row r="34" spans="1:3" ht="45.75" x14ac:dyDescent="0.3">
      <c r="A34" s="71">
        <v>45903</v>
      </c>
      <c r="B34" s="72" t="s">
        <v>7295</v>
      </c>
      <c r="C34" s="73" t="s">
        <v>7329</v>
      </c>
    </row>
    <row r="35" spans="1:3" ht="18.75" x14ac:dyDescent="0.3">
      <c r="A35" s="71">
        <v>45903</v>
      </c>
      <c r="B35" s="72" t="s">
        <v>7295</v>
      </c>
      <c r="C35" s="331" t="s">
        <v>7330</v>
      </c>
    </row>
    <row r="36" spans="1:3" ht="45.75" x14ac:dyDescent="0.3">
      <c r="A36" s="71">
        <v>45945</v>
      </c>
      <c r="B36" s="72" t="s">
        <v>7295</v>
      </c>
      <c r="C36" s="73" t="s">
        <v>7331</v>
      </c>
    </row>
    <row r="37" spans="1:3" ht="45.75" x14ac:dyDescent="0.3">
      <c r="A37" s="71">
        <v>45945</v>
      </c>
      <c r="B37" s="72" t="s">
        <v>7295</v>
      </c>
      <c r="C37" s="73" t="s">
        <v>7332</v>
      </c>
    </row>
    <row r="38" spans="1:3" ht="30.75" x14ac:dyDescent="0.3">
      <c r="A38" s="71">
        <v>45966</v>
      </c>
      <c r="B38" s="72" t="s">
        <v>7295</v>
      </c>
      <c r="C38" s="73" t="s">
        <v>7333</v>
      </c>
    </row>
    <row r="39" spans="1:3" ht="22.5" customHeight="1" x14ac:dyDescent="0.3">
      <c r="A39" s="71">
        <v>45974</v>
      </c>
      <c r="B39" s="72" t="s">
        <v>7295</v>
      </c>
      <c r="C39" s="73" t="s">
        <v>7334</v>
      </c>
    </row>
    <row r="40" spans="1:3" ht="95.25" x14ac:dyDescent="0.3">
      <c r="A40" s="71">
        <v>45980</v>
      </c>
      <c r="B40" s="72" t="s">
        <v>7295</v>
      </c>
      <c r="C40" s="339" t="s">
        <v>7335</v>
      </c>
    </row>
    <row r="41" spans="1:3" ht="22.5" customHeight="1" x14ac:dyDescent="0.3">
      <c r="A41" s="71">
        <v>45980</v>
      </c>
      <c r="B41" s="72" t="s">
        <v>7295</v>
      </c>
      <c r="C41" s="73" t="s">
        <v>7336</v>
      </c>
    </row>
    <row r="42" spans="1:3" ht="45.75" x14ac:dyDescent="0.3">
      <c r="A42" s="71">
        <v>45986</v>
      </c>
      <c r="B42" s="72" t="s">
        <v>7295</v>
      </c>
      <c r="C42" s="73" t="s">
        <v>7337</v>
      </c>
    </row>
    <row r="43" spans="1:3" ht="95.25" x14ac:dyDescent="0.3">
      <c r="A43" s="71">
        <v>46007</v>
      </c>
      <c r="B43" s="72" t="s">
        <v>7295</v>
      </c>
      <c r="C43" s="331" t="s">
        <v>7338</v>
      </c>
    </row>
    <row r="44" spans="1:3" ht="30.75" x14ac:dyDescent="0.3">
      <c r="A44" s="71">
        <v>46009</v>
      </c>
      <c r="B44" s="72" t="s">
        <v>7295</v>
      </c>
      <c r="C44" s="340" t="s">
        <v>7339</v>
      </c>
    </row>
    <row r="45" spans="1:3" ht="30.75" x14ac:dyDescent="0.3">
      <c r="A45" s="71">
        <v>46037</v>
      </c>
      <c r="B45" s="72" t="s">
        <v>7295</v>
      </c>
      <c r="C45" s="73" t="s">
        <v>7340</v>
      </c>
    </row>
    <row r="46" spans="1:3" ht="45.75" x14ac:dyDescent="0.3">
      <c r="A46" s="71">
        <v>46049</v>
      </c>
      <c r="B46" s="72" t="s">
        <v>7295</v>
      </c>
      <c r="C46" s="73" t="s">
        <v>7341</v>
      </c>
    </row>
    <row r="47" spans="1:3" ht="22.5" customHeight="1" x14ac:dyDescent="0.3">
      <c r="A47" s="71">
        <v>46058</v>
      </c>
      <c r="B47" s="72" t="s">
        <v>7295</v>
      </c>
      <c r="C47" s="73" t="s">
        <v>7342</v>
      </c>
    </row>
    <row r="48" spans="1:3" ht="22.5" customHeight="1" x14ac:dyDescent="0.3">
      <c r="A48" s="71">
        <v>46101</v>
      </c>
      <c r="B48" s="72" t="s">
        <v>7295</v>
      </c>
      <c r="C48" s="73" t="s">
        <v>7639</v>
      </c>
    </row>
    <row r="49" spans="1:3" ht="201.75" customHeight="1" x14ac:dyDescent="0.3">
      <c r="A49" s="71">
        <v>46104</v>
      </c>
      <c r="B49" s="72" t="s">
        <v>7295</v>
      </c>
      <c r="C49" s="73" t="s">
        <v>7640</v>
      </c>
    </row>
    <row r="50" spans="1:3" ht="252" customHeight="1" x14ac:dyDescent="0.3">
      <c r="A50" s="71">
        <v>46106</v>
      </c>
      <c r="B50" s="72" t="s">
        <v>7295</v>
      </c>
      <c r="C50" s="73" t="s">
        <v>7641</v>
      </c>
    </row>
    <row r="51" spans="1:3" ht="60.75" x14ac:dyDescent="0.3">
      <c r="A51" s="71">
        <v>46111</v>
      </c>
      <c r="B51" s="72" t="s">
        <v>7295</v>
      </c>
      <c r="C51" s="73" t="s">
        <v>7642</v>
      </c>
    </row>
    <row r="52" spans="1:3" ht="35.25" customHeight="1" x14ac:dyDescent="0.3">
      <c r="A52" s="71">
        <v>46114</v>
      </c>
      <c r="B52" s="72" t="s">
        <v>7295</v>
      </c>
      <c r="C52" s="73" t="s">
        <v>7643</v>
      </c>
    </row>
    <row r="53" spans="1:3" ht="70.5" customHeight="1" x14ac:dyDescent="0.3">
      <c r="A53" s="71">
        <v>46115</v>
      </c>
      <c r="B53" s="72" t="s">
        <v>7295</v>
      </c>
      <c r="C53" s="340" t="s">
        <v>7644</v>
      </c>
    </row>
    <row r="54" spans="1:3" ht="87" customHeight="1" x14ac:dyDescent="0.3">
      <c r="A54" s="71">
        <v>46118</v>
      </c>
      <c r="B54" s="72" t="s">
        <v>7295</v>
      </c>
      <c r="C54" s="340" t="s">
        <v>7645</v>
      </c>
    </row>
    <row r="55" spans="1:3" ht="22.5" customHeight="1" x14ac:dyDescent="0.3">
      <c r="A55" s="71">
        <v>46143</v>
      </c>
      <c r="B55" s="72" t="s">
        <v>7295</v>
      </c>
      <c r="C55" s="340" t="s">
        <v>7646</v>
      </c>
    </row>
    <row r="56" spans="1:3" ht="90.75" x14ac:dyDescent="0.3">
      <c r="A56" s="71">
        <v>46153</v>
      </c>
      <c r="B56" s="72" t="s">
        <v>7295</v>
      </c>
      <c r="C56" s="73" t="s">
        <v>7647</v>
      </c>
    </row>
    <row r="57" spans="1:3" ht="62.25" customHeight="1" x14ac:dyDescent="0.3">
      <c r="A57" s="71">
        <v>46153</v>
      </c>
      <c r="B57" s="72" t="s">
        <v>7295</v>
      </c>
      <c r="C57" s="73" t="s">
        <v>7648</v>
      </c>
    </row>
    <row r="58" spans="1:3" ht="22.5" customHeight="1" x14ac:dyDescent="0.3">
      <c r="A58" s="71">
        <v>46156</v>
      </c>
      <c r="B58" s="72" t="s">
        <v>7295</v>
      </c>
      <c r="C58" s="73" t="s">
        <v>7649</v>
      </c>
    </row>
    <row r="59" spans="1:3" ht="123.75" customHeight="1" x14ac:dyDescent="0.3">
      <c r="A59" s="71">
        <v>46174</v>
      </c>
      <c r="B59" s="72" t="s">
        <v>7295</v>
      </c>
      <c r="C59" s="73" t="s">
        <v>7651</v>
      </c>
    </row>
    <row r="60" spans="1:3" ht="408.75" customHeight="1" x14ac:dyDescent="0.3">
      <c r="A60" s="71">
        <v>46204</v>
      </c>
      <c r="B60" s="72" t="s">
        <v>7295</v>
      </c>
      <c r="C60" s="343" t="s">
        <v>7652</v>
      </c>
    </row>
    <row r="61" spans="1:3" ht="83.25" customHeight="1" x14ac:dyDescent="0.3">
      <c r="A61" s="71">
        <v>46204</v>
      </c>
      <c r="B61" s="72" t="s">
        <v>7295</v>
      </c>
      <c r="C61" s="344" t="s">
        <v>7656</v>
      </c>
    </row>
    <row r="62" spans="1:3" ht="64.5" customHeight="1" x14ac:dyDescent="0.3">
      <c r="A62" s="71">
        <v>46204</v>
      </c>
      <c r="B62" s="72" t="s">
        <v>7295</v>
      </c>
      <c r="C62" s="73" t="s">
        <v>7653</v>
      </c>
    </row>
    <row r="63" spans="1:3" ht="211.5" customHeight="1" x14ac:dyDescent="0.3">
      <c r="A63" s="71">
        <v>46246</v>
      </c>
      <c r="B63" s="72" t="s">
        <v>7295</v>
      </c>
      <c r="C63" s="343" t="s">
        <v>7654</v>
      </c>
    </row>
    <row r="64" spans="1:3" ht="345.75" x14ac:dyDescent="0.3">
      <c r="A64" s="71">
        <v>46273</v>
      </c>
      <c r="B64" s="72" t="s">
        <v>7295</v>
      </c>
      <c r="C64" s="73" t="s">
        <v>7658</v>
      </c>
    </row>
    <row r="65" spans="1:3" ht="15.75" customHeight="1" x14ac:dyDescent="0.3">
      <c r="A65" s="71"/>
      <c r="B65" s="72"/>
      <c r="C65" s="73"/>
    </row>
    <row r="66" spans="1:3" ht="22.5" customHeight="1" x14ac:dyDescent="0.3">
      <c r="A66" s="71"/>
      <c r="B66" s="72"/>
      <c r="C66" s="73"/>
    </row>
    <row r="67" spans="1:3" ht="22.5" customHeight="1" x14ac:dyDescent="0.3">
      <c r="A67" s="71"/>
      <c r="B67" s="72"/>
      <c r="C67" s="73"/>
    </row>
    <row r="68" spans="1:3" ht="22.5" customHeight="1" x14ac:dyDescent="0.3">
      <c r="A68" s="71"/>
      <c r="B68" s="72"/>
      <c r="C68" s="73"/>
    </row>
    <row r="69" spans="1:3" ht="22.5" customHeight="1" x14ac:dyDescent="0.3">
      <c r="A69" s="71"/>
      <c r="B69" s="72"/>
      <c r="C69" s="73"/>
    </row>
    <row r="70" spans="1:3" ht="22.5" customHeight="1" x14ac:dyDescent="0.3">
      <c r="A70" s="71"/>
      <c r="B70" s="72"/>
      <c r="C70" s="73"/>
    </row>
    <row r="71" spans="1:3" ht="22.5" customHeight="1" x14ac:dyDescent="0.3">
      <c r="A71" s="71"/>
      <c r="B71" s="72"/>
      <c r="C71" s="73"/>
    </row>
    <row r="72" spans="1:3" ht="22.5" customHeight="1" x14ac:dyDescent="0.3">
      <c r="A72" s="71"/>
      <c r="B72" s="72"/>
      <c r="C72" s="73"/>
    </row>
    <row r="73" spans="1:3" ht="22.5" customHeight="1" x14ac:dyDescent="0.3">
      <c r="A73" s="71"/>
      <c r="B73" s="72"/>
      <c r="C73" s="73"/>
    </row>
    <row r="74" spans="1:3" ht="22.5" customHeight="1" x14ac:dyDescent="0.3">
      <c r="A74" s="71"/>
      <c r="B74" s="72"/>
      <c r="C74" s="73"/>
    </row>
  </sheetData>
  <sheetProtection sheet="1" objects="1" scenarios="1"/>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11102-3CAC-44A9-82B6-2F490EC1E397}">
  <sheetPr codeName="START"/>
  <dimension ref="A1:N28"/>
  <sheetViews>
    <sheetView showGridLines="0" showRowColHeaders="0" tabSelected="1" workbookViewId="0">
      <selection activeCell="D41" sqref="D41"/>
    </sheetView>
  </sheetViews>
  <sheetFormatPr defaultRowHeight="15" x14ac:dyDescent="0.25"/>
  <cols>
    <col min="6" max="8" width="0" hidden="1" customWidth="1"/>
    <col min="13" max="13" width="72.28515625" customWidth="1"/>
    <col min="14" max="14" width="18.42578125" customWidth="1"/>
  </cols>
  <sheetData>
    <row r="1" spans="8:14" ht="21" customHeight="1" x14ac:dyDescent="0.25">
      <c r="M1" s="74" t="s">
        <v>7343</v>
      </c>
      <c r="N1" s="75" t="s">
        <v>7344</v>
      </c>
    </row>
    <row r="2" spans="8:14" ht="20.25" customHeight="1" x14ac:dyDescent="0.25">
      <c r="M2" s="76" t="s">
        <v>7345</v>
      </c>
      <c r="N2" s="77" t="s">
        <v>7346</v>
      </c>
    </row>
    <row r="3" spans="8:14" ht="20.25" customHeight="1" x14ac:dyDescent="0.25">
      <c r="M3" s="78" t="s">
        <v>7347</v>
      </c>
      <c r="N3" s="79" t="s">
        <v>7348</v>
      </c>
    </row>
    <row r="4" spans="8:14" ht="20.25" customHeight="1" x14ac:dyDescent="0.25">
      <c r="M4" s="76" t="s">
        <v>7349</v>
      </c>
      <c r="N4" s="77" t="s">
        <v>7350</v>
      </c>
    </row>
    <row r="5" spans="8:14" ht="20.25" customHeight="1" x14ac:dyDescent="0.25">
      <c r="M5" s="78" t="s">
        <v>7351</v>
      </c>
      <c r="N5" s="79" t="s">
        <v>7352</v>
      </c>
    </row>
    <row r="6" spans="8:14" ht="20.25" customHeight="1" x14ac:dyDescent="0.25">
      <c r="M6" s="76" t="s">
        <v>7353</v>
      </c>
      <c r="N6" s="77" t="s">
        <v>7354</v>
      </c>
    </row>
    <row r="7" spans="8:14" ht="20.25" customHeight="1" x14ac:dyDescent="0.25">
      <c r="M7" s="80" t="s">
        <v>7355</v>
      </c>
      <c r="N7" s="79" t="s">
        <v>7356</v>
      </c>
    </row>
    <row r="8" spans="8:14" ht="20.25" customHeight="1" x14ac:dyDescent="0.25">
      <c r="M8" s="81" t="s">
        <v>7357</v>
      </c>
      <c r="N8" s="77" t="s">
        <v>7358</v>
      </c>
    </row>
    <row r="9" spans="8:14" ht="20.25" customHeight="1" x14ac:dyDescent="0.25">
      <c r="M9" s="80" t="s">
        <v>7359</v>
      </c>
      <c r="N9" s="79" t="s">
        <v>7360</v>
      </c>
    </row>
    <row r="10" spans="8:14" ht="20.25" customHeight="1" x14ac:dyDescent="0.25">
      <c r="M10" s="82" t="s">
        <v>7361</v>
      </c>
      <c r="N10" s="77" t="s">
        <v>7362</v>
      </c>
    </row>
    <row r="11" spans="8:14" ht="20.25" customHeight="1" x14ac:dyDescent="0.35">
      <c r="H11" s="345" t="s">
        <v>7363</v>
      </c>
      <c r="I11" s="345"/>
      <c r="J11" s="345"/>
      <c r="K11" s="345"/>
      <c r="M11" s="80" t="s">
        <v>7364</v>
      </c>
      <c r="N11" s="79" t="s">
        <v>7365</v>
      </c>
    </row>
    <row r="12" spans="8:14" ht="20.25" customHeight="1" x14ac:dyDescent="0.35">
      <c r="H12" s="346" t="s">
        <v>7655</v>
      </c>
      <c r="I12" s="346"/>
      <c r="J12" s="346"/>
      <c r="K12" s="346"/>
      <c r="M12" s="82" t="s">
        <v>7366</v>
      </c>
      <c r="N12" s="77" t="s">
        <v>7367</v>
      </c>
    </row>
    <row r="13" spans="8:14" ht="20.25" customHeight="1" x14ac:dyDescent="0.25">
      <c r="M13" s="80" t="s">
        <v>7368</v>
      </c>
      <c r="N13" s="79" t="s">
        <v>7369</v>
      </c>
    </row>
    <row r="14" spans="8:14" ht="20.25" customHeight="1" x14ac:dyDescent="0.25">
      <c r="M14" s="82" t="s">
        <v>7370</v>
      </c>
      <c r="N14" s="77" t="s">
        <v>7371</v>
      </c>
    </row>
    <row r="15" spans="8:14" ht="20.25" customHeight="1" x14ac:dyDescent="0.25">
      <c r="M15" s="80" t="s">
        <v>7372</v>
      </c>
      <c r="N15" s="79" t="s">
        <v>7358</v>
      </c>
    </row>
    <row r="16" spans="8:14" ht="20.25" customHeight="1" x14ac:dyDescent="0.25">
      <c r="M16" s="82" t="s">
        <v>7373</v>
      </c>
      <c r="N16" s="77" t="s">
        <v>7374</v>
      </c>
    </row>
    <row r="17" spans="1:14" ht="20.25" customHeight="1" x14ac:dyDescent="0.25">
      <c r="M17" s="83" t="s">
        <v>7375</v>
      </c>
      <c r="N17" s="79" t="s">
        <v>7376</v>
      </c>
    </row>
    <row r="18" spans="1:14" ht="20.25" customHeight="1" x14ac:dyDescent="0.25">
      <c r="M18" s="83" t="s">
        <v>7377</v>
      </c>
      <c r="N18" s="79" t="s">
        <v>7378</v>
      </c>
    </row>
    <row r="19" spans="1:14" ht="20.25" customHeight="1" x14ac:dyDescent="0.25">
      <c r="M19" s="84" t="s">
        <v>7379</v>
      </c>
      <c r="N19" s="77" t="s">
        <v>7380</v>
      </c>
    </row>
    <row r="20" spans="1:14" ht="20.25" customHeight="1" x14ac:dyDescent="0.25">
      <c r="M20" s="83" t="s">
        <v>7381</v>
      </c>
      <c r="N20" s="79" t="s">
        <v>7382</v>
      </c>
    </row>
    <row r="21" spans="1:14" ht="20.25" customHeight="1" x14ac:dyDescent="0.25">
      <c r="M21" s="84" t="s">
        <v>7383</v>
      </c>
      <c r="N21" s="77" t="s">
        <v>7384</v>
      </c>
    </row>
    <row r="22" spans="1:14" ht="20.25" customHeight="1" x14ac:dyDescent="0.25">
      <c r="M22" s="83" t="s">
        <v>7385</v>
      </c>
      <c r="N22" s="79" t="s">
        <v>7386</v>
      </c>
    </row>
    <row r="23" spans="1:14" ht="20.25" customHeight="1" x14ac:dyDescent="0.25">
      <c r="M23" s="84" t="s">
        <v>7387</v>
      </c>
      <c r="N23" s="77" t="s">
        <v>7388</v>
      </c>
    </row>
    <row r="24" spans="1:14" ht="20.25" customHeight="1" x14ac:dyDescent="0.25">
      <c r="A24" s="347" t="s">
        <v>7650</v>
      </c>
      <c r="B24" s="347"/>
      <c r="C24" s="347"/>
      <c r="D24" s="347"/>
      <c r="E24" s="347"/>
      <c r="M24" s="83" t="s">
        <v>7389</v>
      </c>
      <c r="N24" s="79" t="s">
        <v>7390</v>
      </c>
    </row>
    <row r="25" spans="1:14" ht="20.25" customHeight="1" x14ac:dyDescent="0.25">
      <c r="A25" s="347"/>
      <c r="B25" s="347"/>
      <c r="C25" s="347"/>
      <c r="D25" s="347"/>
      <c r="E25" s="347"/>
      <c r="M25" s="84" t="s">
        <v>7391</v>
      </c>
      <c r="N25" s="77" t="s">
        <v>7392</v>
      </c>
    </row>
    <row r="26" spans="1:14" ht="20.25" customHeight="1" x14ac:dyDescent="0.25">
      <c r="A26" s="347"/>
      <c r="B26" s="347"/>
      <c r="C26" s="347"/>
      <c r="D26" s="347"/>
      <c r="E26" s="347"/>
      <c r="M26" s="83" t="s">
        <v>7393</v>
      </c>
      <c r="N26" s="79" t="s">
        <v>7394</v>
      </c>
    </row>
    <row r="27" spans="1:14" ht="15.75" x14ac:dyDescent="0.25">
      <c r="A27" s="347"/>
      <c r="B27" s="347"/>
      <c r="C27" s="347"/>
      <c r="D27" s="347"/>
      <c r="E27" s="347"/>
      <c r="M27" s="84" t="s">
        <v>7395</v>
      </c>
      <c r="N27" s="77" t="s">
        <v>7396</v>
      </c>
    </row>
    <row r="28" spans="1:14" ht="15.75" x14ac:dyDescent="0.25">
      <c r="B28" s="342"/>
      <c r="C28" s="342"/>
      <c r="D28" s="342"/>
      <c r="E28" s="342"/>
      <c r="M28" s="83" t="s">
        <v>7397</v>
      </c>
      <c r="N28" s="79" t="s">
        <v>7398</v>
      </c>
    </row>
  </sheetData>
  <sheetProtection sheet="1" objects="1" scenarios="1"/>
  <mergeCells count="3">
    <mergeCell ref="H11:K11"/>
    <mergeCell ref="H12:K12"/>
    <mergeCell ref="A24:E27"/>
  </mergeCells>
  <hyperlinks>
    <hyperlink ref="M3" r:id="rId1" xr:uid="{C2AB30FE-9727-43CF-8D35-1F45760948CE}"/>
    <hyperlink ref="M2" r:id="rId2" xr:uid="{605EBAC7-6DA1-4357-AEA8-E75896BBECCB}"/>
    <hyperlink ref="M4" r:id="rId3" xr:uid="{1846F1DA-163E-449C-8429-F660E9842D2E}"/>
    <hyperlink ref="M5" r:id="rId4" xr:uid="{1FA43E7E-8392-4449-8EC5-76DED26D801C}"/>
    <hyperlink ref="M6" r:id="rId5" xr:uid="{E8E4715E-7D5F-4726-9989-0C182A9774CD}"/>
    <hyperlink ref="M7" r:id="rId6" xr:uid="{1B9FB424-B11B-46DF-9E06-A078CF7676EF}"/>
    <hyperlink ref="M10" r:id="rId7" xr:uid="{9075D5D3-27C1-43DF-929A-CEE0FAD16051}"/>
    <hyperlink ref="M11" r:id="rId8" xr:uid="{6F9E0F2B-B561-4D27-BA24-BB32230A5059}"/>
    <hyperlink ref="M12" r:id="rId9" xr:uid="{B3E2A3AC-A128-499F-8FBF-87BA189A7162}"/>
    <hyperlink ref="M13" r:id="rId10" xr:uid="{638775DB-8E16-4050-8B9E-DC753B00C08F}"/>
    <hyperlink ref="M14" r:id="rId11" xr:uid="{7E79431D-940A-43CC-8B0B-23576E0B6D0F}"/>
    <hyperlink ref="M8" r:id="rId12" xr:uid="{A8FA9C01-2FA7-4582-81D4-49C8F9C24011}"/>
    <hyperlink ref="M9" r:id="rId13" xr:uid="{3F2B8F97-03D6-44BE-AAA2-BD28414BDA0C}"/>
    <hyperlink ref="M15" r:id="rId14" xr:uid="{393B2B9C-A447-4DC3-9B1A-A3104126CF1B}"/>
    <hyperlink ref="M16" r:id="rId15" xr:uid="{24702497-4055-4ABA-BCA1-897B3C205FAF}"/>
    <hyperlink ref="M20" r:id="rId16" xr:uid="{811B0459-22F0-40FD-A682-7C9006259A66}"/>
    <hyperlink ref="M19" r:id="rId17" xr:uid="{358BACF8-B91B-4F88-B8BF-4C124B645BAF}"/>
    <hyperlink ref="M18" r:id="rId18" xr:uid="{74B082CF-858E-4BB1-9FA4-517EB439A853}"/>
    <hyperlink ref="M21" r:id="rId19" xr:uid="{BD3C61C2-A029-45FE-B13B-F53F9A789CCA}"/>
    <hyperlink ref="M22" r:id="rId20" xr:uid="{09B9DEE2-BFAC-4104-BCDC-7DF35B155FC4}"/>
    <hyperlink ref="M23" r:id="rId21" xr:uid="{C532BAB0-4EB0-4EBB-A42B-F01BA4B65345}"/>
    <hyperlink ref="M24" r:id="rId22" xr:uid="{E572D2CC-F656-4CB3-92C5-1EE4357F3452}"/>
    <hyperlink ref="M26" r:id="rId23" xr:uid="{FDA60EA6-2D78-42DA-83A5-BD59605AF557}"/>
    <hyperlink ref="M28" r:id="rId24" xr:uid="{F7C1BB8F-36F4-4587-AB60-5F0B7E967DFE}"/>
    <hyperlink ref="M27" r:id="rId25" xr:uid="{25F2D411-D1C6-4483-A7B9-3677C02D3DCC}"/>
    <hyperlink ref="M25" r:id="rId26" xr:uid="{B61392B9-D1D7-40C7-93F6-7737AD55F45E}"/>
    <hyperlink ref="M17" r:id="rId27" xr:uid="{339F1DE3-FEEE-4D70-B7DC-6A9C4ACD7521}"/>
  </hyperlinks>
  <pageMargins left="0.7" right="0.7" top="0.75" bottom="0.75" header="0.3" footer="0.3"/>
  <pageSetup orientation="portrait" r:id="rId28"/>
  <drawing r:id="rId2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3EFD1-3D1B-491D-90CB-B7B23C71DF63}">
  <sheetPr codeName="ENGINEERS_ESTIMATE"/>
  <dimension ref="A1:CX19"/>
  <sheetViews>
    <sheetView view="pageBreakPreview" zoomScaleNormal="100" zoomScaleSheetLayoutView="100" workbookViewId="0">
      <selection activeCell="F2" sqref="F2"/>
    </sheetView>
  </sheetViews>
  <sheetFormatPr defaultColWidth="9.140625" defaultRowHeight="15" x14ac:dyDescent="0.25"/>
  <cols>
    <col min="1" max="1" width="23" customWidth="1"/>
    <col min="2" max="2" width="49.42578125" customWidth="1"/>
    <col min="3" max="3" width="18.7109375" customWidth="1"/>
    <col min="4" max="4" width="10.140625" customWidth="1"/>
    <col min="5" max="5" width="20.42578125" customWidth="1"/>
    <col min="6" max="6" width="27.285156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2" width="2" hidden="1" customWidth="1"/>
    <col min="63"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2" width="9.140625" hidden="1" customWidth="1"/>
    <col min="103" max="103" width="5.42578125" customWidth="1"/>
  </cols>
  <sheetData>
    <row r="1" spans="1:6" ht="18.75" x14ac:dyDescent="0.3">
      <c r="A1" s="352"/>
      <c r="B1" s="85"/>
      <c r="C1" s="85"/>
      <c r="D1" s="85"/>
      <c r="E1" s="85"/>
      <c r="F1" s="85"/>
    </row>
    <row r="2" spans="1:6" ht="18.75" x14ac:dyDescent="0.3">
      <c r="A2" s="352"/>
      <c r="B2" s="353" t="s">
        <v>6962</v>
      </c>
      <c r="C2" s="353"/>
      <c r="D2" s="353"/>
      <c r="E2" s="85"/>
      <c r="F2" s="85"/>
    </row>
    <row r="3" spans="1:6" ht="18.75" x14ac:dyDescent="0.3">
      <c r="A3" s="352"/>
      <c r="B3" s="354" t="str">
        <f>IF(Project_Data!AP2="","",Project_Data!AP2)</f>
        <v>OFFICE OF STATE AID ROAD CONSTRUCTION (OSARC)</v>
      </c>
      <c r="C3" s="354"/>
      <c r="D3" s="354"/>
      <c r="E3" s="85"/>
      <c r="F3" s="85"/>
    </row>
    <row r="4" spans="1:6" ht="20.100000000000001" customHeight="1" x14ac:dyDescent="0.25"/>
    <row r="5" spans="1:6" ht="20.100000000000001" customHeight="1" x14ac:dyDescent="0.25">
      <c r="A5" s="19" t="s">
        <v>7399</v>
      </c>
      <c r="B5" s="87" t="str">
        <f>IF(Project_Data!$A$2="","",Project_Data!$A$2)</f>
        <v/>
      </c>
      <c r="C5" s="351" t="str">
        <f>IF(Project_Data!$L$2="","",Project_Data!$L$2)</f>
        <v/>
      </c>
      <c r="D5" s="351"/>
      <c r="E5" s="351"/>
      <c r="F5" s="351"/>
    </row>
    <row r="6" spans="1:6" ht="20.100000000000001" customHeight="1" x14ac:dyDescent="0.25">
      <c r="A6" s="351" t="str">
        <f>IF(Project_Data!$B$2="","",Project_Data!$B$2)</f>
        <v/>
      </c>
      <c r="B6" s="351"/>
      <c r="C6" s="19" t="s">
        <v>7400</v>
      </c>
      <c r="D6" s="350" t="str">
        <f>IF(Project_Data!$M$2="","",Project_Data!$M$2)</f>
        <v/>
      </c>
      <c r="E6" s="350"/>
      <c r="F6" s="350"/>
    </row>
    <row r="7" spans="1:6" ht="20.100000000000001" customHeight="1" x14ac:dyDescent="0.25">
      <c r="A7" s="19" t="s">
        <v>7401</v>
      </c>
      <c r="B7" s="348" t="str">
        <f>IF(Project_Data!$C$2="","",Project_Data!$C$2)</f>
        <v/>
      </c>
      <c r="C7" s="348"/>
      <c r="D7" s="348"/>
      <c r="E7" s="348"/>
    </row>
    <row r="8" spans="1:6" ht="20.100000000000001" customHeight="1" x14ac:dyDescent="0.25">
      <c r="A8" s="89" t="s">
        <v>7402</v>
      </c>
      <c r="B8" s="88" t="str">
        <f>IF(Project_Data!$D$2="","",Project_Data!$D$2)</f>
        <v/>
      </c>
      <c r="C8" s="89" t="s">
        <v>7403</v>
      </c>
      <c r="D8" s="349" t="str">
        <f>IF(Project_Data!$N$2="","",Project_Data!$N$2)</f>
        <v/>
      </c>
      <c r="E8" s="350"/>
      <c r="F8" s="90"/>
    </row>
    <row r="9" spans="1:6" ht="20.100000000000001" customHeight="1" x14ac:dyDescent="0.25"/>
    <row r="10" spans="1:6" ht="20.100000000000001" customHeight="1" x14ac:dyDescent="0.25">
      <c r="A10" s="19" t="s">
        <v>7404</v>
      </c>
      <c r="B10" s="87" t="str">
        <f>IF(Project_Data!$E$2="","",Project_Data!$E$2)</f>
        <v/>
      </c>
      <c r="C10" s="19" t="s">
        <v>7405</v>
      </c>
      <c r="E10" s="91" t="str">
        <f>IF(Project_Data!$O$2="","",Project_Data!$O$2)</f>
        <v/>
      </c>
      <c r="F10" t="s">
        <v>7406</v>
      </c>
    </row>
    <row r="11" spans="1:6" ht="20.100000000000001" customHeight="1" x14ac:dyDescent="0.25">
      <c r="A11" s="351" t="str">
        <f>IF(Project_Data!$F$2="","",Project_Data!$F$2)</f>
        <v/>
      </c>
      <c r="B11" s="351"/>
      <c r="C11" s="19" t="s">
        <v>7407</v>
      </c>
      <c r="E11" s="91" t="str">
        <f>IF(Project_Data!$P$2="","",Project_Data!$P$2)</f>
        <v/>
      </c>
      <c r="F11" t="s">
        <v>7406</v>
      </c>
    </row>
    <row r="12" spans="1:6" ht="20.100000000000001" customHeight="1" x14ac:dyDescent="0.25">
      <c r="C12" s="19" t="s">
        <v>7408</v>
      </c>
      <c r="E12" s="91" t="str">
        <f>IF(Project_Data!$Q$2="","",Project_Data!$Q$2)</f>
        <v/>
      </c>
      <c r="F12" t="s">
        <v>7406</v>
      </c>
    </row>
    <row r="13" spans="1:6" ht="20.100000000000001" customHeight="1" x14ac:dyDescent="0.25">
      <c r="A13" s="92" t="s">
        <v>7409</v>
      </c>
      <c r="B13" s="93" t="str">
        <f>IF(Project_Data!$G$2="","",Project_Data!$G$2)</f>
        <v/>
      </c>
      <c r="C13" s="19" t="s">
        <v>7410</v>
      </c>
      <c r="E13" s="91" t="str">
        <f>IF(Project_Data!$R$2="","",Project_Data!$R$2)</f>
        <v/>
      </c>
      <c r="F13" t="s">
        <v>7406</v>
      </c>
    </row>
    <row r="14" spans="1:6" ht="20.100000000000001" customHeight="1" x14ac:dyDescent="0.25"/>
    <row r="15" spans="1:6" ht="20.100000000000001" customHeight="1" x14ac:dyDescent="0.25">
      <c r="A15" s="19" t="s">
        <v>7411</v>
      </c>
      <c r="B15" s="94" t="str">
        <f>IF(Project_Data!$H$2="","",Project_Data!$H$2)</f>
        <v/>
      </c>
      <c r="C15" s="19" t="s">
        <v>7412</v>
      </c>
      <c r="D15" s="95" t="str">
        <f>IF(Project_Data!$I$2="","",Project_Data!$I$2)</f>
        <v/>
      </c>
      <c r="E15" t="s">
        <v>7413</v>
      </c>
    </row>
    <row r="16" spans="1:6" ht="20.100000000000001" customHeight="1" x14ac:dyDescent="0.25"/>
    <row r="17" spans="1:6" ht="20.100000000000001" customHeight="1" x14ac:dyDescent="0.25">
      <c r="A17" s="19" t="s">
        <v>7414</v>
      </c>
      <c r="B17" s="96" t="str">
        <f>IF(Project_Data!$T$2="","",Project_Data!$T$2)</f>
        <v/>
      </c>
      <c r="C17" s="19" t="s">
        <v>7415</v>
      </c>
      <c r="D17" s="350" t="str">
        <f>IF(Project_Data!$U$2="","",Project_Data!$U$2)</f>
        <v/>
      </c>
      <c r="E17" s="350"/>
      <c r="F17" s="350"/>
    </row>
    <row r="18" spans="1:6" ht="20.100000000000001" customHeight="1" x14ac:dyDescent="0.25">
      <c r="A18" t="s">
        <v>7416</v>
      </c>
      <c r="C18" t="s">
        <v>7417</v>
      </c>
    </row>
    <row r="19" spans="1:6" ht="20.100000000000001" customHeight="1" x14ac:dyDescent="0.25">
      <c r="A19" s="4" t="s">
        <v>7418</v>
      </c>
      <c r="B19" s="4" t="s">
        <v>7419</v>
      </c>
      <c r="C19" s="97" t="s">
        <v>7420</v>
      </c>
      <c r="D19" s="97" t="s">
        <v>7421</v>
      </c>
      <c r="E19" s="97" t="s">
        <v>7422</v>
      </c>
      <c r="F19" s="97" t="s">
        <v>7423</v>
      </c>
    </row>
  </sheetData>
  <sheetProtection sheet="1" objects="1" scenarios="1"/>
  <mergeCells count="10">
    <mergeCell ref="B7:E7"/>
    <mergeCell ref="D8:E8"/>
    <mergeCell ref="A11:B11"/>
    <mergeCell ref="D17:F17"/>
    <mergeCell ref="A1:A3"/>
    <mergeCell ref="B2:D2"/>
    <mergeCell ref="B3:D3"/>
    <mergeCell ref="C5:F5"/>
    <mergeCell ref="A6:B6"/>
    <mergeCell ref="D6:F6"/>
  </mergeCells>
  <pageMargins left="0.25" right="0.25" top="0.5" bottom="0.5" header="0.25" footer="0.25"/>
  <pageSetup scale="68" orientation="portrait" r:id="rId1"/>
  <headerFooter>
    <oddHeader>&amp;RVersion 4.29.25</oddHeader>
    <oddFooter>&amp;LPrinted &amp;D @ &amp;T&amp;CPage &amp;P of &amp;N&amp;RLSBP-06(26)</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ED52B-FA6E-4BBF-B31E-5AE68580DF9F}">
  <sheetPr codeName="Form900"/>
  <dimension ref="A1:AC1010"/>
  <sheetViews>
    <sheetView view="pageBreakPreview" zoomScaleNormal="100" zoomScaleSheetLayoutView="100" workbookViewId="0">
      <selection activeCell="A10" sqref="A10"/>
    </sheetView>
  </sheetViews>
  <sheetFormatPr defaultColWidth="9.140625" defaultRowHeight="15" x14ac:dyDescent="0.25"/>
  <cols>
    <col min="1" max="1" width="14.7109375" customWidth="1"/>
    <col min="2" max="2" width="21.42578125" customWidth="1"/>
    <col min="3" max="3" width="11.140625" customWidth="1"/>
    <col min="7" max="7" width="12.7109375" customWidth="1"/>
    <col min="8" max="8" width="15.42578125" customWidth="1"/>
    <col min="15" max="15" width="21.85546875" customWidth="1"/>
    <col min="28" max="28" width="16.85546875" customWidth="1"/>
    <col min="29" max="29" width="255.7109375" bestFit="1" customWidth="1"/>
    <col min="30" max="30" width="13.140625" bestFit="1" customWidth="1"/>
  </cols>
  <sheetData>
    <row r="1" spans="1:29" x14ac:dyDescent="0.25">
      <c r="A1" s="352"/>
      <c r="AB1" t="str">
        <f>CONCATENATE("Sealed bids will be received by the Board of Supervisors of ",Project_Data!$D$2," County"," Mississippi at the "," ***LOCATION *** "," ***CITY *** "," Mississippi, ","until "," ***??:??_AM/PM *** ","on the "," ***DAY*** ","day of "," ***MONTH*** "," ***YEAR*** ","and shortly thereafter publicly"," opened for the construction of ",TEXT(Project_Data!$Q$2,"0.000")," miles of "," ",Project_Data!$E$2," "," on the ",Project_Data!$A$2," ",Project_Data!$B$2," being known as ",Project_Data!$L$2," Project No. ",Project_Data!$M$2," in ",Project_Data!$D$2," County"," Mississippi.")</f>
        <v>Sealed bids will be received by the Board of Supervisors of  County Mississippi at the  ***LOCATION ***  ***CITY ***  Mississippi, until  ***??:??_AM/PM *** on the  ***DAY*** day of  ***MONTH***  ***YEAR*** and shortly thereafter publicly opened for the construction of 0.000 miles of    on the   being known as  Project No.  in  County Mississippi.</v>
      </c>
      <c r="AC1" s="98"/>
    </row>
    <row r="2" spans="1:29" ht="16.5" customHeight="1" x14ac:dyDescent="0.25">
      <c r="A2" s="352"/>
      <c r="B2" s="352" t="str">
        <f>IF(Project_Data!AP2="","",Project_Data!AP2)</f>
        <v>OFFICE OF STATE AID ROAD CONSTRUCTION (OSARC)</v>
      </c>
      <c r="C2" s="352"/>
      <c r="D2" s="352"/>
      <c r="E2" s="352"/>
      <c r="F2" s="352"/>
      <c r="G2" s="352"/>
      <c r="AC2" s="99"/>
    </row>
    <row r="3" spans="1:29" x14ac:dyDescent="0.25">
      <c r="A3" s="352"/>
      <c r="B3" s="352" t="s">
        <v>7424</v>
      </c>
      <c r="C3" s="352"/>
      <c r="D3" s="352"/>
      <c r="E3" s="352"/>
      <c r="F3" s="352"/>
      <c r="G3" s="352"/>
    </row>
    <row r="4" spans="1:29" x14ac:dyDescent="0.25">
      <c r="B4" s="352" t="s">
        <v>7425</v>
      </c>
      <c r="C4" s="352"/>
      <c r="D4" s="352"/>
      <c r="E4" s="352"/>
      <c r="F4" s="352"/>
      <c r="G4" s="352"/>
      <c r="W4" s="355"/>
      <c r="X4" s="355"/>
    </row>
    <row r="5" spans="1:29" x14ac:dyDescent="0.25">
      <c r="W5" s="100"/>
    </row>
    <row r="6" spans="1:29" x14ac:dyDescent="0.25">
      <c r="B6" s="352" t="s">
        <v>7426</v>
      </c>
      <c r="C6" s="352"/>
      <c r="D6" s="352"/>
      <c r="E6" s="352"/>
      <c r="F6" s="352"/>
      <c r="G6" s="352"/>
    </row>
    <row r="7" spans="1:29" ht="9" customHeight="1" x14ac:dyDescent="0.25"/>
    <row r="8" spans="1:29" x14ac:dyDescent="0.25">
      <c r="A8" s="100" t="s">
        <v>7427</v>
      </c>
    </row>
    <row r="9" spans="1:29" s="101" customFormat="1" ht="15.75" x14ac:dyDescent="0.25">
      <c r="A9"/>
      <c r="B9"/>
      <c r="C9"/>
      <c r="D9"/>
      <c r="E9"/>
      <c r="F9"/>
      <c r="G9"/>
      <c r="H9"/>
      <c r="I9"/>
      <c r="AA9"/>
    </row>
    <row r="1000" spans="1:15" x14ac:dyDescent="0.25">
      <c r="A1000" s="102"/>
      <c r="B1000" s="102"/>
      <c r="C1000" s="102"/>
      <c r="D1000" s="102"/>
      <c r="E1000" s="102"/>
      <c r="F1000" s="102"/>
      <c r="G1000" s="102"/>
      <c r="H1000" s="102"/>
      <c r="I1000" s="102"/>
      <c r="O1000" s="103"/>
    </row>
    <row r="1001" spans="1:15" x14ac:dyDescent="0.25">
      <c r="A1001" s="102"/>
      <c r="B1001" s="102"/>
      <c r="C1001" s="102"/>
      <c r="D1001" s="102"/>
      <c r="E1001" s="102"/>
      <c r="F1001" s="102"/>
      <c r="G1001" s="102"/>
      <c r="H1001" s="102"/>
      <c r="I1001" s="102"/>
      <c r="O1001" s="103"/>
    </row>
    <row r="1002" spans="1:15" x14ac:dyDescent="0.25">
      <c r="A1002" s="102"/>
      <c r="B1002" s="102"/>
      <c r="C1002" s="102"/>
      <c r="D1002" s="102"/>
      <c r="E1002" s="102"/>
      <c r="F1002" s="102"/>
      <c r="G1002" s="102"/>
      <c r="H1002" s="102"/>
      <c r="I1002" s="102"/>
      <c r="O1002" s="103"/>
    </row>
    <row r="1003" spans="1:15" x14ac:dyDescent="0.25">
      <c r="A1003" s="102"/>
      <c r="B1003" s="102"/>
      <c r="C1003" s="102"/>
      <c r="D1003" s="102"/>
      <c r="E1003" s="102"/>
      <c r="F1003" s="102"/>
      <c r="G1003" s="102"/>
      <c r="H1003" s="102"/>
      <c r="I1003" s="102"/>
      <c r="O1003" s="103"/>
    </row>
    <row r="1004" spans="1:15" x14ac:dyDescent="0.25">
      <c r="A1004" s="102"/>
      <c r="B1004" s="102"/>
      <c r="C1004" s="102"/>
      <c r="D1004" s="102"/>
      <c r="E1004" s="102"/>
      <c r="F1004" s="102"/>
      <c r="G1004" s="102"/>
      <c r="H1004" s="102"/>
      <c r="I1004" s="102"/>
      <c r="O1004" s="103"/>
    </row>
    <row r="1005" spans="1:15" x14ac:dyDescent="0.25">
      <c r="A1005" s="102"/>
      <c r="B1005" s="102"/>
      <c r="C1005" s="102"/>
      <c r="D1005" s="102"/>
      <c r="E1005" s="102"/>
      <c r="F1005" s="102"/>
      <c r="G1005" s="102"/>
      <c r="H1005" s="102"/>
      <c r="I1005" s="102"/>
      <c r="O1005" s="103"/>
    </row>
    <row r="1006" spans="1:15" x14ac:dyDescent="0.25">
      <c r="A1006" s="102"/>
      <c r="B1006" s="102"/>
      <c r="C1006" s="102"/>
      <c r="D1006" s="102"/>
      <c r="E1006" s="102"/>
      <c r="F1006" s="102"/>
      <c r="G1006" s="102"/>
      <c r="H1006" s="102"/>
      <c r="I1006" s="102"/>
      <c r="O1006" s="103"/>
    </row>
    <row r="1007" spans="1:15" x14ac:dyDescent="0.25">
      <c r="A1007" s="102"/>
      <c r="B1007" s="102"/>
      <c r="C1007" s="102"/>
      <c r="D1007" s="102"/>
      <c r="E1007" s="102"/>
      <c r="F1007" s="102"/>
      <c r="G1007" s="102"/>
      <c r="H1007" s="102"/>
      <c r="I1007" s="102"/>
      <c r="O1007" s="103"/>
    </row>
    <row r="1008" spans="1:15" x14ac:dyDescent="0.25">
      <c r="A1008" s="102"/>
      <c r="B1008" s="102"/>
      <c r="C1008" s="102"/>
      <c r="D1008" s="102"/>
      <c r="E1008" s="102"/>
      <c r="F1008" s="102"/>
      <c r="G1008" s="102"/>
      <c r="H1008" s="102"/>
      <c r="I1008" s="102"/>
      <c r="O1008" s="103"/>
    </row>
    <row r="1009" spans="1:15" x14ac:dyDescent="0.25">
      <c r="A1009" s="102"/>
      <c r="B1009" s="102"/>
      <c r="C1009" s="102"/>
      <c r="D1009" s="102"/>
      <c r="E1009" s="102"/>
      <c r="F1009" s="102"/>
      <c r="G1009" s="102"/>
      <c r="H1009" s="102"/>
      <c r="I1009" s="102"/>
      <c r="O1009" s="103"/>
    </row>
    <row r="1010" spans="1:15" x14ac:dyDescent="0.25">
      <c r="A1010" s="102"/>
      <c r="B1010" s="102"/>
      <c r="C1010" s="102"/>
      <c r="D1010" s="102"/>
      <c r="E1010" s="102"/>
      <c r="F1010" s="102"/>
      <c r="G1010" s="102"/>
      <c r="H1010" s="102"/>
      <c r="I1010" s="102"/>
      <c r="O1010" s="103"/>
    </row>
  </sheetData>
  <sheetProtection sheet="1" objects="1" scenarios="1"/>
  <mergeCells count="6">
    <mergeCell ref="W4:X4"/>
    <mergeCell ref="B6:G6"/>
    <mergeCell ref="A1:A3"/>
    <mergeCell ref="B2:G2"/>
    <mergeCell ref="B3:G3"/>
    <mergeCell ref="B4:G4"/>
  </mergeCells>
  <pageMargins left="0.25" right="0.25" top="0.5" bottom="0.5" header="0.25" footer="0.25"/>
  <pageSetup scale="91" orientation="portrait" r:id="rId1"/>
  <headerFooter>
    <oddHeader>&amp;RVersion 4.29.25</oddHeader>
    <oddFooter>&amp;LPrinted &amp;D @ &amp;T&amp;CPage &amp;P of &amp;N&amp;RLSBP-06(26)</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8A844-BA43-4605-92F2-D6524A833F9B}">
  <sheetPr codeName="Form902"/>
  <dimension ref="A1:AB999"/>
  <sheetViews>
    <sheetView showGridLines="0" view="pageBreakPreview" zoomScaleNormal="100" zoomScaleSheetLayoutView="100" workbookViewId="0">
      <selection activeCell="A11" sqref="A11"/>
    </sheetView>
  </sheetViews>
  <sheetFormatPr defaultColWidth="9.140625" defaultRowHeight="15" x14ac:dyDescent="0.25"/>
  <cols>
    <col min="2" max="2" width="12.42578125" customWidth="1"/>
    <col min="3" max="3" width="66.5703125" customWidth="1"/>
    <col min="4" max="4" width="11.140625" customWidth="1"/>
    <col min="6" max="6" width="16.42578125" customWidth="1"/>
    <col min="7" max="7" width="21.5703125" customWidth="1"/>
    <col min="9" max="9" width="2.140625" bestFit="1" customWidth="1"/>
    <col min="10" max="10" width="16.28515625" bestFit="1" customWidth="1"/>
  </cols>
  <sheetData>
    <row r="1" spans="1:28" ht="54" customHeight="1" x14ac:dyDescent="0.25">
      <c r="Z1" t="s">
        <v>7428</v>
      </c>
      <c r="AA1" t="str">
        <f>CONCATENATE("For the construction of:  ",Project_Data!$E$2," on ",TEXT(Project_Data!$Q$2,"0.000")," mile(s) of county road(s) known as ",Project_Data!$A$2," ",Project_Data!$B$2," in ",Project_Data!$D$2, " County, Mississippi under ",Project_Data!$L$2," Project No. ",Project_Data!$M$2)</f>
        <v xml:space="preserve">For the construction of:   on 0.000 mile(s) of county road(s) known as   in  County, Mississippi under  Project No. </v>
      </c>
      <c r="AB1" t="str">
        <f>CONCATENATE("I (We) agree to complete the entire project within ",Project_Data!$J$2," Working Days.")</f>
        <v>I (We) agree to complete the entire project within  Working Days.</v>
      </c>
    </row>
    <row r="2" spans="1:28" ht="21.75" customHeight="1" x14ac:dyDescent="0.25">
      <c r="A2" t="s">
        <v>7429</v>
      </c>
      <c r="F2" s="37" t="s">
        <v>7430</v>
      </c>
      <c r="G2">
        <f>Project_Data!$M$2</f>
        <v>0</v>
      </c>
      <c r="Z2" t="s">
        <v>7431</v>
      </c>
      <c r="AA2" t="str">
        <f>CONCATENATE(Project_Data!$D$2," County, Mississippi")</f>
        <v xml:space="preserve"> County, Mississippi</v>
      </c>
    </row>
    <row r="3" spans="1:28" x14ac:dyDescent="0.25">
      <c r="A3" t="s">
        <v>7432</v>
      </c>
      <c r="E3" s="356"/>
      <c r="F3" s="356"/>
      <c r="G3" s="356"/>
    </row>
    <row r="8" spans="1:28" x14ac:dyDescent="0.25">
      <c r="A8" s="352" t="s">
        <v>7433</v>
      </c>
      <c r="B8" s="352"/>
      <c r="C8" s="352"/>
      <c r="D8" s="352"/>
      <c r="E8" s="352"/>
      <c r="F8" s="352"/>
      <c r="G8" s="352"/>
    </row>
    <row r="9" spans="1:28" x14ac:dyDescent="0.25">
      <c r="A9" s="352" t="s">
        <v>7434</v>
      </c>
      <c r="B9" s="352"/>
      <c r="C9" s="352"/>
      <c r="D9" s="352"/>
      <c r="E9" s="352"/>
      <c r="F9" s="352"/>
      <c r="G9" s="352"/>
    </row>
    <row r="10" spans="1:28" ht="10.5" customHeight="1" x14ac:dyDescent="0.25"/>
    <row r="11" spans="1:28" ht="10.5" customHeight="1" x14ac:dyDescent="0.25"/>
    <row r="12" spans="1:28" ht="30" x14ac:dyDescent="0.25">
      <c r="A12" s="104" t="s">
        <v>7435</v>
      </c>
      <c r="B12" s="104" t="s">
        <v>7436</v>
      </c>
      <c r="C12" s="104" t="s">
        <v>7294</v>
      </c>
      <c r="D12" s="104" t="s">
        <v>7437</v>
      </c>
      <c r="E12" s="104" t="s">
        <v>7438</v>
      </c>
      <c r="F12" s="104" t="s">
        <v>4</v>
      </c>
      <c r="G12" s="104" t="s">
        <v>7439</v>
      </c>
    </row>
    <row r="13" spans="1:28" ht="30" customHeight="1" x14ac:dyDescent="0.25"/>
    <row r="14" spans="1:28" ht="30" customHeight="1" x14ac:dyDescent="0.25"/>
    <row r="15" spans="1:28" ht="30" customHeight="1" x14ac:dyDescent="0.25"/>
    <row r="16" spans="1:28"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sheetData>
  <sheetProtection algorithmName="SHA-512" hashValue="94z2acmW0bgmW2xUaIoFZSLYjkp8mkudXyDUKyt94EZy9dRIhWV7i6ew37zYShARUwSZyPjXKR9bk/4f9ybCaA==" saltValue="43VlSt8Tife1hu+LAaolfw==" spinCount="100000" sheet="1" objects="1" scenarios="1"/>
  <mergeCells count="3">
    <mergeCell ref="E3:G3"/>
    <mergeCell ref="A8:G8"/>
    <mergeCell ref="A9:G9"/>
  </mergeCells>
  <pageMargins left="0.25" right="0.25" top="0.5" bottom="0.5" header="0.25" footer="0.25"/>
  <pageSetup scale="91" orientation="landscape" r:id="rId1"/>
  <headerFooter>
    <oddHeader>&amp;RVersion 4.29.25</oddHeader>
    <oddFooter>&amp;LPrinted &amp;D @ &amp;T&amp;CPage &amp;P of &amp;N&amp;RLSBP-06(26)</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0CDCF-AE5E-4410-9557-FCAA02783AF1}">
  <sheetPr codeName="GreenCover"/>
  <dimension ref="C1:X30"/>
  <sheetViews>
    <sheetView showGridLines="0" view="pageBreakPreview" zoomScaleNormal="100" zoomScaleSheetLayoutView="100" workbookViewId="0">
      <selection activeCell="Q17" sqref="Q17"/>
    </sheetView>
  </sheetViews>
  <sheetFormatPr defaultColWidth="9.140625" defaultRowHeight="15" x14ac:dyDescent="0.25"/>
  <cols>
    <col min="1" max="1" width="1.85546875" customWidth="1"/>
    <col min="2" max="2" width="3.85546875" customWidth="1"/>
    <col min="3" max="3" width="24.85546875" customWidth="1"/>
    <col min="5" max="5" width="9.85546875" customWidth="1"/>
    <col min="8" max="8" width="12.42578125" customWidth="1"/>
    <col min="11" max="11" width="4.42578125" customWidth="1"/>
    <col min="15" max="15" width="9.7109375" customWidth="1"/>
    <col min="16" max="16" width="10" customWidth="1"/>
    <col min="23" max="23" width="4" customWidth="1"/>
    <col min="24" max="24" width="2" customWidth="1"/>
  </cols>
  <sheetData>
    <row r="1" spans="3:24" ht="9.75" customHeight="1" x14ac:dyDescent="0.25"/>
    <row r="2" spans="3:24" ht="33" customHeight="1" x14ac:dyDescent="0.45">
      <c r="N2" s="360" t="s">
        <v>7440</v>
      </c>
      <c r="O2" s="360"/>
      <c r="P2" s="360"/>
      <c r="Q2" s="360"/>
      <c r="R2" s="360"/>
      <c r="S2" s="360"/>
      <c r="T2" s="360"/>
      <c r="U2" s="360"/>
      <c r="V2" s="360"/>
      <c r="W2" s="360"/>
    </row>
    <row r="3" spans="3:24" ht="17.25" customHeight="1" x14ac:dyDescent="0.45">
      <c r="N3" s="105"/>
      <c r="O3" s="105"/>
      <c r="P3" s="105"/>
      <c r="Q3" s="105"/>
      <c r="R3" s="105"/>
      <c r="S3" s="105"/>
      <c r="T3" s="105"/>
      <c r="U3" s="105"/>
      <c r="V3" s="105"/>
      <c r="W3" s="105"/>
    </row>
    <row r="4" spans="3:24" ht="22.5" customHeight="1" x14ac:dyDescent="0.25">
      <c r="N4" s="361" t="s">
        <v>7441</v>
      </c>
      <c r="O4" s="361"/>
      <c r="P4" s="361"/>
      <c r="Q4" s="361"/>
      <c r="R4" s="361"/>
      <c r="S4" s="361"/>
      <c r="T4" s="361"/>
      <c r="U4" s="361"/>
      <c r="V4" s="361"/>
      <c r="W4" s="361"/>
      <c r="X4" s="361"/>
    </row>
    <row r="5" spans="3:24" ht="22.5" customHeight="1" x14ac:dyDescent="0.25">
      <c r="N5" s="361" t="s">
        <v>7442</v>
      </c>
      <c r="O5" s="361"/>
      <c r="P5" s="361"/>
      <c r="Q5" s="361"/>
      <c r="R5" s="361"/>
      <c r="S5" s="361"/>
      <c r="T5" s="361"/>
      <c r="U5" s="361"/>
      <c r="V5" s="361"/>
      <c r="W5" s="361"/>
      <c r="X5" s="361"/>
    </row>
    <row r="6" spans="3:24" ht="22.5" customHeight="1" x14ac:dyDescent="0.25">
      <c r="N6" s="361" t="s">
        <v>7443</v>
      </c>
      <c r="O6" s="361"/>
      <c r="P6" s="361"/>
      <c r="Q6" s="361"/>
      <c r="R6" s="361"/>
      <c r="S6" s="361"/>
      <c r="T6" s="361"/>
      <c r="U6" s="361"/>
      <c r="V6" s="361"/>
      <c r="W6" s="361"/>
      <c r="X6" s="361"/>
    </row>
    <row r="7" spans="3:24" ht="22.5" customHeight="1" x14ac:dyDescent="0.3">
      <c r="N7" s="106"/>
      <c r="O7" s="106"/>
      <c r="P7" s="106"/>
      <c r="Q7" s="106"/>
      <c r="R7" s="106"/>
      <c r="S7" s="106"/>
      <c r="T7" s="106"/>
      <c r="U7" s="106"/>
      <c r="V7" s="106"/>
      <c r="W7" s="106"/>
      <c r="X7" s="106"/>
    </row>
    <row r="8" spans="3:24" ht="22.5" customHeight="1" x14ac:dyDescent="0.35">
      <c r="P8" s="362"/>
      <c r="Q8" s="362"/>
      <c r="R8" s="362"/>
      <c r="S8" s="362"/>
      <c r="T8" s="362"/>
      <c r="U8" s="107" t="s">
        <v>52</v>
      </c>
      <c r="V8" s="107"/>
    </row>
    <row r="9" spans="3:24" ht="22.5" customHeight="1" x14ac:dyDescent="0.25"/>
    <row r="10" spans="3:24" ht="22.5" customHeight="1" x14ac:dyDescent="0.25"/>
    <row r="11" spans="3:24" ht="22.5" customHeight="1" x14ac:dyDescent="0.25"/>
    <row r="12" spans="3:24" ht="26.25" x14ac:dyDescent="0.4">
      <c r="N12" s="359" t="s">
        <v>7444</v>
      </c>
      <c r="O12" s="359"/>
      <c r="P12" s="359"/>
      <c r="Q12" s="359"/>
      <c r="R12" s="359"/>
      <c r="S12" s="359"/>
      <c r="T12" s="359"/>
      <c r="U12" s="359"/>
      <c r="V12" s="359"/>
      <c r="W12" s="359"/>
    </row>
    <row r="13" spans="3:24" ht="26.25" x14ac:dyDescent="0.4">
      <c r="C13" s="354" t="s">
        <v>7445</v>
      </c>
      <c r="D13" s="354"/>
      <c r="E13" s="354"/>
      <c r="F13" s="354"/>
      <c r="G13" s="354"/>
      <c r="H13" s="354"/>
      <c r="I13" s="354"/>
      <c r="N13" s="359" t="s">
        <v>7446</v>
      </c>
      <c r="O13" s="359"/>
      <c r="P13" s="359"/>
      <c r="Q13" s="359"/>
      <c r="R13" s="359"/>
      <c r="S13" s="359"/>
      <c r="T13" s="359"/>
      <c r="U13" s="359"/>
      <c r="V13" s="359"/>
      <c r="W13" s="359"/>
    </row>
    <row r="14" spans="3:24" ht="26.25" x14ac:dyDescent="0.4">
      <c r="N14" s="108"/>
      <c r="O14" s="108"/>
      <c r="P14" s="108"/>
      <c r="Q14" s="108"/>
      <c r="R14" s="108"/>
      <c r="S14" s="108"/>
      <c r="T14" s="108"/>
      <c r="U14" s="108"/>
      <c r="V14" s="108"/>
      <c r="W14" s="108"/>
    </row>
    <row r="15" spans="3:24" ht="21" customHeight="1" x14ac:dyDescent="0.35">
      <c r="D15" s="362"/>
      <c r="E15" s="362"/>
      <c r="F15" s="362"/>
      <c r="G15" s="362"/>
      <c r="H15" s="109" t="s">
        <v>52</v>
      </c>
    </row>
    <row r="16" spans="3:24" ht="21" customHeight="1" x14ac:dyDescent="0.3">
      <c r="N16" s="364" t="s">
        <v>7447</v>
      </c>
      <c r="O16" s="364"/>
      <c r="P16" s="364"/>
      <c r="Q16" s="364"/>
      <c r="R16" s="364"/>
      <c r="S16" s="364"/>
      <c r="T16" s="364"/>
      <c r="U16" s="364"/>
      <c r="V16" s="364"/>
      <c r="W16" s="364"/>
    </row>
    <row r="17" spans="3:23" ht="21" customHeight="1" x14ac:dyDescent="0.35">
      <c r="C17" s="110"/>
      <c r="D17" s="111" t="s">
        <v>53</v>
      </c>
      <c r="E17" s="112"/>
      <c r="G17" s="363"/>
      <c r="H17" s="363"/>
      <c r="I17" s="111" t="s">
        <v>53</v>
      </c>
      <c r="J17" s="112"/>
      <c r="N17" s="365" t="s">
        <v>6932</v>
      </c>
      <c r="O17" s="365"/>
      <c r="P17" s="365"/>
      <c r="Q17" s="113"/>
      <c r="R17" s="114"/>
      <c r="S17" s="114"/>
    </row>
    <row r="18" spans="3:23" ht="21" customHeight="1" x14ac:dyDescent="0.25">
      <c r="N18" s="352" t="s">
        <v>7448</v>
      </c>
      <c r="O18" s="352"/>
      <c r="P18" s="352"/>
      <c r="Q18" s="357"/>
      <c r="R18" s="357"/>
      <c r="S18" s="357"/>
      <c r="T18" s="357"/>
      <c r="U18" s="357"/>
      <c r="V18" s="357"/>
    </row>
    <row r="19" spans="3:23" ht="21" customHeight="1" x14ac:dyDescent="0.35">
      <c r="C19" s="110"/>
      <c r="D19" s="111" t="s">
        <v>53</v>
      </c>
      <c r="E19" s="112"/>
      <c r="G19" s="363"/>
      <c r="H19" s="363"/>
      <c r="I19" s="111" t="s">
        <v>53</v>
      </c>
      <c r="J19" s="112"/>
      <c r="N19" s="366" t="s">
        <v>7449</v>
      </c>
      <c r="O19" s="366"/>
      <c r="P19" s="357"/>
      <c r="Q19" s="357"/>
      <c r="R19" s="357"/>
      <c r="S19" s="357"/>
      <c r="T19" s="357"/>
      <c r="U19" s="357"/>
      <c r="V19" s="357"/>
    </row>
    <row r="20" spans="3:23" ht="21" customHeight="1" x14ac:dyDescent="0.25">
      <c r="N20" t="s">
        <v>7450</v>
      </c>
      <c r="O20" s="357"/>
      <c r="P20" s="357"/>
      <c r="Q20" s="357"/>
      <c r="R20" t="s">
        <v>52</v>
      </c>
      <c r="S20" s="367"/>
      <c r="T20" s="367"/>
      <c r="U20" s="367"/>
      <c r="V20" s="367"/>
    </row>
    <row r="21" spans="3:23" ht="21" customHeight="1" x14ac:dyDescent="0.35">
      <c r="D21" s="363"/>
      <c r="E21" s="363"/>
      <c r="F21" s="363"/>
      <c r="G21" s="363"/>
      <c r="H21" s="115" t="s">
        <v>53</v>
      </c>
      <c r="I21" s="112"/>
      <c r="N21" t="s">
        <v>7451</v>
      </c>
      <c r="P21" s="357"/>
      <c r="Q21" s="357"/>
      <c r="R21" s="357"/>
      <c r="S21" s="357"/>
      <c r="T21" s="357"/>
      <c r="U21" s="357"/>
      <c r="V21" s="357"/>
    </row>
    <row r="22" spans="3:23" ht="21" customHeight="1" x14ac:dyDescent="0.25">
      <c r="F22" s="116" t="s">
        <v>7452</v>
      </c>
      <c r="G22" s="116"/>
      <c r="N22" s="357"/>
      <c r="O22" s="357"/>
      <c r="P22" s="358"/>
      <c r="Q22" s="357"/>
      <c r="R22" s="357"/>
      <c r="S22" s="357"/>
      <c r="T22" s="357"/>
      <c r="U22" s="357"/>
      <c r="V22" s="357"/>
    </row>
    <row r="23" spans="3:23" ht="21" customHeight="1" x14ac:dyDescent="0.25">
      <c r="N23" s="366" t="s">
        <v>7453</v>
      </c>
      <c r="O23" s="366"/>
      <c r="P23" s="117"/>
      <c r="Q23" t="s">
        <v>7454</v>
      </c>
    </row>
    <row r="24" spans="3:23" ht="26.25" customHeight="1" x14ac:dyDescent="0.25">
      <c r="N24" s="366" t="s">
        <v>7455</v>
      </c>
      <c r="O24" s="366"/>
      <c r="P24" s="118"/>
      <c r="Q24" t="s">
        <v>7454</v>
      </c>
      <c r="T24" s="119" t="s">
        <v>7456</v>
      </c>
      <c r="U24" s="120"/>
      <c r="V24" t="s">
        <v>151</v>
      </c>
    </row>
    <row r="25" spans="3:23" ht="26.25" customHeight="1" x14ac:dyDescent="0.25">
      <c r="N25" t="s">
        <v>7457</v>
      </c>
      <c r="O25" s="370"/>
      <c r="P25" s="370"/>
      <c r="Q25" s="370"/>
      <c r="R25" s="370"/>
      <c r="S25" s="370"/>
      <c r="T25" s="370"/>
      <c r="U25" s="370"/>
      <c r="V25" s="370"/>
    </row>
    <row r="26" spans="3:23" ht="26.25" customHeight="1" x14ac:dyDescent="0.25">
      <c r="N26" t="s">
        <v>7458</v>
      </c>
      <c r="O26" s="370"/>
      <c r="P26" s="370"/>
      <c r="Q26" s="370"/>
      <c r="R26" s="370"/>
      <c r="S26" s="370"/>
      <c r="T26" s="370"/>
      <c r="U26" s="370"/>
      <c r="V26" s="370"/>
    </row>
    <row r="27" spans="3:23" ht="26.25" customHeight="1" x14ac:dyDescent="0.25">
      <c r="N27" t="s">
        <v>7459</v>
      </c>
      <c r="O27" s="370"/>
      <c r="P27" s="370"/>
      <c r="Q27" s="370"/>
      <c r="R27" s="370"/>
      <c r="S27" s="370"/>
      <c r="T27" s="370"/>
      <c r="U27" s="370"/>
      <c r="V27" s="370"/>
    </row>
    <row r="28" spans="3:23" ht="40.5" customHeight="1" x14ac:dyDescent="0.4">
      <c r="N28" s="368" t="s">
        <v>7460</v>
      </c>
      <c r="O28" s="368"/>
      <c r="P28" s="368"/>
      <c r="Q28" s="368"/>
      <c r="R28" s="368"/>
      <c r="S28" s="368"/>
      <c r="T28" s="368"/>
      <c r="U28" s="368"/>
      <c r="V28" s="368"/>
      <c r="W28" s="368"/>
    </row>
    <row r="29" spans="3:23" ht="77.25" customHeight="1" x14ac:dyDescent="0.25">
      <c r="N29" s="369" t="s">
        <v>7461</v>
      </c>
      <c r="O29" s="369"/>
      <c r="P29" s="369"/>
      <c r="Q29" s="369"/>
      <c r="R29" s="369"/>
      <c r="S29" s="369"/>
      <c r="T29" s="369"/>
      <c r="U29" s="369"/>
      <c r="V29" s="369"/>
      <c r="W29" s="369"/>
    </row>
    <row r="30" spans="3:23" ht="12.75" customHeight="1" x14ac:dyDescent="0.25"/>
  </sheetData>
  <sheetProtection sheet="1" objects="1" scenarios="1"/>
  <mergeCells count="29">
    <mergeCell ref="N28:W28"/>
    <mergeCell ref="N29:W29"/>
    <mergeCell ref="N23:O23"/>
    <mergeCell ref="N24:O24"/>
    <mergeCell ref="O25:V25"/>
    <mergeCell ref="O26:V26"/>
    <mergeCell ref="O27:V27"/>
    <mergeCell ref="D21:G21"/>
    <mergeCell ref="P21:V21"/>
    <mergeCell ref="C13:I13"/>
    <mergeCell ref="N13:W13"/>
    <mergeCell ref="N16:W16"/>
    <mergeCell ref="G17:H17"/>
    <mergeCell ref="N17:P17"/>
    <mergeCell ref="N18:P18"/>
    <mergeCell ref="Q18:V18"/>
    <mergeCell ref="G19:H19"/>
    <mergeCell ref="N19:O19"/>
    <mergeCell ref="P19:V19"/>
    <mergeCell ref="O20:Q20"/>
    <mergeCell ref="S20:V20"/>
    <mergeCell ref="D15:G15"/>
    <mergeCell ref="N22:V22"/>
    <mergeCell ref="N12:W12"/>
    <mergeCell ref="N2:W2"/>
    <mergeCell ref="N4:X4"/>
    <mergeCell ref="N5:X5"/>
    <mergeCell ref="N6:X6"/>
    <mergeCell ref="P8:T8"/>
  </mergeCells>
  <dataValidations count="1">
    <dataValidation type="list" errorStyle="information" allowBlank="1" showInputMessage="1" showErrorMessage="1" errorTitle="Other" error="If selection is not in the list, type a new selection here. " sqref="N17:P17" xr:uid="{260255D0-C97A-4E88-8727-9D2954D953EA}">
      <formula1>ProjectType</formula1>
    </dataValidation>
  </dataValidations>
  <printOptions horizontalCentered="1" verticalCentered="1"/>
  <pageMargins left="0.75" right="0.5" top="0" bottom="0" header="0" footer="0"/>
  <pageSetup paperSize="121"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6EF75-FF42-4910-AF21-874674D9837D}">
  <sheetPr codeName="GreenCoverNEW"/>
  <dimension ref="C1:M73"/>
  <sheetViews>
    <sheetView showGridLines="0" view="pageBreakPreview" zoomScaleNormal="100" zoomScaleSheetLayoutView="100" workbookViewId="0">
      <selection activeCell="C25" sqref="C25:E25"/>
    </sheetView>
  </sheetViews>
  <sheetFormatPr defaultColWidth="9.140625" defaultRowHeight="15" x14ac:dyDescent="0.25"/>
  <cols>
    <col min="1" max="1" width="1.85546875" customWidth="1"/>
    <col min="2" max="2" width="3.85546875" customWidth="1"/>
    <col min="3" max="3" width="24.85546875" customWidth="1"/>
    <col min="5" max="5" width="9.85546875" customWidth="1"/>
    <col min="8" max="8" width="14.7109375" customWidth="1"/>
    <col min="9" max="9" width="13.28515625" customWidth="1"/>
    <col min="11" max="11" width="14.42578125" customWidth="1"/>
  </cols>
  <sheetData>
    <row r="1" spans="3:13" ht="9.75" customHeight="1" x14ac:dyDescent="0.25"/>
    <row r="2" spans="3:13" ht="6" customHeight="1" x14ac:dyDescent="0.25"/>
    <row r="3" spans="3:13" ht="6" customHeight="1" x14ac:dyDescent="0.25"/>
    <row r="4" spans="3:13" ht="6" customHeight="1" x14ac:dyDescent="0.25"/>
    <row r="5" spans="3:13" ht="6" customHeight="1" x14ac:dyDescent="0.25"/>
    <row r="6" spans="3:13" ht="6" customHeight="1" x14ac:dyDescent="0.25"/>
    <row r="7" spans="3:13" ht="6" customHeight="1" x14ac:dyDescent="0.25"/>
    <row r="8" spans="3:13" ht="9.75" customHeight="1" x14ac:dyDescent="0.25"/>
    <row r="9" spans="3:13" ht="9.75" customHeight="1" x14ac:dyDescent="0.25"/>
    <row r="10" spans="3:13" ht="33" customHeight="1" x14ac:dyDescent="0.45">
      <c r="C10" s="360" t="s">
        <v>7440</v>
      </c>
      <c r="D10" s="360"/>
      <c r="E10" s="360"/>
      <c r="F10" s="360"/>
      <c r="G10" s="360"/>
      <c r="H10" s="360"/>
      <c r="I10" s="360"/>
      <c r="J10" s="360"/>
      <c r="K10" s="360"/>
      <c r="L10" s="360"/>
    </row>
    <row r="11" spans="3:13" ht="29.25" customHeight="1" x14ac:dyDescent="0.45">
      <c r="C11" s="105"/>
      <c r="D11" s="105"/>
      <c r="E11" s="105"/>
      <c r="F11" s="105"/>
      <c r="G11" s="105"/>
      <c r="H11" s="105"/>
      <c r="I11" s="105"/>
      <c r="J11" s="105"/>
      <c r="K11" s="105"/>
      <c r="L11" s="105"/>
    </row>
    <row r="12" spans="3:13" ht="22.5" customHeight="1" x14ac:dyDescent="0.25">
      <c r="C12" s="361" t="s">
        <v>7441</v>
      </c>
      <c r="D12" s="361"/>
      <c r="E12" s="361"/>
      <c r="F12" s="361"/>
      <c r="G12" s="361"/>
      <c r="H12" s="361"/>
      <c r="I12" s="361"/>
      <c r="J12" s="361"/>
      <c r="K12" s="361"/>
      <c r="L12" s="361"/>
      <c r="M12" s="361"/>
    </row>
    <row r="13" spans="3:13" ht="22.5" customHeight="1" x14ac:dyDescent="0.25">
      <c r="C13" s="361" t="s">
        <v>7442</v>
      </c>
      <c r="D13" s="361"/>
      <c r="E13" s="361"/>
      <c r="F13" s="361"/>
      <c r="G13" s="361"/>
      <c r="H13" s="361"/>
      <c r="I13" s="361"/>
      <c r="J13" s="361"/>
      <c r="K13" s="361"/>
      <c r="L13" s="361"/>
      <c r="M13" s="361"/>
    </row>
    <row r="14" spans="3:13" ht="22.5" customHeight="1" x14ac:dyDescent="0.25">
      <c r="C14" s="361" t="s">
        <v>7443</v>
      </c>
      <c r="D14" s="361"/>
      <c r="E14" s="361"/>
      <c r="F14" s="361"/>
      <c r="G14" s="361"/>
      <c r="H14" s="361"/>
      <c r="I14" s="361"/>
      <c r="J14" s="361"/>
      <c r="K14" s="361"/>
      <c r="L14" s="361"/>
      <c r="M14" s="361"/>
    </row>
    <row r="15" spans="3:13" ht="22.5" customHeight="1" x14ac:dyDescent="0.3">
      <c r="C15" s="106"/>
      <c r="D15" s="106"/>
      <c r="E15" s="106"/>
      <c r="F15" s="106"/>
      <c r="G15" s="106"/>
      <c r="H15" s="106"/>
      <c r="I15" s="106"/>
      <c r="J15" s="106"/>
      <c r="K15" s="106"/>
      <c r="L15" s="106"/>
      <c r="M15" s="106"/>
    </row>
    <row r="16" spans="3:13" ht="22.5" customHeight="1" x14ac:dyDescent="0.35">
      <c r="E16" s="362"/>
      <c r="F16" s="362"/>
      <c r="G16" s="362"/>
      <c r="H16" s="362"/>
      <c r="I16" s="362"/>
      <c r="J16" s="107" t="s">
        <v>52</v>
      </c>
      <c r="K16" s="107"/>
    </row>
    <row r="17" spans="3:12" ht="36" customHeight="1" x14ac:dyDescent="0.25"/>
    <row r="18" spans="3:12" ht="36" customHeight="1" x14ac:dyDescent="0.25"/>
    <row r="19" spans="3:12" ht="36" customHeight="1" x14ac:dyDescent="0.25"/>
    <row r="20" spans="3:12" ht="26.25" x14ac:dyDescent="0.4">
      <c r="C20" s="359" t="s">
        <v>7444</v>
      </c>
      <c r="D20" s="359"/>
      <c r="E20" s="359"/>
      <c r="F20" s="359"/>
      <c r="G20" s="359"/>
      <c r="H20" s="359"/>
      <c r="I20" s="359"/>
      <c r="J20" s="359"/>
      <c r="K20" s="359"/>
      <c r="L20" s="359"/>
    </row>
    <row r="21" spans="3:12" ht="26.25" x14ac:dyDescent="0.4">
      <c r="C21" s="359" t="s">
        <v>7446</v>
      </c>
      <c r="D21" s="359"/>
      <c r="E21" s="359"/>
      <c r="F21" s="359"/>
      <c r="G21" s="359"/>
      <c r="H21" s="359"/>
      <c r="I21" s="359"/>
      <c r="J21" s="359"/>
      <c r="K21" s="359"/>
      <c r="L21" s="359"/>
    </row>
    <row r="22" spans="3:12" ht="30" customHeight="1" x14ac:dyDescent="0.4">
      <c r="C22" s="108"/>
      <c r="D22" s="108"/>
      <c r="E22" s="108"/>
      <c r="F22" s="108"/>
      <c r="G22" s="108"/>
      <c r="H22" s="108"/>
      <c r="I22" s="108"/>
      <c r="J22" s="108"/>
      <c r="K22" s="108"/>
      <c r="L22" s="108"/>
    </row>
    <row r="23" spans="3:12" ht="30" customHeight="1" x14ac:dyDescent="0.25"/>
    <row r="24" spans="3:12" ht="30" customHeight="1" x14ac:dyDescent="0.3">
      <c r="C24" s="364" t="s">
        <v>7447</v>
      </c>
      <c r="D24" s="364"/>
      <c r="E24" s="364"/>
      <c r="F24" s="364"/>
      <c r="G24" s="364"/>
      <c r="H24" s="364"/>
      <c r="I24" s="364"/>
      <c r="J24" s="364"/>
      <c r="K24" s="364"/>
      <c r="L24" s="364"/>
    </row>
    <row r="25" spans="3:12" ht="30" customHeight="1" x14ac:dyDescent="0.35">
      <c r="C25" s="365" t="s">
        <v>6932</v>
      </c>
      <c r="D25" s="365"/>
      <c r="E25" s="365"/>
      <c r="F25" s="113"/>
      <c r="G25" s="114"/>
      <c r="H25" s="114"/>
    </row>
    <row r="26" spans="3:12" ht="30" customHeight="1" x14ac:dyDescent="0.25">
      <c r="C26" s="352" t="s">
        <v>7448</v>
      </c>
      <c r="D26" s="352"/>
      <c r="E26" s="352"/>
      <c r="F26" s="357"/>
      <c r="G26" s="357"/>
      <c r="H26" s="357"/>
      <c r="I26" s="357"/>
      <c r="J26" s="357"/>
      <c r="K26" s="357"/>
    </row>
    <row r="27" spans="3:12" ht="30" customHeight="1" x14ac:dyDescent="0.25">
      <c r="C27" s="366" t="s">
        <v>7449</v>
      </c>
      <c r="D27" s="366"/>
      <c r="E27" s="357"/>
      <c r="F27" s="357"/>
      <c r="G27" s="357"/>
      <c r="H27" s="357"/>
      <c r="I27" s="357"/>
      <c r="J27" s="357"/>
      <c r="K27" s="357"/>
    </row>
    <row r="28" spans="3:12" ht="30" customHeight="1" x14ac:dyDescent="0.25">
      <c r="C28" t="s">
        <v>7450</v>
      </c>
      <c r="D28" s="357"/>
      <c r="E28" s="357"/>
      <c r="F28" s="357"/>
      <c r="G28" t="s">
        <v>52</v>
      </c>
      <c r="H28" s="367"/>
      <c r="I28" s="367"/>
      <c r="J28" s="367"/>
      <c r="K28" s="367"/>
    </row>
    <row r="29" spans="3:12" ht="30" customHeight="1" x14ac:dyDescent="0.25">
      <c r="C29" t="s">
        <v>7451</v>
      </c>
      <c r="E29" s="357"/>
      <c r="F29" s="357"/>
      <c r="G29" s="357"/>
      <c r="H29" s="357"/>
      <c r="I29" s="357"/>
      <c r="J29" s="357"/>
      <c r="K29" s="357"/>
    </row>
    <row r="30" spans="3:12" ht="30" customHeight="1" x14ac:dyDescent="0.25">
      <c r="C30" s="357"/>
      <c r="D30" s="357"/>
      <c r="E30" s="358"/>
      <c r="F30" s="357"/>
      <c r="G30" s="357"/>
      <c r="H30" s="357"/>
      <c r="I30" s="357"/>
      <c r="J30" s="357"/>
      <c r="K30" s="357"/>
    </row>
    <row r="31" spans="3:12" ht="30" customHeight="1" x14ac:dyDescent="0.25">
      <c r="C31" s="366" t="s">
        <v>7453</v>
      </c>
      <c r="D31" s="366"/>
      <c r="E31" s="117"/>
      <c r="F31" t="s">
        <v>7454</v>
      </c>
    </row>
    <row r="32" spans="3:12" ht="30" customHeight="1" x14ac:dyDescent="0.25">
      <c r="C32" s="366" t="s">
        <v>7455</v>
      </c>
      <c r="D32" s="366"/>
      <c r="E32" s="118"/>
      <c r="F32" t="s">
        <v>7454</v>
      </c>
      <c r="I32" s="119" t="s">
        <v>7456</v>
      </c>
      <c r="J32" s="120"/>
      <c r="K32" t="s">
        <v>151</v>
      </c>
    </row>
    <row r="33" spans="3:12" ht="30" customHeight="1" x14ac:dyDescent="0.25">
      <c r="C33" t="s">
        <v>7457</v>
      </c>
      <c r="D33" s="370"/>
      <c r="E33" s="370"/>
      <c r="F33" s="370"/>
      <c r="G33" s="370"/>
      <c r="H33" s="370"/>
      <c r="I33" s="370"/>
      <c r="J33" s="370"/>
      <c r="K33" s="370"/>
    </row>
    <row r="34" spans="3:12" ht="30" customHeight="1" x14ac:dyDescent="0.25">
      <c r="C34" t="s">
        <v>7458</v>
      </c>
      <c r="D34" s="370"/>
      <c r="E34" s="370"/>
      <c r="F34" s="370"/>
      <c r="G34" s="370"/>
      <c r="H34" s="370"/>
      <c r="I34" s="370"/>
      <c r="J34" s="370"/>
      <c r="K34" s="370"/>
    </row>
    <row r="35" spans="3:12" ht="30" customHeight="1" x14ac:dyDescent="0.25">
      <c r="C35" t="s">
        <v>7459</v>
      </c>
      <c r="D35" s="370"/>
      <c r="E35" s="370"/>
      <c r="F35" s="370"/>
      <c r="G35" s="370"/>
      <c r="H35" s="370"/>
      <c r="I35" s="370"/>
      <c r="J35" s="370"/>
      <c r="K35" s="370"/>
    </row>
    <row r="36" spans="3:12" ht="40.5" customHeight="1" x14ac:dyDescent="0.4">
      <c r="C36" s="368" t="s">
        <v>7460</v>
      </c>
      <c r="D36" s="368"/>
      <c r="E36" s="368"/>
      <c r="F36" s="368"/>
      <c r="G36" s="368"/>
      <c r="H36" s="368"/>
      <c r="I36" s="368"/>
      <c r="J36" s="368"/>
      <c r="K36" s="368"/>
      <c r="L36" s="368"/>
    </row>
    <row r="37" spans="3:12" ht="77.25" customHeight="1" x14ac:dyDescent="0.25">
      <c r="C37" s="369" t="s">
        <v>7461</v>
      </c>
      <c r="D37" s="369"/>
      <c r="E37" s="369"/>
      <c r="F37" s="369"/>
      <c r="G37" s="369"/>
      <c r="H37" s="369"/>
      <c r="I37" s="369"/>
      <c r="J37" s="369"/>
      <c r="K37" s="369"/>
      <c r="L37" s="369"/>
    </row>
    <row r="38" spans="3:12" ht="12.75" customHeight="1" x14ac:dyDescent="0.25"/>
    <row r="56" spans="3:11" ht="20.25" customHeight="1" x14ac:dyDescent="0.25"/>
    <row r="57" spans="3:11" ht="20.25" customHeight="1" x14ac:dyDescent="0.3">
      <c r="D57" s="354" t="s">
        <v>7445</v>
      </c>
      <c r="E57" s="354"/>
      <c r="F57" s="354"/>
      <c r="G57" s="354"/>
      <c r="H57" s="354"/>
      <c r="I57" s="354"/>
      <c r="J57" s="354"/>
    </row>
    <row r="58" spans="3:11" ht="20.25" customHeight="1" x14ac:dyDescent="0.25"/>
    <row r="59" spans="3:11" ht="20.25" customHeight="1" x14ac:dyDescent="0.35">
      <c r="E59" s="362"/>
      <c r="F59" s="362"/>
      <c r="G59" s="362"/>
      <c r="H59" s="362"/>
      <c r="I59" s="109" t="s">
        <v>52</v>
      </c>
    </row>
    <row r="60" spans="3:11" ht="20.25" customHeight="1" x14ac:dyDescent="0.25"/>
    <row r="61" spans="3:11" ht="20.25" customHeight="1" x14ac:dyDescent="0.35">
      <c r="C61" s="371"/>
      <c r="D61" s="371"/>
      <c r="E61" s="111" t="s">
        <v>53</v>
      </c>
      <c r="F61" s="112"/>
      <c r="H61" s="363"/>
      <c r="I61" s="363"/>
      <c r="J61" s="111" t="s">
        <v>53</v>
      </c>
      <c r="K61" s="112"/>
    </row>
    <row r="62" spans="3:11" ht="20.25" customHeight="1" x14ac:dyDescent="0.25"/>
    <row r="63" spans="3:11" ht="20.25" customHeight="1" x14ac:dyDescent="0.35">
      <c r="C63" s="122"/>
      <c r="D63" s="110"/>
      <c r="E63" s="111" t="s">
        <v>53</v>
      </c>
      <c r="F63" s="112"/>
      <c r="H63" s="363"/>
      <c r="I63" s="363"/>
      <c r="J63" s="111" t="s">
        <v>53</v>
      </c>
      <c r="K63" s="112"/>
    </row>
    <row r="64" spans="3:11" ht="20.25" customHeight="1" x14ac:dyDescent="0.25"/>
    <row r="65" spans="5:10" ht="20.25" customHeight="1" x14ac:dyDescent="0.35">
      <c r="E65" s="363"/>
      <c r="F65" s="363"/>
      <c r="G65" s="363"/>
      <c r="H65" s="363"/>
      <c r="I65" s="115" t="s">
        <v>53</v>
      </c>
      <c r="J65" s="112"/>
    </row>
    <row r="66" spans="5:10" ht="20.25" customHeight="1" x14ac:dyDescent="0.25">
      <c r="G66" s="116" t="s">
        <v>7452</v>
      </c>
      <c r="H66" s="116"/>
    </row>
    <row r="67" spans="5:10" ht="20.25" customHeight="1" x14ac:dyDescent="0.25"/>
    <row r="68" spans="5:10" ht="20.25" customHeight="1" x14ac:dyDescent="0.25"/>
    <row r="69" spans="5:10" ht="20.25" customHeight="1" x14ac:dyDescent="0.25"/>
    <row r="70" spans="5:10" ht="20.25" customHeight="1" x14ac:dyDescent="0.25"/>
    <row r="71" spans="5:10" ht="20.25" customHeight="1" x14ac:dyDescent="0.25"/>
    <row r="72" spans="5:10" ht="20.25" customHeight="1" x14ac:dyDescent="0.25"/>
    <row r="73" spans="5:10" ht="20.25" customHeight="1" x14ac:dyDescent="0.25"/>
  </sheetData>
  <mergeCells count="30">
    <mergeCell ref="C20:L20"/>
    <mergeCell ref="C10:L10"/>
    <mergeCell ref="C12:M12"/>
    <mergeCell ref="C13:M13"/>
    <mergeCell ref="C14:M14"/>
    <mergeCell ref="E16:I16"/>
    <mergeCell ref="C21:L21"/>
    <mergeCell ref="E59:H59"/>
    <mergeCell ref="C24:L24"/>
    <mergeCell ref="H61:I61"/>
    <mergeCell ref="C25:E25"/>
    <mergeCell ref="C26:E26"/>
    <mergeCell ref="F26:K26"/>
    <mergeCell ref="C27:D27"/>
    <mergeCell ref="E27:K27"/>
    <mergeCell ref="D28:F28"/>
    <mergeCell ref="H28:K28"/>
    <mergeCell ref="D57:J57"/>
    <mergeCell ref="E65:H65"/>
    <mergeCell ref="E29:K29"/>
    <mergeCell ref="C30:K30"/>
    <mergeCell ref="C31:D31"/>
    <mergeCell ref="C32:D32"/>
    <mergeCell ref="D33:K33"/>
    <mergeCell ref="D34:K34"/>
    <mergeCell ref="D35:K35"/>
    <mergeCell ref="C36:L36"/>
    <mergeCell ref="C37:L37"/>
    <mergeCell ref="C61:D61"/>
    <mergeCell ref="H63:I63"/>
  </mergeCells>
  <dataValidations count="1">
    <dataValidation type="list" errorStyle="information" allowBlank="1" showInputMessage="1" showErrorMessage="1" errorTitle="Other" error="If selection is not in the list, type a new selection here. " sqref="C25:E25" xr:uid="{726B7442-D44E-42B6-BA82-BF560BF50A12}">
      <formula1>ProjectType</formula1>
    </dataValidation>
  </dataValidations>
  <printOptions horizontalCentered="1" verticalCentered="1"/>
  <pageMargins left="0.75" right="0.5" top="0" bottom="0" header="0" footer="0"/>
  <pageSetup scale="67" orientation="portrait" r:id="rId1"/>
  <rowBreaks count="1" manualBreakCount="1">
    <brk id="42" max="16383" man="1"/>
  </row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DE45A-4396-4F79-A366-ECB99F58513B}">
  <sheetPr codeName="OSARC_ESTIMATE"/>
  <dimension ref="A1:CS19"/>
  <sheetViews>
    <sheetView view="pageBreakPreview" zoomScaleNormal="100" zoomScaleSheetLayoutView="100" workbookViewId="0">
      <selection activeCell="E19" sqref="E19"/>
    </sheetView>
  </sheetViews>
  <sheetFormatPr defaultColWidth="9.140625" defaultRowHeight="15" x14ac:dyDescent="0.25"/>
  <cols>
    <col min="1" max="1" width="23" customWidth="1"/>
    <col min="2" max="2" width="49.42578125" customWidth="1"/>
    <col min="3" max="3" width="20.7109375" customWidth="1"/>
    <col min="4" max="4" width="10.140625" customWidth="1"/>
    <col min="5" max="5" width="20.7109375" customWidth="1"/>
    <col min="6" max="6" width="27.425781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1" width="2" hidden="1" customWidth="1"/>
    <col min="62"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3" width="0" hidden="1" customWidth="1"/>
  </cols>
  <sheetData>
    <row r="1" spans="1:6" ht="18.75" x14ac:dyDescent="0.3">
      <c r="B1" s="85"/>
      <c r="C1" s="85"/>
      <c r="D1" s="85"/>
      <c r="E1" s="85"/>
      <c r="F1" s="85"/>
    </row>
    <row r="2" spans="1:6" ht="18.75" x14ac:dyDescent="0.3">
      <c r="A2" s="353" t="s">
        <v>6978</v>
      </c>
      <c r="B2" s="353"/>
      <c r="C2" s="353"/>
      <c r="D2" s="353"/>
      <c r="E2" s="353"/>
      <c r="F2" s="353"/>
    </row>
    <row r="3" spans="1:6" ht="18.75" x14ac:dyDescent="0.3">
      <c r="A3" s="354" t="str">
        <f>IF(Project_Data!AP2="","",Project_Data!AP2)</f>
        <v>OFFICE OF STATE AID ROAD CONSTRUCTION (OSARC)</v>
      </c>
      <c r="B3" s="354"/>
      <c r="C3" s="354"/>
      <c r="D3" s="354"/>
      <c r="E3" s="354"/>
      <c r="F3" s="354"/>
    </row>
    <row r="4" spans="1:6" ht="20.100000000000001" customHeight="1" x14ac:dyDescent="0.25"/>
    <row r="5" spans="1:6" ht="20.100000000000001" customHeight="1" x14ac:dyDescent="0.25">
      <c r="A5" s="19" t="s">
        <v>7399</v>
      </c>
      <c r="B5" s="87" t="str">
        <f>IF(Project_Data!$A$3="","",Project_Data!$A$3)</f>
        <v/>
      </c>
      <c r="C5" s="351" t="str">
        <f>IF(Project_Data!$L$3="","",Project_Data!$L$3)</f>
        <v/>
      </c>
      <c r="D5" s="351"/>
      <c r="E5" s="351"/>
      <c r="F5" s="351"/>
    </row>
    <row r="6" spans="1:6" ht="20.100000000000001" customHeight="1" x14ac:dyDescent="0.25">
      <c r="A6" s="351" t="str">
        <f>IF(Project_Data!$B$2="","",Project_Data!$B$2)</f>
        <v/>
      </c>
      <c r="B6" s="351"/>
      <c r="C6" s="19" t="s">
        <v>7400</v>
      </c>
      <c r="D6" s="350" t="str">
        <f>IF(Project_Data!$M$3="","",Project_Data!$M$3)</f>
        <v/>
      </c>
      <c r="E6" s="350"/>
      <c r="F6" s="350"/>
    </row>
    <row r="7" spans="1:6" ht="20.100000000000001" customHeight="1" x14ac:dyDescent="0.25">
      <c r="A7" s="19" t="s">
        <v>7401</v>
      </c>
      <c r="B7" s="348" t="str">
        <f>IF(Project_Data!$C$3="","",Project_Data!$C$3)</f>
        <v/>
      </c>
      <c r="C7" s="348"/>
      <c r="D7" s="348"/>
      <c r="E7" s="348"/>
    </row>
    <row r="8" spans="1:6" ht="20.100000000000001" customHeight="1" x14ac:dyDescent="0.25">
      <c r="A8" s="89" t="s">
        <v>7402</v>
      </c>
      <c r="B8" s="88" t="str">
        <f>IF(Project_Data!$D$3="","",Project_Data!$D$3)</f>
        <v/>
      </c>
      <c r="C8" s="89" t="s">
        <v>7403</v>
      </c>
      <c r="D8" s="349" t="str">
        <f>IF(Project_Data!$N$3="","",Project_Data!$N$3)</f>
        <v/>
      </c>
      <c r="E8" s="350"/>
      <c r="F8" s="90"/>
    </row>
    <row r="9" spans="1:6" ht="20.100000000000001" customHeight="1" x14ac:dyDescent="0.25"/>
    <row r="10" spans="1:6" ht="20.100000000000001" customHeight="1" x14ac:dyDescent="0.25">
      <c r="A10" s="19" t="s">
        <v>7404</v>
      </c>
      <c r="B10" s="87" t="str">
        <f>IF(Project_Data!$E$3="","",Project_Data!$E$3)</f>
        <v/>
      </c>
      <c r="C10" s="19" t="s">
        <v>7405</v>
      </c>
      <c r="E10" s="91" t="str">
        <f>IF(Project_Data!$O$3="","",Project_Data!$O$3)</f>
        <v/>
      </c>
      <c r="F10" t="s">
        <v>7406</v>
      </c>
    </row>
    <row r="11" spans="1:6" ht="20.100000000000001" customHeight="1" x14ac:dyDescent="0.25">
      <c r="A11" s="351" t="str">
        <f>IF(Project_Data!$F$3="","",Project_Data!$F$3)</f>
        <v/>
      </c>
      <c r="B11" s="351"/>
      <c r="C11" s="19" t="s">
        <v>7407</v>
      </c>
      <c r="E11" s="91" t="str">
        <f>IF(Project_Data!$P$3="","",Project_Data!$P$3)</f>
        <v/>
      </c>
      <c r="F11" t="s">
        <v>7406</v>
      </c>
    </row>
    <row r="12" spans="1:6" ht="20.100000000000001" customHeight="1" x14ac:dyDescent="0.25">
      <c r="C12" s="19" t="s">
        <v>7408</v>
      </c>
      <c r="E12" s="91" t="str">
        <f>IF(Project_Data!$Q$3="","",Project_Data!$Q$3)</f>
        <v/>
      </c>
      <c r="F12" t="s">
        <v>7406</v>
      </c>
    </row>
    <row r="13" spans="1:6" ht="20.100000000000001" customHeight="1" x14ac:dyDescent="0.25">
      <c r="A13" s="92" t="s">
        <v>7409</v>
      </c>
      <c r="B13" s="93" t="str">
        <f>IF(Project_Data!$G$3="","",Project_Data!$G$3)</f>
        <v/>
      </c>
      <c r="C13" s="19" t="s">
        <v>7410</v>
      </c>
      <c r="E13" s="91" t="str">
        <f>IF(Project_Data!$R$3="","",Project_Data!$R$3)</f>
        <v/>
      </c>
      <c r="F13" t="s">
        <v>7406</v>
      </c>
    </row>
    <row r="14" spans="1:6" ht="20.100000000000001" customHeight="1" x14ac:dyDescent="0.25"/>
    <row r="15" spans="1:6" ht="20.100000000000001" customHeight="1" x14ac:dyDescent="0.25">
      <c r="A15" s="19" t="s">
        <v>7411</v>
      </c>
      <c r="B15" s="94" t="str">
        <f>IF(Project_Data!$H$3="","",Project_Data!$H$3)</f>
        <v/>
      </c>
      <c r="C15" s="19" t="s">
        <v>7412</v>
      </c>
      <c r="D15" s="95" t="str">
        <f>IF(Project_Data!$I$3="","",Project_Data!$I$3)</f>
        <v/>
      </c>
      <c r="E15" t="s">
        <v>7413</v>
      </c>
    </row>
    <row r="16" spans="1:6" ht="20.100000000000001" customHeight="1" x14ac:dyDescent="0.25"/>
    <row r="17" spans="1:6" ht="20.100000000000001" customHeight="1" x14ac:dyDescent="0.25">
      <c r="A17" s="19" t="s">
        <v>7414</v>
      </c>
      <c r="B17" s="96" t="str">
        <f>IF(Project_Data!$T$3="","",Project_Data!$T$3)</f>
        <v/>
      </c>
      <c r="C17" s="19" t="s">
        <v>7415</v>
      </c>
      <c r="D17" s="350" t="str">
        <f>IF(Project_Data!$U$3="","",Project_Data!$U$3)</f>
        <v/>
      </c>
      <c r="E17" s="350"/>
      <c r="F17" s="350"/>
    </row>
    <row r="18" spans="1:6" ht="20.100000000000001" customHeight="1" x14ac:dyDescent="0.25">
      <c r="A18" t="s">
        <v>7416</v>
      </c>
      <c r="C18" t="s">
        <v>7417</v>
      </c>
    </row>
    <row r="19" spans="1:6" ht="18" customHeight="1" x14ac:dyDescent="0.25">
      <c r="A19" s="4" t="s">
        <v>7418</v>
      </c>
      <c r="B19" s="4" t="s">
        <v>7419</v>
      </c>
      <c r="C19" s="97" t="s">
        <v>7420</v>
      </c>
      <c r="D19" s="97" t="s">
        <v>7421</v>
      </c>
      <c r="E19" s="97" t="s">
        <v>7422</v>
      </c>
      <c r="F19" s="97" t="s">
        <v>7423</v>
      </c>
    </row>
  </sheetData>
  <sheetProtection sheet="1" objects="1" scenarios="1"/>
  <mergeCells count="9">
    <mergeCell ref="D8:E8"/>
    <mergeCell ref="A11:B11"/>
    <mergeCell ref="D17:F17"/>
    <mergeCell ref="A2:F2"/>
    <mergeCell ref="A3:F3"/>
    <mergeCell ref="C5:F5"/>
    <mergeCell ref="A6:B6"/>
    <mergeCell ref="D6:F6"/>
    <mergeCell ref="B7:E7"/>
  </mergeCells>
  <pageMargins left="0.25" right="0.25" top="0.5" bottom="0.5" header="0.25" footer="0.25"/>
  <pageSetup scale="67" orientation="portrait" r:id="rId1"/>
  <headerFooter>
    <oddHeader>&amp;RVersion 4.21.25</oddHeader>
    <oddFooter>&amp;LPrinted &amp;D @ &amp;T&amp;CPage &amp;P of &amp;N&amp;RSAP-03(12)M</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A9976-8AD2-4779-93E1-F6C86ABE5183}">
  <sheetPr codeName="WEBBIDLIST"/>
  <dimension ref="A1:CZ15"/>
  <sheetViews>
    <sheetView showGridLines="0" view="pageBreakPreview" zoomScaleNormal="100" zoomScaleSheetLayoutView="100" workbookViewId="0">
      <selection activeCell="M46" sqref="M46"/>
    </sheetView>
  </sheetViews>
  <sheetFormatPr defaultColWidth="9.140625" defaultRowHeight="15" x14ac:dyDescent="0.25"/>
  <cols>
    <col min="2" max="2" width="15.7109375" customWidth="1"/>
    <col min="7" max="7" width="12.7109375" customWidth="1"/>
    <col min="8" max="8" width="15.42578125" customWidth="1"/>
    <col min="15" max="15" width="21.85546875" customWidth="1"/>
    <col min="28" max="28" width="3.7109375" bestFit="1" customWidth="1"/>
    <col min="29" max="29" width="9" bestFit="1" customWidth="1"/>
  </cols>
  <sheetData>
    <row r="1" spans="1:104" x14ac:dyDescent="0.25">
      <c r="AC1" s="98"/>
    </row>
    <row r="2" spans="1:104" ht="16.5" customHeight="1" x14ac:dyDescent="0.25">
      <c r="A2" s="373" t="str">
        <f>IF(Project_Data!AP2="","",Project_Data!AP2)</f>
        <v>OFFICE OF STATE AID ROAD CONSTRUCTION (OSARC)</v>
      </c>
      <c r="B2" s="373"/>
      <c r="C2" s="373"/>
      <c r="D2" s="373"/>
      <c r="E2" s="373"/>
      <c r="F2" s="373"/>
      <c r="G2" s="373"/>
      <c r="H2" s="373"/>
      <c r="I2" s="373"/>
      <c r="AC2" s="99"/>
    </row>
    <row r="3" spans="1:104" x14ac:dyDescent="0.25">
      <c r="A3" s="373" t="s">
        <v>7424</v>
      </c>
      <c r="B3" s="373"/>
      <c r="C3" s="373"/>
      <c r="D3" s="373"/>
      <c r="E3" s="373"/>
      <c r="F3" s="373"/>
      <c r="G3" s="373"/>
      <c r="H3" s="373"/>
      <c r="I3" s="373"/>
    </row>
    <row r="4" spans="1:104" x14ac:dyDescent="0.25">
      <c r="A4" s="373" t="s">
        <v>7425</v>
      </c>
      <c r="B4" s="373"/>
      <c r="C4" s="373"/>
      <c r="D4" s="373"/>
      <c r="E4" s="373"/>
      <c r="F4" s="373"/>
      <c r="G4" s="373"/>
      <c r="H4" s="373"/>
      <c r="I4" s="373"/>
      <c r="W4" s="355"/>
      <c r="X4" s="355"/>
    </row>
    <row r="5" spans="1:104" ht="18.75" x14ac:dyDescent="0.3">
      <c r="A5" s="85" t="s">
        <v>52</v>
      </c>
      <c r="C5" s="121"/>
      <c r="D5" s="122"/>
      <c r="E5" s="122"/>
      <c r="F5" s="122"/>
      <c r="G5" s="122"/>
      <c r="H5" s="122"/>
      <c r="W5" s="100"/>
    </row>
    <row r="6" spans="1:104" ht="18.75" x14ac:dyDescent="0.3">
      <c r="A6" s="85" t="s">
        <v>7462</v>
      </c>
      <c r="C6" s="121"/>
      <c r="D6" s="122"/>
      <c r="E6" s="122"/>
      <c r="F6" s="122"/>
      <c r="G6" s="122"/>
      <c r="H6" s="122"/>
    </row>
    <row r="7" spans="1:104" ht="18.75" x14ac:dyDescent="0.3">
      <c r="A7" s="85" t="s">
        <v>7463</v>
      </c>
      <c r="C7" s="121"/>
      <c r="D7" s="122"/>
      <c r="E7" s="122"/>
      <c r="F7" s="122"/>
      <c r="G7" s="122"/>
      <c r="H7" s="122"/>
    </row>
    <row r="8" spans="1:104" ht="18.75" x14ac:dyDescent="0.3">
      <c r="A8" s="100"/>
      <c r="C8" s="123"/>
      <c r="D8" s="43"/>
      <c r="E8" s="43"/>
      <c r="F8" s="43"/>
      <c r="G8" s="43"/>
      <c r="H8" s="43"/>
    </row>
    <row r="9" spans="1:104" s="101" customFormat="1" ht="18.75" x14ac:dyDescent="0.3">
      <c r="A9" s="124" t="s">
        <v>7464</v>
      </c>
      <c r="B9" s="125"/>
      <c r="C9" s="372"/>
      <c r="D9" s="372"/>
      <c r="E9" s="372"/>
      <c r="F9" s="372"/>
      <c r="G9" s="372"/>
      <c r="H9" s="372"/>
      <c r="I9" s="372"/>
      <c r="AA9"/>
    </row>
    <row r="10" spans="1:104" s="101" customFormat="1" ht="18.75" x14ac:dyDescent="0.3">
      <c r="A10" s="124" t="s">
        <v>7465</v>
      </c>
      <c r="B10" s="125"/>
      <c r="C10" s="372"/>
      <c r="D10" s="372"/>
      <c r="E10" s="372"/>
      <c r="F10" s="372"/>
      <c r="G10" s="372"/>
      <c r="H10" s="372"/>
      <c r="I10" s="372"/>
      <c r="AA10"/>
    </row>
    <row r="11" spans="1:104" s="101" customFormat="1" ht="15.75" x14ac:dyDescent="0.25">
      <c r="A11"/>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row>
    <row r="12" spans="1:104" s="101" customFormat="1" ht="15.75" x14ac:dyDescent="0.25">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row>
    <row r="13" spans="1:104" s="101" customFormat="1" ht="15.75" x14ac:dyDescent="0.25">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row>
    <row r="14" spans="1:104" s="101" customFormat="1" ht="15.75"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row>
    <row r="15" spans="1:104" s="101" customFormat="1" ht="15.75"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row>
  </sheetData>
  <sheetProtection sheet="1" objects="1" scenarios="1"/>
  <mergeCells count="6">
    <mergeCell ref="C10:I10"/>
    <mergeCell ref="A2:I2"/>
    <mergeCell ref="A3:I3"/>
    <mergeCell ref="A4:I4"/>
    <mergeCell ref="W4:X4"/>
    <mergeCell ref="C9:I9"/>
  </mergeCells>
  <pageMargins left="0.25" right="0.25" top="0.5" bottom="0.5" header="0.25" footer="0.25"/>
  <pageSetup orientation="portrait" r:id="rId1"/>
  <headerFooter>
    <oddHeader>&amp;RVersion 3.1.25</oddHeader>
    <oddFooter>&amp;LPrinted &amp;D @ &amp;T&amp;CPage &amp;P of &amp;N&amp;RLSBP-41(36)</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60C23-FB41-421A-9102-59C9BC9E2C8B}">
  <sheetPr codeName="CONTRACTOR_ESTIMATE"/>
  <dimension ref="A1:CS20"/>
  <sheetViews>
    <sheetView view="pageBreakPreview" zoomScaleNormal="100" zoomScaleSheetLayoutView="100" workbookViewId="0">
      <selection activeCell="E22" sqref="E22"/>
    </sheetView>
  </sheetViews>
  <sheetFormatPr defaultColWidth="9.140625" defaultRowHeight="15" x14ac:dyDescent="0.25"/>
  <cols>
    <col min="1" max="1" width="23" customWidth="1"/>
    <col min="2" max="2" width="49.42578125" customWidth="1"/>
    <col min="3" max="3" width="20.5703125" customWidth="1"/>
    <col min="4" max="4" width="10.140625" customWidth="1"/>
    <col min="5" max="5" width="21.42578125" customWidth="1"/>
    <col min="6" max="6" width="28.5703125" customWidth="1"/>
    <col min="7" max="9" width="3.5703125" hidden="1" customWidth="1"/>
    <col min="10" max="10" width="4" hidden="1" customWidth="1"/>
    <col min="11" max="11" width="5" hidden="1" customWidth="1"/>
    <col min="12" max="12" width="7.85546875" hidden="1" customWidth="1"/>
    <col min="13" max="13" width="5" hidden="1" customWidth="1"/>
    <col min="14" max="19" width="3.5703125" hidden="1" customWidth="1"/>
    <col min="20" max="20" width="6" hidden="1" customWidth="1"/>
    <col min="21" max="21" width="7" hidden="1" customWidth="1"/>
    <col min="22" max="23" width="2" hidden="1" customWidth="1"/>
    <col min="24" max="25" width="6" hidden="1" customWidth="1"/>
    <col min="26" max="30" width="2" hidden="1" customWidth="1"/>
    <col min="31" max="31" width="6" hidden="1" customWidth="1"/>
    <col min="32" max="38" width="2" hidden="1" customWidth="1"/>
    <col min="39" max="39" width="6" hidden="1" customWidth="1"/>
    <col min="40" max="41" width="5.7109375" hidden="1" customWidth="1"/>
    <col min="42" max="42" width="3.5703125" hidden="1" customWidth="1"/>
    <col min="43" max="43" width="5.7109375" hidden="1" customWidth="1"/>
    <col min="44" max="45" width="3.5703125" hidden="1" customWidth="1"/>
    <col min="46" max="46" width="9.85546875" hidden="1" customWidth="1"/>
    <col min="47" max="48" width="4" hidden="1" customWidth="1"/>
    <col min="49" max="59" width="3.5703125" hidden="1" customWidth="1"/>
    <col min="60" max="61" width="2" hidden="1" customWidth="1"/>
    <col min="62" max="63" width="3" hidden="1" customWidth="1"/>
    <col min="64" max="65" width="2" hidden="1" customWidth="1"/>
    <col min="66" max="66" width="12" hidden="1" customWidth="1"/>
    <col min="67" max="67" width="15.7109375" hidden="1" customWidth="1"/>
    <col min="68" max="68" width="12" hidden="1" customWidth="1"/>
    <col min="69" max="69" width="15.7109375" hidden="1" customWidth="1"/>
    <col min="70" max="97" width="3.5703125" hidden="1" customWidth="1"/>
    <col min="98" max="103" width="0" hidden="1" customWidth="1"/>
  </cols>
  <sheetData>
    <row r="1" spans="1:6" ht="18.75" x14ac:dyDescent="0.3">
      <c r="B1" s="85"/>
      <c r="C1" s="85"/>
      <c r="D1" s="85"/>
      <c r="E1" s="85"/>
      <c r="F1" s="85"/>
    </row>
    <row r="2" spans="1:6" ht="18.75" x14ac:dyDescent="0.3">
      <c r="A2" s="353" t="s">
        <v>7466</v>
      </c>
      <c r="B2" s="353"/>
      <c r="C2" s="353"/>
      <c r="D2" s="353"/>
      <c r="E2" s="353"/>
      <c r="F2" s="353"/>
    </row>
    <row r="3" spans="1:6" ht="18.75" x14ac:dyDescent="0.3">
      <c r="A3" s="354" t="str">
        <f>IF(Project_Data!AP2="","",Project_Data!AP2)</f>
        <v>OFFICE OF STATE AID ROAD CONSTRUCTION (OSARC)</v>
      </c>
      <c r="B3" s="354"/>
      <c r="C3" s="354"/>
      <c r="D3" s="354"/>
      <c r="E3" s="354"/>
      <c r="F3" s="354"/>
    </row>
    <row r="5" spans="1:6" ht="20.100000000000001" customHeight="1" x14ac:dyDescent="0.25">
      <c r="A5" s="19" t="s">
        <v>7399</v>
      </c>
      <c r="B5" s="87" t="str">
        <f>IF(Project_Data!$A$5="","",Project_Data!$A$5)</f>
        <v/>
      </c>
      <c r="C5" s="351" t="str">
        <f>IF(Project_Data!$L$5="","",Project_Data!$L$5)</f>
        <v/>
      </c>
      <c r="D5" s="351"/>
      <c r="E5" s="351"/>
      <c r="F5" s="351"/>
    </row>
    <row r="6" spans="1:6" ht="20.100000000000001" customHeight="1" x14ac:dyDescent="0.25">
      <c r="A6" s="351" t="str">
        <f>IF(Project_Data!$B$5="","",Project_Data!$B$5)</f>
        <v/>
      </c>
      <c r="B6" s="351"/>
      <c r="C6" s="19" t="s">
        <v>7400</v>
      </c>
      <c r="D6" s="350" t="str">
        <f>IF(Project_Data!$M$5="","",Project_Data!$M$5)</f>
        <v/>
      </c>
      <c r="E6" s="350"/>
      <c r="F6" s="350"/>
    </row>
    <row r="7" spans="1:6" ht="20.100000000000001" customHeight="1" x14ac:dyDescent="0.25">
      <c r="A7" s="19" t="s">
        <v>7401</v>
      </c>
      <c r="B7" s="348" t="str">
        <f>IF(Project_Data!$C$5="","",Project_Data!$C$5)</f>
        <v/>
      </c>
      <c r="C7" s="348"/>
      <c r="D7" s="348"/>
      <c r="E7" s="348"/>
    </row>
    <row r="8" spans="1:6" ht="20.100000000000001" customHeight="1" x14ac:dyDescent="0.25">
      <c r="A8" s="89" t="s">
        <v>7402</v>
      </c>
      <c r="B8" s="88" t="str">
        <f>IF(Project_Data!$D$5="","",Project_Data!$D$5)</f>
        <v/>
      </c>
      <c r="C8" s="89" t="s">
        <v>7403</v>
      </c>
      <c r="D8" s="349" t="str">
        <f>IF(Project_Data!$N$5="","",Project_Data!$N$5)</f>
        <v/>
      </c>
      <c r="E8" s="350"/>
      <c r="F8" s="90"/>
    </row>
    <row r="9" spans="1:6" ht="20.100000000000001" customHeight="1" x14ac:dyDescent="0.25"/>
    <row r="10" spans="1:6" ht="20.100000000000001" customHeight="1" x14ac:dyDescent="0.25">
      <c r="A10" s="19" t="s">
        <v>7404</v>
      </c>
      <c r="B10" s="87" t="str">
        <f>IF(Project_Data!$E$5="","",Project_Data!$E$5)</f>
        <v/>
      </c>
      <c r="C10" s="19" t="s">
        <v>7405</v>
      </c>
      <c r="E10" s="91" t="str">
        <f>IF(Project_Data!$O$5="","",Project_Data!$O$5)</f>
        <v/>
      </c>
      <c r="F10" t="s">
        <v>7406</v>
      </c>
    </row>
    <row r="11" spans="1:6" ht="20.100000000000001" customHeight="1" x14ac:dyDescent="0.25">
      <c r="A11" s="351" t="str">
        <f>IF(Project_Data!$F$5="","",Project_Data!$F$5)</f>
        <v/>
      </c>
      <c r="B11" s="351"/>
      <c r="C11" s="19" t="s">
        <v>7407</v>
      </c>
      <c r="E11" s="91" t="str">
        <f>IF(Project_Data!$P$5="","",Project_Data!$P$5)</f>
        <v/>
      </c>
      <c r="F11" t="s">
        <v>7406</v>
      </c>
    </row>
    <row r="12" spans="1:6" ht="20.100000000000001" customHeight="1" x14ac:dyDescent="0.25">
      <c r="C12" s="19" t="s">
        <v>7408</v>
      </c>
      <c r="E12" s="91" t="str">
        <f>IF(Project_Data!$Q$5="","",Project_Data!$Q$5)</f>
        <v/>
      </c>
      <c r="F12" t="s">
        <v>7406</v>
      </c>
    </row>
    <row r="13" spans="1:6" ht="20.100000000000001" customHeight="1" x14ac:dyDescent="0.25">
      <c r="A13" s="92" t="s">
        <v>7409</v>
      </c>
      <c r="B13" s="93" t="str">
        <f>IF(Project_Data!$G$5="","",Project_Data!$G$5)</f>
        <v/>
      </c>
      <c r="C13" s="19" t="s">
        <v>7410</v>
      </c>
      <c r="E13" s="91" t="str">
        <f>IF(Project_Data!$R$5="","",Project_Data!$R$5)</f>
        <v/>
      </c>
      <c r="F13" t="s">
        <v>7406</v>
      </c>
    </row>
    <row r="14" spans="1:6" ht="20.100000000000001" customHeight="1" x14ac:dyDescent="0.25"/>
    <row r="15" spans="1:6" ht="20.100000000000001" customHeight="1" x14ac:dyDescent="0.25">
      <c r="A15" s="19" t="s">
        <v>7411</v>
      </c>
      <c r="B15" s="94" t="str">
        <f>IF(Project_Data!$H$5="","",Project_Data!$H$5)</f>
        <v/>
      </c>
      <c r="C15" s="19" t="s">
        <v>7412</v>
      </c>
      <c r="D15" s="95" t="str">
        <f>IF(Project_Data!$I$5="","",Project_Data!$I$5)</f>
        <v/>
      </c>
      <c r="E15" t="s">
        <v>7413</v>
      </c>
    </row>
    <row r="16" spans="1:6" ht="20.100000000000001" customHeight="1" x14ac:dyDescent="0.25"/>
    <row r="17" spans="1:6" ht="20.100000000000001" customHeight="1" x14ac:dyDescent="0.25">
      <c r="A17" s="19" t="s">
        <v>7414</v>
      </c>
      <c r="B17" s="96" t="str">
        <f>IF(Project_Data!$T$5="","",Project_Data!$T$5)</f>
        <v/>
      </c>
      <c r="C17" s="19" t="s">
        <v>7415</v>
      </c>
      <c r="D17" s="350" t="str">
        <f>IF(Project_Data!$U$5="","",Project_Data!$U$5)</f>
        <v/>
      </c>
      <c r="E17" s="350"/>
      <c r="F17" s="350"/>
    </row>
    <row r="18" spans="1:6" ht="20.100000000000001" customHeight="1" x14ac:dyDescent="0.25">
      <c r="A18" t="s">
        <v>7416</v>
      </c>
      <c r="C18" t="s">
        <v>7417</v>
      </c>
    </row>
    <row r="19" spans="1:6" ht="20.100000000000001" customHeight="1" x14ac:dyDescent="0.25">
      <c r="A19" s="4" t="s">
        <v>7418</v>
      </c>
      <c r="B19" s="4" t="s">
        <v>7419</v>
      </c>
      <c r="C19" s="97" t="s">
        <v>7420</v>
      </c>
      <c r="D19" s="97" t="s">
        <v>7421</v>
      </c>
      <c r="E19" s="97" t="s">
        <v>7422</v>
      </c>
      <c r="F19" s="97" t="s">
        <v>7423</v>
      </c>
    </row>
    <row r="20" spans="1:6" ht="20.100000000000001" customHeight="1" x14ac:dyDescent="0.25">
      <c r="B20" s="127"/>
    </row>
  </sheetData>
  <sheetProtection sheet="1" objects="1" scenarios="1"/>
  <mergeCells count="9">
    <mergeCell ref="D8:E8"/>
    <mergeCell ref="A11:B11"/>
    <mergeCell ref="D17:F17"/>
    <mergeCell ref="A2:F2"/>
    <mergeCell ref="A3:F3"/>
    <mergeCell ref="C5:F5"/>
    <mergeCell ref="A6:B6"/>
    <mergeCell ref="D6:F6"/>
    <mergeCell ref="B7:E7"/>
  </mergeCells>
  <pageMargins left="0.25" right="0.25" top="0.5" bottom="0.5" header="0.25" footer="0.25"/>
  <pageSetup scale="66" orientation="portrait" r:id="rId1"/>
  <headerFooter>
    <oddHeader>&amp;RVersion 4.1.25</oddHeader>
    <oddFooter>&amp;LPrinted &amp;D @ &amp;T&amp;CPage &amp;P of &amp;N&amp;RLSBP-75(13)</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2C619-E9A0-4A7F-9742-90A46424C186}">
  <sheetPr codeName="BIDTAB"/>
  <dimension ref="A1:JA20"/>
  <sheetViews>
    <sheetView view="pageBreakPreview" zoomScaleNormal="100" zoomScaleSheetLayoutView="100" workbookViewId="0">
      <selection activeCell="B4" sqref="B4:F4"/>
    </sheetView>
  </sheetViews>
  <sheetFormatPr defaultColWidth="9.140625" defaultRowHeight="15" x14ac:dyDescent="0.25"/>
  <cols>
    <col min="1" max="1" width="27.5703125" customWidth="1"/>
    <col min="2" max="2" width="49.42578125" customWidth="1"/>
    <col min="3" max="3" width="15" customWidth="1"/>
    <col min="4" max="4" width="10.140625" customWidth="1"/>
    <col min="5" max="5" width="19.140625" customWidth="1"/>
    <col min="6" max="6" width="20.5703125" customWidth="1"/>
    <col min="7" max="103" width="2.28515625" hidden="1" customWidth="1"/>
    <col min="104" max="104" width="4.140625" bestFit="1" customWidth="1"/>
    <col min="105" max="105" width="18.85546875" customWidth="1"/>
    <col min="106" max="106" width="24.28515625" customWidth="1"/>
    <col min="107" max="107" width="19.5703125" customWidth="1"/>
    <col min="108" max="108" width="21.140625" bestFit="1" customWidth="1"/>
    <col min="109" max="109" width="19.5703125" customWidth="1"/>
    <col min="110" max="110" width="21.140625" bestFit="1" customWidth="1"/>
    <col min="111" max="111" width="19.5703125" customWidth="1"/>
    <col min="112" max="112" width="21.140625" bestFit="1" customWidth="1"/>
    <col min="113" max="113" width="19.5703125" customWidth="1"/>
    <col min="114" max="114" width="21.140625" bestFit="1" customWidth="1"/>
    <col min="115" max="115" width="19.5703125" customWidth="1"/>
    <col min="116" max="116" width="21.140625" bestFit="1" customWidth="1"/>
    <col min="117" max="117" width="19.85546875" customWidth="1"/>
    <col min="118" max="118" width="21.140625" bestFit="1" customWidth="1"/>
    <col min="119" max="119" width="19.85546875" customWidth="1"/>
    <col min="120" max="120" width="21.140625" bestFit="1" customWidth="1"/>
    <col min="121" max="121" width="19.85546875" customWidth="1"/>
    <col min="122" max="122" width="21.140625" bestFit="1" customWidth="1"/>
    <col min="123" max="123" width="19.85546875" customWidth="1"/>
    <col min="124" max="124" width="21.140625" bestFit="1" customWidth="1"/>
    <col min="125" max="130" width="19.7109375" customWidth="1"/>
    <col min="258" max="258" width="5.7109375" bestFit="1" customWidth="1"/>
    <col min="259" max="261" width="38" customWidth="1"/>
  </cols>
  <sheetData>
    <row r="1" spans="1:261" ht="26.25" customHeight="1" thickBot="1" x14ac:dyDescent="0.45">
      <c r="B1" s="128"/>
      <c r="C1" s="128"/>
      <c r="D1" s="128"/>
      <c r="E1" s="128"/>
      <c r="F1" s="128"/>
      <c r="DA1" s="376" t="s">
        <v>7467</v>
      </c>
      <c r="DB1" s="376"/>
      <c r="DC1" s="376"/>
      <c r="DD1" s="376"/>
      <c r="IY1" s="129" t="s">
        <v>7468</v>
      </c>
      <c r="IZ1" s="129" t="s">
        <v>7469</v>
      </c>
      <c r="JA1" s="129" t="s">
        <v>6941</v>
      </c>
    </row>
    <row r="2" spans="1:261" ht="21.75" customHeight="1" thickBot="1" x14ac:dyDescent="0.45">
      <c r="A2" s="377" t="s">
        <v>7470</v>
      </c>
      <c r="B2" s="377"/>
      <c r="C2" s="377"/>
      <c r="D2" s="377"/>
      <c r="E2" s="377"/>
      <c r="F2" s="377"/>
      <c r="DA2" s="130" t="s">
        <v>7471</v>
      </c>
      <c r="DB2" s="378" t="s">
        <v>7472</v>
      </c>
      <c r="DC2" s="379"/>
      <c r="DD2" s="131" t="s">
        <v>6941</v>
      </c>
      <c r="DE2" s="132"/>
      <c r="DF2" s="133"/>
      <c r="DG2" s="133"/>
      <c r="DH2" s="133"/>
      <c r="DI2" s="134"/>
      <c r="IX2">
        <v>1</v>
      </c>
      <c r="IY2" s="135">
        <v>1</v>
      </c>
      <c r="IZ2" s="136" t="str">
        <f>IF($DA$18="","",$DA$18)</f>
        <v/>
      </c>
      <c r="JA2" s="137" t="str">
        <f>IF($DA$17="","",SUMIFS(DB:DB,$H:$H,"P")+SUMIFS(DB:DB,$H:$H,"N"))</f>
        <v/>
      </c>
    </row>
    <row r="3" spans="1:261" ht="20.100000000000001" customHeight="1" x14ac:dyDescent="0.35">
      <c r="A3" s="380" t="str">
        <f>IF(Project_Data!AP2="","",Project_Data!AP2)</f>
        <v>OFFICE OF STATE AID ROAD CONSTRUCTION (OSARC)</v>
      </c>
      <c r="B3" s="380"/>
      <c r="C3" s="380"/>
      <c r="D3" s="380"/>
      <c r="E3" s="380"/>
      <c r="F3" s="380"/>
      <c r="DA3" s="138" t="str">
        <f t="shared" ref="DA3:DA15" si="0">IF(DD3="","",IF("IRREGULAR"=DD3,"DQ",_xlfn.RANK.AVG(DD3,$DD$3:$DD$15,1)))</f>
        <v/>
      </c>
      <c r="DB3" s="381"/>
      <c r="DC3" s="382"/>
      <c r="DD3" s="139"/>
      <c r="DE3" s="140"/>
      <c r="DF3" s="134"/>
      <c r="DG3" s="134"/>
      <c r="DH3" s="134"/>
      <c r="DI3" s="134"/>
      <c r="DJ3" s="134"/>
      <c r="DK3" s="134"/>
      <c r="DL3" s="134"/>
      <c r="DM3" s="134"/>
      <c r="IX3">
        <v>2</v>
      </c>
      <c r="IY3" s="135" t="str">
        <f>IF($DD$17="","",IF($DD$17="Rank = 2",2,""))</f>
        <v/>
      </c>
      <c r="IZ3" s="136" t="str">
        <f>IF($DC$18="","",$DC$18)</f>
        <v/>
      </c>
      <c r="JA3" s="137" t="str">
        <f>IF($DC$17="","",SUMIFS(DD:DD,$H:$H,"P")+SUMIFS(DD:DD,$H:$H,"N"))</f>
        <v/>
      </c>
    </row>
    <row r="4" spans="1:261" ht="20.100000000000001" customHeight="1" x14ac:dyDescent="0.25">
      <c r="A4" s="141" t="s">
        <v>7464</v>
      </c>
      <c r="B4" s="370"/>
      <c r="C4" s="370"/>
      <c r="D4" s="370"/>
      <c r="E4" s="370"/>
      <c r="F4" s="370"/>
      <c r="DA4" s="142" t="str">
        <f t="shared" si="0"/>
        <v/>
      </c>
      <c r="DB4" s="374"/>
      <c r="DC4" s="375"/>
      <c r="DD4" s="143"/>
      <c r="DE4" s="140"/>
      <c r="DF4" s="134"/>
      <c r="DG4" s="134"/>
      <c r="DH4" s="134"/>
      <c r="DI4" s="134"/>
      <c r="DJ4" s="134"/>
      <c r="DK4" s="134"/>
      <c r="DL4" s="134"/>
      <c r="DM4" s="134"/>
      <c r="IX4">
        <v>3</v>
      </c>
      <c r="IY4" s="135" t="str">
        <f>IF($DF$17="","",IF($DF$17="Rank = 3",3,""))</f>
        <v/>
      </c>
      <c r="IZ4" s="136" t="str">
        <f>IF($DE$18="","",$DE$18)</f>
        <v/>
      </c>
      <c r="JA4" s="137" t="str">
        <f>IF($DE$17="","",SUMIFS(DF:DF,$H:$H,"P")+SUMIFS(DF:DF,$H:$H,"N"))</f>
        <v/>
      </c>
    </row>
    <row r="5" spans="1:261" ht="20.100000000000001" customHeight="1" x14ac:dyDescent="0.25">
      <c r="A5" t="s">
        <v>7399</v>
      </c>
      <c r="B5" s="87" t="str">
        <f>IF(Project_Data!$A$4="","",Project_Data!$A$4)</f>
        <v/>
      </c>
      <c r="C5" s="351" t="str">
        <f>IF(Project_Data!$L$4="","",Project_Data!$L$4)</f>
        <v/>
      </c>
      <c r="D5" s="351"/>
      <c r="E5" s="351"/>
      <c r="F5" s="351"/>
      <c r="DA5" s="142" t="str">
        <f t="shared" si="0"/>
        <v/>
      </c>
      <c r="DB5" s="374"/>
      <c r="DC5" s="375"/>
      <c r="DD5" s="143"/>
      <c r="DE5" s="140"/>
      <c r="DF5" s="134"/>
      <c r="DG5" s="134"/>
      <c r="DH5" s="134"/>
      <c r="DI5" s="134"/>
      <c r="DJ5" s="134"/>
      <c r="DK5" s="134"/>
      <c r="DL5" s="134"/>
      <c r="DM5" s="134"/>
      <c r="IX5">
        <v>4</v>
      </c>
      <c r="IY5" s="135" t="str">
        <f>IF($DH17="","",IF($DH$17="Rank = 4",4,""))</f>
        <v/>
      </c>
      <c r="IZ5" s="136" t="str">
        <f>IF($DG$18="","",$DG$18)</f>
        <v/>
      </c>
      <c r="JA5" s="137" t="str">
        <f>IF($DG$17="","",SUMIFS(DH:DH,$H:$H,"P")+SUMIFS(DH:DH,$H:$H,"N"))</f>
        <v/>
      </c>
    </row>
    <row r="6" spans="1:261" ht="20.100000000000001" customHeight="1" x14ac:dyDescent="0.25">
      <c r="A6" s="351" t="str">
        <f>IF(Project_Data!$B$4="","",Project_Data!$B$4)</f>
        <v/>
      </c>
      <c r="B6" s="351"/>
      <c r="C6" t="s">
        <v>7400</v>
      </c>
      <c r="D6" s="350" t="str">
        <f>IF(Project_Data!$M$4="","",Project_Data!$M$4)</f>
        <v/>
      </c>
      <c r="E6" s="350"/>
      <c r="F6" s="350"/>
      <c r="DA6" s="142" t="str">
        <f t="shared" si="0"/>
        <v/>
      </c>
      <c r="DB6" s="374"/>
      <c r="DC6" s="375"/>
      <c r="DD6" s="143"/>
      <c r="DE6" s="140"/>
      <c r="DF6" s="134"/>
      <c r="DG6" s="134"/>
      <c r="DH6" s="134"/>
      <c r="DI6" s="134"/>
      <c r="DJ6" s="134"/>
      <c r="DK6" s="134"/>
      <c r="DL6" s="134"/>
      <c r="DM6" s="134"/>
      <c r="IX6">
        <v>5</v>
      </c>
      <c r="IY6" s="135" t="str">
        <f>IF($DJ$17="","",IF($DJ$17="Rank = 5",5,""))</f>
        <v/>
      </c>
      <c r="IZ6" s="136" t="str">
        <f>IF($DI$18="","",$DI$18)</f>
        <v/>
      </c>
      <c r="JA6" s="137" t="str">
        <f>IF($DI$17="","",SUMIFS(DJ:DJ,$H:$H,"P")+SUMIFS(DJ:DJ,$H:$H,"N"))</f>
        <v/>
      </c>
    </row>
    <row r="7" spans="1:261" ht="20.100000000000001" customHeight="1" x14ac:dyDescent="0.25">
      <c r="A7" t="s">
        <v>7401</v>
      </c>
      <c r="B7" s="348" t="str">
        <f>IF(Project_Data!$C$4="","",Project_Data!$C$4)</f>
        <v/>
      </c>
      <c r="C7" s="348"/>
      <c r="D7" s="348"/>
      <c r="E7" s="348"/>
      <c r="DA7" s="142" t="str">
        <f t="shared" si="0"/>
        <v/>
      </c>
      <c r="DB7" s="374"/>
      <c r="DC7" s="375"/>
      <c r="DD7" s="143"/>
      <c r="DE7" s="140"/>
      <c r="DF7" s="134"/>
      <c r="DG7" s="134"/>
      <c r="DH7" s="134"/>
      <c r="DI7" s="134"/>
      <c r="DJ7" s="134"/>
      <c r="DK7" s="134"/>
      <c r="DL7" s="134"/>
      <c r="DM7" s="134"/>
      <c r="IX7">
        <v>6</v>
      </c>
      <c r="IY7" s="135" t="str">
        <f>IF($DL$17="","",IF($DL$17="Rank = 6",6,""))</f>
        <v/>
      </c>
      <c r="IZ7" s="136" t="str">
        <f>IF($DK$18="","",$DK$18)</f>
        <v/>
      </c>
      <c r="JA7" s="137" t="str">
        <f>IF($DK$17="","",SUMIFS(DL:DL,$H:$H,"P")+SUMIFS(DL:DL,$H:$H,"N"))</f>
        <v/>
      </c>
    </row>
    <row r="8" spans="1:261" ht="20.100000000000001" customHeight="1" x14ac:dyDescent="0.25">
      <c r="A8" t="s">
        <v>7402</v>
      </c>
      <c r="B8" s="88" t="str">
        <f>IF(Project_Data!$D$4="","",Project_Data!$D$4)</f>
        <v/>
      </c>
      <c r="C8" t="s">
        <v>7403</v>
      </c>
      <c r="D8" s="349" t="str">
        <f>IF(Project_Data!$N$4="","",Project_Data!$N$4)</f>
        <v/>
      </c>
      <c r="E8" s="350"/>
      <c r="DA8" s="142" t="str">
        <f t="shared" si="0"/>
        <v/>
      </c>
      <c r="DB8" s="374"/>
      <c r="DC8" s="375"/>
      <c r="DD8" s="143"/>
      <c r="DE8" s="140"/>
      <c r="DF8" s="134"/>
      <c r="DG8" s="134"/>
      <c r="DH8" s="134"/>
      <c r="DI8" s="134"/>
      <c r="DJ8" s="134"/>
      <c r="DK8" s="134"/>
      <c r="DL8" s="134"/>
      <c r="DM8" s="134"/>
      <c r="IX8">
        <v>7</v>
      </c>
      <c r="IY8" s="135" t="str">
        <f>IF($DN$17="","",IF($DN$17="Rank = 7",7,""))</f>
        <v/>
      </c>
      <c r="IZ8" s="136" t="str">
        <f>IF($DM$18="","",$DM$18)</f>
        <v/>
      </c>
      <c r="JA8" s="137" t="str">
        <f>IF($DM$17="","",SUMIFS(DN:DN,$H:$H,"P")+SUMIFS(DN:DN,$H:$H,"N"))</f>
        <v/>
      </c>
    </row>
    <row r="9" spans="1:261" ht="20.100000000000001" customHeight="1" x14ac:dyDescent="0.25">
      <c r="DA9" s="142" t="str">
        <f t="shared" si="0"/>
        <v/>
      </c>
      <c r="DB9" s="374"/>
      <c r="DC9" s="375"/>
      <c r="DD9" s="143"/>
      <c r="DE9" s="132"/>
      <c r="DI9" s="134"/>
      <c r="DJ9" s="134"/>
      <c r="DK9" s="134"/>
      <c r="DL9" s="134"/>
      <c r="DM9" s="134"/>
      <c r="IX9">
        <v>8</v>
      </c>
      <c r="IY9" s="135" t="str">
        <f>IF($DP$17="","",IF($DP$17="Rank = 8",8,""))</f>
        <v/>
      </c>
      <c r="IZ9" s="136" t="str">
        <f>IF($DO$18="","",$DO$18)</f>
        <v/>
      </c>
      <c r="JA9" s="137" t="str">
        <f>IF($DO$17="","",SUMIFS(DP:DP,$H:$H,"P")+SUMIFS(DP:DP,$H:$H,"N"))</f>
        <v/>
      </c>
    </row>
    <row r="10" spans="1:261" ht="20.100000000000001" customHeight="1" x14ac:dyDescent="0.25">
      <c r="A10" t="s">
        <v>7404</v>
      </c>
      <c r="B10" s="87" t="str">
        <f>IF(Project_Data!$E$3="","",Project_Data!$E$3)</f>
        <v/>
      </c>
      <c r="C10" t="s">
        <v>7405</v>
      </c>
      <c r="E10" s="91" t="str">
        <f>IF(Project_Data!$O$4="","",Project_Data!$O$4)</f>
        <v/>
      </c>
      <c r="F10" t="s">
        <v>7406</v>
      </c>
      <c r="DA10" s="142" t="str">
        <f t="shared" si="0"/>
        <v/>
      </c>
      <c r="DB10" s="374"/>
      <c r="DC10" s="375"/>
      <c r="DD10" s="143"/>
      <c r="DI10" s="134"/>
      <c r="IX10">
        <v>9</v>
      </c>
      <c r="IY10" s="135" t="str">
        <f>IF($DR$17="","",IF($DR$17="Rank = 9",9,""))</f>
        <v/>
      </c>
      <c r="IZ10" s="136" t="str">
        <f>IF($DQ$18="","",$DQ$18)</f>
        <v/>
      </c>
      <c r="JA10" s="137" t="str">
        <f>IF($DQ$17="","",SUMIFS(DR:DR,$H:$H,"P")+SUMIFS(DR:DR,$H:$H,"N"))</f>
        <v/>
      </c>
    </row>
    <row r="11" spans="1:261" ht="20.100000000000001" customHeight="1" thickBot="1" x14ac:dyDescent="0.3">
      <c r="A11" s="351" t="str">
        <f>IF(Project_Data!$F$3="","",Project_Data!$F$3)</f>
        <v/>
      </c>
      <c r="B11" s="351"/>
      <c r="C11" t="s">
        <v>7407</v>
      </c>
      <c r="E11" s="91" t="str">
        <f>IF(Project_Data!$P$4="","",Project_Data!$P$4)</f>
        <v/>
      </c>
      <c r="F11" t="s">
        <v>7406</v>
      </c>
      <c r="DA11" s="142" t="str">
        <f t="shared" si="0"/>
        <v/>
      </c>
      <c r="DB11" s="374"/>
      <c r="DC11" s="375"/>
      <c r="DD11" s="143"/>
      <c r="DF11" s="133"/>
      <c r="DG11" s="133"/>
      <c r="DH11" s="133"/>
      <c r="DI11" s="134"/>
      <c r="IX11">
        <v>10</v>
      </c>
      <c r="IY11" s="135" t="str">
        <f>IF($DT$17="","",IF($DT$17="Rank = 10",10,""))</f>
        <v/>
      </c>
      <c r="IZ11" s="136" t="str">
        <f>IF($DS$18="","",$DS$18)</f>
        <v/>
      </c>
      <c r="JA11" s="137" t="str">
        <f>IF($DS$17="","",SUMIFS(DT:DT,$H:$H,"P")+SUMIFS(DT:DT,$H:$H,"N"))</f>
        <v/>
      </c>
    </row>
    <row r="12" spans="1:261" ht="20.100000000000001" customHeight="1" x14ac:dyDescent="0.25">
      <c r="C12" t="s">
        <v>7408</v>
      </c>
      <c r="E12" s="91" t="str">
        <f>IF(Project_Data!$Q$4="","",Project_Data!$Q$4)</f>
        <v/>
      </c>
      <c r="F12" t="s">
        <v>7406</v>
      </c>
      <c r="DA12" s="142" t="str">
        <f t="shared" si="0"/>
        <v/>
      </c>
      <c r="DB12" s="374"/>
      <c r="DC12" s="375"/>
      <c r="DD12" s="143"/>
      <c r="DE12" s="144" t="s">
        <v>7473</v>
      </c>
      <c r="DF12" s="145"/>
      <c r="DG12" s="134"/>
      <c r="DH12" s="134"/>
      <c r="DI12" s="134"/>
      <c r="IX12">
        <v>11</v>
      </c>
      <c r="IY12" s="135" t="str">
        <f>IF($DV$17="","",IF($DV$17="Rank = 11",11,""))</f>
        <v/>
      </c>
      <c r="IZ12" s="136" t="str">
        <f>IF($DU$18="","",$DU$18)</f>
        <v/>
      </c>
      <c r="JA12" s="137" t="str">
        <f>IF($DU$17="","",SUMIFS(DV:DV,$H:$H,"P")+SUMIFS(DV:DV,$H:$H,"N"))</f>
        <v/>
      </c>
    </row>
    <row r="13" spans="1:261" ht="20.100000000000001" customHeight="1" thickBot="1" x14ac:dyDescent="0.3">
      <c r="A13" t="s">
        <v>7409</v>
      </c>
      <c r="B13" s="93" t="str">
        <f>IF(Project_Data!$G$4="","",Project_Data!$G$4)</f>
        <v/>
      </c>
      <c r="C13" t="s">
        <v>7410</v>
      </c>
      <c r="E13" s="91" t="str">
        <f>IF(Project_Data!$R$4="","",Project_Data!$R$4)</f>
        <v/>
      </c>
      <c r="F13" t="s">
        <v>7406</v>
      </c>
      <c r="DA13" s="142" t="str">
        <f t="shared" si="0"/>
        <v/>
      </c>
      <c r="DB13" s="374"/>
      <c r="DC13" s="375"/>
      <c r="DD13" s="143"/>
      <c r="DE13" s="146" t="s">
        <v>7474</v>
      </c>
      <c r="DF13" s="147"/>
      <c r="DG13" s="134"/>
      <c r="DH13" s="134"/>
      <c r="DI13" s="134"/>
      <c r="IX13">
        <v>12</v>
      </c>
      <c r="IY13" s="135" t="str">
        <f>IF($DX$17="","",IF($DX$17="Rank = 12",12,""))</f>
        <v/>
      </c>
      <c r="IZ13" s="136" t="str">
        <f>IF($DW$18="","",$DW$18)</f>
        <v/>
      </c>
      <c r="JA13" s="137" t="str">
        <f>IF($DW$17="","",SUMIFS(DX:DX,$H:$H,"P")+SUMIFS(DX:DX,$H:$H,"N"))</f>
        <v/>
      </c>
    </row>
    <row r="14" spans="1:261" ht="23.25" customHeight="1" thickBot="1" x14ac:dyDescent="0.3">
      <c r="DA14" s="142" t="str">
        <f t="shared" si="0"/>
        <v/>
      </c>
      <c r="DB14" s="374"/>
      <c r="DC14" s="375"/>
      <c r="DD14" s="143"/>
      <c r="IX14">
        <v>13</v>
      </c>
      <c r="IY14" s="148" t="str">
        <f>IF($DZ$17="","",IF($DZ$17="Rank = 2",2,""))</f>
        <v/>
      </c>
      <c r="IZ14" s="149" t="str">
        <f>IF($DY$18="","",$DY$18)</f>
        <v/>
      </c>
      <c r="JA14" s="150" t="str">
        <f>IF($DY$17="","",SUMIFS(DZ:DZ,$H:$H,"P")+SUMIFS(DZ:DZ,$H:$H,"N"))</f>
        <v/>
      </c>
    </row>
    <row r="15" spans="1:261" ht="23.25" customHeight="1" thickBot="1" x14ac:dyDescent="0.3">
      <c r="A15" t="s">
        <v>7411</v>
      </c>
      <c r="B15" s="94" t="str">
        <f>IF(Project_Data!$H$4="","",Project_Data!$H$4)</f>
        <v/>
      </c>
      <c r="C15" t="s">
        <v>7412</v>
      </c>
      <c r="D15" s="95" t="str">
        <f>IF(Project_Data!$I$3="","",Project_Data!$I$3)</f>
        <v/>
      </c>
      <c r="E15" t="s">
        <v>7413</v>
      </c>
      <c r="DA15" s="151" t="str">
        <f t="shared" si="0"/>
        <v/>
      </c>
      <c r="DB15" s="393"/>
      <c r="DC15" s="394"/>
      <c r="DD15" s="152"/>
      <c r="DE15" s="153"/>
      <c r="IX15" t="s">
        <v>7475</v>
      </c>
      <c r="IY15" s="30" t="str">
        <f t="shared" ref="IY15:IY20" si="1">IF($DA3="DQ","DQ","")</f>
        <v/>
      </c>
      <c r="IZ15" s="154" t="str">
        <f t="shared" ref="IZ15:IZ20" si="2">IF($DA3="DQ",$DB3,"")</f>
        <v/>
      </c>
      <c r="JA15" s="155" t="str">
        <f t="shared" ref="JA15:JA20" si="3">IF($DA3="DQ",$DD3,"")</f>
        <v/>
      </c>
    </row>
    <row r="16" spans="1:261" ht="23.25" customHeight="1" thickBot="1" x14ac:dyDescent="0.3">
      <c r="DA16" s="337"/>
      <c r="DC16" s="337"/>
      <c r="DE16" s="337"/>
      <c r="DG16" s="337"/>
      <c r="DI16" s="337"/>
      <c r="DK16" s="337"/>
      <c r="DM16" s="337"/>
      <c r="DO16" s="337"/>
      <c r="DQ16" s="337"/>
      <c r="DS16" s="337"/>
      <c r="DU16" s="337"/>
      <c r="DW16" s="337"/>
      <c r="DY16" s="337"/>
      <c r="IX16" t="s">
        <v>7476</v>
      </c>
      <c r="IY16" s="44" t="str">
        <f t="shared" si="1"/>
        <v/>
      </c>
      <c r="IZ16" s="136" t="str">
        <f t="shared" si="2"/>
        <v/>
      </c>
      <c r="JA16" s="156" t="str">
        <f t="shared" si="3"/>
        <v/>
      </c>
    </row>
    <row r="17" spans="1:261" ht="20.100000000000001" customHeight="1" x14ac:dyDescent="0.35">
      <c r="A17" s="157" t="s">
        <v>7477</v>
      </c>
      <c r="B17" s="158" t="str">
        <f>IF(Project_Data!$M$4="","",Project_Data!$M$4)</f>
        <v/>
      </c>
      <c r="C17" s="159" t="s">
        <v>7402</v>
      </c>
      <c r="D17" s="383" t="s">
        <v>7478</v>
      </c>
      <c r="E17" s="383"/>
      <c r="F17" s="384"/>
      <c r="DA17" s="334" t="str">
        <f>_xlfn.IFNA(INDEX($DA$3:$DD$15,MATCH(1,$DA$3:$DA$15,0),4),"")</f>
        <v/>
      </c>
      <c r="DB17" s="333" t="s">
        <v>7479</v>
      </c>
      <c r="DC17" s="334" t="str">
        <f>_xlfn.IFNA((INDEX($DA$3:$DD$15,MATCH(2,$DA$3:$DA$15,0),4)),"")</f>
        <v/>
      </c>
      <c r="DD17" s="336" t="str">
        <f>_xlfn.IFNA(CONCATENATE("Rank = ",(INDEX($DA$3:$DD$15,MATCH(2,$DA$3:$DA$15,0),1))),"")</f>
        <v/>
      </c>
      <c r="DE17" s="335" t="str">
        <f>_xlfn.IFNA(INDEX($DA$3:$DD$15,MATCH(3,$DA$3:$DA$15,0),4),"")</f>
        <v/>
      </c>
      <c r="DF17" s="336" t="str">
        <f>_xlfn.IFNA(CONCATENATE("Rank = ",(INDEX($DA$3:$DD$15,MATCH(3,$DA$3:$DA$15,0),1))),"")</f>
        <v/>
      </c>
      <c r="DG17" s="335" t="str">
        <f>_xlfn.IFNA(INDEX($DA$3:$DD$15,MATCH(4,$DA$3:$DA$15,0),4),"")</f>
        <v/>
      </c>
      <c r="DH17" s="336" t="str">
        <f>_xlfn.IFNA(CONCATENATE("Rank = ",(INDEX($DA$3:$DD$15,MATCH(4,$DA$3:$DA$15,0),1))),"")</f>
        <v/>
      </c>
      <c r="DI17" s="335" t="str">
        <f>_xlfn.IFNA(INDEX($DA$3:$DD$15,MATCH(5,$DA$3:$DA$15,0),4),"")</f>
        <v/>
      </c>
      <c r="DJ17" s="336" t="str">
        <f>_xlfn.IFNA(CONCATENATE("Rank = ",(INDEX($DA$3:$DD$15,MATCH(5,$DA$3:$DA$15,0),1))),"")</f>
        <v/>
      </c>
      <c r="DK17" s="335" t="str">
        <f>_xlfn.IFNA(INDEX($DA$3:$DD$15,MATCH(6,$DA$3:$DA$15,0),4),"")</f>
        <v/>
      </c>
      <c r="DL17" s="336" t="str">
        <f>_xlfn.IFNA(CONCATENATE("Rank = ",(INDEX($DA$3:$DD$15,MATCH(6,$DA$3:$DA$15,0),1))),"")</f>
        <v/>
      </c>
      <c r="DM17" s="335" t="str">
        <f>_xlfn.IFNA(INDEX($DA$3:$DD$15,MATCH(7,$DA$3:$DA$15,0),4),"")</f>
        <v/>
      </c>
      <c r="DN17" s="336" t="str">
        <f>_xlfn.IFNA(CONCATENATE("Rank = ",(INDEX($DA$3:$DD$15,MATCH(7,$DA$3:$DA$15,0),1))),"")</f>
        <v/>
      </c>
      <c r="DO17" s="335" t="str">
        <f>_xlfn.IFNA(INDEX($DA$3:$DD$15,MATCH(8,$DA$3:$DA$15,0),4),"")</f>
        <v/>
      </c>
      <c r="DP17" s="336" t="str">
        <f>_xlfn.IFNA(CONCATENATE("Rank = ",(INDEX($DA$3:$DD$15,MATCH(8,$DA$3:$DA$15,0),1))),"")</f>
        <v/>
      </c>
      <c r="DQ17" s="335" t="str">
        <f>_xlfn.IFNA(INDEX($DA$3:$DD$15,MATCH(9,$DA$3:$DA$15,0),4),"")</f>
        <v/>
      </c>
      <c r="DR17" s="336" t="str">
        <f>_xlfn.IFNA(CONCATENATE("Rank = ",(INDEX($DA$3:$DD$15,MATCH(9,$DA$3:$DA$15,0),1))),"")</f>
        <v/>
      </c>
      <c r="DS17" s="335" t="str">
        <f>_xlfn.IFNA(INDEX($DA$3:$DD$15,MATCH(10,$DA$3:$DA$15,0),4),"")</f>
        <v/>
      </c>
      <c r="DT17" s="336" t="str">
        <f>_xlfn.IFNA(CONCATENATE("Rank = ",(INDEX($DA$3:$DD$15,MATCH(10,$DA$3:$DA$15,0),1))),"")</f>
        <v/>
      </c>
      <c r="DU17" s="335" t="str">
        <f>_xlfn.IFNA(INDEX($DA$3:$DD$15,MATCH(11,$DA$3:$DA$15,0),4),"")</f>
        <v/>
      </c>
      <c r="DV17" s="336" t="str">
        <f>_xlfn.IFNA(CONCATENATE("Rank = ",(INDEX($DA$3:$DD$15,MATCH(11,$DA$3:$DA$15,0),1))),"")</f>
        <v/>
      </c>
      <c r="DW17" s="335" t="str">
        <f>_xlfn.IFNA(INDEX($DA$3:$DD$15,MATCH(12,$DA$3:$DA$15,0),4),"")</f>
        <v/>
      </c>
      <c r="DX17" s="336" t="str">
        <f>_xlfn.IFNA(CONCATENATE("Rank = ",(INDEX($DA$3:$DD$15,MATCH(12,$DA$3:$DA$15,0),1))),"")</f>
        <v/>
      </c>
      <c r="DY17" s="335" t="str">
        <f>_xlfn.IFNA(INDEX($DA$3:$DD$15,MATCH(13,$DA$3:$DA$15,0),4),"")</f>
        <v/>
      </c>
      <c r="DZ17" s="336" t="str">
        <f>_xlfn.IFNA(CONCATENATE("Rank = ",(INDEX($DA$3:$DD$15,MATCH(13,$DA$3:$DA$15,0),1))),"")</f>
        <v/>
      </c>
      <c r="IX17" t="s">
        <v>7480</v>
      </c>
      <c r="IY17" s="44" t="str">
        <f t="shared" si="1"/>
        <v/>
      </c>
      <c r="IZ17" s="136" t="str">
        <f t="shared" si="2"/>
        <v/>
      </c>
      <c r="JA17" s="156" t="str">
        <f t="shared" si="3"/>
        <v/>
      </c>
    </row>
    <row r="18" spans="1:261" ht="20.100000000000001" customHeight="1" x14ac:dyDescent="0.25">
      <c r="A18" s="160" t="s">
        <v>7414</v>
      </c>
      <c r="B18" s="96" t="str">
        <f>IF(Project_Data!$T$4="","",Project_Data!$T$4)</f>
        <v/>
      </c>
      <c r="C18" s="161" t="s">
        <v>7415</v>
      </c>
      <c r="D18" s="350" t="str">
        <f>IF(Project_Data!$U$4="","",Project_Data!$U$4)</f>
        <v/>
      </c>
      <c r="E18" s="350"/>
      <c r="F18" s="350"/>
      <c r="DA18" s="385" t="str">
        <f>_xlfn.IFNA(INDEX($DA$3:$DD$15,MATCH(1,$DA$3:$DA$15,0),2),"")</f>
        <v/>
      </c>
      <c r="DB18" s="386"/>
      <c r="DC18" s="389" t="str">
        <f>_xlfn.IFNA(INDEX($DA$3:$DD$15,MATCH(2,$DA$3:$DA$15,0),2),"")</f>
        <v/>
      </c>
      <c r="DD18" s="390"/>
      <c r="DE18" s="389" t="str">
        <f>_xlfn.IFNA(INDEX($DA$3:$DD$15,MATCH(3,$DA$3:$DA$15,0),2),"")</f>
        <v/>
      </c>
      <c r="DF18" s="390"/>
      <c r="DG18" s="389" t="str">
        <f>_xlfn.IFNA(INDEX($DA$3:$DD$15,MATCH(4,$DA$3:$DA$15,0),2),"")</f>
        <v/>
      </c>
      <c r="DH18" s="390"/>
      <c r="DI18" s="389" t="str">
        <f>_xlfn.IFNA(INDEX($DA$3:$DD$15,MATCH(5,$DA$3:$DA$15,0),2),"")</f>
        <v/>
      </c>
      <c r="DJ18" s="390"/>
      <c r="DK18" s="389" t="str">
        <f>_xlfn.IFNA(INDEX($DA$3:$DD$15,MATCH(6,$DA$3:$DA$15,0),2),"")</f>
        <v/>
      </c>
      <c r="DL18" s="390"/>
      <c r="DM18" s="389" t="str">
        <f>_xlfn.IFNA(INDEX($DA$3:$DD$15,MATCH(7,$DA$3:$DA$15,0),2),"")</f>
        <v/>
      </c>
      <c r="DN18" s="390"/>
      <c r="DO18" s="389" t="str">
        <f>_xlfn.IFNA(INDEX($DA$3:$DD$15,MATCH(8,$DA$3:$DA$15,0),2),"")</f>
        <v/>
      </c>
      <c r="DP18" s="390"/>
      <c r="DQ18" s="389" t="str">
        <f>_xlfn.IFNA(INDEX($DA$3:$DD$15,MATCH(9,$DA$3:$DA$15,0),2),"")</f>
        <v/>
      </c>
      <c r="DR18" s="390"/>
      <c r="DS18" s="389" t="str">
        <f>_xlfn.IFNA(INDEX($DA$3:$DD$15,MATCH(10,$DA$3:$DA$15,0),2),"")</f>
        <v/>
      </c>
      <c r="DT18" s="390"/>
      <c r="DU18" s="389" t="str">
        <f>_xlfn.IFNA(INDEX($DA$3:$DD$15,MATCH(11,$DA$3:$DA$15,0),2),"")</f>
        <v/>
      </c>
      <c r="DV18" s="390"/>
      <c r="DW18" s="389" t="str">
        <f>_xlfn.IFNA(INDEX($DA$3:$DD$15,MATCH(12,$DA$3:$DA$15,0),2),"")</f>
        <v/>
      </c>
      <c r="DX18" s="390"/>
      <c r="DY18" s="389" t="str">
        <f>_xlfn.IFNA(INDEX($DA$3:$DD$15,MATCH(13,$DA$3:$DA$15,0),2),"")</f>
        <v/>
      </c>
      <c r="DZ18" s="390"/>
      <c r="IX18" t="s">
        <v>7481</v>
      </c>
      <c r="IY18" s="44" t="str">
        <f t="shared" si="1"/>
        <v/>
      </c>
      <c r="IZ18" s="136" t="str">
        <f t="shared" si="2"/>
        <v/>
      </c>
      <c r="JA18" s="156" t="str">
        <f t="shared" si="3"/>
        <v/>
      </c>
    </row>
    <row r="19" spans="1:261" ht="20.100000000000001" customHeight="1" thickBot="1" x14ac:dyDescent="0.3">
      <c r="A19" s="162" t="s">
        <v>7418</v>
      </c>
      <c r="B19" s="163" t="s">
        <v>7419</v>
      </c>
      <c r="C19" s="164" t="s">
        <v>7420</v>
      </c>
      <c r="D19" s="164" t="s">
        <v>7421</v>
      </c>
      <c r="E19" s="164" t="s">
        <v>7422</v>
      </c>
      <c r="F19" s="165" t="s">
        <v>7423</v>
      </c>
      <c r="DA19" s="387"/>
      <c r="DB19" s="388"/>
      <c r="DC19" s="391"/>
      <c r="DD19" s="392"/>
      <c r="DE19" s="391"/>
      <c r="DF19" s="392"/>
      <c r="DG19" s="391"/>
      <c r="DH19" s="392"/>
      <c r="DI19" s="391"/>
      <c r="DJ19" s="392"/>
      <c r="DK19" s="391"/>
      <c r="DL19" s="392"/>
      <c r="DM19" s="391"/>
      <c r="DN19" s="392"/>
      <c r="DO19" s="391"/>
      <c r="DP19" s="392"/>
      <c r="DQ19" s="391"/>
      <c r="DR19" s="392"/>
      <c r="DS19" s="391"/>
      <c r="DT19" s="392"/>
      <c r="DU19" s="391"/>
      <c r="DV19" s="392"/>
      <c r="DW19" s="391"/>
      <c r="DX19" s="392"/>
      <c r="DY19" s="391"/>
      <c r="DZ19" s="392"/>
      <c r="IX19" t="s">
        <v>7482</v>
      </c>
      <c r="IY19" s="44" t="str">
        <f t="shared" si="1"/>
        <v/>
      </c>
      <c r="IZ19" s="136" t="str">
        <f t="shared" si="2"/>
        <v/>
      </c>
      <c r="JA19" s="156" t="str">
        <f t="shared" si="3"/>
        <v/>
      </c>
    </row>
    <row r="20" spans="1:261" x14ac:dyDescent="0.25">
      <c r="IX20" t="s">
        <v>7483</v>
      </c>
      <c r="IY20" s="44" t="str">
        <f t="shared" si="1"/>
        <v/>
      </c>
      <c r="IZ20" s="136" t="str">
        <f t="shared" si="2"/>
        <v/>
      </c>
      <c r="JA20" s="156" t="str">
        <f t="shared" si="3"/>
        <v/>
      </c>
    </row>
  </sheetData>
  <sheetProtection sheet="1" objects="1" scenarios="1" selectLockedCells="1"/>
  <mergeCells count="39">
    <mergeCell ref="DQ18:DR19"/>
    <mergeCell ref="DS18:DT19"/>
    <mergeCell ref="DU18:DV19"/>
    <mergeCell ref="DW18:DX19"/>
    <mergeCell ref="DY18:DZ19"/>
    <mergeCell ref="DO18:DP19"/>
    <mergeCell ref="DB12:DC12"/>
    <mergeCell ref="DB13:DC13"/>
    <mergeCell ref="DB14:DC14"/>
    <mergeCell ref="DB15:DC15"/>
    <mergeCell ref="DE18:DF19"/>
    <mergeCell ref="DG18:DH19"/>
    <mergeCell ref="DI18:DJ19"/>
    <mergeCell ref="DK18:DL19"/>
    <mergeCell ref="DM18:DN19"/>
    <mergeCell ref="D17:F17"/>
    <mergeCell ref="D18:F18"/>
    <mergeCell ref="DA18:DB19"/>
    <mergeCell ref="DC18:DD19"/>
    <mergeCell ref="D8:E8"/>
    <mergeCell ref="DB8:DC8"/>
    <mergeCell ref="DB9:DC9"/>
    <mergeCell ref="DB10:DC10"/>
    <mergeCell ref="A11:B11"/>
    <mergeCell ref="DB11:DC11"/>
    <mergeCell ref="C5:F5"/>
    <mergeCell ref="DB5:DC5"/>
    <mergeCell ref="A6:B6"/>
    <mergeCell ref="D6:F6"/>
    <mergeCell ref="DB6:DC6"/>
    <mergeCell ref="B7:E7"/>
    <mergeCell ref="DB7:DC7"/>
    <mergeCell ref="B4:F4"/>
    <mergeCell ref="DB4:DC4"/>
    <mergeCell ref="DA1:DD1"/>
    <mergeCell ref="A2:F2"/>
    <mergeCell ref="DB2:DC2"/>
    <mergeCell ref="A3:F3"/>
    <mergeCell ref="DB3:DC3"/>
  </mergeCells>
  <conditionalFormatting sqref="DA3:DA15">
    <cfRule type="containsText" dxfId="6" priority="2" operator="containsText" text="DQ">
      <formula>NOT(ISERROR(SEARCH("DQ",DA3)))</formula>
    </cfRule>
  </conditionalFormatting>
  <conditionalFormatting sqref="DD3:DD15">
    <cfRule type="duplicateValues" dxfId="5" priority="1"/>
  </conditionalFormatting>
  <pageMargins left="0.25" right="0.25" top="0.5" bottom="0.5" header="0.25" footer="0.25"/>
  <pageSetup paperSize="5" scale="71" orientation="landscape" r:id="rId1"/>
  <headerFooter>
    <oddHeader>&amp;RVersion 4.1.25</oddHeader>
    <oddFooter>&amp;LPrinted &amp;D @ &amp;T&amp;CPage &amp;P of &amp;N&amp;RLSBP-75(13)</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7CA79-AF96-4DC0-B04C-AB7B33BB0FE7}">
  <sheetPr codeName="Material_Report"/>
  <dimension ref="A1:AB999"/>
  <sheetViews>
    <sheetView showGridLines="0" view="pageBreakPreview" zoomScaleNormal="100" zoomScaleSheetLayoutView="100" workbookViewId="0">
      <selection activeCell="M46" sqref="M46"/>
    </sheetView>
  </sheetViews>
  <sheetFormatPr defaultColWidth="9.140625" defaultRowHeight="15" x14ac:dyDescent="0.25"/>
  <cols>
    <col min="1" max="1" width="22.85546875" customWidth="1"/>
    <col min="2" max="2" width="39.42578125" customWidth="1"/>
    <col min="3" max="3" width="17.28515625" customWidth="1"/>
    <col min="4" max="4" width="15.7109375" bestFit="1" customWidth="1"/>
    <col min="5" max="5" width="14.85546875" customWidth="1"/>
    <col min="6" max="7" width="34.28515625" bestFit="1" customWidth="1"/>
    <col min="9" max="9" width="21.85546875" customWidth="1"/>
    <col min="22" max="22" width="3.7109375" bestFit="1" customWidth="1"/>
    <col min="23" max="23" width="9" bestFit="1" customWidth="1"/>
  </cols>
  <sheetData>
    <row r="1" spans="1:28" ht="36.75" customHeight="1" x14ac:dyDescent="0.25">
      <c r="A1" s="352" t="str">
        <f>IF(Project_Data!AP2="","",Project_Data!AP2)</f>
        <v>OFFICE OF STATE AID ROAD CONSTRUCTION (OSARC)</v>
      </c>
      <c r="B1" s="352"/>
      <c r="C1" s="352"/>
      <c r="D1" s="352"/>
      <c r="E1" s="352"/>
      <c r="F1" s="352"/>
      <c r="G1" s="352"/>
      <c r="W1" s="98"/>
    </row>
    <row r="2" spans="1:28" x14ac:dyDescent="0.25">
      <c r="B2" s="37"/>
      <c r="C2" s="37"/>
      <c r="D2" s="37"/>
      <c r="W2" s="98"/>
    </row>
    <row r="3" spans="1:28" ht="22.5" customHeight="1" x14ac:dyDescent="0.3">
      <c r="A3" s="86" t="s">
        <v>57</v>
      </c>
      <c r="B3" s="121" t="str">
        <f>IF(Project_Data!$M$2="","",Project_Data!$M$2)</f>
        <v/>
      </c>
      <c r="E3" s="86" t="s">
        <v>52</v>
      </c>
      <c r="F3" s="121" t="str">
        <f>IF(Project_Data!$D$2="","",Project_Data!$D$2)</f>
        <v/>
      </c>
      <c r="Q3" s="100"/>
    </row>
    <row r="4" spans="1:28" ht="22.5" customHeight="1" x14ac:dyDescent="0.3">
      <c r="A4" s="86" t="s">
        <v>7484</v>
      </c>
      <c r="B4" s="121" t="str">
        <f>IF(_xlfn.CONCAT(Project_Data!A2,". ", Project_Data!B2,". ",Project_Data!E2,". ",Project_Data!F2,".")="","",_xlfn.CONCAT(Project_Data!A2,". ", Project_Data!B2,". ",Project_Data!E2,". ",Project_Data!F2,"."))</f>
        <v>. . . .</v>
      </c>
      <c r="C4" s="122"/>
      <c r="D4" s="122"/>
      <c r="E4" s="166"/>
      <c r="F4" s="122"/>
      <c r="G4" s="122"/>
      <c r="Q4" s="100"/>
    </row>
    <row r="5" spans="1:28" s="101" customFormat="1" ht="15.75" x14ac:dyDescent="0.25">
      <c r="A5"/>
      <c r="B5"/>
      <c r="C5"/>
      <c r="D5"/>
      <c r="E5"/>
      <c r="F5"/>
      <c r="G5"/>
      <c r="H5"/>
      <c r="I5"/>
      <c r="J5"/>
      <c r="K5"/>
      <c r="L5"/>
      <c r="M5"/>
      <c r="N5"/>
      <c r="O5"/>
      <c r="P5"/>
      <c r="Q5"/>
      <c r="R5"/>
      <c r="S5"/>
      <c r="T5"/>
      <c r="U5"/>
      <c r="V5"/>
      <c r="W5"/>
      <c r="X5"/>
      <c r="Y5"/>
      <c r="Z5"/>
      <c r="AA5"/>
      <c r="AB5"/>
    </row>
    <row r="6" spans="1:28" s="101" customFormat="1" ht="15.75" x14ac:dyDescent="0.25">
      <c r="A6" s="13" t="s">
        <v>7485</v>
      </c>
      <c r="B6" s="13" t="s">
        <v>7419</v>
      </c>
      <c r="C6" s="167" t="s">
        <v>7420</v>
      </c>
      <c r="D6" s="167" t="s">
        <v>7486</v>
      </c>
      <c r="E6" s="167" t="s">
        <v>7487</v>
      </c>
      <c r="F6" s="167" t="s">
        <v>7488</v>
      </c>
      <c r="G6" s="167" t="s">
        <v>7489</v>
      </c>
      <c r="H6"/>
      <c r="I6"/>
      <c r="J6"/>
      <c r="K6"/>
      <c r="L6"/>
      <c r="M6"/>
      <c r="N6"/>
      <c r="O6"/>
      <c r="P6"/>
      <c r="Q6"/>
      <c r="R6"/>
      <c r="S6"/>
      <c r="T6"/>
      <c r="U6"/>
      <c r="V6"/>
      <c r="W6"/>
      <c r="X6"/>
      <c r="Y6"/>
      <c r="Z6"/>
      <c r="AA6"/>
      <c r="AB6"/>
    </row>
    <row r="7" spans="1:28" ht="30" customHeight="1" x14ac:dyDescent="0.25"/>
    <row r="8" spans="1:28" ht="30" customHeight="1" x14ac:dyDescent="0.25"/>
    <row r="9" spans="1:28" ht="30" customHeight="1" x14ac:dyDescent="0.25"/>
    <row r="10" spans="1:28" ht="30" customHeight="1" x14ac:dyDescent="0.25"/>
    <row r="11" spans="1:28" ht="30" customHeight="1" x14ac:dyDescent="0.25"/>
    <row r="12" spans="1:28" ht="30" customHeight="1" x14ac:dyDescent="0.25"/>
    <row r="13" spans="1:28" ht="30" customHeight="1" x14ac:dyDescent="0.25"/>
    <row r="14" spans="1:28" ht="30" customHeight="1" x14ac:dyDescent="0.25"/>
    <row r="15" spans="1:28" ht="30" customHeight="1" x14ac:dyDescent="0.25"/>
    <row r="16" spans="1:28"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sheetData>
  <sheetProtection sheet="1" objects="1" scenarios="1"/>
  <mergeCells count="1">
    <mergeCell ref="A1:G1"/>
  </mergeCells>
  <pageMargins left="0.25" right="0.25" top="0.5" bottom="0.5" header="0.25" footer="0.25"/>
  <pageSetup scale="73" orientation="landscape" r:id="rId1"/>
  <headerFooter>
    <oddHeader>&amp;RVersion 3.1.25</oddHeader>
    <oddFooter>&amp;LPrinted &amp;D @ &amp;T&amp;CPage &amp;P of &amp;N&amp;RLSBP-63(14)</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0D251-9580-43B8-98ED-CD3ED011058F}">
  <sheetPr codeName="LettingResults"/>
  <dimension ref="A1:E6"/>
  <sheetViews>
    <sheetView showGridLines="0" view="pageBreakPreview" zoomScale="125" zoomScaleNormal="100" zoomScaleSheetLayoutView="125" workbookViewId="0">
      <selection activeCell="F24" sqref="F24"/>
    </sheetView>
  </sheetViews>
  <sheetFormatPr defaultColWidth="9.140625" defaultRowHeight="15" x14ac:dyDescent="0.25"/>
  <cols>
    <col min="1" max="1" width="5.5703125" customWidth="1"/>
    <col min="2" max="2" width="17.7109375" customWidth="1"/>
    <col min="3" max="3" width="50.7109375" customWidth="1"/>
    <col min="4" max="4" width="30.7109375" customWidth="1"/>
    <col min="5" max="5" width="19.140625" bestFit="1" customWidth="1"/>
    <col min="9" max="9" width="9.140625" customWidth="1"/>
    <col min="10" max="10" width="7.7109375" customWidth="1"/>
    <col min="11" max="11" width="28.5703125" customWidth="1"/>
  </cols>
  <sheetData>
    <row r="1" spans="1:5" ht="33.75" customHeight="1" x14ac:dyDescent="0.35">
      <c r="E1" s="168"/>
    </row>
    <row r="2" spans="1:5" ht="27" x14ac:dyDescent="0.35">
      <c r="A2" s="395" t="s">
        <v>7490</v>
      </c>
      <c r="B2" s="395"/>
      <c r="C2" s="395"/>
      <c r="D2" s="395"/>
    </row>
    <row r="3" spans="1:5" ht="36.75" customHeight="1" x14ac:dyDescent="0.25"/>
    <row r="4" spans="1:5" ht="24" x14ac:dyDescent="0.4">
      <c r="B4" s="169" t="s">
        <v>7491</v>
      </c>
    </row>
    <row r="5" spans="1:5" ht="24" x14ac:dyDescent="0.4">
      <c r="B5" s="169" t="s">
        <v>7492</v>
      </c>
    </row>
    <row r="6" spans="1:5" ht="24" x14ac:dyDescent="0.4">
      <c r="B6" s="169" t="s">
        <v>7493</v>
      </c>
      <c r="D6" s="106"/>
      <c r="E6" s="106"/>
    </row>
  </sheetData>
  <sheetProtection sheet="1" objects="1" scenarios="1"/>
  <mergeCells count="1">
    <mergeCell ref="A2:D2"/>
  </mergeCells>
  <pageMargins left="0.25" right="0.25" top="0.5" bottom="0.5" header="0.25" footer="0.25"/>
  <pageSetup scale="97" orientation="portrait" r:id="rId1"/>
  <headerFooter>
    <oddHeader>&amp;RVersion 4.1.25</oddHeader>
    <oddFooter>&amp;LPrinted &amp;D @ &amp;T&amp;CPage &amp;P of &amp;N&amp;RLSBP-75(13)</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698DA-AED1-4D2D-95D4-12EE46C34E61}">
  <sheetPr codeName="CAD">
    <pageSetUpPr fitToPage="1"/>
  </sheetPr>
  <dimension ref="A1:HE9999"/>
  <sheetViews>
    <sheetView showGridLines="0" view="pageBreakPreview" topLeftCell="FO1" zoomScale="75" zoomScaleNormal="100" zoomScaleSheetLayoutView="75" workbookViewId="0">
      <selection activeCell="GD17" sqref="GD17"/>
    </sheetView>
  </sheetViews>
  <sheetFormatPr defaultColWidth="9.140625" defaultRowHeight="15" x14ac:dyDescent="0.25"/>
  <cols>
    <col min="1" max="1" width="16.5703125" customWidth="1"/>
    <col min="2" max="2" width="50.42578125" customWidth="1"/>
    <col min="3" max="3" width="15.5703125" customWidth="1"/>
    <col min="4" max="4" width="14.42578125" customWidth="1"/>
    <col min="5" max="5" width="15.85546875" customWidth="1"/>
    <col min="6" max="6" width="13.42578125" customWidth="1"/>
    <col min="7" max="7" width="17" customWidth="1"/>
    <col min="8" max="8" width="20.5703125" customWidth="1"/>
    <col min="9" max="9" width="21.28515625" customWidth="1"/>
    <col min="10" max="10" width="20.5703125" style="171" customWidth="1"/>
    <col min="11" max="11" width="8.42578125" style="171" customWidth="1"/>
    <col min="12" max="12" width="13" style="171" customWidth="1"/>
    <col min="13" max="13" width="16.85546875" style="171" hidden="1" customWidth="1"/>
    <col min="14" max="14" width="15.140625" style="171" hidden="1" customWidth="1"/>
    <col min="15" max="15" width="19.42578125" style="171" hidden="1" customWidth="1"/>
    <col min="16" max="16" width="17.7109375" style="171" hidden="1" customWidth="1"/>
    <col min="17" max="17" width="10.28515625" style="171" hidden="1" customWidth="1"/>
    <col min="18" max="18" width="12.5703125" style="171" hidden="1" customWidth="1"/>
    <col min="19" max="19" width="12.7109375" style="171" hidden="1" customWidth="1"/>
    <col min="20" max="20" width="15.140625" style="171" hidden="1" customWidth="1"/>
    <col min="21" max="21" width="6.28515625" style="171" hidden="1" customWidth="1"/>
    <col min="22" max="22" width="17.28515625" style="171" hidden="1" customWidth="1"/>
    <col min="23" max="26" width="15.5703125" style="171" hidden="1" customWidth="1"/>
    <col min="27" max="27" width="10.5703125" style="171" hidden="1" customWidth="1"/>
    <col min="28" max="28" width="12.28515625" style="171" hidden="1" customWidth="1"/>
    <col min="29" max="29" width="13.7109375" style="171" hidden="1" customWidth="1"/>
    <col min="30" max="30" width="10.85546875" style="171" hidden="1" customWidth="1"/>
    <col min="31" max="31" width="15.5703125" style="171" hidden="1" customWidth="1"/>
    <col min="32" max="32" width="12.140625" style="171" hidden="1" customWidth="1"/>
    <col min="33" max="36" width="18" style="171" hidden="1" customWidth="1"/>
    <col min="37" max="37" width="13.140625" style="171" hidden="1" customWidth="1"/>
    <col min="38" max="38" width="14.85546875" style="171" hidden="1" customWidth="1"/>
    <col min="39" max="39" width="16.28515625" style="171" hidden="1" customWidth="1"/>
    <col min="40" max="40" width="13.28515625" style="171" hidden="1" customWidth="1"/>
    <col min="41" max="41" width="18" style="171" hidden="1" customWidth="1"/>
    <col min="42" max="42" width="14.5703125" style="171" hidden="1" customWidth="1"/>
    <col min="43" max="43" width="21.42578125" style="171" hidden="1" customWidth="1"/>
    <col min="44" max="45" width="23.7109375" style="171" hidden="1" customWidth="1"/>
    <col min="46" max="46" width="25.140625" style="171" hidden="1" customWidth="1"/>
    <col min="47" max="47" width="30.42578125" style="171" hidden="1" customWidth="1"/>
    <col min="48" max="48" width="13.28515625" style="171" hidden="1" customWidth="1"/>
    <col min="49" max="49" width="19.140625" style="171" hidden="1" customWidth="1"/>
    <col min="50" max="50" width="22.28515625" style="171" hidden="1" customWidth="1"/>
    <col min="51" max="51" width="12.140625" style="171" hidden="1" customWidth="1"/>
    <col min="52" max="52" width="18.85546875" style="171" hidden="1" customWidth="1"/>
    <col min="53" max="53" width="16" style="171" hidden="1" customWidth="1"/>
    <col min="54" max="54" width="17.7109375" style="171" hidden="1" customWidth="1"/>
    <col min="55" max="55" width="0" style="171" hidden="1" customWidth="1"/>
    <col min="56" max="56" width="10.5703125" style="171" hidden="1" customWidth="1"/>
    <col min="57" max="57" width="8" style="171" hidden="1" customWidth="1"/>
    <col min="58" max="58" width="8.5703125" style="171" hidden="1" customWidth="1"/>
    <col min="59" max="59" width="4.85546875" style="171" hidden="1" customWidth="1"/>
    <col min="60" max="60" width="9.28515625" style="171" hidden="1" customWidth="1"/>
    <col min="61" max="61" width="11" style="171" hidden="1" customWidth="1"/>
    <col min="62" max="62" width="11.140625" style="171" hidden="1" customWidth="1"/>
    <col min="63" max="63" width="20.85546875" style="171" hidden="1" customWidth="1"/>
    <col min="64" max="64" width="17.28515625" style="171" hidden="1" customWidth="1"/>
    <col min="65" max="65" width="23.7109375" style="171" hidden="1" customWidth="1"/>
    <col min="66" max="66" width="20.28515625" style="171" hidden="1" customWidth="1"/>
    <col min="67" max="67" width="14.28515625" style="171" hidden="1" customWidth="1"/>
    <col min="68" max="68" width="10.85546875" style="171" hidden="1" customWidth="1"/>
    <col min="69" max="69" width="13.85546875" style="171" hidden="1" customWidth="1"/>
    <col min="70" max="70" width="15.7109375" style="171" hidden="1" customWidth="1"/>
    <col min="71" max="71" width="13.85546875" style="171" hidden="1" customWidth="1"/>
    <col min="72" max="72" width="15.7109375" style="171" hidden="1" customWidth="1"/>
    <col min="73" max="73" width="18.42578125" style="171" hidden="1" customWidth="1"/>
    <col min="74" max="82" width="8" style="171" hidden="1" customWidth="1"/>
    <col min="83" max="96" width="0" style="171" hidden="1" customWidth="1"/>
    <col min="97" max="97" width="9.140625" style="171" hidden="1" customWidth="1"/>
    <col min="98" max="98" width="0" style="171" hidden="1" customWidth="1"/>
    <col min="99" max="99" width="17.85546875" style="171" hidden="1" customWidth="1"/>
    <col min="100" max="100" width="0" style="171" hidden="1" customWidth="1"/>
    <col min="101" max="155" width="9.140625" style="171"/>
    <col min="156" max="156" width="20.5703125" style="171" customWidth="1"/>
    <col min="157" max="157" width="24.140625" style="171" bestFit="1" customWidth="1"/>
    <col min="158" max="158" width="26.42578125" style="171" customWidth="1"/>
    <col min="159" max="159" width="28.42578125" style="171" bestFit="1" customWidth="1"/>
    <col min="160" max="160" width="56.85546875" style="171" customWidth="1"/>
    <col min="161" max="161" width="56" style="171" customWidth="1"/>
    <col min="162" max="162" width="9.140625" style="171"/>
    <col min="163" max="163" width="34" style="171" customWidth="1"/>
    <col min="164" max="183" width="9.140625" style="171"/>
    <col min="184" max="184" width="10.5703125" style="171" bestFit="1" customWidth="1"/>
    <col min="185" max="185" width="40.5703125" style="171" bestFit="1" customWidth="1"/>
    <col min="186" max="186" width="20.85546875" style="171" bestFit="1" customWidth="1"/>
    <col min="187" max="187" width="18.7109375" style="171" bestFit="1" customWidth="1"/>
    <col min="188" max="188" width="14.140625" style="171" bestFit="1" customWidth="1"/>
    <col min="189" max="189" width="18.7109375" style="171" bestFit="1" customWidth="1"/>
    <col min="190" max="190" width="16.85546875" style="171" bestFit="1" customWidth="1"/>
    <col min="191" max="191" width="11.42578125" style="171" bestFit="1" customWidth="1"/>
    <col min="192" max="192" width="23.42578125" style="171" bestFit="1" customWidth="1"/>
    <col min="193" max="193" width="20.85546875" style="171" customWidth="1"/>
    <col min="194" max="194" width="25.28515625" style="171" customWidth="1"/>
    <col min="195" max="195" width="23.85546875" style="171" bestFit="1" customWidth="1"/>
    <col min="196" max="196" width="13.85546875" style="171" bestFit="1" customWidth="1"/>
    <col min="197" max="197" width="9.7109375" style="171" bestFit="1" customWidth="1"/>
    <col min="198" max="198" width="11.28515625" style="171" bestFit="1" customWidth="1"/>
    <col min="199" max="199" width="12.42578125" style="171" bestFit="1" customWidth="1"/>
    <col min="200" max="200" width="25.28515625" style="208" bestFit="1" customWidth="1"/>
    <col min="201" max="201" width="27.5703125" style="208" bestFit="1" customWidth="1"/>
    <col min="202" max="202" width="18.28515625" style="208" bestFit="1" customWidth="1"/>
    <col min="203" max="203" width="20.7109375" style="208" bestFit="1" customWidth="1"/>
    <col min="204" max="212" width="30.5703125" style="208" customWidth="1"/>
    <col min="213" max="16384" width="9.140625" style="171"/>
  </cols>
  <sheetData>
    <row r="1" spans="1:213" ht="45.75" thickBot="1" x14ac:dyDescent="0.4">
      <c r="A1" s="170"/>
      <c r="B1" s="170"/>
      <c r="C1" s="170"/>
      <c r="D1" s="170"/>
      <c r="E1" s="170"/>
      <c r="F1" s="170"/>
      <c r="G1" s="170"/>
      <c r="H1" s="170"/>
      <c r="I1" s="170"/>
      <c r="J1" s="170"/>
      <c r="K1" s="170"/>
      <c r="L1" s="170"/>
      <c r="M1" s="170"/>
      <c r="EY1" s="172" t="s">
        <v>7494</v>
      </c>
      <c r="EZ1" s="173" t="s">
        <v>7495</v>
      </c>
      <c r="FA1" s="173" t="s">
        <v>7496</v>
      </c>
      <c r="FB1" s="173" t="s">
        <v>7497</v>
      </c>
      <c r="FC1" s="173" t="s">
        <v>7498</v>
      </c>
      <c r="FD1" s="173" t="s">
        <v>7499</v>
      </c>
      <c r="FE1" s="174" t="s">
        <v>7500</v>
      </c>
      <c r="FF1" s="171" t="s">
        <v>7501</v>
      </c>
      <c r="GC1" s="175" t="s">
        <v>45</v>
      </c>
      <c r="GD1" s="176"/>
      <c r="GE1" s="177"/>
      <c r="GF1" s="178" t="s">
        <v>7502</v>
      </c>
      <c r="GG1" s="179" t="s">
        <v>7503</v>
      </c>
      <c r="GH1" s="180"/>
      <c r="GJ1" s="176"/>
      <c r="GK1" s="176"/>
      <c r="GL1" s="176"/>
      <c r="GM1" s="176"/>
      <c r="GQ1"/>
      <c r="GR1"/>
      <c r="GS1"/>
      <c r="GT1"/>
      <c r="GU1"/>
      <c r="GV1" s="181" t="s">
        <v>7504</v>
      </c>
      <c r="GW1" s="182" t="s">
        <v>7505</v>
      </c>
      <c r="GX1" s="181" t="s">
        <v>7506</v>
      </c>
      <c r="GY1" s="181" t="s">
        <v>7507</v>
      </c>
      <c r="GZ1" s="182" t="s">
        <v>7508</v>
      </c>
      <c r="HA1" s="181" t="s">
        <v>7509</v>
      </c>
      <c r="HB1" s="181" t="s">
        <v>7510</v>
      </c>
      <c r="HC1" s="182" t="s">
        <v>7511</v>
      </c>
      <c r="HD1" s="181" t="s">
        <v>7512</v>
      </c>
    </row>
    <row r="2" spans="1:213" ht="22.5" customHeight="1" thickBot="1" x14ac:dyDescent="0.4">
      <c r="A2" s="400" t="s">
        <v>7513</v>
      </c>
      <c r="B2" s="400"/>
      <c r="C2" s="400"/>
      <c r="D2" s="400"/>
      <c r="E2" s="400"/>
      <c r="F2" s="400"/>
      <c r="G2" s="400"/>
      <c r="H2" s="400"/>
      <c r="I2" s="400"/>
      <c r="J2" s="400"/>
      <c r="K2" s="400"/>
      <c r="L2" s="400"/>
      <c r="M2" s="183"/>
      <c r="EZ2" s="184"/>
      <c r="FA2" s="185" t="e">
        <f>ROUND(FD3/FE3,2)</f>
        <v>#DIV/0!</v>
      </c>
      <c r="FB2" s="186" t="s">
        <v>7514</v>
      </c>
      <c r="FC2" s="186" t="s">
        <v>7514</v>
      </c>
      <c r="FD2" s="186" t="s">
        <v>7514</v>
      </c>
      <c r="FE2" s="186" t="s">
        <v>7515</v>
      </c>
      <c r="GB2" s="187" t="s">
        <v>7506</v>
      </c>
      <c r="GC2" s="188">
        <f>$GV$2</f>
        <v>0</v>
      </c>
      <c r="GE2" s="189" t="s">
        <v>7516</v>
      </c>
      <c r="GF2" s="190" t="s">
        <v>6957</v>
      </c>
      <c r="GG2" s="190" t="s">
        <v>6957</v>
      </c>
      <c r="GH2" s="191"/>
      <c r="GJ2"/>
      <c r="GK2"/>
      <c r="GL2"/>
      <c r="GM2"/>
      <c r="GN2"/>
      <c r="GO2"/>
      <c r="GP2"/>
      <c r="GQ2"/>
      <c r="GR2"/>
      <c r="GS2"/>
      <c r="GT2"/>
      <c r="GU2"/>
      <c r="GV2" s="192">
        <f>IFERROR(SUMIFS($J:$J,$AX:$AX,"Yes")+SUMIFS($J:$J,$AX:$AX,"Correction Participating"),0)</f>
        <v>0</v>
      </c>
      <c r="GW2" s="192">
        <f>IFERROR(SUMIFS($J:$J,$AX:$AX,"No")+SUMIFS($J:$J,$AX:$AX,"Correction Non-Participating"),0)</f>
        <v>0</v>
      </c>
      <c r="GX2" s="192">
        <f>SUM($GV$2:$GW$2)</f>
        <v>0</v>
      </c>
      <c r="GY2" s="192"/>
      <c r="GZ2" s="192"/>
      <c r="HA2" s="192"/>
      <c r="HB2" s="192">
        <f>SUM(GV2,GY2)</f>
        <v>0</v>
      </c>
      <c r="HC2" s="192">
        <f>SUM(GW2,GZ2)</f>
        <v>0</v>
      </c>
      <c r="HD2" s="192">
        <f>SUM(HB2:HC2)</f>
        <v>0</v>
      </c>
    </row>
    <row r="3" spans="1:213" ht="24" customHeight="1" thickBot="1" x14ac:dyDescent="0.4">
      <c r="A3" s="171" t="s">
        <v>7517</v>
      </c>
      <c r="B3" s="401"/>
      <c r="C3" s="401"/>
      <c r="D3" s="401"/>
      <c r="E3" s="171"/>
      <c r="F3" s="172" t="s">
        <v>52</v>
      </c>
      <c r="G3" s="193" t="str">
        <f>IF(Project_Data!$D$2="","",Project_Data!$D$2)</f>
        <v/>
      </c>
      <c r="H3" s="122"/>
      <c r="K3"/>
      <c r="L3" s="194" t="s">
        <v>7518</v>
      </c>
      <c r="M3"/>
      <c r="FA3" s="195" t="s">
        <v>7519</v>
      </c>
      <c r="FB3" s="196">
        <f>ROUND(SUMIFS($H:$H,$AX:$AX,"Yes")+SUMIFS($H:$H,$AX:$AX,"Correction Participating")+$HB$2,2)</f>
        <v>0</v>
      </c>
      <c r="FC3" s="196">
        <f>ROUND(SUMIFS($H:$H,$AX:$AX,"No")+SUMIFS($H:$H,$AX:$AX,"Correction Non-Participating")+$HC$2,2)</f>
        <v>0</v>
      </c>
      <c r="FD3" s="196">
        <f>ROUND(SUMIFS($H:$H,$AX:$AX,"Yes")+SUMIFS($H:$H,$AX:$AX,"No")+SUMIFS($H:$H,$AX:$AX,"Correction Participating")+SUMIFS($H:$H,$AX:$AX,"Correction Non-Participating")+$HD$2,2)</f>
        <v>0</v>
      </c>
      <c r="FE3" s="197">
        <f>ROUND(SUMIFS($I:$I,$AX:$AX,"Yes")+SUMIFS($I:$I,$AX:$AX,"No"),2)</f>
        <v>0</v>
      </c>
      <c r="FF3" s="171" t="s">
        <v>7520</v>
      </c>
      <c r="GB3" s="187" t="s">
        <v>7521</v>
      </c>
      <c r="GC3" s="188">
        <f>$HB$2</f>
        <v>0</v>
      </c>
      <c r="GE3" s="189" t="s">
        <v>7522</v>
      </c>
      <c r="GF3" s="198" t="s">
        <v>6958</v>
      </c>
      <c r="GG3" s="199" t="s">
        <v>6958</v>
      </c>
      <c r="GH3" s="179" t="s">
        <v>7523</v>
      </c>
      <c r="GI3" s="179" t="s">
        <v>7524</v>
      </c>
      <c r="GO3"/>
      <c r="GP3"/>
      <c r="GQ3"/>
      <c r="GR3"/>
      <c r="GS3"/>
      <c r="GT3"/>
      <c r="GU3"/>
      <c r="GV3" s="200" t="s">
        <v>7525</v>
      </c>
      <c r="GW3" s="200" t="s">
        <v>7526</v>
      </c>
      <c r="GX3" s="200" t="s">
        <v>7527</v>
      </c>
      <c r="GY3" s="200" t="s">
        <v>7528</v>
      </c>
      <c r="GZ3" s="200" t="s">
        <v>7529</v>
      </c>
      <c r="HA3" s="200" t="s">
        <v>7530</v>
      </c>
      <c r="HB3" s="200" t="s">
        <v>7531</v>
      </c>
      <c r="HC3" s="200" t="s">
        <v>7532</v>
      </c>
      <c r="HD3" s="200" t="s">
        <v>7533</v>
      </c>
      <c r="HE3" s="171" t="s">
        <v>7534</v>
      </c>
    </row>
    <row r="4" spans="1:213" ht="20.100000000000001" customHeight="1" thickBot="1" x14ac:dyDescent="0.4">
      <c r="A4" s="171" t="s">
        <v>7462</v>
      </c>
      <c r="B4" s="402" t="str">
        <f>IF(Project_Data!$M$2="","",Project_Data!$M$2)</f>
        <v/>
      </c>
      <c r="C4" s="402"/>
      <c r="D4" s="402"/>
      <c r="E4" s="201"/>
      <c r="F4" s="201"/>
      <c r="G4" s="201"/>
      <c r="H4" s="201"/>
      <c r="I4" s="202"/>
      <c r="J4" s="202"/>
      <c r="FA4" s="195" t="s">
        <v>7535</v>
      </c>
      <c r="FB4" s="196">
        <f>ROUND(SUMIFS($H:$H,$AX:$AX,"Yes")+SUMIFS($H:$H,$AX:$AX,"Correction Participating")+$HB$2,0)</f>
        <v>0</v>
      </c>
      <c r="FC4" s="196">
        <f>ROUND(SUMIFS($H:$H,$AX:$AX,"No")+SUMIFS($H:$H,$AX:$AX,"Correction Non-Participating")+$HC$2,0)</f>
        <v>0</v>
      </c>
      <c r="FD4" s="203">
        <f>ROUND(SUMIFS($H:$H,$AX:$AX,"Yes")+SUMIFS($H:$H,$AX:$AX,"No")+SUMIFS($H:$H,$AX:$AX,"Correction Participating")+SUMIFS($H:$H,$AX:$AX,"Correction Non-Participating")+$HD$2,0)</f>
        <v>0</v>
      </c>
      <c r="FE4" s="203">
        <f>ROUND(SUMIFS($I:$I,$AX:$AX,"Yes")+SUMIFS($I:$I,$AX:$AX,"No"),0)</f>
        <v>0</v>
      </c>
      <c r="GB4" s="204"/>
      <c r="GC4" s="175" t="s">
        <v>7536</v>
      </c>
      <c r="GE4" s="205" t="s">
        <v>7537</v>
      </c>
      <c r="GF4" s="206">
        <v>0</v>
      </c>
      <c r="GG4" s="207">
        <v>0</v>
      </c>
      <c r="GH4" s="207">
        <f>IFERROR(ABS((GF4-GG4)/GF4),0)</f>
        <v>0</v>
      </c>
      <c r="GI4" s="338">
        <f>IFERROR(ABS(((GF4-GG4)*100)/GF4),0)</f>
        <v>0</v>
      </c>
    </row>
    <row r="5" spans="1:213" ht="20.100000000000001" customHeight="1" thickBot="1" x14ac:dyDescent="0.4">
      <c r="A5" s="171" t="s">
        <v>7538</v>
      </c>
      <c r="B5" s="403"/>
      <c r="C5" s="403"/>
      <c r="D5" s="403"/>
      <c r="E5" s="403"/>
      <c r="F5" s="403"/>
      <c r="G5" s="403"/>
      <c r="H5" s="403"/>
      <c r="I5" s="209"/>
      <c r="J5" s="209"/>
      <c r="K5" s="209"/>
      <c r="GB5" s="187" t="s">
        <v>7506</v>
      </c>
      <c r="GC5" s="188">
        <f>$GW$2</f>
        <v>0</v>
      </c>
      <c r="GE5" s="205" t="s">
        <v>7539</v>
      </c>
      <c r="GF5" s="206">
        <v>0</v>
      </c>
      <c r="GG5" s="207">
        <v>0</v>
      </c>
      <c r="GH5" s="207">
        <f>IFERROR(ABS((GF5-GG5)/GF5),0)</f>
        <v>0</v>
      </c>
      <c r="GI5" s="338">
        <f t="shared" ref="GI5:GI15" si="0">IFERROR(ABS(((GF5-GG5)*100)/GF5),0)</f>
        <v>0</v>
      </c>
    </row>
    <row r="6" spans="1:213" ht="20.100000000000001" customHeight="1" thickBot="1" x14ac:dyDescent="0.4">
      <c r="A6" s="210" t="s">
        <v>7540</v>
      </c>
      <c r="B6" s="404"/>
      <c r="C6" s="403"/>
      <c r="D6" s="403"/>
      <c r="E6" s="171"/>
      <c r="F6" s="171" t="s">
        <v>7459</v>
      </c>
      <c r="G6" s="405"/>
      <c r="H6" s="405"/>
      <c r="I6" s="406"/>
      <c r="J6" s="406"/>
      <c r="K6" s="406"/>
      <c r="GB6" s="187" t="s">
        <v>7521</v>
      </c>
      <c r="GC6" s="188">
        <f>$HC$2</f>
        <v>0</v>
      </c>
      <c r="GE6" s="205" t="s">
        <v>7541</v>
      </c>
      <c r="GF6" s="206">
        <v>0</v>
      </c>
      <c r="GG6" s="207">
        <v>0</v>
      </c>
      <c r="GH6" s="207">
        <f t="shared" ref="GH6:GH15" si="1">IFERROR(ABS((GF6-GG6)/GF6),0)</f>
        <v>0</v>
      </c>
      <c r="GI6" s="338">
        <f t="shared" si="0"/>
        <v>0</v>
      </c>
      <c r="GJ6" s="211"/>
    </row>
    <row r="7" spans="1:213" ht="20.100000000000001" customHeight="1" thickBot="1" x14ac:dyDescent="0.4">
      <c r="A7" s="171" t="s">
        <v>7542</v>
      </c>
      <c r="B7" s="212" t="s">
        <v>7543</v>
      </c>
      <c r="C7" s="213"/>
      <c r="D7" s="214"/>
      <c r="E7" s="214"/>
      <c r="F7" s="171" t="s">
        <v>7544</v>
      </c>
      <c r="G7" s="411"/>
      <c r="H7" s="411"/>
      <c r="I7" s="215" t="s">
        <v>7545</v>
      </c>
      <c r="J7" s="412"/>
      <c r="K7" s="412"/>
      <c r="L7" s="216"/>
      <c r="M7" s="202"/>
      <c r="GB7" s="217"/>
      <c r="GC7" s="217"/>
      <c r="GE7" s="205" t="s">
        <v>7546</v>
      </c>
      <c r="GF7" s="206">
        <v>0</v>
      </c>
      <c r="GG7" s="207">
        <v>0</v>
      </c>
      <c r="GH7" s="207">
        <f t="shared" si="1"/>
        <v>0</v>
      </c>
      <c r="GI7" s="338">
        <f t="shared" si="0"/>
        <v>0</v>
      </c>
      <c r="GL7" s="218"/>
      <c r="GM7" s="218"/>
    </row>
    <row r="8" spans="1:213" ht="21" thickBot="1" x14ac:dyDescent="0.4">
      <c r="A8" s="171"/>
      <c r="B8" s="171"/>
      <c r="C8" s="171"/>
      <c r="D8" s="171"/>
      <c r="E8" s="171"/>
      <c r="F8" s="171"/>
      <c r="G8" s="171"/>
      <c r="H8" s="171"/>
      <c r="I8" s="171"/>
      <c r="GB8" s="187" t="s">
        <v>7547</v>
      </c>
      <c r="GC8" s="188">
        <f>$HD$2</f>
        <v>0</v>
      </c>
      <c r="GE8" s="205" t="s">
        <v>7548</v>
      </c>
      <c r="GF8" s="206">
        <v>0</v>
      </c>
      <c r="GG8" s="207">
        <v>0</v>
      </c>
      <c r="GH8" s="207">
        <f t="shared" si="1"/>
        <v>0</v>
      </c>
      <c r="GI8" s="338">
        <f t="shared" si="0"/>
        <v>0</v>
      </c>
    </row>
    <row r="9" spans="1:213" ht="19.5" customHeight="1" thickTop="1" x14ac:dyDescent="0.35">
      <c r="A9" s="413"/>
      <c r="B9" s="414"/>
      <c r="C9" s="219" t="s">
        <v>7549</v>
      </c>
      <c r="D9" s="219" t="s">
        <v>7550</v>
      </c>
      <c r="E9" s="219" t="s">
        <v>7551</v>
      </c>
      <c r="F9" s="219" t="s">
        <v>7552</v>
      </c>
      <c r="G9" s="220" t="s">
        <v>7553</v>
      </c>
      <c r="H9" s="220" t="s">
        <v>7554</v>
      </c>
      <c r="I9" s="220" t="s">
        <v>7555</v>
      </c>
      <c r="J9" s="220" t="s">
        <v>7556</v>
      </c>
      <c r="GE9" s="205" t="s">
        <v>7557</v>
      </c>
      <c r="GF9" s="206">
        <v>0</v>
      </c>
      <c r="GG9" s="207">
        <v>0</v>
      </c>
      <c r="GH9" s="207">
        <f t="shared" si="1"/>
        <v>0</v>
      </c>
      <c r="GI9" s="338">
        <f t="shared" si="0"/>
        <v>0</v>
      </c>
    </row>
    <row r="10" spans="1:213" ht="20.25" x14ac:dyDescent="0.35">
      <c r="A10" s="221" t="s">
        <v>7558</v>
      </c>
      <c r="B10" s="222"/>
      <c r="C10" s="186" t="s">
        <v>7559</v>
      </c>
      <c r="D10" s="186" t="s">
        <v>7559</v>
      </c>
      <c r="E10" s="186" t="s">
        <v>7559</v>
      </c>
      <c r="F10" s="186" t="s">
        <v>7560</v>
      </c>
      <c r="G10" s="223"/>
      <c r="H10" s="224">
        <f>J10-I10</f>
        <v>0</v>
      </c>
      <c r="I10" s="225"/>
      <c r="J10" s="226">
        <f>$FB$4</f>
        <v>0</v>
      </c>
      <c r="GE10" s="205" t="s">
        <v>7561</v>
      </c>
      <c r="GF10" s="206">
        <v>0</v>
      </c>
      <c r="GG10" s="207">
        <v>0</v>
      </c>
      <c r="GH10" s="207">
        <f t="shared" si="1"/>
        <v>0</v>
      </c>
      <c r="GI10" s="338">
        <f t="shared" si="0"/>
        <v>0</v>
      </c>
    </row>
    <row r="11" spans="1:213" ht="20.25" x14ac:dyDescent="0.35">
      <c r="A11" s="227" t="s">
        <v>7536</v>
      </c>
      <c r="B11" s="228"/>
      <c r="C11" s="186" t="s">
        <v>7559</v>
      </c>
      <c r="D11" s="186" t="s">
        <v>7559</v>
      </c>
      <c r="E11" s="186" t="s">
        <v>7559</v>
      </c>
      <c r="F11" s="186" t="s">
        <v>7560</v>
      </c>
      <c r="G11" s="223"/>
      <c r="H11" s="224">
        <f>J11-I11</f>
        <v>0</v>
      </c>
      <c r="I11" s="229"/>
      <c r="J11" s="226">
        <f>$FC$4</f>
        <v>0</v>
      </c>
      <c r="GE11" s="205" t="s">
        <v>7562</v>
      </c>
      <c r="GF11" s="206">
        <v>0</v>
      </c>
      <c r="GG11" s="207">
        <v>0</v>
      </c>
      <c r="GH11" s="207">
        <f t="shared" si="1"/>
        <v>0</v>
      </c>
      <c r="GI11" s="338">
        <f t="shared" si="0"/>
        <v>0</v>
      </c>
    </row>
    <row r="12" spans="1:213" ht="18.75" customHeight="1" x14ac:dyDescent="0.35">
      <c r="A12" s="227" t="s">
        <v>7563</v>
      </c>
      <c r="B12" s="228"/>
      <c r="C12" s="230"/>
      <c r="D12" s="230"/>
      <c r="E12" s="230"/>
      <c r="F12" s="230"/>
      <c r="G12" s="230"/>
      <c r="H12" s="224">
        <f>J12-I12</f>
        <v>0</v>
      </c>
      <c r="I12" s="229"/>
      <c r="J12" s="226">
        <f>SUM(J10:J11)</f>
        <v>0</v>
      </c>
      <c r="GE12" s="205" t="s">
        <v>7564</v>
      </c>
      <c r="GF12" s="206">
        <v>0</v>
      </c>
      <c r="GG12" s="207">
        <v>0</v>
      </c>
      <c r="GH12" s="207">
        <f t="shared" si="1"/>
        <v>0</v>
      </c>
      <c r="GI12" s="338">
        <f t="shared" si="0"/>
        <v>0</v>
      </c>
    </row>
    <row r="13" spans="1:213" ht="20.25" x14ac:dyDescent="0.35">
      <c r="A13" s="231" t="s">
        <v>7565</v>
      </c>
      <c r="B13" s="232">
        <v>2.5000000000000001E-2</v>
      </c>
      <c r="C13" s="230"/>
      <c r="D13" s="230"/>
      <c r="E13" s="230"/>
      <c r="F13" s="230"/>
      <c r="G13" s="230"/>
      <c r="H13" s="224">
        <f>J13-I13</f>
        <v>0</v>
      </c>
      <c r="I13" s="229"/>
      <c r="J13" s="224">
        <f>ROUND(-B13*J12,0)</f>
        <v>0</v>
      </c>
      <c r="GE13" s="205" t="s">
        <v>7566</v>
      </c>
      <c r="GF13" s="206">
        <v>0</v>
      </c>
      <c r="GG13" s="207">
        <v>0</v>
      </c>
      <c r="GH13" s="207">
        <f t="shared" si="1"/>
        <v>0</v>
      </c>
      <c r="GI13" s="338">
        <f t="shared" si="0"/>
        <v>0</v>
      </c>
      <c r="GJ13" s="233"/>
    </row>
    <row r="14" spans="1:213" ht="20.25" x14ac:dyDescent="0.35">
      <c r="A14" s="230" t="s">
        <v>7567</v>
      </c>
      <c r="B14" s="230"/>
      <c r="C14" s="230"/>
      <c r="D14" s="230"/>
      <c r="E14" s="230"/>
      <c r="F14" s="230"/>
      <c r="G14" s="230"/>
      <c r="H14" s="234"/>
      <c r="I14" s="235"/>
      <c r="J14" s="234"/>
      <c r="GE14" s="236" t="s">
        <v>27</v>
      </c>
      <c r="GF14" s="206">
        <v>0</v>
      </c>
      <c r="GG14" s="207">
        <v>0</v>
      </c>
      <c r="GH14" s="207">
        <f t="shared" si="1"/>
        <v>0</v>
      </c>
      <c r="GI14" s="338">
        <f t="shared" si="0"/>
        <v>0</v>
      </c>
    </row>
    <row r="15" spans="1:213" ht="21" thickBot="1" x14ac:dyDescent="0.4">
      <c r="A15" s="237"/>
      <c r="B15" s="237"/>
      <c r="C15" s="237"/>
      <c r="D15" s="237"/>
      <c r="E15" s="237"/>
      <c r="F15" s="237"/>
      <c r="G15" s="237"/>
      <c r="H15" s="238"/>
      <c r="I15" s="239"/>
      <c r="J15" s="238"/>
      <c r="GE15" s="236" t="s">
        <v>28</v>
      </c>
      <c r="GF15" s="206">
        <v>0</v>
      </c>
      <c r="GG15" s="207">
        <v>0</v>
      </c>
      <c r="GH15" s="207">
        <f t="shared" si="1"/>
        <v>0</v>
      </c>
      <c r="GI15" s="338">
        <f t="shared" si="0"/>
        <v>0</v>
      </c>
    </row>
    <row r="16" spans="1:213" ht="22.5" customHeight="1" thickTop="1" x14ac:dyDescent="0.25">
      <c r="A16" s="240" t="s">
        <v>7568</v>
      </c>
      <c r="B16" s="241"/>
      <c r="C16" s="242"/>
      <c r="D16" s="242"/>
      <c r="E16" s="242"/>
      <c r="F16" s="242"/>
      <c r="G16" s="242"/>
      <c r="H16" s="224">
        <f>SUM(H12:H15)</f>
        <v>0</v>
      </c>
      <c r="I16" s="243">
        <f>SUM(I12:I15)</f>
        <v>0</v>
      </c>
      <c r="J16" s="224">
        <f>SUM(J12:J15)</f>
        <v>0</v>
      </c>
    </row>
    <row r="17" spans="1:195" ht="18" customHeight="1" x14ac:dyDescent="0.25">
      <c r="A17" s="230"/>
      <c r="B17" s="230"/>
      <c r="C17" s="230"/>
      <c r="D17" s="230"/>
      <c r="E17" s="230"/>
      <c r="F17" s="230"/>
      <c r="G17" s="230"/>
      <c r="H17" s="234"/>
      <c r="I17" s="235"/>
      <c r="J17" s="234"/>
      <c r="GA17" s="244" t="s">
        <v>0</v>
      </c>
      <c r="GB17" s="245" t="s">
        <v>1</v>
      </c>
      <c r="GC17" s="244" t="s">
        <v>7</v>
      </c>
      <c r="GD17" s="244" t="s">
        <v>7657</v>
      </c>
      <c r="GE17" s="244" t="s">
        <v>6936</v>
      </c>
      <c r="GF17" s="396" t="s">
        <v>7570</v>
      </c>
      <c r="GG17" s="396"/>
      <c r="GH17" s="396"/>
      <c r="GI17" s="396"/>
      <c r="GJ17" s="244" t="s">
        <v>45</v>
      </c>
    </row>
    <row r="18" spans="1:195" ht="18" customHeight="1" x14ac:dyDescent="0.25">
      <c r="A18" s="230"/>
      <c r="B18" s="230"/>
      <c r="C18" s="230"/>
      <c r="D18" s="230"/>
      <c r="E18" s="230"/>
      <c r="F18" s="230"/>
      <c r="G18" s="230"/>
      <c r="H18" s="234"/>
      <c r="I18" s="235"/>
      <c r="J18" s="234"/>
    </row>
    <row r="19" spans="1:195" ht="18" customHeight="1" x14ac:dyDescent="0.25">
      <c r="A19" s="230"/>
      <c r="B19" s="230"/>
      <c r="C19" s="230"/>
      <c r="D19" s="230"/>
      <c r="E19" s="230"/>
      <c r="F19" s="230"/>
      <c r="G19" s="230"/>
      <c r="H19" s="234"/>
      <c r="I19" s="235"/>
      <c r="J19" s="234"/>
    </row>
    <row r="20" spans="1:195" ht="18" customHeight="1" x14ac:dyDescent="0.25">
      <c r="A20" s="230"/>
      <c r="B20" s="230"/>
      <c r="C20" s="230"/>
      <c r="D20" s="230"/>
      <c r="E20" s="230"/>
      <c r="F20" s="230"/>
      <c r="G20" s="230"/>
      <c r="H20" s="234"/>
      <c r="I20" s="235"/>
      <c r="J20" s="234"/>
      <c r="GE20"/>
      <c r="GF20"/>
      <c r="GG20"/>
      <c r="GH20"/>
      <c r="GI20"/>
      <c r="GJ20"/>
      <c r="GK20"/>
      <c r="GL20"/>
      <c r="GM20"/>
    </row>
    <row r="21" spans="1:195" ht="18" customHeight="1" x14ac:dyDescent="0.25">
      <c r="A21" s="230"/>
      <c r="B21" s="230"/>
      <c r="C21" s="230"/>
      <c r="D21" s="230"/>
      <c r="E21" s="230"/>
      <c r="F21" s="230"/>
      <c r="G21" s="230"/>
      <c r="H21" s="234"/>
      <c r="I21" s="235"/>
      <c r="J21" s="234"/>
      <c r="GE21"/>
      <c r="GF21"/>
      <c r="GG21"/>
      <c r="GH21"/>
      <c r="GI21"/>
      <c r="GJ21"/>
      <c r="GK21"/>
      <c r="GL21"/>
      <c r="GM21"/>
    </row>
    <row r="22" spans="1:195" ht="18" customHeight="1" x14ac:dyDescent="0.25">
      <c r="A22" s="230"/>
      <c r="B22" s="230"/>
      <c r="C22" s="230"/>
      <c r="D22" s="230"/>
      <c r="E22" s="230"/>
      <c r="F22" s="230"/>
      <c r="G22" s="230"/>
      <c r="H22" s="234"/>
      <c r="I22" s="235"/>
      <c r="J22" s="234"/>
      <c r="GE22"/>
      <c r="GF22"/>
      <c r="GG22"/>
      <c r="GH22"/>
      <c r="GI22"/>
      <c r="GJ22"/>
      <c r="GK22"/>
      <c r="GL22"/>
      <c r="GM22"/>
    </row>
    <row r="23" spans="1:195" ht="18" customHeight="1" x14ac:dyDescent="0.25">
      <c r="A23" s="230"/>
      <c r="B23" s="230"/>
      <c r="C23" s="230"/>
      <c r="D23" s="230"/>
      <c r="E23" s="230"/>
      <c r="F23" s="230"/>
      <c r="G23" s="230"/>
      <c r="H23" s="234"/>
      <c r="I23" s="235"/>
      <c r="J23" s="234"/>
      <c r="GE23"/>
      <c r="GF23"/>
      <c r="GG23"/>
      <c r="GH23"/>
      <c r="GI23"/>
      <c r="GJ23"/>
      <c r="GK23"/>
      <c r="GL23"/>
      <c r="GM23"/>
    </row>
    <row r="24" spans="1:195" ht="24" customHeight="1" x14ac:dyDescent="0.25">
      <c r="A24" s="407"/>
      <c r="B24" s="408"/>
      <c r="C24" s="408"/>
      <c r="D24" s="408"/>
      <c r="E24" s="408"/>
      <c r="F24" s="409"/>
      <c r="G24" s="223"/>
      <c r="H24" s="341"/>
      <c r="I24" s="229"/>
      <c r="J24" s="234">
        <f t="shared" ref="J24:J26" si="2">ROUND(SUM(H24:I24),0)</f>
        <v>0</v>
      </c>
      <c r="GE24"/>
      <c r="GF24"/>
      <c r="GG24"/>
      <c r="GH24"/>
      <c r="GI24"/>
      <c r="GJ24"/>
      <c r="GK24"/>
      <c r="GL24"/>
      <c r="GM24"/>
    </row>
    <row r="25" spans="1:195" ht="24" customHeight="1" x14ac:dyDescent="0.25">
      <c r="A25" s="407"/>
      <c r="B25" s="408"/>
      <c r="C25" s="408"/>
      <c r="D25" s="408"/>
      <c r="E25" s="408"/>
      <c r="F25" s="409"/>
      <c r="G25" s="223"/>
      <c r="H25" s="341"/>
      <c r="I25" s="229"/>
      <c r="J25" s="234">
        <f t="shared" si="2"/>
        <v>0</v>
      </c>
      <c r="GE25"/>
      <c r="GF25"/>
      <c r="GG25"/>
      <c r="GH25"/>
      <c r="GI25"/>
      <c r="GJ25"/>
      <c r="GK25"/>
      <c r="GL25"/>
      <c r="GM25"/>
    </row>
    <row r="26" spans="1:195" ht="24" customHeight="1" x14ac:dyDescent="0.25">
      <c r="A26" s="407"/>
      <c r="B26" s="408"/>
      <c r="C26" s="408"/>
      <c r="D26" s="408"/>
      <c r="E26" s="408"/>
      <c r="F26" s="409"/>
      <c r="G26" s="223"/>
      <c r="H26" s="341"/>
      <c r="I26" s="229"/>
      <c r="J26" s="234">
        <f t="shared" si="2"/>
        <v>0</v>
      </c>
      <c r="GE26"/>
      <c r="GF26"/>
      <c r="GG26"/>
      <c r="GH26"/>
      <c r="GI26"/>
      <c r="GJ26"/>
      <c r="GK26"/>
      <c r="GL26"/>
      <c r="GM26"/>
    </row>
    <row r="27" spans="1:195" ht="18" x14ac:dyDescent="0.25">
      <c r="A27" s="230" t="s">
        <v>7571</v>
      </c>
      <c r="B27" s="230"/>
      <c r="C27" s="186" t="s">
        <v>7559</v>
      </c>
      <c r="D27" s="186" t="s">
        <v>7559</v>
      </c>
      <c r="E27" s="186" t="s">
        <v>7559</v>
      </c>
      <c r="F27" s="186" t="s">
        <v>7560</v>
      </c>
      <c r="G27" s="223"/>
      <c r="H27" s="341"/>
      <c r="I27" s="229"/>
      <c r="J27" s="234">
        <f>ROUND(SUM(H27:I27),0)</f>
        <v>0</v>
      </c>
      <c r="GE27"/>
      <c r="GF27"/>
      <c r="GG27"/>
      <c r="GH27"/>
      <c r="GI27"/>
      <c r="GJ27"/>
      <c r="GK27"/>
      <c r="GL27"/>
      <c r="GM27"/>
    </row>
    <row r="28" spans="1:195" ht="18.75" thickBot="1" x14ac:dyDescent="0.3">
      <c r="A28" s="246" t="s">
        <v>7572</v>
      </c>
      <c r="B28" s="246"/>
      <c r="C28" s="246"/>
      <c r="D28" s="246"/>
      <c r="E28" s="246"/>
      <c r="F28" s="246"/>
      <c r="G28" s="246"/>
      <c r="H28" s="247">
        <f>SUM(H16:H27)</f>
        <v>0</v>
      </c>
      <c r="I28" s="248">
        <f>SUM(I16:I27)</f>
        <v>0</v>
      </c>
      <c r="J28" s="247">
        <f>SUM(J16:J27)</f>
        <v>0</v>
      </c>
      <c r="GE28"/>
      <c r="GF28"/>
      <c r="GG28"/>
      <c r="GH28"/>
      <c r="GI28"/>
      <c r="GJ28"/>
      <c r="GK28"/>
      <c r="GL28"/>
      <c r="GM28"/>
    </row>
    <row r="29" spans="1:195" ht="15.75" thickTop="1" x14ac:dyDescent="0.25">
      <c r="GE29"/>
      <c r="GF29"/>
      <c r="GG29"/>
      <c r="GH29"/>
      <c r="GI29"/>
      <c r="GJ29"/>
      <c r="GK29"/>
      <c r="GL29"/>
      <c r="GM29"/>
    </row>
    <row r="30" spans="1:195" ht="26.25" customHeight="1" x14ac:dyDescent="0.25">
      <c r="A30" s="171" t="s">
        <v>7573</v>
      </c>
      <c r="B30" s="171"/>
      <c r="C30" s="171"/>
      <c r="E30" s="397" t="s">
        <v>7574</v>
      </c>
      <c r="F30" s="398"/>
      <c r="G30" s="249"/>
      <c r="H30" s="230"/>
      <c r="I30" s="230"/>
      <c r="J30" s="250"/>
      <c r="GE30"/>
      <c r="GF30"/>
      <c r="GG30"/>
      <c r="GH30"/>
      <c r="GI30"/>
      <c r="GJ30"/>
      <c r="GK30"/>
      <c r="GL30"/>
      <c r="GM30"/>
    </row>
    <row r="31" spans="1:195" ht="29.25" customHeight="1" x14ac:dyDescent="0.25">
      <c r="A31" s="251" t="s">
        <v>7575</v>
      </c>
      <c r="B31" s="252"/>
      <c r="C31" s="252"/>
      <c r="E31" s="230" t="s">
        <v>7576</v>
      </c>
      <c r="F31" s="230"/>
      <c r="G31" s="253"/>
      <c r="H31" s="254"/>
      <c r="I31" s="255">
        <v>0</v>
      </c>
      <c r="J31" s="256" t="str">
        <f>IF($H$31="","",($H$31+$I$31))</f>
        <v/>
      </c>
      <c r="GE31"/>
      <c r="GF31"/>
      <c r="GG31"/>
      <c r="GH31"/>
      <c r="GI31"/>
      <c r="GJ31"/>
      <c r="GK31"/>
      <c r="GL31"/>
      <c r="GM31"/>
    </row>
    <row r="32" spans="1:195" ht="27" customHeight="1" x14ac:dyDescent="0.25">
      <c r="A32" s="171"/>
      <c r="B32" s="171"/>
      <c r="C32" s="171"/>
      <c r="E32" s="230" t="s">
        <v>7577</v>
      </c>
      <c r="F32" s="230"/>
      <c r="G32" s="230"/>
      <c r="H32" s="257" t="str">
        <f>IFERROR(IF($J$32="","",ROUND($J$32-$I$32,4)),"")</f>
        <v/>
      </c>
      <c r="I32" s="257">
        <v>0</v>
      </c>
      <c r="J32" s="257" t="str">
        <f>IFERROR(IF($FE$3&lt;&gt;"",ROUND(($J$12/$FE$3),4),""),"")</f>
        <v/>
      </c>
      <c r="GE32"/>
      <c r="GF32"/>
      <c r="GG32"/>
      <c r="GH32"/>
      <c r="GI32"/>
      <c r="GJ32"/>
      <c r="GK32"/>
      <c r="GL32"/>
      <c r="GM32"/>
    </row>
    <row r="33" spans="1:195" ht="18" x14ac:dyDescent="0.25">
      <c r="A33" s="171" t="s">
        <v>7578</v>
      </c>
      <c r="B33" s="258"/>
      <c r="C33" s="258"/>
      <c r="E33" s="230" t="s">
        <v>7579</v>
      </c>
      <c r="F33" s="230"/>
      <c r="G33" s="230"/>
      <c r="H33" s="257" t="str">
        <f>IFERROR(IF($G$30="","",ROUND($H$31/$G$30,4)),"")</f>
        <v/>
      </c>
      <c r="I33" s="257" t="str">
        <f>IFERROR(IF($I$31="","",ROUND($I$31/$G$30,2)),"")</f>
        <v/>
      </c>
      <c r="J33" s="257" t="str">
        <f>IFERROR(IF($J$31="","",ROUND($J$31/$G$30,4)),"")</f>
        <v/>
      </c>
      <c r="GE33"/>
      <c r="GF33"/>
      <c r="GG33"/>
      <c r="GH33"/>
      <c r="GI33"/>
      <c r="GJ33"/>
      <c r="GK33"/>
      <c r="GL33"/>
      <c r="GM33"/>
    </row>
    <row r="34" spans="1:195" x14ac:dyDescent="0.25">
      <c r="A34" s="171"/>
      <c r="B34" s="171"/>
      <c r="C34" s="171"/>
      <c r="D34" s="171"/>
      <c r="E34" s="171"/>
      <c r="F34" s="171"/>
      <c r="G34" s="171"/>
      <c r="H34" s="171"/>
      <c r="I34" s="171"/>
      <c r="J34" s="171" t="s">
        <v>7580</v>
      </c>
      <c r="GE34"/>
      <c r="GF34"/>
      <c r="GG34"/>
      <c r="GH34"/>
      <c r="GI34"/>
      <c r="GJ34"/>
      <c r="GK34"/>
      <c r="GL34"/>
      <c r="GM34"/>
    </row>
    <row r="35" spans="1:195" x14ac:dyDescent="0.25">
      <c r="D35" s="171"/>
      <c r="E35" s="171"/>
      <c r="F35" s="171"/>
      <c r="G35" s="171"/>
      <c r="H35" s="171"/>
      <c r="I35" s="171"/>
      <c r="J35" s="259" t="str">
        <f>IF($J$31&gt;$G$30,"Exceeds Allowed Days","")</f>
        <v/>
      </c>
      <c r="GE35"/>
      <c r="GF35"/>
      <c r="GG35"/>
      <c r="GH35"/>
      <c r="GI35"/>
      <c r="GJ35"/>
      <c r="GK35"/>
      <c r="GL35"/>
      <c r="GM35"/>
    </row>
    <row r="36" spans="1:195" x14ac:dyDescent="0.25">
      <c r="A36" s="171" t="s">
        <v>7292</v>
      </c>
      <c r="B36" s="258"/>
      <c r="C36" s="258"/>
      <c r="D36" s="171"/>
      <c r="E36" s="171"/>
      <c r="F36" s="171"/>
      <c r="G36" s="171"/>
      <c r="H36" s="171"/>
      <c r="I36" s="171"/>
      <c r="GE36"/>
      <c r="GF36"/>
      <c r="GG36"/>
      <c r="GH36"/>
      <c r="GI36"/>
      <c r="GJ36"/>
      <c r="GK36"/>
      <c r="GL36"/>
      <c r="GM36"/>
    </row>
    <row r="37" spans="1:195" ht="21.75" customHeight="1" x14ac:dyDescent="0.25">
      <c r="GE37"/>
      <c r="GF37"/>
      <c r="GG37"/>
      <c r="GH37"/>
      <c r="GI37"/>
      <c r="GJ37"/>
      <c r="GK37"/>
      <c r="GL37"/>
      <c r="GM37"/>
    </row>
    <row r="38" spans="1:195" ht="21.75" customHeight="1" x14ac:dyDescent="0.25">
      <c r="GE38"/>
      <c r="GF38"/>
      <c r="GG38"/>
      <c r="GH38"/>
      <c r="GI38"/>
      <c r="GJ38"/>
      <c r="GK38"/>
      <c r="GL38"/>
      <c r="GM38"/>
    </row>
    <row r="39" spans="1:195" ht="21.75" customHeight="1" x14ac:dyDescent="0.25">
      <c r="GE39"/>
      <c r="GF39"/>
      <c r="GG39"/>
      <c r="GH39"/>
      <c r="GI39"/>
      <c r="GJ39"/>
      <c r="GK39"/>
      <c r="GL39"/>
      <c r="GM39"/>
    </row>
    <row r="40" spans="1:195" ht="21.75" customHeight="1" x14ac:dyDescent="0.25">
      <c r="GE40"/>
      <c r="GF40"/>
      <c r="GG40"/>
      <c r="GH40"/>
      <c r="GI40"/>
      <c r="GJ40"/>
      <c r="GK40"/>
      <c r="GL40"/>
      <c r="GM40"/>
    </row>
    <row r="41" spans="1:195" ht="30" customHeight="1" x14ac:dyDescent="0.25">
      <c r="GE41"/>
      <c r="GF41"/>
      <c r="GG41"/>
      <c r="GH41"/>
      <c r="GI41"/>
      <c r="GJ41"/>
      <c r="GK41"/>
      <c r="GL41"/>
      <c r="GM41"/>
    </row>
    <row r="42" spans="1:195" ht="30" customHeight="1" x14ac:dyDescent="0.25">
      <c r="GE42"/>
      <c r="GF42"/>
      <c r="GG42"/>
      <c r="GH42"/>
      <c r="GI42"/>
      <c r="GJ42"/>
      <c r="GK42"/>
      <c r="GL42"/>
      <c r="GM42"/>
    </row>
    <row r="43" spans="1:195" ht="35.25" customHeight="1" x14ac:dyDescent="0.25">
      <c r="A43" s="399" t="s">
        <v>181</v>
      </c>
      <c r="B43" s="399"/>
      <c r="C43" s="399"/>
      <c r="D43" s="399"/>
      <c r="E43" s="399"/>
      <c r="F43" s="399"/>
      <c r="G43" s="399"/>
      <c r="H43" s="399"/>
      <c r="I43" s="399"/>
      <c r="J43" s="399"/>
      <c r="K43" s="399"/>
      <c r="L43" s="399"/>
      <c r="GE43"/>
      <c r="GF43"/>
      <c r="GG43"/>
      <c r="GH43"/>
      <c r="GI43"/>
      <c r="GJ43"/>
      <c r="GK43"/>
      <c r="GL43"/>
      <c r="GM43"/>
    </row>
    <row r="44" spans="1:195" ht="24" customHeight="1" x14ac:dyDescent="0.25">
      <c r="A44" s="415" t="s">
        <v>7581</v>
      </c>
      <c r="B44" s="415"/>
      <c r="C44" s="415"/>
      <c r="D44" s="415"/>
      <c r="E44" s="415"/>
      <c r="F44" s="415"/>
      <c r="G44" s="415"/>
      <c r="H44" s="415"/>
      <c r="I44" s="415"/>
      <c r="J44" s="415"/>
      <c r="K44" s="415"/>
      <c r="L44" s="415"/>
      <c r="GE44"/>
      <c r="GF44"/>
      <c r="GG44"/>
      <c r="GH44"/>
      <c r="GI44"/>
      <c r="GJ44"/>
      <c r="GK44"/>
      <c r="GL44"/>
      <c r="GM44"/>
    </row>
    <row r="45" spans="1:195" ht="18.75" customHeight="1" x14ac:dyDescent="0.3">
      <c r="A45" s="171" t="s">
        <v>7462</v>
      </c>
      <c r="B45" s="402" t="str">
        <f>IF(Project_Data!$M$2="","",Project_Data!$M$2)</f>
        <v/>
      </c>
      <c r="C45" s="402"/>
      <c r="D45" s="402"/>
      <c r="E45" s="260"/>
      <c r="F45" s="260"/>
      <c r="G45" s="172" t="s">
        <v>52</v>
      </c>
      <c r="H45" s="416" t="str">
        <f>IF(Project_Data!$D$2="","",Project_Data!$D$2)</f>
        <v/>
      </c>
      <c r="I45" s="416"/>
      <c r="L45" s="194" t="s">
        <v>7582</v>
      </c>
      <c r="GE45"/>
      <c r="GF45"/>
      <c r="GG45"/>
      <c r="GH45"/>
      <c r="GI45"/>
      <c r="GJ45"/>
      <c r="GK45"/>
      <c r="GL45"/>
      <c r="GM45"/>
    </row>
    <row r="46" spans="1:195" ht="12" customHeight="1" x14ac:dyDescent="0.25">
      <c r="A46" s="171"/>
      <c r="C46" s="261"/>
      <c r="D46" s="261"/>
      <c r="E46" s="216"/>
      <c r="F46" s="262"/>
      <c r="G46" s="216"/>
      <c r="H46" s="171"/>
      <c r="I46" s="171"/>
      <c r="GE46"/>
      <c r="GF46"/>
      <c r="GG46"/>
      <c r="GH46"/>
      <c r="GI46"/>
      <c r="GJ46"/>
      <c r="GK46"/>
      <c r="GL46"/>
      <c r="GM46"/>
    </row>
    <row r="47" spans="1:195" ht="18.75" customHeight="1" x14ac:dyDescent="0.25">
      <c r="A47" s="263" t="s">
        <v>7538</v>
      </c>
      <c r="B47" s="417" t="str">
        <f>IF($B$5="","",$B$5)</f>
        <v/>
      </c>
      <c r="C47" s="417"/>
      <c r="D47" s="417"/>
      <c r="E47" s="417"/>
      <c r="F47" s="417"/>
      <c r="G47" s="417"/>
      <c r="H47" s="417"/>
      <c r="I47" s="417"/>
      <c r="GE47"/>
      <c r="GF47"/>
      <c r="GG47"/>
      <c r="GH47"/>
      <c r="GI47"/>
      <c r="GJ47"/>
      <c r="GK47"/>
      <c r="GL47"/>
      <c r="GM47"/>
    </row>
    <row r="48" spans="1:195" ht="13.5" customHeight="1" x14ac:dyDescent="0.25">
      <c r="A48" s="263"/>
      <c r="B48" s="418"/>
      <c r="C48" s="418"/>
      <c r="D48" s="418"/>
      <c r="E48" s="418"/>
      <c r="F48" s="418"/>
      <c r="G48" s="418"/>
      <c r="H48" s="418"/>
      <c r="I48" s="418"/>
      <c r="GE48"/>
      <c r="GF48"/>
      <c r="GG48"/>
      <c r="GH48"/>
      <c r="GI48"/>
      <c r="GJ48"/>
      <c r="GK48"/>
      <c r="GL48"/>
      <c r="GM48"/>
    </row>
    <row r="49" spans="1:195" ht="23.25" customHeight="1" x14ac:dyDescent="0.3">
      <c r="A49" s="171" t="s">
        <v>7542</v>
      </c>
      <c r="B49" s="264" t="str">
        <f>IF($B$7="","",$B$7)</f>
        <v>Template</v>
      </c>
      <c r="C49" s="85"/>
      <c r="E49" s="265"/>
      <c r="F49" s="215" t="s">
        <v>7544</v>
      </c>
      <c r="G49" s="410" t="str">
        <f>IF($G$7="","",$G$7)</f>
        <v/>
      </c>
      <c r="H49" s="410"/>
      <c r="I49" s="215" t="s">
        <v>7545</v>
      </c>
      <c r="J49" s="410" t="str">
        <f>IF($J$7="","",$J$7)</f>
        <v/>
      </c>
      <c r="K49" s="410"/>
      <c r="L49" s="410"/>
      <c r="GE49"/>
      <c r="GF49"/>
      <c r="GG49"/>
      <c r="GH49"/>
      <c r="GI49"/>
      <c r="GJ49"/>
      <c r="GK49"/>
      <c r="GL49"/>
      <c r="GM49"/>
    </row>
    <row r="50" spans="1:195" ht="26.25" customHeight="1" x14ac:dyDescent="0.25">
      <c r="A50" s="419" t="s">
        <v>7583</v>
      </c>
      <c r="B50" s="419" t="s">
        <v>1</v>
      </c>
      <c r="C50" s="419" t="s">
        <v>7584</v>
      </c>
      <c r="D50" s="419"/>
      <c r="E50" s="419"/>
      <c r="F50" s="419" t="s">
        <v>7438</v>
      </c>
      <c r="G50" s="419" t="s">
        <v>4</v>
      </c>
      <c r="H50" s="419" t="s">
        <v>7585</v>
      </c>
      <c r="I50" s="419" t="s">
        <v>7586</v>
      </c>
      <c r="J50" s="420" t="s">
        <v>7587</v>
      </c>
      <c r="K50" s="420" t="s">
        <v>7</v>
      </c>
      <c r="L50" s="420" t="s">
        <v>7588</v>
      </c>
      <c r="GE50"/>
      <c r="GF50"/>
      <c r="GG50"/>
      <c r="GH50"/>
      <c r="GI50"/>
      <c r="GJ50"/>
      <c r="GK50"/>
      <c r="GL50"/>
      <c r="GM50"/>
    </row>
    <row r="51" spans="1:195" ht="31.5" customHeight="1" x14ac:dyDescent="0.25">
      <c r="A51" s="419"/>
      <c r="B51" s="419"/>
      <c r="C51" s="266" t="s">
        <v>7589</v>
      </c>
      <c r="D51" s="266" t="s">
        <v>7554</v>
      </c>
      <c r="E51" s="266" t="s">
        <v>7590</v>
      </c>
      <c r="F51" s="419"/>
      <c r="G51" s="419"/>
      <c r="H51" s="419"/>
      <c r="I51" s="419"/>
      <c r="J51" s="420"/>
      <c r="K51" s="420"/>
      <c r="L51" s="420"/>
      <c r="M51" s="267" t="s">
        <v>9</v>
      </c>
      <c r="N51" s="16" t="s">
        <v>10</v>
      </c>
      <c r="O51" s="16" t="s">
        <v>11</v>
      </c>
      <c r="P51" s="16" t="s">
        <v>12</v>
      </c>
      <c r="Q51" s="16" t="s">
        <v>13</v>
      </c>
      <c r="R51" s="268" t="s">
        <v>14</v>
      </c>
      <c r="S51" s="16" t="s">
        <v>15</v>
      </c>
      <c r="T51" s="16" t="s">
        <v>16</v>
      </c>
      <c r="U51" s="16" t="s">
        <v>7569</v>
      </c>
      <c r="V51" s="16" t="s">
        <v>7591</v>
      </c>
      <c r="W51" s="16" t="s">
        <v>19</v>
      </c>
      <c r="X51" s="16" t="s">
        <v>20</v>
      </c>
      <c r="Y51" s="16" t="s">
        <v>21</v>
      </c>
      <c r="Z51" s="16" t="s">
        <v>22</v>
      </c>
      <c r="AA51" s="16" t="s">
        <v>23</v>
      </c>
      <c r="AB51" s="16" t="s">
        <v>24</v>
      </c>
      <c r="AC51" s="16" t="s">
        <v>25</v>
      </c>
      <c r="AD51" s="16" t="s">
        <v>26</v>
      </c>
      <c r="AE51" s="16" t="s">
        <v>27</v>
      </c>
      <c r="AF51" s="16" t="s">
        <v>28</v>
      </c>
      <c r="AG51" s="16" t="s">
        <v>29</v>
      </c>
      <c r="AH51" s="16" t="s">
        <v>30</v>
      </c>
      <c r="AI51" s="16" t="s">
        <v>31</v>
      </c>
      <c r="AJ51" s="16" t="s">
        <v>32</v>
      </c>
      <c r="AK51" s="16" t="s">
        <v>33</v>
      </c>
      <c r="AL51" s="16" t="s">
        <v>34</v>
      </c>
      <c r="AM51" s="16" t="s">
        <v>35</v>
      </c>
      <c r="AN51" s="16" t="s">
        <v>36</v>
      </c>
      <c r="AO51" s="16" t="s">
        <v>37</v>
      </c>
      <c r="AP51" s="16" t="s">
        <v>38</v>
      </c>
      <c r="AQ51" s="16" t="s">
        <v>39</v>
      </c>
      <c r="AR51" s="16" t="s">
        <v>40</v>
      </c>
      <c r="AS51" s="16" t="s">
        <v>41</v>
      </c>
      <c r="AT51" s="16" t="s">
        <v>6</v>
      </c>
      <c r="AU51" s="16" t="s">
        <v>42</v>
      </c>
      <c r="AV51" s="16" t="s">
        <v>7592</v>
      </c>
      <c r="AW51" s="16" t="s">
        <v>44</v>
      </c>
      <c r="AX51" s="16" t="s">
        <v>45</v>
      </c>
      <c r="AY51" s="16" t="s">
        <v>46</v>
      </c>
      <c r="AZ51" s="16" t="s">
        <v>47</v>
      </c>
      <c r="BA51" s="16" t="s">
        <v>48</v>
      </c>
      <c r="BB51" s="16" t="s">
        <v>49</v>
      </c>
      <c r="BC51" s="16" t="s">
        <v>50</v>
      </c>
      <c r="BD51" s="16" t="s">
        <v>51</v>
      </c>
      <c r="BE51" s="16" t="s">
        <v>52</v>
      </c>
      <c r="BF51" s="16" t="s">
        <v>53</v>
      </c>
      <c r="BG51" s="16" t="s">
        <v>54</v>
      </c>
      <c r="BH51" s="16" t="s">
        <v>55</v>
      </c>
      <c r="BI51" s="16" t="s">
        <v>56</v>
      </c>
      <c r="BJ51" s="16" t="s">
        <v>57</v>
      </c>
      <c r="BK51" s="16" t="s">
        <v>7593</v>
      </c>
      <c r="BL51" s="16" t="s">
        <v>7594</v>
      </c>
      <c r="BM51" s="16" t="s">
        <v>60</v>
      </c>
      <c r="BN51" s="16" t="s">
        <v>61</v>
      </c>
      <c r="BO51" s="16" t="s">
        <v>7595</v>
      </c>
      <c r="BP51" s="16" t="s">
        <v>7596</v>
      </c>
      <c r="BQ51" s="16" t="s">
        <v>64</v>
      </c>
      <c r="BR51" s="16" t="s">
        <v>141</v>
      </c>
      <c r="BS51" s="16" t="s">
        <v>66</v>
      </c>
      <c r="BT51" s="16" t="s">
        <v>142</v>
      </c>
      <c r="BU51" s="16" t="s">
        <v>183</v>
      </c>
      <c r="BV51" s="16" t="s">
        <v>8</v>
      </c>
      <c r="BW51" s="16" t="s">
        <v>43</v>
      </c>
      <c r="BX51" s="16" t="s">
        <v>69</v>
      </c>
      <c r="BY51" s="16" t="s">
        <v>70</v>
      </c>
      <c r="BZ51" s="16" t="s">
        <v>71</v>
      </c>
      <c r="CA51" s="16" t="s">
        <v>72</v>
      </c>
      <c r="CB51" s="16" t="s">
        <v>73</v>
      </c>
      <c r="CC51" s="16" t="s">
        <v>74</v>
      </c>
      <c r="CD51" s="16" t="s">
        <v>75</v>
      </c>
      <c r="CE51" s="16" t="s">
        <v>76</v>
      </c>
      <c r="CF51" s="16" t="s">
        <v>77</v>
      </c>
      <c r="CG51" s="16" t="s">
        <v>78</v>
      </c>
      <c r="CH51" s="16" t="s">
        <v>79</v>
      </c>
      <c r="CI51" s="16" t="s">
        <v>80</v>
      </c>
      <c r="CJ51" s="16" t="s">
        <v>81</v>
      </c>
      <c r="CK51" s="16" t="s">
        <v>82</v>
      </c>
      <c r="CL51" s="16" t="s">
        <v>83</v>
      </c>
      <c r="CM51" s="16" t="s">
        <v>84</v>
      </c>
      <c r="CN51" s="16" t="s">
        <v>85</v>
      </c>
      <c r="CO51" s="16" t="s">
        <v>86</v>
      </c>
      <c r="CP51" s="16" t="s">
        <v>87</v>
      </c>
      <c r="CQ51" s="16" t="s">
        <v>88</v>
      </c>
      <c r="CR51" s="16" t="s">
        <v>89</v>
      </c>
      <c r="CS51" s="16" t="s">
        <v>90</v>
      </c>
      <c r="CT51" s="16" t="s">
        <v>91</v>
      </c>
      <c r="CU51" s="16" t="s">
        <v>7597</v>
      </c>
      <c r="GE51"/>
      <c r="GF51"/>
      <c r="GG51"/>
      <c r="GH51"/>
      <c r="GI51"/>
      <c r="GJ51"/>
      <c r="GK51"/>
      <c r="GL51"/>
      <c r="GM51"/>
    </row>
    <row r="52" spans="1:195" x14ac:dyDescent="0.25">
      <c r="GE52"/>
      <c r="GF52"/>
      <c r="GG52"/>
      <c r="GH52"/>
      <c r="GI52"/>
      <c r="GJ52"/>
      <c r="GK52"/>
      <c r="GL52"/>
      <c r="GM52"/>
    </row>
    <row r="53" spans="1:195" x14ac:dyDescent="0.25">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GE53"/>
      <c r="GF53"/>
      <c r="GG53"/>
      <c r="GH53"/>
      <c r="GI53"/>
      <c r="GJ53"/>
      <c r="GK53"/>
      <c r="GL53"/>
      <c r="GM53"/>
    </row>
    <row r="54" spans="1:195" x14ac:dyDescent="0.25">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GE54"/>
      <c r="GF54"/>
      <c r="GG54"/>
      <c r="GH54"/>
      <c r="GI54"/>
      <c r="GJ54"/>
      <c r="GK54"/>
      <c r="GL54"/>
      <c r="GM54"/>
    </row>
    <row r="55" spans="1:195" x14ac:dyDescent="0.2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GE55"/>
      <c r="GF55"/>
      <c r="GG55"/>
      <c r="GH55"/>
      <c r="GI55"/>
      <c r="GJ55"/>
      <c r="GK55"/>
      <c r="GL55"/>
      <c r="GM55"/>
    </row>
    <row r="56" spans="1:195" x14ac:dyDescent="0.25">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GE56"/>
      <c r="GF56"/>
      <c r="GG56"/>
      <c r="GH56"/>
      <c r="GI56"/>
      <c r="GJ56"/>
      <c r="GK56"/>
      <c r="GL56"/>
      <c r="GM56"/>
    </row>
    <row r="57" spans="1:195" x14ac:dyDescent="0.25">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GE57"/>
      <c r="GF57"/>
      <c r="GG57"/>
      <c r="GH57"/>
      <c r="GI57"/>
      <c r="GJ57"/>
      <c r="GK57"/>
      <c r="GL57"/>
      <c r="GM57"/>
    </row>
    <row r="58" spans="1:195" x14ac:dyDescent="0.25">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GE58"/>
      <c r="GF58"/>
      <c r="GG58"/>
      <c r="GH58"/>
      <c r="GI58"/>
      <c r="GJ58"/>
      <c r="GK58"/>
      <c r="GL58"/>
      <c r="GM58"/>
    </row>
    <row r="59" spans="1:195" x14ac:dyDescent="0.25">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row>
    <row r="60" spans="1:195" x14ac:dyDescent="0.25">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row>
    <row r="61" spans="1:195" x14ac:dyDescent="0.25">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row>
    <row r="62" spans="1:195" x14ac:dyDescent="0.25">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row>
    <row r="63" spans="1:195" x14ac:dyDescent="0.25">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row>
    <row r="64" spans="1:195" x14ac:dyDescent="0.25">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row>
    <row r="65" spans="10:109" x14ac:dyDescent="0.2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row>
    <row r="66" spans="10:109" x14ac:dyDescent="0.25">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row>
    <row r="67" spans="10:109" x14ac:dyDescent="0.25">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row>
    <row r="68" spans="10:109" x14ac:dyDescent="0.25">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row>
    <row r="69" spans="10:109" x14ac:dyDescent="0.25">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row>
    <row r="70" spans="10:109" x14ac:dyDescent="0.25">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row>
    <row r="71" spans="10:109" x14ac:dyDescent="0.25">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row>
    <row r="72" spans="10:109" x14ac:dyDescent="0.25">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row>
    <row r="73" spans="10:109" x14ac:dyDescent="0.25">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row>
    <row r="74" spans="10:109" x14ac:dyDescent="0.25">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row>
    <row r="75" spans="10:109" x14ac:dyDescent="0.2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row>
    <row r="76" spans="10:109" x14ac:dyDescent="0.25">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row>
    <row r="77" spans="10:109" x14ac:dyDescent="0.25">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row>
    <row r="78" spans="10:109" x14ac:dyDescent="0.25">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row>
    <row r="79" spans="10:109" x14ac:dyDescent="0.25">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row>
    <row r="80" spans="10:109" x14ac:dyDescent="0.25">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row>
    <row r="81" spans="10:109" x14ac:dyDescent="0.25">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row>
    <row r="82" spans="10:109" x14ac:dyDescent="0.25">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row>
    <row r="83" spans="10:109" x14ac:dyDescent="0.25">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row>
    <row r="84" spans="10:109" x14ac:dyDescent="0.25">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row>
    <row r="85" spans="10:109" x14ac:dyDescent="0.2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row>
    <row r="86" spans="10:109" x14ac:dyDescent="0.25">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row>
    <row r="87" spans="10:109" x14ac:dyDescent="0.25">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row>
    <row r="88" spans="10:109" x14ac:dyDescent="0.25">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row>
    <row r="89" spans="10:109" x14ac:dyDescent="0.25">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row>
    <row r="90" spans="10:109" x14ac:dyDescent="0.25">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row>
    <row r="91" spans="10:109" x14ac:dyDescent="0.25">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row>
    <row r="92" spans="10:109" x14ac:dyDescent="0.25">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row>
    <row r="93" spans="10:109" x14ac:dyDescent="0.25">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row>
    <row r="94" spans="10:109" x14ac:dyDescent="0.25">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row>
    <row r="95" spans="10:109" x14ac:dyDescent="0.2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row>
    <row r="96" spans="10:109" x14ac:dyDescent="0.25">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row>
    <row r="97" spans="10:109" x14ac:dyDescent="0.25">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row>
    <row r="98" spans="10:109" x14ac:dyDescent="0.25">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row>
    <row r="99" spans="10:109" x14ac:dyDescent="0.25">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row>
    <row r="100" spans="10:109" x14ac:dyDescent="0.25">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row>
    <row r="101" spans="10:109" x14ac:dyDescent="0.25">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row>
    <row r="102" spans="10:109" x14ac:dyDescent="0.25">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row>
    <row r="103" spans="10:109" x14ac:dyDescent="0.25">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row>
    <row r="104" spans="10:109" x14ac:dyDescent="0.25">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row>
    <row r="105" spans="10:109" x14ac:dyDescent="0.2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row>
    <row r="106" spans="10:109" x14ac:dyDescent="0.25">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row>
    <row r="107" spans="10:109" x14ac:dyDescent="0.25">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row>
    <row r="108" spans="10:109" x14ac:dyDescent="0.25">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row>
    <row r="109" spans="10:109" x14ac:dyDescent="0.25">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row>
    <row r="110" spans="10:109" x14ac:dyDescent="0.25">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row>
    <row r="111" spans="10:109" x14ac:dyDescent="0.25">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row>
    <row r="112" spans="10:109" x14ac:dyDescent="0.25">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row>
    <row r="113" spans="10:109" x14ac:dyDescent="0.25">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row>
    <row r="114" spans="10:109" x14ac:dyDescent="0.25">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row>
    <row r="115" spans="10:109" x14ac:dyDescent="0.2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row>
    <row r="116" spans="10:109" x14ac:dyDescent="0.25">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row>
    <row r="117" spans="10:109" x14ac:dyDescent="0.25">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row>
    <row r="118" spans="10:109" x14ac:dyDescent="0.25">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row>
    <row r="119" spans="10:109" x14ac:dyDescent="0.25">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row>
    <row r="120" spans="10:109" x14ac:dyDescent="0.25">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row>
    <row r="121" spans="10:109" x14ac:dyDescent="0.25">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row>
    <row r="122" spans="10:109" x14ac:dyDescent="0.25">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row>
    <row r="123" spans="10:109" x14ac:dyDescent="0.25">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row>
    <row r="124" spans="10:109" x14ac:dyDescent="0.25">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row>
    <row r="125" spans="10:109" x14ac:dyDescent="0.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row>
    <row r="126" spans="10:109" x14ac:dyDescent="0.25">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row>
    <row r="127" spans="10:109" x14ac:dyDescent="0.25">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row>
    <row r="128" spans="10:109" x14ac:dyDescent="0.25">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row>
    <row r="129" spans="10:109" x14ac:dyDescent="0.25">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row>
    <row r="130" spans="10:109" x14ac:dyDescent="0.25">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row>
    <row r="131" spans="10:109" x14ac:dyDescent="0.25">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row>
    <row r="132" spans="10:109" x14ac:dyDescent="0.25">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row>
    <row r="133" spans="10:109" x14ac:dyDescent="0.25">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row>
    <row r="134" spans="10:109" x14ac:dyDescent="0.25">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row>
    <row r="135" spans="10:109" x14ac:dyDescent="0.2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row>
    <row r="136" spans="10:109" x14ac:dyDescent="0.25">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row>
    <row r="137" spans="10:109" x14ac:dyDescent="0.25">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row>
    <row r="138" spans="10:109" x14ac:dyDescent="0.25">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row>
    <row r="139" spans="10:109" x14ac:dyDescent="0.25">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row>
    <row r="140" spans="10:109" x14ac:dyDescent="0.25">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row>
    <row r="141" spans="10:109" x14ac:dyDescent="0.25">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row>
    <row r="142" spans="10:109" x14ac:dyDescent="0.25">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row>
    <row r="143" spans="10:109" x14ac:dyDescent="0.25">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row>
    <row r="144" spans="10:109" x14ac:dyDescent="0.25">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row>
    <row r="145" spans="10:109" x14ac:dyDescent="0.2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row>
    <row r="146" spans="10:109" x14ac:dyDescent="0.25">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row>
    <row r="147" spans="10:109" x14ac:dyDescent="0.25">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row>
    <row r="148" spans="10:109" x14ac:dyDescent="0.25">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row>
    <row r="149" spans="10:109" x14ac:dyDescent="0.25">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row>
    <row r="150" spans="10:109" x14ac:dyDescent="0.25">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row>
    <row r="151" spans="10:109" x14ac:dyDescent="0.25">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row>
    <row r="152" spans="10:109" x14ac:dyDescent="0.25">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row>
    <row r="153" spans="10:109" x14ac:dyDescent="0.25">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row>
    <row r="154" spans="10:109" x14ac:dyDescent="0.25">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row>
    <row r="155" spans="10:109" x14ac:dyDescent="0.2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row>
    <row r="156" spans="10:109" x14ac:dyDescent="0.25">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row>
    <row r="157" spans="10:109" x14ac:dyDescent="0.25">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row>
    <row r="158" spans="10:109" x14ac:dyDescent="0.25">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row>
    <row r="159" spans="10:109" x14ac:dyDescent="0.25">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row>
    <row r="160" spans="10:109" x14ac:dyDescent="0.25">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row>
    <row r="161" spans="10:109" x14ac:dyDescent="0.25">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row>
    <row r="162" spans="10:109" x14ac:dyDescent="0.25">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row>
    <row r="163" spans="10:109" x14ac:dyDescent="0.25">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row>
    <row r="164" spans="10:109" x14ac:dyDescent="0.25">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row>
    <row r="165" spans="10:109" x14ac:dyDescent="0.2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row>
    <row r="166" spans="10:109" x14ac:dyDescent="0.25">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row>
    <row r="167" spans="10:109" x14ac:dyDescent="0.25">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row>
    <row r="168" spans="10:109" x14ac:dyDescent="0.25">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row>
    <row r="169" spans="10:109" x14ac:dyDescent="0.25">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row>
    <row r="170" spans="10:109" x14ac:dyDescent="0.25">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row>
    <row r="171" spans="10:109" x14ac:dyDescent="0.25">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row>
    <row r="172" spans="10:109" x14ac:dyDescent="0.25">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row>
    <row r="173" spans="10:109" x14ac:dyDescent="0.25">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row>
    <row r="174" spans="10:109" x14ac:dyDescent="0.25">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row>
    <row r="175" spans="10:109" x14ac:dyDescent="0.2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row>
    <row r="176" spans="10:109" x14ac:dyDescent="0.25">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row>
    <row r="177" spans="10:109" x14ac:dyDescent="0.25">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row>
    <row r="178" spans="10:109" x14ac:dyDescent="0.25">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row>
    <row r="179" spans="10:109" x14ac:dyDescent="0.25">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row>
    <row r="180" spans="10:109" x14ac:dyDescent="0.25">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row>
    <row r="181" spans="10:109" x14ac:dyDescent="0.25">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row>
    <row r="182" spans="10:109" x14ac:dyDescent="0.25">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row>
    <row r="183" spans="10:109" x14ac:dyDescent="0.25">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row>
    <row r="184" spans="10:109" x14ac:dyDescent="0.25">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row>
    <row r="185" spans="10:109" x14ac:dyDescent="0.2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row>
    <row r="186" spans="10:109" x14ac:dyDescent="0.25">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row>
    <row r="187" spans="10:109" x14ac:dyDescent="0.25">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row>
    <row r="188" spans="10:109" x14ac:dyDescent="0.25">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row>
    <row r="189" spans="10:109" x14ac:dyDescent="0.25">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row>
    <row r="190" spans="10:109" x14ac:dyDescent="0.25">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row>
    <row r="191" spans="10:109" x14ac:dyDescent="0.25">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row>
    <row r="192" spans="10:109" x14ac:dyDescent="0.25">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row>
    <row r="193" spans="10:109" x14ac:dyDescent="0.25">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row>
    <row r="194" spans="10:109" x14ac:dyDescent="0.25">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row>
    <row r="195" spans="10:109" x14ac:dyDescent="0.2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row>
    <row r="196" spans="10:109" x14ac:dyDescent="0.25">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row>
    <row r="197" spans="10:109" x14ac:dyDescent="0.25">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row>
    <row r="198" spans="10:109" x14ac:dyDescent="0.25">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row>
    <row r="199" spans="10:109" x14ac:dyDescent="0.25">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row>
    <row r="200" spans="10:109" x14ac:dyDescent="0.25">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row>
    <row r="201" spans="10:109" x14ac:dyDescent="0.25">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row>
    <row r="202" spans="10:109" x14ac:dyDescent="0.25">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row>
    <row r="203" spans="10:109" x14ac:dyDescent="0.25">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row>
    <row r="204" spans="10:109" x14ac:dyDescent="0.25">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row>
    <row r="205" spans="10:109" x14ac:dyDescent="0.2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row>
    <row r="206" spans="10:109" x14ac:dyDescent="0.25">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row>
    <row r="207" spans="10:109" x14ac:dyDescent="0.25">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row>
    <row r="208" spans="10:109" x14ac:dyDescent="0.25">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row>
    <row r="209" spans="10:109" x14ac:dyDescent="0.25">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row>
    <row r="210" spans="10:109" x14ac:dyDescent="0.25">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row>
    <row r="211" spans="10:109" x14ac:dyDescent="0.25">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row>
    <row r="212" spans="10:109" x14ac:dyDescent="0.25">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row>
    <row r="213" spans="10:109" x14ac:dyDescent="0.25">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row>
    <row r="214" spans="10:109" x14ac:dyDescent="0.25">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row>
    <row r="215" spans="10:109" x14ac:dyDescent="0.2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row>
    <row r="216" spans="10:109" x14ac:dyDescent="0.25">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row>
    <row r="217" spans="10:109" x14ac:dyDescent="0.25">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row>
    <row r="218" spans="10:109" x14ac:dyDescent="0.25">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row>
    <row r="219" spans="10:109" x14ac:dyDescent="0.25">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row>
    <row r="220" spans="10:109" x14ac:dyDescent="0.25">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row>
    <row r="221" spans="10:109" x14ac:dyDescent="0.25">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row>
    <row r="222" spans="10:109" x14ac:dyDescent="0.25">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row>
    <row r="223" spans="10:109" x14ac:dyDescent="0.25">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row>
    <row r="224" spans="10:109" x14ac:dyDescent="0.25">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row>
    <row r="225" spans="10:109" x14ac:dyDescent="0.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row>
    <row r="226" spans="10:109" x14ac:dyDescent="0.25">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row>
    <row r="227" spans="10:109" x14ac:dyDescent="0.25">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row>
    <row r="228" spans="10:109" x14ac:dyDescent="0.25">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row>
    <row r="229" spans="10:109" x14ac:dyDescent="0.25">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row>
    <row r="230" spans="10:109" x14ac:dyDescent="0.25">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row>
    <row r="231" spans="10:109" x14ac:dyDescent="0.25">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row>
    <row r="232" spans="10:109" x14ac:dyDescent="0.25">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row>
    <row r="233" spans="10:109" x14ac:dyDescent="0.25">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row>
    <row r="234" spans="10:109" x14ac:dyDescent="0.25">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row>
    <row r="235" spans="10:109" x14ac:dyDescent="0.2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row>
    <row r="236" spans="10:109" x14ac:dyDescent="0.25">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row>
    <row r="237" spans="10:109" x14ac:dyDescent="0.25">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row>
    <row r="238" spans="10:109" x14ac:dyDescent="0.25">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row>
    <row r="239" spans="10:109" x14ac:dyDescent="0.25">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row>
    <row r="240" spans="10:109" x14ac:dyDescent="0.25">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row>
    <row r="241" spans="10:109" x14ac:dyDescent="0.25">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row>
    <row r="242" spans="10:109" x14ac:dyDescent="0.25">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row>
    <row r="243" spans="10:109" x14ac:dyDescent="0.25">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row>
    <row r="244" spans="10:109" x14ac:dyDescent="0.25">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row>
    <row r="245" spans="10:109" x14ac:dyDescent="0.2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row>
    <row r="246" spans="10:109" x14ac:dyDescent="0.25">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row>
    <row r="247" spans="10:109" x14ac:dyDescent="0.25">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row>
    <row r="248" spans="10:109" x14ac:dyDescent="0.25">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row>
    <row r="249" spans="10:109" x14ac:dyDescent="0.25">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row>
    <row r="250" spans="10:109" x14ac:dyDescent="0.25">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row>
    <row r="251" spans="10:109" x14ac:dyDescent="0.25">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row>
    <row r="252" spans="10:109" x14ac:dyDescent="0.25">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row>
    <row r="253" spans="10:109" x14ac:dyDescent="0.25">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row>
    <row r="254" spans="10:109" x14ac:dyDescent="0.25">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row>
    <row r="255" spans="10:109" x14ac:dyDescent="0.2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row>
    <row r="256" spans="10:109" x14ac:dyDescent="0.25">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row>
    <row r="257" spans="10:109" x14ac:dyDescent="0.25">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row>
    <row r="258" spans="10:109" x14ac:dyDescent="0.25">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row>
    <row r="259" spans="10:109" x14ac:dyDescent="0.25">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row>
    <row r="260" spans="10:109" x14ac:dyDescent="0.25">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row>
    <row r="261" spans="10:109" x14ac:dyDescent="0.25">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row>
    <row r="262" spans="10:109" x14ac:dyDescent="0.25">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row>
    <row r="263" spans="10:109" x14ac:dyDescent="0.25">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row>
    <row r="264" spans="10:109" x14ac:dyDescent="0.25">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row>
    <row r="265" spans="10:109" x14ac:dyDescent="0.2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row>
    <row r="266" spans="10:109" x14ac:dyDescent="0.25">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row>
    <row r="267" spans="10:109" x14ac:dyDescent="0.25">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row>
    <row r="268" spans="10:109" x14ac:dyDescent="0.25">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row>
    <row r="269" spans="10:109" x14ac:dyDescent="0.25">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row>
    <row r="270" spans="10:109" x14ac:dyDescent="0.25">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row>
    <row r="271" spans="10:109" x14ac:dyDescent="0.25">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row>
    <row r="272" spans="10:109" x14ac:dyDescent="0.25">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row>
    <row r="273" spans="10:109" x14ac:dyDescent="0.25">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row>
    <row r="274" spans="10:109" x14ac:dyDescent="0.25">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row>
    <row r="275" spans="10:109" x14ac:dyDescent="0.2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row>
    <row r="276" spans="10:109" x14ac:dyDescent="0.25">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row>
    <row r="277" spans="10:109" x14ac:dyDescent="0.25">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row>
    <row r="278" spans="10:109" x14ac:dyDescent="0.25">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row>
    <row r="279" spans="10:109" x14ac:dyDescent="0.25">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row>
    <row r="280" spans="10:109" x14ac:dyDescent="0.25">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row>
    <row r="281" spans="10:109" x14ac:dyDescent="0.25">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row>
    <row r="282" spans="10:109" x14ac:dyDescent="0.25">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row>
    <row r="283" spans="10:109" x14ac:dyDescent="0.25">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row>
    <row r="284" spans="10:109" x14ac:dyDescent="0.25">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row>
    <row r="285" spans="10:109" x14ac:dyDescent="0.2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row>
    <row r="286" spans="10:109" x14ac:dyDescent="0.25">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row>
    <row r="287" spans="10:109" x14ac:dyDescent="0.25">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row>
    <row r="288" spans="10:109" x14ac:dyDescent="0.25">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row>
    <row r="289" spans="10:109" x14ac:dyDescent="0.25">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row>
    <row r="290" spans="10:109" x14ac:dyDescent="0.25">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row>
    <row r="291" spans="10:109" x14ac:dyDescent="0.25">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row>
    <row r="292" spans="10:109" x14ac:dyDescent="0.25">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row>
    <row r="293" spans="10:109" x14ac:dyDescent="0.25">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row>
    <row r="294" spans="10:109" x14ac:dyDescent="0.25">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row>
    <row r="295" spans="10:109" x14ac:dyDescent="0.2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row>
    <row r="296" spans="10:109" x14ac:dyDescent="0.25">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row>
    <row r="297" spans="10:109" x14ac:dyDescent="0.25">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row>
    <row r="298" spans="10:109" x14ac:dyDescent="0.25">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row>
    <row r="299" spans="10:109" x14ac:dyDescent="0.25">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row>
    <row r="300" spans="10:109" x14ac:dyDescent="0.25">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row>
    <row r="301" spans="10:109" x14ac:dyDescent="0.25">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row>
    <row r="302" spans="10:109" x14ac:dyDescent="0.25">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row>
    <row r="303" spans="10:109" x14ac:dyDescent="0.25">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row>
    <row r="304" spans="10:109" x14ac:dyDescent="0.25">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row>
    <row r="305" spans="10:109" x14ac:dyDescent="0.2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row>
    <row r="306" spans="10:109" x14ac:dyDescent="0.25">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row>
    <row r="307" spans="10:109" x14ac:dyDescent="0.25">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row>
    <row r="308" spans="10:109" x14ac:dyDescent="0.25">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row>
    <row r="309" spans="10:109" x14ac:dyDescent="0.25">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row>
    <row r="310" spans="10:109" x14ac:dyDescent="0.25">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row>
    <row r="311" spans="10:109" x14ac:dyDescent="0.25">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row>
    <row r="312" spans="10:109" x14ac:dyDescent="0.25">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row>
    <row r="313" spans="10:109" x14ac:dyDescent="0.25">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row>
    <row r="314" spans="10:109" x14ac:dyDescent="0.25">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row>
    <row r="315" spans="10:109" x14ac:dyDescent="0.2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row>
    <row r="316" spans="10:109" x14ac:dyDescent="0.25">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row>
    <row r="317" spans="10:109" x14ac:dyDescent="0.25">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row>
    <row r="318" spans="10:109" x14ac:dyDescent="0.25">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row>
    <row r="319" spans="10:109" x14ac:dyDescent="0.25">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row>
    <row r="320" spans="10:109" x14ac:dyDescent="0.25">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row>
    <row r="321" spans="10:109" x14ac:dyDescent="0.25">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row>
    <row r="322" spans="10:109" x14ac:dyDescent="0.25">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row>
    <row r="323" spans="10:109" x14ac:dyDescent="0.25">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row>
    <row r="324" spans="10:109" x14ac:dyDescent="0.25">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row>
    <row r="325" spans="10:109" x14ac:dyDescent="0.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row>
    <row r="326" spans="10:109" x14ac:dyDescent="0.25">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row>
    <row r="327" spans="10:109" x14ac:dyDescent="0.25">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row>
    <row r="328" spans="10:109" x14ac:dyDescent="0.25">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row>
    <row r="329" spans="10:109" x14ac:dyDescent="0.25">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row>
    <row r="330" spans="10:109" x14ac:dyDescent="0.25">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row>
    <row r="331" spans="10:109" x14ac:dyDescent="0.25">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row>
    <row r="332" spans="10:109" x14ac:dyDescent="0.25">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row>
    <row r="333" spans="10:109" x14ac:dyDescent="0.25">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row>
    <row r="334" spans="10:109" x14ac:dyDescent="0.25">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row>
    <row r="335" spans="10:109" x14ac:dyDescent="0.2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row>
    <row r="336" spans="10:109" x14ac:dyDescent="0.25">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row>
    <row r="337" spans="10:109" x14ac:dyDescent="0.25">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row>
    <row r="338" spans="10:109" x14ac:dyDescent="0.25">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row>
    <row r="339" spans="10:109" x14ac:dyDescent="0.25">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row>
    <row r="340" spans="10:109" x14ac:dyDescent="0.25">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row>
    <row r="341" spans="10:109" x14ac:dyDescent="0.25">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row>
    <row r="342" spans="10:109" x14ac:dyDescent="0.25">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row>
    <row r="343" spans="10:109" x14ac:dyDescent="0.25">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row>
    <row r="344" spans="10:109" x14ac:dyDescent="0.25">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row>
    <row r="345" spans="10:109" x14ac:dyDescent="0.2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row>
    <row r="346" spans="10:109" x14ac:dyDescent="0.25">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row>
    <row r="347" spans="10:109" x14ac:dyDescent="0.25">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row>
    <row r="348" spans="10:109" x14ac:dyDescent="0.25">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row>
    <row r="349" spans="10:109" x14ac:dyDescent="0.25">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row>
    <row r="350" spans="10:109" x14ac:dyDescent="0.25">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row>
    <row r="351" spans="10:109" x14ac:dyDescent="0.25">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row>
    <row r="352" spans="10:109" x14ac:dyDescent="0.25">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row>
    <row r="353" spans="10:109" x14ac:dyDescent="0.25">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row>
    <row r="354" spans="10:109" x14ac:dyDescent="0.25">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row>
    <row r="355" spans="10:109" x14ac:dyDescent="0.2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row>
    <row r="356" spans="10:109" x14ac:dyDescent="0.25">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row>
    <row r="357" spans="10:109" x14ac:dyDescent="0.25">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row>
    <row r="358" spans="10:109" x14ac:dyDescent="0.25">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row>
    <row r="359" spans="10:109" x14ac:dyDescent="0.25">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row>
    <row r="360" spans="10:109" x14ac:dyDescent="0.25">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row>
    <row r="361" spans="10:109" x14ac:dyDescent="0.25">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row>
    <row r="362" spans="10:109" x14ac:dyDescent="0.25">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row>
    <row r="363" spans="10:109" x14ac:dyDescent="0.25">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row>
    <row r="364" spans="10:109" x14ac:dyDescent="0.25">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row>
    <row r="365" spans="10:109" x14ac:dyDescent="0.2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row>
    <row r="366" spans="10:109" x14ac:dyDescent="0.25">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row>
    <row r="367" spans="10:109" x14ac:dyDescent="0.25">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row>
    <row r="368" spans="10:109" x14ac:dyDescent="0.25">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row>
    <row r="369" spans="10:109" x14ac:dyDescent="0.25">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row>
    <row r="370" spans="10:109" x14ac:dyDescent="0.25">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row>
    <row r="371" spans="10:109" x14ac:dyDescent="0.25">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row>
    <row r="372" spans="10:109" x14ac:dyDescent="0.25">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row>
    <row r="373" spans="10:109" x14ac:dyDescent="0.25">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row>
    <row r="374" spans="10:109" x14ac:dyDescent="0.25">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row>
    <row r="375" spans="10:109" x14ac:dyDescent="0.2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row>
    <row r="376" spans="10:109" x14ac:dyDescent="0.25">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row>
    <row r="377" spans="10:109" x14ac:dyDescent="0.25">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row>
    <row r="378" spans="10:109" x14ac:dyDescent="0.25">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row>
    <row r="379" spans="10:109" x14ac:dyDescent="0.25">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row>
    <row r="380" spans="10:109" x14ac:dyDescent="0.25">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row>
    <row r="381" spans="10:109" x14ac:dyDescent="0.25">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row>
    <row r="382" spans="10:109" x14ac:dyDescent="0.25">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row>
    <row r="383" spans="10:109" x14ac:dyDescent="0.25">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row>
    <row r="384" spans="10:109" x14ac:dyDescent="0.25">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row>
    <row r="385" spans="10:109" x14ac:dyDescent="0.2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row>
    <row r="386" spans="10:109" x14ac:dyDescent="0.25">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row>
    <row r="387" spans="10:109" x14ac:dyDescent="0.25">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row>
    <row r="388" spans="10:109" x14ac:dyDescent="0.25">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row>
    <row r="389" spans="10:109" x14ac:dyDescent="0.25">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row>
    <row r="390" spans="10:109" x14ac:dyDescent="0.25">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row>
    <row r="391" spans="10:109" x14ac:dyDescent="0.25">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row>
    <row r="392" spans="10:109" x14ac:dyDescent="0.25">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row>
    <row r="393" spans="10:109" x14ac:dyDescent="0.25">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row>
    <row r="394" spans="10:109" x14ac:dyDescent="0.25">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row>
    <row r="395" spans="10:109" x14ac:dyDescent="0.2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row>
    <row r="396" spans="10:109" x14ac:dyDescent="0.25">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row>
    <row r="397" spans="10:109" x14ac:dyDescent="0.25">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row>
    <row r="398" spans="10:109" x14ac:dyDescent="0.25">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row>
    <row r="399" spans="10:109" x14ac:dyDescent="0.25">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row>
    <row r="400" spans="10:109" x14ac:dyDescent="0.25">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row>
    <row r="401" spans="10:109" x14ac:dyDescent="0.25">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row>
    <row r="402" spans="10:109" x14ac:dyDescent="0.25">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row>
    <row r="403" spans="10:109" x14ac:dyDescent="0.25">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row>
    <row r="404" spans="10:109" x14ac:dyDescent="0.25">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row>
    <row r="405" spans="10:109" x14ac:dyDescent="0.2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row>
    <row r="406" spans="10:109" x14ac:dyDescent="0.25">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row>
    <row r="407" spans="10:109" x14ac:dyDescent="0.25">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row>
    <row r="408" spans="10:109" x14ac:dyDescent="0.25">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row>
    <row r="409" spans="10:109" x14ac:dyDescent="0.25">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row>
    <row r="410" spans="10:109" x14ac:dyDescent="0.25">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row>
    <row r="411" spans="10:109" x14ac:dyDescent="0.25">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row>
    <row r="412" spans="10:109" x14ac:dyDescent="0.25">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row>
    <row r="413" spans="10:109" x14ac:dyDescent="0.25">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row>
    <row r="414" spans="10:109" x14ac:dyDescent="0.25">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row>
    <row r="415" spans="10:109" x14ac:dyDescent="0.2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row>
    <row r="416" spans="10:109" x14ac:dyDescent="0.25">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row>
    <row r="417" spans="10:109" x14ac:dyDescent="0.25">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row>
    <row r="418" spans="10:109" x14ac:dyDescent="0.25">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row>
    <row r="419" spans="10:109" x14ac:dyDescent="0.25">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row>
    <row r="420" spans="10:109" x14ac:dyDescent="0.25">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row>
    <row r="421" spans="10:109" x14ac:dyDescent="0.25">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row>
    <row r="422" spans="10:109" x14ac:dyDescent="0.25">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row>
    <row r="423" spans="10:109" x14ac:dyDescent="0.25">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row>
    <row r="424" spans="10:109" x14ac:dyDescent="0.25">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row>
    <row r="425" spans="10:109" x14ac:dyDescent="0.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row>
    <row r="426" spans="10:109" x14ac:dyDescent="0.25">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row>
    <row r="427" spans="10:109" x14ac:dyDescent="0.25">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row>
    <row r="428" spans="10:109" x14ac:dyDescent="0.25">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row>
    <row r="429" spans="10:109" x14ac:dyDescent="0.25">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row>
    <row r="430" spans="10:109" x14ac:dyDescent="0.25">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row>
    <row r="431" spans="10:109" x14ac:dyDescent="0.25">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row>
    <row r="432" spans="10:109" x14ac:dyDescent="0.25">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row>
    <row r="433" spans="10:109" x14ac:dyDescent="0.25">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row>
    <row r="434" spans="10:109" x14ac:dyDescent="0.25">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row>
    <row r="435" spans="10:109" x14ac:dyDescent="0.2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row>
    <row r="436" spans="10:109" x14ac:dyDescent="0.25">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row>
    <row r="437" spans="10:109" x14ac:dyDescent="0.25">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row>
    <row r="438" spans="10:109" x14ac:dyDescent="0.25">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row>
    <row r="439" spans="10:109" x14ac:dyDescent="0.25">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row>
    <row r="440" spans="10:109" x14ac:dyDescent="0.25">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row>
    <row r="441" spans="10:109" x14ac:dyDescent="0.25">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row>
    <row r="442" spans="10:109" x14ac:dyDescent="0.25">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row>
    <row r="443" spans="10:109" x14ac:dyDescent="0.25">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row>
    <row r="444" spans="10:109" x14ac:dyDescent="0.25">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row>
    <row r="445" spans="10:109" x14ac:dyDescent="0.2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row>
    <row r="446" spans="10:109" x14ac:dyDescent="0.25">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row>
    <row r="447" spans="10:109" x14ac:dyDescent="0.25">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row>
    <row r="448" spans="10:109" x14ac:dyDescent="0.25">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row>
    <row r="449" spans="10:109" x14ac:dyDescent="0.25">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row>
    <row r="450" spans="10:109" x14ac:dyDescent="0.25">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row>
    <row r="451" spans="10:109" x14ac:dyDescent="0.25">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row>
    <row r="452" spans="10:109" x14ac:dyDescent="0.25">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row>
    <row r="453" spans="10:109" x14ac:dyDescent="0.25">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row>
    <row r="454" spans="10:109" x14ac:dyDescent="0.25">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row>
    <row r="455" spans="10:109" x14ac:dyDescent="0.2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row>
    <row r="456" spans="10:109" x14ac:dyDescent="0.25">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row>
    <row r="457" spans="10:109" x14ac:dyDescent="0.25">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row>
    <row r="458" spans="10:109" x14ac:dyDescent="0.25">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row>
    <row r="459" spans="10:109" x14ac:dyDescent="0.25">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row>
    <row r="460" spans="10:109" x14ac:dyDescent="0.25">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row>
    <row r="461" spans="10:109" x14ac:dyDescent="0.25">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row>
    <row r="462" spans="10:109" x14ac:dyDescent="0.25">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row>
    <row r="463" spans="10:109" x14ac:dyDescent="0.25">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row>
    <row r="464" spans="10:109" x14ac:dyDescent="0.25">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row>
    <row r="465" spans="10:109" x14ac:dyDescent="0.2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row>
    <row r="466" spans="10:109" x14ac:dyDescent="0.25">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row>
    <row r="467" spans="10:109" x14ac:dyDescent="0.25">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row>
    <row r="468" spans="10:109" x14ac:dyDescent="0.25">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row>
    <row r="469" spans="10:109" x14ac:dyDescent="0.25">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row>
    <row r="470" spans="10:109" x14ac:dyDescent="0.25">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row>
    <row r="471" spans="10:109" x14ac:dyDescent="0.25">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row>
    <row r="472" spans="10:109" x14ac:dyDescent="0.25">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row>
    <row r="473" spans="10:109" x14ac:dyDescent="0.25">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row>
    <row r="474" spans="10:109" x14ac:dyDescent="0.25">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row>
    <row r="475" spans="10:109" x14ac:dyDescent="0.2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row>
    <row r="476" spans="10:109" x14ac:dyDescent="0.25">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row>
    <row r="477" spans="10:109" x14ac:dyDescent="0.25">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row>
    <row r="478" spans="10:109" x14ac:dyDescent="0.25">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row>
    <row r="479" spans="10:109" x14ac:dyDescent="0.25">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row>
    <row r="480" spans="10:109" x14ac:dyDescent="0.25">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row>
    <row r="481" spans="10:109" x14ac:dyDescent="0.25">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row>
    <row r="482" spans="10:109" x14ac:dyDescent="0.25">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row>
    <row r="483" spans="10:109" x14ac:dyDescent="0.25">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row>
    <row r="484" spans="10:109" x14ac:dyDescent="0.25">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row>
    <row r="485" spans="10:109" x14ac:dyDescent="0.2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row>
    <row r="486" spans="10:109" x14ac:dyDescent="0.25">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row>
    <row r="487" spans="10:109" x14ac:dyDescent="0.25">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row>
    <row r="488" spans="10:109" x14ac:dyDescent="0.25">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row>
    <row r="489" spans="10:109" x14ac:dyDescent="0.25">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row>
    <row r="490" spans="10:109" x14ac:dyDescent="0.25">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row>
    <row r="491" spans="10:109" x14ac:dyDescent="0.25">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row>
    <row r="492" spans="10:109" x14ac:dyDescent="0.25">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row>
    <row r="493" spans="10:109" x14ac:dyDescent="0.25">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row>
    <row r="494" spans="10:109" x14ac:dyDescent="0.25">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row>
    <row r="495" spans="10:109" x14ac:dyDescent="0.2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row>
    <row r="496" spans="10:109" x14ac:dyDescent="0.25">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row>
    <row r="497" spans="10:109" x14ac:dyDescent="0.25">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row>
    <row r="498" spans="10:109" x14ac:dyDescent="0.25">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row>
    <row r="499" spans="10:109" x14ac:dyDescent="0.25">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row>
    <row r="500" spans="10:109" x14ac:dyDescent="0.25">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row>
    <row r="501" spans="10:109" x14ac:dyDescent="0.25">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row>
    <row r="502" spans="10:109" x14ac:dyDescent="0.25">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row>
    <row r="503" spans="10:109" x14ac:dyDescent="0.25">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row>
    <row r="504" spans="10:109" x14ac:dyDescent="0.25">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row>
    <row r="505" spans="10:109" x14ac:dyDescent="0.2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row>
    <row r="506" spans="10:109" x14ac:dyDescent="0.25">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row>
    <row r="507" spans="10:109" x14ac:dyDescent="0.25">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row>
    <row r="508" spans="10:109" x14ac:dyDescent="0.25">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row>
    <row r="509" spans="10:109" x14ac:dyDescent="0.25">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row>
    <row r="510" spans="10:109" x14ac:dyDescent="0.25">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row>
    <row r="511" spans="10:109" x14ac:dyDescent="0.25">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row>
    <row r="512" spans="10:109" x14ac:dyDescent="0.25">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row>
    <row r="513" spans="10:109" x14ac:dyDescent="0.25">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row>
    <row r="514" spans="10:109" x14ac:dyDescent="0.25">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row>
    <row r="515" spans="10:109" x14ac:dyDescent="0.2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row>
    <row r="516" spans="10:109" x14ac:dyDescent="0.25">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row>
    <row r="517" spans="10:109" x14ac:dyDescent="0.25">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row>
    <row r="518" spans="10:109" x14ac:dyDescent="0.25">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row>
    <row r="519" spans="10:109" x14ac:dyDescent="0.25">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row>
    <row r="520" spans="10:109" x14ac:dyDescent="0.25">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row>
    <row r="521" spans="10:109" x14ac:dyDescent="0.25">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row>
    <row r="522" spans="10:109" x14ac:dyDescent="0.25">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row>
    <row r="523" spans="10:109" x14ac:dyDescent="0.25">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row>
    <row r="524" spans="10:109" x14ac:dyDescent="0.25">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row>
    <row r="525" spans="10:109" x14ac:dyDescent="0.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row>
    <row r="526" spans="10:109" x14ac:dyDescent="0.25">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row>
    <row r="527" spans="10:109" x14ac:dyDescent="0.25">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row>
    <row r="528" spans="10:109" x14ac:dyDescent="0.25">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row>
    <row r="529" spans="10:109" x14ac:dyDescent="0.25">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row>
    <row r="530" spans="10:109" x14ac:dyDescent="0.25">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row>
    <row r="531" spans="10:109" x14ac:dyDescent="0.25">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row>
    <row r="532" spans="10:109" x14ac:dyDescent="0.25">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row>
    <row r="533" spans="10:109" x14ac:dyDescent="0.25">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row>
    <row r="534" spans="10:109" x14ac:dyDescent="0.25">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row>
    <row r="535" spans="10:109" x14ac:dyDescent="0.2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row>
    <row r="536" spans="10:109" x14ac:dyDescent="0.25">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row>
    <row r="537" spans="10:109" x14ac:dyDescent="0.25">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row>
    <row r="538" spans="10:109" x14ac:dyDescent="0.25">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row>
    <row r="539" spans="10:109" x14ac:dyDescent="0.25">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row>
    <row r="540" spans="10:109" x14ac:dyDescent="0.25">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row>
    <row r="541" spans="10:109" x14ac:dyDescent="0.25">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row>
    <row r="542" spans="10:109" x14ac:dyDescent="0.25">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row>
    <row r="543" spans="10:109" x14ac:dyDescent="0.25">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row>
    <row r="544" spans="10:109" x14ac:dyDescent="0.25">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row>
    <row r="545" spans="10:109" x14ac:dyDescent="0.2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row>
    <row r="546" spans="10:109" x14ac:dyDescent="0.25">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row>
    <row r="547" spans="10:109" x14ac:dyDescent="0.25">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row>
    <row r="548" spans="10:109" x14ac:dyDescent="0.25">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row>
    <row r="549" spans="10:109" x14ac:dyDescent="0.25">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row>
    <row r="550" spans="10:109" x14ac:dyDescent="0.25">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row>
    <row r="551" spans="10:109" x14ac:dyDescent="0.25">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row>
    <row r="552" spans="10:109" x14ac:dyDescent="0.25">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row>
    <row r="553" spans="10:109" x14ac:dyDescent="0.25">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row>
    <row r="554" spans="10:109" x14ac:dyDescent="0.25">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row>
    <row r="555" spans="10:109" x14ac:dyDescent="0.2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row>
    <row r="556" spans="10:109" x14ac:dyDescent="0.25">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row>
    <row r="557" spans="10:109" x14ac:dyDescent="0.25">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row>
    <row r="558" spans="10:109" x14ac:dyDescent="0.25">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row>
    <row r="559" spans="10:109" x14ac:dyDescent="0.25">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row>
    <row r="560" spans="10:109" x14ac:dyDescent="0.25">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row>
    <row r="561" spans="10:109" x14ac:dyDescent="0.25">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row>
    <row r="562" spans="10:109" x14ac:dyDescent="0.25">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row>
    <row r="563" spans="10:109" x14ac:dyDescent="0.25">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row>
    <row r="564" spans="10:109" x14ac:dyDescent="0.25">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row>
    <row r="565" spans="10:109" x14ac:dyDescent="0.2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row>
    <row r="566" spans="10:109" x14ac:dyDescent="0.25">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row>
    <row r="567" spans="10:109" x14ac:dyDescent="0.25">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row>
    <row r="568" spans="10:109" x14ac:dyDescent="0.25">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row>
    <row r="569" spans="10:109" x14ac:dyDescent="0.25">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row>
    <row r="570" spans="10:109" x14ac:dyDescent="0.25">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row>
    <row r="571" spans="10:109" x14ac:dyDescent="0.25">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row>
    <row r="572" spans="10:109" x14ac:dyDescent="0.25">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row>
    <row r="573" spans="10:109" x14ac:dyDescent="0.25">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row>
    <row r="574" spans="10:109" x14ac:dyDescent="0.25">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row>
    <row r="575" spans="10:109" x14ac:dyDescent="0.2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row>
    <row r="576" spans="10:109" x14ac:dyDescent="0.25">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row>
    <row r="577" spans="10:109" x14ac:dyDescent="0.25">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row>
    <row r="578" spans="10:109" x14ac:dyDescent="0.25">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row>
    <row r="579" spans="10:109" x14ac:dyDescent="0.25">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row>
    <row r="580" spans="10:109" x14ac:dyDescent="0.25">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row>
    <row r="581" spans="10:109" x14ac:dyDescent="0.25">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row>
    <row r="582" spans="10:109" x14ac:dyDescent="0.25">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row>
    <row r="583" spans="10:109" x14ac:dyDescent="0.25">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row>
    <row r="584" spans="10:109" x14ac:dyDescent="0.25">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row>
    <row r="585" spans="10:109" x14ac:dyDescent="0.2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row>
    <row r="586" spans="10:109" x14ac:dyDescent="0.25">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row>
    <row r="587" spans="10:109" x14ac:dyDescent="0.25">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row>
    <row r="588" spans="10:109" x14ac:dyDescent="0.25">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row>
    <row r="589" spans="10:109" x14ac:dyDescent="0.25">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row>
    <row r="590" spans="10:109" x14ac:dyDescent="0.25">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row>
    <row r="591" spans="10:109" x14ac:dyDescent="0.25">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row>
    <row r="592" spans="10:109" x14ac:dyDescent="0.25">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row>
    <row r="593" spans="10:109" x14ac:dyDescent="0.25">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row>
    <row r="594" spans="10:109" x14ac:dyDescent="0.25">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row>
    <row r="595" spans="10:109" x14ac:dyDescent="0.2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row>
    <row r="596" spans="10:109" x14ac:dyDescent="0.25">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row>
    <row r="597" spans="10:109" x14ac:dyDescent="0.25">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row>
    <row r="598" spans="10:109" x14ac:dyDescent="0.25">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row>
    <row r="599" spans="10:109" x14ac:dyDescent="0.25">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row>
    <row r="600" spans="10:109" x14ac:dyDescent="0.25">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row>
    <row r="601" spans="10:109" x14ac:dyDescent="0.25">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row>
    <row r="602" spans="10:109" x14ac:dyDescent="0.25">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row>
    <row r="603" spans="10:109" x14ac:dyDescent="0.25">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row>
    <row r="604" spans="10:109" x14ac:dyDescent="0.25">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row>
    <row r="605" spans="10:109" x14ac:dyDescent="0.2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row>
    <row r="606" spans="10:109" x14ac:dyDescent="0.25">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row>
    <row r="607" spans="10:109" x14ac:dyDescent="0.25">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row>
    <row r="608" spans="10:109" x14ac:dyDescent="0.25">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row>
    <row r="609" spans="10:109" x14ac:dyDescent="0.25">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row>
    <row r="610" spans="10:109" x14ac:dyDescent="0.25">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row>
    <row r="611" spans="10:109" x14ac:dyDescent="0.25">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row>
    <row r="612" spans="10:109" x14ac:dyDescent="0.25">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row>
    <row r="613" spans="10:109" x14ac:dyDescent="0.25">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row>
    <row r="614" spans="10:109" x14ac:dyDescent="0.25">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row>
    <row r="615" spans="10:109" x14ac:dyDescent="0.2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row>
    <row r="616" spans="10:109" x14ac:dyDescent="0.25">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row>
    <row r="617" spans="10:109" x14ac:dyDescent="0.25">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row>
    <row r="618" spans="10:109" x14ac:dyDescent="0.25">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row>
    <row r="619" spans="10:109" x14ac:dyDescent="0.25">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row>
    <row r="620" spans="10:109" x14ac:dyDescent="0.25">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row>
    <row r="621" spans="10:109" x14ac:dyDescent="0.25">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row>
    <row r="622" spans="10:109" x14ac:dyDescent="0.25">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row>
    <row r="623" spans="10:109" x14ac:dyDescent="0.25">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row>
    <row r="624" spans="10:109" x14ac:dyDescent="0.25">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row>
    <row r="625" spans="10:109" x14ac:dyDescent="0.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row>
    <row r="626" spans="10:109" x14ac:dyDescent="0.25">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row>
    <row r="627" spans="10:109" x14ac:dyDescent="0.25">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row>
    <row r="628" spans="10:109" x14ac:dyDescent="0.25">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row>
    <row r="629" spans="10:109" x14ac:dyDescent="0.25">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row>
    <row r="630" spans="10:109" x14ac:dyDescent="0.25">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row>
    <row r="631" spans="10:109" x14ac:dyDescent="0.25">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row>
    <row r="632" spans="10:109" x14ac:dyDescent="0.25">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row>
    <row r="633" spans="10:109" x14ac:dyDescent="0.25">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row>
    <row r="634" spans="10:109" x14ac:dyDescent="0.25">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row>
    <row r="635" spans="10:109" x14ac:dyDescent="0.2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row>
    <row r="636" spans="10:109" x14ac:dyDescent="0.25">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row>
    <row r="637" spans="10:109" x14ac:dyDescent="0.25">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row>
    <row r="638" spans="10:109" x14ac:dyDescent="0.25">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row>
    <row r="639" spans="10:109" x14ac:dyDescent="0.25">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row>
    <row r="640" spans="10:109" x14ac:dyDescent="0.25">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row>
    <row r="641" spans="10:109" x14ac:dyDescent="0.25">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row>
    <row r="642" spans="10:109" x14ac:dyDescent="0.25">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row>
    <row r="643" spans="10:109" x14ac:dyDescent="0.25">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row>
    <row r="644" spans="10:109" x14ac:dyDescent="0.25">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row>
    <row r="645" spans="10:109" x14ac:dyDescent="0.2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row>
    <row r="646" spans="10:109" x14ac:dyDescent="0.25">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row>
    <row r="647" spans="10:109" x14ac:dyDescent="0.25">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row>
    <row r="648" spans="10:109" x14ac:dyDescent="0.25">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row>
    <row r="649" spans="10:109" x14ac:dyDescent="0.25">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row>
    <row r="650" spans="10:109" x14ac:dyDescent="0.25">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row>
    <row r="651" spans="10:109" x14ac:dyDescent="0.25">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row>
    <row r="652" spans="10:109" x14ac:dyDescent="0.25">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row>
    <row r="653" spans="10:109" x14ac:dyDescent="0.25">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row>
    <row r="654" spans="10:109" x14ac:dyDescent="0.25">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row>
    <row r="655" spans="10:109" x14ac:dyDescent="0.2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row>
    <row r="656" spans="10:109" x14ac:dyDescent="0.25">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row>
    <row r="657" spans="10:109" x14ac:dyDescent="0.25">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row>
    <row r="658" spans="10:109" x14ac:dyDescent="0.25">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row>
    <row r="659" spans="10:109" x14ac:dyDescent="0.25">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row>
    <row r="660" spans="10:109" x14ac:dyDescent="0.25">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row>
    <row r="661" spans="10:109" x14ac:dyDescent="0.25">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row>
    <row r="662" spans="10:109" x14ac:dyDescent="0.25">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row>
    <row r="663" spans="10:109" x14ac:dyDescent="0.25">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row>
    <row r="664" spans="10:109" x14ac:dyDescent="0.25">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row>
    <row r="665" spans="10:109" x14ac:dyDescent="0.2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row>
    <row r="666" spans="10:109" x14ac:dyDescent="0.25">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row>
    <row r="667" spans="10:109" x14ac:dyDescent="0.25">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row>
    <row r="668" spans="10:109" x14ac:dyDescent="0.25">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row>
    <row r="669" spans="10:109" x14ac:dyDescent="0.25">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row>
    <row r="670" spans="10:109" x14ac:dyDescent="0.25">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row>
    <row r="671" spans="10:109" x14ac:dyDescent="0.25">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row>
    <row r="672" spans="10:109" x14ac:dyDescent="0.25">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row>
    <row r="673" spans="10:109" x14ac:dyDescent="0.25">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row>
    <row r="674" spans="10:109" x14ac:dyDescent="0.25">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row>
    <row r="675" spans="10:109" x14ac:dyDescent="0.2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row>
    <row r="676" spans="10:109" x14ac:dyDescent="0.25">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row>
    <row r="677" spans="10:109" x14ac:dyDescent="0.25">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row>
    <row r="678" spans="10:109" x14ac:dyDescent="0.25">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row>
    <row r="679" spans="10:109" x14ac:dyDescent="0.25">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row>
    <row r="680" spans="10:109" x14ac:dyDescent="0.25">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row>
    <row r="681" spans="10:109" x14ac:dyDescent="0.25">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row>
    <row r="682" spans="10:109" x14ac:dyDescent="0.25">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row>
    <row r="683" spans="10:109" x14ac:dyDescent="0.25">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row>
    <row r="684" spans="10:109" x14ac:dyDescent="0.25">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row>
    <row r="685" spans="10:109" x14ac:dyDescent="0.2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row>
    <row r="686" spans="10:109" x14ac:dyDescent="0.25">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row>
    <row r="687" spans="10:109" x14ac:dyDescent="0.25">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row>
    <row r="688" spans="10:109" x14ac:dyDescent="0.25">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row>
    <row r="689" spans="10:109" x14ac:dyDescent="0.25">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row>
    <row r="690" spans="10:109" x14ac:dyDescent="0.25">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row>
    <row r="691" spans="10:109" x14ac:dyDescent="0.25">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row>
    <row r="692" spans="10:109" x14ac:dyDescent="0.25">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row>
    <row r="693" spans="10:109" x14ac:dyDescent="0.25">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row>
    <row r="694" spans="10:109" x14ac:dyDescent="0.25">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row>
    <row r="695" spans="10:109" x14ac:dyDescent="0.2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row>
    <row r="696" spans="10:109" x14ac:dyDescent="0.25">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row>
    <row r="697" spans="10:109" x14ac:dyDescent="0.25">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row>
    <row r="698" spans="10:109" x14ac:dyDescent="0.25">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row>
    <row r="699" spans="10:109" x14ac:dyDescent="0.25">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row>
    <row r="700" spans="10:109" x14ac:dyDescent="0.25">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row>
    <row r="701" spans="10:109" x14ac:dyDescent="0.25">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row>
    <row r="702" spans="10:109" x14ac:dyDescent="0.25">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row>
    <row r="703" spans="10:109" x14ac:dyDescent="0.25">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row>
    <row r="704" spans="10:109" x14ac:dyDescent="0.25">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row>
    <row r="705" spans="10:109" x14ac:dyDescent="0.2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row>
    <row r="706" spans="10:109" x14ac:dyDescent="0.25">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row>
    <row r="707" spans="10:109" x14ac:dyDescent="0.25">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row>
    <row r="708" spans="10:109" x14ac:dyDescent="0.25">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row>
    <row r="709" spans="10:109" x14ac:dyDescent="0.25">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row>
    <row r="710" spans="10:109" x14ac:dyDescent="0.25">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row>
    <row r="711" spans="10:109" x14ac:dyDescent="0.25">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row>
    <row r="712" spans="10:109" x14ac:dyDescent="0.25">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row>
    <row r="713" spans="10:109" x14ac:dyDescent="0.25">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row>
    <row r="714" spans="10:109" x14ac:dyDescent="0.25">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row>
    <row r="715" spans="10:109" x14ac:dyDescent="0.2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row>
    <row r="716" spans="10:109" x14ac:dyDescent="0.25">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row>
    <row r="717" spans="10:109" x14ac:dyDescent="0.25">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row>
    <row r="718" spans="10:109" x14ac:dyDescent="0.25">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row>
    <row r="719" spans="10:109" x14ac:dyDescent="0.25">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row>
    <row r="720" spans="10:109" x14ac:dyDescent="0.25">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row>
    <row r="721" spans="10:109" x14ac:dyDescent="0.25">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row>
    <row r="722" spans="10:109" x14ac:dyDescent="0.25">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row>
    <row r="723" spans="10:109" x14ac:dyDescent="0.25">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row>
    <row r="724" spans="10:109" x14ac:dyDescent="0.25">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row>
    <row r="725" spans="10:109" x14ac:dyDescent="0.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row>
    <row r="726" spans="10:109" x14ac:dyDescent="0.25">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row>
    <row r="727" spans="10:109" x14ac:dyDescent="0.25">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row>
    <row r="728" spans="10:109" x14ac:dyDescent="0.25">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row>
    <row r="729" spans="10:109" x14ac:dyDescent="0.25">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row>
    <row r="730" spans="10:109" x14ac:dyDescent="0.25">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row>
    <row r="731" spans="10:109" x14ac:dyDescent="0.25">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row>
    <row r="732" spans="10:109" x14ac:dyDescent="0.25">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row>
    <row r="733" spans="10:109" x14ac:dyDescent="0.25">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row>
    <row r="734" spans="10:109" x14ac:dyDescent="0.25">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row>
    <row r="735" spans="10:109" x14ac:dyDescent="0.2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row>
    <row r="736" spans="10:109" x14ac:dyDescent="0.25">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row>
    <row r="737" spans="10:109" x14ac:dyDescent="0.25">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row>
    <row r="738" spans="10:109" x14ac:dyDescent="0.25">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row>
    <row r="739" spans="10:109" x14ac:dyDescent="0.25">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row>
    <row r="740" spans="10:109" x14ac:dyDescent="0.25">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row>
    <row r="741" spans="10:109" x14ac:dyDescent="0.25">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row>
    <row r="742" spans="10:109" x14ac:dyDescent="0.25">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row>
    <row r="743" spans="10:109" x14ac:dyDescent="0.25">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row>
    <row r="744" spans="10:109" x14ac:dyDescent="0.25">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row>
    <row r="745" spans="10:109" x14ac:dyDescent="0.2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row>
    <row r="746" spans="10:109" x14ac:dyDescent="0.25">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row>
    <row r="747" spans="10:109" x14ac:dyDescent="0.25">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row>
    <row r="748" spans="10:109" x14ac:dyDescent="0.25">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row>
    <row r="749" spans="10:109" x14ac:dyDescent="0.25">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row>
    <row r="750" spans="10:109" x14ac:dyDescent="0.25">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row>
    <row r="751" spans="10:109" x14ac:dyDescent="0.25">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row>
    <row r="752" spans="10:109" x14ac:dyDescent="0.25">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row>
    <row r="753" spans="10:109" x14ac:dyDescent="0.25">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row>
    <row r="754" spans="10:109" x14ac:dyDescent="0.25">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row>
    <row r="755" spans="10:109" x14ac:dyDescent="0.2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row>
    <row r="756" spans="10:109" x14ac:dyDescent="0.25">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row>
    <row r="757" spans="10:109" x14ac:dyDescent="0.25">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row>
    <row r="758" spans="10:109" x14ac:dyDescent="0.25">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row>
    <row r="759" spans="10:109" x14ac:dyDescent="0.25">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row>
    <row r="760" spans="10:109" x14ac:dyDescent="0.25">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row>
    <row r="761" spans="10:109" x14ac:dyDescent="0.25">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row>
    <row r="762" spans="10:109" x14ac:dyDescent="0.25">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row>
    <row r="763" spans="10:109" x14ac:dyDescent="0.25">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row>
    <row r="764" spans="10:109" x14ac:dyDescent="0.25">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row>
    <row r="765" spans="10:109" x14ac:dyDescent="0.2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row>
    <row r="766" spans="10:109" x14ac:dyDescent="0.25">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row>
    <row r="767" spans="10:109" x14ac:dyDescent="0.25">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row>
    <row r="768" spans="10:109" x14ac:dyDescent="0.25">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row>
    <row r="769" spans="10:109" x14ac:dyDescent="0.25">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row>
    <row r="770" spans="10:109" x14ac:dyDescent="0.25">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row>
    <row r="771" spans="10:109" x14ac:dyDescent="0.25">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row>
    <row r="772" spans="10:109" x14ac:dyDescent="0.25">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row>
    <row r="773" spans="10:109" x14ac:dyDescent="0.25">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row>
    <row r="774" spans="10:109" x14ac:dyDescent="0.25">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row>
    <row r="775" spans="10:109" x14ac:dyDescent="0.2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row>
    <row r="776" spans="10:109" x14ac:dyDescent="0.25">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row>
    <row r="777" spans="10:109" x14ac:dyDescent="0.25">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row>
    <row r="778" spans="10:109" x14ac:dyDescent="0.25">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row>
    <row r="779" spans="10:109" x14ac:dyDescent="0.25">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row>
    <row r="780" spans="10:109" x14ac:dyDescent="0.25">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row>
    <row r="781" spans="10:109" x14ac:dyDescent="0.25">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row>
    <row r="782" spans="10:109" x14ac:dyDescent="0.25">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row>
    <row r="783" spans="10:109" x14ac:dyDescent="0.25">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row>
    <row r="784" spans="10:109" x14ac:dyDescent="0.25">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row>
    <row r="785" spans="10:109" x14ac:dyDescent="0.2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row>
    <row r="786" spans="10:109" x14ac:dyDescent="0.25">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row>
    <row r="787" spans="10:109" x14ac:dyDescent="0.25">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row>
    <row r="788" spans="10:109" x14ac:dyDescent="0.25">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row>
    <row r="789" spans="10:109" x14ac:dyDescent="0.25">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row>
    <row r="790" spans="10:109" x14ac:dyDescent="0.25">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row>
    <row r="791" spans="10:109" x14ac:dyDescent="0.25">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row>
    <row r="792" spans="10:109" x14ac:dyDescent="0.25">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row>
    <row r="793" spans="10:109" x14ac:dyDescent="0.25">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row>
    <row r="794" spans="10:109" x14ac:dyDescent="0.25">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row>
    <row r="795" spans="10:109" x14ac:dyDescent="0.2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row>
    <row r="796" spans="10:109" x14ac:dyDescent="0.25">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row>
    <row r="797" spans="10:109" x14ac:dyDescent="0.25">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row>
    <row r="798" spans="10:109" x14ac:dyDescent="0.25">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row>
    <row r="799" spans="10:109" x14ac:dyDescent="0.25">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row>
    <row r="800" spans="10:109" x14ac:dyDescent="0.25">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row>
    <row r="801" spans="10:109" x14ac:dyDescent="0.25">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row>
    <row r="802" spans="10:109" x14ac:dyDescent="0.25">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row>
    <row r="803" spans="10:109" x14ac:dyDescent="0.25">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row>
    <row r="804" spans="10:109" x14ac:dyDescent="0.25">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row>
    <row r="805" spans="10:109" x14ac:dyDescent="0.2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row>
    <row r="806" spans="10:109" x14ac:dyDescent="0.25">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row>
    <row r="807" spans="10:109" x14ac:dyDescent="0.25">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row>
    <row r="808" spans="10:109" x14ac:dyDescent="0.25">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row>
    <row r="809" spans="10:109" x14ac:dyDescent="0.25">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row>
    <row r="810" spans="10:109" x14ac:dyDescent="0.25">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row>
    <row r="811" spans="10:109" x14ac:dyDescent="0.25">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row>
    <row r="812" spans="10:109" x14ac:dyDescent="0.25">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row>
    <row r="813" spans="10:109" x14ac:dyDescent="0.25">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row>
    <row r="814" spans="10:109" x14ac:dyDescent="0.25">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row>
    <row r="815" spans="10:109" x14ac:dyDescent="0.2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row>
    <row r="816" spans="10:109" x14ac:dyDescent="0.25">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row>
    <row r="817" spans="10:109" x14ac:dyDescent="0.25">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row>
    <row r="818" spans="10:109" x14ac:dyDescent="0.25">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row>
    <row r="819" spans="10:109" x14ac:dyDescent="0.25">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row>
    <row r="820" spans="10:109" x14ac:dyDescent="0.25">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row>
    <row r="821" spans="10:109" x14ac:dyDescent="0.25">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row>
    <row r="822" spans="10:109" x14ac:dyDescent="0.25">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row>
    <row r="823" spans="10:109" x14ac:dyDescent="0.25">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row>
    <row r="824" spans="10:109" x14ac:dyDescent="0.25">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row>
    <row r="825" spans="10:109" x14ac:dyDescent="0.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row>
    <row r="826" spans="10:109" x14ac:dyDescent="0.25">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row>
    <row r="827" spans="10:109" x14ac:dyDescent="0.25">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row>
    <row r="828" spans="10:109" x14ac:dyDescent="0.25">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row>
    <row r="829" spans="10:109" x14ac:dyDescent="0.25">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row>
    <row r="830" spans="10:109" x14ac:dyDescent="0.25">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row>
    <row r="831" spans="10:109" x14ac:dyDescent="0.25">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row>
    <row r="832" spans="10:109" x14ac:dyDescent="0.25">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row>
    <row r="833" spans="10:109" x14ac:dyDescent="0.25">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row>
    <row r="834" spans="10:109" x14ac:dyDescent="0.25">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row>
    <row r="835" spans="10:109" x14ac:dyDescent="0.2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row>
    <row r="836" spans="10:109" x14ac:dyDescent="0.25">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row>
    <row r="837" spans="10:109" x14ac:dyDescent="0.25">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row>
    <row r="838" spans="10:109" x14ac:dyDescent="0.25">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row>
    <row r="839" spans="10:109" x14ac:dyDescent="0.25">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row>
    <row r="840" spans="10:109" x14ac:dyDescent="0.25">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row>
    <row r="841" spans="10:109" x14ac:dyDescent="0.25">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row>
    <row r="842" spans="10:109" x14ac:dyDescent="0.25">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row>
    <row r="843" spans="10:109" x14ac:dyDescent="0.25">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row>
    <row r="844" spans="10:109" x14ac:dyDescent="0.25">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row>
    <row r="845" spans="10:109" x14ac:dyDescent="0.2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row>
    <row r="846" spans="10:109" x14ac:dyDescent="0.25">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row>
    <row r="847" spans="10:109" x14ac:dyDescent="0.25">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row>
    <row r="848" spans="10:109" x14ac:dyDescent="0.25">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row>
    <row r="849" spans="10:109" x14ac:dyDescent="0.25">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row>
    <row r="850" spans="10:109" x14ac:dyDescent="0.25">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row>
    <row r="851" spans="10:109" x14ac:dyDescent="0.25">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row>
    <row r="852" spans="10:109" x14ac:dyDescent="0.25">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row>
    <row r="853" spans="10:109" x14ac:dyDescent="0.25">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row>
    <row r="854" spans="10:109" x14ac:dyDescent="0.25">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row>
    <row r="855" spans="10:109" x14ac:dyDescent="0.2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row>
    <row r="856" spans="10:109" x14ac:dyDescent="0.25">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row>
    <row r="857" spans="10:109" x14ac:dyDescent="0.25">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row>
    <row r="858" spans="10:109" x14ac:dyDescent="0.25">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row>
    <row r="859" spans="10:109" x14ac:dyDescent="0.25">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row>
    <row r="860" spans="10:109" x14ac:dyDescent="0.25">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row>
    <row r="861" spans="10:109" x14ac:dyDescent="0.25">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row>
    <row r="862" spans="10:109" x14ac:dyDescent="0.25">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row>
    <row r="863" spans="10:109" x14ac:dyDescent="0.25">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row>
    <row r="864" spans="10:109" x14ac:dyDescent="0.25">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row>
    <row r="865" spans="10:109" x14ac:dyDescent="0.2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row>
    <row r="866" spans="10:109" x14ac:dyDescent="0.25">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row>
    <row r="867" spans="10:109" x14ac:dyDescent="0.25">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row>
    <row r="868" spans="10:109" x14ac:dyDescent="0.25">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row>
    <row r="869" spans="10:109" x14ac:dyDescent="0.25">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row>
    <row r="870" spans="10:109" x14ac:dyDescent="0.25">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row>
    <row r="871" spans="10:109" x14ac:dyDescent="0.25">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row>
    <row r="872" spans="10:109" x14ac:dyDescent="0.25">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row>
    <row r="873" spans="10:109" x14ac:dyDescent="0.25">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row>
    <row r="874" spans="10:109" x14ac:dyDescent="0.25">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row>
    <row r="875" spans="10:109" x14ac:dyDescent="0.2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row>
    <row r="876" spans="10:109" x14ac:dyDescent="0.25">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row>
    <row r="877" spans="10:109" x14ac:dyDescent="0.25">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row>
    <row r="878" spans="10:109" x14ac:dyDescent="0.25">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row>
    <row r="879" spans="10:109" x14ac:dyDescent="0.25">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row>
    <row r="880" spans="10:109" x14ac:dyDescent="0.25">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row>
    <row r="881" spans="10:109" x14ac:dyDescent="0.25">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row>
    <row r="882" spans="10:109" x14ac:dyDescent="0.25">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row>
    <row r="883" spans="10:109" x14ac:dyDescent="0.25">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row>
    <row r="884" spans="10:109" x14ac:dyDescent="0.25">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row>
    <row r="885" spans="10:109" x14ac:dyDescent="0.2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row>
    <row r="886" spans="10:109" x14ac:dyDescent="0.25">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row>
    <row r="887" spans="10:109" x14ac:dyDescent="0.25">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row>
    <row r="888" spans="10:109" x14ac:dyDescent="0.25">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row>
    <row r="889" spans="10:109" x14ac:dyDescent="0.25">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row>
    <row r="890" spans="10:109" x14ac:dyDescent="0.25">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row>
    <row r="891" spans="10:109" x14ac:dyDescent="0.25">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row>
    <row r="892" spans="10:109" x14ac:dyDescent="0.25">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row>
    <row r="893" spans="10:109" x14ac:dyDescent="0.25">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row>
    <row r="894" spans="10:109" x14ac:dyDescent="0.25">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row>
    <row r="895" spans="10:109" x14ac:dyDescent="0.2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row>
    <row r="896" spans="10:109" x14ac:dyDescent="0.25">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row>
    <row r="897" spans="10:109" x14ac:dyDescent="0.25">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row>
    <row r="898" spans="10:109" x14ac:dyDescent="0.25">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row>
    <row r="899" spans="10:109" x14ac:dyDescent="0.25">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row>
    <row r="900" spans="10:109" x14ac:dyDescent="0.25">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row>
    <row r="901" spans="10:109" x14ac:dyDescent="0.25">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row>
    <row r="902" spans="10:109" x14ac:dyDescent="0.25">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row>
    <row r="903" spans="10:109" x14ac:dyDescent="0.25">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row>
    <row r="904" spans="10:109" x14ac:dyDescent="0.25">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row>
    <row r="905" spans="10:109" x14ac:dyDescent="0.2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row>
    <row r="906" spans="10:109" x14ac:dyDescent="0.25">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row>
    <row r="907" spans="10:109" x14ac:dyDescent="0.25">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row>
    <row r="908" spans="10:109" x14ac:dyDescent="0.25">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row>
    <row r="909" spans="10:109" x14ac:dyDescent="0.25">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row>
    <row r="910" spans="10:109" x14ac:dyDescent="0.25">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row>
    <row r="911" spans="10:109" x14ac:dyDescent="0.25">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row>
    <row r="912" spans="10:109" x14ac:dyDescent="0.25">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row>
    <row r="913" spans="10:109" x14ac:dyDescent="0.25">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row>
    <row r="914" spans="10:109" x14ac:dyDescent="0.25">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row>
    <row r="915" spans="10:109" x14ac:dyDescent="0.2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row>
    <row r="916" spans="10:109" x14ac:dyDescent="0.25">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row>
    <row r="917" spans="10:109" x14ac:dyDescent="0.25">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row>
    <row r="918" spans="10:109" x14ac:dyDescent="0.25">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row>
    <row r="919" spans="10:109" x14ac:dyDescent="0.25">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row>
    <row r="920" spans="10:109" x14ac:dyDescent="0.25">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row>
    <row r="921" spans="10:109" x14ac:dyDescent="0.25">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row>
    <row r="922" spans="10:109" x14ac:dyDescent="0.25">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row>
    <row r="923" spans="10:109" x14ac:dyDescent="0.25">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row>
    <row r="924" spans="10:109" x14ac:dyDescent="0.25">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row>
    <row r="925" spans="10:109" x14ac:dyDescent="0.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row>
    <row r="926" spans="10:109" x14ac:dyDescent="0.25">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row>
    <row r="927" spans="10:109" x14ac:dyDescent="0.25">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row>
    <row r="928" spans="10:109" x14ac:dyDescent="0.25">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row>
    <row r="929" spans="10:109" x14ac:dyDescent="0.25">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row>
    <row r="930" spans="10:109" x14ac:dyDescent="0.25">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row>
    <row r="931" spans="10:109" x14ac:dyDescent="0.25">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row>
    <row r="932" spans="10:109" x14ac:dyDescent="0.25">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row>
    <row r="933" spans="10:109" x14ac:dyDescent="0.25">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row>
    <row r="934" spans="10:109" x14ac:dyDescent="0.25">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row>
    <row r="935" spans="10:109" x14ac:dyDescent="0.2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row>
    <row r="936" spans="10:109" x14ac:dyDescent="0.25">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row>
    <row r="937" spans="10:109" x14ac:dyDescent="0.25">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row>
    <row r="938" spans="10:109" x14ac:dyDescent="0.25">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row>
    <row r="939" spans="10:109" x14ac:dyDescent="0.25">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row>
    <row r="940" spans="10:109" x14ac:dyDescent="0.25">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row>
    <row r="941" spans="10:109" x14ac:dyDescent="0.25">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row>
    <row r="942" spans="10:109" x14ac:dyDescent="0.25">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row>
    <row r="943" spans="10:109" x14ac:dyDescent="0.25">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row>
    <row r="944" spans="10:109" x14ac:dyDescent="0.25">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row>
    <row r="945" spans="10:109" x14ac:dyDescent="0.2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row>
    <row r="946" spans="10:109" x14ac:dyDescent="0.25">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row>
    <row r="947" spans="10:109" x14ac:dyDescent="0.25">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row>
    <row r="948" spans="10:109" x14ac:dyDescent="0.25">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row>
    <row r="949" spans="10:109" x14ac:dyDescent="0.25">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row>
    <row r="950" spans="10:109" x14ac:dyDescent="0.25">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row>
    <row r="951" spans="10:109" x14ac:dyDescent="0.25">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row>
    <row r="952" spans="10:109" x14ac:dyDescent="0.25">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row>
    <row r="953" spans="10:109" x14ac:dyDescent="0.25">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row>
    <row r="954" spans="10:109" x14ac:dyDescent="0.25">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row>
    <row r="955" spans="10:109" x14ac:dyDescent="0.2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row>
    <row r="956" spans="10:109" x14ac:dyDescent="0.25">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row>
    <row r="957" spans="10:109" x14ac:dyDescent="0.25">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row>
    <row r="958" spans="10:109" x14ac:dyDescent="0.25">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row>
    <row r="959" spans="10:109" x14ac:dyDescent="0.25">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row>
    <row r="960" spans="10:109" x14ac:dyDescent="0.25">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row>
    <row r="961" spans="10:109" x14ac:dyDescent="0.25">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row>
    <row r="962" spans="10:109" x14ac:dyDescent="0.25">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row>
    <row r="963" spans="10:109" x14ac:dyDescent="0.25">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row>
    <row r="964" spans="10:109" x14ac:dyDescent="0.25">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row>
    <row r="965" spans="10:109" x14ac:dyDescent="0.2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row>
    <row r="966" spans="10:109" x14ac:dyDescent="0.25">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row>
    <row r="967" spans="10:109" x14ac:dyDescent="0.25">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row>
    <row r="968" spans="10:109" x14ac:dyDescent="0.25">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row>
    <row r="969" spans="10:109" x14ac:dyDescent="0.25">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row>
    <row r="970" spans="10:109" x14ac:dyDescent="0.25">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row>
    <row r="971" spans="10:109" x14ac:dyDescent="0.25">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row>
    <row r="972" spans="10:109" x14ac:dyDescent="0.25">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row>
    <row r="973" spans="10:109" x14ac:dyDescent="0.25">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row>
    <row r="974" spans="10:109" x14ac:dyDescent="0.25">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row>
    <row r="975" spans="10:109" x14ac:dyDescent="0.2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row>
    <row r="976" spans="10:109" x14ac:dyDescent="0.25">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row>
    <row r="977" spans="10:109" x14ac:dyDescent="0.25">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row>
    <row r="978" spans="10:109" x14ac:dyDescent="0.25">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row>
    <row r="979" spans="10:109" x14ac:dyDescent="0.25">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row>
    <row r="980" spans="10:109" x14ac:dyDescent="0.25">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row>
    <row r="981" spans="10:109" x14ac:dyDescent="0.25">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row>
    <row r="982" spans="10:109" x14ac:dyDescent="0.25">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row>
    <row r="983" spans="10:109" x14ac:dyDescent="0.25">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row>
    <row r="984" spans="10:109" x14ac:dyDescent="0.25">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row>
    <row r="985" spans="10:109" x14ac:dyDescent="0.2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row>
    <row r="986" spans="10:109" x14ac:dyDescent="0.25">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row>
    <row r="987" spans="10:109" x14ac:dyDescent="0.25">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row>
    <row r="988" spans="10:109" x14ac:dyDescent="0.25">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row>
    <row r="989" spans="10:109" x14ac:dyDescent="0.25">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row>
    <row r="990" spans="10:109" x14ac:dyDescent="0.25">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row>
    <row r="991" spans="10:109" x14ac:dyDescent="0.25">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row>
    <row r="992" spans="10:109" x14ac:dyDescent="0.25">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row>
    <row r="993" spans="10:109" x14ac:dyDescent="0.25">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row>
    <row r="994" spans="10:109" x14ac:dyDescent="0.25">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row>
    <row r="995" spans="10:109" x14ac:dyDescent="0.2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row>
    <row r="996" spans="10:109" x14ac:dyDescent="0.25">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row>
    <row r="997" spans="10:109" x14ac:dyDescent="0.25">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row>
    <row r="998" spans="10:109" x14ac:dyDescent="0.25">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row>
    <row r="999" spans="10:109" x14ac:dyDescent="0.25">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row>
    <row r="1000" spans="10:109" x14ac:dyDescent="0.25">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row>
    <row r="1001" spans="10:109" x14ac:dyDescent="0.25">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row>
    <row r="1002" spans="10:109" x14ac:dyDescent="0.25">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row>
    <row r="1003" spans="10:109" x14ac:dyDescent="0.25">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row>
    <row r="1004" spans="10:109" x14ac:dyDescent="0.25">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row>
    <row r="1005" spans="10:109" x14ac:dyDescent="0.25">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row>
    <row r="1006" spans="10:109" x14ac:dyDescent="0.25">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row>
    <row r="1007" spans="10:109" x14ac:dyDescent="0.25">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row>
    <row r="1008" spans="10:109" x14ac:dyDescent="0.25">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row>
    <row r="1009" spans="10:100" x14ac:dyDescent="0.25">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row>
    <row r="1010" spans="10:100" x14ac:dyDescent="0.25">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row>
    <row r="1011" spans="10:100" x14ac:dyDescent="0.25">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row>
    <row r="1012" spans="10:100" x14ac:dyDescent="0.25">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row>
    <row r="1013" spans="10:100" x14ac:dyDescent="0.25">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row>
    <row r="1014" spans="10:100" x14ac:dyDescent="0.25">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row>
    <row r="1015" spans="10:100" x14ac:dyDescent="0.25">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row>
    <row r="1016" spans="10:100" x14ac:dyDescent="0.25">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row>
    <row r="1017" spans="10:100" x14ac:dyDescent="0.25">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row>
    <row r="1018" spans="10:100" x14ac:dyDescent="0.25">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row>
    <row r="1019" spans="10:100" x14ac:dyDescent="0.25">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row>
    <row r="1020" spans="10:100" x14ac:dyDescent="0.25">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row>
    <row r="1021" spans="10:100" x14ac:dyDescent="0.25">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row>
    <row r="1022" spans="10:100" x14ac:dyDescent="0.25">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row>
    <row r="1023" spans="10:100" x14ac:dyDescent="0.25">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row>
    <row r="1024" spans="10:100" x14ac:dyDescent="0.25">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row>
    <row r="1025" spans="10:100" x14ac:dyDescent="0.25">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row>
    <row r="1026" spans="10:100" x14ac:dyDescent="0.25">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row>
    <row r="1027" spans="10:100" x14ac:dyDescent="0.25">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row>
    <row r="1028" spans="10:100" x14ac:dyDescent="0.25">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row>
    <row r="1029" spans="10:100" x14ac:dyDescent="0.25">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row>
    <row r="1030" spans="10:100" x14ac:dyDescent="0.25">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row>
    <row r="1031" spans="10:100" x14ac:dyDescent="0.25">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row>
    <row r="1032" spans="10:100" x14ac:dyDescent="0.25">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row>
    <row r="1033" spans="10:100" x14ac:dyDescent="0.25">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row>
    <row r="1034" spans="10:100" x14ac:dyDescent="0.25">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row>
    <row r="1035" spans="10:100" x14ac:dyDescent="0.25">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row>
    <row r="1036" spans="10:100" x14ac:dyDescent="0.25">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row>
    <row r="1037" spans="10:100" x14ac:dyDescent="0.25">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row>
    <row r="1038" spans="10:100" x14ac:dyDescent="0.25">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row>
    <row r="1039" spans="10:100" x14ac:dyDescent="0.25">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row>
    <row r="1040" spans="10:100" x14ac:dyDescent="0.25">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row>
    <row r="1041" spans="10:100" x14ac:dyDescent="0.25">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row>
    <row r="1042" spans="10:100" x14ac:dyDescent="0.25">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row>
    <row r="1043" spans="10:100" x14ac:dyDescent="0.25">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row>
    <row r="1044" spans="10:100" x14ac:dyDescent="0.25">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row>
    <row r="1045" spans="10:100" x14ac:dyDescent="0.25">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row>
    <row r="1046" spans="10:100" x14ac:dyDescent="0.25">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row>
    <row r="1047" spans="10:100" x14ac:dyDescent="0.25">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row>
    <row r="1048" spans="10:100" x14ac:dyDescent="0.25">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row>
    <row r="1049" spans="10:100" x14ac:dyDescent="0.25">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row>
    <row r="1050" spans="10:100" x14ac:dyDescent="0.25">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row>
    <row r="1051" spans="10:100" x14ac:dyDescent="0.25">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row>
    <row r="1052" spans="10:100" x14ac:dyDescent="0.25">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row>
    <row r="1053" spans="10:100" x14ac:dyDescent="0.25">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row>
    <row r="1054" spans="10:100" x14ac:dyDescent="0.25">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row>
    <row r="1055" spans="10:100" x14ac:dyDescent="0.25">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row>
    <row r="1056" spans="10:100" x14ac:dyDescent="0.25">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row>
    <row r="1057" spans="10:100" x14ac:dyDescent="0.25">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row>
    <row r="1058" spans="10:100" x14ac:dyDescent="0.25">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c r="BA1058"/>
      <c r="BB1058"/>
      <c r="BC1058"/>
      <c r="BD1058"/>
      <c r="BE1058"/>
      <c r="BF1058"/>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row>
    <row r="1059" spans="10:100" x14ac:dyDescent="0.25">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c r="AY1059"/>
      <c r="AZ1059"/>
      <c r="BA1059"/>
      <c r="BB1059"/>
      <c r="BC1059"/>
      <c r="BD1059"/>
      <c r="BE1059"/>
      <c r="BF1059"/>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row>
    <row r="1060" spans="10:100" x14ac:dyDescent="0.25">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c r="AY1060"/>
      <c r="AZ1060"/>
      <c r="BA1060"/>
      <c r="BB1060"/>
      <c r="BC1060"/>
      <c r="BD1060"/>
      <c r="BE1060"/>
      <c r="BF1060"/>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row>
    <row r="1061" spans="10:100" x14ac:dyDescent="0.25">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row>
    <row r="1062" spans="10:100" x14ac:dyDescent="0.25">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c r="AY1062"/>
      <c r="AZ1062"/>
      <c r="BA1062"/>
      <c r="BB1062"/>
      <c r="BC1062"/>
      <c r="BD1062"/>
      <c r="BE1062"/>
      <c r="BF1062"/>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row>
    <row r="1063" spans="10:100" x14ac:dyDescent="0.25">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row>
    <row r="1064" spans="10:100" x14ac:dyDescent="0.25">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c r="BA1064"/>
      <c r="BB1064"/>
      <c r="BC1064"/>
      <c r="BD1064"/>
      <c r="BE1064"/>
      <c r="BF1064"/>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row>
    <row r="1065" spans="10:100" x14ac:dyDescent="0.25">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c r="AY1065"/>
      <c r="AZ1065"/>
      <c r="BA1065"/>
      <c r="BB1065"/>
      <c r="BC1065"/>
      <c r="BD1065"/>
      <c r="BE1065"/>
      <c r="BF1065"/>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row>
    <row r="1066" spans="10:100" x14ac:dyDescent="0.25">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c r="AY1066"/>
      <c r="AZ1066"/>
      <c r="BA1066"/>
      <c r="BB1066"/>
      <c r="BC1066"/>
      <c r="BD1066"/>
      <c r="BE1066"/>
      <c r="BF1066"/>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row>
    <row r="1067" spans="10:100" x14ac:dyDescent="0.25">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c r="AY1067"/>
      <c r="AZ1067"/>
      <c r="BA1067"/>
      <c r="BB1067"/>
      <c r="BC1067"/>
      <c r="BD1067"/>
      <c r="BE1067"/>
      <c r="BF1067"/>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row>
    <row r="1068" spans="10:100" x14ac:dyDescent="0.25">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c r="AY1068"/>
      <c r="AZ1068"/>
      <c r="BA1068"/>
      <c r="BB1068"/>
      <c r="BC1068"/>
      <c r="BD1068"/>
      <c r="BE1068"/>
      <c r="BF1068"/>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row>
    <row r="1069" spans="10:100" x14ac:dyDescent="0.25">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c r="AY1069"/>
      <c r="AZ1069"/>
      <c r="BA1069"/>
      <c r="BB1069"/>
      <c r="BC1069"/>
      <c r="BD1069"/>
      <c r="BE1069"/>
      <c r="BF1069"/>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row>
    <row r="1070" spans="10:100" x14ac:dyDescent="0.25">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c r="BA1070"/>
      <c r="BB1070"/>
      <c r="BC1070"/>
      <c r="BD1070"/>
      <c r="BE1070"/>
      <c r="BF1070"/>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row>
    <row r="1071" spans="10:100" x14ac:dyDescent="0.25">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c r="BA1071"/>
      <c r="BB1071"/>
      <c r="BC1071"/>
      <c r="BD1071"/>
      <c r="BE1071"/>
      <c r="BF1071"/>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row>
    <row r="1072" spans="10:100" x14ac:dyDescent="0.25">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c r="BA1072"/>
      <c r="BB1072"/>
      <c r="BC1072"/>
      <c r="BD1072"/>
      <c r="BE1072"/>
      <c r="BF1072"/>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row>
    <row r="1073" spans="10:100" x14ac:dyDescent="0.25">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c r="BA1073"/>
      <c r="BB1073"/>
      <c r="BC1073"/>
      <c r="BD1073"/>
      <c r="BE1073"/>
      <c r="BF1073"/>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row>
    <row r="1074" spans="10:100" x14ac:dyDescent="0.25">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c r="AY1074"/>
      <c r="AZ1074"/>
      <c r="BA1074"/>
      <c r="BB1074"/>
      <c r="BC1074"/>
      <c r="BD1074"/>
      <c r="BE1074"/>
      <c r="BF1074"/>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row>
    <row r="1075" spans="10:100" x14ac:dyDescent="0.25">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c r="BA1075"/>
      <c r="BB1075"/>
      <c r="BC1075"/>
      <c r="BD1075"/>
      <c r="BE1075"/>
      <c r="BF1075"/>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row>
    <row r="1076" spans="10:100" x14ac:dyDescent="0.25">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c r="AY1076"/>
      <c r="AZ1076"/>
      <c r="BA1076"/>
      <c r="BB1076"/>
      <c r="BC1076"/>
      <c r="BD1076"/>
      <c r="BE1076"/>
      <c r="BF1076"/>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row>
    <row r="1077" spans="10:100" x14ac:dyDescent="0.25">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c r="BA1077"/>
      <c r="BB1077"/>
      <c r="BC1077"/>
      <c r="BD1077"/>
      <c r="BE1077"/>
      <c r="BF1077"/>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row>
    <row r="1078" spans="10:100" x14ac:dyDescent="0.25">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c r="AY1078"/>
      <c r="AZ1078"/>
      <c r="BA1078"/>
      <c r="BB1078"/>
      <c r="BC1078"/>
      <c r="BD1078"/>
      <c r="BE1078"/>
      <c r="BF1078"/>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row>
    <row r="1079" spans="10:100" x14ac:dyDescent="0.25">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c r="AY1079"/>
      <c r="AZ1079"/>
      <c r="BA1079"/>
      <c r="BB1079"/>
      <c r="BC1079"/>
      <c r="BD1079"/>
      <c r="BE1079"/>
      <c r="BF1079"/>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row>
    <row r="1080" spans="10:100" x14ac:dyDescent="0.25">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row>
    <row r="1081" spans="10:100" x14ac:dyDescent="0.25">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row>
    <row r="1082" spans="10:100" x14ac:dyDescent="0.25">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c r="AY1082"/>
      <c r="AZ1082"/>
      <c r="BA1082"/>
      <c r="BB1082"/>
      <c r="BC1082"/>
      <c r="BD1082"/>
      <c r="BE1082"/>
      <c r="BF1082"/>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row>
    <row r="1083" spans="10:100" x14ac:dyDescent="0.25">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c r="AY1083"/>
      <c r="AZ1083"/>
      <c r="BA1083"/>
      <c r="BB1083"/>
      <c r="BC1083"/>
      <c r="BD1083"/>
      <c r="BE1083"/>
      <c r="BF1083"/>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row>
    <row r="1084" spans="10:100" x14ac:dyDescent="0.25">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c r="AY1084"/>
      <c r="AZ1084"/>
      <c r="BA1084"/>
      <c r="BB1084"/>
      <c r="BC1084"/>
      <c r="BD1084"/>
      <c r="BE1084"/>
      <c r="BF1084"/>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row>
    <row r="1085" spans="10:100" x14ac:dyDescent="0.25">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c r="BA1085"/>
      <c r="BB1085"/>
      <c r="BC1085"/>
      <c r="BD1085"/>
      <c r="BE1085"/>
      <c r="BF1085"/>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row>
    <row r="1086" spans="10:100" x14ac:dyDescent="0.25">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c r="AY1086"/>
      <c r="AZ1086"/>
      <c r="BA1086"/>
      <c r="BB1086"/>
      <c r="BC1086"/>
      <c r="BD1086"/>
      <c r="BE1086"/>
      <c r="BF1086"/>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row>
    <row r="1087" spans="10:100" x14ac:dyDescent="0.25">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row>
    <row r="1088" spans="10:100" x14ac:dyDescent="0.25">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c r="AY1088"/>
      <c r="AZ1088"/>
      <c r="BA1088"/>
      <c r="BB1088"/>
      <c r="BC1088"/>
      <c r="BD1088"/>
      <c r="BE1088"/>
      <c r="BF1088"/>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row>
    <row r="1089" spans="10:100" x14ac:dyDescent="0.25">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row>
    <row r="1090" spans="10:100" x14ac:dyDescent="0.25">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row>
    <row r="1091" spans="10:100" x14ac:dyDescent="0.25">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row>
    <row r="1092" spans="10:100" x14ac:dyDescent="0.25">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row>
    <row r="1093" spans="10:100" x14ac:dyDescent="0.25">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row>
    <row r="1094" spans="10:100" x14ac:dyDescent="0.25">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row>
    <row r="1095" spans="10:100" x14ac:dyDescent="0.25">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c r="CM1095"/>
      <c r="CN1095"/>
      <c r="CO1095"/>
      <c r="CP1095"/>
      <c r="CQ1095"/>
      <c r="CR1095"/>
      <c r="CS1095"/>
      <c r="CT1095"/>
      <c r="CU1095"/>
      <c r="CV1095"/>
    </row>
    <row r="1096" spans="10:100" x14ac:dyDescent="0.25">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c r="CM1096"/>
      <c r="CN1096"/>
      <c r="CO1096"/>
      <c r="CP1096"/>
      <c r="CQ1096"/>
      <c r="CR1096"/>
      <c r="CS1096"/>
      <c r="CT1096"/>
      <c r="CU1096"/>
      <c r="CV1096"/>
    </row>
    <row r="1097" spans="10:100" x14ac:dyDescent="0.25">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c r="CM1097"/>
      <c r="CN1097"/>
      <c r="CO1097"/>
      <c r="CP1097"/>
      <c r="CQ1097"/>
      <c r="CR1097"/>
      <c r="CS1097"/>
      <c r="CT1097"/>
      <c r="CU1097"/>
      <c r="CV1097"/>
    </row>
    <row r="1098" spans="10:100" x14ac:dyDescent="0.25">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M1098"/>
      <c r="CN1098"/>
      <c r="CO1098"/>
      <c r="CP1098"/>
      <c r="CQ1098"/>
      <c r="CR1098"/>
      <c r="CS1098"/>
      <c r="CT1098"/>
      <c r="CU1098"/>
      <c r="CV1098"/>
    </row>
    <row r="1099" spans="10:100" x14ac:dyDescent="0.25">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c r="CM1099"/>
      <c r="CN1099"/>
      <c r="CO1099"/>
      <c r="CP1099"/>
      <c r="CQ1099"/>
      <c r="CR1099"/>
      <c r="CS1099"/>
      <c r="CT1099"/>
      <c r="CU1099"/>
      <c r="CV1099"/>
    </row>
    <row r="1100" spans="10:100" x14ac:dyDescent="0.25">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row>
    <row r="1101" spans="10:100" x14ac:dyDescent="0.25">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c r="CM1101"/>
      <c r="CN1101"/>
      <c r="CO1101"/>
      <c r="CP1101"/>
      <c r="CQ1101"/>
      <c r="CR1101"/>
      <c r="CS1101"/>
      <c r="CT1101"/>
      <c r="CU1101"/>
      <c r="CV1101"/>
    </row>
    <row r="1102" spans="10:100" x14ac:dyDescent="0.25">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c r="CM1102"/>
      <c r="CN1102"/>
      <c r="CO1102"/>
      <c r="CP1102"/>
      <c r="CQ1102"/>
      <c r="CR1102"/>
      <c r="CS1102"/>
      <c r="CT1102"/>
      <c r="CU1102"/>
      <c r="CV1102"/>
    </row>
    <row r="1103" spans="10:100" x14ac:dyDescent="0.25">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c r="CM1103"/>
      <c r="CN1103"/>
      <c r="CO1103"/>
      <c r="CP1103"/>
      <c r="CQ1103"/>
      <c r="CR1103"/>
      <c r="CS1103"/>
      <c r="CT1103"/>
      <c r="CU1103"/>
      <c r="CV1103"/>
    </row>
    <row r="1104" spans="10:100" x14ac:dyDescent="0.25">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c r="CM1104"/>
      <c r="CN1104"/>
      <c r="CO1104"/>
      <c r="CP1104"/>
      <c r="CQ1104"/>
      <c r="CR1104"/>
      <c r="CS1104"/>
      <c r="CT1104"/>
      <c r="CU1104"/>
      <c r="CV1104"/>
    </row>
    <row r="1105" spans="10:100" x14ac:dyDescent="0.25">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c r="BA1105"/>
      <c r="BB1105"/>
      <c r="BC1105"/>
      <c r="BD1105"/>
      <c r="BE1105"/>
      <c r="BF1105"/>
      <c r="BG1105"/>
      <c r="BH1105"/>
      <c r="BI1105"/>
      <c r="BJ1105"/>
      <c r="BK1105"/>
      <c r="BL1105"/>
      <c r="BM1105"/>
      <c r="BN1105"/>
      <c r="BO1105"/>
      <c r="BP1105"/>
      <c r="BQ1105"/>
      <c r="BR1105"/>
      <c r="BS1105"/>
      <c r="BT1105"/>
      <c r="BU1105"/>
      <c r="BV1105"/>
      <c r="BW1105"/>
      <c r="BX1105"/>
      <c r="BY1105"/>
      <c r="BZ1105"/>
      <c r="CA1105"/>
      <c r="CB1105"/>
      <c r="CC1105"/>
      <c r="CD1105"/>
      <c r="CE1105"/>
      <c r="CF1105"/>
      <c r="CG1105"/>
      <c r="CH1105"/>
      <c r="CI1105"/>
      <c r="CJ1105"/>
      <c r="CK1105"/>
      <c r="CL1105"/>
      <c r="CM1105"/>
      <c r="CN1105"/>
      <c r="CO1105"/>
      <c r="CP1105"/>
      <c r="CQ1105"/>
      <c r="CR1105"/>
      <c r="CS1105"/>
      <c r="CT1105"/>
      <c r="CU1105"/>
      <c r="CV1105"/>
    </row>
    <row r="1106" spans="10:100" x14ac:dyDescent="0.25">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c r="BA1106"/>
      <c r="BB1106"/>
      <c r="BC1106"/>
      <c r="BD1106"/>
      <c r="BE1106"/>
      <c r="BF1106"/>
      <c r="BG1106"/>
      <c r="BH1106"/>
      <c r="BI1106"/>
      <c r="BJ1106"/>
      <c r="BK1106"/>
      <c r="BL1106"/>
      <c r="BM1106"/>
      <c r="BN1106"/>
      <c r="BO1106"/>
      <c r="BP1106"/>
      <c r="BQ1106"/>
      <c r="BR1106"/>
      <c r="BS1106"/>
      <c r="BT1106"/>
      <c r="BU1106"/>
      <c r="BV1106"/>
      <c r="BW1106"/>
      <c r="BX1106"/>
      <c r="BY1106"/>
      <c r="BZ1106"/>
      <c r="CA1106"/>
      <c r="CB1106"/>
      <c r="CC1106"/>
      <c r="CD1106"/>
      <c r="CE1106"/>
      <c r="CF1106"/>
      <c r="CG1106"/>
      <c r="CH1106"/>
      <c r="CI1106"/>
      <c r="CJ1106"/>
      <c r="CK1106"/>
      <c r="CL1106"/>
      <c r="CM1106"/>
      <c r="CN1106"/>
      <c r="CO1106"/>
      <c r="CP1106"/>
      <c r="CQ1106"/>
      <c r="CR1106"/>
      <c r="CS1106"/>
      <c r="CT1106"/>
      <c r="CU1106"/>
      <c r="CV1106"/>
    </row>
    <row r="1107" spans="10:100" x14ac:dyDescent="0.25">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c r="AY1107"/>
      <c r="AZ1107"/>
      <c r="BA1107"/>
      <c r="BB1107"/>
      <c r="BC1107"/>
      <c r="BD1107"/>
      <c r="BE1107"/>
      <c r="BF1107"/>
      <c r="BG1107"/>
      <c r="BH1107"/>
      <c r="BI1107"/>
      <c r="BJ1107"/>
      <c r="BK1107"/>
      <c r="BL1107"/>
      <c r="BM1107"/>
      <c r="BN1107"/>
      <c r="BO1107"/>
      <c r="BP1107"/>
      <c r="BQ1107"/>
      <c r="BR1107"/>
      <c r="BS1107"/>
      <c r="BT1107"/>
      <c r="BU1107"/>
      <c r="BV1107"/>
      <c r="BW1107"/>
      <c r="BX1107"/>
      <c r="BY1107"/>
      <c r="BZ1107"/>
      <c r="CA1107"/>
      <c r="CB1107"/>
      <c r="CC1107"/>
      <c r="CD1107"/>
      <c r="CE1107"/>
      <c r="CF1107"/>
      <c r="CG1107"/>
      <c r="CH1107"/>
      <c r="CI1107"/>
      <c r="CJ1107"/>
      <c r="CK1107"/>
      <c r="CL1107"/>
      <c r="CM1107"/>
      <c r="CN1107"/>
      <c r="CO1107"/>
      <c r="CP1107"/>
      <c r="CQ1107"/>
      <c r="CR1107"/>
      <c r="CS1107"/>
      <c r="CT1107"/>
      <c r="CU1107"/>
      <c r="CV1107"/>
    </row>
    <row r="1108" spans="10:100" x14ac:dyDescent="0.25">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c r="AY1108"/>
      <c r="AZ1108"/>
      <c r="BA1108"/>
      <c r="BB1108"/>
      <c r="BC1108"/>
      <c r="BD1108"/>
      <c r="BE1108"/>
      <c r="BF1108"/>
      <c r="BG1108"/>
      <c r="BH1108"/>
      <c r="BI1108"/>
      <c r="BJ1108"/>
      <c r="BK1108"/>
      <c r="BL1108"/>
      <c r="BM1108"/>
      <c r="BN1108"/>
      <c r="BO1108"/>
      <c r="BP1108"/>
      <c r="BQ1108"/>
      <c r="BR1108"/>
      <c r="BS1108"/>
      <c r="BT1108"/>
      <c r="BU1108"/>
      <c r="BV1108"/>
      <c r="BW1108"/>
      <c r="BX1108"/>
      <c r="BY1108"/>
      <c r="BZ1108"/>
      <c r="CA1108"/>
      <c r="CB1108"/>
      <c r="CC1108"/>
      <c r="CD1108"/>
      <c r="CE1108"/>
      <c r="CF1108"/>
      <c r="CG1108"/>
      <c r="CH1108"/>
      <c r="CI1108"/>
      <c r="CJ1108"/>
      <c r="CK1108"/>
      <c r="CL1108"/>
      <c r="CM1108"/>
      <c r="CN1108"/>
      <c r="CO1108"/>
      <c r="CP1108"/>
      <c r="CQ1108"/>
      <c r="CR1108"/>
      <c r="CS1108"/>
      <c r="CT1108"/>
      <c r="CU1108"/>
      <c r="CV1108"/>
    </row>
    <row r="1109" spans="10:100" x14ac:dyDescent="0.25">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c r="BA1109"/>
      <c r="BB1109"/>
      <c r="BC1109"/>
      <c r="BD1109"/>
      <c r="BE1109"/>
      <c r="BF1109"/>
      <c r="BG1109"/>
      <c r="BH1109"/>
      <c r="BI1109"/>
      <c r="BJ1109"/>
      <c r="BK1109"/>
      <c r="BL1109"/>
      <c r="BM1109"/>
      <c r="BN1109"/>
      <c r="BO1109"/>
      <c r="BP1109"/>
      <c r="BQ1109"/>
      <c r="BR1109"/>
      <c r="BS1109"/>
      <c r="BT1109"/>
      <c r="BU1109"/>
      <c r="BV1109"/>
      <c r="BW1109"/>
      <c r="BX1109"/>
      <c r="BY1109"/>
      <c r="BZ1109"/>
      <c r="CA1109"/>
      <c r="CB1109"/>
      <c r="CC1109"/>
      <c r="CD1109"/>
      <c r="CE1109"/>
      <c r="CF1109"/>
      <c r="CG1109"/>
      <c r="CH1109"/>
      <c r="CI1109"/>
      <c r="CJ1109"/>
      <c r="CK1109"/>
      <c r="CL1109"/>
      <c r="CM1109"/>
      <c r="CN1109"/>
      <c r="CO1109"/>
      <c r="CP1109"/>
      <c r="CQ1109"/>
      <c r="CR1109"/>
      <c r="CS1109"/>
      <c r="CT1109"/>
      <c r="CU1109"/>
      <c r="CV1109"/>
    </row>
    <row r="1110" spans="10:100" x14ac:dyDescent="0.25">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c r="AY1110"/>
      <c r="AZ1110"/>
      <c r="BA1110"/>
      <c r="BB1110"/>
      <c r="BC1110"/>
      <c r="BD1110"/>
      <c r="BE1110"/>
      <c r="BF1110"/>
      <c r="BG1110"/>
      <c r="BH1110"/>
      <c r="BI1110"/>
      <c r="BJ1110"/>
      <c r="BK1110"/>
      <c r="BL1110"/>
      <c r="BM1110"/>
      <c r="BN1110"/>
      <c r="BO1110"/>
      <c r="BP1110"/>
      <c r="BQ1110"/>
      <c r="BR1110"/>
      <c r="BS1110"/>
      <c r="BT1110"/>
      <c r="BU1110"/>
      <c r="BV1110"/>
      <c r="BW1110"/>
      <c r="BX1110"/>
      <c r="BY1110"/>
      <c r="BZ1110"/>
      <c r="CA1110"/>
      <c r="CB1110"/>
      <c r="CC1110"/>
      <c r="CD1110"/>
      <c r="CE1110"/>
      <c r="CF1110"/>
      <c r="CG1110"/>
      <c r="CH1110"/>
      <c r="CI1110"/>
      <c r="CJ1110"/>
      <c r="CK1110"/>
      <c r="CL1110"/>
      <c r="CM1110"/>
      <c r="CN1110"/>
      <c r="CO1110"/>
      <c r="CP1110"/>
      <c r="CQ1110"/>
      <c r="CR1110"/>
      <c r="CS1110"/>
      <c r="CT1110"/>
      <c r="CU1110"/>
      <c r="CV1110"/>
    </row>
    <row r="1111" spans="10:100" x14ac:dyDescent="0.25">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M1111"/>
      <c r="CN1111"/>
      <c r="CO1111"/>
      <c r="CP1111"/>
      <c r="CQ1111"/>
      <c r="CR1111"/>
      <c r="CS1111"/>
      <c r="CT1111"/>
      <c r="CU1111"/>
      <c r="CV1111"/>
    </row>
    <row r="1112" spans="10:100" x14ac:dyDescent="0.25">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c r="BA1112"/>
      <c r="BB1112"/>
      <c r="BC1112"/>
      <c r="BD1112"/>
      <c r="BE1112"/>
      <c r="BF1112"/>
      <c r="BG1112"/>
      <c r="BH1112"/>
      <c r="BI1112"/>
      <c r="BJ1112"/>
      <c r="BK1112"/>
      <c r="BL1112"/>
      <c r="BM1112"/>
      <c r="BN1112"/>
      <c r="BO1112"/>
      <c r="BP1112"/>
      <c r="BQ1112"/>
      <c r="BR1112"/>
      <c r="BS1112"/>
      <c r="BT1112"/>
      <c r="BU1112"/>
      <c r="BV1112"/>
      <c r="BW1112"/>
      <c r="BX1112"/>
      <c r="BY1112"/>
      <c r="BZ1112"/>
      <c r="CA1112"/>
      <c r="CB1112"/>
      <c r="CC1112"/>
      <c r="CD1112"/>
      <c r="CE1112"/>
      <c r="CF1112"/>
      <c r="CG1112"/>
      <c r="CH1112"/>
      <c r="CI1112"/>
      <c r="CJ1112"/>
      <c r="CK1112"/>
      <c r="CL1112"/>
      <c r="CM1112"/>
      <c r="CN1112"/>
      <c r="CO1112"/>
      <c r="CP1112"/>
      <c r="CQ1112"/>
      <c r="CR1112"/>
      <c r="CS1112"/>
      <c r="CT1112"/>
      <c r="CU1112"/>
      <c r="CV1112"/>
    </row>
    <row r="1113" spans="10:100" x14ac:dyDescent="0.25">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c r="BA1113"/>
      <c r="BB1113"/>
      <c r="BC1113"/>
      <c r="BD1113"/>
      <c r="BE1113"/>
      <c r="BF1113"/>
      <c r="BG1113"/>
      <c r="BH1113"/>
      <c r="BI1113"/>
      <c r="BJ1113"/>
      <c r="BK1113"/>
      <c r="BL1113"/>
      <c r="BM1113"/>
      <c r="BN1113"/>
      <c r="BO1113"/>
      <c r="BP1113"/>
      <c r="BQ1113"/>
      <c r="BR1113"/>
      <c r="BS1113"/>
      <c r="BT1113"/>
      <c r="BU1113"/>
      <c r="BV1113"/>
      <c r="BW1113"/>
      <c r="BX1113"/>
      <c r="BY1113"/>
      <c r="BZ1113"/>
      <c r="CA1113"/>
      <c r="CB1113"/>
      <c r="CC1113"/>
      <c r="CD1113"/>
      <c r="CE1113"/>
      <c r="CF1113"/>
      <c r="CG1113"/>
      <c r="CH1113"/>
      <c r="CI1113"/>
      <c r="CJ1113"/>
      <c r="CK1113"/>
      <c r="CL1113"/>
      <c r="CM1113"/>
      <c r="CN1113"/>
      <c r="CO1113"/>
      <c r="CP1113"/>
      <c r="CQ1113"/>
      <c r="CR1113"/>
      <c r="CS1113"/>
      <c r="CT1113"/>
      <c r="CU1113"/>
      <c r="CV1113"/>
    </row>
    <row r="1114" spans="10:100" x14ac:dyDescent="0.25">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c r="BA1114"/>
      <c r="BB1114"/>
      <c r="BC1114"/>
      <c r="BD1114"/>
      <c r="BE1114"/>
      <c r="BF1114"/>
      <c r="BG1114"/>
      <c r="BH1114"/>
      <c r="BI1114"/>
      <c r="BJ1114"/>
      <c r="BK1114"/>
      <c r="BL1114"/>
      <c r="BM1114"/>
      <c r="BN1114"/>
      <c r="BO1114"/>
      <c r="BP1114"/>
      <c r="BQ1114"/>
      <c r="BR1114"/>
      <c r="BS1114"/>
      <c r="BT1114"/>
      <c r="BU1114"/>
      <c r="BV1114"/>
      <c r="BW1114"/>
      <c r="BX1114"/>
      <c r="BY1114"/>
      <c r="BZ1114"/>
      <c r="CA1114"/>
      <c r="CB1114"/>
      <c r="CC1114"/>
      <c r="CD1114"/>
      <c r="CE1114"/>
      <c r="CF1114"/>
      <c r="CG1114"/>
      <c r="CH1114"/>
      <c r="CI1114"/>
      <c r="CJ1114"/>
      <c r="CK1114"/>
      <c r="CL1114"/>
      <c r="CM1114"/>
      <c r="CN1114"/>
      <c r="CO1114"/>
      <c r="CP1114"/>
      <c r="CQ1114"/>
      <c r="CR1114"/>
      <c r="CS1114"/>
      <c r="CT1114"/>
      <c r="CU1114"/>
      <c r="CV1114"/>
    </row>
    <row r="1115" spans="10:100" x14ac:dyDescent="0.25">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c r="AY1115"/>
      <c r="AZ1115"/>
      <c r="BA1115"/>
      <c r="BB1115"/>
      <c r="BC1115"/>
      <c r="BD1115"/>
      <c r="BE1115"/>
      <c r="BF1115"/>
      <c r="BG1115"/>
      <c r="BH1115"/>
      <c r="BI1115"/>
      <c r="BJ1115"/>
      <c r="BK1115"/>
      <c r="BL1115"/>
      <c r="BM1115"/>
      <c r="BN1115"/>
      <c r="BO1115"/>
      <c r="BP1115"/>
      <c r="BQ1115"/>
      <c r="BR1115"/>
      <c r="BS1115"/>
      <c r="BT1115"/>
      <c r="BU1115"/>
      <c r="BV1115"/>
      <c r="BW1115"/>
      <c r="BX1115"/>
      <c r="BY1115"/>
      <c r="BZ1115"/>
      <c r="CA1115"/>
      <c r="CB1115"/>
      <c r="CC1115"/>
      <c r="CD1115"/>
      <c r="CE1115"/>
      <c r="CF1115"/>
      <c r="CG1115"/>
      <c r="CH1115"/>
      <c r="CI1115"/>
      <c r="CJ1115"/>
      <c r="CK1115"/>
      <c r="CL1115"/>
      <c r="CM1115"/>
      <c r="CN1115"/>
      <c r="CO1115"/>
      <c r="CP1115"/>
      <c r="CQ1115"/>
      <c r="CR1115"/>
      <c r="CS1115"/>
      <c r="CT1115"/>
      <c r="CU1115"/>
      <c r="CV1115"/>
    </row>
    <row r="1116" spans="10:100" x14ac:dyDescent="0.25">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c r="AY1116"/>
      <c r="AZ1116"/>
      <c r="BA1116"/>
      <c r="BB1116"/>
      <c r="BC1116"/>
      <c r="BD1116"/>
      <c r="BE1116"/>
      <c r="BF1116"/>
      <c r="BG1116"/>
      <c r="BH1116"/>
      <c r="BI1116"/>
      <c r="BJ1116"/>
      <c r="BK1116"/>
      <c r="BL1116"/>
      <c r="BM1116"/>
      <c r="BN1116"/>
      <c r="BO1116"/>
      <c r="BP1116"/>
      <c r="BQ1116"/>
      <c r="BR1116"/>
      <c r="BS1116"/>
      <c r="BT1116"/>
      <c r="BU1116"/>
      <c r="BV1116"/>
      <c r="BW1116"/>
      <c r="BX1116"/>
      <c r="BY1116"/>
      <c r="BZ1116"/>
      <c r="CA1116"/>
      <c r="CB1116"/>
      <c r="CC1116"/>
      <c r="CD1116"/>
      <c r="CE1116"/>
      <c r="CF1116"/>
      <c r="CG1116"/>
      <c r="CH1116"/>
      <c r="CI1116"/>
      <c r="CJ1116"/>
      <c r="CK1116"/>
      <c r="CL1116"/>
      <c r="CM1116"/>
      <c r="CN1116"/>
      <c r="CO1116"/>
      <c r="CP1116"/>
      <c r="CQ1116"/>
      <c r="CR1116"/>
      <c r="CS1116"/>
      <c r="CT1116"/>
      <c r="CU1116"/>
      <c r="CV1116"/>
    </row>
    <row r="1117" spans="10:100" x14ac:dyDescent="0.25">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c r="BA1117"/>
      <c r="BB1117"/>
      <c r="BC1117"/>
      <c r="BD1117"/>
      <c r="BE1117"/>
      <c r="BF1117"/>
      <c r="BG1117"/>
      <c r="BH1117"/>
      <c r="BI1117"/>
      <c r="BJ1117"/>
      <c r="BK1117"/>
      <c r="BL1117"/>
      <c r="BM1117"/>
      <c r="BN1117"/>
      <c r="BO1117"/>
      <c r="BP1117"/>
      <c r="BQ1117"/>
      <c r="BR1117"/>
      <c r="BS1117"/>
      <c r="BT1117"/>
      <c r="BU1117"/>
      <c r="BV1117"/>
      <c r="BW1117"/>
      <c r="BX1117"/>
      <c r="BY1117"/>
      <c r="BZ1117"/>
      <c r="CA1117"/>
      <c r="CB1117"/>
      <c r="CC1117"/>
      <c r="CD1117"/>
      <c r="CE1117"/>
      <c r="CF1117"/>
      <c r="CG1117"/>
      <c r="CH1117"/>
      <c r="CI1117"/>
      <c r="CJ1117"/>
      <c r="CK1117"/>
      <c r="CL1117"/>
      <c r="CM1117"/>
      <c r="CN1117"/>
      <c r="CO1117"/>
      <c r="CP1117"/>
      <c r="CQ1117"/>
      <c r="CR1117"/>
      <c r="CS1117"/>
      <c r="CT1117"/>
      <c r="CU1117"/>
      <c r="CV1117"/>
    </row>
    <row r="1118" spans="10:100" x14ac:dyDescent="0.25">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c r="BA1118"/>
      <c r="BB1118"/>
      <c r="BC1118"/>
      <c r="BD1118"/>
      <c r="BE1118"/>
      <c r="BF1118"/>
      <c r="BG1118"/>
      <c r="BH1118"/>
      <c r="BI1118"/>
      <c r="BJ1118"/>
      <c r="BK1118"/>
      <c r="BL1118"/>
      <c r="BM1118"/>
      <c r="BN1118"/>
      <c r="BO1118"/>
      <c r="BP1118"/>
      <c r="BQ1118"/>
      <c r="BR1118"/>
      <c r="BS1118"/>
      <c r="BT1118"/>
      <c r="BU1118"/>
      <c r="BV1118"/>
      <c r="BW1118"/>
      <c r="BX1118"/>
      <c r="BY1118"/>
      <c r="BZ1118"/>
      <c r="CA1118"/>
      <c r="CB1118"/>
      <c r="CC1118"/>
      <c r="CD1118"/>
      <c r="CE1118"/>
      <c r="CF1118"/>
      <c r="CG1118"/>
      <c r="CH1118"/>
      <c r="CI1118"/>
      <c r="CJ1118"/>
      <c r="CK1118"/>
      <c r="CL1118"/>
      <c r="CM1118"/>
      <c r="CN1118"/>
      <c r="CO1118"/>
      <c r="CP1118"/>
      <c r="CQ1118"/>
      <c r="CR1118"/>
      <c r="CS1118"/>
      <c r="CT1118"/>
      <c r="CU1118"/>
      <c r="CV1118"/>
    </row>
    <row r="1119" spans="10:100" x14ac:dyDescent="0.25">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c r="AY1119"/>
      <c r="AZ1119"/>
      <c r="BA1119"/>
      <c r="BB1119"/>
      <c r="BC1119"/>
      <c r="BD1119"/>
      <c r="BE1119"/>
      <c r="BF1119"/>
      <c r="BG1119"/>
      <c r="BH1119"/>
      <c r="BI1119"/>
      <c r="BJ1119"/>
      <c r="BK1119"/>
      <c r="BL1119"/>
      <c r="BM1119"/>
      <c r="BN1119"/>
      <c r="BO1119"/>
      <c r="BP1119"/>
      <c r="BQ1119"/>
      <c r="BR1119"/>
      <c r="BS1119"/>
      <c r="BT1119"/>
      <c r="BU1119"/>
      <c r="BV1119"/>
      <c r="BW1119"/>
      <c r="BX1119"/>
      <c r="BY1119"/>
      <c r="BZ1119"/>
      <c r="CA1119"/>
      <c r="CB1119"/>
      <c r="CC1119"/>
      <c r="CD1119"/>
      <c r="CE1119"/>
      <c r="CF1119"/>
      <c r="CG1119"/>
      <c r="CH1119"/>
      <c r="CI1119"/>
      <c r="CJ1119"/>
      <c r="CK1119"/>
      <c r="CL1119"/>
      <c r="CM1119"/>
      <c r="CN1119"/>
      <c r="CO1119"/>
      <c r="CP1119"/>
      <c r="CQ1119"/>
      <c r="CR1119"/>
      <c r="CS1119"/>
      <c r="CT1119"/>
      <c r="CU1119"/>
      <c r="CV1119"/>
    </row>
    <row r="1120" spans="10:100" x14ac:dyDescent="0.25">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c r="AY1120"/>
      <c r="AZ1120"/>
      <c r="BA1120"/>
      <c r="BB1120"/>
      <c r="BC1120"/>
      <c r="BD1120"/>
      <c r="BE1120"/>
      <c r="BF1120"/>
      <c r="BG1120"/>
      <c r="BH1120"/>
      <c r="BI1120"/>
      <c r="BJ1120"/>
      <c r="BK1120"/>
      <c r="BL1120"/>
      <c r="BM1120"/>
      <c r="BN1120"/>
      <c r="BO1120"/>
      <c r="BP1120"/>
      <c r="BQ1120"/>
      <c r="BR1120"/>
      <c r="BS1120"/>
      <c r="BT1120"/>
      <c r="BU1120"/>
      <c r="BV1120"/>
      <c r="BW1120"/>
      <c r="BX1120"/>
      <c r="BY1120"/>
      <c r="BZ1120"/>
      <c r="CA1120"/>
      <c r="CB1120"/>
      <c r="CC1120"/>
      <c r="CD1120"/>
      <c r="CE1120"/>
      <c r="CF1120"/>
      <c r="CG1120"/>
      <c r="CH1120"/>
      <c r="CI1120"/>
      <c r="CJ1120"/>
      <c r="CK1120"/>
      <c r="CL1120"/>
      <c r="CM1120"/>
      <c r="CN1120"/>
      <c r="CO1120"/>
      <c r="CP1120"/>
      <c r="CQ1120"/>
      <c r="CR1120"/>
      <c r="CS1120"/>
      <c r="CT1120"/>
      <c r="CU1120"/>
      <c r="CV1120"/>
    </row>
    <row r="1121" spans="10:100" x14ac:dyDescent="0.25">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c r="AY1121"/>
      <c r="AZ1121"/>
      <c r="BA1121"/>
      <c r="BB1121"/>
      <c r="BC1121"/>
      <c r="BD1121"/>
      <c r="BE1121"/>
      <c r="BF1121"/>
      <c r="BG1121"/>
      <c r="BH1121"/>
      <c r="BI1121"/>
      <c r="BJ1121"/>
      <c r="BK1121"/>
      <c r="BL1121"/>
      <c r="BM1121"/>
      <c r="BN1121"/>
      <c r="BO1121"/>
      <c r="BP1121"/>
      <c r="BQ1121"/>
      <c r="BR1121"/>
      <c r="BS1121"/>
      <c r="BT1121"/>
      <c r="BU1121"/>
      <c r="BV1121"/>
      <c r="BW1121"/>
      <c r="BX1121"/>
      <c r="BY1121"/>
      <c r="BZ1121"/>
      <c r="CA1121"/>
      <c r="CB1121"/>
      <c r="CC1121"/>
      <c r="CD1121"/>
      <c r="CE1121"/>
      <c r="CF1121"/>
      <c r="CG1121"/>
      <c r="CH1121"/>
      <c r="CI1121"/>
      <c r="CJ1121"/>
      <c r="CK1121"/>
      <c r="CL1121"/>
      <c r="CM1121"/>
      <c r="CN1121"/>
      <c r="CO1121"/>
      <c r="CP1121"/>
      <c r="CQ1121"/>
      <c r="CR1121"/>
      <c r="CS1121"/>
      <c r="CT1121"/>
      <c r="CU1121"/>
      <c r="CV1121"/>
    </row>
    <row r="1122" spans="10:100" x14ac:dyDescent="0.25">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c r="BA1122"/>
      <c r="BB1122"/>
      <c r="BC1122"/>
      <c r="BD1122"/>
      <c r="BE1122"/>
      <c r="BF1122"/>
      <c r="BG1122"/>
      <c r="BH1122"/>
      <c r="BI1122"/>
      <c r="BJ1122"/>
      <c r="BK1122"/>
      <c r="BL1122"/>
      <c r="BM1122"/>
      <c r="BN1122"/>
      <c r="BO1122"/>
      <c r="BP1122"/>
      <c r="BQ1122"/>
      <c r="BR1122"/>
      <c r="BS1122"/>
      <c r="BT1122"/>
      <c r="BU1122"/>
      <c r="BV1122"/>
      <c r="BW1122"/>
      <c r="BX1122"/>
      <c r="BY1122"/>
      <c r="BZ1122"/>
      <c r="CA1122"/>
      <c r="CB1122"/>
      <c r="CC1122"/>
      <c r="CD1122"/>
      <c r="CE1122"/>
      <c r="CF1122"/>
      <c r="CG1122"/>
      <c r="CH1122"/>
      <c r="CI1122"/>
      <c r="CJ1122"/>
      <c r="CK1122"/>
      <c r="CL1122"/>
      <c r="CM1122"/>
      <c r="CN1122"/>
      <c r="CO1122"/>
      <c r="CP1122"/>
      <c r="CQ1122"/>
      <c r="CR1122"/>
      <c r="CS1122"/>
      <c r="CT1122"/>
      <c r="CU1122"/>
      <c r="CV1122"/>
    </row>
    <row r="1123" spans="10:100" x14ac:dyDescent="0.25">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c r="BA1123"/>
      <c r="BB1123"/>
      <c r="BC1123"/>
      <c r="BD1123"/>
      <c r="BE1123"/>
      <c r="BF1123"/>
      <c r="BG1123"/>
      <c r="BH1123"/>
      <c r="BI1123"/>
      <c r="BJ1123"/>
      <c r="BK1123"/>
      <c r="BL1123"/>
      <c r="BM1123"/>
      <c r="BN1123"/>
      <c r="BO1123"/>
      <c r="BP1123"/>
      <c r="BQ1123"/>
      <c r="BR1123"/>
      <c r="BS1123"/>
      <c r="BT1123"/>
      <c r="BU1123"/>
      <c r="BV1123"/>
      <c r="BW1123"/>
      <c r="BX1123"/>
      <c r="BY1123"/>
      <c r="BZ1123"/>
      <c r="CA1123"/>
      <c r="CB1123"/>
      <c r="CC1123"/>
      <c r="CD1123"/>
      <c r="CE1123"/>
      <c r="CF1123"/>
      <c r="CG1123"/>
      <c r="CH1123"/>
      <c r="CI1123"/>
      <c r="CJ1123"/>
      <c r="CK1123"/>
      <c r="CL1123"/>
      <c r="CM1123"/>
      <c r="CN1123"/>
      <c r="CO1123"/>
      <c r="CP1123"/>
      <c r="CQ1123"/>
      <c r="CR1123"/>
      <c r="CS1123"/>
      <c r="CT1123"/>
      <c r="CU1123"/>
      <c r="CV1123"/>
    </row>
    <row r="1124" spans="10:100" x14ac:dyDescent="0.25">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c r="AY1124"/>
      <c r="AZ1124"/>
      <c r="BA1124"/>
      <c r="BB1124"/>
      <c r="BC1124"/>
      <c r="BD1124"/>
      <c r="BE1124"/>
      <c r="BF1124"/>
      <c r="BG1124"/>
      <c r="BH1124"/>
      <c r="BI1124"/>
      <c r="BJ1124"/>
      <c r="BK1124"/>
      <c r="BL1124"/>
      <c r="BM1124"/>
      <c r="BN1124"/>
      <c r="BO1124"/>
      <c r="BP1124"/>
      <c r="BQ1124"/>
      <c r="BR1124"/>
      <c r="BS1124"/>
      <c r="BT1124"/>
      <c r="BU1124"/>
      <c r="BV1124"/>
      <c r="BW1124"/>
      <c r="BX1124"/>
      <c r="BY1124"/>
      <c r="BZ1124"/>
      <c r="CA1124"/>
      <c r="CB1124"/>
      <c r="CC1124"/>
      <c r="CD1124"/>
      <c r="CE1124"/>
      <c r="CF1124"/>
      <c r="CG1124"/>
      <c r="CH1124"/>
      <c r="CI1124"/>
      <c r="CJ1124"/>
      <c r="CK1124"/>
      <c r="CL1124"/>
      <c r="CM1124"/>
      <c r="CN1124"/>
      <c r="CO1124"/>
      <c r="CP1124"/>
      <c r="CQ1124"/>
      <c r="CR1124"/>
      <c r="CS1124"/>
      <c r="CT1124"/>
      <c r="CU1124"/>
      <c r="CV1124"/>
    </row>
    <row r="1125" spans="10:100" x14ac:dyDescent="0.25">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c r="AY1125"/>
      <c r="AZ1125"/>
      <c r="BA1125"/>
      <c r="BB1125"/>
      <c r="BC1125"/>
      <c r="BD1125"/>
      <c r="BE1125"/>
      <c r="BF1125"/>
      <c r="BG1125"/>
      <c r="BH1125"/>
      <c r="BI1125"/>
      <c r="BJ1125"/>
      <c r="BK1125"/>
      <c r="BL1125"/>
      <c r="BM1125"/>
      <c r="BN1125"/>
      <c r="BO1125"/>
      <c r="BP1125"/>
      <c r="BQ1125"/>
      <c r="BR1125"/>
      <c r="BS1125"/>
      <c r="BT1125"/>
      <c r="BU1125"/>
      <c r="BV1125"/>
      <c r="BW1125"/>
      <c r="BX1125"/>
      <c r="BY1125"/>
      <c r="BZ1125"/>
      <c r="CA1125"/>
      <c r="CB1125"/>
      <c r="CC1125"/>
      <c r="CD1125"/>
      <c r="CE1125"/>
      <c r="CF1125"/>
      <c r="CG1125"/>
      <c r="CH1125"/>
      <c r="CI1125"/>
      <c r="CJ1125"/>
      <c r="CK1125"/>
      <c r="CL1125"/>
      <c r="CM1125"/>
      <c r="CN1125"/>
      <c r="CO1125"/>
      <c r="CP1125"/>
      <c r="CQ1125"/>
      <c r="CR1125"/>
      <c r="CS1125"/>
      <c r="CT1125"/>
      <c r="CU1125"/>
      <c r="CV1125"/>
    </row>
    <row r="1126" spans="10:100" x14ac:dyDescent="0.25">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c r="BA1126"/>
      <c r="BB1126"/>
      <c r="BC1126"/>
      <c r="BD1126"/>
      <c r="BE1126"/>
      <c r="BF1126"/>
      <c r="BG1126"/>
      <c r="BH1126"/>
      <c r="BI1126"/>
      <c r="BJ1126"/>
      <c r="BK1126"/>
      <c r="BL1126"/>
      <c r="BM1126"/>
      <c r="BN1126"/>
      <c r="BO1126"/>
      <c r="BP1126"/>
      <c r="BQ1126"/>
      <c r="BR1126"/>
      <c r="BS1126"/>
      <c r="BT1126"/>
      <c r="BU1126"/>
      <c r="BV1126"/>
      <c r="BW1126"/>
      <c r="BX1126"/>
      <c r="BY1126"/>
      <c r="BZ1126"/>
      <c r="CA1126"/>
      <c r="CB1126"/>
      <c r="CC1126"/>
      <c r="CD1126"/>
      <c r="CE1126"/>
      <c r="CF1126"/>
      <c r="CG1126"/>
      <c r="CH1126"/>
      <c r="CI1126"/>
      <c r="CJ1126"/>
      <c r="CK1126"/>
      <c r="CL1126"/>
      <c r="CM1126"/>
      <c r="CN1126"/>
      <c r="CO1126"/>
      <c r="CP1126"/>
      <c r="CQ1126"/>
      <c r="CR1126"/>
      <c r="CS1126"/>
      <c r="CT1126"/>
      <c r="CU1126"/>
      <c r="CV1126"/>
    </row>
    <row r="1127" spans="10:100" x14ac:dyDescent="0.25">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c r="AY1127"/>
      <c r="AZ1127"/>
      <c r="BA1127"/>
      <c r="BB1127"/>
      <c r="BC1127"/>
      <c r="BD1127"/>
      <c r="BE1127"/>
      <c r="BF1127"/>
      <c r="BG1127"/>
      <c r="BH1127"/>
      <c r="BI1127"/>
      <c r="BJ1127"/>
      <c r="BK1127"/>
      <c r="BL1127"/>
      <c r="BM1127"/>
      <c r="BN1127"/>
      <c r="BO1127"/>
      <c r="BP1127"/>
      <c r="BQ1127"/>
      <c r="BR1127"/>
      <c r="BS1127"/>
      <c r="BT1127"/>
      <c r="BU1127"/>
      <c r="BV1127"/>
      <c r="BW1127"/>
      <c r="BX1127"/>
      <c r="BY1127"/>
      <c r="BZ1127"/>
      <c r="CA1127"/>
      <c r="CB1127"/>
      <c r="CC1127"/>
      <c r="CD1127"/>
      <c r="CE1127"/>
      <c r="CF1127"/>
      <c r="CG1127"/>
      <c r="CH1127"/>
      <c r="CI1127"/>
      <c r="CJ1127"/>
      <c r="CK1127"/>
      <c r="CL1127"/>
      <c r="CM1127"/>
      <c r="CN1127"/>
      <c r="CO1127"/>
      <c r="CP1127"/>
      <c r="CQ1127"/>
      <c r="CR1127"/>
      <c r="CS1127"/>
      <c r="CT1127"/>
      <c r="CU1127"/>
      <c r="CV1127"/>
    </row>
    <row r="1128" spans="10:100" x14ac:dyDescent="0.25">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c r="BA1128"/>
      <c r="BB1128"/>
      <c r="BC1128"/>
      <c r="BD1128"/>
      <c r="BE1128"/>
      <c r="BF1128"/>
      <c r="BG1128"/>
      <c r="BH1128"/>
      <c r="BI1128"/>
      <c r="BJ1128"/>
      <c r="BK1128"/>
      <c r="BL1128"/>
      <c r="BM1128"/>
      <c r="BN1128"/>
      <c r="BO1128"/>
      <c r="BP1128"/>
      <c r="BQ1128"/>
      <c r="BR1128"/>
      <c r="BS1128"/>
      <c r="BT1128"/>
      <c r="BU1128"/>
      <c r="BV1128"/>
      <c r="BW1128"/>
      <c r="BX1128"/>
      <c r="BY1128"/>
      <c r="BZ1128"/>
      <c r="CA1128"/>
      <c r="CB1128"/>
      <c r="CC1128"/>
      <c r="CD1128"/>
      <c r="CE1128"/>
      <c r="CF1128"/>
      <c r="CG1128"/>
      <c r="CH1128"/>
      <c r="CI1128"/>
      <c r="CJ1128"/>
      <c r="CK1128"/>
      <c r="CL1128"/>
      <c r="CM1128"/>
      <c r="CN1128"/>
      <c r="CO1128"/>
      <c r="CP1128"/>
      <c r="CQ1128"/>
      <c r="CR1128"/>
      <c r="CS1128"/>
      <c r="CT1128"/>
      <c r="CU1128"/>
      <c r="CV1128"/>
    </row>
    <row r="1129" spans="10:100" x14ac:dyDescent="0.25">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c r="BA1129"/>
      <c r="BB1129"/>
      <c r="BC1129"/>
      <c r="BD1129"/>
      <c r="BE1129"/>
      <c r="BF1129"/>
      <c r="BG1129"/>
      <c r="BH1129"/>
      <c r="BI1129"/>
      <c r="BJ1129"/>
      <c r="BK1129"/>
      <c r="BL1129"/>
      <c r="BM1129"/>
      <c r="BN1129"/>
      <c r="BO1129"/>
      <c r="BP1129"/>
      <c r="BQ1129"/>
      <c r="BR1129"/>
      <c r="BS1129"/>
      <c r="BT1129"/>
      <c r="BU1129"/>
      <c r="BV1129"/>
      <c r="BW1129"/>
      <c r="BX1129"/>
      <c r="BY1129"/>
      <c r="BZ1129"/>
      <c r="CA1129"/>
      <c r="CB1129"/>
      <c r="CC1129"/>
      <c r="CD1129"/>
      <c r="CE1129"/>
      <c r="CF1129"/>
      <c r="CG1129"/>
      <c r="CH1129"/>
      <c r="CI1129"/>
      <c r="CJ1129"/>
      <c r="CK1129"/>
      <c r="CL1129"/>
      <c r="CM1129"/>
      <c r="CN1129"/>
      <c r="CO1129"/>
      <c r="CP1129"/>
      <c r="CQ1129"/>
      <c r="CR1129"/>
      <c r="CS1129"/>
      <c r="CT1129"/>
      <c r="CU1129"/>
      <c r="CV1129"/>
    </row>
    <row r="1130" spans="10:100" x14ac:dyDescent="0.25">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c r="BA1130"/>
      <c r="BB1130"/>
      <c r="BC1130"/>
      <c r="BD1130"/>
      <c r="BE1130"/>
      <c r="BF1130"/>
      <c r="BG1130"/>
      <c r="BH1130"/>
      <c r="BI1130"/>
      <c r="BJ1130"/>
      <c r="BK1130"/>
      <c r="BL1130"/>
      <c r="BM1130"/>
      <c r="BN1130"/>
      <c r="BO1130"/>
      <c r="BP1130"/>
      <c r="BQ1130"/>
      <c r="BR1130"/>
      <c r="BS1130"/>
      <c r="BT1130"/>
      <c r="BU1130"/>
      <c r="BV1130"/>
      <c r="BW1130"/>
      <c r="BX1130"/>
      <c r="BY1130"/>
      <c r="BZ1130"/>
      <c r="CA1130"/>
      <c r="CB1130"/>
      <c r="CC1130"/>
      <c r="CD1130"/>
      <c r="CE1130"/>
      <c r="CF1130"/>
      <c r="CG1130"/>
      <c r="CH1130"/>
      <c r="CI1130"/>
      <c r="CJ1130"/>
      <c r="CK1130"/>
      <c r="CL1130"/>
      <c r="CM1130"/>
      <c r="CN1130"/>
      <c r="CO1130"/>
      <c r="CP1130"/>
      <c r="CQ1130"/>
      <c r="CR1130"/>
      <c r="CS1130"/>
      <c r="CT1130"/>
      <c r="CU1130"/>
      <c r="CV1130"/>
    </row>
    <row r="1131" spans="10:100" x14ac:dyDescent="0.25">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c r="AY1131"/>
      <c r="AZ1131"/>
      <c r="BA1131"/>
      <c r="BB1131"/>
      <c r="BC1131"/>
      <c r="BD1131"/>
      <c r="BE1131"/>
      <c r="BF1131"/>
      <c r="BG1131"/>
      <c r="BH1131"/>
      <c r="BI1131"/>
      <c r="BJ1131"/>
      <c r="BK1131"/>
      <c r="BL1131"/>
      <c r="BM1131"/>
      <c r="BN1131"/>
      <c r="BO1131"/>
      <c r="BP1131"/>
      <c r="BQ1131"/>
      <c r="BR1131"/>
      <c r="BS1131"/>
      <c r="BT1131"/>
      <c r="BU1131"/>
      <c r="BV1131"/>
      <c r="BW1131"/>
      <c r="BX1131"/>
      <c r="BY1131"/>
      <c r="BZ1131"/>
      <c r="CA1131"/>
      <c r="CB1131"/>
      <c r="CC1131"/>
      <c r="CD1131"/>
      <c r="CE1131"/>
      <c r="CF1131"/>
      <c r="CG1131"/>
      <c r="CH1131"/>
      <c r="CI1131"/>
      <c r="CJ1131"/>
      <c r="CK1131"/>
      <c r="CL1131"/>
      <c r="CM1131"/>
      <c r="CN1131"/>
      <c r="CO1131"/>
      <c r="CP1131"/>
      <c r="CQ1131"/>
      <c r="CR1131"/>
      <c r="CS1131"/>
      <c r="CT1131"/>
      <c r="CU1131"/>
      <c r="CV1131"/>
    </row>
    <row r="1132" spans="10:100" x14ac:dyDescent="0.25">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c r="BA1132"/>
      <c r="BB1132"/>
      <c r="BC1132"/>
      <c r="BD1132"/>
      <c r="BE1132"/>
      <c r="BF1132"/>
      <c r="BG1132"/>
      <c r="BH1132"/>
      <c r="BI1132"/>
      <c r="BJ1132"/>
      <c r="BK1132"/>
      <c r="BL1132"/>
      <c r="BM1132"/>
      <c r="BN1132"/>
      <c r="BO1132"/>
      <c r="BP1132"/>
      <c r="BQ1132"/>
      <c r="BR1132"/>
      <c r="BS1132"/>
      <c r="BT1132"/>
      <c r="BU1132"/>
      <c r="BV1132"/>
      <c r="BW1132"/>
      <c r="BX1132"/>
      <c r="BY1132"/>
      <c r="BZ1132"/>
      <c r="CA1132"/>
      <c r="CB1132"/>
      <c r="CC1132"/>
      <c r="CD1132"/>
      <c r="CE1132"/>
      <c r="CF1132"/>
      <c r="CG1132"/>
      <c r="CH1132"/>
      <c r="CI1132"/>
      <c r="CJ1132"/>
      <c r="CK1132"/>
      <c r="CL1132"/>
      <c r="CM1132"/>
      <c r="CN1132"/>
      <c r="CO1132"/>
      <c r="CP1132"/>
      <c r="CQ1132"/>
      <c r="CR1132"/>
      <c r="CS1132"/>
      <c r="CT1132"/>
      <c r="CU1132"/>
      <c r="CV1132"/>
    </row>
    <row r="1133" spans="10:100" x14ac:dyDescent="0.25">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c r="BA1133"/>
      <c r="BB1133"/>
      <c r="BC1133"/>
      <c r="BD1133"/>
      <c r="BE1133"/>
      <c r="BF1133"/>
      <c r="BG1133"/>
      <c r="BH1133"/>
      <c r="BI1133"/>
      <c r="BJ1133"/>
      <c r="BK1133"/>
      <c r="BL1133"/>
      <c r="BM1133"/>
      <c r="BN1133"/>
      <c r="BO1133"/>
      <c r="BP1133"/>
      <c r="BQ1133"/>
      <c r="BR1133"/>
      <c r="BS1133"/>
      <c r="BT1133"/>
      <c r="BU1133"/>
      <c r="BV1133"/>
      <c r="BW1133"/>
      <c r="BX1133"/>
      <c r="BY1133"/>
      <c r="BZ1133"/>
      <c r="CA1133"/>
      <c r="CB1133"/>
      <c r="CC1133"/>
      <c r="CD1133"/>
      <c r="CE1133"/>
      <c r="CF1133"/>
      <c r="CG1133"/>
      <c r="CH1133"/>
      <c r="CI1133"/>
      <c r="CJ1133"/>
      <c r="CK1133"/>
      <c r="CL1133"/>
      <c r="CM1133"/>
      <c r="CN1133"/>
      <c r="CO1133"/>
      <c r="CP1133"/>
      <c r="CQ1133"/>
      <c r="CR1133"/>
      <c r="CS1133"/>
      <c r="CT1133"/>
      <c r="CU1133"/>
      <c r="CV1133"/>
    </row>
    <row r="1134" spans="10:100" x14ac:dyDescent="0.25">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c r="BA1134"/>
      <c r="BB1134"/>
      <c r="BC1134"/>
      <c r="BD1134"/>
      <c r="BE1134"/>
      <c r="BF1134"/>
      <c r="BG1134"/>
      <c r="BH1134"/>
      <c r="BI1134"/>
      <c r="BJ1134"/>
      <c r="BK1134"/>
      <c r="BL1134"/>
      <c r="BM1134"/>
      <c r="BN1134"/>
      <c r="BO1134"/>
      <c r="BP1134"/>
      <c r="BQ1134"/>
      <c r="BR1134"/>
      <c r="BS1134"/>
      <c r="BT1134"/>
      <c r="BU1134"/>
      <c r="BV1134"/>
      <c r="BW1134"/>
      <c r="BX1134"/>
      <c r="BY1134"/>
      <c r="BZ1134"/>
      <c r="CA1134"/>
      <c r="CB1134"/>
      <c r="CC1134"/>
      <c r="CD1134"/>
      <c r="CE1134"/>
      <c r="CF1134"/>
      <c r="CG1134"/>
      <c r="CH1134"/>
      <c r="CI1134"/>
      <c r="CJ1134"/>
      <c r="CK1134"/>
      <c r="CL1134"/>
      <c r="CM1134"/>
      <c r="CN1134"/>
      <c r="CO1134"/>
      <c r="CP1134"/>
      <c r="CQ1134"/>
      <c r="CR1134"/>
      <c r="CS1134"/>
      <c r="CT1134"/>
      <c r="CU1134"/>
      <c r="CV1134"/>
    </row>
    <row r="1135" spans="10:100" x14ac:dyDescent="0.25">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c r="BA1135"/>
      <c r="BB1135"/>
      <c r="BC1135"/>
      <c r="BD1135"/>
      <c r="BE1135"/>
      <c r="BF1135"/>
      <c r="BG1135"/>
      <c r="BH1135"/>
      <c r="BI1135"/>
      <c r="BJ1135"/>
      <c r="BK1135"/>
      <c r="BL1135"/>
      <c r="BM1135"/>
      <c r="BN1135"/>
      <c r="BO1135"/>
      <c r="BP1135"/>
      <c r="BQ1135"/>
      <c r="BR1135"/>
      <c r="BS1135"/>
      <c r="BT1135"/>
      <c r="BU1135"/>
      <c r="BV1135"/>
      <c r="BW1135"/>
      <c r="BX1135"/>
      <c r="BY1135"/>
      <c r="BZ1135"/>
      <c r="CA1135"/>
      <c r="CB1135"/>
      <c r="CC1135"/>
      <c r="CD1135"/>
      <c r="CE1135"/>
      <c r="CF1135"/>
      <c r="CG1135"/>
      <c r="CH1135"/>
      <c r="CI1135"/>
      <c r="CJ1135"/>
      <c r="CK1135"/>
      <c r="CL1135"/>
      <c r="CM1135"/>
      <c r="CN1135"/>
      <c r="CO1135"/>
      <c r="CP1135"/>
      <c r="CQ1135"/>
      <c r="CR1135"/>
      <c r="CS1135"/>
      <c r="CT1135"/>
      <c r="CU1135"/>
      <c r="CV1135"/>
    </row>
    <row r="1136" spans="10:100" x14ac:dyDescent="0.25">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c r="AY1136"/>
      <c r="AZ1136"/>
      <c r="BA1136"/>
      <c r="BB1136"/>
      <c r="BC1136"/>
      <c r="BD1136"/>
      <c r="BE1136"/>
      <c r="BF1136"/>
      <c r="BG1136"/>
      <c r="BH1136"/>
      <c r="BI1136"/>
      <c r="BJ1136"/>
      <c r="BK1136"/>
      <c r="BL1136"/>
      <c r="BM1136"/>
      <c r="BN1136"/>
      <c r="BO1136"/>
      <c r="BP1136"/>
      <c r="BQ1136"/>
      <c r="BR1136"/>
      <c r="BS1136"/>
      <c r="BT1136"/>
      <c r="BU1136"/>
      <c r="BV1136"/>
      <c r="BW1136"/>
      <c r="BX1136"/>
      <c r="BY1136"/>
      <c r="BZ1136"/>
      <c r="CA1136"/>
      <c r="CB1136"/>
      <c r="CC1136"/>
      <c r="CD1136"/>
      <c r="CE1136"/>
      <c r="CF1136"/>
      <c r="CG1136"/>
      <c r="CH1136"/>
      <c r="CI1136"/>
      <c r="CJ1136"/>
      <c r="CK1136"/>
      <c r="CL1136"/>
      <c r="CM1136"/>
      <c r="CN1136"/>
      <c r="CO1136"/>
      <c r="CP1136"/>
      <c r="CQ1136"/>
      <c r="CR1136"/>
      <c r="CS1136"/>
      <c r="CT1136"/>
      <c r="CU1136"/>
      <c r="CV1136"/>
    </row>
    <row r="1137" spans="10:100" x14ac:dyDescent="0.25">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c r="BA1137"/>
      <c r="BB1137"/>
      <c r="BC1137"/>
      <c r="BD1137"/>
      <c r="BE1137"/>
      <c r="BF1137"/>
      <c r="BG1137"/>
      <c r="BH1137"/>
      <c r="BI1137"/>
      <c r="BJ1137"/>
      <c r="BK1137"/>
      <c r="BL1137"/>
      <c r="BM1137"/>
      <c r="BN1137"/>
      <c r="BO1137"/>
      <c r="BP1137"/>
      <c r="BQ1137"/>
      <c r="BR1137"/>
      <c r="BS1137"/>
      <c r="BT1137"/>
      <c r="BU1137"/>
      <c r="BV1137"/>
      <c r="BW1137"/>
      <c r="BX1137"/>
      <c r="BY1137"/>
      <c r="BZ1137"/>
      <c r="CA1137"/>
      <c r="CB1137"/>
      <c r="CC1137"/>
      <c r="CD1137"/>
      <c r="CE1137"/>
      <c r="CF1137"/>
      <c r="CG1137"/>
      <c r="CH1137"/>
      <c r="CI1137"/>
      <c r="CJ1137"/>
      <c r="CK1137"/>
      <c r="CL1137"/>
      <c r="CM1137"/>
      <c r="CN1137"/>
      <c r="CO1137"/>
      <c r="CP1137"/>
      <c r="CQ1137"/>
      <c r="CR1137"/>
      <c r="CS1137"/>
      <c r="CT1137"/>
      <c r="CU1137"/>
      <c r="CV1137"/>
    </row>
    <row r="1138" spans="10:100" x14ac:dyDescent="0.25">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c r="BA1138"/>
      <c r="BB1138"/>
      <c r="BC1138"/>
      <c r="BD1138"/>
      <c r="BE1138"/>
      <c r="BF1138"/>
      <c r="BG1138"/>
      <c r="BH1138"/>
      <c r="BI1138"/>
      <c r="BJ1138"/>
      <c r="BK1138"/>
      <c r="BL1138"/>
      <c r="BM1138"/>
      <c r="BN1138"/>
      <c r="BO1138"/>
      <c r="BP1138"/>
      <c r="BQ1138"/>
      <c r="BR1138"/>
      <c r="BS1138"/>
      <c r="BT1138"/>
      <c r="BU1138"/>
      <c r="BV1138"/>
      <c r="BW1138"/>
      <c r="BX1138"/>
      <c r="BY1138"/>
      <c r="BZ1138"/>
      <c r="CA1138"/>
      <c r="CB1138"/>
      <c r="CC1138"/>
      <c r="CD1138"/>
      <c r="CE1138"/>
      <c r="CF1138"/>
      <c r="CG1138"/>
      <c r="CH1138"/>
      <c r="CI1138"/>
      <c r="CJ1138"/>
      <c r="CK1138"/>
      <c r="CL1138"/>
      <c r="CM1138"/>
      <c r="CN1138"/>
      <c r="CO1138"/>
      <c r="CP1138"/>
      <c r="CQ1138"/>
      <c r="CR1138"/>
      <c r="CS1138"/>
      <c r="CT1138"/>
      <c r="CU1138"/>
      <c r="CV1138"/>
    </row>
    <row r="1139" spans="10:100" x14ac:dyDescent="0.25">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c r="BA1139"/>
      <c r="BB1139"/>
      <c r="BC1139"/>
      <c r="BD1139"/>
      <c r="BE1139"/>
      <c r="BF1139"/>
      <c r="BG1139"/>
      <c r="BH1139"/>
      <c r="BI1139"/>
      <c r="BJ1139"/>
      <c r="BK1139"/>
      <c r="BL1139"/>
      <c r="BM1139"/>
      <c r="BN1139"/>
      <c r="BO1139"/>
      <c r="BP1139"/>
      <c r="BQ1139"/>
      <c r="BR1139"/>
      <c r="BS1139"/>
      <c r="BT1139"/>
      <c r="BU1139"/>
      <c r="BV1139"/>
      <c r="BW1139"/>
      <c r="BX1139"/>
      <c r="BY1139"/>
      <c r="BZ1139"/>
      <c r="CA1139"/>
      <c r="CB1139"/>
      <c r="CC1139"/>
      <c r="CD1139"/>
      <c r="CE1139"/>
      <c r="CF1139"/>
      <c r="CG1139"/>
      <c r="CH1139"/>
      <c r="CI1139"/>
      <c r="CJ1139"/>
      <c r="CK1139"/>
      <c r="CL1139"/>
      <c r="CM1139"/>
      <c r="CN1139"/>
      <c r="CO1139"/>
      <c r="CP1139"/>
      <c r="CQ1139"/>
      <c r="CR1139"/>
      <c r="CS1139"/>
      <c r="CT1139"/>
      <c r="CU1139"/>
      <c r="CV1139"/>
    </row>
    <row r="1140" spans="10:100" x14ac:dyDescent="0.25">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c r="AY1140"/>
      <c r="AZ1140"/>
      <c r="BA1140"/>
      <c r="BB1140"/>
      <c r="BC1140"/>
      <c r="BD1140"/>
      <c r="BE1140"/>
      <c r="BF1140"/>
      <c r="BG1140"/>
      <c r="BH1140"/>
      <c r="BI1140"/>
      <c r="BJ1140"/>
      <c r="BK1140"/>
      <c r="BL1140"/>
      <c r="BM1140"/>
      <c r="BN1140"/>
      <c r="BO1140"/>
      <c r="BP1140"/>
      <c r="BQ1140"/>
      <c r="BR1140"/>
      <c r="BS1140"/>
      <c r="BT1140"/>
      <c r="BU1140"/>
      <c r="BV1140"/>
      <c r="BW1140"/>
      <c r="BX1140"/>
      <c r="BY1140"/>
      <c r="BZ1140"/>
      <c r="CA1140"/>
      <c r="CB1140"/>
      <c r="CC1140"/>
      <c r="CD1140"/>
      <c r="CE1140"/>
      <c r="CF1140"/>
      <c r="CG1140"/>
      <c r="CH1140"/>
      <c r="CI1140"/>
      <c r="CJ1140"/>
      <c r="CK1140"/>
      <c r="CL1140"/>
      <c r="CM1140"/>
      <c r="CN1140"/>
      <c r="CO1140"/>
      <c r="CP1140"/>
      <c r="CQ1140"/>
      <c r="CR1140"/>
      <c r="CS1140"/>
      <c r="CT1140"/>
      <c r="CU1140"/>
      <c r="CV1140"/>
    </row>
    <row r="1141" spans="10:100" x14ac:dyDescent="0.25">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c r="BA1141"/>
      <c r="BB1141"/>
      <c r="BC1141"/>
      <c r="BD1141"/>
      <c r="BE1141"/>
      <c r="BF1141"/>
      <c r="BG1141"/>
      <c r="BH1141"/>
      <c r="BI1141"/>
      <c r="BJ1141"/>
      <c r="BK1141"/>
      <c r="BL1141"/>
      <c r="BM1141"/>
      <c r="BN1141"/>
      <c r="BO1141"/>
      <c r="BP1141"/>
      <c r="BQ1141"/>
      <c r="BR1141"/>
      <c r="BS1141"/>
      <c r="BT1141"/>
      <c r="BU1141"/>
      <c r="BV1141"/>
      <c r="BW1141"/>
      <c r="BX1141"/>
      <c r="BY1141"/>
      <c r="BZ1141"/>
      <c r="CA1141"/>
      <c r="CB1141"/>
      <c r="CC1141"/>
      <c r="CD1141"/>
      <c r="CE1141"/>
      <c r="CF1141"/>
      <c r="CG1141"/>
      <c r="CH1141"/>
      <c r="CI1141"/>
      <c r="CJ1141"/>
      <c r="CK1141"/>
      <c r="CL1141"/>
      <c r="CM1141"/>
      <c r="CN1141"/>
      <c r="CO1141"/>
      <c r="CP1141"/>
      <c r="CQ1141"/>
      <c r="CR1141"/>
      <c r="CS1141"/>
      <c r="CT1141"/>
      <c r="CU1141"/>
      <c r="CV1141"/>
    </row>
    <row r="1142" spans="10:100" x14ac:dyDescent="0.25">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c r="BA1142"/>
      <c r="BB1142"/>
      <c r="BC1142"/>
      <c r="BD1142"/>
      <c r="BE1142"/>
      <c r="BF1142"/>
      <c r="BG1142"/>
      <c r="BH1142"/>
      <c r="BI1142"/>
      <c r="BJ1142"/>
      <c r="BK1142"/>
      <c r="BL1142"/>
      <c r="BM1142"/>
      <c r="BN1142"/>
      <c r="BO1142"/>
      <c r="BP1142"/>
      <c r="BQ1142"/>
      <c r="BR1142"/>
      <c r="BS1142"/>
      <c r="BT1142"/>
      <c r="BU1142"/>
      <c r="BV1142"/>
      <c r="BW1142"/>
      <c r="BX1142"/>
      <c r="BY1142"/>
      <c r="BZ1142"/>
      <c r="CA1142"/>
      <c r="CB1142"/>
      <c r="CC1142"/>
      <c r="CD1142"/>
      <c r="CE1142"/>
      <c r="CF1142"/>
      <c r="CG1142"/>
      <c r="CH1142"/>
      <c r="CI1142"/>
      <c r="CJ1142"/>
      <c r="CK1142"/>
      <c r="CL1142"/>
      <c r="CM1142"/>
      <c r="CN1142"/>
      <c r="CO1142"/>
      <c r="CP1142"/>
      <c r="CQ1142"/>
      <c r="CR1142"/>
      <c r="CS1142"/>
      <c r="CT1142"/>
      <c r="CU1142"/>
      <c r="CV1142"/>
    </row>
    <row r="1143" spans="10:100" x14ac:dyDescent="0.25">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c r="BA1143"/>
      <c r="BB1143"/>
      <c r="BC1143"/>
      <c r="BD1143"/>
      <c r="BE1143"/>
      <c r="BF1143"/>
      <c r="BG1143"/>
      <c r="BH1143"/>
      <c r="BI1143"/>
      <c r="BJ1143"/>
      <c r="BK1143"/>
      <c r="BL1143"/>
      <c r="BM1143"/>
      <c r="BN1143"/>
      <c r="BO1143"/>
      <c r="BP1143"/>
      <c r="BQ1143"/>
      <c r="BR1143"/>
      <c r="BS1143"/>
      <c r="BT1143"/>
      <c r="BU1143"/>
      <c r="BV1143"/>
      <c r="BW1143"/>
      <c r="BX1143"/>
      <c r="BY1143"/>
      <c r="BZ1143"/>
      <c r="CA1143"/>
      <c r="CB1143"/>
      <c r="CC1143"/>
      <c r="CD1143"/>
      <c r="CE1143"/>
      <c r="CF1143"/>
      <c r="CG1143"/>
      <c r="CH1143"/>
      <c r="CI1143"/>
      <c r="CJ1143"/>
      <c r="CK1143"/>
      <c r="CL1143"/>
      <c r="CM1143"/>
      <c r="CN1143"/>
      <c r="CO1143"/>
      <c r="CP1143"/>
      <c r="CQ1143"/>
      <c r="CR1143"/>
      <c r="CS1143"/>
      <c r="CT1143"/>
      <c r="CU1143"/>
      <c r="CV1143"/>
    </row>
    <row r="1144" spans="10:100" x14ac:dyDescent="0.25">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c r="BA1144"/>
      <c r="BB1144"/>
      <c r="BC1144"/>
      <c r="BD1144"/>
      <c r="BE1144"/>
      <c r="BF1144"/>
      <c r="BG1144"/>
      <c r="BH1144"/>
      <c r="BI1144"/>
      <c r="BJ1144"/>
      <c r="BK1144"/>
      <c r="BL1144"/>
      <c r="BM1144"/>
      <c r="BN1144"/>
      <c r="BO1144"/>
      <c r="BP1144"/>
      <c r="BQ1144"/>
      <c r="BR1144"/>
      <c r="BS1144"/>
      <c r="BT1144"/>
      <c r="BU1144"/>
      <c r="BV1144"/>
      <c r="BW1144"/>
      <c r="BX1144"/>
      <c r="BY1144"/>
      <c r="BZ1144"/>
      <c r="CA1144"/>
      <c r="CB1144"/>
      <c r="CC1144"/>
      <c r="CD1144"/>
      <c r="CE1144"/>
      <c r="CF1144"/>
      <c r="CG1144"/>
      <c r="CH1144"/>
      <c r="CI1144"/>
      <c r="CJ1144"/>
      <c r="CK1144"/>
      <c r="CL1144"/>
      <c r="CM1144"/>
      <c r="CN1144"/>
      <c r="CO1144"/>
      <c r="CP1144"/>
      <c r="CQ1144"/>
      <c r="CR1144"/>
      <c r="CS1144"/>
      <c r="CT1144"/>
      <c r="CU1144"/>
      <c r="CV1144"/>
    </row>
    <row r="1145" spans="10:100" x14ac:dyDescent="0.25">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c r="AY1145"/>
      <c r="AZ1145"/>
      <c r="BA1145"/>
      <c r="BB1145"/>
      <c r="BC1145"/>
      <c r="BD1145"/>
      <c r="BE1145"/>
      <c r="BF1145"/>
      <c r="BG1145"/>
      <c r="BH1145"/>
      <c r="BI1145"/>
      <c r="BJ1145"/>
      <c r="BK1145"/>
      <c r="BL1145"/>
      <c r="BM1145"/>
      <c r="BN1145"/>
      <c r="BO1145"/>
      <c r="BP1145"/>
      <c r="BQ1145"/>
      <c r="BR1145"/>
      <c r="BS1145"/>
      <c r="BT1145"/>
      <c r="BU1145"/>
      <c r="BV1145"/>
      <c r="BW1145"/>
      <c r="BX1145"/>
      <c r="BY1145"/>
      <c r="BZ1145"/>
      <c r="CA1145"/>
      <c r="CB1145"/>
      <c r="CC1145"/>
      <c r="CD1145"/>
      <c r="CE1145"/>
      <c r="CF1145"/>
      <c r="CG1145"/>
      <c r="CH1145"/>
      <c r="CI1145"/>
      <c r="CJ1145"/>
      <c r="CK1145"/>
      <c r="CL1145"/>
      <c r="CM1145"/>
      <c r="CN1145"/>
      <c r="CO1145"/>
      <c r="CP1145"/>
      <c r="CQ1145"/>
      <c r="CR1145"/>
      <c r="CS1145"/>
      <c r="CT1145"/>
      <c r="CU1145"/>
      <c r="CV1145"/>
    </row>
    <row r="1146" spans="10:100" x14ac:dyDescent="0.25">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c r="AY1146"/>
      <c r="AZ1146"/>
      <c r="BA1146"/>
      <c r="BB1146"/>
      <c r="BC1146"/>
      <c r="BD1146"/>
      <c r="BE1146"/>
      <c r="BF1146"/>
      <c r="BG1146"/>
      <c r="BH1146"/>
      <c r="BI1146"/>
      <c r="BJ1146"/>
      <c r="BK1146"/>
      <c r="BL1146"/>
      <c r="BM1146"/>
      <c r="BN1146"/>
      <c r="BO1146"/>
      <c r="BP1146"/>
      <c r="BQ1146"/>
      <c r="BR1146"/>
      <c r="BS1146"/>
      <c r="BT1146"/>
      <c r="BU1146"/>
      <c r="BV1146"/>
      <c r="BW1146"/>
      <c r="BX1146"/>
      <c r="BY1146"/>
      <c r="BZ1146"/>
      <c r="CA1146"/>
      <c r="CB1146"/>
      <c r="CC1146"/>
      <c r="CD1146"/>
      <c r="CE1146"/>
      <c r="CF1146"/>
      <c r="CG1146"/>
      <c r="CH1146"/>
      <c r="CI1146"/>
      <c r="CJ1146"/>
      <c r="CK1146"/>
      <c r="CL1146"/>
      <c r="CM1146"/>
      <c r="CN1146"/>
      <c r="CO1146"/>
      <c r="CP1146"/>
      <c r="CQ1146"/>
      <c r="CR1146"/>
      <c r="CS1146"/>
      <c r="CT1146"/>
      <c r="CU1146"/>
      <c r="CV1146"/>
    </row>
    <row r="1147" spans="10:100" x14ac:dyDescent="0.25">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c r="BA1147"/>
      <c r="BB1147"/>
      <c r="BC1147"/>
      <c r="BD1147"/>
      <c r="BE1147"/>
      <c r="BF1147"/>
      <c r="BG1147"/>
      <c r="BH1147"/>
      <c r="BI1147"/>
      <c r="BJ1147"/>
      <c r="BK1147"/>
      <c r="BL1147"/>
      <c r="BM1147"/>
      <c r="BN1147"/>
      <c r="BO1147"/>
      <c r="BP1147"/>
      <c r="BQ1147"/>
      <c r="BR1147"/>
      <c r="BS1147"/>
      <c r="BT1147"/>
      <c r="BU1147"/>
      <c r="BV1147"/>
      <c r="BW1147"/>
      <c r="BX1147"/>
      <c r="BY1147"/>
      <c r="BZ1147"/>
      <c r="CA1147"/>
      <c r="CB1147"/>
      <c r="CC1147"/>
      <c r="CD1147"/>
      <c r="CE1147"/>
      <c r="CF1147"/>
      <c r="CG1147"/>
      <c r="CH1147"/>
      <c r="CI1147"/>
      <c r="CJ1147"/>
      <c r="CK1147"/>
      <c r="CL1147"/>
      <c r="CM1147"/>
      <c r="CN1147"/>
      <c r="CO1147"/>
      <c r="CP1147"/>
      <c r="CQ1147"/>
      <c r="CR1147"/>
      <c r="CS1147"/>
      <c r="CT1147"/>
      <c r="CU1147"/>
      <c r="CV1147"/>
    </row>
    <row r="1148" spans="10:100" x14ac:dyDescent="0.25">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M1148"/>
      <c r="CN1148"/>
      <c r="CO1148"/>
      <c r="CP1148"/>
      <c r="CQ1148"/>
      <c r="CR1148"/>
      <c r="CS1148"/>
      <c r="CT1148"/>
      <c r="CU1148"/>
      <c r="CV1148"/>
    </row>
    <row r="1149" spans="10:100" x14ac:dyDescent="0.25">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c r="AY1149"/>
      <c r="AZ1149"/>
      <c r="BA1149"/>
      <c r="BB1149"/>
      <c r="BC1149"/>
      <c r="BD1149"/>
      <c r="BE1149"/>
      <c r="BF1149"/>
      <c r="BG1149"/>
      <c r="BH1149"/>
      <c r="BI1149"/>
      <c r="BJ1149"/>
      <c r="BK1149"/>
      <c r="BL1149"/>
      <c r="BM1149"/>
      <c r="BN1149"/>
      <c r="BO1149"/>
      <c r="BP1149"/>
      <c r="BQ1149"/>
      <c r="BR1149"/>
      <c r="BS1149"/>
      <c r="BT1149"/>
      <c r="BU1149"/>
      <c r="BV1149"/>
      <c r="BW1149"/>
      <c r="BX1149"/>
      <c r="BY1149"/>
      <c r="BZ1149"/>
      <c r="CA1149"/>
      <c r="CB1149"/>
      <c r="CC1149"/>
      <c r="CD1149"/>
      <c r="CE1149"/>
      <c r="CF1149"/>
      <c r="CG1149"/>
      <c r="CH1149"/>
      <c r="CI1149"/>
      <c r="CJ1149"/>
      <c r="CK1149"/>
      <c r="CL1149"/>
      <c r="CM1149"/>
      <c r="CN1149"/>
      <c r="CO1149"/>
      <c r="CP1149"/>
      <c r="CQ1149"/>
      <c r="CR1149"/>
      <c r="CS1149"/>
      <c r="CT1149"/>
      <c r="CU1149"/>
      <c r="CV1149"/>
    </row>
    <row r="1150" spans="10:100" x14ac:dyDescent="0.25">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M1150"/>
      <c r="CN1150"/>
      <c r="CO1150"/>
      <c r="CP1150"/>
      <c r="CQ1150"/>
      <c r="CR1150"/>
      <c r="CS1150"/>
      <c r="CT1150"/>
      <c r="CU1150"/>
      <c r="CV1150"/>
    </row>
    <row r="1151" spans="10:100" x14ac:dyDescent="0.25">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M1151"/>
      <c r="CN1151"/>
      <c r="CO1151"/>
      <c r="CP1151"/>
      <c r="CQ1151"/>
      <c r="CR1151"/>
      <c r="CS1151"/>
      <c r="CT1151"/>
      <c r="CU1151"/>
      <c r="CV1151"/>
    </row>
    <row r="1152" spans="10:100" x14ac:dyDescent="0.25">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c r="BA1152"/>
      <c r="BB1152"/>
      <c r="BC1152"/>
      <c r="BD1152"/>
      <c r="BE1152"/>
      <c r="BF1152"/>
      <c r="BG1152"/>
      <c r="BH1152"/>
      <c r="BI1152"/>
      <c r="BJ1152"/>
      <c r="BK1152"/>
      <c r="BL1152"/>
      <c r="BM1152"/>
      <c r="BN1152"/>
      <c r="BO1152"/>
      <c r="BP1152"/>
      <c r="BQ1152"/>
      <c r="BR1152"/>
      <c r="BS1152"/>
      <c r="BT1152"/>
      <c r="BU1152"/>
      <c r="BV1152"/>
      <c r="BW1152"/>
      <c r="BX1152"/>
      <c r="BY1152"/>
      <c r="BZ1152"/>
      <c r="CA1152"/>
      <c r="CB1152"/>
      <c r="CC1152"/>
      <c r="CD1152"/>
      <c r="CE1152"/>
      <c r="CF1152"/>
      <c r="CG1152"/>
      <c r="CH1152"/>
      <c r="CI1152"/>
      <c r="CJ1152"/>
      <c r="CK1152"/>
      <c r="CL1152"/>
      <c r="CM1152"/>
      <c r="CN1152"/>
      <c r="CO1152"/>
      <c r="CP1152"/>
      <c r="CQ1152"/>
      <c r="CR1152"/>
      <c r="CS1152"/>
      <c r="CT1152"/>
      <c r="CU1152"/>
      <c r="CV1152"/>
    </row>
    <row r="1153" spans="10:100" x14ac:dyDescent="0.25">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M1153"/>
      <c r="CN1153"/>
      <c r="CO1153"/>
      <c r="CP1153"/>
      <c r="CQ1153"/>
      <c r="CR1153"/>
      <c r="CS1153"/>
      <c r="CT1153"/>
      <c r="CU1153"/>
      <c r="CV1153"/>
    </row>
    <row r="1154" spans="10:100" x14ac:dyDescent="0.25">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M1154"/>
      <c r="CN1154"/>
      <c r="CO1154"/>
      <c r="CP1154"/>
      <c r="CQ1154"/>
      <c r="CR1154"/>
      <c r="CS1154"/>
      <c r="CT1154"/>
      <c r="CU1154"/>
      <c r="CV1154"/>
    </row>
    <row r="1155" spans="10:100" x14ac:dyDescent="0.2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row>
    <row r="1156" spans="10:100" x14ac:dyDescent="0.25">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M1156"/>
      <c r="CN1156"/>
      <c r="CO1156"/>
      <c r="CP1156"/>
      <c r="CQ1156"/>
      <c r="CR1156"/>
      <c r="CS1156"/>
      <c r="CT1156"/>
      <c r="CU1156"/>
      <c r="CV1156"/>
    </row>
    <row r="1157" spans="10:100" x14ac:dyDescent="0.25">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M1157"/>
      <c r="CN1157"/>
      <c r="CO1157"/>
      <c r="CP1157"/>
      <c r="CQ1157"/>
      <c r="CR1157"/>
      <c r="CS1157"/>
      <c r="CT1157"/>
      <c r="CU1157"/>
      <c r="CV1157"/>
    </row>
    <row r="1158" spans="10:100" x14ac:dyDescent="0.25">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M1158"/>
      <c r="CN1158"/>
      <c r="CO1158"/>
      <c r="CP1158"/>
      <c r="CQ1158"/>
      <c r="CR1158"/>
      <c r="CS1158"/>
      <c r="CT1158"/>
      <c r="CU1158"/>
      <c r="CV1158"/>
    </row>
    <row r="1159" spans="10:100" x14ac:dyDescent="0.25">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M1159"/>
      <c r="CN1159"/>
      <c r="CO1159"/>
      <c r="CP1159"/>
      <c r="CQ1159"/>
      <c r="CR1159"/>
      <c r="CS1159"/>
      <c r="CT1159"/>
      <c r="CU1159"/>
      <c r="CV1159"/>
    </row>
    <row r="1160" spans="10:100" x14ac:dyDescent="0.25">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M1160"/>
      <c r="CN1160"/>
      <c r="CO1160"/>
      <c r="CP1160"/>
      <c r="CQ1160"/>
      <c r="CR1160"/>
      <c r="CS1160"/>
      <c r="CT1160"/>
      <c r="CU1160"/>
      <c r="CV1160"/>
    </row>
    <row r="1161" spans="10:100" x14ac:dyDescent="0.25">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M1161"/>
      <c r="CN1161"/>
      <c r="CO1161"/>
      <c r="CP1161"/>
      <c r="CQ1161"/>
      <c r="CR1161"/>
      <c r="CS1161"/>
      <c r="CT1161"/>
      <c r="CU1161"/>
      <c r="CV1161"/>
    </row>
    <row r="1162" spans="10:100" x14ac:dyDescent="0.25">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M1162"/>
      <c r="CN1162"/>
      <c r="CO1162"/>
      <c r="CP1162"/>
      <c r="CQ1162"/>
      <c r="CR1162"/>
      <c r="CS1162"/>
      <c r="CT1162"/>
      <c r="CU1162"/>
      <c r="CV1162"/>
    </row>
    <row r="1163" spans="10:100" x14ac:dyDescent="0.25">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M1163"/>
      <c r="CN1163"/>
      <c r="CO1163"/>
      <c r="CP1163"/>
      <c r="CQ1163"/>
      <c r="CR1163"/>
      <c r="CS1163"/>
      <c r="CT1163"/>
      <c r="CU1163"/>
      <c r="CV1163"/>
    </row>
    <row r="1164" spans="10:100" x14ac:dyDescent="0.25">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M1164"/>
      <c r="CN1164"/>
      <c r="CO1164"/>
      <c r="CP1164"/>
      <c r="CQ1164"/>
      <c r="CR1164"/>
      <c r="CS1164"/>
      <c r="CT1164"/>
      <c r="CU1164"/>
      <c r="CV1164"/>
    </row>
    <row r="1165" spans="10:100" x14ac:dyDescent="0.25">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M1165"/>
      <c r="CN1165"/>
      <c r="CO1165"/>
      <c r="CP1165"/>
      <c r="CQ1165"/>
      <c r="CR1165"/>
      <c r="CS1165"/>
      <c r="CT1165"/>
      <c r="CU1165"/>
      <c r="CV1165"/>
    </row>
    <row r="1166" spans="10:100" x14ac:dyDescent="0.25">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M1166"/>
      <c r="CN1166"/>
      <c r="CO1166"/>
      <c r="CP1166"/>
      <c r="CQ1166"/>
      <c r="CR1166"/>
      <c r="CS1166"/>
      <c r="CT1166"/>
      <c r="CU1166"/>
      <c r="CV1166"/>
    </row>
    <row r="1167" spans="10:100" x14ac:dyDescent="0.25">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M1167"/>
      <c r="CN1167"/>
      <c r="CO1167"/>
      <c r="CP1167"/>
      <c r="CQ1167"/>
      <c r="CR1167"/>
      <c r="CS1167"/>
      <c r="CT1167"/>
      <c r="CU1167"/>
      <c r="CV1167"/>
    </row>
    <row r="1168" spans="10:100" x14ac:dyDescent="0.25">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M1168"/>
      <c r="CN1168"/>
      <c r="CO1168"/>
      <c r="CP1168"/>
      <c r="CQ1168"/>
      <c r="CR1168"/>
      <c r="CS1168"/>
      <c r="CT1168"/>
      <c r="CU1168"/>
      <c r="CV1168"/>
    </row>
    <row r="1169" spans="10:100" x14ac:dyDescent="0.25">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M1169"/>
      <c r="CN1169"/>
      <c r="CO1169"/>
      <c r="CP1169"/>
      <c r="CQ1169"/>
      <c r="CR1169"/>
      <c r="CS1169"/>
      <c r="CT1169"/>
      <c r="CU1169"/>
      <c r="CV1169"/>
    </row>
    <row r="1170" spans="10:100" x14ac:dyDescent="0.25">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M1170"/>
      <c r="CN1170"/>
      <c r="CO1170"/>
      <c r="CP1170"/>
      <c r="CQ1170"/>
      <c r="CR1170"/>
      <c r="CS1170"/>
      <c r="CT1170"/>
      <c r="CU1170"/>
      <c r="CV1170"/>
    </row>
    <row r="1171" spans="10:100" x14ac:dyDescent="0.25">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M1171"/>
      <c r="CN1171"/>
      <c r="CO1171"/>
      <c r="CP1171"/>
      <c r="CQ1171"/>
      <c r="CR1171"/>
      <c r="CS1171"/>
      <c r="CT1171"/>
      <c r="CU1171"/>
      <c r="CV1171"/>
    </row>
    <row r="1172" spans="10:100" x14ac:dyDescent="0.25">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M1172"/>
      <c r="CN1172"/>
      <c r="CO1172"/>
      <c r="CP1172"/>
      <c r="CQ1172"/>
      <c r="CR1172"/>
      <c r="CS1172"/>
      <c r="CT1172"/>
      <c r="CU1172"/>
      <c r="CV1172"/>
    </row>
    <row r="1173" spans="10:100" x14ac:dyDescent="0.25">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M1173"/>
      <c r="CN1173"/>
      <c r="CO1173"/>
      <c r="CP1173"/>
      <c r="CQ1173"/>
      <c r="CR1173"/>
      <c r="CS1173"/>
      <c r="CT1173"/>
      <c r="CU1173"/>
      <c r="CV1173"/>
    </row>
    <row r="1174" spans="10:100" x14ac:dyDescent="0.25">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row>
    <row r="1175" spans="10:100" x14ac:dyDescent="0.2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row>
    <row r="1176" spans="10:100" x14ac:dyDescent="0.25">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M1176"/>
      <c r="CN1176"/>
      <c r="CO1176"/>
      <c r="CP1176"/>
      <c r="CQ1176"/>
      <c r="CR1176"/>
      <c r="CS1176"/>
      <c r="CT1176"/>
      <c r="CU1176"/>
      <c r="CV1176"/>
    </row>
    <row r="1177" spans="10:100" x14ac:dyDescent="0.25">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M1177"/>
      <c r="CN1177"/>
      <c r="CO1177"/>
      <c r="CP1177"/>
      <c r="CQ1177"/>
      <c r="CR1177"/>
      <c r="CS1177"/>
      <c r="CT1177"/>
      <c r="CU1177"/>
      <c r="CV1177"/>
    </row>
    <row r="1178" spans="10:100" x14ac:dyDescent="0.25">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M1178"/>
      <c r="CN1178"/>
      <c r="CO1178"/>
      <c r="CP1178"/>
      <c r="CQ1178"/>
      <c r="CR1178"/>
      <c r="CS1178"/>
      <c r="CT1178"/>
      <c r="CU1178"/>
      <c r="CV1178"/>
    </row>
    <row r="1179" spans="10:100" x14ac:dyDescent="0.25">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M1179"/>
      <c r="CN1179"/>
      <c r="CO1179"/>
      <c r="CP1179"/>
      <c r="CQ1179"/>
      <c r="CR1179"/>
      <c r="CS1179"/>
      <c r="CT1179"/>
      <c r="CU1179"/>
      <c r="CV1179"/>
    </row>
    <row r="1180" spans="10:100" x14ac:dyDescent="0.25">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M1180"/>
      <c r="CN1180"/>
      <c r="CO1180"/>
      <c r="CP1180"/>
      <c r="CQ1180"/>
      <c r="CR1180"/>
      <c r="CS1180"/>
      <c r="CT1180"/>
      <c r="CU1180"/>
      <c r="CV1180"/>
    </row>
    <row r="1181" spans="10:100" x14ac:dyDescent="0.25">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M1181"/>
      <c r="CN1181"/>
      <c r="CO1181"/>
      <c r="CP1181"/>
      <c r="CQ1181"/>
      <c r="CR1181"/>
      <c r="CS1181"/>
      <c r="CT1181"/>
      <c r="CU1181"/>
      <c r="CV1181"/>
    </row>
    <row r="1182" spans="10:100" x14ac:dyDescent="0.25">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M1182"/>
      <c r="CN1182"/>
      <c r="CO1182"/>
      <c r="CP1182"/>
      <c r="CQ1182"/>
      <c r="CR1182"/>
      <c r="CS1182"/>
      <c r="CT1182"/>
      <c r="CU1182"/>
      <c r="CV1182"/>
    </row>
    <row r="1183" spans="10:100" x14ac:dyDescent="0.25">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M1183"/>
      <c r="CN1183"/>
      <c r="CO1183"/>
      <c r="CP1183"/>
      <c r="CQ1183"/>
      <c r="CR1183"/>
      <c r="CS1183"/>
      <c r="CT1183"/>
      <c r="CU1183"/>
      <c r="CV1183"/>
    </row>
    <row r="1184" spans="10:100" x14ac:dyDescent="0.25">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M1184"/>
      <c r="CN1184"/>
      <c r="CO1184"/>
      <c r="CP1184"/>
      <c r="CQ1184"/>
      <c r="CR1184"/>
      <c r="CS1184"/>
      <c r="CT1184"/>
      <c r="CU1184"/>
      <c r="CV1184"/>
    </row>
    <row r="1185" spans="10:100" x14ac:dyDescent="0.25">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M1185"/>
      <c r="CN1185"/>
      <c r="CO1185"/>
      <c r="CP1185"/>
      <c r="CQ1185"/>
      <c r="CR1185"/>
      <c r="CS1185"/>
      <c r="CT1185"/>
      <c r="CU1185"/>
      <c r="CV1185"/>
    </row>
    <row r="1186" spans="10:100" x14ac:dyDescent="0.25">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M1186"/>
      <c r="CN1186"/>
      <c r="CO1186"/>
      <c r="CP1186"/>
      <c r="CQ1186"/>
      <c r="CR1186"/>
      <c r="CS1186"/>
      <c r="CT1186"/>
      <c r="CU1186"/>
      <c r="CV1186"/>
    </row>
    <row r="1187" spans="10:100" x14ac:dyDescent="0.25">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M1187"/>
      <c r="CN1187"/>
      <c r="CO1187"/>
      <c r="CP1187"/>
      <c r="CQ1187"/>
      <c r="CR1187"/>
      <c r="CS1187"/>
      <c r="CT1187"/>
      <c r="CU1187"/>
      <c r="CV1187"/>
    </row>
    <row r="1188" spans="10:100" x14ac:dyDescent="0.25">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M1188"/>
      <c r="CN1188"/>
      <c r="CO1188"/>
      <c r="CP1188"/>
      <c r="CQ1188"/>
      <c r="CR1188"/>
      <c r="CS1188"/>
      <c r="CT1188"/>
      <c r="CU1188"/>
      <c r="CV1188"/>
    </row>
    <row r="1189" spans="10:100" x14ac:dyDescent="0.25">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M1189"/>
      <c r="CN1189"/>
      <c r="CO1189"/>
      <c r="CP1189"/>
      <c r="CQ1189"/>
      <c r="CR1189"/>
      <c r="CS1189"/>
      <c r="CT1189"/>
      <c r="CU1189"/>
      <c r="CV1189"/>
    </row>
    <row r="1190" spans="10:100" x14ac:dyDescent="0.25">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M1190"/>
      <c r="CN1190"/>
      <c r="CO1190"/>
      <c r="CP1190"/>
      <c r="CQ1190"/>
      <c r="CR1190"/>
      <c r="CS1190"/>
      <c r="CT1190"/>
      <c r="CU1190"/>
      <c r="CV1190"/>
    </row>
    <row r="1191" spans="10:100" x14ac:dyDescent="0.25">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M1191"/>
      <c r="CN1191"/>
      <c r="CO1191"/>
      <c r="CP1191"/>
      <c r="CQ1191"/>
      <c r="CR1191"/>
      <c r="CS1191"/>
      <c r="CT1191"/>
      <c r="CU1191"/>
      <c r="CV1191"/>
    </row>
    <row r="1192" spans="10:100" x14ac:dyDescent="0.25">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M1192"/>
      <c r="CN1192"/>
      <c r="CO1192"/>
      <c r="CP1192"/>
      <c r="CQ1192"/>
      <c r="CR1192"/>
      <c r="CS1192"/>
      <c r="CT1192"/>
      <c r="CU1192"/>
      <c r="CV1192"/>
    </row>
    <row r="1193" spans="10:100" x14ac:dyDescent="0.25">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M1193"/>
      <c r="CN1193"/>
      <c r="CO1193"/>
      <c r="CP1193"/>
      <c r="CQ1193"/>
      <c r="CR1193"/>
      <c r="CS1193"/>
      <c r="CT1193"/>
      <c r="CU1193"/>
      <c r="CV1193"/>
    </row>
    <row r="1194" spans="10:100" x14ac:dyDescent="0.25">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M1194"/>
      <c r="CN1194"/>
      <c r="CO1194"/>
      <c r="CP1194"/>
      <c r="CQ1194"/>
      <c r="CR1194"/>
      <c r="CS1194"/>
      <c r="CT1194"/>
      <c r="CU1194"/>
      <c r="CV1194"/>
    </row>
    <row r="1195" spans="10:100" x14ac:dyDescent="0.25">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M1195"/>
      <c r="CN1195"/>
      <c r="CO1195"/>
      <c r="CP1195"/>
      <c r="CQ1195"/>
      <c r="CR1195"/>
      <c r="CS1195"/>
      <c r="CT1195"/>
      <c r="CU1195"/>
      <c r="CV1195"/>
    </row>
    <row r="1196" spans="10:100" x14ac:dyDescent="0.25">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row>
    <row r="1197" spans="10:100" x14ac:dyDescent="0.25">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M1197"/>
      <c r="CN1197"/>
      <c r="CO1197"/>
      <c r="CP1197"/>
      <c r="CQ1197"/>
      <c r="CR1197"/>
      <c r="CS1197"/>
      <c r="CT1197"/>
      <c r="CU1197"/>
      <c r="CV1197"/>
    </row>
    <row r="1198" spans="10:100" x14ac:dyDescent="0.25">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M1198"/>
      <c r="CN1198"/>
      <c r="CO1198"/>
      <c r="CP1198"/>
      <c r="CQ1198"/>
      <c r="CR1198"/>
      <c r="CS1198"/>
      <c r="CT1198"/>
      <c r="CU1198"/>
      <c r="CV1198"/>
    </row>
    <row r="1199" spans="10:100" x14ac:dyDescent="0.25">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M1199"/>
      <c r="CN1199"/>
      <c r="CO1199"/>
      <c r="CP1199"/>
      <c r="CQ1199"/>
      <c r="CR1199"/>
      <c r="CS1199"/>
      <c r="CT1199"/>
      <c r="CU1199"/>
      <c r="CV1199"/>
    </row>
    <row r="1200" spans="10:100" x14ac:dyDescent="0.25">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M1200"/>
      <c r="CN1200"/>
      <c r="CO1200"/>
      <c r="CP1200"/>
      <c r="CQ1200"/>
      <c r="CR1200"/>
      <c r="CS1200"/>
      <c r="CT1200"/>
      <c r="CU1200"/>
      <c r="CV1200"/>
    </row>
    <row r="1201" spans="10:100" x14ac:dyDescent="0.25">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c r="AY1201"/>
      <c r="AZ1201"/>
      <c r="BA1201"/>
      <c r="BB1201"/>
      <c r="BC1201"/>
      <c r="BD1201"/>
      <c r="BE1201"/>
      <c r="BF1201"/>
      <c r="BG1201"/>
      <c r="BH1201"/>
      <c r="BI1201"/>
      <c r="BJ1201"/>
      <c r="BK1201"/>
      <c r="BL1201"/>
      <c r="BM1201"/>
      <c r="BN1201"/>
      <c r="BO1201"/>
      <c r="BP1201"/>
      <c r="BQ1201"/>
      <c r="BR1201"/>
      <c r="BS1201"/>
      <c r="BT1201"/>
      <c r="BU1201"/>
      <c r="BV1201"/>
      <c r="BW1201"/>
      <c r="BX1201"/>
      <c r="BY1201"/>
      <c r="BZ1201"/>
      <c r="CA1201"/>
      <c r="CB1201"/>
      <c r="CC1201"/>
      <c r="CD1201"/>
      <c r="CE1201"/>
      <c r="CF1201"/>
      <c r="CG1201"/>
      <c r="CH1201"/>
      <c r="CI1201"/>
      <c r="CJ1201"/>
      <c r="CK1201"/>
      <c r="CL1201"/>
      <c r="CM1201"/>
      <c r="CN1201"/>
      <c r="CO1201"/>
      <c r="CP1201"/>
      <c r="CQ1201"/>
      <c r="CR1201"/>
      <c r="CS1201"/>
      <c r="CT1201"/>
      <c r="CU1201"/>
      <c r="CV1201"/>
    </row>
    <row r="1202" spans="10:100" x14ac:dyDescent="0.25">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c r="AY1202"/>
      <c r="AZ1202"/>
      <c r="BA1202"/>
      <c r="BB1202"/>
      <c r="BC1202"/>
      <c r="BD1202"/>
      <c r="BE1202"/>
      <c r="BF1202"/>
      <c r="BG1202"/>
      <c r="BH1202"/>
      <c r="BI1202"/>
      <c r="BJ1202"/>
      <c r="BK1202"/>
      <c r="BL1202"/>
      <c r="BM1202"/>
      <c r="BN1202"/>
      <c r="BO1202"/>
      <c r="BP1202"/>
      <c r="BQ1202"/>
      <c r="BR1202"/>
      <c r="BS1202"/>
      <c r="BT1202"/>
      <c r="BU1202"/>
      <c r="BV1202"/>
      <c r="BW1202"/>
      <c r="BX1202"/>
      <c r="BY1202"/>
      <c r="BZ1202"/>
      <c r="CA1202"/>
      <c r="CB1202"/>
      <c r="CC1202"/>
      <c r="CD1202"/>
      <c r="CE1202"/>
      <c r="CF1202"/>
      <c r="CG1202"/>
      <c r="CH1202"/>
      <c r="CI1202"/>
      <c r="CJ1202"/>
      <c r="CK1202"/>
      <c r="CL1202"/>
      <c r="CM1202"/>
      <c r="CN1202"/>
      <c r="CO1202"/>
      <c r="CP1202"/>
      <c r="CQ1202"/>
      <c r="CR1202"/>
      <c r="CS1202"/>
      <c r="CT1202"/>
      <c r="CU1202"/>
      <c r="CV1202"/>
    </row>
    <row r="1203" spans="10:100" x14ac:dyDescent="0.25">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c r="AY1203"/>
      <c r="AZ1203"/>
      <c r="BA1203"/>
      <c r="BB1203"/>
      <c r="BC1203"/>
      <c r="BD1203"/>
      <c r="BE1203"/>
      <c r="BF1203"/>
      <c r="BG1203"/>
      <c r="BH1203"/>
      <c r="BI1203"/>
      <c r="BJ1203"/>
      <c r="BK1203"/>
      <c r="BL1203"/>
      <c r="BM1203"/>
      <c r="BN1203"/>
      <c r="BO1203"/>
      <c r="BP1203"/>
      <c r="BQ1203"/>
      <c r="BR1203"/>
      <c r="BS1203"/>
      <c r="BT1203"/>
      <c r="BU1203"/>
      <c r="BV1203"/>
      <c r="BW1203"/>
      <c r="BX1203"/>
      <c r="BY1203"/>
      <c r="BZ1203"/>
      <c r="CA1203"/>
      <c r="CB1203"/>
      <c r="CC1203"/>
      <c r="CD1203"/>
      <c r="CE1203"/>
      <c r="CF1203"/>
      <c r="CG1203"/>
      <c r="CH1203"/>
      <c r="CI1203"/>
      <c r="CJ1203"/>
      <c r="CK1203"/>
      <c r="CL1203"/>
      <c r="CM1203"/>
      <c r="CN1203"/>
      <c r="CO1203"/>
      <c r="CP1203"/>
      <c r="CQ1203"/>
      <c r="CR1203"/>
      <c r="CS1203"/>
      <c r="CT1203"/>
      <c r="CU1203"/>
      <c r="CV1203"/>
    </row>
    <row r="1204" spans="10:100" x14ac:dyDescent="0.25">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c r="BA1204"/>
      <c r="BB1204"/>
      <c r="BC1204"/>
      <c r="BD1204"/>
      <c r="BE1204"/>
      <c r="BF1204"/>
      <c r="BG1204"/>
      <c r="BH1204"/>
      <c r="BI1204"/>
      <c r="BJ1204"/>
      <c r="BK1204"/>
      <c r="BL1204"/>
      <c r="BM1204"/>
      <c r="BN1204"/>
      <c r="BO1204"/>
      <c r="BP1204"/>
      <c r="BQ1204"/>
      <c r="BR1204"/>
      <c r="BS1204"/>
      <c r="BT1204"/>
      <c r="BU1204"/>
      <c r="BV1204"/>
      <c r="BW1204"/>
      <c r="BX1204"/>
      <c r="BY1204"/>
      <c r="BZ1204"/>
      <c r="CA1204"/>
      <c r="CB1204"/>
      <c r="CC1204"/>
      <c r="CD1204"/>
      <c r="CE1204"/>
      <c r="CF1204"/>
      <c r="CG1204"/>
      <c r="CH1204"/>
      <c r="CI1204"/>
      <c r="CJ1204"/>
      <c r="CK1204"/>
      <c r="CL1204"/>
      <c r="CM1204"/>
      <c r="CN1204"/>
      <c r="CO1204"/>
      <c r="CP1204"/>
      <c r="CQ1204"/>
      <c r="CR1204"/>
      <c r="CS1204"/>
      <c r="CT1204"/>
      <c r="CU1204"/>
      <c r="CV1204"/>
    </row>
    <row r="1205" spans="10:100" x14ac:dyDescent="0.25">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c r="BA1205"/>
      <c r="BB1205"/>
      <c r="BC1205"/>
      <c r="BD1205"/>
      <c r="BE1205"/>
      <c r="BF1205"/>
      <c r="BG1205"/>
      <c r="BH1205"/>
      <c r="BI1205"/>
      <c r="BJ1205"/>
      <c r="BK1205"/>
      <c r="BL1205"/>
      <c r="BM1205"/>
      <c r="BN1205"/>
      <c r="BO1205"/>
      <c r="BP1205"/>
      <c r="BQ1205"/>
      <c r="BR1205"/>
      <c r="BS1205"/>
      <c r="BT1205"/>
      <c r="BU1205"/>
      <c r="BV1205"/>
      <c r="BW1205"/>
      <c r="BX1205"/>
      <c r="BY1205"/>
      <c r="BZ1205"/>
      <c r="CA1205"/>
      <c r="CB1205"/>
      <c r="CC1205"/>
      <c r="CD1205"/>
      <c r="CE1205"/>
      <c r="CF1205"/>
      <c r="CG1205"/>
      <c r="CH1205"/>
      <c r="CI1205"/>
      <c r="CJ1205"/>
      <c r="CK1205"/>
      <c r="CL1205"/>
      <c r="CM1205"/>
      <c r="CN1205"/>
      <c r="CO1205"/>
      <c r="CP1205"/>
      <c r="CQ1205"/>
      <c r="CR1205"/>
      <c r="CS1205"/>
      <c r="CT1205"/>
      <c r="CU1205"/>
      <c r="CV1205"/>
    </row>
    <row r="1206" spans="10:100" x14ac:dyDescent="0.25">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c r="BA1206"/>
      <c r="BB1206"/>
      <c r="BC1206"/>
      <c r="BD1206"/>
      <c r="BE1206"/>
      <c r="BF1206"/>
      <c r="BG1206"/>
      <c r="BH1206"/>
      <c r="BI1206"/>
      <c r="BJ1206"/>
      <c r="BK1206"/>
      <c r="BL1206"/>
      <c r="BM1206"/>
      <c r="BN1206"/>
      <c r="BO1206"/>
      <c r="BP1206"/>
      <c r="BQ1206"/>
      <c r="BR1206"/>
      <c r="BS1206"/>
      <c r="BT1206"/>
      <c r="BU1206"/>
      <c r="BV1206"/>
      <c r="BW1206"/>
      <c r="BX1206"/>
      <c r="BY1206"/>
      <c r="BZ1206"/>
      <c r="CA1206"/>
      <c r="CB1206"/>
      <c r="CC1206"/>
      <c r="CD1206"/>
      <c r="CE1206"/>
      <c r="CF1206"/>
      <c r="CG1206"/>
      <c r="CH1206"/>
      <c r="CI1206"/>
      <c r="CJ1206"/>
      <c r="CK1206"/>
      <c r="CL1206"/>
      <c r="CM1206"/>
      <c r="CN1206"/>
      <c r="CO1206"/>
      <c r="CP1206"/>
      <c r="CQ1206"/>
      <c r="CR1206"/>
      <c r="CS1206"/>
      <c r="CT1206"/>
      <c r="CU1206"/>
      <c r="CV1206"/>
    </row>
    <row r="1207" spans="10:100" x14ac:dyDescent="0.25">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c r="BA1207"/>
      <c r="BB1207"/>
      <c r="BC1207"/>
      <c r="BD1207"/>
      <c r="BE1207"/>
      <c r="BF1207"/>
      <c r="BG1207"/>
      <c r="BH1207"/>
      <c r="BI1207"/>
      <c r="BJ1207"/>
      <c r="BK1207"/>
      <c r="BL1207"/>
      <c r="BM1207"/>
      <c r="BN1207"/>
      <c r="BO1207"/>
      <c r="BP1207"/>
      <c r="BQ1207"/>
      <c r="BR1207"/>
      <c r="BS1207"/>
      <c r="BT1207"/>
      <c r="BU1207"/>
      <c r="BV1207"/>
      <c r="BW1207"/>
      <c r="BX1207"/>
      <c r="BY1207"/>
      <c r="BZ1207"/>
      <c r="CA1207"/>
      <c r="CB1207"/>
      <c r="CC1207"/>
      <c r="CD1207"/>
      <c r="CE1207"/>
      <c r="CF1207"/>
      <c r="CG1207"/>
      <c r="CH1207"/>
      <c r="CI1207"/>
      <c r="CJ1207"/>
      <c r="CK1207"/>
      <c r="CL1207"/>
      <c r="CM1207"/>
      <c r="CN1207"/>
      <c r="CO1207"/>
      <c r="CP1207"/>
      <c r="CQ1207"/>
      <c r="CR1207"/>
      <c r="CS1207"/>
      <c r="CT1207"/>
      <c r="CU1207"/>
      <c r="CV1207"/>
    </row>
    <row r="1208" spans="10:100" x14ac:dyDescent="0.25">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c r="BA1208"/>
      <c r="BB1208"/>
      <c r="BC1208"/>
      <c r="BD1208"/>
      <c r="BE1208"/>
      <c r="BF1208"/>
      <c r="BG1208"/>
      <c r="BH1208"/>
      <c r="BI1208"/>
      <c r="BJ1208"/>
      <c r="BK1208"/>
      <c r="BL1208"/>
      <c r="BM1208"/>
      <c r="BN1208"/>
      <c r="BO1208"/>
      <c r="BP1208"/>
      <c r="BQ1208"/>
      <c r="BR1208"/>
      <c r="BS1208"/>
      <c r="BT1208"/>
      <c r="BU1208"/>
      <c r="BV1208"/>
      <c r="BW1208"/>
      <c r="BX1208"/>
      <c r="BY1208"/>
      <c r="BZ1208"/>
      <c r="CA1208"/>
      <c r="CB1208"/>
      <c r="CC1208"/>
      <c r="CD1208"/>
      <c r="CE1208"/>
      <c r="CF1208"/>
      <c r="CG1208"/>
      <c r="CH1208"/>
      <c r="CI1208"/>
      <c r="CJ1208"/>
      <c r="CK1208"/>
      <c r="CL1208"/>
      <c r="CM1208"/>
      <c r="CN1208"/>
      <c r="CO1208"/>
      <c r="CP1208"/>
      <c r="CQ1208"/>
      <c r="CR1208"/>
      <c r="CS1208"/>
      <c r="CT1208"/>
      <c r="CU1208"/>
      <c r="CV1208"/>
    </row>
    <row r="1209" spans="10:100" x14ac:dyDescent="0.25">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c r="AY1209"/>
      <c r="AZ1209"/>
      <c r="BA1209"/>
      <c r="BB1209"/>
      <c r="BC1209"/>
      <c r="BD1209"/>
      <c r="BE1209"/>
      <c r="BF1209"/>
      <c r="BG1209"/>
      <c r="BH1209"/>
      <c r="BI1209"/>
      <c r="BJ1209"/>
      <c r="BK1209"/>
      <c r="BL1209"/>
      <c r="BM1209"/>
      <c r="BN1209"/>
      <c r="BO1209"/>
      <c r="BP1209"/>
      <c r="BQ1209"/>
      <c r="BR1209"/>
      <c r="BS1209"/>
      <c r="BT1209"/>
      <c r="BU1209"/>
      <c r="BV1209"/>
      <c r="BW1209"/>
      <c r="BX1209"/>
      <c r="BY1209"/>
      <c r="BZ1209"/>
      <c r="CA1209"/>
      <c r="CB1209"/>
      <c r="CC1209"/>
      <c r="CD1209"/>
      <c r="CE1209"/>
      <c r="CF1209"/>
      <c r="CG1209"/>
      <c r="CH1209"/>
      <c r="CI1209"/>
      <c r="CJ1209"/>
      <c r="CK1209"/>
      <c r="CL1209"/>
      <c r="CM1209"/>
      <c r="CN1209"/>
      <c r="CO1209"/>
      <c r="CP1209"/>
      <c r="CQ1209"/>
      <c r="CR1209"/>
      <c r="CS1209"/>
      <c r="CT1209"/>
      <c r="CU1209"/>
      <c r="CV1209"/>
    </row>
    <row r="1210" spans="10:100" x14ac:dyDescent="0.25">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c r="BA1210"/>
      <c r="BB1210"/>
      <c r="BC1210"/>
      <c r="BD1210"/>
      <c r="BE1210"/>
      <c r="BF1210"/>
      <c r="BG1210"/>
      <c r="BH1210"/>
      <c r="BI1210"/>
      <c r="BJ1210"/>
      <c r="BK1210"/>
      <c r="BL1210"/>
      <c r="BM1210"/>
      <c r="BN1210"/>
      <c r="BO1210"/>
      <c r="BP1210"/>
      <c r="BQ1210"/>
      <c r="BR1210"/>
      <c r="BS1210"/>
      <c r="BT1210"/>
      <c r="BU1210"/>
      <c r="BV1210"/>
      <c r="BW1210"/>
      <c r="BX1210"/>
      <c r="BY1210"/>
      <c r="BZ1210"/>
      <c r="CA1210"/>
      <c r="CB1210"/>
      <c r="CC1210"/>
      <c r="CD1210"/>
      <c r="CE1210"/>
      <c r="CF1210"/>
      <c r="CG1210"/>
      <c r="CH1210"/>
      <c r="CI1210"/>
      <c r="CJ1210"/>
      <c r="CK1210"/>
      <c r="CL1210"/>
      <c r="CM1210"/>
      <c r="CN1210"/>
      <c r="CO1210"/>
      <c r="CP1210"/>
      <c r="CQ1210"/>
      <c r="CR1210"/>
      <c r="CS1210"/>
      <c r="CT1210"/>
      <c r="CU1210"/>
      <c r="CV1210"/>
    </row>
    <row r="1211" spans="10:100" x14ac:dyDescent="0.25">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c r="BA1211"/>
      <c r="BB1211"/>
      <c r="BC1211"/>
      <c r="BD1211"/>
      <c r="BE1211"/>
      <c r="BF1211"/>
      <c r="BG1211"/>
      <c r="BH1211"/>
      <c r="BI1211"/>
      <c r="BJ1211"/>
      <c r="BK1211"/>
      <c r="BL1211"/>
      <c r="BM1211"/>
      <c r="BN1211"/>
      <c r="BO1211"/>
      <c r="BP1211"/>
      <c r="BQ1211"/>
      <c r="BR1211"/>
      <c r="BS1211"/>
      <c r="BT1211"/>
      <c r="BU1211"/>
      <c r="BV1211"/>
      <c r="BW1211"/>
      <c r="BX1211"/>
      <c r="BY1211"/>
      <c r="BZ1211"/>
      <c r="CA1211"/>
      <c r="CB1211"/>
      <c r="CC1211"/>
      <c r="CD1211"/>
      <c r="CE1211"/>
      <c r="CF1211"/>
      <c r="CG1211"/>
      <c r="CH1211"/>
      <c r="CI1211"/>
      <c r="CJ1211"/>
      <c r="CK1211"/>
      <c r="CL1211"/>
      <c r="CM1211"/>
      <c r="CN1211"/>
      <c r="CO1211"/>
      <c r="CP1211"/>
      <c r="CQ1211"/>
      <c r="CR1211"/>
      <c r="CS1211"/>
      <c r="CT1211"/>
      <c r="CU1211"/>
      <c r="CV1211"/>
    </row>
    <row r="1212" spans="10:100" x14ac:dyDescent="0.25">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c r="BA1212"/>
      <c r="BB1212"/>
      <c r="BC1212"/>
      <c r="BD1212"/>
      <c r="BE1212"/>
      <c r="BF1212"/>
      <c r="BG1212"/>
      <c r="BH1212"/>
      <c r="BI1212"/>
      <c r="BJ1212"/>
      <c r="BK1212"/>
      <c r="BL1212"/>
      <c r="BM1212"/>
      <c r="BN1212"/>
      <c r="BO1212"/>
      <c r="BP1212"/>
      <c r="BQ1212"/>
      <c r="BR1212"/>
      <c r="BS1212"/>
      <c r="BT1212"/>
      <c r="BU1212"/>
      <c r="BV1212"/>
      <c r="BW1212"/>
      <c r="BX1212"/>
      <c r="BY1212"/>
      <c r="BZ1212"/>
      <c r="CA1212"/>
      <c r="CB1212"/>
      <c r="CC1212"/>
      <c r="CD1212"/>
      <c r="CE1212"/>
      <c r="CF1212"/>
      <c r="CG1212"/>
      <c r="CH1212"/>
      <c r="CI1212"/>
      <c r="CJ1212"/>
      <c r="CK1212"/>
      <c r="CL1212"/>
      <c r="CM1212"/>
      <c r="CN1212"/>
      <c r="CO1212"/>
      <c r="CP1212"/>
      <c r="CQ1212"/>
      <c r="CR1212"/>
      <c r="CS1212"/>
      <c r="CT1212"/>
      <c r="CU1212"/>
      <c r="CV1212"/>
    </row>
    <row r="1213" spans="10:100" x14ac:dyDescent="0.25">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M1213"/>
      <c r="CN1213"/>
      <c r="CO1213"/>
      <c r="CP1213"/>
      <c r="CQ1213"/>
      <c r="CR1213"/>
      <c r="CS1213"/>
      <c r="CT1213"/>
      <c r="CU1213"/>
      <c r="CV1213"/>
    </row>
    <row r="1214" spans="10:100" x14ac:dyDescent="0.25">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c r="BA1214"/>
      <c r="BB1214"/>
      <c r="BC1214"/>
      <c r="BD1214"/>
      <c r="BE1214"/>
      <c r="BF1214"/>
      <c r="BG1214"/>
      <c r="BH1214"/>
      <c r="BI1214"/>
      <c r="BJ1214"/>
      <c r="BK1214"/>
      <c r="BL1214"/>
      <c r="BM1214"/>
      <c r="BN1214"/>
      <c r="BO1214"/>
      <c r="BP1214"/>
      <c r="BQ1214"/>
      <c r="BR1214"/>
      <c r="BS1214"/>
      <c r="BT1214"/>
      <c r="BU1214"/>
      <c r="BV1214"/>
      <c r="BW1214"/>
      <c r="BX1214"/>
      <c r="BY1214"/>
      <c r="BZ1214"/>
      <c r="CA1214"/>
      <c r="CB1214"/>
      <c r="CC1214"/>
      <c r="CD1214"/>
      <c r="CE1214"/>
      <c r="CF1214"/>
      <c r="CG1214"/>
      <c r="CH1214"/>
      <c r="CI1214"/>
      <c r="CJ1214"/>
      <c r="CK1214"/>
      <c r="CL1214"/>
      <c r="CM1214"/>
      <c r="CN1214"/>
      <c r="CO1214"/>
      <c r="CP1214"/>
      <c r="CQ1214"/>
      <c r="CR1214"/>
      <c r="CS1214"/>
      <c r="CT1214"/>
      <c r="CU1214"/>
      <c r="CV1214"/>
    </row>
    <row r="1215" spans="10:100" x14ac:dyDescent="0.25">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c r="BA1215"/>
      <c r="BB1215"/>
      <c r="BC1215"/>
      <c r="BD1215"/>
      <c r="BE1215"/>
      <c r="BF1215"/>
      <c r="BG1215"/>
      <c r="BH1215"/>
      <c r="BI1215"/>
      <c r="BJ1215"/>
      <c r="BK1215"/>
      <c r="BL1215"/>
      <c r="BM1215"/>
      <c r="BN1215"/>
      <c r="BO1215"/>
      <c r="BP1215"/>
      <c r="BQ1215"/>
      <c r="BR1215"/>
      <c r="BS1215"/>
      <c r="BT1215"/>
      <c r="BU1215"/>
      <c r="BV1215"/>
      <c r="BW1215"/>
      <c r="BX1215"/>
      <c r="BY1215"/>
      <c r="BZ1215"/>
      <c r="CA1215"/>
      <c r="CB1215"/>
      <c r="CC1215"/>
      <c r="CD1215"/>
      <c r="CE1215"/>
      <c r="CF1215"/>
      <c r="CG1215"/>
      <c r="CH1215"/>
      <c r="CI1215"/>
      <c r="CJ1215"/>
      <c r="CK1215"/>
      <c r="CL1215"/>
      <c r="CM1215"/>
      <c r="CN1215"/>
      <c r="CO1215"/>
      <c r="CP1215"/>
      <c r="CQ1215"/>
      <c r="CR1215"/>
      <c r="CS1215"/>
      <c r="CT1215"/>
      <c r="CU1215"/>
      <c r="CV1215"/>
    </row>
    <row r="1216" spans="10:100" x14ac:dyDescent="0.25">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c r="BA1216"/>
      <c r="BB1216"/>
      <c r="BC1216"/>
      <c r="BD1216"/>
      <c r="BE1216"/>
      <c r="BF1216"/>
      <c r="BG1216"/>
      <c r="BH1216"/>
      <c r="BI1216"/>
      <c r="BJ1216"/>
      <c r="BK1216"/>
      <c r="BL1216"/>
      <c r="BM1216"/>
      <c r="BN1216"/>
      <c r="BO1216"/>
      <c r="BP1216"/>
      <c r="BQ1216"/>
      <c r="BR1216"/>
      <c r="BS1216"/>
      <c r="BT1216"/>
      <c r="BU1216"/>
      <c r="BV1216"/>
      <c r="BW1216"/>
      <c r="BX1216"/>
      <c r="BY1216"/>
      <c r="BZ1216"/>
      <c r="CA1216"/>
      <c r="CB1216"/>
      <c r="CC1216"/>
      <c r="CD1216"/>
      <c r="CE1216"/>
      <c r="CF1216"/>
      <c r="CG1216"/>
      <c r="CH1216"/>
      <c r="CI1216"/>
      <c r="CJ1216"/>
      <c r="CK1216"/>
      <c r="CL1216"/>
      <c r="CM1216"/>
      <c r="CN1216"/>
      <c r="CO1216"/>
      <c r="CP1216"/>
      <c r="CQ1216"/>
      <c r="CR1216"/>
      <c r="CS1216"/>
      <c r="CT1216"/>
      <c r="CU1216"/>
      <c r="CV1216"/>
    </row>
    <row r="1217" spans="10:100" x14ac:dyDescent="0.25">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c r="BA1217"/>
      <c r="BB1217"/>
      <c r="BC1217"/>
      <c r="BD1217"/>
      <c r="BE1217"/>
      <c r="BF1217"/>
      <c r="BG1217"/>
      <c r="BH1217"/>
      <c r="BI1217"/>
      <c r="BJ1217"/>
      <c r="BK1217"/>
      <c r="BL1217"/>
      <c r="BM1217"/>
      <c r="BN1217"/>
      <c r="BO1217"/>
      <c r="BP1217"/>
      <c r="BQ1217"/>
      <c r="BR1217"/>
      <c r="BS1217"/>
      <c r="BT1217"/>
      <c r="BU1217"/>
      <c r="BV1217"/>
      <c r="BW1217"/>
      <c r="BX1217"/>
      <c r="BY1217"/>
      <c r="BZ1217"/>
      <c r="CA1217"/>
      <c r="CB1217"/>
      <c r="CC1217"/>
      <c r="CD1217"/>
      <c r="CE1217"/>
      <c r="CF1217"/>
      <c r="CG1217"/>
      <c r="CH1217"/>
      <c r="CI1217"/>
      <c r="CJ1217"/>
      <c r="CK1217"/>
      <c r="CL1217"/>
      <c r="CM1217"/>
      <c r="CN1217"/>
      <c r="CO1217"/>
      <c r="CP1217"/>
      <c r="CQ1217"/>
      <c r="CR1217"/>
      <c r="CS1217"/>
      <c r="CT1217"/>
      <c r="CU1217"/>
      <c r="CV1217"/>
    </row>
    <row r="1218" spans="10:100" x14ac:dyDescent="0.25">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c r="BA1218"/>
      <c r="BB1218"/>
      <c r="BC1218"/>
      <c r="BD1218"/>
      <c r="BE1218"/>
      <c r="BF1218"/>
      <c r="BG1218"/>
      <c r="BH1218"/>
      <c r="BI1218"/>
      <c r="BJ1218"/>
      <c r="BK1218"/>
      <c r="BL1218"/>
      <c r="BM1218"/>
      <c r="BN1218"/>
      <c r="BO1218"/>
      <c r="BP1218"/>
      <c r="BQ1218"/>
      <c r="BR1218"/>
      <c r="BS1218"/>
      <c r="BT1218"/>
      <c r="BU1218"/>
      <c r="BV1218"/>
      <c r="BW1218"/>
      <c r="BX1218"/>
      <c r="BY1218"/>
      <c r="BZ1218"/>
      <c r="CA1218"/>
      <c r="CB1218"/>
      <c r="CC1218"/>
      <c r="CD1218"/>
      <c r="CE1218"/>
      <c r="CF1218"/>
      <c r="CG1218"/>
      <c r="CH1218"/>
      <c r="CI1218"/>
      <c r="CJ1218"/>
      <c r="CK1218"/>
      <c r="CL1218"/>
      <c r="CM1218"/>
      <c r="CN1218"/>
      <c r="CO1218"/>
      <c r="CP1218"/>
      <c r="CQ1218"/>
      <c r="CR1218"/>
      <c r="CS1218"/>
      <c r="CT1218"/>
      <c r="CU1218"/>
      <c r="CV1218"/>
    </row>
    <row r="1219" spans="10:100" x14ac:dyDescent="0.25">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c r="BA1219"/>
      <c r="BB1219"/>
      <c r="BC1219"/>
      <c r="BD1219"/>
      <c r="BE1219"/>
      <c r="BF1219"/>
      <c r="BG1219"/>
      <c r="BH1219"/>
      <c r="BI1219"/>
      <c r="BJ1219"/>
      <c r="BK1219"/>
      <c r="BL1219"/>
      <c r="BM1219"/>
      <c r="BN1219"/>
      <c r="BO1219"/>
      <c r="BP1219"/>
      <c r="BQ1219"/>
      <c r="BR1219"/>
      <c r="BS1219"/>
      <c r="BT1219"/>
      <c r="BU1219"/>
      <c r="BV1219"/>
      <c r="BW1219"/>
      <c r="BX1219"/>
      <c r="BY1219"/>
      <c r="BZ1219"/>
      <c r="CA1219"/>
      <c r="CB1219"/>
      <c r="CC1219"/>
      <c r="CD1219"/>
      <c r="CE1219"/>
      <c r="CF1219"/>
      <c r="CG1219"/>
      <c r="CH1219"/>
      <c r="CI1219"/>
      <c r="CJ1219"/>
      <c r="CK1219"/>
      <c r="CL1219"/>
      <c r="CM1219"/>
      <c r="CN1219"/>
      <c r="CO1219"/>
      <c r="CP1219"/>
      <c r="CQ1219"/>
      <c r="CR1219"/>
      <c r="CS1219"/>
      <c r="CT1219"/>
      <c r="CU1219"/>
      <c r="CV1219"/>
    </row>
    <row r="1220" spans="10:100" x14ac:dyDescent="0.25">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M1220"/>
      <c r="CN1220"/>
      <c r="CO1220"/>
      <c r="CP1220"/>
      <c r="CQ1220"/>
      <c r="CR1220"/>
      <c r="CS1220"/>
      <c r="CT1220"/>
      <c r="CU1220"/>
      <c r="CV1220"/>
    </row>
    <row r="1221" spans="10:100" x14ac:dyDescent="0.25">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c r="BA1221"/>
      <c r="BB1221"/>
      <c r="BC1221"/>
      <c r="BD1221"/>
      <c r="BE1221"/>
      <c r="BF1221"/>
      <c r="BG1221"/>
      <c r="BH1221"/>
      <c r="BI1221"/>
      <c r="BJ1221"/>
      <c r="BK1221"/>
      <c r="BL1221"/>
      <c r="BM1221"/>
      <c r="BN1221"/>
      <c r="BO1221"/>
      <c r="BP1221"/>
      <c r="BQ1221"/>
      <c r="BR1221"/>
      <c r="BS1221"/>
      <c r="BT1221"/>
      <c r="BU1221"/>
      <c r="BV1221"/>
      <c r="BW1221"/>
      <c r="BX1221"/>
      <c r="BY1221"/>
      <c r="BZ1221"/>
      <c r="CA1221"/>
      <c r="CB1221"/>
      <c r="CC1221"/>
      <c r="CD1221"/>
      <c r="CE1221"/>
      <c r="CF1221"/>
      <c r="CG1221"/>
      <c r="CH1221"/>
      <c r="CI1221"/>
      <c r="CJ1221"/>
      <c r="CK1221"/>
      <c r="CL1221"/>
      <c r="CM1221"/>
      <c r="CN1221"/>
      <c r="CO1221"/>
      <c r="CP1221"/>
      <c r="CQ1221"/>
      <c r="CR1221"/>
      <c r="CS1221"/>
      <c r="CT1221"/>
      <c r="CU1221"/>
      <c r="CV1221"/>
    </row>
    <row r="1222" spans="10:100" x14ac:dyDescent="0.25">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c r="BA1222"/>
      <c r="BB1222"/>
      <c r="BC1222"/>
      <c r="BD1222"/>
      <c r="BE1222"/>
      <c r="BF1222"/>
      <c r="BG1222"/>
      <c r="BH1222"/>
      <c r="BI1222"/>
      <c r="BJ1222"/>
      <c r="BK1222"/>
      <c r="BL1222"/>
      <c r="BM1222"/>
      <c r="BN1222"/>
      <c r="BO1222"/>
      <c r="BP1222"/>
      <c r="BQ1222"/>
      <c r="BR1222"/>
      <c r="BS1222"/>
      <c r="BT1222"/>
      <c r="BU1222"/>
      <c r="BV1222"/>
      <c r="BW1222"/>
      <c r="BX1222"/>
      <c r="BY1222"/>
      <c r="BZ1222"/>
      <c r="CA1222"/>
      <c r="CB1222"/>
      <c r="CC1222"/>
      <c r="CD1222"/>
      <c r="CE1222"/>
      <c r="CF1222"/>
      <c r="CG1222"/>
      <c r="CH1222"/>
      <c r="CI1222"/>
      <c r="CJ1222"/>
      <c r="CK1222"/>
      <c r="CL1222"/>
      <c r="CM1222"/>
      <c r="CN1222"/>
      <c r="CO1222"/>
      <c r="CP1222"/>
      <c r="CQ1222"/>
      <c r="CR1222"/>
      <c r="CS1222"/>
      <c r="CT1222"/>
      <c r="CU1222"/>
      <c r="CV1222"/>
    </row>
    <row r="1223" spans="10:100" x14ac:dyDescent="0.25">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c r="BA1223"/>
      <c r="BB1223"/>
      <c r="BC1223"/>
      <c r="BD1223"/>
      <c r="BE1223"/>
      <c r="BF1223"/>
      <c r="BG1223"/>
      <c r="BH1223"/>
      <c r="BI1223"/>
      <c r="BJ1223"/>
      <c r="BK1223"/>
      <c r="BL1223"/>
      <c r="BM1223"/>
      <c r="BN1223"/>
      <c r="BO1223"/>
      <c r="BP1223"/>
      <c r="BQ1223"/>
      <c r="BR1223"/>
      <c r="BS1223"/>
      <c r="BT1223"/>
      <c r="BU1223"/>
      <c r="BV1223"/>
      <c r="BW1223"/>
      <c r="BX1223"/>
      <c r="BY1223"/>
      <c r="BZ1223"/>
      <c r="CA1223"/>
      <c r="CB1223"/>
      <c r="CC1223"/>
      <c r="CD1223"/>
      <c r="CE1223"/>
      <c r="CF1223"/>
      <c r="CG1223"/>
      <c r="CH1223"/>
      <c r="CI1223"/>
      <c r="CJ1223"/>
      <c r="CK1223"/>
      <c r="CL1223"/>
      <c r="CM1223"/>
      <c r="CN1223"/>
      <c r="CO1223"/>
      <c r="CP1223"/>
      <c r="CQ1223"/>
      <c r="CR1223"/>
      <c r="CS1223"/>
      <c r="CT1223"/>
      <c r="CU1223"/>
      <c r="CV1223"/>
    </row>
    <row r="1224" spans="10:100" x14ac:dyDescent="0.25">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c r="BA1224"/>
      <c r="BB1224"/>
      <c r="BC1224"/>
      <c r="BD1224"/>
      <c r="BE1224"/>
      <c r="BF1224"/>
      <c r="BG1224"/>
      <c r="BH1224"/>
      <c r="BI1224"/>
      <c r="BJ1224"/>
      <c r="BK1224"/>
      <c r="BL1224"/>
      <c r="BM1224"/>
      <c r="BN1224"/>
      <c r="BO1224"/>
      <c r="BP1224"/>
      <c r="BQ1224"/>
      <c r="BR1224"/>
      <c r="BS1224"/>
      <c r="BT1224"/>
      <c r="BU1224"/>
      <c r="BV1224"/>
      <c r="BW1224"/>
      <c r="BX1224"/>
      <c r="BY1224"/>
      <c r="BZ1224"/>
      <c r="CA1224"/>
      <c r="CB1224"/>
      <c r="CC1224"/>
      <c r="CD1224"/>
      <c r="CE1224"/>
      <c r="CF1224"/>
      <c r="CG1224"/>
      <c r="CH1224"/>
      <c r="CI1224"/>
      <c r="CJ1224"/>
      <c r="CK1224"/>
      <c r="CL1224"/>
      <c r="CM1224"/>
      <c r="CN1224"/>
      <c r="CO1224"/>
      <c r="CP1224"/>
      <c r="CQ1224"/>
      <c r="CR1224"/>
      <c r="CS1224"/>
      <c r="CT1224"/>
      <c r="CU1224"/>
      <c r="CV1224"/>
    </row>
    <row r="1225" spans="10:100" x14ac:dyDescent="0.25">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c r="BA1225"/>
      <c r="BB1225"/>
      <c r="BC1225"/>
      <c r="BD1225"/>
      <c r="BE1225"/>
      <c r="BF1225"/>
      <c r="BG1225"/>
      <c r="BH1225"/>
      <c r="BI1225"/>
      <c r="BJ1225"/>
      <c r="BK1225"/>
      <c r="BL1225"/>
      <c r="BM1225"/>
      <c r="BN1225"/>
      <c r="BO1225"/>
      <c r="BP1225"/>
      <c r="BQ1225"/>
      <c r="BR1225"/>
      <c r="BS1225"/>
      <c r="BT1225"/>
      <c r="BU1225"/>
      <c r="BV1225"/>
      <c r="BW1225"/>
      <c r="BX1225"/>
      <c r="BY1225"/>
      <c r="BZ1225"/>
      <c r="CA1225"/>
      <c r="CB1225"/>
      <c r="CC1225"/>
      <c r="CD1225"/>
      <c r="CE1225"/>
      <c r="CF1225"/>
      <c r="CG1225"/>
      <c r="CH1225"/>
      <c r="CI1225"/>
      <c r="CJ1225"/>
      <c r="CK1225"/>
      <c r="CL1225"/>
      <c r="CM1225"/>
      <c r="CN1225"/>
      <c r="CO1225"/>
      <c r="CP1225"/>
      <c r="CQ1225"/>
      <c r="CR1225"/>
      <c r="CS1225"/>
      <c r="CT1225"/>
      <c r="CU1225"/>
      <c r="CV1225"/>
    </row>
    <row r="1226" spans="10:100" x14ac:dyDescent="0.25">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c r="BA1226"/>
      <c r="BB1226"/>
      <c r="BC1226"/>
      <c r="BD1226"/>
      <c r="BE1226"/>
      <c r="BF1226"/>
      <c r="BG1226"/>
      <c r="BH1226"/>
      <c r="BI1226"/>
      <c r="BJ1226"/>
      <c r="BK1226"/>
      <c r="BL1226"/>
      <c r="BM1226"/>
      <c r="BN1226"/>
      <c r="BO1226"/>
      <c r="BP1226"/>
      <c r="BQ1226"/>
      <c r="BR1226"/>
      <c r="BS1226"/>
      <c r="BT1226"/>
      <c r="BU1226"/>
      <c r="BV1226"/>
      <c r="BW1226"/>
      <c r="BX1226"/>
      <c r="BY1226"/>
      <c r="BZ1226"/>
      <c r="CA1226"/>
      <c r="CB1226"/>
      <c r="CC1226"/>
      <c r="CD1226"/>
      <c r="CE1226"/>
      <c r="CF1226"/>
      <c r="CG1226"/>
      <c r="CH1226"/>
      <c r="CI1226"/>
      <c r="CJ1226"/>
      <c r="CK1226"/>
      <c r="CL1226"/>
      <c r="CM1226"/>
      <c r="CN1226"/>
      <c r="CO1226"/>
      <c r="CP1226"/>
      <c r="CQ1226"/>
      <c r="CR1226"/>
      <c r="CS1226"/>
      <c r="CT1226"/>
      <c r="CU1226"/>
      <c r="CV1226"/>
    </row>
    <row r="1227" spans="10:100" x14ac:dyDescent="0.25">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c r="BA1227"/>
      <c r="BB1227"/>
      <c r="BC1227"/>
      <c r="BD1227"/>
      <c r="BE1227"/>
      <c r="BF1227"/>
      <c r="BG1227"/>
      <c r="BH1227"/>
      <c r="BI1227"/>
      <c r="BJ1227"/>
      <c r="BK1227"/>
      <c r="BL1227"/>
      <c r="BM1227"/>
      <c r="BN1227"/>
      <c r="BO1227"/>
      <c r="BP1227"/>
      <c r="BQ1227"/>
      <c r="BR1227"/>
      <c r="BS1227"/>
      <c r="BT1227"/>
      <c r="BU1227"/>
      <c r="BV1227"/>
      <c r="BW1227"/>
      <c r="BX1227"/>
      <c r="BY1227"/>
      <c r="BZ1227"/>
      <c r="CA1227"/>
      <c r="CB1227"/>
      <c r="CC1227"/>
      <c r="CD1227"/>
      <c r="CE1227"/>
      <c r="CF1227"/>
      <c r="CG1227"/>
      <c r="CH1227"/>
      <c r="CI1227"/>
      <c r="CJ1227"/>
      <c r="CK1227"/>
      <c r="CL1227"/>
      <c r="CM1227"/>
      <c r="CN1227"/>
      <c r="CO1227"/>
      <c r="CP1227"/>
      <c r="CQ1227"/>
      <c r="CR1227"/>
      <c r="CS1227"/>
      <c r="CT1227"/>
      <c r="CU1227"/>
      <c r="CV1227"/>
    </row>
    <row r="1228" spans="10:100" x14ac:dyDescent="0.25">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c r="BA1228"/>
      <c r="BB1228"/>
      <c r="BC1228"/>
      <c r="BD1228"/>
      <c r="BE1228"/>
      <c r="BF1228"/>
      <c r="BG1228"/>
      <c r="BH1228"/>
      <c r="BI1228"/>
      <c r="BJ1228"/>
      <c r="BK1228"/>
      <c r="BL1228"/>
      <c r="BM1228"/>
      <c r="BN1228"/>
      <c r="BO1228"/>
      <c r="BP1228"/>
      <c r="BQ1228"/>
      <c r="BR1228"/>
      <c r="BS1228"/>
      <c r="BT1228"/>
      <c r="BU1228"/>
      <c r="BV1228"/>
      <c r="BW1228"/>
      <c r="BX1228"/>
      <c r="BY1228"/>
      <c r="BZ1228"/>
      <c r="CA1228"/>
      <c r="CB1228"/>
      <c r="CC1228"/>
      <c r="CD1228"/>
      <c r="CE1228"/>
      <c r="CF1228"/>
      <c r="CG1228"/>
      <c r="CH1228"/>
      <c r="CI1228"/>
      <c r="CJ1228"/>
      <c r="CK1228"/>
      <c r="CL1228"/>
      <c r="CM1228"/>
      <c r="CN1228"/>
      <c r="CO1228"/>
      <c r="CP1228"/>
      <c r="CQ1228"/>
      <c r="CR1228"/>
      <c r="CS1228"/>
      <c r="CT1228"/>
      <c r="CU1228"/>
      <c r="CV1228"/>
    </row>
    <row r="1229" spans="10:100" x14ac:dyDescent="0.25">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c r="AY1229"/>
      <c r="AZ1229"/>
      <c r="BA1229"/>
      <c r="BB1229"/>
      <c r="BC1229"/>
      <c r="BD1229"/>
      <c r="BE1229"/>
      <c r="BF1229"/>
      <c r="BG1229"/>
      <c r="BH1229"/>
      <c r="BI1229"/>
      <c r="BJ1229"/>
      <c r="BK1229"/>
      <c r="BL1229"/>
      <c r="BM1229"/>
      <c r="BN1229"/>
      <c r="BO1229"/>
      <c r="BP1229"/>
      <c r="BQ1229"/>
      <c r="BR1229"/>
      <c r="BS1229"/>
      <c r="BT1229"/>
      <c r="BU1229"/>
      <c r="BV1229"/>
      <c r="BW1229"/>
      <c r="BX1229"/>
      <c r="BY1229"/>
      <c r="BZ1229"/>
      <c r="CA1229"/>
      <c r="CB1229"/>
      <c r="CC1229"/>
      <c r="CD1229"/>
      <c r="CE1229"/>
      <c r="CF1229"/>
      <c r="CG1229"/>
      <c r="CH1229"/>
      <c r="CI1229"/>
      <c r="CJ1229"/>
      <c r="CK1229"/>
      <c r="CL1229"/>
      <c r="CM1229"/>
      <c r="CN1229"/>
      <c r="CO1229"/>
      <c r="CP1229"/>
      <c r="CQ1229"/>
      <c r="CR1229"/>
      <c r="CS1229"/>
      <c r="CT1229"/>
      <c r="CU1229"/>
      <c r="CV1229"/>
    </row>
    <row r="1230" spans="10:100" x14ac:dyDescent="0.25">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c r="AY1230"/>
      <c r="AZ1230"/>
      <c r="BA1230"/>
      <c r="BB1230"/>
      <c r="BC1230"/>
      <c r="BD1230"/>
      <c r="BE1230"/>
      <c r="BF1230"/>
      <c r="BG1230"/>
      <c r="BH1230"/>
      <c r="BI1230"/>
      <c r="BJ1230"/>
      <c r="BK1230"/>
      <c r="BL1230"/>
      <c r="BM1230"/>
      <c r="BN1230"/>
      <c r="BO1230"/>
      <c r="BP1230"/>
      <c r="BQ1230"/>
      <c r="BR1230"/>
      <c r="BS1230"/>
      <c r="BT1230"/>
      <c r="BU1230"/>
      <c r="BV1230"/>
      <c r="BW1230"/>
      <c r="BX1230"/>
      <c r="BY1230"/>
      <c r="BZ1230"/>
      <c r="CA1230"/>
      <c r="CB1230"/>
      <c r="CC1230"/>
      <c r="CD1230"/>
      <c r="CE1230"/>
      <c r="CF1230"/>
      <c r="CG1230"/>
      <c r="CH1230"/>
      <c r="CI1230"/>
      <c r="CJ1230"/>
      <c r="CK1230"/>
      <c r="CL1230"/>
      <c r="CM1230"/>
      <c r="CN1230"/>
      <c r="CO1230"/>
      <c r="CP1230"/>
      <c r="CQ1230"/>
      <c r="CR1230"/>
      <c r="CS1230"/>
      <c r="CT1230"/>
      <c r="CU1230"/>
      <c r="CV1230"/>
    </row>
    <row r="1231" spans="10:100" x14ac:dyDescent="0.25">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c r="AY1231"/>
      <c r="AZ1231"/>
      <c r="BA1231"/>
      <c r="BB1231"/>
      <c r="BC1231"/>
      <c r="BD1231"/>
      <c r="BE1231"/>
      <c r="BF1231"/>
      <c r="BG1231"/>
      <c r="BH1231"/>
      <c r="BI1231"/>
      <c r="BJ1231"/>
      <c r="BK1231"/>
      <c r="BL1231"/>
      <c r="BM1231"/>
      <c r="BN1231"/>
      <c r="BO1231"/>
      <c r="BP1231"/>
      <c r="BQ1231"/>
      <c r="BR1231"/>
      <c r="BS1231"/>
      <c r="BT1231"/>
      <c r="BU1231"/>
      <c r="BV1231"/>
      <c r="BW1231"/>
      <c r="BX1231"/>
      <c r="BY1231"/>
      <c r="BZ1231"/>
      <c r="CA1231"/>
      <c r="CB1231"/>
      <c r="CC1231"/>
      <c r="CD1231"/>
      <c r="CE1231"/>
      <c r="CF1231"/>
      <c r="CG1231"/>
      <c r="CH1231"/>
      <c r="CI1231"/>
      <c r="CJ1231"/>
      <c r="CK1231"/>
      <c r="CL1231"/>
      <c r="CM1231"/>
      <c r="CN1231"/>
      <c r="CO1231"/>
      <c r="CP1231"/>
      <c r="CQ1231"/>
      <c r="CR1231"/>
      <c r="CS1231"/>
      <c r="CT1231"/>
      <c r="CU1231"/>
      <c r="CV1231"/>
    </row>
    <row r="1232" spans="10:100" x14ac:dyDescent="0.25">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c r="BA1232"/>
      <c r="BB1232"/>
      <c r="BC1232"/>
      <c r="BD1232"/>
      <c r="BE1232"/>
      <c r="BF1232"/>
      <c r="BG1232"/>
      <c r="BH1232"/>
      <c r="BI1232"/>
      <c r="BJ1232"/>
      <c r="BK1232"/>
      <c r="BL1232"/>
      <c r="BM1232"/>
      <c r="BN1232"/>
      <c r="BO1232"/>
      <c r="BP1232"/>
      <c r="BQ1232"/>
      <c r="BR1232"/>
      <c r="BS1232"/>
      <c r="BT1232"/>
      <c r="BU1232"/>
      <c r="BV1232"/>
      <c r="BW1232"/>
      <c r="BX1232"/>
      <c r="BY1232"/>
      <c r="BZ1232"/>
      <c r="CA1232"/>
      <c r="CB1232"/>
      <c r="CC1232"/>
      <c r="CD1232"/>
      <c r="CE1232"/>
      <c r="CF1232"/>
      <c r="CG1232"/>
      <c r="CH1232"/>
      <c r="CI1232"/>
      <c r="CJ1232"/>
      <c r="CK1232"/>
      <c r="CL1232"/>
      <c r="CM1232"/>
      <c r="CN1232"/>
      <c r="CO1232"/>
      <c r="CP1232"/>
      <c r="CQ1232"/>
      <c r="CR1232"/>
      <c r="CS1232"/>
      <c r="CT1232"/>
      <c r="CU1232"/>
      <c r="CV1232"/>
    </row>
    <row r="1233" spans="10:100" x14ac:dyDescent="0.25">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c r="AY1233"/>
      <c r="AZ1233"/>
      <c r="BA1233"/>
      <c r="BB1233"/>
      <c r="BC1233"/>
      <c r="BD1233"/>
      <c r="BE1233"/>
      <c r="BF1233"/>
      <c r="BG1233"/>
      <c r="BH1233"/>
      <c r="BI1233"/>
      <c r="BJ1233"/>
      <c r="BK1233"/>
      <c r="BL1233"/>
      <c r="BM1233"/>
      <c r="BN1233"/>
      <c r="BO1233"/>
      <c r="BP1233"/>
      <c r="BQ1233"/>
      <c r="BR1233"/>
      <c r="BS1233"/>
      <c r="BT1233"/>
      <c r="BU1233"/>
      <c r="BV1233"/>
      <c r="BW1233"/>
      <c r="BX1233"/>
      <c r="BY1233"/>
      <c r="BZ1233"/>
      <c r="CA1233"/>
      <c r="CB1233"/>
      <c r="CC1233"/>
      <c r="CD1233"/>
      <c r="CE1233"/>
      <c r="CF1233"/>
      <c r="CG1233"/>
      <c r="CH1233"/>
      <c r="CI1233"/>
      <c r="CJ1233"/>
      <c r="CK1233"/>
      <c r="CL1233"/>
      <c r="CM1233"/>
      <c r="CN1233"/>
      <c r="CO1233"/>
      <c r="CP1233"/>
      <c r="CQ1233"/>
      <c r="CR1233"/>
      <c r="CS1233"/>
      <c r="CT1233"/>
      <c r="CU1233"/>
      <c r="CV1233"/>
    </row>
    <row r="1234" spans="10:100" x14ac:dyDescent="0.25">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c r="AY1234"/>
      <c r="AZ1234"/>
      <c r="BA1234"/>
      <c r="BB1234"/>
      <c r="BC1234"/>
      <c r="BD1234"/>
      <c r="BE1234"/>
      <c r="BF1234"/>
      <c r="BG1234"/>
      <c r="BH1234"/>
      <c r="BI1234"/>
      <c r="BJ1234"/>
      <c r="BK1234"/>
      <c r="BL1234"/>
      <c r="BM1234"/>
      <c r="BN1234"/>
      <c r="BO1234"/>
      <c r="BP1234"/>
      <c r="BQ1234"/>
      <c r="BR1234"/>
      <c r="BS1234"/>
      <c r="BT1234"/>
      <c r="BU1234"/>
      <c r="BV1234"/>
      <c r="BW1234"/>
      <c r="BX1234"/>
      <c r="BY1234"/>
      <c r="BZ1234"/>
      <c r="CA1234"/>
      <c r="CB1234"/>
      <c r="CC1234"/>
      <c r="CD1234"/>
      <c r="CE1234"/>
      <c r="CF1234"/>
      <c r="CG1234"/>
      <c r="CH1234"/>
      <c r="CI1234"/>
      <c r="CJ1234"/>
      <c r="CK1234"/>
      <c r="CL1234"/>
      <c r="CM1234"/>
      <c r="CN1234"/>
      <c r="CO1234"/>
      <c r="CP1234"/>
      <c r="CQ1234"/>
      <c r="CR1234"/>
      <c r="CS1234"/>
      <c r="CT1234"/>
      <c r="CU1234"/>
      <c r="CV1234"/>
    </row>
    <row r="1235" spans="10:100" x14ac:dyDescent="0.25">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c r="AY1235"/>
      <c r="AZ1235"/>
      <c r="BA1235"/>
      <c r="BB1235"/>
      <c r="BC1235"/>
      <c r="BD1235"/>
      <c r="BE1235"/>
      <c r="BF1235"/>
      <c r="BG1235"/>
      <c r="BH1235"/>
      <c r="BI1235"/>
      <c r="BJ1235"/>
      <c r="BK1235"/>
      <c r="BL1235"/>
      <c r="BM1235"/>
      <c r="BN1235"/>
      <c r="BO1235"/>
      <c r="BP1235"/>
      <c r="BQ1235"/>
      <c r="BR1235"/>
      <c r="BS1235"/>
      <c r="BT1235"/>
      <c r="BU1235"/>
      <c r="BV1235"/>
      <c r="BW1235"/>
      <c r="BX1235"/>
      <c r="BY1235"/>
      <c r="BZ1235"/>
      <c r="CA1235"/>
      <c r="CB1235"/>
      <c r="CC1235"/>
      <c r="CD1235"/>
      <c r="CE1235"/>
      <c r="CF1235"/>
      <c r="CG1235"/>
      <c r="CH1235"/>
      <c r="CI1235"/>
      <c r="CJ1235"/>
      <c r="CK1235"/>
      <c r="CL1235"/>
      <c r="CM1235"/>
      <c r="CN1235"/>
      <c r="CO1235"/>
      <c r="CP1235"/>
      <c r="CQ1235"/>
      <c r="CR1235"/>
      <c r="CS1235"/>
      <c r="CT1235"/>
      <c r="CU1235"/>
      <c r="CV1235"/>
    </row>
    <row r="1236" spans="10:100" x14ac:dyDescent="0.25">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c r="AY1236"/>
      <c r="AZ1236"/>
      <c r="BA1236"/>
      <c r="BB1236"/>
      <c r="BC1236"/>
      <c r="BD1236"/>
      <c r="BE1236"/>
      <c r="BF1236"/>
      <c r="BG1236"/>
      <c r="BH1236"/>
      <c r="BI1236"/>
      <c r="BJ1236"/>
      <c r="BK1236"/>
      <c r="BL1236"/>
      <c r="BM1236"/>
      <c r="BN1236"/>
      <c r="BO1236"/>
      <c r="BP1236"/>
      <c r="BQ1236"/>
      <c r="BR1236"/>
      <c r="BS1236"/>
      <c r="BT1236"/>
      <c r="BU1236"/>
      <c r="BV1236"/>
      <c r="BW1236"/>
      <c r="BX1236"/>
      <c r="BY1236"/>
      <c r="BZ1236"/>
      <c r="CA1236"/>
      <c r="CB1236"/>
      <c r="CC1236"/>
      <c r="CD1236"/>
      <c r="CE1236"/>
      <c r="CF1236"/>
      <c r="CG1236"/>
      <c r="CH1236"/>
      <c r="CI1236"/>
      <c r="CJ1236"/>
      <c r="CK1236"/>
      <c r="CL1236"/>
      <c r="CM1236"/>
      <c r="CN1236"/>
      <c r="CO1236"/>
      <c r="CP1236"/>
      <c r="CQ1236"/>
      <c r="CR1236"/>
      <c r="CS1236"/>
      <c r="CT1236"/>
      <c r="CU1236"/>
      <c r="CV1236"/>
    </row>
    <row r="1237" spans="10:100" x14ac:dyDescent="0.25">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c r="BA1237"/>
      <c r="BB1237"/>
      <c r="BC1237"/>
      <c r="BD1237"/>
      <c r="BE1237"/>
      <c r="BF1237"/>
      <c r="BG1237"/>
      <c r="BH1237"/>
      <c r="BI1237"/>
      <c r="BJ1237"/>
      <c r="BK1237"/>
      <c r="BL1237"/>
      <c r="BM1237"/>
      <c r="BN1237"/>
      <c r="BO1237"/>
      <c r="BP1237"/>
      <c r="BQ1237"/>
      <c r="BR1237"/>
      <c r="BS1237"/>
      <c r="BT1237"/>
      <c r="BU1237"/>
      <c r="BV1237"/>
      <c r="BW1237"/>
      <c r="BX1237"/>
      <c r="BY1237"/>
      <c r="BZ1237"/>
      <c r="CA1237"/>
      <c r="CB1237"/>
      <c r="CC1237"/>
      <c r="CD1237"/>
      <c r="CE1237"/>
      <c r="CF1237"/>
      <c r="CG1237"/>
      <c r="CH1237"/>
      <c r="CI1237"/>
      <c r="CJ1237"/>
      <c r="CK1237"/>
      <c r="CL1237"/>
      <c r="CM1237"/>
      <c r="CN1237"/>
      <c r="CO1237"/>
      <c r="CP1237"/>
      <c r="CQ1237"/>
      <c r="CR1237"/>
      <c r="CS1237"/>
      <c r="CT1237"/>
      <c r="CU1237"/>
      <c r="CV1237"/>
    </row>
    <row r="1238" spans="10:100" x14ac:dyDescent="0.25">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c r="BA1238"/>
      <c r="BB1238"/>
      <c r="BC1238"/>
      <c r="BD1238"/>
      <c r="BE1238"/>
      <c r="BF1238"/>
      <c r="BG1238"/>
      <c r="BH1238"/>
      <c r="BI1238"/>
      <c r="BJ1238"/>
      <c r="BK1238"/>
      <c r="BL1238"/>
      <c r="BM1238"/>
      <c r="BN1238"/>
      <c r="BO1238"/>
      <c r="BP1238"/>
      <c r="BQ1238"/>
      <c r="BR1238"/>
      <c r="BS1238"/>
      <c r="BT1238"/>
      <c r="BU1238"/>
      <c r="BV1238"/>
      <c r="BW1238"/>
      <c r="BX1238"/>
      <c r="BY1238"/>
      <c r="BZ1238"/>
      <c r="CA1238"/>
      <c r="CB1238"/>
      <c r="CC1238"/>
      <c r="CD1238"/>
      <c r="CE1238"/>
      <c r="CF1238"/>
      <c r="CG1238"/>
      <c r="CH1238"/>
      <c r="CI1238"/>
      <c r="CJ1238"/>
      <c r="CK1238"/>
      <c r="CL1238"/>
      <c r="CM1238"/>
      <c r="CN1238"/>
      <c r="CO1238"/>
      <c r="CP1238"/>
      <c r="CQ1238"/>
      <c r="CR1238"/>
      <c r="CS1238"/>
      <c r="CT1238"/>
      <c r="CU1238"/>
      <c r="CV1238"/>
    </row>
    <row r="1239" spans="10:100" x14ac:dyDescent="0.25">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c r="BA1239"/>
      <c r="BB1239"/>
      <c r="BC1239"/>
      <c r="BD1239"/>
      <c r="BE1239"/>
      <c r="BF1239"/>
      <c r="BG1239"/>
      <c r="BH1239"/>
      <c r="BI1239"/>
      <c r="BJ1239"/>
      <c r="BK1239"/>
      <c r="BL1239"/>
      <c r="BM1239"/>
      <c r="BN1239"/>
      <c r="BO1239"/>
      <c r="BP1239"/>
      <c r="BQ1239"/>
      <c r="BR1239"/>
      <c r="BS1239"/>
      <c r="BT1239"/>
      <c r="BU1239"/>
      <c r="BV1239"/>
      <c r="BW1239"/>
      <c r="BX1239"/>
      <c r="BY1239"/>
      <c r="BZ1239"/>
      <c r="CA1239"/>
      <c r="CB1239"/>
      <c r="CC1239"/>
      <c r="CD1239"/>
      <c r="CE1239"/>
      <c r="CF1239"/>
      <c r="CG1239"/>
      <c r="CH1239"/>
      <c r="CI1239"/>
      <c r="CJ1239"/>
      <c r="CK1239"/>
      <c r="CL1239"/>
      <c r="CM1239"/>
      <c r="CN1239"/>
      <c r="CO1239"/>
      <c r="CP1239"/>
      <c r="CQ1239"/>
      <c r="CR1239"/>
      <c r="CS1239"/>
      <c r="CT1239"/>
      <c r="CU1239"/>
      <c r="CV1239"/>
    </row>
    <row r="1240" spans="10:100" x14ac:dyDescent="0.25">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c r="BA1240"/>
      <c r="BB1240"/>
      <c r="BC1240"/>
      <c r="BD1240"/>
      <c r="BE1240"/>
      <c r="BF1240"/>
      <c r="BG1240"/>
      <c r="BH1240"/>
      <c r="BI1240"/>
      <c r="BJ1240"/>
      <c r="BK1240"/>
      <c r="BL1240"/>
      <c r="BM1240"/>
      <c r="BN1240"/>
      <c r="BO1240"/>
      <c r="BP1240"/>
      <c r="BQ1240"/>
      <c r="BR1240"/>
      <c r="BS1240"/>
      <c r="BT1240"/>
      <c r="BU1240"/>
      <c r="BV1240"/>
      <c r="BW1240"/>
      <c r="BX1240"/>
      <c r="BY1240"/>
      <c r="BZ1240"/>
      <c r="CA1240"/>
      <c r="CB1240"/>
      <c r="CC1240"/>
      <c r="CD1240"/>
      <c r="CE1240"/>
      <c r="CF1240"/>
      <c r="CG1240"/>
      <c r="CH1240"/>
      <c r="CI1240"/>
      <c r="CJ1240"/>
      <c r="CK1240"/>
      <c r="CL1240"/>
      <c r="CM1240"/>
      <c r="CN1240"/>
      <c r="CO1240"/>
      <c r="CP1240"/>
      <c r="CQ1240"/>
      <c r="CR1240"/>
      <c r="CS1240"/>
      <c r="CT1240"/>
      <c r="CU1240"/>
      <c r="CV1240"/>
    </row>
    <row r="1241" spans="10:100" x14ac:dyDescent="0.25">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c r="AY1241"/>
      <c r="AZ1241"/>
      <c r="BA1241"/>
      <c r="BB1241"/>
      <c r="BC1241"/>
      <c r="BD1241"/>
      <c r="BE1241"/>
      <c r="BF1241"/>
      <c r="BG1241"/>
      <c r="BH1241"/>
      <c r="BI1241"/>
      <c r="BJ1241"/>
      <c r="BK1241"/>
      <c r="BL1241"/>
      <c r="BM1241"/>
      <c r="BN1241"/>
      <c r="BO1241"/>
      <c r="BP1241"/>
      <c r="BQ1241"/>
      <c r="BR1241"/>
      <c r="BS1241"/>
      <c r="BT1241"/>
      <c r="BU1241"/>
      <c r="BV1241"/>
      <c r="BW1241"/>
      <c r="BX1241"/>
      <c r="BY1241"/>
      <c r="BZ1241"/>
      <c r="CA1241"/>
      <c r="CB1241"/>
      <c r="CC1241"/>
      <c r="CD1241"/>
      <c r="CE1241"/>
      <c r="CF1241"/>
      <c r="CG1241"/>
      <c r="CH1241"/>
      <c r="CI1241"/>
      <c r="CJ1241"/>
      <c r="CK1241"/>
      <c r="CL1241"/>
      <c r="CM1241"/>
      <c r="CN1241"/>
      <c r="CO1241"/>
      <c r="CP1241"/>
      <c r="CQ1241"/>
      <c r="CR1241"/>
      <c r="CS1241"/>
      <c r="CT1241"/>
      <c r="CU1241"/>
      <c r="CV1241"/>
    </row>
    <row r="1242" spans="10:100" x14ac:dyDescent="0.25">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c r="BA1242"/>
      <c r="BB1242"/>
      <c r="BC1242"/>
      <c r="BD1242"/>
      <c r="BE1242"/>
      <c r="BF1242"/>
      <c r="BG1242"/>
      <c r="BH1242"/>
      <c r="BI1242"/>
      <c r="BJ1242"/>
      <c r="BK1242"/>
      <c r="BL1242"/>
      <c r="BM1242"/>
      <c r="BN1242"/>
      <c r="BO1242"/>
      <c r="BP1242"/>
      <c r="BQ1242"/>
      <c r="BR1242"/>
      <c r="BS1242"/>
      <c r="BT1242"/>
      <c r="BU1242"/>
      <c r="BV1242"/>
      <c r="BW1242"/>
      <c r="BX1242"/>
      <c r="BY1242"/>
      <c r="BZ1242"/>
      <c r="CA1242"/>
      <c r="CB1242"/>
      <c r="CC1242"/>
      <c r="CD1242"/>
      <c r="CE1242"/>
      <c r="CF1242"/>
      <c r="CG1242"/>
      <c r="CH1242"/>
      <c r="CI1242"/>
      <c r="CJ1242"/>
      <c r="CK1242"/>
      <c r="CL1242"/>
      <c r="CM1242"/>
      <c r="CN1242"/>
      <c r="CO1242"/>
      <c r="CP1242"/>
      <c r="CQ1242"/>
      <c r="CR1242"/>
      <c r="CS1242"/>
      <c r="CT1242"/>
      <c r="CU1242"/>
      <c r="CV1242"/>
    </row>
    <row r="1243" spans="10:100" x14ac:dyDescent="0.25">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c r="BA1243"/>
      <c r="BB1243"/>
      <c r="BC1243"/>
      <c r="BD1243"/>
      <c r="BE1243"/>
      <c r="BF1243"/>
      <c r="BG1243"/>
      <c r="BH1243"/>
      <c r="BI1243"/>
      <c r="BJ1243"/>
      <c r="BK1243"/>
      <c r="BL1243"/>
      <c r="BM1243"/>
      <c r="BN1243"/>
      <c r="BO1243"/>
      <c r="BP1243"/>
      <c r="BQ1243"/>
      <c r="BR1243"/>
      <c r="BS1243"/>
      <c r="BT1243"/>
      <c r="BU1243"/>
      <c r="BV1243"/>
      <c r="BW1243"/>
      <c r="BX1243"/>
      <c r="BY1243"/>
      <c r="BZ1243"/>
      <c r="CA1243"/>
      <c r="CB1243"/>
      <c r="CC1243"/>
      <c r="CD1243"/>
      <c r="CE1243"/>
      <c r="CF1243"/>
      <c r="CG1243"/>
      <c r="CH1243"/>
      <c r="CI1243"/>
      <c r="CJ1243"/>
      <c r="CK1243"/>
      <c r="CL1243"/>
      <c r="CM1243"/>
      <c r="CN1243"/>
      <c r="CO1243"/>
      <c r="CP1243"/>
      <c r="CQ1243"/>
      <c r="CR1243"/>
      <c r="CS1243"/>
      <c r="CT1243"/>
      <c r="CU1243"/>
      <c r="CV1243"/>
    </row>
    <row r="1244" spans="10:100" x14ac:dyDescent="0.25">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c r="BA1244"/>
      <c r="BB1244"/>
      <c r="BC1244"/>
      <c r="BD1244"/>
      <c r="BE1244"/>
      <c r="BF1244"/>
      <c r="BG1244"/>
      <c r="BH1244"/>
      <c r="BI1244"/>
      <c r="BJ1244"/>
      <c r="BK1244"/>
      <c r="BL1244"/>
      <c r="BM1244"/>
      <c r="BN1244"/>
      <c r="BO1244"/>
      <c r="BP1244"/>
      <c r="BQ1244"/>
      <c r="BR1244"/>
      <c r="BS1244"/>
      <c r="BT1244"/>
      <c r="BU1244"/>
      <c r="BV1244"/>
      <c r="BW1244"/>
      <c r="BX1244"/>
      <c r="BY1244"/>
      <c r="BZ1244"/>
      <c r="CA1244"/>
      <c r="CB1244"/>
      <c r="CC1244"/>
      <c r="CD1244"/>
      <c r="CE1244"/>
      <c r="CF1244"/>
      <c r="CG1244"/>
      <c r="CH1244"/>
      <c r="CI1244"/>
      <c r="CJ1244"/>
      <c r="CK1244"/>
      <c r="CL1244"/>
      <c r="CM1244"/>
      <c r="CN1244"/>
      <c r="CO1244"/>
      <c r="CP1244"/>
      <c r="CQ1244"/>
      <c r="CR1244"/>
      <c r="CS1244"/>
      <c r="CT1244"/>
      <c r="CU1244"/>
      <c r="CV1244"/>
    </row>
    <row r="1245" spans="10:100" x14ac:dyDescent="0.25">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c r="BA1245"/>
      <c r="BB1245"/>
      <c r="BC1245"/>
      <c r="BD1245"/>
      <c r="BE1245"/>
      <c r="BF1245"/>
      <c r="BG1245"/>
      <c r="BH1245"/>
      <c r="BI1245"/>
      <c r="BJ1245"/>
      <c r="BK1245"/>
      <c r="BL1245"/>
      <c r="BM1245"/>
      <c r="BN1245"/>
      <c r="BO1245"/>
      <c r="BP1245"/>
      <c r="BQ1245"/>
      <c r="BR1245"/>
      <c r="BS1245"/>
      <c r="BT1245"/>
      <c r="BU1245"/>
      <c r="BV1245"/>
      <c r="BW1245"/>
      <c r="BX1245"/>
      <c r="BY1245"/>
      <c r="BZ1245"/>
      <c r="CA1245"/>
      <c r="CB1245"/>
      <c r="CC1245"/>
      <c r="CD1245"/>
      <c r="CE1245"/>
      <c r="CF1245"/>
      <c r="CG1245"/>
      <c r="CH1245"/>
      <c r="CI1245"/>
      <c r="CJ1245"/>
      <c r="CK1245"/>
      <c r="CL1245"/>
      <c r="CM1245"/>
      <c r="CN1245"/>
      <c r="CO1245"/>
      <c r="CP1245"/>
      <c r="CQ1245"/>
      <c r="CR1245"/>
      <c r="CS1245"/>
      <c r="CT1245"/>
      <c r="CU1245"/>
      <c r="CV1245"/>
    </row>
    <row r="1246" spans="10:100" x14ac:dyDescent="0.25">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c r="BA1246"/>
      <c r="BB1246"/>
      <c r="BC1246"/>
      <c r="BD1246"/>
      <c r="BE1246"/>
      <c r="BF1246"/>
      <c r="BG1246"/>
      <c r="BH1246"/>
      <c r="BI1246"/>
      <c r="BJ1246"/>
      <c r="BK1246"/>
      <c r="BL1246"/>
      <c r="BM1246"/>
      <c r="BN1246"/>
      <c r="BO1246"/>
      <c r="BP1246"/>
      <c r="BQ1246"/>
      <c r="BR1246"/>
      <c r="BS1246"/>
      <c r="BT1246"/>
      <c r="BU1246"/>
      <c r="BV1246"/>
      <c r="BW1246"/>
      <c r="BX1246"/>
      <c r="BY1246"/>
      <c r="BZ1246"/>
      <c r="CA1246"/>
      <c r="CB1246"/>
      <c r="CC1246"/>
      <c r="CD1246"/>
      <c r="CE1246"/>
      <c r="CF1246"/>
      <c r="CG1246"/>
      <c r="CH1246"/>
      <c r="CI1246"/>
      <c r="CJ1246"/>
      <c r="CK1246"/>
      <c r="CL1246"/>
      <c r="CM1246"/>
      <c r="CN1246"/>
      <c r="CO1246"/>
      <c r="CP1246"/>
      <c r="CQ1246"/>
      <c r="CR1246"/>
      <c r="CS1246"/>
      <c r="CT1246"/>
      <c r="CU1246"/>
      <c r="CV1246"/>
    </row>
    <row r="1247" spans="10:100" x14ac:dyDescent="0.25">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c r="BA1247"/>
      <c r="BB1247"/>
      <c r="BC1247"/>
      <c r="BD1247"/>
      <c r="BE1247"/>
      <c r="BF1247"/>
      <c r="BG1247"/>
      <c r="BH1247"/>
      <c r="BI1247"/>
      <c r="BJ1247"/>
      <c r="BK1247"/>
      <c r="BL1247"/>
      <c r="BM1247"/>
      <c r="BN1247"/>
      <c r="BO1247"/>
      <c r="BP1247"/>
      <c r="BQ1247"/>
      <c r="BR1247"/>
      <c r="BS1247"/>
      <c r="BT1247"/>
      <c r="BU1247"/>
      <c r="BV1247"/>
      <c r="BW1247"/>
      <c r="BX1247"/>
      <c r="BY1247"/>
      <c r="BZ1247"/>
      <c r="CA1247"/>
      <c r="CB1247"/>
      <c r="CC1247"/>
      <c r="CD1247"/>
      <c r="CE1247"/>
      <c r="CF1247"/>
      <c r="CG1247"/>
      <c r="CH1247"/>
      <c r="CI1247"/>
      <c r="CJ1247"/>
      <c r="CK1247"/>
      <c r="CL1247"/>
      <c r="CM1247"/>
      <c r="CN1247"/>
      <c r="CO1247"/>
      <c r="CP1247"/>
      <c r="CQ1247"/>
      <c r="CR1247"/>
      <c r="CS1247"/>
      <c r="CT1247"/>
      <c r="CU1247"/>
      <c r="CV1247"/>
    </row>
    <row r="1248" spans="10:100" x14ac:dyDescent="0.25">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c r="BA1248"/>
      <c r="BB1248"/>
      <c r="BC1248"/>
      <c r="BD1248"/>
      <c r="BE1248"/>
      <c r="BF1248"/>
      <c r="BG1248"/>
      <c r="BH1248"/>
      <c r="BI1248"/>
      <c r="BJ1248"/>
      <c r="BK1248"/>
      <c r="BL1248"/>
      <c r="BM1248"/>
      <c r="BN1248"/>
      <c r="BO1248"/>
      <c r="BP1248"/>
      <c r="BQ1248"/>
      <c r="BR1248"/>
      <c r="BS1248"/>
      <c r="BT1248"/>
      <c r="BU1248"/>
      <c r="BV1248"/>
      <c r="BW1248"/>
      <c r="BX1248"/>
      <c r="BY1248"/>
      <c r="BZ1248"/>
      <c r="CA1248"/>
      <c r="CB1248"/>
      <c r="CC1248"/>
      <c r="CD1248"/>
      <c r="CE1248"/>
      <c r="CF1248"/>
      <c r="CG1248"/>
      <c r="CH1248"/>
      <c r="CI1248"/>
      <c r="CJ1248"/>
      <c r="CK1248"/>
      <c r="CL1248"/>
      <c r="CM1248"/>
      <c r="CN1248"/>
      <c r="CO1248"/>
      <c r="CP1248"/>
      <c r="CQ1248"/>
      <c r="CR1248"/>
      <c r="CS1248"/>
      <c r="CT1248"/>
      <c r="CU1248"/>
      <c r="CV1248"/>
    </row>
    <row r="1249" spans="10:100" x14ac:dyDescent="0.25">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c r="BA1249"/>
      <c r="BB1249"/>
      <c r="BC1249"/>
      <c r="BD1249"/>
      <c r="BE1249"/>
      <c r="BF1249"/>
      <c r="BG1249"/>
      <c r="BH1249"/>
      <c r="BI1249"/>
      <c r="BJ1249"/>
      <c r="BK1249"/>
      <c r="BL1249"/>
      <c r="BM1249"/>
      <c r="BN1249"/>
      <c r="BO1249"/>
      <c r="BP1249"/>
      <c r="BQ1249"/>
      <c r="BR1249"/>
      <c r="BS1249"/>
      <c r="BT1249"/>
      <c r="BU1249"/>
      <c r="BV1249"/>
      <c r="BW1249"/>
      <c r="BX1249"/>
      <c r="BY1249"/>
      <c r="BZ1249"/>
      <c r="CA1249"/>
      <c r="CB1249"/>
      <c r="CC1249"/>
      <c r="CD1249"/>
      <c r="CE1249"/>
      <c r="CF1249"/>
      <c r="CG1249"/>
      <c r="CH1249"/>
      <c r="CI1249"/>
      <c r="CJ1249"/>
      <c r="CK1249"/>
      <c r="CL1249"/>
      <c r="CM1249"/>
      <c r="CN1249"/>
      <c r="CO1249"/>
      <c r="CP1249"/>
      <c r="CQ1249"/>
      <c r="CR1249"/>
      <c r="CS1249"/>
      <c r="CT1249"/>
      <c r="CU1249"/>
      <c r="CV1249"/>
    </row>
    <row r="1250" spans="10:100" x14ac:dyDescent="0.25">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c r="BA1250"/>
      <c r="BB1250"/>
      <c r="BC1250"/>
      <c r="BD1250"/>
      <c r="BE1250"/>
      <c r="BF1250"/>
      <c r="BG1250"/>
      <c r="BH1250"/>
      <c r="BI1250"/>
      <c r="BJ1250"/>
      <c r="BK1250"/>
      <c r="BL1250"/>
      <c r="BM1250"/>
      <c r="BN1250"/>
      <c r="BO1250"/>
      <c r="BP1250"/>
      <c r="BQ1250"/>
      <c r="BR1250"/>
      <c r="BS1250"/>
      <c r="BT1250"/>
      <c r="BU1250"/>
      <c r="BV1250"/>
      <c r="BW1250"/>
      <c r="BX1250"/>
      <c r="BY1250"/>
      <c r="BZ1250"/>
      <c r="CA1250"/>
      <c r="CB1250"/>
      <c r="CC1250"/>
      <c r="CD1250"/>
      <c r="CE1250"/>
      <c r="CF1250"/>
      <c r="CG1250"/>
      <c r="CH1250"/>
      <c r="CI1250"/>
      <c r="CJ1250"/>
      <c r="CK1250"/>
      <c r="CL1250"/>
      <c r="CM1250"/>
      <c r="CN1250"/>
      <c r="CO1250"/>
      <c r="CP1250"/>
      <c r="CQ1250"/>
      <c r="CR1250"/>
      <c r="CS1250"/>
      <c r="CT1250"/>
      <c r="CU1250"/>
      <c r="CV1250"/>
    </row>
    <row r="1251" spans="10:100" x14ac:dyDescent="0.25">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c r="BA1251"/>
      <c r="BB1251"/>
      <c r="BC1251"/>
      <c r="BD1251"/>
      <c r="BE1251"/>
      <c r="BF1251"/>
      <c r="BG1251"/>
      <c r="BH1251"/>
      <c r="BI1251"/>
      <c r="BJ1251"/>
      <c r="BK1251"/>
      <c r="BL1251"/>
      <c r="BM1251"/>
      <c r="BN1251"/>
      <c r="BO1251"/>
      <c r="BP1251"/>
      <c r="BQ1251"/>
      <c r="BR1251"/>
      <c r="BS1251"/>
      <c r="BT1251"/>
      <c r="BU1251"/>
      <c r="BV1251"/>
      <c r="BW1251"/>
      <c r="BX1251"/>
      <c r="BY1251"/>
      <c r="BZ1251"/>
      <c r="CA1251"/>
      <c r="CB1251"/>
      <c r="CC1251"/>
      <c r="CD1251"/>
      <c r="CE1251"/>
      <c r="CF1251"/>
      <c r="CG1251"/>
      <c r="CH1251"/>
      <c r="CI1251"/>
      <c r="CJ1251"/>
      <c r="CK1251"/>
      <c r="CL1251"/>
      <c r="CM1251"/>
      <c r="CN1251"/>
      <c r="CO1251"/>
      <c r="CP1251"/>
      <c r="CQ1251"/>
      <c r="CR1251"/>
      <c r="CS1251"/>
      <c r="CT1251"/>
      <c r="CU1251"/>
      <c r="CV1251"/>
    </row>
    <row r="1252" spans="10:100" x14ac:dyDescent="0.25">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c r="BA1252"/>
      <c r="BB1252"/>
      <c r="BC1252"/>
      <c r="BD1252"/>
      <c r="BE1252"/>
      <c r="BF1252"/>
      <c r="BG1252"/>
      <c r="BH1252"/>
      <c r="BI1252"/>
      <c r="BJ1252"/>
      <c r="BK1252"/>
      <c r="BL1252"/>
      <c r="BM1252"/>
      <c r="BN1252"/>
      <c r="BO1252"/>
      <c r="BP1252"/>
      <c r="BQ1252"/>
      <c r="BR1252"/>
      <c r="BS1252"/>
      <c r="BT1252"/>
      <c r="BU1252"/>
      <c r="BV1252"/>
      <c r="BW1252"/>
      <c r="BX1252"/>
      <c r="BY1252"/>
      <c r="BZ1252"/>
      <c r="CA1252"/>
      <c r="CB1252"/>
      <c r="CC1252"/>
      <c r="CD1252"/>
      <c r="CE1252"/>
      <c r="CF1252"/>
      <c r="CG1252"/>
      <c r="CH1252"/>
      <c r="CI1252"/>
      <c r="CJ1252"/>
      <c r="CK1252"/>
      <c r="CL1252"/>
      <c r="CM1252"/>
      <c r="CN1252"/>
      <c r="CO1252"/>
      <c r="CP1252"/>
      <c r="CQ1252"/>
      <c r="CR1252"/>
      <c r="CS1252"/>
      <c r="CT1252"/>
      <c r="CU1252"/>
      <c r="CV1252"/>
    </row>
    <row r="1253" spans="10:100" x14ac:dyDescent="0.25">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c r="BA1253"/>
      <c r="BB1253"/>
      <c r="BC1253"/>
      <c r="BD1253"/>
      <c r="BE1253"/>
      <c r="BF1253"/>
      <c r="BG1253"/>
      <c r="BH1253"/>
      <c r="BI1253"/>
      <c r="BJ1253"/>
      <c r="BK1253"/>
      <c r="BL1253"/>
      <c r="BM1253"/>
      <c r="BN1253"/>
      <c r="BO1253"/>
      <c r="BP1253"/>
      <c r="BQ1253"/>
      <c r="BR1253"/>
      <c r="BS1253"/>
      <c r="BT1253"/>
      <c r="BU1253"/>
      <c r="BV1253"/>
      <c r="BW1253"/>
      <c r="BX1253"/>
      <c r="BY1253"/>
      <c r="BZ1253"/>
      <c r="CA1253"/>
      <c r="CB1253"/>
      <c r="CC1253"/>
      <c r="CD1253"/>
      <c r="CE1253"/>
      <c r="CF1253"/>
      <c r="CG1253"/>
      <c r="CH1253"/>
      <c r="CI1253"/>
      <c r="CJ1253"/>
      <c r="CK1253"/>
      <c r="CL1253"/>
      <c r="CM1253"/>
      <c r="CN1253"/>
      <c r="CO1253"/>
      <c r="CP1253"/>
      <c r="CQ1253"/>
      <c r="CR1253"/>
      <c r="CS1253"/>
      <c r="CT1253"/>
      <c r="CU1253"/>
      <c r="CV1253"/>
    </row>
    <row r="1254" spans="10:100" x14ac:dyDescent="0.25">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c r="AY1254"/>
      <c r="AZ1254"/>
      <c r="BA1254"/>
      <c r="BB1254"/>
      <c r="BC1254"/>
      <c r="BD1254"/>
      <c r="BE1254"/>
      <c r="BF1254"/>
      <c r="BG1254"/>
      <c r="BH1254"/>
      <c r="BI1254"/>
      <c r="BJ1254"/>
      <c r="BK1254"/>
      <c r="BL1254"/>
      <c r="BM1254"/>
      <c r="BN1254"/>
      <c r="BO1254"/>
      <c r="BP1254"/>
      <c r="BQ1254"/>
      <c r="BR1254"/>
      <c r="BS1254"/>
      <c r="BT1254"/>
      <c r="BU1254"/>
      <c r="BV1254"/>
      <c r="BW1254"/>
      <c r="BX1254"/>
      <c r="BY1254"/>
      <c r="BZ1254"/>
      <c r="CA1254"/>
      <c r="CB1254"/>
      <c r="CC1254"/>
      <c r="CD1254"/>
      <c r="CE1254"/>
      <c r="CF1254"/>
      <c r="CG1254"/>
      <c r="CH1254"/>
      <c r="CI1254"/>
      <c r="CJ1254"/>
      <c r="CK1254"/>
      <c r="CL1254"/>
      <c r="CM1254"/>
      <c r="CN1254"/>
      <c r="CO1254"/>
      <c r="CP1254"/>
      <c r="CQ1254"/>
      <c r="CR1254"/>
      <c r="CS1254"/>
      <c r="CT1254"/>
      <c r="CU1254"/>
      <c r="CV1254"/>
    </row>
    <row r="1255" spans="10:100" x14ac:dyDescent="0.25">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c r="AY1255"/>
      <c r="AZ1255"/>
      <c r="BA1255"/>
      <c r="BB1255"/>
      <c r="BC1255"/>
      <c r="BD1255"/>
      <c r="BE1255"/>
      <c r="BF1255"/>
      <c r="BG1255"/>
      <c r="BH1255"/>
      <c r="BI1255"/>
      <c r="BJ1255"/>
      <c r="BK1255"/>
      <c r="BL1255"/>
      <c r="BM1255"/>
      <c r="BN1255"/>
      <c r="BO1255"/>
      <c r="BP1255"/>
      <c r="BQ1255"/>
      <c r="BR1255"/>
      <c r="BS1255"/>
      <c r="BT1255"/>
      <c r="BU1255"/>
      <c r="BV1255"/>
      <c r="BW1255"/>
      <c r="BX1255"/>
      <c r="BY1255"/>
      <c r="BZ1255"/>
      <c r="CA1255"/>
      <c r="CB1255"/>
      <c r="CC1255"/>
      <c r="CD1255"/>
      <c r="CE1255"/>
      <c r="CF1255"/>
      <c r="CG1255"/>
      <c r="CH1255"/>
      <c r="CI1255"/>
      <c r="CJ1255"/>
      <c r="CK1255"/>
      <c r="CL1255"/>
      <c r="CM1255"/>
      <c r="CN1255"/>
      <c r="CO1255"/>
      <c r="CP1255"/>
      <c r="CQ1255"/>
      <c r="CR1255"/>
      <c r="CS1255"/>
      <c r="CT1255"/>
      <c r="CU1255"/>
      <c r="CV1255"/>
    </row>
    <row r="1256" spans="10:100" x14ac:dyDescent="0.25">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c r="BA1256"/>
      <c r="BB1256"/>
      <c r="BC1256"/>
      <c r="BD1256"/>
      <c r="BE1256"/>
      <c r="BF1256"/>
      <c r="BG1256"/>
      <c r="BH1256"/>
      <c r="BI1256"/>
      <c r="BJ1256"/>
      <c r="BK1256"/>
      <c r="BL1256"/>
      <c r="BM1256"/>
      <c r="BN1256"/>
      <c r="BO1256"/>
      <c r="BP1256"/>
      <c r="BQ1256"/>
      <c r="BR1256"/>
      <c r="BS1256"/>
      <c r="BT1256"/>
      <c r="BU1256"/>
      <c r="BV1256"/>
      <c r="BW1256"/>
      <c r="BX1256"/>
      <c r="BY1256"/>
      <c r="BZ1256"/>
      <c r="CA1256"/>
      <c r="CB1256"/>
      <c r="CC1256"/>
      <c r="CD1256"/>
      <c r="CE1256"/>
      <c r="CF1256"/>
      <c r="CG1256"/>
      <c r="CH1256"/>
      <c r="CI1256"/>
      <c r="CJ1256"/>
      <c r="CK1256"/>
      <c r="CL1256"/>
      <c r="CM1256"/>
      <c r="CN1256"/>
      <c r="CO1256"/>
      <c r="CP1256"/>
      <c r="CQ1256"/>
      <c r="CR1256"/>
      <c r="CS1256"/>
      <c r="CT1256"/>
      <c r="CU1256"/>
      <c r="CV1256"/>
    </row>
    <row r="1257" spans="10:100" x14ac:dyDescent="0.25">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c r="AY1257"/>
      <c r="AZ1257"/>
      <c r="BA1257"/>
      <c r="BB1257"/>
      <c r="BC1257"/>
      <c r="BD1257"/>
      <c r="BE1257"/>
      <c r="BF1257"/>
      <c r="BG1257"/>
      <c r="BH1257"/>
      <c r="BI1257"/>
      <c r="BJ1257"/>
      <c r="BK1257"/>
      <c r="BL1257"/>
      <c r="BM1257"/>
      <c r="BN1257"/>
      <c r="BO1257"/>
      <c r="BP1257"/>
      <c r="BQ1257"/>
      <c r="BR1257"/>
      <c r="BS1257"/>
      <c r="BT1257"/>
      <c r="BU1257"/>
      <c r="BV1257"/>
      <c r="BW1257"/>
      <c r="BX1257"/>
      <c r="BY1257"/>
      <c r="BZ1257"/>
      <c r="CA1257"/>
      <c r="CB1257"/>
      <c r="CC1257"/>
      <c r="CD1257"/>
      <c r="CE1257"/>
      <c r="CF1257"/>
      <c r="CG1257"/>
      <c r="CH1257"/>
      <c r="CI1257"/>
      <c r="CJ1257"/>
      <c r="CK1257"/>
      <c r="CL1257"/>
      <c r="CM1257"/>
      <c r="CN1257"/>
      <c r="CO1257"/>
      <c r="CP1257"/>
      <c r="CQ1257"/>
      <c r="CR1257"/>
      <c r="CS1257"/>
      <c r="CT1257"/>
      <c r="CU1257"/>
      <c r="CV1257"/>
    </row>
    <row r="1258" spans="10:100" x14ac:dyDescent="0.25">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c r="AY1258"/>
      <c r="AZ1258"/>
      <c r="BA1258"/>
      <c r="BB1258"/>
      <c r="BC1258"/>
      <c r="BD1258"/>
      <c r="BE1258"/>
      <c r="BF1258"/>
      <c r="BG1258"/>
      <c r="BH1258"/>
      <c r="BI1258"/>
      <c r="BJ1258"/>
      <c r="BK1258"/>
      <c r="BL1258"/>
      <c r="BM1258"/>
      <c r="BN1258"/>
      <c r="BO1258"/>
      <c r="BP1258"/>
      <c r="BQ1258"/>
      <c r="BR1258"/>
      <c r="BS1258"/>
      <c r="BT1258"/>
      <c r="BU1258"/>
      <c r="BV1258"/>
      <c r="BW1258"/>
      <c r="BX1258"/>
      <c r="BY1258"/>
      <c r="BZ1258"/>
      <c r="CA1258"/>
      <c r="CB1258"/>
      <c r="CC1258"/>
      <c r="CD1258"/>
      <c r="CE1258"/>
      <c r="CF1258"/>
      <c r="CG1258"/>
      <c r="CH1258"/>
      <c r="CI1258"/>
      <c r="CJ1258"/>
      <c r="CK1258"/>
      <c r="CL1258"/>
      <c r="CM1258"/>
      <c r="CN1258"/>
      <c r="CO1258"/>
      <c r="CP1258"/>
      <c r="CQ1258"/>
      <c r="CR1258"/>
      <c r="CS1258"/>
      <c r="CT1258"/>
      <c r="CU1258"/>
      <c r="CV1258"/>
    </row>
    <row r="1259" spans="10:100" x14ac:dyDescent="0.25">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c r="CM1259"/>
      <c r="CN1259"/>
      <c r="CO1259"/>
      <c r="CP1259"/>
      <c r="CQ1259"/>
      <c r="CR1259"/>
      <c r="CS1259"/>
      <c r="CT1259"/>
      <c r="CU1259"/>
      <c r="CV1259"/>
    </row>
    <row r="1260" spans="10:100" x14ac:dyDescent="0.25">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c r="AY1260"/>
      <c r="AZ1260"/>
      <c r="BA1260"/>
      <c r="BB1260"/>
      <c r="BC1260"/>
      <c r="BD1260"/>
      <c r="BE1260"/>
      <c r="BF1260"/>
      <c r="BG1260"/>
      <c r="BH1260"/>
      <c r="BI1260"/>
      <c r="BJ1260"/>
      <c r="BK1260"/>
      <c r="BL1260"/>
      <c r="BM1260"/>
      <c r="BN1260"/>
      <c r="BO1260"/>
      <c r="BP1260"/>
      <c r="BQ1260"/>
      <c r="BR1260"/>
      <c r="BS1260"/>
      <c r="BT1260"/>
      <c r="BU1260"/>
      <c r="BV1260"/>
      <c r="BW1260"/>
      <c r="BX1260"/>
      <c r="BY1260"/>
      <c r="BZ1260"/>
      <c r="CA1260"/>
      <c r="CB1260"/>
      <c r="CC1260"/>
      <c r="CD1260"/>
      <c r="CE1260"/>
      <c r="CF1260"/>
      <c r="CG1260"/>
      <c r="CH1260"/>
      <c r="CI1260"/>
      <c r="CJ1260"/>
      <c r="CK1260"/>
      <c r="CL1260"/>
      <c r="CM1260"/>
      <c r="CN1260"/>
      <c r="CO1260"/>
      <c r="CP1260"/>
      <c r="CQ1260"/>
      <c r="CR1260"/>
      <c r="CS1260"/>
      <c r="CT1260"/>
      <c r="CU1260"/>
      <c r="CV1260"/>
    </row>
    <row r="1261" spans="10:100" x14ac:dyDescent="0.25">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c r="AY1261"/>
      <c r="AZ1261"/>
      <c r="BA1261"/>
      <c r="BB1261"/>
      <c r="BC1261"/>
      <c r="BD1261"/>
      <c r="BE1261"/>
      <c r="BF1261"/>
      <c r="BG1261"/>
      <c r="BH1261"/>
      <c r="BI1261"/>
      <c r="BJ1261"/>
      <c r="BK1261"/>
      <c r="BL1261"/>
      <c r="BM1261"/>
      <c r="BN1261"/>
      <c r="BO1261"/>
      <c r="BP1261"/>
      <c r="BQ1261"/>
      <c r="BR1261"/>
      <c r="BS1261"/>
      <c r="BT1261"/>
      <c r="BU1261"/>
      <c r="BV1261"/>
      <c r="BW1261"/>
      <c r="BX1261"/>
      <c r="BY1261"/>
      <c r="BZ1261"/>
      <c r="CA1261"/>
      <c r="CB1261"/>
      <c r="CC1261"/>
      <c r="CD1261"/>
      <c r="CE1261"/>
      <c r="CF1261"/>
      <c r="CG1261"/>
      <c r="CH1261"/>
      <c r="CI1261"/>
      <c r="CJ1261"/>
      <c r="CK1261"/>
      <c r="CL1261"/>
      <c r="CM1261"/>
      <c r="CN1261"/>
      <c r="CO1261"/>
      <c r="CP1261"/>
      <c r="CQ1261"/>
      <c r="CR1261"/>
      <c r="CS1261"/>
      <c r="CT1261"/>
      <c r="CU1261"/>
      <c r="CV1261"/>
    </row>
    <row r="1262" spans="10:100" x14ac:dyDescent="0.25">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c r="BA1262"/>
      <c r="BB1262"/>
      <c r="BC1262"/>
      <c r="BD1262"/>
      <c r="BE1262"/>
      <c r="BF1262"/>
      <c r="BG1262"/>
      <c r="BH1262"/>
      <c r="BI1262"/>
      <c r="BJ1262"/>
      <c r="BK1262"/>
      <c r="BL1262"/>
      <c r="BM1262"/>
      <c r="BN1262"/>
      <c r="BO1262"/>
      <c r="BP1262"/>
      <c r="BQ1262"/>
      <c r="BR1262"/>
      <c r="BS1262"/>
      <c r="BT1262"/>
      <c r="BU1262"/>
      <c r="BV1262"/>
      <c r="BW1262"/>
      <c r="BX1262"/>
      <c r="BY1262"/>
      <c r="BZ1262"/>
      <c r="CA1262"/>
      <c r="CB1262"/>
      <c r="CC1262"/>
      <c r="CD1262"/>
      <c r="CE1262"/>
      <c r="CF1262"/>
      <c r="CG1262"/>
      <c r="CH1262"/>
      <c r="CI1262"/>
      <c r="CJ1262"/>
      <c r="CK1262"/>
      <c r="CL1262"/>
      <c r="CM1262"/>
      <c r="CN1262"/>
      <c r="CO1262"/>
      <c r="CP1262"/>
      <c r="CQ1262"/>
      <c r="CR1262"/>
      <c r="CS1262"/>
      <c r="CT1262"/>
      <c r="CU1262"/>
      <c r="CV1262"/>
    </row>
    <row r="1263" spans="10:100" x14ac:dyDescent="0.25">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c r="BA1263"/>
      <c r="BB1263"/>
      <c r="BC1263"/>
      <c r="BD1263"/>
      <c r="BE1263"/>
      <c r="BF1263"/>
      <c r="BG1263"/>
      <c r="BH1263"/>
      <c r="BI1263"/>
      <c r="BJ1263"/>
      <c r="BK1263"/>
      <c r="BL1263"/>
      <c r="BM1263"/>
      <c r="BN1263"/>
      <c r="BO1263"/>
      <c r="BP1263"/>
      <c r="BQ1263"/>
      <c r="BR1263"/>
      <c r="BS1263"/>
      <c r="BT1263"/>
      <c r="BU1263"/>
      <c r="BV1263"/>
      <c r="BW1263"/>
      <c r="BX1263"/>
      <c r="BY1263"/>
      <c r="BZ1263"/>
      <c r="CA1263"/>
      <c r="CB1263"/>
      <c r="CC1263"/>
      <c r="CD1263"/>
      <c r="CE1263"/>
      <c r="CF1263"/>
      <c r="CG1263"/>
      <c r="CH1263"/>
      <c r="CI1263"/>
      <c r="CJ1263"/>
      <c r="CK1263"/>
      <c r="CL1263"/>
      <c r="CM1263"/>
      <c r="CN1263"/>
      <c r="CO1263"/>
      <c r="CP1263"/>
      <c r="CQ1263"/>
      <c r="CR1263"/>
      <c r="CS1263"/>
      <c r="CT1263"/>
      <c r="CU1263"/>
      <c r="CV1263"/>
    </row>
    <row r="1264" spans="10:100" x14ac:dyDescent="0.25">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c r="BA1264"/>
      <c r="BB1264"/>
      <c r="BC1264"/>
      <c r="BD1264"/>
      <c r="BE1264"/>
      <c r="BF1264"/>
      <c r="BG1264"/>
      <c r="BH1264"/>
      <c r="BI1264"/>
      <c r="BJ1264"/>
      <c r="BK1264"/>
      <c r="BL1264"/>
      <c r="BM1264"/>
      <c r="BN1264"/>
      <c r="BO1264"/>
      <c r="BP1264"/>
      <c r="BQ1264"/>
      <c r="BR1264"/>
      <c r="BS1264"/>
      <c r="BT1264"/>
      <c r="BU1264"/>
      <c r="BV1264"/>
      <c r="BW1264"/>
      <c r="BX1264"/>
      <c r="BY1264"/>
      <c r="BZ1264"/>
      <c r="CA1264"/>
      <c r="CB1264"/>
      <c r="CC1264"/>
      <c r="CD1264"/>
      <c r="CE1264"/>
      <c r="CF1264"/>
      <c r="CG1264"/>
      <c r="CH1264"/>
      <c r="CI1264"/>
      <c r="CJ1264"/>
      <c r="CK1264"/>
      <c r="CL1264"/>
      <c r="CM1264"/>
      <c r="CN1264"/>
      <c r="CO1264"/>
      <c r="CP1264"/>
      <c r="CQ1264"/>
      <c r="CR1264"/>
      <c r="CS1264"/>
      <c r="CT1264"/>
      <c r="CU1264"/>
      <c r="CV1264"/>
    </row>
    <row r="1265" spans="10:100" x14ac:dyDescent="0.25">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c r="BA1265"/>
      <c r="BB1265"/>
      <c r="BC1265"/>
      <c r="BD1265"/>
      <c r="BE1265"/>
      <c r="BF1265"/>
      <c r="BG1265"/>
      <c r="BH1265"/>
      <c r="BI1265"/>
      <c r="BJ1265"/>
      <c r="BK1265"/>
      <c r="BL1265"/>
      <c r="BM1265"/>
      <c r="BN1265"/>
      <c r="BO1265"/>
      <c r="BP1265"/>
      <c r="BQ1265"/>
      <c r="BR1265"/>
      <c r="BS1265"/>
      <c r="BT1265"/>
      <c r="BU1265"/>
      <c r="BV1265"/>
      <c r="BW1265"/>
      <c r="BX1265"/>
      <c r="BY1265"/>
      <c r="BZ1265"/>
      <c r="CA1265"/>
      <c r="CB1265"/>
      <c r="CC1265"/>
      <c r="CD1265"/>
      <c r="CE1265"/>
      <c r="CF1265"/>
      <c r="CG1265"/>
      <c r="CH1265"/>
      <c r="CI1265"/>
      <c r="CJ1265"/>
      <c r="CK1265"/>
      <c r="CL1265"/>
      <c r="CM1265"/>
      <c r="CN1265"/>
      <c r="CO1265"/>
      <c r="CP1265"/>
      <c r="CQ1265"/>
      <c r="CR1265"/>
      <c r="CS1265"/>
      <c r="CT1265"/>
      <c r="CU1265"/>
      <c r="CV1265"/>
    </row>
    <row r="1266" spans="10:100" x14ac:dyDescent="0.25">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c r="AY1266"/>
      <c r="AZ1266"/>
      <c r="BA1266"/>
      <c r="BB1266"/>
      <c r="BC1266"/>
      <c r="BD1266"/>
      <c r="BE1266"/>
      <c r="BF1266"/>
      <c r="BG1266"/>
      <c r="BH1266"/>
      <c r="BI1266"/>
      <c r="BJ1266"/>
      <c r="BK1266"/>
      <c r="BL1266"/>
      <c r="BM1266"/>
      <c r="BN1266"/>
      <c r="BO1266"/>
      <c r="BP1266"/>
      <c r="BQ1266"/>
      <c r="BR1266"/>
      <c r="BS1266"/>
      <c r="BT1266"/>
      <c r="BU1266"/>
      <c r="BV1266"/>
      <c r="BW1266"/>
      <c r="BX1266"/>
      <c r="BY1266"/>
      <c r="BZ1266"/>
      <c r="CA1266"/>
      <c r="CB1266"/>
      <c r="CC1266"/>
      <c r="CD1266"/>
      <c r="CE1266"/>
      <c r="CF1266"/>
      <c r="CG1266"/>
      <c r="CH1266"/>
      <c r="CI1266"/>
      <c r="CJ1266"/>
      <c r="CK1266"/>
      <c r="CL1266"/>
      <c r="CM1266"/>
      <c r="CN1266"/>
      <c r="CO1266"/>
      <c r="CP1266"/>
      <c r="CQ1266"/>
      <c r="CR1266"/>
      <c r="CS1266"/>
      <c r="CT1266"/>
      <c r="CU1266"/>
      <c r="CV1266"/>
    </row>
    <row r="1267" spans="10:100" x14ac:dyDescent="0.25">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c r="BA1267"/>
      <c r="BB1267"/>
      <c r="BC1267"/>
      <c r="BD1267"/>
      <c r="BE1267"/>
      <c r="BF1267"/>
      <c r="BG1267"/>
      <c r="BH1267"/>
      <c r="BI1267"/>
      <c r="BJ1267"/>
      <c r="BK1267"/>
      <c r="BL1267"/>
      <c r="BM1267"/>
      <c r="BN1267"/>
      <c r="BO1267"/>
      <c r="BP1267"/>
      <c r="BQ1267"/>
      <c r="BR1267"/>
      <c r="BS1267"/>
      <c r="BT1267"/>
      <c r="BU1267"/>
      <c r="BV1267"/>
      <c r="BW1267"/>
      <c r="BX1267"/>
      <c r="BY1267"/>
      <c r="BZ1267"/>
      <c r="CA1267"/>
      <c r="CB1267"/>
      <c r="CC1267"/>
      <c r="CD1267"/>
      <c r="CE1267"/>
      <c r="CF1267"/>
      <c r="CG1267"/>
      <c r="CH1267"/>
      <c r="CI1267"/>
      <c r="CJ1267"/>
      <c r="CK1267"/>
      <c r="CL1267"/>
      <c r="CM1267"/>
      <c r="CN1267"/>
      <c r="CO1267"/>
      <c r="CP1267"/>
      <c r="CQ1267"/>
      <c r="CR1267"/>
      <c r="CS1267"/>
      <c r="CT1267"/>
      <c r="CU1267"/>
      <c r="CV1267"/>
    </row>
    <row r="1268" spans="10:100" x14ac:dyDescent="0.25">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c r="BA1268"/>
      <c r="BB1268"/>
      <c r="BC1268"/>
      <c r="BD1268"/>
      <c r="BE1268"/>
      <c r="BF1268"/>
      <c r="BG1268"/>
      <c r="BH1268"/>
      <c r="BI1268"/>
      <c r="BJ1268"/>
      <c r="BK1268"/>
      <c r="BL1268"/>
      <c r="BM1268"/>
      <c r="BN1268"/>
      <c r="BO1268"/>
      <c r="BP1268"/>
      <c r="BQ1268"/>
      <c r="BR1268"/>
      <c r="BS1268"/>
      <c r="BT1268"/>
      <c r="BU1268"/>
      <c r="BV1268"/>
      <c r="BW1268"/>
      <c r="BX1268"/>
      <c r="BY1268"/>
      <c r="BZ1268"/>
      <c r="CA1268"/>
      <c r="CB1268"/>
      <c r="CC1268"/>
      <c r="CD1268"/>
      <c r="CE1268"/>
      <c r="CF1268"/>
      <c r="CG1268"/>
      <c r="CH1268"/>
      <c r="CI1268"/>
      <c r="CJ1268"/>
      <c r="CK1268"/>
      <c r="CL1268"/>
      <c r="CM1268"/>
      <c r="CN1268"/>
      <c r="CO1268"/>
      <c r="CP1268"/>
      <c r="CQ1268"/>
      <c r="CR1268"/>
      <c r="CS1268"/>
      <c r="CT1268"/>
      <c r="CU1268"/>
      <c r="CV1268"/>
    </row>
    <row r="1269" spans="10:100" x14ac:dyDescent="0.25">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c r="BA1269"/>
      <c r="BB1269"/>
      <c r="BC1269"/>
      <c r="BD1269"/>
      <c r="BE1269"/>
      <c r="BF1269"/>
      <c r="BG1269"/>
      <c r="BH1269"/>
      <c r="BI1269"/>
      <c r="BJ1269"/>
      <c r="BK1269"/>
      <c r="BL1269"/>
      <c r="BM1269"/>
      <c r="BN1269"/>
      <c r="BO1269"/>
      <c r="BP1269"/>
      <c r="BQ1269"/>
      <c r="BR1269"/>
      <c r="BS1269"/>
      <c r="BT1269"/>
      <c r="BU1269"/>
      <c r="BV1269"/>
      <c r="BW1269"/>
      <c r="BX1269"/>
      <c r="BY1269"/>
      <c r="BZ1269"/>
      <c r="CA1269"/>
      <c r="CB1269"/>
      <c r="CC1269"/>
      <c r="CD1269"/>
      <c r="CE1269"/>
      <c r="CF1269"/>
      <c r="CG1269"/>
      <c r="CH1269"/>
      <c r="CI1269"/>
      <c r="CJ1269"/>
      <c r="CK1269"/>
      <c r="CL1269"/>
      <c r="CM1269"/>
      <c r="CN1269"/>
      <c r="CO1269"/>
      <c r="CP1269"/>
      <c r="CQ1269"/>
      <c r="CR1269"/>
      <c r="CS1269"/>
      <c r="CT1269"/>
      <c r="CU1269"/>
      <c r="CV1269"/>
    </row>
    <row r="1270" spans="10:100" x14ac:dyDescent="0.25">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M1270"/>
      <c r="CN1270"/>
      <c r="CO1270"/>
      <c r="CP1270"/>
      <c r="CQ1270"/>
      <c r="CR1270"/>
      <c r="CS1270"/>
      <c r="CT1270"/>
      <c r="CU1270"/>
      <c r="CV1270"/>
    </row>
    <row r="1271" spans="10:100" x14ac:dyDescent="0.25">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c r="BA1271"/>
      <c r="BB1271"/>
      <c r="BC1271"/>
      <c r="BD1271"/>
      <c r="BE1271"/>
      <c r="BF1271"/>
      <c r="BG1271"/>
      <c r="BH1271"/>
      <c r="BI1271"/>
      <c r="BJ1271"/>
      <c r="BK1271"/>
      <c r="BL1271"/>
      <c r="BM1271"/>
      <c r="BN1271"/>
      <c r="BO1271"/>
      <c r="BP1271"/>
      <c r="BQ1271"/>
      <c r="BR1271"/>
      <c r="BS1271"/>
      <c r="BT1271"/>
      <c r="BU1271"/>
      <c r="BV1271"/>
      <c r="BW1271"/>
      <c r="BX1271"/>
      <c r="BY1271"/>
      <c r="BZ1271"/>
      <c r="CA1271"/>
      <c r="CB1271"/>
      <c r="CC1271"/>
      <c r="CD1271"/>
      <c r="CE1271"/>
      <c r="CF1271"/>
      <c r="CG1271"/>
      <c r="CH1271"/>
      <c r="CI1271"/>
      <c r="CJ1271"/>
      <c r="CK1271"/>
      <c r="CL1271"/>
      <c r="CM1271"/>
      <c r="CN1271"/>
      <c r="CO1271"/>
      <c r="CP1271"/>
      <c r="CQ1271"/>
      <c r="CR1271"/>
      <c r="CS1271"/>
      <c r="CT1271"/>
      <c r="CU1271"/>
      <c r="CV1271"/>
    </row>
    <row r="1272" spans="10:100" x14ac:dyDescent="0.25">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c r="BA1272"/>
      <c r="BB1272"/>
      <c r="BC1272"/>
      <c r="BD1272"/>
      <c r="BE1272"/>
      <c r="BF1272"/>
      <c r="BG1272"/>
      <c r="BH1272"/>
      <c r="BI1272"/>
      <c r="BJ1272"/>
      <c r="BK1272"/>
      <c r="BL1272"/>
      <c r="BM1272"/>
      <c r="BN1272"/>
      <c r="BO1272"/>
      <c r="BP1272"/>
      <c r="BQ1272"/>
      <c r="BR1272"/>
      <c r="BS1272"/>
      <c r="BT1272"/>
      <c r="BU1272"/>
      <c r="BV1272"/>
      <c r="BW1272"/>
      <c r="BX1272"/>
      <c r="BY1272"/>
      <c r="BZ1272"/>
      <c r="CA1272"/>
      <c r="CB1272"/>
      <c r="CC1272"/>
      <c r="CD1272"/>
      <c r="CE1272"/>
      <c r="CF1272"/>
      <c r="CG1272"/>
      <c r="CH1272"/>
      <c r="CI1272"/>
      <c r="CJ1272"/>
      <c r="CK1272"/>
      <c r="CL1272"/>
      <c r="CM1272"/>
      <c r="CN1272"/>
      <c r="CO1272"/>
      <c r="CP1272"/>
      <c r="CQ1272"/>
      <c r="CR1272"/>
      <c r="CS1272"/>
      <c r="CT1272"/>
      <c r="CU1272"/>
      <c r="CV1272"/>
    </row>
    <row r="1273" spans="10:100" x14ac:dyDescent="0.25">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c r="BA1273"/>
      <c r="BB1273"/>
      <c r="BC1273"/>
      <c r="BD1273"/>
      <c r="BE1273"/>
      <c r="BF1273"/>
      <c r="BG1273"/>
      <c r="BH1273"/>
      <c r="BI1273"/>
      <c r="BJ1273"/>
      <c r="BK1273"/>
      <c r="BL1273"/>
      <c r="BM1273"/>
      <c r="BN1273"/>
      <c r="BO1273"/>
      <c r="BP1273"/>
      <c r="BQ1273"/>
      <c r="BR1273"/>
      <c r="BS1273"/>
      <c r="BT1273"/>
      <c r="BU1273"/>
      <c r="BV1273"/>
      <c r="BW1273"/>
      <c r="BX1273"/>
      <c r="BY1273"/>
      <c r="BZ1273"/>
      <c r="CA1273"/>
      <c r="CB1273"/>
      <c r="CC1273"/>
      <c r="CD1273"/>
      <c r="CE1273"/>
      <c r="CF1273"/>
      <c r="CG1273"/>
      <c r="CH1273"/>
      <c r="CI1273"/>
      <c r="CJ1273"/>
      <c r="CK1273"/>
      <c r="CL1273"/>
      <c r="CM1273"/>
      <c r="CN1273"/>
      <c r="CO1273"/>
      <c r="CP1273"/>
      <c r="CQ1273"/>
      <c r="CR1273"/>
      <c r="CS1273"/>
      <c r="CT1273"/>
      <c r="CU1273"/>
      <c r="CV1273"/>
    </row>
    <row r="1274" spans="10:100" x14ac:dyDescent="0.25">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c r="BA1274"/>
      <c r="BB1274"/>
      <c r="BC1274"/>
      <c r="BD1274"/>
      <c r="BE1274"/>
      <c r="BF1274"/>
      <c r="BG1274"/>
      <c r="BH1274"/>
      <c r="BI1274"/>
      <c r="BJ1274"/>
      <c r="BK1274"/>
      <c r="BL1274"/>
      <c r="BM1274"/>
      <c r="BN1274"/>
      <c r="BO1274"/>
      <c r="BP1274"/>
      <c r="BQ1274"/>
      <c r="BR1274"/>
      <c r="BS1274"/>
      <c r="BT1274"/>
      <c r="BU1274"/>
      <c r="BV1274"/>
      <c r="BW1274"/>
      <c r="BX1274"/>
      <c r="BY1274"/>
      <c r="BZ1274"/>
      <c r="CA1274"/>
      <c r="CB1274"/>
      <c r="CC1274"/>
      <c r="CD1274"/>
      <c r="CE1274"/>
      <c r="CF1274"/>
      <c r="CG1274"/>
      <c r="CH1274"/>
      <c r="CI1274"/>
      <c r="CJ1274"/>
      <c r="CK1274"/>
      <c r="CL1274"/>
      <c r="CM1274"/>
      <c r="CN1274"/>
      <c r="CO1274"/>
      <c r="CP1274"/>
      <c r="CQ1274"/>
      <c r="CR1274"/>
      <c r="CS1274"/>
      <c r="CT1274"/>
      <c r="CU1274"/>
      <c r="CV1274"/>
    </row>
    <row r="1275" spans="10:100" x14ac:dyDescent="0.25">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c r="CM1275"/>
      <c r="CN1275"/>
      <c r="CO1275"/>
      <c r="CP1275"/>
      <c r="CQ1275"/>
      <c r="CR1275"/>
      <c r="CS1275"/>
      <c r="CT1275"/>
      <c r="CU1275"/>
      <c r="CV1275"/>
    </row>
    <row r="1276" spans="10:100" x14ac:dyDescent="0.25">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c r="CM1276"/>
      <c r="CN1276"/>
      <c r="CO1276"/>
      <c r="CP1276"/>
      <c r="CQ1276"/>
      <c r="CR1276"/>
      <c r="CS1276"/>
      <c r="CT1276"/>
      <c r="CU1276"/>
      <c r="CV1276"/>
    </row>
    <row r="1277" spans="10:100" x14ac:dyDescent="0.25">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c r="CM1277"/>
      <c r="CN1277"/>
      <c r="CO1277"/>
      <c r="CP1277"/>
      <c r="CQ1277"/>
      <c r="CR1277"/>
      <c r="CS1277"/>
      <c r="CT1277"/>
      <c r="CU1277"/>
      <c r="CV1277"/>
    </row>
    <row r="1278" spans="10:100" x14ac:dyDescent="0.25">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c r="CM1278"/>
      <c r="CN1278"/>
      <c r="CO1278"/>
      <c r="CP1278"/>
      <c r="CQ1278"/>
      <c r="CR1278"/>
      <c r="CS1278"/>
      <c r="CT1278"/>
      <c r="CU1278"/>
      <c r="CV1278"/>
    </row>
    <row r="1279" spans="10:100" x14ac:dyDescent="0.25">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c r="CM1279"/>
      <c r="CN1279"/>
      <c r="CO1279"/>
      <c r="CP1279"/>
      <c r="CQ1279"/>
      <c r="CR1279"/>
      <c r="CS1279"/>
      <c r="CT1279"/>
      <c r="CU1279"/>
      <c r="CV1279"/>
    </row>
    <row r="1280" spans="10:100" x14ac:dyDescent="0.25">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c r="CM1280"/>
      <c r="CN1280"/>
      <c r="CO1280"/>
      <c r="CP1280"/>
      <c r="CQ1280"/>
      <c r="CR1280"/>
      <c r="CS1280"/>
      <c r="CT1280"/>
      <c r="CU1280"/>
      <c r="CV1280"/>
    </row>
    <row r="1281" spans="10:100" x14ac:dyDescent="0.25">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c r="CM1281"/>
      <c r="CN1281"/>
      <c r="CO1281"/>
      <c r="CP1281"/>
      <c r="CQ1281"/>
      <c r="CR1281"/>
      <c r="CS1281"/>
      <c r="CT1281"/>
      <c r="CU1281"/>
      <c r="CV1281"/>
    </row>
    <row r="1282" spans="10:100" x14ac:dyDescent="0.25">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c r="CM1282"/>
      <c r="CN1282"/>
      <c r="CO1282"/>
      <c r="CP1282"/>
      <c r="CQ1282"/>
      <c r="CR1282"/>
      <c r="CS1282"/>
      <c r="CT1282"/>
      <c r="CU1282"/>
      <c r="CV1282"/>
    </row>
    <row r="1283" spans="10:100" x14ac:dyDescent="0.25">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c r="CM1283"/>
      <c r="CN1283"/>
      <c r="CO1283"/>
      <c r="CP1283"/>
      <c r="CQ1283"/>
      <c r="CR1283"/>
      <c r="CS1283"/>
      <c r="CT1283"/>
      <c r="CU1283"/>
      <c r="CV1283"/>
    </row>
    <row r="1284" spans="10:100" x14ac:dyDescent="0.25">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c r="CM1284"/>
      <c r="CN1284"/>
      <c r="CO1284"/>
      <c r="CP1284"/>
      <c r="CQ1284"/>
      <c r="CR1284"/>
      <c r="CS1284"/>
      <c r="CT1284"/>
      <c r="CU1284"/>
      <c r="CV1284"/>
    </row>
    <row r="1285" spans="10:100" x14ac:dyDescent="0.25">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c r="CM1285"/>
      <c r="CN1285"/>
      <c r="CO1285"/>
      <c r="CP1285"/>
      <c r="CQ1285"/>
      <c r="CR1285"/>
      <c r="CS1285"/>
      <c r="CT1285"/>
      <c r="CU1285"/>
      <c r="CV1285"/>
    </row>
    <row r="1286" spans="10:100" x14ac:dyDescent="0.25">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c r="CM1286"/>
      <c r="CN1286"/>
      <c r="CO1286"/>
      <c r="CP1286"/>
      <c r="CQ1286"/>
      <c r="CR1286"/>
      <c r="CS1286"/>
      <c r="CT1286"/>
      <c r="CU1286"/>
      <c r="CV1286"/>
    </row>
    <row r="1287" spans="10:100" x14ac:dyDescent="0.25">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c r="CM1287"/>
      <c r="CN1287"/>
      <c r="CO1287"/>
      <c r="CP1287"/>
      <c r="CQ1287"/>
      <c r="CR1287"/>
      <c r="CS1287"/>
      <c r="CT1287"/>
      <c r="CU1287"/>
      <c r="CV1287"/>
    </row>
    <row r="1288" spans="10:100" x14ac:dyDescent="0.25">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c r="CM1288"/>
      <c r="CN1288"/>
      <c r="CO1288"/>
      <c r="CP1288"/>
      <c r="CQ1288"/>
      <c r="CR1288"/>
      <c r="CS1288"/>
      <c r="CT1288"/>
      <c r="CU1288"/>
      <c r="CV1288"/>
    </row>
    <row r="1289" spans="10:100" x14ac:dyDescent="0.25">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c r="CM1289"/>
      <c r="CN1289"/>
      <c r="CO1289"/>
      <c r="CP1289"/>
      <c r="CQ1289"/>
      <c r="CR1289"/>
      <c r="CS1289"/>
      <c r="CT1289"/>
      <c r="CU1289"/>
      <c r="CV1289"/>
    </row>
    <row r="1290" spans="10:100" x14ac:dyDescent="0.25">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c r="CM1290"/>
      <c r="CN1290"/>
      <c r="CO1290"/>
      <c r="CP1290"/>
      <c r="CQ1290"/>
      <c r="CR1290"/>
      <c r="CS1290"/>
      <c r="CT1290"/>
      <c r="CU1290"/>
      <c r="CV1290"/>
    </row>
    <row r="1291" spans="10:100" x14ac:dyDescent="0.25">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c r="CM1291"/>
      <c r="CN1291"/>
      <c r="CO1291"/>
      <c r="CP1291"/>
      <c r="CQ1291"/>
      <c r="CR1291"/>
      <c r="CS1291"/>
      <c r="CT1291"/>
      <c r="CU1291"/>
      <c r="CV1291"/>
    </row>
    <row r="1292" spans="10:100" x14ac:dyDescent="0.25">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c r="CM1292"/>
      <c r="CN1292"/>
      <c r="CO1292"/>
      <c r="CP1292"/>
      <c r="CQ1292"/>
      <c r="CR1292"/>
      <c r="CS1292"/>
      <c r="CT1292"/>
      <c r="CU1292"/>
      <c r="CV1292"/>
    </row>
    <row r="1293" spans="10:100" x14ac:dyDescent="0.25">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c r="CM1293"/>
      <c r="CN1293"/>
      <c r="CO1293"/>
      <c r="CP1293"/>
      <c r="CQ1293"/>
      <c r="CR1293"/>
      <c r="CS1293"/>
      <c r="CT1293"/>
      <c r="CU1293"/>
      <c r="CV1293"/>
    </row>
    <row r="1294" spans="10:100" x14ac:dyDescent="0.25">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c r="CM1294"/>
      <c r="CN1294"/>
      <c r="CO1294"/>
      <c r="CP1294"/>
      <c r="CQ1294"/>
      <c r="CR1294"/>
      <c r="CS1294"/>
      <c r="CT1294"/>
      <c r="CU1294"/>
      <c r="CV1294"/>
    </row>
    <row r="1295" spans="10:100" x14ac:dyDescent="0.25">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c r="CM1295"/>
      <c r="CN1295"/>
      <c r="CO1295"/>
      <c r="CP1295"/>
      <c r="CQ1295"/>
      <c r="CR1295"/>
      <c r="CS1295"/>
      <c r="CT1295"/>
      <c r="CU1295"/>
      <c r="CV1295"/>
    </row>
    <row r="1296" spans="10:100" x14ac:dyDescent="0.25">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c r="CM1296"/>
      <c r="CN1296"/>
      <c r="CO1296"/>
      <c r="CP1296"/>
      <c r="CQ1296"/>
      <c r="CR1296"/>
      <c r="CS1296"/>
      <c r="CT1296"/>
      <c r="CU1296"/>
      <c r="CV1296"/>
    </row>
    <row r="1297" spans="10:100" x14ac:dyDescent="0.25">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c r="CM1297"/>
      <c r="CN1297"/>
      <c r="CO1297"/>
      <c r="CP1297"/>
      <c r="CQ1297"/>
      <c r="CR1297"/>
      <c r="CS1297"/>
      <c r="CT1297"/>
      <c r="CU1297"/>
      <c r="CV1297"/>
    </row>
    <row r="1298" spans="10:100" x14ac:dyDescent="0.25">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c r="CM1298"/>
      <c r="CN1298"/>
      <c r="CO1298"/>
      <c r="CP1298"/>
      <c r="CQ1298"/>
      <c r="CR1298"/>
      <c r="CS1298"/>
      <c r="CT1298"/>
      <c r="CU1298"/>
      <c r="CV1298"/>
    </row>
    <row r="1299" spans="10:100" x14ac:dyDescent="0.25">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c r="CM1299"/>
      <c r="CN1299"/>
      <c r="CO1299"/>
      <c r="CP1299"/>
      <c r="CQ1299"/>
      <c r="CR1299"/>
      <c r="CS1299"/>
      <c r="CT1299"/>
      <c r="CU1299"/>
      <c r="CV1299"/>
    </row>
    <row r="1300" spans="10:100" x14ac:dyDescent="0.25">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c r="CM1300"/>
      <c r="CN1300"/>
      <c r="CO1300"/>
      <c r="CP1300"/>
      <c r="CQ1300"/>
      <c r="CR1300"/>
      <c r="CS1300"/>
      <c r="CT1300"/>
      <c r="CU1300"/>
      <c r="CV1300"/>
    </row>
    <row r="1301" spans="10:100" x14ac:dyDescent="0.25">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c r="CM1301"/>
      <c r="CN1301"/>
      <c r="CO1301"/>
      <c r="CP1301"/>
      <c r="CQ1301"/>
      <c r="CR1301"/>
      <c r="CS1301"/>
      <c r="CT1301"/>
      <c r="CU1301"/>
      <c r="CV1301"/>
    </row>
    <row r="1302" spans="10:100" x14ac:dyDescent="0.25">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c r="CM1302"/>
      <c r="CN1302"/>
      <c r="CO1302"/>
      <c r="CP1302"/>
      <c r="CQ1302"/>
      <c r="CR1302"/>
      <c r="CS1302"/>
      <c r="CT1302"/>
      <c r="CU1302"/>
      <c r="CV1302"/>
    </row>
    <row r="1303" spans="10:100" x14ac:dyDescent="0.25">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c r="CM1303"/>
      <c r="CN1303"/>
      <c r="CO1303"/>
      <c r="CP1303"/>
      <c r="CQ1303"/>
      <c r="CR1303"/>
      <c r="CS1303"/>
      <c r="CT1303"/>
      <c r="CU1303"/>
      <c r="CV1303"/>
    </row>
    <row r="1304" spans="10:100" x14ac:dyDescent="0.25">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c r="CM1304"/>
      <c r="CN1304"/>
      <c r="CO1304"/>
      <c r="CP1304"/>
      <c r="CQ1304"/>
      <c r="CR1304"/>
      <c r="CS1304"/>
      <c r="CT1304"/>
      <c r="CU1304"/>
      <c r="CV1304"/>
    </row>
    <row r="1305" spans="10:100" x14ac:dyDescent="0.25">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c r="CM1305"/>
      <c r="CN1305"/>
      <c r="CO1305"/>
      <c r="CP1305"/>
      <c r="CQ1305"/>
      <c r="CR1305"/>
      <c r="CS1305"/>
      <c r="CT1305"/>
      <c r="CU1305"/>
      <c r="CV1305"/>
    </row>
    <row r="1306" spans="10:100" x14ac:dyDescent="0.25">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c r="CM1306"/>
      <c r="CN1306"/>
      <c r="CO1306"/>
      <c r="CP1306"/>
      <c r="CQ1306"/>
      <c r="CR1306"/>
      <c r="CS1306"/>
      <c r="CT1306"/>
      <c r="CU1306"/>
      <c r="CV1306"/>
    </row>
    <row r="1307" spans="10:100" x14ac:dyDescent="0.25">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c r="CM1307"/>
      <c r="CN1307"/>
      <c r="CO1307"/>
      <c r="CP1307"/>
      <c r="CQ1307"/>
      <c r="CR1307"/>
      <c r="CS1307"/>
      <c r="CT1307"/>
      <c r="CU1307"/>
      <c r="CV1307"/>
    </row>
    <row r="1308" spans="10:100" x14ac:dyDescent="0.25">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c r="CM1308"/>
      <c r="CN1308"/>
      <c r="CO1308"/>
      <c r="CP1308"/>
      <c r="CQ1308"/>
      <c r="CR1308"/>
      <c r="CS1308"/>
      <c r="CT1308"/>
      <c r="CU1308"/>
      <c r="CV1308"/>
    </row>
    <row r="1309" spans="10:100" x14ac:dyDescent="0.25">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c r="CM1309"/>
      <c r="CN1309"/>
      <c r="CO1309"/>
      <c r="CP1309"/>
      <c r="CQ1309"/>
      <c r="CR1309"/>
      <c r="CS1309"/>
      <c r="CT1309"/>
      <c r="CU1309"/>
      <c r="CV1309"/>
    </row>
    <row r="1310" spans="10:100" x14ac:dyDescent="0.25">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c r="CM1310"/>
      <c r="CN1310"/>
      <c r="CO1310"/>
      <c r="CP1310"/>
      <c r="CQ1310"/>
      <c r="CR1310"/>
      <c r="CS1310"/>
      <c r="CT1310"/>
      <c r="CU1310"/>
      <c r="CV1310"/>
    </row>
    <row r="1311" spans="10:100" x14ac:dyDescent="0.25">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c r="CM1311"/>
      <c r="CN1311"/>
      <c r="CO1311"/>
      <c r="CP1311"/>
      <c r="CQ1311"/>
      <c r="CR1311"/>
      <c r="CS1311"/>
      <c r="CT1311"/>
      <c r="CU1311"/>
      <c r="CV1311"/>
    </row>
    <row r="1312" spans="10:100" x14ac:dyDescent="0.25">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c r="CM1312"/>
      <c r="CN1312"/>
      <c r="CO1312"/>
      <c r="CP1312"/>
      <c r="CQ1312"/>
      <c r="CR1312"/>
      <c r="CS1312"/>
      <c r="CT1312"/>
      <c r="CU1312"/>
      <c r="CV1312"/>
    </row>
    <row r="1313" spans="10:100" x14ac:dyDescent="0.25">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c r="CM1313"/>
      <c r="CN1313"/>
      <c r="CO1313"/>
      <c r="CP1313"/>
      <c r="CQ1313"/>
      <c r="CR1313"/>
      <c r="CS1313"/>
      <c r="CT1313"/>
      <c r="CU1313"/>
      <c r="CV1313"/>
    </row>
    <row r="1314" spans="10:100" x14ac:dyDescent="0.25">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c r="CM1314"/>
      <c r="CN1314"/>
      <c r="CO1314"/>
      <c r="CP1314"/>
      <c r="CQ1314"/>
      <c r="CR1314"/>
      <c r="CS1314"/>
      <c r="CT1314"/>
      <c r="CU1314"/>
      <c r="CV1314"/>
    </row>
    <row r="1315" spans="10:100" x14ac:dyDescent="0.25">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c r="CM1315"/>
      <c r="CN1315"/>
      <c r="CO1315"/>
      <c r="CP1315"/>
      <c r="CQ1315"/>
      <c r="CR1315"/>
      <c r="CS1315"/>
      <c r="CT1315"/>
      <c r="CU1315"/>
      <c r="CV1315"/>
    </row>
    <row r="1316" spans="10:100" x14ac:dyDescent="0.25">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c r="CM1316"/>
      <c r="CN1316"/>
      <c r="CO1316"/>
      <c r="CP1316"/>
      <c r="CQ1316"/>
      <c r="CR1316"/>
      <c r="CS1316"/>
      <c r="CT1316"/>
      <c r="CU1316"/>
      <c r="CV1316"/>
    </row>
    <row r="1317" spans="10:100" x14ac:dyDescent="0.25">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c r="CM1317"/>
      <c r="CN1317"/>
      <c r="CO1317"/>
      <c r="CP1317"/>
      <c r="CQ1317"/>
      <c r="CR1317"/>
      <c r="CS1317"/>
      <c r="CT1317"/>
      <c r="CU1317"/>
      <c r="CV1317"/>
    </row>
    <row r="1318" spans="10:100" x14ac:dyDescent="0.25">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c r="CM1318"/>
      <c r="CN1318"/>
      <c r="CO1318"/>
      <c r="CP1318"/>
      <c r="CQ1318"/>
      <c r="CR1318"/>
      <c r="CS1318"/>
      <c r="CT1318"/>
      <c r="CU1318"/>
      <c r="CV1318"/>
    </row>
    <row r="1319" spans="10:100" x14ac:dyDescent="0.25">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c r="CM1319"/>
      <c r="CN1319"/>
      <c r="CO1319"/>
      <c r="CP1319"/>
      <c r="CQ1319"/>
      <c r="CR1319"/>
      <c r="CS1319"/>
      <c r="CT1319"/>
      <c r="CU1319"/>
      <c r="CV1319"/>
    </row>
    <row r="1320" spans="10:100" x14ac:dyDescent="0.25">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c r="CM1320"/>
      <c r="CN1320"/>
      <c r="CO1320"/>
      <c r="CP1320"/>
      <c r="CQ1320"/>
      <c r="CR1320"/>
      <c r="CS1320"/>
      <c r="CT1320"/>
      <c r="CU1320"/>
      <c r="CV1320"/>
    </row>
    <row r="1321" spans="10:100" x14ac:dyDescent="0.25">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c r="CM1321"/>
      <c r="CN1321"/>
      <c r="CO1321"/>
      <c r="CP1321"/>
      <c r="CQ1321"/>
      <c r="CR1321"/>
      <c r="CS1321"/>
      <c r="CT1321"/>
      <c r="CU1321"/>
      <c r="CV1321"/>
    </row>
    <row r="1322" spans="10:100" x14ac:dyDescent="0.25">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c r="CM1322"/>
      <c r="CN1322"/>
      <c r="CO1322"/>
      <c r="CP1322"/>
      <c r="CQ1322"/>
      <c r="CR1322"/>
      <c r="CS1322"/>
      <c r="CT1322"/>
      <c r="CU1322"/>
      <c r="CV1322"/>
    </row>
    <row r="1323" spans="10:100" x14ac:dyDescent="0.25">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c r="CM1323"/>
      <c r="CN1323"/>
      <c r="CO1323"/>
      <c r="CP1323"/>
      <c r="CQ1323"/>
      <c r="CR1323"/>
      <c r="CS1323"/>
      <c r="CT1323"/>
      <c r="CU1323"/>
      <c r="CV1323"/>
    </row>
    <row r="1324" spans="10:100" x14ac:dyDescent="0.25">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c r="BA1324"/>
      <c r="BB1324"/>
      <c r="BC1324"/>
      <c r="BD1324"/>
      <c r="BE1324"/>
      <c r="BF1324"/>
      <c r="BG1324"/>
      <c r="BH1324"/>
      <c r="BI1324"/>
      <c r="BJ1324"/>
      <c r="BK1324"/>
      <c r="BL1324"/>
      <c r="BM1324"/>
      <c r="BN1324"/>
      <c r="BO1324"/>
      <c r="BP1324"/>
      <c r="BQ1324"/>
      <c r="BR1324"/>
      <c r="BS1324"/>
      <c r="BT1324"/>
      <c r="BU1324"/>
      <c r="BV1324"/>
      <c r="BW1324"/>
      <c r="BX1324"/>
      <c r="BY1324"/>
      <c r="BZ1324"/>
      <c r="CA1324"/>
      <c r="CB1324"/>
      <c r="CC1324"/>
      <c r="CD1324"/>
      <c r="CE1324"/>
      <c r="CF1324"/>
      <c r="CG1324"/>
      <c r="CH1324"/>
      <c r="CI1324"/>
      <c r="CJ1324"/>
      <c r="CK1324"/>
      <c r="CL1324"/>
      <c r="CM1324"/>
      <c r="CN1324"/>
      <c r="CO1324"/>
      <c r="CP1324"/>
      <c r="CQ1324"/>
      <c r="CR1324"/>
      <c r="CS1324"/>
      <c r="CT1324"/>
      <c r="CU1324"/>
      <c r="CV1324"/>
    </row>
    <row r="1325" spans="10:100" x14ac:dyDescent="0.25">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c r="BA1325"/>
      <c r="BB1325"/>
      <c r="BC1325"/>
      <c r="BD1325"/>
      <c r="BE1325"/>
      <c r="BF1325"/>
      <c r="BG1325"/>
      <c r="BH1325"/>
      <c r="BI1325"/>
      <c r="BJ1325"/>
      <c r="BK1325"/>
      <c r="BL1325"/>
      <c r="BM1325"/>
      <c r="BN1325"/>
      <c r="BO1325"/>
      <c r="BP1325"/>
      <c r="BQ1325"/>
      <c r="BR1325"/>
      <c r="BS1325"/>
      <c r="BT1325"/>
      <c r="BU1325"/>
      <c r="BV1325"/>
      <c r="BW1325"/>
      <c r="BX1325"/>
      <c r="BY1325"/>
      <c r="BZ1325"/>
      <c r="CA1325"/>
      <c r="CB1325"/>
      <c r="CC1325"/>
      <c r="CD1325"/>
      <c r="CE1325"/>
      <c r="CF1325"/>
      <c r="CG1325"/>
      <c r="CH1325"/>
      <c r="CI1325"/>
      <c r="CJ1325"/>
      <c r="CK1325"/>
      <c r="CL1325"/>
      <c r="CM1325"/>
      <c r="CN1325"/>
      <c r="CO1325"/>
      <c r="CP1325"/>
      <c r="CQ1325"/>
      <c r="CR1325"/>
      <c r="CS1325"/>
      <c r="CT1325"/>
      <c r="CU1325"/>
      <c r="CV1325"/>
    </row>
    <row r="1326" spans="10:100" x14ac:dyDescent="0.25">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c r="BA1326"/>
      <c r="BB1326"/>
      <c r="BC1326"/>
      <c r="BD1326"/>
      <c r="BE1326"/>
      <c r="BF1326"/>
      <c r="BG1326"/>
      <c r="BH1326"/>
      <c r="BI1326"/>
      <c r="BJ1326"/>
      <c r="BK1326"/>
      <c r="BL1326"/>
      <c r="BM1326"/>
      <c r="BN1326"/>
      <c r="BO1326"/>
      <c r="BP1326"/>
      <c r="BQ1326"/>
      <c r="BR1326"/>
      <c r="BS1326"/>
      <c r="BT1326"/>
      <c r="BU1326"/>
      <c r="BV1326"/>
      <c r="BW1326"/>
      <c r="BX1326"/>
      <c r="BY1326"/>
      <c r="BZ1326"/>
      <c r="CA1326"/>
      <c r="CB1326"/>
      <c r="CC1326"/>
      <c r="CD1326"/>
      <c r="CE1326"/>
      <c r="CF1326"/>
      <c r="CG1326"/>
      <c r="CH1326"/>
      <c r="CI1326"/>
      <c r="CJ1326"/>
      <c r="CK1326"/>
      <c r="CL1326"/>
      <c r="CM1326"/>
      <c r="CN1326"/>
      <c r="CO1326"/>
      <c r="CP1326"/>
      <c r="CQ1326"/>
      <c r="CR1326"/>
      <c r="CS1326"/>
      <c r="CT1326"/>
      <c r="CU1326"/>
      <c r="CV1326"/>
    </row>
    <row r="1327" spans="10:100" x14ac:dyDescent="0.25">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c r="BA1327"/>
      <c r="BB1327"/>
      <c r="BC1327"/>
      <c r="BD1327"/>
      <c r="BE1327"/>
      <c r="BF1327"/>
      <c r="BG1327"/>
      <c r="BH1327"/>
      <c r="BI1327"/>
      <c r="BJ1327"/>
      <c r="BK1327"/>
      <c r="BL1327"/>
      <c r="BM1327"/>
      <c r="BN1327"/>
      <c r="BO1327"/>
      <c r="BP1327"/>
      <c r="BQ1327"/>
      <c r="BR1327"/>
      <c r="BS1327"/>
      <c r="BT1327"/>
      <c r="BU1327"/>
      <c r="BV1327"/>
      <c r="BW1327"/>
      <c r="BX1327"/>
      <c r="BY1327"/>
      <c r="BZ1327"/>
      <c r="CA1327"/>
      <c r="CB1327"/>
      <c r="CC1327"/>
      <c r="CD1327"/>
      <c r="CE1327"/>
      <c r="CF1327"/>
      <c r="CG1327"/>
      <c r="CH1327"/>
      <c r="CI1327"/>
      <c r="CJ1327"/>
      <c r="CK1327"/>
      <c r="CL1327"/>
      <c r="CM1327"/>
      <c r="CN1327"/>
      <c r="CO1327"/>
      <c r="CP1327"/>
      <c r="CQ1327"/>
      <c r="CR1327"/>
      <c r="CS1327"/>
      <c r="CT1327"/>
      <c r="CU1327"/>
      <c r="CV1327"/>
    </row>
    <row r="1328" spans="10:100" x14ac:dyDescent="0.25">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c r="BA1328"/>
      <c r="BB1328"/>
      <c r="BC1328"/>
      <c r="BD1328"/>
      <c r="BE1328"/>
      <c r="BF1328"/>
      <c r="BG1328"/>
      <c r="BH1328"/>
      <c r="BI1328"/>
      <c r="BJ1328"/>
      <c r="BK1328"/>
      <c r="BL1328"/>
      <c r="BM1328"/>
      <c r="BN1328"/>
      <c r="BO1328"/>
      <c r="BP1328"/>
      <c r="BQ1328"/>
      <c r="BR1328"/>
      <c r="BS1328"/>
      <c r="BT1328"/>
      <c r="BU1328"/>
      <c r="BV1328"/>
      <c r="BW1328"/>
      <c r="BX1328"/>
      <c r="BY1328"/>
      <c r="BZ1328"/>
      <c r="CA1328"/>
      <c r="CB1328"/>
      <c r="CC1328"/>
      <c r="CD1328"/>
      <c r="CE1328"/>
      <c r="CF1328"/>
      <c r="CG1328"/>
      <c r="CH1328"/>
      <c r="CI1328"/>
      <c r="CJ1328"/>
      <c r="CK1328"/>
      <c r="CL1328"/>
      <c r="CM1328"/>
      <c r="CN1328"/>
      <c r="CO1328"/>
      <c r="CP1328"/>
      <c r="CQ1328"/>
      <c r="CR1328"/>
      <c r="CS1328"/>
      <c r="CT1328"/>
      <c r="CU1328"/>
      <c r="CV1328"/>
    </row>
    <row r="1329" spans="10:100" x14ac:dyDescent="0.25">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c r="BA1329"/>
      <c r="BB1329"/>
      <c r="BC1329"/>
      <c r="BD1329"/>
      <c r="BE1329"/>
      <c r="BF1329"/>
      <c r="BG1329"/>
      <c r="BH1329"/>
      <c r="BI1329"/>
      <c r="BJ1329"/>
      <c r="BK1329"/>
      <c r="BL1329"/>
      <c r="BM1329"/>
      <c r="BN1329"/>
      <c r="BO1329"/>
      <c r="BP1329"/>
      <c r="BQ1329"/>
      <c r="BR1329"/>
      <c r="BS1329"/>
      <c r="BT1329"/>
      <c r="BU1329"/>
      <c r="BV1329"/>
      <c r="BW1329"/>
      <c r="BX1329"/>
      <c r="BY1329"/>
      <c r="BZ1329"/>
      <c r="CA1329"/>
      <c r="CB1329"/>
      <c r="CC1329"/>
      <c r="CD1329"/>
      <c r="CE1329"/>
      <c r="CF1329"/>
      <c r="CG1329"/>
      <c r="CH1329"/>
      <c r="CI1329"/>
      <c r="CJ1329"/>
      <c r="CK1329"/>
      <c r="CL1329"/>
      <c r="CM1329"/>
      <c r="CN1329"/>
      <c r="CO1329"/>
      <c r="CP1329"/>
      <c r="CQ1329"/>
      <c r="CR1329"/>
      <c r="CS1329"/>
      <c r="CT1329"/>
      <c r="CU1329"/>
      <c r="CV1329"/>
    </row>
    <row r="1330" spans="10:100" x14ac:dyDescent="0.25">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c r="AY1330"/>
      <c r="AZ1330"/>
      <c r="BA1330"/>
      <c r="BB1330"/>
      <c r="BC1330"/>
      <c r="BD1330"/>
      <c r="BE1330"/>
      <c r="BF1330"/>
      <c r="BG1330"/>
      <c r="BH1330"/>
      <c r="BI1330"/>
      <c r="BJ1330"/>
      <c r="BK1330"/>
      <c r="BL1330"/>
      <c r="BM1330"/>
      <c r="BN1330"/>
      <c r="BO1330"/>
      <c r="BP1330"/>
      <c r="BQ1330"/>
      <c r="BR1330"/>
      <c r="BS1330"/>
      <c r="BT1330"/>
      <c r="BU1330"/>
      <c r="BV1330"/>
      <c r="BW1330"/>
      <c r="BX1330"/>
      <c r="BY1330"/>
      <c r="BZ1330"/>
      <c r="CA1330"/>
      <c r="CB1330"/>
      <c r="CC1330"/>
      <c r="CD1330"/>
      <c r="CE1330"/>
      <c r="CF1330"/>
      <c r="CG1330"/>
      <c r="CH1330"/>
      <c r="CI1330"/>
      <c r="CJ1330"/>
      <c r="CK1330"/>
      <c r="CL1330"/>
      <c r="CM1330"/>
      <c r="CN1330"/>
      <c r="CO1330"/>
      <c r="CP1330"/>
      <c r="CQ1330"/>
      <c r="CR1330"/>
      <c r="CS1330"/>
      <c r="CT1330"/>
      <c r="CU1330"/>
      <c r="CV1330"/>
    </row>
    <row r="1331" spans="10:100" x14ac:dyDescent="0.25">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M1331"/>
      <c r="CN1331"/>
      <c r="CO1331"/>
      <c r="CP1331"/>
      <c r="CQ1331"/>
      <c r="CR1331"/>
      <c r="CS1331"/>
      <c r="CT1331"/>
      <c r="CU1331"/>
      <c r="CV1331"/>
    </row>
    <row r="1332" spans="10:100" x14ac:dyDescent="0.25">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c r="BA1332"/>
      <c r="BB1332"/>
      <c r="BC1332"/>
      <c r="BD1332"/>
      <c r="BE1332"/>
      <c r="BF1332"/>
      <c r="BG1332"/>
      <c r="BH1332"/>
      <c r="BI1332"/>
      <c r="BJ1332"/>
      <c r="BK1332"/>
      <c r="BL1332"/>
      <c r="BM1332"/>
      <c r="BN1332"/>
      <c r="BO1332"/>
      <c r="BP1332"/>
      <c r="BQ1332"/>
      <c r="BR1332"/>
      <c r="BS1332"/>
      <c r="BT1332"/>
      <c r="BU1332"/>
      <c r="BV1332"/>
      <c r="BW1332"/>
      <c r="BX1332"/>
      <c r="BY1332"/>
      <c r="BZ1332"/>
      <c r="CA1332"/>
      <c r="CB1332"/>
      <c r="CC1332"/>
      <c r="CD1332"/>
      <c r="CE1332"/>
      <c r="CF1332"/>
      <c r="CG1332"/>
      <c r="CH1332"/>
      <c r="CI1332"/>
      <c r="CJ1332"/>
      <c r="CK1332"/>
      <c r="CL1332"/>
      <c r="CM1332"/>
      <c r="CN1332"/>
      <c r="CO1332"/>
      <c r="CP1332"/>
      <c r="CQ1332"/>
      <c r="CR1332"/>
      <c r="CS1332"/>
      <c r="CT1332"/>
      <c r="CU1332"/>
      <c r="CV1332"/>
    </row>
    <row r="1333" spans="10:100" x14ac:dyDescent="0.25">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c r="BA1333"/>
      <c r="BB1333"/>
      <c r="BC1333"/>
      <c r="BD1333"/>
      <c r="BE1333"/>
      <c r="BF1333"/>
      <c r="BG1333"/>
      <c r="BH1333"/>
      <c r="BI1333"/>
      <c r="BJ1333"/>
      <c r="BK1333"/>
      <c r="BL1333"/>
      <c r="BM1333"/>
      <c r="BN1333"/>
      <c r="BO1333"/>
      <c r="BP1333"/>
      <c r="BQ1333"/>
      <c r="BR1333"/>
      <c r="BS1333"/>
      <c r="BT1333"/>
      <c r="BU1333"/>
      <c r="BV1333"/>
      <c r="BW1333"/>
      <c r="BX1333"/>
      <c r="BY1333"/>
      <c r="BZ1333"/>
      <c r="CA1333"/>
      <c r="CB1333"/>
      <c r="CC1333"/>
      <c r="CD1333"/>
      <c r="CE1333"/>
      <c r="CF1333"/>
      <c r="CG1333"/>
      <c r="CH1333"/>
      <c r="CI1333"/>
      <c r="CJ1333"/>
      <c r="CK1333"/>
      <c r="CL1333"/>
      <c r="CM1333"/>
      <c r="CN1333"/>
      <c r="CO1333"/>
      <c r="CP1333"/>
      <c r="CQ1333"/>
      <c r="CR1333"/>
      <c r="CS1333"/>
      <c r="CT1333"/>
      <c r="CU1333"/>
      <c r="CV1333"/>
    </row>
    <row r="1334" spans="10:100" x14ac:dyDescent="0.25">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c r="BA1334"/>
      <c r="BB1334"/>
      <c r="BC1334"/>
      <c r="BD1334"/>
      <c r="BE1334"/>
      <c r="BF1334"/>
      <c r="BG1334"/>
      <c r="BH1334"/>
      <c r="BI1334"/>
      <c r="BJ1334"/>
      <c r="BK1334"/>
      <c r="BL1334"/>
      <c r="BM1334"/>
      <c r="BN1334"/>
      <c r="BO1334"/>
      <c r="BP1334"/>
      <c r="BQ1334"/>
      <c r="BR1334"/>
      <c r="BS1334"/>
      <c r="BT1334"/>
      <c r="BU1334"/>
      <c r="BV1334"/>
      <c r="BW1334"/>
      <c r="BX1334"/>
      <c r="BY1334"/>
      <c r="BZ1334"/>
      <c r="CA1334"/>
      <c r="CB1334"/>
      <c r="CC1334"/>
      <c r="CD1334"/>
      <c r="CE1334"/>
      <c r="CF1334"/>
      <c r="CG1334"/>
      <c r="CH1334"/>
      <c r="CI1334"/>
      <c r="CJ1334"/>
      <c r="CK1334"/>
      <c r="CL1334"/>
      <c r="CM1334"/>
      <c r="CN1334"/>
      <c r="CO1334"/>
      <c r="CP1334"/>
      <c r="CQ1334"/>
      <c r="CR1334"/>
      <c r="CS1334"/>
      <c r="CT1334"/>
      <c r="CU1334"/>
      <c r="CV1334"/>
    </row>
    <row r="1335" spans="10:100" x14ac:dyDescent="0.25">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c r="BA1335"/>
      <c r="BB1335"/>
      <c r="BC1335"/>
      <c r="BD1335"/>
      <c r="BE1335"/>
      <c r="BF1335"/>
      <c r="BG1335"/>
      <c r="BH1335"/>
      <c r="BI1335"/>
      <c r="BJ1335"/>
      <c r="BK1335"/>
      <c r="BL1335"/>
      <c r="BM1335"/>
      <c r="BN1335"/>
      <c r="BO1335"/>
      <c r="BP1335"/>
      <c r="BQ1335"/>
      <c r="BR1335"/>
      <c r="BS1335"/>
      <c r="BT1335"/>
      <c r="BU1335"/>
      <c r="BV1335"/>
      <c r="BW1335"/>
      <c r="BX1335"/>
      <c r="BY1335"/>
      <c r="BZ1335"/>
      <c r="CA1335"/>
      <c r="CB1335"/>
      <c r="CC1335"/>
      <c r="CD1335"/>
      <c r="CE1335"/>
      <c r="CF1335"/>
      <c r="CG1335"/>
      <c r="CH1335"/>
      <c r="CI1335"/>
      <c r="CJ1335"/>
      <c r="CK1335"/>
      <c r="CL1335"/>
      <c r="CM1335"/>
      <c r="CN1335"/>
      <c r="CO1335"/>
      <c r="CP1335"/>
      <c r="CQ1335"/>
      <c r="CR1335"/>
      <c r="CS1335"/>
      <c r="CT1335"/>
      <c r="CU1335"/>
      <c r="CV1335"/>
    </row>
    <row r="1336" spans="10:100" x14ac:dyDescent="0.25">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c r="BA1336"/>
      <c r="BB1336"/>
      <c r="BC1336"/>
      <c r="BD1336"/>
      <c r="BE1336"/>
      <c r="BF1336"/>
      <c r="BG1336"/>
      <c r="BH1336"/>
      <c r="BI1336"/>
      <c r="BJ1336"/>
      <c r="BK1336"/>
      <c r="BL1336"/>
      <c r="BM1336"/>
      <c r="BN1336"/>
      <c r="BO1336"/>
      <c r="BP1336"/>
      <c r="BQ1336"/>
      <c r="BR1336"/>
      <c r="BS1336"/>
      <c r="BT1336"/>
      <c r="BU1336"/>
      <c r="BV1336"/>
      <c r="BW1336"/>
      <c r="BX1336"/>
      <c r="BY1336"/>
      <c r="BZ1336"/>
      <c r="CA1336"/>
      <c r="CB1336"/>
      <c r="CC1336"/>
      <c r="CD1336"/>
      <c r="CE1336"/>
      <c r="CF1336"/>
      <c r="CG1336"/>
      <c r="CH1336"/>
      <c r="CI1336"/>
      <c r="CJ1336"/>
      <c r="CK1336"/>
      <c r="CL1336"/>
      <c r="CM1336"/>
      <c r="CN1336"/>
      <c r="CO1336"/>
      <c r="CP1336"/>
      <c r="CQ1336"/>
      <c r="CR1336"/>
      <c r="CS1336"/>
      <c r="CT1336"/>
      <c r="CU1336"/>
      <c r="CV1336"/>
    </row>
    <row r="1337" spans="10:100" x14ac:dyDescent="0.25">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c r="BA1337"/>
      <c r="BB1337"/>
      <c r="BC1337"/>
      <c r="BD1337"/>
      <c r="BE1337"/>
      <c r="BF1337"/>
      <c r="BG1337"/>
      <c r="BH1337"/>
      <c r="BI1337"/>
      <c r="BJ1337"/>
      <c r="BK1337"/>
      <c r="BL1337"/>
      <c r="BM1337"/>
      <c r="BN1337"/>
      <c r="BO1337"/>
      <c r="BP1337"/>
      <c r="BQ1337"/>
      <c r="BR1337"/>
      <c r="BS1337"/>
      <c r="BT1337"/>
      <c r="BU1337"/>
      <c r="BV1337"/>
      <c r="BW1337"/>
      <c r="BX1337"/>
      <c r="BY1337"/>
      <c r="BZ1337"/>
      <c r="CA1337"/>
      <c r="CB1337"/>
      <c r="CC1337"/>
      <c r="CD1337"/>
      <c r="CE1337"/>
      <c r="CF1337"/>
      <c r="CG1337"/>
      <c r="CH1337"/>
      <c r="CI1337"/>
      <c r="CJ1337"/>
      <c r="CK1337"/>
      <c r="CL1337"/>
      <c r="CM1337"/>
      <c r="CN1337"/>
      <c r="CO1337"/>
      <c r="CP1337"/>
      <c r="CQ1337"/>
      <c r="CR1337"/>
      <c r="CS1337"/>
      <c r="CT1337"/>
      <c r="CU1337"/>
      <c r="CV1337"/>
    </row>
    <row r="1338" spans="10:100" x14ac:dyDescent="0.25">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c r="BA1338"/>
      <c r="BB1338"/>
      <c r="BC1338"/>
      <c r="BD1338"/>
      <c r="BE1338"/>
      <c r="BF1338"/>
      <c r="BG1338"/>
      <c r="BH1338"/>
      <c r="BI1338"/>
      <c r="BJ1338"/>
      <c r="BK1338"/>
      <c r="BL1338"/>
      <c r="BM1338"/>
      <c r="BN1338"/>
      <c r="BO1338"/>
      <c r="BP1338"/>
      <c r="BQ1338"/>
      <c r="BR1338"/>
      <c r="BS1338"/>
      <c r="BT1338"/>
      <c r="BU1338"/>
      <c r="BV1338"/>
      <c r="BW1338"/>
      <c r="BX1338"/>
      <c r="BY1338"/>
      <c r="BZ1338"/>
      <c r="CA1338"/>
      <c r="CB1338"/>
      <c r="CC1338"/>
      <c r="CD1338"/>
      <c r="CE1338"/>
      <c r="CF1338"/>
      <c r="CG1338"/>
      <c r="CH1338"/>
      <c r="CI1338"/>
      <c r="CJ1338"/>
      <c r="CK1338"/>
      <c r="CL1338"/>
      <c r="CM1338"/>
      <c r="CN1338"/>
      <c r="CO1338"/>
      <c r="CP1338"/>
      <c r="CQ1338"/>
      <c r="CR1338"/>
      <c r="CS1338"/>
      <c r="CT1338"/>
      <c r="CU1338"/>
      <c r="CV1338"/>
    </row>
    <row r="1339" spans="10:100" x14ac:dyDescent="0.25">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c r="AY1339"/>
      <c r="AZ1339"/>
      <c r="BA1339"/>
      <c r="BB1339"/>
      <c r="BC1339"/>
      <c r="BD1339"/>
      <c r="BE1339"/>
      <c r="BF1339"/>
      <c r="BG1339"/>
      <c r="BH1339"/>
      <c r="BI1339"/>
      <c r="BJ1339"/>
      <c r="BK1339"/>
      <c r="BL1339"/>
      <c r="BM1339"/>
      <c r="BN1339"/>
      <c r="BO1339"/>
      <c r="BP1339"/>
      <c r="BQ1339"/>
      <c r="BR1339"/>
      <c r="BS1339"/>
      <c r="BT1339"/>
      <c r="BU1339"/>
      <c r="BV1339"/>
      <c r="BW1339"/>
      <c r="BX1339"/>
      <c r="BY1339"/>
      <c r="BZ1339"/>
      <c r="CA1339"/>
      <c r="CB1339"/>
      <c r="CC1339"/>
      <c r="CD1339"/>
      <c r="CE1339"/>
      <c r="CF1339"/>
      <c r="CG1339"/>
      <c r="CH1339"/>
      <c r="CI1339"/>
      <c r="CJ1339"/>
      <c r="CK1339"/>
      <c r="CL1339"/>
      <c r="CM1339"/>
      <c r="CN1339"/>
      <c r="CO1339"/>
      <c r="CP1339"/>
      <c r="CQ1339"/>
      <c r="CR1339"/>
      <c r="CS1339"/>
      <c r="CT1339"/>
      <c r="CU1339"/>
      <c r="CV1339"/>
    </row>
    <row r="1340" spans="10:100" x14ac:dyDescent="0.25">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c r="BA1340"/>
      <c r="BB1340"/>
      <c r="BC1340"/>
      <c r="BD1340"/>
      <c r="BE1340"/>
      <c r="BF1340"/>
      <c r="BG1340"/>
      <c r="BH1340"/>
      <c r="BI1340"/>
      <c r="BJ1340"/>
      <c r="BK1340"/>
      <c r="BL1340"/>
      <c r="BM1340"/>
      <c r="BN1340"/>
      <c r="BO1340"/>
      <c r="BP1340"/>
      <c r="BQ1340"/>
      <c r="BR1340"/>
      <c r="BS1340"/>
      <c r="BT1340"/>
      <c r="BU1340"/>
      <c r="BV1340"/>
      <c r="BW1340"/>
      <c r="BX1340"/>
      <c r="BY1340"/>
      <c r="BZ1340"/>
      <c r="CA1340"/>
      <c r="CB1340"/>
      <c r="CC1340"/>
      <c r="CD1340"/>
      <c r="CE1340"/>
      <c r="CF1340"/>
      <c r="CG1340"/>
      <c r="CH1340"/>
      <c r="CI1340"/>
      <c r="CJ1340"/>
      <c r="CK1340"/>
      <c r="CL1340"/>
      <c r="CM1340"/>
      <c r="CN1340"/>
      <c r="CO1340"/>
      <c r="CP1340"/>
      <c r="CQ1340"/>
      <c r="CR1340"/>
      <c r="CS1340"/>
      <c r="CT1340"/>
      <c r="CU1340"/>
      <c r="CV1340"/>
    </row>
    <row r="1341" spans="10:100" x14ac:dyDescent="0.25">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c r="BA1341"/>
      <c r="BB1341"/>
      <c r="BC1341"/>
      <c r="BD1341"/>
      <c r="BE1341"/>
      <c r="BF1341"/>
      <c r="BG1341"/>
      <c r="BH1341"/>
      <c r="BI1341"/>
      <c r="BJ1341"/>
      <c r="BK1341"/>
      <c r="BL1341"/>
      <c r="BM1341"/>
      <c r="BN1341"/>
      <c r="BO1341"/>
      <c r="BP1341"/>
      <c r="BQ1341"/>
      <c r="BR1341"/>
      <c r="BS1341"/>
      <c r="BT1341"/>
      <c r="BU1341"/>
      <c r="BV1341"/>
      <c r="BW1341"/>
      <c r="BX1341"/>
      <c r="BY1341"/>
      <c r="BZ1341"/>
      <c r="CA1341"/>
      <c r="CB1341"/>
      <c r="CC1341"/>
      <c r="CD1341"/>
      <c r="CE1341"/>
      <c r="CF1341"/>
      <c r="CG1341"/>
      <c r="CH1341"/>
      <c r="CI1341"/>
      <c r="CJ1341"/>
      <c r="CK1341"/>
      <c r="CL1341"/>
      <c r="CM1341"/>
      <c r="CN1341"/>
      <c r="CO1341"/>
      <c r="CP1341"/>
      <c r="CQ1341"/>
      <c r="CR1341"/>
      <c r="CS1341"/>
      <c r="CT1341"/>
      <c r="CU1341"/>
      <c r="CV1341"/>
    </row>
    <row r="1342" spans="10:100" x14ac:dyDescent="0.25">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c r="BA1342"/>
      <c r="BB1342"/>
      <c r="BC1342"/>
      <c r="BD1342"/>
      <c r="BE1342"/>
      <c r="BF1342"/>
      <c r="BG1342"/>
      <c r="BH1342"/>
      <c r="BI1342"/>
      <c r="BJ1342"/>
      <c r="BK1342"/>
      <c r="BL1342"/>
      <c r="BM1342"/>
      <c r="BN1342"/>
      <c r="BO1342"/>
      <c r="BP1342"/>
      <c r="BQ1342"/>
      <c r="BR1342"/>
      <c r="BS1342"/>
      <c r="BT1342"/>
      <c r="BU1342"/>
      <c r="BV1342"/>
      <c r="BW1342"/>
      <c r="BX1342"/>
      <c r="BY1342"/>
      <c r="BZ1342"/>
      <c r="CA1342"/>
      <c r="CB1342"/>
      <c r="CC1342"/>
      <c r="CD1342"/>
      <c r="CE1342"/>
      <c r="CF1342"/>
      <c r="CG1342"/>
      <c r="CH1342"/>
      <c r="CI1342"/>
      <c r="CJ1342"/>
      <c r="CK1342"/>
      <c r="CL1342"/>
      <c r="CM1342"/>
      <c r="CN1342"/>
      <c r="CO1342"/>
      <c r="CP1342"/>
      <c r="CQ1342"/>
      <c r="CR1342"/>
      <c r="CS1342"/>
      <c r="CT1342"/>
      <c r="CU1342"/>
      <c r="CV1342"/>
    </row>
    <row r="1343" spans="10:100" x14ac:dyDescent="0.25">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c r="BA1343"/>
      <c r="BB1343"/>
      <c r="BC1343"/>
      <c r="BD1343"/>
      <c r="BE1343"/>
      <c r="BF1343"/>
      <c r="BG1343"/>
      <c r="BH1343"/>
      <c r="BI1343"/>
      <c r="BJ1343"/>
      <c r="BK1343"/>
      <c r="BL1343"/>
      <c r="BM1343"/>
      <c r="BN1343"/>
      <c r="BO1343"/>
      <c r="BP1343"/>
      <c r="BQ1343"/>
      <c r="BR1343"/>
      <c r="BS1343"/>
      <c r="BT1343"/>
      <c r="BU1343"/>
      <c r="BV1343"/>
      <c r="BW1343"/>
      <c r="BX1343"/>
      <c r="BY1343"/>
      <c r="BZ1343"/>
      <c r="CA1343"/>
      <c r="CB1343"/>
      <c r="CC1343"/>
      <c r="CD1343"/>
      <c r="CE1343"/>
      <c r="CF1343"/>
      <c r="CG1343"/>
      <c r="CH1343"/>
      <c r="CI1343"/>
      <c r="CJ1343"/>
      <c r="CK1343"/>
      <c r="CL1343"/>
      <c r="CM1343"/>
      <c r="CN1343"/>
      <c r="CO1343"/>
      <c r="CP1343"/>
      <c r="CQ1343"/>
      <c r="CR1343"/>
      <c r="CS1343"/>
      <c r="CT1343"/>
      <c r="CU1343"/>
      <c r="CV1343"/>
    </row>
    <row r="1344" spans="10:100" x14ac:dyDescent="0.25">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c r="BA1344"/>
      <c r="BB1344"/>
      <c r="BC1344"/>
      <c r="BD1344"/>
      <c r="BE1344"/>
      <c r="BF1344"/>
      <c r="BG1344"/>
      <c r="BH1344"/>
      <c r="BI1344"/>
      <c r="BJ1344"/>
      <c r="BK1344"/>
      <c r="BL1344"/>
      <c r="BM1344"/>
      <c r="BN1344"/>
      <c r="BO1344"/>
      <c r="BP1344"/>
      <c r="BQ1344"/>
      <c r="BR1344"/>
      <c r="BS1344"/>
      <c r="BT1344"/>
      <c r="BU1344"/>
      <c r="BV1344"/>
      <c r="BW1344"/>
      <c r="BX1344"/>
      <c r="BY1344"/>
      <c r="BZ1344"/>
      <c r="CA1344"/>
      <c r="CB1344"/>
      <c r="CC1344"/>
      <c r="CD1344"/>
      <c r="CE1344"/>
      <c r="CF1344"/>
      <c r="CG1344"/>
      <c r="CH1344"/>
      <c r="CI1344"/>
      <c r="CJ1344"/>
      <c r="CK1344"/>
      <c r="CL1344"/>
      <c r="CM1344"/>
      <c r="CN1344"/>
      <c r="CO1344"/>
      <c r="CP1344"/>
      <c r="CQ1344"/>
      <c r="CR1344"/>
      <c r="CS1344"/>
      <c r="CT1344"/>
      <c r="CU1344"/>
      <c r="CV1344"/>
    </row>
    <row r="1345" spans="10:100" x14ac:dyDescent="0.25">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c r="BA1345"/>
      <c r="BB1345"/>
      <c r="BC1345"/>
      <c r="BD1345"/>
      <c r="BE1345"/>
      <c r="BF1345"/>
      <c r="BG1345"/>
      <c r="BH1345"/>
      <c r="BI1345"/>
      <c r="BJ1345"/>
      <c r="BK1345"/>
      <c r="BL1345"/>
      <c r="BM1345"/>
      <c r="BN1345"/>
      <c r="BO1345"/>
      <c r="BP1345"/>
      <c r="BQ1345"/>
      <c r="BR1345"/>
      <c r="BS1345"/>
      <c r="BT1345"/>
      <c r="BU1345"/>
      <c r="BV1345"/>
      <c r="BW1345"/>
      <c r="BX1345"/>
      <c r="BY1345"/>
      <c r="BZ1345"/>
      <c r="CA1345"/>
      <c r="CB1345"/>
      <c r="CC1345"/>
      <c r="CD1345"/>
      <c r="CE1345"/>
      <c r="CF1345"/>
      <c r="CG1345"/>
      <c r="CH1345"/>
      <c r="CI1345"/>
      <c r="CJ1345"/>
      <c r="CK1345"/>
      <c r="CL1345"/>
      <c r="CM1345"/>
      <c r="CN1345"/>
      <c r="CO1345"/>
      <c r="CP1345"/>
      <c r="CQ1345"/>
      <c r="CR1345"/>
      <c r="CS1345"/>
      <c r="CT1345"/>
      <c r="CU1345"/>
      <c r="CV1345"/>
    </row>
    <row r="1346" spans="10:100" x14ac:dyDescent="0.25">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c r="BA1346"/>
      <c r="BB1346"/>
      <c r="BC1346"/>
      <c r="BD1346"/>
      <c r="BE1346"/>
      <c r="BF1346"/>
      <c r="BG1346"/>
      <c r="BH1346"/>
      <c r="BI1346"/>
      <c r="BJ1346"/>
      <c r="BK1346"/>
      <c r="BL1346"/>
      <c r="BM1346"/>
      <c r="BN1346"/>
      <c r="BO1346"/>
      <c r="BP1346"/>
      <c r="BQ1346"/>
      <c r="BR1346"/>
      <c r="BS1346"/>
      <c r="BT1346"/>
      <c r="BU1346"/>
      <c r="BV1346"/>
      <c r="BW1346"/>
      <c r="BX1346"/>
      <c r="BY1346"/>
      <c r="BZ1346"/>
      <c r="CA1346"/>
      <c r="CB1346"/>
      <c r="CC1346"/>
      <c r="CD1346"/>
      <c r="CE1346"/>
      <c r="CF1346"/>
      <c r="CG1346"/>
      <c r="CH1346"/>
      <c r="CI1346"/>
      <c r="CJ1346"/>
      <c r="CK1346"/>
      <c r="CL1346"/>
      <c r="CM1346"/>
      <c r="CN1346"/>
      <c r="CO1346"/>
      <c r="CP1346"/>
      <c r="CQ1346"/>
      <c r="CR1346"/>
      <c r="CS1346"/>
      <c r="CT1346"/>
      <c r="CU1346"/>
      <c r="CV1346"/>
    </row>
    <row r="1347" spans="10:100" x14ac:dyDescent="0.25">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c r="BA1347"/>
      <c r="BB1347"/>
      <c r="BC1347"/>
      <c r="BD1347"/>
      <c r="BE1347"/>
      <c r="BF1347"/>
      <c r="BG1347"/>
      <c r="BH1347"/>
      <c r="BI1347"/>
      <c r="BJ1347"/>
      <c r="BK1347"/>
      <c r="BL1347"/>
      <c r="BM1347"/>
      <c r="BN1347"/>
      <c r="BO1347"/>
      <c r="BP1347"/>
      <c r="BQ1347"/>
      <c r="BR1347"/>
      <c r="BS1347"/>
      <c r="BT1347"/>
      <c r="BU1347"/>
      <c r="BV1347"/>
      <c r="BW1347"/>
      <c r="BX1347"/>
      <c r="BY1347"/>
      <c r="BZ1347"/>
      <c r="CA1347"/>
      <c r="CB1347"/>
      <c r="CC1347"/>
      <c r="CD1347"/>
      <c r="CE1347"/>
      <c r="CF1347"/>
      <c r="CG1347"/>
      <c r="CH1347"/>
      <c r="CI1347"/>
      <c r="CJ1347"/>
      <c r="CK1347"/>
      <c r="CL1347"/>
      <c r="CM1347"/>
      <c r="CN1347"/>
      <c r="CO1347"/>
      <c r="CP1347"/>
      <c r="CQ1347"/>
      <c r="CR1347"/>
      <c r="CS1347"/>
      <c r="CT1347"/>
      <c r="CU1347"/>
      <c r="CV1347"/>
    </row>
    <row r="1348" spans="10:100" x14ac:dyDescent="0.25">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c r="BA1348"/>
      <c r="BB1348"/>
      <c r="BC1348"/>
      <c r="BD1348"/>
      <c r="BE1348"/>
      <c r="BF1348"/>
      <c r="BG1348"/>
      <c r="BH1348"/>
      <c r="BI1348"/>
      <c r="BJ1348"/>
      <c r="BK1348"/>
      <c r="BL1348"/>
      <c r="BM1348"/>
      <c r="BN1348"/>
      <c r="BO1348"/>
      <c r="BP1348"/>
      <c r="BQ1348"/>
      <c r="BR1348"/>
      <c r="BS1348"/>
      <c r="BT1348"/>
      <c r="BU1348"/>
      <c r="BV1348"/>
      <c r="BW1348"/>
      <c r="BX1348"/>
      <c r="BY1348"/>
      <c r="BZ1348"/>
      <c r="CA1348"/>
      <c r="CB1348"/>
      <c r="CC1348"/>
      <c r="CD1348"/>
      <c r="CE1348"/>
      <c r="CF1348"/>
      <c r="CG1348"/>
      <c r="CH1348"/>
      <c r="CI1348"/>
      <c r="CJ1348"/>
      <c r="CK1348"/>
      <c r="CL1348"/>
      <c r="CM1348"/>
      <c r="CN1348"/>
      <c r="CO1348"/>
      <c r="CP1348"/>
      <c r="CQ1348"/>
      <c r="CR1348"/>
      <c r="CS1348"/>
      <c r="CT1348"/>
      <c r="CU1348"/>
      <c r="CV1348"/>
    </row>
    <row r="1349" spans="10:100" x14ac:dyDescent="0.25">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c r="AY1349"/>
      <c r="AZ1349"/>
      <c r="BA1349"/>
      <c r="BB1349"/>
      <c r="BC1349"/>
      <c r="BD1349"/>
      <c r="BE1349"/>
      <c r="BF1349"/>
      <c r="BG1349"/>
      <c r="BH1349"/>
      <c r="BI1349"/>
      <c r="BJ1349"/>
      <c r="BK1349"/>
      <c r="BL1349"/>
      <c r="BM1349"/>
      <c r="BN1349"/>
      <c r="BO1349"/>
      <c r="BP1349"/>
      <c r="BQ1349"/>
      <c r="BR1349"/>
      <c r="BS1349"/>
      <c r="BT1349"/>
      <c r="BU1349"/>
      <c r="BV1349"/>
      <c r="BW1349"/>
      <c r="BX1349"/>
      <c r="BY1349"/>
      <c r="BZ1349"/>
      <c r="CA1349"/>
      <c r="CB1349"/>
      <c r="CC1349"/>
      <c r="CD1349"/>
      <c r="CE1349"/>
      <c r="CF1349"/>
      <c r="CG1349"/>
      <c r="CH1349"/>
      <c r="CI1349"/>
      <c r="CJ1349"/>
      <c r="CK1349"/>
      <c r="CL1349"/>
      <c r="CM1349"/>
      <c r="CN1349"/>
      <c r="CO1349"/>
      <c r="CP1349"/>
      <c r="CQ1349"/>
      <c r="CR1349"/>
      <c r="CS1349"/>
      <c r="CT1349"/>
      <c r="CU1349"/>
      <c r="CV1349"/>
    </row>
    <row r="1350" spans="10:100" x14ac:dyDescent="0.25">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c r="AY1350"/>
      <c r="AZ1350"/>
      <c r="BA1350"/>
      <c r="BB1350"/>
      <c r="BC1350"/>
      <c r="BD1350"/>
      <c r="BE1350"/>
      <c r="BF1350"/>
      <c r="BG1350"/>
      <c r="BH1350"/>
      <c r="BI1350"/>
      <c r="BJ1350"/>
      <c r="BK1350"/>
      <c r="BL1350"/>
      <c r="BM1350"/>
      <c r="BN1350"/>
      <c r="BO1350"/>
      <c r="BP1350"/>
      <c r="BQ1350"/>
      <c r="BR1350"/>
      <c r="BS1350"/>
      <c r="BT1350"/>
      <c r="BU1350"/>
      <c r="BV1350"/>
      <c r="BW1350"/>
      <c r="BX1350"/>
      <c r="BY1350"/>
      <c r="BZ1350"/>
      <c r="CA1350"/>
      <c r="CB1350"/>
      <c r="CC1350"/>
      <c r="CD1350"/>
      <c r="CE1350"/>
      <c r="CF1350"/>
      <c r="CG1350"/>
      <c r="CH1350"/>
      <c r="CI1350"/>
      <c r="CJ1350"/>
      <c r="CK1350"/>
      <c r="CL1350"/>
      <c r="CM1350"/>
      <c r="CN1350"/>
      <c r="CO1350"/>
      <c r="CP1350"/>
      <c r="CQ1350"/>
      <c r="CR1350"/>
      <c r="CS1350"/>
      <c r="CT1350"/>
      <c r="CU1350"/>
      <c r="CV1350"/>
    </row>
    <row r="1351" spans="10:100" x14ac:dyDescent="0.25">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c r="AY1351"/>
      <c r="AZ1351"/>
      <c r="BA1351"/>
      <c r="BB1351"/>
      <c r="BC1351"/>
      <c r="BD1351"/>
      <c r="BE1351"/>
      <c r="BF1351"/>
      <c r="BG1351"/>
      <c r="BH1351"/>
      <c r="BI1351"/>
      <c r="BJ1351"/>
      <c r="BK1351"/>
      <c r="BL1351"/>
      <c r="BM1351"/>
      <c r="BN1351"/>
      <c r="BO1351"/>
      <c r="BP1351"/>
      <c r="BQ1351"/>
      <c r="BR1351"/>
      <c r="BS1351"/>
      <c r="BT1351"/>
      <c r="BU1351"/>
      <c r="BV1351"/>
      <c r="BW1351"/>
      <c r="BX1351"/>
      <c r="BY1351"/>
      <c r="BZ1351"/>
      <c r="CA1351"/>
      <c r="CB1351"/>
      <c r="CC1351"/>
      <c r="CD1351"/>
      <c r="CE1351"/>
      <c r="CF1351"/>
      <c r="CG1351"/>
      <c r="CH1351"/>
      <c r="CI1351"/>
      <c r="CJ1351"/>
      <c r="CK1351"/>
      <c r="CL1351"/>
      <c r="CM1351"/>
      <c r="CN1351"/>
      <c r="CO1351"/>
      <c r="CP1351"/>
      <c r="CQ1351"/>
      <c r="CR1351"/>
      <c r="CS1351"/>
      <c r="CT1351"/>
      <c r="CU1351"/>
      <c r="CV1351"/>
    </row>
    <row r="1352" spans="10:100" x14ac:dyDescent="0.25">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c r="AY1352"/>
      <c r="AZ1352"/>
      <c r="BA1352"/>
      <c r="BB1352"/>
      <c r="BC1352"/>
      <c r="BD1352"/>
      <c r="BE1352"/>
      <c r="BF1352"/>
      <c r="BG1352"/>
      <c r="BH1352"/>
      <c r="BI1352"/>
      <c r="BJ1352"/>
      <c r="BK1352"/>
      <c r="BL1352"/>
      <c r="BM1352"/>
      <c r="BN1352"/>
      <c r="BO1352"/>
      <c r="BP1352"/>
      <c r="BQ1352"/>
      <c r="BR1352"/>
      <c r="BS1352"/>
      <c r="BT1352"/>
      <c r="BU1352"/>
      <c r="BV1352"/>
      <c r="BW1352"/>
      <c r="BX1352"/>
      <c r="BY1352"/>
      <c r="BZ1352"/>
      <c r="CA1352"/>
      <c r="CB1352"/>
      <c r="CC1352"/>
      <c r="CD1352"/>
      <c r="CE1352"/>
      <c r="CF1352"/>
      <c r="CG1352"/>
      <c r="CH1352"/>
      <c r="CI1352"/>
      <c r="CJ1352"/>
      <c r="CK1352"/>
      <c r="CL1352"/>
      <c r="CM1352"/>
      <c r="CN1352"/>
      <c r="CO1352"/>
      <c r="CP1352"/>
      <c r="CQ1352"/>
      <c r="CR1352"/>
      <c r="CS1352"/>
      <c r="CT1352"/>
      <c r="CU1352"/>
      <c r="CV1352"/>
    </row>
    <row r="1353" spans="10:100" x14ac:dyDescent="0.25">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c r="AY1353"/>
      <c r="AZ1353"/>
      <c r="BA1353"/>
      <c r="BB1353"/>
      <c r="BC1353"/>
      <c r="BD1353"/>
      <c r="BE1353"/>
      <c r="BF1353"/>
      <c r="BG1353"/>
      <c r="BH1353"/>
      <c r="BI1353"/>
      <c r="BJ1353"/>
      <c r="BK1353"/>
      <c r="BL1353"/>
      <c r="BM1353"/>
      <c r="BN1353"/>
      <c r="BO1353"/>
      <c r="BP1353"/>
      <c r="BQ1353"/>
      <c r="BR1353"/>
      <c r="BS1353"/>
      <c r="BT1353"/>
      <c r="BU1353"/>
      <c r="BV1353"/>
      <c r="BW1353"/>
      <c r="BX1353"/>
      <c r="BY1353"/>
      <c r="BZ1353"/>
      <c r="CA1353"/>
      <c r="CB1353"/>
      <c r="CC1353"/>
      <c r="CD1353"/>
      <c r="CE1353"/>
      <c r="CF1353"/>
      <c r="CG1353"/>
      <c r="CH1353"/>
      <c r="CI1353"/>
      <c r="CJ1353"/>
      <c r="CK1353"/>
      <c r="CL1353"/>
      <c r="CM1353"/>
      <c r="CN1353"/>
      <c r="CO1353"/>
      <c r="CP1353"/>
      <c r="CQ1353"/>
      <c r="CR1353"/>
      <c r="CS1353"/>
      <c r="CT1353"/>
      <c r="CU1353"/>
      <c r="CV1353"/>
    </row>
    <row r="1354" spans="10:100" x14ac:dyDescent="0.25">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c r="AY1354"/>
      <c r="AZ1354"/>
      <c r="BA1354"/>
      <c r="BB1354"/>
      <c r="BC1354"/>
      <c r="BD1354"/>
      <c r="BE1354"/>
      <c r="BF1354"/>
      <c r="BG1354"/>
      <c r="BH1354"/>
      <c r="BI1354"/>
      <c r="BJ1354"/>
      <c r="BK1354"/>
      <c r="BL1354"/>
      <c r="BM1354"/>
      <c r="BN1354"/>
      <c r="BO1354"/>
      <c r="BP1354"/>
      <c r="BQ1354"/>
      <c r="BR1354"/>
      <c r="BS1354"/>
      <c r="BT1354"/>
      <c r="BU1354"/>
      <c r="BV1354"/>
      <c r="BW1354"/>
      <c r="BX1354"/>
      <c r="BY1354"/>
      <c r="BZ1354"/>
      <c r="CA1354"/>
      <c r="CB1354"/>
      <c r="CC1354"/>
      <c r="CD1354"/>
      <c r="CE1354"/>
      <c r="CF1354"/>
      <c r="CG1354"/>
      <c r="CH1354"/>
      <c r="CI1354"/>
      <c r="CJ1354"/>
      <c r="CK1354"/>
      <c r="CL1354"/>
      <c r="CM1354"/>
      <c r="CN1354"/>
      <c r="CO1354"/>
      <c r="CP1354"/>
      <c r="CQ1354"/>
      <c r="CR1354"/>
      <c r="CS1354"/>
      <c r="CT1354"/>
      <c r="CU1354"/>
      <c r="CV1354"/>
    </row>
    <row r="1355" spans="10:100" x14ac:dyDescent="0.25">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M1355"/>
      <c r="CN1355"/>
      <c r="CO1355"/>
      <c r="CP1355"/>
      <c r="CQ1355"/>
      <c r="CR1355"/>
      <c r="CS1355"/>
      <c r="CT1355"/>
      <c r="CU1355"/>
      <c r="CV1355"/>
    </row>
    <row r="1356" spans="10:100" x14ac:dyDescent="0.25">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c r="AY1356"/>
      <c r="AZ1356"/>
      <c r="BA1356"/>
      <c r="BB1356"/>
      <c r="BC1356"/>
      <c r="BD1356"/>
      <c r="BE1356"/>
      <c r="BF1356"/>
      <c r="BG1356"/>
      <c r="BH1356"/>
      <c r="BI1356"/>
      <c r="BJ1356"/>
      <c r="BK1356"/>
      <c r="BL1356"/>
      <c r="BM1356"/>
      <c r="BN1356"/>
      <c r="BO1356"/>
      <c r="BP1356"/>
      <c r="BQ1356"/>
      <c r="BR1356"/>
      <c r="BS1356"/>
      <c r="BT1356"/>
      <c r="BU1356"/>
      <c r="BV1356"/>
      <c r="BW1356"/>
      <c r="BX1356"/>
      <c r="BY1356"/>
      <c r="BZ1356"/>
      <c r="CA1356"/>
      <c r="CB1356"/>
      <c r="CC1356"/>
      <c r="CD1356"/>
      <c r="CE1356"/>
      <c r="CF1356"/>
      <c r="CG1356"/>
      <c r="CH1356"/>
      <c r="CI1356"/>
      <c r="CJ1356"/>
      <c r="CK1356"/>
      <c r="CL1356"/>
      <c r="CM1356"/>
      <c r="CN1356"/>
      <c r="CO1356"/>
      <c r="CP1356"/>
      <c r="CQ1356"/>
      <c r="CR1356"/>
      <c r="CS1356"/>
      <c r="CT1356"/>
      <c r="CU1356"/>
      <c r="CV1356"/>
    </row>
    <row r="1357" spans="10:100" x14ac:dyDescent="0.25">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c r="BA1357"/>
      <c r="BB1357"/>
      <c r="BC1357"/>
      <c r="BD1357"/>
      <c r="BE1357"/>
      <c r="BF1357"/>
      <c r="BG1357"/>
      <c r="BH1357"/>
      <c r="BI1357"/>
      <c r="BJ1357"/>
      <c r="BK1357"/>
      <c r="BL1357"/>
      <c r="BM1357"/>
      <c r="BN1357"/>
      <c r="BO1357"/>
      <c r="BP1357"/>
      <c r="BQ1357"/>
      <c r="BR1357"/>
      <c r="BS1357"/>
      <c r="BT1357"/>
      <c r="BU1357"/>
      <c r="BV1357"/>
      <c r="BW1357"/>
      <c r="BX1357"/>
      <c r="BY1357"/>
      <c r="BZ1357"/>
      <c r="CA1357"/>
      <c r="CB1357"/>
      <c r="CC1357"/>
      <c r="CD1357"/>
      <c r="CE1357"/>
      <c r="CF1357"/>
      <c r="CG1357"/>
      <c r="CH1357"/>
      <c r="CI1357"/>
      <c r="CJ1357"/>
      <c r="CK1357"/>
      <c r="CL1357"/>
      <c r="CM1357"/>
      <c r="CN1357"/>
      <c r="CO1357"/>
      <c r="CP1357"/>
      <c r="CQ1357"/>
      <c r="CR1357"/>
      <c r="CS1357"/>
      <c r="CT1357"/>
      <c r="CU1357"/>
      <c r="CV1357"/>
    </row>
    <row r="1358" spans="10:100" x14ac:dyDescent="0.25">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c r="BA1358"/>
      <c r="BB1358"/>
      <c r="BC1358"/>
      <c r="BD1358"/>
      <c r="BE1358"/>
      <c r="BF1358"/>
      <c r="BG1358"/>
      <c r="BH1358"/>
      <c r="BI1358"/>
      <c r="BJ1358"/>
      <c r="BK1358"/>
      <c r="BL1358"/>
      <c r="BM1358"/>
      <c r="BN1358"/>
      <c r="BO1358"/>
      <c r="BP1358"/>
      <c r="BQ1358"/>
      <c r="BR1358"/>
      <c r="BS1358"/>
      <c r="BT1358"/>
      <c r="BU1358"/>
      <c r="BV1358"/>
      <c r="BW1358"/>
      <c r="BX1358"/>
      <c r="BY1358"/>
      <c r="BZ1358"/>
      <c r="CA1358"/>
      <c r="CB1358"/>
      <c r="CC1358"/>
      <c r="CD1358"/>
      <c r="CE1358"/>
      <c r="CF1358"/>
      <c r="CG1358"/>
      <c r="CH1358"/>
      <c r="CI1358"/>
      <c r="CJ1358"/>
      <c r="CK1358"/>
      <c r="CL1358"/>
      <c r="CM1358"/>
      <c r="CN1358"/>
      <c r="CO1358"/>
      <c r="CP1358"/>
      <c r="CQ1358"/>
      <c r="CR1358"/>
      <c r="CS1358"/>
      <c r="CT1358"/>
      <c r="CU1358"/>
      <c r="CV1358"/>
    </row>
    <row r="1359" spans="10:100" x14ac:dyDescent="0.25">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c r="BA1359"/>
      <c r="BB1359"/>
      <c r="BC1359"/>
      <c r="BD1359"/>
      <c r="BE1359"/>
      <c r="BF1359"/>
      <c r="BG1359"/>
      <c r="BH1359"/>
      <c r="BI1359"/>
      <c r="BJ1359"/>
      <c r="BK1359"/>
      <c r="BL1359"/>
      <c r="BM1359"/>
      <c r="BN1359"/>
      <c r="BO1359"/>
      <c r="BP1359"/>
      <c r="BQ1359"/>
      <c r="BR1359"/>
      <c r="BS1359"/>
      <c r="BT1359"/>
      <c r="BU1359"/>
      <c r="BV1359"/>
      <c r="BW1359"/>
      <c r="BX1359"/>
      <c r="BY1359"/>
      <c r="BZ1359"/>
      <c r="CA1359"/>
      <c r="CB1359"/>
      <c r="CC1359"/>
      <c r="CD1359"/>
      <c r="CE1359"/>
      <c r="CF1359"/>
      <c r="CG1359"/>
      <c r="CH1359"/>
      <c r="CI1359"/>
      <c r="CJ1359"/>
      <c r="CK1359"/>
      <c r="CL1359"/>
      <c r="CM1359"/>
      <c r="CN1359"/>
      <c r="CO1359"/>
      <c r="CP1359"/>
      <c r="CQ1359"/>
      <c r="CR1359"/>
      <c r="CS1359"/>
      <c r="CT1359"/>
      <c r="CU1359"/>
      <c r="CV1359"/>
    </row>
    <row r="1360" spans="10:100" x14ac:dyDescent="0.25">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c r="BA1360"/>
      <c r="BB1360"/>
      <c r="BC1360"/>
      <c r="BD1360"/>
      <c r="BE1360"/>
      <c r="BF1360"/>
      <c r="BG1360"/>
      <c r="BH1360"/>
      <c r="BI1360"/>
      <c r="BJ1360"/>
      <c r="BK1360"/>
      <c r="BL1360"/>
      <c r="BM1360"/>
      <c r="BN1360"/>
      <c r="BO1360"/>
      <c r="BP1360"/>
      <c r="BQ1360"/>
      <c r="BR1360"/>
      <c r="BS1360"/>
      <c r="BT1360"/>
      <c r="BU1360"/>
      <c r="BV1360"/>
      <c r="BW1360"/>
      <c r="BX1360"/>
      <c r="BY1360"/>
      <c r="BZ1360"/>
      <c r="CA1360"/>
      <c r="CB1360"/>
      <c r="CC1360"/>
      <c r="CD1360"/>
      <c r="CE1360"/>
      <c r="CF1360"/>
      <c r="CG1360"/>
      <c r="CH1360"/>
      <c r="CI1360"/>
      <c r="CJ1360"/>
      <c r="CK1360"/>
      <c r="CL1360"/>
      <c r="CM1360"/>
      <c r="CN1360"/>
      <c r="CO1360"/>
      <c r="CP1360"/>
      <c r="CQ1360"/>
      <c r="CR1360"/>
      <c r="CS1360"/>
      <c r="CT1360"/>
      <c r="CU1360"/>
      <c r="CV1360"/>
    </row>
    <row r="1361" spans="10:100" x14ac:dyDescent="0.25">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c r="BA1361"/>
      <c r="BB1361"/>
      <c r="BC1361"/>
      <c r="BD1361"/>
      <c r="BE1361"/>
      <c r="BF1361"/>
      <c r="BG1361"/>
      <c r="BH1361"/>
      <c r="BI1361"/>
      <c r="BJ1361"/>
      <c r="BK1361"/>
      <c r="BL1361"/>
      <c r="BM1361"/>
      <c r="BN1361"/>
      <c r="BO1361"/>
      <c r="BP1361"/>
      <c r="BQ1361"/>
      <c r="BR1361"/>
      <c r="BS1361"/>
      <c r="BT1361"/>
      <c r="BU1361"/>
      <c r="BV1361"/>
      <c r="BW1361"/>
      <c r="BX1361"/>
      <c r="BY1361"/>
      <c r="BZ1361"/>
      <c r="CA1361"/>
      <c r="CB1361"/>
      <c r="CC1361"/>
      <c r="CD1361"/>
      <c r="CE1361"/>
      <c r="CF1361"/>
      <c r="CG1361"/>
      <c r="CH1361"/>
      <c r="CI1361"/>
      <c r="CJ1361"/>
      <c r="CK1361"/>
      <c r="CL1361"/>
      <c r="CM1361"/>
      <c r="CN1361"/>
      <c r="CO1361"/>
      <c r="CP1361"/>
      <c r="CQ1361"/>
      <c r="CR1361"/>
      <c r="CS1361"/>
      <c r="CT1361"/>
      <c r="CU1361"/>
      <c r="CV1361"/>
    </row>
    <row r="1362" spans="10:100" x14ac:dyDescent="0.25">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c r="BA1362"/>
      <c r="BB1362"/>
      <c r="BC1362"/>
      <c r="BD1362"/>
      <c r="BE1362"/>
      <c r="BF1362"/>
      <c r="BG1362"/>
      <c r="BH1362"/>
      <c r="BI1362"/>
      <c r="BJ1362"/>
      <c r="BK1362"/>
      <c r="BL1362"/>
      <c r="BM1362"/>
      <c r="BN1362"/>
      <c r="BO1362"/>
      <c r="BP1362"/>
      <c r="BQ1362"/>
      <c r="BR1362"/>
      <c r="BS1362"/>
      <c r="BT1362"/>
      <c r="BU1362"/>
      <c r="BV1362"/>
      <c r="BW1362"/>
      <c r="BX1362"/>
      <c r="BY1362"/>
      <c r="BZ1362"/>
      <c r="CA1362"/>
      <c r="CB1362"/>
      <c r="CC1362"/>
      <c r="CD1362"/>
      <c r="CE1362"/>
      <c r="CF1362"/>
      <c r="CG1362"/>
      <c r="CH1362"/>
      <c r="CI1362"/>
      <c r="CJ1362"/>
      <c r="CK1362"/>
      <c r="CL1362"/>
      <c r="CM1362"/>
      <c r="CN1362"/>
      <c r="CO1362"/>
      <c r="CP1362"/>
      <c r="CQ1362"/>
      <c r="CR1362"/>
      <c r="CS1362"/>
      <c r="CT1362"/>
      <c r="CU1362"/>
      <c r="CV1362"/>
    </row>
    <row r="1363" spans="10:100" x14ac:dyDescent="0.25">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c r="AY1363"/>
      <c r="AZ1363"/>
      <c r="BA1363"/>
      <c r="BB1363"/>
      <c r="BC1363"/>
      <c r="BD1363"/>
      <c r="BE1363"/>
      <c r="BF1363"/>
      <c r="BG1363"/>
      <c r="BH1363"/>
      <c r="BI1363"/>
      <c r="BJ1363"/>
      <c r="BK1363"/>
      <c r="BL1363"/>
      <c r="BM1363"/>
      <c r="BN1363"/>
      <c r="BO1363"/>
      <c r="BP1363"/>
      <c r="BQ1363"/>
      <c r="BR1363"/>
      <c r="BS1363"/>
      <c r="BT1363"/>
      <c r="BU1363"/>
      <c r="BV1363"/>
      <c r="BW1363"/>
      <c r="BX1363"/>
      <c r="BY1363"/>
      <c r="BZ1363"/>
      <c r="CA1363"/>
      <c r="CB1363"/>
      <c r="CC1363"/>
      <c r="CD1363"/>
      <c r="CE1363"/>
      <c r="CF1363"/>
      <c r="CG1363"/>
      <c r="CH1363"/>
      <c r="CI1363"/>
      <c r="CJ1363"/>
      <c r="CK1363"/>
      <c r="CL1363"/>
      <c r="CM1363"/>
      <c r="CN1363"/>
      <c r="CO1363"/>
      <c r="CP1363"/>
      <c r="CQ1363"/>
      <c r="CR1363"/>
      <c r="CS1363"/>
      <c r="CT1363"/>
      <c r="CU1363"/>
      <c r="CV1363"/>
    </row>
    <row r="1364" spans="10:100" x14ac:dyDescent="0.25">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c r="BA1364"/>
      <c r="BB1364"/>
      <c r="BC1364"/>
      <c r="BD1364"/>
      <c r="BE1364"/>
      <c r="BF1364"/>
      <c r="BG1364"/>
      <c r="BH1364"/>
      <c r="BI1364"/>
      <c r="BJ1364"/>
      <c r="BK1364"/>
      <c r="BL1364"/>
      <c r="BM1364"/>
      <c r="BN1364"/>
      <c r="BO1364"/>
      <c r="BP1364"/>
      <c r="BQ1364"/>
      <c r="BR1364"/>
      <c r="BS1364"/>
      <c r="BT1364"/>
      <c r="BU1364"/>
      <c r="BV1364"/>
      <c r="BW1364"/>
      <c r="BX1364"/>
      <c r="BY1364"/>
      <c r="BZ1364"/>
      <c r="CA1364"/>
      <c r="CB1364"/>
      <c r="CC1364"/>
      <c r="CD1364"/>
      <c r="CE1364"/>
      <c r="CF1364"/>
      <c r="CG1364"/>
      <c r="CH1364"/>
      <c r="CI1364"/>
      <c r="CJ1364"/>
      <c r="CK1364"/>
      <c r="CL1364"/>
      <c r="CM1364"/>
      <c r="CN1364"/>
      <c r="CO1364"/>
      <c r="CP1364"/>
      <c r="CQ1364"/>
      <c r="CR1364"/>
      <c r="CS1364"/>
      <c r="CT1364"/>
      <c r="CU1364"/>
      <c r="CV1364"/>
    </row>
    <row r="1365" spans="10:100" x14ac:dyDescent="0.25">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c r="BA1365"/>
      <c r="BB1365"/>
      <c r="BC1365"/>
      <c r="BD1365"/>
      <c r="BE1365"/>
      <c r="BF1365"/>
      <c r="BG1365"/>
      <c r="BH1365"/>
      <c r="BI1365"/>
      <c r="BJ1365"/>
      <c r="BK1365"/>
      <c r="BL1365"/>
      <c r="BM1365"/>
      <c r="BN1365"/>
      <c r="BO1365"/>
      <c r="BP1365"/>
      <c r="BQ1365"/>
      <c r="BR1365"/>
      <c r="BS1365"/>
      <c r="BT1365"/>
      <c r="BU1365"/>
      <c r="BV1365"/>
      <c r="BW1365"/>
      <c r="BX1365"/>
      <c r="BY1365"/>
      <c r="BZ1365"/>
      <c r="CA1365"/>
      <c r="CB1365"/>
      <c r="CC1365"/>
      <c r="CD1365"/>
      <c r="CE1365"/>
      <c r="CF1365"/>
      <c r="CG1365"/>
      <c r="CH1365"/>
      <c r="CI1365"/>
      <c r="CJ1365"/>
      <c r="CK1365"/>
      <c r="CL1365"/>
      <c r="CM1365"/>
      <c r="CN1365"/>
      <c r="CO1365"/>
      <c r="CP1365"/>
      <c r="CQ1365"/>
      <c r="CR1365"/>
      <c r="CS1365"/>
      <c r="CT1365"/>
      <c r="CU1365"/>
      <c r="CV1365"/>
    </row>
    <row r="1366" spans="10:100" x14ac:dyDescent="0.25">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c r="BA1366"/>
      <c r="BB1366"/>
      <c r="BC1366"/>
      <c r="BD1366"/>
      <c r="BE1366"/>
      <c r="BF1366"/>
      <c r="BG1366"/>
      <c r="BH1366"/>
      <c r="BI1366"/>
      <c r="BJ1366"/>
      <c r="BK1366"/>
      <c r="BL1366"/>
      <c r="BM1366"/>
      <c r="BN1366"/>
      <c r="BO1366"/>
      <c r="BP1366"/>
      <c r="BQ1366"/>
      <c r="BR1366"/>
      <c r="BS1366"/>
      <c r="BT1366"/>
      <c r="BU1366"/>
      <c r="BV1366"/>
      <c r="BW1366"/>
      <c r="BX1366"/>
      <c r="BY1366"/>
      <c r="BZ1366"/>
      <c r="CA1366"/>
      <c r="CB1366"/>
      <c r="CC1366"/>
      <c r="CD1366"/>
      <c r="CE1366"/>
      <c r="CF1366"/>
      <c r="CG1366"/>
      <c r="CH1366"/>
      <c r="CI1366"/>
      <c r="CJ1366"/>
      <c r="CK1366"/>
      <c r="CL1366"/>
      <c r="CM1366"/>
      <c r="CN1366"/>
      <c r="CO1366"/>
      <c r="CP1366"/>
      <c r="CQ1366"/>
      <c r="CR1366"/>
      <c r="CS1366"/>
      <c r="CT1366"/>
      <c r="CU1366"/>
      <c r="CV1366"/>
    </row>
    <row r="1367" spans="10:100" x14ac:dyDescent="0.25">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c r="BA1367"/>
      <c r="BB1367"/>
      <c r="BC1367"/>
      <c r="BD1367"/>
      <c r="BE1367"/>
      <c r="BF1367"/>
      <c r="BG1367"/>
      <c r="BH1367"/>
      <c r="BI1367"/>
      <c r="BJ1367"/>
      <c r="BK1367"/>
      <c r="BL1367"/>
      <c r="BM1367"/>
      <c r="BN1367"/>
      <c r="BO1367"/>
      <c r="BP1367"/>
      <c r="BQ1367"/>
      <c r="BR1367"/>
      <c r="BS1367"/>
      <c r="BT1367"/>
      <c r="BU1367"/>
      <c r="BV1367"/>
      <c r="BW1367"/>
      <c r="BX1367"/>
      <c r="BY1367"/>
      <c r="BZ1367"/>
      <c r="CA1367"/>
      <c r="CB1367"/>
      <c r="CC1367"/>
      <c r="CD1367"/>
      <c r="CE1367"/>
      <c r="CF1367"/>
      <c r="CG1367"/>
      <c r="CH1367"/>
      <c r="CI1367"/>
      <c r="CJ1367"/>
      <c r="CK1367"/>
      <c r="CL1367"/>
      <c r="CM1367"/>
      <c r="CN1367"/>
      <c r="CO1367"/>
      <c r="CP1367"/>
      <c r="CQ1367"/>
      <c r="CR1367"/>
      <c r="CS1367"/>
      <c r="CT1367"/>
      <c r="CU1367"/>
      <c r="CV1367"/>
    </row>
    <row r="1368" spans="10:100" x14ac:dyDescent="0.25">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c r="BA1368"/>
      <c r="BB1368"/>
      <c r="BC1368"/>
      <c r="BD1368"/>
      <c r="BE1368"/>
      <c r="BF1368"/>
      <c r="BG1368"/>
      <c r="BH1368"/>
      <c r="BI1368"/>
      <c r="BJ1368"/>
      <c r="BK1368"/>
      <c r="BL1368"/>
      <c r="BM1368"/>
      <c r="BN1368"/>
      <c r="BO1368"/>
      <c r="BP1368"/>
      <c r="BQ1368"/>
      <c r="BR1368"/>
      <c r="BS1368"/>
      <c r="BT1368"/>
      <c r="BU1368"/>
      <c r="BV1368"/>
      <c r="BW1368"/>
      <c r="BX1368"/>
      <c r="BY1368"/>
      <c r="BZ1368"/>
      <c r="CA1368"/>
      <c r="CB1368"/>
      <c r="CC1368"/>
      <c r="CD1368"/>
      <c r="CE1368"/>
      <c r="CF1368"/>
      <c r="CG1368"/>
      <c r="CH1368"/>
      <c r="CI1368"/>
      <c r="CJ1368"/>
      <c r="CK1368"/>
      <c r="CL1368"/>
      <c r="CM1368"/>
      <c r="CN1368"/>
      <c r="CO1368"/>
      <c r="CP1368"/>
      <c r="CQ1368"/>
      <c r="CR1368"/>
      <c r="CS1368"/>
      <c r="CT1368"/>
      <c r="CU1368"/>
      <c r="CV1368"/>
    </row>
    <row r="1369" spans="10:100" x14ac:dyDescent="0.25">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c r="BA1369"/>
      <c r="BB1369"/>
      <c r="BC1369"/>
      <c r="BD1369"/>
      <c r="BE1369"/>
      <c r="BF1369"/>
      <c r="BG1369"/>
      <c r="BH1369"/>
      <c r="BI1369"/>
      <c r="BJ1369"/>
      <c r="BK1369"/>
      <c r="BL1369"/>
      <c r="BM1369"/>
      <c r="BN1369"/>
      <c r="BO1369"/>
      <c r="BP1369"/>
      <c r="BQ1369"/>
      <c r="BR1369"/>
      <c r="BS1369"/>
      <c r="BT1369"/>
      <c r="BU1369"/>
      <c r="BV1369"/>
      <c r="BW1369"/>
      <c r="BX1369"/>
      <c r="BY1369"/>
      <c r="BZ1369"/>
      <c r="CA1369"/>
      <c r="CB1369"/>
      <c r="CC1369"/>
      <c r="CD1369"/>
      <c r="CE1369"/>
      <c r="CF1369"/>
      <c r="CG1369"/>
      <c r="CH1369"/>
      <c r="CI1369"/>
      <c r="CJ1369"/>
      <c r="CK1369"/>
      <c r="CL1369"/>
      <c r="CM1369"/>
      <c r="CN1369"/>
      <c r="CO1369"/>
      <c r="CP1369"/>
      <c r="CQ1369"/>
      <c r="CR1369"/>
      <c r="CS1369"/>
      <c r="CT1369"/>
      <c r="CU1369"/>
      <c r="CV1369"/>
    </row>
    <row r="1370" spans="10:100" x14ac:dyDescent="0.25">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c r="BA1370"/>
      <c r="BB1370"/>
      <c r="BC1370"/>
      <c r="BD1370"/>
      <c r="BE1370"/>
      <c r="BF1370"/>
      <c r="BG1370"/>
      <c r="BH1370"/>
      <c r="BI1370"/>
      <c r="BJ1370"/>
      <c r="BK1370"/>
      <c r="BL1370"/>
      <c r="BM1370"/>
      <c r="BN1370"/>
      <c r="BO1370"/>
      <c r="BP1370"/>
      <c r="BQ1370"/>
      <c r="BR1370"/>
      <c r="BS1370"/>
      <c r="BT1370"/>
      <c r="BU1370"/>
      <c r="BV1370"/>
      <c r="BW1370"/>
      <c r="BX1370"/>
      <c r="BY1370"/>
      <c r="BZ1370"/>
      <c r="CA1370"/>
      <c r="CB1370"/>
      <c r="CC1370"/>
      <c r="CD1370"/>
      <c r="CE1370"/>
      <c r="CF1370"/>
      <c r="CG1370"/>
      <c r="CH1370"/>
      <c r="CI1370"/>
      <c r="CJ1370"/>
      <c r="CK1370"/>
      <c r="CL1370"/>
      <c r="CM1370"/>
      <c r="CN1370"/>
      <c r="CO1370"/>
      <c r="CP1370"/>
      <c r="CQ1370"/>
      <c r="CR1370"/>
      <c r="CS1370"/>
      <c r="CT1370"/>
      <c r="CU1370"/>
      <c r="CV1370"/>
    </row>
    <row r="1371" spans="10:100" x14ac:dyDescent="0.25">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c r="BA1371"/>
      <c r="BB1371"/>
      <c r="BC1371"/>
      <c r="BD1371"/>
      <c r="BE1371"/>
      <c r="BF1371"/>
      <c r="BG1371"/>
      <c r="BH1371"/>
      <c r="BI1371"/>
      <c r="BJ1371"/>
      <c r="BK1371"/>
      <c r="BL1371"/>
      <c r="BM1371"/>
      <c r="BN1371"/>
      <c r="BO1371"/>
      <c r="BP1371"/>
      <c r="BQ1371"/>
      <c r="BR1371"/>
      <c r="BS1371"/>
      <c r="BT1371"/>
      <c r="BU1371"/>
      <c r="BV1371"/>
      <c r="BW1371"/>
      <c r="BX1371"/>
      <c r="BY1371"/>
      <c r="BZ1371"/>
      <c r="CA1371"/>
      <c r="CB1371"/>
      <c r="CC1371"/>
      <c r="CD1371"/>
      <c r="CE1371"/>
      <c r="CF1371"/>
      <c r="CG1371"/>
      <c r="CH1371"/>
      <c r="CI1371"/>
      <c r="CJ1371"/>
      <c r="CK1371"/>
      <c r="CL1371"/>
      <c r="CM1371"/>
      <c r="CN1371"/>
      <c r="CO1371"/>
      <c r="CP1371"/>
      <c r="CQ1371"/>
      <c r="CR1371"/>
      <c r="CS1371"/>
      <c r="CT1371"/>
      <c r="CU1371"/>
      <c r="CV1371"/>
    </row>
    <row r="1372" spans="10:100" x14ac:dyDescent="0.25">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c r="BA1372"/>
      <c r="BB1372"/>
      <c r="BC1372"/>
      <c r="BD1372"/>
      <c r="BE1372"/>
      <c r="BF1372"/>
      <c r="BG1372"/>
      <c r="BH1372"/>
      <c r="BI1372"/>
      <c r="BJ1372"/>
      <c r="BK1372"/>
      <c r="BL1372"/>
      <c r="BM1372"/>
      <c r="BN1372"/>
      <c r="BO1372"/>
      <c r="BP1372"/>
      <c r="BQ1372"/>
      <c r="BR1372"/>
      <c r="BS1372"/>
      <c r="BT1372"/>
      <c r="BU1372"/>
      <c r="BV1372"/>
      <c r="BW1372"/>
      <c r="BX1372"/>
      <c r="BY1372"/>
      <c r="BZ1372"/>
      <c r="CA1372"/>
      <c r="CB1372"/>
      <c r="CC1372"/>
      <c r="CD1372"/>
      <c r="CE1372"/>
      <c r="CF1372"/>
      <c r="CG1372"/>
      <c r="CH1372"/>
      <c r="CI1372"/>
      <c r="CJ1372"/>
      <c r="CK1372"/>
      <c r="CL1372"/>
      <c r="CM1372"/>
      <c r="CN1372"/>
      <c r="CO1372"/>
      <c r="CP1372"/>
      <c r="CQ1372"/>
      <c r="CR1372"/>
      <c r="CS1372"/>
      <c r="CT1372"/>
      <c r="CU1372"/>
      <c r="CV1372"/>
    </row>
    <row r="1373" spans="10:100" x14ac:dyDescent="0.25">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c r="BA1373"/>
      <c r="BB1373"/>
      <c r="BC1373"/>
      <c r="BD1373"/>
      <c r="BE1373"/>
      <c r="BF1373"/>
      <c r="BG1373"/>
      <c r="BH1373"/>
      <c r="BI1373"/>
      <c r="BJ1373"/>
      <c r="BK1373"/>
      <c r="BL1373"/>
      <c r="BM1373"/>
      <c r="BN1373"/>
      <c r="BO1373"/>
      <c r="BP1373"/>
      <c r="BQ1373"/>
      <c r="BR1373"/>
      <c r="BS1373"/>
      <c r="BT1373"/>
      <c r="BU1373"/>
      <c r="BV1373"/>
      <c r="BW1373"/>
      <c r="BX1373"/>
      <c r="BY1373"/>
      <c r="BZ1373"/>
      <c r="CA1373"/>
      <c r="CB1373"/>
      <c r="CC1373"/>
      <c r="CD1373"/>
      <c r="CE1373"/>
      <c r="CF1373"/>
      <c r="CG1373"/>
      <c r="CH1373"/>
      <c r="CI1373"/>
      <c r="CJ1373"/>
      <c r="CK1373"/>
      <c r="CL1373"/>
      <c r="CM1373"/>
      <c r="CN1373"/>
      <c r="CO1373"/>
      <c r="CP1373"/>
      <c r="CQ1373"/>
      <c r="CR1373"/>
      <c r="CS1373"/>
      <c r="CT1373"/>
      <c r="CU1373"/>
      <c r="CV1373"/>
    </row>
    <row r="1374" spans="10:100" x14ac:dyDescent="0.25">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c r="BA1374"/>
      <c r="BB1374"/>
      <c r="BC1374"/>
      <c r="BD1374"/>
      <c r="BE1374"/>
      <c r="BF1374"/>
      <c r="BG1374"/>
      <c r="BH1374"/>
      <c r="BI1374"/>
      <c r="BJ1374"/>
      <c r="BK1374"/>
      <c r="BL1374"/>
      <c r="BM1374"/>
      <c r="BN1374"/>
      <c r="BO1374"/>
      <c r="BP1374"/>
      <c r="BQ1374"/>
      <c r="BR1374"/>
      <c r="BS1374"/>
      <c r="BT1374"/>
      <c r="BU1374"/>
      <c r="BV1374"/>
      <c r="BW1374"/>
      <c r="BX1374"/>
      <c r="BY1374"/>
      <c r="BZ1374"/>
      <c r="CA1374"/>
      <c r="CB1374"/>
      <c r="CC1374"/>
      <c r="CD1374"/>
      <c r="CE1374"/>
      <c r="CF1374"/>
      <c r="CG1374"/>
      <c r="CH1374"/>
      <c r="CI1374"/>
      <c r="CJ1374"/>
      <c r="CK1374"/>
      <c r="CL1374"/>
      <c r="CM1374"/>
      <c r="CN1374"/>
      <c r="CO1374"/>
      <c r="CP1374"/>
      <c r="CQ1374"/>
      <c r="CR1374"/>
      <c r="CS1374"/>
      <c r="CT1374"/>
      <c r="CU1374"/>
      <c r="CV1374"/>
    </row>
    <row r="1375" spans="10:100" x14ac:dyDescent="0.25">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c r="BA1375"/>
      <c r="BB1375"/>
      <c r="BC1375"/>
      <c r="BD1375"/>
      <c r="BE1375"/>
      <c r="BF1375"/>
      <c r="BG1375"/>
      <c r="BH1375"/>
      <c r="BI1375"/>
      <c r="BJ1375"/>
      <c r="BK1375"/>
      <c r="BL1375"/>
      <c r="BM1375"/>
      <c r="BN1375"/>
      <c r="BO1375"/>
      <c r="BP1375"/>
      <c r="BQ1375"/>
      <c r="BR1375"/>
      <c r="BS1375"/>
      <c r="BT1375"/>
      <c r="BU1375"/>
      <c r="BV1375"/>
      <c r="BW1375"/>
      <c r="BX1375"/>
      <c r="BY1375"/>
      <c r="BZ1375"/>
      <c r="CA1375"/>
      <c r="CB1375"/>
      <c r="CC1375"/>
      <c r="CD1375"/>
      <c r="CE1375"/>
      <c r="CF1375"/>
      <c r="CG1375"/>
      <c r="CH1375"/>
      <c r="CI1375"/>
      <c r="CJ1375"/>
      <c r="CK1375"/>
      <c r="CL1375"/>
      <c r="CM1375"/>
      <c r="CN1375"/>
      <c r="CO1375"/>
      <c r="CP1375"/>
      <c r="CQ1375"/>
      <c r="CR1375"/>
      <c r="CS1375"/>
      <c r="CT1375"/>
      <c r="CU1375"/>
      <c r="CV1375"/>
    </row>
    <row r="1376" spans="10:100" x14ac:dyDescent="0.25">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c r="BA1376"/>
      <c r="BB1376"/>
      <c r="BC1376"/>
      <c r="BD1376"/>
      <c r="BE1376"/>
      <c r="BF1376"/>
      <c r="BG1376"/>
      <c r="BH1376"/>
      <c r="BI1376"/>
      <c r="BJ1376"/>
      <c r="BK1376"/>
      <c r="BL1376"/>
      <c r="BM1376"/>
      <c r="BN1376"/>
      <c r="BO1376"/>
      <c r="BP1376"/>
      <c r="BQ1376"/>
      <c r="BR1376"/>
      <c r="BS1376"/>
      <c r="BT1376"/>
      <c r="BU1376"/>
      <c r="BV1376"/>
      <c r="BW1376"/>
      <c r="BX1376"/>
      <c r="BY1376"/>
      <c r="BZ1376"/>
      <c r="CA1376"/>
      <c r="CB1376"/>
      <c r="CC1376"/>
      <c r="CD1376"/>
      <c r="CE1376"/>
      <c r="CF1376"/>
      <c r="CG1376"/>
      <c r="CH1376"/>
      <c r="CI1376"/>
      <c r="CJ1376"/>
      <c r="CK1376"/>
      <c r="CL1376"/>
      <c r="CM1376"/>
      <c r="CN1376"/>
      <c r="CO1376"/>
      <c r="CP1376"/>
      <c r="CQ1376"/>
      <c r="CR1376"/>
      <c r="CS1376"/>
      <c r="CT1376"/>
      <c r="CU1376"/>
      <c r="CV1376"/>
    </row>
    <row r="1377" spans="10:100" x14ac:dyDescent="0.25">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c r="BA1377"/>
      <c r="BB1377"/>
      <c r="BC1377"/>
      <c r="BD1377"/>
      <c r="BE1377"/>
      <c r="BF1377"/>
      <c r="BG1377"/>
      <c r="BH1377"/>
      <c r="BI1377"/>
      <c r="BJ1377"/>
      <c r="BK1377"/>
      <c r="BL1377"/>
      <c r="BM1377"/>
      <c r="BN1377"/>
      <c r="BO1377"/>
      <c r="BP1377"/>
      <c r="BQ1377"/>
      <c r="BR1377"/>
      <c r="BS1377"/>
      <c r="BT1377"/>
      <c r="BU1377"/>
      <c r="BV1377"/>
      <c r="BW1377"/>
      <c r="BX1377"/>
      <c r="BY1377"/>
      <c r="BZ1377"/>
      <c r="CA1377"/>
      <c r="CB1377"/>
      <c r="CC1377"/>
      <c r="CD1377"/>
      <c r="CE1377"/>
      <c r="CF1377"/>
      <c r="CG1377"/>
      <c r="CH1377"/>
      <c r="CI1377"/>
      <c r="CJ1377"/>
      <c r="CK1377"/>
      <c r="CL1377"/>
      <c r="CM1377"/>
      <c r="CN1377"/>
      <c r="CO1377"/>
      <c r="CP1377"/>
      <c r="CQ1377"/>
      <c r="CR1377"/>
      <c r="CS1377"/>
      <c r="CT1377"/>
      <c r="CU1377"/>
      <c r="CV1377"/>
    </row>
    <row r="1378" spans="10:100" x14ac:dyDescent="0.25">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c r="BA1378"/>
      <c r="BB1378"/>
      <c r="BC1378"/>
      <c r="BD1378"/>
      <c r="BE1378"/>
      <c r="BF1378"/>
      <c r="BG1378"/>
      <c r="BH1378"/>
      <c r="BI1378"/>
      <c r="BJ1378"/>
      <c r="BK1378"/>
      <c r="BL1378"/>
      <c r="BM1378"/>
      <c r="BN1378"/>
      <c r="BO1378"/>
      <c r="BP1378"/>
      <c r="BQ1378"/>
      <c r="BR1378"/>
      <c r="BS1378"/>
      <c r="BT1378"/>
      <c r="BU1378"/>
      <c r="BV1378"/>
      <c r="BW1378"/>
      <c r="BX1378"/>
      <c r="BY1378"/>
      <c r="BZ1378"/>
      <c r="CA1378"/>
      <c r="CB1378"/>
      <c r="CC1378"/>
      <c r="CD1378"/>
      <c r="CE1378"/>
      <c r="CF1378"/>
      <c r="CG1378"/>
      <c r="CH1378"/>
      <c r="CI1378"/>
      <c r="CJ1378"/>
      <c r="CK1378"/>
      <c r="CL1378"/>
      <c r="CM1378"/>
      <c r="CN1378"/>
      <c r="CO1378"/>
      <c r="CP1378"/>
      <c r="CQ1378"/>
      <c r="CR1378"/>
      <c r="CS1378"/>
      <c r="CT1378"/>
      <c r="CU1378"/>
      <c r="CV1378"/>
    </row>
    <row r="1379" spans="10:100" x14ac:dyDescent="0.25">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c r="BA1379"/>
      <c r="BB1379"/>
      <c r="BC1379"/>
      <c r="BD1379"/>
      <c r="BE1379"/>
      <c r="BF1379"/>
      <c r="BG1379"/>
      <c r="BH1379"/>
      <c r="BI1379"/>
      <c r="BJ1379"/>
      <c r="BK1379"/>
      <c r="BL1379"/>
      <c r="BM1379"/>
      <c r="BN1379"/>
      <c r="BO1379"/>
      <c r="BP1379"/>
      <c r="BQ1379"/>
      <c r="BR1379"/>
      <c r="BS1379"/>
      <c r="BT1379"/>
      <c r="BU1379"/>
      <c r="BV1379"/>
      <c r="BW1379"/>
      <c r="BX1379"/>
      <c r="BY1379"/>
      <c r="BZ1379"/>
      <c r="CA1379"/>
      <c r="CB1379"/>
      <c r="CC1379"/>
      <c r="CD1379"/>
      <c r="CE1379"/>
      <c r="CF1379"/>
      <c r="CG1379"/>
      <c r="CH1379"/>
      <c r="CI1379"/>
      <c r="CJ1379"/>
      <c r="CK1379"/>
      <c r="CL1379"/>
      <c r="CM1379"/>
      <c r="CN1379"/>
      <c r="CO1379"/>
      <c r="CP1379"/>
      <c r="CQ1379"/>
      <c r="CR1379"/>
      <c r="CS1379"/>
      <c r="CT1379"/>
      <c r="CU1379"/>
      <c r="CV1379"/>
    </row>
    <row r="1380" spans="10:100" x14ac:dyDescent="0.25">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c r="AY1380"/>
      <c r="AZ1380"/>
      <c r="BA1380"/>
      <c r="BB1380"/>
      <c r="BC1380"/>
      <c r="BD1380"/>
      <c r="BE1380"/>
      <c r="BF1380"/>
      <c r="BG1380"/>
      <c r="BH1380"/>
      <c r="BI1380"/>
      <c r="BJ1380"/>
      <c r="BK1380"/>
      <c r="BL1380"/>
      <c r="BM1380"/>
      <c r="BN1380"/>
      <c r="BO1380"/>
      <c r="BP1380"/>
      <c r="BQ1380"/>
      <c r="BR1380"/>
      <c r="BS1380"/>
      <c r="BT1380"/>
      <c r="BU1380"/>
      <c r="BV1380"/>
      <c r="BW1380"/>
      <c r="BX1380"/>
      <c r="BY1380"/>
      <c r="BZ1380"/>
      <c r="CA1380"/>
      <c r="CB1380"/>
      <c r="CC1380"/>
      <c r="CD1380"/>
      <c r="CE1380"/>
      <c r="CF1380"/>
      <c r="CG1380"/>
      <c r="CH1380"/>
      <c r="CI1380"/>
      <c r="CJ1380"/>
      <c r="CK1380"/>
      <c r="CL1380"/>
      <c r="CM1380"/>
      <c r="CN1380"/>
      <c r="CO1380"/>
      <c r="CP1380"/>
      <c r="CQ1380"/>
      <c r="CR1380"/>
      <c r="CS1380"/>
      <c r="CT1380"/>
      <c r="CU1380"/>
      <c r="CV1380"/>
    </row>
    <row r="1381" spans="10:100" x14ac:dyDescent="0.25">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c r="AY1381"/>
      <c r="AZ1381"/>
      <c r="BA1381"/>
      <c r="BB1381"/>
      <c r="BC1381"/>
      <c r="BD1381"/>
      <c r="BE1381"/>
      <c r="BF1381"/>
      <c r="BG1381"/>
      <c r="BH1381"/>
      <c r="BI1381"/>
      <c r="BJ1381"/>
      <c r="BK1381"/>
      <c r="BL1381"/>
      <c r="BM1381"/>
      <c r="BN1381"/>
      <c r="BO1381"/>
      <c r="BP1381"/>
      <c r="BQ1381"/>
      <c r="BR1381"/>
      <c r="BS1381"/>
      <c r="BT1381"/>
      <c r="BU1381"/>
      <c r="BV1381"/>
      <c r="BW1381"/>
      <c r="BX1381"/>
      <c r="BY1381"/>
      <c r="BZ1381"/>
      <c r="CA1381"/>
      <c r="CB1381"/>
      <c r="CC1381"/>
      <c r="CD1381"/>
      <c r="CE1381"/>
      <c r="CF1381"/>
      <c r="CG1381"/>
      <c r="CH1381"/>
      <c r="CI1381"/>
      <c r="CJ1381"/>
      <c r="CK1381"/>
      <c r="CL1381"/>
      <c r="CM1381"/>
      <c r="CN1381"/>
      <c r="CO1381"/>
      <c r="CP1381"/>
      <c r="CQ1381"/>
      <c r="CR1381"/>
      <c r="CS1381"/>
      <c r="CT1381"/>
      <c r="CU1381"/>
      <c r="CV1381"/>
    </row>
    <row r="1382" spans="10:100" x14ac:dyDescent="0.25">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c r="AY1382"/>
      <c r="AZ1382"/>
      <c r="BA1382"/>
      <c r="BB1382"/>
      <c r="BC1382"/>
      <c r="BD1382"/>
      <c r="BE1382"/>
      <c r="BF1382"/>
      <c r="BG1382"/>
      <c r="BH1382"/>
      <c r="BI1382"/>
      <c r="BJ1382"/>
      <c r="BK1382"/>
      <c r="BL1382"/>
      <c r="BM1382"/>
      <c r="BN1382"/>
      <c r="BO1382"/>
      <c r="BP1382"/>
      <c r="BQ1382"/>
      <c r="BR1382"/>
      <c r="BS1382"/>
      <c r="BT1382"/>
      <c r="BU1382"/>
      <c r="BV1382"/>
      <c r="BW1382"/>
      <c r="BX1382"/>
      <c r="BY1382"/>
      <c r="BZ1382"/>
      <c r="CA1382"/>
      <c r="CB1382"/>
      <c r="CC1382"/>
      <c r="CD1382"/>
      <c r="CE1382"/>
      <c r="CF1382"/>
      <c r="CG1382"/>
      <c r="CH1382"/>
      <c r="CI1382"/>
      <c r="CJ1382"/>
      <c r="CK1382"/>
      <c r="CL1382"/>
      <c r="CM1382"/>
      <c r="CN1382"/>
      <c r="CO1382"/>
      <c r="CP1382"/>
      <c r="CQ1382"/>
      <c r="CR1382"/>
      <c r="CS1382"/>
      <c r="CT1382"/>
      <c r="CU1382"/>
      <c r="CV1382"/>
    </row>
    <row r="1383" spans="10:100" x14ac:dyDescent="0.25">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c r="AY1383"/>
      <c r="AZ1383"/>
      <c r="BA1383"/>
      <c r="BB1383"/>
      <c r="BC1383"/>
      <c r="BD1383"/>
      <c r="BE1383"/>
      <c r="BF1383"/>
      <c r="BG1383"/>
      <c r="BH1383"/>
      <c r="BI1383"/>
      <c r="BJ1383"/>
      <c r="BK1383"/>
      <c r="BL1383"/>
      <c r="BM1383"/>
      <c r="BN1383"/>
      <c r="BO1383"/>
      <c r="BP1383"/>
      <c r="BQ1383"/>
      <c r="BR1383"/>
      <c r="BS1383"/>
      <c r="BT1383"/>
      <c r="BU1383"/>
      <c r="BV1383"/>
      <c r="BW1383"/>
      <c r="BX1383"/>
      <c r="BY1383"/>
      <c r="BZ1383"/>
      <c r="CA1383"/>
      <c r="CB1383"/>
      <c r="CC1383"/>
      <c r="CD1383"/>
      <c r="CE1383"/>
      <c r="CF1383"/>
      <c r="CG1383"/>
      <c r="CH1383"/>
      <c r="CI1383"/>
      <c r="CJ1383"/>
      <c r="CK1383"/>
      <c r="CL1383"/>
      <c r="CM1383"/>
      <c r="CN1383"/>
      <c r="CO1383"/>
      <c r="CP1383"/>
      <c r="CQ1383"/>
      <c r="CR1383"/>
      <c r="CS1383"/>
      <c r="CT1383"/>
      <c r="CU1383"/>
      <c r="CV1383"/>
    </row>
    <row r="1384" spans="10:100" x14ac:dyDescent="0.25">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c r="AY1384"/>
      <c r="AZ1384"/>
      <c r="BA1384"/>
      <c r="BB1384"/>
      <c r="BC1384"/>
      <c r="BD1384"/>
      <c r="BE1384"/>
      <c r="BF1384"/>
      <c r="BG1384"/>
      <c r="BH1384"/>
      <c r="BI1384"/>
      <c r="BJ1384"/>
      <c r="BK1384"/>
      <c r="BL1384"/>
      <c r="BM1384"/>
      <c r="BN1384"/>
      <c r="BO1384"/>
      <c r="BP1384"/>
      <c r="BQ1384"/>
      <c r="BR1384"/>
      <c r="BS1384"/>
      <c r="BT1384"/>
      <c r="BU1384"/>
      <c r="BV1384"/>
      <c r="BW1384"/>
      <c r="BX1384"/>
      <c r="BY1384"/>
      <c r="BZ1384"/>
      <c r="CA1384"/>
      <c r="CB1384"/>
      <c r="CC1384"/>
      <c r="CD1384"/>
      <c r="CE1384"/>
      <c r="CF1384"/>
      <c r="CG1384"/>
      <c r="CH1384"/>
      <c r="CI1384"/>
      <c r="CJ1384"/>
      <c r="CK1384"/>
      <c r="CL1384"/>
      <c r="CM1384"/>
      <c r="CN1384"/>
      <c r="CO1384"/>
      <c r="CP1384"/>
      <c r="CQ1384"/>
      <c r="CR1384"/>
      <c r="CS1384"/>
      <c r="CT1384"/>
      <c r="CU1384"/>
      <c r="CV1384"/>
    </row>
    <row r="1385" spans="10:100" x14ac:dyDescent="0.25">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c r="AY1385"/>
      <c r="AZ1385"/>
      <c r="BA1385"/>
      <c r="BB1385"/>
      <c r="BC1385"/>
      <c r="BD1385"/>
      <c r="BE1385"/>
      <c r="BF1385"/>
      <c r="BG1385"/>
      <c r="BH1385"/>
      <c r="BI1385"/>
      <c r="BJ1385"/>
      <c r="BK1385"/>
      <c r="BL1385"/>
      <c r="BM1385"/>
      <c r="BN1385"/>
      <c r="BO1385"/>
      <c r="BP1385"/>
      <c r="BQ1385"/>
      <c r="BR1385"/>
      <c r="BS1385"/>
      <c r="BT1385"/>
      <c r="BU1385"/>
      <c r="BV1385"/>
      <c r="BW1385"/>
      <c r="BX1385"/>
      <c r="BY1385"/>
      <c r="BZ1385"/>
      <c r="CA1385"/>
      <c r="CB1385"/>
      <c r="CC1385"/>
      <c r="CD1385"/>
      <c r="CE1385"/>
      <c r="CF1385"/>
      <c r="CG1385"/>
      <c r="CH1385"/>
      <c r="CI1385"/>
      <c r="CJ1385"/>
      <c r="CK1385"/>
      <c r="CL1385"/>
      <c r="CM1385"/>
      <c r="CN1385"/>
      <c r="CO1385"/>
      <c r="CP1385"/>
      <c r="CQ1385"/>
      <c r="CR1385"/>
      <c r="CS1385"/>
      <c r="CT1385"/>
      <c r="CU1385"/>
      <c r="CV1385"/>
    </row>
    <row r="1386" spans="10:100" x14ac:dyDescent="0.25">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c r="BA1386"/>
      <c r="BB1386"/>
      <c r="BC1386"/>
      <c r="BD1386"/>
      <c r="BE1386"/>
      <c r="BF1386"/>
      <c r="BG1386"/>
      <c r="BH1386"/>
      <c r="BI1386"/>
      <c r="BJ1386"/>
      <c r="BK1386"/>
      <c r="BL1386"/>
      <c r="BM1386"/>
      <c r="BN1386"/>
      <c r="BO1386"/>
      <c r="BP1386"/>
      <c r="BQ1386"/>
      <c r="BR1386"/>
      <c r="BS1386"/>
      <c r="BT1386"/>
      <c r="BU1386"/>
      <c r="BV1386"/>
      <c r="BW1386"/>
      <c r="BX1386"/>
      <c r="BY1386"/>
      <c r="BZ1386"/>
      <c r="CA1386"/>
      <c r="CB1386"/>
      <c r="CC1386"/>
      <c r="CD1386"/>
      <c r="CE1386"/>
      <c r="CF1386"/>
      <c r="CG1386"/>
      <c r="CH1386"/>
      <c r="CI1386"/>
      <c r="CJ1386"/>
      <c r="CK1386"/>
      <c r="CL1386"/>
      <c r="CM1386"/>
      <c r="CN1386"/>
      <c r="CO1386"/>
      <c r="CP1386"/>
      <c r="CQ1386"/>
      <c r="CR1386"/>
      <c r="CS1386"/>
      <c r="CT1386"/>
      <c r="CU1386"/>
      <c r="CV1386"/>
    </row>
    <row r="1387" spans="10:100" x14ac:dyDescent="0.25">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c r="BA1387"/>
      <c r="BB1387"/>
      <c r="BC1387"/>
      <c r="BD1387"/>
      <c r="BE1387"/>
      <c r="BF1387"/>
      <c r="BG1387"/>
      <c r="BH1387"/>
      <c r="BI1387"/>
      <c r="BJ1387"/>
      <c r="BK1387"/>
      <c r="BL1387"/>
      <c r="BM1387"/>
      <c r="BN1387"/>
      <c r="BO1387"/>
      <c r="BP1387"/>
      <c r="BQ1387"/>
      <c r="BR1387"/>
      <c r="BS1387"/>
      <c r="BT1387"/>
      <c r="BU1387"/>
      <c r="BV1387"/>
      <c r="BW1387"/>
      <c r="BX1387"/>
      <c r="BY1387"/>
      <c r="BZ1387"/>
      <c r="CA1387"/>
      <c r="CB1387"/>
      <c r="CC1387"/>
      <c r="CD1387"/>
      <c r="CE1387"/>
      <c r="CF1387"/>
      <c r="CG1387"/>
      <c r="CH1387"/>
      <c r="CI1387"/>
      <c r="CJ1387"/>
      <c r="CK1387"/>
      <c r="CL1387"/>
      <c r="CM1387"/>
      <c r="CN1387"/>
      <c r="CO1387"/>
      <c r="CP1387"/>
      <c r="CQ1387"/>
      <c r="CR1387"/>
      <c r="CS1387"/>
      <c r="CT1387"/>
      <c r="CU1387"/>
      <c r="CV1387"/>
    </row>
    <row r="1388" spans="10:100" x14ac:dyDescent="0.25">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c r="BA1388"/>
      <c r="BB1388"/>
      <c r="BC1388"/>
      <c r="BD1388"/>
      <c r="BE1388"/>
      <c r="BF1388"/>
      <c r="BG1388"/>
      <c r="BH1388"/>
      <c r="BI1388"/>
      <c r="BJ1388"/>
      <c r="BK1388"/>
      <c r="BL1388"/>
      <c r="BM1388"/>
      <c r="BN1388"/>
      <c r="BO1388"/>
      <c r="BP1388"/>
      <c r="BQ1388"/>
      <c r="BR1388"/>
      <c r="BS1388"/>
      <c r="BT1388"/>
      <c r="BU1388"/>
      <c r="BV1388"/>
      <c r="BW1388"/>
      <c r="BX1388"/>
      <c r="BY1388"/>
      <c r="BZ1388"/>
      <c r="CA1388"/>
      <c r="CB1388"/>
      <c r="CC1388"/>
      <c r="CD1388"/>
      <c r="CE1388"/>
      <c r="CF1388"/>
      <c r="CG1388"/>
      <c r="CH1388"/>
      <c r="CI1388"/>
      <c r="CJ1388"/>
      <c r="CK1388"/>
      <c r="CL1388"/>
      <c r="CM1388"/>
      <c r="CN1388"/>
      <c r="CO1388"/>
      <c r="CP1388"/>
      <c r="CQ1388"/>
      <c r="CR1388"/>
      <c r="CS1388"/>
      <c r="CT1388"/>
      <c r="CU1388"/>
      <c r="CV1388"/>
    </row>
    <row r="1389" spans="10:100" x14ac:dyDescent="0.25">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c r="BA1389"/>
      <c r="BB1389"/>
      <c r="BC1389"/>
      <c r="BD1389"/>
      <c r="BE1389"/>
      <c r="BF1389"/>
      <c r="BG1389"/>
      <c r="BH1389"/>
      <c r="BI1389"/>
      <c r="BJ1389"/>
      <c r="BK1389"/>
      <c r="BL1389"/>
      <c r="BM1389"/>
      <c r="BN1389"/>
      <c r="BO1389"/>
      <c r="BP1389"/>
      <c r="BQ1389"/>
      <c r="BR1389"/>
      <c r="BS1389"/>
      <c r="BT1389"/>
      <c r="BU1389"/>
      <c r="BV1389"/>
      <c r="BW1389"/>
      <c r="BX1389"/>
      <c r="BY1389"/>
      <c r="BZ1389"/>
      <c r="CA1389"/>
      <c r="CB1389"/>
      <c r="CC1389"/>
      <c r="CD1389"/>
      <c r="CE1389"/>
      <c r="CF1389"/>
      <c r="CG1389"/>
      <c r="CH1389"/>
      <c r="CI1389"/>
      <c r="CJ1389"/>
      <c r="CK1389"/>
      <c r="CL1389"/>
      <c r="CM1389"/>
      <c r="CN1389"/>
      <c r="CO1389"/>
      <c r="CP1389"/>
      <c r="CQ1389"/>
      <c r="CR1389"/>
      <c r="CS1389"/>
      <c r="CT1389"/>
      <c r="CU1389"/>
      <c r="CV1389"/>
    </row>
    <row r="1390" spans="10:100" x14ac:dyDescent="0.25">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c r="BA1390"/>
      <c r="BB1390"/>
      <c r="BC1390"/>
      <c r="BD1390"/>
      <c r="BE1390"/>
      <c r="BF1390"/>
      <c r="BG1390"/>
      <c r="BH1390"/>
      <c r="BI1390"/>
      <c r="BJ1390"/>
      <c r="BK1390"/>
      <c r="BL1390"/>
      <c r="BM1390"/>
      <c r="BN1390"/>
      <c r="BO1390"/>
      <c r="BP1390"/>
      <c r="BQ1390"/>
      <c r="BR1390"/>
      <c r="BS1390"/>
      <c r="BT1390"/>
      <c r="BU1390"/>
      <c r="BV1390"/>
      <c r="BW1390"/>
      <c r="BX1390"/>
      <c r="BY1390"/>
      <c r="BZ1390"/>
      <c r="CA1390"/>
      <c r="CB1390"/>
      <c r="CC1390"/>
      <c r="CD1390"/>
      <c r="CE1390"/>
      <c r="CF1390"/>
      <c r="CG1390"/>
      <c r="CH1390"/>
      <c r="CI1390"/>
      <c r="CJ1390"/>
      <c r="CK1390"/>
      <c r="CL1390"/>
      <c r="CM1390"/>
      <c r="CN1390"/>
      <c r="CO1390"/>
      <c r="CP1390"/>
      <c r="CQ1390"/>
      <c r="CR1390"/>
      <c r="CS1390"/>
      <c r="CT1390"/>
      <c r="CU1390"/>
      <c r="CV1390"/>
    </row>
    <row r="1391" spans="10:100" x14ac:dyDescent="0.25">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c r="BA1391"/>
      <c r="BB1391"/>
      <c r="BC1391"/>
      <c r="BD1391"/>
      <c r="BE1391"/>
      <c r="BF1391"/>
      <c r="BG1391"/>
      <c r="BH1391"/>
      <c r="BI1391"/>
      <c r="BJ1391"/>
      <c r="BK1391"/>
      <c r="BL1391"/>
      <c r="BM1391"/>
      <c r="BN1391"/>
      <c r="BO1391"/>
      <c r="BP1391"/>
      <c r="BQ1391"/>
      <c r="BR1391"/>
      <c r="BS1391"/>
      <c r="BT1391"/>
      <c r="BU1391"/>
      <c r="BV1391"/>
      <c r="BW1391"/>
      <c r="BX1391"/>
      <c r="BY1391"/>
      <c r="BZ1391"/>
      <c r="CA1391"/>
      <c r="CB1391"/>
      <c r="CC1391"/>
      <c r="CD1391"/>
      <c r="CE1391"/>
      <c r="CF1391"/>
      <c r="CG1391"/>
      <c r="CH1391"/>
      <c r="CI1391"/>
      <c r="CJ1391"/>
      <c r="CK1391"/>
      <c r="CL1391"/>
      <c r="CM1391"/>
      <c r="CN1391"/>
      <c r="CO1391"/>
      <c r="CP1391"/>
      <c r="CQ1391"/>
      <c r="CR1391"/>
      <c r="CS1391"/>
      <c r="CT1391"/>
      <c r="CU1391"/>
      <c r="CV1391"/>
    </row>
    <row r="1392" spans="10:100" x14ac:dyDescent="0.25">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c r="BA1392"/>
      <c r="BB1392"/>
      <c r="BC1392"/>
      <c r="BD1392"/>
      <c r="BE1392"/>
      <c r="BF1392"/>
      <c r="BG1392"/>
      <c r="BH1392"/>
      <c r="BI1392"/>
      <c r="BJ1392"/>
      <c r="BK1392"/>
      <c r="BL1392"/>
      <c r="BM1392"/>
      <c r="BN1392"/>
      <c r="BO1392"/>
      <c r="BP1392"/>
      <c r="BQ1392"/>
      <c r="BR1392"/>
      <c r="BS1392"/>
      <c r="BT1392"/>
      <c r="BU1392"/>
      <c r="BV1392"/>
      <c r="BW1392"/>
      <c r="BX1392"/>
      <c r="BY1392"/>
      <c r="BZ1392"/>
      <c r="CA1392"/>
      <c r="CB1392"/>
      <c r="CC1392"/>
      <c r="CD1392"/>
      <c r="CE1392"/>
      <c r="CF1392"/>
      <c r="CG1392"/>
      <c r="CH1392"/>
      <c r="CI1392"/>
      <c r="CJ1392"/>
      <c r="CK1392"/>
      <c r="CL1392"/>
      <c r="CM1392"/>
      <c r="CN1392"/>
      <c r="CO1392"/>
      <c r="CP1392"/>
      <c r="CQ1392"/>
      <c r="CR1392"/>
      <c r="CS1392"/>
      <c r="CT1392"/>
      <c r="CU1392"/>
      <c r="CV1392"/>
    </row>
    <row r="1393" spans="10:100" x14ac:dyDescent="0.25">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c r="BA1393"/>
      <c r="BB1393"/>
      <c r="BC1393"/>
      <c r="BD1393"/>
      <c r="BE1393"/>
      <c r="BF1393"/>
      <c r="BG1393"/>
      <c r="BH1393"/>
      <c r="BI1393"/>
      <c r="BJ1393"/>
      <c r="BK1393"/>
      <c r="BL1393"/>
      <c r="BM1393"/>
      <c r="BN1393"/>
      <c r="BO1393"/>
      <c r="BP1393"/>
      <c r="BQ1393"/>
      <c r="BR1393"/>
      <c r="BS1393"/>
      <c r="BT1393"/>
      <c r="BU1393"/>
      <c r="BV1393"/>
      <c r="BW1393"/>
      <c r="BX1393"/>
      <c r="BY1393"/>
      <c r="BZ1393"/>
      <c r="CA1393"/>
      <c r="CB1393"/>
      <c r="CC1393"/>
      <c r="CD1393"/>
      <c r="CE1393"/>
      <c r="CF1393"/>
      <c r="CG1393"/>
      <c r="CH1393"/>
      <c r="CI1393"/>
      <c r="CJ1393"/>
      <c r="CK1393"/>
      <c r="CL1393"/>
      <c r="CM1393"/>
      <c r="CN1393"/>
      <c r="CO1393"/>
      <c r="CP1393"/>
      <c r="CQ1393"/>
      <c r="CR1393"/>
      <c r="CS1393"/>
      <c r="CT1393"/>
      <c r="CU1393"/>
      <c r="CV1393"/>
    </row>
    <row r="1394" spans="10:100" x14ac:dyDescent="0.25">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c r="AY1394"/>
      <c r="AZ1394"/>
      <c r="BA1394"/>
      <c r="BB1394"/>
      <c r="BC1394"/>
      <c r="BD1394"/>
      <c r="BE1394"/>
      <c r="BF1394"/>
      <c r="BG1394"/>
      <c r="BH1394"/>
      <c r="BI1394"/>
      <c r="BJ1394"/>
      <c r="BK1394"/>
      <c r="BL1394"/>
      <c r="BM1394"/>
      <c r="BN1394"/>
      <c r="BO1394"/>
      <c r="BP1394"/>
      <c r="BQ1394"/>
      <c r="BR1394"/>
      <c r="BS1394"/>
      <c r="BT1394"/>
      <c r="BU1394"/>
      <c r="BV1394"/>
      <c r="BW1394"/>
      <c r="BX1394"/>
      <c r="BY1394"/>
      <c r="BZ1394"/>
      <c r="CA1394"/>
      <c r="CB1394"/>
      <c r="CC1394"/>
      <c r="CD1394"/>
      <c r="CE1394"/>
      <c r="CF1394"/>
      <c r="CG1394"/>
      <c r="CH1394"/>
      <c r="CI1394"/>
      <c r="CJ1394"/>
      <c r="CK1394"/>
      <c r="CL1394"/>
      <c r="CM1394"/>
      <c r="CN1394"/>
      <c r="CO1394"/>
      <c r="CP1394"/>
      <c r="CQ1394"/>
      <c r="CR1394"/>
      <c r="CS1394"/>
      <c r="CT1394"/>
      <c r="CU1394"/>
      <c r="CV1394"/>
    </row>
    <row r="1395" spans="10:100" x14ac:dyDescent="0.25">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c r="AY1395"/>
      <c r="AZ1395"/>
      <c r="BA1395"/>
      <c r="BB1395"/>
      <c r="BC1395"/>
      <c r="BD1395"/>
      <c r="BE1395"/>
      <c r="BF1395"/>
      <c r="BG1395"/>
      <c r="BH1395"/>
      <c r="BI1395"/>
      <c r="BJ1395"/>
      <c r="BK1395"/>
      <c r="BL1395"/>
      <c r="BM1395"/>
      <c r="BN1395"/>
      <c r="BO1395"/>
      <c r="BP1395"/>
      <c r="BQ1395"/>
      <c r="BR1395"/>
      <c r="BS1395"/>
      <c r="BT1395"/>
      <c r="BU1395"/>
      <c r="BV1395"/>
      <c r="BW1395"/>
      <c r="BX1395"/>
      <c r="BY1395"/>
      <c r="BZ1395"/>
      <c r="CA1395"/>
      <c r="CB1395"/>
      <c r="CC1395"/>
      <c r="CD1395"/>
      <c r="CE1395"/>
      <c r="CF1395"/>
      <c r="CG1395"/>
      <c r="CH1395"/>
      <c r="CI1395"/>
      <c r="CJ1395"/>
      <c r="CK1395"/>
      <c r="CL1395"/>
      <c r="CM1395"/>
      <c r="CN1395"/>
      <c r="CO1395"/>
      <c r="CP1395"/>
      <c r="CQ1395"/>
      <c r="CR1395"/>
      <c r="CS1395"/>
      <c r="CT1395"/>
      <c r="CU1395"/>
      <c r="CV1395"/>
    </row>
    <row r="1396" spans="10:100" x14ac:dyDescent="0.25">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c r="AY1396"/>
      <c r="AZ1396"/>
      <c r="BA1396"/>
      <c r="BB1396"/>
      <c r="BC1396"/>
      <c r="BD1396"/>
      <c r="BE1396"/>
      <c r="BF1396"/>
      <c r="BG1396"/>
      <c r="BH1396"/>
      <c r="BI1396"/>
      <c r="BJ1396"/>
      <c r="BK1396"/>
      <c r="BL1396"/>
      <c r="BM1396"/>
      <c r="BN1396"/>
      <c r="BO1396"/>
      <c r="BP1396"/>
      <c r="BQ1396"/>
      <c r="BR1396"/>
      <c r="BS1396"/>
      <c r="BT1396"/>
      <c r="BU1396"/>
      <c r="BV1396"/>
      <c r="BW1396"/>
      <c r="BX1396"/>
      <c r="BY1396"/>
      <c r="BZ1396"/>
      <c r="CA1396"/>
      <c r="CB1396"/>
      <c r="CC1396"/>
      <c r="CD1396"/>
      <c r="CE1396"/>
      <c r="CF1396"/>
      <c r="CG1396"/>
      <c r="CH1396"/>
      <c r="CI1396"/>
      <c r="CJ1396"/>
      <c r="CK1396"/>
      <c r="CL1396"/>
      <c r="CM1396"/>
      <c r="CN1396"/>
      <c r="CO1396"/>
      <c r="CP1396"/>
      <c r="CQ1396"/>
      <c r="CR1396"/>
      <c r="CS1396"/>
      <c r="CT1396"/>
      <c r="CU1396"/>
      <c r="CV1396"/>
    </row>
    <row r="1397" spans="10:100" x14ac:dyDescent="0.25">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c r="AY1397"/>
      <c r="AZ1397"/>
      <c r="BA1397"/>
      <c r="BB1397"/>
      <c r="BC1397"/>
      <c r="BD1397"/>
      <c r="BE1397"/>
      <c r="BF1397"/>
      <c r="BG1397"/>
      <c r="BH1397"/>
      <c r="BI1397"/>
      <c r="BJ1397"/>
      <c r="BK1397"/>
      <c r="BL1397"/>
      <c r="BM1397"/>
      <c r="BN1397"/>
      <c r="BO1397"/>
      <c r="BP1397"/>
      <c r="BQ1397"/>
      <c r="BR1397"/>
      <c r="BS1397"/>
      <c r="BT1397"/>
      <c r="BU1397"/>
      <c r="BV1397"/>
      <c r="BW1397"/>
      <c r="BX1397"/>
      <c r="BY1397"/>
      <c r="BZ1397"/>
      <c r="CA1397"/>
      <c r="CB1397"/>
      <c r="CC1397"/>
      <c r="CD1397"/>
      <c r="CE1397"/>
      <c r="CF1397"/>
      <c r="CG1397"/>
      <c r="CH1397"/>
      <c r="CI1397"/>
      <c r="CJ1397"/>
      <c r="CK1397"/>
      <c r="CL1397"/>
      <c r="CM1397"/>
      <c r="CN1397"/>
      <c r="CO1397"/>
      <c r="CP1397"/>
      <c r="CQ1397"/>
      <c r="CR1397"/>
      <c r="CS1397"/>
      <c r="CT1397"/>
      <c r="CU1397"/>
      <c r="CV1397"/>
    </row>
    <row r="1398" spans="10:100" x14ac:dyDescent="0.25">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c r="AY1398"/>
      <c r="AZ1398"/>
      <c r="BA1398"/>
      <c r="BB1398"/>
      <c r="BC1398"/>
      <c r="BD1398"/>
      <c r="BE1398"/>
      <c r="BF1398"/>
      <c r="BG1398"/>
      <c r="BH1398"/>
      <c r="BI1398"/>
      <c r="BJ1398"/>
      <c r="BK1398"/>
      <c r="BL1398"/>
      <c r="BM1398"/>
      <c r="BN1398"/>
      <c r="BO1398"/>
      <c r="BP1398"/>
      <c r="BQ1398"/>
      <c r="BR1398"/>
      <c r="BS1398"/>
      <c r="BT1398"/>
      <c r="BU1398"/>
      <c r="BV1398"/>
      <c r="BW1398"/>
      <c r="BX1398"/>
      <c r="BY1398"/>
      <c r="BZ1398"/>
      <c r="CA1398"/>
      <c r="CB1398"/>
      <c r="CC1398"/>
      <c r="CD1398"/>
      <c r="CE1398"/>
      <c r="CF1398"/>
      <c r="CG1398"/>
      <c r="CH1398"/>
      <c r="CI1398"/>
      <c r="CJ1398"/>
      <c r="CK1398"/>
      <c r="CL1398"/>
      <c r="CM1398"/>
      <c r="CN1398"/>
      <c r="CO1398"/>
      <c r="CP1398"/>
      <c r="CQ1398"/>
      <c r="CR1398"/>
      <c r="CS1398"/>
      <c r="CT1398"/>
      <c r="CU1398"/>
      <c r="CV1398"/>
    </row>
    <row r="1399" spans="10:100" x14ac:dyDescent="0.25">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M1399"/>
      <c r="CN1399"/>
      <c r="CO1399"/>
      <c r="CP1399"/>
      <c r="CQ1399"/>
      <c r="CR1399"/>
      <c r="CS1399"/>
      <c r="CT1399"/>
      <c r="CU1399"/>
      <c r="CV1399"/>
    </row>
    <row r="1400" spans="10:100" x14ac:dyDescent="0.25">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c r="AY1400"/>
      <c r="AZ1400"/>
      <c r="BA1400"/>
      <c r="BB1400"/>
      <c r="BC1400"/>
      <c r="BD1400"/>
      <c r="BE1400"/>
      <c r="BF1400"/>
      <c r="BG1400"/>
      <c r="BH1400"/>
      <c r="BI1400"/>
      <c r="BJ1400"/>
      <c r="BK1400"/>
      <c r="BL1400"/>
      <c r="BM1400"/>
      <c r="BN1400"/>
      <c r="BO1400"/>
      <c r="BP1400"/>
      <c r="BQ1400"/>
      <c r="BR1400"/>
      <c r="BS1400"/>
      <c r="BT1400"/>
      <c r="BU1400"/>
      <c r="BV1400"/>
      <c r="BW1400"/>
      <c r="BX1400"/>
      <c r="BY1400"/>
      <c r="BZ1400"/>
      <c r="CA1400"/>
      <c r="CB1400"/>
      <c r="CC1400"/>
      <c r="CD1400"/>
      <c r="CE1400"/>
      <c r="CF1400"/>
      <c r="CG1400"/>
      <c r="CH1400"/>
      <c r="CI1400"/>
      <c r="CJ1400"/>
      <c r="CK1400"/>
      <c r="CL1400"/>
      <c r="CM1400"/>
      <c r="CN1400"/>
      <c r="CO1400"/>
      <c r="CP1400"/>
      <c r="CQ1400"/>
      <c r="CR1400"/>
      <c r="CS1400"/>
      <c r="CT1400"/>
      <c r="CU1400"/>
      <c r="CV1400"/>
    </row>
    <row r="1401" spans="10:100" x14ac:dyDescent="0.25">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c r="AY1401"/>
      <c r="AZ1401"/>
      <c r="BA1401"/>
      <c r="BB1401"/>
      <c r="BC1401"/>
      <c r="BD1401"/>
      <c r="BE1401"/>
      <c r="BF1401"/>
      <c r="BG1401"/>
      <c r="BH1401"/>
      <c r="BI1401"/>
      <c r="BJ1401"/>
      <c r="BK1401"/>
      <c r="BL1401"/>
      <c r="BM1401"/>
      <c r="BN1401"/>
      <c r="BO1401"/>
      <c r="BP1401"/>
      <c r="BQ1401"/>
      <c r="BR1401"/>
      <c r="BS1401"/>
      <c r="BT1401"/>
      <c r="BU1401"/>
      <c r="BV1401"/>
      <c r="BW1401"/>
      <c r="BX1401"/>
      <c r="BY1401"/>
      <c r="BZ1401"/>
      <c r="CA1401"/>
      <c r="CB1401"/>
      <c r="CC1401"/>
      <c r="CD1401"/>
      <c r="CE1401"/>
      <c r="CF1401"/>
      <c r="CG1401"/>
      <c r="CH1401"/>
      <c r="CI1401"/>
      <c r="CJ1401"/>
      <c r="CK1401"/>
      <c r="CL1401"/>
      <c r="CM1401"/>
      <c r="CN1401"/>
      <c r="CO1401"/>
      <c r="CP1401"/>
      <c r="CQ1401"/>
      <c r="CR1401"/>
      <c r="CS1401"/>
      <c r="CT1401"/>
      <c r="CU1401"/>
      <c r="CV1401"/>
    </row>
    <row r="1402" spans="10:100" x14ac:dyDescent="0.25">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c r="AY1402"/>
      <c r="AZ1402"/>
      <c r="BA1402"/>
      <c r="BB1402"/>
      <c r="BC1402"/>
      <c r="BD1402"/>
      <c r="BE1402"/>
      <c r="BF1402"/>
      <c r="BG1402"/>
      <c r="BH1402"/>
      <c r="BI1402"/>
      <c r="BJ1402"/>
      <c r="BK1402"/>
      <c r="BL1402"/>
      <c r="BM1402"/>
      <c r="BN1402"/>
      <c r="BO1402"/>
      <c r="BP1402"/>
      <c r="BQ1402"/>
      <c r="BR1402"/>
      <c r="BS1402"/>
      <c r="BT1402"/>
      <c r="BU1402"/>
      <c r="BV1402"/>
      <c r="BW1402"/>
      <c r="BX1402"/>
      <c r="BY1402"/>
      <c r="BZ1402"/>
      <c r="CA1402"/>
      <c r="CB1402"/>
      <c r="CC1402"/>
      <c r="CD1402"/>
      <c r="CE1402"/>
      <c r="CF1402"/>
      <c r="CG1402"/>
      <c r="CH1402"/>
      <c r="CI1402"/>
      <c r="CJ1402"/>
      <c r="CK1402"/>
      <c r="CL1402"/>
      <c r="CM1402"/>
      <c r="CN1402"/>
      <c r="CO1402"/>
      <c r="CP1402"/>
      <c r="CQ1402"/>
      <c r="CR1402"/>
      <c r="CS1402"/>
      <c r="CT1402"/>
      <c r="CU1402"/>
      <c r="CV1402"/>
    </row>
    <row r="1403" spans="10:100" x14ac:dyDescent="0.25">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c r="AY1403"/>
      <c r="AZ1403"/>
      <c r="BA1403"/>
      <c r="BB1403"/>
      <c r="BC1403"/>
      <c r="BD1403"/>
      <c r="BE1403"/>
      <c r="BF1403"/>
      <c r="BG1403"/>
      <c r="BH1403"/>
      <c r="BI1403"/>
      <c r="BJ1403"/>
      <c r="BK1403"/>
      <c r="BL1403"/>
      <c r="BM1403"/>
      <c r="BN1403"/>
      <c r="BO1403"/>
      <c r="BP1403"/>
      <c r="BQ1403"/>
      <c r="BR1403"/>
      <c r="BS1403"/>
      <c r="BT1403"/>
      <c r="BU1403"/>
      <c r="BV1403"/>
      <c r="BW1403"/>
      <c r="BX1403"/>
      <c r="BY1403"/>
      <c r="BZ1403"/>
      <c r="CA1403"/>
      <c r="CB1403"/>
      <c r="CC1403"/>
      <c r="CD1403"/>
      <c r="CE1403"/>
      <c r="CF1403"/>
      <c r="CG1403"/>
      <c r="CH1403"/>
      <c r="CI1403"/>
      <c r="CJ1403"/>
      <c r="CK1403"/>
      <c r="CL1403"/>
      <c r="CM1403"/>
      <c r="CN1403"/>
      <c r="CO1403"/>
      <c r="CP1403"/>
      <c r="CQ1403"/>
      <c r="CR1403"/>
      <c r="CS1403"/>
      <c r="CT1403"/>
      <c r="CU1403"/>
      <c r="CV1403"/>
    </row>
    <row r="1404" spans="10:100" x14ac:dyDescent="0.25">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c r="AY1404"/>
      <c r="AZ1404"/>
      <c r="BA1404"/>
      <c r="BB1404"/>
      <c r="BC1404"/>
      <c r="BD1404"/>
      <c r="BE1404"/>
      <c r="BF1404"/>
      <c r="BG1404"/>
      <c r="BH1404"/>
      <c r="BI1404"/>
      <c r="BJ1404"/>
      <c r="BK1404"/>
      <c r="BL1404"/>
      <c r="BM1404"/>
      <c r="BN1404"/>
      <c r="BO1404"/>
      <c r="BP1404"/>
      <c r="BQ1404"/>
      <c r="BR1404"/>
      <c r="BS1404"/>
      <c r="BT1404"/>
      <c r="BU1404"/>
      <c r="BV1404"/>
      <c r="BW1404"/>
      <c r="BX1404"/>
      <c r="BY1404"/>
      <c r="BZ1404"/>
      <c r="CA1404"/>
      <c r="CB1404"/>
      <c r="CC1404"/>
      <c r="CD1404"/>
      <c r="CE1404"/>
      <c r="CF1404"/>
      <c r="CG1404"/>
      <c r="CH1404"/>
      <c r="CI1404"/>
      <c r="CJ1404"/>
      <c r="CK1404"/>
      <c r="CL1404"/>
      <c r="CM1404"/>
      <c r="CN1404"/>
      <c r="CO1404"/>
      <c r="CP1404"/>
      <c r="CQ1404"/>
      <c r="CR1404"/>
      <c r="CS1404"/>
      <c r="CT1404"/>
      <c r="CU1404"/>
      <c r="CV1404"/>
    </row>
    <row r="1405" spans="10:100" x14ac:dyDescent="0.25">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c r="AY1405"/>
      <c r="AZ1405"/>
      <c r="BA1405"/>
      <c r="BB1405"/>
      <c r="BC1405"/>
      <c r="BD1405"/>
      <c r="BE1405"/>
      <c r="BF1405"/>
      <c r="BG1405"/>
      <c r="BH1405"/>
      <c r="BI1405"/>
      <c r="BJ1405"/>
      <c r="BK1405"/>
      <c r="BL1405"/>
      <c r="BM1405"/>
      <c r="BN1405"/>
      <c r="BO1405"/>
      <c r="BP1405"/>
      <c r="BQ1405"/>
      <c r="BR1405"/>
      <c r="BS1405"/>
      <c r="BT1405"/>
      <c r="BU1405"/>
      <c r="BV1405"/>
      <c r="BW1405"/>
      <c r="BX1405"/>
      <c r="BY1405"/>
      <c r="BZ1405"/>
      <c r="CA1405"/>
      <c r="CB1405"/>
      <c r="CC1405"/>
      <c r="CD1405"/>
      <c r="CE1405"/>
      <c r="CF1405"/>
      <c r="CG1405"/>
      <c r="CH1405"/>
      <c r="CI1405"/>
      <c r="CJ1405"/>
      <c r="CK1405"/>
      <c r="CL1405"/>
      <c r="CM1405"/>
      <c r="CN1405"/>
      <c r="CO1405"/>
      <c r="CP1405"/>
      <c r="CQ1405"/>
      <c r="CR1405"/>
      <c r="CS1405"/>
      <c r="CT1405"/>
      <c r="CU1405"/>
      <c r="CV1405"/>
    </row>
    <row r="1406" spans="10:100" x14ac:dyDescent="0.25">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c r="AY1406"/>
      <c r="AZ1406"/>
      <c r="BA1406"/>
      <c r="BB1406"/>
      <c r="BC1406"/>
      <c r="BD1406"/>
      <c r="BE1406"/>
      <c r="BF1406"/>
      <c r="BG1406"/>
      <c r="BH1406"/>
      <c r="BI1406"/>
      <c r="BJ1406"/>
      <c r="BK1406"/>
      <c r="BL1406"/>
      <c r="BM1406"/>
      <c r="BN1406"/>
      <c r="BO1406"/>
      <c r="BP1406"/>
      <c r="BQ1406"/>
      <c r="BR1406"/>
      <c r="BS1406"/>
      <c r="BT1406"/>
      <c r="BU1406"/>
      <c r="BV1406"/>
      <c r="BW1406"/>
      <c r="BX1406"/>
      <c r="BY1406"/>
      <c r="BZ1406"/>
      <c r="CA1406"/>
      <c r="CB1406"/>
      <c r="CC1406"/>
      <c r="CD1406"/>
      <c r="CE1406"/>
      <c r="CF1406"/>
      <c r="CG1406"/>
      <c r="CH1406"/>
      <c r="CI1406"/>
      <c r="CJ1406"/>
      <c r="CK1406"/>
      <c r="CL1406"/>
      <c r="CM1406"/>
      <c r="CN1406"/>
      <c r="CO1406"/>
      <c r="CP1406"/>
      <c r="CQ1406"/>
      <c r="CR1406"/>
      <c r="CS1406"/>
      <c r="CT1406"/>
      <c r="CU1406"/>
      <c r="CV1406"/>
    </row>
    <row r="1407" spans="10:100" x14ac:dyDescent="0.25">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c r="AY1407"/>
      <c r="AZ1407"/>
      <c r="BA1407"/>
      <c r="BB1407"/>
      <c r="BC1407"/>
      <c r="BD1407"/>
      <c r="BE1407"/>
      <c r="BF1407"/>
      <c r="BG1407"/>
      <c r="BH1407"/>
      <c r="BI1407"/>
      <c r="BJ1407"/>
      <c r="BK1407"/>
      <c r="BL1407"/>
      <c r="BM1407"/>
      <c r="BN1407"/>
      <c r="BO1407"/>
      <c r="BP1407"/>
      <c r="BQ1407"/>
      <c r="BR1407"/>
      <c r="BS1407"/>
      <c r="BT1407"/>
      <c r="BU1407"/>
      <c r="BV1407"/>
      <c r="BW1407"/>
      <c r="BX1407"/>
      <c r="BY1407"/>
      <c r="BZ1407"/>
      <c r="CA1407"/>
      <c r="CB1407"/>
      <c r="CC1407"/>
      <c r="CD1407"/>
      <c r="CE1407"/>
      <c r="CF1407"/>
      <c r="CG1407"/>
      <c r="CH1407"/>
      <c r="CI1407"/>
      <c r="CJ1407"/>
      <c r="CK1407"/>
      <c r="CL1407"/>
      <c r="CM1407"/>
      <c r="CN1407"/>
      <c r="CO1407"/>
      <c r="CP1407"/>
      <c r="CQ1407"/>
      <c r="CR1407"/>
      <c r="CS1407"/>
      <c r="CT1407"/>
      <c r="CU1407"/>
      <c r="CV1407"/>
    </row>
    <row r="1408" spans="10:100" x14ac:dyDescent="0.25">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c r="AY1408"/>
      <c r="AZ1408"/>
      <c r="BA1408"/>
      <c r="BB1408"/>
      <c r="BC1408"/>
      <c r="BD1408"/>
      <c r="BE1408"/>
      <c r="BF1408"/>
      <c r="BG1408"/>
      <c r="BH1408"/>
      <c r="BI1408"/>
      <c r="BJ1408"/>
      <c r="BK1408"/>
      <c r="BL1408"/>
      <c r="BM1408"/>
      <c r="BN1408"/>
      <c r="BO1408"/>
      <c r="BP1408"/>
      <c r="BQ1408"/>
      <c r="BR1408"/>
      <c r="BS1408"/>
      <c r="BT1408"/>
      <c r="BU1408"/>
      <c r="BV1408"/>
      <c r="BW1408"/>
      <c r="BX1408"/>
      <c r="BY1408"/>
      <c r="BZ1408"/>
      <c r="CA1408"/>
      <c r="CB1408"/>
      <c r="CC1408"/>
      <c r="CD1408"/>
      <c r="CE1408"/>
      <c r="CF1408"/>
      <c r="CG1408"/>
      <c r="CH1408"/>
      <c r="CI1408"/>
      <c r="CJ1408"/>
      <c r="CK1408"/>
      <c r="CL1408"/>
      <c r="CM1408"/>
      <c r="CN1408"/>
      <c r="CO1408"/>
      <c r="CP1408"/>
      <c r="CQ1408"/>
      <c r="CR1408"/>
      <c r="CS1408"/>
      <c r="CT1408"/>
      <c r="CU1408"/>
      <c r="CV1408"/>
    </row>
    <row r="1409" spans="10:100" x14ac:dyDescent="0.25">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c r="AY1409"/>
      <c r="AZ1409"/>
      <c r="BA1409"/>
      <c r="BB1409"/>
      <c r="BC1409"/>
      <c r="BD1409"/>
      <c r="BE1409"/>
      <c r="BF1409"/>
      <c r="BG1409"/>
      <c r="BH1409"/>
      <c r="BI1409"/>
      <c r="BJ1409"/>
      <c r="BK1409"/>
      <c r="BL1409"/>
      <c r="BM1409"/>
      <c r="BN1409"/>
      <c r="BO1409"/>
      <c r="BP1409"/>
      <c r="BQ1409"/>
      <c r="BR1409"/>
      <c r="BS1409"/>
      <c r="BT1409"/>
      <c r="BU1409"/>
      <c r="BV1409"/>
      <c r="BW1409"/>
      <c r="BX1409"/>
      <c r="BY1409"/>
      <c r="BZ1409"/>
      <c r="CA1409"/>
      <c r="CB1409"/>
      <c r="CC1409"/>
      <c r="CD1409"/>
      <c r="CE1409"/>
      <c r="CF1409"/>
      <c r="CG1409"/>
      <c r="CH1409"/>
      <c r="CI1409"/>
      <c r="CJ1409"/>
      <c r="CK1409"/>
      <c r="CL1409"/>
      <c r="CM1409"/>
      <c r="CN1409"/>
      <c r="CO1409"/>
      <c r="CP1409"/>
      <c r="CQ1409"/>
      <c r="CR1409"/>
      <c r="CS1409"/>
      <c r="CT1409"/>
      <c r="CU1409"/>
      <c r="CV1409"/>
    </row>
    <row r="1410" spans="10:100" x14ac:dyDescent="0.25">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c r="AY1410"/>
      <c r="AZ1410"/>
      <c r="BA1410"/>
      <c r="BB1410"/>
      <c r="BC1410"/>
      <c r="BD1410"/>
      <c r="BE1410"/>
      <c r="BF1410"/>
      <c r="BG1410"/>
      <c r="BH1410"/>
      <c r="BI1410"/>
      <c r="BJ1410"/>
      <c r="BK1410"/>
      <c r="BL1410"/>
      <c r="BM1410"/>
      <c r="BN1410"/>
      <c r="BO1410"/>
      <c r="BP1410"/>
      <c r="BQ1410"/>
      <c r="BR1410"/>
      <c r="BS1410"/>
      <c r="BT1410"/>
      <c r="BU1410"/>
      <c r="BV1410"/>
      <c r="BW1410"/>
      <c r="BX1410"/>
      <c r="BY1410"/>
      <c r="BZ1410"/>
      <c r="CA1410"/>
      <c r="CB1410"/>
      <c r="CC1410"/>
      <c r="CD1410"/>
      <c r="CE1410"/>
      <c r="CF1410"/>
      <c r="CG1410"/>
      <c r="CH1410"/>
      <c r="CI1410"/>
      <c r="CJ1410"/>
      <c r="CK1410"/>
      <c r="CL1410"/>
      <c r="CM1410"/>
      <c r="CN1410"/>
      <c r="CO1410"/>
      <c r="CP1410"/>
      <c r="CQ1410"/>
      <c r="CR1410"/>
      <c r="CS1410"/>
      <c r="CT1410"/>
      <c r="CU1410"/>
      <c r="CV1410"/>
    </row>
    <row r="1411" spans="10:100" x14ac:dyDescent="0.25">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c r="AY1411"/>
      <c r="AZ1411"/>
      <c r="BA1411"/>
      <c r="BB1411"/>
      <c r="BC1411"/>
      <c r="BD1411"/>
      <c r="BE1411"/>
      <c r="BF1411"/>
      <c r="BG1411"/>
      <c r="BH1411"/>
      <c r="BI1411"/>
      <c r="BJ1411"/>
      <c r="BK1411"/>
      <c r="BL1411"/>
      <c r="BM1411"/>
      <c r="BN1411"/>
      <c r="BO1411"/>
      <c r="BP1411"/>
      <c r="BQ1411"/>
      <c r="BR1411"/>
      <c r="BS1411"/>
      <c r="BT1411"/>
      <c r="BU1411"/>
      <c r="BV1411"/>
      <c r="BW1411"/>
      <c r="BX1411"/>
      <c r="BY1411"/>
      <c r="BZ1411"/>
      <c r="CA1411"/>
      <c r="CB1411"/>
      <c r="CC1411"/>
      <c r="CD1411"/>
      <c r="CE1411"/>
      <c r="CF1411"/>
      <c r="CG1411"/>
      <c r="CH1411"/>
      <c r="CI1411"/>
      <c r="CJ1411"/>
      <c r="CK1411"/>
      <c r="CL1411"/>
      <c r="CM1411"/>
      <c r="CN1411"/>
      <c r="CO1411"/>
      <c r="CP1411"/>
      <c r="CQ1411"/>
      <c r="CR1411"/>
      <c r="CS1411"/>
      <c r="CT1411"/>
      <c r="CU1411"/>
      <c r="CV1411"/>
    </row>
    <row r="1412" spans="10:100" x14ac:dyDescent="0.25">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c r="AY1412"/>
      <c r="AZ1412"/>
      <c r="BA1412"/>
      <c r="BB1412"/>
      <c r="BC1412"/>
      <c r="BD1412"/>
      <c r="BE1412"/>
      <c r="BF1412"/>
      <c r="BG1412"/>
      <c r="BH1412"/>
      <c r="BI1412"/>
      <c r="BJ1412"/>
      <c r="BK1412"/>
      <c r="BL1412"/>
      <c r="BM1412"/>
      <c r="BN1412"/>
      <c r="BO1412"/>
      <c r="BP1412"/>
      <c r="BQ1412"/>
      <c r="BR1412"/>
      <c r="BS1412"/>
      <c r="BT1412"/>
      <c r="BU1412"/>
      <c r="BV1412"/>
      <c r="BW1412"/>
      <c r="BX1412"/>
      <c r="BY1412"/>
      <c r="BZ1412"/>
      <c r="CA1412"/>
      <c r="CB1412"/>
      <c r="CC1412"/>
      <c r="CD1412"/>
      <c r="CE1412"/>
      <c r="CF1412"/>
      <c r="CG1412"/>
      <c r="CH1412"/>
      <c r="CI1412"/>
      <c r="CJ1412"/>
      <c r="CK1412"/>
      <c r="CL1412"/>
      <c r="CM1412"/>
      <c r="CN1412"/>
      <c r="CO1412"/>
      <c r="CP1412"/>
      <c r="CQ1412"/>
      <c r="CR1412"/>
      <c r="CS1412"/>
      <c r="CT1412"/>
      <c r="CU1412"/>
      <c r="CV1412"/>
    </row>
    <row r="1413" spans="10:100" x14ac:dyDescent="0.25">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c r="AY1413"/>
      <c r="AZ1413"/>
      <c r="BA1413"/>
      <c r="BB1413"/>
      <c r="BC1413"/>
      <c r="BD1413"/>
      <c r="BE1413"/>
      <c r="BF1413"/>
      <c r="BG1413"/>
      <c r="BH1413"/>
      <c r="BI1413"/>
      <c r="BJ1413"/>
      <c r="BK1413"/>
      <c r="BL1413"/>
      <c r="BM1413"/>
      <c r="BN1413"/>
      <c r="BO1413"/>
      <c r="BP1413"/>
      <c r="BQ1413"/>
      <c r="BR1413"/>
      <c r="BS1413"/>
      <c r="BT1413"/>
      <c r="BU1413"/>
      <c r="BV1413"/>
      <c r="BW1413"/>
      <c r="BX1413"/>
      <c r="BY1413"/>
      <c r="BZ1413"/>
      <c r="CA1413"/>
      <c r="CB1413"/>
      <c r="CC1413"/>
      <c r="CD1413"/>
      <c r="CE1413"/>
      <c r="CF1413"/>
      <c r="CG1413"/>
      <c r="CH1413"/>
      <c r="CI1413"/>
      <c r="CJ1413"/>
      <c r="CK1413"/>
      <c r="CL1413"/>
      <c r="CM1413"/>
      <c r="CN1413"/>
      <c r="CO1413"/>
      <c r="CP1413"/>
      <c r="CQ1413"/>
      <c r="CR1413"/>
      <c r="CS1413"/>
      <c r="CT1413"/>
      <c r="CU1413"/>
      <c r="CV1413"/>
    </row>
    <row r="1414" spans="10:100" x14ac:dyDescent="0.25">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c r="AY1414"/>
      <c r="AZ1414"/>
      <c r="BA1414"/>
      <c r="BB1414"/>
      <c r="BC1414"/>
      <c r="BD1414"/>
      <c r="BE1414"/>
      <c r="BF1414"/>
      <c r="BG1414"/>
      <c r="BH1414"/>
      <c r="BI1414"/>
      <c r="BJ1414"/>
      <c r="BK1414"/>
      <c r="BL1414"/>
      <c r="BM1414"/>
      <c r="BN1414"/>
      <c r="BO1414"/>
      <c r="BP1414"/>
      <c r="BQ1414"/>
      <c r="BR1414"/>
      <c r="BS1414"/>
      <c r="BT1414"/>
      <c r="BU1414"/>
      <c r="BV1414"/>
      <c r="BW1414"/>
      <c r="BX1414"/>
      <c r="BY1414"/>
      <c r="BZ1414"/>
      <c r="CA1414"/>
      <c r="CB1414"/>
      <c r="CC1414"/>
      <c r="CD1414"/>
      <c r="CE1414"/>
      <c r="CF1414"/>
      <c r="CG1414"/>
      <c r="CH1414"/>
      <c r="CI1414"/>
      <c r="CJ1414"/>
      <c r="CK1414"/>
      <c r="CL1414"/>
      <c r="CM1414"/>
      <c r="CN1414"/>
      <c r="CO1414"/>
      <c r="CP1414"/>
      <c r="CQ1414"/>
      <c r="CR1414"/>
      <c r="CS1414"/>
      <c r="CT1414"/>
      <c r="CU1414"/>
      <c r="CV1414"/>
    </row>
    <row r="1415" spans="10:100" x14ac:dyDescent="0.25">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c r="AY1415"/>
      <c r="AZ1415"/>
      <c r="BA1415"/>
      <c r="BB1415"/>
      <c r="BC1415"/>
      <c r="BD1415"/>
      <c r="BE1415"/>
      <c r="BF1415"/>
      <c r="BG1415"/>
      <c r="BH1415"/>
      <c r="BI1415"/>
      <c r="BJ1415"/>
      <c r="BK1415"/>
      <c r="BL1415"/>
      <c r="BM1415"/>
      <c r="BN1415"/>
      <c r="BO1415"/>
      <c r="BP1415"/>
      <c r="BQ1415"/>
      <c r="BR1415"/>
      <c r="BS1415"/>
      <c r="BT1415"/>
      <c r="BU1415"/>
      <c r="BV1415"/>
      <c r="BW1415"/>
      <c r="BX1415"/>
      <c r="BY1415"/>
      <c r="BZ1415"/>
      <c r="CA1415"/>
      <c r="CB1415"/>
      <c r="CC1415"/>
      <c r="CD1415"/>
      <c r="CE1415"/>
      <c r="CF1415"/>
      <c r="CG1415"/>
      <c r="CH1415"/>
      <c r="CI1415"/>
      <c r="CJ1415"/>
      <c r="CK1415"/>
      <c r="CL1415"/>
      <c r="CM1415"/>
      <c r="CN1415"/>
      <c r="CO1415"/>
      <c r="CP1415"/>
      <c r="CQ1415"/>
      <c r="CR1415"/>
      <c r="CS1415"/>
      <c r="CT1415"/>
      <c r="CU1415"/>
      <c r="CV1415"/>
    </row>
    <row r="1416" spans="10:100" x14ac:dyDescent="0.25">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c r="AY1416"/>
      <c r="AZ1416"/>
      <c r="BA1416"/>
      <c r="BB1416"/>
      <c r="BC1416"/>
      <c r="BD1416"/>
      <c r="BE1416"/>
      <c r="BF1416"/>
      <c r="BG1416"/>
      <c r="BH1416"/>
      <c r="BI1416"/>
      <c r="BJ1416"/>
      <c r="BK1416"/>
      <c r="BL1416"/>
      <c r="BM1416"/>
      <c r="BN1416"/>
      <c r="BO1416"/>
      <c r="BP1416"/>
      <c r="BQ1416"/>
      <c r="BR1416"/>
      <c r="BS1416"/>
      <c r="BT1416"/>
      <c r="BU1416"/>
      <c r="BV1416"/>
      <c r="BW1416"/>
      <c r="BX1416"/>
      <c r="BY1416"/>
      <c r="BZ1416"/>
      <c r="CA1416"/>
      <c r="CB1416"/>
      <c r="CC1416"/>
      <c r="CD1416"/>
      <c r="CE1416"/>
      <c r="CF1416"/>
      <c r="CG1416"/>
      <c r="CH1416"/>
      <c r="CI1416"/>
      <c r="CJ1416"/>
      <c r="CK1416"/>
      <c r="CL1416"/>
      <c r="CM1416"/>
      <c r="CN1416"/>
      <c r="CO1416"/>
      <c r="CP1416"/>
      <c r="CQ1416"/>
      <c r="CR1416"/>
      <c r="CS1416"/>
      <c r="CT1416"/>
      <c r="CU1416"/>
      <c r="CV1416"/>
    </row>
    <row r="1417" spans="10:100" x14ac:dyDescent="0.25">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c r="AY1417"/>
      <c r="AZ1417"/>
      <c r="BA1417"/>
      <c r="BB1417"/>
      <c r="BC1417"/>
      <c r="BD1417"/>
      <c r="BE1417"/>
      <c r="BF1417"/>
      <c r="BG1417"/>
      <c r="BH1417"/>
      <c r="BI1417"/>
      <c r="BJ1417"/>
      <c r="BK1417"/>
      <c r="BL1417"/>
      <c r="BM1417"/>
      <c r="BN1417"/>
      <c r="BO1417"/>
      <c r="BP1417"/>
      <c r="BQ1417"/>
      <c r="BR1417"/>
      <c r="BS1417"/>
      <c r="BT1417"/>
      <c r="BU1417"/>
      <c r="BV1417"/>
      <c r="BW1417"/>
      <c r="BX1417"/>
      <c r="BY1417"/>
      <c r="BZ1417"/>
      <c r="CA1417"/>
      <c r="CB1417"/>
      <c r="CC1417"/>
      <c r="CD1417"/>
      <c r="CE1417"/>
      <c r="CF1417"/>
      <c r="CG1417"/>
      <c r="CH1417"/>
      <c r="CI1417"/>
      <c r="CJ1417"/>
      <c r="CK1417"/>
      <c r="CL1417"/>
      <c r="CM1417"/>
      <c r="CN1417"/>
      <c r="CO1417"/>
      <c r="CP1417"/>
      <c r="CQ1417"/>
      <c r="CR1417"/>
      <c r="CS1417"/>
      <c r="CT1417"/>
      <c r="CU1417"/>
      <c r="CV1417"/>
    </row>
    <row r="1418" spans="10:100" x14ac:dyDescent="0.25">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c r="AY1418"/>
      <c r="AZ1418"/>
      <c r="BA1418"/>
      <c r="BB1418"/>
      <c r="BC1418"/>
      <c r="BD1418"/>
      <c r="BE1418"/>
      <c r="BF1418"/>
      <c r="BG1418"/>
      <c r="BH1418"/>
      <c r="BI1418"/>
      <c r="BJ1418"/>
      <c r="BK1418"/>
      <c r="BL1418"/>
      <c r="BM1418"/>
      <c r="BN1418"/>
      <c r="BO1418"/>
      <c r="BP1418"/>
      <c r="BQ1418"/>
      <c r="BR1418"/>
      <c r="BS1418"/>
      <c r="BT1418"/>
      <c r="BU1418"/>
      <c r="BV1418"/>
      <c r="BW1418"/>
      <c r="BX1418"/>
      <c r="BY1418"/>
      <c r="BZ1418"/>
      <c r="CA1418"/>
      <c r="CB1418"/>
      <c r="CC1418"/>
      <c r="CD1418"/>
      <c r="CE1418"/>
      <c r="CF1418"/>
      <c r="CG1418"/>
      <c r="CH1418"/>
      <c r="CI1418"/>
      <c r="CJ1418"/>
      <c r="CK1418"/>
      <c r="CL1418"/>
      <c r="CM1418"/>
      <c r="CN1418"/>
      <c r="CO1418"/>
      <c r="CP1418"/>
      <c r="CQ1418"/>
      <c r="CR1418"/>
      <c r="CS1418"/>
      <c r="CT1418"/>
      <c r="CU1418"/>
      <c r="CV1418"/>
    </row>
    <row r="1419" spans="10:100" x14ac:dyDescent="0.25">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c r="AY1419"/>
      <c r="AZ1419"/>
      <c r="BA1419"/>
      <c r="BB1419"/>
      <c r="BC1419"/>
      <c r="BD1419"/>
      <c r="BE1419"/>
      <c r="BF1419"/>
      <c r="BG1419"/>
      <c r="BH1419"/>
      <c r="BI1419"/>
      <c r="BJ1419"/>
      <c r="BK1419"/>
      <c r="BL1419"/>
      <c r="BM1419"/>
      <c r="BN1419"/>
      <c r="BO1419"/>
      <c r="BP1419"/>
      <c r="BQ1419"/>
      <c r="BR1419"/>
      <c r="BS1419"/>
      <c r="BT1419"/>
      <c r="BU1419"/>
      <c r="BV1419"/>
      <c r="BW1419"/>
      <c r="BX1419"/>
      <c r="BY1419"/>
      <c r="BZ1419"/>
      <c r="CA1419"/>
      <c r="CB1419"/>
      <c r="CC1419"/>
      <c r="CD1419"/>
      <c r="CE1419"/>
      <c r="CF1419"/>
      <c r="CG1419"/>
      <c r="CH1419"/>
      <c r="CI1419"/>
      <c r="CJ1419"/>
      <c r="CK1419"/>
      <c r="CL1419"/>
      <c r="CM1419"/>
      <c r="CN1419"/>
      <c r="CO1419"/>
      <c r="CP1419"/>
      <c r="CQ1419"/>
      <c r="CR1419"/>
      <c r="CS1419"/>
      <c r="CT1419"/>
      <c r="CU1419"/>
      <c r="CV1419"/>
    </row>
    <row r="1420" spans="10:100" x14ac:dyDescent="0.25">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c r="AY1420"/>
      <c r="AZ1420"/>
      <c r="BA1420"/>
      <c r="BB1420"/>
      <c r="BC1420"/>
      <c r="BD1420"/>
      <c r="BE1420"/>
      <c r="BF1420"/>
      <c r="BG1420"/>
      <c r="BH1420"/>
      <c r="BI1420"/>
      <c r="BJ1420"/>
      <c r="BK1420"/>
      <c r="BL1420"/>
      <c r="BM1420"/>
      <c r="BN1420"/>
      <c r="BO1420"/>
      <c r="BP1420"/>
      <c r="BQ1420"/>
      <c r="BR1420"/>
      <c r="BS1420"/>
      <c r="BT1420"/>
      <c r="BU1420"/>
      <c r="BV1420"/>
      <c r="BW1420"/>
      <c r="BX1420"/>
      <c r="BY1420"/>
      <c r="BZ1420"/>
      <c r="CA1420"/>
      <c r="CB1420"/>
      <c r="CC1420"/>
      <c r="CD1420"/>
      <c r="CE1420"/>
      <c r="CF1420"/>
      <c r="CG1420"/>
      <c r="CH1420"/>
      <c r="CI1420"/>
      <c r="CJ1420"/>
      <c r="CK1420"/>
      <c r="CL1420"/>
      <c r="CM1420"/>
      <c r="CN1420"/>
      <c r="CO1420"/>
      <c r="CP1420"/>
      <c r="CQ1420"/>
      <c r="CR1420"/>
      <c r="CS1420"/>
      <c r="CT1420"/>
      <c r="CU1420"/>
      <c r="CV1420"/>
    </row>
    <row r="1421" spans="10:100" x14ac:dyDescent="0.25">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c r="AY1421"/>
      <c r="AZ1421"/>
      <c r="BA1421"/>
      <c r="BB1421"/>
      <c r="BC1421"/>
      <c r="BD1421"/>
      <c r="BE1421"/>
      <c r="BF1421"/>
      <c r="BG1421"/>
      <c r="BH1421"/>
      <c r="BI1421"/>
      <c r="BJ1421"/>
      <c r="BK1421"/>
      <c r="BL1421"/>
      <c r="BM1421"/>
      <c r="BN1421"/>
      <c r="BO1421"/>
      <c r="BP1421"/>
      <c r="BQ1421"/>
      <c r="BR1421"/>
      <c r="BS1421"/>
      <c r="BT1421"/>
      <c r="BU1421"/>
      <c r="BV1421"/>
      <c r="BW1421"/>
      <c r="BX1421"/>
      <c r="BY1421"/>
      <c r="BZ1421"/>
      <c r="CA1421"/>
      <c r="CB1421"/>
      <c r="CC1421"/>
      <c r="CD1421"/>
      <c r="CE1421"/>
      <c r="CF1421"/>
      <c r="CG1421"/>
      <c r="CH1421"/>
      <c r="CI1421"/>
      <c r="CJ1421"/>
      <c r="CK1421"/>
      <c r="CL1421"/>
      <c r="CM1421"/>
      <c r="CN1421"/>
      <c r="CO1421"/>
      <c r="CP1421"/>
      <c r="CQ1421"/>
      <c r="CR1421"/>
      <c r="CS1421"/>
      <c r="CT1421"/>
      <c r="CU1421"/>
      <c r="CV1421"/>
    </row>
    <row r="1422" spans="10:100" x14ac:dyDescent="0.25">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c r="AY1422"/>
      <c r="AZ1422"/>
      <c r="BA1422"/>
      <c r="BB1422"/>
      <c r="BC1422"/>
      <c r="BD1422"/>
      <c r="BE1422"/>
      <c r="BF1422"/>
      <c r="BG1422"/>
      <c r="BH1422"/>
      <c r="BI1422"/>
      <c r="BJ1422"/>
      <c r="BK1422"/>
      <c r="BL1422"/>
      <c r="BM1422"/>
      <c r="BN1422"/>
      <c r="BO1422"/>
      <c r="BP1422"/>
      <c r="BQ1422"/>
      <c r="BR1422"/>
      <c r="BS1422"/>
      <c r="BT1422"/>
      <c r="BU1422"/>
      <c r="BV1422"/>
      <c r="BW1422"/>
      <c r="BX1422"/>
      <c r="BY1422"/>
      <c r="BZ1422"/>
      <c r="CA1422"/>
      <c r="CB1422"/>
      <c r="CC1422"/>
      <c r="CD1422"/>
      <c r="CE1422"/>
      <c r="CF1422"/>
      <c r="CG1422"/>
      <c r="CH1422"/>
      <c r="CI1422"/>
      <c r="CJ1422"/>
      <c r="CK1422"/>
      <c r="CL1422"/>
      <c r="CM1422"/>
      <c r="CN1422"/>
      <c r="CO1422"/>
      <c r="CP1422"/>
      <c r="CQ1422"/>
      <c r="CR1422"/>
      <c r="CS1422"/>
      <c r="CT1422"/>
      <c r="CU1422"/>
      <c r="CV1422"/>
    </row>
    <row r="1423" spans="10:100" x14ac:dyDescent="0.25">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c r="AY1423"/>
      <c r="AZ1423"/>
      <c r="BA1423"/>
      <c r="BB1423"/>
      <c r="BC1423"/>
      <c r="BD1423"/>
      <c r="BE1423"/>
      <c r="BF1423"/>
      <c r="BG1423"/>
      <c r="BH1423"/>
      <c r="BI1423"/>
      <c r="BJ1423"/>
      <c r="BK1423"/>
      <c r="BL1423"/>
      <c r="BM1423"/>
      <c r="BN1423"/>
      <c r="BO1423"/>
      <c r="BP1423"/>
      <c r="BQ1423"/>
      <c r="BR1423"/>
      <c r="BS1423"/>
      <c r="BT1423"/>
      <c r="BU1423"/>
      <c r="BV1423"/>
      <c r="BW1423"/>
      <c r="BX1423"/>
      <c r="BY1423"/>
      <c r="BZ1423"/>
      <c r="CA1423"/>
      <c r="CB1423"/>
      <c r="CC1423"/>
      <c r="CD1423"/>
      <c r="CE1423"/>
      <c r="CF1423"/>
      <c r="CG1423"/>
      <c r="CH1423"/>
      <c r="CI1423"/>
      <c r="CJ1423"/>
      <c r="CK1423"/>
      <c r="CL1423"/>
      <c r="CM1423"/>
      <c r="CN1423"/>
      <c r="CO1423"/>
      <c r="CP1423"/>
      <c r="CQ1423"/>
      <c r="CR1423"/>
      <c r="CS1423"/>
      <c r="CT1423"/>
      <c r="CU1423"/>
      <c r="CV1423"/>
    </row>
    <row r="1424" spans="10:100" x14ac:dyDescent="0.25">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c r="AY1424"/>
      <c r="AZ1424"/>
      <c r="BA1424"/>
      <c r="BB1424"/>
      <c r="BC1424"/>
      <c r="BD1424"/>
      <c r="BE1424"/>
      <c r="BF1424"/>
      <c r="BG1424"/>
      <c r="BH1424"/>
      <c r="BI1424"/>
      <c r="BJ1424"/>
      <c r="BK1424"/>
      <c r="BL1424"/>
      <c r="BM1424"/>
      <c r="BN1424"/>
      <c r="BO1424"/>
      <c r="BP1424"/>
      <c r="BQ1424"/>
      <c r="BR1424"/>
      <c r="BS1424"/>
      <c r="BT1424"/>
      <c r="BU1424"/>
      <c r="BV1424"/>
      <c r="BW1424"/>
      <c r="BX1424"/>
      <c r="BY1424"/>
      <c r="BZ1424"/>
      <c r="CA1424"/>
      <c r="CB1424"/>
      <c r="CC1424"/>
      <c r="CD1424"/>
      <c r="CE1424"/>
      <c r="CF1424"/>
      <c r="CG1424"/>
      <c r="CH1424"/>
      <c r="CI1424"/>
      <c r="CJ1424"/>
      <c r="CK1424"/>
      <c r="CL1424"/>
      <c r="CM1424"/>
      <c r="CN1424"/>
      <c r="CO1424"/>
      <c r="CP1424"/>
      <c r="CQ1424"/>
      <c r="CR1424"/>
      <c r="CS1424"/>
      <c r="CT1424"/>
      <c r="CU1424"/>
      <c r="CV1424"/>
    </row>
    <row r="1425" spans="10:100" x14ac:dyDescent="0.25">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M1425"/>
      <c r="CN1425"/>
      <c r="CO1425"/>
      <c r="CP1425"/>
      <c r="CQ1425"/>
      <c r="CR1425"/>
      <c r="CS1425"/>
      <c r="CT1425"/>
      <c r="CU1425"/>
      <c r="CV1425"/>
    </row>
    <row r="1426" spans="10:100" x14ac:dyDescent="0.25">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M1426"/>
      <c r="CN1426"/>
      <c r="CO1426"/>
      <c r="CP1426"/>
      <c r="CQ1426"/>
      <c r="CR1426"/>
      <c r="CS1426"/>
      <c r="CT1426"/>
      <c r="CU1426"/>
      <c r="CV1426"/>
    </row>
    <row r="1427" spans="10:100" x14ac:dyDescent="0.25">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M1427"/>
      <c r="CN1427"/>
      <c r="CO1427"/>
      <c r="CP1427"/>
      <c r="CQ1427"/>
      <c r="CR1427"/>
      <c r="CS1427"/>
      <c r="CT1427"/>
      <c r="CU1427"/>
      <c r="CV1427"/>
    </row>
    <row r="1428" spans="10:100" x14ac:dyDescent="0.25">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M1428"/>
      <c r="CN1428"/>
      <c r="CO1428"/>
      <c r="CP1428"/>
      <c r="CQ1428"/>
      <c r="CR1428"/>
      <c r="CS1428"/>
      <c r="CT1428"/>
      <c r="CU1428"/>
      <c r="CV1428"/>
    </row>
    <row r="1429" spans="10:100" x14ac:dyDescent="0.25">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M1429"/>
      <c r="CN1429"/>
      <c r="CO1429"/>
      <c r="CP1429"/>
      <c r="CQ1429"/>
      <c r="CR1429"/>
      <c r="CS1429"/>
      <c r="CT1429"/>
      <c r="CU1429"/>
      <c r="CV1429"/>
    </row>
    <row r="1430" spans="10:100" x14ac:dyDescent="0.25">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M1430"/>
      <c r="CN1430"/>
      <c r="CO1430"/>
      <c r="CP1430"/>
      <c r="CQ1430"/>
      <c r="CR1430"/>
      <c r="CS1430"/>
      <c r="CT1430"/>
      <c r="CU1430"/>
      <c r="CV1430"/>
    </row>
    <row r="1431" spans="10:100" x14ac:dyDescent="0.25">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M1431"/>
      <c r="CN1431"/>
      <c r="CO1431"/>
      <c r="CP1431"/>
      <c r="CQ1431"/>
      <c r="CR1431"/>
      <c r="CS1431"/>
      <c r="CT1431"/>
      <c r="CU1431"/>
      <c r="CV1431"/>
    </row>
    <row r="1432" spans="10:100" x14ac:dyDescent="0.25">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M1432"/>
      <c r="CN1432"/>
      <c r="CO1432"/>
      <c r="CP1432"/>
      <c r="CQ1432"/>
      <c r="CR1432"/>
      <c r="CS1432"/>
      <c r="CT1432"/>
      <c r="CU1432"/>
      <c r="CV1432"/>
    </row>
    <row r="1433" spans="10:100" x14ac:dyDescent="0.25">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M1433"/>
      <c r="CN1433"/>
      <c r="CO1433"/>
      <c r="CP1433"/>
      <c r="CQ1433"/>
      <c r="CR1433"/>
      <c r="CS1433"/>
      <c r="CT1433"/>
      <c r="CU1433"/>
      <c r="CV1433"/>
    </row>
    <row r="1434" spans="10:100" x14ac:dyDescent="0.25">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M1434"/>
      <c r="CN1434"/>
      <c r="CO1434"/>
      <c r="CP1434"/>
      <c r="CQ1434"/>
      <c r="CR1434"/>
      <c r="CS1434"/>
      <c r="CT1434"/>
      <c r="CU1434"/>
      <c r="CV1434"/>
    </row>
    <row r="1435" spans="10:100" x14ac:dyDescent="0.25">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M1435"/>
      <c r="CN1435"/>
      <c r="CO1435"/>
      <c r="CP1435"/>
      <c r="CQ1435"/>
      <c r="CR1435"/>
      <c r="CS1435"/>
      <c r="CT1435"/>
      <c r="CU1435"/>
      <c r="CV1435"/>
    </row>
    <row r="1436" spans="10:100" x14ac:dyDescent="0.25">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M1436"/>
      <c r="CN1436"/>
      <c r="CO1436"/>
      <c r="CP1436"/>
      <c r="CQ1436"/>
      <c r="CR1436"/>
      <c r="CS1436"/>
      <c r="CT1436"/>
      <c r="CU1436"/>
      <c r="CV1436"/>
    </row>
    <row r="1437" spans="10:100" x14ac:dyDescent="0.25">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M1437"/>
      <c r="CN1437"/>
      <c r="CO1437"/>
      <c r="CP1437"/>
      <c r="CQ1437"/>
      <c r="CR1437"/>
      <c r="CS1437"/>
      <c r="CT1437"/>
      <c r="CU1437"/>
      <c r="CV1437"/>
    </row>
    <row r="1438" spans="10:100" x14ac:dyDescent="0.25">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M1438"/>
      <c r="CN1438"/>
      <c r="CO1438"/>
      <c r="CP1438"/>
      <c r="CQ1438"/>
      <c r="CR1438"/>
      <c r="CS1438"/>
      <c r="CT1438"/>
      <c r="CU1438"/>
      <c r="CV1438"/>
    </row>
    <row r="1439" spans="10:100" x14ac:dyDescent="0.25">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M1439"/>
      <c r="CN1439"/>
      <c r="CO1439"/>
      <c r="CP1439"/>
      <c r="CQ1439"/>
      <c r="CR1439"/>
      <c r="CS1439"/>
      <c r="CT1439"/>
      <c r="CU1439"/>
      <c r="CV1439"/>
    </row>
    <row r="1440" spans="10:100" x14ac:dyDescent="0.25">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row>
    <row r="1441" spans="10:100" x14ac:dyDescent="0.25">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c r="AY1441"/>
      <c r="AZ1441"/>
      <c r="BA1441"/>
      <c r="BB1441"/>
      <c r="BC1441"/>
      <c r="BD1441"/>
      <c r="BE1441"/>
      <c r="BF1441"/>
      <c r="BG1441"/>
      <c r="BH1441"/>
      <c r="BI1441"/>
      <c r="BJ1441"/>
      <c r="BK1441"/>
      <c r="BL1441"/>
      <c r="BM1441"/>
      <c r="BN1441"/>
      <c r="BO1441"/>
      <c r="BP1441"/>
      <c r="BQ1441"/>
      <c r="BR1441"/>
      <c r="BS1441"/>
      <c r="BT1441"/>
      <c r="BU1441"/>
      <c r="BV1441"/>
      <c r="BW1441"/>
      <c r="BX1441"/>
      <c r="BY1441"/>
      <c r="BZ1441"/>
      <c r="CA1441"/>
      <c r="CB1441"/>
      <c r="CC1441"/>
      <c r="CD1441"/>
      <c r="CE1441"/>
      <c r="CF1441"/>
      <c r="CG1441"/>
      <c r="CH1441"/>
      <c r="CI1441"/>
      <c r="CJ1441"/>
      <c r="CK1441"/>
      <c r="CL1441"/>
      <c r="CM1441"/>
      <c r="CN1441"/>
      <c r="CO1441"/>
      <c r="CP1441"/>
      <c r="CQ1441"/>
      <c r="CR1441"/>
      <c r="CS1441"/>
      <c r="CT1441"/>
      <c r="CU1441"/>
      <c r="CV1441"/>
    </row>
    <row r="1442" spans="10:100" x14ac:dyDescent="0.25">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c r="AY1442"/>
      <c r="AZ1442"/>
      <c r="BA1442"/>
      <c r="BB1442"/>
      <c r="BC1442"/>
      <c r="BD1442"/>
      <c r="BE1442"/>
      <c r="BF1442"/>
      <c r="BG1442"/>
      <c r="BH1442"/>
      <c r="BI1442"/>
      <c r="BJ1442"/>
      <c r="BK1442"/>
      <c r="BL1442"/>
      <c r="BM1442"/>
      <c r="BN1442"/>
      <c r="BO1442"/>
      <c r="BP1442"/>
      <c r="BQ1442"/>
      <c r="BR1442"/>
      <c r="BS1442"/>
      <c r="BT1442"/>
      <c r="BU1442"/>
      <c r="BV1442"/>
      <c r="BW1442"/>
      <c r="BX1442"/>
      <c r="BY1442"/>
      <c r="BZ1442"/>
      <c r="CA1442"/>
      <c r="CB1442"/>
      <c r="CC1442"/>
      <c r="CD1442"/>
      <c r="CE1442"/>
      <c r="CF1442"/>
      <c r="CG1442"/>
      <c r="CH1442"/>
      <c r="CI1442"/>
      <c r="CJ1442"/>
      <c r="CK1442"/>
      <c r="CL1442"/>
      <c r="CM1442"/>
      <c r="CN1442"/>
      <c r="CO1442"/>
      <c r="CP1442"/>
      <c r="CQ1442"/>
      <c r="CR1442"/>
      <c r="CS1442"/>
      <c r="CT1442"/>
      <c r="CU1442"/>
      <c r="CV1442"/>
    </row>
    <row r="1443" spans="10:100" x14ac:dyDescent="0.25">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c r="AY1443"/>
      <c r="AZ1443"/>
      <c r="BA1443"/>
      <c r="BB1443"/>
      <c r="BC1443"/>
      <c r="BD1443"/>
      <c r="BE1443"/>
      <c r="BF1443"/>
      <c r="BG1443"/>
      <c r="BH1443"/>
      <c r="BI1443"/>
      <c r="BJ1443"/>
      <c r="BK1443"/>
      <c r="BL1443"/>
      <c r="BM1443"/>
      <c r="BN1443"/>
      <c r="BO1443"/>
      <c r="BP1443"/>
      <c r="BQ1443"/>
      <c r="BR1443"/>
      <c r="BS1443"/>
      <c r="BT1443"/>
      <c r="BU1443"/>
      <c r="BV1443"/>
      <c r="BW1443"/>
      <c r="BX1443"/>
      <c r="BY1443"/>
      <c r="BZ1443"/>
      <c r="CA1443"/>
      <c r="CB1443"/>
      <c r="CC1443"/>
      <c r="CD1443"/>
      <c r="CE1443"/>
      <c r="CF1443"/>
      <c r="CG1443"/>
      <c r="CH1443"/>
      <c r="CI1443"/>
      <c r="CJ1443"/>
      <c r="CK1443"/>
      <c r="CL1443"/>
      <c r="CM1443"/>
      <c r="CN1443"/>
      <c r="CO1443"/>
      <c r="CP1443"/>
      <c r="CQ1443"/>
      <c r="CR1443"/>
      <c r="CS1443"/>
      <c r="CT1443"/>
      <c r="CU1443"/>
      <c r="CV1443"/>
    </row>
    <row r="1444" spans="10:100" x14ac:dyDescent="0.25">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c r="AY1444"/>
      <c r="AZ1444"/>
      <c r="BA1444"/>
      <c r="BB1444"/>
      <c r="BC1444"/>
      <c r="BD1444"/>
      <c r="BE1444"/>
      <c r="BF1444"/>
      <c r="BG1444"/>
      <c r="BH1444"/>
      <c r="BI1444"/>
      <c r="BJ1444"/>
      <c r="BK1444"/>
      <c r="BL1444"/>
      <c r="BM1444"/>
      <c r="BN1444"/>
      <c r="BO1444"/>
      <c r="BP1444"/>
      <c r="BQ1444"/>
      <c r="BR1444"/>
      <c r="BS1444"/>
      <c r="BT1444"/>
      <c r="BU1444"/>
      <c r="BV1444"/>
      <c r="BW1444"/>
      <c r="BX1444"/>
      <c r="BY1444"/>
      <c r="BZ1444"/>
      <c r="CA1444"/>
      <c r="CB1444"/>
      <c r="CC1444"/>
      <c r="CD1444"/>
      <c r="CE1444"/>
      <c r="CF1444"/>
      <c r="CG1444"/>
      <c r="CH1444"/>
      <c r="CI1444"/>
      <c r="CJ1444"/>
      <c r="CK1444"/>
      <c r="CL1444"/>
      <c r="CM1444"/>
      <c r="CN1444"/>
      <c r="CO1444"/>
      <c r="CP1444"/>
      <c r="CQ1444"/>
      <c r="CR1444"/>
      <c r="CS1444"/>
      <c r="CT1444"/>
      <c r="CU1444"/>
      <c r="CV1444"/>
    </row>
    <row r="1445" spans="10:100" x14ac:dyDescent="0.25">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c r="AY1445"/>
      <c r="AZ1445"/>
      <c r="BA1445"/>
      <c r="BB1445"/>
      <c r="BC1445"/>
      <c r="BD1445"/>
      <c r="BE1445"/>
      <c r="BF1445"/>
      <c r="BG1445"/>
      <c r="BH1445"/>
      <c r="BI1445"/>
      <c r="BJ1445"/>
      <c r="BK1445"/>
      <c r="BL1445"/>
      <c r="BM1445"/>
      <c r="BN1445"/>
      <c r="BO1445"/>
      <c r="BP1445"/>
      <c r="BQ1445"/>
      <c r="BR1445"/>
      <c r="BS1445"/>
      <c r="BT1445"/>
      <c r="BU1445"/>
      <c r="BV1445"/>
      <c r="BW1445"/>
      <c r="BX1445"/>
      <c r="BY1445"/>
      <c r="BZ1445"/>
      <c r="CA1445"/>
      <c r="CB1445"/>
      <c r="CC1445"/>
      <c r="CD1445"/>
      <c r="CE1445"/>
      <c r="CF1445"/>
      <c r="CG1445"/>
      <c r="CH1445"/>
      <c r="CI1445"/>
      <c r="CJ1445"/>
      <c r="CK1445"/>
      <c r="CL1445"/>
      <c r="CM1445"/>
      <c r="CN1445"/>
      <c r="CO1445"/>
      <c r="CP1445"/>
      <c r="CQ1445"/>
      <c r="CR1445"/>
      <c r="CS1445"/>
      <c r="CT1445"/>
      <c r="CU1445"/>
      <c r="CV1445"/>
    </row>
    <row r="1446" spans="10:100" x14ac:dyDescent="0.25">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c r="AY1446"/>
      <c r="AZ1446"/>
      <c r="BA1446"/>
      <c r="BB1446"/>
      <c r="BC1446"/>
      <c r="BD1446"/>
      <c r="BE1446"/>
      <c r="BF1446"/>
      <c r="BG1446"/>
      <c r="BH1446"/>
      <c r="BI1446"/>
      <c r="BJ1446"/>
      <c r="BK1446"/>
      <c r="BL1446"/>
      <c r="BM1446"/>
      <c r="BN1446"/>
      <c r="BO1446"/>
      <c r="BP1446"/>
      <c r="BQ1446"/>
      <c r="BR1446"/>
      <c r="BS1446"/>
      <c r="BT1446"/>
      <c r="BU1446"/>
      <c r="BV1446"/>
      <c r="BW1446"/>
      <c r="BX1446"/>
      <c r="BY1446"/>
      <c r="BZ1446"/>
      <c r="CA1446"/>
      <c r="CB1446"/>
      <c r="CC1446"/>
      <c r="CD1446"/>
      <c r="CE1446"/>
      <c r="CF1446"/>
      <c r="CG1446"/>
      <c r="CH1446"/>
      <c r="CI1446"/>
      <c r="CJ1446"/>
      <c r="CK1446"/>
      <c r="CL1446"/>
      <c r="CM1446"/>
      <c r="CN1446"/>
      <c r="CO1446"/>
      <c r="CP1446"/>
      <c r="CQ1446"/>
      <c r="CR1446"/>
      <c r="CS1446"/>
      <c r="CT1446"/>
      <c r="CU1446"/>
      <c r="CV1446"/>
    </row>
    <row r="1447" spans="10:100" x14ac:dyDescent="0.25">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c r="AY1447"/>
      <c r="AZ1447"/>
      <c r="BA1447"/>
      <c r="BB1447"/>
      <c r="BC1447"/>
      <c r="BD1447"/>
      <c r="BE1447"/>
      <c r="BF1447"/>
      <c r="BG1447"/>
      <c r="BH1447"/>
      <c r="BI1447"/>
      <c r="BJ1447"/>
      <c r="BK1447"/>
      <c r="BL1447"/>
      <c r="BM1447"/>
      <c r="BN1447"/>
      <c r="BO1447"/>
      <c r="BP1447"/>
      <c r="BQ1447"/>
      <c r="BR1447"/>
      <c r="BS1447"/>
      <c r="BT1447"/>
      <c r="BU1447"/>
      <c r="BV1447"/>
      <c r="BW1447"/>
      <c r="BX1447"/>
      <c r="BY1447"/>
      <c r="BZ1447"/>
      <c r="CA1447"/>
      <c r="CB1447"/>
      <c r="CC1447"/>
      <c r="CD1447"/>
      <c r="CE1447"/>
      <c r="CF1447"/>
      <c r="CG1447"/>
      <c r="CH1447"/>
      <c r="CI1447"/>
      <c r="CJ1447"/>
      <c r="CK1447"/>
      <c r="CL1447"/>
      <c r="CM1447"/>
      <c r="CN1447"/>
      <c r="CO1447"/>
      <c r="CP1447"/>
      <c r="CQ1447"/>
      <c r="CR1447"/>
      <c r="CS1447"/>
      <c r="CT1447"/>
      <c r="CU1447"/>
      <c r="CV1447"/>
    </row>
    <row r="1448" spans="10:100" x14ac:dyDescent="0.25">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c r="AY1448"/>
      <c r="AZ1448"/>
      <c r="BA1448"/>
      <c r="BB1448"/>
      <c r="BC1448"/>
      <c r="BD1448"/>
      <c r="BE1448"/>
      <c r="BF1448"/>
      <c r="BG1448"/>
      <c r="BH1448"/>
      <c r="BI1448"/>
      <c r="BJ1448"/>
      <c r="BK1448"/>
      <c r="BL1448"/>
      <c r="BM1448"/>
      <c r="BN1448"/>
      <c r="BO1448"/>
      <c r="BP1448"/>
      <c r="BQ1448"/>
      <c r="BR1448"/>
      <c r="BS1448"/>
      <c r="BT1448"/>
      <c r="BU1448"/>
      <c r="BV1448"/>
      <c r="BW1448"/>
      <c r="BX1448"/>
      <c r="BY1448"/>
      <c r="BZ1448"/>
      <c r="CA1448"/>
      <c r="CB1448"/>
      <c r="CC1448"/>
      <c r="CD1448"/>
      <c r="CE1448"/>
      <c r="CF1448"/>
      <c r="CG1448"/>
      <c r="CH1448"/>
      <c r="CI1448"/>
      <c r="CJ1448"/>
      <c r="CK1448"/>
      <c r="CL1448"/>
      <c r="CM1448"/>
      <c r="CN1448"/>
      <c r="CO1448"/>
      <c r="CP1448"/>
      <c r="CQ1448"/>
      <c r="CR1448"/>
      <c r="CS1448"/>
      <c r="CT1448"/>
      <c r="CU1448"/>
      <c r="CV1448"/>
    </row>
    <row r="1449" spans="10:100" x14ac:dyDescent="0.25">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M1449"/>
      <c r="CN1449"/>
      <c r="CO1449"/>
      <c r="CP1449"/>
      <c r="CQ1449"/>
      <c r="CR1449"/>
      <c r="CS1449"/>
      <c r="CT1449"/>
      <c r="CU1449"/>
      <c r="CV1449"/>
    </row>
    <row r="1450" spans="10:100" x14ac:dyDescent="0.25">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c r="AY1450"/>
      <c r="AZ1450"/>
      <c r="BA1450"/>
      <c r="BB1450"/>
      <c r="BC1450"/>
      <c r="BD1450"/>
      <c r="BE1450"/>
      <c r="BF1450"/>
      <c r="BG1450"/>
      <c r="BH1450"/>
      <c r="BI1450"/>
      <c r="BJ1450"/>
      <c r="BK1450"/>
      <c r="BL1450"/>
      <c r="BM1450"/>
      <c r="BN1450"/>
      <c r="BO1450"/>
      <c r="BP1450"/>
      <c r="BQ1450"/>
      <c r="BR1450"/>
      <c r="BS1450"/>
      <c r="BT1450"/>
      <c r="BU1450"/>
      <c r="BV1450"/>
      <c r="BW1450"/>
      <c r="BX1450"/>
      <c r="BY1450"/>
      <c r="BZ1450"/>
      <c r="CA1450"/>
      <c r="CB1450"/>
      <c r="CC1450"/>
      <c r="CD1450"/>
      <c r="CE1450"/>
      <c r="CF1450"/>
      <c r="CG1450"/>
      <c r="CH1450"/>
      <c r="CI1450"/>
      <c r="CJ1450"/>
      <c r="CK1450"/>
      <c r="CL1450"/>
      <c r="CM1450"/>
      <c r="CN1450"/>
      <c r="CO1450"/>
      <c r="CP1450"/>
      <c r="CQ1450"/>
      <c r="CR1450"/>
      <c r="CS1450"/>
      <c r="CT1450"/>
      <c r="CU1450"/>
      <c r="CV1450"/>
    </row>
    <row r="1451" spans="10:100" x14ac:dyDescent="0.25">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c r="AY1451"/>
      <c r="AZ1451"/>
      <c r="BA1451"/>
      <c r="BB1451"/>
      <c r="BC1451"/>
      <c r="BD1451"/>
      <c r="BE1451"/>
      <c r="BF1451"/>
      <c r="BG1451"/>
      <c r="BH1451"/>
      <c r="BI1451"/>
      <c r="BJ1451"/>
      <c r="BK1451"/>
      <c r="BL1451"/>
      <c r="BM1451"/>
      <c r="BN1451"/>
      <c r="BO1451"/>
      <c r="BP1451"/>
      <c r="BQ1451"/>
      <c r="BR1451"/>
      <c r="BS1451"/>
      <c r="BT1451"/>
      <c r="BU1451"/>
      <c r="BV1451"/>
      <c r="BW1451"/>
      <c r="BX1451"/>
      <c r="BY1451"/>
      <c r="BZ1451"/>
      <c r="CA1451"/>
      <c r="CB1451"/>
      <c r="CC1451"/>
      <c r="CD1451"/>
      <c r="CE1451"/>
      <c r="CF1451"/>
      <c r="CG1451"/>
      <c r="CH1451"/>
      <c r="CI1451"/>
      <c r="CJ1451"/>
      <c r="CK1451"/>
      <c r="CL1451"/>
      <c r="CM1451"/>
      <c r="CN1451"/>
      <c r="CO1451"/>
      <c r="CP1451"/>
      <c r="CQ1451"/>
      <c r="CR1451"/>
      <c r="CS1451"/>
      <c r="CT1451"/>
      <c r="CU1451"/>
      <c r="CV1451"/>
    </row>
    <row r="1452" spans="10:100" x14ac:dyDescent="0.25">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c r="BD1452"/>
      <c r="BE1452"/>
      <c r="BF1452"/>
      <c r="BG1452"/>
      <c r="BH1452"/>
      <c r="BI1452"/>
      <c r="BJ1452"/>
      <c r="BK1452"/>
      <c r="BL1452"/>
      <c r="BM1452"/>
      <c r="BN1452"/>
      <c r="BO1452"/>
      <c r="BP1452"/>
      <c r="BQ1452"/>
      <c r="BR1452"/>
      <c r="BS1452"/>
      <c r="BT1452"/>
      <c r="BU1452"/>
      <c r="BV1452"/>
      <c r="BW1452"/>
      <c r="BX1452"/>
      <c r="BY1452"/>
      <c r="BZ1452"/>
      <c r="CA1452"/>
      <c r="CB1452"/>
      <c r="CC1452"/>
      <c r="CD1452"/>
      <c r="CE1452"/>
      <c r="CF1452"/>
      <c r="CG1452"/>
      <c r="CH1452"/>
      <c r="CI1452"/>
      <c r="CJ1452"/>
      <c r="CK1452"/>
      <c r="CL1452"/>
      <c r="CM1452"/>
      <c r="CN1452"/>
      <c r="CO1452"/>
      <c r="CP1452"/>
      <c r="CQ1452"/>
      <c r="CR1452"/>
      <c r="CS1452"/>
      <c r="CT1452"/>
      <c r="CU1452"/>
      <c r="CV1452"/>
    </row>
    <row r="1453" spans="10:100" x14ac:dyDescent="0.25">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c r="BD1453"/>
      <c r="BE1453"/>
      <c r="BF1453"/>
      <c r="BG1453"/>
      <c r="BH1453"/>
      <c r="BI1453"/>
      <c r="BJ1453"/>
      <c r="BK1453"/>
      <c r="BL1453"/>
      <c r="BM1453"/>
      <c r="BN1453"/>
      <c r="BO1453"/>
      <c r="BP1453"/>
      <c r="BQ1453"/>
      <c r="BR1453"/>
      <c r="BS1453"/>
      <c r="BT1453"/>
      <c r="BU1453"/>
      <c r="BV1453"/>
      <c r="BW1453"/>
      <c r="BX1453"/>
      <c r="BY1453"/>
      <c r="BZ1453"/>
      <c r="CA1453"/>
      <c r="CB1453"/>
      <c r="CC1453"/>
      <c r="CD1453"/>
      <c r="CE1453"/>
      <c r="CF1453"/>
      <c r="CG1453"/>
      <c r="CH1453"/>
      <c r="CI1453"/>
      <c r="CJ1453"/>
      <c r="CK1453"/>
      <c r="CL1453"/>
      <c r="CM1453"/>
      <c r="CN1453"/>
      <c r="CO1453"/>
      <c r="CP1453"/>
      <c r="CQ1453"/>
      <c r="CR1453"/>
      <c r="CS1453"/>
      <c r="CT1453"/>
      <c r="CU1453"/>
      <c r="CV1453"/>
    </row>
    <row r="1454" spans="10:100" x14ac:dyDescent="0.25">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c r="BD1454"/>
      <c r="BE1454"/>
      <c r="BF1454"/>
      <c r="BG1454"/>
      <c r="BH1454"/>
      <c r="BI1454"/>
      <c r="BJ1454"/>
      <c r="BK1454"/>
      <c r="BL1454"/>
      <c r="BM1454"/>
      <c r="BN1454"/>
      <c r="BO1454"/>
      <c r="BP1454"/>
      <c r="BQ1454"/>
      <c r="BR1454"/>
      <c r="BS1454"/>
      <c r="BT1454"/>
      <c r="BU1454"/>
      <c r="BV1454"/>
      <c r="BW1454"/>
      <c r="BX1454"/>
      <c r="BY1454"/>
      <c r="BZ1454"/>
      <c r="CA1454"/>
      <c r="CB1454"/>
      <c r="CC1454"/>
      <c r="CD1454"/>
      <c r="CE1454"/>
      <c r="CF1454"/>
      <c r="CG1454"/>
      <c r="CH1454"/>
      <c r="CI1454"/>
      <c r="CJ1454"/>
      <c r="CK1454"/>
      <c r="CL1454"/>
      <c r="CM1454"/>
      <c r="CN1454"/>
      <c r="CO1454"/>
      <c r="CP1454"/>
      <c r="CQ1454"/>
      <c r="CR1454"/>
      <c r="CS1454"/>
      <c r="CT1454"/>
      <c r="CU1454"/>
      <c r="CV1454"/>
    </row>
    <row r="1455" spans="10:100" x14ac:dyDescent="0.25">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c r="BD1455"/>
      <c r="BE1455"/>
      <c r="BF1455"/>
      <c r="BG1455"/>
      <c r="BH1455"/>
      <c r="BI1455"/>
      <c r="BJ1455"/>
      <c r="BK1455"/>
      <c r="BL1455"/>
      <c r="BM1455"/>
      <c r="BN1455"/>
      <c r="BO1455"/>
      <c r="BP1455"/>
      <c r="BQ1455"/>
      <c r="BR1455"/>
      <c r="BS1455"/>
      <c r="BT1455"/>
      <c r="BU1455"/>
      <c r="BV1455"/>
      <c r="BW1455"/>
      <c r="BX1455"/>
      <c r="BY1455"/>
      <c r="BZ1455"/>
      <c r="CA1455"/>
      <c r="CB1455"/>
      <c r="CC1455"/>
      <c r="CD1455"/>
      <c r="CE1455"/>
      <c r="CF1455"/>
      <c r="CG1455"/>
      <c r="CH1455"/>
      <c r="CI1455"/>
      <c r="CJ1455"/>
      <c r="CK1455"/>
      <c r="CL1455"/>
      <c r="CM1455"/>
      <c r="CN1455"/>
      <c r="CO1455"/>
      <c r="CP1455"/>
      <c r="CQ1455"/>
      <c r="CR1455"/>
      <c r="CS1455"/>
      <c r="CT1455"/>
      <c r="CU1455"/>
      <c r="CV1455"/>
    </row>
    <row r="1456" spans="10:100" x14ac:dyDescent="0.25">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c r="BD1456"/>
      <c r="BE1456"/>
      <c r="BF1456"/>
      <c r="BG1456"/>
      <c r="BH1456"/>
      <c r="BI1456"/>
      <c r="BJ1456"/>
      <c r="BK1456"/>
      <c r="BL1456"/>
      <c r="BM1456"/>
      <c r="BN1456"/>
      <c r="BO1456"/>
      <c r="BP1456"/>
      <c r="BQ1456"/>
      <c r="BR1456"/>
      <c r="BS1456"/>
      <c r="BT1456"/>
      <c r="BU1456"/>
      <c r="BV1456"/>
      <c r="BW1456"/>
      <c r="BX1456"/>
      <c r="BY1456"/>
      <c r="BZ1456"/>
      <c r="CA1456"/>
      <c r="CB1456"/>
      <c r="CC1456"/>
      <c r="CD1456"/>
      <c r="CE1456"/>
      <c r="CF1456"/>
      <c r="CG1456"/>
      <c r="CH1456"/>
      <c r="CI1456"/>
      <c r="CJ1456"/>
      <c r="CK1456"/>
      <c r="CL1456"/>
      <c r="CM1456"/>
      <c r="CN1456"/>
      <c r="CO1456"/>
      <c r="CP1456"/>
      <c r="CQ1456"/>
      <c r="CR1456"/>
      <c r="CS1456"/>
      <c r="CT1456"/>
      <c r="CU1456"/>
      <c r="CV1456"/>
    </row>
    <row r="1457" spans="10:100" x14ac:dyDescent="0.25">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M1457"/>
      <c r="CN1457"/>
      <c r="CO1457"/>
      <c r="CP1457"/>
      <c r="CQ1457"/>
      <c r="CR1457"/>
      <c r="CS1457"/>
      <c r="CT1457"/>
      <c r="CU1457"/>
      <c r="CV1457"/>
    </row>
    <row r="1458" spans="10:100" x14ac:dyDescent="0.25">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M1458"/>
      <c r="CN1458"/>
      <c r="CO1458"/>
      <c r="CP1458"/>
      <c r="CQ1458"/>
      <c r="CR1458"/>
      <c r="CS1458"/>
      <c r="CT1458"/>
      <c r="CU1458"/>
      <c r="CV1458"/>
    </row>
    <row r="1459" spans="10:100" x14ac:dyDescent="0.25">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M1459"/>
      <c r="CN1459"/>
      <c r="CO1459"/>
      <c r="CP1459"/>
      <c r="CQ1459"/>
      <c r="CR1459"/>
      <c r="CS1459"/>
      <c r="CT1459"/>
      <c r="CU1459"/>
      <c r="CV1459"/>
    </row>
    <row r="1460" spans="10:100" x14ac:dyDescent="0.25">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M1460"/>
      <c r="CN1460"/>
      <c r="CO1460"/>
      <c r="CP1460"/>
      <c r="CQ1460"/>
      <c r="CR1460"/>
      <c r="CS1460"/>
      <c r="CT1460"/>
      <c r="CU1460"/>
      <c r="CV1460"/>
    </row>
    <row r="1461" spans="10:100" x14ac:dyDescent="0.25">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M1461"/>
      <c r="CN1461"/>
      <c r="CO1461"/>
      <c r="CP1461"/>
      <c r="CQ1461"/>
      <c r="CR1461"/>
      <c r="CS1461"/>
      <c r="CT1461"/>
      <c r="CU1461"/>
      <c r="CV1461"/>
    </row>
    <row r="1462" spans="10:100" x14ac:dyDescent="0.25">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M1462"/>
      <c r="CN1462"/>
      <c r="CO1462"/>
      <c r="CP1462"/>
      <c r="CQ1462"/>
      <c r="CR1462"/>
      <c r="CS1462"/>
      <c r="CT1462"/>
      <c r="CU1462"/>
      <c r="CV1462"/>
    </row>
    <row r="1463" spans="10:100" x14ac:dyDescent="0.25">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M1463"/>
      <c r="CN1463"/>
      <c r="CO1463"/>
      <c r="CP1463"/>
      <c r="CQ1463"/>
      <c r="CR1463"/>
      <c r="CS1463"/>
      <c r="CT1463"/>
      <c r="CU1463"/>
      <c r="CV1463"/>
    </row>
    <row r="1464" spans="10:100" x14ac:dyDescent="0.25">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M1464"/>
      <c r="CN1464"/>
      <c r="CO1464"/>
      <c r="CP1464"/>
      <c r="CQ1464"/>
      <c r="CR1464"/>
      <c r="CS1464"/>
      <c r="CT1464"/>
      <c r="CU1464"/>
      <c r="CV1464"/>
    </row>
    <row r="1465" spans="10:100" x14ac:dyDescent="0.25">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M1465"/>
      <c r="CN1465"/>
      <c r="CO1465"/>
      <c r="CP1465"/>
      <c r="CQ1465"/>
      <c r="CR1465"/>
      <c r="CS1465"/>
      <c r="CT1465"/>
      <c r="CU1465"/>
      <c r="CV1465"/>
    </row>
    <row r="1466" spans="10:100" x14ac:dyDescent="0.25">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M1466"/>
      <c r="CN1466"/>
      <c r="CO1466"/>
      <c r="CP1466"/>
      <c r="CQ1466"/>
      <c r="CR1466"/>
      <c r="CS1466"/>
      <c r="CT1466"/>
      <c r="CU1466"/>
      <c r="CV1466"/>
    </row>
    <row r="1467" spans="10:100" x14ac:dyDescent="0.25">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M1467"/>
      <c r="CN1467"/>
      <c r="CO1467"/>
      <c r="CP1467"/>
      <c r="CQ1467"/>
      <c r="CR1467"/>
      <c r="CS1467"/>
      <c r="CT1467"/>
      <c r="CU1467"/>
      <c r="CV1467"/>
    </row>
    <row r="1468" spans="10:100" x14ac:dyDescent="0.25">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M1468"/>
      <c r="CN1468"/>
      <c r="CO1468"/>
      <c r="CP1468"/>
      <c r="CQ1468"/>
      <c r="CR1468"/>
      <c r="CS1468"/>
      <c r="CT1468"/>
      <c r="CU1468"/>
      <c r="CV1468"/>
    </row>
    <row r="1469" spans="10:100" x14ac:dyDescent="0.25">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M1469"/>
      <c r="CN1469"/>
      <c r="CO1469"/>
      <c r="CP1469"/>
      <c r="CQ1469"/>
      <c r="CR1469"/>
      <c r="CS1469"/>
      <c r="CT1469"/>
      <c r="CU1469"/>
      <c r="CV1469"/>
    </row>
    <row r="1470" spans="10:100" x14ac:dyDescent="0.25">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row>
    <row r="1471" spans="10:100" x14ac:dyDescent="0.25">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M1471"/>
      <c r="CN1471"/>
      <c r="CO1471"/>
      <c r="CP1471"/>
      <c r="CQ1471"/>
      <c r="CR1471"/>
      <c r="CS1471"/>
      <c r="CT1471"/>
      <c r="CU1471"/>
      <c r="CV1471"/>
    </row>
    <row r="1472" spans="10:100" x14ac:dyDescent="0.25">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M1472"/>
      <c r="CN1472"/>
      <c r="CO1472"/>
      <c r="CP1472"/>
      <c r="CQ1472"/>
      <c r="CR1472"/>
      <c r="CS1472"/>
      <c r="CT1472"/>
      <c r="CU1472"/>
      <c r="CV1472"/>
    </row>
    <row r="1473" spans="10:100" x14ac:dyDescent="0.25">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c r="CM1473"/>
      <c r="CN1473"/>
      <c r="CO1473"/>
      <c r="CP1473"/>
      <c r="CQ1473"/>
      <c r="CR1473"/>
      <c r="CS1473"/>
      <c r="CT1473"/>
      <c r="CU1473"/>
      <c r="CV1473"/>
    </row>
    <row r="1474" spans="10:100" x14ac:dyDescent="0.25">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c r="CM1474"/>
      <c r="CN1474"/>
      <c r="CO1474"/>
      <c r="CP1474"/>
      <c r="CQ1474"/>
      <c r="CR1474"/>
      <c r="CS1474"/>
      <c r="CT1474"/>
      <c r="CU1474"/>
      <c r="CV1474"/>
    </row>
    <row r="1475" spans="10:100" x14ac:dyDescent="0.25">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c r="CM1475"/>
      <c r="CN1475"/>
      <c r="CO1475"/>
      <c r="CP1475"/>
      <c r="CQ1475"/>
      <c r="CR1475"/>
      <c r="CS1475"/>
      <c r="CT1475"/>
      <c r="CU1475"/>
      <c r="CV1475"/>
    </row>
    <row r="1476" spans="10:100" x14ac:dyDescent="0.25">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c r="CM1476"/>
      <c r="CN1476"/>
      <c r="CO1476"/>
      <c r="CP1476"/>
      <c r="CQ1476"/>
      <c r="CR1476"/>
      <c r="CS1476"/>
      <c r="CT1476"/>
      <c r="CU1476"/>
      <c r="CV1476"/>
    </row>
    <row r="1477" spans="10:100" x14ac:dyDescent="0.25">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c r="CM1477"/>
      <c r="CN1477"/>
      <c r="CO1477"/>
      <c r="CP1477"/>
      <c r="CQ1477"/>
      <c r="CR1477"/>
      <c r="CS1477"/>
      <c r="CT1477"/>
      <c r="CU1477"/>
      <c r="CV1477"/>
    </row>
    <row r="1478" spans="10:100" x14ac:dyDescent="0.25">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c r="CM1478"/>
      <c r="CN1478"/>
      <c r="CO1478"/>
      <c r="CP1478"/>
      <c r="CQ1478"/>
      <c r="CR1478"/>
      <c r="CS1478"/>
      <c r="CT1478"/>
      <c r="CU1478"/>
      <c r="CV1478"/>
    </row>
    <row r="1479" spans="10:100" x14ac:dyDescent="0.25">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c r="CM1479"/>
      <c r="CN1479"/>
      <c r="CO1479"/>
      <c r="CP1479"/>
      <c r="CQ1479"/>
      <c r="CR1479"/>
      <c r="CS1479"/>
      <c r="CT1479"/>
      <c r="CU1479"/>
      <c r="CV1479"/>
    </row>
    <row r="1480" spans="10:100" x14ac:dyDescent="0.25">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c r="CM1480"/>
      <c r="CN1480"/>
      <c r="CO1480"/>
      <c r="CP1480"/>
      <c r="CQ1480"/>
      <c r="CR1480"/>
      <c r="CS1480"/>
      <c r="CT1480"/>
      <c r="CU1480"/>
      <c r="CV1480"/>
    </row>
    <row r="1481" spans="10:100" x14ac:dyDescent="0.25">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c r="CM1481"/>
      <c r="CN1481"/>
      <c r="CO1481"/>
      <c r="CP1481"/>
      <c r="CQ1481"/>
      <c r="CR1481"/>
      <c r="CS1481"/>
      <c r="CT1481"/>
      <c r="CU1481"/>
      <c r="CV1481"/>
    </row>
    <row r="1482" spans="10:100" x14ac:dyDescent="0.25">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c r="CM1482"/>
      <c r="CN1482"/>
      <c r="CO1482"/>
      <c r="CP1482"/>
      <c r="CQ1482"/>
      <c r="CR1482"/>
      <c r="CS1482"/>
      <c r="CT1482"/>
      <c r="CU1482"/>
      <c r="CV1482"/>
    </row>
    <row r="1483" spans="10:100" x14ac:dyDescent="0.25">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c r="CM1483"/>
      <c r="CN1483"/>
      <c r="CO1483"/>
      <c r="CP1483"/>
      <c r="CQ1483"/>
      <c r="CR1483"/>
      <c r="CS1483"/>
      <c r="CT1483"/>
      <c r="CU1483"/>
      <c r="CV1483"/>
    </row>
    <row r="1484" spans="10:100" x14ac:dyDescent="0.25">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c r="CM1484"/>
      <c r="CN1484"/>
      <c r="CO1484"/>
      <c r="CP1484"/>
      <c r="CQ1484"/>
      <c r="CR1484"/>
      <c r="CS1484"/>
      <c r="CT1484"/>
      <c r="CU1484"/>
      <c r="CV1484"/>
    </row>
    <row r="1485" spans="10:100" x14ac:dyDescent="0.25">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c r="CM1485"/>
      <c r="CN1485"/>
      <c r="CO1485"/>
      <c r="CP1485"/>
      <c r="CQ1485"/>
      <c r="CR1485"/>
      <c r="CS1485"/>
      <c r="CT1485"/>
      <c r="CU1485"/>
      <c r="CV1485"/>
    </row>
    <row r="1486" spans="10:100" x14ac:dyDescent="0.25">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c r="CM1486"/>
      <c r="CN1486"/>
      <c r="CO1486"/>
      <c r="CP1486"/>
      <c r="CQ1486"/>
      <c r="CR1486"/>
      <c r="CS1486"/>
      <c r="CT1486"/>
      <c r="CU1486"/>
      <c r="CV1486"/>
    </row>
    <row r="1487" spans="10:100" x14ac:dyDescent="0.25">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c r="CM1487"/>
      <c r="CN1487"/>
      <c r="CO1487"/>
      <c r="CP1487"/>
      <c r="CQ1487"/>
      <c r="CR1487"/>
      <c r="CS1487"/>
      <c r="CT1487"/>
      <c r="CU1487"/>
      <c r="CV1487"/>
    </row>
    <row r="1488" spans="10:100" x14ac:dyDescent="0.25">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c r="CM1488"/>
      <c r="CN1488"/>
      <c r="CO1488"/>
      <c r="CP1488"/>
      <c r="CQ1488"/>
      <c r="CR1488"/>
      <c r="CS1488"/>
      <c r="CT1488"/>
      <c r="CU1488"/>
      <c r="CV1488"/>
    </row>
    <row r="1489" spans="10:100" x14ac:dyDescent="0.25">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M1489"/>
      <c r="CN1489"/>
      <c r="CO1489"/>
      <c r="CP1489"/>
      <c r="CQ1489"/>
      <c r="CR1489"/>
      <c r="CS1489"/>
      <c r="CT1489"/>
      <c r="CU1489"/>
      <c r="CV1489"/>
    </row>
    <row r="1490" spans="10:100" x14ac:dyDescent="0.25">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row>
    <row r="1491" spans="10:100" x14ac:dyDescent="0.25">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M1491"/>
      <c r="CN1491"/>
      <c r="CO1491"/>
      <c r="CP1491"/>
      <c r="CQ1491"/>
      <c r="CR1491"/>
      <c r="CS1491"/>
      <c r="CT1491"/>
      <c r="CU1491"/>
      <c r="CV1491"/>
    </row>
    <row r="1492" spans="10:100" x14ac:dyDescent="0.25">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M1492"/>
      <c r="CN1492"/>
      <c r="CO1492"/>
      <c r="CP1492"/>
      <c r="CQ1492"/>
      <c r="CR1492"/>
      <c r="CS1492"/>
      <c r="CT1492"/>
      <c r="CU1492"/>
      <c r="CV1492"/>
    </row>
    <row r="1493" spans="10:100" x14ac:dyDescent="0.25">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M1493"/>
      <c r="CN1493"/>
      <c r="CO1493"/>
      <c r="CP1493"/>
      <c r="CQ1493"/>
      <c r="CR1493"/>
      <c r="CS1493"/>
      <c r="CT1493"/>
      <c r="CU1493"/>
      <c r="CV1493"/>
    </row>
    <row r="1494" spans="10:100" x14ac:dyDescent="0.25">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M1494"/>
      <c r="CN1494"/>
      <c r="CO1494"/>
      <c r="CP1494"/>
      <c r="CQ1494"/>
      <c r="CR1494"/>
      <c r="CS1494"/>
      <c r="CT1494"/>
      <c r="CU1494"/>
      <c r="CV1494"/>
    </row>
    <row r="1495" spans="10:100" x14ac:dyDescent="0.25">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M1495"/>
      <c r="CN1495"/>
      <c r="CO1495"/>
      <c r="CP1495"/>
      <c r="CQ1495"/>
      <c r="CR1495"/>
      <c r="CS1495"/>
      <c r="CT1495"/>
      <c r="CU1495"/>
      <c r="CV1495"/>
    </row>
    <row r="1496" spans="10:100" x14ac:dyDescent="0.25">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M1496"/>
      <c r="CN1496"/>
      <c r="CO1496"/>
      <c r="CP1496"/>
      <c r="CQ1496"/>
      <c r="CR1496"/>
      <c r="CS1496"/>
      <c r="CT1496"/>
      <c r="CU1496"/>
      <c r="CV1496"/>
    </row>
    <row r="1497" spans="10:100" x14ac:dyDescent="0.25">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M1497"/>
      <c r="CN1497"/>
      <c r="CO1497"/>
      <c r="CP1497"/>
      <c r="CQ1497"/>
      <c r="CR1497"/>
      <c r="CS1497"/>
      <c r="CT1497"/>
      <c r="CU1497"/>
      <c r="CV1497"/>
    </row>
    <row r="1498" spans="10:100" x14ac:dyDescent="0.25">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M1498"/>
      <c r="CN1498"/>
      <c r="CO1498"/>
      <c r="CP1498"/>
      <c r="CQ1498"/>
      <c r="CR1498"/>
      <c r="CS1498"/>
      <c r="CT1498"/>
      <c r="CU1498"/>
      <c r="CV1498"/>
    </row>
    <row r="1499" spans="10:100" x14ac:dyDescent="0.25">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M1499"/>
      <c r="CN1499"/>
      <c r="CO1499"/>
      <c r="CP1499"/>
      <c r="CQ1499"/>
      <c r="CR1499"/>
      <c r="CS1499"/>
      <c r="CT1499"/>
      <c r="CU1499"/>
      <c r="CV1499"/>
    </row>
    <row r="1500" spans="10:100" x14ac:dyDescent="0.25">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M1500"/>
      <c r="CN1500"/>
      <c r="CO1500"/>
      <c r="CP1500"/>
      <c r="CQ1500"/>
      <c r="CR1500"/>
      <c r="CS1500"/>
      <c r="CT1500"/>
      <c r="CU1500"/>
      <c r="CV1500"/>
    </row>
    <row r="1501" spans="10:100" x14ac:dyDescent="0.25">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M1501"/>
      <c r="CN1501"/>
      <c r="CO1501"/>
      <c r="CP1501"/>
      <c r="CQ1501"/>
      <c r="CR1501"/>
      <c r="CS1501"/>
      <c r="CT1501"/>
      <c r="CU1501"/>
      <c r="CV1501"/>
    </row>
    <row r="1502" spans="10:100" x14ac:dyDescent="0.25">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M1502"/>
      <c r="CN1502"/>
      <c r="CO1502"/>
      <c r="CP1502"/>
      <c r="CQ1502"/>
      <c r="CR1502"/>
      <c r="CS1502"/>
      <c r="CT1502"/>
      <c r="CU1502"/>
      <c r="CV1502"/>
    </row>
    <row r="1503" spans="10:100" x14ac:dyDescent="0.25">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M1503"/>
      <c r="CN1503"/>
      <c r="CO1503"/>
      <c r="CP1503"/>
      <c r="CQ1503"/>
      <c r="CR1503"/>
      <c r="CS1503"/>
      <c r="CT1503"/>
      <c r="CU1503"/>
      <c r="CV1503"/>
    </row>
    <row r="1504" spans="10:100" x14ac:dyDescent="0.25">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M1504"/>
      <c r="CN1504"/>
      <c r="CO1504"/>
      <c r="CP1504"/>
      <c r="CQ1504"/>
      <c r="CR1504"/>
      <c r="CS1504"/>
      <c r="CT1504"/>
      <c r="CU1504"/>
      <c r="CV1504"/>
    </row>
    <row r="1505" spans="10:100" x14ac:dyDescent="0.2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M1505"/>
      <c r="CN1505"/>
      <c r="CO1505"/>
      <c r="CP1505"/>
      <c r="CQ1505"/>
      <c r="CR1505"/>
      <c r="CS1505"/>
      <c r="CT1505"/>
      <c r="CU1505"/>
      <c r="CV1505"/>
    </row>
    <row r="1506" spans="10:100" x14ac:dyDescent="0.25">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M1506"/>
      <c r="CN1506"/>
      <c r="CO1506"/>
      <c r="CP1506"/>
      <c r="CQ1506"/>
      <c r="CR1506"/>
      <c r="CS1506"/>
      <c r="CT1506"/>
      <c r="CU1506"/>
      <c r="CV1506"/>
    </row>
    <row r="1507" spans="10:100" x14ac:dyDescent="0.25">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M1507"/>
      <c r="CN1507"/>
      <c r="CO1507"/>
      <c r="CP1507"/>
      <c r="CQ1507"/>
      <c r="CR1507"/>
      <c r="CS1507"/>
      <c r="CT1507"/>
      <c r="CU1507"/>
      <c r="CV1507"/>
    </row>
    <row r="1508" spans="10:100" x14ac:dyDescent="0.25">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M1508"/>
      <c r="CN1508"/>
      <c r="CO1508"/>
      <c r="CP1508"/>
      <c r="CQ1508"/>
      <c r="CR1508"/>
      <c r="CS1508"/>
      <c r="CT1508"/>
      <c r="CU1508"/>
      <c r="CV1508"/>
    </row>
    <row r="1509" spans="10:100" x14ac:dyDescent="0.25">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M1509"/>
      <c r="CN1509"/>
      <c r="CO1509"/>
      <c r="CP1509"/>
      <c r="CQ1509"/>
      <c r="CR1509"/>
      <c r="CS1509"/>
      <c r="CT1509"/>
      <c r="CU1509"/>
      <c r="CV1509"/>
    </row>
    <row r="1510" spans="10:100" x14ac:dyDescent="0.25">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M1510"/>
      <c r="CN1510"/>
      <c r="CO1510"/>
      <c r="CP1510"/>
      <c r="CQ1510"/>
      <c r="CR1510"/>
      <c r="CS1510"/>
      <c r="CT1510"/>
      <c r="CU1510"/>
      <c r="CV1510"/>
    </row>
    <row r="1511" spans="10:100" x14ac:dyDescent="0.25">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row>
    <row r="1512" spans="10:100" x14ac:dyDescent="0.25">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M1512"/>
      <c r="CN1512"/>
      <c r="CO1512"/>
      <c r="CP1512"/>
      <c r="CQ1512"/>
      <c r="CR1512"/>
      <c r="CS1512"/>
      <c r="CT1512"/>
      <c r="CU1512"/>
      <c r="CV1512"/>
    </row>
    <row r="1513" spans="10:100" x14ac:dyDescent="0.25">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M1513"/>
      <c r="CN1513"/>
      <c r="CO1513"/>
      <c r="CP1513"/>
      <c r="CQ1513"/>
      <c r="CR1513"/>
      <c r="CS1513"/>
      <c r="CT1513"/>
      <c r="CU1513"/>
      <c r="CV1513"/>
    </row>
    <row r="1514" spans="10:100" x14ac:dyDescent="0.25">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M1514"/>
      <c r="CN1514"/>
      <c r="CO1514"/>
      <c r="CP1514"/>
      <c r="CQ1514"/>
      <c r="CR1514"/>
      <c r="CS1514"/>
      <c r="CT1514"/>
      <c r="CU1514"/>
      <c r="CV1514"/>
    </row>
    <row r="1515" spans="10:100" x14ac:dyDescent="0.2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M1515"/>
      <c r="CN1515"/>
      <c r="CO1515"/>
      <c r="CP1515"/>
      <c r="CQ1515"/>
      <c r="CR1515"/>
      <c r="CS1515"/>
      <c r="CT1515"/>
      <c r="CU1515"/>
      <c r="CV1515"/>
    </row>
    <row r="1516" spans="10:100" x14ac:dyDescent="0.25">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M1516"/>
      <c r="CN1516"/>
      <c r="CO1516"/>
      <c r="CP1516"/>
      <c r="CQ1516"/>
      <c r="CR1516"/>
      <c r="CS1516"/>
      <c r="CT1516"/>
      <c r="CU1516"/>
      <c r="CV1516"/>
    </row>
    <row r="1517" spans="10:100" x14ac:dyDescent="0.25">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M1517"/>
      <c r="CN1517"/>
      <c r="CO1517"/>
      <c r="CP1517"/>
      <c r="CQ1517"/>
      <c r="CR1517"/>
      <c r="CS1517"/>
      <c r="CT1517"/>
      <c r="CU1517"/>
      <c r="CV1517"/>
    </row>
    <row r="1518" spans="10:100" x14ac:dyDescent="0.25">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M1518"/>
      <c r="CN1518"/>
      <c r="CO1518"/>
      <c r="CP1518"/>
      <c r="CQ1518"/>
      <c r="CR1518"/>
      <c r="CS1518"/>
      <c r="CT1518"/>
      <c r="CU1518"/>
      <c r="CV1518"/>
    </row>
    <row r="1519" spans="10:100" x14ac:dyDescent="0.25">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M1519"/>
      <c r="CN1519"/>
      <c r="CO1519"/>
      <c r="CP1519"/>
      <c r="CQ1519"/>
      <c r="CR1519"/>
      <c r="CS1519"/>
      <c r="CT1519"/>
      <c r="CU1519"/>
      <c r="CV1519"/>
    </row>
    <row r="1520" spans="10:100" x14ac:dyDescent="0.25">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M1520"/>
      <c r="CN1520"/>
      <c r="CO1520"/>
      <c r="CP1520"/>
      <c r="CQ1520"/>
      <c r="CR1520"/>
      <c r="CS1520"/>
      <c r="CT1520"/>
      <c r="CU1520"/>
      <c r="CV1520"/>
    </row>
    <row r="1521" spans="10:100" x14ac:dyDescent="0.25">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c r="CM1521"/>
      <c r="CN1521"/>
      <c r="CO1521"/>
      <c r="CP1521"/>
      <c r="CQ1521"/>
      <c r="CR1521"/>
      <c r="CS1521"/>
      <c r="CT1521"/>
      <c r="CU1521"/>
      <c r="CV1521"/>
    </row>
    <row r="1522" spans="10:100" x14ac:dyDescent="0.25">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c r="CM1522"/>
      <c r="CN1522"/>
      <c r="CO1522"/>
      <c r="CP1522"/>
      <c r="CQ1522"/>
      <c r="CR1522"/>
      <c r="CS1522"/>
      <c r="CT1522"/>
      <c r="CU1522"/>
      <c r="CV1522"/>
    </row>
    <row r="1523" spans="10:100" x14ac:dyDescent="0.25">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c r="CM1523"/>
      <c r="CN1523"/>
      <c r="CO1523"/>
      <c r="CP1523"/>
      <c r="CQ1523"/>
      <c r="CR1523"/>
      <c r="CS1523"/>
      <c r="CT1523"/>
      <c r="CU1523"/>
      <c r="CV1523"/>
    </row>
    <row r="1524" spans="10:100" x14ac:dyDescent="0.25">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c r="CM1524"/>
      <c r="CN1524"/>
      <c r="CO1524"/>
      <c r="CP1524"/>
      <c r="CQ1524"/>
      <c r="CR1524"/>
      <c r="CS1524"/>
      <c r="CT1524"/>
      <c r="CU1524"/>
      <c r="CV1524"/>
    </row>
    <row r="1525" spans="10:100" x14ac:dyDescent="0.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c r="CM1525"/>
      <c r="CN1525"/>
      <c r="CO1525"/>
      <c r="CP1525"/>
      <c r="CQ1525"/>
      <c r="CR1525"/>
      <c r="CS1525"/>
      <c r="CT1525"/>
      <c r="CU1525"/>
      <c r="CV1525"/>
    </row>
    <row r="1526" spans="10:100" x14ac:dyDescent="0.25">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c r="CM1526"/>
      <c r="CN1526"/>
      <c r="CO1526"/>
      <c r="CP1526"/>
      <c r="CQ1526"/>
      <c r="CR1526"/>
      <c r="CS1526"/>
      <c r="CT1526"/>
      <c r="CU1526"/>
      <c r="CV1526"/>
    </row>
    <row r="1527" spans="10:100" x14ac:dyDescent="0.25">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c r="CM1527"/>
      <c r="CN1527"/>
      <c r="CO1527"/>
      <c r="CP1527"/>
      <c r="CQ1527"/>
      <c r="CR1527"/>
      <c r="CS1527"/>
      <c r="CT1527"/>
      <c r="CU1527"/>
      <c r="CV1527"/>
    </row>
    <row r="1528" spans="10:100" x14ac:dyDescent="0.25">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c r="CM1528"/>
      <c r="CN1528"/>
      <c r="CO1528"/>
      <c r="CP1528"/>
      <c r="CQ1528"/>
      <c r="CR1528"/>
      <c r="CS1528"/>
      <c r="CT1528"/>
      <c r="CU1528"/>
      <c r="CV1528"/>
    </row>
    <row r="1529" spans="10:100" x14ac:dyDescent="0.25">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c r="CM1529"/>
      <c r="CN1529"/>
      <c r="CO1529"/>
      <c r="CP1529"/>
      <c r="CQ1529"/>
      <c r="CR1529"/>
      <c r="CS1529"/>
      <c r="CT1529"/>
      <c r="CU1529"/>
      <c r="CV1529"/>
    </row>
    <row r="1530" spans="10:100" x14ac:dyDescent="0.25">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c r="CM1530"/>
      <c r="CN1530"/>
      <c r="CO1530"/>
      <c r="CP1530"/>
      <c r="CQ1530"/>
      <c r="CR1530"/>
      <c r="CS1530"/>
      <c r="CT1530"/>
      <c r="CU1530"/>
      <c r="CV1530"/>
    </row>
    <row r="1531" spans="10:100" x14ac:dyDescent="0.25">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c r="CM1531"/>
      <c r="CN1531"/>
      <c r="CO1531"/>
      <c r="CP1531"/>
      <c r="CQ1531"/>
      <c r="CR1531"/>
      <c r="CS1531"/>
      <c r="CT1531"/>
      <c r="CU1531"/>
      <c r="CV1531"/>
    </row>
    <row r="1532" spans="10:100" x14ac:dyDescent="0.25">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c r="CM1532"/>
      <c r="CN1532"/>
      <c r="CO1532"/>
      <c r="CP1532"/>
      <c r="CQ1532"/>
      <c r="CR1532"/>
      <c r="CS1532"/>
      <c r="CT1532"/>
      <c r="CU1532"/>
      <c r="CV1532"/>
    </row>
    <row r="1533" spans="10:100" x14ac:dyDescent="0.25">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c r="CM1533"/>
      <c r="CN1533"/>
      <c r="CO1533"/>
      <c r="CP1533"/>
      <c r="CQ1533"/>
      <c r="CR1533"/>
      <c r="CS1533"/>
      <c r="CT1533"/>
      <c r="CU1533"/>
      <c r="CV1533"/>
    </row>
    <row r="1534" spans="10:100" x14ac:dyDescent="0.25">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c r="CM1534"/>
      <c r="CN1534"/>
      <c r="CO1534"/>
      <c r="CP1534"/>
      <c r="CQ1534"/>
      <c r="CR1534"/>
      <c r="CS1534"/>
      <c r="CT1534"/>
      <c r="CU1534"/>
      <c r="CV1534"/>
    </row>
    <row r="1535" spans="10:100" x14ac:dyDescent="0.2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c r="CM1535"/>
      <c r="CN1535"/>
      <c r="CO1535"/>
      <c r="CP1535"/>
      <c r="CQ1535"/>
      <c r="CR1535"/>
      <c r="CS1535"/>
      <c r="CT1535"/>
      <c r="CU1535"/>
      <c r="CV1535"/>
    </row>
    <row r="1536" spans="10:100" x14ac:dyDescent="0.25">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c r="CM1536"/>
      <c r="CN1536"/>
      <c r="CO1536"/>
      <c r="CP1536"/>
      <c r="CQ1536"/>
      <c r="CR1536"/>
      <c r="CS1536"/>
      <c r="CT1536"/>
      <c r="CU1536"/>
      <c r="CV1536"/>
    </row>
    <row r="1537" spans="10:100" x14ac:dyDescent="0.25">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c r="CM1537"/>
      <c r="CN1537"/>
      <c r="CO1537"/>
      <c r="CP1537"/>
      <c r="CQ1537"/>
      <c r="CR1537"/>
      <c r="CS1537"/>
      <c r="CT1537"/>
      <c r="CU1537"/>
      <c r="CV1537"/>
    </row>
    <row r="1538" spans="10:100" x14ac:dyDescent="0.25">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c r="CM1538"/>
      <c r="CN1538"/>
      <c r="CO1538"/>
      <c r="CP1538"/>
      <c r="CQ1538"/>
      <c r="CR1538"/>
      <c r="CS1538"/>
      <c r="CT1538"/>
      <c r="CU1538"/>
      <c r="CV1538"/>
    </row>
    <row r="1539" spans="10:100" x14ac:dyDescent="0.25">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c r="CM1539"/>
      <c r="CN1539"/>
      <c r="CO1539"/>
      <c r="CP1539"/>
      <c r="CQ1539"/>
      <c r="CR1539"/>
      <c r="CS1539"/>
      <c r="CT1539"/>
      <c r="CU1539"/>
      <c r="CV1539"/>
    </row>
    <row r="1540" spans="10:100" x14ac:dyDescent="0.25">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c r="CM1540"/>
      <c r="CN1540"/>
      <c r="CO1540"/>
      <c r="CP1540"/>
      <c r="CQ1540"/>
      <c r="CR1540"/>
      <c r="CS1540"/>
      <c r="CT1540"/>
      <c r="CU1540"/>
      <c r="CV1540"/>
    </row>
    <row r="1541" spans="10:100" x14ac:dyDescent="0.25">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M1541"/>
      <c r="CN1541"/>
      <c r="CO1541"/>
      <c r="CP1541"/>
      <c r="CQ1541"/>
      <c r="CR1541"/>
      <c r="CS1541"/>
      <c r="CT1541"/>
      <c r="CU1541"/>
      <c r="CV1541"/>
    </row>
    <row r="1542" spans="10:100" x14ac:dyDescent="0.25">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c r="CM1542"/>
      <c r="CN1542"/>
      <c r="CO1542"/>
      <c r="CP1542"/>
      <c r="CQ1542"/>
      <c r="CR1542"/>
      <c r="CS1542"/>
      <c r="CT1542"/>
      <c r="CU1542"/>
      <c r="CV1542"/>
    </row>
    <row r="1543" spans="10:100" x14ac:dyDescent="0.25">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c r="CM1543"/>
      <c r="CN1543"/>
      <c r="CO1543"/>
      <c r="CP1543"/>
      <c r="CQ1543"/>
      <c r="CR1543"/>
      <c r="CS1543"/>
      <c r="CT1543"/>
      <c r="CU1543"/>
      <c r="CV1543"/>
    </row>
    <row r="1544" spans="10:100" x14ac:dyDescent="0.25">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c r="CM1544"/>
      <c r="CN1544"/>
      <c r="CO1544"/>
      <c r="CP1544"/>
      <c r="CQ1544"/>
      <c r="CR1544"/>
      <c r="CS1544"/>
      <c r="CT1544"/>
      <c r="CU1544"/>
      <c r="CV1544"/>
    </row>
    <row r="1545" spans="10:100" x14ac:dyDescent="0.2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c r="CM1545"/>
      <c r="CN1545"/>
      <c r="CO1545"/>
      <c r="CP1545"/>
      <c r="CQ1545"/>
      <c r="CR1545"/>
      <c r="CS1545"/>
      <c r="CT1545"/>
      <c r="CU1545"/>
      <c r="CV1545"/>
    </row>
    <row r="1546" spans="10:100" x14ac:dyDescent="0.25">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c r="CM1546"/>
      <c r="CN1546"/>
      <c r="CO1546"/>
      <c r="CP1546"/>
      <c r="CQ1546"/>
      <c r="CR1546"/>
      <c r="CS1546"/>
      <c r="CT1546"/>
      <c r="CU1546"/>
      <c r="CV1546"/>
    </row>
    <row r="1547" spans="10:100" x14ac:dyDescent="0.25">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c r="CM1547"/>
      <c r="CN1547"/>
      <c r="CO1547"/>
      <c r="CP1547"/>
      <c r="CQ1547"/>
      <c r="CR1547"/>
      <c r="CS1547"/>
      <c r="CT1547"/>
      <c r="CU1547"/>
      <c r="CV1547"/>
    </row>
    <row r="1548" spans="10:100" x14ac:dyDescent="0.25">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c r="CM1548"/>
      <c r="CN1548"/>
      <c r="CO1548"/>
      <c r="CP1548"/>
      <c r="CQ1548"/>
      <c r="CR1548"/>
      <c r="CS1548"/>
      <c r="CT1548"/>
      <c r="CU1548"/>
      <c r="CV1548"/>
    </row>
    <row r="1549" spans="10:100" x14ac:dyDescent="0.25">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c r="CM1549"/>
      <c r="CN1549"/>
      <c r="CO1549"/>
      <c r="CP1549"/>
      <c r="CQ1549"/>
      <c r="CR1549"/>
      <c r="CS1549"/>
      <c r="CT1549"/>
      <c r="CU1549"/>
      <c r="CV1549"/>
    </row>
    <row r="1550" spans="10:100" x14ac:dyDescent="0.25">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c r="CM1550"/>
      <c r="CN1550"/>
      <c r="CO1550"/>
      <c r="CP1550"/>
      <c r="CQ1550"/>
      <c r="CR1550"/>
      <c r="CS1550"/>
      <c r="CT1550"/>
      <c r="CU1550"/>
      <c r="CV1550"/>
    </row>
    <row r="1551" spans="10:100" x14ac:dyDescent="0.25">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c r="CM1551"/>
      <c r="CN1551"/>
      <c r="CO1551"/>
      <c r="CP1551"/>
      <c r="CQ1551"/>
      <c r="CR1551"/>
      <c r="CS1551"/>
      <c r="CT1551"/>
      <c r="CU1551"/>
      <c r="CV1551"/>
    </row>
    <row r="1552" spans="10:100" x14ac:dyDescent="0.25">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c r="CM1552"/>
      <c r="CN1552"/>
      <c r="CO1552"/>
      <c r="CP1552"/>
      <c r="CQ1552"/>
      <c r="CR1552"/>
      <c r="CS1552"/>
      <c r="CT1552"/>
      <c r="CU1552"/>
      <c r="CV1552"/>
    </row>
    <row r="1553" spans="10:100" x14ac:dyDescent="0.25">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c r="CM1553"/>
      <c r="CN1553"/>
      <c r="CO1553"/>
      <c r="CP1553"/>
      <c r="CQ1553"/>
      <c r="CR1553"/>
      <c r="CS1553"/>
      <c r="CT1553"/>
      <c r="CU1553"/>
      <c r="CV1553"/>
    </row>
    <row r="1554" spans="10:100" x14ac:dyDescent="0.25">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c r="CM1554"/>
      <c r="CN1554"/>
      <c r="CO1554"/>
      <c r="CP1554"/>
      <c r="CQ1554"/>
      <c r="CR1554"/>
      <c r="CS1554"/>
      <c r="CT1554"/>
      <c r="CU1554"/>
      <c r="CV1554"/>
    </row>
    <row r="1555" spans="10:100" x14ac:dyDescent="0.2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c r="CM1555"/>
      <c r="CN1555"/>
      <c r="CO1555"/>
      <c r="CP1555"/>
      <c r="CQ1555"/>
      <c r="CR1555"/>
      <c r="CS1555"/>
      <c r="CT1555"/>
      <c r="CU1555"/>
      <c r="CV1555"/>
    </row>
    <row r="1556" spans="10:100" x14ac:dyDescent="0.25">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c r="CM1556"/>
      <c r="CN1556"/>
      <c r="CO1556"/>
      <c r="CP1556"/>
      <c r="CQ1556"/>
      <c r="CR1556"/>
      <c r="CS1556"/>
      <c r="CT1556"/>
      <c r="CU1556"/>
      <c r="CV1556"/>
    </row>
    <row r="1557" spans="10:100" x14ac:dyDescent="0.25">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c r="CM1557"/>
      <c r="CN1557"/>
      <c r="CO1557"/>
      <c r="CP1557"/>
      <c r="CQ1557"/>
      <c r="CR1557"/>
      <c r="CS1557"/>
      <c r="CT1557"/>
      <c r="CU1557"/>
      <c r="CV1557"/>
    </row>
    <row r="1558" spans="10:100" x14ac:dyDescent="0.25">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c r="CM1558"/>
      <c r="CN1558"/>
      <c r="CO1558"/>
      <c r="CP1558"/>
      <c r="CQ1558"/>
      <c r="CR1558"/>
      <c r="CS1558"/>
      <c r="CT1558"/>
      <c r="CU1558"/>
      <c r="CV1558"/>
    </row>
    <row r="1559" spans="10:100" x14ac:dyDescent="0.25">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c r="CM1559"/>
      <c r="CN1559"/>
      <c r="CO1559"/>
      <c r="CP1559"/>
      <c r="CQ1559"/>
      <c r="CR1559"/>
      <c r="CS1559"/>
      <c r="CT1559"/>
      <c r="CU1559"/>
      <c r="CV1559"/>
    </row>
    <row r="1560" spans="10:100" x14ac:dyDescent="0.25">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c r="BD1560"/>
      <c r="BE1560"/>
      <c r="BF1560"/>
      <c r="BG1560"/>
      <c r="BH1560"/>
      <c r="BI1560"/>
      <c r="BJ1560"/>
      <c r="BK1560"/>
      <c r="BL1560"/>
      <c r="BM1560"/>
      <c r="BN1560"/>
      <c r="BO1560"/>
      <c r="BP1560"/>
      <c r="BQ1560"/>
      <c r="BR1560"/>
      <c r="BS1560"/>
      <c r="BT1560"/>
      <c r="BU1560"/>
      <c r="BV1560"/>
      <c r="BW1560"/>
      <c r="BX1560"/>
      <c r="BY1560"/>
      <c r="BZ1560"/>
      <c r="CA1560"/>
      <c r="CB1560"/>
      <c r="CC1560"/>
      <c r="CD1560"/>
      <c r="CE1560"/>
      <c r="CF1560"/>
      <c r="CG1560"/>
      <c r="CH1560"/>
      <c r="CI1560"/>
      <c r="CJ1560"/>
      <c r="CK1560"/>
      <c r="CL1560"/>
      <c r="CM1560"/>
      <c r="CN1560"/>
      <c r="CO1560"/>
      <c r="CP1560"/>
      <c r="CQ1560"/>
      <c r="CR1560"/>
      <c r="CS1560"/>
      <c r="CT1560"/>
      <c r="CU1560"/>
      <c r="CV1560"/>
    </row>
    <row r="1561" spans="10:100" x14ac:dyDescent="0.25">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c r="BD1561"/>
      <c r="BE1561"/>
      <c r="BF1561"/>
      <c r="BG1561"/>
      <c r="BH1561"/>
      <c r="BI1561"/>
      <c r="BJ1561"/>
      <c r="BK1561"/>
      <c r="BL1561"/>
      <c r="BM1561"/>
      <c r="BN1561"/>
      <c r="BO1561"/>
      <c r="BP1561"/>
      <c r="BQ1561"/>
      <c r="BR1561"/>
      <c r="BS1561"/>
      <c r="BT1561"/>
      <c r="BU1561"/>
      <c r="BV1561"/>
      <c r="BW1561"/>
      <c r="BX1561"/>
      <c r="BY1561"/>
      <c r="BZ1561"/>
      <c r="CA1561"/>
      <c r="CB1561"/>
      <c r="CC1561"/>
      <c r="CD1561"/>
      <c r="CE1561"/>
      <c r="CF1561"/>
      <c r="CG1561"/>
      <c r="CH1561"/>
      <c r="CI1561"/>
      <c r="CJ1561"/>
      <c r="CK1561"/>
      <c r="CL1561"/>
      <c r="CM1561"/>
      <c r="CN1561"/>
      <c r="CO1561"/>
      <c r="CP1561"/>
      <c r="CQ1561"/>
      <c r="CR1561"/>
      <c r="CS1561"/>
      <c r="CT1561"/>
      <c r="CU1561"/>
      <c r="CV1561"/>
    </row>
    <row r="1562" spans="10:100" x14ac:dyDescent="0.25">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c r="BD1562"/>
      <c r="BE1562"/>
      <c r="BF1562"/>
      <c r="BG1562"/>
      <c r="BH1562"/>
      <c r="BI1562"/>
      <c r="BJ1562"/>
      <c r="BK1562"/>
      <c r="BL1562"/>
      <c r="BM1562"/>
      <c r="BN1562"/>
      <c r="BO1562"/>
      <c r="BP1562"/>
      <c r="BQ1562"/>
      <c r="BR1562"/>
      <c r="BS1562"/>
      <c r="BT1562"/>
      <c r="BU1562"/>
      <c r="BV1562"/>
      <c r="BW1562"/>
      <c r="BX1562"/>
      <c r="BY1562"/>
      <c r="BZ1562"/>
      <c r="CA1562"/>
      <c r="CB1562"/>
      <c r="CC1562"/>
      <c r="CD1562"/>
      <c r="CE1562"/>
      <c r="CF1562"/>
      <c r="CG1562"/>
      <c r="CH1562"/>
      <c r="CI1562"/>
      <c r="CJ1562"/>
      <c r="CK1562"/>
      <c r="CL1562"/>
      <c r="CM1562"/>
      <c r="CN1562"/>
      <c r="CO1562"/>
      <c r="CP1562"/>
      <c r="CQ1562"/>
      <c r="CR1562"/>
      <c r="CS1562"/>
      <c r="CT1562"/>
      <c r="CU1562"/>
      <c r="CV1562"/>
    </row>
    <row r="1563" spans="10:100" x14ac:dyDescent="0.25">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c r="BD1563"/>
      <c r="BE1563"/>
      <c r="BF1563"/>
      <c r="BG1563"/>
      <c r="BH1563"/>
      <c r="BI1563"/>
      <c r="BJ1563"/>
      <c r="BK1563"/>
      <c r="BL1563"/>
      <c r="BM1563"/>
      <c r="BN1563"/>
      <c r="BO1563"/>
      <c r="BP1563"/>
      <c r="BQ1563"/>
      <c r="BR1563"/>
      <c r="BS1563"/>
      <c r="BT1563"/>
      <c r="BU1563"/>
      <c r="BV1563"/>
      <c r="BW1563"/>
      <c r="BX1563"/>
      <c r="BY1563"/>
      <c r="BZ1563"/>
      <c r="CA1563"/>
      <c r="CB1563"/>
      <c r="CC1563"/>
      <c r="CD1563"/>
      <c r="CE1563"/>
      <c r="CF1563"/>
      <c r="CG1563"/>
      <c r="CH1563"/>
      <c r="CI1563"/>
      <c r="CJ1563"/>
      <c r="CK1563"/>
      <c r="CL1563"/>
      <c r="CM1563"/>
      <c r="CN1563"/>
      <c r="CO1563"/>
      <c r="CP1563"/>
      <c r="CQ1563"/>
      <c r="CR1563"/>
      <c r="CS1563"/>
      <c r="CT1563"/>
      <c r="CU1563"/>
      <c r="CV1563"/>
    </row>
    <row r="1564" spans="10:100" x14ac:dyDescent="0.25">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c r="BD1564"/>
      <c r="BE1564"/>
      <c r="BF1564"/>
      <c r="BG1564"/>
      <c r="BH1564"/>
      <c r="BI1564"/>
      <c r="BJ1564"/>
      <c r="BK1564"/>
      <c r="BL1564"/>
      <c r="BM1564"/>
      <c r="BN1564"/>
      <c r="BO1564"/>
      <c r="BP1564"/>
      <c r="BQ1564"/>
      <c r="BR1564"/>
      <c r="BS1564"/>
      <c r="BT1564"/>
      <c r="BU1564"/>
      <c r="BV1564"/>
      <c r="BW1564"/>
      <c r="BX1564"/>
      <c r="BY1564"/>
      <c r="BZ1564"/>
      <c r="CA1564"/>
      <c r="CB1564"/>
      <c r="CC1564"/>
      <c r="CD1564"/>
      <c r="CE1564"/>
      <c r="CF1564"/>
      <c r="CG1564"/>
      <c r="CH1564"/>
      <c r="CI1564"/>
      <c r="CJ1564"/>
      <c r="CK1564"/>
      <c r="CL1564"/>
      <c r="CM1564"/>
      <c r="CN1564"/>
      <c r="CO1564"/>
      <c r="CP1564"/>
      <c r="CQ1564"/>
      <c r="CR1564"/>
      <c r="CS1564"/>
      <c r="CT1564"/>
      <c r="CU1564"/>
      <c r="CV1564"/>
    </row>
    <row r="1565" spans="10:100" x14ac:dyDescent="0.2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c r="AY1565"/>
      <c r="AZ1565"/>
      <c r="BA1565"/>
      <c r="BB1565"/>
      <c r="BC1565"/>
      <c r="BD1565"/>
      <c r="BE1565"/>
      <c r="BF1565"/>
      <c r="BG1565"/>
      <c r="BH1565"/>
      <c r="BI1565"/>
      <c r="BJ1565"/>
      <c r="BK1565"/>
      <c r="BL1565"/>
      <c r="BM1565"/>
      <c r="BN1565"/>
      <c r="BO1565"/>
      <c r="BP1565"/>
      <c r="BQ1565"/>
      <c r="BR1565"/>
      <c r="BS1565"/>
      <c r="BT1565"/>
      <c r="BU1565"/>
      <c r="BV1565"/>
      <c r="BW1565"/>
      <c r="BX1565"/>
      <c r="BY1565"/>
      <c r="BZ1565"/>
      <c r="CA1565"/>
      <c r="CB1565"/>
      <c r="CC1565"/>
      <c r="CD1565"/>
      <c r="CE1565"/>
      <c r="CF1565"/>
      <c r="CG1565"/>
      <c r="CH1565"/>
      <c r="CI1565"/>
      <c r="CJ1565"/>
      <c r="CK1565"/>
      <c r="CL1565"/>
      <c r="CM1565"/>
      <c r="CN1565"/>
      <c r="CO1565"/>
      <c r="CP1565"/>
      <c r="CQ1565"/>
      <c r="CR1565"/>
      <c r="CS1565"/>
      <c r="CT1565"/>
      <c r="CU1565"/>
      <c r="CV1565"/>
    </row>
    <row r="1566" spans="10:100" x14ac:dyDescent="0.25">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c r="AY1566"/>
      <c r="AZ1566"/>
      <c r="BA1566"/>
      <c r="BB1566"/>
      <c r="BC1566"/>
      <c r="BD1566"/>
      <c r="BE1566"/>
      <c r="BF1566"/>
      <c r="BG1566"/>
      <c r="BH1566"/>
      <c r="BI1566"/>
      <c r="BJ1566"/>
      <c r="BK1566"/>
      <c r="BL1566"/>
      <c r="BM1566"/>
      <c r="BN1566"/>
      <c r="BO1566"/>
      <c r="BP1566"/>
      <c r="BQ1566"/>
      <c r="BR1566"/>
      <c r="BS1566"/>
      <c r="BT1566"/>
      <c r="BU1566"/>
      <c r="BV1566"/>
      <c r="BW1566"/>
      <c r="BX1566"/>
      <c r="BY1566"/>
      <c r="BZ1566"/>
      <c r="CA1566"/>
      <c r="CB1566"/>
      <c r="CC1566"/>
      <c r="CD1566"/>
      <c r="CE1566"/>
      <c r="CF1566"/>
      <c r="CG1566"/>
      <c r="CH1566"/>
      <c r="CI1566"/>
      <c r="CJ1566"/>
      <c r="CK1566"/>
      <c r="CL1566"/>
      <c r="CM1566"/>
      <c r="CN1566"/>
      <c r="CO1566"/>
      <c r="CP1566"/>
      <c r="CQ1566"/>
      <c r="CR1566"/>
      <c r="CS1566"/>
      <c r="CT1566"/>
      <c r="CU1566"/>
      <c r="CV1566"/>
    </row>
    <row r="1567" spans="10:100" x14ac:dyDescent="0.25">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M1567"/>
      <c r="CN1567"/>
      <c r="CO1567"/>
      <c r="CP1567"/>
      <c r="CQ1567"/>
      <c r="CR1567"/>
      <c r="CS1567"/>
      <c r="CT1567"/>
      <c r="CU1567"/>
      <c r="CV1567"/>
    </row>
    <row r="1568" spans="10:100" x14ac:dyDescent="0.25">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c r="AY1568"/>
      <c r="AZ1568"/>
      <c r="BA1568"/>
      <c r="BB1568"/>
      <c r="BC1568"/>
      <c r="BD1568"/>
      <c r="BE1568"/>
      <c r="BF1568"/>
      <c r="BG1568"/>
      <c r="BH1568"/>
      <c r="BI1568"/>
      <c r="BJ1568"/>
      <c r="BK1568"/>
      <c r="BL1568"/>
      <c r="BM1568"/>
      <c r="BN1568"/>
      <c r="BO1568"/>
      <c r="BP1568"/>
      <c r="BQ1568"/>
      <c r="BR1568"/>
      <c r="BS1568"/>
      <c r="BT1568"/>
      <c r="BU1568"/>
      <c r="BV1568"/>
      <c r="BW1568"/>
      <c r="BX1568"/>
      <c r="BY1568"/>
      <c r="BZ1568"/>
      <c r="CA1568"/>
      <c r="CB1568"/>
      <c r="CC1568"/>
      <c r="CD1568"/>
      <c r="CE1568"/>
      <c r="CF1568"/>
      <c r="CG1568"/>
      <c r="CH1568"/>
      <c r="CI1568"/>
      <c r="CJ1568"/>
      <c r="CK1568"/>
      <c r="CL1568"/>
      <c r="CM1568"/>
      <c r="CN1568"/>
      <c r="CO1568"/>
      <c r="CP1568"/>
      <c r="CQ1568"/>
      <c r="CR1568"/>
      <c r="CS1568"/>
      <c r="CT1568"/>
      <c r="CU1568"/>
      <c r="CV1568"/>
    </row>
    <row r="1569" spans="10:100" x14ac:dyDescent="0.25">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M1569"/>
      <c r="CN1569"/>
      <c r="CO1569"/>
      <c r="CP1569"/>
      <c r="CQ1569"/>
      <c r="CR1569"/>
      <c r="CS1569"/>
      <c r="CT1569"/>
      <c r="CU1569"/>
      <c r="CV1569"/>
    </row>
    <row r="1570" spans="10:100" x14ac:dyDescent="0.25">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M1570"/>
      <c r="CN1570"/>
      <c r="CO1570"/>
      <c r="CP1570"/>
      <c r="CQ1570"/>
      <c r="CR1570"/>
      <c r="CS1570"/>
      <c r="CT1570"/>
      <c r="CU1570"/>
      <c r="CV1570"/>
    </row>
    <row r="1571" spans="10:100" x14ac:dyDescent="0.25">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M1571"/>
      <c r="CN1571"/>
      <c r="CO1571"/>
      <c r="CP1571"/>
      <c r="CQ1571"/>
      <c r="CR1571"/>
      <c r="CS1571"/>
      <c r="CT1571"/>
      <c r="CU1571"/>
      <c r="CV1571"/>
    </row>
    <row r="1572" spans="10:100" x14ac:dyDescent="0.25">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M1572"/>
      <c r="CN1572"/>
      <c r="CO1572"/>
      <c r="CP1572"/>
      <c r="CQ1572"/>
      <c r="CR1572"/>
      <c r="CS1572"/>
      <c r="CT1572"/>
      <c r="CU1572"/>
      <c r="CV1572"/>
    </row>
    <row r="1573" spans="10:100" x14ac:dyDescent="0.25">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M1573"/>
      <c r="CN1573"/>
      <c r="CO1573"/>
      <c r="CP1573"/>
      <c r="CQ1573"/>
      <c r="CR1573"/>
      <c r="CS1573"/>
      <c r="CT1573"/>
      <c r="CU1573"/>
      <c r="CV1573"/>
    </row>
    <row r="1574" spans="10:100" x14ac:dyDescent="0.25">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M1574"/>
      <c r="CN1574"/>
      <c r="CO1574"/>
      <c r="CP1574"/>
      <c r="CQ1574"/>
      <c r="CR1574"/>
      <c r="CS1574"/>
      <c r="CT1574"/>
      <c r="CU1574"/>
      <c r="CV1574"/>
    </row>
    <row r="1575" spans="10:100" x14ac:dyDescent="0.2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row>
    <row r="1576" spans="10:100" x14ac:dyDescent="0.25">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M1576"/>
      <c r="CN1576"/>
      <c r="CO1576"/>
      <c r="CP1576"/>
      <c r="CQ1576"/>
      <c r="CR1576"/>
      <c r="CS1576"/>
      <c r="CT1576"/>
      <c r="CU1576"/>
      <c r="CV1576"/>
    </row>
    <row r="1577" spans="10:100" x14ac:dyDescent="0.25">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M1577"/>
      <c r="CN1577"/>
      <c r="CO1577"/>
      <c r="CP1577"/>
      <c r="CQ1577"/>
      <c r="CR1577"/>
      <c r="CS1577"/>
      <c r="CT1577"/>
      <c r="CU1577"/>
      <c r="CV1577"/>
    </row>
    <row r="1578" spans="10:100" x14ac:dyDescent="0.25">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M1578"/>
      <c r="CN1578"/>
      <c r="CO1578"/>
      <c r="CP1578"/>
      <c r="CQ1578"/>
      <c r="CR1578"/>
      <c r="CS1578"/>
      <c r="CT1578"/>
      <c r="CU1578"/>
      <c r="CV1578"/>
    </row>
    <row r="1579" spans="10:100" x14ac:dyDescent="0.25">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M1579"/>
      <c r="CN1579"/>
      <c r="CO1579"/>
      <c r="CP1579"/>
      <c r="CQ1579"/>
      <c r="CR1579"/>
      <c r="CS1579"/>
      <c r="CT1579"/>
      <c r="CU1579"/>
      <c r="CV1579"/>
    </row>
    <row r="1580" spans="10:100" x14ac:dyDescent="0.25">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M1580"/>
      <c r="CN1580"/>
      <c r="CO1580"/>
      <c r="CP1580"/>
      <c r="CQ1580"/>
      <c r="CR1580"/>
      <c r="CS1580"/>
      <c r="CT1580"/>
      <c r="CU1580"/>
      <c r="CV1580"/>
    </row>
    <row r="1581" spans="10:100" x14ac:dyDescent="0.25">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M1581"/>
      <c r="CN1581"/>
      <c r="CO1581"/>
      <c r="CP1581"/>
      <c r="CQ1581"/>
      <c r="CR1581"/>
      <c r="CS1581"/>
      <c r="CT1581"/>
      <c r="CU1581"/>
      <c r="CV1581"/>
    </row>
    <row r="1582" spans="10:100" x14ac:dyDescent="0.25">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M1582"/>
      <c r="CN1582"/>
      <c r="CO1582"/>
      <c r="CP1582"/>
      <c r="CQ1582"/>
      <c r="CR1582"/>
      <c r="CS1582"/>
      <c r="CT1582"/>
      <c r="CU1582"/>
      <c r="CV1582"/>
    </row>
    <row r="1583" spans="10:100" x14ac:dyDescent="0.25">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M1583"/>
      <c r="CN1583"/>
      <c r="CO1583"/>
      <c r="CP1583"/>
      <c r="CQ1583"/>
      <c r="CR1583"/>
      <c r="CS1583"/>
      <c r="CT1583"/>
      <c r="CU1583"/>
      <c r="CV1583"/>
    </row>
    <row r="1584" spans="10:100" x14ac:dyDescent="0.25">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M1584"/>
      <c r="CN1584"/>
      <c r="CO1584"/>
      <c r="CP1584"/>
      <c r="CQ1584"/>
      <c r="CR1584"/>
      <c r="CS1584"/>
      <c r="CT1584"/>
      <c r="CU1584"/>
      <c r="CV1584"/>
    </row>
    <row r="1585" spans="10:100" x14ac:dyDescent="0.2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c r="BD1585"/>
      <c r="BE1585"/>
      <c r="BF1585"/>
      <c r="BG1585"/>
      <c r="BH1585"/>
      <c r="BI1585"/>
      <c r="BJ1585"/>
      <c r="BK1585"/>
      <c r="BL1585"/>
      <c r="BM1585"/>
      <c r="BN1585"/>
      <c r="BO1585"/>
      <c r="BP1585"/>
      <c r="BQ1585"/>
      <c r="BR1585"/>
      <c r="BS1585"/>
      <c r="BT1585"/>
      <c r="BU1585"/>
      <c r="BV1585"/>
      <c r="BW1585"/>
      <c r="BX1585"/>
      <c r="BY1585"/>
      <c r="BZ1585"/>
      <c r="CA1585"/>
      <c r="CB1585"/>
      <c r="CC1585"/>
      <c r="CD1585"/>
      <c r="CE1585"/>
      <c r="CF1585"/>
      <c r="CG1585"/>
      <c r="CH1585"/>
      <c r="CI1585"/>
      <c r="CJ1585"/>
      <c r="CK1585"/>
      <c r="CL1585"/>
      <c r="CM1585"/>
      <c r="CN1585"/>
      <c r="CO1585"/>
      <c r="CP1585"/>
      <c r="CQ1585"/>
      <c r="CR1585"/>
      <c r="CS1585"/>
      <c r="CT1585"/>
      <c r="CU1585"/>
      <c r="CV1585"/>
    </row>
    <row r="1586" spans="10:100" x14ac:dyDescent="0.25">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c r="BD1586"/>
      <c r="BE1586"/>
      <c r="BF1586"/>
      <c r="BG1586"/>
      <c r="BH1586"/>
      <c r="BI1586"/>
      <c r="BJ1586"/>
      <c r="BK1586"/>
      <c r="BL1586"/>
      <c r="BM1586"/>
      <c r="BN1586"/>
      <c r="BO1586"/>
      <c r="BP1586"/>
      <c r="BQ1586"/>
      <c r="BR1586"/>
      <c r="BS1586"/>
      <c r="BT1586"/>
      <c r="BU1586"/>
      <c r="BV1586"/>
      <c r="BW1586"/>
      <c r="BX1586"/>
      <c r="BY1586"/>
      <c r="BZ1586"/>
      <c r="CA1586"/>
      <c r="CB1586"/>
      <c r="CC1586"/>
      <c r="CD1586"/>
      <c r="CE1586"/>
      <c r="CF1586"/>
      <c r="CG1586"/>
      <c r="CH1586"/>
      <c r="CI1586"/>
      <c r="CJ1586"/>
      <c r="CK1586"/>
      <c r="CL1586"/>
      <c r="CM1586"/>
      <c r="CN1586"/>
      <c r="CO1586"/>
      <c r="CP1586"/>
      <c r="CQ1586"/>
      <c r="CR1586"/>
      <c r="CS1586"/>
      <c r="CT1586"/>
      <c r="CU1586"/>
      <c r="CV1586"/>
    </row>
    <row r="1587" spans="10:100" x14ac:dyDescent="0.25">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c r="BD1587"/>
      <c r="BE1587"/>
      <c r="BF1587"/>
      <c r="BG1587"/>
      <c r="BH1587"/>
      <c r="BI1587"/>
      <c r="BJ1587"/>
      <c r="BK1587"/>
      <c r="BL1587"/>
      <c r="BM1587"/>
      <c r="BN1587"/>
      <c r="BO1587"/>
      <c r="BP1587"/>
      <c r="BQ1587"/>
      <c r="BR1587"/>
      <c r="BS1587"/>
      <c r="BT1587"/>
      <c r="BU1587"/>
      <c r="BV1587"/>
      <c r="BW1587"/>
      <c r="BX1587"/>
      <c r="BY1587"/>
      <c r="BZ1587"/>
      <c r="CA1587"/>
      <c r="CB1587"/>
      <c r="CC1587"/>
      <c r="CD1587"/>
      <c r="CE1587"/>
      <c r="CF1587"/>
      <c r="CG1587"/>
      <c r="CH1587"/>
      <c r="CI1587"/>
      <c r="CJ1587"/>
      <c r="CK1587"/>
      <c r="CL1587"/>
      <c r="CM1587"/>
      <c r="CN1587"/>
      <c r="CO1587"/>
      <c r="CP1587"/>
      <c r="CQ1587"/>
      <c r="CR1587"/>
      <c r="CS1587"/>
      <c r="CT1587"/>
      <c r="CU1587"/>
      <c r="CV1587"/>
    </row>
    <row r="1588" spans="10:100" x14ac:dyDescent="0.25">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c r="BD1588"/>
      <c r="BE1588"/>
      <c r="BF1588"/>
      <c r="BG1588"/>
      <c r="BH1588"/>
      <c r="BI1588"/>
      <c r="BJ1588"/>
      <c r="BK1588"/>
      <c r="BL1588"/>
      <c r="BM1588"/>
      <c r="BN1588"/>
      <c r="BO1588"/>
      <c r="BP1588"/>
      <c r="BQ1588"/>
      <c r="BR1588"/>
      <c r="BS1588"/>
      <c r="BT1588"/>
      <c r="BU1588"/>
      <c r="BV1588"/>
      <c r="BW1588"/>
      <c r="BX1588"/>
      <c r="BY1588"/>
      <c r="BZ1588"/>
      <c r="CA1588"/>
      <c r="CB1588"/>
      <c r="CC1588"/>
      <c r="CD1588"/>
      <c r="CE1588"/>
      <c r="CF1588"/>
      <c r="CG1588"/>
      <c r="CH1588"/>
      <c r="CI1588"/>
      <c r="CJ1588"/>
      <c r="CK1588"/>
      <c r="CL1588"/>
      <c r="CM1588"/>
      <c r="CN1588"/>
      <c r="CO1588"/>
      <c r="CP1588"/>
      <c r="CQ1588"/>
      <c r="CR1588"/>
      <c r="CS1588"/>
      <c r="CT1588"/>
      <c r="CU1588"/>
      <c r="CV1588"/>
    </row>
    <row r="1589" spans="10:100" x14ac:dyDescent="0.25">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c r="BD1589"/>
      <c r="BE1589"/>
      <c r="BF1589"/>
      <c r="BG1589"/>
      <c r="BH1589"/>
      <c r="BI1589"/>
      <c r="BJ1589"/>
      <c r="BK1589"/>
      <c r="BL1589"/>
      <c r="BM1589"/>
      <c r="BN1589"/>
      <c r="BO1589"/>
      <c r="BP1589"/>
      <c r="BQ1589"/>
      <c r="BR1589"/>
      <c r="BS1589"/>
      <c r="BT1589"/>
      <c r="BU1589"/>
      <c r="BV1589"/>
      <c r="BW1589"/>
      <c r="BX1589"/>
      <c r="BY1589"/>
      <c r="BZ1589"/>
      <c r="CA1589"/>
      <c r="CB1589"/>
      <c r="CC1589"/>
      <c r="CD1589"/>
      <c r="CE1589"/>
      <c r="CF1589"/>
      <c r="CG1589"/>
      <c r="CH1589"/>
      <c r="CI1589"/>
      <c r="CJ1589"/>
      <c r="CK1589"/>
      <c r="CL1589"/>
      <c r="CM1589"/>
      <c r="CN1589"/>
      <c r="CO1589"/>
      <c r="CP1589"/>
      <c r="CQ1589"/>
      <c r="CR1589"/>
      <c r="CS1589"/>
      <c r="CT1589"/>
      <c r="CU1589"/>
      <c r="CV1589"/>
    </row>
    <row r="1590" spans="10:100" x14ac:dyDescent="0.25">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c r="BD1590"/>
      <c r="BE1590"/>
      <c r="BF1590"/>
      <c r="BG1590"/>
      <c r="BH1590"/>
      <c r="BI1590"/>
      <c r="BJ1590"/>
      <c r="BK1590"/>
      <c r="BL1590"/>
      <c r="BM1590"/>
      <c r="BN1590"/>
      <c r="BO1590"/>
      <c r="BP1590"/>
      <c r="BQ1590"/>
      <c r="BR1590"/>
      <c r="BS1590"/>
      <c r="BT1590"/>
      <c r="BU1590"/>
      <c r="BV1590"/>
      <c r="BW1590"/>
      <c r="BX1590"/>
      <c r="BY1590"/>
      <c r="BZ1590"/>
      <c r="CA1590"/>
      <c r="CB1590"/>
      <c r="CC1590"/>
      <c r="CD1590"/>
      <c r="CE1590"/>
      <c r="CF1590"/>
      <c r="CG1590"/>
      <c r="CH1590"/>
      <c r="CI1590"/>
      <c r="CJ1590"/>
      <c r="CK1590"/>
      <c r="CL1590"/>
      <c r="CM1590"/>
      <c r="CN1590"/>
      <c r="CO1590"/>
      <c r="CP1590"/>
      <c r="CQ1590"/>
      <c r="CR1590"/>
      <c r="CS1590"/>
      <c r="CT1590"/>
      <c r="CU1590"/>
      <c r="CV1590"/>
    </row>
    <row r="1591" spans="10:100" x14ac:dyDescent="0.25">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M1591"/>
      <c r="CN1591"/>
      <c r="CO1591"/>
      <c r="CP1591"/>
      <c r="CQ1591"/>
      <c r="CR1591"/>
      <c r="CS1591"/>
      <c r="CT1591"/>
      <c r="CU1591"/>
      <c r="CV1591"/>
    </row>
    <row r="1592" spans="10:100" x14ac:dyDescent="0.25">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c r="AY1592"/>
      <c r="AZ1592"/>
      <c r="BA1592"/>
      <c r="BB1592"/>
      <c r="BC1592"/>
      <c r="BD1592"/>
      <c r="BE1592"/>
      <c r="BF1592"/>
      <c r="BG1592"/>
      <c r="BH1592"/>
      <c r="BI1592"/>
      <c r="BJ1592"/>
      <c r="BK1592"/>
      <c r="BL1592"/>
      <c r="BM1592"/>
      <c r="BN1592"/>
      <c r="BO1592"/>
      <c r="BP1592"/>
      <c r="BQ1592"/>
      <c r="BR1592"/>
      <c r="BS1592"/>
      <c r="BT1592"/>
      <c r="BU1592"/>
      <c r="BV1592"/>
      <c r="BW1592"/>
      <c r="BX1592"/>
      <c r="BY1592"/>
      <c r="BZ1592"/>
      <c r="CA1592"/>
      <c r="CB1592"/>
      <c r="CC1592"/>
      <c r="CD1592"/>
      <c r="CE1592"/>
      <c r="CF1592"/>
      <c r="CG1592"/>
      <c r="CH1592"/>
      <c r="CI1592"/>
      <c r="CJ1592"/>
      <c r="CK1592"/>
      <c r="CL1592"/>
      <c r="CM1592"/>
      <c r="CN1592"/>
      <c r="CO1592"/>
      <c r="CP1592"/>
      <c r="CQ1592"/>
      <c r="CR1592"/>
      <c r="CS1592"/>
      <c r="CT1592"/>
      <c r="CU1592"/>
      <c r="CV1592"/>
    </row>
    <row r="1593" spans="10:100" x14ac:dyDescent="0.25">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c r="AY1593"/>
      <c r="AZ1593"/>
      <c r="BA1593"/>
      <c r="BB1593"/>
      <c r="BC1593"/>
      <c r="BD1593"/>
      <c r="BE1593"/>
      <c r="BF1593"/>
      <c r="BG1593"/>
      <c r="BH1593"/>
      <c r="BI1593"/>
      <c r="BJ1593"/>
      <c r="BK1593"/>
      <c r="BL1593"/>
      <c r="BM1593"/>
      <c r="BN1593"/>
      <c r="BO1593"/>
      <c r="BP1593"/>
      <c r="BQ1593"/>
      <c r="BR1593"/>
      <c r="BS1593"/>
      <c r="BT1593"/>
      <c r="BU1593"/>
      <c r="BV1593"/>
      <c r="BW1593"/>
      <c r="BX1593"/>
      <c r="BY1593"/>
      <c r="BZ1593"/>
      <c r="CA1593"/>
      <c r="CB1593"/>
      <c r="CC1593"/>
      <c r="CD1593"/>
      <c r="CE1593"/>
      <c r="CF1593"/>
      <c r="CG1593"/>
      <c r="CH1593"/>
      <c r="CI1593"/>
      <c r="CJ1593"/>
      <c r="CK1593"/>
      <c r="CL1593"/>
      <c r="CM1593"/>
      <c r="CN1593"/>
      <c r="CO1593"/>
      <c r="CP1593"/>
      <c r="CQ1593"/>
      <c r="CR1593"/>
      <c r="CS1593"/>
      <c r="CT1593"/>
      <c r="CU1593"/>
      <c r="CV1593"/>
    </row>
    <row r="1594" spans="10:100" x14ac:dyDescent="0.25">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c r="AY1594"/>
      <c r="AZ1594"/>
      <c r="BA1594"/>
      <c r="BB1594"/>
      <c r="BC1594"/>
      <c r="BD1594"/>
      <c r="BE1594"/>
      <c r="BF1594"/>
      <c r="BG1594"/>
      <c r="BH1594"/>
      <c r="BI1594"/>
      <c r="BJ1594"/>
      <c r="BK1594"/>
      <c r="BL1594"/>
      <c r="BM1594"/>
      <c r="BN1594"/>
      <c r="BO1594"/>
      <c r="BP1594"/>
      <c r="BQ1594"/>
      <c r="BR1594"/>
      <c r="BS1594"/>
      <c r="BT1594"/>
      <c r="BU1594"/>
      <c r="BV1594"/>
      <c r="BW1594"/>
      <c r="BX1594"/>
      <c r="BY1594"/>
      <c r="BZ1594"/>
      <c r="CA1594"/>
      <c r="CB1594"/>
      <c r="CC1594"/>
      <c r="CD1594"/>
      <c r="CE1594"/>
      <c r="CF1594"/>
      <c r="CG1594"/>
      <c r="CH1594"/>
      <c r="CI1594"/>
      <c r="CJ1594"/>
      <c r="CK1594"/>
      <c r="CL1594"/>
      <c r="CM1594"/>
      <c r="CN1594"/>
      <c r="CO1594"/>
      <c r="CP1594"/>
      <c r="CQ1594"/>
      <c r="CR1594"/>
      <c r="CS1594"/>
      <c r="CT1594"/>
      <c r="CU1594"/>
      <c r="CV1594"/>
    </row>
    <row r="1595" spans="10:100" x14ac:dyDescent="0.2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c r="AY1595"/>
      <c r="AZ1595"/>
      <c r="BA1595"/>
      <c r="BB1595"/>
      <c r="BC1595"/>
      <c r="BD1595"/>
      <c r="BE1595"/>
      <c r="BF1595"/>
      <c r="BG1595"/>
      <c r="BH1595"/>
      <c r="BI1595"/>
      <c r="BJ1595"/>
      <c r="BK1595"/>
      <c r="BL1595"/>
      <c r="BM1595"/>
      <c r="BN1595"/>
      <c r="BO1595"/>
      <c r="BP1595"/>
      <c r="BQ1595"/>
      <c r="BR1595"/>
      <c r="BS1595"/>
      <c r="BT1595"/>
      <c r="BU1595"/>
      <c r="BV1595"/>
      <c r="BW1595"/>
      <c r="BX1595"/>
      <c r="BY1595"/>
      <c r="BZ1595"/>
      <c r="CA1595"/>
      <c r="CB1595"/>
      <c r="CC1595"/>
      <c r="CD1595"/>
      <c r="CE1595"/>
      <c r="CF1595"/>
      <c r="CG1595"/>
      <c r="CH1595"/>
      <c r="CI1595"/>
      <c r="CJ1595"/>
      <c r="CK1595"/>
      <c r="CL1595"/>
      <c r="CM1595"/>
      <c r="CN1595"/>
      <c r="CO1595"/>
      <c r="CP1595"/>
      <c r="CQ1595"/>
      <c r="CR1595"/>
      <c r="CS1595"/>
      <c r="CT1595"/>
      <c r="CU1595"/>
      <c r="CV1595"/>
    </row>
    <row r="1596" spans="10:100" x14ac:dyDescent="0.25">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c r="BD1596"/>
      <c r="BE1596"/>
      <c r="BF1596"/>
      <c r="BG1596"/>
      <c r="BH1596"/>
      <c r="BI1596"/>
      <c r="BJ1596"/>
      <c r="BK1596"/>
      <c r="BL1596"/>
      <c r="BM1596"/>
      <c r="BN1596"/>
      <c r="BO1596"/>
      <c r="BP1596"/>
      <c r="BQ1596"/>
      <c r="BR1596"/>
      <c r="BS1596"/>
      <c r="BT1596"/>
      <c r="BU1596"/>
      <c r="BV1596"/>
      <c r="BW1596"/>
      <c r="BX1596"/>
      <c r="BY1596"/>
      <c r="BZ1596"/>
      <c r="CA1596"/>
      <c r="CB1596"/>
      <c r="CC1596"/>
      <c r="CD1596"/>
      <c r="CE1596"/>
      <c r="CF1596"/>
      <c r="CG1596"/>
      <c r="CH1596"/>
      <c r="CI1596"/>
      <c r="CJ1596"/>
      <c r="CK1596"/>
      <c r="CL1596"/>
      <c r="CM1596"/>
      <c r="CN1596"/>
      <c r="CO1596"/>
      <c r="CP1596"/>
      <c r="CQ1596"/>
      <c r="CR1596"/>
      <c r="CS1596"/>
      <c r="CT1596"/>
      <c r="CU1596"/>
      <c r="CV1596"/>
    </row>
    <row r="1597" spans="10:100" x14ac:dyDescent="0.25">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c r="BD1597"/>
      <c r="BE1597"/>
      <c r="BF1597"/>
      <c r="BG1597"/>
      <c r="BH1597"/>
      <c r="BI1597"/>
      <c r="BJ1597"/>
      <c r="BK1597"/>
      <c r="BL1597"/>
      <c r="BM1597"/>
      <c r="BN1597"/>
      <c r="BO1597"/>
      <c r="BP1597"/>
      <c r="BQ1597"/>
      <c r="BR1597"/>
      <c r="BS1597"/>
      <c r="BT1597"/>
      <c r="BU1597"/>
      <c r="BV1597"/>
      <c r="BW1597"/>
      <c r="BX1597"/>
      <c r="BY1597"/>
      <c r="BZ1597"/>
      <c r="CA1597"/>
      <c r="CB1597"/>
      <c r="CC1597"/>
      <c r="CD1597"/>
      <c r="CE1597"/>
      <c r="CF1597"/>
      <c r="CG1597"/>
      <c r="CH1597"/>
      <c r="CI1597"/>
      <c r="CJ1597"/>
      <c r="CK1597"/>
      <c r="CL1597"/>
      <c r="CM1597"/>
      <c r="CN1597"/>
      <c r="CO1597"/>
      <c r="CP1597"/>
      <c r="CQ1597"/>
      <c r="CR1597"/>
      <c r="CS1597"/>
      <c r="CT1597"/>
      <c r="CU1597"/>
      <c r="CV1597"/>
    </row>
    <row r="1598" spans="10:100" x14ac:dyDescent="0.25">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c r="BD1598"/>
      <c r="BE1598"/>
      <c r="BF1598"/>
      <c r="BG1598"/>
      <c r="BH1598"/>
      <c r="BI1598"/>
      <c r="BJ1598"/>
      <c r="BK1598"/>
      <c r="BL1598"/>
      <c r="BM1598"/>
      <c r="BN1598"/>
      <c r="BO1598"/>
      <c r="BP1598"/>
      <c r="BQ1598"/>
      <c r="BR1598"/>
      <c r="BS1598"/>
      <c r="BT1598"/>
      <c r="BU1598"/>
      <c r="BV1598"/>
      <c r="BW1598"/>
      <c r="BX1598"/>
      <c r="BY1598"/>
      <c r="BZ1598"/>
      <c r="CA1598"/>
      <c r="CB1598"/>
      <c r="CC1598"/>
      <c r="CD1598"/>
      <c r="CE1598"/>
      <c r="CF1598"/>
      <c r="CG1598"/>
      <c r="CH1598"/>
      <c r="CI1598"/>
      <c r="CJ1598"/>
      <c r="CK1598"/>
      <c r="CL1598"/>
      <c r="CM1598"/>
      <c r="CN1598"/>
      <c r="CO1598"/>
      <c r="CP1598"/>
      <c r="CQ1598"/>
      <c r="CR1598"/>
      <c r="CS1598"/>
      <c r="CT1598"/>
      <c r="CU1598"/>
      <c r="CV1598"/>
    </row>
    <row r="1599" spans="10:100" x14ac:dyDescent="0.25">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c r="AY1599"/>
      <c r="AZ1599"/>
      <c r="BA1599"/>
      <c r="BB1599"/>
      <c r="BC1599"/>
      <c r="BD1599"/>
      <c r="BE1599"/>
      <c r="BF1599"/>
      <c r="BG1599"/>
      <c r="BH1599"/>
      <c r="BI1599"/>
      <c r="BJ1599"/>
      <c r="BK1599"/>
      <c r="BL1599"/>
      <c r="BM1599"/>
      <c r="BN1599"/>
      <c r="BO1599"/>
      <c r="BP1599"/>
      <c r="BQ1599"/>
      <c r="BR1599"/>
      <c r="BS1599"/>
      <c r="BT1599"/>
      <c r="BU1599"/>
      <c r="BV1599"/>
      <c r="BW1599"/>
      <c r="BX1599"/>
      <c r="BY1599"/>
      <c r="BZ1599"/>
      <c r="CA1599"/>
      <c r="CB1599"/>
      <c r="CC1599"/>
      <c r="CD1599"/>
      <c r="CE1599"/>
      <c r="CF1599"/>
      <c r="CG1599"/>
      <c r="CH1599"/>
      <c r="CI1599"/>
      <c r="CJ1599"/>
      <c r="CK1599"/>
      <c r="CL1599"/>
      <c r="CM1599"/>
      <c r="CN1599"/>
      <c r="CO1599"/>
      <c r="CP1599"/>
      <c r="CQ1599"/>
      <c r="CR1599"/>
      <c r="CS1599"/>
      <c r="CT1599"/>
      <c r="CU1599"/>
      <c r="CV1599"/>
    </row>
    <row r="1600" spans="10:100" x14ac:dyDescent="0.25">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c r="BD1600"/>
      <c r="BE1600"/>
      <c r="BF1600"/>
      <c r="BG1600"/>
      <c r="BH1600"/>
      <c r="BI1600"/>
      <c r="BJ1600"/>
      <c r="BK1600"/>
      <c r="BL1600"/>
      <c r="BM1600"/>
      <c r="BN1600"/>
      <c r="BO1600"/>
      <c r="BP1600"/>
      <c r="BQ1600"/>
      <c r="BR1600"/>
      <c r="BS1600"/>
      <c r="BT1600"/>
      <c r="BU1600"/>
      <c r="BV1600"/>
      <c r="BW1600"/>
      <c r="BX1600"/>
      <c r="BY1600"/>
      <c r="BZ1600"/>
      <c r="CA1600"/>
      <c r="CB1600"/>
      <c r="CC1600"/>
      <c r="CD1600"/>
      <c r="CE1600"/>
      <c r="CF1600"/>
      <c r="CG1600"/>
      <c r="CH1600"/>
      <c r="CI1600"/>
      <c r="CJ1600"/>
      <c r="CK1600"/>
      <c r="CL1600"/>
      <c r="CM1600"/>
      <c r="CN1600"/>
      <c r="CO1600"/>
      <c r="CP1600"/>
      <c r="CQ1600"/>
      <c r="CR1600"/>
      <c r="CS1600"/>
      <c r="CT1600"/>
      <c r="CU1600"/>
      <c r="CV1600"/>
    </row>
    <row r="1601" spans="10:100" x14ac:dyDescent="0.25">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c r="BD1601"/>
      <c r="BE1601"/>
      <c r="BF1601"/>
      <c r="BG1601"/>
      <c r="BH1601"/>
      <c r="BI1601"/>
      <c r="BJ1601"/>
      <c r="BK1601"/>
      <c r="BL1601"/>
      <c r="BM1601"/>
      <c r="BN1601"/>
      <c r="BO1601"/>
      <c r="BP1601"/>
      <c r="BQ1601"/>
      <c r="BR1601"/>
      <c r="BS1601"/>
      <c r="BT1601"/>
      <c r="BU1601"/>
      <c r="BV1601"/>
      <c r="BW1601"/>
      <c r="BX1601"/>
      <c r="BY1601"/>
      <c r="BZ1601"/>
      <c r="CA1601"/>
      <c r="CB1601"/>
      <c r="CC1601"/>
      <c r="CD1601"/>
      <c r="CE1601"/>
      <c r="CF1601"/>
      <c r="CG1601"/>
      <c r="CH1601"/>
      <c r="CI1601"/>
      <c r="CJ1601"/>
      <c r="CK1601"/>
      <c r="CL1601"/>
      <c r="CM1601"/>
      <c r="CN1601"/>
      <c r="CO1601"/>
      <c r="CP1601"/>
      <c r="CQ1601"/>
      <c r="CR1601"/>
      <c r="CS1601"/>
      <c r="CT1601"/>
      <c r="CU1601"/>
      <c r="CV1601"/>
    </row>
    <row r="1602" spans="10:100" x14ac:dyDescent="0.25">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c r="BD1602"/>
      <c r="BE1602"/>
      <c r="BF1602"/>
      <c r="BG1602"/>
      <c r="BH1602"/>
      <c r="BI1602"/>
      <c r="BJ1602"/>
      <c r="BK1602"/>
      <c r="BL1602"/>
      <c r="BM1602"/>
      <c r="BN1602"/>
      <c r="BO1602"/>
      <c r="BP1602"/>
      <c r="BQ1602"/>
      <c r="BR1602"/>
      <c r="BS1602"/>
      <c r="BT1602"/>
      <c r="BU1602"/>
      <c r="BV1602"/>
      <c r="BW1602"/>
      <c r="BX1602"/>
      <c r="BY1602"/>
      <c r="BZ1602"/>
      <c r="CA1602"/>
      <c r="CB1602"/>
      <c r="CC1602"/>
      <c r="CD1602"/>
      <c r="CE1602"/>
      <c r="CF1602"/>
      <c r="CG1602"/>
      <c r="CH1602"/>
      <c r="CI1602"/>
      <c r="CJ1602"/>
      <c r="CK1602"/>
      <c r="CL1602"/>
      <c r="CM1602"/>
      <c r="CN1602"/>
      <c r="CO1602"/>
      <c r="CP1602"/>
      <c r="CQ1602"/>
      <c r="CR1602"/>
      <c r="CS1602"/>
      <c r="CT1602"/>
      <c r="CU1602"/>
      <c r="CV1602"/>
    </row>
    <row r="1603" spans="10:100" x14ac:dyDescent="0.25">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c r="BD1603"/>
      <c r="BE1603"/>
      <c r="BF1603"/>
      <c r="BG1603"/>
      <c r="BH1603"/>
      <c r="BI1603"/>
      <c r="BJ1603"/>
      <c r="BK1603"/>
      <c r="BL1603"/>
      <c r="BM1603"/>
      <c r="BN1603"/>
      <c r="BO1603"/>
      <c r="BP1603"/>
      <c r="BQ1603"/>
      <c r="BR1603"/>
      <c r="BS1603"/>
      <c r="BT1603"/>
      <c r="BU1603"/>
      <c r="BV1603"/>
      <c r="BW1603"/>
      <c r="BX1603"/>
      <c r="BY1603"/>
      <c r="BZ1603"/>
      <c r="CA1603"/>
      <c r="CB1603"/>
      <c r="CC1603"/>
      <c r="CD1603"/>
      <c r="CE1603"/>
      <c r="CF1603"/>
      <c r="CG1603"/>
      <c r="CH1603"/>
      <c r="CI1603"/>
      <c r="CJ1603"/>
      <c r="CK1603"/>
      <c r="CL1603"/>
      <c r="CM1603"/>
      <c r="CN1603"/>
      <c r="CO1603"/>
      <c r="CP1603"/>
      <c r="CQ1603"/>
      <c r="CR1603"/>
      <c r="CS1603"/>
      <c r="CT1603"/>
      <c r="CU1603"/>
      <c r="CV1603"/>
    </row>
    <row r="1604" spans="10:100" x14ac:dyDescent="0.25">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M1604"/>
      <c r="CN1604"/>
      <c r="CO1604"/>
      <c r="CP1604"/>
      <c r="CQ1604"/>
      <c r="CR1604"/>
      <c r="CS1604"/>
      <c r="CT1604"/>
      <c r="CU1604"/>
      <c r="CV1604"/>
    </row>
    <row r="1605" spans="10:100" x14ac:dyDescent="0.2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M1605"/>
      <c r="CN1605"/>
      <c r="CO1605"/>
      <c r="CP1605"/>
      <c r="CQ1605"/>
      <c r="CR1605"/>
      <c r="CS1605"/>
      <c r="CT1605"/>
      <c r="CU1605"/>
      <c r="CV1605"/>
    </row>
    <row r="1606" spans="10:100" x14ac:dyDescent="0.25">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c r="BD1606"/>
      <c r="BE1606"/>
      <c r="BF1606"/>
      <c r="BG1606"/>
      <c r="BH1606"/>
      <c r="BI1606"/>
      <c r="BJ1606"/>
      <c r="BK1606"/>
      <c r="BL1606"/>
      <c r="BM1606"/>
      <c r="BN1606"/>
      <c r="BO1606"/>
      <c r="BP1606"/>
      <c r="BQ1606"/>
      <c r="BR1606"/>
      <c r="BS1606"/>
      <c r="BT1606"/>
      <c r="BU1606"/>
      <c r="BV1606"/>
      <c r="BW1606"/>
      <c r="BX1606"/>
      <c r="BY1606"/>
      <c r="BZ1606"/>
      <c r="CA1606"/>
      <c r="CB1606"/>
      <c r="CC1606"/>
      <c r="CD1606"/>
      <c r="CE1606"/>
      <c r="CF1606"/>
      <c r="CG1606"/>
      <c r="CH1606"/>
      <c r="CI1606"/>
      <c r="CJ1606"/>
      <c r="CK1606"/>
      <c r="CL1606"/>
      <c r="CM1606"/>
      <c r="CN1606"/>
      <c r="CO1606"/>
      <c r="CP1606"/>
      <c r="CQ1606"/>
      <c r="CR1606"/>
      <c r="CS1606"/>
      <c r="CT1606"/>
      <c r="CU1606"/>
      <c r="CV1606"/>
    </row>
    <row r="1607" spans="10:100" x14ac:dyDescent="0.25">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c r="BD1607"/>
      <c r="BE1607"/>
      <c r="BF1607"/>
      <c r="BG1607"/>
      <c r="BH1607"/>
      <c r="BI1607"/>
      <c r="BJ1607"/>
      <c r="BK1607"/>
      <c r="BL1607"/>
      <c r="BM1607"/>
      <c r="BN1607"/>
      <c r="BO1607"/>
      <c r="BP1607"/>
      <c r="BQ1607"/>
      <c r="BR1607"/>
      <c r="BS1607"/>
      <c r="BT1607"/>
      <c r="BU1607"/>
      <c r="BV1607"/>
      <c r="BW1607"/>
      <c r="BX1607"/>
      <c r="BY1607"/>
      <c r="BZ1607"/>
      <c r="CA1607"/>
      <c r="CB1607"/>
      <c r="CC1607"/>
      <c r="CD1607"/>
      <c r="CE1607"/>
      <c r="CF1607"/>
      <c r="CG1607"/>
      <c r="CH1607"/>
      <c r="CI1607"/>
      <c r="CJ1607"/>
      <c r="CK1607"/>
      <c r="CL1607"/>
      <c r="CM1607"/>
      <c r="CN1607"/>
      <c r="CO1607"/>
      <c r="CP1607"/>
      <c r="CQ1607"/>
      <c r="CR1607"/>
      <c r="CS1607"/>
      <c r="CT1607"/>
      <c r="CU1607"/>
      <c r="CV1607"/>
    </row>
    <row r="1608" spans="10:100" x14ac:dyDescent="0.25">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c r="BD1608"/>
      <c r="BE1608"/>
      <c r="BF1608"/>
      <c r="BG1608"/>
      <c r="BH1608"/>
      <c r="BI1608"/>
      <c r="BJ1608"/>
      <c r="BK1608"/>
      <c r="BL1608"/>
      <c r="BM1608"/>
      <c r="BN1608"/>
      <c r="BO1608"/>
      <c r="BP1608"/>
      <c r="BQ1608"/>
      <c r="BR1608"/>
      <c r="BS1608"/>
      <c r="BT1608"/>
      <c r="BU1608"/>
      <c r="BV1608"/>
      <c r="BW1608"/>
      <c r="BX1608"/>
      <c r="BY1608"/>
      <c r="BZ1608"/>
      <c r="CA1608"/>
      <c r="CB1608"/>
      <c r="CC1608"/>
      <c r="CD1608"/>
      <c r="CE1608"/>
      <c r="CF1608"/>
      <c r="CG1608"/>
      <c r="CH1608"/>
      <c r="CI1608"/>
      <c r="CJ1608"/>
      <c r="CK1608"/>
      <c r="CL1608"/>
      <c r="CM1608"/>
      <c r="CN1608"/>
      <c r="CO1608"/>
      <c r="CP1608"/>
      <c r="CQ1608"/>
      <c r="CR1608"/>
      <c r="CS1608"/>
      <c r="CT1608"/>
      <c r="CU1608"/>
      <c r="CV1608"/>
    </row>
    <row r="1609" spans="10:100" x14ac:dyDescent="0.25">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c r="BD1609"/>
      <c r="BE1609"/>
      <c r="BF1609"/>
      <c r="BG1609"/>
      <c r="BH1609"/>
      <c r="BI1609"/>
      <c r="BJ1609"/>
      <c r="BK1609"/>
      <c r="BL1609"/>
      <c r="BM1609"/>
      <c r="BN1609"/>
      <c r="BO1609"/>
      <c r="BP1609"/>
      <c r="BQ1609"/>
      <c r="BR1609"/>
      <c r="BS1609"/>
      <c r="BT1609"/>
      <c r="BU1609"/>
      <c r="BV1609"/>
      <c r="BW1609"/>
      <c r="BX1609"/>
      <c r="BY1609"/>
      <c r="BZ1609"/>
      <c r="CA1609"/>
      <c r="CB1609"/>
      <c r="CC1609"/>
      <c r="CD1609"/>
      <c r="CE1609"/>
      <c r="CF1609"/>
      <c r="CG1609"/>
      <c r="CH1609"/>
      <c r="CI1609"/>
      <c r="CJ1609"/>
      <c r="CK1609"/>
      <c r="CL1609"/>
      <c r="CM1609"/>
      <c r="CN1609"/>
      <c r="CO1609"/>
      <c r="CP1609"/>
      <c r="CQ1609"/>
      <c r="CR1609"/>
      <c r="CS1609"/>
      <c r="CT1609"/>
      <c r="CU1609"/>
      <c r="CV1609"/>
    </row>
    <row r="1610" spans="10:100" x14ac:dyDescent="0.25">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c r="BD1610"/>
      <c r="BE1610"/>
      <c r="BF1610"/>
      <c r="BG1610"/>
      <c r="BH1610"/>
      <c r="BI1610"/>
      <c r="BJ1610"/>
      <c r="BK1610"/>
      <c r="BL1610"/>
      <c r="BM1610"/>
      <c r="BN1610"/>
      <c r="BO1610"/>
      <c r="BP1610"/>
      <c r="BQ1610"/>
      <c r="BR1610"/>
      <c r="BS1610"/>
      <c r="BT1610"/>
      <c r="BU1610"/>
      <c r="BV1610"/>
      <c r="BW1610"/>
      <c r="BX1610"/>
      <c r="BY1610"/>
      <c r="BZ1610"/>
      <c r="CA1610"/>
      <c r="CB1610"/>
      <c r="CC1610"/>
      <c r="CD1610"/>
      <c r="CE1610"/>
      <c r="CF1610"/>
      <c r="CG1610"/>
      <c r="CH1610"/>
      <c r="CI1610"/>
      <c r="CJ1610"/>
      <c r="CK1610"/>
      <c r="CL1610"/>
      <c r="CM1610"/>
      <c r="CN1610"/>
      <c r="CO1610"/>
      <c r="CP1610"/>
      <c r="CQ1610"/>
      <c r="CR1610"/>
      <c r="CS1610"/>
      <c r="CT1610"/>
      <c r="CU1610"/>
      <c r="CV1610"/>
    </row>
    <row r="1611" spans="10:100" x14ac:dyDescent="0.25">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M1611"/>
      <c r="CN1611"/>
      <c r="CO1611"/>
      <c r="CP1611"/>
      <c r="CQ1611"/>
      <c r="CR1611"/>
      <c r="CS1611"/>
      <c r="CT1611"/>
      <c r="CU1611"/>
      <c r="CV1611"/>
    </row>
    <row r="1612" spans="10:100" x14ac:dyDescent="0.25">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c r="BD1612"/>
      <c r="BE1612"/>
      <c r="BF1612"/>
      <c r="BG1612"/>
      <c r="BH1612"/>
      <c r="BI1612"/>
      <c r="BJ1612"/>
      <c r="BK1612"/>
      <c r="BL1612"/>
      <c r="BM1612"/>
      <c r="BN1612"/>
      <c r="BO1612"/>
      <c r="BP1612"/>
      <c r="BQ1612"/>
      <c r="BR1612"/>
      <c r="BS1612"/>
      <c r="BT1612"/>
      <c r="BU1612"/>
      <c r="BV1612"/>
      <c r="BW1612"/>
      <c r="BX1612"/>
      <c r="BY1612"/>
      <c r="BZ1612"/>
      <c r="CA1612"/>
      <c r="CB1612"/>
      <c r="CC1612"/>
      <c r="CD1612"/>
      <c r="CE1612"/>
      <c r="CF1612"/>
      <c r="CG1612"/>
      <c r="CH1612"/>
      <c r="CI1612"/>
      <c r="CJ1612"/>
      <c r="CK1612"/>
      <c r="CL1612"/>
      <c r="CM1612"/>
      <c r="CN1612"/>
      <c r="CO1612"/>
      <c r="CP1612"/>
      <c r="CQ1612"/>
      <c r="CR1612"/>
      <c r="CS1612"/>
      <c r="CT1612"/>
      <c r="CU1612"/>
      <c r="CV1612"/>
    </row>
    <row r="1613" spans="10:100" x14ac:dyDescent="0.25">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c r="BD1613"/>
      <c r="BE1613"/>
      <c r="BF1613"/>
      <c r="BG1613"/>
      <c r="BH1613"/>
      <c r="BI1613"/>
      <c r="BJ1613"/>
      <c r="BK1613"/>
      <c r="BL1613"/>
      <c r="BM1613"/>
      <c r="BN1613"/>
      <c r="BO1613"/>
      <c r="BP1613"/>
      <c r="BQ1613"/>
      <c r="BR1613"/>
      <c r="BS1613"/>
      <c r="BT1613"/>
      <c r="BU1613"/>
      <c r="BV1613"/>
      <c r="BW1613"/>
      <c r="BX1613"/>
      <c r="BY1613"/>
      <c r="BZ1613"/>
      <c r="CA1613"/>
      <c r="CB1613"/>
      <c r="CC1613"/>
      <c r="CD1613"/>
      <c r="CE1613"/>
      <c r="CF1613"/>
      <c r="CG1613"/>
      <c r="CH1613"/>
      <c r="CI1613"/>
      <c r="CJ1613"/>
      <c r="CK1613"/>
      <c r="CL1613"/>
      <c r="CM1613"/>
      <c r="CN1613"/>
      <c r="CO1613"/>
      <c r="CP1613"/>
      <c r="CQ1613"/>
      <c r="CR1613"/>
      <c r="CS1613"/>
      <c r="CT1613"/>
      <c r="CU1613"/>
      <c r="CV1613"/>
    </row>
    <row r="1614" spans="10:100" x14ac:dyDescent="0.25">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c r="AY1614"/>
      <c r="AZ1614"/>
      <c r="BA1614"/>
      <c r="BB1614"/>
      <c r="BC1614"/>
      <c r="BD1614"/>
      <c r="BE1614"/>
      <c r="BF1614"/>
      <c r="BG1614"/>
      <c r="BH1614"/>
      <c r="BI1614"/>
      <c r="BJ1614"/>
      <c r="BK1614"/>
      <c r="BL1614"/>
      <c r="BM1614"/>
      <c r="BN1614"/>
      <c r="BO1614"/>
      <c r="BP1614"/>
      <c r="BQ1614"/>
      <c r="BR1614"/>
      <c r="BS1614"/>
      <c r="BT1614"/>
      <c r="BU1614"/>
      <c r="BV1614"/>
      <c r="BW1614"/>
      <c r="BX1614"/>
      <c r="BY1614"/>
      <c r="BZ1614"/>
      <c r="CA1614"/>
      <c r="CB1614"/>
      <c r="CC1614"/>
      <c r="CD1614"/>
      <c r="CE1614"/>
      <c r="CF1614"/>
      <c r="CG1614"/>
      <c r="CH1614"/>
      <c r="CI1614"/>
      <c r="CJ1614"/>
      <c r="CK1614"/>
      <c r="CL1614"/>
      <c r="CM1614"/>
      <c r="CN1614"/>
      <c r="CO1614"/>
      <c r="CP1614"/>
      <c r="CQ1614"/>
      <c r="CR1614"/>
      <c r="CS1614"/>
      <c r="CT1614"/>
      <c r="CU1614"/>
      <c r="CV1614"/>
    </row>
    <row r="1615" spans="10:100" x14ac:dyDescent="0.2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c r="BD1615"/>
      <c r="BE1615"/>
      <c r="BF1615"/>
      <c r="BG1615"/>
      <c r="BH1615"/>
      <c r="BI1615"/>
      <c r="BJ1615"/>
      <c r="BK1615"/>
      <c r="BL1615"/>
      <c r="BM1615"/>
      <c r="BN1615"/>
      <c r="BO1615"/>
      <c r="BP1615"/>
      <c r="BQ1615"/>
      <c r="BR1615"/>
      <c r="BS1615"/>
      <c r="BT1615"/>
      <c r="BU1615"/>
      <c r="BV1615"/>
      <c r="BW1615"/>
      <c r="BX1615"/>
      <c r="BY1615"/>
      <c r="BZ1615"/>
      <c r="CA1615"/>
      <c r="CB1615"/>
      <c r="CC1615"/>
      <c r="CD1615"/>
      <c r="CE1615"/>
      <c r="CF1615"/>
      <c r="CG1615"/>
      <c r="CH1615"/>
      <c r="CI1615"/>
      <c r="CJ1615"/>
      <c r="CK1615"/>
      <c r="CL1615"/>
      <c r="CM1615"/>
      <c r="CN1615"/>
      <c r="CO1615"/>
      <c r="CP1615"/>
      <c r="CQ1615"/>
      <c r="CR1615"/>
      <c r="CS1615"/>
      <c r="CT1615"/>
      <c r="CU1615"/>
      <c r="CV1615"/>
    </row>
    <row r="1616" spans="10:100" x14ac:dyDescent="0.25">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c r="BD1616"/>
      <c r="BE1616"/>
      <c r="BF1616"/>
      <c r="BG1616"/>
      <c r="BH1616"/>
      <c r="BI1616"/>
      <c r="BJ1616"/>
      <c r="BK1616"/>
      <c r="BL1616"/>
      <c r="BM1616"/>
      <c r="BN1616"/>
      <c r="BO1616"/>
      <c r="BP1616"/>
      <c r="BQ1616"/>
      <c r="BR1616"/>
      <c r="BS1616"/>
      <c r="BT1616"/>
      <c r="BU1616"/>
      <c r="BV1616"/>
      <c r="BW1616"/>
      <c r="BX1616"/>
      <c r="BY1616"/>
      <c r="BZ1616"/>
      <c r="CA1616"/>
      <c r="CB1616"/>
      <c r="CC1616"/>
      <c r="CD1616"/>
      <c r="CE1616"/>
      <c r="CF1616"/>
      <c r="CG1616"/>
      <c r="CH1616"/>
      <c r="CI1616"/>
      <c r="CJ1616"/>
      <c r="CK1616"/>
      <c r="CL1616"/>
      <c r="CM1616"/>
      <c r="CN1616"/>
      <c r="CO1616"/>
      <c r="CP1616"/>
      <c r="CQ1616"/>
      <c r="CR1616"/>
      <c r="CS1616"/>
      <c r="CT1616"/>
      <c r="CU1616"/>
      <c r="CV1616"/>
    </row>
    <row r="1617" spans="10:100" x14ac:dyDescent="0.25">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c r="BD1617"/>
      <c r="BE1617"/>
      <c r="BF1617"/>
      <c r="BG1617"/>
      <c r="BH1617"/>
      <c r="BI1617"/>
      <c r="BJ1617"/>
      <c r="BK1617"/>
      <c r="BL1617"/>
      <c r="BM1617"/>
      <c r="BN1617"/>
      <c r="BO1617"/>
      <c r="BP1617"/>
      <c r="BQ1617"/>
      <c r="BR1617"/>
      <c r="BS1617"/>
      <c r="BT1617"/>
      <c r="BU1617"/>
      <c r="BV1617"/>
      <c r="BW1617"/>
      <c r="BX1617"/>
      <c r="BY1617"/>
      <c r="BZ1617"/>
      <c r="CA1617"/>
      <c r="CB1617"/>
      <c r="CC1617"/>
      <c r="CD1617"/>
      <c r="CE1617"/>
      <c r="CF1617"/>
      <c r="CG1617"/>
      <c r="CH1617"/>
      <c r="CI1617"/>
      <c r="CJ1617"/>
      <c r="CK1617"/>
      <c r="CL1617"/>
      <c r="CM1617"/>
      <c r="CN1617"/>
      <c r="CO1617"/>
      <c r="CP1617"/>
      <c r="CQ1617"/>
      <c r="CR1617"/>
      <c r="CS1617"/>
      <c r="CT1617"/>
      <c r="CU1617"/>
      <c r="CV1617"/>
    </row>
    <row r="1618" spans="10:100" x14ac:dyDescent="0.25">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c r="BD1618"/>
      <c r="BE1618"/>
      <c r="BF1618"/>
      <c r="BG1618"/>
      <c r="BH1618"/>
      <c r="BI1618"/>
      <c r="BJ1618"/>
      <c r="BK1618"/>
      <c r="BL1618"/>
      <c r="BM1618"/>
      <c r="BN1618"/>
      <c r="BO1618"/>
      <c r="BP1618"/>
      <c r="BQ1618"/>
      <c r="BR1618"/>
      <c r="BS1618"/>
      <c r="BT1618"/>
      <c r="BU1618"/>
      <c r="BV1618"/>
      <c r="BW1618"/>
      <c r="BX1618"/>
      <c r="BY1618"/>
      <c r="BZ1618"/>
      <c r="CA1618"/>
      <c r="CB1618"/>
      <c r="CC1618"/>
      <c r="CD1618"/>
      <c r="CE1618"/>
      <c r="CF1618"/>
      <c r="CG1618"/>
      <c r="CH1618"/>
      <c r="CI1618"/>
      <c r="CJ1618"/>
      <c r="CK1618"/>
      <c r="CL1618"/>
      <c r="CM1618"/>
      <c r="CN1618"/>
      <c r="CO1618"/>
      <c r="CP1618"/>
      <c r="CQ1618"/>
      <c r="CR1618"/>
      <c r="CS1618"/>
      <c r="CT1618"/>
      <c r="CU1618"/>
      <c r="CV1618"/>
    </row>
    <row r="1619" spans="10:100" x14ac:dyDescent="0.25">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c r="BD1619"/>
      <c r="BE1619"/>
      <c r="BF1619"/>
      <c r="BG1619"/>
      <c r="BH1619"/>
      <c r="BI1619"/>
      <c r="BJ1619"/>
      <c r="BK1619"/>
      <c r="BL1619"/>
      <c r="BM1619"/>
      <c r="BN1619"/>
      <c r="BO1619"/>
      <c r="BP1619"/>
      <c r="BQ1619"/>
      <c r="BR1619"/>
      <c r="BS1619"/>
      <c r="BT1619"/>
      <c r="BU1619"/>
      <c r="BV1619"/>
      <c r="BW1619"/>
      <c r="BX1619"/>
      <c r="BY1619"/>
      <c r="BZ1619"/>
      <c r="CA1619"/>
      <c r="CB1619"/>
      <c r="CC1619"/>
      <c r="CD1619"/>
      <c r="CE1619"/>
      <c r="CF1619"/>
      <c r="CG1619"/>
      <c r="CH1619"/>
      <c r="CI1619"/>
      <c r="CJ1619"/>
      <c r="CK1619"/>
      <c r="CL1619"/>
      <c r="CM1619"/>
      <c r="CN1619"/>
      <c r="CO1619"/>
      <c r="CP1619"/>
      <c r="CQ1619"/>
      <c r="CR1619"/>
      <c r="CS1619"/>
      <c r="CT1619"/>
      <c r="CU1619"/>
      <c r="CV1619"/>
    </row>
    <row r="1620" spans="10:100" x14ac:dyDescent="0.25">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c r="BD1620"/>
      <c r="BE1620"/>
      <c r="BF1620"/>
      <c r="BG1620"/>
      <c r="BH1620"/>
      <c r="BI1620"/>
      <c r="BJ1620"/>
      <c r="BK1620"/>
      <c r="BL1620"/>
      <c r="BM1620"/>
      <c r="BN1620"/>
      <c r="BO1620"/>
      <c r="BP1620"/>
      <c r="BQ1620"/>
      <c r="BR1620"/>
      <c r="BS1620"/>
      <c r="BT1620"/>
      <c r="BU1620"/>
      <c r="BV1620"/>
      <c r="BW1620"/>
      <c r="BX1620"/>
      <c r="BY1620"/>
      <c r="BZ1620"/>
      <c r="CA1620"/>
      <c r="CB1620"/>
      <c r="CC1620"/>
      <c r="CD1620"/>
      <c r="CE1620"/>
      <c r="CF1620"/>
      <c r="CG1620"/>
      <c r="CH1620"/>
      <c r="CI1620"/>
      <c r="CJ1620"/>
      <c r="CK1620"/>
      <c r="CL1620"/>
      <c r="CM1620"/>
      <c r="CN1620"/>
      <c r="CO1620"/>
      <c r="CP1620"/>
      <c r="CQ1620"/>
      <c r="CR1620"/>
      <c r="CS1620"/>
      <c r="CT1620"/>
      <c r="CU1620"/>
      <c r="CV1620"/>
    </row>
    <row r="1621" spans="10:100" x14ac:dyDescent="0.25">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c r="BD1621"/>
      <c r="BE1621"/>
      <c r="BF1621"/>
      <c r="BG1621"/>
      <c r="BH1621"/>
      <c r="BI1621"/>
      <c r="BJ1621"/>
      <c r="BK1621"/>
      <c r="BL1621"/>
      <c r="BM1621"/>
      <c r="BN1621"/>
      <c r="BO1621"/>
      <c r="BP1621"/>
      <c r="BQ1621"/>
      <c r="BR1621"/>
      <c r="BS1621"/>
      <c r="BT1621"/>
      <c r="BU1621"/>
      <c r="BV1621"/>
      <c r="BW1621"/>
      <c r="BX1621"/>
      <c r="BY1621"/>
      <c r="BZ1621"/>
      <c r="CA1621"/>
      <c r="CB1621"/>
      <c r="CC1621"/>
      <c r="CD1621"/>
      <c r="CE1621"/>
      <c r="CF1621"/>
      <c r="CG1621"/>
      <c r="CH1621"/>
      <c r="CI1621"/>
      <c r="CJ1621"/>
      <c r="CK1621"/>
      <c r="CL1621"/>
      <c r="CM1621"/>
      <c r="CN1621"/>
      <c r="CO1621"/>
      <c r="CP1621"/>
      <c r="CQ1621"/>
      <c r="CR1621"/>
      <c r="CS1621"/>
      <c r="CT1621"/>
      <c r="CU1621"/>
      <c r="CV1621"/>
    </row>
    <row r="1622" spans="10:100" x14ac:dyDescent="0.25">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c r="BD1622"/>
      <c r="BE1622"/>
      <c r="BF1622"/>
      <c r="BG1622"/>
      <c r="BH1622"/>
      <c r="BI1622"/>
      <c r="BJ1622"/>
      <c r="BK1622"/>
      <c r="BL1622"/>
      <c r="BM1622"/>
      <c r="BN1622"/>
      <c r="BO1622"/>
      <c r="BP1622"/>
      <c r="BQ1622"/>
      <c r="BR1622"/>
      <c r="BS1622"/>
      <c r="BT1622"/>
      <c r="BU1622"/>
      <c r="BV1622"/>
      <c r="BW1622"/>
      <c r="BX1622"/>
      <c r="BY1622"/>
      <c r="BZ1622"/>
      <c r="CA1622"/>
      <c r="CB1622"/>
      <c r="CC1622"/>
      <c r="CD1622"/>
      <c r="CE1622"/>
      <c r="CF1622"/>
      <c r="CG1622"/>
      <c r="CH1622"/>
      <c r="CI1622"/>
      <c r="CJ1622"/>
      <c r="CK1622"/>
      <c r="CL1622"/>
      <c r="CM1622"/>
      <c r="CN1622"/>
      <c r="CO1622"/>
      <c r="CP1622"/>
      <c r="CQ1622"/>
      <c r="CR1622"/>
      <c r="CS1622"/>
      <c r="CT1622"/>
      <c r="CU1622"/>
      <c r="CV1622"/>
    </row>
    <row r="1623" spans="10:100" x14ac:dyDescent="0.25">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c r="BD1623"/>
      <c r="BE1623"/>
      <c r="BF1623"/>
      <c r="BG1623"/>
      <c r="BH1623"/>
      <c r="BI1623"/>
      <c r="BJ1623"/>
      <c r="BK1623"/>
      <c r="BL1623"/>
      <c r="BM1623"/>
      <c r="BN1623"/>
      <c r="BO1623"/>
      <c r="BP1623"/>
      <c r="BQ1623"/>
      <c r="BR1623"/>
      <c r="BS1623"/>
      <c r="BT1623"/>
      <c r="BU1623"/>
      <c r="BV1623"/>
      <c r="BW1623"/>
      <c r="BX1623"/>
      <c r="BY1623"/>
      <c r="BZ1623"/>
      <c r="CA1623"/>
      <c r="CB1623"/>
      <c r="CC1623"/>
      <c r="CD1623"/>
      <c r="CE1623"/>
      <c r="CF1623"/>
      <c r="CG1623"/>
      <c r="CH1623"/>
      <c r="CI1623"/>
      <c r="CJ1623"/>
      <c r="CK1623"/>
      <c r="CL1623"/>
      <c r="CM1623"/>
      <c r="CN1623"/>
      <c r="CO1623"/>
      <c r="CP1623"/>
      <c r="CQ1623"/>
      <c r="CR1623"/>
      <c r="CS1623"/>
      <c r="CT1623"/>
      <c r="CU1623"/>
      <c r="CV1623"/>
    </row>
    <row r="1624" spans="10:100" x14ac:dyDescent="0.25">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c r="BD1624"/>
      <c r="BE1624"/>
      <c r="BF1624"/>
      <c r="BG1624"/>
      <c r="BH1624"/>
      <c r="BI1624"/>
      <c r="BJ1624"/>
      <c r="BK1624"/>
      <c r="BL1624"/>
      <c r="BM1624"/>
      <c r="BN1624"/>
      <c r="BO1624"/>
      <c r="BP1624"/>
      <c r="BQ1624"/>
      <c r="BR1624"/>
      <c r="BS1624"/>
      <c r="BT1624"/>
      <c r="BU1624"/>
      <c r="BV1624"/>
      <c r="BW1624"/>
      <c r="BX1624"/>
      <c r="BY1624"/>
      <c r="BZ1624"/>
      <c r="CA1624"/>
      <c r="CB1624"/>
      <c r="CC1624"/>
      <c r="CD1624"/>
      <c r="CE1624"/>
      <c r="CF1624"/>
      <c r="CG1624"/>
      <c r="CH1624"/>
      <c r="CI1624"/>
      <c r="CJ1624"/>
      <c r="CK1624"/>
      <c r="CL1624"/>
      <c r="CM1624"/>
      <c r="CN1624"/>
      <c r="CO1624"/>
      <c r="CP1624"/>
      <c r="CQ1624"/>
      <c r="CR1624"/>
      <c r="CS1624"/>
      <c r="CT1624"/>
      <c r="CU1624"/>
      <c r="CV1624"/>
    </row>
    <row r="1625" spans="10:100" x14ac:dyDescent="0.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c r="BD1625"/>
      <c r="BE1625"/>
      <c r="BF1625"/>
      <c r="BG1625"/>
      <c r="BH1625"/>
      <c r="BI1625"/>
      <c r="BJ1625"/>
      <c r="BK1625"/>
      <c r="BL1625"/>
      <c r="BM1625"/>
      <c r="BN1625"/>
      <c r="BO1625"/>
      <c r="BP1625"/>
      <c r="BQ1625"/>
      <c r="BR1625"/>
      <c r="BS1625"/>
      <c r="BT1625"/>
      <c r="BU1625"/>
      <c r="BV1625"/>
      <c r="BW1625"/>
      <c r="BX1625"/>
      <c r="BY1625"/>
      <c r="BZ1625"/>
      <c r="CA1625"/>
      <c r="CB1625"/>
      <c r="CC1625"/>
      <c r="CD1625"/>
      <c r="CE1625"/>
      <c r="CF1625"/>
      <c r="CG1625"/>
      <c r="CH1625"/>
      <c r="CI1625"/>
      <c r="CJ1625"/>
      <c r="CK1625"/>
      <c r="CL1625"/>
      <c r="CM1625"/>
      <c r="CN1625"/>
      <c r="CO1625"/>
      <c r="CP1625"/>
      <c r="CQ1625"/>
      <c r="CR1625"/>
      <c r="CS1625"/>
      <c r="CT1625"/>
      <c r="CU1625"/>
      <c r="CV1625"/>
    </row>
    <row r="1626" spans="10:100" x14ac:dyDescent="0.25">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c r="BD1626"/>
      <c r="BE1626"/>
      <c r="BF1626"/>
      <c r="BG1626"/>
      <c r="BH1626"/>
      <c r="BI1626"/>
      <c r="BJ1626"/>
      <c r="BK1626"/>
      <c r="BL1626"/>
      <c r="BM1626"/>
      <c r="BN1626"/>
      <c r="BO1626"/>
      <c r="BP1626"/>
      <c r="BQ1626"/>
      <c r="BR1626"/>
      <c r="BS1626"/>
      <c r="BT1626"/>
      <c r="BU1626"/>
      <c r="BV1626"/>
      <c r="BW1626"/>
      <c r="BX1626"/>
      <c r="BY1626"/>
      <c r="BZ1626"/>
      <c r="CA1626"/>
      <c r="CB1626"/>
      <c r="CC1626"/>
      <c r="CD1626"/>
      <c r="CE1626"/>
      <c r="CF1626"/>
      <c r="CG1626"/>
      <c r="CH1626"/>
      <c r="CI1626"/>
      <c r="CJ1626"/>
      <c r="CK1626"/>
      <c r="CL1626"/>
      <c r="CM1626"/>
      <c r="CN1626"/>
      <c r="CO1626"/>
      <c r="CP1626"/>
      <c r="CQ1626"/>
      <c r="CR1626"/>
      <c r="CS1626"/>
      <c r="CT1626"/>
      <c r="CU1626"/>
      <c r="CV1626"/>
    </row>
    <row r="1627" spans="10:100" x14ac:dyDescent="0.25">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c r="BD1627"/>
      <c r="BE1627"/>
      <c r="BF1627"/>
      <c r="BG1627"/>
      <c r="BH1627"/>
      <c r="BI1627"/>
      <c r="BJ1627"/>
      <c r="BK1627"/>
      <c r="BL1627"/>
      <c r="BM1627"/>
      <c r="BN1627"/>
      <c r="BO1627"/>
      <c r="BP1627"/>
      <c r="BQ1627"/>
      <c r="BR1627"/>
      <c r="BS1627"/>
      <c r="BT1627"/>
      <c r="BU1627"/>
      <c r="BV1627"/>
      <c r="BW1627"/>
      <c r="BX1627"/>
      <c r="BY1627"/>
      <c r="BZ1627"/>
      <c r="CA1627"/>
      <c r="CB1627"/>
      <c r="CC1627"/>
      <c r="CD1627"/>
      <c r="CE1627"/>
      <c r="CF1627"/>
      <c r="CG1627"/>
      <c r="CH1627"/>
      <c r="CI1627"/>
      <c r="CJ1627"/>
      <c r="CK1627"/>
      <c r="CL1627"/>
      <c r="CM1627"/>
      <c r="CN1627"/>
      <c r="CO1627"/>
      <c r="CP1627"/>
      <c r="CQ1627"/>
      <c r="CR1627"/>
      <c r="CS1627"/>
      <c r="CT1627"/>
      <c r="CU1627"/>
      <c r="CV1627"/>
    </row>
    <row r="1628" spans="10:100" x14ac:dyDescent="0.25">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c r="BD1628"/>
      <c r="BE1628"/>
      <c r="BF1628"/>
      <c r="BG1628"/>
      <c r="BH1628"/>
      <c r="BI1628"/>
      <c r="BJ1628"/>
      <c r="BK1628"/>
      <c r="BL1628"/>
      <c r="BM1628"/>
      <c r="BN1628"/>
      <c r="BO1628"/>
      <c r="BP1628"/>
      <c r="BQ1628"/>
      <c r="BR1628"/>
      <c r="BS1628"/>
      <c r="BT1628"/>
      <c r="BU1628"/>
      <c r="BV1628"/>
      <c r="BW1628"/>
      <c r="BX1628"/>
      <c r="BY1628"/>
      <c r="BZ1628"/>
      <c r="CA1628"/>
      <c r="CB1628"/>
      <c r="CC1628"/>
      <c r="CD1628"/>
      <c r="CE1628"/>
      <c r="CF1628"/>
      <c r="CG1628"/>
      <c r="CH1628"/>
      <c r="CI1628"/>
      <c r="CJ1628"/>
      <c r="CK1628"/>
      <c r="CL1628"/>
      <c r="CM1628"/>
      <c r="CN1628"/>
      <c r="CO1628"/>
      <c r="CP1628"/>
      <c r="CQ1628"/>
      <c r="CR1628"/>
      <c r="CS1628"/>
      <c r="CT1628"/>
      <c r="CU1628"/>
      <c r="CV1628"/>
    </row>
    <row r="1629" spans="10:100" x14ac:dyDescent="0.25">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c r="BD1629"/>
      <c r="BE1629"/>
      <c r="BF1629"/>
      <c r="BG1629"/>
      <c r="BH1629"/>
      <c r="BI1629"/>
      <c r="BJ1629"/>
      <c r="BK1629"/>
      <c r="BL1629"/>
      <c r="BM1629"/>
      <c r="BN1629"/>
      <c r="BO1629"/>
      <c r="BP1629"/>
      <c r="BQ1629"/>
      <c r="BR1629"/>
      <c r="BS1629"/>
      <c r="BT1629"/>
      <c r="BU1629"/>
      <c r="BV1629"/>
      <c r="BW1629"/>
      <c r="BX1629"/>
      <c r="BY1629"/>
      <c r="BZ1629"/>
      <c r="CA1629"/>
      <c r="CB1629"/>
      <c r="CC1629"/>
      <c r="CD1629"/>
      <c r="CE1629"/>
      <c r="CF1629"/>
      <c r="CG1629"/>
      <c r="CH1629"/>
      <c r="CI1629"/>
      <c r="CJ1629"/>
      <c r="CK1629"/>
      <c r="CL1629"/>
      <c r="CM1629"/>
      <c r="CN1629"/>
      <c r="CO1629"/>
      <c r="CP1629"/>
      <c r="CQ1629"/>
      <c r="CR1629"/>
      <c r="CS1629"/>
      <c r="CT1629"/>
      <c r="CU1629"/>
      <c r="CV1629"/>
    </row>
    <row r="1630" spans="10:100" x14ac:dyDescent="0.25">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c r="BD1630"/>
      <c r="BE1630"/>
      <c r="BF1630"/>
      <c r="BG1630"/>
      <c r="BH1630"/>
      <c r="BI1630"/>
      <c r="BJ1630"/>
      <c r="BK1630"/>
      <c r="BL1630"/>
      <c r="BM1630"/>
      <c r="BN1630"/>
      <c r="BO1630"/>
      <c r="BP1630"/>
      <c r="BQ1630"/>
      <c r="BR1630"/>
      <c r="BS1630"/>
      <c r="BT1630"/>
      <c r="BU1630"/>
      <c r="BV1630"/>
      <c r="BW1630"/>
      <c r="BX1630"/>
      <c r="BY1630"/>
      <c r="BZ1630"/>
      <c r="CA1630"/>
      <c r="CB1630"/>
      <c r="CC1630"/>
      <c r="CD1630"/>
      <c r="CE1630"/>
      <c r="CF1630"/>
      <c r="CG1630"/>
      <c r="CH1630"/>
      <c r="CI1630"/>
      <c r="CJ1630"/>
      <c r="CK1630"/>
      <c r="CL1630"/>
      <c r="CM1630"/>
      <c r="CN1630"/>
      <c r="CO1630"/>
      <c r="CP1630"/>
      <c r="CQ1630"/>
      <c r="CR1630"/>
      <c r="CS1630"/>
      <c r="CT1630"/>
      <c r="CU1630"/>
      <c r="CV1630"/>
    </row>
    <row r="1631" spans="10:100" x14ac:dyDescent="0.25">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c r="BD1631"/>
      <c r="BE1631"/>
      <c r="BF1631"/>
      <c r="BG1631"/>
      <c r="BH1631"/>
      <c r="BI1631"/>
      <c r="BJ1631"/>
      <c r="BK1631"/>
      <c r="BL1631"/>
      <c r="BM1631"/>
      <c r="BN1631"/>
      <c r="BO1631"/>
      <c r="BP1631"/>
      <c r="BQ1631"/>
      <c r="BR1631"/>
      <c r="BS1631"/>
      <c r="BT1631"/>
      <c r="BU1631"/>
      <c r="BV1631"/>
      <c r="BW1631"/>
      <c r="BX1631"/>
      <c r="BY1631"/>
      <c r="BZ1631"/>
      <c r="CA1631"/>
      <c r="CB1631"/>
      <c r="CC1631"/>
      <c r="CD1631"/>
      <c r="CE1631"/>
      <c r="CF1631"/>
      <c r="CG1631"/>
      <c r="CH1631"/>
      <c r="CI1631"/>
      <c r="CJ1631"/>
      <c r="CK1631"/>
      <c r="CL1631"/>
      <c r="CM1631"/>
      <c r="CN1631"/>
      <c r="CO1631"/>
      <c r="CP1631"/>
      <c r="CQ1631"/>
      <c r="CR1631"/>
      <c r="CS1631"/>
      <c r="CT1631"/>
      <c r="CU1631"/>
      <c r="CV1631"/>
    </row>
    <row r="1632" spans="10:100" x14ac:dyDescent="0.25">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c r="BD1632"/>
      <c r="BE1632"/>
      <c r="BF1632"/>
      <c r="BG1632"/>
      <c r="BH1632"/>
      <c r="BI1632"/>
      <c r="BJ1632"/>
      <c r="BK1632"/>
      <c r="BL1632"/>
      <c r="BM1632"/>
      <c r="BN1632"/>
      <c r="BO1632"/>
      <c r="BP1632"/>
      <c r="BQ1632"/>
      <c r="BR1632"/>
      <c r="BS1632"/>
      <c r="BT1632"/>
      <c r="BU1632"/>
      <c r="BV1632"/>
      <c r="BW1632"/>
      <c r="BX1632"/>
      <c r="BY1632"/>
      <c r="BZ1632"/>
      <c r="CA1632"/>
      <c r="CB1632"/>
      <c r="CC1632"/>
      <c r="CD1632"/>
      <c r="CE1632"/>
      <c r="CF1632"/>
      <c r="CG1632"/>
      <c r="CH1632"/>
      <c r="CI1632"/>
      <c r="CJ1632"/>
      <c r="CK1632"/>
      <c r="CL1632"/>
      <c r="CM1632"/>
      <c r="CN1632"/>
      <c r="CO1632"/>
      <c r="CP1632"/>
      <c r="CQ1632"/>
      <c r="CR1632"/>
      <c r="CS1632"/>
      <c r="CT1632"/>
      <c r="CU1632"/>
      <c r="CV1632"/>
    </row>
    <row r="1633" spans="10:100" x14ac:dyDescent="0.25">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c r="BD1633"/>
      <c r="BE1633"/>
      <c r="BF1633"/>
      <c r="BG1633"/>
      <c r="BH1633"/>
      <c r="BI1633"/>
      <c r="BJ1633"/>
      <c r="BK1633"/>
      <c r="BL1633"/>
      <c r="BM1633"/>
      <c r="BN1633"/>
      <c r="BO1633"/>
      <c r="BP1633"/>
      <c r="BQ1633"/>
      <c r="BR1633"/>
      <c r="BS1633"/>
      <c r="BT1633"/>
      <c r="BU1633"/>
      <c r="BV1633"/>
      <c r="BW1633"/>
      <c r="BX1633"/>
      <c r="BY1633"/>
      <c r="BZ1633"/>
      <c r="CA1633"/>
      <c r="CB1633"/>
      <c r="CC1633"/>
      <c r="CD1633"/>
      <c r="CE1633"/>
      <c r="CF1633"/>
      <c r="CG1633"/>
      <c r="CH1633"/>
      <c r="CI1633"/>
      <c r="CJ1633"/>
      <c r="CK1633"/>
      <c r="CL1633"/>
      <c r="CM1633"/>
      <c r="CN1633"/>
      <c r="CO1633"/>
      <c r="CP1633"/>
      <c r="CQ1633"/>
      <c r="CR1633"/>
      <c r="CS1633"/>
      <c r="CT1633"/>
      <c r="CU1633"/>
      <c r="CV1633"/>
    </row>
    <row r="1634" spans="10:100" x14ac:dyDescent="0.25">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c r="BD1634"/>
      <c r="BE1634"/>
      <c r="BF1634"/>
      <c r="BG1634"/>
      <c r="BH1634"/>
      <c r="BI1634"/>
      <c r="BJ1634"/>
      <c r="BK1634"/>
      <c r="BL1634"/>
      <c r="BM1634"/>
      <c r="BN1634"/>
      <c r="BO1634"/>
      <c r="BP1634"/>
      <c r="BQ1634"/>
      <c r="BR1634"/>
      <c r="BS1634"/>
      <c r="BT1634"/>
      <c r="BU1634"/>
      <c r="BV1634"/>
      <c r="BW1634"/>
      <c r="BX1634"/>
      <c r="BY1634"/>
      <c r="BZ1634"/>
      <c r="CA1634"/>
      <c r="CB1634"/>
      <c r="CC1634"/>
      <c r="CD1634"/>
      <c r="CE1634"/>
      <c r="CF1634"/>
      <c r="CG1634"/>
      <c r="CH1634"/>
      <c r="CI1634"/>
      <c r="CJ1634"/>
      <c r="CK1634"/>
      <c r="CL1634"/>
      <c r="CM1634"/>
      <c r="CN1634"/>
      <c r="CO1634"/>
      <c r="CP1634"/>
      <c r="CQ1634"/>
      <c r="CR1634"/>
      <c r="CS1634"/>
      <c r="CT1634"/>
      <c r="CU1634"/>
      <c r="CV1634"/>
    </row>
    <row r="1635" spans="10:100" x14ac:dyDescent="0.2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c r="BD1635"/>
      <c r="BE1635"/>
      <c r="BF1635"/>
      <c r="BG1635"/>
      <c r="BH1635"/>
      <c r="BI1635"/>
      <c r="BJ1635"/>
      <c r="BK1635"/>
      <c r="BL1635"/>
      <c r="BM1635"/>
      <c r="BN1635"/>
      <c r="BO1635"/>
      <c r="BP1635"/>
      <c r="BQ1635"/>
      <c r="BR1635"/>
      <c r="BS1635"/>
      <c r="BT1635"/>
      <c r="BU1635"/>
      <c r="BV1635"/>
      <c r="BW1635"/>
      <c r="BX1635"/>
      <c r="BY1635"/>
      <c r="BZ1635"/>
      <c r="CA1635"/>
      <c r="CB1635"/>
      <c r="CC1635"/>
      <c r="CD1635"/>
      <c r="CE1635"/>
      <c r="CF1635"/>
      <c r="CG1635"/>
      <c r="CH1635"/>
      <c r="CI1635"/>
      <c r="CJ1635"/>
      <c r="CK1635"/>
      <c r="CL1635"/>
      <c r="CM1635"/>
      <c r="CN1635"/>
      <c r="CO1635"/>
      <c r="CP1635"/>
      <c r="CQ1635"/>
      <c r="CR1635"/>
      <c r="CS1635"/>
      <c r="CT1635"/>
      <c r="CU1635"/>
      <c r="CV1635"/>
    </row>
    <row r="1636" spans="10:100" x14ac:dyDescent="0.25">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c r="BD1636"/>
      <c r="BE1636"/>
      <c r="BF1636"/>
      <c r="BG1636"/>
      <c r="BH1636"/>
      <c r="BI1636"/>
      <c r="BJ1636"/>
      <c r="BK1636"/>
      <c r="BL1636"/>
      <c r="BM1636"/>
      <c r="BN1636"/>
      <c r="BO1636"/>
      <c r="BP1636"/>
      <c r="BQ1636"/>
      <c r="BR1636"/>
      <c r="BS1636"/>
      <c r="BT1636"/>
      <c r="BU1636"/>
      <c r="BV1636"/>
      <c r="BW1636"/>
      <c r="BX1636"/>
      <c r="BY1636"/>
      <c r="BZ1636"/>
      <c r="CA1636"/>
      <c r="CB1636"/>
      <c r="CC1636"/>
      <c r="CD1636"/>
      <c r="CE1636"/>
      <c r="CF1636"/>
      <c r="CG1636"/>
      <c r="CH1636"/>
      <c r="CI1636"/>
      <c r="CJ1636"/>
      <c r="CK1636"/>
      <c r="CL1636"/>
      <c r="CM1636"/>
      <c r="CN1636"/>
      <c r="CO1636"/>
      <c r="CP1636"/>
      <c r="CQ1636"/>
      <c r="CR1636"/>
      <c r="CS1636"/>
      <c r="CT1636"/>
      <c r="CU1636"/>
      <c r="CV1636"/>
    </row>
    <row r="1637" spans="10:100" x14ac:dyDescent="0.25">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c r="BD1637"/>
      <c r="BE1637"/>
      <c r="BF1637"/>
      <c r="BG1637"/>
      <c r="BH1637"/>
      <c r="BI1637"/>
      <c r="BJ1637"/>
      <c r="BK1637"/>
      <c r="BL1637"/>
      <c r="BM1637"/>
      <c r="BN1637"/>
      <c r="BO1637"/>
      <c r="BP1637"/>
      <c r="BQ1637"/>
      <c r="BR1637"/>
      <c r="BS1637"/>
      <c r="BT1637"/>
      <c r="BU1637"/>
      <c r="BV1637"/>
      <c r="BW1637"/>
      <c r="BX1637"/>
      <c r="BY1637"/>
      <c r="BZ1637"/>
      <c r="CA1637"/>
      <c r="CB1637"/>
      <c r="CC1637"/>
      <c r="CD1637"/>
      <c r="CE1637"/>
      <c r="CF1637"/>
      <c r="CG1637"/>
      <c r="CH1637"/>
      <c r="CI1637"/>
      <c r="CJ1637"/>
      <c r="CK1637"/>
      <c r="CL1637"/>
      <c r="CM1637"/>
      <c r="CN1637"/>
      <c r="CO1637"/>
      <c r="CP1637"/>
      <c r="CQ1637"/>
      <c r="CR1637"/>
      <c r="CS1637"/>
      <c r="CT1637"/>
      <c r="CU1637"/>
      <c r="CV1637"/>
    </row>
    <row r="1638" spans="10:100" x14ac:dyDescent="0.25">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c r="BD1638"/>
      <c r="BE1638"/>
      <c r="BF1638"/>
      <c r="BG1638"/>
      <c r="BH1638"/>
      <c r="BI1638"/>
      <c r="BJ1638"/>
      <c r="BK1638"/>
      <c r="BL1638"/>
      <c r="BM1638"/>
      <c r="BN1638"/>
      <c r="BO1638"/>
      <c r="BP1638"/>
      <c r="BQ1638"/>
      <c r="BR1638"/>
      <c r="BS1638"/>
      <c r="BT1638"/>
      <c r="BU1638"/>
      <c r="BV1638"/>
      <c r="BW1638"/>
      <c r="BX1638"/>
      <c r="BY1638"/>
      <c r="BZ1638"/>
      <c r="CA1638"/>
      <c r="CB1638"/>
      <c r="CC1638"/>
      <c r="CD1638"/>
      <c r="CE1638"/>
      <c r="CF1638"/>
      <c r="CG1638"/>
      <c r="CH1638"/>
      <c r="CI1638"/>
      <c r="CJ1638"/>
      <c r="CK1638"/>
      <c r="CL1638"/>
      <c r="CM1638"/>
      <c r="CN1638"/>
      <c r="CO1638"/>
      <c r="CP1638"/>
      <c r="CQ1638"/>
      <c r="CR1638"/>
      <c r="CS1638"/>
      <c r="CT1638"/>
      <c r="CU1638"/>
      <c r="CV1638"/>
    </row>
    <row r="1639" spans="10:100" x14ac:dyDescent="0.25">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c r="BD1639"/>
      <c r="BE1639"/>
      <c r="BF1639"/>
      <c r="BG1639"/>
      <c r="BH1639"/>
      <c r="BI1639"/>
      <c r="BJ1639"/>
      <c r="BK1639"/>
      <c r="BL1639"/>
      <c r="BM1639"/>
      <c r="BN1639"/>
      <c r="BO1639"/>
      <c r="BP1639"/>
      <c r="BQ1639"/>
      <c r="BR1639"/>
      <c r="BS1639"/>
      <c r="BT1639"/>
      <c r="BU1639"/>
      <c r="BV1639"/>
      <c r="BW1639"/>
      <c r="BX1639"/>
      <c r="BY1639"/>
      <c r="BZ1639"/>
      <c r="CA1639"/>
      <c r="CB1639"/>
      <c r="CC1639"/>
      <c r="CD1639"/>
      <c r="CE1639"/>
      <c r="CF1639"/>
      <c r="CG1639"/>
      <c r="CH1639"/>
      <c r="CI1639"/>
      <c r="CJ1639"/>
      <c r="CK1639"/>
      <c r="CL1639"/>
      <c r="CM1639"/>
      <c r="CN1639"/>
      <c r="CO1639"/>
      <c r="CP1639"/>
      <c r="CQ1639"/>
      <c r="CR1639"/>
      <c r="CS1639"/>
      <c r="CT1639"/>
      <c r="CU1639"/>
      <c r="CV1639"/>
    </row>
    <row r="1640" spans="10:100" x14ac:dyDescent="0.25">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M1640"/>
      <c r="CN1640"/>
      <c r="CO1640"/>
      <c r="CP1640"/>
      <c r="CQ1640"/>
      <c r="CR1640"/>
      <c r="CS1640"/>
      <c r="CT1640"/>
      <c r="CU1640"/>
      <c r="CV1640"/>
    </row>
    <row r="1641" spans="10:100" x14ac:dyDescent="0.25">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M1641"/>
      <c r="CN1641"/>
      <c r="CO1641"/>
      <c r="CP1641"/>
      <c r="CQ1641"/>
      <c r="CR1641"/>
      <c r="CS1641"/>
      <c r="CT1641"/>
      <c r="CU1641"/>
      <c r="CV1641"/>
    </row>
    <row r="1642" spans="10:100" x14ac:dyDescent="0.25">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c r="BD1642"/>
      <c r="BE1642"/>
      <c r="BF1642"/>
      <c r="BG1642"/>
      <c r="BH1642"/>
      <c r="BI1642"/>
      <c r="BJ1642"/>
      <c r="BK1642"/>
      <c r="BL1642"/>
      <c r="BM1642"/>
      <c r="BN1642"/>
      <c r="BO1642"/>
      <c r="BP1642"/>
      <c r="BQ1642"/>
      <c r="BR1642"/>
      <c r="BS1642"/>
      <c r="BT1642"/>
      <c r="BU1642"/>
      <c r="BV1642"/>
      <c r="BW1642"/>
      <c r="BX1642"/>
      <c r="BY1642"/>
      <c r="BZ1642"/>
      <c r="CA1642"/>
      <c r="CB1642"/>
      <c r="CC1642"/>
      <c r="CD1642"/>
      <c r="CE1642"/>
      <c r="CF1642"/>
      <c r="CG1642"/>
      <c r="CH1642"/>
      <c r="CI1642"/>
      <c r="CJ1642"/>
      <c r="CK1642"/>
      <c r="CL1642"/>
      <c r="CM1642"/>
      <c r="CN1642"/>
      <c r="CO1642"/>
      <c r="CP1642"/>
      <c r="CQ1642"/>
      <c r="CR1642"/>
      <c r="CS1642"/>
      <c r="CT1642"/>
      <c r="CU1642"/>
      <c r="CV1642"/>
    </row>
    <row r="1643" spans="10:100" x14ac:dyDescent="0.25">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c r="BD1643"/>
      <c r="BE1643"/>
      <c r="BF1643"/>
      <c r="BG1643"/>
      <c r="BH1643"/>
      <c r="BI1643"/>
      <c r="BJ1643"/>
      <c r="BK1643"/>
      <c r="BL1643"/>
      <c r="BM1643"/>
      <c r="BN1643"/>
      <c r="BO1643"/>
      <c r="BP1643"/>
      <c r="BQ1643"/>
      <c r="BR1643"/>
      <c r="BS1643"/>
      <c r="BT1643"/>
      <c r="BU1643"/>
      <c r="BV1643"/>
      <c r="BW1643"/>
      <c r="BX1643"/>
      <c r="BY1643"/>
      <c r="BZ1643"/>
      <c r="CA1643"/>
      <c r="CB1643"/>
      <c r="CC1643"/>
      <c r="CD1643"/>
      <c r="CE1643"/>
      <c r="CF1643"/>
      <c r="CG1643"/>
      <c r="CH1643"/>
      <c r="CI1643"/>
      <c r="CJ1643"/>
      <c r="CK1643"/>
      <c r="CL1643"/>
      <c r="CM1643"/>
      <c r="CN1643"/>
      <c r="CO1643"/>
      <c r="CP1643"/>
      <c r="CQ1643"/>
      <c r="CR1643"/>
      <c r="CS1643"/>
      <c r="CT1643"/>
      <c r="CU1643"/>
      <c r="CV1643"/>
    </row>
    <row r="1644" spans="10:100" x14ac:dyDescent="0.25">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c r="BD1644"/>
      <c r="BE1644"/>
      <c r="BF1644"/>
      <c r="BG1644"/>
      <c r="BH1644"/>
      <c r="BI1644"/>
      <c r="BJ1644"/>
      <c r="BK1644"/>
      <c r="BL1644"/>
      <c r="BM1644"/>
      <c r="BN1644"/>
      <c r="BO1644"/>
      <c r="BP1644"/>
      <c r="BQ1644"/>
      <c r="BR1644"/>
      <c r="BS1644"/>
      <c r="BT1644"/>
      <c r="BU1644"/>
      <c r="BV1644"/>
      <c r="BW1644"/>
      <c r="BX1644"/>
      <c r="BY1644"/>
      <c r="BZ1644"/>
      <c r="CA1644"/>
      <c r="CB1644"/>
      <c r="CC1644"/>
      <c r="CD1644"/>
      <c r="CE1644"/>
      <c r="CF1644"/>
      <c r="CG1644"/>
      <c r="CH1644"/>
      <c r="CI1644"/>
      <c r="CJ1644"/>
      <c r="CK1644"/>
      <c r="CL1644"/>
      <c r="CM1644"/>
      <c r="CN1644"/>
      <c r="CO1644"/>
      <c r="CP1644"/>
      <c r="CQ1644"/>
      <c r="CR1644"/>
      <c r="CS1644"/>
      <c r="CT1644"/>
      <c r="CU1644"/>
      <c r="CV1644"/>
    </row>
    <row r="1645" spans="10:100" x14ac:dyDescent="0.2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c r="BD1645"/>
      <c r="BE1645"/>
      <c r="BF1645"/>
      <c r="BG1645"/>
      <c r="BH1645"/>
      <c r="BI1645"/>
      <c r="BJ1645"/>
      <c r="BK1645"/>
      <c r="BL1645"/>
      <c r="BM1645"/>
      <c r="BN1645"/>
      <c r="BO1645"/>
      <c r="BP1645"/>
      <c r="BQ1645"/>
      <c r="BR1645"/>
      <c r="BS1645"/>
      <c r="BT1645"/>
      <c r="BU1645"/>
      <c r="BV1645"/>
      <c r="BW1645"/>
      <c r="BX1645"/>
      <c r="BY1645"/>
      <c r="BZ1645"/>
      <c r="CA1645"/>
      <c r="CB1645"/>
      <c r="CC1645"/>
      <c r="CD1645"/>
      <c r="CE1645"/>
      <c r="CF1645"/>
      <c r="CG1645"/>
      <c r="CH1645"/>
      <c r="CI1645"/>
      <c r="CJ1645"/>
      <c r="CK1645"/>
      <c r="CL1645"/>
      <c r="CM1645"/>
      <c r="CN1645"/>
      <c r="CO1645"/>
      <c r="CP1645"/>
      <c r="CQ1645"/>
      <c r="CR1645"/>
      <c r="CS1645"/>
      <c r="CT1645"/>
      <c r="CU1645"/>
      <c r="CV1645"/>
    </row>
    <row r="1646" spans="10:100" x14ac:dyDescent="0.25">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c r="BD1646"/>
      <c r="BE1646"/>
      <c r="BF1646"/>
      <c r="BG1646"/>
      <c r="BH1646"/>
      <c r="BI1646"/>
      <c r="BJ1646"/>
      <c r="BK1646"/>
      <c r="BL1646"/>
      <c r="BM1646"/>
      <c r="BN1646"/>
      <c r="BO1646"/>
      <c r="BP1646"/>
      <c r="BQ1646"/>
      <c r="BR1646"/>
      <c r="BS1646"/>
      <c r="BT1646"/>
      <c r="BU1646"/>
      <c r="BV1646"/>
      <c r="BW1646"/>
      <c r="BX1646"/>
      <c r="BY1646"/>
      <c r="BZ1646"/>
      <c r="CA1646"/>
      <c r="CB1646"/>
      <c r="CC1646"/>
      <c r="CD1646"/>
      <c r="CE1646"/>
      <c r="CF1646"/>
      <c r="CG1646"/>
      <c r="CH1646"/>
      <c r="CI1646"/>
      <c r="CJ1646"/>
      <c r="CK1646"/>
      <c r="CL1646"/>
      <c r="CM1646"/>
      <c r="CN1646"/>
      <c r="CO1646"/>
      <c r="CP1646"/>
      <c r="CQ1646"/>
      <c r="CR1646"/>
      <c r="CS1646"/>
      <c r="CT1646"/>
      <c r="CU1646"/>
      <c r="CV1646"/>
    </row>
    <row r="1647" spans="10:100" x14ac:dyDescent="0.25">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M1647"/>
      <c r="CN1647"/>
      <c r="CO1647"/>
      <c r="CP1647"/>
      <c r="CQ1647"/>
      <c r="CR1647"/>
      <c r="CS1647"/>
      <c r="CT1647"/>
      <c r="CU1647"/>
      <c r="CV1647"/>
    </row>
    <row r="1648" spans="10:100" x14ac:dyDescent="0.25">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c r="BD1648"/>
      <c r="BE1648"/>
      <c r="BF1648"/>
      <c r="BG1648"/>
      <c r="BH1648"/>
      <c r="BI1648"/>
      <c r="BJ1648"/>
      <c r="BK1648"/>
      <c r="BL1648"/>
      <c r="BM1648"/>
      <c r="BN1648"/>
      <c r="BO1648"/>
      <c r="BP1648"/>
      <c r="BQ1648"/>
      <c r="BR1648"/>
      <c r="BS1648"/>
      <c r="BT1648"/>
      <c r="BU1648"/>
      <c r="BV1648"/>
      <c r="BW1648"/>
      <c r="BX1648"/>
      <c r="BY1648"/>
      <c r="BZ1648"/>
      <c r="CA1648"/>
      <c r="CB1648"/>
      <c r="CC1648"/>
      <c r="CD1648"/>
      <c r="CE1648"/>
      <c r="CF1648"/>
      <c r="CG1648"/>
      <c r="CH1648"/>
      <c r="CI1648"/>
      <c r="CJ1648"/>
      <c r="CK1648"/>
      <c r="CL1648"/>
      <c r="CM1648"/>
      <c r="CN1648"/>
      <c r="CO1648"/>
      <c r="CP1648"/>
      <c r="CQ1648"/>
      <c r="CR1648"/>
      <c r="CS1648"/>
      <c r="CT1648"/>
      <c r="CU1648"/>
      <c r="CV1648"/>
    </row>
    <row r="1649" spans="10:100" x14ac:dyDescent="0.25">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c r="BD1649"/>
      <c r="BE1649"/>
      <c r="BF1649"/>
      <c r="BG1649"/>
      <c r="BH1649"/>
      <c r="BI1649"/>
      <c r="BJ1649"/>
      <c r="BK1649"/>
      <c r="BL1649"/>
      <c r="BM1649"/>
      <c r="BN1649"/>
      <c r="BO1649"/>
      <c r="BP1649"/>
      <c r="BQ1649"/>
      <c r="BR1649"/>
      <c r="BS1649"/>
      <c r="BT1649"/>
      <c r="BU1649"/>
      <c r="BV1649"/>
      <c r="BW1649"/>
      <c r="BX1649"/>
      <c r="BY1649"/>
      <c r="BZ1649"/>
      <c r="CA1649"/>
      <c r="CB1649"/>
      <c r="CC1649"/>
      <c r="CD1649"/>
      <c r="CE1649"/>
      <c r="CF1649"/>
      <c r="CG1649"/>
      <c r="CH1649"/>
      <c r="CI1649"/>
      <c r="CJ1649"/>
      <c r="CK1649"/>
      <c r="CL1649"/>
      <c r="CM1649"/>
      <c r="CN1649"/>
      <c r="CO1649"/>
      <c r="CP1649"/>
      <c r="CQ1649"/>
      <c r="CR1649"/>
      <c r="CS1649"/>
      <c r="CT1649"/>
      <c r="CU1649"/>
      <c r="CV1649"/>
    </row>
    <row r="1650" spans="10:100" x14ac:dyDescent="0.25">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c r="BD1650"/>
      <c r="BE1650"/>
      <c r="BF1650"/>
      <c r="BG1650"/>
      <c r="BH1650"/>
      <c r="BI1650"/>
      <c r="BJ1650"/>
      <c r="BK1650"/>
      <c r="BL1650"/>
      <c r="BM1650"/>
      <c r="BN1650"/>
      <c r="BO1650"/>
      <c r="BP1650"/>
      <c r="BQ1650"/>
      <c r="BR1650"/>
      <c r="BS1650"/>
      <c r="BT1650"/>
      <c r="BU1650"/>
      <c r="BV1650"/>
      <c r="BW1650"/>
      <c r="BX1650"/>
      <c r="BY1650"/>
      <c r="BZ1650"/>
      <c r="CA1650"/>
      <c r="CB1650"/>
      <c r="CC1650"/>
      <c r="CD1650"/>
      <c r="CE1650"/>
      <c r="CF1650"/>
      <c r="CG1650"/>
      <c r="CH1650"/>
      <c r="CI1650"/>
      <c r="CJ1650"/>
      <c r="CK1650"/>
      <c r="CL1650"/>
      <c r="CM1650"/>
      <c r="CN1650"/>
      <c r="CO1650"/>
      <c r="CP1650"/>
      <c r="CQ1650"/>
      <c r="CR1650"/>
      <c r="CS1650"/>
      <c r="CT1650"/>
      <c r="CU1650"/>
      <c r="CV1650"/>
    </row>
    <row r="1651" spans="10:100" x14ac:dyDescent="0.25">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c r="BD1651"/>
      <c r="BE1651"/>
      <c r="BF1651"/>
      <c r="BG1651"/>
      <c r="BH1651"/>
      <c r="BI1651"/>
      <c r="BJ1651"/>
      <c r="BK1651"/>
      <c r="BL1651"/>
      <c r="BM1651"/>
      <c r="BN1651"/>
      <c r="BO1651"/>
      <c r="BP1651"/>
      <c r="BQ1651"/>
      <c r="BR1651"/>
      <c r="BS1651"/>
      <c r="BT1651"/>
      <c r="BU1651"/>
      <c r="BV1651"/>
      <c r="BW1651"/>
      <c r="BX1651"/>
      <c r="BY1651"/>
      <c r="BZ1651"/>
      <c r="CA1651"/>
      <c r="CB1651"/>
      <c r="CC1651"/>
      <c r="CD1651"/>
      <c r="CE1651"/>
      <c r="CF1651"/>
      <c r="CG1651"/>
      <c r="CH1651"/>
      <c r="CI1651"/>
      <c r="CJ1651"/>
      <c r="CK1651"/>
      <c r="CL1651"/>
      <c r="CM1651"/>
      <c r="CN1651"/>
      <c r="CO1651"/>
      <c r="CP1651"/>
      <c r="CQ1651"/>
      <c r="CR1651"/>
      <c r="CS1651"/>
      <c r="CT1651"/>
      <c r="CU1651"/>
      <c r="CV1651"/>
    </row>
    <row r="1652" spans="10:100" x14ac:dyDescent="0.25">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c r="BD1652"/>
      <c r="BE1652"/>
      <c r="BF1652"/>
      <c r="BG1652"/>
      <c r="BH1652"/>
      <c r="BI1652"/>
      <c r="BJ1652"/>
      <c r="BK1652"/>
      <c r="BL1652"/>
      <c r="BM1652"/>
      <c r="BN1652"/>
      <c r="BO1652"/>
      <c r="BP1652"/>
      <c r="BQ1652"/>
      <c r="BR1652"/>
      <c r="BS1652"/>
      <c r="BT1652"/>
      <c r="BU1652"/>
      <c r="BV1652"/>
      <c r="BW1652"/>
      <c r="BX1652"/>
      <c r="BY1652"/>
      <c r="BZ1652"/>
      <c r="CA1652"/>
      <c r="CB1652"/>
      <c r="CC1652"/>
      <c r="CD1652"/>
      <c r="CE1652"/>
      <c r="CF1652"/>
      <c r="CG1652"/>
      <c r="CH1652"/>
      <c r="CI1652"/>
      <c r="CJ1652"/>
      <c r="CK1652"/>
      <c r="CL1652"/>
      <c r="CM1652"/>
      <c r="CN1652"/>
      <c r="CO1652"/>
      <c r="CP1652"/>
      <c r="CQ1652"/>
      <c r="CR1652"/>
      <c r="CS1652"/>
      <c r="CT1652"/>
      <c r="CU1652"/>
      <c r="CV1652"/>
    </row>
    <row r="1653" spans="10:100" x14ac:dyDescent="0.25">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c r="BD1653"/>
      <c r="BE1653"/>
      <c r="BF1653"/>
      <c r="BG1653"/>
      <c r="BH1653"/>
      <c r="BI1653"/>
      <c r="BJ1653"/>
      <c r="BK1653"/>
      <c r="BL1653"/>
      <c r="BM1653"/>
      <c r="BN1653"/>
      <c r="BO1653"/>
      <c r="BP1653"/>
      <c r="BQ1653"/>
      <c r="BR1653"/>
      <c r="BS1653"/>
      <c r="BT1653"/>
      <c r="BU1653"/>
      <c r="BV1653"/>
      <c r="BW1653"/>
      <c r="BX1653"/>
      <c r="BY1653"/>
      <c r="BZ1653"/>
      <c r="CA1653"/>
      <c r="CB1653"/>
      <c r="CC1653"/>
      <c r="CD1653"/>
      <c r="CE1653"/>
      <c r="CF1653"/>
      <c r="CG1653"/>
      <c r="CH1653"/>
      <c r="CI1653"/>
      <c r="CJ1653"/>
      <c r="CK1653"/>
      <c r="CL1653"/>
      <c r="CM1653"/>
      <c r="CN1653"/>
      <c r="CO1653"/>
      <c r="CP1653"/>
      <c r="CQ1653"/>
      <c r="CR1653"/>
      <c r="CS1653"/>
      <c r="CT1653"/>
      <c r="CU1653"/>
      <c r="CV1653"/>
    </row>
    <row r="1654" spans="10:100" x14ac:dyDescent="0.25">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c r="BD1654"/>
      <c r="BE1654"/>
      <c r="BF1654"/>
      <c r="BG1654"/>
      <c r="BH1654"/>
      <c r="BI1654"/>
      <c r="BJ1654"/>
      <c r="BK1654"/>
      <c r="BL1654"/>
      <c r="BM1654"/>
      <c r="BN1654"/>
      <c r="BO1654"/>
      <c r="BP1654"/>
      <c r="BQ1654"/>
      <c r="BR1654"/>
      <c r="BS1654"/>
      <c r="BT1654"/>
      <c r="BU1654"/>
      <c r="BV1654"/>
      <c r="BW1654"/>
      <c r="BX1654"/>
      <c r="BY1654"/>
      <c r="BZ1654"/>
      <c r="CA1654"/>
      <c r="CB1654"/>
      <c r="CC1654"/>
      <c r="CD1654"/>
      <c r="CE1654"/>
      <c r="CF1654"/>
      <c r="CG1654"/>
      <c r="CH1654"/>
      <c r="CI1654"/>
      <c r="CJ1654"/>
      <c r="CK1654"/>
      <c r="CL1654"/>
      <c r="CM1654"/>
      <c r="CN1654"/>
      <c r="CO1654"/>
      <c r="CP1654"/>
      <c r="CQ1654"/>
      <c r="CR1654"/>
      <c r="CS1654"/>
      <c r="CT1654"/>
      <c r="CU1654"/>
      <c r="CV1654"/>
    </row>
    <row r="1655" spans="10:100" x14ac:dyDescent="0.2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c r="BD1655"/>
      <c r="BE1655"/>
      <c r="BF1655"/>
      <c r="BG1655"/>
      <c r="BH1655"/>
      <c r="BI1655"/>
      <c r="BJ1655"/>
      <c r="BK1655"/>
      <c r="BL1655"/>
      <c r="BM1655"/>
      <c r="BN1655"/>
      <c r="BO1655"/>
      <c r="BP1655"/>
      <c r="BQ1655"/>
      <c r="BR1655"/>
      <c r="BS1655"/>
      <c r="BT1655"/>
      <c r="BU1655"/>
      <c r="BV1655"/>
      <c r="BW1655"/>
      <c r="BX1655"/>
      <c r="BY1655"/>
      <c r="BZ1655"/>
      <c r="CA1655"/>
      <c r="CB1655"/>
      <c r="CC1655"/>
      <c r="CD1655"/>
      <c r="CE1655"/>
      <c r="CF1655"/>
      <c r="CG1655"/>
      <c r="CH1655"/>
      <c r="CI1655"/>
      <c r="CJ1655"/>
      <c r="CK1655"/>
      <c r="CL1655"/>
      <c r="CM1655"/>
      <c r="CN1655"/>
      <c r="CO1655"/>
      <c r="CP1655"/>
      <c r="CQ1655"/>
      <c r="CR1655"/>
      <c r="CS1655"/>
      <c r="CT1655"/>
      <c r="CU1655"/>
      <c r="CV1655"/>
    </row>
    <row r="1656" spans="10:100" x14ac:dyDescent="0.25">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c r="BD1656"/>
      <c r="BE1656"/>
      <c r="BF1656"/>
      <c r="BG1656"/>
      <c r="BH1656"/>
      <c r="BI1656"/>
      <c r="BJ1656"/>
      <c r="BK1656"/>
      <c r="BL1656"/>
      <c r="BM1656"/>
      <c r="BN1656"/>
      <c r="BO1656"/>
      <c r="BP1656"/>
      <c r="BQ1656"/>
      <c r="BR1656"/>
      <c r="BS1656"/>
      <c r="BT1656"/>
      <c r="BU1656"/>
      <c r="BV1656"/>
      <c r="BW1656"/>
      <c r="BX1656"/>
      <c r="BY1656"/>
      <c r="BZ1656"/>
      <c r="CA1656"/>
      <c r="CB1656"/>
      <c r="CC1656"/>
      <c r="CD1656"/>
      <c r="CE1656"/>
      <c r="CF1656"/>
      <c r="CG1656"/>
      <c r="CH1656"/>
      <c r="CI1656"/>
      <c r="CJ1656"/>
      <c r="CK1656"/>
      <c r="CL1656"/>
      <c r="CM1656"/>
      <c r="CN1656"/>
      <c r="CO1656"/>
      <c r="CP1656"/>
      <c r="CQ1656"/>
      <c r="CR1656"/>
      <c r="CS1656"/>
      <c r="CT1656"/>
      <c r="CU1656"/>
      <c r="CV1656"/>
    </row>
    <row r="1657" spans="10:100" x14ac:dyDescent="0.25">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c r="BD1657"/>
      <c r="BE1657"/>
      <c r="BF1657"/>
      <c r="BG1657"/>
      <c r="BH1657"/>
      <c r="BI1657"/>
      <c r="BJ1657"/>
      <c r="BK1657"/>
      <c r="BL1657"/>
      <c r="BM1657"/>
      <c r="BN1657"/>
      <c r="BO1657"/>
      <c r="BP1657"/>
      <c r="BQ1657"/>
      <c r="BR1657"/>
      <c r="BS1657"/>
      <c r="BT1657"/>
      <c r="BU1657"/>
      <c r="BV1657"/>
      <c r="BW1657"/>
      <c r="BX1657"/>
      <c r="BY1657"/>
      <c r="BZ1657"/>
      <c r="CA1657"/>
      <c r="CB1657"/>
      <c r="CC1657"/>
      <c r="CD1657"/>
      <c r="CE1657"/>
      <c r="CF1657"/>
      <c r="CG1657"/>
      <c r="CH1657"/>
      <c r="CI1657"/>
      <c r="CJ1657"/>
      <c r="CK1657"/>
      <c r="CL1657"/>
      <c r="CM1657"/>
      <c r="CN1657"/>
      <c r="CO1657"/>
      <c r="CP1657"/>
      <c r="CQ1657"/>
      <c r="CR1657"/>
      <c r="CS1657"/>
      <c r="CT1657"/>
      <c r="CU1657"/>
      <c r="CV1657"/>
    </row>
    <row r="1658" spans="10:100" x14ac:dyDescent="0.25">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c r="BD1658"/>
      <c r="BE1658"/>
      <c r="BF1658"/>
      <c r="BG1658"/>
      <c r="BH1658"/>
      <c r="BI1658"/>
      <c r="BJ1658"/>
      <c r="BK1658"/>
      <c r="BL1658"/>
      <c r="BM1658"/>
      <c r="BN1658"/>
      <c r="BO1658"/>
      <c r="BP1658"/>
      <c r="BQ1658"/>
      <c r="BR1658"/>
      <c r="BS1658"/>
      <c r="BT1658"/>
      <c r="BU1658"/>
      <c r="BV1658"/>
      <c r="BW1658"/>
      <c r="BX1658"/>
      <c r="BY1658"/>
      <c r="BZ1658"/>
      <c r="CA1658"/>
      <c r="CB1658"/>
      <c r="CC1658"/>
      <c r="CD1658"/>
      <c r="CE1658"/>
      <c r="CF1658"/>
      <c r="CG1658"/>
      <c r="CH1658"/>
      <c r="CI1658"/>
      <c r="CJ1658"/>
      <c r="CK1658"/>
      <c r="CL1658"/>
      <c r="CM1658"/>
      <c r="CN1658"/>
      <c r="CO1658"/>
      <c r="CP1658"/>
      <c r="CQ1658"/>
      <c r="CR1658"/>
      <c r="CS1658"/>
      <c r="CT1658"/>
      <c r="CU1658"/>
      <c r="CV1658"/>
    </row>
    <row r="1659" spans="10:100" x14ac:dyDescent="0.25">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c r="BD1659"/>
      <c r="BE1659"/>
      <c r="BF1659"/>
      <c r="BG1659"/>
      <c r="BH1659"/>
      <c r="BI1659"/>
      <c r="BJ1659"/>
      <c r="BK1659"/>
      <c r="BL1659"/>
      <c r="BM1659"/>
      <c r="BN1659"/>
      <c r="BO1659"/>
      <c r="BP1659"/>
      <c r="BQ1659"/>
      <c r="BR1659"/>
      <c r="BS1659"/>
      <c r="BT1659"/>
      <c r="BU1659"/>
      <c r="BV1659"/>
      <c r="BW1659"/>
      <c r="BX1659"/>
      <c r="BY1659"/>
      <c r="BZ1659"/>
      <c r="CA1659"/>
      <c r="CB1659"/>
      <c r="CC1659"/>
      <c r="CD1659"/>
      <c r="CE1659"/>
      <c r="CF1659"/>
      <c r="CG1659"/>
      <c r="CH1659"/>
      <c r="CI1659"/>
      <c r="CJ1659"/>
      <c r="CK1659"/>
      <c r="CL1659"/>
      <c r="CM1659"/>
      <c r="CN1659"/>
      <c r="CO1659"/>
      <c r="CP1659"/>
      <c r="CQ1659"/>
      <c r="CR1659"/>
      <c r="CS1659"/>
      <c r="CT1659"/>
      <c r="CU1659"/>
      <c r="CV1659"/>
    </row>
    <row r="1660" spans="10:100" x14ac:dyDescent="0.25">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c r="BD1660"/>
      <c r="BE1660"/>
      <c r="BF1660"/>
      <c r="BG1660"/>
      <c r="BH1660"/>
      <c r="BI1660"/>
      <c r="BJ1660"/>
      <c r="BK1660"/>
      <c r="BL1660"/>
      <c r="BM1660"/>
      <c r="BN1660"/>
      <c r="BO1660"/>
      <c r="BP1660"/>
      <c r="BQ1660"/>
      <c r="BR1660"/>
      <c r="BS1660"/>
      <c r="BT1660"/>
      <c r="BU1660"/>
      <c r="BV1660"/>
      <c r="BW1660"/>
      <c r="BX1660"/>
      <c r="BY1660"/>
      <c r="BZ1660"/>
      <c r="CA1660"/>
      <c r="CB1660"/>
      <c r="CC1660"/>
      <c r="CD1660"/>
      <c r="CE1660"/>
      <c r="CF1660"/>
      <c r="CG1660"/>
      <c r="CH1660"/>
      <c r="CI1660"/>
      <c r="CJ1660"/>
      <c r="CK1660"/>
      <c r="CL1660"/>
      <c r="CM1660"/>
      <c r="CN1660"/>
      <c r="CO1660"/>
      <c r="CP1660"/>
      <c r="CQ1660"/>
      <c r="CR1660"/>
      <c r="CS1660"/>
      <c r="CT1660"/>
      <c r="CU1660"/>
      <c r="CV1660"/>
    </row>
    <row r="1661" spans="10:100" x14ac:dyDescent="0.25">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M1661"/>
      <c r="CN1661"/>
      <c r="CO1661"/>
      <c r="CP1661"/>
      <c r="CQ1661"/>
      <c r="CR1661"/>
      <c r="CS1661"/>
      <c r="CT1661"/>
      <c r="CU1661"/>
      <c r="CV1661"/>
    </row>
    <row r="1662" spans="10:100" x14ac:dyDescent="0.25">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c r="BD1662"/>
      <c r="BE1662"/>
      <c r="BF1662"/>
      <c r="BG1662"/>
      <c r="BH1662"/>
      <c r="BI1662"/>
      <c r="BJ1662"/>
      <c r="BK1662"/>
      <c r="BL1662"/>
      <c r="BM1662"/>
      <c r="BN1662"/>
      <c r="BO1662"/>
      <c r="BP1662"/>
      <c r="BQ1662"/>
      <c r="BR1662"/>
      <c r="BS1662"/>
      <c r="BT1662"/>
      <c r="BU1662"/>
      <c r="BV1662"/>
      <c r="BW1662"/>
      <c r="BX1662"/>
      <c r="BY1662"/>
      <c r="BZ1662"/>
      <c r="CA1662"/>
      <c r="CB1662"/>
      <c r="CC1662"/>
      <c r="CD1662"/>
      <c r="CE1662"/>
      <c r="CF1662"/>
      <c r="CG1662"/>
      <c r="CH1662"/>
      <c r="CI1662"/>
      <c r="CJ1662"/>
      <c r="CK1662"/>
      <c r="CL1662"/>
      <c r="CM1662"/>
      <c r="CN1662"/>
      <c r="CO1662"/>
      <c r="CP1662"/>
      <c r="CQ1662"/>
      <c r="CR1662"/>
      <c r="CS1662"/>
      <c r="CT1662"/>
      <c r="CU1662"/>
      <c r="CV1662"/>
    </row>
    <row r="1663" spans="10:100" x14ac:dyDescent="0.25">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c r="BD1663"/>
      <c r="BE1663"/>
      <c r="BF1663"/>
      <c r="BG1663"/>
      <c r="BH1663"/>
      <c r="BI1663"/>
      <c r="BJ1663"/>
      <c r="BK1663"/>
      <c r="BL1663"/>
      <c r="BM1663"/>
      <c r="BN1663"/>
      <c r="BO1663"/>
      <c r="BP1663"/>
      <c r="BQ1663"/>
      <c r="BR1663"/>
      <c r="BS1663"/>
      <c r="BT1663"/>
      <c r="BU1663"/>
      <c r="BV1663"/>
      <c r="BW1663"/>
      <c r="BX1663"/>
      <c r="BY1663"/>
      <c r="BZ1663"/>
      <c r="CA1663"/>
      <c r="CB1663"/>
      <c r="CC1663"/>
      <c r="CD1663"/>
      <c r="CE1663"/>
      <c r="CF1663"/>
      <c r="CG1663"/>
      <c r="CH1663"/>
      <c r="CI1663"/>
      <c r="CJ1663"/>
      <c r="CK1663"/>
      <c r="CL1663"/>
      <c r="CM1663"/>
      <c r="CN1663"/>
      <c r="CO1663"/>
      <c r="CP1663"/>
      <c r="CQ1663"/>
      <c r="CR1663"/>
      <c r="CS1663"/>
      <c r="CT1663"/>
      <c r="CU1663"/>
      <c r="CV1663"/>
    </row>
    <row r="1664" spans="10:100" x14ac:dyDescent="0.25">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c r="BD1664"/>
      <c r="BE1664"/>
      <c r="BF1664"/>
      <c r="BG1664"/>
      <c r="BH1664"/>
      <c r="BI1664"/>
      <c r="BJ1664"/>
      <c r="BK1664"/>
      <c r="BL1664"/>
      <c r="BM1664"/>
      <c r="BN1664"/>
      <c r="BO1664"/>
      <c r="BP1664"/>
      <c r="BQ1664"/>
      <c r="BR1664"/>
      <c r="BS1664"/>
      <c r="BT1664"/>
      <c r="BU1664"/>
      <c r="BV1664"/>
      <c r="BW1664"/>
      <c r="BX1664"/>
      <c r="BY1664"/>
      <c r="BZ1664"/>
      <c r="CA1664"/>
      <c r="CB1664"/>
      <c r="CC1664"/>
      <c r="CD1664"/>
      <c r="CE1664"/>
      <c r="CF1664"/>
      <c r="CG1664"/>
      <c r="CH1664"/>
      <c r="CI1664"/>
      <c r="CJ1664"/>
      <c r="CK1664"/>
      <c r="CL1664"/>
      <c r="CM1664"/>
      <c r="CN1664"/>
      <c r="CO1664"/>
      <c r="CP1664"/>
      <c r="CQ1664"/>
      <c r="CR1664"/>
      <c r="CS1664"/>
      <c r="CT1664"/>
      <c r="CU1664"/>
      <c r="CV1664"/>
    </row>
    <row r="1665" spans="10:100" x14ac:dyDescent="0.2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c r="BD1665"/>
      <c r="BE1665"/>
      <c r="BF1665"/>
      <c r="BG1665"/>
      <c r="BH1665"/>
      <c r="BI1665"/>
      <c r="BJ1665"/>
      <c r="BK1665"/>
      <c r="BL1665"/>
      <c r="BM1665"/>
      <c r="BN1665"/>
      <c r="BO1665"/>
      <c r="BP1665"/>
      <c r="BQ1665"/>
      <c r="BR1665"/>
      <c r="BS1665"/>
      <c r="BT1665"/>
      <c r="BU1665"/>
      <c r="BV1665"/>
      <c r="BW1665"/>
      <c r="BX1665"/>
      <c r="BY1665"/>
      <c r="BZ1665"/>
      <c r="CA1665"/>
      <c r="CB1665"/>
      <c r="CC1665"/>
      <c r="CD1665"/>
      <c r="CE1665"/>
      <c r="CF1665"/>
      <c r="CG1665"/>
      <c r="CH1665"/>
      <c r="CI1665"/>
      <c r="CJ1665"/>
      <c r="CK1665"/>
      <c r="CL1665"/>
      <c r="CM1665"/>
      <c r="CN1665"/>
      <c r="CO1665"/>
      <c r="CP1665"/>
      <c r="CQ1665"/>
      <c r="CR1665"/>
      <c r="CS1665"/>
      <c r="CT1665"/>
      <c r="CU1665"/>
      <c r="CV1665"/>
    </row>
    <row r="1666" spans="10:100" x14ac:dyDescent="0.25">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c r="BD1666"/>
      <c r="BE1666"/>
      <c r="BF1666"/>
      <c r="BG1666"/>
      <c r="BH1666"/>
      <c r="BI1666"/>
      <c r="BJ1666"/>
      <c r="BK1666"/>
      <c r="BL1666"/>
      <c r="BM1666"/>
      <c r="BN1666"/>
      <c r="BO1666"/>
      <c r="BP1666"/>
      <c r="BQ1666"/>
      <c r="BR1666"/>
      <c r="BS1666"/>
      <c r="BT1666"/>
      <c r="BU1666"/>
      <c r="BV1666"/>
      <c r="BW1666"/>
      <c r="BX1666"/>
      <c r="BY1666"/>
      <c r="BZ1666"/>
      <c r="CA1666"/>
      <c r="CB1666"/>
      <c r="CC1666"/>
      <c r="CD1666"/>
      <c r="CE1666"/>
      <c r="CF1666"/>
      <c r="CG1666"/>
      <c r="CH1666"/>
      <c r="CI1666"/>
      <c r="CJ1666"/>
      <c r="CK1666"/>
      <c r="CL1666"/>
      <c r="CM1666"/>
      <c r="CN1666"/>
      <c r="CO1666"/>
      <c r="CP1666"/>
      <c r="CQ1666"/>
      <c r="CR1666"/>
      <c r="CS1666"/>
      <c r="CT1666"/>
      <c r="CU1666"/>
      <c r="CV1666"/>
    </row>
    <row r="1667" spans="10:100" x14ac:dyDescent="0.25">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c r="BD1667"/>
      <c r="BE1667"/>
      <c r="BF1667"/>
      <c r="BG1667"/>
      <c r="BH1667"/>
      <c r="BI1667"/>
      <c r="BJ1667"/>
      <c r="BK1667"/>
      <c r="BL1667"/>
      <c r="BM1667"/>
      <c r="BN1667"/>
      <c r="BO1667"/>
      <c r="BP1667"/>
      <c r="BQ1667"/>
      <c r="BR1667"/>
      <c r="BS1667"/>
      <c r="BT1667"/>
      <c r="BU1667"/>
      <c r="BV1667"/>
      <c r="BW1667"/>
      <c r="BX1667"/>
      <c r="BY1667"/>
      <c r="BZ1667"/>
      <c r="CA1667"/>
      <c r="CB1667"/>
      <c r="CC1667"/>
      <c r="CD1667"/>
      <c r="CE1667"/>
      <c r="CF1667"/>
      <c r="CG1667"/>
      <c r="CH1667"/>
      <c r="CI1667"/>
      <c r="CJ1667"/>
      <c r="CK1667"/>
      <c r="CL1667"/>
      <c r="CM1667"/>
      <c r="CN1667"/>
      <c r="CO1667"/>
      <c r="CP1667"/>
      <c r="CQ1667"/>
      <c r="CR1667"/>
      <c r="CS1667"/>
      <c r="CT1667"/>
      <c r="CU1667"/>
      <c r="CV1667"/>
    </row>
    <row r="1668" spans="10:100" x14ac:dyDescent="0.25">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c r="BD1668"/>
      <c r="BE1668"/>
      <c r="BF1668"/>
      <c r="BG1668"/>
      <c r="BH1668"/>
      <c r="BI1668"/>
      <c r="BJ1668"/>
      <c r="BK1668"/>
      <c r="BL1668"/>
      <c r="BM1668"/>
      <c r="BN1668"/>
      <c r="BO1668"/>
      <c r="BP1668"/>
      <c r="BQ1668"/>
      <c r="BR1668"/>
      <c r="BS1668"/>
      <c r="BT1668"/>
      <c r="BU1668"/>
      <c r="BV1668"/>
      <c r="BW1668"/>
      <c r="BX1668"/>
      <c r="BY1668"/>
      <c r="BZ1668"/>
      <c r="CA1668"/>
      <c r="CB1668"/>
      <c r="CC1668"/>
      <c r="CD1668"/>
      <c r="CE1668"/>
      <c r="CF1668"/>
      <c r="CG1668"/>
      <c r="CH1668"/>
      <c r="CI1668"/>
      <c r="CJ1668"/>
      <c r="CK1668"/>
      <c r="CL1668"/>
      <c r="CM1668"/>
      <c r="CN1668"/>
      <c r="CO1668"/>
      <c r="CP1668"/>
      <c r="CQ1668"/>
      <c r="CR1668"/>
      <c r="CS1668"/>
      <c r="CT1668"/>
      <c r="CU1668"/>
      <c r="CV1668"/>
    </row>
    <row r="1669" spans="10:100" x14ac:dyDescent="0.25">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c r="BD1669"/>
      <c r="BE1669"/>
      <c r="BF1669"/>
      <c r="BG1669"/>
      <c r="BH1669"/>
      <c r="BI1669"/>
      <c r="BJ1669"/>
      <c r="BK1669"/>
      <c r="BL1669"/>
      <c r="BM1669"/>
      <c r="BN1669"/>
      <c r="BO1669"/>
      <c r="BP1669"/>
      <c r="BQ1669"/>
      <c r="BR1669"/>
      <c r="BS1669"/>
      <c r="BT1669"/>
      <c r="BU1669"/>
      <c r="BV1669"/>
      <c r="BW1669"/>
      <c r="BX1669"/>
      <c r="BY1669"/>
      <c r="BZ1669"/>
      <c r="CA1669"/>
      <c r="CB1669"/>
      <c r="CC1669"/>
      <c r="CD1669"/>
      <c r="CE1669"/>
      <c r="CF1669"/>
      <c r="CG1669"/>
      <c r="CH1669"/>
      <c r="CI1669"/>
      <c r="CJ1669"/>
      <c r="CK1669"/>
      <c r="CL1669"/>
      <c r="CM1669"/>
      <c r="CN1669"/>
      <c r="CO1669"/>
      <c r="CP1669"/>
      <c r="CQ1669"/>
      <c r="CR1669"/>
      <c r="CS1669"/>
      <c r="CT1669"/>
      <c r="CU1669"/>
      <c r="CV1669"/>
    </row>
    <row r="1670" spans="10:100" x14ac:dyDescent="0.25">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c r="BD1670"/>
      <c r="BE1670"/>
      <c r="BF1670"/>
      <c r="BG1670"/>
      <c r="BH1670"/>
      <c r="BI1670"/>
      <c r="BJ1670"/>
      <c r="BK1670"/>
      <c r="BL1670"/>
      <c r="BM1670"/>
      <c r="BN1670"/>
      <c r="BO1670"/>
      <c r="BP1670"/>
      <c r="BQ1670"/>
      <c r="BR1670"/>
      <c r="BS1670"/>
      <c r="BT1670"/>
      <c r="BU1670"/>
      <c r="BV1670"/>
      <c r="BW1670"/>
      <c r="BX1670"/>
      <c r="BY1670"/>
      <c r="BZ1670"/>
      <c r="CA1670"/>
      <c r="CB1670"/>
      <c r="CC1670"/>
      <c r="CD1670"/>
      <c r="CE1670"/>
      <c r="CF1670"/>
      <c r="CG1670"/>
      <c r="CH1670"/>
      <c r="CI1670"/>
      <c r="CJ1670"/>
      <c r="CK1670"/>
      <c r="CL1670"/>
      <c r="CM1670"/>
      <c r="CN1670"/>
      <c r="CO1670"/>
      <c r="CP1670"/>
      <c r="CQ1670"/>
      <c r="CR1670"/>
      <c r="CS1670"/>
      <c r="CT1670"/>
      <c r="CU1670"/>
      <c r="CV1670"/>
    </row>
    <row r="1671" spans="10:100" x14ac:dyDescent="0.25">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c r="BD1671"/>
      <c r="BE1671"/>
      <c r="BF1671"/>
      <c r="BG1671"/>
      <c r="BH1671"/>
      <c r="BI1671"/>
      <c r="BJ1671"/>
      <c r="BK1671"/>
      <c r="BL1671"/>
      <c r="BM1671"/>
      <c r="BN1671"/>
      <c r="BO1671"/>
      <c r="BP1671"/>
      <c r="BQ1671"/>
      <c r="BR1671"/>
      <c r="BS1671"/>
      <c r="BT1671"/>
      <c r="BU1671"/>
      <c r="BV1671"/>
      <c r="BW1671"/>
      <c r="BX1671"/>
      <c r="BY1671"/>
      <c r="BZ1671"/>
      <c r="CA1671"/>
      <c r="CB1671"/>
      <c r="CC1671"/>
      <c r="CD1671"/>
      <c r="CE1671"/>
      <c r="CF1671"/>
      <c r="CG1671"/>
      <c r="CH1671"/>
      <c r="CI1671"/>
      <c r="CJ1671"/>
      <c r="CK1671"/>
      <c r="CL1671"/>
      <c r="CM1671"/>
      <c r="CN1671"/>
      <c r="CO1671"/>
      <c r="CP1671"/>
      <c r="CQ1671"/>
      <c r="CR1671"/>
      <c r="CS1671"/>
      <c r="CT1671"/>
      <c r="CU1671"/>
      <c r="CV1671"/>
    </row>
    <row r="1672" spans="10:100" x14ac:dyDescent="0.25">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M1672"/>
      <c r="CN1672"/>
      <c r="CO1672"/>
      <c r="CP1672"/>
      <c r="CQ1672"/>
      <c r="CR1672"/>
      <c r="CS1672"/>
      <c r="CT1672"/>
      <c r="CU1672"/>
      <c r="CV1672"/>
    </row>
    <row r="1673" spans="10:100" x14ac:dyDescent="0.25">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M1673"/>
      <c r="CN1673"/>
      <c r="CO1673"/>
      <c r="CP1673"/>
      <c r="CQ1673"/>
      <c r="CR1673"/>
      <c r="CS1673"/>
      <c r="CT1673"/>
      <c r="CU1673"/>
      <c r="CV1673"/>
    </row>
    <row r="1674" spans="10:100" x14ac:dyDescent="0.25">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c r="BD1674"/>
      <c r="BE1674"/>
      <c r="BF1674"/>
      <c r="BG1674"/>
      <c r="BH1674"/>
      <c r="BI1674"/>
      <c r="BJ1674"/>
      <c r="BK1674"/>
      <c r="BL1674"/>
      <c r="BM1674"/>
      <c r="BN1674"/>
      <c r="BO1674"/>
      <c r="BP1674"/>
      <c r="BQ1674"/>
      <c r="BR1674"/>
      <c r="BS1674"/>
      <c r="BT1674"/>
      <c r="BU1674"/>
      <c r="BV1674"/>
      <c r="BW1674"/>
      <c r="BX1674"/>
      <c r="BY1674"/>
      <c r="BZ1674"/>
      <c r="CA1674"/>
      <c r="CB1674"/>
      <c r="CC1674"/>
      <c r="CD1674"/>
      <c r="CE1674"/>
      <c r="CF1674"/>
      <c r="CG1674"/>
      <c r="CH1674"/>
      <c r="CI1674"/>
      <c r="CJ1674"/>
      <c r="CK1674"/>
      <c r="CL1674"/>
      <c r="CM1674"/>
      <c r="CN1674"/>
      <c r="CO1674"/>
      <c r="CP1674"/>
      <c r="CQ1674"/>
      <c r="CR1674"/>
      <c r="CS1674"/>
      <c r="CT1674"/>
      <c r="CU1674"/>
      <c r="CV1674"/>
    </row>
    <row r="1675" spans="10:100" x14ac:dyDescent="0.2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c r="BD1675"/>
      <c r="BE1675"/>
      <c r="BF1675"/>
      <c r="BG1675"/>
      <c r="BH1675"/>
      <c r="BI1675"/>
      <c r="BJ1675"/>
      <c r="BK1675"/>
      <c r="BL1675"/>
      <c r="BM1675"/>
      <c r="BN1675"/>
      <c r="BO1675"/>
      <c r="BP1675"/>
      <c r="BQ1675"/>
      <c r="BR1675"/>
      <c r="BS1675"/>
      <c r="BT1675"/>
      <c r="BU1675"/>
      <c r="BV1675"/>
      <c r="BW1675"/>
      <c r="BX1675"/>
      <c r="BY1675"/>
      <c r="BZ1675"/>
      <c r="CA1675"/>
      <c r="CB1675"/>
      <c r="CC1675"/>
      <c r="CD1675"/>
      <c r="CE1675"/>
      <c r="CF1675"/>
      <c r="CG1675"/>
      <c r="CH1675"/>
      <c r="CI1675"/>
      <c r="CJ1675"/>
      <c r="CK1675"/>
      <c r="CL1675"/>
      <c r="CM1675"/>
      <c r="CN1675"/>
      <c r="CO1675"/>
      <c r="CP1675"/>
      <c r="CQ1675"/>
      <c r="CR1675"/>
      <c r="CS1675"/>
      <c r="CT1675"/>
      <c r="CU1675"/>
      <c r="CV1675"/>
    </row>
    <row r="1676" spans="10:100" x14ac:dyDescent="0.25">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c r="BD1676"/>
      <c r="BE1676"/>
      <c r="BF1676"/>
      <c r="BG1676"/>
      <c r="BH1676"/>
      <c r="BI1676"/>
      <c r="BJ1676"/>
      <c r="BK1676"/>
      <c r="BL1676"/>
      <c r="BM1676"/>
      <c r="BN1676"/>
      <c r="BO1676"/>
      <c r="BP1676"/>
      <c r="BQ1676"/>
      <c r="BR1676"/>
      <c r="BS1676"/>
      <c r="BT1676"/>
      <c r="BU1676"/>
      <c r="BV1676"/>
      <c r="BW1676"/>
      <c r="BX1676"/>
      <c r="BY1676"/>
      <c r="BZ1676"/>
      <c r="CA1676"/>
      <c r="CB1676"/>
      <c r="CC1676"/>
      <c r="CD1676"/>
      <c r="CE1676"/>
      <c r="CF1676"/>
      <c r="CG1676"/>
      <c r="CH1676"/>
      <c r="CI1676"/>
      <c r="CJ1676"/>
      <c r="CK1676"/>
      <c r="CL1676"/>
      <c r="CM1676"/>
      <c r="CN1676"/>
      <c r="CO1676"/>
      <c r="CP1676"/>
      <c r="CQ1676"/>
      <c r="CR1676"/>
      <c r="CS1676"/>
      <c r="CT1676"/>
      <c r="CU1676"/>
      <c r="CV1676"/>
    </row>
    <row r="1677" spans="10:100" x14ac:dyDescent="0.25">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c r="BD1677"/>
      <c r="BE1677"/>
      <c r="BF1677"/>
      <c r="BG1677"/>
      <c r="BH1677"/>
      <c r="BI1677"/>
      <c r="BJ1677"/>
      <c r="BK1677"/>
      <c r="BL1677"/>
      <c r="BM1677"/>
      <c r="BN1677"/>
      <c r="BO1677"/>
      <c r="BP1677"/>
      <c r="BQ1677"/>
      <c r="BR1677"/>
      <c r="BS1677"/>
      <c r="BT1677"/>
      <c r="BU1677"/>
      <c r="BV1677"/>
      <c r="BW1677"/>
      <c r="BX1677"/>
      <c r="BY1677"/>
      <c r="BZ1677"/>
      <c r="CA1677"/>
      <c r="CB1677"/>
      <c r="CC1677"/>
      <c r="CD1677"/>
      <c r="CE1677"/>
      <c r="CF1677"/>
      <c r="CG1677"/>
      <c r="CH1677"/>
      <c r="CI1677"/>
      <c r="CJ1677"/>
      <c r="CK1677"/>
      <c r="CL1677"/>
      <c r="CM1677"/>
      <c r="CN1677"/>
      <c r="CO1677"/>
      <c r="CP1677"/>
      <c r="CQ1677"/>
      <c r="CR1677"/>
      <c r="CS1677"/>
      <c r="CT1677"/>
      <c r="CU1677"/>
      <c r="CV1677"/>
    </row>
    <row r="1678" spans="10:100" x14ac:dyDescent="0.25">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c r="BD1678"/>
      <c r="BE1678"/>
      <c r="BF1678"/>
      <c r="BG1678"/>
      <c r="BH1678"/>
      <c r="BI1678"/>
      <c r="BJ1678"/>
      <c r="BK1678"/>
      <c r="BL1678"/>
      <c r="BM1678"/>
      <c r="BN1678"/>
      <c r="BO1678"/>
      <c r="BP1678"/>
      <c r="BQ1678"/>
      <c r="BR1678"/>
      <c r="BS1678"/>
      <c r="BT1678"/>
      <c r="BU1678"/>
      <c r="BV1678"/>
      <c r="BW1678"/>
      <c r="BX1678"/>
      <c r="BY1678"/>
      <c r="BZ1678"/>
      <c r="CA1678"/>
      <c r="CB1678"/>
      <c r="CC1678"/>
      <c r="CD1678"/>
      <c r="CE1678"/>
      <c r="CF1678"/>
      <c r="CG1678"/>
      <c r="CH1678"/>
      <c r="CI1678"/>
      <c r="CJ1678"/>
      <c r="CK1678"/>
      <c r="CL1678"/>
      <c r="CM1678"/>
      <c r="CN1678"/>
      <c r="CO1678"/>
      <c r="CP1678"/>
      <c r="CQ1678"/>
      <c r="CR1678"/>
      <c r="CS1678"/>
      <c r="CT1678"/>
      <c r="CU1678"/>
      <c r="CV1678"/>
    </row>
    <row r="1679" spans="10:100" x14ac:dyDescent="0.25">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M1679"/>
      <c r="CN1679"/>
      <c r="CO1679"/>
      <c r="CP1679"/>
      <c r="CQ1679"/>
      <c r="CR1679"/>
      <c r="CS1679"/>
      <c r="CT1679"/>
      <c r="CU1679"/>
      <c r="CV1679"/>
    </row>
    <row r="1680" spans="10:100" x14ac:dyDescent="0.25">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c r="BD1680"/>
      <c r="BE1680"/>
      <c r="BF1680"/>
      <c r="BG1680"/>
      <c r="BH1680"/>
      <c r="BI1680"/>
      <c r="BJ1680"/>
      <c r="BK1680"/>
      <c r="BL1680"/>
      <c r="BM1680"/>
      <c r="BN1680"/>
      <c r="BO1680"/>
      <c r="BP1680"/>
      <c r="BQ1680"/>
      <c r="BR1680"/>
      <c r="BS1680"/>
      <c r="BT1680"/>
      <c r="BU1680"/>
      <c r="BV1680"/>
      <c r="BW1680"/>
      <c r="BX1680"/>
      <c r="BY1680"/>
      <c r="BZ1680"/>
      <c r="CA1680"/>
      <c r="CB1680"/>
      <c r="CC1680"/>
      <c r="CD1680"/>
      <c r="CE1680"/>
      <c r="CF1680"/>
      <c r="CG1680"/>
      <c r="CH1680"/>
      <c r="CI1680"/>
      <c r="CJ1680"/>
      <c r="CK1680"/>
      <c r="CL1680"/>
      <c r="CM1680"/>
      <c r="CN1680"/>
      <c r="CO1680"/>
      <c r="CP1680"/>
      <c r="CQ1680"/>
      <c r="CR1680"/>
      <c r="CS1680"/>
      <c r="CT1680"/>
      <c r="CU1680"/>
      <c r="CV1680"/>
    </row>
    <row r="1681" spans="10:100" x14ac:dyDescent="0.25">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M1681"/>
      <c r="CN1681"/>
      <c r="CO1681"/>
      <c r="CP1681"/>
      <c r="CQ1681"/>
      <c r="CR1681"/>
      <c r="CS1681"/>
      <c r="CT1681"/>
      <c r="CU1681"/>
      <c r="CV1681"/>
    </row>
    <row r="1682" spans="10:100" x14ac:dyDescent="0.25">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M1682"/>
      <c r="CN1682"/>
      <c r="CO1682"/>
      <c r="CP1682"/>
      <c r="CQ1682"/>
      <c r="CR1682"/>
      <c r="CS1682"/>
      <c r="CT1682"/>
      <c r="CU1682"/>
      <c r="CV1682"/>
    </row>
    <row r="1683" spans="10:100" x14ac:dyDescent="0.25">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M1683"/>
      <c r="CN1683"/>
      <c r="CO1683"/>
      <c r="CP1683"/>
      <c r="CQ1683"/>
      <c r="CR1683"/>
      <c r="CS1683"/>
      <c r="CT1683"/>
      <c r="CU1683"/>
      <c r="CV1683"/>
    </row>
    <row r="1684" spans="10:100" x14ac:dyDescent="0.25">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M1684"/>
      <c r="CN1684"/>
      <c r="CO1684"/>
      <c r="CP1684"/>
      <c r="CQ1684"/>
      <c r="CR1684"/>
      <c r="CS1684"/>
      <c r="CT1684"/>
      <c r="CU1684"/>
      <c r="CV1684"/>
    </row>
    <row r="1685" spans="10:100" x14ac:dyDescent="0.2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M1685"/>
      <c r="CN1685"/>
      <c r="CO1685"/>
      <c r="CP1685"/>
      <c r="CQ1685"/>
      <c r="CR1685"/>
      <c r="CS1685"/>
      <c r="CT1685"/>
      <c r="CU1685"/>
      <c r="CV1685"/>
    </row>
    <row r="1686" spans="10:100" x14ac:dyDescent="0.25">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row>
    <row r="1687" spans="10:100" x14ac:dyDescent="0.25">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M1687"/>
      <c r="CN1687"/>
      <c r="CO1687"/>
      <c r="CP1687"/>
      <c r="CQ1687"/>
      <c r="CR1687"/>
      <c r="CS1687"/>
      <c r="CT1687"/>
      <c r="CU1687"/>
      <c r="CV1687"/>
    </row>
    <row r="1688" spans="10:100" x14ac:dyDescent="0.25">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M1688"/>
      <c r="CN1688"/>
      <c r="CO1688"/>
      <c r="CP1688"/>
      <c r="CQ1688"/>
      <c r="CR1688"/>
      <c r="CS1688"/>
      <c r="CT1688"/>
      <c r="CU1688"/>
      <c r="CV1688"/>
    </row>
    <row r="1689" spans="10:100" x14ac:dyDescent="0.25">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M1689"/>
      <c r="CN1689"/>
      <c r="CO1689"/>
      <c r="CP1689"/>
      <c r="CQ1689"/>
      <c r="CR1689"/>
      <c r="CS1689"/>
      <c r="CT1689"/>
      <c r="CU1689"/>
      <c r="CV1689"/>
    </row>
    <row r="1690" spans="10:100" x14ac:dyDescent="0.25">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M1690"/>
      <c r="CN1690"/>
      <c r="CO1690"/>
      <c r="CP1690"/>
      <c r="CQ1690"/>
      <c r="CR1690"/>
      <c r="CS1690"/>
      <c r="CT1690"/>
      <c r="CU1690"/>
      <c r="CV1690"/>
    </row>
    <row r="1691" spans="10:100" x14ac:dyDescent="0.25">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M1691"/>
      <c r="CN1691"/>
      <c r="CO1691"/>
      <c r="CP1691"/>
      <c r="CQ1691"/>
      <c r="CR1691"/>
      <c r="CS1691"/>
      <c r="CT1691"/>
      <c r="CU1691"/>
      <c r="CV1691"/>
    </row>
    <row r="1692" spans="10:100" x14ac:dyDescent="0.25">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M1692"/>
      <c r="CN1692"/>
      <c r="CO1692"/>
      <c r="CP1692"/>
      <c r="CQ1692"/>
      <c r="CR1692"/>
      <c r="CS1692"/>
      <c r="CT1692"/>
      <c r="CU1692"/>
      <c r="CV1692"/>
    </row>
    <row r="1693" spans="10:100" x14ac:dyDescent="0.25">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M1693"/>
      <c r="CN1693"/>
      <c r="CO1693"/>
      <c r="CP1693"/>
      <c r="CQ1693"/>
      <c r="CR1693"/>
      <c r="CS1693"/>
      <c r="CT1693"/>
      <c r="CU1693"/>
      <c r="CV1693"/>
    </row>
    <row r="1694" spans="10:100" x14ac:dyDescent="0.25">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M1694"/>
      <c r="CN1694"/>
      <c r="CO1694"/>
      <c r="CP1694"/>
      <c r="CQ1694"/>
      <c r="CR1694"/>
      <c r="CS1694"/>
      <c r="CT1694"/>
      <c r="CU1694"/>
      <c r="CV1694"/>
    </row>
    <row r="1695" spans="10:100" x14ac:dyDescent="0.2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M1695"/>
      <c r="CN1695"/>
      <c r="CO1695"/>
      <c r="CP1695"/>
      <c r="CQ1695"/>
      <c r="CR1695"/>
      <c r="CS1695"/>
      <c r="CT1695"/>
      <c r="CU1695"/>
      <c r="CV1695"/>
    </row>
    <row r="1696" spans="10:100" x14ac:dyDescent="0.25">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M1696"/>
      <c r="CN1696"/>
      <c r="CO1696"/>
      <c r="CP1696"/>
      <c r="CQ1696"/>
      <c r="CR1696"/>
      <c r="CS1696"/>
      <c r="CT1696"/>
      <c r="CU1696"/>
      <c r="CV1696"/>
    </row>
    <row r="1697" spans="10:100" x14ac:dyDescent="0.25">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M1697"/>
      <c r="CN1697"/>
      <c r="CO1697"/>
      <c r="CP1697"/>
      <c r="CQ1697"/>
      <c r="CR1697"/>
      <c r="CS1697"/>
      <c r="CT1697"/>
      <c r="CU1697"/>
      <c r="CV1697"/>
    </row>
    <row r="1698" spans="10:100" x14ac:dyDescent="0.25">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c r="AY1698"/>
      <c r="AZ1698"/>
      <c r="BA1698"/>
      <c r="BB1698"/>
      <c r="BC1698"/>
      <c r="BD1698"/>
      <c r="BE1698"/>
      <c r="BF1698"/>
      <c r="BG1698"/>
      <c r="BH1698"/>
      <c r="BI1698"/>
      <c r="BJ1698"/>
      <c r="BK1698"/>
      <c r="BL1698"/>
      <c r="BM1698"/>
      <c r="BN1698"/>
      <c r="BO1698"/>
      <c r="BP1698"/>
      <c r="BQ1698"/>
      <c r="BR1698"/>
      <c r="BS1698"/>
      <c r="BT1698"/>
      <c r="BU1698"/>
      <c r="BV1698"/>
      <c r="BW1698"/>
      <c r="BX1698"/>
      <c r="BY1698"/>
      <c r="BZ1698"/>
      <c r="CA1698"/>
      <c r="CB1698"/>
      <c r="CC1698"/>
      <c r="CD1698"/>
      <c r="CE1698"/>
      <c r="CF1698"/>
      <c r="CG1698"/>
      <c r="CH1698"/>
      <c r="CI1698"/>
      <c r="CJ1698"/>
      <c r="CK1698"/>
      <c r="CL1698"/>
      <c r="CM1698"/>
      <c r="CN1698"/>
      <c r="CO1698"/>
      <c r="CP1698"/>
      <c r="CQ1698"/>
      <c r="CR1698"/>
      <c r="CS1698"/>
      <c r="CT1698"/>
      <c r="CU1698"/>
      <c r="CV1698"/>
    </row>
    <row r="1699" spans="10:100" x14ac:dyDescent="0.25">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c r="BD1699"/>
      <c r="BE1699"/>
      <c r="BF1699"/>
      <c r="BG1699"/>
      <c r="BH1699"/>
      <c r="BI1699"/>
      <c r="BJ1699"/>
      <c r="BK1699"/>
      <c r="BL1699"/>
      <c r="BM1699"/>
      <c r="BN1699"/>
      <c r="BO1699"/>
      <c r="BP1699"/>
      <c r="BQ1699"/>
      <c r="BR1699"/>
      <c r="BS1699"/>
      <c r="BT1699"/>
      <c r="BU1699"/>
      <c r="BV1699"/>
      <c r="BW1699"/>
      <c r="BX1699"/>
      <c r="BY1699"/>
      <c r="BZ1699"/>
      <c r="CA1699"/>
      <c r="CB1699"/>
      <c r="CC1699"/>
      <c r="CD1699"/>
      <c r="CE1699"/>
      <c r="CF1699"/>
      <c r="CG1699"/>
      <c r="CH1699"/>
      <c r="CI1699"/>
      <c r="CJ1699"/>
      <c r="CK1699"/>
      <c r="CL1699"/>
      <c r="CM1699"/>
      <c r="CN1699"/>
      <c r="CO1699"/>
      <c r="CP1699"/>
      <c r="CQ1699"/>
      <c r="CR1699"/>
      <c r="CS1699"/>
      <c r="CT1699"/>
      <c r="CU1699"/>
      <c r="CV1699"/>
    </row>
    <row r="1700" spans="10:100" x14ac:dyDescent="0.25">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c r="BD1700"/>
      <c r="BE1700"/>
      <c r="BF1700"/>
      <c r="BG1700"/>
      <c r="BH1700"/>
      <c r="BI1700"/>
      <c r="BJ1700"/>
      <c r="BK1700"/>
      <c r="BL1700"/>
      <c r="BM1700"/>
      <c r="BN1700"/>
      <c r="BO1700"/>
      <c r="BP1700"/>
      <c r="BQ1700"/>
      <c r="BR1700"/>
      <c r="BS1700"/>
      <c r="BT1700"/>
      <c r="BU1700"/>
      <c r="BV1700"/>
      <c r="BW1700"/>
      <c r="BX1700"/>
      <c r="BY1700"/>
      <c r="BZ1700"/>
      <c r="CA1700"/>
      <c r="CB1700"/>
      <c r="CC1700"/>
      <c r="CD1700"/>
      <c r="CE1700"/>
      <c r="CF1700"/>
      <c r="CG1700"/>
      <c r="CH1700"/>
      <c r="CI1700"/>
      <c r="CJ1700"/>
      <c r="CK1700"/>
      <c r="CL1700"/>
      <c r="CM1700"/>
      <c r="CN1700"/>
      <c r="CO1700"/>
      <c r="CP1700"/>
      <c r="CQ1700"/>
      <c r="CR1700"/>
      <c r="CS1700"/>
      <c r="CT1700"/>
      <c r="CU1700"/>
      <c r="CV1700"/>
    </row>
    <row r="1701" spans="10:100" x14ac:dyDescent="0.25">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c r="BD1701"/>
      <c r="BE1701"/>
      <c r="BF1701"/>
      <c r="BG1701"/>
      <c r="BH1701"/>
      <c r="BI1701"/>
      <c r="BJ1701"/>
      <c r="BK1701"/>
      <c r="BL1701"/>
      <c r="BM1701"/>
      <c r="BN1701"/>
      <c r="BO1701"/>
      <c r="BP1701"/>
      <c r="BQ1701"/>
      <c r="BR1701"/>
      <c r="BS1701"/>
      <c r="BT1701"/>
      <c r="BU1701"/>
      <c r="BV1701"/>
      <c r="BW1701"/>
      <c r="BX1701"/>
      <c r="BY1701"/>
      <c r="BZ1701"/>
      <c r="CA1701"/>
      <c r="CB1701"/>
      <c r="CC1701"/>
      <c r="CD1701"/>
      <c r="CE1701"/>
      <c r="CF1701"/>
      <c r="CG1701"/>
      <c r="CH1701"/>
      <c r="CI1701"/>
      <c r="CJ1701"/>
      <c r="CK1701"/>
      <c r="CL1701"/>
      <c r="CM1701"/>
      <c r="CN1701"/>
      <c r="CO1701"/>
      <c r="CP1701"/>
      <c r="CQ1701"/>
      <c r="CR1701"/>
      <c r="CS1701"/>
      <c r="CT1701"/>
      <c r="CU1701"/>
      <c r="CV1701"/>
    </row>
    <row r="1702" spans="10:100" x14ac:dyDescent="0.25">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c r="BD1702"/>
      <c r="BE1702"/>
      <c r="BF1702"/>
      <c r="BG1702"/>
      <c r="BH1702"/>
      <c r="BI1702"/>
      <c r="BJ1702"/>
      <c r="BK1702"/>
      <c r="BL1702"/>
      <c r="BM1702"/>
      <c r="BN1702"/>
      <c r="BO1702"/>
      <c r="BP1702"/>
      <c r="BQ1702"/>
      <c r="BR1702"/>
      <c r="BS1702"/>
      <c r="BT1702"/>
      <c r="BU1702"/>
      <c r="BV1702"/>
      <c r="BW1702"/>
      <c r="BX1702"/>
      <c r="BY1702"/>
      <c r="BZ1702"/>
      <c r="CA1702"/>
      <c r="CB1702"/>
      <c r="CC1702"/>
      <c r="CD1702"/>
      <c r="CE1702"/>
      <c r="CF1702"/>
      <c r="CG1702"/>
      <c r="CH1702"/>
      <c r="CI1702"/>
      <c r="CJ1702"/>
      <c r="CK1702"/>
      <c r="CL1702"/>
      <c r="CM1702"/>
      <c r="CN1702"/>
      <c r="CO1702"/>
      <c r="CP1702"/>
      <c r="CQ1702"/>
      <c r="CR1702"/>
      <c r="CS1702"/>
      <c r="CT1702"/>
      <c r="CU1702"/>
      <c r="CV1702"/>
    </row>
    <row r="1703" spans="10:100" x14ac:dyDescent="0.25">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c r="AY1703"/>
      <c r="AZ1703"/>
      <c r="BA1703"/>
      <c r="BB1703"/>
      <c r="BC1703"/>
      <c r="BD1703"/>
      <c r="BE1703"/>
      <c r="BF1703"/>
      <c r="BG1703"/>
      <c r="BH1703"/>
      <c r="BI1703"/>
      <c r="BJ1703"/>
      <c r="BK1703"/>
      <c r="BL1703"/>
      <c r="BM1703"/>
      <c r="BN1703"/>
      <c r="BO1703"/>
      <c r="BP1703"/>
      <c r="BQ1703"/>
      <c r="BR1703"/>
      <c r="BS1703"/>
      <c r="BT1703"/>
      <c r="BU1703"/>
      <c r="BV1703"/>
      <c r="BW1703"/>
      <c r="BX1703"/>
      <c r="BY1703"/>
      <c r="BZ1703"/>
      <c r="CA1703"/>
      <c r="CB1703"/>
      <c r="CC1703"/>
      <c r="CD1703"/>
      <c r="CE1703"/>
      <c r="CF1703"/>
      <c r="CG1703"/>
      <c r="CH1703"/>
      <c r="CI1703"/>
      <c r="CJ1703"/>
      <c r="CK1703"/>
      <c r="CL1703"/>
      <c r="CM1703"/>
      <c r="CN1703"/>
      <c r="CO1703"/>
      <c r="CP1703"/>
      <c r="CQ1703"/>
      <c r="CR1703"/>
      <c r="CS1703"/>
      <c r="CT1703"/>
      <c r="CU1703"/>
      <c r="CV1703"/>
    </row>
    <row r="1704" spans="10:100" x14ac:dyDescent="0.25">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M1704"/>
      <c r="CN1704"/>
      <c r="CO1704"/>
      <c r="CP1704"/>
      <c r="CQ1704"/>
      <c r="CR1704"/>
      <c r="CS1704"/>
      <c r="CT1704"/>
      <c r="CU1704"/>
      <c r="CV1704"/>
    </row>
    <row r="1705" spans="10:100" x14ac:dyDescent="0.2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M1705"/>
      <c r="CN1705"/>
      <c r="CO1705"/>
      <c r="CP1705"/>
      <c r="CQ1705"/>
      <c r="CR1705"/>
      <c r="CS1705"/>
      <c r="CT1705"/>
      <c r="CU1705"/>
      <c r="CV1705"/>
    </row>
    <row r="1706" spans="10:100" x14ac:dyDescent="0.25">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c r="BD1706"/>
      <c r="BE1706"/>
      <c r="BF1706"/>
      <c r="BG1706"/>
      <c r="BH1706"/>
      <c r="BI1706"/>
      <c r="BJ1706"/>
      <c r="BK1706"/>
      <c r="BL1706"/>
      <c r="BM1706"/>
      <c r="BN1706"/>
      <c r="BO1706"/>
      <c r="BP1706"/>
      <c r="BQ1706"/>
      <c r="BR1706"/>
      <c r="BS1706"/>
      <c r="BT1706"/>
      <c r="BU1706"/>
      <c r="BV1706"/>
      <c r="BW1706"/>
      <c r="BX1706"/>
      <c r="BY1706"/>
      <c r="BZ1706"/>
      <c r="CA1706"/>
      <c r="CB1706"/>
      <c r="CC1706"/>
      <c r="CD1706"/>
      <c r="CE1706"/>
      <c r="CF1706"/>
      <c r="CG1706"/>
      <c r="CH1706"/>
      <c r="CI1706"/>
      <c r="CJ1706"/>
      <c r="CK1706"/>
      <c r="CL1706"/>
      <c r="CM1706"/>
      <c r="CN1706"/>
      <c r="CO1706"/>
      <c r="CP1706"/>
      <c r="CQ1706"/>
      <c r="CR1706"/>
      <c r="CS1706"/>
      <c r="CT1706"/>
      <c r="CU1706"/>
      <c r="CV1706"/>
    </row>
    <row r="1707" spans="10:100" x14ac:dyDescent="0.25">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c r="BD1707"/>
      <c r="BE1707"/>
      <c r="BF1707"/>
      <c r="BG1707"/>
      <c r="BH1707"/>
      <c r="BI1707"/>
      <c r="BJ1707"/>
      <c r="BK1707"/>
      <c r="BL1707"/>
      <c r="BM1707"/>
      <c r="BN1707"/>
      <c r="BO1707"/>
      <c r="BP1707"/>
      <c r="BQ1707"/>
      <c r="BR1707"/>
      <c r="BS1707"/>
      <c r="BT1707"/>
      <c r="BU1707"/>
      <c r="BV1707"/>
      <c r="BW1707"/>
      <c r="BX1707"/>
      <c r="BY1707"/>
      <c r="BZ1707"/>
      <c r="CA1707"/>
      <c r="CB1707"/>
      <c r="CC1707"/>
      <c r="CD1707"/>
      <c r="CE1707"/>
      <c r="CF1707"/>
      <c r="CG1707"/>
      <c r="CH1707"/>
      <c r="CI1707"/>
      <c r="CJ1707"/>
      <c r="CK1707"/>
      <c r="CL1707"/>
      <c r="CM1707"/>
      <c r="CN1707"/>
      <c r="CO1707"/>
      <c r="CP1707"/>
      <c r="CQ1707"/>
      <c r="CR1707"/>
      <c r="CS1707"/>
      <c r="CT1707"/>
      <c r="CU1707"/>
      <c r="CV1707"/>
    </row>
    <row r="1708" spans="10:100" x14ac:dyDescent="0.25">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c r="BD1708"/>
      <c r="BE1708"/>
      <c r="BF1708"/>
      <c r="BG1708"/>
      <c r="BH1708"/>
      <c r="BI1708"/>
      <c r="BJ1708"/>
      <c r="BK1708"/>
      <c r="BL1708"/>
      <c r="BM1708"/>
      <c r="BN1708"/>
      <c r="BO1708"/>
      <c r="BP1708"/>
      <c r="BQ1708"/>
      <c r="BR1708"/>
      <c r="BS1708"/>
      <c r="BT1708"/>
      <c r="BU1708"/>
      <c r="BV1708"/>
      <c r="BW1708"/>
      <c r="BX1708"/>
      <c r="BY1708"/>
      <c r="BZ1708"/>
      <c r="CA1708"/>
      <c r="CB1708"/>
      <c r="CC1708"/>
      <c r="CD1708"/>
      <c r="CE1708"/>
      <c r="CF1708"/>
      <c r="CG1708"/>
      <c r="CH1708"/>
      <c r="CI1708"/>
      <c r="CJ1708"/>
      <c r="CK1708"/>
      <c r="CL1708"/>
      <c r="CM1708"/>
      <c r="CN1708"/>
      <c r="CO1708"/>
      <c r="CP1708"/>
      <c r="CQ1708"/>
      <c r="CR1708"/>
      <c r="CS1708"/>
      <c r="CT1708"/>
      <c r="CU1708"/>
      <c r="CV1708"/>
    </row>
    <row r="1709" spans="10:100" x14ac:dyDescent="0.25">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c r="BD1709"/>
      <c r="BE1709"/>
      <c r="BF1709"/>
      <c r="BG1709"/>
      <c r="BH1709"/>
      <c r="BI1709"/>
      <c r="BJ1709"/>
      <c r="BK1709"/>
      <c r="BL1709"/>
      <c r="BM1709"/>
      <c r="BN1709"/>
      <c r="BO1709"/>
      <c r="BP1709"/>
      <c r="BQ1709"/>
      <c r="BR1709"/>
      <c r="BS1709"/>
      <c r="BT1709"/>
      <c r="BU1709"/>
      <c r="BV1709"/>
      <c r="BW1709"/>
      <c r="BX1709"/>
      <c r="BY1709"/>
      <c r="BZ1709"/>
      <c r="CA1709"/>
      <c r="CB1709"/>
      <c r="CC1709"/>
      <c r="CD1709"/>
      <c r="CE1709"/>
      <c r="CF1709"/>
      <c r="CG1709"/>
      <c r="CH1709"/>
      <c r="CI1709"/>
      <c r="CJ1709"/>
      <c r="CK1709"/>
      <c r="CL1709"/>
      <c r="CM1709"/>
      <c r="CN1709"/>
      <c r="CO1709"/>
      <c r="CP1709"/>
      <c r="CQ1709"/>
      <c r="CR1709"/>
      <c r="CS1709"/>
      <c r="CT1709"/>
      <c r="CU1709"/>
      <c r="CV1709"/>
    </row>
    <row r="1710" spans="10:100" x14ac:dyDescent="0.25">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c r="BD1710"/>
      <c r="BE1710"/>
      <c r="BF1710"/>
      <c r="BG1710"/>
      <c r="BH1710"/>
      <c r="BI1710"/>
      <c r="BJ1710"/>
      <c r="BK1710"/>
      <c r="BL1710"/>
      <c r="BM1710"/>
      <c r="BN1710"/>
      <c r="BO1710"/>
      <c r="BP1710"/>
      <c r="BQ1710"/>
      <c r="BR1710"/>
      <c r="BS1710"/>
      <c r="BT1710"/>
      <c r="BU1710"/>
      <c r="BV1710"/>
      <c r="BW1710"/>
      <c r="BX1710"/>
      <c r="BY1710"/>
      <c r="BZ1710"/>
      <c r="CA1710"/>
      <c r="CB1710"/>
      <c r="CC1710"/>
      <c r="CD1710"/>
      <c r="CE1710"/>
      <c r="CF1710"/>
      <c r="CG1710"/>
      <c r="CH1710"/>
      <c r="CI1710"/>
      <c r="CJ1710"/>
      <c r="CK1710"/>
      <c r="CL1710"/>
      <c r="CM1710"/>
      <c r="CN1710"/>
      <c r="CO1710"/>
      <c r="CP1710"/>
      <c r="CQ1710"/>
      <c r="CR1710"/>
      <c r="CS1710"/>
      <c r="CT1710"/>
      <c r="CU1710"/>
      <c r="CV1710"/>
    </row>
    <row r="1711" spans="10:100" x14ac:dyDescent="0.25">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M1711"/>
      <c r="CN1711"/>
      <c r="CO1711"/>
      <c r="CP1711"/>
      <c r="CQ1711"/>
      <c r="CR1711"/>
      <c r="CS1711"/>
      <c r="CT1711"/>
      <c r="CU1711"/>
      <c r="CV1711"/>
    </row>
    <row r="1712" spans="10:100" x14ac:dyDescent="0.25">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c r="BD1712"/>
      <c r="BE1712"/>
      <c r="BF1712"/>
      <c r="BG1712"/>
      <c r="BH1712"/>
      <c r="BI1712"/>
      <c r="BJ1712"/>
      <c r="BK1712"/>
      <c r="BL1712"/>
      <c r="BM1712"/>
      <c r="BN1712"/>
      <c r="BO1712"/>
      <c r="BP1712"/>
      <c r="BQ1712"/>
      <c r="BR1712"/>
      <c r="BS1712"/>
      <c r="BT1712"/>
      <c r="BU1712"/>
      <c r="BV1712"/>
      <c r="BW1712"/>
      <c r="BX1712"/>
      <c r="BY1712"/>
      <c r="BZ1712"/>
      <c r="CA1712"/>
      <c r="CB1712"/>
      <c r="CC1712"/>
      <c r="CD1712"/>
      <c r="CE1712"/>
      <c r="CF1712"/>
      <c r="CG1712"/>
      <c r="CH1712"/>
      <c r="CI1712"/>
      <c r="CJ1712"/>
      <c r="CK1712"/>
      <c r="CL1712"/>
      <c r="CM1712"/>
      <c r="CN1712"/>
      <c r="CO1712"/>
      <c r="CP1712"/>
      <c r="CQ1712"/>
      <c r="CR1712"/>
      <c r="CS1712"/>
      <c r="CT1712"/>
      <c r="CU1712"/>
      <c r="CV1712"/>
    </row>
    <row r="1713" spans="10:100" x14ac:dyDescent="0.25">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c r="BD1713"/>
      <c r="BE1713"/>
      <c r="BF1713"/>
      <c r="BG1713"/>
      <c r="BH1713"/>
      <c r="BI1713"/>
      <c r="BJ1713"/>
      <c r="BK1713"/>
      <c r="BL1713"/>
      <c r="BM1713"/>
      <c r="BN1713"/>
      <c r="BO1713"/>
      <c r="BP1713"/>
      <c r="BQ1713"/>
      <c r="BR1713"/>
      <c r="BS1713"/>
      <c r="BT1713"/>
      <c r="BU1713"/>
      <c r="BV1713"/>
      <c r="BW1713"/>
      <c r="BX1713"/>
      <c r="BY1713"/>
      <c r="BZ1713"/>
      <c r="CA1713"/>
      <c r="CB1713"/>
      <c r="CC1713"/>
      <c r="CD1713"/>
      <c r="CE1713"/>
      <c r="CF1713"/>
      <c r="CG1713"/>
      <c r="CH1713"/>
      <c r="CI1713"/>
      <c r="CJ1713"/>
      <c r="CK1713"/>
      <c r="CL1713"/>
      <c r="CM1713"/>
      <c r="CN1713"/>
      <c r="CO1713"/>
      <c r="CP1713"/>
      <c r="CQ1713"/>
      <c r="CR1713"/>
      <c r="CS1713"/>
      <c r="CT1713"/>
      <c r="CU1713"/>
      <c r="CV1713"/>
    </row>
    <row r="1714" spans="10:100" x14ac:dyDescent="0.25">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c r="BD1714"/>
      <c r="BE1714"/>
      <c r="BF1714"/>
      <c r="BG1714"/>
      <c r="BH1714"/>
      <c r="BI1714"/>
      <c r="BJ1714"/>
      <c r="BK1714"/>
      <c r="BL1714"/>
      <c r="BM1714"/>
      <c r="BN1714"/>
      <c r="BO1714"/>
      <c r="BP1714"/>
      <c r="BQ1714"/>
      <c r="BR1714"/>
      <c r="BS1714"/>
      <c r="BT1714"/>
      <c r="BU1714"/>
      <c r="BV1714"/>
      <c r="BW1714"/>
      <c r="BX1714"/>
      <c r="BY1714"/>
      <c r="BZ1714"/>
      <c r="CA1714"/>
      <c r="CB1714"/>
      <c r="CC1714"/>
      <c r="CD1714"/>
      <c r="CE1714"/>
      <c r="CF1714"/>
      <c r="CG1714"/>
      <c r="CH1714"/>
      <c r="CI1714"/>
      <c r="CJ1714"/>
      <c r="CK1714"/>
      <c r="CL1714"/>
      <c r="CM1714"/>
      <c r="CN1714"/>
      <c r="CO1714"/>
      <c r="CP1714"/>
      <c r="CQ1714"/>
      <c r="CR1714"/>
      <c r="CS1714"/>
      <c r="CT1714"/>
      <c r="CU1714"/>
      <c r="CV1714"/>
    </row>
    <row r="1715" spans="10:100" x14ac:dyDescent="0.2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c r="BD1715"/>
      <c r="BE1715"/>
      <c r="BF1715"/>
      <c r="BG1715"/>
      <c r="BH1715"/>
      <c r="BI1715"/>
      <c r="BJ1715"/>
      <c r="BK1715"/>
      <c r="BL1715"/>
      <c r="BM1715"/>
      <c r="BN1715"/>
      <c r="BO1715"/>
      <c r="BP1715"/>
      <c r="BQ1715"/>
      <c r="BR1715"/>
      <c r="BS1715"/>
      <c r="BT1715"/>
      <c r="BU1715"/>
      <c r="BV1715"/>
      <c r="BW1715"/>
      <c r="BX1715"/>
      <c r="BY1715"/>
      <c r="BZ1715"/>
      <c r="CA1715"/>
      <c r="CB1715"/>
      <c r="CC1715"/>
      <c r="CD1715"/>
      <c r="CE1715"/>
      <c r="CF1715"/>
      <c r="CG1715"/>
      <c r="CH1715"/>
      <c r="CI1715"/>
      <c r="CJ1715"/>
      <c r="CK1715"/>
      <c r="CL1715"/>
      <c r="CM1715"/>
      <c r="CN1715"/>
      <c r="CO1715"/>
      <c r="CP1715"/>
      <c r="CQ1715"/>
      <c r="CR1715"/>
      <c r="CS1715"/>
      <c r="CT1715"/>
      <c r="CU1715"/>
      <c r="CV1715"/>
    </row>
    <row r="1716" spans="10:100" x14ac:dyDescent="0.25">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c r="BD1716"/>
      <c r="BE1716"/>
      <c r="BF1716"/>
      <c r="BG1716"/>
      <c r="BH1716"/>
      <c r="BI1716"/>
      <c r="BJ1716"/>
      <c r="BK1716"/>
      <c r="BL1716"/>
      <c r="BM1716"/>
      <c r="BN1716"/>
      <c r="BO1716"/>
      <c r="BP1716"/>
      <c r="BQ1716"/>
      <c r="BR1716"/>
      <c r="BS1716"/>
      <c r="BT1716"/>
      <c r="BU1716"/>
      <c r="BV1716"/>
      <c r="BW1716"/>
      <c r="BX1716"/>
      <c r="BY1716"/>
      <c r="BZ1716"/>
      <c r="CA1716"/>
      <c r="CB1716"/>
      <c r="CC1716"/>
      <c r="CD1716"/>
      <c r="CE1716"/>
      <c r="CF1716"/>
      <c r="CG1716"/>
      <c r="CH1716"/>
      <c r="CI1716"/>
      <c r="CJ1716"/>
      <c r="CK1716"/>
      <c r="CL1716"/>
      <c r="CM1716"/>
      <c r="CN1716"/>
      <c r="CO1716"/>
      <c r="CP1716"/>
      <c r="CQ1716"/>
      <c r="CR1716"/>
      <c r="CS1716"/>
      <c r="CT1716"/>
      <c r="CU1716"/>
      <c r="CV1716"/>
    </row>
    <row r="1717" spans="10:100" x14ac:dyDescent="0.25">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c r="BD1717"/>
      <c r="BE1717"/>
      <c r="BF1717"/>
      <c r="BG1717"/>
      <c r="BH1717"/>
      <c r="BI1717"/>
      <c r="BJ1717"/>
      <c r="BK1717"/>
      <c r="BL1717"/>
      <c r="BM1717"/>
      <c r="BN1717"/>
      <c r="BO1717"/>
      <c r="BP1717"/>
      <c r="BQ1717"/>
      <c r="BR1717"/>
      <c r="BS1717"/>
      <c r="BT1717"/>
      <c r="BU1717"/>
      <c r="BV1717"/>
      <c r="BW1717"/>
      <c r="BX1717"/>
      <c r="BY1717"/>
      <c r="BZ1717"/>
      <c r="CA1717"/>
      <c r="CB1717"/>
      <c r="CC1717"/>
      <c r="CD1717"/>
      <c r="CE1717"/>
      <c r="CF1717"/>
      <c r="CG1717"/>
      <c r="CH1717"/>
      <c r="CI1717"/>
      <c r="CJ1717"/>
      <c r="CK1717"/>
      <c r="CL1717"/>
      <c r="CM1717"/>
      <c r="CN1717"/>
      <c r="CO1717"/>
      <c r="CP1717"/>
      <c r="CQ1717"/>
      <c r="CR1717"/>
      <c r="CS1717"/>
      <c r="CT1717"/>
      <c r="CU1717"/>
      <c r="CV1717"/>
    </row>
    <row r="1718" spans="10:100" x14ac:dyDescent="0.25">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c r="BD1718"/>
      <c r="BE1718"/>
      <c r="BF1718"/>
      <c r="BG1718"/>
      <c r="BH1718"/>
      <c r="BI1718"/>
      <c r="BJ1718"/>
      <c r="BK1718"/>
      <c r="BL1718"/>
      <c r="BM1718"/>
      <c r="BN1718"/>
      <c r="BO1718"/>
      <c r="BP1718"/>
      <c r="BQ1718"/>
      <c r="BR1718"/>
      <c r="BS1718"/>
      <c r="BT1718"/>
      <c r="BU1718"/>
      <c r="BV1718"/>
      <c r="BW1718"/>
      <c r="BX1718"/>
      <c r="BY1718"/>
      <c r="BZ1718"/>
      <c r="CA1718"/>
      <c r="CB1718"/>
      <c r="CC1718"/>
      <c r="CD1718"/>
      <c r="CE1718"/>
      <c r="CF1718"/>
      <c r="CG1718"/>
      <c r="CH1718"/>
      <c r="CI1718"/>
      <c r="CJ1718"/>
      <c r="CK1718"/>
      <c r="CL1718"/>
      <c r="CM1718"/>
      <c r="CN1718"/>
      <c r="CO1718"/>
      <c r="CP1718"/>
      <c r="CQ1718"/>
      <c r="CR1718"/>
      <c r="CS1718"/>
      <c r="CT1718"/>
      <c r="CU1718"/>
      <c r="CV1718"/>
    </row>
    <row r="1719" spans="10:100" x14ac:dyDescent="0.25">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c r="BD1719"/>
      <c r="BE1719"/>
      <c r="BF1719"/>
      <c r="BG1719"/>
      <c r="BH1719"/>
      <c r="BI1719"/>
      <c r="BJ1719"/>
      <c r="BK1719"/>
      <c r="BL1719"/>
      <c r="BM1719"/>
      <c r="BN1719"/>
      <c r="BO1719"/>
      <c r="BP1719"/>
      <c r="BQ1719"/>
      <c r="BR1719"/>
      <c r="BS1719"/>
      <c r="BT1719"/>
      <c r="BU1719"/>
      <c r="BV1719"/>
      <c r="BW1719"/>
      <c r="BX1719"/>
      <c r="BY1719"/>
      <c r="BZ1719"/>
      <c r="CA1719"/>
      <c r="CB1719"/>
      <c r="CC1719"/>
      <c r="CD1719"/>
      <c r="CE1719"/>
      <c r="CF1719"/>
      <c r="CG1719"/>
      <c r="CH1719"/>
      <c r="CI1719"/>
      <c r="CJ1719"/>
      <c r="CK1719"/>
      <c r="CL1719"/>
      <c r="CM1719"/>
      <c r="CN1719"/>
      <c r="CO1719"/>
      <c r="CP1719"/>
      <c r="CQ1719"/>
      <c r="CR1719"/>
      <c r="CS1719"/>
      <c r="CT1719"/>
      <c r="CU1719"/>
      <c r="CV1719"/>
    </row>
    <row r="1720" spans="10:100" x14ac:dyDescent="0.25">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c r="BD1720"/>
      <c r="BE1720"/>
      <c r="BF1720"/>
      <c r="BG1720"/>
      <c r="BH1720"/>
      <c r="BI1720"/>
      <c r="BJ1720"/>
      <c r="BK1720"/>
      <c r="BL1720"/>
      <c r="BM1720"/>
      <c r="BN1720"/>
      <c r="BO1720"/>
      <c r="BP1720"/>
      <c r="BQ1720"/>
      <c r="BR1720"/>
      <c r="BS1720"/>
      <c r="BT1720"/>
      <c r="BU1720"/>
      <c r="BV1720"/>
      <c r="BW1720"/>
      <c r="BX1720"/>
      <c r="BY1720"/>
      <c r="BZ1720"/>
      <c r="CA1720"/>
      <c r="CB1720"/>
      <c r="CC1720"/>
      <c r="CD1720"/>
      <c r="CE1720"/>
      <c r="CF1720"/>
      <c r="CG1720"/>
      <c r="CH1720"/>
      <c r="CI1720"/>
      <c r="CJ1720"/>
      <c r="CK1720"/>
      <c r="CL1720"/>
      <c r="CM1720"/>
      <c r="CN1720"/>
      <c r="CO1720"/>
      <c r="CP1720"/>
      <c r="CQ1720"/>
      <c r="CR1720"/>
      <c r="CS1720"/>
      <c r="CT1720"/>
      <c r="CU1720"/>
      <c r="CV1720"/>
    </row>
    <row r="1721" spans="10:100" x14ac:dyDescent="0.25">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c r="BD1721"/>
      <c r="BE1721"/>
      <c r="BF1721"/>
      <c r="BG1721"/>
      <c r="BH1721"/>
      <c r="BI1721"/>
      <c r="BJ1721"/>
      <c r="BK1721"/>
      <c r="BL1721"/>
      <c r="BM1721"/>
      <c r="BN1721"/>
      <c r="BO1721"/>
      <c r="BP1721"/>
      <c r="BQ1721"/>
      <c r="BR1721"/>
      <c r="BS1721"/>
      <c r="BT1721"/>
      <c r="BU1721"/>
      <c r="BV1721"/>
      <c r="BW1721"/>
      <c r="BX1721"/>
      <c r="BY1721"/>
      <c r="BZ1721"/>
      <c r="CA1721"/>
      <c r="CB1721"/>
      <c r="CC1721"/>
      <c r="CD1721"/>
      <c r="CE1721"/>
      <c r="CF1721"/>
      <c r="CG1721"/>
      <c r="CH1721"/>
      <c r="CI1721"/>
      <c r="CJ1721"/>
      <c r="CK1721"/>
      <c r="CL1721"/>
      <c r="CM1721"/>
      <c r="CN1721"/>
      <c r="CO1721"/>
      <c r="CP1721"/>
      <c r="CQ1721"/>
      <c r="CR1721"/>
      <c r="CS1721"/>
      <c r="CT1721"/>
      <c r="CU1721"/>
      <c r="CV1721"/>
    </row>
    <row r="1722" spans="10:100" x14ac:dyDescent="0.25">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c r="BD1722"/>
      <c r="BE1722"/>
      <c r="BF1722"/>
      <c r="BG1722"/>
      <c r="BH1722"/>
      <c r="BI1722"/>
      <c r="BJ1722"/>
      <c r="BK1722"/>
      <c r="BL1722"/>
      <c r="BM1722"/>
      <c r="BN1722"/>
      <c r="BO1722"/>
      <c r="BP1722"/>
      <c r="BQ1722"/>
      <c r="BR1722"/>
      <c r="BS1722"/>
      <c r="BT1722"/>
      <c r="BU1722"/>
      <c r="BV1722"/>
      <c r="BW1722"/>
      <c r="BX1722"/>
      <c r="BY1722"/>
      <c r="BZ1722"/>
      <c r="CA1722"/>
      <c r="CB1722"/>
      <c r="CC1722"/>
      <c r="CD1722"/>
      <c r="CE1722"/>
      <c r="CF1722"/>
      <c r="CG1722"/>
      <c r="CH1722"/>
      <c r="CI1722"/>
      <c r="CJ1722"/>
      <c r="CK1722"/>
      <c r="CL1722"/>
      <c r="CM1722"/>
      <c r="CN1722"/>
      <c r="CO1722"/>
      <c r="CP1722"/>
      <c r="CQ1722"/>
      <c r="CR1722"/>
      <c r="CS1722"/>
      <c r="CT1722"/>
      <c r="CU1722"/>
      <c r="CV1722"/>
    </row>
    <row r="1723" spans="10:100" x14ac:dyDescent="0.25">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c r="BD1723"/>
      <c r="BE1723"/>
      <c r="BF1723"/>
      <c r="BG1723"/>
      <c r="BH1723"/>
      <c r="BI1723"/>
      <c r="BJ1723"/>
      <c r="BK1723"/>
      <c r="BL1723"/>
      <c r="BM1723"/>
      <c r="BN1723"/>
      <c r="BO1723"/>
      <c r="BP1723"/>
      <c r="BQ1723"/>
      <c r="BR1723"/>
      <c r="BS1723"/>
      <c r="BT1723"/>
      <c r="BU1723"/>
      <c r="BV1723"/>
      <c r="BW1723"/>
      <c r="BX1723"/>
      <c r="BY1723"/>
      <c r="BZ1723"/>
      <c r="CA1723"/>
      <c r="CB1723"/>
      <c r="CC1723"/>
      <c r="CD1723"/>
      <c r="CE1723"/>
      <c r="CF1723"/>
      <c r="CG1723"/>
      <c r="CH1723"/>
      <c r="CI1723"/>
      <c r="CJ1723"/>
      <c r="CK1723"/>
      <c r="CL1723"/>
      <c r="CM1723"/>
      <c r="CN1723"/>
      <c r="CO1723"/>
      <c r="CP1723"/>
      <c r="CQ1723"/>
      <c r="CR1723"/>
      <c r="CS1723"/>
      <c r="CT1723"/>
      <c r="CU1723"/>
      <c r="CV1723"/>
    </row>
    <row r="1724" spans="10:100" x14ac:dyDescent="0.25">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c r="BD1724"/>
      <c r="BE1724"/>
      <c r="BF1724"/>
      <c r="BG1724"/>
      <c r="BH1724"/>
      <c r="BI1724"/>
      <c r="BJ1724"/>
      <c r="BK1724"/>
      <c r="BL1724"/>
      <c r="BM1724"/>
      <c r="BN1724"/>
      <c r="BO1724"/>
      <c r="BP1724"/>
      <c r="BQ1724"/>
      <c r="BR1724"/>
      <c r="BS1724"/>
      <c r="BT1724"/>
      <c r="BU1724"/>
      <c r="BV1724"/>
      <c r="BW1724"/>
      <c r="BX1724"/>
      <c r="BY1724"/>
      <c r="BZ1724"/>
      <c r="CA1724"/>
      <c r="CB1724"/>
      <c r="CC1724"/>
      <c r="CD1724"/>
      <c r="CE1724"/>
      <c r="CF1724"/>
      <c r="CG1724"/>
      <c r="CH1724"/>
      <c r="CI1724"/>
      <c r="CJ1724"/>
      <c r="CK1724"/>
      <c r="CL1724"/>
      <c r="CM1724"/>
      <c r="CN1724"/>
      <c r="CO1724"/>
      <c r="CP1724"/>
      <c r="CQ1724"/>
      <c r="CR1724"/>
      <c r="CS1724"/>
      <c r="CT1724"/>
      <c r="CU1724"/>
      <c r="CV1724"/>
    </row>
    <row r="1725" spans="10:100" x14ac:dyDescent="0.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c r="AY1725"/>
      <c r="AZ1725"/>
      <c r="BA1725"/>
      <c r="BB1725"/>
      <c r="BC1725"/>
      <c r="BD1725"/>
      <c r="BE1725"/>
      <c r="BF1725"/>
      <c r="BG1725"/>
      <c r="BH1725"/>
      <c r="BI1725"/>
      <c r="BJ1725"/>
      <c r="BK1725"/>
      <c r="BL1725"/>
      <c r="BM1725"/>
      <c r="BN1725"/>
      <c r="BO1725"/>
      <c r="BP1725"/>
      <c r="BQ1725"/>
      <c r="BR1725"/>
      <c r="BS1725"/>
      <c r="BT1725"/>
      <c r="BU1725"/>
      <c r="BV1725"/>
      <c r="BW1725"/>
      <c r="BX1725"/>
      <c r="BY1725"/>
      <c r="BZ1725"/>
      <c r="CA1725"/>
      <c r="CB1725"/>
      <c r="CC1725"/>
      <c r="CD1725"/>
      <c r="CE1725"/>
      <c r="CF1725"/>
      <c r="CG1725"/>
      <c r="CH1725"/>
      <c r="CI1725"/>
      <c r="CJ1725"/>
      <c r="CK1725"/>
      <c r="CL1725"/>
      <c r="CM1725"/>
      <c r="CN1725"/>
      <c r="CO1725"/>
      <c r="CP1725"/>
      <c r="CQ1725"/>
      <c r="CR1725"/>
      <c r="CS1725"/>
      <c r="CT1725"/>
      <c r="CU1725"/>
      <c r="CV1725"/>
    </row>
    <row r="1726" spans="10:100" x14ac:dyDescent="0.25">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c r="BD1726"/>
      <c r="BE1726"/>
      <c r="BF1726"/>
      <c r="BG1726"/>
      <c r="BH1726"/>
      <c r="BI1726"/>
      <c r="BJ1726"/>
      <c r="BK1726"/>
      <c r="BL1726"/>
      <c r="BM1726"/>
      <c r="BN1726"/>
      <c r="BO1726"/>
      <c r="BP1726"/>
      <c r="BQ1726"/>
      <c r="BR1726"/>
      <c r="BS1726"/>
      <c r="BT1726"/>
      <c r="BU1726"/>
      <c r="BV1726"/>
      <c r="BW1726"/>
      <c r="BX1726"/>
      <c r="BY1726"/>
      <c r="BZ1726"/>
      <c r="CA1726"/>
      <c r="CB1726"/>
      <c r="CC1726"/>
      <c r="CD1726"/>
      <c r="CE1726"/>
      <c r="CF1726"/>
      <c r="CG1726"/>
      <c r="CH1726"/>
      <c r="CI1726"/>
      <c r="CJ1726"/>
      <c r="CK1726"/>
      <c r="CL1726"/>
      <c r="CM1726"/>
      <c r="CN1726"/>
      <c r="CO1726"/>
      <c r="CP1726"/>
      <c r="CQ1726"/>
      <c r="CR1726"/>
      <c r="CS1726"/>
      <c r="CT1726"/>
      <c r="CU1726"/>
      <c r="CV1726"/>
    </row>
    <row r="1727" spans="10:100" x14ac:dyDescent="0.25">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c r="BD1727"/>
      <c r="BE1727"/>
      <c r="BF1727"/>
      <c r="BG1727"/>
      <c r="BH1727"/>
      <c r="BI1727"/>
      <c r="BJ1727"/>
      <c r="BK1727"/>
      <c r="BL1727"/>
      <c r="BM1727"/>
      <c r="BN1727"/>
      <c r="BO1727"/>
      <c r="BP1727"/>
      <c r="BQ1727"/>
      <c r="BR1727"/>
      <c r="BS1727"/>
      <c r="BT1727"/>
      <c r="BU1727"/>
      <c r="BV1727"/>
      <c r="BW1727"/>
      <c r="BX1727"/>
      <c r="BY1727"/>
      <c r="BZ1727"/>
      <c r="CA1727"/>
      <c r="CB1727"/>
      <c r="CC1727"/>
      <c r="CD1727"/>
      <c r="CE1727"/>
      <c r="CF1727"/>
      <c r="CG1727"/>
      <c r="CH1727"/>
      <c r="CI1727"/>
      <c r="CJ1727"/>
      <c r="CK1727"/>
      <c r="CL1727"/>
      <c r="CM1727"/>
      <c r="CN1727"/>
      <c r="CO1727"/>
      <c r="CP1727"/>
      <c r="CQ1727"/>
      <c r="CR1727"/>
      <c r="CS1727"/>
      <c r="CT1727"/>
      <c r="CU1727"/>
      <c r="CV1727"/>
    </row>
    <row r="1728" spans="10:100" x14ac:dyDescent="0.25">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c r="BD1728"/>
      <c r="BE1728"/>
      <c r="BF1728"/>
      <c r="BG1728"/>
      <c r="BH1728"/>
      <c r="BI1728"/>
      <c r="BJ1728"/>
      <c r="BK1728"/>
      <c r="BL1728"/>
      <c r="BM1728"/>
      <c r="BN1728"/>
      <c r="BO1728"/>
      <c r="BP1728"/>
      <c r="BQ1728"/>
      <c r="BR1728"/>
      <c r="BS1728"/>
      <c r="BT1728"/>
      <c r="BU1728"/>
      <c r="BV1728"/>
      <c r="BW1728"/>
      <c r="BX1728"/>
      <c r="BY1728"/>
      <c r="BZ1728"/>
      <c r="CA1728"/>
      <c r="CB1728"/>
      <c r="CC1728"/>
      <c r="CD1728"/>
      <c r="CE1728"/>
      <c r="CF1728"/>
      <c r="CG1728"/>
      <c r="CH1728"/>
      <c r="CI1728"/>
      <c r="CJ1728"/>
      <c r="CK1728"/>
      <c r="CL1728"/>
      <c r="CM1728"/>
      <c r="CN1728"/>
      <c r="CO1728"/>
      <c r="CP1728"/>
      <c r="CQ1728"/>
      <c r="CR1728"/>
      <c r="CS1728"/>
      <c r="CT1728"/>
      <c r="CU1728"/>
      <c r="CV1728"/>
    </row>
    <row r="1729" spans="10:100" x14ac:dyDescent="0.25">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c r="BD1729"/>
      <c r="BE1729"/>
      <c r="BF1729"/>
      <c r="BG1729"/>
      <c r="BH1729"/>
      <c r="BI1729"/>
      <c r="BJ1729"/>
      <c r="BK1729"/>
      <c r="BL1729"/>
      <c r="BM1729"/>
      <c r="BN1729"/>
      <c r="BO1729"/>
      <c r="BP1729"/>
      <c r="BQ1729"/>
      <c r="BR1729"/>
      <c r="BS1729"/>
      <c r="BT1729"/>
      <c r="BU1729"/>
      <c r="BV1729"/>
      <c r="BW1729"/>
      <c r="BX1729"/>
      <c r="BY1729"/>
      <c r="BZ1729"/>
      <c r="CA1729"/>
      <c r="CB1729"/>
      <c r="CC1729"/>
      <c r="CD1729"/>
      <c r="CE1729"/>
      <c r="CF1729"/>
      <c r="CG1729"/>
      <c r="CH1729"/>
      <c r="CI1729"/>
      <c r="CJ1729"/>
      <c r="CK1729"/>
      <c r="CL1729"/>
      <c r="CM1729"/>
      <c r="CN1729"/>
      <c r="CO1729"/>
      <c r="CP1729"/>
      <c r="CQ1729"/>
      <c r="CR1729"/>
      <c r="CS1729"/>
      <c r="CT1729"/>
      <c r="CU1729"/>
      <c r="CV1729"/>
    </row>
    <row r="1730" spans="10:100" x14ac:dyDescent="0.25">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c r="BD1730"/>
      <c r="BE1730"/>
      <c r="BF1730"/>
      <c r="BG1730"/>
      <c r="BH1730"/>
      <c r="BI1730"/>
      <c r="BJ1730"/>
      <c r="BK1730"/>
      <c r="BL1730"/>
      <c r="BM1730"/>
      <c r="BN1730"/>
      <c r="BO1730"/>
      <c r="BP1730"/>
      <c r="BQ1730"/>
      <c r="BR1730"/>
      <c r="BS1730"/>
      <c r="BT1730"/>
      <c r="BU1730"/>
      <c r="BV1730"/>
      <c r="BW1730"/>
      <c r="BX1730"/>
      <c r="BY1730"/>
      <c r="BZ1730"/>
      <c r="CA1730"/>
      <c r="CB1730"/>
      <c r="CC1730"/>
      <c r="CD1730"/>
      <c r="CE1730"/>
      <c r="CF1730"/>
      <c r="CG1730"/>
      <c r="CH1730"/>
      <c r="CI1730"/>
      <c r="CJ1730"/>
      <c r="CK1730"/>
      <c r="CL1730"/>
      <c r="CM1730"/>
      <c r="CN1730"/>
      <c r="CO1730"/>
      <c r="CP1730"/>
      <c r="CQ1730"/>
      <c r="CR1730"/>
      <c r="CS1730"/>
      <c r="CT1730"/>
      <c r="CU1730"/>
      <c r="CV1730"/>
    </row>
    <row r="1731" spans="10:100" x14ac:dyDescent="0.25">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c r="CM1731"/>
      <c r="CN1731"/>
      <c r="CO1731"/>
      <c r="CP1731"/>
      <c r="CQ1731"/>
      <c r="CR1731"/>
      <c r="CS1731"/>
      <c r="CT1731"/>
      <c r="CU1731"/>
      <c r="CV1731"/>
    </row>
    <row r="1732" spans="10:100" x14ac:dyDescent="0.25">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c r="BD1732"/>
      <c r="BE1732"/>
      <c r="BF1732"/>
      <c r="BG1732"/>
      <c r="BH1732"/>
      <c r="BI1732"/>
      <c r="BJ1732"/>
      <c r="BK1732"/>
      <c r="BL1732"/>
      <c r="BM1732"/>
      <c r="BN1732"/>
      <c r="BO1732"/>
      <c r="BP1732"/>
      <c r="BQ1732"/>
      <c r="BR1732"/>
      <c r="BS1732"/>
      <c r="BT1732"/>
      <c r="BU1732"/>
      <c r="BV1732"/>
      <c r="BW1732"/>
      <c r="BX1732"/>
      <c r="BY1732"/>
      <c r="BZ1732"/>
      <c r="CA1732"/>
      <c r="CB1732"/>
      <c r="CC1732"/>
      <c r="CD1732"/>
      <c r="CE1732"/>
      <c r="CF1732"/>
      <c r="CG1732"/>
      <c r="CH1732"/>
      <c r="CI1732"/>
      <c r="CJ1732"/>
      <c r="CK1732"/>
      <c r="CL1732"/>
      <c r="CM1732"/>
      <c r="CN1732"/>
      <c r="CO1732"/>
      <c r="CP1732"/>
      <c r="CQ1732"/>
      <c r="CR1732"/>
      <c r="CS1732"/>
      <c r="CT1732"/>
      <c r="CU1732"/>
      <c r="CV1732"/>
    </row>
    <row r="1733" spans="10:100" x14ac:dyDescent="0.25">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c r="BD1733"/>
      <c r="BE1733"/>
      <c r="BF1733"/>
      <c r="BG1733"/>
      <c r="BH1733"/>
      <c r="BI1733"/>
      <c r="BJ1733"/>
      <c r="BK1733"/>
      <c r="BL1733"/>
      <c r="BM1733"/>
      <c r="BN1733"/>
      <c r="BO1733"/>
      <c r="BP1733"/>
      <c r="BQ1733"/>
      <c r="BR1733"/>
      <c r="BS1733"/>
      <c r="BT1733"/>
      <c r="BU1733"/>
      <c r="BV1733"/>
      <c r="BW1733"/>
      <c r="BX1733"/>
      <c r="BY1733"/>
      <c r="BZ1733"/>
      <c r="CA1733"/>
      <c r="CB1733"/>
      <c r="CC1733"/>
      <c r="CD1733"/>
      <c r="CE1733"/>
      <c r="CF1733"/>
      <c r="CG1733"/>
      <c r="CH1733"/>
      <c r="CI1733"/>
      <c r="CJ1733"/>
      <c r="CK1733"/>
      <c r="CL1733"/>
      <c r="CM1733"/>
      <c r="CN1733"/>
      <c r="CO1733"/>
      <c r="CP1733"/>
      <c r="CQ1733"/>
      <c r="CR1733"/>
      <c r="CS1733"/>
      <c r="CT1733"/>
      <c r="CU1733"/>
      <c r="CV1733"/>
    </row>
    <row r="1734" spans="10:100" x14ac:dyDescent="0.25">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c r="BD1734"/>
      <c r="BE1734"/>
      <c r="BF1734"/>
      <c r="BG1734"/>
      <c r="BH1734"/>
      <c r="BI1734"/>
      <c r="BJ1734"/>
      <c r="BK1734"/>
      <c r="BL1734"/>
      <c r="BM1734"/>
      <c r="BN1734"/>
      <c r="BO1734"/>
      <c r="BP1734"/>
      <c r="BQ1734"/>
      <c r="BR1734"/>
      <c r="BS1734"/>
      <c r="BT1734"/>
      <c r="BU1734"/>
      <c r="BV1734"/>
      <c r="BW1734"/>
      <c r="BX1734"/>
      <c r="BY1734"/>
      <c r="BZ1734"/>
      <c r="CA1734"/>
      <c r="CB1734"/>
      <c r="CC1734"/>
      <c r="CD1734"/>
      <c r="CE1734"/>
      <c r="CF1734"/>
      <c r="CG1734"/>
      <c r="CH1734"/>
      <c r="CI1734"/>
      <c r="CJ1734"/>
      <c r="CK1734"/>
      <c r="CL1734"/>
      <c r="CM1734"/>
      <c r="CN1734"/>
      <c r="CO1734"/>
      <c r="CP1734"/>
      <c r="CQ1734"/>
      <c r="CR1734"/>
      <c r="CS1734"/>
      <c r="CT1734"/>
      <c r="CU1734"/>
      <c r="CV1734"/>
    </row>
    <row r="1735" spans="10:100" x14ac:dyDescent="0.2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c r="BD1735"/>
      <c r="BE1735"/>
      <c r="BF1735"/>
      <c r="BG1735"/>
      <c r="BH1735"/>
      <c r="BI1735"/>
      <c r="BJ1735"/>
      <c r="BK1735"/>
      <c r="BL1735"/>
      <c r="BM1735"/>
      <c r="BN1735"/>
      <c r="BO1735"/>
      <c r="BP1735"/>
      <c r="BQ1735"/>
      <c r="BR1735"/>
      <c r="BS1735"/>
      <c r="BT1735"/>
      <c r="BU1735"/>
      <c r="BV1735"/>
      <c r="BW1735"/>
      <c r="BX1735"/>
      <c r="BY1735"/>
      <c r="BZ1735"/>
      <c r="CA1735"/>
      <c r="CB1735"/>
      <c r="CC1735"/>
      <c r="CD1735"/>
      <c r="CE1735"/>
      <c r="CF1735"/>
      <c r="CG1735"/>
      <c r="CH1735"/>
      <c r="CI1735"/>
      <c r="CJ1735"/>
      <c r="CK1735"/>
      <c r="CL1735"/>
      <c r="CM1735"/>
      <c r="CN1735"/>
      <c r="CO1735"/>
      <c r="CP1735"/>
      <c r="CQ1735"/>
      <c r="CR1735"/>
      <c r="CS1735"/>
      <c r="CT1735"/>
      <c r="CU1735"/>
      <c r="CV1735"/>
    </row>
    <row r="1736" spans="10:100" x14ac:dyDescent="0.25">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c r="BD1736"/>
      <c r="BE1736"/>
      <c r="BF1736"/>
      <c r="BG1736"/>
      <c r="BH1736"/>
      <c r="BI1736"/>
      <c r="BJ1736"/>
      <c r="BK1736"/>
      <c r="BL1736"/>
      <c r="BM1736"/>
      <c r="BN1736"/>
      <c r="BO1736"/>
      <c r="BP1736"/>
      <c r="BQ1736"/>
      <c r="BR1736"/>
      <c r="BS1736"/>
      <c r="BT1736"/>
      <c r="BU1736"/>
      <c r="BV1736"/>
      <c r="BW1736"/>
      <c r="BX1736"/>
      <c r="BY1736"/>
      <c r="BZ1736"/>
      <c r="CA1736"/>
      <c r="CB1736"/>
      <c r="CC1736"/>
      <c r="CD1736"/>
      <c r="CE1736"/>
      <c r="CF1736"/>
      <c r="CG1736"/>
      <c r="CH1736"/>
      <c r="CI1736"/>
      <c r="CJ1736"/>
      <c r="CK1736"/>
      <c r="CL1736"/>
      <c r="CM1736"/>
      <c r="CN1736"/>
      <c r="CO1736"/>
      <c r="CP1736"/>
      <c r="CQ1736"/>
      <c r="CR1736"/>
      <c r="CS1736"/>
      <c r="CT1736"/>
      <c r="CU1736"/>
      <c r="CV1736"/>
    </row>
    <row r="1737" spans="10:100" x14ac:dyDescent="0.25">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c r="BD1737"/>
      <c r="BE1737"/>
      <c r="BF1737"/>
      <c r="BG1737"/>
      <c r="BH1737"/>
      <c r="BI1737"/>
      <c r="BJ1737"/>
      <c r="BK1737"/>
      <c r="BL1737"/>
      <c r="BM1737"/>
      <c r="BN1737"/>
      <c r="BO1737"/>
      <c r="BP1737"/>
      <c r="BQ1737"/>
      <c r="BR1737"/>
      <c r="BS1737"/>
      <c r="BT1737"/>
      <c r="BU1737"/>
      <c r="BV1737"/>
      <c r="BW1737"/>
      <c r="BX1737"/>
      <c r="BY1737"/>
      <c r="BZ1737"/>
      <c r="CA1737"/>
      <c r="CB1737"/>
      <c r="CC1737"/>
      <c r="CD1737"/>
      <c r="CE1737"/>
      <c r="CF1737"/>
      <c r="CG1737"/>
      <c r="CH1737"/>
      <c r="CI1737"/>
      <c r="CJ1737"/>
      <c r="CK1737"/>
      <c r="CL1737"/>
      <c r="CM1737"/>
      <c r="CN1737"/>
      <c r="CO1737"/>
      <c r="CP1737"/>
      <c r="CQ1737"/>
      <c r="CR1737"/>
      <c r="CS1737"/>
      <c r="CT1737"/>
      <c r="CU1737"/>
      <c r="CV1737"/>
    </row>
    <row r="1738" spans="10:100" x14ac:dyDescent="0.25">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c r="BD1738"/>
      <c r="BE1738"/>
      <c r="BF1738"/>
      <c r="BG1738"/>
      <c r="BH1738"/>
      <c r="BI1738"/>
      <c r="BJ1738"/>
      <c r="BK1738"/>
      <c r="BL1738"/>
      <c r="BM1738"/>
      <c r="BN1738"/>
      <c r="BO1738"/>
      <c r="BP1738"/>
      <c r="BQ1738"/>
      <c r="BR1738"/>
      <c r="BS1738"/>
      <c r="BT1738"/>
      <c r="BU1738"/>
      <c r="BV1738"/>
      <c r="BW1738"/>
      <c r="BX1738"/>
      <c r="BY1738"/>
      <c r="BZ1738"/>
      <c r="CA1738"/>
      <c r="CB1738"/>
      <c r="CC1738"/>
      <c r="CD1738"/>
      <c r="CE1738"/>
      <c r="CF1738"/>
      <c r="CG1738"/>
      <c r="CH1738"/>
      <c r="CI1738"/>
      <c r="CJ1738"/>
      <c r="CK1738"/>
      <c r="CL1738"/>
      <c r="CM1738"/>
      <c r="CN1738"/>
      <c r="CO1738"/>
      <c r="CP1738"/>
      <c r="CQ1738"/>
      <c r="CR1738"/>
      <c r="CS1738"/>
      <c r="CT1738"/>
      <c r="CU1738"/>
      <c r="CV1738"/>
    </row>
    <row r="1739" spans="10:100" x14ac:dyDescent="0.25">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c r="BD1739"/>
      <c r="BE1739"/>
      <c r="BF1739"/>
      <c r="BG1739"/>
      <c r="BH1739"/>
      <c r="BI1739"/>
      <c r="BJ1739"/>
      <c r="BK1739"/>
      <c r="BL1739"/>
      <c r="BM1739"/>
      <c r="BN1739"/>
      <c r="BO1739"/>
      <c r="BP1739"/>
      <c r="BQ1739"/>
      <c r="BR1739"/>
      <c r="BS1739"/>
      <c r="BT1739"/>
      <c r="BU1739"/>
      <c r="BV1739"/>
      <c r="BW1739"/>
      <c r="BX1739"/>
      <c r="BY1739"/>
      <c r="BZ1739"/>
      <c r="CA1739"/>
      <c r="CB1739"/>
      <c r="CC1739"/>
      <c r="CD1739"/>
      <c r="CE1739"/>
      <c r="CF1739"/>
      <c r="CG1739"/>
      <c r="CH1739"/>
      <c r="CI1739"/>
      <c r="CJ1739"/>
      <c r="CK1739"/>
      <c r="CL1739"/>
      <c r="CM1739"/>
      <c r="CN1739"/>
      <c r="CO1739"/>
      <c r="CP1739"/>
      <c r="CQ1739"/>
      <c r="CR1739"/>
      <c r="CS1739"/>
      <c r="CT1739"/>
      <c r="CU1739"/>
      <c r="CV1739"/>
    </row>
    <row r="1740" spans="10:100" x14ac:dyDescent="0.25">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c r="BD1740"/>
      <c r="BE1740"/>
      <c r="BF1740"/>
      <c r="BG1740"/>
      <c r="BH1740"/>
      <c r="BI1740"/>
      <c r="BJ1740"/>
      <c r="BK1740"/>
      <c r="BL1740"/>
      <c r="BM1740"/>
      <c r="BN1740"/>
      <c r="BO1740"/>
      <c r="BP1740"/>
      <c r="BQ1740"/>
      <c r="BR1740"/>
      <c r="BS1740"/>
      <c r="BT1740"/>
      <c r="BU1740"/>
      <c r="BV1740"/>
      <c r="BW1740"/>
      <c r="BX1740"/>
      <c r="BY1740"/>
      <c r="BZ1740"/>
      <c r="CA1740"/>
      <c r="CB1740"/>
      <c r="CC1740"/>
      <c r="CD1740"/>
      <c r="CE1740"/>
      <c r="CF1740"/>
      <c r="CG1740"/>
      <c r="CH1740"/>
      <c r="CI1740"/>
      <c r="CJ1740"/>
      <c r="CK1740"/>
      <c r="CL1740"/>
      <c r="CM1740"/>
      <c r="CN1740"/>
      <c r="CO1740"/>
      <c r="CP1740"/>
      <c r="CQ1740"/>
      <c r="CR1740"/>
      <c r="CS1740"/>
      <c r="CT1740"/>
      <c r="CU1740"/>
      <c r="CV1740"/>
    </row>
    <row r="1741" spans="10:100" x14ac:dyDescent="0.25">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c r="BD1741"/>
      <c r="BE1741"/>
      <c r="BF1741"/>
      <c r="BG1741"/>
      <c r="BH1741"/>
      <c r="BI1741"/>
      <c r="BJ1741"/>
      <c r="BK1741"/>
      <c r="BL1741"/>
      <c r="BM1741"/>
      <c r="BN1741"/>
      <c r="BO1741"/>
      <c r="BP1741"/>
      <c r="BQ1741"/>
      <c r="BR1741"/>
      <c r="BS1741"/>
      <c r="BT1741"/>
      <c r="BU1741"/>
      <c r="BV1741"/>
      <c r="BW1741"/>
      <c r="BX1741"/>
      <c r="BY1741"/>
      <c r="BZ1741"/>
      <c r="CA1741"/>
      <c r="CB1741"/>
      <c r="CC1741"/>
      <c r="CD1741"/>
      <c r="CE1741"/>
      <c r="CF1741"/>
      <c r="CG1741"/>
      <c r="CH1741"/>
      <c r="CI1741"/>
      <c r="CJ1741"/>
      <c r="CK1741"/>
      <c r="CL1741"/>
      <c r="CM1741"/>
      <c r="CN1741"/>
      <c r="CO1741"/>
      <c r="CP1741"/>
      <c r="CQ1741"/>
      <c r="CR1741"/>
      <c r="CS1741"/>
      <c r="CT1741"/>
      <c r="CU1741"/>
      <c r="CV1741"/>
    </row>
    <row r="1742" spans="10:100" x14ac:dyDescent="0.25">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c r="BD1742"/>
      <c r="BE1742"/>
      <c r="BF1742"/>
      <c r="BG1742"/>
      <c r="BH1742"/>
      <c r="BI1742"/>
      <c r="BJ1742"/>
      <c r="BK1742"/>
      <c r="BL1742"/>
      <c r="BM1742"/>
      <c r="BN1742"/>
      <c r="BO1742"/>
      <c r="BP1742"/>
      <c r="BQ1742"/>
      <c r="BR1742"/>
      <c r="BS1742"/>
      <c r="BT1742"/>
      <c r="BU1742"/>
      <c r="BV1742"/>
      <c r="BW1742"/>
      <c r="BX1742"/>
      <c r="BY1742"/>
      <c r="BZ1742"/>
      <c r="CA1742"/>
      <c r="CB1742"/>
      <c r="CC1742"/>
      <c r="CD1742"/>
      <c r="CE1742"/>
      <c r="CF1742"/>
      <c r="CG1742"/>
      <c r="CH1742"/>
      <c r="CI1742"/>
      <c r="CJ1742"/>
      <c r="CK1742"/>
      <c r="CL1742"/>
      <c r="CM1742"/>
      <c r="CN1742"/>
      <c r="CO1742"/>
      <c r="CP1742"/>
      <c r="CQ1742"/>
      <c r="CR1742"/>
      <c r="CS1742"/>
      <c r="CT1742"/>
      <c r="CU1742"/>
      <c r="CV1742"/>
    </row>
    <row r="1743" spans="10:100" x14ac:dyDescent="0.25">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c r="BD1743"/>
      <c r="BE1743"/>
      <c r="BF1743"/>
      <c r="BG1743"/>
      <c r="BH1743"/>
      <c r="BI1743"/>
      <c r="BJ1743"/>
      <c r="BK1743"/>
      <c r="BL1743"/>
      <c r="BM1743"/>
      <c r="BN1743"/>
      <c r="BO1743"/>
      <c r="BP1743"/>
      <c r="BQ1743"/>
      <c r="BR1743"/>
      <c r="BS1743"/>
      <c r="BT1743"/>
      <c r="BU1743"/>
      <c r="BV1743"/>
      <c r="BW1743"/>
      <c r="BX1743"/>
      <c r="BY1743"/>
      <c r="BZ1743"/>
      <c r="CA1743"/>
      <c r="CB1743"/>
      <c r="CC1743"/>
      <c r="CD1743"/>
      <c r="CE1743"/>
      <c r="CF1743"/>
      <c r="CG1743"/>
      <c r="CH1743"/>
      <c r="CI1743"/>
      <c r="CJ1743"/>
      <c r="CK1743"/>
      <c r="CL1743"/>
      <c r="CM1743"/>
      <c r="CN1743"/>
      <c r="CO1743"/>
      <c r="CP1743"/>
      <c r="CQ1743"/>
      <c r="CR1743"/>
      <c r="CS1743"/>
      <c r="CT1743"/>
      <c r="CU1743"/>
      <c r="CV1743"/>
    </row>
    <row r="1744" spans="10:100" x14ac:dyDescent="0.25">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c r="BD1744"/>
      <c r="BE1744"/>
      <c r="BF1744"/>
      <c r="BG1744"/>
      <c r="BH1744"/>
      <c r="BI1744"/>
      <c r="BJ1744"/>
      <c r="BK1744"/>
      <c r="BL1744"/>
      <c r="BM1744"/>
      <c r="BN1744"/>
      <c r="BO1744"/>
      <c r="BP1744"/>
      <c r="BQ1744"/>
      <c r="BR1744"/>
      <c r="BS1744"/>
      <c r="BT1744"/>
      <c r="BU1744"/>
      <c r="BV1744"/>
      <c r="BW1744"/>
      <c r="BX1744"/>
      <c r="BY1744"/>
      <c r="BZ1744"/>
      <c r="CA1744"/>
      <c r="CB1744"/>
      <c r="CC1744"/>
      <c r="CD1744"/>
      <c r="CE1744"/>
      <c r="CF1744"/>
      <c r="CG1744"/>
      <c r="CH1744"/>
      <c r="CI1744"/>
      <c r="CJ1744"/>
      <c r="CK1744"/>
      <c r="CL1744"/>
      <c r="CM1744"/>
      <c r="CN1744"/>
      <c r="CO1744"/>
      <c r="CP1744"/>
      <c r="CQ1744"/>
      <c r="CR1744"/>
      <c r="CS1744"/>
      <c r="CT1744"/>
      <c r="CU1744"/>
      <c r="CV1744"/>
    </row>
    <row r="1745" spans="10:100" x14ac:dyDescent="0.2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M1745"/>
      <c r="CN1745"/>
      <c r="CO1745"/>
      <c r="CP1745"/>
      <c r="CQ1745"/>
      <c r="CR1745"/>
      <c r="CS1745"/>
      <c r="CT1745"/>
      <c r="CU1745"/>
      <c r="CV1745"/>
    </row>
    <row r="1746" spans="10:100" x14ac:dyDescent="0.25">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M1746"/>
      <c r="CN1746"/>
      <c r="CO1746"/>
      <c r="CP1746"/>
      <c r="CQ1746"/>
      <c r="CR1746"/>
      <c r="CS1746"/>
      <c r="CT1746"/>
      <c r="CU1746"/>
      <c r="CV1746"/>
    </row>
    <row r="1747" spans="10:100" x14ac:dyDescent="0.25">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M1747"/>
      <c r="CN1747"/>
      <c r="CO1747"/>
      <c r="CP1747"/>
      <c r="CQ1747"/>
      <c r="CR1747"/>
      <c r="CS1747"/>
      <c r="CT1747"/>
      <c r="CU1747"/>
      <c r="CV1747"/>
    </row>
    <row r="1748" spans="10:100" x14ac:dyDescent="0.25">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M1748"/>
      <c r="CN1748"/>
      <c r="CO1748"/>
      <c r="CP1748"/>
      <c r="CQ1748"/>
      <c r="CR1748"/>
      <c r="CS1748"/>
      <c r="CT1748"/>
      <c r="CU1748"/>
      <c r="CV1748"/>
    </row>
    <row r="1749" spans="10:100" x14ac:dyDescent="0.25">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M1749"/>
      <c r="CN1749"/>
      <c r="CO1749"/>
      <c r="CP1749"/>
      <c r="CQ1749"/>
      <c r="CR1749"/>
      <c r="CS1749"/>
      <c r="CT1749"/>
      <c r="CU1749"/>
      <c r="CV1749"/>
    </row>
    <row r="1750" spans="10:100" x14ac:dyDescent="0.25">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M1750"/>
      <c r="CN1750"/>
      <c r="CO1750"/>
      <c r="CP1750"/>
      <c r="CQ1750"/>
      <c r="CR1750"/>
      <c r="CS1750"/>
      <c r="CT1750"/>
      <c r="CU1750"/>
      <c r="CV1750"/>
    </row>
    <row r="1751" spans="10:100" x14ac:dyDescent="0.25">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M1751"/>
      <c r="CN1751"/>
      <c r="CO1751"/>
      <c r="CP1751"/>
      <c r="CQ1751"/>
      <c r="CR1751"/>
      <c r="CS1751"/>
      <c r="CT1751"/>
      <c r="CU1751"/>
      <c r="CV1751"/>
    </row>
    <row r="1752" spans="10:100" x14ac:dyDescent="0.25">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M1752"/>
      <c r="CN1752"/>
      <c r="CO1752"/>
      <c r="CP1752"/>
      <c r="CQ1752"/>
      <c r="CR1752"/>
      <c r="CS1752"/>
      <c r="CT1752"/>
      <c r="CU1752"/>
      <c r="CV1752"/>
    </row>
    <row r="1753" spans="10:100" x14ac:dyDescent="0.25">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M1753"/>
      <c r="CN1753"/>
      <c r="CO1753"/>
      <c r="CP1753"/>
      <c r="CQ1753"/>
      <c r="CR1753"/>
      <c r="CS1753"/>
      <c r="CT1753"/>
      <c r="CU1753"/>
      <c r="CV1753"/>
    </row>
    <row r="1754" spans="10:100" x14ac:dyDescent="0.25">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M1754"/>
      <c r="CN1754"/>
      <c r="CO1754"/>
      <c r="CP1754"/>
      <c r="CQ1754"/>
      <c r="CR1754"/>
      <c r="CS1754"/>
      <c r="CT1754"/>
      <c r="CU1754"/>
      <c r="CV1754"/>
    </row>
    <row r="1755" spans="10:100" x14ac:dyDescent="0.2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M1755"/>
      <c r="CN1755"/>
      <c r="CO1755"/>
      <c r="CP1755"/>
      <c r="CQ1755"/>
      <c r="CR1755"/>
      <c r="CS1755"/>
      <c r="CT1755"/>
      <c r="CU1755"/>
      <c r="CV1755"/>
    </row>
    <row r="1756" spans="10:100" x14ac:dyDescent="0.25">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M1756"/>
      <c r="CN1756"/>
      <c r="CO1756"/>
      <c r="CP1756"/>
      <c r="CQ1756"/>
      <c r="CR1756"/>
      <c r="CS1756"/>
      <c r="CT1756"/>
      <c r="CU1756"/>
      <c r="CV1756"/>
    </row>
    <row r="1757" spans="10:100" x14ac:dyDescent="0.25">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M1757"/>
      <c r="CN1757"/>
      <c r="CO1757"/>
      <c r="CP1757"/>
      <c r="CQ1757"/>
      <c r="CR1757"/>
      <c r="CS1757"/>
      <c r="CT1757"/>
      <c r="CU1757"/>
      <c r="CV1757"/>
    </row>
    <row r="1758" spans="10:100" x14ac:dyDescent="0.25">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row>
    <row r="1759" spans="10:100" x14ac:dyDescent="0.25">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M1759"/>
      <c r="CN1759"/>
      <c r="CO1759"/>
      <c r="CP1759"/>
      <c r="CQ1759"/>
      <c r="CR1759"/>
      <c r="CS1759"/>
      <c r="CT1759"/>
      <c r="CU1759"/>
      <c r="CV1759"/>
    </row>
    <row r="1760" spans="10:100" x14ac:dyDescent="0.25">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M1760"/>
      <c r="CN1760"/>
      <c r="CO1760"/>
      <c r="CP1760"/>
      <c r="CQ1760"/>
      <c r="CR1760"/>
      <c r="CS1760"/>
      <c r="CT1760"/>
      <c r="CU1760"/>
      <c r="CV1760"/>
    </row>
    <row r="1761" spans="10:100" x14ac:dyDescent="0.25">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c r="BD1761"/>
      <c r="BE1761"/>
      <c r="BF1761"/>
      <c r="BG1761"/>
      <c r="BH1761"/>
      <c r="BI1761"/>
      <c r="BJ1761"/>
      <c r="BK1761"/>
      <c r="BL1761"/>
      <c r="BM1761"/>
      <c r="BN1761"/>
      <c r="BO1761"/>
      <c r="BP1761"/>
      <c r="BQ1761"/>
      <c r="BR1761"/>
      <c r="BS1761"/>
      <c r="BT1761"/>
      <c r="BU1761"/>
      <c r="BV1761"/>
      <c r="BW1761"/>
      <c r="BX1761"/>
      <c r="BY1761"/>
      <c r="BZ1761"/>
      <c r="CA1761"/>
      <c r="CB1761"/>
      <c r="CC1761"/>
      <c r="CD1761"/>
      <c r="CE1761"/>
      <c r="CF1761"/>
      <c r="CG1761"/>
      <c r="CH1761"/>
      <c r="CI1761"/>
      <c r="CJ1761"/>
      <c r="CK1761"/>
      <c r="CL1761"/>
      <c r="CM1761"/>
      <c r="CN1761"/>
      <c r="CO1761"/>
      <c r="CP1761"/>
      <c r="CQ1761"/>
      <c r="CR1761"/>
      <c r="CS1761"/>
      <c r="CT1761"/>
      <c r="CU1761"/>
      <c r="CV1761"/>
    </row>
    <row r="1762" spans="10:100" x14ac:dyDescent="0.25">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c r="BD1762"/>
      <c r="BE1762"/>
      <c r="BF1762"/>
      <c r="BG1762"/>
      <c r="BH1762"/>
      <c r="BI1762"/>
      <c r="BJ1762"/>
      <c r="BK1762"/>
      <c r="BL1762"/>
      <c r="BM1762"/>
      <c r="BN1762"/>
      <c r="BO1762"/>
      <c r="BP1762"/>
      <c r="BQ1762"/>
      <c r="BR1762"/>
      <c r="BS1762"/>
      <c r="BT1762"/>
      <c r="BU1762"/>
      <c r="BV1762"/>
      <c r="BW1762"/>
      <c r="BX1762"/>
      <c r="BY1762"/>
      <c r="BZ1762"/>
      <c r="CA1762"/>
      <c r="CB1762"/>
      <c r="CC1762"/>
      <c r="CD1762"/>
      <c r="CE1762"/>
      <c r="CF1762"/>
      <c r="CG1762"/>
      <c r="CH1762"/>
      <c r="CI1762"/>
      <c r="CJ1762"/>
      <c r="CK1762"/>
      <c r="CL1762"/>
      <c r="CM1762"/>
      <c r="CN1762"/>
      <c r="CO1762"/>
      <c r="CP1762"/>
      <c r="CQ1762"/>
      <c r="CR1762"/>
      <c r="CS1762"/>
      <c r="CT1762"/>
      <c r="CU1762"/>
      <c r="CV1762"/>
    </row>
    <row r="1763" spans="10:100" x14ac:dyDescent="0.25">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c r="BD1763"/>
      <c r="BE1763"/>
      <c r="BF1763"/>
      <c r="BG1763"/>
      <c r="BH1763"/>
      <c r="BI1763"/>
      <c r="BJ1763"/>
      <c r="BK1763"/>
      <c r="BL1763"/>
      <c r="BM1763"/>
      <c r="BN1763"/>
      <c r="BO1763"/>
      <c r="BP1763"/>
      <c r="BQ1763"/>
      <c r="BR1763"/>
      <c r="BS1763"/>
      <c r="BT1763"/>
      <c r="BU1763"/>
      <c r="BV1763"/>
      <c r="BW1763"/>
      <c r="BX1763"/>
      <c r="BY1763"/>
      <c r="BZ1763"/>
      <c r="CA1763"/>
      <c r="CB1763"/>
      <c r="CC1763"/>
      <c r="CD1763"/>
      <c r="CE1763"/>
      <c r="CF1763"/>
      <c r="CG1763"/>
      <c r="CH1763"/>
      <c r="CI1763"/>
      <c r="CJ1763"/>
      <c r="CK1763"/>
      <c r="CL1763"/>
      <c r="CM1763"/>
      <c r="CN1763"/>
      <c r="CO1763"/>
      <c r="CP1763"/>
      <c r="CQ1763"/>
      <c r="CR1763"/>
      <c r="CS1763"/>
      <c r="CT1763"/>
      <c r="CU1763"/>
      <c r="CV1763"/>
    </row>
    <row r="1764" spans="10:100" x14ac:dyDescent="0.25">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c r="BD1764"/>
      <c r="BE1764"/>
      <c r="BF1764"/>
      <c r="BG1764"/>
      <c r="BH1764"/>
      <c r="BI1764"/>
      <c r="BJ1764"/>
      <c r="BK1764"/>
      <c r="BL1764"/>
      <c r="BM1764"/>
      <c r="BN1764"/>
      <c r="BO1764"/>
      <c r="BP1764"/>
      <c r="BQ1764"/>
      <c r="BR1764"/>
      <c r="BS1764"/>
      <c r="BT1764"/>
      <c r="BU1764"/>
      <c r="BV1764"/>
      <c r="BW1764"/>
      <c r="BX1764"/>
      <c r="BY1764"/>
      <c r="BZ1764"/>
      <c r="CA1764"/>
      <c r="CB1764"/>
      <c r="CC1764"/>
      <c r="CD1764"/>
      <c r="CE1764"/>
      <c r="CF1764"/>
      <c r="CG1764"/>
      <c r="CH1764"/>
      <c r="CI1764"/>
      <c r="CJ1764"/>
      <c r="CK1764"/>
      <c r="CL1764"/>
      <c r="CM1764"/>
      <c r="CN1764"/>
      <c r="CO1764"/>
      <c r="CP1764"/>
      <c r="CQ1764"/>
      <c r="CR1764"/>
      <c r="CS1764"/>
      <c r="CT1764"/>
      <c r="CU1764"/>
      <c r="CV1764"/>
    </row>
    <row r="1765" spans="10:100" x14ac:dyDescent="0.2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c r="AY1765"/>
      <c r="AZ1765"/>
      <c r="BA1765"/>
      <c r="BB1765"/>
      <c r="BC1765"/>
      <c r="BD1765"/>
      <c r="BE1765"/>
      <c r="BF1765"/>
      <c r="BG1765"/>
      <c r="BH1765"/>
      <c r="BI1765"/>
      <c r="BJ1765"/>
      <c r="BK1765"/>
      <c r="BL1765"/>
      <c r="BM1765"/>
      <c r="BN1765"/>
      <c r="BO1765"/>
      <c r="BP1765"/>
      <c r="BQ1765"/>
      <c r="BR1765"/>
      <c r="BS1765"/>
      <c r="BT1765"/>
      <c r="BU1765"/>
      <c r="BV1765"/>
      <c r="BW1765"/>
      <c r="BX1765"/>
      <c r="BY1765"/>
      <c r="BZ1765"/>
      <c r="CA1765"/>
      <c r="CB1765"/>
      <c r="CC1765"/>
      <c r="CD1765"/>
      <c r="CE1765"/>
      <c r="CF1765"/>
      <c r="CG1765"/>
      <c r="CH1765"/>
      <c r="CI1765"/>
      <c r="CJ1765"/>
      <c r="CK1765"/>
      <c r="CL1765"/>
      <c r="CM1765"/>
      <c r="CN1765"/>
      <c r="CO1765"/>
      <c r="CP1765"/>
      <c r="CQ1765"/>
      <c r="CR1765"/>
      <c r="CS1765"/>
      <c r="CT1765"/>
      <c r="CU1765"/>
      <c r="CV1765"/>
    </row>
    <row r="1766" spans="10:100" x14ac:dyDescent="0.25">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c r="BD1766"/>
      <c r="BE1766"/>
      <c r="BF1766"/>
      <c r="BG1766"/>
      <c r="BH1766"/>
      <c r="BI1766"/>
      <c r="BJ1766"/>
      <c r="BK1766"/>
      <c r="BL1766"/>
      <c r="BM1766"/>
      <c r="BN1766"/>
      <c r="BO1766"/>
      <c r="BP1766"/>
      <c r="BQ1766"/>
      <c r="BR1766"/>
      <c r="BS1766"/>
      <c r="BT1766"/>
      <c r="BU1766"/>
      <c r="BV1766"/>
      <c r="BW1766"/>
      <c r="BX1766"/>
      <c r="BY1766"/>
      <c r="BZ1766"/>
      <c r="CA1766"/>
      <c r="CB1766"/>
      <c r="CC1766"/>
      <c r="CD1766"/>
      <c r="CE1766"/>
      <c r="CF1766"/>
      <c r="CG1766"/>
      <c r="CH1766"/>
      <c r="CI1766"/>
      <c r="CJ1766"/>
      <c r="CK1766"/>
      <c r="CL1766"/>
      <c r="CM1766"/>
      <c r="CN1766"/>
      <c r="CO1766"/>
      <c r="CP1766"/>
      <c r="CQ1766"/>
      <c r="CR1766"/>
      <c r="CS1766"/>
      <c r="CT1766"/>
      <c r="CU1766"/>
      <c r="CV1766"/>
    </row>
    <row r="1767" spans="10:100" x14ac:dyDescent="0.25">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c r="BD1767"/>
      <c r="BE1767"/>
      <c r="BF1767"/>
      <c r="BG1767"/>
      <c r="BH1767"/>
      <c r="BI1767"/>
      <c r="BJ1767"/>
      <c r="BK1767"/>
      <c r="BL1767"/>
      <c r="BM1767"/>
      <c r="BN1767"/>
      <c r="BO1767"/>
      <c r="BP1767"/>
      <c r="BQ1767"/>
      <c r="BR1767"/>
      <c r="BS1767"/>
      <c r="BT1767"/>
      <c r="BU1767"/>
      <c r="BV1767"/>
      <c r="BW1767"/>
      <c r="BX1767"/>
      <c r="BY1767"/>
      <c r="BZ1767"/>
      <c r="CA1767"/>
      <c r="CB1767"/>
      <c r="CC1767"/>
      <c r="CD1767"/>
      <c r="CE1767"/>
      <c r="CF1767"/>
      <c r="CG1767"/>
      <c r="CH1767"/>
      <c r="CI1767"/>
      <c r="CJ1767"/>
      <c r="CK1767"/>
      <c r="CL1767"/>
      <c r="CM1767"/>
      <c r="CN1767"/>
      <c r="CO1767"/>
      <c r="CP1767"/>
      <c r="CQ1767"/>
      <c r="CR1767"/>
      <c r="CS1767"/>
      <c r="CT1767"/>
      <c r="CU1767"/>
      <c r="CV1767"/>
    </row>
    <row r="1768" spans="10:100" x14ac:dyDescent="0.25">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c r="BD1768"/>
      <c r="BE1768"/>
      <c r="BF1768"/>
      <c r="BG1768"/>
      <c r="BH1768"/>
      <c r="BI1768"/>
      <c r="BJ1768"/>
      <c r="BK1768"/>
      <c r="BL1768"/>
      <c r="BM1768"/>
      <c r="BN1768"/>
      <c r="BO1768"/>
      <c r="BP1768"/>
      <c r="BQ1768"/>
      <c r="BR1768"/>
      <c r="BS1768"/>
      <c r="BT1768"/>
      <c r="BU1768"/>
      <c r="BV1768"/>
      <c r="BW1768"/>
      <c r="BX1768"/>
      <c r="BY1768"/>
      <c r="BZ1768"/>
      <c r="CA1768"/>
      <c r="CB1768"/>
      <c r="CC1768"/>
      <c r="CD1768"/>
      <c r="CE1768"/>
      <c r="CF1768"/>
      <c r="CG1768"/>
      <c r="CH1768"/>
      <c r="CI1768"/>
      <c r="CJ1768"/>
      <c r="CK1768"/>
      <c r="CL1768"/>
      <c r="CM1768"/>
      <c r="CN1768"/>
      <c r="CO1768"/>
      <c r="CP1768"/>
      <c r="CQ1768"/>
      <c r="CR1768"/>
      <c r="CS1768"/>
      <c r="CT1768"/>
      <c r="CU1768"/>
      <c r="CV1768"/>
    </row>
    <row r="1769" spans="10:100" x14ac:dyDescent="0.25">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c r="BD1769"/>
      <c r="BE1769"/>
      <c r="BF1769"/>
      <c r="BG1769"/>
      <c r="BH1769"/>
      <c r="BI1769"/>
      <c r="BJ1769"/>
      <c r="BK1769"/>
      <c r="BL1769"/>
      <c r="BM1769"/>
      <c r="BN1769"/>
      <c r="BO1769"/>
      <c r="BP1769"/>
      <c r="BQ1769"/>
      <c r="BR1769"/>
      <c r="BS1769"/>
      <c r="BT1769"/>
      <c r="BU1769"/>
      <c r="BV1769"/>
      <c r="BW1769"/>
      <c r="BX1769"/>
      <c r="BY1769"/>
      <c r="BZ1769"/>
      <c r="CA1769"/>
      <c r="CB1769"/>
      <c r="CC1769"/>
      <c r="CD1769"/>
      <c r="CE1769"/>
      <c r="CF1769"/>
      <c r="CG1769"/>
      <c r="CH1769"/>
      <c r="CI1769"/>
      <c r="CJ1769"/>
      <c r="CK1769"/>
      <c r="CL1769"/>
      <c r="CM1769"/>
      <c r="CN1769"/>
      <c r="CO1769"/>
      <c r="CP1769"/>
      <c r="CQ1769"/>
      <c r="CR1769"/>
      <c r="CS1769"/>
      <c r="CT1769"/>
      <c r="CU1769"/>
      <c r="CV1769"/>
    </row>
    <row r="1770" spans="10:100" x14ac:dyDescent="0.25">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c r="BD1770"/>
      <c r="BE1770"/>
      <c r="BF1770"/>
      <c r="BG1770"/>
      <c r="BH1770"/>
      <c r="BI1770"/>
      <c r="BJ1770"/>
      <c r="BK1770"/>
      <c r="BL1770"/>
      <c r="BM1770"/>
      <c r="BN1770"/>
      <c r="BO1770"/>
      <c r="BP1770"/>
      <c r="BQ1770"/>
      <c r="BR1770"/>
      <c r="BS1770"/>
      <c r="BT1770"/>
      <c r="BU1770"/>
      <c r="BV1770"/>
      <c r="BW1770"/>
      <c r="BX1770"/>
      <c r="BY1770"/>
      <c r="BZ1770"/>
      <c r="CA1770"/>
      <c r="CB1770"/>
      <c r="CC1770"/>
      <c r="CD1770"/>
      <c r="CE1770"/>
      <c r="CF1770"/>
      <c r="CG1770"/>
      <c r="CH1770"/>
      <c r="CI1770"/>
      <c r="CJ1770"/>
      <c r="CK1770"/>
      <c r="CL1770"/>
      <c r="CM1770"/>
      <c r="CN1770"/>
      <c r="CO1770"/>
      <c r="CP1770"/>
      <c r="CQ1770"/>
      <c r="CR1770"/>
      <c r="CS1770"/>
      <c r="CT1770"/>
      <c r="CU1770"/>
      <c r="CV1770"/>
    </row>
    <row r="1771" spans="10:100" x14ac:dyDescent="0.25">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c r="BD1771"/>
      <c r="BE1771"/>
      <c r="BF1771"/>
      <c r="BG1771"/>
      <c r="BH1771"/>
      <c r="BI1771"/>
      <c r="BJ1771"/>
      <c r="BK1771"/>
      <c r="BL1771"/>
      <c r="BM1771"/>
      <c r="BN1771"/>
      <c r="BO1771"/>
      <c r="BP1771"/>
      <c r="BQ1771"/>
      <c r="BR1771"/>
      <c r="BS1771"/>
      <c r="BT1771"/>
      <c r="BU1771"/>
      <c r="BV1771"/>
      <c r="BW1771"/>
      <c r="BX1771"/>
      <c r="BY1771"/>
      <c r="BZ1771"/>
      <c r="CA1771"/>
      <c r="CB1771"/>
      <c r="CC1771"/>
      <c r="CD1771"/>
      <c r="CE1771"/>
      <c r="CF1771"/>
      <c r="CG1771"/>
      <c r="CH1771"/>
      <c r="CI1771"/>
      <c r="CJ1771"/>
      <c r="CK1771"/>
      <c r="CL1771"/>
      <c r="CM1771"/>
      <c r="CN1771"/>
      <c r="CO1771"/>
      <c r="CP1771"/>
      <c r="CQ1771"/>
      <c r="CR1771"/>
      <c r="CS1771"/>
      <c r="CT1771"/>
      <c r="CU1771"/>
      <c r="CV1771"/>
    </row>
    <row r="1772" spans="10:100" x14ac:dyDescent="0.25">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M1772"/>
      <c r="CN1772"/>
      <c r="CO1772"/>
      <c r="CP1772"/>
      <c r="CQ1772"/>
      <c r="CR1772"/>
      <c r="CS1772"/>
      <c r="CT1772"/>
      <c r="CU1772"/>
      <c r="CV1772"/>
    </row>
    <row r="1773" spans="10:100" x14ac:dyDescent="0.25">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M1773"/>
      <c r="CN1773"/>
      <c r="CO1773"/>
      <c r="CP1773"/>
      <c r="CQ1773"/>
      <c r="CR1773"/>
      <c r="CS1773"/>
      <c r="CT1773"/>
      <c r="CU1773"/>
      <c r="CV1773"/>
    </row>
    <row r="1774" spans="10:100" x14ac:dyDescent="0.25">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c r="BD1774"/>
      <c r="BE1774"/>
      <c r="BF1774"/>
      <c r="BG1774"/>
      <c r="BH1774"/>
      <c r="BI1774"/>
      <c r="BJ1774"/>
      <c r="BK1774"/>
      <c r="BL1774"/>
      <c r="BM1774"/>
      <c r="BN1774"/>
      <c r="BO1774"/>
      <c r="BP1774"/>
      <c r="BQ1774"/>
      <c r="BR1774"/>
      <c r="BS1774"/>
      <c r="BT1774"/>
      <c r="BU1774"/>
      <c r="BV1774"/>
      <c r="BW1774"/>
      <c r="BX1774"/>
      <c r="BY1774"/>
      <c r="BZ1774"/>
      <c r="CA1774"/>
      <c r="CB1774"/>
      <c r="CC1774"/>
      <c r="CD1774"/>
      <c r="CE1774"/>
      <c r="CF1774"/>
      <c r="CG1774"/>
      <c r="CH1774"/>
      <c r="CI1774"/>
      <c r="CJ1774"/>
      <c r="CK1774"/>
      <c r="CL1774"/>
      <c r="CM1774"/>
      <c r="CN1774"/>
      <c r="CO1774"/>
      <c r="CP1774"/>
      <c r="CQ1774"/>
      <c r="CR1774"/>
      <c r="CS1774"/>
      <c r="CT1774"/>
      <c r="CU1774"/>
      <c r="CV1774"/>
    </row>
    <row r="1775" spans="10:100" x14ac:dyDescent="0.2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c r="BD1775"/>
      <c r="BE1775"/>
      <c r="BF1775"/>
      <c r="BG1775"/>
      <c r="BH1775"/>
      <c r="BI1775"/>
      <c r="BJ1775"/>
      <c r="BK1775"/>
      <c r="BL1775"/>
      <c r="BM1775"/>
      <c r="BN1775"/>
      <c r="BO1775"/>
      <c r="BP1775"/>
      <c r="BQ1775"/>
      <c r="BR1775"/>
      <c r="BS1775"/>
      <c r="BT1775"/>
      <c r="BU1775"/>
      <c r="BV1775"/>
      <c r="BW1775"/>
      <c r="BX1775"/>
      <c r="BY1775"/>
      <c r="BZ1775"/>
      <c r="CA1775"/>
      <c r="CB1775"/>
      <c r="CC1775"/>
      <c r="CD1775"/>
      <c r="CE1775"/>
      <c r="CF1775"/>
      <c r="CG1775"/>
      <c r="CH1775"/>
      <c r="CI1775"/>
      <c r="CJ1775"/>
      <c r="CK1775"/>
      <c r="CL1775"/>
      <c r="CM1775"/>
      <c r="CN1775"/>
      <c r="CO1775"/>
      <c r="CP1775"/>
      <c r="CQ1775"/>
      <c r="CR1775"/>
      <c r="CS1775"/>
      <c r="CT1775"/>
      <c r="CU1775"/>
      <c r="CV1775"/>
    </row>
    <row r="1776" spans="10:100" x14ac:dyDescent="0.25">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c r="BD1776"/>
      <c r="BE1776"/>
      <c r="BF1776"/>
      <c r="BG1776"/>
      <c r="BH1776"/>
      <c r="BI1776"/>
      <c r="BJ1776"/>
      <c r="BK1776"/>
      <c r="BL1776"/>
      <c r="BM1776"/>
      <c r="BN1776"/>
      <c r="BO1776"/>
      <c r="BP1776"/>
      <c r="BQ1776"/>
      <c r="BR1776"/>
      <c r="BS1776"/>
      <c r="BT1776"/>
      <c r="BU1776"/>
      <c r="BV1776"/>
      <c r="BW1776"/>
      <c r="BX1776"/>
      <c r="BY1776"/>
      <c r="BZ1776"/>
      <c r="CA1776"/>
      <c r="CB1776"/>
      <c r="CC1776"/>
      <c r="CD1776"/>
      <c r="CE1776"/>
      <c r="CF1776"/>
      <c r="CG1776"/>
      <c r="CH1776"/>
      <c r="CI1776"/>
      <c r="CJ1776"/>
      <c r="CK1776"/>
      <c r="CL1776"/>
      <c r="CM1776"/>
      <c r="CN1776"/>
      <c r="CO1776"/>
      <c r="CP1776"/>
      <c r="CQ1776"/>
      <c r="CR1776"/>
      <c r="CS1776"/>
      <c r="CT1776"/>
      <c r="CU1776"/>
      <c r="CV1776"/>
    </row>
    <row r="1777" spans="10:100" x14ac:dyDescent="0.25">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c r="BD1777"/>
      <c r="BE1777"/>
      <c r="BF1777"/>
      <c r="BG1777"/>
      <c r="BH1777"/>
      <c r="BI1777"/>
      <c r="BJ1777"/>
      <c r="BK1777"/>
      <c r="BL1777"/>
      <c r="BM1777"/>
      <c r="BN1777"/>
      <c r="BO1777"/>
      <c r="BP1777"/>
      <c r="BQ1777"/>
      <c r="BR1777"/>
      <c r="BS1777"/>
      <c r="BT1777"/>
      <c r="BU1777"/>
      <c r="BV1777"/>
      <c r="BW1777"/>
      <c r="BX1777"/>
      <c r="BY1777"/>
      <c r="BZ1777"/>
      <c r="CA1777"/>
      <c r="CB1777"/>
      <c r="CC1777"/>
      <c r="CD1777"/>
      <c r="CE1777"/>
      <c r="CF1777"/>
      <c r="CG1777"/>
      <c r="CH1777"/>
      <c r="CI1777"/>
      <c r="CJ1777"/>
      <c r="CK1777"/>
      <c r="CL1777"/>
      <c r="CM1777"/>
      <c r="CN1777"/>
      <c r="CO1777"/>
      <c r="CP1777"/>
      <c r="CQ1777"/>
      <c r="CR1777"/>
      <c r="CS1777"/>
      <c r="CT1777"/>
      <c r="CU1777"/>
      <c r="CV1777"/>
    </row>
    <row r="1778" spans="10:100" x14ac:dyDescent="0.25">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c r="BD1778"/>
      <c r="BE1778"/>
      <c r="BF1778"/>
      <c r="BG1778"/>
      <c r="BH1778"/>
      <c r="BI1778"/>
      <c r="BJ1778"/>
      <c r="BK1778"/>
      <c r="BL1778"/>
      <c r="BM1778"/>
      <c r="BN1778"/>
      <c r="BO1778"/>
      <c r="BP1778"/>
      <c r="BQ1778"/>
      <c r="BR1778"/>
      <c r="BS1778"/>
      <c r="BT1778"/>
      <c r="BU1778"/>
      <c r="BV1778"/>
      <c r="BW1778"/>
      <c r="BX1778"/>
      <c r="BY1778"/>
      <c r="BZ1778"/>
      <c r="CA1778"/>
      <c r="CB1778"/>
      <c r="CC1778"/>
      <c r="CD1778"/>
      <c r="CE1778"/>
      <c r="CF1778"/>
      <c r="CG1778"/>
      <c r="CH1778"/>
      <c r="CI1778"/>
      <c r="CJ1778"/>
      <c r="CK1778"/>
      <c r="CL1778"/>
      <c r="CM1778"/>
      <c r="CN1778"/>
      <c r="CO1778"/>
      <c r="CP1778"/>
      <c r="CQ1778"/>
      <c r="CR1778"/>
      <c r="CS1778"/>
      <c r="CT1778"/>
      <c r="CU1778"/>
      <c r="CV1778"/>
    </row>
    <row r="1779" spans="10:100" x14ac:dyDescent="0.25">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M1779"/>
      <c r="CN1779"/>
      <c r="CO1779"/>
      <c r="CP1779"/>
      <c r="CQ1779"/>
      <c r="CR1779"/>
      <c r="CS1779"/>
      <c r="CT1779"/>
      <c r="CU1779"/>
      <c r="CV1779"/>
    </row>
    <row r="1780" spans="10:100" x14ac:dyDescent="0.25">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c r="BD1780"/>
      <c r="BE1780"/>
      <c r="BF1780"/>
      <c r="BG1780"/>
      <c r="BH1780"/>
      <c r="BI1780"/>
      <c r="BJ1780"/>
      <c r="BK1780"/>
      <c r="BL1780"/>
      <c r="BM1780"/>
      <c r="BN1780"/>
      <c r="BO1780"/>
      <c r="BP1780"/>
      <c r="BQ1780"/>
      <c r="BR1780"/>
      <c r="BS1780"/>
      <c r="BT1780"/>
      <c r="BU1780"/>
      <c r="BV1780"/>
      <c r="BW1780"/>
      <c r="BX1780"/>
      <c r="BY1780"/>
      <c r="BZ1780"/>
      <c r="CA1780"/>
      <c r="CB1780"/>
      <c r="CC1780"/>
      <c r="CD1780"/>
      <c r="CE1780"/>
      <c r="CF1780"/>
      <c r="CG1780"/>
      <c r="CH1780"/>
      <c r="CI1780"/>
      <c r="CJ1780"/>
      <c r="CK1780"/>
      <c r="CL1780"/>
      <c r="CM1780"/>
      <c r="CN1780"/>
      <c r="CO1780"/>
      <c r="CP1780"/>
      <c r="CQ1780"/>
      <c r="CR1780"/>
      <c r="CS1780"/>
      <c r="CT1780"/>
      <c r="CU1780"/>
      <c r="CV1780"/>
    </row>
    <row r="1781" spans="10:100" x14ac:dyDescent="0.25">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c r="BD1781"/>
      <c r="BE1781"/>
      <c r="BF1781"/>
      <c r="BG1781"/>
      <c r="BH1781"/>
      <c r="BI1781"/>
      <c r="BJ1781"/>
      <c r="BK1781"/>
      <c r="BL1781"/>
      <c r="BM1781"/>
      <c r="BN1781"/>
      <c r="BO1781"/>
      <c r="BP1781"/>
      <c r="BQ1781"/>
      <c r="BR1781"/>
      <c r="BS1781"/>
      <c r="BT1781"/>
      <c r="BU1781"/>
      <c r="BV1781"/>
      <c r="BW1781"/>
      <c r="BX1781"/>
      <c r="BY1781"/>
      <c r="BZ1781"/>
      <c r="CA1781"/>
      <c r="CB1781"/>
      <c r="CC1781"/>
      <c r="CD1781"/>
      <c r="CE1781"/>
      <c r="CF1781"/>
      <c r="CG1781"/>
      <c r="CH1781"/>
      <c r="CI1781"/>
      <c r="CJ1781"/>
      <c r="CK1781"/>
      <c r="CL1781"/>
      <c r="CM1781"/>
      <c r="CN1781"/>
      <c r="CO1781"/>
      <c r="CP1781"/>
      <c r="CQ1781"/>
      <c r="CR1781"/>
      <c r="CS1781"/>
      <c r="CT1781"/>
      <c r="CU1781"/>
      <c r="CV1781"/>
    </row>
    <row r="1782" spans="10:100" x14ac:dyDescent="0.25">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c r="BD1782"/>
      <c r="BE1782"/>
      <c r="BF1782"/>
      <c r="BG1782"/>
      <c r="BH1782"/>
      <c r="BI1782"/>
      <c r="BJ1782"/>
      <c r="BK1782"/>
      <c r="BL1782"/>
      <c r="BM1782"/>
      <c r="BN1782"/>
      <c r="BO1782"/>
      <c r="BP1782"/>
      <c r="BQ1782"/>
      <c r="BR1782"/>
      <c r="BS1782"/>
      <c r="BT1782"/>
      <c r="BU1782"/>
      <c r="BV1782"/>
      <c r="BW1782"/>
      <c r="BX1782"/>
      <c r="BY1782"/>
      <c r="BZ1782"/>
      <c r="CA1782"/>
      <c r="CB1782"/>
      <c r="CC1782"/>
      <c r="CD1782"/>
      <c r="CE1782"/>
      <c r="CF1782"/>
      <c r="CG1782"/>
      <c r="CH1782"/>
      <c r="CI1782"/>
      <c r="CJ1782"/>
      <c r="CK1782"/>
      <c r="CL1782"/>
      <c r="CM1782"/>
      <c r="CN1782"/>
      <c r="CO1782"/>
      <c r="CP1782"/>
      <c r="CQ1782"/>
      <c r="CR1782"/>
      <c r="CS1782"/>
      <c r="CT1782"/>
      <c r="CU1782"/>
      <c r="CV1782"/>
    </row>
    <row r="1783" spans="10:100" x14ac:dyDescent="0.25">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c r="BD1783"/>
      <c r="BE1783"/>
      <c r="BF1783"/>
      <c r="BG1783"/>
      <c r="BH1783"/>
      <c r="BI1783"/>
      <c r="BJ1783"/>
      <c r="BK1783"/>
      <c r="BL1783"/>
      <c r="BM1783"/>
      <c r="BN1783"/>
      <c r="BO1783"/>
      <c r="BP1783"/>
      <c r="BQ1783"/>
      <c r="BR1783"/>
      <c r="BS1783"/>
      <c r="BT1783"/>
      <c r="BU1783"/>
      <c r="BV1783"/>
      <c r="BW1783"/>
      <c r="BX1783"/>
      <c r="BY1783"/>
      <c r="BZ1783"/>
      <c r="CA1783"/>
      <c r="CB1783"/>
      <c r="CC1783"/>
      <c r="CD1783"/>
      <c r="CE1783"/>
      <c r="CF1783"/>
      <c r="CG1783"/>
      <c r="CH1783"/>
      <c r="CI1783"/>
      <c r="CJ1783"/>
      <c r="CK1783"/>
      <c r="CL1783"/>
      <c r="CM1783"/>
      <c r="CN1783"/>
      <c r="CO1783"/>
      <c r="CP1783"/>
      <c r="CQ1783"/>
      <c r="CR1783"/>
      <c r="CS1783"/>
      <c r="CT1783"/>
      <c r="CU1783"/>
      <c r="CV1783"/>
    </row>
    <row r="1784" spans="10:100" x14ac:dyDescent="0.25">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c r="BD1784"/>
      <c r="BE1784"/>
      <c r="BF1784"/>
      <c r="BG1784"/>
      <c r="BH1784"/>
      <c r="BI1784"/>
      <c r="BJ1784"/>
      <c r="BK1784"/>
      <c r="BL1784"/>
      <c r="BM1784"/>
      <c r="BN1784"/>
      <c r="BO1784"/>
      <c r="BP1784"/>
      <c r="BQ1784"/>
      <c r="BR1784"/>
      <c r="BS1784"/>
      <c r="BT1784"/>
      <c r="BU1784"/>
      <c r="BV1784"/>
      <c r="BW1784"/>
      <c r="BX1784"/>
      <c r="BY1784"/>
      <c r="BZ1784"/>
      <c r="CA1784"/>
      <c r="CB1784"/>
      <c r="CC1784"/>
      <c r="CD1784"/>
      <c r="CE1784"/>
      <c r="CF1784"/>
      <c r="CG1784"/>
      <c r="CH1784"/>
      <c r="CI1784"/>
      <c r="CJ1784"/>
      <c r="CK1784"/>
      <c r="CL1784"/>
      <c r="CM1784"/>
      <c r="CN1784"/>
      <c r="CO1784"/>
      <c r="CP1784"/>
      <c r="CQ1784"/>
      <c r="CR1784"/>
      <c r="CS1784"/>
      <c r="CT1784"/>
      <c r="CU1784"/>
      <c r="CV1784"/>
    </row>
    <row r="1785" spans="10:100" x14ac:dyDescent="0.2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c r="BD1785"/>
      <c r="BE1785"/>
      <c r="BF1785"/>
      <c r="BG1785"/>
      <c r="BH1785"/>
      <c r="BI1785"/>
      <c r="BJ1785"/>
      <c r="BK1785"/>
      <c r="BL1785"/>
      <c r="BM1785"/>
      <c r="BN1785"/>
      <c r="BO1785"/>
      <c r="BP1785"/>
      <c r="BQ1785"/>
      <c r="BR1785"/>
      <c r="BS1785"/>
      <c r="BT1785"/>
      <c r="BU1785"/>
      <c r="BV1785"/>
      <c r="BW1785"/>
      <c r="BX1785"/>
      <c r="BY1785"/>
      <c r="BZ1785"/>
      <c r="CA1785"/>
      <c r="CB1785"/>
      <c r="CC1785"/>
      <c r="CD1785"/>
      <c r="CE1785"/>
      <c r="CF1785"/>
      <c r="CG1785"/>
      <c r="CH1785"/>
      <c r="CI1785"/>
      <c r="CJ1785"/>
      <c r="CK1785"/>
      <c r="CL1785"/>
      <c r="CM1785"/>
      <c r="CN1785"/>
      <c r="CO1785"/>
      <c r="CP1785"/>
      <c r="CQ1785"/>
      <c r="CR1785"/>
      <c r="CS1785"/>
      <c r="CT1785"/>
      <c r="CU1785"/>
      <c r="CV1785"/>
    </row>
    <row r="1786" spans="10:100" x14ac:dyDescent="0.25">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c r="BD1786"/>
      <c r="BE1786"/>
      <c r="BF1786"/>
      <c r="BG1786"/>
      <c r="BH1786"/>
      <c r="BI1786"/>
      <c r="BJ1786"/>
      <c r="BK1786"/>
      <c r="BL1786"/>
      <c r="BM1786"/>
      <c r="BN1786"/>
      <c r="BO1786"/>
      <c r="BP1786"/>
      <c r="BQ1786"/>
      <c r="BR1786"/>
      <c r="BS1786"/>
      <c r="BT1786"/>
      <c r="BU1786"/>
      <c r="BV1786"/>
      <c r="BW1786"/>
      <c r="BX1786"/>
      <c r="BY1786"/>
      <c r="BZ1786"/>
      <c r="CA1786"/>
      <c r="CB1786"/>
      <c r="CC1786"/>
      <c r="CD1786"/>
      <c r="CE1786"/>
      <c r="CF1786"/>
      <c r="CG1786"/>
      <c r="CH1786"/>
      <c r="CI1786"/>
      <c r="CJ1786"/>
      <c r="CK1786"/>
      <c r="CL1786"/>
      <c r="CM1786"/>
      <c r="CN1786"/>
      <c r="CO1786"/>
      <c r="CP1786"/>
      <c r="CQ1786"/>
      <c r="CR1786"/>
      <c r="CS1786"/>
      <c r="CT1786"/>
      <c r="CU1786"/>
      <c r="CV1786"/>
    </row>
    <row r="1787" spans="10:100" x14ac:dyDescent="0.25">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c r="AY1787"/>
      <c r="AZ1787"/>
      <c r="BA1787"/>
      <c r="BB1787"/>
      <c r="BC1787"/>
      <c r="BD1787"/>
      <c r="BE1787"/>
      <c r="BF1787"/>
      <c r="BG1787"/>
      <c r="BH1787"/>
      <c r="BI1787"/>
      <c r="BJ1787"/>
      <c r="BK1787"/>
      <c r="BL1787"/>
      <c r="BM1787"/>
      <c r="BN1787"/>
      <c r="BO1787"/>
      <c r="BP1787"/>
      <c r="BQ1787"/>
      <c r="BR1787"/>
      <c r="BS1787"/>
      <c r="BT1787"/>
      <c r="BU1787"/>
      <c r="BV1787"/>
      <c r="BW1787"/>
      <c r="BX1787"/>
      <c r="BY1787"/>
      <c r="BZ1787"/>
      <c r="CA1787"/>
      <c r="CB1787"/>
      <c r="CC1787"/>
      <c r="CD1787"/>
      <c r="CE1787"/>
      <c r="CF1787"/>
      <c r="CG1787"/>
      <c r="CH1787"/>
      <c r="CI1787"/>
      <c r="CJ1787"/>
      <c r="CK1787"/>
      <c r="CL1787"/>
      <c r="CM1787"/>
      <c r="CN1787"/>
      <c r="CO1787"/>
      <c r="CP1787"/>
      <c r="CQ1787"/>
      <c r="CR1787"/>
      <c r="CS1787"/>
      <c r="CT1787"/>
      <c r="CU1787"/>
      <c r="CV1787"/>
    </row>
    <row r="1788" spans="10:100" x14ac:dyDescent="0.25">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c r="BD1788"/>
      <c r="BE1788"/>
      <c r="BF1788"/>
      <c r="BG1788"/>
      <c r="BH1788"/>
      <c r="BI1788"/>
      <c r="BJ1788"/>
      <c r="BK1788"/>
      <c r="BL1788"/>
      <c r="BM1788"/>
      <c r="BN1788"/>
      <c r="BO1788"/>
      <c r="BP1788"/>
      <c r="BQ1788"/>
      <c r="BR1788"/>
      <c r="BS1788"/>
      <c r="BT1788"/>
      <c r="BU1788"/>
      <c r="BV1788"/>
      <c r="BW1788"/>
      <c r="BX1788"/>
      <c r="BY1788"/>
      <c r="BZ1788"/>
      <c r="CA1788"/>
      <c r="CB1788"/>
      <c r="CC1788"/>
      <c r="CD1788"/>
      <c r="CE1788"/>
      <c r="CF1788"/>
      <c r="CG1788"/>
      <c r="CH1788"/>
      <c r="CI1788"/>
      <c r="CJ1788"/>
      <c r="CK1788"/>
      <c r="CL1788"/>
      <c r="CM1788"/>
      <c r="CN1788"/>
      <c r="CO1788"/>
      <c r="CP1788"/>
      <c r="CQ1788"/>
      <c r="CR1788"/>
      <c r="CS1788"/>
      <c r="CT1788"/>
      <c r="CU1788"/>
      <c r="CV1788"/>
    </row>
    <row r="1789" spans="10:100" x14ac:dyDescent="0.25">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c r="BD1789"/>
      <c r="BE1789"/>
      <c r="BF1789"/>
      <c r="BG1789"/>
      <c r="BH1789"/>
      <c r="BI1789"/>
      <c r="BJ1789"/>
      <c r="BK1789"/>
      <c r="BL1789"/>
      <c r="BM1789"/>
      <c r="BN1789"/>
      <c r="BO1789"/>
      <c r="BP1789"/>
      <c r="BQ1789"/>
      <c r="BR1789"/>
      <c r="BS1789"/>
      <c r="BT1789"/>
      <c r="BU1789"/>
      <c r="BV1789"/>
      <c r="BW1789"/>
      <c r="BX1789"/>
      <c r="BY1789"/>
      <c r="BZ1789"/>
      <c r="CA1789"/>
      <c r="CB1789"/>
      <c r="CC1789"/>
      <c r="CD1789"/>
      <c r="CE1789"/>
      <c r="CF1789"/>
      <c r="CG1789"/>
      <c r="CH1789"/>
      <c r="CI1789"/>
      <c r="CJ1789"/>
      <c r="CK1789"/>
      <c r="CL1789"/>
      <c r="CM1789"/>
      <c r="CN1789"/>
      <c r="CO1789"/>
      <c r="CP1789"/>
      <c r="CQ1789"/>
      <c r="CR1789"/>
      <c r="CS1789"/>
      <c r="CT1789"/>
      <c r="CU1789"/>
      <c r="CV1789"/>
    </row>
    <row r="1790" spans="10:100" x14ac:dyDescent="0.25">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c r="BD1790"/>
      <c r="BE1790"/>
      <c r="BF1790"/>
      <c r="BG1790"/>
      <c r="BH1790"/>
      <c r="BI1790"/>
      <c r="BJ1790"/>
      <c r="BK1790"/>
      <c r="BL1790"/>
      <c r="BM1790"/>
      <c r="BN1790"/>
      <c r="BO1790"/>
      <c r="BP1790"/>
      <c r="BQ1790"/>
      <c r="BR1790"/>
      <c r="BS1790"/>
      <c r="BT1790"/>
      <c r="BU1790"/>
      <c r="BV1790"/>
      <c r="BW1790"/>
      <c r="BX1790"/>
      <c r="BY1790"/>
      <c r="BZ1790"/>
      <c r="CA1790"/>
      <c r="CB1790"/>
      <c r="CC1790"/>
      <c r="CD1790"/>
      <c r="CE1790"/>
      <c r="CF1790"/>
      <c r="CG1790"/>
      <c r="CH1790"/>
      <c r="CI1790"/>
      <c r="CJ1790"/>
      <c r="CK1790"/>
      <c r="CL1790"/>
      <c r="CM1790"/>
      <c r="CN1790"/>
      <c r="CO1790"/>
      <c r="CP1790"/>
      <c r="CQ1790"/>
      <c r="CR1790"/>
      <c r="CS1790"/>
      <c r="CT1790"/>
      <c r="CU1790"/>
      <c r="CV1790"/>
    </row>
    <row r="1791" spans="10:100" x14ac:dyDescent="0.25">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c r="BD1791"/>
      <c r="BE1791"/>
      <c r="BF1791"/>
      <c r="BG1791"/>
      <c r="BH1791"/>
      <c r="BI1791"/>
      <c r="BJ1791"/>
      <c r="BK1791"/>
      <c r="BL1791"/>
      <c r="BM1791"/>
      <c r="BN1791"/>
      <c r="BO1791"/>
      <c r="BP1791"/>
      <c r="BQ1791"/>
      <c r="BR1791"/>
      <c r="BS1791"/>
      <c r="BT1791"/>
      <c r="BU1791"/>
      <c r="BV1791"/>
      <c r="BW1791"/>
      <c r="BX1791"/>
      <c r="BY1791"/>
      <c r="BZ1791"/>
      <c r="CA1791"/>
      <c r="CB1791"/>
      <c r="CC1791"/>
      <c r="CD1791"/>
      <c r="CE1791"/>
      <c r="CF1791"/>
      <c r="CG1791"/>
      <c r="CH1791"/>
      <c r="CI1791"/>
      <c r="CJ1791"/>
      <c r="CK1791"/>
      <c r="CL1791"/>
      <c r="CM1791"/>
      <c r="CN1791"/>
      <c r="CO1791"/>
      <c r="CP1791"/>
      <c r="CQ1791"/>
      <c r="CR1791"/>
      <c r="CS1791"/>
      <c r="CT1791"/>
      <c r="CU1791"/>
      <c r="CV1791"/>
    </row>
    <row r="1792" spans="10:100" x14ac:dyDescent="0.25">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c r="BD1792"/>
      <c r="BE1792"/>
      <c r="BF1792"/>
      <c r="BG1792"/>
      <c r="BH1792"/>
      <c r="BI1792"/>
      <c r="BJ1792"/>
      <c r="BK1792"/>
      <c r="BL1792"/>
      <c r="BM1792"/>
      <c r="BN1792"/>
      <c r="BO1792"/>
      <c r="BP1792"/>
      <c r="BQ1792"/>
      <c r="BR1792"/>
      <c r="BS1792"/>
      <c r="BT1792"/>
      <c r="BU1792"/>
      <c r="BV1792"/>
      <c r="BW1792"/>
      <c r="BX1792"/>
      <c r="BY1792"/>
      <c r="BZ1792"/>
      <c r="CA1792"/>
      <c r="CB1792"/>
      <c r="CC1792"/>
      <c r="CD1792"/>
      <c r="CE1792"/>
      <c r="CF1792"/>
      <c r="CG1792"/>
      <c r="CH1792"/>
      <c r="CI1792"/>
      <c r="CJ1792"/>
      <c r="CK1792"/>
      <c r="CL1792"/>
      <c r="CM1792"/>
      <c r="CN1792"/>
      <c r="CO1792"/>
      <c r="CP1792"/>
      <c r="CQ1792"/>
      <c r="CR1792"/>
      <c r="CS1792"/>
      <c r="CT1792"/>
      <c r="CU1792"/>
      <c r="CV1792"/>
    </row>
    <row r="1793" spans="10:100" x14ac:dyDescent="0.25">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c r="CM1793"/>
      <c r="CN1793"/>
      <c r="CO1793"/>
      <c r="CP1793"/>
      <c r="CQ1793"/>
      <c r="CR1793"/>
      <c r="CS1793"/>
      <c r="CT1793"/>
      <c r="CU1793"/>
      <c r="CV1793"/>
    </row>
    <row r="1794" spans="10:100" x14ac:dyDescent="0.25">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c r="BD1794"/>
      <c r="BE1794"/>
      <c r="BF1794"/>
      <c r="BG1794"/>
      <c r="BH1794"/>
      <c r="BI1794"/>
      <c r="BJ1794"/>
      <c r="BK1794"/>
      <c r="BL1794"/>
      <c r="BM1794"/>
      <c r="BN1794"/>
      <c r="BO1794"/>
      <c r="BP1794"/>
      <c r="BQ1794"/>
      <c r="BR1794"/>
      <c r="BS1794"/>
      <c r="BT1794"/>
      <c r="BU1794"/>
      <c r="BV1794"/>
      <c r="BW1794"/>
      <c r="BX1794"/>
      <c r="BY1794"/>
      <c r="BZ1794"/>
      <c r="CA1794"/>
      <c r="CB1794"/>
      <c r="CC1794"/>
      <c r="CD1794"/>
      <c r="CE1794"/>
      <c r="CF1794"/>
      <c r="CG1794"/>
      <c r="CH1794"/>
      <c r="CI1794"/>
      <c r="CJ1794"/>
      <c r="CK1794"/>
      <c r="CL1794"/>
      <c r="CM1794"/>
      <c r="CN1794"/>
      <c r="CO1794"/>
      <c r="CP1794"/>
      <c r="CQ1794"/>
      <c r="CR1794"/>
      <c r="CS1794"/>
      <c r="CT1794"/>
      <c r="CU1794"/>
      <c r="CV1794"/>
    </row>
    <row r="1795" spans="10:100" x14ac:dyDescent="0.2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c r="BD1795"/>
      <c r="BE1795"/>
      <c r="BF1795"/>
      <c r="BG1795"/>
      <c r="BH1795"/>
      <c r="BI1795"/>
      <c r="BJ1795"/>
      <c r="BK1795"/>
      <c r="BL1795"/>
      <c r="BM1795"/>
      <c r="BN1795"/>
      <c r="BO1795"/>
      <c r="BP1795"/>
      <c r="BQ1795"/>
      <c r="BR1795"/>
      <c r="BS1795"/>
      <c r="BT1795"/>
      <c r="BU1795"/>
      <c r="BV1795"/>
      <c r="BW1795"/>
      <c r="BX1795"/>
      <c r="BY1795"/>
      <c r="BZ1795"/>
      <c r="CA1795"/>
      <c r="CB1795"/>
      <c r="CC1795"/>
      <c r="CD1795"/>
      <c r="CE1795"/>
      <c r="CF1795"/>
      <c r="CG1795"/>
      <c r="CH1795"/>
      <c r="CI1795"/>
      <c r="CJ1795"/>
      <c r="CK1795"/>
      <c r="CL1795"/>
      <c r="CM1795"/>
      <c r="CN1795"/>
      <c r="CO1795"/>
      <c r="CP1795"/>
      <c r="CQ1795"/>
      <c r="CR1795"/>
      <c r="CS1795"/>
      <c r="CT1795"/>
      <c r="CU1795"/>
      <c r="CV1795"/>
    </row>
    <row r="1796" spans="10:100" x14ac:dyDescent="0.25">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c r="BD1796"/>
      <c r="BE1796"/>
      <c r="BF1796"/>
      <c r="BG1796"/>
      <c r="BH1796"/>
      <c r="BI1796"/>
      <c r="BJ1796"/>
      <c r="BK1796"/>
      <c r="BL1796"/>
      <c r="BM1796"/>
      <c r="BN1796"/>
      <c r="BO1796"/>
      <c r="BP1796"/>
      <c r="BQ1796"/>
      <c r="BR1796"/>
      <c r="BS1796"/>
      <c r="BT1796"/>
      <c r="BU1796"/>
      <c r="BV1796"/>
      <c r="BW1796"/>
      <c r="BX1796"/>
      <c r="BY1796"/>
      <c r="BZ1796"/>
      <c r="CA1796"/>
      <c r="CB1796"/>
      <c r="CC1796"/>
      <c r="CD1796"/>
      <c r="CE1796"/>
      <c r="CF1796"/>
      <c r="CG1796"/>
      <c r="CH1796"/>
      <c r="CI1796"/>
      <c r="CJ1796"/>
      <c r="CK1796"/>
      <c r="CL1796"/>
      <c r="CM1796"/>
      <c r="CN1796"/>
      <c r="CO1796"/>
      <c r="CP1796"/>
      <c r="CQ1796"/>
      <c r="CR1796"/>
      <c r="CS1796"/>
      <c r="CT1796"/>
      <c r="CU1796"/>
      <c r="CV1796"/>
    </row>
    <row r="1797" spans="10:100" x14ac:dyDescent="0.25">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c r="BD1797"/>
      <c r="BE1797"/>
      <c r="BF1797"/>
      <c r="BG1797"/>
      <c r="BH1797"/>
      <c r="BI1797"/>
      <c r="BJ1797"/>
      <c r="BK1797"/>
      <c r="BL1797"/>
      <c r="BM1797"/>
      <c r="BN1797"/>
      <c r="BO1797"/>
      <c r="BP1797"/>
      <c r="BQ1797"/>
      <c r="BR1797"/>
      <c r="BS1797"/>
      <c r="BT1797"/>
      <c r="BU1797"/>
      <c r="BV1797"/>
      <c r="BW1797"/>
      <c r="BX1797"/>
      <c r="BY1797"/>
      <c r="BZ1797"/>
      <c r="CA1797"/>
      <c r="CB1797"/>
      <c r="CC1797"/>
      <c r="CD1797"/>
      <c r="CE1797"/>
      <c r="CF1797"/>
      <c r="CG1797"/>
      <c r="CH1797"/>
      <c r="CI1797"/>
      <c r="CJ1797"/>
      <c r="CK1797"/>
      <c r="CL1797"/>
      <c r="CM1797"/>
      <c r="CN1797"/>
      <c r="CO1797"/>
      <c r="CP1797"/>
      <c r="CQ1797"/>
      <c r="CR1797"/>
      <c r="CS1797"/>
      <c r="CT1797"/>
      <c r="CU1797"/>
      <c r="CV1797"/>
    </row>
    <row r="1798" spans="10:100" x14ac:dyDescent="0.25">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c r="BD1798"/>
      <c r="BE1798"/>
      <c r="BF1798"/>
      <c r="BG1798"/>
      <c r="BH1798"/>
      <c r="BI1798"/>
      <c r="BJ1798"/>
      <c r="BK1798"/>
      <c r="BL1798"/>
      <c r="BM1798"/>
      <c r="BN1798"/>
      <c r="BO1798"/>
      <c r="BP1798"/>
      <c r="BQ1798"/>
      <c r="BR1798"/>
      <c r="BS1798"/>
      <c r="BT1798"/>
      <c r="BU1798"/>
      <c r="BV1798"/>
      <c r="BW1798"/>
      <c r="BX1798"/>
      <c r="BY1798"/>
      <c r="BZ1798"/>
      <c r="CA1798"/>
      <c r="CB1798"/>
      <c r="CC1798"/>
      <c r="CD1798"/>
      <c r="CE1798"/>
      <c r="CF1798"/>
      <c r="CG1798"/>
      <c r="CH1798"/>
      <c r="CI1798"/>
      <c r="CJ1798"/>
      <c r="CK1798"/>
      <c r="CL1798"/>
      <c r="CM1798"/>
      <c r="CN1798"/>
      <c r="CO1798"/>
      <c r="CP1798"/>
      <c r="CQ1798"/>
      <c r="CR1798"/>
      <c r="CS1798"/>
      <c r="CT1798"/>
      <c r="CU1798"/>
      <c r="CV1798"/>
    </row>
    <row r="1799" spans="10:100" x14ac:dyDescent="0.25">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c r="BD1799"/>
      <c r="BE1799"/>
      <c r="BF1799"/>
      <c r="BG1799"/>
      <c r="BH1799"/>
      <c r="BI1799"/>
      <c r="BJ1799"/>
      <c r="BK1799"/>
      <c r="BL1799"/>
      <c r="BM1799"/>
      <c r="BN1799"/>
      <c r="BO1799"/>
      <c r="BP1799"/>
      <c r="BQ1799"/>
      <c r="BR1799"/>
      <c r="BS1799"/>
      <c r="BT1799"/>
      <c r="BU1799"/>
      <c r="BV1799"/>
      <c r="BW1799"/>
      <c r="BX1799"/>
      <c r="BY1799"/>
      <c r="BZ1799"/>
      <c r="CA1799"/>
      <c r="CB1799"/>
      <c r="CC1799"/>
      <c r="CD1799"/>
      <c r="CE1799"/>
      <c r="CF1799"/>
      <c r="CG1799"/>
      <c r="CH1799"/>
      <c r="CI1799"/>
      <c r="CJ1799"/>
      <c r="CK1799"/>
      <c r="CL1799"/>
      <c r="CM1799"/>
      <c r="CN1799"/>
      <c r="CO1799"/>
      <c r="CP1799"/>
      <c r="CQ1799"/>
      <c r="CR1799"/>
      <c r="CS1799"/>
      <c r="CT1799"/>
      <c r="CU1799"/>
      <c r="CV1799"/>
    </row>
    <row r="1800" spans="10:100" x14ac:dyDescent="0.25">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c r="BD1800"/>
      <c r="BE1800"/>
      <c r="BF1800"/>
      <c r="BG1800"/>
      <c r="BH1800"/>
      <c r="BI1800"/>
      <c r="BJ1800"/>
      <c r="BK1800"/>
      <c r="BL1800"/>
      <c r="BM1800"/>
      <c r="BN1800"/>
      <c r="BO1800"/>
      <c r="BP1800"/>
      <c r="BQ1800"/>
      <c r="BR1800"/>
      <c r="BS1800"/>
      <c r="BT1800"/>
      <c r="BU1800"/>
      <c r="BV1800"/>
      <c r="BW1800"/>
      <c r="BX1800"/>
      <c r="BY1800"/>
      <c r="BZ1800"/>
      <c r="CA1800"/>
      <c r="CB1800"/>
      <c r="CC1800"/>
      <c r="CD1800"/>
      <c r="CE1800"/>
      <c r="CF1800"/>
      <c r="CG1800"/>
      <c r="CH1800"/>
      <c r="CI1800"/>
      <c r="CJ1800"/>
      <c r="CK1800"/>
      <c r="CL1800"/>
      <c r="CM1800"/>
      <c r="CN1800"/>
      <c r="CO1800"/>
      <c r="CP1800"/>
      <c r="CQ1800"/>
      <c r="CR1800"/>
      <c r="CS1800"/>
      <c r="CT1800"/>
      <c r="CU1800"/>
      <c r="CV1800"/>
    </row>
    <row r="1801" spans="10:100" x14ac:dyDescent="0.25">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c r="BD1801"/>
      <c r="BE1801"/>
      <c r="BF1801"/>
      <c r="BG1801"/>
      <c r="BH1801"/>
      <c r="BI1801"/>
      <c r="BJ1801"/>
      <c r="BK1801"/>
      <c r="BL1801"/>
      <c r="BM1801"/>
      <c r="BN1801"/>
      <c r="BO1801"/>
      <c r="BP1801"/>
      <c r="BQ1801"/>
      <c r="BR1801"/>
      <c r="BS1801"/>
      <c r="BT1801"/>
      <c r="BU1801"/>
      <c r="BV1801"/>
      <c r="BW1801"/>
      <c r="BX1801"/>
      <c r="BY1801"/>
      <c r="BZ1801"/>
      <c r="CA1801"/>
      <c r="CB1801"/>
      <c r="CC1801"/>
      <c r="CD1801"/>
      <c r="CE1801"/>
      <c r="CF1801"/>
      <c r="CG1801"/>
      <c r="CH1801"/>
      <c r="CI1801"/>
      <c r="CJ1801"/>
      <c r="CK1801"/>
      <c r="CL1801"/>
      <c r="CM1801"/>
      <c r="CN1801"/>
      <c r="CO1801"/>
      <c r="CP1801"/>
      <c r="CQ1801"/>
      <c r="CR1801"/>
      <c r="CS1801"/>
      <c r="CT1801"/>
      <c r="CU1801"/>
      <c r="CV1801"/>
    </row>
    <row r="1802" spans="10:100" x14ac:dyDescent="0.25">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c r="BD1802"/>
      <c r="BE1802"/>
      <c r="BF1802"/>
      <c r="BG1802"/>
      <c r="BH1802"/>
      <c r="BI1802"/>
      <c r="BJ1802"/>
      <c r="BK1802"/>
      <c r="BL1802"/>
      <c r="BM1802"/>
      <c r="BN1802"/>
      <c r="BO1802"/>
      <c r="BP1802"/>
      <c r="BQ1802"/>
      <c r="BR1802"/>
      <c r="BS1802"/>
      <c r="BT1802"/>
      <c r="BU1802"/>
      <c r="BV1802"/>
      <c r="BW1802"/>
      <c r="BX1802"/>
      <c r="BY1802"/>
      <c r="BZ1802"/>
      <c r="CA1802"/>
      <c r="CB1802"/>
      <c r="CC1802"/>
      <c r="CD1802"/>
      <c r="CE1802"/>
      <c r="CF1802"/>
      <c r="CG1802"/>
      <c r="CH1802"/>
      <c r="CI1802"/>
      <c r="CJ1802"/>
      <c r="CK1802"/>
      <c r="CL1802"/>
      <c r="CM1802"/>
      <c r="CN1802"/>
      <c r="CO1802"/>
      <c r="CP1802"/>
      <c r="CQ1802"/>
      <c r="CR1802"/>
      <c r="CS1802"/>
      <c r="CT1802"/>
      <c r="CU1802"/>
      <c r="CV1802"/>
    </row>
    <row r="1803" spans="10:100" x14ac:dyDescent="0.25">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c r="AY1803"/>
      <c r="AZ1803"/>
      <c r="BA1803"/>
      <c r="BB1803"/>
      <c r="BC1803"/>
      <c r="BD1803"/>
      <c r="BE1803"/>
      <c r="BF1803"/>
      <c r="BG1803"/>
      <c r="BH1803"/>
      <c r="BI1803"/>
      <c r="BJ1803"/>
      <c r="BK1803"/>
      <c r="BL1803"/>
      <c r="BM1803"/>
      <c r="BN1803"/>
      <c r="BO1803"/>
      <c r="BP1803"/>
      <c r="BQ1803"/>
      <c r="BR1803"/>
      <c r="BS1803"/>
      <c r="BT1803"/>
      <c r="BU1803"/>
      <c r="BV1803"/>
      <c r="BW1803"/>
      <c r="BX1803"/>
      <c r="BY1803"/>
      <c r="BZ1803"/>
      <c r="CA1803"/>
      <c r="CB1803"/>
      <c r="CC1803"/>
      <c r="CD1803"/>
      <c r="CE1803"/>
      <c r="CF1803"/>
      <c r="CG1803"/>
      <c r="CH1803"/>
      <c r="CI1803"/>
      <c r="CJ1803"/>
      <c r="CK1803"/>
      <c r="CL1803"/>
      <c r="CM1803"/>
      <c r="CN1803"/>
      <c r="CO1803"/>
      <c r="CP1803"/>
      <c r="CQ1803"/>
      <c r="CR1803"/>
      <c r="CS1803"/>
      <c r="CT1803"/>
      <c r="CU1803"/>
      <c r="CV1803"/>
    </row>
    <row r="1804" spans="10:100" x14ac:dyDescent="0.25">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c r="BD1804"/>
      <c r="BE1804"/>
      <c r="BF1804"/>
      <c r="BG1804"/>
      <c r="BH1804"/>
      <c r="BI1804"/>
      <c r="BJ1804"/>
      <c r="BK1804"/>
      <c r="BL1804"/>
      <c r="BM1804"/>
      <c r="BN1804"/>
      <c r="BO1804"/>
      <c r="BP1804"/>
      <c r="BQ1804"/>
      <c r="BR1804"/>
      <c r="BS1804"/>
      <c r="BT1804"/>
      <c r="BU1804"/>
      <c r="BV1804"/>
      <c r="BW1804"/>
      <c r="BX1804"/>
      <c r="BY1804"/>
      <c r="BZ1804"/>
      <c r="CA1804"/>
      <c r="CB1804"/>
      <c r="CC1804"/>
      <c r="CD1804"/>
      <c r="CE1804"/>
      <c r="CF1804"/>
      <c r="CG1804"/>
      <c r="CH1804"/>
      <c r="CI1804"/>
      <c r="CJ1804"/>
      <c r="CK1804"/>
      <c r="CL1804"/>
      <c r="CM1804"/>
      <c r="CN1804"/>
      <c r="CO1804"/>
      <c r="CP1804"/>
      <c r="CQ1804"/>
      <c r="CR1804"/>
      <c r="CS1804"/>
      <c r="CT1804"/>
      <c r="CU1804"/>
      <c r="CV1804"/>
    </row>
    <row r="1805" spans="10:100" x14ac:dyDescent="0.2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c r="BD1805"/>
      <c r="BE1805"/>
      <c r="BF1805"/>
      <c r="BG1805"/>
      <c r="BH1805"/>
      <c r="BI1805"/>
      <c r="BJ1805"/>
      <c r="BK1805"/>
      <c r="BL1805"/>
      <c r="BM1805"/>
      <c r="BN1805"/>
      <c r="BO1805"/>
      <c r="BP1805"/>
      <c r="BQ1805"/>
      <c r="BR1805"/>
      <c r="BS1805"/>
      <c r="BT1805"/>
      <c r="BU1805"/>
      <c r="BV1805"/>
      <c r="BW1805"/>
      <c r="BX1805"/>
      <c r="BY1805"/>
      <c r="BZ1805"/>
      <c r="CA1805"/>
      <c r="CB1805"/>
      <c r="CC1805"/>
      <c r="CD1805"/>
      <c r="CE1805"/>
      <c r="CF1805"/>
      <c r="CG1805"/>
      <c r="CH1805"/>
      <c r="CI1805"/>
      <c r="CJ1805"/>
      <c r="CK1805"/>
      <c r="CL1805"/>
      <c r="CM1805"/>
      <c r="CN1805"/>
      <c r="CO1805"/>
      <c r="CP1805"/>
      <c r="CQ1805"/>
      <c r="CR1805"/>
      <c r="CS1805"/>
      <c r="CT1805"/>
      <c r="CU1805"/>
      <c r="CV1805"/>
    </row>
    <row r="1806" spans="10:100" x14ac:dyDescent="0.25">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c r="BD1806"/>
      <c r="BE1806"/>
      <c r="BF1806"/>
      <c r="BG1806"/>
      <c r="BH1806"/>
      <c r="BI1806"/>
      <c r="BJ1806"/>
      <c r="BK1806"/>
      <c r="BL1806"/>
      <c r="BM1806"/>
      <c r="BN1806"/>
      <c r="BO1806"/>
      <c r="BP1806"/>
      <c r="BQ1806"/>
      <c r="BR1806"/>
      <c r="BS1806"/>
      <c r="BT1806"/>
      <c r="BU1806"/>
      <c r="BV1806"/>
      <c r="BW1806"/>
      <c r="BX1806"/>
      <c r="BY1806"/>
      <c r="BZ1806"/>
      <c r="CA1806"/>
      <c r="CB1806"/>
      <c r="CC1806"/>
      <c r="CD1806"/>
      <c r="CE1806"/>
      <c r="CF1806"/>
      <c r="CG1806"/>
      <c r="CH1806"/>
      <c r="CI1806"/>
      <c r="CJ1806"/>
      <c r="CK1806"/>
      <c r="CL1806"/>
      <c r="CM1806"/>
      <c r="CN1806"/>
      <c r="CO1806"/>
      <c r="CP1806"/>
      <c r="CQ1806"/>
      <c r="CR1806"/>
      <c r="CS1806"/>
      <c r="CT1806"/>
      <c r="CU1806"/>
      <c r="CV1806"/>
    </row>
    <row r="1807" spans="10:100" x14ac:dyDescent="0.25">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c r="AY1807"/>
      <c r="AZ1807"/>
      <c r="BA1807"/>
      <c r="BB1807"/>
      <c r="BC1807"/>
      <c r="BD1807"/>
      <c r="BE1807"/>
      <c r="BF1807"/>
      <c r="BG1807"/>
      <c r="BH1807"/>
      <c r="BI1807"/>
      <c r="BJ1807"/>
      <c r="BK1807"/>
      <c r="BL1807"/>
      <c r="BM1807"/>
      <c r="BN1807"/>
      <c r="BO1807"/>
      <c r="BP1807"/>
      <c r="BQ1807"/>
      <c r="BR1807"/>
      <c r="BS1807"/>
      <c r="BT1807"/>
      <c r="BU1807"/>
      <c r="BV1807"/>
      <c r="BW1807"/>
      <c r="BX1807"/>
      <c r="BY1807"/>
      <c r="BZ1807"/>
      <c r="CA1807"/>
      <c r="CB1807"/>
      <c r="CC1807"/>
      <c r="CD1807"/>
      <c r="CE1807"/>
      <c r="CF1807"/>
      <c r="CG1807"/>
      <c r="CH1807"/>
      <c r="CI1807"/>
      <c r="CJ1807"/>
      <c r="CK1807"/>
      <c r="CL1807"/>
      <c r="CM1807"/>
      <c r="CN1807"/>
      <c r="CO1807"/>
      <c r="CP1807"/>
      <c r="CQ1807"/>
      <c r="CR1807"/>
      <c r="CS1807"/>
      <c r="CT1807"/>
      <c r="CU1807"/>
      <c r="CV1807"/>
    </row>
    <row r="1808" spans="10:100" x14ac:dyDescent="0.25">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c r="AY1808"/>
      <c r="AZ1808"/>
      <c r="BA1808"/>
      <c r="BB1808"/>
      <c r="BC1808"/>
      <c r="BD1808"/>
      <c r="BE1808"/>
      <c r="BF1808"/>
      <c r="BG1808"/>
      <c r="BH1808"/>
      <c r="BI1808"/>
      <c r="BJ1808"/>
      <c r="BK1808"/>
      <c r="BL1808"/>
      <c r="BM1808"/>
      <c r="BN1808"/>
      <c r="BO1808"/>
      <c r="BP1808"/>
      <c r="BQ1808"/>
      <c r="BR1808"/>
      <c r="BS1808"/>
      <c r="BT1808"/>
      <c r="BU1808"/>
      <c r="BV1808"/>
      <c r="BW1808"/>
      <c r="BX1808"/>
      <c r="BY1808"/>
      <c r="BZ1808"/>
      <c r="CA1808"/>
      <c r="CB1808"/>
      <c r="CC1808"/>
      <c r="CD1808"/>
      <c r="CE1808"/>
      <c r="CF1808"/>
      <c r="CG1808"/>
      <c r="CH1808"/>
      <c r="CI1808"/>
      <c r="CJ1808"/>
      <c r="CK1808"/>
      <c r="CL1808"/>
      <c r="CM1808"/>
      <c r="CN1808"/>
      <c r="CO1808"/>
      <c r="CP1808"/>
      <c r="CQ1808"/>
      <c r="CR1808"/>
      <c r="CS1808"/>
      <c r="CT1808"/>
      <c r="CU1808"/>
      <c r="CV1808"/>
    </row>
    <row r="1809" spans="10:100" x14ac:dyDescent="0.25">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c r="AY1809"/>
      <c r="AZ1809"/>
      <c r="BA1809"/>
      <c r="BB1809"/>
      <c r="BC1809"/>
      <c r="BD1809"/>
      <c r="BE1809"/>
      <c r="BF1809"/>
      <c r="BG1809"/>
      <c r="BH1809"/>
      <c r="BI1809"/>
      <c r="BJ1809"/>
      <c r="BK1809"/>
      <c r="BL1809"/>
      <c r="BM1809"/>
      <c r="BN1809"/>
      <c r="BO1809"/>
      <c r="BP1809"/>
      <c r="BQ1809"/>
      <c r="BR1809"/>
      <c r="BS1809"/>
      <c r="BT1809"/>
      <c r="BU1809"/>
      <c r="BV1809"/>
      <c r="BW1809"/>
      <c r="BX1809"/>
      <c r="BY1809"/>
      <c r="BZ1809"/>
      <c r="CA1809"/>
      <c r="CB1809"/>
      <c r="CC1809"/>
      <c r="CD1809"/>
      <c r="CE1809"/>
      <c r="CF1809"/>
      <c r="CG1809"/>
      <c r="CH1809"/>
      <c r="CI1809"/>
      <c r="CJ1809"/>
      <c r="CK1809"/>
      <c r="CL1809"/>
      <c r="CM1809"/>
      <c r="CN1809"/>
      <c r="CO1809"/>
      <c r="CP1809"/>
      <c r="CQ1809"/>
      <c r="CR1809"/>
      <c r="CS1809"/>
      <c r="CT1809"/>
      <c r="CU1809"/>
      <c r="CV1809"/>
    </row>
    <row r="1810" spans="10:100" x14ac:dyDescent="0.25">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c r="AY1810"/>
      <c r="AZ1810"/>
      <c r="BA1810"/>
      <c r="BB1810"/>
      <c r="BC1810"/>
      <c r="BD1810"/>
      <c r="BE1810"/>
      <c r="BF1810"/>
      <c r="BG1810"/>
      <c r="BH1810"/>
      <c r="BI1810"/>
      <c r="BJ1810"/>
      <c r="BK1810"/>
      <c r="BL1810"/>
      <c r="BM1810"/>
      <c r="BN1810"/>
      <c r="BO1810"/>
      <c r="BP1810"/>
      <c r="BQ1810"/>
      <c r="BR1810"/>
      <c r="BS1810"/>
      <c r="BT1810"/>
      <c r="BU1810"/>
      <c r="BV1810"/>
      <c r="BW1810"/>
      <c r="BX1810"/>
      <c r="BY1810"/>
      <c r="BZ1810"/>
      <c r="CA1810"/>
      <c r="CB1810"/>
      <c r="CC1810"/>
      <c r="CD1810"/>
      <c r="CE1810"/>
      <c r="CF1810"/>
      <c r="CG1810"/>
      <c r="CH1810"/>
      <c r="CI1810"/>
      <c r="CJ1810"/>
      <c r="CK1810"/>
      <c r="CL1810"/>
      <c r="CM1810"/>
      <c r="CN1810"/>
      <c r="CO1810"/>
      <c r="CP1810"/>
      <c r="CQ1810"/>
      <c r="CR1810"/>
      <c r="CS1810"/>
      <c r="CT1810"/>
      <c r="CU1810"/>
      <c r="CV1810"/>
    </row>
    <row r="1811" spans="10:100" x14ac:dyDescent="0.25">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c r="AY1811"/>
      <c r="AZ1811"/>
      <c r="BA1811"/>
      <c r="BB1811"/>
      <c r="BC1811"/>
      <c r="BD1811"/>
      <c r="BE1811"/>
      <c r="BF1811"/>
      <c r="BG1811"/>
      <c r="BH1811"/>
      <c r="BI1811"/>
      <c r="BJ1811"/>
      <c r="BK1811"/>
      <c r="BL1811"/>
      <c r="BM1811"/>
      <c r="BN1811"/>
      <c r="BO1811"/>
      <c r="BP1811"/>
      <c r="BQ1811"/>
      <c r="BR1811"/>
      <c r="BS1811"/>
      <c r="BT1811"/>
      <c r="BU1811"/>
      <c r="BV1811"/>
      <c r="BW1811"/>
      <c r="BX1811"/>
      <c r="BY1811"/>
      <c r="BZ1811"/>
      <c r="CA1811"/>
      <c r="CB1811"/>
      <c r="CC1811"/>
      <c r="CD1811"/>
      <c r="CE1811"/>
      <c r="CF1811"/>
      <c r="CG1811"/>
      <c r="CH1811"/>
      <c r="CI1811"/>
      <c r="CJ1811"/>
      <c r="CK1811"/>
      <c r="CL1811"/>
      <c r="CM1811"/>
      <c r="CN1811"/>
      <c r="CO1811"/>
      <c r="CP1811"/>
      <c r="CQ1811"/>
      <c r="CR1811"/>
      <c r="CS1811"/>
      <c r="CT1811"/>
      <c r="CU1811"/>
      <c r="CV1811"/>
    </row>
    <row r="1812" spans="10:100" x14ac:dyDescent="0.25">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c r="AY1812"/>
      <c r="AZ1812"/>
      <c r="BA1812"/>
      <c r="BB1812"/>
      <c r="BC1812"/>
      <c r="BD1812"/>
      <c r="BE1812"/>
      <c r="BF1812"/>
      <c r="BG1812"/>
      <c r="BH1812"/>
      <c r="BI1812"/>
      <c r="BJ1812"/>
      <c r="BK1812"/>
      <c r="BL1812"/>
      <c r="BM1812"/>
      <c r="BN1812"/>
      <c r="BO1812"/>
      <c r="BP1812"/>
      <c r="BQ1812"/>
      <c r="BR1812"/>
      <c r="BS1812"/>
      <c r="BT1812"/>
      <c r="BU1812"/>
      <c r="BV1812"/>
      <c r="BW1812"/>
      <c r="BX1812"/>
      <c r="BY1812"/>
      <c r="BZ1812"/>
      <c r="CA1812"/>
      <c r="CB1812"/>
      <c r="CC1812"/>
      <c r="CD1812"/>
      <c r="CE1812"/>
      <c r="CF1812"/>
      <c r="CG1812"/>
      <c r="CH1812"/>
      <c r="CI1812"/>
      <c r="CJ1812"/>
      <c r="CK1812"/>
      <c r="CL1812"/>
      <c r="CM1812"/>
      <c r="CN1812"/>
      <c r="CO1812"/>
      <c r="CP1812"/>
      <c r="CQ1812"/>
      <c r="CR1812"/>
      <c r="CS1812"/>
      <c r="CT1812"/>
      <c r="CU1812"/>
      <c r="CV1812"/>
    </row>
    <row r="1813" spans="10:100" x14ac:dyDescent="0.25">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c r="AY1813"/>
      <c r="AZ1813"/>
      <c r="BA1813"/>
      <c r="BB1813"/>
      <c r="BC1813"/>
      <c r="BD1813"/>
      <c r="BE1813"/>
      <c r="BF1813"/>
      <c r="BG1813"/>
      <c r="BH1813"/>
      <c r="BI1813"/>
      <c r="BJ1813"/>
      <c r="BK1813"/>
      <c r="BL1813"/>
      <c r="BM1813"/>
      <c r="BN1813"/>
      <c r="BO1813"/>
      <c r="BP1813"/>
      <c r="BQ1813"/>
      <c r="BR1813"/>
      <c r="BS1813"/>
      <c r="BT1813"/>
      <c r="BU1813"/>
      <c r="BV1813"/>
      <c r="BW1813"/>
      <c r="BX1813"/>
      <c r="BY1813"/>
      <c r="BZ1813"/>
      <c r="CA1813"/>
      <c r="CB1813"/>
      <c r="CC1813"/>
      <c r="CD1813"/>
      <c r="CE1813"/>
      <c r="CF1813"/>
      <c r="CG1813"/>
      <c r="CH1813"/>
      <c r="CI1813"/>
      <c r="CJ1813"/>
      <c r="CK1813"/>
      <c r="CL1813"/>
      <c r="CM1813"/>
      <c r="CN1813"/>
      <c r="CO1813"/>
      <c r="CP1813"/>
      <c r="CQ1813"/>
      <c r="CR1813"/>
      <c r="CS1813"/>
      <c r="CT1813"/>
      <c r="CU1813"/>
      <c r="CV1813"/>
    </row>
    <row r="1814" spans="10:100" x14ac:dyDescent="0.25">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c r="AY1814"/>
      <c r="AZ1814"/>
      <c r="BA1814"/>
      <c r="BB1814"/>
      <c r="BC1814"/>
      <c r="BD1814"/>
      <c r="BE1814"/>
      <c r="BF1814"/>
      <c r="BG1814"/>
      <c r="BH1814"/>
      <c r="BI1814"/>
      <c r="BJ1814"/>
      <c r="BK1814"/>
      <c r="BL1814"/>
      <c r="BM1814"/>
      <c r="BN1814"/>
      <c r="BO1814"/>
      <c r="BP1814"/>
      <c r="BQ1814"/>
      <c r="BR1814"/>
      <c r="BS1814"/>
      <c r="BT1814"/>
      <c r="BU1814"/>
      <c r="BV1814"/>
      <c r="BW1814"/>
      <c r="BX1814"/>
      <c r="BY1814"/>
      <c r="BZ1814"/>
      <c r="CA1814"/>
      <c r="CB1814"/>
      <c r="CC1814"/>
      <c r="CD1814"/>
      <c r="CE1814"/>
      <c r="CF1814"/>
      <c r="CG1814"/>
      <c r="CH1814"/>
      <c r="CI1814"/>
      <c r="CJ1814"/>
      <c r="CK1814"/>
      <c r="CL1814"/>
      <c r="CM1814"/>
      <c r="CN1814"/>
      <c r="CO1814"/>
      <c r="CP1814"/>
      <c r="CQ1814"/>
      <c r="CR1814"/>
      <c r="CS1814"/>
      <c r="CT1814"/>
      <c r="CU1814"/>
      <c r="CV1814"/>
    </row>
    <row r="1815" spans="10:100" x14ac:dyDescent="0.2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c r="AY1815"/>
      <c r="AZ1815"/>
      <c r="BA1815"/>
      <c r="BB1815"/>
      <c r="BC1815"/>
      <c r="BD1815"/>
      <c r="BE1815"/>
      <c r="BF1815"/>
      <c r="BG1815"/>
      <c r="BH1815"/>
      <c r="BI1815"/>
      <c r="BJ1815"/>
      <c r="BK1815"/>
      <c r="BL1815"/>
      <c r="BM1815"/>
      <c r="BN1815"/>
      <c r="BO1815"/>
      <c r="BP1815"/>
      <c r="BQ1815"/>
      <c r="BR1815"/>
      <c r="BS1815"/>
      <c r="BT1815"/>
      <c r="BU1815"/>
      <c r="BV1815"/>
      <c r="BW1815"/>
      <c r="BX1815"/>
      <c r="BY1815"/>
      <c r="BZ1815"/>
      <c r="CA1815"/>
      <c r="CB1815"/>
      <c r="CC1815"/>
      <c r="CD1815"/>
      <c r="CE1815"/>
      <c r="CF1815"/>
      <c r="CG1815"/>
      <c r="CH1815"/>
      <c r="CI1815"/>
      <c r="CJ1815"/>
      <c r="CK1815"/>
      <c r="CL1815"/>
      <c r="CM1815"/>
      <c r="CN1815"/>
      <c r="CO1815"/>
      <c r="CP1815"/>
      <c r="CQ1815"/>
      <c r="CR1815"/>
      <c r="CS1815"/>
      <c r="CT1815"/>
      <c r="CU1815"/>
      <c r="CV1815"/>
    </row>
    <row r="1816" spans="10:100" x14ac:dyDescent="0.25">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c r="BD1816"/>
      <c r="BE1816"/>
      <c r="BF1816"/>
      <c r="BG1816"/>
      <c r="BH1816"/>
      <c r="BI1816"/>
      <c r="BJ1816"/>
      <c r="BK1816"/>
      <c r="BL1816"/>
      <c r="BM1816"/>
      <c r="BN1816"/>
      <c r="BO1816"/>
      <c r="BP1816"/>
      <c r="BQ1816"/>
      <c r="BR1816"/>
      <c r="BS1816"/>
      <c r="BT1816"/>
      <c r="BU1816"/>
      <c r="BV1816"/>
      <c r="BW1816"/>
      <c r="BX1816"/>
      <c r="BY1816"/>
      <c r="BZ1816"/>
      <c r="CA1816"/>
      <c r="CB1816"/>
      <c r="CC1816"/>
      <c r="CD1816"/>
      <c r="CE1816"/>
      <c r="CF1816"/>
      <c r="CG1816"/>
      <c r="CH1816"/>
      <c r="CI1816"/>
      <c r="CJ1816"/>
      <c r="CK1816"/>
      <c r="CL1816"/>
      <c r="CM1816"/>
      <c r="CN1816"/>
      <c r="CO1816"/>
      <c r="CP1816"/>
      <c r="CQ1816"/>
      <c r="CR1816"/>
      <c r="CS1816"/>
      <c r="CT1816"/>
      <c r="CU1816"/>
      <c r="CV1816"/>
    </row>
    <row r="1817" spans="10:100" x14ac:dyDescent="0.25">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c r="CM1817"/>
      <c r="CN1817"/>
      <c r="CO1817"/>
      <c r="CP1817"/>
      <c r="CQ1817"/>
      <c r="CR1817"/>
      <c r="CS1817"/>
      <c r="CT1817"/>
      <c r="CU1817"/>
      <c r="CV1817"/>
    </row>
    <row r="1818" spans="10:100" x14ac:dyDescent="0.25">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c r="CM1818"/>
      <c r="CN1818"/>
      <c r="CO1818"/>
      <c r="CP1818"/>
      <c r="CQ1818"/>
      <c r="CR1818"/>
      <c r="CS1818"/>
      <c r="CT1818"/>
      <c r="CU1818"/>
      <c r="CV1818"/>
    </row>
    <row r="1819" spans="10:100" x14ac:dyDescent="0.25">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c r="CM1819"/>
      <c r="CN1819"/>
      <c r="CO1819"/>
      <c r="CP1819"/>
      <c r="CQ1819"/>
      <c r="CR1819"/>
      <c r="CS1819"/>
      <c r="CT1819"/>
      <c r="CU1819"/>
      <c r="CV1819"/>
    </row>
    <row r="1820" spans="10:100" x14ac:dyDescent="0.25">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c r="CM1820"/>
      <c r="CN1820"/>
      <c r="CO1820"/>
      <c r="CP1820"/>
      <c r="CQ1820"/>
      <c r="CR1820"/>
      <c r="CS1820"/>
      <c r="CT1820"/>
      <c r="CU1820"/>
      <c r="CV1820"/>
    </row>
    <row r="1821" spans="10:100" x14ac:dyDescent="0.25">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c r="CM1821"/>
      <c r="CN1821"/>
      <c r="CO1821"/>
      <c r="CP1821"/>
      <c r="CQ1821"/>
      <c r="CR1821"/>
      <c r="CS1821"/>
      <c r="CT1821"/>
      <c r="CU1821"/>
      <c r="CV1821"/>
    </row>
    <row r="1822" spans="10:100" x14ac:dyDescent="0.25">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c r="CM1822"/>
      <c r="CN1822"/>
      <c r="CO1822"/>
      <c r="CP1822"/>
      <c r="CQ1822"/>
      <c r="CR1822"/>
      <c r="CS1822"/>
      <c r="CT1822"/>
      <c r="CU1822"/>
      <c r="CV1822"/>
    </row>
    <row r="1823" spans="10:100" x14ac:dyDescent="0.25">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c r="CM1823"/>
      <c r="CN1823"/>
      <c r="CO1823"/>
      <c r="CP1823"/>
      <c r="CQ1823"/>
      <c r="CR1823"/>
      <c r="CS1823"/>
      <c r="CT1823"/>
      <c r="CU1823"/>
      <c r="CV1823"/>
    </row>
    <row r="1824" spans="10:100" x14ac:dyDescent="0.25">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c r="CM1824"/>
      <c r="CN1824"/>
      <c r="CO1824"/>
      <c r="CP1824"/>
      <c r="CQ1824"/>
      <c r="CR1824"/>
      <c r="CS1824"/>
      <c r="CT1824"/>
      <c r="CU1824"/>
      <c r="CV1824"/>
    </row>
    <row r="1825" spans="10:100" x14ac:dyDescent="0.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c r="CM1825"/>
      <c r="CN1825"/>
      <c r="CO1825"/>
      <c r="CP1825"/>
      <c r="CQ1825"/>
      <c r="CR1825"/>
      <c r="CS1825"/>
      <c r="CT1825"/>
      <c r="CU1825"/>
      <c r="CV1825"/>
    </row>
    <row r="1826" spans="10:100" x14ac:dyDescent="0.25">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c r="CM1826"/>
      <c r="CN1826"/>
      <c r="CO1826"/>
      <c r="CP1826"/>
      <c r="CQ1826"/>
      <c r="CR1826"/>
      <c r="CS1826"/>
      <c r="CT1826"/>
      <c r="CU1826"/>
      <c r="CV1826"/>
    </row>
    <row r="1827" spans="10:100" x14ac:dyDescent="0.25">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c r="CM1827"/>
      <c r="CN1827"/>
      <c r="CO1827"/>
      <c r="CP1827"/>
      <c r="CQ1827"/>
      <c r="CR1827"/>
      <c r="CS1827"/>
      <c r="CT1827"/>
      <c r="CU1827"/>
      <c r="CV1827"/>
    </row>
    <row r="1828" spans="10:100" x14ac:dyDescent="0.25">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c r="CM1828"/>
      <c r="CN1828"/>
      <c r="CO1828"/>
      <c r="CP1828"/>
      <c r="CQ1828"/>
      <c r="CR1828"/>
      <c r="CS1828"/>
      <c r="CT1828"/>
      <c r="CU1828"/>
      <c r="CV1828"/>
    </row>
    <row r="1829" spans="10:100" x14ac:dyDescent="0.25">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c r="CM1829"/>
      <c r="CN1829"/>
      <c r="CO1829"/>
      <c r="CP1829"/>
      <c r="CQ1829"/>
      <c r="CR1829"/>
      <c r="CS1829"/>
      <c r="CT1829"/>
      <c r="CU1829"/>
      <c r="CV1829"/>
    </row>
    <row r="1830" spans="10:100" x14ac:dyDescent="0.25">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c r="CM1830"/>
      <c r="CN1830"/>
      <c r="CO1830"/>
      <c r="CP1830"/>
      <c r="CQ1830"/>
      <c r="CR1830"/>
      <c r="CS1830"/>
      <c r="CT1830"/>
      <c r="CU1830"/>
      <c r="CV1830"/>
    </row>
    <row r="1831" spans="10:100" x14ac:dyDescent="0.25">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c r="CM1831"/>
      <c r="CN1831"/>
      <c r="CO1831"/>
      <c r="CP1831"/>
      <c r="CQ1831"/>
      <c r="CR1831"/>
      <c r="CS1831"/>
      <c r="CT1831"/>
      <c r="CU1831"/>
      <c r="CV1831"/>
    </row>
    <row r="1832" spans="10:100" x14ac:dyDescent="0.25">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c r="CM1832"/>
      <c r="CN1832"/>
      <c r="CO1832"/>
      <c r="CP1832"/>
      <c r="CQ1832"/>
      <c r="CR1832"/>
      <c r="CS1832"/>
      <c r="CT1832"/>
      <c r="CU1832"/>
      <c r="CV1832"/>
    </row>
    <row r="1833" spans="10:100" x14ac:dyDescent="0.25">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c r="CM1833"/>
      <c r="CN1833"/>
      <c r="CO1833"/>
      <c r="CP1833"/>
      <c r="CQ1833"/>
      <c r="CR1833"/>
      <c r="CS1833"/>
      <c r="CT1833"/>
      <c r="CU1833"/>
      <c r="CV1833"/>
    </row>
    <row r="1834" spans="10:100" x14ac:dyDescent="0.25">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c r="CM1834"/>
      <c r="CN1834"/>
      <c r="CO1834"/>
      <c r="CP1834"/>
      <c r="CQ1834"/>
      <c r="CR1834"/>
      <c r="CS1834"/>
      <c r="CT1834"/>
      <c r="CU1834"/>
      <c r="CV1834"/>
    </row>
    <row r="1835" spans="10:100" x14ac:dyDescent="0.2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c r="CM1835"/>
      <c r="CN1835"/>
      <c r="CO1835"/>
      <c r="CP1835"/>
      <c r="CQ1835"/>
      <c r="CR1835"/>
      <c r="CS1835"/>
      <c r="CT1835"/>
      <c r="CU1835"/>
      <c r="CV1835"/>
    </row>
    <row r="1836" spans="10:100" x14ac:dyDescent="0.25">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c r="CM1836"/>
      <c r="CN1836"/>
      <c r="CO1836"/>
      <c r="CP1836"/>
      <c r="CQ1836"/>
      <c r="CR1836"/>
      <c r="CS1836"/>
      <c r="CT1836"/>
      <c r="CU1836"/>
      <c r="CV1836"/>
    </row>
    <row r="1837" spans="10:100" x14ac:dyDescent="0.25">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c r="CM1837"/>
      <c r="CN1837"/>
      <c r="CO1837"/>
      <c r="CP1837"/>
      <c r="CQ1837"/>
      <c r="CR1837"/>
      <c r="CS1837"/>
      <c r="CT1837"/>
      <c r="CU1837"/>
      <c r="CV1837"/>
    </row>
    <row r="1838" spans="10:100" x14ac:dyDescent="0.25">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c r="CM1838"/>
      <c r="CN1838"/>
      <c r="CO1838"/>
      <c r="CP1838"/>
      <c r="CQ1838"/>
      <c r="CR1838"/>
      <c r="CS1838"/>
      <c r="CT1838"/>
      <c r="CU1838"/>
      <c r="CV1838"/>
    </row>
    <row r="1839" spans="10:100" x14ac:dyDescent="0.25">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c r="CM1839"/>
      <c r="CN1839"/>
      <c r="CO1839"/>
      <c r="CP1839"/>
      <c r="CQ1839"/>
      <c r="CR1839"/>
      <c r="CS1839"/>
      <c r="CT1839"/>
      <c r="CU1839"/>
      <c r="CV1839"/>
    </row>
    <row r="1840" spans="10:100" x14ac:dyDescent="0.25">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c r="CM1840"/>
      <c r="CN1840"/>
      <c r="CO1840"/>
      <c r="CP1840"/>
      <c r="CQ1840"/>
      <c r="CR1840"/>
      <c r="CS1840"/>
      <c r="CT1840"/>
      <c r="CU1840"/>
      <c r="CV1840"/>
    </row>
    <row r="1841" spans="10:100" x14ac:dyDescent="0.25">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c r="CM1841"/>
      <c r="CN1841"/>
      <c r="CO1841"/>
      <c r="CP1841"/>
      <c r="CQ1841"/>
      <c r="CR1841"/>
      <c r="CS1841"/>
      <c r="CT1841"/>
      <c r="CU1841"/>
      <c r="CV1841"/>
    </row>
    <row r="1842" spans="10:100" x14ac:dyDescent="0.25">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c r="CM1842"/>
      <c r="CN1842"/>
      <c r="CO1842"/>
      <c r="CP1842"/>
      <c r="CQ1842"/>
      <c r="CR1842"/>
      <c r="CS1842"/>
      <c r="CT1842"/>
      <c r="CU1842"/>
      <c r="CV1842"/>
    </row>
    <row r="1843" spans="10:100" x14ac:dyDescent="0.25">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c r="CM1843"/>
      <c r="CN1843"/>
      <c r="CO1843"/>
      <c r="CP1843"/>
      <c r="CQ1843"/>
      <c r="CR1843"/>
      <c r="CS1843"/>
      <c r="CT1843"/>
      <c r="CU1843"/>
      <c r="CV1843"/>
    </row>
    <row r="1844" spans="10:100" x14ac:dyDescent="0.25">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c r="CM1844"/>
      <c r="CN1844"/>
      <c r="CO1844"/>
      <c r="CP1844"/>
      <c r="CQ1844"/>
      <c r="CR1844"/>
      <c r="CS1844"/>
      <c r="CT1844"/>
      <c r="CU1844"/>
      <c r="CV1844"/>
    </row>
    <row r="1845" spans="10:100" x14ac:dyDescent="0.2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c r="CM1845"/>
      <c r="CN1845"/>
      <c r="CO1845"/>
      <c r="CP1845"/>
      <c r="CQ1845"/>
      <c r="CR1845"/>
      <c r="CS1845"/>
      <c r="CT1845"/>
      <c r="CU1845"/>
      <c r="CV1845"/>
    </row>
    <row r="1846" spans="10:100" x14ac:dyDescent="0.25">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c r="CM1846"/>
      <c r="CN1846"/>
      <c r="CO1846"/>
      <c r="CP1846"/>
      <c r="CQ1846"/>
      <c r="CR1846"/>
      <c r="CS1846"/>
      <c r="CT1846"/>
      <c r="CU1846"/>
      <c r="CV1846"/>
    </row>
    <row r="1847" spans="10:100" x14ac:dyDescent="0.25">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c r="CM1847"/>
      <c r="CN1847"/>
      <c r="CO1847"/>
      <c r="CP1847"/>
      <c r="CQ1847"/>
      <c r="CR1847"/>
      <c r="CS1847"/>
      <c r="CT1847"/>
      <c r="CU1847"/>
      <c r="CV1847"/>
    </row>
    <row r="1848" spans="10:100" x14ac:dyDescent="0.25">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c r="CM1848"/>
      <c r="CN1848"/>
      <c r="CO1848"/>
      <c r="CP1848"/>
      <c r="CQ1848"/>
      <c r="CR1848"/>
      <c r="CS1848"/>
      <c r="CT1848"/>
      <c r="CU1848"/>
      <c r="CV1848"/>
    </row>
    <row r="1849" spans="10:100" x14ac:dyDescent="0.25">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c r="CM1849"/>
      <c r="CN1849"/>
      <c r="CO1849"/>
      <c r="CP1849"/>
      <c r="CQ1849"/>
      <c r="CR1849"/>
      <c r="CS1849"/>
      <c r="CT1849"/>
      <c r="CU1849"/>
      <c r="CV1849"/>
    </row>
    <row r="1850" spans="10:100" x14ac:dyDescent="0.25">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c r="CM1850"/>
      <c r="CN1850"/>
      <c r="CO1850"/>
      <c r="CP1850"/>
      <c r="CQ1850"/>
      <c r="CR1850"/>
      <c r="CS1850"/>
      <c r="CT1850"/>
      <c r="CU1850"/>
      <c r="CV1850"/>
    </row>
    <row r="1851" spans="10:100" x14ac:dyDescent="0.25">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c r="CM1851"/>
      <c r="CN1851"/>
      <c r="CO1851"/>
      <c r="CP1851"/>
      <c r="CQ1851"/>
      <c r="CR1851"/>
      <c r="CS1851"/>
      <c r="CT1851"/>
      <c r="CU1851"/>
      <c r="CV1851"/>
    </row>
    <row r="1852" spans="10:100" x14ac:dyDescent="0.25">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c r="CM1852"/>
      <c r="CN1852"/>
      <c r="CO1852"/>
      <c r="CP1852"/>
      <c r="CQ1852"/>
      <c r="CR1852"/>
      <c r="CS1852"/>
      <c r="CT1852"/>
      <c r="CU1852"/>
      <c r="CV1852"/>
    </row>
    <row r="1853" spans="10:100" x14ac:dyDescent="0.25">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c r="CM1853"/>
      <c r="CN1853"/>
      <c r="CO1853"/>
      <c r="CP1853"/>
      <c r="CQ1853"/>
      <c r="CR1853"/>
      <c r="CS1853"/>
      <c r="CT1853"/>
      <c r="CU1853"/>
      <c r="CV1853"/>
    </row>
    <row r="1854" spans="10:100" x14ac:dyDescent="0.25">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c r="CM1854"/>
      <c r="CN1854"/>
      <c r="CO1854"/>
      <c r="CP1854"/>
      <c r="CQ1854"/>
      <c r="CR1854"/>
      <c r="CS1854"/>
      <c r="CT1854"/>
      <c r="CU1854"/>
      <c r="CV1854"/>
    </row>
    <row r="1855" spans="10:100" x14ac:dyDescent="0.2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c r="CM1855"/>
      <c r="CN1855"/>
      <c r="CO1855"/>
      <c r="CP1855"/>
      <c r="CQ1855"/>
      <c r="CR1855"/>
      <c r="CS1855"/>
      <c r="CT1855"/>
      <c r="CU1855"/>
      <c r="CV1855"/>
    </row>
    <row r="1856" spans="10:100" x14ac:dyDescent="0.25">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c r="CM1856"/>
      <c r="CN1856"/>
      <c r="CO1856"/>
      <c r="CP1856"/>
      <c r="CQ1856"/>
      <c r="CR1856"/>
      <c r="CS1856"/>
      <c r="CT1856"/>
      <c r="CU1856"/>
      <c r="CV1856"/>
    </row>
    <row r="1857" spans="10:100" x14ac:dyDescent="0.25">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c r="CM1857"/>
      <c r="CN1857"/>
      <c r="CO1857"/>
      <c r="CP1857"/>
      <c r="CQ1857"/>
      <c r="CR1857"/>
      <c r="CS1857"/>
      <c r="CT1857"/>
      <c r="CU1857"/>
      <c r="CV1857"/>
    </row>
    <row r="1858" spans="10:100" x14ac:dyDescent="0.25">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c r="CM1858"/>
      <c r="CN1858"/>
      <c r="CO1858"/>
      <c r="CP1858"/>
      <c r="CQ1858"/>
      <c r="CR1858"/>
      <c r="CS1858"/>
      <c r="CT1858"/>
      <c r="CU1858"/>
      <c r="CV1858"/>
    </row>
    <row r="1859" spans="10:100" x14ac:dyDescent="0.25">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c r="CM1859"/>
      <c r="CN1859"/>
      <c r="CO1859"/>
      <c r="CP1859"/>
      <c r="CQ1859"/>
      <c r="CR1859"/>
      <c r="CS1859"/>
      <c r="CT1859"/>
      <c r="CU1859"/>
      <c r="CV1859"/>
    </row>
    <row r="1860" spans="10:100" x14ac:dyDescent="0.25">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c r="CM1860"/>
      <c r="CN1860"/>
      <c r="CO1860"/>
      <c r="CP1860"/>
      <c r="CQ1860"/>
      <c r="CR1860"/>
      <c r="CS1860"/>
      <c r="CT1860"/>
      <c r="CU1860"/>
      <c r="CV1860"/>
    </row>
    <row r="1861" spans="10:100" x14ac:dyDescent="0.25">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c r="CM1861"/>
      <c r="CN1861"/>
      <c r="CO1861"/>
      <c r="CP1861"/>
      <c r="CQ1861"/>
      <c r="CR1861"/>
      <c r="CS1861"/>
      <c r="CT1861"/>
      <c r="CU1861"/>
      <c r="CV1861"/>
    </row>
    <row r="1862" spans="10:100" x14ac:dyDescent="0.25">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c r="CM1862"/>
      <c r="CN1862"/>
      <c r="CO1862"/>
      <c r="CP1862"/>
      <c r="CQ1862"/>
      <c r="CR1862"/>
      <c r="CS1862"/>
      <c r="CT1862"/>
      <c r="CU1862"/>
      <c r="CV1862"/>
    </row>
    <row r="1863" spans="10:100" x14ac:dyDescent="0.25">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c r="CM1863"/>
      <c r="CN1863"/>
      <c r="CO1863"/>
      <c r="CP1863"/>
      <c r="CQ1863"/>
      <c r="CR1863"/>
      <c r="CS1863"/>
      <c r="CT1863"/>
      <c r="CU1863"/>
      <c r="CV1863"/>
    </row>
    <row r="1864" spans="10:100" x14ac:dyDescent="0.25">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c r="CM1864"/>
      <c r="CN1864"/>
      <c r="CO1864"/>
      <c r="CP1864"/>
      <c r="CQ1864"/>
      <c r="CR1864"/>
      <c r="CS1864"/>
      <c r="CT1864"/>
      <c r="CU1864"/>
      <c r="CV1864"/>
    </row>
    <row r="1865" spans="10:100" x14ac:dyDescent="0.2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c r="BD1865"/>
      <c r="BE1865"/>
      <c r="BF1865"/>
      <c r="BG1865"/>
      <c r="BH1865"/>
      <c r="BI1865"/>
      <c r="BJ1865"/>
      <c r="BK1865"/>
      <c r="BL1865"/>
      <c r="BM1865"/>
      <c r="BN1865"/>
      <c r="BO1865"/>
      <c r="BP1865"/>
      <c r="BQ1865"/>
      <c r="BR1865"/>
      <c r="BS1865"/>
      <c r="BT1865"/>
      <c r="BU1865"/>
      <c r="BV1865"/>
      <c r="BW1865"/>
      <c r="BX1865"/>
      <c r="BY1865"/>
      <c r="BZ1865"/>
      <c r="CA1865"/>
      <c r="CB1865"/>
      <c r="CC1865"/>
      <c r="CD1865"/>
      <c r="CE1865"/>
      <c r="CF1865"/>
      <c r="CG1865"/>
      <c r="CH1865"/>
      <c r="CI1865"/>
      <c r="CJ1865"/>
      <c r="CK1865"/>
      <c r="CL1865"/>
      <c r="CM1865"/>
      <c r="CN1865"/>
      <c r="CO1865"/>
      <c r="CP1865"/>
      <c r="CQ1865"/>
      <c r="CR1865"/>
      <c r="CS1865"/>
      <c r="CT1865"/>
      <c r="CU1865"/>
      <c r="CV1865"/>
    </row>
    <row r="1866" spans="10:100" x14ac:dyDescent="0.25">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c r="BD1866"/>
      <c r="BE1866"/>
      <c r="BF1866"/>
      <c r="BG1866"/>
      <c r="BH1866"/>
      <c r="BI1866"/>
      <c r="BJ1866"/>
      <c r="BK1866"/>
      <c r="BL1866"/>
      <c r="BM1866"/>
      <c r="BN1866"/>
      <c r="BO1866"/>
      <c r="BP1866"/>
      <c r="BQ1866"/>
      <c r="BR1866"/>
      <c r="BS1866"/>
      <c r="BT1866"/>
      <c r="BU1866"/>
      <c r="BV1866"/>
      <c r="BW1866"/>
      <c r="BX1866"/>
      <c r="BY1866"/>
      <c r="BZ1866"/>
      <c r="CA1866"/>
      <c r="CB1866"/>
      <c r="CC1866"/>
      <c r="CD1866"/>
      <c r="CE1866"/>
      <c r="CF1866"/>
      <c r="CG1866"/>
      <c r="CH1866"/>
      <c r="CI1866"/>
      <c r="CJ1866"/>
      <c r="CK1866"/>
      <c r="CL1866"/>
      <c r="CM1866"/>
      <c r="CN1866"/>
      <c r="CO1866"/>
      <c r="CP1866"/>
      <c r="CQ1866"/>
      <c r="CR1866"/>
      <c r="CS1866"/>
      <c r="CT1866"/>
      <c r="CU1866"/>
      <c r="CV1866"/>
    </row>
    <row r="1867" spans="10:100" x14ac:dyDescent="0.25">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c r="BD1867"/>
      <c r="BE1867"/>
      <c r="BF1867"/>
      <c r="BG1867"/>
      <c r="BH1867"/>
      <c r="BI1867"/>
      <c r="BJ1867"/>
      <c r="BK1867"/>
      <c r="BL1867"/>
      <c r="BM1867"/>
      <c r="BN1867"/>
      <c r="BO1867"/>
      <c r="BP1867"/>
      <c r="BQ1867"/>
      <c r="BR1867"/>
      <c r="BS1867"/>
      <c r="BT1867"/>
      <c r="BU1867"/>
      <c r="BV1867"/>
      <c r="BW1867"/>
      <c r="BX1867"/>
      <c r="BY1867"/>
      <c r="BZ1867"/>
      <c r="CA1867"/>
      <c r="CB1867"/>
      <c r="CC1867"/>
      <c r="CD1867"/>
      <c r="CE1867"/>
      <c r="CF1867"/>
      <c r="CG1867"/>
      <c r="CH1867"/>
      <c r="CI1867"/>
      <c r="CJ1867"/>
      <c r="CK1867"/>
      <c r="CL1867"/>
      <c r="CM1867"/>
      <c r="CN1867"/>
      <c r="CO1867"/>
      <c r="CP1867"/>
      <c r="CQ1867"/>
      <c r="CR1867"/>
      <c r="CS1867"/>
      <c r="CT1867"/>
      <c r="CU1867"/>
      <c r="CV1867"/>
    </row>
    <row r="1868" spans="10:100" x14ac:dyDescent="0.25">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c r="BD1868"/>
      <c r="BE1868"/>
      <c r="BF1868"/>
      <c r="BG1868"/>
      <c r="BH1868"/>
      <c r="BI1868"/>
      <c r="BJ1868"/>
      <c r="BK1868"/>
      <c r="BL1868"/>
      <c r="BM1868"/>
      <c r="BN1868"/>
      <c r="BO1868"/>
      <c r="BP1868"/>
      <c r="BQ1868"/>
      <c r="BR1868"/>
      <c r="BS1868"/>
      <c r="BT1868"/>
      <c r="BU1868"/>
      <c r="BV1868"/>
      <c r="BW1868"/>
      <c r="BX1868"/>
      <c r="BY1868"/>
      <c r="BZ1868"/>
      <c r="CA1868"/>
      <c r="CB1868"/>
      <c r="CC1868"/>
      <c r="CD1868"/>
      <c r="CE1868"/>
      <c r="CF1868"/>
      <c r="CG1868"/>
      <c r="CH1868"/>
      <c r="CI1868"/>
      <c r="CJ1868"/>
      <c r="CK1868"/>
      <c r="CL1868"/>
      <c r="CM1868"/>
      <c r="CN1868"/>
      <c r="CO1868"/>
      <c r="CP1868"/>
      <c r="CQ1868"/>
      <c r="CR1868"/>
      <c r="CS1868"/>
      <c r="CT1868"/>
      <c r="CU1868"/>
      <c r="CV1868"/>
    </row>
    <row r="1869" spans="10:100" x14ac:dyDescent="0.25">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c r="BD1869"/>
      <c r="BE1869"/>
      <c r="BF1869"/>
      <c r="BG1869"/>
      <c r="BH1869"/>
      <c r="BI1869"/>
      <c r="BJ1869"/>
      <c r="BK1869"/>
      <c r="BL1869"/>
      <c r="BM1869"/>
      <c r="BN1869"/>
      <c r="BO1869"/>
      <c r="BP1869"/>
      <c r="BQ1869"/>
      <c r="BR1869"/>
      <c r="BS1869"/>
      <c r="BT1869"/>
      <c r="BU1869"/>
      <c r="BV1869"/>
      <c r="BW1869"/>
      <c r="BX1869"/>
      <c r="BY1869"/>
      <c r="BZ1869"/>
      <c r="CA1869"/>
      <c r="CB1869"/>
      <c r="CC1869"/>
      <c r="CD1869"/>
      <c r="CE1869"/>
      <c r="CF1869"/>
      <c r="CG1869"/>
      <c r="CH1869"/>
      <c r="CI1869"/>
      <c r="CJ1869"/>
      <c r="CK1869"/>
      <c r="CL1869"/>
      <c r="CM1869"/>
      <c r="CN1869"/>
      <c r="CO1869"/>
      <c r="CP1869"/>
      <c r="CQ1869"/>
      <c r="CR1869"/>
      <c r="CS1869"/>
      <c r="CT1869"/>
      <c r="CU1869"/>
      <c r="CV1869"/>
    </row>
    <row r="1870" spans="10:100" x14ac:dyDescent="0.25">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c r="BD1870"/>
      <c r="BE1870"/>
      <c r="BF1870"/>
      <c r="BG1870"/>
      <c r="BH1870"/>
      <c r="BI1870"/>
      <c r="BJ1870"/>
      <c r="BK1870"/>
      <c r="BL1870"/>
      <c r="BM1870"/>
      <c r="BN1870"/>
      <c r="BO1870"/>
      <c r="BP1870"/>
      <c r="BQ1870"/>
      <c r="BR1870"/>
      <c r="BS1870"/>
      <c r="BT1870"/>
      <c r="BU1870"/>
      <c r="BV1870"/>
      <c r="BW1870"/>
      <c r="BX1870"/>
      <c r="BY1870"/>
      <c r="BZ1870"/>
      <c r="CA1870"/>
      <c r="CB1870"/>
      <c r="CC1870"/>
      <c r="CD1870"/>
      <c r="CE1870"/>
      <c r="CF1870"/>
      <c r="CG1870"/>
      <c r="CH1870"/>
      <c r="CI1870"/>
      <c r="CJ1870"/>
      <c r="CK1870"/>
      <c r="CL1870"/>
      <c r="CM1870"/>
      <c r="CN1870"/>
      <c r="CO1870"/>
      <c r="CP1870"/>
      <c r="CQ1870"/>
      <c r="CR1870"/>
      <c r="CS1870"/>
      <c r="CT1870"/>
      <c r="CU1870"/>
      <c r="CV1870"/>
    </row>
    <row r="1871" spans="10:100" x14ac:dyDescent="0.25">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c r="BD1871"/>
      <c r="BE1871"/>
      <c r="BF1871"/>
      <c r="BG1871"/>
      <c r="BH1871"/>
      <c r="BI1871"/>
      <c r="BJ1871"/>
      <c r="BK1871"/>
      <c r="BL1871"/>
      <c r="BM1871"/>
      <c r="BN1871"/>
      <c r="BO1871"/>
      <c r="BP1871"/>
      <c r="BQ1871"/>
      <c r="BR1871"/>
      <c r="BS1871"/>
      <c r="BT1871"/>
      <c r="BU1871"/>
      <c r="BV1871"/>
      <c r="BW1871"/>
      <c r="BX1871"/>
      <c r="BY1871"/>
      <c r="BZ1871"/>
      <c r="CA1871"/>
      <c r="CB1871"/>
      <c r="CC1871"/>
      <c r="CD1871"/>
      <c r="CE1871"/>
      <c r="CF1871"/>
      <c r="CG1871"/>
      <c r="CH1871"/>
      <c r="CI1871"/>
      <c r="CJ1871"/>
      <c r="CK1871"/>
      <c r="CL1871"/>
      <c r="CM1871"/>
      <c r="CN1871"/>
      <c r="CO1871"/>
      <c r="CP1871"/>
      <c r="CQ1871"/>
      <c r="CR1871"/>
      <c r="CS1871"/>
      <c r="CT1871"/>
      <c r="CU1871"/>
      <c r="CV1871"/>
    </row>
    <row r="1872" spans="10:100" x14ac:dyDescent="0.25">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c r="CM1872"/>
      <c r="CN1872"/>
      <c r="CO1872"/>
      <c r="CP1872"/>
      <c r="CQ1872"/>
      <c r="CR1872"/>
      <c r="CS1872"/>
      <c r="CT1872"/>
      <c r="CU1872"/>
      <c r="CV1872"/>
    </row>
    <row r="1873" spans="10:100" x14ac:dyDescent="0.25">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c r="BD1873"/>
      <c r="BE1873"/>
      <c r="BF1873"/>
      <c r="BG1873"/>
      <c r="BH1873"/>
      <c r="BI1873"/>
      <c r="BJ1873"/>
      <c r="BK1873"/>
      <c r="BL1873"/>
      <c r="BM1873"/>
      <c r="BN1873"/>
      <c r="BO1873"/>
      <c r="BP1873"/>
      <c r="BQ1873"/>
      <c r="BR1873"/>
      <c r="BS1873"/>
      <c r="BT1873"/>
      <c r="BU1873"/>
      <c r="BV1873"/>
      <c r="BW1873"/>
      <c r="BX1873"/>
      <c r="BY1873"/>
      <c r="BZ1873"/>
      <c r="CA1873"/>
      <c r="CB1873"/>
      <c r="CC1873"/>
      <c r="CD1873"/>
      <c r="CE1873"/>
      <c r="CF1873"/>
      <c r="CG1873"/>
      <c r="CH1873"/>
      <c r="CI1873"/>
      <c r="CJ1873"/>
      <c r="CK1873"/>
      <c r="CL1873"/>
      <c r="CM1873"/>
      <c r="CN1873"/>
      <c r="CO1873"/>
      <c r="CP1873"/>
      <c r="CQ1873"/>
      <c r="CR1873"/>
      <c r="CS1873"/>
      <c r="CT1873"/>
      <c r="CU1873"/>
      <c r="CV1873"/>
    </row>
    <row r="1874" spans="10:100" x14ac:dyDescent="0.25">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c r="BD1874"/>
      <c r="BE1874"/>
      <c r="BF1874"/>
      <c r="BG1874"/>
      <c r="BH1874"/>
      <c r="BI1874"/>
      <c r="BJ1874"/>
      <c r="BK1874"/>
      <c r="BL1874"/>
      <c r="BM1874"/>
      <c r="BN1874"/>
      <c r="BO1874"/>
      <c r="BP1874"/>
      <c r="BQ1874"/>
      <c r="BR1874"/>
      <c r="BS1874"/>
      <c r="BT1874"/>
      <c r="BU1874"/>
      <c r="BV1874"/>
      <c r="BW1874"/>
      <c r="BX1874"/>
      <c r="BY1874"/>
      <c r="BZ1874"/>
      <c r="CA1874"/>
      <c r="CB1874"/>
      <c r="CC1874"/>
      <c r="CD1874"/>
      <c r="CE1874"/>
      <c r="CF1874"/>
      <c r="CG1874"/>
      <c r="CH1874"/>
      <c r="CI1874"/>
      <c r="CJ1874"/>
      <c r="CK1874"/>
      <c r="CL1874"/>
      <c r="CM1874"/>
      <c r="CN1874"/>
      <c r="CO1874"/>
      <c r="CP1874"/>
      <c r="CQ1874"/>
      <c r="CR1874"/>
      <c r="CS1874"/>
      <c r="CT1874"/>
      <c r="CU1874"/>
      <c r="CV1874"/>
    </row>
    <row r="1875" spans="10:100" x14ac:dyDescent="0.2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c r="BD1875"/>
      <c r="BE1875"/>
      <c r="BF1875"/>
      <c r="BG1875"/>
      <c r="BH1875"/>
      <c r="BI1875"/>
      <c r="BJ1875"/>
      <c r="BK1875"/>
      <c r="BL1875"/>
      <c r="BM1875"/>
      <c r="BN1875"/>
      <c r="BO1875"/>
      <c r="BP1875"/>
      <c r="BQ1875"/>
      <c r="BR1875"/>
      <c r="BS1875"/>
      <c r="BT1875"/>
      <c r="BU1875"/>
      <c r="BV1875"/>
      <c r="BW1875"/>
      <c r="BX1875"/>
      <c r="BY1875"/>
      <c r="BZ1875"/>
      <c r="CA1875"/>
      <c r="CB1875"/>
      <c r="CC1875"/>
      <c r="CD1875"/>
      <c r="CE1875"/>
      <c r="CF1875"/>
      <c r="CG1875"/>
      <c r="CH1875"/>
      <c r="CI1875"/>
      <c r="CJ1875"/>
      <c r="CK1875"/>
      <c r="CL1875"/>
      <c r="CM1875"/>
      <c r="CN1875"/>
      <c r="CO1875"/>
      <c r="CP1875"/>
      <c r="CQ1875"/>
      <c r="CR1875"/>
      <c r="CS1875"/>
      <c r="CT1875"/>
      <c r="CU1875"/>
      <c r="CV1875"/>
    </row>
    <row r="1876" spans="10:100" x14ac:dyDescent="0.25">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c r="BD1876"/>
      <c r="BE1876"/>
      <c r="BF1876"/>
      <c r="BG1876"/>
      <c r="BH1876"/>
      <c r="BI1876"/>
      <c r="BJ1876"/>
      <c r="BK1876"/>
      <c r="BL1876"/>
      <c r="BM1876"/>
      <c r="BN1876"/>
      <c r="BO1876"/>
      <c r="BP1876"/>
      <c r="BQ1876"/>
      <c r="BR1876"/>
      <c r="BS1876"/>
      <c r="BT1876"/>
      <c r="BU1876"/>
      <c r="BV1876"/>
      <c r="BW1876"/>
      <c r="BX1876"/>
      <c r="BY1876"/>
      <c r="BZ1876"/>
      <c r="CA1876"/>
      <c r="CB1876"/>
      <c r="CC1876"/>
      <c r="CD1876"/>
      <c r="CE1876"/>
      <c r="CF1876"/>
      <c r="CG1876"/>
      <c r="CH1876"/>
      <c r="CI1876"/>
      <c r="CJ1876"/>
      <c r="CK1876"/>
      <c r="CL1876"/>
      <c r="CM1876"/>
      <c r="CN1876"/>
      <c r="CO1876"/>
      <c r="CP1876"/>
      <c r="CQ1876"/>
      <c r="CR1876"/>
      <c r="CS1876"/>
      <c r="CT1876"/>
      <c r="CU1876"/>
      <c r="CV1876"/>
    </row>
    <row r="1877" spans="10:100" x14ac:dyDescent="0.25">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c r="BD1877"/>
      <c r="BE1877"/>
      <c r="BF1877"/>
      <c r="BG1877"/>
      <c r="BH1877"/>
      <c r="BI1877"/>
      <c r="BJ1877"/>
      <c r="BK1877"/>
      <c r="BL1877"/>
      <c r="BM1877"/>
      <c r="BN1877"/>
      <c r="BO1877"/>
      <c r="BP1877"/>
      <c r="BQ1877"/>
      <c r="BR1877"/>
      <c r="BS1877"/>
      <c r="BT1877"/>
      <c r="BU1877"/>
      <c r="BV1877"/>
      <c r="BW1877"/>
      <c r="BX1877"/>
      <c r="BY1877"/>
      <c r="BZ1877"/>
      <c r="CA1877"/>
      <c r="CB1877"/>
      <c r="CC1877"/>
      <c r="CD1877"/>
      <c r="CE1877"/>
      <c r="CF1877"/>
      <c r="CG1877"/>
      <c r="CH1877"/>
      <c r="CI1877"/>
      <c r="CJ1877"/>
      <c r="CK1877"/>
      <c r="CL1877"/>
      <c r="CM1877"/>
      <c r="CN1877"/>
      <c r="CO1877"/>
      <c r="CP1877"/>
      <c r="CQ1877"/>
      <c r="CR1877"/>
      <c r="CS1877"/>
      <c r="CT1877"/>
      <c r="CU1877"/>
      <c r="CV1877"/>
    </row>
    <row r="1878" spans="10:100" x14ac:dyDescent="0.25">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c r="BD1878"/>
      <c r="BE1878"/>
      <c r="BF1878"/>
      <c r="BG1878"/>
      <c r="BH1878"/>
      <c r="BI1878"/>
      <c r="BJ1878"/>
      <c r="BK1878"/>
      <c r="BL1878"/>
      <c r="BM1878"/>
      <c r="BN1878"/>
      <c r="BO1878"/>
      <c r="BP1878"/>
      <c r="BQ1878"/>
      <c r="BR1878"/>
      <c r="BS1878"/>
      <c r="BT1878"/>
      <c r="BU1878"/>
      <c r="BV1878"/>
      <c r="BW1878"/>
      <c r="BX1878"/>
      <c r="BY1878"/>
      <c r="BZ1878"/>
      <c r="CA1878"/>
      <c r="CB1878"/>
      <c r="CC1878"/>
      <c r="CD1878"/>
      <c r="CE1878"/>
      <c r="CF1878"/>
      <c r="CG1878"/>
      <c r="CH1878"/>
      <c r="CI1878"/>
      <c r="CJ1878"/>
      <c r="CK1878"/>
      <c r="CL1878"/>
      <c r="CM1878"/>
      <c r="CN1878"/>
      <c r="CO1878"/>
      <c r="CP1878"/>
      <c r="CQ1878"/>
      <c r="CR1878"/>
      <c r="CS1878"/>
      <c r="CT1878"/>
      <c r="CU1878"/>
      <c r="CV1878"/>
    </row>
    <row r="1879" spans="10:100" x14ac:dyDescent="0.25">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c r="BD1879"/>
      <c r="BE1879"/>
      <c r="BF1879"/>
      <c r="BG1879"/>
      <c r="BH1879"/>
      <c r="BI1879"/>
      <c r="BJ1879"/>
      <c r="BK1879"/>
      <c r="BL1879"/>
      <c r="BM1879"/>
      <c r="BN1879"/>
      <c r="BO1879"/>
      <c r="BP1879"/>
      <c r="BQ1879"/>
      <c r="BR1879"/>
      <c r="BS1879"/>
      <c r="BT1879"/>
      <c r="BU1879"/>
      <c r="BV1879"/>
      <c r="BW1879"/>
      <c r="BX1879"/>
      <c r="BY1879"/>
      <c r="BZ1879"/>
      <c r="CA1879"/>
      <c r="CB1879"/>
      <c r="CC1879"/>
      <c r="CD1879"/>
      <c r="CE1879"/>
      <c r="CF1879"/>
      <c r="CG1879"/>
      <c r="CH1879"/>
      <c r="CI1879"/>
      <c r="CJ1879"/>
      <c r="CK1879"/>
      <c r="CL1879"/>
      <c r="CM1879"/>
      <c r="CN1879"/>
      <c r="CO1879"/>
      <c r="CP1879"/>
      <c r="CQ1879"/>
      <c r="CR1879"/>
      <c r="CS1879"/>
      <c r="CT1879"/>
      <c r="CU1879"/>
      <c r="CV1879"/>
    </row>
    <row r="1880" spans="10:100" x14ac:dyDescent="0.25">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c r="BD1880"/>
      <c r="BE1880"/>
      <c r="BF1880"/>
      <c r="BG1880"/>
      <c r="BH1880"/>
      <c r="BI1880"/>
      <c r="BJ1880"/>
      <c r="BK1880"/>
      <c r="BL1880"/>
      <c r="BM1880"/>
      <c r="BN1880"/>
      <c r="BO1880"/>
      <c r="BP1880"/>
      <c r="BQ1880"/>
      <c r="BR1880"/>
      <c r="BS1880"/>
      <c r="BT1880"/>
      <c r="BU1880"/>
      <c r="BV1880"/>
      <c r="BW1880"/>
      <c r="BX1880"/>
      <c r="BY1880"/>
      <c r="BZ1880"/>
      <c r="CA1880"/>
      <c r="CB1880"/>
      <c r="CC1880"/>
      <c r="CD1880"/>
      <c r="CE1880"/>
      <c r="CF1880"/>
      <c r="CG1880"/>
      <c r="CH1880"/>
      <c r="CI1880"/>
      <c r="CJ1880"/>
      <c r="CK1880"/>
      <c r="CL1880"/>
      <c r="CM1880"/>
      <c r="CN1880"/>
      <c r="CO1880"/>
      <c r="CP1880"/>
      <c r="CQ1880"/>
      <c r="CR1880"/>
      <c r="CS1880"/>
      <c r="CT1880"/>
      <c r="CU1880"/>
      <c r="CV1880"/>
    </row>
    <row r="1881" spans="10:100" x14ac:dyDescent="0.25">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c r="BD1881"/>
      <c r="BE1881"/>
      <c r="BF1881"/>
      <c r="BG1881"/>
      <c r="BH1881"/>
      <c r="BI1881"/>
      <c r="BJ1881"/>
      <c r="BK1881"/>
      <c r="BL1881"/>
      <c r="BM1881"/>
      <c r="BN1881"/>
      <c r="BO1881"/>
      <c r="BP1881"/>
      <c r="BQ1881"/>
      <c r="BR1881"/>
      <c r="BS1881"/>
      <c r="BT1881"/>
      <c r="BU1881"/>
      <c r="BV1881"/>
      <c r="BW1881"/>
      <c r="BX1881"/>
      <c r="BY1881"/>
      <c r="BZ1881"/>
      <c r="CA1881"/>
      <c r="CB1881"/>
      <c r="CC1881"/>
      <c r="CD1881"/>
      <c r="CE1881"/>
      <c r="CF1881"/>
      <c r="CG1881"/>
      <c r="CH1881"/>
      <c r="CI1881"/>
      <c r="CJ1881"/>
      <c r="CK1881"/>
      <c r="CL1881"/>
      <c r="CM1881"/>
      <c r="CN1881"/>
      <c r="CO1881"/>
      <c r="CP1881"/>
      <c r="CQ1881"/>
      <c r="CR1881"/>
      <c r="CS1881"/>
      <c r="CT1881"/>
      <c r="CU1881"/>
      <c r="CV1881"/>
    </row>
    <row r="1882" spans="10:100" x14ac:dyDescent="0.25">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M1882"/>
      <c r="CN1882"/>
      <c r="CO1882"/>
      <c r="CP1882"/>
      <c r="CQ1882"/>
      <c r="CR1882"/>
      <c r="CS1882"/>
      <c r="CT1882"/>
      <c r="CU1882"/>
      <c r="CV1882"/>
    </row>
    <row r="1883" spans="10:100" x14ac:dyDescent="0.25">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c r="AY1883"/>
      <c r="AZ1883"/>
      <c r="BA1883"/>
      <c r="BB1883"/>
      <c r="BC1883"/>
      <c r="BD1883"/>
      <c r="BE1883"/>
      <c r="BF1883"/>
      <c r="BG1883"/>
      <c r="BH1883"/>
      <c r="BI1883"/>
      <c r="BJ1883"/>
      <c r="BK1883"/>
      <c r="BL1883"/>
      <c r="BM1883"/>
      <c r="BN1883"/>
      <c r="BO1883"/>
      <c r="BP1883"/>
      <c r="BQ1883"/>
      <c r="BR1883"/>
      <c r="BS1883"/>
      <c r="BT1883"/>
      <c r="BU1883"/>
      <c r="BV1883"/>
      <c r="BW1883"/>
      <c r="BX1883"/>
      <c r="BY1883"/>
      <c r="BZ1883"/>
      <c r="CA1883"/>
      <c r="CB1883"/>
      <c r="CC1883"/>
      <c r="CD1883"/>
      <c r="CE1883"/>
      <c r="CF1883"/>
      <c r="CG1883"/>
      <c r="CH1883"/>
      <c r="CI1883"/>
      <c r="CJ1883"/>
      <c r="CK1883"/>
      <c r="CL1883"/>
      <c r="CM1883"/>
      <c r="CN1883"/>
      <c r="CO1883"/>
      <c r="CP1883"/>
      <c r="CQ1883"/>
      <c r="CR1883"/>
      <c r="CS1883"/>
      <c r="CT1883"/>
      <c r="CU1883"/>
      <c r="CV1883"/>
    </row>
    <row r="1884" spans="10:100" x14ac:dyDescent="0.25">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c r="AY1884"/>
      <c r="AZ1884"/>
      <c r="BA1884"/>
      <c r="BB1884"/>
      <c r="BC1884"/>
      <c r="BD1884"/>
      <c r="BE1884"/>
      <c r="BF1884"/>
      <c r="BG1884"/>
      <c r="BH1884"/>
      <c r="BI1884"/>
      <c r="BJ1884"/>
      <c r="BK1884"/>
      <c r="BL1884"/>
      <c r="BM1884"/>
      <c r="BN1884"/>
      <c r="BO1884"/>
      <c r="BP1884"/>
      <c r="BQ1884"/>
      <c r="BR1884"/>
      <c r="BS1884"/>
      <c r="BT1884"/>
      <c r="BU1884"/>
      <c r="BV1884"/>
      <c r="BW1884"/>
      <c r="BX1884"/>
      <c r="BY1884"/>
      <c r="BZ1884"/>
      <c r="CA1884"/>
      <c r="CB1884"/>
      <c r="CC1884"/>
      <c r="CD1884"/>
      <c r="CE1884"/>
      <c r="CF1884"/>
      <c r="CG1884"/>
      <c r="CH1884"/>
      <c r="CI1884"/>
      <c r="CJ1884"/>
      <c r="CK1884"/>
      <c r="CL1884"/>
      <c r="CM1884"/>
      <c r="CN1884"/>
      <c r="CO1884"/>
      <c r="CP1884"/>
      <c r="CQ1884"/>
      <c r="CR1884"/>
      <c r="CS1884"/>
      <c r="CT1884"/>
      <c r="CU1884"/>
      <c r="CV1884"/>
    </row>
    <row r="1885" spans="10:100" x14ac:dyDescent="0.2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c r="AY1885"/>
      <c r="AZ1885"/>
      <c r="BA1885"/>
      <c r="BB1885"/>
      <c r="BC1885"/>
      <c r="BD1885"/>
      <c r="BE1885"/>
      <c r="BF1885"/>
      <c r="BG1885"/>
      <c r="BH1885"/>
      <c r="BI1885"/>
      <c r="BJ1885"/>
      <c r="BK1885"/>
      <c r="BL1885"/>
      <c r="BM1885"/>
      <c r="BN1885"/>
      <c r="BO1885"/>
      <c r="BP1885"/>
      <c r="BQ1885"/>
      <c r="BR1885"/>
      <c r="BS1885"/>
      <c r="BT1885"/>
      <c r="BU1885"/>
      <c r="BV1885"/>
      <c r="BW1885"/>
      <c r="BX1885"/>
      <c r="BY1885"/>
      <c r="BZ1885"/>
      <c r="CA1885"/>
      <c r="CB1885"/>
      <c r="CC1885"/>
      <c r="CD1885"/>
      <c r="CE1885"/>
      <c r="CF1885"/>
      <c r="CG1885"/>
      <c r="CH1885"/>
      <c r="CI1885"/>
      <c r="CJ1885"/>
      <c r="CK1885"/>
      <c r="CL1885"/>
      <c r="CM1885"/>
      <c r="CN1885"/>
      <c r="CO1885"/>
      <c r="CP1885"/>
      <c r="CQ1885"/>
      <c r="CR1885"/>
      <c r="CS1885"/>
      <c r="CT1885"/>
      <c r="CU1885"/>
      <c r="CV1885"/>
    </row>
    <row r="1886" spans="10:100" x14ac:dyDescent="0.25">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c r="BD1886"/>
      <c r="BE1886"/>
      <c r="BF1886"/>
      <c r="BG1886"/>
      <c r="BH1886"/>
      <c r="BI1886"/>
      <c r="BJ1886"/>
      <c r="BK1886"/>
      <c r="BL1886"/>
      <c r="BM1886"/>
      <c r="BN1886"/>
      <c r="BO1886"/>
      <c r="BP1886"/>
      <c r="BQ1886"/>
      <c r="BR1886"/>
      <c r="BS1886"/>
      <c r="BT1886"/>
      <c r="BU1886"/>
      <c r="BV1886"/>
      <c r="BW1886"/>
      <c r="BX1886"/>
      <c r="BY1886"/>
      <c r="BZ1886"/>
      <c r="CA1886"/>
      <c r="CB1886"/>
      <c r="CC1886"/>
      <c r="CD1886"/>
      <c r="CE1886"/>
      <c r="CF1886"/>
      <c r="CG1886"/>
      <c r="CH1886"/>
      <c r="CI1886"/>
      <c r="CJ1886"/>
      <c r="CK1886"/>
      <c r="CL1886"/>
      <c r="CM1886"/>
      <c r="CN1886"/>
      <c r="CO1886"/>
      <c r="CP1886"/>
      <c r="CQ1886"/>
      <c r="CR1886"/>
      <c r="CS1886"/>
      <c r="CT1886"/>
      <c r="CU1886"/>
      <c r="CV1886"/>
    </row>
    <row r="1887" spans="10:100" x14ac:dyDescent="0.25">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c r="BD1887"/>
      <c r="BE1887"/>
      <c r="BF1887"/>
      <c r="BG1887"/>
      <c r="BH1887"/>
      <c r="BI1887"/>
      <c r="BJ1887"/>
      <c r="BK1887"/>
      <c r="BL1887"/>
      <c r="BM1887"/>
      <c r="BN1887"/>
      <c r="BO1887"/>
      <c r="BP1887"/>
      <c r="BQ1887"/>
      <c r="BR1887"/>
      <c r="BS1887"/>
      <c r="BT1887"/>
      <c r="BU1887"/>
      <c r="BV1887"/>
      <c r="BW1887"/>
      <c r="BX1887"/>
      <c r="BY1887"/>
      <c r="BZ1887"/>
      <c r="CA1887"/>
      <c r="CB1887"/>
      <c r="CC1887"/>
      <c r="CD1887"/>
      <c r="CE1887"/>
      <c r="CF1887"/>
      <c r="CG1887"/>
      <c r="CH1887"/>
      <c r="CI1887"/>
      <c r="CJ1887"/>
      <c r="CK1887"/>
      <c r="CL1887"/>
      <c r="CM1887"/>
      <c r="CN1887"/>
      <c r="CO1887"/>
      <c r="CP1887"/>
      <c r="CQ1887"/>
      <c r="CR1887"/>
      <c r="CS1887"/>
      <c r="CT1887"/>
      <c r="CU1887"/>
      <c r="CV1887"/>
    </row>
    <row r="1888" spans="10:100" x14ac:dyDescent="0.25">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c r="BD1888"/>
      <c r="BE1888"/>
      <c r="BF1888"/>
      <c r="BG1888"/>
      <c r="BH1888"/>
      <c r="BI1888"/>
      <c r="BJ1888"/>
      <c r="BK1888"/>
      <c r="BL1888"/>
      <c r="BM1888"/>
      <c r="BN1888"/>
      <c r="BO1888"/>
      <c r="BP1888"/>
      <c r="BQ1888"/>
      <c r="BR1888"/>
      <c r="BS1888"/>
      <c r="BT1888"/>
      <c r="BU1888"/>
      <c r="BV1888"/>
      <c r="BW1888"/>
      <c r="BX1888"/>
      <c r="BY1888"/>
      <c r="BZ1888"/>
      <c r="CA1888"/>
      <c r="CB1888"/>
      <c r="CC1888"/>
      <c r="CD1888"/>
      <c r="CE1888"/>
      <c r="CF1888"/>
      <c r="CG1888"/>
      <c r="CH1888"/>
      <c r="CI1888"/>
      <c r="CJ1888"/>
      <c r="CK1888"/>
      <c r="CL1888"/>
      <c r="CM1888"/>
      <c r="CN1888"/>
      <c r="CO1888"/>
      <c r="CP1888"/>
      <c r="CQ1888"/>
      <c r="CR1888"/>
      <c r="CS1888"/>
      <c r="CT1888"/>
      <c r="CU1888"/>
      <c r="CV1888"/>
    </row>
    <row r="1889" spans="10:100" x14ac:dyDescent="0.25">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c r="BD1889"/>
      <c r="BE1889"/>
      <c r="BF1889"/>
      <c r="BG1889"/>
      <c r="BH1889"/>
      <c r="BI1889"/>
      <c r="BJ1889"/>
      <c r="BK1889"/>
      <c r="BL1889"/>
      <c r="BM1889"/>
      <c r="BN1889"/>
      <c r="BO1889"/>
      <c r="BP1889"/>
      <c r="BQ1889"/>
      <c r="BR1889"/>
      <c r="BS1889"/>
      <c r="BT1889"/>
      <c r="BU1889"/>
      <c r="BV1889"/>
      <c r="BW1889"/>
      <c r="BX1889"/>
      <c r="BY1889"/>
      <c r="BZ1889"/>
      <c r="CA1889"/>
      <c r="CB1889"/>
      <c r="CC1889"/>
      <c r="CD1889"/>
      <c r="CE1889"/>
      <c r="CF1889"/>
      <c r="CG1889"/>
      <c r="CH1889"/>
      <c r="CI1889"/>
      <c r="CJ1889"/>
      <c r="CK1889"/>
      <c r="CL1889"/>
      <c r="CM1889"/>
      <c r="CN1889"/>
      <c r="CO1889"/>
      <c r="CP1889"/>
      <c r="CQ1889"/>
      <c r="CR1889"/>
      <c r="CS1889"/>
      <c r="CT1889"/>
      <c r="CU1889"/>
      <c r="CV1889"/>
    </row>
    <row r="1890" spans="10:100" x14ac:dyDescent="0.25">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c r="BD1890"/>
      <c r="BE1890"/>
      <c r="BF1890"/>
      <c r="BG1890"/>
      <c r="BH1890"/>
      <c r="BI1890"/>
      <c r="BJ1890"/>
      <c r="BK1890"/>
      <c r="BL1890"/>
      <c r="BM1890"/>
      <c r="BN1890"/>
      <c r="BO1890"/>
      <c r="BP1890"/>
      <c r="BQ1890"/>
      <c r="BR1890"/>
      <c r="BS1890"/>
      <c r="BT1890"/>
      <c r="BU1890"/>
      <c r="BV1890"/>
      <c r="BW1890"/>
      <c r="BX1890"/>
      <c r="BY1890"/>
      <c r="BZ1890"/>
      <c r="CA1890"/>
      <c r="CB1890"/>
      <c r="CC1890"/>
      <c r="CD1890"/>
      <c r="CE1890"/>
      <c r="CF1890"/>
      <c r="CG1890"/>
      <c r="CH1890"/>
      <c r="CI1890"/>
      <c r="CJ1890"/>
      <c r="CK1890"/>
      <c r="CL1890"/>
      <c r="CM1890"/>
      <c r="CN1890"/>
      <c r="CO1890"/>
      <c r="CP1890"/>
      <c r="CQ1890"/>
      <c r="CR1890"/>
      <c r="CS1890"/>
      <c r="CT1890"/>
      <c r="CU1890"/>
      <c r="CV1890"/>
    </row>
    <row r="1891" spans="10:100" x14ac:dyDescent="0.25">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c r="BD1891"/>
      <c r="BE1891"/>
      <c r="BF1891"/>
      <c r="BG1891"/>
      <c r="BH1891"/>
      <c r="BI1891"/>
      <c r="BJ1891"/>
      <c r="BK1891"/>
      <c r="BL1891"/>
      <c r="BM1891"/>
      <c r="BN1891"/>
      <c r="BO1891"/>
      <c r="BP1891"/>
      <c r="BQ1891"/>
      <c r="BR1891"/>
      <c r="BS1891"/>
      <c r="BT1891"/>
      <c r="BU1891"/>
      <c r="BV1891"/>
      <c r="BW1891"/>
      <c r="BX1891"/>
      <c r="BY1891"/>
      <c r="BZ1891"/>
      <c r="CA1891"/>
      <c r="CB1891"/>
      <c r="CC1891"/>
      <c r="CD1891"/>
      <c r="CE1891"/>
      <c r="CF1891"/>
      <c r="CG1891"/>
      <c r="CH1891"/>
      <c r="CI1891"/>
      <c r="CJ1891"/>
      <c r="CK1891"/>
      <c r="CL1891"/>
      <c r="CM1891"/>
      <c r="CN1891"/>
      <c r="CO1891"/>
      <c r="CP1891"/>
      <c r="CQ1891"/>
      <c r="CR1891"/>
      <c r="CS1891"/>
      <c r="CT1891"/>
      <c r="CU1891"/>
      <c r="CV1891"/>
    </row>
    <row r="1892" spans="10:100" x14ac:dyDescent="0.25">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c r="BD1892"/>
      <c r="BE1892"/>
      <c r="BF1892"/>
      <c r="BG1892"/>
      <c r="BH1892"/>
      <c r="BI1892"/>
      <c r="BJ1892"/>
      <c r="BK1892"/>
      <c r="BL1892"/>
      <c r="BM1892"/>
      <c r="BN1892"/>
      <c r="BO1892"/>
      <c r="BP1892"/>
      <c r="BQ1892"/>
      <c r="BR1892"/>
      <c r="BS1892"/>
      <c r="BT1892"/>
      <c r="BU1892"/>
      <c r="BV1892"/>
      <c r="BW1892"/>
      <c r="BX1892"/>
      <c r="BY1892"/>
      <c r="BZ1892"/>
      <c r="CA1892"/>
      <c r="CB1892"/>
      <c r="CC1892"/>
      <c r="CD1892"/>
      <c r="CE1892"/>
      <c r="CF1892"/>
      <c r="CG1892"/>
      <c r="CH1892"/>
      <c r="CI1892"/>
      <c r="CJ1892"/>
      <c r="CK1892"/>
      <c r="CL1892"/>
      <c r="CM1892"/>
      <c r="CN1892"/>
      <c r="CO1892"/>
      <c r="CP1892"/>
      <c r="CQ1892"/>
      <c r="CR1892"/>
      <c r="CS1892"/>
      <c r="CT1892"/>
      <c r="CU1892"/>
      <c r="CV1892"/>
    </row>
    <row r="1893" spans="10:100" x14ac:dyDescent="0.25">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c r="BD1893"/>
      <c r="BE1893"/>
      <c r="BF1893"/>
      <c r="BG1893"/>
      <c r="BH1893"/>
      <c r="BI1893"/>
      <c r="BJ1893"/>
      <c r="BK1893"/>
      <c r="BL1893"/>
      <c r="BM1893"/>
      <c r="BN1893"/>
      <c r="BO1893"/>
      <c r="BP1893"/>
      <c r="BQ1893"/>
      <c r="BR1893"/>
      <c r="BS1893"/>
      <c r="BT1893"/>
      <c r="BU1893"/>
      <c r="BV1893"/>
      <c r="BW1893"/>
      <c r="BX1893"/>
      <c r="BY1893"/>
      <c r="BZ1893"/>
      <c r="CA1893"/>
      <c r="CB1893"/>
      <c r="CC1893"/>
      <c r="CD1893"/>
      <c r="CE1893"/>
      <c r="CF1893"/>
      <c r="CG1893"/>
      <c r="CH1893"/>
      <c r="CI1893"/>
      <c r="CJ1893"/>
      <c r="CK1893"/>
      <c r="CL1893"/>
      <c r="CM1893"/>
      <c r="CN1893"/>
      <c r="CO1893"/>
      <c r="CP1893"/>
      <c r="CQ1893"/>
      <c r="CR1893"/>
      <c r="CS1893"/>
      <c r="CT1893"/>
      <c r="CU1893"/>
      <c r="CV1893"/>
    </row>
    <row r="1894" spans="10:100" x14ac:dyDescent="0.25">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c r="BD1894"/>
      <c r="BE1894"/>
      <c r="BF1894"/>
      <c r="BG1894"/>
      <c r="BH1894"/>
      <c r="BI1894"/>
      <c r="BJ1894"/>
      <c r="BK1894"/>
      <c r="BL1894"/>
      <c r="BM1894"/>
      <c r="BN1894"/>
      <c r="BO1894"/>
      <c r="BP1894"/>
      <c r="BQ1894"/>
      <c r="BR1894"/>
      <c r="BS1894"/>
      <c r="BT1894"/>
      <c r="BU1894"/>
      <c r="BV1894"/>
      <c r="BW1894"/>
      <c r="BX1894"/>
      <c r="BY1894"/>
      <c r="BZ1894"/>
      <c r="CA1894"/>
      <c r="CB1894"/>
      <c r="CC1894"/>
      <c r="CD1894"/>
      <c r="CE1894"/>
      <c r="CF1894"/>
      <c r="CG1894"/>
      <c r="CH1894"/>
      <c r="CI1894"/>
      <c r="CJ1894"/>
      <c r="CK1894"/>
      <c r="CL1894"/>
      <c r="CM1894"/>
      <c r="CN1894"/>
      <c r="CO1894"/>
      <c r="CP1894"/>
      <c r="CQ1894"/>
      <c r="CR1894"/>
      <c r="CS1894"/>
      <c r="CT1894"/>
      <c r="CU1894"/>
      <c r="CV1894"/>
    </row>
    <row r="1895" spans="10:100" x14ac:dyDescent="0.2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c r="BD1895"/>
      <c r="BE1895"/>
      <c r="BF1895"/>
      <c r="BG1895"/>
      <c r="BH1895"/>
      <c r="BI1895"/>
      <c r="BJ1895"/>
      <c r="BK1895"/>
      <c r="BL1895"/>
      <c r="BM1895"/>
      <c r="BN1895"/>
      <c r="BO1895"/>
      <c r="BP1895"/>
      <c r="BQ1895"/>
      <c r="BR1895"/>
      <c r="BS1895"/>
      <c r="BT1895"/>
      <c r="BU1895"/>
      <c r="BV1895"/>
      <c r="BW1895"/>
      <c r="BX1895"/>
      <c r="BY1895"/>
      <c r="BZ1895"/>
      <c r="CA1895"/>
      <c r="CB1895"/>
      <c r="CC1895"/>
      <c r="CD1895"/>
      <c r="CE1895"/>
      <c r="CF1895"/>
      <c r="CG1895"/>
      <c r="CH1895"/>
      <c r="CI1895"/>
      <c r="CJ1895"/>
      <c r="CK1895"/>
      <c r="CL1895"/>
      <c r="CM1895"/>
      <c r="CN1895"/>
      <c r="CO1895"/>
      <c r="CP1895"/>
      <c r="CQ1895"/>
      <c r="CR1895"/>
      <c r="CS1895"/>
      <c r="CT1895"/>
      <c r="CU1895"/>
      <c r="CV1895"/>
    </row>
    <row r="1896" spans="10:100" x14ac:dyDescent="0.25">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c r="CM1896"/>
      <c r="CN1896"/>
      <c r="CO1896"/>
      <c r="CP1896"/>
      <c r="CQ1896"/>
      <c r="CR1896"/>
      <c r="CS1896"/>
      <c r="CT1896"/>
      <c r="CU1896"/>
      <c r="CV1896"/>
    </row>
    <row r="1897" spans="10:100" x14ac:dyDescent="0.25">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c r="BD1897"/>
      <c r="BE1897"/>
      <c r="BF1897"/>
      <c r="BG1897"/>
      <c r="BH1897"/>
      <c r="BI1897"/>
      <c r="BJ1897"/>
      <c r="BK1897"/>
      <c r="BL1897"/>
      <c r="BM1897"/>
      <c r="BN1897"/>
      <c r="BO1897"/>
      <c r="BP1897"/>
      <c r="BQ1897"/>
      <c r="BR1897"/>
      <c r="BS1897"/>
      <c r="BT1897"/>
      <c r="BU1897"/>
      <c r="BV1897"/>
      <c r="BW1897"/>
      <c r="BX1897"/>
      <c r="BY1897"/>
      <c r="BZ1897"/>
      <c r="CA1897"/>
      <c r="CB1897"/>
      <c r="CC1897"/>
      <c r="CD1897"/>
      <c r="CE1897"/>
      <c r="CF1897"/>
      <c r="CG1897"/>
      <c r="CH1897"/>
      <c r="CI1897"/>
      <c r="CJ1897"/>
      <c r="CK1897"/>
      <c r="CL1897"/>
      <c r="CM1897"/>
      <c r="CN1897"/>
      <c r="CO1897"/>
      <c r="CP1897"/>
      <c r="CQ1897"/>
      <c r="CR1897"/>
      <c r="CS1897"/>
      <c r="CT1897"/>
      <c r="CU1897"/>
      <c r="CV1897"/>
    </row>
    <row r="1898" spans="10:100" x14ac:dyDescent="0.25">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c r="BD1898"/>
      <c r="BE1898"/>
      <c r="BF1898"/>
      <c r="BG1898"/>
      <c r="BH1898"/>
      <c r="BI1898"/>
      <c r="BJ1898"/>
      <c r="BK1898"/>
      <c r="BL1898"/>
      <c r="BM1898"/>
      <c r="BN1898"/>
      <c r="BO1898"/>
      <c r="BP1898"/>
      <c r="BQ1898"/>
      <c r="BR1898"/>
      <c r="BS1898"/>
      <c r="BT1898"/>
      <c r="BU1898"/>
      <c r="BV1898"/>
      <c r="BW1898"/>
      <c r="BX1898"/>
      <c r="BY1898"/>
      <c r="BZ1898"/>
      <c r="CA1898"/>
      <c r="CB1898"/>
      <c r="CC1898"/>
      <c r="CD1898"/>
      <c r="CE1898"/>
      <c r="CF1898"/>
      <c r="CG1898"/>
      <c r="CH1898"/>
      <c r="CI1898"/>
      <c r="CJ1898"/>
      <c r="CK1898"/>
      <c r="CL1898"/>
      <c r="CM1898"/>
      <c r="CN1898"/>
      <c r="CO1898"/>
      <c r="CP1898"/>
      <c r="CQ1898"/>
      <c r="CR1898"/>
      <c r="CS1898"/>
      <c r="CT1898"/>
      <c r="CU1898"/>
      <c r="CV1898"/>
    </row>
    <row r="1899" spans="10:100" x14ac:dyDescent="0.25">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c r="BD1899"/>
      <c r="BE1899"/>
      <c r="BF1899"/>
      <c r="BG1899"/>
      <c r="BH1899"/>
      <c r="BI1899"/>
      <c r="BJ1899"/>
      <c r="BK1899"/>
      <c r="BL1899"/>
      <c r="BM1899"/>
      <c r="BN1899"/>
      <c r="BO1899"/>
      <c r="BP1899"/>
      <c r="BQ1899"/>
      <c r="BR1899"/>
      <c r="BS1899"/>
      <c r="BT1899"/>
      <c r="BU1899"/>
      <c r="BV1899"/>
      <c r="BW1899"/>
      <c r="BX1899"/>
      <c r="BY1899"/>
      <c r="BZ1899"/>
      <c r="CA1899"/>
      <c r="CB1899"/>
      <c r="CC1899"/>
      <c r="CD1899"/>
      <c r="CE1899"/>
      <c r="CF1899"/>
      <c r="CG1899"/>
      <c r="CH1899"/>
      <c r="CI1899"/>
      <c r="CJ1899"/>
      <c r="CK1899"/>
      <c r="CL1899"/>
      <c r="CM1899"/>
      <c r="CN1899"/>
      <c r="CO1899"/>
      <c r="CP1899"/>
      <c r="CQ1899"/>
      <c r="CR1899"/>
      <c r="CS1899"/>
      <c r="CT1899"/>
      <c r="CU1899"/>
      <c r="CV1899"/>
    </row>
    <row r="1900" spans="10:100" x14ac:dyDescent="0.25">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c r="BD1900"/>
      <c r="BE1900"/>
      <c r="BF1900"/>
      <c r="BG1900"/>
      <c r="BH1900"/>
      <c r="BI1900"/>
      <c r="BJ1900"/>
      <c r="BK1900"/>
      <c r="BL1900"/>
      <c r="BM1900"/>
      <c r="BN1900"/>
      <c r="BO1900"/>
      <c r="BP1900"/>
      <c r="BQ1900"/>
      <c r="BR1900"/>
      <c r="BS1900"/>
      <c r="BT1900"/>
      <c r="BU1900"/>
      <c r="BV1900"/>
      <c r="BW1900"/>
      <c r="BX1900"/>
      <c r="BY1900"/>
      <c r="BZ1900"/>
      <c r="CA1900"/>
      <c r="CB1900"/>
      <c r="CC1900"/>
      <c r="CD1900"/>
      <c r="CE1900"/>
      <c r="CF1900"/>
      <c r="CG1900"/>
      <c r="CH1900"/>
      <c r="CI1900"/>
      <c r="CJ1900"/>
      <c r="CK1900"/>
      <c r="CL1900"/>
      <c r="CM1900"/>
      <c r="CN1900"/>
      <c r="CO1900"/>
      <c r="CP1900"/>
      <c r="CQ1900"/>
      <c r="CR1900"/>
      <c r="CS1900"/>
      <c r="CT1900"/>
      <c r="CU1900"/>
      <c r="CV1900"/>
    </row>
    <row r="1901" spans="10:100" x14ac:dyDescent="0.25">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c r="BD1901"/>
      <c r="BE1901"/>
      <c r="BF1901"/>
      <c r="BG1901"/>
      <c r="BH1901"/>
      <c r="BI1901"/>
      <c r="BJ1901"/>
      <c r="BK1901"/>
      <c r="BL1901"/>
      <c r="BM1901"/>
      <c r="BN1901"/>
      <c r="BO1901"/>
      <c r="BP1901"/>
      <c r="BQ1901"/>
      <c r="BR1901"/>
      <c r="BS1901"/>
      <c r="BT1901"/>
      <c r="BU1901"/>
      <c r="BV1901"/>
      <c r="BW1901"/>
      <c r="BX1901"/>
      <c r="BY1901"/>
      <c r="BZ1901"/>
      <c r="CA1901"/>
      <c r="CB1901"/>
      <c r="CC1901"/>
      <c r="CD1901"/>
      <c r="CE1901"/>
      <c r="CF1901"/>
      <c r="CG1901"/>
      <c r="CH1901"/>
      <c r="CI1901"/>
      <c r="CJ1901"/>
      <c r="CK1901"/>
      <c r="CL1901"/>
      <c r="CM1901"/>
      <c r="CN1901"/>
      <c r="CO1901"/>
      <c r="CP1901"/>
      <c r="CQ1901"/>
      <c r="CR1901"/>
      <c r="CS1901"/>
      <c r="CT1901"/>
      <c r="CU1901"/>
      <c r="CV1901"/>
    </row>
    <row r="1902" spans="10:100" x14ac:dyDescent="0.25">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c r="BD1902"/>
      <c r="BE1902"/>
      <c r="BF1902"/>
      <c r="BG1902"/>
      <c r="BH1902"/>
      <c r="BI1902"/>
      <c r="BJ1902"/>
      <c r="BK1902"/>
      <c r="BL1902"/>
      <c r="BM1902"/>
      <c r="BN1902"/>
      <c r="BO1902"/>
      <c r="BP1902"/>
      <c r="BQ1902"/>
      <c r="BR1902"/>
      <c r="BS1902"/>
      <c r="BT1902"/>
      <c r="BU1902"/>
      <c r="BV1902"/>
      <c r="BW1902"/>
      <c r="BX1902"/>
      <c r="BY1902"/>
      <c r="BZ1902"/>
      <c r="CA1902"/>
      <c r="CB1902"/>
      <c r="CC1902"/>
      <c r="CD1902"/>
      <c r="CE1902"/>
      <c r="CF1902"/>
      <c r="CG1902"/>
      <c r="CH1902"/>
      <c r="CI1902"/>
      <c r="CJ1902"/>
      <c r="CK1902"/>
      <c r="CL1902"/>
      <c r="CM1902"/>
      <c r="CN1902"/>
      <c r="CO1902"/>
      <c r="CP1902"/>
      <c r="CQ1902"/>
      <c r="CR1902"/>
      <c r="CS1902"/>
      <c r="CT1902"/>
      <c r="CU1902"/>
      <c r="CV1902"/>
    </row>
    <row r="1903" spans="10:100" x14ac:dyDescent="0.25">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c r="BD1903"/>
      <c r="BE1903"/>
      <c r="BF1903"/>
      <c r="BG1903"/>
      <c r="BH1903"/>
      <c r="BI1903"/>
      <c r="BJ1903"/>
      <c r="BK1903"/>
      <c r="BL1903"/>
      <c r="BM1903"/>
      <c r="BN1903"/>
      <c r="BO1903"/>
      <c r="BP1903"/>
      <c r="BQ1903"/>
      <c r="BR1903"/>
      <c r="BS1903"/>
      <c r="BT1903"/>
      <c r="BU1903"/>
      <c r="BV1903"/>
      <c r="BW1903"/>
      <c r="BX1903"/>
      <c r="BY1903"/>
      <c r="BZ1903"/>
      <c r="CA1903"/>
      <c r="CB1903"/>
      <c r="CC1903"/>
      <c r="CD1903"/>
      <c r="CE1903"/>
      <c r="CF1903"/>
      <c r="CG1903"/>
      <c r="CH1903"/>
      <c r="CI1903"/>
      <c r="CJ1903"/>
      <c r="CK1903"/>
      <c r="CL1903"/>
      <c r="CM1903"/>
      <c r="CN1903"/>
      <c r="CO1903"/>
      <c r="CP1903"/>
      <c r="CQ1903"/>
      <c r="CR1903"/>
      <c r="CS1903"/>
      <c r="CT1903"/>
      <c r="CU1903"/>
      <c r="CV1903"/>
    </row>
    <row r="1904" spans="10:100" x14ac:dyDescent="0.25">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c r="BD1904"/>
      <c r="BE1904"/>
      <c r="BF1904"/>
      <c r="BG1904"/>
      <c r="BH1904"/>
      <c r="BI1904"/>
      <c r="BJ1904"/>
      <c r="BK1904"/>
      <c r="BL1904"/>
      <c r="BM1904"/>
      <c r="BN1904"/>
      <c r="BO1904"/>
      <c r="BP1904"/>
      <c r="BQ1904"/>
      <c r="BR1904"/>
      <c r="BS1904"/>
      <c r="BT1904"/>
      <c r="BU1904"/>
      <c r="BV1904"/>
      <c r="BW1904"/>
      <c r="BX1904"/>
      <c r="BY1904"/>
      <c r="BZ1904"/>
      <c r="CA1904"/>
      <c r="CB1904"/>
      <c r="CC1904"/>
      <c r="CD1904"/>
      <c r="CE1904"/>
      <c r="CF1904"/>
      <c r="CG1904"/>
      <c r="CH1904"/>
      <c r="CI1904"/>
      <c r="CJ1904"/>
      <c r="CK1904"/>
      <c r="CL1904"/>
      <c r="CM1904"/>
      <c r="CN1904"/>
      <c r="CO1904"/>
      <c r="CP1904"/>
      <c r="CQ1904"/>
      <c r="CR1904"/>
      <c r="CS1904"/>
      <c r="CT1904"/>
      <c r="CU1904"/>
      <c r="CV1904"/>
    </row>
    <row r="1905" spans="10:100" x14ac:dyDescent="0.2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c r="BD1905"/>
      <c r="BE1905"/>
      <c r="BF1905"/>
      <c r="BG1905"/>
      <c r="BH1905"/>
      <c r="BI1905"/>
      <c r="BJ1905"/>
      <c r="BK1905"/>
      <c r="BL1905"/>
      <c r="BM1905"/>
      <c r="BN1905"/>
      <c r="BO1905"/>
      <c r="BP1905"/>
      <c r="BQ1905"/>
      <c r="BR1905"/>
      <c r="BS1905"/>
      <c r="BT1905"/>
      <c r="BU1905"/>
      <c r="BV1905"/>
      <c r="BW1905"/>
      <c r="BX1905"/>
      <c r="BY1905"/>
      <c r="BZ1905"/>
      <c r="CA1905"/>
      <c r="CB1905"/>
      <c r="CC1905"/>
      <c r="CD1905"/>
      <c r="CE1905"/>
      <c r="CF1905"/>
      <c r="CG1905"/>
      <c r="CH1905"/>
      <c r="CI1905"/>
      <c r="CJ1905"/>
      <c r="CK1905"/>
      <c r="CL1905"/>
      <c r="CM1905"/>
      <c r="CN1905"/>
      <c r="CO1905"/>
      <c r="CP1905"/>
      <c r="CQ1905"/>
      <c r="CR1905"/>
      <c r="CS1905"/>
      <c r="CT1905"/>
      <c r="CU1905"/>
      <c r="CV1905"/>
    </row>
    <row r="1906" spans="10:100" x14ac:dyDescent="0.25">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c r="BD1906"/>
      <c r="BE1906"/>
      <c r="BF1906"/>
      <c r="BG1906"/>
      <c r="BH1906"/>
      <c r="BI1906"/>
      <c r="BJ1906"/>
      <c r="BK1906"/>
      <c r="BL1906"/>
      <c r="BM1906"/>
      <c r="BN1906"/>
      <c r="BO1906"/>
      <c r="BP1906"/>
      <c r="BQ1906"/>
      <c r="BR1906"/>
      <c r="BS1906"/>
      <c r="BT1906"/>
      <c r="BU1906"/>
      <c r="BV1906"/>
      <c r="BW1906"/>
      <c r="BX1906"/>
      <c r="BY1906"/>
      <c r="BZ1906"/>
      <c r="CA1906"/>
      <c r="CB1906"/>
      <c r="CC1906"/>
      <c r="CD1906"/>
      <c r="CE1906"/>
      <c r="CF1906"/>
      <c r="CG1906"/>
      <c r="CH1906"/>
      <c r="CI1906"/>
      <c r="CJ1906"/>
      <c r="CK1906"/>
      <c r="CL1906"/>
      <c r="CM1906"/>
      <c r="CN1906"/>
      <c r="CO1906"/>
      <c r="CP1906"/>
      <c r="CQ1906"/>
      <c r="CR1906"/>
      <c r="CS1906"/>
      <c r="CT1906"/>
      <c r="CU1906"/>
      <c r="CV1906"/>
    </row>
    <row r="1907" spans="10:100" x14ac:dyDescent="0.25">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c r="BD1907"/>
      <c r="BE1907"/>
      <c r="BF1907"/>
      <c r="BG1907"/>
      <c r="BH1907"/>
      <c r="BI1907"/>
      <c r="BJ1907"/>
      <c r="BK1907"/>
      <c r="BL1907"/>
      <c r="BM1907"/>
      <c r="BN1907"/>
      <c r="BO1907"/>
      <c r="BP1907"/>
      <c r="BQ1907"/>
      <c r="BR1907"/>
      <c r="BS1907"/>
      <c r="BT1907"/>
      <c r="BU1907"/>
      <c r="BV1907"/>
      <c r="BW1907"/>
      <c r="BX1907"/>
      <c r="BY1907"/>
      <c r="BZ1907"/>
      <c r="CA1907"/>
      <c r="CB1907"/>
      <c r="CC1907"/>
      <c r="CD1907"/>
      <c r="CE1907"/>
      <c r="CF1907"/>
      <c r="CG1907"/>
      <c r="CH1907"/>
      <c r="CI1907"/>
      <c r="CJ1907"/>
      <c r="CK1907"/>
      <c r="CL1907"/>
      <c r="CM1907"/>
      <c r="CN1907"/>
      <c r="CO1907"/>
      <c r="CP1907"/>
      <c r="CQ1907"/>
      <c r="CR1907"/>
      <c r="CS1907"/>
      <c r="CT1907"/>
      <c r="CU1907"/>
      <c r="CV1907"/>
    </row>
    <row r="1908" spans="10:100" x14ac:dyDescent="0.25">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c r="BD1908"/>
      <c r="BE1908"/>
      <c r="BF1908"/>
      <c r="BG1908"/>
      <c r="BH1908"/>
      <c r="BI1908"/>
      <c r="BJ1908"/>
      <c r="BK1908"/>
      <c r="BL1908"/>
      <c r="BM1908"/>
      <c r="BN1908"/>
      <c r="BO1908"/>
      <c r="BP1908"/>
      <c r="BQ1908"/>
      <c r="BR1908"/>
      <c r="BS1908"/>
      <c r="BT1908"/>
      <c r="BU1908"/>
      <c r="BV1908"/>
      <c r="BW1908"/>
      <c r="BX1908"/>
      <c r="BY1908"/>
      <c r="BZ1908"/>
      <c r="CA1908"/>
      <c r="CB1908"/>
      <c r="CC1908"/>
      <c r="CD1908"/>
      <c r="CE1908"/>
      <c r="CF1908"/>
      <c r="CG1908"/>
      <c r="CH1908"/>
      <c r="CI1908"/>
      <c r="CJ1908"/>
      <c r="CK1908"/>
      <c r="CL1908"/>
      <c r="CM1908"/>
      <c r="CN1908"/>
      <c r="CO1908"/>
      <c r="CP1908"/>
      <c r="CQ1908"/>
      <c r="CR1908"/>
      <c r="CS1908"/>
      <c r="CT1908"/>
      <c r="CU1908"/>
      <c r="CV1908"/>
    </row>
    <row r="1909" spans="10:100" x14ac:dyDescent="0.25">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c r="BD1909"/>
      <c r="BE1909"/>
      <c r="BF1909"/>
      <c r="BG1909"/>
      <c r="BH1909"/>
      <c r="BI1909"/>
      <c r="BJ1909"/>
      <c r="BK1909"/>
      <c r="BL1909"/>
      <c r="BM1909"/>
      <c r="BN1909"/>
      <c r="BO1909"/>
      <c r="BP1909"/>
      <c r="BQ1909"/>
      <c r="BR1909"/>
      <c r="BS1909"/>
      <c r="BT1909"/>
      <c r="BU1909"/>
      <c r="BV1909"/>
      <c r="BW1909"/>
      <c r="BX1909"/>
      <c r="BY1909"/>
      <c r="BZ1909"/>
      <c r="CA1909"/>
      <c r="CB1909"/>
      <c r="CC1909"/>
      <c r="CD1909"/>
      <c r="CE1909"/>
      <c r="CF1909"/>
      <c r="CG1909"/>
      <c r="CH1909"/>
      <c r="CI1909"/>
      <c r="CJ1909"/>
      <c r="CK1909"/>
      <c r="CL1909"/>
      <c r="CM1909"/>
      <c r="CN1909"/>
      <c r="CO1909"/>
      <c r="CP1909"/>
      <c r="CQ1909"/>
      <c r="CR1909"/>
      <c r="CS1909"/>
      <c r="CT1909"/>
      <c r="CU1909"/>
      <c r="CV1909"/>
    </row>
    <row r="1910" spans="10:100" x14ac:dyDescent="0.25">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c r="BD1910"/>
      <c r="BE1910"/>
      <c r="BF1910"/>
      <c r="BG1910"/>
      <c r="BH1910"/>
      <c r="BI1910"/>
      <c r="BJ1910"/>
      <c r="BK1910"/>
      <c r="BL1910"/>
      <c r="BM1910"/>
      <c r="BN1910"/>
      <c r="BO1910"/>
      <c r="BP1910"/>
      <c r="BQ1910"/>
      <c r="BR1910"/>
      <c r="BS1910"/>
      <c r="BT1910"/>
      <c r="BU1910"/>
      <c r="BV1910"/>
      <c r="BW1910"/>
      <c r="BX1910"/>
      <c r="BY1910"/>
      <c r="BZ1910"/>
      <c r="CA1910"/>
      <c r="CB1910"/>
      <c r="CC1910"/>
      <c r="CD1910"/>
      <c r="CE1910"/>
      <c r="CF1910"/>
      <c r="CG1910"/>
      <c r="CH1910"/>
      <c r="CI1910"/>
      <c r="CJ1910"/>
      <c r="CK1910"/>
      <c r="CL1910"/>
      <c r="CM1910"/>
      <c r="CN1910"/>
      <c r="CO1910"/>
      <c r="CP1910"/>
      <c r="CQ1910"/>
      <c r="CR1910"/>
      <c r="CS1910"/>
      <c r="CT1910"/>
      <c r="CU1910"/>
      <c r="CV1910"/>
    </row>
    <row r="1911" spans="10:100" x14ac:dyDescent="0.25">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c r="BD1911"/>
      <c r="BE1911"/>
      <c r="BF1911"/>
      <c r="BG1911"/>
      <c r="BH1911"/>
      <c r="BI1911"/>
      <c r="BJ1911"/>
      <c r="BK1911"/>
      <c r="BL1911"/>
      <c r="BM1911"/>
      <c r="BN1911"/>
      <c r="BO1911"/>
      <c r="BP1911"/>
      <c r="BQ1911"/>
      <c r="BR1911"/>
      <c r="BS1911"/>
      <c r="BT1911"/>
      <c r="BU1911"/>
      <c r="BV1911"/>
      <c r="BW1911"/>
      <c r="BX1911"/>
      <c r="BY1911"/>
      <c r="BZ1911"/>
      <c r="CA1911"/>
      <c r="CB1911"/>
      <c r="CC1911"/>
      <c r="CD1911"/>
      <c r="CE1911"/>
      <c r="CF1911"/>
      <c r="CG1911"/>
      <c r="CH1911"/>
      <c r="CI1911"/>
      <c r="CJ1911"/>
      <c r="CK1911"/>
      <c r="CL1911"/>
      <c r="CM1911"/>
      <c r="CN1911"/>
      <c r="CO1911"/>
      <c r="CP1911"/>
      <c r="CQ1911"/>
      <c r="CR1911"/>
      <c r="CS1911"/>
      <c r="CT1911"/>
      <c r="CU1911"/>
      <c r="CV1911"/>
    </row>
    <row r="1912" spans="10:100" x14ac:dyDescent="0.25">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c r="BD1912"/>
      <c r="BE1912"/>
      <c r="BF1912"/>
      <c r="BG1912"/>
      <c r="BH1912"/>
      <c r="BI1912"/>
      <c r="BJ1912"/>
      <c r="BK1912"/>
      <c r="BL1912"/>
      <c r="BM1912"/>
      <c r="BN1912"/>
      <c r="BO1912"/>
      <c r="BP1912"/>
      <c r="BQ1912"/>
      <c r="BR1912"/>
      <c r="BS1912"/>
      <c r="BT1912"/>
      <c r="BU1912"/>
      <c r="BV1912"/>
      <c r="BW1912"/>
      <c r="BX1912"/>
      <c r="BY1912"/>
      <c r="BZ1912"/>
      <c r="CA1912"/>
      <c r="CB1912"/>
      <c r="CC1912"/>
      <c r="CD1912"/>
      <c r="CE1912"/>
      <c r="CF1912"/>
      <c r="CG1912"/>
      <c r="CH1912"/>
      <c r="CI1912"/>
      <c r="CJ1912"/>
      <c r="CK1912"/>
      <c r="CL1912"/>
      <c r="CM1912"/>
      <c r="CN1912"/>
      <c r="CO1912"/>
      <c r="CP1912"/>
      <c r="CQ1912"/>
      <c r="CR1912"/>
      <c r="CS1912"/>
      <c r="CT1912"/>
      <c r="CU1912"/>
      <c r="CV1912"/>
    </row>
    <row r="1913" spans="10:100" x14ac:dyDescent="0.25">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c r="BD1913"/>
      <c r="BE1913"/>
      <c r="BF1913"/>
      <c r="BG1913"/>
      <c r="BH1913"/>
      <c r="BI1913"/>
      <c r="BJ1913"/>
      <c r="BK1913"/>
      <c r="BL1913"/>
      <c r="BM1913"/>
      <c r="BN1913"/>
      <c r="BO1913"/>
      <c r="BP1913"/>
      <c r="BQ1913"/>
      <c r="BR1913"/>
      <c r="BS1913"/>
      <c r="BT1913"/>
      <c r="BU1913"/>
      <c r="BV1913"/>
      <c r="BW1913"/>
      <c r="BX1913"/>
      <c r="BY1913"/>
      <c r="BZ1913"/>
      <c r="CA1913"/>
      <c r="CB1913"/>
      <c r="CC1913"/>
      <c r="CD1913"/>
      <c r="CE1913"/>
      <c r="CF1913"/>
      <c r="CG1913"/>
      <c r="CH1913"/>
      <c r="CI1913"/>
      <c r="CJ1913"/>
      <c r="CK1913"/>
      <c r="CL1913"/>
      <c r="CM1913"/>
      <c r="CN1913"/>
      <c r="CO1913"/>
      <c r="CP1913"/>
      <c r="CQ1913"/>
      <c r="CR1913"/>
      <c r="CS1913"/>
      <c r="CT1913"/>
      <c r="CU1913"/>
      <c r="CV1913"/>
    </row>
    <row r="1914" spans="10:100" x14ac:dyDescent="0.25">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c r="BD1914"/>
      <c r="BE1914"/>
      <c r="BF1914"/>
      <c r="BG1914"/>
      <c r="BH1914"/>
      <c r="BI1914"/>
      <c r="BJ1914"/>
      <c r="BK1914"/>
      <c r="BL1914"/>
      <c r="BM1914"/>
      <c r="BN1914"/>
      <c r="BO1914"/>
      <c r="BP1914"/>
      <c r="BQ1914"/>
      <c r="BR1914"/>
      <c r="BS1914"/>
      <c r="BT1914"/>
      <c r="BU1914"/>
      <c r="BV1914"/>
      <c r="BW1914"/>
      <c r="BX1914"/>
      <c r="BY1914"/>
      <c r="BZ1914"/>
      <c r="CA1914"/>
      <c r="CB1914"/>
      <c r="CC1914"/>
      <c r="CD1914"/>
      <c r="CE1914"/>
      <c r="CF1914"/>
      <c r="CG1914"/>
      <c r="CH1914"/>
      <c r="CI1914"/>
      <c r="CJ1914"/>
      <c r="CK1914"/>
      <c r="CL1914"/>
      <c r="CM1914"/>
      <c r="CN1914"/>
      <c r="CO1914"/>
      <c r="CP1914"/>
      <c r="CQ1914"/>
      <c r="CR1914"/>
      <c r="CS1914"/>
      <c r="CT1914"/>
      <c r="CU1914"/>
      <c r="CV1914"/>
    </row>
    <row r="1915" spans="10:100" x14ac:dyDescent="0.2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c r="BD1915"/>
      <c r="BE1915"/>
      <c r="BF1915"/>
      <c r="BG1915"/>
      <c r="BH1915"/>
      <c r="BI1915"/>
      <c r="BJ1915"/>
      <c r="BK1915"/>
      <c r="BL1915"/>
      <c r="BM1915"/>
      <c r="BN1915"/>
      <c r="BO1915"/>
      <c r="BP1915"/>
      <c r="BQ1915"/>
      <c r="BR1915"/>
      <c r="BS1915"/>
      <c r="BT1915"/>
      <c r="BU1915"/>
      <c r="BV1915"/>
      <c r="BW1915"/>
      <c r="BX1915"/>
      <c r="BY1915"/>
      <c r="BZ1915"/>
      <c r="CA1915"/>
      <c r="CB1915"/>
      <c r="CC1915"/>
      <c r="CD1915"/>
      <c r="CE1915"/>
      <c r="CF1915"/>
      <c r="CG1915"/>
      <c r="CH1915"/>
      <c r="CI1915"/>
      <c r="CJ1915"/>
      <c r="CK1915"/>
      <c r="CL1915"/>
      <c r="CM1915"/>
      <c r="CN1915"/>
      <c r="CO1915"/>
      <c r="CP1915"/>
      <c r="CQ1915"/>
      <c r="CR1915"/>
      <c r="CS1915"/>
      <c r="CT1915"/>
      <c r="CU1915"/>
      <c r="CV1915"/>
    </row>
    <row r="1916" spans="10:100" x14ac:dyDescent="0.25">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c r="BD1916"/>
      <c r="BE1916"/>
      <c r="BF1916"/>
      <c r="BG1916"/>
      <c r="BH1916"/>
      <c r="BI1916"/>
      <c r="BJ1916"/>
      <c r="BK1916"/>
      <c r="BL1916"/>
      <c r="BM1916"/>
      <c r="BN1916"/>
      <c r="BO1916"/>
      <c r="BP1916"/>
      <c r="BQ1916"/>
      <c r="BR1916"/>
      <c r="BS1916"/>
      <c r="BT1916"/>
      <c r="BU1916"/>
      <c r="BV1916"/>
      <c r="BW1916"/>
      <c r="BX1916"/>
      <c r="BY1916"/>
      <c r="BZ1916"/>
      <c r="CA1916"/>
      <c r="CB1916"/>
      <c r="CC1916"/>
      <c r="CD1916"/>
      <c r="CE1916"/>
      <c r="CF1916"/>
      <c r="CG1916"/>
      <c r="CH1916"/>
      <c r="CI1916"/>
      <c r="CJ1916"/>
      <c r="CK1916"/>
      <c r="CL1916"/>
      <c r="CM1916"/>
      <c r="CN1916"/>
      <c r="CO1916"/>
      <c r="CP1916"/>
      <c r="CQ1916"/>
      <c r="CR1916"/>
      <c r="CS1916"/>
      <c r="CT1916"/>
      <c r="CU1916"/>
      <c r="CV1916"/>
    </row>
    <row r="1917" spans="10:100" x14ac:dyDescent="0.25">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c r="BD1917"/>
      <c r="BE1917"/>
      <c r="BF1917"/>
      <c r="BG1917"/>
      <c r="BH1917"/>
      <c r="BI1917"/>
      <c r="BJ1917"/>
      <c r="BK1917"/>
      <c r="BL1917"/>
      <c r="BM1917"/>
      <c r="BN1917"/>
      <c r="BO1917"/>
      <c r="BP1917"/>
      <c r="BQ1917"/>
      <c r="BR1917"/>
      <c r="BS1917"/>
      <c r="BT1917"/>
      <c r="BU1917"/>
      <c r="BV1917"/>
      <c r="BW1917"/>
      <c r="BX1917"/>
      <c r="BY1917"/>
      <c r="BZ1917"/>
      <c r="CA1917"/>
      <c r="CB1917"/>
      <c r="CC1917"/>
      <c r="CD1917"/>
      <c r="CE1917"/>
      <c r="CF1917"/>
      <c r="CG1917"/>
      <c r="CH1917"/>
      <c r="CI1917"/>
      <c r="CJ1917"/>
      <c r="CK1917"/>
      <c r="CL1917"/>
      <c r="CM1917"/>
      <c r="CN1917"/>
      <c r="CO1917"/>
      <c r="CP1917"/>
      <c r="CQ1917"/>
      <c r="CR1917"/>
      <c r="CS1917"/>
      <c r="CT1917"/>
      <c r="CU1917"/>
      <c r="CV1917"/>
    </row>
    <row r="1918" spans="10:100" x14ac:dyDescent="0.25">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M1918"/>
      <c r="CN1918"/>
      <c r="CO1918"/>
      <c r="CP1918"/>
      <c r="CQ1918"/>
      <c r="CR1918"/>
      <c r="CS1918"/>
      <c r="CT1918"/>
      <c r="CU1918"/>
      <c r="CV1918"/>
    </row>
    <row r="1919" spans="10:100" x14ac:dyDescent="0.25">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c r="BD1919"/>
      <c r="BE1919"/>
      <c r="BF1919"/>
      <c r="BG1919"/>
      <c r="BH1919"/>
      <c r="BI1919"/>
      <c r="BJ1919"/>
      <c r="BK1919"/>
      <c r="BL1919"/>
      <c r="BM1919"/>
      <c r="BN1919"/>
      <c r="BO1919"/>
      <c r="BP1919"/>
      <c r="BQ1919"/>
      <c r="BR1919"/>
      <c r="BS1919"/>
      <c r="BT1919"/>
      <c r="BU1919"/>
      <c r="BV1919"/>
      <c r="BW1919"/>
      <c r="BX1919"/>
      <c r="BY1919"/>
      <c r="BZ1919"/>
      <c r="CA1919"/>
      <c r="CB1919"/>
      <c r="CC1919"/>
      <c r="CD1919"/>
      <c r="CE1919"/>
      <c r="CF1919"/>
      <c r="CG1919"/>
      <c r="CH1919"/>
      <c r="CI1919"/>
      <c r="CJ1919"/>
      <c r="CK1919"/>
      <c r="CL1919"/>
      <c r="CM1919"/>
      <c r="CN1919"/>
      <c r="CO1919"/>
      <c r="CP1919"/>
      <c r="CQ1919"/>
      <c r="CR1919"/>
      <c r="CS1919"/>
      <c r="CT1919"/>
      <c r="CU1919"/>
      <c r="CV1919"/>
    </row>
    <row r="1920" spans="10:100" x14ac:dyDescent="0.25">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c r="BD1920"/>
      <c r="BE1920"/>
      <c r="BF1920"/>
      <c r="BG1920"/>
      <c r="BH1920"/>
      <c r="BI1920"/>
      <c r="BJ1920"/>
      <c r="BK1920"/>
      <c r="BL1920"/>
      <c r="BM1920"/>
      <c r="BN1920"/>
      <c r="BO1920"/>
      <c r="BP1920"/>
      <c r="BQ1920"/>
      <c r="BR1920"/>
      <c r="BS1920"/>
      <c r="BT1920"/>
      <c r="BU1920"/>
      <c r="BV1920"/>
      <c r="BW1920"/>
      <c r="BX1920"/>
      <c r="BY1920"/>
      <c r="BZ1920"/>
      <c r="CA1920"/>
      <c r="CB1920"/>
      <c r="CC1920"/>
      <c r="CD1920"/>
      <c r="CE1920"/>
      <c r="CF1920"/>
      <c r="CG1920"/>
      <c r="CH1920"/>
      <c r="CI1920"/>
      <c r="CJ1920"/>
      <c r="CK1920"/>
      <c r="CL1920"/>
      <c r="CM1920"/>
      <c r="CN1920"/>
      <c r="CO1920"/>
      <c r="CP1920"/>
      <c r="CQ1920"/>
      <c r="CR1920"/>
      <c r="CS1920"/>
      <c r="CT1920"/>
      <c r="CU1920"/>
      <c r="CV1920"/>
    </row>
    <row r="1921" spans="10:100" x14ac:dyDescent="0.25">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M1921"/>
      <c r="CN1921"/>
      <c r="CO1921"/>
      <c r="CP1921"/>
      <c r="CQ1921"/>
      <c r="CR1921"/>
      <c r="CS1921"/>
      <c r="CT1921"/>
      <c r="CU1921"/>
      <c r="CV1921"/>
    </row>
    <row r="1922" spans="10:100" x14ac:dyDescent="0.25">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M1922"/>
      <c r="CN1922"/>
      <c r="CO1922"/>
      <c r="CP1922"/>
      <c r="CQ1922"/>
      <c r="CR1922"/>
      <c r="CS1922"/>
      <c r="CT1922"/>
      <c r="CU1922"/>
      <c r="CV1922"/>
    </row>
    <row r="1923" spans="10:100" x14ac:dyDescent="0.25">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M1923"/>
      <c r="CN1923"/>
      <c r="CO1923"/>
      <c r="CP1923"/>
      <c r="CQ1923"/>
      <c r="CR1923"/>
      <c r="CS1923"/>
      <c r="CT1923"/>
      <c r="CU1923"/>
      <c r="CV1923"/>
    </row>
    <row r="1924" spans="10:100" x14ac:dyDescent="0.25">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M1924"/>
      <c r="CN1924"/>
      <c r="CO1924"/>
      <c r="CP1924"/>
      <c r="CQ1924"/>
      <c r="CR1924"/>
      <c r="CS1924"/>
      <c r="CT1924"/>
      <c r="CU1924"/>
      <c r="CV1924"/>
    </row>
    <row r="1925" spans="10:100" x14ac:dyDescent="0.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M1925"/>
      <c r="CN1925"/>
      <c r="CO1925"/>
      <c r="CP1925"/>
      <c r="CQ1925"/>
      <c r="CR1925"/>
      <c r="CS1925"/>
      <c r="CT1925"/>
      <c r="CU1925"/>
      <c r="CV1925"/>
    </row>
    <row r="1926" spans="10:100" x14ac:dyDescent="0.25">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M1926"/>
      <c r="CN1926"/>
      <c r="CO1926"/>
      <c r="CP1926"/>
      <c r="CQ1926"/>
      <c r="CR1926"/>
      <c r="CS1926"/>
      <c r="CT1926"/>
      <c r="CU1926"/>
      <c r="CV1926"/>
    </row>
    <row r="1927" spans="10:100" x14ac:dyDescent="0.25">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M1927"/>
      <c r="CN1927"/>
      <c r="CO1927"/>
      <c r="CP1927"/>
      <c r="CQ1927"/>
      <c r="CR1927"/>
      <c r="CS1927"/>
      <c r="CT1927"/>
      <c r="CU1927"/>
      <c r="CV1927"/>
    </row>
    <row r="1928" spans="10:100" x14ac:dyDescent="0.25">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M1928"/>
      <c r="CN1928"/>
      <c r="CO1928"/>
      <c r="CP1928"/>
      <c r="CQ1928"/>
      <c r="CR1928"/>
      <c r="CS1928"/>
      <c r="CT1928"/>
      <c r="CU1928"/>
      <c r="CV1928"/>
    </row>
    <row r="1929" spans="10:100" x14ac:dyDescent="0.25">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row>
    <row r="1930" spans="10:100" x14ac:dyDescent="0.25">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M1930"/>
      <c r="CN1930"/>
      <c r="CO1930"/>
      <c r="CP1930"/>
      <c r="CQ1930"/>
      <c r="CR1930"/>
      <c r="CS1930"/>
      <c r="CT1930"/>
      <c r="CU1930"/>
      <c r="CV1930"/>
    </row>
    <row r="1931" spans="10:100" x14ac:dyDescent="0.25">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M1931"/>
      <c r="CN1931"/>
      <c r="CO1931"/>
      <c r="CP1931"/>
      <c r="CQ1931"/>
      <c r="CR1931"/>
      <c r="CS1931"/>
      <c r="CT1931"/>
      <c r="CU1931"/>
      <c r="CV1931"/>
    </row>
    <row r="1932" spans="10:100" x14ac:dyDescent="0.25">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M1932"/>
      <c r="CN1932"/>
      <c r="CO1932"/>
      <c r="CP1932"/>
      <c r="CQ1932"/>
      <c r="CR1932"/>
      <c r="CS1932"/>
      <c r="CT1932"/>
      <c r="CU1932"/>
      <c r="CV1932"/>
    </row>
    <row r="1933" spans="10:100" x14ac:dyDescent="0.25">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M1933"/>
      <c r="CN1933"/>
      <c r="CO1933"/>
      <c r="CP1933"/>
      <c r="CQ1933"/>
      <c r="CR1933"/>
      <c r="CS1933"/>
      <c r="CT1933"/>
      <c r="CU1933"/>
      <c r="CV1933"/>
    </row>
    <row r="1934" spans="10:100" x14ac:dyDescent="0.25">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M1934"/>
      <c r="CN1934"/>
      <c r="CO1934"/>
      <c r="CP1934"/>
      <c r="CQ1934"/>
      <c r="CR1934"/>
      <c r="CS1934"/>
      <c r="CT1934"/>
      <c r="CU1934"/>
      <c r="CV1934"/>
    </row>
    <row r="1935" spans="10:100" x14ac:dyDescent="0.2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M1935"/>
      <c r="CN1935"/>
      <c r="CO1935"/>
      <c r="CP1935"/>
      <c r="CQ1935"/>
      <c r="CR1935"/>
      <c r="CS1935"/>
      <c r="CT1935"/>
      <c r="CU1935"/>
      <c r="CV1935"/>
    </row>
    <row r="1936" spans="10:100" x14ac:dyDescent="0.25">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M1936"/>
      <c r="CN1936"/>
      <c r="CO1936"/>
      <c r="CP1936"/>
      <c r="CQ1936"/>
      <c r="CR1936"/>
      <c r="CS1936"/>
      <c r="CT1936"/>
      <c r="CU1936"/>
      <c r="CV1936"/>
    </row>
    <row r="1937" spans="10:100" x14ac:dyDescent="0.25">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c r="BD1937"/>
      <c r="BE1937"/>
      <c r="BF1937"/>
      <c r="BG1937"/>
      <c r="BH1937"/>
      <c r="BI1937"/>
      <c r="BJ1937"/>
      <c r="BK1937"/>
      <c r="BL1937"/>
      <c r="BM1937"/>
      <c r="BN1937"/>
      <c r="BO1937"/>
      <c r="BP1937"/>
      <c r="BQ1937"/>
      <c r="BR1937"/>
      <c r="BS1937"/>
      <c r="BT1937"/>
      <c r="BU1937"/>
      <c r="BV1937"/>
      <c r="BW1937"/>
      <c r="BX1937"/>
      <c r="BY1937"/>
      <c r="BZ1937"/>
      <c r="CA1937"/>
      <c r="CB1937"/>
      <c r="CC1937"/>
      <c r="CD1937"/>
      <c r="CE1937"/>
      <c r="CF1937"/>
      <c r="CG1937"/>
      <c r="CH1937"/>
      <c r="CI1937"/>
      <c r="CJ1937"/>
      <c r="CK1937"/>
      <c r="CL1937"/>
      <c r="CM1937"/>
      <c r="CN1937"/>
      <c r="CO1937"/>
      <c r="CP1937"/>
      <c r="CQ1937"/>
      <c r="CR1937"/>
      <c r="CS1937"/>
      <c r="CT1937"/>
      <c r="CU1937"/>
      <c r="CV1937"/>
    </row>
    <row r="1938" spans="10:100" x14ac:dyDescent="0.25">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c r="BD1938"/>
      <c r="BE1938"/>
      <c r="BF1938"/>
      <c r="BG1938"/>
      <c r="BH1938"/>
      <c r="BI1938"/>
      <c r="BJ1938"/>
      <c r="BK1938"/>
      <c r="BL1938"/>
      <c r="BM1938"/>
      <c r="BN1938"/>
      <c r="BO1938"/>
      <c r="BP1938"/>
      <c r="BQ1938"/>
      <c r="BR1938"/>
      <c r="BS1938"/>
      <c r="BT1938"/>
      <c r="BU1938"/>
      <c r="BV1938"/>
      <c r="BW1938"/>
      <c r="BX1938"/>
      <c r="BY1938"/>
      <c r="BZ1938"/>
      <c r="CA1938"/>
      <c r="CB1938"/>
      <c r="CC1938"/>
      <c r="CD1938"/>
      <c r="CE1938"/>
      <c r="CF1938"/>
      <c r="CG1938"/>
      <c r="CH1938"/>
      <c r="CI1938"/>
      <c r="CJ1938"/>
      <c r="CK1938"/>
      <c r="CL1938"/>
      <c r="CM1938"/>
      <c r="CN1938"/>
      <c r="CO1938"/>
      <c r="CP1938"/>
      <c r="CQ1938"/>
      <c r="CR1938"/>
      <c r="CS1938"/>
      <c r="CT1938"/>
      <c r="CU1938"/>
      <c r="CV1938"/>
    </row>
    <row r="1939" spans="10:100" x14ac:dyDescent="0.25">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c r="BD1939"/>
      <c r="BE1939"/>
      <c r="BF1939"/>
      <c r="BG1939"/>
      <c r="BH1939"/>
      <c r="BI1939"/>
      <c r="BJ1939"/>
      <c r="BK1939"/>
      <c r="BL1939"/>
      <c r="BM1939"/>
      <c r="BN1939"/>
      <c r="BO1939"/>
      <c r="BP1939"/>
      <c r="BQ1939"/>
      <c r="BR1939"/>
      <c r="BS1939"/>
      <c r="BT1939"/>
      <c r="BU1939"/>
      <c r="BV1939"/>
      <c r="BW1939"/>
      <c r="BX1939"/>
      <c r="BY1939"/>
      <c r="BZ1939"/>
      <c r="CA1939"/>
      <c r="CB1939"/>
      <c r="CC1939"/>
      <c r="CD1939"/>
      <c r="CE1939"/>
      <c r="CF1939"/>
      <c r="CG1939"/>
      <c r="CH1939"/>
      <c r="CI1939"/>
      <c r="CJ1939"/>
      <c r="CK1939"/>
      <c r="CL1939"/>
      <c r="CM1939"/>
      <c r="CN1939"/>
      <c r="CO1939"/>
      <c r="CP1939"/>
      <c r="CQ1939"/>
      <c r="CR1939"/>
      <c r="CS1939"/>
      <c r="CT1939"/>
      <c r="CU1939"/>
      <c r="CV1939"/>
    </row>
    <row r="1940" spans="10:100" x14ac:dyDescent="0.25">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c r="BD1940"/>
      <c r="BE1940"/>
      <c r="BF1940"/>
      <c r="BG1940"/>
      <c r="BH1940"/>
      <c r="BI1940"/>
      <c r="BJ1940"/>
      <c r="BK1940"/>
      <c r="BL1940"/>
      <c r="BM1940"/>
      <c r="BN1940"/>
      <c r="BO1940"/>
      <c r="BP1940"/>
      <c r="BQ1940"/>
      <c r="BR1940"/>
      <c r="BS1940"/>
      <c r="BT1940"/>
      <c r="BU1940"/>
      <c r="BV1940"/>
      <c r="BW1940"/>
      <c r="BX1940"/>
      <c r="BY1940"/>
      <c r="BZ1940"/>
      <c r="CA1940"/>
      <c r="CB1940"/>
      <c r="CC1940"/>
      <c r="CD1940"/>
      <c r="CE1940"/>
      <c r="CF1940"/>
      <c r="CG1940"/>
      <c r="CH1940"/>
      <c r="CI1940"/>
      <c r="CJ1940"/>
      <c r="CK1940"/>
      <c r="CL1940"/>
      <c r="CM1940"/>
      <c r="CN1940"/>
      <c r="CO1940"/>
      <c r="CP1940"/>
      <c r="CQ1940"/>
      <c r="CR1940"/>
      <c r="CS1940"/>
      <c r="CT1940"/>
      <c r="CU1940"/>
      <c r="CV1940"/>
    </row>
    <row r="1941" spans="10:100" x14ac:dyDescent="0.25">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c r="BD1941"/>
      <c r="BE1941"/>
      <c r="BF1941"/>
      <c r="BG1941"/>
      <c r="BH1941"/>
      <c r="BI1941"/>
      <c r="BJ1941"/>
      <c r="BK1941"/>
      <c r="BL1941"/>
      <c r="BM1941"/>
      <c r="BN1941"/>
      <c r="BO1941"/>
      <c r="BP1941"/>
      <c r="BQ1941"/>
      <c r="BR1941"/>
      <c r="BS1941"/>
      <c r="BT1941"/>
      <c r="BU1941"/>
      <c r="BV1941"/>
      <c r="BW1941"/>
      <c r="BX1941"/>
      <c r="BY1941"/>
      <c r="BZ1941"/>
      <c r="CA1941"/>
      <c r="CB1941"/>
      <c r="CC1941"/>
      <c r="CD1941"/>
      <c r="CE1941"/>
      <c r="CF1941"/>
      <c r="CG1941"/>
      <c r="CH1941"/>
      <c r="CI1941"/>
      <c r="CJ1941"/>
      <c r="CK1941"/>
      <c r="CL1941"/>
      <c r="CM1941"/>
      <c r="CN1941"/>
      <c r="CO1941"/>
      <c r="CP1941"/>
      <c r="CQ1941"/>
      <c r="CR1941"/>
      <c r="CS1941"/>
      <c r="CT1941"/>
      <c r="CU1941"/>
      <c r="CV1941"/>
    </row>
    <row r="1942" spans="10:100" x14ac:dyDescent="0.25">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c r="BD1942"/>
      <c r="BE1942"/>
      <c r="BF1942"/>
      <c r="BG1942"/>
      <c r="BH1942"/>
      <c r="BI1942"/>
      <c r="BJ1942"/>
      <c r="BK1942"/>
      <c r="BL1942"/>
      <c r="BM1942"/>
      <c r="BN1942"/>
      <c r="BO1942"/>
      <c r="BP1942"/>
      <c r="BQ1942"/>
      <c r="BR1942"/>
      <c r="BS1942"/>
      <c r="BT1942"/>
      <c r="BU1942"/>
      <c r="BV1942"/>
      <c r="BW1942"/>
      <c r="BX1942"/>
      <c r="BY1942"/>
      <c r="BZ1942"/>
      <c r="CA1942"/>
      <c r="CB1942"/>
      <c r="CC1942"/>
      <c r="CD1942"/>
      <c r="CE1942"/>
      <c r="CF1942"/>
      <c r="CG1942"/>
      <c r="CH1942"/>
      <c r="CI1942"/>
      <c r="CJ1942"/>
      <c r="CK1942"/>
      <c r="CL1942"/>
      <c r="CM1942"/>
      <c r="CN1942"/>
      <c r="CO1942"/>
      <c r="CP1942"/>
      <c r="CQ1942"/>
      <c r="CR1942"/>
      <c r="CS1942"/>
      <c r="CT1942"/>
      <c r="CU1942"/>
      <c r="CV1942"/>
    </row>
    <row r="1943" spans="10:100" x14ac:dyDescent="0.25">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c r="BD1943"/>
      <c r="BE1943"/>
      <c r="BF1943"/>
      <c r="BG1943"/>
      <c r="BH1943"/>
      <c r="BI1943"/>
      <c r="BJ1943"/>
      <c r="BK1943"/>
      <c r="BL1943"/>
      <c r="BM1943"/>
      <c r="BN1943"/>
      <c r="BO1943"/>
      <c r="BP1943"/>
      <c r="BQ1943"/>
      <c r="BR1943"/>
      <c r="BS1943"/>
      <c r="BT1943"/>
      <c r="BU1943"/>
      <c r="BV1943"/>
      <c r="BW1943"/>
      <c r="BX1943"/>
      <c r="BY1943"/>
      <c r="BZ1943"/>
      <c r="CA1943"/>
      <c r="CB1943"/>
      <c r="CC1943"/>
      <c r="CD1943"/>
      <c r="CE1943"/>
      <c r="CF1943"/>
      <c r="CG1943"/>
      <c r="CH1943"/>
      <c r="CI1943"/>
      <c r="CJ1943"/>
      <c r="CK1943"/>
      <c r="CL1943"/>
      <c r="CM1943"/>
      <c r="CN1943"/>
      <c r="CO1943"/>
      <c r="CP1943"/>
      <c r="CQ1943"/>
      <c r="CR1943"/>
      <c r="CS1943"/>
      <c r="CT1943"/>
      <c r="CU1943"/>
      <c r="CV1943"/>
    </row>
    <row r="1944" spans="10:100" x14ac:dyDescent="0.25">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c r="BD1944"/>
      <c r="BE1944"/>
      <c r="BF1944"/>
      <c r="BG1944"/>
      <c r="BH1944"/>
      <c r="BI1944"/>
      <c r="BJ1944"/>
      <c r="BK1944"/>
      <c r="BL1944"/>
      <c r="BM1944"/>
      <c r="BN1944"/>
      <c r="BO1944"/>
      <c r="BP1944"/>
      <c r="BQ1944"/>
      <c r="BR1944"/>
      <c r="BS1944"/>
      <c r="BT1944"/>
      <c r="BU1944"/>
      <c r="BV1944"/>
      <c r="BW1944"/>
      <c r="BX1944"/>
      <c r="BY1944"/>
      <c r="BZ1944"/>
      <c r="CA1944"/>
      <c r="CB1944"/>
      <c r="CC1944"/>
      <c r="CD1944"/>
      <c r="CE1944"/>
      <c r="CF1944"/>
      <c r="CG1944"/>
      <c r="CH1944"/>
      <c r="CI1944"/>
      <c r="CJ1944"/>
      <c r="CK1944"/>
      <c r="CL1944"/>
      <c r="CM1944"/>
      <c r="CN1944"/>
      <c r="CO1944"/>
      <c r="CP1944"/>
      <c r="CQ1944"/>
      <c r="CR1944"/>
      <c r="CS1944"/>
      <c r="CT1944"/>
      <c r="CU1944"/>
      <c r="CV1944"/>
    </row>
    <row r="1945" spans="10:100" x14ac:dyDescent="0.2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c r="BD1945"/>
      <c r="BE1945"/>
      <c r="BF1945"/>
      <c r="BG1945"/>
      <c r="BH1945"/>
      <c r="BI1945"/>
      <c r="BJ1945"/>
      <c r="BK1945"/>
      <c r="BL1945"/>
      <c r="BM1945"/>
      <c r="BN1945"/>
      <c r="BO1945"/>
      <c r="BP1945"/>
      <c r="BQ1945"/>
      <c r="BR1945"/>
      <c r="BS1945"/>
      <c r="BT1945"/>
      <c r="BU1945"/>
      <c r="BV1945"/>
      <c r="BW1945"/>
      <c r="BX1945"/>
      <c r="BY1945"/>
      <c r="BZ1945"/>
      <c r="CA1945"/>
      <c r="CB1945"/>
      <c r="CC1945"/>
      <c r="CD1945"/>
      <c r="CE1945"/>
      <c r="CF1945"/>
      <c r="CG1945"/>
      <c r="CH1945"/>
      <c r="CI1945"/>
      <c r="CJ1945"/>
      <c r="CK1945"/>
      <c r="CL1945"/>
      <c r="CM1945"/>
      <c r="CN1945"/>
      <c r="CO1945"/>
      <c r="CP1945"/>
      <c r="CQ1945"/>
      <c r="CR1945"/>
      <c r="CS1945"/>
      <c r="CT1945"/>
      <c r="CU1945"/>
      <c r="CV1945"/>
    </row>
    <row r="1946" spans="10:100" x14ac:dyDescent="0.25">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c r="BD1946"/>
      <c r="BE1946"/>
      <c r="BF1946"/>
      <c r="BG1946"/>
      <c r="BH1946"/>
      <c r="BI1946"/>
      <c r="BJ1946"/>
      <c r="BK1946"/>
      <c r="BL1946"/>
      <c r="BM1946"/>
      <c r="BN1946"/>
      <c r="BO1946"/>
      <c r="BP1946"/>
      <c r="BQ1946"/>
      <c r="BR1946"/>
      <c r="BS1946"/>
      <c r="BT1946"/>
      <c r="BU1946"/>
      <c r="BV1946"/>
      <c r="BW1946"/>
      <c r="BX1946"/>
      <c r="BY1946"/>
      <c r="BZ1946"/>
      <c r="CA1946"/>
      <c r="CB1946"/>
      <c r="CC1946"/>
      <c r="CD1946"/>
      <c r="CE1946"/>
      <c r="CF1946"/>
      <c r="CG1946"/>
      <c r="CH1946"/>
      <c r="CI1946"/>
      <c r="CJ1946"/>
      <c r="CK1946"/>
      <c r="CL1946"/>
      <c r="CM1946"/>
      <c r="CN1946"/>
      <c r="CO1946"/>
      <c r="CP1946"/>
      <c r="CQ1946"/>
      <c r="CR1946"/>
      <c r="CS1946"/>
      <c r="CT1946"/>
      <c r="CU1946"/>
      <c r="CV1946"/>
    </row>
    <row r="1947" spans="10:100" x14ac:dyDescent="0.25">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c r="BD1947"/>
      <c r="BE1947"/>
      <c r="BF1947"/>
      <c r="BG1947"/>
      <c r="BH1947"/>
      <c r="BI1947"/>
      <c r="BJ1947"/>
      <c r="BK1947"/>
      <c r="BL1947"/>
      <c r="BM1947"/>
      <c r="BN1947"/>
      <c r="BO1947"/>
      <c r="BP1947"/>
      <c r="BQ1947"/>
      <c r="BR1947"/>
      <c r="BS1947"/>
      <c r="BT1947"/>
      <c r="BU1947"/>
      <c r="BV1947"/>
      <c r="BW1947"/>
      <c r="BX1947"/>
      <c r="BY1947"/>
      <c r="BZ1947"/>
      <c r="CA1947"/>
      <c r="CB1947"/>
      <c r="CC1947"/>
      <c r="CD1947"/>
      <c r="CE1947"/>
      <c r="CF1947"/>
      <c r="CG1947"/>
      <c r="CH1947"/>
      <c r="CI1947"/>
      <c r="CJ1947"/>
      <c r="CK1947"/>
      <c r="CL1947"/>
      <c r="CM1947"/>
      <c r="CN1947"/>
      <c r="CO1947"/>
      <c r="CP1947"/>
      <c r="CQ1947"/>
      <c r="CR1947"/>
      <c r="CS1947"/>
      <c r="CT1947"/>
      <c r="CU1947"/>
      <c r="CV1947"/>
    </row>
    <row r="1948" spans="10:100" x14ac:dyDescent="0.25">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c r="BD1948"/>
      <c r="BE1948"/>
      <c r="BF1948"/>
      <c r="BG1948"/>
      <c r="BH1948"/>
      <c r="BI1948"/>
      <c r="BJ1948"/>
      <c r="BK1948"/>
      <c r="BL1948"/>
      <c r="BM1948"/>
      <c r="BN1948"/>
      <c r="BO1948"/>
      <c r="BP1948"/>
      <c r="BQ1948"/>
      <c r="BR1948"/>
      <c r="BS1948"/>
      <c r="BT1948"/>
      <c r="BU1948"/>
      <c r="BV1948"/>
      <c r="BW1948"/>
      <c r="BX1948"/>
      <c r="BY1948"/>
      <c r="BZ1948"/>
      <c r="CA1948"/>
      <c r="CB1948"/>
      <c r="CC1948"/>
      <c r="CD1948"/>
      <c r="CE1948"/>
      <c r="CF1948"/>
      <c r="CG1948"/>
      <c r="CH1948"/>
      <c r="CI1948"/>
      <c r="CJ1948"/>
      <c r="CK1948"/>
      <c r="CL1948"/>
      <c r="CM1948"/>
      <c r="CN1948"/>
      <c r="CO1948"/>
      <c r="CP1948"/>
      <c r="CQ1948"/>
      <c r="CR1948"/>
      <c r="CS1948"/>
      <c r="CT1948"/>
      <c r="CU1948"/>
      <c r="CV1948"/>
    </row>
    <row r="1949" spans="10:100" x14ac:dyDescent="0.25">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c r="BD1949"/>
      <c r="BE1949"/>
      <c r="BF1949"/>
      <c r="BG1949"/>
      <c r="BH1949"/>
      <c r="BI1949"/>
      <c r="BJ1949"/>
      <c r="BK1949"/>
      <c r="BL1949"/>
      <c r="BM1949"/>
      <c r="BN1949"/>
      <c r="BO1949"/>
      <c r="BP1949"/>
      <c r="BQ1949"/>
      <c r="BR1949"/>
      <c r="BS1949"/>
      <c r="BT1949"/>
      <c r="BU1949"/>
      <c r="BV1949"/>
      <c r="BW1949"/>
      <c r="BX1949"/>
      <c r="BY1949"/>
      <c r="BZ1949"/>
      <c r="CA1949"/>
      <c r="CB1949"/>
      <c r="CC1949"/>
      <c r="CD1949"/>
      <c r="CE1949"/>
      <c r="CF1949"/>
      <c r="CG1949"/>
      <c r="CH1949"/>
      <c r="CI1949"/>
      <c r="CJ1949"/>
      <c r="CK1949"/>
      <c r="CL1949"/>
      <c r="CM1949"/>
      <c r="CN1949"/>
      <c r="CO1949"/>
      <c r="CP1949"/>
      <c r="CQ1949"/>
      <c r="CR1949"/>
      <c r="CS1949"/>
      <c r="CT1949"/>
      <c r="CU1949"/>
      <c r="CV1949"/>
    </row>
    <row r="1950" spans="10:100" x14ac:dyDescent="0.25">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M1950"/>
      <c r="CN1950"/>
      <c r="CO1950"/>
      <c r="CP1950"/>
      <c r="CQ1950"/>
      <c r="CR1950"/>
      <c r="CS1950"/>
      <c r="CT1950"/>
      <c r="CU1950"/>
      <c r="CV1950"/>
    </row>
    <row r="1951" spans="10:100" x14ac:dyDescent="0.25">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c r="BD1951"/>
      <c r="BE1951"/>
      <c r="BF1951"/>
      <c r="BG1951"/>
      <c r="BH1951"/>
      <c r="BI1951"/>
      <c r="BJ1951"/>
      <c r="BK1951"/>
      <c r="BL1951"/>
      <c r="BM1951"/>
      <c r="BN1951"/>
      <c r="BO1951"/>
      <c r="BP1951"/>
      <c r="BQ1951"/>
      <c r="BR1951"/>
      <c r="BS1951"/>
      <c r="BT1951"/>
      <c r="BU1951"/>
      <c r="BV1951"/>
      <c r="BW1951"/>
      <c r="BX1951"/>
      <c r="BY1951"/>
      <c r="BZ1951"/>
      <c r="CA1951"/>
      <c r="CB1951"/>
      <c r="CC1951"/>
      <c r="CD1951"/>
      <c r="CE1951"/>
      <c r="CF1951"/>
      <c r="CG1951"/>
      <c r="CH1951"/>
      <c r="CI1951"/>
      <c r="CJ1951"/>
      <c r="CK1951"/>
      <c r="CL1951"/>
      <c r="CM1951"/>
      <c r="CN1951"/>
      <c r="CO1951"/>
      <c r="CP1951"/>
      <c r="CQ1951"/>
      <c r="CR1951"/>
      <c r="CS1951"/>
      <c r="CT1951"/>
      <c r="CU1951"/>
      <c r="CV1951"/>
    </row>
    <row r="1952" spans="10:100" x14ac:dyDescent="0.25">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c r="BD1952"/>
      <c r="BE1952"/>
      <c r="BF1952"/>
      <c r="BG1952"/>
      <c r="BH1952"/>
      <c r="BI1952"/>
      <c r="BJ1952"/>
      <c r="BK1952"/>
      <c r="BL1952"/>
      <c r="BM1952"/>
      <c r="BN1952"/>
      <c r="BO1952"/>
      <c r="BP1952"/>
      <c r="BQ1952"/>
      <c r="BR1952"/>
      <c r="BS1952"/>
      <c r="BT1952"/>
      <c r="BU1952"/>
      <c r="BV1952"/>
      <c r="BW1952"/>
      <c r="BX1952"/>
      <c r="BY1952"/>
      <c r="BZ1952"/>
      <c r="CA1952"/>
      <c r="CB1952"/>
      <c r="CC1952"/>
      <c r="CD1952"/>
      <c r="CE1952"/>
      <c r="CF1952"/>
      <c r="CG1952"/>
      <c r="CH1952"/>
      <c r="CI1952"/>
      <c r="CJ1952"/>
      <c r="CK1952"/>
      <c r="CL1952"/>
      <c r="CM1952"/>
      <c r="CN1952"/>
      <c r="CO1952"/>
      <c r="CP1952"/>
      <c r="CQ1952"/>
      <c r="CR1952"/>
      <c r="CS1952"/>
      <c r="CT1952"/>
      <c r="CU1952"/>
      <c r="CV1952"/>
    </row>
    <row r="1953" spans="10:100" x14ac:dyDescent="0.25">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c r="BD1953"/>
      <c r="BE1953"/>
      <c r="BF1953"/>
      <c r="BG1953"/>
      <c r="BH1953"/>
      <c r="BI1953"/>
      <c r="BJ1953"/>
      <c r="BK1953"/>
      <c r="BL1953"/>
      <c r="BM1953"/>
      <c r="BN1953"/>
      <c r="BO1953"/>
      <c r="BP1953"/>
      <c r="BQ1953"/>
      <c r="BR1953"/>
      <c r="BS1953"/>
      <c r="BT1953"/>
      <c r="BU1953"/>
      <c r="BV1953"/>
      <c r="BW1953"/>
      <c r="BX1953"/>
      <c r="BY1953"/>
      <c r="BZ1953"/>
      <c r="CA1953"/>
      <c r="CB1953"/>
      <c r="CC1953"/>
      <c r="CD1953"/>
      <c r="CE1953"/>
      <c r="CF1953"/>
      <c r="CG1953"/>
      <c r="CH1953"/>
      <c r="CI1953"/>
      <c r="CJ1953"/>
      <c r="CK1953"/>
      <c r="CL1953"/>
      <c r="CM1953"/>
      <c r="CN1953"/>
      <c r="CO1953"/>
      <c r="CP1953"/>
      <c r="CQ1953"/>
      <c r="CR1953"/>
      <c r="CS1953"/>
      <c r="CT1953"/>
      <c r="CU1953"/>
      <c r="CV1953"/>
    </row>
    <row r="1954" spans="10:100" x14ac:dyDescent="0.25">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c r="BD1954"/>
      <c r="BE1954"/>
      <c r="BF1954"/>
      <c r="BG1954"/>
      <c r="BH1954"/>
      <c r="BI1954"/>
      <c r="BJ1954"/>
      <c r="BK1954"/>
      <c r="BL1954"/>
      <c r="BM1954"/>
      <c r="BN1954"/>
      <c r="BO1954"/>
      <c r="BP1954"/>
      <c r="BQ1954"/>
      <c r="BR1954"/>
      <c r="BS1954"/>
      <c r="BT1954"/>
      <c r="BU1954"/>
      <c r="BV1954"/>
      <c r="BW1954"/>
      <c r="BX1954"/>
      <c r="BY1954"/>
      <c r="BZ1954"/>
      <c r="CA1954"/>
      <c r="CB1954"/>
      <c r="CC1954"/>
      <c r="CD1954"/>
      <c r="CE1954"/>
      <c r="CF1954"/>
      <c r="CG1954"/>
      <c r="CH1954"/>
      <c r="CI1954"/>
      <c r="CJ1954"/>
      <c r="CK1954"/>
      <c r="CL1954"/>
      <c r="CM1954"/>
      <c r="CN1954"/>
      <c r="CO1954"/>
      <c r="CP1954"/>
      <c r="CQ1954"/>
      <c r="CR1954"/>
      <c r="CS1954"/>
      <c r="CT1954"/>
      <c r="CU1954"/>
      <c r="CV1954"/>
    </row>
    <row r="1955" spans="10:100" x14ac:dyDescent="0.2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c r="BD1955"/>
      <c r="BE1955"/>
      <c r="BF1955"/>
      <c r="BG1955"/>
      <c r="BH1955"/>
      <c r="BI1955"/>
      <c r="BJ1955"/>
      <c r="BK1955"/>
      <c r="BL1955"/>
      <c r="BM1955"/>
      <c r="BN1955"/>
      <c r="BO1955"/>
      <c r="BP1955"/>
      <c r="BQ1955"/>
      <c r="BR1955"/>
      <c r="BS1955"/>
      <c r="BT1955"/>
      <c r="BU1955"/>
      <c r="BV1955"/>
      <c r="BW1955"/>
      <c r="BX1955"/>
      <c r="BY1955"/>
      <c r="BZ1955"/>
      <c r="CA1955"/>
      <c r="CB1955"/>
      <c r="CC1955"/>
      <c r="CD1955"/>
      <c r="CE1955"/>
      <c r="CF1955"/>
      <c r="CG1955"/>
      <c r="CH1955"/>
      <c r="CI1955"/>
      <c r="CJ1955"/>
      <c r="CK1955"/>
      <c r="CL1955"/>
      <c r="CM1955"/>
      <c r="CN1955"/>
      <c r="CO1955"/>
      <c r="CP1955"/>
      <c r="CQ1955"/>
      <c r="CR1955"/>
      <c r="CS1955"/>
      <c r="CT1955"/>
      <c r="CU1955"/>
      <c r="CV1955"/>
    </row>
    <row r="1956" spans="10:100" x14ac:dyDescent="0.25">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c r="BD1956"/>
      <c r="BE1956"/>
      <c r="BF1956"/>
      <c r="BG1956"/>
      <c r="BH1956"/>
      <c r="BI1956"/>
      <c r="BJ1956"/>
      <c r="BK1956"/>
      <c r="BL1956"/>
      <c r="BM1956"/>
      <c r="BN1956"/>
      <c r="BO1956"/>
      <c r="BP1956"/>
      <c r="BQ1956"/>
      <c r="BR1956"/>
      <c r="BS1956"/>
      <c r="BT1956"/>
      <c r="BU1956"/>
      <c r="BV1956"/>
      <c r="BW1956"/>
      <c r="BX1956"/>
      <c r="BY1956"/>
      <c r="BZ1956"/>
      <c r="CA1956"/>
      <c r="CB1956"/>
      <c r="CC1956"/>
      <c r="CD1956"/>
      <c r="CE1956"/>
      <c r="CF1956"/>
      <c r="CG1956"/>
      <c r="CH1956"/>
      <c r="CI1956"/>
      <c r="CJ1956"/>
      <c r="CK1956"/>
      <c r="CL1956"/>
      <c r="CM1956"/>
      <c r="CN1956"/>
      <c r="CO1956"/>
      <c r="CP1956"/>
      <c r="CQ1956"/>
      <c r="CR1956"/>
      <c r="CS1956"/>
      <c r="CT1956"/>
      <c r="CU1956"/>
      <c r="CV1956"/>
    </row>
    <row r="1957" spans="10:100" x14ac:dyDescent="0.25">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c r="BD1957"/>
      <c r="BE1957"/>
      <c r="BF1957"/>
      <c r="BG1957"/>
      <c r="BH1957"/>
      <c r="BI1957"/>
      <c r="BJ1957"/>
      <c r="BK1957"/>
      <c r="BL1957"/>
      <c r="BM1957"/>
      <c r="BN1957"/>
      <c r="BO1957"/>
      <c r="BP1957"/>
      <c r="BQ1957"/>
      <c r="BR1957"/>
      <c r="BS1957"/>
      <c r="BT1957"/>
      <c r="BU1957"/>
      <c r="BV1957"/>
      <c r="BW1957"/>
      <c r="BX1957"/>
      <c r="BY1957"/>
      <c r="BZ1957"/>
      <c r="CA1957"/>
      <c r="CB1957"/>
      <c r="CC1957"/>
      <c r="CD1957"/>
      <c r="CE1957"/>
      <c r="CF1957"/>
      <c r="CG1957"/>
      <c r="CH1957"/>
      <c r="CI1957"/>
      <c r="CJ1957"/>
      <c r="CK1957"/>
      <c r="CL1957"/>
      <c r="CM1957"/>
      <c r="CN1957"/>
      <c r="CO1957"/>
      <c r="CP1957"/>
      <c r="CQ1957"/>
      <c r="CR1957"/>
      <c r="CS1957"/>
      <c r="CT1957"/>
      <c r="CU1957"/>
      <c r="CV1957"/>
    </row>
    <row r="1958" spans="10:100" x14ac:dyDescent="0.25">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c r="BD1958"/>
      <c r="BE1958"/>
      <c r="BF1958"/>
      <c r="BG1958"/>
      <c r="BH1958"/>
      <c r="BI1958"/>
      <c r="BJ1958"/>
      <c r="BK1958"/>
      <c r="BL1958"/>
      <c r="BM1958"/>
      <c r="BN1958"/>
      <c r="BO1958"/>
      <c r="BP1958"/>
      <c r="BQ1958"/>
      <c r="BR1958"/>
      <c r="BS1958"/>
      <c r="BT1958"/>
      <c r="BU1958"/>
      <c r="BV1958"/>
      <c r="BW1958"/>
      <c r="BX1958"/>
      <c r="BY1958"/>
      <c r="BZ1958"/>
      <c r="CA1958"/>
      <c r="CB1958"/>
      <c r="CC1958"/>
      <c r="CD1958"/>
      <c r="CE1958"/>
      <c r="CF1958"/>
      <c r="CG1958"/>
      <c r="CH1958"/>
      <c r="CI1958"/>
      <c r="CJ1958"/>
      <c r="CK1958"/>
      <c r="CL1958"/>
      <c r="CM1958"/>
      <c r="CN1958"/>
      <c r="CO1958"/>
      <c r="CP1958"/>
      <c r="CQ1958"/>
      <c r="CR1958"/>
      <c r="CS1958"/>
      <c r="CT1958"/>
      <c r="CU1958"/>
      <c r="CV1958"/>
    </row>
    <row r="1959" spans="10:100" x14ac:dyDescent="0.25">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c r="BD1959"/>
      <c r="BE1959"/>
      <c r="BF1959"/>
      <c r="BG1959"/>
      <c r="BH1959"/>
      <c r="BI1959"/>
      <c r="BJ1959"/>
      <c r="BK1959"/>
      <c r="BL1959"/>
      <c r="BM1959"/>
      <c r="BN1959"/>
      <c r="BO1959"/>
      <c r="BP1959"/>
      <c r="BQ1959"/>
      <c r="BR1959"/>
      <c r="BS1959"/>
      <c r="BT1959"/>
      <c r="BU1959"/>
      <c r="BV1959"/>
      <c r="BW1959"/>
      <c r="BX1959"/>
      <c r="BY1959"/>
      <c r="BZ1959"/>
      <c r="CA1959"/>
      <c r="CB1959"/>
      <c r="CC1959"/>
      <c r="CD1959"/>
      <c r="CE1959"/>
      <c r="CF1959"/>
      <c r="CG1959"/>
      <c r="CH1959"/>
      <c r="CI1959"/>
      <c r="CJ1959"/>
      <c r="CK1959"/>
      <c r="CL1959"/>
      <c r="CM1959"/>
      <c r="CN1959"/>
      <c r="CO1959"/>
      <c r="CP1959"/>
      <c r="CQ1959"/>
      <c r="CR1959"/>
      <c r="CS1959"/>
      <c r="CT1959"/>
      <c r="CU1959"/>
      <c r="CV1959"/>
    </row>
    <row r="1960" spans="10:100" x14ac:dyDescent="0.25">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c r="BD1960"/>
      <c r="BE1960"/>
      <c r="BF1960"/>
      <c r="BG1960"/>
      <c r="BH1960"/>
      <c r="BI1960"/>
      <c r="BJ1960"/>
      <c r="BK1960"/>
      <c r="BL1960"/>
      <c r="BM1960"/>
      <c r="BN1960"/>
      <c r="BO1960"/>
      <c r="BP1960"/>
      <c r="BQ1960"/>
      <c r="BR1960"/>
      <c r="BS1960"/>
      <c r="BT1960"/>
      <c r="BU1960"/>
      <c r="BV1960"/>
      <c r="BW1960"/>
      <c r="BX1960"/>
      <c r="BY1960"/>
      <c r="BZ1960"/>
      <c r="CA1960"/>
      <c r="CB1960"/>
      <c r="CC1960"/>
      <c r="CD1960"/>
      <c r="CE1960"/>
      <c r="CF1960"/>
      <c r="CG1960"/>
      <c r="CH1960"/>
      <c r="CI1960"/>
      <c r="CJ1960"/>
      <c r="CK1960"/>
      <c r="CL1960"/>
      <c r="CM1960"/>
      <c r="CN1960"/>
      <c r="CO1960"/>
      <c r="CP1960"/>
      <c r="CQ1960"/>
      <c r="CR1960"/>
      <c r="CS1960"/>
      <c r="CT1960"/>
      <c r="CU1960"/>
      <c r="CV1960"/>
    </row>
    <row r="1961" spans="10:100" x14ac:dyDescent="0.25">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c r="BD1961"/>
      <c r="BE1961"/>
      <c r="BF1961"/>
      <c r="BG1961"/>
      <c r="BH1961"/>
      <c r="BI1961"/>
      <c r="BJ1961"/>
      <c r="BK1961"/>
      <c r="BL1961"/>
      <c r="BM1961"/>
      <c r="BN1961"/>
      <c r="BO1961"/>
      <c r="BP1961"/>
      <c r="BQ1961"/>
      <c r="BR1961"/>
      <c r="BS1961"/>
      <c r="BT1961"/>
      <c r="BU1961"/>
      <c r="BV1961"/>
      <c r="BW1961"/>
      <c r="BX1961"/>
      <c r="BY1961"/>
      <c r="BZ1961"/>
      <c r="CA1961"/>
      <c r="CB1961"/>
      <c r="CC1961"/>
      <c r="CD1961"/>
      <c r="CE1961"/>
      <c r="CF1961"/>
      <c r="CG1961"/>
      <c r="CH1961"/>
      <c r="CI1961"/>
      <c r="CJ1961"/>
      <c r="CK1961"/>
      <c r="CL1961"/>
      <c r="CM1961"/>
      <c r="CN1961"/>
      <c r="CO1961"/>
      <c r="CP1961"/>
      <c r="CQ1961"/>
      <c r="CR1961"/>
      <c r="CS1961"/>
      <c r="CT1961"/>
      <c r="CU1961"/>
      <c r="CV1961"/>
    </row>
    <row r="1962" spans="10:100" x14ac:dyDescent="0.25">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c r="BD1962"/>
      <c r="BE1962"/>
      <c r="BF1962"/>
      <c r="BG1962"/>
      <c r="BH1962"/>
      <c r="BI1962"/>
      <c r="BJ1962"/>
      <c r="BK1962"/>
      <c r="BL1962"/>
      <c r="BM1962"/>
      <c r="BN1962"/>
      <c r="BO1962"/>
      <c r="BP1962"/>
      <c r="BQ1962"/>
      <c r="BR1962"/>
      <c r="BS1962"/>
      <c r="BT1962"/>
      <c r="BU1962"/>
      <c r="BV1962"/>
      <c r="BW1962"/>
      <c r="BX1962"/>
      <c r="BY1962"/>
      <c r="BZ1962"/>
      <c r="CA1962"/>
      <c r="CB1962"/>
      <c r="CC1962"/>
      <c r="CD1962"/>
      <c r="CE1962"/>
      <c r="CF1962"/>
      <c r="CG1962"/>
      <c r="CH1962"/>
      <c r="CI1962"/>
      <c r="CJ1962"/>
      <c r="CK1962"/>
      <c r="CL1962"/>
      <c r="CM1962"/>
      <c r="CN1962"/>
      <c r="CO1962"/>
      <c r="CP1962"/>
      <c r="CQ1962"/>
      <c r="CR1962"/>
      <c r="CS1962"/>
      <c r="CT1962"/>
      <c r="CU1962"/>
      <c r="CV1962"/>
    </row>
    <row r="1963" spans="10:100" x14ac:dyDescent="0.25">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c r="BD1963"/>
      <c r="BE1963"/>
      <c r="BF1963"/>
      <c r="BG1963"/>
      <c r="BH1963"/>
      <c r="BI1963"/>
      <c r="BJ1963"/>
      <c r="BK1963"/>
      <c r="BL1963"/>
      <c r="BM1963"/>
      <c r="BN1963"/>
      <c r="BO1963"/>
      <c r="BP1963"/>
      <c r="BQ1963"/>
      <c r="BR1963"/>
      <c r="BS1963"/>
      <c r="BT1963"/>
      <c r="BU1963"/>
      <c r="BV1963"/>
      <c r="BW1963"/>
      <c r="BX1963"/>
      <c r="BY1963"/>
      <c r="BZ1963"/>
      <c r="CA1963"/>
      <c r="CB1963"/>
      <c r="CC1963"/>
      <c r="CD1963"/>
      <c r="CE1963"/>
      <c r="CF1963"/>
      <c r="CG1963"/>
      <c r="CH1963"/>
      <c r="CI1963"/>
      <c r="CJ1963"/>
      <c r="CK1963"/>
      <c r="CL1963"/>
      <c r="CM1963"/>
      <c r="CN1963"/>
      <c r="CO1963"/>
      <c r="CP1963"/>
      <c r="CQ1963"/>
      <c r="CR1963"/>
      <c r="CS1963"/>
      <c r="CT1963"/>
      <c r="CU1963"/>
      <c r="CV1963"/>
    </row>
    <row r="1964" spans="10:100" x14ac:dyDescent="0.25">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c r="BD1964"/>
      <c r="BE1964"/>
      <c r="BF1964"/>
      <c r="BG1964"/>
      <c r="BH1964"/>
      <c r="BI1964"/>
      <c r="BJ1964"/>
      <c r="BK1964"/>
      <c r="BL1964"/>
      <c r="BM1964"/>
      <c r="BN1964"/>
      <c r="BO1964"/>
      <c r="BP1964"/>
      <c r="BQ1964"/>
      <c r="BR1964"/>
      <c r="BS1964"/>
      <c r="BT1964"/>
      <c r="BU1964"/>
      <c r="BV1964"/>
      <c r="BW1964"/>
      <c r="BX1964"/>
      <c r="BY1964"/>
      <c r="BZ1964"/>
      <c r="CA1964"/>
      <c r="CB1964"/>
      <c r="CC1964"/>
      <c r="CD1964"/>
      <c r="CE1964"/>
      <c r="CF1964"/>
      <c r="CG1964"/>
      <c r="CH1964"/>
      <c r="CI1964"/>
      <c r="CJ1964"/>
      <c r="CK1964"/>
      <c r="CL1964"/>
      <c r="CM1964"/>
      <c r="CN1964"/>
      <c r="CO1964"/>
      <c r="CP1964"/>
      <c r="CQ1964"/>
      <c r="CR1964"/>
      <c r="CS1964"/>
      <c r="CT1964"/>
      <c r="CU1964"/>
      <c r="CV1964"/>
    </row>
    <row r="1965" spans="10:100" x14ac:dyDescent="0.2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c r="BD1965"/>
      <c r="BE1965"/>
      <c r="BF1965"/>
      <c r="BG1965"/>
      <c r="BH1965"/>
      <c r="BI1965"/>
      <c r="BJ1965"/>
      <c r="BK1965"/>
      <c r="BL1965"/>
      <c r="BM1965"/>
      <c r="BN1965"/>
      <c r="BO1965"/>
      <c r="BP1965"/>
      <c r="BQ1965"/>
      <c r="BR1965"/>
      <c r="BS1965"/>
      <c r="BT1965"/>
      <c r="BU1965"/>
      <c r="BV1965"/>
      <c r="BW1965"/>
      <c r="BX1965"/>
      <c r="BY1965"/>
      <c r="BZ1965"/>
      <c r="CA1965"/>
      <c r="CB1965"/>
      <c r="CC1965"/>
      <c r="CD1965"/>
      <c r="CE1965"/>
      <c r="CF1965"/>
      <c r="CG1965"/>
      <c r="CH1965"/>
      <c r="CI1965"/>
      <c r="CJ1965"/>
      <c r="CK1965"/>
      <c r="CL1965"/>
      <c r="CM1965"/>
      <c r="CN1965"/>
      <c r="CO1965"/>
      <c r="CP1965"/>
      <c r="CQ1965"/>
      <c r="CR1965"/>
      <c r="CS1965"/>
      <c r="CT1965"/>
      <c r="CU1965"/>
      <c r="CV1965"/>
    </row>
    <row r="1966" spans="10:100" x14ac:dyDescent="0.25">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c r="BD1966"/>
      <c r="BE1966"/>
      <c r="BF1966"/>
      <c r="BG1966"/>
      <c r="BH1966"/>
      <c r="BI1966"/>
      <c r="BJ1966"/>
      <c r="BK1966"/>
      <c r="BL1966"/>
      <c r="BM1966"/>
      <c r="BN1966"/>
      <c r="BO1966"/>
      <c r="BP1966"/>
      <c r="BQ1966"/>
      <c r="BR1966"/>
      <c r="BS1966"/>
      <c r="BT1966"/>
      <c r="BU1966"/>
      <c r="BV1966"/>
      <c r="BW1966"/>
      <c r="BX1966"/>
      <c r="BY1966"/>
      <c r="BZ1966"/>
      <c r="CA1966"/>
      <c r="CB1966"/>
      <c r="CC1966"/>
      <c r="CD1966"/>
      <c r="CE1966"/>
      <c r="CF1966"/>
      <c r="CG1966"/>
      <c r="CH1966"/>
      <c r="CI1966"/>
      <c r="CJ1966"/>
      <c r="CK1966"/>
      <c r="CL1966"/>
      <c r="CM1966"/>
      <c r="CN1966"/>
      <c r="CO1966"/>
      <c r="CP1966"/>
      <c r="CQ1966"/>
      <c r="CR1966"/>
      <c r="CS1966"/>
      <c r="CT1966"/>
      <c r="CU1966"/>
      <c r="CV1966"/>
    </row>
    <row r="1967" spans="10:100" x14ac:dyDescent="0.25">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c r="BD1967"/>
      <c r="BE1967"/>
      <c r="BF1967"/>
      <c r="BG1967"/>
      <c r="BH1967"/>
      <c r="BI1967"/>
      <c r="BJ1967"/>
      <c r="BK1967"/>
      <c r="BL1967"/>
      <c r="BM1967"/>
      <c r="BN1967"/>
      <c r="BO1967"/>
      <c r="BP1967"/>
      <c r="BQ1967"/>
      <c r="BR1967"/>
      <c r="BS1967"/>
      <c r="BT1967"/>
      <c r="BU1967"/>
      <c r="BV1967"/>
      <c r="BW1967"/>
      <c r="BX1967"/>
      <c r="BY1967"/>
      <c r="BZ1967"/>
      <c r="CA1967"/>
      <c r="CB1967"/>
      <c r="CC1967"/>
      <c r="CD1967"/>
      <c r="CE1967"/>
      <c r="CF1967"/>
      <c r="CG1967"/>
      <c r="CH1967"/>
      <c r="CI1967"/>
      <c r="CJ1967"/>
      <c r="CK1967"/>
      <c r="CL1967"/>
      <c r="CM1967"/>
      <c r="CN1967"/>
      <c r="CO1967"/>
      <c r="CP1967"/>
      <c r="CQ1967"/>
      <c r="CR1967"/>
      <c r="CS1967"/>
      <c r="CT1967"/>
      <c r="CU1967"/>
      <c r="CV1967"/>
    </row>
    <row r="1968" spans="10:100" x14ac:dyDescent="0.25">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c r="BD1968"/>
      <c r="BE1968"/>
      <c r="BF1968"/>
      <c r="BG1968"/>
      <c r="BH1968"/>
      <c r="BI1968"/>
      <c r="BJ1968"/>
      <c r="BK1968"/>
      <c r="BL1968"/>
      <c r="BM1968"/>
      <c r="BN1968"/>
      <c r="BO1968"/>
      <c r="BP1968"/>
      <c r="BQ1968"/>
      <c r="BR1968"/>
      <c r="BS1968"/>
      <c r="BT1968"/>
      <c r="BU1968"/>
      <c r="BV1968"/>
      <c r="BW1968"/>
      <c r="BX1968"/>
      <c r="BY1968"/>
      <c r="BZ1968"/>
      <c r="CA1968"/>
      <c r="CB1968"/>
      <c r="CC1968"/>
      <c r="CD1968"/>
      <c r="CE1968"/>
      <c r="CF1968"/>
      <c r="CG1968"/>
      <c r="CH1968"/>
      <c r="CI1968"/>
      <c r="CJ1968"/>
      <c r="CK1968"/>
      <c r="CL1968"/>
      <c r="CM1968"/>
      <c r="CN1968"/>
      <c r="CO1968"/>
      <c r="CP1968"/>
      <c r="CQ1968"/>
      <c r="CR1968"/>
      <c r="CS1968"/>
      <c r="CT1968"/>
      <c r="CU1968"/>
      <c r="CV1968"/>
    </row>
    <row r="1969" spans="10:100" x14ac:dyDescent="0.25">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c r="BD1969"/>
      <c r="BE1969"/>
      <c r="BF1969"/>
      <c r="BG1969"/>
      <c r="BH1969"/>
      <c r="BI1969"/>
      <c r="BJ1969"/>
      <c r="BK1969"/>
      <c r="BL1969"/>
      <c r="BM1969"/>
      <c r="BN1969"/>
      <c r="BO1969"/>
      <c r="BP1969"/>
      <c r="BQ1969"/>
      <c r="BR1969"/>
      <c r="BS1969"/>
      <c r="BT1969"/>
      <c r="BU1969"/>
      <c r="BV1969"/>
      <c r="BW1969"/>
      <c r="BX1969"/>
      <c r="BY1969"/>
      <c r="BZ1969"/>
      <c r="CA1969"/>
      <c r="CB1969"/>
      <c r="CC1969"/>
      <c r="CD1969"/>
      <c r="CE1969"/>
      <c r="CF1969"/>
      <c r="CG1969"/>
      <c r="CH1969"/>
      <c r="CI1969"/>
      <c r="CJ1969"/>
      <c r="CK1969"/>
      <c r="CL1969"/>
      <c r="CM1969"/>
      <c r="CN1969"/>
      <c r="CO1969"/>
      <c r="CP1969"/>
      <c r="CQ1969"/>
      <c r="CR1969"/>
      <c r="CS1969"/>
      <c r="CT1969"/>
      <c r="CU1969"/>
      <c r="CV1969"/>
    </row>
    <row r="1970" spans="10:100" x14ac:dyDescent="0.25">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c r="BD1970"/>
      <c r="BE1970"/>
      <c r="BF1970"/>
      <c r="BG1970"/>
      <c r="BH1970"/>
      <c r="BI1970"/>
      <c r="BJ1970"/>
      <c r="BK1970"/>
      <c r="BL1970"/>
      <c r="BM1970"/>
      <c r="BN1970"/>
      <c r="BO1970"/>
      <c r="BP1970"/>
      <c r="BQ1970"/>
      <c r="BR1970"/>
      <c r="BS1970"/>
      <c r="BT1970"/>
      <c r="BU1970"/>
      <c r="BV1970"/>
      <c r="BW1970"/>
      <c r="BX1970"/>
      <c r="BY1970"/>
      <c r="BZ1970"/>
      <c r="CA1970"/>
      <c r="CB1970"/>
      <c r="CC1970"/>
      <c r="CD1970"/>
      <c r="CE1970"/>
      <c r="CF1970"/>
      <c r="CG1970"/>
      <c r="CH1970"/>
      <c r="CI1970"/>
      <c r="CJ1970"/>
      <c r="CK1970"/>
      <c r="CL1970"/>
      <c r="CM1970"/>
      <c r="CN1970"/>
      <c r="CO1970"/>
      <c r="CP1970"/>
      <c r="CQ1970"/>
      <c r="CR1970"/>
      <c r="CS1970"/>
      <c r="CT1970"/>
      <c r="CU1970"/>
      <c r="CV1970"/>
    </row>
    <row r="1971" spans="10:100" x14ac:dyDescent="0.25">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c r="BD1971"/>
      <c r="BE1971"/>
      <c r="BF1971"/>
      <c r="BG1971"/>
      <c r="BH1971"/>
      <c r="BI1971"/>
      <c r="BJ1971"/>
      <c r="BK1971"/>
      <c r="BL1971"/>
      <c r="BM1971"/>
      <c r="BN1971"/>
      <c r="BO1971"/>
      <c r="BP1971"/>
      <c r="BQ1971"/>
      <c r="BR1971"/>
      <c r="BS1971"/>
      <c r="BT1971"/>
      <c r="BU1971"/>
      <c r="BV1971"/>
      <c r="BW1971"/>
      <c r="BX1971"/>
      <c r="BY1971"/>
      <c r="BZ1971"/>
      <c r="CA1971"/>
      <c r="CB1971"/>
      <c r="CC1971"/>
      <c r="CD1971"/>
      <c r="CE1971"/>
      <c r="CF1971"/>
      <c r="CG1971"/>
      <c r="CH1971"/>
      <c r="CI1971"/>
      <c r="CJ1971"/>
      <c r="CK1971"/>
      <c r="CL1971"/>
      <c r="CM1971"/>
      <c r="CN1971"/>
      <c r="CO1971"/>
      <c r="CP1971"/>
      <c r="CQ1971"/>
      <c r="CR1971"/>
      <c r="CS1971"/>
      <c r="CT1971"/>
      <c r="CU1971"/>
      <c r="CV1971"/>
    </row>
    <row r="1972" spans="10:100" x14ac:dyDescent="0.25">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c r="BD1972"/>
      <c r="BE1972"/>
      <c r="BF1972"/>
      <c r="BG1972"/>
      <c r="BH1972"/>
      <c r="BI1972"/>
      <c r="BJ1972"/>
      <c r="BK1972"/>
      <c r="BL1972"/>
      <c r="BM1972"/>
      <c r="BN1972"/>
      <c r="BO1972"/>
      <c r="BP1972"/>
      <c r="BQ1972"/>
      <c r="BR1972"/>
      <c r="BS1972"/>
      <c r="BT1972"/>
      <c r="BU1972"/>
      <c r="BV1972"/>
      <c r="BW1972"/>
      <c r="BX1972"/>
      <c r="BY1972"/>
      <c r="BZ1972"/>
      <c r="CA1972"/>
      <c r="CB1972"/>
      <c r="CC1972"/>
      <c r="CD1972"/>
      <c r="CE1972"/>
      <c r="CF1972"/>
      <c r="CG1972"/>
      <c r="CH1972"/>
      <c r="CI1972"/>
      <c r="CJ1972"/>
      <c r="CK1972"/>
      <c r="CL1972"/>
      <c r="CM1972"/>
      <c r="CN1972"/>
      <c r="CO1972"/>
      <c r="CP1972"/>
      <c r="CQ1972"/>
      <c r="CR1972"/>
      <c r="CS1972"/>
      <c r="CT1972"/>
      <c r="CU1972"/>
      <c r="CV1972"/>
    </row>
    <row r="1973" spans="10:100" x14ac:dyDescent="0.25">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c r="BD1973"/>
      <c r="BE1973"/>
      <c r="BF1973"/>
      <c r="BG1973"/>
      <c r="BH1973"/>
      <c r="BI1973"/>
      <c r="BJ1973"/>
      <c r="BK1973"/>
      <c r="BL1973"/>
      <c r="BM1973"/>
      <c r="BN1973"/>
      <c r="BO1973"/>
      <c r="BP1973"/>
      <c r="BQ1973"/>
      <c r="BR1973"/>
      <c r="BS1973"/>
      <c r="BT1973"/>
      <c r="BU1973"/>
      <c r="BV1973"/>
      <c r="BW1973"/>
      <c r="BX1973"/>
      <c r="BY1973"/>
      <c r="BZ1973"/>
      <c r="CA1973"/>
      <c r="CB1973"/>
      <c r="CC1973"/>
      <c r="CD1973"/>
      <c r="CE1973"/>
      <c r="CF1973"/>
      <c r="CG1973"/>
      <c r="CH1973"/>
      <c r="CI1973"/>
      <c r="CJ1973"/>
      <c r="CK1973"/>
      <c r="CL1973"/>
      <c r="CM1973"/>
      <c r="CN1973"/>
      <c r="CO1973"/>
      <c r="CP1973"/>
      <c r="CQ1973"/>
      <c r="CR1973"/>
      <c r="CS1973"/>
      <c r="CT1973"/>
      <c r="CU1973"/>
      <c r="CV1973"/>
    </row>
    <row r="1974" spans="10:100" x14ac:dyDescent="0.25">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c r="BD1974"/>
      <c r="BE1974"/>
      <c r="BF1974"/>
      <c r="BG1974"/>
      <c r="BH1974"/>
      <c r="BI1974"/>
      <c r="BJ1974"/>
      <c r="BK1974"/>
      <c r="BL1974"/>
      <c r="BM1974"/>
      <c r="BN1974"/>
      <c r="BO1974"/>
      <c r="BP1974"/>
      <c r="BQ1974"/>
      <c r="BR1974"/>
      <c r="BS1974"/>
      <c r="BT1974"/>
      <c r="BU1974"/>
      <c r="BV1974"/>
      <c r="BW1974"/>
      <c r="BX1974"/>
      <c r="BY1974"/>
      <c r="BZ1974"/>
      <c r="CA1974"/>
      <c r="CB1974"/>
      <c r="CC1974"/>
      <c r="CD1974"/>
      <c r="CE1974"/>
      <c r="CF1974"/>
      <c r="CG1974"/>
      <c r="CH1974"/>
      <c r="CI1974"/>
      <c r="CJ1974"/>
      <c r="CK1974"/>
      <c r="CL1974"/>
      <c r="CM1974"/>
      <c r="CN1974"/>
      <c r="CO1974"/>
      <c r="CP1974"/>
      <c r="CQ1974"/>
      <c r="CR1974"/>
      <c r="CS1974"/>
      <c r="CT1974"/>
      <c r="CU1974"/>
      <c r="CV1974"/>
    </row>
    <row r="1975" spans="10:100" x14ac:dyDescent="0.2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c r="BD1975"/>
      <c r="BE1975"/>
      <c r="BF1975"/>
      <c r="BG1975"/>
      <c r="BH1975"/>
      <c r="BI1975"/>
      <c r="BJ1975"/>
      <c r="BK1975"/>
      <c r="BL1975"/>
      <c r="BM1975"/>
      <c r="BN1975"/>
      <c r="BO1975"/>
      <c r="BP1975"/>
      <c r="BQ1975"/>
      <c r="BR1975"/>
      <c r="BS1975"/>
      <c r="BT1975"/>
      <c r="BU1975"/>
      <c r="BV1975"/>
      <c r="BW1975"/>
      <c r="BX1975"/>
      <c r="BY1975"/>
      <c r="BZ1975"/>
      <c r="CA1975"/>
      <c r="CB1975"/>
      <c r="CC1975"/>
      <c r="CD1975"/>
      <c r="CE1975"/>
      <c r="CF1975"/>
      <c r="CG1975"/>
      <c r="CH1975"/>
      <c r="CI1975"/>
      <c r="CJ1975"/>
      <c r="CK1975"/>
      <c r="CL1975"/>
      <c r="CM1975"/>
      <c r="CN1975"/>
      <c r="CO1975"/>
      <c r="CP1975"/>
      <c r="CQ1975"/>
      <c r="CR1975"/>
      <c r="CS1975"/>
      <c r="CT1975"/>
      <c r="CU1975"/>
      <c r="CV1975"/>
    </row>
    <row r="1976" spans="10:100" x14ac:dyDescent="0.25">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c r="BD1976"/>
      <c r="BE1976"/>
      <c r="BF1976"/>
      <c r="BG1976"/>
      <c r="BH1976"/>
      <c r="BI1976"/>
      <c r="BJ1976"/>
      <c r="BK1976"/>
      <c r="BL1976"/>
      <c r="BM1976"/>
      <c r="BN1976"/>
      <c r="BO1976"/>
      <c r="BP1976"/>
      <c r="BQ1976"/>
      <c r="BR1976"/>
      <c r="BS1976"/>
      <c r="BT1976"/>
      <c r="BU1976"/>
      <c r="BV1976"/>
      <c r="BW1976"/>
      <c r="BX1976"/>
      <c r="BY1976"/>
      <c r="BZ1976"/>
      <c r="CA1976"/>
      <c r="CB1976"/>
      <c r="CC1976"/>
      <c r="CD1976"/>
      <c r="CE1976"/>
      <c r="CF1976"/>
      <c r="CG1976"/>
      <c r="CH1976"/>
      <c r="CI1976"/>
      <c r="CJ1976"/>
      <c r="CK1976"/>
      <c r="CL1976"/>
      <c r="CM1976"/>
      <c r="CN1976"/>
      <c r="CO1976"/>
      <c r="CP1976"/>
      <c r="CQ1976"/>
      <c r="CR1976"/>
      <c r="CS1976"/>
      <c r="CT1976"/>
      <c r="CU1976"/>
      <c r="CV1976"/>
    </row>
    <row r="1977" spans="10:100" x14ac:dyDescent="0.25">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c r="BD1977"/>
      <c r="BE1977"/>
      <c r="BF1977"/>
      <c r="BG1977"/>
      <c r="BH1977"/>
      <c r="BI1977"/>
      <c r="BJ1977"/>
      <c r="BK1977"/>
      <c r="BL1977"/>
      <c r="BM1977"/>
      <c r="BN1977"/>
      <c r="BO1977"/>
      <c r="BP1977"/>
      <c r="BQ1977"/>
      <c r="BR1977"/>
      <c r="BS1977"/>
      <c r="BT1977"/>
      <c r="BU1977"/>
      <c r="BV1977"/>
      <c r="BW1977"/>
      <c r="BX1977"/>
      <c r="BY1977"/>
      <c r="BZ1977"/>
      <c r="CA1977"/>
      <c r="CB1977"/>
      <c r="CC1977"/>
      <c r="CD1977"/>
      <c r="CE1977"/>
      <c r="CF1977"/>
      <c r="CG1977"/>
      <c r="CH1977"/>
      <c r="CI1977"/>
      <c r="CJ1977"/>
      <c r="CK1977"/>
      <c r="CL1977"/>
      <c r="CM1977"/>
      <c r="CN1977"/>
      <c r="CO1977"/>
      <c r="CP1977"/>
      <c r="CQ1977"/>
      <c r="CR1977"/>
      <c r="CS1977"/>
      <c r="CT1977"/>
      <c r="CU1977"/>
      <c r="CV1977"/>
    </row>
    <row r="1978" spans="10:100" x14ac:dyDescent="0.25">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c r="BD1978"/>
      <c r="BE1978"/>
      <c r="BF1978"/>
      <c r="BG1978"/>
      <c r="BH1978"/>
      <c r="BI1978"/>
      <c r="BJ1978"/>
      <c r="BK1978"/>
      <c r="BL1978"/>
      <c r="BM1978"/>
      <c r="BN1978"/>
      <c r="BO1978"/>
      <c r="BP1978"/>
      <c r="BQ1978"/>
      <c r="BR1978"/>
      <c r="BS1978"/>
      <c r="BT1978"/>
      <c r="BU1978"/>
      <c r="BV1978"/>
      <c r="BW1978"/>
      <c r="BX1978"/>
      <c r="BY1978"/>
      <c r="BZ1978"/>
      <c r="CA1978"/>
      <c r="CB1978"/>
      <c r="CC1978"/>
      <c r="CD1978"/>
      <c r="CE1978"/>
      <c r="CF1978"/>
      <c r="CG1978"/>
      <c r="CH1978"/>
      <c r="CI1978"/>
      <c r="CJ1978"/>
      <c r="CK1978"/>
      <c r="CL1978"/>
      <c r="CM1978"/>
      <c r="CN1978"/>
      <c r="CO1978"/>
      <c r="CP1978"/>
      <c r="CQ1978"/>
      <c r="CR1978"/>
      <c r="CS1978"/>
      <c r="CT1978"/>
      <c r="CU1978"/>
      <c r="CV1978"/>
    </row>
    <row r="1979" spans="10:100" x14ac:dyDescent="0.25">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M1979"/>
      <c r="CN1979"/>
      <c r="CO1979"/>
      <c r="CP1979"/>
      <c r="CQ1979"/>
      <c r="CR1979"/>
      <c r="CS1979"/>
      <c r="CT1979"/>
      <c r="CU1979"/>
      <c r="CV1979"/>
    </row>
    <row r="1980" spans="10:100" x14ac:dyDescent="0.25">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c r="BD1980"/>
      <c r="BE1980"/>
      <c r="BF1980"/>
      <c r="BG1980"/>
      <c r="BH1980"/>
      <c r="BI1980"/>
      <c r="BJ1980"/>
      <c r="BK1980"/>
      <c r="BL1980"/>
      <c r="BM1980"/>
      <c r="BN1980"/>
      <c r="BO1980"/>
      <c r="BP1980"/>
      <c r="BQ1980"/>
      <c r="BR1980"/>
      <c r="BS1980"/>
      <c r="BT1980"/>
      <c r="BU1980"/>
      <c r="BV1980"/>
      <c r="BW1980"/>
      <c r="BX1980"/>
      <c r="BY1980"/>
      <c r="BZ1980"/>
      <c r="CA1980"/>
      <c r="CB1980"/>
      <c r="CC1980"/>
      <c r="CD1980"/>
      <c r="CE1980"/>
      <c r="CF1980"/>
      <c r="CG1980"/>
      <c r="CH1980"/>
      <c r="CI1980"/>
      <c r="CJ1980"/>
      <c r="CK1980"/>
      <c r="CL1980"/>
      <c r="CM1980"/>
      <c r="CN1980"/>
      <c r="CO1980"/>
      <c r="CP1980"/>
      <c r="CQ1980"/>
      <c r="CR1980"/>
      <c r="CS1980"/>
      <c r="CT1980"/>
      <c r="CU1980"/>
      <c r="CV1980"/>
    </row>
    <row r="1981" spans="10:100" x14ac:dyDescent="0.25">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c r="BD1981"/>
      <c r="BE1981"/>
      <c r="BF1981"/>
      <c r="BG1981"/>
      <c r="BH1981"/>
      <c r="BI1981"/>
      <c r="BJ1981"/>
      <c r="BK1981"/>
      <c r="BL1981"/>
      <c r="BM1981"/>
      <c r="BN1981"/>
      <c r="BO1981"/>
      <c r="BP1981"/>
      <c r="BQ1981"/>
      <c r="BR1981"/>
      <c r="BS1981"/>
      <c r="BT1981"/>
      <c r="BU1981"/>
      <c r="BV1981"/>
      <c r="BW1981"/>
      <c r="BX1981"/>
      <c r="BY1981"/>
      <c r="BZ1981"/>
      <c r="CA1981"/>
      <c r="CB1981"/>
      <c r="CC1981"/>
      <c r="CD1981"/>
      <c r="CE1981"/>
      <c r="CF1981"/>
      <c r="CG1981"/>
      <c r="CH1981"/>
      <c r="CI1981"/>
      <c r="CJ1981"/>
      <c r="CK1981"/>
      <c r="CL1981"/>
      <c r="CM1981"/>
      <c r="CN1981"/>
      <c r="CO1981"/>
      <c r="CP1981"/>
      <c r="CQ1981"/>
      <c r="CR1981"/>
      <c r="CS1981"/>
      <c r="CT1981"/>
      <c r="CU1981"/>
      <c r="CV1981"/>
    </row>
    <row r="1982" spans="10:100" x14ac:dyDescent="0.25">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M1982"/>
      <c r="CN1982"/>
      <c r="CO1982"/>
      <c r="CP1982"/>
      <c r="CQ1982"/>
      <c r="CR1982"/>
      <c r="CS1982"/>
      <c r="CT1982"/>
      <c r="CU1982"/>
      <c r="CV1982"/>
    </row>
    <row r="1983" spans="10:100" x14ac:dyDescent="0.25">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c r="BD1983"/>
      <c r="BE1983"/>
      <c r="BF1983"/>
      <c r="BG1983"/>
      <c r="BH1983"/>
      <c r="BI1983"/>
      <c r="BJ1983"/>
      <c r="BK1983"/>
      <c r="BL1983"/>
      <c r="BM1983"/>
      <c r="BN1983"/>
      <c r="BO1983"/>
      <c r="BP1983"/>
      <c r="BQ1983"/>
      <c r="BR1983"/>
      <c r="BS1983"/>
      <c r="BT1983"/>
      <c r="BU1983"/>
      <c r="BV1983"/>
      <c r="BW1983"/>
      <c r="BX1983"/>
      <c r="BY1983"/>
      <c r="BZ1983"/>
      <c r="CA1983"/>
      <c r="CB1983"/>
      <c r="CC1983"/>
      <c r="CD1983"/>
      <c r="CE1983"/>
      <c r="CF1983"/>
      <c r="CG1983"/>
      <c r="CH1983"/>
      <c r="CI1983"/>
      <c r="CJ1983"/>
      <c r="CK1983"/>
      <c r="CL1983"/>
      <c r="CM1983"/>
      <c r="CN1983"/>
      <c r="CO1983"/>
      <c r="CP1983"/>
      <c r="CQ1983"/>
      <c r="CR1983"/>
      <c r="CS1983"/>
      <c r="CT1983"/>
      <c r="CU1983"/>
      <c r="CV1983"/>
    </row>
    <row r="1984" spans="10:100" x14ac:dyDescent="0.25">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c r="BD1984"/>
      <c r="BE1984"/>
      <c r="BF1984"/>
      <c r="BG1984"/>
      <c r="BH1984"/>
      <c r="BI1984"/>
      <c r="BJ1984"/>
      <c r="BK1984"/>
      <c r="BL1984"/>
      <c r="BM1984"/>
      <c r="BN1984"/>
      <c r="BO1984"/>
      <c r="BP1984"/>
      <c r="BQ1984"/>
      <c r="BR1984"/>
      <c r="BS1984"/>
      <c r="BT1984"/>
      <c r="BU1984"/>
      <c r="BV1984"/>
      <c r="BW1984"/>
      <c r="BX1984"/>
      <c r="BY1984"/>
      <c r="BZ1984"/>
      <c r="CA1984"/>
      <c r="CB1984"/>
      <c r="CC1984"/>
      <c r="CD1984"/>
      <c r="CE1984"/>
      <c r="CF1984"/>
      <c r="CG1984"/>
      <c r="CH1984"/>
      <c r="CI1984"/>
      <c r="CJ1984"/>
      <c r="CK1984"/>
      <c r="CL1984"/>
      <c r="CM1984"/>
      <c r="CN1984"/>
      <c r="CO1984"/>
      <c r="CP1984"/>
      <c r="CQ1984"/>
      <c r="CR1984"/>
      <c r="CS1984"/>
      <c r="CT1984"/>
      <c r="CU1984"/>
      <c r="CV1984"/>
    </row>
    <row r="1985" spans="10:100" x14ac:dyDescent="0.2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c r="BD1985"/>
      <c r="BE1985"/>
      <c r="BF1985"/>
      <c r="BG1985"/>
      <c r="BH1985"/>
      <c r="BI1985"/>
      <c r="BJ1985"/>
      <c r="BK1985"/>
      <c r="BL1985"/>
      <c r="BM1985"/>
      <c r="BN1985"/>
      <c r="BO1985"/>
      <c r="BP1985"/>
      <c r="BQ1985"/>
      <c r="BR1985"/>
      <c r="BS1985"/>
      <c r="BT1985"/>
      <c r="BU1985"/>
      <c r="BV1985"/>
      <c r="BW1985"/>
      <c r="BX1985"/>
      <c r="BY1985"/>
      <c r="BZ1985"/>
      <c r="CA1985"/>
      <c r="CB1985"/>
      <c r="CC1985"/>
      <c r="CD1985"/>
      <c r="CE1985"/>
      <c r="CF1985"/>
      <c r="CG1985"/>
      <c r="CH1985"/>
      <c r="CI1985"/>
      <c r="CJ1985"/>
      <c r="CK1985"/>
      <c r="CL1985"/>
      <c r="CM1985"/>
      <c r="CN1985"/>
      <c r="CO1985"/>
      <c r="CP1985"/>
      <c r="CQ1985"/>
      <c r="CR1985"/>
      <c r="CS1985"/>
      <c r="CT1985"/>
      <c r="CU1985"/>
      <c r="CV1985"/>
    </row>
    <row r="1986" spans="10:100" x14ac:dyDescent="0.25">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c r="BD1986"/>
      <c r="BE1986"/>
      <c r="BF1986"/>
      <c r="BG1986"/>
      <c r="BH1986"/>
      <c r="BI1986"/>
      <c r="BJ1986"/>
      <c r="BK1986"/>
      <c r="BL1986"/>
      <c r="BM1986"/>
      <c r="BN1986"/>
      <c r="BO1986"/>
      <c r="BP1986"/>
      <c r="BQ1986"/>
      <c r="BR1986"/>
      <c r="BS1986"/>
      <c r="BT1986"/>
      <c r="BU1986"/>
      <c r="BV1986"/>
      <c r="BW1986"/>
      <c r="BX1986"/>
      <c r="BY1986"/>
      <c r="BZ1986"/>
      <c r="CA1986"/>
      <c r="CB1986"/>
      <c r="CC1986"/>
      <c r="CD1986"/>
      <c r="CE1986"/>
      <c r="CF1986"/>
      <c r="CG1986"/>
      <c r="CH1986"/>
      <c r="CI1986"/>
      <c r="CJ1986"/>
      <c r="CK1986"/>
      <c r="CL1986"/>
      <c r="CM1986"/>
      <c r="CN1986"/>
      <c r="CO1986"/>
      <c r="CP1986"/>
      <c r="CQ1986"/>
      <c r="CR1986"/>
      <c r="CS1986"/>
      <c r="CT1986"/>
      <c r="CU1986"/>
      <c r="CV1986"/>
    </row>
    <row r="1987" spans="10:100" x14ac:dyDescent="0.25">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c r="BD1987"/>
      <c r="BE1987"/>
      <c r="BF1987"/>
      <c r="BG1987"/>
      <c r="BH1987"/>
      <c r="BI1987"/>
      <c r="BJ1987"/>
      <c r="BK1987"/>
      <c r="BL1987"/>
      <c r="BM1987"/>
      <c r="BN1987"/>
      <c r="BO1987"/>
      <c r="BP1987"/>
      <c r="BQ1987"/>
      <c r="BR1987"/>
      <c r="BS1987"/>
      <c r="BT1987"/>
      <c r="BU1987"/>
      <c r="BV1987"/>
      <c r="BW1987"/>
      <c r="BX1987"/>
      <c r="BY1987"/>
      <c r="BZ1987"/>
      <c r="CA1987"/>
      <c r="CB1987"/>
      <c r="CC1987"/>
      <c r="CD1987"/>
      <c r="CE1987"/>
      <c r="CF1987"/>
      <c r="CG1987"/>
      <c r="CH1987"/>
      <c r="CI1987"/>
      <c r="CJ1987"/>
      <c r="CK1987"/>
      <c r="CL1987"/>
      <c r="CM1987"/>
      <c r="CN1987"/>
      <c r="CO1987"/>
      <c r="CP1987"/>
      <c r="CQ1987"/>
      <c r="CR1987"/>
      <c r="CS1987"/>
      <c r="CT1987"/>
      <c r="CU1987"/>
      <c r="CV1987"/>
    </row>
    <row r="1988" spans="10:100" x14ac:dyDescent="0.25">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c r="BD1988"/>
      <c r="BE1988"/>
      <c r="BF1988"/>
      <c r="BG1988"/>
      <c r="BH1988"/>
      <c r="BI1988"/>
      <c r="BJ1988"/>
      <c r="BK1988"/>
      <c r="BL1988"/>
      <c r="BM1988"/>
      <c r="BN1988"/>
      <c r="BO1988"/>
      <c r="BP1988"/>
      <c r="BQ1988"/>
      <c r="BR1988"/>
      <c r="BS1988"/>
      <c r="BT1988"/>
      <c r="BU1988"/>
      <c r="BV1988"/>
      <c r="BW1988"/>
      <c r="BX1988"/>
      <c r="BY1988"/>
      <c r="BZ1988"/>
      <c r="CA1988"/>
      <c r="CB1988"/>
      <c r="CC1988"/>
      <c r="CD1988"/>
      <c r="CE1988"/>
      <c r="CF1988"/>
      <c r="CG1988"/>
      <c r="CH1988"/>
      <c r="CI1988"/>
      <c r="CJ1988"/>
      <c r="CK1988"/>
      <c r="CL1988"/>
      <c r="CM1988"/>
      <c r="CN1988"/>
      <c r="CO1988"/>
      <c r="CP1988"/>
      <c r="CQ1988"/>
      <c r="CR1988"/>
      <c r="CS1988"/>
      <c r="CT1988"/>
      <c r="CU1988"/>
      <c r="CV1988"/>
    </row>
    <row r="1989" spans="10:100" x14ac:dyDescent="0.25">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c r="BD1989"/>
      <c r="BE1989"/>
      <c r="BF1989"/>
      <c r="BG1989"/>
      <c r="BH1989"/>
      <c r="BI1989"/>
      <c r="BJ1989"/>
      <c r="BK1989"/>
      <c r="BL1989"/>
      <c r="BM1989"/>
      <c r="BN1989"/>
      <c r="BO1989"/>
      <c r="BP1989"/>
      <c r="BQ1989"/>
      <c r="BR1989"/>
      <c r="BS1989"/>
      <c r="BT1989"/>
      <c r="BU1989"/>
      <c r="BV1989"/>
      <c r="BW1989"/>
      <c r="BX1989"/>
      <c r="BY1989"/>
      <c r="BZ1989"/>
      <c r="CA1989"/>
      <c r="CB1989"/>
      <c r="CC1989"/>
      <c r="CD1989"/>
      <c r="CE1989"/>
      <c r="CF1989"/>
      <c r="CG1989"/>
      <c r="CH1989"/>
      <c r="CI1989"/>
      <c r="CJ1989"/>
      <c r="CK1989"/>
      <c r="CL1989"/>
      <c r="CM1989"/>
      <c r="CN1989"/>
      <c r="CO1989"/>
      <c r="CP1989"/>
      <c r="CQ1989"/>
      <c r="CR1989"/>
      <c r="CS1989"/>
      <c r="CT1989"/>
      <c r="CU1989"/>
      <c r="CV1989"/>
    </row>
    <row r="1990" spans="10:100" x14ac:dyDescent="0.25">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c r="BD1990"/>
      <c r="BE1990"/>
      <c r="BF1990"/>
      <c r="BG1990"/>
      <c r="BH1990"/>
      <c r="BI1990"/>
      <c r="BJ1990"/>
      <c r="BK1990"/>
      <c r="BL1990"/>
      <c r="BM1990"/>
      <c r="BN1990"/>
      <c r="BO1990"/>
      <c r="BP1990"/>
      <c r="BQ1990"/>
      <c r="BR1990"/>
      <c r="BS1990"/>
      <c r="BT1990"/>
      <c r="BU1990"/>
      <c r="BV1990"/>
      <c r="BW1990"/>
      <c r="BX1990"/>
      <c r="BY1990"/>
      <c r="BZ1990"/>
      <c r="CA1990"/>
      <c r="CB1990"/>
      <c r="CC1990"/>
      <c r="CD1990"/>
      <c r="CE1990"/>
      <c r="CF1990"/>
      <c r="CG1990"/>
      <c r="CH1990"/>
      <c r="CI1990"/>
      <c r="CJ1990"/>
      <c r="CK1990"/>
      <c r="CL1990"/>
      <c r="CM1990"/>
      <c r="CN1990"/>
      <c r="CO1990"/>
      <c r="CP1990"/>
      <c r="CQ1990"/>
      <c r="CR1990"/>
      <c r="CS1990"/>
      <c r="CT1990"/>
      <c r="CU1990"/>
      <c r="CV1990"/>
    </row>
    <row r="1991" spans="10:100" x14ac:dyDescent="0.25">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c r="BD1991"/>
      <c r="BE1991"/>
      <c r="BF1991"/>
      <c r="BG1991"/>
      <c r="BH1991"/>
      <c r="BI1991"/>
      <c r="BJ1991"/>
      <c r="BK1991"/>
      <c r="BL1991"/>
      <c r="BM1991"/>
      <c r="BN1991"/>
      <c r="BO1991"/>
      <c r="BP1991"/>
      <c r="BQ1991"/>
      <c r="BR1991"/>
      <c r="BS1991"/>
      <c r="BT1991"/>
      <c r="BU1991"/>
      <c r="BV1991"/>
      <c r="BW1991"/>
      <c r="BX1991"/>
      <c r="BY1991"/>
      <c r="BZ1991"/>
      <c r="CA1991"/>
      <c r="CB1991"/>
      <c r="CC1991"/>
      <c r="CD1991"/>
      <c r="CE1991"/>
      <c r="CF1991"/>
      <c r="CG1991"/>
      <c r="CH1991"/>
      <c r="CI1991"/>
      <c r="CJ1991"/>
      <c r="CK1991"/>
      <c r="CL1991"/>
      <c r="CM1991"/>
      <c r="CN1991"/>
      <c r="CO1991"/>
      <c r="CP1991"/>
      <c r="CQ1991"/>
      <c r="CR1991"/>
      <c r="CS1991"/>
      <c r="CT1991"/>
      <c r="CU1991"/>
      <c r="CV1991"/>
    </row>
    <row r="1992" spans="10:100" x14ac:dyDescent="0.25">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c r="BD1992"/>
      <c r="BE1992"/>
      <c r="BF1992"/>
      <c r="BG1992"/>
      <c r="BH1992"/>
      <c r="BI1992"/>
      <c r="BJ1992"/>
      <c r="BK1992"/>
      <c r="BL1992"/>
      <c r="BM1992"/>
      <c r="BN1992"/>
      <c r="BO1992"/>
      <c r="BP1992"/>
      <c r="BQ1992"/>
      <c r="BR1992"/>
      <c r="BS1992"/>
      <c r="BT1992"/>
      <c r="BU1992"/>
      <c r="BV1992"/>
      <c r="BW1992"/>
      <c r="BX1992"/>
      <c r="BY1992"/>
      <c r="BZ1992"/>
      <c r="CA1992"/>
      <c r="CB1992"/>
      <c r="CC1992"/>
      <c r="CD1992"/>
      <c r="CE1992"/>
      <c r="CF1992"/>
      <c r="CG1992"/>
      <c r="CH1992"/>
      <c r="CI1992"/>
      <c r="CJ1992"/>
      <c r="CK1992"/>
      <c r="CL1992"/>
      <c r="CM1992"/>
      <c r="CN1992"/>
      <c r="CO1992"/>
      <c r="CP1992"/>
      <c r="CQ1992"/>
      <c r="CR1992"/>
      <c r="CS1992"/>
      <c r="CT1992"/>
      <c r="CU1992"/>
      <c r="CV1992"/>
    </row>
    <row r="1993" spans="10:100" x14ac:dyDescent="0.25">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c r="BD1993"/>
      <c r="BE1993"/>
      <c r="BF1993"/>
      <c r="BG1993"/>
      <c r="BH1993"/>
      <c r="BI1993"/>
      <c r="BJ1993"/>
      <c r="BK1993"/>
      <c r="BL1993"/>
      <c r="BM1993"/>
      <c r="BN1993"/>
      <c r="BO1993"/>
      <c r="BP1993"/>
      <c r="BQ1993"/>
      <c r="BR1993"/>
      <c r="BS1993"/>
      <c r="BT1993"/>
      <c r="BU1993"/>
      <c r="BV1993"/>
      <c r="BW1993"/>
      <c r="BX1993"/>
      <c r="BY1993"/>
      <c r="BZ1993"/>
      <c r="CA1993"/>
      <c r="CB1993"/>
      <c r="CC1993"/>
      <c r="CD1993"/>
      <c r="CE1993"/>
      <c r="CF1993"/>
      <c r="CG1993"/>
      <c r="CH1993"/>
      <c r="CI1993"/>
      <c r="CJ1993"/>
      <c r="CK1993"/>
      <c r="CL1993"/>
      <c r="CM1993"/>
      <c r="CN1993"/>
      <c r="CO1993"/>
      <c r="CP1993"/>
      <c r="CQ1993"/>
      <c r="CR1993"/>
      <c r="CS1993"/>
      <c r="CT1993"/>
      <c r="CU1993"/>
      <c r="CV1993"/>
    </row>
    <row r="1994" spans="10:100" x14ac:dyDescent="0.25">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c r="BD1994"/>
      <c r="BE1994"/>
      <c r="BF1994"/>
      <c r="BG1994"/>
      <c r="BH1994"/>
      <c r="BI1994"/>
      <c r="BJ1994"/>
      <c r="BK1994"/>
      <c r="BL1994"/>
      <c r="BM1994"/>
      <c r="BN1994"/>
      <c r="BO1994"/>
      <c r="BP1994"/>
      <c r="BQ1994"/>
      <c r="BR1994"/>
      <c r="BS1994"/>
      <c r="BT1994"/>
      <c r="BU1994"/>
      <c r="BV1994"/>
      <c r="BW1994"/>
      <c r="BX1994"/>
      <c r="BY1994"/>
      <c r="BZ1994"/>
      <c r="CA1994"/>
      <c r="CB1994"/>
      <c r="CC1994"/>
      <c r="CD1994"/>
      <c r="CE1994"/>
      <c r="CF1994"/>
      <c r="CG1994"/>
      <c r="CH1994"/>
      <c r="CI1994"/>
      <c r="CJ1994"/>
      <c r="CK1994"/>
      <c r="CL1994"/>
      <c r="CM1994"/>
      <c r="CN1994"/>
      <c r="CO1994"/>
      <c r="CP1994"/>
      <c r="CQ1994"/>
      <c r="CR1994"/>
      <c r="CS1994"/>
      <c r="CT1994"/>
      <c r="CU1994"/>
      <c r="CV1994"/>
    </row>
    <row r="1995" spans="10:100" x14ac:dyDescent="0.2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c r="BD1995"/>
      <c r="BE1995"/>
      <c r="BF1995"/>
      <c r="BG1995"/>
      <c r="BH1995"/>
      <c r="BI1995"/>
      <c r="BJ1995"/>
      <c r="BK1995"/>
      <c r="BL1995"/>
      <c r="BM1995"/>
      <c r="BN1995"/>
      <c r="BO1995"/>
      <c r="BP1995"/>
      <c r="BQ1995"/>
      <c r="BR1995"/>
      <c r="BS1995"/>
      <c r="BT1995"/>
      <c r="BU1995"/>
      <c r="BV1995"/>
      <c r="BW1995"/>
      <c r="BX1995"/>
      <c r="BY1995"/>
      <c r="BZ1995"/>
      <c r="CA1995"/>
      <c r="CB1995"/>
      <c r="CC1995"/>
      <c r="CD1995"/>
      <c r="CE1995"/>
      <c r="CF1995"/>
      <c r="CG1995"/>
      <c r="CH1995"/>
      <c r="CI1995"/>
      <c r="CJ1995"/>
      <c r="CK1995"/>
      <c r="CL1995"/>
      <c r="CM1995"/>
      <c r="CN1995"/>
      <c r="CO1995"/>
      <c r="CP1995"/>
      <c r="CQ1995"/>
      <c r="CR1995"/>
      <c r="CS1995"/>
      <c r="CT1995"/>
      <c r="CU1995"/>
      <c r="CV1995"/>
    </row>
    <row r="1996" spans="10:100" x14ac:dyDescent="0.25">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c r="BD1996"/>
      <c r="BE1996"/>
      <c r="BF1996"/>
      <c r="BG1996"/>
      <c r="BH1996"/>
      <c r="BI1996"/>
      <c r="BJ1996"/>
      <c r="BK1996"/>
      <c r="BL1996"/>
      <c r="BM1996"/>
      <c r="BN1996"/>
      <c r="BO1996"/>
      <c r="BP1996"/>
      <c r="BQ1996"/>
      <c r="BR1996"/>
      <c r="BS1996"/>
      <c r="BT1996"/>
      <c r="BU1996"/>
      <c r="BV1996"/>
      <c r="BW1996"/>
      <c r="BX1996"/>
      <c r="BY1996"/>
      <c r="BZ1996"/>
      <c r="CA1996"/>
      <c r="CB1996"/>
      <c r="CC1996"/>
      <c r="CD1996"/>
      <c r="CE1996"/>
      <c r="CF1996"/>
      <c r="CG1996"/>
      <c r="CH1996"/>
      <c r="CI1996"/>
      <c r="CJ1996"/>
      <c r="CK1996"/>
      <c r="CL1996"/>
      <c r="CM1996"/>
      <c r="CN1996"/>
      <c r="CO1996"/>
      <c r="CP1996"/>
      <c r="CQ1996"/>
      <c r="CR1996"/>
      <c r="CS1996"/>
      <c r="CT1996"/>
      <c r="CU1996"/>
      <c r="CV1996"/>
    </row>
    <row r="1997" spans="10:100" x14ac:dyDescent="0.25">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c r="BD1997"/>
      <c r="BE1997"/>
      <c r="BF1997"/>
      <c r="BG1997"/>
      <c r="BH1997"/>
      <c r="BI1997"/>
      <c r="BJ1997"/>
      <c r="BK1997"/>
      <c r="BL1997"/>
      <c r="BM1997"/>
      <c r="BN1997"/>
      <c r="BO1997"/>
      <c r="BP1997"/>
      <c r="BQ1997"/>
      <c r="BR1997"/>
      <c r="BS1997"/>
      <c r="BT1997"/>
      <c r="BU1997"/>
      <c r="BV1997"/>
      <c r="BW1997"/>
      <c r="BX1997"/>
      <c r="BY1997"/>
      <c r="BZ1997"/>
      <c r="CA1997"/>
      <c r="CB1997"/>
      <c r="CC1997"/>
      <c r="CD1997"/>
      <c r="CE1997"/>
      <c r="CF1997"/>
      <c r="CG1997"/>
      <c r="CH1997"/>
      <c r="CI1997"/>
      <c r="CJ1997"/>
      <c r="CK1997"/>
      <c r="CL1997"/>
      <c r="CM1997"/>
      <c r="CN1997"/>
      <c r="CO1997"/>
      <c r="CP1997"/>
      <c r="CQ1997"/>
      <c r="CR1997"/>
      <c r="CS1997"/>
      <c r="CT1997"/>
      <c r="CU1997"/>
      <c r="CV1997"/>
    </row>
    <row r="1998" spans="10:100" x14ac:dyDescent="0.25">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c r="BD1998"/>
      <c r="BE1998"/>
      <c r="BF1998"/>
      <c r="BG1998"/>
      <c r="BH1998"/>
      <c r="BI1998"/>
      <c r="BJ1998"/>
      <c r="BK1998"/>
      <c r="BL1998"/>
      <c r="BM1998"/>
      <c r="BN1998"/>
      <c r="BO1998"/>
      <c r="BP1998"/>
      <c r="BQ1998"/>
      <c r="BR1998"/>
      <c r="BS1998"/>
      <c r="BT1998"/>
      <c r="BU1998"/>
      <c r="BV1998"/>
      <c r="BW1998"/>
      <c r="BX1998"/>
      <c r="BY1998"/>
      <c r="BZ1998"/>
      <c r="CA1998"/>
      <c r="CB1998"/>
      <c r="CC1998"/>
      <c r="CD1998"/>
      <c r="CE1998"/>
      <c r="CF1998"/>
      <c r="CG1998"/>
      <c r="CH1998"/>
      <c r="CI1998"/>
      <c r="CJ1998"/>
      <c r="CK1998"/>
      <c r="CL1998"/>
      <c r="CM1998"/>
      <c r="CN1998"/>
      <c r="CO1998"/>
      <c r="CP1998"/>
      <c r="CQ1998"/>
      <c r="CR1998"/>
      <c r="CS1998"/>
      <c r="CT1998"/>
      <c r="CU1998"/>
      <c r="CV1998"/>
    </row>
    <row r="1999" spans="10:100" x14ac:dyDescent="0.25">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c r="BD1999"/>
      <c r="BE1999"/>
      <c r="BF1999"/>
      <c r="BG1999"/>
      <c r="BH1999"/>
      <c r="BI1999"/>
      <c r="BJ1999"/>
      <c r="BK1999"/>
      <c r="BL1999"/>
      <c r="BM1999"/>
      <c r="BN1999"/>
      <c r="BO1999"/>
      <c r="BP1999"/>
      <c r="BQ1999"/>
      <c r="BR1999"/>
      <c r="BS1999"/>
      <c r="BT1999"/>
      <c r="BU1999"/>
      <c r="BV1999"/>
      <c r="BW1999"/>
      <c r="BX1999"/>
      <c r="BY1999"/>
      <c r="BZ1999"/>
      <c r="CA1999"/>
      <c r="CB1999"/>
      <c r="CC1999"/>
      <c r="CD1999"/>
      <c r="CE1999"/>
      <c r="CF1999"/>
      <c r="CG1999"/>
      <c r="CH1999"/>
      <c r="CI1999"/>
      <c r="CJ1999"/>
      <c r="CK1999"/>
      <c r="CL1999"/>
      <c r="CM1999"/>
      <c r="CN1999"/>
      <c r="CO1999"/>
      <c r="CP1999"/>
      <c r="CQ1999"/>
      <c r="CR1999"/>
      <c r="CS1999"/>
      <c r="CT1999"/>
      <c r="CU1999"/>
      <c r="CV1999"/>
    </row>
    <row r="2000" spans="10:100" x14ac:dyDescent="0.25">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c r="BD2000"/>
      <c r="BE2000"/>
      <c r="BF2000"/>
      <c r="BG2000"/>
      <c r="BH2000"/>
      <c r="BI2000"/>
      <c r="BJ2000"/>
      <c r="BK2000"/>
      <c r="BL2000"/>
      <c r="BM2000"/>
      <c r="BN2000"/>
      <c r="BO2000"/>
      <c r="BP2000"/>
      <c r="BQ2000"/>
      <c r="BR2000"/>
      <c r="BS2000"/>
      <c r="BT2000"/>
      <c r="BU2000"/>
      <c r="BV2000"/>
      <c r="BW2000"/>
      <c r="BX2000"/>
      <c r="BY2000"/>
      <c r="BZ2000"/>
      <c r="CA2000"/>
      <c r="CB2000"/>
      <c r="CC2000"/>
      <c r="CD2000"/>
      <c r="CE2000"/>
      <c r="CF2000"/>
      <c r="CG2000"/>
      <c r="CH2000"/>
      <c r="CI2000"/>
      <c r="CJ2000"/>
      <c r="CK2000"/>
      <c r="CL2000"/>
      <c r="CM2000"/>
      <c r="CN2000"/>
      <c r="CO2000"/>
      <c r="CP2000"/>
      <c r="CQ2000"/>
      <c r="CR2000"/>
      <c r="CS2000"/>
      <c r="CT2000"/>
      <c r="CU2000"/>
      <c r="CV2000"/>
    </row>
    <row r="2001" spans="10:100" x14ac:dyDescent="0.25">
      <c r="J2001"/>
      <c r="K2001"/>
      <c r="L2001"/>
      <c r="M2001"/>
      <c r="N2001"/>
      <c r="O2001"/>
      <c r="P2001"/>
      <c r="Q2001"/>
      <c r="R2001"/>
      <c r="S2001"/>
      <c r="T2001"/>
      <c r="U2001"/>
      <c r="V2001"/>
      <c r="W2001"/>
      <c r="X2001"/>
      <c r="Y2001"/>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c r="BD2001"/>
      <c r="BE2001"/>
      <c r="BF2001"/>
      <c r="BG2001"/>
      <c r="BH2001"/>
      <c r="BI2001"/>
      <c r="BJ2001"/>
      <c r="BK2001"/>
      <c r="BL2001"/>
      <c r="BM2001"/>
      <c r="BN2001"/>
      <c r="BO2001"/>
      <c r="BP2001"/>
      <c r="BQ2001"/>
      <c r="BR2001"/>
      <c r="BS2001"/>
      <c r="BT2001"/>
      <c r="BU2001"/>
      <c r="BV2001"/>
      <c r="BW2001"/>
      <c r="BX2001"/>
      <c r="BY2001"/>
      <c r="BZ2001"/>
      <c r="CA2001"/>
      <c r="CB2001"/>
      <c r="CC2001"/>
      <c r="CD2001"/>
      <c r="CE2001"/>
      <c r="CF2001"/>
      <c r="CG2001"/>
      <c r="CH2001"/>
      <c r="CI2001"/>
      <c r="CJ2001"/>
      <c r="CK2001"/>
      <c r="CL2001"/>
      <c r="CM2001"/>
      <c r="CN2001"/>
      <c r="CO2001"/>
      <c r="CP2001"/>
      <c r="CQ2001"/>
      <c r="CR2001"/>
      <c r="CS2001"/>
      <c r="CT2001"/>
      <c r="CU2001"/>
      <c r="CV2001"/>
    </row>
    <row r="2002" spans="10:100" x14ac:dyDescent="0.25">
      <c r="J2002"/>
      <c r="K2002"/>
      <c r="L2002"/>
      <c r="M2002"/>
      <c r="N2002"/>
      <c r="O2002"/>
      <c r="P2002"/>
      <c r="Q2002"/>
      <c r="R2002"/>
      <c r="S2002"/>
      <c r="T2002"/>
      <c r="U2002"/>
      <c r="V2002"/>
      <c r="W2002"/>
      <c r="X2002"/>
      <c r="Y2002"/>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c r="BD2002"/>
      <c r="BE2002"/>
      <c r="BF2002"/>
      <c r="BG2002"/>
      <c r="BH2002"/>
      <c r="BI2002"/>
      <c r="BJ2002"/>
      <c r="BK2002"/>
      <c r="BL2002"/>
      <c r="BM2002"/>
      <c r="BN2002"/>
      <c r="BO2002"/>
      <c r="BP2002"/>
      <c r="BQ2002"/>
      <c r="BR2002"/>
      <c r="BS2002"/>
      <c r="BT2002"/>
      <c r="BU2002"/>
      <c r="BV2002"/>
      <c r="BW2002"/>
      <c r="BX2002"/>
      <c r="BY2002"/>
      <c r="BZ2002"/>
      <c r="CA2002"/>
      <c r="CB2002"/>
      <c r="CC2002"/>
      <c r="CD2002"/>
      <c r="CE2002"/>
      <c r="CF2002"/>
      <c r="CG2002"/>
      <c r="CH2002"/>
      <c r="CI2002"/>
      <c r="CJ2002"/>
      <c r="CK2002"/>
      <c r="CL2002"/>
      <c r="CM2002"/>
      <c r="CN2002"/>
      <c r="CO2002"/>
      <c r="CP2002"/>
      <c r="CQ2002"/>
      <c r="CR2002"/>
      <c r="CS2002"/>
      <c r="CT2002"/>
      <c r="CU2002"/>
      <c r="CV2002"/>
    </row>
    <row r="2003" spans="10:100" x14ac:dyDescent="0.25">
      <c r="J2003"/>
      <c r="K2003"/>
      <c r="L2003"/>
      <c r="M2003"/>
      <c r="N2003"/>
      <c r="O2003"/>
      <c r="P2003"/>
      <c r="Q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c r="CM2003"/>
      <c r="CN2003"/>
      <c r="CO2003"/>
      <c r="CP2003"/>
      <c r="CQ2003"/>
      <c r="CR2003"/>
      <c r="CS2003"/>
      <c r="CT2003"/>
      <c r="CU2003"/>
      <c r="CV2003"/>
    </row>
    <row r="2004" spans="10:100" x14ac:dyDescent="0.25">
      <c r="J2004"/>
      <c r="K2004"/>
      <c r="L2004"/>
      <c r="M2004"/>
      <c r="N2004"/>
      <c r="O2004"/>
      <c r="P2004"/>
      <c r="Q2004"/>
      <c r="R2004"/>
      <c r="S2004"/>
      <c r="T2004"/>
      <c r="U2004"/>
      <c r="V2004"/>
      <c r="W2004"/>
      <c r="X2004"/>
      <c r="Y2004"/>
      <c r="Z2004"/>
      <c r="AA2004"/>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c r="BD2004"/>
      <c r="BE2004"/>
      <c r="BF2004"/>
      <c r="BG2004"/>
      <c r="BH2004"/>
      <c r="BI2004"/>
      <c r="BJ2004"/>
      <c r="BK2004"/>
      <c r="BL2004"/>
      <c r="BM2004"/>
      <c r="BN2004"/>
      <c r="BO2004"/>
      <c r="BP2004"/>
      <c r="BQ2004"/>
      <c r="BR2004"/>
      <c r="BS2004"/>
      <c r="BT2004"/>
      <c r="BU2004"/>
      <c r="BV2004"/>
      <c r="BW2004"/>
      <c r="BX2004"/>
      <c r="BY2004"/>
      <c r="BZ2004"/>
      <c r="CA2004"/>
      <c r="CB2004"/>
      <c r="CC2004"/>
      <c r="CD2004"/>
      <c r="CE2004"/>
      <c r="CF2004"/>
      <c r="CG2004"/>
      <c r="CH2004"/>
      <c r="CI2004"/>
      <c r="CJ2004"/>
      <c r="CK2004"/>
      <c r="CL2004"/>
      <c r="CM2004"/>
      <c r="CN2004"/>
      <c r="CO2004"/>
      <c r="CP2004"/>
      <c r="CQ2004"/>
      <c r="CR2004"/>
      <c r="CS2004"/>
      <c r="CT2004"/>
      <c r="CU2004"/>
      <c r="CV2004"/>
    </row>
    <row r="2005" spans="10:100" x14ac:dyDescent="0.25">
      <c r="J2005"/>
      <c r="K2005"/>
      <c r="L2005"/>
      <c r="M2005"/>
      <c r="N2005"/>
      <c r="O2005"/>
      <c r="P2005"/>
      <c r="Q2005"/>
      <c r="R2005"/>
      <c r="S2005"/>
      <c r="T2005"/>
      <c r="U2005"/>
      <c r="V2005"/>
      <c r="W2005"/>
      <c r="X2005"/>
      <c r="Y2005"/>
      <c r="Z2005"/>
      <c r="AA2005"/>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c r="BD2005"/>
      <c r="BE2005"/>
      <c r="BF2005"/>
      <c r="BG2005"/>
      <c r="BH2005"/>
      <c r="BI2005"/>
      <c r="BJ2005"/>
      <c r="BK2005"/>
      <c r="BL2005"/>
      <c r="BM2005"/>
      <c r="BN2005"/>
      <c r="BO2005"/>
      <c r="BP2005"/>
      <c r="BQ2005"/>
      <c r="BR2005"/>
      <c r="BS2005"/>
      <c r="BT2005"/>
      <c r="BU2005"/>
      <c r="BV2005"/>
      <c r="BW2005"/>
      <c r="BX2005"/>
      <c r="BY2005"/>
      <c r="BZ2005"/>
      <c r="CA2005"/>
      <c r="CB2005"/>
      <c r="CC2005"/>
      <c r="CD2005"/>
      <c r="CE2005"/>
      <c r="CF2005"/>
      <c r="CG2005"/>
      <c r="CH2005"/>
      <c r="CI2005"/>
      <c r="CJ2005"/>
      <c r="CK2005"/>
      <c r="CL2005"/>
      <c r="CM2005"/>
      <c r="CN2005"/>
      <c r="CO2005"/>
      <c r="CP2005"/>
      <c r="CQ2005"/>
      <c r="CR2005"/>
      <c r="CS2005"/>
      <c r="CT2005"/>
      <c r="CU2005"/>
      <c r="CV2005"/>
    </row>
    <row r="2006" spans="10:100" x14ac:dyDescent="0.25">
      <c r="J2006"/>
      <c r="K2006"/>
      <c r="L2006"/>
      <c r="M2006"/>
      <c r="N2006"/>
      <c r="O2006"/>
      <c r="P2006"/>
      <c r="Q2006"/>
      <c r="R2006"/>
      <c r="S2006"/>
      <c r="T2006"/>
      <c r="U2006"/>
      <c r="V2006"/>
      <c r="W2006"/>
      <c r="X2006"/>
      <c r="Y2006"/>
      <c r="Z2006"/>
      <c r="AA2006"/>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c r="BD2006"/>
      <c r="BE2006"/>
      <c r="BF2006"/>
      <c r="BG2006"/>
      <c r="BH2006"/>
      <c r="BI2006"/>
      <c r="BJ2006"/>
      <c r="BK2006"/>
      <c r="BL2006"/>
      <c r="BM2006"/>
      <c r="BN2006"/>
      <c r="BO2006"/>
      <c r="BP2006"/>
      <c r="BQ2006"/>
      <c r="BR2006"/>
      <c r="BS2006"/>
      <c r="BT2006"/>
      <c r="BU2006"/>
      <c r="BV2006"/>
      <c r="BW2006"/>
      <c r="BX2006"/>
      <c r="BY2006"/>
      <c r="BZ2006"/>
      <c r="CA2006"/>
      <c r="CB2006"/>
      <c r="CC2006"/>
      <c r="CD2006"/>
      <c r="CE2006"/>
      <c r="CF2006"/>
      <c r="CG2006"/>
      <c r="CH2006"/>
      <c r="CI2006"/>
      <c r="CJ2006"/>
      <c r="CK2006"/>
      <c r="CL2006"/>
      <c r="CM2006"/>
      <c r="CN2006"/>
      <c r="CO2006"/>
      <c r="CP2006"/>
      <c r="CQ2006"/>
      <c r="CR2006"/>
      <c r="CS2006"/>
      <c r="CT2006"/>
      <c r="CU2006"/>
      <c r="CV2006"/>
    </row>
    <row r="2007" spans="10:100" x14ac:dyDescent="0.25">
      <c r="J2007"/>
      <c r="K2007"/>
      <c r="L2007"/>
      <c r="M2007"/>
      <c r="N2007"/>
      <c r="O2007"/>
      <c r="P2007"/>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c r="BD2007"/>
      <c r="BE2007"/>
      <c r="BF2007"/>
      <c r="BG2007"/>
      <c r="BH2007"/>
      <c r="BI2007"/>
      <c r="BJ2007"/>
      <c r="BK2007"/>
      <c r="BL2007"/>
      <c r="BM2007"/>
      <c r="BN2007"/>
      <c r="BO2007"/>
      <c r="BP2007"/>
      <c r="BQ2007"/>
      <c r="BR2007"/>
      <c r="BS2007"/>
      <c r="BT2007"/>
      <c r="BU2007"/>
      <c r="BV2007"/>
      <c r="BW2007"/>
      <c r="BX2007"/>
      <c r="BY2007"/>
      <c r="BZ2007"/>
      <c r="CA2007"/>
      <c r="CB2007"/>
      <c r="CC2007"/>
      <c r="CD2007"/>
      <c r="CE2007"/>
      <c r="CF2007"/>
      <c r="CG2007"/>
      <c r="CH2007"/>
      <c r="CI2007"/>
      <c r="CJ2007"/>
      <c r="CK2007"/>
      <c r="CL2007"/>
      <c r="CM2007"/>
      <c r="CN2007"/>
      <c r="CO2007"/>
      <c r="CP2007"/>
      <c r="CQ2007"/>
      <c r="CR2007"/>
      <c r="CS2007"/>
      <c r="CT2007"/>
      <c r="CU2007"/>
      <c r="CV2007"/>
    </row>
    <row r="2008" spans="10:100" x14ac:dyDescent="0.25">
      <c r="J2008"/>
      <c r="K2008"/>
      <c r="L2008"/>
      <c r="M2008"/>
      <c r="N2008"/>
      <c r="O2008"/>
      <c r="P2008"/>
      <c r="Q2008"/>
      <c r="R2008"/>
      <c r="S2008"/>
      <c r="T2008"/>
      <c r="U2008"/>
      <c r="V2008"/>
      <c r="W2008"/>
      <c r="X2008"/>
      <c r="Y2008"/>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c r="BD2008"/>
      <c r="BE2008"/>
      <c r="BF2008"/>
      <c r="BG2008"/>
      <c r="BH2008"/>
      <c r="BI2008"/>
      <c r="BJ2008"/>
      <c r="BK2008"/>
      <c r="BL2008"/>
      <c r="BM2008"/>
      <c r="BN2008"/>
      <c r="BO2008"/>
      <c r="BP2008"/>
      <c r="BQ2008"/>
      <c r="BR2008"/>
      <c r="BS2008"/>
      <c r="BT2008"/>
      <c r="BU2008"/>
      <c r="BV2008"/>
      <c r="BW2008"/>
      <c r="BX2008"/>
      <c r="BY2008"/>
      <c r="BZ2008"/>
      <c r="CA2008"/>
      <c r="CB2008"/>
      <c r="CC2008"/>
      <c r="CD2008"/>
      <c r="CE2008"/>
      <c r="CF2008"/>
      <c r="CG2008"/>
      <c r="CH2008"/>
      <c r="CI2008"/>
      <c r="CJ2008"/>
      <c r="CK2008"/>
      <c r="CL2008"/>
      <c r="CM2008"/>
      <c r="CN2008"/>
      <c r="CO2008"/>
      <c r="CP2008"/>
      <c r="CQ2008"/>
      <c r="CR2008"/>
      <c r="CS2008"/>
      <c r="CT2008"/>
      <c r="CU2008"/>
      <c r="CV2008"/>
    </row>
    <row r="2009" spans="10:100" x14ac:dyDescent="0.25">
      <c r="J2009"/>
      <c r="K2009"/>
      <c r="L2009"/>
      <c r="M2009"/>
      <c r="N2009"/>
      <c r="O2009"/>
      <c r="P2009"/>
      <c r="Q2009"/>
      <c r="R2009"/>
      <c r="S2009"/>
      <c r="T2009"/>
      <c r="U2009"/>
      <c r="V2009"/>
      <c r="W2009"/>
      <c r="X2009"/>
      <c r="Y2009"/>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c r="BD2009"/>
      <c r="BE2009"/>
      <c r="BF2009"/>
      <c r="BG2009"/>
      <c r="BH2009"/>
      <c r="BI2009"/>
      <c r="BJ2009"/>
      <c r="BK2009"/>
      <c r="BL2009"/>
      <c r="BM2009"/>
      <c r="BN2009"/>
      <c r="BO2009"/>
      <c r="BP2009"/>
      <c r="BQ2009"/>
      <c r="BR2009"/>
      <c r="BS2009"/>
      <c r="BT2009"/>
      <c r="BU2009"/>
      <c r="BV2009"/>
      <c r="BW2009"/>
      <c r="BX2009"/>
      <c r="BY2009"/>
      <c r="BZ2009"/>
      <c r="CA2009"/>
      <c r="CB2009"/>
      <c r="CC2009"/>
      <c r="CD2009"/>
      <c r="CE2009"/>
      <c r="CF2009"/>
      <c r="CG2009"/>
      <c r="CH2009"/>
      <c r="CI2009"/>
      <c r="CJ2009"/>
      <c r="CK2009"/>
      <c r="CL2009"/>
      <c r="CM2009"/>
      <c r="CN2009"/>
      <c r="CO2009"/>
      <c r="CP2009"/>
      <c r="CQ2009"/>
      <c r="CR2009"/>
      <c r="CS2009"/>
      <c r="CT2009"/>
      <c r="CU2009"/>
      <c r="CV2009"/>
    </row>
    <row r="2010" spans="10:100" x14ac:dyDescent="0.25">
      <c r="J2010"/>
      <c r="K2010"/>
      <c r="L2010"/>
      <c r="M2010"/>
      <c r="N2010"/>
      <c r="O2010"/>
      <c r="P2010"/>
      <c r="Q2010"/>
      <c r="R2010"/>
      <c r="S2010"/>
      <c r="T2010"/>
      <c r="U2010"/>
      <c r="V2010"/>
      <c r="W2010"/>
      <c r="X2010"/>
      <c r="Y2010"/>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c r="BD2010"/>
      <c r="BE2010"/>
      <c r="BF2010"/>
      <c r="BG2010"/>
      <c r="BH2010"/>
      <c r="BI2010"/>
      <c r="BJ2010"/>
      <c r="BK2010"/>
      <c r="BL2010"/>
      <c r="BM2010"/>
      <c r="BN2010"/>
      <c r="BO2010"/>
      <c r="BP2010"/>
      <c r="BQ2010"/>
      <c r="BR2010"/>
      <c r="BS2010"/>
      <c r="BT2010"/>
      <c r="BU2010"/>
      <c r="BV2010"/>
      <c r="BW2010"/>
      <c r="BX2010"/>
      <c r="BY2010"/>
      <c r="BZ2010"/>
      <c r="CA2010"/>
      <c r="CB2010"/>
      <c r="CC2010"/>
      <c r="CD2010"/>
      <c r="CE2010"/>
      <c r="CF2010"/>
      <c r="CG2010"/>
      <c r="CH2010"/>
      <c r="CI2010"/>
      <c r="CJ2010"/>
      <c r="CK2010"/>
      <c r="CL2010"/>
      <c r="CM2010"/>
      <c r="CN2010"/>
      <c r="CO2010"/>
      <c r="CP2010"/>
      <c r="CQ2010"/>
      <c r="CR2010"/>
      <c r="CS2010"/>
      <c r="CT2010"/>
      <c r="CU2010"/>
      <c r="CV2010"/>
    </row>
    <row r="2011" spans="10:100" x14ac:dyDescent="0.25">
      <c r="J2011"/>
      <c r="K2011"/>
      <c r="L2011"/>
      <c r="M2011"/>
      <c r="N2011"/>
      <c r="O2011"/>
      <c r="P2011"/>
      <c r="Q2011"/>
      <c r="R2011"/>
      <c r="S2011"/>
      <c r="T2011"/>
      <c r="U2011"/>
      <c r="V2011"/>
      <c r="W2011"/>
      <c r="X2011"/>
      <c r="Y2011"/>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c r="BD2011"/>
      <c r="BE2011"/>
      <c r="BF2011"/>
      <c r="BG2011"/>
      <c r="BH2011"/>
      <c r="BI2011"/>
      <c r="BJ2011"/>
      <c r="BK2011"/>
      <c r="BL2011"/>
      <c r="BM2011"/>
      <c r="BN2011"/>
      <c r="BO2011"/>
      <c r="BP2011"/>
      <c r="BQ2011"/>
      <c r="BR2011"/>
      <c r="BS2011"/>
      <c r="BT2011"/>
      <c r="BU2011"/>
      <c r="BV2011"/>
      <c r="BW2011"/>
      <c r="BX2011"/>
      <c r="BY2011"/>
      <c r="BZ2011"/>
      <c r="CA2011"/>
      <c r="CB2011"/>
      <c r="CC2011"/>
      <c r="CD2011"/>
      <c r="CE2011"/>
      <c r="CF2011"/>
      <c r="CG2011"/>
      <c r="CH2011"/>
      <c r="CI2011"/>
      <c r="CJ2011"/>
      <c r="CK2011"/>
      <c r="CL2011"/>
      <c r="CM2011"/>
      <c r="CN2011"/>
      <c r="CO2011"/>
      <c r="CP2011"/>
      <c r="CQ2011"/>
      <c r="CR2011"/>
      <c r="CS2011"/>
      <c r="CT2011"/>
      <c r="CU2011"/>
      <c r="CV2011"/>
    </row>
    <row r="2012" spans="10:100" x14ac:dyDescent="0.25">
      <c r="J2012"/>
      <c r="K2012"/>
      <c r="L2012"/>
      <c r="M2012"/>
      <c r="N2012"/>
      <c r="O2012"/>
      <c r="P2012"/>
      <c r="Q2012"/>
      <c r="R2012"/>
      <c r="S2012"/>
      <c r="T2012"/>
      <c r="U2012"/>
      <c r="V2012"/>
      <c r="W2012"/>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c r="BD2012"/>
      <c r="BE2012"/>
      <c r="BF2012"/>
      <c r="BG2012"/>
      <c r="BH2012"/>
      <c r="BI2012"/>
      <c r="BJ2012"/>
      <c r="BK2012"/>
      <c r="BL2012"/>
      <c r="BM2012"/>
      <c r="BN2012"/>
      <c r="BO2012"/>
      <c r="BP2012"/>
      <c r="BQ2012"/>
      <c r="BR2012"/>
      <c r="BS2012"/>
      <c r="BT2012"/>
      <c r="BU2012"/>
      <c r="BV2012"/>
      <c r="BW2012"/>
      <c r="BX2012"/>
      <c r="BY2012"/>
      <c r="BZ2012"/>
      <c r="CA2012"/>
      <c r="CB2012"/>
      <c r="CC2012"/>
      <c r="CD2012"/>
      <c r="CE2012"/>
      <c r="CF2012"/>
      <c r="CG2012"/>
      <c r="CH2012"/>
      <c r="CI2012"/>
      <c r="CJ2012"/>
      <c r="CK2012"/>
      <c r="CL2012"/>
      <c r="CM2012"/>
      <c r="CN2012"/>
      <c r="CO2012"/>
      <c r="CP2012"/>
      <c r="CQ2012"/>
      <c r="CR2012"/>
      <c r="CS2012"/>
      <c r="CT2012"/>
      <c r="CU2012"/>
      <c r="CV2012"/>
    </row>
    <row r="2013" spans="10:100" x14ac:dyDescent="0.25">
      <c r="J2013"/>
      <c r="K2013"/>
      <c r="L2013"/>
      <c r="M2013"/>
      <c r="N2013"/>
      <c r="O2013"/>
      <c r="P2013"/>
      <c r="Q2013"/>
      <c r="R2013"/>
      <c r="S2013"/>
      <c r="T2013"/>
      <c r="U2013"/>
      <c r="V2013"/>
      <c r="W2013"/>
      <c r="X2013"/>
      <c r="Y2013"/>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c r="BD2013"/>
      <c r="BE2013"/>
      <c r="BF2013"/>
      <c r="BG2013"/>
      <c r="BH2013"/>
      <c r="BI2013"/>
      <c r="BJ2013"/>
      <c r="BK2013"/>
      <c r="BL2013"/>
      <c r="BM2013"/>
      <c r="BN2013"/>
      <c r="BO2013"/>
      <c r="BP2013"/>
      <c r="BQ2013"/>
      <c r="BR2013"/>
      <c r="BS2013"/>
      <c r="BT2013"/>
      <c r="BU2013"/>
      <c r="BV2013"/>
      <c r="BW2013"/>
      <c r="BX2013"/>
      <c r="BY2013"/>
      <c r="BZ2013"/>
      <c r="CA2013"/>
      <c r="CB2013"/>
      <c r="CC2013"/>
      <c r="CD2013"/>
      <c r="CE2013"/>
      <c r="CF2013"/>
      <c r="CG2013"/>
      <c r="CH2013"/>
      <c r="CI2013"/>
      <c r="CJ2013"/>
      <c r="CK2013"/>
      <c r="CL2013"/>
      <c r="CM2013"/>
      <c r="CN2013"/>
      <c r="CO2013"/>
      <c r="CP2013"/>
      <c r="CQ2013"/>
      <c r="CR2013"/>
      <c r="CS2013"/>
      <c r="CT2013"/>
      <c r="CU2013"/>
      <c r="CV2013"/>
    </row>
    <row r="2014" spans="10:100" x14ac:dyDescent="0.25">
      <c r="J2014"/>
      <c r="K2014"/>
      <c r="L2014"/>
      <c r="M2014"/>
      <c r="N2014"/>
      <c r="O2014"/>
      <c r="P2014"/>
      <c r="Q2014"/>
      <c r="R2014"/>
      <c r="S2014"/>
      <c r="T2014"/>
      <c r="U2014"/>
      <c r="V2014"/>
      <c r="W2014"/>
      <c r="X2014"/>
      <c r="Y2014"/>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c r="BD2014"/>
      <c r="BE2014"/>
      <c r="BF2014"/>
      <c r="BG2014"/>
      <c r="BH2014"/>
      <c r="BI2014"/>
      <c r="BJ2014"/>
      <c r="BK2014"/>
      <c r="BL2014"/>
      <c r="BM2014"/>
      <c r="BN2014"/>
      <c r="BO2014"/>
      <c r="BP2014"/>
      <c r="BQ2014"/>
      <c r="BR2014"/>
      <c r="BS2014"/>
      <c r="BT2014"/>
      <c r="BU2014"/>
      <c r="BV2014"/>
      <c r="BW2014"/>
      <c r="BX2014"/>
      <c r="BY2014"/>
      <c r="BZ2014"/>
      <c r="CA2014"/>
      <c r="CB2014"/>
      <c r="CC2014"/>
      <c r="CD2014"/>
      <c r="CE2014"/>
      <c r="CF2014"/>
      <c r="CG2014"/>
      <c r="CH2014"/>
      <c r="CI2014"/>
      <c r="CJ2014"/>
      <c r="CK2014"/>
      <c r="CL2014"/>
      <c r="CM2014"/>
      <c r="CN2014"/>
      <c r="CO2014"/>
      <c r="CP2014"/>
      <c r="CQ2014"/>
      <c r="CR2014"/>
      <c r="CS2014"/>
      <c r="CT2014"/>
      <c r="CU2014"/>
      <c r="CV2014"/>
    </row>
    <row r="2015" spans="10:100" x14ac:dyDescent="0.25">
      <c r="J2015"/>
      <c r="K2015"/>
      <c r="L2015"/>
      <c r="M2015"/>
      <c r="N2015"/>
      <c r="O2015"/>
      <c r="P2015"/>
      <c r="Q2015"/>
      <c r="R2015"/>
      <c r="S2015"/>
      <c r="T2015"/>
      <c r="U2015"/>
      <c r="V2015"/>
      <c r="W2015"/>
      <c r="X2015"/>
      <c r="Y2015"/>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c r="BD2015"/>
      <c r="BE2015"/>
      <c r="BF2015"/>
      <c r="BG2015"/>
      <c r="BH2015"/>
      <c r="BI2015"/>
      <c r="BJ2015"/>
      <c r="BK2015"/>
      <c r="BL2015"/>
      <c r="BM2015"/>
      <c r="BN2015"/>
      <c r="BO2015"/>
      <c r="BP2015"/>
      <c r="BQ2015"/>
      <c r="BR2015"/>
      <c r="BS2015"/>
      <c r="BT2015"/>
      <c r="BU2015"/>
      <c r="BV2015"/>
      <c r="BW2015"/>
      <c r="BX2015"/>
      <c r="BY2015"/>
      <c r="BZ2015"/>
      <c r="CA2015"/>
      <c r="CB2015"/>
      <c r="CC2015"/>
      <c r="CD2015"/>
      <c r="CE2015"/>
      <c r="CF2015"/>
      <c r="CG2015"/>
      <c r="CH2015"/>
      <c r="CI2015"/>
      <c r="CJ2015"/>
      <c r="CK2015"/>
      <c r="CL2015"/>
      <c r="CM2015"/>
      <c r="CN2015"/>
      <c r="CO2015"/>
      <c r="CP2015"/>
      <c r="CQ2015"/>
      <c r="CR2015"/>
      <c r="CS2015"/>
      <c r="CT2015"/>
      <c r="CU2015"/>
      <c r="CV2015"/>
    </row>
    <row r="2016" spans="10:100" x14ac:dyDescent="0.25">
      <c r="J2016"/>
      <c r="K2016"/>
      <c r="L2016"/>
      <c r="M2016"/>
      <c r="N2016"/>
      <c r="O2016"/>
      <c r="P2016"/>
      <c r="Q2016"/>
      <c r="R2016"/>
      <c r="S2016"/>
      <c r="T2016"/>
      <c r="U2016"/>
      <c r="V2016"/>
      <c r="W2016"/>
      <c r="X2016"/>
      <c r="Y2016"/>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c r="BD2016"/>
      <c r="BE2016"/>
      <c r="BF2016"/>
      <c r="BG2016"/>
      <c r="BH2016"/>
      <c r="BI2016"/>
      <c r="BJ2016"/>
      <c r="BK2016"/>
      <c r="BL2016"/>
      <c r="BM2016"/>
      <c r="BN2016"/>
      <c r="BO2016"/>
      <c r="BP2016"/>
      <c r="BQ2016"/>
      <c r="BR2016"/>
      <c r="BS2016"/>
      <c r="BT2016"/>
      <c r="BU2016"/>
      <c r="BV2016"/>
      <c r="BW2016"/>
      <c r="BX2016"/>
      <c r="BY2016"/>
      <c r="BZ2016"/>
      <c r="CA2016"/>
      <c r="CB2016"/>
      <c r="CC2016"/>
      <c r="CD2016"/>
      <c r="CE2016"/>
      <c r="CF2016"/>
      <c r="CG2016"/>
      <c r="CH2016"/>
      <c r="CI2016"/>
      <c r="CJ2016"/>
      <c r="CK2016"/>
      <c r="CL2016"/>
      <c r="CM2016"/>
      <c r="CN2016"/>
      <c r="CO2016"/>
      <c r="CP2016"/>
      <c r="CQ2016"/>
      <c r="CR2016"/>
      <c r="CS2016"/>
      <c r="CT2016"/>
      <c r="CU2016"/>
      <c r="CV2016"/>
    </row>
    <row r="2017" spans="10:100" x14ac:dyDescent="0.25">
      <c r="J2017"/>
      <c r="K2017"/>
      <c r="L2017"/>
      <c r="M2017"/>
      <c r="N2017"/>
      <c r="O2017"/>
      <c r="P2017"/>
      <c r="Q2017"/>
      <c r="R2017"/>
      <c r="S2017"/>
      <c r="T2017"/>
      <c r="U2017"/>
      <c r="V2017"/>
      <c r="W2017"/>
      <c r="X2017"/>
      <c r="Y2017"/>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c r="BD2017"/>
      <c r="BE2017"/>
      <c r="BF2017"/>
      <c r="BG2017"/>
      <c r="BH2017"/>
      <c r="BI2017"/>
      <c r="BJ2017"/>
      <c r="BK2017"/>
      <c r="BL2017"/>
      <c r="BM2017"/>
      <c r="BN2017"/>
      <c r="BO2017"/>
      <c r="BP2017"/>
      <c r="BQ2017"/>
      <c r="BR2017"/>
      <c r="BS2017"/>
      <c r="BT2017"/>
      <c r="BU2017"/>
      <c r="BV2017"/>
      <c r="BW2017"/>
      <c r="BX2017"/>
      <c r="BY2017"/>
      <c r="BZ2017"/>
      <c r="CA2017"/>
      <c r="CB2017"/>
      <c r="CC2017"/>
      <c r="CD2017"/>
      <c r="CE2017"/>
      <c r="CF2017"/>
      <c r="CG2017"/>
      <c r="CH2017"/>
      <c r="CI2017"/>
      <c r="CJ2017"/>
      <c r="CK2017"/>
      <c r="CL2017"/>
      <c r="CM2017"/>
      <c r="CN2017"/>
      <c r="CO2017"/>
      <c r="CP2017"/>
      <c r="CQ2017"/>
      <c r="CR2017"/>
      <c r="CS2017"/>
      <c r="CT2017"/>
      <c r="CU2017"/>
      <c r="CV2017"/>
    </row>
    <row r="2018" spans="10:100" x14ac:dyDescent="0.25">
      <c r="J2018"/>
      <c r="K2018"/>
      <c r="L2018"/>
      <c r="M2018"/>
      <c r="N2018"/>
      <c r="O2018"/>
      <c r="P2018"/>
      <c r="Q2018"/>
      <c r="R2018"/>
      <c r="S2018"/>
      <c r="T2018"/>
      <c r="U2018"/>
      <c r="V2018"/>
      <c r="W2018"/>
      <c r="X2018"/>
      <c r="Y2018"/>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c r="BD2018"/>
      <c r="BE2018"/>
      <c r="BF2018"/>
      <c r="BG2018"/>
      <c r="BH2018"/>
      <c r="BI2018"/>
      <c r="BJ2018"/>
      <c r="BK2018"/>
      <c r="BL2018"/>
      <c r="BM2018"/>
      <c r="BN2018"/>
      <c r="BO2018"/>
      <c r="BP2018"/>
      <c r="BQ2018"/>
      <c r="BR2018"/>
      <c r="BS2018"/>
      <c r="BT2018"/>
      <c r="BU2018"/>
      <c r="BV2018"/>
      <c r="BW2018"/>
      <c r="BX2018"/>
      <c r="BY2018"/>
      <c r="BZ2018"/>
      <c r="CA2018"/>
      <c r="CB2018"/>
      <c r="CC2018"/>
      <c r="CD2018"/>
      <c r="CE2018"/>
      <c r="CF2018"/>
      <c r="CG2018"/>
      <c r="CH2018"/>
      <c r="CI2018"/>
      <c r="CJ2018"/>
      <c r="CK2018"/>
      <c r="CL2018"/>
      <c r="CM2018"/>
      <c r="CN2018"/>
      <c r="CO2018"/>
      <c r="CP2018"/>
      <c r="CQ2018"/>
      <c r="CR2018"/>
      <c r="CS2018"/>
      <c r="CT2018"/>
      <c r="CU2018"/>
      <c r="CV2018"/>
    </row>
    <row r="2019" spans="10:100" x14ac:dyDescent="0.25">
      <c r="J2019"/>
      <c r="K2019"/>
      <c r="L2019"/>
      <c r="M2019"/>
      <c r="N2019"/>
      <c r="O2019"/>
      <c r="P2019"/>
      <c r="Q2019"/>
      <c r="R2019"/>
      <c r="S2019"/>
      <c r="T2019"/>
      <c r="U2019"/>
      <c r="V2019"/>
      <c r="W2019"/>
      <c r="X2019"/>
      <c r="Y2019"/>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c r="BD2019"/>
      <c r="BE2019"/>
      <c r="BF2019"/>
      <c r="BG2019"/>
      <c r="BH2019"/>
      <c r="BI2019"/>
      <c r="BJ2019"/>
      <c r="BK2019"/>
      <c r="BL2019"/>
      <c r="BM2019"/>
      <c r="BN2019"/>
      <c r="BO2019"/>
      <c r="BP2019"/>
      <c r="BQ2019"/>
      <c r="BR2019"/>
      <c r="BS2019"/>
      <c r="BT2019"/>
      <c r="BU2019"/>
      <c r="BV2019"/>
      <c r="BW2019"/>
      <c r="BX2019"/>
      <c r="BY2019"/>
      <c r="BZ2019"/>
      <c r="CA2019"/>
      <c r="CB2019"/>
      <c r="CC2019"/>
      <c r="CD2019"/>
      <c r="CE2019"/>
      <c r="CF2019"/>
      <c r="CG2019"/>
      <c r="CH2019"/>
      <c r="CI2019"/>
      <c r="CJ2019"/>
      <c r="CK2019"/>
      <c r="CL2019"/>
      <c r="CM2019"/>
      <c r="CN2019"/>
      <c r="CO2019"/>
      <c r="CP2019"/>
      <c r="CQ2019"/>
      <c r="CR2019"/>
      <c r="CS2019"/>
      <c r="CT2019"/>
      <c r="CU2019"/>
      <c r="CV2019"/>
    </row>
    <row r="2020" spans="10:100" x14ac:dyDescent="0.25">
      <c r="J2020"/>
      <c r="K2020"/>
      <c r="L2020"/>
      <c r="M2020"/>
      <c r="N2020"/>
      <c r="O2020"/>
      <c r="P2020"/>
      <c r="Q2020"/>
      <c r="R2020"/>
      <c r="S2020"/>
      <c r="T2020"/>
      <c r="U2020"/>
      <c r="V2020"/>
      <c r="W2020"/>
      <c r="X2020"/>
      <c r="Y2020"/>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c r="BD2020"/>
      <c r="BE2020"/>
      <c r="BF2020"/>
      <c r="BG2020"/>
      <c r="BH2020"/>
      <c r="BI2020"/>
      <c r="BJ2020"/>
      <c r="BK2020"/>
      <c r="BL2020"/>
      <c r="BM2020"/>
      <c r="BN2020"/>
      <c r="BO2020"/>
      <c r="BP2020"/>
      <c r="BQ2020"/>
      <c r="BR2020"/>
      <c r="BS2020"/>
      <c r="BT2020"/>
      <c r="BU2020"/>
      <c r="BV2020"/>
      <c r="BW2020"/>
      <c r="BX2020"/>
      <c r="BY2020"/>
      <c r="BZ2020"/>
      <c r="CA2020"/>
      <c r="CB2020"/>
      <c r="CC2020"/>
      <c r="CD2020"/>
      <c r="CE2020"/>
      <c r="CF2020"/>
      <c r="CG2020"/>
      <c r="CH2020"/>
      <c r="CI2020"/>
      <c r="CJ2020"/>
      <c r="CK2020"/>
      <c r="CL2020"/>
      <c r="CM2020"/>
      <c r="CN2020"/>
      <c r="CO2020"/>
      <c r="CP2020"/>
      <c r="CQ2020"/>
      <c r="CR2020"/>
      <c r="CS2020"/>
      <c r="CT2020"/>
      <c r="CU2020"/>
      <c r="CV2020"/>
    </row>
    <row r="2021" spans="10:100" x14ac:dyDescent="0.25">
      <c r="J2021"/>
      <c r="K2021"/>
      <c r="L2021"/>
      <c r="M2021"/>
      <c r="N2021"/>
      <c r="O2021"/>
      <c r="P2021"/>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c r="BD2021"/>
      <c r="BE2021"/>
      <c r="BF2021"/>
      <c r="BG2021"/>
      <c r="BH2021"/>
      <c r="BI2021"/>
      <c r="BJ2021"/>
      <c r="BK2021"/>
      <c r="BL2021"/>
      <c r="BM2021"/>
      <c r="BN2021"/>
      <c r="BO2021"/>
      <c r="BP2021"/>
      <c r="BQ2021"/>
      <c r="BR2021"/>
      <c r="BS2021"/>
      <c r="BT2021"/>
      <c r="BU2021"/>
      <c r="BV2021"/>
      <c r="BW2021"/>
      <c r="BX2021"/>
      <c r="BY2021"/>
      <c r="BZ2021"/>
      <c r="CA2021"/>
      <c r="CB2021"/>
      <c r="CC2021"/>
      <c r="CD2021"/>
      <c r="CE2021"/>
      <c r="CF2021"/>
      <c r="CG2021"/>
      <c r="CH2021"/>
      <c r="CI2021"/>
      <c r="CJ2021"/>
      <c r="CK2021"/>
      <c r="CL2021"/>
      <c r="CM2021"/>
      <c r="CN2021"/>
      <c r="CO2021"/>
      <c r="CP2021"/>
      <c r="CQ2021"/>
      <c r="CR2021"/>
      <c r="CS2021"/>
      <c r="CT2021"/>
      <c r="CU2021"/>
      <c r="CV2021"/>
    </row>
    <row r="2022" spans="10:100" x14ac:dyDescent="0.25">
      <c r="J2022"/>
      <c r="K2022"/>
      <c r="L2022"/>
      <c r="M2022"/>
      <c r="N2022"/>
      <c r="O2022"/>
      <c r="P2022"/>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c r="BD2022"/>
      <c r="BE2022"/>
      <c r="BF2022"/>
      <c r="BG2022"/>
      <c r="BH2022"/>
      <c r="BI2022"/>
      <c r="BJ2022"/>
      <c r="BK2022"/>
      <c r="BL2022"/>
      <c r="BM2022"/>
      <c r="BN2022"/>
      <c r="BO2022"/>
      <c r="BP2022"/>
      <c r="BQ2022"/>
      <c r="BR2022"/>
      <c r="BS2022"/>
      <c r="BT2022"/>
      <c r="BU2022"/>
      <c r="BV2022"/>
      <c r="BW2022"/>
      <c r="BX2022"/>
      <c r="BY2022"/>
      <c r="BZ2022"/>
      <c r="CA2022"/>
      <c r="CB2022"/>
      <c r="CC2022"/>
      <c r="CD2022"/>
      <c r="CE2022"/>
      <c r="CF2022"/>
      <c r="CG2022"/>
      <c r="CH2022"/>
      <c r="CI2022"/>
      <c r="CJ2022"/>
      <c r="CK2022"/>
      <c r="CL2022"/>
      <c r="CM2022"/>
      <c r="CN2022"/>
      <c r="CO2022"/>
      <c r="CP2022"/>
      <c r="CQ2022"/>
      <c r="CR2022"/>
      <c r="CS2022"/>
      <c r="CT2022"/>
      <c r="CU2022"/>
      <c r="CV2022"/>
    </row>
    <row r="2023" spans="10:100" x14ac:dyDescent="0.25">
      <c r="J2023"/>
      <c r="K2023"/>
      <c r="L2023"/>
      <c r="M2023"/>
      <c r="N2023"/>
      <c r="O2023"/>
      <c r="P2023"/>
      <c r="Q2023"/>
      <c r="R2023"/>
      <c r="S2023"/>
      <c r="T2023"/>
      <c r="U2023"/>
      <c r="V2023"/>
      <c r="W2023"/>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c r="BD2023"/>
      <c r="BE2023"/>
      <c r="BF2023"/>
      <c r="BG2023"/>
      <c r="BH2023"/>
      <c r="BI2023"/>
      <c r="BJ2023"/>
      <c r="BK2023"/>
      <c r="BL2023"/>
      <c r="BM2023"/>
      <c r="BN2023"/>
      <c r="BO2023"/>
      <c r="BP2023"/>
      <c r="BQ2023"/>
      <c r="BR2023"/>
      <c r="BS2023"/>
      <c r="BT2023"/>
      <c r="BU2023"/>
      <c r="BV2023"/>
      <c r="BW2023"/>
      <c r="BX2023"/>
      <c r="BY2023"/>
      <c r="BZ2023"/>
      <c r="CA2023"/>
      <c r="CB2023"/>
      <c r="CC2023"/>
      <c r="CD2023"/>
      <c r="CE2023"/>
      <c r="CF2023"/>
      <c r="CG2023"/>
      <c r="CH2023"/>
      <c r="CI2023"/>
      <c r="CJ2023"/>
      <c r="CK2023"/>
      <c r="CL2023"/>
      <c r="CM2023"/>
      <c r="CN2023"/>
      <c r="CO2023"/>
      <c r="CP2023"/>
      <c r="CQ2023"/>
      <c r="CR2023"/>
      <c r="CS2023"/>
      <c r="CT2023"/>
      <c r="CU2023"/>
      <c r="CV2023"/>
    </row>
    <row r="2024" spans="10:100" x14ac:dyDescent="0.25">
      <c r="J2024"/>
      <c r="K2024"/>
      <c r="L2024"/>
      <c r="M2024"/>
      <c r="N2024"/>
      <c r="O2024"/>
      <c r="P2024"/>
      <c r="Q2024"/>
      <c r="R2024"/>
      <c r="S2024"/>
      <c r="T2024"/>
      <c r="U2024"/>
      <c r="V2024"/>
      <c r="W2024"/>
      <c r="X2024"/>
      <c r="Y2024"/>
      <c r="Z2024"/>
      <c r="AA2024"/>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c r="BD2024"/>
      <c r="BE2024"/>
      <c r="BF2024"/>
      <c r="BG2024"/>
      <c r="BH2024"/>
      <c r="BI2024"/>
      <c r="BJ2024"/>
      <c r="BK2024"/>
      <c r="BL2024"/>
      <c r="BM2024"/>
      <c r="BN2024"/>
      <c r="BO2024"/>
      <c r="BP2024"/>
      <c r="BQ2024"/>
      <c r="BR2024"/>
      <c r="BS2024"/>
      <c r="BT2024"/>
      <c r="BU2024"/>
      <c r="BV2024"/>
      <c r="BW2024"/>
      <c r="BX2024"/>
      <c r="BY2024"/>
      <c r="BZ2024"/>
      <c r="CA2024"/>
      <c r="CB2024"/>
      <c r="CC2024"/>
      <c r="CD2024"/>
      <c r="CE2024"/>
      <c r="CF2024"/>
      <c r="CG2024"/>
      <c r="CH2024"/>
      <c r="CI2024"/>
      <c r="CJ2024"/>
      <c r="CK2024"/>
      <c r="CL2024"/>
      <c r="CM2024"/>
      <c r="CN2024"/>
      <c r="CO2024"/>
      <c r="CP2024"/>
      <c r="CQ2024"/>
      <c r="CR2024"/>
      <c r="CS2024"/>
      <c r="CT2024"/>
      <c r="CU2024"/>
      <c r="CV2024"/>
    </row>
    <row r="2025" spans="10:100" x14ac:dyDescent="0.25">
      <c r="J2025"/>
      <c r="K2025"/>
      <c r="L2025"/>
      <c r="M2025"/>
      <c r="N2025"/>
      <c r="O2025"/>
      <c r="P2025"/>
      <c r="Q2025"/>
      <c r="R2025"/>
      <c r="S2025"/>
      <c r="T2025"/>
      <c r="U2025"/>
      <c r="V2025"/>
      <c r="W2025"/>
      <c r="X2025"/>
      <c r="Y2025"/>
      <c r="Z2025"/>
      <c r="AA2025"/>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c r="BD2025"/>
      <c r="BE2025"/>
      <c r="BF2025"/>
      <c r="BG2025"/>
      <c r="BH2025"/>
      <c r="BI2025"/>
      <c r="BJ2025"/>
      <c r="BK2025"/>
      <c r="BL2025"/>
      <c r="BM2025"/>
      <c r="BN2025"/>
      <c r="BO2025"/>
      <c r="BP2025"/>
      <c r="BQ2025"/>
      <c r="BR2025"/>
      <c r="BS2025"/>
      <c r="BT2025"/>
      <c r="BU2025"/>
      <c r="BV2025"/>
      <c r="BW2025"/>
      <c r="BX2025"/>
      <c r="BY2025"/>
      <c r="BZ2025"/>
      <c r="CA2025"/>
      <c r="CB2025"/>
      <c r="CC2025"/>
      <c r="CD2025"/>
      <c r="CE2025"/>
      <c r="CF2025"/>
      <c r="CG2025"/>
      <c r="CH2025"/>
      <c r="CI2025"/>
      <c r="CJ2025"/>
      <c r="CK2025"/>
      <c r="CL2025"/>
      <c r="CM2025"/>
      <c r="CN2025"/>
      <c r="CO2025"/>
      <c r="CP2025"/>
      <c r="CQ2025"/>
      <c r="CR2025"/>
      <c r="CS2025"/>
      <c r="CT2025"/>
      <c r="CU2025"/>
      <c r="CV2025"/>
    </row>
    <row r="2026" spans="10:100" x14ac:dyDescent="0.25">
      <c r="J2026"/>
      <c r="K2026"/>
      <c r="L2026"/>
      <c r="M2026"/>
      <c r="N2026"/>
      <c r="O2026"/>
      <c r="P2026"/>
      <c r="Q2026"/>
      <c r="R2026"/>
      <c r="S2026"/>
      <c r="T2026"/>
      <c r="U2026"/>
      <c r="V2026"/>
      <c r="W2026"/>
      <c r="X2026"/>
      <c r="Y2026"/>
      <c r="Z2026"/>
      <c r="AA2026"/>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c r="BD2026"/>
      <c r="BE2026"/>
      <c r="BF2026"/>
      <c r="BG2026"/>
      <c r="BH2026"/>
      <c r="BI2026"/>
      <c r="BJ2026"/>
      <c r="BK2026"/>
      <c r="BL2026"/>
      <c r="BM2026"/>
      <c r="BN2026"/>
      <c r="BO2026"/>
      <c r="BP2026"/>
      <c r="BQ2026"/>
      <c r="BR2026"/>
      <c r="BS2026"/>
      <c r="BT2026"/>
      <c r="BU2026"/>
      <c r="BV2026"/>
      <c r="BW2026"/>
      <c r="BX2026"/>
      <c r="BY2026"/>
      <c r="BZ2026"/>
      <c r="CA2026"/>
      <c r="CB2026"/>
      <c r="CC2026"/>
      <c r="CD2026"/>
      <c r="CE2026"/>
      <c r="CF2026"/>
      <c r="CG2026"/>
      <c r="CH2026"/>
      <c r="CI2026"/>
      <c r="CJ2026"/>
      <c r="CK2026"/>
      <c r="CL2026"/>
      <c r="CM2026"/>
      <c r="CN2026"/>
      <c r="CO2026"/>
      <c r="CP2026"/>
      <c r="CQ2026"/>
      <c r="CR2026"/>
      <c r="CS2026"/>
      <c r="CT2026"/>
      <c r="CU2026"/>
      <c r="CV2026"/>
    </row>
    <row r="2027" spans="10:100" x14ac:dyDescent="0.25">
      <c r="J2027"/>
      <c r="K2027"/>
      <c r="L2027"/>
      <c r="M2027"/>
      <c r="N2027"/>
      <c r="O2027"/>
      <c r="P2027"/>
      <c r="Q2027"/>
      <c r="R2027"/>
      <c r="S2027"/>
      <c r="T2027"/>
      <c r="U2027"/>
      <c r="V2027"/>
      <c r="W2027"/>
      <c r="X2027"/>
      <c r="Y2027"/>
      <c r="Z2027"/>
      <c r="AA2027"/>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c r="BD2027"/>
      <c r="BE2027"/>
      <c r="BF2027"/>
      <c r="BG2027"/>
      <c r="BH2027"/>
      <c r="BI2027"/>
      <c r="BJ2027"/>
      <c r="BK2027"/>
      <c r="BL2027"/>
      <c r="BM2027"/>
      <c r="BN2027"/>
      <c r="BO2027"/>
      <c r="BP2027"/>
      <c r="BQ2027"/>
      <c r="BR2027"/>
      <c r="BS2027"/>
      <c r="BT2027"/>
      <c r="BU2027"/>
      <c r="BV2027"/>
      <c r="BW2027"/>
      <c r="BX2027"/>
      <c r="BY2027"/>
      <c r="BZ2027"/>
      <c r="CA2027"/>
      <c r="CB2027"/>
      <c r="CC2027"/>
      <c r="CD2027"/>
      <c r="CE2027"/>
      <c r="CF2027"/>
      <c r="CG2027"/>
      <c r="CH2027"/>
      <c r="CI2027"/>
      <c r="CJ2027"/>
      <c r="CK2027"/>
      <c r="CL2027"/>
      <c r="CM2027"/>
      <c r="CN2027"/>
      <c r="CO2027"/>
      <c r="CP2027"/>
      <c r="CQ2027"/>
      <c r="CR2027"/>
      <c r="CS2027"/>
      <c r="CT2027"/>
      <c r="CU2027"/>
      <c r="CV2027"/>
    </row>
    <row r="2028" spans="10:100" x14ac:dyDescent="0.25">
      <c r="J2028"/>
      <c r="K2028"/>
      <c r="L2028"/>
      <c r="M2028"/>
      <c r="N2028"/>
      <c r="O2028"/>
      <c r="P2028"/>
      <c r="Q2028"/>
      <c r="R2028"/>
      <c r="S2028"/>
      <c r="T2028"/>
      <c r="U2028"/>
      <c r="V2028"/>
      <c r="W2028"/>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c r="BD2028"/>
      <c r="BE2028"/>
      <c r="BF2028"/>
      <c r="BG2028"/>
      <c r="BH2028"/>
      <c r="BI2028"/>
      <c r="BJ2028"/>
      <c r="BK2028"/>
      <c r="BL2028"/>
      <c r="BM2028"/>
      <c r="BN2028"/>
      <c r="BO2028"/>
      <c r="BP2028"/>
      <c r="BQ2028"/>
      <c r="BR2028"/>
      <c r="BS2028"/>
      <c r="BT2028"/>
      <c r="BU2028"/>
      <c r="BV2028"/>
      <c r="BW2028"/>
      <c r="BX2028"/>
      <c r="BY2028"/>
      <c r="BZ2028"/>
      <c r="CA2028"/>
      <c r="CB2028"/>
      <c r="CC2028"/>
      <c r="CD2028"/>
      <c r="CE2028"/>
      <c r="CF2028"/>
      <c r="CG2028"/>
      <c r="CH2028"/>
      <c r="CI2028"/>
      <c r="CJ2028"/>
      <c r="CK2028"/>
      <c r="CL2028"/>
      <c r="CM2028"/>
      <c r="CN2028"/>
      <c r="CO2028"/>
      <c r="CP2028"/>
      <c r="CQ2028"/>
      <c r="CR2028"/>
      <c r="CS2028"/>
      <c r="CT2028"/>
      <c r="CU2028"/>
      <c r="CV2028"/>
    </row>
    <row r="2029" spans="10:100" x14ac:dyDescent="0.25">
      <c r="J2029"/>
      <c r="K2029"/>
      <c r="L2029"/>
      <c r="M2029"/>
      <c r="N2029"/>
      <c r="O2029"/>
      <c r="P2029"/>
      <c r="Q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M2029"/>
      <c r="CN2029"/>
      <c r="CO2029"/>
      <c r="CP2029"/>
      <c r="CQ2029"/>
      <c r="CR2029"/>
      <c r="CS2029"/>
      <c r="CT2029"/>
      <c r="CU2029"/>
      <c r="CV2029"/>
    </row>
    <row r="2030" spans="10:100" x14ac:dyDescent="0.25">
      <c r="J2030"/>
      <c r="K2030"/>
      <c r="L2030"/>
      <c r="M2030"/>
      <c r="N2030"/>
      <c r="O2030"/>
      <c r="P2030"/>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c r="BD2030"/>
      <c r="BE2030"/>
      <c r="BF2030"/>
      <c r="BG2030"/>
      <c r="BH2030"/>
      <c r="BI2030"/>
      <c r="BJ2030"/>
      <c r="BK2030"/>
      <c r="BL2030"/>
      <c r="BM2030"/>
      <c r="BN2030"/>
      <c r="BO2030"/>
      <c r="BP2030"/>
      <c r="BQ2030"/>
      <c r="BR2030"/>
      <c r="BS2030"/>
      <c r="BT2030"/>
      <c r="BU2030"/>
      <c r="BV2030"/>
      <c r="BW2030"/>
      <c r="BX2030"/>
      <c r="BY2030"/>
      <c r="BZ2030"/>
      <c r="CA2030"/>
      <c r="CB2030"/>
      <c r="CC2030"/>
      <c r="CD2030"/>
      <c r="CE2030"/>
      <c r="CF2030"/>
      <c r="CG2030"/>
      <c r="CH2030"/>
      <c r="CI2030"/>
      <c r="CJ2030"/>
      <c r="CK2030"/>
      <c r="CL2030"/>
      <c r="CM2030"/>
      <c r="CN2030"/>
      <c r="CO2030"/>
      <c r="CP2030"/>
      <c r="CQ2030"/>
      <c r="CR2030"/>
      <c r="CS2030"/>
      <c r="CT2030"/>
      <c r="CU2030"/>
      <c r="CV2030"/>
    </row>
    <row r="2031" spans="10:100" x14ac:dyDescent="0.25">
      <c r="J2031"/>
      <c r="K2031"/>
      <c r="L2031"/>
      <c r="M2031"/>
      <c r="N2031"/>
      <c r="O2031"/>
      <c r="P2031"/>
      <c r="Q2031"/>
      <c r="R2031"/>
      <c r="S2031"/>
      <c r="T2031"/>
      <c r="U2031"/>
      <c r="V2031"/>
      <c r="W2031"/>
      <c r="X2031"/>
      <c r="Y2031"/>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c r="BD2031"/>
      <c r="BE2031"/>
      <c r="BF2031"/>
      <c r="BG2031"/>
      <c r="BH2031"/>
      <c r="BI2031"/>
      <c r="BJ2031"/>
      <c r="BK2031"/>
      <c r="BL2031"/>
      <c r="BM2031"/>
      <c r="BN2031"/>
      <c r="BO2031"/>
      <c r="BP2031"/>
      <c r="BQ2031"/>
      <c r="BR2031"/>
      <c r="BS2031"/>
      <c r="BT2031"/>
      <c r="BU2031"/>
      <c r="BV2031"/>
      <c r="BW2031"/>
      <c r="BX2031"/>
      <c r="BY2031"/>
      <c r="BZ2031"/>
      <c r="CA2031"/>
      <c r="CB2031"/>
      <c r="CC2031"/>
      <c r="CD2031"/>
      <c r="CE2031"/>
      <c r="CF2031"/>
      <c r="CG2031"/>
      <c r="CH2031"/>
      <c r="CI2031"/>
      <c r="CJ2031"/>
      <c r="CK2031"/>
      <c r="CL2031"/>
      <c r="CM2031"/>
      <c r="CN2031"/>
      <c r="CO2031"/>
      <c r="CP2031"/>
      <c r="CQ2031"/>
      <c r="CR2031"/>
      <c r="CS2031"/>
      <c r="CT2031"/>
      <c r="CU2031"/>
      <c r="CV2031"/>
    </row>
    <row r="2032" spans="10:100" x14ac:dyDescent="0.25">
      <c r="J2032"/>
      <c r="K2032"/>
      <c r="L2032"/>
      <c r="M2032"/>
      <c r="N2032"/>
      <c r="O2032"/>
      <c r="P2032"/>
      <c r="Q2032"/>
      <c r="R2032"/>
      <c r="S2032"/>
      <c r="T2032"/>
      <c r="U2032"/>
      <c r="V2032"/>
      <c r="W2032"/>
      <c r="X2032"/>
      <c r="Y2032"/>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c r="BD2032"/>
      <c r="BE2032"/>
      <c r="BF2032"/>
      <c r="BG2032"/>
      <c r="BH2032"/>
      <c r="BI2032"/>
      <c r="BJ2032"/>
      <c r="BK2032"/>
      <c r="BL2032"/>
      <c r="BM2032"/>
      <c r="BN2032"/>
      <c r="BO2032"/>
      <c r="BP2032"/>
      <c r="BQ2032"/>
      <c r="BR2032"/>
      <c r="BS2032"/>
      <c r="BT2032"/>
      <c r="BU2032"/>
      <c r="BV2032"/>
      <c r="BW2032"/>
      <c r="BX2032"/>
      <c r="BY2032"/>
      <c r="BZ2032"/>
      <c r="CA2032"/>
      <c r="CB2032"/>
      <c r="CC2032"/>
      <c r="CD2032"/>
      <c r="CE2032"/>
      <c r="CF2032"/>
      <c r="CG2032"/>
      <c r="CH2032"/>
      <c r="CI2032"/>
      <c r="CJ2032"/>
      <c r="CK2032"/>
      <c r="CL2032"/>
      <c r="CM2032"/>
      <c r="CN2032"/>
      <c r="CO2032"/>
      <c r="CP2032"/>
      <c r="CQ2032"/>
      <c r="CR2032"/>
      <c r="CS2032"/>
      <c r="CT2032"/>
      <c r="CU2032"/>
      <c r="CV2032"/>
    </row>
    <row r="2033" spans="10:100" x14ac:dyDescent="0.25">
      <c r="J2033"/>
      <c r="K2033"/>
      <c r="L2033"/>
      <c r="M2033"/>
      <c r="N2033"/>
      <c r="O2033"/>
      <c r="P2033"/>
      <c r="Q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M2033"/>
      <c r="CN2033"/>
      <c r="CO2033"/>
      <c r="CP2033"/>
      <c r="CQ2033"/>
      <c r="CR2033"/>
      <c r="CS2033"/>
      <c r="CT2033"/>
      <c r="CU2033"/>
      <c r="CV2033"/>
    </row>
    <row r="2034" spans="10:100" x14ac:dyDescent="0.25">
      <c r="J2034"/>
      <c r="K2034"/>
      <c r="L2034"/>
      <c r="M2034"/>
      <c r="N2034"/>
      <c r="O2034"/>
      <c r="P2034"/>
      <c r="Q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M2034"/>
      <c r="CN2034"/>
      <c r="CO2034"/>
      <c r="CP2034"/>
      <c r="CQ2034"/>
      <c r="CR2034"/>
      <c r="CS2034"/>
      <c r="CT2034"/>
      <c r="CU2034"/>
      <c r="CV2034"/>
    </row>
    <row r="2035" spans="10:100" x14ac:dyDescent="0.25">
      <c r="J2035"/>
      <c r="K2035"/>
      <c r="L2035"/>
      <c r="M2035"/>
      <c r="N2035"/>
      <c r="O2035"/>
      <c r="P2035"/>
      <c r="Q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M2035"/>
      <c r="CN2035"/>
      <c r="CO2035"/>
      <c r="CP2035"/>
      <c r="CQ2035"/>
      <c r="CR2035"/>
      <c r="CS2035"/>
      <c r="CT2035"/>
      <c r="CU2035"/>
      <c r="CV2035"/>
    </row>
    <row r="2036" spans="10:100" x14ac:dyDescent="0.25">
      <c r="J2036"/>
      <c r="K2036"/>
      <c r="L2036"/>
      <c r="M2036"/>
      <c r="N2036"/>
      <c r="O2036"/>
      <c r="P2036"/>
      <c r="Q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M2036"/>
      <c r="CN2036"/>
      <c r="CO2036"/>
      <c r="CP2036"/>
      <c r="CQ2036"/>
      <c r="CR2036"/>
      <c r="CS2036"/>
      <c r="CT2036"/>
      <c r="CU2036"/>
      <c r="CV2036"/>
    </row>
    <row r="2037" spans="10:100" x14ac:dyDescent="0.25">
      <c r="J2037"/>
      <c r="K2037"/>
      <c r="L2037"/>
      <c r="M2037"/>
      <c r="N2037"/>
      <c r="O2037"/>
      <c r="P2037"/>
      <c r="Q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M2037"/>
      <c r="CN2037"/>
      <c r="CO2037"/>
      <c r="CP2037"/>
      <c r="CQ2037"/>
      <c r="CR2037"/>
      <c r="CS2037"/>
      <c r="CT2037"/>
      <c r="CU2037"/>
      <c r="CV2037"/>
    </row>
    <row r="2038" spans="10:100" x14ac:dyDescent="0.25">
      <c r="J2038"/>
      <c r="K2038"/>
      <c r="L2038"/>
      <c r="M2038"/>
      <c r="N2038"/>
      <c r="O2038"/>
      <c r="P2038"/>
      <c r="Q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M2038"/>
      <c r="CN2038"/>
      <c r="CO2038"/>
      <c r="CP2038"/>
      <c r="CQ2038"/>
      <c r="CR2038"/>
      <c r="CS2038"/>
      <c r="CT2038"/>
      <c r="CU2038"/>
      <c r="CV2038"/>
    </row>
    <row r="2039" spans="10:100" x14ac:dyDescent="0.25">
      <c r="J2039"/>
      <c r="K2039"/>
      <c r="L2039"/>
      <c r="M2039"/>
      <c r="N2039"/>
      <c r="O2039"/>
      <c r="P2039"/>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M2039"/>
      <c r="CN2039"/>
      <c r="CO2039"/>
      <c r="CP2039"/>
      <c r="CQ2039"/>
      <c r="CR2039"/>
      <c r="CS2039"/>
      <c r="CT2039"/>
      <c r="CU2039"/>
      <c r="CV2039"/>
    </row>
    <row r="2040" spans="10:100" x14ac:dyDescent="0.25">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row>
    <row r="2041" spans="10:100" x14ac:dyDescent="0.25">
      <c r="J2041"/>
      <c r="K2041"/>
      <c r="L2041"/>
      <c r="M2041"/>
      <c r="N2041"/>
      <c r="O2041"/>
      <c r="P2041"/>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M2041"/>
      <c r="CN2041"/>
      <c r="CO2041"/>
      <c r="CP2041"/>
      <c r="CQ2041"/>
      <c r="CR2041"/>
      <c r="CS2041"/>
      <c r="CT2041"/>
      <c r="CU2041"/>
      <c r="CV2041"/>
    </row>
    <row r="2042" spans="10:100" x14ac:dyDescent="0.25">
      <c r="J2042"/>
      <c r="K2042"/>
      <c r="L2042"/>
      <c r="M2042"/>
      <c r="N2042"/>
      <c r="O2042"/>
      <c r="P2042"/>
      <c r="Q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M2042"/>
      <c r="CN2042"/>
      <c r="CO2042"/>
      <c r="CP2042"/>
      <c r="CQ2042"/>
      <c r="CR2042"/>
      <c r="CS2042"/>
      <c r="CT2042"/>
      <c r="CU2042"/>
      <c r="CV2042"/>
    </row>
    <row r="2043" spans="10:100" x14ac:dyDescent="0.25">
      <c r="J2043"/>
      <c r="K2043"/>
      <c r="L2043"/>
      <c r="M2043"/>
      <c r="N2043"/>
      <c r="O2043"/>
      <c r="P2043"/>
      <c r="Q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M2043"/>
      <c r="CN2043"/>
      <c r="CO2043"/>
      <c r="CP2043"/>
      <c r="CQ2043"/>
      <c r="CR2043"/>
      <c r="CS2043"/>
      <c r="CT2043"/>
      <c r="CU2043"/>
      <c r="CV2043"/>
    </row>
    <row r="2044" spans="10:100" x14ac:dyDescent="0.25">
      <c r="J2044"/>
      <c r="K2044"/>
      <c r="L2044"/>
      <c r="M2044"/>
      <c r="N2044"/>
      <c r="O2044"/>
      <c r="P2044"/>
      <c r="Q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M2044"/>
      <c r="CN2044"/>
      <c r="CO2044"/>
      <c r="CP2044"/>
      <c r="CQ2044"/>
      <c r="CR2044"/>
      <c r="CS2044"/>
      <c r="CT2044"/>
      <c r="CU2044"/>
      <c r="CV2044"/>
    </row>
    <row r="2045" spans="10:100" x14ac:dyDescent="0.2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M2045"/>
      <c r="CN2045"/>
      <c r="CO2045"/>
      <c r="CP2045"/>
      <c r="CQ2045"/>
      <c r="CR2045"/>
      <c r="CS2045"/>
      <c r="CT2045"/>
      <c r="CU2045"/>
      <c r="CV2045"/>
    </row>
    <row r="2046" spans="10:100" x14ac:dyDescent="0.25">
      <c r="J2046"/>
      <c r="K2046"/>
      <c r="L2046"/>
      <c r="M2046"/>
      <c r="N2046"/>
      <c r="O2046"/>
      <c r="P2046"/>
      <c r="Q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M2046"/>
      <c r="CN2046"/>
      <c r="CO2046"/>
      <c r="CP2046"/>
      <c r="CQ2046"/>
      <c r="CR2046"/>
      <c r="CS2046"/>
      <c r="CT2046"/>
      <c r="CU2046"/>
      <c r="CV2046"/>
    </row>
    <row r="2047" spans="10:100" x14ac:dyDescent="0.25">
      <c r="J2047"/>
      <c r="K2047"/>
      <c r="L2047"/>
      <c r="M2047"/>
      <c r="N2047"/>
      <c r="O2047"/>
      <c r="P2047"/>
      <c r="Q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M2047"/>
      <c r="CN2047"/>
      <c r="CO2047"/>
      <c r="CP2047"/>
      <c r="CQ2047"/>
      <c r="CR2047"/>
      <c r="CS2047"/>
      <c r="CT2047"/>
      <c r="CU2047"/>
      <c r="CV2047"/>
    </row>
    <row r="2048" spans="10:100" x14ac:dyDescent="0.25">
      <c r="J2048"/>
      <c r="K2048"/>
      <c r="L2048"/>
      <c r="M2048"/>
      <c r="N2048"/>
      <c r="O2048"/>
      <c r="P2048"/>
      <c r="Q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M2048"/>
      <c r="CN2048"/>
      <c r="CO2048"/>
      <c r="CP2048"/>
      <c r="CQ2048"/>
      <c r="CR2048"/>
      <c r="CS2048"/>
      <c r="CT2048"/>
      <c r="CU2048"/>
      <c r="CV2048"/>
    </row>
    <row r="2049" spans="10:100" x14ac:dyDescent="0.25">
      <c r="J2049"/>
      <c r="K2049"/>
      <c r="L2049"/>
      <c r="M2049"/>
      <c r="N2049"/>
      <c r="O2049"/>
      <c r="P2049"/>
      <c r="Q2049"/>
      <c r="R2049"/>
      <c r="S2049"/>
      <c r="T2049"/>
      <c r="U2049"/>
      <c r="V2049"/>
      <c r="W2049"/>
      <c r="X2049"/>
      <c r="Y2049"/>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c r="BD2049"/>
      <c r="BE2049"/>
      <c r="BF2049"/>
      <c r="BG2049"/>
      <c r="BH2049"/>
      <c r="BI2049"/>
      <c r="BJ2049"/>
      <c r="BK2049"/>
      <c r="BL2049"/>
      <c r="BM2049"/>
      <c r="BN2049"/>
      <c r="BO2049"/>
      <c r="BP2049"/>
      <c r="BQ2049"/>
      <c r="BR2049"/>
      <c r="BS2049"/>
      <c r="BT2049"/>
      <c r="BU2049"/>
      <c r="BV2049"/>
      <c r="BW2049"/>
      <c r="BX2049"/>
      <c r="BY2049"/>
      <c r="BZ2049"/>
      <c r="CA2049"/>
      <c r="CB2049"/>
      <c r="CC2049"/>
      <c r="CD2049"/>
      <c r="CE2049"/>
      <c r="CF2049"/>
      <c r="CG2049"/>
      <c r="CH2049"/>
      <c r="CI2049"/>
      <c r="CJ2049"/>
      <c r="CK2049"/>
      <c r="CL2049"/>
      <c r="CM2049"/>
      <c r="CN2049"/>
      <c r="CO2049"/>
      <c r="CP2049"/>
      <c r="CQ2049"/>
      <c r="CR2049"/>
      <c r="CS2049"/>
      <c r="CT2049"/>
      <c r="CU2049"/>
      <c r="CV2049"/>
    </row>
    <row r="2050" spans="10:100" x14ac:dyDescent="0.25">
      <c r="J2050"/>
      <c r="K2050"/>
      <c r="L2050"/>
      <c r="M2050"/>
      <c r="N2050"/>
      <c r="O2050"/>
      <c r="P2050"/>
      <c r="Q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M2050"/>
      <c r="CN2050"/>
      <c r="CO2050"/>
      <c r="CP2050"/>
      <c r="CQ2050"/>
      <c r="CR2050"/>
      <c r="CS2050"/>
      <c r="CT2050"/>
      <c r="CU2050"/>
      <c r="CV2050"/>
    </row>
    <row r="2051" spans="10:100" x14ac:dyDescent="0.25">
      <c r="J2051"/>
      <c r="K2051"/>
      <c r="L2051"/>
      <c r="M2051"/>
      <c r="N2051"/>
      <c r="O2051"/>
      <c r="P2051"/>
      <c r="Q2051"/>
      <c r="R2051"/>
      <c r="S2051"/>
      <c r="T2051"/>
      <c r="U2051"/>
      <c r="V2051"/>
      <c r="W2051"/>
      <c r="X2051"/>
      <c r="Y2051"/>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c r="BD2051"/>
      <c r="BE2051"/>
      <c r="BF2051"/>
      <c r="BG2051"/>
      <c r="BH2051"/>
      <c r="BI2051"/>
      <c r="BJ2051"/>
      <c r="BK2051"/>
      <c r="BL2051"/>
      <c r="BM2051"/>
      <c r="BN2051"/>
      <c r="BO2051"/>
      <c r="BP2051"/>
      <c r="BQ2051"/>
      <c r="BR2051"/>
      <c r="BS2051"/>
      <c r="BT2051"/>
      <c r="BU2051"/>
      <c r="BV2051"/>
      <c r="BW2051"/>
      <c r="BX2051"/>
      <c r="BY2051"/>
      <c r="BZ2051"/>
      <c r="CA2051"/>
      <c r="CB2051"/>
      <c r="CC2051"/>
      <c r="CD2051"/>
      <c r="CE2051"/>
      <c r="CF2051"/>
      <c r="CG2051"/>
      <c r="CH2051"/>
      <c r="CI2051"/>
      <c r="CJ2051"/>
      <c r="CK2051"/>
      <c r="CL2051"/>
      <c r="CM2051"/>
      <c r="CN2051"/>
      <c r="CO2051"/>
      <c r="CP2051"/>
      <c r="CQ2051"/>
      <c r="CR2051"/>
      <c r="CS2051"/>
      <c r="CT2051"/>
      <c r="CU2051"/>
      <c r="CV2051"/>
    </row>
    <row r="2052" spans="10:100" x14ac:dyDescent="0.25">
      <c r="J2052"/>
      <c r="K2052"/>
      <c r="L2052"/>
      <c r="M2052"/>
      <c r="N2052"/>
      <c r="O2052"/>
      <c r="P2052"/>
      <c r="Q2052"/>
      <c r="R2052"/>
      <c r="S2052"/>
      <c r="T2052"/>
      <c r="U2052"/>
      <c r="V2052"/>
      <c r="W2052"/>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c r="BD2052"/>
      <c r="BE2052"/>
      <c r="BF2052"/>
      <c r="BG2052"/>
      <c r="BH2052"/>
      <c r="BI2052"/>
      <c r="BJ2052"/>
      <c r="BK2052"/>
      <c r="BL2052"/>
      <c r="BM2052"/>
      <c r="BN2052"/>
      <c r="BO2052"/>
      <c r="BP2052"/>
      <c r="BQ2052"/>
      <c r="BR2052"/>
      <c r="BS2052"/>
      <c r="BT2052"/>
      <c r="BU2052"/>
      <c r="BV2052"/>
      <c r="BW2052"/>
      <c r="BX2052"/>
      <c r="BY2052"/>
      <c r="BZ2052"/>
      <c r="CA2052"/>
      <c r="CB2052"/>
      <c r="CC2052"/>
      <c r="CD2052"/>
      <c r="CE2052"/>
      <c r="CF2052"/>
      <c r="CG2052"/>
      <c r="CH2052"/>
      <c r="CI2052"/>
      <c r="CJ2052"/>
      <c r="CK2052"/>
      <c r="CL2052"/>
      <c r="CM2052"/>
      <c r="CN2052"/>
      <c r="CO2052"/>
      <c r="CP2052"/>
      <c r="CQ2052"/>
      <c r="CR2052"/>
      <c r="CS2052"/>
      <c r="CT2052"/>
      <c r="CU2052"/>
      <c r="CV2052"/>
    </row>
    <row r="2053" spans="10:100" x14ac:dyDescent="0.25">
      <c r="J2053"/>
      <c r="K2053"/>
      <c r="L2053"/>
      <c r="M2053"/>
      <c r="N2053"/>
      <c r="O2053"/>
      <c r="P2053"/>
      <c r="Q2053"/>
      <c r="R2053"/>
      <c r="S2053"/>
      <c r="T2053"/>
      <c r="U2053"/>
      <c r="V2053"/>
      <c r="W2053"/>
      <c r="X2053"/>
      <c r="Y2053"/>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c r="BD2053"/>
      <c r="BE2053"/>
      <c r="BF2053"/>
      <c r="BG2053"/>
      <c r="BH2053"/>
      <c r="BI2053"/>
      <c r="BJ2053"/>
      <c r="BK2053"/>
      <c r="BL2053"/>
      <c r="BM2053"/>
      <c r="BN2053"/>
      <c r="BO2053"/>
      <c r="BP2053"/>
      <c r="BQ2053"/>
      <c r="BR2053"/>
      <c r="BS2053"/>
      <c r="BT2053"/>
      <c r="BU2053"/>
      <c r="BV2053"/>
      <c r="BW2053"/>
      <c r="BX2053"/>
      <c r="BY2053"/>
      <c r="BZ2053"/>
      <c r="CA2053"/>
      <c r="CB2053"/>
      <c r="CC2053"/>
      <c r="CD2053"/>
      <c r="CE2053"/>
      <c r="CF2053"/>
      <c r="CG2053"/>
      <c r="CH2053"/>
      <c r="CI2053"/>
      <c r="CJ2053"/>
      <c r="CK2053"/>
      <c r="CL2053"/>
      <c r="CM2053"/>
      <c r="CN2053"/>
      <c r="CO2053"/>
      <c r="CP2053"/>
      <c r="CQ2053"/>
      <c r="CR2053"/>
      <c r="CS2053"/>
      <c r="CT2053"/>
      <c r="CU2053"/>
      <c r="CV2053"/>
    </row>
    <row r="2054" spans="10:100" x14ac:dyDescent="0.25">
      <c r="J2054"/>
      <c r="K2054"/>
      <c r="L2054"/>
      <c r="M2054"/>
      <c r="N2054"/>
      <c r="O2054"/>
      <c r="P2054"/>
      <c r="Q2054"/>
      <c r="R2054"/>
      <c r="S2054"/>
      <c r="T2054"/>
      <c r="U2054"/>
      <c r="V2054"/>
      <c r="W2054"/>
      <c r="X2054"/>
      <c r="Y2054"/>
      <c r="Z2054"/>
      <c r="AA2054"/>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c r="BD2054"/>
      <c r="BE2054"/>
      <c r="BF2054"/>
      <c r="BG2054"/>
      <c r="BH2054"/>
      <c r="BI2054"/>
      <c r="BJ2054"/>
      <c r="BK2054"/>
      <c r="BL2054"/>
      <c r="BM2054"/>
      <c r="BN2054"/>
      <c r="BO2054"/>
      <c r="BP2054"/>
      <c r="BQ2054"/>
      <c r="BR2054"/>
      <c r="BS2054"/>
      <c r="BT2054"/>
      <c r="BU2054"/>
      <c r="BV2054"/>
      <c r="BW2054"/>
      <c r="BX2054"/>
      <c r="BY2054"/>
      <c r="BZ2054"/>
      <c r="CA2054"/>
      <c r="CB2054"/>
      <c r="CC2054"/>
      <c r="CD2054"/>
      <c r="CE2054"/>
      <c r="CF2054"/>
      <c r="CG2054"/>
      <c r="CH2054"/>
      <c r="CI2054"/>
      <c r="CJ2054"/>
      <c r="CK2054"/>
      <c r="CL2054"/>
      <c r="CM2054"/>
      <c r="CN2054"/>
      <c r="CO2054"/>
      <c r="CP2054"/>
      <c r="CQ2054"/>
      <c r="CR2054"/>
      <c r="CS2054"/>
      <c r="CT2054"/>
      <c r="CU2054"/>
      <c r="CV2054"/>
    </row>
    <row r="2055" spans="10:100" x14ac:dyDescent="0.25">
      <c r="J2055"/>
      <c r="K2055"/>
      <c r="L2055"/>
      <c r="M2055"/>
      <c r="N2055"/>
      <c r="O2055"/>
      <c r="P2055"/>
      <c r="Q2055"/>
      <c r="R2055"/>
      <c r="S2055"/>
      <c r="T2055"/>
      <c r="U2055"/>
      <c r="V2055"/>
      <c r="W2055"/>
      <c r="X2055"/>
      <c r="Y2055"/>
      <c r="Z2055"/>
      <c r="AA2055"/>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c r="BD2055"/>
      <c r="BE2055"/>
      <c r="BF2055"/>
      <c r="BG2055"/>
      <c r="BH2055"/>
      <c r="BI2055"/>
      <c r="BJ2055"/>
      <c r="BK2055"/>
      <c r="BL2055"/>
      <c r="BM2055"/>
      <c r="BN2055"/>
      <c r="BO2055"/>
      <c r="BP2055"/>
      <c r="BQ2055"/>
      <c r="BR2055"/>
      <c r="BS2055"/>
      <c r="BT2055"/>
      <c r="BU2055"/>
      <c r="BV2055"/>
      <c r="BW2055"/>
      <c r="BX2055"/>
      <c r="BY2055"/>
      <c r="BZ2055"/>
      <c r="CA2055"/>
      <c r="CB2055"/>
      <c r="CC2055"/>
      <c r="CD2055"/>
      <c r="CE2055"/>
      <c r="CF2055"/>
      <c r="CG2055"/>
      <c r="CH2055"/>
      <c r="CI2055"/>
      <c r="CJ2055"/>
      <c r="CK2055"/>
      <c r="CL2055"/>
      <c r="CM2055"/>
      <c r="CN2055"/>
      <c r="CO2055"/>
      <c r="CP2055"/>
      <c r="CQ2055"/>
      <c r="CR2055"/>
      <c r="CS2055"/>
      <c r="CT2055"/>
      <c r="CU2055"/>
      <c r="CV2055"/>
    </row>
    <row r="2056" spans="10:100" x14ac:dyDescent="0.25">
      <c r="J2056"/>
      <c r="K2056"/>
      <c r="L2056"/>
      <c r="M2056"/>
      <c r="N2056"/>
      <c r="O2056"/>
      <c r="P2056"/>
      <c r="Q2056"/>
      <c r="R2056"/>
      <c r="S2056"/>
      <c r="T2056"/>
      <c r="U2056"/>
      <c r="V2056"/>
      <c r="W2056"/>
      <c r="X2056"/>
      <c r="Y2056"/>
      <c r="Z2056"/>
      <c r="AA2056"/>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c r="BD2056"/>
      <c r="BE2056"/>
      <c r="BF2056"/>
      <c r="BG2056"/>
      <c r="BH2056"/>
      <c r="BI2056"/>
      <c r="BJ2056"/>
      <c r="BK2056"/>
      <c r="BL2056"/>
      <c r="BM2056"/>
      <c r="BN2056"/>
      <c r="BO2056"/>
      <c r="BP2056"/>
      <c r="BQ2056"/>
      <c r="BR2056"/>
      <c r="BS2056"/>
      <c r="BT2056"/>
      <c r="BU2056"/>
      <c r="BV2056"/>
      <c r="BW2056"/>
      <c r="BX2056"/>
      <c r="BY2056"/>
      <c r="BZ2056"/>
      <c r="CA2056"/>
      <c r="CB2056"/>
      <c r="CC2056"/>
      <c r="CD2056"/>
      <c r="CE2056"/>
      <c r="CF2056"/>
      <c r="CG2056"/>
      <c r="CH2056"/>
      <c r="CI2056"/>
      <c r="CJ2056"/>
      <c r="CK2056"/>
      <c r="CL2056"/>
      <c r="CM2056"/>
      <c r="CN2056"/>
      <c r="CO2056"/>
      <c r="CP2056"/>
      <c r="CQ2056"/>
      <c r="CR2056"/>
      <c r="CS2056"/>
      <c r="CT2056"/>
      <c r="CU2056"/>
      <c r="CV2056"/>
    </row>
    <row r="2057" spans="10:100" x14ac:dyDescent="0.25">
      <c r="J2057"/>
      <c r="K2057"/>
      <c r="L2057"/>
      <c r="M2057"/>
      <c r="N2057"/>
      <c r="O2057"/>
      <c r="P2057"/>
      <c r="Q2057"/>
      <c r="R2057"/>
      <c r="S2057"/>
      <c r="T2057"/>
      <c r="U2057"/>
      <c r="V2057"/>
      <c r="W2057"/>
      <c r="X2057"/>
      <c r="Y2057"/>
      <c r="Z2057"/>
      <c r="AA2057"/>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c r="BD2057"/>
      <c r="BE2057"/>
      <c r="BF2057"/>
      <c r="BG2057"/>
      <c r="BH2057"/>
      <c r="BI2057"/>
      <c r="BJ2057"/>
      <c r="BK2057"/>
      <c r="BL2057"/>
      <c r="BM2057"/>
      <c r="BN2057"/>
      <c r="BO2057"/>
      <c r="BP2057"/>
      <c r="BQ2057"/>
      <c r="BR2057"/>
      <c r="BS2057"/>
      <c r="BT2057"/>
      <c r="BU2057"/>
      <c r="BV2057"/>
      <c r="BW2057"/>
      <c r="BX2057"/>
      <c r="BY2057"/>
      <c r="BZ2057"/>
      <c r="CA2057"/>
      <c r="CB2057"/>
      <c r="CC2057"/>
      <c r="CD2057"/>
      <c r="CE2057"/>
      <c r="CF2057"/>
      <c r="CG2057"/>
      <c r="CH2057"/>
      <c r="CI2057"/>
      <c r="CJ2057"/>
      <c r="CK2057"/>
      <c r="CL2057"/>
      <c r="CM2057"/>
      <c r="CN2057"/>
      <c r="CO2057"/>
      <c r="CP2057"/>
      <c r="CQ2057"/>
      <c r="CR2057"/>
      <c r="CS2057"/>
      <c r="CT2057"/>
      <c r="CU2057"/>
      <c r="CV2057"/>
    </row>
    <row r="2058" spans="10:100" x14ac:dyDescent="0.25">
      <c r="J2058"/>
      <c r="K2058"/>
      <c r="L2058"/>
      <c r="M2058"/>
      <c r="N2058"/>
      <c r="O2058"/>
      <c r="P2058"/>
      <c r="Q2058"/>
      <c r="R2058"/>
      <c r="S2058"/>
      <c r="T2058"/>
      <c r="U2058"/>
      <c r="V2058"/>
      <c r="W2058"/>
      <c r="X2058"/>
      <c r="Y2058"/>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c r="BD2058"/>
      <c r="BE2058"/>
      <c r="BF2058"/>
      <c r="BG2058"/>
      <c r="BH2058"/>
      <c r="BI2058"/>
      <c r="BJ2058"/>
      <c r="BK2058"/>
      <c r="BL2058"/>
      <c r="BM2058"/>
      <c r="BN2058"/>
      <c r="BO2058"/>
      <c r="BP2058"/>
      <c r="BQ2058"/>
      <c r="BR2058"/>
      <c r="BS2058"/>
      <c r="BT2058"/>
      <c r="BU2058"/>
      <c r="BV2058"/>
      <c r="BW2058"/>
      <c r="BX2058"/>
      <c r="BY2058"/>
      <c r="BZ2058"/>
      <c r="CA2058"/>
      <c r="CB2058"/>
      <c r="CC2058"/>
      <c r="CD2058"/>
      <c r="CE2058"/>
      <c r="CF2058"/>
      <c r="CG2058"/>
      <c r="CH2058"/>
      <c r="CI2058"/>
      <c r="CJ2058"/>
      <c r="CK2058"/>
      <c r="CL2058"/>
      <c r="CM2058"/>
      <c r="CN2058"/>
      <c r="CO2058"/>
      <c r="CP2058"/>
      <c r="CQ2058"/>
      <c r="CR2058"/>
      <c r="CS2058"/>
      <c r="CT2058"/>
      <c r="CU2058"/>
      <c r="CV2058"/>
    </row>
    <row r="2059" spans="10:100" x14ac:dyDescent="0.25">
      <c r="J2059"/>
      <c r="K2059"/>
      <c r="L2059"/>
      <c r="M2059"/>
      <c r="N2059"/>
      <c r="O2059"/>
      <c r="P2059"/>
      <c r="Q2059"/>
      <c r="R2059"/>
      <c r="S2059"/>
      <c r="T2059"/>
      <c r="U2059"/>
      <c r="V2059"/>
      <c r="W2059"/>
      <c r="X2059"/>
      <c r="Y2059"/>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c r="BD2059"/>
      <c r="BE2059"/>
      <c r="BF2059"/>
      <c r="BG2059"/>
      <c r="BH2059"/>
      <c r="BI2059"/>
      <c r="BJ2059"/>
      <c r="BK2059"/>
      <c r="BL2059"/>
      <c r="BM2059"/>
      <c r="BN2059"/>
      <c r="BO2059"/>
      <c r="BP2059"/>
      <c r="BQ2059"/>
      <c r="BR2059"/>
      <c r="BS2059"/>
      <c r="BT2059"/>
      <c r="BU2059"/>
      <c r="BV2059"/>
      <c r="BW2059"/>
      <c r="BX2059"/>
      <c r="BY2059"/>
      <c r="BZ2059"/>
      <c r="CA2059"/>
      <c r="CB2059"/>
      <c r="CC2059"/>
      <c r="CD2059"/>
      <c r="CE2059"/>
      <c r="CF2059"/>
      <c r="CG2059"/>
      <c r="CH2059"/>
      <c r="CI2059"/>
      <c r="CJ2059"/>
      <c r="CK2059"/>
      <c r="CL2059"/>
      <c r="CM2059"/>
      <c r="CN2059"/>
      <c r="CO2059"/>
      <c r="CP2059"/>
      <c r="CQ2059"/>
      <c r="CR2059"/>
      <c r="CS2059"/>
      <c r="CT2059"/>
      <c r="CU2059"/>
      <c r="CV2059"/>
    </row>
    <row r="2060" spans="10:100" x14ac:dyDescent="0.25">
      <c r="J2060"/>
      <c r="K2060"/>
      <c r="L2060"/>
      <c r="M2060"/>
      <c r="N2060"/>
      <c r="O2060"/>
      <c r="P2060"/>
      <c r="Q2060"/>
      <c r="R2060"/>
      <c r="S2060"/>
      <c r="T2060"/>
      <c r="U2060"/>
      <c r="V2060"/>
      <c r="W2060"/>
      <c r="X2060"/>
      <c r="Y2060"/>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c r="BD2060"/>
      <c r="BE2060"/>
      <c r="BF2060"/>
      <c r="BG2060"/>
      <c r="BH2060"/>
      <c r="BI2060"/>
      <c r="BJ2060"/>
      <c r="BK2060"/>
      <c r="BL2060"/>
      <c r="BM2060"/>
      <c r="BN2060"/>
      <c r="BO2060"/>
      <c r="BP2060"/>
      <c r="BQ2060"/>
      <c r="BR2060"/>
      <c r="BS2060"/>
      <c r="BT2060"/>
      <c r="BU2060"/>
      <c r="BV2060"/>
      <c r="BW2060"/>
      <c r="BX2060"/>
      <c r="BY2060"/>
      <c r="BZ2060"/>
      <c r="CA2060"/>
      <c r="CB2060"/>
      <c r="CC2060"/>
      <c r="CD2060"/>
      <c r="CE2060"/>
      <c r="CF2060"/>
      <c r="CG2060"/>
      <c r="CH2060"/>
      <c r="CI2060"/>
      <c r="CJ2060"/>
      <c r="CK2060"/>
      <c r="CL2060"/>
      <c r="CM2060"/>
      <c r="CN2060"/>
      <c r="CO2060"/>
      <c r="CP2060"/>
      <c r="CQ2060"/>
      <c r="CR2060"/>
      <c r="CS2060"/>
      <c r="CT2060"/>
      <c r="CU2060"/>
      <c r="CV2060"/>
    </row>
    <row r="2061" spans="10:100" x14ac:dyDescent="0.25">
      <c r="J2061"/>
      <c r="K2061"/>
      <c r="L2061"/>
      <c r="M2061"/>
      <c r="N2061"/>
      <c r="O2061"/>
      <c r="P2061"/>
      <c r="Q2061"/>
      <c r="R2061"/>
      <c r="S2061"/>
      <c r="T2061"/>
      <c r="U2061"/>
      <c r="V2061"/>
      <c r="W2061"/>
      <c r="X2061"/>
      <c r="Y2061"/>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c r="BD2061"/>
      <c r="BE2061"/>
      <c r="BF2061"/>
      <c r="BG2061"/>
      <c r="BH2061"/>
      <c r="BI2061"/>
      <c r="BJ2061"/>
      <c r="BK2061"/>
      <c r="BL2061"/>
      <c r="BM2061"/>
      <c r="BN2061"/>
      <c r="BO2061"/>
      <c r="BP2061"/>
      <c r="BQ2061"/>
      <c r="BR2061"/>
      <c r="BS2061"/>
      <c r="BT2061"/>
      <c r="BU2061"/>
      <c r="BV2061"/>
      <c r="BW2061"/>
      <c r="BX2061"/>
      <c r="BY2061"/>
      <c r="BZ2061"/>
      <c r="CA2061"/>
      <c r="CB2061"/>
      <c r="CC2061"/>
      <c r="CD2061"/>
      <c r="CE2061"/>
      <c r="CF2061"/>
      <c r="CG2061"/>
      <c r="CH2061"/>
      <c r="CI2061"/>
      <c r="CJ2061"/>
      <c r="CK2061"/>
      <c r="CL2061"/>
      <c r="CM2061"/>
      <c r="CN2061"/>
      <c r="CO2061"/>
      <c r="CP2061"/>
      <c r="CQ2061"/>
      <c r="CR2061"/>
      <c r="CS2061"/>
      <c r="CT2061"/>
      <c r="CU2061"/>
      <c r="CV2061"/>
    </row>
    <row r="2062" spans="10:100" x14ac:dyDescent="0.25">
      <c r="J2062"/>
      <c r="K2062"/>
      <c r="L2062"/>
      <c r="M2062"/>
      <c r="N2062"/>
      <c r="O2062"/>
      <c r="P2062"/>
      <c r="Q2062"/>
      <c r="R2062"/>
      <c r="S2062"/>
      <c r="T2062"/>
      <c r="U2062"/>
      <c r="V2062"/>
      <c r="W2062"/>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c r="BD2062"/>
      <c r="BE2062"/>
      <c r="BF2062"/>
      <c r="BG2062"/>
      <c r="BH2062"/>
      <c r="BI2062"/>
      <c r="BJ2062"/>
      <c r="BK2062"/>
      <c r="BL2062"/>
      <c r="BM2062"/>
      <c r="BN2062"/>
      <c r="BO2062"/>
      <c r="BP2062"/>
      <c r="BQ2062"/>
      <c r="BR2062"/>
      <c r="BS2062"/>
      <c r="BT2062"/>
      <c r="BU2062"/>
      <c r="BV2062"/>
      <c r="BW2062"/>
      <c r="BX2062"/>
      <c r="BY2062"/>
      <c r="BZ2062"/>
      <c r="CA2062"/>
      <c r="CB2062"/>
      <c r="CC2062"/>
      <c r="CD2062"/>
      <c r="CE2062"/>
      <c r="CF2062"/>
      <c r="CG2062"/>
      <c r="CH2062"/>
      <c r="CI2062"/>
      <c r="CJ2062"/>
      <c r="CK2062"/>
      <c r="CL2062"/>
      <c r="CM2062"/>
      <c r="CN2062"/>
      <c r="CO2062"/>
      <c r="CP2062"/>
      <c r="CQ2062"/>
      <c r="CR2062"/>
      <c r="CS2062"/>
      <c r="CT2062"/>
      <c r="CU2062"/>
      <c r="CV2062"/>
    </row>
    <row r="2063" spans="10:100" x14ac:dyDescent="0.25">
      <c r="J2063"/>
      <c r="K2063"/>
      <c r="L2063"/>
      <c r="M2063"/>
      <c r="N2063"/>
      <c r="O2063"/>
      <c r="P2063"/>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c r="BD2063"/>
      <c r="BE2063"/>
      <c r="BF2063"/>
      <c r="BG2063"/>
      <c r="BH2063"/>
      <c r="BI2063"/>
      <c r="BJ2063"/>
      <c r="BK2063"/>
      <c r="BL2063"/>
      <c r="BM2063"/>
      <c r="BN2063"/>
      <c r="BO2063"/>
      <c r="BP2063"/>
      <c r="BQ2063"/>
      <c r="BR2063"/>
      <c r="BS2063"/>
      <c r="BT2063"/>
      <c r="BU2063"/>
      <c r="BV2063"/>
      <c r="BW2063"/>
      <c r="BX2063"/>
      <c r="BY2063"/>
      <c r="BZ2063"/>
      <c r="CA2063"/>
      <c r="CB2063"/>
      <c r="CC2063"/>
      <c r="CD2063"/>
      <c r="CE2063"/>
      <c r="CF2063"/>
      <c r="CG2063"/>
      <c r="CH2063"/>
      <c r="CI2063"/>
      <c r="CJ2063"/>
      <c r="CK2063"/>
      <c r="CL2063"/>
      <c r="CM2063"/>
      <c r="CN2063"/>
      <c r="CO2063"/>
      <c r="CP2063"/>
      <c r="CQ2063"/>
      <c r="CR2063"/>
      <c r="CS2063"/>
      <c r="CT2063"/>
      <c r="CU2063"/>
      <c r="CV2063"/>
    </row>
    <row r="2064" spans="10:100" x14ac:dyDescent="0.25">
      <c r="J2064"/>
      <c r="K2064"/>
      <c r="L2064"/>
      <c r="M2064"/>
      <c r="N2064"/>
      <c r="O2064"/>
      <c r="P2064"/>
      <c r="Q2064"/>
      <c r="R2064"/>
      <c r="S2064"/>
      <c r="T2064"/>
      <c r="U2064"/>
      <c r="V2064"/>
      <c r="W2064"/>
      <c r="X2064"/>
      <c r="Y2064"/>
      <c r="Z2064"/>
      <c r="AA2064"/>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c r="BD2064"/>
      <c r="BE2064"/>
      <c r="BF2064"/>
      <c r="BG2064"/>
      <c r="BH2064"/>
      <c r="BI2064"/>
      <c r="BJ2064"/>
      <c r="BK2064"/>
      <c r="BL2064"/>
      <c r="BM2064"/>
      <c r="BN2064"/>
      <c r="BO2064"/>
      <c r="BP2064"/>
      <c r="BQ2064"/>
      <c r="BR2064"/>
      <c r="BS2064"/>
      <c r="BT2064"/>
      <c r="BU2064"/>
      <c r="BV2064"/>
      <c r="BW2064"/>
      <c r="BX2064"/>
      <c r="BY2064"/>
      <c r="BZ2064"/>
      <c r="CA2064"/>
      <c r="CB2064"/>
      <c r="CC2064"/>
      <c r="CD2064"/>
      <c r="CE2064"/>
      <c r="CF2064"/>
      <c r="CG2064"/>
      <c r="CH2064"/>
      <c r="CI2064"/>
      <c r="CJ2064"/>
      <c r="CK2064"/>
      <c r="CL2064"/>
      <c r="CM2064"/>
      <c r="CN2064"/>
      <c r="CO2064"/>
      <c r="CP2064"/>
      <c r="CQ2064"/>
      <c r="CR2064"/>
      <c r="CS2064"/>
      <c r="CT2064"/>
      <c r="CU2064"/>
      <c r="CV2064"/>
    </row>
    <row r="2065" spans="10:100" x14ac:dyDescent="0.25">
      <c r="J2065"/>
      <c r="K2065"/>
      <c r="L2065"/>
      <c r="M2065"/>
      <c r="N2065"/>
      <c r="O2065"/>
      <c r="P2065"/>
      <c r="Q2065"/>
      <c r="R2065"/>
      <c r="S2065"/>
      <c r="T2065"/>
      <c r="U2065"/>
      <c r="V2065"/>
      <c r="W2065"/>
      <c r="X2065"/>
      <c r="Y2065"/>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c r="BD2065"/>
      <c r="BE2065"/>
      <c r="BF2065"/>
      <c r="BG2065"/>
      <c r="BH2065"/>
      <c r="BI2065"/>
      <c r="BJ2065"/>
      <c r="BK2065"/>
      <c r="BL2065"/>
      <c r="BM2065"/>
      <c r="BN2065"/>
      <c r="BO2065"/>
      <c r="BP2065"/>
      <c r="BQ2065"/>
      <c r="BR2065"/>
      <c r="BS2065"/>
      <c r="BT2065"/>
      <c r="BU2065"/>
      <c r="BV2065"/>
      <c r="BW2065"/>
      <c r="BX2065"/>
      <c r="BY2065"/>
      <c r="BZ2065"/>
      <c r="CA2065"/>
      <c r="CB2065"/>
      <c r="CC2065"/>
      <c r="CD2065"/>
      <c r="CE2065"/>
      <c r="CF2065"/>
      <c r="CG2065"/>
      <c r="CH2065"/>
      <c r="CI2065"/>
      <c r="CJ2065"/>
      <c r="CK2065"/>
      <c r="CL2065"/>
      <c r="CM2065"/>
      <c r="CN2065"/>
      <c r="CO2065"/>
      <c r="CP2065"/>
      <c r="CQ2065"/>
      <c r="CR2065"/>
      <c r="CS2065"/>
      <c r="CT2065"/>
      <c r="CU2065"/>
      <c r="CV2065"/>
    </row>
    <row r="2066" spans="10:100" x14ac:dyDescent="0.25">
      <c r="J2066"/>
      <c r="K2066"/>
      <c r="L2066"/>
      <c r="M2066"/>
      <c r="N2066"/>
      <c r="O2066"/>
      <c r="P2066"/>
      <c r="Q2066"/>
      <c r="R2066"/>
      <c r="S2066"/>
      <c r="T2066"/>
      <c r="U2066"/>
      <c r="V2066"/>
      <c r="W2066"/>
      <c r="X2066"/>
      <c r="Y2066"/>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c r="BD2066"/>
      <c r="BE2066"/>
      <c r="BF2066"/>
      <c r="BG2066"/>
      <c r="BH2066"/>
      <c r="BI2066"/>
      <c r="BJ2066"/>
      <c r="BK2066"/>
      <c r="BL2066"/>
      <c r="BM2066"/>
      <c r="BN2066"/>
      <c r="BO2066"/>
      <c r="BP2066"/>
      <c r="BQ2066"/>
      <c r="BR2066"/>
      <c r="BS2066"/>
      <c r="BT2066"/>
      <c r="BU2066"/>
      <c r="BV2066"/>
      <c r="BW2066"/>
      <c r="BX2066"/>
      <c r="BY2066"/>
      <c r="BZ2066"/>
      <c r="CA2066"/>
      <c r="CB2066"/>
      <c r="CC2066"/>
      <c r="CD2066"/>
      <c r="CE2066"/>
      <c r="CF2066"/>
      <c r="CG2066"/>
      <c r="CH2066"/>
      <c r="CI2066"/>
      <c r="CJ2066"/>
      <c r="CK2066"/>
      <c r="CL2066"/>
      <c r="CM2066"/>
      <c r="CN2066"/>
      <c r="CO2066"/>
      <c r="CP2066"/>
      <c r="CQ2066"/>
      <c r="CR2066"/>
      <c r="CS2066"/>
      <c r="CT2066"/>
      <c r="CU2066"/>
      <c r="CV2066"/>
    </row>
    <row r="2067" spans="10:100" x14ac:dyDescent="0.25">
      <c r="J2067"/>
      <c r="K2067"/>
      <c r="L2067"/>
      <c r="M2067"/>
      <c r="N2067"/>
      <c r="O2067"/>
      <c r="P2067"/>
      <c r="Q2067"/>
      <c r="R2067"/>
      <c r="S2067"/>
      <c r="T2067"/>
      <c r="U2067"/>
      <c r="V2067"/>
      <c r="W2067"/>
      <c r="X2067"/>
      <c r="Y2067"/>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c r="BD2067"/>
      <c r="BE2067"/>
      <c r="BF2067"/>
      <c r="BG2067"/>
      <c r="BH2067"/>
      <c r="BI2067"/>
      <c r="BJ2067"/>
      <c r="BK2067"/>
      <c r="BL2067"/>
      <c r="BM2067"/>
      <c r="BN2067"/>
      <c r="BO2067"/>
      <c r="BP2067"/>
      <c r="BQ2067"/>
      <c r="BR2067"/>
      <c r="BS2067"/>
      <c r="BT2067"/>
      <c r="BU2067"/>
      <c r="BV2067"/>
      <c r="BW2067"/>
      <c r="BX2067"/>
      <c r="BY2067"/>
      <c r="BZ2067"/>
      <c r="CA2067"/>
      <c r="CB2067"/>
      <c r="CC2067"/>
      <c r="CD2067"/>
      <c r="CE2067"/>
      <c r="CF2067"/>
      <c r="CG2067"/>
      <c r="CH2067"/>
      <c r="CI2067"/>
      <c r="CJ2067"/>
      <c r="CK2067"/>
      <c r="CL2067"/>
      <c r="CM2067"/>
      <c r="CN2067"/>
      <c r="CO2067"/>
      <c r="CP2067"/>
      <c r="CQ2067"/>
      <c r="CR2067"/>
      <c r="CS2067"/>
      <c r="CT2067"/>
      <c r="CU2067"/>
      <c r="CV2067"/>
    </row>
    <row r="2068" spans="10:100" x14ac:dyDescent="0.25">
      <c r="J2068"/>
      <c r="K2068"/>
      <c r="L2068"/>
      <c r="M2068"/>
      <c r="N2068"/>
      <c r="O2068"/>
      <c r="P2068"/>
      <c r="Q2068"/>
      <c r="R2068"/>
      <c r="S2068"/>
      <c r="T2068"/>
      <c r="U2068"/>
      <c r="V2068"/>
      <c r="W2068"/>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c r="BD2068"/>
      <c r="BE2068"/>
      <c r="BF2068"/>
      <c r="BG2068"/>
      <c r="BH2068"/>
      <c r="BI2068"/>
      <c r="BJ2068"/>
      <c r="BK2068"/>
      <c r="BL2068"/>
      <c r="BM2068"/>
      <c r="BN2068"/>
      <c r="BO2068"/>
      <c r="BP2068"/>
      <c r="BQ2068"/>
      <c r="BR2068"/>
      <c r="BS2068"/>
      <c r="BT2068"/>
      <c r="BU2068"/>
      <c r="BV2068"/>
      <c r="BW2068"/>
      <c r="BX2068"/>
      <c r="BY2068"/>
      <c r="BZ2068"/>
      <c r="CA2068"/>
      <c r="CB2068"/>
      <c r="CC2068"/>
      <c r="CD2068"/>
      <c r="CE2068"/>
      <c r="CF2068"/>
      <c r="CG2068"/>
      <c r="CH2068"/>
      <c r="CI2068"/>
      <c r="CJ2068"/>
      <c r="CK2068"/>
      <c r="CL2068"/>
      <c r="CM2068"/>
      <c r="CN2068"/>
      <c r="CO2068"/>
      <c r="CP2068"/>
      <c r="CQ2068"/>
      <c r="CR2068"/>
      <c r="CS2068"/>
      <c r="CT2068"/>
      <c r="CU2068"/>
      <c r="CV2068"/>
    </row>
    <row r="2069" spans="10:100" x14ac:dyDescent="0.25">
      <c r="J2069"/>
      <c r="K2069"/>
      <c r="L2069"/>
      <c r="M2069"/>
      <c r="N2069"/>
      <c r="O2069"/>
      <c r="P2069"/>
      <c r="Q2069"/>
      <c r="R2069"/>
      <c r="S2069"/>
      <c r="T2069"/>
      <c r="U2069"/>
      <c r="V2069"/>
      <c r="W2069"/>
      <c r="X2069"/>
      <c r="Y2069"/>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c r="BD2069"/>
      <c r="BE2069"/>
      <c r="BF2069"/>
      <c r="BG2069"/>
      <c r="BH2069"/>
      <c r="BI2069"/>
      <c r="BJ2069"/>
      <c r="BK2069"/>
      <c r="BL2069"/>
      <c r="BM2069"/>
      <c r="BN2069"/>
      <c r="BO2069"/>
      <c r="BP2069"/>
      <c r="BQ2069"/>
      <c r="BR2069"/>
      <c r="BS2069"/>
      <c r="BT2069"/>
      <c r="BU2069"/>
      <c r="BV2069"/>
      <c r="BW2069"/>
      <c r="BX2069"/>
      <c r="BY2069"/>
      <c r="BZ2069"/>
      <c r="CA2069"/>
      <c r="CB2069"/>
      <c r="CC2069"/>
      <c r="CD2069"/>
      <c r="CE2069"/>
      <c r="CF2069"/>
      <c r="CG2069"/>
      <c r="CH2069"/>
      <c r="CI2069"/>
      <c r="CJ2069"/>
      <c r="CK2069"/>
      <c r="CL2069"/>
      <c r="CM2069"/>
      <c r="CN2069"/>
      <c r="CO2069"/>
      <c r="CP2069"/>
      <c r="CQ2069"/>
      <c r="CR2069"/>
      <c r="CS2069"/>
      <c r="CT2069"/>
      <c r="CU2069"/>
      <c r="CV2069"/>
    </row>
    <row r="2070" spans="10:100" x14ac:dyDescent="0.25">
      <c r="J2070"/>
      <c r="K2070"/>
      <c r="L2070"/>
      <c r="M2070"/>
      <c r="N2070"/>
      <c r="O2070"/>
      <c r="P2070"/>
      <c r="Q2070"/>
      <c r="R2070"/>
      <c r="S2070"/>
      <c r="T2070"/>
      <c r="U2070"/>
      <c r="V2070"/>
      <c r="W2070"/>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c r="BD2070"/>
      <c r="BE2070"/>
      <c r="BF2070"/>
      <c r="BG2070"/>
      <c r="BH2070"/>
      <c r="BI2070"/>
      <c r="BJ2070"/>
      <c r="BK2070"/>
      <c r="BL2070"/>
      <c r="BM2070"/>
      <c r="BN2070"/>
      <c r="BO2070"/>
      <c r="BP2070"/>
      <c r="BQ2070"/>
      <c r="BR2070"/>
      <c r="BS2070"/>
      <c r="BT2070"/>
      <c r="BU2070"/>
      <c r="BV2070"/>
      <c r="BW2070"/>
      <c r="BX2070"/>
      <c r="BY2070"/>
      <c r="BZ2070"/>
      <c r="CA2070"/>
      <c r="CB2070"/>
      <c r="CC2070"/>
      <c r="CD2070"/>
      <c r="CE2070"/>
      <c r="CF2070"/>
      <c r="CG2070"/>
      <c r="CH2070"/>
      <c r="CI2070"/>
      <c r="CJ2070"/>
      <c r="CK2070"/>
      <c r="CL2070"/>
      <c r="CM2070"/>
      <c r="CN2070"/>
      <c r="CO2070"/>
      <c r="CP2070"/>
      <c r="CQ2070"/>
      <c r="CR2070"/>
      <c r="CS2070"/>
      <c r="CT2070"/>
      <c r="CU2070"/>
      <c r="CV2070"/>
    </row>
    <row r="2071" spans="10:100" x14ac:dyDescent="0.25">
      <c r="J2071"/>
      <c r="K2071"/>
      <c r="L2071"/>
      <c r="M2071"/>
      <c r="N2071"/>
      <c r="O2071"/>
      <c r="P2071"/>
      <c r="Q2071"/>
      <c r="R2071"/>
      <c r="S2071"/>
      <c r="T2071"/>
      <c r="U2071"/>
      <c r="V2071"/>
      <c r="W2071"/>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c r="BD2071"/>
      <c r="BE2071"/>
      <c r="BF2071"/>
      <c r="BG2071"/>
      <c r="BH2071"/>
      <c r="BI2071"/>
      <c r="BJ2071"/>
      <c r="BK2071"/>
      <c r="BL2071"/>
      <c r="BM2071"/>
      <c r="BN2071"/>
      <c r="BO2071"/>
      <c r="BP2071"/>
      <c r="BQ2071"/>
      <c r="BR2071"/>
      <c r="BS2071"/>
      <c r="BT2071"/>
      <c r="BU2071"/>
      <c r="BV2071"/>
      <c r="BW2071"/>
      <c r="BX2071"/>
      <c r="BY2071"/>
      <c r="BZ2071"/>
      <c r="CA2071"/>
      <c r="CB2071"/>
      <c r="CC2071"/>
      <c r="CD2071"/>
      <c r="CE2071"/>
      <c r="CF2071"/>
      <c r="CG2071"/>
      <c r="CH2071"/>
      <c r="CI2071"/>
      <c r="CJ2071"/>
      <c r="CK2071"/>
      <c r="CL2071"/>
      <c r="CM2071"/>
      <c r="CN2071"/>
      <c r="CO2071"/>
      <c r="CP2071"/>
      <c r="CQ2071"/>
      <c r="CR2071"/>
      <c r="CS2071"/>
      <c r="CT2071"/>
      <c r="CU2071"/>
      <c r="CV2071"/>
    </row>
    <row r="2072" spans="10:100" x14ac:dyDescent="0.25">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c r="BD2072"/>
      <c r="BE2072"/>
      <c r="BF2072"/>
      <c r="BG2072"/>
      <c r="BH2072"/>
      <c r="BI2072"/>
      <c r="BJ2072"/>
      <c r="BK2072"/>
      <c r="BL2072"/>
      <c r="BM2072"/>
      <c r="BN2072"/>
      <c r="BO2072"/>
      <c r="BP2072"/>
      <c r="BQ2072"/>
      <c r="BR2072"/>
      <c r="BS2072"/>
      <c r="BT2072"/>
      <c r="BU2072"/>
      <c r="BV2072"/>
      <c r="BW2072"/>
      <c r="BX2072"/>
      <c r="BY2072"/>
      <c r="BZ2072"/>
      <c r="CA2072"/>
      <c r="CB2072"/>
      <c r="CC2072"/>
      <c r="CD2072"/>
      <c r="CE2072"/>
      <c r="CF2072"/>
      <c r="CG2072"/>
      <c r="CH2072"/>
      <c r="CI2072"/>
      <c r="CJ2072"/>
      <c r="CK2072"/>
      <c r="CL2072"/>
      <c r="CM2072"/>
      <c r="CN2072"/>
      <c r="CO2072"/>
      <c r="CP2072"/>
      <c r="CQ2072"/>
      <c r="CR2072"/>
      <c r="CS2072"/>
      <c r="CT2072"/>
      <c r="CU2072"/>
      <c r="CV2072"/>
    </row>
    <row r="2073" spans="10:100" x14ac:dyDescent="0.25">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c r="AT2073"/>
      <c r="AU2073"/>
      <c r="AV2073"/>
      <c r="AW2073"/>
      <c r="AX2073"/>
      <c r="AY2073"/>
      <c r="AZ2073"/>
      <c r="BA2073"/>
      <c r="BB2073"/>
      <c r="BC2073"/>
      <c r="BD2073"/>
      <c r="BE2073"/>
      <c r="BF2073"/>
      <c r="BG2073"/>
      <c r="BH2073"/>
      <c r="BI2073"/>
      <c r="BJ2073"/>
      <c r="BK2073"/>
      <c r="BL2073"/>
      <c r="BM2073"/>
      <c r="BN2073"/>
      <c r="BO2073"/>
      <c r="BP2073"/>
      <c r="BQ2073"/>
      <c r="BR2073"/>
      <c r="BS2073"/>
      <c r="BT2073"/>
      <c r="BU2073"/>
      <c r="BV2073"/>
      <c r="BW2073"/>
      <c r="BX2073"/>
      <c r="BY2073"/>
      <c r="BZ2073"/>
      <c r="CA2073"/>
      <c r="CB2073"/>
      <c r="CC2073"/>
      <c r="CD2073"/>
      <c r="CE2073"/>
      <c r="CF2073"/>
      <c r="CG2073"/>
      <c r="CH2073"/>
      <c r="CI2073"/>
      <c r="CJ2073"/>
      <c r="CK2073"/>
      <c r="CL2073"/>
      <c r="CM2073"/>
      <c r="CN2073"/>
      <c r="CO2073"/>
      <c r="CP2073"/>
      <c r="CQ2073"/>
      <c r="CR2073"/>
      <c r="CS2073"/>
      <c r="CT2073"/>
      <c r="CU2073"/>
      <c r="CV2073"/>
    </row>
    <row r="2074" spans="10:100" x14ac:dyDescent="0.25">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c r="AT2074"/>
      <c r="AU2074"/>
      <c r="AV2074"/>
      <c r="AW2074"/>
      <c r="AX2074"/>
      <c r="AY2074"/>
      <c r="AZ2074"/>
      <c r="BA2074"/>
      <c r="BB2074"/>
      <c r="BC2074"/>
      <c r="BD2074"/>
      <c r="BE2074"/>
      <c r="BF2074"/>
      <c r="BG2074"/>
      <c r="BH2074"/>
      <c r="BI2074"/>
      <c r="BJ2074"/>
      <c r="BK2074"/>
      <c r="BL2074"/>
      <c r="BM2074"/>
      <c r="BN2074"/>
      <c r="BO2074"/>
      <c r="BP2074"/>
      <c r="BQ2074"/>
      <c r="BR2074"/>
      <c r="BS2074"/>
      <c r="BT2074"/>
      <c r="BU2074"/>
      <c r="BV2074"/>
      <c r="BW2074"/>
      <c r="BX2074"/>
      <c r="BY2074"/>
      <c r="BZ2074"/>
      <c r="CA2074"/>
      <c r="CB2074"/>
      <c r="CC2074"/>
      <c r="CD2074"/>
      <c r="CE2074"/>
      <c r="CF2074"/>
      <c r="CG2074"/>
      <c r="CH2074"/>
      <c r="CI2074"/>
      <c r="CJ2074"/>
      <c r="CK2074"/>
      <c r="CL2074"/>
      <c r="CM2074"/>
      <c r="CN2074"/>
      <c r="CO2074"/>
      <c r="CP2074"/>
      <c r="CQ2074"/>
      <c r="CR2074"/>
      <c r="CS2074"/>
      <c r="CT2074"/>
      <c r="CU2074"/>
      <c r="CV2074"/>
    </row>
    <row r="2075" spans="10:100" x14ac:dyDescent="0.2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c r="AT2075"/>
      <c r="AU2075"/>
      <c r="AV2075"/>
      <c r="AW2075"/>
      <c r="AX2075"/>
      <c r="AY2075"/>
      <c r="AZ2075"/>
      <c r="BA2075"/>
      <c r="BB2075"/>
      <c r="BC2075"/>
      <c r="BD2075"/>
      <c r="BE2075"/>
      <c r="BF2075"/>
      <c r="BG2075"/>
      <c r="BH2075"/>
      <c r="BI2075"/>
      <c r="BJ2075"/>
      <c r="BK2075"/>
      <c r="BL2075"/>
      <c r="BM2075"/>
      <c r="BN2075"/>
      <c r="BO2075"/>
      <c r="BP2075"/>
      <c r="BQ2075"/>
      <c r="BR2075"/>
      <c r="BS2075"/>
      <c r="BT2075"/>
      <c r="BU2075"/>
      <c r="BV2075"/>
      <c r="BW2075"/>
      <c r="BX2075"/>
      <c r="BY2075"/>
      <c r="BZ2075"/>
      <c r="CA2075"/>
      <c r="CB2075"/>
      <c r="CC2075"/>
      <c r="CD2075"/>
      <c r="CE2075"/>
      <c r="CF2075"/>
      <c r="CG2075"/>
      <c r="CH2075"/>
      <c r="CI2075"/>
      <c r="CJ2075"/>
      <c r="CK2075"/>
      <c r="CL2075"/>
      <c r="CM2075"/>
      <c r="CN2075"/>
      <c r="CO2075"/>
      <c r="CP2075"/>
      <c r="CQ2075"/>
      <c r="CR2075"/>
      <c r="CS2075"/>
      <c r="CT2075"/>
      <c r="CU2075"/>
      <c r="CV2075"/>
    </row>
    <row r="2076" spans="10:100" x14ac:dyDescent="0.25">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c r="BD2076"/>
      <c r="BE2076"/>
      <c r="BF2076"/>
      <c r="BG2076"/>
      <c r="BH2076"/>
      <c r="BI2076"/>
      <c r="BJ2076"/>
      <c r="BK2076"/>
      <c r="BL2076"/>
      <c r="BM2076"/>
      <c r="BN2076"/>
      <c r="BO2076"/>
      <c r="BP2076"/>
      <c r="BQ2076"/>
      <c r="BR2076"/>
      <c r="BS2076"/>
      <c r="BT2076"/>
      <c r="BU2076"/>
      <c r="BV2076"/>
      <c r="BW2076"/>
      <c r="BX2076"/>
      <c r="BY2076"/>
      <c r="BZ2076"/>
      <c r="CA2076"/>
      <c r="CB2076"/>
      <c r="CC2076"/>
      <c r="CD2076"/>
      <c r="CE2076"/>
      <c r="CF2076"/>
      <c r="CG2076"/>
      <c r="CH2076"/>
      <c r="CI2076"/>
      <c r="CJ2076"/>
      <c r="CK2076"/>
      <c r="CL2076"/>
      <c r="CM2076"/>
      <c r="CN2076"/>
      <c r="CO2076"/>
      <c r="CP2076"/>
      <c r="CQ2076"/>
      <c r="CR2076"/>
      <c r="CS2076"/>
      <c r="CT2076"/>
      <c r="CU2076"/>
      <c r="CV2076"/>
    </row>
    <row r="2077" spans="10:100" x14ac:dyDescent="0.25">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c r="BD2077"/>
      <c r="BE2077"/>
      <c r="BF2077"/>
      <c r="BG2077"/>
      <c r="BH2077"/>
      <c r="BI2077"/>
      <c r="BJ2077"/>
      <c r="BK2077"/>
      <c r="BL2077"/>
      <c r="BM2077"/>
      <c r="BN2077"/>
      <c r="BO2077"/>
      <c r="BP2077"/>
      <c r="BQ2077"/>
      <c r="BR2077"/>
      <c r="BS2077"/>
      <c r="BT2077"/>
      <c r="BU2077"/>
      <c r="BV2077"/>
      <c r="BW2077"/>
      <c r="BX2077"/>
      <c r="BY2077"/>
      <c r="BZ2077"/>
      <c r="CA2077"/>
      <c r="CB2077"/>
      <c r="CC2077"/>
      <c r="CD2077"/>
      <c r="CE2077"/>
      <c r="CF2077"/>
      <c r="CG2077"/>
      <c r="CH2077"/>
      <c r="CI2077"/>
      <c r="CJ2077"/>
      <c r="CK2077"/>
      <c r="CL2077"/>
      <c r="CM2077"/>
      <c r="CN2077"/>
      <c r="CO2077"/>
      <c r="CP2077"/>
      <c r="CQ2077"/>
      <c r="CR2077"/>
      <c r="CS2077"/>
      <c r="CT2077"/>
      <c r="CU2077"/>
      <c r="CV2077"/>
    </row>
    <row r="2078" spans="10:100" x14ac:dyDescent="0.25">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c r="BD2078"/>
      <c r="BE2078"/>
      <c r="BF2078"/>
      <c r="BG2078"/>
      <c r="BH2078"/>
      <c r="BI2078"/>
      <c r="BJ2078"/>
      <c r="BK2078"/>
      <c r="BL2078"/>
      <c r="BM2078"/>
      <c r="BN2078"/>
      <c r="BO2078"/>
      <c r="BP2078"/>
      <c r="BQ2078"/>
      <c r="BR2078"/>
      <c r="BS2078"/>
      <c r="BT2078"/>
      <c r="BU2078"/>
      <c r="BV2078"/>
      <c r="BW2078"/>
      <c r="BX2078"/>
      <c r="BY2078"/>
      <c r="BZ2078"/>
      <c r="CA2078"/>
      <c r="CB2078"/>
      <c r="CC2078"/>
      <c r="CD2078"/>
      <c r="CE2078"/>
      <c r="CF2078"/>
      <c r="CG2078"/>
      <c r="CH2078"/>
      <c r="CI2078"/>
      <c r="CJ2078"/>
      <c r="CK2078"/>
      <c r="CL2078"/>
      <c r="CM2078"/>
      <c r="CN2078"/>
      <c r="CO2078"/>
      <c r="CP2078"/>
      <c r="CQ2078"/>
      <c r="CR2078"/>
      <c r="CS2078"/>
      <c r="CT2078"/>
      <c r="CU2078"/>
      <c r="CV2078"/>
    </row>
    <row r="2079" spans="10:100" x14ac:dyDescent="0.25">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c r="BD2079"/>
      <c r="BE2079"/>
      <c r="BF2079"/>
      <c r="BG2079"/>
      <c r="BH2079"/>
      <c r="BI2079"/>
      <c r="BJ2079"/>
      <c r="BK2079"/>
      <c r="BL2079"/>
      <c r="BM2079"/>
      <c r="BN2079"/>
      <c r="BO2079"/>
      <c r="BP2079"/>
      <c r="BQ2079"/>
      <c r="BR2079"/>
      <c r="BS2079"/>
      <c r="BT2079"/>
      <c r="BU2079"/>
      <c r="BV2079"/>
      <c r="BW2079"/>
      <c r="BX2079"/>
      <c r="BY2079"/>
      <c r="BZ2079"/>
      <c r="CA2079"/>
      <c r="CB2079"/>
      <c r="CC2079"/>
      <c r="CD2079"/>
      <c r="CE2079"/>
      <c r="CF2079"/>
      <c r="CG2079"/>
      <c r="CH2079"/>
      <c r="CI2079"/>
      <c r="CJ2079"/>
      <c r="CK2079"/>
      <c r="CL2079"/>
      <c r="CM2079"/>
      <c r="CN2079"/>
      <c r="CO2079"/>
      <c r="CP2079"/>
      <c r="CQ2079"/>
      <c r="CR2079"/>
      <c r="CS2079"/>
      <c r="CT2079"/>
      <c r="CU2079"/>
      <c r="CV2079"/>
    </row>
    <row r="2080" spans="10:100" x14ac:dyDescent="0.25">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c r="BD2080"/>
      <c r="BE2080"/>
      <c r="BF2080"/>
      <c r="BG2080"/>
      <c r="BH2080"/>
      <c r="BI2080"/>
      <c r="BJ2080"/>
      <c r="BK2080"/>
      <c r="BL2080"/>
      <c r="BM2080"/>
      <c r="BN2080"/>
      <c r="BO2080"/>
      <c r="BP2080"/>
      <c r="BQ2080"/>
      <c r="BR2080"/>
      <c r="BS2080"/>
      <c r="BT2080"/>
      <c r="BU2080"/>
      <c r="BV2080"/>
      <c r="BW2080"/>
      <c r="BX2080"/>
      <c r="BY2080"/>
      <c r="BZ2080"/>
      <c r="CA2080"/>
      <c r="CB2080"/>
      <c r="CC2080"/>
      <c r="CD2080"/>
      <c r="CE2080"/>
      <c r="CF2080"/>
      <c r="CG2080"/>
      <c r="CH2080"/>
      <c r="CI2080"/>
      <c r="CJ2080"/>
      <c r="CK2080"/>
      <c r="CL2080"/>
      <c r="CM2080"/>
      <c r="CN2080"/>
      <c r="CO2080"/>
      <c r="CP2080"/>
      <c r="CQ2080"/>
      <c r="CR2080"/>
      <c r="CS2080"/>
      <c r="CT2080"/>
      <c r="CU2080"/>
      <c r="CV2080"/>
    </row>
    <row r="2081" spans="10:100" x14ac:dyDescent="0.25">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c r="BD2081"/>
      <c r="BE2081"/>
      <c r="BF2081"/>
      <c r="BG2081"/>
      <c r="BH2081"/>
      <c r="BI2081"/>
      <c r="BJ2081"/>
      <c r="BK2081"/>
      <c r="BL2081"/>
      <c r="BM2081"/>
      <c r="BN2081"/>
      <c r="BO2081"/>
      <c r="BP2081"/>
      <c r="BQ2081"/>
      <c r="BR2081"/>
      <c r="BS2081"/>
      <c r="BT2081"/>
      <c r="BU2081"/>
      <c r="BV2081"/>
      <c r="BW2081"/>
      <c r="BX2081"/>
      <c r="BY2081"/>
      <c r="BZ2081"/>
      <c r="CA2081"/>
      <c r="CB2081"/>
      <c r="CC2081"/>
      <c r="CD2081"/>
      <c r="CE2081"/>
      <c r="CF2081"/>
      <c r="CG2081"/>
      <c r="CH2081"/>
      <c r="CI2081"/>
      <c r="CJ2081"/>
      <c r="CK2081"/>
      <c r="CL2081"/>
      <c r="CM2081"/>
      <c r="CN2081"/>
      <c r="CO2081"/>
      <c r="CP2081"/>
      <c r="CQ2081"/>
      <c r="CR2081"/>
      <c r="CS2081"/>
      <c r="CT2081"/>
      <c r="CU2081"/>
      <c r="CV2081"/>
    </row>
    <row r="2082" spans="10:100" x14ac:dyDescent="0.25">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c r="AT2082"/>
      <c r="AU2082"/>
      <c r="AV2082"/>
      <c r="AW2082"/>
      <c r="AX2082"/>
      <c r="AY2082"/>
      <c r="AZ2082"/>
      <c r="BA2082"/>
      <c r="BB2082"/>
      <c r="BC2082"/>
      <c r="BD2082"/>
      <c r="BE2082"/>
      <c r="BF2082"/>
      <c r="BG2082"/>
      <c r="BH2082"/>
      <c r="BI2082"/>
      <c r="BJ2082"/>
      <c r="BK2082"/>
      <c r="BL2082"/>
      <c r="BM2082"/>
      <c r="BN2082"/>
      <c r="BO2082"/>
      <c r="BP2082"/>
      <c r="BQ2082"/>
      <c r="BR2082"/>
      <c r="BS2082"/>
      <c r="BT2082"/>
      <c r="BU2082"/>
      <c r="BV2082"/>
      <c r="BW2082"/>
      <c r="BX2082"/>
      <c r="BY2082"/>
      <c r="BZ2082"/>
      <c r="CA2082"/>
      <c r="CB2082"/>
      <c r="CC2082"/>
      <c r="CD2082"/>
      <c r="CE2082"/>
      <c r="CF2082"/>
      <c r="CG2082"/>
      <c r="CH2082"/>
      <c r="CI2082"/>
      <c r="CJ2082"/>
      <c r="CK2082"/>
      <c r="CL2082"/>
      <c r="CM2082"/>
      <c r="CN2082"/>
      <c r="CO2082"/>
      <c r="CP2082"/>
      <c r="CQ2082"/>
      <c r="CR2082"/>
      <c r="CS2082"/>
      <c r="CT2082"/>
      <c r="CU2082"/>
      <c r="CV2082"/>
    </row>
    <row r="2083" spans="10:100" x14ac:dyDescent="0.25">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c r="BD2083"/>
      <c r="BE2083"/>
      <c r="BF2083"/>
      <c r="BG2083"/>
      <c r="BH2083"/>
      <c r="BI2083"/>
      <c r="BJ2083"/>
      <c r="BK2083"/>
      <c r="BL2083"/>
      <c r="BM2083"/>
      <c r="BN2083"/>
      <c r="BO2083"/>
      <c r="BP2083"/>
      <c r="BQ2083"/>
      <c r="BR2083"/>
      <c r="BS2083"/>
      <c r="BT2083"/>
      <c r="BU2083"/>
      <c r="BV2083"/>
      <c r="BW2083"/>
      <c r="BX2083"/>
      <c r="BY2083"/>
      <c r="BZ2083"/>
      <c r="CA2083"/>
      <c r="CB2083"/>
      <c r="CC2083"/>
      <c r="CD2083"/>
      <c r="CE2083"/>
      <c r="CF2083"/>
      <c r="CG2083"/>
      <c r="CH2083"/>
      <c r="CI2083"/>
      <c r="CJ2083"/>
      <c r="CK2083"/>
      <c r="CL2083"/>
      <c r="CM2083"/>
      <c r="CN2083"/>
      <c r="CO2083"/>
      <c r="CP2083"/>
      <c r="CQ2083"/>
      <c r="CR2083"/>
      <c r="CS2083"/>
      <c r="CT2083"/>
      <c r="CU2083"/>
      <c r="CV2083"/>
    </row>
    <row r="2084" spans="10:100" x14ac:dyDescent="0.25">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c r="BD2084"/>
      <c r="BE2084"/>
      <c r="BF2084"/>
      <c r="BG2084"/>
      <c r="BH2084"/>
      <c r="BI2084"/>
      <c r="BJ2084"/>
      <c r="BK2084"/>
      <c r="BL2084"/>
      <c r="BM2084"/>
      <c r="BN2084"/>
      <c r="BO2084"/>
      <c r="BP2084"/>
      <c r="BQ2084"/>
      <c r="BR2084"/>
      <c r="BS2084"/>
      <c r="BT2084"/>
      <c r="BU2084"/>
      <c r="BV2084"/>
      <c r="BW2084"/>
      <c r="BX2084"/>
      <c r="BY2084"/>
      <c r="BZ2084"/>
      <c r="CA2084"/>
      <c r="CB2084"/>
      <c r="CC2084"/>
      <c r="CD2084"/>
      <c r="CE2084"/>
      <c r="CF2084"/>
      <c r="CG2084"/>
      <c r="CH2084"/>
      <c r="CI2084"/>
      <c r="CJ2084"/>
      <c r="CK2084"/>
      <c r="CL2084"/>
      <c r="CM2084"/>
      <c r="CN2084"/>
      <c r="CO2084"/>
      <c r="CP2084"/>
      <c r="CQ2084"/>
      <c r="CR2084"/>
      <c r="CS2084"/>
      <c r="CT2084"/>
      <c r="CU2084"/>
      <c r="CV2084"/>
    </row>
    <row r="2085" spans="10:100" x14ac:dyDescent="0.2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c r="BD2085"/>
      <c r="BE2085"/>
      <c r="BF2085"/>
      <c r="BG2085"/>
      <c r="BH2085"/>
      <c r="BI2085"/>
      <c r="BJ2085"/>
      <c r="BK2085"/>
      <c r="BL2085"/>
      <c r="BM2085"/>
      <c r="BN2085"/>
      <c r="BO2085"/>
      <c r="BP2085"/>
      <c r="BQ2085"/>
      <c r="BR2085"/>
      <c r="BS2085"/>
      <c r="BT2085"/>
      <c r="BU2085"/>
      <c r="BV2085"/>
      <c r="BW2085"/>
      <c r="BX2085"/>
      <c r="BY2085"/>
      <c r="BZ2085"/>
      <c r="CA2085"/>
      <c r="CB2085"/>
      <c r="CC2085"/>
      <c r="CD2085"/>
      <c r="CE2085"/>
      <c r="CF2085"/>
      <c r="CG2085"/>
      <c r="CH2085"/>
      <c r="CI2085"/>
      <c r="CJ2085"/>
      <c r="CK2085"/>
      <c r="CL2085"/>
      <c r="CM2085"/>
      <c r="CN2085"/>
      <c r="CO2085"/>
      <c r="CP2085"/>
      <c r="CQ2085"/>
      <c r="CR2085"/>
      <c r="CS2085"/>
      <c r="CT2085"/>
      <c r="CU2085"/>
      <c r="CV2085"/>
    </row>
    <row r="2086" spans="10:100" x14ac:dyDescent="0.25">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c r="BD2086"/>
      <c r="BE2086"/>
      <c r="BF2086"/>
      <c r="BG2086"/>
      <c r="BH2086"/>
      <c r="BI2086"/>
      <c r="BJ2086"/>
      <c r="BK2086"/>
      <c r="BL2086"/>
      <c r="BM2086"/>
      <c r="BN2086"/>
      <c r="BO2086"/>
      <c r="BP2086"/>
      <c r="BQ2086"/>
      <c r="BR2086"/>
      <c r="BS2086"/>
      <c r="BT2086"/>
      <c r="BU2086"/>
      <c r="BV2086"/>
      <c r="BW2086"/>
      <c r="BX2086"/>
      <c r="BY2086"/>
      <c r="BZ2086"/>
      <c r="CA2086"/>
      <c r="CB2086"/>
      <c r="CC2086"/>
      <c r="CD2086"/>
      <c r="CE2086"/>
      <c r="CF2086"/>
      <c r="CG2086"/>
      <c r="CH2086"/>
      <c r="CI2086"/>
      <c r="CJ2086"/>
      <c r="CK2086"/>
      <c r="CL2086"/>
      <c r="CM2086"/>
      <c r="CN2086"/>
      <c r="CO2086"/>
      <c r="CP2086"/>
      <c r="CQ2086"/>
      <c r="CR2086"/>
      <c r="CS2086"/>
      <c r="CT2086"/>
      <c r="CU2086"/>
      <c r="CV2086"/>
    </row>
    <row r="2087" spans="10:100" x14ac:dyDescent="0.25">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c r="BD2087"/>
      <c r="BE2087"/>
      <c r="BF2087"/>
      <c r="BG2087"/>
      <c r="BH2087"/>
      <c r="BI2087"/>
      <c r="BJ2087"/>
      <c r="BK2087"/>
      <c r="BL2087"/>
      <c r="BM2087"/>
      <c r="BN2087"/>
      <c r="BO2087"/>
      <c r="BP2087"/>
      <c r="BQ2087"/>
      <c r="BR2087"/>
      <c r="BS2087"/>
      <c r="BT2087"/>
      <c r="BU2087"/>
      <c r="BV2087"/>
      <c r="BW2087"/>
      <c r="BX2087"/>
      <c r="BY2087"/>
      <c r="BZ2087"/>
      <c r="CA2087"/>
      <c r="CB2087"/>
      <c r="CC2087"/>
      <c r="CD2087"/>
      <c r="CE2087"/>
      <c r="CF2087"/>
      <c r="CG2087"/>
      <c r="CH2087"/>
      <c r="CI2087"/>
      <c r="CJ2087"/>
      <c r="CK2087"/>
      <c r="CL2087"/>
      <c r="CM2087"/>
      <c r="CN2087"/>
      <c r="CO2087"/>
      <c r="CP2087"/>
      <c r="CQ2087"/>
      <c r="CR2087"/>
      <c r="CS2087"/>
      <c r="CT2087"/>
      <c r="CU2087"/>
      <c r="CV2087"/>
    </row>
    <row r="2088" spans="10:100" x14ac:dyDescent="0.25">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c r="BD2088"/>
      <c r="BE2088"/>
      <c r="BF2088"/>
      <c r="BG2088"/>
      <c r="BH2088"/>
      <c r="BI2088"/>
      <c r="BJ2088"/>
      <c r="BK2088"/>
      <c r="BL2088"/>
      <c r="BM2088"/>
      <c r="BN2088"/>
      <c r="BO2088"/>
      <c r="BP2088"/>
      <c r="BQ2088"/>
      <c r="BR2088"/>
      <c r="BS2088"/>
      <c r="BT2088"/>
      <c r="BU2088"/>
      <c r="BV2088"/>
      <c r="BW2088"/>
      <c r="BX2088"/>
      <c r="BY2088"/>
      <c r="BZ2088"/>
      <c r="CA2088"/>
      <c r="CB2088"/>
      <c r="CC2088"/>
      <c r="CD2088"/>
      <c r="CE2088"/>
      <c r="CF2088"/>
      <c r="CG2088"/>
      <c r="CH2088"/>
      <c r="CI2088"/>
      <c r="CJ2088"/>
      <c r="CK2088"/>
      <c r="CL2088"/>
      <c r="CM2088"/>
      <c r="CN2088"/>
      <c r="CO2088"/>
      <c r="CP2088"/>
      <c r="CQ2088"/>
      <c r="CR2088"/>
      <c r="CS2088"/>
      <c r="CT2088"/>
      <c r="CU2088"/>
      <c r="CV2088"/>
    </row>
    <row r="2089" spans="10:100" x14ac:dyDescent="0.25">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c r="BD2089"/>
      <c r="BE2089"/>
      <c r="BF2089"/>
      <c r="BG2089"/>
      <c r="BH2089"/>
      <c r="BI2089"/>
      <c r="BJ2089"/>
      <c r="BK2089"/>
      <c r="BL2089"/>
      <c r="BM2089"/>
      <c r="BN2089"/>
      <c r="BO2089"/>
      <c r="BP2089"/>
      <c r="BQ2089"/>
      <c r="BR2089"/>
      <c r="BS2089"/>
      <c r="BT2089"/>
      <c r="BU2089"/>
      <c r="BV2089"/>
      <c r="BW2089"/>
      <c r="BX2089"/>
      <c r="BY2089"/>
      <c r="BZ2089"/>
      <c r="CA2089"/>
      <c r="CB2089"/>
      <c r="CC2089"/>
      <c r="CD2089"/>
      <c r="CE2089"/>
      <c r="CF2089"/>
      <c r="CG2089"/>
      <c r="CH2089"/>
      <c r="CI2089"/>
      <c r="CJ2089"/>
      <c r="CK2089"/>
      <c r="CL2089"/>
      <c r="CM2089"/>
      <c r="CN2089"/>
      <c r="CO2089"/>
      <c r="CP2089"/>
      <c r="CQ2089"/>
      <c r="CR2089"/>
      <c r="CS2089"/>
      <c r="CT2089"/>
      <c r="CU2089"/>
      <c r="CV2089"/>
    </row>
    <row r="2090" spans="10:100" x14ac:dyDescent="0.25">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c r="BD2090"/>
      <c r="BE2090"/>
      <c r="BF2090"/>
      <c r="BG2090"/>
      <c r="BH2090"/>
      <c r="BI2090"/>
      <c r="BJ2090"/>
      <c r="BK2090"/>
      <c r="BL2090"/>
      <c r="BM2090"/>
      <c r="BN2090"/>
      <c r="BO2090"/>
      <c r="BP2090"/>
      <c r="BQ2090"/>
      <c r="BR2090"/>
      <c r="BS2090"/>
      <c r="BT2090"/>
      <c r="BU2090"/>
      <c r="BV2090"/>
      <c r="BW2090"/>
      <c r="BX2090"/>
      <c r="BY2090"/>
      <c r="BZ2090"/>
      <c r="CA2090"/>
      <c r="CB2090"/>
      <c r="CC2090"/>
      <c r="CD2090"/>
      <c r="CE2090"/>
      <c r="CF2090"/>
      <c r="CG2090"/>
      <c r="CH2090"/>
      <c r="CI2090"/>
      <c r="CJ2090"/>
      <c r="CK2090"/>
      <c r="CL2090"/>
      <c r="CM2090"/>
      <c r="CN2090"/>
      <c r="CO2090"/>
      <c r="CP2090"/>
      <c r="CQ2090"/>
      <c r="CR2090"/>
      <c r="CS2090"/>
      <c r="CT2090"/>
      <c r="CU2090"/>
      <c r="CV2090"/>
    </row>
    <row r="2091" spans="10:100" x14ac:dyDescent="0.25">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c r="BD2091"/>
      <c r="BE2091"/>
      <c r="BF2091"/>
      <c r="BG2091"/>
      <c r="BH2091"/>
      <c r="BI2091"/>
      <c r="BJ2091"/>
      <c r="BK2091"/>
      <c r="BL2091"/>
      <c r="BM2091"/>
      <c r="BN2091"/>
      <c r="BO2091"/>
      <c r="BP2091"/>
      <c r="BQ2091"/>
      <c r="BR2091"/>
      <c r="BS2091"/>
      <c r="BT2091"/>
      <c r="BU2091"/>
      <c r="BV2091"/>
      <c r="BW2091"/>
      <c r="BX2091"/>
      <c r="BY2091"/>
      <c r="BZ2091"/>
      <c r="CA2091"/>
      <c r="CB2091"/>
      <c r="CC2091"/>
      <c r="CD2091"/>
      <c r="CE2091"/>
      <c r="CF2091"/>
      <c r="CG2091"/>
      <c r="CH2091"/>
      <c r="CI2091"/>
      <c r="CJ2091"/>
      <c r="CK2091"/>
      <c r="CL2091"/>
      <c r="CM2091"/>
      <c r="CN2091"/>
      <c r="CO2091"/>
      <c r="CP2091"/>
      <c r="CQ2091"/>
      <c r="CR2091"/>
      <c r="CS2091"/>
      <c r="CT2091"/>
      <c r="CU2091"/>
      <c r="CV2091"/>
    </row>
    <row r="2092" spans="10:100" x14ac:dyDescent="0.25">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c r="BD2092"/>
      <c r="BE2092"/>
      <c r="BF2092"/>
      <c r="BG2092"/>
      <c r="BH2092"/>
      <c r="BI2092"/>
      <c r="BJ2092"/>
      <c r="BK2092"/>
      <c r="BL2092"/>
      <c r="BM2092"/>
      <c r="BN2092"/>
      <c r="BO2092"/>
      <c r="BP2092"/>
      <c r="BQ2092"/>
      <c r="BR2092"/>
      <c r="BS2092"/>
      <c r="BT2092"/>
      <c r="BU2092"/>
      <c r="BV2092"/>
      <c r="BW2092"/>
      <c r="BX2092"/>
      <c r="BY2092"/>
      <c r="BZ2092"/>
      <c r="CA2092"/>
      <c r="CB2092"/>
      <c r="CC2092"/>
      <c r="CD2092"/>
      <c r="CE2092"/>
      <c r="CF2092"/>
      <c r="CG2092"/>
      <c r="CH2092"/>
      <c r="CI2092"/>
      <c r="CJ2092"/>
      <c r="CK2092"/>
      <c r="CL2092"/>
      <c r="CM2092"/>
      <c r="CN2092"/>
      <c r="CO2092"/>
      <c r="CP2092"/>
      <c r="CQ2092"/>
      <c r="CR2092"/>
      <c r="CS2092"/>
      <c r="CT2092"/>
      <c r="CU2092"/>
      <c r="CV2092"/>
    </row>
    <row r="2093" spans="10:100" x14ac:dyDescent="0.25">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c r="BD2093"/>
      <c r="BE2093"/>
      <c r="BF2093"/>
      <c r="BG2093"/>
      <c r="BH2093"/>
      <c r="BI2093"/>
      <c r="BJ2093"/>
      <c r="BK2093"/>
      <c r="BL2093"/>
      <c r="BM2093"/>
      <c r="BN2093"/>
      <c r="BO2093"/>
      <c r="BP2093"/>
      <c r="BQ2093"/>
      <c r="BR2093"/>
      <c r="BS2093"/>
      <c r="BT2093"/>
      <c r="BU2093"/>
      <c r="BV2093"/>
      <c r="BW2093"/>
      <c r="BX2093"/>
      <c r="BY2093"/>
      <c r="BZ2093"/>
      <c r="CA2093"/>
      <c r="CB2093"/>
      <c r="CC2093"/>
      <c r="CD2093"/>
      <c r="CE2093"/>
      <c r="CF2093"/>
      <c r="CG2093"/>
      <c r="CH2093"/>
      <c r="CI2093"/>
      <c r="CJ2093"/>
      <c r="CK2093"/>
      <c r="CL2093"/>
      <c r="CM2093"/>
      <c r="CN2093"/>
      <c r="CO2093"/>
      <c r="CP2093"/>
      <c r="CQ2093"/>
      <c r="CR2093"/>
      <c r="CS2093"/>
      <c r="CT2093"/>
      <c r="CU2093"/>
      <c r="CV2093"/>
    </row>
    <row r="2094" spans="10:100" x14ac:dyDescent="0.25">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c r="BD2094"/>
      <c r="BE2094"/>
      <c r="BF2094"/>
      <c r="BG2094"/>
      <c r="BH2094"/>
      <c r="BI2094"/>
      <c r="BJ2094"/>
      <c r="BK2094"/>
      <c r="BL2094"/>
      <c r="BM2094"/>
      <c r="BN2094"/>
      <c r="BO2094"/>
      <c r="BP2094"/>
      <c r="BQ2094"/>
      <c r="BR2094"/>
      <c r="BS2094"/>
      <c r="BT2094"/>
      <c r="BU2094"/>
      <c r="BV2094"/>
      <c r="BW2094"/>
      <c r="BX2094"/>
      <c r="BY2094"/>
      <c r="BZ2094"/>
      <c r="CA2094"/>
      <c r="CB2094"/>
      <c r="CC2094"/>
      <c r="CD2094"/>
      <c r="CE2094"/>
      <c r="CF2094"/>
      <c r="CG2094"/>
      <c r="CH2094"/>
      <c r="CI2094"/>
      <c r="CJ2094"/>
      <c r="CK2094"/>
      <c r="CL2094"/>
      <c r="CM2094"/>
      <c r="CN2094"/>
      <c r="CO2094"/>
      <c r="CP2094"/>
      <c r="CQ2094"/>
      <c r="CR2094"/>
      <c r="CS2094"/>
      <c r="CT2094"/>
      <c r="CU2094"/>
      <c r="CV2094"/>
    </row>
    <row r="2095" spans="10:100" x14ac:dyDescent="0.2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c r="AT2095"/>
      <c r="AU2095"/>
      <c r="AV2095"/>
      <c r="AW2095"/>
      <c r="AX2095"/>
      <c r="AY2095"/>
      <c r="AZ2095"/>
      <c r="BA2095"/>
      <c r="BB2095"/>
      <c r="BC2095"/>
      <c r="BD2095"/>
      <c r="BE2095"/>
      <c r="BF2095"/>
      <c r="BG2095"/>
      <c r="BH2095"/>
      <c r="BI2095"/>
      <c r="BJ2095"/>
      <c r="BK2095"/>
      <c r="BL2095"/>
      <c r="BM2095"/>
      <c r="BN2095"/>
      <c r="BO2095"/>
      <c r="BP2095"/>
      <c r="BQ2095"/>
      <c r="BR2095"/>
      <c r="BS2095"/>
      <c r="BT2095"/>
      <c r="BU2095"/>
      <c r="BV2095"/>
      <c r="BW2095"/>
      <c r="BX2095"/>
      <c r="BY2095"/>
      <c r="BZ2095"/>
      <c r="CA2095"/>
      <c r="CB2095"/>
      <c r="CC2095"/>
      <c r="CD2095"/>
      <c r="CE2095"/>
      <c r="CF2095"/>
      <c r="CG2095"/>
      <c r="CH2095"/>
      <c r="CI2095"/>
      <c r="CJ2095"/>
      <c r="CK2095"/>
      <c r="CL2095"/>
      <c r="CM2095"/>
      <c r="CN2095"/>
      <c r="CO2095"/>
      <c r="CP2095"/>
      <c r="CQ2095"/>
      <c r="CR2095"/>
      <c r="CS2095"/>
      <c r="CT2095"/>
      <c r="CU2095"/>
      <c r="CV2095"/>
    </row>
    <row r="2096" spans="10:100" x14ac:dyDescent="0.25">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c r="BD2096"/>
      <c r="BE2096"/>
      <c r="BF2096"/>
      <c r="BG2096"/>
      <c r="BH2096"/>
      <c r="BI2096"/>
      <c r="BJ2096"/>
      <c r="BK2096"/>
      <c r="BL2096"/>
      <c r="BM2096"/>
      <c r="BN2096"/>
      <c r="BO2096"/>
      <c r="BP2096"/>
      <c r="BQ2096"/>
      <c r="BR2096"/>
      <c r="BS2096"/>
      <c r="BT2096"/>
      <c r="BU2096"/>
      <c r="BV2096"/>
      <c r="BW2096"/>
      <c r="BX2096"/>
      <c r="BY2096"/>
      <c r="BZ2096"/>
      <c r="CA2096"/>
      <c r="CB2096"/>
      <c r="CC2096"/>
      <c r="CD2096"/>
      <c r="CE2096"/>
      <c r="CF2096"/>
      <c r="CG2096"/>
      <c r="CH2096"/>
      <c r="CI2096"/>
      <c r="CJ2096"/>
      <c r="CK2096"/>
      <c r="CL2096"/>
      <c r="CM2096"/>
      <c r="CN2096"/>
      <c r="CO2096"/>
      <c r="CP2096"/>
      <c r="CQ2096"/>
      <c r="CR2096"/>
      <c r="CS2096"/>
      <c r="CT2096"/>
      <c r="CU2096"/>
      <c r="CV2096"/>
    </row>
    <row r="2097" spans="10:100" x14ac:dyDescent="0.25">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c r="BD2097"/>
      <c r="BE2097"/>
      <c r="BF2097"/>
      <c r="BG2097"/>
      <c r="BH2097"/>
      <c r="BI2097"/>
      <c r="BJ2097"/>
      <c r="BK2097"/>
      <c r="BL2097"/>
      <c r="BM2097"/>
      <c r="BN2097"/>
      <c r="BO2097"/>
      <c r="BP2097"/>
      <c r="BQ2097"/>
      <c r="BR2097"/>
      <c r="BS2097"/>
      <c r="BT2097"/>
      <c r="BU2097"/>
      <c r="BV2097"/>
      <c r="BW2097"/>
      <c r="BX2097"/>
      <c r="BY2097"/>
      <c r="BZ2097"/>
      <c r="CA2097"/>
      <c r="CB2097"/>
      <c r="CC2097"/>
      <c r="CD2097"/>
      <c r="CE2097"/>
      <c r="CF2097"/>
      <c r="CG2097"/>
      <c r="CH2097"/>
      <c r="CI2097"/>
      <c r="CJ2097"/>
      <c r="CK2097"/>
      <c r="CL2097"/>
      <c r="CM2097"/>
      <c r="CN2097"/>
      <c r="CO2097"/>
      <c r="CP2097"/>
      <c r="CQ2097"/>
      <c r="CR2097"/>
      <c r="CS2097"/>
      <c r="CT2097"/>
      <c r="CU2097"/>
      <c r="CV2097"/>
    </row>
    <row r="2098" spans="10:100" x14ac:dyDescent="0.25">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c r="BD2098"/>
      <c r="BE2098"/>
      <c r="BF2098"/>
      <c r="BG2098"/>
      <c r="BH2098"/>
      <c r="BI2098"/>
      <c r="BJ2098"/>
      <c r="BK2098"/>
      <c r="BL2098"/>
      <c r="BM2098"/>
      <c r="BN2098"/>
      <c r="BO2098"/>
      <c r="BP2098"/>
      <c r="BQ2098"/>
      <c r="BR2098"/>
      <c r="BS2098"/>
      <c r="BT2098"/>
      <c r="BU2098"/>
      <c r="BV2098"/>
      <c r="BW2098"/>
      <c r="BX2098"/>
      <c r="BY2098"/>
      <c r="BZ2098"/>
      <c r="CA2098"/>
      <c r="CB2098"/>
      <c r="CC2098"/>
      <c r="CD2098"/>
      <c r="CE2098"/>
      <c r="CF2098"/>
      <c r="CG2098"/>
      <c r="CH2098"/>
      <c r="CI2098"/>
      <c r="CJ2098"/>
      <c r="CK2098"/>
      <c r="CL2098"/>
      <c r="CM2098"/>
      <c r="CN2098"/>
      <c r="CO2098"/>
      <c r="CP2098"/>
      <c r="CQ2098"/>
      <c r="CR2098"/>
      <c r="CS2098"/>
      <c r="CT2098"/>
      <c r="CU2098"/>
      <c r="CV2098"/>
    </row>
    <row r="2099" spans="10:100" x14ac:dyDescent="0.25">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c r="BD2099"/>
      <c r="BE2099"/>
      <c r="BF2099"/>
      <c r="BG2099"/>
      <c r="BH2099"/>
      <c r="BI2099"/>
      <c r="BJ2099"/>
      <c r="BK2099"/>
      <c r="BL2099"/>
      <c r="BM2099"/>
      <c r="BN2099"/>
      <c r="BO2099"/>
      <c r="BP2099"/>
      <c r="BQ2099"/>
      <c r="BR2099"/>
      <c r="BS2099"/>
      <c r="BT2099"/>
      <c r="BU2099"/>
      <c r="BV2099"/>
      <c r="BW2099"/>
      <c r="BX2099"/>
      <c r="BY2099"/>
      <c r="BZ2099"/>
      <c r="CA2099"/>
      <c r="CB2099"/>
      <c r="CC2099"/>
      <c r="CD2099"/>
      <c r="CE2099"/>
      <c r="CF2099"/>
      <c r="CG2099"/>
      <c r="CH2099"/>
      <c r="CI2099"/>
      <c r="CJ2099"/>
      <c r="CK2099"/>
      <c r="CL2099"/>
      <c r="CM2099"/>
      <c r="CN2099"/>
      <c r="CO2099"/>
      <c r="CP2099"/>
      <c r="CQ2099"/>
      <c r="CR2099"/>
      <c r="CS2099"/>
      <c r="CT2099"/>
      <c r="CU2099"/>
      <c r="CV2099"/>
    </row>
    <row r="2100" spans="10:100" x14ac:dyDescent="0.25">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c r="BD2100"/>
      <c r="BE2100"/>
      <c r="BF2100"/>
      <c r="BG2100"/>
      <c r="BH2100"/>
      <c r="BI2100"/>
      <c r="BJ2100"/>
      <c r="BK2100"/>
      <c r="BL2100"/>
      <c r="BM2100"/>
      <c r="BN2100"/>
      <c r="BO2100"/>
      <c r="BP2100"/>
      <c r="BQ2100"/>
      <c r="BR2100"/>
      <c r="BS2100"/>
      <c r="BT2100"/>
      <c r="BU2100"/>
      <c r="BV2100"/>
      <c r="BW2100"/>
      <c r="BX2100"/>
      <c r="BY2100"/>
      <c r="BZ2100"/>
      <c r="CA2100"/>
      <c r="CB2100"/>
      <c r="CC2100"/>
      <c r="CD2100"/>
      <c r="CE2100"/>
      <c r="CF2100"/>
      <c r="CG2100"/>
      <c r="CH2100"/>
      <c r="CI2100"/>
      <c r="CJ2100"/>
      <c r="CK2100"/>
      <c r="CL2100"/>
      <c r="CM2100"/>
      <c r="CN2100"/>
      <c r="CO2100"/>
      <c r="CP2100"/>
      <c r="CQ2100"/>
      <c r="CR2100"/>
      <c r="CS2100"/>
      <c r="CT2100"/>
      <c r="CU2100"/>
      <c r="CV2100"/>
    </row>
    <row r="2101" spans="10:100" x14ac:dyDescent="0.25">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c r="AT2101"/>
      <c r="AU2101"/>
      <c r="AV2101"/>
      <c r="AW2101"/>
      <c r="AX2101"/>
      <c r="AY2101"/>
      <c r="AZ2101"/>
      <c r="BA2101"/>
      <c r="BB2101"/>
      <c r="BC2101"/>
      <c r="BD2101"/>
      <c r="BE2101"/>
      <c r="BF2101"/>
      <c r="BG2101"/>
      <c r="BH2101"/>
      <c r="BI2101"/>
      <c r="BJ2101"/>
      <c r="BK2101"/>
      <c r="BL2101"/>
      <c r="BM2101"/>
      <c r="BN2101"/>
      <c r="BO2101"/>
      <c r="BP2101"/>
      <c r="BQ2101"/>
      <c r="BR2101"/>
      <c r="BS2101"/>
      <c r="BT2101"/>
      <c r="BU2101"/>
      <c r="BV2101"/>
      <c r="BW2101"/>
      <c r="BX2101"/>
      <c r="BY2101"/>
      <c r="BZ2101"/>
      <c r="CA2101"/>
      <c r="CB2101"/>
      <c r="CC2101"/>
      <c r="CD2101"/>
      <c r="CE2101"/>
      <c r="CF2101"/>
      <c r="CG2101"/>
      <c r="CH2101"/>
      <c r="CI2101"/>
      <c r="CJ2101"/>
      <c r="CK2101"/>
      <c r="CL2101"/>
      <c r="CM2101"/>
      <c r="CN2101"/>
      <c r="CO2101"/>
      <c r="CP2101"/>
      <c r="CQ2101"/>
      <c r="CR2101"/>
      <c r="CS2101"/>
      <c r="CT2101"/>
      <c r="CU2101"/>
      <c r="CV2101"/>
    </row>
    <row r="2102" spans="10:100" x14ac:dyDescent="0.25">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c r="AT2102"/>
      <c r="AU2102"/>
      <c r="AV2102"/>
      <c r="AW2102"/>
      <c r="AX2102"/>
      <c r="AY2102"/>
      <c r="AZ2102"/>
      <c r="BA2102"/>
      <c r="BB2102"/>
      <c r="BC2102"/>
      <c r="BD2102"/>
      <c r="BE2102"/>
      <c r="BF2102"/>
      <c r="BG2102"/>
      <c r="BH2102"/>
      <c r="BI2102"/>
      <c r="BJ2102"/>
      <c r="BK2102"/>
      <c r="BL2102"/>
      <c r="BM2102"/>
      <c r="BN2102"/>
      <c r="BO2102"/>
      <c r="BP2102"/>
      <c r="BQ2102"/>
      <c r="BR2102"/>
      <c r="BS2102"/>
      <c r="BT2102"/>
      <c r="BU2102"/>
      <c r="BV2102"/>
      <c r="BW2102"/>
      <c r="BX2102"/>
      <c r="BY2102"/>
      <c r="BZ2102"/>
      <c r="CA2102"/>
      <c r="CB2102"/>
      <c r="CC2102"/>
      <c r="CD2102"/>
      <c r="CE2102"/>
      <c r="CF2102"/>
      <c r="CG2102"/>
      <c r="CH2102"/>
      <c r="CI2102"/>
      <c r="CJ2102"/>
      <c r="CK2102"/>
      <c r="CL2102"/>
      <c r="CM2102"/>
      <c r="CN2102"/>
      <c r="CO2102"/>
      <c r="CP2102"/>
      <c r="CQ2102"/>
      <c r="CR2102"/>
      <c r="CS2102"/>
      <c r="CT2102"/>
      <c r="CU2102"/>
      <c r="CV2102"/>
    </row>
    <row r="2103" spans="10:100" x14ac:dyDescent="0.25">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c r="BD2103"/>
      <c r="BE2103"/>
      <c r="BF2103"/>
      <c r="BG2103"/>
      <c r="BH2103"/>
      <c r="BI2103"/>
      <c r="BJ2103"/>
      <c r="BK2103"/>
      <c r="BL2103"/>
      <c r="BM2103"/>
      <c r="BN2103"/>
      <c r="BO2103"/>
      <c r="BP2103"/>
      <c r="BQ2103"/>
      <c r="BR2103"/>
      <c r="BS2103"/>
      <c r="BT2103"/>
      <c r="BU2103"/>
      <c r="BV2103"/>
      <c r="BW2103"/>
      <c r="BX2103"/>
      <c r="BY2103"/>
      <c r="BZ2103"/>
      <c r="CA2103"/>
      <c r="CB2103"/>
      <c r="CC2103"/>
      <c r="CD2103"/>
      <c r="CE2103"/>
      <c r="CF2103"/>
      <c r="CG2103"/>
      <c r="CH2103"/>
      <c r="CI2103"/>
      <c r="CJ2103"/>
      <c r="CK2103"/>
      <c r="CL2103"/>
      <c r="CM2103"/>
      <c r="CN2103"/>
      <c r="CO2103"/>
      <c r="CP2103"/>
      <c r="CQ2103"/>
      <c r="CR2103"/>
      <c r="CS2103"/>
      <c r="CT2103"/>
      <c r="CU2103"/>
      <c r="CV2103"/>
    </row>
    <row r="2104" spans="10:100" x14ac:dyDescent="0.25">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M2104"/>
      <c r="CN2104"/>
      <c r="CO2104"/>
      <c r="CP2104"/>
      <c r="CQ2104"/>
      <c r="CR2104"/>
      <c r="CS2104"/>
      <c r="CT2104"/>
      <c r="CU2104"/>
      <c r="CV2104"/>
    </row>
    <row r="2105" spans="10:100" x14ac:dyDescent="0.2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c r="BD2105"/>
      <c r="BE2105"/>
      <c r="BF2105"/>
      <c r="BG2105"/>
      <c r="BH2105"/>
      <c r="BI2105"/>
      <c r="BJ2105"/>
      <c r="BK2105"/>
      <c r="BL2105"/>
      <c r="BM2105"/>
      <c r="BN2105"/>
      <c r="BO2105"/>
      <c r="BP2105"/>
      <c r="BQ2105"/>
      <c r="BR2105"/>
      <c r="BS2105"/>
      <c r="BT2105"/>
      <c r="BU2105"/>
      <c r="BV2105"/>
      <c r="BW2105"/>
      <c r="BX2105"/>
      <c r="BY2105"/>
      <c r="BZ2105"/>
      <c r="CA2105"/>
      <c r="CB2105"/>
      <c r="CC2105"/>
      <c r="CD2105"/>
      <c r="CE2105"/>
      <c r="CF2105"/>
      <c r="CG2105"/>
      <c r="CH2105"/>
      <c r="CI2105"/>
      <c r="CJ2105"/>
      <c r="CK2105"/>
      <c r="CL2105"/>
      <c r="CM2105"/>
      <c r="CN2105"/>
      <c r="CO2105"/>
      <c r="CP2105"/>
      <c r="CQ2105"/>
      <c r="CR2105"/>
      <c r="CS2105"/>
      <c r="CT2105"/>
      <c r="CU2105"/>
      <c r="CV2105"/>
    </row>
    <row r="2106" spans="10:100" x14ac:dyDescent="0.25">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c r="BD2106"/>
      <c r="BE2106"/>
      <c r="BF2106"/>
      <c r="BG2106"/>
      <c r="BH2106"/>
      <c r="BI2106"/>
      <c r="BJ2106"/>
      <c r="BK2106"/>
      <c r="BL2106"/>
      <c r="BM2106"/>
      <c r="BN2106"/>
      <c r="BO2106"/>
      <c r="BP2106"/>
      <c r="BQ2106"/>
      <c r="BR2106"/>
      <c r="BS2106"/>
      <c r="BT2106"/>
      <c r="BU2106"/>
      <c r="BV2106"/>
      <c r="BW2106"/>
      <c r="BX2106"/>
      <c r="BY2106"/>
      <c r="BZ2106"/>
      <c r="CA2106"/>
      <c r="CB2106"/>
      <c r="CC2106"/>
      <c r="CD2106"/>
      <c r="CE2106"/>
      <c r="CF2106"/>
      <c r="CG2106"/>
      <c r="CH2106"/>
      <c r="CI2106"/>
      <c r="CJ2106"/>
      <c r="CK2106"/>
      <c r="CL2106"/>
      <c r="CM2106"/>
      <c r="CN2106"/>
      <c r="CO2106"/>
      <c r="CP2106"/>
      <c r="CQ2106"/>
      <c r="CR2106"/>
      <c r="CS2106"/>
      <c r="CT2106"/>
      <c r="CU2106"/>
      <c r="CV2106"/>
    </row>
    <row r="2107" spans="10:100" x14ac:dyDescent="0.25">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c r="BD2107"/>
      <c r="BE2107"/>
      <c r="BF2107"/>
      <c r="BG2107"/>
      <c r="BH2107"/>
      <c r="BI2107"/>
      <c r="BJ2107"/>
      <c r="BK2107"/>
      <c r="BL2107"/>
      <c r="BM2107"/>
      <c r="BN2107"/>
      <c r="BO2107"/>
      <c r="BP2107"/>
      <c r="BQ2107"/>
      <c r="BR2107"/>
      <c r="BS2107"/>
      <c r="BT2107"/>
      <c r="BU2107"/>
      <c r="BV2107"/>
      <c r="BW2107"/>
      <c r="BX2107"/>
      <c r="BY2107"/>
      <c r="BZ2107"/>
      <c r="CA2107"/>
      <c r="CB2107"/>
      <c r="CC2107"/>
      <c r="CD2107"/>
      <c r="CE2107"/>
      <c r="CF2107"/>
      <c r="CG2107"/>
      <c r="CH2107"/>
      <c r="CI2107"/>
      <c r="CJ2107"/>
      <c r="CK2107"/>
      <c r="CL2107"/>
      <c r="CM2107"/>
      <c r="CN2107"/>
      <c r="CO2107"/>
      <c r="CP2107"/>
      <c r="CQ2107"/>
      <c r="CR2107"/>
      <c r="CS2107"/>
      <c r="CT2107"/>
      <c r="CU2107"/>
      <c r="CV2107"/>
    </row>
    <row r="2108" spans="10:100" x14ac:dyDescent="0.25">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c r="BD2108"/>
      <c r="BE2108"/>
      <c r="BF2108"/>
      <c r="BG2108"/>
      <c r="BH2108"/>
      <c r="BI2108"/>
      <c r="BJ2108"/>
      <c r="BK2108"/>
      <c r="BL2108"/>
      <c r="BM2108"/>
      <c r="BN2108"/>
      <c r="BO2108"/>
      <c r="BP2108"/>
      <c r="BQ2108"/>
      <c r="BR2108"/>
      <c r="BS2108"/>
      <c r="BT2108"/>
      <c r="BU2108"/>
      <c r="BV2108"/>
      <c r="BW2108"/>
      <c r="BX2108"/>
      <c r="BY2108"/>
      <c r="BZ2108"/>
      <c r="CA2108"/>
      <c r="CB2108"/>
      <c r="CC2108"/>
      <c r="CD2108"/>
      <c r="CE2108"/>
      <c r="CF2108"/>
      <c r="CG2108"/>
      <c r="CH2108"/>
      <c r="CI2108"/>
      <c r="CJ2108"/>
      <c r="CK2108"/>
      <c r="CL2108"/>
      <c r="CM2108"/>
      <c r="CN2108"/>
      <c r="CO2108"/>
      <c r="CP2108"/>
      <c r="CQ2108"/>
      <c r="CR2108"/>
      <c r="CS2108"/>
      <c r="CT2108"/>
      <c r="CU2108"/>
      <c r="CV2108"/>
    </row>
    <row r="2109" spans="10:100" x14ac:dyDescent="0.25">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c r="BD2109"/>
      <c r="BE2109"/>
      <c r="BF2109"/>
      <c r="BG2109"/>
      <c r="BH2109"/>
      <c r="BI2109"/>
      <c r="BJ2109"/>
      <c r="BK2109"/>
      <c r="BL2109"/>
      <c r="BM2109"/>
      <c r="BN2109"/>
      <c r="BO2109"/>
      <c r="BP2109"/>
      <c r="BQ2109"/>
      <c r="BR2109"/>
      <c r="BS2109"/>
      <c r="BT2109"/>
      <c r="BU2109"/>
      <c r="BV2109"/>
      <c r="BW2109"/>
      <c r="BX2109"/>
      <c r="BY2109"/>
      <c r="BZ2109"/>
      <c r="CA2109"/>
      <c r="CB2109"/>
      <c r="CC2109"/>
      <c r="CD2109"/>
      <c r="CE2109"/>
      <c r="CF2109"/>
      <c r="CG2109"/>
      <c r="CH2109"/>
      <c r="CI2109"/>
      <c r="CJ2109"/>
      <c r="CK2109"/>
      <c r="CL2109"/>
      <c r="CM2109"/>
      <c r="CN2109"/>
      <c r="CO2109"/>
      <c r="CP2109"/>
      <c r="CQ2109"/>
      <c r="CR2109"/>
      <c r="CS2109"/>
      <c r="CT2109"/>
      <c r="CU2109"/>
      <c r="CV2109"/>
    </row>
    <row r="2110" spans="10:100" x14ac:dyDescent="0.25">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c r="BD2110"/>
      <c r="BE2110"/>
      <c r="BF2110"/>
      <c r="BG2110"/>
      <c r="BH2110"/>
      <c r="BI2110"/>
      <c r="BJ2110"/>
      <c r="BK2110"/>
      <c r="BL2110"/>
      <c r="BM2110"/>
      <c r="BN2110"/>
      <c r="BO2110"/>
      <c r="BP2110"/>
      <c r="BQ2110"/>
      <c r="BR2110"/>
      <c r="BS2110"/>
      <c r="BT2110"/>
      <c r="BU2110"/>
      <c r="BV2110"/>
      <c r="BW2110"/>
      <c r="BX2110"/>
      <c r="BY2110"/>
      <c r="BZ2110"/>
      <c r="CA2110"/>
      <c r="CB2110"/>
      <c r="CC2110"/>
      <c r="CD2110"/>
      <c r="CE2110"/>
      <c r="CF2110"/>
      <c r="CG2110"/>
      <c r="CH2110"/>
      <c r="CI2110"/>
      <c r="CJ2110"/>
      <c r="CK2110"/>
      <c r="CL2110"/>
      <c r="CM2110"/>
      <c r="CN2110"/>
      <c r="CO2110"/>
      <c r="CP2110"/>
      <c r="CQ2110"/>
      <c r="CR2110"/>
      <c r="CS2110"/>
      <c r="CT2110"/>
      <c r="CU2110"/>
      <c r="CV2110"/>
    </row>
    <row r="2111" spans="10:100" x14ac:dyDescent="0.25">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c r="BD2111"/>
      <c r="BE2111"/>
      <c r="BF2111"/>
      <c r="BG2111"/>
      <c r="BH2111"/>
      <c r="BI2111"/>
      <c r="BJ2111"/>
      <c r="BK2111"/>
      <c r="BL2111"/>
      <c r="BM2111"/>
      <c r="BN2111"/>
      <c r="BO2111"/>
      <c r="BP2111"/>
      <c r="BQ2111"/>
      <c r="BR2111"/>
      <c r="BS2111"/>
      <c r="BT2111"/>
      <c r="BU2111"/>
      <c r="BV2111"/>
      <c r="BW2111"/>
      <c r="BX2111"/>
      <c r="BY2111"/>
      <c r="BZ2111"/>
      <c r="CA2111"/>
      <c r="CB2111"/>
      <c r="CC2111"/>
      <c r="CD2111"/>
      <c r="CE2111"/>
      <c r="CF2111"/>
      <c r="CG2111"/>
      <c r="CH2111"/>
      <c r="CI2111"/>
      <c r="CJ2111"/>
      <c r="CK2111"/>
      <c r="CL2111"/>
      <c r="CM2111"/>
      <c r="CN2111"/>
      <c r="CO2111"/>
      <c r="CP2111"/>
      <c r="CQ2111"/>
      <c r="CR2111"/>
      <c r="CS2111"/>
      <c r="CT2111"/>
      <c r="CU2111"/>
      <c r="CV2111"/>
    </row>
    <row r="2112" spans="10:100" x14ac:dyDescent="0.25">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c r="AT2112"/>
      <c r="AU2112"/>
      <c r="AV2112"/>
      <c r="AW2112"/>
      <c r="AX2112"/>
      <c r="AY2112"/>
      <c r="AZ2112"/>
      <c r="BA2112"/>
      <c r="BB2112"/>
      <c r="BC2112"/>
      <c r="BD2112"/>
      <c r="BE2112"/>
      <c r="BF2112"/>
      <c r="BG2112"/>
      <c r="BH2112"/>
      <c r="BI2112"/>
      <c r="BJ2112"/>
      <c r="BK2112"/>
      <c r="BL2112"/>
      <c r="BM2112"/>
      <c r="BN2112"/>
      <c r="BO2112"/>
      <c r="BP2112"/>
      <c r="BQ2112"/>
      <c r="BR2112"/>
      <c r="BS2112"/>
      <c r="BT2112"/>
      <c r="BU2112"/>
      <c r="BV2112"/>
      <c r="BW2112"/>
      <c r="BX2112"/>
      <c r="BY2112"/>
      <c r="BZ2112"/>
      <c r="CA2112"/>
      <c r="CB2112"/>
      <c r="CC2112"/>
      <c r="CD2112"/>
      <c r="CE2112"/>
      <c r="CF2112"/>
      <c r="CG2112"/>
      <c r="CH2112"/>
      <c r="CI2112"/>
      <c r="CJ2112"/>
      <c r="CK2112"/>
      <c r="CL2112"/>
      <c r="CM2112"/>
      <c r="CN2112"/>
      <c r="CO2112"/>
      <c r="CP2112"/>
      <c r="CQ2112"/>
      <c r="CR2112"/>
      <c r="CS2112"/>
      <c r="CT2112"/>
      <c r="CU2112"/>
      <c r="CV2112"/>
    </row>
    <row r="2113" spans="10:100" x14ac:dyDescent="0.25">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c r="BD2113"/>
      <c r="BE2113"/>
      <c r="BF2113"/>
      <c r="BG2113"/>
      <c r="BH2113"/>
      <c r="BI2113"/>
      <c r="BJ2113"/>
      <c r="BK2113"/>
      <c r="BL2113"/>
      <c r="BM2113"/>
      <c r="BN2113"/>
      <c r="BO2113"/>
      <c r="BP2113"/>
      <c r="BQ2113"/>
      <c r="BR2113"/>
      <c r="BS2113"/>
      <c r="BT2113"/>
      <c r="BU2113"/>
      <c r="BV2113"/>
      <c r="BW2113"/>
      <c r="BX2113"/>
      <c r="BY2113"/>
      <c r="BZ2113"/>
      <c r="CA2113"/>
      <c r="CB2113"/>
      <c r="CC2113"/>
      <c r="CD2113"/>
      <c r="CE2113"/>
      <c r="CF2113"/>
      <c r="CG2113"/>
      <c r="CH2113"/>
      <c r="CI2113"/>
      <c r="CJ2113"/>
      <c r="CK2113"/>
      <c r="CL2113"/>
      <c r="CM2113"/>
      <c r="CN2113"/>
      <c r="CO2113"/>
      <c r="CP2113"/>
      <c r="CQ2113"/>
      <c r="CR2113"/>
      <c r="CS2113"/>
      <c r="CT2113"/>
      <c r="CU2113"/>
      <c r="CV2113"/>
    </row>
    <row r="2114" spans="10:100" x14ac:dyDescent="0.25">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c r="AT2114"/>
      <c r="AU2114"/>
      <c r="AV2114"/>
      <c r="AW2114"/>
      <c r="AX2114"/>
      <c r="AY2114"/>
      <c r="AZ2114"/>
      <c r="BA2114"/>
      <c r="BB2114"/>
      <c r="BC2114"/>
      <c r="BD2114"/>
      <c r="BE2114"/>
      <c r="BF2114"/>
      <c r="BG2114"/>
      <c r="BH2114"/>
      <c r="BI2114"/>
      <c r="BJ2114"/>
      <c r="BK2114"/>
      <c r="BL2114"/>
      <c r="BM2114"/>
      <c r="BN2114"/>
      <c r="BO2114"/>
      <c r="BP2114"/>
      <c r="BQ2114"/>
      <c r="BR2114"/>
      <c r="BS2114"/>
      <c r="BT2114"/>
      <c r="BU2114"/>
      <c r="BV2114"/>
      <c r="BW2114"/>
      <c r="BX2114"/>
      <c r="BY2114"/>
      <c r="BZ2114"/>
      <c r="CA2114"/>
      <c r="CB2114"/>
      <c r="CC2114"/>
      <c r="CD2114"/>
      <c r="CE2114"/>
      <c r="CF2114"/>
      <c r="CG2114"/>
      <c r="CH2114"/>
      <c r="CI2114"/>
      <c r="CJ2114"/>
      <c r="CK2114"/>
      <c r="CL2114"/>
      <c r="CM2114"/>
      <c r="CN2114"/>
      <c r="CO2114"/>
      <c r="CP2114"/>
      <c r="CQ2114"/>
      <c r="CR2114"/>
      <c r="CS2114"/>
      <c r="CT2114"/>
      <c r="CU2114"/>
      <c r="CV2114"/>
    </row>
    <row r="2115" spans="10:100" x14ac:dyDescent="0.2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c r="BD2115"/>
      <c r="BE2115"/>
      <c r="BF2115"/>
      <c r="BG2115"/>
      <c r="BH2115"/>
      <c r="BI2115"/>
      <c r="BJ2115"/>
      <c r="BK2115"/>
      <c r="BL2115"/>
      <c r="BM2115"/>
      <c r="BN2115"/>
      <c r="BO2115"/>
      <c r="BP2115"/>
      <c r="BQ2115"/>
      <c r="BR2115"/>
      <c r="BS2115"/>
      <c r="BT2115"/>
      <c r="BU2115"/>
      <c r="BV2115"/>
      <c r="BW2115"/>
      <c r="BX2115"/>
      <c r="BY2115"/>
      <c r="BZ2115"/>
      <c r="CA2115"/>
      <c r="CB2115"/>
      <c r="CC2115"/>
      <c r="CD2115"/>
      <c r="CE2115"/>
      <c r="CF2115"/>
      <c r="CG2115"/>
      <c r="CH2115"/>
      <c r="CI2115"/>
      <c r="CJ2115"/>
      <c r="CK2115"/>
      <c r="CL2115"/>
      <c r="CM2115"/>
      <c r="CN2115"/>
      <c r="CO2115"/>
      <c r="CP2115"/>
      <c r="CQ2115"/>
      <c r="CR2115"/>
      <c r="CS2115"/>
      <c r="CT2115"/>
      <c r="CU2115"/>
      <c r="CV2115"/>
    </row>
    <row r="2116" spans="10:100" x14ac:dyDescent="0.25">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c r="BD2116"/>
      <c r="BE2116"/>
      <c r="BF2116"/>
      <c r="BG2116"/>
      <c r="BH2116"/>
      <c r="BI2116"/>
      <c r="BJ2116"/>
      <c r="BK2116"/>
      <c r="BL2116"/>
      <c r="BM2116"/>
      <c r="BN2116"/>
      <c r="BO2116"/>
      <c r="BP2116"/>
      <c r="BQ2116"/>
      <c r="BR2116"/>
      <c r="BS2116"/>
      <c r="BT2116"/>
      <c r="BU2116"/>
      <c r="BV2116"/>
      <c r="BW2116"/>
      <c r="BX2116"/>
      <c r="BY2116"/>
      <c r="BZ2116"/>
      <c r="CA2116"/>
      <c r="CB2116"/>
      <c r="CC2116"/>
      <c r="CD2116"/>
      <c r="CE2116"/>
      <c r="CF2116"/>
      <c r="CG2116"/>
      <c r="CH2116"/>
      <c r="CI2116"/>
      <c r="CJ2116"/>
      <c r="CK2116"/>
      <c r="CL2116"/>
      <c r="CM2116"/>
      <c r="CN2116"/>
      <c r="CO2116"/>
      <c r="CP2116"/>
      <c r="CQ2116"/>
      <c r="CR2116"/>
      <c r="CS2116"/>
      <c r="CT2116"/>
      <c r="CU2116"/>
      <c r="CV2116"/>
    </row>
    <row r="2117" spans="10:100" x14ac:dyDescent="0.25">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c r="AZ2117"/>
      <c r="BA2117"/>
      <c r="BB2117"/>
      <c r="BC2117"/>
      <c r="BD2117"/>
      <c r="BE2117"/>
      <c r="BF2117"/>
      <c r="BG2117"/>
      <c r="BH2117"/>
      <c r="BI2117"/>
      <c r="BJ2117"/>
      <c r="BK2117"/>
      <c r="BL2117"/>
      <c r="BM2117"/>
      <c r="BN2117"/>
      <c r="BO2117"/>
      <c r="BP2117"/>
      <c r="BQ2117"/>
      <c r="BR2117"/>
      <c r="BS2117"/>
      <c r="BT2117"/>
      <c r="BU2117"/>
      <c r="BV2117"/>
      <c r="BW2117"/>
      <c r="BX2117"/>
      <c r="BY2117"/>
      <c r="BZ2117"/>
      <c r="CA2117"/>
      <c r="CB2117"/>
      <c r="CC2117"/>
      <c r="CD2117"/>
      <c r="CE2117"/>
      <c r="CF2117"/>
      <c r="CG2117"/>
      <c r="CH2117"/>
      <c r="CI2117"/>
      <c r="CJ2117"/>
      <c r="CK2117"/>
      <c r="CL2117"/>
      <c r="CM2117"/>
      <c r="CN2117"/>
      <c r="CO2117"/>
      <c r="CP2117"/>
      <c r="CQ2117"/>
      <c r="CR2117"/>
      <c r="CS2117"/>
      <c r="CT2117"/>
      <c r="CU2117"/>
      <c r="CV2117"/>
    </row>
    <row r="2118" spans="10:100" x14ac:dyDescent="0.25">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c r="AT2118"/>
      <c r="AU2118"/>
      <c r="AV2118"/>
      <c r="AW2118"/>
      <c r="AX2118"/>
      <c r="AY2118"/>
      <c r="AZ2118"/>
      <c r="BA2118"/>
      <c r="BB2118"/>
      <c r="BC2118"/>
      <c r="BD2118"/>
      <c r="BE2118"/>
      <c r="BF2118"/>
      <c r="BG2118"/>
      <c r="BH2118"/>
      <c r="BI2118"/>
      <c r="BJ2118"/>
      <c r="BK2118"/>
      <c r="BL2118"/>
      <c r="BM2118"/>
      <c r="BN2118"/>
      <c r="BO2118"/>
      <c r="BP2118"/>
      <c r="BQ2118"/>
      <c r="BR2118"/>
      <c r="BS2118"/>
      <c r="BT2118"/>
      <c r="BU2118"/>
      <c r="BV2118"/>
      <c r="BW2118"/>
      <c r="BX2118"/>
      <c r="BY2118"/>
      <c r="BZ2118"/>
      <c r="CA2118"/>
      <c r="CB2118"/>
      <c r="CC2118"/>
      <c r="CD2118"/>
      <c r="CE2118"/>
      <c r="CF2118"/>
      <c r="CG2118"/>
      <c r="CH2118"/>
      <c r="CI2118"/>
      <c r="CJ2118"/>
      <c r="CK2118"/>
      <c r="CL2118"/>
      <c r="CM2118"/>
      <c r="CN2118"/>
      <c r="CO2118"/>
      <c r="CP2118"/>
      <c r="CQ2118"/>
      <c r="CR2118"/>
      <c r="CS2118"/>
      <c r="CT2118"/>
      <c r="CU2118"/>
      <c r="CV2118"/>
    </row>
    <row r="2119" spans="10:100" x14ac:dyDescent="0.25">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M2119"/>
      <c r="CN2119"/>
      <c r="CO2119"/>
      <c r="CP2119"/>
      <c r="CQ2119"/>
      <c r="CR2119"/>
      <c r="CS2119"/>
      <c r="CT2119"/>
      <c r="CU2119"/>
      <c r="CV2119"/>
    </row>
    <row r="2120" spans="10:100" x14ac:dyDescent="0.25">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M2120"/>
      <c r="CN2120"/>
      <c r="CO2120"/>
      <c r="CP2120"/>
      <c r="CQ2120"/>
      <c r="CR2120"/>
      <c r="CS2120"/>
      <c r="CT2120"/>
      <c r="CU2120"/>
      <c r="CV2120"/>
    </row>
    <row r="2121" spans="10:100" x14ac:dyDescent="0.25">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c r="AT2121"/>
      <c r="AU2121"/>
      <c r="AV2121"/>
      <c r="AW2121"/>
      <c r="AX2121"/>
      <c r="AY2121"/>
      <c r="AZ2121"/>
      <c r="BA2121"/>
      <c r="BB2121"/>
      <c r="BC2121"/>
      <c r="BD2121"/>
      <c r="BE2121"/>
      <c r="BF2121"/>
      <c r="BG2121"/>
      <c r="BH2121"/>
      <c r="BI2121"/>
      <c r="BJ2121"/>
      <c r="BK2121"/>
      <c r="BL2121"/>
      <c r="BM2121"/>
      <c r="BN2121"/>
      <c r="BO2121"/>
      <c r="BP2121"/>
      <c r="BQ2121"/>
      <c r="BR2121"/>
      <c r="BS2121"/>
      <c r="BT2121"/>
      <c r="BU2121"/>
      <c r="BV2121"/>
      <c r="BW2121"/>
      <c r="BX2121"/>
      <c r="BY2121"/>
      <c r="BZ2121"/>
      <c r="CA2121"/>
      <c r="CB2121"/>
      <c r="CC2121"/>
      <c r="CD2121"/>
      <c r="CE2121"/>
      <c r="CF2121"/>
      <c r="CG2121"/>
      <c r="CH2121"/>
      <c r="CI2121"/>
      <c r="CJ2121"/>
      <c r="CK2121"/>
      <c r="CL2121"/>
      <c r="CM2121"/>
      <c r="CN2121"/>
      <c r="CO2121"/>
      <c r="CP2121"/>
      <c r="CQ2121"/>
      <c r="CR2121"/>
      <c r="CS2121"/>
      <c r="CT2121"/>
      <c r="CU2121"/>
      <c r="CV2121"/>
    </row>
    <row r="2122" spans="10:100" x14ac:dyDescent="0.25">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c r="AT2122"/>
      <c r="AU2122"/>
      <c r="AV2122"/>
      <c r="AW2122"/>
      <c r="AX2122"/>
      <c r="AY2122"/>
      <c r="AZ2122"/>
      <c r="BA2122"/>
      <c r="BB2122"/>
      <c r="BC2122"/>
      <c r="BD2122"/>
      <c r="BE2122"/>
      <c r="BF2122"/>
      <c r="BG2122"/>
      <c r="BH2122"/>
      <c r="BI2122"/>
      <c r="BJ2122"/>
      <c r="BK2122"/>
      <c r="BL2122"/>
      <c r="BM2122"/>
      <c r="BN2122"/>
      <c r="BO2122"/>
      <c r="BP2122"/>
      <c r="BQ2122"/>
      <c r="BR2122"/>
      <c r="BS2122"/>
      <c r="BT2122"/>
      <c r="BU2122"/>
      <c r="BV2122"/>
      <c r="BW2122"/>
      <c r="BX2122"/>
      <c r="BY2122"/>
      <c r="BZ2122"/>
      <c r="CA2122"/>
      <c r="CB2122"/>
      <c r="CC2122"/>
      <c r="CD2122"/>
      <c r="CE2122"/>
      <c r="CF2122"/>
      <c r="CG2122"/>
      <c r="CH2122"/>
      <c r="CI2122"/>
      <c r="CJ2122"/>
      <c r="CK2122"/>
      <c r="CL2122"/>
      <c r="CM2122"/>
      <c r="CN2122"/>
      <c r="CO2122"/>
      <c r="CP2122"/>
      <c r="CQ2122"/>
      <c r="CR2122"/>
      <c r="CS2122"/>
      <c r="CT2122"/>
      <c r="CU2122"/>
      <c r="CV2122"/>
    </row>
    <row r="2123" spans="10:100" x14ac:dyDescent="0.25">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c r="AT2123"/>
      <c r="AU2123"/>
      <c r="AV2123"/>
      <c r="AW2123"/>
      <c r="AX2123"/>
      <c r="AY2123"/>
      <c r="AZ2123"/>
      <c r="BA2123"/>
      <c r="BB2123"/>
      <c r="BC2123"/>
      <c r="BD2123"/>
      <c r="BE2123"/>
      <c r="BF2123"/>
      <c r="BG2123"/>
      <c r="BH2123"/>
      <c r="BI2123"/>
      <c r="BJ2123"/>
      <c r="BK2123"/>
      <c r="BL2123"/>
      <c r="BM2123"/>
      <c r="BN2123"/>
      <c r="BO2123"/>
      <c r="BP2123"/>
      <c r="BQ2123"/>
      <c r="BR2123"/>
      <c r="BS2123"/>
      <c r="BT2123"/>
      <c r="BU2123"/>
      <c r="BV2123"/>
      <c r="BW2123"/>
      <c r="BX2123"/>
      <c r="BY2123"/>
      <c r="BZ2123"/>
      <c r="CA2123"/>
      <c r="CB2123"/>
      <c r="CC2123"/>
      <c r="CD2123"/>
      <c r="CE2123"/>
      <c r="CF2123"/>
      <c r="CG2123"/>
      <c r="CH2123"/>
      <c r="CI2123"/>
      <c r="CJ2123"/>
      <c r="CK2123"/>
      <c r="CL2123"/>
      <c r="CM2123"/>
      <c r="CN2123"/>
      <c r="CO2123"/>
      <c r="CP2123"/>
      <c r="CQ2123"/>
      <c r="CR2123"/>
      <c r="CS2123"/>
      <c r="CT2123"/>
      <c r="CU2123"/>
      <c r="CV2123"/>
    </row>
    <row r="2124" spans="10:100" x14ac:dyDescent="0.25">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c r="AX2124"/>
      <c r="AY2124"/>
      <c r="AZ2124"/>
      <c r="BA2124"/>
      <c r="BB2124"/>
      <c r="BC2124"/>
      <c r="BD2124"/>
      <c r="BE2124"/>
      <c r="BF2124"/>
      <c r="BG2124"/>
      <c r="BH2124"/>
      <c r="BI2124"/>
      <c r="BJ2124"/>
      <c r="BK2124"/>
      <c r="BL2124"/>
      <c r="BM2124"/>
      <c r="BN2124"/>
      <c r="BO2124"/>
      <c r="BP2124"/>
      <c r="BQ2124"/>
      <c r="BR2124"/>
      <c r="BS2124"/>
      <c r="BT2124"/>
      <c r="BU2124"/>
      <c r="BV2124"/>
      <c r="BW2124"/>
      <c r="BX2124"/>
      <c r="BY2124"/>
      <c r="BZ2124"/>
      <c r="CA2124"/>
      <c r="CB2124"/>
      <c r="CC2124"/>
      <c r="CD2124"/>
      <c r="CE2124"/>
      <c r="CF2124"/>
      <c r="CG2124"/>
      <c r="CH2124"/>
      <c r="CI2124"/>
      <c r="CJ2124"/>
      <c r="CK2124"/>
      <c r="CL2124"/>
      <c r="CM2124"/>
      <c r="CN2124"/>
      <c r="CO2124"/>
      <c r="CP2124"/>
      <c r="CQ2124"/>
      <c r="CR2124"/>
      <c r="CS2124"/>
      <c r="CT2124"/>
      <c r="CU2124"/>
      <c r="CV2124"/>
    </row>
    <row r="2125" spans="10:100" x14ac:dyDescent="0.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c r="AZ2125"/>
      <c r="BA2125"/>
      <c r="BB2125"/>
      <c r="BC2125"/>
      <c r="BD2125"/>
      <c r="BE2125"/>
      <c r="BF2125"/>
      <c r="BG2125"/>
      <c r="BH2125"/>
      <c r="BI2125"/>
      <c r="BJ2125"/>
      <c r="BK2125"/>
      <c r="BL2125"/>
      <c r="BM2125"/>
      <c r="BN2125"/>
      <c r="BO2125"/>
      <c r="BP2125"/>
      <c r="BQ2125"/>
      <c r="BR2125"/>
      <c r="BS2125"/>
      <c r="BT2125"/>
      <c r="BU2125"/>
      <c r="BV2125"/>
      <c r="BW2125"/>
      <c r="BX2125"/>
      <c r="BY2125"/>
      <c r="BZ2125"/>
      <c r="CA2125"/>
      <c r="CB2125"/>
      <c r="CC2125"/>
      <c r="CD2125"/>
      <c r="CE2125"/>
      <c r="CF2125"/>
      <c r="CG2125"/>
      <c r="CH2125"/>
      <c r="CI2125"/>
      <c r="CJ2125"/>
      <c r="CK2125"/>
      <c r="CL2125"/>
      <c r="CM2125"/>
      <c r="CN2125"/>
      <c r="CO2125"/>
      <c r="CP2125"/>
      <c r="CQ2125"/>
      <c r="CR2125"/>
      <c r="CS2125"/>
      <c r="CT2125"/>
      <c r="CU2125"/>
      <c r="CV2125"/>
    </row>
    <row r="2126" spans="10:100" x14ac:dyDescent="0.25">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M2126"/>
      <c r="CN2126"/>
      <c r="CO2126"/>
      <c r="CP2126"/>
      <c r="CQ2126"/>
      <c r="CR2126"/>
      <c r="CS2126"/>
      <c r="CT2126"/>
      <c r="CU2126"/>
      <c r="CV2126"/>
    </row>
    <row r="2127" spans="10:100" x14ac:dyDescent="0.25">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c r="AZ2127"/>
      <c r="BA2127"/>
      <c r="BB2127"/>
      <c r="BC2127"/>
      <c r="BD2127"/>
      <c r="BE2127"/>
      <c r="BF2127"/>
      <c r="BG2127"/>
      <c r="BH2127"/>
      <c r="BI2127"/>
      <c r="BJ2127"/>
      <c r="BK2127"/>
      <c r="BL2127"/>
      <c r="BM2127"/>
      <c r="BN2127"/>
      <c r="BO2127"/>
      <c r="BP2127"/>
      <c r="BQ2127"/>
      <c r="BR2127"/>
      <c r="BS2127"/>
      <c r="BT2127"/>
      <c r="BU2127"/>
      <c r="BV2127"/>
      <c r="BW2127"/>
      <c r="BX2127"/>
      <c r="BY2127"/>
      <c r="BZ2127"/>
      <c r="CA2127"/>
      <c r="CB2127"/>
      <c r="CC2127"/>
      <c r="CD2127"/>
      <c r="CE2127"/>
      <c r="CF2127"/>
      <c r="CG2127"/>
      <c r="CH2127"/>
      <c r="CI2127"/>
      <c r="CJ2127"/>
      <c r="CK2127"/>
      <c r="CL2127"/>
      <c r="CM2127"/>
      <c r="CN2127"/>
      <c r="CO2127"/>
      <c r="CP2127"/>
      <c r="CQ2127"/>
      <c r="CR2127"/>
      <c r="CS2127"/>
      <c r="CT2127"/>
      <c r="CU2127"/>
      <c r="CV2127"/>
    </row>
    <row r="2128" spans="10:100" x14ac:dyDescent="0.25">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c r="AT2128"/>
      <c r="AU2128"/>
      <c r="AV2128"/>
      <c r="AW2128"/>
      <c r="AX2128"/>
      <c r="AY2128"/>
      <c r="AZ2128"/>
      <c r="BA2128"/>
      <c r="BB2128"/>
      <c r="BC2128"/>
      <c r="BD2128"/>
      <c r="BE2128"/>
      <c r="BF2128"/>
      <c r="BG2128"/>
      <c r="BH2128"/>
      <c r="BI2128"/>
      <c r="BJ2128"/>
      <c r="BK2128"/>
      <c r="BL2128"/>
      <c r="BM2128"/>
      <c r="BN2128"/>
      <c r="BO2128"/>
      <c r="BP2128"/>
      <c r="BQ2128"/>
      <c r="BR2128"/>
      <c r="BS2128"/>
      <c r="BT2128"/>
      <c r="BU2128"/>
      <c r="BV2128"/>
      <c r="BW2128"/>
      <c r="BX2128"/>
      <c r="BY2128"/>
      <c r="BZ2128"/>
      <c r="CA2128"/>
      <c r="CB2128"/>
      <c r="CC2128"/>
      <c r="CD2128"/>
      <c r="CE2128"/>
      <c r="CF2128"/>
      <c r="CG2128"/>
      <c r="CH2128"/>
      <c r="CI2128"/>
      <c r="CJ2128"/>
      <c r="CK2128"/>
      <c r="CL2128"/>
      <c r="CM2128"/>
      <c r="CN2128"/>
      <c r="CO2128"/>
      <c r="CP2128"/>
      <c r="CQ2128"/>
      <c r="CR2128"/>
      <c r="CS2128"/>
      <c r="CT2128"/>
      <c r="CU2128"/>
      <c r="CV2128"/>
    </row>
    <row r="2129" spans="10:100" x14ac:dyDescent="0.25">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c r="AZ2129"/>
      <c r="BA2129"/>
      <c r="BB2129"/>
      <c r="BC2129"/>
      <c r="BD2129"/>
      <c r="BE2129"/>
      <c r="BF2129"/>
      <c r="BG2129"/>
      <c r="BH2129"/>
      <c r="BI2129"/>
      <c r="BJ2129"/>
      <c r="BK2129"/>
      <c r="BL2129"/>
      <c r="BM2129"/>
      <c r="BN2129"/>
      <c r="BO2129"/>
      <c r="BP2129"/>
      <c r="BQ2129"/>
      <c r="BR2129"/>
      <c r="BS2129"/>
      <c r="BT2129"/>
      <c r="BU2129"/>
      <c r="BV2129"/>
      <c r="BW2129"/>
      <c r="BX2129"/>
      <c r="BY2129"/>
      <c r="BZ2129"/>
      <c r="CA2129"/>
      <c r="CB2129"/>
      <c r="CC2129"/>
      <c r="CD2129"/>
      <c r="CE2129"/>
      <c r="CF2129"/>
      <c r="CG2129"/>
      <c r="CH2129"/>
      <c r="CI2129"/>
      <c r="CJ2129"/>
      <c r="CK2129"/>
      <c r="CL2129"/>
      <c r="CM2129"/>
      <c r="CN2129"/>
      <c r="CO2129"/>
      <c r="CP2129"/>
      <c r="CQ2129"/>
      <c r="CR2129"/>
      <c r="CS2129"/>
      <c r="CT2129"/>
      <c r="CU2129"/>
      <c r="CV2129"/>
    </row>
    <row r="2130" spans="10:100" x14ac:dyDescent="0.25">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c r="AZ2130"/>
      <c r="BA2130"/>
      <c r="BB2130"/>
      <c r="BC2130"/>
      <c r="BD2130"/>
      <c r="BE2130"/>
      <c r="BF2130"/>
      <c r="BG2130"/>
      <c r="BH2130"/>
      <c r="BI2130"/>
      <c r="BJ2130"/>
      <c r="BK2130"/>
      <c r="BL2130"/>
      <c r="BM2130"/>
      <c r="BN2130"/>
      <c r="BO2130"/>
      <c r="BP2130"/>
      <c r="BQ2130"/>
      <c r="BR2130"/>
      <c r="BS2130"/>
      <c r="BT2130"/>
      <c r="BU2130"/>
      <c r="BV2130"/>
      <c r="BW2130"/>
      <c r="BX2130"/>
      <c r="BY2130"/>
      <c r="BZ2130"/>
      <c r="CA2130"/>
      <c r="CB2130"/>
      <c r="CC2130"/>
      <c r="CD2130"/>
      <c r="CE2130"/>
      <c r="CF2130"/>
      <c r="CG2130"/>
      <c r="CH2130"/>
      <c r="CI2130"/>
      <c r="CJ2130"/>
      <c r="CK2130"/>
      <c r="CL2130"/>
      <c r="CM2130"/>
      <c r="CN2130"/>
      <c r="CO2130"/>
      <c r="CP2130"/>
      <c r="CQ2130"/>
      <c r="CR2130"/>
      <c r="CS2130"/>
      <c r="CT2130"/>
      <c r="CU2130"/>
      <c r="CV2130"/>
    </row>
    <row r="2131" spans="10:100" x14ac:dyDescent="0.25">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c r="AT2131"/>
      <c r="AU2131"/>
      <c r="AV2131"/>
      <c r="AW2131"/>
      <c r="AX2131"/>
      <c r="AY2131"/>
      <c r="AZ2131"/>
      <c r="BA2131"/>
      <c r="BB2131"/>
      <c r="BC2131"/>
      <c r="BD2131"/>
      <c r="BE2131"/>
      <c r="BF2131"/>
      <c r="BG2131"/>
      <c r="BH2131"/>
      <c r="BI2131"/>
      <c r="BJ2131"/>
      <c r="BK2131"/>
      <c r="BL2131"/>
      <c r="BM2131"/>
      <c r="BN2131"/>
      <c r="BO2131"/>
      <c r="BP2131"/>
      <c r="BQ2131"/>
      <c r="BR2131"/>
      <c r="BS2131"/>
      <c r="BT2131"/>
      <c r="BU2131"/>
      <c r="BV2131"/>
      <c r="BW2131"/>
      <c r="BX2131"/>
      <c r="BY2131"/>
      <c r="BZ2131"/>
      <c r="CA2131"/>
      <c r="CB2131"/>
      <c r="CC2131"/>
      <c r="CD2131"/>
      <c r="CE2131"/>
      <c r="CF2131"/>
      <c r="CG2131"/>
      <c r="CH2131"/>
      <c r="CI2131"/>
      <c r="CJ2131"/>
      <c r="CK2131"/>
      <c r="CL2131"/>
      <c r="CM2131"/>
      <c r="CN2131"/>
      <c r="CO2131"/>
      <c r="CP2131"/>
      <c r="CQ2131"/>
      <c r="CR2131"/>
      <c r="CS2131"/>
      <c r="CT2131"/>
      <c r="CU2131"/>
      <c r="CV2131"/>
    </row>
    <row r="2132" spans="10:100" x14ac:dyDescent="0.25">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c r="AT2132"/>
      <c r="AU2132"/>
      <c r="AV2132"/>
      <c r="AW2132"/>
      <c r="AX2132"/>
      <c r="AY2132"/>
      <c r="AZ2132"/>
      <c r="BA2132"/>
      <c r="BB2132"/>
      <c r="BC2132"/>
      <c r="BD2132"/>
      <c r="BE2132"/>
      <c r="BF2132"/>
      <c r="BG2132"/>
      <c r="BH2132"/>
      <c r="BI2132"/>
      <c r="BJ2132"/>
      <c r="BK2132"/>
      <c r="BL2132"/>
      <c r="BM2132"/>
      <c r="BN2132"/>
      <c r="BO2132"/>
      <c r="BP2132"/>
      <c r="BQ2132"/>
      <c r="BR2132"/>
      <c r="BS2132"/>
      <c r="BT2132"/>
      <c r="BU2132"/>
      <c r="BV2132"/>
      <c r="BW2132"/>
      <c r="BX2132"/>
      <c r="BY2132"/>
      <c r="BZ2132"/>
      <c r="CA2132"/>
      <c r="CB2132"/>
      <c r="CC2132"/>
      <c r="CD2132"/>
      <c r="CE2132"/>
      <c r="CF2132"/>
      <c r="CG2132"/>
      <c r="CH2132"/>
      <c r="CI2132"/>
      <c r="CJ2132"/>
      <c r="CK2132"/>
      <c r="CL2132"/>
      <c r="CM2132"/>
      <c r="CN2132"/>
      <c r="CO2132"/>
      <c r="CP2132"/>
      <c r="CQ2132"/>
      <c r="CR2132"/>
      <c r="CS2132"/>
      <c r="CT2132"/>
      <c r="CU2132"/>
      <c r="CV2132"/>
    </row>
    <row r="2133" spans="10:100" x14ac:dyDescent="0.25">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c r="AT2133"/>
      <c r="AU2133"/>
      <c r="AV2133"/>
      <c r="AW2133"/>
      <c r="AX2133"/>
      <c r="AY2133"/>
      <c r="AZ2133"/>
      <c r="BA2133"/>
      <c r="BB2133"/>
      <c r="BC2133"/>
      <c r="BD2133"/>
      <c r="BE2133"/>
      <c r="BF2133"/>
      <c r="BG2133"/>
      <c r="BH2133"/>
      <c r="BI2133"/>
      <c r="BJ2133"/>
      <c r="BK2133"/>
      <c r="BL2133"/>
      <c r="BM2133"/>
      <c r="BN2133"/>
      <c r="BO2133"/>
      <c r="BP2133"/>
      <c r="BQ2133"/>
      <c r="BR2133"/>
      <c r="BS2133"/>
      <c r="BT2133"/>
      <c r="BU2133"/>
      <c r="BV2133"/>
      <c r="BW2133"/>
      <c r="BX2133"/>
      <c r="BY2133"/>
      <c r="BZ2133"/>
      <c r="CA2133"/>
      <c r="CB2133"/>
      <c r="CC2133"/>
      <c r="CD2133"/>
      <c r="CE2133"/>
      <c r="CF2133"/>
      <c r="CG2133"/>
      <c r="CH2133"/>
      <c r="CI2133"/>
      <c r="CJ2133"/>
      <c r="CK2133"/>
      <c r="CL2133"/>
      <c r="CM2133"/>
      <c r="CN2133"/>
      <c r="CO2133"/>
      <c r="CP2133"/>
      <c r="CQ2133"/>
      <c r="CR2133"/>
      <c r="CS2133"/>
      <c r="CT2133"/>
      <c r="CU2133"/>
      <c r="CV2133"/>
    </row>
    <row r="2134" spans="10:100" x14ac:dyDescent="0.25">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c r="AZ2134"/>
      <c r="BA2134"/>
      <c r="BB2134"/>
      <c r="BC2134"/>
      <c r="BD2134"/>
      <c r="BE2134"/>
      <c r="BF2134"/>
      <c r="BG2134"/>
      <c r="BH2134"/>
      <c r="BI2134"/>
      <c r="BJ2134"/>
      <c r="BK2134"/>
      <c r="BL2134"/>
      <c r="BM2134"/>
      <c r="BN2134"/>
      <c r="BO2134"/>
      <c r="BP2134"/>
      <c r="BQ2134"/>
      <c r="BR2134"/>
      <c r="BS2134"/>
      <c r="BT2134"/>
      <c r="BU2134"/>
      <c r="BV2134"/>
      <c r="BW2134"/>
      <c r="BX2134"/>
      <c r="BY2134"/>
      <c r="BZ2134"/>
      <c r="CA2134"/>
      <c r="CB2134"/>
      <c r="CC2134"/>
      <c r="CD2134"/>
      <c r="CE2134"/>
      <c r="CF2134"/>
      <c r="CG2134"/>
      <c r="CH2134"/>
      <c r="CI2134"/>
      <c r="CJ2134"/>
      <c r="CK2134"/>
      <c r="CL2134"/>
      <c r="CM2134"/>
      <c r="CN2134"/>
      <c r="CO2134"/>
      <c r="CP2134"/>
      <c r="CQ2134"/>
      <c r="CR2134"/>
      <c r="CS2134"/>
      <c r="CT2134"/>
      <c r="CU2134"/>
      <c r="CV2134"/>
    </row>
    <row r="2135" spans="10:100" x14ac:dyDescent="0.2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c r="AT2135"/>
      <c r="AU2135"/>
      <c r="AV2135"/>
      <c r="AW2135"/>
      <c r="AX2135"/>
      <c r="AY2135"/>
      <c r="AZ2135"/>
      <c r="BA2135"/>
      <c r="BB2135"/>
      <c r="BC2135"/>
      <c r="BD2135"/>
      <c r="BE2135"/>
      <c r="BF2135"/>
      <c r="BG2135"/>
      <c r="BH2135"/>
      <c r="BI2135"/>
      <c r="BJ2135"/>
      <c r="BK2135"/>
      <c r="BL2135"/>
      <c r="BM2135"/>
      <c r="BN2135"/>
      <c r="BO2135"/>
      <c r="BP2135"/>
      <c r="BQ2135"/>
      <c r="BR2135"/>
      <c r="BS2135"/>
      <c r="BT2135"/>
      <c r="BU2135"/>
      <c r="BV2135"/>
      <c r="BW2135"/>
      <c r="BX2135"/>
      <c r="BY2135"/>
      <c r="BZ2135"/>
      <c r="CA2135"/>
      <c r="CB2135"/>
      <c r="CC2135"/>
      <c r="CD2135"/>
      <c r="CE2135"/>
      <c r="CF2135"/>
      <c r="CG2135"/>
      <c r="CH2135"/>
      <c r="CI2135"/>
      <c r="CJ2135"/>
      <c r="CK2135"/>
      <c r="CL2135"/>
      <c r="CM2135"/>
      <c r="CN2135"/>
      <c r="CO2135"/>
      <c r="CP2135"/>
      <c r="CQ2135"/>
      <c r="CR2135"/>
      <c r="CS2135"/>
      <c r="CT2135"/>
      <c r="CU2135"/>
      <c r="CV2135"/>
    </row>
    <row r="2136" spans="10:100" x14ac:dyDescent="0.25">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c r="AT2136"/>
      <c r="AU2136"/>
      <c r="AV2136"/>
      <c r="AW2136"/>
      <c r="AX2136"/>
      <c r="AY2136"/>
      <c r="AZ2136"/>
      <c r="BA2136"/>
      <c r="BB2136"/>
      <c r="BC2136"/>
      <c r="BD2136"/>
      <c r="BE2136"/>
      <c r="BF2136"/>
      <c r="BG2136"/>
      <c r="BH2136"/>
      <c r="BI2136"/>
      <c r="BJ2136"/>
      <c r="BK2136"/>
      <c r="BL2136"/>
      <c r="BM2136"/>
      <c r="BN2136"/>
      <c r="BO2136"/>
      <c r="BP2136"/>
      <c r="BQ2136"/>
      <c r="BR2136"/>
      <c r="BS2136"/>
      <c r="BT2136"/>
      <c r="BU2136"/>
      <c r="BV2136"/>
      <c r="BW2136"/>
      <c r="BX2136"/>
      <c r="BY2136"/>
      <c r="BZ2136"/>
      <c r="CA2136"/>
      <c r="CB2136"/>
      <c r="CC2136"/>
      <c r="CD2136"/>
      <c r="CE2136"/>
      <c r="CF2136"/>
      <c r="CG2136"/>
      <c r="CH2136"/>
      <c r="CI2136"/>
      <c r="CJ2136"/>
      <c r="CK2136"/>
      <c r="CL2136"/>
      <c r="CM2136"/>
      <c r="CN2136"/>
      <c r="CO2136"/>
      <c r="CP2136"/>
      <c r="CQ2136"/>
      <c r="CR2136"/>
      <c r="CS2136"/>
      <c r="CT2136"/>
      <c r="CU2136"/>
      <c r="CV2136"/>
    </row>
    <row r="2137" spans="10:100" x14ac:dyDescent="0.25">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c r="AT2137"/>
      <c r="AU2137"/>
      <c r="AV2137"/>
      <c r="AW2137"/>
      <c r="AX2137"/>
      <c r="AY2137"/>
      <c r="AZ2137"/>
      <c r="BA2137"/>
      <c r="BB2137"/>
      <c r="BC2137"/>
      <c r="BD2137"/>
      <c r="BE2137"/>
      <c r="BF2137"/>
      <c r="BG2137"/>
      <c r="BH2137"/>
      <c r="BI2137"/>
      <c r="BJ2137"/>
      <c r="BK2137"/>
      <c r="BL2137"/>
      <c r="BM2137"/>
      <c r="BN2137"/>
      <c r="BO2137"/>
      <c r="BP2137"/>
      <c r="BQ2137"/>
      <c r="BR2137"/>
      <c r="BS2137"/>
      <c r="BT2137"/>
      <c r="BU2137"/>
      <c r="BV2137"/>
      <c r="BW2137"/>
      <c r="BX2137"/>
      <c r="BY2137"/>
      <c r="BZ2137"/>
      <c r="CA2137"/>
      <c r="CB2137"/>
      <c r="CC2137"/>
      <c r="CD2137"/>
      <c r="CE2137"/>
      <c r="CF2137"/>
      <c r="CG2137"/>
      <c r="CH2137"/>
      <c r="CI2137"/>
      <c r="CJ2137"/>
      <c r="CK2137"/>
      <c r="CL2137"/>
      <c r="CM2137"/>
      <c r="CN2137"/>
      <c r="CO2137"/>
      <c r="CP2137"/>
      <c r="CQ2137"/>
      <c r="CR2137"/>
      <c r="CS2137"/>
      <c r="CT2137"/>
      <c r="CU2137"/>
      <c r="CV2137"/>
    </row>
    <row r="2138" spans="10:100" x14ac:dyDescent="0.25">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c r="AT2138"/>
      <c r="AU2138"/>
      <c r="AV2138"/>
      <c r="AW2138"/>
      <c r="AX2138"/>
      <c r="AY2138"/>
      <c r="AZ2138"/>
      <c r="BA2138"/>
      <c r="BB2138"/>
      <c r="BC2138"/>
      <c r="BD2138"/>
      <c r="BE2138"/>
      <c r="BF2138"/>
      <c r="BG2138"/>
      <c r="BH2138"/>
      <c r="BI2138"/>
      <c r="BJ2138"/>
      <c r="BK2138"/>
      <c r="BL2138"/>
      <c r="BM2138"/>
      <c r="BN2138"/>
      <c r="BO2138"/>
      <c r="BP2138"/>
      <c r="BQ2138"/>
      <c r="BR2138"/>
      <c r="BS2138"/>
      <c r="BT2138"/>
      <c r="BU2138"/>
      <c r="BV2138"/>
      <c r="BW2138"/>
      <c r="BX2138"/>
      <c r="BY2138"/>
      <c r="BZ2138"/>
      <c r="CA2138"/>
      <c r="CB2138"/>
      <c r="CC2138"/>
      <c r="CD2138"/>
      <c r="CE2138"/>
      <c r="CF2138"/>
      <c r="CG2138"/>
      <c r="CH2138"/>
      <c r="CI2138"/>
      <c r="CJ2138"/>
      <c r="CK2138"/>
      <c r="CL2138"/>
      <c r="CM2138"/>
      <c r="CN2138"/>
      <c r="CO2138"/>
      <c r="CP2138"/>
      <c r="CQ2138"/>
      <c r="CR2138"/>
      <c r="CS2138"/>
      <c r="CT2138"/>
      <c r="CU2138"/>
      <c r="CV2138"/>
    </row>
    <row r="2139" spans="10:100" x14ac:dyDescent="0.25">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c r="AT2139"/>
      <c r="AU2139"/>
      <c r="AV2139"/>
      <c r="AW2139"/>
      <c r="AX2139"/>
      <c r="AY2139"/>
      <c r="AZ2139"/>
      <c r="BA2139"/>
      <c r="BB2139"/>
      <c r="BC2139"/>
      <c r="BD2139"/>
      <c r="BE2139"/>
      <c r="BF2139"/>
      <c r="BG2139"/>
      <c r="BH2139"/>
      <c r="BI2139"/>
      <c r="BJ2139"/>
      <c r="BK2139"/>
      <c r="BL2139"/>
      <c r="BM2139"/>
      <c r="BN2139"/>
      <c r="BO2139"/>
      <c r="BP2139"/>
      <c r="BQ2139"/>
      <c r="BR2139"/>
      <c r="BS2139"/>
      <c r="BT2139"/>
      <c r="BU2139"/>
      <c r="BV2139"/>
      <c r="BW2139"/>
      <c r="BX2139"/>
      <c r="BY2139"/>
      <c r="BZ2139"/>
      <c r="CA2139"/>
      <c r="CB2139"/>
      <c r="CC2139"/>
      <c r="CD2139"/>
      <c r="CE2139"/>
      <c r="CF2139"/>
      <c r="CG2139"/>
      <c r="CH2139"/>
      <c r="CI2139"/>
      <c r="CJ2139"/>
      <c r="CK2139"/>
      <c r="CL2139"/>
      <c r="CM2139"/>
      <c r="CN2139"/>
      <c r="CO2139"/>
      <c r="CP2139"/>
      <c r="CQ2139"/>
      <c r="CR2139"/>
      <c r="CS2139"/>
      <c r="CT2139"/>
      <c r="CU2139"/>
      <c r="CV2139"/>
    </row>
    <row r="2140" spans="10:100" x14ac:dyDescent="0.25">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M2140"/>
      <c r="CN2140"/>
      <c r="CO2140"/>
      <c r="CP2140"/>
      <c r="CQ2140"/>
      <c r="CR2140"/>
      <c r="CS2140"/>
      <c r="CT2140"/>
      <c r="CU2140"/>
      <c r="CV2140"/>
    </row>
    <row r="2141" spans="10:100" x14ac:dyDescent="0.25">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c r="AZ2141"/>
      <c r="BA2141"/>
      <c r="BB2141"/>
      <c r="BC2141"/>
      <c r="BD2141"/>
      <c r="BE2141"/>
      <c r="BF2141"/>
      <c r="BG2141"/>
      <c r="BH2141"/>
      <c r="BI2141"/>
      <c r="BJ2141"/>
      <c r="BK2141"/>
      <c r="BL2141"/>
      <c r="BM2141"/>
      <c r="BN2141"/>
      <c r="BO2141"/>
      <c r="BP2141"/>
      <c r="BQ2141"/>
      <c r="BR2141"/>
      <c r="BS2141"/>
      <c r="BT2141"/>
      <c r="BU2141"/>
      <c r="BV2141"/>
      <c r="BW2141"/>
      <c r="BX2141"/>
      <c r="BY2141"/>
      <c r="BZ2141"/>
      <c r="CA2141"/>
      <c r="CB2141"/>
      <c r="CC2141"/>
      <c r="CD2141"/>
      <c r="CE2141"/>
      <c r="CF2141"/>
      <c r="CG2141"/>
      <c r="CH2141"/>
      <c r="CI2141"/>
      <c r="CJ2141"/>
      <c r="CK2141"/>
      <c r="CL2141"/>
      <c r="CM2141"/>
      <c r="CN2141"/>
      <c r="CO2141"/>
      <c r="CP2141"/>
      <c r="CQ2141"/>
      <c r="CR2141"/>
      <c r="CS2141"/>
      <c r="CT2141"/>
      <c r="CU2141"/>
      <c r="CV2141"/>
    </row>
    <row r="2142" spans="10:100" x14ac:dyDescent="0.25">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c r="AZ2142"/>
      <c r="BA2142"/>
      <c r="BB2142"/>
      <c r="BC2142"/>
      <c r="BD2142"/>
      <c r="BE2142"/>
      <c r="BF2142"/>
      <c r="BG2142"/>
      <c r="BH2142"/>
      <c r="BI2142"/>
      <c r="BJ2142"/>
      <c r="BK2142"/>
      <c r="BL2142"/>
      <c r="BM2142"/>
      <c r="BN2142"/>
      <c r="BO2142"/>
      <c r="BP2142"/>
      <c r="BQ2142"/>
      <c r="BR2142"/>
      <c r="BS2142"/>
      <c r="BT2142"/>
      <c r="BU2142"/>
      <c r="BV2142"/>
      <c r="BW2142"/>
      <c r="BX2142"/>
      <c r="BY2142"/>
      <c r="BZ2142"/>
      <c r="CA2142"/>
      <c r="CB2142"/>
      <c r="CC2142"/>
      <c r="CD2142"/>
      <c r="CE2142"/>
      <c r="CF2142"/>
      <c r="CG2142"/>
      <c r="CH2142"/>
      <c r="CI2142"/>
      <c r="CJ2142"/>
      <c r="CK2142"/>
      <c r="CL2142"/>
      <c r="CM2142"/>
      <c r="CN2142"/>
      <c r="CO2142"/>
      <c r="CP2142"/>
      <c r="CQ2142"/>
      <c r="CR2142"/>
      <c r="CS2142"/>
      <c r="CT2142"/>
      <c r="CU2142"/>
      <c r="CV2142"/>
    </row>
    <row r="2143" spans="10:100" x14ac:dyDescent="0.25">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c r="AT2143"/>
      <c r="AU2143"/>
      <c r="AV2143"/>
      <c r="AW2143"/>
      <c r="AX2143"/>
      <c r="AY2143"/>
      <c r="AZ2143"/>
      <c r="BA2143"/>
      <c r="BB2143"/>
      <c r="BC2143"/>
      <c r="BD2143"/>
      <c r="BE2143"/>
      <c r="BF2143"/>
      <c r="BG2143"/>
      <c r="BH2143"/>
      <c r="BI2143"/>
      <c r="BJ2143"/>
      <c r="BK2143"/>
      <c r="BL2143"/>
      <c r="BM2143"/>
      <c r="BN2143"/>
      <c r="BO2143"/>
      <c r="BP2143"/>
      <c r="BQ2143"/>
      <c r="BR2143"/>
      <c r="BS2143"/>
      <c r="BT2143"/>
      <c r="BU2143"/>
      <c r="BV2143"/>
      <c r="BW2143"/>
      <c r="BX2143"/>
      <c r="BY2143"/>
      <c r="BZ2143"/>
      <c r="CA2143"/>
      <c r="CB2143"/>
      <c r="CC2143"/>
      <c r="CD2143"/>
      <c r="CE2143"/>
      <c r="CF2143"/>
      <c r="CG2143"/>
      <c r="CH2143"/>
      <c r="CI2143"/>
      <c r="CJ2143"/>
      <c r="CK2143"/>
      <c r="CL2143"/>
      <c r="CM2143"/>
      <c r="CN2143"/>
      <c r="CO2143"/>
      <c r="CP2143"/>
      <c r="CQ2143"/>
      <c r="CR2143"/>
      <c r="CS2143"/>
      <c r="CT2143"/>
      <c r="CU2143"/>
      <c r="CV2143"/>
    </row>
    <row r="2144" spans="10:100" x14ac:dyDescent="0.25">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c r="AT2144"/>
      <c r="AU2144"/>
      <c r="AV2144"/>
      <c r="AW2144"/>
      <c r="AX2144"/>
      <c r="AY2144"/>
      <c r="AZ2144"/>
      <c r="BA2144"/>
      <c r="BB2144"/>
      <c r="BC2144"/>
      <c r="BD2144"/>
      <c r="BE2144"/>
      <c r="BF2144"/>
      <c r="BG2144"/>
      <c r="BH2144"/>
      <c r="BI2144"/>
      <c r="BJ2144"/>
      <c r="BK2144"/>
      <c r="BL2144"/>
      <c r="BM2144"/>
      <c r="BN2144"/>
      <c r="BO2144"/>
      <c r="BP2144"/>
      <c r="BQ2144"/>
      <c r="BR2144"/>
      <c r="BS2144"/>
      <c r="BT2144"/>
      <c r="BU2144"/>
      <c r="BV2144"/>
      <c r="BW2144"/>
      <c r="BX2144"/>
      <c r="BY2144"/>
      <c r="BZ2144"/>
      <c r="CA2144"/>
      <c r="CB2144"/>
      <c r="CC2144"/>
      <c r="CD2144"/>
      <c r="CE2144"/>
      <c r="CF2144"/>
      <c r="CG2144"/>
      <c r="CH2144"/>
      <c r="CI2144"/>
      <c r="CJ2144"/>
      <c r="CK2144"/>
      <c r="CL2144"/>
      <c r="CM2144"/>
      <c r="CN2144"/>
      <c r="CO2144"/>
      <c r="CP2144"/>
      <c r="CQ2144"/>
      <c r="CR2144"/>
      <c r="CS2144"/>
      <c r="CT2144"/>
      <c r="CU2144"/>
      <c r="CV2144"/>
    </row>
    <row r="2145" spans="10:100" x14ac:dyDescent="0.2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M2145"/>
      <c r="CN2145"/>
      <c r="CO2145"/>
      <c r="CP2145"/>
      <c r="CQ2145"/>
      <c r="CR2145"/>
      <c r="CS2145"/>
      <c r="CT2145"/>
      <c r="CU2145"/>
      <c r="CV2145"/>
    </row>
    <row r="2146" spans="10:100" x14ac:dyDescent="0.25">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M2146"/>
      <c r="CN2146"/>
      <c r="CO2146"/>
      <c r="CP2146"/>
      <c r="CQ2146"/>
      <c r="CR2146"/>
      <c r="CS2146"/>
      <c r="CT2146"/>
      <c r="CU2146"/>
      <c r="CV2146"/>
    </row>
    <row r="2147" spans="10:100" x14ac:dyDescent="0.25">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c r="AT2147"/>
      <c r="AU2147"/>
      <c r="AV2147"/>
      <c r="AW2147"/>
      <c r="AX2147"/>
      <c r="AY2147"/>
      <c r="AZ2147"/>
      <c r="BA2147"/>
      <c r="BB2147"/>
      <c r="BC2147"/>
      <c r="BD2147"/>
      <c r="BE2147"/>
      <c r="BF2147"/>
      <c r="BG2147"/>
      <c r="BH2147"/>
      <c r="BI2147"/>
      <c r="BJ2147"/>
      <c r="BK2147"/>
      <c r="BL2147"/>
      <c r="BM2147"/>
      <c r="BN2147"/>
      <c r="BO2147"/>
      <c r="BP2147"/>
      <c r="BQ2147"/>
      <c r="BR2147"/>
      <c r="BS2147"/>
      <c r="BT2147"/>
      <c r="BU2147"/>
      <c r="BV2147"/>
      <c r="BW2147"/>
      <c r="BX2147"/>
      <c r="BY2147"/>
      <c r="BZ2147"/>
      <c r="CA2147"/>
      <c r="CB2147"/>
      <c r="CC2147"/>
      <c r="CD2147"/>
      <c r="CE2147"/>
      <c r="CF2147"/>
      <c r="CG2147"/>
      <c r="CH2147"/>
      <c r="CI2147"/>
      <c r="CJ2147"/>
      <c r="CK2147"/>
      <c r="CL2147"/>
      <c r="CM2147"/>
      <c r="CN2147"/>
      <c r="CO2147"/>
      <c r="CP2147"/>
      <c r="CQ2147"/>
      <c r="CR2147"/>
      <c r="CS2147"/>
      <c r="CT2147"/>
      <c r="CU2147"/>
      <c r="CV2147"/>
    </row>
    <row r="2148" spans="10:100" x14ac:dyDescent="0.25">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c r="AZ2148"/>
      <c r="BA2148"/>
      <c r="BB2148"/>
      <c r="BC2148"/>
      <c r="BD2148"/>
      <c r="BE2148"/>
      <c r="BF2148"/>
      <c r="BG2148"/>
      <c r="BH2148"/>
      <c r="BI2148"/>
      <c r="BJ2148"/>
      <c r="BK2148"/>
      <c r="BL2148"/>
      <c r="BM2148"/>
      <c r="BN2148"/>
      <c r="BO2148"/>
      <c r="BP2148"/>
      <c r="BQ2148"/>
      <c r="BR2148"/>
      <c r="BS2148"/>
      <c r="BT2148"/>
      <c r="BU2148"/>
      <c r="BV2148"/>
      <c r="BW2148"/>
      <c r="BX2148"/>
      <c r="BY2148"/>
      <c r="BZ2148"/>
      <c r="CA2148"/>
      <c r="CB2148"/>
      <c r="CC2148"/>
      <c r="CD2148"/>
      <c r="CE2148"/>
      <c r="CF2148"/>
      <c r="CG2148"/>
      <c r="CH2148"/>
      <c r="CI2148"/>
      <c r="CJ2148"/>
      <c r="CK2148"/>
      <c r="CL2148"/>
      <c r="CM2148"/>
      <c r="CN2148"/>
      <c r="CO2148"/>
      <c r="CP2148"/>
      <c r="CQ2148"/>
      <c r="CR2148"/>
      <c r="CS2148"/>
      <c r="CT2148"/>
      <c r="CU2148"/>
      <c r="CV2148"/>
    </row>
    <row r="2149" spans="10:100" x14ac:dyDescent="0.25">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c r="AT2149"/>
      <c r="AU2149"/>
      <c r="AV2149"/>
      <c r="AW2149"/>
      <c r="AX2149"/>
      <c r="AY2149"/>
      <c r="AZ2149"/>
      <c r="BA2149"/>
      <c r="BB2149"/>
      <c r="BC2149"/>
      <c r="BD2149"/>
      <c r="BE2149"/>
      <c r="BF2149"/>
      <c r="BG2149"/>
      <c r="BH2149"/>
      <c r="BI2149"/>
      <c r="BJ2149"/>
      <c r="BK2149"/>
      <c r="BL2149"/>
      <c r="BM2149"/>
      <c r="BN2149"/>
      <c r="BO2149"/>
      <c r="BP2149"/>
      <c r="BQ2149"/>
      <c r="BR2149"/>
      <c r="BS2149"/>
      <c r="BT2149"/>
      <c r="BU2149"/>
      <c r="BV2149"/>
      <c r="BW2149"/>
      <c r="BX2149"/>
      <c r="BY2149"/>
      <c r="BZ2149"/>
      <c r="CA2149"/>
      <c r="CB2149"/>
      <c r="CC2149"/>
      <c r="CD2149"/>
      <c r="CE2149"/>
      <c r="CF2149"/>
      <c r="CG2149"/>
      <c r="CH2149"/>
      <c r="CI2149"/>
      <c r="CJ2149"/>
      <c r="CK2149"/>
      <c r="CL2149"/>
      <c r="CM2149"/>
      <c r="CN2149"/>
      <c r="CO2149"/>
      <c r="CP2149"/>
      <c r="CQ2149"/>
      <c r="CR2149"/>
      <c r="CS2149"/>
      <c r="CT2149"/>
      <c r="CU2149"/>
      <c r="CV2149"/>
    </row>
    <row r="2150" spans="10:100" x14ac:dyDescent="0.25">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c r="AT2150"/>
      <c r="AU2150"/>
      <c r="AV2150"/>
      <c r="AW2150"/>
      <c r="AX2150"/>
      <c r="AY2150"/>
      <c r="AZ2150"/>
      <c r="BA2150"/>
      <c r="BB2150"/>
      <c r="BC2150"/>
      <c r="BD2150"/>
      <c r="BE2150"/>
      <c r="BF2150"/>
      <c r="BG2150"/>
      <c r="BH2150"/>
      <c r="BI2150"/>
      <c r="BJ2150"/>
      <c r="BK2150"/>
      <c r="BL2150"/>
      <c r="BM2150"/>
      <c r="BN2150"/>
      <c r="BO2150"/>
      <c r="BP2150"/>
      <c r="BQ2150"/>
      <c r="BR2150"/>
      <c r="BS2150"/>
      <c r="BT2150"/>
      <c r="BU2150"/>
      <c r="BV2150"/>
      <c r="BW2150"/>
      <c r="BX2150"/>
      <c r="BY2150"/>
      <c r="BZ2150"/>
      <c r="CA2150"/>
      <c r="CB2150"/>
      <c r="CC2150"/>
      <c r="CD2150"/>
      <c r="CE2150"/>
      <c r="CF2150"/>
      <c r="CG2150"/>
      <c r="CH2150"/>
      <c r="CI2150"/>
      <c r="CJ2150"/>
      <c r="CK2150"/>
      <c r="CL2150"/>
      <c r="CM2150"/>
      <c r="CN2150"/>
      <c r="CO2150"/>
      <c r="CP2150"/>
      <c r="CQ2150"/>
      <c r="CR2150"/>
      <c r="CS2150"/>
      <c r="CT2150"/>
      <c r="CU2150"/>
      <c r="CV2150"/>
    </row>
    <row r="2151" spans="10:100" x14ac:dyDescent="0.25">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c r="AT2151"/>
      <c r="AU2151"/>
      <c r="AV2151"/>
      <c r="AW2151"/>
      <c r="AX2151"/>
      <c r="AY2151"/>
      <c r="AZ2151"/>
      <c r="BA2151"/>
      <c r="BB2151"/>
      <c r="BC2151"/>
      <c r="BD2151"/>
      <c r="BE2151"/>
      <c r="BF2151"/>
      <c r="BG2151"/>
      <c r="BH2151"/>
      <c r="BI2151"/>
      <c r="BJ2151"/>
      <c r="BK2151"/>
      <c r="BL2151"/>
      <c r="BM2151"/>
      <c r="BN2151"/>
      <c r="BO2151"/>
      <c r="BP2151"/>
      <c r="BQ2151"/>
      <c r="BR2151"/>
      <c r="BS2151"/>
      <c r="BT2151"/>
      <c r="BU2151"/>
      <c r="BV2151"/>
      <c r="BW2151"/>
      <c r="BX2151"/>
      <c r="BY2151"/>
      <c r="BZ2151"/>
      <c r="CA2151"/>
      <c r="CB2151"/>
      <c r="CC2151"/>
      <c r="CD2151"/>
      <c r="CE2151"/>
      <c r="CF2151"/>
      <c r="CG2151"/>
      <c r="CH2151"/>
      <c r="CI2151"/>
      <c r="CJ2151"/>
      <c r="CK2151"/>
      <c r="CL2151"/>
      <c r="CM2151"/>
      <c r="CN2151"/>
      <c r="CO2151"/>
      <c r="CP2151"/>
      <c r="CQ2151"/>
      <c r="CR2151"/>
      <c r="CS2151"/>
      <c r="CT2151"/>
      <c r="CU2151"/>
      <c r="CV2151"/>
    </row>
    <row r="2152" spans="10:100" x14ac:dyDescent="0.25">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M2152"/>
      <c r="CN2152"/>
      <c r="CO2152"/>
      <c r="CP2152"/>
      <c r="CQ2152"/>
      <c r="CR2152"/>
      <c r="CS2152"/>
      <c r="CT2152"/>
      <c r="CU2152"/>
      <c r="CV2152"/>
    </row>
    <row r="2153" spans="10:100" x14ac:dyDescent="0.25">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c r="AT2153"/>
      <c r="AU2153"/>
      <c r="AV2153"/>
      <c r="AW2153"/>
      <c r="AX2153"/>
      <c r="AY2153"/>
      <c r="AZ2153"/>
      <c r="BA2153"/>
      <c r="BB2153"/>
      <c r="BC2153"/>
      <c r="BD2153"/>
      <c r="BE2153"/>
      <c r="BF2153"/>
      <c r="BG2153"/>
      <c r="BH2153"/>
      <c r="BI2153"/>
      <c r="BJ2153"/>
      <c r="BK2153"/>
      <c r="BL2153"/>
      <c r="BM2153"/>
      <c r="BN2153"/>
      <c r="BO2153"/>
      <c r="BP2153"/>
      <c r="BQ2153"/>
      <c r="BR2153"/>
      <c r="BS2153"/>
      <c r="BT2153"/>
      <c r="BU2153"/>
      <c r="BV2153"/>
      <c r="BW2153"/>
      <c r="BX2153"/>
      <c r="BY2153"/>
      <c r="BZ2153"/>
      <c r="CA2153"/>
      <c r="CB2153"/>
      <c r="CC2153"/>
      <c r="CD2153"/>
      <c r="CE2153"/>
      <c r="CF2153"/>
      <c r="CG2153"/>
      <c r="CH2153"/>
      <c r="CI2153"/>
      <c r="CJ2153"/>
      <c r="CK2153"/>
      <c r="CL2153"/>
      <c r="CM2153"/>
      <c r="CN2153"/>
      <c r="CO2153"/>
      <c r="CP2153"/>
      <c r="CQ2153"/>
      <c r="CR2153"/>
      <c r="CS2153"/>
      <c r="CT2153"/>
      <c r="CU2153"/>
      <c r="CV2153"/>
    </row>
    <row r="2154" spans="10:100" x14ac:dyDescent="0.25">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M2154"/>
      <c r="CN2154"/>
      <c r="CO2154"/>
      <c r="CP2154"/>
      <c r="CQ2154"/>
      <c r="CR2154"/>
      <c r="CS2154"/>
      <c r="CT2154"/>
      <c r="CU2154"/>
      <c r="CV2154"/>
    </row>
    <row r="2155" spans="10:100" x14ac:dyDescent="0.2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c r="AY2155"/>
      <c r="AZ2155"/>
      <c r="BA2155"/>
      <c r="BB2155"/>
      <c r="BC2155"/>
      <c r="BD2155"/>
      <c r="BE2155"/>
      <c r="BF2155"/>
      <c r="BG2155"/>
      <c r="BH2155"/>
      <c r="BI2155"/>
      <c r="BJ2155"/>
      <c r="BK2155"/>
      <c r="BL2155"/>
      <c r="BM2155"/>
      <c r="BN2155"/>
      <c r="BO2155"/>
      <c r="BP2155"/>
      <c r="BQ2155"/>
      <c r="BR2155"/>
      <c r="BS2155"/>
      <c r="BT2155"/>
      <c r="BU2155"/>
      <c r="BV2155"/>
      <c r="BW2155"/>
      <c r="BX2155"/>
      <c r="BY2155"/>
      <c r="BZ2155"/>
      <c r="CA2155"/>
      <c r="CB2155"/>
      <c r="CC2155"/>
      <c r="CD2155"/>
      <c r="CE2155"/>
      <c r="CF2155"/>
      <c r="CG2155"/>
      <c r="CH2155"/>
      <c r="CI2155"/>
      <c r="CJ2155"/>
      <c r="CK2155"/>
      <c r="CL2155"/>
      <c r="CM2155"/>
      <c r="CN2155"/>
      <c r="CO2155"/>
      <c r="CP2155"/>
      <c r="CQ2155"/>
      <c r="CR2155"/>
      <c r="CS2155"/>
      <c r="CT2155"/>
      <c r="CU2155"/>
      <c r="CV2155"/>
    </row>
    <row r="2156" spans="10:100" x14ac:dyDescent="0.25">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c r="AT2156"/>
      <c r="AU2156"/>
      <c r="AV2156"/>
      <c r="AW2156"/>
      <c r="AX2156"/>
      <c r="AY2156"/>
      <c r="AZ2156"/>
      <c r="BA2156"/>
      <c r="BB2156"/>
      <c r="BC2156"/>
      <c r="BD2156"/>
      <c r="BE2156"/>
      <c r="BF2156"/>
      <c r="BG2156"/>
      <c r="BH2156"/>
      <c r="BI2156"/>
      <c r="BJ2156"/>
      <c r="BK2156"/>
      <c r="BL2156"/>
      <c r="BM2156"/>
      <c r="BN2156"/>
      <c r="BO2156"/>
      <c r="BP2156"/>
      <c r="BQ2156"/>
      <c r="BR2156"/>
      <c r="BS2156"/>
      <c r="BT2156"/>
      <c r="BU2156"/>
      <c r="BV2156"/>
      <c r="BW2156"/>
      <c r="BX2156"/>
      <c r="BY2156"/>
      <c r="BZ2156"/>
      <c r="CA2156"/>
      <c r="CB2156"/>
      <c r="CC2156"/>
      <c r="CD2156"/>
      <c r="CE2156"/>
      <c r="CF2156"/>
      <c r="CG2156"/>
      <c r="CH2156"/>
      <c r="CI2156"/>
      <c r="CJ2156"/>
      <c r="CK2156"/>
      <c r="CL2156"/>
      <c r="CM2156"/>
      <c r="CN2156"/>
      <c r="CO2156"/>
      <c r="CP2156"/>
      <c r="CQ2156"/>
      <c r="CR2156"/>
      <c r="CS2156"/>
      <c r="CT2156"/>
      <c r="CU2156"/>
      <c r="CV2156"/>
    </row>
    <row r="2157" spans="10:100" x14ac:dyDescent="0.25">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c r="AY2157"/>
      <c r="AZ2157"/>
      <c r="BA2157"/>
      <c r="BB2157"/>
      <c r="BC2157"/>
      <c r="BD2157"/>
      <c r="BE2157"/>
      <c r="BF2157"/>
      <c r="BG2157"/>
      <c r="BH2157"/>
      <c r="BI2157"/>
      <c r="BJ2157"/>
      <c r="BK2157"/>
      <c r="BL2157"/>
      <c r="BM2157"/>
      <c r="BN2157"/>
      <c r="BO2157"/>
      <c r="BP2157"/>
      <c r="BQ2157"/>
      <c r="BR2157"/>
      <c r="BS2157"/>
      <c r="BT2157"/>
      <c r="BU2157"/>
      <c r="BV2157"/>
      <c r="BW2157"/>
      <c r="BX2157"/>
      <c r="BY2157"/>
      <c r="BZ2157"/>
      <c r="CA2157"/>
      <c r="CB2157"/>
      <c r="CC2157"/>
      <c r="CD2157"/>
      <c r="CE2157"/>
      <c r="CF2157"/>
      <c r="CG2157"/>
      <c r="CH2157"/>
      <c r="CI2157"/>
      <c r="CJ2157"/>
      <c r="CK2157"/>
      <c r="CL2157"/>
      <c r="CM2157"/>
      <c r="CN2157"/>
      <c r="CO2157"/>
      <c r="CP2157"/>
      <c r="CQ2157"/>
      <c r="CR2157"/>
      <c r="CS2157"/>
      <c r="CT2157"/>
      <c r="CU2157"/>
      <c r="CV2157"/>
    </row>
    <row r="2158" spans="10:100" x14ac:dyDescent="0.25">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c r="AY2158"/>
      <c r="AZ2158"/>
      <c r="BA2158"/>
      <c r="BB2158"/>
      <c r="BC2158"/>
      <c r="BD2158"/>
      <c r="BE2158"/>
      <c r="BF2158"/>
      <c r="BG2158"/>
      <c r="BH2158"/>
      <c r="BI2158"/>
      <c r="BJ2158"/>
      <c r="BK2158"/>
      <c r="BL2158"/>
      <c r="BM2158"/>
      <c r="BN2158"/>
      <c r="BO2158"/>
      <c r="BP2158"/>
      <c r="BQ2158"/>
      <c r="BR2158"/>
      <c r="BS2158"/>
      <c r="BT2158"/>
      <c r="BU2158"/>
      <c r="BV2158"/>
      <c r="BW2158"/>
      <c r="BX2158"/>
      <c r="BY2158"/>
      <c r="BZ2158"/>
      <c r="CA2158"/>
      <c r="CB2158"/>
      <c r="CC2158"/>
      <c r="CD2158"/>
      <c r="CE2158"/>
      <c r="CF2158"/>
      <c r="CG2158"/>
      <c r="CH2158"/>
      <c r="CI2158"/>
      <c r="CJ2158"/>
      <c r="CK2158"/>
      <c r="CL2158"/>
      <c r="CM2158"/>
      <c r="CN2158"/>
      <c r="CO2158"/>
      <c r="CP2158"/>
      <c r="CQ2158"/>
      <c r="CR2158"/>
      <c r="CS2158"/>
      <c r="CT2158"/>
      <c r="CU2158"/>
      <c r="CV2158"/>
    </row>
    <row r="2159" spans="10:100" x14ac:dyDescent="0.25">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c r="AY2159"/>
      <c r="AZ2159"/>
      <c r="BA2159"/>
      <c r="BB2159"/>
      <c r="BC2159"/>
      <c r="BD2159"/>
      <c r="BE2159"/>
      <c r="BF2159"/>
      <c r="BG2159"/>
      <c r="BH2159"/>
      <c r="BI2159"/>
      <c r="BJ2159"/>
      <c r="BK2159"/>
      <c r="BL2159"/>
      <c r="BM2159"/>
      <c r="BN2159"/>
      <c r="BO2159"/>
      <c r="BP2159"/>
      <c r="BQ2159"/>
      <c r="BR2159"/>
      <c r="BS2159"/>
      <c r="BT2159"/>
      <c r="BU2159"/>
      <c r="BV2159"/>
      <c r="BW2159"/>
      <c r="BX2159"/>
      <c r="BY2159"/>
      <c r="BZ2159"/>
      <c r="CA2159"/>
      <c r="CB2159"/>
      <c r="CC2159"/>
      <c r="CD2159"/>
      <c r="CE2159"/>
      <c r="CF2159"/>
      <c r="CG2159"/>
      <c r="CH2159"/>
      <c r="CI2159"/>
      <c r="CJ2159"/>
      <c r="CK2159"/>
      <c r="CL2159"/>
      <c r="CM2159"/>
      <c r="CN2159"/>
      <c r="CO2159"/>
      <c r="CP2159"/>
      <c r="CQ2159"/>
      <c r="CR2159"/>
      <c r="CS2159"/>
      <c r="CT2159"/>
      <c r="CU2159"/>
      <c r="CV2159"/>
    </row>
    <row r="2160" spans="10:100" x14ac:dyDescent="0.25">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c r="AY2160"/>
      <c r="AZ2160"/>
      <c r="BA2160"/>
      <c r="BB2160"/>
      <c r="BC2160"/>
      <c r="BD2160"/>
      <c r="BE2160"/>
      <c r="BF2160"/>
      <c r="BG2160"/>
      <c r="BH2160"/>
      <c r="BI2160"/>
      <c r="BJ2160"/>
      <c r="BK2160"/>
      <c r="BL2160"/>
      <c r="BM2160"/>
      <c r="BN2160"/>
      <c r="BO2160"/>
      <c r="BP2160"/>
      <c r="BQ2160"/>
      <c r="BR2160"/>
      <c r="BS2160"/>
      <c r="BT2160"/>
      <c r="BU2160"/>
      <c r="BV2160"/>
      <c r="BW2160"/>
      <c r="BX2160"/>
      <c r="BY2160"/>
      <c r="BZ2160"/>
      <c r="CA2160"/>
      <c r="CB2160"/>
      <c r="CC2160"/>
      <c r="CD2160"/>
      <c r="CE2160"/>
      <c r="CF2160"/>
      <c r="CG2160"/>
      <c r="CH2160"/>
      <c r="CI2160"/>
      <c r="CJ2160"/>
      <c r="CK2160"/>
      <c r="CL2160"/>
      <c r="CM2160"/>
      <c r="CN2160"/>
      <c r="CO2160"/>
      <c r="CP2160"/>
      <c r="CQ2160"/>
      <c r="CR2160"/>
      <c r="CS2160"/>
      <c r="CT2160"/>
      <c r="CU2160"/>
      <c r="CV2160"/>
    </row>
    <row r="2161" spans="10:100" x14ac:dyDescent="0.25">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c r="AY2161"/>
      <c r="AZ2161"/>
      <c r="BA2161"/>
      <c r="BB2161"/>
      <c r="BC2161"/>
      <c r="BD2161"/>
      <c r="BE2161"/>
      <c r="BF2161"/>
      <c r="BG2161"/>
      <c r="BH2161"/>
      <c r="BI2161"/>
      <c r="BJ2161"/>
      <c r="BK2161"/>
      <c r="BL2161"/>
      <c r="BM2161"/>
      <c r="BN2161"/>
      <c r="BO2161"/>
      <c r="BP2161"/>
      <c r="BQ2161"/>
      <c r="BR2161"/>
      <c r="BS2161"/>
      <c r="BT2161"/>
      <c r="BU2161"/>
      <c r="BV2161"/>
      <c r="BW2161"/>
      <c r="BX2161"/>
      <c r="BY2161"/>
      <c r="BZ2161"/>
      <c r="CA2161"/>
      <c r="CB2161"/>
      <c r="CC2161"/>
      <c r="CD2161"/>
      <c r="CE2161"/>
      <c r="CF2161"/>
      <c r="CG2161"/>
      <c r="CH2161"/>
      <c r="CI2161"/>
      <c r="CJ2161"/>
      <c r="CK2161"/>
      <c r="CL2161"/>
      <c r="CM2161"/>
      <c r="CN2161"/>
      <c r="CO2161"/>
      <c r="CP2161"/>
      <c r="CQ2161"/>
      <c r="CR2161"/>
      <c r="CS2161"/>
      <c r="CT2161"/>
      <c r="CU2161"/>
      <c r="CV2161"/>
    </row>
    <row r="2162" spans="10:100" x14ac:dyDescent="0.25">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c r="AY2162"/>
      <c r="AZ2162"/>
      <c r="BA2162"/>
      <c r="BB2162"/>
      <c r="BC2162"/>
      <c r="BD2162"/>
      <c r="BE2162"/>
      <c r="BF2162"/>
      <c r="BG2162"/>
      <c r="BH2162"/>
      <c r="BI2162"/>
      <c r="BJ2162"/>
      <c r="BK2162"/>
      <c r="BL2162"/>
      <c r="BM2162"/>
      <c r="BN2162"/>
      <c r="BO2162"/>
      <c r="BP2162"/>
      <c r="BQ2162"/>
      <c r="BR2162"/>
      <c r="BS2162"/>
      <c r="BT2162"/>
      <c r="BU2162"/>
      <c r="BV2162"/>
      <c r="BW2162"/>
      <c r="BX2162"/>
      <c r="BY2162"/>
      <c r="BZ2162"/>
      <c r="CA2162"/>
      <c r="CB2162"/>
      <c r="CC2162"/>
      <c r="CD2162"/>
      <c r="CE2162"/>
      <c r="CF2162"/>
      <c r="CG2162"/>
      <c r="CH2162"/>
      <c r="CI2162"/>
      <c r="CJ2162"/>
      <c r="CK2162"/>
      <c r="CL2162"/>
      <c r="CM2162"/>
      <c r="CN2162"/>
      <c r="CO2162"/>
      <c r="CP2162"/>
      <c r="CQ2162"/>
      <c r="CR2162"/>
      <c r="CS2162"/>
      <c r="CT2162"/>
      <c r="CU2162"/>
      <c r="CV2162"/>
    </row>
    <row r="2163" spans="10:100" x14ac:dyDescent="0.25">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c r="AY2163"/>
      <c r="AZ2163"/>
      <c r="BA2163"/>
      <c r="BB2163"/>
      <c r="BC2163"/>
      <c r="BD2163"/>
      <c r="BE2163"/>
      <c r="BF2163"/>
      <c r="BG2163"/>
      <c r="BH2163"/>
      <c r="BI2163"/>
      <c r="BJ2163"/>
      <c r="BK2163"/>
      <c r="BL2163"/>
      <c r="BM2163"/>
      <c r="BN2163"/>
      <c r="BO2163"/>
      <c r="BP2163"/>
      <c r="BQ2163"/>
      <c r="BR2163"/>
      <c r="BS2163"/>
      <c r="BT2163"/>
      <c r="BU2163"/>
      <c r="BV2163"/>
      <c r="BW2163"/>
      <c r="BX2163"/>
      <c r="BY2163"/>
      <c r="BZ2163"/>
      <c r="CA2163"/>
      <c r="CB2163"/>
      <c r="CC2163"/>
      <c r="CD2163"/>
      <c r="CE2163"/>
      <c r="CF2163"/>
      <c r="CG2163"/>
      <c r="CH2163"/>
      <c r="CI2163"/>
      <c r="CJ2163"/>
      <c r="CK2163"/>
      <c r="CL2163"/>
      <c r="CM2163"/>
      <c r="CN2163"/>
      <c r="CO2163"/>
      <c r="CP2163"/>
      <c r="CQ2163"/>
      <c r="CR2163"/>
      <c r="CS2163"/>
      <c r="CT2163"/>
      <c r="CU2163"/>
      <c r="CV2163"/>
    </row>
    <row r="2164" spans="10:100" x14ac:dyDescent="0.25">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c r="AY2164"/>
      <c r="AZ2164"/>
      <c r="BA2164"/>
      <c r="BB2164"/>
      <c r="BC2164"/>
      <c r="BD2164"/>
      <c r="BE2164"/>
      <c r="BF2164"/>
      <c r="BG2164"/>
      <c r="BH2164"/>
      <c r="BI2164"/>
      <c r="BJ2164"/>
      <c r="BK2164"/>
      <c r="BL2164"/>
      <c r="BM2164"/>
      <c r="BN2164"/>
      <c r="BO2164"/>
      <c r="BP2164"/>
      <c r="BQ2164"/>
      <c r="BR2164"/>
      <c r="BS2164"/>
      <c r="BT2164"/>
      <c r="BU2164"/>
      <c r="BV2164"/>
      <c r="BW2164"/>
      <c r="BX2164"/>
      <c r="BY2164"/>
      <c r="BZ2164"/>
      <c r="CA2164"/>
      <c r="CB2164"/>
      <c r="CC2164"/>
      <c r="CD2164"/>
      <c r="CE2164"/>
      <c r="CF2164"/>
      <c r="CG2164"/>
      <c r="CH2164"/>
      <c r="CI2164"/>
      <c r="CJ2164"/>
      <c r="CK2164"/>
      <c r="CL2164"/>
      <c r="CM2164"/>
      <c r="CN2164"/>
      <c r="CO2164"/>
      <c r="CP2164"/>
      <c r="CQ2164"/>
      <c r="CR2164"/>
      <c r="CS2164"/>
      <c r="CT2164"/>
      <c r="CU2164"/>
      <c r="CV2164"/>
    </row>
    <row r="2165" spans="10:100" x14ac:dyDescent="0.2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c r="AT2165"/>
      <c r="AU2165"/>
      <c r="AV2165"/>
      <c r="AW2165"/>
      <c r="AX2165"/>
      <c r="AY2165"/>
      <c r="AZ2165"/>
      <c r="BA2165"/>
      <c r="BB2165"/>
      <c r="BC2165"/>
      <c r="BD2165"/>
      <c r="BE2165"/>
      <c r="BF2165"/>
      <c r="BG2165"/>
      <c r="BH2165"/>
      <c r="BI2165"/>
      <c r="BJ2165"/>
      <c r="BK2165"/>
      <c r="BL2165"/>
      <c r="BM2165"/>
      <c r="BN2165"/>
      <c r="BO2165"/>
      <c r="BP2165"/>
      <c r="BQ2165"/>
      <c r="BR2165"/>
      <c r="BS2165"/>
      <c r="BT2165"/>
      <c r="BU2165"/>
      <c r="BV2165"/>
      <c r="BW2165"/>
      <c r="BX2165"/>
      <c r="BY2165"/>
      <c r="BZ2165"/>
      <c r="CA2165"/>
      <c r="CB2165"/>
      <c r="CC2165"/>
      <c r="CD2165"/>
      <c r="CE2165"/>
      <c r="CF2165"/>
      <c r="CG2165"/>
      <c r="CH2165"/>
      <c r="CI2165"/>
      <c r="CJ2165"/>
      <c r="CK2165"/>
      <c r="CL2165"/>
      <c r="CM2165"/>
      <c r="CN2165"/>
      <c r="CO2165"/>
      <c r="CP2165"/>
      <c r="CQ2165"/>
      <c r="CR2165"/>
      <c r="CS2165"/>
      <c r="CT2165"/>
      <c r="CU2165"/>
      <c r="CV2165"/>
    </row>
    <row r="2166" spans="10:100" x14ac:dyDescent="0.25">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c r="AT2166"/>
      <c r="AU2166"/>
      <c r="AV2166"/>
      <c r="AW2166"/>
      <c r="AX2166"/>
      <c r="AY2166"/>
      <c r="AZ2166"/>
      <c r="BA2166"/>
      <c r="BB2166"/>
      <c r="BC2166"/>
      <c r="BD2166"/>
      <c r="BE2166"/>
      <c r="BF2166"/>
      <c r="BG2166"/>
      <c r="BH2166"/>
      <c r="BI2166"/>
      <c r="BJ2166"/>
      <c r="BK2166"/>
      <c r="BL2166"/>
      <c r="BM2166"/>
      <c r="BN2166"/>
      <c r="BO2166"/>
      <c r="BP2166"/>
      <c r="BQ2166"/>
      <c r="BR2166"/>
      <c r="BS2166"/>
      <c r="BT2166"/>
      <c r="BU2166"/>
      <c r="BV2166"/>
      <c r="BW2166"/>
      <c r="BX2166"/>
      <c r="BY2166"/>
      <c r="BZ2166"/>
      <c r="CA2166"/>
      <c r="CB2166"/>
      <c r="CC2166"/>
      <c r="CD2166"/>
      <c r="CE2166"/>
      <c r="CF2166"/>
      <c r="CG2166"/>
      <c r="CH2166"/>
      <c r="CI2166"/>
      <c r="CJ2166"/>
      <c r="CK2166"/>
      <c r="CL2166"/>
      <c r="CM2166"/>
      <c r="CN2166"/>
      <c r="CO2166"/>
      <c r="CP2166"/>
      <c r="CQ2166"/>
      <c r="CR2166"/>
      <c r="CS2166"/>
      <c r="CT2166"/>
      <c r="CU2166"/>
      <c r="CV2166"/>
    </row>
    <row r="2167" spans="10:100" x14ac:dyDescent="0.25">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c r="AT2167"/>
      <c r="AU2167"/>
      <c r="AV2167"/>
      <c r="AW2167"/>
      <c r="AX2167"/>
      <c r="AY2167"/>
      <c r="AZ2167"/>
      <c r="BA2167"/>
      <c r="BB2167"/>
      <c r="BC2167"/>
      <c r="BD2167"/>
      <c r="BE2167"/>
      <c r="BF2167"/>
      <c r="BG2167"/>
      <c r="BH2167"/>
      <c r="BI2167"/>
      <c r="BJ2167"/>
      <c r="BK2167"/>
      <c r="BL2167"/>
      <c r="BM2167"/>
      <c r="BN2167"/>
      <c r="BO2167"/>
      <c r="BP2167"/>
      <c r="BQ2167"/>
      <c r="BR2167"/>
      <c r="BS2167"/>
      <c r="BT2167"/>
      <c r="BU2167"/>
      <c r="BV2167"/>
      <c r="BW2167"/>
      <c r="BX2167"/>
      <c r="BY2167"/>
      <c r="BZ2167"/>
      <c r="CA2167"/>
      <c r="CB2167"/>
      <c r="CC2167"/>
      <c r="CD2167"/>
      <c r="CE2167"/>
      <c r="CF2167"/>
      <c r="CG2167"/>
      <c r="CH2167"/>
      <c r="CI2167"/>
      <c r="CJ2167"/>
      <c r="CK2167"/>
      <c r="CL2167"/>
      <c r="CM2167"/>
      <c r="CN2167"/>
      <c r="CO2167"/>
      <c r="CP2167"/>
      <c r="CQ2167"/>
      <c r="CR2167"/>
      <c r="CS2167"/>
      <c r="CT2167"/>
      <c r="CU2167"/>
      <c r="CV2167"/>
    </row>
    <row r="2168" spans="10:100" x14ac:dyDescent="0.25">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c r="AY2168"/>
      <c r="AZ2168"/>
      <c r="BA2168"/>
      <c r="BB2168"/>
      <c r="BC2168"/>
      <c r="BD2168"/>
      <c r="BE2168"/>
      <c r="BF2168"/>
      <c r="BG2168"/>
      <c r="BH2168"/>
      <c r="BI2168"/>
      <c r="BJ2168"/>
      <c r="BK2168"/>
      <c r="BL2168"/>
      <c r="BM2168"/>
      <c r="BN2168"/>
      <c r="BO2168"/>
      <c r="BP2168"/>
      <c r="BQ2168"/>
      <c r="BR2168"/>
      <c r="BS2168"/>
      <c r="BT2168"/>
      <c r="BU2168"/>
      <c r="BV2168"/>
      <c r="BW2168"/>
      <c r="BX2168"/>
      <c r="BY2168"/>
      <c r="BZ2168"/>
      <c r="CA2168"/>
      <c r="CB2168"/>
      <c r="CC2168"/>
      <c r="CD2168"/>
      <c r="CE2168"/>
      <c r="CF2168"/>
      <c r="CG2168"/>
      <c r="CH2168"/>
      <c r="CI2168"/>
      <c r="CJ2168"/>
      <c r="CK2168"/>
      <c r="CL2168"/>
      <c r="CM2168"/>
      <c r="CN2168"/>
      <c r="CO2168"/>
      <c r="CP2168"/>
      <c r="CQ2168"/>
      <c r="CR2168"/>
      <c r="CS2168"/>
      <c r="CT2168"/>
      <c r="CU2168"/>
      <c r="CV2168"/>
    </row>
    <row r="2169" spans="10:100" x14ac:dyDescent="0.25">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c r="AT2169"/>
      <c r="AU2169"/>
      <c r="AV2169"/>
      <c r="AW2169"/>
      <c r="AX2169"/>
      <c r="AY2169"/>
      <c r="AZ2169"/>
      <c r="BA2169"/>
      <c r="BB2169"/>
      <c r="BC2169"/>
      <c r="BD2169"/>
      <c r="BE2169"/>
      <c r="BF2169"/>
      <c r="BG2169"/>
      <c r="BH2169"/>
      <c r="BI2169"/>
      <c r="BJ2169"/>
      <c r="BK2169"/>
      <c r="BL2169"/>
      <c r="BM2169"/>
      <c r="BN2169"/>
      <c r="BO2169"/>
      <c r="BP2169"/>
      <c r="BQ2169"/>
      <c r="BR2169"/>
      <c r="BS2169"/>
      <c r="BT2169"/>
      <c r="BU2169"/>
      <c r="BV2169"/>
      <c r="BW2169"/>
      <c r="BX2169"/>
      <c r="BY2169"/>
      <c r="BZ2169"/>
      <c r="CA2169"/>
      <c r="CB2169"/>
      <c r="CC2169"/>
      <c r="CD2169"/>
      <c r="CE2169"/>
      <c r="CF2169"/>
      <c r="CG2169"/>
      <c r="CH2169"/>
      <c r="CI2169"/>
      <c r="CJ2169"/>
      <c r="CK2169"/>
      <c r="CL2169"/>
      <c r="CM2169"/>
      <c r="CN2169"/>
      <c r="CO2169"/>
      <c r="CP2169"/>
      <c r="CQ2169"/>
      <c r="CR2169"/>
      <c r="CS2169"/>
      <c r="CT2169"/>
      <c r="CU2169"/>
      <c r="CV2169"/>
    </row>
    <row r="2170" spans="10:100" x14ac:dyDescent="0.25">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M2170"/>
      <c r="CN2170"/>
      <c r="CO2170"/>
      <c r="CP2170"/>
      <c r="CQ2170"/>
      <c r="CR2170"/>
      <c r="CS2170"/>
      <c r="CT2170"/>
      <c r="CU2170"/>
      <c r="CV2170"/>
    </row>
    <row r="2171" spans="10:100" x14ac:dyDescent="0.25">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M2171"/>
      <c r="CN2171"/>
      <c r="CO2171"/>
      <c r="CP2171"/>
      <c r="CQ2171"/>
      <c r="CR2171"/>
      <c r="CS2171"/>
      <c r="CT2171"/>
      <c r="CU2171"/>
      <c r="CV2171"/>
    </row>
    <row r="2172" spans="10:100" x14ac:dyDescent="0.25">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M2172"/>
      <c r="CN2172"/>
      <c r="CO2172"/>
      <c r="CP2172"/>
      <c r="CQ2172"/>
      <c r="CR2172"/>
      <c r="CS2172"/>
      <c r="CT2172"/>
      <c r="CU2172"/>
      <c r="CV2172"/>
    </row>
    <row r="2173" spans="10:100" x14ac:dyDescent="0.25">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c r="AT2173"/>
      <c r="AU2173"/>
      <c r="AV2173"/>
      <c r="AW2173"/>
      <c r="AX2173"/>
      <c r="AY2173"/>
      <c r="AZ2173"/>
      <c r="BA2173"/>
      <c r="BB2173"/>
      <c r="BC2173"/>
      <c r="BD2173"/>
      <c r="BE2173"/>
      <c r="BF2173"/>
      <c r="BG2173"/>
      <c r="BH2173"/>
      <c r="BI2173"/>
      <c r="BJ2173"/>
      <c r="BK2173"/>
      <c r="BL2173"/>
      <c r="BM2173"/>
      <c r="BN2173"/>
      <c r="BO2173"/>
      <c r="BP2173"/>
      <c r="BQ2173"/>
      <c r="BR2173"/>
      <c r="BS2173"/>
      <c r="BT2173"/>
      <c r="BU2173"/>
      <c r="BV2173"/>
      <c r="BW2173"/>
      <c r="BX2173"/>
      <c r="BY2173"/>
      <c r="BZ2173"/>
      <c r="CA2173"/>
      <c r="CB2173"/>
      <c r="CC2173"/>
      <c r="CD2173"/>
      <c r="CE2173"/>
      <c r="CF2173"/>
      <c r="CG2173"/>
      <c r="CH2173"/>
      <c r="CI2173"/>
      <c r="CJ2173"/>
      <c r="CK2173"/>
      <c r="CL2173"/>
      <c r="CM2173"/>
      <c r="CN2173"/>
      <c r="CO2173"/>
      <c r="CP2173"/>
      <c r="CQ2173"/>
      <c r="CR2173"/>
      <c r="CS2173"/>
      <c r="CT2173"/>
      <c r="CU2173"/>
      <c r="CV2173"/>
    </row>
    <row r="2174" spans="10:100" x14ac:dyDescent="0.25">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c r="AT2174"/>
      <c r="AU2174"/>
      <c r="AV2174"/>
      <c r="AW2174"/>
      <c r="AX2174"/>
      <c r="AY2174"/>
      <c r="AZ2174"/>
      <c r="BA2174"/>
      <c r="BB2174"/>
      <c r="BC2174"/>
      <c r="BD2174"/>
      <c r="BE2174"/>
      <c r="BF2174"/>
      <c r="BG2174"/>
      <c r="BH2174"/>
      <c r="BI2174"/>
      <c r="BJ2174"/>
      <c r="BK2174"/>
      <c r="BL2174"/>
      <c r="BM2174"/>
      <c r="BN2174"/>
      <c r="BO2174"/>
      <c r="BP2174"/>
      <c r="BQ2174"/>
      <c r="BR2174"/>
      <c r="BS2174"/>
      <c r="BT2174"/>
      <c r="BU2174"/>
      <c r="BV2174"/>
      <c r="BW2174"/>
      <c r="BX2174"/>
      <c r="BY2174"/>
      <c r="BZ2174"/>
      <c r="CA2174"/>
      <c r="CB2174"/>
      <c r="CC2174"/>
      <c r="CD2174"/>
      <c r="CE2174"/>
      <c r="CF2174"/>
      <c r="CG2174"/>
      <c r="CH2174"/>
      <c r="CI2174"/>
      <c r="CJ2174"/>
      <c r="CK2174"/>
      <c r="CL2174"/>
      <c r="CM2174"/>
      <c r="CN2174"/>
      <c r="CO2174"/>
      <c r="CP2174"/>
      <c r="CQ2174"/>
      <c r="CR2174"/>
      <c r="CS2174"/>
      <c r="CT2174"/>
      <c r="CU2174"/>
      <c r="CV2174"/>
    </row>
    <row r="2175" spans="10:100" x14ac:dyDescent="0.2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c r="AT2175"/>
      <c r="AU2175"/>
      <c r="AV2175"/>
      <c r="AW2175"/>
      <c r="AX2175"/>
      <c r="AY2175"/>
      <c r="AZ2175"/>
      <c r="BA2175"/>
      <c r="BB2175"/>
      <c r="BC2175"/>
      <c r="BD2175"/>
      <c r="BE2175"/>
      <c r="BF2175"/>
      <c r="BG2175"/>
      <c r="BH2175"/>
      <c r="BI2175"/>
      <c r="BJ2175"/>
      <c r="BK2175"/>
      <c r="BL2175"/>
      <c r="BM2175"/>
      <c r="BN2175"/>
      <c r="BO2175"/>
      <c r="BP2175"/>
      <c r="BQ2175"/>
      <c r="BR2175"/>
      <c r="BS2175"/>
      <c r="BT2175"/>
      <c r="BU2175"/>
      <c r="BV2175"/>
      <c r="BW2175"/>
      <c r="BX2175"/>
      <c r="BY2175"/>
      <c r="BZ2175"/>
      <c r="CA2175"/>
      <c r="CB2175"/>
      <c r="CC2175"/>
      <c r="CD2175"/>
      <c r="CE2175"/>
      <c r="CF2175"/>
      <c r="CG2175"/>
      <c r="CH2175"/>
      <c r="CI2175"/>
      <c r="CJ2175"/>
      <c r="CK2175"/>
      <c r="CL2175"/>
      <c r="CM2175"/>
      <c r="CN2175"/>
      <c r="CO2175"/>
      <c r="CP2175"/>
      <c r="CQ2175"/>
      <c r="CR2175"/>
      <c r="CS2175"/>
      <c r="CT2175"/>
      <c r="CU2175"/>
      <c r="CV2175"/>
    </row>
    <row r="2176" spans="10:100" x14ac:dyDescent="0.25">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c r="AY2176"/>
      <c r="AZ2176"/>
      <c r="BA2176"/>
      <c r="BB2176"/>
      <c r="BC2176"/>
      <c r="BD2176"/>
      <c r="BE2176"/>
      <c r="BF2176"/>
      <c r="BG2176"/>
      <c r="BH2176"/>
      <c r="BI2176"/>
      <c r="BJ2176"/>
      <c r="BK2176"/>
      <c r="BL2176"/>
      <c r="BM2176"/>
      <c r="BN2176"/>
      <c r="BO2176"/>
      <c r="BP2176"/>
      <c r="BQ2176"/>
      <c r="BR2176"/>
      <c r="BS2176"/>
      <c r="BT2176"/>
      <c r="BU2176"/>
      <c r="BV2176"/>
      <c r="BW2176"/>
      <c r="BX2176"/>
      <c r="BY2176"/>
      <c r="BZ2176"/>
      <c r="CA2176"/>
      <c r="CB2176"/>
      <c r="CC2176"/>
      <c r="CD2176"/>
      <c r="CE2176"/>
      <c r="CF2176"/>
      <c r="CG2176"/>
      <c r="CH2176"/>
      <c r="CI2176"/>
      <c r="CJ2176"/>
      <c r="CK2176"/>
      <c r="CL2176"/>
      <c r="CM2176"/>
      <c r="CN2176"/>
      <c r="CO2176"/>
      <c r="CP2176"/>
      <c r="CQ2176"/>
      <c r="CR2176"/>
      <c r="CS2176"/>
      <c r="CT2176"/>
      <c r="CU2176"/>
      <c r="CV2176"/>
    </row>
    <row r="2177" spans="10:100" x14ac:dyDescent="0.25">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M2177"/>
      <c r="CN2177"/>
      <c r="CO2177"/>
      <c r="CP2177"/>
      <c r="CQ2177"/>
      <c r="CR2177"/>
      <c r="CS2177"/>
      <c r="CT2177"/>
      <c r="CU2177"/>
      <c r="CV2177"/>
    </row>
    <row r="2178" spans="10:100" x14ac:dyDescent="0.25">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c r="AY2178"/>
      <c r="AZ2178"/>
      <c r="BA2178"/>
      <c r="BB2178"/>
      <c r="BC2178"/>
      <c r="BD2178"/>
      <c r="BE2178"/>
      <c r="BF2178"/>
      <c r="BG2178"/>
      <c r="BH2178"/>
      <c r="BI2178"/>
      <c r="BJ2178"/>
      <c r="BK2178"/>
      <c r="BL2178"/>
      <c r="BM2178"/>
      <c r="BN2178"/>
      <c r="BO2178"/>
      <c r="BP2178"/>
      <c r="BQ2178"/>
      <c r="BR2178"/>
      <c r="BS2178"/>
      <c r="BT2178"/>
      <c r="BU2178"/>
      <c r="BV2178"/>
      <c r="BW2178"/>
      <c r="BX2178"/>
      <c r="BY2178"/>
      <c r="BZ2178"/>
      <c r="CA2178"/>
      <c r="CB2178"/>
      <c r="CC2178"/>
      <c r="CD2178"/>
      <c r="CE2178"/>
      <c r="CF2178"/>
      <c r="CG2178"/>
      <c r="CH2178"/>
      <c r="CI2178"/>
      <c r="CJ2178"/>
      <c r="CK2178"/>
      <c r="CL2178"/>
      <c r="CM2178"/>
      <c r="CN2178"/>
      <c r="CO2178"/>
      <c r="CP2178"/>
      <c r="CQ2178"/>
      <c r="CR2178"/>
      <c r="CS2178"/>
      <c r="CT2178"/>
      <c r="CU2178"/>
      <c r="CV2178"/>
    </row>
    <row r="2179" spans="10:100" x14ac:dyDescent="0.25">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c r="AY2179"/>
      <c r="AZ2179"/>
      <c r="BA2179"/>
      <c r="BB2179"/>
      <c r="BC2179"/>
      <c r="BD2179"/>
      <c r="BE2179"/>
      <c r="BF2179"/>
      <c r="BG2179"/>
      <c r="BH2179"/>
      <c r="BI2179"/>
      <c r="BJ2179"/>
      <c r="BK2179"/>
      <c r="BL2179"/>
      <c r="BM2179"/>
      <c r="BN2179"/>
      <c r="BO2179"/>
      <c r="BP2179"/>
      <c r="BQ2179"/>
      <c r="BR2179"/>
      <c r="BS2179"/>
      <c r="BT2179"/>
      <c r="BU2179"/>
      <c r="BV2179"/>
      <c r="BW2179"/>
      <c r="BX2179"/>
      <c r="BY2179"/>
      <c r="BZ2179"/>
      <c r="CA2179"/>
      <c r="CB2179"/>
      <c r="CC2179"/>
      <c r="CD2179"/>
      <c r="CE2179"/>
      <c r="CF2179"/>
      <c r="CG2179"/>
      <c r="CH2179"/>
      <c r="CI2179"/>
      <c r="CJ2179"/>
      <c r="CK2179"/>
      <c r="CL2179"/>
      <c r="CM2179"/>
      <c r="CN2179"/>
      <c r="CO2179"/>
      <c r="CP2179"/>
      <c r="CQ2179"/>
      <c r="CR2179"/>
      <c r="CS2179"/>
      <c r="CT2179"/>
      <c r="CU2179"/>
      <c r="CV2179"/>
    </row>
    <row r="2180" spans="10:100" x14ac:dyDescent="0.25">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c r="AY2180"/>
      <c r="AZ2180"/>
      <c r="BA2180"/>
      <c r="BB2180"/>
      <c r="BC2180"/>
      <c r="BD2180"/>
      <c r="BE2180"/>
      <c r="BF2180"/>
      <c r="BG2180"/>
      <c r="BH2180"/>
      <c r="BI2180"/>
      <c r="BJ2180"/>
      <c r="BK2180"/>
      <c r="BL2180"/>
      <c r="BM2180"/>
      <c r="BN2180"/>
      <c r="BO2180"/>
      <c r="BP2180"/>
      <c r="BQ2180"/>
      <c r="BR2180"/>
      <c r="BS2180"/>
      <c r="BT2180"/>
      <c r="BU2180"/>
      <c r="BV2180"/>
      <c r="BW2180"/>
      <c r="BX2180"/>
      <c r="BY2180"/>
      <c r="BZ2180"/>
      <c r="CA2180"/>
      <c r="CB2180"/>
      <c r="CC2180"/>
      <c r="CD2180"/>
      <c r="CE2180"/>
      <c r="CF2180"/>
      <c r="CG2180"/>
      <c r="CH2180"/>
      <c r="CI2180"/>
      <c r="CJ2180"/>
      <c r="CK2180"/>
      <c r="CL2180"/>
      <c r="CM2180"/>
      <c r="CN2180"/>
      <c r="CO2180"/>
      <c r="CP2180"/>
      <c r="CQ2180"/>
      <c r="CR2180"/>
      <c r="CS2180"/>
      <c r="CT2180"/>
      <c r="CU2180"/>
      <c r="CV2180"/>
    </row>
    <row r="2181" spans="10:100" x14ac:dyDescent="0.25">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c r="AY2181"/>
      <c r="AZ2181"/>
      <c r="BA2181"/>
      <c r="BB2181"/>
      <c r="BC2181"/>
      <c r="BD2181"/>
      <c r="BE2181"/>
      <c r="BF2181"/>
      <c r="BG2181"/>
      <c r="BH2181"/>
      <c r="BI2181"/>
      <c r="BJ2181"/>
      <c r="BK2181"/>
      <c r="BL2181"/>
      <c r="BM2181"/>
      <c r="BN2181"/>
      <c r="BO2181"/>
      <c r="BP2181"/>
      <c r="BQ2181"/>
      <c r="BR2181"/>
      <c r="BS2181"/>
      <c r="BT2181"/>
      <c r="BU2181"/>
      <c r="BV2181"/>
      <c r="BW2181"/>
      <c r="BX2181"/>
      <c r="BY2181"/>
      <c r="BZ2181"/>
      <c r="CA2181"/>
      <c r="CB2181"/>
      <c r="CC2181"/>
      <c r="CD2181"/>
      <c r="CE2181"/>
      <c r="CF2181"/>
      <c r="CG2181"/>
      <c r="CH2181"/>
      <c r="CI2181"/>
      <c r="CJ2181"/>
      <c r="CK2181"/>
      <c r="CL2181"/>
      <c r="CM2181"/>
      <c r="CN2181"/>
      <c r="CO2181"/>
      <c r="CP2181"/>
      <c r="CQ2181"/>
      <c r="CR2181"/>
      <c r="CS2181"/>
      <c r="CT2181"/>
      <c r="CU2181"/>
      <c r="CV2181"/>
    </row>
    <row r="2182" spans="10:100" x14ac:dyDescent="0.25">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c r="AY2182"/>
      <c r="AZ2182"/>
      <c r="BA2182"/>
      <c r="BB2182"/>
      <c r="BC2182"/>
      <c r="BD2182"/>
      <c r="BE2182"/>
      <c r="BF2182"/>
      <c r="BG2182"/>
      <c r="BH2182"/>
      <c r="BI2182"/>
      <c r="BJ2182"/>
      <c r="BK2182"/>
      <c r="BL2182"/>
      <c r="BM2182"/>
      <c r="BN2182"/>
      <c r="BO2182"/>
      <c r="BP2182"/>
      <c r="BQ2182"/>
      <c r="BR2182"/>
      <c r="BS2182"/>
      <c r="BT2182"/>
      <c r="BU2182"/>
      <c r="BV2182"/>
      <c r="BW2182"/>
      <c r="BX2182"/>
      <c r="BY2182"/>
      <c r="BZ2182"/>
      <c r="CA2182"/>
      <c r="CB2182"/>
      <c r="CC2182"/>
      <c r="CD2182"/>
      <c r="CE2182"/>
      <c r="CF2182"/>
      <c r="CG2182"/>
      <c r="CH2182"/>
      <c r="CI2182"/>
      <c r="CJ2182"/>
      <c r="CK2182"/>
      <c r="CL2182"/>
      <c r="CM2182"/>
      <c r="CN2182"/>
      <c r="CO2182"/>
      <c r="CP2182"/>
      <c r="CQ2182"/>
      <c r="CR2182"/>
      <c r="CS2182"/>
      <c r="CT2182"/>
      <c r="CU2182"/>
      <c r="CV2182"/>
    </row>
    <row r="2183" spans="10:100" x14ac:dyDescent="0.25">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c r="AY2183"/>
      <c r="AZ2183"/>
      <c r="BA2183"/>
      <c r="BB2183"/>
      <c r="BC2183"/>
      <c r="BD2183"/>
      <c r="BE2183"/>
      <c r="BF2183"/>
      <c r="BG2183"/>
      <c r="BH2183"/>
      <c r="BI2183"/>
      <c r="BJ2183"/>
      <c r="BK2183"/>
      <c r="BL2183"/>
      <c r="BM2183"/>
      <c r="BN2183"/>
      <c r="BO2183"/>
      <c r="BP2183"/>
      <c r="BQ2183"/>
      <c r="BR2183"/>
      <c r="BS2183"/>
      <c r="BT2183"/>
      <c r="BU2183"/>
      <c r="BV2183"/>
      <c r="BW2183"/>
      <c r="BX2183"/>
      <c r="BY2183"/>
      <c r="BZ2183"/>
      <c r="CA2183"/>
      <c r="CB2183"/>
      <c r="CC2183"/>
      <c r="CD2183"/>
      <c r="CE2183"/>
      <c r="CF2183"/>
      <c r="CG2183"/>
      <c r="CH2183"/>
      <c r="CI2183"/>
      <c r="CJ2183"/>
      <c r="CK2183"/>
      <c r="CL2183"/>
      <c r="CM2183"/>
      <c r="CN2183"/>
      <c r="CO2183"/>
      <c r="CP2183"/>
      <c r="CQ2183"/>
      <c r="CR2183"/>
      <c r="CS2183"/>
      <c r="CT2183"/>
      <c r="CU2183"/>
      <c r="CV2183"/>
    </row>
    <row r="2184" spans="10:100" x14ac:dyDescent="0.25">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c r="AT2184"/>
      <c r="AU2184"/>
      <c r="AV2184"/>
      <c r="AW2184"/>
      <c r="AX2184"/>
      <c r="AY2184"/>
      <c r="AZ2184"/>
      <c r="BA2184"/>
      <c r="BB2184"/>
      <c r="BC2184"/>
      <c r="BD2184"/>
      <c r="BE2184"/>
      <c r="BF2184"/>
      <c r="BG2184"/>
      <c r="BH2184"/>
      <c r="BI2184"/>
      <c r="BJ2184"/>
      <c r="BK2184"/>
      <c r="BL2184"/>
      <c r="BM2184"/>
      <c r="BN2184"/>
      <c r="BO2184"/>
      <c r="BP2184"/>
      <c r="BQ2184"/>
      <c r="BR2184"/>
      <c r="BS2184"/>
      <c r="BT2184"/>
      <c r="BU2184"/>
      <c r="BV2184"/>
      <c r="BW2184"/>
      <c r="BX2184"/>
      <c r="BY2184"/>
      <c r="BZ2184"/>
      <c r="CA2184"/>
      <c r="CB2184"/>
      <c r="CC2184"/>
      <c r="CD2184"/>
      <c r="CE2184"/>
      <c r="CF2184"/>
      <c r="CG2184"/>
      <c r="CH2184"/>
      <c r="CI2184"/>
      <c r="CJ2184"/>
      <c r="CK2184"/>
      <c r="CL2184"/>
      <c r="CM2184"/>
      <c r="CN2184"/>
      <c r="CO2184"/>
      <c r="CP2184"/>
      <c r="CQ2184"/>
      <c r="CR2184"/>
      <c r="CS2184"/>
      <c r="CT2184"/>
      <c r="CU2184"/>
      <c r="CV2184"/>
    </row>
    <row r="2185" spans="10:100" x14ac:dyDescent="0.2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c r="AT2185"/>
      <c r="AU2185"/>
      <c r="AV2185"/>
      <c r="AW2185"/>
      <c r="AX2185"/>
      <c r="AY2185"/>
      <c r="AZ2185"/>
      <c r="BA2185"/>
      <c r="BB2185"/>
      <c r="BC2185"/>
      <c r="BD2185"/>
      <c r="BE2185"/>
      <c r="BF2185"/>
      <c r="BG2185"/>
      <c r="BH2185"/>
      <c r="BI2185"/>
      <c r="BJ2185"/>
      <c r="BK2185"/>
      <c r="BL2185"/>
      <c r="BM2185"/>
      <c r="BN2185"/>
      <c r="BO2185"/>
      <c r="BP2185"/>
      <c r="BQ2185"/>
      <c r="BR2185"/>
      <c r="BS2185"/>
      <c r="BT2185"/>
      <c r="BU2185"/>
      <c r="BV2185"/>
      <c r="BW2185"/>
      <c r="BX2185"/>
      <c r="BY2185"/>
      <c r="BZ2185"/>
      <c r="CA2185"/>
      <c r="CB2185"/>
      <c r="CC2185"/>
      <c r="CD2185"/>
      <c r="CE2185"/>
      <c r="CF2185"/>
      <c r="CG2185"/>
      <c r="CH2185"/>
      <c r="CI2185"/>
      <c r="CJ2185"/>
      <c r="CK2185"/>
      <c r="CL2185"/>
      <c r="CM2185"/>
      <c r="CN2185"/>
      <c r="CO2185"/>
      <c r="CP2185"/>
      <c r="CQ2185"/>
      <c r="CR2185"/>
      <c r="CS2185"/>
      <c r="CT2185"/>
      <c r="CU2185"/>
      <c r="CV2185"/>
    </row>
    <row r="2186" spans="10:100" x14ac:dyDescent="0.25">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c r="AT2186"/>
      <c r="AU2186"/>
      <c r="AV2186"/>
      <c r="AW2186"/>
      <c r="AX2186"/>
      <c r="AY2186"/>
      <c r="AZ2186"/>
      <c r="BA2186"/>
      <c r="BB2186"/>
      <c r="BC2186"/>
      <c r="BD2186"/>
      <c r="BE2186"/>
      <c r="BF2186"/>
      <c r="BG2186"/>
      <c r="BH2186"/>
      <c r="BI2186"/>
      <c r="BJ2186"/>
      <c r="BK2186"/>
      <c r="BL2186"/>
      <c r="BM2186"/>
      <c r="BN2186"/>
      <c r="BO2186"/>
      <c r="BP2186"/>
      <c r="BQ2186"/>
      <c r="BR2186"/>
      <c r="BS2186"/>
      <c r="BT2186"/>
      <c r="BU2186"/>
      <c r="BV2186"/>
      <c r="BW2186"/>
      <c r="BX2186"/>
      <c r="BY2186"/>
      <c r="BZ2186"/>
      <c r="CA2186"/>
      <c r="CB2186"/>
      <c r="CC2186"/>
      <c r="CD2186"/>
      <c r="CE2186"/>
      <c r="CF2186"/>
      <c r="CG2186"/>
      <c r="CH2186"/>
      <c r="CI2186"/>
      <c r="CJ2186"/>
      <c r="CK2186"/>
      <c r="CL2186"/>
      <c r="CM2186"/>
      <c r="CN2186"/>
      <c r="CO2186"/>
      <c r="CP2186"/>
      <c r="CQ2186"/>
      <c r="CR2186"/>
      <c r="CS2186"/>
      <c r="CT2186"/>
      <c r="CU2186"/>
      <c r="CV2186"/>
    </row>
    <row r="2187" spans="10:100" x14ac:dyDescent="0.25">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c r="AT2187"/>
      <c r="AU2187"/>
      <c r="AV2187"/>
      <c r="AW2187"/>
      <c r="AX2187"/>
      <c r="AY2187"/>
      <c r="AZ2187"/>
      <c r="BA2187"/>
      <c r="BB2187"/>
      <c r="BC2187"/>
      <c r="BD2187"/>
      <c r="BE2187"/>
      <c r="BF2187"/>
      <c r="BG2187"/>
      <c r="BH2187"/>
      <c r="BI2187"/>
      <c r="BJ2187"/>
      <c r="BK2187"/>
      <c r="BL2187"/>
      <c r="BM2187"/>
      <c r="BN2187"/>
      <c r="BO2187"/>
      <c r="BP2187"/>
      <c r="BQ2187"/>
      <c r="BR2187"/>
      <c r="BS2187"/>
      <c r="BT2187"/>
      <c r="BU2187"/>
      <c r="BV2187"/>
      <c r="BW2187"/>
      <c r="BX2187"/>
      <c r="BY2187"/>
      <c r="BZ2187"/>
      <c r="CA2187"/>
      <c r="CB2187"/>
      <c r="CC2187"/>
      <c r="CD2187"/>
      <c r="CE2187"/>
      <c r="CF2187"/>
      <c r="CG2187"/>
      <c r="CH2187"/>
      <c r="CI2187"/>
      <c r="CJ2187"/>
      <c r="CK2187"/>
      <c r="CL2187"/>
      <c r="CM2187"/>
      <c r="CN2187"/>
      <c r="CO2187"/>
      <c r="CP2187"/>
      <c r="CQ2187"/>
      <c r="CR2187"/>
      <c r="CS2187"/>
      <c r="CT2187"/>
      <c r="CU2187"/>
      <c r="CV2187"/>
    </row>
    <row r="2188" spans="10:100" x14ac:dyDescent="0.25">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c r="AT2188"/>
      <c r="AU2188"/>
      <c r="AV2188"/>
      <c r="AW2188"/>
      <c r="AX2188"/>
      <c r="AY2188"/>
      <c r="AZ2188"/>
      <c r="BA2188"/>
      <c r="BB2188"/>
      <c r="BC2188"/>
      <c r="BD2188"/>
      <c r="BE2188"/>
      <c r="BF2188"/>
      <c r="BG2188"/>
      <c r="BH2188"/>
      <c r="BI2188"/>
      <c r="BJ2188"/>
      <c r="BK2188"/>
      <c r="BL2188"/>
      <c r="BM2188"/>
      <c r="BN2188"/>
      <c r="BO2188"/>
      <c r="BP2188"/>
      <c r="BQ2188"/>
      <c r="BR2188"/>
      <c r="BS2188"/>
      <c r="BT2188"/>
      <c r="BU2188"/>
      <c r="BV2188"/>
      <c r="BW2188"/>
      <c r="BX2188"/>
      <c r="BY2188"/>
      <c r="BZ2188"/>
      <c r="CA2188"/>
      <c r="CB2188"/>
      <c r="CC2188"/>
      <c r="CD2188"/>
      <c r="CE2188"/>
      <c r="CF2188"/>
      <c r="CG2188"/>
      <c r="CH2188"/>
      <c r="CI2188"/>
      <c r="CJ2188"/>
      <c r="CK2188"/>
      <c r="CL2188"/>
      <c r="CM2188"/>
      <c r="CN2188"/>
      <c r="CO2188"/>
      <c r="CP2188"/>
      <c r="CQ2188"/>
      <c r="CR2188"/>
      <c r="CS2188"/>
      <c r="CT2188"/>
      <c r="CU2188"/>
      <c r="CV2188"/>
    </row>
    <row r="2189" spans="10:100" x14ac:dyDescent="0.25">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c r="AY2189"/>
      <c r="AZ2189"/>
      <c r="BA2189"/>
      <c r="BB2189"/>
      <c r="BC2189"/>
      <c r="BD2189"/>
      <c r="BE2189"/>
      <c r="BF2189"/>
      <c r="BG2189"/>
      <c r="BH2189"/>
      <c r="BI2189"/>
      <c r="BJ2189"/>
      <c r="BK2189"/>
      <c r="BL2189"/>
      <c r="BM2189"/>
      <c r="BN2189"/>
      <c r="BO2189"/>
      <c r="BP2189"/>
      <c r="BQ2189"/>
      <c r="BR2189"/>
      <c r="BS2189"/>
      <c r="BT2189"/>
      <c r="BU2189"/>
      <c r="BV2189"/>
      <c r="BW2189"/>
      <c r="BX2189"/>
      <c r="BY2189"/>
      <c r="BZ2189"/>
      <c r="CA2189"/>
      <c r="CB2189"/>
      <c r="CC2189"/>
      <c r="CD2189"/>
      <c r="CE2189"/>
      <c r="CF2189"/>
      <c r="CG2189"/>
      <c r="CH2189"/>
      <c r="CI2189"/>
      <c r="CJ2189"/>
      <c r="CK2189"/>
      <c r="CL2189"/>
      <c r="CM2189"/>
      <c r="CN2189"/>
      <c r="CO2189"/>
      <c r="CP2189"/>
      <c r="CQ2189"/>
      <c r="CR2189"/>
      <c r="CS2189"/>
      <c r="CT2189"/>
      <c r="CU2189"/>
      <c r="CV2189"/>
    </row>
    <row r="2190" spans="10:100" x14ac:dyDescent="0.25">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M2190"/>
      <c r="CN2190"/>
      <c r="CO2190"/>
      <c r="CP2190"/>
      <c r="CQ2190"/>
      <c r="CR2190"/>
      <c r="CS2190"/>
      <c r="CT2190"/>
      <c r="CU2190"/>
      <c r="CV2190"/>
    </row>
    <row r="2191" spans="10:100" x14ac:dyDescent="0.25">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c r="AY2191"/>
      <c r="AZ2191"/>
      <c r="BA2191"/>
      <c r="BB2191"/>
      <c r="BC2191"/>
      <c r="BD2191"/>
      <c r="BE2191"/>
      <c r="BF2191"/>
      <c r="BG2191"/>
      <c r="BH2191"/>
      <c r="BI2191"/>
      <c r="BJ2191"/>
      <c r="BK2191"/>
      <c r="BL2191"/>
      <c r="BM2191"/>
      <c r="BN2191"/>
      <c r="BO2191"/>
      <c r="BP2191"/>
      <c r="BQ2191"/>
      <c r="BR2191"/>
      <c r="BS2191"/>
      <c r="BT2191"/>
      <c r="BU2191"/>
      <c r="BV2191"/>
      <c r="BW2191"/>
      <c r="BX2191"/>
      <c r="BY2191"/>
      <c r="BZ2191"/>
      <c r="CA2191"/>
      <c r="CB2191"/>
      <c r="CC2191"/>
      <c r="CD2191"/>
      <c r="CE2191"/>
      <c r="CF2191"/>
      <c r="CG2191"/>
      <c r="CH2191"/>
      <c r="CI2191"/>
      <c r="CJ2191"/>
      <c r="CK2191"/>
      <c r="CL2191"/>
      <c r="CM2191"/>
      <c r="CN2191"/>
      <c r="CO2191"/>
      <c r="CP2191"/>
      <c r="CQ2191"/>
      <c r="CR2191"/>
      <c r="CS2191"/>
      <c r="CT2191"/>
      <c r="CU2191"/>
      <c r="CV2191"/>
    </row>
    <row r="2192" spans="10:100" x14ac:dyDescent="0.25">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c r="AY2192"/>
      <c r="AZ2192"/>
      <c r="BA2192"/>
      <c r="BB2192"/>
      <c r="BC2192"/>
      <c r="BD2192"/>
      <c r="BE2192"/>
      <c r="BF2192"/>
      <c r="BG2192"/>
      <c r="BH2192"/>
      <c r="BI2192"/>
      <c r="BJ2192"/>
      <c r="BK2192"/>
      <c r="BL2192"/>
      <c r="BM2192"/>
      <c r="BN2192"/>
      <c r="BO2192"/>
      <c r="BP2192"/>
      <c r="BQ2192"/>
      <c r="BR2192"/>
      <c r="BS2192"/>
      <c r="BT2192"/>
      <c r="BU2192"/>
      <c r="BV2192"/>
      <c r="BW2192"/>
      <c r="BX2192"/>
      <c r="BY2192"/>
      <c r="BZ2192"/>
      <c r="CA2192"/>
      <c r="CB2192"/>
      <c r="CC2192"/>
      <c r="CD2192"/>
      <c r="CE2192"/>
      <c r="CF2192"/>
      <c r="CG2192"/>
      <c r="CH2192"/>
      <c r="CI2192"/>
      <c r="CJ2192"/>
      <c r="CK2192"/>
      <c r="CL2192"/>
      <c r="CM2192"/>
      <c r="CN2192"/>
      <c r="CO2192"/>
      <c r="CP2192"/>
      <c r="CQ2192"/>
      <c r="CR2192"/>
      <c r="CS2192"/>
      <c r="CT2192"/>
      <c r="CU2192"/>
      <c r="CV2192"/>
    </row>
    <row r="2193" spans="10:100" x14ac:dyDescent="0.25">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c r="AY2193"/>
      <c r="AZ2193"/>
      <c r="BA2193"/>
      <c r="BB2193"/>
      <c r="BC2193"/>
      <c r="BD2193"/>
      <c r="BE2193"/>
      <c r="BF2193"/>
      <c r="BG2193"/>
      <c r="BH2193"/>
      <c r="BI2193"/>
      <c r="BJ2193"/>
      <c r="BK2193"/>
      <c r="BL2193"/>
      <c r="BM2193"/>
      <c r="BN2193"/>
      <c r="BO2193"/>
      <c r="BP2193"/>
      <c r="BQ2193"/>
      <c r="BR2193"/>
      <c r="BS2193"/>
      <c r="BT2193"/>
      <c r="BU2193"/>
      <c r="BV2193"/>
      <c r="BW2193"/>
      <c r="BX2193"/>
      <c r="BY2193"/>
      <c r="BZ2193"/>
      <c r="CA2193"/>
      <c r="CB2193"/>
      <c r="CC2193"/>
      <c r="CD2193"/>
      <c r="CE2193"/>
      <c r="CF2193"/>
      <c r="CG2193"/>
      <c r="CH2193"/>
      <c r="CI2193"/>
      <c r="CJ2193"/>
      <c r="CK2193"/>
      <c r="CL2193"/>
      <c r="CM2193"/>
      <c r="CN2193"/>
      <c r="CO2193"/>
      <c r="CP2193"/>
      <c r="CQ2193"/>
      <c r="CR2193"/>
      <c r="CS2193"/>
      <c r="CT2193"/>
      <c r="CU2193"/>
      <c r="CV2193"/>
    </row>
    <row r="2194" spans="10:100" x14ac:dyDescent="0.25">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c r="AY2194"/>
      <c r="AZ2194"/>
      <c r="BA2194"/>
      <c r="BB2194"/>
      <c r="BC2194"/>
      <c r="BD2194"/>
      <c r="BE2194"/>
      <c r="BF2194"/>
      <c r="BG2194"/>
      <c r="BH2194"/>
      <c r="BI2194"/>
      <c r="BJ2194"/>
      <c r="BK2194"/>
      <c r="BL2194"/>
      <c r="BM2194"/>
      <c r="BN2194"/>
      <c r="BO2194"/>
      <c r="BP2194"/>
      <c r="BQ2194"/>
      <c r="BR2194"/>
      <c r="BS2194"/>
      <c r="BT2194"/>
      <c r="BU2194"/>
      <c r="BV2194"/>
      <c r="BW2194"/>
      <c r="BX2194"/>
      <c r="BY2194"/>
      <c r="BZ2194"/>
      <c r="CA2194"/>
      <c r="CB2194"/>
      <c r="CC2194"/>
      <c r="CD2194"/>
      <c r="CE2194"/>
      <c r="CF2194"/>
      <c r="CG2194"/>
      <c r="CH2194"/>
      <c r="CI2194"/>
      <c r="CJ2194"/>
      <c r="CK2194"/>
      <c r="CL2194"/>
      <c r="CM2194"/>
      <c r="CN2194"/>
      <c r="CO2194"/>
      <c r="CP2194"/>
      <c r="CQ2194"/>
      <c r="CR2194"/>
      <c r="CS2194"/>
      <c r="CT2194"/>
      <c r="CU2194"/>
      <c r="CV2194"/>
    </row>
    <row r="2195" spans="10:100" x14ac:dyDescent="0.2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c r="AY2195"/>
      <c r="AZ2195"/>
      <c r="BA2195"/>
      <c r="BB2195"/>
      <c r="BC2195"/>
      <c r="BD2195"/>
      <c r="BE2195"/>
      <c r="BF2195"/>
      <c r="BG2195"/>
      <c r="BH2195"/>
      <c r="BI2195"/>
      <c r="BJ2195"/>
      <c r="BK2195"/>
      <c r="BL2195"/>
      <c r="BM2195"/>
      <c r="BN2195"/>
      <c r="BO2195"/>
      <c r="BP2195"/>
      <c r="BQ2195"/>
      <c r="BR2195"/>
      <c r="BS2195"/>
      <c r="BT2195"/>
      <c r="BU2195"/>
      <c r="BV2195"/>
      <c r="BW2195"/>
      <c r="BX2195"/>
      <c r="BY2195"/>
      <c r="BZ2195"/>
      <c r="CA2195"/>
      <c r="CB2195"/>
      <c r="CC2195"/>
      <c r="CD2195"/>
      <c r="CE2195"/>
      <c r="CF2195"/>
      <c r="CG2195"/>
      <c r="CH2195"/>
      <c r="CI2195"/>
      <c r="CJ2195"/>
      <c r="CK2195"/>
      <c r="CL2195"/>
      <c r="CM2195"/>
      <c r="CN2195"/>
      <c r="CO2195"/>
      <c r="CP2195"/>
      <c r="CQ2195"/>
      <c r="CR2195"/>
      <c r="CS2195"/>
      <c r="CT2195"/>
      <c r="CU2195"/>
      <c r="CV2195"/>
    </row>
    <row r="2196" spans="10:100" x14ac:dyDescent="0.25">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M2196"/>
      <c r="CN2196"/>
      <c r="CO2196"/>
      <c r="CP2196"/>
      <c r="CQ2196"/>
      <c r="CR2196"/>
      <c r="CS2196"/>
      <c r="CT2196"/>
      <c r="CU2196"/>
      <c r="CV2196"/>
    </row>
    <row r="2197" spans="10:100" x14ac:dyDescent="0.25">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M2197"/>
      <c r="CN2197"/>
      <c r="CO2197"/>
      <c r="CP2197"/>
      <c r="CQ2197"/>
      <c r="CR2197"/>
      <c r="CS2197"/>
      <c r="CT2197"/>
      <c r="CU2197"/>
      <c r="CV2197"/>
    </row>
    <row r="2198" spans="10:100" x14ac:dyDescent="0.25">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c r="AT2198"/>
      <c r="AU2198"/>
      <c r="AV2198"/>
      <c r="AW2198"/>
      <c r="AX2198"/>
      <c r="AY2198"/>
      <c r="AZ2198"/>
      <c r="BA2198"/>
      <c r="BB2198"/>
      <c r="BC2198"/>
      <c r="BD2198"/>
      <c r="BE2198"/>
      <c r="BF2198"/>
      <c r="BG2198"/>
      <c r="BH2198"/>
      <c r="BI2198"/>
      <c r="BJ2198"/>
      <c r="BK2198"/>
      <c r="BL2198"/>
      <c r="BM2198"/>
      <c r="BN2198"/>
      <c r="BO2198"/>
      <c r="BP2198"/>
      <c r="BQ2198"/>
      <c r="BR2198"/>
      <c r="BS2198"/>
      <c r="BT2198"/>
      <c r="BU2198"/>
      <c r="BV2198"/>
      <c r="BW2198"/>
      <c r="BX2198"/>
      <c r="BY2198"/>
      <c r="BZ2198"/>
      <c r="CA2198"/>
      <c r="CB2198"/>
      <c r="CC2198"/>
      <c r="CD2198"/>
      <c r="CE2198"/>
      <c r="CF2198"/>
      <c r="CG2198"/>
      <c r="CH2198"/>
      <c r="CI2198"/>
      <c r="CJ2198"/>
      <c r="CK2198"/>
      <c r="CL2198"/>
      <c r="CM2198"/>
      <c r="CN2198"/>
      <c r="CO2198"/>
      <c r="CP2198"/>
      <c r="CQ2198"/>
      <c r="CR2198"/>
      <c r="CS2198"/>
      <c r="CT2198"/>
      <c r="CU2198"/>
      <c r="CV2198"/>
    </row>
    <row r="2199" spans="10:100" x14ac:dyDescent="0.25">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c r="AT2199"/>
      <c r="AU2199"/>
      <c r="AV2199"/>
      <c r="AW2199"/>
      <c r="AX2199"/>
      <c r="AY2199"/>
      <c r="AZ2199"/>
      <c r="BA2199"/>
      <c r="BB2199"/>
      <c r="BC2199"/>
      <c r="BD2199"/>
      <c r="BE2199"/>
      <c r="BF2199"/>
      <c r="BG2199"/>
      <c r="BH2199"/>
      <c r="BI2199"/>
      <c r="BJ2199"/>
      <c r="BK2199"/>
      <c r="BL2199"/>
      <c r="BM2199"/>
      <c r="BN2199"/>
      <c r="BO2199"/>
      <c r="BP2199"/>
      <c r="BQ2199"/>
      <c r="BR2199"/>
      <c r="BS2199"/>
      <c r="BT2199"/>
      <c r="BU2199"/>
      <c r="BV2199"/>
      <c r="BW2199"/>
      <c r="BX2199"/>
      <c r="BY2199"/>
      <c r="BZ2199"/>
      <c r="CA2199"/>
      <c r="CB2199"/>
      <c r="CC2199"/>
      <c r="CD2199"/>
      <c r="CE2199"/>
      <c r="CF2199"/>
      <c r="CG2199"/>
      <c r="CH2199"/>
      <c r="CI2199"/>
      <c r="CJ2199"/>
      <c r="CK2199"/>
      <c r="CL2199"/>
      <c r="CM2199"/>
      <c r="CN2199"/>
      <c r="CO2199"/>
      <c r="CP2199"/>
      <c r="CQ2199"/>
      <c r="CR2199"/>
      <c r="CS2199"/>
      <c r="CT2199"/>
      <c r="CU2199"/>
      <c r="CV2199"/>
    </row>
    <row r="2200" spans="10:100" x14ac:dyDescent="0.25">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c r="AZ2200"/>
      <c r="BA2200"/>
      <c r="BB2200"/>
      <c r="BC2200"/>
      <c r="BD2200"/>
      <c r="BE2200"/>
      <c r="BF2200"/>
      <c r="BG2200"/>
      <c r="BH2200"/>
      <c r="BI2200"/>
      <c r="BJ2200"/>
      <c r="BK2200"/>
      <c r="BL2200"/>
      <c r="BM2200"/>
      <c r="BN2200"/>
      <c r="BO2200"/>
      <c r="BP2200"/>
      <c r="BQ2200"/>
      <c r="BR2200"/>
      <c r="BS2200"/>
      <c r="BT2200"/>
      <c r="BU2200"/>
      <c r="BV2200"/>
      <c r="BW2200"/>
      <c r="BX2200"/>
      <c r="BY2200"/>
      <c r="BZ2200"/>
      <c r="CA2200"/>
      <c r="CB2200"/>
      <c r="CC2200"/>
      <c r="CD2200"/>
      <c r="CE2200"/>
      <c r="CF2200"/>
      <c r="CG2200"/>
      <c r="CH2200"/>
      <c r="CI2200"/>
      <c r="CJ2200"/>
      <c r="CK2200"/>
      <c r="CL2200"/>
      <c r="CM2200"/>
      <c r="CN2200"/>
      <c r="CO2200"/>
      <c r="CP2200"/>
      <c r="CQ2200"/>
      <c r="CR2200"/>
      <c r="CS2200"/>
      <c r="CT2200"/>
      <c r="CU2200"/>
      <c r="CV2200"/>
    </row>
    <row r="2201" spans="10:100" x14ac:dyDescent="0.25">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c r="AZ2201"/>
      <c r="BA2201"/>
      <c r="BB2201"/>
      <c r="BC2201"/>
      <c r="BD2201"/>
      <c r="BE2201"/>
      <c r="BF2201"/>
      <c r="BG2201"/>
      <c r="BH2201"/>
      <c r="BI2201"/>
      <c r="BJ2201"/>
      <c r="BK2201"/>
      <c r="BL2201"/>
      <c r="BM2201"/>
      <c r="BN2201"/>
      <c r="BO2201"/>
      <c r="BP2201"/>
      <c r="BQ2201"/>
      <c r="BR2201"/>
      <c r="BS2201"/>
      <c r="BT2201"/>
      <c r="BU2201"/>
      <c r="BV2201"/>
      <c r="BW2201"/>
      <c r="BX2201"/>
      <c r="BY2201"/>
      <c r="BZ2201"/>
      <c r="CA2201"/>
      <c r="CB2201"/>
      <c r="CC2201"/>
      <c r="CD2201"/>
      <c r="CE2201"/>
      <c r="CF2201"/>
      <c r="CG2201"/>
      <c r="CH2201"/>
      <c r="CI2201"/>
      <c r="CJ2201"/>
      <c r="CK2201"/>
      <c r="CL2201"/>
      <c r="CM2201"/>
      <c r="CN2201"/>
      <c r="CO2201"/>
      <c r="CP2201"/>
      <c r="CQ2201"/>
      <c r="CR2201"/>
      <c r="CS2201"/>
      <c r="CT2201"/>
      <c r="CU2201"/>
      <c r="CV2201"/>
    </row>
    <row r="2202" spans="10:100" x14ac:dyDescent="0.25">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c r="AZ2202"/>
      <c r="BA2202"/>
      <c r="BB2202"/>
      <c r="BC2202"/>
      <c r="BD2202"/>
      <c r="BE2202"/>
      <c r="BF2202"/>
      <c r="BG2202"/>
      <c r="BH2202"/>
      <c r="BI2202"/>
      <c r="BJ2202"/>
      <c r="BK2202"/>
      <c r="BL2202"/>
      <c r="BM2202"/>
      <c r="BN2202"/>
      <c r="BO2202"/>
      <c r="BP2202"/>
      <c r="BQ2202"/>
      <c r="BR2202"/>
      <c r="BS2202"/>
      <c r="BT2202"/>
      <c r="BU2202"/>
      <c r="BV2202"/>
      <c r="BW2202"/>
      <c r="BX2202"/>
      <c r="BY2202"/>
      <c r="BZ2202"/>
      <c r="CA2202"/>
      <c r="CB2202"/>
      <c r="CC2202"/>
      <c r="CD2202"/>
      <c r="CE2202"/>
      <c r="CF2202"/>
      <c r="CG2202"/>
      <c r="CH2202"/>
      <c r="CI2202"/>
      <c r="CJ2202"/>
      <c r="CK2202"/>
      <c r="CL2202"/>
      <c r="CM2202"/>
      <c r="CN2202"/>
      <c r="CO2202"/>
      <c r="CP2202"/>
      <c r="CQ2202"/>
      <c r="CR2202"/>
      <c r="CS2202"/>
      <c r="CT2202"/>
      <c r="CU2202"/>
      <c r="CV2202"/>
    </row>
    <row r="2203" spans="10:100" x14ac:dyDescent="0.25">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M2203"/>
      <c r="CN2203"/>
      <c r="CO2203"/>
      <c r="CP2203"/>
      <c r="CQ2203"/>
      <c r="CR2203"/>
      <c r="CS2203"/>
      <c r="CT2203"/>
      <c r="CU2203"/>
      <c r="CV2203"/>
    </row>
    <row r="2204" spans="10:100" x14ac:dyDescent="0.25">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c r="AT2204"/>
      <c r="AU2204"/>
      <c r="AV2204"/>
      <c r="AW2204"/>
      <c r="AX2204"/>
      <c r="AY2204"/>
      <c r="AZ2204"/>
      <c r="BA2204"/>
      <c r="BB2204"/>
      <c r="BC2204"/>
      <c r="BD2204"/>
      <c r="BE2204"/>
      <c r="BF2204"/>
      <c r="BG2204"/>
      <c r="BH2204"/>
      <c r="BI2204"/>
      <c r="BJ2204"/>
      <c r="BK2204"/>
      <c r="BL2204"/>
      <c r="BM2204"/>
      <c r="BN2204"/>
      <c r="BO2204"/>
      <c r="BP2204"/>
      <c r="BQ2204"/>
      <c r="BR2204"/>
      <c r="BS2204"/>
      <c r="BT2204"/>
      <c r="BU2204"/>
      <c r="BV2204"/>
      <c r="BW2204"/>
      <c r="BX2204"/>
      <c r="BY2204"/>
      <c r="BZ2204"/>
      <c r="CA2204"/>
      <c r="CB2204"/>
      <c r="CC2204"/>
      <c r="CD2204"/>
      <c r="CE2204"/>
      <c r="CF2204"/>
      <c r="CG2204"/>
      <c r="CH2204"/>
      <c r="CI2204"/>
      <c r="CJ2204"/>
      <c r="CK2204"/>
      <c r="CL2204"/>
      <c r="CM2204"/>
      <c r="CN2204"/>
      <c r="CO2204"/>
      <c r="CP2204"/>
      <c r="CQ2204"/>
      <c r="CR2204"/>
      <c r="CS2204"/>
      <c r="CT2204"/>
      <c r="CU2204"/>
      <c r="CV2204"/>
    </row>
    <row r="2205" spans="10:100" x14ac:dyDescent="0.2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c r="AT2205"/>
      <c r="AU2205"/>
      <c r="AV2205"/>
      <c r="AW2205"/>
      <c r="AX2205"/>
      <c r="AY2205"/>
      <c r="AZ2205"/>
      <c r="BA2205"/>
      <c r="BB2205"/>
      <c r="BC2205"/>
      <c r="BD2205"/>
      <c r="BE2205"/>
      <c r="BF2205"/>
      <c r="BG2205"/>
      <c r="BH2205"/>
      <c r="BI2205"/>
      <c r="BJ2205"/>
      <c r="BK2205"/>
      <c r="BL2205"/>
      <c r="BM2205"/>
      <c r="BN2205"/>
      <c r="BO2205"/>
      <c r="BP2205"/>
      <c r="BQ2205"/>
      <c r="BR2205"/>
      <c r="BS2205"/>
      <c r="BT2205"/>
      <c r="BU2205"/>
      <c r="BV2205"/>
      <c r="BW2205"/>
      <c r="BX2205"/>
      <c r="BY2205"/>
      <c r="BZ2205"/>
      <c r="CA2205"/>
      <c r="CB2205"/>
      <c r="CC2205"/>
      <c r="CD2205"/>
      <c r="CE2205"/>
      <c r="CF2205"/>
      <c r="CG2205"/>
      <c r="CH2205"/>
      <c r="CI2205"/>
      <c r="CJ2205"/>
      <c r="CK2205"/>
      <c r="CL2205"/>
      <c r="CM2205"/>
      <c r="CN2205"/>
      <c r="CO2205"/>
      <c r="CP2205"/>
      <c r="CQ2205"/>
      <c r="CR2205"/>
      <c r="CS2205"/>
      <c r="CT2205"/>
      <c r="CU2205"/>
      <c r="CV2205"/>
    </row>
    <row r="2206" spans="10:100" x14ac:dyDescent="0.25">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c r="AT2206"/>
      <c r="AU2206"/>
      <c r="AV2206"/>
      <c r="AW2206"/>
      <c r="AX2206"/>
      <c r="AY2206"/>
      <c r="AZ2206"/>
      <c r="BA2206"/>
      <c r="BB2206"/>
      <c r="BC2206"/>
      <c r="BD2206"/>
      <c r="BE2206"/>
      <c r="BF2206"/>
      <c r="BG2206"/>
      <c r="BH2206"/>
      <c r="BI2206"/>
      <c r="BJ2206"/>
      <c r="BK2206"/>
      <c r="BL2206"/>
      <c r="BM2206"/>
      <c r="BN2206"/>
      <c r="BO2206"/>
      <c r="BP2206"/>
      <c r="BQ2206"/>
      <c r="BR2206"/>
      <c r="BS2206"/>
      <c r="BT2206"/>
      <c r="BU2206"/>
      <c r="BV2206"/>
      <c r="BW2206"/>
      <c r="BX2206"/>
      <c r="BY2206"/>
      <c r="BZ2206"/>
      <c r="CA2206"/>
      <c r="CB2206"/>
      <c r="CC2206"/>
      <c r="CD2206"/>
      <c r="CE2206"/>
      <c r="CF2206"/>
      <c r="CG2206"/>
      <c r="CH2206"/>
      <c r="CI2206"/>
      <c r="CJ2206"/>
      <c r="CK2206"/>
      <c r="CL2206"/>
      <c r="CM2206"/>
      <c r="CN2206"/>
      <c r="CO2206"/>
      <c r="CP2206"/>
      <c r="CQ2206"/>
      <c r="CR2206"/>
      <c r="CS2206"/>
      <c r="CT2206"/>
      <c r="CU2206"/>
      <c r="CV2206"/>
    </row>
    <row r="2207" spans="10:100" x14ac:dyDescent="0.25">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c r="AT2207"/>
      <c r="AU2207"/>
      <c r="AV2207"/>
      <c r="AW2207"/>
      <c r="AX2207"/>
      <c r="AY2207"/>
      <c r="AZ2207"/>
      <c r="BA2207"/>
      <c r="BB2207"/>
      <c r="BC2207"/>
      <c r="BD2207"/>
      <c r="BE2207"/>
      <c r="BF2207"/>
      <c r="BG2207"/>
      <c r="BH2207"/>
      <c r="BI2207"/>
      <c r="BJ2207"/>
      <c r="BK2207"/>
      <c r="BL2207"/>
      <c r="BM2207"/>
      <c r="BN2207"/>
      <c r="BO2207"/>
      <c r="BP2207"/>
      <c r="BQ2207"/>
      <c r="BR2207"/>
      <c r="BS2207"/>
      <c r="BT2207"/>
      <c r="BU2207"/>
      <c r="BV2207"/>
      <c r="BW2207"/>
      <c r="BX2207"/>
      <c r="BY2207"/>
      <c r="BZ2207"/>
      <c r="CA2207"/>
      <c r="CB2207"/>
      <c r="CC2207"/>
      <c r="CD2207"/>
      <c r="CE2207"/>
      <c r="CF2207"/>
      <c r="CG2207"/>
      <c r="CH2207"/>
      <c r="CI2207"/>
      <c r="CJ2207"/>
      <c r="CK2207"/>
      <c r="CL2207"/>
      <c r="CM2207"/>
      <c r="CN2207"/>
      <c r="CO2207"/>
      <c r="CP2207"/>
      <c r="CQ2207"/>
      <c r="CR2207"/>
      <c r="CS2207"/>
      <c r="CT2207"/>
      <c r="CU2207"/>
      <c r="CV2207"/>
    </row>
    <row r="2208" spans="10:100" x14ac:dyDescent="0.25">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M2208"/>
      <c r="CN2208"/>
      <c r="CO2208"/>
      <c r="CP2208"/>
      <c r="CQ2208"/>
      <c r="CR2208"/>
      <c r="CS2208"/>
      <c r="CT2208"/>
      <c r="CU2208"/>
      <c r="CV2208"/>
    </row>
    <row r="2209" spans="10:100" x14ac:dyDescent="0.25">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c r="AT2209"/>
      <c r="AU2209"/>
      <c r="AV2209"/>
      <c r="AW2209"/>
      <c r="AX2209"/>
      <c r="AY2209"/>
      <c r="AZ2209"/>
      <c r="BA2209"/>
      <c r="BB2209"/>
      <c r="BC2209"/>
      <c r="BD2209"/>
      <c r="BE2209"/>
      <c r="BF2209"/>
      <c r="BG2209"/>
      <c r="BH2209"/>
      <c r="BI2209"/>
      <c r="BJ2209"/>
      <c r="BK2209"/>
      <c r="BL2209"/>
      <c r="BM2209"/>
      <c r="BN2209"/>
      <c r="BO2209"/>
      <c r="BP2209"/>
      <c r="BQ2209"/>
      <c r="BR2209"/>
      <c r="BS2209"/>
      <c r="BT2209"/>
      <c r="BU2209"/>
      <c r="BV2209"/>
      <c r="BW2209"/>
      <c r="BX2209"/>
      <c r="BY2209"/>
      <c r="BZ2209"/>
      <c r="CA2209"/>
      <c r="CB2209"/>
      <c r="CC2209"/>
      <c r="CD2209"/>
      <c r="CE2209"/>
      <c r="CF2209"/>
      <c r="CG2209"/>
      <c r="CH2209"/>
      <c r="CI2209"/>
      <c r="CJ2209"/>
      <c r="CK2209"/>
      <c r="CL2209"/>
      <c r="CM2209"/>
      <c r="CN2209"/>
      <c r="CO2209"/>
      <c r="CP2209"/>
      <c r="CQ2209"/>
      <c r="CR2209"/>
      <c r="CS2209"/>
      <c r="CT2209"/>
      <c r="CU2209"/>
      <c r="CV2209"/>
    </row>
    <row r="2210" spans="10:100" x14ac:dyDescent="0.25">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c r="AT2210"/>
      <c r="AU2210"/>
      <c r="AV2210"/>
      <c r="AW2210"/>
      <c r="AX2210"/>
      <c r="AY2210"/>
      <c r="AZ2210"/>
      <c r="BA2210"/>
      <c r="BB2210"/>
      <c r="BC2210"/>
      <c r="BD2210"/>
      <c r="BE2210"/>
      <c r="BF2210"/>
      <c r="BG2210"/>
      <c r="BH2210"/>
      <c r="BI2210"/>
      <c r="BJ2210"/>
      <c r="BK2210"/>
      <c r="BL2210"/>
      <c r="BM2210"/>
      <c r="BN2210"/>
      <c r="BO2210"/>
      <c r="BP2210"/>
      <c r="BQ2210"/>
      <c r="BR2210"/>
      <c r="BS2210"/>
      <c r="BT2210"/>
      <c r="BU2210"/>
      <c r="BV2210"/>
      <c r="BW2210"/>
      <c r="BX2210"/>
      <c r="BY2210"/>
      <c r="BZ2210"/>
      <c r="CA2210"/>
      <c r="CB2210"/>
      <c r="CC2210"/>
      <c r="CD2210"/>
      <c r="CE2210"/>
      <c r="CF2210"/>
      <c r="CG2210"/>
      <c r="CH2210"/>
      <c r="CI2210"/>
      <c r="CJ2210"/>
      <c r="CK2210"/>
      <c r="CL2210"/>
      <c r="CM2210"/>
      <c r="CN2210"/>
      <c r="CO2210"/>
      <c r="CP2210"/>
      <c r="CQ2210"/>
      <c r="CR2210"/>
      <c r="CS2210"/>
      <c r="CT2210"/>
      <c r="CU2210"/>
      <c r="CV2210"/>
    </row>
    <row r="2211" spans="10:100" x14ac:dyDescent="0.25">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c r="AT2211"/>
      <c r="AU2211"/>
      <c r="AV2211"/>
      <c r="AW2211"/>
      <c r="AX2211"/>
      <c r="AY2211"/>
      <c r="AZ2211"/>
      <c r="BA2211"/>
      <c r="BB2211"/>
      <c r="BC2211"/>
      <c r="BD2211"/>
      <c r="BE2211"/>
      <c r="BF2211"/>
      <c r="BG2211"/>
      <c r="BH2211"/>
      <c r="BI2211"/>
      <c r="BJ2211"/>
      <c r="BK2211"/>
      <c r="BL2211"/>
      <c r="BM2211"/>
      <c r="BN2211"/>
      <c r="BO2211"/>
      <c r="BP2211"/>
      <c r="BQ2211"/>
      <c r="BR2211"/>
      <c r="BS2211"/>
      <c r="BT2211"/>
      <c r="BU2211"/>
      <c r="BV2211"/>
      <c r="BW2211"/>
      <c r="BX2211"/>
      <c r="BY2211"/>
      <c r="BZ2211"/>
      <c r="CA2211"/>
      <c r="CB2211"/>
      <c r="CC2211"/>
      <c r="CD2211"/>
      <c r="CE2211"/>
      <c r="CF2211"/>
      <c r="CG2211"/>
      <c r="CH2211"/>
      <c r="CI2211"/>
      <c r="CJ2211"/>
      <c r="CK2211"/>
      <c r="CL2211"/>
      <c r="CM2211"/>
      <c r="CN2211"/>
      <c r="CO2211"/>
      <c r="CP2211"/>
      <c r="CQ2211"/>
      <c r="CR2211"/>
      <c r="CS2211"/>
      <c r="CT2211"/>
      <c r="CU2211"/>
      <c r="CV2211"/>
    </row>
    <row r="2212" spans="10:100" x14ac:dyDescent="0.25">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c r="AT2212"/>
      <c r="AU2212"/>
      <c r="AV2212"/>
      <c r="AW2212"/>
      <c r="AX2212"/>
      <c r="AY2212"/>
      <c r="AZ2212"/>
      <c r="BA2212"/>
      <c r="BB2212"/>
      <c r="BC2212"/>
      <c r="BD2212"/>
      <c r="BE2212"/>
      <c r="BF2212"/>
      <c r="BG2212"/>
      <c r="BH2212"/>
      <c r="BI2212"/>
      <c r="BJ2212"/>
      <c r="BK2212"/>
      <c r="BL2212"/>
      <c r="BM2212"/>
      <c r="BN2212"/>
      <c r="BO2212"/>
      <c r="BP2212"/>
      <c r="BQ2212"/>
      <c r="BR2212"/>
      <c r="BS2212"/>
      <c r="BT2212"/>
      <c r="BU2212"/>
      <c r="BV2212"/>
      <c r="BW2212"/>
      <c r="BX2212"/>
      <c r="BY2212"/>
      <c r="BZ2212"/>
      <c r="CA2212"/>
      <c r="CB2212"/>
      <c r="CC2212"/>
      <c r="CD2212"/>
      <c r="CE2212"/>
      <c r="CF2212"/>
      <c r="CG2212"/>
      <c r="CH2212"/>
      <c r="CI2212"/>
      <c r="CJ2212"/>
      <c r="CK2212"/>
      <c r="CL2212"/>
      <c r="CM2212"/>
      <c r="CN2212"/>
      <c r="CO2212"/>
      <c r="CP2212"/>
      <c r="CQ2212"/>
      <c r="CR2212"/>
      <c r="CS2212"/>
      <c r="CT2212"/>
      <c r="CU2212"/>
      <c r="CV2212"/>
    </row>
    <row r="2213" spans="10:100" x14ac:dyDescent="0.25">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c r="AT2213"/>
      <c r="AU2213"/>
      <c r="AV2213"/>
      <c r="AW2213"/>
      <c r="AX2213"/>
      <c r="AY2213"/>
      <c r="AZ2213"/>
      <c r="BA2213"/>
      <c r="BB2213"/>
      <c r="BC2213"/>
      <c r="BD2213"/>
      <c r="BE2213"/>
      <c r="BF2213"/>
      <c r="BG2213"/>
      <c r="BH2213"/>
      <c r="BI2213"/>
      <c r="BJ2213"/>
      <c r="BK2213"/>
      <c r="BL2213"/>
      <c r="BM2213"/>
      <c r="BN2213"/>
      <c r="BO2213"/>
      <c r="BP2213"/>
      <c r="BQ2213"/>
      <c r="BR2213"/>
      <c r="BS2213"/>
      <c r="BT2213"/>
      <c r="BU2213"/>
      <c r="BV2213"/>
      <c r="BW2213"/>
      <c r="BX2213"/>
      <c r="BY2213"/>
      <c r="BZ2213"/>
      <c r="CA2213"/>
      <c r="CB2213"/>
      <c r="CC2213"/>
      <c r="CD2213"/>
      <c r="CE2213"/>
      <c r="CF2213"/>
      <c r="CG2213"/>
      <c r="CH2213"/>
      <c r="CI2213"/>
      <c r="CJ2213"/>
      <c r="CK2213"/>
      <c r="CL2213"/>
      <c r="CM2213"/>
      <c r="CN2213"/>
      <c r="CO2213"/>
      <c r="CP2213"/>
      <c r="CQ2213"/>
      <c r="CR2213"/>
      <c r="CS2213"/>
      <c r="CT2213"/>
      <c r="CU2213"/>
      <c r="CV2213"/>
    </row>
    <row r="2214" spans="10:100" x14ac:dyDescent="0.25">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c r="AT2214"/>
      <c r="AU2214"/>
      <c r="AV2214"/>
      <c r="AW2214"/>
      <c r="AX2214"/>
      <c r="AY2214"/>
      <c r="AZ2214"/>
      <c r="BA2214"/>
      <c r="BB2214"/>
      <c r="BC2214"/>
      <c r="BD2214"/>
      <c r="BE2214"/>
      <c r="BF2214"/>
      <c r="BG2214"/>
      <c r="BH2214"/>
      <c r="BI2214"/>
      <c r="BJ2214"/>
      <c r="BK2214"/>
      <c r="BL2214"/>
      <c r="BM2214"/>
      <c r="BN2214"/>
      <c r="BO2214"/>
      <c r="BP2214"/>
      <c r="BQ2214"/>
      <c r="BR2214"/>
      <c r="BS2214"/>
      <c r="BT2214"/>
      <c r="BU2214"/>
      <c r="BV2214"/>
      <c r="BW2214"/>
      <c r="BX2214"/>
      <c r="BY2214"/>
      <c r="BZ2214"/>
      <c r="CA2214"/>
      <c r="CB2214"/>
      <c r="CC2214"/>
      <c r="CD2214"/>
      <c r="CE2214"/>
      <c r="CF2214"/>
      <c r="CG2214"/>
      <c r="CH2214"/>
      <c r="CI2214"/>
      <c r="CJ2214"/>
      <c r="CK2214"/>
      <c r="CL2214"/>
      <c r="CM2214"/>
      <c r="CN2214"/>
      <c r="CO2214"/>
      <c r="CP2214"/>
      <c r="CQ2214"/>
      <c r="CR2214"/>
      <c r="CS2214"/>
      <c r="CT2214"/>
      <c r="CU2214"/>
      <c r="CV2214"/>
    </row>
    <row r="2215" spans="10:100" x14ac:dyDescent="0.2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c r="AT2215"/>
      <c r="AU2215"/>
      <c r="AV2215"/>
      <c r="AW2215"/>
      <c r="AX2215"/>
      <c r="AY2215"/>
      <c r="AZ2215"/>
      <c r="BA2215"/>
      <c r="BB2215"/>
      <c r="BC2215"/>
      <c r="BD2215"/>
      <c r="BE2215"/>
      <c r="BF2215"/>
      <c r="BG2215"/>
      <c r="BH2215"/>
      <c r="BI2215"/>
      <c r="BJ2215"/>
      <c r="BK2215"/>
      <c r="BL2215"/>
      <c r="BM2215"/>
      <c r="BN2215"/>
      <c r="BO2215"/>
      <c r="BP2215"/>
      <c r="BQ2215"/>
      <c r="BR2215"/>
      <c r="BS2215"/>
      <c r="BT2215"/>
      <c r="BU2215"/>
      <c r="BV2215"/>
      <c r="BW2215"/>
      <c r="BX2215"/>
      <c r="BY2215"/>
      <c r="BZ2215"/>
      <c r="CA2215"/>
      <c r="CB2215"/>
      <c r="CC2215"/>
      <c r="CD2215"/>
      <c r="CE2215"/>
      <c r="CF2215"/>
      <c r="CG2215"/>
      <c r="CH2215"/>
      <c r="CI2215"/>
      <c r="CJ2215"/>
      <c r="CK2215"/>
      <c r="CL2215"/>
      <c r="CM2215"/>
      <c r="CN2215"/>
      <c r="CO2215"/>
      <c r="CP2215"/>
      <c r="CQ2215"/>
      <c r="CR2215"/>
      <c r="CS2215"/>
      <c r="CT2215"/>
      <c r="CU2215"/>
      <c r="CV2215"/>
    </row>
    <row r="2216" spans="10:100" x14ac:dyDescent="0.25">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c r="AT2216"/>
      <c r="AU2216"/>
      <c r="AV2216"/>
      <c r="AW2216"/>
      <c r="AX2216"/>
      <c r="AY2216"/>
      <c r="AZ2216"/>
      <c r="BA2216"/>
      <c r="BB2216"/>
      <c r="BC2216"/>
      <c r="BD2216"/>
      <c r="BE2216"/>
      <c r="BF2216"/>
      <c r="BG2216"/>
      <c r="BH2216"/>
      <c r="BI2216"/>
      <c r="BJ2216"/>
      <c r="BK2216"/>
      <c r="BL2216"/>
      <c r="BM2216"/>
      <c r="BN2216"/>
      <c r="BO2216"/>
      <c r="BP2216"/>
      <c r="BQ2216"/>
      <c r="BR2216"/>
      <c r="BS2216"/>
      <c r="BT2216"/>
      <c r="BU2216"/>
      <c r="BV2216"/>
      <c r="BW2216"/>
      <c r="BX2216"/>
      <c r="BY2216"/>
      <c r="BZ2216"/>
      <c r="CA2216"/>
      <c r="CB2216"/>
      <c r="CC2216"/>
      <c r="CD2216"/>
      <c r="CE2216"/>
      <c r="CF2216"/>
      <c r="CG2216"/>
      <c r="CH2216"/>
      <c r="CI2216"/>
      <c r="CJ2216"/>
      <c r="CK2216"/>
      <c r="CL2216"/>
      <c r="CM2216"/>
      <c r="CN2216"/>
      <c r="CO2216"/>
      <c r="CP2216"/>
      <c r="CQ2216"/>
      <c r="CR2216"/>
      <c r="CS2216"/>
      <c r="CT2216"/>
      <c r="CU2216"/>
      <c r="CV2216"/>
    </row>
    <row r="2217" spans="10:100" x14ac:dyDescent="0.25">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c r="AT2217"/>
      <c r="AU2217"/>
      <c r="AV2217"/>
      <c r="AW2217"/>
      <c r="AX2217"/>
      <c r="AY2217"/>
      <c r="AZ2217"/>
      <c r="BA2217"/>
      <c r="BB2217"/>
      <c r="BC2217"/>
      <c r="BD2217"/>
      <c r="BE2217"/>
      <c r="BF2217"/>
      <c r="BG2217"/>
      <c r="BH2217"/>
      <c r="BI2217"/>
      <c r="BJ2217"/>
      <c r="BK2217"/>
      <c r="BL2217"/>
      <c r="BM2217"/>
      <c r="BN2217"/>
      <c r="BO2217"/>
      <c r="BP2217"/>
      <c r="BQ2217"/>
      <c r="BR2217"/>
      <c r="BS2217"/>
      <c r="BT2217"/>
      <c r="BU2217"/>
      <c r="BV2217"/>
      <c r="BW2217"/>
      <c r="BX2217"/>
      <c r="BY2217"/>
      <c r="BZ2217"/>
      <c r="CA2217"/>
      <c r="CB2217"/>
      <c r="CC2217"/>
      <c r="CD2217"/>
      <c r="CE2217"/>
      <c r="CF2217"/>
      <c r="CG2217"/>
      <c r="CH2217"/>
      <c r="CI2217"/>
      <c r="CJ2217"/>
      <c r="CK2217"/>
      <c r="CL2217"/>
      <c r="CM2217"/>
      <c r="CN2217"/>
      <c r="CO2217"/>
      <c r="CP2217"/>
      <c r="CQ2217"/>
      <c r="CR2217"/>
      <c r="CS2217"/>
      <c r="CT2217"/>
      <c r="CU2217"/>
      <c r="CV2217"/>
    </row>
    <row r="2218" spans="10:100" x14ac:dyDescent="0.25">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c r="AZ2218"/>
      <c r="BA2218"/>
      <c r="BB2218"/>
      <c r="BC2218"/>
      <c r="BD2218"/>
      <c r="BE2218"/>
      <c r="BF2218"/>
      <c r="BG2218"/>
      <c r="BH2218"/>
      <c r="BI2218"/>
      <c r="BJ2218"/>
      <c r="BK2218"/>
      <c r="BL2218"/>
      <c r="BM2218"/>
      <c r="BN2218"/>
      <c r="BO2218"/>
      <c r="BP2218"/>
      <c r="BQ2218"/>
      <c r="BR2218"/>
      <c r="BS2218"/>
      <c r="BT2218"/>
      <c r="BU2218"/>
      <c r="BV2218"/>
      <c r="BW2218"/>
      <c r="BX2218"/>
      <c r="BY2218"/>
      <c r="BZ2218"/>
      <c r="CA2218"/>
      <c r="CB2218"/>
      <c r="CC2218"/>
      <c r="CD2218"/>
      <c r="CE2218"/>
      <c r="CF2218"/>
      <c r="CG2218"/>
      <c r="CH2218"/>
      <c r="CI2218"/>
      <c r="CJ2218"/>
      <c r="CK2218"/>
      <c r="CL2218"/>
      <c r="CM2218"/>
      <c r="CN2218"/>
      <c r="CO2218"/>
      <c r="CP2218"/>
      <c r="CQ2218"/>
      <c r="CR2218"/>
      <c r="CS2218"/>
      <c r="CT2218"/>
      <c r="CU2218"/>
      <c r="CV2218"/>
    </row>
    <row r="2219" spans="10:100" x14ac:dyDescent="0.25">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c r="AZ2219"/>
      <c r="BA2219"/>
      <c r="BB2219"/>
      <c r="BC2219"/>
      <c r="BD2219"/>
      <c r="BE2219"/>
      <c r="BF2219"/>
      <c r="BG2219"/>
      <c r="BH2219"/>
      <c r="BI2219"/>
      <c r="BJ2219"/>
      <c r="BK2219"/>
      <c r="BL2219"/>
      <c r="BM2219"/>
      <c r="BN2219"/>
      <c r="BO2219"/>
      <c r="BP2219"/>
      <c r="BQ2219"/>
      <c r="BR2219"/>
      <c r="BS2219"/>
      <c r="BT2219"/>
      <c r="BU2219"/>
      <c r="BV2219"/>
      <c r="BW2219"/>
      <c r="BX2219"/>
      <c r="BY2219"/>
      <c r="BZ2219"/>
      <c r="CA2219"/>
      <c r="CB2219"/>
      <c r="CC2219"/>
      <c r="CD2219"/>
      <c r="CE2219"/>
      <c r="CF2219"/>
      <c r="CG2219"/>
      <c r="CH2219"/>
      <c r="CI2219"/>
      <c r="CJ2219"/>
      <c r="CK2219"/>
      <c r="CL2219"/>
      <c r="CM2219"/>
      <c r="CN2219"/>
      <c r="CO2219"/>
      <c r="CP2219"/>
      <c r="CQ2219"/>
      <c r="CR2219"/>
      <c r="CS2219"/>
      <c r="CT2219"/>
      <c r="CU2219"/>
      <c r="CV2219"/>
    </row>
    <row r="2220" spans="10:100" x14ac:dyDescent="0.25">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c r="AT2220"/>
      <c r="AU2220"/>
      <c r="AV2220"/>
      <c r="AW2220"/>
      <c r="AX2220"/>
      <c r="AY2220"/>
      <c r="AZ2220"/>
      <c r="BA2220"/>
      <c r="BB2220"/>
      <c r="BC2220"/>
      <c r="BD2220"/>
      <c r="BE2220"/>
      <c r="BF2220"/>
      <c r="BG2220"/>
      <c r="BH2220"/>
      <c r="BI2220"/>
      <c r="BJ2220"/>
      <c r="BK2220"/>
      <c r="BL2220"/>
      <c r="BM2220"/>
      <c r="BN2220"/>
      <c r="BO2220"/>
      <c r="BP2220"/>
      <c r="BQ2220"/>
      <c r="BR2220"/>
      <c r="BS2220"/>
      <c r="BT2220"/>
      <c r="BU2220"/>
      <c r="BV2220"/>
      <c r="BW2220"/>
      <c r="BX2220"/>
      <c r="BY2220"/>
      <c r="BZ2220"/>
      <c r="CA2220"/>
      <c r="CB2220"/>
      <c r="CC2220"/>
      <c r="CD2220"/>
      <c r="CE2220"/>
      <c r="CF2220"/>
      <c r="CG2220"/>
      <c r="CH2220"/>
      <c r="CI2220"/>
      <c r="CJ2220"/>
      <c r="CK2220"/>
      <c r="CL2220"/>
      <c r="CM2220"/>
      <c r="CN2220"/>
      <c r="CO2220"/>
      <c r="CP2220"/>
      <c r="CQ2220"/>
      <c r="CR2220"/>
      <c r="CS2220"/>
      <c r="CT2220"/>
      <c r="CU2220"/>
      <c r="CV2220"/>
    </row>
    <row r="2221" spans="10:100" x14ac:dyDescent="0.25">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c r="AT2221"/>
      <c r="AU2221"/>
      <c r="AV2221"/>
      <c r="AW2221"/>
      <c r="AX2221"/>
      <c r="AY2221"/>
      <c r="AZ2221"/>
      <c r="BA2221"/>
      <c r="BB2221"/>
      <c r="BC2221"/>
      <c r="BD2221"/>
      <c r="BE2221"/>
      <c r="BF2221"/>
      <c r="BG2221"/>
      <c r="BH2221"/>
      <c r="BI2221"/>
      <c r="BJ2221"/>
      <c r="BK2221"/>
      <c r="BL2221"/>
      <c r="BM2221"/>
      <c r="BN2221"/>
      <c r="BO2221"/>
      <c r="BP2221"/>
      <c r="BQ2221"/>
      <c r="BR2221"/>
      <c r="BS2221"/>
      <c r="BT2221"/>
      <c r="BU2221"/>
      <c r="BV2221"/>
      <c r="BW2221"/>
      <c r="BX2221"/>
      <c r="BY2221"/>
      <c r="BZ2221"/>
      <c r="CA2221"/>
      <c r="CB2221"/>
      <c r="CC2221"/>
      <c r="CD2221"/>
      <c r="CE2221"/>
      <c r="CF2221"/>
      <c r="CG2221"/>
      <c r="CH2221"/>
      <c r="CI2221"/>
      <c r="CJ2221"/>
      <c r="CK2221"/>
      <c r="CL2221"/>
      <c r="CM2221"/>
      <c r="CN2221"/>
      <c r="CO2221"/>
      <c r="CP2221"/>
      <c r="CQ2221"/>
      <c r="CR2221"/>
      <c r="CS2221"/>
      <c r="CT2221"/>
      <c r="CU2221"/>
      <c r="CV2221"/>
    </row>
    <row r="2222" spans="10:100" x14ac:dyDescent="0.25">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M2222"/>
      <c r="CN2222"/>
      <c r="CO2222"/>
      <c r="CP2222"/>
      <c r="CQ2222"/>
      <c r="CR2222"/>
      <c r="CS2222"/>
      <c r="CT2222"/>
      <c r="CU2222"/>
      <c r="CV2222"/>
    </row>
    <row r="2223" spans="10:100" x14ac:dyDescent="0.25">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M2223"/>
      <c r="CN2223"/>
      <c r="CO2223"/>
      <c r="CP2223"/>
      <c r="CQ2223"/>
      <c r="CR2223"/>
      <c r="CS2223"/>
      <c r="CT2223"/>
      <c r="CU2223"/>
      <c r="CV2223"/>
    </row>
    <row r="2224" spans="10:100" x14ac:dyDescent="0.25">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c r="AT2224"/>
      <c r="AU2224"/>
      <c r="AV2224"/>
      <c r="AW2224"/>
      <c r="AX2224"/>
      <c r="AY2224"/>
      <c r="AZ2224"/>
      <c r="BA2224"/>
      <c r="BB2224"/>
      <c r="BC2224"/>
      <c r="BD2224"/>
      <c r="BE2224"/>
      <c r="BF2224"/>
      <c r="BG2224"/>
      <c r="BH2224"/>
      <c r="BI2224"/>
      <c r="BJ2224"/>
      <c r="BK2224"/>
      <c r="BL2224"/>
      <c r="BM2224"/>
      <c r="BN2224"/>
      <c r="BO2224"/>
      <c r="BP2224"/>
      <c r="BQ2224"/>
      <c r="BR2224"/>
      <c r="BS2224"/>
      <c r="BT2224"/>
      <c r="BU2224"/>
      <c r="BV2224"/>
      <c r="BW2224"/>
      <c r="BX2224"/>
      <c r="BY2224"/>
      <c r="BZ2224"/>
      <c r="CA2224"/>
      <c r="CB2224"/>
      <c r="CC2224"/>
      <c r="CD2224"/>
      <c r="CE2224"/>
      <c r="CF2224"/>
      <c r="CG2224"/>
      <c r="CH2224"/>
      <c r="CI2224"/>
      <c r="CJ2224"/>
      <c r="CK2224"/>
      <c r="CL2224"/>
      <c r="CM2224"/>
      <c r="CN2224"/>
      <c r="CO2224"/>
      <c r="CP2224"/>
      <c r="CQ2224"/>
      <c r="CR2224"/>
      <c r="CS2224"/>
      <c r="CT2224"/>
      <c r="CU2224"/>
      <c r="CV2224"/>
    </row>
    <row r="2225" spans="10:100" x14ac:dyDescent="0.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c r="AT2225"/>
      <c r="AU2225"/>
      <c r="AV2225"/>
      <c r="AW2225"/>
      <c r="AX2225"/>
      <c r="AY2225"/>
      <c r="AZ2225"/>
      <c r="BA2225"/>
      <c r="BB2225"/>
      <c r="BC2225"/>
      <c r="BD2225"/>
      <c r="BE2225"/>
      <c r="BF2225"/>
      <c r="BG2225"/>
      <c r="BH2225"/>
      <c r="BI2225"/>
      <c r="BJ2225"/>
      <c r="BK2225"/>
      <c r="BL2225"/>
      <c r="BM2225"/>
      <c r="BN2225"/>
      <c r="BO2225"/>
      <c r="BP2225"/>
      <c r="BQ2225"/>
      <c r="BR2225"/>
      <c r="BS2225"/>
      <c r="BT2225"/>
      <c r="BU2225"/>
      <c r="BV2225"/>
      <c r="BW2225"/>
      <c r="BX2225"/>
      <c r="BY2225"/>
      <c r="BZ2225"/>
      <c r="CA2225"/>
      <c r="CB2225"/>
      <c r="CC2225"/>
      <c r="CD2225"/>
      <c r="CE2225"/>
      <c r="CF2225"/>
      <c r="CG2225"/>
      <c r="CH2225"/>
      <c r="CI2225"/>
      <c r="CJ2225"/>
      <c r="CK2225"/>
      <c r="CL2225"/>
      <c r="CM2225"/>
      <c r="CN2225"/>
      <c r="CO2225"/>
      <c r="CP2225"/>
      <c r="CQ2225"/>
      <c r="CR2225"/>
      <c r="CS2225"/>
      <c r="CT2225"/>
      <c r="CU2225"/>
      <c r="CV2225"/>
    </row>
    <row r="2226" spans="10:100" x14ac:dyDescent="0.25">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c r="AT2226"/>
      <c r="AU2226"/>
      <c r="AV2226"/>
      <c r="AW2226"/>
      <c r="AX2226"/>
      <c r="AY2226"/>
      <c r="AZ2226"/>
      <c r="BA2226"/>
      <c r="BB2226"/>
      <c r="BC2226"/>
      <c r="BD2226"/>
      <c r="BE2226"/>
      <c r="BF2226"/>
      <c r="BG2226"/>
      <c r="BH2226"/>
      <c r="BI2226"/>
      <c r="BJ2226"/>
      <c r="BK2226"/>
      <c r="BL2226"/>
      <c r="BM2226"/>
      <c r="BN2226"/>
      <c r="BO2226"/>
      <c r="BP2226"/>
      <c r="BQ2226"/>
      <c r="BR2226"/>
      <c r="BS2226"/>
      <c r="BT2226"/>
      <c r="BU2226"/>
      <c r="BV2226"/>
      <c r="BW2226"/>
      <c r="BX2226"/>
      <c r="BY2226"/>
      <c r="BZ2226"/>
      <c r="CA2226"/>
      <c r="CB2226"/>
      <c r="CC2226"/>
      <c r="CD2226"/>
      <c r="CE2226"/>
      <c r="CF2226"/>
      <c r="CG2226"/>
      <c r="CH2226"/>
      <c r="CI2226"/>
      <c r="CJ2226"/>
      <c r="CK2226"/>
      <c r="CL2226"/>
      <c r="CM2226"/>
      <c r="CN2226"/>
      <c r="CO2226"/>
      <c r="CP2226"/>
      <c r="CQ2226"/>
      <c r="CR2226"/>
      <c r="CS2226"/>
      <c r="CT2226"/>
      <c r="CU2226"/>
      <c r="CV2226"/>
    </row>
    <row r="2227" spans="10:100" x14ac:dyDescent="0.25">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c r="AZ2227"/>
      <c r="BA2227"/>
      <c r="BB2227"/>
      <c r="BC2227"/>
      <c r="BD2227"/>
      <c r="BE2227"/>
      <c r="BF2227"/>
      <c r="BG2227"/>
      <c r="BH2227"/>
      <c r="BI2227"/>
      <c r="BJ2227"/>
      <c r="BK2227"/>
      <c r="BL2227"/>
      <c r="BM2227"/>
      <c r="BN2227"/>
      <c r="BO2227"/>
      <c r="BP2227"/>
      <c r="BQ2227"/>
      <c r="BR2227"/>
      <c r="BS2227"/>
      <c r="BT2227"/>
      <c r="BU2227"/>
      <c r="BV2227"/>
      <c r="BW2227"/>
      <c r="BX2227"/>
      <c r="BY2227"/>
      <c r="BZ2227"/>
      <c r="CA2227"/>
      <c r="CB2227"/>
      <c r="CC2227"/>
      <c r="CD2227"/>
      <c r="CE2227"/>
      <c r="CF2227"/>
      <c r="CG2227"/>
      <c r="CH2227"/>
      <c r="CI2227"/>
      <c r="CJ2227"/>
      <c r="CK2227"/>
      <c r="CL2227"/>
      <c r="CM2227"/>
      <c r="CN2227"/>
      <c r="CO2227"/>
      <c r="CP2227"/>
      <c r="CQ2227"/>
      <c r="CR2227"/>
      <c r="CS2227"/>
      <c r="CT2227"/>
      <c r="CU2227"/>
      <c r="CV2227"/>
    </row>
    <row r="2228" spans="10:100" x14ac:dyDescent="0.25">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c r="AT2228"/>
      <c r="AU2228"/>
      <c r="AV2228"/>
      <c r="AW2228"/>
      <c r="AX2228"/>
      <c r="AY2228"/>
      <c r="AZ2228"/>
      <c r="BA2228"/>
      <c r="BB2228"/>
      <c r="BC2228"/>
      <c r="BD2228"/>
      <c r="BE2228"/>
      <c r="BF2228"/>
      <c r="BG2228"/>
      <c r="BH2228"/>
      <c r="BI2228"/>
      <c r="BJ2228"/>
      <c r="BK2228"/>
      <c r="BL2228"/>
      <c r="BM2228"/>
      <c r="BN2228"/>
      <c r="BO2228"/>
      <c r="BP2228"/>
      <c r="BQ2228"/>
      <c r="BR2228"/>
      <c r="BS2228"/>
      <c r="BT2228"/>
      <c r="BU2228"/>
      <c r="BV2228"/>
      <c r="BW2228"/>
      <c r="BX2228"/>
      <c r="BY2228"/>
      <c r="BZ2228"/>
      <c r="CA2228"/>
      <c r="CB2228"/>
      <c r="CC2228"/>
      <c r="CD2228"/>
      <c r="CE2228"/>
      <c r="CF2228"/>
      <c r="CG2228"/>
      <c r="CH2228"/>
      <c r="CI2228"/>
      <c r="CJ2228"/>
      <c r="CK2228"/>
      <c r="CL2228"/>
      <c r="CM2228"/>
      <c r="CN2228"/>
      <c r="CO2228"/>
      <c r="CP2228"/>
      <c r="CQ2228"/>
      <c r="CR2228"/>
      <c r="CS2228"/>
      <c r="CT2228"/>
      <c r="CU2228"/>
      <c r="CV2228"/>
    </row>
    <row r="2229" spans="10:100" x14ac:dyDescent="0.25">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M2229"/>
      <c r="CN2229"/>
      <c r="CO2229"/>
      <c r="CP2229"/>
      <c r="CQ2229"/>
      <c r="CR2229"/>
      <c r="CS2229"/>
      <c r="CT2229"/>
      <c r="CU2229"/>
      <c r="CV2229"/>
    </row>
    <row r="2230" spans="10:100" x14ac:dyDescent="0.25">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c r="AZ2230"/>
      <c r="BA2230"/>
      <c r="BB2230"/>
      <c r="BC2230"/>
      <c r="BD2230"/>
      <c r="BE2230"/>
      <c r="BF2230"/>
      <c r="BG2230"/>
      <c r="BH2230"/>
      <c r="BI2230"/>
      <c r="BJ2230"/>
      <c r="BK2230"/>
      <c r="BL2230"/>
      <c r="BM2230"/>
      <c r="BN2230"/>
      <c r="BO2230"/>
      <c r="BP2230"/>
      <c r="BQ2230"/>
      <c r="BR2230"/>
      <c r="BS2230"/>
      <c r="BT2230"/>
      <c r="BU2230"/>
      <c r="BV2230"/>
      <c r="BW2230"/>
      <c r="BX2230"/>
      <c r="BY2230"/>
      <c r="BZ2230"/>
      <c r="CA2230"/>
      <c r="CB2230"/>
      <c r="CC2230"/>
      <c r="CD2230"/>
      <c r="CE2230"/>
      <c r="CF2230"/>
      <c r="CG2230"/>
      <c r="CH2230"/>
      <c r="CI2230"/>
      <c r="CJ2230"/>
      <c r="CK2230"/>
      <c r="CL2230"/>
      <c r="CM2230"/>
      <c r="CN2230"/>
      <c r="CO2230"/>
      <c r="CP2230"/>
      <c r="CQ2230"/>
      <c r="CR2230"/>
      <c r="CS2230"/>
      <c r="CT2230"/>
      <c r="CU2230"/>
      <c r="CV2230"/>
    </row>
    <row r="2231" spans="10:100" x14ac:dyDescent="0.25">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c r="AZ2231"/>
      <c r="BA2231"/>
      <c r="BB2231"/>
      <c r="BC2231"/>
      <c r="BD2231"/>
      <c r="BE2231"/>
      <c r="BF2231"/>
      <c r="BG2231"/>
      <c r="BH2231"/>
      <c r="BI2231"/>
      <c r="BJ2231"/>
      <c r="BK2231"/>
      <c r="BL2231"/>
      <c r="BM2231"/>
      <c r="BN2231"/>
      <c r="BO2231"/>
      <c r="BP2231"/>
      <c r="BQ2231"/>
      <c r="BR2231"/>
      <c r="BS2231"/>
      <c r="BT2231"/>
      <c r="BU2231"/>
      <c r="BV2231"/>
      <c r="BW2231"/>
      <c r="BX2231"/>
      <c r="BY2231"/>
      <c r="BZ2231"/>
      <c r="CA2231"/>
      <c r="CB2231"/>
      <c r="CC2231"/>
      <c r="CD2231"/>
      <c r="CE2231"/>
      <c r="CF2231"/>
      <c r="CG2231"/>
      <c r="CH2231"/>
      <c r="CI2231"/>
      <c r="CJ2231"/>
      <c r="CK2231"/>
      <c r="CL2231"/>
      <c r="CM2231"/>
      <c r="CN2231"/>
      <c r="CO2231"/>
      <c r="CP2231"/>
      <c r="CQ2231"/>
      <c r="CR2231"/>
      <c r="CS2231"/>
      <c r="CT2231"/>
      <c r="CU2231"/>
      <c r="CV2231"/>
    </row>
    <row r="2232" spans="10:100" x14ac:dyDescent="0.25">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c r="AZ2232"/>
      <c r="BA2232"/>
      <c r="BB2232"/>
      <c r="BC2232"/>
      <c r="BD2232"/>
      <c r="BE2232"/>
      <c r="BF2232"/>
      <c r="BG2232"/>
      <c r="BH2232"/>
      <c r="BI2232"/>
      <c r="BJ2232"/>
      <c r="BK2232"/>
      <c r="BL2232"/>
      <c r="BM2232"/>
      <c r="BN2232"/>
      <c r="BO2232"/>
      <c r="BP2232"/>
      <c r="BQ2232"/>
      <c r="BR2232"/>
      <c r="BS2232"/>
      <c r="BT2232"/>
      <c r="BU2232"/>
      <c r="BV2232"/>
      <c r="BW2232"/>
      <c r="BX2232"/>
      <c r="BY2232"/>
      <c r="BZ2232"/>
      <c r="CA2232"/>
      <c r="CB2232"/>
      <c r="CC2232"/>
      <c r="CD2232"/>
      <c r="CE2232"/>
      <c r="CF2232"/>
      <c r="CG2232"/>
      <c r="CH2232"/>
      <c r="CI2232"/>
      <c r="CJ2232"/>
      <c r="CK2232"/>
      <c r="CL2232"/>
      <c r="CM2232"/>
      <c r="CN2232"/>
      <c r="CO2232"/>
      <c r="CP2232"/>
      <c r="CQ2232"/>
      <c r="CR2232"/>
      <c r="CS2232"/>
      <c r="CT2232"/>
      <c r="CU2232"/>
      <c r="CV2232"/>
    </row>
    <row r="2233" spans="10:100" x14ac:dyDescent="0.25">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c r="AZ2233"/>
      <c r="BA2233"/>
      <c r="BB2233"/>
      <c r="BC2233"/>
      <c r="BD2233"/>
      <c r="BE2233"/>
      <c r="BF2233"/>
      <c r="BG2233"/>
      <c r="BH2233"/>
      <c r="BI2233"/>
      <c r="BJ2233"/>
      <c r="BK2233"/>
      <c r="BL2233"/>
      <c r="BM2233"/>
      <c r="BN2233"/>
      <c r="BO2233"/>
      <c r="BP2233"/>
      <c r="BQ2233"/>
      <c r="BR2233"/>
      <c r="BS2233"/>
      <c r="BT2233"/>
      <c r="BU2233"/>
      <c r="BV2233"/>
      <c r="BW2233"/>
      <c r="BX2233"/>
      <c r="BY2233"/>
      <c r="BZ2233"/>
      <c r="CA2233"/>
      <c r="CB2233"/>
      <c r="CC2233"/>
      <c r="CD2233"/>
      <c r="CE2233"/>
      <c r="CF2233"/>
      <c r="CG2233"/>
      <c r="CH2233"/>
      <c r="CI2233"/>
      <c r="CJ2233"/>
      <c r="CK2233"/>
      <c r="CL2233"/>
      <c r="CM2233"/>
      <c r="CN2233"/>
      <c r="CO2233"/>
      <c r="CP2233"/>
      <c r="CQ2233"/>
      <c r="CR2233"/>
      <c r="CS2233"/>
      <c r="CT2233"/>
      <c r="CU2233"/>
      <c r="CV2233"/>
    </row>
    <row r="2234" spans="10:100" x14ac:dyDescent="0.25">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c r="AT2234"/>
      <c r="AU2234"/>
      <c r="AV2234"/>
      <c r="AW2234"/>
      <c r="AX2234"/>
      <c r="AY2234"/>
      <c r="AZ2234"/>
      <c r="BA2234"/>
      <c r="BB2234"/>
      <c r="BC2234"/>
      <c r="BD2234"/>
      <c r="BE2234"/>
      <c r="BF2234"/>
      <c r="BG2234"/>
      <c r="BH2234"/>
      <c r="BI2234"/>
      <c r="BJ2234"/>
      <c r="BK2234"/>
      <c r="BL2234"/>
      <c r="BM2234"/>
      <c r="BN2234"/>
      <c r="BO2234"/>
      <c r="BP2234"/>
      <c r="BQ2234"/>
      <c r="BR2234"/>
      <c r="BS2234"/>
      <c r="BT2234"/>
      <c r="BU2234"/>
      <c r="BV2234"/>
      <c r="BW2234"/>
      <c r="BX2234"/>
      <c r="BY2234"/>
      <c r="BZ2234"/>
      <c r="CA2234"/>
      <c r="CB2234"/>
      <c r="CC2234"/>
      <c r="CD2234"/>
      <c r="CE2234"/>
      <c r="CF2234"/>
      <c r="CG2234"/>
      <c r="CH2234"/>
      <c r="CI2234"/>
      <c r="CJ2234"/>
      <c r="CK2234"/>
      <c r="CL2234"/>
      <c r="CM2234"/>
      <c r="CN2234"/>
      <c r="CO2234"/>
      <c r="CP2234"/>
      <c r="CQ2234"/>
      <c r="CR2234"/>
      <c r="CS2234"/>
      <c r="CT2234"/>
      <c r="CU2234"/>
      <c r="CV2234"/>
    </row>
    <row r="2235" spans="10:100" x14ac:dyDescent="0.2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c r="AT2235"/>
      <c r="AU2235"/>
      <c r="AV2235"/>
      <c r="AW2235"/>
      <c r="AX2235"/>
      <c r="AY2235"/>
      <c r="AZ2235"/>
      <c r="BA2235"/>
      <c r="BB2235"/>
      <c r="BC2235"/>
      <c r="BD2235"/>
      <c r="BE2235"/>
      <c r="BF2235"/>
      <c r="BG2235"/>
      <c r="BH2235"/>
      <c r="BI2235"/>
      <c r="BJ2235"/>
      <c r="BK2235"/>
      <c r="BL2235"/>
      <c r="BM2235"/>
      <c r="BN2235"/>
      <c r="BO2235"/>
      <c r="BP2235"/>
      <c r="BQ2235"/>
      <c r="BR2235"/>
      <c r="BS2235"/>
      <c r="BT2235"/>
      <c r="BU2235"/>
      <c r="BV2235"/>
      <c r="BW2235"/>
      <c r="BX2235"/>
      <c r="BY2235"/>
      <c r="BZ2235"/>
      <c r="CA2235"/>
      <c r="CB2235"/>
      <c r="CC2235"/>
      <c r="CD2235"/>
      <c r="CE2235"/>
      <c r="CF2235"/>
      <c r="CG2235"/>
      <c r="CH2235"/>
      <c r="CI2235"/>
      <c r="CJ2235"/>
      <c r="CK2235"/>
      <c r="CL2235"/>
      <c r="CM2235"/>
      <c r="CN2235"/>
      <c r="CO2235"/>
      <c r="CP2235"/>
      <c r="CQ2235"/>
      <c r="CR2235"/>
      <c r="CS2235"/>
      <c r="CT2235"/>
      <c r="CU2235"/>
      <c r="CV2235"/>
    </row>
    <row r="2236" spans="10:100" x14ac:dyDescent="0.25">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c r="AZ2236"/>
      <c r="BA2236"/>
      <c r="BB2236"/>
      <c r="BC2236"/>
      <c r="BD2236"/>
      <c r="BE2236"/>
      <c r="BF2236"/>
      <c r="BG2236"/>
      <c r="BH2236"/>
      <c r="BI2236"/>
      <c r="BJ2236"/>
      <c r="BK2236"/>
      <c r="BL2236"/>
      <c r="BM2236"/>
      <c r="BN2236"/>
      <c r="BO2236"/>
      <c r="BP2236"/>
      <c r="BQ2236"/>
      <c r="BR2236"/>
      <c r="BS2236"/>
      <c r="BT2236"/>
      <c r="BU2236"/>
      <c r="BV2236"/>
      <c r="BW2236"/>
      <c r="BX2236"/>
      <c r="BY2236"/>
      <c r="BZ2236"/>
      <c r="CA2236"/>
      <c r="CB2236"/>
      <c r="CC2236"/>
      <c r="CD2236"/>
      <c r="CE2236"/>
      <c r="CF2236"/>
      <c r="CG2236"/>
      <c r="CH2236"/>
      <c r="CI2236"/>
      <c r="CJ2236"/>
      <c r="CK2236"/>
      <c r="CL2236"/>
      <c r="CM2236"/>
      <c r="CN2236"/>
      <c r="CO2236"/>
      <c r="CP2236"/>
      <c r="CQ2236"/>
      <c r="CR2236"/>
      <c r="CS2236"/>
      <c r="CT2236"/>
      <c r="CU2236"/>
      <c r="CV2236"/>
    </row>
    <row r="2237" spans="10:100" x14ac:dyDescent="0.25">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c r="AZ2237"/>
      <c r="BA2237"/>
      <c r="BB2237"/>
      <c r="BC2237"/>
      <c r="BD2237"/>
      <c r="BE2237"/>
      <c r="BF2237"/>
      <c r="BG2237"/>
      <c r="BH2237"/>
      <c r="BI2237"/>
      <c r="BJ2237"/>
      <c r="BK2237"/>
      <c r="BL2237"/>
      <c r="BM2237"/>
      <c r="BN2237"/>
      <c r="BO2237"/>
      <c r="BP2237"/>
      <c r="BQ2237"/>
      <c r="BR2237"/>
      <c r="BS2237"/>
      <c r="BT2237"/>
      <c r="BU2237"/>
      <c r="BV2237"/>
      <c r="BW2237"/>
      <c r="BX2237"/>
      <c r="BY2237"/>
      <c r="BZ2237"/>
      <c r="CA2237"/>
      <c r="CB2237"/>
      <c r="CC2237"/>
      <c r="CD2237"/>
      <c r="CE2237"/>
      <c r="CF2237"/>
      <c r="CG2237"/>
      <c r="CH2237"/>
      <c r="CI2237"/>
      <c r="CJ2237"/>
      <c r="CK2237"/>
      <c r="CL2237"/>
      <c r="CM2237"/>
      <c r="CN2237"/>
      <c r="CO2237"/>
      <c r="CP2237"/>
      <c r="CQ2237"/>
      <c r="CR2237"/>
      <c r="CS2237"/>
      <c r="CT2237"/>
      <c r="CU2237"/>
      <c r="CV2237"/>
    </row>
    <row r="2238" spans="10:100" x14ac:dyDescent="0.25">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c r="AT2238"/>
      <c r="AU2238"/>
      <c r="AV2238"/>
      <c r="AW2238"/>
      <c r="AX2238"/>
      <c r="AY2238"/>
      <c r="AZ2238"/>
      <c r="BA2238"/>
      <c r="BB2238"/>
      <c r="BC2238"/>
      <c r="BD2238"/>
      <c r="BE2238"/>
      <c r="BF2238"/>
      <c r="BG2238"/>
      <c r="BH2238"/>
      <c r="BI2238"/>
      <c r="BJ2238"/>
      <c r="BK2238"/>
      <c r="BL2238"/>
      <c r="BM2238"/>
      <c r="BN2238"/>
      <c r="BO2238"/>
      <c r="BP2238"/>
      <c r="BQ2238"/>
      <c r="BR2238"/>
      <c r="BS2238"/>
      <c r="BT2238"/>
      <c r="BU2238"/>
      <c r="BV2238"/>
      <c r="BW2238"/>
      <c r="BX2238"/>
      <c r="BY2238"/>
      <c r="BZ2238"/>
      <c r="CA2238"/>
      <c r="CB2238"/>
      <c r="CC2238"/>
      <c r="CD2238"/>
      <c r="CE2238"/>
      <c r="CF2238"/>
      <c r="CG2238"/>
      <c r="CH2238"/>
      <c r="CI2238"/>
      <c r="CJ2238"/>
      <c r="CK2238"/>
      <c r="CL2238"/>
      <c r="CM2238"/>
      <c r="CN2238"/>
      <c r="CO2238"/>
      <c r="CP2238"/>
      <c r="CQ2238"/>
      <c r="CR2238"/>
      <c r="CS2238"/>
      <c r="CT2238"/>
      <c r="CU2238"/>
      <c r="CV2238"/>
    </row>
    <row r="2239" spans="10:100" x14ac:dyDescent="0.25">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c r="AT2239"/>
      <c r="AU2239"/>
      <c r="AV2239"/>
      <c r="AW2239"/>
      <c r="AX2239"/>
      <c r="AY2239"/>
      <c r="AZ2239"/>
      <c r="BA2239"/>
      <c r="BB2239"/>
      <c r="BC2239"/>
      <c r="BD2239"/>
      <c r="BE2239"/>
      <c r="BF2239"/>
      <c r="BG2239"/>
      <c r="BH2239"/>
      <c r="BI2239"/>
      <c r="BJ2239"/>
      <c r="BK2239"/>
      <c r="BL2239"/>
      <c r="BM2239"/>
      <c r="BN2239"/>
      <c r="BO2239"/>
      <c r="BP2239"/>
      <c r="BQ2239"/>
      <c r="BR2239"/>
      <c r="BS2239"/>
      <c r="BT2239"/>
      <c r="BU2239"/>
      <c r="BV2239"/>
      <c r="BW2239"/>
      <c r="BX2239"/>
      <c r="BY2239"/>
      <c r="BZ2239"/>
      <c r="CA2239"/>
      <c r="CB2239"/>
      <c r="CC2239"/>
      <c r="CD2239"/>
      <c r="CE2239"/>
      <c r="CF2239"/>
      <c r="CG2239"/>
      <c r="CH2239"/>
      <c r="CI2239"/>
      <c r="CJ2239"/>
      <c r="CK2239"/>
      <c r="CL2239"/>
      <c r="CM2239"/>
      <c r="CN2239"/>
      <c r="CO2239"/>
      <c r="CP2239"/>
      <c r="CQ2239"/>
      <c r="CR2239"/>
      <c r="CS2239"/>
      <c r="CT2239"/>
      <c r="CU2239"/>
      <c r="CV2239"/>
    </row>
    <row r="2240" spans="10:100" x14ac:dyDescent="0.25">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M2240"/>
      <c r="CN2240"/>
      <c r="CO2240"/>
      <c r="CP2240"/>
      <c r="CQ2240"/>
      <c r="CR2240"/>
      <c r="CS2240"/>
      <c r="CT2240"/>
      <c r="CU2240"/>
      <c r="CV2240"/>
    </row>
    <row r="2241" spans="10:100" x14ac:dyDescent="0.25">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c r="AZ2241"/>
      <c r="BA2241"/>
      <c r="BB2241"/>
      <c r="BC2241"/>
      <c r="BD2241"/>
      <c r="BE2241"/>
      <c r="BF2241"/>
      <c r="BG2241"/>
      <c r="BH2241"/>
      <c r="BI2241"/>
      <c r="BJ2241"/>
      <c r="BK2241"/>
      <c r="BL2241"/>
      <c r="BM2241"/>
      <c r="BN2241"/>
      <c r="BO2241"/>
      <c r="BP2241"/>
      <c r="BQ2241"/>
      <c r="BR2241"/>
      <c r="BS2241"/>
      <c r="BT2241"/>
      <c r="BU2241"/>
      <c r="BV2241"/>
      <c r="BW2241"/>
      <c r="BX2241"/>
      <c r="BY2241"/>
      <c r="BZ2241"/>
      <c r="CA2241"/>
      <c r="CB2241"/>
      <c r="CC2241"/>
      <c r="CD2241"/>
      <c r="CE2241"/>
      <c r="CF2241"/>
      <c r="CG2241"/>
      <c r="CH2241"/>
      <c r="CI2241"/>
      <c r="CJ2241"/>
      <c r="CK2241"/>
      <c r="CL2241"/>
      <c r="CM2241"/>
      <c r="CN2241"/>
      <c r="CO2241"/>
      <c r="CP2241"/>
      <c r="CQ2241"/>
      <c r="CR2241"/>
      <c r="CS2241"/>
      <c r="CT2241"/>
      <c r="CU2241"/>
      <c r="CV2241"/>
    </row>
    <row r="2242" spans="10:100" x14ac:dyDescent="0.25">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c r="AT2242"/>
      <c r="AU2242"/>
      <c r="AV2242"/>
      <c r="AW2242"/>
      <c r="AX2242"/>
      <c r="AY2242"/>
      <c r="AZ2242"/>
      <c r="BA2242"/>
      <c r="BB2242"/>
      <c r="BC2242"/>
      <c r="BD2242"/>
      <c r="BE2242"/>
      <c r="BF2242"/>
      <c r="BG2242"/>
      <c r="BH2242"/>
      <c r="BI2242"/>
      <c r="BJ2242"/>
      <c r="BK2242"/>
      <c r="BL2242"/>
      <c r="BM2242"/>
      <c r="BN2242"/>
      <c r="BO2242"/>
      <c r="BP2242"/>
      <c r="BQ2242"/>
      <c r="BR2242"/>
      <c r="BS2242"/>
      <c r="BT2242"/>
      <c r="BU2242"/>
      <c r="BV2242"/>
      <c r="BW2242"/>
      <c r="BX2242"/>
      <c r="BY2242"/>
      <c r="BZ2242"/>
      <c r="CA2242"/>
      <c r="CB2242"/>
      <c r="CC2242"/>
      <c r="CD2242"/>
      <c r="CE2242"/>
      <c r="CF2242"/>
      <c r="CG2242"/>
      <c r="CH2242"/>
      <c r="CI2242"/>
      <c r="CJ2242"/>
      <c r="CK2242"/>
      <c r="CL2242"/>
      <c r="CM2242"/>
      <c r="CN2242"/>
      <c r="CO2242"/>
      <c r="CP2242"/>
      <c r="CQ2242"/>
      <c r="CR2242"/>
      <c r="CS2242"/>
      <c r="CT2242"/>
      <c r="CU2242"/>
      <c r="CV2242"/>
    </row>
    <row r="2243" spans="10:100" x14ac:dyDescent="0.25">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c r="AT2243"/>
      <c r="AU2243"/>
      <c r="AV2243"/>
      <c r="AW2243"/>
      <c r="AX2243"/>
      <c r="AY2243"/>
      <c r="AZ2243"/>
      <c r="BA2243"/>
      <c r="BB2243"/>
      <c r="BC2243"/>
      <c r="BD2243"/>
      <c r="BE2243"/>
      <c r="BF2243"/>
      <c r="BG2243"/>
      <c r="BH2243"/>
      <c r="BI2243"/>
      <c r="BJ2243"/>
      <c r="BK2243"/>
      <c r="BL2243"/>
      <c r="BM2243"/>
      <c r="BN2243"/>
      <c r="BO2243"/>
      <c r="BP2243"/>
      <c r="BQ2243"/>
      <c r="BR2243"/>
      <c r="BS2243"/>
      <c r="BT2243"/>
      <c r="BU2243"/>
      <c r="BV2243"/>
      <c r="BW2243"/>
      <c r="BX2243"/>
      <c r="BY2243"/>
      <c r="BZ2243"/>
      <c r="CA2243"/>
      <c r="CB2243"/>
      <c r="CC2243"/>
      <c r="CD2243"/>
      <c r="CE2243"/>
      <c r="CF2243"/>
      <c r="CG2243"/>
      <c r="CH2243"/>
      <c r="CI2243"/>
      <c r="CJ2243"/>
      <c r="CK2243"/>
      <c r="CL2243"/>
      <c r="CM2243"/>
      <c r="CN2243"/>
      <c r="CO2243"/>
      <c r="CP2243"/>
      <c r="CQ2243"/>
      <c r="CR2243"/>
      <c r="CS2243"/>
      <c r="CT2243"/>
      <c r="CU2243"/>
      <c r="CV2243"/>
    </row>
    <row r="2244" spans="10:100" x14ac:dyDescent="0.25">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c r="AT2244"/>
      <c r="AU2244"/>
      <c r="AV2244"/>
      <c r="AW2244"/>
      <c r="AX2244"/>
      <c r="AY2244"/>
      <c r="AZ2244"/>
      <c r="BA2244"/>
      <c r="BB2244"/>
      <c r="BC2244"/>
      <c r="BD2244"/>
      <c r="BE2244"/>
      <c r="BF2244"/>
      <c r="BG2244"/>
      <c r="BH2244"/>
      <c r="BI2244"/>
      <c r="BJ2244"/>
      <c r="BK2244"/>
      <c r="BL2244"/>
      <c r="BM2244"/>
      <c r="BN2244"/>
      <c r="BO2244"/>
      <c r="BP2244"/>
      <c r="BQ2244"/>
      <c r="BR2244"/>
      <c r="BS2244"/>
      <c r="BT2244"/>
      <c r="BU2244"/>
      <c r="BV2244"/>
      <c r="BW2244"/>
      <c r="BX2244"/>
      <c r="BY2244"/>
      <c r="BZ2244"/>
      <c r="CA2244"/>
      <c r="CB2244"/>
      <c r="CC2244"/>
      <c r="CD2244"/>
      <c r="CE2244"/>
      <c r="CF2244"/>
      <c r="CG2244"/>
      <c r="CH2244"/>
      <c r="CI2244"/>
      <c r="CJ2244"/>
      <c r="CK2244"/>
      <c r="CL2244"/>
      <c r="CM2244"/>
      <c r="CN2244"/>
      <c r="CO2244"/>
      <c r="CP2244"/>
      <c r="CQ2244"/>
      <c r="CR2244"/>
      <c r="CS2244"/>
      <c r="CT2244"/>
      <c r="CU2244"/>
      <c r="CV2244"/>
    </row>
    <row r="2245" spans="10:100" x14ac:dyDescent="0.2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c r="AT2245"/>
      <c r="AU2245"/>
      <c r="AV2245"/>
      <c r="AW2245"/>
      <c r="AX2245"/>
      <c r="AY2245"/>
      <c r="AZ2245"/>
      <c r="BA2245"/>
      <c r="BB2245"/>
      <c r="BC2245"/>
      <c r="BD2245"/>
      <c r="BE2245"/>
      <c r="BF2245"/>
      <c r="BG2245"/>
      <c r="BH2245"/>
      <c r="BI2245"/>
      <c r="BJ2245"/>
      <c r="BK2245"/>
      <c r="BL2245"/>
      <c r="BM2245"/>
      <c r="BN2245"/>
      <c r="BO2245"/>
      <c r="BP2245"/>
      <c r="BQ2245"/>
      <c r="BR2245"/>
      <c r="BS2245"/>
      <c r="BT2245"/>
      <c r="BU2245"/>
      <c r="BV2245"/>
      <c r="BW2245"/>
      <c r="BX2245"/>
      <c r="BY2245"/>
      <c r="BZ2245"/>
      <c r="CA2245"/>
      <c r="CB2245"/>
      <c r="CC2245"/>
      <c r="CD2245"/>
      <c r="CE2245"/>
      <c r="CF2245"/>
      <c r="CG2245"/>
      <c r="CH2245"/>
      <c r="CI2245"/>
      <c r="CJ2245"/>
      <c r="CK2245"/>
      <c r="CL2245"/>
      <c r="CM2245"/>
      <c r="CN2245"/>
      <c r="CO2245"/>
      <c r="CP2245"/>
      <c r="CQ2245"/>
      <c r="CR2245"/>
      <c r="CS2245"/>
      <c r="CT2245"/>
      <c r="CU2245"/>
      <c r="CV2245"/>
    </row>
    <row r="2246" spans="10:100" x14ac:dyDescent="0.25">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c r="AZ2246"/>
      <c r="BA2246"/>
      <c r="BB2246"/>
      <c r="BC2246"/>
      <c r="BD2246"/>
      <c r="BE2246"/>
      <c r="BF2246"/>
      <c r="BG2246"/>
      <c r="BH2246"/>
      <c r="BI2246"/>
      <c r="BJ2246"/>
      <c r="BK2246"/>
      <c r="BL2246"/>
      <c r="BM2246"/>
      <c r="BN2246"/>
      <c r="BO2246"/>
      <c r="BP2246"/>
      <c r="BQ2246"/>
      <c r="BR2246"/>
      <c r="BS2246"/>
      <c r="BT2246"/>
      <c r="BU2246"/>
      <c r="BV2246"/>
      <c r="BW2246"/>
      <c r="BX2246"/>
      <c r="BY2246"/>
      <c r="BZ2246"/>
      <c r="CA2246"/>
      <c r="CB2246"/>
      <c r="CC2246"/>
      <c r="CD2246"/>
      <c r="CE2246"/>
      <c r="CF2246"/>
      <c r="CG2246"/>
      <c r="CH2246"/>
      <c r="CI2246"/>
      <c r="CJ2246"/>
      <c r="CK2246"/>
      <c r="CL2246"/>
      <c r="CM2246"/>
      <c r="CN2246"/>
      <c r="CO2246"/>
      <c r="CP2246"/>
      <c r="CQ2246"/>
      <c r="CR2246"/>
      <c r="CS2246"/>
      <c r="CT2246"/>
      <c r="CU2246"/>
      <c r="CV2246"/>
    </row>
    <row r="2247" spans="10:100" x14ac:dyDescent="0.25">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c r="AT2247"/>
      <c r="AU2247"/>
      <c r="AV2247"/>
      <c r="AW2247"/>
      <c r="AX2247"/>
      <c r="AY2247"/>
      <c r="AZ2247"/>
      <c r="BA2247"/>
      <c r="BB2247"/>
      <c r="BC2247"/>
      <c r="BD2247"/>
      <c r="BE2247"/>
      <c r="BF2247"/>
      <c r="BG2247"/>
      <c r="BH2247"/>
      <c r="BI2247"/>
      <c r="BJ2247"/>
      <c r="BK2247"/>
      <c r="BL2247"/>
      <c r="BM2247"/>
      <c r="BN2247"/>
      <c r="BO2247"/>
      <c r="BP2247"/>
      <c r="BQ2247"/>
      <c r="BR2247"/>
      <c r="BS2247"/>
      <c r="BT2247"/>
      <c r="BU2247"/>
      <c r="BV2247"/>
      <c r="BW2247"/>
      <c r="BX2247"/>
      <c r="BY2247"/>
      <c r="BZ2247"/>
      <c r="CA2247"/>
      <c r="CB2247"/>
      <c r="CC2247"/>
      <c r="CD2247"/>
      <c r="CE2247"/>
      <c r="CF2247"/>
      <c r="CG2247"/>
      <c r="CH2247"/>
      <c r="CI2247"/>
      <c r="CJ2247"/>
      <c r="CK2247"/>
      <c r="CL2247"/>
      <c r="CM2247"/>
      <c r="CN2247"/>
      <c r="CO2247"/>
      <c r="CP2247"/>
      <c r="CQ2247"/>
      <c r="CR2247"/>
      <c r="CS2247"/>
      <c r="CT2247"/>
      <c r="CU2247"/>
      <c r="CV2247"/>
    </row>
    <row r="2248" spans="10:100" x14ac:dyDescent="0.25">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c r="AT2248"/>
      <c r="AU2248"/>
      <c r="AV2248"/>
      <c r="AW2248"/>
      <c r="AX2248"/>
      <c r="AY2248"/>
      <c r="AZ2248"/>
      <c r="BA2248"/>
      <c r="BB2248"/>
      <c r="BC2248"/>
      <c r="BD2248"/>
      <c r="BE2248"/>
      <c r="BF2248"/>
      <c r="BG2248"/>
      <c r="BH2248"/>
      <c r="BI2248"/>
      <c r="BJ2248"/>
      <c r="BK2248"/>
      <c r="BL2248"/>
      <c r="BM2248"/>
      <c r="BN2248"/>
      <c r="BO2248"/>
      <c r="BP2248"/>
      <c r="BQ2248"/>
      <c r="BR2248"/>
      <c r="BS2248"/>
      <c r="BT2248"/>
      <c r="BU2248"/>
      <c r="BV2248"/>
      <c r="BW2248"/>
      <c r="BX2248"/>
      <c r="BY2248"/>
      <c r="BZ2248"/>
      <c r="CA2248"/>
      <c r="CB2248"/>
      <c r="CC2248"/>
      <c r="CD2248"/>
      <c r="CE2248"/>
      <c r="CF2248"/>
      <c r="CG2248"/>
      <c r="CH2248"/>
      <c r="CI2248"/>
      <c r="CJ2248"/>
      <c r="CK2248"/>
      <c r="CL2248"/>
      <c r="CM2248"/>
      <c r="CN2248"/>
      <c r="CO2248"/>
      <c r="CP2248"/>
      <c r="CQ2248"/>
      <c r="CR2248"/>
      <c r="CS2248"/>
      <c r="CT2248"/>
      <c r="CU2248"/>
      <c r="CV2248"/>
    </row>
    <row r="2249" spans="10:100" x14ac:dyDescent="0.25">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c r="AT2249"/>
      <c r="AU2249"/>
      <c r="AV2249"/>
      <c r="AW2249"/>
      <c r="AX2249"/>
      <c r="AY2249"/>
      <c r="AZ2249"/>
      <c r="BA2249"/>
      <c r="BB2249"/>
      <c r="BC2249"/>
      <c r="BD2249"/>
      <c r="BE2249"/>
      <c r="BF2249"/>
      <c r="BG2249"/>
      <c r="BH2249"/>
      <c r="BI2249"/>
      <c r="BJ2249"/>
      <c r="BK2249"/>
      <c r="BL2249"/>
      <c r="BM2249"/>
      <c r="BN2249"/>
      <c r="BO2249"/>
      <c r="BP2249"/>
      <c r="BQ2249"/>
      <c r="BR2249"/>
      <c r="BS2249"/>
      <c r="BT2249"/>
      <c r="BU2249"/>
      <c r="BV2249"/>
      <c r="BW2249"/>
      <c r="BX2249"/>
      <c r="BY2249"/>
      <c r="BZ2249"/>
      <c r="CA2249"/>
      <c r="CB2249"/>
      <c r="CC2249"/>
      <c r="CD2249"/>
      <c r="CE2249"/>
      <c r="CF2249"/>
      <c r="CG2249"/>
      <c r="CH2249"/>
      <c r="CI2249"/>
      <c r="CJ2249"/>
      <c r="CK2249"/>
      <c r="CL2249"/>
      <c r="CM2249"/>
      <c r="CN2249"/>
      <c r="CO2249"/>
      <c r="CP2249"/>
      <c r="CQ2249"/>
      <c r="CR2249"/>
      <c r="CS2249"/>
      <c r="CT2249"/>
      <c r="CU2249"/>
      <c r="CV2249"/>
    </row>
    <row r="2250" spans="10:100" x14ac:dyDescent="0.25">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c r="AT2250"/>
      <c r="AU2250"/>
      <c r="AV2250"/>
      <c r="AW2250"/>
      <c r="AX2250"/>
      <c r="AY2250"/>
      <c r="AZ2250"/>
      <c r="BA2250"/>
      <c r="BB2250"/>
      <c r="BC2250"/>
      <c r="BD2250"/>
      <c r="BE2250"/>
      <c r="BF2250"/>
      <c r="BG2250"/>
      <c r="BH2250"/>
      <c r="BI2250"/>
      <c r="BJ2250"/>
      <c r="BK2250"/>
      <c r="BL2250"/>
      <c r="BM2250"/>
      <c r="BN2250"/>
      <c r="BO2250"/>
      <c r="BP2250"/>
      <c r="BQ2250"/>
      <c r="BR2250"/>
      <c r="BS2250"/>
      <c r="BT2250"/>
      <c r="BU2250"/>
      <c r="BV2250"/>
      <c r="BW2250"/>
      <c r="BX2250"/>
      <c r="BY2250"/>
      <c r="BZ2250"/>
      <c r="CA2250"/>
      <c r="CB2250"/>
      <c r="CC2250"/>
      <c r="CD2250"/>
      <c r="CE2250"/>
      <c r="CF2250"/>
      <c r="CG2250"/>
      <c r="CH2250"/>
      <c r="CI2250"/>
      <c r="CJ2250"/>
      <c r="CK2250"/>
      <c r="CL2250"/>
      <c r="CM2250"/>
      <c r="CN2250"/>
      <c r="CO2250"/>
      <c r="CP2250"/>
      <c r="CQ2250"/>
      <c r="CR2250"/>
      <c r="CS2250"/>
      <c r="CT2250"/>
      <c r="CU2250"/>
      <c r="CV2250"/>
    </row>
    <row r="2251" spans="10:100" x14ac:dyDescent="0.25">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c r="AZ2251"/>
      <c r="BA2251"/>
      <c r="BB2251"/>
      <c r="BC2251"/>
      <c r="BD2251"/>
      <c r="BE2251"/>
      <c r="BF2251"/>
      <c r="BG2251"/>
      <c r="BH2251"/>
      <c r="BI2251"/>
      <c r="BJ2251"/>
      <c r="BK2251"/>
      <c r="BL2251"/>
      <c r="BM2251"/>
      <c r="BN2251"/>
      <c r="BO2251"/>
      <c r="BP2251"/>
      <c r="BQ2251"/>
      <c r="BR2251"/>
      <c r="BS2251"/>
      <c r="BT2251"/>
      <c r="BU2251"/>
      <c r="BV2251"/>
      <c r="BW2251"/>
      <c r="BX2251"/>
      <c r="BY2251"/>
      <c r="BZ2251"/>
      <c r="CA2251"/>
      <c r="CB2251"/>
      <c r="CC2251"/>
      <c r="CD2251"/>
      <c r="CE2251"/>
      <c r="CF2251"/>
      <c r="CG2251"/>
      <c r="CH2251"/>
      <c r="CI2251"/>
      <c r="CJ2251"/>
      <c r="CK2251"/>
      <c r="CL2251"/>
      <c r="CM2251"/>
      <c r="CN2251"/>
      <c r="CO2251"/>
      <c r="CP2251"/>
      <c r="CQ2251"/>
      <c r="CR2251"/>
      <c r="CS2251"/>
      <c r="CT2251"/>
      <c r="CU2251"/>
      <c r="CV2251"/>
    </row>
    <row r="2252" spans="10:100" x14ac:dyDescent="0.25">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c r="AZ2252"/>
      <c r="BA2252"/>
      <c r="BB2252"/>
      <c r="BC2252"/>
      <c r="BD2252"/>
      <c r="BE2252"/>
      <c r="BF2252"/>
      <c r="BG2252"/>
      <c r="BH2252"/>
      <c r="BI2252"/>
      <c r="BJ2252"/>
      <c r="BK2252"/>
      <c r="BL2252"/>
      <c r="BM2252"/>
      <c r="BN2252"/>
      <c r="BO2252"/>
      <c r="BP2252"/>
      <c r="BQ2252"/>
      <c r="BR2252"/>
      <c r="BS2252"/>
      <c r="BT2252"/>
      <c r="BU2252"/>
      <c r="BV2252"/>
      <c r="BW2252"/>
      <c r="BX2252"/>
      <c r="BY2252"/>
      <c r="BZ2252"/>
      <c r="CA2252"/>
      <c r="CB2252"/>
      <c r="CC2252"/>
      <c r="CD2252"/>
      <c r="CE2252"/>
      <c r="CF2252"/>
      <c r="CG2252"/>
      <c r="CH2252"/>
      <c r="CI2252"/>
      <c r="CJ2252"/>
      <c r="CK2252"/>
      <c r="CL2252"/>
      <c r="CM2252"/>
      <c r="CN2252"/>
      <c r="CO2252"/>
      <c r="CP2252"/>
      <c r="CQ2252"/>
      <c r="CR2252"/>
      <c r="CS2252"/>
      <c r="CT2252"/>
      <c r="CU2252"/>
      <c r="CV2252"/>
    </row>
    <row r="2253" spans="10:100" x14ac:dyDescent="0.25">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c r="AZ2253"/>
      <c r="BA2253"/>
      <c r="BB2253"/>
      <c r="BC2253"/>
      <c r="BD2253"/>
      <c r="BE2253"/>
      <c r="BF2253"/>
      <c r="BG2253"/>
      <c r="BH2253"/>
      <c r="BI2253"/>
      <c r="BJ2253"/>
      <c r="BK2253"/>
      <c r="BL2253"/>
      <c r="BM2253"/>
      <c r="BN2253"/>
      <c r="BO2253"/>
      <c r="BP2253"/>
      <c r="BQ2253"/>
      <c r="BR2253"/>
      <c r="BS2253"/>
      <c r="BT2253"/>
      <c r="BU2253"/>
      <c r="BV2253"/>
      <c r="BW2253"/>
      <c r="BX2253"/>
      <c r="BY2253"/>
      <c r="BZ2253"/>
      <c r="CA2253"/>
      <c r="CB2253"/>
      <c r="CC2253"/>
      <c r="CD2253"/>
      <c r="CE2253"/>
      <c r="CF2253"/>
      <c r="CG2253"/>
      <c r="CH2253"/>
      <c r="CI2253"/>
      <c r="CJ2253"/>
      <c r="CK2253"/>
      <c r="CL2253"/>
      <c r="CM2253"/>
      <c r="CN2253"/>
      <c r="CO2253"/>
      <c r="CP2253"/>
      <c r="CQ2253"/>
      <c r="CR2253"/>
      <c r="CS2253"/>
      <c r="CT2253"/>
      <c r="CU2253"/>
      <c r="CV2253"/>
    </row>
    <row r="2254" spans="10:100" x14ac:dyDescent="0.25">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c r="AZ2254"/>
      <c r="BA2254"/>
      <c r="BB2254"/>
      <c r="BC2254"/>
      <c r="BD2254"/>
      <c r="BE2254"/>
      <c r="BF2254"/>
      <c r="BG2254"/>
      <c r="BH2254"/>
      <c r="BI2254"/>
      <c r="BJ2254"/>
      <c r="BK2254"/>
      <c r="BL2254"/>
      <c r="BM2254"/>
      <c r="BN2254"/>
      <c r="BO2254"/>
      <c r="BP2254"/>
      <c r="BQ2254"/>
      <c r="BR2254"/>
      <c r="BS2254"/>
      <c r="BT2254"/>
      <c r="BU2254"/>
      <c r="BV2254"/>
      <c r="BW2254"/>
      <c r="BX2254"/>
      <c r="BY2254"/>
      <c r="BZ2254"/>
      <c r="CA2254"/>
      <c r="CB2254"/>
      <c r="CC2254"/>
      <c r="CD2254"/>
      <c r="CE2254"/>
      <c r="CF2254"/>
      <c r="CG2254"/>
      <c r="CH2254"/>
      <c r="CI2254"/>
      <c r="CJ2254"/>
      <c r="CK2254"/>
      <c r="CL2254"/>
      <c r="CM2254"/>
      <c r="CN2254"/>
      <c r="CO2254"/>
      <c r="CP2254"/>
      <c r="CQ2254"/>
      <c r="CR2254"/>
      <c r="CS2254"/>
      <c r="CT2254"/>
      <c r="CU2254"/>
      <c r="CV2254"/>
    </row>
    <row r="2255" spans="10:100" x14ac:dyDescent="0.2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c r="AT2255"/>
      <c r="AU2255"/>
      <c r="AV2255"/>
      <c r="AW2255"/>
      <c r="AX2255"/>
      <c r="AY2255"/>
      <c r="AZ2255"/>
      <c r="BA2255"/>
      <c r="BB2255"/>
      <c r="BC2255"/>
      <c r="BD2255"/>
      <c r="BE2255"/>
      <c r="BF2255"/>
      <c r="BG2255"/>
      <c r="BH2255"/>
      <c r="BI2255"/>
      <c r="BJ2255"/>
      <c r="BK2255"/>
      <c r="BL2255"/>
      <c r="BM2255"/>
      <c r="BN2255"/>
      <c r="BO2255"/>
      <c r="BP2255"/>
      <c r="BQ2255"/>
      <c r="BR2255"/>
      <c r="BS2255"/>
      <c r="BT2255"/>
      <c r="BU2255"/>
      <c r="BV2255"/>
      <c r="BW2255"/>
      <c r="BX2255"/>
      <c r="BY2255"/>
      <c r="BZ2255"/>
      <c r="CA2255"/>
      <c r="CB2255"/>
      <c r="CC2255"/>
      <c r="CD2255"/>
      <c r="CE2255"/>
      <c r="CF2255"/>
      <c r="CG2255"/>
      <c r="CH2255"/>
      <c r="CI2255"/>
      <c r="CJ2255"/>
      <c r="CK2255"/>
      <c r="CL2255"/>
      <c r="CM2255"/>
      <c r="CN2255"/>
      <c r="CO2255"/>
      <c r="CP2255"/>
      <c r="CQ2255"/>
      <c r="CR2255"/>
      <c r="CS2255"/>
      <c r="CT2255"/>
      <c r="CU2255"/>
      <c r="CV2255"/>
    </row>
    <row r="2256" spans="10:100" x14ac:dyDescent="0.25">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c r="AT2256"/>
      <c r="AU2256"/>
      <c r="AV2256"/>
      <c r="AW2256"/>
      <c r="AX2256"/>
      <c r="AY2256"/>
      <c r="AZ2256"/>
      <c r="BA2256"/>
      <c r="BB2256"/>
      <c r="BC2256"/>
      <c r="BD2256"/>
      <c r="BE2256"/>
      <c r="BF2256"/>
      <c r="BG2256"/>
      <c r="BH2256"/>
      <c r="BI2256"/>
      <c r="BJ2256"/>
      <c r="BK2256"/>
      <c r="BL2256"/>
      <c r="BM2256"/>
      <c r="BN2256"/>
      <c r="BO2256"/>
      <c r="BP2256"/>
      <c r="BQ2256"/>
      <c r="BR2256"/>
      <c r="BS2256"/>
      <c r="BT2256"/>
      <c r="BU2256"/>
      <c r="BV2256"/>
      <c r="BW2256"/>
      <c r="BX2256"/>
      <c r="BY2256"/>
      <c r="BZ2256"/>
      <c r="CA2256"/>
      <c r="CB2256"/>
      <c r="CC2256"/>
      <c r="CD2256"/>
      <c r="CE2256"/>
      <c r="CF2256"/>
      <c r="CG2256"/>
      <c r="CH2256"/>
      <c r="CI2256"/>
      <c r="CJ2256"/>
      <c r="CK2256"/>
      <c r="CL2256"/>
      <c r="CM2256"/>
      <c r="CN2256"/>
      <c r="CO2256"/>
      <c r="CP2256"/>
      <c r="CQ2256"/>
      <c r="CR2256"/>
      <c r="CS2256"/>
      <c r="CT2256"/>
      <c r="CU2256"/>
      <c r="CV2256"/>
    </row>
    <row r="2257" spans="10:100" x14ac:dyDescent="0.25">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c r="AT2257"/>
      <c r="AU2257"/>
      <c r="AV2257"/>
      <c r="AW2257"/>
      <c r="AX2257"/>
      <c r="AY2257"/>
      <c r="AZ2257"/>
      <c r="BA2257"/>
      <c r="BB2257"/>
      <c r="BC2257"/>
      <c r="BD2257"/>
      <c r="BE2257"/>
      <c r="BF2257"/>
      <c r="BG2257"/>
      <c r="BH2257"/>
      <c r="BI2257"/>
      <c r="BJ2257"/>
      <c r="BK2257"/>
      <c r="BL2257"/>
      <c r="BM2257"/>
      <c r="BN2257"/>
      <c r="BO2257"/>
      <c r="BP2257"/>
      <c r="BQ2257"/>
      <c r="BR2257"/>
      <c r="BS2257"/>
      <c r="BT2257"/>
      <c r="BU2257"/>
      <c r="BV2257"/>
      <c r="BW2257"/>
      <c r="BX2257"/>
      <c r="BY2257"/>
      <c r="BZ2257"/>
      <c r="CA2257"/>
      <c r="CB2257"/>
      <c r="CC2257"/>
      <c r="CD2257"/>
      <c r="CE2257"/>
      <c r="CF2257"/>
      <c r="CG2257"/>
      <c r="CH2257"/>
      <c r="CI2257"/>
      <c r="CJ2257"/>
      <c r="CK2257"/>
      <c r="CL2257"/>
      <c r="CM2257"/>
      <c r="CN2257"/>
      <c r="CO2257"/>
      <c r="CP2257"/>
      <c r="CQ2257"/>
      <c r="CR2257"/>
      <c r="CS2257"/>
      <c r="CT2257"/>
      <c r="CU2257"/>
      <c r="CV2257"/>
    </row>
    <row r="2258" spans="10:100" x14ac:dyDescent="0.25">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M2258"/>
      <c r="CN2258"/>
      <c r="CO2258"/>
      <c r="CP2258"/>
      <c r="CQ2258"/>
      <c r="CR2258"/>
      <c r="CS2258"/>
      <c r="CT2258"/>
      <c r="CU2258"/>
      <c r="CV2258"/>
    </row>
    <row r="2259" spans="10:100" x14ac:dyDescent="0.25">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c r="AT2259"/>
      <c r="AU2259"/>
      <c r="AV2259"/>
      <c r="AW2259"/>
      <c r="AX2259"/>
      <c r="AY2259"/>
      <c r="AZ2259"/>
      <c r="BA2259"/>
      <c r="BB2259"/>
      <c r="BC2259"/>
      <c r="BD2259"/>
      <c r="BE2259"/>
      <c r="BF2259"/>
      <c r="BG2259"/>
      <c r="BH2259"/>
      <c r="BI2259"/>
      <c r="BJ2259"/>
      <c r="BK2259"/>
      <c r="BL2259"/>
      <c r="BM2259"/>
      <c r="BN2259"/>
      <c r="BO2259"/>
      <c r="BP2259"/>
      <c r="BQ2259"/>
      <c r="BR2259"/>
      <c r="BS2259"/>
      <c r="BT2259"/>
      <c r="BU2259"/>
      <c r="BV2259"/>
      <c r="BW2259"/>
      <c r="BX2259"/>
      <c r="BY2259"/>
      <c r="BZ2259"/>
      <c r="CA2259"/>
      <c r="CB2259"/>
      <c r="CC2259"/>
      <c r="CD2259"/>
      <c r="CE2259"/>
      <c r="CF2259"/>
      <c r="CG2259"/>
      <c r="CH2259"/>
      <c r="CI2259"/>
      <c r="CJ2259"/>
      <c r="CK2259"/>
      <c r="CL2259"/>
      <c r="CM2259"/>
      <c r="CN2259"/>
      <c r="CO2259"/>
      <c r="CP2259"/>
      <c r="CQ2259"/>
      <c r="CR2259"/>
      <c r="CS2259"/>
      <c r="CT2259"/>
      <c r="CU2259"/>
      <c r="CV2259"/>
    </row>
    <row r="2260" spans="10:100" x14ac:dyDescent="0.25">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c r="AZ2260"/>
      <c r="BA2260"/>
      <c r="BB2260"/>
      <c r="BC2260"/>
      <c r="BD2260"/>
      <c r="BE2260"/>
      <c r="BF2260"/>
      <c r="BG2260"/>
      <c r="BH2260"/>
      <c r="BI2260"/>
      <c r="BJ2260"/>
      <c r="BK2260"/>
      <c r="BL2260"/>
      <c r="BM2260"/>
      <c r="BN2260"/>
      <c r="BO2260"/>
      <c r="BP2260"/>
      <c r="BQ2260"/>
      <c r="BR2260"/>
      <c r="BS2260"/>
      <c r="BT2260"/>
      <c r="BU2260"/>
      <c r="BV2260"/>
      <c r="BW2260"/>
      <c r="BX2260"/>
      <c r="BY2260"/>
      <c r="BZ2260"/>
      <c r="CA2260"/>
      <c r="CB2260"/>
      <c r="CC2260"/>
      <c r="CD2260"/>
      <c r="CE2260"/>
      <c r="CF2260"/>
      <c r="CG2260"/>
      <c r="CH2260"/>
      <c r="CI2260"/>
      <c r="CJ2260"/>
      <c r="CK2260"/>
      <c r="CL2260"/>
      <c r="CM2260"/>
      <c r="CN2260"/>
      <c r="CO2260"/>
      <c r="CP2260"/>
      <c r="CQ2260"/>
      <c r="CR2260"/>
      <c r="CS2260"/>
      <c r="CT2260"/>
      <c r="CU2260"/>
      <c r="CV2260"/>
    </row>
    <row r="2261" spans="10:100" x14ac:dyDescent="0.25">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c r="AZ2261"/>
      <c r="BA2261"/>
      <c r="BB2261"/>
      <c r="BC2261"/>
      <c r="BD2261"/>
      <c r="BE2261"/>
      <c r="BF2261"/>
      <c r="BG2261"/>
      <c r="BH2261"/>
      <c r="BI2261"/>
      <c r="BJ2261"/>
      <c r="BK2261"/>
      <c r="BL2261"/>
      <c r="BM2261"/>
      <c r="BN2261"/>
      <c r="BO2261"/>
      <c r="BP2261"/>
      <c r="BQ2261"/>
      <c r="BR2261"/>
      <c r="BS2261"/>
      <c r="BT2261"/>
      <c r="BU2261"/>
      <c r="BV2261"/>
      <c r="BW2261"/>
      <c r="BX2261"/>
      <c r="BY2261"/>
      <c r="BZ2261"/>
      <c r="CA2261"/>
      <c r="CB2261"/>
      <c r="CC2261"/>
      <c r="CD2261"/>
      <c r="CE2261"/>
      <c r="CF2261"/>
      <c r="CG2261"/>
      <c r="CH2261"/>
      <c r="CI2261"/>
      <c r="CJ2261"/>
      <c r="CK2261"/>
      <c r="CL2261"/>
      <c r="CM2261"/>
      <c r="CN2261"/>
      <c r="CO2261"/>
      <c r="CP2261"/>
      <c r="CQ2261"/>
      <c r="CR2261"/>
      <c r="CS2261"/>
      <c r="CT2261"/>
      <c r="CU2261"/>
      <c r="CV2261"/>
    </row>
    <row r="2262" spans="10:100" x14ac:dyDescent="0.25">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c r="AZ2262"/>
      <c r="BA2262"/>
      <c r="BB2262"/>
      <c r="BC2262"/>
      <c r="BD2262"/>
      <c r="BE2262"/>
      <c r="BF2262"/>
      <c r="BG2262"/>
      <c r="BH2262"/>
      <c r="BI2262"/>
      <c r="BJ2262"/>
      <c r="BK2262"/>
      <c r="BL2262"/>
      <c r="BM2262"/>
      <c r="BN2262"/>
      <c r="BO2262"/>
      <c r="BP2262"/>
      <c r="BQ2262"/>
      <c r="BR2262"/>
      <c r="BS2262"/>
      <c r="BT2262"/>
      <c r="BU2262"/>
      <c r="BV2262"/>
      <c r="BW2262"/>
      <c r="BX2262"/>
      <c r="BY2262"/>
      <c r="BZ2262"/>
      <c r="CA2262"/>
      <c r="CB2262"/>
      <c r="CC2262"/>
      <c r="CD2262"/>
      <c r="CE2262"/>
      <c r="CF2262"/>
      <c r="CG2262"/>
      <c r="CH2262"/>
      <c r="CI2262"/>
      <c r="CJ2262"/>
      <c r="CK2262"/>
      <c r="CL2262"/>
      <c r="CM2262"/>
      <c r="CN2262"/>
      <c r="CO2262"/>
      <c r="CP2262"/>
      <c r="CQ2262"/>
      <c r="CR2262"/>
      <c r="CS2262"/>
      <c r="CT2262"/>
      <c r="CU2262"/>
      <c r="CV2262"/>
    </row>
    <row r="2263" spans="10:100" x14ac:dyDescent="0.25">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c r="AZ2263"/>
      <c r="BA2263"/>
      <c r="BB2263"/>
      <c r="BC2263"/>
      <c r="BD2263"/>
      <c r="BE2263"/>
      <c r="BF2263"/>
      <c r="BG2263"/>
      <c r="BH2263"/>
      <c r="BI2263"/>
      <c r="BJ2263"/>
      <c r="BK2263"/>
      <c r="BL2263"/>
      <c r="BM2263"/>
      <c r="BN2263"/>
      <c r="BO2263"/>
      <c r="BP2263"/>
      <c r="BQ2263"/>
      <c r="BR2263"/>
      <c r="BS2263"/>
      <c r="BT2263"/>
      <c r="BU2263"/>
      <c r="BV2263"/>
      <c r="BW2263"/>
      <c r="BX2263"/>
      <c r="BY2263"/>
      <c r="BZ2263"/>
      <c r="CA2263"/>
      <c r="CB2263"/>
      <c r="CC2263"/>
      <c r="CD2263"/>
      <c r="CE2263"/>
      <c r="CF2263"/>
      <c r="CG2263"/>
      <c r="CH2263"/>
      <c r="CI2263"/>
      <c r="CJ2263"/>
      <c r="CK2263"/>
      <c r="CL2263"/>
      <c r="CM2263"/>
      <c r="CN2263"/>
      <c r="CO2263"/>
      <c r="CP2263"/>
      <c r="CQ2263"/>
      <c r="CR2263"/>
      <c r="CS2263"/>
      <c r="CT2263"/>
      <c r="CU2263"/>
      <c r="CV2263"/>
    </row>
    <row r="2264" spans="10:100" x14ac:dyDescent="0.25">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c r="AZ2264"/>
      <c r="BA2264"/>
      <c r="BB2264"/>
      <c r="BC2264"/>
      <c r="BD2264"/>
      <c r="BE2264"/>
      <c r="BF2264"/>
      <c r="BG2264"/>
      <c r="BH2264"/>
      <c r="BI2264"/>
      <c r="BJ2264"/>
      <c r="BK2264"/>
      <c r="BL2264"/>
      <c r="BM2264"/>
      <c r="BN2264"/>
      <c r="BO2264"/>
      <c r="BP2264"/>
      <c r="BQ2264"/>
      <c r="BR2264"/>
      <c r="BS2264"/>
      <c r="BT2264"/>
      <c r="BU2264"/>
      <c r="BV2264"/>
      <c r="BW2264"/>
      <c r="BX2264"/>
      <c r="BY2264"/>
      <c r="BZ2264"/>
      <c r="CA2264"/>
      <c r="CB2264"/>
      <c r="CC2264"/>
      <c r="CD2264"/>
      <c r="CE2264"/>
      <c r="CF2264"/>
      <c r="CG2264"/>
      <c r="CH2264"/>
      <c r="CI2264"/>
      <c r="CJ2264"/>
      <c r="CK2264"/>
      <c r="CL2264"/>
      <c r="CM2264"/>
      <c r="CN2264"/>
      <c r="CO2264"/>
      <c r="CP2264"/>
      <c r="CQ2264"/>
      <c r="CR2264"/>
      <c r="CS2264"/>
      <c r="CT2264"/>
      <c r="CU2264"/>
      <c r="CV2264"/>
    </row>
    <row r="2265" spans="10:100" x14ac:dyDescent="0.2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c r="AZ2265"/>
      <c r="BA2265"/>
      <c r="BB2265"/>
      <c r="BC2265"/>
      <c r="BD2265"/>
      <c r="BE2265"/>
      <c r="BF2265"/>
      <c r="BG2265"/>
      <c r="BH2265"/>
      <c r="BI2265"/>
      <c r="BJ2265"/>
      <c r="BK2265"/>
      <c r="BL2265"/>
      <c r="BM2265"/>
      <c r="BN2265"/>
      <c r="BO2265"/>
      <c r="BP2265"/>
      <c r="BQ2265"/>
      <c r="BR2265"/>
      <c r="BS2265"/>
      <c r="BT2265"/>
      <c r="BU2265"/>
      <c r="BV2265"/>
      <c r="BW2265"/>
      <c r="BX2265"/>
      <c r="BY2265"/>
      <c r="BZ2265"/>
      <c r="CA2265"/>
      <c r="CB2265"/>
      <c r="CC2265"/>
      <c r="CD2265"/>
      <c r="CE2265"/>
      <c r="CF2265"/>
      <c r="CG2265"/>
      <c r="CH2265"/>
      <c r="CI2265"/>
      <c r="CJ2265"/>
      <c r="CK2265"/>
      <c r="CL2265"/>
      <c r="CM2265"/>
      <c r="CN2265"/>
      <c r="CO2265"/>
      <c r="CP2265"/>
      <c r="CQ2265"/>
      <c r="CR2265"/>
      <c r="CS2265"/>
      <c r="CT2265"/>
      <c r="CU2265"/>
      <c r="CV2265"/>
    </row>
    <row r="2266" spans="10:100" x14ac:dyDescent="0.25">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c r="AZ2266"/>
      <c r="BA2266"/>
      <c r="BB2266"/>
      <c r="BC2266"/>
      <c r="BD2266"/>
      <c r="BE2266"/>
      <c r="BF2266"/>
      <c r="BG2266"/>
      <c r="BH2266"/>
      <c r="BI2266"/>
      <c r="BJ2266"/>
      <c r="BK2266"/>
      <c r="BL2266"/>
      <c r="BM2266"/>
      <c r="BN2266"/>
      <c r="BO2266"/>
      <c r="BP2266"/>
      <c r="BQ2266"/>
      <c r="BR2266"/>
      <c r="BS2266"/>
      <c r="BT2266"/>
      <c r="BU2266"/>
      <c r="BV2266"/>
      <c r="BW2266"/>
      <c r="BX2266"/>
      <c r="BY2266"/>
      <c r="BZ2266"/>
      <c r="CA2266"/>
      <c r="CB2266"/>
      <c r="CC2266"/>
      <c r="CD2266"/>
      <c r="CE2266"/>
      <c r="CF2266"/>
      <c r="CG2266"/>
      <c r="CH2266"/>
      <c r="CI2266"/>
      <c r="CJ2266"/>
      <c r="CK2266"/>
      <c r="CL2266"/>
      <c r="CM2266"/>
      <c r="CN2266"/>
      <c r="CO2266"/>
      <c r="CP2266"/>
      <c r="CQ2266"/>
      <c r="CR2266"/>
      <c r="CS2266"/>
      <c r="CT2266"/>
      <c r="CU2266"/>
      <c r="CV2266"/>
    </row>
    <row r="2267" spans="10:100" x14ac:dyDescent="0.25">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c r="AZ2267"/>
      <c r="BA2267"/>
      <c r="BB2267"/>
      <c r="BC2267"/>
      <c r="BD2267"/>
      <c r="BE2267"/>
      <c r="BF2267"/>
      <c r="BG2267"/>
      <c r="BH2267"/>
      <c r="BI2267"/>
      <c r="BJ2267"/>
      <c r="BK2267"/>
      <c r="BL2267"/>
      <c r="BM2267"/>
      <c r="BN2267"/>
      <c r="BO2267"/>
      <c r="BP2267"/>
      <c r="BQ2267"/>
      <c r="BR2267"/>
      <c r="BS2267"/>
      <c r="BT2267"/>
      <c r="BU2267"/>
      <c r="BV2267"/>
      <c r="BW2267"/>
      <c r="BX2267"/>
      <c r="BY2267"/>
      <c r="BZ2267"/>
      <c r="CA2267"/>
      <c r="CB2267"/>
      <c r="CC2267"/>
      <c r="CD2267"/>
      <c r="CE2267"/>
      <c r="CF2267"/>
      <c r="CG2267"/>
      <c r="CH2267"/>
      <c r="CI2267"/>
      <c r="CJ2267"/>
      <c r="CK2267"/>
      <c r="CL2267"/>
      <c r="CM2267"/>
      <c r="CN2267"/>
      <c r="CO2267"/>
      <c r="CP2267"/>
      <c r="CQ2267"/>
      <c r="CR2267"/>
      <c r="CS2267"/>
      <c r="CT2267"/>
      <c r="CU2267"/>
      <c r="CV2267"/>
    </row>
    <row r="2268" spans="10:100" x14ac:dyDescent="0.25">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c r="AZ2268"/>
      <c r="BA2268"/>
      <c r="BB2268"/>
      <c r="BC2268"/>
      <c r="BD2268"/>
      <c r="BE2268"/>
      <c r="BF2268"/>
      <c r="BG2268"/>
      <c r="BH2268"/>
      <c r="BI2268"/>
      <c r="BJ2268"/>
      <c r="BK2268"/>
      <c r="BL2268"/>
      <c r="BM2268"/>
      <c r="BN2268"/>
      <c r="BO2268"/>
      <c r="BP2268"/>
      <c r="BQ2268"/>
      <c r="BR2268"/>
      <c r="BS2268"/>
      <c r="BT2268"/>
      <c r="BU2268"/>
      <c r="BV2268"/>
      <c r="BW2268"/>
      <c r="BX2268"/>
      <c r="BY2268"/>
      <c r="BZ2268"/>
      <c r="CA2268"/>
      <c r="CB2268"/>
      <c r="CC2268"/>
      <c r="CD2268"/>
      <c r="CE2268"/>
      <c r="CF2268"/>
      <c r="CG2268"/>
      <c r="CH2268"/>
      <c r="CI2268"/>
      <c r="CJ2268"/>
      <c r="CK2268"/>
      <c r="CL2268"/>
      <c r="CM2268"/>
      <c r="CN2268"/>
      <c r="CO2268"/>
      <c r="CP2268"/>
      <c r="CQ2268"/>
      <c r="CR2268"/>
      <c r="CS2268"/>
      <c r="CT2268"/>
      <c r="CU2268"/>
      <c r="CV2268"/>
    </row>
    <row r="2269" spans="10:100" x14ac:dyDescent="0.25">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c r="AT2269"/>
      <c r="AU2269"/>
      <c r="AV2269"/>
      <c r="AW2269"/>
      <c r="AX2269"/>
      <c r="AY2269"/>
      <c r="AZ2269"/>
      <c r="BA2269"/>
      <c r="BB2269"/>
      <c r="BC2269"/>
      <c r="BD2269"/>
      <c r="BE2269"/>
      <c r="BF2269"/>
      <c r="BG2269"/>
      <c r="BH2269"/>
      <c r="BI2269"/>
      <c r="BJ2269"/>
      <c r="BK2269"/>
      <c r="BL2269"/>
      <c r="BM2269"/>
      <c r="BN2269"/>
      <c r="BO2269"/>
      <c r="BP2269"/>
      <c r="BQ2269"/>
      <c r="BR2269"/>
      <c r="BS2269"/>
      <c r="BT2269"/>
      <c r="BU2269"/>
      <c r="BV2269"/>
      <c r="BW2269"/>
      <c r="BX2269"/>
      <c r="BY2269"/>
      <c r="BZ2269"/>
      <c r="CA2269"/>
      <c r="CB2269"/>
      <c r="CC2269"/>
      <c r="CD2269"/>
      <c r="CE2269"/>
      <c r="CF2269"/>
      <c r="CG2269"/>
      <c r="CH2269"/>
      <c r="CI2269"/>
      <c r="CJ2269"/>
      <c r="CK2269"/>
      <c r="CL2269"/>
      <c r="CM2269"/>
      <c r="CN2269"/>
      <c r="CO2269"/>
      <c r="CP2269"/>
      <c r="CQ2269"/>
      <c r="CR2269"/>
      <c r="CS2269"/>
      <c r="CT2269"/>
      <c r="CU2269"/>
      <c r="CV2269"/>
    </row>
    <row r="2270" spans="10:100" x14ac:dyDescent="0.25">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c r="AZ2270"/>
      <c r="BA2270"/>
      <c r="BB2270"/>
      <c r="BC2270"/>
      <c r="BD2270"/>
      <c r="BE2270"/>
      <c r="BF2270"/>
      <c r="BG2270"/>
      <c r="BH2270"/>
      <c r="BI2270"/>
      <c r="BJ2270"/>
      <c r="BK2270"/>
      <c r="BL2270"/>
      <c r="BM2270"/>
      <c r="BN2270"/>
      <c r="BO2270"/>
      <c r="BP2270"/>
      <c r="BQ2270"/>
      <c r="BR2270"/>
      <c r="BS2270"/>
      <c r="BT2270"/>
      <c r="BU2270"/>
      <c r="BV2270"/>
      <c r="BW2270"/>
      <c r="BX2270"/>
      <c r="BY2270"/>
      <c r="BZ2270"/>
      <c r="CA2270"/>
      <c r="CB2270"/>
      <c r="CC2270"/>
      <c r="CD2270"/>
      <c r="CE2270"/>
      <c r="CF2270"/>
      <c r="CG2270"/>
      <c r="CH2270"/>
      <c r="CI2270"/>
      <c r="CJ2270"/>
      <c r="CK2270"/>
      <c r="CL2270"/>
      <c r="CM2270"/>
      <c r="CN2270"/>
      <c r="CO2270"/>
      <c r="CP2270"/>
      <c r="CQ2270"/>
      <c r="CR2270"/>
      <c r="CS2270"/>
      <c r="CT2270"/>
      <c r="CU2270"/>
      <c r="CV2270"/>
    </row>
    <row r="2271" spans="10:100" x14ac:dyDescent="0.25">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c r="AT2271"/>
      <c r="AU2271"/>
      <c r="AV2271"/>
      <c r="AW2271"/>
      <c r="AX2271"/>
      <c r="AY2271"/>
      <c r="AZ2271"/>
      <c r="BA2271"/>
      <c r="BB2271"/>
      <c r="BC2271"/>
      <c r="BD2271"/>
      <c r="BE2271"/>
      <c r="BF2271"/>
      <c r="BG2271"/>
      <c r="BH2271"/>
      <c r="BI2271"/>
      <c r="BJ2271"/>
      <c r="BK2271"/>
      <c r="BL2271"/>
      <c r="BM2271"/>
      <c r="BN2271"/>
      <c r="BO2271"/>
      <c r="BP2271"/>
      <c r="BQ2271"/>
      <c r="BR2271"/>
      <c r="BS2271"/>
      <c r="BT2271"/>
      <c r="BU2271"/>
      <c r="BV2271"/>
      <c r="BW2271"/>
      <c r="BX2271"/>
      <c r="BY2271"/>
      <c r="BZ2271"/>
      <c r="CA2271"/>
      <c r="CB2271"/>
      <c r="CC2271"/>
      <c r="CD2271"/>
      <c r="CE2271"/>
      <c r="CF2271"/>
      <c r="CG2271"/>
      <c r="CH2271"/>
      <c r="CI2271"/>
      <c r="CJ2271"/>
      <c r="CK2271"/>
      <c r="CL2271"/>
      <c r="CM2271"/>
      <c r="CN2271"/>
      <c r="CO2271"/>
      <c r="CP2271"/>
      <c r="CQ2271"/>
      <c r="CR2271"/>
      <c r="CS2271"/>
      <c r="CT2271"/>
      <c r="CU2271"/>
      <c r="CV2271"/>
    </row>
    <row r="2272" spans="10:100" x14ac:dyDescent="0.25">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c r="AT2272"/>
      <c r="AU2272"/>
      <c r="AV2272"/>
      <c r="AW2272"/>
      <c r="AX2272"/>
      <c r="AY2272"/>
      <c r="AZ2272"/>
      <c r="BA2272"/>
      <c r="BB2272"/>
      <c r="BC2272"/>
      <c r="BD2272"/>
      <c r="BE2272"/>
      <c r="BF2272"/>
      <c r="BG2272"/>
      <c r="BH2272"/>
      <c r="BI2272"/>
      <c r="BJ2272"/>
      <c r="BK2272"/>
      <c r="BL2272"/>
      <c r="BM2272"/>
      <c r="BN2272"/>
      <c r="BO2272"/>
      <c r="BP2272"/>
      <c r="BQ2272"/>
      <c r="BR2272"/>
      <c r="BS2272"/>
      <c r="BT2272"/>
      <c r="BU2272"/>
      <c r="BV2272"/>
      <c r="BW2272"/>
      <c r="BX2272"/>
      <c r="BY2272"/>
      <c r="BZ2272"/>
      <c r="CA2272"/>
      <c r="CB2272"/>
      <c r="CC2272"/>
      <c r="CD2272"/>
      <c r="CE2272"/>
      <c r="CF2272"/>
      <c r="CG2272"/>
      <c r="CH2272"/>
      <c r="CI2272"/>
      <c r="CJ2272"/>
      <c r="CK2272"/>
      <c r="CL2272"/>
      <c r="CM2272"/>
      <c r="CN2272"/>
      <c r="CO2272"/>
      <c r="CP2272"/>
      <c r="CQ2272"/>
      <c r="CR2272"/>
      <c r="CS2272"/>
      <c r="CT2272"/>
      <c r="CU2272"/>
      <c r="CV2272"/>
    </row>
    <row r="2273" spans="10:100" x14ac:dyDescent="0.25">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c r="AT2273"/>
      <c r="AU2273"/>
      <c r="AV2273"/>
      <c r="AW2273"/>
      <c r="AX2273"/>
      <c r="AY2273"/>
      <c r="AZ2273"/>
      <c r="BA2273"/>
      <c r="BB2273"/>
      <c r="BC2273"/>
      <c r="BD2273"/>
      <c r="BE2273"/>
      <c r="BF2273"/>
      <c r="BG2273"/>
      <c r="BH2273"/>
      <c r="BI2273"/>
      <c r="BJ2273"/>
      <c r="BK2273"/>
      <c r="BL2273"/>
      <c r="BM2273"/>
      <c r="BN2273"/>
      <c r="BO2273"/>
      <c r="BP2273"/>
      <c r="BQ2273"/>
      <c r="BR2273"/>
      <c r="BS2273"/>
      <c r="BT2273"/>
      <c r="BU2273"/>
      <c r="BV2273"/>
      <c r="BW2273"/>
      <c r="BX2273"/>
      <c r="BY2273"/>
      <c r="BZ2273"/>
      <c r="CA2273"/>
      <c r="CB2273"/>
      <c r="CC2273"/>
      <c r="CD2273"/>
      <c r="CE2273"/>
      <c r="CF2273"/>
      <c r="CG2273"/>
      <c r="CH2273"/>
      <c r="CI2273"/>
      <c r="CJ2273"/>
      <c r="CK2273"/>
      <c r="CL2273"/>
      <c r="CM2273"/>
      <c r="CN2273"/>
      <c r="CO2273"/>
      <c r="CP2273"/>
      <c r="CQ2273"/>
      <c r="CR2273"/>
      <c r="CS2273"/>
      <c r="CT2273"/>
      <c r="CU2273"/>
      <c r="CV2273"/>
    </row>
    <row r="2274" spans="10:100" x14ac:dyDescent="0.25">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c r="AZ2274"/>
      <c r="BA2274"/>
      <c r="BB2274"/>
      <c r="BC2274"/>
      <c r="BD2274"/>
      <c r="BE2274"/>
      <c r="BF2274"/>
      <c r="BG2274"/>
      <c r="BH2274"/>
      <c r="BI2274"/>
      <c r="BJ2274"/>
      <c r="BK2274"/>
      <c r="BL2274"/>
      <c r="BM2274"/>
      <c r="BN2274"/>
      <c r="BO2274"/>
      <c r="BP2274"/>
      <c r="BQ2274"/>
      <c r="BR2274"/>
      <c r="BS2274"/>
      <c r="BT2274"/>
      <c r="BU2274"/>
      <c r="BV2274"/>
      <c r="BW2274"/>
      <c r="BX2274"/>
      <c r="BY2274"/>
      <c r="BZ2274"/>
      <c r="CA2274"/>
      <c r="CB2274"/>
      <c r="CC2274"/>
      <c r="CD2274"/>
      <c r="CE2274"/>
      <c r="CF2274"/>
      <c r="CG2274"/>
      <c r="CH2274"/>
      <c r="CI2274"/>
      <c r="CJ2274"/>
      <c r="CK2274"/>
      <c r="CL2274"/>
      <c r="CM2274"/>
      <c r="CN2274"/>
      <c r="CO2274"/>
      <c r="CP2274"/>
      <c r="CQ2274"/>
      <c r="CR2274"/>
      <c r="CS2274"/>
      <c r="CT2274"/>
      <c r="CU2274"/>
      <c r="CV2274"/>
    </row>
    <row r="2275" spans="10:100" x14ac:dyDescent="0.2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c r="AT2275"/>
      <c r="AU2275"/>
      <c r="AV2275"/>
      <c r="AW2275"/>
      <c r="AX2275"/>
      <c r="AY2275"/>
      <c r="AZ2275"/>
      <c r="BA2275"/>
      <c r="BB2275"/>
      <c r="BC2275"/>
      <c r="BD2275"/>
      <c r="BE2275"/>
      <c r="BF2275"/>
      <c r="BG2275"/>
      <c r="BH2275"/>
      <c r="BI2275"/>
      <c r="BJ2275"/>
      <c r="BK2275"/>
      <c r="BL2275"/>
      <c r="BM2275"/>
      <c r="BN2275"/>
      <c r="BO2275"/>
      <c r="BP2275"/>
      <c r="BQ2275"/>
      <c r="BR2275"/>
      <c r="BS2275"/>
      <c r="BT2275"/>
      <c r="BU2275"/>
      <c r="BV2275"/>
      <c r="BW2275"/>
      <c r="BX2275"/>
      <c r="BY2275"/>
      <c r="BZ2275"/>
      <c r="CA2275"/>
      <c r="CB2275"/>
      <c r="CC2275"/>
      <c r="CD2275"/>
      <c r="CE2275"/>
      <c r="CF2275"/>
      <c r="CG2275"/>
      <c r="CH2275"/>
      <c r="CI2275"/>
      <c r="CJ2275"/>
      <c r="CK2275"/>
      <c r="CL2275"/>
      <c r="CM2275"/>
      <c r="CN2275"/>
      <c r="CO2275"/>
      <c r="CP2275"/>
      <c r="CQ2275"/>
      <c r="CR2275"/>
      <c r="CS2275"/>
      <c r="CT2275"/>
      <c r="CU2275"/>
      <c r="CV2275"/>
    </row>
    <row r="2276" spans="10:100" x14ac:dyDescent="0.25">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c r="AT2276"/>
      <c r="AU2276"/>
      <c r="AV2276"/>
      <c r="AW2276"/>
      <c r="AX2276"/>
      <c r="AY2276"/>
      <c r="AZ2276"/>
      <c r="BA2276"/>
      <c r="BB2276"/>
      <c r="BC2276"/>
      <c r="BD2276"/>
      <c r="BE2276"/>
      <c r="BF2276"/>
      <c r="BG2276"/>
      <c r="BH2276"/>
      <c r="BI2276"/>
      <c r="BJ2276"/>
      <c r="BK2276"/>
      <c r="BL2276"/>
      <c r="BM2276"/>
      <c r="BN2276"/>
      <c r="BO2276"/>
      <c r="BP2276"/>
      <c r="BQ2276"/>
      <c r="BR2276"/>
      <c r="BS2276"/>
      <c r="BT2276"/>
      <c r="BU2276"/>
      <c r="BV2276"/>
      <c r="BW2276"/>
      <c r="BX2276"/>
      <c r="BY2276"/>
      <c r="BZ2276"/>
      <c r="CA2276"/>
      <c r="CB2276"/>
      <c r="CC2276"/>
      <c r="CD2276"/>
      <c r="CE2276"/>
      <c r="CF2276"/>
      <c r="CG2276"/>
      <c r="CH2276"/>
      <c r="CI2276"/>
      <c r="CJ2276"/>
      <c r="CK2276"/>
      <c r="CL2276"/>
      <c r="CM2276"/>
      <c r="CN2276"/>
      <c r="CO2276"/>
      <c r="CP2276"/>
      <c r="CQ2276"/>
      <c r="CR2276"/>
      <c r="CS2276"/>
      <c r="CT2276"/>
      <c r="CU2276"/>
      <c r="CV2276"/>
    </row>
    <row r="2277" spans="10:100" x14ac:dyDescent="0.25">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c r="AT2277"/>
      <c r="AU2277"/>
      <c r="AV2277"/>
      <c r="AW2277"/>
      <c r="AX2277"/>
      <c r="AY2277"/>
      <c r="AZ2277"/>
      <c r="BA2277"/>
      <c r="BB2277"/>
      <c r="BC2277"/>
      <c r="BD2277"/>
      <c r="BE2277"/>
      <c r="BF2277"/>
      <c r="BG2277"/>
      <c r="BH2277"/>
      <c r="BI2277"/>
      <c r="BJ2277"/>
      <c r="BK2277"/>
      <c r="BL2277"/>
      <c r="BM2277"/>
      <c r="BN2277"/>
      <c r="BO2277"/>
      <c r="BP2277"/>
      <c r="BQ2277"/>
      <c r="BR2277"/>
      <c r="BS2277"/>
      <c r="BT2277"/>
      <c r="BU2277"/>
      <c r="BV2277"/>
      <c r="BW2277"/>
      <c r="BX2277"/>
      <c r="BY2277"/>
      <c r="BZ2277"/>
      <c r="CA2277"/>
      <c r="CB2277"/>
      <c r="CC2277"/>
      <c r="CD2277"/>
      <c r="CE2277"/>
      <c r="CF2277"/>
      <c r="CG2277"/>
      <c r="CH2277"/>
      <c r="CI2277"/>
      <c r="CJ2277"/>
      <c r="CK2277"/>
      <c r="CL2277"/>
      <c r="CM2277"/>
      <c r="CN2277"/>
      <c r="CO2277"/>
      <c r="CP2277"/>
      <c r="CQ2277"/>
      <c r="CR2277"/>
      <c r="CS2277"/>
      <c r="CT2277"/>
      <c r="CU2277"/>
      <c r="CV2277"/>
    </row>
    <row r="2278" spans="10:100" x14ac:dyDescent="0.25">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c r="AT2278"/>
      <c r="AU2278"/>
      <c r="AV2278"/>
      <c r="AW2278"/>
      <c r="AX2278"/>
      <c r="AY2278"/>
      <c r="AZ2278"/>
      <c r="BA2278"/>
      <c r="BB2278"/>
      <c r="BC2278"/>
      <c r="BD2278"/>
      <c r="BE2278"/>
      <c r="BF2278"/>
      <c r="BG2278"/>
      <c r="BH2278"/>
      <c r="BI2278"/>
      <c r="BJ2278"/>
      <c r="BK2278"/>
      <c r="BL2278"/>
      <c r="BM2278"/>
      <c r="BN2278"/>
      <c r="BO2278"/>
      <c r="BP2278"/>
      <c r="BQ2278"/>
      <c r="BR2278"/>
      <c r="BS2278"/>
      <c r="BT2278"/>
      <c r="BU2278"/>
      <c r="BV2278"/>
      <c r="BW2278"/>
      <c r="BX2278"/>
      <c r="BY2278"/>
      <c r="BZ2278"/>
      <c r="CA2278"/>
      <c r="CB2278"/>
      <c r="CC2278"/>
      <c r="CD2278"/>
      <c r="CE2278"/>
      <c r="CF2278"/>
      <c r="CG2278"/>
      <c r="CH2278"/>
      <c r="CI2278"/>
      <c r="CJ2278"/>
      <c r="CK2278"/>
      <c r="CL2278"/>
      <c r="CM2278"/>
      <c r="CN2278"/>
      <c r="CO2278"/>
      <c r="CP2278"/>
      <c r="CQ2278"/>
      <c r="CR2278"/>
      <c r="CS2278"/>
      <c r="CT2278"/>
      <c r="CU2278"/>
      <c r="CV2278"/>
    </row>
    <row r="2279" spans="10:100" x14ac:dyDescent="0.25">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c r="AT2279"/>
      <c r="AU2279"/>
      <c r="AV2279"/>
      <c r="AW2279"/>
      <c r="AX2279"/>
      <c r="AY2279"/>
      <c r="AZ2279"/>
      <c r="BA2279"/>
      <c r="BB2279"/>
      <c r="BC2279"/>
      <c r="BD2279"/>
      <c r="BE2279"/>
      <c r="BF2279"/>
      <c r="BG2279"/>
      <c r="BH2279"/>
      <c r="BI2279"/>
      <c r="BJ2279"/>
      <c r="BK2279"/>
      <c r="BL2279"/>
      <c r="BM2279"/>
      <c r="BN2279"/>
      <c r="BO2279"/>
      <c r="BP2279"/>
      <c r="BQ2279"/>
      <c r="BR2279"/>
      <c r="BS2279"/>
      <c r="BT2279"/>
      <c r="BU2279"/>
      <c r="BV2279"/>
      <c r="BW2279"/>
      <c r="BX2279"/>
      <c r="BY2279"/>
      <c r="BZ2279"/>
      <c r="CA2279"/>
      <c r="CB2279"/>
      <c r="CC2279"/>
      <c r="CD2279"/>
      <c r="CE2279"/>
      <c r="CF2279"/>
      <c r="CG2279"/>
      <c r="CH2279"/>
      <c r="CI2279"/>
      <c r="CJ2279"/>
      <c r="CK2279"/>
      <c r="CL2279"/>
      <c r="CM2279"/>
      <c r="CN2279"/>
      <c r="CO2279"/>
      <c r="CP2279"/>
      <c r="CQ2279"/>
      <c r="CR2279"/>
      <c r="CS2279"/>
      <c r="CT2279"/>
      <c r="CU2279"/>
      <c r="CV2279"/>
    </row>
    <row r="2280" spans="10:100" x14ac:dyDescent="0.25">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c r="AT2280"/>
      <c r="AU2280"/>
      <c r="AV2280"/>
      <c r="AW2280"/>
      <c r="AX2280"/>
      <c r="AY2280"/>
      <c r="AZ2280"/>
      <c r="BA2280"/>
      <c r="BB2280"/>
      <c r="BC2280"/>
      <c r="BD2280"/>
      <c r="BE2280"/>
      <c r="BF2280"/>
      <c r="BG2280"/>
      <c r="BH2280"/>
      <c r="BI2280"/>
      <c r="BJ2280"/>
      <c r="BK2280"/>
      <c r="BL2280"/>
      <c r="BM2280"/>
      <c r="BN2280"/>
      <c r="BO2280"/>
      <c r="BP2280"/>
      <c r="BQ2280"/>
      <c r="BR2280"/>
      <c r="BS2280"/>
      <c r="BT2280"/>
      <c r="BU2280"/>
      <c r="BV2280"/>
      <c r="BW2280"/>
      <c r="BX2280"/>
      <c r="BY2280"/>
      <c r="BZ2280"/>
      <c r="CA2280"/>
      <c r="CB2280"/>
      <c r="CC2280"/>
      <c r="CD2280"/>
      <c r="CE2280"/>
      <c r="CF2280"/>
      <c r="CG2280"/>
      <c r="CH2280"/>
      <c r="CI2280"/>
      <c r="CJ2280"/>
      <c r="CK2280"/>
      <c r="CL2280"/>
      <c r="CM2280"/>
      <c r="CN2280"/>
      <c r="CO2280"/>
      <c r="CP2280"/>
      <c r="CQ2280"/>
      <c r="CR2280"/>
      <c r="CS2280"/>
      <c r="CT2280"/>
      <c r="CU2280"/>
      <c r="CV2280"/>
    </row>
    <row r="2281" spans="10:100" x14ac:dyDescent="0.25">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c r="AT2281"/>
      <c r="AU2281"/>
      <c r="AV2281"/>
      <c r="AW2281"/>
      <c r="AX2281"/>
      <c r="AY2281"/>
      <c r="AZ2281"/>
      <c r="BA2281"/>
      <c r="BB2281"/>
      <c r="BC2281"/>
      <c r="BD2281"/>
      <c r="BE2281"/>
      <c r="BF2281"/>
      <c r="BG2281"/>
      <c r="BH2281"/>
      <c r="BI2281"/>
      <c r="BJ2281"/>
      <c r="BK2281"/>
      <c r="BL2281"/>
      <c r="BM2281"/>
      <c r="BN2281"/>
      <c r="BO2281"/>
      <c r="BP2281"/>
      <c r="BQ2281"/>
      <c r="BR2281"/>
      <c r="BS2281"/>
      <c r="BT2281"/>
      <c r="BU2281"/>
      <c r="BV2281"/>
      <c r="BW2281"/>
      <c r="BX2281"/>
      <c r="BY2281"/>
      <c r="BZ2281"/>
      <c r="CA2281"/>
      <c r="CB2281"/>
      <c r="CC2281"/>
      <c r="CD2281"/>
      <c r="CE2281"/>
      <c r="CF2281"/>
      <c r="CG2281"/>
      <c r="CH2281"/>
      <c r="CI2281"/>
      <c r="CJ2281"/>
      <c r="CK2281"/>
      <c r="CL2281"/>
      <c r="CM2281"/>
      <c r="CN2281"/>
      <c r="CO2281"/>
      <c r="CP2281"/>
      <c r="CQ2281"/>
      <c r="CR2281"/>
      <c r="CS2281"/>
      <c r="CT2281"/>
      <c r="CU2281"/>
      <c r="CV2281"/>
    </row>
    <row r="2282" spans="10:100" x14ac:dyDescent="0.25">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c r="BD2282"/>
      <c r="BE2282"/>
      <c r="BF2282"/>
      <c r="BG2282"/>
      <c r="BH2282"/>
      <c r="BI2282"/>
      <c r="BJ2282"/>
      <c r="BK2282"/>
      <c r="BL2282"/>
      <c r="BM2282"/>
      <c r="BN2282"/>
      <c r="BO2282"/>
      <c r="BP2282"/>
      <c r="BQ2282"/>
      <c r="BR2282"/>
      <c r="BS2282"/>
      <c r="BT2282"/>
      <c r="BU2282"/>
      <c r="BV2282"/>
      <c r="BW2282"/>
      <c r="BX2282"/>
      <c r="BY2282"/>
      <c r="BZ2282"/>
      <c r="CA2282"/>
      <c r="CB2282"/>
      <c r="CC2282"/>
      <c r="CD2282"/>
      <c r="CE2282"/>
      <c r="CF2282"/>
      <c r="CG2282"/>
      <c r="CH2282"/>
      <c r="CI2282"/>
      <c r="CJ2282"/>
      <c r="CK2282"/>
      <c r="CL2282"/>
      <c r="CM2282"/>
      <c r="CN2282"/>
      <c r="CO2282"/>
      <c r="CP2282"/>
      <c r="CQ2282"/>
      <c r="CR2282"/>
      <c r="CS2282"/>
      <c r="CT2282"/>
      <c r="CU2282"/>
      <c r="CV2282"/>
    </row>
    <row r="2283" spans="10:100" x14ac:dyDescent="0.25">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c r="BD2283"/>
      <c r="BE2283"/>
      <c r="BF2283"/>
      <c r="BG2283"/>
      <c r="BH2283"/>
      <c r="BI2283"/>
      <c r="BJ2283"/>
      <c r="BK2283"/>
      <c r="BL2283"/>
      <c r="BM2283"/>
      <c r="BN2283"/>
      <c r="BO2283"/>
      <c r="BP2283"/>
      <c r="BQ2283"/>
      <c r="BR2283"/>
      <c r="BS2283"/>
      <c r="BT2283"/>
      <c r="BU2283"/>
      <c r="BV2283"/>
      <c r="BW2283"/>
      <c r="BX2283"/>
      <c r="BY2283"/>
      <c r="BZ2283"/>
      <c r="CA2283"/>
      <c r="CB2283"/>
      <c r="CC2283"/>
      <c r="CD2283"/>
      <c r="CE2283"/>
      <c r="CF2283"/>
      <c r="CG2283"/>
      <c r="CH2283"/>
      <c r="CI2283"/>
      <c r="CJ2283"/>
      <c r="CK2283"/>
      <c r="CL2283"/>
      <c r="CM2283"/>
      <c r="CN2283"/>
      <c r="CO2283"/>
      <c r="CP2283"/>
      <c r="CQ2283"/>
      <c r="CR2283"/>
      <c r="CS2283"/>
      <c r="CT2283"/>
      <c r="CU2283"/>
      <c r="CV2283"/>
    </row>
    <row r="2284" spans="10:100" x14ac:dyDescent="0.25">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c r="BD2284"/>
      <c r="BE2284"/>
      <c r="BF2284"/>
      <c r="BG2284"/>
      <c r="BH2284"/>
      <c r="BI2284"/>
      <c r="BJ2284"/>
      <c r="BK2284"/>
      <c r="BL2284"/>
      <c r="BM2284"/>
      <c r="BN2284"/>
      <c r="BO2284"/>
      <c r="BP2284"/>
      <c r="BQ2284"/>
      <c r="BR2284"/>
      <c r="BS2284"/>
      <c r="BT2284"/>
      <c r="BU2284"/>
      <c r="BV2284"/>
      <c r="BW2284"/>
      <c r="BX2284"/>
      <c r="BY2284"/>
      <c r="BZ2284"/>
      <c r="CA2284"/>
      <c r="CB2284"/>
      <c r="CC2284"/>
      <c r="CD2284"/>
      <c r="CE2284"/>
      <c r="CF2284"/>
      <c r="CG2284"/>
      <c r="CH2284"/>
      <c r="CI2284"/>
      <c r="CJ2284"/>
      <c r="CK2284"/>
      <c r="CL2284"/>
      <c r="CM2284"/>
      <c r="CN2284"/>
      <c r="CO2284"/>
      <c r="CP2284"/>
      <c r="CQ2284"/>
      <c r="CR2284"/>
      <c r="CS2284"/>
      <c r="CT2284"/>
      <c r="CU2284"/>
      <c r="CV2284"/>
    </row>
    <row r="2285" spans="10:100" x14ac:dyDescent="0.2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c r="BD2285"/>
      <c r="BE2285"/>
      <c r="BF2285"/>
      <c r="BG2285"/>
      <c r="BH2285"/>
      <c r="BI2285"/>
      <c r="BJ2285"/>
      <c r="BK2285"/>
      <c r="BL2285"/>
      <c r="BM2285"/>
      <c r="BN2285"/>
      <c r="BO2285"/>
      <c r="BP2285"/>
      <c r="BQ2285"/>
      <c r="BR2285"/>
      <c r="BS2285"/>
      <c r="BT2285"/>
      <c r="BU2285"/>
      <c r="BV2285"/>
      <c r="BW2285"/>
      <c r="BX2285"/>
      <c r="BY2285"/>
      <c r="BZ2285"/>
      <c r="CA2285"/>
      <c r="CB2285"/>
      <c r="CC2285"/>
      <c r="CD2285"/>
      <c r="CE2285"/>
      <c r="CF2285"/>
      <c r="CG2285"/>
      <c r="CH2285"/>
      <c r="CI2285"/>
      <c r="CJ2285"/>
      <c r="CK2285"/>
      <c r="CL2285"/>
      <c r="CM2285"/>
      <c r="CN2285"/>
      <c r="CO2285"/>
      <c r="CP2285"/>
      <c r="CQ2285"/>
      <c r="CR2285"/>
      <c r="CS2285"/>
      <c r="CT2285"/>
      <c r="CU2285"/>
      <c r="CV2285"/>
    </row>
    <row r="2286" spans="10:100" x14ac:dyDescent="0.25">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c r="BD2286"/>
      <c r="BE2286"/>
      <c r="BF2286"/>
      <c r="BG2286"/>
      <c r="BH2286"/>
      <c r="BI2286"/>
      <c r="BJ2286"/>
      <c r="BK2286"/>
      <c r="BL2286"/>
      <c r="BM2286"/>
      <c r="BN2286"/>
      <c r="BO2286"/>
      <c r="BP2286"/>
      <c r="BQ2286"/>
      <c r="BR2286"/>
      <c r="BS2286"/>
      <c r="BT2286"/>
      <c r="BU2286"/>
      <c r="BV2286"/>
      <c r="BW2286"/>
      <c r="BX2286"/>
      <c r="BY2286"/>
      <c r="BZ2286"/>
      <c r="CA2286"/>
      <c r="CB2286"/>
      <c r="CC2286"/>
      <c r="CD2286"/>
      <c r="CE2286"/>
      <c r="CF2286"/>
      <c r="CG2286"/>
      <c r="CH2286"/>
      <c r="CI2286"/>
      <c r="CJ2286"/>
      <c r="CK2286"/>
      <c r="CL2286"/>
      <c r="CM2286"/>
      <c r="CN2286"/>
      <c r="CO2286"/>
      <c r="CP2286"/>
      <c r="CQ2286"/>
      <c r="CR2286"/>
      <c r="CS2286"/>
      <c r="CT2286"/>
      <c r="CU2286"/>
      <c r="CV2286"/>
    </row>
    <row r="2287" spans="10:100" x14ac:dyDescent="0.25">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c r="BD2287"/>
      <c r="BE2287"/>
      <c r="BF2287"/>
      <c r="BG2287"/>
      <c r="BH2287"/>
      <c r="BI2287"/>
      <c r="BJ2287"/>
      <c r="BK2287"/>
      <c r="BL2287"/>
      <c r="BM2287"/>
      <c r="BN2287"/>
      <c r="BO2287"/>
      <c r="BP2287"/>
      <c r="BQ2287"/>
      <c r="BR2287"/>
      <c r="BS2287"/>
      <c r="BT2287"/>
      <c r="BU2287"/>
      <c r="BV2287"/>
      <c r="BW2287"/>
      <c r="BX2287"/>
      <c r="BY2287"/>
      <c r="BZ2287"/>
      <c r="CA2287"/>
      <c r="CB2287"/>
      <c r="CC2287"/>
      <c r="CD2287"/>
      <c r="CE2287"/>
      <c r="CF2287"/>
      <c r="CG2287"/>
      <c r="CH2287"/>
      <c r="CI2287"/>
      <c r="CJ2287"/>
      <c r="CK2287"/>
      <c r="CL2287"/>
      <c r="CM2287"/>
      <c r="CN2287"/>
      <c r="CO2287"/>
      <c r="CP2287"/>
      <c r="CQ2287"/>
      <c r="CR2287"/>
      <c r="CS2287"/>
      <c r="CT2287"/>
      <c r="CU2287"/>
      <c r="CV2287"/>
    </row>
    <row r="2288" spans="10:100" x14ac:dyDescent="0.25">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c r="BD2288"/>
      <c r="BE2288"/>
      <c r="BF2288"/>
      <c r="BG2288"/>
      <c r="BH2288"/>
      <c r="BI2288"/>
      <c r="BJ2288"/>
      <c r="BK2288"/>
      <c r="BL2288"/>
      <c r="BM2288"/>
      <c r="BN2288"/>
      <c r="BO2288"/>
      <c r="BP2288"/>
      <c r="BQ2288"/>
      <c r="BR2288"/>
      <c r="BS2288"/>
      <c r="BT2288"/>
      <c r="BU2288"/>
      <c r="BV2288"/>
      <c r="BW2288"/>
      <c r="BX2288"/>
      <c r="BY2288"/>
      <c r="BZ2288"/>
      <c r="CA2288"/>
      <c r="CB2288"/>
      <c r="CC2288"/>
      <c r="CD2288"/>
      <c r="CE2288"/>
      <c r="CF2288"/>
      <c r="CG2288"/>
      <c r="CH2288"/>
      <c r="CI2288"/>
      <c r="CJ2288"/>
      <c r="CK2288"/>
      <c r="CL2288"/>
      <c r="CM2288"/>
      <c r="CN2288"/>
      <c r="CO2288"/>
      <c r="CP2288"/>
      <c r="CQ2288"/>
      <c r="CR2288"/>
      <c r="CS2288"/>
      <c r="CT2288"/>
      <c r="CU2288"/>
      <c r="CV2288"/>
    </row>
    <row r="2289" spans="10:100" x14ac:dyDescent="0.25">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c r="BD2289"/>
      <c r="BE2289"/>
      <c r="BF2289"/>
      <c r="BG2289"/>
      <c r="BH2289"/>
      <c r="BI2289"/>
      <c r="BJ2289"/>
      <c r="BK2289"/>
      <c r="BL2289"/>
      <c r="BM2289"/>
      <c r="BN2289"/>
      <c r="BO2289"/>
      <c r="BP2289"/>
      <c r="BQ2289"/>
      <c r="BR2289"/>
      <c r="BS2289"/>
      <c r="BT2289"/>
      <c r="BU2289"/>
      <c r="BV2289"/>
      <c r="BW2289"/>
      <c r="BX2289"/>
      <c r="BY2289"/>
      <c r="BZ2289"/>
      <c r="CA2289"/>
      <c r="CB2289"/>
      <c r="CC2289"/>
      <c r="CD2289"/>
      <c r="CE2289"/>
      <c r="CF2289"/>
      <c r="CG2289"/>
      <c r="CH2289"/>
      <c r="CI2289"/>
      <c r="CJ2289"/>
      <c r="CK2289"/>
      <c r="CL2289"/>
      <c r="CM2289"/>
      <c r="CN2289"/>
      <c r="CO2289"/>
      <c r="CP2289"/>
      <c r="CQ2289"/>
      <c r="CR2289"/>
      <c r="CS2289"/>
      <c r="CT2289"/>
      <c r="CU2289"/>
      <c r="CV2289"/>
    </row>
    <row r="2290" spans="10:100" x14ac:dyDescent="0.25">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M2290"/>
      <c r="CN2290"/>
      <c r="CO2290"/>
      <c r="CP2290"/>
      <c r="CQ2290"/>
      <c r="CR2290"/>
      <c r="CS2290"/>
      <c r="CT2290"/>
      <c r="CU2290"/>
      <c r="CV2290"/>
    </row>
    <row r="2291" spans="10:100" x14ac:dyDescent="0.25">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c r="BD2291"/>
      <c r="BE2291"/>
      <c r="BF2291"/>
      <c r="BG2291"/>
      <c r="BH2291"/>
      <c r="BI2291"/>
      <c r="BJ2291"/>
      <c r="BK2291"/>
      <c r="BL2291"/>
      <c r="BM2291"/>
      <c r="BN2291"/>
      <c r="BO2291"/>
      <c r="BP2291"/>
      <c r="BQ2291"/>
      <c r="BR2291"/>
      <c r="BS2291"/>
      <c r="BT2291"/>
      <c r="BU2291"/>
      <c r="BV2291"/>
      <c r="BW2291"/>
      <c r="BX2291"/>
      <c r="BY2291"/>
      <c r="BZ2291"/>
      <c r="CA2291"/>
      <c r="CB2291"/>
      <c r="CC2291"/>
      <c r="CD2291"/>
      <c r="CE2291"/>
      <c r="CF2291"/>
      <c r="CG2291"/>
      <c r="CH2291"/>
      <c r="CI2291"/>
      <c r="CJ2291"/>
      <c r="CK2291"/>
      <c r="CL2291"/>
      <c r="CM2291"/>
      <c r="CN2291"/>
      <c r="CO2291"/>
      <c r="CP2291"/>
      <c r="CQ2291"/>
      <c r="CR2291"/>
      <c r="CS2291"/>
      <c r="CT2291"/>
      <c r="CU2291"/>
      <c r="CV2291"/>
    </row>
    <row r="2292" spans="10:100" x14ac:dyDescent="0.25">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c r="BD2292"/>
      <c r="BE2292"/>
      <c r="BF2292"/>
      <c r="BG2292"/>
      <c r="BH2292"/>
      <c r="BI2292"/>
      <c r="BJ2292"/>
      <c r="BK2292"/>
      <c r="BL2292"/>
      <c r="BM2292"/>
      <c r="BN2292"/>
      <c r="BO2292"/>
      <c r="BP2292"/>
      <c r="BQ2292"/>
      <c r="BR2292"/>
      <c r="BS2292"/>
      <c r="BT2292"/>
      <c r="BU2292"/>
      <c r="BV2292"/>
      <c r="BW2292"/>
      <c r="BX2292"/>
      <c r="BY2292"/>
      <c r="BZ2292"/>
      <c r="CA2292"/>
      <c r="CB2292"/>
      <c r="CC2292"/>
      <c r="CD2292"/>
      <c r="CE2292"/>
      <c r="CF2292"/>
      <c r="CG2292"/>
      <c r="CH2292"/>
      <c r="CI2292"/>
      <c r="CJ2292"/>
      <c r="CK2292"/>
      <c r="CL2292"/>
      <c r="CM2292"/>
      <c r="CN2292"/>
      <c r="CO2292"/>
      <c r="CP2292"/>
      <c r="CQ2292"/>
      <c r="CR2292"/>
      <c r="CS2292"/>
      <c r="CT2292"/>
      <c r="CU2292"/>
      <c r="CV2292"/>
    </row>
    <row r="2293" spans="10:100" x14ac:dyDescent="0.25">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c r="BD2293"/>
      <c r="BE2293"/>
      <c r="BF2293"/>
      <c r="BG2293"/>
      <c r="BH2293"/>
      <c r="BI2293"/>
      <c r="BJ2293"/>
      <c r="BK2293"/>
      <c r="BL2293"/>
      <c r="BM2293"/>
      <c r="BN2293"/>
      <c r="BO2293"/>
      <c r="BP2293"/>
      <c r="BQ2293"/>
      <c r="BR2293"/>
      <c r="BS2293"/>
      <c r="BT2293"/>
      <c r="BU2293"/>
      <c r="BV2293"/>
      <c r="BW2293"/>
      <c r="BX2293"/>
      <c r="BY2293"/>
      <c r="BZ2293"/>
      <c r="CA2293"/>
      <c r="CB2293"/>
      <c r="CC2293"/>
      <c r="CD2293"/>
      <c r="CE2293"/>
      <c r="CF2293"/>
      <c r="CG2293"/>
      <c r="CH2293"/>
      <c r="CI2293"/>
      <c r="CJ2293"/>
      <c r="CK2293"/>
      <c r="CL2293"/>
      <c r="CM2293"/>
      <c r="CN2293"/>
      <c r="CO2293"/>
      <c r="CP2293"/>
      <c r="CQ2293"/>
      <c r="CR2293"/>
      <c r="CS2293"/>
      <c r="CT2293"/>
      <c r="CU2293"/>
      <c r="CV2293"/>
    </row>
    <row r="2294" spans="10:100" x14ac:dyDescent="0.25">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c r="BD2294"/>
      <c r="BE2294"/>
      <c r="BF2294"/>
      <c r="BG2294"/>
      <c r="BH2294"/>
      <c r="BI2294"/>
      <c r="BJ2294"/>
      <c r="BK2294"/>
      <c r="BL2294"/>
      <c r="BM2294"/>
      <c r="BN2294"/>
      <c r="BO2294"/>
      <c r="BP2294"/>
      <c r="BQ2294"/>
      <c r="BR2294"/>
      <c r="BS2294"/>
      <c r="BT2294"/>
      <c r="BU2294"/>
      <c r="BV2294"/>
      <c r="BW2294"/>
      <c r="BX2294"/>
      <c r="BY2294"/>
      <c r="BZ2294"/>
      <c r="CA2294"/>
      <c r="CB2294"/>
      <c r="CC2294"/>
      <c r="CD2294"/>
      <c r="CE2294"/>
      <c r="CF2294"/>
      <c r="CG2294"/>
      <c r="CH2294"/>
      <c r="CI2294"/>
      <c r="CJ2294"/>
      <c r="CK2294"/>
      <c r="CL2294"/>
      <c r="CM2294"/>
      <c r="CN2294"/>
      <c r="CO2294"/>
      <c r="CP2294"/>
      <c r="CQ2294"/>
      <c r="CR2294"/>
      <c r="CS2294"/>
      <c r="CT2294"/>
      <c r="CU2294"/>
      <c r="CV2294"/>
    </row>
    <row r="2295" spans="10:100" x14ac:dyDescent="0.2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c r="BD2295"/>
      <c r="BE2295"/>
      <c r="BF2295"/>
      <c r="BG2295"/>
      <c r="BH2295"/>
      <c r="BI2295"/>
      <c r="BJ2295"/>
      <c r="BK2295"/>
      <c r="BL2295"/>
      <c r="BM2295"/>
      <c r="BN2295"/>
      <c r="BO2295"/>
      <c r="BP2295"/>
      <c r="BQ2295"/>
      <c r="BR2295"/>
      <c r="BS2295"/>
      <c r="BT2295"/>
      <c r="BU2295"/>
      <c r="BV2295"/>
      <c r="BW2295"/>
      <c r="BX2295"/>
      <c r="BY2295"/>
      <c r="BZ2295"/>
      <c r="CA2295"/>
      <c r="CB2295"/>
      <c r="CC2295"/>
      <c r="CD2295"/>
      <c r="CE2295"/>
      <c r="CF2295"/>
      <c r="CG2295"/>
      <c r="CH2295"/>
      <c r="CI2295"/>
      <c r="CJ2295"/>
      <c r="CK2295"/>
      <c r="CL2295"/>
      <c r="CM2295"/>
      <c r="CN2295"/>
      <c r="CO2295"/>
      <c r="CP2295"/>
      <c r="CQ2295"/>
      <c r="CR2295"/>
      <c r="CS2295"/>
      <c r="CT2295"/>
      <c r="CU2295"/>
      <c r="CV2295"/>
    </row>
    <row r="2296" spans="10:100" x14ac:dyDescent="0.25">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c r="BD2296"/>
      <c r="BE2296"/>
      <c r="BF2296"/>
      <c r="BG2296"/>
      <c r="BH2296"/>
      <c r="BI2296"/>
      <c r="BJ2296"/>
      <c r="BK2296"/>
      <c r="BL2296"/>
      <c r="BM2296"/>
      <c r="BN2296"/>
      <c r="BO2296"/>
      <c r="BP2296"/>
      <c r="BQ2296"/>
      <c r="BR2296"/>
      <c r="BS2296"/>
      <c r="BT2296"/>
      <c r="BU2296"/>
      <c r="BV2296"/>
      <c r="BW2296"/>
      <c r="BX2296"/>
      <c r="BY2296"/>
      <c r="BZ2296"/>
      <c r="CA2296"/>
      <c r="CB2296"/>
      <c r="CC2296"/>
      <c r="CD2296"/>
      <c r="CE2296"/>
      <c r="CF2296"/>
      <c r="CG2296"/>
      <c r="CH2296"/>
      <c r="CI2296"/>
      <c r="CJ2296"/>
      <c r="CK2296"/>
      <c r="CL2296"/>
      <c r="CM2296"/>
      <c r="CN2296"/>
      <c r="CO2296"/>
      <c r="CP2296"/>
      <c r="CQ2296"/>
      <c r="CR2296"/>
      <c r="CS2296"/>
      <c r="CT2296"/>
      <c r="CU2296"/>
      <c r="CV2296"/>
    </row>
    <row r="2297" spans="10:100" x14ac:dyDescent="0.25">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c r="BD2297"/>
      <c r="BE2297"/>
      <c r="BF2297"/>
      <c r="BG2297"/>
      <c r="BH2297"/>
      <c r="BI2297"/>
      <c r="BJ2297"/>
      <c r="BK2297"/>
      <c r="BL2297"/>
      <c r="BM2297"/>
      <c r="BN2297"/>
      <c r="BO2297"/>
      <c r="BP2297"/>
      <c r="BQ2297"/>
      <c r="BR2297"/>
      <c r="BS2297"/>
      <c r="BT2297"/>
      <c r="BU2297"/>
      <c r="BV2297"/>
      <c r="BW2297"/>
      <c r="BX2297"/>
      <c r="BY2297"/>
      <c r="BZ2297"/>
      <c r="CA2297"/>
      <c r="CB2297"/>
      <c r="CC2297"/>
      <c r="CD2297"/>
      <c r="CE2297"/>
      <c r="CF2297"/>
      <c r="CG2297"/>
      <c r="CH2297"/>
      <c r="CI2297"/>
      <c r="CJ2297"/>
      <c r="CK2297"/>
      <c r="CL2297"/>
      <c r="CM2297"/>
      <c r="CN2297"/>
      <c r="CO2297"/>
      <c r="CP2297"/>
      <c r="CQ2297"/>
      <c r="CR2297"/>
      <c r="CS2297"/>
      <c r="CT2297"/>
      <c r="CU2297"/>
      <c r="CV2297"/>
    </row>
    <row r="2298" spans="10:100" x14ac:dyDescent="0.25">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c r="BD2298"/>
      <c r="BE2298"/>
      <c r="BF2298"/>
      <c r="BG2298"/>
      <c r="BH2298"/>
      <c r="BI2298"/>
      <c r="BJ2298"/>
      <c r="BK2298"/>
      <c r="BL2298"/>
      <c r="BM2298"/>
      <c r="BN2298"/>
      <c r="BO2298"/>
      <c r="BP2298"/>
      <c r="BQ2298"/>
      <c r="BR2298"/>
      <c r="BS2298"/>
      <c r="BT2298"/>
      <c r="BU2298"/>
      <c r="BV2298"/>
      <c r="BW2298"/>
      <c r="BX2298"/>
      <c r="BY2298"/>
      <c r="BZ2298"/>
      <c r="CA2298"/>
      <c r="CB2298"/>
      <c r="CC2298"/>
      <c r="CD2298"/>
      <c r="CE2298"/>
      <c r="CF2298"/>
      <c r="CG2298"/>
      <c r="CH2298"/>
      <c r="CI2298"/>
      <c r="CJ2298"/>
      <c r="CK2298"/>
      <c r="CL2298"/>
      <c r="CM2298"/>
      <c r="CN2298"/>
      <c r="CO2298"/>
      <c r="CP2298"/>
      <c r="CQ2298"/>
      <c r="CR2298"/>
      <c r="CS2298"/>
      <c r="CT2298"/>
      <c r="CU2298"/>
      <c r="CV2298"/>
    </row>
    <row r="2299" spans="10:100" x14ac:dyDescent="0.25">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c r="BD2299"/>
      <c r="BE2299"/>
      <c r="BF2299"/>
      <c r="BG2299"/>
      <c r="BH2299"/>
      <c r="BI2299"/>
      <c r="BJ2299"/>
      <c r="BK2299"/>
      <c r="BL2299"/>
      <c r="BM2299"/>
      <c r="BN2299"/>
      <c r="BO2299"/>
      <c r="BP2299"/>
      <c r="BQ2299"/>
      <c r="BR2299"/>
      <c r="BS2299"/>
      <c r="BT2299"/>
      <c r="BU2299"/>
      <c r="BV2299"/>
      <c r="BW2299"/>
      <c r="BX2299"/>
      <c r="BY2299"/>
      <c r="BZ2299"/>
      <c r="CA2299"/>
      <c r="CB2299"/>
      <c r="CC2299"/>
      <c r="CD2299"/>
      <c r="CE2299"/>
      <c r="CF2299"/>
      <c r="CG2299"/>
      <c r="CH2299"/>
      <c r="CI2299"/>
      <c r="CJ2299"/>
      <c r="CK2299"/>
      <c r="CL2299"/>
      <c r="CM2299"/>
      <c r="CN2299"/>
      <c r="CO2299"/>
      <c r="CP2299"/>
      <c r="CQ2299"/>
      <c r="CR2299"/>
      <c r="CS2299"/>
      <c r="CT2299"/>
      <c r="CU2299"/>
      <c r="CV2299"/>
    </row>
    <row r="2300" spans="10:100" x14ac:dyDescent="0.25">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c r="BD2300"/>
      <c r="BE2300"/>
      <c r="BF2300"/>
      <c r="BG2300"/>
      <c r="BH2300"/>
      <c r="BI2300"/>
      <c r="BJ2300"/>
      <c r="BK2300"/>
      <c r="BL2300"/>
      <c r="BM2300"/>
      <c r="BN2300"/>
      <c r="BO2300"/>
      <c r="BP2300"/>
      <c r="BQ2300"/>
      <c r="BR2300"/>
      <c r="BS2300"/>
      <c r="BT2300"/>
      <c r="BU2300"/>
      <c r="BV2300"/>
      <c r="BW2300"/>
      <c r="BX2300"/>
      <c r="BY2300"/>
      <c r="BZ2300"/>
      <c r="CA2300"/>
      <c r="CB2300"/>
      <c r="CC2300"/>
      <c r="CD2300"/>
      <c r="CE2300"/>
      <c r="CF2300"/>
      <c r="CG2300"/>
      <c r="CH2300"/>
      <c r="CI2300"/>
      <c r="CJ2300"/>
      <c r="CK2300"/>
      <c r="CL2300"/>
      <c r="CM2300"/>
      <c r="CN2300"/>
      <c r="CO2300"/>
      <c r="CP2300"/>
      <c r="CQ2300"/>
      <c r="CR2300"/>
      <c r="CS2300"/>
      <c r="CT2300"/>
      <c r="CU2300"/>
      <c r="CV2300"/>
    </row>
    <row r="2301" spans="10:100" x14ac:dyDescent="0.25">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c r="BD2301"/>
      <c r="BE2301"/>
      <c r="BF2301"/>
      <c r="BG2301"/>
      <c r="BH2301"/>
      <c r="BI2301"/>
      <c r="BJ2301"/>
      <c r="BK2301"/>
      <c r="BL2301"/>
      <c r="BM2301"/>
      <c r="BN2301"/>
      <c r="BO2301"/>
      <c r="BP2301"/>
      <c r="BQ2301"/>
      <c r="BR2301"/>
      <c r="BS2301"/>
      <c r="BT2301"/>
      <c r="BU2301"/>
      <c r="BV2301"/>
      <c r="BW2301"/>
      <c r="BX2301"/>
      <c r="BY2301"/>
      <c r="BZ2301"/>
      <c r="CA2301"/>
      <c r="CB2301"/>
      <c r="CC2301"/>
      <c r="CD2301"/>
      <c r="CE2301"/>
      <c r="CF2301"/>
      <c r="CG2301"/>
      <c r="CH2301"/>
      <c r="CI2301"/>
      <c r="CJ2301"/>
      <c r="CK2301"/>
      <c r="CL2301"/>
      <c r="CM2301"/>
      <c r="CN2301"/>
      <c r="CO2301"/>
      <c r="CP2301"/>
      <c r="CQ2301"/>
      <c r="CR2301"/>
      <c r="CS2301"/>
      <c r="CT2301"/>
      <c r="CU2301"/>
      <c r="CV2301"/>
    </row>
    <row r="2302" spans="10:100" x14ac:dyDescent="0.25">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c r="BD2302"/>
      <c r="BE2302"/>
      <c r="BF2302"/>
      <c r="BG2302"/>
      <c r="BH2302"/>
      <c r="BI2302"/>
      <c r="BJ2302"/>
      <c r="BK2302"/>
      <c r="BL2302"/>
      <c r="BM2302"/>
      <c r="BN2302"/>
      <c r="BO2302"/>
      <c r="BP2302"/>
      <c r="BQ2302"/>
      <c r="BR2302"/>
      <c r="BS2302"/>
      <c r="BT2302"/>
      <c r="BU2302"/>
      <c r="BV2302"/>
      <c r="BW2302"/>
      <c r="BX2302"/>
      <c r="BY2302"/>
      <c r="BZ2302"/>
      <c r="CA2302"/>
      <c r="CB2302"/>
      <c r="CC2302"/>
      <c r="CD2302"/>
      <c r="CE2302"/>
      <c r="CF2302"/>
      <c r="CG2302"/>
      <c r="CH2302"/>
      <c r="CI2302"/>
      <c r="CJ2302"/>
      <c r="CK2302"/>
      <c r="CL2302"/>
      <c r="CM2302"/>
      <c r="CN2302"/>
      <c r="CO2302"/>
      <c r="CP2302"/>
      <c r="CQ2302"/>
      <c r="CR2302"/>
      <c r="CS2302"/>
      <c r="CT2302"/>
      <c r="CU2302"/>
      <c r="CV2302"/>
    </row>
    <row r="2303" spans="10:100" x14ac:dyDescent="0.25">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c r="BD2303"/>
      <c r="BE2303"/>
      <c r="BF2303"/>
      <c r="BG2303"/>
      <c r="BH2303"/>
      <c r="BI2303"/>
      <c r="BJ2303"/>
      <c r="BK2303"/>
      <c r="BL2303"/>
      <c r="BM2303"/>
      <c r="BN2303"/>
      <c r="BO2303"/>
      <c r="BP2303"/>
      <c r="BQ2303"/>
      <c r="BR2303"/>
      <c r="BS2303"/>
      <c r="BT2303"/>
      <c r="BU2303"/>
      <c r="BV2303"/>
      <c r="BW2303"/>
      <c r="BX2303"/>
      <c r="BY2303"/>
      <c r="BZ2303"/>
      <c r="CA2303"/>
      <c r="CB2303"/>
      <c r="CC2303"/>
      <c r="CD2303"/>
      <c r="CE2303"/>
      <c r="CF2303"/>
      <c r="CG2303"/>
      <c r="CH2303"/>
      <c r="CI2303"/>
      <c r="CJ2303"/>
      <c r="CK2303"/>
      <c r="CL2303"/>
      <c r="CM2303"/>
      <c r="CN2303"/>
      <c r="CO2303"/>
      <c r="CP2303"/>
      <c r="CQ2303"/>
      <c r="CR2303"/>
      <c r="CS2303"/>
      <c r="CT2303"/>
      <c r="CU2303"/>
      <c r="CV2303"/>
    </row>
    <row r="2304" spans="10:100" x14ac:dyDescent="0.25">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c r="BD2304"/>
      <c r="BE2304"/>
      <c r="BF2304"/>
      <c r="BG2304"/>
      <c r="BH2304"/>
      <c r="BI2304"/>
      <c r="BJ2304"/>
      <c r="BK2304"/>
      <c r="BL2304"/>
      <c r="BM2304"/>
      <c r="BN2304"/>
      <c r="BO2304"/>
      <c r="BP2304"/>
      <c r="BQ2304"/>
      <c r="BR2304"/>
      <c r="BS2304"/>
      <c r="BT2304"/>
      <c r="BU2304"/>
      <c r="BV2304"/>
      <c r="BW2304"/>
      <c r="BX2304"/>
      <c r="BY2304"/>
      <c r="BZ2304"/>
      <c r="CA2304"/>
      <c r="CB2304"/>
      <c r="CC2304"/>
      <c r="CD2304"/>
      <c r="CE2304"/>
      <c r="CF2304"/>
      <c r="CG2304"/>
      <c r="CH2304"/>
      <c r="CI2304"/>
      <c r="CJ2304"/>
      <c r="CK2304"/>
      <c r="CL2304"/>
      <c r="CM2304"/>
      <c r="CN2304"/>
      <c r="CO2304"/>
      <c r="CP2304"/>
      <c r="CQ2304"/>
      <c r="CR2304"/>
      <c r="CS2304"/>
      <c r="CT2304"/>
      <c r="CU2304"/>
      <c r="CV2304"/>
    </row>
    <row r="2305" spans="10:100" x14ac:dyDescent="0.2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c r="BD2305"/>
      <c r="BE2305"/>
      <c r="BF2305"/>
      <c r="BG2305"/>
      <c r="BH2305"/>
      <c r="BI2305"/>
      <c r="BJ2305"/>
      <c r="BK2305"/>
      <c r="BL2305"/>
      <c r="BM2305"/>
      <c r="BN2305"/>
      <c r="BO2305"/>
      <c r="BP2305"/>
      <c r="BQ2305"/>
      <c r="BR2305"/>
      <c r="BS2305"/>
      <c r="BT2305"/>
      <c r="BU2305"/>
      <c r="BV2305"/>
      <c r="BW2305"/>
      <c r="BX2305"/>
      <c r="BY2305"/>
      <c r="BZ2305"/>
      <c r="CA2305"/>
      <c r="CB2305"/>
      <c r="CC2305"/>
      <c r="CD2305"/>
      <c r="CE2305"/>
      <c r="CF2305"/>
      <c r="CG2305"/>
      <c r="CH2305"/>
      <c r="CI2305"/>
      <c r="CJ2305"/>
      <c r="CK2305"/>
      <c r="CL2305"/>
      <c r="CM2305"/>
      <c r="CN2305"/>
      <c r="CO2305"/>
      <c r="CP2305"/>
      <c r="CQ2305"/>
      <c r="CR2305"/>
      <c r="CS2305"/>
      <c r="CT2305"/>
      <c r="CU2305"/>
      <c r="CV2305"/>
    </row>
    <row r="2306" spans="10:100" x14ac:dyDescent="0.25">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c r="BD2306"/>
      <c r="BE2306"/>
      <c r="BF2306"/>
      <c r="BG2306"/>
      <c r="BH2306"/>
      <c r="BI2306"/>
      <c r="BJ2306"/>
      <c r="BK2306"/>
      <c r="BL2306"/>
      <c r="BM2306"/>
      <c r="BN2306"/>
      <c r="BO2306"/>
      <c r="BP2306"/>
      <c r="BQ2306"/>
      <c r="BR2306"/>
      <c r="BS2306"/>
      <c r="BT2306"/>
      <c r="BU2306"/>
      <c r="BV2306"/>
      <c r="BW2306"/>
      <c r="BX2306"/>
      <c r="BY2306"/>
      <c r="BZ2306"/>
      <c r="CA2306"/>
      <c r="CB2306"/>
      <c r="CC2306"/>
      <c r="CD2306"/>
      <c r="CE2306"/>
      <c r="CF2306"/>
      <c r="CG2306"/>
      <c r="CH2306"/>
      <c r="CI2306"/>
      <c r="CJ2306"/>
      <c r="CK2306"/>
      <c r="CL2306"/>
      <c r="CM2306"/>
      <c r="CN2306"/>
      <c r="CO2306"/>
      <c r="CP2306"/>
      <c r="CQ2306"/>
      <c r="CR2306"/>
      <c r="CS2306"/>
      <c r="CT2306"/>
      <c r="CU2306"/>
      <c r="CV2306"/>
    </row>
    <row r="2307" spans="10:100" x14ac:dyDescent="0.25">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c r="BD2307"/>
      <c r="BE2307"/>
      <c r="BF2307"/>
      <c r="BG2307"/>
      <c r="BH2307"/>
      <c r="BI2307"/>
      <c r="BJ2307"/>
      <c r="BK2307"/>
      <c r="BL2307"/>
      <c r="BM2307"/>
      <c r="BN2307"/>
      <c r="BO2307"/>
      <c r="BP2307"/>
      <c r="BQ2307"/>
      <c r="BR2307"/>
      <c r="BS2307"/>
      <c r="BT2307"/>
      <c r="BU2307"/>
      <c r="BV2307"/>
      <c r="BW2307"/>
      <c r="BX2307"/>
      <c r="BY2307"/>
      <c r="BZ2307"/>
      <c r="CA2307"/>
      <c r="CB2307"/>
      <c r="CC2307"/>
      <c r="CD2307"/>
      <c r="CE2307"/>
      <c r="CF2307"/>
      <c r="CG2307"/>
      <c r="CH2307"/>
      <c r="CI2307"/>
      <c r="CJ2307"/>
      <c r="CK2307"/>
      <c r="CL2307"/>
      <c r="CM2307"/>
      <c r="CN2307"/>
      <c r="CO2307"/>
      <c r="CP2307"/>
      <c r="CQ2307"/>
      <c r="CR2307"/>
      <c r="CS2307"/>
      <c r="CT2307"/>
      <c r="CU2307"/>
      <c r="CV2307"/>
    </row>
    <row r="2308" spans="10:100" x14ac:dyDescent="0.25">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M2308"/>
      <c r="CN2308"/>
      <c r="CO2308"/>
      <c r="CP2308"/>
      <c r="CQ2308"/>
      <c r="CR2308"/>
      <c r="CS2308"/>
      <c r="CT2308"/>
      <c r="CU2308"/>
      <c r="CV2308"/>
    </row>
    <row r="2309" spans="10:100" x14ac:dyDescent="0.25">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c r="BD2309"/>
      <c r="BE2309"/>
      <c r="BF2309"/>
      <c r="BG2309"/>
      <c r="BH2309"/>
      <c r="BI2309"/>
      <c r="BJ2309"/>
      <c r="BK2309"/>
      <c r="BL2309"/>
      <c r="BM2309"/>
      <c r="BN2309"/>
      <c r="BO2309"/>
      <c r="BP2309"/>
      <c r="BQ2309"/>
      <c r="BR2309"/>
      <c r="BS2309"/>
      <c r="BT2309"/>
      <c r="BU2309"/>
      <c r="BV2309"/>
      <c r="BW2309"/>
      <c r="BX2309"/>
      <c r="BY2309"/>
      <c r="BZ2309"/>
      <c r="CA2309"/>
      <c r="CB2309"/>
      <c r="CC2309"/>
      <c r="CD2309"/>
      <c r="CE2309"/>
      <c r="CF2309"/>
      <c r="CG2309"/>
      <c r="CH2309"/>
      <c r="CI2309"/>
      <c r="CJ2309"/>
      <c r="CK2309"/>
      <c r="CL2309"/>
      <c r="CM2309"/>
      <c r="CN2309"/>
      <c r="CO2309"/>
      <c r="CP2309"/>
      <c r="CQ2309"/>
      <c r="CR2309"/>
      <c r="CS2309"/>
      <c r="CT2309"/>
      <c r="CU2309"/>
      <c r="CV2309"/>
    </row>
    <row r="2310" spans="10:100" x14ac:dyDescent="0.25">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c r="BD2310"/>
      <c r="BE2310"/>
      <c r="BF2310"/>
      <c r="BG2310"/>
      <c r="BH2310"/>
      <c r="BI2310"/>
      <c r="BJ2310"/>
      <c r="BK2310"/>
      <c r="BL2310"/>
      <c r="BM2310"/>
      <c r="BN2310"/>
      <c r="BO2310"/>
      <c r="BP2310"/>
      <c r="BQ2310"/>
      <c r="BR2310"/>
      <c r="BS2310"/>
      <c r="BT2310"/>
      <c r="BU2310"/>
      <c r="BV2310"/>
      <c r="BW2310"/>
      <c r="BX2310"/>
      <c r="BY2310"/>
      <c r="BZ2310"/>
      <c r="CA2310"/>
      <c r="CB2310"/>
      <c r="CC2310"/>
      <c r="CD2310"/>
      <c r="CE2310"/>
      <c r="CF2310"/>
      <c r="CG2310"/>
      <c r="CH2310"/>
      <c r="CI2310"/>
      <c r="CJ2310"/>
      <c r="CK2310"/>
      <c r="CL2310"/>
      <c r="CM2310"/>
      <c r="CN2310"/>
      <c r="CO2310"/>
      <c r="CP2310"/>
      <c r="CQ2310"/>
      <c r="CR2310"/>
      <c r="CS2310"/>
      <c r="CT2310"/>
      <c r="CU2310"/>
      <c r="CV2310"/>
    </row>
    <row r="2311" spans="10:100" x14ac:dyDescent="0.25">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c r="BD2311"/>
      <c r="BE2311"/>
      <c r="BF2311"/>
      <c r="BG2311"/>
      <c r="BH2311"/>
      <c r="BI2311"/>
      <c r="BJ2311"/>
      <c r="BK2311"/>
      <c r="BL2311"/>
      <c r="BM2311"/>
      <c r="BN2311"/>
      <c r="BO2311"/>
      <c r="BP2311"/>
      <c r="BQ2311"/>
      <c r="BR2311"/>
      <c r="BS2311"/>
      <c r="BT2311"/>
      <c r="BU2311"/>
      <c r="BV2311"/>
      <c r="BW2311"/>
      <c r="BX2311"/>
      <c r="BY2311"/>
      <c r="BZ2311"/>
      <c r="CA2311"/>
      <c r="CB2311"/>
      <c r="CC2311"/>
      <c r="CD2311"/>
      <c r="CE2311"/>
      <c r="CF2311"/>
      <c r="CG2311"/>
      <c r="CH2311"/>
      <c r="CI2311"/>
      <c r="CJ2311"/>
      <c r="CK2311"/>
      <c r="CL2311"/>
      <c r="CM2311"/>
      <c r="CN2311"/>
      <c r="CO2311"/>
      <c r="CP2311"/>
      <c r="CQ2311"/>
      <c r="CR2311"/>
      <c r="CS2311"/>
      <c r="CT2311"/>
      <c r="CU2311"/>
      <c r="CV2311"/>
    </row>
    <row r="2312" spans="10:100" x14ac:dyDescent="0.25">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c r="BD2312"/>
      <c r="BE2312"/>
      <c r="BF2312"/>
      <c r="BG2312"/>
      <c r="BH2312"/>
      <c r="BI2312"/>
      <c r="BJ2312"/>
      <c r="BK2312"/>
      <c r="BL2312"/>
      <c r="BM2312"/>
      <c r="BN2312"/>
      <c r="BO2312"/>
      <c r="BP2312"/>
      <c r="BQ2312"/>
      <c r="BR2312"/>
      <c r="BS2312"/>
      <c r="BT2312"/>
      <c r="BU2312"/>
      <c r="BV2312"/>
      <c r="BW2312"/>
      <c r="BX2312"/>
      <c r="BY2312"/>
      <c r="BZ2312"/>
      <c r="CA2312"/>
      <c r="CB2312"/>
      <c r="CC2312"/>
      <c r="CD2312"/>
      <c r="CE2312"/>
      <c r="CF2312"/>
      <c r="CG2312"/>
      <c r="CH2312"/>
      <c r="CI2312"/>
      <c r="CJ2312"/>
      <c r="CK2312"/>
      <c r="CL2312"/>
      <c r="CM2312"/>
      <c r="CN2312"/>
      <c r="CO2312"/>
      <c r="CP2312"/>
      <c r="CQ2312"/>
      <c r="CR2312"/>
      <c r="CS2312"/>
      <c r="CT2312"/>
      <c r="CU2312"/>
      <c r="CV2312"/>
    </row>
    <row r="2313" spans="10:100" x14ac:dyDescent="0.25">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c r="BD2313"/>
      <c r="BE2313"/>
      <c r="BF2313"/>
      <c r="BG2313"/>
      <c r="BH2313"/>
      <c r="BI2313"/>
      <c r="BJ2313"/>
      <c r="BK2313"/>
      <c r="BL2313"/>
      <c r="BM2313"/>
      <c r="BN2313"/>
      <c r="BO2313"/>
      <c r="BP2313"/>
      <c r="BQ2313"/>
      <c r="BR2313"/>
      <c r="BS2313"/>
      <c r="BT2313"/>
      <c r="BU2313"/>
      <c r="BV2313"/>
      <c r="BW2313"/>
      <c r="BX2313"/>
      <c r="BY2313"/>
      <c r="BZ2313"/>
      <c r="CA2313"/>
      <c r="CB2313"/>
      <c r="CC2313"/>
      <c r="CD2313"/>
      <c r="CE2313"/>
      <c r="CF2313"/>
      <c r="CG2313"/>
      <c r="CH2313"/>
      <c r="CI2313"/>
      <c r="CJ2313"/>
      <c r="CK2313"/>
      <c r="CL2313"/>
      <c r="CM2313"/>
      <c r="CN2313"/>
      <c r="CO2313"/>
      <c r="CP2313"/>
      <c r="CQ2313"/>
      <c r="CR2313"/>
      <c r="CS2313"/>
      <c r="CT2313"/>
      <c r="CU2313"/>
      <c r="CV2313"/>
    </row>
    <row r="2314" spans="10:100" x14ac:dyDescent="0.25">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c r="BD2314"/>
      <c r="BE2314"/>
      <c r="BF2314"/>
      <c r="BG2314"/>
      <c r="BH2314"/>
      <c r="BI2314"/>
      <c r="BJ2314"/>
      <c r="BK2314"/>
      <c r="BL2314"/>
      <c r="BM2314"/>
      <c r="BN2314"/>
      <c r="BO2314"/>
      <c r="BP2314"/>
      <c r="BQ2314"/>
      <c r="BR2314"/>
      <c r="BS2314"/>
      <c r="BT2314"/>
      <c r="BU2314"/>
      <c r="BV2314"/>
      <c r="BW2314"/>
      <c r="BX2314"/>
      <c r="BY2314"/>
      <c r="BZ2314"/>
      <c r="CA2314"/>
      <c r="CB2314"/>
      <c r="CC2314"/>
      <c r="CD2314"/>
      <c r="CE2314"/>
      <c r="CF2314"/>
      <c r="CG2314"/>
      <c r="CH2314"/>
      <c r="CI2314"/>
      <c r="CJ2314"/>
      <c r="CK2314"/>
      <c r="CL2314"/>
      <c r="CM2314"/>
      <c r="CN2314"/>
      <c r="CO2314"/>
      <c r="CP2314"/>
      <c r="CQ2314"/>
      <c r="CR2314"/>
      <c r="CS2314"/>
      <c r="CT2314"/>
      <c r="CU2314"/>
      <c r="CV2314"/>
    </row>
    <row r="2315" spans="10:100" x14ac:dyDescent="0.2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c r="BD2315"/>
      <c r="BE2315"/>
      <c r="BF2315"/>
      <c r="BG2315"/>
      <c r="BH2315"/>
      <c r="BI2315"/>
      <c r="BJ2315"/>
      <c r="BK2315"/>
      <c r="BL2315"/>
      <c r="BM2315"/>
      <c r="BN2315"/>
      <c r="BO2315"/>
      <c r="BP2315"/>
      <c r="BQ2315"/>
      <c r="BR2315"/>
      <c r="BS2315"/>
      <c r="BT2315"/>
      <c r="BU2315"/>
      <c r="BV2315"/>
      <c r="BW2315"/>
      <c r="BX2315"/>
      <c r="BY2315"/>
      <c r="BZ2315"/>
      <c r="CA2315"/>
      <c r="CB2315"/>
      <c r="CC2315"/>
      <c r="CD2315"/>
      <c r="CE2315"/>
      <c r="CF2315"/>
      <c r="CG2315"/>
      <c r="CH2315"/>
      <c r="CI2315"/>
      <c r="CJ2315"/>
      <c r="CK2315"/>
      <c r="CL2315"/>
      <c r="CM2315"/>
      <c r="CN2315"/>
      <c r="CO2315"/>
      <c r="CP2315"/>
      <c r="CQ2315"/>
      <c r="CR2315"/>
      <c r="CS2315"/>
      <c r="CT2315"/>
      <c r="CU2315"/>
      <c r="CV2315"/>
    </row>
    <row r="2316" spans="10:100" x14ac:dyDescent="0.25">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c r="BD2316"/>
      <c r="BE2316"/>
      <c r="BF2316"/>
      <c r="BG2316"/>
      <c r="BH2316"/>
      <c r="BI2316"/>
      <c r="BJ2316"/>
      <c r="BK2316"/>
      <c r="BL2316"/>
      <c r="BM2316"/>
      <c r="BN2316"/>
      <c r="BO2316"/>
      <c r="BP2316"/>
      <c r="BQ2316"/>
      <c r="BR2316"/>
      <c r="BS2316"/>
      <c r="BT2316"/>
      <c r="BU2316"/>
      <c r="BV2316"/>
      <c r="BW2316"/>
      <c r="BX2316"/>
      <c r="BY2316"/>
      <c r="BZ2316"/>
      <c r="CA2316"/>
      <c r="CB2316"/>
      <c r="CC2316"/>
      <c r="CD2316"/>
      <c r="CE2316"/>
      <c r="CF2316"/>
      <c r="CG2316"/>
      <c r="CH2316"/>
      <c r="CI2316"/>
      <c r="CJ2316"/>
      <c r="CK2316"/>
      <c r="CL2316"/>
      <c r="CM2316"/>
      <c r="CN2316"/>
      <c r="CO2316"/>
      <c r="CP2316"/>
      <c r="CQ2316"/>
      <c r="CR2316"/>
      <c r="CS2316"/>
      <c r="CT2316"/>
      <c r="CU2316"/>
      <c r="CV2316"/>
    </row>
    <row r="2317" spans="10:100" x14ac:dyDescent="0.25">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c r="BD2317"/>
      <c r="BE2317"/>
      <c r="BF2317"/>
      <c r="BG2317"/>
      <c r="BH2317"/>
      <c r="BI2317"/>
      <c r="BJ2317"/>
      <c r="BK2317"/>
      <c r="BL2317"/>
      <c r="BM2317"/>
      <c r="BN2317"/>
      <c r="BO2317"/>
      <c r="BP2317"/>
      <c r="BQ2317"/>
      <c r="BR2317"/>
      <c r="BS2317"/>
      <c r="BT2317"/>
      <c r="BU2317"/>
      <c r="BV2317"/>
      <c r="BW2317"/>
      <c r="BX2317"/>
      <c r="BY2317"/>
      <c r="BZ2317"/>
      <c r="CA2317"/>
      <c r="CB2317"/>
      <c r="CC2317"/>
      <c r="CD2317"/>
      <c r="CE2317"/>
      <c r="CF2317"/>
      <c r="CG2317"/>
      <c r="CH2317"/>
      <c r="CI2317"/>
      <c r="CJ2317"/>
      <c r="CK2317"/>
      <c r="CL2317"/>
      <c r="CM2317"/>
      <c r="CN2317"/>
      <c r="CO2317"/>
      <c r="CP2317"/>
      <c r="CQ2317"/>
      <c r="CR2317"/>
      <c r="CS2317"/>
      <c r="CT2317"/>
      <c r="CU2317"/>
      <c r="CV2317"/>
    </row>
    <row r="2318" spans="10:100" x14ac:dyDescent="0.25">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c r="BD2318"/>
      <c r="BE2318"/>
      <c r="BF2318"/>
      <c r="BG2318"/>
      <c r="BH2318"/>
      <c r="BI2318"/>
      <c r="BJ2318"/>
      <c r="BK2318"/>
      <c r="BL2318"/>
      <c r="BM2318"/>
      <c r="BN2318"/>
      <c r="BO2318"/>
      <c r="BP2318"/>
      <c r="BQ2318"/>
      <c r="BR2318"/>
      <c r="BS2318"/>
      <c r="BT2318"/>
      <c r="BU2318"/>
      <c r="BV2318"/>
      <c r="BW2318"/>
      <c r="BX2318"/>
      <c r="BY2318"/>
      <c r="BZ2318"/>
      <c r="CA2318"/>
      <c r="CB2318"/>
      <c r="CC2318"/>
      <c r="CD2318"/>
      <c r="CE2318"/>
      <c r="CF2318"/>
      <c r="CG2318"/>
      <c r="CH2318"/>
      <c r="CI2318"/>
      <c r="CJ2318"/>
      <c r="CK2318"/>
      <c r="CL2318"/>
      <c r="CM2318"/>
      <c r="CN2318"/>
      <c r="CO2318"/>
      <c r="CP2318"/>
      <c r="CQ2318"/>
      <c r="CR2318"/>
      <c r="CS2318"/>
      <c r="CT2318"/>
      <c r="CU2318"/>
      <c r="CV2318"/>
    </row>
    <row r="2319" spans="10:100" x14ac:dyDescent="0.25">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c r="BD2319"/>
      <c r="BE2319"/>
      <c r="BF2319"/>
      <c r="BG2319"/>
      <c r="BH2319"/>
      <c r="BI2319"/>
      <c r="BJ2319"/>
      <c r="BK2319"/>
      <c r="BL2319"/>
      <c r="BM2319"/>
      <c r="BN2319"/>
      <c r="BO2319"/>
      <c r="BP2319"/>
      <c r="BQ2319"/>
      <c r="BR2319"/>
      <c r="BS2319"/>
      <c r="BT2319"/>
      <c r="BU2319"/>
      <c r="BV2319"/>
      <c r="BW2319"/>
      <c r="BX2319"/>
      <c r="BY2319"/>
      <c r="BZ2319"/>
      <c r="CA2319"/>
      <c r="CB2319"/>
      <c r="CC2319"/>
      <c r="CD2319"/>
      <c r="CE2319"/>
      <c r="CF2319"/>
      <c r="CG2319"/>
      <c r="CH2319"/>
      <c r="CI2319"/>
      <c r="CJ2319"/>
      <c r="CK2319"/>
      <c r="CL2319"/>
      <c r="CM2319"/>
      <c r="CN2319"/>
      <c r="CO2319"/>
      <c r="CP2319"/>
      <c r="CQ2319"/>
      <c r="CR2319"/>
      <c r="CS2319"/>
      <c r="CT2319"/>
      <c r="CU2319"/>
      <c r="CV2319"/>
    </row>
    <row r="2320" spans="10:100" x14ac:dyDescent="0.25">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c r="BD2320"/>
      <c r="BE2320"/>
      <c r="BF2320"/>
      <c r="BG2320"/>
      <c r="BH2320"/>
      <c r="BI2320"/>
      <c r="BJ2320"/>
      <c r="BK2320"/>
      <c r="BL2320"/>
      <c r="BM2320"/>
      <c r="BN2320"/>
      <c r="BO2320"/>
      <c r="BP2320"/>
      <c r="BQ2320"/>
      <c r="BR2320"/>
      <c r="BS2320"/>
      <c r="BT2320"/>
      <c r="BU2320"/>
      <c r="BV2320"/>
      <c r="BW2320"/>
      <c r="BX2320"/>
      <c r="BY2320"/>
      <c r="BZ2320"/>
      <c r="CA2320"/>
      <c r="CB2320"/>
      <c r="CC2320"/>
      <c r="CD2320"/>
      <c r="CE2320"/>
      <c r="CF2320"/>
      <c r="CG2320"/>
      <c r="CH2320"/>
      <c r="CI2320"/>
      <c r="CJ2320"/>
      <c r="CK2320"/>
      <c r="CL2320"/>
      <c r="CM2320"/>
      <c r="CN2320"/>
      <c r="CO2320"/>
      <c r="CP2320"/>
      <c r="CQ2320"/>
      <c r="CR2320"/>
      <c r="CS2320"/>
      <c r="CT2320"/>
      <c r="CU2320"/>
      <c r="CV2320"/>
    </row>
    <row r="2321" spans="10:100" x14ac:dyDescent="0.25">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c r="BD2321"/>
      <c r="BE2321"/>
      <c r="BF2321"/>
      <c r="BG2321"/>
      <c r="BH2321"/>
      <c r="BI2321"/>
      <c r="BJ2321"/>
      <c r="BK2321"/>
      <c r="BL2321"/>
      <c r="BM2321"/>
      <c r="BN2321"/>
      <c r="BO2321"/>
      <c r="BP2321"/>
      <c r="BQ2321"/>
      <c r="BR2321"/>
      <c r="BS2321"/>
      <c r="BT2321"/>
      <c r="BU2321"/>
      <c r="BV2321"/>
      <c r="BW2321"/>
      <c r="BX2321"/>
      <c r="BY2321"/>
      <c r="BZ2321"/>
      <c r="CA2321"/>
      <c r="CB2321"/>
      <c r="CC2321"/>
      <c r="CD2321"/>
      <c r="CE2321"/>
      <c r="CF2321"/>
      <c r="CG2321"/>
      <c r="CH2321"/>
      <c r="CI2321"/>
      <c r="CJ2321"/>
      <c r="CK2321"/>
      <c r="CL2321"/>
      <c r="CM2321"/>
      <c r="CN2321"/>
      <c r="CO2321"/>
      <c r="CP2321"/>
      <c r="CQ2321"/>
      <c r="CR2321"/>
      <c r="CS2321"/>
      <c r="CT2321"/>
      <c r="CU2321"/>
      <c r="CV2321"/>
    </row>
    <row r="2322" spans="10:100" x14ac:dyDescent="0.25">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c r="BD2322"/>
      <c r="BE2322"/>
      <c r="BF2322"/>
      <c r="BG2322"/>
      <c r="BH2322"/>
      <c r="BI2322"/>
      <c r="BJ2322"/>
      <c r="BK2322"/>
      <c r="BL2322"/>
      <c r="BM2322"/>
      <c r="BN2322"/>
      <c r="BO2322"/>
      <c r="BP2322"/>
      <c r="BQ2322"/>
      <c r="BR2322"/>
      <c r="BS2322"/>
      <c r="BT2322"/>
      <c r="BU2322"/>
      <c r="BV2322"/>
      <c r="BW2322"/>
      <c r="BX2322"/>
      <c r="BY2322"/>
      <c r="BZ2322"/>
      <c r="CA2322"/>
      <c r="CB2322"/>
      <c r="CC2322"/>
      <c r="CD2322"/>
      <c r="CE2322"/>
      <c r="CF2322"/>
      <c r="CG2322"/>
      <c r="CH2322"/>
      <c r="CI2322"/>
      <c r="CJ2322"/>
      <c r="CK2322"/>
      <c r="CL2322"/>
      <c r="CM2322"/>
      <c r="CN2322"/>
      <c r="CO2322"/>
      <c r="CP2322"/>
      <c r="CQ2322"/>
      <c r="CR2322"/>
      <c r="CS2322"/>
      <c r="CT2322"/>
      <c r="CU2322"/>
      <c r="CV2322"/>
    </row>
    <row r="2323" spans="10:100" x14ac:dyDescent="0.25">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c r="AT2323"/>
      <c r="AU2323"/>
      <c r="AV2323"/>
      <c r="AW2323"/>
      <c r="AX2323"/>
      <c r="AY2323"/>
      <c r="AZ2323"/>
      <c r="BA2323"/>
      <c r="BB2323"/>
      <c r="BC2323"/>
      <c r="BD2323"/>
      <c r="BE2323"/>
      <c r="BF2323"/>
      <c r="BG2323"/>
      <c r="BH2323"/>
      <c r="BI2323"/>
      <c r="BJ2323"/>
      <c r="BK2323"/>
      <c r="BL2323"/>
      <c r="BM2323"/>
      <c r="BN2323"/>
      <c r="BO2323"/>
      <c r="BP2323"/>
      <c r="BQ2323"/>
      <c r="BR2323"/>
      <c r="BS2323"/>
      <c r="BT2323"/>
      <c r="BU2323"/>
      <c r="BV2323"/>
      <c r="BW2323"/>
      <c r="BX2323"/>
      <c r="BY2323"/>
      <c r="BZ2323"/>
      <c r="CA2323"/>
      <c r="CB2323"/>
      <c r="CC2323"/>
      <c r="CD2323"/>
      <c r="CE2323"/>
      <c r="CF2323"/>
      <c r="CG2323"/>
      <c r="CH2323"/>
      <c r="CI2323"/>
      <c r="CJ2323"/>
      <c r="CK2323"/>
      <c r="CL2323"/>
      <c r="CM2323"/>
      <c r="CN2323"/>
      <c r="CO2323"/>
      <c r="CP2323"/>
      <c r="CQ2323"/>
      <c r="CR2323"/>
      <c r="CS2323"/>
      <c r="CT2323"/>
      <c r="CU2323"/>
      <c r="CV2323"/>
    </row>
    <row r="2324" spans="10:100" x14ac:dyDescent="0.25">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c r="BD2324"/>
      <c r="BE2324"/>
      <c r="BF2324"/>
      <c r="BG2324"/>
      <c r="BH2324"/>
      <c r="BI2324"/>
      <c r="BJ2324"/>
      <c r="BK2324"/>
      <c r="BL2324"/>
      <c r="BM2324"/>
      <c r="BN2324"/>
      <c r="BO2324"/>
      <c r="BP2324"/>
      <c r="BQ2324"/>
      <c r="BR2324"/>
      <c r="BS2324"/>
      <c r="BT2324"/>
      <c r="BU2324"/>
      <c r="BV2324"/>
      <c r="BW2324"/>
      <c r="BX2324"/>
      <c r="BY2324"/>
      <c r="BZ2324"/>
      <c r="CA2324"/>
      <c r="CB2324"/>
      <c r="CC2324"/>
      <c r="CD2324"/>
      <c r="CE2324"/>
      <c r="CF2324"/>
      <c r="CG2324"/>
      <c r="CH2324"/>
      <c r="CI2324"/>
      <c r="CJ2324"/>
      <c r="CK2324"/>
      <c r="CL2324"/>
      <c r="CM2324"/>
      <c r="CN2324"/>
      <c r="CO2324"/>
      <c r="CP2324"/>
      <c r="CQ2324"/>
      <c r="CR2324"/>
      <c r="CS2324"/>
      <c r="CT2324"/>
      <c r="CU2324"/>
      <c r="CV2324"/>
    </row>
    <row r="2325" spans="10:100" x14ac:dyDescent="0.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c r="BD2325"/>
      <c r="BE2325"/>
      <c r="BF2325"/>
      <c r="BG2325"/>
      <c r="BH2325"/>
      <c r="BI2325"/>
      <c r="BJ2325"/>
      <c r="BK2325"/>
      <c r="BL2325"/>
      <c r="BM2325"/>
      <c r="BN2325"/>
      <c r="BO2325"/>
      <c r="BP2325"/>
      <c r="BQ2325"/>
      <c r="BR2325"/>
      <c r="BS2325"/>
      <c r="BT2325"/>
      <c r="BU2325"/>
      <c r="BV2325"/>
      <c r="BW2325"/>
      <c r="BX2325"/>
      <c r="BY2325"/>
      <c r="BZ2325"/>
      <c r="CA2325"/>
      <c r="CB2325"/>
      <c r="CC2325"/>
      <c r="CD2325"/>
      <c r="CE2325"/>
      <c r="CF2325"/>
      <c r="CG2325"/>
      <c r="CH2325"/>
      <c r="CI2325"/>
      <c r="CJ2325"/>
      <c r="CK2325"/>
      <c r="CL2325"/>
      <c r="CM2325"/>
      <c r="CN2325"/>
      <c r="CO2325"/>
      <c r="CP2325"/>
      <c r="CQ2325"/>
      <c r="CR2325"/>
      <c r="CS2325"/>
      <c r="CT2325"/>
      <c r="CU2325"/>
      <c r="CV2325"/>
    </row>
    <row r="2326" spans="10:100" x14ac:dyDescent="0.25">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c r="BD2326"/>
      <c r="BE2326"/>
      <c r="BF2326"/>
      <c r="BG2326"/>
      <c r="BH2326"/>
      <c r="BI2326"/>
      <c r="BJ2326"/>
      <c r="BK2326"/>
      <c r="BL2326"/>
      <c r="BM2326"/>
      <c r="BN2326"/>
      <c r="BO2326"/>
      <c r="BP2326"/>
      <c r="BQ2326"/>
      <c r="BR2326"/>
      <c r="BS2326"/>
      <c r="BT2326"/>
      <c r="BU2326"/>
      <c r="BV2326"/>
      <c r="BW2326"/>
      <c r="BX2326"/>
      <c r="BY2326"/>
      <c r="BZ2326"/>
      <c r="CA2326"/>
      <c r="CB2326"/>
      <c r="CC2326"/>
      <c r="CD2326"/>
      <c r="CE2326"/>
      <c r="CF2326"/>
      <c r="CG2326"/>
      <c r="CH2326"/>
      <c r="CI2326"/>
      <c r="CJ2326"/>
      <c r="CK2326"/>
      <c r="CL2326"/>
      <c r="CM2326"/>
      <c r="CN2326"/>
      <c r="CO2326"/>
      <c r="CP2326"/>
      <c r="CQ2326"/>
      <c r="CR2326"/>
      <c r="CS2326"/>
      <c r="CT2326"/>
      <c r="CU2326"/>
      <c r="CV2326"/>
    </row>
    <row r="2327" spans="10:100" x14ac:dyDescent="0.25">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c r="BD2327"/>
      <c r="BE2327"/>
      <c r="BF2327"/>
      <c r="BG2327"/>
      <c r="BH2327"/>
      <c r="BI2327"/>
      <c r="BJ2327"/>
      <c r="BK2327"/>
      <c r="BL2327"/>
      <c r="BM2327"/>
      <c r="BN2327"/>
      <c r="BO2327"/>
      <c r="BP2327"/>
      <c r="BQ2327"/>
      <c r="BR2327"/>
      <c r="BS2327"/>
      <c r="BT2327"/>
      <c r="BU2327"/>
      <c r="BV2327"/>
      <c r="BW2327"/>
      <c r="BX2327"/>
      <c r="BY2327"/>
      <c r="BZ2327"/>
      <c r="CA2327"/>
      <c r="CB2327"/>
      <c r="CC2327"/>
      <c r="CD2327"/>
      <c r="CE2327"/>
      <c r="CF2327"/>
      <c r="CG2327"/>
      <c r="CH2327"/>
      <c r="CI2327"/>
      <c r="CJ2327"/>
      <c r="CK2327"/>
      <c r="CL2327"/>
      <c r="CM2327"/>
      <c r="CN2327"/>
      <c r="CO2327"/>
      <c r="CP2327"/>
      <c r="CQ2327"/>
      <c r="CR2327"/>
      <c r="CS2327"/>
      <c r="CT2327"/>
      <c r="CU2327"/>
      <c r="CV2327"/>
    </row>
    <row r="2328" spans="10:100" x14ac:dyDescent="0.25">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c r="AT2328"/>
      <c r="AU2328"/>
      <c r="AV2328"/>
      <c r="AW2328"/>
      <c r="AX2328"/>
      <c r="AY2328"/>
      <c r="AZ2328"/>
      <c r="BA2328"/>
      <c r="BB2328"/>
      <c r="BC2328"/>
      <c r="BD2328"/>
      <c r="BE2328"/>
      <c r="BF2328"/>
      <c r="BG2328"/>
      <c r="BH2328"/>
      <c r="BI2328"/>
      <c r="BJ2328"/>
      <c r="BK2328"/>
      <c r="BL2328"/>
      <c r="BM2328"/>
      <c r="BN2328"/>
      <c r="BO2328"/>
      <c r="BP2328"/>
      <c r="BQ2328"/>
      <c r="BR2328"/>
      <c r="BS2328"/>
      <c r="BT2328"/>
      <c r="BU2328"/>
      <c r="BV2328"/>
      <c r="BW2328"/>
      <c r="BX2328"/>
      <c r="BY2328"/>
      <c r="BZ2328"/>
      <c r="CA2328"/>
      <c r="CB2328"/>
      <c r="CC2328"/>
      <c r="CD2328"/>
      <c r="CE2328"/>
      <c r="CF2328"/>
      <c r="CG2328"/>
      <c r="CH2328"/>
      <c r="CI2328"/>
      <c r="CJ2328"/>
      <c r="CK2328"/>
      <c r="CL2328"/>
      <c r="CM2328"/>
      <c r="CN2328"/>
      <c r="CO2328"/>
      <c r="CP2328"/>
      <c r="CQ2328"/>
      <c r="CR2328"/>
      <c r="CS2328"/>
      <c r="CT2328"/>
      <c r="CU2328"/>
      <c r="CV2328"/>
    </row>
    <row r="2329" spans="10:100" x14ac:dyDescent="0.25">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c r="BD2329"/>
      <c r="BE2329"/>
      <c r="BF2329"/>
      <c r="BG2329"/>
      <c r="BH2329"/>
      <c r="BI2329"/>
      <c r="BJ2329"/>
      <c r="BK2329"/>
      <c r="BL2329"/>
      <c r="BM2329"/>
      <c r="BN2329"/>
      <c r="BO2329"/>
      <c r="BP2329"/>
      <c r="BQ2329"/>
      <c r="BR2329"/>
      <c r="BS2329"/>
      <c r="BT2329"/>
      <c r="BU2329"/>
      <c r="BV2329"/>
      <c r="BW2329"/>
      <c r="BX2329"/>
      <c r="BY2329"/>
      <c r="BZ2329"/>
      <c r="CA2329"/>
      <c r="CB2329"/>
      <c r="CC2329"/>
      <c r="CD2329"/>
      <c r="CE2329"/>
      <c r="CF2329"/>
      <c r="CG2329"/>
      <c r="CH2329"/>
      <c r="CI2329"/>
      <c r="CJ2329"/>
      <c r="CK2329"/>
      <c r="CL2329"/>
      <c r="CM2329"/>
      <c r="CN2329"/>
      <c r="CO2329"/>
      <c r="CP2329"/>
      <c r="CQ2329"/>
      <c r="CR2329"/>
      <c r="CS2329"/>
      <c r="CT2329"/>
      <c r="CU2329"/>
      <c r="CV2329"/>
    </row>
    <row r="2330" spans="10:100" x14ac:dyDescent="0.25">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c r="AT2330"/>
      <c r="AU2330"/>
      <c r="AV2330"/>
      <c r="AW2330"/>
      <c r="AX2330"/>
      <c r="AY2330"/>
      <c r="AZ2330"/>
      <c r="BA2330"/>
      <c r="BB2330"/>
      <c r="BC2330"/>
      <c r="BD2330"/>
      <c r="BE2330"/>
      <c r="BF2330"/>
      <c r="BG2330"/>
      <c r="BH2330"/>
      <c r="BI2330"/>
      <c r="BJ2330"/>
      <c r="BK2330"/>
      <c r="BL2330"/>
      <c r="BM2330"/>
      <c r="BN2330"/>
      <c r="BO2330"/>
      <c r="BP2330"/>
      <c r="BQ2330"/>
      <c r="BR2330"/>
      <c r="BS2330"/>
      <c r="BT2330"/>
      <c r="BU2330"/>
      <c r="BV2330"/>
      <c r="BW2330"/>
      <c r="BX2330"/>
      <c r="BY2330"/>
      <c r="BZ2330"/>
      <c r="CA2330"/>
      <c r="CB2330"/>
      <c r="CC2330"/>
      <c r="CD2330"/>
      <c r="CE2330"/>
      <c r="CF2330"/>
      <c r="CG2330"/>
      <c r="CH2330"/>
      <c r="CI2330"/>
      <c r="CJ2330"/>
      <c r="CK2330"/>
      <c r="CL2330"/>
      <c r="CM2330"/>
      <c r="CN2330"/>
      <c r="CO2330"/>
      <c r="CP2330"/>
      <c r="CQ2330"/>
      <c r="CR2330"/>
      <c r="CS2330"/>
      <c r="CT2330"/>
      <c r="CU2330"/>
      <c r="CV2330"/>
    </row>
    <row r="2331" spans="10:100" x14ac:dyDescent="0.25">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c r="AT2331"/>
      <c r="AU2331"/>
      <c r="AV2331"/>
      <c r="AW2331"/>
      <c r="AX2331"/>
      <c r="AY2331"/>
      <c r="AZ2331"/>
      <c r="BA2331"/>
      <c r="BB2331"/>
      <c r="BC2331"/>
      <c r="BD2331"/>
      <c r="BE2331"/>
      <c r="BF2331"/>
      <c r="BG2331"/>
      <c r="BH2331"/>
      <c r="BI2331"/>
      <c r="BJ2331"/>
      <c r="BK2331"/>
      <c r="BL2331"/>
      <c r="BM2331"/>
      <c r="BN2331"/>
      <c r="BO2331"/>
      <c r="BP2331"/>
      <c r="BQ2331"/>
      <c r="BR2331"/>
      <c r="BS2331"/>
      <c r="BT2331"/>
      <c r="BU2331"/>
      <c r="BV2331"/>
      <c r="BW2331"/>
      <c r="BX2331"/>
      <c r="BY2331"/>
      <c r="BZ2331"/>
      <c r="CA2331"/>
      <c r="CB2331"/>
      <c r="CC2331"/>
      <c r="CD2331"/>
      <c r="CE2331"/>
      <c r="CF2331"/>
      <c r="CG2331"/>
      <c r="CH2331"/>
      <c r="CI2331"/>
      <c r="CJ2331"/>
      <c r="CK2331"/>
      <c r="CL2331"/>
      <c r="CM2331"/>
      <c r="CN2331"/>
      <c r="CO2331"/>
      <c r="CP2331"/>
      <c r="CQ2331"/>
      <c r="CR2331"/>
      <c r="CS2331"/>
      <c r="CT2331"/>
      <c r="CU2331"/>
      <c r="CV2331"/>
    </row>
    <row r="2332" spans="10:100" x14ac:dyDescent="0.25">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c r="BD2332"/>
      <c r="BE2332"/>
      <c r="BF2332"/>
      <c r="BG2332"/>
      <c r="BH2332"/>
      <c r="BI2332"/>
      <c r="BJ2332"/>
      <c r="BK2332"/>
      <c r="BL2332"/>
      <c r="BM2332"/>
      <c r="BN2332"/>
      <c r="BO2332"/>
      <c r="BP2332"/>
      <c r="BQ2332"/>
      <c r="BR2332"/>
      <c r="BS2332"/>
      <c r="BT2332"/>
      <c r="BU2332"/>
      <c r="BV2332"/>
      <c r="BW2332"/>
      <c r="BX2332"/>
      <c r="BY2332"/>
      <c r="BZ2332"/>
      <c r="CA2332"/>
      <c r="CB2332"/>
      <c r="CC2332"/>
      <c r="CD2332"/>
      <c r="CE2332"/>
      <c r="CF2332"/>
      <c r="CG2332"/>
      <c r="CH2332"/>
      <c r="CI2332"/>
      <c r="CJ2332"/>
      <c r="CK2332"/>
      <c r="CL2332"/>
      <c r="CM2332"/>
      <c r="CN2332"/>
      <c r="CO2332"/>
      <c r="CP2332"/>
      <c r="CQ2332"/>
      <c r="CR2332"/>
      <c r="CS2332"/>
      <c r="CT2332"/>
      <c r="CU2332"/>
      <c r="CV2332"/>
    </row>
    <row r="2333" spans="10:100" x14ac:dyDescent="0.25">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c r="BD2333"/>
      <c r="BE2333"/>
      <c r="BF2333"/>
      <c r="BG2333"/>
      <c r="BH2333"/>
      <c r="BI2333"/>
      <c r="BJ2333"/>
      <c r="BK2333"/>
      <c r="BL2333"/>
      <c r="BM2333"/>
      <c r="BN2333"/>
      <c r="BO2333"/>
      <c r="BP2333"/>
      <c r="BQ2333"/>
      <c r="BR2333"/>
      <c r="BS2333"/>
      <c r="BT2333"/>
      <c r="BU2333"/>
      <c r="BV2333"/>
      <c r="BW2333"/>
      <c r="BX2333"/>
      <c r="BY2333"/>
      <c r="BZ2333"/>
      <c r="CA2333"/>
      <c r="CB2333"/>
      <c r="CC2333"/>
      <c r="CD2333"/>
      <c r="CE2333"/>
      <c r="CF2333"/>
      <c r="CG2333"/>
      <c r="CH2333"/>
      <c r="CI2333"/>
      <c r="CJ2333"/>
      <c r="CK2333"/>
      <c r="CL2333"/>
      <c r="CM2333"/>
      <c r="CN2333"/>
      <c r="CO2333"/>
      <c r="CP2333"/>
      <c r="CQ2333"/>
      <c r="CR2333"/>
      <c r="CS2333"/>
      <c r="CT2333"/>
      <c r="CU2333"/>
      <c r="CV2333"/>
    </row>
    <row r="2334" spans="10:100" x14ac:dyDescent="0.25">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c r="BD2334"/>
      <c r="BE2334"/>
      <c r="BF2334"/>
      <c r="BG2334"/>
      <c r="BH2334"/>
      <c r="BI2334"/>
      <c r="BJ2334"/>
      <c r="BK2334"/>
      <c r="BL2334"/>
      <c r="BM2334"/>
      <c r="BN2334"/>
      <c r="BO2334"/>
      <c r="BP2334"/>
      <c r="BQ2334"/>
      <c r="BR2334"/>
      <c r="BS2334"/>
      <c r="BT2334"/>
      <c r="BU2334"/>
      <c r="BV2334"/>
      <c r="BW2334"/>
      <c r="BX2334"/>
      <c r="BY2334"/>
      <c r="BZ2334"/>
      <c r="CA2334"/>
      <c r="CB2334"/>
      <c r="CC2334"/>
      <c r="CD2334"/>
      <c r="CE2334"/>
      <c r="CF2334"/>
      <c r="CG2334"/>
      <c r="CH2334"/>
      <c r="CI2334"/>
      <c r="CJ2334"/>
      <c r="CK2334"/>
      <c r="CL2334"/>
      <c r="CM2334"/>
      <c r="CN2334"/>
      <c r="CO2334"/>
      <c r="CP2334"/>
      <c r="CQ2334"/>
      <c r="CR2334"/>
      <c r="CS2334"/>
      <c r="CT2334"/>
      <c r="CU2334"/>
      <c r="CV2334"/>
    </row>
    <row r="2335" spans="10:100" x14ac:dyDescent="0.2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c r="BD2335"/>
      <c r="BE2335"/>
      <c r="BF2335"/>
      <c r="BG2335"/>
      <c r="BH2335"/>
      <c r="BI2335"/>
      <c r="BJ2335"/>
      <c r="BK2335"/>
      <c r="BL2335"/>
      <c r="BM2335"/>
      <c r="BN2335"/>
      <c r="BO2335"/>
      <c r="BP2335"/>
      <c r="BQ2335"/>
      <c r="BR2335"/>
      <c r="BS2335"/>
      <c r="BT2335"/>
      <c r="BU2335"/>
      <c r="BV2335"/>
      <c r="BW2335"/>
      <c r="BX2335"/>
      <c r="BY2335"/>
      <c r="BZ2335"/>
      <c r="CA2335"/>
      <c r="CB2335"/>
      <c r="CC2335"/>
      <c r="CD2335"/>
      <c r="CE2335"/>
      <c r="CF2335"/>
      <c r="CG2335"/>
      <c r="CH2335"/>
      <c r="CI2335"/>
      <c r="CJ2335"/>
      <c r="CK2335"/>
      <c r="CL2335"/>
      <c r="CM2335"/>
      <c r="CN2335"/>
      <c r="CO2335"/>
      <c r="CP2335"/>
      <c r="CQ2335"/>
      <c r="CR2335"/>
      <c r="CS2335"/>
      <c r="CT2335"/>
      <c r="CU2335"/>
      <c r="CV2335"/>
    </row>
    <row r="2336" spans="10:100" x14ac:dyDescent="0.25">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c r="AW2336"/>
      <c r="AX2336"/>
      <c r="AY2336"/>
      <c r="AZ2336"/>
      <c r="BA2336"/>
      <c r="BB2336"/>
      <c r="BC2336"/>
      <c r="BD2336"/>
      <c r="BE2336"/>
      <c r="BF2336"/>
      <c r="BG2336"/>
      <c r="BH2336"/>
      <c r="BI2336"/>
      <c r="BJ2336"/>
      <c r="BK2336"/>
      <c r="BL2336"/>
      <c r="BM2336"/>
      <c r="BN2336"/>
      <c r="BO2336"/>
      <c r="BP2336"/>
      <c r="BQ2336"/>
      <c r="BR2336"/>
      <c r="BS2336"/>
      <c r="BT2336"/>
      <c r="BU2336"/>
      <c r="BV2336"/>
      <c r="BW2336"/>
      <c r="BX2336"/>
      <c r="BY2336"/>
      <c r="BZ2336"/>
      <c r="CA2336"/>
      <c r="CB2336"/>
      <c r="CC2336"/>
      <c r="CD2336"/>
      <c r="CE2336"/>
      <c r="CF2336"/>
      <c r="CG2336"/>
      <c r="CH2336"/>
      <c r="CI2336"/>
      <c r="CJ2336"/>
      <c r="CK2336"/>
      <c r="CL2336"/>
      <c r="CM2336"/>
      <c r="CN2336"/>
      <c r="CO2336"/>
      <c r="CP2336"/>
      <c r="CQ2336"/>
      <c r="CR2336"/>
      <c r="CS2336"/>
      <c r="CT2336"/>
      <c r="CU2336"/>
      <c r="CV2336"/>
    </row>
    <row r="2337" spans="10:100" x14ac:dyDescent="0.25">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c r="BD2337"/>
      <c r="BE2337"/>
      <c r="BF2337"/>
      <c r="BG2337"/>
      <c r="BH2337"/>
      <c r="BI2337"/>
      <c r="BJ2337"/>
      <c r="BK2337"/>
      <c r="BL2337"/>
      <c r="BM2337"/>
      <c r="BN2337"/>
      <c r="BO2337"/>
      <c r="BP2337"/>
      <c r="BQ2337"/>
      <c r="BR2337"/>
      <c r="BS2337"/>
      <c r="BT2337"/>
      <c r="BU2337"/>
      <c r="BV2337"/>
      <c r="BW2337"/>
      <c r="BX2337"/>
      <c r="BY2337"/>
      <c r="BZ2337"/>
      <c r="CA2337"/>
      <c r="CB2337"/>
      <c r="CC2337"/>
      <c r="CD2337"/>
      <c r="CE2337"/>
      <c r="CF2337"/>
      <c r="CG2337"/>
      <c r="CH2337"/>
      <c r="CI2337"/>
      <c r="CJ2337"/>
      <c r="CK2337"/>
      <c r="CL2337"/>
      <c r="CM2337"/>
      <c r="CN2337"/>
      <c r="CO2337"/>
      <c r="CP2337"/>
      <c r="CQ2337"/>
      <c r="CR2337"/>
      <c r="CS2337"/>
      <c r="CT2337"/>
      <c r="CU2337"/>
      <c r="CV2337"/>
    </row>
    <row r="2338" spans="10:100" x14ac:dyDescent="0.25">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c r="AT2338"/>
      <c r="AU2338"/>
      <c r="AV2338"/>
      <c r="AW2338"/>
      <c r="AX2338"/>
      <c r="AY2338"/>
      <c r="AZ2338"/>
      <c r="BA2338"/>
      <c r="BB2338"/>
      <c r="BC2338"/>
      <c r="BD2338"/>
      <c r="BE2338"/>
      <c r="BF2338"/>
      <c r="BG2338"/>
      <c r="BH2338"/>
      <c r="BI2338"/>
      <c r="BJ2338"/>
      <c r="BK2338"/>
      <c r="BL2338"/>
      <c r="BM2338"/>
      <c r="BN2338"/>
      <c r="BO2338"/>
      <c r="BP2338"/>
      <c r="BQ2338"/>
      <c r="BR2338"/>
      <c r="BS2338"/>
      <c r="BT2338"/>
      <c r="BU2338"/>
      <c r="BV2338"/>
      <c r="BW2338"/>
      <c r="BX2338"/>
      <c r="BY2338"/>
      <c r="BZ2338"/>
      <c r="CA2338"/>
      <c r="CB2338"/>
      <c r="CC2338"/>
      <c r="CD2338"/>
      <c r="CE2338"/>
      <c r="CF2338"/>
      <c r="CG2338"/>
      <c r="CH2338"/>
      <c r="CI2338"/>
      <c r="CJ2338"/>
      <c r="CK2338"/>
      <c r="CL2338"/>
      <c r="CM2338"/>
      <c r="CN2338"/>
      <c r="CO2338"/>
      <c r="CP2338"/>
      <c r="CQ2338"/>
      <c r="CR2338"/>
      <c r="CS2338"/>
      <c r="CT2338"/>
      <c r="CU2338"/>
      <c r="CV2338"/>
    </row>
    <row r="2339" spans="10:100" x14ac:dyDescent="0.25">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c r="BD2339"/>
      <c r="BE2339"/>
      <c r="BF2339"/>
      <c r="BG2339"/>
      <c r="BH2339"/>
      <c r="BI2339"/>
      <c r="BJ2339"/>
      <c r="BK2339"/>
      <c r="BL2339"/>
      <c r="BM2339"/>
      <c r="BN2339"/>
      <c r="BO2339"/>
      <c r="BP2339"/>
      <c r="BQ2339"/>
      <c r="BR2339"/>
      <c r="BS2339"/>
      <c r="BT2339"/>
      <c r="BU2339"/>
      <c r="BV2339"/>
      <c r="BW2339"/>
      <c r="BX2339"/>
      <c r="BY2339"/>
      <c r="BZ2339"/>
      <c r="CA2339"/>
      <c r="CB2339"/>
      <c r="CC2339"/>
      <c r="CD2339"/>
      <c r="CE2339"/>
      <c r="CF2339"/>
      <c r="CG2339"/>
      <c r="CH2339"/>
      <c r="CI2339"/>
      <c r="CJ2339"/>
      <c r="CK2339"/>
      <c r="CL2339"/>
      <c r="CM2339"/>
      <c r="CN2339"/>
      <c r="CO2339"/>
      <c r="CP2339"/>
      <c r="CQ2339"/>
      <c r="CR2339"/>
      <c r="CS2339"/>
      <c r="CT2339"/>
      <c r="CU2339"/>
      <c r="CV2339"/>
    </row>
    <row r="2340" spans="10:100" x14ac:dyDescent="0.25">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c r="BD2340"/>
      <c r="BE2340"/>
      <c r="BF2340"/>
      <c r="BG2340"/>
      <c r="BH2340"/>
      <c r="BI2340"/>
      <c r="BJ2340"/>
      <c r="BK2340"/>
      <c r="BL2340"/>
      <c r="BM2340"/>
      <c r="BN2340"/>
      <c r="BO2340"/>
      <c r="BP2340"/>
      <c r="BQ2340"/>
      <c r="BR2340"/>
      <c r="BS2340"/>
      <c r="BT2340"/>
      <c r="BU2340"/>
      <c r="BV2340"/>
      <c r="BW2340"/>
      <c r="BX2340"/>
      <c r="BY2340"/>
      <c r="BZ2340"/>
      <c r="CA2340"/>
      <c r="CB2340"/>
      <c r="CC2340"/>
      <c r="CD2340"/>
      <c r="CE2340"/>
      <c r="CF2340"/>
      <c r="CG2340"/>
      <c r="CH2340"/>
      <c r="CI2340"/>
      <c r="CJ2340"/>
      <c r="CK2340"/>
      <c r="CL2340"/>
      <c r="CM2340"/>
      <c r="CN2340"/>
      <c r="CO2340"/>
      <c r="CP2340"/>
      <c r="CQ2340"/>
      <c r="CR2340"/>
      <c r="CS2340"/>
      <c r="CT2340"/>
      <c r="CU2340"/>
      <c r="CV2340"/>
    </row>
    <row r="2341" spans="10:100" x14ac:dyDescent="0.25">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c r="BD2341"/>
      <c r="BE2341"/>
      <c r="BF2341"/>
      <c r="BG2341"/>
      <c r="BH2341"/>
      <c r="BI2341"/>
      <c r="BJ2341"/>
      <c r="BK2341"/>
      <c r="BL2341"/>
      <c r="BM2341"/>
      <c r="BN2341"/>
      <c r="BO2341"/>
      <c r="BP2341"/>
      <c r="BQ2341"/>
      <c r="BR2341"/>
      <c r="BS2341"/>
      <c r="BT2341"/>
      <c r="BU2341"/>
      <c r="BV2341"/>
      <c r="BW2341"/>
      <c r="BX2341"/>
      <c r="BY2341"/>
      <c r="BZ2341"/>
      <c r="CA2341"/>
      <c r="CB2341"/>
      <c r="CC2341"/>
      <c r="CD2341"/>
      <c r="CE2341"/>
      <c r="CF2341"/>
      <c r="CG2341"/>
      <c r="CH2341"/>
      <c r="CI2341"/>
      <c r="CJ2341"/>
      <c r="CK2341"/>
      <c r="CL2341"/>
      <c r="CM2341"/>
      <c r="CN2341"/>
      <c r="CO2341"/>
      <c r="CP2341"/>
      <c r="CQ2341"/>
      <c r="CR2341"/>
      <c r="CS2341"/>
      <c r="CT2341"/>
      <c r="CU2341"/>
      <c r="CV2341"/>
    </row>
    <row r="2342" spans="10:100" x14ac:dyDescent="0.25">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c r="BD2342"/>
      <c r="BE2342"/>
      <c r="BF2342"/>
      <c r="BG2342"/>
      <c r="BH2342"/>
      <c r="BI2342"/>
      <c r="BJ2342"/>
      <c r="BK2342"/>
      <c r="BL2342"/>
      <c r="BM2342"/>
      <c r="BN2342"/>
      <c r="BO2342"/>
      <c r="BP2342"/>
      <c r="BQ2342"/>
      <c r="BR2342"/>
      <c r="BS2342"/>
      <c r="BT2342"/>
      <c r="BU2342"/>
      <c r="BV2342"/>
      <c r="BW2342"/>
      <c r="BX2342"/>
      <c r="BY2342"/>
      <c r="BZ2342"/>
      <c r="CA2342"/>
      <c r="CB2342"/>
      <c r="CC2342"/>
      <c r="CD2342"/>
      <c r="CE2342"/>
      <c r="CF2342"/>
      <c r="CG2342"/>
      <c r="CH2342"/>
      <c r="CI2342"/>
      <c r="CJ2342"/>
      <c r="CK2342"/>
      <c r="CL2342"/>
      <c r="CM2342"/>
      <c r="CN2342"/>
      <c r="CO2342"/>
      <c r="CP2342"/>
      <c r="CQ2342"/>
      <c r="CR2342"/>
      <c r="CS2342"/>
      <c r="CT2342"/>
      <c r="CU2342"/>
      <c r="CV2342"/>
    </row>
    <row r="2343" spans="10:100" x14ac:dyDescent="0.25">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c r="BD2343"/>
      <c r="BE2343"/>
      <c r="BF2343"/>
      <c r="BG2343"/>
      <c r="BH2343"/>
      <c r="BI2343"/>
      <c r="BJ2343"/>
      <c r="BK2343"/>
      <c r="BL2343"/>
      <c r="BM2343"/>
      <c r="BN2343"/>
      <c r="BO2343"/>
      <c r="BP2343"/>
      <c r="BQ2343"/>
      <c r="BR2343"/>
      <c r="BS2343"/>
      <c r="BT2343"/>
      <c r="BU2343"/>
      <c r="BV2343"/>
      <c r="BW2343"/>
      <c r="BX2343"/>
      <c r="BY2343"/>
      <c r="BZ2343"/>
      <c r="CA2343"/>
      <c r="CB2343"/>
      <c r="CC2343"/>
      <c r="CD2343"/>
      <c r="CE2343"/>
      <c r="CF2343"/>
      <c r="CG2343"/>
      <c r="CH2343"/>
      <c r="CI2343"/>
      <c r="CJ2343"/>
      <c r="CK2343"/>
      <c r="CL2343"/>
      <c r="CM2343"/>
      <c r="CN2343"/>
      <c r="CO2343"/>
      <c r="CP2343"/>
      <c r="CQ2343"/>
      <c r="CR2343"/>
      <c r="CS2343"/>
      <c r="CT2343"/>
      <c r="CU2343"/>
      <c r="CV2343"/>
    </row>
    <row r="2344" spans="10:100" x14ac:dyDescent="0.25">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c r="BD2344"/>
      <c r="BE2344"/>
      <c r="BF2344"/>
      <c r="BG2344"/>
      <c r="BH2344"/>
      <c r="BI2344"/>
      <c r="BJ2344"/>
      <c r="BK2344"/>
      <c r="BL2344"/>
      <c r="BM2344"/>
      <c r="BN2344"/>
      <c r="BO2344"/>
      <c r="BP2344"/>
      <c r="BQ2344"/>
      <c r="BR2344"/>
      <c r="BS2344"/>
      <c r="BT2344"/>
      <c r="BU2344"/>
      <c r="BV2344"/>
      <c r="BW2344"/>
      <c r="BX2344"/>
      <c r="BY2344"/>
      <c r="BZ2344"/>
      <c r="CA2344"/>
      <c r="CB2344"/>
      <c r="CC2344"/>
      <c r="CD2344"/>
      <c r="CE2344"/>
      <c r="CF2344"/>
      <c r="CG2344"/>
      <c r="CH2344"/>
      <c r="CI2344"/>
      <c r="CJ2344"/>
      <c r="CK2344"/>
      <c r="CL2344"/>
      <c r="CM2344"/>
      <c r="CN2344"/>
      <c r="CO2344"/>
      <c r="CP2344"/>
      <c r="CQ2344"/>
      <c r="CR2344"/>
      <c r="CS2344"/>
      <c r="CT2344"/>
      <c r="CU2344"/>
      <c r="CV2344"/>
    </row>
    <row r="2345" spans="10:100" x14ac:dyDescent="0.2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c r="BD2345"/>
      <c r="BE2345"/>
      <c r="BF2345"/>
      <c r="BG2345"/>
      <c r="BH2345"/>
      <c r="BI2345"/>
      <c r="BJ2345"/>
      <c r="BK2345"/>
      <c r="BL2345"/>
      <c r="BM2345"/>
      <c r="BN2345"/>
      <c r="BO2345"/>
      <c r="BP2345"/>
      <c r="BQ2345"/>
      <c r="BR2345"/>
      <c r="BS2345"/>
      <c r="BT2345"/>
      <c r="BU2345"/>
      <c r="BV2345"/>
      <c r="BW2345"/>
      <c r="BX2345"/>
      <c r="BY2345"/>
      <c r="BZ2345"/>
      <c r="CA2345"/>
      <c r="CB2345"/>
      <c r="CC2345"/>
      <c r="CD2345"/>
      <c r="CE2345"/>
      <c r="CF2345"/>
      <c r="CG2345"/>
      <c r="CH2345"/>
      <c r="CI2345"/>
      <c r="CJ2345"/>
      <c r="CK2345"/>
      <c r="CL2345"/>
      <c r="CM2345"/>
      <c r="CN2345"/>
      <c r="CO2345"/>
      <c r="CP2345"/>
      <c r="CQ2345"/>
      <c r="CR2345"/>
      <c r="CS2345"/>
      <c r="CT2345"/>
      <c r="CU2345"/>
      <c r="CV2345"/>
    </row>
    <row r="2346" spans="10:100" x14ac:dyDescent="0.25">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c r="AW2346"/>
      <c r="AX2346"/>
      <c r="AY2346"/>
      <c r="AZ2346"/>
      <c r="BA2346"/>
      <c r="BB2346"/>
      <c r="BC2346"/>
      <c r="BD2346"/>
      <c r="BE2346"/>
      <c r="BF2346"/>
      <c r="BG2346"/>
      <c r="BH2346"/>
      <c r="BI2346"/>
      <c r="BJ2346"/>
      <c r="BK2346"/>
      <c r="BL2346"/>
      <c r="BM2346"/>
      <c r="BN2346"/>
      <c r="BO2346"/>
      <c r="BP2346"/>
      <c r="BQ2346"/>
      <c r="BR2346"/>
      <c r="BS2346"/>
      <c r="BT2346"/>
      <c r="BU2346"/>
      <c r="BV2346"/>
      <c r="BW2346"/>
      <c r="BX2346"/>
      <c r="BY2346"/>
      <c r="BZ2346"/>
      <c r="CA2346"/>
      <c r="CB2346"/>
      <c r="CC2346"/>
      <c r="CD2346"/>
      <c r="CE2346"/>
      <c r="CF2346"/>
      <c r="CG2346"/>
      <c r="CH2346"/>
      <c r="CI2346"/>
      <c r="CJ2346"/>
      <c r="CK2346"/>
      <c r="CL2346"/>
      <c r="CM2346"/>
      <c r="CN2346"/>
      <c r="CO2346"/>
      <c r="CP2346"/>
      <c r="CQ2346"/>
      <c r="CR2346"/>
      <c r="CS2346"/>
      <c r="CT2346"/>
      <c r="CU2346"/>
      <c r="CV2346"/>
    </row>
    <row r="2347" spans="10:100" x14ac:dyDescent="0.25">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c r="BD2347"/>
      <c r="BE2347"/>
      <c r="BF2347"/>
      <c r="BG2347"/>
      <c r="BH2347"/>
      <c r="BI2347"/>
      <c r="BJ2347"/>
      <c r="BK2347"/>
      <c r="BL2347"/>
      <c r="BM2347"/>
      <c r="BN2347"/>
      <c r="BO2347"/>
      <c r="BP2347"/>
      <c r="BQ2347"/>
      <c r="BR2347"/>
      <c r="BS2347"/>
      <c r="BT2347"/>
      <c r="BU2347"/>
      <c r="BV2347"/>
      <c r="BW2347"/>
      <c r="BX2347"/>
      <c r="BY2347"/>
      <c r="BZ2347"/>
      <c r="CA2347"/>
      <c r="CB2347"/>
      <c r="CC2347"/>
      <c r="CD2347"/>
      <c r="CE2347"/>
      <c r="CF2347"/>
      <c r="CG2347"/>
      <c r="CH2347"/>
      <c r="CI2347"/>
      <c r="CJ2347"/>
      <c r="CK2347"/>
      <c r="CL2347"/>
      <c r="CM2347"/>
      <c r="CN2347"/>
      <c r="CO2347"/>
      <c r="CP2347"/>
      <c r="CQ2347"/>
      <c r="CR2347"/>
      <c r="CS2347"/>
      <c r="CT2347"/>
      <c r="CU2347"/>
      <c r="CV2347"/>
    </row>
    <row r="2348" spans="10:100" x14ac:dyDescent="0.25">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c r="BD2348"/>
      <c r="BE2348"/>
      <c r="BF2348"/>
      <c r="BG2348"/>
      <c r="BH2348"/>
      <c r="BI2348"/>
      <c r="BJ2348"/>
      <c r="BK2348"/>
      <c r="BL2348"/>
      <c r="BM2348"/>
      <c r="BN2348"/>
      <c r="BO2348"/>
      <c r="BP2348"/>
      <c r="BQ2348"/>
      <c r="BR2348"/>
      <c r="BS2348"/>
      <c r="BT2348"/>
      <c r="BU2348"/>
      <c r="BV2348"/>
      <c r="BW2348"/>
      <c r="BX2348"/>
      <c r="BY2348"/>
      <c r="BZ2348"/>
      <c r="CA2348"/>
      <c r="CB2348"/>
      <c r="CC2348"/>
      <c r="CD2348"/>
      <c r="CE2348"/>
      <c r="CF2348"/>
      <c r="CG2348"/>
      <c r="CH2348"/>
      <c r="CI2348"/>
      <c r="CJ2348"/>
      <c r="CK2348"/>
      <c r="CL2348"/>
      <c r="CM2348"/>
      <c r="CN2348"/>
      <c r="CO2348"/>
      <c r="CP2348"/>
      <c r="CQ2348"/>
      <c r="CR2348"/>
      <c r="CS2348"/>
      <c r="CT2348"/>
      <c r="CU2348"/>
      <c r="CV2348"/>
    </row>
    <row r="2349" spans="10:100" x14ac:dyDescent="0.25">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c r="BD2349"/>
      <c r="BE2349"/>
      <c r="BF2349"/>
      <c r="BG2349"/>
      <c r="BH2349"/>
      <c r="BI2349"/>
      <c r="BJ2349"/>
      <c r="BK2349"/>
      <c r="BL2349"/>
      <c r="BM2349"/>
      <c r="BN2349"/>
      <c r="BO2349"/>
      <c r="BP2349"/>
      <c r="BQ2349"/>
      <c r="BR2349"/>
      <c r="BS2349"/>
      <c r="BT2349"/>
      <c r="BU2349"/>
      <c r="BV2349"/>
      <c r="BW2349"/>
      <c r="BX2349"/>
      <c r="BY2349"/>
      <c r="BZ2349"/>
      <c r="CA2349"/>
      <c r="CB2349"/>
      <c r="CC2349"/>
      <c r="CD2349"/>
      <c r="CE2349"/>
      <c r="CF2349"/>
      <c r="CG2349"/>
      <c r="CH2349"/>
      <c r="CI2349"/>
      <c r="CJ2349"/>
      <c r="CK2349"/>
      <c r="CL2349"/>
      <c r="CM2349"/>
      <c r="CN2349"/>
      <c r="CO2349"/>
      <c r="CP2349"/>
      <c r="CQ2349"/>
      <c r="CR2349"/>
      <c r="CS2349"/>
      <c r="CT2349"/>
      <c r="CU2349"/>
      <c r="CV2349"/>
    </row>
    <row r="2350" spans="10:100" x14ac:dyDescent="0.25">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c r="BD2350"/>
      <c r="BE2350"/>
      <c r="BF2350"/>
      <c r="BG2350"/>
      <c r="BH2350"/>
      <c r="BI2350"/>
      <c r="BJ2350"/>
      <c r="BK2350"/>
      <c r="BL2350"/>
      <c r="BM2350"/>
      <c r="BN2350"/>
      <c r="BO2350"/>
      <c r="BP2350"/>
      <c r="BQ2350"/>
      <c r="BR2350"/>
      <c r="BS2350"/>
      <c r="BT2350"/>
      <c r="BU2350"/>
      <c r="BV2350"/>
      <c r="BW2350"/>
      <c r="BX2350"/>
      <c r="BY2350"/>
      <c r="BZ2350"/>
      <c r="CA2350"/>
      <c r="CB2350"/>
      <c r="CC2350"/>
      <c r="CD2350"/>
      <c r="CE2350"/>
      <c r="CF2350"/>
      <c r="CG2350"/>
      <c r="CH2350"/>
      <c r="CI2350"/>
      <c r="CJ2350"/>
      <c r="CK2350"/>
      <c r="CL2350"/>
      <c r="CM2350"/>
      <c r="CN2350"/>
      <c r="CO2350"/>
      <c r="CP2350"/>
      <c r="CQ2350"/>
      <c r="CR2350"/>
      <c r="CS2350"/>
      <c r="CT2350"/>
      <c r="CU2350"/>
      <c r="CV2350"/>
    </row>
    <row r="2351" spans="10:100" x14ac:dyDescent="0.25">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c r="BD2351"/>
      <c r="BE2351"/>
      <c r="BF2351"/>
      <c r="BG2351"/>
      <c r="BH2351"/>
      <c r="BI2351"/>
      <c r="BJ2351"/>
      <c r="BK2351"/>
      <c r="BL2351"/>
      <c r="BM2351"/>
      <c r="BN2351"/>
      <c r="BO2351"/>
      <c r="BP2351"/>
      <c r="BQ2351"/>
      <c r="BR2351"/>
      <c r="BS2351"/>
      <c r="BT2351"/>
      <c r="BU2351"/>
      <c r="BV2351"/>
      <c r="BW2351"/>
      <c r="BX2351"/>
      <c r="BY2351"/>
      <c r="BZ2351"/>
      <c r="CA2351"/>
      <c r="CB2351"/>
      <c r="CC2351"/>
      <c r="CD2351"/>
      <c r="CE2351"/>
      <c r="CF2351"/>
      <c r="CG2351"/>
      <c r="CH2351"/>
      <c r="CI2351"/>
      <c r="CJ2351"/>
      <c r="CK2351"/>
      <c r="CL2351"/>
      <c r="CM2351"/>
      <c r="CN2351"/>
      <c r="CO2351"/>
      <c r="CP2351"/>
      <c r="CQ2351"/>
      <c r="CR2351"/>
      <c r="CS2351"/>
      <c r="CT2351"/>
      <c r="CU2351"/>
      <c r="CV2351"/>
    </row>
    <row r="2352" spans="10:100" x14ac:dyDescent="0.25">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c r="BD2352"/>
      <c r="BE2352"/>
      <c r="BF2352"/>
      <c r="BG2352"/>
      <c r="BH2352"/>
      <c r="BI2352"/>
      <c r="BJ2352"/>
      <c r="BK2352"/>
      <c r="BL2352"/>
      <c r="BM2352"/>
      <c r="BN2352"/>
      <c r="BO2352"/>
      <c r="BP2352"/>
      <c r="BQ2352"/>
      <c r="BR2352"/>
      <c r="BS2352"/>
      <c r="BT2352"/>
      <c r="BU2352"/>
      <c r="BV2352"/>
      <c r="BW2352"/>
      <c r="BX2352"/>
      <c r="BY2352"/>
      <c r="BZ2352"/>
      <c r="CA2352"/>
      <c r="CB2352"/>
      <c r="CC2352"/>
      <c r="CD2352"/>
      <c r="CE2352"/>
      <c r="CF2352"/>
      <c r="CG2352"/>
      <c r="CH2352"/>
      <c r="CI2352"/>
      <c r="CJ2352"/>
      <c r="CK2352"/>
      <c r="CL2352"/>
      <c r="CM2352"/>
      <c r="CN2352"/>
      <c r="CO2352"/>
      <c r="CP2352"/>
      <c r="CQ2352"/>
      <c r="CR2352"/>
      <c r="CS2352"/>
      <c r="CT2352"/>
      <c r="CU2352"/>
      <c r="CV2352"/>
    </row>
    <row r="2353" spans="10:100" x14ac:dyDescent="0.25">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c r="AT2353"/>
      <c r="AU2353"/>
      <c r="AV2353"/>
      <c r="AW2353"/>
      <c r="AX2353"/>
      <c r="AY2353"/>
      <c r="AZ2353"/>
      <c r="BA2353"/>
      <c r="BB2353"/>
      <c r="BC2353"/>
      <c r="BD2353"/>
      <c r="BE2353"/>
      <c r="BF2353"/>
      <c r="BG2353"/>
      <c r="BH2353"/>
      <c r="BI2353"/>
      <c r="BJ2353"/>
      <c r="BK2353"/>
      <c r="BL2353"/>
      <c r="BM2353"/>
      <c r="BN2353"/>
      <c r="BO2353"/>
      <c r="BP2353"/>
      <c r="BQ2353"/>
      <c r="BR2353"/>
      <c r="BS2353"/>
      <c r="BT2353"/>
      <c r="BU2353"/>
      <c r="BV2353"/>
      <c r="BW2353"/>
      <c r="BX2353"/>
      <c r="BY2353"/>
      <c r="BZ2353"/>
      <c r="CA2353"/>
      <c r="CB2353"/>
      <c r="CC2353"/>
      <c r="CD2353"/>
      <c r="CE2353"/>
      <c r="CF2353"/>
      <c r="CG2353"/>
      <c r="CH2353"/>
      <c r="CI2353"/>
      <c r="CJ2353"/>
      <c r="CK2353"/>
      <c r="CL2353"/>
      <c r="CM2353"/>
      <c r="CN2353"/>
      <c r="CO2353"/>
      <c r="CP2353"/>
      <c r="CQ2353"/>
      <c r="CR2353"/>
      <c r="CS2353"/>
      <c r="CT2353"/>
      <c r="CU2353"/>
      <c r="CV2353"/>
    </row>
    <row r="2354" spans="10:100" x14ac:dyDescent="0.25">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c r="AT2354"/>
      <c r="AU2354"/>
      <c r="AV2354"/>
      <c r="AW2354"/>
      <c r="AX2354"/>
      <c r="AY2354"/>
      <c r="AZ2354"/>
      <c r="BA2354"/>
      <c r="BB2354"/>
      <c r="BC2354"/>
      <c r="BD2354"/>
      <c r="BE2354"/>
      <c r="BF2354"/>
      <c r="BG2354"/>
      <c r="BH2354"/>
      <c r="BI2354"/>
      <c r="BJ2354"/>
      <c r="BK2354"/>
      <c r="BL2354"/>
      <c r="BM2354"/>
      <c r="BN2354"/>
      <c r="BO2354"/>
      <c r="BP2354"/>
      <c r="BQ2354"/>
      <c r="BR2354"/>
      <c r="BS2354"/>
      <c r="BT2354"/>
      <c r="BU2354"/>
      <c r="BV2354"/>
      <c r="BW2354"/>
      <c r="BX2354"/>
      <c r="BY2354"/>
      <c r="BZ2354"/>
      <c r="CA2354"/>
      <c r="CB2354"/>
      <c r="CC2354"/>
      <c r="CD2354"/>
      <c r="CE2354"/>
      <c r="CF2354"/>
      <c r="CG2354"/>
      <c r="CH2354"/>
      <c r="CI2354"/>
      <c r="CJ2354"/>
      <c r="CK2354"/>
      <c r="CL2354"/>
      <c r="CM2354"/>
      <c r="CN2354"/>
      <c r="CO2354"/>
      <c r="CP2354"/>
      <c r="CQ2354"/>
      <c r="CR2354"/>
      <c r="CS2354"/>
      <c r="CT2354"/>
      <c r="CU2354"/>
      <c r="CV2354"/>
    </row>
    <row r="2355" spans="10:100" x14ac:dyDescent="0.2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c r="BD2355"/>
      <c r="BE2355"/>
      <c r="BF2355"/>
      <c r="BG2355"/>
      <c r="BH2355"/>
      <c r="BI2355"/>
      <c r="BJ2355"/>
      <c r="BK2355"/>
      <c r="BL2355"/>
      <c r="BM2355"/>
      <c r="BN2355"/>
      <c r="BO2355"/>
      <c r="BP2355"/>
      <c r="BQ2355"/>
      <c r="BR2355"/>
      <c r="BS2355"/>
      <c r="BT2355"/>
      <c r="BU2355"/>
      <c r="BV2355"/>
      <c r="BW2355"/>
      <c r="BX2355"/>
      <c r="BY2355"/>
      <c r="BZ2355"/>
      <c r="CA2355"/>
      <c r="CB2355"/>
      <c r="CC2355"/>
      <c r="CD2355"/>
      <c r="CE2355"/>
      <c r="CF2355"/>
      <c r="CG2355"/>
      <c r="CH2355"/>
      <c r="CI2355"/>
      <c r="CJ2355"/>
      <c r="CK2355"/>
      <c r="CL2355"/>
      <c r="CM2355"/>
      <c r="CN2355"/>
      <c r="CO2355"/>
      <c r="CP2355"/>
      <c r="CQ2355"/>
      <c r="CR2355"/>
      <c r="CS2355"/>
      <c r="CT2355"/>
      <c r="CU2355"/>
      <c r="CV2355"/>
    </row>
    <row r="2356" spans="10:100" x14ac:dyDescent="0.25">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c r="BD2356"/>
      <c r="BE2356"/>
      <c r="BF2356"/>
      <c r="BG2356"/>
      <c r="BH2356"/>
      <c r="BI2356"/>
      <c r="BJ2356"/>
      <c r="BK2356"/>
      <c r="BL2356"/>
      <c r="BM2356"/>
      <c r="BN2356"/>
      <c r="BO2356"/>
      <c r="BP2356"/>
      <c r="BQ2356"/>
      <c r="BR2356"/>
      <c r="BS2356"/>
      <c r="BT2356"/>
      <c r="BU2356"/>
      <c r="BV2356"/>
      <c r="BW2356"/>
      <c r="BX2356"/>
      <c r="BY2356"/>
      <c r="BZ2356"/>
      <c r="CA2356"/>
      <c r="CB2356"/>
      <c r="CC2356"/>
      <c r="CD2356"/>
      <c r="CE2356"/>
      <c r="CF2356"/>
      <c r="CG2356"/>
      <c r="CH2356"/>
      <c r="CI2356"/>
      <c r="CJ2356"/>
      <c r="CK2356"/>
      <c r="CL2356"/>
      <c r="CM2356"/>
      <c r="CN2356"/>
      <c r="CO2356"/>
      <c r="CP2356"/>
      <c r="CQ2356"/>
      <c r="CR2356"/>
      <c r="CS2356"/>
      <c r="CT2356"/>
      <c r="CU2356"/>
      <c r="CV2356"/>
    </row>
    <row r="2357" spans="10:100" x14ac:dyDescent="0.25">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c r="AW2357"/>
      <c r="AX2357"/>
      <c r="AY2357"/>
      <c r="AZ2357"/>
      <c r="BA2357"/>
      <c r="BB2357"/>
      <c r="BC2357"/>
      <c r="BD2357"/>
      <c r="BE2357"/>
      <c r="BF2357"/>
      <c r="BG2357"/>
      <c r="BH2357"/>
      <c r="BI2357"/>
      <c r="BJ2357"/>
      <c r="BK2357"/>
      <c r="BL2357"/>
      <c r="BM2357"/>
      <c r="BN2357"/>
      <c r="BO2357"/>
      <c r="BP2357"/>
      <c r="BQ2357"/>
      <c r="BR2357"/>
      <c r="BS2357"/>
      <c r="BT2357"/>
      <c r="BU2357"/>
      <c r="BV2357"/>
      <c r="BW2357"/>
      <c r="BX2357"/>
      <c r="BY2357"/>
      <c r="BZ2357"/>
      <c r="CA2357"/>
      <c r="CB2357"/>
      <c r="CC2357"/>
      <c r="CD2357"/>
      <c r="CE2357"/>
      <c r="CF2357"/>
      <c r="CG2357"/>
      <c r="CH2357"/>
      <c r="CI2357"/>
      <c r="CJ2357"/>
      <c r="CK2357"/>
      <c r="CL2357"/>
      <c r="CM2357"/>
      <c r="CN2357"/>
      <c r="CO2357"/>
      <c r="CP2357"/>
      <c r="CQ2357"/>
      <c r="CR2357"/>
      <c r="CS2357"/>
      <c r="CT2357"/>
      <c r="CU2357"/>
      <c r="CV2357"/>
    </row>
    <row r="2358" spans="10:100" x14ac:dyDescent="0.25">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M2358"/>
      <c r="CN2358"/>
      <c r="CO2358"/>
      <c r="CP2358"/>
      <c r="CQ2358"/>
      <c r="CR2358"/>
      <c r="CS2358"/>
      <c r="CT2358"/>
      <c r="CU2358"/>
      <c r="CV2358"/>
    </row>
    <row r="2359" spans="10:100" x14ac:dyDescent="0.25">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c r="BD2359"/>
      <c r="BE2359"/>
      <c r="BF2359"/>
      <c r="BG2359"/>
      <c r="BH2359"/>
      <c r="BI2359"/>
      <c r="BJ2359"/>
      <c r="BK2359"/>
      <c r="BL2359"/>
      <c r="BM2359"/>
      <c r="BN2359"/>
      <c r="BO2359"/>
      <c r="BP2359"/>
      <c r="BQ2359"/>
      <c r="BR2359"/>
      <c r="BS2359"/>
      <c r="BT2359"/>
      <c r="BU2359"/>
      <c r="BV2359"/>
      <c r="BW2359"/>
      <c r="BX2359"/>
      <c r="BY2359"/>
      <c r="BZ2359"/>
      <c r="CA2359"/>
      <c r="CB2359"/>
      <c r="CC2359"/>
      <c r="CD2359"/>
      <c r="CE2359"/>
      <c r="CF2359"/>
      <c r="CG2359"/>
      <c r="CH2359"/>
      <c r="CI2359"/>
      <c r="CJ2359"/>
      <c r="CK2359"/>
      <c r="CL2359"/>
      <c r="CM2359"/>
      <c r="CN2359"/>
      <c r="CO2359"/>
      <c r="CP2359"/>
      <c r="CQ2359"/>
      <c r="CR2359"/>
      <c r="CS2359"/>
      <c r="CT2359"/>
      <c r="CU2359"/>
      <c r="CV2359"/>
    </row>
    <row r="2360" spans="10:100" x14ac:dyDescent="0.25">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c r="BD2360"/>
      <c r="BE2360"/>
      <c r="BF2360"/>
      <c r="BG2360"/>
      <c r="BH2360"/>
      <c r="BI2360"/>
      <c r="BJ2360"/>
      <c r="BK2360"/>
      <c r="BL2360"/>
      <c r="BM2360"/>
      <c r="BN2360"/>
      <c r="BO2360"/>
      <c r="BP2360"/>
      <c r="BQ2360"/>
      <c r="BR2360"/>
      <c r="BS2360"/>
      <c r="BT2360"/>
      <c r="BU2360"/>
      <c r="BV2360"/>
      <c r="BW2360"/>
      <c r="BX2360"/>
      <c r="BY2360"/>
      <c r="BZ2360"/>
      <c r="CA2360"/>
      <c r="CB2360"/>
      <c r="CC2360"/>
      <c r="CD2360"/>
      <c r="CE2360"/>
      <c r="CF2360"/>
      <c r="CG2360"/>
      <c r="CH2360"/>
      <c r="CI2360"/>
      <c r="CJ2360"/>
      <c r="CK2360"/>
      <c r="CL2360"/>
      <c r="CM2360"/>
      <c r="CN2360"/>
      <c r="CO2360"/>
      <c r="CP2360"/>
      <c r="CQ2360"/>
      <c r="CR2360"/>
      <c r="CS2360"/>
      <c r="CT2360"/>
      <c r="CU2360"/>
      <c r="CV2360"/>
    </row>
    <row r="2361" spans="10:100" x14ac:dyDescent="0.25">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c r="BD2361"/>
      <c r="BE2361"/>
      <c r="BF2361"/>
      <c r="BG2361"/>
      <c r="BH2361"/>
      <c r="BI2361"/>
      <c r="BJ2361"/>
      <c r="BK2361"/>
      <c r="BL2361"/>
      <c r="BM2361"/>
      <c r="BN2361"/>
      <c r="BO2361"/>
      <c r="BP2361"/>
      <c r="BQ2361"/>
      <c r="BR2361"/>
      <c r="BS2361"/>
      <c r="BT2361"/>
      <c r="BU2361"/>
      <c r="BV2361"/>
      <c r="BW2361"/>
      <c r="BX2361"/>
      <c r="BY2361"/>
      <c r="BZ2361"/>
      <c r="CA2361"/>
      <c r="CB2361"/>
      <c r="CC2361"/>
      <c r="CD2361"/>
      <c r="CE2361"/>
      <c r="CF2361"/>
      <c r="CG2361"/>
      <c r="CH2361"/>
      <c r="CI2361"/>
      <c r="CJ2361"/>
      <c r="CK2361"/>
      <c r="CL2361"/>
      <c r="CM2361"/>
      <c r="CN2361"/>
      <c r="CO2361"/>
      <c r="CP2361"/>
      <c r="CQ2361"/>
      <c r="CR2361"/>
      <c r="CS2361"/>
      <c r="CT2361"/>
      <c r="CU2361"/>
      <c r="CV2361"/>
    </row>
    <row r="2362" spans="10:100" x14ac:dyDescent="0.25">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c r="BD2362"/>
      <c r="BE2362"/>
      <c r="BF2362"/>
      <c r="BG2362"/>
      <c r="BH2362"/>
      <c r="BI2362"/>
      <c r="BJ2362"/>
      <c r="BK2362"/>
      <c r="BL2362"/>
      <c r="BM2362"/>
      <c r="BN2362"/>
      <c r="BO2362"/>
      <c r="BP2362"/>
      <c r="BQ2362"/>
      <c r="BR2362"/>
      <c r="BS2362"/>
      <c r="BT2362"/>
      <c r="BU2362"/>
      <c r="BV2362"/>
      <c r="BW2362"/>
      <c r="BX2362"/>
      <c r="BY2362"/>
      <c r="BZ2362"/>
      <c r="CA2362"/>
      <c r="CB2362"/>
      <c r="CC2362"/>
      <c r="CD2362"/>
      <c r="CE2362"/>
      <c r="CF2362"/>
      <c r="CG2362"/>
      <c r="CH2362"/>
      <c r="CI2362"/>
      <c r="CJ2362"/>
      <c r="CK2362"/>
      <c r="CL2362"/>
      <c r="CM2362"/>
      <c r="CN2362"/>
      <c r="CO2362"/>
      <c r="CP2362"/>
      <c r="CQ2362"/>
      <c r="CR2362"/>
      <c r="CS2362"/>
      <c r="CT2362"/>
      <c r="CU2362"/>
      <c r="CV2362"/>
    </row>
    <row r="2363" spans="10:100" x14ac:dyDescent="0.25">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c r="BD2363"/>
      <c r="BE2363"/>
      <c r="BF2363"/>
      <c r="BG2363"/>
      <c r="BH2363"/>
      <c r="BI2363"/>
      <c r="BJ2363"/>
      <c r="BK2363"/>
      <c r="BL2363"/>
      <c r="BM2363"/>
      <c r="BN2363"/>
      <c r="BO2363"/>
      <c r="BP2363"/>
      <c r="BQ2363"/>
      <c r="BR2363"/>
      <c r="BS2363"/>
      <c r="BT2363"/>
      <c r="BU2363"/>
      <c r="BV2363"/>
      <c r="BW2363"/>
      <c r="BX2363"/>
      <c r="BY2363"/>
      <c r="BZ2363"/>
      <c r="CA2363"/>
      <c r="CB2363"/>
      <c r="CC2363"/>
      <c r="CD2363"/>
      <c r="CE2363"/>
      <c r="CF2363"/>
      <c r="CG2363"/>
      <c r="CH2363"/>
      <c r="CI2363"/>
      <c r="CJ2363"/>
      <c r="CK2363"/>
      <c r="CL2363"/>
      <c r="CM2363"/>
      <c r="CN2363"/>
      <c r="CO2363"/>
      <c r="CP2363"/>
      <c r="CQ2363"/>
      <c r="CR2363"/>
      <c r="CS2363"/>
      <c r="CT2363"/>
      <c r="CU2363"/>
      <c r="CV2363"/>
    </row>
    <row r="2364" spans="10:100" x14ac:dyDescent="0.25">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c r="BD2364"/>
      <c r="BE2364"/>
      <c r="BF2364"/>
      <c r="BG2364"/>
      <c r="BH2364"/>
      <c r="BI2364"/>
      <c r="BJ2364"/>
      <c r="BK2364"/>
      <c r="BL2364"/>
      <c r="BM2364"/>
      <c r="BN2364"/>
      <c r="BO2364"/>
      <c r="BP2364"/>
      <c r="BQ2364"/>
      <c r="BR2364"/>
      <c r="BS2364"/>
      <c r="BT2364"/>
      <c r="BU2364"/>
      <c r="BV2364"/>
      <c r="BW2364"/>
      <c r="BX2364"/>
      <c r="BY2364"/>
      <c r="BZ2364"/>
      <c r="CA2364"/>
      <c r="CB2364"/>
      <c r="CC2364"/>
      <c r="CD2364"/>
      <c r="CE2364"/>
      <c r="CF2364"/>
      <c r="CG2364"/>
      <c r="CH2364"/>
      <c r="CI2364"/>
      <c r="CJ2364"/>
      <c r="CK2364"/>
      <c r="CL2364"/>
      <c r="CM2364"/>
      <c r="CN2364"/>
      <c r="CO2364"/>
      <c r="CP2364"/>
      <c r="CQ2364"/>
      <c r="CR2364"/>
      <c r="CS2364"/>
      <c r="CT2364"/>
      <c r="CU2364"/>
      <c r="CV2364"/>
    </row>
    <row r="2365" spans="10:100" x14ac:dyDescent="0.2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c r="BD2365"/>
      <c r="BE2365"/>
      <c r="BF2365"/>
      <c r="BG2365"/>
      <c r="BH2365"/>
      <c r="BI2365"/>
      <c r="BJ2365"/>
      <c r="BK2365"/>
      <c r="BL2365"/>
      <c r="BM2365"/>
      <c r="BN2365"/>
      <c r="BO2365"/>
      <c r="BP2365"/>
      <c r="BQ2365"/>
      <c r="BR2365"/>
      <c r="BS2365"/>
      <c r="BT2365"/>
      <c r="BU2365"/>
      <c r="BV2365"/>
      <c r="BW2365"/>
      <c r="BX2365"/>
      <c r="BY2365"/>
      <c r="BZ2365"/>
      <c r="CA2365"/>
      <c r="CB2365"/>
      <c r="CC2365"/>
      <c r="CD2365"/>
      <c r="CE2365"/>
      <c r="CF2365"/>
      <c r="CG2365"/>
      <c r="CH2365"/>
      <c r="CI2365"/>
      <c r="CJ2365"/>
      <c r="CK2365"/>
      <c r="CL2365"/>
      <c r="CM2365"/>
      <c r="CN2365"/>
      <c r="CO2365"/>
      <c r="CP2365"/>
      <c r="CQ2365"/>
      <c r="CR2365"/>
      <c r="CS2365"/>
      <c r="CT2365"/>
      <c r="CU2365"/>
      <c r="CV2365"/>
    </row>
    <row r="2366" spans="10:100" x14ac:dyDescent="0.25">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c r="AW2366"/>
      <c r="AX2366"/>
      <c r="AY2366"/>
      <c r="AZ2366"/>
      <c r="BA2366"/>
      <c r="BB2366"/>
      <c r="BC2366"/>
      <c r="BD2366"/>
      <c r="BE2366"/>
      <c r="BF2366"/>
      <c r="BG2366"/>
      <c r="BH2366"/>
      <c r="BI2366"/>
      <c r="BJ2366"/>
      <c r="BK2366"/>
      <c r="BL2366"/>
      <c r="BM2366"/>
      <c r="BN2366"/>
      <c r="BO2366"/>
      <c r="BP2366"/>
      <c r="BQ2366"/>
      <c r="BR2366"/>
      <c r="BS2366"/>
      <c r="BT2366"/>
      <c r="BU2366"/>
      <c r="BV2366"/>
      <c r="BW2366"/>
      <c r="BX2366"/>
      <c r="BY2366"/>
      <c r="BZ2366"/>
      <c r="CA2366"/>
      <c r="CB2366"/>
      <c r="CC2366"/>
      <c r="CD2366"/>
      <c r="CE2366"/>
      <c r="CF2366"/>
      <c r="CG2366"/>
      <c r="CH2366"/>
      <c r="CI2366"/>
      <c r="CJ2366"/>
      <c r="CK2366"/>
      <c r="CL2366"/>
      <c r="CM2366"/>
      <c r="CN2366"/>
      <c r="CO2366"/>
      <c r="CP2366"/>
      <c r="CQ2366"/>
      <c r="CR2366"/>
      <c r="CS2366"/>
      <c r="CT2366"/>
      <c r="CU2366"/>
      <c r="CV2366"/>
    </row>
    <row r="2367" spans="10:100" x14ac:dyDescent="0.25">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c r="BD2367"/>
      <c r="BE2367"/>
      <c r="BF2367"/>
      <c r="BG2367"/>
      <c r="BH2367"/>
      <c r="BI2367"/>
      <c r="BJ2367"/>
      <c r="BK2367"/>
      <c r="BL2367"/>
      <c r="BM2367"/>
      <c r="BN2367"/>
      <c r="BO2367"/>
      <c r="BP2367"/>
      <c r="BQ2367"/>
      <c r="BR2367"/>
      <c r="BS2367"/>
      <c r="BT2367"/>
      <c r="BU2367"/>
      <c r="BV2367"/>
      <c r="BW2367"/>
      <c r="BX2367"/>
      <c r="BY2367"/>
      <c r="BZ2367"/>
      <c r="CA2367"/>
      <c r="CB2367"/>
      <c r="CC2367"/>
      <c r="CD2367"/>
      <c r="CE2367"/>
      <c r="CF2367"/>
      <c r="CG2367"/>
      <c r="CH2367"/>
      <c r="CI2367"/>
      <c r="CJ2367"/>
      <c r="CK2367"/>
      <c r="CL2367"/>
      <c r="CM2367"/>
      <c r="CN2367"/>
      <c r="CO2367"/>
      <c r="CP2367"/>
      <c r="CQ2367"/>
      <c r="CR2367"/>
      <c r="CS2367"/>
      <c r="CT2367"/>
      <c r="CU2367"/>
      <c r="CV2367"/>
    </row>
    <row r="2368" spans="10:100" x14ac:dyDescent="0.25">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c r="BD2368"/>
      <c r="BE2368"/>
      <c r="BF2368"/>
      <c r="BG2368"/>
      <c r="BH2368"/>
      <c r="BI2368"/>
      <c r="BJ2368"/>
      <c r="BK2368"/>
      <c r="BL2368"/>
      <c r="BM2368"/>
      <c r="BN2368"/>
      <c r="BO2368"/>
      <c r="BP2368"/>
      <c r="BQ2368"/>
      <c r="BR2368"/>
      <c r="BS2368"/>
      <c r="BT2368"/>
      <c r="BU2368"/>
      <c r="BV2368"/>
      <c r="BW2368"/>
      <c r="BX2368"/>
      <c r="BY2368"/>
      <c r="BZ2368"/>
      <c r="CA2368"/>
      <c r="CB2368"/>
      <c r="CC2368"/>
      <c r="CD2368"/>
      <c r="CE2368"/>
      <c r="CF2368"/>
      <c r="CG2368"/>
      <c r="CH2368"/>
      <c r="CI2368"/>
      <c r="CJ2368"/>
      <c r="CK2368"/>
      <c r="CL2368"/>
      <c r="CM2368"/>
      <c r="CN2368"/>
      <c r="CO2368"/>
      <c r="CP2368"/>
      <c r="CQ2368"/>
      <c r="CR2368"/>
      <c r="CS2368"/>
      <c r="CT2368"/>
      <c r="CU2368"/>
      <c r="CV2368"/>
    </row>
    <row r="2369" spans="10:100" x14ac:dyDescent="0.25">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c r="AW2369"/>
      <c r="AX2369"/>
      <c r="AY2369"/>
      <c r="AZ2369"/>
      <c r="BA2369"/>
      <c r="BB2369"/>
      <c r="BC2369"/>
      <c r="BD2369"/>
      <c r="BE2369"/>
      <c r="BF2369"/>
      <c r="BG2369"/>
      <c r="BH2369"/>
      <c r="BI2369"/>
      <c r="BJ2369"/>
      <c r="BK2369"/>
      <c r="BL2369"/>
      <c r="BM2369"/>
      <c r="BN2369"/>
      <c r="BO2369"/>
      <c r="BP2369"/>
      <c r="BQ2369"/>
      <c r="BR2369"/>
      <c r="BS2369"/>
      <c r="BT2369"/>
      <c r="BU2369"/>
      <c r="BV2369"/>
      <c r="BW2369"/>
      <c r="BX2369"/>
      <c r="BY2369"/>
      <c r="BZ2369"/>
      <c r="CA2369"/>
      <c r="CB2369"/>
      <c r="CC2369"/>
      <c r="CD2369"/>
      <c r="CE2369"/>
      <c r="CF2369"/>
      <c r="CG2369"/>
      <c r="CH2369"/>
      <c r="CI2369"/>
      <c r="CJ2369"/>
      <c r="CK2369"/>
      <c r="CL2369"/>
      <c r="CM2369"/>
      <c r="CN2369"/>
      <c r="CO2369"/>
      <c r="CP2369"/>
      <c r="CQ2369"/>
      <c r="CR2369"/>
      <c r="CS2369"/>
      <c r="CT2369"/>
      <c r="CU2369"/>
      <c r="CV2369"/>
    </row>
    <row r="2370" spans="10:100" x14ac:dyDescent="0.25">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c r="BD2370"/>
      <c r="BE2370"/>
      <c r="BF2370"/>
      <c r="BG2370"/>
      <c r="BH2370"/>
      <c r="BI2370"/>
      <c r="BJ2370"/>
      <c r="BK2370"/>
      <c r="BL2370"/>
      <c r="BM2370"/>
      <c r="BN2370"/>
      <c r="BO2370"/>
      <c r="BP2370"/>
      <c r="BQ2370"/>
      <c r="BR2370"/>
      <c r="BS2370"/>
      <c r="BT2370"/>
      <c r="BU2370"/>
      <c r="BV2370"/>
      <c r="BW2370"/>
      <c r="BX2370"/>
      <c r="BY2370"/>
      <c r="BZ2370"/>
      <c r="CA2370"/>
      <c r="CB2370"/>
      <c r="CC2370"/>
      <c r="CD2370"/>
      <c r="CE2370"/>
      <c r="CF2370"/>
      <c r="CG2370"/>
      <c r="CH2370"/>
      <c r="CI2370"/>
      <c r="CJ2370"/>
      <c r="CK2370"/>
      <c r="CL2370"/>
      <c r="CM2370"/>
      <c r="CN2370"/>
      <c r="CO2370"/>
      <c r="CP2370"/>
      <c r="CQ2370"/>
      <c r="CR2370"/>
      <c r="CS2370"/>
      <c r="CT2370"/>
      <c r="CU2370"/>
      <c r="CV2370"/>
    </row>
    <row r="2371" spans="10:100" x14ac:dyDescent="0.25">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c r="CM2371"/>
      <c r="CN2371"/>
      <c r="CO2371"/>
      <c r="CP2371"/>
      <c r="CQ2371"/>
      <c r="CR2371"/>
      <c r="CS2371"/>
      <c r="CT2371"/>
      <c r="CU2371"/>
      <c r="CV2371"/>
    </row>
    <row r="2372" spans="10:100" x14ac:dyDescent="0.25">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c r="BD2372"/>
      <c r="BE2372"/>
      <c r="BF2372"/>
      <c r="BG2372"/>
      <c r="BH2372"/>
      <c r="BI2372"/>
      <c r="BJ2372"/>
      <c r="BK2372"/>
      <c r="BL2372"/>
      <c r="BM2372"/>
      <c r="BN2372"/>
      <c r="BO2372"/>
      <c r="BP2372"/>
      <c r="BQ2372"/>
      <c r="BR2372"/>
      <c r="BS2372"/>
      <c r="BT2372"/>
      <c r="BU2372"/>
      <c r="BV2372"/>
      <c r="BW2372"/>
      <c r="BX2372"/>
      <c r="BY2372"/>
      <c r="BZ2372"/>
      <c r="CA2372"/>
      <c r="CB2372"/>
      <c r="CC2372"/>
      <c r="CD2372"/>
      <c r="CE2372"/>
      <c r="CF2372"/>
      <c r="CG2372"/>
      <c r="CH2372"/>
      <c r="CI2372"/>
      <c r="CJ2372"/>
      <c r="CK2372"/>
      <c r="CL2372"/>
      <c r="CM2372"/>
      <c r="CN2372"/>
      <c r="CO2372"/>
      <c r="CP2372"/>
      <c r="CQ2372"/>
      <c r="CR2372"/>
      <c r="CS2372"/>
      <c r="CT2372"/>
      <c r="CU2372"/>
      <c r="CV2372"/>
    </row>
    <row r="2373" spans="10:100" x14ac:dyDescent="0.25">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c r="AT2373"/>
      <c r="AU2373"/>
      <c r="AV2373"/>
      <c r="AW2373"/>
      <c r="AX2373"/>
      <c r="AY2373"/>
      <c r="AZ2373"/>
      <c r="BA2373"/>
      <c r="BB2373"/>
      <c r="BC2373"/>
      <c r="BD2373"/>
      <c r="BE2373"/>
      <c r="BF2373"/>
      <c r="BG2373"/>
      <c r="BH2373"/>
      <c r="BI2373"/>
      <c r="BJ2373"/>
      <c r="BK2373"/>
      <c r="BL2373"/>
      <c r="BM2373"/>
      <c r="BN2373"/>
      <c r="BO2373"/>
      <c r="BP2373"/>
      <c r="BQ2373"/>
      <c r="BR2373"/>
      <c r="BS2373"/>
      <c r="BT2373"/>
      <c r="BU2373"/>
      <c r="BV2373"/>
      <c r="BW2373"/>
      <c r="BX2373"/>
      <c r="BY2373"/>
      <c r="BZ2373"/>
      <c r="CA2373"/>
      <c r="CB2373"/>
      <c r="CC2373"/>
      <c r="CD2373"/>
      <c r="CE2373"/>
      <c r="CF2373"/>
      <c r="CG2373"/>
      <c r="CH2373"/>
      <c r="CI2373"/>
      <c r="CJ2373"/>
      <c r="CK2373"/>
      <c r="CL2373"/>
      <c r="CM2373"/>
      <c r="CN2373"/>
      <c r="CO2373"/>
      <c r="CP2373"/>
      <c r="CQ2373"/>
      <c r="CR2373"/>
      <c r="CS2373"/>
      <c r="CT2373"/>
      <c r="CU2373"/>
      <c r="CV2373"/>
    </row>
    <row r="2374" spans="10:100" x14ac:dyDescent="0.25">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c r="BD2374"/>
      <c r="BE2374"/>
      <c r="BF2374"/>
      <c r="BG2374"/>
      <c r="BH2374"/>
      <c r="BI2374"/>
      <c r="BJ2374"/>
      <c r="BK2374"/>
      <c r="BL2374"/>
      <c r="BM2374"/>
      <c r="BN2374"/>
      <c r="BO2374"/>
      <c r="BP2374"/>
      <c r="BQ2374"/>
      <c r="BR2374"/>
      <c r="BS2374"/>
      <c r="BT2374"/>
      <c r="BU2374"/>
      <c r="BV2374"/>
      <c r="BW2374"/>
      <c r="BX2374"/>
      <c r="BY2374"/>
      <c r="BZ2374"/>
      <c r="CA2374"/>
      <c r="CB2374"/>
      <c r="CC2374"/>
      <c r="CD2374"/>
      <c r="CE2374"/>
      <c r="CF2374"/>
      <c r="CG2374"/>
      <c r="CH2374"/>
      <c r="CI2374"/>
      <c r="CJ2374"/>
      <c r="CK2374"/>
      <c r="CL2374"/>
      <c r="CM2374"/>
      <c r="CN2374"/>
      <c r="CO2374"/>
      <c r="CP2374"/>
      <c r="CQ2374"/>
      <c r="CR2374"/>
      <c r="CS2374"/>
      <c r="CT2374"/>
      <c r="CU2374"/>
      <c r="CV2374"/>
    </row>
    <row r="2375" spans="10:100" x14ac:dyDescent="0.2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c r="AW2375"/>
      <c r="AX2375"/>
      <c r="AY2375"/>
      <c r="AZ2375"/>
      <c r="BA2375"/>
      <c r="BB2375"/>
      <c r="BC2375"/>
      <c r="BD2375"/>
      <c r="BE2375"/>
      <c r="BF2375"/>
      <c r="BG2375"/>
      <c r="BH2375"/>
      <c r="BI2375"/>
      <c r="BJ2375"/>
      <c r="BK2375"/>
      <c r="BL2375"/>
      <c r="BM2375"/>
      <c r="BN2375"/>
      <c r="BO2375"/>
      <c r="BP2375"/>
      <c r="BQ2375"/>
      <c r="BR2375"/>
      <c r="BS2375"/>
      <c r="BT2375"/>
      <c r="BU2375"/>
      <c r="BV2375"/>
      <c r="BW2375"/>
      <c r="BX2375"/>
      <c r="BY2375"/>
      <c r="BZ2375"/>
      <c r="CA2375"/>
      <c r="CB2375"/>
      <c r="CC2375"/>
      <c r="CD2375"/>
      <c r="CE2375"/>
      <c r="CF2375"/>
      <c r="CG2375"/>
      <c r="CH2375"/>
      <c r="CI2375"/>
      <c r="CJ2375"/>
      <c r="CK2375"/>
      <c r="CL2375"/>
      <c r="CM2375"/>
      <c r="CN2375"/>
      <c r="CO2375"/>
      <c r="CP2375"/>
      <c r="CQ2375"/>
      <c r="CR2375"/>
      <c r="CS2375"/>
      <c r="CT2375"/>
      <c r="CU2375"/>
      <c r="CV2375"/>
    </row>
    <row r="2376" spans="10:100" x14ac:dyDescent="0.25">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c r="BD2376"/>
      <c r="BE2376"/>
      <c r="BF2376"/>
      <c r="BG2376"/>
      <c r="BH2376"/>
      <c r="BI2376"/>
      <c r="BJ2376"/>
      <c r="BK2376"/>
      <c r="BL2376"/>
      <c r="BM2376"/>
      <c r="BN2376"/>
      <c r="BO2376"/>
      <c r="BP2376"/>
      <c r="BQ2376"/>
      <c r="BR2376"/>
      <c r="BS2376"/>
      <c r="BT2376"/>
      <c r="BU2376"/>
      <c r="BV2376"/>
      <c r="BW2376"/>
      <c r="BX2376"/>
      <c r="BY2376"/>
      <c r="BZ2376"/>
      <c r="CA2376"/>
      <c r="CB2376"/>
      <c r="CC2376"/>
      <c r="CD2376"/>
      <c r="CE2376"/>
      <c r="CF2376"/>
      <c r="CG2376"/>
      <c r="CH2376"/>
      <c r="CI2376"/>
      <c r="CJ2376"/>
      <c r="CK2376"/>
      <c r="CL2376"/>
      <c r="CM2376"/>
      <c r="CN2376"/>
      <c r="CO2376"/>
      <c r="CP2376"/>
      <c r="CQ2376"/>
      <c r="CR2376"/>
      <c r="CS2376"/>
      <c r="CT2376"/>
      <c r="CU2376"/>
      <c r="CV2376"/>
    </row>
    <row r="2377" spans="10:100" x14ac:dyDescent="0.25">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c r="BD2377"/>
      <c r="BE2377"/>
      <c r="BF2377"/>
      <c r="BG2377"/>
      <c r="BH2377"/>
      <c r="BI2377"/>
      <c r="BJ2377"/>
      <c r="BK2377"/>
      <c r="BL2377"/>
      <c r="BM2377"/>
      <c r="BN2377"/>
      <c r="BO2377"/>
      <c r="BP2377"/>
      <c r="BQ2377"/>
      <c r="BR2377"/>
      <c r="BS2377"/>
      <c r="BT2377"/>
      <c r="BU2377"/>
      <c r="BV2377"/>
      <c r="BW2377"/>
      <c r="BX2377"/>
      <c r="BY2377"/>
      <c r="BZ2377"/>
      <c r="CA2377"/>
      <c r="CB2377"/>
      <c r="CC2377"/>
      <c r="CD2377"/>
      <c r="CE2377"/>
      <c r="CF2377"/>
      <c r="CG2377"/>
      <c r="CH2377"/>
      <c r="CI2377"/>
      <c r="CJ2377"/>
      <c r="CK2377"/>
      <c r="CL2377"/>
      <c r="CM2377"/>
      <c r="CN2377"/>
      <c r="CO2377"/>
      <c r="CP2377"/>
      <c r="CQ2377"/>
      <c r="CR2377"/>
      <c r="CS2377"/>
      <c r="CT2377"/>
      <c r="CU2377"/>
      <c r="CV2377"/>
    </row>
    <row r="2378" spans="10:100" x14ac:dyDescent="0.25">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c r="BD2378"/>
      <c r="BE2378"/>
      <c r="BF2378"/>
      <c r="BG2378"/>
      <c r="BH2378"/>
      <c r="BI2378"/>
      <c r="BJ2378"/>
      <c r="BK2378"/>
      <c r="BL2378"/>
      <c r="BM2378"/>
      <c r="BN2378"/>
      <c r="BO2378"/>
      <c r="BP2378"/>
      <c r="BQ2378"/>
      <c r="BR2378"/>
      <c r="BS2378"/>
      <c r="BT2378"/>
      <c r="BU2378"/>
      <c r="BV2378"/>
      <c r="BW2378"/>
      <c r="BX2378"/>
      <c r="BY2378"/>
      <c r="BZ2378"/>
      <c r="CA2378"/>
      <c r="CB2378"/>
      <c r="CC2378"/>
      <c r="CD2378"/>
      <c r="CE2378"/>
      <c r="CF2378"/>
      <c r="CG2378"/>
      <c r="CH2378"/>
      <c r="CI2378"/>
      <c r="CJ2378"/>
      <c r="CK2378"/>
      <c r="CL2378"/>
      <c r="CM2378"/>
      <c r="CN2378"/>
      <c r="CO2378"/>
      <c r="CP2378"/>
      <c r="CQ2378"/>
      <c r="CR2378"/>
      <c r="CS2378"/>
      <c r="CT2378"/>
      <c r="CU2378"/>
      <c r="CV2378"/>
    </row>
    <row r="2379" spans="10:100" x14ac:dyDescent="0.25">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c r="BD2379"/>
      <c r="BE2379"/>
      <c r="BF2379"/>
      <c r="BG2379"/>
      <c r="BH2379"/>
      <c r="BI2379"/>
      <c r="BJ2379"/>
      <c r="BK2379"/>
      <c r="BL2379"/>
      <c r="BM2379"/>
      <c r="BN2379"/>
      <c r="BO2379"/>
      <c r="BP2379"/>
      <c r="BQ2379"/>
      <c r="BR2379"/>
      <c r="BS2379"/>
      <c r="BT2379"/>
      <c r="BU2379"/>
      <c r="BV2379"/>
      <c r="BW2379"/>
      <c r="BX2379"/>
      <c r="BY2379"/>
      <c r="BZ2379"/>
      <c r="CA2379"/>
      <c r="CB2379"/>
      <c r="CC2379"/>
      <c r="CD2379"/>
      <c r="CE2379"/>
      <c r="CF2379"/>
      <c r="CG2379"/>
      <c r="CH2379"/>
      <c r="CI2379"/>
      <c r="CJ2379"/>
      <c r="CK2379"/>
      <c r="CL2379"/>
      <c r="CM2379"/>
      <c r="CN2379"/>
      <c r="CO2379"/>
      <c r="CP2379"/>
      <c r="CQ2379"/>
      <c r="CR2379"/>
      <c r="CS2379"/>
      <c r="CT2379"/>
      <c r="CU2379"/>
      <c r="CV2379"/>
    </row>
    <row r="2380" spans="10:100" x14ac:dyDescent="0.25">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c r="BD2380"/>
      <c r="BE2380"/>
      <c r="BF2380"/>
      <c r="BG2380"/>
      <c r="BH2380"/>
      <c r="BI2380"/>
      <c r="BJ2380"/>
      <c r="BK2380"/>
      <c r="BL2380"/>
      <c r="BM2380"/>
      <c r="BN2380"/>
      <c r="BO2380"/>
      <c r="BP2380"/>
      <c r="BQ2380"/>
      <c r="BR2380"/>
      <c r="BS2380"/>
      <c r="BT2380"/>
      <c r="BU2380"/>
      <c r="BV2380"/>
      <c r="BW2380"/>
      <c r="BX2380"/>
      <c r="BY2380"/>
      <c r="BZ2380"/>
      <c r="CA2380"/>
      <c r="CB2380"/>
      <c r="CC2380"/>
      <c r="CD2380"/>
      <c r="CE2380"/>
      <c r="CF2380"/>
      <c r="CG2380"/>
      <c r="CH2380"/>
      <c r="CI2380"/>
      <c r="CJ2380"/>
      <c r="CK2380"/>
      <c r="CL2380"/>
      <c r="CM2380"/>
      <c r="CN2380"/>
      <c r="CO2380"/>
      <c r="CP2380"/>
      <c r="CQ2380"/>
      <c r="CR2380"/>
      <c r="CS2380"/>
      <c r="CT2380"/>
      <c r="CU2380"/>
      <c r="CV2380"/>
    </row>
    <row r="2381" spans="10:100" x14ac:dyDescent="0.25">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c r="BD2381"/>
      <c r="BE2381"/>
      <c r="BF2381"/>
      <c r="BG2381"/>
      <c r="BH2381"/>
      <c r="BI2381"/>
      <c r="BJ2381"/>
      <c r="BK2381"/>
      <c r="BL2381"/>
      <c r="BM2381"/>
      <c r="BN2381"/>
      <c r="BO2381"/>
      <c r="BP2381"/>
      <c r="BQ2381"/>
      <c r="BR2381"/>
      <c r="BS2381"/>
      <c r="BT2381"/>
      <c r="BU2381"/>
      <c r="BV2381"/>
      <c r="BW2381"/>
      <c r="BX2381"/>
      <c r="BY2381"/>
      <c r="BZ2381"/>
      <c r="CA2381"/>
      <c r="CB2381"/>
      <c r="CC2381"/>
      <c r="CD2381"/>
      <c r="CE2381"/>
      <c r="CF2381"/>
      <c r="CG2381"/>
      <c r="CH2381"/>
      <c r="CI2381"/>
      <c r="CJ2381"/>
      <c r="CK2381"/>
      <c r="CL2381"/>
      <c r="CM2381"/>
      <c r="CN2381"/>
      <c r="CO2381"/>
      <c r="CP2381"/>
      <c r="CQ2381"/>
      <c r="CR2381"/>
      <c r="CS2381"/>
      <c r="CT2381"/>
      <c r="CU2381"/>
      <c r="CV2381"/>
    </row>
    <row r="2382" spans="10:100" x14ac:dyDescent="0.25">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c r="BD2382"/>
      <c r="BE2382"/>
      <c r="BF2382"/>
      <c r="BG2382"/>
      <c r="BH2382"/>
      <c r="BI2382"/>
      <c r="BJ2382"/>
      <c r="BK2382"/>
      <c r="BL2382"/>
      <c r="BM2382"/>
      <c r="BN2382"/>
      <c r="BO2382"/>
      <c r="BP2382"/>
      <c r="BQ2382"/>
      <c r="BR2382"/>
      <c r="BS2382"/>
      <c r="BT2382"/>
      <c r="BU2382"/>
      <c r="BV2382"/>
      <c r="BW2382"/>
      <c r="BX2382"/>
      <c r="BY2382"/>
      <c r="BZ2382"/>
      <c r="CA2382"/>
      <c r="CB2382"/>
      <c r="CC2382"/>
      <c r="CD2382"/>
      <c r="CE2382"/>
      <c r="CF2382"/>
      <c r="CG2382"/>
      <c r="CH2382"/>
      <c r="CI2382"/>
      <c r="CJ2382"/>
      <c r="CK2382"/>
      <c r="CL2382"/>
      <c r="CM2382"/>
      <c r="CN2382"/>
      <c r="CO2382"/>
      <c r="CP2382"/>
      <c r="CQ2382"/>
      <c r="CR2382"/>
      <c r="CS2382"/>
      <c r="CT2382"/>
      <c r="CU2382"/>
      <c r="CV2382"/>
    </row>
    <row r="2383" spans="10:100" x14ac:dyDescent="0.25">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c r="BD2383"/>
      <c r="BE2383"/>
      <c r="BF2383"/>
      <c r="BG2383"/>
      <c r="BH2383"/>
      <c r="BI2383"/>
      <c r="BJ2383"/>
      <c r="BK2383"/>
      <c r="BL2383"/>
      <c r="BM2383"/>
      <c r="BN2383"/>
      <c r="BO2383"/>
      <c r="BP2383"/>
      <c r="BQ2383"/>
      <c r="BR2383"/>
      <c r="BS2383"/>
      <c r="BT2383"/>
      <c r="BU2383"/>
      <c r="BV2383"/>
      <c r="BW2383"/>
      <c r="BX2383"/>
      <c r="BY2383"/>
      <c r="BZ2383"/>
      <c r="CA2383"/>
      <c r="CB2383"/>
      <c r="CC2383"/>
      <c r="CD2383"/>
      <c r="CE2383"/>
      <c r="CF2383"/>
      <c r="CG2383"/>
      <c r="CH2383"/>
      <c r="CI2383"/>
      <c r="CJ2383"/>
      <c r="CK2383"/>
      <c r="CL2383"/>
      <c r="CM2383"/>
      <c r="CN2383"/>
      <c r="CO2383"/>
      <c r="CP2383"/>
      <c r="CQ2383"/>
      <c r="CR2383"/>
      <c r="CS2383"/>
      <c r="CT2383"/>
      <c r="CU2383"/>
      <c r="CV2383"/>
    </row>
    <row r="2384" spans="10:100" x14ac:dyDescent="0.25">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c r="BD2384"/>
      <c r="BE2384"/>
      <c r="BF2384"/>
      <c r="BG2384"/>
      <c r="BH2384"/>
      <c r="BI2384"/>
      <c r="BJ2384"/>
      <c r="BK2384"/>
      <c r="BL2384"/>
      <c r="BM2384"/>
      <c r="BN2384"/>
      <c r="BO2384"/>
      <c r="BP2384"/>
      <c r="BQ2384"/>
      <c r="BR2384"/>
      <c r="BS2384"/>
      <c r="BT2384"/>
      <c r="BU2384"/>
      <c r="BV2384"/>
      <c r="BW2384"/>
      <c r="BX2384"/>
      <c r="BY2384"/>
      <c r="BZ2384"/>
      <c r="CA2384"/>
      <c r="CB2384"/>
      <c r="CC2384"/>
      <c r="CD2384"/>
      <c r="CE2384"/>
      <c r="CF2384"/>
      <c r="CG2384"/>
      <c r="CH2384"/>
      <c r="CI2384"/>
      <c r="CJ2384"/>
      <c r="CK2384"/>
      <c r="CL2384"/>
      <c r="CM2384"/>
      <c r="CN2384"/>
      <c r="CO2384"/>
      <c r="CP2384"/>
      <c r="CQ2384"/>
      <c r="CR2384"/>
      <c r="CS2384"/>
      <c r="CT2384"/>
      <c r="CU2384"/>
      <c r="CV2384"/>
    </row>
    <row r="2385" spans="10:100" x14ac:dyDescent="0.2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c r="CM2385"/>
      <c r="CN2385"/>
      <c r="CO2385"/>
      <c r="CP2385"/>
      <c r="CQ2385"/>
      <c r="CR2385"/>
      <c r="CS2385"/>
      <c r="CT2385"/>
      <c r="CU2385"/>
      <c r="CV2385"/>
    </row>
    <row r="2386" spans="10:100" x14ac:dyDescent="0.25">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c r="CM2386"/>
      <c r="CN2386"/>
      <c r="CO2386"/>
      <c r="CP2386"/>
      <c r="CQ2386"/>
      <c r="CR2386"/>
      <c r="CS2386"/>
      <c r="CT2386"/>
      <c r="CU2386"/>
      <c r="CV2386"/>
    </row>
    <row r="2387" spans="10:100" x14ac:dyDescent="0.25">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c r="CM2387"/>
      <c r="CN2387"/>
      <c r="CO2387"/>
      <c r="CP2387"/>
      <c r="CQ2387"/>
      <c r="CR2387"/>
      <c r="CS2387"/>
      <c r="CT2387"/>
      <c r="CU2387"/>
      <c r="CV2387"/>
    </row>
    <row r="2388" spans="10:100" x14ac:dyDescent="0.25">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c r="CM2388"/>
      <c r="CN2388"/>
      <c r="CO2388"/>
      <c r="CP2388"/>
      <c r="CQ2388"/>
      <c r="CR2388"/>
      <c r="CS2388"/>
      <c r="CT2388"/>
      <c r="CU2388"/>
      <c r="CV2388"/>
    </row>
    <row r="2389" spans="10:100" x14ac:dyDescent="0.25">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c r="CM2389"/>
      <c r="CN2389"/>
      <c r="CO2389"/>
      <c r="CP2389"/>
      <c r="CQ2389"/>
      <c r="CR2389"/>
      <c r="CS2389"/>
      <c r="CT2389"/>
      <c r="CU2389"/>
      <c r="CV2389"/>
    </row>
    <row r="2390" spans="10:100" x14ac:dyDescent="0.25">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c r="CM2390"/>
      <c r="CN2390"/>
      <c r="CO2390"/>
      <c r="CP2390"/>
      <c r="CQ2390"/>
      <c r="CR2390"/>
      <c r="CS2390"/>
      <c r="CT2390"/>
      <c r="CU2390"/>
      <c r="CV2390"/>
    </row>
    <row r="2391" spans="10:100" x14ac:dyDescent="0.25">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c r="CM2391"/>
      <c r="CN2391"/>
      <c r="CO2391"/>
      <c r="CP2391"/>
      <c r="CQ2391"/>
      <c r="CR2391"/>
      <c r="CS2391"/>
      <c r="CT2391"/>
      <c r="CU2391"/>
      <c r="CV2391"/>
    </row>
    <row r="2392" spans="10:100" x14ac:dyDescent="0.25">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c r="CM2392"/>
      <c r="CN2392"/>
      <c r="CO2392"/>
      <c r="CP2392"/>
      <c r="CQ2392"/>
      <c r="CR2392"/>
      <c r="CS2392"/>
      <c r="CT2392"/>
      <c r="CU2392"/>
      <c r="CV2392"/>
    </row>
    <row r="2393" spans="10:100" x14ac:dyDescent="0.25">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c r="CM2393"/>
      <c r="CN2393"/>
      <c r="CO2393"/>
      <c r="CP2393"/>
      <c r="CQ2393"/>
      <c r="CR2393"/>
      <c r="CS2393"/>
      <c r="CT2393"/>
      <c r="CU2393"/>
      <c r="CV2393"/>
    </row>
    <row r="2394" spans="10:100" x14ac:dyDescent="0.25">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c r="CM2394"/>
      <c r="CN2394"/>
      <c r="CO2394"/>
      <c r="CP2394"/>
      <c r="CQ2394"/>
      <c r="CR2394"/>
      <c r="CS2394"/>
      <c r="CT2394"/>
      <c r="CU2394"/>
      <c r="CV2394"/>
    </row>
    <row r="2395" spans="10:100" x14ac:dyDescent="0.2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c r="CM2395"/>
      <c r="CN2395"/>
      <c r="CO2395"/>
      <c r="CP2395"/>
      <c r="CQ2395"/>
      <c r="CR2395"/>
      <c r="CS2395"/>
      <c r="CT2395"/>
      <c r="CU2395"/>
      <c r="CV2395"/>
    </row>
    <row r="2396" spans="10:100" x14ac:dyDescent="0.25">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c r="CM2396"/>
      <c r="CN2396"/>
      <c r="CO2396"/>
      <c r="CP2396"/>
      <c r="CQ2396"/>
      <c r="CR2396"/>
      <c r="CS2396"/>
      <c r="CT2396"/>
      <c r="CU2396"/>
      <c r="CV2396"/>
    </row>
    <row r="2397" spans="10:100" x14ac:dyDescent="0.25">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M2397"/>
      <c r="CN2397"/>
      <c r="CO2397"/>
      <c r="CP2397"/>
      <c r="CQ2397"/>
      <c r="CR2397"/>
      <c r="CS2397"/>
      <c r="CT2397"/>
      <c r="CU2397"/>
      <c r="CV2397"/>
    </row>
    <row r="2398" spans="10:100" x14ac:dyDescent="0.25">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c r="CM2398"/>
      <c r="CN2398"/>
      <c r="CO2398"/>
      <c r="CP2398"/>
      <c r="CQ2398"/>
      <c r="CR2398"/>
      <c r="CS2398"/>
      <c r="CT2398"/>
      <c r="CU2398"/>
      <c r="CV2398"/>
    </row>
    <row r="2399" spans="10:100" x14ac:dyDescent="0.25">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c r="CM2399"/>
      <c r="CN2399"/>
      <c r="CO2399"/>
      <c r="CP2399"/>
      <c r="CQ2399"/>
      <c r="CR2399"/>
      <c r="CS2399"/>
      <c r="CT2399"/>
      <c r="CU2399"/>
      <c r="CV2399"/>
    </row>
    <row r="2400" spans="10:100" x14ac:dyDescent="0.25">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c r="CM2400"/>
      <c r="CN2400"/>
      <c r="CO2400"/>
      <c r="CP2400"/>
      <c r="CQ2400"/>
      <c r="CR2400"/>
      <c r="CS2400"/>
      <c r="CT2400"/>
      <c r="CU2400"/>
      <c r="CV2400"/>
    </row>
    <row r="2401" spans="10:100" x14ac:dyDescent="0.25">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c r="BD2401"/>
      <c r="BE2401"/>
      <c r="BF2401"/>
      <c r="BG2401"/>
      <c r="BH2401"/>
      <c r="BI2401"/>
      <c r="BJ2401"/>
      <c r="BK2401"/>
      <c r="BL2401"/>
      <c r="BM2401"/>
      <c r="BN2401"/>
      <c r="BO2401"/>
      <c r="BP2401"/>
      <c r="BQ2401"/>
      <c r="BR2401"/>
      <c r="BS2401"/>
      <c r="BT2401"/>
      <c r="BU2401"/>
      <c r="BV2401"/>
      <c r="BW2401"/>
      <c r="BX2401"/>
      <c r="BY2401"/>
      <c r="BZ2401"/>
      <c r="CA2401"/>
      <c r="CB2401"/>
      <c r="CC2401"/>
      <c r="CD2401"/>
      <c r="CE2401"/>
      <c r="CF2401"/>
      <c r="CG2401"/>
      <c r="CH2401"/>
      <c r="CI2401"/>
      <c r="CJ2401"/>
      <c r="CK2401"/>
      <c r="CL2401"/>
      <c r="CM2401"/>
      <c r="CN2401"/>
      <c r="CO2401"/>
      <c r="CP2401"/>
      <c r="CQ2401"/>
      <c r="CR2401"/>
      <c r="CS2401"/>
      <c r="CT2401"/>
      <c r="CU2401"/>
      <c r="CV2401"/>
    </row>
    <row r="2402" spans="10:100" x14ac:dyDescent="0.25">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c r="AT2402"/>
      <c r="AU2402"/>
      <c r="AV2402"/>
      <c r="AW2402"/>
      <c r="AX2402"/>
      <c r="AY2402"/>
      <c r="AZ2402"/>
      <c r="BA2402"/>
      <c r="BB2402"/>
      <c r="BC2402"/>
      <c r="BD2402"/>
      <c r="BE2402"/>
      <c r="BF2402"/>
      <c r="BG2402"/>
      <c r="BH2402"/>
      <c r="BI2402"/>
      <c r="BJ2402"/>
      <c r="BK2402"/>
      <c r="BL2402"/>
      <c r="BM2402"/>
      <c r="BN2402"/>
      <c r="BO2402"/>
      <c r="BP2402"/>
      <c r="BQ2402"/>
      <c r="BR2402"/>
      <c r="BS2402"/>
      <c r="BT2402"/>
      <c r="BU2402"/>
      <c r="BV2402"/>
      <c r="BW2402"/>
      <c r="BX2402"/>
      <c r="BY2402"/>
      <c r="BZ2402"/>
      <c r="CA2402"/>
      <c r="CB2402"/>
      <c r="CC2402"/>
      <c r="CD2402"/>
      <c r="CE2402"/>
      <c r="CF2402"/>
      <c r="CG2402"/>
      <c r="CH2402"/>
      <c r="CI2402"/>
      <c r="CJ2402"/>
      <c r="CK2402"/>
      <c r="CL2402"/>
      <c r="CM2402"/>
      <c r="CN2402"/>
      <c r="CO2402"/>
      <c r="CP2402"/>
      <c r="CQ2402"/>
      <c r="CR2402"/>
      <c r="CS2402"/>
      <c r="CT2402"/>
      <c r="CU2402"/>
      <c r="CV2402"/>
    </row>
    <row r="2403" spans="10:100" x14ac:dyDescent="0.25">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c r="AT2403"/>
      <c r="AU2403"/>
      <c r="AV2403"/>
      <c r="AW2403"/>
      <c r="AX2403"/>
      <c r="AY2403"/>
      <c r="AZ2403"/>
      <c r="BA2403"/>
      <c r="BB2403"/>
      <c r="BC2403"/>
      <c r="BD2403"/>
      <c r="BE2403"/>
      <c r="BF2403"/>
      <c r="BG2403"/>
      <c r="BH2403"/>
      <c r="BI2403"/>
      <c r="BJ2403"/>
      <c r="BK2403"/>
      <c r="BL2403"/>
      <c r="BM2403"/>
      <c r="BN2403"/>
      <c r="BO2403"/>
      <c r="BP2403"/>
      <c r="BQ2403"/>
      <c r="BR2403"/>
      <c r="BS2403"/>
      <c r="BT2403"/>
      <c r="BU2403"/>
      <c r="BV2403"/>
      <c r="BW2403"/>
      <c r="BX2403"/>
      <c r="BY2403"/>
      <c r="BZ2403"/>
      <c r="CA2403"/>
      <c r="CB2403"/>
      <c r="CC2403"/>
      <c r="CD2403"/>
      <c r="CE2403"/>
      <c r="CF2403"/>
      <c r="CG2403"/>
      <c r="CH2403"/>
      <c r="CI2403"/>
      <c r="CJ2403"/>
      <c r="CK2403"/>
      <c r="CL2403"/>
      <c r="CM2403"/>
      <c r="CN2403"/>
      <c r="CO2403"/>
      <c r="CP2403"/>
      <c r="CQ2403"/>
      <c r="CR2403"/>
      <c r="CS2403"/>
      <c r="CT2403"/>
      <c r="CU2403"/>
      <c r="CV2403"/>
    </row>
    <row r="2404" spans="10:100" x14ac:dyDescent="0.25">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c r="AT2404"/>
      <c r="AU2404"/>
      <c r="AV2404"/>
      <c r="AW2404"/>
      <c r="AX2404"/>
      <c r="AY2404"/>
      <c r="AZ2404"/>
      <c r="BA2404"/>
      <c r="BB2404"/>
      <c r="BC2404"/>
      <c r="BD2404"/>
      <c r="BE2404"/>
      <c r="BF2404"/>
      <c r="BG2404"/>
      <c r="BH2404"/>
      <c r="BI2404"/>
      <c r="BJ2404"/>
      <c r="BK2404"/>
      <c r="BL2404"/>
      <c r="BM2404"/>
      <c r="BN2404"/>
      <c r="BO2404"/>
      <c r="BP2404"/>
      <c r="BQ2404"/>
      <c r="BR2404"/>
      <c r="BS2404"/>
      <c r="BT2404"/>
      <c r="BU2404"/>
      <c r="BV2404"/>
      <c r="BW2404"/>
      <c r="BX2404"/>
      <c r="BY2404"/>
      <c r="BZ2404"/>
      <c r="CA2404"/>
      <c r="CB2404"/>
      <c r="CC2404"/>
      <c r="CD2404"/>
      <c r="CE2404"/>
      <c r="CF2404"/>
      <c r="CG2404"/>
      <c r="CH2404"/>
      <c r="CI2404"/>
      <c r="CJ2404"/>
      <c r="CK2404"/>
      <c r="CL2404"/>
      <c r="CM2404"/>
      <c r="CN2404"/>
      <c r="CO2404"/>
      <c r="CP2404"/>
      <c r="CQ2404"/>
      <c r="CR2404"/>
      <c r="CS2404"/>
      <c r="CT2404"/>
      <c r="CU2404"/>
      <c r="CV2404"/>
    </row>
    <row r="2405" spans="10:100" x14ac:dyDescent="0.2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c r="AT2405"/>
      <c r="AU2405"/>
      <c r="AV2405"/>
      <c r="AW2405"/>
      <c r="AX2405"/>
      <c r="AY2405"/>
      <c r="AZ2405"/>
      <c r="BA2405"/>
      <c r="BB2405"/>
      <c r="BC2405"/>
      <c r="BD2405"/>
      <c r="BE2405"/>
      <c r="BF2405"/>
      <c r="BG2405"/>
      <c r="BH2405"/>
      <c r="BI2405"/>
      <c r="BJ2405"/>
      <c r="BK2405"/>
      <c r="BL2405"/>
      <c r="BM2405"/>
      <c r="BN2405"/>
      <c r="BO2405"/>
      <c r="BP2405"/>
      <c r="BQ2405"/>
      <c r="BR2405"/>
      <c r="BS2405"/>
      <c r="BT2405"/>
      <c r="BU2405"/>
      <c r="BV2405"/>
      <c r="BW2405"/>
      <c r="BX2405"/>
      <c r="BY2405"/>
      <c r="BZ2405"/>
      <c r="CA2405"/>
      <c r="CB2405"/>
      <c r="CC2405"/>
      <c r="CD2405"/>
      <c r="CE2405"/>
      <c r="CF2405"/>
      <c r="CG2405"/>
      <c r="CH2405"/>
      <c r="CI2405"/>
      <c r="CJ2405"/>
      <c r="CK2405"/>
      <c r="CL2405"/>
      <c r="CM2405"/>
      <c r="CN2405"/>
      <c r="CO2405"/>
      <c r="CP2405"/>
      <c r="CQ2405"/>
      <c r="CR2405"/>
      <c r="CS2405"/>
      <c r="CT2405"/>
      <c r="CU2405"/>
      <c r="CV2405"/>
    </row>
    <row r="2406" spans="10:100" x14ac:dyDescent="0.25">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c r="AT2406"/>
      <c r="AU2406"/>
      <c r="AV2406"/>
      <c r="AW2406"/>
      <c r="AX2406"/>
      <c r="AY2406"/>
      <c r="AZ2406"/>
      <c r="BA2406"/>
      <c r="BB2406"/>
      <c r="BC2406"/>
      <c r="BD2406"/>
      <c r="BE2406"/>
      <c r="BF2406"/>
      <c r="BG2406"/>
      <c r="BH2406"/>
      <c r="BI2406"/>
      <c r="BJ2406"/>
      <c r="BK2406"/>
      <c r="BL2406"/>
      <c r="BM2406"/>
      <c r="BN2406"/>
      <c r="BO2406"/>
      <c r="BP2406"/>
      <c r="BQ2406"/>
      <c r="BR2406"/>
      <c r="BS2406"/>
      <c r="BT2406"/>
      <c r="BU2406"/>
      <c r="BV2406"/>
      <c r="BW2406"/>
      <c r="BX2406"/>
      <c r="BY2406"/>
      <c r="BZ2406"/>
      <c r="CA2406"/>
      <c r="CB2406"/>
      <c r="CC2406"/>
      <c r="CD2406"/>
      <c r="CE2406"/>
      <c r="CF2406"/>
      <c r="CG2406"/>
      <c r="CH2406"/>
      <c r="CI2406"/>
      <c r="CJ2406"/>
      <c r="CK2406"/>
      <c r="CL2406"/>
      <c r="CM2406"/>
      <c r="CN2406"/>
      <c r="CO2406"/>
      <c r="CP2406"/>
      <c r="CQ2406"/>
      <c r="CR2406"/>
      <c r="CS2406"/>
      <c r="CT2406"/>
      <c r="CU2406"/>
      <c r="CV2406"/>
    </row>
    <row r="2407" spans="10:100" x14ac:dyDescent="0.25">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c r="AT2407"/>
      <c r="AU2407"/>
      <c r="AV2407"/>
      <c r="AW2407"/>
      <c r="AX2407"/>
      <c r="AY2407"/>
      <c r="AZ2407"/>
      <c r="BA2407"/>
      <c r="BB2407"/>
      <c r="BC2407"/>
      <c r="BD2407"/>
      <c r="BE2407"/>
      <c r="BF2407"/>
      <c r="BG2407"/>
      <c r="BH2407"/>
      <c r="BI2407"/>
      <c r="BJ2407"/>
      <c r="BK2407"/>
      <c r="BL2407"/>
      <c r="BM2407"/>
      <c r="BN2407"/>
      <c r="BO2407"/>
      <c r="BP2407"/>
      <c r="BQ2407"/>
      <c r="BR2407"/>
      <c r="BS2407"/>
      <c r="BT2407"/>
      <c r="BU2407"/>
      <c r="BV2407"/>
      <c r="BW2407"/>
      <c r="BX2407"/>
      <c r="BY2407"/>
      <c r="BZ2407"/>
      <c r="CA2407"/>
      <c r="CB2407"/>
      <c r="CC2407"/>
      <c r="CD2407"/>
      <c r="CE2407"/>
      <c r="CF2407"/>
      <c r="CG2407"/>
      <c r="CH2407"/>
      <c r="CI2407"/>
      <c r="CJ2407"/>
      <c r="CK2407"/>
      <c r="CL2407"/>
      <c r="CM2407"/>
      <c r="CN2407"/>
      <c r="CO2407"/>
      <c r="CP2407"/>
      <c r="CQ2407"/>
      <c r="CR2407"/>
      <c r="CS2407"/>
      <c r="CT2407"/>
      <c r="CU2407"/>
      <c r="CV2407"/>
    </row>
    <row r="2408" spans="10:100" x14ac:dyDescent="0.25">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c r="BD2408"/>
      <c r="BE2408"/>
      <c r="BF2408"/>
      <c r="BG2408"/>
      <c r="BH2408"/>
      <c r="BI2408"/>
      <c r="BJ2408"/>
      <c r="BK2408"/>
      <c r="BL2408"/>
      <c r="BM2408"/>
      <c r="BN2408"/>
      <c r="BO2408"/>
      <c r="BP2408"/>
      <c r="BQ2408"/>
      <c r="BR2408"/>
      <c r="BS2408"/>
      <c r="BT2408"/>
      <c r="BU2408"/>
      <c r="BV2408"/>
      <c r="BW2408"/>
      <c r="BX2408"/>
      <c r="BY2408"/>
      <c r="BZ2408"/>
      <c r="CA2408"/>
      <c r="CB2408"/>
      <c r="CC2408"/>
      <c r="CD2408"/>
      <c r="CE2408"/>
      <c r="CF2408"/>
      <c r="CG2408"/>
      <c r="CH2408"/>
      <c r="CI2408"/>
      <c r="CJ2408"/>
      <c r="CK2408"/>
      <c r="CL2408"/>
      <c r="CM2408"/>
      <c r="CN2408"/>
      <c r="CO2408"/>
      <c r="CP2408"/>
      <c r="CQ2408"/>
      <c r="CR2408"/>
      <c r="CS2408"/>
      <c r="CT2408"/>
      <c r="CU2408"/>
      <c r="CV2408"/>
    </row>
    <row r="2409" spans="10:100" x14ac:dyDescent="0.25">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c r="BD2409"/>
      <c r="BE2409"/>
      <c r="BF2409"/>
      <c r="BG2409"/>
      <c r="BH2409"/>
      <c r="BI2409"/>
      <c r="BJ2409"/>
      <c r="BK2409"/>
      <c r="BL2409"/>
      <c r="BM2409"/>
      <c r="BN2409"/>
      <c r="BO2409"/>
      <c r="BP2409"/>
      <c r="BQ2409"/>
      <c r="BR2409"/>
      <c r="BS2409"/>
      <c r="BT2409"/>
      <c r="BU2409"/>
      <c r="BV2409"/>
      <c r="BW2409"/>
      <c r="BX2409"/>
      <c r="BY2409"/>
      <c r="BZ2409"/>
      <c r="CA2409"/>
      <c r="CB2409"/>
      <c r="CC2409"/>
      <c r="CD2409"/>
      <c r="CE2409"/>
      <c r="CF2409"/>
      <c r="CG2409"/>
      <c r="CH2409"/>
      <c r="CI2409"/>
      <c r="CJ2409"/>
      <c r="CK2409"/>
      <c r="CL2409"/>
      <c r="CM2409"/>
      <c r="CN2409"/>
      <c r="CO2409"/>
      <c r="CP2409"/>
      <c r="CQ2409"/>
      <c r="CR2409"/>
      <c r="CS2409"/>
      <c r="CT2409"/>
      <c r="CU2409"/>
      <c r="CV2409"/>
    </row>
    <row r="2410" spans="10:100" x14ac:dyDescent="0.25">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c r="BD2410"/>
      <c r="BE2410"/>
      <c r="BF2410"/>
      <c r="BG2410"/>
      <c r="BH2410"/>
      <c r="BI2410"/>
      <c r="BJ2410"/>
      <c r="BK2410"/>
      <c r="BL2410"/>
      <c r="BM2410"/>
      <c r="BN2410"/>
      <c r="BO2410"/>
      <c r="BP2410"/>
      <c r="BQ2410"/>
      <c r="BR2410"/>
      <c r="BS2410"/>
      <c r="BT2410"/>
      <c r="BU2410"/>
      <c r="BV2410"/>
      <c r="BW2410"/>
      <c r="BX2410"/>
      <c r="BY2410"/>
      <c r="BZ2410"/>
      <c r="CA2410"/>
      <c r="CB2410"/>
      <c r="CC2410"/>
      <c r="CD2410"/>
      <c r="CE2410"/>
      <c r="CF2410"/>
      <c r="CG2410"/>
      <c r="CH2410"/>
      <c r="CI2410"/>
      <c r="CJ2410"/>
      <c r="CK2410"/>
      <c r="CL2410"/>
      <c r="CM2410"/>
      <c r="CN2410"/>
      <c r="CO2410"/>
      <c r="CP2410"/>
      <c r="CQ2410"/>
      <c r="CR2410"/>
      <c r="CS2410"/>
      <c r="CT2410"/>
      <c r="CU2410"/>
      <c r="CV2410"/>
    </row>
    <row r="2411" spans="10:100" x14ac:dyDescent="0.25">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c r="AT2411"/>
      <c r="AU2411"/>
      <c r="AV2411"/>
      <c r="AW2411"/>
      <c r="AX2411"/>
      <c r="AY2411"/>
      <c r="AZ2411"/>
      <c r="BA2411"/>
      <c r="BB2411"/>
      <c r="BC2411"/>
      <c r="BD2411"/>
      <c r="BE2411"/>
      <c r="BF2411"/>
      <c r="BG2411"/>
      <c r="BH2411"/>
      <c r="BI2411"/>
      <c r="BJ2411"/>
      <c r="BK2411"/>
      <c r="BL2411"/>
      <c r="BM2411"/>
      <c r="BN2411"/>
      <c r="BO2411"/>
      <c r="BP2411"/>
      <c r="BQ2411"/>
      <c r="BR2411"/>
      <c r="BS2411"/>
      <c r="BT2411"/>
      <c r="BU2411"/>
      <c r="BV2411"/>
      <c r="BW2411"/>
      <c r="BX2411"/>
      <c r="BY2411"/>
      <c r="BZ2411"/>
      <c r="CA2411"/>
      <c r="CB2411"/>
      <c r="CC2411"/>
      <c r="CD2411"/>
      <c r="CE2411"/>
      <c r="CF2411"/>
      <c r="CG2411"/>
      <c r="CH2411"/>
      <c r="CI2411"/>
      <c r="CJ2411"/>
      <c r="CK2411"/>
      <c r="CL2411"/>
      <c r="CM2411"/>
      <c r="CN2411"/>
      <c r="CO2411"/>
      <c r="CP2411"/>
      <c r="CQ2411"/>
      <c r="CR2411"/>
      <c r="CS2411"/>
      <c r="CT2411"/>
      <c r="CU2411"/>
      <c r="CV2411"/>
    </row>
    <row r="2412" spans="10:100" x14ac:dyDescent="0.25">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c r="BD2412"/>
      <c r="BE2412"/>
      <c r="BF2412"/>
      <c r="BG2412"/>
      <c r="BH2412"/>
      <c r="BI2412"/>
      <c r="BJ2412"/>
      <c r="BK2412"/>
      <c r="BL2412"/>
      <c r="BM2412"/>
      <c r="BN2412"/>
      <c r="BO2412"/>
      <c r="BP2412"/>
      <c r="BQ2412"/>
      <c r="BR2412"/>
      <c r="BS2412"/>
      <c r="BT2412"/>
      <c r="BU2412"/>
      <c r="BV2412"/>
      <c r="BW2412"/>
      <c r="BX2412"/>
      <c r="BY2412"/>
      <c r="BZ2412"/>
      <c r="CA2412"/>
      <c r="CB2412"/>
      <c r="CC2412"/>
      <c r="CD2412"/>
      <c r="CE2412"/>
      <c r="CF2412"/>
      <c r="CG2412"/>
      <c r="CH2412"/>
      <c r="CI2412"/>
      <c r="CJ2412"/>
      <c r="CK2412"/>
      <c r="CL2412"/>
      <c r="CM2412"/>
      <c r="CN2412"/>
      <c r="CO2412"/>
      <c r="CP2412"/>
      <c r="CQ2412"/>
      <c r="CR2412"/>
      <c r="CS2412"/>
      <c r="CT2412"/>
      <c r="CU2412"/>
      <c r="CV2412"/>
    </row>
    <row r="2413" spans="10:100" x14ac:dyDescent="0.25">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c r="BD2413"/>
      <c r="BE2413"/>
      <c r="BF2413"/>
      <c r="BG2413"/>
      <c r="BH2413"/>
      <c r="BI2413"/>
      <c r="BJ2413"/>
      <c r="BK2413"/>
      <c r="BL2413"/>
      <c r="BM2413"/>
      <c r="BN2413"/>
      <c r="BO2413"/>
      <c r="BP2413"/>
      <c r="BQ2413"/>
      <c r="BR2413"/>
      <c r="BS2413"/>
      <c r="BT2413"/>
      <c r="BU2413"/>
      <c r="BV2413"/>
      <c r="BW2413"/>
      <c r="BX2413"/>
      <c r="BY2413"/>
      <c r="BZ2413"/>
      <c r="CA2413"/>
      <c r="CB2413"/>
      <c r="CC2413"/>
      <c r="CD2413"/>
      <c r="CE2413"/>
      <c r="CF2413"/>
      <c r="CG2413"/>
      <c r="CH2413"/>
      <c r="CI2413"/>
      <c r="CJ2413"/>
      <c r="CK2413"/>
      <c r="CL2413"/>
      <c r="CM2413"/>
      <c r="CN2413"/>
      <c r="CO2413"/>
      <c r="CP2413"/>
      <c r="CQ2413"/>
      <c r="CR2413"/>
      <c r="CS2413"/>
      <c r="CT2413"/>
      <c r="CU2413"/>
      <c r="CV2413"/>
    </row>
    <row r="2414" spans="10:100" x14ac:dyDescent="0.25">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c r="BD2414"/>
      <c r="BE2414"/>
      <c r="BF2414"/>
      <c r="BG2414"/>
      <c r="BH2414"/>
      <c r="BI2414"/>
      <c r="BJ2414"/>
      <c r="BK2414"/>
      <c r="BL2414"/>
      <c r="BM2414"/>
      <c r="BN2414"/>
      <c r="BO2414"/>
      <c r="BP2414"/>
      <c r="BQ2414"/>
      <c r="BR2414"/>
      <c r="BS2414"/>
      <c r="BT2414"/>
      <c r="BU2414"/>
      <c r="BV2414"/>
      <c r="BW2414"/>
      <c r="BX2414"/>
      <c r="BY2414"/>
      <c r="BZ2414"/>
      <c r="CA2414"/>
      <c r="CB2414"/>
      <c r="CC2414"/>
      <c r="CD2414"/>
      <c r="CE2414"/>
      <c r="CF2414"/>
      <c r="CG2414"/>
      <c r="CH2414"/>
      <c r="CI2414"/>
      <c r="CJ2414"/>
      <c r="CK2414"/>
      <c r="CL2414"/>
      <c r="CM2414"/>
      <c r="CN2414"/>
      <c r="CO2414"/>
      <c r="CP2414"/>
      <c r="CQ2414"/>
      <c r="CR2414"/>
      <c r="CS2414"/>
      <c r="CT2414"/>
      <c r="CU2414"/>
      <c r="CV2414"/>
    </row>
    <row r="2415" spans="10:100" x14ac:dyDescent="0.2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c r="BD2415"/>
      <c r="BE2415"/>
      <c r="BF2415"/>
      <c r="BG2415"/>
      <c r="BH2415"/>
      <c r="BI2415"/>
      <c r="BJ2415"/>
      <c r="BK2415"/>
      <c r="BL2415"/>
      <c r="BM2415"/>
      <c r="BN2415"/>
      <c r="BO2415"/>
      <c r="BP2415"/>
      <c r="BQ2415"/>
      <c r="BR2415"/>
      <c r="BS2415"/>
      <c r="BT2415"/>
      <c r="BU2415"/>
      <c r="BV2415"/>
      <c r="BW2415"/>
      <c r="BX2415"/>
      <c r="BY2415"/>
      <c r="BZ2415"/>
      <c r="CA2415"/>
      <c r="CB2415"/>
      <c r="CC2415"/>
      <c r="CD2415"/>
      <c r="CE2415"/>
      <c r="CF2415"/>
      <c r="CG2415"/>
      <c r="CH2415"/>
      <c r="CI2415"/>
      <c r="CJ2415"/>
      <c r="CK2415"/>
      <c r="CL2415"/>
      <c r="CM2415"/>
      <c r="CN2415"/>
      <c r="CO2415"/>
      <c r="CP2415"/>
      <c r="CQ2415"/>
      <c r="CR2415"/>
      <c r="CS2415"/>
      <c r="CT2415"/>
      <c r="CU2415"/>
      <c r="CV2415"/>
    </row>
    <row r="2416" spans="10:100" x14ac:dyDescent="0.25">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c r="BD2416"/>
      <c r="BE2416"/>
      <c r="BF2416"/>
      <c r="BG2416"/>
      <c r="BH2416"/>
      <c r="BI2416"/>
      <c r="BJ2416"/>
      <c r="BK2416"/>
      <c r="BL2416"/>
      <c r="BM2416"/>
      <c r="BN2416"/>
      <c r="BO2416"/>
      <c r="BP2416"/>
      <c r="BQ2416"/>
      <c r="BR2416"/>
      <c r="BS2416"/>
      <c r="BT2416"/>
      <c r="BU2416"/>
      <c r="BV2416"/>
      <c r="BW2416"/>
      <c r="BX2416"/>
      <c r="BY2416"/>
      <c r="BZ2416"/>
      <c r="CA2416"/>
      <c r="CB2416"/>
      <c r="CC2416"/>
      <c r="CD2416"/>
      <c r="CE2416"/>
      <c r="CF2416"/>
      <c r="CG2416"/>
      <c r="CH2416"/>
      <c r="CI2416"/>
      <c r="CJ2416"/>
      <c r="CK2416"/>
      <c r="CL2416"/>
      <c r="CM2416"/>
      <c r="CN2416"/>
      <c r="CO2416"/>
      <c r="CP2416"/>
      <c r="CQ2416"/>
      <c r="CR2416"/>
      <c r="CS2416"/>
      <c r="CT2416"/>
      <c r="CU2416"/>
      <c r="CV2416"/>
    </row>
    <row r="2417" spans="10:100" x14ac:dyDescent="0.25">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c r="BD2417"/>
      <c r="BE2417"/>
      <c r="BF2417"/>
      <c r="BG2417"/>
      <c r="BH2417"/>
      <c r="BI2417"/>
      <c r="BJ2417"/>
      <c r="BK2417"/>
      <c r="BL2417"/>
      <c r="BM2417"/>
      <c r="BN2417"/>
      <c r="BO2417"/>
      <c r="BP2417"/>
      <c r="BQ2417"/>
      <c r="BR2417"/>
      <c r="BS2417"/>
      <c r="BT2417"/>
      <c r="BU2417"/>
      <c r="BV2417"/>
      <c r="BW2417"/>
      <c r="BX2417"/>
      <c r="BY2417"/>
      <c r="BZ2417"/>
      <c r="CA2417"/>
      <c r="CB2417"/>
      <c r="CC2417"/>
      <c r="CD2417"/>
      <c r="CE2417"/>
      <c r="CF2417"/>
      <c r="CG2417"/>
      <c r="CH2417"/>
      <c r="CI2417"/>
      <c r="CJ2417"/>
      <c r="CK2417"/>
      <c r="CL2417"/>
      <c r="CM2417"/>
      <c r="CN2417"/>
      <c r="CO2417"/>
      <c r="CP2417"/>
      <c r="CQ2417"/>
      <c r="CR2417"/>
      <c r="CS2417"/>
      <c r="CT2417"/>
      <c r="CU2417"/>
      <c r="CV2417"/>
    </row>
    <row r="2418" spans="10:100" x14ac:dyDescent="0.25">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c r="BD2418"/>
      <c r="BE2418"/>
      <c r="BF2418"/>
      <c r="BG2418"/>
      <c r="BH2418"/>
      <c r="BI2418"/>
      <c r="BJ2418"/>
      <c r="BK2418"/>
      <c r="BL2418"/>
      <c r="BM2418"/>
      <c r="BN2418"/>
      <c r="BO2418"/>
      <c r="BP2418"/>
      <c r="BQ2418"/>
      <c r="BR2418"/>
      <c r="BS2418"/>
      <c r="BT2418"/>
      <c r="BU2418"/>
      <c r="BV2418"/>
      <c r="BW2418"/>
      <c r="BX2418"/>
      <c r="BY2418"/>
      <c r="BZ2418"/>
      <c r="CA2418"/>
      <c r="CB2418"/>
      <c r="CC2418"/>
      <c r="CD2418"/>
      <c r="CE2418"/>
      <c r="CF2418"/>
      <c r="CG2418"/>
      <c r="CH2418"/>
      <c r="CI2418"/>
      <c r="CJ2418"/>
      <c r="CK2418"/>
      <c r="CL2418"/>
      <c r="CM2418"/>
      <c r="CN2418"/>
      <c r="CO2418"/>
      <c r="CP2418"/>
      <c r="CQ2418"/>
      <c r="CR2418"/>
      <c r="CS2418"/>
      <c r="CT2418"/>
      <c r="CU2418"/>
      <c r="CV2418"/>
    </row>
    <row r="2419" spans="10:100" x14ac:dyDescent="0.25">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c r="BD2419"/>
      <c r="BE2419"/>
      <c r="BF2419"/>
      <c r="BG2419"/>
      <c r="BH2419"/>
      <c r="BI2419"/>
      <c r="BJ2419"/>
      <c r="BK2419"/>
      <c r="BL2419"/>
      <c r="BM2419"/>
      <c r="BN2419"/>
      <c r="BO2419"/>
      <c r="BP2419"/>
      <c r="BQ2419"/>
      <c r="BR2419"/>
      <c r="BS2419"/>
      <c r="BT2419"/>
      <c r="BU2419"/>
      <c r="BV2419"/>
      <c r="BW2419"/>
      <c r="BX2419"/>
      <c r="BY2419"/>
      <c r="BZ2419"/>
      <c r="CA2419"/>
      <c r="CB2419"/>
      <c r="CC2419"/>
      <c r="CD2419"/>
      <c r="CE2419"/>
      <c r="CF2419"/>
      <c r="CG2419"/>
      <c r="CH2419"/>
      <c r="CI2419"/>
      <c r="CJ2419"/>
      <c r="CK2419"/>
      <c r="CL2419"/>
      <c r="CM2419"/>
      <c r="CN2419"/>
      <c r="CO2419"/>
      <c r="CP2419"/>
      <c r="CQ2419"/>
      <c r="CR2419"/>
      <c r="CS2419"/>
      <c r="CT2419"/>
      <c r="CU2419"/>
      <c r="CV2419"/>
    </row>
    <row r="2420" spans="10:100" x14ac:dyDescent="0.25">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c r="BD2420"/>
      <c r="BE2420"/>
      <c r="BF2420"/>
      <c r="BG2420"/>
      <c r="BH2420"/>
      <c r="BI2420"/>
      <c r="BJ2420"/>
      <c r="BK2420"/>
      <c r="BL2420"/>
      <c r="BM2420"/>
      <c r="BN2420"/>
      <c r="BO2420"/>
      <c r="BP2420"/>
      <c r="BQ2420"/>
      <c r="BR2420"/>
      <c r="BS2420"/>
      <c r="BT2420"/>
      <c r="BU2420"/>
      <c r="BV2420"/>
      <c r="BW2420"/>
      <c r="BX2420"/>
      <c r="BY2420"/>
      <c r="BZ2420"/>
      <c r="CA2420"/>
      <c r="CB2420"/>
      <c r="CC2420"/>
      <c r="CD2420"/>
      <c r="CE2420"/>
      <c r="CF2420"/>
      <c r="CG2420"/>
      <c r="CH2420"/>
      <c r="CI2420"/>
      <c r="CJ2420"/>
      <c r="CK2420"/>
      <c r="CL2420"/>
      <c r="CM2420"/>
      <c r="CN2420"/>
      <c r="CO2420"/>
      <c r="CP2420"/>
      <c r="CQ2420"/>
      <c r="CR2420"/>
      <c r="CS2420"/>
      <c r="CT2420"/>
      <c r="CU2420"/>
      <c r="CV2420"/>
    </row>
    <row r="2421" spans="10:100" x14ac:dyDescent="0.25">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c r="BD2421"/>
      <c r="BE2421"/>
      <c r="BF2421"/>
      <c r="BG2421"/>
      <c r="BH2421"/>
      <c r="BI2421"/>
      <c r="BJ2421"/>
      <c r="BK2421"/>
      <c r="BL2421"/>
      <c r="BM2421"/>
      <c r="BN2421"/>
      <c r="BO2421"/>
      <c r="BP2421"/>
      <c r="BQ2421"/>
      <c r="BR2421"/>
      <c r="BS2421"/>
      <c r="BT2421"/>
      <c r="BU2421"/>
      <c r="BV2421"/>
      <c r="BW2421"/>
      <c r="BX2421"/>
      <c r="BY2421"/>
      <c r="BZ2421"/>
      <c r="CA2421"/>
      <c r="CB2421"/>
      <c r="CC2421"/>
      <c r="CD2421"/>
      <c r="CE2421"/>
      <c r="CF2421"/>
      <c r="CG2421"/>
      <c r="CH2421"/>
      <c r="CI2421"/>
      <c r="CJ2421"/>
      <c r="CK2421"/>
      <c r="CL2421"/>
      <c r="CM2421"/>
      <c r="CN2421"/>
      <c r="CO2421"/>
      <c r="CP2421"/>
      <c r="CQ2421"/>
      <c r="CR2421"/>
      <c r="CS2421"/>
      <c r="CT2421"/>
      <c r="CU2421"/>
      <c r="CV2421"/>
    </row>
    <row r="2422" spans="10:100" x14ac:dyDescent="0.25">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c r="AT2422"/>
      <c r="AU2422"/>
      <c r="AV2422"/>
      <c r="AW2422"/>
      <c r="AX2422"/>
      <c r="AY2422"/>
      <c r="AZ2422"/>
      <c r="BA2422"/>
      <c r="BB2422"/>
      <c r="BC2422"/>
      <c r="BD2422"/>
      <c r="BE2422"/>
      <c r="BF2422"/>
      <c r="BG2422"/>
      <c r="BH2422"/>
      <c r="BI2422"/>
      <c r="BJ2422"/>
      <c r="BK2422"/>
      <c r="BL2422"/>
      <c r="BM2422"/>
      <c r="BN2422"/>
      <c r="BO2422"/>
      <c r="BP2422"/>
      <c r="BQ2422"/>
      <c r="BR2422"/>
      <c r="BS2422"/>
      <c r="BT2422"/>
      <c r="BU2422"/>
      <c r="BV2422"/>
      <c r="BW2422"/>
      <c r="BX2422"/>
      <c r="BY2422"/>
      <c r="BZ2422"/>
      <c r="CA2422"/>
      <c r="CB2422"/>
      <c r="CC2422"/>
      <c r="CD2422"/>
      <c r="CE2422"/>
      <c r="CF2422"/>
      <c r="CG2422"/>
      <c r="CH2422"/>
      <c r="CI2422"/>
      <c r="CJ2422"/>
      <c r="CK2422"/>
      <c r="CL2422"/>
      <c r="CM2422"/>
      <c r="CN2422"/>
      <c r="CO2422"/>
      <c r="CP2422"/>
      <c r="CQ2422"/>
      <c r="CR2422"/>
      <c r="CS2422"/>
      <c r="CT2422"/>
      <c r="CU2422"/>
      <c r="CV2422"/>
    </row>
    <row r="2423" spans="10:100" x14ac:dyDescent="0.25">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M2423"/>
      <c r="CN2423"/>
      <c r="CO2423"/>
      <c r="CP2423"/>
      <c r="CQ2423"/>
      <c r="CR2423"/>
      <c r="CS2423"/>
      <c r="CT2423"/>
      <c r="CU2423"/>
      <c r="CV2423"/>
    </row>
    <row r="2424" spans="10:100" x14ac:dyDescent="0.25">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c r="AT2424"/>
      <c r="AU2424"/>
      <c r="AV2424"/>
      <c r="AW2424"/>
      <c r="AX2424"/>
      <c r="AY2424"/>
      <c r="AZ2424"/>
      <c r="BA2424"/>
      <c r="BB2424"/>
      <c r="BC2424"/>
      <c r="BD2424"/>
      <c r="BE2424"/>
      <c r="BF2424"/>
      <c r="BG2424"/>
      <c r="BH2424"/>
      <c r="BI2424"/>
      <c r="BJ2424"/>
      <c r="BK2424"/>
      <c r="BL2424"/>
      <c r="BM2424"/>
      <c r="BN2424"/>
      <c r="BO2424"/>
      <c r="BP2424"/>
      <c r="BQ2424"/>
      <c r="BR2424"/>
      <c r="BS2424"/>
      <c r="BT2424"/>
      <c r="BU2424"/>
      <c r="BV2424"/>
      <c r="BW2424"/>
      <c r="BX2424"/>
      <c r="BY2424"/>
      <c r="BZ2424"/>
      <c r="CA2424"/>
      <c r="CB2424"/>
      <c r="CC2424"/>
      <c r="CD2424"/>
      <c r="CE2424"/>
      <c r="CF2424"/>
      <c r="CG2424"/>
      <c r="CH2424"/>
      <c r="CI2424"/>
      <c r="CJ2424"/>
      <c r="CK2424"/>
      <c r="CL2424"/>
      <c r="CM2424"/>
      <c r="CN2424"/>
      <c r="CO2424"/>
      <c r="CP2424"/>
      <c r="CQ2424"/>
      <c r="CR2424"/>
      <c r="CS2424"/>
      <c r="CT2424"/>
      <c r="CU2424"/>
      <c r="CV2424"/>
    </row>
    <row r="2425" spans="10:100" x14ac:dyDescent="0.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c r="AW2425"/>
      <c r="AX2425"/>
      <c r="AY2425"/>
      <c r="AZ2425"/>
      <c r="BA2425"/>
      <c r="BB2425"/>
      <c r="BC2425"/>
      <c r="BD2425"/>
      <c r="BE2425"/>
      <c r="BF2425"/>
      <c r="BG2425"/>
      <c r="BH2425"/>
      <c r="BI2425"/>
      <c r="BJ2425"/>
      <c r="BK2425"/>
      <c r="BL2425"/>
      <c r="BM2425"/>
      <c r="BN2425"/>
      <c r="BO2425"/>
      <c r="BP2425"/>
      <c r="BQ2425"/>
      <c r="BR2425"/>
      <c r="BS2425"/>
      <c r="BT2425"/>
      <c r="BU2425"/>
      <c r="BV2425"/>
      <c r="BW2425"/>
      <c r="BX2425"/>
      <c r="BY2425"/>
      <c r="BZ2425"/>
      <c r="CA2425"/>
      <c r="CB2425"/>
      <c r="CC2425"/>
      <c r="CD2425"/>
      <c r="CE2425"/>
      <c r="CF2425"/>
      <c r="CG2425"/>
      <c r="CH2425"/>
      <c r="CI2425"/>
      <c r="CJ2425"/>
      <c r="CK2425"/>
      <c r="CL2425"/>
      <c r="CM2425"/>
      <c r="CN2425"/>
      <c r="CO2425"/>
      <c r="CP2425"/>
      <c r="CQ2425"/>
      <c r="CR2425"/>
      <c r="CS2425"/>
      <c r="CT2425"/>
      <c r="CU2425"/>
      <c r="CV2425"/>
    </row>
    <row r="2426" spans="10:100" x14ac:dyDescent="0.25">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c r="BD2426"/>
      <c r="BE2426"/>
      <c r="BF2426"/>
      <c r="BG2426"/>
      <c r="BH2426"/>
      <c r="BI2426"/>
      <c r="BJ2426"/>
      <c r="BK2426"/>
      <c r="BL2426"/>
      <c r="BM2426"/>
      <c r="BN2426"/>
      <c r="BO2426"/>
      <c r="BP2426"/>
      <c r="BQ2426"/>
      <c r="BR2426"/>
      <c r="BS2426"/>
      <c r="BT2426"/>
      <c r="BU2426"/>
      <c r="BV2426"/>
      <c r="BW2426"/>
      <c r="BX2426"/>
      <c r="BY2426"/>
      <c r="BZ2426"/>
      <c r="CA2426"/>
      <c r="CB2426"/>
      <c r="CC2426"/>
      <c r="CD2426"/>
      <c r="CE2426"/>
      <c r="CF2426"/>
      <c r="CG2426"/>
      <c r="CH2426"/>
      <c r="CI2426"/>
      <c r="CJ2426"/>
      <c r="CK2426"/>
      <c r="CL2426"/>
      <c r="CM2426"/>
      <c r="CN2426"/>
      <c r="CO2426"/>
      <c r="CP2426"/>
      <c r="CQ2426"/>
      <c r="CR2426"/>
      <c r="CS2426"/>
      <c r="CT2426"/>
      <c r="CU2426"/>
      <c r="CV2426"/>
    </row>
    <row r="2427" spans="10:100" x14ac:dyDescent="0.25">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c r="BD2427"/>
      <c r="BE2427"/>
      <c r="BF2427"/>
      <c r="BG2427"/>
      <c r="BH2427"/>
      <c r="BI2427"/>
      <c r="BJ2427"/>
      <c r="BK2427"/>
      <c r="BL2427"/>
      <c r="BM2427"/>
      <c r="BN2427"/>
      <c r="BO2427"/>
      <c r="BP2427"/>
      <c r="BQ2427"/>
      <c r="BR2427"/>
      <c r="BS2427"/>
      <c r="BT2427"/>
      <c r="BU2427"/>
      <c r="BV2427"/>
      <c r="BW2427"/>
      <c r="BX2427"/>
      <c r="BY2427"/>
      <c r="BZ2427"/>
      <c r="CA2427"/>
      <c r="CB2427"/>
      <c r="CC2427"/>
      <c r="CD2427"/>
      <c r="CE2427"/>
      <c r="CF2427"/>
      <c r="CG2427"/>
      <c r="CH2427"/>
      <c r="CI2427"/>
      <c r="CJ2427"/>
      <c r="CK2427"/>
      <c r="CL2427"/>
      <c r="CM2427"/>
      <c r="CN2427"/>
      <c r="CO2427"/>
      <c r="CP2427"/>
      <c r="CQ2427"/>
      <c r="CR2427"/>
      <c r="CS2427"/>
      <c r="CT2427"/>
      <c r="CU2427"/>
      <c r="CV2427"/>
    </row>
    <row r="2428" spans="10:100" x14ac:dyDescent="0.25">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c r="BD2428"/>
      <c r="BE2428"/>
      <c r="BF2428"/>
      <c r="BG2428"/>
      <c r="BH2428"/>
      <c r="BI2428"/>
      <c r="BJ2428"/>
      <c r="BK2428"/>
      <c r="BL2428"/>
      <c r="BM2428"/>
      <c r="BN2428"/>
      <c r="BO2428"/>
      <c r="BP2428"/>
      <c r="BQ2428"/>
      <c r="BR2428"/>
      <c r="BS2428"/>
      <c r="BT2428"/>
      <c r="BU2428"/>
      <c r="BV2428"/>
      <c r="BW2428"/>
      <c r="BX2428"/>
      <c r="BY2428"/>
      <c r="BZ2428"/>
      <c r="CA2428"/>
      <c r="CB2428"/>
      <c r="CC2428"/>
      <c r="CD2428"/>
      <c r="CE2428"/>
      <c r="CF2428"/>
      <c r="CG2428"/>
      <c r="CH2428"/>
      <c r="CI2428"/>
      <c r="CJ2428"/>
      <c r="CK2428"/>
      <c r="CL2428"/>
      <c r="CM2428"/>
      <c r="CN2428"/>
      <c r="CO2428"/>
      <c r="CP2428"/>
      <c r="CQ2428"/>
      <c r="CR2428"/>
      <c r="CS2428"/>
      <c r="CT2428"/>
      <c r="CU2428"/>
      <c r="CV2428"/>
    </row>
    <row r="2429" spans="10:100" x14ac:dyDescent="0.25">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c r="AT2429"/>
      <c r="AU2429"/>
      <c r="AV2429"/>
      <c r="AW2429"/>
      <c r="AX2429"/>
      <c r="AY2429"/>
      <c r="AZ2429"/>
      <c r="BA2429"/>
      <c r="BB2429"/>
      <c r="BC2429"/>
      <c r="BD2429"/>
      <c r="BE2429"/>
      <c r="BF2429"/>
      <c r="BG2429"/>
      <c r="BH2429"/>
      <c r="BI2429"/>
      <c r="BJ2429"/>
      <c r="BK2429"/>
      <c r="BL2429"/>
      <c r="BM2429"/>
      <c r="BN2429"/>
      <c r="BO2429"/>
      <c r="BP2429"/>
      <c r="BQ2429"/>
      <c r="BR2429"/>
      <c r="BS2429"/>
      <c r="BT2429"/>
      <c r="BU2429"/>
      <c r="BV2429"/>
      <c r="BW2429"/>
      <c r="BX2429"/>
      <c r="BY2429"/>
      <c r="BZ2429"/>
      <c r="CA2429"/>
      <c r="CB2429"/>
      <c r="CC2429"/>
      <c r="CD2429"/>
      <c r="CE2429"/>
      <c r="CF2429"/>
      <c r="CG2429"/>
      <c r="CH2429"/>
      <c r="CI2429"/>
      <c r="CJ2429"/>
      <c r="CK2429"/>
      <c r="CL2429"/>
      <c r="CM2429"/>
      <c r="CN2429"/>
      <c r="CO2429"/>
      <c r="CP2429"/>
      <c r="CQ2429"/>
      <c r="CR2429"/>
      <c r="CS2429"/>
      <c r="CT2429"/>
      <c r="CU2429"/>
      <c r="CV2429"/>
    </row>
    <row r="2430" spans="10:100" x14ac:dyDescent="0.25">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c r="BD2430"/>
      <c r="BE2430"/>
      <c r="BF2430"/>
      <c r="BG2430"/>
      <c r="BH2430"/>
      <c r="BI2430"/>
      <c r="BJ2430"/>
      <c r="BK2430"/>
      <c r="BL2430"/>
      <c r="BM2430"/>
      <c r="BN2430"/>
      <c r="BO2430"/>
      <c r="BP2430"/>
      <c r="BQ2430"/>
      <c r="BR2430"/>
      <c r="BS2430"/>
      <c r="BT2430"/>
      <c r="BU2430"/>
      <c r="BV2430"/>
      <c r="BW2430"/>
      <c r="BX2430"/>
      <c r="BY2430"/>
      <c r="BZ2430"/>
      <c r="CA2430"/>
      <c r="CB2430"/>
      <c r="CC2430"/>
      <c r="CD2430"/>
      <c r="CE2430"/>
      <c r="CF2430"/>
      <c r="CG2430"/>
      <c r="CH2430"/>
      <c r="CI2430"/>
      <c r="CJ2430"/>
      <c r="CK2430"/>
      <c r="CL2430"/>
      <c r="CM2430"/>
      <c r="CN2430"/>
      <c r="CO2430"/>
      <c r="CP2430"/>
      <c r="CQ2430"/>
      <c r="CR2430"/>
      <c r="CS2430"/>
      <c r="CT2430"/>
      <c r="CU2430"/>
      <c r="CV2430"/>
    </row>
    <row r="2431" spans="10:100" x14ac:dyDescent="0.25">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c r="BD2431"/>
      <c r="BE2431"/>
      <c r="BF2431"/>
      <c r="BG2431"/>
      <c r="BH2431"/>
      <c r="BI2431"/>
      <c r="BJ2431"/>
      <c r="BK2431"/>
      <c r="BL2431"/>
      <c r="BM2431"/>
      <c r="BN2431"/>
      <c r="BO2431"/>
      <c r="BP2431"/>
      <c r="BQ2431"/>
      <c r="BR2431"/>
      <c r="BS2431"/>
      <c r="BT2431"/>
      <c r="BU2431"/>
      <c r="BV2431"/>
      <c r="BW2431"/>
      <c r="BX2431"/>
      <c r="BY2431"/>
      <c r="BZ2431"/>
      <c r="CA2431"/>
      <c r="CB2431"/>
      <c r="CC2431"/>
      <c r="CD2431"/>
      <c r="CE2431"/>
      <c r="CF2431"/>
      <c r="CG2431"/>
      <c r="CH2431"/>
      <c r="CI2431"/>
      <c r="CJ2431"/>
      <c r="CK2431"/>
      <c r="CL2431"/>
      <c r="CM2431"/>
      <c r="CN2431"/>
      <c r="CO2431"/>
      <c r="CP2431"/>
      <c r="CQ2431"/>
      <c r="CR2431"/>
      <c r="CS2431"/>
      <c r="CT2431"/>
      <c r="CU2431"/>
      <c r="CV2431"/>
    </row>
    <row r="2432" spans="10:100" x14ac:dyDescent="0.25">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c r="BD2432"/>
      <c r="BE2432"/>
      <c r="BF2432"/>
      <c r="BG2432"/>
      <c r="BH2432"/>
      <c r="BI2432"/>
      <c r="BJ2432"/>
      <c r="BK2432"/>
      <c r="BL2432"/>
      <c r="BM2432"/>
      <c r="BN2432"/>
      <c r="BO2432"/>
      <c r="BP2432"/>
      <c r="BQ2432"/>
      <c r="BR2432"/>
      <c r="BS2432"/>
      <c r="BT2432"/>
      <c r="BU2432"/>
      <c r="BV2432"/>
      <c r="BW2432"/>
      <c r="BX2432"/>
      <c r="BY2432"/>
      <c r="BZ2432"/>
      <c r="CA2432"/>
      <c r="CB2432"/>
      <c r="CC2432"/>
      <c r="CD2432"/>
      <c r="CE2432"/>
      <c r="CF2432"/>
      <c r="CG2432"/>
      <c r="CH2432"/>
      <c r="CI2432"/>
      <c r="CJ2432"/>
      <c r="CK2432"/>
      <c r="CL2432"/>
      <c r="CM2432"/>
      <c r="CN2432"/>
      <c r="CO2432"/>
      <c r="CP2432"/>
      <c r="CQ2432"/>
      <c r="CR2432"/>
      <c r="CS2432"/>
      <c r="CT2432"/>
      <c r="CU2432"/>
      <c r="CV2432"/>
    </row>
    <row r="2433" spans="10:100" x14ac:dyDescent="0.25">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c r="BD2433"/>
      <c r="BE2433"/>
      <c r="BF2433"/>
      <c r="BG2433"/>
      <c r="BH2433"/>
      <c r="BI2433"/>
      <c r="BJ2433"/>
      <c r="BK2433"/>
      <c r="BL2433"/>
      <c r="BM2433"/>
      <c r="BN2433"/>
      <c r="BO2433"/>
      <c r="BP2433"/>
      <c r="BQ2433"/>
      <c r="BR2433"/>
      <c r="BS2433"/>
      <c r="BT2433"/>
      <c r="BU2433"/>
      <c r="BV2433"/>
      <c r="BW2433"/>
      <c r="BX2433"/>
      <c r="BY2433"/>
      <c r="BZ2433"/>
      <c r="CA2433"/>
      <c r="CB2433"/>
      <c r="CC2433"/>
      <c r="CD2433"/>
      <c r="CE2433"/>
      <c r="CF2433"/>
      <c r="CG2433"/>
      <c r="CH2433"/>
      <c r="CI2433"/>
      <c r="CJ2433"/>
      <c r="CK2433"/>
      <c r="CL2433"/>
      <c r="CM2433"/>
      <c r="CN2433"/>
      <c r="CO2433"/>
      <c r="CP2433"/>
      <c r="CQ2433"/>
      <c r="CR2433"/>
      <c r="CS2433"/>
      <c r="CT2433"/>
      <c r="CU2433"/>
      <c r="CV2433"/>
    </row>
    <row r="2434" spans="10:100" x14ac:dyDescent="0.25">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c r="AT2434"/>
      <c r="AU2434"/>
      <c r="AV2434"/>
      <c r="AW2434"/>
      <c r="AX2434"/>
      <c r="AY2434"/>
      <c r="AZ2434"/>
      <c r="BA2434"/>
      <c r="BB2434"/>
      <c r="BC2434"/>
      <c r="BD2434"/>
      <c r="BE2434"/>
      <c r="BF2434"/>
      <c r="BG2434"/>
      <c r="BH2434"/>
      <c r="BI2434"/>
      <c r="BJ2434"/>
      <c r="BK2434"/>
      <c r="BL2434"/>
      <c r="BM2434"/>
      <c r="BN2434"/>
      <c r="BO2434"/>
      <c r="BP2434"/>
      <c r="BQ2434"/>
      <c r="BR2434"/>
      <c r="BS2434"/>
      <c r="BT2434"/>
      <c r="BU2434"/>
      <c r="BV2434"/>
      <c r="BW2434"/>
      <c r="BX2434"/>
      <c r="BY2434"/>
      <c r="BZ2434"/>
      <c r="CA2434"/>
      <c r="CB2434"/>
      <c r="CC2434"/>
      <c r="CD2434"/>
      <c r="CE2434"/>
      <c r="CF2434"/>
      <c r="CG2434"/>
      <c r="CH2434"/>
      <c r="CI2434"/>
      <c r="CJ2434"/>
      <c r="CK2434"/>
      <c r="CL2434"/>
      <c r="CM2434"/>
      <c r="CN2434"/>
      <c r="CO2434"/>
      <c r="CP2434"/>
      <c r="CQ2434"/>
      <c r="CR2434"/>
      <c r="CS2434"/>
      <c r="CT2434"/>
      <c r="CU2434"/>
      <c r="CV2434"/>
    </row>
    <row r="2435" spans="10:100" x14ac:dyDescent="0.2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c r="BD2435"/>
      <c r="BE2435"/>
      <c r="BF2435"/>
      <c r="BG2435"/>
      <c r="BH2435"/>
      <c r="BI2435"/>
      <c r="BJ2435"/>
      <c r="BK2435"/>
      <c r="BL2435"/>
      <c r="BM2435"/>
      <c r="BN2435"/>
      <c r="BO2435"/>
      <c r="BP2435"/>
      <c r="BQ2435"/>
      <c r="BR2435"/>
      <c r="BS2435"/>
      <c r="BT2435"/>
      <c r="BU2435"/>
      <c r="BV2435"/>
      <c r="BW2435"/>
      <c r="BX2435"/>
      <c r="BY2435"/>
      <c r="BZ2435"/>
      <c r="CA2435"/>
      <c r="CB2435"/>
      <c r="CC2435"/>
      <c r="CD2435"/>
      <c r="CE2435"/>
      <c r="CF2435"/>
      <c r="CG2435"/>
      <c r="CH2435"/>
      <c r="CI2435"/>
      <c r="CJ2435"/>
      <c r="CK2435"/>
      <c r="CL2435"/>
      <c r="CM2435"/>
      <c r="CN2435"/>
      <c r="CO2435"/>
      <c r="CP2435"/>
      <c r="CQ2435"/>
      <c r="CR2435"/>
      <c r="CS2435"/>
      <c r="CT2435"/>
      <c r="CU2435"/>
      <c r="CV2435"/>
    </row>
    <row r="2436" spans="10:100" x14ac:dyDescent="0.25">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c r="BD2436"/>
      <c r="BE2436"/>
      <c r="BF2436"/>
      <c r="BG2436"/>
      <c r="BH2436"/>
      <c r="BI2436"/>
      <c r="BJ2436"/>
      <c r="BK2436"/>
      <c r="BL2436"/>
      <c r="BM2436"/>
      <c r="BN2436"/>
      <c r="BO2436"/>
      <c r="BP2436"/>
      <c r="BQ2436"/>
      <c r="BR2436"/>
      <c r="BS2436"/>
      <c r="BT2436"/>
      <c r="BU2436"/>
      <c r="BV2436"/>
      <c r="BW2436"/>
      <c r="BX2436"/>
      <c r="BY2436"/>
      <c r="BZ2436"/>
      <c r="CA2436"/>
      <c r="CB2436"/>
      <c r="CC2436"/>
      <c r="CD2436"/>
      <c r="CE2436"/>
      <c r="CF2436"/>
      <c r="CG2436"/>
      <c r="CH2436"/>
      <c r="CI2436"/>
      <c r="CJ2436"/>
      <c r="CK2436"/>
      <c r="CL2436"/>
      <c r="CM2436"/>
      <c r="CN2436"/>
      <c r="CO2436"/>
      <c r="CP2436"/>
      <c r="CQ2436"/>
      <c r="CR2436"/>
      <c r="CS2436"/>
      <c r="CT2436"/>
      <c r="CU2436"/>
      <c r="CV2436"/>
    </row>
    <row r="2437" spans="10:100" x14ac:dyDescent="0.25">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c r="BD2437"/>
      <c r="BE2437"/>
      <c r="BF2437"/>
      <c r="BG2437"/>
      <c r="BH2437"/>
      <c r="BI2437"/>
      <c r="BJ2437"/>
      <c r="BK2437"/>
      <c r="BL2437"/>
      <c r="BM2437"/>
      <c r="BN2437"/>
      <c r="BO2437"/>
      <c r="BP2437"/>
      <c r="BQ2437"/>
      <c r="BR2437"/>
      <c r="BS2437"/>
      <c r="BT2437"/>
      <c r="BU2437"/>
      <c r="BV2437"/>
      <c r="BW2437"/>
      <c r="BX2437"/>
      <c r="BY2437"/>
      <c r="BZ2437"/>
      <c r="CA2437"/>
      <c r="CB2437"/>
      <c r="CC2437"/>
      <c r="CD2437"/>
      <c r="CE2437"/>
      <c r="CF2437"/>
      <c r="CG2437"/>
      <c r="CH2437"/>
      <c r="CI2437"/>
      <c r="CJ2437"/>
      <c r="CK2437"/>
      <c r="CL2437"/>
      <c r="CM2437"/>
      <c r="CN2437"/>
      <c r="CO2437"/>
      <c r="CP2437"/>
      <c r="CQ2437"/>
      <c r="CR2437"/>
      <c r="CS2437"/>
      <c r="CT2437"/>
      <c r="CU2437"/>
      <c r="CV2437"/>
    </row>
    <row r="2438" spans="10:100" x14ac:dyDescent="0.25">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c r="BD2438"/>
      <c r="BE2438"/>
      <c r="BF2438"/>
      <c r="BG2438"/>
      <c r="BH2438"/>
      <c r="BI2438"/>
      <c r="BJ2438"/>
      <c r="BK2438"/>
      <c r="BL2438"/>
      <c r="BM2438"/>
      <c r="BN2438"/>
      <c r="BO2438"/>
      <c r="BP2438"/>
      <c r="BQ2438"/>
      <c r="BR2438"/>
      <c r="BS2438"/>
      <c r="BT2438"/>
      <c r="BU2438"/>
      <c r="BV2438"/>
      <c r="BW2438"/>
      <c r="BX2438"/>
      <c r="BY2438"/>
      <c r="BZ2438"/>
      <c r="CA2438"/>
      <c r="CB2438"/>
      <c r="CC2438"/>
      <c r="CD2438"/>
      <c r="CE2438"/>
      <c r="CF2438"/>
      <c r="CG2438"/>
      <c r="CH2438"/>
      <c r="CI2438"/>
      <c r="CJ2438"/>
      <c r="CK2438"/>
      <c r="CL2438"/>
      <c r="CM2438"/>
      <c r="CN2438"/>
      <c r="CO2438"/>
      <c r="CP2438"/>
      <c r="CQ2438"/>
      <c r="CR2438"/>
      <c r="CS2438"/>
      <c r="CT2438"/>
      <c r="CU2438"/>
      <c r="CV2438"/>
    </row>
    <row r="2439" spans="10:100" x14ac:dyDescent="0.25">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c r="BD2439"/>
      <c r="BE2439"/>
      <c r="BF2439"/>
      <c r="BG2439"/>
      <c r="BH2439"/>
      <c r="BI2439"/>
      <c r="BJ2439"/>
      <c r="BK2439"/>
      <c r="BL2439"/>
      <c r="BM2439"/>
      <c r="BN2439"/>
      <c r="BO2439"/>
      <c r="BP2439"/>
      <c r="BQ2439"/>
      <c r="BR2439"/>
      <c r="BS2439"/>
      <c r="BT2439"/>
      <c r="BU2439"/>
      <c r="BV2439"/>
      <c r="BW2439"/>
      <c r="BX2439"/>
      <c r="BY2439"/>
      <c r="BZ2439"/>
      <c r="CA2439"/>
      <c r="CB2439"/>
      <c r="CC2439"/>
      <c r="CD2439"/>
      <c r="CE2439"/>
      <c r="CF2439"/>
      <c r="CG2439"/>
      <c r="CH2439"/>
      <c r="CI2439"/>
      <c r="CJ2439"/>
      <c r="CK2439"/>
      <c r="CL2439"/>
      <c r="CM2439"/>
      <c r="CN2439"/>
      <c r="CO2439"/>
      <c r="CP2439"/>
      <c r="CQ2439"/>
      <c r="CR2439"/>
      <c r="CS2439"/>
      <c r="CT2439"/>
      <c r="CU2439"/>
      <c r="CV2439"/>
    </row>
    <row r="2440" spans="10:100" x14ac:dyDescent="0.25">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c r="BD2440"/>
      <c r="BE2440"/>
      <c r="BF2440"/>
      <c r="BG2440"/>
      <c r="BH2440"/>
      <c r="BI2440"/>
      <c r="BJ2440"/>
      <c r="BK2440"/>
      <c r="BL2440"/>
      <c r="BM2440"/>
      <c r="BN2440"/>
      <c r="BO2440"/>
      <c r="BP2440"/>
      <c r="BQ2440"/>
      <c r="BR2440"/>
      <c r="BS2440"/>
      <c r="BT2440"/>
      <c r="BU2440"/>
      <c r="BV2440"/>
      <c r="BW2440"/>
      <c r="BX2440"/>
      <c r="BY2440"/>
      <c r="BZ2440"/>
      <c r="CA2440"/>
      <c r="CB2440"/>
      <c r="CC2440"/>
      <c r="CD2440"/>
      <c r="CE2440"/>
      <c r="CF2440"/>
      <c r="CG2440"/>
      <c r="CH2440"/>
      <c r="CI2440"/>
      <c r="CJ2440"/>
      <c r="CK2440"/>
      <c r="CL2440"/>
      <c r="CM2440"/>
      <c r="CN2440"/>
      <c r="CO2440"/>
      <c r="CP2440"/>
      <c r="CQ2440"/>
      <c r="CR2440"/>
      <c r="CS2440"/>
      <c r="CT2440"/>
      <c r="CU2440"/>
      <c r="CV2440"/>
    </row>
    <row r="2441" spans="10:100" x14ac:dyDescent="0.25">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c r="BD2441"/>
      <c r="BE2441"/>
      <c r="BF2441"/>
      <c r="BG2441"/>
      <c r="BH2441"/>
      <c r="BI2441"/>
      <c r="BJ2441"/>
      <c r="BK2441"/>
      <c r="BL2441"/>
      <c r="BM2441"/>
      <c r="BN2441"/>
      <c r="BO2441"/>
      <c r="BP2441"/>
      <c r="BQ2441"/>
      <c r="BR2441"/>
      <c r="BS2441"/>
      <c r="BT2441"/>
      <c r="BU2441"/>
      <c r="BV2441"/>
      <c r="BW2441"/>
      <c r="BX2441"/>
      <c r="BY2441"/>
      <c r="BZ2441"/>
      <c r="CA2441"/>
      <c r="CB2441"/>
      <c r="CC2441"/>
      <c r="CD2441"/>
      <c r="CE2441"/>
      <c r="CF2441"/>
      <c r="CG2441"/>
      <c r="CH2441"/>
      <c r="CI2441"/>
      <c r="CJ2441"/>
      <c r="CK2441"/>
      <c r="CL2441"/>
      <c r="CM2441"/>
      <c r="CN2441"/>
      <c r="CO2441"/>
      <c r="CP2441"/>
      <c r="CQ2441"/>
      <c r="CR2441"/>
      <c r="CS2441"/>
      <c r="CT2441"/>
      <c r="CU2441"/>
      <c r="CV2441"/>
    </row>
    <row r="2442" spans="10:100" x14ac:dyDescent="0.25">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c r="BD2442"/>
      <c r="BE2442"/>
      <c r="BF2442"/>
      <c r="BG2442"/>
      <c r="BH2442"/>
      <c r="BI2442"/>
      <c r="BJ2442"/>
      <c r="BK2442"/>
      <c r="BL2442"/>
      <c r="BM2442"/>
      <c r="BN2442"/>
      <c r="BO2442"/>
      <c r="BP2442"/>
      <c r="BQ2442"/>
      <c r="BR2442"/>
      <c r="BS2442"/>
      <c r="BT2442"/>
      <c r="BU2442"/>
      <c r="BV2442"/>
      <c r="BW2442"/>
      <c r="BX2442"/>
      <c r="BY2442"/>
      <c r="BZ2442"/>
      <c r="CA2442"/>
      <c r="CB2442"/>
      <c r="CC2442"/>
      <c r="CD2442"/>
      <c r="CE2442"/>
      <c r="CF2442"/>
      <c r="CG2442"/>
      <c r="CH2442"/>
      <c r="CI2442"/>
      <c r="CJ2442"/>
      <c r="CK2442"/>
      <c r="CL2442"/>
      <c r="CM2442"/>
      <c r="CN2442"/>
      <c r="CO2442"/>
      <c r="CP2442"/>
      <c r="CQ2442"/>
      <c r="CR2442"/>
      <c r="CS2442"/>
      <c r="CT2442"/>
      <c r="CU2442"/>
      <c r="CV2442"/>
    </row>
    <row r="2443" spans="10:100" x14ac:dyDescent="0.25">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c r="BD2443"/>
      <c r="BE2443"/>
      <c r="BF2443"/>
      <c r="BG2443"/>
      <c r="BH2443"/>
      <c r="BI2443"/>
      <c r="BJ2443"/>
      <c r="BK2443"/>
      <c r="BL2443"/>
      <c r="BM2443"/>
      <c r="BN2443"/>
      <c r="BO2443"/>
      <c r="BP2443"/>
      <c r="BQ2443"/>
      <c r="BR2443"/>
      <c r="BS2443"/>
      <c r="BT2443"/>
      <c r="BU2443"/>
      <c r="BV2443"/>
      <c r="BW2443"/>
      <c r="BX2443"/>
      <c r="BY2443"/>
      <c r="BZ2443"/>
      <c r="CA2443"/>
      <c r="CB2443"/>
      <c r="CC2443"/>
      <c r="CD2443"/>
      <c r="CE2443"/>
      <c r="CF2443"/>
      <c r="CG2443"/>
      <c r="CH2443"/>
      <c r="CI2443"/>
      <c r="CJ2443"/>
      <c r="CK2443"/>
      <c r="CL2443"/>
      <c r="CM2443"/>
      <c r="CN2443"/>
      <c r="CO2443"/>
      <c r="CP2443"/>
      <c r="CQ2443"/>
      <c r="CR2443"/>
      <c r="CS2443"/>
      <c r="CT2443"/>
      <c r="CU2443"/>
      <c r="CV2443"/>
    </row>
    <row r="2444" spans="10:100" x14ac:dyDescent="0.25">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c r="AT2444"/>
      <c r="AU2444"/>
      <c r="AV2444"/>
      <c r="AW2444"/>
      <c r="AX2444"/>
      <c r="AY2444"/>
      <c r="AZ2444"/>
      <c r="BA2444"/>
      <c r="BB2444"/>
      <c r="BC2444"/>
      <c r="BD2444"/>
      <c r="BE2444"/>
      <c r="BF2444"/>
      <c r="BG2444"/>
      <c r="BH2444"/>
      <c r="BI2444"/>
      <c r="BJ2444"/>
      <c r="BK2444"/>
      <c r="BL2444"/>
      <c r="BM2444"/>
      <c r="BN2444"/>
      <c r="BO2444"/>
      <c r="BP2444"/>
      <c r="BQ2444"/>
      <c r="BR2444"/>
      <c r="BS2444"/>
      <c r="BT2444"/>
      <c r="BU2444"/>
      <c r="BV2444"/>
      <c r="BW2444"/>
      <c r="BX2444"/>
      <c r="BY2444"/>
      <c r="BZ2444"/>
      <c r="CA2444"/>
      <c r="CB2444"/>
      <c r="CC2444"/>
      <c r="CD2444"/>
      <c r="CE2444"/>
      <c r="CF2444"/>
      <c r="CG2444"/>
      <c r="CH2444"/>
      <c r="CI2444"/>
      <c r="CJ2444"/>
      <c r="CK2444"/>
      <c r="CL2444"/>
      <c r="CM2444"/>
      <c r="CN2444"/>
      <c r="CO2444"/>
      <c r="CP2444"/>
      <c r="CQ2444"/>
      <c r="CR2444"/>
      <c r="CS2444"/>
      <c r="CT2444"/>
      <c r="CU2444"/>
      <c r="CV2444"/>
    </row>
    <row r="2445" spans="10:100" x14ac:dyDescent="0.2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c r="BD2445"/>
      <c r="BE2445"/>
      <c r="BF2445"/>
      <c r="BG2445"/>
      <c r="BH2445"/>
      <c r="BI2445"/>
      <c r="BJ2445"/>
      <c r="BK2445"/>
      <c r="BL2445"/>
      <c r="BM2445"/>
      <c r="BN2445"/>
      <c r="BO2445"/>
      <c r="BP2445"/>
      <c r="BQ2445"/>
      <c r="BR2445"/>
      <c r="BS2445"/>
      <c r="BT2445"/>
      <c r="BU2445"/>
      <c r="BV2445"/>
      <c r="BW2445"/>
      <c r="BX2445"/>
      <c r="BY2445"/>
      <c r="BZ2445"/>
      <c r="CA2445"/>
      <c r="CB2445"/>
      <c r="CC2445"/>
      <c r="CD2445"/>
      <c r="CE2445"/>
      <c r="CF2445"/>
      <c r="CG2445"/>
      <c r="CH2445"/>
      <c r="CI2445"/>
      <c r="CJ2445"/>
      <c r="CK2445"/>
      <c r="CL2445"/>
      <c r="CM2445"/>
      <c r="CN2445"/>
      <c r="CO2445"/>
      <c r="CP2445"/>
      <c r="CQ2445"/>
      <c r="CR2445"/>
      <c r="CS2445"/>
      <c r="CT2445"/>
      <c r="CU2445"/>
      <c r="CV2445"/>
    </row>
    <row r="2446" spans="10:100" x14ac:dyDescent="0.25">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c r="BD2446"/>
      <c r="BE2446"/>
      <c r="BF2446"/>
      <c r="BG2446"/>
      <c r="BH2446"/>
      <c r="BI2446"/>
      <c r="BJ2446"/>
      <c r="BK2446"/>
      <c r="BL2446"/>
      <c r="BM2446"/>
      <c r="BN2446"/>
      <c r="BO2446"/>
      <c r="BP2446"/>
      <c r="BQ2446"/>
      <c r="BR2446"/>
      <c r="BS2446"/>
      <c r="BT2446"/>
      <c r="BU2446"/>
      <c r="BV2446"/>
      <c r="BW2446"/>
      <c r="BX2446"/>
      <c r="BY2446"/>
      <c r="BZ2446"/>
      <c r="CA2446"/>
      <c r="CB2446"/>
      <c r="CC2446"/>
      <c r="CD2446"/>
      <c r="CE2446"/>
      <c r="CF2446"/>
      <c r="CG2446"/>
      <c r="CH2446"/>
      <c r="CI2446"/>
      <c r="CJ2446"/>
      <c r="CK2446"/>
      <c r="CL2446"/>
      <c r="CM2446"/>
      <c r="CN2446"/>
      <c r="CO2446"/>
      <c r="CP2446"/>
      <c r="CQ2446"/>
      <c r="CR2446"/>
      <c r="CS2446"/>
      <c r="CT2446"/>
      <c r="CU2446"/>
      <c r="CV2446"/>
    </row>
    <row r="2447" spans="10:100" x14ac:dyDescent="0.25">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c r="BD2447"/>
      <c r="BE2447"/>
      <c r="BF2447"/>
      <c r="BG2447"/>
      <c r="BH2447"/>
      <c r="BI2447"/>
      <c r="BJ2447"/>
      <c r="BK2447"/>
      <c r="BL2447"/>
      <c r="BM2447"/>
      <c r="BN2447"/>
      <c r="BO2447"/>
      <c r="BP2447"/>
      <c r="BQ2447"/>
      <c r="BR2447"/>
      <c r="BS2447"/>
      <c r="BT2447"/>
      <c r="BU2447"/>
      <c r="BV2447"/>
      <c r="BW2447"/>
      <c r="BX2447"/>
      <c r="BY2447"/>
      <c r="BZ2447"/>
      <c r="CA2447"/>
      <c r="CB2447"/>
      <c r="CC2447"/>
      <c r="CD2447"/>
      <c r="CE2447"/>
      <c r="CF2447"/>
      <c r="CG2447"/>
      <c r="CH2447"/>
      <c r="CI2447"/>
      <c r="CJ2447"/>
      <c r="CK2447"/>
      <c r="CL2447"/>
      <c r="CM2447"/>
      <c r="CN2447"/>
      <c r="CO2447"/>
      <c r="CP2447"/>
      <c r="CQ2447"/>
      <c r="CR2447"/>
      <c r="CS2447"/>
      <c r="CT2447"/>
      <c r="CU2447"/>
      <c r="CV2447"/>
    </row>
    <row r="2448" spans="10:100" x14ac:dyDescent="0.25">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M2448"/>
      <c r="CN2448"/>
      <c r="CO2448"/>
      <c r="CP2448"/>
      <c r="CQ2448"/>
      <c r="CR2448"/>
      <c r="CS2448"/>
      <c r="CT2448"/>
      <c r="CU2448"/>
      <c r="CV2448"/>
    </row>
    <row r="2449" spans="10:100" x14ac:dyDescent="0.25">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c r="BD2449"/>
      <c r="BE2449"/>
      <c r="BF2449"/>
      <c r="BG2449"/>
      <c r="BH2449"/>
      <c r="BI2449"/>
      <c r="BJ2449"/>
      <c r="BK2449"/>
      <c r="BL2449"/>
      <c r="BM2449"/>
      <c r="BN2449"/>
      <c r="BO2449"/>
      <c r="BP2449"/>
      <c r="BQ2449"/>
      <c r="BR2449"/>
      <c r="BS2449"/>
      <c r="BT2449"/>
      <c r="BU2449"/>
      <c r="BV2449"/>
      <c r="BW2449"/>
      <c r="BX2449"/>
      <c r="BY2449"/>
      <c r="BZ2449"/>
      <c r="CA2449"/>
      <c r="CB2449"/>
      <c r="CC2449"/>
      <c r="CD2449"/>
      <c r="CE2449"/>
      <c r="CF2449"/>
      <c r="CG2449"/>
      <c r="CH2449"/>
      <c r="CI2449"/>
      <c r="CJ2449"/>
      <c r="CK2449"/>
      <c r="CL2449"/>
      <c r="CM2449"/>
      <c r="CN2449"/>
      <c r="CO2449"/>
      <c r="CP2449"/>
      <c r="CQ2449"/>
      <c r="CR2449"/>
      <c r="CS2449"/>
      <c r="CT2449"/>
      <c r="CU2449"/>
      <c r="CV2449"/>
    </row>
    <row r="2450" spans="10:100" x14ac:dyDescent="0.25">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c r="BD2450"/>
      <c r="BE2450"/>
      <c r="BF2450"/>
      <c r="BG2450"/>
      <c r="BH2450"/>
      <c r="BI2450"/>
      <c r="BJ2450"/>
      <c r="BK2450"/>
      <c r="BL2450"/>
      <c r="BM2450"/>
      <c r="BN2450"/>
      <c r="BO2450"/>
      <c r="BP2450"/>
      <c r="BQ2450"/>
      <c r="BR2450"/>
      <c r="BS2450"/>
      <c r="BT2450"/>
      <c r="BU2450"/>
      <c r="BV2450"/>
      <c r="BW2450"/>
      <c r="BX2450"/>
      <c r="BY2450"/>
      <c r="BZ2450"/>
      <c r="CA2450"/>
      <c r="CB2450"/>
      <c r="CC2450"/>
      <c r="CD2450"/>
      <c r="CE2450"/>
      <c r="CF2450"/>
      <c r="CG2450"/>
      <c r="CH2450"/>
      <c r="CI2450"/>
      <c r="CJ2450"/>
      <c r="CK2450"/>
      <c r="CL2450"/>
      <c r="CM2450"/>
      <c r="CN2450"/>
      <c r="CO2450"/>
      <c r="CP2450"/>
      <c r="CQ2450"/>
      <c r="CR2450"/>
      <c r="CS2450"/>
      <c r="CT2450"/>
      <c r="CU2450"/>
      <c r="CV2450"/>
    </row>
    <row r="2451" spans="10:100" x14ac:dyDescent="0.25">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c r="BD2451"/>
      <c r="BE2451"/>
      <c r="BF2451"/>
      <c r="BG2451"/>
      <c r="BH2451"/>
      <c r="BI2451"/>
      <c r="BJ2451"/>
      <c r="BK2451"/>
      <c r="BL2451"/>
      <c r="BM2451"/>
      <c r="BN2451"/>
      <c r="BO2451"/>
      <c r="BP2451"/>
      <c r="BQ2451"/>
      <c r="BR2451"/>
      <c r="BS2451"/>
      <c r="BT2451"/>
      <c r="BU2451"/>
      <c r="BV2451"/>
      <c r="BW2451"/>
      <c r="BX2451"/>
      <c r="BY2451"/>
      <c r="BZ2451"/>
      <c r="CA2451"/>
      <c r="CB2451"/>
      <c r="CC2451"/>
      <c r="CD2451"/>
      <c r="CE2451"/>
      <c r="CF2451"/>
      <c r="CG2451"/>
      <c r="CH2451"/>
      <c r="CI2451"/>
      <c r="CJ2451"/>
      <c r="CK2451"/>
      <c r="CL2451"/>
      <c r="CM2451"/>
      <c r="CN2451"/>
      <c r="CO2451"/>
      <c r="CP2451"/>
      <c r="CQ2451"/>
      <c r="CR2451"/>
      <c r="CS2451"/>
      <c r="CT2451"/>
      <c r="CU2451"/>
      <c r="CV2451"/>
    </row>
    <row r="2452" spans="10:100" x14ac:dyDescent="0.25">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c r="BD2452"/>
      <c r="BE2452"/>
      <c r="BF2452"/>
      <c r="BG2452"/>
      <c r="BH2452"/>
      <c r="BI2452"/>
      <c r="BJ2452"/>
      <c r="BK2452"/>
      <c r="BL2452"/>
      <c r="BM2452"/>
      <c r="BN2452"/>
      <c r="BO2452"/>
      <c r="BP2452"/>
      <c r="BQ2452"/>
      <c r="BR2452"/>
      <c r="BS2452"/>
      <c r="BT2452"/>
      <c r="BU2452"/>
      <c r="BV2452"/>
      <c r="BW2452"/>
      <c r="BX2452"/>
      <c r="BY2452"/>
      <c r="BZ2452"/>
      <c r="CA2452"/>
      <c r="CB2452"/>
      <c r="CC2452"/>
      <c r="CD2452"/>
      <c r="CE2452"/>
      <c r="CF2452"/>
      <c r="CG2452"/>
      <c r="CH2452"/>
      <c r="CI2452"/>
      <c r="CJ2452"/>
      <c r="CK2452"/>
      <c r="CL2452"/>
      <c r="CM2452"/>
      <c r="CN2452"/>
      <c r="CO2452"/>
      <c r="CP2452"/>
      <c r="CQ2452"/>
      <c r="CR2452"/>
      <c r="CS2452"/>
      <c r="CT2452"/>
      <c r="CU2452"/>
      <c r="CV2452"/>
    </row>
    <row r="2453" spans="10:100" x14ac:dyDescent="0.25">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c r="BD2453"/>
      <c r="BE2453"/>
      <c r="BF2453"/>
      <c r="BG2453"/>
      <c r="BH2453"/>
      <c r="BI2453"/>
      <c r="BJ2453"/>
      <c r="BK2453"/>
      <c r="BL2453"/>
      <c r="BM2453"/>
      <c r="BN2453"/>
      <c r="BO2453"/>
      <c r="BP2453"/>
      <c r="BQ2453"/>
      <c r="BR2453"/>
      <c r="BS2453"/>
      <c r="BT2453"/>
      <c r="BU2453"/>
      <c r="BV2453"/>
      <c r="BW2453"/>
      <c r="BX2453"/>
      <c r="BY2453"/>
      <c r="BZ2453"/>
      <c r="CA2453"/>
      <c r="CB2453"/>
      <c r="CC2453"/>
      <c r="CD2453"/>
      <c r="CE2453"/>
      <c r="CF2453"/>
      <c r="CG2453"/>
      <c r="CH2453"/>
      <c r="CI2453"/>
      <c r="CJ2453"/>
      <c r="CK2453"/>
      <c r="CL2453"/>
      <c r="CM2453"/>
      <c r="CN2453"/>
      <c r="CO2453"/>
      <c r="CP2453"/>
      <c r="CQ2453"/>
      <c r="CR2453"/>
      <c r="CS2453"/>
      <c r="CT2453"/>
      <c r="CU2453"/>
      <c r="CV2453"/>
    </row>
    <row r="2454" spans="10:100" x14ac:dyDescent="0.25">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c r="BD2454"/>
      <c r="BE2454"/>
      <c r="BF2454"/>
      <c r="BG2454"/>
      <c r="BH2454"/>
      <c r="BI2454"/>
      <c r="BJ2454"/>
      <c r="BK2454"/>
      <c r="BL2454"/>
      <c r="BM2454"/>
      <c r="BN2454"/>
      <c r="BO2454"/>
      <c r="BP2454"/>
      <c r="BQ2454"/>
      <c r="BR2454"/>
      <c r="BS2454"/>
      <c r="BT2454"/>
      <c r="BU2454"/>
      <c r="BV2454"/>
      <c r="BW2454"/>
      <c r="BX2454"/>
      <c r="BY2454"/>
      <c r="BZ2454"/>
      <c r="CA2454"/>
      <c r="CB2454"/>
      <c r="CC2454"/>
      <c r="CD2454"/>
      <c r="CE2454"/>
      <c r="CF2454"/>
      <c r="CG2454"/>
      <c r="CH2454"/>
      <c r="CI2454"/>
      <c r="CJ2454"/>
      <c r="CK2454"/>
      <c r="CL2454"/>
      <c r="CM2454"/>
      <c r="CN2454"/>
      <c r="CO2454"/>
      <c r="CP2454"/>
      <c r="CQ2454"/>
      <c r="CR2454"/>
      <c r="CS2454"/>
      <c r="CT2454"/>
      <c r="CU2454"/>
      <c r="CV2454"/>
    </row>
    <row r="2455" spans="10:100" x14ac:dyDescent="0.2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c r="BD2455"/>
      <c r="BE2455"/>
      <c r="BF2455"/>
      <c r="BG2455"/>
      <c r="BH2455"/>
      <c r="BI2455"/>
      <c r="BJ2455"/>
      <c r="BK2455"/>
      <c r="BL2455"/>
      <c r="BM2455"/>
      <c r="BN2455"/>
      <c r="BO2455"/>
      <c r="BP2455"/>
      <c r="BQ2455"/>
      <c r="BR2455"/>
      <c r="BS2455"/>
      <c r="BT2455"/>
      <c r="BU2455"/>
      <c r="BV2455"/>
      <c r="BW2455"/>
      <c r="BX2455"/>
      <c r="BY2455"/>
      <c r="BZ2455"/>
      <c r="CA2455"/>
      <c r="CB2455"/>
      <c r="CC2455"/>
      <c r="CD2455"/>
      <c r="CE2455"/>
      <c r="CF2455"/>
      <c r="CG2455"/>
      <c r="CH2455"/>
      <c r="CI2455"/>
      <c r="CJ2455"/>
      <c r="CK2455"/>
      <c r="CL2455"/>
      <c r="CM2455"/>
      <c r="CN2455"/>
      <c r="CO2455"/>
      <c r="CP2455"/>
      <c r="CQ2455"/>
      <c r="CR2455"/>
      <c r="CS2455"/>
      <c r="CT2455"/>
      <c r="CU2455"/>
      <c r="CV2455"/>
    </row>
    <row r="2456" spans="10:100" x14ac:dyDescent="0.25">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c r="BD2456"/>
      <c r="BE2456"/>
      <c r="BF2456"/>
      <c r="BG2456"/>
      <c r="BH2456"/>
      <c r="BI2456"/>
      <c r="BJ2456"/>
      <c r="BK2456"/>
      <c r="BL2456"/>
      <c r="BM2456"/>
      <c r="BN2456"/>
      <c r="BO2456"/>
      <c r="BP2456"/>
      <c r="BQ2456"/>
      <c r="BR2456"/>
      <c r="BS2456"/>
      <c r="BT2456"/>
      <c r="BU2456"/>
      <c r="BV2456"/>
      <c r="BW2456"/>
      <c r="BX2456"/>
      <c r="BY2456"/>
      <c r="BZ2456"/>
      <c r="CA2456"/>
      <c r="CB2456"/>
      <c r="CC2456"/>
      <c r="CD2456"/>
      <c r="CE2456"/>
      <c r="CF2456"/>
      <c r="CG2456"/>
      <c r="CH2456"/>
      <c r="CI2456"/>
      <c r="CJ2456"/>
      <c r="CK2456"/>
      <c r="CL2456"/>
      <c r="CM2456"/>
      <c r="CN2456"/>
      <c r="CO2456"/>
      <c r="CP2456"/>
      <c r="CQ2456"/>
      <c r="CR2456"/>
      <c r="CS2456"/>
      <c r="CT2456"/>
      <c r="CU2456"/>
      <c r="CV2456"/>
    </row>
    <row r="2457" spans="10:100" x14ac:dyDescent="0.25">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c r="BD2457"/>
      <c r="BE2457"/>
      <c r="BF2457"/>
      <c r="BG2457"/>
      <c r="BH2457"/>
      <c r="BI2457"/>
      <c r="BJ2457"/>
      <c r="BK2457"/>
      <c r="BL2457"/>
      <c r="BM2457"/>
      <c r="BN2457"/>
      <c r="BO2457"/>
      <c r="BP2457"/>
      <c r="BQ2457"/>
      <c r="BR2457"/>
      <c r="BS2457"/>
      <c r="BT2457"/>
      <c r="BU2457"/>
      <c r="BV2457"/>
      <c r="BW2457"/>
      <c r="BX2457"/>
      <c r="BY2457"/>
      <c r="BZ2457"/>
      <c r="CA2457"/>
      <c r="CB2457"/>
      <c r="CC2457"/>
      <c r="CD2457"/>
      <c r="CE2457"/>
      <c r="CF2457"/>
      <c r="CG2457"/>
      <c r="CH2457"/>
      <c r="CI2457"/>
      <c r="CJ2457"/>
      <c r="CK2457"/>
      <c r="CL2457"/>
      <c r="CM2457"/>
      <c r="CN2457"/>
      <c r="CO2457"/>
      <c r="CP2457"/>
      <c r="CQ2457"/>
      <c r="CR2457"/>
      <c r="CS2457"/>
      <c r="CT2457"/>
      <c r="CU2457"/>
      <c r="CV2457"/>
    </row>
    <row r="2458" spans="10:100" x14ac:dyDescent="0.25">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c r="BD2458"/>
      <c r="BE2458"/>
      <c r="BF2458"/>
      <c r="BG2458"/>
      <c r="BH2458"/>
      <c r="BI2458"/>
      <c r="BJ2458"/>
      <c r="BK2458"/>
      <c r="BL2458"/>
      <c r="BM2458"/>
      <c r="BN2458"/>
      <c r="BO2458"/>
      <c r="BP2458"/>
      <c r="BQ2458"/>
      <c r="BR2458"/>
      <c r="BS2458"/>
      <c r="BT2458"/>
      <c r="BU2458"/>
      <c r="BV2458"/>
      <c r="BW2458"/>
      <c r="BX2458"/>
      <c r="BY2458"/>
      <c r="BZ2458"/>
      <c r="CA2458"/>
      <c r="CB2458"/>
      <c r="CC2458"/>
      <c r="CD2458"/>
      <c r="CE2458"/>
      <c r="CF2458"/>
      <c r="CG2458"/>
      <c r="CH2458"/>
      <c r="CI2458"/>
      <c r="CJ2458"/>
      <c r="CK2458"/>
      <c r="CL2458"/>
      <c r="CM2458"/>
      <c r="CN2458"/>
      <c r="CO2458"/>
      <c r="CP2458"/>
      <c r="CQ2458"/>
      <c r="CR2458"/>
      <c r="CS2458"/>
      <c r="CT2458"/>
      <c r="CU2458"/>
      <c r="CV2458"/>
    </row>
    <row r="2459" spans="10:100" x14ac:dyDescent="0.25">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c r="BD2459"/>
      <c r="BE2459"/>
      <c r="BF2459"/>
      <c r="BG2459"/>
      <c r="BH2459"/>
      <c r="BI2459"/>
      <c r="BJ2459"/>
      <c r="BK2459"/>
      <c r="BL2459"/>
      <c r="BM2459"/>
      <c r="BN2459"/>
      <c r="BO2459"/>
      <c r="BP2459"/>
      <c r="BQ2459"/>
      <c r="BR2459"/>
      <c r="BS2459"/>
      <c r="BT2459"/>
      <c r="BU2459"/>
      <c r="BV2459"/>
      <c r="BW2459"/>
      <c r="BX2459"/>
      <c r="BY2459"/>
      <c r="BZ2459"/>
      <c r="CA2459"/>
      <c r="CB2459"/>
      <c r="CC2459"/>
      <c r="CD2459"/>
      <c r="CE2459"/>
      <c r="CF2459"/>
      <c r="CG2459"/>
      <c r="CH2459"/>
      <c r="CI2459"/>
      <c r="CJ2459"/>
      <c r="CK2459"/>
      <c r="CL2459"/>
      <c r="CM2459"/>
      <c r="CN2459"/>
      <c r="CO2459"/>
      <c r="CP2459"/>
      <c r="CQ2459"/>
      <c r="CR2459"/>
      <c r="CS2459"/>
      <c r="CT2459"/>
      <c r="CU2459"/>
      <c r="CV2459"/>
    </row>
    <row r="2460" spans="10:100" x14ac:dyDescent="0.25">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c r="BD2460"/>
      <c r="BE2460"/>
      <c r="BF2460"/>
      <c r="BG2460"/>
      <c r="BH2460"/>
      <c r="BI2460"/>
      <c r="BJ2460"/>
      <c r="BK2460"/>
      <c r="BL2460"/>
      <c r="BM2460"/>
      <c r="BN2460"/>
      <c r="BO2460"/>
      <c r="BP2460"/>
      <c r="BQ2460"/>
      <c r="BR2460"/>
      <c r="BS2460"/>
      <c r="BT2460"/>
      <c r="BU2460"/>
      <c r="BV2460"/>
      <c r="BW2460"/>
      <c r="BX2460"/>
      <c r="BY2460"/>
      <c r="BZ2460"/>
      <c r="CA2460"/>
      <c r="CB2460"/>
      <c r="CC2460"/>
      <c r="CD2460"/>
      <c r="CE2460"/>
      <c r="CF2460"/>
      <c r="CG2460"/>
      <c r="CH2460"/>
      <c r="CI2460"/>
      <c r="CJ2460"/>
      <c r="CK2460"/>
      <c r="CL2460"/>
      <c r="CM2460"/>
      <c r="CN2460"/>
      <c r="CO2460"/>
      <c r="CP2460"/>
      <c r="CQ2460"/>
      <c r="CR2460"/>
      <c r="CS2460"/>
      <c r="CT2460"/>
      <c r="CU2460"/>
      <c r="CV2460"/>
    </row>
    <row r="2461" spans="10:100" x14ac:dyDescent="0.25">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c r="BD2461"/>
      <c r="BE2461"/>
      <c r="BF2461"/>
      <c r="BG2461"/>
      <c r="BH2461"/>
      <c r="BI2461"/>
      <c r="BJ2461"/>
      <c r="BK2461"/>
      <c r="BL2461"/>
      <c r="BM2461"/>
      <c r="BN2461"/>
      <c r="BO2461"/>
      <c r="BP2461"/>
      <c r="BQ2461"/>
      <c r="BR2461"/>
      <c r="BS2461"/>
      <c r="BT2461"/>
      <c r="BU2461"/>
      <c r="BV2461"/>
      <c r="BW2461"/>
      <c r="BX2461"/>
      <c r="BY2461"/>
      <c r="BZ2461"/>
      <c r="CA2461"/>
      <c r="CB2461"/>
      <c r="CC2461"/>
      <c r="CD2461"/>
      <c r="CE2461"/>
      <c r="CF2461"/>
      <c r="CG2461"/>
      <c r="CH2461"/>
      <c r="CI2461"/>
      <c r="CJ2461"/>
      <c r="CK2461"/>
      <c r="CL2461"/>
      <c r="CM2461"/>
      <c r="CN2461"/>
      <c r="CO2461"/>
      <c r="CP2461"/>
      <c r="CQ2461"/>
      <c r="CR2461"/>
      <c r="CS2461"/>
      <c r="CT2461"/>
      <c r="CU2461"/>
      <c r="CV2461"/>
    </row>
    <row r="2462" spans="10:100" x14ac:dyDescent="0.25">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c r="BD2462"/>
      <c r="BE2462"/>
      <c r="BF2462"/>
      <c r="BG2462"/>
      <c r="BH2462"/>
      <c r="BI2462"/>
      <c r="BJ2462"/>
      <c r="BK2462"/>
      <c r="BL2462"/>
      <c r="BM2462"/>
      <c r="BN2462"/>
      <c r="BO2462"/>
      <c r="BP2462"/>
      <c r="BQ2462"/>
      <c r="BR2462"/>
      <c r="BS2462"/>
      <c r="BT2462"/>
      <c r="BU2462"/>
      <c r="BV2462"/>
      <c r="BW2462"/>
      <c r="BX2462"/>
      <c r="BY2462"/>
      <c r="BZ2462"/>
      <c r="CA2462"/>
      <c r="CB2462"/>
      <c r="CC2462"/>
      <c r="CD2462"/>
      <c r="CE2462"/>
      <c r="CF2462"/>
      <c r="CG2462"/>
      <c r="CH2462"/>
      <c r="CI2462"/>
      <c r="CJ2462"/>
      <c r="CK2462"/>
      <c r="CL2462"/>
      <c r="CM2462"/>
      <c r="CN2462"/>
      <c r="CO2462"/>
      <c r="CP2462"/>
      <c r="CQ2462"/>
      <c r="CR2462"/>
      <c r="CS2462"/>
      <c r="CT2462"/>
      <c r="CU2462"/>
      <c r="CV2462"/>
    </row>
    <row r="2463" spans="10:100" x14ac:dyDescent="0.25">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c r="BD2463"/>
      <c r="BE2463"/>
      <c r="BF2463"/>
      <c r="BG2463"/>
      <c r="BH2463"/>
      <c r="BI2463"/>
      <c r="BJ2463"/>
      <c r="BK2463"/>
      <c r="BL2463"/>
      <c r="BM2463"/>
      <c r="BN2463"/>
      <c r="BO2463"/>
      <c r="BP2463"/>
      <c r="BQ2463"/>
      <c r="BR2463"/>
      <c r="BS2463"/>
      <c r="BT2463"/>
      <c r="BU2463"/>
      <c r="BV2463"/>
      <c r="BW2463"/>
      <c r="BX2463"/>
      <c r="BY2463"/>
      <c r="BZ2463"/>
      <c r="CA2463"/>
      <c r="CB2463"/>
      <c r="CC2463"/>
      <c r="CD2463"/>
      <c r="CE2463"/>
      <c r="CF2463"/>
      <c r="CG2463"/>
      <c r="CH2463"/>
      <c r="CI2463"/>
      <c r="CJ2463"/>
      <c r="CK2463"/>
      <c r="CL2463"/>
      <c r="CM2463"/>
      <c r="CN2463"/>
      <c r="CO2463"/>
      <c r="CP2463"/>
      <c r="CQ2463"/>
      <c r="CR2463"/>
      <c r="CS2463"/>
      <c r="CT2463"/>
      <c r="CU2463"/>
      <c r="CV2463"/>
    </row>
    <row r="2464" spans="10:100" x14ac:dyDescent="0.25">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c r="BD2464"/>
      <c r="BE2464"/>
      <c r="BF2464"/>
      <c r="BG2464"/>
      <c r="BH2464"/>
      <c r="BI2464"/>
      <c r="BJ2464"/>
      <c r="BK2464"/>
      <c r="BL2464"/>
      <c r="BM2464"/>
      <c r="BN2464"/>
      <c r="BO2464"/>
      <c r="BP2464"/>
      <c r="BQ2464"/>
      <c r="BR2464"/>
      <c r="BS2464"/>
      <c r="BT2464"/>
      <c r="BU2464"/>
      <c r="BV2464"/>
      <c r="BW2464"/>
      <c r="BX2464"/>
      <c r="BY2464"/>
      <c r="BZ2464"/>
      <c r="CA2464"/>
      <c r="CB2464"/>
      <c r="CC2464"/>
      <c r="CD2464"/>
      <c r="CE2464"/>
      <c r="CF2464"/>
      <c r="CG2464"/>
      <c r="CH2464"/>
      <c r="CI2464"/>
      <c r="CJ2464"/>
      <c r="CK2464"/>
      <c r="CL2464"/>
      <c r="CM2464"/>
      <c r="CN2464"/>
      <c r="CO2464"/>
      <c r="CP2464"/>
      <c r="CQ2464"/>
      <c r="CR2464"/>
      <c r="CS2464"/>
      <c r="CT2464"/>
      <c r="CU2464"/>
      <c r="CV2464"/>
    </row>
    <row r="2465" spans="10:100" x14ac:dyDescent="0.2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c r="BD2465"/>
      <c r="BE2465"/>
      <c r="BF2465"/>
      <c r="BG2465"/>
      <c r="BH2465"/>
      <c r="BI2465"/>
      <c r="BJ2465"/>
      <c r="BK2465"/>
      <c r="BL2465"/>
      <c r="BM2465"/>
      <c r="BN2465"/>
      <c r="BO2465"/>
      <c r="BP2465"/>
      <c r="BQ2465"/>
      <c r="BR2465"/>
      <c r="BS2465"/>
      <c r="BT2465"/>
      <c r="BU2465"/>
      <c r="BV2465"/>
      <c r="BW2465"/>
      <c r="BX2465"/>
      <c r="BY2465"/>
      <c r="BZ2465"/>
      <c r="CA2465"/>
      <c r="CB2465"/>
      <c r="CC2465"/>
      <c r="CD2465"/>
      <c r="CE2465"/>
      <c r="CF2465"/>
      <c r="CG2465"/>
      <c r="CH2465"/>
      <c r="CI2465"/>
      <c r="CJ2465"/>
      <c r="CK2465"/>
      <c r="CL2465"/>
      <c r="CM2465"/>
      <c r="CN2465"/>
      <c r="CO2465"/>
      <c r="CP2465"/>
      <c r="CQ2465"/>
      <c r="CR2465"/>
      <c r="CS2465"/>
      <c r="CT2465"/>
      <c r="CU2465"/>
      <c r="CV2465"/>
    </row>
    <row r="2466" spans="10:100" x14ac:dyDescent="0.25">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c r="BD2466"/>
      <c r="BE2466"/>
      <c r="BF2466"/>
      <c r="BG2466"/>
      <c r="BH2466"/>
      <c r="BI2466"/>
      <c r="BJ2466"/>
      <c r="BK2466"/>
      <c r="BL2466"/>
      <c r="BM2466"/>
      <c r="BN2466"/>
      <c r="BO2466"/>
      <c r="BP2466"/>
      <c r="BQ2466"/>
      <c r="BR2466"/>
      <c r="BS2466"/>
      <c r="BT2466"/>
      <c r="BU2466"/>
      <c r="BV2466"/>
      <c r="BW2466"/>
      <c r="BX2466"/>
      <c r="BY2466"/>
      <c r="BZ2466"/>
      <c r="CA2466"/>
      <c r="CB2466"/>
      <c r="CC2466"/>
      <c r="CD2466"/>
      <c r="CE2466"/>
      <c r="CF2466"/>
      <c r="CG2466"/>
      <c r="CH2466"/>
      <c r="CI2466"/>
      <c r="CJ2466"/>
      <c r="CK2466"/>
      <c r="CL2466"/>
      <c r="CM2466"/>
      <c r="CN2466"/>
      <c r="CO2466"/>
      <c r="CP2466"/>
      <c r="CQ2466"/>
      <c r="CR2466"/>
      <c r="CS2466"/>
      <c r="CT2466"/>
      <c r="CU2466"/>
      <c r="CV2466"/>
    </row>
    <row r="2467" spans="10:100" x14ac:dyDescent="0.25">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c r="BD2467"/>
      <c r="BE2467"/>
      <c r="BF2467"/>
      <c r="BG2467"/>
      <c r="BH2467"/>
      <c r="BI2467"/>
      <c r="BJ2467"/>
      <c r="BK2467"/>
      <c r="BL2467"/>
      <c r="BM2467"/>
      <c r="BN2467"/>
      <c r="BO2467"/>
      <c r="BP2467"/>
      <c r="BQ2467"/>
      <c r="BR2467"/>
      <c r="BS2467"/>
      <c r="BT2467"/>
      <c r="BU2467"/>
      <c r="BV2467"/>
      <c r="BW2467"/>
      <c r="BX2467"/>
      <c r="BY2467"/>
      <c r="BZ2467"/>
      <c r="CA2467"/>
      <c r="CB2467"/>
      <c r="CC2467"/>
      <c r="CD2467"/>
      <c r="CE2467"/>
      <c r="CF2467"/>
      <c r="CG2467"/>
      <c r="CH2467"/>
      <c r="CI2467"/>
      <c r="CJ2467"/>
      <c r="CK2467"/>
      <c r="CL2467"/>
      <c r="CM2467"/>
      <c r="CN2467"/>
      <c r="CO2467"/>
      <c r="CP2467"/>
      <c r="CQ2467"/>
      <c r="CR2467"/>
      <c r="CS2467"/>
      <c r="CT2467"/>
      <c r="CU2467"/>
      <c r="CV2467"/>
    </row>
    <row r="2468" spans="10:100" x14ac:dyDescent="0.25">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c r="BD2468"/>
      <c r="BE2468"/>
      <c r="BF2468"/>
      <c r="BG2468"/>
      <c r="BH2468"/>
      <c r="BI2468"/>
      <c r="BJ2468"/>
      <c r="BK2468"/>
      <c r="BL2468"/>
      <c r="BM2468"/>
      <c r="BN2468"/>
      <c r="BO2468"/>
      <c r="BP2468"/>
      <c r="BQ2468"/>
      <c r="BR2468"/>
      <c r="BS2468"/>
      <c r="BT2468"/>
      <c r="BU2468"/>
      <c r="BV2468"/>
      <c r="BW2468"/>
      <c r="BX2468"/>
      <c r="BY2468"/>
      <c r="BZ2468"/>
      <c r="CA2468"/>
      <c r="CB2468"/>
      <c r="CC2468"/>
      <c r="CD2468"/>
      <c r="CE2468"/>
      <c r="CF2468"/>
      <c r="CG2468"/>
      <c r="CH2468"/>
      <c r="CI2468"/>
      <c r="CJ2468"/>
      <c r="CK2468"/>
      <c r="CL2468"/>
      <c r="CM2468"/>
      <c r="CN2468"/>
      <c r="CO2468"/>
      <c r="CP2468"/>
      <c r="CQ2468"/>
      <c r="CR2468"/>
      <c r="CS2468"/>
      <c r="CT2468"/>
      <c r="CU2468"/>
      <c r="CV2468"/>
    </row>
    <row r="2469" spans="10:100" x14ac:dyDescent="0.25">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c r="BD2469"/>
      <c r="BE2469"/>
      <c r="BF2469"/>
      <c r="BG2469"/>
      <c r="BH2469"/>
      <c r="BI2469"/>
      <c r="BJ2469"/>
      <c r="BK2469"/>
      <c r="BL2469"/>
      <c r="BM2469"/>
      <c r="BN2469"/>
      <c r="BO2469"/>
      <c r="BP2469"/>
      <c r="BQ2469"/>
      <c r="BR2469"/>
      <c r="BS2469"/>
      <c r="BT2469"/>
      <c r="BU2469"/>
      <c r="BV2469"/>
      <c r="BW2469"/>
      <c r="BX2469"/>
      <c r="BY2469"/>
      <c r="BZ2469"/>
      <c r="CA2469"/>
      <c r="CB2469"/>
      <c r="CC2469"/>
      <c r="CD2469"/>
      <c r="CE2469"/>
      <c r="CF2469"/>
      <c r="CG2469"/>
      <c r="CH2469"/>
      <c r="CI2469"/>
      <c r="CJ2469"/>
      <c r="CK2469"/>
      <c r="CL2469"/>
      <c r="CM2469"/>
      <c r="CN2469"/>
      <c r="CO2469"/>
      <c r="CP2469"/>
      <c r="CQ2469"/>
      <c r="CR2469"/>
      <c r="CS2469"/>
      <c r="CT2469"/>
      <c r="CU2469"/>
      <c r="CV2469"/>
    </row>
    <row r="2470" spans="10:100" x14ac:dyDescent="0.25">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c r="BD2470"/>
      <c r="BE2470"/>
      <c r="BF2470"/>
      <c r="BG2470"/>
      <c r="BH2470"/>
      <c r="BI2470"/>
      <c r="BJ2470"/>
      <c r="BK2470"/>
      <c r="BL2470"/>
      <c r="BM2470"/>
      <c r="BN2470"/>
      <c r="BO2470"/>
      <c r="BP2470"/>
      <c r="BQ2470"/>
      <c r="BR2470"/>
      <c r="BS2470"/>
      <c r="BT2470"/>
      <c r="BU2470"/>
      <c r="BV2470"/>
      <c r="BW2470"/>
      <c r="BX2470"/>
      <c r="BY2470"/>
      <c r="BZ2470"/>
      <c r="CA2470"/>
      <c r="CB2470"/>
      <c r="CC2470"/>
      <c r="CD2470"/>
      <c r="CE2470"/>
      <c r="CF2470"/>
      <c r="CG2470"/>
      <c r="CH2470"/>
      <c r="CI2470"/>
      <c r="CJ2470"/>
      <c r="CK2470"/>
      <c r="CL2470"/>
      <c r="CM2470"/>
      <c r="CN2470"/>
      <c r="CO2470"/>
      <c r="CP2470"/>
      <c r="CQ2470"/>
      <c r="CR2470"/>
      <c r="CS2470"/>
      <c r="CT2470"/>
      <c r="CU2470"/>
      <c r="CV2470"/>
    </row>
    <row r="2471" spans="10:100" x14ac:dyDescent="0.25">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c r="BD2471"/>
      <c r="BE2471"/>
      <c r="BF2471"/>
      <c r="BG2471"/>
      <c r="BH2471"/>
      <c r="BI2471"/>
      <c r="BJ2471"/>
      <c r="BK2471"/>
      <c r="BL2471"/>
      <c r="BM2471"/>
      <c r="BN2471"/>
      <c r="BO2471"/>
      <c r="BP2471"/>
      <c r="BQ2471"/>
      <c r="BR2471"/>
      <c r="BS2471"/>
      <c r="BT2471"/>
      <c r="BU2471"/>
      <c r="BV2471"/>
      <c r="BW2471"/>
      <c r="BX2471"/>
      <c r="BY2471"/>
      <c r="BZ2471"/>
      <c r="CA2471"/>
      <c r="CB2471"/>
      <c r="CC2471"/>
      <c r="CD2471"/>
      <c r="CE2471"/>
      <c r="CF2471"/>
      <c r="CG2471"/>
      <c r="CH2471"/>
      <c r="CI2471"/>
      <c r="CJ2471"/>
      <c r="CK2471"/>
      <c r="CL2471"/>
      <c r="CM2471"/>
      <c r="CN2471"/>
      <c r="CO2471"/>
      <c r="CP2471"/>
      <c r="CQ2471"/>
      <c r="CR2471"/>
      <c r="CS2471"/>
      <c r="CT2471"/>
      <c r="CU2471"/>
      <c r="CV2471"/>
    </row>
    <row r="2472" spans="10:100" x14ac:dyDescent="0.25">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c r="BD2472"/>
      <c r="BE2472"/>
      <c r="BF2472"/>
      <c r="BG2472"/>
      <c r="BH2472"/>
      <c r="BI2472"/>
      <c r="BJ2472"/>
      <c r="BK2472"/>
      <c r="BL2472"/>
      <c r="BM2472"/>
      <c r="BN2472"/>
      <c r="BO2472"/>
      <c r="BP2472"/>
      <c r="BQ2472"/>
      <c r="BR2472"/>
      <c r="BS2472"/>
      <c r="BT2472"/>
      <c r="BU2472"/>
      <c r="BV2472"/>
      <c r="BW2472"/>
      <c r="BX2472"/>
      <c r="BY2472"/>
      <c r="BZ2472"/>
      <c r="CA2472"/>
      <c r="CB2472"/>
      <c r="CC2472"/>
      <c r="CD2472"/>
      <c r="CE2472"/>
      <c r="CF2472"/>
      <c r="CG2472"/>
      <c r="CH2472"/>
      <c r="CI2472"/>
      <c r="CJ2472"/>
      <c r="CK2472"/>
      <c r="CL2472"/>
      <c r="CM2472"/>
      <c r="CN2472"/>
      <c r="CO2472"/>
      <c r="CP2472"/>
      <c r="CQ2472"/>
      <c r="CR2472"/>
      <c r="CS2472"/>
      <c r="CT2472"/>
      <c r="CU2472"/>
      <c r="CV2472"/>
    </row>
    <row r="2473" spans="10:100" x14ac:dyDescent="0.25">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c r="BD2473"/>
      <c r="BE2473"/>
      <c r="BF2473"/>
      <c r="BG2473"/>
      <c r="BH2473"/>
      <c r="BI2473"/>
      <c r="BJ2473"/>
      <c r="BK2473"/>
      <c r="BL2473"/>
      <c r="BM2473"/>
      <c r="BN2473"/>
      <c r="BO2473"/>
      <c r="BP2473"/>
      <c r="BQ2473"/>
      <c r="BR2473"/>
      <c r="BS2473"/>
      <c r="BT2473"/>
      <c r="BU2473"/>
      <c r="BV2473"/>
      <c r="BW2473"/>
      <c r="BX2473"/>
      <c r="BY2473"/>
      <c r="BZ2473"/>
      <c r="CA2473"/>
      <c r="CB2473"/>
      <c r="CC2473"/>
      <c r="CD2473"/>
      <c r="CE2473"/>
      <c r="CF2473"/>
      <c r="CG2473"/>
      <c r="CH2473"/>
      <c r="CI2473"/>
      <c r="CJ2473"/>
      <c r="CK2473"/>
      <c r="CL2473"/>
      <c r="CM2473"/>
      <c r="CN2473"/>
      <c r="CO2473"/>
      <c r="CP2473"/>
      <c r="CQ2473"/>
      <c r="CR2473"/>
      <c r="CS2473"/>
      <c r="CT2473"/>
      <c r="CU2473"/>
      <c r="CV2473"/>
    </row>
    <row r="2474" spans="10:100" x14ac:dyDescent="0.25">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M2474"/>
      <c r="CN2474"/>
      <c r="CO2474"/>
      <c r="CP2474"/>
      <c r="CQ2474"/>
      <c r="CR2474"/>
      <c r="CS2474"/>
      <c r="CT2474"/>
      <c r="CU2474"/>
      <c r="CV2474"/>
    </row>
    <row r="2475" spans="10:100" x14ac:dyDescent="0.2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c r="BD2475"/>
      <c r="BE2475"/>
      <c r="BF2475"/>
      <c r="BG2475"/>
      <c r="BH2475"/>
      <c r="BI2475"/>
      <c r="BJ2475"/>
      <c r="BK2475"/>
      <c r="BL2475"/>
      <c r="BM2475"/>
      <c r="BN2475"/>
      <c r="BO2475"/>
      <c r="BP2475"/>
      <c r="BQ2475"/>
      <c r="BR2475"/>
      <c r="BS2475"/>
      <c r="BT2475"/>
      <c r="BU2475"/>
      <c r="BV2475"/>
      <c r="BW2475"/>
      <c r="BX2475"/>
      <c r="BY2475"/>
      <c r="BZ2475"/>
      <c r="CA2475"/>
      <c r="CB2475"/>
      <c r="CC2475"/>
      <c r="CD2475"/>
      <c r="CE2475"/>
      <c r="CF2475"/>
      <c r="CG2475"/>
      <c r="CH2475"/>
      <c r="CI2475"/>
      <c r="CJ2475"/>
      <c r="CK2475"/>
      <c r="CL2475"/>
      <c r="CM2475"/>
      <c r="CN2475"/>
      <c r="CO2475"/>
      <c r="CP2475"/>
      <c r="CQ2475"/>
      <c r="CR2475"/>
      <c r="CS2475"/>
      <c r="CT2475"/>
      <c r="CU2475"/>
      <c r="CV2475"/>
    </row>
    <row r="2476" spans="10:100" x14ac:dyDescent="0.25">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c r="BD2476"/>
      <c r="BE2476"/>
      <c r="BF2476"/>
      <c r="BG2476"/>
      <c r="BH2476"/>
      <c r="BI2476"/>
      <c r="BJ2476"/>
      <c r="BK2476"/>
      <c r="BL2476"/>
      <c r="BM2476"/>
      <c r="BN2476"/>
      <c r="BO2476"/>
      <c r="BP2476"/>
      <c r="BQ2476"/>
      <c r="BR2476"/>
      <c r="BS2476"/>
      <c r="BT2476"/>
      <c r="BU2476"/>
      <c r="BV2476"/>
      <c r="BW2476"/>
      <c r="BX2476"/>
      <c r="BY2476"/>
      <c r="BZ2476"/>
      <c r="CA2476"/>
      <c r="CB2476"/>
      <c r="CC2476"/>
      <c r="CD2476"/>
      <c r="CE2476"/>
      <c r="CF2476"/>
      <c r="CG2476"/>
      <c r="CH2476"/>
      <c r="CI2476"/>
      <c r="CJ2476"/>
      <c r="CK2476"/>
      <c r="CL2476"/>
      <c r="CM2476"/>
      <c r="CN2476"/>
      <c r="CO2476"/>
      <c r="CP2476"/>
      <c r="CQ2476"/>
      <c r="CR2476"/>
      <c r="CS2476"/>
      <c r="CT2476"/>
      <c r="CU2476"/>
      <c r="CV2476"/>
    </row>
    <row r="2477" spans="10:100" x14ac:dyDescent="0.25">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c r="BD2477"/>
      <c r="BE2477"/>
      <c r="BF2477"/>
      <c r="BG2477"/>
      <c r="BH2477"/>
      <c r="BI2477"/>
      <c r="BJ2477"/>
      <c r="BK2477"/>
      <c r="BL2477"/>
      <c r="BM2477"/>
      <c r="BN2477"/>
      <c r="BO2477"/>
      <c r="BP2477"/>
      <c r="BQ2477"/>
      <c r="BR2477"/>
      <c r="BS2477"/>
      <c r="BT2477"/>
      <c r="BU2477"/>
      <c r="BV2477"/>
      <c r="BW2477"/>
      <c r="BX2477"/>
      <c r="BY2477"/>
      <c r="BZ2477"/>
      <c r="CA2477"/>
      <c r="CB2477"/>
      <c r="CC2477"/>
      <c r="CD2477"/>
      <c r="CE2477"/>
      <c r="CF2477"/>
      <c r="CG2477"/>
      <c r="CH2477"/>
      <c r="CI2477"/>
      <c r="CJ2477"/>
      <c r="CK2477"/>
      <c r="CL2477"/>
      <c r="CM2477"/>
      <c r="CN2477"/>
      <c r="CO2477"/>
      <c r="CP2477"/>
      <c r="CQ2477"/>
      <c r="CR2477"/>
      <c r="CS2477"/>
      <c r="CT2477"/>
      <c r="CU2477"/>
      <c r="CV2477"/>
    </row>
    <row r="2478" spans="10:100" x14ac:dyDescent="0.25">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c r="BD2478"/>
      <c r="BE2478"/>
      <c r="BF2478"/>
      <c r="BG2478"/>
      <c r="BH2478"/>
      <c r="BI2478"/>
      <c r="BJ2478"/>
      <c r="BK2478"/>
      <c r="BL2478"/>
      <c r="BM2478"/>
      <c r="BN2478"/>
      <c r="BO2478"/>
      <c r="BP2478"/>
      <c r="BQ2478"/>
      <c r="BR2478"/>
      <c r="BS2478"/>
      <c r="BT2478"/>
      <c r="BU2478"/>
      <c r="BV2478"/>
      <c r="BW2478"/>
      <c r="BX2478"/>
      <c r="BY2478"/>
      <c r="BZ2478"/>
      <c r="CA2478"/>
      <c r="CB2478"/>
      <c r="CC2478"/>
      <c r="CD2478"/>
      <c r="CE2478"/>
      <c r="CF2478"/>
      <c r="CG2478"/>
      <c r="CH2478"/>
      <c r="CI2478"/>
      <c r="CJ2478"/>
      <c r="CK2478"/>
      <c r="CL2478"/>
      <c r="CM2478"/>
      <c r="CN2478"/>
      <c r="CO2478"/>
      <c r="CP2478"/>
      <c r="CQ2478"/>
      <c r="CR2478"/>
      <c r="CS2478"/>
      <c r="CT2478"/>
      <c r="CU2478"/>
      <c r="CV2478"/>
    </row>
    <row r="2479" spans="10:100" x14ac:dyDescent="0.25">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c r="BD2479"/>
      <c r="BE2479"/>
      <c r="BF2479"/>
      <c r="BG2479"/>
      <c r="BH2479"/>
      <c r="BI2479"/>
      <c r="BJ2479"/>
      <c r="BK2479"/>
      <c r="BL2479"/>
      <c r="BM2479"/>
      <c r="BN2479"/>
      <c r="BO2479"/>
      <c r="BP2479"/>
      <c r="BQ2479"/>
      <c r="BR2479"/>
      <c r="BS2479"/>
      <c r="BT2479"/>
      <c r="BU2479"/>
      <c r="BV2479"/>
      <c r="BW2479"/>
      <c r="BX2479"/>
      <c r="BY2479"/>
      <c r="BZ2479"/>
      <c r="CA2479"/>
      <c r="CB2479"/>
      <c r="CC2479"/>
      <c r="CD2479"/>
      <c r="CE2479"/>
      <c r="CF2479"/>
      <c r="CG2479"/>
      <c r="CH2479"/>
      <c r="CI2479"/>
      <c r="CJ2479"/>
      <c r="CK2479"/>
      <c r="CL2479"/>
      <c r="CM2479"/>
      <c r="CN2479"/>
      <c r="CO2479"/>
      <c r="CP2479"/>
      <c r="CQ2479"/>
      <c r="CR2479"/>
      <c r="CS2479"/>
      <c r="CT2479"/>
      <c r="CU2479"/>
      <c r="CV2479"/>
    </row>
    <row r="2480" spans="10:100" x14ac:dyDescent="0.25">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c r="BD2480"/>
      <c r="BE2480"/>
      <c r="BF2480"/>
      <c r="BG2480"/>
      <c r="BH2480"/>
      <c r="BI2480"/>
      <c r="BJ2480"/>
      <c r="BK2480"/>
      <c r="BL2480"/>
      <c r="BM2480"/>
      <c r="BN2480"/>
      <c r="BO2480"/>
      <c r="BP2480"/>
      <c r="BQ2480"/>
      <c r="BR2480"/>
      <c r="BS2480"/>
      <c r="BT2480"/>
      <c r="BU2480"/>
      <c r="BV2480"/>
      <c r="BW2480"/>
      <c r="BX2480"/>
      <c r="BY2480"/>
      <c r="BZ2480"/>
      <c r="CA2480"/>
      <c r="CB2480"/>
      <c r="CC2480"/>
      <c r="CD2480"/>
      <c r="CE2480"/>
      <c r="CF2480"/>
      <c r="CG2480"/>
      <c r="CH2480"/>
      <c r="CI2480"/>
      <c r="CJ2480"/>
      <c r="CK2480"/>
      <c r="CL2480"/>
      <c r="CM2480"/>
      <c r="CN2480"/>
      <c r="CO2480"/>
      <c r="CP2480"/>
      <c r="CQ2480"/>
      <c r="CR2480"/>
      <c r="CS2480"/>
      <c r="CT2480"/>
      <c r="CU2480"/>
      <c r="CV2480"/>
    </row>
    <row r="2481" spans="10:100" x14ac:dyDescent="0.25">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c r="BD2481"/>
      <c r="BE2481"/>
      <c r="BF2481"/>
      <c r="BG2481"/>
      <c r="BH2481"/>
      <c r="BI2481"/>
      <c r="BJ2481"/>
      <c r="BK2481"/>
      <c r="BL2481"/>
      <c r="BM2481"/>
      <c r="BN2481"/>
      <c r="BO2481"/>
      <c r="BP2481"/>
      <c r="BQ2481"/>
      <c r="BR2481"/>
      <c r="BS2481"/>
      <c r="BT2481"/>
      <c r="BU2481"/>
      <c r="BV2481"/>
      <c r="BW2481"/>
      <c r="BX2481"/>
      <c r="BY2481"/>
      <c r="BZ2481"/>
      <c r="CA2481"/>
      <c r="CB2481"/>
      <c r="CC2481"/>
      <c r="CD2481"/>
      <c r="CE2481"/>
      <c r="CF2481"/>
      <c r="CG2481"/>
      <c r="CH2481"/>
      <c r="CI2481"/>
      <c r="CJ2481"/>
      <c r="CK2481"/>
      <c r="CL2481"/>
      <c r="CM2481"/>
      <c r="CN2481"/>
      <c r="CO2481"/>
      <c r="CP2481"/>
      <c r="CQ2481"/>
      <c r="CR2481"/>
      <c r="CS2481"/>
      <c r="CT2481"/>
      <c r="CU2481"/>
      <c r="CV2481"/>
    </row>
    <row r="2482" spans="10:100" x14ac:dyDescent="0.25">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c r="BD2482"/>
      <c r="BE2482"/>
      <c r="BF2482"/>
      <c r="BG2482"/>
      <c r="BH2482"/>
      <c r="BI2482"/>
      <c r="BJ2482"/>
      <c r="BK2482"/>
      <c r="BL2482"/>
      <c r="BM2482"/>
      <c r="BN2482"/>
      <c r="BO2482"/>
      <c r="BP2482"/>
      <c r="BQ2482"/>
      <c r="BR2482"/>
      <c r="BS2482"/>
      <c r="BT2482"/>
      <c r="BU2482"/>
      <c r="BV2482"/>
      <c r="BW2482"/>
      <c r="BX2482"/>
      <c r="BY2482"/>
      <c r="BZ2482"/>
      <c r="CA2482"/>
      <c r="CB2482"/>
      <c r="CC2482"/>
      <c r="CD2482"/>
      <c r="CE2482"/>
      <c r="CF2482"/>
      <c r="CG2482"/>
      <c r="CH2482"/>
      <c r="CI2482"/>
      <c r="CJ2482"/>
      <c r="CK2482"/>
      <c r="CL2482"/>
      <c r="CM2482"/>
      <c r="CN2482"/>
      <c r="CO2482"/>
      <c r="CP2482"/>
      <c r="CQ2482"/>
      <c r="CR2482"/>
      <c r="CS2482"/>
      <c r="CT2482"/>
      <c r="CU2482"/>
      <c r="CV2482"/>
    </row>
    <row r="2483" spans="10:100" x14ac:dyDescent="0.25">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c r="BD2483"/>
      <c r="BE2483"/>
      <c r="BF2483"/>
      <c r="BG2483"/>
      <c r="BH2483"/>
      <c r="BI2483"/>
      <c r="BJ2483"/>
      <c r="BK2483"/>
      <c r="BL2483"/>
      <c r="BM2483"/>
      <c r="BN2483"/>
      <c r="BO2483"/>
      <c r="BP2483"/>
      <c r="BQ2483"/>
      <c r="BR2483"/>
      <c r="BS2483"/>
      <c r="BT2483"/>
      <c r="BU2483"/>
      <c r="BV2483"/>
      <c r="BW2483"/>
      <c r="BX2483"/>
      <c r="BY2483"/>
      <c r="BZ2483"/>
      <c r="CA2483"/>
      <c r="CB2483"/>
      <c r="CC2483"/>
      <c r="CD2483"/>
      <c r="CE2483"/>
      <c r="CF2483"/>
      <c r="CG2483"/>
      <c r="CH2483"/>
      <c r="CI2483"/>
      <c r="CJ2483"/>
      <c r="CK2483"/>
      <c r="CL2483"/>
      <c r="CM2483"/>
      <c r="CN2483"/>
      <c r="CO2483"/>
      <c r="CP2483"/>
      <c r="CQ2483"/>
      <c r="CR2483"/>
      <c r="CS2483"/>
      <c r="CT2483"/>
      <c r="CU2483"/>
      <c r="CV2483"/>
    </row>
    <row r="2484" spans="10:100" x14ac:dyDescent="0.25">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c r="BD2484"/>
      <c r="BE2484"/>
      <c r="BF2484"/>
      <c r="BG2484"/>
      <c r="BH2484"/>
      <c r="BI2484"/>
      <c r="BJ2484"/>
      <c r="BK2484"/>
      <c r="BL2484"/>
      <c r="BM2484"/>
      <c r="BN2484"/>
      <c r="BO2484"/>
      <c r="BP2484"/>
      <c r="BQ2484"/>
      <c r="BR2484"/>
      <c r="BS2484"/>
      <c r="BT2484"/>
      <c r="BU2484"/>
      <c r="BV2484"/>
      <c r="BW2484"/>
      <c r="BX2484"/>
      <c r="BY2484"/>
      <c r="BZ2484"/>
      <c r="CA2484"/>
      <c r="CB2484"/>
      <c r="CC2484"/>
      <c r="CD2484"/>
      <c r="CE2484"/>
      <c r="CF2484"/>
      <c r="CG2484"/>
      <c r="CH2484"/>
      <c r="CI2484"/>
      <c r="CJ2484"/>
      <c r="CK2484"/>
      <c r="CL2484"/>
      <c r="CM2484"/>
      <c r="CN2484"/>
      <c r="CO2484"/>
      <c r="CP2484"/>
      <c r="CQ2484"/>
      <c r="CR2484"/>
      <c r="CS2484"/>
      <c r="CT2484"/>
      <c r="CU2484"/>
      <c r="CV2484"/>
    </row>
    <row r="2485" spans="10:100" x14ac:dyDescent="0.2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c r="BD2485"/>
      <c r="BE2485"/>
      <c r="BF2485"/>
      <c r="BG2485"/>
      <c r="BH2485"/>
      <c r="BI2485"/>
      <c r="BJ2485"/>
      <c r="BK2485"/>
      <c r="BL2485"/>
      <c r="BM2485"/>
      <c r="BN2485"/>
      <c r="BO2485"/>
      <c r="BP2485"/>
      <c r="BQ2485"/>
      <c r="BR2485"/>
      <c r="BS2485"/>
      <c r="BT2485"/>
      <c r="BU2485"/>
      <c r="BV2485"/>
      <c r="BW2485"/>
      <c r="BX2485"/>
      <c r="BY2485"/>
      <c r="BZ2485"/>
      <c r="CA2485"/>
      <c r="CB2485"/>
      <c r="CC2485"/>
      <c r="CD2485"/>
      <c r="CE2485"/>
      <c r="CF2485"/>
      <c r="CG2485"/>
      <c r="CH2485"/>
      <c r="CI2485"/>
      <c r="CJ2485"/>
      <c r="CK2485"/>
      <c r="CL2485"/>
      <c r="CM2485"/>
      <c r="CN2485"/>
      <c r="CO2485"/>
      <c r="CP2485"/>
      <c r="CQ2485"/>
      <c r="CR2485"/>
      <c r="CS2485"/>
      <c r="CT2485"/>
      <c r="CU2485"/>
      <c r="CV2485"/>
    </row>
    <row r="2486" spans="10:100" x14ac:dyDescent="0.25">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c r="BD2486"/>
      <c r="BE2486"/>
      <c r="BF2486"/>
      <c r="BG2486"/>
      <c r="BH2486"/>
      <c r="BI2486"/>
      <c r="BJ2486"/>
      <c r="BK2486"/>
      <c r="BL2486"/>
      <c r="BM2486"/>
      <c r="BN2486"/>
      <c r="BO2486"/>
      <c r="BP2486"/>
      <c r="BQ2486"/>
      <c r="BR2486"/>
      <c r="BS2486"/>
      <c r="BT2486"/>
      <c r="BU2486"/>
      <c r="BV2486"/>
      <c r="BW2486"/>
      <c r="BX2486"/>
      <c r="BY2486"/>
      <c r="BZ2486"/>
      <c r="CA2486"/>
      <c r="CB2486"/>
      <c r="CC2486"/>
      <c r="CD2486"/>
      <c r="CE2486"/>
      <c r="CF2486"/>
      <c r="CG2486"/>
      <c r="CH2486"/>
      <c r="CI2486"/>
      <c r="CJ2486"/>
      <c r="CK2486"/>
      <c r="CL2486"/>
      <c r="CM2486"/>
      <c r="CN2486"/>
      <c r="CO2486"/>
      <c r="CP2486"/>
      <c r="CQ2486"/>
      <c r="CR2486"/>
      <c r="CS2486"/>
      <c r="CT2486"/>
      <c r="CU2486"/>
      <c r="CV2486"/>
    </row>
    <row r="2487" spans="10:100" x14ac:dyDescent="0.25">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c r="BD2487"/>
      <c r="BE2487"/>
      <c r="BF2487"/>
      <c r="BG2487"/>
      <c r="BH2487"/>
      <c r="BI2487"/>
      <c r="BJ2487"/>
      <c r="BK2487"/>
      <c r="BL2487"/>
      <c r="BM2487"/>
      <c r="BN2487"/>
      <c r="BO2487"/>
      <c r="BP2487"/>
      <c r="BQ2487"/>
      <c r="BR2487"/>
      <c r="BS2487"/>
      <c r="BT2487"/>
      <c r="BU2487"/>
      <c r="BV2487"/>
      <c r="BW2487"/>
      <c r="BX2487"/>
      <c r="BY2487"/>
      <c r="BZ2487"/>
      <c r="CA2487"/>
      <c r="CB2487"/>
      <c r="CC2487"/>
      <c r="CD2487"/>
      <c r="CE2487"/>
      <c r="CF2487"/>
      <c r="CG2487"/>
      <c r="CH2487"/>
      <c r="CI2487"/>
      <c r="CJ2487"/>
      <c r="CK2487"/>
      <c r="CL2487"/>
      <c r="CM2487"/>
      <c r="CN2487"/>
      <c r="CO2487"/>
      <c r="CP2487"/>
      <c r="CQ2487"/>
      <c r="CR2487"/>
      <c r="CS2487"/>
      <c r="CT2487"/>
      <c r="CU2487"/>
      <c r="CV2487"/>
    </row>
    <row r="2488" spans="10:100" x14ac:dyDescent="0.25">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c r="BD2488"/>
      <c r="BE2488"/>
      <c r="BF2488"/>
      <c r="BG2488"/>
      <c r="BH2488"/>
      <c r="BI2488"/>
      <c r="BJ2488"/>
      <c r="BK2488"/>
      <c r="BL2488"/>
      <c r="BM2488"/>
      <c r="BN2488"/>
      <c r="BO2488"/>
      <c r="BP2488"/>
      <c r="BQ2488"/>
      <c r="BR2488"/>
      <c r="BS2488"/>
      <c r="BT2488"/>
      <c r="BU2488"/>
      <c r="BV2488"/>
      <c r="BW2488"/>
      <c r="BX2488"/>
      <c r="BY2488"/>
      <c r="BZ2488"/>
      <c r="CA2488"/>
      <c r="CB2488"/>
      <c r="CC2488"/>
      <c r="CD2488"/>
      <c r="CE2488"/>
      <c r="CF2488"/>
      <c r="CG2488"/>
      <c r="CH2488"/>
      <c r="CI2488"/>
      <c r="CJ2488"/>
      <c r="CK2488"/>
      <c r="CL2488"/>
      <c r="CM2488"/>
      <c r="CN2488"/>
      <c r="CO2488"/>
      <c r="CP2488"/>
      <c r="CQ2488"/>
      <c r="CR2488"/>
      <c r="CS2488"/>
      <c r="CT2488"/>
      <c r="CU2488"/>
      <c r="CV2488"/>
    </row>
    <row r="2489" spans="10:100" x14ac:dyDescent="0.25">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c r="BD2489"/>
      <c r="BE2489"/>
      <c r="BF2489"/>
      <c r="BG2489"/>
      <c r="BH2489"/>
      <c r="BI2489"/>
      <c r="BJ2489"/>
      <c r="BK2489"/>
      <c r="BL2489"/>
      <c r="BM2489"/>
      <c r="BN2489"/>
      <c r="BO2489"/>
      <c r="BP2489"/>
      <c r="BQ2489"/>
      <c r="BR2489"/>
      <c r="BS2489"/>
      <c r="BT2489"/>
      <c r="BU2489"/>
      <c r="BV2489"/>
      <c r="BW2489"/>
      <c r="BX2489"/>
      <c r="BY2489"/>
      <c r="BZ2489"/>
      <c r="CA2489"/>
      <c r="CB2489"/>
      <c r="CC2489"/>
      <c r="CD2489"/>
      <c r="CE2489"/>
      <c r="CF2489"/>
      <c r="CG2489"/>
      <c r="CH2489"/>
      <c r="CI2489"/>
      <c r="CJ2489"/>
      <c r="CK2489"/>
      <c r="CL2489"/>
      <c r="CM2489"/>
      <c r="CN2489"/>
      <c r="CO2489"/>
      <c r="CP2489"/>
      <c r="CQ2489"/>
      <c r="CR2489"/>
      <c r="CS2489"/>
      <c r="CT2489"/>
      <c r="CU2489"/>
      <c r="CV2489"/>
    </row>
    <row r="2490" spans="10:100" x14ac:dyDescent="0.25">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c r="BD2490"/>
      <c r="BE2490"/>
      <c r="BF2490"/>
      <c r="BG2490"/>
      <c r="BH2490"/>
      <c r="BI2490"/>
      <c r="BJ2490"/>
      <c r="BK2490"/>
      <c r="BL2490"/>
      <c r="BM2490"/>
      <c r="BN2490"/>
      <c r="BO2490"/>
      <c r="BP2490"/>
      <c r="BQ2490"/>
      <c r="BR2490"/>
      <c r="BS2490"/>
      <c r="BT2490"/>
      <c r="BU2490"/>
      <c r="BV2490"/>
      <c r="BW2490"/>
      <c r="BX2490"/>
      <c r="BY2490"/>
      <c r="BZ2490"/>
      <c r="CA2490"/>
      <c r="CB2490"/>
      <c r="CC2490"/>
      <c r="CD2490"/>
      <c r="CE2490"/>
      <c r="CF2490"/>
      <c r="CG2490"/>
      <c r="CH2490"/>
      <c r="CI2490"/>
      <c r="CJ2490"/>
      <c r="CK2490"/>
      <c r="CL2490"/>
      <c r="CM2490"/>
      <c r="CN2490"/>
      <c r="CO2490"/>
      <c r="CP2490"/>
      <c r="CQ2490"/>
      <c r="CR2490"/>
      <c r="CS2490"/>
      <c r="CT2490"/>
      <c r="CU2490"/>
      <c r="CV2490"/>
    </row>
    <row r="2491" spans="10:100" x14ac:dyDescent="0.25">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c r="BD2491"/>
      <c r="BE2491"/>
      <c r="BF2491"/>
      <c r="BG2491"/>
      <c r="BH2491"/>
      <c r="BI2491"/>
      <c r="BJ2491"/>
      <c r="BK2491"/>
      <c r="BL2491"/>
      <c r="BM2491"/>
      <c r="BN2491"/>
      <c r="BO2491"/>
      <c r="BP2491"/>
      <c r="BQ2491"/>
      <c r="BR2491"/>
      <c r="BS2491"/>
      <c r="BT2491"/>
      <c r="BU2491"/>
      <c r="BV2491"/>
      <c r="BW2491"/>
      <c r="BX2491"/>
      <c r="BY2491"/>
      <c r="BZ2491"/>
      <c r="CA2491"/>
      <c r="CB2491"/>
      <c r="CC2491"/>
      <c r="CD2491"/>
      <c r="CE2491"/>
      <c r="CF2491"/>
      <c r="CG2491"/>
      <c r="CH2491"/>
      <c r="CI2491"/>
      <c r="CJ2491"/>
      <c r="CK2491"/>
      <c r="CL2491"/>
      <c r="CM2491"/>
      <c r="CN2491"/>
      <c r="CO2491"/>
      <c r="CP2491"/>
      <c r="CQ2491"/>
      <c r="CR2491"/>
      <c r="CS2491"/>
      <c r="CT2491"/>
      <c r="CU2491"/>
      <c r="CV2491"/>
    </row>
    <row r="2492" spans="10:100" x14ac:dyDescent="0.25">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c r="BD2492"/>
      <c r="BE2492"/>
      <c r="BF2492"/>
      <c r="BG2492"/>
      <c r="BH2492"/>
      <c r="BI2492"/>
      <c r="BJ2492"/>
      <c r="BK2492"/>
      <c r="BL2492"/>
      <c r="BM2492"/>
      <c r="BN2492"/>
      <c r="BO2492"/>
      <c r="BP2492"/>
      <c r="BQ2492"/>
      <c r="BR2492"/>
      <c r="BS2492"/>
      <c r="BT2492"/>
      <c r="BU2492"/>
      <c r="BV2492"/>
      <c r="BW2492"/>
      <c r="BX2492"/>
      <c r="BY2492"/>
      <c r="BZ2492"/>
      <c r="CA2492"/>
      <c r="CB2492"/>
      <c r="CC2492"/>
      <c r="CD2492"/>
      <c r="CE2492"/>
      <c r="CF2492"/>
      <c r="CG2492"/>
      <c r="CH2492"/>
      <c r="CI2492"/>
      <c r="CJ2492"/>
      <c r="CK2492"/>
      <c r="CL2492"/>
      <c r="CM2492"/>
      <c r="CN2492"/>
      <c r="CO2492"/>
      <c r="CP2492"/>
      <c r="CQ2492"/>
      <c r="CR2492"/>
      <c r="CS2492"/>
      <c r="CT2492"/>
      <c r="CU2492"/>
      <c r="CV2492"/>
    </row>
    <row r="2493" spans="10:100" x14ac:dyDescent="0.25">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c r="BD2493"/>
      <c r="BE2493"/>
      <c r="BF2493"/>
      <c r="BG2493"/>
      <c r="BH2493"/>
      <c r="BI2493"/>
      <c r="BJ2493"/>
      <c r="BK2493"/>
      <c r="BL2493"/>
      <c r="BM2493"/>
      <c r="BN2493"/>
      <c r="BO2493"/>
      <c r="BP2493"/>
      <c r="BQ2493"/>
      <c r="BR2493"/>
      <c r="BS2493"/>
      <c r="BT2493"/>
      <c r="BU2493"/>
      <c r="BV2493"/>
      <c r="BW2493"/>
      <c r="BX2493"/>
      <c r="BY2493"/>
      <c r="BZ2493"/>
      <c r="CA2493"/>
      <c r="CB2493"/>
      <c r="CC2493"/>
      <c r="CD2493"/>
      <c r="CE2493"/>
      <c r="CF2493"/>
      <c r="CG2493"/>
      <c r="CH2493"/>
      <c r="CI2493"/>
      <c r="CJ2493"/>
      <c r="CK2493"/>
      <c r="CL2493"/>
      <c r="CM2493"/>
      <c r="CN2493"/>
      <c r="CO2493"/>
      <c r="CP2493"/>
      <c r="CQ2493"/>
      <c r="CR2493"/>
      <c r="CS2493"/>
      <c r="CT2493"/>
      <c r="CU2493"/>
      <c r="CV2493"/>
    </row>
    <row r="2494" spans="10:100" x14ac:dyDescent="0.25">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c r="BD2494"/>
      <c r="BE2494"/>
      <c r="BF2494"/>
      <c r="BG2494"/>
      <c r="BH2494"/>
      <c r="BI2494"/>
      <c r="BJ2494"/>
      <c r="BK2494"/>
      <c r="BL2494"/>
      <c r="BM2494"/>
      <c r="BN2494"/>
      <c r="BO2494"/>
      <c r="BP2494"/>
      <c r="BQ2494"/>
      <c r="BR2494"/>
      <c r="BS2494"/>
      <c r="BT2494"/>
      <c r="BU2494"/>
      <c r="BV2494"/>
      <c r="BW2494"/>
      <c r="BX2494"/>
      <c r="BY2494"/>
      <c r="BZ2494"/>
      <c r="CA2494"/>
      <c r="CB2494"/>
      <c r="CC2494"/>
      <c r="CD2494"/>
      <c r="CE2494"/>
      <c r="CF2494"/>
      <c r="CG2494"/>
      <c r="CH2494"/>
      <c r="CI2494"/>
      <c r="CJ2494"/>
      <c r="CK2494"/>
      <c r="CL2494"/>
      <c r="CM2494"/>
      <c r="CN2494"/>
      <c r="CO2494"/>
      <c r="CP2494"/>
      <c r="CQ2494"/>
      <c r="CR2494"/>
      <c r="CS2494"/>
      <c r="CT2494"/>
      <c r="CU2494"/>
      <c r="CV2494"/>
    </row>
    <row r="2495" spans="10:100" x14ac:dyDescent="0.2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c r="BD2495"/>
      <c r="BE2495"/>
      <c r="BF2495"/>
      <c r="BG2495"/>
      <c r="BH2495"/>
      <c r="BI2495"/>
      <c r="BJ2495"/>
      <c r="BK2495"/>
      <c r="BL2495"/>
      <c r="BM2495"/>
      <c r="BN2495"/>
      <c r="BO2495"/>
      <c r="BP2495"/>
      <c r="BQ2495"/>
      <c r="BR2495"/>
      <c r="BS2495"/>
      <c r="BT2495"/>
      <c r="BU2495"/>
      <c r="BV2495"/>
      <c r="BW2495"/>
      <c r="BX2495"/>
      <c r="BY2495"/>
      <c r="BZ2495"/>
      <c r="CA2495"/>
      <c r="CB2495"/>
      <c r="CC2495"/>
      <c r="CD2495"/>
      <c r="CE2495"/>
      <c r="CF2495"/>
      <c r="CG2495"/>
      <c r="CH2495"/>
      <c r="CI2495"/>
      <c r="CJ2495"/>
      <c r="CK2495"/>
      <c r="CL2495"/>
      <c r="CM2495"/>
      <c r="CN2495"/>
      <c r="CO2495"/>
      <c r="CP2495"/>
      <c r="CQ2495"/>
      <c r="CR2495"/>
      <c r="CS2495"/>
      <c r="CT2495"/>
      <c r="CU2495"/>
      <c r="CV2495"/>
    </row>
    <row r="2496" spans="10:100" x14ac:dyDescent="0.25">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c r="CM2496"/>
      <c r="CN2496"/>
      <c r="CO2496"/>
      <c r="CP2496"/>
      <c r="CQ2496"/>
      <c r="CR2496"/>
      <c r="CS2496"/>
      <c r="CT2496"/>
      <c r="CU2496"/>
      <c r="CV2496"/>
    </row>
    <row r="2497" spans="10:100" x14ac:dyDescent="0.25">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c r="BD2497"/>
      <c r="BE2497"/>
      <c r="BF2497"/>
      <c r="BG2497"/>
      <c r="BH2497"/>
      <c r="BI2497"/>
      <c r="BJ2497"/>
      <c r="BK2497"/>
      <c r="BL2497"/>
      <c r="BM2497"/>
      <c r="BN2497"/>
      <c r="BO2497"/>
      <c r="BP2497"/>
      <c r="BQ2497"/>
      <c r="BR2497"/>
      <c r="BS2497"/>
      <c r="BT2497"/>
      <c r="BU2497"/>
      <c r="BV2497"/>
      <c r="BW2497"/>
      <c r="BX2497"/>
      <c r="BY2497"/>
      <c r="BZ2497"/>
      <c r="CA2497"/>
      <c r="CB2497"/>
      <c r="CC2497"/>
      <c r="CD2497"/>
      <c r="CE2497"/>
      <c r="CF2497"/>
      <c r="CG2497"/>
      <c r="CH2497"/>
      <c r="CI2497"/>
      <c r="CJ2497"/>
      <c r="CK2497"/>
      <c r="CL2497"/>
      <c r="CM2497"/>
      <c r="CN2497"/>
      <c r="CO2497"/>
      <c r="CP2497"/>
      <c r="CQ2497"/>
      <c r="CR2497"/>
      <c r="CS2497"/>
      <c r="CT2497"/>
      <c r="CU2497"/>
      <c r="CV2497"/>
    </row>
    <row r="2498" spans="10:100" x14ac:dyDescent="0.25">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c r="BD2498"/>
      <c r="BE2498"/>
      <c r="BF2498"/>
      <c r="BG2498"/>
      <c r="BH2498"/>
      <c r="BI2498"/>
      <c r="BJ2498"/>
      <c r="BK2498"/>
      <c r="BL2498"/>
      <c r="BM2498"/>
      <c r="BN2498"/>
      <c r="BO2498"/>
      <c r="BP2498"/>
      <c r="BQ2498"/>
      <c r="BR2498"/>
      <c r="BS2498"/>
      <c r="BT2498"/>
      <c r="BU2498"/>
      <c r="BV2498"/>
      <c r="BW2498"/>
      <c r="BX2498"/>
      <c r="BY2498"/>
      <c r="BZ2498"/>
      <c r="CA2498"/>
      <c r="CB2498"/>
      <c r="CC2498"/>
      <c r="CD2498"/>
      <c r="CE2498"/>
      <c r="CF2498"/>
      <c r="CG2498"/>
      <c r="CH2498"/>
      <c r="CI2498"/>
      <c r="CJ2498"/>
      <c r="CK2498"/>
      <c r="CL2498"/>
      <c r="CM2498"/>
      <c r="CN2498"/>
      <c r="CO2498"/>
      <c r="CP2498"/>
      <c r="CQ2498"/>
      <c r="CR2498"/>
      <c r="CS2498"/>
      <c r="CT2498"/>
      <c r="CU2498"/>
      <c r="CV2498"/>
    </row>
    <row r="2499" spans="10:100" x14ac:dyDescent="0.25">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c r="BD2499"/>
      <c r="BE2499"/>
      <c r="BF2499"/>
      <c r="BG2499"/>
      <c r="BH2499"/>
      <c r="BI2499"/>
      <c r="BJ2499"/>
      <c r="BK2499"/>
      <c r="BL2499"/>
      <c r="BM2499"/>
      <c r="BN2499"/>
      <c r="BO2499"/>
      <c r="BP2499"/>
      <c r="BQ2499"/>
      <c r="BR2499"/>
      <c r="BS2499"/>
      <c r="BT2499"/>
      <c r="BU2499"/>
      <c r="BV2499"/>
      <c r="BW2499"/>
      <c r="BX2499"/>
      <c r="BY2499"/>
      <c r="BZ2499"/>
      <c r="CA2499"/>
      <c r="CB2499"/>
      <c r="CC2499"/>
      <c r="CD2499"/>
      <c r="CE2499"/>
      <c r="CF2499"/>
      <c r="CG2499"/>
      <c r="CH2499"/>
      <c r="CI2499"/>
      <c r="CJ2499"/>
      <c r="CK2499"/>
      <c r="CL2499"/>
      <c r="CM2499"/>
      <c r="CN2499"/>
      <c r="CO2499"/>
      <c r="CP2499"/>
      <c r="CQ2499"/>
      <c r="CR2499"/>
      <c r="CS2499"/>
      <c r="CT2499"/>
      <c r="CU2499"/>
      <c r="CV2499"/>
    </row>
    <row r="2500" spans="10:100" x14ac:dyDescent="0.25">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M2500"/>
      <c r="CN2500"/>
      <c r="CO2500"/>
      <c r="CP2500"/>
      <c r="CQ2500"/>
      <c r="CR2500"/>
      <c r="CS2500"/>
      <c r="CT2500"/>
      <c r="CU2500"/>
      <c r="CV2500"/>
    </row>
    <row r="2501" spans="10:100" x14ac:dyDescent="0.25">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c r="BD2501"/>
      <c r="BE2501"/>
      <c r="BF2501"/>
      <c r="BG2501"/>
      <c r="BH2501"/>
      <c r="BI2501"/>
      <c r="BJ2501"/>
      <c r="BK2501"/>
      <c r="BL2501"/>
      <c r="BM2501"/>
      <c r="BN2501"/>
      <c r="BO2501"/>
      <c r="BP2501"/>
      <c r="BQ2501"/>
      <c r="BR2501"/>
      <c r="BS2501"/>
      <c r="BT2501"/>
      <c r="BU2501"/>
      <c r="BV2501"/>
      <c r="BW2501"/>
      <c r="BX2501"/>
      <c r="BY2501"/>
      <c r="BZ2501"/>
      <c r="CA2501"/>
      <c r="CB2501"/>
      <c r="CC2501"/>
      <c r="CD2501"/>
      <c r="CE2501"/>
      <c r="CF2501"/>
      <c r="CG2501"/>
      <c r="CH2501"/>
      <c r="CI2501"/>
      <c r="CJ2501"/>
      <c r="CK2501"/>
      <c r="CL2501"/>
      <c r="CM2501"/>
      <c r="CN2501"/>
      <c r="CO2501"/>
      <c r="CP2501"/>
      <c r="CQ2501"/>
      <c r="CR2501"/>
      <c r="CS2501"/>
      <c r="CT2501"/>
      <c r="CU2501"/>
      <c r="CV2501"/>
    </row>
    <row r="2502" spans="10:100" x14ac:dyDescent="0.25">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c r="BD2502"/>
      <c r="BE2502"/>
      <c r="BF2502"/>
      <c r="BG2502"/>
      <c r="BH2502"/>
      <c r="BI2502"/>
      <c r="BJ2502"/>
      <c r="BK2502"/>
      <c r="BL2502"/>
      <c r="BM2502"/>
      <c r="BN2502"/>
      <c r="BO2502"/>
      <c r="BP2502"/>
      <c r="BQ2502"/>
      <c r="BR2502"/>
      <c r="BS2502"/>
      <c r="BT2502"/>
      <c r="BU2502"/>
      <c r="BV2502"/>
      <c r="BW2502"/>
      <c r="BX2502"/>
      <c r="BY2502"/>
      <c r="BZ2502"/>
      <c r="CA2502"/>
      <c r="CB2502"/>
      <c r="CC2502"/>
      <c r="CD2502"/>
      <c r="CE2502"/>
      <c r="CF2502"/>
      <c r="CG2502"/>
      <c r="CH2502"/>
      <c r="CI2502"/>
      <c r="CJ2502"/>
      <c r="CK2502"/>
      <c r="CL2502"/>
      <c r="CM2502"/>
      <c r="CN2502"/>
      <c r="CO2502"/>
      <c r="CP2502"/>
      <c r="CQ2502"/>
      <c r="CR2502"/>
      <c r="CS2502"/>
      <c r="CT2502"/>
      <c r="CU2502"/>
      <c r="CV2502"/>
    </row>
    <row r="2503" spans="10:100" x14ac:dyDescent="0.25">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c r="BD2503"/>
      <c r="BE2503"/>
      <c r="BF2503"/>
      <c r="BG2503"/>
      <c r="BH2503"/>
      <c r="BI2503"/>
      <c r="BJ2503"/>
      <c r="BK2503"/>
      <c r="BL2503"/>
      <c r="BM2503"/>
      <c r="BN2503"/>
      <c r="BO2503"/>
      <c r="BP2503"/>
      <c r="BQ2503"/>
      <c r="BR2503"/>
      <c r="BS2503"/>
      <c r="BT2503"/>
      <c r="BU2503"/>
      <c r="BV2503"/>
      <c r="BW2503"/>
      <c r="BX2503"/>
      <c r="BY2503"/>
      <c r="BZ2503"/>
      <c r="CA2503"/>
      <c r="CB2503"/>
      <c r="CC2503"/>
      <c r="CD2503"/>
      <c r="CE2503"/>
      <c r="CF2503"/>
      <c r="CG2503"/>
      <c r="CH2503"/>
      <c r="CI2503"/>
      <c r="CJ2503"/>
      <c r="CK2503"/>
      <c r="CL2503"/>
      <c r="CM2503"/>
      <c r="CN2503"/>
      <c r="CO2503"/>
      <c r="CP2503"/>
      <c r="CQ2503"/>
      <c r="CR2503"/>
      <c r="CS2503"/>
      <c r="CT2503"/>
      <c r="CU2503"/>
      <c r="CV2503"/>
    </row>
    <row r="2504" spans="10:100" x14ac:dyDescent="0.25">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c r="BD2504"/>
      <c r="BE2504"/>
      <c r="BF2504"/>
      <c r="BG2504"/>
      <c r="BH2504"/>
      <c r="BI2504"/>
      <c r="BJ2504"/>
      <c r="BK2504"/>
      <c r="BL2504"/>
      <c r="BM2504"/>
      <c r="BN2504"/>
      <c r="BO2504"/>
      <c r="BP2504"/>
      <c r="BQ2504"/>
      <c r="BR2504"/>
      <c r="BS2504"/>
      <c r="BT2504"/>
      <c r="BU2504"/>
      <c r="BV2504"/>
      <c r="BW2504"/>
      <c r="BX2504"/>
      <c r="BY2504"/>
      <c r="BZ2504"/>
      <c r="CA2504"/>
      <c r="CB2504"/>
      <c r="CC2504"/>
      <c r="CD2504"/>
      <c r="CE2504"/>
      <c r="CF2504"/>
      <c r="CG2504"/>
      <c r="CH2504"/>
      <c r="CI2504"/>
      <c r="CJ2504"/>
      <c r="CK2504"/>
      <c r="CL2504"/>
      <c r="CM2504"/>
      <c r="CN2504"/>
      <c r="CO2504"/>
      <c r="CP2504"/>
      <c r="CQ2504"/>
      <c r="CR2504"/>
      <c r="CS2504"/>
      <c r="CT2504"/>
      <c r="CU2504"/>
      <c r="CV2504"/>
    </row>
    <row r="2505" spans="10:100" x14ac:dyDescent="0.2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c r="BD2505"/>
      <c r="BE2505"/>
      <c r="BF2505"/>
      <c r="BG2505"/>
      <c r="BH2505"/>
      <c r="BI2505"/>
      <c r="BJ2505"/>
      <c r="BK2505"/>
      <c r="BL2505"/>
      <c r="BM2505"/>
      <c r="BN2505"/>
      <c r="BO2505"/>
      <c r="BP2505"/>
      <c r="BQ2505"/>
      <c r="BR2505"/>
      <c r="BS2505"/>
      <c r="BT2505"/>
      <c r="BU2505"/>
      <c r="BV2505"/>
      <c r="BW2505"/>
      <c r="BX2505"/>
      <c r="BY2505"/>
      <c r="BZ2505"/>
      <c r="CA2505"/>
      <c r="CB2505"/>
      <c r="CC2505"/>
      <c r="CD2505"/>
      <c r="CE2505"/>
      <c r="CF2505"/>
      <c r="CG2505"/>
      <c r="CH2505"/>
      <c r="CI2505"/>
      <c r="CJ2505"/>
      <c r="CK2505"/>
      <c r="CL2505"/>
      <c r="CM2505"/>
      <c r="CN2505"/>
      <c r="CO2505"/>
      <c r="CP2505"/>
      <c r="CQ2505"/>
      <c r="CR2505"/>
      <c r="CS2505"/>
      <c r="CT2505"/>
      <c r="CU2505"/>
      <c r="CV2505"/>
    </row>
    <row r="2506" spans="10:100" x14ac:dyDescent="0.25">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c r="BD2506"/>
      <c r="BE2506"/>
      <c r="BF2506"/>
      <c r="BG2506"/>
      <c r="BH2506"/>
      <c r="BI2506"/>
      <c r="BJ2506"/>
      <c r="BK2506"/>
      <c r="BL2506"/>
      <c r="BM2506"/>
      <c r="BN2506"/>
      <c r="BO2506"/>
      <c r="BP2506"/>
      <c r="BQ2506"/>
      <c r="BR2506"/>
      <c r="BS2506"/>
      <c r="BT2506"/>
      <c r="BU2506"/>
      <c r="BV2506"/>
      <c r="BW2506"/>
      <c r="BX2506"/>
      <c r="BY2506"/>
      <c r="BZ2506"/>
      <c r="CA2506"/>
      <c r="CB2506"/>
      <c r="CC2506"/>
      <c r="CD2506"/>
      <c r="CE2506"/>
      <c r="CF2506"/>
      <c r="CG2506"/>
      <c r="CH2506"/>
      <c r="CI2506"/>
      <c r="CJ2506"/>
      <c r="CK2506"/>
      <c r="CL2506"/>
      <c r="CM2506"/>
      <c r="CN2506"/>
      <c r="CO2506"/>
      <c r="CP2506"/>
      <c r="CQ2506"/>
      <c r="CR2506"/>
      <c r="CS2506"/>
      <c r="CT2506"/>
      <c r="CU2506"/>
      <c r="CV2506"/>
    </row>
    <row r="2507" spans="10:100" x14ac:dyDescent="0.25">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c r="BD2507"/>
      <c r="BE2507"/>
      <c r="BF2507"/>
      <c r="BG2507"/>
      <c r="BH2507"/>
      <c r="BI2507"/>
      <c r="BJ2507"/>
      <c r="BK2507"/>
      <c r="BL2507"/>
      <c r="BM2507"/>
      <c r="BN2507"/>
      <c r="BO2507"/>
      <c r="BP2507"/>
      <c r="BQ2507"/>
      <c r="BR2507"/>
      <c r="BS2507"/>
      <c r="BT2507"/>
      <c r="BU2507"/>
      <c r="BV2507"/>
      <c r="BW2507"/>
      <c r="BX2507"/>
      <c r="BY2507"/>
      <c r="BZ2507"/>
      <c r="CA2507"/>
      <c r="CB2507"/>
      <c r="CC2507"/>
      <c r="CD2507"/>
      <c r="CE2507"/>
      <c r="CF2507"/>
      <c r="CG2507"/>
      <c r="CH2507"/>
      <c r="CI2507"/>
      <c r="CJ2507"/>
      <c r="CK2507"/>
      <c r="CL2507"/>
      <c r="CM2507"/>
      <c r="CN2507"/>
      <c r="CO2507"/>
      <c r="CP2507"/>
      <c r="CQ2507"/>
      <c r="CR2507"/>
      <c r="CS2507"/>
      <c r="CT2507"/>
      <c r="CU2507"/>
      <c r="CV2507"/>
    </row>
    <row r="2508" spans="10:100" x14ac:dyDescent="0.25">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c r="BD2508"/>
      <c r="BE2508"/>
      <c r="BF2508"/>
      <c r="BG2508"/>
      <c r="BH2508"/>
      <c r="BI2508"/>
      <c r="BJ2508"/>
      <c r="BK2508"/>
      <c r="BL2508"/>
      <c r="BM2508"/>
      <c r="BN2508"/>
      <c r="BO2508"/>
      <c r="BP2508"/>
      <c r="BQ2508"/>
      <c r="BR2508"/>
      <c r="BS2508"/>
      <c r="BT2508"/>
      <c r="BU2508"/>
      <c r="BV2508"/>
      <c r="BW2508"/>
      <c r="BX2508"/>
      <c r="BY2508"/>
      <c r="BZ2508"/>
      <c r="CA2508"/>
      <c r="CB2508"/>
      <c r="CC2508"/>
      <c r="CD2508"/>
      <c r="CE2508"/>
      <c r="CF2508"/>
      <c r="CG2508"/>
      <c r="CH2508"/>
      <c r="CI2508"/>
      <c r="CJ2508"/>
      <c r="CK2508"/>
      <c r="CL2508"/>
      <c r="CM2508"/>
      <c r="CN2508"/>
      <c r="CO2508"/>
      <c r="CP2508"/>
      <c r="CQ2508"/>
      <c r="CR2508"/>
      <c r="CS2508"/>
      <c r="CT2508"/>
      <c r="CU2508"/>
      <c r="CV2508"/>
    </row>
    <row r="2509" spans="10:100" x14ac:dyDescent="0.25">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c r="BD2509"/>
      <c r="BE2509"/>
      <c r="BF2509"/>
      <c r="BG2509"/>
      <c r="BH2509"/>
      <c r="BI2509"/>
      <c r="BJ2509"/>
      <c r="BK2509"/>
      <c r="BL2509"/>
      <c r="BM2509"/>
      <c r="BN2509"/>
      <c r="BO2509"/>
      <c r="BP2509"/>
      <c r="BQ2509"/>
      <c r="BR2509"/>
      <c r="BS2509"/>
      <c r="BT2509"/>
      <c r="BU2509"/>
      <c r="BV2509"/>
      <c r="BW2509"/>
      <c r="BX2509"/>
      <c r="BY2509"/>
      <c r="BZ2509"/>
      <c r="CA2509"/>
      <c r="CB2509"/>
      <c r="CC2509"/>
      <c r="CD2509"/>
      <c r="CE2509"/>
      <c r="CF2509"/>
      <c r="CG2509"/>
      <c r="CH2509"/>
      <c r="CI2509"/>
      <c r="CJ2509"/>
      <c r="CK2509"/>
      <c r="CL2509"/>
      <c r="CM2509"/>
      <c r="CN2509"/>
      <c r="CO2509"/>
      <c r="CP2509"/>
      <c r="CQ2509"/>
      <c r="CR2509"/>
      <c r="CS2509"/>
      <c r="CT2509"/>
      <c r="CU2509"/>
      <c r="CV2509"/>
    </row>
    <row r="2510" spans="10:100" x14ac:dyDescent="0.25">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c r="BD2510"/>
      <c r="BE2510"/>
      <c r="BF2510"/>
      <c r="BG2510"/>
      <c r="BH2510"/>
      <c r="BI2510"/>
      <c r="BJ2510"/>
      <c r="BK2510"/>
      <c r="BL2510"/>
      <c r="BM2510"/>
      <c r="BN2510"/>
      <c r="BO2510"/>
      <c r="BP2510"/>
      <c r="BQ2510"/>
      <c r="BR2510"/>
      <c r="BS2510"/>
      <c r="BT2510"/>
      <c r="BU2510"/>
      <c r="BV2510"/>
      <c r="BW2510"/>
      <c r="BX2510"/>
      <c r="BY2510"/>
      <c r="BZ2510"/>
      <c r="CA2510"/>
      <c r="CB2510"/>
      <c r="CC2510"/>
      <c r="CD2510"/>
      <c r="CE2510"/>
      <c r="CF2510"/>
      <c r="CG2510"/>
      <c r="CH2510"/>
      <c r="CI2510"/>
      <c r="CJ2510"/>
      <c r="CK2510"/>
      <c r="CL2510"/>
      <c r="CM2510"/>
      <c r="CN2510"/>
      <c r="CO2510"/>
      <c r="CP2510"/>
      <c r="CQ2510"/>
      <c r="CR2510"/>
      <c r="CS2510"/>
      <c r="CT2510"/>
      <c r="CU2510"/>
      <c r="CV2510"/>
    </row>
    <row r="2511" spans="10:100" x14ac:dyDescent="0.25">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c r="BD2511"/>
      <c r="BE2511"/>
      <c r="BF2511"/>
      <c r="BG2511"/>
      <c r="BH2511"/>
      <c r="BI2511"/>
      <c r="BJ2511"/>
      <c r="BK2511"/>
      <c r="BL2511"/>
      <c r="BM2511"/>
      <c r="BN2511"/>
      <c r="BO2511"/>
      <c r="BP2511"/>
      <c r="BQ2511"/>
      <c r="BR2511"/>
      <c r="BS2511"/>
      <c r="BT2511"/>
      <c r="BU2511"/>
      <c r="BV2511"/>
      <c r="BW2511"/>
      <c r="BX2511"/>
      <c r="BY2511"/>
      <c r="BZ2511"/>
      <c r="CA2511"/>
      <c r="CB2511"/>
      <c r="CC2511"/>
      <c r="CD2511"/>
      <c r="CE2511"/>
      <c r="CF2511"/>
      <c r="CG2511"/>
      <c r="CH2511"/>
      <c r="CI2511"/>
      <c r="CJ2511"/>
      <c r="CK2511"/>
      <c r="CL2511"/>
      <c r="CM2511"/>
      <c r="CN2511"/>
      <c r="CO2511"/>
      <c r="CP2511"/>
      <c r="CQ2511"/>
      <c r="CR2511"/>
      <c r="CS2511"/>
      <c r="CT2511"/>
      <c r="CU2511"/>
      <c r="CV2511"/>
    </row>
    <row r="2512" spans="10:100" x14ac:dyDescent="0.25">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c r="BD2512"/>
      <c r="BE2512"/>
      <c r="BF2512"/>
      <c r="BG2512"/>
      <c r="BH2512"/>
      <c r="BI2512"/>
      <c r="BJ2512"/>
      <c r="BK2512"/>
      <c r="BL2512"/>
      <c r="BM2512"/>
      <c r="BN2512"/>
      <c r="BO2512"/>
      <c r="BP2512"/>
      <c r="BQ2512"/>
      <c r="BR2512"/>
      <c r="BS2512"/>
      <c r="BT2512"/>
      <c r="BU2512"/>
      <c r="BV2512"/>
      <c r="BW2512"/>
      <c r="BX2512"/>
      <c r="BY2512"/>
      <c r="BZ2512"/>
      <c r="CA2512"/>
      <c r="CB2512"/>
      <c r="CC2512"/>
      <c r="CD2512"/>
      <c r="CE2512"/>
      <c r="CF2512"/>
      <c r="CG2512"/>
      <c r="CH2512"/>
      <c r="CI2512"/>
      <c r="CJ2512"/>
      <c r="CK2512"/>
      <c r="CL2512"/>
      <c r="CM2512"/>
      <c r="CN2512"/>
      <c r="CO2512"/>
      <c r="CP2512"/>
      <c r="CQ2512"/>
      <c r="CR2512"/>
      <c r="CS2512"/>
      <c r="CT2512"/>
      <c r="CU2512"/>
      <c r="CV2512"/>
    </row>
    <row r="2513" spans="10:100" x14ac:dyDescent="0.25">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c r="BA2513"/>
      <c r="BB2513"/>
      <c r="BC2513"/>
      <c r="BD2513"/>
      <c r="BE2513"/>
      <c r="BF2513"/>
      <c r="BG2513"/>
      <c r="BH2513"/>
      <c r="BI2513"/>
      <c r="BJ2513"/>
      <c r="BK2513"/>
      <c r="BL2513"/>
      <c r="BM2513"/>
      <c r="BN2513"/>
      <c r="BO2513"/>
      <c r="BP2513"/>
      <c r="BQ2513"/>
      <c r="BR2513"/>
      <c r="BS2513"/>
      <c r="BT2513"/>
      <c r="BU2513"/>
      <c r="BV2513"/>
      <c r="BW2513"/>
      <c r="BX2513"/>
      <c r="BY2513"/>
      <c r="BZ2513"/>
      <c r="CA2513"/>
      <c r="CB2513"/>
      <c r="CC2513"/>
      <c r="CD2513"/>
      <c r="CE2513"/>
      <c r="CF2513"/>
      <c r="CG2513"/>
      <c r="CH2513"/>
      <c r="CI2513"/>
      <c r="CJ2513"/>
      <c r="CK2513"/>
      <c r="CL2513"/>
      <c r="CM2513"/>
      <c r="CN2513"/>
      <c r="CO2513"/>
      <c r="CP2513"/>
      <c r="CQ2513"/>
      <c r="CR2513"/>
      <c r="CS2513"/>
      <c r="CT2513"/>
      <c r="CU2513"/>
      <c r="CV2513"/>
    </row>
    <row r="2514" spans="10:100" x14ac:dyDescent="0.25">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c r="BA2514"/>
      <c r="BB2514"/>
      <c r="BC2514"/>
      <c r="BD2514"/>
      <c r="BE2514"/>
      <c r="BF2514"/>
      <c r="BG2514"/>
      <c r="BH2514"/>
      <c r="BI2514"/>
      <c r="BJ2514"/>
      <c r="BK2514"/>
      <c r="BL2514"/>
      <c r="BM2514"/>
      <c r="BN2514"/>
      <c r="BO2514"/>
      <c r="BP2514"/>
      <c r="BQ2514"/>
      <c r="BR2514"/>
      <c r="BS2514"/>
      <c r="BT2514"/>
      <c r="BU2514"/>
      <c r="BV2514"/>
      <c r="BW2514"/>
      <c r="BX2514"/>
      <c r="BY2514"/>
      <c r="BZ2514"/>
      <c r="CA2514"/>
      <c r="CB2514"/>
      <c r="CC2514"/>
      <c r="CD2514"/>
      <c r="CE2514"/>
      <c r="CF2514"/>
      <c r="CG2514"/>
      <c r="CH2514"/>
      <c r="CI2514"/>
      <c r="CJ2514"/>
      <c r="CK2514"/>
      <c r="CL2514"/>
      <c r="CM2514"/>
      <c r="CN2514"/>
      <c r="CO2514"/>
      <c r="CP2514"/>
      <c r="CQ2514"/>
      <c r="CR2514"/>
      <c r="CS2514"/>
      <c r="CT2514"/>
      <c r="CU2514"/>
      <c r="CV2514"/>
    </row>
    <row r="2515" spans="10:100" x14ac:dyDescent="0.2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c r="BA2515"/>
      <c r="BB2515"/>
      <c r="BC2515"/>
      <c r="BD2515"/>
      <c r="BE2515"/>
      <c r="BF2515"/>
      <c r="BG2515"/>
      <c r="BH2515"/>
      <c r="BI2515"/>
      <c r="BJ2515"/>
      <c r="BK2515"/>
      <c r="BL2515"/>
      <c r="BM2515"/>
      <c r="BN2515"/>
      <c r="BO2515"/>
      <c r="BP2515"/>
      <c r="BQ2515"/>
      <c r="BR2515"/>
      <c r="BS2515"/>
      <c r="BT2515"/>
      <c r="BU2515"/>
      <c r="BV2515"/>
      <c r="BW2515"/>
      <c r="BX2515"/>
      <c r="BY2515"/>
      <c r="BZ2515"/>
      <c r="CA2515"/>
      <c r="CB2515"/>
      <c r="CC2515"/>
      <c r="CD2515"/>
      <c r="CE2515"/>
      <c r="CF2515"/>
      <c r="CG2515"/>
      <c r="CH2515"/>
      <c r="CI2515"/>
      <c r="CJ2515"/>
      <c r="CK2515"/>
      <c r="CL2515"/>
      <c r="CM2515"/>
      <c r="CN2515"/>
      <c r="CO2515"/>
      <c r="CP2515"/>
      <c r="CQ2515"/>
      <c r="CR2515"/>
      <c r="CS2515"/>
      <c r="CT2515"/>
      <c r="CU2515"/>
      <c r="CV2515"/>
    </row>
    <row r="2516" spans="10:100" x14ac:dyDescent="0.25">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c r="BA2516"/>
      <c r="BB2516"/>
      <c r="BC2516"/>
      <c r="BD2516"/>
      <c r="BE2516"/>
      <c r="BF2516"/>
      <c r="BG2516"/>
      <c r="BH2516"/>
      <c r="BI2516"/>
      <c r="BJ2516"/>
      <c r="BK2516"/>
      <c r="BL2516"/>
      <c r="BM2516"/>
      <c r="BN2516"/>
      <c r="BO2516"/>
      <c r="BP2516"/>
      <c r="BQ2516"/>
      <c r="BR2516"/>
      <c r="BS2516"/>
      <c r="BT2516"/>
      <c r="BU2516"/>
      <c r="BV2516"/>
      <c r="BW2516"/>
      <c r="BX2516"/>
      <c r="BY2516"/>
      <c r="BZ2516"/>
      <c r="CA2516"/>
      <c r="CB2516"/>
      <c r="CC2516"/>
      <c r="CD2516"/>
      <c r="CE2516"/>
      <c r="CF2516"/>
      <c r="CG2516"/>
      <c r="CH2516"/>
      <c r="CI2516"/>
      <c r="CJ2516"/>
      <c r="CK2516"/>
      <c r="CL2516"/>
      <c r="CM2516"/>
      <c r="CN2516"/>
      <c r="CO2516"/>
      <c r="CP2516"/>
      <c r="CQ2516"/>
      <c r="CR2516"/>
      <c r="CS2516"/>
      <c r="CT2516"/>
      <c r="CU2516"/>
      <c r="CV2516"/>
    </row>
    <row r="2517" spans="10:100" x14ac:dyDescent="0.25">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c r="AT2517"/>
      <c r="AU2517"/>
      <c r="AV2517"/>
      <c r="AW2517"/>
      <c r="AX2517"/>
      <c r="AY2517"/>
      <c r="AZ2517"/>
      <c r="BA2517"/>
      <c r="BB2517"/>
      <c r="BC2517"/>
      <c r="BD2517"/>
      <c r="BE2517"/>
      <c r="BF2517"/>
      <c r="BG2517"/>
      <c r="BH2517"/>
      <c r="BI2517"/>
      <c r="BJ2517"/>
      <c r="BK2517"/>
      <c r="BL2517"/>
      <c r="BM2517"/>
      <c r="BN2517"/>
      <c r="BO2517"/>
      <c r="BP2517"/>
      <c r="BQ2517"/>
      <c r="BR2517"/>
      <c r="BS2517"/>
      <c r="BT2517"/>
      <c r="BU2517"/>
      <c r="BV2517"/>
      <c r="BW2517"/>
      <c r="BX2517"/>
      <c r="BY2517"/>
      <c r="BZ2517"/>
      <c r="CA2517"/>
      <c r="CB2517"/>
      <c r="CC2517"/>
      <c r="CD2517"/>
      <c r="CE2517"/>
      <c r="CF2517"/>
      <c r="CG2517"/>
      <c r="CH2517"/>
      <c r="CI2517"/>
      <c r="CJ2517"/>
      <c r="CK2517"/>
      <c r="CL2517"/>
      <c r="CM2517"/>
      <c r="CN2517"/>
      <c r="CO2517"/>
      <c r="CP2517"/>
      <c r="CQ2517"/>
      <c r="CR2517"/>
      <c r="CS2517"/>
      <c r="CT2517"/>
      <c r="CU2517"/>
      <c r="CV2517"/>
    </row>
    <row r="2518" spans="10:100" x14ac:dyDescent="0.25">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c r="AT2518"/>
      <c r="AU2518"/>
      <c r="AV2518"/>
      <c r="AW2518"/>
      <c r="AX2518"/>
      <c r="AY2518"/>
      <c r="AZ2518"/>
      <c r="BA2518"/>
      <c r="BB2518"/>
      <c r="BC2518"/>
      <c r="BD2518"/>
      <c r="BE2518"/>
      <c r="BF2518"/>
      <c r="BG2518"/>
      <c r="BH2518"/>
      <c r="BI2518"/>
      <c r="BJ2518"/>
      <c r="BK2518"/>
      <c r="BL2518"/>
      <c r="BM2518"/>
      <c r="BN2518"/>
      <c r="BO2518"/>
      <c r="BP2518"/>
      <c r="BQ2518"/>
      <c r="BR2518"/>
      <c r="BS2518"/>
      <c r="BT2518"/>
      <c r="BU2518"/>
      <c r="BV2518"/>
      <c r="BW2518"/>
      <c r="BX2518"/>
      <c r="BY2518"/>
      <c r="BZ2518"/>
      <c r="CA2518"/>
      <c r="CB2518"/>
      <c r="CC2518"/>
      <c r="CD2518"/>
      <c r="CE2518"/>
      <c r="CF2518"/>
      <c r="CG2518"/>
      <c r="CH2518"/>
      <c r="CI2518"/>
      <c r="CJ2518"/>
      <c r="CK2518"/>
      <c r="CL2518"/>
      <c r="CM2518"/>
      <c r="CN2518"/>
      <c r="CO2518"/>
      <c r="CP2518"/>
      <c r="CQ2518"/>
      <c r="CR2518"/>
      <c r="CS2518"/>
      <c r="CT2518"/>
      <c r="CU2518"/>
      <c r="CV2518"/>
    </row>
    <row r="2519" spans="10:100" x14ac:dyDescent="0.25">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c r="AT2519"/>
      <c r="AU2519"/>
      <c r="AV2519"/>
      <c r="AW2519"/>
      <c r="AX2519"/>
      <c r="AY2519"/>
      <c r="AZ2519"/>
      <c r="BA2519"/>
      <c r="BB2519"/>
      <c r="BC2519"/>
      <c r="BD2519"/>
      <c r="BE2519"/>
      <c r="BF2519"/>
      <c r="BG2519"/>
      <c r="BH2519"/>
      <c r="BI2519"/>
      <c r="BJ2519"/>
      <c r="BK2519"/>
      <c r="BL2519"/>
      <c r="BM2519"/>
      <c r="BN2519"/>
      <c r="BO2519"/>
      <c r="BP2519"/>
      <c r="BQ2519"/>
      <c r="BR2519"/>
      <c r="BS2519"/>
      <c r="BT2519"/>
      <c r="BU2519"/>
      <c r="BV2519"/>
      <c r="BW2519"/>
      <c r="BX2519"/>
      <c r="BY2519"/>
      <c r="BZ2519"/>
      <c r="CA2519"/>
      <c r="CB2519"/>
      <c r="CC2519"/>
      <c r="CD2519"/>
      <c r="CE2519"/>
      <c r="CF2519"/>
      <c r="CG2519"/>
      <c r="CH2519"/>
      <c r="CI2519"/>
      <c r="CJ2519"/>
      <c r="CK2519"/>
      <c r="CL2519"/>
      <c r="CM2519"/>
      <c r="CN2519"/>
      <c r="CO2519"/>
      <c r="CP2519"/>
      <c r="CQ2519"/>
      <c r="CR2519"/>
      <c r="CS2519"/>
      <c r="CT2519"/>
      <c r="CU2519"/>
      <c r="CV2519"/>
    </row>
    <row r="2520" spans="10:100" x14ac:dyDescent="0.25">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c r="AT2520"/>
      <c r="AU2520"/>
      <c r="AV2520"/>
      <c r="AW2520"/>
      <c r="AX2520"/>
      <c r="AY2520"/>
      <c r="AZ2520"/>
      <c r="BA2520"/>
      <c r="BB2520"/>
      <c r="BC2520"/>
      <c r="BD2520"/>
      <c r="BE2520"/>
      <c r="BF2520"/>
      <c r="BG2520"/>
      <c r="BH2520"/>
      <c r="BI2520"/>
      <c r="BJ2520"/>
      <c r="BK2520"/>
      <c r="BL2520"/>
      <c r="BM2520"/>
      <c r="BN2520"/>
      <c r="BO2520"/>
      <c r="BP2520"/>
      <c r="BQ2520"/>
      <c r="BR2520"/>
      <c r="BS2520"/>
      <c r="BT2520"/>
      <c r="BU2520"/>
      <c r="BV2520"/>
      <c r="BW2520"/>
      <c r="BX2520"/>
      <c r="BY2520"/>
      <c r="BZ2520"/>
      <c r="CA2520"/>
      <c r="CB2520"/>
      <c r="CC2520"/>
      <c r="CD2520"/>
      <c r="CE2520"/>
      <c r="CF2520"/>
      <c r="CG2520"/>
      <c r="CH2520"/>
      <c r="CI2520"/>
      <c r="CJ2520"/>
      <c r="CK2520"/>
      <c r="CL2520"/>
      <c r="CM2520"/>
      <c r="CN2520"/>
      <c r="CO2520"/>
      <c r="CP2520"/>
      <c r="CQ2520"/>
      <c r="CR2520"/>
      <c r="CS2520"/>
      <c r="CT2520"/>
      <c r="CU2520"/>
      <c r="CV2520"/>
    </row>
    <row r="2521" spans="10:100" x14ac:dyDescent="0.25">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c r="AT2521"/>
      <c r="AU2521"/>
      <c r="AV2521"/>
      <c r="AW2521"/>
      <c r="AX2521"/>
      <c r="AY2521"/>
      <c r="AZ2521"/>
      <c r="BA2521"/>
      <c r="BB2521"/>
      <c r="BC2521"/>
      <c r="BD2521"/>
      <c r="BE2521"/>
      <c r="BF2521"/>
      <c r="BG2521"/>
      <c r="BH2521"/>
      <c r="BI2521"/>
      <c r="BJ2521"/>
      <c r="BK2521"/>
      <c r="BL2521"/>
      <c r="BM2521"/>
      <c r="BN2521"/>
      <c r="BO2521"/>
      <c r="BP2521"/>
      <c r="BQ2521"/>
      <c r="BR2521"/>
      <c r="BS2521"/>
      <c r="BT2521"/>
      <c r="BU2521"/>
      <c r="BV2521"/>
      <c r="BW2521"/>
      <c r="BX2521"/>
      <c r="BY2521"/>
      <c r="BZ2521"/>
      <c r="CA2521"/>
      <c r="CB2521"/>
      <c r="CC2521"/>
      <c r="CD2521"/>
      <c r="CE2521"/>
      <c r="CF2521"/>
      <c r="CG2521"/>
      <c r="CH2521"/>
      <c r="CI2521"/>
      <c r="CJ2521"/>
      <c r="CK2521"/>
      <c r="CL2521"/>
      <c r="CM2521"/>
      <c r="CN2521"/>
      <c r="CO2521"/>
      <c r="CP2521"/>
      <c r="CQ2521"/>
      <c r="CR2521"/>
      <c r="CS2521"/>
      <c r="CT2521"/>
      <c r="CU2521"/>
      <c r="CV2521"/>
    </row>
    <row r="2522" spans="10:100" x14ac:dyDescent="0.25">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c r="AT2522"/>
      <c r="AU2522"/>
      <c r="AV2522"/>
      <c r="AW2522"/>
      <c r="AX2522"/>
      <c r="AY2522"/>
      <c r="AZ2522"/>
      <c r="BA2522"/>
      <c r="BB2522"/>
      <c r="BC2522"/>
      <c r="BD2522"/>
      <c r="BE2522"/>
      <c r="BF2522"/>
      <c r="BG2522"/>
      <c r="BH2522"/>
      <c r="BI2522"/>
      <c r="BJ2522"/>
      <c r="BK2522"/>
      <c r="BL2522"/>
      <c r="BM2522"/>
      <c r="BN2522"/>
      <c r="BO2522"/>
      <c r="BP2522"/>
      <c r="BQ2522"/>
      <c r="BR2522"/>
      <c r="BS2522"/>
      <c r="BT2522"/>
      <c r="BU2522"/>
      <c r="BV2522"/>
      <c r="BW2522"/>
      <c r="BX2522"/>
      <c r="BY2522"/>
      <c r="BZ2522"/>
      <c r="CA2522"/>
      <c r="CB2522"/>
      <c r="CC2522"/>
      <c r="CD2522"/>
      <c r="CE2522"/>
      <c r="CF2522"/>
      <c r="CG2522"/>
      <c r="CH2522"/>
      <c r="CI2522"/>
      <c r="CJ2522"/>
      <c r="CK2522"/>
      <c r="CL2522"/>
      <c r="CM2522"/>
      <c r="CN2522"/>
      <c r="CO2522"/>
      <c r="CP2522"/>
      <c r="CQ2522"/>
      <c r="CR2522"/>
      <c r="CS2522"/>
      <c r="CT2522"/>
      <c r="CU2522"/>
      <c r="CV2522"/>
    </row>
    <row r="2523" spans="10:100" x14ac:dyDescent="0.25">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c r="AT2523"/>
      <c r="AU2523"/>
      <c r="AV2523"/>
      <c r="AW2523"/>
      <c r="AX2523"/>
      <c r="AY2523"/>
      <c r="AZ2523"/>
      <c r="BA2523"/>
      <c r="BB2523"/>
      <c r="BC2523"/>
      <c r="BD2523"/>
      <c r="BE2523"/>
      <c r="BF2523"/>
      <c r="BG2523"/>
      <c r="BH2523"/>
      <c r="BI2523"/>
      <c r="BJ2523"/>
      <c r="BK2523"/>
      <c r="BL2523"/>
      <c r="BM2523"/>
      <c r="BN2523"/>
      <c r="BO2523"/>
      <c r="BP2523"/>
      <c r="BQ2523"/>
      <c r="BR2523"/>
      <c r="BS2523"/>
      <c r="BT2523"/>
      <c r="BU2523"/>
      <c r="BV2523"/>
      <c r="BW2523"/>
      <c r="BX2523"/>
      <c r="BY2523"/>
      <c r="BZ2523"/>
      <c r="CA2523"/>
      <c r="CB2523"/>
      <c r="CC2523"/>
      <c r="CD2523"/>
      <c r="CE2523"/>
      <c r="CF2523"/>
      <c r="CG2523"/>
      <c r="CH2523"/>
      <c r="CI2523"/>
      <c r="CJ2523"/>
      <c r="CK2523"/>
      <c r="CL2523"/>
      <c r="CM2523"/>
      <c r="CN2523"/>
      <c r="CO2523"/>
      <c r="CP2523"/>
      <c r="CQ2523"/>
      <c r="CR2523"/>
      <c r="CS2523"/>
      <c r="CT2523"/>
      <c r="CU2523"/>
      <c r="CV2523"/>
    </row>
    <row r="2524" spans="10:100" x14ac:dyDescent="0.25">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c r="AT2524"/>
      <c r="AU2524"/>
      <c r="AV2524"/>
      <c r="AW2524"/>
      <c r="AX2524"/>
      <c r="AY2524"/>
      <c r="AZ2524"/>
      <c r="BA2524"/>
      <c r="BB2524"/>
      <c r="BC2524"/>
      <c r="BD2524"/>
      <c r="BE2524"/>
      <c r="BF2524"/>
      <c r="BG2524"/>
      <c r="BH2524"/>
      <c r="BI2524"/>
      <c r="BJ2524"/>
      <c r="BK2524"/>
      <c r="BL2524"/>
      <c r="BM2524"/>
      <c r="BN2524"/>
      <c r="BO2524"/>
      <c r="BP2524"/>
      <c r="BQ2524"/>
      <c r="BR2524"/>
      <c r="BS2524"/>
      <c r="BT2524"/>
      <c r="BU2524"/>
      <c r="BV2524"/>
      <c r="BW2524"/>
      <c r="BX2524"/>
      <c r="BY2524"/>
      <c r="BZ2524"/>
      <c r="CA2524"/>
      <c r="CB2524"/>
      <c r="CC2524"/>
      <c r="CD2524"/>
      <c r="CE2524"/>
      <c r="CF2524"/>
      <c r="CG2524"/>
      <c r="CH2524"/>
      <c r="CI2524"/>
      <c r="CJ2524"/>
      <c r="CK2524"/>
      <c r="CL2524"/>
      <c r="CM2524"/>
      <c r="CN2524"/>
      <c r="CO2524"/>
      <c r="CP2524"/>
      <c r="CQ2524"/>
      <c r="CR2524"/>
      <c r="CS2524"/>
      <c r="CT2524"/>
      <c r="CU2524"/>
      <c r="CV2524"/>
    </row>
    <row r="2525" spans="10:100" x14ac:dyDescent="0.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c r="AT2525"/>
      <c r="AU2525"/>
      <c r="AV2525"/>
      <c r="AW2525"/>
      <c r="AX2525"/>
      <c r="AY2525"/>
      <c r="AZ2525"/>
      <c r="BA2525"/>
      <c r="BB2525"/>
      <c r="BC2525"/>
      <c r="BD2525"/>
      <c r="BE2525"/>
      <c r="BF2525"/>
      <c r="BG2525"/>
      <c r="BH2525"/>
      <c r="BI2525"/>
      <c r="BJ2525"/>
      <c r="BK2525"/>
      <c r="BL2525"/>
      <c r="BM2525"/>
      <c r="BN2525"/>
      <c r="BO2525"/>
      <c r="BP2525"/>
      <c r="BQ2525"/>
      <c r="BR2525"/>
      <c r="BS2525"/>
      <c r="BT2525"/>
      <c r="BU2525"/>
      <c r="BV2525"/>
      <c r="BW2525"/>
      <c r="BX2525"/>
      <c r="BY2525"/>
      <c r="BZ2525"/>
      <c r="CA2525"/>
      <c r="CB2525"/>
      <c r="CC2525"/>
      <c r="CD2525"/>
      <c r="CE2525"/>
      <c r="CF2525"/>
      <c r="CG2525"/>
      <c r="CH2525"/>
      <c r="CI2525"/>
      <c r="CJ2525"/>
      <c r="CK2525"/>
      <c r="CL2525"/>
      <c r="CM2525"/>
      <c r="CN2525"/>
      <c r="CO2525"/>
      <c r="CP2525"/>
      <c r="CQ2525"/>
      <c r="CR2525"/>
      <c r="CS2525"/>
      <c r="CT2525"/>
      <c r="CU2525"/>
      <c r="CV2525"/>
    </row>
    <row r="2526" spans="10:100" x14ac:dyDescent="0.25">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c r="AT2526"/>
      <c r="AU2526"/>
      <c r="AV2526"/>
      <c r="AW2526"/>
      <c r="AX2526"/>
      <c r="AY2526"/>
      <c r="AZ2526"/>
      <c r="BA2526"/>
      <c r="BB2526"/>
      <c r="BC2526"/>
      <c r="BD2526"/>
      <c r="BE2526"/>
      <c r="BF2526"/>
      <c r="BG2526"/>
      <c r="BH2526"/>
      <c r="BI2526"/>
      <c r="BJ2526"/>
      <c r="BK2526"/>
      <c r="BL2526"/>
      <c r="BM2526"/>
      <c r="BN2526"/>
      <c r="BO2526"/>
      <c r="BP2526"/>
      <c r="BQ2526"/>
      <c r="BR2526"/>
      <c r="BS2526"/>
      <c r="BT2526"/>
      <c r="BU2526"/>
      <c r="BV2526"/>
      <c r="BW2526"/>
      <c r="BX2526"/>
      <c r="BY2526"/>
      <c r="BZ2526"/>
      <c r="CA2526"/>
      <c r="CB2526"/>
      <c r="CC2526"/>
      <c r="CD2526"/>
      <c r="CE2526"/>
      <c r="CF2526"/>
      <c r="CG2526"/>
      <c r="CH2526"/>
      <c r="CI2526"/>
      <c r="CJ2526"/>
      <c r="CK2526"/>
      <c r="CL2526"/>
      <c r="CM2526"/>
      <c r="CN2526"/>
      <c r="CO2526"/>
      <c r="CP2526"/>
      <c r="CQ2526"/>
      <c r="CR2526"/>
      <c r="CS2526"/>
      <c r="CT2526"/>
      <c r="CU2526"/>
      <c r="CV2526"/>
    </row>
    <row r="2527" spans="10:100" x14ac:dyDescent="0.25">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c r="AT2527"/>
      <c r="AU2527"/>
      <c r="AV2527"/>
      <c r="AW2527"/>
      <c r="AX2527"/>
      <c r="AY2527"/>
      <c r="AZ2527"/>
      <c r="BA2527"/>
      <c r="BB2527"/>
      <c r="BC2527"/>
      <c r="BD2527"/>
      <c r="BE2527"/>
      <c r="BF2527"/>
      <c r="BG2527"/>
      <c r="BH2527"/>
      <c r="BI2527"/>
      <c r="BJ2527"/>
      <c r="BK2527"/>
      <c r="BL2527"/>
      <c r="BM2527"/>
      <c r="BN2527"/>
      <c r="BO2527"/>
      <c r="BP2527"/>
      <c r="BQ2527"/>
      <c r="BR2527"/>
      <c r="BS2527"/>
      <c r="BT2527"/>
      <c r="BU2527"/>
      <c r="BV2527"/>
      <c r="BW2527"/>
      <c r="BX2527"/>
      <c r="BY2527"/>
      <c r="BZ2527"/>
      <c r="CA2527"/>
      <c r="CB2527"/>
      <c r="CC2527"/>
      <c r="CD2527"/>
      <c r="CE2527"/>
      <c r="CF2527"/>
      <c r="CG2527"/>
      <c r="CH2527"/>
      <c r="CI2527"/>
      <c r="CJ2527"/>
      <c r="CK2527"/>
      <c r="CL2527"/>
      <c r="CM2527"/>
      <c r="CN2527"/>
      <c r="CO2527"/>
      <c r="CP2527"/>
      <c r="CQ2527"/>
      <c r="CR2527"/>
      <c r="CS2527"/>
      <c r="CT2527"/>
      <c r="CU2527"/>
      <c r="CV2527"/>
    </row>
    <row r="2528" spans="10:100" x14ac:dyDescent="0.25">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c r="AT2528"/>
      <c r="AU2528"/>
      <c r="AV2528"/>
      <c r="AW2528"/>
      <c r="AX2528"/>
      <c r="AY2528"/>
      <c r="AZ2528"/>
      <c r="BA2528"/>
      <c r="BB2528"/>
      <c r="BC2528"/>
      <c r="BD2528"/>
      <c r="BE2528"/>
      <c r="BF2528"/>
      <c r="BG2528"/>
      <c r="BH2528"/>
      <c r="BI2528"/>
      <c r="BJ2528"/>
      <c r="BK2528"/>
      <c r="BL2528"/>
      <c r="BM2528"/>
      <c r="BN2528"/>
      <c r="BO2528"/>
      <c r="BP2528"/>
      <c r="BQ2528"/>
      <c r="BR2528"/>
      <c r="BS2528"/>
      <c r="BT2528"/>
      <c r="BU2528"/>
      <c r="BV2528"/>
      <c r="BW2528"/>
      <c r="BX2528"/>
      <c r="BY2528"/>
      <c r="BZ2528"/>
      <c r="CA2528"/>
      <c r="CB2528"/>
      <c r="CC2528"/>
      <c r="CD2528"/>
      <c r="CE2528"/>
      <c r="CF2528"/>
      <c r="CG2528"/>
      <c r="CH2528"/>
      <c r="CI2528"/>
      <c r="CJ2528"/>
      <c r="CK2528"/>
      <c r="CL2528"/>
      <c r="CM2528"/>
      <c r="CN2528"/>
      <c r="CO2528"/>
      <c r="CP2528"/>
      <c r="CQ2528"/>
      <c r="CR2528"/>
      <c r="CS2528"/>
      <c r="CT2528"/>
      <c r="CU2528"/>
      <c r="CV2528"/>
    </row>
    <row r="2529" spans="10:100" x14ac:dyDescent="0.25">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c r="AT2529"/>
      <c r="AU2529"/>
      <c r="AV2529"/>
      <c r="AW2529"/>
      <c r="AX2529"/>
      <c r="AY2529"/>
      <c r="AZ2529"/>
      <c r="BA2529"/>
      <c r="BB2529"/>
      <c r="BC2529"/>
      <c r="BD2529"/>
      <c r="BE2529"/>
      <c r="BF2529"/>
      <c r="BG2529"/>
      <c r="BH2529"/>
      <c r="BI2529"/>
      <c r="BJ2529"/>
      <c r="BK2529"/>
      <c r="BL2529"/>
      <c r="BM2529"/>
      <c r="BN2529"/>
      <c r="BO2529"/>
      <c r="BP2529"/>
      <c r="BQ2529"/>
      <c r="BR2529"/>
      <c r="BS2529"/>
      <c r="BT2529"/>
      <c r="BU2529"/>
      <c r="BV2529"/>
      <c r="BW2529"/>
      <c r="BX2529"/>
      <c r="BY2529"/>
      <c r="BZ2529"/>
      <c r="CA2529"/>
      <c r="CB2529"/>
      <c r="CC2529"/>
      <c r="CD2529"/>
      <c r="CE2529"/>
      <c r="CF2529"/>
      <c r="CG2529"/>
      <c r="CH2529"/>
      <c r="CI2529"/>
      <c r="CJ2529"/>
      <c r="CK2529"/>
      <c r="CL2529"/>
      <c r="CM2529"/>
      <c r="CN2529"/>
      <c r="CO2529"/>
      <c r="CP2529"/>
      <c r="CQ2529"/>
      <c r="CR2529"/>
      <c r="CS2529"/>
      <c r="CT2529"/>
      <c r="CU2529"/>
      <c r="CV2529"/>
    </row>
    <row r="2530" spans="10:100" x14ac:dyDescent="0.25">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c r="AT2530"/>
      <c r="AU2530"/>
      <c r="AV2530"/>
      <c r="AW2530"/>
      <c r="AX2530"/>
      <c r="AY2530"/>
      <c r="AZ2530"/>
      <c r="BA2530"/>
      <c r="BB2530"/>
      <c r="BC2530"/>
      <c r="BD2530"/>
      <c r="BE2530"/>
      <c r="BF2530"/>
      <c r="BG2530"/>
      <c r="BH2530"/>
      <c r="BI2530"/>
      <c r="BJ2530"/>
      <c r="BK2530"/>
      <c r="BL2530"/>
      <c r="BM2530"/>
      <c r="BN2530"/>
      <c r="BO2530"/>
      <c r="BP2530"/>
      <c r="BQ2530"/>
      <c r="BR2530"/>
      <c r="BS2530"/>
      <c r="BT2530"/>
      <c r="BU2530"/>
      <c r="BV2530"/>
      <c r="BW2530"/>
      <c r="BX2530"/>
      <c r="BY2530"/>
      <c r="BZ2530"/>
      <c r="CA2530"/>
      <c r="CB2530"/>
      <c r="CC2530"/>
      <c r="CD2530"/>
      <c r="CE2530"/>
      <c r="CF2530"/>
      <c r="CG2530"/>
      <c r="CH2530"/>
      <c r="CI2530"/>
      <c r="CJ2530"/>
      <c r="CK2530"/>
      <c r="CL2530"/>
      <c r="CM2530"/>
      <c r="CN2530"/>
      <c r="CO2530"/>
      <c r="CP2530"/>
      <c r="CQ2530"/>
      <c r="CR2530"/>
      <c r="CS2530"/>
      <c r="CT2530"/>
      <c r="CU2530"/>
      <c r="CV2530"/>
    </row>
    <row r="2531" spans="10:100" x14ac:dyDescent="0.25">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c r="AT2531"/>
      <c r="AU2531"/>
      <c r="AV2531"/>
      <c r="AW2531"/>
      <c r="AX2531"/>
      <c r="AY2531"/>
      <c r="AZ2531"/>
      <c r="BA2531"/>
      <c r="BB2531"/>
      <c r="BC2531"/>
      <c r="BD2531"/>
      <c r="BE2531"/>
      <c r="BF2531"/>
      <c r="BG2531"/>
      <c r="BH2531"/>
      <c r="BI2531"/>
      <c r="BJ2531"/>
      <c r="BK2531"/>
      <c r="BL2531"/>
      <c r="BM2531"/>
      <c r="BN2531"/>
      <c r="BO2531"/>
      <c r="BP2531"/>
      <c r="BQ2531"/>
      <c r="BR2531"/>
      <c r="BS2531"/>
      <c r="BT2531"/>
      <c r="BU2531"/>
      <c r="BV2531"/>
      <c r="BW2531"/>
      <c r="BX2531"/>
      <c r="BY2531"/>
      <c r="BZ2531"/>
      <c r="CA2531"/>
      <c r="CB2531"/>
      <c r="CC2531"/>
      <c r="CD2531"/>
      <c r="CE2531"/>
      <c r="CF2531"/>
      <c r="CG2531"/>
      <c r="CH2531"/>
      <c r="CI2531"/>
      <c r="CJ2531"/>
      <c r="CK2531"/>
      <c r="CL2531"/>
      <c r="CM2531"/>
      <c r="CN2531"/>
      <c r="CO2531"/>
      <c r="CP2531"/>
      <c r="CQ2531"/>
      <c r="CR2531"/>
      <c r="CS2531"/>
      <c r="CT2531"/>
      <c r="CU2531"/>
      <c r="CV2531"/>
    </row>
    <row r="2532" spans="10:100" x14ac:dyDescent="0.25">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c r="AT2532"/>
      <c r="AU2532"/>
      <c r="AV2532"/>
      <c r="AW2532"/>
      <c r="AX2532"/>
      <c r="AY2532"/>
      <c r="AZ2532"/>
      <c r="BA2532"/>
      <c r="BB2532"/>
      <c r="BC2532"/>
      <c r="BD2532"/>
      <c r="BE2532"/>
      <c r="BF2532"/>
      <c r="BG2532"/>
      <c r="BH2532"/>
      <c r="BI2532"/>
      <c r="BJ2532"/>
      <c r="BK2532"/>
      <c r="BL2532"/>
      <c r="BM2532"/>
      <c r="BN2532"/>
      <c r="BO2532"/>
      <c r="BP2532"/>
      <c r="BQ2532"/>
      <c r="BR2532"/>
      <c r="BS2532"/>
      <c r="BT2532"/>
      <c r="BU2532"/>
      <c r="BV2532"/>
      <c r="BW2532"/>
      <c r="BX2532"/>
      <c r="BY2532"/>
      <c r="BZ2532"/>
      <c r="CA2532"/>
      <c r="CB2532"/>
      <c r="CC2532"/>
      <c r="CD2532"/>
      <c r="CE2532"/>
      <c r="CF2532"/>
      <c r="CG2532"/>
      <c r="CH2532"/>
      <c r="CI2532"/>
      <c r="CJ2532"/>
      <c r="CK2532"/>
      <c r="CL2532"/>
      <c r="CM2532"/>
      <c r="CN2532"/>
      <c r="CO2532"/>
      <c r="CP2532"/>
      <c r="CQ2532"/>
      <c r="CR2532"/>
      <c r="CS2532"/>
      <c r="CT2532"/>
      <c r="CU2532"/>
      <c r="CV2532"/>
    </row>
    <row r="2533" spans="10:100" x14ac:dyDescent="0.25">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c r="AT2533"/>
      <c r="AU2533"/>
      <c r="AV2533"/>
      <c r="AW2533"/>
      <c r="AX2533"/>
      <c r="AY2533"/>
      <c r="AZ2533"/>
      <c r="BA2533"/>
      <c r="BB2533"/>
      <c r="BC2533"/>
      <c r="BD2533"/>
      <c r="BE2533"/>
      <c r="BF2533"/>
      <c r="BG2533"/>
      <c r="BH2533"/>
      <c r="BI2533"/>
      <c r="BJ2533"/>
      <c r="BK2533"/>
      <c r="BL2533"/>
      <c r="BM2533"/>
      <c r="BN2533"/>
      <c r="BO2533"/>
      <c r="BP2533"/>
      <c r="BQ2533"/>
      <c r="BR2533"/>
      <c r="BS2533"/>
      <c r="BT2533"/>
      <c r="BU2533"/>
      <c r="BV2533"/>
      <c r="BW2533"/>
      <c r="BX2533"/>
      <c r="BY2533"/>
      <c r="BZ2533"/>
      <c r="CA2533"/>
      <c r="CB2533"/>
      <c r="CC2533"/>
      <c r="CD2533"/>
      <c r="CE2533"/>
      <c r="CF2533"/>
      <c r="CG2533"/>
      <c r="CH2533"/>
      <c r="CI2533"/>
      <c r="CJ2533"/>
      <c r="CK2533"/>
      <c r="CL2533"/>
      <c r="CM2533"/>
      <c r="CN2533"/>
      <c r="CO2533"/>
      <c r="CP2533"/>
      <c r="CQ2533"/>
      <c r="CR2533"/>
      <c r="CS2533"/>
      <c r="CT2533"/>
      <c r="CU2533"/>
      <c r="CV2533"/>
    </row>
    <row r="2534" spans="10:100" x14ac:dyDescent="0.25">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c r="AT2534"/>
      <c r="AU2534"/>
      <c r="AV2534"/>
      <c r="AW2534"/>
      <c r="AX2534"/>
      <c r="AY2534"/>
      <c r="AZ2534"/>
      <c r="BA2534"/>
      <c r="BB2534"/>
      <c r="BC2534"/>
      <c r="BD2534"/>
      <c r="BE2534"/>
      <c r="BF2534"/>
      <c r="BG2534"/>
      <c r="BH2534"/>
      <c r="BI2534"/>
      <c r="BJ2534"/>
      <c r="BK2534"/>
      <c r="BL2534"/>
      <c r="BM2534"/>
      <c r="BN2534"/>
      <c r="BO2534"/>
      <c r="BP2534"/>
      <c r="BQ2534"/>
      <c r="BR2534"/>
      <c r="BS2534"/>
      <c r="BT2534"/>
      <c r="BU2534"/>
      <c r="BV2534"/>
      <c r="BW2534"/>
      <c r="BX2534"/>
      <c r="BY2534"/>
      <c r="BZ2534"/>
      <c r="CA2534"/>
      <c r="CB2534"/>
      <c r="CC2534"/>
      <c r="CD2534"/>
      <c r="CE2534"/>
      <c r="CF2534"/>
      <c r="CG2534"/>
      <c r="CH2534"/>
      <c r="CI2534"/>
      <c r="CJ2534"/>
      <c r="CK2534"/>
      <c r="CL2534"/>
      <c r="CM2534"/>
      <c r="CN2534"/>
      <c r="CO2534"/>
      <c r="CP2534"/>
      <c r="CQ2534"/>
      <c r="CR2534"/>
      <c r="CS2534"/>
      <c r="CT2534"/>
      <c r="CU2534"/>
      <c r="CV2534"/>
    </row>
    <row r="2535" spans="10:100" x14ac:dyDescent="0.2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c r="AT2535"/>
      <c r="AU2535"/>
      <c r="AV2535"/>
      <c r="AW2535"/>
      <c r="AX2535"/>
      <c r="AY2535"/>
      <c r="AZ2535"/>
      <c r="BA2535"/>
      <c r="BB2535"/>
      <c r="BC2535"/>
      <c r="BD2535"/>
      <c r="BE2535"/>
      <c r="BF2535"/>
      <c r="BG2535"/>
      <c r="BH2535"/>
      <c r="BI2535"/>
      <c r="BJ2535"/>
      <c r="BK2535"/>
      <c r="BL2535"/>
      <c r="BM2535"/>
      <c r="BN2535"/>
      <c r="BO2535"/>
      <c r="BP2535"/>
      <c r="BQ2535"/>
      <c r="BR2535"/>
      <c r="BS2535"/>
      <c r="BT2535"/>
      <c r="BU2535"/>
      <c r="BV2535"/>
      <c r="BW2535"/>
      <c r="BX2535"/>
      <c r="BY2535"/>
      <c r="BZ2535"/>
      <c r="CA2535"/>
      <c r="CB2535"/>
      <c r="CC2535"/>
      <c r="CD2535"/>
      <c r="CE2535"/>
      <c r="CF2535"/>
      <c r="CG2535"/>
      <c r="CH2535"/>
      <c r="CI2535"/>
      <c r="CJ2535"/>
      <c r="CK2535"/>
      <c r="CL2535"/>
      <c r="CM2535"/>
      <c r="CN2535"/>
      <c r="CO2535"/>
      <c r="CP2535"/>
      <c r="CQ2535"/>
      <c r="CR2535"/>
      <c r="CS2535"/>
      <c r="CT2535"/>
      <c r="CU2535"/>
      <c r="CV2535"/>
    </row>
    <row r="2536" spans="10:100" x14ac:dyDescent="0.25">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c r="AT2536"/>
      <c r="AU2536"/>
      <c r="AV2536"/>
      <c r="AW2536"/>
      <c r="AX2536"/>
      <c r="AY2536"/>
      <c r="AZ2536"/>
      <c r="BA2536"/>
      <c r="BB2536"/>
      <c r="BC2536"/>
      <c r="BD2536"/>
      <c r="BE2536"/>
      <c r="BF2536"/>
      <c r="BG2536"/>
      <c r="BH2536"/>
      <c r="BI2536"/>
      <c r="BJ2536"/>
      <c r="BK2536"/>
      <c r="BL2536"/>
      <c r="BM2536"/>
      <c r="BN2536"/>
      <c r="BO2536"/>
      <c r="BP2536"/>
      <c r="BQ2536"/>
      <c r="BR2536"/>
      <c r="BS2536"/>
      <c r="BT2536"/>
      <c r="BU2536"/>
      <c r="BV2536"/>
      <c r="BW2536"/>
      <c r="BX2536"/>
      <c r="BY2536"/>
      <c r="BZ2536"/>
      <c r="CA2536"/>
      <c r="CB2536"/>
      <c r="CC2536"/>
      <c r="CD2536"/>
      <c r="CE2536"/>
      <c r="CF2536"/>
      <c r="CG2536"/>
      <c r="CH2536"/>
      <c r="CI2536"/>
      <c r="CJ2536"/>
      <c r="CK2536"/>
      <c r="CL2536"/>
      <c r="CM2536"/>
      <c r="CN2536"/>
      <c r="CO2536"/>
      <c r="CP2536"/>
      <c r="CQ2536"/>
      <c r="CR2536"/>
      <c r="CS2536"/>
      <c r="CT2536"/>
      <c r="CU2536"/>
      <c r="CV2536"/>
    </row>
    <row r="2537" spans="10:100" x14ac:dyDescent="0.25">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c r="AT2537"/>
      <c r="AU2537"/>
      <c r="AV2537"/>
      <c r="AW2537"/>
      <c r="AX2537"/>
      <c r="AY2537"/>
      <c r="AZ2537"/>
      <c r="BA2537"/>
      <c r="BB2537"/>
      <c r="BC2537"/>
      <c r="BD2537"/>
      <c r="BE2537"/>
      <c r="BF2537"/>
      <c r="BG2537"/>
      <c r="BH2537"/>
      <c r="BI2537"/>
      <c r="BJ2537"/>
      <c r="BK2537"/>
      <c r="BL2537"/>
      <c r="BM2537"/>
      <c r="BN2537"/>
      <c r="BO2537"/>
      <c r="BP2537"/>
      <c r="BQ2537"/>
      <c r="BR2537"/>
      <c r="BS2537"/>
      <c r="BT2537"/>
      <c r="BU2537"/>
      <c r="BV2537"/>
      <c r="BW2537"/>
      <c r="BX2537"/>
      <c r="BY2537"/>
      <c r="BZ2537"/>
      <c r="CA2537"/>
      <c r="CB2537"/>
      <c r="CC2537"/>
      <c r="CD2537"/>
      <c r="CE2537"/>
      <c r="CF2537"/>
      <c r="CG2537"/>
      <c r="CH2537"/>
      <c r="CI2537"/>
      <c r="CJ2537"/>
      <c r="CK2537"/>
      <c r="CL2537"/>
      <c r="CM2537"/>
      <c r="CN2537"/>
      <c r="CO2537"/>
      <c r="CP2537"/>
      <c r="CQ2537"/>
      <c r="CR2537"/>
      <c r="CS2537"/>
      <c r="CT2537"/>
      <c r="CU2537"/>
      <c r="CV2537"/>
    </row>
    <row r="2538" spans="10:100" x14ac:dyDescent="0.25">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c r="AT2538"/>
      <c r="AU2538"/>
      <c r="AV2538"/>
      <c r="AW2538"/>
      <c r="AX2538"/>
      <c r="AY2538"/>
      <c r="AZ2538"/>
      <c r="BA2538"/>
      <c r="BB2538"/>
      <c r="BC2538"/>
      <c r="BD2538"/>
      <c r="BE2538"/>
      <c r="BF2538"/>
      <c r="BG2538"/>
      <c r="BH2538"/>
      <c r="BI2538"/>
      <c r="BJ2538"/>
      <c r="BK2538"/>
      <c r="BL2538"/>
      <c r="BM2538"/>
      <c r="BN2538"/>
      <c r="BO2538"/>
      <c r="BP2538"/>
      <c r="BQ2538"/>
      <c r="BR2538"/>
      <c r="BS2538"/>
      <c r="BT2538"/>
      <c r="BU2538"/>
      <c r="BV2538"/>
      <c r="BW2538"/>
      <c r="BX2538"/>
      <c r="BY2538"/>
      <c r="BZ2538"/>
      <c r="CA2538"/>
      <c r="CB2538"/>
      <c r="CC2538"/>
      <c r="CD2538"/>
      <c r="CE2538"/>
      <c r="CF2538"/>
      <c r="CG2538"/>
      <c r="CH2538"/>
      <c r="CI2538"/>
      <c r="CJ2538"/>
      <c r="CK2538"/>
      <c r="CL2538"/>
      <c r="CM2538"/>
      <c r="CN2538"/>
      <c r="CO2538"/>
      <c r="CP2538"/>
      <c r="CQ2538"/>
      <c r="CR2538"/>
      <c r="CS2538"/>
      <c r="CT2538"/>
      <c r="CU2538"/>
      <c r="CV2538"/>
    </row>
    <row r="2539" spans="10:100" x14ac:dyDescent="0.25">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c r="AT2539"/>
      <c r="AU2539"/>
      <c r="AV2539"/>
      <c r="AW2539"/>
      <c r="AX2539"/>
      <c r="AY2539"/>
      <c r="AZ2539"/>
      <c r="BA2539"/>
      <c r="BB2539"/>
      <c r="BC2539"/>
      <c r="BD2539"/>
      <c r="BE2539"/>
      <c r="BF2539"/>
      <c r="BG2539"/>
      <c r="BH2539"/>
      <c r="BI2539"/>
      <c r="BJ2539"/>
      <c r="BK2539"/>
      <c r="BL2539"/>
      <c r="BM2539"/>
      <c r="BN2539"/>
      <c r="BO2539"/>
      <c r="BP2539"/>
      <c r="BQ2539"/>
      <c r="BR2539"/>
      <c r="BS2539"/>
      <c r="BT2539"/>
      <c r="BU2539"/>
      <c r="BV2539"/>
      <c r="BW2539"/>
      <c r="BX2539"/>
      <c r="BY2539"/>
      <c r="BZ2539"/>
      <c r="CA2539"/>
      <c r="CB2539"/>
      <c r="CC2539"/>
      <c r="CD2539"/>
      <c r="CE2539"/>
      <c r="CF2539"/>
      <c r="CG2539"/>
      <c r="CH2539"/>
      <c r="CI2539"/>
      <c r="CJ2539"/>
      <c r="CK2539"/>
      <c r="CL2539"/>
      <c r="CM2539"/>
      <c r="CN2539"/>
      <c r="CO2539"/>
      <c r="CP2539"/>
      <c r="CQ2539"/>
      <c r="CR2539"/>
      <c r="CS2539"/>
      <c r="CT2539"/>
      <c r="CU2539"/>
      <c r="CV2539"/>
    </row>
    <row r="2540" spans="10:100" x14ac:dyDescent="0.25">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c r="BA2540"/>
      <c r="BB2540"/>
      <c r="BC2540"/>
      <c r="BD2540"/>
      <c r="BE2540"/>
      <c r="BF2540"/>
      <c r="BG2540"/>
      <c r="BH2540"/>
      <c r="BI2540"/>
      <c r="BJ2540"/>
      <c r="BK2540"/>
      <c r="BL2540"/>
      <c r="BM2540"/>
      <c r="BN2540"/>
      <c r="BO2540"/>
      <c r="BP2540"/>
      <c r="BQ2540"/>
      <c r="BR2540"/>
      <c r="BS2540"/>
      <c r="BT2540"/>
      <c r="BU2540"/>
      <c r="BV2540"/>
      <c r="BW2540"/>
      <c r="BX2540"/>
      <c r="BY2540"/>
      <c r="BZ2540"/>
      <c r="CA2540"/>
      <c r="CB2540"/>
      <c r="CC2540"/>
      <c r="CD2540"/>
      <c r="CE2540"/>
      <c r="CF2540"/>
      <c r="CG2540"/>
      <c r="CH2540"/>
      <c r="CI2540"/>
      <c r="CJ2540"/>
      <c r="CK2540"/>
      <c r="CL2540"/>
      <c r="CM2540"/>
      <c r="CN2540"/>
      <c r="CO2540"/>
      <c r="CP2540"/>
      <c r="CQ2540"/>
      <c r="CR2540"/>
      <c r="CS2540"/>
      <c r="CT2540"/>
      <c r="CU2540"/>
      <c r="CV2540"/>
    </row>
    <row r="2541" spans="10:100" x14ac:dyDescent="0.25">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c r="AT2541"/>
      <c r="AU2541"/>
      <c r="AV2541"/>
      <c r="AW2541"/>
      <c r="AX2541"/>
      <c r="AY2541"/>
      <c r="AZ2541"/>
      <c r="BA2541"/>
      <c r="BB2541"/>
      <c r="BC2541"/>
      <c r="BD2541"/>
      <c r="BE2541"/>
      <c r="BF2541"/>
      <c r="BG2541"/>
      <c r="BH2541"/>
      <c r="BI2541"/>
      <c r="BJ2541"/>
      <c r="BK2541"/>
      <c r="BL2541"/>
      <c r="BM2541"/>
      <c r="BN2541"/>
      <c r="BO2541"/>
      <c r="BP2541"/>
      <c r="BQ2541"/>
      <c r="BR2541"/>
      <c r="BS2541"/>
      <c r="BT2541"/>
      <c r="BU2541"/>
      <c r="BV2541"/>
      <c r="BW2541"/>
      <c r="BX2541"/>
      <c r="BY2541"/>
      <c r="BZ2541"/>
      <c r="CA2541"/>
      <c r="CB2541"/>
      <c r="CC2541"/>
      <c r="CD2541"/>
      <c r="CE2541"/>
      <c r="CF2541"/>
      <c r="CG2541"/>
      <c r="CH2541"/>
      <c r="CI2541"/>
      <c r="CJ2541"/>
      <c r="CK2541"/>
      <c r="CL2541"/>
      <c r="CM2541"/>
      <c r="CN2541"/>
      <c r="CO2541"/>
      <c r="CP2541"/>
      <c r="CQ2541"/>
      <c r="CR2541"/>
      <c r="CS2541"/>
      <c r="CT2541"/>
      <c r="CU2541"/>
      <c r="CV2541"/>
    </row>
    <row r="2542" spans="10:100" x14ac:dyDescent="0.25">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c r="AT2542"/>
      <c r="AU2542"/>
      <c r="AV2542"/>
      <c r="AW2542"/>
      <c r="AX2542"/>
      <c r="AY2542"/>
      <c r="AZ2542"/>
      <c r="BA2542"/>
      <c r="BB2542"/>
      <c r="BC2542"/>
      <c r="BD2542"/>
      <c r="BE2542"/>
      <c r="BF2542"/>
      <c r="BG2542"/>
      <c r="BH2542"/>
      <c r="BI2542"/>
      <c r="BJ2542"/>
      <c r="BK2542"/>
      <c r="BL2542"/>
      <c r="BM2542"/>
      <c r="BN2542"/>
      <c r="BO2542"/>
      <c r="BP2542"/>
      <c r="BQ2542"/>
      <c r="BR2542"/>
      <c r="BS2542"/>
      <c r="BT2542"/>
      <c r="BU2542"/>
      <c r="BV2542"/>
      <c r="BW2542"/>
      <c r="BX2542"/>
      <c r="BY2542"/>
      <c r="BZ2542"/>
      <c r="CA2542"/>
      <c r="CB2542"/>
      <c r="CC2542"/>
      <c r="CD2542"/>
      <c r="CE2542"/>
      <c r="CF2542"/>
      <c r="CG2542"/>
      <c r="CH2542"/>
      <c r="CI2542"/>
      <c r="CJ2542"/>
      <c r="CK2542"/>
      <c r="CL2542"/>
      <c r="CM2542"/>
      <c r="CN2542"/>
      <c r="CO2542"/>
      <c r="CP2542"/>
      <c r="CQ2542"/>
      <c r="CR2542"/>
      <c r="CS2542"/>
      <c r="CT2542"/>
      <c r="CU2542"/>
      <c r="CV2542"/>
    </row>
    <row r="2543" spans="10:100" x14ac:dyDescent="0.25">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c r="AT2543"/>
      <c r="AU2543"/>
      <c r="AV2543"/>
      <c r="AW2543"/>
      <c r="AX2543"/>
      <c r="AY2543"/>
      <c r="AZ2543"/>
      <c r="BA2543"/>
      <c r="BB2543"/>
      <c r="BC2543"/>
      <c r="BD2543"/>
      <c r="BE2543"/>
      <c r="BF2543"/>
      <c r="BG2543"/>
      <c r="BH2543"/>
      <c r="BI2543"/>
      <c r="BJ2543"/>
      <c r="BK2543"/>
      <c r="BL2543"/>
      <c r="BM2543"/>
      <c r="BN2543"/>
      <c r="BO2543"/>
      <c r="BP2543"/>
      <c r="BQ2543"/>
      <c r="BR2543"/>
      <c r="BS2543"/>
      <c r="BT2543"/>
      <c r="BU2543"/>
      <c r="BV2543"/>
      <c r="BW2543"/>
      <c r="BX2543"/>
      <c r="BY2543"/>
      <c r="BZ2543"/>
      <c r="CA2543"/>
      <c r="CB2543"/>
      <c r="CC2543"/>
      <c r="CD2543"/>
      <c r="CE2543"/>
      <c r="CF2543"/>
      <c r="CG2543"/>
      <c r="CH2543"/>
      <c r="CI2543"/>
      <c r="CJ2543"/>
      <c r="CK2543"/>
      <c r="CL2543"/>
      <c r="CM2543"/>
      <c r="CN2543"/>
      <c r="CO2543"/>
      <c r="CP2543"/>
      <c r="CQ2543"/>
      <c r="CR2543"/>
      <c r="CS2543"/>
      <c r="CT2543"/>
      <c r="CU2543"/>
      <c r="CV2543"/>
    </row>
    <row r="2544" spans="10:100" x14ac:dyDescent="0.25">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c r="AT2544"/>
      <c r="AU2544"/>
      <c r="AV2544"/>
      <c r="AW2544"/>
      <c r="AX2544"/>
      <c r="AY2544"/>
      <c r="AZ2544"/>
      <c r="BA2544"/>
      <c r="BB2544"/>
      <c r="BC2544"/>
      <c r="BD2544"/>
      <c r="BE2544"/>
      <c r="BF2544"/>
      <c r="BG2544"/>
      <c r="BH2544"/>
      <c r="BI2544"/>
      <c r="BJ2544"/>
      <c r="BK2544"/>
      <c r="BL2544"/>
      <c r="BM2544"/>
      <c r="BN2544"/>
      <c r="BO2544"/>
      <c r="BP2544"/>
      <c r="BQ2544"/>
      <c r="BR2544"/>
      <c r="BS2544"/>
      <c r="BT2544"/>
      <c r="BU2544"/>
      <c r="BV2544"/>
      <c r="BW2544"/>
      <c r="BX2544"/>
      <c r="BY2544"/>
      <c r="BZ2544"/>
      <c r="CA2544"/>
      <c r="CB2544"/>
      <c r="CC2544"/>
      <c r="CD2544"/>
      <c r="CE2544"/>
      <c r="CF2544"/>
      <c r="CG2544"/>
      <c r="CH2544"/>
      <c r="CI2544"/>
      <c r="CJ2544"/>
      <c r="CK2544"/>
      <c r="CL2544"/>
      <c r="CM2544"/>
      <c r="CN2544"/>
      <c r="CO2544"/>
      <c r="CP2544"/>
      <c r="CQ2544"/>
      <c r="CR2544"/>
      <c r="CS2544"/>
      <c r="CT2544"/>
      <c r="CU2544"/>
      <c r="CV2544"/>
    </row>
    <row r="2545" spans="10:100" x14ac:dyDescent="0.2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c r="AT2545"/>
      <c r="AU2545"/>
      <c r="AV2545"/>
      <c r="AW2545"/>
      <c r="AX2545"/>
      <c r="AY2545"/>
      <c r="AZ2545"/>
      <c r="BA2545"/>
      <c r="BB2545"/>
      <c r="BC2545"/>
      <c r="BD2545"/>
      <c r="BE2545"/>
      <c r="BF2545"/>
      <c r="BG2545"/>
      <c r="BH2545"/>
      <c r="BI2545"/>
      <c r="BJ2545"/>
      <c r="BK2545"/>
      <c r="BL2545"/>
      <c r="BM2545"/>
      <c r="BN2545"/>
      <c r="BO2545"/>
      <c r="BP2545"/>
      <c r="BQ2545"/>
      <c r="BR2545"/>
      <c r="BS2545"/>
      <c r="BT2545"/>
      <c r="BU2545"/>
      <c r="BV2545"/>
      <c r="BW2545"/>
      <c r="BX2545"/>
      <c r="BY2545"/>
      <c r="BZ2545"/>
      <c r="CA2545"/>
      <c r="CB2545"/>
      <c r="CC2545"/>
      <c r="CD2545"/>
      <c r="CE2545"/>
      <c r="CF2545"/>
      <c r="CG2545"/>
      <c r="CH2545"/>
      <c r="CI2545"/>
      <c r="CJ2545"/>
      <c r="CK2545"/>
      <c r="CL2545"/>
      <c r="CM2545"/>
      <c r="CN2545"/>
      <c r="CO2545"/>
      <c r="CP2545"/>
      <c r="CQ2545"/>
      <c r="CR2545"/>
      <c r="CS2545"/>
      <c r="CT2545"/>
      <c r="CU2545"/>
      <c r="CV2545"/>
    </row>
    <row r="2546" spans="10:100" x14ac:dyDescent="0.25">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c r="AT2546"/>
      <c r="AU2546"/>
      <c r="AV2546"/>
      <c r="AW2546"/>
      <c r="AX2546"/>
      <c r="AY2546"/>
      <c r="AZ2546"/>
      <c r="BA2546"/>
      <c r="BB2546"/>
      <c r="BC2546"/>
      <c r="BD2546"/>
      <c r="BE2546"/>
      <c r="BF2546"/>
      <c r="BG2546"/>
      <c r="BH2546"/>
      <c r="BI2546"/>
      <c r="BJ2546"/>
      <c r="BK2546"/>
      <c r="BL2546"/>
      <c r="BM2546"/>
      <c r="BN2546"/>
      <c r="BO2546"/>
      <c r="BP2546"/>
      <c r="BQ2546"/>
      <c r="BR2546"/>
      <c r="BS2546"/>
      <c r="BT2546"/>
      <c r="BU2546"/>
      <c r="BV2546"/>
      <c r="BW2546"/>
      <c r="BX2546"/>
      <c r="BY2546"/>
      <c r="BZ2546"/>
      <c r="CA2546"/>
      <c r="CB2546"/>
      <c r="CC2546"/>
      <c r="CD2546"/>
      <c r="CE2546"/>
      <c r="CF2546"/>
      <c r="CG2546"/>
      <c r="CH2546"/>
      <c r="CI2546"/>
      <c r="CJ2546"/>
      <c r="CK2546"/>
      <c r="CL2546"/>
      <c r="CM2546"/>
      <c r="CN2546"/>
      <c r="CO2546"/>
      <c r="CP2546"/>
      <c r="CQ2546"/>
      <c r="CR2546"/>
      <c r="CS2546"/>
      <c r="CT2546"/>
      <c r="CU2546"/>
      <c r="CV2546"/>
    </row>
    <row r="2547" spans="10:100" x14ac:dyDescent="0.25">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c r="AT2547"/>
      <c r="AU2547"/>
      <c r="AV2547"/>
      <c r="AW2547"/>
      <c r="AX2547"/>
      <c r="AY2547"/>
      <c r="AZ2547"/>
      <c r="BA2547"/>
      <c r="BB2547"/>
      <c r="BC2547"/>
      <c r="BD2547"/>
      <c r="BE2547"/>
      <c r="BF2547"/>
      <c r="BG2547"/>
      <c r="BH2547"/>
      <c r="BI2547"/>
      <c r="BJ2547"/>
      <c r="BK2547"/>
      <c r="BL2547"/>
      <c r="BM2547"/>
      <c r="BN2547"/>
      <c r="BO2547"/>
      <c r="BP2547"/>
      <c r="BQ2547"/>
      <c r="BR2547"/>
      <c r="BS2547"/>
      <c r="BT2547"/>
      <c r="BU2547"/>
      <c r="BV2547"/>
      <c r="BW2547"/>
      <c r="BX2547"/>
      <c r="BY2547"/>
      <c r="BZ2547"/>
      <c r="CA2547"/>
      <c r="CB2547"/>
      <c r="CC2547"/>
      <c r="CD2547"/>
      <c r="CE2547"/>
      <c r="CF2547"/>
      <c r="CG2547"/>
      <c r="CH2547"/>
      <c r="CI2547"/>
      <c r="CJ2547"/>
      <c r="CK2547"/>
      <c r="CL2547"/>
      <c r="CM2547"/>
      <c r="CN2547"/>
      <c r="CO2547"/>
      <c r="CP2547"/>
      <c r="CQ2547"/>
      <c r="CR2547"/>
      <c r="CS2547"/>
      <c r="CT2547"/>
      <c r="CU2547"/>
      <c r="CV2547"/>
    </row>
    <row r="2548" spans="10:100" x14ac:dyDescent="0.25">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c r="AT2548"/>
      <c r="AU2548"/>
      <c r="AV2548"/>
      <c r="AW2548"/>
      <c r="AX2548"/>
      <c r="AY2548"/>
      <c r="AZ2548"/>
      <c r="BA2548"/>
      <c r="BB2548"/>
      <c r="BC2548"/>
      <c r="BD2548"/>
      <c r="BE2548"/>
      <c r="BF2548"/>
      <c r="BG2548"/>
      <c r="BH2548"/>
      <c r="BI2548"/>
      <c r="BJ2548"/>
      <c r="BK2548"/>
      <c r="BL2548"/>
      <c r="BM2548"/>
      <c r="BN2548"/>
      <c r="BO2548"/>
      <c r="BP2548"/>
      <c r="BQ2548"/>
      <c r="BR2548"/>
      <c r="BS2548"/>
      <c r="BT2548"/>
      <c r="BU2548"/>
      <c r="BV2548"/>
      <c r="BW2548"/>
      <c r="BX2548"/>
      <c r="BY2548"/>
      <c r="BZ2548"/>
      <c r="CA2548"/>
      <c r="CB2548"/>
      <c r="CC2548"/>
      <c r="CD2548"/>
      <c r="CE2548"/>
      <c r="CF2548"/>
      <c r="CG2548"/>
      <c r="CH2548"/>
      <c r="CI2548"/>
      <c r="CJ2548"/>
      <c r="CK2548"/>
      <c r="CL2548"/>
      <c r="CM2548"/>
      <c r="CN2548"/>
      <c r="CO2548"/>
      <c r="CP2548"/>
      <c r="CQ2548"/>
      <c r="CR2548"/>
      <c r="CS2548"/>
      <c r="CT2548"/>
      <c r="CU2548"/>
      <c r="CV2548"/>
    </row>
    <row r="2549" spans="10:100" x14ac:dyDescent="0.25">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c r="AT2549"/>
      <c r="AU2549"/>
      <c r="AV2549"/>
      <c r="AW2549"/>
      <c r="AX2549"/>
      <c r="AY2549"/>
      <c r="AZ2549"/>
      <c r="BA2549"/>
      <c r="BB2549"/>
      <c r="BC2549"/>
      <c r="BD2549"/>
      <c r="BE2549"/>
      <c r="BF2549"/>
      <c r="BG2549"/>
      <c r="BH2549"/>
      <c r="BI2549"/>
      <c r="BJ2549"/>
      <c r="BK2549"/>
      <c r="BL2549"/>
      <c r="BM2549"/>
      <c r="BN2549"/>
      <c r="BO2549"/>
      <c r="BP2549"/>
      <c r="BQ2549"/>
      <c r="BR2549"/>
      <c r="BS2549"/>
      <c r="BT2549"/>
      <c r="BU2549"/>
      <c r="BV2549"/>
      <c r="BW2549"/>
      <c r="BX2549"/>
      <c r="BY2549"/>
      <c r="BZ2549"/>
      <c r="CA2549"/>
      <c r="CB2549"/>
      <c r="CC2549"/>
      <c r="CD2549"/>
      <c r="CE2549"/>
      <c r="CF2549"/>
      <c r="CG2549"/>
      <c r="CH2549"/>
      <c r="CI2549"/>
      <c r="CJ2549"/>
      <c r="CK2549"/>
      <c r="CL2549"/>
      <c r="CM2549"/>
      <c r="CN2549"/>
      <c r="CO2549"/>
      <c r="CP2549"/>
      <c r="CQ2549"/>
      <c r="CR2549"/>
      <c r="CS2549"/>
      <c r="CT2549"/>
      <c r="CU2549"/>
      <c r="CV2549"/>
    </row>
    <row r="2550" spans="10:100" x14ac:dyDescent="0.25">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c r="AT2550"/>
      <c r="AU2550"/>
      <c r="AV2550"/>
      <c r="AW2550"/>
      <c r="AX2550"/>
      <c r="AY2550"/>
      <c r="AZ2550"/>
      <c r="BA2550"/>
      <c r="BB2550"/>
      <c r="BC2550"/>
      <c r="BD2550"/>
      <c r="BE2550"/>
      <c r="BF2550"/>
      <c r="BG2550"/>
      <c r="BH2550"/>
      <c r="BI2550"/>
      <c r="BJ2550"/>
      <c r="BK2550"/>
      <c r="BL2550"/>
      <c r="BM2550"/>
      <c r="BN2550"/>
      <c r="BO2550"/>
      <c r="BP2550"/>
      <c r="BQ2550"/>
      <c r="BR2550"/>
      <c r="BS2550"/>
      <c r="BT2550"/>
      <c r="BU2550"/>
      <c r="BV2550"/>
      <c r="BW2550"/>
      <c r="BX2550"/>
      <c r="BY2550"/>
      <c r="BZ2550"/>
      <c r="CA2550"/>
      <c r="CB2550"/>
      <c r="CC2550"/>
      <c r="CD2550"/>
      <c r="CE2550"/>
      <c r="CF2550"/>
      <c r="CG2550"/>
      <c r="CH2550"/>
      <c r="CI2550"/>
      <c r="CJ2550"/>
      <c r="CK2550"/>
      <c r="CL2550"/>
      <c r="CM2550"/>
      <c r="CN2550"/>
      <c r="CO2550"/>
      <c r="CP2550"/>
      <c r="CQ2550"/>
      <c r="CR2550"/>
      <c r="CS2550"/>
      <c r="CT2550"/>
      <c r="CU2550"/>
      <c r="CV2550"/>
    </row>
    <row r="2551" spans="10:100" x14ac:dyDescent="0.25">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c r="BD2551"/>
      <c r="BE2551"/>
      <c r="BF2551"/>
      <c r="BG2551"/>
      <c r="BH2551"/>
      <c r="BI2551"/>
      <c r="BJ2551"/>
      <c r="BK2551"/>
      <c r="BL2551"/>
      <c r="BM2551"/>
      <c r="BN2551"/>
      <c r="BO2551"/>
      <c r="BP2551"/>
      <c r="BQ2551"/>
      <c r="BR2551"/>
      <c r="BS2551"/>
      <c r="BT2551"/>
      <c r="BU2551"/>
      <c r="BV2551"/>
      <c r="BW2551"/>
      <c r="BX2551"/>
      <c r="BY2551"/>
      <c r="BZ2551"/>
      <c r="CA2551"/>
      <c r="CB2551"/>
      <c r="CC2551"/>
      <c r="CD2551"/>
      <c r="CE2551"/>
      <c r="CF2551"/>
      <c r="CG2551"/>
      <c r="CH2551"/>
      <c r="CI2551"/>
      <c r="CJ2551"/>
      <c r="CK2551"/>
      <c r="CL2551"/>
      <c r="CM2551"/>
      <c r="CN2551"/>
      <c r="CO2551"/>
      <c r="CP2551"/>
      <c r="CQ2551"/>
      <c r="CR2551"/>
      <c r="CS2551"/>
      <c r="CT2551"/>
      <c r="CU2551"/>
      <c r="CV2551"/>
    </row>
    <row r="2552" spans="10:100" x14ac:dyDescent="0.25">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c r="AT2552"/>
      <c r="AU2552"/>
      <c r="AV2552"/>
      <c r="AW2552"/>
      <c r="AX2552"/>
      <c r="AY2552"/>
      <c r="AZ2552"/>
      <c r="BA2552"/>
      <c r="BB2552"/>
      <c r="BC2552"/>
      <c r="BD2552"/>
      <c r="BE2552"/>
      <c r="BF2552"/>
      <c r="BG2552"/>
      <c r="BH2552"/>
      <c r="BI2552"/>
      <c r="BJ2552"/>
      <c r="BK2552"/>
      <c r="BL2552"/>
      <c r="BM2552"/>
      <c r="BN2552"/>
      <c r="BO2552"/>
      <c r="BP2552"/>
      <c r="BQ2552"/>
      <c r="BR2552"/>
      <c r="BS2552"/>
      <c r="BT2552"/>
      <c r="BU2552"/>
      <c r="BV2552"/>
      <c r="BW2552"/>
      <c r="BX2552"/>
      <c r="BY2552"/>
      <c r="BZ2552"/>
      <c r="CA2552"/>
      <c r="CB2552"/>
      <c r="CC2552"/>
      <c r="CD2552"/>
      <c r="CE2552"/>
      <c r="CF2552"/>
      <c r="CG2552"/>
      <c r="CH2552"/>
      <c r="CI2552"/>
      <c r="CJ2552"/>
      <c r="CK2552"/>
      <c r="CL2552"/>
      <c r="CM2552"/>
      <c r="CN2552"/>
      <c r="CO2552"/>
      <c r="CP2552"/>
      <c r="CQ2552"/>
      <c r="CR2552"/>
      <c r="CS2552"/>
      <c r="CT2552"/>
      <c r="CU2552"/>
      <c r="CV2552"/>
    </row>
    <row r="2553" spans="10:100" x14ac:dyDescent="0.25">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c r="AT2553"/>
      <c r="AU2553"/>
      <c r="AV2553"/>
      <c r="AW2553"/>
      <c r="AX2553"/>
      <c r="AY2553"/>
      <c r="AZ2553"/>
      <c r="BA2553"/>
      <c r="BB2553"/>
      <c r="BC2553"/>
      <c r="BD2553"/>
      <c r="BE2553"/>
      <c r="BF2553"/>
      <c r="BG2553"/>
      <c r="BH2553"/>
      <c r="BI2553"/>
      <c r="BJ2553"/>
      <c r="BK2553"/>
      <c r="BL2553"/>
      <c r="BM2553"/>
      <c r="BN2553"/>
      <c r="BO2553"/>
      <c r="BP2553"/>
      <c r="BQ2553"/>
      <c r="BR2553"/>
      <c r="BS2553"/>
      <c r="BT2553"/>
      <c r="BU2553"/>
      <c r="BV2553"/>
      <c r="BW2553"/>
      <c r="BX2553"/>
      <c r="BY2553"/>
      <c r="BZ2553"/>
      <c r="CA2553"/>
      <c r="CB2553"/>
      <c r="CC2553"/>
      <c r="CD2553"/>
      <c r="CE2553"/>
      <c r="CF2553"/>
      <c r="CG2553"/>
      <c r="CH2553"/>
      <c r="CI2553"/>
      <c r="CJ2553"/>
      <c r="CK2553"/>
      <c r="CL2553"/>
      <c r="CM2553"/>
      <c r="CN2553"/>
      <c r="CO2553"/>
      <c r="CP2553"/>
      <c r="CQ2553"/>
      <c r="CR2553"/>
      <c r="CS2553"/>
      <c r="CT2553"/>
      <c r="CU2553"/>
      <c r="CV2553"/>
    </row>
    <row r="2554" spans="10:100" x14ac:dyDescent="0.25">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c r="AT2554"/>
      <c r="AU2554"/>
      <c r="AV2554"/>
      <c r="AW2554"/>
      <c r="AX2554"/>
      <c r="AY2554"/>
      <c r="AZ2554"/>
      <c r="BA2554"/>
      <c r="BB2554"/>
      <c r="BC2554"/>
      <c r="BD2554"/>
      <c r="BE2554"/>
      <c r="BF2554"/>
      <c r="BG2554"/>
      <c r="BH2554"/>
      <c r="BI2554"/>
      <c r="BJ2554"/>
      <c r="BK2554"/>
      <c r="BL2554"/>
      <c r="BM2554"/>
      <c r="BN2554"/>
      <c r="BO2554"/>
      <c r="BP2554"/>
      <c r="BQ2554"/>
      <c r="BR2554"/>
      <c r="BS2554"/>
      <c r="BT2554"/>
      <c r="BU2554"/>
      <c r="BV2554"/>
      <c r="BW2554"/>
      <c r="BX2554"/>
      <c r="BY2554"/>
      <c r="BZ2554"/>
      <c r="CA2554"/>
      <c r="CB2554"/>
      <c r="CC2554"/>
      <c r="CD2554"/>
      <c r="CE2554"/>
      <c r="CF2554"/>
      <c r="CG2554"/>
      <c r="CH2554"/>
      <c r="CI2554"/>
      <c r="CJ2554"/>
      <c r="CK2554"/>
      <c r="CL2554"/>
      <c r="CM2554"/>
      <c r="CN2554"/>
      <c r="CO2554"/>
      <c r="CP2554"/>
      <c r="CQ2554"/>
      <c r="CR2554"/>
      <c r="CS2554"/>
      <c r="CT2554"/>
      <c r="CU2554"/>
      <c r="CV2554"/>
    </row>
    <row r="2555" spans="10:100" x14ac:dyDescent="0.2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c r="AT2555"/>
      <c r="AU2555"/>
      <c r="AV2555"/>
      <c r="AW2555"/>
      <c r="AX2555"/>
      <c r="AY2555"/>
      <c r="AZ2555"/>
      <c r="BA2555"/>
      <c r="BB2555"/>
      <c r="BC2555"/>
      <c r="BD2555"/>
      <c r="BE2555"/>
      <c r="BF2555"/>
      <c r="BG2555"/>
      <c r="BH2555"/>
      <c r="BI2555"/>
      <c r="BJ2555"/>
      <c r="BK2555"/>
      <c r="BL2555"/>
      <c r="BM2555"/>
      <c r="BN2555"/>
      <c r="BO2555"/>
      <c r="BP2555"/>
      <c r="BQ2555"/>
      <c r="BR2555"/>
      <c r="BS2555"/>
      <c r="BT2555"/>
      <c r="BU2555"/>
      <c r="BV2555"/>
      <c r="BW2555"/>
      <c r="BX2555"/>
      <c r="BY2555"/>
      <c r="BZ2555"/>
      <c r="CA2555"/>
      <c r="CB2555"/>
      <c r="CC2555"/>
      <c r="CD2555"/>
      <c r="CE2555"/>
      <c r="CF2555"/>
      <c r="CG2555"/>
      <c r="CH2555"/>
      <c r="CI2555"/>
      <c r="CJ2555"/>
      <c r="CK2555"/>
      <c r="CL2555"/>
      <c r="CM2555"/>
      <c r="CN2555"/>
      <c r="CO2555"/>
      <c r="CP2555"/>
      <c r="CQ2555"/>
      <c r="CR2555"/>
      <c r="CS2555"/>
      <c r="CT2555"/>
      <c r="CU2555"/>
      <c r="CV2555"/>
    </row>
    <row r="2556" spans="10:100" x14ac:dyDescent="0.25">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c r="AT2556"/>
      <c r="AU2556"/>
      <c r="AV2556"/>
      <c r="AW2556"/>
      <c r="AX2556"/>
      <c r="AY2556"/>
      <c r="AZ2556"/>
      <c r="BA2556"/>
      <c r="BB2556"/>
      <c r="BC2556"/>
      <c r="BD2556"/>
      <c r="BE2556"/>
      <c r="BF2556"/>
      <c r="BG2556"/>
      <c r="BH2556"/>
      <c r="BI2556"/>
      <c r="BJ2556"/>
      <c r="BK2556"/>
      <c r="BL2556"/>
      <c r="BM2556"/>
      <c r="BN2556"/>
      <c r="BO2556"/>
      <c r="BP2556"/>
      <c r="BQ2556"/>
      <c r="BR2556"/>
      <c r="BS2556"/>
      <c r="BT2556"/>
      <c r="BU2556"/>
      <c r="BV2556"/>
      <c r="BW2556"/>
      <c r="BX2556"/>
      <c r="BY2556"/>
      <c r="BZ2556"/>
      <c r="CA2556"/>
      <c r="CB2556"/>
      <c r="CC2556"/>
      <c r="CD2556"/>
      <c r="CE2556"/>
      <c r="CF2556"/>
      <c r="CG2556"/>
      <c r="CH2556"/>
      <c r="CI2556"/>
      <c r="CJ2556"/>
      <c r="CK2556"/>
      <c r="CL2556"/>
      <c r="CM2556"/>
      <c r="CN2556"/>
      <c r="CO2556"/>
      <c r="CP2556"/>
      <c r="CQ2556"/>
      <c r="CR2556"/>
      <c r="CS2556"/>
      <c r="CT2556"/>
      <c r="CU2556"/>
      <c r="CV2556"/>
    </row>
    <row r="2557" spans="10:100" x14ac:dyDescent="0.25">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c r="AT2557"/>
      <c r="AU2557"/>
      <c r="AV2557"/>
      <c r="AW2557"/>
      <c r="AX2557"/>
      <c r="AY2557"/>
      <c r="AZ2557"/>
      <c r="BA2557"/>
      <c r="BB2557"/>
      <c r="BC2557"/>
      <c r="BD2557"/>
      <c r="BE2557"/>
      <c r="BF2557"/>
      <c r="BG2557"/>
      <c r="BH2557"/>
      <c r="BI2557"/>
      <c r="BJ2557"/>
      <c r="BK2557"/>
      <c r="BL2557"/>
      <c r="BM2557"/>
      <c r="BN2557"/>
      <c r="BO2557"/>
      <c r="BP2557"/>
      <c r="BQ2557"/>
      <c r="BR2557"/>
      <c r="BS2557"/>
      <c r="BT2557"/>
      <c r="BU2557"/>
      <c r="BV2557"/>
      <c r="BW2557"/>
      <c r="BX2557"/>
      <c r="BY2557"/>
      <c r="BZ2557"/>
      <c r="CA2557"/>
      <c r="CB2557"/>
      <c r="CC2557"/>
      <c r="CD2557"/>
      <c r="CE2557"/>
      <c r="CF2557"/>
      <c r="CG2557"/>
      <c r="CH2557"/>
      <c r="CI2557"/>
      <c r="CJ2557"/>
      <c r="CK2557"/>
      <c r="CL2557"/>
      <c r="CM2557"/>
      <c r="CN2557"/>
      <c r="CO2557"/>
      <c r="CP2557"/>
      <c r="CQ2557"/>
      <c r="CR2557"/>
      <c r="CS2557"/>
      <c r="CT2557"/>
      <c r="CU2557"/>
      <c r="CV2557"/>
    </row>
    <row r="2558" spans="10:100" x14ac:dyDescent="0.25">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c r="AT2558"/>
      <c r="AU2558"/>
      <c r="AV2558"/>
      <c r="AW2558"/>
      <c r="AX2558"/>
      <c r="AY2558"/>
      <c r="AZ2558"/>
      <c r="BA2558"/>
      <c r="BB2558"/>
      <c r="BC2558"/>
      <c r="BD2558"/>
      <c r="BE2558"/>
      <c r="BF2558"/>
      <c r="BG2558"/>
      <c r="BH2558"/>
      <c r="BI2558"/>
      <c r="BJ2558"/>
      <c r="BK2558"/>
      <c r="BL2558"/>
      <c r="BM2558"/>
      <c r="BN2558"/>
      <c r="BO2558"/>
      <c r="BP2558"/>
      <c r="BQ2558"/>
      <c r="BR2558"/>
      <c r="BS2558"/>
      <c r="BT2558"/>
      <c r="BU2558"/>
      <c r="BV2558"/>
      <c r="BW2558"/>
      <c r="BX2558"/>
      <c r="BY2558"/>
      <c r="BZ2558"/>
      <c r="CA2558"/>
      <c r="CB2558"/>
      <c r="CC2558"/>
      <c r="CD2558"/>
      <c r="CE2558"/>
      <c r="CF2558"/>
      <c r="CG2558"/>
      <c r="CH2558"/>
      <c r="CI2558"/>
      <c r="CJ2558"/>
      <c r="CK2558"/>
      <c r="CL2558"/>
      <c r="CM2558"/>
      <c r="CN2558"/>
      <c r="CO2558"/>
      <c r="CP2558"/>
      <c r="CQ2558"/>
      <c r="CR2558"/>
      <c r="CS2558"/>
      <c r="CT2558"/>
      <c r="CU2558"/>
      <c r="CV2558"/>
    </row>
    <row r="2559" spans="10:100" x14ac:dyDescent="0.25">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c r="AT2559"/>
      <c r="AU2559"/>
      <c r="AV2559"/>
      <c r="AW2559"/>
      <c r="AX2559"/>
      <c r="AY2559"/>
      <c r="AZ2559"/>
      <c r="BA2559"/>
      <c r="BB2559"/>
      <c r="BC2559"/>
      <c r="BD2559"/>
      <c r="BE2559"/>
      <c r="BF2559"/>
      <c r="BG2559"/>
      <c r="BH2559"/>
      <c r="BI2559"/>
      <c r="BJ2559"/>
      <c r="BK2559"/>
      <c r="BL2559"/>
      <c r="BM2559"/>
      <c r="BN2559"/>
      <c r="BO2559"/>
      <c r="BP2559"/>
      <c r="BQ2559"/>
      <c r="BR2559"/>
      <c r="BS2559"/>
      <c r="BT2559"/>
      <c r="BU2559"/>
      <c r="BV2559"/>
      <c r="BW2559"/>
      <c r="BX2559"/>
      <c r="BY2559"/>
      <c r="BZ2559"/>
      <c r="CA2559"/>
      <c r="CB2559"/>
      <c r="CC2559"/>
      <c r="CD2559"/>
      <c r="CE2559"/>
      <c r="CF2559"/>
      <c r="CG2559"/>
      <c r="CH2559"/>
      <c r="CI2559"/>
      <c r="CJ2559"/>
      <c r="CK2559"/>
      <c r="CL2559"/>
      <c r="CM2559"/>
      <c r="CN2559"/>
      <c r="CO2559"/>
      <c r="CP2559"/>
      <c r="CQ2559"/>
      <c r="CR2559"/>
      <c r="CS2559"/>
      <c r="CT2559"/>
      <c r="CU2559"/>
      <c r="CV2559"/>
    </row>
    <row r="2560" spans="10:100" x14ac:dyDescent="0.25">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c r="AT2560"/>
      <c r="AU2560"/>
      <c r="AV2560"/>
      <c r="AW2560"/>
      <c r="AX2560"/>
      <c r="AY2560"/>
      <c r="AZ2560"/>
      <c r="BA2560"/>
      <c r="BB2560"/>
      <c r="BC2560"/>
      <c r="BD2560"/>
      <c r="BE2560"/>
      <c r="BF2560"/>
      <c r="BG2560"/>
      <c r="BH2560"/>
      <c r="BI2560"/>
      <c r="BJ2560"/>
      <c r="BK2560"/>
      <c r="BL2560"/>
      <c r="BM2560"/>
      <c r="BN2560"/>
      <c r="BO2560"/>
      <c r="BP2560"/>
      <c r="BQ2560"/>
      <c r="BR2560"/>
      <c r="BS2560"/>
      <c r="BT2560"/>
      <c r="BU2560"/>
      <c r="BV2560"/>
      <c r="BW2560"/>
      <c r="BX2560"/>
      <c r="BY2560"/>
      <c r="BZ2560"/>
      <c r="CA2560"/>
      <c r="CB2560"/>
      <c r="CC2560"/>
      <c r="CD2560"/>
      <c r="CE2560"/>
      <c r="CF2560"/>
      <c r="CG2560"/>
      <c r="CH2560"/>
      <c r="CI2560"/>
      <c r="CJ2560"/>
      <c r="CK2560"/>
      <c r="CL2560"/>
      <c r="CM2560"/>
      <c r="CN2560"/>
      <c r="CO2560"/>
      <c r="CP2560"/>
      <c r="CQ2560"/>
      <c r="CR2560"/>
      <c r="CS2560"/>
      <c r="CT2560"/>
      <c r="CU2560"/>
      <c r="CV2560"/>
    </row>
    <row r="2561" spans="10:100" x14ac:dyDescent="0.25">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c r="AT2561"/>
      <c r="AU2561"/>
      <c r="AV2561"/>
      <c r="AW2561"/>
      <c r="AX2561"/>
      <c r="AY2561"/>
      <c r="AZ2561"/>
      <c r="BA2561"/>
      <c r="BB2561"/>
      <c r="BC2561"/>
      <c r="BD2561"/>
      <c r="BE2561"/>
      <c r="BF2561"/>
      <c r="BG2561"/>
      <c r="BH2561"/>
      <c r="BI2561"/>
      <c r="BJ2561"/>
      <c r="BK2561"/>
      <c r="BL2561"/>
      <c r="BM2561"/>
      <c r="BN2561"/>
      <c r="BO2561"/>
      <c r="BP2561"/>
      <c r="BQ2561"/>
      <c r="BR2561"/>
      <c r="BS2561"/>
      <c r="BT2561"/>
      <c r="BU2561"/>
      <c r="BV2561"/>
      <c r="BW2561"/>
      <c r="BX2561"/>
      <c r="BY2561"/>
      <c r="BZ2561"/>
      <c r="CA2561"/>
      <c r="CB2561"/>
      <c r="CC2561"/>
      <c r="CD2561"/>
      <c r="CE2561"/>
      <c r="CF2561"/>
      <c r="CG2561"/>
      <c r="CH2561"/>
      <c r="CI2561"/>
      <c r="CJ2561"/>
      <c r="CK2561"/>
      <c r="CL2561"/>
      <c r="CM2561"/>
      <c r="CN2561"/>
      <c r="CO2561"/>
      <c r="CP2561"/>
      <c r="CQ2561"/>
      <c r="CR2561"/>
      <c r="CS2561"/>
      <c r="CT2561"/>
      <c r="CU2561"/>
      <c r="CV2561"/>
    </row>
    <row r="2562" spans="10:100" x14ac:dyDescent="0.25">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c r="AT2562"/>
      <c r="AU2562"/>
      <c r="AV2562"/>
      <c r="AW2562"/>
      <c r="AX2562"/>
      <c r="AY2562"/>
      <c r="AZ2562"/>
      <c r="BA2562"/>
      <c r="BB2562"/>
      <c r="BC2562"/>
      <c r="BD2562"/>
      <c r="BE2562"/>
      <c r="BF2562"/>
      <c r="BG2562"/>
      <c r="BH2562"/>
      <c r="BI2562"/>
      <c r="BJ2562"/>
      <c r="BK2562"/>
      <c r="BL2562"/>
      <c r="BM2562"/>
      <c r="BN2562"/>
      <c r="BO2562"/>
      <c r="BP2562"/>
      <c r="BQ2562"/>
      <c r="BR2562"/>
      <c r="BS2562"/>
      <c r="BT2562"/>
      <c r="BU2562"/>
      <c r="BV2562"/>
      <c r="BW2562"/>
      <c r="BX2562"/>
      <c r="BY2562"/>
      <c r="BZ2562"/>
      <c r="CA2562"/>
      <c r="CB2562"/>
      <c r="CC2562"/>
      <c r="CD2562"/>
      <c r="CE2562"/>
      <c r="CF2562"/>
      <c r="CG2562"/>
      <c r="CH2562"/>
      <c r="CI2562"/>
      <c r="CJ2562"/>
      <c r="CK2562"/>
      <c r="CL2562"/>
      <c r="CM2562"/>
      <c r="CN2562"/>
      <c r="CO2562"/>
      <c r="CP2562"/>
      <c r="CQ2562"/>
      <c r="CR2562"/>
      <c r="CS2562"/>
      <c r="CT2562"/>
      <c r="CU2562"/>
      <c r="CV2562"/>
    </row>
    <row r="2563" spans="10:100" x14ac:dyDescent="0.25">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c r="AT2563"/>
      <c r="AU2563"/>
      <c r="AV2563"/>
      <c r="AW2563"/>
      <c r="AX2563"/>
      <c r="AY2563"/>
      <c r="AZ2563"/>
      <c r="BA2563"/>
      <c r="BB2563"/>
      <c r="BC2563"/>
      <c r="BD2563"/>
      <c r="BE2563"/>
      <c r="BF2563"/>
      <c r="BG2563"/>
      <c r="BH2563"/>
      <c r="BI2563"/>
      <c r="BJ2563"/>
      <c r="BK2563"/>
      <c r="BL2563"/>
      <c r="BM2563"/>
      <c r="BN2563"/>
      <c r="BO2563"/>
      <c r="BP2563"/>
      <c r="BQ2563"/>
      <c r="BR2563"/>
      <c r="BS2563"/>
      <c r="BT2563"/>
      <c r="BU2563"/>
      <c r="BV2563"/>
      <c r="BW2563"/>
      <c r="BX2563"/>
      <c r="BY2563"/>
      <c r="BZ2563"/>
      <c r="CA2563"/>
      <c r="CB2563"/>
      <c r="CC2563"/>
      <c r="CD2563"/>
      <c r="CE2563"/>
      <c r="CF2563"/>
      <c r="CG2563"/>
      <c r="CH2563"/>
      <c r="CI2563"/>
      <c r="CJ2563"/>
      <c r="CK2563"/>
      <c r="CL2563"/>
      <c r="CM2563"/>
      <c r="CN2563"/>
      <c r="CO2563"/>
      <c r="CP2563"/>
      <c r="CQ2563"/>
      <c r="CR2563"/>
      <c r="CS2563"/>
      <c r="CT2563"/>
      <c r="CU2563"/>
      <c r="CV2563"/>
    </row>
    <row r="2564" spans="10:100" x14ac:dyDescent="0.25">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c r="AT2564"/>
      <c r="AU2564"/>
      <c r="AV2564"/>
      <c r="AW2564"/>
      <c r="AX2564"/>
      <c r="AY2564"/>
      <c r="AZ2564"/>
      <c r="BA2564"/>
      <c r="BB2564"/>
      <c r="BC2564"/>
      <c r="BD2564"/>
      <c r="BE2564"/>
      <c r="BF2564"/>
      <c r="BG2564"/>
      <c r="BH2564"/>
      <c r="BI2564"/>
      <c r="BJ2564"/>
      <c r="BK2564"/>
      <c r="BL2564"/>
      <c r="BM2564"/>
      <c r="BN2564"/>
      <c r="BO2564"/>
      <c r="BP2564"/>
      <c r="BQ2564"/>
      <c r="BR2564"/>
      <c r="BS2564"/>
      <c r="BT2564"/>
      <c r="BU2564"/>
      <c r="BV2564"/>
      <c r="BW2564"/>
      <c r="BX2564"/>
      <c r="BY2564"/>
      <c r="BZ2564"/>
      <c r="CA2564"/>
      <c r="CB2564"/>
      <c r="CC2564"/>
      <c r="CD2564"/>
      <c r="CE2564"/>
      <c r="CF2564"/>
      <c r="CG2564"/>
      <c r="CH2564"/>
      <c r="CI2564"/>
      <c r="CJ2564"/>
      <c r="CK2564"/>
      <c r="CL2564"/>
      <c r="CM2564"/>
      <c r="CN2564"/>
      <c r="CO2564"/>
      <c r="CP2564"/>
      <c r="CQ2564"/>
      <c r="CR2564"/>
      <c r="CS2564"/>
      <c r="CT2564"/>
      <c r="CU2564"/>
      <c r="CV2564"/>
    </row>
    <row r="2565" spans="10:100" x14ac:dyDescent="0.2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c r="AT2565"/>
      <c r="AU2565"/>
      <c r="AV2565"/>
      <c r="AW2565"/>
      <c r="AX2565"/>
      <c r="AY2565"/>
      <c r="AZ2565"/>
      <c r="BA2565"/>
      <c r="BB2565"/>
      <c r="BC2565"/>
      <c r="BD2565"/>
      <c r="BE2565"/>
      <c r="BF2565"/>
      <c r="BG2565"/>
      <c r="BH2565"/>
      <c r="BI2565"/>
      <c r="BJ2565"/>
      <c r="BK2565"/>
      <c r="BL2565"/>
      <c r="BM2565"/>
      <c r="BN2565"/>
      <c r="BO2565"/>
      <c r="BP2565"/>
      <c r="BQ2565"/>
      <c r="BR2565"/>
      <c r="BS2565"/>
      <c r="BT2565"/>
      <c r="BU2565"/>
      <c r="BV2565"/>
      <c r="BW2565"/>
      <c r="BX2565"/>
      <c r="BY2565"/>
      <c r="BZ2565"/>
      <c r="CA2565"/>
      <c r="CB2565"/>
      <c r="CC2565"/>
      <c r="CD2565"/>
      <c r="CE2565"/>
      <c r="CF2565"/>
      <c r="CG2565"/>
      <c r="CH2565"/>
      <c r="CI2565"/>
      <c r="CJ2565"/>
      <c r="CK2565"/>
      <c r="CL2565"/>
      <c r="CM2565"/>
      <c r="CN2565"/>
      <c r="CO2565"/>
      <c r="CP2565"/>
      <c r="CQ2565"/>
      <c r="CR2565"/>
      <c r="CS2565"/>
      <c r="CT2565"/>
      <c r="CU2565"/>
      <c r="CV2565"/>
    </row>
    <row r="2566" spans="10:100" x14ac:dyDescent="0.25">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c r="AT2566"/>
      <c r="AU2566"/>
      <c r="AV2566"/>
      <c r="AW2566"/>
      <c r="AX2566"/>
      <c r="AY2566"/>
      <c r="AZ2566"/>
      <c r="BA2566"/>
      <c r="BB2566"/>
      <c r="BC2566"/>
      <c r="BD2566"/>
      <c r="BE2566"/>
      <c r="BF2566"/>
      <c r="BG2566"/>
      <c r="BH2566"/>
      <c r="BI2566"/>
      <c r="BJ2566"/>
      <c r="BK2566"/>
      <c r="BL2566"/>
      <c r="BM2566"/>
      <c r="BN2566"/>
      <c r="BO2566"/>
      <c r="BP2566"/>
      <c r="BQ2566"/>
      <c r="BR2566"/>
      <c r="BS2566"/>
      <c r="BT2566"/>
      <c r="BU2566"/>
      <c r="BV2566"/>
      <c r="BW2566"/>
      <c r="BX2566"/>
      <c r="BY2566"/>
      <c r="BZ2566"/>
      <c r="CA2566"/>
      <c r="CB2566"/>
      <c r="CC2566"/>
      <c r="CD2566"/>
      <c r="CE2566"/>
      <c r="CF2566"/>
      <c r="CG2566"/>
      <c r="CH2566"/>
      <c r="CI2566"/>
      <c r="CJ2566"/>
      <c r="CK2566"/>
      <c r="CL2566"/>
      <c r="CM2566"/>
      <c r="CN2566"/>
      <c r="CO2566"/>
      <c r="CP2566"/>
      <c r="CQ2566"/>
      <c r="CR2566"/>
      <c r="CS2566"/>
      <c r="CT2566"/>
      <c r="CU2566"/>
      <c r="CV2566"/>
    </row>
    <row r="2567" spans="10:100" x14ac:dyDescent="0.25">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c r="AT2567"/>
      <c r="AU2567"/>
      <c r="AV2567"/>
      <c r="AW2567"/>
      <c r="AX2567"/>
      <c r="AY2567"/>
      <c r="AZ2567"/>
      <c r="BA2567"/>
      <c r="BB2567"/>
      <c r="BC2567"/>
      <c r="BD2567"/>
      <c r="BE2567"/>
      <c r="BF2567"/>
      <c r="BG2567"/>
      <c r="BH2567"/>
      <c r="BI2567"/>
      <c r="BJ2567"/>
      <c r="BK2567"/>
      <c r="BL2567"/>
      <c r="BM2567"/>
      <c r="BN2567"/>
      <c r="BO2567"/>
      <c r="BP2567"/>
      <c r="BQ2567"/>
      <c r="BR2567"/>
      <c r="BS2567"/>
      <c r="BT2567"/>
      <c r="BU2567"/>
      <c r="BV2567"/>
      <c r="BW2567"/>
      <c r="BX2567"/>
      <c r="BY2567"/>
      <c r="BZ2567"/>
      <c r="CA2567"/>
      <c r="CB2567"/>
      <c r="CC2567"/>
      <c r="CD2567"/>
      <c r="CE2567"/>
      <c r="CF2567"/>
      <c r="CG2567"/>
      <c r="CH2567"/>
      <c r="CI2567"/>
      <c r="CJ2567"/>
      <c r="CK2567"/>
      <c r="CL2567"/>
      <c r="CM2567"/>
      <c r="CN2567"/>
      <c r="CO2567"/>
      <c r="CP2567"/>
      <c r="CQ2567"/>
      <c r="CR2567"/>
      <c r="CS2567"/>
      <c r="CT2567"/>
      <c r="CU2567"/>
      <c r="CV2567"/>
    </row>
    <row r="2568" spans="10:100" x14ac:dyDescent="0.25">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c r="AT2568"/>
      <c r="AU2568"/>
      <c r="AV2568"/>
      <c r="AW2568"/>
      <c r="AX2568"/>
      <c r="AY2568"/>
      <c r="AZ2568"/>
      <c r="BA2568"/>
      <c r="BB2568"/>
      <c r="BC2568"/>
      <c r="BD2568"/>
      <c r="BE2568"/>
      <c r="BF2568"/>
      <c r="BG2568"/>
      <c r="BH2568"/>
      <c r="BI2568"/>
      <c r="BJ2568"/>
      <c r="BK2568"/>
      <c r="BL2568"/>
      <c r="BM2568"/>
      <c r="BN2568"/>
      <c r="BO2568"/>
      <c r="BP2568"/>
      <c r="BQ2568"/>
      <c r="BR2568"/>
      <c r="BS2568"/>
      <c r="BT2568"/>
      <c r="BU2568"/>
      <c r="BV2568"/>
      <c r="BW2568"/>
      <c r="BX2568"/>
      <c r="BY2568"/>
      <c r="BZ2568"/>
      <c r="CA2568"/>
      <c r="CB2568"/>
      <c r="CC2568"/>
      <c r="CD2568"/>
      <c r="CE2568"/>
      <c r="CF2568"/>
      <c r="CG2568"/>
      <c r="CH2568"/>
      <c r="CI2568"/>
      <c r="CJ2568"/>
      <c r="CK2568"/>
      <c r="CL2568"/>
      <c r="CM2568"/>
      <c r="CN2568"/>
      <c r="CO2568"/>
      <c r="CP2568"/>
      <c r="CQ2568"/>
      <c r="CR2568"/>
      <c r="CS2568"/>
      <c r="CT2568"/>
      <c r="CU2568"/>
      <c r="CV2568"/>
    </row>
    <row r="2569" spans="10:100" x14ac:dyDescent="0.25">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c r="AT2569"/>
      <c r="AU2569"/>
      <c r="AV2569"/>
      <c r="AW2569"/>
      <c r="AX2569"/>
      <c r="AY2569"/>
      <c r="AZ2569"/>
      <c r="BA2569"/>
      <c r="BB2569"/>
      <c r="BC2569"/>
      <c r="BD2569"/>
      <c r="BE2569"/>
      <c r="BF2569"/>
      <c r="BG2569"/>
      <c r="BH2569"/>
      <c r="BI2569"/>
      <c r="BJ2569"/>
      <c r="BK2569"/>
      <c r="BL2569"/>
      <c r="BM2569"/>
      <c r="BN2569"/>
      <c r="BO2569"/>
      <c r="BP2569"/>
      <c r="BQ2569"/>
      <c r="BR2569"/>
      <c r="BS2569"/>
      <c r="BT2569"/>
      <c r="BU2569"/>
      <c r="BV2569"/>
      <c r="BW2569"/>
      <c r="BX2569"/>
      <c r="BY2569"/>
      <c r="BZ2569"/>
      <c r="CA2569"/>
      <c r="CB2569"/>
      <c r="CC2569"/>
      <c r="CD2569"/>
      <c r="CE2569"/>
      <c r="CF2569"/>
      <c r="CG2569"/>
      <c r="CH2569"/>
      <c r="CI2569"/>
      <c r="CJ2569"/>
      <c r="CK2569"/>
      <c r="CL2569"/>
      <c r="CM2569"/>
      <c r="CN2569"/>
      <c r="CO2569"/>
      <c r="CP2569"/>
      <c r="CQ2569"/>
      <c r="CR2569"/>
      <c r="CS2569"/>
      <c r="CT2569"/>
      <c r="CU2569"/>
      <c r="CV2569"/>
    </row>
    <row r="2570" spans="10:100" x14ac:dyDescent="0.25">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c r="AT2570"/>
      <c r="AU2570"/>
      <c r="AV2570"/>
      <c r="AW2570"/>
      <c r="AX2570"/>
      <c r="AY2570"/>
      <c r="AZ2570"/>
      <c r="BA2570"/>
      <c r="BB2570"/>
      <c r="BC2570"/>
      <c r="BD2570"/>
      <c r="BE2570"/>
      <c r="BF2570"/>
      <c r="BG2570"/>
      <c r="BH2570"/>
      <c r="BI2570"/>
      <c r="BJ2570"/>
      <c r="BK2570"/>
      <c r="BL2570"/>
      <c r="BM2570"/>
      <c r="BN2570"/>
      <c r="BO2570"/>
      <c r="BP2570"/>
      <c r="BQ2570"/>
      <c r="BR2570"/>
      <c r="BS2570"/>
      <c r="BT2570"/>
      <c r="BU2570"/>
      <c r="BV2570"/>
      <c r="BW2570"/>
      <c r="BX2570"/>
      <c r="BY2570"/>
      <c r="BZ2570"/>
      <c r="CA2570"/>
      <c r="CB2570"/>
      <c r="CC2570"/>
      <c r="CD2570"/>
      <c r="CE2570"/>
      <c r="CF2570"/>
      <c r="CG2570"/>
      <c r="CH2570"/>
      <c r="CI2570"/>
      <c r="CJ2570"/>
      <c r="CK2570"/>
      <c r="CL2570"/>
      <c r="CM2570"/>
      <c r="CN2570"/>
      <c r="CO2570"/>
      <c r="CP2570"/>
      <c r="CQ2570"/>
      <c r="CR2570"/>
      <c r="CS2570"/>
      <c r="CT2570"/>
      <c r="CU2570"/>
      <c r="CV2570"/>
    </row>
    <row r="2571" spans="10:100" x14ac:dyDescent="0.25">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c r="AT2571"/>
      <c r="AU2571"/>
      <c r="AV2571"/>
      <c r="AW2571"/>
      <c r="AX2571"/>
      <c r="AY2571"/>
      <c r="AZ2571"/>
      <c r="BA2571"/>
      <c r="BB2571"/>
      <c r="BC2571"/>
      <c r="BD2571"/>
      <c r="BE2571"/>
      <c r="BF2571"/>
      <c r="BG2571"/>
      <c r="BH2571"/>
      <c r="BI2571"/>
      <c r="BJ2571"/>
      <c r="BK2571"/>
      <c r="BL2571"/>
      <c r="BM2571"/>
      <c r="BN2571"/>
      <c r="BO2571"/>
      <c r="BP2571"/>
      <c r="BQ2571"/>
      <c r="BR2571"/>
      <c r="BS2571"/>
      <c r="BT2571"/>
      <c r="BU2571"/>
      <c r="BV2571"/>
      <c r="BW2571"/>
      <c r="BX2571"/>
      <c r="BY2571"/>
      <c r="BZ2571"/>
      <c r="CA2571"/>
      <c r="CB2571"/>
      <c r="CC2571"/>
      <c r="CD2571"/>
      <c r="CE2571"/>
      <c r="CF2571"/>
      <c r="CG2571"/>
      <c r="CH2571"/>
      <c r="CI2571"/>
      <c r="CJ2571"/>
      <c r="CK2571"/>
      <c r="CL2571"/>
      <c r="CM2571"/>
      <c r="CN2571"/>
      <c r="CO2571"/>
      <c r="CP2571"/>
      <c r="CQ2571"/>
      <c r="CR2571"/>
      <c r="CS2571"/>
      <c r="CT2571"/>
      <c r="CU2571"/>
      <c r="CV2571"/>
    </row>
    <row r="2572" spans="10:100" x14ac:dyDescent="0.25">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c r="BA2572"/>
      <c r="BB2572"/>
      <c r="BC2572"/>
      <c r="BD2572"/>
      <c r="BE2572"/>
      <c r="BF2572"/>
      <c r="BG2572"/>
      <c r="BH2572"/>
      <c r="BI2572"/>
      <c r="BJ2572"/>
      <c r="BK2572"/>
      <c r="BL2572"/>
      <c r="BM2572"/>
      <c r="BN2572"/>
      <c r="BO2572"/>
      <c r="BP2572"/>
      <c r="BQ2572"/>
      <c r="BR2572"/>
      <c r="BS2572"/>
      <c r="BT2572"/>
      <c r="BU2572"/>
      <c r="BV2572"/>
      <c r="BW2572"/>
      <c r="BX2572"/>
      <c r="BY2572"/>
      <c r="BZ2572"/>
      <c r="CA2572"/>
      <c r="CB2572"/>
      <c r="CC2572"/>
      <c r="CD2572"/>
      <c r="CE2572"/>
      <c r="CF2572"/>
      <c r="CG2572"/>
      <c r="CH2572"/>
      <c r="CI2572"/>
      <c r="CJ2572"/>
      <c r="CK2572"/>
      <c r="CL2572"/>
      <c r="CM2572"/>
      <c r="CN2572"/>
      <c r="CO2572"/>
      <c r="CP2572"/>
      <c r="CQ2572"/>
      <c r="CR2572"/>
      <c r="CS2572"/>
      <c r="CT2572"/>
      <c r="CU2572"/>
      <c r="CV2572"/>
    </row>
    <row r="2573" spans="10:100" x14ac:dyDescent="0.25">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c r="AT2573"/>
      <c r="AU2573"/>
      <c r="AV2573"/>
      <c r="AW2573"/>
      <c r="AX2573"/>
      <c r="AY2573"/>
      <c r="AZ2573"/>
      <c r="BA2573"/>
      <c r="BB2573"/>
      <c r="BC2573"/>
      <c r="BD2573"/>
      <c r="BE2573"/>
      <c r="BF2573"/>
      <c r="BG2573"/>
      <c r="BH2573"/>
      <c r="BI2573"/>
      <c r="BJ2573"/>
      <c r="BK2573"/>
      <c r="BL2573"/>
      <c r="BM2573"/>
      <c r="BN2573"/>
      <c r="BO2573"/>
      <c r="BP2573"/>
      <c r="BQ2573"/>
      <c r="BR2573"/>
      <c r="BS2573"/>
      <c r="BT2573"/>
      <c r="BU2573"/>
      <c r="BV2573"/>
      <c r="BW2573"/>
      <c r="BX2573"/>
      <c r="BY2573"/>
      <c r="BZ2573"/>
      <c r="CA2573"/>
      <c r="CB2573"/>
      <c r="CC2573"/>
      <c r="CD2573"/>
      <c r="CE2573"/>
      <c r="CF2573"/>
      <c r="CG2573"/>
      <c r="CH2573"/>
      <c r="CI2573"/>
      <c r="CJ2573"/>
      <c r="CK2573"/>
      <c r="CL2573"/>
      <c r="CM2573"/>
      <c r="CN2573"/>
      <c r="CO2573"/>
      <c r="CP2573"/>
      <c r="CQ2573"/>
      <c r="CR2573"/>
      <c r="CS2573"/>
      <c r="CT2573"/>
      <c r="CU2573"/>
      <c r="CV2573"/>
    </row>
    <row r="2574" spans="10:100" x14ac:dyDescent="0.25">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c r="AT2574"/>
      <c r="AU2574"/>
      <c r="AV2574"/>
      <c r="AW2574"/>
      <c r="AX2574"/>
      <c r="AY2574"/>
      <c r="AZ2574"/>
      <c r="BA2574"/>
      <c r="BB2574"/>
      <c r="BC2574"/>
      <c r="BD2574"/>
      <c r="BE2574"/>
      <c r="BF2574"/>
      <c r="BG2574"/>
      <c r="BH2574"/>
      <c r="BI2574"/>
      <c r="BJ2574"/>
      <c r="BK2574"/>
      <c r="BL2574"/>
      <c r="BM2574"/>
      <c r="BN2574"/>
      <c r="BO2574"/>
      <c r="BP2574"/>
      <c r="BQ2574"/>
      <c r="BR2574"/>
      <c r="BS2574"/>
      <c r="BT2574"/>
      <c r="BU2574"/>
      <c r="BV2574"/>
      <c r="BW2574"/>
      <c r="BX2574"/>
      <c r="BY2574"/>
      <c r="BZ2574"/>
      <c r="CA2574"/>
      <c r="CB2574"/>
      <c r="CC2574"/>
      <c r="CD2574"/>
      <c r="CE2574"/>
      <c r="CF2574"/>
      <c r="CG2574"/>
      <c r="CH2574"/>
      <c r="CI2574"/>
      <c r="CJ2574"/>
      <c r="CK2574"/>
      <c r="CL2574"/>
      <c r="CM2574"/>
      <c r="CN2574"/>
      <c r="CO2574"/>
      <c r="CP2574"/>
      <c r="CQ2574"/>
      <c r="CR2574"/>
      <c r="CS2574"/>
      <c r="CT2574"/>
      <c r="CU2574"/>
      <c r="CV2574"/>
    </row>
    <row r="2575" spans="10:100" x14ac:dyDescent="0.2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c r="AT2575"/>
      <c r="AU2575"/>
      <c r="AV2575"/>
      <c r="AW2575"/>
      <c r="AX2575"/>
      <c r="AY2575"/>
      <c r="AZ2575"/>
      <c r="BA2575"/>
      <c r="BB2575"/>
      <c r="BC2575"/>
      <c r="BD2575"/>
      <c r="BE2575"/>
      <c r="BF2575"/>
      <c r="BG2575"/>
      <c r="BH2575"/>
      <c r="BI2575"/>
      <c r="BJ2575"/>
      <c r="BK2575"/>
      <c r="BL2575"/>
      <c r="BM2575"/>
      <c r="BN2575"/>
      <c r="BO2575"/>
      <c r="BP2575"/>
      <c r="BQ2575"/>
      <c r="BR2575"/>
      <c r="BS2575"/>
      <c r="BT2575"/>
      <c r="BU2575"/>
      <c r="BV2575"/>
      <c r="BW2575"/>
      <c r="BX2575"/>
      <c r="BY2575"/>
      <c r="BZ2575"/>
      <c r="CA2575"/>
      <c r="CB2575"/>
      <c r="CC2575"/>
      <c r="CD2575"/>
      <c r="CE2575"/>
      <c r="CF2575"/>
      <c r="CG2575"/>
      <c r="CH2575"/>
      <c r="CI2575"/>
      <c r="CJ2575"/>
      <c r="CK2575"/>
      <c r="CL2575"/>
      <c r="CM2575"/>
      <c r="CN2575"/>
      <c r="CO2575"/>
      <c r="CP2575"/>
      <c r="CQ2575"/>
      <c r="CR2575"/>
      <c r="CS2575"/>
      <c r="CT2575"/>
      <c r="CU2575"/>
      <c r="CV2575"/>
    </row>
    <row r="2576" spans="10:100" x14ac:dyDescent="0.25">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c r="AT2576"/>
      <c r="AU2576"/>
      <c r="AV2576"/>
      <c r="AW2576"/>
      <c r="AX2576"/>
      <c r="AY2576"/>
      <c r="AZ2576"/>
      <c r="BA2576"/>
      <c r="BB2576"/>
      <c r="BC2576"/>
      <c r="BD2576"/>
      <c r="BE2576"/>
      <c r="BF2576"/>
      <c r="BG2576"/>
      <c r="BH2576"/>
      <c r="BI2576"/>
      <c r="BJ2576"/>
      <c r="BK2576"/>
      <c r="BL2576"/>
      <c r="BM2576"/>
      <c r="BN2576"/>
      <c r="BO2576"/>
      <c r="BP2576"/>
      <c r="BQ2576"/>
      <c r="BR2576"/>
      <c r="BS2576"/>
      <c r="BT2576"/>
      <c r="BU2576"/>
      <c r="BV2576"/>
      <c r="BW2576"/>
      <c r="BX2576"/>
      <c r="BY2576"/>
      <c r="BZ2576"/>
      <c r="CA2576"/>
      <c r="CB2576"/>
      <c r="CC2576"/>
      <c r="CD2576"/>
      <c r="CE2576"/>
      <c r="CF2576"/>
      <c r="CG2576"/>
      <c r="CH2576"/>
      <c r="CI2576"/>
      <c r="CJ2576"/>
      <c r="CK2576"/>
      <c r="CL2576"/>
      <c r="CM2576"/>
      <c r="CN2576"/>
      <c r="CO2576"/>
      <c r="CP2576"/>
      <c r="CQ2576"/>
      <c r="CR2576"/>
      <c r="CS2576"/>
      <c r="CT2576"/>
      <c r="CU2576"/>
      <c r="CV2576"/>
    </row>
    <row r="2577" spans="10:100" x14ac:dyDescent="0.25">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c r="AT2577"/>
      <c r="AU2577"/>
      <c r="AV2577"/>
      <c r="AW2577"/>
      <c r="AX2577"/>
      <c r="AY2577"/>
      <c r="AZ2577"/>
      <c r="BA2577"/>
      <c r="BB2577"/>
      <c r="BC2577"/>
      <c r="BD2577"/>
      <c r="BE2577"/>
      <c r="BF2577"/>
      <c r="BG2577"/>
      <c r="BH2577"/>
      <c r="BI2577"/>
      <c r="BJ2577"/>
      <c r="BK2577"/>
      <c r="BL2577"/>
      <c r="BM2577"/>
      <c r="BN2577"/>
      <c r="BO2577"/>
      <c r="BP2577"/>
      <c r="BQ2577"/>
      <c r="BR2577"/>
      <c r="BS2577"/>
      <c r="BT2577"/>
      <c r="BU2577"/>
      <c r="BV2577"/>
      <c r="BW2577"/>
      <c r="BX2577"/>
      <c r="BY2577"/>
      <c r="BZ2577"/>
      <c r="CA2577"/>
      <c r="CB2577"/>
      <c r="CC2577"/>
      <c r="CD2577"/>
      <c r="CE2577"/>
      <c r="CF2577"/>
      <c r="CG2577"/>
      <c r="CH2577"/>
      <c r="CI2577"/>
      <c r="CJ2577"/>
      <c r="CK2577"/>
      <c r="CL2577"/>
      <c r="CM2577"/>
      <c r="CN2577"/>
      <c r="CO2577"/>
      <c r="CP2577"/>
      <c r="CQ2577"/>
      <c r="CR2577"/>
      <c r="CS2577"/>
      <c r="CT2577"/>
      <c r="CU2577"/>
      <c r="CV2577"/>
    </row>
    <row r="2578" spans="10:100" x14ac:dyDescent="0.25">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c r="AT2578"/>
      <c r="AU2578"/>
      <c r="AV2578"/>
      <c r="AW2578"/>
      <c r="AX2578"/>
      <c r="AY2578"/>
      <c r="AZ2578"/>
      <c r="BA2578"/>
      <c r="BB2578"/>
      <c r="BC2578"/>
      <c r="BD2578"/>
      <c r="BE2578"/>
      <c r="BF2578"/>
      <c r="BG2578"/>
      <c r="BH2578"/>
      <c r="BI2578"/>
      <c r="BJ2578"/>
      <c r="BK2578"/>
      <c r="BL2578"/>
      <c r="BM2578"/>
      <c r="BN2578"/>
      <c r="BO2578"/>
      <c r="BP2578"/>
      <c r="BQ2578"/>
      <c r="BR2578"/>
      <c r="BS2578"/>
      <c r="BT2578"/>
      <c r="BU2578"/>
      <c r="BV2578"/>
      <c r="BW2578"/>
      <c r="BX2578"/>
      <c r="BY2578"/>
      <c r="BZ2578"/>
      <c r="CA2578"/>
      <c r="CB2578"/>
      <c r="CC2578"/>
      <c r="CD2578"/>
      <c r="CE2578"/>
      <c r="CF2578"/>
      <c r="CG2578"/>
      <c r="CH2578"/>
      <c r="CI2578"/>
      <c r="CJ2578"/>
      <c r="CK2578"/>
      <c r="CL2578"/>
      <c r="CM2578"/>
      <c r="CN2578"/>
      <c r="CO2578"/>
      <c r="CP2578"/>
      <c r="CQ2578"/>
      <c r="CR2578"/>
      <c r="CS2578"/>
      <c r="CT2578"/>
      <c r="CU2578"/>
      <c r="CV2578"/>
    </row>
    <row r="2579" spans="10:100" x14ac:dyDescent="0.25">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c r="AT2579"/>
      <c r="AU2579"/>
      <c r="AV2579"/>
      <c r="AW2579"/>
      <c r="AX2579"/>
      <c r="AY2579"/>
      <c r="AZ2579"/>
      <c r="BA2579"/>
      <c r="BB2579"/>
      <c r="BC2579"/>
      <c r="BD2579"/>
      <c r="BE2579"/>
      <c r="BF2579"/>
      <c r="BG2579"/>
      <c r="BH2579"/>
      <c r="BI2579"/>
      <c r="BJ2579"/>
      <c r="BK2579"/>
      <c r="BL2579"/>
      <c r="BM2579"/>
      <c r="BN2579"/>
      <c r="BO2579"/>
      <c r="BP2579"/>
      <c r="BQ2579"/>
      <c r="BR2579"/>
      <c r="BS2579"/>
      <c r="BT2579"/>
      <c r="BU2579"/>
      <c r="BV2579"/>
      <c r="BW2579"/>
      <c r="BX2579"/>
      <c r="BY2579"/>
      <c r="BZ2579"/>
      <c r="CA2579"/>
      <c r="CB2579"/>
      <c r="CC2579"/>
      <c r="CD2579"/>
      <c r="CE2579"/>
      <c r="CF2579"/>
      <c r="CG2579"/>
      <c r="CH2579"/>
      <c r="CI2579"/>
      <c r="CJ2579"/>
      <c r="CK2579"/>
      <c r="CL2579"/>
      <c r="CM2579"/>
      <c r="CN2579"/>
      <c r="CO2579"/>
      <c r="CP2579"/>
      <c r="CQ2579"/>
      <c r="CR2579"/>
      <c r="CS2579"/>
      <c r="CT2579"/>
      <c r="CU2579"/>
      <c r="CV2579"/>
    </row>
    <row r="2580" spans="10:100" x14ac:dyDescent="0.25">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c r="AT2580"/>
      <c r="AU2580"/>
      <c r="AV2580"/>
      <c r="AW2580"/>
      <c r="AX2580"/>
      <c r="AY2580"/>
      <c r="AZ2580"/>
      <c r="BA2580"/>
      <c r="BB2580"/>
      <c r="BC2580"/>
      <c r="BD2580"/>
      <c r="BE2580"/>
      <c r="BF2580"/>
      <c r="BG2580"/>
      <c r="BH2580"/>
      <c r="BI2580"/>
      <c r="BJ2580"/>
      <c r="BK2580"/>
      <c r="BL2580"/>
      <c r="BM2580"/>
      <c r="BN2580"/>
      <c r="BO2580"/>
      <c r="BP2580"/>
      <c r="BQ2580"/>
      <c r="BR2580"/>
      <c r="BS2580"/>
      <c r="BT2580"/>
      <c r="BU2580"/>
      <c r="BV2580"/>
      <c r="BW2580"/>
      <c r="BX2580"/>
      <c r="BY2580"/>
      <c r="BZ2580"/>
      <c r="CA2580"/>
      <c r="CB2580"/>
      <c r="CC2580"/>
      <c r="CD2580"/>
      <c r="CE2580"/>
      <c r="CF2580"/>
      <c r="CG2580"/>
      <c r="CH2580"/>
      <c r="CI2580"/>
      <c r="CJ2580"/>
      <c r="CK2580"/>
      <c r="CL2580"/>
      <c r="CM2580"/>
      <c r="CN2580"/>
      <c r="CO2580"/>
      <c r="CP2580"/>
      <c r="CQ2580"/>
      <c r="CR2580"/>
      <c r="CS2580"/>
      <c r="CT2580"/>
      <c r="CU2580"/>
      <c r="CV2580"/>
    </row>
    <row r="2581" spans="10:100" x14ac:dyDescent="0.25">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c r="AT2581"/>
      <c r="AU2581"/>
      <c r="AV2581"/>
      <c r="AW2581"/>
      <c r="AX2581"/>
      <c r="AY2581"/>
      <c r="AZ2581"/>
      <c r="BA2581"/>
      <c r="BB2581"/>
      <c r="BC2581"/>
      <c r="BD2581"/>
      <c r="BE2581"/>
      <c r="BF2581"/>
      <c r="BG2581"/>
      <c r="BH2581"/>
      <c r="BI2581"/>
      <c r="BJ2581"/>
      <c r="BK2581"/>
      <c r="BL2581"/>
      <c r="BM2581"/>
      <c r="BN2581"/>
      <c r="BO2581"/>
      <c r="BP2581"/>
      <c r="BQ2581"/>
      <c r="BR2581"/>
      <c r="BS2581"/>
      <c r="BT2581"/>
      <c r="BU2581"/>
      <c r="BV2581"/>
      <c r="BW2581"/>
      <c r="BX2581"/>
      <c r="BY2581"/>
      <c r="BZ2581"/>
      <c r="CA2581"/>
      <c r="CB2581"/>
      <c r="CC2581"/>
      <c r="CD2581"/>
      <c r="CE2581"/>
      <c r="CF2581"/>
      <c r="CG2581"/>
      <c r="CH2581"/>
      <c r="CI2581"/>
      <c r="CJ2581"/>
      <c r="CK2581"/>
      <c r="CL2581"/>
      <c r="CM2581"/>
      <c r="CN2581"/>
      <c r="CO2581"/>
      <c r="CP2581"/>
      <c r="CQ2581"/>
      <c r="CR2581"/>
      <c r="CS2581"/>
      <c r="CT2581"/>
      <c r="CU2581"/>
      <c r="CV2581"/>
    </row>
    <row r="2582" spans="10:100" x14ac:dyDescent="0.25">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c r="AT2582"/>
      <c r="AU2582"/>
      <c r="AV2582"/>
      <c r="AW2582"/>
      <c r="AX2582"/>
      <c r="AY2582"/>
      <c r="AZ2582"/>
      <c r="BA2582"/>
      <c r="BB2582"/>
      <c r="BC2582"/>
      <c r="BD2582"/>
      <c r="BE2582"/>
      <c r="BF2582"/>
      <c r="BG2582"/>
      <c r="BH2582"/>
      <c r="BI2582"/>
      <c r="BJ2582"/>
      <c r="BK2582"/>
      <c r="BL2582"/>
      <c r="BM2582"/>
      <c r="BN2582"/>
      <c r="BO2582"/>
      <c r="BP2582"/>
      <c r="BQ2582"/>
      <c r="BR2582"/>
      <c r="BS2582"/>
      <c r="BT2582"/>
      <c r="BU2582"/>
      <c r="BV2582"/>
      <c r="BW2582"/>
      <c r="BX2582"/>
      <c r="BY2582"/>
      <c r="BZ2582"/>
      <c r="CA2582"/>
      <c r="CB2582"/>
      <c r="CC2582"/>
      <c r="CD2582"/>
      <c r="CE2582"/>
      <c r="CF2582"/>
      <c r="CG2582"/>
      <c r="CH2582"/>
      <c r="CI2582"/>
      <c r="CJ2582"/>
      <c r="CK2582"/>
      <c r="CL2582"/>
      <c r="CM2582"/>
      <c r="CN2582"/>
      <c r="CO2582"/>
      <c r="CP2582"/>
      <c r="CQ2582"/>
      <c r="CR2582"/>
      <c r="CS2582"/>
      <c r="CT2582"/>
      <c r="CU2582"/>
      <c r="CV2582"/>
    </row>
    <row r="2583" spans="10:100" x14ac:dyDescent="0.25">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c r="AT2583"/>
      <c r="AU2583"/>
      <c r="AV2583"/>
      <c r="AW2583"/>
      <c r="AX2583"/>
      <c r="AY2583"/>
      <c r="AZ2583"/>
      <c r="BA2583"/>
      <c r="BB2583"/>
      <c r="BC2583"/>
      <c r="BD2583"/>
      <c r="BE2583"/>
      <c r="BF2583"/>
      <c r="BG2583"/>
      <c r="BH2583"/>
      <c r="BI2583"/>
      <c r="BJ2583"/>
      <c r="BK2583"/>
      <c r="BL2583"/>
      <c r="BM2583"/>
      <c r="BN2583"/>
      <c r="BO2583"/>
      <c r="BP2583"/>
      <c r="BQ2583"/>
      <c r="BR2583"/>
      <c r="BS2583"/>
      <c r="BT2583"/>
      <c r="BU2583"/>
      <c r="BV2583"/>
      <c r="BW2583"/>
      <c r="BX2583"/>
      <c r="BY2583"/>
      <c r="BZ2583"/>
      <c r="CA2583"/>
      <c r="CB2583"/>
      <c r="CC2583"/>
      <c r="CD2583"/>
      <c r="CE2583"/>
      <c r="CF2583"/>
      <c r="CG2583"/>
      <c r="CH2583"/>
      <c r="CI2583"/>
      <c r="CJ2583"/>
      <c r="CK2583"/>
      <c r="CL2583"/>
      <c r="CM2583"/>
      <c r="CN2583"/>
      <c r="CO2583"/>
      <c r="CP2583"/>
      <c r="CQ2583"/>
      <c r="CR2583"/>
      <c r="CS2583"/>
      <c r="CT2583"/>
      <c r="CU2583"/>
      <c r="CV2583"/>
    </row>
    <row r="2584" spans="10:100" x14ac:dyDescent="0.25">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c r="AT2584"/>
      <c r="AU2584"/>
      <c r="AV2584"/>
      <c r="AW2584"/>
      <c r="AX2584"/>
      <c r="AY2584"/>
      <c r="AZ2584"/>
      <c r="BA2584"/>
      <c r="BB2584"/>
      <c r="BC2584"/>
      <c r="BD2584"/>
      <c r="BE2584"/>
      <c r="BF2584"/>
      <c r="BG2584"/>
      <c r="BH2584"/>
      <c r="BI2584"/>
      <c r="BJ2584"/>
      <c r="BK2584"/>
      <c r="BL2584"/>
      <c r="BM2584"/>
      <c r="BN2584"/>
      <c r="BO2584"/>
      <c r="BP2584"/>
      <c r="BQ2584"/>
      <c r="BR2584"/>
      <c r="BS2584"/>
      <c r="BT2584"/>
      <c r="BU2584"/>
      <c r="BV2584"/>
      <c r="BW2584"/>
      <c r="BX2584"/>
      <c r="BY2584"/>
      <c r="BZ2584"/>
      <c r="CA2584"/>
      <c r="CB2584"/>
      <c r="CC2584"/>
      <c r="CD2584"/>
      <c r="CE2584"/>
      <c r="CF2584"/>
      <c r="CG2584"/>
      <c r="CH2584"/>
      <c r="CI2584"/>
      <c r="CJ2584"/>
      <c r="CK2584"/>
      <c r="CL2584"/>
      <c r="CM2584"/>
      <c r="CN2584"/>
      <c r="CO2584"/>
      <c r="CP2584"/>
      <c r="CQ2584"/>
      <c r="CR2584"/>
      <c r="CS2584"/>
      <c r="CT2584"/>
      <c r="CU2584"/>
      <c r="CV2584"/>
    </row>
    <row r="2585" spans="10:100" x14ac:dyDescent="0.2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c r="AT2585"/>
      <c r="AU2585"/>
      <c r="AV2585"/>
      <c r="AW2585"/>
      <c r="AX2585"/>
      <c r="AY2585"/>
      <c r="AZ2585"/>
      <c r="BA2585"/>
      <c r="BB2585"/>
      <c r="BC2585"/>
      <c r="BD2585"/>
      <c r="BE2585"/>
      <c r="BF2585"/>
      <c r="BG2585"/>
      <c r="BH2585"/>
      <c r="BI2585"/>
      <c r="BJ2585"/>
      <c r="BK2585"/>
      <c r="BL2585"/>
      <c r="BM2585"/>
      <c r="BN2585"/>
      <c r="BO2585"/>
      <c r="BP2585"/>
      <c r="BQ2585"/>
      <c r="BR2585"/>
      <c r="BS2585"/>
      <c r="BT2585"/>
      <c r="BU2585"/>
      <c r="BV2585"/>
      <c r="BW2585"/>
      <c r="BX2585"/>
      <c r="BY2585"/>
      <c r="BZ2585"/>
      <c r="CA2585"/>
      <c r="CB2585"/>
      <c r="CC2585"/>
      <c r="CD2585"/>
      <c r="CE2585"/>
      <c r="CF2585"/>
      <c r="CG2585"/>
      <c r="CH2585"/>
      <c r="CI2585"/>
      <c r="CJ2585"/>
      <c r="CK2585"/>
      <c r="CL2585"/>
      <c r="CM2585"/>
      <c r="CN2585"/>
      <c r="CO2585"/>
      <c r="CP2585"/>
      <c r="CQ2585"/>
      <c r="CR2585"/>
      <c r="CS2585"/>
      <c r="CT2585"/>
      <c r="CU2585"/>
      <c r="CV2585"/>
    </row>
    <row r="2586" spans="10:100" x14ac:dyDescent="0.25">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c r="AT2586"/>
      <c r="AU2586"/>
      <c r="AV2586"/>
      <c r="AW2586"/>
      <c r="AX2586"/>
      <c r="AY2586"/>
      <c r="AZ2586"/>
      <c r="BA2586"/>
      <c r="BB2586"/>
      <c r="BC2586"/>
      <c r="BD2586"/>
      <c r="BE2586"/>
      <c r="BF2586"/>
      <c r="BG2586"/>
      <c r="BH2586"/>
      <c r="BI2586"/>
      <c r="BJ2586"/>
      <c r="BK2586"/>
      <c r="BL2586"/>
      <c r="BM2586"/>
      <c r="BN2586"/>
      <c r="BO2586"/>
      <c r="BP2586"/>
      <c r="BQ2586"/>
      <c r="BR2586"/>
      <c r="BS2586"/>
      <c r="BT2586"/>
      <c r="BU2586"/>
      <c r="BV2586"/>
      <c r="BW2586"/>
      <c r="BX2586"/>
      <c r="BY2586"/>
      <c r="BZ2586"/>
      <c r="CA2586"/>
      <c r="CB2586"/>
      <c r="CC2586"/>
      <c r="CD2586"/>
      <c r="CE2586"/>
      <c r="CF2586"/>
      <c r="CG2586"/>
      <c r="CH2586"/>
      <c r="CI2586"/>
      <c r="CJ2586"/>
      <c r="CK2586"/>
      <c r="CL2586"/>
      <c r="CM2586"/>
      <c r="CN2586"/>
      <c r="CO2586"/>
      <c r="CP2586"/>
      <c r="CQ2586"/>
      <c r="CR2586"/>
      <c r="CS2586"/>
      <c r="CT2586"/>
      <c r="CU2586"/>
      <c r="CV2586"/>
    </row>
    <row r="2587" spans="10:100" x14ac:dyDescent="0.25">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c r="BA2587"/>
      <c r="BB2587"/>
      <c r="BC2587"/>
      <c r="BD2587"/>
      <c r="BE2587"/>
      <c r="BF2587"/>
      <c r="BG2587"/>
      <c r="BH2587"/>
      <c r="BI2587"/>
      <c r="BJ2587"/>
      <c r="BK2587"/>
      <c r="BL2587"/>
      <c r="BM2587"/>
      <c r="BN2587"/>
      <c r="BO2587"/>
      <c r="BP2587"/>
      <c r="BQ2587"/>
      <c r="BR2587"/>
      <c r="BS2587"/>
      <c r="BT2587"/>
      <c r="BU2587"/>
      <c r="BV2587"/>
      <c r="BW2587"/>
      <c r="BX2587"/>
      <c r="BY2587"/>
      <c r="BZ2587"/>
      <c r="CA2587"/>
      <c r="CB2587"/>
      <c r="CC2587"/>
      <c r="CD2587"/>
      <c r="CE2587"/>
      <c r="CF2587"/>
      <c r="CG2587"/>
      <c r="CH2587"/>
      <c r="CI2587"/>
      <c r="CJ2587"/>
      <c r="CK2587"/>
      <c r="CL2587"/>
      <c r="CM2587"/>
      <c r="CN2587"/>
      <c r="CO2587"/>
      <c r="CP2587"/>
      <c r="CQ2587"/>
      <c r="CR2587"/>
      <c r="CS2587"/>
      <c r="CT2587"/>
      <c r="CU2587"/>
      <c r="CV2587"/>
    </row>
    <row r="2588" spans="10:100" x14ac:dyDescent="0.25">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c r="AT2588"/>
      <c r="AU2588"/>
      <c r="AV2588"/>
      <c r="AW2588"/>
      <c r="AX2588"/>
      <c r="AY2588"/>
      <c r="AZ2588"/>
      <c r="BA2588"/>
      <c r="BB2588"/>
      <c r="BC2588"/>
      <c r="BD2588"/>
      <c r="BE2588"/>
      <c r="BF2588"/>
      <c r="BG2588"/>
      <c r="BH2588"/>
      <c r="BI2588"/>
      <c r="BJ2588"/>
      <c r="BK2588"/>
      <c r="BL2588"/>
      <c r="BM2588"/>
      <c r="BN2588"/>
      <c r="BO2588"/>
      <c r="BP2588"/>
      <c r="BQ2588"/>
      <c r="BR2588"/>
      <c r="BS2588"/>
      <c r="BT2588"/>
      <c r="BU2588"/>
      <c r="BV2588"/>
      <c r="BW2588"/>
      <c r="BX2588"/>
      <c r="BY2588"/>
      <c r="BZ2588"/>
      <c r="CA2588"/>
      <c r="CB2588"/>
      <c r="CC2588"/>
      <c r="CD2588"/>
      <c r="CE2588"/>
      <c r="CF2588"/>
      <c r="CG2588"/>
      <c r="CH2588"/>
      <c r="CI2588"/>
      <c r="CJ2588"/>
      <c r="CK2588"/>
      <c r="CL2588"/>
      <c r="CM2588"/>
      <c r="CN2588"/>
      <c r="CO2588"/>
      <c r="CP2588"/>
      <c r="CQ2588"/>
      <c r="CR2588"/>
      <c r="CS2588"/>
      <c r="CT2588"/>
      <c r="CU2588"/>
      <c r="CV2588"/>
    </row>
    <row r="2589" spans="10:100" x14ac:dyDescent="0.25">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c r="AT2589"/>
      <c r="AU2589"/>
      <c r="AV2589"/>
      <c r="AW2589"/>
      <c r="AX2589"/>
      <c r="AY2589"/>
      <c r="AZ2589"/>
      <c r="BA2589"/>
      <c r="BB2589"/>
      <c r="BC2589"/>
      <c r="BD2589"/>
      <c r="BE2589"/>
      <c r="BF2589"/>
      <c r="BG2589"/>
      <c r="BH2589"/>
      <c r="BI2589"/>
      <c r="BJ2589"/>
      <c r="BK2589"/>
      <c r="BL2589"/>
      <c r="BM2589"/>
      <c r="BN2589"/>
      <c r="BO2589"/>
      <c r="BP2589"/>
      <c r="BQ2589"/>
      <c r="BR2589"/>
      <c r="BS2589"/>
      <c r="BT2589"/>
      <c r="BU2589"/>
      <c r="BV2589"/>
      <c r="BW2589"/>
      <c r="BX2589"/>
      <c r="BY2589"/>
      <c r="BZ2589"/>
      <c r="CA2589"/>
      <c r="CB2589"/>
      <c r="CC2589"/>
      <c r="CD2589"/>
      <c r="CE2589"/>
      <c r="CF2589"/>
      <c r="CG2589"/>
      <c r="CH2589"/>
      <c r="CI2589"/>
      <c r="CJ2589"/>
      <c r="CK2589"/>
      <c r="CL2589"/>
      <c r="CM2589"/>
      <c r="CN2589"/>
      <c r="CO2589"/>
      <c r="CP2589"/>
      <c r="CQ2589"/>
      <c r="CR2589"/>
      <c r="CS2589"/>
      <c r="CT2589"/>
      <c r="CU2589"/>
      <c r="CV2589"/>
    </row>
    <row r="2590" spans="10:100" x14ac:dyDescent="0.25">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c r="AT2590"/>
      <c r="AU2590"/>
      <c r="AV2590"/>
      <c r="AW2590"/>
      <c r="AX2590"/>
      <c r="AY2590"/>
      <c r="AZ2590"/>
      <c r="BA2590"/>
      <c r="BB2590"/>
      <c r="BC2590"/>
      <c r="BD2590"/>
      <c r="BE2590"/>
      <c r="BF2590"/>
      <c r="BG2590"/>
      <c r="BH2590"/>
      <c r="BI2590"/>
      <c r="BJ2590"/>
      <c r="BK2590"/>
      <c r="BL2590"/>
      <c r="BM2590"/>
      <c r="BN2590"/>
      <c r="BO2590"/>
      <c r="BP2590"/>
      <c r="BQ2590"/>
      <c r="BR2590"/>
      <c r="BS2590"/>
      <c r="BT2590"/>
      <c r="BU2590"/>
      <c r="BV2590"/>
      <c r="BW2590"/>
      <c r="BX2590"/>
      <c r="BY2590"/>
      <c r="BZ2590"/>
      <c r="CA2590"/>
      <c r="CB2590"/>
      <c r="CC2590"/>
      <c r="CD2590"/>
      <c r="CE2590"/>
      <c r="CF2590"/>
      <c r="CG2590"/>
      <c r="CH2590"/>
      <c r="CI2590"/>
      <c r="CJ2590"/>
      <c r="CK2590"/>
      <c r="CL2590"/>
      <c r="CM2590"/>
      <c r="CN2590"/>
      <c r="CO2590"/>
      <c r="CP2590"/>
      <c r="CQ2590"/>
      <c r="CR2590"/>
      <c r="CS2590"/>
      <c r="CT2590"/>
      <c r="CU2590"/>
      <c r="CV2590"/>
    </row>
    <row r="2591" spans="10:100" x14ac:dyDescent="0.25">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c r="AT2591"/>
      <c r="AU2591"/>
      <c r="AV2591"/>
      <c r="AW2591"/>
      <c r="AX2591"/>
      <c r="AY2591"/>
      <c r="AZ2591"/>
      <c r="BA2591"/>
      <c r="BB2591"/>
      <c r="BC2591"/>
      <c r="BD2591"/>
      <c r="BE2591"/>
      <c r="BF2591"/>
      <c r="BG2591"/>
      <c r="BH2591"/>
      <c r="BI2591"/>
      <c r="BJ2591"/>
      <c r="BK2591"/>
      <c r="BL2591"/>
      <c r="BM2591"/>
      <c r="BN2591"/>
      <c r="BO2591"/>
      <c r="BP2591"/>
      <c r="BQ2591"/>
      <c r="BR2591"/>
      <c r="BS2591"/>
      <c r="BT2591"/>
      <c r="BU2591"/>
      <c r="BV2591"/>
      <c r="BW2591"/>
      <c r="BX2591"/>
      <c r="BY2591"/>
      <c r="BZ2591"/>
      <c r="CA2591"/>
      <c r="CB2591"/>
      <c r="CC2591"/>
      <c r="CD2591"/>
      <c r="CE2591"/>
      <c r="CF2591"/>
      <c r="CG2591"/>
      <c r="CH2591"/>
      <c r="CI2591"/>
      <c r="CJ2591"/>
      <c r="CK2591"/>
      <c r="CL2591"/>
      <c r="CM2591"/>
      <c r="CN2591"/>
      <c r="CO2591"/>
      <c r="CP2591"/>
      <c r="CQ2591"/>
      <c r="CR2591"/>
      <c r="CS2591"/>
      <c r="CT2591"/>
      <c r="CU2591"/>
      <c r="CV2591"/>
    </row>
    <row r="2592" spans="10:100" x14ac:dyDescent="0.25">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c r="AT2592"/>
      <c r="AU2592"/>
      <c r="AV2592"/>
      <c r="AW2592"/>
      <c r="AX2592"/>
      <c r="AY2592"/>
      <c r="AZ2592"/>
      <c r="BA2592"/>
      <c r="BB2592"/>
      <c r="BC2592"/>
      <c r="BD2592"/>
      <c r="BE2592"/>
      <c r="BF2592"/>
      <c r="BG2592"/>
      <c r="BH2592"/>
      <c r="BI2592"/>
      <c r="BJ2592"/>
      <c r="BK2592"/>
      <c r="BL2592"/>
      <c r="BM2592"/>
      <c r="BN2592"/>
      <c r="BO2592"/>
      <c r="BP2592"/>
      <c r="BQ2592"/>
      <c r="BR2592"/>
      <c r="BS2592"/>
      <c r="BT2592"/>
      <c r="BU2592"/>
      <c r="BV2592"/>
      <c r="BW2592"/>
      <c r="BX2592"/>
      <c r="BY2592"/>
      <c r="BZ2592"/>
      <c r="CA2592"/>
      <c r="CB2592"/>
      <c r="CC2592"/>
      <c r="CD2592"/>
      <c r="CE2592"/>
      <c r="CF2592"/>
      <c r="CG2592"/>
      <c r="CH2592"/>
      <c r="CI2592"/>
      <c r="CJ2592"/>
      <c r="CK2592"/>
      <c r="CL2592"/>
      <c r="CM2592"/>
      <c r="CN2592"/>
      <c r="CO2592"/>
      <c r="CP2592"/>
      <c r="CQ2592"/>
      <c r="CR2592"/>
      <c r="CS2592"/>
      <c r="CT2592"/>
      <c r="CU2592"/>
      <c r="CV2592"/>
    </row>
    <row r="2593" spans="10:100" x14ac:dyDescent="0.25">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c r="AT2593"/>
      <c r="AU2593"/>
      <c r="AV2593"/>
      <c r="AW2593"/>
      <c r="AX2593"/>
      <c r="AY2593"/>
      <c r="AZ2593"/>
      <c r="BA2593"/>
      <c r="BB2593"/>
      <c r="BC2593"/>
      <c r="BD2593"/>
      <c r="BE2593"/>
      <c r="BF2593"/>
      <c r="BG2593"/>
      <c r="BH2593"/>
      <c r="BI2593"/>
      <c r="BJ2593"/>
      <c r="BK2593"/>
      <c r="BL2593"/>
      <c r="BM2593"/>
      <c r="BN2593"/>
      <c r="BO2593"/>
      <c r="BP2593"/>
      <c r="BQ2593"/>
      <c r="BR2593"/>
      <c r="BS2593"/>
      <c r="BT2593"/>
      <c r="BU2593"/>
      <c r="BV2593"/>
      <c r="BW2593"/>
      <c r="BX2593"/>
      <c r="BY2593"/>
      <c r="BZ2593"/>
      <c r="CA2593"/>
      <c r="CB2593"/>
      <c r="CC2593"/>
      <c r="CD2593"/>
      <c r="CE2593"/>
      <c r="CF2593"/>
      <c r="CG2593"/>
      <c r="CH2593"/>
      <c r="CI2593"/>
      <c r="CJ2593"/>
      <c r="CK2593"/>
      <c r="CL2593"/>
      <c r="CM2593"/>
      <c r="CN2593"/>
      <c r="CO2593"/>
      <c r="CP2593"/>
      <c r="CQ2593"/>
      <c r="CR2593"/>
      <c r="CS2593"/>
      <c r="CT2593"/>
      <c r="CU2593"/>
      <c r="CV2593"/>
    </row>
    <row r="2594" spans="10:100" x14ac:dyDescent="0.25">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c r="AT2594"/>
      <c r="AU2594"/>
      <c r="AV2594"/>
      <c r="AW2594"/>
      <c r="AX2594"/>
      <c r="AY2594"/>
      <c r="AZ2594"/>
      <c r="BA2594"/>
      <c r="BB2594"/>
      <c r="BC2594"/>
      <c r="BD2594"/>
      <c r="BE2594"/>
      <c r="BF2594"/>
      <c r="BG2594"/>
      <c r="BH2594"/>
      <c r="BI2594"/>
      <c r="BJ2594"/>
      <c r="BK2594"/>
      <c r="BL2594"/>
      <c r="BM2594"/>
      <c r="BN2594"/>
      <c r="BO2594"/>
      <c r="BP2594"/>
      <c r="BQ2594"/>
      <c r="BR2594"/>
      <c r="BS2594"/>
      <c r="BT2594"/>
      <c r="BU2594"/>
      <c r="BV2594"/>
      <c r="BW2594"/>
      <c r="BX2594"/>
      <c r="BY2594"/>
      <c r="BZ2594"/>
      <c r="CA2594"/>
      <c r="CB2594"/>
      <c r="CC2594"/>
      <c r="CD2594"/>
      <c r="CE2594"/>
      <c r="CF2594"/>
      <c r="CG2594"/>
      <c r="CH2594"/>
      <c r="CI2594"/>
      <c r="CJ2594"/>
      <c r="CK2594"/>
      <c r="CL2594"/>
      <c r="CM2594"/>
      <c r="CN2594"/>
      <c r="CO2594"/>
      <c r="CP2594"/>
      <c r="CQ2594"/>
      <c r="CR2594"/>
      <c r="CS2594"/>
      <c r="CT2594"/>
      <c r="CU2594"/>
      <c r="CV2594"/>
    </row>
    <row r="2595" spans="10:100" x14ac:dyDescent="0.2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c r="AT2595"/>
      <c r="AU2595"/>
      <c r="AV2595"/>
      <c r="AW2595"/>
      <c r="AX2595"/>
      <c r="AY2595"/>
      <c r="AZ2595"/>
      <c r="BA2595"/>
      <c r="BB2595"/>
      <c r="BC2595"/>
      <c r="BD2595"/>
      <c r="BE2595"/>
      <c r="BF2595"/>
      <c r="BG2595"/>
      <c r="BH2595"/>
      <c r="BI2595"/>
      <c r="BJ2595"/>
      <c r="BK2595"/>
      <c r="BL2595"/>
      <c r="BM2595"/>
      <c r="BN2595"/>
      <c r="BO2595"/>
      <c r="BP2595"/>
      <c r="BQ2595"/>
      <c r="BR2595"/>
      <c r="BS2595"/>
      <c r="BT2595"/>
      <c r="BU2595"/>
      <c r="BV2595"/>
      <c r="BW2595"/>
      <c r="BX2595"/>
      <c r="BY2595"/>
      <c r="BZ2595"/>
      <c r="CA2595"/>
      <c r="CB2595"/>
      <c r="CC2595"/>
      <c r="CD2595"/>
      <c r="CE2595"/>
      <c r="CF2595"/>
      <c r="CG2595"/>
      <c r="CH2595"/>
      <c r="CI2595"/>
      <c r="CJ2595"/>
      <c r="CK2595"/>
      <c r="CL2595"/>
      <c r="CM2595"/>
      <c r="CN2595"/>
      <c r="CO2595"/>
      <c r="CP2595"/>
      <c r="CQ2595"/>
      <c r="CR2595"/>
      <c r="CS2595"/>
      <c r="CT2595"/>
      <c r="CU2595"/>
      <c r="CV2595"/>
    </row>
    <row r="2596" spans="10:100" x14ac:dyDescent="0.25">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c r="AT2596"/>
      <c r="AU2596"/>
      <c r="AV2596"/>
      <c r="AW2596"/>
      <c r="AX2596"/>
      <c r="AY2596"/>
      <c r="AZ2596"/>
      <c r="BA2596"/>
      <c r="BB2596"/>
      <c r="BC2596"/>
      <c r="BD2596"/>
      <c r="BE2596"/>
      <c r="BF2596"/>
      <c r="BG2596"/>
      <c r="BH2596"/>
      <c r="BI2596"/>
      <c r="BJ2596"/>
      <c r="BK2596"/>
      <c r="BL2596"/>
      <c r="BM2596"/>
      <c r="BN2596"/>
      <c r="BO2596"/>
      <c r="BP2596"/>
      <c r="BQ2596"/>
      <c r="BR2596"/>
      <c r="BS2596"/>
      <c r="BT2596"/>
      <c r="BU2596"/>
      <c r="BV2596"/>
      <c r="BW2596"/>
      <c r="BX2596"/>
      <c r="BY2596"/>
      <c r="BZ2596"/>
      <c r="CA2596"/>
      <c r="CB2596"/>
      <c r="CC2596"/>
      <c r="CD2596"/>
      <c r="CE2596"/>
      <c r="CF2596"/>
      <c r="CG2596"/>
      <c r="CH2596"/>
      <c r="CI2596"/>
      <c r="CJ2596"/>
      <c r="CK2596"/>
      <c r="CL2596"/>
      <c r="CM2596"/>
      <c r="CN2596"/>
      <c r="CO2596"/>
      <c r="CP2596"/>
      <c r="CQ2596"/>
      <c r="CR2596"/>
      <c r="CS2596"/>
      <c r="CT2596"/>
      <c r="CU2596"/>
      <c r="CV2596"/>
    </row>
    <row r="2597" spans="10:100" x14ac:dyDescent="0.25">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c r="AT2597"/>
      <c r="AU2597"/>
      <c r="AV2597"/>
      <c r="AW2597"/>
      <c r="AX2597"/>
      <c r="AY2597"/>
      <c r="AZ2597"/>
      <c r="BA2597"/>
      <c r="BB2597"/>
      <c r="BC2597"/>
      <c r="BD2597"/>
      <c r="BE2597"/>
      <c r="BF2597"/>
      <c r="BG2597"/>
      <c r="BH2597"/>
      <c r="BI2597"/>
      <c r="BJ2597"/>
      <c r="BK2597"/>
      <c r="BL2597"/>
      <c r="BM2597"/>
      <c r="BN2597"/>
      <c r="BO2597"/>
      <c r="BP2597"/>
      <c r="BQ2597"/>
      <c r="BR2597"/>
      <c r="BS2597"/>
      <c r="BT2597"/>
      <c r="BU2597"/>
      <c r="BV2597"/>
      <c r="BW2597"/>
      <c r="BX2597"/>
      <c r="BY2597"/>
      <c r="BZ2597"/>
      <c r="CA2597"/>
      <c r="CB2597"/>
      <c r="CC2597"/>
      <c r="CD2597"/>
      <c r="CE2597"/>
      <c r="CF2597"/>
      <c r="CG2597"/>
      <c r="CH2597"/>
      <c r="CI2597"/>
      <c r="CJ2597"/>
      <c r="CK2597"/>
      <c r="CL2597"/>
      <c r="CM2597"/>
      <c r="CN2597"/>
      <c r="CO2597"/>
      <c r="CP2597"/>
      <c r="CQ2597"/>
      <c r="CR2597"/>
      <c r="CS2597"/>
      <c r="CT2597"/>
      <c r="CU2597"/>
      <c r="CV2597"/>
    </row>
    <row r="2598" spans="10:100" x14ac:dyDescent="0.25">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c r="AT2598"/>
      <c r="AU2598"/>
      <c r="AV2598"/>
      <c r="AW2598"/>
      <c r="AX2598"/>
      <c r="AY2598"/>
      <c r="AZ2598"/>
      <c r="BA2598"/>
      <c r="BB2598"/>
      <c r="BC2598"/>
      <c r="BD2598"/>
      <c r="BE2598"/>
      <c r="BF2598"/>
      <c r="BG2598"/>
      <c r="BH2598"/>
      <c r="BI2598"/>
      <c r="BJ2598"/>
      <c r="BK2598"/>
      <c r="BL2598"/>
      <c r="BM2598"/>
      <c r="BN2598"/>
      <c r="BO2598"/>
      <c r="BP2598"/>
      <c r="BQ2598"/>
      <c r="BR2598"/>
      <c r="BS2598"/>
      <c r="BT2598"/>
      <c r="BU2598"/>
      <c r="BV2598"/>
      <c r="BW2598"/>
      <c r="BX2598"/>
      <c r="BY2598"/>
      <c r="BZ2598"/>
      <c r="CA2598"/>
      <c r="CB2598"/>
      <c r="CC2598"/>
      <c r="CD2598"/>
      <c r="CE2598"/>
      <c r="CF2598"/>
      <c r="CG2598"/>
      <c r="CH2598"/>
      <c r="CI2598"/>
      <c r="CJ2598"/>
      <c r="CK2598"/>
      <c r="CL2598"/>
      <c r="CM2598"/>
      <c r="CN2598"/>
      <c r="CO2598"/>
      <c r="CP2598"/>
      <c r="CQ2598"/>
      <c r="CR2598"/>
      <c r="CS2598"/>
      <c r="CT2598"/>
      <c r="CU2598"/>
      <c r="CV2598"/>
    </row>
    <row r="2599" spans="10:100" x14ac:dyDescent="0.25">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c r="AT2599"/>
      <c r="AU2599"/>
      <c r="AV2599"/>
      <c r="AW2599"/>
      <c r="AX2599"/>
      <c r="AY2599"/>
      <c r="AZ2599"/>
      <c r="BA2599"/>
      <c r="BB2599"/>
      <c r="BC2599"/>
      <c r="BD2599"/>
      <c r="BE2599"/>
      <c r="BF2599"/>
      <c r="BG2599"/>
      <c r="BH2599"/>
      <c r="BI2599"/>
      <c r="BJ2599"/>
      <c r="BK2599"/>
      <c r="BL2599"/>
      <c r="BM2599"/>
      <c r="BN2599"/>
      <c r="BO2599"/>
      <c r="BP2599"/>
      <c r="BQ2599"/>
      <c r="BR2599"/>
      <c r="BS2599"/>
      <c r="BT2599"/>
      <c r="BU2599"/>
      <c r="BV2599"/>
      <c r="BW2599"/>
      <c r="BX2599"/>
      <c r="BY2599"/>
      <c r="BZ2599"/>
      <c r="CA2599"/>
      <c r="CB2599"/>
      <c r="CC2599"/>
      <c r="CD2599"/>
      <c r="CE2599"/>
      <c r="CF2599"/>
      <c r="CG2599"/>
      <c r="CH2599"/>
      <c r="CI2599"/>
      <c r="CJ2599"/>
      <c r="CK2599"/>
      <c r="CL2599"/>
      <c r="CM2599"/>
      <c r="CN2599"/>
      <c r="CO2599"/>
      <c r="CP2599"/>
      <c r="CQ2599"/>
      <c r="CR2599"/>
      <c r="CS2599"/>
      <c r="CT2599"/>
      <c r="CU2599"/>
      <c r="CV2599"/>
    </row>
    <row r="2600" spans="10:100" x14ac:dyDescent="0.25">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c r="AT2600"/>
      <c r="AU2600"/>
      <c r="AV2600"/>
      <c r="AW2600"/>
      <c r="AX2600"/>
      <c r="AY2600"/>
      <c r="AZ2600"/>
      <c r="BA2600"/>
      <c r="BB2600"/>
      <c r="BC2600"/>
      <c r="BD2600"/>
      <c r="BE2600"/>
      <c r="BF2600"/>
      <c r="BG2600"/>
      <c r="BH2600"/>
      <c r="BI2600"/>
      <c r="BJ2600"/>
      <c r="BK2600"/>
      <c r="BL2600"/>
      <c r="BM2600"/>
      <c r="BN2600"/>
      <c r="BO2600"/>
      <c r="BP2600"/>
      <c r="BQ2600"/>
      <c r="BR2600"/>
      <c r="BS2600"/>
      <c r="BT2600"/>
      <c r="BU2600"/>
      <c r="BV2600"/>
      <c r="BW2600"/>
      <c r="BX2600"/>
      <c r="BY2600"/>
      <c r="BZ2600"/>
      <c r="CA2600"/>
      <c r="CB2600"/>
      <c r="CC2600"/>
      <c r="CD2600"/>
      <c r="CE2600"/>
      <c r="CF2600"/>
      <c r="CG2600"/>
      <c r="CH2600"/>
      <c r="CI2600"/>
      <c r="CJ2600"/>
      <c r="CK2600"/>
      <c r="CL2600"/>
      <c r="CM2600"/>
      <c r="CN2600"/>
      <c r="CO2600"/>
      <c r="CP2600"/>
      <c r="CQ2600"/>
      <c r="CR2600"/>
      <c r="CS2600"/>
      <c r="CT2600"/>
      <c r="CU2600"/>
      <c r="CV2600"/>
    </row>
    <row r="2601" spans="10:100" x14ac:dyDescent="0.25">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c r="AT2601"/>
      <c r="AU2601"/>
      <c r="AV2601"/>
      <c r="AW2601"/>
      <c r="AX2601"/>
      <c r="AY2601"/>
      <c r="AZ2601"/>
      <c r="BA2601"/>
      <c r="BB2601"/>
      <c r="BC2601"/>
      <c r="BD2601"/>
      <c r="BE2601"/>
      <c r="BF2601"/>
      <c r="BG2601"/>
      <c r="BH2601"/>
      <c r="BI2601"/>
      <c r="BJ2601"/>
      <c r="BK2601"/>
      <c r="BL2601"/>
      <c r="BM2601"/>
      <c r="BN2601"/>
      <c r="BO2601"/>
      <c r="BP2601"/>
      <c r="BQ2601"/>
      <c r="BR2601"/>
      <c r="BS2601"/>
      <c r="BT2601"/>
      <c r="BU2601"/>
      <c r="BV2601"/>
      <c r="BW2601"/>
      <c r="BX2601"/>
      <c r="BY2601"/>
      <c r="BZ2601"/>
      <c r="CA2601"/>
      <c r="CB2601"/>
      <c r="CC2601"/>
      <c r="CD2601"/>
      <c r="CE2601"/>
      <c r="CF2601"/>
      <c r="CG2601"/>
      <c r="CH2601"/>
      <c r="CI2601"/>
      <c r="CJ2601"/>
      <c r="CK2601"/>
      <c r="CL2601"/>
      <c r="CM2601"/>
      <c r="CN2601"/>
      <c r="CO2601"/>
      <c r="CP2601"/>
      <c r="CQ2601"/>
      <c r="CR2601"/>
      <c r="CS2601"/>
      <c r="CT2601"/>
      <c r="CU2601"/>
      <c r="CV2601"/>
    </row>
    <row r="2602" spans="10:100" x14ac:dyDescent="0.25">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c r="AT2602"/>
      <c r="AU2602"/>
      <c r="AV2602"/>
      <c r="AW2602"/>
      <c r="AX2602"/>
      <c r="AY2602"/>
      <c r="AZ2602"/>
      <c r="BA2602"/>
      <c r="BB2602"/>
      <c r="BC2602"/>
      <c r="BD2602"/>
      <c r="BE2602"/>
      <c r="BF2602"/>
      <c r="BG2602"/>
      <c r="BH2602"/>
      <c r="BI2602"/>
      <c r="BJ2602"/>
      <c r="BK2602"/>
      <c r="BL2602"/>
      <c r="BM2602"/>
      <c r="BN2602"/>
      <c r="BO2602"/>
      <c r="BP2602"/>
      <c r="BQ2602"/>
      <c r="BR2602"/>
      <c r="BS2602"/>
      <c r="BT2602"/>
      <c r="BU2602"/>
      <c r="BV2602"/>
      <c r="BW2602"/>
      <c r="BX2602"/>
      <c r="BY2602"/>
      <c r="BZ2602"/>
      <c r="CA2602"/>
      <c r="CB2602"/>
      <c r="CC2602"/>
      <c r="CD2602"/>
      <c r="CE2602"/>
      <c r="CF2602"/>
      <c r="CG2602"/>
      <c r="CH2602"/>
      <c r="CI2602"/>
      <c r="CJ2602"/>
      <c r="CK2602"/>
      <c r="CL2602"/>
      <c r="CM2602"/>
      <c r="CN2602"/>
      <c r="CO2602"/>
      <c r="CP2602"/>
      <c r="CQ2602"/>
      <c r="CR2602"/>
      <c r="CS2602"/>
      <c r="CT2602"/>
      <c r="CU2602"/>
      <c r="CV2602"/>
    </row>
    <row r="2603" spans="10:100" x14ac:dyDescent="0.25">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c r="AT2603"/>
      <c r="AU2603"/>
      <c r="AV2603"/>
      <c r="AW2603"/>
      <c r="AX2603"/>
      <c r="AY2603"/>
      <c r="AZ2603"/>
      <c r="BA2603"/>
      <c r="BB2603"/>
      <c r="BC2603"/>
      <c r="BD2603"/>
      <c r="BE2603"/>
      <c r="BF2603"/>
      <c r="BG2603"/>
      <c r="BH2603"/>
      <c r="BI2603"/>
      <c r="BJ2603"/>
      <c r="BK2603"/>
      <c r="BL2603"/>
      <c r="BM2603"/>
      <c r="BN2603"/>
      <c r="BO2603"/>
      <c r="BP2603"/>
      <c r="BQ2603"/>
      <c r="BR2603"/>
      <c r="BS2603"/>
      <c r="BT2603"/>
      <c r="BU2603"/>
      <c r="BV2603"/>
      <c r="BW2603"/>
      <c r="BX2603"/>
      <c r="BY2603"/>
      <c r="BZ2603"/>
      <c r="CA2603"/>
      <c r="CB2603"/>
      <c r="CC2603"/>
      <c r="CD2603"/>
      <c r="CE2603"/>
      <c r="CF2603"/>
      <c r="CG2603"/>
      <c r="CH2603"/>
      <c r="CI2603"/>
      <c r="CJ2603"/>
      <c r="CK2603"/>
      <c r="CL2603"/>
      <c r="CM2603"/>
      <c r="CN2603"/>
      <c r="CO2603"/>
      <c r="CP2603"/>
      <c r="CQ2603"/>
      <c r="CR2603"/>
      <c r="CS2603"/>
      <c r="CT2603"/>
      <c r="CU2603"/>
      <c r="CV2603"/>
    </row>
    <row r="2604" spans="10:100" x14ac:dyDescent="0.25">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c r="AT2604"/>
      <c r="AU2604"/>
      <c r="AV2604"/>
      <c r="AW2604"/>
      <c r="AX2604"/>
      <c r="AY2604"/>
      <c r="AZ2604"/>
      <c r="BA2604"/>
      <c r="BB2604"/>
      <c r="BC2604"/>
      <c r="BD2604"/>
      <c r="BE2604"/>
      <c r="BF2604"/>
      <c r="BG2604"/>
      <c r="BH2604"/>
      <c r="BI2604"/>
      <c r="BJ2604"/>
      <c r="BK2604"/>
      <c r="BL2604"/>
      <c r="BM2604"/>
      <c r="BN2604"/>
      <c r="BO2604"/>
      <c r="BP2604"/>
      <c r="BQ2604"/>
      <c r="BR2604"/>
      <c r="BS2604"/>
      <c r="BT2604"/>
      <c r="BU2604"/>
      <c r="BV2604"/>
      <c r="BW2604"/>
      <c r="BX2604"/>
      <c r="BY2604"/>
      <c r="BZ2604"/>
      <c r="CA2604"/>
      <c r="CB2604"/>
      <c r="CC2604"/>
      <c r="CD2604"/>
      <c r="CE2604"/>
      <c r="CF2604"/>
      <c r="CG2604"/>
      <c r="CH2604"/>
      <c r="CI2604"/>
      <c r="CJ2604"/>
      <c r="CK2604"/>
      <c r="CL2604"/>
      <c r="CM2604"/>
      <c r="CN2604"/>
      <c r="CO2604"/>
      <c r="CP2604"/>
      <c r="CQ2604"/>
      <c r="CR2604"/>
      <c r="CS2604"/>
      <c r="CT2604"/>
      <c r="CU2604"/>
      <c r="CV2604"/>
    </row>
    <row r="2605" spans="10:100" x14ac:dyDescent="0.2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c r="AT2605"/>
      <c r="AU2605"/>
      <c r="AV2605"/>
      <c r="AW2605"/>
      <c r="AX2605"/>
      <c r="AY2605"/>
      <c r="AZ2605"/>
      <c r="BA2605"/>
      <c r="BB2605"/>
      <c r="BC2605"/>
      <c r="BD2605"/>
      <c r="BE2605"/>
      <c r="BF2605"/>
      <c r="BG2605"/>
      <c r="BH2605"/>
      <c r="BI2605"/>
      <c r="BJ2605"/>
      <c r="BK2605"/>
      <c r="BL2605"/>
      <c r="BM2605"/>
      <c r="BN2605"/>
      <c r="BO2605"/>
      <c r="BP2605"/>
      <c r="BQ2605"/>
      <c r="BR2605"/>
      <c r="BS2605"/>
      <c r="BT2605"/>
      <c r="BU2605"/>
      <c r="BV2605"/>
      <c r="BW2605"/>
      <c r="BX2605"/>
      <c r="BY2605"/>
      <c r="BZ2605"/>
      <c r="CA2605"/>
      <c r="CB2605"/>
      <c r="CC2605"/>
      <c r="CD2605"/>
      <c r="CE2605"/>
      <c r="CF2605"/>
      <c r="CG2605"/>
      <c r="CH2605"/>
      <c r="CI2605"/>
      <c r="CJ2605"/>
      <c r="CK2605"/>
      <c r="CL2605"/>
      <c r="CM2605"/>
      <c r="CN2605"/>
      <c r="CO2605"/>
      <c r="CP2605"/>
      <c r="CQ2605"/>
      <c r="CR2605"/>
      <c r="CS2605"/>
      <c r="CT2605"/>
      <c r="CU2605"/>
      <c r="CV2605"/>
    </row>
    <row r="2606" spans="10:100" x14ac:dyDescent="0.25">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c r="AT2606"/>
      <c r="AU2606"/>
      <c r="AV2606"/>
      <c r="AW2606"/>
      <c r="AX2606"/>
      <c r="AY2606"/>
      <c r="AZ2606"/>
      <c r="BA2606"/>
      <c r="BB2606"/>
      <c r="BC2606"/>
      <c r="BD2606"/>
      <c r="BE2606"/>
      <c r="BF2606"/>
      <c r="BG2606"/>
      <c r="BH2606"/>
      <c r="BI2606"/>
      <c r="BJ2606"/>
      <c r="BK2606"/>
      <c r="BL2606"/>
      <c r="BM2606"/>
      <c r="BN2606"/>
      <c r="BO2606"/>
      <c r="BP2606"/>
      <c r="BQ2606"/>
      <c r="BR2606"/>
      <c r="BS2606"/>
      <c r="BT2606"/>
      <c r="BU2606"/>
      <c r="BV2606"/>
      <c r="BW2606"/>
      <c r="BX2606"/>
      <c r="BY2606"/>
      <c r="BZ2606"/>
      <c r="CA2606"/>
      <c r="CB2606"/>
      <c r="CC2606"/>
      <c r="CD2606"/>
      <c r="CE2606"/>
      <c r="CF2606"/>
      <c r="CG2606"/>
      <c r="CH2606"/>
      <c r="CI2606"/>
      <c r="CJ2606"/>
      <c r="CK2606"/>
      <c r="CL2606"/>
      <c r="CM2606"/>
      <c r="CN2606"/>
      <c r="CO2606"/>
      <c r="CP2606"/>
      <c r="CQ2606"/>
      <c r="CR2606"/>
      <c r="CS2606"/>
      <c r="CT2606"/>
      <c r="CU2606"/>
      <c r="CV2606"/>
    </row>
    <row r="2607" spans="10:100" x14ac:dyDescent="0.25">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c r="AT2607"/>
      <c r="AU2607"/>
      <c r="AV2607"/>
      <c r="AW2607"/>
      <c r="AX2607"/>
      <c r="AY2607"/>
      <c r="AZ2607"/>
      <c r="BA2607"/>
      <c r="BB2607"/>
      <c r="BC2607"/>
      <c r="BD2607"/>
      <c r="BE2607"/>
      <c r="BF2607"/>
      <c r="BG2607"/>
      <c r="BH2607"/>
      <c r="BI2607"/>
      <c r="BJ2607"/>
      <c r="BK2607"/>
      <c r="BL2607"/>
      <c r="BM2607"/>
      <c r="BN2607"/>
      <c r="BO2607"/>
      <c r="BP2607"/>
      <c r="BQ2607"/>
      <c r="BR2607"/>
      <c r="BS2607"/>
      <c r="BT2607"/>
      <c r="BU2607"/>
      <c r="BV2607"/>
      <c r="BW2607"/>
      <c r="BX2607"/>
      <c r="BY2607"/>
      <c r="BZ2607"/>
      <c r="CA2607"/>
      <c r="CB2607"/>
      <c r="CC2607"/>
      <c r="CD2607"/>
      <c r="CE2607"/>
      <c r="CF2607"/>
      <c r="CG2607"/>
      <c r="CH2607"/>
      <c r="CI2607"/>
      <c r="CJ2607"/>
      <c r="CK2607"/>
      <c r="CL2607"/>
      <c r="CM2607"/>
      <c r="CN2607"/>
      <c r="CO2607"/>
      <c r="CP2607"/>
      <c r="CQ2607"/>
      <c r="CR2607"/>
      <c r="CS2607"/>
      <c r="CT2607"/>
      <c r="CU2607"/>
      <c r="CV2607"/>
    </row>
    <row r="2608" spans="10:100" x14ac:dyDescent="0.25">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c r="BA2608"/>
      <c r="BB2608"/>
      <c r="BC2608"/>
      <c r="BD2608"/>
      <c r="BE2608"/>
      <c r="BF2608"/>
      <c r="BG2608"/>
      <c r="BH2608"/>
      <c r="BI2608"/>
      <c r="BJ2608"/>
      <c r="BK2608"/>
      <c r="BL2608"/>
      <c r="BM2608"/>
      <c r="BN2608"/>
      <c r="BO2608"/>
      <c r="BP2608"/>
      <c r="BQ2608"/>
      <c r="BR2608"/>
      <c r="BS2608"/>
      <c r="BT2608"/>
      <c r="BU2608"/>
      <c r="BV2608"/>
      <c r="BW2608"/>
      <c r="BX2608"/>
      <c r="BY2608"/>
      <c r="BZ2608"/>
      <c r="CA2608"/>
      <c r="CB2608"/>
      <c r="CC2608"/>
      <c r="CD2608"/>
      <c r="CE2608"/>
      <c r="CF2608"/>
      <c r="CG2608"/>
      <c r="CH2608"/>
      <c r="CI2608"/>
      <c r="CJ2608"/>
      <c r="CK2608"/>
      <c r="CL2608"/>
      <c r="CM2608"/>
      <c r="CN2608"/>
      <c r="CO2608"/>
      <c r="CP2608"/>
      <c r="CQ2608"/>
      <c r="CR2608"/>
      <c r="CS2608"/>
      <c r="CT2608"/>
      <c r="CU2608"/>
      <c r="CV2608"/>
    </row>
    <row r="2609" spans="10:100" x14ac:dyDescent="0.25">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c r="AT2609"/>
      <c r="AU2609"/>
      <c r="AV2609"/>
      <c r="AW2609"/>
      <c r="AX2609"/>
      <c r="AY2609"/>
      <c r="AZ2609"/>
      <c r="BA2609"/>
      <c r="BB2609"/>
      <c r="BC2609"/>
      <c r="BD2609"/>
      <c r="BE2609"/>
      <c r="BF2609"/>
      <c r="BG2609"/>
      <c r="BH2609"/>
      <c r="BI2609"/>
      <c r="BJ2609"/>
      <c r="BK2609"/>
      <c r="BL2609"/>
      <c r="BM2609"/>
      <c r="BN2609"/>
      <c r="BO2609"/>
      <c r="BP2609"/>
      <c r="BQ2609"/>
      <c r="BR2609"/>
      <c r="BS2609"/>
      <c r="BT2609"/>
      <c r="BU2609"/>
      <c r="BV2609"/>
      <c r="BW2609"/>
      <c r="BX2609"/>
      <c r="BY2609"/>
      <c r="BZ2609"/>
      <c r="CA2609"/>
      <c r="CB2609"/>
      <c r="CC2609"/>
      <c r="CD2609"/>
      <c r="CE2609"/>
      <c r="CF2609"/>
      <c r="CG2609"/>
      <c r="CH2609"/>
      <c r="CI2609"/>
      <c r="CJ2609"/>
      <c r="CK2609"/>
      <c r="CL2609"/>
      <c r="CM2609"/>
      <c r="CN2609"/>
      <c r="CO2609"/>
      <c r="CP2609"/>
      <c r="CQ2609"/>
      <c r="CR2609"/>
      <c r="CS2609"/>
      <c r="CT2609"/>
      <c r="CU2609"/>
      <c r="CV2609"/>
    </row>
    <row r="2610" spans="10:100" x14ac:dyDescent="0.25">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c r="AT2610"/>
      <c r="AU2610"/>
      <c r="AV2610"/>
      <c r="AW2610"/>
      <c r="AX2610"/>
      <c r="AY2610"/>
      <c r="AZ2610"/>
      <c r="BA2610"/>
      <c r="BB2610"/>
      <c r="BC2610"/>
      <c r="BD2610"/>
      <c r="BE2610"/>
      <c r="BF2610"/>
      <c r="BG2610"/>
      <c r="BH2610"/>
      <c r="BI2610"/>
      <c r="BJ2610"/>
      <c r="BK2610"/>
      <c r="BL2610"/>
      <c r="BM2610"/>
      <c r="BN2610"/>
      <c r="BO2610"/>
      <c r="BP2610"/>
      <c r="BQ2610"/>
      <c r="BR2610"/>
      <c r="BS2610"/>
      <c r="BT2610"/>
      <c r="BU2610"/>
      <c r="BV2610"/>
      <c r="BW2610"/>
      <c r="BX2610"/>
      <c r="BY2610"/>
      <c r="BZ2610"/>
      <c r="CA2610"/>
      <c r="CB2610"/>
      <c r="CC2610"/>
      <c r="CD2610"/>
      <c r="CE2610"/>
      <c r="CF2610"/>
      <c r="CG2610"/>
      <c r="CH2610"/>
      <c r="CI2610"/>
      <c r="CJ2610"/>
      <c r="CK2610"/>
      <c r="CL2610"/>
      <c r="CM2610"/>
      <c r="CN2610"/>
      <c r="CO2610"/>
      <c r="CP2610"/>
      <c r="CQ2610"/>
      <c r="CR2610"/>
      <c r="CS2610"/>
      <c r="CT2610"/>
      <c r="CU2610"/>
      <c r="CV2610"/>
    </row>
    <row r="2611" spans="10:100" x14ac:dyDescent="0.25">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c r="AT2611"/>
      <c r="AU2611"/>
      <c r="AV2611"/>
      <c r="AW2611"/>
      <c r="AX2611"/>
      <c r="AY2611"/>
      <c r="AZ2611"/>
      <c r="BA2611"/>
      <c r="BB2611"/>
      <c r="BC2611"/>
      <c r="BD2611"/>
      <c r="BE2611"/>
      <c r="BF2611"/>
      <c r="BG2611"/>
      <c r="BH2611"/>
      <c r="BI2611"/>
      <c r="BJ2611"/>
      <c r="BK2611"/>
      <c r="BL2611"/>
      <c r="BM2611"/>
      <c r="BN2611"/>
      <c r="BO2611"/>
      <c r="BP2611"/>
      <c r="BQ2611"/>
      <c r="BR2611"/>
      <c r="BS2611"/>
      <c r="BT2611"/>
      <c r="BU2611"/>
      <c r="BV2611"/>
      <c r="BW2611"/>
      <c r="BX2611"/>
      <c r="BY2611"/>
      <c r="BZ2611"/>
      <c r="CA2611"/>
      <c r="CB2611"/>
      <c r="CC2611"/>
      <c r="CD2611"/>
      <c r="CE2611"/>
      <c r="CF2611"/>
      <c r="CG2611"/>
      <c r="CH2611"/>
      <c r="CI2611"/>
      <c r="CJ2611"/>
      <c r="CK2611"/>
      <c r="CL2611"/>
      <c r="CM2611"/>
      <c r="CN2611"/>
      <c r="CO2611"/>
      <c r="CP2611"/>
      <c r="CQ2611"/>
      <c r="CR2611"/>
      <c r="CS2611"/>
      <c r="CT2611"/>
      <c r="CU2611"/>
      <c r="CV2611"/>
    </row>
    <row r="2612" spans="10:100" x14ac:dyDescent="0.25">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c r="AT2612"/>
      <c r="AU2612"/>
      <c r="AV2612"/>
      <c r="AW2612"/>
      <c r="AX2612"/>
      <c r="AY2612"/>
      <c r="AZ2612"/>
      <c r="BA2612"/>
      <c r="BB2612"/>
      <c r="BC2612"/>
      <c r="BD2612"/>
      <c r="BE2612"/>
      <c r="BF2612"/>
      <c r="BG2612"/>
      <c r="BH2612"/>
      <c r="BI2612"/>
      <c r="BJ2612"/>
      <c r="BK2612"/>
      <c r="BL2612"/>
      <c r="BM2612"/>
      <c r="BN2612"/>
      <c r="BO2612"/>
      <c r="BP2612"/>
      <c r="BQ2612"/>
      <c r="BR2612"/>
      <c r="BS2612"/>
      <c r="BT2612"/>
      <c r="BU2612"/>
      <c r="BV2612"/>
      <c r="BW2612"/>
      <c r="BX2612"/>
      <c r="BY2612"/>
      <c r="BZ2612"/>
      <c r="CA2612"/>
      <c r="CB2612"/>
      <c r="CC2612"/>
      <c r="CD2612"/>
      <c r="CE2612"/>
      <c r="CF2612"/>
      <c r="CG2612"/>
      <c r="CH2612"/>
      <c r="CI2612"/>
      <c r="CJ2612"/>
      <c r="CK2612"/>
      <c r="CL2612"/>
      <c r="CM2612"/>
      <c r="CN2612"/>
      <c r="CO2612"/>
      <c r="CP2612"/>
      <c r="CQ2612"/>
      <c r="CR2612"/>
      <c r="CS2612"/>
      <c r="CT2612"/>
      <c r="CU2612"/>
      <c r="CV2612"/>
    </row>
    <row r="2613" spans="10:100" x14ac:dyDescent="0.25">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c r="AT2613"/>
      <c r="AU2613"/>
      <c r="AV2613"/>
      <c r="AW2613"/>
      <c r="AX2613"/>
      <c r="AY2613"/>
      <c r="AZ2613"/>
      <c r="BA2613"/>
      <c r="BB2613"/>
      <c r="BC2613"/>
      <c r="BD2613"/>
      <c r="BE2613"/>
      <c r="BF2613"/>
      <c r="BG2613"/>
      <c r="BH2613"/>
      <c r="BI2613"/>
      <c r="BJ2613"/>
      <c r="BK2613"/>
      <c r="BL2613"/>
      <c r="BM2613"/>
      <c r="BN2613"/>
      <c r="BO2613"/>
      <c r="BP2613"/>
      <c r="BQ2613"/>
      <c r="BR2613"/>
      <c r="BS2613"/>
      <c r="BT2613"/>
      <c r="BU2613"/>
      <c r="BV2613"/>
      <c r="BW2613"/>
      <c r="BX2613"/>
      <c r="BY2613"/>
      <c r="BZ2613"/>
      <c r="CA2613"/>
      <c r="CB2613"/>
      <c r="CC2613"/>
      <c r="CD2613"/>
      <c r="CE2613"/>
      <c r="CF2613"/>
      <c r="CG2613"/>
      <c r="CH2613"/>
      <c r="CI2613"/>
      <c r="CJ2613"/>
      <c r="CK2613"/>
      <c r="CL2613"/>
      <c r="CM2613"/>
      <c r="CN2613"/>
      <c r="CO2613"/>
      <c r="CP2613"/>
      <c r="CQ2613"/>
      <c r="CR2613"/>
      <c r="CS2613"/>
      <c r="CT2613"/>
      <c r="CU2613"/>
      <c r="CV2613"/>
    </row>
    <row r="2614" spans="10:100" x14ac:dyDescent="0.25">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c r="AT2614"/>
      <c r="AU2614"/>
      <c r="AV2614"/>
      <c r="AW2614"/>
      <c r="AX2614"/>
      <c r="AY2614"/>
      <c r="AZ2614"/>
      <c r="BA2614"/>
      <c r="BB2614"/>
      <c r="BC2614"/>
      <c r="BD2614"/>
      <c r="BE2614"/>
      <c r="BF2614"/>
      <c r="BG2614"/>
      <c r="BH2614"/>
      <c r="BI2614"/>
      <c r="BJ2614"/>
      <c r="BK2614"/>
      <c r="BL2614"/>
      <c r="BM2614"/>
      <c r="BN2614"/>
      <c r="BO2614"/>
      <c r="BP2614"/>
      <c r="BQ2614"/>
      <c r="BR2614"/>
      <c r="BS2614"/>
      <c r="BT2614"/>
      <c r="BU2614"/>
      <c r="BV2614"/>
      <c r="BW2614"/>
      <c r="BX2614"/>
      <c r="BY2614"/>
      <c r="BZ2614"/>
      <c r="CA2614"/>
      <c r="CB2614"/>
      <c r="CC2614"/>
      <c r="CD2614"/>
      <c r="CE2614"/>
      <c r="CF2614"/>
      <c r="CG2614"/>
      <c r="CH2614"/>
      <c r="CI2614"/>
      <c r="CJ2614"/>
      <c r="CK2614"/>
      <c r="CL2614"/>
      <c r="CM2614"/>
      <c r="CN2614"/>
      <c r="CO2614"/>
      <c r="CP2614"/>
      <c r="CQ2614"/>
      <c r="CR2614"/>
      <c r="CS2614"/>
      <c r="CT2614"/>
      <c r="CU2614"/>
      <c r="CV2614"/>
    </row>
    <row r="2615" spans="10:100" x14ac:dyDescent="0.2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c r="AT2615"/>
      <c r="AU2615"/>
      <c r="AV2615"/>
      <c r="AW2615"/>
      <c r="AX2615"/>
      <c r="AY2615"/>
      <c r="AZ2615"/>
      <c r="BA2615"/>
      <c r="BB2615"/>
      <c r="BC2615"/>
      <c r="BD2615"/>
      <c r="BE2615"/>
      <c r="BF2615"/>
      <c r="BG2615"/>
      <c r="BH2615"/>
      <c r="BI2615"/>
      <c r="BJ2615"/>
      <c r="BK2615"/>
      <c r="BL2615"/>
      <c r="BM2615"/>
      <c r="BN2615"/>
      <c r="BO2615"/>
      <c r="BP2615"/>
      <c r="BQ2615"/>
      <c r="BR2615"/>
      <c r="BS2615"/>
      <c r="BT2615"/>
      <c r="BU2615"/>
      <c r="BV2615"/>
      <c r="BW2615"/>
      <c r="BX2615"/>
      <c r="BY2615"/>
      <c r="BZ2615"/>
      <c r="CA2615"/>
      <c r="CB2615"/>
      <c r="CC2615"/>
      <c r="CD2615"/>
      <c r="CE2615"/>
      <c r="CF2615"/>
      <c r="CG2615"/>
      <c r="CH2615"/>
      <c r="CI2615"/>
      <c r="CJ2615"/>
      <c r="CK2615"/>
      <c r="CL2615"/>
      <c r="CM2615"/>
      <c r="CN2615"/>
      <c r="CO2615"/>
      <c r="CP2615"/>
      <c r="CQ2615"/>
      <c r="CR2615"/>
      <c r="CS2615"/>
      <c r="CT2615"/>
      <c r="CU2615"/>
      <c r="CV2615"/>
    </row>
    <row r="2616" spans="10:100" x14ac:dyDescent="0.25">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c r="AT2616"/>
      <c r="AU2616"/>
      <c r="AV2616"/>
      <c r="AW2616"/>
      <c r="AX2616"/>
      <c r="AY2616"/>
      <c r="AZ2616"/>
      <c r="BA2616"/>
      <c r="BB2616"/>
      <c r="BC2616"/>
      <c r="BD2616"/>
      <c r="BE2616"/>
      <c r="BF2616"/>
      <c r="BG2616"/>
      <c r="BH2616"/>
      <c r="BI2616"/>
      <c r="BJ2616"/>
      <c r="BK2616"/>
      <c r="BL2616"/>
      <c r="BM2616"/>
      <c r="BN2616"/>
      <c r="BO2616"/>
      <c r="BP2616"/>
      <c r="BQ2616"/>
      <c r="BR2616"/>
      <c r="BS2616"/>
      <c r="BT2616"/>
      <c r="BU2616"/>
      <c r="BV2616"/>
      <c r="BW2616"/>
      <c r="BX2616"/>
      <c r="BY2616"/>
      <c r="BZ2616"/>
      <c r="CA2616"/>
      <c r="CB2616"/>
      <c r="CC2616"/>
      <c r="CD2616"/>
      <c r="CE2616"/>
      <c r="CF2616"/>
      <c r="CG2616"/>
      <c r="CH2616"/>
      <c r="CI2616"/>
      <c r="CJ2616"/>
      <c r="CK2616"/>
      <c r="CL2616"/>
      <c r="CM2616"/>
      <c r="CN2616"/>
      <c r="CO2616"/>
      <c r="CP2616"/>
      <c r="CQ2616"/>
      <c r="CR2616"/>
      <c r="CS2616"/>
      <c r="CT2616"/>
      <c r="CU2616"/>
      <c r="CV2616"/>
    </row>
    <row r="2617" spans="10:100" x14ac:dyDescent="0.25">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c r="AT2617"/>
      <c r="AU2617"/>
      <c r="AV2617"/>
      <c r="AW2617"/>
      <c r="AX2617"/>
      <c r="AY2617"/>
      <c r="AZ2617"/>
      <c r="BA2617"/>
      <c r="BB2617"/>
      <c r="BC2617"/>
      <c r="BD2617"/>
      <c r="BE2617"/>
      <c r="BF2617"/>
      <c r="BG2617"/>
      <c r="BH2617"/>
      <c r="BI2617"/>
      <c r="BJ2617"/>
      <c r="BK2617"/>
      <c r="BL2617"/>
      <c r="BM2617"/>
      <c r="BN2617"/>
      <c r="BO2617"/>
      <c r="BP2617"/>
      <c r="BQ2617"/>
      <c r="BR2617"/>
      <c r="BS2617"/>
      <c r="BT2617"/>
      <c r="BU2617"/>
      <c r="BV2617"/>
      <c r="BW2617"/>
      <c r="BX2617"/>
      <c r="BY2617"/>
      <c r="BZ2617"/>
      <c r="CA2617"/>
      <c r="CB2617"/>
      <c r="CC2617"/>
      <c r="CD2617"/>
      <c r="CE2617"/>
      <c r="CF2617"/>
      <c r="CG2617"/>
      <c r="CH2617"/>
      <c r="CI2617"/>
      <c r="CJ2617"/>
      <c r="CK2617"/>
      <c r="CL2617"/>
      <c r="CM2617"/>
      <c r="CN2617"/>
      <c r="CO2617"/>
      <c r="CP2617"/>
      <c r="CQ2617"/>
      <c r="CR2617"/>
      <c r="CS2617"/>
      <c r="CT2617"/>
      <c r="CU2617"/>
      <c r="CV2617"/>
    </row>
    <row r="2618" spans="10:100" x14ac:dyDescent="0.25">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c r="AT2618"/>
      <c r="AU2618"/>
      <c r="AV2618"/>
      <c r="AW2618"/>
      <c r="AX2618"/>
      <c r="AY2618"/>
      <c r="AZ2618"/>
      <c r="BA2618"/>
      <c r="BB2618"/>
      <c r="BC2618"/>
      <c r="BD2618"/>
      <c r="BE2618"/>
      <c r="BF2618"/>
      <c r="BG2618"/>
      <c r="BH2618"/>
      <c r="BI2618"/>
      <c r="BJ2618"/>
      <c r="BK2618"/>
      <c r="BL2618"/>
      <c r="BM2618"/>
      <c r="BN2618"/>
      <c r="BO2618"/>
      <c r="BP2618"/>
      <c r="BQ2618"/>
      <c r="BR2618"/>
      <c r="BS2618"/>
      <c r="BT2618"/>
      <c r="BU2618"/>
      <c r="BV2618"/>
      <c r="BW2618"/>
      <c r="BX2618"/>
      <c r="BY2618"/>
      <c r="BZ2618"/>
      <c r="CA2618"/>
      <c r="CB2618"/>
      <c r="CC2618"/>
      <c r="CD2618"/>
      <c r="CE2618"/>
      <c r="CF2618"/>
      <c r="CG2618"/>
      <c r="CH2618"/>
      <c r="CI2618"/>
      <c r="CJ2618"/>
      <c r="CK2618"/>
      <c r="CL2618"/>
      <c r="CM2618"/>
      <c r="CN2618"/>
      <c r="CO2618"/>
      <c r="CP2618"/>
      <c r="CQ2618"/>
      <c r="CR2618"/>
      <c r="CS2618"/>
      <c r="CT2618"/>
      <c r="CU2618"/>
      <c r="CV2618"/>
    </row>
    <row r="2619" spans="10:100" x14ac:dyDescent="0.25">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c r="BD2619"/>
      <c r="BE2619"/>
      <c r="BF2619"/>
      <c r="BG2619"/>
      <c r="BH2619"/>
      <c r="BI2619"/>
      <c r="BJ2619"/>
      <c r="BK2619"/>
      <c r="BL2619"/>
      <c r="BM2619"/>
      <c r="BN2619"/>
      <c r="BO2619"/>
      <c r="BP2619"/>
      <c r="BQ2619"/>
      <c r="BR2619"/>
      <c r="BS2619"/>
      <c r="BT2619"/>
      <c r="BU2619"/>
      <c r="BV2619"/>
      <c r="BW2619"/>
      <c r="BX2619"/>
      <c r="BY2619"/>
      <c r="BZ2619"/>
      <c r="CA2619"/>
      <c r="CB2619"/>
      <c r="CC2619"/>
      <c r="CD2619"/>
      <c r="CE2619"/>
      <c r="CF2619"/>
      <c r="CG2619"/>
      <c r="CH2619"/>
      <c r="CI2619"/>
      <c r="CJ2619"/>
      <c r="CK2619"/>
      <c r="CL2619"/>
      <c r="CM2619"/>
      <c r="CN2619"/>
      <c r="CO2619"/>
      <c r="CP2619"/>
      <c r="CQ2619"/>
      <c r="CR2619"/>
      <c r="CS2619"/>
      <c r="CT2619"/>
      <c r="CU2619"/>
      <c r="CV2619"/>
    </row>
    <row r="2620" spans="10:100" x14ac:dyDescent="0.25">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c r="AT2620"/>
      <c r="AU2620"/>
      <c r="AV2620"/>
      <c r="AW2620"/>
      <c r="AX2620"/>
      <c r="AY2620"/>
      <c r="AZ2620"/>
      <c r="BA2620"/>
      <c r="BB2620"/>
      <c r="BC2620"/>
      <c r="BD2620"/>
      <c r="BE2620"/>
      <c r="BF2620"/>
      <c r="BG2620"/>
      <c r="BH2620"/>
      <c r="BI2620"/>
      <c r="BJ2620"/>
      <c r="BK2620"/>
      <c r="BL2620"/>
      <c r="BM2620"/>
      <c r="BN2620"/>
      <c r="BO2620"/>
      <c r="BP2620"/>
      <c r="BQ2620"/>
      <c r="BR2620"/>
      <c r="BS2620"/>
      <c r="BT2620"/>
      <c r="BU2620"/>
      <c r="BV2620"/>
      <c r="BW2620"/>
      <c r="BX2620"/>
      <c r="BY2620"/>
      <c r="BZ2620"/>
      <c r="CA2620"/>
      <c r="CB2620"/>
      <c r="CC2620"/>
      <c r="CD2620"/>
      <c r="CE2620"/>
      <c r="CF2620"/>
      <c r="CG2620"/>
      <c r="CH2620"/>
      <c r="CI2620"/>
      <c r="CJ2620"/>
      <c r="CK2620"/>
      <c r="CL2620"/>
      <c r="CM2620"/>
      <c r="CN2620"/>
      <c r="CO2620"/>
      <c r="CP2620"/>
      <c r="CQ2620"/>
      <c r="CR2620"/>
      <c r="CS2620"/>
      <c r="CT2620"/>
      <c r="CU2620"/>
      <c r="CV2620"/>
    </row>
    <row r="2621" spans="10:100" x14ac:dyDescent="0.25">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c r="AT2621"/>
      <c r="AU2621"/>
      <c r="AV2621"/>
      <c r="AW2621"/>
      <c r="AX2621"/>
      <c r="AY2621"/>
      <c r="AZ2621"/>
      <c r="BA2621"/>
      <c r="BB2621"/>
      <c r="BC2621"/>
      <c r="BD2621"/>
      <c r="BE2621"/>
      <c r="BF2621"/>
      <c r="BG2621"/>
      <c r="BH2621"/>
      <c r="BI2621"/>
      <c r="BJ2621"/>
      <c r="BK2621"/>
      <c r="BL2621"/>
      <c r="BM2621"/>
      <c r="BN2621"/>
      <c r="BO2621"/>
      <c r="BP2621"/>
      <c r="BQ2621"/>
      <c r="BR2621"/>
      <c r="BS2621"/>
      <c r="BT2621"/>
      <c r="BU2621"/>
      <c r="BV2621"/>
      <c r="BW2621"/>
      <c r="BX2621"/>
      <c r="BY2621"/>
      <c r="BZ2621"/>
      <c r="CA2621"/>
      <c r="CB2621"/>
      <c r="CC2621"/>
      <c r="CD2621"/>
      <c r="CE2621"/>
      <c r="CF2621"/>
      <c r="CG2621"/>
      <c r="CH2621"/>
      <c r="CI2621"/>
      <c r="CJ2621"/>
      <c r="CK2621"/>
      <c r="CL2621"/>
      <c r="CM2621"/>
      <c r="CN2621"/>
      <c r="CO2621"/>
      <c r="CP2621"/>
      <c r="CQ2621"/>
      <c r="CR2621"/>
      <c r="CS2621"/>
      <c r="CT2621"/>
      <c r="CU2621"/>
      <c r="CV2621"/>
    </row>
    <row r="2622" spans="10:100" x14ac:dyDescent="0.25">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c r="AT2622"/>
      <c r="AU2622"/>
      <c r="AV2622"/>
      <c r="AW2622"/>
      <c r="AX2622"/>
      <c r="AY2622"/>
      <c r="AZ2622"/>
      <c r="BA2622"/>
      <c r="BB2622"/>
      <c r="BC2622"/>
      <c r="BD2622"/>
      <c r="BE2622"/>
      <c r="BF2622"/>
      <c r="BG2622"/>
      <c r="BH2622"/>
      <c r="BI2622"/>
      <c r="BJ2622"/>
      <c r="BK2622"/>
      <c r="BL2622"/>
      <c r="BM2622"/>
      <c r="BN2622"/>
      <c r="BO2622"/>
      <c r="BP2622"/>
      <c r="BQ2622"/>
      <c r="BR2622"/>
      <c r="BS2622"/>
      <c r="BT2622"/>
      <c r="BU2622"/>
      <c r="BV2622"/>
      <c r="BW2622"/>
      <c r="BX2622"/>
      <c r="BY2622"/>
      <c r="BZ2622"/>
      <c r="CA2622"/>
      <c r="CB2622"/>
      <c r="CC2622"/>
      <c r="CD2622"/>
      <c r="CE2622"/>
      <c r="CF2622"/>
      <c r="CG2622"/>
      <c r="CH2622"/>
      <c r="CI2622"/>
      <c r="CJ2622"/>
      <c r="CK2622"/>
      <c r="CL2622"/>
      <c r="CM2622"/>
      <c r="CN2622"/>
      <c r="CO2622"/>
      <c r="CP2622"/>
      <c r="CQ2622"/>
      <c r="CR2622"/>
      <c r="CS2622"/>
      <c r="CT2622"/>
      <c r="CU2622"/>
      <c r="CV2622"/>
    </row>
    <row r="2623" spans="10:100" x14ac:dyDescent="0.25">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c r="AT2623"/>
      <c r="AU2623"/>
      <c r="AV2623"/>
      <c r="AW2623"/>
      <c r="AX2623"/>
      <c r="AY2623"/>
      <c r="AZ2623"/>
      <c r="BA2623"/>
      <c r="BB2623"/>
      <c r="BC2623"/>
      <c r="BD2623"/>
      <c r="BE2623"/>
      <c r="BF2623"/>
      <c r="BG2623"/>
      <c r="BH2623"/>
      <c r="BI2623"/>
      <c r="BJ2623"/>
      <c r="BK2623"/>
      <c r="BL2623"/>
      <c r="BM2623"/>
      <c r="BN2623"/>
      <c r="BO2623"/>
      <c r="BP2623"/>
      <c r="BQ2623"/>
      <c r="BR2623"/>
      <c r="BS2623"/>
      <c r="BT2623"/>
      <c r="BU2623"/>
      <c r="BV2623"/>
      <c r="BW2623"/>
      <c r="BX2623"/>
      <c r="BY2623"/>
      <c r="BZ2623"/>
      <c r="CA2623"/>
      <c r="CB2623"/>
      <c r="CC2623"/>
      <c r="CD2623"/>
      <c r="CE2623"/>
      <c r="CF2623"/>
      <c r="CG2623"/>
      <c r="CH2623"/>
      <c r="CI2623"/>
      <c r="CJ2623"/>
      <c r="CK2623"/>
      <c r="CL2623"/>
      <c r="CM2623"/>
      <c r="CN2623"/>
      <c r="CO2623"/>
      <c r="CP2623"/>
      <c r="CQ2623"/>
      <c r="CR2623"/>
      <c r="CS2623"/>
      <c r="CT2623"/>
      <c r="CU2623"/>
      <c r="CV2623"/>
    </row>
    <row r="2624" spans="10:100" x14ac:dyDescent="0.25">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c r="AT2624"/>
      <c r="AU2624"/>
      <c r="AV2624"/>
      <c r="AW2624"/>
      <c r="AX2624"/>
      <c r="AY2624"/>
      <c r="AZ2624"/>
      <c r="BA2624"/>
      <c r="BB2624"/>
      <c r="BC2624"/>
      <c r="BD2624"/>
      <c r="BE2624"/>
      <c r="BF2624"/>
      <c r="BG2624"/>
      <c r="BH2624"/>
      <c r="BI2624"/>
      <c r="BJ2624"/>
      <c r="BK2624"/>
      <c r="BL2624"/>
      <c r="BM2624"/>
      <c r="BN2624"/>
      <c r="BO2624"/>
      <c r="BP2624"/>
      <c r="BQ2624"/>
      <c r="BR2624"/>
      <c r="BS2624"/>
      <c r="BT2624"/>
      <c r="BU2624"/>
      <c r="BV2624"/>
      <c r="BW2624"/>
      <c r="BX2624"/>
      <c r="BY2624"/>
      <c r="BZ2624"/>
      <c r="CA2624"/>
      <c r="CB2624"/>
      <c r="CC2624"/>
      <c r="CD2624"/>
      <c r="CE2624"/>
      <c r="CF2624"/>
      <c r="CG2624"/>
      <c r="CH2624"/>
      <c r="CI2624"/>
      <c r="CJ2624"/>
      <c r="CK2624"/>
      <c r="CL2624"/>
      <c r="CM2624"/>
      <c r="CN2624"/>
      <c r="CO2624"/>
      <c r="CP2624"/>
      <c r="CQ2624"/>
      <c r="CR2624"/>
      <c r="CS2624"/>
      <c r="CT2624"/>
      <c r="CU2624"/>
      <c r="CV2624"/>
    </row>
    <row r="2625" spans="10:100" x14ac:dyDescent="0.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c r="AT2625"/>
      <c r="AU2625"/>
      <c r="AV2625"/>
      <c r="AW2625"/>
      <c r="AX2625"/>
      <c r="AY2625"/>
      <c r="AZ2625"/>
      <c r="BA2625"/>
      <c r="BB2625"/>
      <c r="BC2625"/>
      <c r="BD2625"/>
      <c r="BE2625"/>
      <c r="BF2625"/>
      <c r="BG2625"/>
      <c r="BH2625"/>
      <c r="BI2625"/>
      <c r="BJ2625"/>
      <c r="BK2625"/>
      <c r="BL2625"/>
      <c r="BM2625"/>
      <c r="BN2625"/>
      <c r="BO2625"/>
      <c r="BP2625"/>
      <c r="BQ2625"/>
      <c r="BR2625"/>
      <c r="BS2625"/>
      <c r="BT2625"/>
      <c r="BU2625"/>
      <c r="BV2625"/>
      <c r="BW2625"/>
      <c r="BX2625"/>
      <c r="BY2625"/>
      <c r="BZ2625"/>
      <c r="CA2625"/>
      <c r="CB2625"/>
      <c r="CC2625"/>
      <c r="CD2625"/>
      <c r="CE2625"/>
      <c r="CF2625"/>
      <c r="CG2625"/>
      <c r="CH2625"/>
      <c r="CI2625"/>
      <c r="CJ2625"/>
      <c r="CK2625"/>
      <c r="CL2625"/>
      <c r="CM2625"/>
      <c r="CN2625"/>
      <c r="CO2625"/>
      <c r="CP2625"/>
      <c r="CQ2625"/>
      <c r="CR2625"/>
      <c r="CS2625"/>
      <c r="CT2625"/>
      <c r="CU2625"/>
      <c r="CV2625"/>
    </row>
    <row r="2626" spans="10:100" x14ac:dyDescent="0.25">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c r="AT2626"/>
      <c r="AU2626"/>
      <c r="AV2626"/>
      <c r="AW2626"/>
      <c r="AX2626"/>
      <c r="AY2626"/>
      <c r="AZ2626"/>
      <c r="BA2626"/>
      <c r="BB2626"/>
      <c r="BC2626"/>
      <c r="BD2626"/>
      <c r="BE2626"/>
      <c r="BF2626"/>
      <c r="BG2626"/>
      <c r="BH2626"/>
      <c r="BI2626"/>
      <c r="BJ2626"/>
      <c r="BK2626"/>
      <c r="BL2626"/>
      <c r="BM2626"/>
      <c r="BN2626"/>
      <c r="BO2626"/>
      <c r="BP2626"/>
      <c r="BQ2626"/>
      <c r="BR2626"/>
      <c r="BS2626"/>
      <c r="BT2626"/>
      <c r="BU2626"/>
      <c r="BV2626"/>
      <c r="BW2626"/>
      <c r="BX2626"/>
      <c r="BY2626"/>
      <c r="BZ2626"/>
      <c r="CA2626"/>
      <c r="CB2626"/>
      <c r="CC2626"/>
      <c r="CD2626"/>
      <c r="CE2626"/>
      <c r="CF2626"/>
      <c r="CG2626"/>
      <c r="CH2626"/>
      <c r="CI2626"/>
      <c r="CJ2626"/>
      <c r="CK2626"/>
      <c r="CL2626"/>
      <c r="CM2626"/>
      <c r="CN2626"/>
      <c r="CO2626"/>
      <c r="CP2626"/>
      <c r="CQ2626"/>
      <c r="CR2626"/>
      <c r="CS2626"/>
      <c r="CT2626"/>
      <c r="CU2626"/>
      <c r="CV2626"/>
    </row>
    <row r="2627" spans="10:100" x14ac:dyDescent="0.25">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c r="AT2627"/>
      <c r="AU2627"/>
      <c r="AV2627"/>
      <c r="AW2627"/>
      <c r="AX2627"/>
      <c r="AY2627"/>
      <c r="AZ2627"/>
      <c r="BA2627"/>
      <c r="BB2627"/>
      <c r="BC2627"/>
      <c r="BD2627"/>
      <c r="BE2627"/>
      <c r="BF2627"/>
      <c r="BG2627"/>
      <c r="BH2627"/>
      <c r="BI2627"/>
      <c r="BJ2627"/>
      <c r="BK2627"/>
      <c r="BL2627"/>
      <c r="BM2627"/>
      <c r="BN2627"/>
      <c r="BO2627"/>
      <c r="BP2627"/>
      <c r="BQ2627"/>
      <c r="BR2627"/>
      <c r="BS2627"/>
      <c r="BT2627"/>
      <c r="BU2627"/>
      <c r="BV2627"/>
      <c r="BW2627"/>
      <c r="BX2627"/>
      <c r="BY2627"/>
      <c r="BZ2627"/>
      <c r="CA2627"/>
      <c r="CB2627"/>
      <c r="CC2627"/>
      <c r="CD2627"/>
      <c r="CE2627"/>
      <c r="CF2627"/>
      <c r="CG2627"/>
      <c r="CH2627"/>
      <c r="CI2627"/>
      <c r="CJ2627"/>
      <c r="CK2627"/>
      <c r="CL2627"/>
      <c r="CM2627"/>
      <c r="CN2627"/>
      <c r="CO2627"/>
      <c r="CP2627"/>
      <c r="CQ2627"/>
      <c r="CR2627"/>
      <c r="CS2627"/>
      <c r="CT2627"/>
      <c r="CU2627"/>
      <c r="CV2627"/>
    </row>
    <row r="2628" spans="10:100" x14ac:dyDescent="0.25">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c r="AT2628"/>
      <c r="AU2628"/>
      <c r="AV2628"/>
      <c r="AW2628"/>
      <c r="AX2628"/>
      <c r="AY2628"/>
      <c r="AZ2628"/>
      <c r="BA2628"/>
      <c r="BB2628"/>
      <c r="BC2628"/>
      <c r="BD2628"/>
      <c r="BE2628"/>
      <c r="BF2628"/>
      <c r="BG2628"/>
      <c r="BH2628"/>
      <c r="BI2628"/>
      <c r="BJ2628"/>
      <c r="BK2628"/>
      <c r="BL2628"/>
      <c r="BM2628"/>
      <c r="BN2628"/>
      <c r="BO2628"/>
      <c r="BP2628"/>
      <c r="BQ2628"/>
      <c r="BR2628"/>
      <c r="BS2628"/>
      <c r="BT2628"/>
      <c r="BU2628"/>
      <c r="BV2628"/>
      <c r="BW2628"/>
      <c r="BX2628"/>
      <c r="BY2628"/>
      <c r="BZ2628"/>
      <c r="CA2628"/>
      <c r="CB2628"/>
      <c r="CC2628"/>
      <c r="CD2628"/>
      <c r="CE2628"/>
      <c r="CF2628"/>
      <c r="CG2628"/>
      <c r="CH2628"/>
      <c r="CI2628"/>
      <c r="CJ2628"/>
      <c r="CK2628"/>
      <c r="CL2628"/>
      <c r="CM2628"/>
      <c r="CN2628"/>
      <c r="CO2628"/>
      <c r="CP2628"/>
      <c r="CQ2628"/>
      <c r="CR2628"/>
      <c r="CS2628"/>
      <c r="CT2628"/>
      <c r="CU2628"/>
      <c r="CV2628"/>
    </row>
    <row r="2629" spans="10:100" x14ac:dyDescent="0.25">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c r="AT2629"/>
      <c r="AU2629"/>
      <c r="AV2629"/>
      <c r="AW2629"/>
      <c r="AX2629"/>
      <c r="AY2629"/>
      <c r="AZ2629"/>
      <c r="BA2629"/>
      <c r="BB2629"/>
      <c r="BC2629"/>
      <c r="BD2629"/>
      <c r="BE2629"/>
      <c r="BF2629"/>
      <c r="BG2629"/>
      <c r="BH2629"/>
      <c r="BI2629"/>
      <c r="BJ2629"/>
      <c r="BK2629"/>
      <c r="BL2629"/>
      <c r="BM2629"/>
      <c r="BN2629"/>
      <c r="BO2629"/>
      <c r="BP2629"/>
      <c r="BQ2629"/>
      <c r="BR2629"/>
      <c r="BS2629"/>
      <c r="BT2629"/>
      <c r="BU2629"/>
      <c r="BV2629"/>
      <c r="BW2629"/>
      <c r="BX2629"/>
      <c r="BY2629"/>
      <c r="BZ2629"/>
      <c r="CA2629"/>
      <c r="CB2629"/>
      <c r="CC2629"/>
      <c r="CD2629"/>
      <c r="CE2629"/>
      <c r="CF2629"/>
      <c r="CG2629"/>
      <c r="CH2629"/>
      <c r="CI2629"/>
      <c r="CJ2629"/>
      <c r="CK2629"/>
      <c r="CL2629"/>
      <c r="CM2629"/>
      <c r="CN2629"/>
      <c r="CO2629"/>
      <c r="CP2629"/>
      <c r="CQ2629"/>
      <c r="CR2629"/>
      <c r="CS2629"/>
      <c r="CT2629"/>
      <c r="CU2629"/>
      <c r="CV2629"/>
    </row>
    <row r="2630" spans="10:100" x14ac:dyDescent="0.25">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c r="AT2630"/>
      <c r="AU2630"/>
      <c r="AV2630"/>
      <c r="AW2630"/>
      <c r="AX2630"/>
      <c r="AY2630"/>
      <c r="AZ2630"/>
      <c r="BA2630"/>
      <c r="BB2630"/>
      <c r="BC2630"/>
      <c r="BD2630"/>
      <c r="BE2630"/>
      <c r="BF2630"/>
      <c r="BG2630"/>
      <c r="BH2630"/>
      <c r="BI2630"/>
      <c r="BJ2630"/>
      <c r="BK2630"/>
      <c r="BL2630"/>
      <c r="BM2630"/>
      <c r="BN2630"/>
      <c r="BO2630"/>
      <c r="BP2630"/>
      <c r="BQ2630"/>
      <c r="BR2630"/>
      <c r="BS2630"/>
      <c r="BT2630"/>
      <c r="BU2630"/>
      <c r="BV2630"/>
      <c r="BW2630"/>
      <c r="BX2630"/>
      <c r="BY2630"/>
      <c r="BZ2630"/>
      <c r="CA2630"/>
      <c r="CB2630"/>
      <c r="CC2630"/>
      <c r="CD2630"/>
      <c r="CE2630"/>
      <c r="CF2630"/>
      <c r="CG2630"/>
      <c r="CH2630"/>
      <c r="CI2630"/>
      <c r="CJ2630"/>
      <c r="CK2630"/>
      <c r="CL2630"/>
      <c r="CM2630"/>
      <c r="CN2630"/>
      <c r="CO2630"/>
      <c r="CP2630"/>
      <c r="CQ2630"/>
      <c r="CR2630"/>
      <c r="CS2630"/>
      <c r="CT2630"/>
      <c r="CU2630"/>
      <c r="CV2630"/>
    </row>
    <row r="2631" spans="10:100" x14ac:dyDescent="0.25">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c r="AT2631"/>
      <c r="AU2631"/>
      <c r="AV2631"/>
      <c r="AW2631"/>
      <c r="AX2631"/>
      <c r="AY2631"/>
      <c r="AZ2631"/>
      <c r="BA2631"/>
      <c r="BB2631"/>
      <c r="BC2631"/>
      <c r="BD2631"/>
      <c r="BE2631"/>
      <c r="BF2631"/>
      <c r="BG2631"/>
      <c r="BH2631"/>
      <c r="BI2631"/>
      <c r="BJ2631"/>
      <c r="BK2631"/>
      <c r="BL2631"/>
      <c r="BM2631"/>
      <c r="BN2631"/>
      <c r="BO2631"/>
      <c r="BP2631"/>
      <c r="BQ2631"/>
      <c r="BR2631"/>
      <c r="BS2631"/>
      <c r="BT2631"/>
      <c r="BU2631"/>
      <c r="BV2631"/>
      <c r="BW2631"/>
      <c r="BX2631"/>
      <c r="BY2631"/>
      <c r="BZ2631"/>
      <c r="CA2631"/>
      <c r="CB2631"/>
      <c r="CC2631"/>
      <c r="CD2631"/>
      <c r="CE2631"/>
      <c r="CF2631"/>
      <c r="CG2631"/>
      <c r="CH2631"/>
      <c r="CI2631"/>
      <c r="CJ2631"/>
      <c r="CK2631"/>
      <c r="CL2631"/>
      <c r="CM2631"/>
      <c r="CN2631"/>
      <c r="CO2631"/>
      <c r="CP2631"/>
      <c r="CQ2631"/>
      <c r="CR2631"/>
      <c r="CS2631"/>
      <c r="CT2631"/>
      <c r="CU2631"/>
      <c r="CV2631"/>
    </row>
    <row r="2632" spans="10:100" x14ac:dyDescent="0.25">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c r="AT2632"/>
      <c r="AU2632"/>
      <c r="AV2632"/>
      <c r="AW2632"/>
      <c r="AX2632"/>
      <c r="AY2632"/>
      <c r="AZ2632"/>
      <c r="BA2632"/>
      <c r="BB2632"/>
      <c r="BC2632"/>
      <c r="BD2632"/>
      <c r="BE2632"/>
      <c r="BF2632"/>
      <c r="BG2632"/>
      <c r="BH2632"/>
      <c r="BI2632"/>
      <c r="BJ2632"/>
      <c r="BK2632"/>
      <c r="BL2632"/>
      <c r="BM2632"/>
      <c r="BN2632"/>
      <c r="BO2632"/>
      <c r="BP2632"/>
      <c r="BQ2632"/>
      <c r="BR2632"/>
      <c r="BS2632"/>
      <c r="BT2632"/>
      <c r="BU2632"/>
      <c r="BV2632"/>
      <c r="BW2632"/>
      <c r="BX2632"/>
      <c r="BY2632"/>
      <c r="BZ2632"/>
      <c r="CA2632"/>
      <c r="CB2632"/>
      <c r="CC2632"/>
      <c r="CD2632"/>
      <c r="CE2632"/>
      <c r="CF2632"/>
      <c r="CG2632"/>
      <c r="CH2632"/>
      <c r="CI2632"/>
      <c r="CJ2632"/>
      <c r="CK2632"/>
      <c r="CL2632"/>
      <c r="CM2632"/>
      <c r="CN2632"/>
      <c r="CO2632"/>
      <c r="CP2632"/>
      <c r="CQ2632"/>
      <c r="CR2632"/>
      <c r="CS2632"/>
      <c r="CT2632"/>
      <c r="CU2632"/>
      <c r="CV2632"/>
    </row>
    <row r="2633" spans="10:100" x14ac:dyDescent="0.25">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c r="AT2633"/>
      <c r="AU2633"/>
      <c r="AV2633"/>
      <c r="AW2633"/>
      <c r="AX2633"/>
      <c r="AY2633"/>
      <c r="AZ2633"/>
      <c r="BA2633"/>
      <c r="BB2633"/>
      <c r="BC2633"/>
      <c r="BD2633"/>
      <c r="BE2633"/>
      <c r="BF2633"/>
      <c r="BG2633"/>
      <c r="BH2633"/>
      <c r="BI2633"/>
      <c r="BJ2633"/>
      <c r="BK2633"/>
      <c r="BL2633"/>
      <c r="BM2633"/>
      <c r="BN2633"/>
      <c r="BO2633"/>
      <c r="BP2633"/>
      <c r="BQ2633"/>
      <c r="BR2633"/>
      <c r="BS2633"/>
      <c r="BT2633"/>
      <c r="BU2633"/>
      <c r="BV2633"/>
      <c r="BW2633"/>
      <c r="BX2633"/>
      <c r="BY2633"/>
      <c r="BZ2633"/>
      <c r="CA2633"/>
      <c r="CB2633"/>
      <c r="CC2633"/>
      <c r="CD2633"/>
      <c r="CE2633"/>
      <c r="CF2633"/>
      <c r="CG2633"/>
      <c r="CH2633"/>
      <c r="CI2633"/>
      <c r="CJ2633"/>
      <c r="CK2633"/>
      <c r="CL2633"/>
      <c r="CM2633"/>
      <c r="CN2633"/>
      <c r="CO2633"/>
      <c r="CP2633"/>
      <c r="CQ2633"/>
      <c r="CR2633"/>
      <c r="CS2633"/>
      <c r="CT2633"/>
      <c r="CU2633"/>
      <c r="CV2633"/>
    </row>
    <row r="2634" spans="10:100" x14ac:dyDescent="0.25">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c r="AT2634"/>
      <c r="AU2634"/>
      <c r="AV2634"/>
      <c r="AW2634"/>
      <c r="AX2634"/>
      <c r="AY2634"/>
      <c r="AZ2634"/>
      <c r="BA2634"/>
      <c r="BB2634"/>
      <c r="BC2634"/>
      <c r="BD2634"/>
      <c r="BE2634"/>
      <c r="BF2634"/>
      <c r="BG2634"/>
      <c r="BH2634"/>
      <c r="BI2634"/>
      <c r="BJ2634"/>
      <c r="BK2634"/>
      <c r="BL2634"/>
      <c r="BM2634"/>
      <c r="BN2634"/>
      <c r="BO2634"/>
      <c r="BP2634"/>
      <c r="BQ2634"/>
      <c r="BR2634"/>
      <c r="BS2634"/>
      <c r="BT2634"/>
      <c r="BU2634"/>
      <c r="BV2634"/>
      <c r="BW2634"/>
      <c r="BX2634"/>
      <c r="BY2634"/>
      <c r="BZ2634"/>
      <c r="CA2634"/>
      <c r="CB2634"/>
      <c r="CC2634"/>
      <c r="CD2634"/>
      <c r="CE2634"/>
      <c r="CF2634"/>
      <c r="CG2634"/>
      <c r="CH2634"/>
      <c r="CI2634"/>
      <c r="CJ2634"/>
      <c r="CK2634"/>
      <c r="CL2634"/>
      <c r="CM2634"/>
      <c r="CN2634"/>
      <c r="CO2634"/>
      <c r="CP2634"/>
      <c r="CQ2634"/>
      <c r="CR2634"/>
      <c r="CS2634"/>
      <c r="CT2634"/>
      <c r="CU2634"/>
      <c r="CV2634"/>
    </row>
    <row r="2635" spans="10:100" x14ac:dyDescent="0.2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c r="AT2635"/>
      <c r="AU2635"/>
      <c r="AV2635"/>
      <c r="AW2635"/>
      <c r="AX2635"/>
      <c r="AY2635"/>
      <c r="AZ2635"/>
      <c r="BA2635"/>
      <c r="BB2635"/>
      <c r="BC2635"/>
      <c r="BD2635"/>
      <c r="BE2635"/>
      <c r="BF2635"/>
      <c r="BG2635"/>
      <c r="BH2635"/>
      <c r="BI2635"/>
      <c r="BJ2635"/>
      <c r="BK2635"/>
      <c r="BL2635"/>
      <c r="BM2635"/>
      <c r="BN2635"/>
      <c r="BO2635"/>
      <c r="BP2635"/>
      <c r="BQ2635"/>
      <c r="BR2635"/>
      <c r="BS2635"/>
      <c r="BT2635"/>
      <c r="BU2635"/>
      <c r="BV2635"/>
      <c r="BW2635"/>
      <c r="BX2635"/>
      <c r="BY2635"/>
      <c r="BZ2635"/>
      <c r="CA2635"/>
      <c r="CB2635"/>
      <c r="CC2635"/>
      <c r="CD2635"/>
      <c r="CE2635"/>
      <c r="CF2635"/>
      <c r="CG2635"/>
      <c r="CH2635"/>
      <c r="CI2635"/>
      <c r="CJ2635"/>
      <c r="CK2635"/>
      <c r="CL2635"/>
      <c r="CM2635"/>
      <c r="CN2635"/>
      <c r="CO2635"/>
      <c r="CP2635"/>
      <c r="CQ2635"/>
      <c r="CR2635"/>
      <c r="CS2635"/>
      <c r="CT2635"/>
      <c r="CU2635"/>
      <c r="CV2635"/>
    </row>
    <row r="2636" spans="10:100" x14ac:dyDescent="0.25">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c r="AT2636"/>
      <c r="AU2636"/>
      <c r="AV2636"/>
      <c r="AW2636"/>
      <c r="AX2636"/>
      <c r="AY2636"/>
      <c r="AZ2636"/>
      <c r="BA2636"/>
      <c r="BB2636"/>
      <c r="BC2636"/>
      <c r="BD2636"/>
      <c r="BE2636"/>
      <c r="BF2636"/>
      <c r="BG2636"/>
      <c r="BH2636"/>
      <c r="BI2636"/>
      <c r="BJ2636"/>
      <c r="BK2636"/>
      <c r="BL2636"/>
      <c r="BM2636"/>
      <c r="BN2636"/>
      <c r="BO2636"/>
      <c r="BP2636"/>
      <c r="BQ2636"/>
      <c r="BR2636"/>
      <c r="BS2636"/>
      <c r="BT2636"/>
      <c r="BU2636"/>
      <c r="BV2636"/>
      <c r="BW2636"/>
      <c r="BX2636"/>
      <c r="BY2636"/>
      <c r="BZ2636"/>
      <c r="CA2636"/>
      <c r="CB2636"/>
      <c r="CC2636"/>
      <c r="CD2636"/>
      <c r="CE2636"/>
      <c r="CF2636"/>
      <c r="CG2636"/>
      <c r="CH2636"/>
      <c r="CI2636"/>
      <c r="CJ2636"/>
      <c r="CK2636"/>
      <c r="CL2636"/>
      <c r="CM2636"/>
      <c r="CN2636"/>
      <c r="CO2636"/>
      <c r="CP2636"/>
      <c r="CQ2636"/>
      <c r="CR2636"/>
      <c r="CS2636"/>
      <c r="CT2636"/>
      <c r="CU2636"/>
      <c r="CV2636"/>
    </row>
    <row r="2637" spans="10:100" x14ac:dyDescent="0.25">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c r="AT2637"/>
      <c r="AU2637"/>
      <c r="AV2637"/>
      <c r="AW2637"/>
      <c r="AX2637"/>
      <c r="AY2637"/>
      <c r="AZ2637"/>
      <c r="BA2637"/>
      <c r="BB2637"/>
      <c r="BC2637"/>
      <c r="BD2637"/>
      <c r="BE2637"/>
      <c r="BF2637"/>
      <c r="BG2637"/>
      <c r="BH2637"/>
      <c r="BI2637"/>
      <c r="BJ2637"/>
      <c r="BK2637"/>
      <c r="BL2637"/>
      <c r="BM2637"/>
      <c r="BN2637"/>
      <c r="BO2637"/>
      <c r="BP2637"/>
      <c r="BQ2637"/>
      <c r="BR2637"/>
      <c r="BS2637"/>
      <c r="BT2637"/>
      <c r="BU2637"/>
      <c r="BV2637"/>
      <c r="BW2637"/>
      <c r="BX2637"/>
      <c r="BY2637"/>
      <c r="BZ2637"/>
      <c r="CA2637"/>
      <c r="CB2637"/>
      <c r="CC2637"/>
      <c r="CD2637"/>
      <c r="CE2637"/>
      <c r="CF2637"/>
      <c r="CG2637"/>
      <c r="CH2637"/>
      <c r="CI2637"/>
      <c r="CJ2637"/>
      <c r="CK2637"/>
      <c r="CL2637"/>
      <c r="CM2637"/>
      <c r="CN2637"/>
      <c r="CO2637"/>
      <c r="CP2637"/>
      <c r="CQ2637"/>
      <c r="CR2637"/>
      <c r="CS2637"/>
      <c r="CT2637"/>
      <c r="CU2637"/>
      <c r="CV2637"/>
    </row>
    <row r="2638" spans="10:100" x14ac:dyDescent="0.25">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c r="AT2638"/>
      <c r="AU2638"/>
      <c r="AV2638"/>
      <c r="AW2638"/>
      <c r="AX2638"/>
      <c r="AY2638"/>
      <c r="AZ2638"/>
      <c r="BA2638"/>
      <c r="BB2638"/>
      <c r="BC2638"/>
      <c r="BD2638"/>
      <c r="BE2638"/>
      <c r="BF2638"/>
      <c r="BG2638"/>
      <c r="BH2638"/>
      <c r="BI2638"/>
      <c r="BJ2638"/>
      <c r="BK2638"/>
      <c r="BL2638"/>
      <c r="BM2638"/>
      <c r="BN2638"/>
      <c r="BO2638"/>
      <c r="BP2638"/>
      <c r="BQ2638"/>
      <c r="BR2638"/>
      <c r="BS2638"/>
      <c r="BT2638"/>
      <c r="BU2638"/>
      <c r="BV2638"/>
      <c r="BW2638"/>
      <c r="BX2638"/>
      <c r="BY2638"/>
      <c r="BZ2638"/>
      <c r="CA2638"/>
      <c r="CB2638"/>
      <c r="CC2638"/>
      <c r="CD2638"/>
      <c r="CE2638"/>
      <c r="CF2638"/>
      <c r="CG2638"/>
      <c r="CH2638"/>
      <c r="CI2638"/>
      <c r="CJ2638"/>
      <c r="CK2638"/>
      <c r="CL2638"/>
      <c r="CM2638"/>
      <c r="CN2638"/>
      <c r="CO2638"/>
      <c r="CP2638"/>
      <c r="CQ2638"/>
      <c r="CR2638"/>
      <c r="CS2638"/>
      <c r="CT2638"/>
      <c r="CU2638"/>
      <c r="CV2638"/>
    </row>
    <row r="2639" spans="10:100" x14ac:dyDescent="0.25">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c r="AT2639"/>
      <c r="AU2639"/>
      <c r="AV2639"/>
      <c r="AW2639"/>
      <c r="AX2639"/>
      <c r="AY2639"/>
      <c r="AZ2639"/>
      <c r="BA2639"/>
      <c r="BB2639"/>
      <c r="BC2639"/>
      <c r="BD2639"/>
      <c r="BE2639"/>
      <c r="BF2639"/>
      <c r="BG2639"/>
      <c r="BH2639"/>
      <c r="BI2639"/>
      <c r="BJ2639"/>
      <c r="BK2639"/>
      <c r="BL2639"/>
      <c r="BM2639"/>
      <c r="BN2639"/>
      <c r="BO2639"/>
      <c r="BP2639"/>
      <c r="BQ2639"/>
      <c r="BR2639"/>
      <c r="BS2639"/>
      <c r="BT2639"/>
      <c r="BU2639"/>
      <c r="BV2639"/>
      <c r="BW2639"/>
      <c r="BX2639"/>
      <c r="BY2639"/>
      <c r="BZ2639"/>
      <c r="CA2639"/>
      <c r="CB2639"/>
      <c r="CC2639"/>
      <c r="CD2639"/>
      <c r="CE2639"/>
      <c r="CF2639"/>
      <c r="CG2639"/>
      <c r="CH2639"/>
      <c r="CI2639"/>
      <c r="CJ2639"/>
      <c r="CK2639"/>
      <c r="CL2639"/>
      <c r="CM2639"/>
      <c r="CN2639"/>
      <c r="CO2639"/>
      <c r="CP2639"/>
      <c r="CQ2639"/>
      <c r="CR2639"/>
      <c r="CS2639"/>
      <c r="CT2639"/>
      <c r="CU2639"/>
      <c r="CV2639"/>
    </row>
    <row r="2640" spans="10:100" x14ac:dyDescent="0.25">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c r="AT2640"/>
      <c r="AU2640"/>
      <c r="AV2640"/>
      <c r="AW2640"/>
      <c r="AX2640"/>
      <c r="AY2640"/>
      <c r="AZ2640"/>
      <c r="BA2640"/>
      <c r="BB2640"/>
      <c r="BC2640"/>
      <c r="BD2640"/>
      <c r="BE2640"/>
      <c r="BF2640"/>
      <c r="BG2640"/>
      <c r="BH2640"/>
      <c r="BI2640"/>
      <c r="BJ2640"/>
      <c r="BK2640"/>
      <c r="BL2640"/>
      <c r="BM2640"/>
      <c r="BN2640"/>
      <c r="BO2640"/>
      <c r="BP2640"/>
      <c r="BQ2640"/>
      <c r="BR2640"/>
      <c r="BS2640"/>
      <c r="BT2640"/>
      <c r="BU2640"/>
      <c r="BV2640"/>
      <c r="BW2640"/>
      <c r="BX2640"/>
      <c r="BY2640"/>
      <c r="BZ2640"/>
      <c r="CA2640"/>
      <c r="CB2640"/>
      <c r="CC2640"/>
      <c r="CD2640"/>
      <c r="CE2640"/>
      <c r="CF2640"/>
      <c r="CG2640"/>
      <c r="CH2640"/>
      <c r="CI2640"/>
      <c r="CJ2640"/>
      <c r="CK2640"/>
      <c r="CL2640"/>
      <c r="CM2640"/>
      <c r="CN2640"/>
      <c r="CO2640"/>
      <c r="CP2640"/>
      <c r="CQ2640"/>
      <c r="CR2640"/>
      <c r="CS2640"/>
      <c r="CT2640"/>
      <c r="CU2640"/>
      <c r="CV2640"/>
    </row>
    <row r="2641" spans="10:100" x14ac:dyDescent="0.25">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c r="AT2641"/>
      <c r="AU2641"/>
      <c r="AV2641"/>
      <c r="AW2641"/>
      <c r="AX2641"/>
      <c r="AY2641"/>
      <c r="AZ2641"/>
      <c r="BA2641"/>
      <c r="BB2641"/>
      <c r="BC2641"/>
      <c r="BD2641"/>
      <c r="BE2641"/>
      <c r="BF2641"/>
      <c r="BG2641"/>
      <c r="BH2641"/>
      <c r="BI2641"/>
      <c r="BJ2641"/>
      <c r="BK2641"/>
      <c r="BL2641"/>
      <c r="BM2641"/>
      <c r="BN2641"/>
      <c r="BO2641"/>
      <c r="BP2641"/>
      <c r="BQ2641"/>
      <c r="BR2641"/>
      <c r="BS2641"/>
      <c r="BT2641"/>
      <c r="BU2641"/>
      <c r="BV2641"/>
      <c r="BW2641"/>
      <c r="BX2641"/>
      <c r="BY2641"/>
      <c r="BZ2641"/>
      <c r="CA2641"/>
      <c r="CB2641"/>
      <c r="CC2641"/>
      <c r="CD2641"/>
      <c r="CE2641"/>
      <c r="CF2641"/>
      <c r="CG2641"/>
      <c r="CH2641"/>
      <c r="CI2641"/>
      <c r="CJ2641"/>
      <c r="CK2641"/>
      <c r="CL2641"/>
      <c r="CM2641"/>
      <c r="CN2641"/>
      <c r="CO2641"/>
      <c r="CP2641"/>
      <c r="CQ2641"/>
      <c r="CR2641"/>
      <c r="CS2641"/>
      <c r="CT2641"/>
      <c r="CU2641"/>
      <c r="CV2641"/>
    </row>
    <row r="2642" spans="10:100" x14ac:dyDescent="0.25">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c r="AT2642"/>
      <c r="AU2642"/>
      <c r="AV2642"/>
      <c r="AW2642"/>
      <c r="AX2642"/>
      <c r="AY2642"/>
      <c r="AZ2642"/>
      <c r="BA2642"/>
      <c r="BB2642"/>
      <c r="BC2642"/>
      <c r="BD2642"/>
      <c r="BE2642"/>
      <c r="BF2642"/>
      <c r="BG2642"/>
      <c r="BH2642"/>
      <c r="BI2642"/>
      <c r="BJ2642"/>
      <c r="BK2642"/>
      <c r="BL2642"/>
      <c r="BM2642"/>
      <c r="BN2642"/>
      <c r="BO2642"/>
      <c r="BP2642"/>
      <c r="BQ2642"/>
      <c r="BR2642"/>
      <c r="BS2642"/>
      <c r="BT2642"/>
      <c r="BU2642"/>
      <c r="BV2642"/>
      <c r="BW2642"/>
      <c r="BX2642"/>
      <c r="BY2642"/>
      <c r="BZ2642"/>
      <c r="CA2642"/>
      <c r="CB2642"/>
      <c r="CC2642"/>
      <c r="CD2642"/>
      <c r="CE2642"/>
      <c r="CF2642"/>
      <c r="CG2642"/>
      <c r="CH2642"/>
      <c r="CI2642"/>
      <c r="CJ2642"/>
      <c r="CK2642"/>
      <c r="CL2642"/>
      <c r="CM2642"/>
      <c r="CN2642"/>
      <c r="CO2642"/>
      <c r="CP2642"/>
      <c r="CQ2642"/>
      <c r="CR2642"/>
      <c r="CS2642"/>
      <c r="CT2642"/>
      <c r="CU2642"/>
      <c r="CV2642"/>
    </row>
    <row r="2643" spans="10:100" x14ac:dyDescent="0.25">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c r="AT2643"/>
      <c r="AU2643"/>
      <c r="AV2643"/>
      <c r="AW2643"/>
      <c r="AX2643"/>
      <c r="AY2643"/>
      <c r="AZ2643"/>
      <c r="BA2643"/>
      <c r="BB2643"/>
      <c r="BC2643"/>
      <c r="BD2643"/>
      <c r="BE2643"/>
      <c r="BF2643"/>
      <c r="BG2643"/>
      <c r="BH2643"/>
      <c r="BI2643"/>
      <c r="BJ2643"/>
      <c r="BK2643"/>
      <c r="BL2643"/>
      <c r="BM2643"/>
      <c r="BN2643"/>
      <c r="BO2643"/>
      <c r="BP2643"/>
      <c r="BQ2643"/>
      <c r="BR2643"/>
      <c r="BS2643"/>
      <c r="BT2643"/>
      <c r="BU2643"/>
      <c r="BV2643"/>
      <c r="BW2643"/>
      <c r="BX2643"/>
      <c r="BY2643"/>
      <c r="BZ2643"/>
      <c r="CA2643"/>
      <c r="CB2643"/>
      <c r="CC2643"/>
      <c r="CD2643"/>
      <c r="CE2643"/>
      <c r="CF2643"/>
      <c r="CG2643"/>
      <c r="CH2643"/>
      <c r="CI2643"/>
      <c r="CJ2643"/>
      <c r="CK2643"/>
      <c r="CL2643"/>
      <c r="CM2643"/>
      <c r="CN2643"/>
      <c r="CO2643"/>
      <c r="CP2643"/>
      <c r="CQ2643"/>
      <c r="CR2643"/>
      <c r="CS2643"/>
      <c r="CT2643"/>
      <c r="CU2643"/>
      <c r="CV2643"/>
    </row>
    <row r="2644" spans="10:100" x14ac:dyDescent="0.25">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c r="AT2644"/>
      <c r="AU2644"/>
      <c r="AV2644"/>
      <c r="AW2644"/>
      <c r="AX2644"/>
      <c r="AY2644"/>
      <c r="AZ2644"/>
      <c r="BA2644"/>
      <c r="BB2644"/>
      <c r="BC2644"/>
      <c r="BD2644"/>
      <c r="BE2644"/>
      <c r="BF2644"/>
      <c r="BG2644"/>
      <c r="BH2644"/>
      <c r="BI2644"/>
      <c r="BJ2644"/>
      <c r="BK2644"/>
      <c r="BL2644"/>
      <c r="BM2644"/>
      <c r="BN2644"/>
      <c r="BO2644"/>
      <c r="BP2644"/>
      <c r="BQ2644"/>
      <c r="BR2644"/>
      <c r="BS2644"/>
      <c r="BT2644"/>
      <c r="BU2644"/>
      <c r="BV2644"/>
      <c r="BW2644"/>
      <c r="BX2644"/>
      <c r="BY2644"/>
      <c r="BZ2644"/>
      <c r="CA2644"/>
      <c r="CB2644"/>
      <c r="CC2644"/>
      <c r="CD2644"/>
      <c r="CE2644"/>
      <c r="CF2644"/>
      <c r="CG2644"/>
      <c r="CH2644"/>
      <c r="CI2644"/>
      <c r="CJ2644"/>
      <c r="CK2644"/>
      <c r="CL2644"/>
      <c r="CM2644"/>
      <c r="CN2644"/>
      <c r="CO2644"/>
      <c r="CP2644"/>
      <c r="CQ2644"/>
      <c r="CR2644"/>
      <c r="CS2644"/>
      <c r="CT2644"/>
      <c r="CU2644"/>
      <c r="CV2644"/>
    </row>
    <row r="2645" spans="10:100" x14ac:dyDescent="0.2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c r="AT2645"/>
      <c r="AU2645"/>
      <c r="AV2645"/>
      <c r="AW2645"/>
      <c r="AX2645"/>
      <c r="AY2645"/>
      <c r="AZ2645"/>
      <c r="BA2645"/>
      <c r="BB2645"/>
      <c r="BC2645"/>
      <c r="BD2645"/>
      <c r="BE2645"/>
      <c r="BF2645"/>
      <c r="BG2645"/>
      <c r="BH2645"/>
      <c r="BI2645"/>
      <c r="BJ2645"/>
      <c r="BK2645"/>
      <c r="BL2645"/>
      <c r="BM2645"/>
      <c r="BN2645"/>
      <c r="BO2645"/>
      <c r="BP2645"/>
      <c r="BQ2645"/>
      <c r="BR2645"/>
      <c r="BS2645"/>
      <c r="BT2645"/>
      <c r="BU2645"/>
      <c r="BV2645"/>
      <c r="BW2645"/>
      <c r="BX2645"/>
      <c r="BY2645"/>
      <c r="BZ2645"/>
      <c r="CA2645"/>
      <c r="CB2645"/>
      <c r="CC2645"/>
      <c r="CD2645"/>
      <c r="CE2645"/>
      <c r="CF2645"/>
      <c r="CG2645"/>
      <c r="CH2645"/>
      <c r="CI2645"/>
      <c r="CJ2645"/>
      <c r="CK2645"/>
      <c r="CL2645"/>
      <c r="CM2645"/>
      <c r="CN2645"/>
      <c r="CO2645"/>
      <c r="CP2645"/>
      <c r="CQ2645"/>
      <c r="CR2645"/>
      <c r="CS2645"/>
      <c r="CT2645"/>
      <c r="CU2645"/>
      <c r="CV2645"/>
    </row>
    <row r="2646" spans="10:100" x14ac:dyDescent="0.25">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c r="AT2646"/>
      <c r="AU2646"/>
      <c r="AV2646"/>
      <c r="AW2646"/>
      <c r="AX2646"/>
      <c r="AY2646"/>
      <c r="AZ2646"/>
      <c r="BA2646"/>
      <c r="BB2646"/>
      <c r="BC2646"/>
      <c r="BD2646"/>
      <c r="BE2646"/>
      <c r="BF2646"/>
      <c r="BG2646"/>
      <c r="BH2646"/>
      <c r="BI2646"/>
      <c r="BJ2646"/>
      <c r="BK2646"/>
      <c r="BL2646"/>
      <c r="BM2646"/>
      <c r="BN2646"/>
      <c r="BO2646"/>
      <c r="BP2646"/>
      <c r="BQ2646"/>
      <c r="BR2646"/>
      <c r="BS2646"/>
      <c r="BT2646"/>
      <c r="BU2646"/>
      <c r="BV2646"/>
      <c r="BW2646"/>
      <c r="BX2646"/>
      <c r="BY2646"/>
      <c r="BZ2646"/>
      <c r="CA2646"/>
      <c r="CB2646"/>
      <c r="CC2646"/>
      <c r="CD2646"/>
      <c r="CE2646"/>
      <c r="CF2646"/>
      <c r="CG2646"/>
      <c r="CH2646"/>
      <c r="CI2646"/>
      <c r="CJ2646"/>
      <c r="CK2646"/>
      <c r="CL2646"/>
      <c r="CM2646"/>
      <c r="CN2646"/>
      <c r="CO2646"/>
      <c r="CP2646"/>
      <c r="CQ2646"/>
      <c r="CR2646"/>
      <c r="CS2646"/>
      <c r="CT2646"/>
      <c r="CU2646"/>
      <c r="CV2646"/>
    </row>
    <row r="2647" spans="10:100" x14ac:dyDescent="0.25">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c r="AT2647"/>
      <c r="AU2647"/>
      <c r="AV2647"/>
      <c r="AW2647"/>
      <c r="AX2647"/>
      <c r="AY2647"/>
      <c r="AZ2647"/>
      <c r="BA2647"/>
      <c r="BB2647"/>
      <c r="BC2647"/>
      <c r="BD2647"/>
      <c r="BE2647"/>
      <c r="BF2647"/>
      <c r="BG2647"/>
      <c r="BH2647"/>
      <c r="BI2647"/>
      <c r="BJ2647"/>
      <c r="BK2647"/>
      <c r="BL2647"/>
      <c r="BM2647"/>
      <c r="BN2647"/>
      <c r="BO2647"/>
      <c r="BP2647"/>
      <c r="BQ2647"/>
      <c r="BR2647"/>
      <c r="BS2647"/>
      <c r="BT2647"/>
      <c r="BU2647"/>
      <c r="BV2647"/>
      <c r="BW2647"/>
      <c r="BX2647"/>
      <c r="BY2647"/>
      <c r="BZ2647"/>
      <c r="CA2647"/>
      <c r="CB2647"/>
      <c r="CC2647"/>
      <c r="CD2647"/>
      <c r="CE2647"/>
      <c r="CF2647"/>
      <c r="CG2647"/>
      <c r="CH2647"/>
      <c r="CI2647"/>
      <c r="CJ2647"/>
      <c r="CK2647"/>
      <c r="CL2647"/>
      <c r="CM2647"/>
      <c r="CN2647"/>
      <c r="CO2647"/>
      <c r="CP2647"/>
      <c r="CQ2647"/>
      <c r="CR2647"/>
      <c r="CS2647"/>
      <c r="CT2647"/>
      <c r="CU2647"/>
      <c r="CV2647"/>
    </row>
    <row r="2648" spans="10:100" x14ac:dyDescent="0.25">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c r="AT2648"/>
      <c r="AU2648"/>
      <c r="AV2648"/>
      <c r="AW2648"/>
      <c r="AX2648"/>
      <c r="AY2648"/>
      <c r="AZ2648"/>
      <c r="BA2648"/>
      <c r="BB2648"/>
      <c r="BC2648"/>
      <c r="BD2648"/>
      <c r="BE2648"/>
      <c r="BF2648"/>
      <c r="BG2648"/>
      <c r="BH2648"/>
      <c r="BI2648"/>
      <c r="BJ2648"/>
      <c r="BK2648"/>
      <c r="BL2648"/>
      <c r="BM2648"/>
      <c r="BN2648"/>
      <c r="BO2648"/>
      <c r="BP2648"/>
      <c r="BQ2648"/>
      <c r="BR2648"/>
      <c r="BS2648"/>
      <c r="BT2648"/>
      <c r="BU2648"/>
      <c r="BV2648"/>
      <c r="BW2648"/>
      <c r="BX2648"/>
      <c r="BY2648"/>
      <c r="BZ2648"/>
      <c r="CA2648"/>
      <c r="CB2648"/>
      <c r="CC2648"/>
      <c r="CD2648"/>
      <c r="CE2648"/>
      <c r="CF2648"/>
      <c r="CG2648"/>
      <c r="CH2648"/>
      <c r="CI2648"/>
      <c r="CJ2648"/>
      <c r="CK2648"/>
      <c r="CL2648"/>
      <c r="CM2648"/>
      <c r="CN2648"/>
      <c r="CO2648"/>
      <c r="CP2648"/>
      <c r="CQ2648"/>
      <c r="CR2648"/>
      <c r="CS2648"/>
      <c r="CT2648"/>
      <c r="CU2648"/>
      <c r="CV2648"/>
    </row>
    <row r="2649" spans="10:100" x14ac:dyDescent="0.25">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c r="AT2649"/>
      <c r="AU2649"/>
      <c r="AV2649"/>
      <c r="AW2649"/>
      <c r="AX2649"/>
      <c r="AY2649"/>
      <c r="AZ2649"/>
      <c r="BA2649"/>
      <c r="BB2649"/>
      <c r="BC2649"/>
      <c r="BD2649"/>
      <c r="BE2649"/>
      <c r="BF2649"/>
      <c r="BG2649"/>
      <c r="BH2649"/>
      <c r="BI2649"/>
      <c r="BJ2649"/>
      <c r="BK2649"/>
      <c r="BL2649"/>
      <c r="BM2649"/>
      <c r="BN2649"/>
      <c r="BO2649"/>
      <c r="BP2649"/>
      <c r="BQ2649"/>
      <c r="BR2649"/>
      <c r="BS2649"/>
      <c r="BT2649"/>
      <c r="BU2649"/>
      <c r="BV2649"/>
      <c r="BW2649"/>
      <c r="BX2649"/>
      <c r="BY2649"/>
      <c r="BZ2649"/>
      <c r="CA2649"/>
      <c r="CB2649"/>
      <c r="CC2649"/>
      <c r="CD2649"/>
      <c r="CE2649"/>
      <c r="CF2649"/>
      <c r="CG2649"/>
      <c r="CH2649"/>
      <c r="CI2649"/>
      <c r="CJ2649"/>
      <c r="CK2649"/>
      <c r="CL2649"/>
      <c r="CM2649"/>
      <c r="CN2649"/>
      <c r="CO2649"/>
      <c r="CP2649"/>
      <c r="CQ2649"/>
      <c r="CR2649"/>
      <c r="CS2649"/>
      <c r="CT2649"/>
      <c r="CU2649"/>
      <c r="CV2649"/>
    </row>
    <row r="2650" spans="10:100" x14ac:dyDescent="0.25">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c r="AT2650"/>
      <c r="AU2650"/>
      <c r="AV2650"/>
      <c r="AW2650"/>
      <c r="AX2650"/>
      <c r="AY2650"/>
      <c r="AZ2650"/>
      <c r="BA2650"/>
      <c r="BB2650"/>
      <c r="BC2650"/>
      <c r="BD2650"/>
      <c r="BE2650"/>
      <c r="BF2650"/>
      <c r="BG2650"/>
      <c r="BH2650"/>
      <c r="BI2650"/>
      <c r="BJ2650"/>
      <c r="BK2650"/>
      <c r="BL2650"/>
      <c r="BM2650"/>
      <c r="BN2650"/>
      <c r="BO2650"/>
      <c r="BP2650"/>
      <c r="BQ2650"/>
      <c r="BR2650"/>
      <c r="BS2650"/>
      <c r="BT2650"/>
      <c r="BU2650"/>
      <c r="BV2650"/>
      <c r="BW2650"/>
      <c r="BX2650"/>
      <c r="BY2650"/>
      <c r="BZ2650"/>
      <c r="CA2650"/>
      <c r="CB2650"/>
      <c r="CC2650"/>
      <c r="CD2650"/>
      <c r="CE2650"/>
      <c r="CF2650"/>
      <c r="CG2650"/>
      <c r="CH2650"/>
      <c r="CI2650"/>
      <c r="CJ2650"/>
      <c r="CK2650"/>
      <c r="CL2650"/>
      <c r="CM2650"/>
      <c r="CN2650"/>
      <c r="CO2650"/>
      <c r="CP2650"/>
      <c r="CQ2650"/>
      <c r="CR2650"/>
      <c r="CS2650"/>
      <c r="CT2650"/>
      <c r="CU2650"/>
      <c r="CV2650"/>
    </row>
    <row r="2651" spans="10:100" x14ac:dyDescent="0.25">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c r="AT2651"/>
      <c r="AU2651"/>
      <c r="AV2651"/>
      <c r="AW2651"/>
      <c r="AX2651"/>
      <c r="AY2651"/>
      <c r="AZ2651"/>
      <c r="BA2651"/>
      <c r="BB2651"/>
      <c r="BC2651"/>
      <c r="BD2651"/>
      <c r="BE2651"/>
      <c r="BF2651"/>
      <c r="BG2651"/>
      <c r="BH2651"/>
      <c r="BI2651"/>
      <c r="BJ2651"/>
      <c r="BK2651"/>
      <c r="BL2651"/>
      <c r="BM2651"/>
      <c r="BN2651"/>
      <c r="BO2651"/>
      <c r="BP2651"/>
      <c r="BQ2651"/>
      <c r="BR2651"/>
      <c r="BS2651"/>
      <c r="BT2651"/>
      <c r="BU2651"/>
      <c r="BV2651"/>
      <c r="BW2651"/>
      <c r="BX2651"/>
      <c r="BY2651"/>
      <c r="BZ2651"/>
      <c r="CA2651"/>
      <c r="CB2651"/>
      <c r="CC2651"/>
      <c r="CD2651"/>
      <c r="CE2651"/>
      <c r="CF2651"/>
      <c r="CG2651"/>
      <c r="CH2651"/>
      <c r="CI2651"/>
      <c r="CJ2651"/>
      <c r="CK2651"/>
      <c r="CL2651"/>
      <c r="CM2651"/>
      <c r="CN2651"/>
      <c r="CO2651"/>
      <c r="CP2651"/>
      <c r="CQ2651"/>
      <c r="CR2651"/>
      <c r="CS2651"/>
      <c r="CT2651"/>
      <c r="CU2651"/>
      <c r="CV2651"/>
    </row>
    <row r="2652" spans="10:100" x14ac:dyDescent="0.25">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c r="AT2652"/>
      <c r="AU2652"/>
      <c r="AV2652"/>
      <c r="AW2652"/>
      <c r="AX2652"/>
      <c r="AY2652"/>
      <c r="AZ2652"/>
      <c r="BA2652"/>
      <c r="BB2652"/>
      <c r="BC2652"/>
      <c r="BD2652"/>
      <c r="BE2652"/>
      <c r="BF2652"/>
      <c r="BG2652"/>
      <c r="BH2652"/>
      <c r="BI2652"/>
      <c r="BJ2652"/>
      <c r="BK2652"/>
      <c r="BL2652"/>
      <c r="BM2652"/>
      <c r="BN2652"/>
      <c r="BO2652"/>
      <c r="BP2652"/>
      <c r="BQ2652"/>
      <c r="BR2652"/>
      <c r="BS2652"/>
      <c r="BT2652"/>
      <c r="BU2652"/>
      <c r="BV2652"/>
      <c r="BW2652"/>
      <c r="BX2652"/>
      <c r="BY2652"/>
      <c r="BZ2652"/>
      <c r="CA2652"/>
      <c r="CB2652"/>
      <c r="CC2652"/>
      <c r="CD2652"/>
      <c r="CE2652"/>
      <c r="CF2652"/>
      <c r="CG2652"/>
      <c r="CH2652"/>
      <c r="CI2652"/>
      <c r="CJ2652"/>
      <c r="CK2652"/>
      <c r="CL2652"/>
      <c r="CM2652"/>
      <c r="CN2652"/>
      <c r="CO2652"/>
      <c r="CP2652"/>
      <c r="CQ2652"/>
      <c r="CR2652"/>
      <c r="CS2652"/>
      <c r="CT2652"/>
      <c r="CU2652"/>
      <c r="CV2652"/>
    </row>
    <row r="2653" spans="10:100" x14ac:dyDescent="0.25">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c r="AT2653"/>
      <c r="AU2653"/>
      <c r="AV2653"/>
      <c r="AW2653"/>
      <c r="AX2653"/>
      <c r="AY2653"/>
      <c r="AZ2653"/>
      <c r="BA2653"/>
      <c r="BB2653"/>
      <c r="BC2653"/>
      <c r="BD2653"/>
      <c r="BE2653"/>
      <c r="BF2653"/>
      <c r="BG2653"/>
      <c r="BH2653"/>
      <c r="BI2653"/>
      <c r="BJ2653"/>
      <c r="BK2653"/>
      <c r="BL2653"/>
      <c r="BM2653"/>
      <c r="BN2653"/>
      <c r="BO2653"/>
      <c r="BP2653"/>
      <c r="BQ2653"/>
      <c r="BR2653"/>
      <c r="BS2653"/>
      <c r="BT2653"/>
      <c r="BU2653"/>
      <c r="BV2653"/>
      <c r="BW2653"/>
      <c r="BX2653"/>
      <c r="BY2653"/>
      <c r="BZ2653"/>
      <c r="CA2653"/>
      <c r="CB2653"/>
      <c r="CC2653"/>
      <c r="CD2653"/>
      <c r="CE2653"/>
      <c r="CF2653"/>
      <c r="CG2653"/>
      <c r="CH2653"/>
      <c r="CI2653"/>
      <c r="CJ2653"/>
      <c r="CK2653"/>
      <c r="CL2653"/>
      <c r="CM2653"/>
      <c r="CN2653"/>
      <c r="CO2653"/>
      <c r="CP2653"/>
      <c r="CQ2653"/>
      <c r="CR2653"/>
      <c r="CS2653"/>
      <c r="CT2653"/>
      <c r="CU2653"/>
      <c r="CV2653"/>
    </row>
    <row r="2654" spans="10:100" x14ac:dyDescent="0.25">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c r="AT2654"/>
      <c r="AU2654"/>
      <c r="AV2654"/>
      <c r="AW2654"/>
      <c r="AX2654"/>
      <c r="AY2654"/>
      <c r="AZ2654"/>
      <c r="BA2654"/>
      <c r="BB2654"/>
      <c r="BC2654"/>
      <c r="BD2654"/>
      <c r="BE2654"/>
      <c r="BF2654"/>
      <c r="BG2654"/>
      <c r="BH2654"/>
      <c r="BI2654"/>
      <c r="BJ2654"/>
      <c r="BK2654"/>
      <c r="BL2654"/>
      <c r="BM2654"/>
      <c r="BN2654"/>
      <c r="BO2654"/>
      <c r="BP2654"/>
      <c r="BQ2654"/>
      <c r="BR2654"/>
      <c r="BS2654"/>
      <c r="BT2654"/>
      <c r="BU2654"/>
      <c r="BV2654"/>
      <c r="BW2654"/>
      <c r="BX2654"/>
      <c r="BY2654"/>
      <c r="BZ2654"/>
      <c r="CA2654"/>
      <c r="CB2654"/>
      <c r="CC2654"/>
      <c r="CD2654"/>
      <c r="CE2654"/>
      <c r="CF2654"/>
      <c r="CG2654"/>
      <c r="CH2654"/>
      <c r="CI2654"/>
      <c r="CJ2654"/>
      <c r="CK2654"/>
      <c r="CL2654"/>
      <c r="CM2654"/>
      <c r="CN2654"/>
      <c r="CO2654"/>
      <c r="CP2654"/>
      <c r="CQ2654"/>
      <c r="CR2654"/>
      <c r="CS2654"/>
      <c r="CT2654"/>
      <c r="CU2654"/>
      <c r="CV2654"/>
    </row>
    <row r="2655" spans="10:100" x14ac:dyDescent="0.2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c r="AT2655"/>
      <c r="AU2655"/>
      <c r="AV2655"/>
      <c r="AW2655"/>
      <c r="AX2655"/>
      <c r="AY2655"/>
      <c r="AZ2655"/>
      <c r="BA2655"/>
      <c r="BB2655"/>
      <c r="BC2655"/>
      <c r="BD2655"/>
      <c r="BE2655"/>
      <c r="BF2655"/>
      <c r="BG2655"/>
      <c r="BH2655"/>
      <c r="BI2655"/>
      <c r="BJ2655"/>
      <c r="BK2655"/>
      <c r="BL2655"/>
      <c r="BM2655"/>
      <c r="BN2655"/>
      <c r="BO2655"/>
      <c r="BP2655"/>
      <c r="BQ2655"/>
      <c r="BR2655"/>
      <c r="BS2655"/>
      <c r="BT2655"/>
      <c r="BU2655"/>
      <c r="BV2655"/>
      <c r="BW2655"/>
      <c r="BX2655"/>
      <c r="BY2655"/>
      <c r="BZ2655"/>
      <c r="CA2655"/>
      <c r="CB2655"/>
      <c r="CC2655"/>
      <c r="CD2655"/>
      <c r="CE2655"/>
      <c r="CF2655"/>
      <c r="CG2655"/>
      <c r="CH2655"/>
      <c r="CI2655"/>
      <c r="CJ2655"/>
      <c r="CK2655"/>
      <c r="CL2655"/>
      <c r="CM2655"/>
      <c r="CN2655"/>
      <c r="CO2655"/>
      <c r="CP2655"/>
      <c r="CQ2655"/>
      <c r="CR2655"/>
      <c r="CS2655"/>
      <c r="CT2655"/>
      <c r="CU2655"/>
      <c r="CV2655"/>
    </row>
    <row r="2656" spans="10:100" x14ac:dyDescent="0.25">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c r="AT2656"/>
      <c r="AU2656"/>
      <c r="AV2656"/>
      <c r="AW2656"/>
      <c r="AX2656"/>
      <c r="AY2656"/>
      <c r="AZ2656"/>
      <c r="BA2656"/>
      <c r="BB2656"/>
      <c r="BC2656"/>
      <c r="BD2656"/>
      <c r="BE2656"/>
      <c r="BF2656"/>
      <c r="BG2656"/>
      <c r="BH2656"/>
      <c r="BI2656"/>
      <c r="BJ2656"/>
      <c r="BK2656"/>
      <c r="BL2656"/>
      <c r="BM2656"/>
      <c r="BN2656"/>
      <c r="BO2656"/>
      <c r="BP2656"/>
      <c r="BQ2656"/>
      <c r="BR2656"/>
      <c r="BS2656"/>
      <c r="BT2656"/>
      <c r="BU2656"/>
      <c r="BV2656"/>
      <c r="BW2656"/>
      <c r="BX2656"/>
      <c r="BY2656"/>
      <c r="BZ2656"/>
      <c r="CA2656"/>
      <c r="CB2656"/>
      <c r="CC2656"/>
      <c r="CD2656"/>
      <c r="CE2656"/>
      <c r="CF2656"/>
      <c r="CG2656"/>
      <c r="CH2656"/>
      <c r="CI2656"/>
      <c r="CJ2656"/>
      <c r="CK2656"/>
      <c r="CL2656"/>
      <c r="CM2656"/>
      <c r="CN2656"/>
      <c r="CO2656"/>
      <c r="CP2656"/>
      <c r="CQ2656"/>
      <c r="CR2656"/>
      <c r="CS2656"/>
      <c r="CT2656"/>
      <c r="CU2656"/>
      <c r="CV2656"/>
    </row>
    <row r="2657" spans="10:100" x14ac:dyDescent="0.25">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c r="AT2657"/>
      <c r="AU2657"/>
      <c r="AV2657"/>
      <c r="AW2657"/>
      <c r="AX2657"/>
      <c r="AY2657"/>
      <c r="AZ2657"/>
      <c r="BA2657"/>
      <c r="BB2657"/>
      <c r="BC2657"/>
      <c r="BD2657"/>
      <c r="BE2657"/>
      <c r="BF2657"/>
      <c r="BG2657"/>
      <c r="BH2657"/>
      <c r="BI2657"/>
      <c r="BJ2657"/>
      <c r="BK2657"/>
      <c r="BL2657"/>
      <c r="BM2657"/>
      <c r="BN2657"/>
      <c r="BO2657"/>
      <c r="BP2657"/>
      <c r="BQ2657"/>
      <c r="BR2657"/>
      <c r="BS2657"/>
      <c r="BT2657"/>
      <c r="BU2657"/>
      <c r="BV2657"/>
      <c r="BW2657"/>
      <c r="BX2657"/>
      <c r="BY2657"/>
      <c r="BZ2657"/>
      <c r="CA2657"/>
      <c r="CB2657"/>
      <c r="CC2657"/>
      <c r="CD2657"/>
      <c r="CE2657"/>
      <c r="CF2657"/>
      <c r="CG2657"/>
      <c r="CH2657"/>
      <c r="CI2657"/>
      <c r="CJ2657"/>
      <c r="CK2657"/>
      <c r="CL2657"/>
      <c r="CM2657"/>
      <c r="CN2657"/>
      <c r="CO2657"/>
      <c r="CP2657"/>
      <c r="CQ2657"/>
      <c r="CR2657"/>
      <c r="CS2657"/>
      <c r="CT2657"/>
      <c r="CU2657"/>
      <c r="CV2657"/>
    </row>
    <row r="2658" spans="10:100" x14ac:dyDescent="0.25">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c r="AT2658"/>
      <c r="AU2658"/>
      <c r="AV2658"/>
      <c r="AW2658"/>
      <c r="AX2658"/>
      <c r="AY2658"/>
      <c r="AZ2658"/>
      <c r="BA2658"/>
      <c r="BB2658"/>
      <c r="BC2658"/>
      <c r="BD2658"/>
      <c r="BE2658"/>
      <c r="BF2658"/>
      <c r="BG2658"/>
      <c r="BH2658"/>
      <c r="BI2658"/>
      <c r="BJ2658"/>
      <c r="BK2658"/>
      <c r="BL2658"/>
      <c r="BM2658"/>
      <c r="BN2658"/>
      <c r="BO2658"/>
      <c r="BP2658"/>
      <c r="BQ2658"/>
      <c r="BR2658"/>
      <c r="BS2658"/>
      <c r="BT2658"/>
      <c r="BU2658"/>
      <c r="BV2658"/>
      <c r="BW2658"/>
      <c r="BX2658"/>
      <c r="BY2658"/>
      <c r="BZ2658"/>
      <c r="CA2658"/>
      <c r="CB2658"/>
      <c r="CC2658"/>
      <c r="CD2658"/>
      <c r="CE2658"/>
      <c r="CF2658"/>
      <c r="CG2658"/>
      <c r="CH2658"/>
      <c r="CI2658"/>
      <c r="CJ2658"/>
      <c r="CK2658"/>
      <c r="CL2658"/>
      <c r="CM2658"/>
      <c r="CN2658"/>
      <c r="CO2658"/>
      <c r="CP2658"/>
      <c r="CQ2658"/>
      <c r="CR2658"/>
      <c r="CS2658"/>
      <c r="CT2658"/>
      <c r="CU2658"/>
      <c r="CV2658"/>
    </row>
    <row r="2659" spans="10:100" x14ac:dyDescent="0.25">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c r="AT2659"/>
      <c r="AU2659"/>
      <c r="AV2659"/>
      <c r="AW2659"/>
      <c r="AX2659"/>
      <c r="AY2659"/>
      <c r="AZ2659"/>
      <c r="BA2659"/>
      <c r="BB2659"/>
      <c r="BC2659"/>
      <c r="BD2659"/>
      <c r="BE2659"/>
      <c r="BF2659"/>
      <c r="BG2659"/>
      <c r="BH2659"/>
      <c r="BI2659"/>
      <c r="BJ2659"/>
      <c r="BK2659"/>
      <c r="BL2659"/>
      <c r="BM2659"/>
      <c r="BN2659"/>
      <c r="BO2659"/>
      <c r="BP2659"/>
      <c r="BQ2659"/>
      <c r="BR2659"/>
      <c r="BS2659"/>
      <c r="BT2659"/>
      <c r="BU2659"/>
      <c r="BV2659"/>
      <c r="BW2659"/>
      <c r="BX2659"/>
      <c r="BY2659"/>
      <c r="BZ2659"/>
      <c r="CA2659"/>
      <c r="CB2659"/>
      <c r="CC2659"/>
      <c r="CD2659"/>
      <c r="CE2659"/>
      <c r="CF2659"/>
      <c r="CG2659"/>
      <c r="CH2659"/>
      <c r="CI2659"/>
      <c r="CJ2659"/>
      <c r="CK2659"/>
      <c r="CL2659"/>
      <c r="CM2659"/>
      <c r="CN2659"/>
      <c r="CO2659"/>
      <c r="CP2659"/>
      <c r="CQ2659"/>
      <c r="CR2659"/>
      <c r="CS2659"/>
      <c r="CT2659"/>
      <c r="CU2659"/>
      <c r="CV2659"/>
    </row>
    <row r="2660" spans="10:100" x14ac:dyDescent="0.25">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c r="AT2660"/>
      <c r="AU2660"/>
      <c r="AV2660"/>
      <c r="AW2660"/>
      <c r="AX2660"/>
      <c r="AY2660"/>
      <c r="AZ2660"/>
      <c r="BA2660"/>
      <c r="BB2660"/>
      <c r="BC2660"/>
      <c r="BD2660"/>
      <c r="BE2660"/>
      <c r="BF2660"/>
      <c r="BG2660"/>
      <c r="BH2660"/>
      <c r="BI2660"/>
      <c r="BJ2660"/>
      <c r="BK2660"/>
      <c r="BL2660"/>
      <c r="BM2660"/>
      <c r="BN2660"/>
      <c r="BO2660"/>
      <c r="BP2660"/>
      <c r="BQ2660"/>
      <c r="BR2660"/>
      <c r="BS2660"/>
      <c r="BT2660"/>
      <c r="BU2660"/>
      <c r="BV2660"/>
      <c r="BW2660"/>
      <c r="BX2660"/>
      <c r="BY2660"/>
      <c r="BZ2660"/>
      <c r="CA2660"/>
      <c r="CB2660"/>
      <c r="CC2660"/>
      <c r="CD2660"/>
      <c r="CE2660"/>
      <c r="CF2660"/>
      <c r="CG2660"/>
      <c r="CH2660"/>
      <c r="CI2660"/>
      <c r="CJ2660"/>
      <c r="CK2660"/>
      <c r="CL2660"/>
      <c r="CM2660"/>
      <c r="CN2660"/>
      <c r="CO2660"/>
      <c r="CP2660"/>
      <c r="CQ2660"/>
      <c r="CR2660"/>
      <c r="CS2660"/>
      <c r="CT2660"/>
      <c r="CU2660"/>
      <c r="CV2660"/>
    </row>
    <row r="2661" spans="10:100" x14ac:dyDescent="0.25">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c r="AT2661"/>
      <c r="AU2661"/>
      <c r="AV2661"/>
      <c r="AW2661"/>
      <c r="AX2661"/>
      <c r="AY2661"/>
      <c r="AZ2661"/>
      <c r="BA2661"/>
      <c r="BB2661"/>
      <c r="BC2661"/>
      <c r="BD2661"/>
      <c r="BE2661"/>
      <c r="BF2661"/>
      <c r="BG2661"/>
      <c r="BH2661"/>
      <c r="BI2661"/>
      <c r="BJ2661"/>
      <c r="BK2661"/>
      <c r="BL2661"/>
      <c r="BM2661"/>
      <c r="BN2661"/>
      <c r="BO2661"/>
      <c r="BP2661"/>
      <c r="BQ2661"/>
      <c r="BR2661"/>
      <c r="BS2661"/>
      <c r="BT2661"/>
      <c r="BU2661"/>
      <c r="BV2661"/>
      <c r="BW2661"/>
      <c r="BX2661"/>
      <c r="BY2661"/>
      <c r="BZ2661"/>
      <c r="CA2661"/>
      <c r="CB2661"/>
      <c r="CC2661"/>
      <c r="CD2661"/>
      <c r="CE2661"/>
      <c r="CF2661"/>
      <c r="CG2661"/>
      <c r="CH2661"/>
      <c r="CI2661"/>
      <c r="CJ2661"/>
      <c r="CK2661"/>
      <c r="CL2661"/>
      <c r="CM2661"/>
      <c r="CN2661"/>
      <c r="CO2661"/>
      <c r="CP2661"/>
      <c r="CQ2661"/>
      <c r="CR2661"/>
      <c r="CS2661"/>
      <c r="CT2661"/>
      <c r="CU2661"/>
      <c r="CV2661"/>
    </row>
    <row r="2662" spans="10:100" x14ac:dyDescent="0.25">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c r="AT2662"/>
      <c r="AU2662"/>
      <c r="AV2662"/>
      <c r="AW2662"/>
      <c r="AX2662"/>
      <c r="AY2662"/>
      <c r="AZ2662"/>
      <c r="BA2662"/>
      <c r="BB2662"/>
      <c r="BC2662"/>
      <c r="BD2662"/>
      <c r="BE2662"/>
      <c r="BF2662"/>
      <c r="BG2662"/>
      <c r="BH2662"/>
      <c r="BI2662"/>
      <c r="BJ2662"/>
      <c r="BK2662"/>
      <c r="BL2662"/>
      <c r="BM2662"/>
      <c r="BN2662"/>
      <c r="BO2662"/>
      <c r="BP2662"/>
      <c r="BQ2662"/>
      <c r="BR2662"/>
      <c r="BS2662"/>
      <c r="BT2662"/>
      <c r="BU2662"/>
      <c r="BV2662"/>
      <c r="BW2662"/>
      <c r="BX2662"/>
      <c r="BY2662"/>
      <c r="BZ2662"/>
      <c r="CA2662"/>
      <c r="CB2662"/>
      <c r="CC2662"/>
      <c r="CD2662"/>
      <c r="CE2662"/>
      <c r="CF2662"/>
      <c r="CG2662"/>
      <c r="CH2662"/>
      <c r="CI2662"/>
      <c r="CJ2662"/>
      <c r="CK2662"/>
      <c r="CL2662"/>
      <c r="CM2662"/>
      <c r="CN2662"/>
      <c r="CO2662"/>
      <c r="CP2662"/>
      <c r="CQ2662"/>
      <c r="CR2662"/>
      <c r="CS2662"/>
      <c r="CT2662"/>
      <c r="CU2662"/>
      <c r="CV2662"/>
    </row>
    <row r="2663" spans="10:100" x14ac:dyDescent="0.25">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c r="AT2663"/>
      <c r="AU2663"/>
      <c r="AV2663"/>
      <c r="AW2663"/>
      <c r="AX2663"/>
      <c r="AY2663"/>
      <c r="AZ2663"/>
      <c r="BA2663"/>
      <c r="BB2663"/>
      <c r="BC2663"/>
      <c r="BD2663"/>
      <c r="BE2663"/>
      <c r="BF2663"/>
      <c r="BG2663"/>
      <c r="BH2663"/>
      <c r="BI2663"/>
      <c r="BJ2663"/>
      <c r="BK2663"/>
      <c r="BL2663"/>
      <c r="BM2663"/>
      <c r="BN2663"/>
      <c r="BO2663"/>
      <c r="BP2663"/>
      <c r="BQ2663"/>
      <c r="BR2663"/>
      <c r="BS2663"/>
      <c r="BT2663"/>
      <c r="BU2663"/>
      <c r="BV2663"/>
      <c r="BW2663"/>
      <c r="BX2663"/>
      <c r="BY2663"/>
      <c r="BZ2663"/>
      <c r="CA2663"/>
      <c r="CB2663"/>
      <c r="CC2663"/>
      <c r="CD2663"/>
      <c r="CE2663"/>
      <c r="CF2663"/>
      <c r="CG2663"/>
      <c r="CH2663"/>
      <c r="CI2663"/>
      <c r="CJ2663"/>
      <c r="CK2663"/>
      <c r="CL2663"/>
      <c r="CM2663"/>
      <c r="CN2663"/>
      <c r="CO2663"/>
      <c r="CP2663"/>
      <c r="CQ2663"/>
      <c r="CR2663"/>
      <c r="CS2663"/>
      <c r="CT2663"/>
      <c r="CU2663"/>
      <c r="CV2663"/>
    </row>
    <row r="2664" spans="10:100" x14ac:dyDescent="0.25">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c r="AT2664"/>
      <c r="AU2664"/>
      <c r="AV2664"/>
      <c r="AW2664"/>
      <c r="AX2664"/>
      <c r="AY2664"/>
      <c r="AZ2664"/>
      <c r="BA2664"/>
      <c r="BB2664"/>
      <c r="BC2664"/>
      <c r="BD2664"/>
      <c r="BE2664"/>
      <c r="BF2664"/>
      <c r="BG2664"/>
      <c r="BH2664"/>
      <c r="BI2664"/>
      <c r="BJ2664"/>
      <c r="BK2664"/>
      <c r="BL2664"/>
      <c r="BM2664"/>
      <c r="BN2664"/>
      <c r="BO2664"/>
      <c r="BP2664"/>
      <c r="BQ2664"/>
      <c r="BR2664"/>
      <c r="BS2664"/>
      <c r="BT2664"/>
      <c r="BU2664"/>
      <c r="BV2664"/>
      <c r="BW2664"/>
      <c r="BX2664"/>
      <c r="BY2664"/>
      <c r="BZ2664"/>
      <c r="CA2664"/>
      <c r="CB2664"/>
      <c r="CC2664"/>
      <c r="CD2664"/>
      <c r="CE2664"/>
      <c r="CF2664"/>
      <c r="CG2664"/>
      <c r="CH2664"/>
      <c r="CI2664"/>
      <c r="CJ2664"/>
      <c r="CK2664"/>
      <c r="CL2664"/>
      <c r="CM2664"/>
      <c r="CN2664"/>
      <c r="CO2664"/>
      <c r="CP2664"/>
      <c r="CQ2664"/>
      <c r="CR2664"/>
      <c r="CS2664"/>
      <c r="CT2664"/>
      <c r="CU2664"/>
      <c r="CV2664"/>
    </row>
    <row r="2665" spans="10:100" x14ac:dyDescent="0.2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c r="AT2665"/>
      <c r="AU2665"/>
      <c r="AV2665"/>
      <c r="AW2665"/>
      <c r="AX2665"/>
      <c r="AY2665"/>
      <c r="AZ2665"/>
      <c r="BA2665"/>
      <c r="BB2665"/>
      <c r="BC2665"/>
      <c r="BD2665"/>
      <c r="BE2665"/>
      <c r="BF2665"/>
      <c r="BG2665"/>
      <c r="BH2665"/>
      <c r="BI2665"/>
      <c r="BJ2665"/>
      <c r="BK2665"/>
      <c r="BL2665"/>
      <c r="BM2665"/>
      <c r="BN2665"/>
      <c r="BO2665"/>
      <c r="BP2665"/>
      <c r="BQ2665"/>
      <c r="BR2665"/>
      <c r="BS2665"/>
      <c r="BT2665"/>
      <c r="BU2665"/>
      <c r="BV2665"/>
      <c r="BW2665"/>
      <c r="BX2665"/>
      <c r="BY2665"/>
      <c r="BZ2665"/>
      <c r="CA2665"/>
      <c r="CB2665"/>
      <c r="CC2665"/>
      <c r="CD2665"/>
      <c r="CE2665"/>
      <c r="CF2665"/>
      <c r="CG2665"/>
      <c r="CH2665"/>
      <c r="CI2665"/>
      <c r="CJ2665"/>
      <c r="CK2665"/>
      <c r="CL2665"/>
      <c r="CM2665"/>
      <c r="CN2665"/>
      <c r="CO2665"/>
      <c r="CP2665"/>
      <c r="CQ2665"/>
      <c r="CR2665"/>
      <c r="CS2665"/>
      <c r="CT2665"/>
      <c r="CU2665"/>
      <c r="CV2665"/>
    </row>
    <row r="2666" spans="10:100" x14ac:dyDescent="0.25">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c r="AT2666"/>
      <c r="AU2666"/>
      <c r="AV2666"/>
      <c r="AW2666"/>
      <c r="AX2666"/>
      <c r="AY2666"/>
      <c r="AZ2666"/>
      <c r="BA2666"/>
      <c r="BB2666"/>
      <c r="BC2666"/>
      <c r="BD2666"/>
      <c r="BE2666"/>
      <c r="BF2666"/>
      <c r="BG2666"/>
      <c r="BH2666"/>
      <c r="BI2666"/>
      <c r="BJ2666"/>
      <c r="BK2666"/>
      <c r="BL2666"/>
      <c r="BM2666"/>
      <c r="BN2666"/>
      <c r="BO2666"/>
      <c r="BP2666"/>
      <c r="BQ2666"/>
      <c r="BR2666"/>
      <c r="BS2666"/>
      <c r="BT2666"/>
      <c r="BU2666"/>
      <c r="BV2666"/>
      <c r="BW2666"/>
      <c r="BX2666"/>
      <c r="BY2666"/>
      <c r="BZ2666"/>
      <c r="CA2666"/>
      <c r="CB2666"/>
      <c r="CC2666"/>
      <c r="CD2666"/>
      <c r="CE2666"/>
      <c r="CF2666"/>
      <c r="CG2666"/>
      <c r="CH2666"/>
      <c r="CI2666"/>
      <c r="CJ2666"/>
      <c r="CK2666"/>
      <c r="CL2666"/>
      <c r="CM2666"/>
      <c r="CN2666"/>
      <c r="CO2666"/>
      <c r="CP2666"/>
      <c r="CQ2666"/>
      <c r="CR2666"/>
      <c r="CS2666"/>
      <c r="CT2666"/>
      <c r="CU2666"/>
      <c r="CV2666"/>
    </row>
    <row r="2667" spans="10:100" x14ac:dyDescent="0.25">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c r="AT2667"/>
      <c r="AU2667"/>
      <c r="AV2667"/>
      <c r="AW2667"/>
      <c r="AX2667"/>
      <c r="AY2667"/>
      <c r="AZ2667"/>
      <c r="BA2667"/>
      <c r="BB2667"/>
      <c r="BC2667"/>
      <c r="BD2667"/>
      <c r="BE2667"/>
      <c r="BF2667"/>
      <c r="BG2667"/>
      <c r="BH2667"/>
      <c r="BI2667"/>
      <c r="BJ2667"/>
      <c r="BK2667"/>
      <c r="BL2667"/>
      <c r="BM2667"/>
      <c r="BN2667"/>
      <c r="BO2667"/>
      <c r="BP2667"/>
      <c r="BQ2667"/>
      <c r="BR2667"/>
      <c r="BS2667"/>
      <c r="BT2667"/>
      <c r="BU2667"/>
      <c r="BV2667"/>
      <c r="BW2667"/>
      <c r="BX2667"/>
      <c r="BY2667"/>
      <c r="BZ2667"/>
      <c r="CA2667"/>
      <c r="CB2667"/>
      <c r="CC2667"/>
      <c r="CD2667"/>
      <c r="CE2667"/>
      <c r="CF2667"/>
      <c r="CG2667"/>
      <c r="CH2667"/>
      <c r="CI2667"/>
      <c r="CJ2667"/>
      <c r="CK2667"/>
      <c r="CL2667"/>
      <c r="CM2667"/>
      <c r="CN2667"/>
      <c r="CO2667"/>
      <c r="CP2667"/>
      <c r="CQ2667"/>
      <c r="CR2667"/>
      <c r="CS2667"/>
      <c r="CT2667"/>
      <c r="CU2667"/>
      <c r="CV2667"/>
    </row>
    <row r="2668" spans="10:100" x14ac:dyDescent="0.25">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c r="AT2668"/>
      <c r="AU2668"/>
      <c r="AV2668"/>
      <c r="AW2668"/>
      <c r="AX2668"/>
      <c r="AY2668"/>
      <c r="AZ2668"/>
      <c r="BA2668"/>
      <c r="BB2668"/>
      <c r="BC2668"/>
      <c r="BD2668"/>
      <c r="BE2668"/>
      <c r="BF2668"/>
      <c r="BG2668"/>
      <c r="BH2668"/>
      <c r="BI2668"/>
      <c r="BJ2668"/>
      <c r="BK2668"/>
      <c r="BL2668"/>
      <c r="BM2668"/>
      <c r="BN2668"/>
      <c r="BO2668"/>
      <c r="BP2668"/>
      <c r="BQ2668"/>
      <c r="BR2668"/>
      <c r="BS2668"/>
      <c r="BT2668"/>
      <c r="BU2668"/>
      <c r="BV2668"/>
      <c r="BW2668"/>
      <c r="BX2668"/>
      <c r="BY2668"/>
      <c r="BZ2668"/>
      <c r="CA2668"/>
      <c r="CB2668"/>
      <c r="CC2668"/>
      <c r="CD2668"/>
      <c r="CE2668"/>
      <c r="CF2668"/>
      <c r="CG2668"/>
      <c r="CH2668"/>
      <c r="CI2668"/>
      <c r="CJ2668"/>
      <c r="CK2668"/>
      <c r="CL2668"/>
      <c r="CM2668"/>
      <c r="CN2668"/>
      <c r="CO2668"/>
      <c r="CP2668"/>
      <c r="CQ2668"/>
      <c r="CR2668"/>
      <c r="CS2668"/>
      <c r="CT2668"/>
      <c r="CU2668"/>
      <c r="CV2668"/>
    </row>
    <row r="2669" spans="10:100" x14ac:dyDescent="0.25">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c r="AT2669"/>
      <c r="AU2669"/>
      <c r="AV2669"/>
      <c r="AW2669"/>
      <c r="AX2669"/>
      <c r="AY2669"/>
      <c r="AZ2669"/>
      <c r="BA2669"/>
      <c r="BB2669"/>
      <c r="BC2669"/>
      <c r="BD2669"/>
      <c r="BE2669"/>
      <c r="BF2669"/>
      <c r="BG2669"/>
      <c r="BH2669"/>
      <c r="BI2669"/>
      <c r="BJ2669"/>
      <c r="BK2669"/>
      <c r="BL2669"/>
      <c r="BM2669"/>
      <c r="BN2669"/>
      <c r="BO2669"/>
      <c r="BP2669"/>
      <c r="BQ2669"/>
      <c r="BR2669"/>
      <c r="BS2669"/>
      <c r="BT2669"/>
      <c r="BU2669"/>
      <c r="BV2669"/>
      <c r="BW2669"/>
      <c r="BX2669"/>
      <c r="BY2669"/>
      <c r="BZ2669"/>
      <c r="CA2669"/>
      <c r="CB2669"/>
      <c r="CC2669"/>
      <c r="CD2669"/>
      <c r="CE2669"/>
      <c r="CF2669"/>
      <c r="CG2669"/>
      <c r="CH2669"/>
      <c r="CI2669"/>
      <c r="CJ2669"/>
      <c r="CK2669"/>
      <c r="CL2669"/>
      <c r="CM2669"/>
      <c r="CN2669"/>
      <c r="CO2669"/>
      <c r="CP2669"/>
      <c r="CQ2669"/>
      <c r="CR2669"/>
      <c r="CS2669"/>
      <c r="CT2669"/>
      <c r="CU2669"/>
      <c r="CV2669"/>
    </row>
    <row r="2670" spans="10:100" x14ac:dyDescent="0.25">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c r="AT2670"/>
      <c r="AU2670"/>
      <c r="AV2670"/>
      <c r="AW2670"/>
      <c r="AX2670"/>
      <c r="AY2670"/>
      <c r="AZ2670"/>
      <c r="BA2670"/>
      <c r="BB2670"/>
      <c r="BC2670"/>
      <c r="BD2670"/>
      <c r="BE2670"/>
      <c r="BF2670"/>
      <c r="BG2670"/>
      <c r="BH2670"/>
      <c r="BI2670"/>
      <c r="BJ2670"/>
      <c r="BK2670"/>
      <c r="BL2670"/>
      <c r="BM2670"/>
      <c r="BN2670"/>
      <c r="BO2670"/>
      <c r="BP2670"/>
      <c r="BQ2670"/>
      <c r="BR2670"/>
      <c r="BS2670"/>
      <c r="BT2670"/>
      <c r="BU2670"/>
      <c r="BV2670"/>
      <c r="BW2670"/>
      <c r="BX2670"/>
      <c r="BY2670"/>
      <c r="BZ2670"/>
      <c r="CA2670"/>
      <c r="CB2670"/>
      <c r="CC2670"/>
      <c r="CD2670"/>
      <c r="CE2670"/>
      <c r="CF2670"/>
      <c r="CG2670"/>
      <c r="CH2670"/>
      <c r="CI2670"/>
      <c r="CJ2670"/>
      <c r="CK2670"/>
      <c r="CL2670"/>
      <c r="CM2670"/>
      <c r="CN2670"/>
      <c r="CO2670"/>
      <c r="CP2670"/>
      <c r="CQ2670"/>
      <c r="CR2670"/>
      <c r="CS2670"/>
      <c r="CT2670"/>
      <c r="CU2670"/>
      <c r="CV2670"/>
    </row>
    <row r="2671" spans="10:100" x14ac:dyDescent="0.25">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c r="AT2671"/>
      <c r="AU2671"/>
      <c r="AV2671"/>
      <c r="AW2671"/>
      <c r="AX2671"/>
      <c r="AY2671"/>
      <c r="AZ2671"/>
      <c r="BA2671"/>
      <c r="BB2671"/>
      <c r="BC2671"/>
      <c r="BD2671"/>
      <c r="BE2671"/>
      <c r="BF2671"/>
      <c r="BG2671"/>
      <c r="BH2671"/>
      <c r="BI2671"/>
      <c r="BJ2671"/>
      <c r="BK2671"/>
      <c r="BL2671"/>
      <c r="BM2671"/>
      <c r="BN2671"/>
      <c r="BO2671"/>
      <c r="BP2671"/>
      <c r="BQ2671"/>
      <c r="BR2671"/>
      <c r="BS2671"/>
      <c r="BT2671"/>
      <c r="BU2671"/>
      <c r="BV2671"/>
      <c r="BW2671"/>
      <c r="BX2671"/>
      <c r="BY2671"/>
      <c r="BZ2671"/>
      <c r="CA2671"/>
      <c r="CB2671"/>
      <c r="CC2671"/>
      <c r="CD2671"/>
      <c r="CE2671"/>
      <c r="CF2671"/>
      <c r="CG2671"/>
      <c r="CH2671"/>
      <c r="CI2671"/>
      <c r="CJ2671"/>
      <c r="CK2671"/>
      <c r="CL2671"/>
      <c r="CM2671"/>
      <c r="CN2671"/>
      <c r="CO2671"/>
      <c r="CP2671"/>
      <c r="CQ2671"/>
      <c r="CR2671"/>
      <c r="CS2671"/>
      <c r="CT2671"/>
      <c r="CU2671"/>
      <c r="CV2671"/>
    </row>
    <row r="2672" spans="10:100" x14ac:dyDescent="0.25">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c r="AT2672"/>
      <c r="AU2672"/>
      <c r="AV2672"/>
      <c r="AW2672"/>
      <c r="AX2672"/>
      <c r="AY2672"/>
      <c r="AZ2672"/>
      <c r="BA2672"/>
      <c r="BB2672"/>
      <c r="BC2672"/>
      <c r="BD2672"/>
      <c r="BE2672"/>
      <c r="BF2672"/>
      <c r="BG2672"/>
      <c r="BH2672"/>
      <c r="BI2672"/>
      <c r="BJ2672"/>
      <c r="BK2672"/>
      <c r="BL2672"/>
      <c r="BM2672"/>
      <c r="BN2672"/>
      <c r="BO2672"/>
      <c r="BP2672"/>
      <c r="BQ2672"/>
      <c r="BR2672"/>
      <c r="BS2672"/>
      <c r="BT2672"/>
      <c r="BU2672"/>
      <c r="BV2672"/>
      <c r="BW2672"/>
      <c r="BX2672"/>
      <c r="BY2672"/>
      <c r="BZ2672"/>
      <c r="CA2672"/>
      <c r="CB2672"/>
      <c r="CC2672"/>
      <c r="CD2672"/>
      <c r="CE2672"/>
      <c r="CF2672"/>
      <c r="CG2672"/>
      <c r="CH2672"/>
      <c r="CI2672"/>
      <c r="CJ2672"/>
      <c r="CK2672"/>
      <c r="CL2672"/>
      <c r="CM2672"/>
      <c r="CN2672"/>
      <c r="CO2672"/>
      <c r="CP2672"/>
      <c r="CQ2672"/>
      <c r="CR2672"/>
      <c r="CS2672"/>
      <c r="CT2672"/>
      <c r="CU2672"/>
      <c r="CV2672"/>
    </row>
    <row r="2673" spans="10:100" x14ac:dyDescent="0.25">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c r="AT2673"/>
      <c r="AU2673"/>
      <c r="AV2673"/>
      <c r="AW2673"/>
      <c r="AX2673"/>
      <c r="AY2673"/>
      <c r="AZ2673"/>
      <c r="BA2673"/>
      <c r="BB2673"/>
      <c r="BC2673"/>
      <c r="BD2673"/>
      <c r="BE2673"/>
      <c r="BF2673"/>
      <c r="BG2673"/>
      <c r="BH2673"/>
      <c r="BI2673"/>
      <c r="BJ2673"/>
      <c r="BK2673"/>
      <c r="BL2673"/>
      <c r="BM2673"/>
      <c r="BN2673"/>
      <c r="BO2673"/>
      <c r="BP2673"/>
      <c r="BQ2673"/>
      <c r="BR2673"/>
      <c r="BS2673"/>
      <c r="BT2673"/>
      <c r="BU2673"/>
      <c r="BV2673"/>
      <c r="BW2673"/>
      <c r="BX2673"/>
      <c r="BY2673"/>
      <c r="BZ2673"/>
      <c r="CA2673"/>
      <c r="CB2673"/>
      <c r="CC2673"/>
      <c r="CD2673"/>
      <c r="CE2673"/>
      <c r="CF2673"/>
      <c r="CG2673"/>
      <c r="CH2673"/>
      <c r="CI2673"/>
      <c r="CJ2673"/>
      <c r="CK2673"/>
      <c r="CL2673"/>
      <c r="CM2673"/>
      <c r="CN2673"/>
      <c r="CO2673"/>
      <c r="CP2673"/>
      <c r="CQ2673"/>
      <c r="CR2673"/>
      <c r="CS2673"/>
      <c r="CT2673"/>
      <c r="CU2673"/>
      <c r="CV2673"/>
    </row>
    <row r="2674" spans="10:100" x14ac:dyDescent="0.25">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c r="AT2674"/>
      <c r="AU2674"/>
      <c r="AV2674"/>
      <c r="AW2674"/>
      <c r="AX2674"/>
      <c r="AY2674"/>
      <c r="AZ2674"/>
      <c r="BA2674"/>
      <c r="BB2674"/>
      <c r="BC2674"/>
      <c r="BD2674"/>
      <c r="BE2674"/>
      <c r="BF2674"/>
      <c r="BG2674"/>
      <c r="BH2674"/>
      <c r="BI2674"/>
      <c r="BJ2674"/>
      <c r="BK2674"/>
      <c r="BL2674"/>
      <c r="BM2674"/>
      <c r="BN2674"/>
      <c r="BO2674"/>
      <c r="BP2674"/>
      <c r="BQ2674"/>
      <c r="BR2674"/>
      <c r="BS2674"/>
      <c r="BT2674"/>
      <c r="BU2674"/>
      <c r="BV2674"/>
      <c r="BW2674"/>
      <c r="BX2674"/>
      <c r="BY2674"/>
      <c r="BZ2674"/>
      <c r="CA2674"/>
      <c r="CB2674"/>
      <c r="CC2674"/>
      <c r="CD2674"/>
      <c r="CE2674"/>
      <c r="CF2674"/>
      <c r="CG2674"/>
      <c r="CH2674"/>
      <c r="CI2674"/>
      <c r="CJ2674"/>
      <c r="CK2674"/>
      <c r="CL2674"/>
      <c r="CM2674"/>
      <c r="CN2674"/>
      <c r="CO2674"/>
      <c r="CP2674"/>
      <c r="CQ2674"/>
      <c r="CR2674"/>
      <c r="CS2674"/>
      <c r="CT2674"/>
      <c r="CU2674"/>
      <c r="CV2674"/>
    </row>
    <row r="2675" spans="10:100" x14ac:dyDescent="0.2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c r="AT2675"/>
      <c r="AU2675"/>
      <c r="AV2675"/>
      <c r="AW2675"/>
      <c r="AX2675"/>
      <c r="AY2675"/>
      <c r="AZ2675"/>
      <c r="BA2675"/>
      <c r="BB2675"/>
      <c r="BC2675"/>
      <c r="BD2675"/>
      <c r="BE2675"/>
      <c r="BF2675"/>
      <c r="BG2675"/>
      <c r="BH2675"/>
      <c r="BI2675"/>
      <c r="BJ2675"/>
      <c r="BK2675"/>
      <c r="BL2675"/>
      <c r="BM2675"/>
      <c r="BN2675"/>
      <c r="BO2675"/>
      <c r="BP2675"/>
      <c r="BQ2675"/>
      <c r="BR2675"/>
      <c r="BS2675"/>
      <c r="BT2675"/>
      <c r="BU2675"/>
      <c r="BV2675"/>
      <c r="BW2675"/>
      <c r="BX2675"/>
      <c r="BY2675"/>
      <c r="BZ2675"/>
      <c r="CA2675"/>
      <c r="CB2675"/>
      <c r="CC2675"/>
      <c r="CD2675"/>
      <c r="CE2675"/>
      <c r="CF2675"/>
      <c r="CG2675"/>
      <c r="CH2675"/>
      <c r="CI2675"/>
      <c r="CJ2675"/>
      <c r="CK2675"/>
      <c r="CL2675"/>
      <c r="CM2675"/>
      <c r="CN2675"/>
      <c r="CO2675"/>
      <c r="CP2675"/>
      <c r="CQ2675"/>
      <c r="CR2675"/>
      <c r="CS2675"/>
      <c r="CT2675"/>
      <c r="CU2675"/>
      <c r="CV2675"/>
    </row>
    <row r="2676" spans="10:100" x14ac:dyDescent="0.25">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c r="AT2676"/>
      <c r="AU2676"/>
      <c r="AV2676"/>
      <c r="AW2676"/>
      <c r="AX2676"/>
      <c r="AY2676"/>
      <c r="AZ2676"/>
      <c r="BA2676"/>
      <c r="BB2676"/>
      <c r="BC2676"/>
      <c r="BD2676"/>
      <c r="BE2676"/>
      <c r="BF2676"/>
      <c r="BG2676"/>
      <c r="BH2676"/>
      <c r="BI2676"/>
      <c r="BJ2676"/>
      <c r="BK2676"/>
      <c r="BL2676"/>
      <c r="BM2676"/>
      <c r="BN2676"/>
      <c r="BO2676"/>
      <c r="BP2676"/>
      <c r="BQ2676"/>
      <c r="BR2676"/>
      <c r="BS2676"/>
      <c r="BT2676"/>
      <c r="BU2676"/>
      <c r="BV2676"/>
      <c r="BW2676"/>
      <c r="BX2676"/>
      <c r="BY2676"/>
      <c r="BZ2676"/>
      <c r="CA2676"/>
      <c r="CB2676"/>
      <c r="CC2676"/>
      <c r="CD2676"/>
      <c r="CE2676"/>
      <c r="CF2676"/>
      <c r="CG2676"/>
      <c r="CH2676"/>
      <c r="CI2676"/>
      <c r="CJ2676"/>
      <c r="CK2676"/>
      <c r="CL2676"/>
      <c r="CM2676"/>
      <c r="CN2676"/>
      <c r="CO2676"/>
      <c r="CP2676"/>
      <c r="CQ2676"/>
      <c r="CR2676"/>
      <c r="CS2676"/>
      <c r="CT2676"/>
      <c r="CU2676"/>
      <c r="CV2676"/>
    </row>
    <row r="2677" spans="10:100" x14ac:dyDescent="0.25">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c r="AT2677"/>
      <c r="AU2677"/>
      <c r="AV2677"/>
      <c r="AW2677"/>
      <c r="AX2677"/>
      <c r="AY2677"/>
      <c r="AZ2677"/>
      <c r="BA2677"/>
      <c r="BB2677"/>
      <c r="BC2677"/>
      <c r="BD2677"/>
      <c r="BE2677"/>
      <c r="BF2677"/>
      <c r="BG2677"/>
      <c r="BH2677"/>
      <c r="BI2677"/>
      <c r="BJ2677"/>
      <c r="BK2677"/>
      <c r="BL2677"/>
      <c r="BM2677"/>
      <c r="BN2677"/>
      <c r="BO2677"/>
      <c r="BP2677"/>
      <c r="BQ2677"/>
      <c r="BR2677"/>
      <c r="BS2677"/>
      <c r="BT2677"/>
      <c r="BU2677"/>
      <c r="BV2677"/>
      <c r="BW2677"/>
      <c r="BX2677"/>
      <c r="BY2677"/>
      <c r="BZ2677"/>
      <c r="CA2677"/>
      <c r="CB2677"/>
      <c r="CC2677"/>
      <c r="CD2677"/>
      <c r="CE2677"/>
      <c r="CF2677"/>
      <c r="CG2677"/>
      <c r="CH2677"/>
      <c r="CI2677"/>
      <c r="CJ2677"/>
      <c r="CK2677"/>
      <c r="CL2677"/>
      <c r="CM2677"/>
      <c r="CN2677"/>
      <c r="CO2677"/>
      <c r="CP2677"/>
      <c r="CQ2677"/>
      <c r="CR2677"/>
      <c r="CS2677"/>
      <c r="CT2677"/>
      <c r="CU2677"/>
      <c r="CV2677"/>
    </row>
    <row r="2678" spans="10:100" x14ac:dyDescent="0.25">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c r="AT2678"/>
      <c r="AU2678"/>
      <c r="AV2678"/>
      <c r="AW2678"/>
      <c r="AX2678"/>
      <c r="AY2678"/>
      <c r="AZ2678"/>
      <c r="BA2678"/>
      <c r="BB2678"/>
      <c r="BC2678"/>
      <c r="BD2678"/>
      <c r="BE2678"/>
      <c r="BF2678"/>
      <c r="BG2678"/>
      <c r="BH2678"/>
      <c r="BI2678"/>
      <c r="BJ2678"/>
      <c r="BK2678"/>
      <c r="BL2678"/>
      <c r="BM2678"/>
      <c r="BN2678"/>
      <c r="BO2678"/>
      <c r="BP2678"/>
      <c r="BQ2678"/>
      <c r="BR2678"/>
      <c r="BS2678"/>
      <c r="BT2678"/>
      <c r="BU2678"/>
      <c r="BV2678"/>
      <c r="BW2678"/>
      <c r="BX2678"/>
      <c r="BY2678"/>
      <c r="BZ2678"/>
      <c r="CA2678"/>
      <c r="CB2678"/>
      <c r="CC2678"/>
      <c r="CD2678"/>
      <c r="CE2678"/>
      <c r="CF2678"/>
      <c r="CG2678"/>
      <c r="CH2678"/>
      <c r="CI2678"/>
      <c r="CJ2678"/>
      <c r="CK2678"/>
      <c r="CL2678"/>
      <c r="CM2678"/>
      <c r="CN2678"/>
      <c r="CO2678"/>
      <c r="CP2678"/>
      <c r="CQ2678"/>
      <c r="CR2678"/>
      <c r="CS2678"/>
      <c r="CT2678"/>
      <c r="CU2678"/>
      <c r="CV2678"/>
    </row>
    <row r="2679" spans="10:100" x14ac:dyDescent="0.25">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c r="AT2679"/>
      <c r="AU2679"/>
      <c r="AV2679"/>
      <c r="AW2679"/>
      <c r="AX2679"/>
      <c r="AY2679"/>
      <c r="AZ2679"/>
      <c r="BA2679"/>
      <c r="BB2679"/>
      <c r="BC2679"/>
      <c r="BD2679"/>
      <c r="BE2679"/>
      <c r="BF2679"/>
      <c r="BG2679"/>
      <c r="BH2679"/>
      <c r="BI2679"/>
      <c r="BJ2679"/>
      <c r="BK2679"/>
      <c r="BL2679"/>
      <c r="BM2679"/>
      <c r="BN2679"/>
      <c r="BO2679"/>
      <c r="BP2679"/>
      <c r="BQ2679"/>
      <c r="BR2679"/>
      <c r="BS2679"/>
      <c r="BT2679"/>
      <c r="BU2679"/>
      <c r="BV2679"/>
      <c r="BW2679"/>
      <c r="BX2679"/>
      <c r="BY2679"/>
      <c r="BZ2679"/>
      <c r="CA2679"/>
      <c r="CB2679"/>
      <c r="CC2679"/>
      <c r="CD2679"/>
      <c r="CE2679"/>
      <c r="CF2679"/>
      <c r="CG2679"/>
      <c r="CH2679"/>
      <c r="CI2679"/>
      <c r="CJ2679"/>
      <c r="CK2679"/>
      <c r="CL2679"/>
      <c r="CM2679"/>
      <c r="CN2679"/>
      <c r="CO2679"/>
      <c r="CP2679"/>
      <c r="CQ2679"/>
      <c r="CR2679"/>
      <c r="CS2679"/>
      <c r="CT2679"/>
      <c r="CU2679"/>
      <c r="CV2679"/>
    </row>
    <row r="2680" spans="10:100" x14ac:dyDescent="0.25">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c r="AT2680"/>
      <c r="AU2680"/>
      <c r="AV2680"/>
      <c r="AW2680"/>
      <c r="AX2680"/>
      <c r="AY2680"/>
      <c r="AZ2680"/>
      <c r="BA2680"/>
      <c r="BB2680"/>
      <c r="BC2680"/>
      <c r="BD2680"/>
      <c r="BE2680"/>
      <c r="BF2680"/>
      <c r="BG2680"/>
      <c r="BH2680"/>
      <c r="BI2680"/>
      <c r="BJ2680"/>
      <c r="BK2680"/>
      <c r="BL2680"/>
      <c r="BM2680"/>
      <c r="BN2680"/>
      <c r="BO2680"/>
      <c r="BP2680"/>
      <c r="BQ2680"/>
      <c r="BR2680"/>
      <c r="BS2680"/>
      <c r="BT2680"/>
      <c r="BU2680"/>
      <c r="BV2680"/>
      <c r="BW2680"/>
      <c r="BX2680"/>
      <c r="BY2680"/>
      <c r="BZ2680"/>
      <c r="CA2680"/>
      <c r="CB2680"/>
      <c r="CC2680"/>
      <c r="CD2680"/>
      <c r="CE2680"/>
      <c r="CF2680"/>
      <c r="CG2680"/>
      <c r="CH2680"/>
      <c r="CI2680"/>
      <c r="CJ2680"/>
      <c r="CK2680"/>
      <c r="CL2680"/>
      <c r="CM2680"/>
      <c r="CN2680"/>
      <c r="CO2680"/>
      <c r="CP2680"/>
      <c r="CQ2680"/>
      <c r="CR2680"/>
      <c r="CS2680"/>
      <c r="CT2680"/>
      <c r="CU2680"/>
      <c r="CV2680"/>
    </row>
    <row r="2681" spans="10:100" x14ac:dyDescent="0.25">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c r="AT2681"/>
      <c r="AU2681"/>
      <c r="AV2681"/>
      <c r="AW2681"/>
      <c r="AX2681"/>
      <c r="AY2681"/>
      <c r="AZ2681"/>
      <c r="BA2681"/>
      <c r="BB2681"/>
      <c r="BC2681"/>
      <c r="BD2681"/>
      <c r="BE2681"/>
      <c r="BF2681"/>
      <c r="BG2681"/>
      <c r="BH2681"/>
      <c r="BI2681"/>
      <c r="BJ2681"/>
      <c r="BK2681"/>
      <c r="BL2681"/>
      <c r="BM2681"/>
      <c r="BN2681"/>
      <c r="BO2681"/>
      <c r="BP2681"/>
      <c r="BQ2681"/>
      <c r="BR2681"/>
      <c r="BS2681"/>
      <c r="BT2681"/>
      <c r="BU2681"/>
      <c r="BV2681"/>
      <c r="BW2681"/>
      <c r="BX2681"/>
      <c r="BY2681"/>
      <c r="BZ2681"/>
      <c r="CA2681"/>
      <c r="CB2681"/>
      <c r="CC2681"/>
      <c r="CD2681"/>
      <c r="CE2681"/>
      <c r="CF2681"/>
      <c r="CG2681"/>
      <c r="CH2681"/>
      <c r="CI2681"/>
      <c r="CJ2681"/>
      <c r="CK2681"/>
      <c r="CL2681"/>
      <c r="CM2681"/>
      <c r="CN2681"/>
      <c r="CO2681"/>
      <c r="CP2681"/>
      <c r="CQ2681"/>
      <c r="CR2681"/>
      <c r="CS2681"/>
      <c r="CT2681"/>
      <c r="CU2681"/>
      <c r="CV2681"/>
    </row>
    <row r="2682" spans="10:100" x14ac:dyDescent="0.25">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c r="AT2682"/>
      <c r="AU2682"/>
      <c r="AV2682"/>
      <c r="AW2682"/>
      <c r="AX2682"/>
      <c r="AY2682"/>
      <c r="AZ2682"/>
      <c r="BA2682"/>
      <c r="BB2682"/>
      <c r="BC2682"/>
      <c r="BD2682"/>
      <c r="BE2682"/>
      <c r="BF2682"/>
      <c r="BG2682"/>
      <c r="BH2682"/>
      <c r="BI2682"/>
      <c r="BJ2682"/>
      <c r="BK2682"/>
      <c r="BL2682"/>
      <c r="BM2682"/>
      <c r="BN2682"/>
      <c r="BO2682"/>
      <c r="BP2682"/>
      <c r="BQ2682"/>
      <c r="BR2682"/>
      <c r="BS2682"/>
      <c r="BT2682"/>
      <c r="BU2682"/>
      <c r="BV2682"/>
      <c r="BW2682"/>
      <c r="BX2682"/>
      <c r="BY2682"/>
      <c r="BZ2682"/>
      <c r="CA2682"/>
      <c r="CB2682"/>
      <c r="CC2682"/>
      <c r="CD2682"/>
      <c r="CE2682"/>
      <c r="CF2682"/>
      <c r="CG2682"/>
      <c r="CH2682"/>
      <c r="CI2682"/>
      <c r="CJ2682"/>
      <c r="CK2682"/>
      <c r="CL2682"/>
      <c r="CM2682"/>
      <c r="CN2682"/>
      <c r="CO2682"/>
      <c r="CP2682"/>
      <c r="CQ2682"/>
      <c r="CR2682"/>
      <c r="CS2682"/>
      <c r="CT2682"/>
      <c r="CU2682"/>
      <c r="CV2682"/>
    </row>
    <row r="2683" spans="10:100" x14ac:dyDescent="0.25">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c r="AT2683"/>
      <c r="AU2683"/>
      <c r="AV2683"/>
      <c r="AW2683"/>
      <c r="AX2683"/>
      <c r="AY2683"/>
      <c r="AZ2683"/>
      <c r="BA2683"/>
      <c r="BB2683"/>
      <c r="BC2683"/>
      <c r="BD2683"/>
      <c r="BE2683"/>
      <c r="BF2683"/>
      <c r="BG2683"/>
      <c r="BH2683"/>
      <c r="BI2683"/>
      <c r="BJ2683"/>
      <c r="BK2683"/>
      <c r="BL2683"/>
      <c r="BM2683"/>
      <c r="BN2683"/>
      <c r="BO2683"/>
      <c r="BP2683"/>
      <c r="BQ2683"/>
      <c r="BR2683"/>
      <c r="BS2683"/>
      <c r="BT2683"/>
      <c r="BU2683"/>
      <c r="BV2683"/>
      <c r="BW2683"/>
      <c r="BX2683"/>
      <c r="BY2683"/>
      <c r="BZ2683"/>
      <c r="CA2683"/>
      <c r="CB2683"/>
      <c r="CC2683"/>
      <c r="CD2683"/>
      <c r="CE2683"/>
      <c r="CF2683"/>
      <c r="CG2683"/>
      <c r="CH2683"/>
      <c r="CI2683"/>
      <c r="CJ2683"/>
      <c r="CK2683"/>
      <c r="CL2683"/>
      <c r="CM2683"/>
      <c r="CN2683"/>
      <c r="CO2683"/>
      <c r="CP2683"/>
      <c r="CQ2683"/>
      <c r="CR2683"/>
      <c r="CS2683"/>
      <c r="CT2683"/>
      <c r="CU2683"/>
      <c r="CV2683"/>
    </row>
    <row r="2684" spans="10:100" x14ac:dyDescent="0.25">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c r="AT2684"/>
      <c r="AU2684"/>
      <c r="AV2684"/>
      <c r="AW2684"/>
      <c r="AX2684"/>
      <c r="AY2684"/>
      <c r="AZ2684"/>
      <c r="BA2684"/>
      <c r="BB2684"/>
      <c r="BC2684"/>
      <c r="BD2684"/>
      <c r="BE2684"/>
      <c r="BF2684"/>
      <c r="BG2684"/>
      <c r="BH2684"/>
      <c r="BI2684"/>
      <c r="BJ2684"/>
      <c r="BK2684"/>
      <c r="BL2684"/>
      <c r="BM2684"/>
      <c r="BN2684"/>
      <c r="BO2684"/>
      <c r="BP2684"/>
      <c r="BQ2684"/>
      <c r="BR2684"/>
      <c r="BS2684"/>
      <c r="BT2684"/>
      <c r="BU2684"/>
      <c r="BV2684"/>
      <c r="BW2684"/>
      <c r="BX2684"/>
      <c r="BY2684"/>
      <c r="BZ2684"/>
      <c r="CA2684"/>
      <c r="CB2684"/>
      <c r="CC2684"/>
      <c r="CD2684"/>
      <c r="CE2684"/>
      <c r="CF2684"/>
      <c r="CG2684"/>
      <c r="CH2684"/>
      <c r="CI2684"/>
      <c r="CJ2684"/>
      <c r="CK2684"/>
      <c r="CL2684"/>
      <c r="CM2684"/>
      <c r="CN2684"/>
      <c r="CO2684"/>
      <c r="CP2684"/>
      <c r="CQ2684"/>
      <c r="CR2684"/>
      <c r="CS2684"/>
      <c r="CT2684"/>
      <c r="CU2684"/>
      <c r="CV2684"/>
    </row>
    <row r="2685" spans="10:100" x14ac:dyDescent="0.2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c r="AT2685"/>
      <c r="AU2685"/>
      <c r="AV2685"/>
      <c r="AW2685"/>
      <c r="AX2685"/>
      <c r="AY2685"/>
      <c r="AZ2685"/>
      <c r="BA2685"/>
      <c r="BB2685"/>
      <c r="BC2685"/>
      <c r="BD2685"/>
      <c r="BE2685"/>
      <c r="BF2685"/>
      <c r="BG2685"/>
      <c r="BH2685"/>
      <c r="BI2685"/>
      <c r="BJ2685"/>
      <c r="BK2685"/>
      <c r="BL2685"/>
      <c r="BM2685"/>
      <c r="BN2685"/>
      <c r="BO2685"/>
      <c r="BP2685"/>
      <c r="BQ2685"/>
      <c r="BR2685"/>
      <c r="BS2685"/>
      <c r="BT2685"/>
      <c r="BU2685"/>
      <c r="BV2685"/>
      <c r="BW2685"/>
      <c r="BX2685"/>
      <c r="BY2685"/>
      <c r="BZ2685"/>
      <c r="CA2685"/>
      <c r="CB2685"/>
      <c r="CC2685"/>
      <c r="CD2685"/>
      <c r="CE2685"/>
      <c r="CF2685"/>
      <c r="CG2685"/>
      <c r="CH2685"/>
      <c r="CI2685"/>
      <c r="CJ2685"/>
      <c r="CK2685"/>
      <c r="CL2685"/>
      <c r="CM2685"/>
      <c r="CN2685"/>
      <c r="CO2685"/>
      <c r="CP2685"/>
      <c r="CQ2685"/>
      <c r="CR2685"/>
      <c r="CS2685"/>
      <c r="CT2685"/>
      <c r="CU2685"/>
      <c r="CV2685"/>
    </row>
    <row r="2686" spans="10:100" x14ac:dyDescent="0.25">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c r="AT2686"/>
      <c r="AU2686"/>
      <c r="AV2686"/>
      <c r="AW2686"/>
      <c r="AX2686"/>
      <c r="AY2686"/>
      <c r="AZ2686"/>
      <c r="BA2686"/>
      <c r="BB2686"/>
      <c r="BC2686"/>
      <c r="BD2686"/>
      <c r="BE2686"/>
      <c r="BF2686"/>
      <c r="BG2686"/>
      <c r="BH2686"/>
      <c r="BI2686"/>
      <c r="BJ2686"/>
      <c r="BK2686"/>
      <c r="BL2686"/>
      <c r="BM2686"/>
      <c r="BN2686"/>
      <c r="BO2686"/>
      <c r="BP2686"/>
      <c r="BQ2686"/>
      <c r="BR2686"/>
      <c r="BS2686"/>
      <c r="BT2686"/>
      <c r="BU2686"/>
      <c r="BV2686"/>
      <c r="BW2686"/>
      <c r="BX2686"/>
      <c r="BY2686"/>
      <c r="BZ2686"/>
      <c r="CA2686"/>
      <c r="CB2686"/>
      <c r="CC2686"/>
      <c r="CD2686"/>
      <c r="CE2686"/>
      <c r="CF2686"/>
      <c r="CG2686"/>
      <c r="CH2686"/>
      <c r="CI2686"/>
      <c r="CJ2686"/>
      <c r="CK2686"/>
      <c r="CL2686"/>
      <c r="CM2686"/>
      <c r="CN2686"/>
      <c r="CO2686"/>
      <c r="CP2686"/>
      <c r="CQ2686"/>
      <c r="CR2686"/>
      <c r="CS2686"/>
      <c r="CT2686"/>
      <c r="CU2686"/>
      <c r="CV2686"/>
    </row>
    <row r="2687" spans="10:100" x14ac:dyDescent="0.25">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c r="BD2687"/>
      <c r="BE2687"/>
      <c r="BF2687"/>
      <c r="BG2687"/>
      <c r="BH2687"/>
      <c r="BI2687"/>
      <c r="BJ2687"/>
      <c r="BK2687"/>
      <c r="BL2687"/>
      <c r="BM2687"/>
      <c r="BN2687"/>
      <c r="BO2687"/>
      <c r="BP2687"/>
      <c r="BQ2687"/>
      <c r="BR2687"/>
      <c r="BS2687"/>
      <c r="BT2687"/>
      <c r="BU2687"/>
      <c r="BV2687"/>
      <c r="BW2687"/>
      <c r="BX2687"/>
      <c r="BY2687"/>
      <c r="BZ2687"/>
      <c r="CA2687"/>
      <c r="CB2687"/>
      <c r="CC2687"/>
      <c r="CD2687"/>
      <c r="CE2687"/>
      <c r="CF2687"/>
      <c r="CG2687"/>
      <c r="CH2687"/>
      <c r="CI2687"/>
      <c r="CJ2687"/>
      <c r="CK2687"/>
      <c r="CL2687"/>
      <c r="CM2687"/>
      <c r="CN2687"/>
      <c r="CO2687"/>
      <c r="CP2687"/>
      <c r="CQ2687"/>
      <c r="CR2687"/>
      <c r="CS2687"/>
      <c r="CT2687"/>
      <c r="CU2687"/>
      <c r="CV2687"/>
    </row>
    <row r="2688" spans="10:100" x14ac:dyDescent="0.25">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c r="AT2688"/>
      <c r="AU2688"/>
      <c r="AV2688"/>
      <c r="AW2688"/>
      <c r="AX2688"/>
      <c r="AY2688"/>
      <c r="AZ2688"/>
      <c r="BA2688"/>
      <c r="BB2688"/>
      <c r="BC2688"/>
      <c r="BD2688"/>
      <c r="BE2688"/>
      <c r="BF2688"/>
      <c r="BG2688"/>
      <c r="BH2688"/>
      <c r="BI2688"/>
      <c r="BJ2688"/>
      <c r="BK2688"/>
      <c r="BL2688"/>
      <c r="BM2688"/>
      <c r="BN2688"/>
      <c r="BO2688"/>
      <c r="BP2688"/>
      <c r="BQ2688"/>
      <c r="BR2688"/>
      <c r="BS2688"/>
      <c r="BT2688"/>
      <c r="BU2688"/>
      <c r="BV2688"/>
      <c r="BW2688"/>
      <c r="BX2688"/>
      <c r="BY2688"/>
      <c r="BZ2688"/>
      <c r="CA2688"/>
      <c r="CB2688"/>
      <c r="CC2688"/>
      <c r="CD2688"/>
      <c r="CE2688"/>
      <c r="CF2688"/>
      <c r="CG2688"/>
      <c r="CH2688"/>
      <c r="CI2688"/>
      <c r="CJ2688"/>
      <c r="CK2688"/>
      <c r="CL2688"/>
      <c r="CM2688"/>
      <c r="CN2688"/>
      <c r="CO2688"/>
      <c r="CP2688"/>
      <c r="CQ2688"/>
      <c r="CR2688"/>
      <c r="CS2688"/>
      <c r="CT2688"/>
      <c r="CU2688"/>
      <c r="CV2688"/>
    </row>
    <row r="2689" spans="10:100" x14ac:dyDescent="0.25">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c r="AT2689"/>
      <c r="AU2689"/>
      <c r="AV2689"/>
      <c r="AW2689"/>
      <c r="AX2689"/>
      <c r="AY2689"/>
      <c r="AZ2689"/>
      <c r="BA2689"/>
      <c r="BB2689"/>
      <c r="BC2689"/>
      <c r="BD2689"/>
      <c r="BE2689"/>
      <c r="BF2689"/>
      <c r="BG2689"/>
      <c r="BH2689"/>
      <c r="BI2689"/>
      <c r="BJ2689"/>
      <c r="BK2689"/>
      <c r="BL2689"/>
      <c r="BM2689"/>
      <c r="BN2689"/>
      <c r="BO2689"/>
      <c r="BP2689"/>
      <c r="BQ2689"/>
      <c r="BR2689"/>
      <c r="BS2689"/>
      <c r="BT2689"/>
      <c r="BU2689"/>
      <c r="BV2689"/>
      <c r="BW2689"/>
      <c r="BX2689"/>
      <c r="BY2689"/>
      <c r="BZ2689"/>
      <c r="CA2689"/>
      <c r="CB2689"/>
      <c r="CC2689"/>
      <c r="CD2689"/>
      <c r="CE2689"/>
      <c r="CF2689"/>
      <c r="CG2689"/>
      <c r="CH2689"/>
      <c r="CI2689"/>
      <c r="CJ2689"/>
      <c r="CK2689"/>
      <c r="CL2689"/>
      <c r="CM2689"/>
      <c r="CN2689"/>
      <c r="CO2689"/>
      <c r="CP2689"/>
      <c r="CQ2689"/>
      <c r="CR2689"/>
      <c r="CS2689"/>
      <c r="CT2689"/>
      <c r="CU2689"/>
      <c r="CV2689"/>
    </row>
    <row r="2690" spans="10:100" x14ac:dyDescent="0.25">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c r="AT2690"/>
      <c r="AU2690"/>
      <c r="AV2690"/>
      <c r="AW2690"/>
      <c r="AX2690"/>
      <c r="AY2690"/>
      <c r="AZ2690"/>
      <c r="BA2690"/>
      <c r="BB2690"/>
      <c r="BC2690"/>
      <c r="BD2690"/>
      <c r="BE2690"/>
      <c r="BF2690"/>
      <c r="BG2690"/>
      <c r="BH2690"/>
      <c r="BI2690"/>
      <c r="BJ2690"/>
      <c r="BK2690"/>
      <c r="BL2690"/>
      <c r="BM2690"/>
      <c r="BN2690"/>
      <c r="BO2690"/>
      <c r="BP2690"/>
      <c r="BQ2690"/>
      <c r="BR2690"/>
      <c r="BS2690"/>
      <c r="BT2690"/>
      <c r="BU2690"/>
      <c r="BV2690"/>
      <c r="BW2690"/>
      <c r="BX2690"/>
      <c r="BY2690"/>
      <c r="BZ2690"/>
      <c r="CA2690"/>
      <c r="CB2690"/>
      <c r="CC2690"/>
      <c r="CD2690"/>
      <c r="CE2690"/>
      <c r="CF2690"/>
      <c r="CG2690"/>
      <c r="CH2690"/>
      <c r="CI2690"/>
      <c r="CJ2690"/>
      <c r="CK2690"/>
      <c r="CL2690"/>
      <c r="CM2690"/>
      <c r="CN2690"/>
      <c r="CO2690"/>
      <c r="CP2690"/>
      <c r="CQ2690"/>
      <c r="CR2690"/>
      <c r="CS2690"/>
      <c r="CT2690"/>
      <c r="CU2690"/>
      <c r="CV2690"/>
    </row>
    <row r="2691" spans="10:100" x14ac:dyDescent="0.25">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c r="AT2691"/>
      <c r="AU2691"/>
      <c r="AV2691"/>
      <c r="AW2691"/>
      <c r="AX2691"/>
      <c r="AY2691"/>
      <c r="AZ2691"/>
      <c r="BA2691"/>
      <c r="BB2691"/>
      <c r="BC2691"/>
      <c r="BD2691"/>
      <c r="BE2691"/>
      <c r="BF2691"/>
      <c r="BG2691"/>
      <c r="BH2691"/>
      <c r="BI2691"/>
      <c r="BJ2691"/>
      <c r="BK2691"/>
      <c r="BL2691"/>
      <c r="BM2691"/>
      <c r="BN2691"/>
      <c r="BO2691"/>
      <c r="BP2691"/>
      <c r="BQ2691"/>
      <c r="BR2691"/>
      <c r="BS2691"/>
      <c r="BT2691"/>
      <c r="BU2691"/>
      <c r="BV2691"/>
      <c r="BW2691"/>
      <c r="BX2691"/>
      <c r="BY2691"/>
      <c r="BZ2691"/>
      <c r="CA2691"/>
      <c r="CB2691"/>
      <c r="CC2691"/>
      <c r="CD2691"/>
      <c r="CE2691"/>
      <c r="CF2691"/>
      <c r="CG2691"/>
      <c r="CH2691"/>
      <c r="CI2691"/>
      <c r="CJ2691"/>
      <c r="CK2691"/>
      <c r="CL2691"/>
      <c r="CM2691"/>
      <c r="CN2691"/>
      <c r="CO2691"/>
      <c r="CP2691"/>
      <c r="CQ2691"/>
      <c r="CR2691"/>
      <c r="CS2691"/>
      <c r="CT2691"/>
      <c r="CU2691"/>
      <c r="CV2691"/>
    </row>
    <row r="2692" spans="10:100" x14ac:dyDescent="0.25">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c r="AT2692"/>
      <c r="AU2692"/>
      <c r="AV2692"/>
      <c r="AW2692"/>
      <c r="AX2692"/>
      <c r="AY2692"/>
      <c r="AZ2692"/>
      <c r="BA2692"/>
      <c r="BB2692"/>
      <c r="BC2692"/>
      <c r="BD2692"/>
      <c r="BE2692"/>
      <c r="BF2692"/>
      <c r="BG2692"/>
      <c r="BH2692"/>
      <c r="BI2692"/>
      <c r="BJ2692"/>
      <c r="BK2692"/>
      <c r="BL2692"/>
      <c r="BM2692"/>
      <c r="BN2692"/>
      <c r="BO2692"/>
      <c r="BP2692"/>
      <c r="BQ2692"/>
      <c r="BR2692"/>
      <c r="BS2692"/>
      <c r="BT2692"/>
      <c r="BU2692"/>
      <c r="BV2692"/>
      <c r="BW2692"/>
      <c r="BX2692"/>
      <c r="BY2692"/>
      <c r="BZ2692"/>
      <c r="CA2692"/>
      <c r="CB2692"/>
      <c r="CC2692"/>
      <c r="CD2692"/>
      <c r="CE2692"/>
      <c r="CF2692"/>
      <c r="CG2692"/>
      <c r="CH2692"/>
      <c r="CI2692"/>
      <c r="CJ2692"/>
      <c r="CK2692"/>
      <c r="CL2692"/>
      <c r="CM2692"/>
      <c r="CN2692"/>
      <c r="CO2692"/>
      <c r="CP2692"/>
      <c r="CQ2692"/>
      <c r="CR2692"/>
      <c r="CS2692"/>
      <c r="CT2692"/>
      <c r="CU2692"/>
      <c r="CV2692"/>
    </row>
    <row r="2693" spans="10:100" x14ac:dyDescent="0.25">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c r="AT2693"/>
      <c r="AU2693"/>
      <c r="AV2693"/>
      <c r="AW2693"/>
      <c r="AX2693"/>
      <c r="AY2693"/>
      <c r="AZ2693"/>
      <c r="BA2693"/>
      <c r="BB2693"/>
      <c r="BC2693"/>
      <c r="BD2693"/>
      <c r="BE2693"/>
      <c r="BF2693"/>
      <c r="BG2693"/>
      <c r="BH2693"/>
      <c r="BI2693"/>
      <c r="BJ2693"/>
      <c r="BK2693"/>
      <c r="BL2693"/>
      <c r="BM2693"/>
      <c r="BN2693"/>
      <c r="BO2693"/>
      <c r="BP2693"/>
      <c r="BQ2693"/>
      <c r="BR2693"/>
      <c r="BS2693"/>
      <c r="BT2693"/>
      <c r="BU2693"/>
      <c r="BV2693"/>
      <c r="BW2693"/>
      <c r="BX2693"/>
      <c r="BY2693"/>
      <c r="BZ2693"/>
      <c r="CA2693"/>
      <c r="CB2693"/>
      <c r="CC2693"/>
      <c r="CD2693"/>
      <c r="CE2693"/>
      <c r="CF2693"/>
      <c r="CG2693"/>
      <c r="CH2693"/>
      <c r="CI2693"/>
      <c r="CJ2693"/>
      <c r="CK2693"/>
      <c r="CL2693"/>
      <c r="CM2693"/>
      <c r="CN2693"/>
      <c r="CO2693"/>
      <c r="CP2693"/>
      <c r="CQ2693"/>
      <c r="CR2693"/>
      <c r="CS2693"/>
      <c r="CT2693"/>
      <c r="CU2693"/>
      <c r="CV2693"/>
    </row>
    <row r="2694" spans="10:100" x14ac:dyDescent="0.25">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c r="AT2694"/>
      <c r="AU2694"/>
      <c r="AV2694"/>
      <c r="AW2694"/>
      <c r="AX2694"/>
      <c r="AY2694"/>
      <c r="AZ2694"/>
      <c r="BA2694"/>
      <c r="BB2694"/>
      <c r="BC2694"/>
      <c r="BD2694"/>
      <c r="BE2694"/>
      <c r="BF2694"/>
      <c r="BG2694"/>
      <c r="BH2694"/>
      <c r="BI2694"/>
      <c r="BJ2694"/>
      <c r="BK2694"/>
      <c r="BL2694"/>
      <c r="BM2694"/>
      <c r="BN2694"/>
      <c r="BO2694"/>
      <c r="BP2694"/>
      <c r="BQ2694"/>
      <c r="BR2694"/>
      <c r="BS2694"/>
      <c r="BT2694"/>
      <c r="BU2694"/>
      <c r="BV2694"/>
      <c r="BW2694"/>
      <c r="BX2694"/>
      <c r="BY2694"/>
      <c r="BZ2694"/>
      <c r="CA2694"/>
      <c r="CB2694"/>
      <c r="CC2694"/>
      <c r="CD2694"/>
      <c r="CE2694"/>
      <c r="CF2694"/>
      <c r="CG2694"/>
      <c r="CH2694"/>
      <c r="CI2694"/>
      <c r="CJ2694"/>
      <c r="CK2694"/>
      <c r="CL2694"/>
      <c r="CM2694"/>
      <c r="CN2694"/>
      <c r="CO2694"/>
      <c r="CP2694"/>
      <c r="CQ2694"/>
      <c r="CR2694"/>
      <c r="CS2694"/>
      <c r="CT2694"/>
      <c r="CU2694"/>
      <c r="CV2694"/>
    </row>
    <row r="2695" spans="10:100" x14ac:dyDescent="0.2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c r="AT2695"/>
      <c r="AU2695"/>
      <c r="AV2695"/>
      <c r="AW2695"/>
      <c r="AX2695"/>
      <c r="AY2695"/>
      <c r="AZ2695"/>
      <c r="BA2695"/>
      <c r="BB2695"/>
      <c r="BC2695"/>
      <c r="BD2695"/>
      <c r="BE2695"/>
      <c r="BF2695"/>
      <c r="BG2695"/>
      <c r="BH2695"/>
      <c r="BI2695"/>
      <c r="BJ2695"/>
      <c r="BK2695"/>
      <c r="BL2695"/>
      <c r="BM2695"/>
      <c r="BN2695"/>
      <c r="BO2695"/>
      <c r="BP2695"/>
      <c r="BQ2695"/>
      <c r="BR2695"/>
      <c r="BS2695"/>
      <c r="BT2695"/>
      <c r="BU2695"/>
      <c r="BV2695"/>
      <c r="BW2695"/>
      <c r="BX2695"/>
      <c r="BY2695"/>
      <c r="BZ2695"/>
      <c r="CA2695"/>
      <c r="CB2695"/>
      <c r="CC2695"/>
      <c r="CD2695"/>
      <c r="CE2695"/>
      <c r="CF2695"/>
      <c r="CG2695"/>
      <c r="CH2695"/>
      <c r="CI2695"/>
      <c r="CJ2695"/>
      <c r="CK2695"/>
      <c r="CL2695"/>
      <c r="CM2695"/>
      <c r="CN2695"/>
      <c r="CO2695"/>
      <c r="CP2695"/>
      <c r="CQ2695"/>
      <c r="CR2695"/>
      <c r="CS2695"/>
      <c r="CT2695"/>
      <c r="CU2695"/>
      <c r="CV2695"/>
    </row>
    <row r="2696" spans="10:100" x14ac:dyDescent="0.25">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c r="AT2696"/>
      <c r="AU2696"/>
      <c r="AV2696"/>
      <c r="AW2696"/>
      <c r="AX2696"/>
      <c r="AY2696"/>
      <c r="AZ2696"/>
      <c r="BA2696"/>
      <c r="BB2696"/>
      <c r="BC2696"/>
      <c r="BD2696"/>
      <c r="BE2696"/>
      <c r="BF2696"/>
      <c r="BG2696"/>
      <c r="BH2696"/>
      <c r="BI2696"/>
      <c r="BJ2696"/>
      <c r="BK2696"/>
      <c r="BL2696"/>
      <c r="BM2696"/>
      <c r="BN2696"/>
      <c r="BO2696"/>
      <c r="BP2696"/>
      <c r="BQ2696"/>
      <c r="BR2696"/>
      <c r="BS2696"/>
      <c r="BT2696"/>
      <c r="BU2696"/>
      <c r="BV2696"/>
      <c r="BW2696"/>
      <c r="BX2696"/>
      <c r="BY2696"/>
      <c r="BZ2696"/>
      <c r="CA2696"/>
      <c r="CB2696"/>
      <c r="CC2696"/>
      <c r="CD2696"/>
      <c r="CE2696"/>
      <c r="CF2696"/>
      <c r="CG2696"/>
      <c r="CH2696"/>
      <c r="CI2696"/>
      <c r="CJ2696"/>
      <c r="CK2696"/>
      <c r="CL2696"/>
      <c r="CM2696"/>
      <c r="CN2696"/>
      <c r="CO2696"/>
      <c r="CP2696"/>
      <c r="CQ2696"/>
      <c r="CR2696"/>
      <c r="CS2696"/>
      <c r="CT2696"/>
      <c r="CU2696"/>
      <c r="CV2696"/>
    </row>
    <row r="2697" spans="10:100" x14ac:dyDescent="0.25">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c r="AT2697"/>
      <c r="AU2697"/>
      <c r="AV2697"/>
      <c r="AW2697"/>
      <c r="AX2697"/>
      <c r="AY2697"/>
      <c r="AZ2697"/>
      <c r="BA2697"/>
      <c r="BB2697"/>
      <c r="BC2697"/>
      <c r="BD2697"/>
      <c r="BE2697"/>
      <c r="BF2697"/>
      <c r="BG2697"/>
      <c r="BH2697"/>
      <c r="BI2697"/>
      <c r="BJ2697"/>
      <c r="BK2697"/>
      <c r="BL2697"/>
      <c r="BM2697"/>
      <c r="BN2697"/>
      <c r="BO2697"/>
      <c r="BP2697"/>
      <c r="BQ2697"/>
      <c r="BR2697"/>
      <c r="BS2697"/>
      <c r="BT2697"/>
      <c r="BU2697"/>
      <c r="BV2697"/>
      <c r="BW2697"/>
      <c r="BX2697"/>
      <c r="BY2697"/>
      <c r="BZ2697"/>
      <c r="CA2697"/>
      <c r="CB2697"/>
      <c r="CC2697"/>
      <c r="CD2697"/>
      <c r="CE2697"/>
      <c r="CF2697"/>
      <c r="CG2697"/>
      <c r="CH2697"/>
      <c r="CI2697"/>
      <c r="CJ2697"/>
      <c r="CK2697"/>
      <c r="CL2697"/>
      <c r="CM2697"/>
      <c r="CN2697"/>
      <c r="CO2697"/>
      <c r="CP2697"/>
      <c r="CQ2697"/>
      <c r="CR2697"/>
      <c r="CS2697"/>
      <c r="CT2697"/>
      <c r="CU2697"/>
      <c r="CV2697"/>
    </row>
    <row r="2698" spans="10:100" x14ac:dyDescent="0.25">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c r="AT2698"/>
      <c r="AU2698"/>
      <c r="AV2698"/>
      <c r="AW2698"/>
      <c r="AX2698"/>
      <c r="AY2698"/>
      <c r="AZ2698"/>
      <c r="BA2698"/>
      <c r="BB2698"/>
      <c r="BC2698"/>
      <c r="BD2698"/>
      <c r="BE2698"/>
      <c r="BF2698"/>
      <c r="BG2698"/>
      <c r="BH2698"/>
      <c r="BI2698"/>
      <c r="BJ2698"/>
      <c r="BK2698"/>
      <c r="BL2698"/>
      <c r="BM2698"/>
      <c r="BN2698"/>
      <c r="BO2698"/>
      <c r="BP2698"/>
      <c r="BQ2698"/>
      <c r="BR2698"/>
      <c r="BS2698"/>
      <c r="BT2698"/>
      <c r="BU2698"/>
      <c r="BV2698"/>
      <c r="BW2698"/>
      <c r="BX2698"/>
      <c r="BY2698"/>
      <c r="BZ2698"/>
      <c r="CA2698"/>
      <c r="CB2698"/>
      <c r="CC2698"/>
      <c r="CD2698"/>
      <c r="CE2698"/>
      <c r="CF2698"/>
      <c r="CG2698"/>
      <c r="CH2698"/>
      <c r="CI2698"/>
      <c r="CJ2698"/>
      <c r="CK2698"/>
      <c r="CL2698"/>
      <c r="CM2698"/>
      <c r="CN2698"/>
      <c r="CO2698"/>
      <c r="CP2698"/>
      <c r="CQ2698"/>
      <c r="CR2698"/>
      <c r="CS2698"/>
      <c r="CT2698"/>
      <c r="CU2698"/>
      <c r="CV2698"/>
    </row>
    <row r="2699" spans="10:100" x14ac:dyDescent="0.25">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c r="AT2699"/>
      <c r="AU2699"/>
      <c r="AV2699"/>
      <c r="AW2699"/>
      <c r="AX2699"/>
      <c r="AY2699"/>
      <c r="AZ2699"/>
      <c r="BA2699"/>
      <c r="BB2699"/>
      <c r="BC2699"/>
      <c r="BD2699"/>
      <c r="BE2699"/>
      <c r="BF2699"/>
      <c r="BG2699"/>
      <c r="BH2699"/>
      <c r="BI2699"/>
      <c r="BJ2699"/>
      <c r="BK2699"/>
      <c r="BL2699"/>
      <c r="BM2699"/>
      <c r="BN2699"/>
      <c r="BO2699"/>
      <c r="BP2699"/>
      <c r="BQ2699"/>
      <c r="BR2699"/>
      <c r="BS2699"/>
      <c r="BT2699"/>
      <c r="BU2699"/>
      <c r="BV2699"/>
      <c r="BW2699"/>
      <c r="BX2699"/>
      <c r="BY2699"/>
      <c r="BZ2699"/>
      <c r="CA2699"/>
      <c r="CB2699"/>
      <c r="CC2699"/>
      <c r="CD2699"/>
      <c r="CE2699"/>
      <c r="CF2699"/>
      <c r="CG2699"/>
      <c r="CH2699"/>
      <c r="CI2699"/>
      <c r="CJ2699"/>
      <c r="CK2699"/>
      <c r="CL2699"/>
      <c r="CM2699"/>
      <c r="CN2699"/>
      <c r="CO2699"/>
      <c r="CP2699"/>
      <c r="CQ2699"/>
      <c r="CR2699"/>
      <c r="CS2699"/>
      <c r="CT2699"/>
      <c r="CU2699"/>
      <c r="CV2699"/>
    </row>
    <row r="2700" spans="10:100" x14ac:dyDescent="0.25">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c r="AT2700"/>
      <c r="AU2700"/>
      <c r="AV2700"/>
      <c r="AW2700"/>
      <c r="AX2700"/>
      <c r="AY2700"/>
      <c r="AZ2700"/>
      <c r="BA2700"/>
      <c r="BB2700"/>
      <c r="BC2700"/>
      <c r="BD2700"/>
      <c r="BE2700"/>
      <c r="BF2700"/>
      <c r="BG2700"/>
      <c r="BH2700"/>
      <c r="BI2700"/>
      <c r="BJ2700"/>
      <c r="BK2700"/>
      <c r="BL2700"/>
      <c r="BM2700"/>
      <c r="BN2700"/>
      <c r="BO2700"/>
      <c r="BP2700"/>
      <c r="BQ2700"/>
      <c r="BR2700"/>
      <c r="BS2700"/>
      <c r="BT2700"/>
      <c r="BU2700"/>
      <c r="BV2700"/>
      <c r="BW2700"/>
      <c r="BX2700"/>
      <c r="BY2700"/>
      <c r="BZ2700"/>
      <c r="CA2700"/>
      <c r="CB2700"/>
      <c r="CC2700"/>
      <c r="CD2700"/>
      <c r="CE2700"/>
      <c r="CF2700"/>
      <c r="CG2700"/>
      <c r="CH2700"/>
      <c r="CI2700"/>
      <c r="CJ2700"/>
      <c r="CK2700"/>
      <c r="CL2700"/>
      <c r="CM2700"/>
      <c r="CN2700"/>
      <c r="CO2700"/>
      <c r="CP2700"/>
      <c r="CQ2700"/>
      <c r="CR2700"/>
      <c r="CS2700"/>
      <c r="CT2700"/>
      <c r="CU2700"/>
      <c r="CV2700"/>
    </row>
    <row r="2701" spans="10:100" x14ac:dyDescent="0.25">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c r="AT2701"/>
      <c r="AU2701"/>
      <c r="AV2701"/>
      <c r="AW2701"/>
      <c r="AX2701"/>
      <c r="AY2701"/>
      <c r="AZ2701"/>
      <c r="BA2701"/>
      <c r="BB2701"/>
      <c r="BC2701"/>
      <c r="BD2701"/>
      <c r="BE2701"/>
      <c r="BF2701"/>
      <c r="BG2701"/>
      <c r="BH2701"/>
      <c r="BI2701"/>
      <c r="BJ2701"/>
      <c r="BK2701"/>
      <c r="BL2701"/>
      <c r="BM2701"/>
      <c r="BN2701"/>
      <c r="BO2701"/>
      <c r="BP2701"/>
      <c r="BQ2701"/>
      <c r="BR2701"/>
      <c r="BS2701"/>
      <c r="BT2701"/>
      <c r="BU2701"/>
      <c r="BV2701"/>
      <c r="BW2701"/>
      <c r="BX2701"/>
      <c r="BY2701"/>
      <c r="BZ2701"/>
      <c r="CA2701"/>
      <c r="CB2701"/>
      <c r="CC2701"/>
      <c r="CD2701"/>
      <c r="CE2701"/>
      <c r="CF2701"/>
      <c r="CG2701"/>
      <c r="CH2701"/>
      <c r="CI2701"/>
      <c r="CJ2701"/>
      <c r="CK2701"/>
      <c r="CL2701"/>
      <c r="CM2701"/>
      <c r="CN2701"/>
      <c r="CO2701"/>
      <c r="CP2701"/>
      <c r="CQ2701"/>
      <c r="CR2701"/>
      <c r="CS2701"/>
      <c r="CT2701"/>
      <c r="CU2701"/>
      <c r="CV2701"/>
    </row>
    <row r="2702" spans="10:100" x14ac:dyDescent="0.25">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c r="AT2702"/>
      <c r="AU2702"/>
      <c r="AV2702"/>
      <c r="AW2702"/>
      <c r="AX2702"/>
      <c r="AY2702"/>
      <c r="AZ2702"/>
      <c r="BA2702"/>
      <c r="BB2702"/>
      <c r="BC2702"/>
      <c r="BD2702"/>
      <c r="BE2702"/>
      <c r="BF2702"/>
      <c r="BG2702"/>
      <c r="BH2702"/>
      <c r="BI2702"/>
      <c r="BJ2702"/>
      <c r="BK2702"/>
      <c r="BL2702"/>
      <c r="BM2702"/>
      <c r="BN2702"/>
      <c r="BO2702"/>
      <c r="BP2702"/>
      <c r="BQ2702"/>
      <c r="BR2702"/>
      <c r="BS2702"/>
      <c r="BT2702"/>
      <c r="BU2702"/>
      <c r="BV2702"/>
      <c r="BW2702"/>
      <c r="BX2702"/>
      <c r="BY2702"/>
      <c r="BZ2702"/>
      <c r="CA2702"/>
      <c r="CB2702"/>
      <c r="CC2702"/>
      <c r="CD2702"/>
      <c r="CE2702"/>
      <c r="CF2702"/>
      <c r="CG2702"/>
      <c r="CH2702"/>
      <c r="CI2702"/>
      <c r="CJ2702"/>
      <c r="CK2702"/>
      <c r="CL2702"/>
      <c r="CM2702"/>
      <c r="CN2702"/>
      <c r="CO2702"/>
      <c r="CP2702"/>
      <c r="CQ2702"/>
      <c r="CR2702"/>
      <c r="CS2702"/>
      <c r="CT2702"/>
      <c r="CU2702"/>
      <c r="CV2702"/>
    </row>
    <row r="2703" spans="10:100" x14ac:dyDescent="0.25">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c r="AT2703"/>
      <c r="AU2703"/>
      <c r="AV2703"/>
      <c r="AW2703"/>
      <c r="AX2703"/>
      <c r="AY2703"/>
      <c r="AZ2703"/>
      <c r="BA2703"/>
      <c r="BB2703"/>
      <c r="BC2703"/>
      <c r="BD2703"/>
      <c r="BE2703"/>
      <c r="BF2703"/>
      <c r="BG2703"/>
      <c r="BH2703"/>
      <c r="BI2703"/>
      <c r="BJ2703"/>
      <c r="BK2703"/>
      <c r="BL2703"/>
      <c r="BM2703"/>
      <c r="BN2703"/>
      <c r="BO2703"/>
      <c r="BP2703"/>
      <c r="BQ2703"/>
      <c r="BR2703"/>
      <c r="BS2703"/>
      <c r="BT2703"/>
      <c r="BU2703"/>
      <c r="BV2703"/>
      <c r="BW2703"/>
      <c r="BX2703"/>
      <c r="BY2703"/>
      <c r="BZ2703"/>
      <c r="CA2703"/>
      <c r="CB2703"/>
      <c r="CC2703"/>
      <c r="CD2703"/>
      <c r="CE2703"/>
      <c r="CF2703"/>
      <c r="CG2703"/>
      <c r="CH2703"/>
      <c r="CI2703"/>
      <c r="CJ2703"/>
      <c r="CK2703"/>
      <c r="CL2703"/>
      <c r="CM2703"/>
      <c r="CN2703"/>
      <c r="CO2703"/>
      <c r="CP2703"/>
      <c r="CQ2703"/>
      <c r="CR2703"/>
      <c r="CS2703"/>
      <c r="CT2703"/>
      <c r="CU2703"/>
      <c r="CV2703"/>
    </row>
    <row r="2704" spans="10:100" x14ac:dyDescent="0.25">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c r="AT2704"/>
      <c r="AU2704"/>
      <c r="AV2704"/>
      <c r="AW2704"/>
      <c r="AX2704"/>
      <c r="AY2704"/>
      <c r="AZ2704"/>
      <c r="BA2704"/>
      <c r="BB2704"/>
      <c r="BC2704"/>
      <c r="BD2704"/>
      <c r="BE2704"/>
      <c r="BF2704"/>
      <c r="BG2704"/>
      <c r="BH2704"/>
      <c r="BI2704"/>
      <c r="BJ2704"/>
      <c r="BK2704"/>
      <c r="BL2704"/>
      <c r="BM2704"/>
      <c r="BN2704"/>
      <c r="BO2704"/>
      <c r="BP2704"/>
      <c r="BQ2704"/>
      <c r="BR2704"/>
      <c r="BS2704"/>
      <c r="BT2704"/>
      <c r="BU2704"/>
      <c r="BV2704"/>
      <c r="BW2704"/>
      <c r="BX2704"/>
      <c r="BY2704"/>
      <c r="BZ2704"/>
      <c r="CA2704"/>
      <c r="CB2704"/>
      <c r="CC2704"/>
      <c r="CD2704"/>
      <c r="CE2704"/>
      <c r="CF2704"/>
      <c r="CG2704"/>
      <c r="CH2704"/>
      <c r="CI2704"/>
      <c r="CJ2704"/>
      <c r="CK2704"/>
      <c r="CL2704"/>
      <c r="CM2704"/>
      <c r="CN2704"/>
      <c r="CO2704"/>
      <c r="CP2704"/>
      <c r="CQ2704"/>
      <c r="CR2704"/>
      <c r="CS2704"/>
      <c r="CT2704"/>
      <c r="CU2704"/>
      <c r="CV2704"/>
    </row>
    <row r="2705" spans="10:100" x14ac:dyDescent="0.2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c r="AT2705"/>
      <c r="AU2705"/>
      <c r="AV2705"/>
      <c r="AW2705"/>
      <c r="AX2705"/>
      <c r="AY2705"/>
      <c r="AZ2705"/>
      <c r="BA2705"/>
      <c r="BB2705"/>
      <c r="BC2705"/>
      <c r="BD2705"/>
      <c r="BE2705"/>
      <c r="BF2705"/>
      <c r="BG2705"/>
      <c r="BH2705"/>
      <c r="BI2705"/>
      <c r="BJ2705"/>
      <c r="BK2705"/>
      <c r="BL2705"/>
      <c r="BM2705"/>
      <c r="BN2705"/>
      <c r="BO2705"/>
      <c r="BP2705"/>
      <c r="BQ2705"/>
      <c r="BR2705"/>
      <c r="BS2705"/>
      <c r="BT2705"/>
      <c r="BU2705"/>
      <c r="BV2705"/>
      <c r="BW2705"/>
      <c r="BX2705"/>
      <c r="BY2705"/>
      <c r="BZ2705"/>
      <c r="CA2705"/>
      <c r="CB2705"/>
      <c r="CC2705"/>
      <c r="CD2705"/>
      <c r="CE2705"/>
      <c r="CF2705"/>
      <c r="CG2705"/>
      <c r="CH2705"/>
      <c r="CI2705"/>
      <c r="CJ2705"/>
      <c r="CK2705"/>
      <c r="CL2705"/>
      <c r="CM2705"/>
      <c r="CN2705"/>
      <c r="CO2705"/>
      <c r="CP2705"/>
      <c r="CQ2705"/>
      <c r="CR2705"/>
      <c r="CS2705"/>
      <c r="CT2705"/>
      <c r="CU2705"/>
      <c r="CV2705"/>
    </row>
    <row r="2706" spans="10:100" x14ac:dyDescent="0.25">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c r="AT2706"/>
      <c r="AU2706"/>
      <c r="AV2706"/>
      <c r="AW2706"/>
      <c r="AX2706"/>
      <c r="AY2706"/>
      <c r="AZ2706"/>
      <c r="BA2706"/>
      <c r="BB2706"/>
      <c r="BC2706"/>
      <c r="BD2706"/>
      <c r="BE2706"/>
      <c r="BF2706"/>
      <c r="BG2706"/>
      <c r="BH2706"/>
      <c r="BI2706"/>
      <c r="BJ2706"/>
      <c r="BK2706"/>
      <c r="BL2706"/>
      <c r="BM2706"/>
      <c r="BN2706"/>
      <c r="BO2706"/>
      <c r="BP2706"/>
      <c r="BQ2706"/>
      <c r="BR2706"/>
      <c r="BS2706"/>
      <c r="BT2706"/>
      <c r="BU2706"/>
      <c r="BV2706"/>
      <c r="BW2706"/>
      <c r="BX2706"/>
      <c r="BY2706"/>
      <c r="BZ2706"/>
      <c r="CA2706"/>
      <c r="CB2706"/>
      <c r="CC2706"/>
      <c r="CD2706"/>
      <c r="CE2706"/>
      <c r="CF2706"/>
      <c r="CG2706"/>
      <c r="CH2706"/>
      <c r="CI2706"/>
      <c r="CJ2706"/>
      <c r="CK2706"/>
      <c r="CL2706"/>
      <c r="CM2706"/>
      <c r="CN2706"/>
      <c r="CO2706"/>
      <c r="CP2706"/>
      <c r="CQ2706"/>
      <c r="CR2706"/>
      <c r="CS2706"/>
      <c r="CT2706"/>
      <c r="CU2706"/>
      <c r="CV2706"/>
    </row>
    <row r="2707" spans="10:100" x14ac:dyDescent="0.25">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c r="AT2707"/>
      <c r="AU2707"/>
      <c r="AV2707"/>
      <c r="AW2707"/>
      <c r="AX2707"/>
      <c r="AY2707"/>
      <c r="AZ2707"/>
      <c r="BA2707"/>
      <c r="BB2707"/>
      <c r="BC2707"/>
      <c r="BD2707"/>
      <c r="BE2707"/>
      <c r="BF2707"/>
      <c r="BG2707"/>
      <c r="BH2707"/>
      <c r="BI2707"/>
      <c r="BJ2707"/>
      <c r="BK2707"/>
      <c r="BL2707"/>
      <c r="BM2707"/>
      <c r="BN2707"/>
      <c r="BO2707"/>
      <c r="BP2707"/>
      <c r="BQ2707"/>
      <c r="BR2707"/>
      <c r="BS2707"/>
      <c r="BT2707"/>
      <c r="BU2707"/>
      <c r="BV2707"/>
      <c r="BW2707"/>
      <c r="BX2707"/>
      <c r="BY2707"/>
      <c r="BZ2707"/>
      <c r="CA2707"/>
      <c r="CB2707"/>
      <c r="CC2707"/>
      <c r="CD2707"/>
      <c r="CE2707"/>
      <c r="CF2707"/>
      <c r="CG2707"/>
      <c r="CH2707"/>
      <c r="CI2707"/>
      <c r="CJ2707"/>
      <c r="CK2707"/>
      <c r="CL2707"/>
      <c r="CM2707"/>
      <c r="CN2707"/>
      <c r="CO2707"/>
      <c r="CP2707"/>
      <c r="CQ2707"/>
      <c r="CR2707"/>
      <c r="CS2707"/>
      <c r="CT2707"/>
      <c r="CU2707"/>
      <c r="CV2707"/>
    </row>
    <row r="2708" spans="10:100" x14ac:dyDescent="0.25">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c r="AT2708"/>
      <c r="AU2708"/>
      <c r="AV2708"/>
      <c r="AW2708"/>
      <c r="AX2708"/>
      <c r="AY2708"/>
      <c r="AZ2708"/>
      <c r="BA2708"/>
      <c r="BB2708"/>
      <c r="BC2708"/>
      <c r="BD2708"/>
      <c r="BE2708"/>
      <c r="BF2708"/>
      <c r="BG2708"/>
      <c r="BH2708"/>
      <c r="BI2708"/>
      <c r="BJ2708"/>
      <c r="BK2708"/>
      <c r="BL2708"/>
      <c r="BM2708"/>
      <c r="BN2708"/>
      <c r="BO2708"/>
      <c r="BP2708"/>
      <c r="BQ2708"/>
      <c r="BR2708"/>
      <c r="BS2708"/>
      <c r="BT2708"/>
      <c r="BU2708"/>
      <c r="BV2708"/>
      <c r="BW2708"/>
      <c r="BX2708"/>
      <c r="BY2708"/>
      <c r="BZ2708"/>
      <c r="CA2708"/>
      <c r="CB2708"/>
      <c r="CC2708"/>
      <c r="CD2708"/>
      <c r="CE2708"/>
      <c r="CF2708"/>
      <c r="CG2708"/>
      <c r="CH2708"/>
      <c r="CI2708"/>
      <c r="CJ2708"/>
      <c r="CK2708"/>
      <c r="CL2708"/>
      <c r="CM2708"/>
      <c r="CN2708"/>
      <c r="CO2708"/>
      <c r="CP2708"/>
      <c r="CQ2708"/>
      <c r="CR2708"/>
      <c r="CS2708"/>
      <c r="CT2708"/>
      <c r="CU2708"/>
      <c r="CV2708"/>
    </row>
    <row r="2709" spans="10:100" x14ac:dyDescent="0.25">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c r="AT2709"/>
      <c r="AU2709"/>
      <c r="AV2709"/>
      <c r="AW2709"/>
      <c r="AX2709"/>
      <c r="AY2709"/>
      <c r="AZ2709"/>
      <c r="BA2709"/>
      <c r="BB2709"/>
      <c r="BC2709"/>
      <c r="BD2709"/>
      <c r="BE2709"/>
      <c r="BF2709"/>
      <c r="BG2709"/>
      <c r="BH2709"/>
      <c r="BI2709"/>
      <c r="BJ2709"/>
      <c r="BK2709"/>
      <c r="BL2709"/>
      <c r="BM2709"/>
      <c r="BN2709"/>
      <c r="BO2709"/>
      <c r="BP2709"/>
      <c r="BQ2709"/>
      <c r="BR2709"/>
      <c r="BS2709"/>
      <c r="BT2709"/>
      <c r="BU2709"/>
      <c r="BV2709"/>
      <c r="BW2709"/>
      <c r="BX2709"/>
      <c r="BY2709"/>
      <c r="BZ2709"/>
      <c r="CA2709"/>
      <c r="CB2709"/>
      <c r="CC2709"/>
      <c r="CD2709"/>
      <c r="CE2709"/>
      <c r="CF2709"/>
      <c r="CG2709"/>
      <c r="CH2709"/>
      <c r="CI2709"/>
      <c r="CJ2709"/>
      <c r="CK2709"/>
      <c r="CL2709"/>
      <c r="CM2709"/>
      <c r="CN2709"/>
      <c r="CO2709"/>
      <c r="CP2709"/>
      <c r="CQ2709"/>
      <c r="CR2709"/>
      <c r="CS2709"/>
      <c r="CT2709"/>
      <c r="CU2709"/>
      <c r="CV2709"/>
    </row>
    <row r="2710" spans="10:100" x14ac:dyDescent="0.25">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c r="AT2710"/>
      <c r="AU2710"/>
      <c r="AV2710"/>
      <c r="AW2710"/>
      <c r="AX2710"/>
      <c r="AY2710"/>
      <c r="AZ2710"/>
      <c r="BA2710"/>
      <c r="BB2710"/>
      <c r="BC2710"/>
      <c r="BD2710"/>
      <c r="BE2710"/>
      <c r="BF2710"/>
      <c r="BG2710"/>
      <c r="BH2710"/>
      <c r="BI2710"/>
      <c r="BJ2710"/>
      <c r="BK2710"/>
      <c r="BL2710"/>
      <c r="BM2710"/>
      <c r="BN2710"/>
      <c r="BO2710"/>
      <c r="BP2710"/>
      <c r="BQ2710"/>
      <c r="BR2710"/>
      <c r="BS2710"/>
      <c r="BT2710"/>
      <c r="BU2710"/>
      <c r="BV2710"/>
      <c r="BW2710"/>
      <c r="BX2710"/>
      <c r="BY2710"/>
      <c r="BZ2710"/>
      <c r="CA2710"/>
      <c r="CB2710"/>
      <c r="CC2710"/>
      <c r="CD2710"/>
      <c r="CE2710"/>
      <c r="CF2710"/>
      <c r="CG2710"/>
      <c r="CH2710"/>
      <c r="CI2710"/>
      <c r="CJ2710"/>
      <c r="CK2710"/>
      <c r="CL2710"/>
      <c r="CM2710"/>
      <c r="CN2710"/>
      <c r="CO2710"/>
      <c r="CP2710"/>
      <c r="CQ2710"/>
      <c r="CR2710"/>
      <c r="CS2710"/>
      <c r="CT2710"/>
      <c r="CU2710"/>
      <c r="CV2710"/>
    </row>
    <row r="2711" spans="10:100" x14ac:dyDescent="0.25">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c r="AT2711"/>
      <c r="AU2711"/>
      <c r="AV2711"/>
      <c r="AW2711"/>
      <c r="AX2711"/>
      <c r="AY2711"/>
      <c r="AZ2711"/>
      <c r="BA2711"/>
      <c r="BB2711"/>
      <c r="BC2711"/>
      <c r="BD2711"/>
      <c r="BE2711"/>
      <c r="BF2711"/>
      <c r="BG2711"/>
      <c r="BH2711"/>
      <c r="BI2711"/>
      <c r="BJ2711"/>
      <c r="BK2711"/>
      <c r="BL2711"/>
      <c r="BM2711"/>
      <c r="BN2711"/>
      <c r="BO2711"/>
      <c r="BP2711"/>
      <c r="BQ2711"/>
      <c r="BR2711"/>
      <c r="BS2711"/>
      <c r="BT2711"/>
      <c r="BU2711"/>
      <c r="BV2711"/>
      <c r="BW2711"/>
      <c r="BX2711"/>
      <c r="BY2711"/>
      <c r="BZ2711"/>
      <c r="CA2711"/>
      <c r="CB2711"/>
      <c r="CC2711"/>
      <c r="CD2711"/>
      <c r="CE2711"/>
      <c r="CF2711"/>
      <c r="CG2711"/>
      <c r="CH2711"/>
      <c r="CI2711"/>
      <c r="CJ2711"/>
      <c r="CK2711"/>
      <c r="CL2711"/>
      <c r="CM2711"/>
      <c r="CN2711"/>
      <c r="CO2711"/>
      <c r="CP2711"/>
      <c r="CQ2711"/>
      <c r="CR2711"/>
      <c r="CS2711"/>
      <c r="CT2711"/>
      <c r="CU2711"/>
      <c r="CV2711"/>
    </row>
    <row r="2712" spans="10:100" x14ac:dyDescent="0.25">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c r="AT2712"/>
      <c r="AU2712"/>
      <c r="AV2712"/>
      <c r="AW2712"/>
      <c r="AX2712"/>
      <c r="AY2712"/>
      <c r="AZ2712"/>
      <c r="BA2712"/>
      <c r="BB2712"/>
      <c r="BC2712"/>
      <c r="BD2712"/>
      <c r="BE2712"/>
      <c r="BF2712"/>
      <c r="BG2712"/>
      <c r="BH2712"/>
      <c r="BI2712"/>
      <c r="BJ2712"/>
      <c r="BK2712"/>
      <c r="BL2712"/>
      <c r="BM2712"/>
      <c r="BN2712"/>
      <c r="BO2712"/>
      <c r="BP2712"/>
      <c r="BQ2712"/>
      <c r="BR2712"/>
      <c r="BS2712"/>
      <c r="BT2712"/>
      <c r="BU2712"/>
      <c r="BV2712"/>
      <c r="BW2712"/>
      <c r="BX2712"/>
      <c r="BY2712"/>
      <c r="BZ2712"/>
      <c r="CA2712"/>
      <c r="CB2712"/>
      <c r="CC2712"/>
      <c r="CD2712"/>
      <c r="CE2712"/>
      <c r="CF2712"/>
      <c r="CG2712"/>
      <c r="CH2712"/>
      <c r="CI2712"/>
      <c r="CJ2712"/>
      <c r="CK2712"/>
      <c r="CL2712"/>
      <c r="CM2712"/>
      <c r="CN2712"/>
      <c r="CO2712"/>
      <c r="CP2712"/>
      <c r="CQ2712"/>
      <c r="CR2712"/>
      <c r="CS2712"/>
      <c r="CT2712"/>
      <c r="CU2712"/>
      <c r="CV2712"/>
    </row>
    <row r="2713" spans="10:100" x14ac:dyDescent="0.25">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c r="AT2713"/>
      <c r="AU2713"/>
      <c r="AV2713"/>
      <c r="AW2713"/>
      <c r="AX2713"/>
      <c r="AY2713"/>
      <c r="AZ2713"/>
      <c r="BA2713"/>
      <c r="BB2713"/>
      <c r="BC2713"/>
      <c r="BD2713"/>
      <c r="BE2713"/>
      <c r="BF2713"/>
      <c r="BG2713"/>
      <c r="BH2713"/>
      <c r="BI2713"/>
      <c r="BJ2713"/>
      <c r="BK2713"/>
      <c r="BL2713"/>
      <c r="BM2713"/>
      <c r="BN2713"/>
      <c r="BO2713"/>
      <c r="BP2713"/>
      <c r="BQ2713"/>
      <c r="BR2713"/>
      <c r="BS2713"/>
      <c r="BT2713"/>
      <c r="BU2713"/>
      <c r="BV2713"/>
      <c r="BW2713"/>
      <c r="BX2713"/>
      <c r="BY2713"/>
      <c r="BZ2713"/>
      <c r="CA2713"/>
      <c r="CB2713"/>
      <c r="CC2713"/>
      <c r="CD2713"/>
      <c r="CE2713"/>
      <c r="CF2713"/>
      <c r="CG2713"/>
      <c r="CH2713"/>
      <c r="CI2713"/>
      <c r="CJ2713"/>
      <c r="CK2713"/>
      <c r="CL2713"/>
      <c r="CM2713"/>
      <c r="CN2713"/>
      <c r="CO2713"/>
      <c r="CP2713"/>
      <c r="CQ2713"/>
      <c r="CR2713"/>
      <c r="CS2713"/>
      <c r="CT2713"/>
      <c r="CU2713"/>
      <c r="CV2713"/>
    </row>
    <row r="2714" spans="10:100" x14ac:dyDescent="0.25">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c r="AT2714"/>
      <c r="AU2714"/>
      <c r="AV2714"/>
      <c r="AW2714"/>
      <c r="AX2714"/>
      <c r="AY2714"/>
      <c r="AZ2714"/>
      <c r="BA2714"/>
      <c r="BB2714"/>
      <c r="BC2714"/>
      <c r="BD2714"/>
      <c r="BE2714"/>
      <c r="BF2714"/>
      <c r="BG2714"/>
      <c r="BH2714"/>
      <c r="BI2714"/>
      <c r="BJ2714"/>
      <c r="BK2714"/>
      <c r="BL2714"/>
      <c r="BM2714"/>
      <c r="BN2714"/>
      <c r="BO2714"/>
      <c r="BP2714"/>
      <c r="BQ2714"/>
      <c r="BR2714"/>
      <c r="BS2714"/>
      <c r="BT2714"/>
      <c r="BU2714"/>
      <c r="BV2714"/>
      <c r="BW2714"/>
      <c r="BX2714"/>
      <c r="BY2714"/>
      <c r="BZ2714"/>
      <c r="CA2714"/>
      <c r="CB2714"/>
      <c r="CC2714"/>
      <c r="CD2714"/>
      <c r="CE2714"/>
      <c r="CF2714"/>
      <c r="CG2714"/>
      <c r="CH2714"/>
      <c r="CI2714"/>
      <c r="CJ2714"/>
      <c r="CK2714"/>
      <c r="CL2714"/>
      <c r="CM2714"/>
      <c r="CN2714"/>
      <c r="CO2714"/>
      <c r="CP2714"/>
      <c r="CQ2714"/>
      <c r="CR2714"/>
      <c r="CS2714"/>
      <c r="CT2714"/>
      <c r="CU2714"/>
      <c r="CV2714"/>
    </row>
    <row r="2715" spans="10:100" x14ac:dyDescent="0.2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c r="AT2715"/>
      <c r="AU2715"/>
      <c r="AV2715"/>
      <c r="AW2715"/>
      <c r="AX2715"/>
      <c r="AY2715"/>
      <c r="AZ2715"/>
      <c r="BA2715"/>
      <c r="BB2715"/>
      <c r="BC2715"/>
      <c r="BD2715"/>
      <c r="BE2715"/>
      <c r="BF2715"/>
      <c r="BG2715"/>
      <c r="BH2715"/>
      <c r="BI2715"/>
      <c r="BJ2715"/>
      <c r="BK2715"/>
      <c r="BL2715"/>
      <c r="BM2715"/>
      <c r="BN2715"/>
      <c r="BO2715"/>
      <c r="BP2715"/>
      <c r="BQ2715"/>
      <c r="BR2715"/>
      <c r="BS2715"/>
      <c r="BT2715"/>
      <c r="BU2715"/>
      <c r="BV2715"/>
      <c r="BW2715"/>
      <c r="BX2715"/>
      <c r="BY2715"/>
      <c r="BZ2715"/>
      <c r="CA2715"/>
      <c r="CB2715"/>
      <c r="CC2715"/>
      <c r="CD2715"/>
      <c r="CE2715"/>
      <c r="CF2715"/>
      <c r="CG2715"/>
      <c r="CH2715"/>
      <c r="CI2715"/>
      <c r="CJ2715"/>
      <c r="CK2715"/>
      <c r="CL2715"/>
      <c r="CM2715"/>
      <c r="CN2715"/>
      <c r="CO2715"/>
      <c r="CP2715"/>
      <c r="CQ2715"/>
      <c r="CR2715"/>
      <c r="CS2715"/>
      <c r="CT2715"/>
      <c r="CU2715"/>
      <c r="CV2715"/>
    </row>
    <row r="2716" spans="10:100" x14ac:dyDescent="0.25">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c r="AT2716"/>
      <c r="AU2716"/>
      <c r="AV2716"/>
      <c r="AW2716"/>
      <c r="AX2716"/>
      <c r="AY2716"/>
      <c r="AZ2716"/>
      <c r="BA2716"/>
      <c r="BB2716"/>
      <c r="BC2716"/>
      <c r="BD2716"/>
      <c r="BE2716"/>
      <c r="BF2716"/>
      <c r="BG2716"/>
      <c r="BH2716"/>
      <c r="BI2716"/>
      <c r="BJ2716"/>
      <c r="BK2716"/>
      <c r="BL2716"/>
      <c r="BM2716"/>
      <c r="BN2716"/>
      <c r="BO2716"/>
      <c r="BP2716"/>
      <c r="BQ2716"/>
      <c r="BR2716"/>
      <c r="BS2716"/>
      <c r="BT2716"/>
      <c r="BU2716"/>
      <c r="BV2716"/>
      <c r="BW2716"/>
      <c r="BX2716"/>
      <c r="BY2716"/>
      <c r="BZ2716"/>
      <c r="CA2716"/>
      <c r="CB2716"/>
      <c r="CC2716"/>
      <c r="CD2716"/>
      <c r="CE2716"/>
      <c r="CF2716"/>
      <c r="CG2716"/>
      <c r="CH2716"/>
      <c r="CI2716"/>
      <c r="CJ2716"/>
      <c r="CK2716"/>
      <c r="CL2716"/>
      <c r="CM2716"/>
      <c r="CN2716"/>
      <c r="CO2716"/>
      <c r="CP2716"/>
      <c r="CQ2716"/>
      <c r="CR2716"/>
      <c r="CS2716"/>
      <c r="CT2716"/>
      <c r="CU2716"/>
      <c r="CV2716"/>
    </row>
    <row r="2717" spans="10:100" x14ac:dyDescent="0.25">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c r="AT2717"/>
      <c r="AU2717"/>
      <c r="AV2717"/>
      <c r="AW2717"/>
      <c r="AX2717"/>
      <c r="AY2717"/>
      <c r="AZ2717"/>
      <c r="BA2717"/>
      <c r="BB2717"/>
      <c r="BC2717"/>
      <c r="BD2717"/>
      <c r="BE2717"/>
      <c r="BF2717"/>
      <c r="BG2717"/>
      <c r="BH2717"/>
      <c r="BI2717"/>
      <c r="BJ2717"/>
      <c r="BK2717"/>
      <c r="BL2717"/>
      <c r="BM2717"/>
      <c r="BN2717"/>
      <c r="BO2717"/>
      <c r="BP2717"/>
      <c r="BQ2717"/>
      <c r="BR2717"/>
      <c r="BS2717"/>
      <c r="BT2717"/>
      <c r="BU2717"/>
      <c r="BV2717"/>
      <c r="BW2717"/>
      <c r="BX2717"/>
      <c r="BY2717"/>
      <c r="BZ2717"/>
      <c r="CA2717"/>
      <c r="CB2717"/>
      <c r="CC2717"/>
      <c r="CD2717"/>
      <c r="CE2717"/>
      <c r="CF2717"/>
      <c r="CG2717"/>
      <c r="CH2717"/>
      <c r="CI2717"/>
      <c r="CJ2717"/>
      <c r="CK2717"/>
      <c r="CL2717"/>
      <c r="CM2717"/>
      <c r="CN2717"/>
      <c r="CO2717"/>
      <c r="CP2717"/>
      <c r="CQ2717"/>
      <c r="CR2717"/>
      <c r="CS2717"/>
      <c r="CT2717"/>
      <c r="CU2717"/>
      <c r="CV2717"/>
    </row>
    <row r="2718" spans="10:100" x14ac:dyDescent="0.25">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c r="AT2718"/>
      <c r="AU2718"/>
      <c r="AV2718"/>
      <c r="AW2718"/>
      <c r="AX2718"/>
      <c r="AY2718"/>
      <c r="AZ2718"/>
      <c r="BA2718"/>
      <c r="BB2718"/>
      <c r="BC2718"/>
      <c r="BD2718"/>
      <c r="BE2718"/>
      <c r="BF2718"/>
      <c r="BG2718"/>
      <c r="BH2718"/>
      <c r="BI2718"/>
      <c r="BJ2718"/>
      <c r="BK2718"/>
      <c r="BL2718"/>
      <c r="BM2718"/>
      <c r="BN2718"/>
      <c r="BO2718"/>
      <c r="BP2718"/>
      <c r="BQ2718"/>
      <c r="BR2718"/>
      <c r="BS2718"/>
      <c r="BT2718"/>
      <c r="BU2718"/>
      <c r="BV2718"/>
      <c r="BW2718"/>
      <c r="BX2718"/>
      <c r="BY2718"/>
      <c r="BZ2718"/>
      <c r="CA2718"/>
      <c r="CB2718"/>
      <c r="CC2718"/>
      <c r="CD2718"/>
      <c r="CE2718"/>
      <c r="CF2718"/>
      <c r="CG2718"/>
      <c r="CH2718"/>
      <c r="CI2718"/>
      <c r="CJ2718"/>
      <c r="CK2718"/>
      <c r="CL2718"/>
      <c r="CM2718"/>
      <c r="CN2718"/>
      <c r="CO2718"/>
      <c r="CP2718"/>
      <c r="CQ2718"/>
      <c r="CR2718"/>
      <c r="CS2718"/>
      <c r="CT2718"/>
      <c r="CU2718"/>
      <c r="CV2718"/>
    </row>
    <row r="2719" spans="10:100" x14ac:dyDescent="0.25">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c r="AT2719"/>
      <c r="AU2719"/>
      <c r="AV2719"/>
      <c r="AW2719"/>
      <c r="AX2719"/>
      <c r="AY2719"/>
      <c r="AZ2719"/>
      <c r="BA2719"/>
      <c r="BB2719"/>
      <c r="BC2719"/>
      <c r="BD2719"/>
      <c r="BE2719"/>
      <c r="BF2719"/>
      <c r="BG2719"/>
      <c r="BH2719"/>
      <c r="BI2719"/>
      <c r="BJ2719"/>
      <c r="BK2719"/>
      <c r="BL2719"/>
      <c r="BM2719"/>
      <c r="BN2719"/>
      <c r="BO2719"/>
      <c r="BP2719"/>
      <c r="BQ2719"/>
      <c r="BR2719"/>
      <c r="BS2719"/>
      <c r="BT2719"/>
      <c r="BU2719"/>
      <c r="BV2719"/>
      <c r="BW2719"/>
      <c r="BX2719"/>
      <c r="BY2719"/>
      <c r="BZ2719"/>
      <c r="CA2719"/>
      <c r="CB2719"/>
      <c r="CC2719"/>
      <c r="CD2719"/>
      <c r="CE2719"/>
      <c r="CF2719"/>
      <c r="CG2719"/>
      <c r="CH2719"/>
      <c r="CI2719"/>
      <c r="CJ2719"/>
      <c r="CK2719"/>
      <c r="CL2719"/>
      <c r="CM2719"/>
      <c r="CN2719"/>
      <c r="CO2719"/>
      <c r="CP2719"/>
      <c r="CQ2719"/>
      <c r="CR2719"/>
      <c r="CS2719"/>
      <c r="CT2719"/>
      <c r="CU2719"/>
      <c r="CV2719"/>
    </row>
    <row r="2720" spans="10:100" x14ac:dyDescent="0.25">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c r="AT2720"/>
      <c r="AU2720"/>
      <c r="AV2720"/>
      <c r="AW2720"/>
      <c r="AX2720"/>
      <c r="AY2720"/>
      <c r="AZ2720"/>
      <c r="BA2720"/>
      <c r="BB2720"/>
      <c r="BC2720"/>
      <c r="BD2720"/>
      <c r="BE2720"/>
      <c r="BF2720"/>
      <c r="BG2720"/>
      <c r="BH2720"/>
      <c r="BI2720"/>
      <c r="BJ2720"/>
      <c r="BK2720"/>
      <c r="BL2720"/>
      <c r="BM2720"/>
      <c r="BN2720"/>
      <c r="BO2720"/>
      <c r="BP2720"/>
      <c r="BQ2720"/>
      <c r="BR2720"/>
      <c r="BS2720"/>
      <c r="BT2720"/>
      <c r="BU2720"/>
      <c r="BV2720"/>
      <c r="BW2720"/>
      <c r="BX2720"/>
      <c r="BY2720"/>
      <c r="BZ2720"/>
      <c r="CA2720"/>
      <c r="CB2720"/>
      <c r="CC2720"/>
      <c r="CD2720"/>
      <c r="CE2720"/>
      <c r="CF2720"/>
      <c r="CG2720"/>
      <c r="CH2720"/>
      <c r="CI2720"/>
      <c r="CJ2720"/>
      <c r="CK2720"/>
      <c r="CL2720"/>
      <c r="CM2720"/>
      <c r="CN2720"/>
      <c r="CO2720"/>
      <c r="CP2720"/>
      <c r="CQ2720"/>
      <c r="CR2720"/>
      <c r="CS2720"/>
      <c r="CT2720"/>
      <c r="CU2720"/>
      <c r="CV2720"/>
    </row>
    <row r="2721" spans="10:100" x14ac:dyDescent="0.25">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c r="AT2721"/>
      <c r="AU2721"/>
      <c r="AV2721"/>
      <c r="AW2721"/>
      <c r="AX2721"/>
      <c r="AY2721"/>
      <c r="AZ2721"/>
      <c r="BA2721"/>
      <c r="BB2721"/>
      <c r="BC2721"/>
      <c r="BD2721"/>
      <c r="BE2721"/>
      <c r="BF2721"/>
      <c r="BG2721"/>
      <c r="BH2721"/>
      <c r="BI2721"/>
      <c r="BJ2721"/>
      <c r="BK2721"/>
      <c r="BL2721"/>
      <c r="BM2721"/>
      <c r="BN2721"/>
      <c r="BO2721"/>
      <c r="BP2721"/>
      <c r="BQ2721"/>
      <c r="BR2721"/>
      <c r="BS2721"/>
      <c r="BT2721"/>
      <c r="BU2721"/>
      <c r="BV2721"/>
      <c r="BW2721"/>
      <c r="BX2721"/>
      <c r="BY2721"/>
      <c r="BZ2721"/>
      <c r="CA2721"/>
      <c r="CB2721"/>
      <c r="CC2721"/>
      <c r="CD2721"/>
      <c r="CE2721"/>
      <c r="CF2721"/>
      <c r="CG2721"/>
      <c r="CH2721"/>
      <c r="CI2721"/>
      <c r="CJ2721"/>
      <c r="CK2721"/>
      <c r="CL2721"/>
      <c r="CM2721"/>
      <c r="CN2721"/>
      <c r="CO2721"/>
      <c r="CP2721"/>
      <c r="CQ2721"/>
      <c r="CR2721"/>
      <c r="CS2721"/>
      <c r="CT2721"/>
      <c r="CU2721"/>
      <c r="CV2721"/>
    </row>
    <row r="2722" spans="10:100" x14ac:dyDescent="0.25">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c r="AT2722"/>
      <c r="AU2722"/>
      <c r="AV2722"/>
      <c r="AW2722"/>
      <c r="AX2722"/>
      <c r="AY2722"/>
      <c r="AZ2722"/>
      <c r="BA2722"/>
      <c r="BB2722"/>
      <c r="BC2722"/>
      <c r="BD2722"/>
      <c r="BE2722"/>
      <c r="BF2722"/>
      <c r="BG2722"/>
      <c r="BH2722"/>
      <c r="BI2722"/>
      <c r="BJ2722"/>
      <c r="BK2722"/>
      <c r="BL2722"/>
      <c r="BM2722"/>
      <c r="BN2722"/>
      <c r="BO2722"/>
      <c r="BP2722"/>
      <c r="BQ2722"/>
      <c r="BR2722"/>
      <c r="BS2722"/>
      <c r="BT2722"/>
      <c r="BU2722"/>
      <c r="BV2722"/>
      <c r="BW2722"/>
      <c r="BX2722"/>
      <c r="BY2722"/>
      <c r="BZ2722"/>
      <c r="CA2722"/>
      <c r="CB2722"/>
      <c r="CC2722"/>
      <c r="CD2722"/>
      <c r="CE2722"/>
      <c r="CF2722"/>
      <c r="CG2722"/>
      <c r="CH2722"/>
      <c r="CI2722"/>
      <c r="CJ2722"/>
      <c r="CK2722"/>
      <c r="CL2722"/>
      <c r="CM2722"/>
      <c r="CN2722"/>
      <c r="CO2722"/>
      <c r="CP2722"/>
      <c r="CQ2722"/>
      <c r="CR2722"/>
      <c r="CS2722"/>
      <c r="CT2722"/>
      <c r="CU2722"/>
      <c r="CV2722"/>
    </row>
    <row r="2723" spans="10:100" x14ac:dyDescent="0.25">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c r="AT2723"/>
      <c r="AU2723"/>
      <c r="AV2723"/>
      <c r="AW2723"/>
      <c r="AX2723"/>
      <c r="AY2723"/>
      <c r="AZ2723"/>
      <c r="BA2723"/>
      <c r="BB2723"/>
      <c r="BC2723"/>
      <c r="BD2723"/>
      <c r="BE2723"/>
      <c r="BF2723"/>
      <c r="BG2723"/>
      <c r="BH2723"/>
      <c r="BI2723"/>
      <c r="BJ2723"/>
      <c r="BK2723"/>
      <c r="BL2723"/>
      <c r="BM2723"/>
      <c r="BN2723"/>
      <c r="BO2723"/>
      <c r="BP2723"/>
      <c r="BQ2723"/>
      <c r="BR2723"/>
      <c r="BS2723"/>
      <c r="BT2723"/>
      <c r="BU2723"/>
      <c r="BV2723"/>
      <c r="BW2723"/>
      <c r="BX2723"/>
      <c r="BY2723"/>
      <c r="BZ2723"/>
      <c r="CA2723"/>
      <c r="CB2723"/>
      <c r="CC2723"/>
      <c r="CD2723"/>
      <c r="CE2723"/>
      <c r="CF2723"/>
      <c r="CG2723"/>
      <c r="CH2723"/>
      <c r="CI2723"/>
      <c r="CJ2723"/>
      <c r="CK2723"/>
      <c r="CL2723"/>
      <c r="CM2723"/>
      <c r="CN2723"/>
      <c r="CO2723"/>
      <c r="CP2723"/>
      <c r="CQ2723"/>
      <c r="CR2723"/>
      <c r="CS2723"/>
      <c r="CT2723"/>
      <c r="CU2723"/>
      <c r="CV2723"/>
    </row>
    <row r="2724" spans="10:100" x14ac:dyDescent="0.25">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c r="AT2724"/>
      <c r="AU2724"/>
      <c r="AV2724"/>
      <c r="AW2724"/>
      <c r="AX2724"/>
      <c r="AY2724"/>
      <c r="AZ2724"/>
      <c r="BA2724"/>
      <c r="BB2724"/>
      <c r="BC2724"/>
      <c r="BD2724"/>
      <c r="BE2724"/>
      <c r="BF2724"/>
      <c r="BG2724"/>
      <c r="BH2724"/>
      <c r="BI2724"/>
      <c r="BJ2724"/>
      <c r="BK2724"/>
      <c r="BL2724"/>
      <c r="BM2724"/>
      <c r="BN2724"/>
      <c r="BO2724"/>
      <c r="BP2724"/>
      <c r="BQ2724"/>
      <c r="BR2724"/>
      <c r="BS2724"/>
      <c r="BT2724"/>
      <c r="BU2724"/>
      <c r="BV2724"/>
      <c r="BW2724"/>
      <c r="BX2724"/>
      <c r="BY2724"/>
      <c r="BZ2724"/>
      <c r="CA2724"/>
      <c r="CB2724"/>
      <c r="CC2724"/>
      <c r="CD2724"/>
      <c r="CE2724"/>
      <c r="CF2724"/>
      <c r="CG2724"/>
      <c r="CH2724"/>
      <c r="CI2724"/>
      <c r="CJ2724"/>
      <c r="CK2724"/>
      <c r="CL2724"/>
      <c r="CM2724"/>
      <c r="CN2724"/>
      <c r="CO2724"/>
      <c r="CP2724"/>
      <c r="CQ2724"/>
      <c r="CR2724"/>
      <c r="CS2724"/>
      <c r="CT2724"/>
      <c r="CU2724"/>
      <c r="CV2724"/>
    </row>
    <row r="2725" spans="10:100" x14ac:dyDescent="0.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c r="AT2725"/>
      <c r="AU2725"/>
      <c r="AV2725"/>
      <c r="AW2725"/>
      <c r="AX2725"/>
      <c r="AY2725"/>
      <c r="AZ2725"/>
      <c r="BA2725"/>
      <c r="BB2725"/>
      <c r="BC2725"/>
      <c r="BD2725"/>
      <c r="BE2725"/>
      <c r="BF2725"/>
      <c r="BG2725"/>
      <c r="BH2725"/>
      <c r="BI2725"/>
      <c r="BJ2725"/>
      <c r="BK2725"/>
      <c r="BL2725"/>
      <c r="BM2725"/>
      <c r="BN2725"/>
      <c r="BO2725"/>
      <c r="BP2725"/>
      <c r="BQ2725"/>
      <c r="BR2725"/>
      <c r="BS2725"/>
      <c r="BT2725"/>
      <c r="BU2725"/>
      <c r="BV2725"/>
      <c r="BW2725"/>
      <c r="BX2725"/>
      <c r="BY2725"/>
      <c r="BZ2725"/>
      <c r="CA2725"/>
      <c r="CB2725"/>
      <c r="CC2725"/>
      <c r="CD2725"/>
      <c r="CE2725"/>
      <c r="CF2725"/>
      <c r="CG2725"/>
      <c r="CH2725"/>
      <c r="CI2725"/>
      <c r="CJ2725"/>
      <c r="CK2725"/>
      <c r="CL2725"/>
      <c r="CM2725"/>
      <c r="CN2725"/>
      <c r="CO2725"/>
      <c r="CP2725"/>
      <c r="CQ2725"/>
      <c r="CR2725"/>
      <c r="CS2725"/>
      <c r="CT2725"/>
      <c r="CU2725"/>
      <c r="CV2725"/>
    </row>
    <row r="2726" spans="10:100" x14ac:dyDescent="0.25">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c r="AT2726"/>
      <c r="AU2726"/>
      <c r="AV2726"/>
      <c r="AW2726"/>
      <c r="AX2726"/>
      <c r="AY2726"/>
      <c r="AZ2726"/>
      <c r="BA2726"/>
      <c r="BB2726"/>
      <c r="BC2726"/>
      <c r="BD2726"/>
      <c r="BE2726"/>
      <c r="BF2726"/>
      <c r="BG2726"/>
      <c r="BH2726"/>
      <c r="BI2726"/>
      <c r="BJ2726"/>
      <c r="BK2726"/>
      <c r="BL2726"/>
      <c r="BM2726"/>
      <c r="BN2726"/>
      <c r="BO2726"/>
      <c r="BP2726"/>
      <c r="BQ2726"/>
      <c r="BR2726"/>
      <c r="BS2726"/>
      <c r="BT2726"/>
      <c r="BU2726"/>
      <c r="BV2726"/>
      <c r="BW2726"/>
      <c r="BX2726"/>
      <c r="BY2726"/>
      <c r="BZ2726"/>
      <c r="CA2726"/>
      <c r="CB2726"/>
      <c r="CC2726"/>
      <c r="CD2726"/>
      <c r="CE2726"/>
      <c r="CF2726"/>
      <c r="CG2726"/>
      <c r="CH2726"/>
      <c r="CI2726"/>
      <c r="CJ2726"/>
      <c r="CK2726"/>
      <c r="CL2726"/>
      <c r="CM2726"/>
      <c r="CN2726"/>
      <c r="CO2726"/>
      <c r="CP2726"/>
      <c r="CQ2726"/>
      <c r="CR2726"/>
      <c r="CS2726"/>
      <c r="CT2726"/>
      <c r="CU2726"/>
      <c r="CV2726"/>
    </row>
    <row r="2727" spans="10:100" x14ac:dyDescent="0.25">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c r="AT2727"/>
      <c r="AU2727"/>
      <c r="AV2727"/>
      <c r="AW2727"/>
      <c r="AX2727"/>
      <c r="AY2727"/>
      <c r="AZ2727"/>
      <c r="BA2727"/>
      <c r="BB2727"/>
      <c r="BC2727"/>
      <c r="BD2727"/>
      <c r="BE2727"/>
      <c r="BF2727"/>
      <c r="BG2727"/>
      <c r="BH2727"/>
      <c r="BI2727"/>
      <c r="BJ2727"/>
      <c r="BK2727"/>
      <c r="BL2727"/>
      <c r="BM2727"/>
      <c r="BN2727"/>
      <c r="BO2727"/>
      <c r="BP2727"/>
      <c r="BQ2727"/>
      <c r="BR2727"/>
      <c r="BS2727"/>
      <c r="BT2727"/>
      <c r="BU2727"/>
      <c r="BV2727"/>
      <c r="BW2727"/>
      <c r="BX2727"/>
      <c r="BY2727"/>
      <c r="BZ2727"/>
      <c r="CA2727"/>
      <c r="CB2727"/>
      <c r="CC2727"/>
      <c r="CD2727"/>
      <c r="CE2727"/>
      <c r="CF2727"/>
      <c r="CG2727"/>
      <c r="CH2727"/>
      <c r="CI2727"/>
      <c r="CJ2727"/>
      <c r="CK2727"/>
      <c r="CL2727"/>
      <c r="CM2727"/>
      <c r="CN2727"/>
      <c r="CO2727"/>
      <c r="CP2727"/>
      <c r="CQ2727"/>
      <c r="CR2727"/>
      <c r="CS2727"/>
      <c r="CT2727"/>
      <c r="CU2727"/>
      <c r="CV2727"/>
    </row>
    <row r="2728" spans="10:100" x14ac:dyDescent="0.25">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c r="AT2728"/>
      <c r="AU2728"/>
      <c r="AV2728"/>
      <c r="AW2728"/>
      <c r="AX2728"/>
      <c r="AY2728"/>
      <c r="AZ2728"/>
      <c r="BA2728"/>
      <c r="BB2728"/>
      <c r="BC2728"/>
      <c r="BD2728"/>
      <c r="BE2728"/>
      <c r="BF2728"/>
      <c r="BG2728"/>
      <c r="BH2728"/>
      <c r="BI2728"/>
      <c r="BJ2728"/>
      <c r="BK2728"/>
      <c r="BL2728"/>
      <c r="BM2728"/>
      <c r="BN2728"/>
      <c r="BO2728"/>
      <c r="BP2728"/>
      <c r="BQ2728"/>
      <c r="BR2728"/>
      <c r="BS2728"/>
      <c r="BT2728"/>
      <c r="BU2728"/>
      <c r="BV2728"/>
      <c r="BW2728"/>
      <c r="BX2728"/>
      <c r="BY2728"/>
      <c r="BZ2728"/>
      <c r="CA2728"/>
      <c r="CB2728"/>
      <c r="CC2728"/>
      <c r="CD2728"/>
      <c r="CE2728"/>
      <c r="CF2728"/>
      <c r="CG2728"/>
      <c r="CH2728"/>
      <c r="CI2728"/>
      <c r="CJ2728"/>
      <c r="CK2728"/>
      <c r="CL2728"/>
      <c r="CM2728"/>
      <c r="CN2728"/>
      <c r="CO2728"/>
      <c r="CP2728"/>
      <c r="CQ2728"/>
      <c r="CR2728"/>
      <c r="CS2728"/>
      <c r="CT2728"/>
      <c r="CU2728"/>
      <c r="CV2728"/>
    </row>
    <row r="2729" spans="10:100" x14ac:dyDescent="0.25">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c r="AT2729"/>
      <c r="AU2729"/>
      <c r="AV2729"/>
      <c r="AW2729"/>
      <c r="AX2729"/>
      <c r="AY2729"/>
      <c r="AZ2729"/>
      <c r="BA2729"/>
      <c r="BB2729"/>
      <c r="BC2729"/>
      <c r="BD2729"/>
      <c r="BE2729"/>
      <c r="BF2729"/>
      <c r="BG2729"/>
      <c r="BH2729"/>
      <c r="BI2729"/>
      <c r="BJ2729"/>
      <c r="BK2729"/>
      <c r="BL2729"/>
      <c r="BM2729"/>
      <c r="BN2729"/>
      <c r="BO2729"/>
      <c r="BP2729"/>
      <c r="BQ2729"/>
      <c r="BR2729"/>
      <c r="BS2729"/>
      <c r="BT2729"/>
      <c r="BU2729"/>
      <c r="BV2729"/>
      <c r="BW2729"/>
      <c r="BX2729"/>
      <c r="BY2729"/>
      <c r="BZ2729"/>
      <c r="CA2729"/>
      <c r="CB2729"/>
      <c r="CC2729"/>
      <c r="CD2729"/>
      <c r="CE2729"/>
      <c r="CF2729"/>
      <c r="CG2729"/>
      <c r="CH2729"/>
      <c r="CI2729"/>
      <c r="CJ2729"/>
      <c r="CK2729"/>
      <c r="CL2729"/>
      <c r="CM2729"/>
      <c r="CN2729"/>
      <c r="CO2729"/>
      <c r="CP2729"/>
      <c r="CQ2729"/>
      <c r="CR2729"/>
      <c r="CS2729"/>
      <c r="CT2729"/>
      <c r="CU2729"/>
      <c r="CV2729"/>
    </row>
    <row r="2730" spans="10:100" x14ac:dyDescent="0.25">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c r="AT2730"/>
      <c r="AU2730"/>
      <c r="AV2730"/>
      <c r="AW2730"/>
      <c r="AX2730"/>
      <c r="AY2730"/>
      <c r="AZ2730"/>
      <c r="BA2730"/>
      <c r="BB2730"/>
      <c r="BC2730"/>
      <c r="BD2730"/>
      <c r="BE2730"/>
      <c r="BF2730"/>
      <c r="BG2730"/>
      <c r="BH2730"/>
      <c r="BI2730"/>
      <c r="BJ2730"/>
      <c r="BK2730"/>
      <c r="BL2730"/>
      <c r="BM2730"/>
      <c r="BN2730"/>
      <c r="BO2730"/>
      <c r="BP2730"/>
      <c r="BQ2730"/>
      <c r="BR2730"/>
      <c r="BS2730"/>
      <c r="BT2730"/>
      <c r="BU2730"/>
      <c r="BV2730"/>
      <c r="BW2730"/>
      <c r="BX2730"/>
      <c r="BY2730"/>
      <c r="BZ2730"/>
      <c r="CA2730"/>
      <c r="CB2730"/>
      <c r="CC2730"/>
      <c r="CD2730"/>
      <c r="CE2730"/>
      <c r="CF2730"/>
      <c r="CG2730"/>
      <c r="CH2730"/>
      <c r="CI2730"/>
      <c r="CJ2730"/>
      <c r="CK2730"/>
      <c r="CL2730"/>
      <c r="CM2730"/>
      <c r="CN2730"/>
      <c r="CO2730"/>
      <c r="CP2730"/>
      <c r="CQ2730"/>
      <c r="CR2730"/>
      <c r="CS2730"/>
      <c r="CT2730"/>
      <c r="CU2730"/>
      <c r="CV2730"/>
    </row>
    <row r="2731" spans="10:100" x14ac:dyDescent="0.25">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c r="AT2731"/>
      <c r="AU2731"/>
      <c r="AV2731"/>
      <c r="AW2731"/>
      <c r="AX2731"/>
      <c r="AY2731"/>
      <c r="AZ2731"/>
      <c r="BA2731"/>
      <c r="BB2731"/>
      <c r="BC2731"/>
      <c r="BD2731"/>
      <c r="BE2731"/>
      <c r="BF2731"/>
      <c r="BG2731"/>
      <c r="BH2731"/>
      <c r="BI2731"/>
      <c r="BJ2731"/>
      <c r="BK2731"/>
      <c r="BL2731"/>
      <c r="BM2731"/>
      <c r="BN2731"/>
      <c r="BO2731"/>
      <c r="BP2731"/>
      <c r="BQ2731"/>
      <c r="BR2731"/>
      <c r="BS2731"/>
      <c r="BT2731"/>
      <c r="BU2731"/>
      <c r="BV2731"/>
      <c r="BW2731"/>
      <c r="BX2731"/>
      <c r="BY2731"/>
      <c r="BZ2731"/>
      <c r="CA2731"/>
      <c r="CB2731"/>
      <c r="CC2731"/>
      <c r="CD2731"/>
      <c r="CE2731"/>
      <c r="CF2731"/>
      <c r="CG2731"/>
      <c r="CH2731"/>
      <c r="CI2731"/>
      <c r="CJ2731"/>
      <c r="CK2731"/>
      <c r="CL2731"/>
      <c r="CM2731"/>
      <c r="CN2731"/>
      <c r="CO2731"/>
      <c r="CP2731"/>
      <c r="CQ2731"/>
      <c r="CR2731"/>
      <c r="CS2731"/>
      <c r="CT2731"/>
      <c r="CU2731"/>
      <c r="CV2731"/>
    </row>
    <row r="2732" spans="10:100" x14ac:dyDescent="0.25">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c r="AT2732"/>
      <c r="AU2732"/>
      <c r="AV2732"/>
      <c r="AW2732"/>
      <c r="AX2732"/>
      <c r="AY2732"/>
      <c r="AZ2732"/>
      <c r="BA2732"/>
      <c r="BB2732"/>
      <c r="BC2732"/>
      <c r="BD2732"/>
      <c r="BE2732"/>
      <c r="BF2732"/>
      <c r="BG2732"/>
      <c r="BH2732"/>
      <c r="BI2732"/>
      <c r="BJ2732"/>
      <c r="BK2732"/>
      <c r="BL2732"/>
      <c r="BM2732"/>
      <c r="BN2732"/>
      <c r="BO2732"/>
      <c r="BP2732"/>
      <c r="BQ2732"/>
      <c r="BR2732"/>
      <c r="BS2732"/>
      <c r="BT2732"/>
      <c r="BU2732"/>
      <c r="BV2732"/>
      <c r="BW2732"/>
      <c r="BX2732"/>
      <c r="BY2732"/>
      <c r="BZ2732"/>
      <c r="CA2732"/>
      <c r="CB2732"/>
      <c r="CC2732"/>
      <c r="CD2732"/>
      <c r="CE2732"/>
      <c r="CF2732"/>
      <c r="CG2732"/>
      <c r="CH2732"/>
      <c r="CI2732"/>
      <c r="CJ2732"/>
      <c r="CK2732"/>
      <c r="CL2732"/>
      <c r="CM2732"/>
      <c r="CN2732"/>
      <c r="CO2732"/>
      <c r="CP2732"/>
      <c r="CQ2732"/>
      <c r="CR2732"/>
      <c r="CS2732"/>
      <c r="CT2732"/>
      <c r="CU2732"/>
      <c r="CV2732"/>
    </row>
    <row r="2733" spans="10:100" x14ac:dyDescent="0.25">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c r="AT2733"/>
      <c r="AU2733"/>
      <c r="AV2733"/>
      <c r="AW2733"/>
      <c r="AX2733"/>
      <c r="AY2733"/>
      <c r="AZ2733"/>
      <c r="BA2733"/>
      <c r="BB2733"/>
      <c r="BC2733"/>
      <c r="BD2733"/>
      <c r="BE2733"/>
      <c r="BF2733"/>
      <c r="BG2733"/>
      <c r="BH2733"/>
      <c r="BI2733"/>
      <c r="BJ2733"/>
      <c r="BK2733"/>
      <c r="BL2733"/>
      <c r="BM2733"/>
      <c r="BN2733"/>
      <c r="BO2733"/>
      <c r="BP2733"/>
      <c r="BQ2733"/>
      <c r="BR2733"/>
      <c r="BS2733"/>
      <c r="BT2733"/>
      <c r="BU2733"/>
      <c r="BV2733"/>
      <c r="BW2733"/>
      <c r="BX2733"/>
      <c r="BY2733"/>
      <c r="BZ2733"/>
      <c r="CA2733"/>
      <c r="CB2733"/>
      <c r="CC2733"/>
      <c r="CD2733"/>
      <c r="CE2733"/>
      <c r="CF2733"/>
      <c r="CG2733"/>
      <c r="CH2733"/>
      <c r="CI2733"/>
      <c r="CJ2733"/>
      <c r="CK2733"/>
      <c r="CL2733"/>
      <c r="CM2733"/>
      <c r="CN2733"/>
      <c r="CO2733"/>
      <c r="CP2733"/>
      <c r="CQ2733"/>
      <c r="CR2733"/>
      <c r="CS2733"/>
      <c r="CT2733"/>
      <c r="CU2733"/>
      <c r="CV2733"/>
    </row>
    <row r="2734" spans="10:100" x14ac:dyDescent="0.25">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c r="AT2734"/>
      <c r="AU2734"/>
      <c r="AV2734"/>
      <c r="AW2734"/>
      <c r="AX2734"/>
      <c r="AY2734"/>
      <c r="AZ2734"/>
      <c r="BA2734"/>
      <c r="BB2734"/>
      <c r="BC2734"/>
      <c r="BD2734"/>
      <c r="BE2734"/>
      <c r="BF2734"/>
      <c r="BG2734"/>
      <c r="BH2734"/>
      <c r="BI2734"/>
      <c r="BJ2734"/>
      <c r="BK2734"/>
      <c r="BL2734"/>
      <c r="BM2734"/>
      <c r="BN2734"/>
      <c r="BO2734"/>
      <c r="BP2734"/>
      <c r="BQ2734"/>
      <c r="BR2734"/>
      <c r="BS2734"/>
      <c r="BT2734"/>
      <c r="BU2734"/>
      <c r="BV2734"/>
      <c r="BW2734"/>
      <c r="BX2734"/>
      <c r="BY2734"/>
      <c r="BZ2734"/>
      <c r="CA2734"/>
      <c r="CB2734"/>
      <c r="CC2734"/>
      <c r="CD2734"/>
      <c r="CE2734"/>
      <c r="CF2734"/>
      <c r="CG2734"/>
      <c r="CH2734"/>
      <c r="CI2734"/>
      <c r="CJ2734"/>
      <c r="CK2734"/>
      <c r="CL2734"/>
      <c r="CM2734"/>
      <c r="CN2734"/>
      <c r="CO2734"/>
      <c r="CP2734"/>
      <c r="CQ2734"/>
      <c r="CR2734"/>
      <c r="CS2734"/>
      <c r="CT2734"/>
      <c r="CU2734"/>
      <c r="CV2734"/>
    </row>
    <row r="2735" spans="10:100" x14ac:dyDescent="0.2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c r="AT2735"/>
      <c r="AU2735"/>
      <c r="AV2735"/>
      <c r="AW2735"/>
      <c r="AX2735"/>
      <c r="AY2735"/>
      <c r="AZ2735"/>
      <c r="BA2735"/>
      <c r="BB2735"/>
      <c r="BC2735"/>
      <c r="BD2735"/>
      <c r="BE2735"/>
      <c r="BF2735"/>
      <c r="BG2735"/>
      <c r="BH2735"/>
      <c r="BI2735"/>
      <c r="BJ2735"/>
      <c r="BK2735"/>
      <c r="BL2735"/>
      <c r="BM2735"/>
      <c r="BN2735"/>
      <c r="BO2735"/>
      <c r="BP2735"/>
      <c r="BQ2735"/>
      <c r="BR2735"/>
      <c r="BS2735"/>
      <c r="BT2735"/>
      <c r="BU2735"/>
      <c r="BV2735"/>
      <c r="BW2735"/>
      <c r="BX2735"/>
      <c r="BY2735"/>
      <c r="BZ2735"/>
      <c r="CA2735"/>
      <c r="CB2735"/>
      <c r="CC2735"/>
      <c r="CD2735"/>
      <c r="CE2735"/>
      <c r="CF2735"/>
      <c r="CG2735"/>
      <c r="CH2735"/>
      <c r="CI2735"/>
      <c r="CJ2735"/>
      <c r="CK2735"/>
      <c r="CL2735"/>
      <c r="CM2735"/>
      <c r="CN2735"/>
      <c r="CO2735"/>
      <c r="CP2735"/>
      <c r="CQ2735"/>
      <c r="CR2735"/>
      <c r="CS2735"/>
      <c r="CT2735"/>
      <c r="CU2735"/>
      <c r="CV2735"/>
    </row>
    <row r="2736" spans="10:100" x14ac:dyDescent="0.25">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c r="AT2736"/>
      <c r="AU2736"/>
      <c r="AV2736"/>
      <c r="AW2736"/>
      <c r="AX2736"/>
      <c r="AY2736"/>
      <c r="AZ2736"/>
      <c r="BA2736"/>
      <c r="BB2736"/>
      <c r="BC2736"/>
      <c r="BD2736"/>
      <c r="BE2736"/>
      <c r="BF2736"/>
      <c r="BG2736"/>
      <c r="BH2736"/>
      <c r="BI2736"/>
      <c r="BJ2736"/>
      <c r="BK2736"/>
      <c r="BL2736"/>
      <c r="BM2736"/>
      <c r="BN2736"/>
      <c r="BO2736"/>
      <c r="BP2736"/>
      <c r="BQ2736"/>
      <c r="BR2736"/>
      <c r="BS2736"/>
      <c r="BT2736"/>
      <c r="BU2736"/>
      <c r="BV2736"/>
      <c r="BW2736"/>
      <c r="BX2736"/>
      <c r="BY2736"/>
      <c r="BZ2736"/>
      <c r="CA2736"/>
      <c r="CB2736"/>
      <c r="CC2736"/>
      <c r="CD2736"/>
      <c r="CE2736"/>
      <c r="CF2736"/>
      <c r="CG2736"/>
      <c r="CH2736"/>
      <c r="CI2736"/>
      <c r="CJ2736"/>
      <c r="CK2736"/>
      <c r="CL2736"/>
      <c r="CM2736"/>
      <c r="CN2736"/>
      <c r="CO2736"/>
      <c r="CP2736"/>
      <c r="CQ2736"/>
      <c r="CR2736"/>
      <c r="CS2736"/>
      <c r="CT2736"/>
      <c r="CU2736"/>
      <c r="CV2736"/>
    </row>
    <row r="2737" spans="10:100" x14ac:dyDescent="0.25">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c r="AT2737"/>
      <c r="AU2737"/>
      <c r="AV2737"/>
      <c r="AW2737"/>
      <c r="AX2737"/>
      <c r="AY2737"/>
      <c r="AZ2737"/>
      <c r="BA2737"/>
      <c r="BB2737"/>
      <c r="BC2737"/>
      <c r="BD2737"/>
      <c r="BE2737"/>
      <c r="BF2737"/>
      <c r="BG2737"/>
      <c r="BH2737"/>
      <c r="BI2737"/>
      <c r="BJ2737"/>
      <c r="BK2737"/>
      <c r="BL2737"/>
      <c r="BM2737"/>
      <c r="BN2737"/>
      <c r="BO2737"/>
      <c r="BP2737"/>
      <c r="BQ2737"/>
      <c r="BR2737"/>
      <c r="BS2737"/>
      <c r="BT2737"/>
      <c r="BU2737"/>
      <c r="BV2737"/>
      <c r="BW2737"/>
      <c r="BX2737"/>
      <c r="BY2737"/>
      <c r="BZ2737"/>
      <c r="CA2737"/>
      <c r="CB2737"/>
      <c r="CC2737"/>
      <c r="CD2737"/>
      <c r="CE2737"/>
      <c r="CF2737"/>
      <c r="CG2737"/>
      <c r="CH2737"/>
      <c r="CI2737"/>
      <c r="CJ2737"/>
      <c r="CK2737"/>
      <c r="CL2737"/>
      <c r="CM2737"/>
      <c r="CN2737"/>
      <c r="CO2737"/>
      <c r="CP2737"/>
      <c r="CQ2737"/>
      <c r="CR2737"/>
      <c r="CS2737"/>
      <c r="CT2737"/>
      <c r="CU2737"/>
      <c r="CV2737"/>
    </row>
    <row r="2738" spans="10:100" x14ac:dyDescent="0.25">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c r="AT2738"/>
      <c r="AU2738"/>
      <c r="AV2738"/>
      <c r="AW2738"/>
      <c r="AX2738"/>
      <c r="AY2738"/>
      <c r="AZ2738"/>
      <c r="BA2738"/>
      <c r="BB2738"/>
      <c r="BC2738"/>
      <c r="BD2738"/>
      <c r="BE2738"/>
      <c r="BF2738"/>
      <c r="BG2738"/>
      <c r="BH2738"/>
      <c r="BI2738"/>
      <c r="BJ2738"/>
      <c r="BK2738"/>
      <c r="BL2738"/>
      <c r="BM2738"/>
      <c r="BN2738"/>
      <c r="BO2738"/>
      <c r="BP2738"/>
      <c r="BQ2738"/>
      <c r="BR2738"/>
      <c r="BS2738"/>
      <c r="BT2738"/>
      <c r="BU2738"/>
      <c r="BV2738"/>
      <c r="BW2738"/>
      <c r="BX2738"/>
      <c r="BY2738"/>
      <c r="BZ2738"/>
      <c r="CA2738"/>
      <c r="CB2738"/>
      <c r="CC2738"/>
      <c r="CD2738"/>
      <c r="CE2738"/>
      <c r="CF2738"/>
      <c r="CG2738"/>
      <c r="CH2738"/>
      <c r="CI2738"/>
      <c r="CJ2738"/>
      <c r="CK2738"/>
      <c r="CL2738"/>
      <c r="CM2738"/>
      <c r="CN2738"/>
      <c r="CO2738"/>
      <c r="CP2738"/>
      <c r="CQ2738"/>
      <c r="CR2738"/>
      <c r="CS2738"/>
      <c r="CT2738"/>
      <c r="CU2738"/>
      <c r="CV2738"/>
    </row>
    <row r="2739" spans="10:100" x14ac:dyDescent="0.25">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c r="AT2739"/>
      <c r="AU2739"/>
      <c r="AV2739"/>
      <c r="AW2739"/>
      <c r="AX2739"/>
      <c r="AY2739"/>
      <c r="AZ2739"/>
      <c r="BA2739"/>
      <c r="BB2739"/>
      <c r="BC2739"/>
      <c r="BD2739"/>
      <c r="BE2739"/>
      <c r="BF2739"/>
      <c r="BG2739"/>
      <c r="BH2739"/>
      <c r="BI2739"/>
      <c r="BJ2739"/>
      <c r="BK2739"/>
      <c r="BL2739"/>
      <c r="BM2739"/>
      <c r="BN2739"/>
      <c r="BO2739"/>
      <c r="BP2739"/>
      <c r="BQ2739"/>
      <c r="BR2739"/>
      <c r="BS2739"/>
      <c r="BT2739"/>
      <c r="BU2739"/>
      <c r="BV2739"/>
      <c r="BW2739"/>
      <c r="BX2739"/>
      <c r="BY2739"/>
      <c r="BZ2739"/>
      <c r="CA2739"/>
      <c r="CB2739"/>
      <c r="CC2739"/>
      <c r="CD2739"/>
      <c r="CE2739"/>
      <c r="CF2739"/>
      <c r="CG2739"/>
      <c r="CH2739"/>
      <c r="CI2739"/>
      <c r="CJ2739"/>
      <c r="CK2739"/>
      <c r="CL2739"/>
      <c r="CM2739"/>
      <c r="CN2739"/>
      <c r="CO2739"/>
      <c r="CP2739"/>
      <c r="CQ2739"/>
      <c r="CR2739"/>
      <c r="CS2739"/>
      <c r="CT2739"/>
      <c r="CU2739"/>
      <c r="CV2739"/>
    </row>
    <row r="2740" spans="10:100" x14ac:dyDescent="0.25">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c r="AT2740"/>
      <c r="AU2740"/>
      <c r="AV2740"/>
      <c r="AW2740"/>
      <c r="AX2740"/>
      <c r="AY2740"/>
      <c r="AZ2740"/>
      <c r="BA2740"/>
      <c r="BB2740"/>
      <c r="BC2740"/>
      <c r="BD2740"/>
      <c r="BE2740"/>
      <c r="BF2740"/>
      <c r="BG2740"/>
      <c r="BH2740"/>
      <c r="BI2740"/>
      <c r="BJ2740"/>
      <c r="BK2740"/>
      <c r="BL2740"/>
      <c r="BM2740"/>
      <c r="BN2740"/>
      <c r="BO2740"/>
      <c r="BP2740"/>
      <c r="BQ2740"/>
      <c r="BR2740"/>
      <c r="BS2740"/>
      <c r="BT2740"/>
      <c r="BU2740"/>
      <c r="BV2740"/>
      <c r="BW2740"/>
      <c r="BX2740"/>
      <c r="BY2740"/>
      <c r="BZ2740"/>
      <c r="CA2740"/>
      <c r="CB2740"/>
      <c r="CC2740"/>
      <c r="CD2740"/>
      <c r="CE2740"/>
      <c r="CF2740"/>
      <c r="CG2740"/>
      <c r="CH2740"/>
      <c r="CI2740"/>
      <c r="CJ2740"/>
      <c r="CK2740"/>
      <c r="CL2740"/>
      <c r="CM2740"/>
      <c r="CN2740"/>
      <c r="CO2740"/>
      <c r="CP2740"/>
      <c r="CQ2740"/>
      <c r="CR2740"/>
      <c r="CS2740"/>
      <c r="CT2740"/>
      <c r="CU2740"/>
      <c r="CV2740"/>
    </row>
    <row r="2741" spans="10:100" x14ac:dyDescent="0.25">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c r="AT2741"/>
      <c r="AU2741"/>
      <c r="AV2741"/>
      <c r="AW2741"/>
      <c r="AX2741"/>
      <c r="AY2741"/>
      <c r="AZ2741"/>
      <c r="BA2741"/>
      <c r="BB2741"/>
      <c r="BC2741"/>
      <c r="BD2741"/>
      <c r="BE2741"/>
      <c r="BF2741"/>
      <c r="BG2741"/>
      <c r="BH2741"/>
      <c r="BI2741"/>
      <c r="BJ2741"/>
      <c r="BK2741"/>
      <c r="BL2741"/>
      <c r="BM2741"/>
      <c r="BN2741"/>
      <c r="BO2741"/>
      <c r="BP2741"/>
      <c r="BQ2741"/>
      <c r="BR2741"/>
      <c r="BS2741"/>
      <c r="BT2741"/>
      <c r="BU2741"/>
      <c r="BV2741"/>
      <c r="BW2741"/>
      <c r="BX2741"/>
      <c r="BY2741"/>
      <c r="BZ2741"/>
      <c r="CA2741"/>
      <c r="CB2741"/>
      <c r="CC2741"/>
      <c r="CD2741"/>
      <c r="CE2741"/>
      <c r="CF2741"/>
      <c r="CG2741"/>
      <c r="CH2741"/>
      <c r="CI2741"/>
      <c r="CJ2741"/>
      <c r="CK2741"/>
      <c r="CL2741"/>
      <c r="CM2741"/>
      <c r="CN2741"/>
      <c r="CO2741"/>
      <c r="CP2741"/>
      <c r="CQ2741"/>
      <c r="CR2741"/>
      <c r="CS2741"/>
      <c r="CT2741"/>
      <c r="CU2741"/>
      <c r="CV2741"/>
    </row>
    <row r="2742" spans="10:100" x14ac:dyDescent="0.25">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c r="AT2742"/>
      <c r="AU2742"/>
      <c r="AV2742"/>
      <c r="AW2742"/>
      <c r="AX2742"/>
      <c r="AY2742"/>
      <c r="AZ2742"/>
      <c r="BA2742"/>
      <c r="BB2742"/>
      <c r="BC2742"/>
      <c r="BD2742"/>
      <c r="BE2742"/>
      <c r="BF2742"/>
      <c r="BG2742"/>
      <c r="BH2742"/>
      <c r="BI2742"/>
      <c r="BJ2742"/>
      <c r="BK2742"/>
      <c r="BL2742"/>
      <c r="BM2742"/>
      <c r="BN2742"/>
      <c r="BO2742"/>
      <c r="BP2742"/>
      <c r="BQ2742"/>
      <c r="BR2742"/>
      <c r="BS2742"/>
      <c r="BT2742"/>
      <c r="BU2742"/>
      <c r="BV2742"/>
      <c r="BW2742"/>
      <c r="BX2742"/>
      <c r="BY2742"/>
      <c r="BZ2742"/>
      <c r="CA2742"/>
      <c r="CB2742"/>
      <c r="CC2742"/>
      <c r="CD2742"/>
      <c r="CE2742"/>
      <c r="CF2742"/>
      <c r="CG2742"/>
      <c r="CH2742"/>
      <c r="CI2742"/>
      <c r="CJ2742"/>
      <c r="CK2742"/>
      <c r="CL2742"/>
      <c r="CM2742"/>
      <c r="CN2742"/>
      <c r="CO2742"/>
      <c r="CP2742"/>
      <c r="CQ2742"/>
      <c r="CR2742"/>
      <c r="CS2742"/>
      <c r="CT2742"/>
      <c r="CU2742"/>
      <c r="CV2742"/>
    </row>
    <row r="2743" spans="10:100" x14ac:dyDescent="0.25">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c r="AT2743"/>
      <c r="AU2743"/>
      <c r="AV2743"/>
      <c r="AW2743"/>
      <c r="AX2743"/>
      <c r="AY2743"/>
      <c r="AZ2743"/>
      <c r="BA2743"/>
      <c r="BB2743"/>
      <c r="BC2743"/>
      <c r="BD2743"/>
      <c r="BE2743"/>
      <c r="BF2743"/>
      <c r="BG2743"/>
      <c r="BH2743"/>
      <c r="BI2743"/>
      <c r="BJ2743"/>
      <c r="BK2743"/>
      <c r="BL2743"/>
      <c r="BM2743"/>
      <c r="BN2743"/>
      <c r="BO2743"/>
      <c r="BP2743"/>
      <c r="BQ2743"/>
      <c r="BR2743"/>
      <c r="BS2743"/>
      <c r="BT2743"/>
      <c r="BU2743"/>
      <c r="BV2743"/>
      <c r="BW2743"/>
      <c r="BX2743"/>
      <c r="BY2743"/>
      <c r="BZ2743"/>
      <c r="CA2743"/>
      <c r="CB2743"/>
      <c r="CC2743"/>
      <c r="CD2743"/>
      <c r="CE2743"/>
      <c r="CF2743"/>
      <c r="CG2743"/>
      <c r="CH2743"/>
      <c r="CI2743"/>
      <c r="CJ2743"/>
      <c r="CK2743"/>
      <c r="CL2743"/>
      <c r="CM2743"/>
      <c r="CN2743"/>
      <c r="CO2743"/>
      <c r="CP2743"/>
      <c r="CQ2743"/>
      <c r="CR2743"/>
      <c r="CS2743"/>
      <c r="CT2743"/>
      <c r="CU2743"/>
      <c r="CV2743"/>
    </row>
    <row r="2744" spans="10:100" x14ac:dyDescent="0.25">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c r="AT2744"/>
      <c r="AU2744"/>
      <c r="AV2744"/>
      <c r="AW2744"/>
      <c r="AX2744"/>
      <c r="AY2744"/>
      <c r="AZ2744"/>
      <c r="BA2744"/>
      <c r="BB2744"/>
      <c r="BC2744"/>
      <c r="BD2744"/>
      <c r="BE2744"/>
      <c r="BF2744"/>
      <c r="BG2744"/>
      <c r="BH2744"/>
      <c r="BI2744"/>
      <c r="BJ2744"/>
      <c r="BK2744"/>
      <c r="BL2744"/>
      <c r="BM2744"/>
      <c r="BN2744"/>
      <c r="BO2744"/>
      <c r="BP2744"/>
      <c r="BQ2744"/>
      <c r="BR2744"/>
      <c r="BS2744"/>
      <c r="BT2744"/>
      <c r="BU2744"/>
      <c r="BV2744"/>
      <c r="BW2744"/>
      <c r="BX2744"/>
      <c r="BY2744"/>
      <c r="BZ2744"/>
      <c r="CA2744"/>
      <c r="CB2744"/>
      <c r="CC2744"/>
      <c r="CD2744"/>
      <c r="CE2744"/>
      <c r="CF2744"/>
      <c r="CG2744"/>
      <c r="CH2744"/>
      <c r="CI2744"/>
      <c r="CJ2744"/>
      <c r="CK2744"/>
      <c r="CL2744"/>
      <c r="CM2744"/>
      <c r="CN2744"/>
      <c r="CO2744"/>
      <c r="CP2744"/>
      <c r="CQ2744"/>
      <c r="CR2744"/>
      <c r="CS2744"/>
      <c r="CT2744"/>
      <c r="CU2744"/>
      <c r="CV2744"/>
    </row>
    <row r="2745" spans="10:100" x14ac:dyDescent="0.2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c r="AT2745"/>
      <c r="AU2745"/>
      <c r="AV2745"/>
      <c r="AW2745"/>
      <c r="AX2745"/>
      <c r="AY2745"/>
      <c r="AZ2745"/>
      <c r="BA2745"/>
      <c r="BB2745"/>
      <c r="BC2745"/>
      <c r="BD2745"/>
      <c r="BE2745"/>
      <c r="BF2745"/>
      <c r="BG2745"/>
      <c r="BH2745"/>
      <c r="BI2745"/>
      <c r="BJ2745"/>
      <c r="BK2745"/>
      <c r="BL2745"/>
      <c r="BM2745"/>
      <c r="BN2745"/>
      <c r="BO2745"/>
      <c r="BP2745"/>
      <c r="BQ2745"/>
      <c r="BR2745"/>
      <c r="BS2745"/>
      <c r="BT2745"/>
      <c r="BU2745"/>
      <c r="BV2745"/>
      <c r="BW2745"/>
      <c r="BX2745"/>
      <c r="BY2745"/>
      <c r="BZ2745"/>
      <c r="CA2745"/>
      <c r="CB2745"/>
      <c r="CC2745"/>
      <c r="CD2745"/>
      <c r="CE2745"/>
      <c r="CF2745"/>
      <c r="CG2745"/>
      <c r="CH2745"/>
      <c r="CI2745"/>
      <c r="CJ2745"/>
      <c r="CK2745"/>
      <c r="CL2745"/>
      <c r="CM2745"/>
      <c r="CN2745"/>
      <c r="CO2745"/>
      <c r="CP2745"/>
      <c r="CQ2745"/>
      <c r="CR2745"/>
      <c r="CS2745"/>
      <c r="CT2745"/>
      <c r="CU2745"/>
      <c r="CV2745"/>
    </row>
    <row r="2746" spans="10:100" x14ac:dyDescent="0.25">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c r="AT2746"/>
      <c r="AU2746"/>
      <c r="AV2746"/>
      <c r="AW2746"/>
      <c r="AX2746"/>
      <c r="AY2746"/>
      <c r="AZ2746"/>
      <c r="BA2746"/>
      <c r="BB2746"/>
      <c r="BC2746"/>
      <c r="BD2746"/>
      <c r="BE2746"/>
      <c r="BF2746"/>
      <c r="BG2746"/>
      <c r="BH2746"/>
      <c r="BI2746"/>
      <c r="BJ2746"/>
      <c r="BK2746"/>
      <c r="BL2746"/>
      <c r="BM2746"/>
      <c r="BN2746"/>
      <c r="BO2746"/>
      <c r="BP2746"/>
      <c r="BQ2746"/>
      <c r="BR2746"/>
      <c r="BS2746"/>
      <c r="BT2746"/>
      <c r="BU2746"/>
      <c r="BV2746"/>
      <c r="BW2746"/>
      <c r="BX2746"/>
      <c r="BY2746"/>
      <c r="BZ2746"/>
      <c r="CA2746"/>
      <c r="CB2746"/>
      <c r="CC2746"/>
      <c r="CD2746"/>
      <c r="CE2746"/>
      <c r="CF2746"/>
      <c r="CG2746"/>
      <c r="CH2746"/>
      <c r="CI2746"/>
      <c r="CJ2746"/>
      <c r="CK2746"/>
      <c r="CL2746"/>
      <c r="CM2746"/>
      <c r="CN2746"/>
      <c r="CO2746"/>
      <c r="CP2746"/>
      <c r="CQ2746"/>
      <c r="CR2746"/>
      <c r="CS2746"/>
      <c r="CT2746"/>
      <c r="CU2746"/>
      <c r="CV2746"/>
    </row>
    <row r="2747" spans="10:100" x14ac:dyDescent="0.25">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c r="BA2747"/>
      <c r="BB2747"/>
      <c r="BC2747"/>
      <c r="BD2747"/>
      <c r="BE2747"/>
      <c r="BF2747"/>
      <c r="BG2747"/>
      <c r="BH2747"/>
      <c r="BI2747"/>
      <c r="BJ2747"/>
      <c r="BK2747"/>
      <c r="BL2747"/>
      <c r="BM2747"/>
      <c r="BN2747"/>
      <c r="BO2747"/>
      <c r="BP2747"/>
      <c r="BQ2747"/>
      <c r="BR2747"/>
      <c r="BS2747"/>
      <c r="BT2747"/>
      <c r="BU2747"/>
      <c r="BV2747"/>
      <c r="BW2747"/>
      <c r="BX2747"/>
      <c r="BY2747"/>
      <c r="BZ2747"/>
      <c r="CA2747"/>
      <c r="CB2747"/>
      <c r="CC2747"/>
      <c r="CD2747"/>
      <c r="CE2747"/>
      <c r="CF2747"/>
      <c r="CG2747"/>
      <c r="CH2747"/>
      <c r="CI2747"/>
      <c r="CJ2747"/>
      <c r="CK2747"/>
      <c r="CL2747"/>
      <c r="CM2747"/>
      <c r="CN2747"/>
      <c r="CO2747"/>
      <c r="CP2747"/>
      <c r="CQ2747"/>
      <c r="CR2747"/>
      <c r="CS2747"/>
      <c r="CT2747"/>
      <c r="CU2747"/>
      <c r="CV2747"/>
    </row>
    <row r="2748" spans="10:100" x14ac:dyDescent="0.25">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c r="AT2748"/>
      <c r="AU2748"/>
      <c r="AV2748"/>
      <c r="AW2748"/>
      <c r="AX2748"/>
      <c r="AY2748"/>
      <c r="AZ2748"/>
      <c r="BA2748"/>
      <c r="BB2748"/>
      <c r="BC2748"/>
      <c r="BD2748"/>
      <c r="BE2748"/>
      <c r="BF2748"/>
      <c r="BG2748"/>
      <c r="BH2748"/>
      <c r="BI2748"/>
      <c r="BJ2748"/>
      <c r="BK2748"/>
      <c r="BL2748"/>
      <c r="BM2748"/>
      <c r="BN2748"/>
      <c r="BO2748"/>
      <c r="BP2748"/>
      <c r="BQ2748"/>
      <c r="BR2748"/>
      <c r="BS2748"/>
      <c r="BT2748"/>
      <c r="BU2748"/>
      <c r="BV2748"/>
      <c r="BW2748"/>
      <c r="BX2748"/>
      <c r="BY2748"/>
      <c r="BZ2748"/>
      <c r="CA2748"/>
      <c r="CB2748"/>
      <c r="CC2748"/>
      <c r="CD2748"/>
      <c r="CE2748"/>
      <c r="CF2748"/>
      <c r="CG2748"/>
      <c r="CH2748"/>
      <c r="CI2748"/>
      <c r="CJ2748"/>
      <c r="CK2748"/>
      <c r="CL2748"/>
      <c r="CM2748"/>
      <c r="CN2748"/>
      <c r="CO2748"/>
      <c r="CP2748"/>
      <c r="CQ2748"/>
      <c r="CR2748"/>
      <c r="CS2748"/>
      <c r="CT2748"/>
      <c r="CU2748"/>
      <c r="CV2748"/>
    </row>
    <row r="2749" spans="10:100" x14ac:dyDescent="0.25">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c r="AT2749"/>
      <c r="AU2749"/>
      <c r="AV2749"/>
      <c r="AW2749"/>
      <c r="AX2749"/>
      <c r="AY2749"/>
      <c r="AZ2749"/>
      <c r="BA2749"/>
      <c r="BB2749"/>
      <c r="BC2749"/>
      <c r="BD2749"/>
      <c r="BE2749"/>
      <c r="BF2749"/>
      <c r="BG2749"/>
      <c r="BH2749"/>
      <c r="BI2749"/>
      <c r="BJ2749"/>
      <c r="BK2749"/>
      <c r="BL2749"/>
      <c r="BM2749"/>
      <c r="BN2749"/>
      <c r="BO2749"/>
      <c r="BP2749"/>
      <c r="BQ2749"/>
      <c r="BR2749"/>
      <c r="BS2749"/>
      <c r="BT2749"/>
      <c r="BU2749"/>
      <c r="BV2749"/>
      <c r="BW2749"/>
      <c r="BX2749"/>
      <c r="BY2749"/>
      <c r="BZ2749"/>
      <c r="CA2749"/>
      <c r="CB2749"/>
      <c r="CC2749"/>
      <c r="CD2749"/>
      <c r="CE2749"/>
      <c r="CF2749"/>
      <c r="CG2749"/>
      <c r="CH2749"/>
      <c r="CI2749"/>
      <c r="CJ2749"/>
      <c r="CK2749"/>
      <c r="CL2749"/>
      <c r="CM2749"/>
      <c r="CN2749"/>
      <c r="CO2749"/>
      <c r="CP2749"/>
      <c r="CQ2749"/>
      <c r="CR2749"/>
      <c r="CS2749"/>
      <c r="CT2749"/>
      <c r="CU2749"/>
      <c r="CV2749"/>
    </row>
    <row r="2750" spans="10:100" x14ac:dyDescent="0.25">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c r="AT2750"/>
      <c r="AU2750"/>
      <c r="AV2750"/>
      <c r="AW2750"/>
      <c r="AX2750"/>
      <c r="AY2750"/>
      <c r="AZ2750"/>
      <c r="BA2750"/>
      <c r="BB2750"/>
      <c r="BC2750"/>
      <c r="BD2750"/>
      <c r="BE2750"/>
      <c r="BF2750"/>
      <c r="BG2750"/>
      <c r="BH2750"/>
      <c r="BI2750"/>
      <c r="BJ2750"/>
      <c r="BK2750"/>
      <c r="BL2750"/>
      <c r="BM2750"/>
      <c r="BN2750"/>
      <c r="BO2750"/>
      <c r="BP2750"/>
      <c r="BQ2750"/>
      <c r="BR2750"/>
      <c r="BS2750"/>
      <c r="BT2750"/>
      <c r="BU2750"/>
      <c r="BV2750"/>
      <c r="BW2750"/>
      <c r="BX2750"/>
      <c r="BY2750"/>
      <c r="BZ2750"/>
      <c r="CA2750"/>
      <c r="CB2750"/>
      <c r="CC2750"/>
      <c r="CD2750"/>
      <c r="CE2750"/>
      <c r="CF2750"/>
      <c r="CG2750"/>
      <c r="CH2750"/>
      <c r="CI2750"/>
      <c r="CJ2750"/>
      <c r="CK2750"/>
      <c r="CL2750"/>
      <c r="CM2750"/>
      <c r="CN2750"/>
      <c r="CO2750"/>
      <c r="CP2750"/>
      <c r="CQ2750"/>
      <c r="CR2750"/>
      <c r="CS2750"/>
      <c r="CT2750"/>
      <c r="CU2750"/>
      <c r="CV2750"/>
    </row>
    <row r="2751" spans="10:100" x14ac:dyDescent="0.25">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c r="AT2751"/>
      <c r="AU2751"/>
      <c r="AV2751"/>
      <c r="AW2751"/>
      <c r="AX2751"/>
      <c r="AY2751"/>
      <c r="AZ2751"/>
      <c r="BA2751"/>
      <c r="BB2751"/>
      <c r="BC2751"/>
      <c r="BD2751"/>
      <c r="BE2751"/>
      <c r="BF2751"/>
      <c r="BG2751"/>
      <c r="BH2751"/>
      <c r="BI2751"/>
      <c r="BJ2751"/>
      <c r="BK2751"/>
      <c r="BL2751"/>
      <c r="BM2751"/>
      <c r="BN2751"/>
      <c r="BO2751"/>
      <c r="BP2751"/>
      <c r="BQ2751"/>
      <c r="BR2751"/>
      <c r="BS2751"/>
      <c r="BT2751"/>
      <c r="BU2751"/>
      <c r="BV2751"/>
      <c r="BW2751"/>
      <c r="BX2751"/>
      <c r="BY2751"/>
      <c r="BZ2751"/>
      <c r="CA2751"/>
      <c r="CB2751"/>
      <c r="CC2751"/>
      <c r="CD2751"/>
      <c r="CE2751"/>
      <c r="CF2751"/>
      <c r="CG2751"/>
      <c r="CH2751"/>
      <c r="CI2751"/>
      <c r="CJ2751"/>
      <c r="CK2751"/>
      <c r="CL2751"/>
      <c r="CM2751"/>
      <c r="CN2751"/>
      <c r="CO2751"/>
      <c r="CP2751"/>
      <c r="CQ2751"/>
      <c r="CR2751"/>
      <c r="CS2751"/>
      <c r="CT2751"/>
      <c r="CU2751"/>
      <c r="CV2751"/>
    </row>
    <row r="2752" spans="10:100" x14ac:dyDescent="0.25">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c r="AT2752"/>
      <c r="AU2752"/>
      <c r="AV2752"/>
      <c r="AW2752"/>
      <c r="AX2752"/>
      <c r="AY2752"/>
      <c r="AZ2752"/>
      <c r="BA2752"/>
      <c r="BB2752"/>
      <c r="BC2752"/>
      <c r="BD2752"/>
      <c r="BE2752"/>
      <c r="BF2752"/>
      <c r="BG2752"/>
      <c r="BH2752"/>
      <c r="BI2752"/>
      <c r="BJ2752"/>
      <c r="BK2752"/>
      <c r="BL2752"/>
      <c r="BM2752"/>
      <c r="BN2752"/>
      <c r="BO2752"/>
      <c r="BP2752"/>
      <c r="BQ2752"/>
      <c r="BR2752"/>
      <c r="BS2752"/>
      <c r="BT2752"/>
      <c r="BU2752"/>
      <c r="BV2752"/>
      <c r="BW2752"/>
      <c r="BX2752"/>
      <c r="BY2752"/>
      <c r="BZ2752"/>
      <c r="CA2752"/>
      <c r="CB2752"/>
      <c r="CC2752"/>
      <c r="CD2752"/>
      <c r="CE2752"/>
      <c r="CF2752"/>
      <c r="CG2752"/>
      <c r="CH2752"/>
      <c r="CI2752"/>
      <c r="CJ2752"/>
      <c r="CK2752"/>
      <c r="CL2752"/>
      <c r="CM2752"/>
      <c r="CN2752"/>
      <c r="CO2752"/>
      <c r="CP2752"/>
      <c r="CQ2752"/>
      <c r="CR2752"/>
      <c r="CS2752"/>
      <c r="CT2752"/>
      <c r="CU2752"/>
      <c r="CV2752"/>
    </row>
    <row r="2753" spans="10:100" x14ac:dyDescent="0.25">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c r="AT2753"/>
      <c r="AU2753"/>
      <c r="AV2753"/>
      <c r="AW2753"/>
      <c r="AX2753"/>
      <c r="AY2753"/>
      <c r="AZ2753"/>
      <c r="BA2753"/>
      <c r="BB2753"/>
      <c r="BC2753"/>
      <c r="BD2753"/>
      <c r="BE2753"/>
      <c r="BF2753"/>
      <c r="BG2753"/>
      <c r="BH2753"/>
      <c r="BI2753"/>
      <c r="BJ2753"/>
      <c r="BK2753"/>
      <c r="BL2753"/>
      <c r="BM2753"/>
      <c r="BN2753"/>
      <c r="BO2753"/>
      <c r="BP2753"/>
      <c r="BQ2753"/>
      <c r="BR2753"/>
      <c r="BS2753"/>
      <c r="BT2753"/>
      <c r="BU2753"/>
      <c r="BV2753"/>
      <c r="BW2753"/>
      <c r="BX2753"/>
      <c r="BY2753"/>
      <c r="BZ2753"/>
      <c r="CA2753"/>
      <c r="CB2753"/>
      <c r="CC2753"/>
      <c r="CD2753"/>
      <c r="CE2753"/>
      <c r="CF2753"/>
      <c r="CG2753"/>
      <c r="CH2753"/>
      <c r="CI2753"/>
      <c r="CJ2753"/>
      <c r="CK2753"/>
      <c r="CL2753"/>
      <c r="CM2753"/>
      <c r="CN2753"/>
      <c r="CO2753"/>
      <c r="CP2753"/>
      <c r="CQ2753"/>
      <c r="CR2753"/>
      <c r="CS2753"/>
      <c r="CT2753"/>
      <c r="CU2753"/>
      <c r="CV2753"/>
    </row>
    <row r="2754" spans="10:100" x14ac:dyDescent="0.25">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c r="AT2754"/>
      <c r="AU2754"/>
      <c r="AV2754"/>
      <c r="AW2754"/>
      <c r="AX2754"/>
      <c r="AY2754"/>
      <c r="AZ2754"/>
      <c r="BA2754"/>
      <c r="BB2754"/>
      <c r="BC2754"/>
      <c r="BD2754"/>
      <c r="BE2754"/>
      <c r="BF2754"/>
      <c r="BG2754"/>
      <c r="BH2754"/>
      <c r="BI2754"/>
      <c r="BJ2754"/>
      <c r="BK2754"/>
      <c r="BL2754"/>
      <c r="BM2754"/>
      <c r="BN2754"/>
      <c r="BO2754"/>
      <c r="BP2754"/>
      <c r="BQ2754"/>
      <c r="BR2754"/>
      <c r="BS2754"/>
      <c r="BT2754"/>
      <c r="BU2754"/>
      <c r="BV2754"/>
      <c r="BW2754"/>
      <c r="BX2754"/>
      <c r="BY2754"/>
      <c r="BZ2754"/>
      <c r="CA2754"/>
      <c r="CB2754"/>
      <c r="CC2754"/>
      <c r="CD2754"/>
      <c r="CE2754"/>
      <c r="CF2754"/>
      <c r="CG2754"/>
      <c r="CH2754"/>
      <c r="CI2754"/>
      <c r="CJ2754"/>
      <c r="CK2754"/>
      <c r="CL2754"/>
      <c r="CM2754"/>
      <c r="CN2754"/>
      <c r="CO2754"/>
      <c r="CP2754"/>
      <c r="CQ2754"/>
      <c r="CR2754"/>
      <c r="CS2754"/>
      <c r="CT2754"/>
      <c r="CU2754"/>
      <c r="CV2754"/>
    </row>
    <row r="2755" spans="10:100" x14ac:dyDescent="0.2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c r="AT2755"/>
      <c r="AU2755"/>
      <c r="AV2755"/>
      <c r="AW2755"/>
      <c r="AX2755"/>
      <c r="AY2755"/>
      <c r="AZ2755"/>
      <c r="BA2755"/>
      <c r="BB2755"/>
      <c r="BC2755"/>
      <c r="BD2755"/>
      <c r="BE2755"/>
      <c r="BF2755"/>
      <c r="BG2755"/>
      <c r="BH2755"/>
      <c r="BI2755"/>
      <c r="BJ2755"/>
      <c r="BK2755"/>
      <c r="BL2755"/>
      <c r="BM2755"/>
      <c r="BN2755"/>
      <c r="BO2755"/>
      <c r="BP2755"/>
      <c r="BQ2755"/>
      <c r="BR2755"/>
      <c r="BS2755"/>
      <c r="BT2755"/>
      <c r="BU2755"/>
      <c r="BV2755"/>
      <c r="BW2755"/>
      <c r="BX2755"/>
      <c r="BY2755"/>
      <c r="BZ2755"/>
      <c r="CA2755"/>
      <c r="CB2755"/>
      <c r="CC2755"/>
      <c r="CD2755"/>
      <c r="CE2755"/>
      <c r="CF2755"/>
      <c r="CG2755"/>
      <c r="CH2755"/>
      <c r="CI2755"/>
      <c r="CJ2755"/>
      <c r="CK2755"/>
      <c r="CL2755"/>
      <c r="CM2755"/>
      <c r="CN2755"/>
      <c r="CO2755"/>
      <c r="CP2755"/>
      <c r="CQ2755"/>
      <c r="CR2755"/>
      <c r="CS2755"/>
      <c r="CT2755"/>
      <c r="CU2755"/>
      <c r="CV2755"/>
    </row>
    <row r="2756" spans="10:100" x14ac:dyDescent="0.25">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c r="AT2756"/>
      <c r="AU2756"/>
      <c r="AV2756"/>
      <c r="AW2756"/>
      <c r="AX2756"/>
      <c r="AY2756"/>
      <c r="AZ2756"/>
      <c r="BA2756"/>
      <c r="BB2756"/>
      <c r="BC2756"/>
      <c r="BD2756"/>
      <c r="BE2756"/>
      <c r="BF2756"/>
      <c r="BG2756"/>
      <c r="BH2756"/>
      <c r="BI2756"/>
      <c r="BJ2756"/>
      <c r="BK2756"/>
      <c r="BL2756"/>
      <c r="BM2756"/>
      <c r="BN2756"/>
      <c r="BO2756"/>
      <c r="BP2756"/>
      <c r="BQ2756"/>
      <c r="BR2756"/>
      <c r="BS2756"/>
      <c r="BT2756"/>
      <c r="BU2756"/>
      <c r="BV2756"/>
      <c r="BW2756"/>
      <c r="BX2756"/>
      <c r="BY2756"/>
      <c r="BZ2756"/>
      <c r="CA2756"/>
      <c r="CB2756"/>
      <c r="CC2756"/>
      <c r="CD2756"/>
      <c r="CE2756"/>
      <c r="CF2756"/>
      <c r="CG2756"/>
      <c r="CH2756"/>
      <c r="CI2756"/>
      <c r="CJ2756"/>
      <c r="CK2756"/>
      <c r="CL2756"/>
      <c r="CM2756"/>
      <c r="CN2756"/>
      <c r="CO2756"/>
      <c r="CP2756"/>
      <c r="CQ2756"/>
      <c r="CR2756"/>
      <c r="CS2756"/>
      <c r="CT2756"/>
      <c r="CU2756"/>
      <c r="CV2756"/>
    </row>
    <row r="2757" spans="10:100" x14ac:dyDescent="0.25">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c r="AT2757"/>
      <c r="AU2757"/>
      <c r="AV2757"/>
      <c r="AW2757"/>
      <c r="AX2757"/>
      <c r="AY2757"/>
      <c r="AZ2757"/>
      <c r="BA2757"/>
      <c r="BB2757"/>
      <c r="BC2757"/>
      <c r="BD2757"/>
      <c r="BE2757"/>
      <c r="BF2757"/>
      <c r="BG2757"/>
      <c r="BH2757"/>
      <c r="BI2757"/>
      <c r="BJ2757"/>
      <c r="BK2757"/>
      <c r="BL2757"/>
      <c r="BM2757"/>
      <c r="BN2757"/>
      <c r="BO2757"/>
      <c r="BP2757"/>
      <c r="BQ2757"/>
      <c r="BR2757"/>
      <c r="BS2757"/>
      <c r="BT2757"/>
      <c r="BU2757"/>
      <c r="BV2757"/>
      <c r="BW2757"/>
      <c r="BX2757"/>
      <c r="BY2757"/>
      <c r="BZ2757"/>
      <c r="CA2757"/>
      <c r="CB2757"/>
      <c r="CC2757"/>
      <c r="CD2757"/>
      <c r="CE2757"/>
      <c r="CF2757"/>
      <c r="CG2757"/>
      <c r="CH2757"/>
      <c r="CI2757"/>
      <c r="CJ2757"/>
      <c r="CK2757"/>
      <c r="CL2757"/>
      <c r="CM2757"/>
      <c r="CN2757"/>
      <c r="CO2757"/>
      <c r="CP2757"/>
      <c r="CQ2757"/>
      <c r="CR2757"/>
      <c r="CS2757"/>
      <c r="CT2757"/>
      <c r="CU2757"/>
      <c r="CV2757"/>
    </row>
    <row r="2758" spans="10:100" x14ac:dyDescent="0.25">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c r="AT2758"/>
      <c r="AU2758"/>
      <c r="AV2758"/>
      <c r="AW2758"/>
      <c r="AX2758"/>
      <c r="AY2758"/>
      <c r="AZ2758"/>
      <c r="BA2758"/>
      <c r="BB2758"/>
      <c r="BC2758"/>
      <c r="BD2758"/>
      <c r="BE2758"/>
      <c r="BF2758"/>
      <c r="BG2758"/>
      <c r="BH2758"/>
      <c r="BI2758"/>
      <c r="BJ2758"/>
      <c r="BK2758"/>
      <c r="BL2758"/>
      <c r="BM2758"/>
      <c r="BN2758"/>
      <c r="BO2758"/>
      <c r="BP2758"/>
      <c r="BQ2758"/>
      <c r="BR2758"/>
      <c r="BS2758"/>
      <c r="BT2758"/>
      <c r="BU2758"/>
      <c r="BV2758"/>
      <c r="BW2758"/>
      <c r="BX2758"/>
      <c r="BY2758"/>
      <c r="BZ2758"/>
      <c r="CA2758"/>
      <c r="CB2758"/>
      <c r="CC2758"/>
      <c r="CD2758"/>
      <c r="CE2758"/>
      <c r="CF2758"/>
      <c r="CG2758"/>
      <c r="CH2758"/>
      <c r="CI2758"/>
      <c r="CJ2758"/>
      <c r="CK2758"/>
      <c r="CL2758"/>
      <c r="CM2758"/>
      <c r="CN2758"/>
      <c r="CO2758"/>
      <c r="CP2758"/>
      <c r="CQ2758"/>
      <c r="CR2758"/>
      <c r="CS2758"/>
      <c r="CT2758"/>
      <c r="CU2758"/>
      <c r="CV2758"/>
    </row>
    <row r="2759" spans="10:100" x14ac:dyDescent="0.25">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c r="AT2759"/>
      <c r="AU2759"/>
      <c r="AV2759"/>
      <c r="AW2759"/>
      <c r="AX2759"/>
      <c r="AY2759"/>
      <c r="AZ2759"/>
      <c r="BA2759"/>
      <c r="BB2759"/>
      <c r="BC2759"/>
      <c r="BD2759"/>
      <c r="BE2759"/>
      <c r="BF2759"/>
      <c r="BG2759"/>
      <c r="BH2759"/>
      <c r="BI2759"/>
      <c r="BJ2759"/>
      <c r="BK2759"/>
      <c r="BL2759"/>
      <c r="BM2759"/>
      <c r="BN2759"/>
      <c r="BO2759"/>
      <c r="BP2759"/>
      <c r="BQ2759"/>
      <c r="BR2759"/>
      <c r="BS2759"/>
      <c r="BT2759"/>
      <c r="BU2759"/>
      <c r="BV2759"/>
      <c r="BW2759"/>
      <c r="BX2759"/>
      <c r="BY2759"/>
      <c r="BZ2759"/>
      <c r="CA2759"/>
      <c r="CB2759"/>
      <c r="CC2759"/>
      <c r="CD2759"/>
      <c r="CE2759"/>
      <c r="CF2759"/>
      <c r="CG2759"/>
      <c r="CH2759"/>
      <c r="CI2759"/>
      <c r="CJ2759"/>
      <c r="CK2759"/>
      <c r="CL2759"/>
      <c r="CM2759"/>
      <c r="CN2759"/>
      <c r="CO2759"/>
      <c r="CP2759"/>
      <c r="CQ2759"/>
      <c r="CR2759"/>
      <c r="CS2759"/>
      <c r="CT2759"/>
      <c r="CU2759"/>
      <c r="CV2759"/>
    </row>
    <row r="2760" spans="10:100" x14ac:dyDescent="0.25">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c r="AT2760"/>
      <c r="AU2760"/>
      <c r="AV2760"/>
      <c r="AW2760"/>
      <c r="AX2760"/>
      <c r="AY2760"/>
      <c r="AZ2760"/>
      <c r="BA2760"/>
      <c r="BB2760"/>
      <c r="BC2760"/>
      <c r="BD2760"/>
      <c r="BE2760"/>
      <c r="BF2760"/>
      <c r="BG2760"/>
      <c r="BH2760"/>
      <c r="BI2760"/>
      <c r="BJ2760"/>
      <c r="BK2760"/>
      <c r="BL2760"/>
      <c r="BM2760"/>
      <c r="BN2760"/>
      <c r="BO2760"/>
      <c r="BP2760"/>
      <c r="BQ2760"/>
      <c r="BR2760"/>
      <c r="BS2760"/>
      <c r="BT2760"/>
      <c r="BU2760"/>
      <c r="BV2760"/>
      <c r="BW2760"/>
      <c r="BX2760"/>
      <c r="BY2760"/>
      <c r="BZ2760"/>
      <c r="CA2760"/>
      <c r="CB2760"/>
      <c r="CC2760"/>
      <c r="CD2760"/>
      <c r="CE2760"/>
      <c r="CF2760"/>
      <c r="CG2760"/>
      <c r="CH2760"/>
      <c r="CI2760"/>
      <c r="CJ2760"/>
      <c r="CK2760"/>
      <c r="CL2760"/>
      <c r="CM2760"/>
      <c r="CN2760"/>
      <c r="CO2760"/>
      <c r="CP2760"/>
      <c r="CQ2760"/>
      <c r="CR2760"/>
      <c r="CS2760"/>
      <c r="CT2760"/>
      <c r="CU2760"/>
      <c r="CV2760"/>
    </row>
    <row r="2761" spans="10:100" x14ac:dyDescent="0.25">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c r="AT2761"/>
      <c r="AU2761"/>
      <c r="AV2761"/>
      <c r="AW2761"/>
      <c r="AX2761"/>
      <c r="AY2761"/>
      <c r="AZ2761"/>
      <c r="BA2761"/>
      <c r="BB2761"/>
      <c r="BC2761"/>
      <c r="BD2761"/>
      <c r="BE2761"/>
      <c r="BF2761"/>
      <c r="BG2761"/>
      <c r="BH2761"/>
      <c r="BI2761"/>
      <c r="BJ2761"/>
      <c r="BK2761"/>
      <c r="BL2761"/>
      <c r="BM2761"/>
      <c r="BN2761"/>
      <c r="BO2761"/>
      <c r="BP2761"/>
      <c r="BQ2761"/>
      <c r="BR2761"/>
      <c r="BS2761"/>
      <c r="BT2761"/>
      <c r="BU2761"/>
      <c r="BV2761"/>
      <c r="BW2761"/>
      <c r="BX2761"/>
      <c r="BY2761"/>
      <c r="BZ2761"/>
      <c r="CA2761"/>
      <c r="CB2761"/>
      <c r="CC2761"/>
      <c r="CD2761"/>
      <c r="CE2761"/>
      <c r="CF2761"/>
      <c r="CG2761"/>
      <c r="CH2761"/>
      <c r="CI2761"/>
      <c r="CJ2761"/>
      <c r="CK2761"/>
      <c r="CL2761"/>
      <c r="CM2761"/>
      <c r="CN2761"/>
      <c r="CO2761"/>
      <c r="CP2761"/>
      <c r="CQ2761"/>
      <c r="CR2761"/>
      <c r="CS2761"/>
      <c r="CT2761"/>
      <c r="CU2761"/>
      <c r="CV2761"/>
    </row>
    <row r="2762" spans="10:100" x14ac:dyDescent="0.25">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c r="AT2762"/>
      <c r="AU2762"/>
      <c r="AV2762"/>
      <c r="AW2762"/>
      <c r="AX2762"/>
      <c r="AY2762"/>
      <c r="AZ2762"/>
      <c r="BA2762"/>
      <c r="BB2762"/>
      <c r="BC2762"/>
      <c r="BD2762"/>
      <c r="BE2762"/>
      <c r="BF2762"/>
      <c r="BG2762"/>
      <c r="BH2762"/>
      <c r="BI2762"/>
      <c r="BJ2762"/>
      <c r="BK2762"/>
      <c r="BL2762"/>
      <c r="BM2762"/>
      <c r="BN2762"/>
      <c r="BO2762"/>
      <c r="BP2762"/>
      <c r="BQ2762"/>
      <c r="BR2762"/>
      <c r="BS2762"/>
      <c r="BT2762"/>
      <c r="BU2762"/>
      <c r="BV2762"/>
      <c r="BW2762"/>
      <c r="BX2762"/>
      <c r="BY2762"/>
      <c r="BZ2762"/>
      <c r="CA2762"/>
      <c r="CB2762"/>
      <c r="CC2762"/>
      <c r="CD2762"/>
      <c r="CE2762"/>
      <c r="CF2762"/>
      <c r="CG2762"/>
      <c r="CH2762"/>
      <c r="CI2762"/>
      <c r="CJ2762"/>
      <c r="CK2762"/>
      <c r="CL2762"/>
      <c r="CM2762"/>
      <c r="CN2762"/>
      <c r="CO2762"/>
      <c r="CP2762"/>
      <c r="CQ2762"/>
      <c r="CR2762"/>
      <c r="CS2762"/>
      <c r="CT2762"/>
      <c r="CU2762"/>
      <c r="CV2762"/>
    </row>
    <row r="2763" spans="10:100" x14ac:dyDescent="0.25">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c r="AT2763"/>
      <c r="AU2763"/>
      <c r="AV2763"/>
      <c r="AW2763"/>
      <c r="AX2763"/>
      <c r="AY2763"/>
      <c r="AZ2763"/>
      <c r="BA2763"/>
      <c r="BB2763"/>
      <c r="BC2763"/>
      <c r="BD2763"/>
      <c r="BE2763"/>
      <c r="BF2763"/>
      <c r="BG2763"/>
      <c r="BH2763"/>
      <c r="BI2763"/>
      <c r="BJ2763"/>
      <c r="BK2763"/>
      <c r="BL2763"/>
      <c r="BM2763"/>
      <c r="BN2763"/>
      <c r="BO2763"/>
      <c r="BP2763"/>
      <c r="BQ2763"/>
      <c r="BR2763"/>
      <c r="BS2763"/>
      <c r="BT2763"/>
      <c r="BU2763"/>
      <c r="BV2763"/>
      <c r="BW2763"/>
      <c r="BX2763"/>
      <c r="BY2763"/>
      <c r="BZ2763"/>
      <c r="CA2763"/>
      <c r="CB2763"/>
      <c r="CC2763"/>
      <c r="CD2763"/>
      <c r="CE2763"/>
      <c r="CF2763"/>
      <c r="CG2763"/>
      <c r="CH2763"/>
      <c r="CI2763"/>
      <c r="CJ2763"/>
      <c r="CK2763"/>
      <c r="CL2763"/>
      <c r="CM2763"/>
      <c r="CN2763"/>
      <c r="CO2763"/>
      <c r="CP2763"/>
      <c r="CQ2763"/>
      <c r="CR2763"/>
      <c r="CS2763"/>
      <c r="CT2763"/>
      <c r="CU2763"/>
      <c r="CV2763"/>
    </row>
    <row r="2764" spans="10:100" x14ac:dyDescent="0.25">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c r="AT2764"/>
      <c r="AU2764"/>
      <c r="AV2764"/>
      <c r="AW2764"/>
      <c r="AX2764"/>
      <c r="AY2764"/>
      <c r="AZ2764"/>
      <c r="BA2764"/>
      <c r="BB2764"/>
      <c r="BC2764"/>
      <c r="BD2764"/>
      <c r="BE2764"/>
      <c r="BF2764"/>
      <c r="BG2764"/>
      <c r="BH2764"/>
      <c r="BI2764"/>
      <c r="BJ2764"/>
      <c r="BK2764"/>
      <c r="BL2764"/>
      <c r="BM2764"/>
      <c r="BN2764"/>
      <c r="BO2764"/>
      <c r="BP2764"/>
      <c r="BQ2764"/>
      <c r="BR2764"/>
      <c r="BS2764"/>
      <c r="BT2764"/>
      <c r="BU2764"/>
      <c r="BV2764"/>
      <c r="BW2764"/>
      <c r="BX2764"/>
      <c r="BY2764"/>
      <c r="BZ2764"/>
      <c r="CA2764"/>
      <c r="CB2764"/>
      <c r="CC2764"/>
      <c r="CD2764"/>
      <c r="CE2764"/>
      <c r="CF2764"/>
      <c r="CG2764"/>
      <c r="CH2764"/>
      <c r="CI2764"/>
      <c r="CJ2764"/>
      <c r="CK2764"/>
      <c r="CL2764"/>
      <c r="CM2764"/>
      <c r="CN2764"/>
      <c r="CO2764"/>
      <c r="CP2764"/>
      <c r="CQ2764"/>
      <c r="CR2764"/>
      <c r="CS2764"/>
      <c r="CT2764"/>
      <c r="CU2764"/>
      <c r="CV2764"/>
    </row>
    <row r="2765" spans="10:100" x14ac:dyDescent="0.2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c r="AT2765"/>
      <c r="AU2765"/>
      <c r="AV2765"/>
      <c r="AW2765"/>
      <c r="AX2765"/>
      <c r="AY2765"/>
      <c r="AZ2765"/>
      <c r="BA2765"/>
      <c r="BB2765"/>
      <c r="BC2765"/>
      <c r="BD2765"/>
      <c r="BE2765"/>
      <c r="BF2765"/>
      <c r="BG2765"/>
      <c r="BH2765"/>
      <c r="BI2765"/>
      <c r="BJ2765"/>
      <c r="BK2765"/>
      <c r="BL2765"/>
      <c r="BM2765"/>
      <c r="BN2765"/>
      <c r="BO2765"/>
      <c r="BP2765"/>
      <c r="BQ2765"/>
      <c r="BR2765"/>
      <c r="BS2765"/>
      <c r="BT2765"/>
      <c r="BU2765"/>
      <c r="BV2765"/>
      <c r="BW2765"/>
      <c r="BX2765"/>
      <c r="BY2765"/>
      <c r="BZ2765"/>
      <c r="CA2765"/>
      <c r="CB2765"/>
      <c r="CC2765"/>
      <c r="CD2765"/>
      <c r="CE2765"/>
      <c r="CF2765"/>
      <c r="CG2765"/>
      <c r="CH2765"/>
      <c r="CI2765"/>
      <c r="CJ2765"/>
      <c r="CK2765"/>
      <c r="CL2765"/>
      <c r="CM2765"/>
      <c r="CN2765"/>
      <c r="CO2765"/>
      <c r="CP2765"/>
      <c r="CQ2765"/>
      <c r="CR2765"/>
      <c r="CS2765"/>
      <c r="CT2765"/>
      <c r="CU2765"/>
      <c r="CV2765"/>
    </row>
    <row r="2766" spans="10:100" x14ac:dyDescent="0.25">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c r="AT2766"/>
      <c r="AU2766"/>
      <c r="AV2766"/>
      <c r="AW2766"/>
      <c r="AX2766"/>
      <c r="AY2766"/>
      <c r="AZ2766"/>
      <c r="BA2766"/>
      <c r="BB2766"/>
      <c r="BC2766"/>
      <c r="BD2766"/>
      <c r="BE2766"/>
      <c r="BF2766"/>
      <c r="BG2766"/>
      <c r="BH2766"/>
      <c r="BI2766"/>
      <c r="BJ2766"/>
      <c r="BK2766"/>
      <c r="BL2766"/>
      <c r="BM2766"/>
      <c r="BN2766"/>
      <c r="BO2766"/>
      <c r="BP2766"/>
      <c r="BQ2766"/>
      <c r="BR2766"/>
      <c r="BS2766"/>
      <c r="BT2766"/>
      <c r="BU2766"/>
      <c r="BV2766"/>
      <c r="BW2766"/>
      <c r="BX2766"/>
      <c r="BY2766"/>
      <c r="BZ2766"/>
      <c r="CA2766"/>
      <c r="CB2766"/>
      <c r="CC2766"/>
      <c r="CD2766"/>
      <c r="CE2766"/>
      <c r="CF2766"/>
      <c r="CG2766"/>
      <c r="CH2766"/>
      <c r="CI2766"/>
      <c r="CJ2766"/>
      <c r="CK2766"/>
      <c r="CL2766"/>
      <c r="CM2766"/>
      <c r="CN2766"/>
      <c r="CO2766"/>
      <c r="CP2766"/>
      <c r="CQ2766"/>
      <c r="CR2766"/>
      <c r="CS2766"/>
      <c r="CT2766"/>
      <c r="CU2766"/>
      <c r="CV2766"/>
    </row>
    <row r="2767" spans="10:100" x14ac:dyDescent="0.25">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c r="AT2767"/>
      <c r="AU2767"/>
      <c r="AV2767"/>
      <c r="AW2767"/>
      <c r="AX2767"/>
      <c r="AY2767"/>
      <c r="AZ2767"/>
      <c r="BA2767"/>
      <c r="BB2767"/>
      <c r="BC2767"/>
      <c r="BD2767"/>
      <c r="BE2767"/>
      <c r="BF2767"/>
      <c r="BG2767"/>
      <c r="BH2767"/>
      <c r="BI2767"/>
      <c r="BJ2767"/>
      <c r="BK2767"/>
      <c r="BL2767"/>
      <c r="BM2767"/>
      <c r="BN2767"/>
      <c r="BO2767"/>
      <c r="BP2767"/>
      <c r="BQ2767"/>
      <c r="BR2767"/>
      <c r="BS2767"/>
      <c r="BT2767"/>
      <c r="BU2767"/>
      <c r="BV2767"/>
      <c r="BW2767"/>
      <c r="BX2767"/>
      <c r="BY2767"/>
      <c r="BZ2767"/>
      <c r="CA2767"/>
      <c r="CB2767"/>
      <c r="CC2767"/>
      <c r="CD2767"/>
      <c r="CE2767"/>
      <c r="CF2767"/>
      <c r="CG2767"/>
      <c r="CH2767"/>
      <c r="CI2767"/>
      <c r="CJ2767"/>
      <c r="CK2767"/>
      <c r="CL2767"/>
      <c r="CM2767"/>
      <c r="CN2767"/>
      <c r="CO2767"/>
      <c r="CP2767"/>
      <c r="CQ2767"/>
      <c r="CR2767"/>
      <c r="CS2767"/>
      <c r="CT2767"/>
      <c r="CU2767"/>
      <c r="CV2767"/>
    </row>
    <row r="2768" spans="10:100" x14ac:dyDescent="0.25">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c r="AT2768"/>
      <c r="AU2768"/>
      <c r="AV2768"/>
      <c r="AW2768"/>
      <c r="AX2768"/>
      <c r="AY2768"/>
      <c r="AZ2768"/>
      <c r="BA2768"/>
      <c r="BB2768"/>
      <c r="BC2768"/>
      <c r="BD2768"/>
      <c r="BE2768"/>
      <c r="BF2768"/>
      <c r="BG2768"/>
      <c r="BH2768"/>
      <c r="BI2768"/>
      <c r="BJ2768"/>
      <c r="BK2768"/>
      <c r="BL2768"/>
      <c r="BM2768"/>
      <c r="BN2768"/>
      <c r="BO2768"/>
      <c r="BP2768"/>
      <c r="BQ2768"/>
      <c r="BR2768"/>
      <c r="BS2768"/>
      <c r="BT2768"/>
      <c r="BU2768"/>
      <c r="BV2768"/>
      <c r="BW2768"/>
      <c r="BX2768"/>
      <c r="BY2768"/>
      <c r="BZ2768"/>
      <c r="CA2768"/>
      <c r="CB2768"/>
      <c r="CC2768"/>
      <c r="CD2768"/>
      <c r="CE2768"/>
      <c r="CF2768"/>
      <c r="CG2768"/>
      <c r="CH2768"/>
      <c r="CI2768"/>
      <c r="CJ2768"/>
      <c r="CK2768"/>
      <c r="CL2768"/>
      <c r="CM2768"/>
      <c r="CN2768"/>
      <c r="CO2768"/>
      <c r="CP2768"/>
      <c r="CQ2768"/>
      <c r="CR2768"/>
      <c r="CS2768"/>
      <c r="CT2768"/>
      <c r="CU2768"/>
      <c r="CV2768"/>
    </row>
    <row r="2769" spans="10:100" x14ac:dyDescent="0.25">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c r="AT2769"/>
      <c r="AU2769"/>
      <c r="AV2769"/>
      <c r="AW2769"/>
      <c r="AX2769"/>
      <c r="AY2769"/>
      <c r="AZ2769"/>
      <c r="BA2769"/>
      <c r="BB2769"/>
      <c r="BC2769"/>
      <c r="BD2769"/>
      <c r="BE2769"/>
      <c r="BF2769"/>
      <c r="BG2769"/>
      <c r="BH2769"/>
      <c r="BI2769"/>
      <c r="BJ2769"/>
      <c r="BK2769"/>
      <c r="BL2769"/>
      <c r="BM2769"/>
      <c r="BN2769"/>
      <c r="BO2769"/>
      <c r="BP2769"/>
      <c r="BQ2769"/>
      <c r="BR2769"/>
      <c r="BS2769"/>
      <c r="BT2769"/>
      <c r="BU2769"/>
      <c r="BV2769"/>
      <c r="BW2769"/>
      <c r="BX2769"/>
      <c r="BY2769"/>
      <c r="BZ2769"/>
      <c r="CA2769"/>
      <c r="CB2769"/>
      <c r="CC2769"/>
      <c r="CD2769"/>
      <c r="CE2769"/>
      <c r="CF2769"/>
      <c r="CG2769"/>
      <c r="CH2769"/>
      <c r="CI2769"/>
      <c r="CJ2769"/>
      <c r="CK2769"/>
      <c r="CL2769"/>
      <c r="CM2769"/>
      <c r="CN2769"/>
      <c r="CO2769"/>
      <c r="CP2769"/>
      <c r="CQ2769"/>
      <c r="CR2769"/>
      <c r="CS2769"/>
      <c r="CT2769"/>
      <c r="CU2769"/>
      <c r="CV2769"/>
    </row>
    <row r="2770" spans="10:100" x14ac:dyDescent="0.25">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c r="AT2770"/>
      <c r="AU2770"/>
      <c r="AV2770"/>
      <c r="AW2770"/>
      <c r="AX2770"/>
      <c r="AY2770"/>
      <c r="AZ2770"/>
      <c r="BA2770"/>
      <c r="BB2770"/>
      <c r="BC2770"/>
      <c r="BD2770"/>
      <c r="BE2770"/>
      <c r="BF2770"/>
      <c r="BG2770"/>
      <c r="BH2770"/>
      <c r="BI2770"/>
      <c r="BJ2770"/>
      <c r="BK2770"/>
      <c r="BL2770"/>
      <c r="BM2770"/>
      <c r="BN2770"/>
      <c r="BO2770"/>
      <c r="BP2770"/>
      <c r="BQ2770"/>
      <c r="BR2770"/>
      <c r="BS2770"/>
      <c r="BT2770"/>
      <c r="BU2770"/>
      <c r="BV2770"/>
      <c r="BW2770"/>
      <c r="BX2770"/>
      <c r="BY2770"/>
      <c r="BZ2770"/>
      <c r="CA2770"/>
      <c r="CB2770"/>
      <c r="CC2770"/>
      <c r="CD2770"/>
      <c r="CE2770"/>
      <c r="CF2770"/>
      <c r="CG2770"/>
      <c r="CH2770"/>
      <c r="CI2770"/>
      <c r="CJ2770"/>
      <c r="CK2770"/>
      <c r="CL2770"/>
      <c r="CM2770"/>
      <c r="CN2770"/>
      <c r="CO2770"/>
      <c r="CP2770"/>
      <c r="CQ2770"/>
      <c r="CR2770"/>
      <c r="CS2770"/>
      <c r="CT2770"/>
      <c r="CU2770"/>
      <c r="CV2770"/>
    </row>
    <row r="2771" spans="10:100" x14ac:dyDescent="0.25">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c r="AT2771"/>
      <c r="AU2771"/>
      <c r="AV2771"/>
      <c r="AW2771"/>
      <c r="AX2771"/>
      <c r="AY2771"/>
      <c r="AZ2771"/>
      <c r="BA2771"/>
      <c r="BB2771"/>
      <c r="BC2771"/>
      <c r="BD2771"/>
      <c r="BE2771"/>
      <c r="BF2771"/>
      <c r="BG2771"/>
      <c r="BH2771"/>
      <c r="BI2771"/>
      <c r="BJ2771"/>
      <c r="BK2771"/>
      <c r="BL2771"/>
      <c r="BM2771"/>
      <c r="BN2771"/>
      <c r="BO2771"/>
      <c r="BP2771"/>
      <c r="BQ2771"/>
      <c r="BR2771"/>
      <c r="BS2771"/>
      <c r="BT2771"/>
      <c r="BU2771"/>
      <c r="BV2771"/>
      <c r="BW2771"/>
      <c r="BX2771"/>
      <c r="BY2771"/>
      <c r="BZ2771"/>
      <c r="CA2771"/>
      <c r="CB2771"/>
      <c r="CC2771"/>
      <c r="CD2771"/>
      <c r="CE2771"/>
      <c r="CF2771"/>
      <c r="CG2771"/>
      <c r="CH2771"/>
      <c r="CI2771"/>
      <c r="CJ2771"/>
      <c r="CK2771"/>
      <c r="CL2771"/>
      <c r="CM2771"/>
      <c r="CN2771"/>
      <c r="CO2771"/>
      <c r="CP2771"/>
      <c r="CQ2771"/>
      <c r="CR2771"/>
      <c r="CS2771"/>
      <c r="CT2771"/>
      <c r="CU2771"/>
      <c r="CV2771"/>
    </row>
    <row r="2772" spans="10:100" x14ac:dyDescent="0.25">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c r="AT2772"/>
      <c r="AU2772"/>
      <c r="AV2772"/>
      <c r="AW2772"/>
      <c r="AX2772"/>
      <c r="AY2772"/>
      <c r="AZ2772"/>
      <c r="BA2772"/>
      <c r="BB2772"/>
      <c r="BC2772"/>
      <c r="BD2772"/>
      <c r="BE2772"/>
      <c r="BF2772"/>
      <c r="BG2772"/>
      <c r="BH2772"/>
      <c r="BI2772"/>
      <c r="BJ2772"/>
      <c r="BK2772"/>
      <c r="BL2772"/>
      <c r="BM2772"/>
      <c r="BN2772"/>
      <c r="BO2772"/>
      <c r="BP2772"/>
      <c r="BQ2772"/>
      <c r="BR2772"/>
      <c r="BS2772"/>
      <c r="BT2772"/>
      <c r="BU2772"/>
      <c r="BV2772"/>
      <c r="BW2772"/>
      <c r="BX2772"/>
      <c r="BY2772"/>
      <c r="BZ2772"/>
      <c r="CA2772"/>
      <c r="CB2772"/>
      <c r="CC2772"/>
      <c r="CD2772"/>
      <c r="CE2772"/>
      <c r="CF2772"/>
      <c r="CG2772"/>
      <c r="CH2772"/>
      <c r="CI2772"/>
      <c r="CJ2772"/>
      <c r="CK2772"/>
      <c r="CL2772"/>
      <c r="CM2772"/>
      <c r="CN2772"/>
      <c r="CO2772"/>
      <c r="CP2772"/>
      <c r="CQ2772"/>
      <c r="CR2772"/>
      <c r="CS2772"/>
      <c r="CT2772"/>
      <c r="CU2772"/>
      <c r="CV2772"/>
    </row>
    <row r="2773" spans="10:100" x14ac:dyDescent="0.25">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c r="AT2773"/>
      <c r="AU2773"/>
      <c r="AV2773"/>
      <c r="AW2773"/>
      <c r="AX2773"/>
      <c r="AY2773"/>
      <c r="AZ2773"/>
      <c r="BA2773"/>
      <c r="BB2773"/>
      <c r="BC2773"/>
      <c r="BD2773"/>
      <c r="BE2773"/>
      <c r="BF2773"/>
      <c r="BG2773"/>
      <c r="BH2773"/>
      <c r="BI2773"/>
      <c r="BJ2773"/>
      <c r="BK2773"/>
      <c r="BL2773"/>
      <c r="BM2773"/>
      <c r="BN2773"/>
      <c r="BO2773"/>
      <c r="BP2773"/>
      <c r="BQ2773"/>
      <c r="BR2773"/>
      <c r="BS2773"/>
      <c r="BT2773"/>
      <c r="BU2773"/>
      <c r="BV2773"/>
      <c r="BW2773"/>
      <c r="BX2773"/>
      <c r="BY2773"/>
      <c r="BZ2773"/>
      <c r="CA2773"/>
      <c r="CB2773"/>
      <c r="CC2773"/>
      <c r="CD2773"/>
      <c r="CE2773"/>
      <c r="CF2773"/>
      <c r="CG2773"/>
      <c r="CH2773"/>
      <c r="CI2773"/>
      <c r="CJ2773"/>
      <c r="CK2773"/>
      <c r="CL2773"/>
      <c r="CM2773"/>
      <c r="CN2773"/>
      <c r="CO2773"/>
      <c r="CP2773"/>
      <c r="CQ2773"/>
      <c r="CR2773"/>
      <c r="CS2773"/>
      <c r="CT2773"/>
      <c r="CU2773"/>
      <c r="CV2773"/>
    </row>
    <row r="2774" spans="10:100" x14ac:dyDescent="0.25">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c r="AT2774"/>
      <c r="AU2774"/>
      <c r="AV2774"/>
      <c r="AW2774"/>
      <c r="AX2774"/>
      <c r="AY2774"/>
      <c r="AZ2774"/>
      <c r="BA2774"/>
      <c r="BB2774"/>
      <c r="BC2774"/>
      <c r="BD2774"/>
      <c r="BE2774"/>
      <c r="BF2774"/>
      <c r="BG2774"/>
      <c r="BH2774"/>
      <c r="BI2774"/>
      <c r="BJ2774"/>
      <c r="BK2774"/>
      <c r="BL2774"/>
      <c r="BM2774"/>
      <c r="BN2774"/>
      <c r="BO2774"/>
      <c r="BP2774"/>
      <c r="BQ2774"/>
      <c r="BR2774"/>
      <c r="BS2774"/>
      <c r="BT2774"/>
      <c r="BU2774"/>
      <c r="BV2774"/>
      <c r="BW2774"/>
      <c r="BX2774"/>
      <c r="BY2774"/>
      <c r="BZ2774"/>
      <c r="CA2774"/>
      <c r="CB2774"/>
      <c r="CC2774"/>
      <c r="CD2774"/>
      <c r="CE2774"/>
      <c r="CF2774"/>
      <c r="CG2774"/>
      <c r="CH2774"/>
      <c r="CI2774"/>
      <c r="CJ2774"/>
      <c r="CK2774"/>
      <c r="CL2774"/>
      <c r="CM2774"/>
      <c r="CN2774"/>
      <c r="CO2774"/>
      <c r="CP2774"/>
      <c r="CQ2774"/>
      <c r="CR2774"/>
      <c r="CS2774"/>
      <c r="CT2774"/>
      <c r="CU2774"/>
      <c r="CV2774"/>
    </row>
    <row r="2775" spans="10:100" x14ac:dyDescent="0.2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c r="AT2775"/>
      <c r="AU2775"/>
      <c r="AV2775"/>
      <c r="AW2775"/>
      <c r="AX2775"/>
      <c r="AY2775"/>
      <c r="AZ2775"/>
      <c r="BA2775"/>
      <c r="BB2775"/>
      <c r="BC2775"/>
      <c r="BD2775"/>
      <c r="BE2775"/>
      <c r="BF2775"/>
      <c r="BG2775"/>
      <c r="BH2775"/>
      <c r="BI2775"/>
      <c r="BJ2775"/>
      <c r="BK2775"/>
      <c r="BL2775"/>
      <c r="BM2775"/>
      <c r="BN2775"/>
      <c r="BO2775"/>
      <c r="BP2775"/>
      <c r="BQ2775"/>
      <c r="BR2775"/>
      <c r="BS2775"/>
      <c r="BT2775"/>
      <c r="BU2775"/>
      <c r="BV2775"/>
      <c r="BW2775"/>
      <c r="BX2775"/>
      <c r="BY2775"/>
      <c r="BZ2775"/>
      <c r="CA2775"/>
      <c r="CB2775"/>
      <c r="CC2775"/>
      <c r="CD2775"/>
      <c r="CE2775"/>
      <c r="CF2775"/>
      <c r="CG2775"/>
      <c r="CH2775"/>
      <c r="CI2775"/>
      <c r="CJ2775"/>
      <c r="CK2775"/>
      <c r="CL2775"/>
      <c r="CM2775"/>
      <c r="CN2775"/>
      <c r="CO2775"/>
      <c r="CP2775"/>
      <c r="CQ2775"/>
      <c r="CR2775"/>
      <c r="CS2775"/>
      <c r="CT2775"/>
      <c r="CU2775"/>
      <c r="CV2775"/>
    </row>
    <row r="2776" spans="10:100" x14ac:dyDescent="0.25">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c r="AT2776"/>
      <c r="AU2776"/>
      <c r="AV2776"/>
      <c r="AW2776"/>
      <c r="AX2776"/>
      <c r="AY2776"/>
      <c r="AZ2776"/>
      <c r="BA2776"/>
      <c r="BB2776"/>
      <c r="BC2776"/>
      <c r="BD2776"/>
      <c r="BE2776"/>
      <c r="BF2776"/>
      <c r="BG2776"/>
      <c r="BH2776"/>
      <c r="BI2776"/>
      <c r="BJ2776"/>
      <c r="BK2776"/>
      <c r="BL2776"/>
      <c r="BM2776"/>
      <c r="BN2776"/>
      <c r="BO2776"/>
      <c r="BP2776"/>
      <c r="BQ2776"/>
      <c r="BR2776"/>
      <c r="BS2776"/>
      <c r="BT2776"/>
      <c r="BU2776"/>
      <c r="BV2776"/>
      <c r="BW2776"/>
      <c r="BX2776"/>
      <c r="BY2776"/>
      <c r="BZ2776"/>
      <c r="CA2776"/>
      <c r="CB2776"/>
      <c r="CC2776"/>
      <c r="CD2776"/>
      <c r="CE2776"/>
      <c r="CF2776"/>
      <c r="CG2776"/>
      <c r="CH2776"/>
      <c r="CI2776"/>
      <c r="CJ2776"/>
      <c r="CK2776"/>
      <c r="CL2776"/>
      <c r="CM2776"/>
      <c r="CN2776"/>
      <c r="CO2776"/>
      <c r="CP2776"/>
      <c r="CQ2776"/>
      <c r="CR2776"/>
      <c r="CS2776"/>
      <c r="CT2776"/>
      <c r="CU2776"/>
      <c r="CV2776"/>
    </row>
    <row r="2777" spans="10:100" x14ac:dyDescent="0.25">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c r="AT2777"/>
      <c r="AU2777"/>
      <c r="AV2777"/>
      <c r="AW2777"/>
      <c r="AX2777"/>
      <c r="AY2777"/>
      <c r="AZ2777"/>
      <c r="BA2777"/>
      <c r="BB2777"/>
      <c r="BC2777"/>
      <c r="BD2777"/>
      <c r="BE2777"/>
      <c r="BF2777"/>
      <c r="BG2777"/>
      <c r="BH2777"/>
      <c r="BI2777"/>
      <c r="BJ2777"/>
      <c r="BK2777"/>
      <c r="BL2777"/>
      <c r="BM2777"/>
      <c r="BN2777"/>
      <c r="BO2777"/>
      <c r="BP2777"/>
      <c r="BQ2777"/>
      <c r="BR2777"/>
      <c r="BS2777"/>
      <c r="BT2777"/>
      <c r="BU2777"/>
      <c r="BV2777"/>
      <c r="BW2777"/>
      <c r="BX2777"/>
      <c r="BY2777"/>
      <c r="BZ2777"/>
      <c r="CA2777"/>
      <c r="CB2777"/>
      <c r="CC2777"/>
      <c r="CD2777"/>
      <c r="CE2777"/>
      <c r="CF2777"/>
      <c r="CG2777"/>
      <c r="CH2777"/>
      <c r="CI2777"/>
      <c r="CJ2777"/>
      <c r="CK2777"/>
      <c r="CL2777"/>
      <c r="CM2777"/>
      <c r="CN2777"/>
      <c r="CO2777"/>
      <c r="CP2777"/>
      <c r="CQ2777"/>
      <c r="CR2777"/>
      <c r="CS2777"/>
      <c r="CT2777"/>
      <c r="CU2777"/>
      <c r="CV2777"/>
    </row>
    <row r="2778" spans="10:100" x14ac:dyDescent="0.25">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c r="AT2778"/>
      <c r="AU2778"/>
      <c r="AV2778"/>
      <c r="AW2778"/>
      <c r="AX2778"/>
      <c r="AY2778"/>
      <c r="AZ2778"/>
      <c r="BA2778"/>
      <c r="BB2778"/>
      <c r="BC2778"/>
      <c r="BD2778"/>
      <c r="BE2778"/>
      <c r="BF2778"/>
      <c r="BG2778"/>
      <c r="BH2778"/>
      <c r="BI2778"/>
      <c r="BJ2778"/>
      <c r="BK2778"/>
      <c r="BL2778"/>
      <c r="BM2778"/>
      <c r="BN2778"/>
      <c r="BO2778"/>
      <c r="BP2778"/>
      <c r="BQ2778"/>
      <c r="BR2778"/>
      <c r="BS2778"/>
      <c r="BT2778"/>
      <c r="BU2778"/>
      <c r="BV2778"/>
      <c r="BW2778"/>
      <c r="BX2778"/>
      <c r="BY2778"/>
      <c r="BZ2778"/>
      <c r="CA2778"/>
      <c r="CB2778"/>
      <c r="CC2778"/>
      <c r="CD2778"/>
      <c r="CE2778"/>
      <c r="CF2778"/>
      <c r="CG2778"/>
      <c r="CH2778"/>
      <c r="CI2778"/>
      <c r="CJ2778"/>
      <c r="CK2778"/>
      <c r="CL2778"/>
      <c r="CM2778"/>
      <c r="CN2778"/>
      <c r="CO2778"/>
      <c r="CP2778"/>
      <c r="CQ2778"/>
      <c r="CR2778"/>
      <c r="CS2778"/>
      <c r="CT2778"/>
      <c r="CU2778"/>
      <c r="CV2778"/>
    </row>
    <row r="2779" spans="10:100" x14ac:dyDescent="0.25">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c r="AT2779"/>
      <c r="AU2779"/>
      <c r="AV2779"/>
      <c r="AW2779"/>
      <c r="AX2779"/>
      <c r="AY2779"/>
      <c r="AZ2779"/>
      <c r="BA2779"/>
      <c r="BB2779"/>
      <c r="BC2779"/>
      <c r="BD2779"/>
      <c r="BE2779"/>
      <c r="BF2779"/>
      <c r="BG2779"/>
      <c r="BH2779"/>
      <c r="BI2779"/>
      <c r="BJ2779"/>
      <c r="BK2779"/>
      <c r="BL2779"/>
      <c r="BM2779"/>
      <c r="BN2779"/>
      <c r="BO2779"/>
      <c r="BP2779"/>
      <c r="BQ2779"/>
      <c r="BR2779"/>
      <c r="BS2779"/>
      <c r="BT2779"/>
      <c r="BU2779"/>
      <c r="BV2779"/>
      <c r="BW2779"/>
      <c r="BX2779"/>
      <c r="BY2779"/>
      <c r="BZ2779"/>
      <c r="CA2779"/>
      <c r="CB2779"/>
      <c r="CC2779"/>
      <c r="CD2779"/>
      <c r="CE2779"/>
      <c r="CF2779"/>
      <c r="CG2779"/>
      <c r="CH2779"/>
      <c r="CI2779"/>
      <c r="CJ2779"/>
      <c r="CK2779"/>
      <c r="CL2779"/>
      <c r="CM2779"/>
      <c r="CN2779"/>
      <c r="CO2779"/>
      <c r="CP2779"/>
      <c r="CQ2779"/>
      <c r="CR2779"/>
      <c r="CS2779"/>
      <c r="CT2779"/>
      <c r="CU2779"/>
      <c r="CV2779"/>
    </row>
    <row r="2780" spans="10:100" x14ac:dyDescent="0.25">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c r="AT2780"/>
      <c r="AU2780"/>
      <c r="AV2780"/>
      <c r="AW2780"/>
      <c r="AX2780"/>
      <c r="AY2780"/>
      <c r="AZ2780"/>
      <c r="BA2780"/>
      <c r="BB2780"/>
      <c r="BC2780"/>
      <c r="BD2780"/>
      <c r="BE2780"/>
      <c r="BF2780"/>
      <c r="BG2780"/>
      <c r="BH2780"/>
      <c r="BI2780"/>
      <c r="BJ2780"/>
      <c r="BK2780"/>
      <c r="BL2780"/>
      <c r="BM2780"/>
      <c r="BN2780"/>
      <c r="BO2780"/>
      <c r="BP2780"/>
      <c r="BQ2780"/>
      <c r="BR2780"/>
      <c r="BS2780"/>
      <c r="BT2780"/>
      <c r="BU2780"/>
      <c r="BV2780"/>
      <c r="BW2780"/>
      <c r="BX2780"/>
      <c r="BY2780"/>
      <c r="BZ2780"/>
      <c r="CA2780"/>
      <c r="CB2780"/>
      <c r="CC2780"/>
      <c r="CD2780"/>
      <c r="CE2780"/>
      <c r="CF2780"/>
      <c r="CG2780"/>
      <c r="CH2780"/>
      <c r="CI2780"/>
      <c r="CJ2780"/>
      <c r="CK2780"/>
      <c r="CL2780"/>
      <c r="CM2780"/>
      <c r="CN2780"/>
      <c r="CO2780"/>
      <c r="CP2780"/>
      <c r="CQ2780"/>
      <c r="CR2780"/>
      <c r="CS2780"/>
      <c r="CT2780"/>
      <c r="CU2780"/>
      <c r="CV2780"/>
    </row>
    <row r="2781" spans="10:100" x14ac:dyDescent="0.25">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c r="AT2781"/>
      <c r="AU2781"/>
      <c r="AV2781"/>
      <c r="AW2781"/>
      <c r="AX2781"/>
      <c r="AY2781"/>
      <c r="AZ2781"/>
      <c r="BA2781"/>
      <c r="BB2781"/>
      <c r="BC2781"/>
      <c r="BD2781"/>
      <c r="BE2781"/>
      <c r="BF2781"/>
      <c r="BG2781"/>
      <c r="BH2781"/>
      <c r="BI2781"/>
      <c r="BJ2781"/>
      <c r="BK2781"/>
      <c r="BL2781"/>
      <c r="BM2781"/>
      <c r="BN2781"/>
      <c r="BO2781"/>
      <c r="BP2781"/>
      <c r="BQ2781"/>
      <c r="BR2781"/>
      <c r="BS2781"/>
      <c r="BT2781"/>
      <c r="BU2781"/>
      <c r="BV2781"/>
      <c r="BW2781"/>
      <c r="BX2781"/>
      <c r="BY2781"/>
      <c r="BZ2781"/>
      <c r="CA2781"/>
      <c r="CB2781"/>
      <c r="CC2781"/>
      <c r="CD2781"/>
      <c r="CE2781"/>
      <c r="CF2781"/>
      <c r="CG2781"/>
      <c r="CH2781"/>
      <c r="CI2781"/>
      <c r="CJ2781"/>
      <c r="CK2781"/>
      <c r="CL2781"/>
      <c r="CM2781"/>
      <c r="CN2781"/>
      <c r="CO2781"/>
      <c r="CP2781"/>
      <c r="CQ2781"/>
      <c r="CR2781"/>
      <c r="CS2781"/>
      <c r="CT2781"/>
      <c r="CU2781"/>
      <c r="CV2781"/>
    </row>
    <row r="2782" spans="10:100" x14ac:dyDescent="0.25">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c r="AT2782"/>
      <c r="AU2782"/>
      <c r="AV2782"/>
      <c r="AW2782"/>
      <c r="AX2782"/>
      <c r="AY2782"/>
      <c r="AZ2782"/>
      <c r="BA2782"/>
      <c r="BB2782"/>
      <c r="BC2782"/>
      <c r="BD2782"/>
      <c r="BE2782"/>
      <c r="BF2782"/>
      <c r="BG2782"/>
      <c r="BH2782"/>
      <c r="BI2782"/>
      <c r="BJ2782"/>
      <c r="BK2782"/>
      <c r="BL2782"/>
      <c r="BM2782"/>
      <c r="BN2782"/>
      <c r="BO2782"/>
      <c r="BP2782"/>
      <c r="BQ2782"/>
      <c r="BR2782"/>
      <c r="BS2782"/>
      <c r="BT2782"/>
      <c r="BU2782"/>
      <c r="BV2782"/>
      <c r="BW2782"/>
      <c r="BX2782"/>
      <c r="BY2782"/>
      <c r="BZ2782"/>
      <c r="CA2782"/>
      <c r="CB2782"/>
      <c r="CC2782"/>
      <c r="CD2782"/>
      <c r="CE2782"/>
      <c r="CF2782"/>
      <c r="CG2782"/>
      <c r="CH2782"/>
      <c r="CI2782"/>
      <c r="CJ2782"/>
      <c r="CK2782"/>
      <c r="CL2782"/>
      <c r="CM2782"/>
      <c r="CN2782"/>
      <c r="CO2782"/>
      <c r="CP2782"/>
      <c r="CQ2782"/>
      <c r="CR2782"/>
      <c r="CS2782"/>
      <c r="CT2782"/>
      <c r="CU2782"/>
      <c r="CV2782"/>
    </row>
    <row r="2783" spans="10:100" x14ac:dyDescent="0.25">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c r="AT2783"/>
      <c r="AU2783"/>
      <c r="AV2783"/>
      <c r="AW2783"/>
      <c r="AX2783"/>
      <c r="AY2783"/>
      <c r="AZ2783"/>
      <c r="BA2783"/>
      <c r="BB2783"/>
      <c r="BC2783"/>
      <c r="BD2783"/>
      <c r="BE2783"/>
      <c r="BF2783"/>
      <c r="BG2783"/>
      <c r="BH2783"/>
      <c r="BI2783"/>
      <c r="BJ2783"/>
      <c r="BK2783"/>
      <c r="BL2783"/>
      <c r="BM2783"/>
      <c r="BN2783"/>
      <c r="BO2783"/>
      <c r="BP2783"/>
      <c r="BQ2783"/>
      <c r="BR2783"/>
      <c r="BS2783"/>
      <c r="BT2783"/>
      <c r="BU2783"/>
      <c r="BV2783"/>
      <c r="BW2783"/>
      <c r="BX2783"/>
      <c r="BY2783"/>
      <c r="BZ2783"/>
      <c r="CA2783"/>
      <c r="CB2783"/>
      <c r="CC2783"/>
      <c r="CD2783"/>
      <c r="CE2783"/>
      <c r="CF2783"/>
      <c r="CG2783"/>
      <c r="CH2783"/>
      <c r="CI2783"/>
      <c r="CJ2783"/>
      <c r="CK2783"/>
      <c r="CL2783"/>
      <c r="CM2783"/>
      <c r="CN2783"/>
      <c r="CO2783"/>
      <c r="CP2783"/>
      <c r="CQ2783"/>
      <c r="CR2783"/>
      <c r="CS2783"/>
      <c r="CT2783"/>
      <c r="CU2783"/>
      <c r="CV2783"/>
    </row>
    <row r="2784" spans="10:100" x14ac:dyDescent="0.25">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c r="AT2784"/>
      <c r="AU2784"/>
      <c r="AV2784"/>
      <c r="AW2784"/>
      <c r="AX2784"/>
      <c r="AY2784"/>
      <c r="AZ2784"/>
      <c r="BA2784"/>
      <c r="BB2784"/>
      <c r="BC2784"/>
      <c r="BD2784"/>
      <c r="BE2784"/>
      <c r="BF2784"/>
      <c r="BG2784"/>
      <c r="BH2784"/>
      <c r="BI2784"/>
      <c r="BJ2784"/>
      <c r="BK2784"/>
      <c r="BL2784"/>
      <c r="BM2784"/>
      <c r="BN2784"/>
      <c r="BO2784"/>
      <c r="BP2784"/>
      <c r="BQ2784"/>
      <c r="BR2784"/>
      <c r="BS2784"/>
      <c r="BT2784"/>
      <c r="BU2784"/>
      <c r="BV2784"/>
      <c r="BW2784"/>
      <c r="BX2784"/>
      <c r="BY2784"/>
      <c r="BZ2784"/>
      <c r="CA2784"/>
      <c r="CB2784"/>
      <c r="CC2784"/>
      <c r="CD2784"/>
      <c r="CE2784"/>
      <c r="CF2784"/>
      <c r="CG2784"/>
      <c r="CH2784"/>
      <c r="CI2784"/>
      <c r="CJ2784"/>
      <c r="CK2784"/>
      <c r="CL2784"/>
      <c r="CM2784"/>
      <c r="CN2784"/>
      <c r="CO2784"/>
      <c r="CP2784"/>
      <c r="CQ2784"/>
      <c r="CR2784"/>
      <c r="CS2784"/>
      <c r="CT2784"/>
      <c r="CU2784"/>
      <c r="CV2784"/>
    </row>
    <row r="2785" spans="10:100" x14ac:dyDescent="0.2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c r="AT2785"/>
      <c r="AU2785"/>
      <c r="AV2785"/>
      <c r="AW2785"/>
      <c r="AX2785"/>
      <c r="AY2785"/>
      <c r="AZ2785"/>
      <c r="BA2785"/>
      <c r="BB2785"/>
      <c r="BC2785"/>
      <c r="BD2785"/>
      <c r="BE2785"/>
      <c r="BF2785"/>
      <c r="BG2785"/>
      <c r="BH2785"/>
      <c r="BI2785"/>
      <c r="BJ2785"/>
      <c r="BK2785"/>
      <c r="BL2785"/>
      <c r="BM2785"/>
      <c r="BN2785"/>
      <c r="BO2785"/>
      <c r="BP2785"/>
      <c r="BQ2785"/>
      <c r="BR2785"/>
      <c r="BS2785"/>
      <c r="BT2785"/>
      <c r="BU2785"/>
      <c r="BV2785"/>
      <c r="BW2785"/>
      <c r="BX2785"/>
      <c r="BY2785"/>
      <c r="BZ2785"/>
      <c r="CA2785"/>
      <c r="CB2785"/>
      <c r="CC2785"/>
      <c r="CD2785"/>
      <c r="CE2785"/>
      <c r="CF2785"/>
      <c r="CG2785"/>
      <c r="CH2785"/>
      <c r="CI2785"/>
      <c r="CJ2785"/>
      <c r="CK2785"/>
      <c r="CL2785"/>
      <c r="CM2785"/>
      <c r="CN2785"/>
      <c r="CO2785"/>
      <c r="CP2785"/>
      <c r="CQ2785"/>
      <c r="CR2785"/>
      <c r="CS2785"/>
      <c r="CT2785"/>
      <c r="CU2785"/>
      <c r="CV2785"/>
    </row>
    <row r="2786" spans="10:100" x14ac:dyDescent="0.25">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c r="AT2786"/>
      <c r="AU2786"/>
      <c r="AV2786"/>
      <c r="AW2786"/>
      <c r="AX2786"/>
      <c r="AY2786"/>
      <c r="AZ2786"/>
      <c r="BA2786"/>
      <c r="BB2786"/>
      <c r="BC2786"/>
      <c r="BD2786"/>
      <c r="BE2786"/>
      <c r="BF2786"/>
      <c r="BG2786"/>
      <c r="BH2786"/>
      <c r="BI2786"/>
      <c r="BJ2786"/>
      <c r="BK2786"/>
      <c r="BL2786"/>
      <c r="BM2786"/>
      <c r="BN2786"/>
      <c r="BO2786"/>
      <c r="BP2786"/>
      <c r="BQ2786"/>
      <c r="BR2786"/>
      <c r="BS2786"/>
      <c r="BT2786"/>
      <c r="BU2786"/>
      <c r="BV2786"/>
      <c r="BW2786"/>
      <c r="BX2786"/>
      <c r="BY2786"/>
      <c r="BZ2786"/>
      <c r="CA2786"/>
      <c r="CB2786"/>
      <c r="CC2786"/>
      <c r="CD2786"/>
      <c r="CE2786"/>
      <c r="CF2786"/>
      <c r="CG2786"/>
      <c r="CH2786"/>
      <c r="CI2786"/>
      <c r="CJ2786"/>
      <c r="CK2786"/>
      <c r="CL2786"/>
      <c r="CM2786"/>
      <c r="CN2786"/>
      <c r="CO2786"/>
      <c r="CP2786"/>
      <c r="CQ2786"/>
      <c r="CR2786"/>
      <c r="CS2786"/>
      <c r="CT2786"/>
      <c r="CU2786"/>
      <c r="CV2786"/>
    </row>
    <row r="2787" spans="10:100" x14ac:dyDescent="0.25">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c r="AT2787"/>
      <c r="AU2787"/>
      <c r="AV2787"/>
      <c r="AW2787"/>
      <c r="AX2787"/>
      <c r="AY2787"/>
      <c r="AZ2787"/>
      <c r="BA2787"/>
      <c r="BB2787"/>
      <c r="BC2787"/>
      <c r="BD2787"/>
      <c r="BE2787"/>
      <c r="BF2787"/>
      <c r="BG2787"/>
      <c r="BH2787"/>
      <c r="BI2787"/>
      <c r="BJ2787"/>
      <c r="BK2787"/>
      <c r="BL2787"/>
      <c r="BM2787"/>
      <c r="BN2787"/>
      <c r="BO2787"/>
      <c r="BP2787"/>
      <c r="BQ2787"/>
      <c r="BR2787"/>
      <c r="BS2787"/>
      <c r="BT2787"/>
      <c r="BU2787"/>
      <c r="BV2787"/>
      <c r="BW2787"/>
      <c r="BX2787"/>
      <c r="BY2787"/>
      <c r="BZ2787"/>
      <c r="CA2787"/>
      <c r="CB2787"/>
      <c r="CC2787"/>
      <c r="CD2787"/>
      <c r="CE2787"/>
      <c r="CF2787"/>
      <c r="CG2787"/>
      <c r="CH2787"/>
      <c r="CI2787"/>
      <c r="CJ2787"/>
      <c r="CK2787"/>
      <c r="CL2787"/>
      <c r="CM2787"/>
      <c r="CN2787"/>
      <c r="CO2787"/>
      <c r="CP2787"/>
      <c r="CQ2787"/>
      <c r="CR2787"/>
      <c r="CS2787"/>
      <c r="CT2787"/>
      <c r="CU2787"/>
      <c r="CV2787"/>
    </row>
    <row r="2788" spans="10:100" x14ac:dyDescent="0.25">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c r="AT2788"/>
      <c r="AU2788"/>
      <c r="AV2788"/>
      <c r="AW2788"/>
      <c r="AX2788"/>
      <c r="AY2788"/>
      <c r="AZ2788"/>
      <c r="BA2788"/>
      <c r="BB2788"/>
      <c r="BC2788"/>
      <c r="BD2788"/>
      <c r="BE2788"/>
      <c r="BF2788"/>
      <c r="BG2788"/>
      <c r="BH2788"/>
      <c r="BI2788"/>
      <c r="BJ2788"/>
      <c r="BK2788"/>
      <c r="BL2788"/>
      <c r="BM2788"/>
      <c r="BN2788"/>
      <c r="BO2788"/>
      <c r="BP2788"/>
      <c r="BQ2788"/>
      <c r="BR2788"/>
      <c r="BS2788"/>
      <c r="BT2788"/>
      <c r="BU2788"/>
      <c r="BV2788"/>
      <c r="BW2788"/>
      <c r="BX2788"/>
      <c r="BY2788"/>
      <c r="BZ2788"/>
      <c r="CA2788"/>
      <c r="CB2788"/>
      <c r="CC2788"/>
      <c r="CD2788"/>
      <c r="CE2788"/>
      <c r="CF2788"/>
      <c r="CG2788"/>
      <c r="CH2788"/>
      <c r="CI2788"/>
      <c r="CJ2788"/>
      <c r="CK2788"/>
      <c r="CL2788"/>
      <c r="CM2788"/>
      <c r="CN2788"/>
      <c r="CO2788"/>
      <c r="CP2788"/>
      <c r="CQ2788"/>
      <c r="CR2788"/>
      <c r="CS2788"/>
      <c r="CT2788"/>
      <c r="CU2788"/>
      <c r="CV2788"/>
    </row>
    <row r="2789" spans="10:100" x14ac:dyDescent="0.25">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c r="AT2789"/>
      <c r="AU2789"/>
      <c r="AV2789"/>
      <c r="AW2789"/>
      <c r="AX2789"/>
      <c r="AY2789"/>
      <c r="AZ2789"/>
      <c r="BA2789"/>
      <c r="BB2789"/>
      <c r="BC2789"/>
      <c r="BD2789"/>
      <c r="BE2789"/>
      <c r="BF2789"/>
      <c r="BG2789"/>
      <c r="BH2789"/>
      <c r="BI2789"/>
      <c r="BJ2789"/>
      <c r="BK2789"/>
      <c r="BL2789"/>
      <c r="BM2789"/>
      <c r="BN2789"/>
      <c r="BO2789"/>
      <c r="BP2789"/>
      <c r="BQ2789"/>
      <c r="BR2789"/>
      <c r="BS2789"/>
      <c r="BT2789"/>
      <c r="BU2789"/>
      <c r="BV2789"/>
      <c r="BW2789"/>
      <c r="BX2789"/>
      <c r="BY2789"/>
      <c r="BZ2789"/>
      <c r="CA2789"/>
      <c r="CB2789"/>
      <c r="CC2789"/>
      <c r="CD2789"/>
      <c r="CE2789"/>
      <c r="CF2789"/>
      <c r="CG2789"/>
      <c r="CH2789"/>
      <c r="CI2789"/>
      <c r="CJ2789"/>
      <c r="CK2789"/>
      <c r="CL2789"/>
      <c r="CM2789"/>
      <c r="CN2789"/>
      <c r="CO2789"/>
      <c r="CP2789"/>
      <c r="CQ2789"/>
      <c r="CR2789"/>
      <c r="CS2789"/>
      <c r="CT2789"/>
      <c r="CU2789"/>
      <c r="CV2789"/>
    </row>
    <row r="2790" spans="10:100" x14ac:dyDescent="0.25">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c r="AT2790"/>
      <c r="AU2790"/>
      <c r="AV2790"/>
      <c r="AW2790"/>
      <c r="AX2790"/>
      <c r="AY2790"/>
      <c r="AZ2790"/>
      <c r="BA2790"/>
      <c r="BB2790"/>
      <c r="BC2790"/>
      <c r="BD2790"/>
      <c r="BE2790"/>
      <c r="BF2790"/>
      <c r="BG2790"/>
      <c r="BH2790"/>
      <c r="BI2790"/>
      <c r="BJ2790"/>
      <c r="BK2790"/>
      <c r="BL2790"/>
      <c r="BM2790"/>
      <c r="BN2790"/>
      <c r="BO2790"/>
      <c r="BP2790"/>
      <c r="BQ2790"/>
      <c r="BR2790"/>
      <c r="BS2790"/>
      <c r="BT2790"/>
      <c r="BU2790"/>
      <c r="BV2790"/>
      <c r="BW2790"/>
      <c r="BX2790"/>
      <c r="BY2790"/>
      <c r="BZ2790"/>
      <c r="CA2790"/>
      <c r="CB2790"/>
      <c r="CC2790"/>
      <c r="CD2790"/>
      <c r="CE2790"/>
      <c r="CF2790"/>
      <c r="CG2790"/>
      <c r="CH2790"/>
      <c r="CI2790"/>
      <c r="CJ2790"/>
      <c r="CK2790"/>
      <c r="CL2790"/>
      <c r="CM2790"/>
      <c r="CN2790"/>
      <c r="CO2790"/>
      <c r="CP2790"/>
      <c r="CQ2790"/>
      <c r="CR2790"/>
      <c r="CS2790"/>
      <c r="CT2790"/>
      <c r="CU2790"/>
      <c r="CV2790"/>
    </row>
    <row r="2791" spans="10:100" x14ac:dyDescent="0.25">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c r="AT2791"/>
      <c r="AU2791"/>
      <c r="AV2791"/>
      <c r="AW2791"/>
      <c r="AX2791"/>
      <c r="AY2791"/>
      <c r="AZ2791"/>
      <c r="BA2791"/>
      <c r="BB2791"/>
      <c r="BC2791"/>
      <c r="BD2791"/>
      <c r="BE2791"/>
      <c r="BF2791"/>
      <c r="BG2791"/>
      <c r="BH2791"/>
      <c r="BI2791"/>
      <c r="BJ2791"/>
      <c r="BK2791"/>
      <c r="BL2791"/>
      <c r="BM2791"/>
      <c r="BN2791"/>
      <c r="BO2791"/>
      <c r="BP2791"/>
      <c r="BQ2791"/>
      <c r="BR2791"/>
      <c r="BS2791"/>
      <c r="BT2791"/>
      <c r="BU2791"/>
      <c r="BV2791"/>
      <c r="BW2791"/>
      <c r="BX2791"/>
      <c r="BY2791"/>
      <c r="BZ2791"/>
      <c r="CA2791"/>
      <c r="CB2791"/>
      <c r="CC2791"/>
      <c r="CD2791"/>
      <c r="CE2791"/>
      <c r="CF2791"/>
      <c r="CG2791"/>
      <c r="CH2791"/>
      <c r="CI2791"/>
      <c r="CJ2791"/>
      <c r="CK2791"/>
      <c r="CL2791"/>
      <c r="CM2791"/>
      <c r="CN2791"/>
      <c r="CO2791"/>
      <c r="CP2791"/>
      <c r="CQ2791"/>
      <c r="CR2791"/>
      <c r="CS2791"/>
      <c r="CT2791"/>
      <c r="CU2791"/>
      <c r="CV2791"/>
    </row>
    <row r="2792" spans="10:100" x14ac:dyDescent="0.25">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c r="AT2792"/>
      <c r="AU2792"/>
      <c r="AV2792"/>
      <c r="AW2792"/>
      <c r="AX2792"/>
      <c r="AY2792"/>
      <c r="AZ2792"/>
      <c r="BA2792"/>
      <c r="BB2792"/>
      <c r="BC2792"/>
      <c r="BD2792"/>
      <c r="BE2792"/>
      <c r="BF2792"/>
      <c r="BG2792"/>
      <c r="BH2792"/>
      <c r="BI2792"/>
      <c r="BJ2792"/>
      <c r="BK2792"/>
      <c r="BL2792"/>
      <c r="BM2792"/>
      <c r="BN2792"/>
      <c r="BO2792"/>
      <c r="BP2792"/>
      <c r="BQ2792"/>
      <c r="BR2792"/>
      <c r="BS2792"/>
      <c r="BT2792"/>
      <c r="BU2792"/>
      <c r="BV2792"/>
      <c r="BW2792"/>
      <c r="BX2792"/>
      <c r="BY2792"/>
      <c r="BZ2792"/>
      <c r="CA2792"/>
      <c r="CB2792"/>
      <c r="CC2792"/>
      <c r="CD2792"/>
      <c r="CE2792"/>
      <c r="CF2792"/>
      <c r="CG2792"/>
      <c r="CH2792"/>
      <c r="CI2792"/>
      <c r="CJ2792"/>
      <c r="CK2792"/>
      <c r="CL2792"/>
      <c r="CM2792"/>
      <c r="CN2792"/>
      <c r="CO2792"/>
      <c r="CP2792"/>
      <c r="CQ2792"/>
      <c r="CR2792"/>
      <c r="CS2792"/>
      <c r="CT2792"/>
      <c r="CU2792"/>
      <c r="CV2792"/>
    </row>
    <row r="2793" spans="10:100" x14ac:dyDescent="0.25">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c r="AT2793"/>
      <c r="AU2793"/>
      <c r="AV2793"/>
      <c r="AW2793"/>
      <c r="AX2793"/>
      <c r="AY2793"/>
      <c r="AZ2793"/>
      <c r="BA2793"/>
      <c r="BB2793"/>
      <c r="BC2793"/>
      <c r="BD2793"/>
      <c r="BE2793"/>
      <c r="BF2793"/>
      <c r="BG2793"/>
      <c r="BH2793"/>
      <c r="BI2793"/>
      <c r="BJ2793"/>
      <c r="BK2793"/>
      <c r="BL2793"/>
      <c r="BM2793"/>
      <c r="BN2793"/>
      <c r="BO2793"/>
      <c r="BP2793"/>
      <c r="BQ2793"/>
      <c r="BR2793"/>
      <c r="BS2793"/>
      <c r="BT2793"/>
      <c r="BU2793"/>
      <c r="BV2793"/>
      <c r="BW2793"/>
      <c r="BX2793"/>
      <c r="BY2793"/>
      <c r="BZ2793"/>
      <c r="CA2793"/>
      <c r="CB2793"/>
      <c r="CC2793"/>
      <c r="CD2793"/>
      <c r="CE2793"/>
      <c r="CF2793"/>
      <c r="CG2793"/>
      <c r="CH2793"/>
      <c r="CI2793"/>
      <c r="CJ2793"/>
      <c r="CK2793"/>
      <c r="CL2793"/>
      <c r="CM2793"/>
      <c r="CN2793"/>
      <c r="CO2793"/>
      <c r="CP2793"/>
      <c r="CQ2793"/>
      <c r="CR2793"/>
      <c r="CS2793"/>
      <c r="CT2793"/>
      <c r="CU2793"/>
      <c r="CV2793"/>
    </row>
    <row r="2794" spans="10:100" x14ac:dyDescent="0.25">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c r="AT2794"/>
      <c r="AU2794"/>
      <c r="AV2794"/>
      <c r="AW2794"/>
      <c r="AX2794"/>
      <c r="AY2794"/>
      <c r="AZ2794"/>
      <c r="BA2794"/>
      <c r="BB2794"/>
      <c r="BC2794"/>
      <c r="BD2794"/>
      <c r="BE2794"/>
      <c r="BF2794"/>
      <c r="BG2794"/>
      <c r="BH2794"/>
      <c r="BI2794"/>
      <c r="BJ2794"/>
      <c r="BK2794"/>
      <c r="BL2794"/>
      <c r="BM2794"/>
      <c r="BN2794"/>
      <c r="BO2794"/>
      <c r="BP2794"/>
      <c r="BQ2794"/>
      <c r="BR2794"/>
      <c r="BS2794"/>
      <c r="BT2794"/>
      <c r="BU2794"/>
      <c r="BV2794"/>
      <c r="BW2794"/>
      <c r="BX2794"/>
      <c r="BY2794"/>
      <c r="BZ2794"/>
      <c r="CA2794"/>
      <c r="CB2794"/>
      <c r="CC2794"/>
      <c r="CD2794"/>
      <c r="CE2794"/>
      <c r="CF2794"/>
      <c r="CG2794"/>
      <c r="CH2794"/>
      <c r="CI2794"/>
      <c r="CJ2794"/>
      <c r="CK2794"/>
      <c r="CL2794"/>
      <c r="CM2794"/>
      <c r="CN2794"/>
      <c r="CO2794"/>
      <c r="CP2794"/>
      <c r="CQ2794"/>
      <c r="CR2794"/>
      <c r="CS2794"/>
      <c r="CT2794"/>
      <c r="CU2794"/>
      <c r="CV2794"/>
    </row>
    <row r="2795" spans="10:100" x14ac:dyDescent="0.2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c r="AT2795"/>
      <c r="AU2795"/>
      <c r="AV2795"/>
      <c r="AW2795"/>
      <c r="AX2795"/>
      <c r="AY2795"/>
      <c r="AZ2795"/>
      <c r="BA2795"/>
      <c r="BB2795"/>
      <c r="BC2795"/>
      <c r="BD2795"/>
      <c r="BE2795"/>
      <c r="BF2795"/>
      <c r="BG2795"/>
      <c r="BH2795"/>
      <c r="BI2795"/>
      <c r="BJ2795"/>
      <c r="BK2795"/>
      <c r="BL2795"/>
      <c r="BM2795"/>
      <c r="BN2795"/>
      <c r="BO2795"/>
      <c r="BP2795"/>
      <c r="BQ2795"/>
      <c r="BR2795"/>
      <c r="BS2795"/>
      <c r="BT2795"/>
      <c r="BU2795"/>
      <c r="BV2795"/>
      <c r="BW2795"/>
      <c r="BX2795"/>
      <c r="BY2795"/>
      <c r="BZ2795"/>
      <c r="CA2795"/>
      <c r="CB2795"/>
      <c r="CC2795"/>
      <c r="CD2795"/>
      <c r="CE2795"/>
      <c r="CF2795"/>
      <c r="CG2795"/>
      <c r="CH2795"/>
      <c r="CI2795"/>
      <c r="CJ2795"/>
      <c r="CK2795"/>
      <c r="CL2795"/>
      <c r="CM2795"/>
      <c r="CN2795"/>
      <c r="CO2795"/>
      <c r="CP2795"/>
      <c r="CQ2795"/>
      <c r="CR2795"/>
      <c r="CS2795"/>
      <c r="CT2795"/>
      <c r="CU2795"/>
      <c r="CV2795"/>
    </row>
    <row r="2796" spans="10:100" x14ac:dyDescent="0.25">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c r="AT2796"/>
      <c r="AU2796"/>
      <c r="AV2796"/>
      <c r="AW2796"/>
      <c r="AX2796"/>
      <c r="AY2796"/>
      <c r="AZ2796"/>
      <c r="BA2796"/>
      <c r="BB2796"/>
      <c r="BC2796"/>
      <c r="BD2796"/>
      <c r="BE2796"/>
      <c r="BF2796"/>
      <c r="BG2796"/>
      <c r="BH2796"/>
      <c r="BI2796"/>
      <c r="BJ2796"/>
      <c r="BK2796"/>
      <c r="BL2796"/>
      <c r="BM2796"/>
      <c r="BN2796"/>
      <c r="BO2796"/>
      <c r="BP2796"/>
      <c r="BQ2796"/>
      <c r="BR2796"/>
      <c r="BS2796"/>
      <c r="BT2796"/>
      <c r="BU2796"/>
      <c r="BV2796"/>
      <c r="BW2796"/>
      <c r="BX2796"/>
      <c r="BY2796"/>
      <c r="BZ2796"/>
      <c r="CA2796"/>
      <c r="CB2796"/>
      <c r="CC2796"/>
      <c r="CD2796"/>
      <c r="CE2796"/>
      <c r="CF2796"/>
      <c r="CG2796"/>
      <c r="CH2796"/>
      <c r="CI2796"/>
      <c r="CJ2796"/>
      <c r="CK2796"/>
      <c r="CL2796"/>
      <c r="CM2796"/>
      <c r="CN2796"/>
      <c r="CO2796"/>
      <c r="CP2796"/>
      <c r="CQ2796"/>
      <c r="CR2796"/>
      <c r="CS2796"/>
      <c r="CT2796"/>
      <c r="CU2796"/>
      <c r="CV2796"/>
    </row>
    <row r="2797" spans="10:100" x14ac:dyDescent="0.25">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c r="AT2797"/>
      <c r="AU2797"/>
      <c r="AV2797"/>
      <c r="AW2797"/>
      <c r="AX2797"/>
      <c r="AY2797"/>
      <c r="AZ2797"/>
      <c r="BA2797"/>
      <c r="BB2797"/>
      <c r="BC2797"/>
      <c r="BD2797"/>
      <c r="BE2797"/>
      <c r="BF2797"/>
      <c r="BG2797"/>
      <c r="BH2797"/>
      <c r="BI2797"/>
      <c r="BJ2797"/>
      <c r="BK2797"/>
      <c r="BL2797"/>
      <c r="BM2797"/>
      <c r="BN2797"/>
      <c r="BO2797"/>
      <c r="BP2797"/>
      <c r="BQ2797"/>
      <c r="BR2797"/>
      <c r="BS2797"/>
      <c r="BT2797"/>
      <c r="BU2797"/>
      <c r="BV2797"/>
      <c r="BW2797"/>
      <c r="BX2797"/>
      <c r="BY2797"/>
      <c r="BZ2797"/>
      <c r="CA2797"/>
      <c r="CB2797"/>
      <c r="CC2797"/>
      <c r="CD2797"/>
      <c r="CE2797"/>
      <c r="CF2797"/>
      <c r="CG2797"/>
      <c r="CH2797"/>
      <c r="CI2797"/>
      <c r="CJ2797"/>
      <c r="CK2797"/>
      <c r="CL2797"/>
      <c r="CM2797"/>
      <c r="CN2797"/>
      <c r="CO2797"/>
      <c r="CP2797"/>
      <c r="CQ2797"/>
      <c r="CR2797"/>
      <c r="CS2797"/>
      <c r="CT2797"/>
      <c r="CU2797"/>
      <c r="CV2797"/>
    </row>
    <row r="2798" spans="10:100" x14ac:dyDescent="0.25">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c r="AT2798"/>
      <c r="AU2798"/>
      <c r="AV2798"/>
      <c r="AW2798"/>
      <c r="AX2798"/>
      <c r="AY2798"/>
      <c r="AZ2798"/>
      <c r="BA2798"/>
      <c r="BB2798"/>
      <c r="BC2798"/>
      <c r="BD2798"/>
      <c r="BE2798"/>
      <c r="BF2798"/>
      <c r="BG2798"/>
      <c r="BH2798"/>
      <c r="BI2798"/>
      <c r="BJ2798"/>
      <c r="BK2798"/>
      <c r="BL2798"/>
      <c r="BM2798"/>
      <c r="BN2798"/>
      <c r="BO2798"/>
      <c r="BP2798"/>
      <c r="BQ2798"/>
      <c r="BR2798"/>
      <c r="BS2798"/>
      <c r="BT2798"/>
      <c r="BU2798"/>
      <c r="BV2798"/>
      <c r="BW2798"/>
      <c r="BX2798"/>
      <c r="BY2798"/>
      <c r="BZ2798"/>
      <c r="CA2798"/>
      <c r="CB2798"/>
      <c r="CC2798"/>
      <c r="CD2798"/>
      <c r="CE2798"/>
      <c r="CF2798"/>
      <c r="CG2798"/>
      <c r="CH2798"/>
      <c r="CI2798"/>
      <c r="CJ2798"/>
      <c r="CK2798"/>
      <c r="CL2798"/>
      <c r="CM2798"/>
      <c r="CN2798"/>
      <c r="CO2798"/>
      <c r="CP2798"/>
      <c r="CQ2798"/>
      <c r="CR2798"/>
      <c r="CS2798"/>
      <c r="CT2798"/>
      <c r="CU2798"/>
      <c r="CV2798"/>
    </row>
    <row r="2799" spans="10:100" x14ac:dyDescent="0.25">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c r="AT2799"/>
      <c r="AU2799"/>
      <c r="AV2799"/>
      <c r="AW2799"/>
      <c r="AX2799"/>
      <c r="AY2799"/>
      <c r="AZ2799"/>
      <c r="BA2799"/>
      <c r="BB2799"/>
      <c r="BC2799"/>
      <c r="BD2799"/>
      <c r="BE2799"/>
      <c r="BF2799"/>
      <c r="BG2799"/>
      <c r="BH2799"/>
      <c r="BI2799"/>
      <c r="BJ2799"/>
      <c r="BK2799"/>
      <c r="BL2799"/>
      <c r="BM2799"/>
      <c r="BN2799"/>
      <c r="BO2799"/>
      <c r="BP2799"/>
      <c r="BQ2799"/>
      <c r="BR2799"/>
      <c r="BS2799"/>
      <c r="BT2799"/>
      <c r="BU2799"/>
      <c r="BV2799"/>
      <c r="BW2799"/>
      <c r="BX2799"/>
      <c r="BY2799"/>
      <c r="BZ2799"/>
      <c r="CA2799"/>
      <c r="CB2799"/>
      <c r="CC2799"/>
      <c r="CD2799"/>
      <c r="CE2799"/>
      <c r="CF2799"/>
      <c r="CG2799"/>
      <c r="CH2799"/>
      <c r="CI2799"/>
      <c r="CJ2799"/>
      <c r="CK2799"/>
      <c r="CL2799"/>
      <c r="CM2799"/>
      <c r="CN2799"/>
      <c r="CO2799"/>
      <c r="CP2799"/>
      <c r="CQ2799"/>
      <c r="CR2799"/>
      <c r="CS2799"/>
      <c r="CT2799"/>
      <c r="CU2799"/>
      <c r="CV2799"/>
    </row>
    <row r="2800" spans="10:100" x14ac:dyDescent="0.25">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c r="AT2800"/>
      <c r="AU2800"/>
      <c r="AV2800"/>
      <c r="AW2800"/>
      <c r="AX2800"/>
      <c r="AY2800"/>
      <c r="AZ2800"/>
      <c r="BA2800"/>
      <c r="BB2800"/>
      <c r="BC2800"/>
      <c r="BD2800"/>
      <c r="BE2800"/>
      <c r="BF2800"/>
      <c r="BG2800"/>
      <c r="BH2800"/>
      <c r="BI2800"/>
      <c r="BJ2800"/>
      <c r="BK2800"/>
      <c r="BL2800"/>
      <c r="BM2800"/>
      <c r="BN2800"/>
      <c r="BO2800"/>
      <c r="BP2800"/>
      <c r="BQ2800"/>
      <c r="BR2800"/>
      <c r="BS2800"/>
      <c r="BT2800"/>
      <c r="BU2800"/>
      <c r="BV2800"/>
      <c r="BW2800"/>
      <c r="BX2800"/>
      <c r="BY2800"/>
      <c r="BZ2800"/>
      <c r="CA2800"/>
      <c r="CB2800"/>
      <c r="CC2800"/>
      <c r="CD2800"/>
      <c r="CE2800"/>
      <c r="CF2800"/>
      <c r="CG2800"/>
      <c r="CH2800"/>
      <c r="CI2800"/>
      <c r="CJ2800"/>
      <c r="CK2800"/>
      <c r="CL2800"/>
      <c r="CM2800"/>
      <c r="CN2800"/>
      <c r="CO2800"/>
      <c r="CP2800"/>
      <c r="CQ2800"/>
      <c r="CR2800"/>
      <c r="CS2800"/>
      <c r="CT2800"/>
      <c r="CU2800"/>
      <c r="CV2800"/>
    </row>
    <row r="2801" spans="10:100" x14ac:dyDescent="0.25">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c r="AT2801"/>
      <c r="AU2801"/>
      <c r="AV2801"/>
      <c r="AW2801"/>
      <c r="AX2801"/>
      <c r="AY2801"/>
      <c r="AZ2801"/>
      <c r="BA2801"/>
      <c r="BB2801"/>
      <c r="BC2801"/>
      <c r="BD2801"/>
      <c r="BE2801"/>
      <c r="BF2801"/>
      <c r="BG2801"/>
      <c r="BH2801"/>
      <c r="BI2801"/>
      <c r="BJ2801"/>
      <c r="BK2801"/>
      <c r="BL2801"/>
      <c r="BM2801"/>
      <c r="BN2801"/>
      <c r="BO2801"/>
      <c r="BP2801"/>
      <c r="BQ2801"/>
      <c r="BR2801"/>
      <c r="BS2801"/>
      <c r="BT2801"/>
      <c r="BU2801"/>
      <c r="BV2801"/>
      <c r="BW2801"/>
      <c r="BX2801"/>
      <c r="BY2801"/>
      <c r="BZ2801"/>
      <c r="CA2801"/>
      <c r="CB2801"/>
      <c r="CC2801"/>
      <c r="CD2801"/>
      <c r="CE2801"/>
      <c r="CF2801"/>
      <c r="CG2801"/>
      <c r="CH2801"/>
      <c r="CI2801"/>
      <c r="CJ2801"/>
      <c r="CK2801"/>
      <c r="CL2801"/>
      <c r="CM2801"/>
      <c r="CN2801"/>
      <c r="CO2801"/>
      <c r="CP2801"/>
      <c r="CQ2801"/>
      <c r="CR2801"/>
      <c r="CS2801"/>
      <c r="CT2801"/>
      <c r="CU2801"/>
      <c r="CV2801"/>
    </row>
    <row r="2802" spans="10:100" x14ac:dyDescent="0.25">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c r="AT2802"/>
      <c r="AU2802"/>
      <c r="AV2802"/>
      <c r="AW2802"/>
      <c r="AX2802"/>
      <c r="AY2802"/>
      <c r="AZ2802"/>
      <c r="BA2802"/>
      <c r="BB2802"/>
      <c r="BC2802"/>
      <c r="BD2802"/>
      <c r="BE2802"/>
      <c r="BF2802"/>
      <c r="BG2802"/>
      <c r="BH2802"/>
      <c r="BI2802"/>
      <c r="BJ2802"/>
      <c r="BK2802"/>
      <c r="BL2802"/>
      <c r="BM2802"/>
      <c r="BN2802"/>
      <c r="BO2802"/>
      <c r="BP2802"/>
      <c r="BQ2802"/>
      <c r="BR2802"/>
      <c r="BS2802"/>
      <c r="BT2802"/>
      <c r="BU2802"/>
      <c r="BV2802"/>
      <c r="BW2802"/>
      <c r="BX2802"/>
      <c r="BY2802"/>
      <c r="BZ2802"/>
      <c r="CA2802"/>
      <c r="CB2802"/>
      <c r="CC2802"/>
      <c r="CD2802"/>
      <c r="CE2802"/>
      <c r="CF2802"/>
      <c r="CG2802"/>
      <c r="CH2802"/>
      <c r="CI2802"/>
      <c r="CJ2802"/>
      <c r="CK2802"/>
      <c r="CL2802"/>
      <c r="CM2802"/>
      <c r="CN2802"/>
      <c r="CO2802"/>
      <c r="CP2802"/>
      <c r="CQ2802"/>
      <c r="CR2802"/>
      <c r="CS2802"/>
      <c r="CT2802"/>
      <c r="CU2802"/>
      <c r="CV2802"/>
    </row>
    <row r="2803" spans="10:100" x14ac:dyDescent="0.25">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c r="AT2803"/>
      <c r="AU2803"/>
      <c r="AV2803"/>
      <c r="AW2803"/>
      <c r="AX2803"/>
      <c r="AY2803"/>
      <c r="AZ2803"/>
      <c r="BA2803"/>
      <c r="BB2803"/>
      <c r="BC2803"/>
      <c r="BD2803"/>
      <c r="BE2803"/>
      <c r="BF2803"/>
      <c r="BG2803"/>
      <c r="BH2803"/>
      <c r="BI2803"/>
      <c r="BJ2803"/>
      <c r="BK2803"/>
      <c r="BL2803"/>
      <c r="BM2803"/>
      <c r="BN2803"/>
      <c r="BO2803"/>
      <c r="BP2803"/>
      <c r="BQ2803"/>
      <c r="BR2803"/>
      <c r="BS2803"/>
      <c r="BT2803"/>
      <c r="BU2803"/>
      <c r="BV2803"/>
      <c r="BW2803"/>
      <c r="BX2803"/>
      <c r="BY2803"/>
      <c r="BZ2803"/>
      <c r="CA2803"/>
      <c r="CB2803"/>
      <c r="CC2803"/>
      <c r="CD2803"/>
      <c r="CE2803"/>
      <c r="CF2803"/>
      <c r="CG2803"/>
      <c r="CH2803"/>
      <c r="CI2803"/>
      <c r="CJ2803"/>
      <c r="CK2803"/>
      <c r="CL2803"/>
      <c r="CM2803"/>
      <c r="CN2803"/>
      <c r="CO2803"/>
      <c r="CP2803"/>
      <c r="CQ2803"/>
      <c r="CR2803"/>
      <c r="CS2803"/>
      <c r="CT2803"/>
      <c r="CU2803"/>
      <c r="CV2803"/>
    </row>
    <row r="2804" spans="10:100" x14ac:dyDescent="0.25">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c r="AT2804"/>
      <c r="AU2804"/>
      <c r="AV2804"/>
      <c r="AW2804"/>
      <c r="AX2804"/>
      <c r="AY2804"/>
      <c r="AZ2804"/>
      <c r="BA2804"/>
      <c r="BB2804"/>
      <c r="BC2804"/>
      <c r="BD2804"/>
      <c r="BE2804"/>
      <c r="BF2804"/>
      <c r="BG2804"/>
      <c r="BH2804"/>
      <c r="BI2804"/>
      <c r="BJ2804"/>
      <c r="BK2804"/>
      <c r="BL2804"/>
      <c r="BM2804"/>
      <c r="BN2804"/>
      <c r="BO2804"/>
      <c r="BP2804"/>
      <c r="BQ2804"/>
      <c r="BR2804"/>
      <c r="BS2804"/>
      <c r="BT2804"/>
      <c r="BU2804"/>
      <c r="BV2804"/>
      <c r="BW2804"/>
      <c r="BX2804"/>
      <c r="BY2804"/>
      <c r="BZ2804"/>
      <c r="CA2804"/>
      <c r="CB2804"/>
      <c r="CC2804"/>
      <c r="CD2804"/>
      <c r="CE2804"/>
      <c r="CF2804"/>
      <c r="CG2804"/>
      <c r="CH2804"/>
      <c r="CI2804"/>
      <c r="CJ2804"/>
      <c r="CK2804"/>
      <c r="CL2804"/>
      <c r="CM2804"/>
      <c r="CN2804"/>
      <c r="CO2804"/>
      <c r="CP2804"/>
      <c r="CQ2804"/>
      <c r="CR2804"/>
      <c r="CS2804"/>
      <c r="CT2804"/>
      <c r="CU2804"/>
      <c r="CV2804"/>
    </row>
    <row r="2805" spans="10:100" x14ac:dyDescent="0.2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c r="AT2805"/>
      <c r="AU2805"/>
      <c r="AV2805"/>
      <c r="AW2805"/>
      <c r="AX2805"/>
      <c r="AY2805"/>
      <c r="AZ2805"/>
      <c r="BA2805"/>
      <c r="BB2805"/>
      <c r="BC2805"/>
      <c r="BD2805"/>
      <c r="BE2805"/>
      <c r="BF2805"/>
      <c r="BG2805"/>
      <c r="BH2805"/>
      <c r="BI2805"/>
      <c r="BJ2805"/>
      <c r="BK2805"/>
      <c r="BL2805"/>
      <c r="BM2805"/>
      <c r="BN2805"/>
      <c r="BO2805"/>
      <c r="BP2805"/>
      <c r="BQ2805"/>
      <c r="BR2805"/>
      <c r="BS2805"/>
      <c r="BT2805"/>
      <c r="BU2805"/>
      <c r="BV2805"/>
      <c r="BW2805"/>
      <c r="BX2805"/>
      <c r="BY2805"/>
      <c r="BZ2805"/>
      <c r="CA2805"/>
      <c r="CB2805"/>
      <c r="CC2805"/>
      <c r="CD2805"/>
      <c r="CE2805"/>
      <c r="CF2805"/>
      <c r="CG2805"/>
      <c r="CH2805"/>
      <c r="CI2805"/>
      <c r="CJ2805"/>
      <c r="CK2805"/>
      <c r="CL2805"/>
      <c r="CM2805"/>
      <c r="CN2805"/>
      <c r="CO2805"/>
      <c r="CP2805"/>
      <c r="CQ2805"/>
      <c r="CR2805"/>
      <c r="CS2805"/>
      <c r="CT2805"/>
      <c r="CU2805"/>
      <c r="CV2805"/>
    </row>
    <row r="2806" spans="10:100" x14ac:dyDescent="0.25">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c r="AT2806"/>
      <c r="AU2806"/>
      <c r="AV2806"/>
      <c r="AW2806"/>
      <c r="AX2806"/>
      <c r="AY2806"/>
      <c r="AZ2806"/>
      <c r="BA2806"/>
      <c r="BB2806"/>
      <c r="BC2806"/>
      <c r="BD2806"/>
      <c r="BE2806"/>
      <c r="BF2806"/>
      <c r="BG2806"/>
      <c r="BH2806"/>
      <c r="BI2806"/>
      <c r="BJ2806"/>
      <c r="BK2806"/>
      <c r="BL2806"/>
      <c r="BM2806"/>
      <c r="BN2806"/>
      <c r="BO2806"/>
      <c r="BP2806"/>
      <c r="BQ2806"/>
      <c r="BR2806"/>
      <c r="BS2806"/>
      <c r="BT2806"/>
      <c r="BU2806"/>
      <c r="BV2806"/>
      <c r="BW2806"/>
      <c r="BX2806"/>
      <c r="BY2806"/>
      <c r="BZ2806"/>
      <c r="CA2806"/>
      <c r="CB2806"/>
      <c r="CC2806"/>
      <c r="CD2806"/>
      <c r="CE2806"/>
      <c r="CF2806"/>
      <c r="CG2806"/>
      <c r="CH2806"/>
      <c r="CI2806"/>
      <c r="CJ2806"/>
      <c r="CK2806"/>
      <c r="CL2806"/>
      <c r="CM2806"/>
      <c r="CN2806"/>
      <c r="CO2806"/>
      <c r="CP2806"/>
      <c r="CQ2806"/>
      <c r="CR2806"/>
      <c r="CS2806"/>
      <c r="CT2806"/>
      <c r="CU2806"/>
      <c r="CV2806"/>
    </row>
    <row r="2807" spans="10:100" x14ac:dyDescent="0.25">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c r="AT2807"/>
      <c r="AU2807"/>
      <c r="AV2807"/>
      <c r="AW2807"/>
      <c r="AX2807"/>
      <c r="AY2807"/>
      <c r="AZ2807"/>
      <c r="BA2807"/>
      <c r="BB2807"/>
      <c r="BC2807"/>
      <c r="BD2807"/>
      <c r="BE2807"/>
      <c r="BF2807"/>
      <c r="BG2807"/>
      <c r="BH2807"/>
      <c r="BI2807"/>
      <c r="BJ2807"/>
      <c r="BK2807"/>
      <c r="BL2807"/>
      <c r="BM2807"/>
      <c r="BN2807"/>
      <c r="BO2807"/>
      <c r="BP2807"/>
      <c r="BQ2807"/>
      <c r="BR2807"/>
      <c r="BS2807"/>
      <c r="BT2807"/>
      <c r="BU2807"/>
      <c r="BV2807"/>
      <c r="BW2807"/>
      <c r="BX2807"/>
      <c r="BY2807"/>
      <c r="BZ2807"/>
      <c r="CA2807"/>
      <c r="CB2807"/>
      <c r="CC2807"/>
      <c r="CD2807"/>
      <c r="CE2807"/>
      <c r="CF2807"/>
      <c r="CG2807"/>
      <c r="CH2807"/>
      <c r="CI2807"/>
      <c r="CJ2807"/>
      <c r="CK2807"/>
      <c r="CL2807"/>
      <c r="CM2807"/>
      <c r="CN2807"/>
      <c r="CO2807"/>
      <c r="CP2807"/>
      <c r="CQ2807"/>
      <c r="CR2807"/>
      <c r="CS2807"/>
      <c r="CT2807"/>
      <c r="CU2807"/>
      <c r="CV2807"/>
    </row>
    <row r="2808" spans="10:100" x14ac:dyDescent="0.25">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c r="AT2808"/>
      <c r="AU2808"/>
      <c r="AV2808"/>
      <c r="AW2808"/>
      <c r="AX2808"/>
      <c r="AY2808"/>
      <c r="AZ2808"/>
      <c r="BA2808"/>
      <c r="BB2808"/>
      <c r="BC2808"/>
      <c r="BD2808"/>
      <c r="BE2808"/>
      <c r="BF2808"/>
      <c r="BG2808"/>
      <c r="BH2808"/>
      <c r="BI2808"/>
      <c r="BJ2808"/>
      <c r="BK2808"/>
      <c r="BL2808"/>
      <c r="BM2808"/>
      <c r="BN2808"/>
      <c r="BO2808"/>
      <c r="BP2808"/>
      <c r="BQ2808"/>
      <c r="BR2808"/>
      <c r="BS2808"/>
      <c r="BT2808"/>
      <c r="BU2808"/>
      <c r="BV2808"/>
      <c r="BW2808"/>
      <c r="BX2808"/>
      <c r="BY2808"/>
      <c r="BZ2808"/>
      <c r="CA2808"/>
      <c r="CB2808"/>
      <c r="CC2808"/>
      <c r="CD2808"/>
      <c r="CE2808"/>
      <c r="CF2808"/>
      <c r="CG2808"/>
      <c r="CH2808"/>
      <c r="CI2808"/>
      <c r="CJ2808"/>
      <c r="CK2808"/>
      <c r="CL2808"/>
      <c r="CM2808"/>
      <c r="CN2808"/>
      <c r="CO2808"/>
      <c r="CP2808"/>
      <c r="CQ2808"/>
      <c r="CR2808"/>
      <c r="CS2808"/>
      <c r="CT2808"/>
      <c r="CU2808"/>
      <c r="CV2808"/>
    </row>
    <row r="2809" spans="10:100" x14ac:dyDescent="0.25">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c r="AT2809"/>
      <c r="AU2809"/>
      <c r="AV2809"/>
      <c r="AW2809"/>
      <c r="AX2809"/>
      <c r="AY2809"/>
      <c r="AZ2809"/>
      <c r="BA2809"/>
      <c r="BB2809"/>
      <c r="BC2809"/>
      <c r="BD2809"/>
      <c r="BE2809"/>
      <c r="BF2809"/>
      <c r="BG2809"/>
      <c r="BH2809"/>
      <c r="BI2809"/>
      <c r="BJ2809"/>
      <c r="BK2809"/>
      <c r="BL2809"/>
      <c r="BM2809"/>
      <c r="BN2809"/>
      <c r="BO2809"/>
      <c r="BP2809"/>
      <c r="BQ2809"/>
      <c r="BR2809"/>
      <c r="BS2809"/>
      <c r="BT2809"/>
      <c r="BU2809"/>
      <c r="BV2809"/>
      <c r="BW2809"/>
      <c r="BX2809"/>
      <c r="BY2809"/>
      <c r="BZ2809"/>
      <c r="CA2809"/>
      <c r="CB2809"/>
      <c r="CC2809"/>
      <c r="CD2809"/>
      <c r="CE2809"/>
      <c r="CF2809"/>
      <c r="CG2809"/>
      <c r="CH2809"/>
      <c r="CI2809"/>
      <c r="CJ2809"/>
      <c r="CK2809"/>
      <c r="CL2809"/>
      <c r="CM2809"/>
      <c r="CN2809"/>
      <c r="CO2809"/>
      <c r="CP2809"/>
      <c r="CQ2809"/>
      <c r="CR2809"/>
      <c r="CS2809"/>
      <c r="CT2809"/>
      <c r="CU2809"/>
      <c r="CV2809"/>
    </row>
    <row r="2810" spans="10:100" x14ac:dyDescent="0.25">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c r="AT2810"/>
      <c r="AU2810"/>
      <c r="AV2810"/>
      <c r="AW2810"/>
      <c r="AX2810"/>
      <c r="AY2810"/>
      <c r="AZ2810"/>
      <c r="BA2810"/>
      <c r="BB2810"/>
      <c r="BC2810"/>
      <c r="BD2810"/>
      <c r="BE2810"/>
      <c r="BF2810"/>
      <c r="BG2810"/>
      <c r="BH2810"/>
      <c r="BI2810"/>
      <c r="BJ2810"/>
      <c r="BK2810"/>
      <c r="BL2810"/>
      <c r="BM2810"/>
      <c r="BN2810"/>
      <c r="BO2810"/>
      <c r="BP2810"/>
      <c r="BQ2810"/>
      <c r="BR2810"/>
      <c r="BS2810"/>
      <c r="BT2810"/>
      <c r="BU2810"/>
      <c r="BV2810"/>
      <c r="BW2810"/>
      <c r="BX2810"/>
      <c r="BY2810"/>
      <c r="BZ2810"/>
      <c r="CA2810"/>
      <c r="CB2810"/>
      <c r="CC2810"/>
      <c r="CD2810"/>
      <c r="CE2810"/>
      <c r="CF2810"/>
      <c r="CG2810"/>
      <c r="CH2810"/>
      <c r="CI2810"/>
      <c r="CJ2810"/>
      <c r="CK2810"/>
      <c r="CL2810"/>
      <c r="CM2810"/>
      <c r="CN2810"/>
      <c r="CO2810"/>
      <c r="CP2810"/>
      <c r="CQ2810"/>
      <c r="CR2810"/>
      <c r="CS2810"/>
      <c r="CT2810"/>
      <c r="CU2810"/>
      <c r="CV2810"/>
    </row>
    <row r="2811" spans="10:100" x14ac:dyDescent="0.25">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c r="AT2811"/>
      <c r="AU2811"/>
      <c r="AV2811"/>
      <c r="AW2811"/>
      <c r="AX2811"/>
      <c r="AY2811"/>
      <c r="AZ2811"/>
      <c r="BA2811"/>
      <c r="BB2811"/>
      <c r="BC2811"/>
      <c r="BD2811"/>
      <c r="BE2811"/>
      <c r="BF2811"/>
      <c r="BG2811"/>
      <c r="BH2811"/>
      <c r="BI2811"/>
      <c r="BJ2811"/>
      <c r="BK2811"/>
      <c r="BL2811"/>
      <c r="BM2811"/>
      <c r="BN2811"/>
      <c r="BO2811"/>
      <c r="BP2811"/>
      <c r="BQ2811"/>
      <c r="BR2811"/>
      <c r="BS2811"/>
      <c r="BT2811"/>
      <c r="BU2811"/>
      <c r="BV2811"/>
      <c r="BW2811"/>
      <c r="BX2811"/>
      <c r="BY2811"/>
      <c r="BZ2811"/>
      <c r="CA2811"/>
      <c r="CB2811"/>
      <c r="CC2811"/>
      <c r="CD2811"/>
      <c r="CE2811"/>
      <c r="CF2811"/>
      <c r="CG2811"/>
      <c r="CH2811"/>
      <c r="CI2811"/>
      <c r="CJ2811"/>
      <c r="CK2811"/>
      <c r="CL2811"/>
      <c r="CM2811"/>
      <c r="CN2811"/>
      <c r="CO2811"/>
      <c r="CP2811"/>
      <c r="CQ2811"/>
      <c r="CR2811"/>
      <c r="CS2811"/>
      <c r="CT2811"/>
      <c r="CU2811"/>
      <c r="CV2811"/>
    </row>
    <row r="2812" spans="10:100" x14ac:dyDescent="0.25">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c r="AT2812"/>
      <c r="AU2812"/>
      <c r="AV2812"/>
      <c r="AW2812"/>
      <c r="AX2812"/>
      <c r="AY2812"/>
      <c r="AZ2812"/>
      <c r="BA2812"/>
      <c r="BB2812"/>
      <c r="BC2812"/>
      <c r="BD2812"/>
      <c r="BE2812"/>
      <c r="BF2812"/>
      <c r="BG2812"/>
      <c r="BH2812"/>
      <c r="BI2812"/>
      <c r="BJ2812"/>
      <c r="BK2812"/>
      <c r="BL2812"/>
      <c r="BM2812"/>
      <c r="BN2812"/>
      <c r="BO2812"/>
      <c r="BP2812"/>
      <c r="BQ2812"/>
      <c r="BR2812"/>
      <c r="BS2812"/>
      <c r="BT2812"/>
      <c r="BU2812"/>
      <c r="BV2812"/>
      <c r="BW2812"/>
      <c r="BX2812"/>
      <c r="BY2812"/>
      <c r="BZ2812"/>
      <c r="CA2812"/>
      <c r="CB2812"/>
      <c r="CC2812"/>
      <c r="CD2812"/>
      <c r="CE2812"/>
      <c r="CF2812"/>
      <c r="CG2812"/>
      <c r="CH2812"/>
      <c r="CI2812"/>
      <c r="CJ2812"/>
      <c r="CK2812"/>
      <c r="CL2812"/>
      <c r="CM2812"/>
      <c r="CN2812"/>
      <c r="CO2812"/>
      <c r="CP2812"/>
      <c r="CQ2812"/>
      <c r="CR2812"/>
      <c r="CS2812"/>
      <c r="CT2812"/>
      <c r="CU2812"/>
      <c r="CV2812"/>
    </row>
    <row r="2813" spans="10:100" x14ac:dyDescent="0.25">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c r="AT2813"/>
      <c r="AU2813"/>
      <c r="AV2813"/>
      <c r="AW2813"/>
      <c r="AX2813"/>
      <c r="AY2813"/>
      <c r="AZ2813"/>
      <c r="BA2813"/>
      <c r="BB2813"/>
      <c r="BC2813"/>
      <c r="BD2813"/>
      <c r="BE2813"/>
      <c r="BF2813"/>
      <c r="BG2813"/>
      <c r="BH2813"/>
      <c r="BI2813"/>
      <c r="BJ2813"/>
      <c r="BK2813"/>
      <c r="BL2813"/>
      <c r="BM2813"/>
      <c r="BN2813"/>
      <c r="BO2813"/>
      <c r="BP2813"/>
      <c r="BQ2813"/>
      <c r="BR2813"/>
      <c r="BS2813"/>
      <c r="BT2813"/>
      <c r="BU2813"/>
      <c r="BV2813"/>
      <c r="BW2813"/>
      <c r="BX2813"/>
      <c r="BY2813"/>
      <c r="BZ2813"/>
      <c r="CA2813"/>
      <c r="CB2813"/>
      <c r="CC2813"/>
      <c r="CD2813"/>
      <c r="CE2813"/>
      <c r="CF2813"/>
      <c r="CG2813"/>
      <c r="CH2813"/>
      <c r="CI2813"/>
      <c r="CJ2813"/>
      <c r="CK2813"/>
      <c r="CL2813"/>
      <c r="CM2813"/>
      <c r="CN2813"/>
      <c r="CO2813"/>
      <c r="CP2813"/>
      <c r="CQ2813"/>
      <c r="CR2813"/>
      <c r="CS2813"/>
      <c r="CT2813"/>
      <c r="CU2813"/>
      <c r="CV2813"/>
    </row>
    <row r="2814" spans="10:100" x14ac:dyDescent="0.25">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c r="AT2814"/>
      <c r="AU2814"/>
      <c r="AV2814"/>
      <c r="AW2814"/>
      <c r="AX2814"/>
      <c r="AY2814"/>
      <c r="AZ2814"/>
      <c r="BA2814"/>
      <c r="BB2814"/>
      <c r="BC2814"/>
      <c r="BD2814"/>
      <c r="BE2814"/>
      <c r="BF2814"/>
      <c r="BG2814"/>
      <c r="BH2814"/>
      <c r="BI2814"/>
      <c r="BJ2814"/>
      <c r="BK2814"/>
      <c r="BL2814"/>
      <c r="BM2814"/>
      <c r="BN2814"/>
      <c r="BO2814"/>
      <c r="BP2814"/>
      <c r="BQ2814"/>
      <c r="BR2814"/>
      <c r="BS2814"/>
      <c r="BT2814"/>
      <c r="BU2814"/>
      <c r="BV2814"/>
      <c r="BW2814"/>
      <c r="BX2814"/>
      <c r="BY2814"/>
      <c r="BZ2814"/>
      <c r="CA2814"/>
      <c r="CB2814"/>
      <c r="CC2814"/>
      <c r="CD2814"/>
      <c r="CE2814"/>
      <c r="CF2814"/>
      <c r="CG2814"/>
      <c r="CH2814"/>
      <c r="CI2814"/>
      <c r="CJ2814"/>
      <c r="CK2814"/>
      <c r="CL2814"/>
      <c r="CM2814"/>
      <c r="CN2814"/>
      <c r="CO2814"/>
      <c r="CP2814"/>
      <c r="CQ2814"/>
      <c r="CR2814"/>
      <c r="CS2814"/>
      <c r="CT2814"/>
      <c r="CU2814"/>
      <c r="CV2814"/>
    </row>
    <row r="2815" spans="10:100" x14ac:dyDescent="0.2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c r="AT2815"/>
      <c r="AU2815"/>
      <c r="AV2815"/>
      <c r="AW2815"/>
      <c r="AX2815"/>
      <c r="AY2815"/>
      <c r="AZ2815"/>
      <c r="BA2815"/>
      <c r="BB2815"/>
      <c r="BC2815"/>
      <c r="BD2815"/>
      <c r="BE2815"/>
      <c r="BF2815"/>
      <c r="BG2815"/>
      <c r="BH2815"/>
      <c r="BI2815"/>
      <c r="BJ2815"/>
      <c r="BK2815"/>
      <c r="BL2815"/>
      <c r="BM2815"/>
      <c r="BN2815"/>
      <c r="BO2815"/>
      <c r="BP2815"/>
      <c r="BQ2815"/>
      <c r="BR2815"/>
      <c r="BS2815"/>
      <c r="BT2815"/>
      <c r="BU2815"/>
      <c r="BV2815"/>
      <c r="BW2815"/>
      <c r="BX2815"/>
      <c r="BY2815"/>
      <c r="BZ2815"/>
      <c r="CA2815"/>
      <c r="CB2815"/>
      <c r="CC2815"/>
      <c r="CD2815"/>
      <c r="CE2815"/>
      <c r="CF2815"/>
      <c r="CG2815"/>
      <c r="CH2815"/>
      <c r="CI2815"/>
      <c r="CJ2815"/>
      <c r="CK2815"/>
      <c r="CL2815"/>
      <c r="CM2815"/>
      <c r="CN2815"/>
      <c r="CO2815"/>
      <c r="CP2815"/>
      <c r="CQ2815"/>
      <c r="CR2815"/>
      <c r="CS2815"/>
      <c r="CT2815"/>
      <c r="CU2815"/>
      <c r="CV2815"/>
    </row>
    <row r="2816" spans="10:100" x14ac:dyDescent="0.25">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c r="AT2816"/>
      <c r="AU2816"/>
      <c r="AV2816"/>
      <c r="AW2816"/>
      <c r="AX2816"/>
      <c r="AY2816"/>
      <c r="AZ2816"/>
      <c r="BA2816"/>
      <c r="BB2816"/>
      <c r="BC2816"/>
      <c r="BD2816"/>
      <c r="BE2816"/>
      <c r="BF2816"/>
      <c r="BG2816"/>
      <c r="BH2816"/>
      <c r="BI2816"/>
      <c r="BJ2816"/>
      <c r="BK2816"/>
      <c r="BL2816"/>
      <c r="BM2816"/>
      <c r="BN2816"/>
      <c r="BO2816"/>
      <c r="BP2816"/>
      <c r="BQ2816"/>
      <c r="BR2816"/>
      <c r="BS2816"/>
      <c r="BT2816"/>
      <c r="BU2816"/>
      <c r="BV2816"/>
      <c r="BW2816"/>
      <c r="BX2816"/>
      <c r="BY2816"/>
      <c r="BZ2816"/>
      <c r="CA2816"/>
      <c r="CB2816"/>
      <c r="CC2816"/>
      <c r="CD2816"/>
      <c r="CE2816"/>
      <c r="CF2816"/>
      <c r="CG2816"/>
      <c r="CH2816"/>
      <c r="CI2816"/>
      <c r="CJ2816"/>
      <c r="CK2816"/>
      <c r="CL2816"/>
      <c r="CM2816"/>
      <c r="CN2816"/>
      <c r="CO2816"/>
      <c r="CP2816"/>
      <c r="CQ2816"/>
      <c r="CR2816"/>
      <c r="CS2816"/>
      <c r="CT2816"/>
      <c r="CU2816"/>
      <c r="CV2816"/>
    </row>
    <row r="2817" spans="10:100" x14ac:dyDescent="0.25">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c r="AT2817"/>
      <c r="AU2817"/>
      <c r="AV2817"/>
      <c r="AW2817"/>
      <c r="AX2817"/>
      <c r="AY2817"/>
      <c r="AZ2817"/>
      <c r="BA2817"/>
      <c r="BB2817"/>
      <c r="BC2817"/>
      <c r="BD2817"/>
      <c r="BE2817"/>
      <c r="BF2817"/>
      <c r="BG2817"/>
      <c r="BH2817"/>
      <c r="BI2817"/>
      <c r="BJ2817"/>
      <c r="BK2817"/>
      <c r="BL2817"/>
      <c r="BM2817"/>
      <c r="BN2817"/>
      <c r="BO2817"/>
      <c r="BP2817"/>
      <c r="BQ2817"/>
      <c r="BR2817"/>
      <c r="BS2817"/>
      <c r="BT2817"/>
      <c r="BU2817"/>
      <c r="BV2817"/>
      <c r="BW2817"/>
      <c r="BX2817"/>
      <c r="BY2817"/>
      <c r="BZ2817"/>
      <c r="CA2817"/>
      <c r="CB2817"/>
      <c r="CC2817"/>
      <c r="CD2817"/>
      <c r="CE2817"/>
      <c r="CF2817"/>
      <c r="CG2817"/>
      <c r="CH2817"/>
      <c r="CI2817"/>
      <c r="CJ2817"/>
      <c r="CK2817"/>
      <c r="CL2817"/>
      <c r="CM2817"/>
      <c r="CN2817"/>
      <c r="CO2817"/>
      <c r="CP2817"/>
      <c r="CQ2817"/>
      <c r="CR2817"/>
      <c r="CS2817"/>
      <c r="CT2817"/>
      <c r="CU2817"/>
      <c r="CV2817"/>
    </row>
    <row r="2818" spans="10:100" x14ac:dyDescent="0.25">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c r="AT2818"/>
      <c r="AU2818"/>
      <c r="AV2818"/>
      <c r="AW2818"/>
      <c r="AX2818"/>
      <c r="AY2818"/>
      <c r="AZ2818"/>
      <c r="BA2818"/>
      <c r="BB2818"/>
      <c r="BC2818"/>
      <c r="BD2818"/>
      <c r="BE2818"/>
      <c r="BF2818"/>
      <c r="BG2818"/>
      <c r="BH2818"/>
      <c r="BI2818"/>
      <c r="BJ2818"/>
      <c r="BK2818"/>
      <c r="BL2818"/>
      <c r="BM2818"/>
      <c r="BN2818"/>
      <c r="BO2818"/>
      <c r="BP2818"/>
      <c r="BQ2818"/>
      <c r="BR2818"/>
      <c r="BS2818"/>
      <c r="BT2818"/>
      <c r="BU2818"/>
      <c r="BV2818"/>
      <c r="BW2818"/>
      <c r="BX2818"/>
      <c r="BY2818"/>
      <c r="BZ2818"/>
      <c r="CA2818"/>
      <c r="CB2818"/>
      <c r="CC2818"/>
      <c r="CD2818"/>
      <c r="CE2818"/>
      <c r="CF2818"/>
      <c r="CG2818"/>
      <c r="CH2818"/>
      <c r="CI2818"/>
      <c r="CJ2818"/>
      <c r="CK2818"/>
      <c r="CL2818"/>
      <c r="CM2818"/>
      <c r="CN2818"/>
      <c r="CO2818"/>
      <c r="CP2818"/>
      <c r="CQ2818"/>
      <c r="CR2818"/>
      <c r="CS2818"/>
      <c r="CT2818"/>
      <c r="CU2818"/>
      <c r="CV2818"/>
    </row>
    <row r="2819" spans="10:100" x14ac:dyDescent="0.25">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c r="AT2819"/>
      <c r="AU2819"/>
      <c r="AV2819"/>
      <c r="AW2819"/>
      <c r="AX2819"/>
      <c r="AY2819"/>
      <c r="AZ2819"/>
      <c r="BA2819"/>
      <c r="BB2819"/>
      <c r="BC2819"/>
      <c r="BD2819"/>
      <c r="BE2819"/>
      <c r="BF2819"/>
      <c r="BG2819"/>
      <c r="BH2819"/>
      <c r="BI2819"/>
      <c r="BJ2819"/>
      <c r="BK2819"/>
      <c r="BL2819"/>
      <c r="BM2819"/>
      <c r="BN2819"/>
      <c r="BO2819"/>
      <c r="BP2819"/>
      <c r="BQ2819"/>
      <c r="BR2819"/>
      <c r="BS2819"/>
      <c r="BT2819"/>
      <c r="BU2819"/>
      <c r="BV2819"/>
      <c r="BW2819"/>
      <c r="BX2819"/>
      <c r="BY2819"/>
      <c r="BZ2819"/>
      <c r="CA2819"/>
      <c r="CB2819"/>
      <c r="CC2819"/>
      <c r="CD2819"/>
      <c r="CE2819"/>
      <c r="CF2819"/>
      <c r="CG2819"/>
      <c r="CH2819"/>
      <c r="CI2819"/>
      <c r="CJ2819"/>
      <c r="CK2819"/>
      <c r="CL2819"/>
      <c r="CM2819"/>
      <c r="CN2819"/>
      <c r="CO2819"/>
      <c r="CP2819"/>
      <c r="CQ2819"/>
      <c r="CR2819"/>
      <c r="CS2819"/>
      <c r="CT2819"/>
      <c r="CU2819"/>
      <c r="CV2819"/>
    </row>
    <row r="2820" spans="10:100" x14ac:dyDescent="0.25">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c r="AT2820"/>
      <c r="AU2820"/>
      <c r="AV2820"/>
      <c r="AW2820"/>
      <c r="AX2820"/>
      <c r="AY2820"/>
      <c r="AZ2820"/>
      <c r="BA2820"/>
      <c r="BB2820"/>
      <c r="BC2820"/>
      <c r="BD2820"/>
      <c r="BE2820"/>
      <c r="BF2820"/>
      <c r="BG2820"/>
      <c r="BH2820"/>
      <c r="BI2820"/>
      <c r="BJ2820"/>
      <c r="BK2820"/>
      <c r="BL2820"/>
      <c r="BM2820"/>
      <c r="BN2820"/>
      <c r="BO2820"/>
      <c r="BP2820"/>
      <c r="BQ2820"/>
      <c r="BR2820"/>
      <c r="BS2820"/>
      <c r="BT2820"/>
      <c r="BU2820"/>
      <c r="BV2820"/>
      <c r="BW2820"/>
      <c r="BX2820"/>
      <c r="BY2820"/>
      <c r="BZ2820"/>
      <c r="CA2820"/>
      <c r="CB2820"/>
      <c r="CC2820"/>
      <c r="CD2820"/>
      <c r="CE2820"/>
      <c r="CF2820"/>
      <c r="CG2820"/>
      <c r="CH2820"/>
      <c r="CI2820"/>
      <c r="CJ2820"/>
      <c r="CK2820"/>
      <c r="CL2820"/>
      <c r="CM2820"/>
      <c r="CN2820"/>
      <c r="CO2820"/>
      <c r="CP2820"/>
      <c r="CQ2820"/>
      <c r="CR2820"/>
      <c r="CS2820"/>
      <c r="CT2820"/>
      <c r="CU2820"/>
      <c r="CV2820"/>
    </row>
    <row r="2821" spans="10:100" x14ac:dyDescent="0.25">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c r="AT2821"/>
      <c r="AU2821"/>
      <c r="AV2821"/>
      <c r="AW2821"/>
      <c r="AX2821"/>
      <c r="AY2821"/>
      <c r="AZ2821"/>
      <c r="BA2821"/>
      <c r="BB2821"/>
      <c r="BC2821"/>
      <c r="BD2821"/>
      <c r="BE2821"/>
      <c r="BF2821"/>
      <c r="BG2821"/>
      <c r="BH2821"/>
      <c r="BI2821"/>
      <c r="BJ2821"/>
      <c r="BK2821"/>
      <c r="BL2821"/>
      <c r="BM2821"/>
      <c r="BN2821"/>
      <c r="BO2821"/>
      <c r="BP2821"/>
      <c r="BQ2821"/>
      <c r="BR2821"/>
      <c r="BS2821"/>
      <c r="BT2821"/>
      <c r="BU2821"/>
      <c r="BV2821"/>
      <c r="BW2821"/>
      <c r="BX2821"/>
      <c r="BY2821"/>
      <c r="BZ2821"/>
      <c r="CA2821"/>
      <c r="CB2821"/>
      <c r="CC2821"/>
      <c r="CD2821"/>
      <c r="CE2821"/>
      <c r="CF2821"/>
      <c r="CG2821"/>
      <c r="CH2821"/>
      <c r="CI2821"/>
      <c r="CJ2821"/>
      <c r="CK2821"/>
      <c r="CL2821"/>
      <c r="CM2821"/>
      <c r="CN2821"/>
      <c r="CO2821"/>
      <c r="CP2821"/>
      <c r="CQ2821"/>
      <c r="CR2821"/>
      <c r="CS2821"/>
      <c r="CT2821"/>
      <c r="CU2821"/>
      <c r="CV2821"/>
    </row>
    <row r="2822" spans="10:100" x14ac:dyDescent="0.25">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c r="AT2822"/>
      <c r="AU2822"/>
      <c r="AV2822"/>
      <c r="AW2822"/>
      <c r="AX2822"/>
      <c r="AY2822"/>
      <c r="AZ2822"/>
      <c r="BA2822"/>
      <c r="BB2822"/>
      <c r="BC2822"/>
      <c r="BD2822"/>
      <c r="BE2822"/>
      <c r="BF2822"/>
      <c r="BG2822"/>
      <c r="BH2822"/>
      <c r="BI2822"/>
      <c r="BJ2822"/>
      <c r="BK2822"/>
      <c r="BL2822"/>
      <c r="BM2822"/>
      <c r="BN2822"/>
      <c r="BO2822"/>
      <c r="BP2822"/>
      <c r="BQ2822"/>
      <c r="BR2822"/>
      <c r="BS2822"/>
      <c r="BT2822"/>
      <c r="BU2822"/>
      <c r="BV2822"/>
      <c r="BW2822"/>
      <c r="BX2822"/>
      <c r="BY2822"/>
      <c r="BZ2822"/>
      <c r="CA2822"/>
      <c r="CB2822"/>
      <c r="CC2822"/>
      <c r="CD2822"/>
      <c r="CE2822"/>
      <c r="CF2822"/>
      <c r="CG2822"/>
      <c r="CH2822"/>
      <c r="CI2822"/>
      <c r="CJ2822"/>
      <c r="CK2822"/>
      <c r="CL2822"/>
      <c r="CM2822"/>
      <c r="CN2822"/>
      <c r="CO2822"/>
      <c r="CP2822"/>
      <c r="CQ2822"/>
      <c r="CR2822"/>
      <c r="CS2822"/>
      <c r="CT2822"/>
      <c r="CU2822"/>
      <c r="CV2822"/>
    </row>
    <row r="2823" spans="10:100" x14ac:dyDescent="0.25">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c r="AT2823"/>
      <c r="AU2823"/>
      <c r="AV2823"/>
      <c r="AW2823"/>
      <c r="AX2823"/>
      <c r="AY2823"/>
      <c r="AZ2823"/>
      <c r="BA2823"/>
      <c r="BB2823"/>
      <c r="BC2823"/>
      <c r="BD2823"/>
      <c r="BE2823"/>
      <c r="BF2823"/>
      <c r="BG2823"/>
      <c r="BH2823"/>
      <c r="BI2823"/>
      <c r="BJ2823"/>
      <c r="BK2823"/>
      <c r="BL2823"/>
      <c r="BM2823"/>
      <c r="BN2823"/>
      <c r="BO2823"/>
      <c r="BP2823"/>
      <c r="BQ2823"/>
      <c r="BR2823"/>
      <c r="BS2823"/>
      <c r="BT2823"/>
      <c r="BU2823"/>
      <c r="BV2823"/>
      <c r="BW2823"/>
      <c r="BX2823"/>
      <c r="BY2823"/>
      <c r="BZ2823"/>
      <c r="CA2823"/>
      <c r="CB2823"/>
      <c r="CC2823"/>
      <c r="CD2823"/>
      <c r="CE2823"/>
      <c r="CF2823"/>
      <c r="CG2823"/>
      <c r="CH2823"/>
      <c r="CI2823"/>
      <c r="CJ2823"/>
      <c r="CK2823"/>
      <c r="CL2823"/>
      <c r="CM2823"/>
      <c r="CN2823"/>
      <c r="CO2823"/>
      <c r="CP2823"/>
      <c r="CQ2823"/>
      <c r="CR2823"/>
      <c r="CS2823"/>
      <c r="CT2823"/>
      <c r="CU2823"/>
      <c r="CV2823"/>
    </row>
    <row r="2824" spans="10:100" x14ac:dyDescent="0.25">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c r="AT2824"/>
      <c r="AU2824"/>
      <c r="AV2824"/>
      <c r="AW2824"/>
      <c r="AX2824"/>
      <c r="AY2824"/>
      <c r="AZ2824"/>
      <c r="BA2824"/>
      <c r="BB2824"/>
      <c r="BC2824"/>
      <c r="BD2824"/>
      <c r="BE2824"/>
      <c r="BF2824"/>
      <c r="BG2824"/>
      <c r="BH2824"/>
      <c r="BI2824"/>
      <c r="BJ2824"/>
      <c r="BK2824"/>
      <c r="BL2824"/>
      <c r="BM2824"/>
      <c r="BN2824"/>
      <c r="BO2824"/>
      <c r="BP2824"/>
      <c r="BQ2824"/>
      <c r="BR2824"/>
      <c r="BS2824"/>
      <c r="BT2824"/>
      <c r="BU2824"/>
      <c r="BV2824"/>
      <c r="BW2824"/>
      <c r="BX2824"/>
      <c r="BY2824"/>
      <c r="BZ2824"/>
      <c r="CA2824"/>
      <c r="CB2824"/>
      <c r="CC2824"/>
      <c r="CD2824"/>
      <c r="CE2824"/>
      <c r="CF2824"/>
      <c r="CG2824"/>
      <c r="CH2824"/>
      <c r="CI2824"/>
      <c r="CJ2824"/>
      <c r="CK2824"/>
      <c r="CL2824"/>
      <c r="CM2824"/>
      <c r="CN2824"/>
      <c r="CO2824"/>
      <c r="CP2824"/>
      <c r="CQ2824"/>
      <c r="CR2824"/>
      <c r="CS2824"/>
      <c r="CT2824"/>
      <c r="CU2824"/>
      <c r="CV2824"/>
    </row>
    <row r="2825" spans="10:100" x14ac:dyDescent="0.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c r="AT2825"/>
      <c r="AU2825"/>
      <c r="AV2825"/>
      <c r="AW2825"/>
      <c r="AX2825"/>
      <c r="AY2825"/>
      <c r="AZ2825"/>
      <c r="BA2825"/>
      <c r="BB2825"/>
      <c r="BC2825"/>
      <c r="BD2825"/>
      <c r="BE2825"/>
      <c r="BF2825"/>
      <c r="BG2825"/>
      <c r="BH2825"/>
      <c r="BI2825"/>
      <c r="BJ2825"/>
      <c r="BK2825"/>
      <c r="BL2825"/>
      <c r="BM2825"/>
      <c r="BN2825"/>
      <c r="BO2825"/>
      <c r="BP2825"/>
      <c r="BQ2825"/>
      <c r="BR2825"/>
      <c r="BS2825"/>
      <c r="BT2825"/>
      <c r="BU2825"/>
      <c r="BV2825"/>
      <c r="BW2825"/>
      <c r="BX2825"/>
      <c r="BY2825"/>
      <c r="BZ2825"/>
      <c r="CA2825"/>
      <c r="CB2825"/>
      <c r="CC2825"/>
      <c r="CD2825"/>
      <c r="CE2825"/>
      <c r="CF2825"/>
      <c r="CG2825"/>
      <c r="CH2825"/>
      <c r="CI2825"/>
      <c r="CJ2825"/>
      <c r="CK2825"/>
      <c r="CL2825"/>
      <c r="CM2825"/>
      <c r="CN2825"/>
      <c r="CO2825"/>
      <c r="CP2825"/>
      <c r="CQ2825"/>
      <c r="CR2825"/>
      <c r="CS2825"/>
      <c r="CT2825"/>
      <c r="CU2825"/>
      <c r="CV2825"/>
    </row>
    <row r="2826" spans="10:100" x14ac:dyDescent="0.25">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c r="AT2826"/>
      <c r="AU2826"/>
      <c r="AV2826"/>
      <c r="AW2826"/>
      <c r="AX2826"/>
      <c r="AY2826"/>
      <c r="AZ2826"/>
      <c r="BA2826"/>
      <c r="BB2826"/>
      <c r="BC2826"/>
      <c r="BD2826"/>
      <c r="BE2826"/>
      <c r="BF2826"/>
      <c r="BG2826"/>
      <c r="BH2826"/>
      <c r="BI2826"/>
      <c r="BJ2826"/>
      <c r="BK2826"/>
      <c r="BL2826"/>
      <c r="BM2826"/>
      <c r="BN2826"/>
      <c r="BO2826"/>
      <c r="BP2826"/>
      <c r="BQ2826"/>
      <c r="BR2826"/>
      <c r="BS2826"/>
      <c r="BT2826"/>
      <c r="BU2826"/>
      <c r="BV2826"/>
      <c r="BW2826"/>
      <c r="BX2826"/>
      <c r="BY2826"/>
      <c r="BZ2826"/>
      <c r="CA2826"/>
      <c r="CB2826"/>
      <c r="CC2826"/>
      <c r="CD2826"/>
      <c r="CE2826"/>
      <c r="CF2826"/>
      <c r="CG2826"/>
      <c r="CH2826"/>
      <c r="CI2826"/>
      <c r="CJ2826"/>
      <c r="CK2826"/>
      <c r="CL2826"/>
      <c r="CM2826"/>
      <c r="CN2826"/>
      <c r="CO2826"/>
      <c r="CP2826"/>
      <c r="CQ2826"/>
      <c r="CR2826"/>
      <c r="CS2826"/>
      <c r="CT2826"/>
      <c r="CU2826"/>
      <c r="CV2826"/>
    </row>
    <row r="2827" spans="10:100" x14ac:dyDescent="0.25">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c r="AT2827"/>
      <c r="AU2827"/>
      <c r="AV2827"/>
      <c r="AW2827"/>
      <c r="AX2827"/>
      <c r="AY2827"/>
      <c r="AZ2827"/>
      <c r="BA2827"/>
      <c r="BB2827"/>
      <c r="BC2827"/>
      <c r="BD2827"/>
      <c r="BE2827"/>
      <c r="BF2827"/>
      <c r="BG2827"/>
      <c r="BH2827"/>
      <c r="BI2827"/>
      <c r="BJ2827"/>
      <c r="BK2827"/>
      <c r="BL2827"/>
      <c r="BM2827"/>
      <c r="BN2827"/>
      <c r="BO2827"/>
      <c r="BP2827"/>
      <c r="BQ2827"/>
      <c r="BR2827"/>
      <c r="BS2827"/>
      <c r="BT2827"/>
      <c r="BU2827"/>
      <c r="BV2827"/>
      <c r="BW2827"/>
      <c r="BX2827"/>
      <c r="BY2827"/>
      <c r="BZ2827"/>
      <c r="CA2827"/>
      <c r="CB2827"/>
      <c r="CC2827"/>
      <c r="CD2827"/>
      <c r="CE2827"/>
      <c r="CF2827"/>
      <c r="CG2827"/>
      <c r="CH2827"/>
      <c r="CI2827"/>
      <c r="CJ2827"/>
      <c r="CK2827"/>
      <c r="CL2827"/>
      <c r="CM2827"/>
      <c r="CN2827"/>
      <c r="CO2827"/>
      <c r="CP2827"/>
      <c r="CQ2827"/>
      <c r="CR2827"/>
      <c r="CS2827"/>
      <c r="CT2827"/>
      <c r="CU2827"/>
      <c r="CV2827"/>
    </row>
    <row r="2828" spans="10:100" x14ac:dyDescent="0.25">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c r="AT2828"/>
      <c r="AU2828"/>
      <c r="AV2828"/>
      <c r="AW2828"/>
      <c r="AX2828"/>
      <c r="AY2828"/>
      <c r="AZ2828"/>
      <c r="BA2828"/>
      <c r="BB2828"/>
      <c r="BC2828"/>
      <c r="BD2828"/>
      <c r="BE2828"/>
      <c r="BF2828"/>
      <c r="BG2828"/>
      <c r="BH2828"/>
      <c r="BI2828"/>
      <c r="BJ2828"/>
      <c r="BK2828"/>
      <c r="BL2828"/>
      <c r="BM2828"/>
      <c r="BN2828"/>
      <c r="BO2828"/>
      <c r="BP2828"/>
      <c r="BQ2828"/>
      <c r="BR2828"/>
      <c r="BS2828"/>
      <c r="BT2828"/>
      <c r="BU2828"/>
      <c r="BV2828"/>
      <c r="BW2828"/>
      <c r="BX2828"/>
      <c r="BY2828"/>
      <c r="BZ2828"/>
      <c r="CA2828"/>
      <c r="CB2828"/>
      <c r="CC2828"/>
      <c r="CD2828"/>
      <c r="CE2828"/>
      <c r="CF2828"/>
      <c r="CG2828"/>
      <c r="CH2828"/>
      <c r="CI2828"/>
      <c r="CJ2828"/>
      <c r="CK2828"/>
      <c r="CL2828"/>
      <c r="CM2828"/>
      <c r="CN2828"/>
      <c r="CO2828"/>
      <c r="CP2828"/>
      <c r="CQ2828"/>
      <c r="CR2828"/>
      <c r="CS2828"/>
      <c r="CT2828"/>
      <c r="CU2828"/>
      <c r="CV2828"/>
    </row>
    <row r="2829" spans="10:100" x14ac:dyDescent="0.25">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c r="AT2829"/>
      <c r="AU2829"/>
      <c r="AV2829"/>
      <c r="AW2829"/>
      <c r="AX2829"/>
      <c r="AY2829"/>
      <c r="AZ2829"/>
      <c r="BA2829"/>
      <c r="BB2829"/>
      <c r="BC2829"/>
      <c r="BD2829"/>
      <c r="BE2829"/>
      <c r="BF2829"/>
      <c r="BG2829"/>
      <c r="BH2829"/>
      <c r="BI2829"/>
      <c r="BJ2829"/>
      <c r="BK2829"/>
      <c r="BL2829"/>
      <c r="BM2829"/>
      <c r="BN2829"/>
      <c r="BO2829"/>
      <c r="BP2829"/>
      <c r="BQ2829"/>
      <c r="BR2829"/>
      <c r="BS2829"/>
      <c r="BT2829"/>
      <c r="BU2829"/>
      <c r="BV2829"/>
      <c r="BW2829"/>
      <c r="BX2829"/>
      <c r="BY2829"/>
      <c r="BZ2829"/>
      <c r="CA2829"/>
      <c r="CB2829"/>
      <c r="CC2829"/>
      <c r="CD2829"/>
      <c r="CE2829"/>
      <c r="CF2829"/>
      <c r="CG2829"/>
      <c r="CH2829"/>
      <c r="CI2829"/>
      <c r="CJ2829"/>
      <c r="CK2829"/>
      <c r="CL2829"/>
      <c r="CM2829"/>
      <c r="CN2829"/>
      <c r="CO2829"/>
      <c r="CP2829"/>
      <c r="CQ2829"/>
      <c r="CR2829"/>
      <c r="CS2829"/>
      <c r="CT2829"/>
      <c r="CU2829"/>
      <c r="CV2829"/>
    </row>
    <row r="2830" spans="10:100" x14ac:dyDescent="0.25">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c r="AT2830"/>
      <c r="AU2830"/>
      <c r="AV2830"/>
      <c r="AW2830"/>
      <c r="AX2830"/>
      <c r="AY2830"/>
      <c r="AZ2830"/>
      <c r="BA2830"/>
      <c r="BB2830"/>
      <c r="BC2830"/>
      <c r="BD2830"/>
      <c r="BE2830"/>
      <c r="BF2830"/>
      <c r="BG2830"/>
      <c r="BH2830"/>
      <c r="BI2830"/>
      <c r="BJ2830"/>
      <c r="BK2830"/>
      <c r="BL2830"/>
      <c r="BM2830"/>
      <c r="BN2830"/>
      <c r="BO2830"/>
      <c r="BP2830"/>
      <c r="BQ2830"/>
      <c r="BR2830"/>
      <c r="BS2830"/>
      <c r="BT2830"/>
      <c r="BU2830"/>
      <c r="BV2830"/>
      <c r="BW2830"/>
      <c r="BX2830"/>
      <c r="BY2830"/>
      <c r="BZ2830"/>
      <c r="CA2830"/>
      <c r="CB2830"/>
      <c r="CC2830"/>
      <c r="CD2830"/>
      <c r="CE2830"/>
      <c r="CF2830"/>
      <c r="CG2830"/>
      <c r="CH2830"/>
      <c r="CI2830"/>
      <c r="CJ2830"/>
      <c r="CK2830"/>
      <c r="CL2830"/>
      <c r="CM2830"/>
      <c r="CN2830"/>
      <c r="CO2830"/>
      <c r="CP2830"/>
      <c r="CQ2830"/>
      <c r="CR2830"/>
      <c r="CS2830"/>
      <c r="CT2830"/>
      <c r="CU2830"/>
      <c r="CV2830"/>
    </row>
    <row r="2831" spans="10:100" x14ac:dyDescent="0.25">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c r="AT2831"/>
      <c r="AU2831"/>
      <c r="AV2831"/>
      <c r="AW2831"/>
      <c r="AX2831"/>
      <c r="AY2831"/>
      <c r="AZ2831"/>
      <c r="BA2831"/>
      <c r="BB2831"/>
      <c r="BC2831"/>
      <c r="BD2831"/>
      <c r="BE2831"/>
      <c r="BF2831"/>
      <c r="BG2831"/>
      <c r="BH2831"/>
      <c r="BI2831"/>
      <c r="BJ2831"/>
      <c r="BK2831"/>
      <c r="BL2831"/>
      <c r="BM2831"/>
      <c r="BN2831"/>
      <c r="BO2831"/>
      <c r="BP2831"/>
      <c r="BQ2831"/>
      <c r="BR2831"/>
      <c r="BS2831"/>
      <c r="BT2831"/>
      <c r="BU2831"/>
      <c r="BV2831"/>
      <c r="BW2831"/>
      <c r="BX2831"/>
      <c r="BY2831"/>
      <c r="BZ2831"/>
      <c r="CA2831"/>
      <c r="CB2831"/>
      <c r="CC2831"/>
      <c r="CD2831"/>
      <c r="CE2831"/>
      <c r="CF2831"/>
      <c r="CG2831"/>
      <c r="CH2831"/>
      <c r="CI2831"/>
      <c r="CJ2831"/>
      <c r="CK2831"/>
      <c r="CL2831"/>
      <c r="CM2831"/>
      <c r="CN2831"/>
      <c r="CO2831"/>
      <c r="CP2831"/>
      <c r="CQ2831"/>
      <c r="CR2831"/>
      <c r="CS2831"/>
      <c r="CT2831"/>
      <c r="CU2831"/>
      <c r="CV2831"/>
    </row>
    <row r="2832" spans="10:100" x14ac:dyDescent="0.25">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c r="AT2832"/>
      <c r="AU2832"/>
      <c r="AV2832"/>
      <c r="AW2832"/>
      <c r="AX2832"/>
      <c r="AY2832"/>
      <c r="AZ2832"/>
      <c r="BA2832"/>
      <c r="BB2832"/>
      <c r="BC2832"/>
      <c r="BD2832"/>
      <c r="BE2832"/>
      <c r="BF2832"/>
      <c r="BG2832"/>
      <c r="BH2832"/>
      <c r="BI2832"/>
      <c r="BJ2832"/>
      <c r="BK2832"/>
      <c r="BL2832"/>
      <c r="BM2832"/>
      <c r="BN2832"/>
      <c r="BO2832"/>
      <c r="BP2832"/>
      <c r="BQ2832"/>
      <c r="BR2832"/>
      <c r="BS2832"/>
      <c r="BT2832"/>
      <c r="BU2832"/>
      <c r="BV2832"/>
      <c r="BW2832"/>
      <c r="BX2832"/>
      <c r="BY2832"/>
      <c r="BZ2832"/>
      <c r="CA2832"/>
      <c r="CB2832"/>
      <c r="CC2832"/>
      <c r="CD2832"/>
      <c r="CE2832"/>
      <c r="CF2832"/>
      <c r="CG2832"/>
      <c r="CH2832"/>
      <c r="CI2832"/>
      <c r="CJ2832"/>
      <c r="CK2832"/>
      <c r="CL2832"/>
      <c r="CM2832"/>
      <c r="CN2832"/>
      <c r="CO2832"/>
      <c r="CP2832"/>
      <c r="CQ2832"/>
      <c r="CR2832"/>
      <c r="CS2832"/>
      <c r="CT2832"/>
      <c r="CU2832"/>
      <c r="CV2832"/>
    </row>
    <row r="2833" spans="10:100" x14ac:dyDescent="0.25">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c r="AT2833"/>
      <c r="AU2833"/>
      <c r="AV2833"/>
      <c r="AW2833"/>
      <c r="AX2833"/>
      <c r="AY2833"/>
      <c r="AZ2833"/>
      <c r="BA2833"/>
      <c r="BB2833"/>
      <c r="BC2833"/>
      <c r="BD2833"/>
      <c r="BE2833"/>
      <c r="BF2833"/>
      <c r="BG2833"/>
      <c r="BH2833"/>
      <c r="BI2833"/>
      <c r="BJ2833"/>
      <c r="BK2833"/>
      <c r="BL2833"/>
      <c r="BM2833"/>
      <c r="BN2833"/>
      <c r="BO2833"/>
      <c r="BP2833"/>
      <c r="BQ2833"/>
      <c r="BR2833"/>
      <c r="BS2833"/>
      <c r="BT2833"/>
      <c r="BU2833"/>
      <c r="BV2833"/>
      <c r="BW2833"/>
      <c r="BX2833"/>
      <c r="BY2833"/>
      <c r="BZ2833"/>
      <c r="CA2833"/>
      <c r="CB2833"/>
      <c r="CC2833"/>
      <c r="CD2833"/>
      <c r="CE2833"/>
      <c r="CF2833"/>
      <c r="CG2833"/>
      <c r="CH2833"/>
      <c r="CI2833"/>
      <c r="CJ2833"/>
      <c r="CK2833"/>
      <c r="CL2833"/>
      <c r="CM2833"/>
      <c r="CN2833"/>
      <c r="CO2833"/>
      <c r="CP2833"/>
      <c r="CQ2833"/>
      <c r="CR2833"/>
      <c r="CS2833"/>
      <c r="CT2833"/>
      <c r="CU2833"/>
      <c r="CV2833"/>
    </row>
    <row r="2834" spans="10:100" x14ac:dyDescent="0.25">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c r="AT2834"/>
      <c r="AU2834"/>
      <c r="AV2834"/>
      <c r="AW2834"/>
      <c r="AX2834"/>
      <c r="AY2834"/>
      <c r="AZ2834"/>
      <c r="BA2834"/>
      <c r="BB2834"/>
      <c r="BC2834"/>
      <c r="BD2834"/>
      <c r="BE2834"/>
      <c r="BF2834"/>
      <c r="BG2834"/>
      <c r="BH2834"/>
      <c r="BI2834"/>
      <c r="BJ2834"/>
      <c r="BK2834"/>
      <c r="BL2834"/>
      <c r="BM2834"/>
      <c r="BN2834"/>
      <c r="BO2834"/>
      <c r="BP2834"/>
      <c r="BQ2834"/>
      <c r="BR2834"/>
      <c r="BS2834"/>
      <c r="BT2834"/>
      <c r="BU2834"/>
      <c r="BV2834"/>
      <c r="BW2834"/>
      <c r="BX2834"/>
      <c r="BY2834"/>
      <c r="BZ2834"/>
      <c r="CA2834"/>
      <c r="CB2834"/>
      <c r="CC2834"/>
      <c r="CD2834"/>
      <c r="CE2834"/>
      <c r="CF2834"/>
      <c r="CG2834"/>
      <c r="CH2834"/>
      <c r="CI2834"/>
      <c r="CJ2834"/>
      <c r="CK2834"/>
      <c r="CL2834"/>
      <c r="CM2834"/>
      <c r="CN2834"/>
      <c r="CO2834"/>
      <c r="CP2834"/>
      <c r="CQ2834"/>
      <c r="CR2834"/>
      <c r="CS2834"/>
      <c r="CT2834"/>
      <c r="CU2834"/>
      <c r="CV2834"/>
    </row>
    <row r="2835" spans="10:100" x14ac:dyDescent="0.2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c r="AT2835"/>
      <c r="AU2835"/>
      <c r="AV2835"/>
      <c r="AW2835"/>
      <c r="AX2835"/>
      <c r="AY2835"/>
      <c r="AZ2835"/>
      <c r="BA2835"/>
      <c r="BB2835"/>
      <c r="BC2835"/>
      <c r="BD2835"/>
      <c r="BE2835"/>
      <c r="BF2835"/>
      <c r="BG2835"/>
      <c r="BH2835"/>
      <c r="BI2835"/>
      <c r="BJ2835"/>
      <c r="BK2835"/>
      <c r="BL2835"/>
      <c r="BM2835"/>
      <c r="BN2835"/>
      <c r="BO2835"/>
      <c r="BP2835"/>
      <c r="BQ2835"/>
      <c r="BR2835"/>
      <c r="BS2835"/>
      <c r="BT2835"/>
      <c r="BU2835"/>
      <c r="BV2835"/>
      <c r="BW2835"/>
      <c r="BX2835"/>
      <c r="BY2835"/>
      <c r="BZ2835"/>
      <c r="CA2835"/>
      <c r="CB2835"/>
      <c r="CC2835"/>
      <c r="CD2835"/>
      <c r="CE2835"/>
      <c r="CF2835"/>
      <c r="CG2835"/>
      <c r="CH2835"/>
      <c r="CI2835"/>
      <c r="CJ2835"/>
      <c r="CK2835"/>
      <c r="CL2835"/>
      <c r="CM2835"/>
      <c r="CN2835"/>
      <c r="CO2835"/>
      <c r="CP2835"/>
      <c r="CQ2835"/>
      <c r="CR2835"/>
      <c r="CS2835"/>
      <c r="CT2835"/>
      <c r="CU2835"/>
      <c r="CV2835"/>
    </row>
    <row r="2836" spans="10:100" x14ac:dyDescent="0.25">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c r="AT2836"/>
      <c r="AU2836"/>
      <c r="AV2836"/>
      <c r="AW2836"/>
      <c r="AX2836"/>
      <c r="AY2836"/>
      <c r="AZ2836"/>
      <c r="BA2836"/>
      <c r="BB2836"/>
      <c r="BC2836"/>
      <c r="BD2836"/>
      <c r="BE2836"/>
      <c r="BF2836"/>
      <c r="BG2836"/>
      <c r="BH2836"/>
      <c r="BI2836"/>
      <c r="BJ2836"/>
      <c r="BK2836"/>
      <c r="BL2836"/>
      <c r="BM2836"/>
      <c r="BN2836"/>
      <c r="BO2836"/>
      <c r="BP2836"/>
      <c r="BQ2836"/>
      <c r="BR2836"/>
      <c r="BS2836"/>
      <c r="BT2836"/>
      <c r="BU2836"/>
      <c r="BV2836"/>
      <c r="BW2836"/>
      <c r="BX2836"/>
      <c r="BY2836"/>
      <c r="BZ2836"/>
      <c r="CA2836"/>
      <c r="CB2836"/>
      <c r="CC2836"/>
      <c r="CD2836"/>
      <c r="CE2836"/>
      <c r="CF2836"/>
      <c r="CG2836"/>
      <c r="CH2836"/>
      <c r="CI2836"/>
      <c r="CJ2836"/>
      <c r="CK2836"/>
      <c r="CL2836"/>
      <c r="CM2836"/>
      <c r="CN2836"/>
      <c r="CO2836"/>
      <c r="CP2836"/>
      <c r="CQ2836"/>
      <c r="CR2836"/>
      <c r="CS2836"/>
      <c r="CT2836"/>
      <c r="CU2836"/>
      <c r="CV2836"/>
    </row>
    <row r="2837" spans="10:100" x14ac:dyDescent="0.25">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c r="AT2837"/>
      <c r="AU2837"/>
      <c r="AV2837"/>
      <c r="AW2837"/>
      <c r="AX2837"/>
      <c r="AY2837"/>
      <c r="AZ2837"/>
      <c r="BA2837"/>
      <c r="BB2837"/>
      <c r="BC2837"/>
      <c r="BD2837"/>
      <c r="BE2837"/>
      <c r="BF2837"/>
      <c r="BG2837"/>
      <c r="BH2837"/>
      <c r="BI2837"/>
      <c r="BJ2837"/>
      <c r="BK2837"/>
      <c r="BL2837"/>
      <c r="BM2837"/>
      <c r="BN2837"/>
      <c r="BO2837"/>
      <c r="BP2837"/>
      <c r="BQ2837"/>
      <c r="BR2837"/>
      <c r="BS2837"/>
      <c r="BT2837"/>
      <c r="BU2837"/>
      <c r="BV2837"/>
      <c r="BW2837"/>
      <c r="BX2837"/>
      <c r="BY2837"/>
      <c r="BZ2837"/>
      <c r="CA2837"/>
      <c r="CB2837"/>
      <c r="CC2837"/>
      <c r="CD2837"/>
      <c r="CE2837"/>
      <c r="CF2837"/>
      <c r="CG2837"/>
      <c r="CH2837"/>
      <c r="CI2837"/>
      <c r="CJ2837"/>
      <c r="CK2837"/>
      <c r="CL2837"/>
      <c r="CM2837"/>
      <c r="CN2837"/>
      <c r="CO2837"/>
      <c r="CP2837"/>
      <c r="CQ2837"/>
      <c r="CR2837"/>
      <c r="CS2837"/>
      <c r="CT2837"/>
      <c r="CU2837"/>
      <c r="CV2837"/>
    </row>
    <row r="2838" spans="10:100" x14ac:dyDescent="0.25">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c r="AT2838"/>
      <c r="AU2838"/>
      <c r="AV2838"/>
      <c r="AW2838"/>
      <c r="AX2838"/>
      <c r="AY2838"/>
      <c r="AZ2838"/>
      <c r="BA2838"/>
      <c r="BB2838"/>
      <c r="BC2838"/>
      <c r="BD2838"/>
      <c r="BE2838"/>
      <c r="BF2838"/>
      <c r="BG2838"/>
      <c r="BH2838"/>
      <c r="BI2838"/>
      <c r="BJ2838"/>
      <c r="BK2838"/>
      <c r="BL2838"/>
      <c r="BM2838"/>
      <c r="BN2838"/>
      <c r="BO2838"/>
      <c r="BP2838"/>
      <c r="BQ2838"/>
      <c r="BR2838"/>
      <c r="BS2838"/>
      <c r="BT2838"/>
      <c r="BU2838"/>
      <c r="BV2838"/>
      <c r="BW2838"/>
      <c r="BX2838"/>
      <c r="BY2838"/>
      <c r="BZ2838"/>
      <c r="CA2838"/>
      <c r="CB2838"/>
      <c r="CC2838"/>
      <c r="CD2838"/>
      <c r="CE2838"/>
      <c r="CF2838"/>
      <c r="CG2838"/>
      <c r="CH2838"/>
      <c r="CI2838"/>
      <c r="CJ2838"/>
      <c r="CK2838"/>
      <c r="CL2838"/>
      <c r="CM2838"/>
      <c r="CN2838"/>
      <c r="CO2838"/>
      <c r="CP2838"/>
      <c r="CQ2838"/>
      <c r="CR2838"/>
      <c r="CS2838"/>
      <c r="CT2838"/>
      <c r="CU2838"/>
      <c r="CV2838"/>
    </row>
    <row r="2839" spans="10:100" x14ac:dyDescent="0.25">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c r="AT2839"/>
      <c r="AU2839"/>
      <c r="AV2839"/>
      <c r="AW2839"/>
      <c r="AX2839"/>
      <c r="AY2839"/>
      <c r="AZ2839"/>
      <c r="BA2839"/>
      <c r="BB2839"/>
      <c r="BC2839"/>
      <c r="BD2839"/>
      <c r="BE2839"/>
      <c r="BF2839"/>
      <c r="BG2839"/>
      <c r="BH2839"/>
      <c r="BI2839"/>
      <c r="BJ2839"/>
      <c r="BK2839"/>
      <c r="BL2839"/>
      <c r="BM2839"/>
      <c r="BN2839"/>
      <c r="BO2839"/>
      <c r="BP2839"/>
      <c r="BQ2839"/>
      <c r="BR2839"/>
      <c r="BS2839"/>
      <c r="BT2839"/>
      <c r="BU2839"/>
      <c r="BV2839"/>
      <c r="BW2839"/>
      <c r="BX2839"/>
      <c r="BY2839"/>
      <c r="BZ2839"/>
      <c r="CA2839"/>
      <c r="CB2839"/>
      <c r="CC2839"/>
      <c r="CD2839"/>
      <c r="CE2839"/>
      <c r="CF2839"/>
      <c r="CG2839"/>
      <c r="CH2839"/>
      <c r="CI2839"/>
      <c r="CJ2839"/>
      <c r="CK2839"/>
      <c r="CL2839"/>
      <c r="CM2839"/>
      <c r="CN2839"/>
      <c r="CO2839"/>
      <c r="CP2839"/>
      <c r="CQ2839"/>
      <c r="CR2839"/>
      <c r="CS2839"/>
      <c r="CT2839"/>
      <c r="CU2839"/>
      <c r="CV2839"/>
    </row>
    <row r="2840" spans="10:100" x14ac:dyDescent="0.25">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c r="AT2840"/>
      <c r="AU2840"/>
      <c r="AV2840"/>
      <c r="AW2840"/>
      <c r="AX2840"/>
      <c r="AY2840"/>
      <c r="AZ2840"/>
      <c r="BA2840"/>
      <c r="BB2840"/>
      <c r="BC2840"/>
      <c r="BD2840"/>
      <c r="BE2840"/>
      <c r="BF2840"/>
      <c r="BG2840"/>
      <c r="BH2840"/>
      <c r="BI2840"/>
      <c r="BJ2840"/>
      <c r="BK2840"/>
      <c r="BL2840"/>
      <c r="BM2840"/>
      <c r="BN2840"/>
      <c r="BO2840"/>
      <c r="BP2840"/>
      <c r="BQ2840"/>
      <c r="BR2840"/>
      <c r="BS2840"/>
      <c r="BT2840"/>
      <c r="BU2840"/>
      <c r="BV2840"/>
      <c r="BW2840"/>
      <c r="BX2840"/>
      <c r="BY2840"/>
      <c r="BZ2840"/>
      <c r="CA2840"/>
      <c r="CB2840"/>
      <c r="CC2840"/>
      <c r="CD2840"/>
      <c r="CE2840"/>
      <c r="CF2840"/>
      <c r="CG2840"/>
      <c r="CH2840"/>
      <c r="CI2840"/>
      <c r="CJ2840"/>
      <c r="CK2840"/>
      <c r="CL2840"/>
      <c r="CM2840"/>
      <c r="CN2840"/>
      <c r="CO2840"/>
      <c r="CP2840"/>
      <c r="CQ2840"/>
      <c r="CR2840"/>
      <c r="CS2840"/>
      <c r="CT2840"/>
      <c r="CU2840"/>
      <c r="CV2840"/>
    </row>
    <row r="2841" spans="10:100" x14ac:dyDescent="0.25">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c r="AT2841"/>
      <c r="AU2841"/>
      <c r="AV2841"/>
      <c r="AW2841"/>
      <c r="AX2841"/>
      <c r="AY2841"/>
      <c r="AZ2841"/>
      <c r="BA2841"/>
      <c r="BB2841"/>
      <c r="BC2841"/>
      <c r="BD2841"/>
      <c r="BE2841"/>
      <c r="BF2841"/>
      <c r="BG2841"/>
      <c r="BH2841"/>
      <c r="BI2841"/>
      <c r="BJ2841"/>
      <c r="BK2841"/>
      <c r="BL2841"/>
      <c r="BM2841"/>
      <c r="BN2841"/>
      <c r="BO2841"/>
      <c r="BP2841"/>
      <c r="BQ2841"/>
      <c r="BR2841"/>
      <c r="BS2841"/>
      <c r="BT2841"/>
      <c r="BU2841"/>
      <c r="BV2841"/>
      <c r="BW2841"/>
      <c r="BX2841"/>
      <c r="BY2841"/>
      <c r="BZ2841"/>
      <c r="CA2841"/>
      <c r="CB2841"/>
      <c r="CC2841"/>
      <c r="CD2841"/>
      <c r="CE2841"/>
      <c r="CF2841"/>
      <c r="CG2841"/>
      <c r="CH2841"/>
      <c r="CI2841"/>
      <c r="CJ2841"/>
      <c r="CK2841"/>
      <c r="CL2841"/>
      <c r="CM2841"/>
      <c r="CN2841"/>
      <c r="CO2841"/>
      <c r="CP2841"/>
      <c r="CQ2841"/>
      <c r="CR2841"/>
      <c r="CS2841"/>
      <c r="CT2841"/>
      <c r="CU2841"/>
      <c r="CV2841"/>
    </row>
    <row r="2842" spans="10:100" x14ac:dyDescent="0.25">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c r="AT2842"/>
      <c r="AU2842"/>
      <c r="AV2842"/>
      <c r="AW2842"/>
      <c r="AX2842"/>
      <c r="AY2842"/>
      <c r="AZ2842"/>
      <c r="BA2842"/>
      <c r="BB2842"/>
      <c r="BC2842"/>
      <c r="BD2842"/>
      <c r="BE2842"/>
      <c r="BF2842"/>
      <c r="BG2842"/>
      <c r="BH2842"/>
      <c r="BI2842"/>
      <c r="BJ2842"/>
      <c r="BK2842"/>
      <c r="BL2842"/>
      <c r="BM2842"/>
      <c r="BN2842"/>
      <c r="BO2842"/>
      <c r="BP2842"/>
      <c r="BQ2842"/>
      <c r="BR2842"/>
      <c r="BS2842"/>
      <c r="BT2842"/>
      <c r="BU2842"/>
      <c r="BV2842"/>
      <c r="BW2842"/>
      <c r="BX2842"/>
      <c r="BY2842"/>
      <c r="BZ2842"/>
      <c r="CA2842"/>
      <c r="CB2842"/>
      <c r="CC2842"/>
      <c r="CD2842"/>
      <c r="CE2842"/>
      <c r="CF2842"/>
      <c r="CG2842"/>
      <c r="CH2842"/>
      <c r="CI2842"/>
      <c r="CJ2842"/>
      <c r="CK2842"/>
      <c r="CL2842"/>
      <c r="CM2842"/>
      <c r="CN2842"/>
      <c r="CO2842"/>
      <c r="CP2842"/>
      <c r="CQ2842"/>
      <c r="CR2842"/>
      <c r="CS2842"/>
      <c r="CT2842"/>
      <c r="CU2842"/>
      <c r="CV2842"/>
    </row>
    <row r="2843" spans="10:100" x14ac:dyDescent="0.25">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c r="AT2843"/>
      <c r="AU2843"/>
      <c r="AV2843"/>
      <c r="AW2843"/>
      <c r="AX2843"/>
      <c r="AY2843"/>
      <c r="AZ2843"/>
      <c r="BA2843"/>
      <c r="BB2843"/>
      <c r="BC2843"/>
      <c r="BD2843"/>
      <c r="BE2843"/>
      <c r="BF2843"/>
      <c r="BG2843"/>
      <c r="BH2843"/>
      <c r="BI2843"/>
      <c r="BJ2843"/>
      <c r="BK2843"/>
      <c r="BL2843"/>
      <c r="BM2843"/>
      <c r="BN2843"/>
      <c r="BO2843"/>
      <c r="BP2843"/>
      <c r="BQ2843"/>
      <c r="BR2843"/>
      <c r="BS2843"/>
      <c r="BT2843"/>
      <c r="BU2843"/>
      <c r="BV2843"/>
      <c r="BW2843"/>
      <c r="BX2843"/>
      <c r="BY2843"/>
      <c r="BZ2843"/>
      <c r="CA2843"/>
      <c r="CB2843"/>
      <c r="CC2843"/>
      <c r="CD2843"/>
      <c r="CE2843"/>
      <c r="CF2843"/>
      <c r="CG2843"/>
      <c r="CH2843"/>
      <c r="CI2843"/>
      <c r="CJ2843"/>
      <c r="CK2843"/>
      <c r="CL2843"/>
      <c r="CM2843"/>
      <c r="CN2843"/>
      <c r="CO2843"/>
      <c r="CP2843"/>
      <c r="CQ2843"/>
      <c r="CR2843"/>
      <c r="CS2843"/>
      <c r="CT2843"/>
      <c r="CU2843"/>
      <c r="CV2843"/>
    </row>
    <row r="2844" spans="10:100" x14ac:dyDescent="0.25">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c r="AT2844"/>
      <c r="AU2844"/>
      <c r="AV2844"/>
      <c r="AW2844"/>
      <c r="AX2844"/>
      <c r="AY2844"/>
      <c r="AZ2844"/>
      <c r="BA2844"/>
      <c r="BB2844"/>
      <c r="BC2844"/>
      <c r="BD2844"/>
      <c r="BE2844"/>
      <c r="BF2844"/>
      <c r="BG2844"/>
      <c r="BH2844"/>
      <c r="BI2844"/>
      <c r="BJ2844"/>
      <c r="BK2844"/>
      <c r="BL2844"/>
      <c r="BM2844"/>
      <c r="BN2844"/>
      <c r="BO2844"/>
      <c r="BP2844"/>
      <c r="BQ2844"/>
      <c r="BR2844"/>
      <c r="BS2844"/>
      <c r="BT2844"/>
      <c r="BU2844"/>
      <c r="BV2844"/>
      <c r="BW2844"/>
      <c r="BX2844"/>
      <c r="BY2844"/>
      <c r="BZ2844"/>
      <c r="CA2844"/>
      <c r="CB2844"/>
      <c r="CC2844"/>
      <c r="CD2844"/>
      <c r="CE2844"/>
      <c r="CF2844"/>
      <c r="CG2844"/>
      <c r="CH2844"/>
      <c r="CI2844"/>
      <c r="CJ2844"/>
      <c r="CK2844"/>
      <c r="CL2844"/>
      <c r="CM2844"/>
      <c r="CN2844"/>
      <c r="CO2844"/>
      <c r="CP2844"/>
      <c r="CQ2844"/>
      <c r="CR2844"/>
      <c r="CS2844"/>
      <c r="CT2844"/>
      <c r="CU2844"/>
      <c r="CV2844"/>
    </row>
    <row r="2845" spans="10:100" x14ac:dyDescent="0.2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c r="AT2845"/>
      <c r="AU2845"/>
      <c r="AV2845"/>
      <c r="AW2845"/>
      <c r="AX2845"/>
      <c r="AY2845"/>
      <c r="AZ2845"/>
      <c r="BA2845"/>
      <c r="BB2845"/>
      <c r="BC2845"/>
      <c r="BD2845"/>
      <c r="BE2845"/>
      <c r="BF2845"/>
      <c r="BG2845"/>
      <c r="BH2845"/>
      <c r="BI2845"/>
      <c r="BJ2845"/>
      <c r="BK2845"/>
      <c r="BL2845"/>
      <c r="BM2845"/>
      <c r="BN2845"/>
      <c r="BO2845"/>
      <c r="BP2845"/>
      <c r="BQ2845"/>
      <c r="BR2845"/>
      <c r="BS2845"/>
      <c r="BT2845"/>
      <c r="BU2845"/>
      <c r="BV2845"/>
      <c r="BW2845"/>
      <c r="BX2845"/>
      <c r="BY2845"/>
      <c r="BZ2845"/>
      <c r="CA2845"/>
      <c r="CB2845"/>
      <c r="CC2845"/>
      <c r="CD2845"/>
      <c r="CE2845"/>
      <c r="CF2845"/>
      <c r="CG2845"/>
      <c r="CH2845"/>
      <c r="CI2845"/>
      <c r="CJ2845"/>
      <c r="CK2845"/>
      <c r="CL2845"/>
      <c r="CM2845"/>
      <c r="CN2845"/>
      <c r="CO2845"/>
      <c r="CP2845"/>
      <c r="CQ2845"/>
      <c r="CR2845"/>
      <c r="CS2845"/>
      <c r="CT2845"/>
      <c r="CU2845"/>
      <c r="CV2845"/>
    </row>
    <row r="2846" spans="10:100" x14ac:dyDescent="0.25">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c r="AT2846"/>
      <c r="AU2846"/>
      <c r="AV2846"/>
      <c r="AW2846"/>
      <c r="AX2846"/>
      <c r="AY2846"/>
      <c r="AZ2846"/>
      <c r="BA2846"/>
      <c r="BB2846"/>
      <c r="BC2846"/>
      <c r="BD2846"/>
      <c r="BE2846"/>
      <c r="BF2846"/>
      <c r="BG2846"/>
      <c r="BH2846"/>
      <c r="BI2846"/>
      <c r="BJ2846"/>
      <c r="BK2846"/>
      <c r="BL2846"/>
      <c r="BM2846"/>
      <c r="BN2846"/>
      <c r="BO2846"/>
      <c r="BP2846"/>
      <c r="BQ2846"/>
      <c r="BR2846"/>
      <c r="BS2846"/>
      <c r="BT2846"/>
      <c r="BU2846"/>
      <c r="BV2846"/>
      <c r="BW2846"/>
      <c r="BX2846"/>
      <c r="BY2846"/>
      <c r="BZ2846"/>
      <c r="CA2846"/>
      <c r="CB2846"/>
      <c r="CC2846"/>
      <c r="CD2846"/>
      <c r="CE2846"/>
      <c r="CF2846"/>
      <c r="CG2846"/>
      <c r="CH2846"/>
      <c r="CI2846"/>
      <c r="CJ2846"/>
      <c r="CK2846"/>
      <c r="CL2846"/>
      <c r="CM2846"/>
      <c r="CN2846"/>
      <c r="CO2846"/>
      <c r="CP2846"/>
      <c r="CQ2846"/>
      <c r="CR2846"/>
      <c r="CS2846"/>
      <c r="CT2846"/>
      <c r="CU2846"/>
      <c r="CV2846"/>
    </row>
    <row r="2847" spans="10:100" x14ac:dyDescent="0.25">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c r="AT2847"/>
      <c r="AU2847"/>
      <c r="AV2847"/>
      <c r="AW2847"/>
      <c r="AX2847"/>
      <c r="AY2847"/>
      <c r="AZ2847"/>
      <c r="BA2847"/>
      <c r="BB2847"/>
      <c r="BC2847"/>
      <c r="BD2847"/>
      <c r="BE2847"/>
      <c r="BF2847"/>
      <c r="BG2847"/>
      <c r="BH2847"/>
      <c r="BI2847"/>
      <c r="BJ2847"/>
      <c r="BK2847"/>
      <c r="BL2847"/>
      <c r="BM2847"/>
      <c r="BN2847"/>
      <c r="BO2847"/>
      <c r="BP2847"/>
      <c r="BQ2847"/>
      <c r="BR2847"/>
      <c r="BS2847"/>
      <c r="BT2847"/>
      <c r="BU2847"/>
      <c r="BV2847"/>
      <c r="BW2847"/>
      <c r="BX2847"/>
      <c r="BY2847"/>
      <c r="BZ2847"/>
      <c r="CA2847"/>
      <c r="CB2847"/>
      <c r="CC2847"/>
      <c r="CD2847"/>
      <c r="CE2847"/>
      <c r="CF2847"/>
      <c r="CG2847"/>
      <c r="CH2847"/>
      <c r="CI2847"/>
      <c r="CJ2847"/>
      <c r="CK2847"/>
      <c r="CL2847"/>
      <c r="CM2847"/>
      <c r="CN2847"/>
      <c r="CO2847"/>
      <c r="CP2847"/>
      <c r="CQ2847"/>
      <c r="CR2847"/>
      <c r="CS2847"/>
      <c r="CT2847"/>
      <c r="CU2847"/>
      <c r="CV2847"/>
    </row>
    <row r="2848" spans="10:100" x14ac:dyDescent="0.25">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c r="AT2848"/>
      <c r="AU2848"/>
      <c r="AV2848"/>
      <c r="AW2848"/>
      <c r="AX2848"/>
      <c r="AY2848"/>
      <c r="AZ2848"/>
      <c r="BA2848"/>
      <c r="BB2848"/>
      <c r="BC2848"/>
      <c r="BD2848"/>
      <c r="BE2848"/>
      <c r="BF2848"/>
      <c r="BG2848"/>
      <c r="BH2848"/>
      <c r="BI2848"/>
      <c r="BJ2848"/>
      <c r="BK2848"/>
      <c r="BL2848"/>
      <c r="BM2848"/>
      <c r="BN2848"/>
      <c r="BO2848"/>
      <c r="BP2848"/>
      <c r="BQ2848"/>
      <c r="BR2848"/>
      <c r="BS2848"/>
      <c r="BT2848"/>
      <c r="BU2848"/>
      <c r="BV2848"/>
      <c r="BW2848"/>
      <c r="BX2848"/>
      <c r="BY2848"/>
      <c r="BZ2848"/>
      <c r="CA2848"/>
      <c r="CB2848"/>
      <c r="CC2848"/>
      <c r="CD2848"/>
      <c r="CE2848"/>
      <c r="CF2848"/>
      <c r="CG2848"/>
      <c r="CH2848"/>
      <c r="CI2848"/>
      <c r="CJ2848"/>
      <c r="CK2848"/>
      <c r="CL2848"/>
      <c r="CM2848"/>
      <c r="CN2848"/>
      <c r="CO2848"/>
      <c r="CP2848"/>
      <c r="CQ2848"/>
      <c r="CR2848"/>
      <c r="CS2848"/>
      <c r="CT2848"/>
      <c r="CU2848"/>
      <c r="CV2848"/>
    </row>
    <row r="2849" spans="10:100" x14ac:dyDescent="0.25">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c r="AT2849"/>
      <c r="AU2849"/>
      <c r="AV2849"/>
      <c r="AW2849"/>
      <c r="AX2849"/>
      <c r="AY2849"/>
      <c r="AZ2849"/>
      <c r="BA2849"/>
      <c r="BB2849"/>
      <c r="BC2849"/>
      <c r="BD2849"/>
      <c r="BE2849"/>
      <c r="BF2849"/>
      <c r="BG2849"/>
      <c r="BH2849"/>
      <c r="BI2849"/>
      <c r="BJ2849"/>
      <c r="BK2849"/>
      <c r="BL2849"/>
      <c r="BM2849"/>
      <c r="BN2849"/>
      <c r="BO2849"/>
      <c r="BP2849"/>
      <c r="BQ2849"/>
      <c r="BR2849"/>
      <c r="BS2849"/>
      <c r="BT2849"/>
      <c r="BU2849"/>
      <c r="BV2849"/>
      <c r="BW2849"/>
      <c r="BX2849"/>
      <c r="BY2849"/>
      <c r="BZ2849"/>
      <c r="CA2849"/>
      <c r="CB2849"/>
      <c r="CC2849"/>
      <c r="CD2849"/>
      <c r="CE2849"/>
      <c r="CF2849"/>
      <c r="CG2849"/>
      <c r="CH2849"/>
      <c r="CI2849"/>
      <c r="CJ2849"/>
      <c r="CK2849"/>
      <c r="CL2849"/>
      <c r="CM2849"/>
      <c r="CN2849"/>
      <c r="CO2849"/>
      <c r="CP2849"/>
      <c r="CQ2849"/>
      <c r="CR2849"/>
      <c r="CS2849"/>
      <c r="CT2849"/>
      <c r="CU2849"/>
      <c r="CV2849"/>
    </row>
    <row r="2850" spans="10:100" x14ac:dyDescent="0.25">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c r="AT2850"/>
      <c r="AU2850"/>
      <c r="AV2850"/>
      <c r="AW2850"/>
      <c r="AX2850"/>
      <c r="AY2850"/>
      <c r="AZ2850"/>
      <c r="BA2850"/>
      <c r="BB2850"/>
      <c r="BC2850"/>
      <c r="BD2850"/>
      <c r="BE2850"/>
      <c r="BF2850"/>
      <c r="BG2850"/>
      <c r="BH2850"/>
      <c r="BI2850"/>
      <c r="BJ2850"/>
      <c r="BK2850"/>
      <c r="BL2850"/>
      <c r="BM2850"/>
      <c r="BN2850"/>
      <c r="BO2850"/>
      <c r="BP2850"/>
      <c r="BQ2850"/>
      <c r="BR2850"/>
      <c r="BS2850"/>
      <c r="BT2850"/>
      <c r="BU2850"/>
      <c r="BV2850"/>
      <c r="BW2850"/>
      <c r="BX2850"/>
      <c r="BY2850"/>
      <c r="BZ2850"/>
      <c r="CA2850"/>
      <c r="CB2850"/>
      <c r="CC2850"/>
      <c r="CD2850"/>
      <c r="CE2850"/>
      <c r="CF2850"/>
      <c r="CG2850"/>
      <c r="CH2850"/>
      <c r="CI2850"/>
      <c r="CJ2850"/>
      <c r="CK2850"/>
      <c r="CL2850"/>
      <c r="CM2850"/>
      <c r="CN2850"/>
      <c r="CO2850"/>
      <c r="CP2850"/>
      <c r="CQ2850"/>
      <c r="CR2850"/>
      <c r="CS2850"/>
      <c r="CT2850"/>
      <c r="CU2850"/>
      <c r="CV2850"/>
    </row>
    <row r="2851" spans="10:100" x14ac:dyDescent="0.25">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c r="AT2851"/>
      <c r="AU2851"/>
      <c r="AV2851"/>
      <c r="AW2851"/>
      <c r="AX2851"/>
      <c r="AY2851"/>
      <c r="AZ2851"/>
      <c r="BA2851"/>
      <c r="BB2851"/>
      <c r="BC2851"/>
      <c r="BD2851"/>
      <c r="BE2851"/>
      <c r="BF2851"/>
      <c r="BG2851"/>
      <c r="BH2851"/>
      <c r="BI2851"/>
      <c r="BJ2851"/>
      <c r="BK2851"/>
      <c r="BL2851"/>
      <c r="BM2851"/>
      <c r="BN2851"/>
      <c r="BO2851"/>
      <c r="BP2851"/>
      <c r="BQ2851"/>
      <c r="BR2851"/>
      <c r="BS2851"/>
      <c r="BT2851"/>
      <c r="BU2851"/>
      <c r="BV2851"/>
      <c r="BW2851"/>
      <c r="BX2851"/>
      <c r="BY2851"/>
      <c r="BZ2851"/>
      <c r="CA2851"/>
      <c r="CB2851"/>
      <c r="CC2851"/>
      <c r="CD2851"/>
      <c r="CE2851"/>
      <c r="CF2851"/>
      <c r="CG2851"/>
      <c r="CH2851"/>
      <c r="CI2851"/>
      <c r="CJ2851"/>
      <c r="CK2851"/>
      <c r="CL2851"/>
      <c r="CM2851"/>
      <c r="CN2851"/>
      <c r="CO2851"/>
      <c r="CP2851"/>
      <c r="CQ2851"/>
      <c r="CR2851"/>
      <c r="CS2851"/>
      <c r="CT2851"/>
      <c r="CU2851"/>
      <c r="CV2851"/>
    </row>
    <row r="2852" spans="10:100" x14ac:dyDescent="0.25">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c r="AT2852"/>
      <c r="AU2852"/>
      <c r="AV2852"/>
      <c r="AW2852"/>
      <c r="AX2852"/>
      <c r="AY2852"/>
      <c r="AZ2852"/>
      <c r="BA2852"/>
      <c r="BB2852"/>
      <c r="BC2852"/>
      <c r="BD2852"/>
      <c r="BE2852"/>
      <c r="BF2852"/>
      <c r="BG2852"/>
      <c r="BH2852"/>
      <c r="BI2852"/>
      <c r="BJ2852"/>
      <c r="BK2852"/>
      <c r="BL2852"/>
      <c r="BM2852"/>
      <c r="BN2852"/>
      <c r="BO2852"/>
      <c r="BP2852"/>
      <c r="BQ2852"/>
      <c r="BR2852"/>
      <c r="BS2852"/>
      <c r="BT2852"/>
      <c r="BU2852"/>
      <c r="BV2852"/>
      <c r="BW2852"/>
      <c r="BX2852"/>
      <c r="BY2852"/>
      <c r="BZ2852"/>
      <c r="CA2852"/>
      <c r="CB2852"/>
      <c r="CC2852"/>
      <c r="CD2852"/>
      <c r="CE2852"/>
      <c r="CF2852"/>
      <c r="CG2852"/>
      <c r="CH2852"/>
      <c r="CI2852"/>
      <c r="CJ2852"/>
      <c r="CK2852"/>
      <c r="CL2852"/>
      <c r="CM2852"/>
      <c r="CN2852"/>
      <c r="CO2852"/>
      <c r="CP2852"/>
      <c r="CQ2852"/>
      <c r="CR2852"/>
      <c r="CS2852"/>
      <c r="CT2852"/>
      <c r="CU2852"/>
      <c r="CV2852"/>
    </row>
    <row r="2853" spans="10:100" x14ac:dyDescent="0.25">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c r="AT2853"/>
      <c r="AU2853"/>
      <c r="AV2853"/>
      <c r="AW2853"/>
      <c r="AX2853"/>
      <c r="AY2853"/>
      <c r="AZ2853"/>
      <c r="BA2853"/>
      <c r="BB2853"/>
      <c r="BC2853"/>
      <c r="BD2853"/>
      <c r="BE2853"/>
      <c r="BF2853"/>
      <c r="BG2853"/>
      <c r="BH2853"/>
      <c r="BI2853"/>
      <c r="BJ2853"/>
      <c r="BK2853"/>
      <c r="BL2853"/>
      <c r="BM2853"/>
      <c r="BN2853"/>
      <c r="BO2853"/>
      <c r="BP2853"/>
      <c r="BQ2853"/>
      <c r="BR2853"/>
      <c r="BS2853"/>
      <c r="BT2853"/>
      <c r="BU2853"/>
      <c r="BV2853"/>
      <c r="BW2853"/>
      <c r="BX2853"/>
      <c r="BY2853"/>
      <c r="BZ2853"/>
      <c r="CA2853"/>
      <c r="CB2853"/>
      <c r="CC2853"/>
      <c r="CD2853"/>
      <c r="CE2853"/>
      <c r="CF2853"/>
      <c r="CG2853"/>
      <c r="CH2853"/>
      <c r="CI2853"/>
      <c r="CJ2853"/>
      <c r="CK2853"/>
      <c r="CL2853"/>
      <c r="CM2853"/>
      <c r="CN2853"/>
      <c r="CO2853"/>
      <c r="CP2853"/>
      <c r="CQ2853"/>
      <c r="CR2853"/>
      <c r="CS2853"/>
      <c r="CT2853"/>
      <c r="CU2853"/>
      <c r="CV2853"/>
    </row>
    <row r="2854" spans="10:100" x14ac:dyDescent="0.25">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c r="AT2854"/>
      <c r="AU2854"/>
      <c r="AV2854"/>
      <c r="AW2854"/>
      <c r="AX2854"/>
      <c r="AY2854"/>
      <c r="AZ2854"/>
      <c r="BA2854"/>
      <c r="BB2854"/>
      <c r="BC2854"/>
      <c r="BD2854"/>
      <c r="BE2854"/>
      <c r="BF2854"/>
      <c r="BG2854"/>
      <c r="BH2854"/>
      <c r="BI2854"/>
      <c r="BJ2854"/>
      <c r="BK2854"/>
      <c r="BL2854"/>
      <c r="BM2854"/>
      <c r="BN2854"/>
      <c r="BO2854"/>
      <c r="BP2854"/>
      <c r="BQ2854"/>
      <c r="BR2854"/>
      <c r="BS2854"/>
      <c r="BT2854"/>
      <c r="BU2854"/>
      <c r="BV2854"/>
      <c r="BW2854"/>
      <c r="BX2854"/>
      <c r="BY2854"/>
      <c r="BZ2854"/>
      <c r="CA2854"/>
      <c r="CB2854"/>
      <c r="CC2854"/>
      <c r="CD2854"/>
      <c r="CE2854"/>
      <c r="CF2854"/>
      <c r="CG2854"/>
      <c r="CH2854"/>
      <c r="CI2854"/>
      <c r="CJ2854"/>
      <c r="CK2854"/>
      <c r="CL2854"/>
      <c r="CM2854"/>
      <c r="CN2854"/>
      <c r="CO2854"/>
      <c r="CP2854"/>
      <c r="CQ2854"/>
      <c r="CR2854"/>
      <c r="CS2854"/>
      <c r="CT2854"/>
      <c r="CU2854"/>
      <c r="CV2854"/>
    </row>
    <row r="2855" spans="10:100" x14ac:dyDescent="0.2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c r="AT2855"/>
      <c r="AU2855"/>
      <c r="AV2855"/>
      <c r="AW2855"/>
      <c r="AX2855"/>
      <c r="AY2855"/>
      <c r="AZ2855"/>
      <c r="BA2855"/>
      <c r="BB2855"/>
      <c r="BC2855"/>
      <c r="BD2855"/>
      <c r="BE2855"/>
      <c r="BF2855"/>
      <c r="BG2855"/>
      <c r="BH2855"/>
      <c r="BI2855"/>
      <c r="BJ2855"/>
      <c r="BK2855"/>
      <c r="BL2855"/>
      <c r="BM2855"/>
      <c r="BN2855"/>
      <c r="BO2855"/>
      <c r="BP2855"/>
      <c r="BQ2855"/>
      <c r="BR2855"/>
      <c r="BS2855"/>
      <c r="BT2855"/>
      <c r="BU2855"/>
      <c r="BV2855"/>
      <c r="BW2855"/>
      <c r="BX2855"/>
      <c r="BY2855"/>
      <c r="BZ2855"/>
      <c r="CA2855"/>
      <c r="CB2855"/>
      <c r="CC2855"/>
      <c r="CD2855"/>
      <c r="CE2855"/>
      <c r="CF2855"/>
      <c r="CG2855"/>
      <c r="CH2855"/>
      <c r="CI2855"/>
      <c r="CJ2855"/>
      <c r="CK2855"/>
      <c r="CL2855"/>
      <c r="CM2855"/>
      <c r="CN2855"/>
      <c r="CO2855"/>
      <c r="CP2855"/>
      <c r="CQ2855"/>
      <c r="CR2855"/>
      <c r="CS2855"/>
      <c r="CT2855"/>
      <c r="CU2855"/>
      <c r="CV2855"/>
    </row>
    <row r="2856" spans="10:100" x14ac:dyDescent="0.25">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c r="AT2856"/>
      <c r="AU2856"/>
      <c r="AV2856"/>
      <c r="AW2856"/>
      <c r="AX2856"/>
      <c r="AY2856"/>
      <c r="AZ2856"/>
      <c r="BA2856"/>
      <c r="BB2856"/>
      <c r="BC2856"/>
      <c r="BD2856"/>
      <c r="BE2856"/>
      <c r="BF2856"/>
      <c r="BG2856"/>
      <c r="BH2856"/>
      <c r="BI2856"/>
      <c r="BJ2856"/>
      <c r="BK2856"/>
      <c r="BL2856"/>
      <c r="BM2856"/>
      <c r="BN2856"/>
      <c r="BO2856"/>
      <c r="BP2856"/>
      <c r="BQ2856"/>
      <c r="BR2856"/>
      <c r="BS2856"/>
      <c r="BT2856"/>
      <c r="BU2856"/>
      <c r="BV2856"/>
      <c r="BW2856"/>
      <c r="BX2856"/>
      <c r="BY2856"/>
      <c r="BZ2856"/>
      <c r="CA2856"/>
      <c r="CB2856"/>
      <c r="CC2856"/>
      <c r="CD2856"/>
      <c r="CE2856"/>
      <c r="CF2856"/>
      <c r="CG2856"/>
      <c r="CH2856"/>
      <c r="CI2856"/>
      <c r="CJ2856"/>
      <c r="CK2856"/>
      <c r="CL2856"/>
      <c r="CM2856"/>
      <c r="CN2856"/>
      <c r="CO2856"/>
      <c r="CP2856"/>
      <c r="CQ2856"/>
      <c r="CR2856"/>
      <c r="CS2856"/>
      <c r="CT2856"/>
      <c r="CU2856"/>
      <c r="CV2856"/>
    </row>
    <row r="2857" spans="10:100" x14ac:dyDescent="0.25">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c r="AT2857"/>
      <c r="AU2857"/>
      <c r="AV2857"/>
      <c r="AW2857"/>
      <c r="AX2857"/>
      <c r="AY2857"/>
      <c r="AZ2857"/>
      <c r="BA2857"/>
      <c r="BB2857"/>
      <c r="BC2857"/>
      <c r="BD2857"/>
      <c r="BE2857"/>
      <c r="BF2857"/>
      <c r="BG2857"/>
      <c r="BH2857"/>
      <c r="BI2857"/>
      <c r="BJ2857"/>
      <c r="BK2857"/>
      <c r="BL2857"/>
      <c r="BM2857"/>
      <c r="BN2857"/>
      <c r="BO2857"/>
      <c r="BP2857"/>
      <c r="BQ2857"/>
      <c r="BR2857"/>
      <c r="BS2857"/>
      <c r="BT2857"/>
      <c r="BU2857"/>
      <c r="BV2857"/>
      <c r="BW2857"/>
      <c r="BX2857"/>
      <c r="BY2857"/>
      <c r="BZ2857"/>
      <c r="CA2857"/>
      <c r="CB2857"/>
      <c r="CC2857"/>
      <c r="CD2857"/>
      <c r="CE2857"/>
      <c r="CF2857"/>
      <c r="CG2857"/>
      <c r="CH2857"/>
      <c r="CI2857"/>
      <c r="CJ2857"/>
      <c r="CK2857"/>
      <c r="CL2857"/>
      <c r="CM2857"/>
      <c r="CN2857"/>
      <c r="CO2857"/>
      <c r="CP2857"/>
      <c r="CQ2857"/>
      <c r="CR2857"/>
      <c r="CS2857"/>
      <c r="CT2857"/>
      <c r="CU2857"/>
      <c r="CV2857"/>
    </row>
    <row r="2858" spans="10:100" x14ac:dyDescent="0.25">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c r="AT2858"/>
      <c r="AU2858"/>
      <c r="AV2858"/>
      <c r="AW2858"/>
      <c r="AX2858"/>
      <c r="AY2858"/>
      <c r="AZ2858"/>
      <c r="BA2858"/>
      <c r="BB2858"/>
      <c r="BC2858"/>
      <c r="BD2858"/>
      <c r="BE2858"/>
      <c r="BF2858"/>
      <c r="BG2858"/>
      <c r="BH2858"/>
      <c r="BI2858"/>
      <c r="BJ2858"/>
      <c r="BK2858"/>
      <c r="BL2858"/>
      <c r="BM2858"/>
      <c r="BN2858"/>
      <c r="BO2858"/>
      <c r="BP2858"/>
      <c r="BQ2858"/>
      <c r="BR2858"/>
      <c r="BS2858"/>
      <c r="BT2858"/>
      <c r="BU2858"/>
      <c r="BV2858"/>
      <c r="BW2858"/>
      <c r="BX2858"/>
      <c r="BY2858"/>
      <c r="BZ2858"/>
      <c r="CA2858"/>
      <c r="CB2858"/>
      <c r="CC2858"/>
      <c r="CD2858"/>
      <c r="CE2858"/>
      <c r="CF2858"/>
      <c r="CG2858"/>
      <c r="CH2858"/>
      <c r="CI2858"/>
      <c r="CJ2858"/>
      <c r="CK2858"/>
      <c r="CL2858"/>
      <c r="CM2858"/>
      <c r="CN2858"/>
      <c r="CO2858"/>
      <c r="CP2858"/>
      <c r="CQ2858"/>
      <c r="CR2858"/>
      <c r="CS2858"/>
      <c r="CT2858"/>
      <c r="CU2858"/>
      <c r="CV2858"/>
    </row>
    <row r="2859" spans="10:100" x14ac:dyDescent="0.25">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c r="AT2859"/>
      <c r="AU2859"/>
      <c r="AV2859"/>
      <c r="AW2859"/>
      <c r="AX2859"/>
      <c r="AY2859"/>
      <c r="AZ2859"/>
      <c r="BA2859"/>
      <c r="BB2859"/>
      <c r="BC2859"/>
      <c r="BD2859"/>
      <c r="BE2859"/>
      <c r="BF2859"/>
      <c r="BG2859"/>
      <c r="BH2859"/>
      <c r="BI2859"/>
      <c r="BJ2859"/>
      <c r="BK2859"/>
      <c r="BL2859"/>
      <c r="BM2859"/>
      <c r="BN2859"/>
      <c r="BO2859"/>
      <c r="BP2859"/>
      <c r="BQ2859"/>
      <c r="BR2859"/>
      <c r="BS2859"/>
      <c r="BT2859"/>
      <c r="BU2859"/>
      <c r="BV2859"/>
      <c r="BW2859"/>
      <c r="BX2859"/>
      <c r="BY2859"/>
      <c r="BZ2859"/>
      <c r="CA2859"/>
      <c r="CB2859"/>
      <c r="CC2859"/>
      <c r="CD2859"/>
      <c r="CE2859"/>
      <c r="CF2859"/>
      <c r="CG2859"/>
      <c r="CH2859"/>
      <c r="CI2859"/>
      <c r="CJ2859"/>
      <c r="CK2859"/>
      <c r="CL2859"/>
      <c r="CM2859"/>
      <c r="CN2859"/>
      <c r="CO2859"/>
      <c r="CP2859"/>
      <c r="CQ2859"/>
      <c r="CR2859"/>
      <c r="CS2859"/>
      <c r="CT2859"/>
      <c r="CU2859"/>
      <c r="CV2859"/>
    </row>
    <row r="2860" spans="10:100" x14ac:dyDescent="0.25">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c r="AT2860"/>
      <c r="AU2860"/>
      <c r="AV2860"/>
      <c r="AW2860"/>
      <c r="AX2860"/>
      <c r="AY2860"/>
      <c r="AZ2860"/>
      <c r="BA2860"/>
      <c r="BB2860"/>
      <c r="BC2860"/>
      <c r="BD2860"/>
      <c r="BE2860"/>
      <c r="BF2860"/>
      <c r="BG2860"/>
      <c r="BH2860"/>
      <c r="BI2860"/>
      <c r="BJ2860"/>
      <c r="BK2860"/>
      <c r="BL2860"/>
      <c r="BM2860"/>
      <c r="BN2860"/>
      <c r="BO2860"/>
      <c r="BP2860"/>
      <c r="BQ2860"/>
      <c r="BR2860"/>
      <c r="BS2860"/>
      <c r="BT2860"/>
      <c r="BU2860"/>
      <c r="BV2860"/>
      <c r="BW2860"/>
      <c r="BX2860"/>
      <c r="BY2860"/>
      <c r="BZ2860"/>
      <c r="CA2860"/>
      <c r="CB2860"/>
      <c r="CC2860"/>
      <c r="CD2860"/>
      <c r="CE2860"/>
      <c r="CF2860"/>
      <c r="CG2860"/>
      <c r="CH2860"/>
      <c r="CI2860"/>
      <c r="CJ2860"/>
      <c r="CK2860"/>
      <c r="CL2860"/>
      <c r="CM2860"/>
      <c r="CN2860"/>
      <c r="CO2860"/>
      <c r="CP2860"/>
      <c r="CQ2860"/>
      <c r="CR2860"/>
      <c r="CS2860"/>
      <c r="CT2860"/>
      <c r="CU2860"/>
      <c r="CV2860"/>
    </row>
    <row r="2861" spans="10:100" x14ac:dyDescent="0.25">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c r="AT2861"/>
      <c r="AU2861"/>
      <c r="AV2861"/>
      <c r="AW2861"/>
      <c r="AX2861"/>
      <c r="AY2861"/>
      <c r="AZ2861"/>
      <c r="BA2861"/>
      <c r="BB2861"/>
      <c r="BC2861"/>
      <c r="BD2861"/>
      <c r="BE2861"/>
      <c r="BF2861"/>
      <c r="BG2861"/>
      <c r="BH2861"/>
      <c r="BI2861"/>
      <c r="BJ2861"/>
      <c r="BK2861"/>
      <c r="BL2861"/>
      <c r="BM2861"/>
      <c r="BN2861"/>
      <c r="BO2861"/>
      <c r="BP2861"/>
      <c r="BQ2861"/>
      <c r="BR2861"/>
      <c r="BS2861"/>
      <c r="BT2861"/>
      <c r="BU2861"/>
      <c r="BV2861"/>
      <c r="BW2861"/>
      <c r="BX2861"/>
      <c r="BY2861"/>
      <c r="BZ2861"/>
      <c r="CA2861"/>
      <c r="CB2861"/>
      <c r="CC2861"/>
      <c r="CD2861"/>
      <c r="CE2861"/>
      <c r="CF2861"/>
      <c r="CG2861"/>
      <c r="CH2861"/>
      <c r="CI2861"/>
      <c r="CJ2861"/>
      <c r="CK2861"/>
      <c r="CL2861"/>
      <c r="CM2861"/>
      <c r="CN2861"/>
      <c r="CO2861"/>
      <c r="CP2861"/>
      <c r="CQ2861"/>
      <c r="CR2861"/>
      <c r="CS2861"/>
      <c r="CT2861"/>
      <c r="CU2861"/>
      <c r="CV2861"/>
    </row>
    <row r="2862" spans="10:100" x14ac:dyDescent="0.25">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c r="AT2862"/>
      <c r="AU2862"/>
      <c r="AV2862"/>
      <c r="AW2862"/>
      <c r="AX2862"/>
      <c r="AY2862"/>
      <c r="AZ2862"/>
      <c r="BA2862"/>
      <c r="BB2862"/>
      <c r="BC2862"/>
      <c r="BD2862"/>
      <c r="BE2862"/>
      <c r="BF2862"/>
      <c r="BG2862"/>
      <c r="BH2862"/>
      <c r="BI2862"/>
      <c r="BJ2862"/>
      <c r="BK2862"/>
      <c r="BL2862"/>
      <c r="BM2862"/>
      <c r="BN2862"/>
      <c r="BO2862"/>
      <c r="BP2862"/>
      <c r="BQ2862"/>
      <c r="BR2862"/>
      <c r="BS2862"/>
      <c r="BT2862"/>
      <c r="BU2862"/>
      <c r="BV2862"/>
      <c r="BW2862"/>
      <c r="BX2862"/>
      <c r="BY2862"/>
      <c r="BZ2862"/>
      <c r="CA2862"/>
      <c r="CB2862"/>
      <c r="CC2862"/>
      <c r="CD2862"/>
      <c r="CE2862"/>
      <c r="CF2862"/>
      <c r="CG2862"/>
      <c r="CH2862"/>
      <c r="CI2862"/>
      <c r="CJ2862"/>
      <c r="CK2862"/>
      <c r="CL2862"/>
      <c r="CM2862"/>
      <c r="CN2862"/>
      <c r="CO2862"/>
      <c r="CP2862"/>
      <c r="CQ2862"/>
      <c r="CR2862"/>
      <c r="CS2862"/>
      <c r="CT2862"/>
      <c r="CU2862"/>
      <c r="CV2862"/>
    </row>
    <row r="2863" spans="10:100" x14ac:dyDescent="0.25">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c r="AT2863"/>
      <c r="AU2863"/>
      <c r="AV2863"/>
      <c r="AW2863"/>
      <c r="AX2863"/>
      <c r="AY2863"/>
      <c r="AZ2863"/>
      <c r="BA2863"/>
      <c r="BB2863"/>
      <c r="BC2863"/>
      <c r="BD2863"/>
      <c r="BE2863"/>
      <c r="BF2863"/>
      <c r="BG2863"/>
      <c r="BH2863"/>
      <c r="BI2863"/>
      <c r="BJ2863"/>
      <c r="BK2863"/>
      <c r="BL2863"/>
      <c r="BM2863"/>
      <c r="BN2863"/>
      <c r="BO2863"/>
      <c r="BP2863"/>
      <c r="BQ2863"/>
      <c r="BR2863"/>
      <c r="BS2863"/>
      <c r="BT2863"/>
      <c r="BU2863"/>
      <c r="BV2863"/>
      <c r="BW2863"/>
      <c r="BX2863"/>
      <c r="BY2863"/>
      <c r="BZ2863"/>
      <c r="CA2863"/>
      <c r="CB2863"/>
      <c r="CC2863"/>
      <c r="CD2863"/>
      <c r="CE2863"/>
      <c r="CF2863"/>
      <c r="CG2863"/>
      <c r="CH2863"/>
      <c r="CI2863"/>
      <c r="CJ2863"/>
      <c r="CK2863"/>
      <c r="CL2863"/>
      <c r="CM2863"/>
      <c r="CN2863"/>
      <c r="CO2863"/>
      <c r="CP2863"/>
      <c r="CQ2863"/>
      <c r="CR2863"/>
      <c r="CS2863"/>
      <c r="CT2863"/>
      <c r="CU2863"/>
      <c r="CV2863"/>
    </row>
    <row r="2864" spans="10:100" x14ac:dyDescent="0.25">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c r="AT2864"/>
      <c r="AU2864"/>
      <c r="AV2864"/>
      <c r="AW2864"/>
      <c r="AX2864"/>
      <c r="AY2864"/>
      <c r="AZ2864"/>
      <c r="BA2864"/>
      <c r="BB2864"/>
      <c r="BC2864"/>
      <c r="BD2864"/>
      <c r="BE2864"/>
      <c r="BF2864"/>
      <c r="BG2864"/>
      <c r="BH2864"/>
      <c r="BI2864"/>
      <c r="BJ2864"/>
      <c r="BK2864"/>
      <c r="BL2864"/>
      <c r="BM2864"/>
      <c r="BN2864"/>
      <c r="BO2864"/>
      <c r="BP2864"/>
      <c r="BQ2864"/>
      <c r="BR2864"/>
      <c r="BS2864"/>
      <c r="BT2864"/>
      <c r="BU2864"/>
      <c r="BV2864"/>
      <c r="BW2864"/>
      <c r="BX2864"/>
      <c r="BY2864"/>
      <c r="BZ2864"/>
      <c r="CA2864"/>
      <c r="CB2864"/>
      <c r="CC2864"/>
      <c r="CD2864"/>
      <c r="CE2864"/>
      <c r="CF2864"/>
      <c r="CG2864"/>
      <c r="CH2864"/>
      <c r="CI2864"/>
      <c r="CJ2864"/>
      <c r="CK2864"/>
      <c r="CL2864"/>
      <c r="CM2864"/>
      <c r="CN2864"/>
      <c r="CO2864"/>
      <c r="CP2864"/>
      <c r="CQ2864"/>
      <c r="CR2864"/>
      <c r="CS2864"/>
      <c r="CT2864"/>
      <c r="CU2864"/>
      <c r="CV2864"/>
    </row>
    <row r="2865" spans="10:100" x14ac:dyDescent="0.2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c r="AT2865"/>
      <c r="AU2865"/>
      <c r="AV2865"/>
      <c r="AW2865"/>
      <c r="AX2865"/>
      <c r="AY2865"/>
      <c r="AZ2865"/>
      <c r="BA2865"/>
      <c r="BB2865"/>
      <c r="BC2865"/>
      <c r="BD2865"/>
      <c r="BE2865"/>
      <c r="BF2865"/>
      <c r="BG2865"/>
      <c r="BH2865"/>
      <c r="BI2865"/>
      <c r="BJ2865"/>
      <c r="BK2865"/>
      <c r="BL2865"/>
      <c r="BM2865"/>
      <c r="BN2865"/>
      <c r="BO2865"/>
      <c r="BP2865"/>
      <c r="BQ2865"/>
      <c r="BR2865"/>
      <c r="BS2865"/>
      <c r="BT2865"/>
      <c r="BU2865"/>
      <c r="BV2865"/>
      <c r="BW2865"/>
      <c r="BX2865"/>
      <c r="BY2865"/>
      <c r="BZ2865"/>
      <c r="CA2865"/>
      <c r="CB2865"/>
      <c r="CC2865"/>
      <c r="CD2865"/>
      <c r="CE2865"/>
      <c r="CF2865"/>
      <c r="CG2865"/>
      <c r="CH2865"/>
      <c r="CI2865"/>
      <c r="CJ2865"/>
      <c r="CK2865"/>
      <c r="CL2865"/>
      <c r="CM2865"/>
      <c r="CN2865"/>
      <c r="CO2865"/>
      <c r="CP2865"/>
      <c r="CQ2865"/>
      <c r="CR2865"/>
      <c r="CS2865"/>
      <c r="CT2865"/>
      <c r="CU2865"/>
      <c r="CV2865"/>
    </row>
    <row r="2866" spans="10:100" x14ac:dyDescent="0.25">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c r="AT2866"/>
      <c r="AU2866"/>
      <c r="AV2866"/>
      <c r="AW2866"/>
      <c r="AX2866"/>
      <c r="AY2866"/>
      <c r="AZ2866"/>
      <c r="BA2866"/>
      <c r="BB2866"/>
      <c r="BC2866"/>
      <c r="BD2866"/>
      <c r="BE2866"/>
      <c r="BF2866"/>
      <c r="BG2866"/>
      <c r="BH2866"/>
      <c r="BI2866"/>
      <c r="BJ2866"/>
      <c r="BK2866"/>
      <c r="BL2866"/>
      <c r="BM2866"/>
      <c r="BN2866"/>
      <c r="BO2866"/>
      <c r="BP2866"/>
      <c r="BQ2866"/>
      <c r="BR2866"/>
      <c r="BS2866"/>
      <c r="BT2866"/>
      <c r="BU2866"/>
      <c r="BV2866"/>
      <c r="BW2866"/>
      <c r="BX2866"/>
      <c r="BY2866"/>
      <c r="BZ2866"/>
      <c r="CA2866"/>
      <c r="CB2866"/>
      <c r="CC2866"/>
      <c r="CD2866"/>
      <c r="CE2866"/>
      <c r="CF2866"/>
      <c r="CG2866"/>
      <c r="CH2866"/>
      <c r="CI2866"/>
      <c r="CJ2866"/>
      <c r="CK2866"/>
      <c r="CL2866"/>
      <c r="CM2866"/>
      <c r="CN2866"/>
      <c r="CO2866"/>
      <c r="CP2866"/>
      <c r="CQ2866"/>
      <c r="CR2866"/>
      <c r="CS2866"/>
      <c r="CT2866"/>
      <c r="CU2866"/>
      <c r="CV2866"/>
    </row>
    <row r="2867" spans="10:100" x14ac:dyDescent="0.25">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c r="AT2867"/>
      <c r="AU2867"/>
      <c r="AV2867"/>
      <c r="AW2867"/>
      <c r="AX2867"/>
      <c r="AY2867"/>
      <c r="AZ2867"/>
      <c r="BA2867"/>
      <c r="BB2867"/>
      <c r="BC2867"/>
      <c r="BD2867"/>
      <c r="BE2867"/>
      <c r="BF2867"/>
      <c r="BG2867"/>
      <c r="BH2867"/>
      <c r="BI2867"/>
      <c r="BJ2867"/>
      <c r="BK2867"/>
      <c r="BL2867"/>
      <c r="BM2867"/>
      <c r="BN2867"/>
      <c r="BO2867"/>
      <c r="BP2867"/>
      <c r="BQ2867"/>
      <c r="BR2867"/>
      <c r="BS2867"/>
      <c r="BT2867"/>
      <c r="BU2867"/>
      <c r="BV2867"/>
      <c r="BW2867"/>
      <c r="BX2867"/>
      <c r="BY2867"/>
      <c r="BZ2867"/>
      <c r="CA2867"/>
      <c r="CB2867"/>
      <c r="CC2867"/>
      <c r="CD2867"/>
      <c r="CE2867"/>
      <c r="CF2867"/>
      <c r="CG2867"/>
      <c r="CH2867"/>
      <c r="CI2867"/>
      <c r="CJ2867"/>
      <c r="CK2867"/>
      <c r="CL2867"/>
      <c r="CM2867"/>
      <c r="CN2867"/>
      <c r="CO2867"/>
      <c r="CP2867"/>
      <c r="CQ2867"/>
      <c r="CR2867"/>
      <c r="CS2867"/>
      <c r="CT2867"/>
      <c r="CU2867"/>
      <c r="CV2867"/>
    </row>
    <row r="2868" spans="10:100" x14ac:dyDescent="0.25">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c r="AT2868"/>
      <c r="AU2868"/>
      <c r="AV2868"/>
      <c r="AW2868"/>
      <c r="AX2868"/>
      <c r="AY2868"/>
      <c r="AZ2868"/>
      <c r="BA2868"/>
      <c r="BB2868"/>
      <c r="BC2868"/>
      <c r="BD2868"/>
      <c r="BE2868"/>
      <c r="BF2868"/>
      <c r="BG2868"/>
      <c r="BH2868"/>
      <c r="BI2868"/>
      <c r="BJ2868"/>
      <c r="BK2868"/>
      <c r="BL2868"/>
      <c r="BM2868"/>
      <c r="BN2868"/>
      <c r="BO2868"/>
      <c r="BP2868"/>
      <c r="BQ2868"/>
      <c r="BR2868"/>
      <c r="BS2868"/>
      <c r="BT2868"/>
      <c r="BU2868"/>
      <c r="BV2868"/>
      <c r="BW2868"/>
      <c r="BX2868"/>
      <c r="BY2868"/>
      <c r="BZ2868"/>
      <c r="CA2868"/>
      <c r="CB2868"/>
      <c r="CC2868"/>
      <c r="CD2868"/>
      <c r="CE2868"/>
      <c r="CF2868"/>
      <c r="CG2868"/>
      <c r="CH2868"/>
      <c r="CI2868"/>
      <c r="CJ2868"/>
      <c r="CK2868"/>
      <c r="CL2868"/>
      <c r="CM2868"/>
      <c r="CN2868"/>
      <c r="CO2868"/>
      <c r="CP2868"/>
      <c r="CQ2868"/>
      <c r="CR2868"/>
      <c r="CS2868"/>
      <c r="CT2868"/>
      <c r="CU2868"/>
      <c r="CV2868"/>
    </row>
    <row r="2869" spans="10:100" x14ac:dyDescent="0.25">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c r="AT2869"/>
      <c r="AU2869"/>
      <c r="AV2869"/>
      <c r="AW2869"/>
      <c r="AX2869"/>
      <c r="AY2869"/>
      <c r="AZ2869"/>
      <c r="BA2869"/>
      <c r="BB2869"/>
      <c r="BC2869"/>
      <c r="BD2869"/>
      <c r="BE2869"/>
      <c r="BF2869"/>
      <c r="BG2869"/>
      <c r="BH2869"/>
      <c r="BI2869"/>
      <c r="BJ2869"/>
      <c r="BK2869"/>
      <c r="BL2869"/>
      <c r="BM2869"/>
      <c r="BN2869"/>
      <c r="BO2869"/>
      <c r="BP2869"/>
      <c r="BQ2869"/>
      <c r="BR2869"/>
      <c r="BS2869"/>
      <c r="BT2869"/>
      <c r="BU2869"/>
      <c r="BV2869"/>
      <c r="BW2869"/>
      <c r="BX2869"/>
      <c r="BY2869"/>
      <c r="BZ2869"/>
      <c r="CA2869"/>
      <c r="CB2869"/>
      <c r="CC2869"/>
      <c r="CD2869"/>
      <c r="CE2869"/>
      <c r="CF2869"/>
      <c r="CG2869"/>
      <c r="CH2869"/>
      <c r="CI2869"/>
      <c r="CJ2869"/>
      <c r="CK2869"/>
      <c r="CL2869"/>
      <c r="CM2869"/>
      <c r="CN2869"/>
      <c r="CO2869"/>
      <c r="CP2869"/>
      <c r="CQ2869"/>
      <c r="CR2869"/>
      <c r="CS2869"/>
      <c r="CT2869"/>
      <c r="CU2869"/>
      <c r="CV2869"/>
    </row>
    <row r="2870" spans="10:100" x14ac:dyDescent="0.25">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c r="AT2870"/>
      <c r="AU2870"/>
      <c r="AV2870"/>
      <c r="AW2870"/>
      <c r="AX2870"/>
      <c r="AY2870"/>
      <c r="AZ2870"/>
      <c r="BA2870"/>
      <c r="BB2870"/>
      <c r="BC2870"/>
      <c r="BD2870"/>
      <c r="BE2870"/>
      <c r="BF2870"/>
      <c r="BG2870"/>
      <c r="BH2870"/>
      <c r="BI2870"/>
      <c r="BJ2870"/>
      <c r="BK2870"/>
      <c r="BL2870"/>
      <c r="BM2870"/>
      <c r="BN2870"/>
      <c r="BO2870"/>
      <c r="BP2870"/>
      <c r="BQ2870"/>
      <c r="BR2870"/>
      <c r="BS2870"/>
      <c r="BT2870"/>
      <c r="BU2870"/>
      <c r="BV2870"/>
      <c r="BW2870"/>
      <c r="BX2870"/>
      <c r="BY2870"/>
      <c r="BZ2870"/>
      <c r="CA2870"/>
      <c r="CB2870"/>
      <c r="CC2870"/>
      <c r="CD2870"/>
      <c r="CE2870"/>
      <c r="CF2870"/>
      <c r="CG2870"/>
      <c r="CH2870"/>
      <c r="CI2870"/>
      <c r="CJ2870"/>
      <c r="CK2870"/>
      <c r="CL2870"/>
      <c r="CM2870"/>
      <c r="CN2870"/>
      <c r="CO2870"/>
      <c r="CP2870"/>
      <c r="CQ2870"/>
      <c r="CR2870"/>
      <c r="CS2870"/>
      <c r="CT2870"/>
      <c r="CU2870"/>
      <c r="CV2870"/>
    </row>
    <row r="2871" spans="10:100" x14ac:dyDescent="0.25">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c r="AT2871"/>
      <c r="AU2871"/>
      <c r="AV2871"/>
      <c r="AW2871"/>
      <c r="AX2871"/>
      <c r="AY2871"/>
      <c r="AZ2871"/>
      <c r="BA2871"/>
      <c r="BB2871"/>
      <c r="BC2871"/>
      <c r="BD2871"/>
      <c r="BE2871"/>
      <c r="BF2871"/>
      <c r="BG2871"/>
      <c r="BH2871"/>
      <c r="BI2871"/>
      <c r="BJ2871"/>
      <c r="BK2871"/>
      <c r="BL2871"/>
      <c r="BM2871"/>
      <c r="BN2871"/>
      <c r="BO2871"/>
      <c r="BP2871"/>
      <c r="BQ2871"/>
      <c r="BR2871"/>
      <c r="BS2871"/>
      <c r="BT2871"/>
      <c r="BU2871"/>
      <c r="BV2871"/>
      <c r="BW2871"/>
      <c r="BX2871"/>
      <c r="BY2871"/>
      <c r="BZ2871"/>
      <c r="CA2871"/>
      <c r="CB2871"/>
      <c r="CC2871"/>
      <c r="CD2871"/>
      <c r="CE2871"/>
      <c r="CF2871"/>
      <c r="CG2871"/>
      <c r="CH2871"/>
      <c r="CI2871"/>
      <c r="CJ2871"/>
      <c r="CK2871"/>
      <c r="CL2871"/>
      <c r="CM2871"/>
      <c r="CN2871"/>
      <c r="CO2871"/>
      <c r="CP2871"/>
      <c r="CQ2871"/>
      <c r="CR2871"/>
      <c r="CS2871"/>
      <c r="CT2871"/>
      <c r="CU2871"/>
      <c r="CV2871"/>
    </row>
    <row r="2872" spans="10:100" x14ac:dyDescent="0.25">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c r="AT2872"/>
      <c r="AU2872"/>
      <c r="AV2872"/>
      <c r="AW2872"/>
      <c r="AX2872"/>
      <c r="AY2872"/>
      <c r="AZ2872"/>
      <c r="BA2872"/>
      <c r="BB2872"/>
      <c r="BC2872"/>
      <c r="BD2872"/>
      <c r="BE2872"/>
      <c r="BF2872"/>
      <c r="BG2872"/>
      <c r="BH2872"/>
      <c r="BI2872"/>
      <c r="BJ2872"/>
      <c r="BK2872"/>
      <c r="BL2872"/>
      <c r="BM2872"/>
      <c r="BN2872"/>
      <c r="BO2872"/>
      <c r="BP2872"/>
      <c r="BQ2872"/>
      <c r="BR2872"/>
      <c r="BS2872"/>
      <c r="BT2872"/>
      <c r="BU2872"/>
      <c r="BV2872"/>
      <c r="BW2872"/>
      <c r="BX2872"/>
      <c r="BY2872"/>
      <c r="BZ2872"/>
      <c r="CA2872"/>
      <c r="CB2872"/>
      <c r="CC2872"/>
      <c r="CD2872"/>
      <c r="CE2872"/>
      <c r="CF2872"/>
      <c r="CG2872"/>
      <c r="CH2872"/>
      <c r="CI2872"/>
      <c r="CJ2872"/>
      <c r="CK2872"/>
      <c r="CL2872"/>
      <c r="CM2872"/>
      <c r="CN2872"/>
      <c r="CO2872"/>
      <c r="CP2872"/>
      <c r="CQ2872"/>
      <c r="CR2872"/>
      <c r="CS2872"/>
      <c r="CT2872"/>
      <c r="CU2872"/>
      <c r="CV2872"/>
    </row>
    <row r="2873" spans="10:100" x14ac:dyDescent="0.25">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c r="AT2873"/>
      <c r="AU2873"/>
      <c r="AV2873"/>
      <c r="AW2873"/>
      <c r="AX2873"/>
      <c r="AY2873"/>
      <c r="AZ2873"/>
      <c r="BA2873"/>
      <c r="BB2873"/>
      <c r="BC2873"/>
      <c r="BD2873"/>
      <c r="BE2873"/>
      <c r="BF2873"/>
      <c r="BG2873"/>
      <c r="BH2873"/>
      <c r="BI2873"/>
      <c r="BJ2873"/>
      <c r="BK2873"/>
      <c r="BL2873"/>
      <c r="BM2873"/>
      <c r="BN2873"/>
      <c r="BO2873"/>
      <c r="BP2873"/>
      <c r="BQ2873"/>
      <c r="BR2873"/>
      <c r="BS2873"/>
      <c r="BT2873"/>
      <c r="BU2873"/>
      <c r="BV2873"/>
      <c r="BW2873"/>
      <c r="BX2873"/>
      <c r="BY2873"/>
      <c r="BZ2873"/>
      <c r="CA2873"/>
      <c r="CB2873"/>
      <c r="CC2873"/>
      <c r="CD2873"/>
      <c r="CE2873"/>
      <c r="CF2873"/>
      <c r="CG2873"/>
      <c r="CH2873"/>
      <c r="CI2873"/>
      <c r="CJ2873"/>
      <c r="CK2873"/>
      <c r="CL2873"/>
      <c r="CM2873"/>
      <c r="CN2873"/>
      <c r="CO2873"/>
      <c r="CP2873"/>
      <c r="CQ2873"/>
      <c r="CR2873"/>
      <c r="CS2873"/>
      <c r="CT2873"/>
      <c r="CU2873"/>
      <c r="CV2873"/>
    </row>
    <row r="2874" spans="10:100" x14ac:dyDescent="0.25">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c r="AT2874"/>
      <c r="AU2874"/>
      <c r="AV2874"/>
      <c r="AW2874"/>
      <c r="AX2874"/>
      <c r="AY2874"/>
      <c r="AZ2874"/>
      <c r="BA2874"/>
      <c r="BB2874"/>
      <c r="BC2874"/>
      <c r="BD2874"/>
      <c r="BE2874"/>
      <c r="BF2874"/>
      <c r="BG2874"/>
      <c r="BH2874"/>
      <c r="BI2874"/>
      <c r="BJ2874"/>
      <c r="BK2874"/>
      <c r="BL2874"/>
      <c r="BM2874"/>
      <c r="BN2874"/>
      <c r="BO2874"/>
      <c r="BP2874"/>
      <c r="BQ2874"/>
      <c r="BR2874"/>
      <c r="BS2874"/>
      <c r="BT2874"/>
      <c r="BU2874"/>
      <c r="BV2874"/>
      <c r="BW2874"/>
      <c r="BX2874"/>
      <c r="BY2874"/>
      <c r="BZ2874"/>
      <c r="CA2874"/>
      <c r="CB2874"/>
      <c r="CC2874"/>
      <c r="CD2874"/>
      <c r="CE2874"/>
      <c r="CF2874"/>
      <c r="CG2874"/>
      <c r="CH2874"/>
      <c r="CI2874"/>
      <c r="CJ2874"/>
      <c r="CK2874"/>
      <c r="CL2874"/>
      <c r="CM2874"/>
      <c r="CN2874"/>
      <c r="CO2874"/>
      <c r="CP2874"/>
      <c r="CQ2874"/>
      <c r="CR2874"/>
      <c r="CS2874"/>
      <c r="CT2874"/>
      <c r="CU2874"/>
      <c r="CV2874"/>
    </row>
    <row r="2875" spans="10:100" x14ac:dyDescent="0.2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c r="AT2875"/>
      <c r="AU2875"/>
      <c r="AV2875"/>
      <c r="AW2875"/>
      <c r="AX2875"/>
      <c r="AY2875"/>
      <c r="AZ2875"/>
      <c r="BA2875"/>
      <c r="BB2875"/>
      <c r="BC2875"/>
      <c r="BD2875"/>
      <c r="BE2875"/>
      <c r="BF2875"/>
      <c r="BG2875"/>
      <c r="BH2875"/>
      <c r="BI2875"/>
      <c r="BJ2875"/>
      <c r="BK2875"/>
      <c r="BL2875"/>
      <c r="BM2875"/>
      <c r="BN2875"/>
      <c r="BO2875"/>
      <c r="BP2875"/>
      <c r="BQ2875"/>
      <c r="BR2875"/>
      <c r="BS2875"/>
      <c r="BT2875"/>
      <c r="BU2875"/>
      <c r="BV2875"/>
      <c r="BW2875"/>
      <c r="BX2875"/>
      <c r="BY2875"/>
      <c r="BZ2875"/>
      <c r="CA2875"/>
      <c r="CB2875"/>
      <c r="CC2875"/>
      <c r="CD2875"/>
      <c r="CE2875"/>
      <c r="CF2875"/>
      <c r="CG2875"/>
      <c r="CH2875"/>
      <c r="CI2875"/>
      <c r="CJ2875"/>
      <c r="CK2875"/>
      <c r="CL2875"/>
      <c r="CM2875"/>
      <c r="CN2875"/>
      <c r="CO2875"/>
      <c r="CP2875"/>
      <c r="CQ2875"/>
      <c r="CR2875"/>
      <c r="CS2875"/>
      <c r="CT2875"/>
      <c r="CU2875"/>
      <c r="CV2875"/>
    </row>
    <row r="2876" spans="10:100" x14ac:dyDescent="0.25">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c r="AT2876"/>
      <c r="AU2876"/>
      <c r="AV2876"/>
      <c r="AW2876"/>
      <c r="AX2876"/>
      <c r="AY2876"/>
      <c r="AZ2876"/>
      <c r="BA2876"/>
      <c r="BB2876"/>
      <c r="BC2876"/>
      <c r="BD2876"/>
      <c r="BE2876"/>
      <c r="BF2876"/>
      <c r="BG2876"/>
      <c r="BH2876"/>
      <c r="BI2876"/>
      <c r="BJ2876"/>
      <c r="BK2876"/>
      <c r="BL2876"/>
      <c r="BM2876"/>
      <c r="BN2876"/>
      <c r="BO2876"/>
      <c r="BP2876"/>
      <c r="BQ2876"/>
      <c r="BR2876"/>
      <c r="BS2876"/>
      <c r="BT2876"/>
      <c r="BU2876"/>
      <c r="BV2876"/>
      <c r="BW2876"/>
      <c r="BX2876"/>
      <c r="BY2876"/>
      <c r="BZ2876"/>
      <c r="CA2876"/>
      <c r="CB2876"/>
      <c r="CC2876"/>
      <c r="CD2876"/>
      <c r="CE2876"/>
      <c r="CF2876"/>
      <c r="CG2876"/>
      <c r="CH2876"/>
      <c r="CI2876"/>
      <c r="CJ2876"/>
      <c r="CK2876"/>
      <c r="CL2876"/>
      <c r="CM2876"/>
      <c r="CN2876"/>
      <c r="CO2876"/>
      <c r="CP2876"/>
      <c r="CQ2876"/>
      <c r="CR2876"/>
      <c r="CS2876"/>
      <c r="CT2876"/>
      <c r="CU2876"/>
      <c r="CV2876"/>
    </row>
    <row r="2877" spans="10:100" x14ac:dyDescent="0.25">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c r="AT2877"/>
      <c r="AU2877"/>
      <c r="AV2877"/>
      <c r="AW2877"/>
      <c r="AX2877"/>
      <c r="AY2877"/>
      <c r="AZ2877"/>
      <c r="BA2877"/>
      <c r="BB2877"/>
      <c r="BC2877"/>
      <c r="BD2877"/>
      <c r="BE2877"/>
      <c r="BF2877"/>
      <c r="BG2877"/>
      <c r="BH2877"/>
      <c r="BI2877"/>
      <c r="BJ2877"/>
      <c r="BK2877"/>
      <c r="BL2877"/>
      <c r="BM2877"/>
      <c r="BN2877"/>
      <c r="BO2877"/>
      <c r="BP2877"/>
      <c r="BQ2877"/>
      <c r="BR2877"/>
      <c r="BS2877"/>
      <c r="BT2877"/>
      <c r="BU2877"/>
      <c r="BV2877"/>
      <c r="BW2877"/>
      <c r="BX2877"/>
      <c r="BY2877"/>
      <c r="BZ2877"/>
      <c r="CA2877"/>
      <c r="CB2877"/>
      <c r="CC2877"/>
      <c r="CD2877"/>
      <c r="CE2877"/>
      <c r="CF2877"/>
      <c r="CG2877"/>
      <c r="CH2877"/>
      <c r="CI2877"/>
      <c r="CJ2877"/>
      <c r="CK2877"/>
      <c r="CL2877"/>
      <c r="CM2877"/>
      <c r="CN2877"/>
      <c r="CO2877"/>
      <c r="CP2877"/>
      <c r="CQ2877"/>
      <c r="CR2877"/>
      <c r="CS2877"/>
      <c r="CT2877"/>
      <c r="CU2877"/>
      <c r="CV2877"/>
    </row>
    <row r="2878" spans="10:100" x14ac:dyDescent="0.25">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c r="AT2878"/>
      <c r="AU2878"/>
      <c r="AV2878"/>
      <c r="AW2878"/>
      <c r="AX2878"/>
      <c r="AY2878"/>
      <c r="AZ2878"/>
      <c r="BA2878"/>
      <c r="BB2878"/>
      <c r="BC2878"/>
      <c r="BD2878"/>
      <c r="BE2878"/>
      <c r="BF2878"/>
      <c r="BG2878"/>
      <c r="BH2878"/>
      <c r="BI2878"/>
      <c r="BJ2878"/>
      <c r="BK2878"/>
      <c r="BL2878"/>
      <c r="BM2878"/>
      <c r="BN2878"/>
      <c r="BO2878"/>
      <c r="BP2878"/>
      <c r="BQ2878"/>
      <c r="BR2878"/>
      <c r="BS2878"/>
      <c r="BT2878"/>
      <c r="BU2878"/>
      <c r="BV2878"/>
      <c r="BW2878"/>
      <c r="BX2878"/>
      <c r="BY2878"/>
      <c r="BZ2878"/>
      <c r="CA2878"/>
      <c r="CB2878"/>
      <c r="CC2878"/>
      <c r="CD2878"/>
      <c r="CE2878"/>
      <c r="CF2878"/>
      <c r="CG2878"/>
      <c r="CH2878"/>
      <c r="CI2878"/>
      <c r="CJ2878"/>
      <c r="CK2878"/>
      <c r="CL2878"/>
      <c r="CM2878"/>
      <c r="CN2878"/>
      <c r="CO2878"/>
      <c r="CP2878"/>
      <c r="CQ2878"/>
      <c r="CR2878"/>
      <c r="CS2878"/>
      <c r="CT2878"/>
      <c r="CU2878"/>
      <c r="CV2878"/>
    </row>
    <row r="2879" spans="10:100" x14ac:dyDescent="0.25">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c r="AT2879"/>
      <c r="AU2879"/>
      <c r="AV2879"/>
      <c r="AW2879"/>
      <c r="AX2879"/>
      <c r="AY2879"/>
      <c r="AZ2879"/>
      <c r="BA2879"/>
      <c r="BB2879"/>
      <c r="BC2879"/>
      <c r="BD2879"/>
      <c r="BE2879"/>
      <c r="BF2879"/>
      <c r="BG2879"/>
      <c r="BH2879"/>
      <c r="BI2879"/>
      <c r="BJ2879"/>
      <c r="BK2879"/>
      <c r="BL2879"/>
      <c r="BM2879"/>
      <c r="BN2879"/>
      <c r="BO2879"/>
      <c r="BP2879"/>
      <c r="BQ2879"/>
      <c r="BR2879"/>
      <c r="BS2879"/>
      <c r="BT2879"/>
      <c r="BU2879"/>
      <c r="BV2879"/>
      <c r="BW2879"/>
      <c r="BX2879"/>
      <c r="BY2879"/>
      <c r="BZ2879"/>
      <c r="CA2879"/>
      <c r="CB2879"/>
      <c r="CC2879"/>
      <c r="CD2879"/>
      <c r="CE2879"/>
      <c r="CF2879"/>
      <c r="CG2879"/>
      <c r="CH2879"/>
      <c r="CI2879"/>
      <c r="CJ2879"/>
      <c r="CK2879"/>
      <c r="CL2879"/>
      <c r="CM2879"/>
      <c r="CN2879"/>
      <c r="CO2879"/>
      <c r="CP2879"/>
      <c r="CQ2879"/>
      <c r="CR2879"/>
      <c r="CS2879"/>
      <c r="CT2879"/>
      <c r="CU2879"/>
      <c r="CV2879"/>
    </row>
    <row r="2880" spans="10:100" x14ac:dyDescent="0.25">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c r="AT2880"/>
      <c r="AU2880"/>
      <c r="AV2880"/>
      <c r="AW2880"/>
      <c r="AX2880"/>
      <c r="AY2880"/>
      <c r="AZ2880"/>
      <c r="BA2880"/>
      <c r="BB2880"/>
      <c r="BC2880"/>
      <c r="BD2880"/>
      <c r="BE2880"/>
      <c r="BF2880"/>
      <c r="BG2880"/>
      <c r="BH2880"/>
      <c r="BI2880"/>
      <c r="BJ2880"/>
      <c r="BK2880"/>
      <c r="BL2880"/>
      <c r="BM2880"/>
      <c r="BN2880"/>
      <c r="BO2880"/>
      <c r="BP2880"/>
      <c r="BQ2880"/>
      <c r="BR2880"/>
      <c r="BS2880"/>
      <c r="BT2880"/>
      <c r="BU2880"/>
      <c r="BV2880"/>
      <c r="BW2880"/>
      <c r="BX2880"/>
      <c r="BY2880"/>
      <c r="BZ2880"/>
      <c r="CA2880"/>
      <c r="CB2880"/>
      <c r="CC2880"/>
      <c r="CD2880"/>
      <c r="CE2880"/>
      <c r="CF2880"/>
      <c r="CG2880"/>
      <c r="CH2880"/>
      <c r="CI2880"/>
      <c r="CJ2880"/>
      <c r="CK2880"/>
      <c r="CL2880"/>
      <c r="CM2880"/>
      <c r="CN2880"/>
      <c r="CO2880"/>
      <c r="CP2880"/>
      <c r="CQ2880"/>
      <c r="CR2880"/>
      <c r="CS2880"/>
      <c r="CT2880"/>
      <c r="CU2880"/>
      <c r="CV2880"/>
    </row>
    <row r="2881" spans="10:100" x14ac:dyDescent="0.25">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c r="AT2881"/>
      <c r="AU2881"/>
      <c r="AV2881"/>
      <c r="AW2881"/>
      <c r="AX2881"/>
      <c r="AY2881"/>
      <c r="AZ2881"/>
      <c r="BA2881"/>
      <c r="BB2881"/>
      <c r="BC2881"/>
      <c r="BD2881"/>
      <c r="BE2881"/>
      <c r="BF2881"/>
      <c r="BG2881"/>
      <c r="BH2881"/>
      <c r="BI2881"/>
      <c r="BJ2881"/>
      <c r="BK2881"/>
      <c r="BL2881"/>
      <c r="BM2881"/>
      <c r="BN2881"/>
      <c r="BO2881"/>
      <c r="BP2881"/>
      <c r="BQ2881"/>
      <c r="BR2881"/>
      <c r="BS2881"/>
      <c r="BT2881"/>
      <c r="BU2881"/>
      <c r="BV2881"/>
      <c r="BW2881"/>
      <c r="BX2881"/>
      <c r="BY2881"/>
      <c r="BZ2881"/>
      <c r="CA2881"/>
      <c r="CB2881"/>
      <c r="CC2881"/>
      <c r="CD2881"/>
      <c r="CE2881"/>
      <c r="CF2881"/>
      <c r="CG2881"/>
      <c r="CH2881"/>
      <c r="CI2881"/>
      <c r="CJ2881"/>
      <c r="CK2881"/>
      <c r="CL2881"/>
      <c r="CM2881"/>
      <c r="CN2881"/>
      <c r="CO2881"/>
      <c r="CP2881"/>
      <c r="CQ2881"/>
      <c r="CR2881"/>
      <c r="CS2881"/>
      <c r="CT2881"/>
      <c r="CU2881"/>
      <c r="CV2881"/>
    </row>
    <row r="2882" spans="10:100" x14ac:dyDescent="0.25">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c r="AT2882"/>
      <c r="AU2882"/>
      <c r="AV2882"/>
      <c r="AW2882"/>
      <c r="AX2882"/>
      <c r="AY2882"/>
      <c r="AZ2882"/>
      <c r="BA2882"/>
      <c r="BB2882"/>
      <c r="BC2882"/>
      <c r="BD2882"/>
      <c r="BE2882"/>
      <c r="BF2882"/>
      <c r="BG2882"/>
      <c r="BH2882"/>
      <c r="BI2882"/>
      <c r="BJ2882"/>
      <c r="BK2882"/>
      <c r="BL2882"/>
      <c r="BM2882"/>
      <c r="BN2882"/>
      <c r="BO2882"/>
      <c r="BP2882"/>
      <c r="BQ2882"/>
      <c r="BR2882"/>
      <c r="BS2882"/>
      <c r="BT2882"/>
      <c r="BU2882"/>
      <c r="BV2882"/>
      <c r="BW2882"/>
      <c r="BX2882"/>
      <c r="BY2882"/>
      <c r="BZ2882"/>
      <c r="CA2882"/>
      <c r="CB2882"/>
      <c r="CC2882"/>
      <c r="CD2882"/>
      <c r="CE2882"/>
      <c r="CF2882"/>
      <c r="CG2882"/>
      <c r="CH2882"/>
      <c r="CI2882"/>
      <c r="CJ2882"/>
      <c r="CK2882"/>
      <c r="CL2882"/>
      <c r="CM2882"/>
      <c r="CN2882"/>
      <c r="CO2882"/>
      <c r="CP2882"/>
      <c r="CQ2882"/>
      <c r="CR2882"/>
      <c r="CS2882"/>
      <c r="CT2882"/>
      <c r="CU2882"/>
      <c r="CV2882"/>
    </row>
    <row r="2883" spans="10:100" x14ac:dyDescent="0.25">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c r="AT2883"/>
      <c r="AU2883"/>
      <c r="AV2883"/>
      <c r="AW2883"/>
      <c r="AX2883"/>
      <c r="AY2883"/>
      <c r="AZ2883"/>
      <c r="BA2883"/>
      <c r="BB2883"/>
      <c r="BC2883"/>
      <c r="BD2883"/>
      <c r="BE2883"/>
      <c r="BF2883"/>
      <c r="BG2883"/>
      <c r="BH2883"/>
      <c r="BI2883"/>
      <c r="BJ2883"/>
      <c r="BK2883"/>
      <c r="BL2883"/>
      <c r="BM2883"/>
      <c r="BN2883"/>
      <c r="BO2883"/>
      <c r="BP2883"/>
      <c r="BQ2883"/>
      <c r="BR2883"/>
      <c r="BS2883"/>
      <c r="BT2883"/>
      <c r="BU2883"/>
      <c r="BV2883"/>
      <c r="BW2883"/>
      <c r="BX2883"/>
      <c r="BY2883"/>
      <c r="BZ2883"/>
      <c r="CA2883"/>
      <c r="CB2883"/>
      <c r="CC2883"/>
      <c r="CD2883"/>
      <c r="CE2883"/>
      <c r="CF2883"/>
      <c r="CG2883"/>
      <c r="CH2883"/>
      <c r="CI2883"/>
      <c r="CJ2883"/>
      <c r="CK2883"/>
      <c r="CL2883"/>
      <c r="CM2883"/>
      <c r="CN2883"/>
      <c r="CO2883"/>
      <c r="CP2883"/>
      <c r="CQ2883"/>
      <c r="CR2883"/>
      <c r="CS2883"/>
      <c r="CT2883"/>
      <c r="CU2883"/>
      <c r="CV2883"/>
    </row>
    <row r="2884" spans="10:100" x14ac:dyDescent="0.25">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c r="AT2884"/>
      <c r="AU2884"/>
      <c r="AV2884"/>
      <c r="AW2884"/>
      <c r="AX2884"/>
      <c r="AY2884"/>
      <c r="AZ2884"/>
      <c r="BA2884"/>
      <c r="BB2884"/>
      <c r="BC2884"/>
      <c r="BD2884"/>
      <c r="BE2884"/>
      <c r="BF2884"/>
      <c r="BG2884"/>
      <c r="BH2884"/>
      <c r="BI2884"/>
      <c r="BJ2884"/>
      <c r="BK2884"/>
      <c r="BL2884"/>
      <c r="BM2884"/>
      <c r="BN2884"/>
      <c r="BO2884"/>
      <c r="BP2884"/>
      <c r="BQ2884"/>
      <c r="BR2884"/>
      <c r="BS2884"/>
      <c r="BT2884"/>
      <c r="BU2884"/>
      <c r="BV2884"/>
      <c r="BW2884"/>
      <c r="BX2884"/>
      <c r="BY2884"/>
      <c r="BZ2884"/>
      <c r="CA2884"/>
      <c r="CB2884"/>
      <c r="CC2884"/>
      <c r="CD2884"/>
      <c r="CE2884"/>
      <c r="CF2884"/>
      <c r="CG2884"/>
      <c r="CH2884"/>
      <c r="CI2884"/>
      <c r="CJ2884"/>
      <c r="CK2884"/>
      <c r="CL2884"/>
      <c r="CM2884"/>
      <c r="CN2884"/>
      <c r="CO2884"/>
      <c r="CP2884"/>
      <c r="CQ2884"/>
      <c r="CR2884"/>
      <c r="CS2884"/>
      <c r="CT2884"/>
      <c r="CU2884"/>
      <c r="CV2884"/>
    </row>
    <row r="2885" spans="10:100" x14ac:dyDescent="0.2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c r="AT2885"/>
      <c r="AU2885"/>
      <c r="AV2885"/>
      <c r="AW2885"/>
      <c r="AX2885"/>
      <c r="AY2885"/>
      <c r="AZ2885"/>
      <c r="BA2885"/>
      <c r="BB2885"/>
      <c r="BC2885"/>
      <c r="BD2885"/>
      <c r="BE2885"/>
      <c r="BF2885"/>
      <c r="BG2885"/>
      <c r="BH2885"/>
      <c r="BI2885"/>
      <c r="BJ2885"/>
      <c r="BK2885"/>
      <c r="BL2885"/>
      <c r="BM2885"/>
      <c r="BN2885"/>
      <c r="BO2885"/>
      <c r="BP2885"/>
      <c r="BQ2885"/>
      <c r="BR2885"/>
      <c r="BS2885"/>
      <c r="BT2885"/>
      <c r="BU2885"/>
      <c r="BV2885"/>
      <c r="BW2885"/>
      <c r="BX2885"/>
      <c r="BY2885"/>
      <c r="BZ2885"/>
      <c r="CA2885"/>
      <c r="CB2885"/>
      <c r="CC2885"/>
      <c r="CD2885"/>
      <c r="CE2885"/>
      <c r="CF2885"/>
      <c r="CG2885"/>
      <c r="CH2885"/>
      <c r="CI2885"/>
      <c r="CJ2885"/>
      <c r="CK2885"/>
      <c r="CL2885"/>
      <c r="CM2885"/>
      <c r="CN2885"/>
      <c r="CO2885"/>
      <c r="CP2885"/>
      <c r="CQ2885"/>
      <c r="CR2885"/>
      <c r="CS2885"/>
      <c r="CT2885"/>
      <c r="CU2885"/>
      <c r="CV2885"/>
    </row>
    <row r="2886" spans="10:100" x14ac:dyDescent="0.25">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c r="AT2886"/>
      <c r="AU2886"/>
      <c r="AV2886"/>
      <c r="AW2886"/>
      <c r="AX2886"/>
      <c r="AY2886"/>
      <c r="AZ2886"/>
      <c r="BA2886"/>
      <c r="BB2886"/>
      <c r="BC2886"/>
      <c r="BD2886"/>
      <c r="BE2886"/>
      <c r="BF2886"/>
      <c r="BG2886"/>
      <c r="BH2886"/>
      <c r="BI2886"/>
      <c r="BJ2886"/>
      <c r="BK2886"/>
      <c r="BL2886"/>
      <c r="BM2886"/>
      <c r="BN2886"/>
      <c r="BO2886"/>
      <c r="BP2886"/>
      <c r="BQ2886"/>
      <c r="BR2886"/>
      <c r="BS2886"/>
      <c r="BT2886"/>
      <c r="BU2886"/>
      <c r="BV2886"/>
      <c r="BW2886"/>
      <c r="BX2886"/>
      <c r="BY2886"/>
      <c r="BZ2886"/>
      <c r="CA2886"/>
      <c r="CB2886"/>
      <c r="CC2886"/>
      <c r="CD2886"/>
      <c r="CE2886"/>
      <c r="CF2886"/>
      <c r="CG2886"/>
      <c r="CH2886"/>
      <c r="CI2886"/>
      <c r="CJ2886"/>
      <c r="CK2886"/>
      <c r="CL2886"/>
      <c r="CM2886"/>
      <c r="CN2886"/>
      <c r="CO2886"/>
      <c r="CP2886"/>
      <c r="CQ2886"/>
      <c r="CR2886"/>
      <c r="CS2886"/>
      <c r="CT2886"/>
      <c r="CU2886"/>
      <c r="CV2886"/>
    </row>
    <row r="2887" spans="10:100" x14ac:dyDescent="0.25">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c r="AT2887"/>
      <c r="AU2887"/>
      <c r="AV2887"/>
      <c r="AW2887"/>
      <c r="AX2887"/>
      <c r="AY2887"/>
      <c r="AZ2887"/>
      <c r="BA2887"/>
      <c r="BB2887"/>
      <c r="BC2887"/>
      <c r="BD2887"/>
      <c r="BE2887"/>
      <c r="BF2887"/>
      <c r="BG2887"/>
      <c r="BH2887"/>
      <c r="BI2887"/>
      <c r="BJ2887"/>
      <c r="BK2887"/>
      <c r="BL2887"/>
      <c r="BM2887"/>
      <c r="BN2887"/>
      <c r="BO2887"/>
      <c r="BP2887"/>
      <c r="BQ2887"/>
      <c r="BR2887"/>
      <c r="BS2887"/>
      <c r="BT2887"/>
      <c r="BU2887"/>
      <c r="BV2887"/>
      <c r="BW2887"/>
      <c r="BX2887"/>
      <c r="BY2887"/>
      <c r="BZ2887"/>
      <c r="CA2887"/>
      <c r="CB2887"/>
      <c r="CC2887"/>
      <c r="CD2887"/>
      <c r="CE2887"/>
      <c r="CF2887"/>
      <c r="CG2887"/>
      <c r="CH2887"/>
      <c r="CI2887"/>
      <c r="CJ2887"/>
      <c r="CK2887"/>
      <c r="CL2887"/>
      <c r="CM2887"/>
      <c r="CN2887"/>
      <c r="CO2887"/>
      <c r="CP2887"/>
      <c r="CQ2887"/>
      <c r="CR2887"/>
      <c r="CS2887"/>
      <c r="CT2887"/>
      <c r="CU2887"/>
      <c r="CV2887"/>
    </row>
    <row r="2888" spans="10:100" x14ac:dyDescent="0.25">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c r="AT2888"/>
      <c r="AU2888"/>
      <c r="AV2888"/>
      <c r="AW2888"/>
      <c r="AX2888"/>
      <c r="AY2888"/>
      <c r="AZ2888"/>
      <c r="BA2888"/>
      <c r="BB2888"/>
      <c r="BC2888"/>
      <c r="BD2888"/>
      <c r="BE2888"/>
      <c r="BF2888"/>
      <c r="BG2888"/>
      <c r="BH2888"/>
      <c r="BI2888"/>
      <c r="BJ2888"/>
      <c r="BK2888"/>
      <c r="BL2888"/>
      <c r="BM2888"/>
      <c r="BN2888"/>
      <c r="BO2888"/>
      <c r="BP2888"/>
      <c r="BQ2888"/>
      <c r="BR2888"/>
      <c r="BS2888"/>
      <c r="BT2888"/>
      <c r="BU2888"/>
      <c r="BV2888"/>
      <c r="BW2888"/>
      <c r="BX2888"/>
      <c r="BY2888"/>
      <c r="BZ2888"/>
      <c r="CA2888"/>
      <c r="CB2888"/>
      <c r="CC2888"/>
      <c r="CD2888"/>
      <c r="CE2888"/>
      <c r="CF2888"/>
      <c r="CG2888"/>
      <c r="CH2888"/>
      <c r="CI2888"/>
      <c r="CJ2888"/>
      <c r="CK2888"/>
      <c r="CL2888"/>
      <c r="CM2888"/>
      <c r="CN2888"/>
      <c r="CO2888"/>
      <c r="CP2888"/>
      <c r="CQ2888"/>
      <c r="CR2888"/>
      <c r="CS2888"/>
      <c r="CT2888"/>
      <c r="CU2888"/>
      <c r="CV2888"/>
    </row>
    <row r="2889" spans="10:100" x14ac:dyDescent="0.25">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c r="AT2889"/>
      <c r="AU2889"/>
      <c r="AV2889"/>
      <c r="AW2889"/>
      <c r="AX2889"/>
      <c r="AY2889"/>
      <c r="AZ2889"/>
      <c r="BA2889"/>
      <c r="BB2889"/>
      <c r="BC2889"/>
      <c r="BD2889"/>
      <c r="BE2889"/>
      <c r="BF2889"/>
      <c r="BG2889"/>
      <c r="BH2889"/>
      <c r="BI2889"/>
      <c r="BJ2889"/>
      <c r="BK2889"/>
      <c r="BL2889"/>
      <c r="BM2889"/>
      <c r="BN2889"/>
      <c r="BO2889"/>
      <c r="BP2889"/>
      <c r="BQ2889"/>
      <c r="BR2889"/>
      <c r="BS2889"/>
      <c r="BT2889"/>
      <c r="BU2889"/>
      <c r="BV2889"/>
      <c r="BW2889"/>
      <c r="BX2889"/>
      <c r="BY2889"/>
      <c r="BZ2889"/>
      <c r="CA2889"/>
      <c r="CB2889"/>
      <c r="CC2889"/>
      <c r="CD2889"/>
      <c r="CE2889"/>
      <c r="CF2889"/>
      <c r="CG2889"/>
      <c r="CH2889"/>
      <c r="CI2889"/>
      <c r="CJ2889"/>
      <c r="CK2889"/>
      <c r="CL2889"/>
      <c r="CM2889"/>
      <c r="CN2889"/>
      <c r="CO2889"/>
      <c r="CP2889"/>
      <c r="CQ2889"/>
      <c r="CR2889"/>
      <c r="CS2889"/>
      <c r="CT2889"/>
      <c r="CU2889"/>
      <c r="CV2889"/>
    </row>
    <row r="2890" spans="10:100" x14ac:dyDescent="0.25">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c r="AT2890"/>
      <c r="AU2890"/>
      <c r="AV2890"/>
      <c r="AW2890"/>
      <c r="AX2890"/>
      <c r="AY2890"/>
      <c r="AZ2890"/>
      <c r="BA2890"/>
      <c r="BB2890"/>
      <c r="BC2890"/>
      <c r="BD2890"/>
      <c r="BE2890"/>
      <c r="BF2890"/>
      <c r="BG2890"/>
      <c r="BH2890"/>
      <c r="BI2890"/>
      <c r="BJ2890"/>
      <c r="BK2890"/>
      <c r="BL2890"/>
      <c r="BM2890"/>
      <c r="BN2890"/>
      <c r="BO2890"/>
      <c r="BP2890"/>
      <c r="BQ2890"/>
      <c r="BR2890"/>
      <c r="BS2890"/>
      <c r="BT2890"/>
      <c r="BU2890"/>
      <c r="BV2890"/>
      <c r="BW2890"/>
      <c r="BX2890"/>
      <c r="BY2890"/>
      <c r="BZ2890"/>
      <c r="CA2890"/>
      <c r="CB2890"/>
      <c r="CC2890"/>
      <c r="CD2890"/>
      <c r="CE2890"/>
      <c r="CF2890"/>
      <c r="CG2890"/>
      <c r="CH2890"/>
      <c r="CI2890"/>
      <c r="CJ2890"/>
      <c r="CK2890"/>
      <c r="CL2890"/>
      <c r="CM2890"/>
      <c r="CN2890"/>
      <c r="CO2890"/>
      <c r="CP2890"/>
      <c r="CQ2890"/>
      <c r="CR2890"/>
      <c r="CS2890"/>
      <c r="CT2890"/>
      <c r="CU2890"/>
      <c r="CV2890"/>
    </row>
    <row r="2891" spans="10:100" x14ac:dyDescent="0.25">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c r="AT2891"/>
      <c r="AU2891"/>
      <c r="AV2891"/>
      <c r="AW2891"/>
      <c r="AX2891"/>
      <c r="AY2891"/>
      <c r="AZ2891"/>
      <c r="BA2891"/>
      <c r="BB2891"/>
      <c r="BC2891"/>
      <c r="BD2891"/>
      <c r="BE2891"/>
      <c r="BF2891"/>
      <c r="BG2891"/>
      <c r="BH2891"/>
      <c r="BI2891"/>
      <c r="BJ2891"/>
      <c r="BK2891"/>
      <c r="BL2891"/>
      <c r="BM2891"/>
      <c r="BN2891"/>
      <c r="BO2891"/>
      <c r="BP2891"/>
      <c r="BQ2891"/>
      <c r="BR2891"/>
      <c r="BS2891"/>
      <c r="BT2891"/>
      <c r="BU2891"/>
      <c r="BV2891"/>
      <c r="BW2891"/>
      <c r="BX2891"/>
      <c r="BY2891"/>
      <c r="BZ2891"/>
      <c r="CA2891"/>
      <c r="CB2891"/>
      <c r="CC2891"/>
      <c r="CD2891"/>
      <c r="CE2891"/>
      <c r="CF2891"/>
      <c r="CG2891"/>
      <c r="CH2891"/>
      <c r="CI2891"/>
      <c r="CJ2891"/>
      <c r="CK2891"/>
      <c r="CL2891"/>
      <c r="CM2891"/>
      <c r="CN2891"/>
      <c r="CO2891"/>
      <c r="CP2891"/>
      <c r="CQ2891"/>
      <c r="CR2891"/>
      <c r="CS2891"/>
      <c r="CT2891"/>
      <c r="CU2891"/>
      <c r="CV2891"/>
    </row>
    <row r="2892" spans="10:100" x14ac:dyDescent="0.25">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c r="AT2892"/>
      <c r="AU2892"/>
      <c r="AV2892"/>
      <c r="AW2892"/>
      <c r="AX2892"/>
      <c r="AY2892"/>
      <c r="AZ2892"/>
      <c r="BA2892"/>
      <c r="BB2892"/>
      <c r="BC2892"/>
      <c r="BD2892"/>
      <c r="BE2892"/>
      <c r="BF2892"/>
      <c r="BG2892"/>
      <c r="BH2892"/>
      <c r="BI2892"/>
      <c r="BJ2892"/>
      <c r="BK2892"/>
      <c r="BL2892"/>
      <c r="BM2892"/>
      <c r="BN2892"/>
      <c r="BO2892"/>
      <c r="BP2892"/>
      <c r="BQ2892"/>
      <c r="BR2892"/>
      <c r="BS2892"/>
      <c r="BT2892"/>
      <c r="BU2892"/>
      <c r="BV2892"/>
      <c r="BW2892"/>
      <c r="BX2892"/>
      <c r="BY2892"/>
      <c r="BZ2892"/>
      <c r="CA2892"/>
      <c r="CB2892"/>
      <c r="CC2892"/>
      <c r="CD2892"/>
      <c r="CE2892"/>
      <c r="CF2892"/>
      <c r="CG2892"/>
      <c r="CH2892"/>
      <c r="CI2892"/>
      <c r="CJ2892"/>
      <c r="CK2892"/>
      <c r="CL2892"/>
      <c r="CM2892"/>
      <c r="CN2892"/>
      <c r="CO2892"/>
      <c r="CP2892"/>
      <c r="CQ2892"/>
      <c r="CR2892"/>
      <c r="CS2892"/>
      <c r="CT2892"/>
      <c r="CU2892"/>
      <c r="CV2892"/>
    </row>
    <row r="2893" spans="10:100" x14ac:dyDescent="0.25">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c r="AT2893"/>
      <c r="AU2893"/>
      <c r="AV2893"/>
      <c r="AW2893"/>
      <c r="AX2893"/>
      <c r="AY2893"/>
      <c r="AZ2893"/>
      <c r="BA2893"/>
      <c r="BB2893"/>
      <c r="BC2893"/>
      <c r="BD2893"/>
      <c r="BE2893"/>
      <c r="BF2893"/>
      <c r="BG2893"/>
      <c r="BH2893"/>
      <c r="BI2893"/>
      <c r="BJ2893"/>
      <c r="BK2893"/>
      <c r="BL2893"/>
      <c r="BM2893"/>
      <c r="BN2893"/>
      <c r="BO2893"/>
      <c r="BP2893"/>
      <c r="BQ2893"/>
      <c r="BR2893"/>
      <c r="BS2893"/>
      <c r="BT2893"/>
      <c r="BU2893"/>
      <c r="BV2893"/>
      <c r="BW2893"/>
      <c r="BX2893"/>
      <c r="BY2893"/>
      <c r="BZ2893"/>
      <c r="CA2893"/>
      <c r="CB2893"/>
      <c r="CC2893"/>
      <c r="CD2893"/>
      <c r="CE2893"/>
      <c r="CF2893"/>
      <c r="CG2893"/>
      <c r="CH2893"/>
      <c r="CI2893"/>
      <c r="CJ2893"/>
      <c r="CK2893"/>
      <c r="CL2893"/>
      <c r="CM2893"/>
      <c r="CN2893"/>
      <c r="CO2893"/>
      <c r="CP2893"/>
      <c r="CQ2893"/>
      <c r="CR2893"/>
      <c r="CS2893"/>
      <c r="CT2893"/>
      <c r="CU2893"/>
      <c r="CV2893"/>
    </row>
    <row r="2894" spans="10:100" x14ac:dyDescent="0.25">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c r="AT2894"/>
      <c r="AU2894"/>
      <c r="AV2894"/>
      <c r="AW2894"/>
      <c r="AX2894"/>
      <c r="AY2894"/>
      <c r="AZ2894"/>
      <c r="BA2894"/>
      <c r="BB2894"/>
      <c r="BC2894"/>
      <c r="BD2894"/>
      <c r="BE2894"/>
      <c r="BF2894"/>
      <c r="BG2894"/>
      <c r="BH2894"/>
      <c r="BI2894"/>
      <c r="BJ2894"/>
      <c r="BK2894"/>
      <c r="BL2894"/>
      <c r="BM2894"/>
      <c r="BN2894"/>
      <c r="BO2894"/>
      <c r="BP2894"/>
      <c r="BQ2894"/>
      <c r="BR2894"/>
      <c r="BS2894"/>
      <c r="BT2894"/>
      <c r="BU2894"/>
      <c r="BV2894"/>
      <c r="BW2894"/>
      <c r="BX2894"/>
      <c r="BY2894"/>
      <c r="BZ2894"/>
      <c r="CA2894"/>
      <c r="CB2894"/>
      <c r="CC2894"/>
      <c r="CD2894"/>
      <c r="CE2894"/>
      <c r="CF2894"/>
      <c r="CG2894"/>
      <c r="CH2894"/>
      <c r="CI2894"/>
      <c r="CJ2894"/>
      <c r="CK2894"/>
      <c r="CL2894"/>
      <c r="CM2894"/>
      <c r="CN2894"/>
      <c r="CO2894"/>
      <c r="CP2894"/>
      <c r="CQ2894"/>
      <c r="CR2894"/>
      <c r="CS2894"/>
      <c r="CT2894"/>
      <c r="CU2894"/>
      <c r="CV2894"/>
    </row>
    <row r="2895" spans="10:100" x14ac:dyDescent="0.2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c r="AT2895"/>
      <c r="AU2895"/>
      <c r="AV2895"/>
      <c r="AW2895"/>
      <c r="AX2895"/>
      <c r="AY2895"/>
      <c r="AZ2895"/>
      <c r="BA2895"/>
      <c r="BB2895"/>
      <c r="BC2895"/>
      <c r="BD2895"/>
      <c r="BE2895"/>
      <c r="BF2895"/>
      <c r="BG2895"/>
      <c r="BH2895"/>
      <c r="BI2895"/>
      <c r="BJ2895"/>
      <c r="BK2895"/>
      <c r="BL2895"/>
      <c r="BM2895"/>
      <c r="BN2895"/>
      <c r="BO2895"/>
      <c r="BP2895"/>
      <c r="BQ2895"/>
      <c r="BR2895"/>
      <c r="BS2895"/>
      <c r="BT2895"/>
      <c r="BU2895"/>
      <c r="BV2895"/>
      <c r="BW2895"/>
      <c r="BX2895"/>
      <c r="BY2895"/>
      <c r="BZ2895"/>
      <c r="CA2895"/>
      <c r="CB2895"/>
      <c r="CC2895"/>
      <c r="CD2895"/>
      <c r="CE2895"/>
      <c r="CF2895"/>
      <c r="CG2895"/>
      <c r="CH2895"/>
      <c r="CI2895"/>
      <c r="CJ2895"/>
      <c r="CK2895"/>
      <c r="CL2895"/>
      <c r="CM2895"/>
      <c r="CN2895"/>
      <c r="CO2895"/>
      <c r="CP2895"/>
      <c r="CQ2895"/>
      <c r="CR2895"/>
      <c r="CS2895"/>
      <c r="CT2895"/>
      <c r="CU2895"/>
      <c r="CV2895"/>
    </row>
    <row r="2896" spans="10:100" x14ac:dyDescent="0.25">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c r="AT2896"/>
      <c r="AU2896"/>
      <c r="AV2896"/>
      <c r="AW2896"/>
      <c r="AX2896"/>
      <c r="AY2896"/>
      <c r="AZ2896"/>
      <c r="BA2896"/>
      <c r="BB2896"/>
      <c r="BC2896"/>
      <c r="BD2896"/>
      <c r="BE2896"/>
      <c r="BF2896"/>
      <c r="BG2896"/>
      <c r="BH2896"/>
      <c r="BI2896"/>
      <c r="BJ2896"/>
      <c r="BK2896"/>
      <c r="BL2896"/>
      <c r="BM2896"/>
      <c r="BN2896"/>
      <c r="BO2896"/>
      <c r="BP2896"/>
      <c r="BQ2896"/>
      <c r="BR2896"/>
      <c r="BS2896"/>
      <c r="BT2896"/>
      <c r="BU2896"/>
      <c r="BV2896"/>
      <c r="BW2896"/>
      <c r="BX2896"/>
      <c r="BY2896"/>
      <c r="BZ2896"/>
      <c r="CA2896"/>
      <c r="CB2896"/>
      <c r="CC2896"/>
      <c r="CD2896"/>
      <c r="CE2896"/>
      <c r="CF2896"/>
      <c r="CG2896"/>
      <c r="CH2896"/>
      <c r="CI2896"/>
      <c r="CJ2896"/>
      <c r="CK2896"/>
      <c r="CL2896"/>
      <c r="CM2896"/>
      <c r="CN2896"/>
      <c r="CO2896"/>
      <c r="CP2896"/>
      <c r="CQ2896"/>
      <c r="CR2896"/>
      <c r="CS2896"/>
      <c r="CT2896"/>
      <c r="CU2896"/>
      <c r="CV2896"/>
    </row>
    <row r="2897" spans="10:100" x14ac:dyDescent="0.25">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c r="AT2897"/>
      <c r="AU2897"/>
      <c r="AV2897"/>
      <c r="AW2897"/>
      <c r="AX2897"/>
      <c r="AY2897"/>
      <c r="AZ2897"/>
      <c r="BA2897"/>
      <c r="BB2897"/>
      <c r="BC2897"/>
      <c r="BD2897"/>
      <c r="BE2897"/>
      <c r="BF2897"/>
      <c r="BG2897"/>
      <c r="BH2897"/>
      <c r="BI2897"/>
      <c r="BJ2897"/>
      <c r="BK2897"/>
      <c r="BL2897"/>
      <c r="BM2897"/>
      <c r="BN2897"/>
      <c r="BO2897"/>
      <c r="BP2897"/>
      <c r="BQ2897"/>
      <c r="BR2897"/>
      <c r="BS2897"/>
      <c r="BT2897"/>
      <c r="BU2897"/>
      <c r="BV2897"/>
      <c r="BW2897"/>
      <c r="BX2897"/>
      <c r="BY2897"/>
      <c r="BZ2897"/>
      <c r="CA2897"/>
      <c r="CB2897"/>
      <c r="CC2897"/>
      <c r="CD2897"/>
      <c r="CE2897"/>
      <c r="CF2897"/>
      <c r="CG2897"/>
      <c r="CH2897"/>
      <c r="CI2897"/>
      <c r="CJ2897"/>
      <c r="CK2897"/>
      <c r="CL2897"/>
      <c r="CM2897"/>
      <c r="CN2897"/>
      <c r="CO2897"/>
      <c r="CP2897"/>
      <c r="CQ2897"/>
      <c r="CR2897"/>
      <c r="CS2897"/>
      <c r="CT2897"/>
      <c r="CU2897"/>
      <c r="CV2897"/>
    </row>
    <row r="2898" spans="10:100" x14ac:dyDescent="0.25">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c r="AT2898"/>
      <c r="AU2898"/>
      <c r="AV2898"/>
      <c r="AW2898"/>
      <c r="AX2898"/>
      <c r="AY2898"/>
      <c r="AZ2898"/>
      <c r="BA2898"/>
      <c r="BB2898"/>
      <c r="BC2898"/>
      <c r="BD2898"/>
      <c r="BE2898"/>
      <c r="BF2898"/>
      <c r="BG2898"/>
      <c r="BH2898"/>
      <c r="BI2898"/>
      <c r="BJ2898"/>
      <c r="BK2898"/>
      <c r="BL2898"/>
      <c r="BM2898"/>
      <c r="BN2898"/>
      <c r="BO2898"/>
      <c r="BP2898"/>
      <c r="BQ2898"/>
      <c r="BR2898"/>
      <c r="BS2898"/>
      <c r="BT2898"/>
      <c r="BU2898"/>
      <c r="BV2898"/>
      <c r="BW2898"/>
      <c r="BX2898"/>
      <c r="BY2898"/>
      <c r="BZ2898"/>
      <c r="CA2898"/>
      <c r="CB2898"/>
      <c r="CC2898"/>
      <c r="CD2898"/>
      <c r="CE2898"/>
      <c r="CF2898"/>
      <c r="CG2898"/>
      <c r="CH2898"/>
      <c r="CI2898"/>
      <c r="CJ2898"/>
      <c r="CK2898"/>
      <c r="CL2898"/>
      <c r="CM2898"/>
      <c r="CN2898"/>
      <c r="CO2898"/>
      <c r="CP2898"/>
      <c r="CQ2898"/>
      <c r="CR2898"/>
      <c r="CS2898"/>
      <c r="CT2898"/>
      <c r="CU2898"/>
      <c r="CV2898"/>
    </row>
    <row r="2899" spans="10:100" x14ac:dyDescent="0.25">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c r="AT2899"/>
      <c r="AU2899"/>
      <c r="AV2899"/>
      <c r="AW2899"/>
      <c r="AX2899"/>
      <c r="AY2899"/>
      <c r="AZ2899"/>
      <c r="BA2899"/>
      <c r="BB2899"/>
      <c r="BC2899"/>
      <c r="BD2899"/>
      <c r="BE2899"/>
      <c r="BF2899"/>
      <c r="BG2899"/>
      <c r="BH2899"/>
      <c r="BI2899"/>
      <c r="BJ2899"/>
      <c r="BK2899"/>
      <c r="BL2899"/>
      <c r="BM2899"/>
      <c r="BN2899"/>
      <c r="BO2899"/>
      <c r="BP2899"/>
      <c r="BQ2899"/>
      <c r="BR2899"/>
      <c r="BS2899"/>
      <c r="BT2899"/>
      <c r="BU2899"/>
      <c r="BV2899"/>
      <c r="BW2899"/>
      <c r="BX2899"/>
      <c r="BY2899"/>
      <c r="BZ2899"/>
      <c r="CA2899"/>
      <c r="CB2899"/>
      <c r="CC2899"/>
      <c r="CD2899"/>
      <c r="CE2899"/>
      <c r="CF2899"/>
      <c r="CG2899"/>
      <c r="CH2899"/>
      <c r="CI2899"/>
      <c r="CJ2899"/>
      <c r="CK2899"/>
      <c r="CL2899"/>
      <c r="CM2899"/>
      <c r="CN2899"/>
      <c r="CO2899"/>
      <c r="CP2899"/>
      <c r="CQ2899"/>
      <c r="CR2899"/>
      <c r="CS2899"/>
      <c r="CT2899"/>
      <c r="CU2899"/>
      <c r="CV2899"/>
    </row>
    <row r="2900" spans="10:100" x14ac:dyDescent="0.25">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c r="AT2900"/>
      <c r="AU2900"/>
      <c r="AV2900"/>
      <c r="AW2900"/>
      <c r="AX2900"/>
      <c r="AY2900"/>
      <c r="AZ2900"/>
      <c r="BA2900"/>
      <c r="BB2900"/>
      <c r="BC2900"/>
      <c r="BD2900"/>
      <c r="BE2900"/>
      <c r="BF2900"/>
      <c r="BG2900"/>
      <c r="BH2900"/>
      <c r="BI2900"/>
      <c r="BJ2900"/>
      <c r="BK2900"/>
      <c r="BL2900"/>
      <c r="BM2900"/>
      <c r="BN2900"/>
      <c r="BO2900"/>
      <c r="BP2900"/>
      <c r="BQ2900"/>
      <c r="BR2900"/>
      <c r="BS2900"/>
      <c r="BT2900"/>
      <c r="BU2900"/>
      <c r="BV2900"/>
      <c r="BW2900"/>
      <c r="BX2900"/>
      <c r="BY2900"/>
      <c r="BZ2900"/>
      <c r="CA2900"/>
      <c r="CB2900"/>
      <c r="CC2900"/>
      <c r="CD2900"/>
      <c r="CE2900"/>
      <c r="CF2900"/>
      <c r="CG2900"/>
      <c r="CH2900"/>
      <c r="CI2900"/>
      <c r="CJ2900"/>
      <c r="CK2900"/>
      <c r="CL2900"/>
      <c r="CM2900"/>
      <c r="CN2900"/>
      <c r="CO2900"/>
      <c r="CP2900"/>
      <c r="CQ2900"/>
      <c r="CR2900"/>
      <c r="CS2900"/>
      <c r="CT2900"/>
      <c r="CU2900"/>
      <c r="CV2900"/>
    </row>
    <row r="2901" spans="10:100" x14ac:dyDescent="0.25">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c r="AT2901"/>
      <c r="AU2901"/>
      <c r="AV2901"/>
      <c r="AW2901"/>
      <c r="AX2901"/>
      <c r="AY2901"/>
      <c r="AZ2901"/>
      <c r="BA2901"/>
      <c r="BB2901"/>
      <c r="BC2901"/>
      <c r="BD2901"/>
      <c r="BE2901"/>
      <c r="BF2901"/>
      <c r="BG2901"/>
      <c r="BH2901"/>
      <c r="BI2901"/>
      <c r="BJ2901"/>
      <c r="BK2901"/>
      <c r="BL2901"/>
      <c r="BM2901"/>
      <c r="BN2901"/>
      <c r="BO2901"/>
      <c r="BP2901"/>
      <c r="BQ2901"/>
      <c r="BR2901"/>
      <c r="BS2901"/>
      <c r="BT2901"/>
      <c r="BU2901"/>
      <c r="BV2901"/>
      <c r="BW2901"/>
      <c r="BX2901"/>
      <c r="BY2901"/>
      <c r="BZ2901"/>
      <c r="CA2901"/>
      <c r="CB2901"/>
      <c r="CC2901"/>
      <c r="CD2901"/>
      <c r="CE2901"/>
      <c r="CF2901"/>
      <c r="CG2901"/>
      <c r="CH2901"/>
      <c r="CI2901"/>
      <c r="CJ2901"/>
      <c r="CK2901"/>
      <c r="CL2901"/>
      <c r="CM2901"/>
      <c r="CN2901"/>
      <c r="CO2901"/>
      <c r="CP2901"/>
      <c r="CQ2901"/>
      <c r="CR2901"/>
      <c r="CS2901"/>
      <c r="CT2901"/>
      <c r="CU2901"/>
      <c r="CV2901"/>
    </row>
    <row r="2902" spans="10:100" x14ac:dyDescent="0.25">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c r="AT2902"/>
      <c r="AU2902"/>
      <c r="AV2902"/>
      <c r="AW2902"/>
      <c r="AX2902"/>
      <c r="AY2902"/>
      <c r="AZ2902"/>
      <c r="BA2902"/>
      <c r="BB2902"/>
      <c r="BC2902"/>
      <c r="BD2902"/>
      <c r="BE2902"/>
      <c r="BF2902"/>
      <c r="BG2902"/>
      <c r="BH2902"/>
      <c r="BI2902"/>
      <c r="BJ2902"/>
      <c r="BK2902"/>
      <c r="BL2902"/>
      <c r="BM2902"/>
      <c r="BN2902"/>
      <c r="BO2902"/>
      <c r="BP2902"/>
      <c r="BQ2902"/>
      <c r="BR2902"/>
      <c r="BS2902"/>
      <c r="BT2902"/>
      <c r="BU2902"/>
      <c r="BV2902"/>
      <c r="BW2902"/>
      <c r="BX2902"/>
      <c r="BY2902"/>
      <c r="BZ2902"/>
      <c r="CA2902"/>
      <c r="CB2902"/>
      <c r="CC2902"/>
      <c r="CD2902"/>
      <c r="CE2902"/>
      <c r="CF2902"/>
      <c r="CG2902"/>
      <c r="CH2902"/>
      <c r="CI2902"/>
      <c r="CJ2902"/>
      <c r="CK2902"/>
      <c r="CL2902"/>
      <c r="CM2902"/>
      <c r="CN2902"/>
      <c r="CO2902"/>
      <c r="CP2902"/>
      <c r="CQ2902"/>
      <c r="CR2902"/>
      <c r="CS2902"/>
      <c r="CT2902"/>
      <c r="CU2902"/>
      <c r="CV2902"/>
    </row>
    <row r="2903" spans="10:100" x14ac:dyDescent="0.25">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c r="AT2903"/>
      <c r="AU2903"/>
      <c r="AV2903"/>
      <c r="AW2903"/>
      <c r="AX2903"/>
      <c r="AY2903"/>
      <c r="AZ2903"/>
      <c r="BA2903"/>
      <c r="BB2903"/>
      <c r="BC2903"/>
      <c r="BD2903"/>
      <c r="BE2903"/>
      <c r="BF2903"/>
      <c r="BG2903"/>
      <c r="BH2903"/>
      <c r="BI2903"/>
      <c r="BJ2903"/>
      <c r="BK2903"/>
      <c r="BL2903"/>
      <c r="BM2903"/>
      <c r="BN2903"/>
      <c r="BO2903"/>
      <c r="BP2903"/>
      <c r="BQ2903"/>
      <c r="BR2903"/>
      <c r="BS2903"/>
      <c r="BT2903"/>
      <c r="BU2903"/>
      <c r="BV2903"/>
      <c r="BW2903"/>
      <c r="BX2903"/>
      <c r="BY2903"/>
      <c r="BZ2903"/>
      <c r="CA2903"/>
      <c r="CB2903"/>
      <c r="CC2903"/>
      <c r="CD2903"/>
      <c r="CE2903"/>
      <c r="CF2903"/>
      <c r="CG2903"/>
      <c r="CH2903"/>
      <c r="CI2903"/>
      <c r="CJ2903"/>
      <c r="CK2903"/>
      <c r="CL2903"/>
      <c r="CM2903"/>
      <c r="CN2903"/>
      <c r="CO2903"/>
      <c r="CP2903"/>
      <c r="CQ2903"/>
      <c r="CR2903"/>
      <c r="CS2903"/>
      <c r="CT2903"/>
      <c r="CU2903"/>
      <c r="CV2903"/>
    </row>
    <row r="2904" spans="10:100" x14ac:dyDescent="0.25">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c r="AT2904"/>
      <c r="AU2904"/>
      <c r="AV2904"/>
      <c r="AW2904"/>
      <c r="AX2904"/>
      <c r="AY2904"/>
      <c r="AZ2904"/>
      <c r="BA2904"/>
      <c r="BB2904"/>
      <c r="BC2904"/>
      <c r="BD2904"/>
      <c r="BE2904"/>
      <c r="BF2904"/>
      <c r="BG2904"/>
      <c r="BH2904"/>
      <c r="BI2904"/>
      <c r="BJ2904"/>
      <c r="BK2904"/>
      <c r="BL2904"/>
      <c r="BM2904"/>
      <c r="BN2904"/>
      <c r="BO2904"/>
      <c r="BP2904"/>
      <c r="BQ2904"/>
      <c r="BR2904"/>
      <c r="BS2904"/>
      <c r="BT2904"/>
      <c r="BU2904"/>
      <c r="BV2904"/>
      <c r="BW2904"/>
      <c r="BX2904"/>
      <c r="BY2904"/>
      <c r="BZ2904"/>
      <c r="CA2904"/>
      <c r="CB2904"/>
      <c r="CC2904"/>
      <c r="CD2904"/>
      <c r="CE2904"/>
      <c r="CF2904"/>
      <c r="CG2904"/>
      <c r="CH2904"/>
      <c r="CI2904"/>
      <c r="CJ2904"/>
      <c r="CK2904"/>
      <c r="CL2904"/>
      <c r="CM2904"/>
      <c r="CN2904"/>
      <c r="CO2904"/>
      <c r="CP2904"/>
      <c r="CQ2904"/>
      <c r="CR2904"/>
      <c r="CS2904"/>
      <c r="CT2904"/>
      <c r="CU2904"/>
      <c r="CV2904"/>
    </row>
    <row r="2905" spans="10:100" x14ac:dyDescent="0.2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c r="AT2905"/>
      <c r="AU2905"/>
      <c r="AV2905"/>
      <c r="AW2905"/>
      <c r="AX2905"/>
      <c r="AY2905"/>
      <c r="AZ2905"/>
      <c r="BA2905"/>
      <c r="BB2905"/>
      <c r="BC2905"/>
      <c r="BD2905"/>
      <c r="BE2905"/>
      <c r="BF2905"/>
      <c r="BG2905"/>
      <c r="BH2905"/>
      <c r="BI2905"/>
      <c r="BJ2905"/>
      <c r="BK2905"/>
      <c r="BL2905"/>
      <c r="BM2905"/>
      <c r="BN2905"/>
      <c r="BO2905"/>
      <c r="BP2905"/>
      <c r="BQ2905"/>
      <c r="BR2905"/>
      <c r="BS2905"/>
      <c r="BT2905"/>
      <c r="BU2905"/>
      <c r="BV2905"/>
      <c r="BW2905"/>
      <c r="BX2905"/>
      <c r="BY2905"/>
      <c r="BZ2905"/>
      <c r="CA2905"/>
      <c r="CB2905"/>
      <c r="CC2905"/>
      <c r="CD2905"/>
      <c r="CE2905"/>
      <c r="CF2905"/>
      <c r="CG2905"/>
      <c r="CH2905"/>
      <c r="CI2905"/>
      <c r="CJ2905"/>
      <c r="CK2905"/>
      <c r="CL2905"/>
      <c r="CM2905"/>
      <c r="CN2905"/>
      <c r="CO2905"/>
      <c r="CP2905"/>
      <c r="CQ2905"/>
      <c r="CR2905"/>
      <c r="CS2905"/>
      <c r="CT2905"/>
      <c r="CU2905"/>
      <c r="CV2905"/>
    </row>
    <row r="2906" spans="10:100" x14ac:dyDescent="0.25">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c r="AT2906"/>
      <c r="AU2906"/>
      <c r="AV2906"/>
      <c r="AW2906"/>
      <c r="AX2906"/>
      <c r="AY2906"/>
      <c r="AZ2906"/>
      <c r="BA2906"/>
      <c r="BB2906"/>
      <c r="BC2906"/>
      <c r="BD2906"/>
      <c r="BE2906"/>
      <c r="BF2906"/>
      <c r="BG2906"/>
      <c r="BH2906"/>
      <c r="BI2906"/>
      <c r="BJ2906"/>
      <c r="BK2906"/>
      <c r="BL2906"/>
      <c r="BM2906"/>
      <c r="BN2906"/>
      <c r="BO2906"/>
      <c r="BP2906"/>
      <c r="BQ2906"/>
      <c r="BR2906"/>
      <c r="BS2906"/>
      <c r="BT2906"/>
      <c r="BU2906"/>
      <c r="BV2906"/>
      <c r="BW2906"/>
      <c r="BX2906"/>
      <c r="BY2906"/>
      <c r="BZ2906"/>
      <c r="CA2906"/>
      <c r="CB2906"/>
      <c r="CC2906"/>
      <c r="CD2906"/>
      <c r="CE2906"/>
      <c r="CF2906"/>
      <c r="CG2906"/>
      <c r="CH2906"/>
      <c r="CI2906"/>
      <c r="CJ2906"/>
      <c r="CK2906"/>
      <c r="CL2906"/>
      <c r="CM2906"/>
      <c r="CN2906"/>
      <c r="CO2906"/>
      <c r="CP2906"/>
      <c r="CQ2906"/>
      <c r="CR2906"/>
      <c r="CS2906"/>
      <c r="CT2906"/>
      <c r="CU2906"/>
      <c r="CV2906"/>
    </row>
    <row r="2907" spans="10:100" x14ac:dyDescent="0.25">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c r="AT2907"/>
      <c r="AU2907"/>
      <c r="AV2907"/>
      <c r="AW2907"/>
      <c r="AX2907"/>
      <c r="AY2907"/>
      <c r="AZ2907"/>
      <c r="BA2907"/>
      <c r="BB2907"/>
      <c r="BC2907"/>
      <c r="BD2907"/>
      <c r="BE2907"/>
      <c r="BF2907"/>
      <c r="BG2907"/>
      <c r="BH2907"/>
      <c r="BI2907"/>
      <c r="BJ2907"/>
      <c r="BK2907"/>
      <c r="BL2907"/>
      <c r="BM2907"/>
      <c r="BN2907"/>
      <c r="BO2907"/>
      <c r="BP2907"/>
      <c r="BQ2907"/>
      <c r="BR2907"/>
      <c r="BS2907"/>
      <c r="BT2907"/>
      <c r="BU2907"/>
      <c r="BV2907"/>
      <c r="BW2907"/>
      <c r="BX2907"/>
      <c r="BY2907"/>
      <c r="BZ2907"/>
      <c r="CA2907"/>
      <c r="CB2907"/>
      <c r="CC2907"/>
      <c r="CD2907"/>
      <c r="CE2907"/>
      <c r="CF2907"/>
      <c r="CG2907"/>
      <c r="CH2907"/>
      <c r="CI2907"/>
      <c r="CJ2907"/>
      <c r="CK2907"/>
      <c r="CL2907"/>
      <c r="CM2907"/>
      <c r="CN2907"/>
      <c r="CO2907"/>
      <c r="CP2907"/>
      <c r="CQ2907"/>
      <c r="CR2907"/>
      <c r="CS2907"/>
      <c r="CT2907"/>
      <c r="CU2907"/>
      <c r="CV2907"/>
    </row>
    <row r="2908" spans="10:100" x14ac:dyDescent="0.25">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c r="AT2908"/>
      <c r="AU2908"/>
      <c r="AV2908"/>
      <c r="AW2908"/>
      <c r="AX2908"/>
      <c r="AY2908"/>
      <c r="AZ2908"/>
      <c r="BA2908"/>
      <c r="BB2908"/>
      <c r="BC2908"/>
      <c r="BD2908"/>
      <c r="BE2908"/>
      <c r="BF2908"/>
      <c r="BG2908"/>
      <c r="BH2908"/>
      <c r="BI2908"/>
      <c r="BJ2908"/>
      <c r="BK2908"/>
      <c r="BL2908"/>
      <c r="BM2908"/>
      <c r="BN2908"/>
      <c r="BO2908"/>
      <c r="BP2908"/>
      <c r="BQ2908"/>
      <c r="BR2908"/>
      <c r="BS2908"/>
      <c r="BT2908"/>
      <c r="BU2908"/>
      <c r="BV2908"/>
      <c r="BW2908"/>
      <c r="BX2908"/>
      <c r="BY2908"/>
      <c r="BZ2908"/>
      <c r="CA2908"/>
      <c r="CB2908"/>
      <c r="CC2908"/>
      <c r="CD2908"/>
      <c r="CE2908"/>
      <c r="CF2908"/>
      <c r="CG2908"/>
      <c r="CH2908"/>
      <c r="CI2908"/>
      <c r="CJ2908"/>
      <c r="CK2908"/>
      <c r="CL2908"/>
      <c r="CM2908"/>
      <c r="CN2908"/>
      <c r="CO2908"/>
      <c r="CP2908"/>
      <c r="CQ2908"/>
      <c r="CR2908"/>
      <c r="CS2908"/>
      <c r="CT2908"/>
      <c r="CU2908"/>
      <c r="CV2908"/>
    </row>
    <row r="2909" spans="10:100" x14ac:dyDescent="0.25">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c r="AT2909"/>
      <c r="AU2909"/>
      <c r="AV2909"/>
      <c r="AW2909"/>
      <c r="AX2909"/>
      <c r="AY2909"/>
      <c r="AZ2909"/>
      <c r="BA2909"/>
      <c r="BB2909"/>
      <c r="BC2909"/>
      <c r="BD2909"/>
      <c r="BE2909"/>
      <c r="BF2909"/>
      <c r="BG2909"/>
      <c r="BH2909"/>
      <c r="BI2909"/>
      <c r="BJ2909"/>
      <c r="BK2909"/>
      <c r="BL2909"/>
      <c r="BM2909"/>
      <c r="BN2909"/>
      <c r="BO2909"/>
      <c r="BP2909"/>
      <c r="BQ2909"/>
      <c r="BR2909"/>
      <c r="BS2909"/>
      <c r="BT2909"/>
      <c r="BU2909"/>
      <c r="BV2909"/>
      <c r="BW2909"/>
      <c r="BX2909"/>
      <c r="BY2909"/>
      <c r="BZ2909"/>
      <c r="CA2909"/>
      <c r="CB2909"/>
      <c r="CC2909"/>
      <c r="CD2909"/>
      <c r="CE2909"/>
      <c r="CF2909"/>
      <c r="CG2909"/>
      <c r="CH2909"/>
      <c r="CI2909"/>
      <c r="CJ2909"/>
      <c r="CK2909"/>
      <c r="CL2909"/>
      <c r="CM2909"/>
      <c r="CN2909"/>
      <c r="CO2909"/>
      <c r="CP2909"/>
      <c r="CQ2909"/>
      <c r="CR2909"/>
      <c r="CS2909"/>
      <c r="CT2909"/>
      <c r="CU2909"/>
      <c r="CV2909"/>
    </row>
    <row r="2910" spans="10:100" x14ac:dyDescent="0.25">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c r="AT2910"/>
      <c r="AU2910"/>
      <c r="AV2910"/>
      <c r="AW2910"/>
      <c r="AX2910"/>
      <c r="AY2910"/>
      <c r="AZ2910"/>
      <c r="BA2910"/>
      <c r="BB2910"/>
      <c r="BC2910"/>
      <c r="BD2910"/>
      <c r="BE2910"/>
      <c r="BF2910"/>
      <c r="BG2910"/>
      <c r="BH2910"/>
      <c r="BI2910"/>
      <c r="BJ2910"/>
      <c r="BK2910"/>
      <c r="BL2910"/>
      <c r="BM2910"/>
      <c r="BN2910"/>
      <c r="BO2910"/>
      <c r="BP2910"/>
      <c r="BQ2910"/>
      <c r="BR2910"/>
      <c r="BS2910"/>
      <c r="BT2910"/>
      <c r="BU2910"/>
      <c r="BV2910"/>
      <c r="BW2910"/>
      <c r="BX2910"/>
      <c r="BY2910"/>
      <c r="BZ2910"/>
      <c r="CA2910"/>
      <c r="CB2910"/>
      <c r="CC2910"/>
      <c r="CD2910"/>
      <c r="CE2910"/>
      <c r="CF2910"/>
      <c r="CG2910"/>
      <c r="CH2910"/>
      <c r="CI2910"/>
      <c r="CJ2910"/>
      <c r="CK2910"/>
      <c r="CL2910"/>
      <c r="CM2910"/>
      <c r="CN2910"/>
      <c r="CO2910"/>
      <c r="CP2910"/>
      <c r="CQ2910"/>
      <c r="CR2910"/>
      <c r="CS2910"/>
      <c r="CT2910"/>
      <c r="CU2910"/>
      <c r="CV2910"/>
    </row>
    <row r="2911" spans="10:100" x14ac:dyDescent="0.25">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c r="AT2911"/>
      <c r="AU2911"/>
      <c r="AV2911"/>
      <c r="AW2911"/>
      <c r="AX2911"/>
      <c r="AY2911"/>
      <c r="AZ2911"/>
      <c r="BA2911"/>
      <c r="BB2911"/>
      <c r="BC2911"/>
      <c r="BD2911"/>
      <c r="BE2911"/>
      <c r="BF2911"/>
      <c r="BG2911"/>
      <c r="BH2911"/>
      <c r="BI2911"/>
      <c r="BJ2911"/>
      <c r="BK2911"/>
      <c r="BL2911"/>
      <c r="BM2911"/>
      <c r="BN2911"/>
      <c r="BO2911"/>
      <c r="BP2911"/>
      <c r="BQ2911"/>
      <c r="BR2911"/>
      <c r="BS2911"/>
      <c r="BT2911"/>
      <c r="BU2911"/>
      <c r="BV2911"/>
      <c r="BW2911"/>
      <c r="BX2911"/>
      <c r="BY2911"/>
      <c r="BZ2911"/>
      <c r="CA2911"/>
      <c r="CB2911"/>
      <c r="CC2911"/>
      <c r="CD2911"/>
      <c r="CE2911"/>
      <c r="CF2911"/>
      <c r="CG2911"/>
      <c r="CH2911"/>
      <c r="CI2911"/>
      <c r="CJ2911"/>
      <c r="CK2911"/>
      <c r="CL2911"/>
      <c r="CM2911"/>
      <c r="CN2911"/>
      <c r="CO2911"/>
      <c r="CP2911"/>
      <c r="CQ2911"/>
      <c r="CR2911"/>
      <c r="CS2911"/>
      <c r="CT2911"/>
      <c r="CU2911"/>
      <c r="CV2911"/>
    </row>
    <row r="2912" spans="10:100" x14ac:dyDescent="0.25">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c r="AT2912"/>
      <c r="AU2912"/>
      <c r="AV2912"/>
      <c r="AW2912"/>
      <c r="AX2912"/>
      <c r="AY2912"/>
      <c r="AZ2912"/>
      <c r="BA2912"/>
      <c r="BB2912"/>
      <c r="BC2912"/>
      <c r="BD2912"/>
      <c r="BE2912"/>
      <c r="BF2912"/>
      <c r="BG2912"/>
      <c r="BH2912"/>
      <c r="BI2912"/>
      <c r="BJ2912"/>
      <c r="BK2912"/>
      <c r="BL2912"/>
      <c r="BM2912"/>
      <c r="BN2912"/>
      <c r="BO2912"/>
      <c r="BP2912"/>
      <c r="BQ2912"/>
      <c r="BR2912"/>
      <c r="BS2912"/>
      <c r="BT2912"/>
      <c r="BU2912"/>
      <c r="BV2912"/>
      <c r="BW2912"/>
      <c r="BX2912"/>
      <c r="BY2912"/>
      <c r="BZ2912"/>
      <c r="CA2912"/>
      <c r="CB2912"/>
      <c r="CC2912"/>
      <c r="CD2912"/>
      <c r="CE2912"/>
      <c r="CF2912"/>
      <c r="CG2912"/>
      <c r="CH2912"/>
      <c r="CI2912"/>
      <c r="CJ2912"/>
      <c r="CK2912"/>
      <c r="CL2912"/>
      <c r="CM2912"/>
      <c r="CN2912"/>
      <c r="CO2912"/>
      <c r="CP2912"/>
      <c r="CQ2912"/>
      <c r="CR2912"/>
      <c r="CS2912"/>
      <c r="CT2912"/>
      <c r="CU2912"/>
      <c r="CV2912"/>
    </row>
    <row r="2913" spans="10:100" x14ac:dyDescent="0.25">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c r="AT2913"/>
      <c r="AU2913"/>
      <c r="AV2913"/>
      <c r="AW2913"/>
      <c r="AX2913"/>
      <c r="AY2913"/>
      <c r="AZ2913"/>
      <c r="BA2913"/>
      <c r="BB2913"/>
      <c r="BC2913"/>
      <c r="BD2913"/>
      <c r="BE2913"/>
      <c r="BF2913"/>
      <c r="BG2913"/>
      <c r="BH2913"/>
      <c r="BI2913"/>
      <c r="BJ2913"/>
      <c r="BK2913"/>
      <c r="BL2913"/>
      <c r="BM2913"/>
      <c r="BN2913"/>
      <c r="BO2913"/>
      <c r="BP2913"/>
      <c r="BQ2913"/>
      <c r="BR2913"/>
      <c r="BS2913"/>
      <c r="BT2913"/>
      <c r="BU2913"/>
      <c r="BV2913"/>
      <c r="BW2913"/>
      <c r="BX2913"/>
      <c r="BY2913"/>
      <c r="BZ2913"/>
      <c r="CA2913"/>
      <c r="CB2913"/>
      <c r="CC2913"/>
      <c r="CD2913"/>
      <c r="CE2913"/>
      <c r="CF2913"/>
      <c r="CG2913"/>
      <c r="CH2913"/>
      <c r="CI2913"/>
      <c r="CJ2913"/>
      <c r="CK2913"/>
      <c r="CL2913"/>
      <c r="CM2913"/>
      <c r="CN2913"/>
      <c r="CO2913"/>
      <c r="CP2913"/>
      <c r="CQ2913"/>
      <c r="CR2913"/>
      <c r="CS2913"/>
      <c r="CT2913"/>
      <c r="CU2913"/>
      <c r="CV2913"/>
    </row>
    <row r="2914" spans="10:100" x14ac:dyDescent="0.25">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c r="AT2914"/>
      <c r="AU2914"/>
      <c r="AV2914"/>
      <c r="AW2914"/>
      <c r="AX2914"/>
      <c r="AY2914"/>
      <c r="AZ2914"/>
      <c r="BA2914"/>
      <c r="BB2914"/>
      <c r="BC2914"/>
      <c r="BD2914"/>
      <c r="BE2914"/>
      <c r="BF2914"/>
      <c r="BG2914"/>
      <c r="BH2914"/>
      <c r="BI2914"/>
      <c r="BJ2914"/>
      <c r="BK2914"/>
      <c r="BL2914"/>
      <c r="BM2914"/>
      <c r="BN2914"/>
      <c r="BO2914"/>
      <c r="BP2914"/>
      <c r="BQ2914"/>
      <c r="BR2914"/>
      <c r="BS2914"/>
      <c r="BT2914"/>
      <c r="BU2914"/>
      <c r="BV2914"/>
      <c r="BW2914"/>
      <c r="BX2914"/>
      <c r="BY2914"/>
      <c r="BZ2914"/>
      <c r="CA2914"/>
      <c r="CB2914"/>
      <c r="CC2914"/>
      <c r="CD2914"/>
      <c r="CE2914"/>
      <c r="CF2914"/>
      <c r="CG2914"/>
      <c r="CH2914"/>
      <c r="CI2914"/>
      <c r="CJ2914"/>
      <c r="CK2914"/>
      <c r="CL2914"/>
      <c r="CM2914"/>
      <c r="CN2914"/>
      <c r="CO2914"/>
      <c r="CP2914"/>
      <c r="CQ2914"/>
      <c r="CR2914"/>
      <c r="CS2914"/>
      <c r="CT2914"/>
      <c r="CU2914"/>
      <c r="CV2914"/>
    </row>
    <row r="2915" spans="10:100" x14ac:dyDescent="0.2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c r="AT2915"/>
      <c r="AU2915"/>
      <c r="AV2915"/>
      <c r="AW2915"/>
      <c r="AX2915"/>
      <c r="AY2915"/>
      <c r="AZ2915"/>
      <c r="BA2915"/>
      <c r="BB2915"/>
      <c r="BC2915"/>
      <c r="BD2915"/>
      <c r="BE2915"/>
      <c r="BF2915"/>
      <c r="BG2915"/>
      <c r="BH2915"/>
      <c r="BI2915"/>
      <c r="BJ2915"/>
      <c r="BK2915"/>
      <c r="BL2915"/>
      <c r="BM2915"/>
      <c r="BN2915"/>
      <c r="BO2915"/>
      <c r="BP2915"/>
      <c r="BQ2915"/>
      <c r="BR2915"/>
      <c r="BS2915"/>
      <c r="BT2915"/>
      <c r="BU2915"/>
      <c r="BV2915"/>
      <c r="BW2915"/>
      <c r="BX2915"/>
      <c r="BY2915"/>
      <c r="BZ2915"/>
      <c r="CA2915"/>
      <c r="CB2915"/>
      <c r="CC2915"/>
      <c r="CD2915"/>
      <c r="CE2915"/>
      <c r="CF2915"/>
      <c r="CG2915"/>
      <c r="CH2915"/>
      <c r="CI2915"/>
      <c r="CJ2915"/>
      <c r="CK2915"/>
      <c r="CL2915"/>
      <c r="CM2915"/>
      <c r="CN2915"/>
      <c r="CO2915"/>
      <c r="CP2915"/>
      <c r="CQ2915"/>
      <c r="CR2915"/>
      <c r="CS2915"/>
      <c r="CT2915"/>
      <c r="CU2915"/>
      <c r="CV2915"/>
    </row>
    <row r="2916" spans="10:100" x14ac:dyDescent="0.25">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c r="AT2916"/>
      <c r="AU2916"/>
      <c r="AV2916"/>
      <c r="AW2916"/>
      <c r="AX2916"/>
      <c r="AY2916"/>
      <c r="AZ2916"/>
      <c r="BA2916"/>
      <c r="BB2916"/>
      <c r="BC2916"/>
      <c r="BD2916"/>
      <c r="BE2916"/>
      <c r="BF2916"/>
      <c r="BG2916"/>
      <c r="BH2916"/>
      <c r="BI2916"/>
      <c r="BJ2916"/>
      <c r="BK2916"/>
      <c r="BL2916"/>
      <c r="BM2916"/>
      <c r="BN2916"/>
      <c r="BO2916"/>
      <c r="BP2916"/>
      <c r="BQ2916"/>
      <c r="BR2916"/>
      <c r="BS2916"/>
      <c r="BT2916"/>
      <c r="BU2916"/>
      <c r="BV2916"/>
      <c r="BW2916"/>
      <c r="BX2916"/>
      <c r="BY2916"/>
      <c r="BZ2916"/>
      <c r="CA2916"/>
      <c r="CB2916"/>
      <c r="CC2916"/>
      <c r="CD2916"/>
      <c r="CE2916"/>
      <c r="CF2916"/>
      <c r="CG2916"/>
      <c r="CH2916"/>
      <c r="CI2916"/>
      <c r="CJ2916"/>
      <c r="CK2916"/>
      <c r="CL2916"/>
      <c r="CM2916"/>
      <c r="CN2916"/>
      <c r="CO2916"/>
      <c r="CP2916"/>
      <c r="CQ2916"/>
      <c r="CR2916"/>
      <c r="CS2916"/>
      <c r="CT2916"/>
      <c r="CU2916"/>
      <c r="CV2916"/>
    </row>
    <row r="2917" spans="10:100" x14ac:dyDescent="0.25">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c r="AT2917"/>
      <c r="AU2917"/>
      <c r="AV2917"/>
      <c r="AW2917"/>
      <c r="AX2917"/>
      <c r="AY2917"/>
      <c r="AZ2917"/>
      <c r="BA2917"/>
      <c r="BB2917"/>
      <c r="BC2917"/>
      <c r="BD2917"/>
      <c r="BE2917"/>
      <c r="BF2917"/>
      <c r="BG2917"/>
      <c r="BH2917"/>
      <c r="BI2917"/>
      <c r="BJ2917"/>
      <c r="BK2917"/>
      <c r="BL2917"/>
      <c r="BM2917"/>
      <c r="BN2917"/>
      <c r="BO2917"/>
      <c r="BP2917"/>
      <c r="BQ2917"/>
      <c r="BR2917"/>
      <c r="BS2917"/>
      <c r="BT2917"/>
      <c r="BU2917"/>
      <c r="BV2917"/>
      <c r="BW2917"/>
      <c r="BX2917"/>
      <c r="BY2917"/>
      <c r="BZ2917"/>
      <c r="CA2917"/>
      <c r="CB2917"/>
      <c r="CC2917"/>
      <c r="CD2917"/>
      <c r="CE2917"/>
      <c r="CF2917"/>
      <c r="CG2917"/>
      <c r="CH2917"/>
      <c r="CI2917"/>
      <c r="CJ2917"/>
      <c r="CK2917"/>
      <c r="CL2917"/>
      <c r="CM2917"/>
      <c r="CN2917"/>
      <c r="CO2917"/>
      <c r="CP2917"/>
      <c r="CQ2917"/>
      <c r="CR2917"/>
      <c r="CS2917"/>
      <c r="CT2917"/>
      <c r="CU2917"/>
      <c r="CV2917"/>
    </row>
    <row r="2918" spans="10:100" x14ac:dyDescent="0.25">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c r="AT2918"/>
      <c r="AU2918"/>
      <c r="AV2918"/>
      <c r="AW2918"/>
      <c r="AX2918"/>
      <c r="AY2918"/>
      <c r="AZ2918"/>
      <c r="BA2918"/>
      <c r="BB2918"/>
      <c r="BC2918"/>
      <c r="BD2918"/>
      <c r="BE2918"/>
      <c r="BF2918"/>
      <c r="BG2918"/>
      <c r="BH2918"/>
      <c r="BI2918"/>
      <c r="BJ2918"/>
      <c r="BK2918"/>
      <c r="BL2918"/>
      <c r="BM2918"/>
      <c r="BN2918"/>
      <c r="BO2918"/>
      <c r="BP2918"/>
      <c r="BQ2918"/>
      <c r="BR2918"/>
      <c r="BS2918"/>
      <c r="BT2918"/>
      <c r="BU2918"/>
      <c r="BV2918"/>
      <c r="BW2918"/>
      <c r="BX2918"/>
      <c r="BY2918"/>
      <c r="BZ2918"/>
      <c r="CA2918"/>
      <c r="CB2918"/>
      <c r="CC2918"/>
      <c r="CD2918"/>
      <c r="CE2918"/>
      <c r="CF2918"/>
      <c r="CG2918"/>
      <c r="CH2918"/>
      <c r="CI2918"/>
      <c r="CJ2918"/>
      <c r="CK2918"/>
      <c r="CL2918"/>
      <c r="CM2918"/>
      <c r="CN2918"/>
      <c r="CO2918"/>
      <c r="CP2918"/>
      <c r="CQ2918"/>
      <c r="CR2918"/>
      <c r="CS2918"/>
      <c r="CT2918"/>
      <c r="CU2918"/>
      <c r="CV2918"/>
    </row>
    <row r="2919" spans="10:100" x14ac:dyDescent="0.25">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c r="AT2919"/>
      <c r="AU2919"/>
      <c r="AV2919"/>
      <c r="AW2919"/>
      <c r="AX2919"/>
      <c r="AY2919"/>
      <c r="AZ2919"/>
      <c r="BA2919"/>
      <c r="BB2919"/>
      <c r="BC2919"/>
      <c r="BD2919"/>
      <c r="BE2919"/>
      <c r="BF2919"/>
      <c r="BG2919"/>
      <c r="BH2919"/>
      <c r="BI2919"/>
      <c r="BJ2919"/>
      <c r="BK2919"/>
      <c r="BL2919"/>
      <c r="BM2919"/>
      <c r="BN2919"/>
      <c r="BO2919"/>
      <c r="BP2919"/>
      <c r="BQ2919"/>
      <c r="BR2919"/>
      <c r="BS2919"/>
      <c r="BT2919"/>
      <c r="BU2919"/>
      <c r="BV2919"/>
      <c r="BW2919"/>
      <c r="BX2919"/>
      <c r="BY2919"/>
      <c r="BZ2919"/>
      <c r="CA2919"/>
      <c r="CB2919"/>
      <c r="CC2919"/>
      <c r="CD2919"/>
      <c r="CE2919"/>
      <c r="CF2919"/>
      <c r="CG2919"/>
      <c r="CH2919"/>
      <c r="CI2919"/>
      <c r="CJ2919"/>
      <c r="CK2919"/>
      <c r="CL2919"/>
      <c r="CM2919"/>
      <c r="CN2919"/>
      <c r="CO2919"/>
      <c r="CP2919"/>
      <c r="CQ2919"/>
      <c r="CR2919"/>
      <c r="CS2919"/>
      <c r="CT2919"/>
      <c r="CU2919"/>
      <c r="CV2919"/>
    </row>
    <row r="2920" spans="10:100" x14ac:dyDescent="0.25">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c r="AT2920"/>
      <c r="AU2920"/>
      <c r="AV2920"/>
      <c r="AW2920"/>
      <c r="AX2920"/>
      <c r="AY2920"/>
      <c r="AZ2920"/>
      <c r="BA2920"/>
      <c r="BB2920"/>
      <c r="BC2920"/>
      <c r="BD2920"/>
      <c r="BE2920"/>
      <c r="BF2920"/>
      <c r="BG2920"/>
      <c r="BH2920"/>
      <c r="BI2920"/>
      <c r="BJ2920"/>
      <c r="BK2920"/>
      <c r="BL2920"/>
      <c r="BM2920"/>
      <c r="BN2920"/>
      <c r="BO2920"/>
      <c r="BP2920"/>
      <c r="BQ2920"/>
      <c r="BR2920"/>
      <c r="BS2920"/>
      <c r="BT2920"/>
      <c r="BU2920"/>
      <c r="BV2920"/>
      <c r="BW2920"/>
      <c r="BX2920"/>
      <c r="BY2920"/>
      <c r="BZ2920"/>
      <c r="CA2920"/>
      <c r="CB2920"/>
      <c r="CC2920"/>
      <c r="CD2920"/>
      <c r="CE2920"/>
      <c r="CF2920"/>
      <c r="CG2920"/>
      <c r="CH2920"/>
      <c r="CI2920"/>
      <c r="CJ2920"/>
      <c r="CK2920"/>
      <c r="CL2920"/>
      <c r="CM2920"/>
      <c r="CN2920"/>
      <c r="CO2920"/>
      <c r="CP2920"/>
      <c r="CQ2920"/>
      <c r="CR2920"/>
      <c r="CS2920"/>
      <c r="CT2920"/>
      <c r="CU2920"/>
      <c r="CV2920"/>
    </row>
    <row r="2921" spans="10:100" x14ac:dyDescent="0.25">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c r="AT2921"/>
      <c r="AU2921"/>
      <c r="AV2921"/>
      <c r="AW2921"/>
      <c r="AX2921"/>
      <c r="AY2921"/>
      <c r="AZ2921"/>
      <c r="BA2921"/>
      <c r="BB2921"/>
      <c r="BC2921"/>
      <c r="BD2921"/>
      <c r="BE2921"/>
      <c r="BF2921"/>
      <c r="BG2921"/>
      <c r="BH2921"/>
      <c r="BI2921"/>
      <c r="BJ2921"/>
      <c r="BK2921"/>
      <c r="BL2921"/>
      <c r="BM2921"/>
      <c r="BN2921"/>
      <c r="BO2921"/>
      <c r="BP2921"/>
      <c r="BQ2921"/>
      <c r="BR2921"/>
      <c r="BS2921"/>
      <c r="BT2921"/>
      <c r="BU2921"/>
      <c r="BV2921"/>
      <c r="BW2921"/>
      <c r="BX2921"/>
      <c r="BY2921"/>
      <c r="BZ2921"/>
      <c r="CA2921"/>
      <c r="CB2921"/>
      <c r="CC2921"/>
      <c r="CD2921"/>
      <c r="CE2921"/>
      <c r="CF2921"/>
      <c r="CG2921"/>
      <c r="CH2921"/>
      <c r="CI2921"/>
      <c r="CJ2921"/>
      <c r="CK2921"/>
      <c r="CL2921"/>
      <c r="CM2921"/>
      <c r="CN2921"/>
      <c r="CO2921"/>
      <c r="CP2921"/>
      <c r="CQ2921"/>
      <c r="CR2921"/>
      <c r="CS2921"/>
      <c r="CT2921"/>
      <c r="CU2921"/>
      <c r="CV2921"/>
    </row>
    <row r="2922" spans="10:100" x14ac:dyDescent="0.25">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c r="AT2922"/>
      <c r="AU2922"/>
      <c r="AV2922"/>
      <c r="AW2922"/>
      <c r="AX2922"/>
      <c r="AY2922"/>
      <c r="AZ2922"/>
      <c r="BA2922"/>
      <c r="BB2922"/>
      <c r="BC2922"/>
      <c r="BD2922"/>
      <c r="BE2922"/>
      <c r="BF2922"/>
      <c r="BG2922"/>
      <c r="BH2922"/>
      <c r="BI2922"/>
      <c r="BJ2922"/>
      <c r="BK2922"/>
      <c r="BL2922"/>
      <c r="BM2922"/>
      <c r="BN2922"/>
      <c r="BO2922"/>
      <c r="BP2922"/>
      <c r="BQ2922"/>
      <c r="BR2922"/>
      <c r="BS2922"/>
      <c r="BT2922"/>
      <c r="BU2922"/>
      <c r="BV2922"/>
      <c r="BW2922"/>
      <c r="BX2922"/>
      <c r="BY2922"/>
      <c r="BZ2922"/>
      <c r="CA2922"/>
      <c r="CB2922"/>
      <c r="CC2922"/>
      <c r="CD2922"/>
      <c r="CE2922"/>
      <c r="CF2922"/>
      <c r="CG2922"/>
      <c r="CH2922"/>
      <c r="CI2922"/>
      <c r="CJ2922"/>
      <c r="CK2922"/>
      <c r="CL2922"/>
      <c r="CM2922"/>
      <c r="CN2922"/>
      <c r="CO2922"/>
      <c r="CP2922"/>
      <c r="CQ2922"/>
      <c r="CR2922"/>
      <c r="CS2922"/>
      <c r="CT2922"/>
      <c r="CU2922"/>
      <c r="CV2922"/>
    </row>
    <row r="2923" spans="10:100" x14ac:dyDescent="0.25">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c r="AT2923"/>
      <c r="AU2923"/>
      <c r="AV2923"/>
      <c r="AW2923"/>
      <c r="AX2923"/>
      <c r="AY2923"/>
      <c r="AZ2923"/>
      <c r="BA2923"/>
      <c r="BB2923"/>
      <c r="BC2923"/>
      <c r="BD2923"/>
      <c r="BE2923"/>
      <c r="BF2923"/>
      <c r="BG2923"/>
      <c r="BH2923"/>
      <c r="BI2923"/>
      <c r="BJ2923"/>
      <c r="BK2923"/>
      <c r="BL2923"/>
      <c r="BM2923"/>
      <c r="BN2923"/>
      <c r="BO2923"/>
      <c r="BP2923"/>
      <c r="BQ2923"/>
      <c r="BR2923"/>
      <c r="BS2923"/>
      <c r="BT2923"/>
      <c r="BU2923"/>
      <c r="BV2923"/>
      <c r="BW2923"/>
      <c r="BX2923"/>
      <c r="BY2923"/>
      <c r="BZ2923"/>
      <c r="CA2923"/>
      <c r="CB2923"/>
      <c r="CC2923"/>
      <c r="CD2923"/>
      <c r="CE2923"/>
      <c r="CF2923"/>
      <c r="CG2923"/>
      <c r="CH2923"/>
      <c r="CI2923"/>
      <c r="CJ2923"/>
      <c r="CK2923"/>
      <c r="CL2923"/>
      <c r="CM2923"/>
      <c r="CN2923"/>
      <c r="CO2923"/>
      <c r="CP2923"/>
      <c r="CQ2923"/>
      <c r="CR2923"/>
      <c r="CS2923"/>
      <c r="CT2923"/>
      <c r="CU2923"/>
      <c r="CV2923"/>
    </row>
    <row r="2924" spans="10:100" x14ac:dyDescent="0.25">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c r="AT2924"/>
      <c r="AU2924"/>
      <c r="AV2924"/>
      <c r="AW2924"/>
      <c r="AX2924"/>
      <c r="AY2924"/>
      <c r="AZ2924"/>
      <c r="BA2924"/>
      <c r="BB2924"/>
      <c r="BC2924"/>
      <c r="BD2924"/>
      <c r="BE2924"/>
      <c r="BF2924"/>
      <c r="BG2924"/>
      <c r="BH2924"/>
      <c r="BI2924"/>
      <c r="BJ2924"/>
      <c r="BK2924"/>
      <c r="BL2924"/>
      <c r="BM2924"/>
      <c r="BN2924"/>
      <c r="BO2924"/>
      <c r="BP2924"/>
      <c r="BQ2924"/>
      <c r="BR2924"/>
      <c r="BS2924"/>
      <c r="BT2924"/>
      <c r="BU2924"/>
      <c r="BV2924"/>
      <c r="BW2924"/>
      <c r="BX2924"/>
      <c r="BY2924"/>
      <c r="BZ2924"/>
      <c r="CA2924"/>
      <c r="CB2924"/>
      <c r="CC2924"/>
      <c r="CD2924"/>
      <c r="CE2924"/>
      <c r="CF2924"/>
      <c r="CG2924"/>
      <c r="CH2924"/>
      <c r="CI2924"/>
      <c r="CJ2924"/>
      <c r="CK2924"/>
      <c r="CL2924"/>
      <c r="CM2924"/>
      <c r="CN2924"/>
      <c r="CO2924"/>
      <c r="CP2924"/>
      <c r="CQ2924"/>
      <c r="CR2924"/>
      <c r="CS2924"/>
      <c r="CT2924"/>
      <c r="CU2924"/>
      <c r="CV2924"/>
    </row>
    <row r="2925" spans="10:100" x14ac:dyDescent="0.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c r="AT2925"/>
      <c r="AU2925"/>
      <c r="AV2925"/>
      <c r="AW2925"/>
      <c r="AX2925"/>
      <c r="AY2925"/>
      <c r="AZ2925"/>
      <c r="BA2925"/>
      <c r="BB2925"/>
      <c r="BC2925"/>
      <c r="BD2925"/>
      <c r="BE2925"/>
      <c r="BF2925"/>
      <c r="BG2925"/>
      <c r="BH2925"/>
      <c r="BI2925"/>
      <c r="BJ2925"/>
      <c r="BK2925"/>
      <c r="BL2925"/>
      <c r="BM2925"/>
      <c r="BN2925"/>
      <c r="BO2925"/>
      <c r="BP2925"/>
      <c r="BQ2925"/>
      <c r="BR2925"/>
      <c r="BS2925"/>
      <c r="BT2925"/>
      <c r="BU2925"/>
      <c r="BV2925"/>
      <c r="BW2925"/>
      <c r="BX2925"/>
      <c r="BY2925"/>
      <c r="BZ2925"/>
      <c r="CA2925"/>
      <c r="CB2925"/>
      <c r="CC2925"/>
      <c r="CD2925"/>
      <c r="CE2925"/>
      <c r="CF2925"/>
      <c r="CG2925"/>
      <c r="CH2925"/>
      <c r="CI2925"/>
      <c r="CJ2925"/>
      <c r="CK2925"/>
      <c r="CL2925"/>
      <c r="CM2925"/>
      <c r="CN2925"/>
      <c r="CO2925"/>
      <c r="CP2925"/>
      <c r="CQ2925"/>
      <c r="CR2925"/>
      <c r="CS2925"/>
      <c r="CT2925"/>
      <c r="CU2925"/>
      <c r="CV2925"/>
    </row>
    <row r="2926" spans="10:100" x14ac:dyDescent="0.25">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c r="AT2926"/>
      <c r="AU2926"/>
      <c r="AV2926"/>
      <c r="AW2926"/>
      <c r="AX2926"/>
      <c r="AY2926"/>
      <c r="AZ2926"/>
      <c r="BA2926"/>
      <c r="BB2926"/>
      <c r="BC2926"/>
      <c r="BD2926"/>
      <c r="BE2926"/>
      <c r="BF2926"/>
      <c r="BG2926"/>
      <c r="BH2926"/>
      <c r="BI2926"/>
      <c r="BJ2926"/>
      <c r="BK2926"/>
      <c r="BL2926"/>
      <c r="BM2926"/>
      <c r="BN2926"/>
      <c r="BO2926"/>
      <c r="BP2926"/>
      <c r="BQ2926"/>
      <c r="BR2926"/>
      <c r="BS2926"/>
      <c r="BT2926"/>
      <c r="BU2926"/>
      <c r="BV2926"/>
      <c r="BW2926"/>
      <c r="BX2926"/>
      <c r="BY2926"/>
      <c r="BZ2926"/>
      <c r="CA2926"/>
      <c r="CB2926"/>
      <c r="CC2926"/>
      <c r="CD2926"/>
      <c r="CE2926"/>
      <c r="CF2926"/>
      <c r="CG2926"/>
      <c r="CH2926"/>
      <c r="CI2926"/>
      <c r="CJ2926"/>
      <c r="CK2926"/>
      <c r="CL2926"/>
      <c r="CM2926"/>
      <c r="CN2926"/>
      <c r="CO2926"/>
      <c r="CP2926"/>
      <c r="CQ2926"/>
      <c r="CR2926"/>
      <c r="CS2926"/>
      <c r="CT2926"/>
      <c r="CU2926"/>
      <c r="CV2926"/>
    </row>
    <row r="2927" spans="10:100" x14ac:dyDescent="0.25">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c r="AT2927"/>
      <c r="AU2927"/>
      <c r="AV2927"/>
      <c r="AW2927"/>
      <c r="AX2927"/>
      <c r="AY2927"/>
      <c r="AZ2927"/>
      <c r="BA2927"/>
      <c r="BB2927"/>
      <c r="BC2927"/>
      <c r="BD2927"/>
      <c r="BE2927"/>
      <c r="BF2927"/>
      <c r="BG2927"/>
      <c r="BH2927"/>
      <c r="BI2927"/>
      <c r="BJ2927"/>
      <c r="BK2927"/>
      <c r="BL2927"/>
      <c r="BM2927"/>
      <c r="BN2927"/>
      <c r="BO2927"/>
      <c r="BP2927"/>
      <c r="BQ2927"/>
      <c r="BR2927"/>
      <c r="BS2927"/>
      <c r="BT2927"/>
      <c r="BU2927"/>
      <c r="BV2927"/>
      <c r="BW2927"/>
      <c r="BX2927"/>
      <c r="BY2927"/>
      <c r="BZ2927"/>
      <c r="CA2927"/>
      <c r="CB2927"/>
      <c r="CC2927"/>
      <c r="CD2927"/>
      <c r="CE2927"/>
      <c r="CF2927"/>
      <c r="CG2927"/>
      <c r="CH2927"/>
      <c r="CI2927"/>
      <c r="CJ2927"/>
      <c r="CK2927"/>
      <c r="CL2927"/>
      <c r="CM2927"/>
      <c r="CN2927"/>
      <c r="CO2927"/>
      <c r="CP2927"/>
      <c r="CQ2927"/>
      <c r="CR2927"/>
      <c r="CS2927"/>
      <c r="CT2927"/>
      <c r="CU2927"/>
      <c r="CV2927"/>
    </row>
    <row r="2928" spans="10:100" x14ac:dyDescent="0.25">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c r="AT2928"/>
      <c r="AU2928"/>
      <c r="AV2928"/>
      <c r="AW2928"/>
      <c r="AX2928"/>
      <c r="AY2928"/>
      <c r="AZ2928"/>
      <c r="BA2928"/>
      <c r="BB2928"/>
      <c r="BC2928"/>
      <c r="BD2928"/>
      <c r="BE2928"/>
      <c r="BF2928"/>
      <c r="BG2928"/>
      <c r="BH2928"/>
      <c r="BI2928"/>
      <c r="BJ2928"/>
      <c r="BK2928"/>
      <c r="BL2928"/>
      <c r="BM2928"/>
      <c r="BN2928"/>
      <c r="BO2928"/>
      <c r="BP2928"/>
      <c r="BQ2928"/>
      <c r="BR2928"/>
      <c r="BS2928"/>
      <c r="BT2928"/>
      <c r="BU2928"/>
      <c r="BV2928"/>
      <c r="BW2928"/>
      <c r="BX2928"/>
      <c r="BY2928"/>
      <c r="BZ2928"/>
      <c r="CA2928"/>
      <c r="CB2928"/>
      <c r="CC2928"/>
      <c r="CD2928"/>
      <c r="CE2928"/>
      <c r="CF2928"/>
      <c r="CG2928"/>
      <c r="CH2928"/>
      <c r="CI2928"/>
      <c r="CJ2928"/>
      <c r="CK2928"/>
      <c r="CL2928"/>
      <c r="CM2928"/>
      <c r="CN2928"/>
      <c r="CO2928"/>
      <c r="CP2928"/>
      <c r="CQ2928"/>
      <c r="CR2928"/>
      <c r="CS2928"/>
      <c r="CT2928"/>
      <c r="CU2928"/>
      <c r="CV2928"/>
    </row>
    <row r="2929" spans="10:100" x14ac:dyDescent="0.25">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c r="AT2929"/>
      <c r="AU2929"/>
      <c r="AV2929"/>
      <c r="AW2929"/>
      <c r="AX2929"/>
      <c r="AY2929"/>
      <c r="AZ2929"/>
      <c r="BA2929"/>
      <c r="BB2929"/>
      <c r="BC2929"/>
      <c r="BD2929"/>
      <c r="BE2929"/>
      <c r="BF2929"/>
      <c r="BG2929"/>
      <c r="BH2929"/>
      <c r="BI2929"/>
      <c r="BJ2929"/>
      <c r="BK2929"/>
      <c r="BL2929"/>
      <c r="BM2929"/>
      <c r="BN2929"/>
      <c r="BO2929"/>
      <c r="BP2929"/>
      <c r="BQ2929"/>
      <c r="BR2929"/>
      <c r="BS2929"/>
      <c r="BT2929"/>
      <c r="BU2929"/>
      <c r="BV2929"/>
      <c r="BW2929"/>
      <c r="BX2929"/>
      <c r="BY2929"/>
      <c r="BZ2929"/>
      <c r="CA2929"/>
      <c r="CB2929"/>
      <c r="CC2929"/>
      <c r="CD2929"/>
      <c r="CE2929"/>
      <c r="CF2929"/>
      <c r="CG2929"/>
      <c r="CH2929"/>
      <c r="CI2929"/>
      <c r="CJ2929"/>
      <c r="CK2929"/>
      <c r="CL2929"/>
      <c r="CM2929"/>
      <c r="CN2929"/>
      <c r="CO2929"/>
      <c r="CP2929"/>
      <c r="CQ2929"/>
      <c r="CR2929"/>
      <c r="CS2929"/>
      <c r="CT2929"/>
      <c r="CU2929"/>
      <c r="CV2929"/>
    </row>
    <row r="2930" spans="10:100" x14ac:dyDescent="0.25">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c r="AT2930"/>
      <c r="AU2930"/>
      <c r="AV2930"/>
      <c r="AW2930"/>
      <c r="AX2930"/>
      <c r="AY2930"/>
      <c r="AZ2930"/>
      <c r="BA2930"/>
      <c r="BB2930"/>
      <c r="BC2930"/>
      <c r="BD2930"/>
      <c r="BE2930"/>
      <c r="BF2930"/>
      <c r="BG2930"/>
      <c r="BH2930"/>
      <c r="BI2930"/>
      <c r="BJ2930"/>
      <c r="BK2930"/>
      <c r="BL2930"/>
      <c r="BM2930"/>
      <c r="BN2930"/>
      <c r="BO2930"/>
      <c r="BP2930"/>
      <c r="BQ2930"/>
      <c r="BR2930"/>
      <c r="BS2930"/>
      <c r="BT2930"/>
      <c r="BU2930"/>
      <c r="BV2930"/>
      <c r="BW2930"/>
      <c r="BX2930"/>
      <c r="BY2930"/>
      <c r="BZ2930"/>
      <c r="CA2930"/>
      <c r="CB2930"/>
      <c r="CC2930"/>
      <c r="CD2930"/>
      <c r="CE2930"/>
      <c r="CF2930"/>
      <c r="CG2930"/>
      <c r="CH2930"/>
      <c r="CI2930"/>
      <c r="CJ2930"/>
      <c r="CK2930"/>
      <c r="CL2930"/>
      <c r="CM2930"/>
      <c r="CN2930"/>
      <c r="CO2930"/>
      <c r="CP2930"/>
      <c r="CQ2930"/>
      <c r="CR2930"/>
      <c r="CS2930"/>
      <c r="CT2930"/>
      <c r="CU2930"/>
      <c r="CV2930"/>
    </row>
    <row r="2931" spans="10:100" x14ac:dyDescent="0.25">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c r="AT2931"/>
      <c r="AU2931"/>
      <c r="AV2931"/>
      <c r="AW2931"/>
      <c r="AX2931"/>
      <c r="AY2931"/>
      <c r="AZ2931"/>
      <c r="BA2931"/>
      <c r="BB2931"/>
      <c r="BC2931"/>
      <c r="BD2931"/>
      <c r="BE2931"/>
      <c r="BF2931"/>
      <c r="BG2931"/>
      <c r="BH2931"/>
      <c r="BI2931"/>
      <c r="BJ2931"/>
      <c r="BK2931"/>
      <c r="BL2931"/>
      <c r="BM2931"/>
      <c r="BN2931"/>
      <c r="BO2931"/>
      <c r="BP2931"/>
      <c r="BQ2931"/>
      <c r="BR2931"/>
      <c r="BS2931"/>
      <c r="BT2931"/>
      <c r="BU2931"/>
      <c r="BV2931"/>
      <c r="BW2931"/>
      <c r="BX2931"/>
      <c r="BY2931"/>
      <c r="BZ2931"/>
      <c r="CA2931"/>
      <c r="CB2931"/>
      <c r="CC2931"/>
      <c r="CD2931"/>
      <c r="CE2931"/>
      <c r="CF2931"/>
      <c r="CG2931"/>
      <c r="CH2931"/>
      <c r="CI2931"/>
      <c r="CJ2931"/>
      <c r="CK2931"/>
      <c r="CL2931"/>
      <c r="CM2931"/>
      <c r="CN2931"/>
      <c r="CO2931"/>
      <c r="CP2931"/>
      <c r="CQ2931"/>
      <c r="CR2931"/>
      <c r="CS2931"/>
      <c r="CT2931"/>
      <c r="CU2931"/>
      <c r="CV2931"/>
    </row>
    <row r="2932" spans="10:100" x14ac:dyDescent="0.25">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c r="AT2932"/>
      <c r="AU2932"/>
      <c r="AV2932"/>
      <c r="AW2932"/>
      <c r="AX2932"/>
      <c r="AY2932"/>
      <c r="AZ2932"/>
      <c r="BA2932"/>
      <c r="BB2932"/>
      <c r="BC2932"/>
      <c r="BD2932"/>
      <c r="BE2932"/>
      <c r="BF2932"/>
      <c r="BG2932"/>
      <c r="BH2932"/>
      <c r="BI2932"/>
      <c r="BJ2932"/>
      <c r="BK2932"/>
      <c r="BL2932"/>
      <c r="BM2932"/>
      <c r="BN2932"/>
      <c r="BO2932"/>
      <c r="BP2932"/>
      <c r="BQ2932"/>
      <c r="BR2932"/>
      <c r="BS2932"/>
      <c r="BT2932"/>
      <c r="BU2932"/>
      <c r="BV2932"/>
      <c r="BW2932"/>
      <c r="BX2932"/>
      <c r="BY2932"/>
      <c r="BZ2932"/>
      <c r="CA2932"/>
      <c r="CB2932"/>
      <c r="CC2932"/>
      <c r="CD2932"/>
      <c r="CE2932"/>
      <c r="CF2932"/>
      <c r="CG2932"/>
      <c r="CH2932"/>
      <c r="CI2932"/>
      <c r="CJ2932"/>
      <c r="CK2932"/>
      <c r="CL2932"/>
      <c r="CM2932"/>
      <c r="CN2932"/>
      <c r="CO2932"/>
      <c r="CP2932"/>
      <c r="CQ2932"/>
      <c r="CR2932"/>
      <c r="CS2932"/>
      <c r="CT2932"/>
      <c r="CU2932"/>
      <c r="CV2932"/>
    </row>
    <row r="2933" spans="10:100" x14ac:dyDescent="0.25">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c r="BA2933"/>
      <c r="BB2933"/>
      <c r="BC2933"/>
      <c r="BD2933"/>
      <c r="BE2933"/>
      <c r="BF2933"/>
      <c r="BG2933"/>
      <c r="BH2933"/>
      <c r="BI2933"/>
      <c r="BJ2933"/>
      <c r="BK2933"/>
      <c r="BL2933"/>
      <c r="BM2933"/>
      <c r="BN2933"/>
      <c r="BO2933"/>
      <c r="BP2933"/>
      <c r="BQ2933"/>
      <c r="BR2933"/>
      <c r="BS2933"/>
      <c r="BT2933"/>
      <c r="BU2933"/>
      <c r="BV2933"/>
      <c r="BW2933"/>
      <c r="BX2933"/>
      <c r="BY2933"/>
      <c r="BZ2933"/>
      <c r="CA2933"/>
      <c r="CB2933"/>
      <c r="CC2933"/>
      <c r="CD2933"/>
      <c r="CE2933"/>
      <c r="CF2933"/>
      <c r="CG2933"/>
      <c r="CH2933"/>
      <c r="CI2933"/>
      <c r="CJ2933"/>
      <c r="CK2933"/>
      <c r="CL2933"/>
      <c r="CM2933"/>
      <c r="CN2933"/>
      <c r="CO2933"/>
      <c r="CP2933"/>
      <c r="CQ2933"/>
      <c r="CR2933"/>
      <c r="CS2933"/>
      <c r="CT2933"/>
      <c r="CU2933"/>
      <c r="CV2933"/>
    </row>
    <row r="2934" spans="10:100" x14ac:dyDescent="0.25">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c r="AT2934"/>
      <c r="AU2934"/>
      <c r="AV2934"/>
      <c r="AW2934"/>
      <c r="AX2934"/>
      <c r="AY2934"/>
      <c r="AZ2934"/>
      <c r="BA2934"/>
      <c r="BB2934"/>
      <c r="BC2934"/>
      <c r="BD2934"/>
      <c r="BE2934"/>
      <c r="BF2934"/>
      <c r="BG2934"/>
      <c r="BH2934"/>
      <c r="BI2934"/>
      <c r="BJ2934"/>
      <c r="BK2934"/>
      <c r="BL2934"/>
      <c r="BM2934"/>
      <c r="BN2934"/>
      <c r="BO2934"/>
      <c r="BP2934"/>
      <c r="BQ2934"/>
      <c r="BR2934"/>
      <c r="BS2934"/>
      <c r="BT2934"/>
      <c r="BU2934"/>
      <c r="BV2934"/>
      <c r="BW2934"/>
      <c r="BX2934"/>
      <c r="BY2934"/>
      <c r="BZ2934"/>
      <c r="CA2934"/>
      <c r="CB2934"/>
      <c r="CC2934"/>
      <c r="CD2934"/>
      <c r="CE2934"/>
      <c r="CF2934"/>
      <c r="CG2934"/>
      <c r="CH2934"/>
      <c r="CI2934"/>
      <c r="CJ2934"/>
      <c r="CK2934"/>
      <c r="CL2934"/>
      <c r="CM2934"/>
      <c r="CN2934"/>
      <c r="CO2934"/>
      <c r="CP2934"/>
      <c r="CQ2934"/>
      <c r="CR2934"/>
      <c r="CS2934"/>
      <c r="CT2934"/>
      <c r="CU2934"/>
      <c r="CV2934"/>
    </row>
    <row r="2935" spans="10:100" x14ac:dyDescent="0.2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c r="AT2935"/>
      <c r="AU2935"/>
      <c r="AV2935"/>
      <c r="AW2935"/>
      <c r="AX2935"/>
      <c r="AY2935"/>
      <c r="AZ2935"/>
      <c r="BA2935"/>
      <c r="BB2935"/>
      <c r="BC2935"/>
      <c r="BD2935"/>
      <c r="BE2935"/>
      <c r="BF2935"/>
      <c r="BG2935"/>
      <c r="BH2935"/>
      <c r="BI2935"/>
      <c r="BJ2935"/>
      <c r="BK2935"/>
      <c r="BL2935"/>
      <c r="BM2935"/>
      <c r="BN2935"/>
      <c r="BO2935"/>
      <c r="BP2935"/>
      <c r="BQ2935"/>
      <c r="BR2935"/>
      <c r="BS2935"/>
      <c r="BT2935"/>
      <c r="BU2935"/>
      <c r="BV2935"/>
      <c r="BW2935"/>
      <c r="BX2935"/>
      <c r="BY2935"/>
      <c r="BZ2935"/>
      <c r="CA2935"/>
      <c r="CB2935"/>
      <c r="CC2935"/>
      <c r="CD2935"/>
      <c r="CE2935"/>
      <c r="CF2935"/>
      <c r="CG2935"/>
      <c r="CH2935"/>
      <c r="CI2935"/>
      <c r="CJ2935"/>
      <c r="CK2935"/>
      <c r="CL2935"/>
      <c r="CM2935"/>
      <c r="CN2935"/>
      <c r="CO2935"/>
      <c r="CP2935"/>
      <c r="CQ2935"/>
      <c r="CR2935"/>
      <c r="CS2935"/>
      <c r="CT2935"/>
      <c r="CU2935"/>
      <c r="CV2935"/>
    </row>
    <row r="2936" spans="10:100" x14ac:dyDescent="0.25">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c r="AT2936"/>
      <c r="AU2936"/>
      <c r="AV2936"/>
      <c r="AW2936"/>
      <c r="AX2936"/>
      <c r="AY2936"/>
      <c r="AZ2936"/>
      <c r="BA2936"/>
      <c r="BB2936"/>
      <c r="BC2936"/>
      <c r="BD2936"/>
      <c r="BE2936"/>
      <c r="BF2936"/>
      <c r="BG2936"/>
      <c r="BH2936"/>
      <c r="BI2936"/>
      <c r="BJ2936"/>
      <c r="BK2936"/>
      <c r="BL2936"/>
      <c r="BM2936"/>
      <c r="BN2936"/>
      <c r="BO2936"/>
      <c r="BP2936"/>
      <c r="BQ2936"/>
      <c r="BR2936"/>
      <c r="BS2936"/>
      <c r="BT2936"/>
      <c r="BU2936"/>
      <c r="BV2936"/>
      <c r="BW2936"/>
      <c r="BX2936"/>
      <c r="BY2936"/>
      <c r="BZ2936"/>
      <c r="CA2936"/>
      <c r="CB2936"/>
      <c r="CC2936"/>
      <c r="CD2936"/>
      <c r="CE2936"/>
      <c r="CF2936"/>
      <c r="CG2936"/>
      <c r="CH2936"/>
      <c r="CI2936"/>
      <c r="CJ2936"/>
      <c r="CK2936"/>
      <c r="CL2936"/>
      <c r="CM2936"/>
      <c r="CN2936"/>
      <c r="CO2936"/>
      <c r="CP2936"/>
      <c r="CQ2936"/>
      <c r="CR2936"/>
      <c r="CS2936"/>
      <c r="CT2936"/>
      <c r="CU2936"/>
      <c r="CV2936"/>
    </row>
    <row r="2937" spans="10:100" x14ac:dyDescent="0.25">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c r="AT2937"/>
      <c r="AU2937"/>
      <c r="AV2937"/>
      <c r="AW2937"/>
      <c r="AX2937"/>
      <c r="AY2937"/>
      <c r="AZ2937"/>
      <c r="BA2937"/>
      <c r="BB2937"/>
      <c r="BC2937"/>
      <c r="BD2937"/>
      <c r="BE2937"/>
      <c r="BF2937"/>
      <c r="BG2937"/>
      <c r="BH2937"/>
      <c r="BI2937"/>
      <c r="BJ2937"/>
      <c r="BK2937"/>
      <c r="BL2937"/>
      <c r="BM2937"/>
      <c r="BN2937"/>
      <c r="BO2937"/>
      <c r="BP2937"/>
      <c r="BQ2937"/>
      <c r="BR2937"/>
      <c r="BS2937"/>
      <c r="BT2937"/>
      <c r="BU2937"/>
      <c r="BV2937"/>
      <c r="BW2937"/>
      <c r="BX2937"/>
      <c r="BY2937"/>
      <c r="BZ2937"/>
      <c r="CA2937"/>
      <c r="CB2937"/>
      <c r="CC2937"/>
      <c r="CD2937"/>
      <c r="CE2937"/>
      <c r="CF2937"/>
      <c r="CG2937"/>
      <c r="CH2937"/>
      <c r="CI2937"/>
      <c r="CJ2937"/>
      <c r="CK2937"/>
      <c r="CL2937"/>
      <c r="CM2937"/>
      <c r="CN2937"/>
      <c r="CO2937"/>
      <c r="CP2937"/>
      <c r="CQ2937"/>
      <c r="CR2937"/>
      <c r="CS2937"/>
      <c r="CT2937"/>
      <c r="CU2937"/>
      <c r="CV2937"/>
    </row>
    <row r="2938" spans="10:100" x14ac:dyDescent="0.25">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c r="AT2938"/>
      <c r="AU2938"/>
      <c r="AV2938"/>
      <c r="AW2938"/>
      <c r="AX2938"/>
      <c r="AY2938"/>
      <c r="AZ2938"/>
      <c r="BA2938"/>
      <c r="BB2938"/>
      <c r="BC2938"/>
      <c r="BD2938"/>
      <c r="BE2938"/>
      <c r="BF2938"/>
      <c r="BG2938"/>
      <c r="BH2938"/>
      <c r="BI2938"/>
      <c r="BJ2938"/>
      <c r="BK2938"/>
      <c r="BL2938"/>
      <c r="BM2938"/>
      <c r="BN2938"/>
      <c r="BO2938"/>
      <c r="BP2938"/>
      <c r="BQ2938"/>
      <c r="BR2938"/>
      <c r="BS2938"/>
      <c r="BT2938"/>
      <c r="BU2938"/>
      <c r="BV2938"/>
      <c r="BW2938"/>
      <c r="BX2938"/>
      <c r="BY2938"/>
      <c r="BZ2938"/>
      <c r="CA2938"/>
      <c r="CB2938"/>
      <c r="CC2938"/>
      <c r="CD2938"/>
      <c r="CE2938"/>
      <c r="CF2938"/>
      <c r="CG2938"/>
      <c r="CH2938"/>
      <c r="CI2938"/>
      <c r="CJ2938"/>
      <c r="CK2938"/>
      <c r="CL2938"/>
      <c r="CM2938"/>
      <c r="CN2938"/>
      <c r="CO2938"/>
      <c r="CP2938"/>
      <c r="CQ2938"/>
      <c r="CR2938"/>
      <c r="CS2938"/>
      <c r="CT2938"/>
      <c r="CU2938"/>
      <c r="CV2938"/>
    </row>
    <row r="2939" spans="10:100" x14ac:dyDescent="0.25">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c r="AT2939"/>
      <c r="AU2939"/>
      <c r="AV2939"/>
      <c r="AW2939"/>
      <c r="AX2939"/>
      <c r="AY2939"/>
      <c r="AZ2939"/>
      <c r="BA2939"/>
      <c r="BB2939"/>
      <c r="BC2939"/>
      <c r="BD2939"/>
      <c r="BE2939"/>
      <c r="BF2939"/>
      <c r="BG2939"/>
      <c r="BH2939"/>
      <c r="BI2939"/>
      <c r="BJ2939"/>
      <c r="BK2939"/>
      <c r="BL2939"/>
      <c r="BM2939"/>
      <c r="BN2939"/>
      <c r="BO2939"/>
      <c r="BP2939"/>
      <c r="BQ2939"/>
      <c r="BR2939"/>
      <c r="BS2939"/>
      <c r="BT2939"/>
      <c r="BU2939"/>
      <c r="BV2939"/>
      <c r="BW2939"/>
      <c r="BX2939"/>
      <c r="BY2939"/>
      <c r="BZ2939"/>
      <c r="CA2939"/>
      <c r="CB2939"/>
      <c r="CC2939"/>
      <c r="CD2939"/>
      <c r="CE2939"/>
      <c r="CF2939"/>
      <c r="CG2939"/>
      <c r="CH2939"/>
      <c r="CI2939"/>
      <c r="CJ2939"/>
      <c r="CK2939"/>
      <c r="CL2939"/>
      <c r="CM2939"/>
      <c r="CN2939"/>
      <c r="CO2939"/>
      <c r="CP2939"/>
      <c r="CQ2939"/>
      <c r="CR2939"/>
      <c r="CS2939"/>
      <c r="CT2939"/>
      <c r="CU2939"/>
      <c r="CV2939"/>
    </row>
    <row r="2940" spans="10:100" x14ac:dyDescent="0.25">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c r="BA2940"/>
      <c r="BB2940"/>
      <c r="BC2940"/>
      <c r="BD2940"/>
      <c r="BE2940"/>
      <c r="BF2940"/>
      <c r="BG2940"/>
      <c r="BH2940"/>
      <c r="BI2940"/>
      <c r="BJ2940"/>
      <c r="BK2940"/>
      <c r="BL2940"/>
      <c r="BM2940"/>
      <c r="BN2940"/>
      <c r="BO2940"/>
      <c r="BP2940"/>
      <c r="BQ2940"/>
      <c r="BR2940"/>
      <c r="BS2940"/>
      <c r="BT2940"/>
      <c r="BU2940"/>
      <c r="BV2940"/>
      <c r="BW2940"/>
      <c r="BX2940"/>
      <c r="BY2940"/>
      <c r="BZ2940"/>
      <c r="CA2940"/>
      <c r="CB2940"/>
      <c r="CC2940"/>
      <c r="CD2940"/>
      <c r="CE2940"/>
      <c r="CF2940"/>
      <c r="CG2940"/>
      <c r="CH2940"/>
      <c r="CI2940"/>
      <c r="CJ2940"/>
      <c r="CK2940"/>
      <c r="CL2940"/>
      <c r="CM2940"/>
      <c r="CN2940"/>
      <c r="CO2940"/>
      <c r="CP2940"/>
      <c r="CQ2940"/>
      <c r="CR2940"/>
      <c r="CS2940"/>
      <c r="CT2940"/>
      <c r="CU2940"/>
      <c r="CV2940"/>
    </row>
    <row r="2941" spans="10:100" x14ac:dyDescent="0.25">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c r="AT2941"/>
      <c r="AU2941"/>
      <c r="AV2941"/>
      <c r="AW2941"/>
      <c r="AX2941"/>
      <c r="AY2941"/>
      <c r="AZ2941"/>
      <c r="BA2941"/>
      <c r="BB2941"/>
      <c r="BC2941"/>
      <c r="BD2941"/>
      <c r="BE2941"/>
      <c r="BF2941"/>
      <c r="BG2941"/>
      <c r="BH2941"/>
      <c r="BI2941"/>
      <c r="BJ2941"/>
      <c r="BK2941"/>
      <c r="BL2941"/>
      <c r="BM2941"/>
      <c r="BN2941"/>
      <c r="BO2941"/>
      <c r="BP2941"/>
      <c r="BQ2941"/>
      <c r="BR2941"/>
      <c r="BS2941"/>
      <c r="BT2941"/>
      <c r="BU2941"/>
      <c r="BV2941"/>
      <c r="BW2941"/>
      <c r="BX2941"/>
      <c r="BY2941"/>
      <c r="BZ2941"/>
      <c r="CA2941"/>
      <c r="CB2941"/>
      <c r="CC2941"/>
      <c r="CD2941"/>
      <c r="CE2941"/>
      <c r="CF2941"/>
      <c r="CG2941"/>
      <c r="CH2941"/>
      <c r="CI2941"/>
      <c r="CJ2941"/>
      <c r="CK2941"/>
      <c r="CL2941"/>
      <c r="CM2941"/>
      <c r="CN2941"/>
      <c r="CO2941"/>
      <c r="CP2941"/>
      <c r="CQ2941"/>
      <c r="CR2941"/>
      <c r="CS2941"/>
      <c r="CT2941"/>
      <c r="CU2941"/>
      <c r="CV2941"/>
    </row>
    <row r="2942" spans="10:100" x14ac:dyDescent="0.25">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c r="AT2942"/>
      <c r="AU2942"/>
      <c r="AV2942"/>
      <c r="AW2942"/>
      <c r="AX2942"/>
      <c r="AY2942"/>
      <c r="AZ2942"/>
      <c r="BA2942"/>
      <c r="BB2942"/>
      <c r="BC2942"/>
      <c r="BD2942"/>
      <c r="BE2942"/>
      <c r="BF2942"/>
      <c r="BG2942"/>
      <c r="BH2942"/>
      <c r="BI2942"/>
      <c r="BJ2942"/>
      <c r="BK2942"/>
      <c r="BL2942"/>
      <c r="BM2942"/>
      <c r="BN2942"/>
      <c r="BO2942"/>
      <c r="BP2942"/>
      <c r="BQ2942"/>
      <c r="BR2942"/>
      <c r="BS2942"/>
      <c r="BT2942"/>
      <c r="BU2942"/>
      <c r="BV2942"/>
      <c r="BW2942"/>
      <c r="BX2942"/>
      <c r="BY2942"/>
      <c r="BZ2942"/>
      <c r="CA2942"/>
      <c r="CB2942"/>
      <c r="CC2942"/>
      <c r="CD2942"/>
      <c r="CE2942"/>
      <c r="CF2942"/>
      <c r="CG2942"/>
      <c r="CH2942"/>
      <c r="CI2942"/>
      <c r="CJ2942"/>
      <c r="CK2942"/>
      <c r="CL2942"/>
      <c r="CM2942"/>
      <c r="CN2942"/>
      <c r="CO2942"/>
      <c r="CP2942"/>
      <c r="CQ2942"/>
      <c r="CR2942"/>
      <c r="CS2942"/>
      <c r="CT2942"/>
      <c r="CU2942"/>
      <c r="CV2942"/>
    </row>
    <row r="2943" spans="10:100" x14ac:dyDescent="0.25">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c r="AT2943"/>
      <c r="AU2943"/>
      <c r="AV2943"/>
      <c r="AW2943"/>
      <c r="AX2943"/>
      <c r="AY2943"/>
      <c r="AZ2943"/>
      <c r="BA2943"/>
      <c r="BB2943"/>
      <c r="BC2943"/>
      <c r="BD2943"/>
      <c r="BE2943"/>
      <c r="BF2943"/>
      <c r="BG2943"/>
      <c r="BH2943"/>
      <c r="BI2943"/>
      <c r="BJ2943"/>
      <c r="BK2943"/>
      <c r="BL2943"/>
      <c r="BM2943"/>
      <c r="BN2943"/>
      <c r="BO2943"/>
      <c r="BP2943"/>
      <c r="BQ2943"/>
      <c r="BR2943"/>
      <c r="BS2943"/>
      <c r="BT2943"/>
      <c r="BU2943"/>
      <c r="BV2943"/>
      <c r="BW2943"/>
      <c r="BX2943"/>
      <c r="BY2943"/>
      <c r="BZ2943"/>
      <c r="CA2943"/>
      <c r="CB2943"/>
      <c r="CC2943"/>
      <c r="CD2943"/>
      <c r="CE2943"/>
      <c r="CF2943"/>
      <c r="CG2943"/>
      <c r="CH2943"/>
      <c r="CI2943"/>
      <c r="CJ2943"/>
      <c r="CK2943"/>
      <c r="CL2943"/>
      <c r="CM2943"/>
      <c r="CN2943"/>
      <c r="CO2943"/>
      <c r="CP2943"/>
      <c r="CQ2943"/>
      <c r="CR2943"/>
      <c r="CS2943"/>
      <c r="CT2943"/>
      <c r="CU2943"/>
      <c r="CV2943"/>
    </row>
    <row r="2944" spans="10:100" x14ac:dyDescent="0.25">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c r="AT2944"/>
      <c r="AU2944"/>
      <c r="AV2944"/>
      <c r="AW2944"/>
      <c r="AX2944"/>
      <c r="AY2944"/>
      <c r="AZ2944"/>
      <c r="BA2944"/>
      <c r="BB2944"/>
      <c r="BC2944"/>
      <c r="BD2944"/>
      <c r="BE2944"/>
      <c r="BF2944"/>
      <c r="BG2944"/>
      <c r="BH2944"/>
      <c r="BI2944"/>
      <c r="BJ2944"/>
      <c r="BK2944"/>
      <c r="BL2944"/>
      <c r="BM2944"/>
      <c r="BN2944"/>
      <c r="BO2944"/>
      <c r="BP2944"/>
      <c r="BQ2944"/>
      <c r="BR2944"/>
      <c r="BS2944"/>
      <c r="BT2944"/>
      <c r="BU2944"/>
      <c r="BV2944"/>
      <c r="BW2944"/>
      <c r="BX2944"/>
      <c r="BY2944"/>
      <c r="BZ2944"/>
      <c r="CA2944"/>
      <c r="CB2944"/>
      <c r="CC2944"/>
      <c r="CD2944"/>
      <c r="CE2944"/>
      <c r="CF2944"/>
      <c r="CG2944"/>
      <c r="CH2944"/>
      <c r="CI2944"/>
      <c r="CJ2944"/>
      <c r="CK2944"/>
      <c r="CL2944"/>
      <c r="CM2944"/>
      <c r="CN2944"/>
      <c r="CO2944"/>
      <c r="CP2944"/>
      <c r="CQ2944"/>
      <c r="CR2944"/>
      <c r="CS2944"/>
      <c r="CT2944"/>
      <c r="CU2944"/>
      <c r="CV2944"/>
    </row>
    <row r="2945" spans="10:100" x14ac:dyDescent="0.2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c r="BD2945"/>
      <c r="BE2945"/>
      <c r="BF2945"/>
      <c r="BG2945"/>
      <c r="BH2945"/>
      <c r="BI2945"/>
      <c r="BJ2945"/>
      <c r="BK2945"/>
      <c r="BL2945"/>
      <c r="BM2945"/>
      <c r="BN2945"/>
      <c r="BO2945"/>
      <c r="BP2945"/>
      <c r="BQ2945"/>
      <c r="BR2945"/>
      <c r="BS2945"/>
      <c r="BT2945"/>
      <c r="BU2945"/>
      <c r="BV2945"/>
      <c r="BW2945"/>
      <c r="BX2945"/>
      <c r="BY2945"/>
      <c r="BZ2945"/>
      <c r="CA2945"/>
      <c r="CB2945"/>
      <c r="CC2945"/>
      <c r="CD2945"/>
      <c r="CE2945"/>
      <c r="CF2945"/>
      <c r="CG2945"/>
      <c r="CH2945"/>
      <c r="CI2945"/>
      <c r="CJ2945"/>
      <c r="CK2945"/>
      <c r="CL2945"/>
      <c r="CM2945"/>
      <c r="CN2945"/>
      <c r="CO2945"/>
      <c r="CP2945"/>
      <c r="CQ2945"/>
      <c r="CR2945"/>
      <c r="CS2945"/>
      <c r="CT2945"/>
      <c r="CU2945"/>
      <c r="CV2945"/>
    </row>
    <row r="2946" spans="10:100" x14ac:dyDescent="0.25">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c r="BD2946"/>
      <c r="BE2946"/>
      <c r="BF2946"/>
      <c r="BG2946"/>
      <c r="BH2946"/>
      <c r="BI2946"/>
      <c r="BJ2946"/>
      <c r="BK2946"/>
      <c r="BL2946"/>
      <c r="BM2946"/>
      <c r="BN2946"/>
      <c r="BO2946"/>
      <c r="BP2946"/>
      <c r="BQ2946"/>
      <c r="BR2946"/>
      <c r="BS2946"/>
      <c r="BT2946"/>
      <c r="BU2946"/>
      <c r="BV2946"/>
      <c r="BW2946"/>
      <c r="BX2946"/>
      <c r="BY2946"/>
      <c r="BZ2946"/>
      <c r="CA2946"/>
      <c r="CB2946"/>
      <c r="CC2946"/>
      <c r="CD2946"/>
      <c r="CE2946"/>
      <c r="CF2946"/>
      <c r="CG2946"/>
      <c r="CH2946"/>
      <c r="CI2946"/>
      <c r="CJ2946"/>
      <c r="CK2946"/>
      <c r="CL2946"/>
      <c r="CM2946"/>
      <c r="CN2946"/>
      <c r="CO2946"/>
      <c r="CP2946"/>
      <c r="CQ2946"/>
      <c r="CR2946"/>
      <c r="CS2946"/>
      <c r="CT2946"/>
      <c r="CU2946"/>
      <c r="CV2946"/>
    </row>
    <row r="2947" spans="10:100" x14ac:dyDescent="0.25">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c r="AT2947"/>
      <c r="AU2947"/>
      <c r="AV2947"/>
      <c r="AW2947"/>
      <c r="AX2947"/>
      <c r="AY2947"/>
      <c r="AZ2947"/>
      <c r="BA2947"/>
      <c r="BB2947"/>
      <c r="BC2947"/>
      <c r="BD2947"/>
      <c r="BE2947"/>
      <c r="BF2947"/>
      <c r="BG2947"/>
      <c r="BH2947"/>
      <c r="BI2947"/>
      <c r="BJ2947"/>
      <c r="BK2947"/>
      <c r="BL2947"/>
      <c r="BM2947"/>
      <c r="BN2947"/>
      <c r="BO2947"/>
      <c r="BP2947"/>
      <c r="BQ2947"/>
      <c r="BR2947"/>
      <c r="BS2947"/>
      <c r="BT2947"/>
      <c r="BU2947"/>
      <c r="BV2947"/>
      <c r="BW2947"/>
      <c r="BX2947"/>
      <c r="BY2947"/>
      <c r="BZ2947"/>
      <c r="CA2947"/>
      <c r="CB2947"/>
      <c r="CC2947"/>
      <c r="CD2947"/>
      <c r="CE2947"/>
      <c r="CF2947"/>
      <c r="CG2947"/>
      <c r="CH2947"/>
      <c r="CI2947"/>
      <c r="CJ2947"/>
      <c r="CK2947"/>
      <c r="CL2947"/>
      <c r="CM2947"/>
      <c r="CN2947"/>
      <c r="CO2947"/>
      <c r="CP2947"/>
      <c r="CQ2947"/>
      <c r="CR2947"/>
      <c r="CS2947"/>
      <c r="CT2947"/>
      <c r="CU2947"/>
      <c r="CV2947"/>
    </row>
    <row r="2948" spans="10:100" x14ac:dyDescent="0.25">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c r="AT2948"/>
      <c r="AU2948"/>
      <c r="AV2948"/>
      <c r="AW2948"/>
      <c r="AX2948"/>
      <c r="AY2948"/>
      <c r="AZ2948"/>
      <c r="BA2948"/>
      <c r="BB2948"/>
      <c r="BC2948"/>
      <c r="BD2948"/>
      <c r="BE2948"/>
      <c r="BF2948"/>
      <c r="BG2948"/>
      <c r="BH2948"/>
      <c r="BI2948"/>
      <c r="BJ2948"/>
      <c r="BK2948"/>
      <c r="BL2948"/>
      <c r="BM2948"/>
      <c r="BN2948"/>
      <c r="BO2948"/>
      <c r="BP2948"/>
      <c r="BQ2948"/>
      <c r="BR2948"/>
      <c r="BS2948"/>
      <c r="BT2948"/>
      <c r="BU2948"/>
      <c r="BV2948"/>
      <c r="BW2948"/>
      <c r="BX2948"/>
      <c r="BY2948"/>
      <c r="BZ2948"/>
      <c r="CA2948"/>
      <c r="CB2948"/>
      <c r="CC2948"/>
      <c r="CD2948"/>
      <c r="CE2948"/>
      <c r="CF2948"/>
      <c r="CG2948"/>
      <c r="CH2948"/>
      <c r="CI2948"/>
      <c r="CJ2948"/>
      <c r="CK2948"/>
      <c r="CL2948"/>
      <c r="CM2948"/>
      <c r="CN2948"/>
      <c r="CO2948"/>
      <c r="CP2948"/>
      <c r="CQ2948"/>
      <c r="CR2948"/>
      <c r="CS2948"/>
      <c r="CT2948"/>
      <c r="CU2948"/>
      <c r="CV2948"/>
    </row>
    <row r="2949" spans="10:100" x14ac:dyDescent="0.25">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c r="AT2949"/>
      <c r="AU2949"/>
      <c r="AV2949"/>
      <c r="AW2949"/>
      <c r="AX2949"/>
      <c r="AY2949"/>
      <c r="AZ2949"/>
      <c r="BA2949"/>
      <c r="BB2949"/>
      <c r="BC2949"/>
      <c r="BD2949"/>
      <c r="BE2949"/>
      <c r="BF2949"/>
      <c r="BG2949"/>
      <c r="BH2949"/>
      <c r="BI2949"/>
      <c r="BJ2949"/>
      <c r="BK2949"/>
      <c r="BL2949"/>
      <c r="BM2949"/>
      <c r="BN2949"/>
      <c r="BO2949"/>
      <c r="BP2949"/>
      <c r="BQ2949"/>
      <c r="BR2949"/>
      <c r="BS2949"/>
      <c r="BT2949"/>
      <c r="BU2949"/>
      <c r="BV2949"/>
      <c r="BW2949"/>
      <c r="BX2949"/>
      <c r="BY2949"/>
      <c r="BZ2949"/>
      <c r="CA2949"/>
      <c r="CB2949"/>
      <c r="CC2949"/>
      <c r="CD2949"/>
      <c r="CE2949"/>
      <c r="CF2949"/>
      <c r="CG2949"/>
      <c r="CH2949"/>
      <c r="CI2949"/>
      <c r="CJ2949"/>
      <c r="CK2949"/>
      <c r="CL2949"/>
      <c r="CM2949"/>
      <c r="CN2949"/>
      <c r="CO2949"/>
      <c r="CP2949"/>
      <c r="CQ2949"/>
      <c r="CR2949"/>
      <c r="CS2949"/>
      <c r="CT2949"/>
      <c r="CU2949"/>
      <c r="CV2949"/>
    </row>
    <row r="2950" spans="10:100" x14ac:dyDescent="0.25">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c r="AT2950"/>
      <c r="AU2950"/>
      <c r="AV2950"/>
      <c r="AW2950"/>
      <c r="AX2950"/>
      <c r="AY2950"/>
      <c r="AZ2950"/>
      <c r="BA2950"/>
      <c r="BB2950"/>
      <c r="BC2950"/>
      <c r="BD2950"/>
      <c r="BE2950"/>
      <c r="BF2950"/>
      <c r="BG2950"/>
      <c r="BH2950"/>
      <c r="BI2950"/>
      <c r="BJ2950"/>
      <c r="BK2950"/>
      <c r="BL2950"/>
      <c r="BM2950"/>
      <c r="BN2950"/>
      <c r="BO2950"/>
      <c r="BP2950"/>
      <c r="BQ2950"/>
      <c r="BR2950"/>
      <c r="BS2950"/>
      <c r="BT2950"/>
      <c r="BU2950"/>
      <c r="BV2950"/>
      <c r="BW2950"/>
      <c r="BX2950"/>
      <c r="BY2950"/>
      <c r="BZ2950"/>
      <c r="CA2950"/>
      <c r="CB2950"/>
      <c r="CC2950"/>
      <c r="CD2950"/>
      <c r="CE2950"/>
      <c r="CF2950"/>
      <c r="CG2950"/>
      <c r="CH2950"/>
      <c r="CI2950"/>
      <c r="CJ2950"/>
      <c r="CK2950"/>
      <c r="CL2950"/>
      <c r="CM2950"/>
      <c r="CN2950"/>
      <c r="CO2950"/>
      <c r="CP2950"/>
      <c r="CQ2950"/>
      <c r="CR2950"/>
      <c r="CS2950"/>
      <c r="CT2950"/>
      <c r="CU2950"/>
      <c r="CV2950"/>
    </row>
    <row r="2951" spans="10:100" x14ac:dyDescent="0.25">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c r="AZ2951"/>
      <c r="BA2951"/>
      <c r="BB2951"/>
      <c r="BC2951"/>
      <c r="BD2951"/>
      <c r="BE2951"/>
      <c r="BF2951"/>
      <c r="BG2951"/>
      <c r="BH2951"/>
      <c r="BI2951"/>
      <c r="BJ2951"/>
      <c r="BK2951"/>
      <c r="BL2951"/>
      <c r="BM2951"/>
      <c r="BN2951"/>
      <c r="BO2951"/>
      <c r="BP2951"/>
      <c r="BQ2951"/>
      <c r="BR2951"/>
      <c r="BS2951"/>
      <c r="BT2951"/>
      <c r="BU2951"/>
      <c r="BV2951"/>
      <c r="BW2951"/>
      <c r="BX2951"/>
      <c r="BY2951"/>
      <c r="BZ2951"/>
      <c r="CA2951"/>
      <c r="CB2951"/>
      <c r="CC2951"/>
      <c r="CD2951"/>
      <c r="CE2951"/>
      <c r="CF2951"/>
      <c r="CG2951"/>
      <c r="CH2951"/>
      <c r="CI2951"/>
      <c r="CJ2951"/>
      <c r="CK2951"/>
      <c r="CL2951"/>
      <c r="CM2951"/>
      <c r="CN2951"/>
      <c r="CO2951"/>
      <c r="CP2951"/>
      <c r="CQ2951"/>
      <c r="CR2951"/>
      <c r="CS2951"/>
      <c r="CT2951"/>
      <c r="CU2951"/>
      <c r="CV2951"/>
    </row>
    <row r="2952" spans="10:100" x14ac:dyDescent="0.25">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c r="AZ2952"/>
      <c r="BA2952"/>
      <c r="BB2952"/>
      <c r="BC2952"/>
      <c r="BD2952"/>
      <c r="BE2952"/>
      <c r="BF2952"/>
      <c r="BG2952"/>
      <c r="BH2952"/>
      <c r="BI2952"/>
      <c r="BJ2952"/>
      <c r="BK2952"/>
      <c r="BL2952"/>
      <c r="BM2952"/>
      <c r="BN2952"/>
      <c r="BO2952"/>
      <c r="BP2952"/>
      <c r="BQ2952"/>
      <c r="BR2952"/>
      <c r="BS2952"/>
      <c r="BT2952"/>
      <c r="BU2952"/>
      <c r="BV2952"/>
      <c r="BW2952"/>
      <c r="BX2952"/>
      <c r="BY2952"/>
      <c r="BZ2952"/>
      <c r="CA2952"/>
      <c r="CB2952"/>
      <c r="CC2952"/>
      <c r="CD2952"/>
      <c r="CE2952"/>
      <c r="CF2952"/>
      <c r="CG2952"/>
      <c r="CH2952"/>
      <c r="CI2952"/>
      <c r="CJ2952"/>
      <c r="CK2952"/>
      <c r="CL2952"/>
      <c r="CM2952"/>
      <c r="CN2952"/>
      <c r="CO2952"/>
      <c r="CP2952"/>
      <c r="CQ2952"/>
      <c r="CR2952"/>
      <c r="CS2952"/>
      <c r="CT2952"/>
      <c r="CU2952"/>
      <c r="CV2952"/>
    </row>
    <row r="2953" spans="10:100" x14ac:dyDescent="0.25">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c r="AZ2953"/>
      <c r="BA2953"/>
      <c r="BB2953"/>
      <c r="BC2953"/>
      <c r="BD2953"/>
      <c r="BE2953"/>
      <c r="BF2953"/>
      <c r="BG2953"/>
      <c r="BH2953"/>
      <c r="BI2953"/>
      <c r="BJ2953"/>
      <c r="BK2953"/>
      <c r="BL2953"/>
      <c r="BM2953"/>
      <c r="BN2953"/>
      <c r="BO2953"/>
      <c r="BP2953"/>
      <c r="BQ2953"/>
      <c r="BR2953"/>
      <c r="BS2953"/>
      <c r="BT2953"/>
      <c r="BU2953"/>
      <c r="BV2953"/>
      <c r="BW2953"/>
      <c r="BX2953"/>
      <c r="BY2953"/>
      <c r="BZ2953"/>
      <c r="CA2953"/>
      <c r="CB2953"/>
      <c r="CC2953"/>
      <c r="CD2953"/>
      <c r="CE2953"/>
      <c r="CF2953"/>
      <c r="CG2953"/>
      <c r="CH2953"/>
      <c r="CI2953"/>
      <c r="CJ2953"/>
      <c r="CK2953"/>
      <c r="CL2953"/>
      <c r="CM2953"/>
      <c r="CN2953"/>
      <c r="CO2953"/>
      <c r="CP2953"/>
      <c r="CQ2953"/>
      <c r="CR2953"/>
      <c r="CS2953"/>
      <c r="CT2953"/>
      <c r="CU2953"/>
      <c r="CV2953"/>
    </row>
    <row r="2954" spans="10:100" x14ac:dyDescent="0.25">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c r="AT2954"/>
      <c r="AU2954"/>
      <c r="AV2954"/>
      <c r="AW2954"/>
      <c r="AX2954"/>
      <c r="AY2954"/>
      <c r="AZ2954"/>
      <c r="BA2954"/>
      <c r="BB2954"/>
      <c r="BC2954"/>
      <c r="BD2954"/>
      <c r="BE2954"/>
      <c r="BF2954"/>
      <c r="BG2954"/>
      <c r="BH2954"/>
      <c r="BI2954"/>
      <c r="BJ2954"/>
      <c r="BK2954"/>
      <c r="BL2954"/>
      <c r="BM2954"/>
      <c r="BN2954"/>
      <c r="BO2954"/>
      <c r="BP2954"/>
      <c r="BQ2954"/>
      <c r="BR2954"/>
      <c r="BS2954"/>
      <c r="BT2954"/>
      <c r="BU2954"/>
      <c r="BV2954"/>
      <c r="BW2954"/>
      <c r="BX2954"/>
      <c r="BY2954"/>
      <c r="BZ2954"/>
      <c r="CA2954"/>
      <c r="CB2954"/>
      <c r="CC2954"/>
      <c r="CD2954"/>
      <c r="CE2954"/>
      <c r="CF2954"/>
      <c r="CG2954"/>
      <c r="CH2954"/>
      <c r="CI2954"/>
      <c r="CJ2954"/>
      <c r="CK2954"/>
      <c r="CL2954"/>
      <c r="CM2954"/>
      <c r="CN2954"/>
      <c r="CO2954"/>
      <c r="CP2954"/>
      <c r="CQ2954"/>
      <c r="CR2954"/>
      <c r="CS2954"/>
      <c r="CT2954"/>
      <c r="CU2954"/>
      <c r="CV2954"/>
    </row>
    <row r="2955" spans="10:100" x14ac:dyDescent="0.2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c r="AX2955"/>
      <c r="AY2955"/>
      <c r="AZ2955"/>
      <c r="BA2955"/>
      <c r="BB2955"/>
      <c r="BC2955"/>
      <c r="BD2955"/>
      <c r="BE2955"/>
      <c r="BF2955"/>
      <c r="BG2955"/>
      <c r="BH2955"/>
      <c r="BI2955"/>
      <c r="BJ2955"/>
      <c r="BK2955"/>
      <c r="BL2955"/>
      <c r="BM2955"/>
      <c r="BN2955"/>
      <c r="BO2955"/>
      <c r="BP2955"/>
      <c r="BQ2955"/>
      <c r="BR2955"/>
      <c r="BS2955"/>
      <c r="BT2955"/>
      <c r="BU2955"/>
      <c r="BV2955"/>
      <c r="BW2955"/>
      <c r="BX2955"/>
      <c r="BY2955"/>
      <c r="BZ2955"/>
      <c r="CA2955"/>
      <c r="CB2955"/>
      <c r="CC2955"/>
      <c r="CD2955"/>
      <c r="CE2955"/>
      <c r="CF2955"/>
      <c r="CG2955"/>
      <c r="CH2955"/>
      <c r="CI2955"/>
      <c r="CJ2955"/>
      <c r="CK2955"/>
      <c r="CL2955"/>
      <c r="CM2955"/>
      <c r="CN2955"/>
      <c r="CO2955"/>
      <c r="CP2955"/>
      <c r="CQ2955"/>
      <c r="CR2955"/>
      <c r="CS2955"/>
      <c r="CT2955"/>
      <c r="CU2955"/>
      <c r="CV2955"/>
    </row>
    <row r="2956" spans="10:100" x14ac:dyDescent="0.25">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c r="AZ2956"/>
      <c r="BA2956"/>
      <c r="BB2956"/>
      <c r="BC2956"/>
      <c r="BD2956"/>
      <c r="BE2956"/>
      <c r="BF2956"/>
      <c r="BG2956"/>
      <c r="BH2956"/>
      <c r="BI2956"/>
      <c r="BJ2956"/>
      <c r="BK2956"/>
      <c r="BL2956"/>
      <c r="BM2956"/>
      <c r="BN2956"/>
      <c r="BO2956"/>
      <c r="BP2956"/>
      <c r="BQ2956"/>
      <c r="BR2956"/>
      <c r="BS2956"/>
      <c r="BT2956"/>
      <c r="BU2956"/>
      <c r="BV2956"/>
      <c r="BW2956"/>
      <c r="BX2956"/>
      <c r="BY2956"/>
      <c r="BZ2956"/>
      <c r="CA2956"/>
      <c r="CB2956"/>
      <c r="CC2956"/>
      <c r="CD2956"/>
      <c r="CE2956"/>
      <c r="CF2956"/>
      <c r="CG2956"/>
      <c r="CH2956"/>
      <c r="CI2956"/>
      <c r="CJ2956"/>
      <c r="CK2956"/>
      <c r="CL2956"/>
      <c r="CM2956"/>
      <c r="CN2956"/>
      <c r="CO2956"/>
      <c r="CP2956"/>
      <c r="CQ2956"/>
      <c r="CR2956"/>
      <c r="CS2956"/>
      <c r="CT2956"/>
      <c r="CU2956"/>
      <c r="CV2956"/>
    </row>
    <row r="2957" spans="10:100" x14ac:dyDescent="0.25">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c r="AZ2957"/>
      <c r="BA2957"/>
      <c r="BB2957"/>
      <c r="BC2957"/>
      <c r="BD2957"/>
      <c r="BE2957"/>
      <c r="BF2957"/>
      <c r="BG2957"/>
      <c r="BH2957"/>
      <c r="BI2957"/>
      <c r="BJ2957"/>
      <c r="BK2957"/>
      <c r="BL2957"/>
      <c r="BM2957"/>
      <c r="BN2957"/>
      <c r="BO2957"/>
      <c r="BP2957"/>
      <c r="BQ2957"/>
      <c r="BR2957"/>
      <c r="BS2957"/>
      <c r="BT2957"/>
      <c r="BU2957"/>
      <c r="BV2957"/>
      <c r="BW2957"/>
      <c r="BX2957"/>
      <c r="BY2957"/>
      <c r="BZ2957"/>
      <c r="CA2957"/>
      <c r="CB2957"/>
      <c r="CC2957"/>
      <c r="CD2957"/>
      <c r="CE2957"/>
      <c r="CF2957"/>
      <c r="CG2957"/>
      <c r="CH2957"/>
      <c r="CI2957"/>
      <c r="CJ2957"/>
      <c r="CK2957"/>
      <c r="CL2957"/>
      <c r="CM2957"/>
      <c r="CN2957"/>
      <c r="CO2957"/>
      <c r="CP2957"/>
      <c r="CQ2957"/>
      <c r="CR2957"/>
      <c r="CS2957"/>
      <c r="CT2957"/>
      <c r="CU2957"/>
      <c r="CV2957"/>
    </row>
    <row r="2958" spans="10:100" x14ac:dyDescent="0.25">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c r="AT2958"/>
      <c r="AU2958"/>
      <c r="AV2958"/>
      <c r="AW2958"/>
      <c r="AX2958"/>
      <c r="AY2958"/>
      <c r="AZ2958"/>
      <c r="BA2958"/>
      <c r="BB2958"/>
      <c r="BC2958"/>
      <c r="BD2958"/>
      <c r="BE2958"/>
      <c r="BF2958"/>
      <c r="BG2958"/>
      <c r="BH2958"/>
      <c r="BI2958"/>
      <c r="BJ2958"/>
      <c r="BK2958"/>
      <c r="BL2958"/>
      <c r="BM2958"/>
      <c r="BN2958"/>
      <c r="BO2958"/>
      <c r="BP2958"/>
      <c r="BQ2958"/>
      <c r="BR2958"/>
      <c r="BS2958"/>
      <c r="BT2958"/>
      <c r="BU2958"/>
      <c r="BV2958"/>
      <c r="BW2958"/>
      <c r="BX2958"/>
      <c r="BY2958"/>
      <c r="BZ2958"/>
      <c r="CA2958"/>
      <c r="CB2958"/>
      <c r="CC2958"/>
      <c r="CD2958"/>
      <c r="CE2958"/>
      <c r="CF2958"/>
      <c r="CG2958"/>
      <c r="CH2958"/>
      <c r="CI2958"/>
      <c r="CJ2958"/>
      <c r="CK2958"/>
      <c r="CL2958"/>
      <c r="CM2958"/>
      <c r="CN2958"/>
      <c r="CO2958"/>
      <c r="CP2958"/>
      <c r="CQ2958"/>
      <c r="CR2958"/>
      <c r="CS2958"/>
      <c r="CT2958"/>
      <c r="CU2958"/>
      <c r="CV2958"/>
    </row>
    <row r="2959" spans="10:100" x14ac:dyDescent="0.25">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c r="AT2959"/>
      <c r="AU2959"/>
      <c r="AV2959"/>
      <c r="AW2959"/>
      <c r="AX2959"/>
      <c r="AY2959"/>
      <c r="AZ2959"/>
      <c r="BA2959"/>
      <c r="BB2959"/>
      <c r="BC2959"/>
      <c r="BD2959"/>
      <c r="BE2959"/>
      <c r="BF2959"/>
      <c r="BG2959"/>
      <c r="BH2959"/>
      <c r="BI2959"/>
      <c r="BJ2959"/>
      <c r="BK2959"/>
      <c r="BL2959"/>
      <c r="BM2959"/>
      <c r="BN2959"/>
      <c r="BO2959"/>
      <c r="BP2959"/>
      <c r="BQ2959"/>
      <c r="BR2959"/>
      <c r="BS2959"/>
      <c r="BT2959"/>
      <c r="BU2959"/>
      <c r="BV2959"/>
      <c r="BW2959"/>
      <c r="BX2959"/>
      <c r="BY2959"/>
      <c r="BZ2959"/>
      <c r="CA2959"/>
      <c r="CB2959"/>
      <c r="CC2959"/>
      <c r="CD2959"/>
      <c r="CE2959"/>
      <c r="CF2959"/>
      <c r="CG2959"/>
      <c r="CH2959"/>
      <c r="CI2959"/>
      <c r="CJ2959"/>
      <c r="CK2959"/>
      <c r="CL2959"/>
      <c r="CM2959"/>
      <c r="CN2959"/>
      <c r="CO2959"/>
      <c r="CP2959"/>
      <c r="CQ2959"/>
      <c r="CR2959"/>
      <c r="CS2959"/>
      <c r="CT2959"/>
      <c r="CU2959"/>
      <c r="CV2959"/>
    </row>
    <row r="2960" spans="10:100" x14ac:dyDescent="0.25">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c r="AT2960"/>
      <c r="AU2960"/>
      <c r="AV2960"/>
      <c r="AW2960"/>
      <c r="AX2960"/>
      <c r="AY2960"/>
      <c r="AZ2960"/>
      <c r="BA2960"/>
      <c r="BB2960"/>
      <c r="BC2960"/>
      <c r="BD2960"/>
      <c r="BE2960"/>
      <c r="BF2960"/>
      <c r="BG2960"/>
      <c r="BH2960"/>
      <c r="BI2960"/>
      <c r="BJ2960"/>
      <c r="BK2960"/>
      <c r="BL2960"/>
      <c r="BM2960"/>
      <c r="BN2960"/>
      <c r="BO2960"/>
      <c r="BP2960"/>
      <c r="BQ2960"/>
      <c r="BR2960"/>
      <c r="BS2960"/>
      <c r="BT2960"/>
      <c r="BU2960"/>
      <c r="BV2960"/>
      <c r="BW2960"/>
      <c r="BX2960"/>
      <c r="BY2960"/>
      <c r="BZ2960"/>
      <c r="CA2960"/>
      <c r="CB2960"/>
      <c r="CC2960"/>
      <c r="CD2960"/>
      <c r="CE2960"/>
      <c r="CF2960"/>
      <c r="CG2960"/>
      <c r="CH2960"/>
      <c r="CI2960"/>
      <c r="CJ2960"/>
      <c r="CK2960"/>
      <c r="CL2960"/>
      <c r="CM2960"/>
      <c r="CN2960"/>
      <c r="CO2960"/>
      <c r="CP2960"/>
      <c r="CQ2960"/>
      <c r="CR2960"/>
      <c r="CS2960"/>
      <c r="CT2960"/>
      <c r="CU2960"/>
      <c r="CV2960"/>
    </row>
    <row r="2961" spans="10:100" x14ac:dyDescent="0.25">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c r="AT2961"/>
      <c r="AU2961"/>
      <c r="AV2961"/>
      <c r="AW2961"/>
      <c r="AX2961"/>
      <c r="AY2961"/>
      <c r="AZ2961"/>
      <c r="BA2961"/>
      <c r="BB2961"/>
      <c r="BC2961"/>
      <c r="BD2961"/>
      <c r="BE2961"/>
      <c r="BF2961"/>
      <c r="BG2961"/>
      <c r="BH2961"/>
      <c r="BI2961"/>
      <c r="BJ2961"/>
      <c r="BK2961"/>
      <c r="BL2961"/>
      <c r="BM2961"/>
      <c r="BN2961"/>
      <c r="BO2961"/>
      <c r="BP2961"/>
      <c r="BQ2961"/>
      <c r="BR2961"/>
      <c r="BS2961"/>
      <c r="BT2961"/>
      <c r="BU2961"/>
      <c r="BV2961"/>
      <c r="BW2961"/>
      <c r="BX2961"/>
      <c r="BY2961"/>
      <c r="BZ2961"/>
      <c r="CA2961"/>
      <c r="CB2961"/>
      <c r="CC2961"/>
      <c r="CD2961"/>
      <c r="CE2961"/>
      <c r="CF2961"/>
      <c r="CG2961"/>
      <c r="CH2961"/>
      <c r="CI2961"/>
      <c r="CJ2961"/>
      <c r="CK2961"/>
      <c r="CL2961"/>
      <c r="CM2961"/>
      <c r="CN2961"/>
      <c r="CO2961"/>
      <c r="CP2961"/>
      <c r="CQ2961"/>
      <c r="CR2961"/>
      <c r="CS2961"/>
      <c r="CT2961"/>
      <c r="CU2961"/>
      <c r="CV2961"/>
    </row>
    <row r="2962" spans="10:100" x14ac:dyDescent="0.25">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c r="AT2962"/>
      <c r="AU2962"/>
      <c r="AV2962"/>
      <c r="AW2962"/>
      <c r="AX2962"/>
      <c r="AY2962"/>
      <c r="AZ2962"/>
      <c r="BA2962"/>
      <c r="BB2962"/>
      <c r="BC2962"/>
      <c r="BD2962"/>
      <c r="BE2962"/>
      <c r="BF2962"/>
      <c r="BG2962"/>
      <c r="BH2962"/>
      <c r="BI2962"/>
      <c r="BJ2962"/>
      <c r="BK2962"/>
      <c r="BL2962"/>
      <c r="BM2962"/>
      <c r="BN2962"/>
      <c r="BO2962"/>
      <c r="BP2962"/>
      <c r="BQ2962"/>
      <c r="BR2962"/>
      <c r="BS2962"/>
      <c r="BT2962"/>
      <c r="BU2962"/>
      <c r="BV2962"/>
      <c r="BW2962"/>
      <c r="BX2962"/>
      <c r="BY2962"/>
      <c r="BZ2962"/>
      <c r="CA2962"/>
      <c r="CB2962"/>
      <c r="CC2962"/>
      <c r="CD2962"/>
      <c r="CE2962"/>
      <c r="CF2962"/>
      <c r="CG2962"/>
      <c r="CH2962"/>
      <c r="CI2962"/>
      <c r="CJ2962"/>
      <c r="CK2962"/>
      <c r="CL2962"/>
      <c r="CM2962"/>
      <c r="CN2962"/>
      <c r="CO2962"/>
      <c r="CP2962"/>
      <c r="CQ2962"/>
      <c r="CR2962"/>
      <c r="CS2962"/>
      <c r="CT2962"/>
      <c r="CU2962"/>
      <c r="CV2962"/>
    </row>
    <row r="2963" spans="10:100" x14ac:dyDescent="0.25">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c r="AT2963"/>
      <c r="AU2963"/>
      <c r="AV2963"/>
      <c r="AW2963"/>
      <c r="AX2963"/>
      <c r="AY2963"/>
      <c r="AZ2963"/>
      <c r="BA2963"/>
      <c r="BB2963"/>
      <c r="BC2963"/>
      <c r="BD2963"/>
      <c r="BE2963"/>
      <c r="BF2963"/>
      <c r="BG2963"/>
      <c r="BH2963"/>
      <c r="BI2963"/>
      <c r="BJ2963"/>
      <c r="BK2963"/>
      <c r="BL2963"/>
      <c r="BM2963"/>
      <c r="BN2963"/>
      <c r="BO2963"/>
      <c r="BP2963"/>
      <c r="BQ2963"/>
      <c r="BR2963"/>
      <c r="BS2963"/>
      <c r="BT2963"/>
      <c r="BU2963"/>
      <c r="BV2963"/>
      <c r="BW2963"/>
      <c r="BX2963"/>
      <c r="BY2963"/>
      <c r="BZ2963"/>
      <c r="CA2963"/>
      <c r="CB2963"/>
      <c r="CC2963"/>
      <c r="CD2963"/>
      <c r="CE2963"/>
      <c r="CF2963"/>
      <c r="CG2963"/>
      <c r="CH2963"/>
      <c r="CI2963"/>
      <c r="CJ2963"/>
      <c r="CK2963"/>
      <c r="CL2963"/>
      <c r="CM2963"/>
      <c r="CN2963"/>
      <c r="CO2963"/>
      <c r="CP2963"/>
      <c r="CQ2963"/>
      <c r="CR2963"/>
      <c r="CS2963"/>
      <c r="CT2963"/>
      <c r="CU2963"/>
      <c r="CV2963"/>
    </row>
    <row r="2964" spans="10:100" x14ac:dyDescent="0.25">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c r="AT2964"/>
      <c r="AU2964"/>
      <c r="AV2964"/>
      <c r="AW2964"/>
      <c r="AX2964"/>
      <c r="AY2964"/>
      <c r="AZ2964"/>
      <c r="BA2964"/>
      <c r="BB2964"/>
      <c r="BC2964"/>
      <c r="BD2964"/>
      <c r="BE2964"/>
      <c r="BF2964"/>
      <c r="BG2964"/>
      <c r="BH2964"/>
      <c r="BI2964"/>
      <c r="BJ2964"/>
      <c r="BK2964"/>
      <c r="BL2964"/>
      <c r="BM2964"/>
      <c r="BN2964"/>
      <c r="BO2964"/>
      <c r="BP2964"/>
      <c r="BQ2964"/>
      <c r="BR2964"/>
      <c r="BS2964"/>
      <c r="BT2964"/>
      <c r="BU2964"/>
      <c r="BV2964"/>
      <c r="BW2964"/>
      <c r="BX2964"/>
      <c r="BY2964"/>
      <c r="BZ2964"/>
      <c r="CA2964"/>
      <c r="CB2964"/>
      <c r="CC2964"/>
      <c r="CD2964"/>
      <c r="CE2964"/>
      <c r="CF2964"/>
      <c r="CG2964"/>
      <c r="CH2964"/>
      <c r="CI2964"/>
      <c r="CJ2964"/>
      <c r="CK2964"/>
      <c r="CL2964"/>
      <c r="CM2964"/>
      <c r="CN2964"/>
      <c r="CO2964"/>
      <c r="CP2964"/>
      <c r="CQ2964"/>
      <c r="CR2964"/>
      <c r="CS2964"/>
      <c r="CT2964"/>
      <c r="CU2964"/>
      <c r="CV2964"/>
    </row>
    <row r="2965" spans="10:100" x14ac:dyDescent="0.2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c r="AT2965"/>
      <c r="AU2965"/>
      <c r="AV2965"/>
      <c r="AW2965"/>
      <c r="AX2965"/>
      <c r="AY2965"/>
      <c r="AZ2965"/>
      <c r="BA2965"/>
      <c r="BB2965"/>
      <c r="BC2965"/>
      <c r="BD2965"/>
      <c r="BE2965"/>
      <c r="BF2965"/>
      <c r="BG2965"/>
      <c r="BH2965"/>
      <c r="BI2965"/>
      <c r="BJ2965"/>
      <c r="BK2965"/>
      <c r="BL2965"/>
      <c r="BM2965"/>
      <c r="BN2965"/>
      <c r="BO2965"/>
      <c r="BP2965"/>
      <c r="BQ2965"/>
      <c r="BR2965"/>
      <c r="BS2965"/>
      <c r="BT2965"/>
      <c r="BU2965"/>
      <c r="BV2965"/>
      <c r="BW2965"/>
      <c r="BX2965"/>
      <c r="BY2965"/>
      <c r="BZ2965"/>
      <c r="CA2965"/>
      <c r="CB2965"/>
      <c r="CC2965"/>
      <c r="CD2965"/>
      <c r="CE2965"/>
      <c r="CF2965"/>
      <c r="CG2965"/>
      <c r="CH2965"/>
      <c r="CI2965"/>
      <c r="CJ2965"/>
      <c r="CK2965"/>
      <c r="CL2965"/>
      <c r="CM2965"/>
      <c r="CN2965"/>
      <c r="CO2965"/>
      <c r="CP2965"/>
      <c r="CQ2965"/>
      <c r="CR2965"/>
      <c r="CS2965"/>
      <c r="CT2965"/>
      <c r="CU2965"/>
      <c r="CV2965"/>
    </row>
    <row r="2966" spans="10:100" x14ac:dyDescent="0.25">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c r="AT2966"/>
      <c r="AU2966"/>
      <c r="AV2966"/>
      <c r="AW2966"/>
      <c r="AX2966"/>
      <c r="AY2966"/>
      <c r="AZ2966"/>
      <c r="BA2966"/>
      <c r="BB2966"/>
      <c r="BC2966"/>
      <c r="BD2966"/>
      <c r="BE2966"/>
      <c r="BF2966"/>
      <c r="BG2966"/>
      <c r="BH2966"/>
      <c r="BI2966"/>
      <c r="BJ2966"/>
      <c r="BK2966"/>
      <c r="BL2966"/>
      <c r="BM2966"/>
      <c r="BN2966"/>
      <c r="BO2966"/>
      <c r="BP2966"/>
      <c r="BQ2966"/>
      <c r="BR2966"/>
      <c r="BS2966"/>
      <c r="BT2966"/>
      <c r="BU2966"/>
      <c r="BV2966"/>
      <c r="BW2966"/>
      <c r="BX2966"/>
      <c r="BY2966"/>
      <c r="BZ2966"/>
      <c r="CA2966"/>
      <c r="CB2966"/>
      <c r="CC2966"/>
      <c r="CD2966"/>
      <c r="CE2966"/>
      <c r="CF2966"/>
      <c r="CG2966"/>
      <c r="CH2966"/>
      <c r="CI2966"/>
      <c r="CJ2966"/>
      <c r="CK2966"/>
      <c r="CL2966"/>
      <c r="CM2966"/>
      <c r="CN2966"/>
      <c r="CO2966"/>
      <c r="CP2966"/>
      <c r="CQ2966"/>
      <c r="CR2966"/>
      <c r="CS2966"/>
      <c r="CT2966"/>
      <c r="CU2966"/>
      <c r="CV2966"/>
    </row>
    <row r="2967" spans="10:100" x14ac:dyDescent="0.25">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c r="AT2967"/>
      <c r="AU2967"/>
      <c r="AV2967"/>
      <c r="AW2967"/>
      <c r="AX2967"/>
      <c r="AY2967"/>
      <c r="AZ2967"/>
      <c r="BA2967"/>
      <c r="BB2967"/>
      <c r="BC2967"/>
      <c r="BD2967"/>
      <c r="BE2967"/>
      <c r="BF2967"/>
      <c r="BG2967"/>
      <c r="BH2967"/>
      <c r="BI2967"/>
      <c r="BJ2967"/>
      <c r="BK2967"/>
      <c r="BL2967"/>
      <c r="BM2967"/>
      <c r="BN2967"/>
      <c r="BO2967"/>
      <c r="BP2967"/>
      <c r="BQ2967"/>
      <c r="BR2967"/>
      <c r="BS2967"/>
      <c r="BT2967"/>
      <c r="BU2967"/>
      <c r="BV2967"/>
      <c r="BW2967"/>
      <c r="BX2967"/>
      <c r="BY2967"/>
      <c r="BZ2967"/>
      <c r="CA2967"/>
      <c r="CB2967"/>
      <c r="CC2967"/>
      <c r="CD2967"/>
      <c r="CE2967"/>
      <c r="CF2967"/>
      <c r="CG2967"/>
      <c r="CH2967"/>
      <c r="CI2967"/>
      <c r="CJ2967"/>
      <c r="CK2967"/>
      <c r="CL2967"/>
      <c r="CM2967"/>
      <c r="CN2967"/>
      <c r="CO2967"/>
      <c r="CP2967"/>
      <c r="CQ2967"/>
      <c r="CR2967"/>
      <c r="CS2967"/>
      <c r="CT2967"/>
      <c r="CU2967"/>
      <c r="CV2967"/>
    </row>
    <row r="2968" spans="10:100" x14ac:dyDescent="0.25">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c r="AT2968"/>
      <c r="AU2968"/>
      <c r="AV2968"/>
      <c r="AW2968"/>
      <c r="AX2968"/>
      <c r="AY2968"/>
      <c r="AZ2968"/>
      <c r="BA2968"/>
      <c r="BB2968"/>
      <c r="BC2968"/>
      <c r="BD2968"/>
      <c r="BE2968"/>
      <c r="BF2968"/>
      <c r="BG2968"/>
      <c r="BH2968"/>
      <c r="BI2968"/>
      <c r="BJ2968"/>
      <c r="BK2968"/>
      <c r="BL2968"/>
      <c r="BM2968"/>
      <c r="BN2968"/>
      <c r="BO2968"/>
      <c r="BP2968"/>
      <c r="BQ2968"/>
      <c r="BR2968"/>
      <c r="BS2968"/>
      <c r="BT2968"/>
      <c r="BU2968"/>
      <c r="BV2968"/>
      <c r="BW2968"/>
      <c r="BX2968"/>
      <c r="BY2968"/>
      <c r="BZ2968"/>
      <c r="CA2968"/>
      <c r="CB2968"/>
      <c r="CC2968"/>
      <c r="CD2968"/>
      <c r="CE2968"/>
      <c r="CF2968"/>
      <c r="CG2968"/>
      <c r="CH2968"/>
      <c r="CI2968"/>
      <c r="CJ2968"/>
      <c r="CK2968"/>
      <c r="CL2968"/>
      <c r="CM2968"/>
      <c r="CN2968"/>
      <c r="CO2968"/>
      <c r="CP2968"/>
      <c r="CQ2968"/>
      <c r="CR2968"/>
      <c r="CS2968"/>
      <c r="CT2968"/>
      <c r="CU2968"/>
      <c r="CV2968"/>
    </row>
    <row r="2969" spans="10:100" x14ac:dyDescent="0.25">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c r="AT2969"/>
      <c r="AU2969"/>
      <c r="AV2969"/>
      <c r="AW2969"/>
      <c r="AX2969"/>
      <c r="AY2969"/>
      <c r="AZ2969"/>
      <c r="BA2969"/>
      <c r="BB2969"/>
      <c r="BC2969"/>
      <c r="BD2969"/>
      <c r="BE2969"/>
      <c r="BF2969"/>
      <c r="BG2969"/>
      <c r="BH2969"/>
      <c r="BI2969"/>
      <c r="BJ2969"/>
      <c r="BK2969"/>
      <c r="BL2969"/>
      <c r="BM2969"/>
      <c r="BN2969"/>
      <c r="BO2969"/>
      <c r="BP2969"/>
      <c r="BQ2969"/>
      <c r="BR2969"/>
      <c r="BS2969"/>
      <c r="BT2969"/>
      <c r="BU2969"/>
      <c r="BV2969"/>
      <c r="BW2969"/>
      <c r="BX2969"/>
      <c r="BY2969"/>
      <c r="BZ2969"/>
      <c r="CA2969"/>
      <c r="CB2969"/>
      <c r="CC2969"/>
      <c r="CD2969"/>
      <c r="CE2969"/>
      <c r="CF2969"/>
      <c r="CG2969"/>
      <c r="CH2969"/>
      <c r="CI2969"/>
      <c r="CJ2969"/>
      <c r="CK2969"/>
      <c r="CL2969"/>
      <c r="CM2969"/>
      <c r="CN2969"/>
      <c r="CO2969"/>
      <c r="CP2969"/>
      <c r="CQ2969"/>
      <c r="CR2969"/>
      <c r="CS2969"/>
      <c r="CT2969"/>
      <c r="CU2969"/>
      <c r="CV2969"/>
    </row>
    <row r="2970" spans="10:100" x14ac:dyDescent="0.25">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c r="AT2970"/>
      <c r="AU2970"/>
      <c r="AV2970"/>
      <c r="AW2970"/>
      <c r="AX2970"/>
      <c r="AY2970"/>
      <c r="AZ2970"/>
      <c r="BA2970"/>
      <c r="BB2970"/>
      <c r="BC2970"/>
      <c r="BD2970"/>
      <c r="BE2970"/>
      <c r="BF2970"/>
      <c r="BG2970"/>
      <c r="BH2970"/>
      <c r="BI2970"/>
      <c r="BJ2970"/>
      <c r="BK2970"/>
      <c r="BL2970"/>
      <c r="BM2970"/>
      <c r="BN2970"/>
      <c r="BO2970"/>
      <c r="BP2970"/>
      <c r="BQ2970"/>
      <c r="BR2970"/>
      <c r="BS2970"/>
      <c r="BT2970"/>
      <c r="BU2970"/>
      <c r="BV2970"/>
      <c r="BW2970"/>
      <c r="BX2970"/>
      <c r="BY2970"/>
      <c r="BZ2970"/>
      <c r="CA2970"/>
      <c r="CB2970"/>
      <c r="CC2970"/>
      <c r="CD2970"/>
      <c r="CE2970"/>
      <c r="CF2970"/>
      <c r="CG2970"/>
      <c r="CH2970"/>
      <c r="CI2970"/>
      <c r="CJ2970"/>
      <c r="CK2970"/>
      <c r="CL2970"/>
      <c r="CM2970"/>
      <c r="CN2970"/>
      <c r="CO2970"/>
      <c r="CP2970"/>
      <c r="CQ2970"/>
      <c r="CR2970"/>
      <c r="CS2970"/>
      <c r="CT2970"/>
      <c r="CU2970"/>
      <c r="CV2970"/>
    </row>
    <row r="2971" spans="10:100" x14ac:dyDescent="0.25">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c r="AT2971"/>
      <c r="AU2971"/>
      <c r="AV2971"/>
      <c r="AW2971"/>
      <c r="AX2971"/>
      <c r="AY2971"/>
      <c r="AZ2971"/>
      <c r="BA2971"/>
      <c r="BB2971"/>
      <c r="BC2971"/>
      <c r="BD2971"/>
      <c r="BE2971"/>
      <c r="BF2971"/>
      <c r="BG2971"/>
      <c r="BH2971"/>
      <c r="BI2971"/>
      <c r="BJ2971"/>
      <c r="BK2971"/>
      <c r="BL2971"/>
      <c r="BM2971"/>
      <c r="BN2971"/>
      <c r="BO2971"/>
      <c r="BP2971"/>
      <c r="BQ2971"/>
      <c r="BR2971"/>
      <c r="BS2971"/>
      <c r="BT2971"/>
      <c r="BU2971"/>
      <c r="BV2971"/>
      <c r="BW2971"/>
      <c r="BX2971"/>
      <c r="BY2971"/>
      <c r="BZ2971"/>
      <c r="CA2971"/>
      <c r="CB2971"/>
      <c r="CC2971"/>
      <c r="CD2971"/>
      <c r="CE2971"/>
      <c r="CF2971"/>
      <c r="CG2971"/>
      <c r="CH2971"/>
      <c r="CI2971"/>
      <c r="CJ2971"/>
      <c r="CK2971"/>
      <c r="CL2971"/>
      <c r="CM2971"/>
      <c r="CN2971"/>
      <c r="CO2971"/>
      <c r="CP2971"/>
      <c r="CQ2971"/>
      <c r="CR2971"/>
      <c r="CS2971"/>
      <c r="CT2971"/>
      <c r="CU2971"/>
      <c r="CV2971"/>
    </row>
    <row r="2972" spans="10:100" x14ac:dyDescent="0.25">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c r="AT2972"/>
      <c r="AU2972"/>
      <c r="AV2972"/>
      <c r="AW2972"/>
      <c r="AX2972"/>
      <c r="AY2972"/>
      <c r="AZ2972"/>
      <c r="BA2972"/>
      <c r="BB2972"/>
      <c r="BC2972"/>
      <c r="BD2972"/>
      <c r="BE2972"/>
      <c r="BF2972"/>
      <c r="BG2972"/>
      <c r="BH2972"/>
      <c r="BI2972"/>
      <c r="BJ2972"/>
      <c r="BK2972"/>
      <c r="BL2972"/>
      <c r="BM2972"/>
      <c r="BN2972"/>
      <c r="BO2972"/>
      <c r="BP2972"/>
      <c r="BQ2972"/>
      <c r="BR2972"/>
      <c r="BS2972"/>
      <c r="BT2972"/>
      <c r="BU2972"/>
      <c r="BV2972"/>
      <c r="BW2972"/>
      <c r="BX2972"/>
      <c r="BY2972"/>
      <c r="BZ2972"/>
      <c r="CA2972"/>
      <c r="CB2972"/>
      <c r="CC2972"/>
      <c r="CD2972"/>
      <c r="CE2972"/>
      <c r="CF2972"/>
      <c r="CG2972"/>
      <c r="CH2972"/>
      <c r="CI2972"/>
      <c r="CJ2972"/>
      <c r="CK2972"/>
      <c r="CL2972"/>
      <c r="CM2972"/>
      <c r="CN2972"/>
      <c r="CO2972"/>
      <c r="CP2972"/>
      <c r="CQ2972"/>
      <c r="CR2972"/>
      <c r="CS2972"/>
      <c r="CT2972"/>
      <c r="CU2972"/>
      <c r="CV2972"/>
    </row>
    <row r="2973" spans="10:100" x14ac:dyDescent="0.25">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c r="AT2973"/>
      <c r="AU2973"/>
      <c r="AV2973"/>
      <c r="AW2973"/>
      <c r="AX2973"/>
      <c r="AY2973"/>
      <c r="AZ2973"/>
      <c r="BA2973"/>
      <c r="BB2973"/>
      <c r="BC2973"/>
      <c r="BD2973"/>
      <c r="BE2973"/>
      <c r="BF2973"/>
      <c r="BG2973"/>
      <c r="BH2973"/>
      <c r="BI2973"/>
      <c r="BJ2973"/>
      <c r="BK2973"/>
      <c r="BL2973"/>
      <c r="BM2973"/>
      <c r="BN2973"/>
      <c r="BO2973"/>
      <c r="BP2973"/>
      <c r="BQ2973"/>
      <c r="BR2973"/>
      <c r="BS2973"/>
      <c r="BT2973"/>
      <c r="BU2973"/>
      <c r="BV2973"/>
      <c r="BW2973"/>
      <c r="BX2973"/>
      <c r="BY2973"/>
      <c r="BZ2973"/>
      <c r="CA2973"/>
      <c r="CB2973"/>
      <c r="CC2973"/>
      <c r="CD2973"/>
      <c r="CE2973"/>
      <c r="CF2973"/>
      <c r="CG2973"/>
      <c r="CH2973"/>
      <c r="CI2973"/>
      <c r="CJ2973"/>
      <c r="CK2973"/>
      <c r="CL2973"/>
      <c r="CM2973"/>
      <c r="CN2973"/>
      <c r="CO2973"/>
      <c r="CP2973"/>
      <c r="CQ2973"/>
      <c r="CR2973"/>
      <c r="CS2973"/>
      <c r="CT2973"/>
      <c r="CU2973"/>
      <c r="CV2973"/>
    </row>
    <row r="2974" spans="10:100" x14ac:dyDescent="0.25">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c r="AT2974"/>
      <c r="AU2974"/>
      <c r="AV2974"/>
      <c r="AW2974"/>
      <c r="AX2974"/>
      <c r="AY2974"/>
      <c r="AZ2974"/>
      <c r="BA2974"/>
      <c r="BB2974"/>
      <c r="BC2974"/>
      <c r="BD2974"/>
      <c r="BE2974"/>
      <c r="BF2974"/>
      <c r="BG2974"/>
      <c r="BH2974"/>
      <c r="BI2974"/>
      <c r="BJ2974"/>
      <c r="BK2974"/>
      <c r="BL2974"/>
      <c r="BM2974"/>
      <c r="BN2974"/>
      <c r="BO2974"/>
      <c r="BP2974"/>
      <c r="BQ2974"/>
      <c r="BR2974"/>
      <c r="BS2974"/>
      <c r="BT2974"/>
      <c r="BU2974"/>
      <c r="BV2974"/>
      <c r="BW2974"/>
      <c r="BX2974"/>
      <c r="BY2974"/>
      <c r="BZ2974"/>
      <c r="CA2974"/>
      <c r="CB2974"/>
      <c r="CC2974"/>
      <c r="CD2974"/>
      <c r="CE2974"/>
      <c r="CF2974"/>
      <c r="CG2974"/>
      <c r="CH2974"/>
      <c r="CI2974"/>
      <c r="CJ2974"/>
      <c r="CK2974"/>
      <c r="CL2974"/>
      <c r="CM2974"/>
      <c r="CN2974"/>
      <c r="CO2974"/>
      <c r="CP2974"/>
      <c r="CQ2974"/>
      <c r="CR2974"/>
      <c r="CS2974"/>
      <c r="CT2974"/>
      <c r="CU2974"/>
      <c r="CV2974"/>
    </row>
    <row r="2975" spans="10:100" x14ac:dyDescent="0.2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c r="AT2975"/>
      <c r="AU2975"/>
      <c r="AV2975"/>
      <c r="AW2975"/>
      <c r="AX2975"/>
      <c r="AY2975"/>
      <c r="AZ2975"/>
      <c r="BA2975"/>
      <c r="BB2975"/>
      <c r="BC2975"/>
      <c r="BD2975"/>
      <c r="BE2975"/>
      <c r="BF2975"/>
      <c r="BG2975"/>
      <c r="BH2975"/>
      <c r="BI2975"/>
      <c r="BJ2975"/>
      <c r="BK2975"/>
      <c r="BL2975"/>
      <c r="BM2975"/>
      <c r="BN2975"/>
      <c r="BO2975"/>
      <c r="BP2975"/>
      <c r="BQ2975"/>
      <c r="BR2975"/>
      <c r="BS2975"/>
      <c r="BT2975"/>
      <c r="BU2975"/>
      <c r="BV2975"/>
      <c r="BW2975"/>
      <c r="BX2975"/>
      <c r="BY2975"/>
      <c r="BZ2975"/>
      <c r="CA2975"/>
      <c r="CB2975"/>
      <c r="CC2975"/>
      <c r="CD2975"/>
      <c r="CE2975"/>
      <c r="CF2975"/>
      <c r="CG2975"/>
      <c r="CH2975"/>
      <c r="CI2975"/>
      <c r="CJ2975"/>
      <c r="CK2975"/>
      <c r="CL2975"/>
      <c r="CM2975"/>
      <c r="CN2975"/>
      <c r="CO2975"/>
      <c r="CP2975"/>
      <c r="CQ2975"/>
      <c r="CR2975"/>
      <c r="CS2975"/>
      <c r="CT2975"/>
      <c r="CU2975"/>
      <c r="CV2975"/>
    </row>
    <row r="2976" spans="10:100" x14ac:dyDescent="0.25">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c r="AT2976"/>
      <c r="AU2976"/>
      <c r="AV2976"/>
      <c r="AW2976"/>
      <c r="AX2976"/>
      <c r="AY2976"/>
      <c r="AZ2976"/>
      <c r="BA2976"/>
      <c r="BB2976"/>
      <c r="BC2976"/>
      <c r="BD2976"/>
      <c r="BE2976"/>
      <c r="BF2976"/>
      <c r="BG2976"/>
      <c r="BH2976"/>
      <c r="BI2976"/>
      <c r="BJ2976"/>
      <c r="BK2976"/>
      <c r="BL2976"/>
      <c r="BM2976"/>
      <c r="BN2976"/>
      <c r="BO2976"/>
      <c r="BP2976"/>
      <c r="BQ2976"/>
      <c r="BR2976"/>
      <c r="BS2976"/>
      <c r="BT2976"/>
      <c r="BU2976"/>
      <c r="BV2976"/>
      <c r="BW2976"/>
      <c r="BX2976"/>
      <c r="BY2976"/>
      <c r="BZ2976"/>
      <c r="CA2976"/>
      <c r="CB2976"/>
      <c r="CC2976"/>
      <c r="CD2976"/>
      <c r="CE2976"/>
      <c r="CF2976"/>
      <c r="CG2976"/>
      <c r="CH2976"/>
      <c r="CI2976"/>
      <c r="CJ2976"/>
      <c r="CK2976"/>
      <c r="CL2976"/>
      <c r="CM2976"/>
      <c r="CN2976"/>
      <c r="CO2976"/>
      <c r="CP2976"/>
      <c r="CQ2976"/>
      <c r="CR2976"/>
      <c r="CS2976"/>
      <c r="CT2976"/>
      <c r="CU2976"/>
      <c r="CV2976"/>
    </row>
    <row r="2977" spans="10:100" x14ac:dyDescent="0.25">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c r="AT2977"/>
      <c r="AU2977"/>
      <c r="AV2977"/>
      <c r="AW2977"/>
      <c r="AX2977"/>
      <c r="AY2977"/>
      <c r="AZ2977"/>
      <c r="BA2977"/>
      <c r="BB2977"/>
      <c r="BC2977"/>
      <c r="BD2977"/>
      <c r="BE2977"/>
      <c r="BF2977"/>
      <c r="BG2977"/>
      <c r="BH2977"/>
      <c r="BI2977"/>
      <c r="BJ2977"/>
      <c r="BK2977"/>
      <c r="BL2977"/>
      <c r="BM2977"/>
      <c r="BN2977"/>
      <c r="BO2977"/>
      <c r="BP2977"/>
      <c r="BQ2977"/>
      <c r="BR2977"/>
      <c r="BS2977"/>
      <c r="BT2977"/>
      <c r="BU2977"/>
      <c r="BV2977"/>
      <c r="BW2977"/>
      <c r="BX2977"/>
      <c r="BY2977"/>
      <c r="BZ2977"/>
      <c r="CA2977"/>
      <c r="CB2977"/>
      <c r="CC2977"/>
      <c r="CD2977"/>
      <c r="CE2977"/>
      <c r="CF2977"/>
      <c r="CG2977"/>
      <c r="CH2977"/>
      <c r="CI2977"/>
      <c r="CJ2977"/>
      <c r="CK2977"/>
      <c r="CL2977"/>
      <c r="CM2977"/>
      <c r="CN2977"/>
      <c r="CO2977"/>
      <c r="CP2977"/>
      <c r="CQ2977"/>
      <c r="CR2977"/>
      <c r="CS2977"/>
      <c r="CT2977"/>
      <c r="CU2977"/>
      <c r="CV2977"/>
    </row>
    <row r="2978" spans="10:100" x14ac:dyDescent="0.25">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c r="AT2978"/>
      <c r="AU2978"/>
      <c r="AV2978"/>
      <c r="AW2978"/>
      <c r="AX2978"/>
      <c r="AY2978"/>
      <c r="AZ2978"/>
      <c r="BA2978"/>
      <c r="BB2978"/>
      <c r="BC2978"/>
      <c r="BD2978"/>
      <c r="BE2978"/>
      <c r="BF2978"/>
      <c r="BG2978"/>
      <c r="BH2978"/>
      <c r="BI2978"/>
      <c r="BJ2978"/>
      <c r="BK2978"/>
      <c r="BL2978"/>
      <c r="BM2978"/>
      <c r="BN2978"/>
      <c r="BO2978"/>
      <c r="BP2978"/>
      <c r="BQ2978"/>
      <c r="BR2978"/>
      <c r="BS2978"/>
      <c r="BT2978"/>
      <c r="BU2978"/>
      <c r="BV2978"/>
      <c r="BW2978"/>
      <c r="BX2978"/>
      <c r="BY2978"/>
      <c r="BZ2978"/>
      <c r="CA2978"/>
      <c r="CB2978"/>
      <c r="CC2978"/>
      <c r="CD2978"/>
      <c r="CE2978"/>
      <c r="CF2978"/>
      <c r="CG2978"/>
      <c r="CH2978"/>
      <c r="CI2978"/>
      <c r="CJ2978"/>
      <c r="CK2978"/>
      <c r="CL2978"/>
      <c r="CM2978"/>
      <c r="CN2978"/>
      <c r="CO2978"/>
      <c r="CP2978"/>
      <c r="CQ2978"/>
      <c r="CR2978"/>
      <c r="CS2978"/>
      <c r="CT2978"/>
      <c r="CU2978"/>
      <c r="CV2978"/>
    </row>
    <row r="2979" spans="10:100" x14ac:dyDescent="0.25">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c r="AT2979"/>
      <c r="AU2979"/>
      <c r="AV2979"/>
      <c r="AW2979"/>
      <c r="AX2979"/>
      <c r="AY2979"/>
      <c r="AZ2979"/>
      <c r="BA2979"/>
      <c r="BB2979"/>
      <c r="BC2979"/>
      <c r="BD2979"/>
      <c r="BE2979"/>
      <c r="BF2979"/>
      <c r="BG2979"/>
      <c r="BH2979"/>
      <c r="BI2979"/>
      <c r="BJ2979"/>
      <c r="BK2979"/>
      <c r="BL2979"/>
      <c r="BM2979"/>
      <c r="BN2979"/>
      <c r="BO2979"/>
      <c r="BP2979"/>
      <c r="BQ2979"/>
      <c r="BR2979"/>
      <c r="BS2979"/>
      <c r="BT2979"/>
      <c r="BU2979"/>
      <c r="BV2979"/>
      <c r="BW2979"/>
      <c r="BX2979"/>
      <c r="BY2979"/>
      <c r="BZ2979"/>
      <c r="CA2979"/>
      <c r="CB2979"/>
      <c r="CC2979"/>
      <c r="CD2979"/>
      <c r="CE2979"/>
      <c r="CF2979"/>
      <c r="CG2979"/>
      <c r="CH2979"/>
      <c r="CI2979"/>
      <c r="CJ2979"/>
      <c r="CK2979"/>
      <c r="CL2979"/>
      <c r="CM2979"/>
      <c r="CN2979"/>
      <c r="CO2979"/>
      <c r="CP2979"/>
      <c r="CQ2979"/>
      <c r="CR2979"/>
      <c r="CS2979"/>
      <c r="CT2979"/>
      <c r="CU2979"/>
      <c r="CV2979"/>
    </row>
    <row r="2980" spans="10:100" x14ac:dyDescent="0.25">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c r="AT2980"/>
      <c r="AU2980"/>
      <c r="AV2980"/>
      <c r="AW2980"/>
      <c r="AX2980"/>
      <c r="AY2980"/>
      <c r="AZ2980"/>
      <c r="BA2980"/>
      <c r="BB2980"/>
      <c r="BC2980"/>
      <c r="BD2980"/>
      <c r="BE2980"/>
      <c r="BF2980"/>
      <c r="BG2980"/>
      <c r="BH2980"/>
      <c r="BI2980"/>
      <c r="BJ2980"/>
      <c r="BK2980"/>
      <c r="BL2980"/>
      <c r="BM2980"/>
      <c r="BN2980"/>
      <c r="BO2980"/>
      <c r="BP2980"/>
      <c r="BQ2980"/>
      <c r="BR2980"/>
      <c r="BS2980"/>
      <c r="BT2980"/>
      <c r="BU2980"/>
      <c r="BV2980"/>
      <c r="BW2980"/>
      <c r="BX2980"/>
      <c r="BY2980"/>
      <c r="BZ2980"/>
      <c r="CA2980"/>
      <c r="CB2980"/>
      <c r="CC2980"/>
      <c r="CD2980"/>
      <c r="CE2980"/>
      <c r="CF2980"/>
      <c r="CG2980"/>
      <c r="CH2980"/>
      <c r="CI2980"/>
      <c r="CJ2980"/>
      <c r="CK2980"/>
      <c r="CL2980"/>
      <c r="CM2980"/>
      <c r="CN2980"/>
      <c r="CO2980"/>
      <c r="CP2980"/>
      <c r="CQ2980"/>
      <c r="CR2980"/>
      <c r="CS2980"/>
      <c r="CT2980"/>
      <c r="CU2980"/>
      <c r="CV2980"/>
    </row>
    <row r="2981" spans="10:100" x14ac:dyDescent="0.25">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c r="AT2981"/>
      <c r="AU2981"/>
      <c r="AV2981"/>
      <c r="AW2981"/>
      <c r="AX2981"/>
      <c r="AY2981"/>
      <c r="AZ2981"/>
      <c r="BA2981"/>
      <c r="BB2981"/>
      <c r="BC2981"/>
      <c r="BD2981"/>
      <c r="BE2981"/>
      <c r="BF2981"/>
      <c r="BG2981"/>
      <c r="BH2981"/>
      <c r="BI2981"/>
      <c r="BJ2981"/>
      <c r="BK2981"/>
      <c r="BL2981"/>
      <c r="BM2981"/>
      <c r="BN2981"/>
      <c r="BO2981"/>
      <c r="BP2981"/>
      <c r="BQ2981"/>
      <c r="BR2981"/>
      <c r="BS2981"/>
      <c r="BT2981"/>
      <c r="BU2981"/>
      <c r="BV2981"/>
      <c r="BW2981"/>
      <c r="BX2981"/>
      <c r="BY2981"/>
      <c r="BZ2981"/>
      <c r="CA2981"/>
      <c r="CB2981"/>
      <c r="CC2981"/>
      <c r="CD2981"/>
      <c r="CE2981"/>
      <c r="CF2981"/>
      <c r="CG2981"/>
      <c r="CH2981"/>
      <c r="CI2981"/>
      <c r="CJ2981"/>
      <c r="CK2981"/>
      <c r="CL2981"/>
      <c r="CM2981"/>
      <c r="CN2981"/>
      <c r="CO2981"/>
      <c r="CP2981"/>
      <c r="CQ2981"/>
      <c r="CR2981"/>
      <c r="CS2981"/>
      <c r="CT2981"/>
      <c r="CU2981"/>
      <c r="CV2981"/>
    </row>
    <row r="2982" spans="10:100" x14ac:dyDescent="0.25">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c r="AT2982"/>
      <c r="AU2982"/>
      <c r="AV2982"/>
      <c r="AW2982"/>
      <c r="AX2982"/>
      <c r="AY2982"/>
      <c r="AZ2982"/>
      <c r="BA2982"/>
      <c r="BB2982"/>
      <c r="BC2982"/>
      <c r="BD2982"/>
      <c r="BE2982"/>
      <c r="BF2982"/>
      <c r="BG2982"/>
      <c r="BH2982"/>
      <c r="BI2982"/>
      <c r="BJ2982"/>
      <c r="BK2982"/>
      <c r="BL2982"/>
      <c r="BM2982"/>
      <c r="BN2982"/>
      <c r="BO2982"/>
      <c r="BP2982"/>
      <c r="BQ2982"/>
      <c r="BR2982"/>
      <c r="BS2982"/>
      <c r="BT2982"/>
      <c r="BU2982"/>
      <c r="BV2982"/>
      <c r="BW2982"/>
      <c r="BX2982"/>
      <c r="BY2982"/>
      <c r="BZ2982"/>
      <c r="CA2982"/>
      <c r="CB2982"/>
      <c r="CC2982"/>
      <c r="CD2982"/>
      <c r="CE2982"/>
      <c r="CF2982"/>
      <c r="CG2982"/>
      <c r="CH2982"/>
      <c r="CI2982"/>
      <c r="CJ2982"/>
      <c r="CK2982"/>
      <c r="CL2982"/>
      <c r="CM2982"/>
      <c r="CN2982"/>
      <c r="CO2982"/>
      <c r="CP2982"/>
      <c r="CQ2982"/>
      <c r="CR2982"/>
      <c r="CS2982"/>
      <c r="CT2982"/>
      <c r="CU2982"/>
      <c r="CV2982"/>
    </row>
    <row r="2983" spans="10:100" x14ac:dyDescent="0.25">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c r="AT2983"/>
      <c r="AU2983"/>
      <c r="AV2983"/>
      <c r="AW2983"/>
      <c r="AX2983"/>
      <c r="AY2983"/>
      <c r="AZ2983"/>
      <c r="BA2983"/>
      <c r="BB2983"/>
      <c r="BC2983"/>
      <c r="BD2983"/>
      <c r="BE2983"/>
      <c r="BF2983"/>
      <c r="BG2983"/>
      <c r="BH2983"/>
      <c r="BI2983"/>
      <c r="BJ2983"/>
      <c r="BK2983"/>
      <c r="BL2983"/>
      <c r="BM2983"/>
      <c r="BN2983"/>
      <c r="BO2983"/>
      <c r="BP2983"/>
      <c r="BQ2983"/>
      <c r="BR2983"/>
      <c r="BS2983"/>
      <c r="BT2983"/>
      <c r="BU2983"/>
      <c r="BV2983"/>
      <c r="BW2983"/>
      <c r="BX2983"/>
      <c r="BY2983"/>
      <c r="BZ2983"/>
      <c r="CA2983"/>
      <c r="CB2983"/>
      <c r="CC2983"/>
      <c r="CD2983"/>
      <c r="CE2983"/>
      <c r="CF2983"/>
      <c r="CG2983"/>
      <c r="CH2983"/>
      <c r="CI2983"/>
      <c r="CJ2983"/>
      <c r="CK2983"/>
      <c r="CL2983"/>
      <c r="CM2983"/>
      <c r="CN2983"/>
      <c r="CO2983"/>
      <c r="CP2983"/>
      <c r="CQ2983"/>
      <c r="CR2983"/>
      <c r="CS2983"/>
      <c r="CT2983"/>
      <c r="CU2983"/>
      <c r="CV2983"/>
    </row>
    <row r="2984" spans="10:100" x14ac:dyDescent="0.25">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c r="AT2984"/>
      <c r="AU2984"/>
      <c r="AV2984"/>
      <c r="AW2984"/>
      <c r="AX2984"/>
      <c r="AY2984"/>
      <c r="AZ2984"/>
      <c r="BA2984"/>
      <c r="BB2984"/>
      <c r="BC2984"/>
      <c r="BD2984"/>
      <c r="BE2984"/>
      <c r="BF2984"/>
      <c r="BG2984"/>
      <c r="BH2984"/>
      <c r="BI2984"/>
      <c r="BJ2984"/>
      <c r="BK2984"/>
      <c r="BL2984"/>
      <c r="BM2984"/>
      <c r="BN2984"/>
      <c r="BO2984"/>
      <c r="BP2984"/>
      <c r="BQ2984"/>
      <c r="BR2984"/>
      <c r="BS2984"/>
      <c r="BT2984"/>
      <c r="BU2984"/>
      <c r="BV2984"/>
      <c r="BW2984"/>
      <c r="BX2984"/>
      <c r="BY2984"/>
      <c r="BZ2984"/>
      <c r="CA2984"/>
      <c r="CB2984"/>
      <c r="CC2984"/>
      <c r="CD2984"/>
      <c r="CE2984"/>
      <c r="CF2984"/>
      <c r="CG2984"/>
      <c r="CH2984"/>
      <c r="CI2984"/>
      <c r="CJ2984"/>
      <c r="CK2984"/>
      <c r="CL2984"/>
      <c r="CM2984"/>
      <c r="CN2984"/>
      <c r="CO2984"/>
      <c r="CP2984"/>
      <c r="CQ2984"/>
      <c r="CR2984"/>
      <c r="CS2984"/>
      <c r="CT2984"/>
      <c r="CU2984"/>
      <c r="CV2984"/>
    </row>
    <row r="2985" spans="10:100" x14ac:dyDescent="0.2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c r="AT2985"/>
      <c r="AU2985"/>
      <c r="AV2985"/>
      <c r="AW2985"/>
      <c r="AX2985"/>
      <c r="AY2985"/>
      <c r="AZ2985"/>
      <c r="BA2985"/>
      <c r="BB2985"/>
      <c r="BC2985"/>
      <c r="BD2985"/>
      <c r="BE2985"/>
      <c r="BF2985"/>
      <c r="BG2985"/>
      <c r="BH2985"/>
      <c r="BI2985"/>
      <c r="BJ2985"/>
      <c r="BK2985"/>
      <c r="BL2985"/>
      <c r="BM2985"/>
      <c r="BN2985"/>
      <c r="BO2985"/>
      <c r="BP2985"/>
      <c r="BQ2985"/>
      <c r="BR2985"/>
      <c r="BS2985"/>
      <c r="BT2985"/>
      <c r="BU2985"/>
      <c r="BV2985"/>
      <c r="BW2985"/>
      <c r="BX2985"/>
      <c r="BY2985"/>
      <c r="BZ2985"/>
      <c r="CA2985"/>
      <c r="CB2985"/>
      <c r="CC2985"/>
      <c r="CD2985"/>
      <c r="CE2985"/>
      <c r="CF2985"/>
      <c r="CG2985"/>
      <c r="CH2985"/>
      <c r="CI2985"/>
      <c r="CJ2985"/>
      <c r="CK2985"/>
      <c r="CL2985"/>
      <c r="CM2985"/>
      <c r="CN2985"/>
      <c r="CO2985"/>
      <c r="CP2985"/>
      <c r="CQ2985"/>
      <c r="CR2985"/>
      <c r="CS2985"/>
      <c r="CT2985"/>
      <c r="CU2985"/>
      <c r="CV2985"/>
    </row>
    <row r="2986" spans="10:100" x14ac:dyDescent="0.25">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c r="AT2986"/>
      <c r="AU2986"/>
      <c r="AV2986"/>
      <c r="AW2986"/>
      <c r="AX2986"/>
      <c r="AY2986"/>
      <c r="AZ2986"/>
      <c r="BA2986"/>
      <c r="BB2986"/>
      <c r="BC2986"/>
      <c r="BD2986"/>
      <c r="BE2986"/>
      <c r="BF2986"/>
      <c r="BG2986"/>
      <c r="BH2986"/>
      <c r="BI2986"/>
      <c r="BJ2986"/>
      <c r="BK2986"/>
      <c r="BL2986"/>
      <c r="BM2986"/>
      <c r="BN2986"/>
      <c r="BO2986"/>
      <c r="BP2986"/>
      <c r="BQ2986"/>
      <c r="BR2986"/>
      <c r="BS2986"/>
      <c r="BT2986"/>
      <c r="BU2986"/>
      <c r="BV2986"/>
      <c r="BW2986"/>
      <c r="BX2986"/>
      <c r="BY2986"/>
      <c r="BZ2986"/>
      <c r="CA2986"/>
      <c r="CB2986"/>
      <c r="CC2986"/>
      <c r="CD2986"/>
      <c r="CE2986"/>
      <c r="CF2986"/>
      <c r="CG2986"/>
      <c r="CH2986"/>
      <c r="CI2986"/>
      <c r="CJ2986"/>
      <c r="CK2986"/>
      <c r="CL2986"/>
      <c r="CM2986"/>
      <c r="CN2986"/>
      <c r="CO2986"/>
      <c r="CP2986"/>
      <c r="CQ2986"/>
      <c r="CR2986"/>
      <c r="CS2986"/>
      <c r="CT2986"/>
      <c r="CU2986"/>
      <c r="CV2986"/>
    </row>
    <row r="2987" spans="10:100" x14ac:dyDescent="0.25">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c r="AT2987"/>
      <c r="AU2987"/>
      <c r="AV2987"/>
      <c r="AW2987"/>
      <c r="AX2987"/>
      <c r="AY2987"/>
      <c r="AZ2987"/>
      <c r="BA2987"/>
      <c r="BB2987"/>
      <c r="BC2987"/>
      <c r="BD2987"/>
      <c r="BE2987"/>
      <c r="BF2987"/>
      <c r="BG2987"/>
      <c r="BH2987"/>
      <c r="BI2987"/>
      <c r="BJ2987"/>
      <c r="BK2987"/>
      <c r="BL2987"/>
      <c r="BM2987"/>
      <c r="BN2987"/>
      <c r="BO2987"/>
      <c r="BP2987"/>
      <c r="BQ2987"/>
      <c r="BR2987"/>
      <c r="BS2987"/>
      <c r="BT2987"/>
      <c r="BU2987"/>
      <c r="BV2987"/>
      <c r="BW2987"/>
      <c r="BX2987"/>
      <c r="BY2987"/>
      <c r="BZ2987"/>
      <c r="CA2987"/>
      <c r="CB2987"/>
      <c r="CC2987"/>
      <c r="CD2987"/>
      <c r="CE2987"/>
      <c r="CF2987"/>
      <c r="CG2987"/>
      <c r="CH2987"/>
      <c r="CI2987"/>
      <c r="CJ2987"/>
      <c r="CK2987"/>
      <c r="CL2987"/>
      <c r="CM2987"/>
      <c r="CN2987"/>
      <c r="CO2987"/>
      <c r="CP2987"/>
      <c r="CQ2987"/>
      <c r="CR2987"/>
      <c r="CS2987"/>
      <c r="CT2987"/>
      <c r="CU2987"/>
      <c r="CV2987"/>
    </row>
    <row r="2988" spans="10:100" x14ac:dyDescent="0.25">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c r="AT2988"/>
      <c r="AU2988"/>
      <c r="AV2988"/>
      <c r="AW2988"/>
      <c r="AX2988"/>
      <c r="AY2988"/>
      <c r="AZ2988"/>
      <c r="BA2988"/>
      <c r="BB2988"/>
      <c r="BC2988"/>
      <c r="BD2988"/>
      <c r="BE2988"/>
      <c r="BF2988"/>
      <c r="BG2988"/>
      <c r="BH2988"/>
      <c r="BI2988"/>
      <c r="BJ2988"/>
      <c r="BK2988"/>
      <c r="BL2988"/>
      <c r="BM2988"/>
      <c r="BN2988"/>
      <c r="BO2988"/>
      <c r="BP2988"/>
      <c r="BQ2988"/>
      <c r="BR2988"/>
      <c r="BS2988"/>
      <c r="BT2988"/>
      <c r="BU2988"/>
      <c r="BV2988"/>
      <c r="BW2988"/>
      <c r="BX2988"/>
      <c r="BY2988"/>
      <c r="BZ2988"/>
      <c r="CA2988"/>
      <c r="CB2988"/>
      <c r="CC2988"/>
      <c r="CD2988"/>
      <c r="CE2988"/>
      <c r="CF2988"/>
      <c r="CG2988"/>
      <c r="CH2988"/>
      <c r="CI2988"/>
      <c r="CJ2988"/>
      <c r="CK2988"/>
      <c r="CL2988"/>
      <c r="CM2988"/>
      <c r="CN2988"/>
      <c r="CO2988"/>
      <c r="CP2988"/>
      <c r="CQ2988"/>
      <c r="CR2988"/>
      <c r="CS2988"/>
      <c r="CT2988"/>
      <c r="CU2988"/>
      <c r="CV2988"/>
    </row>
    <row r="2989" spans="10:100" x14ac:dyDescent="0.25">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c r="AT2989"/>
      <c r="AU2989"/>
      <c r="AV2989"/>
      <c r="AW2989"/>
      <c r="AX2989"/>
      <c r="AY2989"/>
      <c r="AZ2989"/>
      <c r="BA2989"/>
      <c r="BB2989"/>
      <c r="BC2989"/>
      <c r="BD2989"/>
      <c r="BE2989"/>
      <c r="BF2989"/>
      <c r="BG2989"/>
      <c r="BH2989"/>
      <c r="BI2989"/>
      <c r="BJ2989"/>
      <c r="BK2989"/>
      <c r="BL2989"/>
      <c r="BM2989"/>
      <c r="BN2989"/>
      <c r="BO2989"/>
      <c r="BP2989"/>
      <c r="BQ2989"/>
      <c r="BR2989"/>
      <c r="BS2989"/>
      <c r="BT2989"/>
      <c r="BU2989"/>
      <c r="BV2989"/>
      <c r="BW2989"/>
      <c r="BX2989"/>
      <c r="BY2989"/>
      <c r="BZ2989"/>
      <c r="CA2989"/>
      <c r="CB2989"/>
      <c r="CC2989"/>
      <c r="CD2989"/>
      <c r="CE2989"/>
      <c r="CF2989"/>
      <c r="CG2989"/>
      <c r="CH2989"/>
      <c r="CI2989"/>
      <c r="CJ2989"/>
      <c r="CK2989"/>
      <c r="CL2989"/>
      <c r="CM2989"/>
      <c r="CN2989"/>
      <c r="CO2989"/>
      <c r="CP2989"/>
      <c r="CQ2989"/>
      <c r="CR2989"/>
      <c r="CS2989"/>
      <c r="CT2989"/>
      <c r="CU2989"/>
      <c r="CV2989"/>
    </row>
    <row r="2990" spans="10:100" x14ac:dyDescent="0.25">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c r="AT2990"/>
      <c r="AU2990"/>
      <c r="AV2990"/>
      <c r="AW2990"/>
      <c r="AX2990"/>
      <c r="AY2990"/>
      <c r="AZ2990"/>
      <c r="BA2990"/>
      <c r="BB2990"/>
      <c r="BC2990"/>
      <c r="BD2990"/>
      <c r="BE2990"/>
      <c r="BF2990"/>
      <c r="BG2990"/>
      <c r="BH2990"/>
      <c r="BI2990"/>
      <c r="BJ2990"/>
      <c r="BK2990"/>
      <c r="BL2990"/>
      <c r="BM2990"/>
      <c r="BN2990"/>
      <c r="BO2990"/>
      <c r="BP2990"/>
      <c r="BQ2990"/>
      <c r="BR2990"/>
      <c r="BS2990"/>
      <c r="BT2990"/>
      <c r="BU2990"/>
      <c r="BV2990"/>
      <c r="BW2990"/>
      <c r="BX2990"/>
      <c r="BY2990"/>
      <c r="BZ2990"/>
      <c r="CA2990"/>
      <c r="CB2990"/>
      <c r="CC2990"/>
      <c r="CD2990"/>
      <c r="CE2990"/>
      <c r="CF2990"/>
      <c r="CG2990"/>
      <c r="CH2990"/>
      <c r="CI2990"/>
      <c r="CJ2990"/>
      <c r="CK2990"/>
      <c r="CL2990"/>
      <c r="CM2990"/>
      <c r="CN2990"/>
      <c r="CO2990"/>
      <c r="CP2990"/>
      <c r="CQ2990"/>
      <c r="CR2990"/>
      <c r="CS2990"/>
      <c r="CT2990"/>
      <c r="CU2990"/>
      <c r="CV2990"/>
    </row>
    <row r="2991" spans="10:100" x14ac:dyDescent="0.25">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c r="AT2991"/>
      <c r="AU2991"/>
      <c r="AV2991"/>
      <c r="AW2991"/>
      <c r="AX2991"/>
      <c r="AY2991"/>
      <c r="AZ2991"/>
      <c r="BA2991"/>
      <c r="BB2991"/>
      <c r="BC2991"/>
      <c r="BD2991"/>
      <c r="BE2991"/>
      <c r="BF2991"/>
      <c r="BG2991"/>
      <c r="BH2991"/>
      <c r="BI2991"/>
      <c r="BJ2991"/>
      <c r="BK2991"/>
      <c r="BL2991"/>
      <c r="BM2991"/>
      <c r="BN2991"/>
      <c r="BO2991"/>
      <c r="BP2991"/>
      <c r="BQ2991"/>
      <c r="BR2991"/>
      <c r="BS2991"/>
      <c r="BT2991"/>
      <c r="BU2991"/>
      <c r="BV2991"/>
      <c r="BW2991"/>
      <c r="BX2991"/>
      <c r="BY2991"/>
      <c r="BZ2991"/>
      <c r="CA2991"/>
      <c r="CB2991"/>
      <c r="CC2991"/>
      <c r="CD2991"/>
      <c r="CE2991"/>
      <c r="CF2991"/>
      <c r="CG2991"/>
      <c r="CH2991"/>
      <c r="CI2991"/>
      <c r="CJ2991"/>
      <c r="CK2991"/>
      <c r="CL2991"/>
      <c r="CM2991"/>
      <c r="CN2991"/>
      <c r="CO2991"/>
      <c r="CP2991"/>
      <c r="CQ2991"/>
      <c r="CR2991"/>
      <c r="CS2991"/>
      <c r="CT2991"/>
      <c r="CU2991"/>
      <c r="CV2991"/>
    </row>
    <row r="2992" spans="10:100" x14ac:dyDescent="0.25">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c r="AT2992"/>
      <c r="AU2992"/>
      <c r="AV2992"/>
      <c r="AW2992"/>
      <c r="AX2992"/>
      <c r="AY2992"/>
      <c r="AZ2992"/>
      <c r="BA2992"/>
      <c r="BB2992"/>
      <c r="BC2992"/>
      <c r="BD2992"/>
      <c r="BE2992"/>
      <c r="BF2992"/>
      <c r="BG2992"/>
      <c r="BH2992"/>
      <c r="BI2992"/>
      <c r="BJ2992"/>
      <c r="BK2992"/>
      <c r="BL2992"/>
      <c r="BM2992"/>
      <c r="BN2992"/>
      <c r="BO2992"/>
      <c r="BP2992"/>
      <c r="BQ2992"/>
      <c r="BR2992"/>
      <c r="BS2992"/>
      <c r="BT2992"/>
      <c r="BU2992"/>
      <c r="BV2992"/>
      <c r="BW2992"/>
      <c r="BX2992"/>
      <c r="BY2992"/>
      <c r="BZ2992"/>
      <c r="CA2992"/>
      <c r="CB2992"/>
      <c r="CC2992"/>
      <c r="CD2992"/>
      <c r="CE2992"/>
      <c r="CF2992"/>
      <c r="CG2992"/>
      <c r="CH2992"/>
      <c r="CI2992"/>
      <c r="CJ2992"/>
      <c r="CK2992"/>
      <c r="CL2992"/>
      <c r="CM2992"/>
      <c r="CN2992"/>
      <c r="CO2992"/>
      <c r="CP2992"/>
      <c r="CQ2992"/>
      <c r="CR2992"/>
      <c r="CS2992"/>
      <c r="CT2992"/>
      <c r="CU2992"/>
      <c r="CV2992"/>
    </row>
    <row r="2993" spans="10:100" x14ac:dyDescent="0.25">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c r="AT2993"/>
      <c r="AU2993"/>
      <c r="AV2993"/>
      <c r="AW2993"/>
      <c r="AX2993"/>
      <c r="AY2993"/>
      <c r="AZ2993"/>
      <c r="BA2993"/>
      <c r="BB2993"/>
      <c r="BC2993"/>
      <c r="BD2993"/>
      <c r="BE2993"/>
      <c r="BF2993"/>
      <c r="BG2993"/>
      <c r="BH2993"/>
      <c r="BI2993"/>
      <c r="BJ2993"/>
      <c r="BK2993"/>
      <c r="BL2993"/>
      <c r="BM2993"/>
      <c r="BN2993"/>
      <c r="BO2993"/>
      <c r="BP2993"/>
      <c r="BQ2993"/>
      <c r="BR2993"/>
      <c r="BS2993"/>
      <c r="BT2993"/>
      <c r="BU2993"/>
      <c r="BV2993"/>
      <c r="BW2993"/>
      <c r="BX2993"/>
      <c r="BY2993"/>
      <c r="BZ2993"/>
      <c r="CA2993"/>
      <c r="CB2993"/>
      <c r="CC2993"/>
      <c r="CD2993"/>
      <c r="CE2993"/>
      <c r="CF2993"/>
      <c r="CG2993"/>
      <c r="CH2993"/>
      <c r="CI2993"/>
      <c r="CJ2993"/>
      <c r="CK2993"/>
      <c r="CL2993"/>
      <c r="CM2993"/>
      <c r="CN2993"/>
      <c r="CO2993"/>
      <c r="CP2993"/>
      <c r="CQ2993"/>
      <c r="CR2993"/>
      <c r="CS2993"/>
      <c r="CT2993"/>
      <c r="CU2993"/>
      <c r="CV2993"/>
    </row>
    <row r="2994" spans="10:100" x14ac:dyDescent="0.25">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c r="AT2994"/>
      <c r="AU2994"/>
      <c r="AV2994"/>
      <c r="AW2994"/>
      <c r="AX2994"/>
      <c r="AY2994"/>
      <c r="AZ2994"/>
      <c r="BA2994"/>
      <c r="BB2994"/>
      <c r="BC2994"/>
      <c r="BD2994"/>
      <c r="BE2994"/>
      <c r="BF2994"/>
      <c r="BG2994"/>
      <c r="BH2994"/>
      <c r="BI2994"/>
      <c r="BJ2994"/>
      <c r="BK2994"/>
      <c r="BL2994"/>
      <c r="BM2994"/>
      <c r="BN2994"/>
      <c r="BO2994"/>
      <c r="BP2994"/>
      <c r="BQ2994"/>
      <c r="BR2994"/>
      <c r="BS2994"/>
      <c r="BT2994"/>
      <c r="BU2994"/>
      <c r="BV2994"/>
      <c r="BW2994"/>
      <c r="BX2994"/>
      <c r="BY2994"/>
      <c r="BZ2994"/>
      <c r="CA2994"/>
      <c r="CB2994"/>
      <c r="CC2994"/>
      <c r="CD2994"/>
      <c r="CE2994"/>
      <c r="CF2994"/>
      <c r="CG2994"/>
      <c r="CH2994"/>
      <c r="CI2994"/>
      <c r="CJ2994"/>
      <c r="CK2994"/>
      <c r="CL2994"/>
      <c r="CM2994"/>
      <c r="CN2994"/>
      <c r="CO2994"/>
      <c r="CP2994"/>
      <c r="CQ2994"/>
      <c r="CR2994"/>
      <c r="CS2994"/>
      <c r="CT2994"/>
      <c r="CU2994"/>
      <c r="CV2994"/>
    </row>
    <row r="2995" spans="10:100" x14ac:dyDescent="0.2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c r="AT2995"/>
      <c r="AU2995"/>
      <c r="AV2995"/>
      <c r="AW2995"/>
      <c r="AX2995"/>
      <c r="AY2995"/>
      <c r="AZ2995"/>
      <c r="BA2995"/>
      <c r="BB2995"/>
      <c r="BC2995"/>
      <c r="BD2995"/>
      <c r="BE2995"/>
      <c r="BF2995"/>
      <c r="BG2995"/>
      <c r="BH2995"/>
      <c r="BI2995"/>
      <c r="BJ2995"/>
      <c r="BK2995"/>
      <c r="BL2995"/>
      <c r="BM2995"/>
      <c r="BN2995"/>
      <c r="BO2995"/>
      <c r="BP2995"/>
      <c r="BQ2995"/>
      <c r="BR2995"/>
      <c r="BS2995"/>
      <c r="BT2995"/>
      <c r="BU2995"/>
      <c r="BV2995"/>
      <c r="BW2995"/>
      <c r="BX2995"/>
      <c r="BY2995"/>
      <c r="BZ2995"/>
      <c r="CA2995"/>
      <c r="CB2995"/>
      <c r="CC2995"/>
      <c r="CD2995"/>
      <c r="CE2995"/>
      <c r="CF2995"/>
      <c r="CG2995"/>
      <c r="CH2995"/>
      <c r="CI2995"/>
      <c r="CJ2995"/>
      <c r="CK2995"/>
      <c r="CL2995"/>
      <c r="CM2995"/>
      <c r="CN2995"/>
      <c r="CO2995"/>
      <c r="CP2995"/>
      <c r="CQ2995"/>
      <c r="CR2995"/>
      <c r="CS2995"/>
      <c r="CT2995"/>
      <c r="CU2995"/>
      <c r="CV2995"/>
    </row>
    <row r="2996" spans="10:100" x14ac:dyDescent="0.25">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c r="AT2996"/>
      <c r="AU2996"/>
      <c r="AV2996"/>
      <c r="AW2996"/>
      <c r="AX2996"/>
      <c r="AY2996"/>
      <c r="AZ2996"/>
      <c r="BA2996"/>
      <c r="BB2996"/>
      <c r="BC2996"/>
      <c r="BD2996"/>
      <c r="BE2996"/>
      <c r="BF2996"/>
      <c r="BG2996"/>
      <c r="BH2996"/>
      <c r="BI2996"/>
      <c r="BJ2996"/>
      <c r="BK2996"/>
      <c r="BL2996"/>
      <c r="BM2996"/>
      <c r="BN2996"/>
      <c r="BO2996"/>
      <c r="BP2996"/>
      <c r="BQ2996"/>
      <c r="BR2996"/>
      <c r="BS2996"/>
      <c r="BT2996"/>
      <c r="BU2996"/>
      <c r="BV2996"/>
      <c r="BW2996"/>
      <c r="BX2996"/>
      <c r="BY2996"/>
      <c r="BZ2996"/>
      <c r="CA2996"/>
      <c r="CB2996"/>
      <c r="CC2996"/>
      <c r="CD2996"/>
      <c r="CE2996"/>
      <c r="CF2996"/>
      <c r="CG2996"/>
      <c r="CH2996"/>
      <c r="CI2996"/>
      <c r="CJ2996"/>
      <c r="CK2996"/>
      <c r="CL2996"/>
      <c r="CM2996"/>
      <c r="CN2996"/>
      <c r="CO2996"/>
      <c r="CP2996"/>
      <c r="CQ2996"/>
      <c r="CR2996"/>
      <c r="CS2996"/>
      <c r="CT2996"/>
      <c r="CU2996"/>
      <c r="CV2996"/>
    </row>
    <row r="2997" spans="10:100" x14ac:dyDescent="0.25">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c r="AT2997"/>
      <c r="AU2997"/>
      <c r="AV2997"/>
      <c r="AW2997"/>
      <c r="AX2997"/>
      <c r="AY2997"/>
      <c r="AZ2997"/>
      <c r="BA2997"/>
      <c r="BB2997"/>
      <c r="BC2997"/>
      <c r="BD2997"/>
      <c r="BE2997"/>
      <c r="BF2997"/>
      <c r="BG2997"/>
      <c r="BH2997"/>
      <c r="BI2997"/>
      <c r="BJ2997"/>
      <c r="BK2997"/>
      <c r="BL2997"/>
      <c r="BM2997"/>
      <c r="BN2997"/>
      <c r="BO2997"/>
      <c r="BP2997"/>
      <c r="BQ2997"/>
      <c r="BR2997"/>
      <c r="BS2997"/>
      <c r="BT2997"/>
      <c r="BU2997"/>
      <c r="BV2997"/>
      <c r="BW2997"/>
      <c r="BX2997"/>
      <c r="BY2997"/>
      <c r="BZ2997"/>
      <c r="CA2997"/>
      <c r="CB2997"/>
      <c r="CC2997"/>
      <c r="CD2997"/>
      <c r="CE2997"/>
      <c r="CF2997"/>
      <c r="CG2997"/>
      <c r="CH2997"/>
      <c r="CI2997"/>
      <c r="CJ2997"/>
      <c r="CK2997"/>
      <c r="CL2997"/>
      <c r="CM2997"/>
      <c r="CN2997"/>
      <c r="CO2997"/>
      <c r="CP2997"/>
      <c r="CQ2997"/>
      <c r="CR2997"/>
      <c r="CS2997"/>
      <c r="CT2997"/>
      <c r="CU2997"/>
      <c r="CV2997"/>
    </row>
    <row r="2998" spans="10:100" x14ac:dyDescent="0.25">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c r="AT2998"/>
      <c r="AU2998"/>
      <c r="AV2998"/>
      <c r="AW2998"/>
      <c r="AX2998"/>
      <c r="AY2998"/>
      <c r="AZ2998"/>
      <c r="BA2998"/>
      <c r="BB2998"/>
      <c r="BC2998"/>
      <c r="BD2998"/>
      <c r="BE2998"/>
      <c r="BF2998"/>
      <c r="BG2998"/>
      <c r="BH2998"/>
      <c r="BI2998"/>
      <c r="BJ2998"/>
      <c r="BK2998"/>
      <c r="BL2998"/>
      <c r="BM2998"/>
      <c r="BN2998"/>
      <c r="BO2998"/>
      <c r="BP2998"/>
      <c r="BQ2998"/>
      <c r="BR2998"/>
      <c r="BS2998"/>
      <c r="BT2998"/>
      <c r="BU2998"/>
      <c r="BV2998"/>
      <c r="BW2998"/>
      <c r="BX2998"/>
      <c r="BY2998"/>
      <c r="BZ2998"/>
      <c r="CA2998"/>
      <c r="CB2998"/>
      <c r="CC2998"/>
      <c r="CD2998"/>
      <c r="CE2998"/>
      <c r="CF2998"/>
      <c r="CG2998"/>
      <c r="CH2998"/>
      <c r="CI2998"/>
      <c r="CJ2998"/>
      <c r="CK2998"/>
      <c r="CL2998"/>
      <c r="CM2998"/>
      <c r="CN2998"/>
      <c r="CO2998"/>
      <c r="CP2998"/>
      <c r="CQ2998"/>
      <c r="CR2998"/>
      <c r="CS2998"/>
      <c r="CT2998"/>
      <c r="CU2998"/>
      <c r="CV2998"/>
    </row>
    <row r="2999" spans="10:100" x14ac:dyDescent="0.25">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c r="AT2999"/>
      <c r="AU2999"/>
      <c r="AV2999"/>
      <c r="AW2999"/>
      <c r="AX2999"/>
      <c r="AY2999"/>
      <c r="AZ2999"/>
      <c r="BA2999"/>
      <c r="BB2999"/>
      <c r="BC2999"/>
      <c r="BD2999"/>
      <c r="BE2999"/>
      <c r="BF2999"/>
      <c r="BG2999"/>
      <c r="BH2999"/>
      <c r="BI2999"/>
      <c r="BJ2999"/>
      <c r="BK2999"/>
      <c r="BL2999"/>
      <c r="BM2999"/>
      <c r="BN2999"/>
      <c r="BO2999"/>
      <c r="BP2999"/>
      <c r="BQ2999"/>
      <c r="BR2999"/>
      <c r="BS2999"/>
      <c r="BT2999"/>
      <c r="BU2999"/>
      <c r="BV2999"/>
      <c r="BW2999"/>
      <c r="BX2999"/>
      <c r="BY2999"/>
      <c r="BZ2999"/>
      <c r="CA2999"/>
      <c r="CB2999"/>
      <c r="CC2999"/>
      <c r="CD2999"/>
      <c r="CE2999"/>
      <c r="CF2999"/>
      <c r="CG2999"/>
      <c r="CH2999"/>
      <c r="CI2999"/>
      <c r="CJ2999"/>
      <c r="CK2999"/>
      <c r="CL2999"/>
      <c r="CM2999"/>
      <c r="CN2999"/>
      <c r="CO2999"/>
      <c r="CP2999"/>
      <c r="CQ2999"/>
      <c r="CR2999"/>
      <c r="CS2999"/>
      <c r="CT2999"/>
      <c r="CU2999"/>
      <c r="CV2999"/>
    </row>
    <row r="3000" spans="10:100" x14ac:dyDescent="0.25">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c r="AT3000"/>
      <c r="AU3000"/>
      <c r="AV3000"/>
      <c r="AW3000"/>
      <c r="AX3000"/>
      <c r="AY3000"/>
      <c r="AZ3000"/>
      <c r="BA3000"/>
      <c r="BB3000"/>
      <c r="BC3000"/>
      <c r="BD3000"/>
      <c r="BE3000"/>
      <c r="BF3000"/>
      <c r="BG3000"/>
      <c r="BH3000"/>
      <c r="BI3000"/>
      <c r="BJ3000"/>
      <c r="BK3000"/>
      <c r="BL3000"/>
      <c r="BM3000"/>
      <c r="BN3000"/>
      <c r="BO3000"/>
      <c r="BP3000"/>
      <c r="BQ3000"/>
      <c r="BR3000"/>
      <c r="BS3000"/>
      <c r="BT3000"/>
      <c r="BU3000"/>
      <c r="BV3000"/>
      <c r="BW3000"/>
      <c r="BX3000"/>
      <c r="BY3000"/>
      <c r="BZ3000"/>
      <c r="CA3000"/>
      <c r="CB3000"/>
      <c r="CC3000"/>
      <c r="CD3000"/>
      <c r="CE3000"/>
      <c r="CF3000"/>
      <c r="CG3000"/>
      <c r="CH3000"/>
      <c r="CI3000"/>
      <c r="CJ3000"/>
      <c r="CK3000"/>
      <c r="CL3000"/>
      <c r="CM3000"/>
      <c r="CN3000"/>
      <c r="CO3000"/>
      <c r="CP3000"/>
      <c r="CQ3000"/>
      <c r="CR3000"/>
      <c r="CS3000"/>
      <c r="CT3000"/>
      <c r="CU3000"/>
      <c r="CV3000"/>
    </row>
    <row r="3001" spans="10:100" x14ac:dyDescent="0.25">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c r="AT3001"/>
      <c r="AU3001"/>
      <c r="AV3001"/>
      <c r="AW3001"/>
      <c r="AX3001"/>
      <c r="AY3001"/>
      <c r="AZ3001"/>
      <c r="BA3001"/>
      <c r="BB3001"/>
      <c r="BC3001"/>
      <c r="BD3001"/>
      <c r="BE3001"/>
      <c r="BF3001"/>
      <c r="BG3001"/>
      <c r="BH3001"/>
      <c r="BI3001"/>
      <c r="BJ3001"/>
      <c r="BK3001"/>
      <c r="BL3001"/>
      <c r="BM3001"/>
      <c r="BN3001"/>
      <c r="BO3001"/>
      <c r="BP3001"/>
      <c r="BQ3001"/>
      <c r="BR3001"/>
      <c r="BS3001"/>
      <c r="BT3001"/>
      <c r="BU3001"/>
      <c r="BV3001"/>
      <c r="BW3001"/>
      <c r="BX3001"/>
      <c r="BY3001"/>
      <c r="BZ3001"/>
      <c r="CA3001"/>
      <c r="CB3001"/>
      <c r="CC3001"/>
      <c r="CD3001"/>
      <c r="CE3001"/>
      <c r="CF3001"/>
      <c r="CG3001"/>
      <c r="CH3001"/>
      <c r="CI3001"/>
      <c r="CJ3001"/>
      <c r="CK3001"/>
      <c r="CL3001"/>
      <c r="CM3001"/>
      <c r="CN3001"/>
      <c r="CO3001"/>
      <c r="CP3001"/>
      <c r="CQ3001"/>
      <c r="CR3001"/>
      <c r="CS3001"/>
      <c r="CT3001"/>
      <c r="CU3001"/>
      <c r="CV3001"/>
    </row>
    <row r="3002" spans="10:100" x14ac:dyDescent="0.25">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c r="AT3002"/>
      <c r="AU3002"/>
      <c r="AV3002"/>
      <c r="AW3002"/>
      <c r="AX3002"/>
      <c r="AY3002"/>
      <c r="AZ3002"/>
      <c r="BA3002"/>
      <c r="BB3002"/>
      <c r="BC3002"/>
      <c r="BD3002"/>
      <c r="BE3002"/>
      <c r="BF3002"/>
      <c r="BG3002"/>
      <c r="BH3002"/>
      <c r="BI3002"/>
      <c r="BJ3002"/>
      <c r="BK3002"/>
      <c r="BL3002"/>
      <c r="BM3002"/>
      <c r="BN3002"/>
      <c r="BO3002"/>
      <c r="BP3002"/>
      <c r="BQ3002"/>
      <c r="BR3002"/>
      <c r="BS3002"/>
      <c r="BT3002"/>
      <c r="BU3002"/>
      <c r="BV3002"/>
      <c r="BW3002"/>
      <c r="BX3002"/>
      <c r="BY3002"/>
      <c r="BZ3002"/>
      <c r="CA3002"/>
      <c r="CB3002"/>
      <c r="CC3002"/>
      <c r="CD3002"/>
      <c r="CE3002"/>
      <c r="CF3002"/>
      <c r="CG3002"/>
      <c r="CH3002"/>
      <c r="CI3002"/>
      <c r="CJ3002"/>
      <c r="CK3002"/>
      <c r="CL3002"/>
      <c r="CM3002"/>
      <c r="CN3002"/>
      <c r="CO3002"/>
      <c r="CP3002"/>
      <c r="CQ3002"/>
      <c r="CR3002"/>
      <c r="CS3002"/>
      <c r="CT3002"/>
      <c r="CU3002"/>
      <c r="CV3002"/>
    </row>
    <row r="3003" spans="10:100" x14ac:dyDescent="0.25">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c r="AT3003"/>
      <c r="AU3003"/>
      <c r="AV3003"/>
      <c r="AW3003"/>
      <c r="AX3003"/>
      <c r="AY3003"/>
      <c r="AZ3003"/>
      <c r="BA3003"/>
      <c r="BB3003"/>
      <c r="BC3003"/>
      <c r="BD3003"/>
      <c r="BE3003"/>
      <c r="BF3003"/>
      <c r="BG3003"/>
      <c r="BH3003"/>
      <c r="BI3003"/>
      <c r="BJ3003"/>
      <c r="BK3003"/>
      <c r="BL3003"/>
      <c r="BM3003"/>
      <c r="BN3003"/>
      <c r="BO3003"/>
      <c r="BP3003"/>
      <c r="BQ3003"/>
      <c r="BR3003"/>
      <c r="BS3003"/>
      <c r="BT3003"/>
      <c r="BU3003"/>
      <c r="BV3003"/>
      <c r="BW3003"/>
      <c r="BX3003"/>
      <c r="BY3003"/>
      <c r="BZ3003"/>
      <c r="CA3003"/>
      <c r="CB3003"/>
      <c r="CC3003"/>
      <c r="CD3003"/>
      <c r="CE3003"/>
      <c r="CF3003"/>
      <c r="CG3003"/>
      <c r="CH3003"/>
      <c r="CI3003"/>
      <c r="CJ3003"/>
      <c r="CK3003"/>
      <c r="CL3003"/>
      <c r="CM3003"/>
      <c r="CN3003"/>
      <c r="CO3003"/>
      <c r="CP3003"/>
      <c r="CQ3003"/>
      <c r="CR3003"/>
      <c r="CS3003"/>
      <c r="CT3003"/>
      <c r="CU3003"/>
      <c r="CV3003"/>
    </row>
    <row r="3004" spans="10:100" x14ac:dyDescent="0.25">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c r="AT3004"/>
      <c r="AU3004"/>
      <c r="AV3004"/>
      <c r="AW3004"/>
      <c r="AX3004"/>
      <c r="AY3004"/>
      <c r="AZ3004"/>
      <c r="BA3004"/>
      <c r="BB3004"/>
      <c r="BC3004"/>
      <c r="BD3004"/>
      <c r="BE3004"/>
      <c r="BF3004"/>
      <c r="BG3004"/>
      <c r="BH3004"/>
      <c r="BI3004"/>
      <c r="BJ3004"/>
      <c r="BK3004"/>
      <c r="BL3004"/>
      <c r="BM3004"/>
      <c r="BN3004"/>
      <c r="BO3004"/>
      <c r="BP3004"/>
      <c r="BQ3004"/>
      <c r="BR3004"/>
      <c r="BS3004"/>
      <c r="BT3004"/>
      <c r="BU3004"/>
      <c r="BV3004"/>
      <c r="BW3004"/>
      <c r="BX3004"/>
      <c r="BY3004"/>
      <c r="BZ3004"/>
      <c r="CA3004"/>
      <c r="CB3004"/>
      <c r="CC3004"/>
      <c r="CD3004"/>
      <c r="CE3004"/>
      <c r="CF3004"/>
      <c r="CG3004"/>
      <c r="CH3004"/>
      <c r="CI3004"/>
      <c r="CJ3004"/>
      <c r="CK3004"/>
      <c r="CL3004"/>
      <c r="CM3004"/>
      <c r="CN3004"/>
      <c r="CO3004"/>
      <c r="CP3004"/>
      <c r="CQ3004"/>
      <c r="CR3004"/>
      <c r="CS3004"/>
      <c r="CT3004"/>
      <c r="CU3004"/>
      <c r="CV3004"/>
    </row>
    <row r="3005" spans="10:100" x14ac:dyDescent="0.2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c r="AT3005"/>
      <c r="AU3005"/>
      <c r="AV3005"/>
      <c r="AW3005"/>
      <c r="AX3005"/>
      <c r="AY3005"/>
      <c r="AZ3005"/>
      <c r="BA3005"/>
      <c r="BB3005"/>
      <c r="BC3005"/>
      <c r="BD3005"/>
      <c r="BE3005"/>
      <c r="BF3005"/>
      <c r="BG3005"/>
      <c r="BH3005"/>
      <c r="BI3005"/>
      <c r="BJ3005"/>
      <c r="BK3005"/>
      <c r="BL3005"/>
      <c r="BM3005"/>
      <c r="BN3005"/>
      <c r="BO3005"/>
      <c r="BP3005"/>
      <c r="BQ3005"/>
      <c r="BR3005"/>
      <c r="BS3005"/>
      <c r="BT3005"/>
      <c r="BU3005"/>
      <c r="BV3005"/>
      <c r="BW3005"/>
      <c r="BX3005"/>
      <c r="BY3005"/>
      <c r="BZ3005"/>
      <c r="CA3005"/>
      <c r="CB3005"/>
      <c r="CC3005"/>
      <c r="CD3005"/>
      <c r="CE3005"/>
      <c r="CF3005"/>
      <c r="CG3005"/>
      <c r="CH3005"/>
      <c r="CI3005"/>
      <c r="CJ3005"/>
      <c r="CK3005"/>
      <c r="CL3005"/>
      <c r="CM3005"/>
      <c r="CN3005"/>
      <c r="CO3005"/>
      <c r="CP3005"/>
      <c r="CQ3005"/>
      <c r="CR3005"/>
      <c r="CS3005"/>
      <c r="CT3005"/>
      <c r="CU3005"/>
      <c r="CV3005"/>
    </row>
    <row r="3006" spans="10:100" x14ac:dyDescent="0.25">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c r="AT3006"/>
      <c r="AU3006"/>
      <c r="AV3006"/>
      <c r="AW3006"/>
      <c r="AX3006"/>
      <c r="AY3006"/>
      <c r="AZ3006"/>
      <c r="BA3006"/>
      <c r="BB3006"/>
      <c r="BC3006"/>
      <c r="BD3006"/>
      <c r="BE3006"/>
      <c r="BF3006"/>
      <c r="BG3006"/>
      <c r="BH3006"/>
      <c r="BI3006"/>
      <c r="BJ3006"/>
      <c r="BK3006"/>
      <c r="BL3006"/>
      <c r="BM3006"/>
      <c r="BN3006"/>
      <c r="BO3006"/>
      <c r="BP3006"/>
      <c r="BQ3006"/>
      <c r="BR3006"/>
      <c r="BS3006"/>
      <c r="BT3006"/>
      <c r="BU3006"/>
      <c r="BV3006"/>
      <c r="BW3006"/>
      <c r="BX3006"/>
      <c r="BY3006"/>
      <c r="BZ3006"/>
      <c r="CA3006"/>
      <c r="CB3006"/>
      <c r="CC3006"/>
      <c r="CD3006"/>
      <c r="CE3006"/>
      <c r="CF3006"/>
      <c r="CG3006"/>
      <c r="CH3006"/>
      <c r="CI3006"/>
      <c r="CJ3006"/>
      <c r="CK3006"/>
      <c r="CL3006"/>
      <c r="CM3006"/>
      <c r="CN3006"/>
      <c r="CO3006"/>
      <c r="CP3006"/>
      <c r="CQ3006"/>
      <c r="CR3006"/>
      <c r="CS3006"/>
      <c r="CT3006"/>
      <c r="CU3006"/>
      <c r="CV3006"/>
    </row>
    <row r="3007" spans="10:100" x14ac:dyDescent="0.25">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c r="AT3007"/>
      <c r="AU3007"/>
      <c r="AV3007"/>
      <c r="AW3007"/>
      <c r="AX3007"/>
      <c r="AY3007"/>
      <c r="AZ3007"/>
      <c r="BA3007"/>
      <c r="BB3007"/>
      <c r="BC3007"/>
      <c r="BD3007"/>
      <c r="BE3007"/>
      <c r="BF3007"/>
      <c r="BG3007"/>
      <c r="BH3007"/>
      <c r="BI3007"/>
      <c r="BJ3007"/>
      <c r="BK3007"/>
      <c r="BL3007"/>
      <c r="BM3007"/>
      <c r="BN3007"/>
      <c r="BO3007"/>
      <c r="BP3007"/>
      <c r="BQ3007"/>
      <c r="BR3007"/>
      <c r="BS3007"/>
      <c r="BT3007"/>
      <c r="BU3007"/>
      <c r="BV3007"/>
      <c r="BW3007"/>
      <c r="BX3007"/>
      <c r="BY3007"/>
      <c r="BZ3007"/>
      <c r="CA3007"/>
      <c r="CB3007"/>
      <c r="CC3007"/>
      <c r="CD3007"/>
      <c r="CE3007"/>
      <c r="CF3007"/>
      <c r="CG3007"/>
      <c r="CH3007"/>
      <c r="CI3007"/>
      <c r="CJ3007"/>
      <c r="CK3007"/>
      <c r="CL3007"/>
      <c r="CM3007"/>
      <c r="CN3007"/>
      <c r="CO3007"/>
      <c r="CP3007"/>
      <c r="CQ3007"/>
      <c r="CR3007"/>
      <c r="CS3007"/>
      <c r="CT3007"/>
      <c r="CU3007"/>
      <c r="CV3007"/>
    </row>
    <row r="3008" spans="10:100" x14ac:dyDescent="0.25">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c r="AT3008"/>
      <c r="AU3008"/>
      <c r="AV3008"/>
      <c r="AW3008"/>
      <c r="AX3008"/>
      <c r="AY3008"/>
      <c r="AZ3008"/>
      <c r="BA3008"/>
      <c r="BB3008"/>
      <c r="BC3008"/>
      <c r="BD3008"/>
      <c r="BE3008"/>
      <c r="BF3008"/>
      <c r="BG3008"/>
      <c r="BH3008"/>
      <c r="BI3008"/>
      <c r="BJ3008"/>
      <c r="BK3008"/>
      <c r="BL3008"/>
      <c r="BM3008"/>
      <c r="BN3008"/>
      <c r="BO3008"/>
      <c r="BP3008"/>
      <c r="BQ3008"/>
      <c r="BR3008"/>
      <c r="BS3008"/>
      <c r="BT3008"/>
      <c r="BU3008"/>
      <c r="BV3008"/>
      <c r="BW3008"/>
      <c r="BX3008"/>
      <c r="BY3008"/>
      <c r="BZ3008"/>
      <c r="CA3008"/>
      <c r="CB3008"/>
      <c r="CC3008"/>
      <c r="CD3008"/>
      <c r="CE3008"/>
      <c r="CF3008"/>
      <c r="CG3008"/>
      <c r="CH3008"/>
      <c r="CI3008"/>
      <c r="CJ3008"/>
      <c r="CK3008"/>
      <c r="CL3008"/>
      <c r="CM3008"/>
      <c r="CN3008"/>
      <c r="CO3008"/>
      <c r="CP3008"/>
      <c r="CQ3008"/>
      <c r="CR3008"/>
      <c r="CS3008"/>
      <c r="CT3008"/>
      <c r="CU3008"/>
      <c r="CV3008"/>
    </row>
    <row r="3009" spans="10:100" x14ac:dyDescent="0.25">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c r="AT3009"/>
      <c r="AU3009"/>
      <c r="AV3009"/>
      <c r="AW3009"/>
      <c r="AX3009"/>
      <c r="AY3009"/>
      <c r="AZ3009"/>
      <c r="BA3009"/>
      <c r="BB3009"/>
      <c r="BC3009"/>
      <c r="BD3009"/>
      <c r="BE3009"/>
      <c r="BF3009"/>
      <c r="BG3009"/>
      <c r="BH3009"/>
      <c r="BI3009"/>
      <c r="BJ3009"/>
      <c r="BK3009"/>
      <c r="BL3009"/>
      <c r="BM3009"/>
      <c r="BN3009"/>
      <c r="BO3009"/>
      <c r="BP3009"/>
      <c r="BQ3009"/>
      <c r="BR3009"/>
      <c r="BS3009"/>
      <c r="BT3009"/>
      <c r="BU3009"/>
      <c r="BV3009"/>
      <c r="BW3009"/>
      <c r="BX3009"/>
      <c r="BY3009"/>
      <c r="BZ3009"/>
      <c r="CA3009"/>
      <c r="CB3009"/>
      <c r="CC3009"/>
      <c r="CD3009"/>
      <c r="CE3009"/>
      <c r="CF3009"/>
      <c r="CG3009"/>
      <c r="CH3009"/>
      <c r="CI3009"/>
      <c r="CJ3009"/>
      <c r="CK3009"/>
      <c r="CL3009"/>
      <c r="CM3009"/>
      <c r="CN3009"/>
      <c r="CO3009"/>
      <c r="CP3009"/>
      <c r="CQ3009"/>
      <c r="CR3009"/>
      <c r="CS3009"/>
      <c r="CT3009"/>
      <c r="CU3009"/>
      <c r="CV3009"/>
    </row>
    <row r="3010" spans="10:100" x14ac:dyDescent="0.25">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c r="AT3010"/>
      <c r="AU3010"/>
      <c r="AV3010"/>
      <c r="AW3010"/>
      <c r="AX3010"/>
      <c r="AY3010"/>
      <c r="AZ3010"/>
      <c r="BA3010"/>
      <c r="BB3010"/>
      <c r="BC3010"/>
      <c r="BD3010"/>
      <c r="BE3010"/>
      <c r="BF3010"/>
      <c r="BG3010"/>
      <c r="BH3010"/>
      <c r="BI3010"/>
      <c r="BJ3010"/>
      <c r="BK3010"/>
      <c r="BL3010"/>
      <c r="BM3010"/>
      <c r="BN3010"/>
      <c r="BO3010"/>
      <c r="BP3010"/>
      <c r="BQ3010"/>
      <c r="BR3010"/>
      <c r="BS3010"/>
      <c r="BT3010"/>
      <c r="BU3010"/>
      <c r="BV3010"/>
      <c r="BW3010"/>
      <c r="BX3010"/>
      <c r="BY3010"/>
      <c r="BZ3010"/>
      <c r="CA3010"/>
      <c r="CB3010"/>
      <c r="CC3010"/>
      <c r="CD3010"/>
      <c r="CE3010"/>
      <c r="CF3010"/>
      <c r="CG3010"/>
      <c r="CH3010"/>
      <c r="CI3010"/>
      <c r="CJ3010"/>
      <c r="CK3010"/>
      <c r="CL3010"/>
      <c r="CM3010"/>
      <c r="CN3010"/>
      <c r="CO3010"/>
      <c r="CP3010"/>
      <c r="CQ3010"/>
      <c r="CR3010"/>
      <c r="CS3010"/>
      <c r="CT3010"/>
      <c r="CU3010"/>
      <c r="CV3010"/>
    </row>
    <row r="3011" spans="10:100" x14ac:dyDescent="0.25">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c r="AT3011"/>
      <c r="AU3011"/>
      <c r="AV3011"/>
      <c r="AW3011"/>
      <c r="AX3011"/>
      <c r="AY3011"/>
      <c r="AZ3011"/>
      <c r="BA3011"/>
      <c r="BB3011"/>
      <c r="BC3011"/>
      <c r="BD3011"/>
      <c r="BE3011"/>
      <c r="BF3011"/>
      <c r="BG3011"/>
      <c r="BH3011"/>
      <c r="BI3011"/>
      <c r="BJ3011"/>
      <c r="BK3011"/>
      <c r="BL3011"/>
      <c r="BM3011"/>
      <c r="BN3011"/>
      <c r="BO3011"/>
      <c r="BP3011"/>
      <c r="BQ3011"/>
      <c r="BR3011"/>
      <c r="BS3011"/>
      <c r="BT3011"/>
      <c r="BU3011"/>
      <c r="BV3011"/>
      <c r="BW3011"/>
      <c r="BX3011"/>
      <c r="BY3011"/>
      <c r="BZ3011"/>
      <c r="CA3011"/>
      <c r="CB3011"/>
      <c r="CC3011"/>
      <c r="CD3011"/>
      <c r="CE3011"/>
      <c r="CF3011"/>
      <c r="CG3011"/>
      <c r="CH3011"/>
      <c r="CI3011"/>
      <c r="CJ3011"/>
      <c r="CK3011"/>
      <c r="CL3011"/>
      <c r="CM3011"/>
      <c r="CN3011"/>
      <c r="CO3011"/>
      <c r="CP3011"/>
      <c r="CQ3011"/>
      <c r="CR3011"/>
      <c r="CS3011"/>
      <c r="CT3011"/>
      <c r="CU3011"/>
      <c r="CV3011"/>
    </row>
    <row r="3012" spans="10:100" x14ac:dyDescent="0.25">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c r="AT3012"/>
      <c r="AU3012"/>
      <c r="AV3012"/>
      <c r="AW3012"/>
      <c r="AX3012"/>
      <c r="AY3012"/>
      <c r="AZ3012"/>
      <c r="BA3012"/>
      <c r="BB3012"/>
      <c r="BC3012"/>
      <c r="BD3012"/>
      <c r="BE3012"/>
      <c r="BF3012"/>
      <c r="BG3012"/>
      <c r="BH3012"/>
      <c r="BI3012"/>
      <c r="BJ3012"/>
      <c r="BK3012"/>
      <c r="BL3012"/>
      <c r="BM3012"/>
      <c r="BN3012"/>
      <c r="BO3012"/>
      <c r="BP3012"/>
      <c r="BQ3012"/>
      <c r="BR3012"/>
      <c r="BS3012"/>
      <c r="BT3012"/>
      <c r="BU3012"/>
      <c r="BV3012"/>
      <c r="BW3012"/>
      <c r="BX3012"/>
      <c r="BY3012"/>
      <c r="BZ3012"/>
      <c r="CA3012"/>
      <c r="CB3012"/>
      <c r="CC3012"/>
      <c r="CD3012"/>
      <c r="CE3012"/>
      <c r="CF3012"/>
      <c r="CG3012"/>
      <c r="CH3012"/>
      <c r="CI3012"/>
      <c r="CJ3012"/>
      <c r="CK3012"/>
      <c r="CL3012"/>
      <c r="CM3012"/>
      <c r="CN3012"/>
      <c r="CO3012"/>
      <c r="CP3012"/>
      <c r="CQ3012"/>
      <c r="CR3012"/>
      <c r="CS3012"/>
      <c r="CT3012"/>
      <c r="CU3012"/>
      <c r="CV3012"/>
    </row>
    <row r="3013" spans="10:100" x14ac:dyDescent="0.25">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c r="AT3013"/>
      <c r="AU3013"/>
      <c r="AV3013"/>
      <c r="AW3013"/>
      <c r="AX3013"/>
      <c r="AY3013"/>
      <c r="AZ3013"/>
      <c r="BA3013"/>
      <c r="BB3013"/>
      <c r="BC3013"/>
      <c r="BD3013"/>
      <c r="BE3013"/>
      <c r="BF3013"/>
      <c r="BG3013"/>
      <c r="BH3013"/>
      <c r="BI3013"/>
      <c r="BJ3013"/>
      <c r="BK3013"/>
      <c r="BL3013"/>
      <c r="BM3013"/>
      <c r="BN3013"/>
      <c r="BO3013"/>
      <c r="BP3013"/>
      <c r="BQ3013"/>
      <c r="BR3013"/>
      <c r="BS3013"/>
      <c r="BT3013"/>
      <c r="BU3013"/>
      <c r="BV3013"/>
      <c r="BW3013"/>
      <c r="BX3013"/>
      <c r="BY3013"/>
      <c r="BZ3013"/>
      <c r="CA3013"/>
      <c r="CB3013"/>
      <c r="CC3013"/>
      <c r="CD3013"/>
      <c r="CE3013"/>
      <c r="CF3013"/>
      <c r="CG3013"/>
      <c r="CH3013"/>
      <c r="CI3013"/>
      <c r="CJ3013"/>
      <c r="CK3013"/>
      <c r="CL3013"/>
      <c r="CM3013"/>
      <c r="CN3013"/>
      <c r="CO3013"/>
      <c r="CP3013"/>
      <c r="CQ3013"/>
      <c r="CR3013"/>
      <c r="CS3013"/>
      <c r="CT3013"/>
      <c r="CU3013"/>
      <c r="CV3013"/>
    </row>
    <row r="3014" spans="10:100" x14ac:dyDescent="0.25">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c r="AT3014"/>
      <c r="AU3014"/>
      <c r="AV3014"/>
      <c r="AW3014"/>
      <c r="AX3014"/>
      <c r="AY3014"/>
      <c r="AZ3014"/>
      <c r="BA3014"/>
      <c r="BB3014"/>
      <c r="BC3014"/>
      <c r="BD3014"/>
      <c r="BE3014"/>
      <c r="BF3014"/>
      <c r="BG3014"/>
      <c r="BH3014"/>
      <c r="BI3014"/>
      <c r="BJ3014"/>
      <c r="BK3014"/>
      <c r="BL3014"/>
      <c r="BM3014"/>
      <c r="BN3014"/>
      <c r="BO3014"/>
      <c r="BP3014"/>
      <c r="BQ3014"/>
      <c r="BR3014"/>
      <c r="BS3014"/>
      <c r="BT3014"/>
      <c r="BU3014"/>
      <c r="BV3014"/>
      <c r="BW3014"/>
      <c r="BX3014"/>
      <c r="BY3014"/>
      <c r="BZ3014"/>
      <c r="CA3014"/>
      <c r="CB3014"/>
      <c r="CC3014"/>
      <c r="CD3014"/>
      <c r="CE3014"/>
      <c r="CF3014"/>
      <c r="CG3014"/>
      <c r="CH3014"/>
      <c r="CI3014"/>
      <c r="CJ3014"/>
      <c r="CK3014"/>
      <c r="CL3014"/>
      <c r="CM3014"/>
      <c r="CN3014"/>
      <c r="CO3014"/>
      <c r="CP3014"/>
      <c r="CQ3014"/>
      <c r="CR3014"/>
      <c r="CS3014"/>
      <c r="CT3014"/>
      <c r="CU3014"/>
      <c r="CV3014"/>
    </row>
    <row r="3015" spans="10:100" x14ac:dyDescent="0.2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c r="AT3015"/>
      <c r="AU3015"/>
      <c r="AV3015"/>
      <c r="AW3015"/>
      <c r="AX3015"/>
      <c r="AY3015"/>
      <c r="AZ3015"/>
      <c r="BA3015"/>
      <c r="BB3015"/>
      <c r="BC3015"/>
      <c r="BD3015"/>
      <c r="BE3015"/>
      <c r="BF3015"/>
      <c r="BG3015"/>
      <c r="BH3015"/>
      <c r="BI3015"/>
      <c r="BJ3015"/>
      <c r="BK3015"/>
      <c r="BL3015"/>
      <c r="BM3015"/>
      <c r="BN3015"/>
      <c r="BO3015"/>
      <c r="BP3015"/>
      <c r="BQ3015"/>
      <c r="BR3015"/>
      <c r="BS3015"/>
      <c r="BT3015"/>
      <c r="BU3015"/>
      <c r="BV3015"/>
      <c r="BW3015"/>
      <c r="BX3015"/>
      <c r="BY3015"/>
      <c r="BZ3015"/>
      <c r="CA3015"/>
      <c r="CB3015"/>
      <c r="CC3015"/>
      <c r="CD3015"/>
      <c r="CE3015"/>
      <c r="CF3015"/>
      <c r="CG3015"/>
      <c r="CH3015"/>
      <c r="CI3015"/>
      <c r="CJ3015"/>
      <c r="CK3015"/>
      <c r="CL3015"/>
      <c r="CM3015"/>
      <c r="CN3015"/>
      <c r="CO3015"/>
      <c r="CP3015"/>
      <c r="CQ3015"/>
      <c r="CR3015"/>
      <c r="CS3015"/>
      <c r="CT3015"/>
      <c r="CU3015"/>
      <c r="CV3015"/>
    </row>
    <row r="3016" spans="10:100" x14ac:dyDescent="0.25">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c r="AT3016"/>
      <c r="AU3016"/>
      <c r="AV3016"/>
      <c r="AW3016"/>
      <c r="AX3016"/>
      <c r="AY3016"/>
      <c r="AZ3016"/>
      <c r="BA3016"/>
      <c r="BB3016"/>
      <c r="BC3016"/>
      <c r="BD3016"/>
      <c r="BE3016"/>
      <c r="BF3016"/>
      <c r="BG3016"/>
      <c r="BH3016"/>
      <c r="BI3016"/>
      <c r="BJ3016"/>
      <c r="BK3016"/>
      <c r="BL3016"/>
      <c r="BM3016"/>
      <c r="BN3016"/>
      <c r="BO3016"/>
      <c r="BP3016"/>
      <c r="BQ3016"/>
      <c r="BR3016"/>
      <c r="BS3016"/>
      <c r="BT3016"/>
      <c r="BU3016"/>
      <c r="BV3016"/>
      <c r="BW3016"/>
      <c r="BX3016"/>
      <c r="BY3016"/>
      <c r="BZ3016"/>
      <c r="CA3016"/>
      <c r="CB3016"/>
      <c r="CC3016"/>
      <c r="CD3016"/>
      <c r="CE3016"/>
      <c r="CF3016"/>
      <c r="CG3016"/>
      <c r="CH3016"/>
      <c r="CI3016"/>
      <c r="CJ3016"/>
      <c r="CK3016"/>
      <c r="CL3016"/>
      <c r="CM3016"/>
      <c r="CN3016"/>
      <c r="CO3016"/>
      <c r="CP3016"/>
      <c r="CQ3016"/>
      <c r="CR3016"/>
      <c r="CS3016"/>
      <c r="CT3016"/>
      <c r="CU3016"/>
      <c r="CV3016"/>
    </row>
    <row r="3017" spans="10:100" x14ac:dyDescent="0.25">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c r="AT3017"/>
      <c r="AU3017"/>
      <c r="AV3017"/>
      <c r="AW3017"/>
      <c r="AX3017"/>
      <c r="AY3017"/>
      <c r="AZ3017"/>
      <c r="BA3017"/>
      <c r="BB3017"/>
      <c r="BC3017"/>
      <c r="BD3017"/>
      <c r="BE3017"/>
      <c r="BF3017"/>
      <c r="BG3017"/>
      <c r="BH3017"/>
      <c r="BI3017"/>
      <c r="BJ3017"/>
      <c r="BK3017"/>
      <c r="BL3017"/>
      <c r="BM3017"/>
      <c r="BN3017"/>
      <c r="BO3017"/>
      <c r="BP3017"/>
      <c r="BQ3017"/>
      <c r="BR3017"/>
      <c r="BS3017"/>
      <c r="BT3017"/>
      <c r="BU3017"/>
      <c r="BV3017"/>
      <c r="BW3017"/>
      <c r="BX3017"/>
      <c r="BY3017"/>
      <c r="BZ3017"/>
      <c r="CA3017"/>
      <c r="CB3017"/>
      <c r="CC3017"/>
      <c r="CD3017"/>
      <c r="CE3017"/>
      <c r="CF3017"/>
      <c r="CG3017"/>
      <c r="CH3017"/>
      <c r="CI3017"/>
      <c r="CJ3017"/>
      <c r="CK3017"/>
      <c r="CL3017"/>
      <c r="CM3017"/>
      <c r="CN3017"/>
      <c r="CO3017"/>
      <c r="CP3017"/>
      <c r="CQ3017"/>
      <c r="CR3017"/>
      <c r="CS3017"/>
      <c r="CT3017"/>
      <c r="CU3017"/>
      <c r="CV3017"/>
    </row>
    <row r="3018" spans="10:100" x14ac:dyDescent="0.25">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c r="AT3018"/>
      <c r="AU3018"/>
      <c r="AV3018"/>
      <c r="AW3018"/>
      <c r="AX3018"/>
      <c r="AY3018"/>
      <c r="AZ3018"/>
      <c r="BA3018"/>
      <c r="BB3018"/>
      <c r="BC3018"/>
      <c r="BD3018"/>
      <c r="BE3018"/>
      <c r="BF3018"/>
      <c r="BG3018"/>
      <c r="BH3018"/>
      <c r="BI3018"/>
      <c r="BJ3018"/>
      <c r="BK3018"/>
      <c r="BL3018"/>
      <c r="BM3018"/>
      <c r="BN3018"/>
      <c r="BO3018"/>
      <c r="BP3018"/>
      <c r="BQ3018"/>
      <c r="BR3018"/>
      <c r="BS3018"/>
      <c r="BT3018"/>
      <c r="BU3018"/>
      <c r="BV3018"/>
      <c r="BW3018"/>
      <c r="BX3018"/>
      <c r="BY3018"/>
      <c r="BZ3018"/>
      <c r="CA3018"/>
      <c r="CB3018"/>
      <c r="CC3018"/>
      <c r="CD3018"/>
      <c r="CE3018"/>
      <c r="CF3018"/>
      <c r="CG3018"/>
      <c r="CH3018"/>
      <c r="CI3018"/>
      <c r="CJ3018"/>
      <c r="CK3018"/>
      <c r="CL3018"/>
      <c r="CM3018"/>
      <c r="CN3018"/>
      <c r="CO3018"/>
      <c r="CP3018"/>
      <c r="CQ3018"/>
      <c r="CR3018"/>
      <c r="CS3018"/>
      <c r="CT3018"/>
      <c r="CU3018"/>
      <c r="CV3018"/>
    </row>
    <row r="3019" spans="10:100" x14ac:dyDescent="0.25">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c r="AT3019"/>
      <c r="AU3019"/>
      <c r="AV3019"/>
      <c r="AW3019"/>
      <c r="AX3019"/>
      <c r="AY3019"/>
      <c r="AZ3019"/>
      <c r="BA3019"/>
      <c r="BB3019"/>
      <c r="BC3019"/>
      <c r="BD3019"/>
      <c r="BE3019"/>
      <c r="BF3019"/>
      <c r="BG3019"/>
      <c r="BH3019"/>
      <c r="BI3019"/>
      <c r="BJ3019"/>
      <c r="BK3019"/>
      <c r="BL3019"/>
      <c r="BM3019"/>
      <c r="BN3019"/>
      <c r="BO3019"/>
      <c r="BP3019"/>
      <c r="BQ3019"/>
      <c r="BR3019"/>
      <c r="BS3019"/>
      <c r="BT3019"/>
      <c r="BU3019"/>
      <c r="BV3019"/>
      <c r="BW3019"/>
      <c r="BX3019"/>
      <c r="BY3019"/>
      <c r="BZ3019"/>
      <c r="CA3019"/>
      <c r="CB3019"/>
      <c r="CC3019"/>
      <c r="CD3019"/>
      <c r="CE3019"/>
      <c r="CF3019"/>
      <c r="CG3019"/>
      <c r="CH3019"/>
      <c r="CI3019"/>
      <c r="CJ3019"/>
      <c r="CK3019"/>
      <c r="CL3019"/>
      <c r="CM3019"/>
      <c r="CN3019"/>
      <c r="CO3019"/>
      <c r="CP3019"/>
      <c r="CQ3019"/>
      <c r="CR3019"/>
      <c r="CS3019"/>
      <c r="CT3019"/>
      <c r="CU3019"/>
      <c r="CV3019"/>
    </row>
    <row r="3020" spans="10:100" x14ac:dyDescent="0.25">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c r="AT3020"/>
      <c r="AU3020"/>
      <c r="AV3020"/>
      <c r="AW3020"/>
      <c r="AX3020"/>
      <c r="AY3020"/>
      <c r="AZ3020"/>
      <c r="BA3020"/>
      <c r="BB3020"/>
      <c r="BC3020"/>
      <c r="BD3020"/>
      <c r="BE3020"/>
      <c r="BF3020"/>
      <c r="BG3020"/>
      <c r="BH3020"/>
      <c r="BI3020"/>
      <c r="BJ3020"/>
      <c r="BK3020"/>
      <c r="BL3020"/>
      <c r="BM3020"/>
      <c r="BN3020"/>
      <c r="BO3020"/>
      <c r="BP3020"/>
      <c r="BQ3020"/>
      <c r="BR3020"/>
      <c r="BS3020"/>
      <c r="BT3020"/>
      <c r="BU3020"/>
      <c r="BV3020"/>
      <c r="BW3020"/>
      <c r="BX3020"/>
      <c r="BY3020"/>
      <c r="BZ3020"/>
      <c r="CA3020"/>
      <c r="CB3020"/>
      <c r="CC3020"/>
      <c r="CD3020"/>
      <c r="CE3020"/>
      <c r="CF3020"/>
      <c r="CG3020"/>
      <c r="CH3020"/>
      <c r="CI3020"/>
      <c r="CJ3020"/>
      <c r="CK3020"/>
      <c r="CL3020"/>
      <c r="CM3020"/>
      <c r="CN3020"/>
      <c r="CO3020"/>
      <c r="CP3020"/>
      <c r="CQ3020"/>
      <c r="CR3020"/>
      <c r="CS3020"/>
      <c r="CT3020"/>
      <c r="CU3020"/>
      <c r="CV3020"/>
    </row>
    <row r="3021" spans="10:100" x14ac:dyDescent="0.25">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c r="AT3021"/>
      <c r="AU3021"/>
      <c r="AV3021"/>
      <c r="AW3021"/>
      <c r="AX3021"/>
      <c r="AY3021"/>
      <c r="AZ3021"/>
      <c r="BA3021"/>
      <c r="BB3021"/>
      <c r="BC3021"/>
      <c r="BD3021"/>
      <c r="BE3021"/>
      <c r="BF3021"/>
      <c r="BG3021"/>
      <c r="BH3021"/>
      <c r="BI3021"/>
      <c r="BJ3021"/>
      <c r="BK3021"/>
      <c r="BL3021"/>
      <c r="BM3021"/>
      <c r="BN3021"/>
      <c r="BO3021"/>
      <c r="BP3021"/>
      <c r="BQ3021"/>
      <c r="BR3021"/>
      <c r="BS3021"/>
      <c r="BT3021"/>
      <c r="BU3021"/>
      <c r="BV3021"/>
      <c r="BW3021"/>
      <c r="BX3021"/>
      <c r="BY3021"/>
      <c r="BZ3021"/>
      <c r="CA3021"/>
      <c r="CB3021"/>
      <c r="CC3021"/>
      <c r="CD3021"/>
      <c r="CE3021"/>
      <c r="CF3021"/>
      <c r="CG3021"/>
      <c r="CH3021"/>
      <c r="CI3021"/>
      <c r="CJ3021"/>
      <c r="CK3021"/>
      <c r="CL3021"/>
      <c r="CM3021"/>
      <c r="CN3021"/>
      <c r="CO3021"/>
      <c r="CP3021"/>
      <c r="CQ3021"/>
      <c r="CR3021"/>
      <c r="CS3021"/>
      <c r="CT3021"/>
      <c r="CU3021"/>
      <c r="CV3021"/>
    </row>
    <row r="3022" spans="10:100" x14ac:dyDescent="0.25">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c r="AT3022"/>
      <c r="AU3022"/>
      <c r="AV3022"/>
      <c r="AW3022"/>
      <c r="AX3022"/>
      <c r="AY3022"/>
      <c r="AZ3022"/>
      <c r="BA3022"/>
      <c r="BB3022"/>
      <c r="BC3022"/>
      <c r="BD3022"/>
      <c r="BE3022"/>
      <c r="BF3022"/>
      <c r="BG3022"/>
      <c r="BH3022"/>
      <c r="BI3022"/>
      <c r="BJ3022"/>
      <c r="BK3022"/>
      <c r="BL3022"/>
      <c r="BM3022"/>
      <c r="BN3022"/>
      <c r="BO3022"/>
      <c r="BP3022"/>
      <c r="BQ3022"/>
      <c r="BR3022"/>
      <c r="BS3022"/>
      <c r="BT3022"/>
      <c r="BU3022"/>
      <c r="BV3022"/>
      <c r="BW3022"/>
      <c r="BX3022"/>
      <c r="BY3022"/>
      <c r="BZ3022"/>
      <c r="CA3022"/>
      <c r="CB3022"/>
      <c r="CC3022"/>
      <c r="CD3022"/>
      <c r="CE3022"/>
      <c r="CF3022"/>
      <c r="CG3022"/>
      <c r="CH3022"/>
      <c r="CI3022"/>
      <c r="CJ3022"/>
      <c r="CK3022"/>
      <c r="CL3022"/>
      <c r="CM3022"/>
      <c r="CN3022"/>
      <c r="CO3022"/>
      <c r="CP3022"/>
      <c r="CQ3022"/>
      <c r="CR3022"/>
      <c r="CS3022"/>
      <c r="CT3022"/>
      <c r="CU3022"/>
      <c r="CV3022"/>
    </row>
    <row r="3023" spans="10:100" x14ac:dyDescent="0.25">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c r="AT3023"/>
      <c r="AU3023"/>
      <c r="AV3023"/>
      <c r="AW3023"/>
      <c r="AX3023"/>
      <c r="AY3023"/>
      <c r="AZ3023"/>
      <c r="BA3023"/>
      <c r="BB3023"/>
      <c r="BC3023"/>
      <c r="BD3023"/>
      <c r="BE3023"/>
      <c r="BF3023"/>
      <c r="BG3023"/>
      <c r="BH3023"/>
      <c r="BI3023"/>
      <c r="BJ3023"/>
      <c r="BK3023"/>
      <c r="BL3023"/>
      <c r="BM3023"/>
      <c r="BN3023"/>
      <c r="BO3023"/>
      <c r="BP3023"/>
      <c r="BQ3023"/>
      <c r="BR3023"/>
      <c r="BS3023"/>
      <c r="BT3023"/>
      <c r="BU3023"/>
      <c r="BV3023"/>
      <c r="BW3023"/>
      <c r="BX3023"/>
      <c r="BY3023"/>
      <c r="BZ3023"/>
      <c r="CA3023"/>
      <c r="CB3023"/>
      <c r="CC3023"/>
      <c r="CD3023"/>
      <c r="CE3023"/>
      <c r="CF3023"/>
      <c r="CG3023"/>
      <c r="CH3023"/>
      <c r="CI3023"/>
      <c r="CJ3023"/>
      <c r="CK3023"/>
      <c r="CL3023"/>
      <c r="CM3023"/>
      <c r="CN3023"/>
      <c r="CO3023"/>
      <c r="CP3023"/>
      <c r="CQ3023"/>
      <c r="CR3023"/>
      <c r="CS3023"/>
      <c r="CT3023"/>
      <c r="CU3023"/>
      <c r="CV3023"/>
    </row>
    <row r="3024" spans="10:100" x14ac:dyDescent="0.25">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c r="AT3024"/>
      <c r="AU3024"/>
      <c r="AV3024"/>
      <c r="AW3024"/>
      <c r="AX3024"/>
      <c r="AY3024"/>
      <c r="AZ3024"/>
      <c r="BA3024"/>
      <c r="BB3024"/>
      <c r="BC3024"/>
      <c r="BD3024"/>
      <c r="BE3024"/>
      <c r="BF3024"/>
      <c r="BG3024"/>
      <c r="BH3024"/>
      <c r="BI3024"/>
      <c r="BJ3024"/>
      <c r="BK3024"/>
      <c r="BL3024"/>
      <c r="BM3024"/>
      <c r="BN3024"/>
      <c r="BO3024"/>
      <c r="BP3024"/>
      <c r="BQ3024"/>
      <c r="BR3024"/>
      <c r="BS3024"/>
      <c r="BT3024"/>
      <c r="BU3024"/>
      <c r="BV3024"/>
      <c r="BW3024"/>
      <c r="BX3024"/>
      <c r="BY3024"/>
      <c r="BZ3024"/>
      <c r="CA3024"/>
      <c r="CB3024"/>
      <c r="CC3024"/>
      <c r="CD3024"/>
      <c r="CE3024"/>
      <c r="CF3024"/>
      <c r="CG3024"/>
      <c r="CH3024"/>
      <c r="CI3024"/>
      <c r="CJ3024"/>
      <c r="CK3024"/>
      <c r="CL3024"/>
      <c r="CM3024"/>
      <c r="CN3024"/>
      <c r="CO3024"/>
      <c r="CP3024"/>
      <c r="CQ3024"/>
      <c r="CR3024"/>
      <c r="CS3024"/>
      <c r="CT3024"/>
      <c r="CU3024"/>
      <c r="CV3024"/>
    </row>
    <row r="3025" spans="10:100" x14ac:dyDescent="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c r="AT3025"/>
      <c r="AU3025"/>
      <c r="AV3025"/>
      <c r="AW3025"/>
      <c r="AX3025"/>
      <c r="AY3025"/>
      <c r="AZ3025"/>
      <c r="BA3025"/>
      <c r="BB3025"/>
      <c r="BC3025"/>
      <c r="BD3025"/>
      <c r="BE3025"/>
      <c r="BF3025"/>
      <c r="BG3025"/>
      <c r="BH3025"/>
      <c r="BI3025"/>
      <c r="BJ3025"/>
      <c r="BK3025"/>
      <c r="BL3025"/>
      <c r="BM3025"/>
      <c r="BN3025"/>
      <c r="BO3025"/>
      <c r="BP3025"/>
      <c r="BQ3025"/>
      <c r="BR3025"/>
      <c r="BS3025"/>
      <c r="BT3025"/>
      <c r="BU3025"/>
      <c r="BV3025"/>
      <c r="BW3025"/>
      <c r="BX3025"/>
      <c r="BY3025"/>
      <c r="BZ3025"/>
      <c r="CA3025"/>
      <c r="CB3025"/>
      <c r="CC3025"/>
      <c r="CD3025"/>
      <c r="CE3025"/>
      <c r="CF3025"/>
      <c r="CG3025"/>
      <c r="CH3025"/>
      <c r="CI3025"/>
      <c r="CJ3025"/>
      <c r="CK3025"/>
      <c r="CL3025"/>
      <c r="CM3025"/>
      <c r="CN3025"/>
      <c r="CO3025"/>
      <c r="CP3025"/>
      <c r="CQ3025"/>
      <c r="CR3025"/>
      <c r="CS3025"/>
      <c r="CT3025"/>
      <c r="CU3025"/>
      <c r="CV3025"/>
    </row>
    <row r="3026" spans="10:100" x14ac:dyDescent="0.25">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c r="AT3026"/>
      <c r="AU3026"/>
      <c r="AV3026"/>
      <c r="AW3026"/>
      <c r="AX3026"/>
      <c r="AY3026"/>
      <c r="AZ3026"/>
      <c r="BA3026"/>
      <c r="BB3026"/>
      <c r="BC3026"/>
      <c r="BD3026"/>
      <c r="BE3026"/>
      <c r="BF3026"/>
      <c r="BG3026"/>
      <c r="BH3026"/>
      <c r="BI3026"/>
      <c r="BJ3026"/>
      <c r="BK3026"/>
      <c r="BL3026"/>
      <c r="BM3026"/>
      <c r="BN3026"/>
      <c r="BO3026"/>
      <c r="BP3026"/>
      <c r="BQ3026"/>
      <c r="BR3026"/>
      <c r="BS3026"/>
      <c r="BT3026"/>
      <c r="BU3026"/>
      <c r="BV3026"/>
      <c r="BW3026"/>
      <c r="BX3026"/>
      <c r="BY3026"/>
      <c r="BZ3026"/>
      <c r="CA3026"/>
      <c r="CB3026"/>
      <c r="CC3026"/>
      <c r="CD3026"/>
      <c r="CE3026"/>
      <c r="CF3026"/>
      <c r="CG3026"/>
      <c r="CH3026"/>
      <c r="CI3026"/>
      <c r="CJ3026"/>
      <c r="CK3026"/>
      <c r="CL3026"/>
      <c r="CM3026"/>
      <c r="CN3026"/>
      <c r="CO3026"/>
      <c r="CP3026"/>
      <c r="CQ3026"/>
      <c r="CR3026"/>
      <c r="CS3026"/>
      <c r="CT3026"/>
      <c r="CU3026"/>
      <c r="CV3026"/>
    </row>
    <row r="3027" spans="10:100" x14ac:dyDescent="0.25">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c r="AT3027"/>
      <c r="AU3027"/>
      <c r="AV3027"/>
      <c r="AW3027"/>
      <c r="AX3027"/>
      <c r="AY3027"/>
      <c r="AZ3027"/>
      <c r="BA3027"/>
      <c r="BB3027"/>
      <c r="BC3027"/>
      <c r="BD3027"/>
      <c r="BE3027"/>
      <c r="BF3027"/>
      <c r="BG3027"/>
      <c r="BH3027"/>
      <c r="BI3027"/>
      <c r="BJ3027"/>
      <c r="BK3027"/>
      <c r="BL3027"/>
      <c r="BM3027"/>
      <c r="BN3027"/>
      <c r="BO3027"/>
      <c r="BP3027"/>
      <c r="BQ3027"/>
      <c r="BR3027"/>
      <c r="BS3027"/>
      <c r="BT3027"/>
      <c r="BU3027"/>
      <c r="BV3027"/>
      <c r="BW3027"/>
      <c r="BX3027"/>
      <c r="BY3027"/>
      <c r="BZ3027"/>
      <c r="CA3027"/>
      <c r="CB3027"/>
      <c r="CC3027"/>
      <c r="CD3027"/>
      <c r="CE3027"/>
      <c r="CF3027"/>
      <c r="CG3027"/>
      <c r="CH3027"/>
      <c r="CI3027"/>
      <c r="CJ3027"/>
      <c r="CK3027"/>
      <c r="CL3027"/>
      <c r="CM3027"/>
      <c r="CN3027"/>
      <c r="CO3027"/>
      <c r="CP3027"/>
      <c r="CQ3027"/>
      <c r="CR3027"/>
      <c r="CS3027"/>
      <c r="CT3027"/>
      <c r="CU3027"/>
      <c r="CV3027"/>
    </row>
    <row r="3028" spans="10:100" x14ac:dyDescent="0.25">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c r="AT3028"/>
      <c r="AU3028"/>
      <c r="AV3028"/>
      <c r="AW3028"/>
      <c r="AX3028"/>
      <c r="AY3028"/>
      <c r="AZ3028"/>
      <c r="BA3028"/>
      <c r="BB3028"/>
      <c r="BC3028"/>
      <c r="BD3028"/>
      <c r="BE3028"/>
      <c r="BF3028"/>
      <c r="BG3028"/>
      <c r="BH3028"/>
      <c r="BI3028"/>
      <c r="BJ3028"/>
      <c r="BK3028"/>
      <c r="BL3028"/>
      <c r="BM3028"/>
      <c r="BN3028"/>
      <c r="BO3028"/>
      <c r="BP3028"/>
      <c r="BQ3028"/>
      <c r="BR3028"/>
      <c r="BS3028"/>
      <c r="BT3028"/>
      <c r="BU3028"/>
      <c r="BV3028"/>
      <c r="BW3028"/>
      <c r="BX3028"/>
      <c r="BY3028"/>
      <c r="BZ3028"/>
      <c r="CA3028"/>
      <c r="CB3028"/>
      <c r="CC3028"/>
      <c r="CD3028"/>
      <c r="CE3028"/>
      <c r="CF3028"/>
      <c r="CG3028"/>
      <c r="CH3028"/>
      <c r="CI3028"/>
      <c r="CJ3028"/>
      <c r="CK3028"/>
      <c r="CL3028"/>
      <c r="CM3028"/>
      <c r="CN3028"/>
      <c r="CO3028"/>
      <c r="CP3028"/>
      <c r="CQ3028"/>
      <c r="CR3028"/>
      <c r="CS3028"/>
      <c r="CT3028"/>
      <c r="CU3028"/>
      <c r="CV3028"/>
    </row>
    <row r="3029" spans="10:100" x14ac:dyDescent="0.25">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c r="AT3029"/>
      <c r="AU3029"/>
      <c r="AV3029"/>
      <c r="AW3029"/>
      <c r="AX3029"/>
      <c r="AY3029"/>
      <c r="AZ3029"/>
      <c r="BA3029"/>
      <c r="BB3029"/>
      <c r="BC3029"/>
      <c r="BD3029"/>
      <c r="BE3029"/>
      <c r="BF3029"/>
      <c r="BG3029"/>
      <c r="BH3029"/>
      <c r="BI3029"/>
      <c r="BJ3029"/>
      <c r="BK3029"/>
      <c r="BL3029"/>
      <c r="BM3029"/>
      <c r="BN3029"/>
      <c r="BO3029"/>
      <c r="BP3029"/>
      <c r="BQ3029"/>
      <c r="BR3029"/>
      <c r="BS3029"/>
      <c r="BT3029"/>
      <c r="BU3029"/>
      <c r="BV3029"/>
      <c r="BW3029"/>
      <c r="BX3029"/>
      <c r="BY3029"/>
      <c r="BZ3029"/>
      <c r="CA3029"/>
      <c r="CB3029"/>
      <c r="CC3029"/>
      <c r="CD3029"/>
      <c r="CE3029"/>
      <c r="CF3029"/>
      <c r="CG3029"/>
      <c r="CH3029"/>
      <c r="CI3029"/>
      <c r="CJ3029"/>
      <c r="CK3029"/>
      <c r="CL3029"/>
      <c r="CM3029"/>
      <c r="CN3029"/>
      <c r="CO3029"/>
      <c r="CP3029"/>
      <c r="CQ3029"/>
      <c r="CR3029"/>
      <c r="CS3029"/>
      <c r="CT3029"/>
      <c r="CU3029"/>
      <c r="CV3029"/>
    </row>
    <row r="3030" spans="10:100" x14ac:dyDescent="0.25">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c r="AT3030"/>
      <c r="AU3030"/>
      <c r="AV3030"/>
      <c r="AW3030"/>
      <c r="AX3030"/>
      <c r="AY3030"/>
      <c r="AZ3030"/>
      <c r="BA3030"/>
      <c r="BB3030"/>
      <c r="BC3030"/>
      <c r="BD3030"/>
      <c r="BE3030"/>
      <c r="BF3030"/>
      <c r="BG3030"/>
      <c r="BH3030"/>
      <c r="BI3030"/>
      <c r="BJ3030"/>
      <c r="BK3030"/>
      <c r="BL3030"/>
      <c r="BM3030"/>
      <c r="BN3030"/>
      <c r="BO3030"/>
      <c r="BP3030"/>
      <c r="BQ3030"/>
      <c r="BR3030"/>
      <c r="BS3030"/>
      <c r="BT3030"/>
      <c r="BU3030"/>
      <c r="BV3030"/>
      <c r="BW3030"/>
      <c r="BX3030"/>
      <c r="BY3030"/>
      <c r="BZ3030"/>
      <c r="CA3030"/>
      <c r="CB3030"/>
      <c r="CC3030"/>
      <c r="CD3030"/>
      <c r="CE3030"/>
      <c r="CF3030"/>
      <c r="CG3030"/>
      <c r="CH3030"/>
      <c r="CI3030"/>
      <c r="CJ3030"/>
      <c r="CK3030"/>
      <c r="CL3030"/>
      <c r="CM3030"/>
      <c r="CN3030"/>
      <c r="CO3030"/>
      <c r="CP3030"/>
      <c r="CQ3030"/>
      <c r="CR3030"/>
      <c r="CS3030"/>
      <c r="CT3030"/>
      <c r="CU3030"/>
      <c r="CV3030"/>
    </row>
    <row r="3031" spans="10:100" x14ac:dyDescent="0.25">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c r="AT3031"/>
      <c r="AU3031"/>
      <c r="AV3031"/>
      <c r="AW3031"/>
      <c r="AX3031"/>
      <c r="AY3031"/>
      <c r="AZ3031"/>
      <c r="BA3031"/>
      <c r="BB3031"/>
      <c r="BC3031"/>
      <c r="BD3031"/>
      <c r="BE3031"/>
      <c r="BF3031"/>
      <c r="BG3031"/>
      <c r="BH3031"/>
      <c r="BI3031"/>
      <c r="BJ3031"/>
      <c r="BK3031"/>
      <c r="BL3031"/>
      <c r="BM3031"/>
      <c r="BN3031"/>
      <c r="BO3031"/>
      <c r="BP3031"/>
      <c r="BQ3031"/>
      <c r="BR3031"/>
      <c r="BS3031"/>
      <c r="BT3031"/>
      <c r="BU3031"/>
      <c r="BV3031"/>
      <c r="BW3031"/>
      <c r="BX3031"/>
      <c r="BY3031"/>
      <c r="BZ3031"/>
      <c r="CA3031"/>
      <c r="CB3031"/>
      <c r="CC3031"/>
      <c r="CD3031"/>
      <c r="CE3031"/>
      <c r="CF3031"/>
      <c r="CG3031"/>
      <c r="CH3031"/>
      <c r="CI3031"/>
      <c r="CJ3031"/>
      <c r="CK3031"/>
      <c r="CL3031"/>
      <c r="CM3031"/>
      <c r="CN3031"/>
      <c r="CO3031"/>
      <c r="CP3031"/>
      <c r="CQ3031"/>
      <c r="CR3031"/>
      <c r="CS3031"/>
      <c r="CT3031"/>
      <c r="CU3031"/>
      <c r="CV3031"/>
    </row>
    <row r="3032" spans="10:100" x14ac:dyDescent="0.25">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c r="AT3032"/>
      <c r="AU3032"/>
      <c r="AV3032"/>
      <c r="AW3032"/>
      <c r="AX3032"/>
      <c r="AY3032"/>
      <c r="AZ3032"/>
      <c r="BA3032"/>
      <c r="BB3032"/>
      <c r="BC3032"/>
      <c r="BD3032"/>
      <c r="BE3032"/>
      <c r="BF3032"/>
      <c r="BG3032"/>
      <c r="BH3032"/>
      <c r="BI3032"/>
      <c r="BJ3032"/>
      <c r="BK3032"/>
      <c r="BL3032"/>
      <c r="BM3032"/>
      <c r="BN3032"/>
      <c r="BO3032"/>
      <c r="BP3032"/>
      <c r="BQ3032"/>
      <c r="BR3032"/>
      <c r="BS3032"/>
      <c r="BT3032"/>
      <c r="BU3032"/>
      <c r="BV3032"/>
      <c r="BW3032"/>
      <c r="BX3032"/>
      <c r="BY3032"/>
      <c r="BZ3032"/>
      <c r="CA3032"/>
      <c r="CB3032"/>
      <c r="CC3032"/>
      <c r="CD3032"/>
      <c r="CE3032"/>
      <c r="CF3032"/>
      <c r="CG3032"/>
      <c r="CH3032"/>
      <c r="CI3032"/>
      <c r="CJ3032"/>
      <c r="CK3032"/>
      <c r="CL3032"/>
      <c r="CM3032"/>
      <c r="CN3032"/>
      <c r="CO3032"/>
      <c r="CP3032"/>
      <c r="CQ3032"/>
      <c r="CR3032"/>
      <c r="CS3032"/>
      <c r="CT3032"/>
      <c r="CU3032"/>
      <c r="CV3032"/>
    </row>
    <row r="3033" spans="10:100" x14ac:dyDescent="0.25">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c r="AT3033"/>
      <c r="AU3033"/>
      <c r="AV3033"/>
      <c r="AW3033"/>
      <c r="AX3033"/>
      <c r="AY3033"/>
      <c r="AZ3033"/>
      <c r="BA3033"/>
      <c r="BB3033"/>
      <c r="BC3033"/>
      <c r="BD3033"/>
      <c r="BE3033"/>
      <c r="BF3033"/>
      <c r="BG3033"/>
      <c r="BH3033"/>
      <c r="BI3033"/>
      <c r="BJ3033"/>
      <c r="BK3033"/>
      <c r="BL3033"/>
      <c r="BM3033"/>
      <c r="BN3033"/>
      <c r="BO3033"/>
      <c r="BP3033"/>
      <c r="BQ3033"/>
      <c r="BR3033"/>
      <c r="BS3033"/>
      <c r="BT3033"/>
      <c r="BU3033"/>
      <c r="BV3033"/>
      <c r="BW3033"/>
      <c r="BX3033"/>
      <c r="BY3033"/>
      <c r="BZ3033"/>
      <c r="CA3033"/>
      <c r="CB3033"/>
      <c r="CC3033"/>
      <c r="CD3033"/>
      <c r="CE3033"/>
      <c r="CF3033"/>
      <c r="CG3033"/>
      <c r="CH3033"/>
      <c r="CI3033"/>
      <c r="CJ3033"/>
      <c r="CK3033"/>
      <c r="CL3033"/>
      <c r="CM3033"/>
      <c r="CN3033"/>
      <c r="CO3033"/>
      <c r="CP3033"/>
      <c r="CQ3033"/>
      <c r="CR3033"/>
      <c r="CS3033"/>
      <c r="CT3033"/>
      <c r="CU3033"/>
      <c r="CV3033"/>
    </row>
    <row r="3034" spans="10:100" x14ac:dyDescent="0.25">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c r="AT3034"/>
      <c r="AU3034"/>
      <c r="AV3034"/>
      <c r="AW3034"/>
      <c r="AX3034"/>
      <c r="AY3034"/>
      <c r="AZ3034"/>
      <c r="BA3034"/>
      <c r="BB3034"/>
      <c r="BC3034"/>
      <c r="BD3034"/>
      <c r="BE3034"/>
      <c r="BF3034"/>
      <c r="BG3034"/>
      <c r="BH3034"/>
      <c r="BI3034"/>
      <c r="BJ3034"/>
      <c r="BK3034"/>
      <c r="BL3034"/>
      <c r="BM3034"/>
      <c r="BN3034"/>
      <c r="BO3034"/>
      <c r="BP3034"/>
      <c r="BQ3034"/>
      <c r="BR3034"/>
      <c r="BS3034"/>
      <c r="BT3034"/>
      <c r="BU3034"/>
      <c r="BV3034"/>
      <c r="BW3034"/>
      <c r="BX3034"/>
      <c r="BY3034"/>
      <c r="BZ3034"/>
      <c r="CA3034"/>
      <c r="CB3034"/>
      <c r="CC3034"/>
      <c r="CD3034"/>
      <c r="CE3034"/>
      <c r="CF3034"/>
      <c r="CG3034"/>
      <c r="CH3034"/>
      <c r="CI3034"/>
      <c r="CJ3034"/>
      <c r="CK3034"/>
      <c r="CL3034"/>
      <c r="CM3034"/>
      <c r="CN3034"/>
      <c r="CO3034"/>
      <c r="CP3034"/>
      <c r="CQ3034"/>
      <c r="CR3034"/>
      <c r="CS3034"/>
      <c r="CT3034"/>
      <c r="CU3034"/>
      <c r="CV3034"/>
    </row>
    <row r="3035" spans="10:100" x14ac:dyDescent="0.2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c r="AT3035"/>
      <c r="AU3035"/>
      <c r="AV3035"/>
      <c r="AW3035"/>
      <c r="AX3035"/>
      <c r="AY3035"/>
      <c r="AZ3035"/>
      <c r="BA3035"/>
      <c r="BB3035"/>
      <c r="BC3035"/>
      <c r="BD3035"/>
      <c r="BE3035"/>
      <c r="BF3035"/>
      <c r="BG3035"/>
      <c r="BH3035"/>
      <c r="BI3035"/>
      <c r="BJ3035"/>
      <c r="BK3035"/>
      <c r="BL3035"/>
      <c r="BM3035"/>
      <c r="BN3035"/>
      <c r="BO3035"/>
      <c r="BP3035"/>
      <c r="BQ3035"/>
      <c r="BR3035"/>
      <c r="BS3035"/>
      <c r="BT3035"/>
      <c r="BU3035"/>
      <c r="BV3035"/>
      <c r="BW3035"/>
      <c r="BX3035"/>
      <c r="BY3035"/>
      <c r="BZ3035"/>
      <c r="CA3035"/>
      <c r="CB3035"/>
      <c r="CC3035"/>
      <c r="CD3035"/>
      <c r="CE3035"/>
      <c r="CF3035"/>
      <c r="CG3035"/>
      <c r="CH3035"/>
      <c r="CI3035"/>
      <c r="CJ3035"/>
      <c r="CK3035"/>
      <c r="CL3035"/>
      <c r="CM3035"/>
      <c r="CN3035"/>
      <c r="CO3035"/>
      <c r="CP3035"/>
      <c r="CQ3035"/>
      <c r="CR3035"/>
      <c r="CS3035"/>
      <c r="CT3035"/>
      <c r="CU3035"/>
      <c r="CV3035"/>
    </row>
    <row r="3036" spans="10:100" x14ac:dyDescent="0.25">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c r="AT3036"/>
      <c r="AU3036"/>
      <c r="AV3036"/>
      <c r="AW3036"/>
      <c r="AX3036"/>
      <c r="AY3036"/>
      <c r="AZ3036"/>
      <c r="BA3036"/>
      <c r="BB3036"/>
      <c r="BC3036"/>
      <c r="BD3036"/>
      <c r="BE3036"/>
      <c r="BF3036"/>
      <c r="BG3036"/>
      <c r="BH3036"/>
      <c r="BI3036"/>
      <c r="BJ3036"/>
      <c r="BK3036"/>
      <c r="BL3036"/>
      <c r="BM3036"/>
      <c r="BN3036"/>
      <c r="BO3036"/>
      <c r="BP3036"/>
      <c r="BQ3036"/>
      <c r="BR3036"/>
      <c r="BS3036"/>
      <c r="BT3036"/>
      <c r="BU3036"/>
      <c r="BV3036"/>
      <c r="BW3036"/>
      <c r="BX3036"/>
      <c r="BY3036"/>
      <c r="BZ3036"/>
      <c r="CA3036"/>
      <c r="CB3036"/>
      <c r="CC3036"/>
      <c r="CD3036"/>
      <c r="CE3036"/>
      <c r="CF3036"/>
      <c r="CG3036"/>
      <c r="CH3036"/>
      <c r="CI3036"/>
      <c r="CJ3036"/>
      <c r="CK3036"/>
      <c r="CL3036"/>
      <c r="CM3036"/>
      <c r="CN3036"/>
      <c r="CO3036"/>
      <c r="CP3036"/>
      <c r="CQ3036"/>
      <c r="CR3036"/>
      <c r="CS3036"/>
      <c r="CT3036"/>
      <c r="CU3036"/>
      <c r="CV3036"/>
    </row>
    <row r="3037" spans="10:100" x14ac:dyDescent="0.25">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c r="AT3037"/>
      <c r="AU3037"/>
      <c r="AV3037"/>
      <c r="AW3037"/>
      <c r="AX3037"/>
      <c r="AY3037"/>
      <c r="AZ3037"/>
      <c r="BA3037"/>
      <c r="BB3037"/>
      <c r="BC3037"/>
      <c r="BD3037"/>
      <c r="BE3037"/>
      <c r="BF3037"/>
      <c r="BG3037"/>
      <c r="BH3037"/>
      <c r="BI3037"/>
      <c r="BJ3037"/>
      <c r="BK3037"/>
      <c r="BL3037"/>
      <c r="BM3037"/>
      <c r="BN3037"/>
      <c r="BO3037"/>
      <c r="BP3037"/>
      <c r="BQ3037"/>
      <c r="BR3037"/>
      <c r="BS3037"/>
      <c r="BT3037"/>
      <c r="BU3037"/>
      <c r="BV3037"/>
      <c r="BW3037"/>
      <c r="BX3037"/>
      <c r="BY3037"/>
      <c r="BZ3037"/>
      <c r="CA3037"/>
      <c r="CB3037"/>
      <c r="CC3037"/>
      <c r="CD3037"/>
      <c r="CE3037"/>
      <c r="CF3037"/>
      <c r="CG3037"/>
      <c r="CH3037"/>
      <c r="CI3037"/>
      <c r="CJ3037"/>
      <c r="CK3037"/>
      <c r="CL3037"/>
      <c r="CM3037"/>
      <c r="CN3037"/>
      <c r="CO3037"/>
      <c r="CP3037"/>
      <c r="CQ3037"/>
      <c r="CR3037"/>
      <c r="CS3037"/>
      <c r="CT3037"/>
      <c r="CU3037"/>
      <c r="CV3037"/>
    </row>
    <row r="3038" spans="10:100" x14ac:dyDescent="0.25">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c r="AT3038"/>
      <c r="AU3038"/>
      <c r="AV3038"/>
      <c r="AW3038"/>
      <c r="AX3038"/>
      <c r="AY3038"/>
      <c r="AZ3038"/>
      <c r="BA3038"/>
      <c r="BB3038"/>
      <c r="BC3038"/>
      <c r="BD3038"/>
      <c r="BE3038"/>
      <c r="BF3038"/>
      <c r="BG3038"/>
      <c r="BH3038"/>
      <c r="BI3038"/>
      <c r="BJ3038"/>
      <c r="BK3038"/>
      <c r="BL3038"/>
      <c r="BM3038"/>
      <c r="BN3038"/>
      <c r="BO3038"/>
      <c r="BP3038"/>
      <c r="BQ3038"/>
      <c r="BR3038"/>
      <c r="BS3038"/>
      <c r="BT3038"/>
      <c r="BU3038"/>
      <c r="BV3038"/>
      <c r="BW3038"/>
      <c r="BX3038"/>
      <c r="BY3038"/>
      <c r="BZ3038"/>
      <c r="CA3038"/>
      <c r="CB3038"/>
      <c r="CC3038"/>
      <c r="CD3038"/>
      <c r="CE3038"/>
      <c r="CF3038"/>
      <c r="CG3038"/>
      <c r="CH3038"/>
      <c r="CI3038"/>
      <c r="CJ3038"/>
      <c r="CK3038"/>
      <c r="CL3038"/>
      <c r="CM3038"/>
      <c r="CN3038"/>
      <c r="CO3038"/>
      <c r="CP3038"/>
      <c r="CQ3038"/>
      <c r="CR3038"/>
      <c r="CS3038"/>
      <c r="CT3038"/>
      <c r="CU3038"/>
      <c r="CV3038"/>
    </row>
    <row r="3039" spans="10:100" x14ac:dyDescent="0.25">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c r="AT3039"/>
      <c r="AU3039"/>
      <c r="AV3039"/>
      <c r="AW3039"/>
      <c r="AX3039"/>
      <c r="AY3039"/>
      <c r="AZ3039"/>
      <c r="BA3039"/>
      <c r="BB3039"/>
      <c r="BC3039"/>
      <c r="BD3039"/>
      <c r="BE3039"/>
      <c r="BF3039"/>
      <c r="BG3039"/>
      <c r="BH3039"/>
      <c r="BI3039"/>
      <c r="BJ3039"/>
      <c r="BK3039"/>
      <c r="BL3039"/>
      <c r="BM3039"/>
      <c r="BN3039"/>
      <c r="BO3039"/>
      <c r="BP3039"/>
      <c r="BQ3039"/>
      <c r="BR3039"/>
      <c r="BS3039"/>
      <c r="BT3039"/>
      <c r="BU3039"/>
      <c r="BV3039"/>
      <c r="BW3039"/>
      <c r="BX3039"/>
      <c r="BY3039"/>
      <c r="BZ3039"/>
      <c r="CA3039"/>
      <c r="CB3039"/>
      <c r="CC3039"/>
      <c r="CD3039"/>
      <c r="CE3039"/>
      <c r="CF3039"/>
      <c r="CG3039"/>
      <c r="CH3039"/>
      <c r="CI3039"/>
      <c r="CJ3039"/>
      <c r="CK3039"/>
      <c r="CL3039"/>
      <c r="CM3039"/>
      <c r="CN3039"/>
      <c r="CO3039"/>
      <c r="CP3039"/>
      <c r="CQ3039"/>
      <c r="CR3039"/>
      <c r="CS3039"/>
      <c r="CT3039"/>
      <c r="CU3039"/>
      <c r="CV3039"/>
    </row>
    <row r="3040" spans="10:100" x14ac:dyDescent="0.25">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c r="AT3040"/>
      <c r="AU3040"/>
      <c r="AV3040"/>
      <c r="AW3040"/>
      <c r="AX3040"/>
      <c r="AY3040"/>
      <c r="AZ3040"/>
      <c r="BA3040"/>
      <c r="BB3040"/>
      <c r="BC3040"/>
      <c r="BD3040"/>
      <c r="BE3040"/>
      <c r="BF3040"/>
      <c r="BG3040"/>
      <c r="BH3040"/>
      <c r="BI3040"/>
      <c r="BJ3040"/>
      <c r="BK3040"/>
      <c r="BL3040"/>
      <c r="BM3040"/>
      <c r="BN3040"/>
      <c r="BO3040"/>
      <c r="BP3040"/>
      <c r="BQ3040"/>
      <c r="BR3040"/>
      <c r="BS3040"/>
      <c r="BT3040"/>
      <c r="BU3040"/>
      <c r="BV3040"/>
      <c r="BW3040"/>
      <c r="BX3040"/>
      <c r="BY3040"/>
      <c r="BZ3040"/>
      <c r="CA3040"/>
      <c r="CB3040"/>
      <c r="CC3040"/>
      <c r="CD3040"/>
      <c r="CE3040"/>
      <c r="CF3040"/>
      <c r="CG3040"/>
      <c r="CH3040"/>
      <c r="CI3040"/>
      <c r="CJ3040"/>
      <c r="CK3040"/>
      <c r="CL3040"/>
      <c r="CM3040"/>
      <c r="CN3040"/>
      <c r="CO3040"/>
      <c r="CP3040"/>
      <c r="CQ3040"/>
      <c r="CR3040"/>
      <c r="CS3040"/>
      <c r="CT3040"/>
      <c r="CU3040"/>
      <c r="CV3040"/>
    </row>
    <row r="3041" spans="10:100" x14ac:dyDescent="0.25">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c r="AT3041"/>
      <c r="AU3041"/>
      <c r="AV3041"/>
      <c r="AW3041"/>
      <c r="AX3041"/>
      <c r="AY3041"/>
      <c r="AZ3041"/>
      <c r="BA3041"/>
      <c r="BB3041"/>
      <c r="BC3041"/>
      <c r="BD3041"/>
      <c r="BE3041"/>
      <c r="BF3041"/>
      <c r="BG3041"/>
      <c r="BH3041"/>
      <c r="BI3041"/>
      <c r="BJ3041"/>
      <c r="BK3041"/>
      <c r="BL3041"/>
      <c r="BM3041"/>
      <c r="BN3041"/>
      <c r="BO3041"/>
      <c r="BP3041"/>
      <c r="BQ3041"/>
      <c r="BR3041"/>
      <c r="BS3041"/>
      <c r="BT3041"/>
      <c r="BU3041"/>
      <c r="BV3041"/>
      <c r="BW3041"/>
      <c r="BX3041"/>
      <c r="BY3041"/>
      <c r="BZ3041"/>
      <c r="CA3041"/>
      <c r="CB3041"/>
      <c r="CC3041"/>
      <c r="CD3041"/>
      <c r="CE3041"/>
      <c r="CF3041"/>
      <c r="CG3041"/>
      <c r="CH3041"/>
      <c r="CI3041"/>
      <c r="CJ3041"/>
      <c r="CK3041"/>
      <c r="CL3041"/>
      <c r="CM3041"/>
      <c r="CN3041"/>
      <c r="CO3041"/>
      <c r="CP3041"/>
      <c r="CQ3041"/>
      <c r="CR3041"/>
      <c r="CS3041"/>
      <c r="CT3041"/>
      <c r="CU3041"/>
      <c r="CV3041"/>
    </row>
    <row r="3042" spans="10:100" x14ac:dyDescent="0.25">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c r="AT3042"/>
      <c r="AU3042"/>
      <c r="AV3042"/>
      <c r="AW3042"/>
      <c r="AX3042"/>
      <c r="AY3042"/>
      <c r="AZ3042"/>
      <c r="BA3042"/>
      <c r="BB3042"/>
      <c r="BC3042"/>
      <c r="BD3042"/>
      <c r="BE3042"/>
      <c r="BF3042"/>
      <c r="BG3042"/>
      <c r="BH3042"/>
      <c r="BI3042"/>
      <c r="BJ3042"/>
      <c r="BK3042"/>
      <c r="BL3042"/>
      <c r="BM3042"/>
      <c r="BN3042"/>
      <c r="BO3042"/>
      <c r="BP3042"/>
      <c r="BQ3042"/>
      <c r="BR3042"/>
      <c r="BS3042"/>
      <c r="BT3042"/>
      <c r="BU3042"/>
      <c r="BV3042"/>
      <c r="BW3042"/>
      <c r="BX3042"/>
      <c r="BY3042"/>
      <c r="BZ3042"/>
      <c r="CA3042"/>
      <c r="CB3042"/>
      <c r="CC3042"/>
      <c r="CD3042"/>
      <c r="CE3042"/>
      <c r="CF3042"/>
      <c r="CG3042"/>
      <c r="CH3042"/>
      <c r="CI3042"/>
      <c r="CJ3042"/>
      <c r="CK3042"/>
      <c r="CL3042"/>
      <c r="CM3042"/>
      <c r="CN3042"/>
      <c r="CO3042"/>
      <c r="CP3042"/>
      <c r="CQ3042"/>
      <c r="CR3042"/>
      <c r="CS3042"/>
      <c r="CT3042"/>
      <c r="CU3042"/>
      <c r="CV3042"/>
    </row>
    <row r="3043" spans="10:100" x14ac:dyDescent="0.25">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c r="AT3043"/>
      <c r="AU3043"/>
      <c r="AV3043"/>
      <c r="AW3043"/>
      <c r="AX3043"/>
      <c r="AY3043"/>
      <c r="AZ3043"/>
      <c r="BA3043"/>
      <c r="BB3043"/>
      <c r="BC3043"/>
      <c r="BD3043"/>
      <c r="BE3043"/>
      <c r="BF3043"/>
      <c r="BG3043"/>
      <c r="BH3043"/>
      <c r="BI3043"/>
      <c r="BJ3043"/>
      <c r="BK3043"/>
      <c r="BL3043"/>
      <c r="BM3043"/>
      <c r="BN3043"/>
      <c r="BO3043"/>
      <c r="BP3043"/>
      <c r="BQ3043"/>
      <c r="BR3043"/>
      <c r="BS3043"/>
      <c r="BT3043"/>
      <c r="BU3043"/>
      <c r="BV3043"/>
      <c r="BW3043"/>
      <c r="BX3043"/>
      <c r="BY3043"/>
      <c r="BZ3043"/>
      <c r="CA3043"/>
      <c r="CB3043"/>
      <c r="CC3043"/>
      <c r="CD3043"/>
      <c r="CE3043"/>
      <c r="CF3043"/>
      <c r="CG3043"/>
      <c r="CH3043"/>
      <c r="CI3043"/>
      <c r="CJ3043"/>
      <c r="CK3043"/>
      <c r="CL3043"/>
      <c r="CM3043"/>
      <c r="CN3043"/>
      <c r="CO3043"/>
      <c r="CP3043"/>
      <c r="CQ3043"/>
      <c r="CR3043"/>
      <c r="CS3043"/>
      <c r="CT3043"/>
      <c r="CU3043"/>
      <c r="CV3043"/>
    </row>
    <row r="3044" spans="10:100" x14ac:dyDescent="0.25">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c r="AT3044"/>
      <c r="AU3044"/>
      <c r="AV3044"/>
      <c r="AW3044"/>
      <c r="AX3044"/>
      <c r="AY3044"/>
      <c r="AZ3044"/>
      <c r="BA3044"/>
      <c r="BB3044"/>
      <c r="BC3044"/>
      <c r="BD3044"/>
      <c r="BE3044"/>
      <c r="BF3044"/>
      <c r="BG3044"/>
      <c r="BH3044"/>
      <c r="BI3044"/>
      <c r="BJ3044"/>
      <c r="BK3044"/>
      <c r="BL3044"/>
      <c r="BM3044"/>
      <c r="BN3044"/>
      <c r="BO3044"/>
      <c r="BP3044"/>
      <c r="BQ3044"/>
      <c r="BR3044"/>
      <c r="BS3044"/>
      <c r="BT3044"/>
      <c r="BU3044"/>
      <c r="BV3044"/>
      <c r="BW3044"/>
      <c r="BX3044"/>
      <c r="BY3044"/>
      <c r="BZ3044"/>
      <c r="CA3044"/>
      <c r="CB3044"/>
      <c r="CC3044"/>
      <c r="CD3044"/>
      <c r="CE3044"/>
      <c r="CF3044"/>
      <c r="CG3044"/>
      <c r="CH3044"/>
      <c r="CI3044"/>
      <c r="CJ3044"/>
      <c r="CK3044"/>
      <c r="CL3044"/>
      <c r="CM3044"/>
      <c r="CN3044"/>
      <c r="CO3044"/>
      <c r="CP3044"/>
      <c r="CQ3044"/>
      <c r="CR3044"/>
      <c r="CS3044"/>
      <c r="CT3044"/>
      <c r="CU3044"/>
      <c r="CV3044"/>
    </row>
    <row r="3045" spans="10:100" x14ac:dyDescent="0.2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c r="AT3045"/>
      <c r="AU3045"/>
      <c r="AV3045"/>
      <c r="AW3045"/>
      <c r="AX3045"/>
      <c r="AY3045"/>
      <c r="AZ3045"/>
      <c r="BA3045"/>
      <c r="BB3045"/>
      <c r="BC3045"/>
      <c r="BD3045"/>
      <c r="BE3045"/>
      <c r="BF3045"/>
      <c r="BG3045"/>
      <c r="BH3045"/>
      <c r="BI3045"/>
      <c r="BJ3045"/>
      <c r="BK3045"/>
      <c r="BL3045"/>
      <c r="BM3045"/>
      <c r="BN3045"/>
      <c r="BO3045"/>
      <c r="BP3045"/>
      <c r="BQ3045"/>
      <c r="BR3045"/>
      <c r="BS3045"/>
      <c r="BT3045"/>
      <c r="BU3045"/>
      <c r="BV3045"/>
      <c r="BW3045"/>
      <c r="BX3045"/>
      <c r="BY3045"/>
      <c r="BZ3045"/>
      <c r="CA3045"/>
      <c r="CB3045"/>
      <c r="CC3045"/>
      <c r="CD3045"/>
      <c r="CE3045"/>
      <c r="CF3045"/>
      <c r="CG3045"/>
      <c r="CH3045"/>
      <c r="CI3045"/>
      <c r="CJ3045"/>
      <c r="CK3045"/>
      <c r="CL3045"/>
      <c r="CM3045"/>
      <c r="CN3045"/>
      <c r="CO3045"/>
      <c r="CP3045"/>
      <c r="CQ3045"/>
      <c r="CR3045"/>
      <c r="CS3045"/>
      <c r="CT3045"/>
      <c r="CU3045"/>
      <c r="CV3045"/>
    </row>
    <row r="3046" spans="10:100" x14ac:dyDescent="0.25">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c r="AT3046"/>
      <c r="AU3046"/>
      <c r="AV3046"/>
      <c r="AW3046"/>
      <c r="AX3046"/>
      <c r="AY3046"/>
      <c r="AZ3046"/>
      <c r="BA3046"/>
      <c r="BB3046"/>
      <c r="BC3046"/>
      <c r="BD3046"/>
      <c r="BE3046"/>
      <c r="BF3046"/>
      <c r="BG3046"/>
      <c r="BH3046"/>
      <c r="BI3046"/>
      <c r="BJ3046"/>
      <c r="BK3046"/>
      <c r="BL3046"/>
      <c r="BM3046"/>
      <c r="BN3046"/>
      <c r="BO3046"/>
      <c r="BP3046"/>
      <c r="BQ3046"/>
      <c r="BR3046"/>
      <c r="BS3046"/>
      <c r="BT3046"/>
      <c r="BU3046"/>
      <c r="BV3046"/>
      <c r="BW3046"/>
      <c r="BX3046"/>
      <c r="BY3046"/>
      <c r="BZ3046"/>
      <c r="CA3046"/>
      <c r="CB3046"/>
      <c r="CC3046"/>
      <c r="CD3046"/>
      <c r="CE3046"/>
      <c r="CF3046"/>
      <c r="CG3046"/>
      <c r="CH3046"/>
      <c r="CI3046"/>
      <c r="CJ3046"/>
      <c r="CK3046"/>
      <c r="CL3046"/>
      <c r="CM3046"/>
      <c r="CN3046"/>
      <c r="CO3046"/>
      <c r="CP3046"/>
      <c r="CQ3046"/>
      <c r="CR3046"/>
      <c r="CS3046"/>
      <c r="CT3046"/>
      <c r="CU3046"/>
      <c r="CV3046"/>
    </row>
    <row r="3047" spans="10:100" x14ac:dyDescent="0.25">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c r="AT3047"/>
      <c r="AU3047"/>
      <c r="AV3047"/>
      <c r="AW3047"/>
      <c r="AX3047"/>
      <c r="AY3047"/>
      <c r="AZ3047"/>
      <c r="BA3047"/>
      <c r="BB3047"/>
      <c r="BC3047"/>
      <c r="BD3047"/>
      <c r="BE3047"/>
      <c r="BF3047"/>
      <c r="BG3047"/>
      <c r="BH3047"/>
      <c r="BI3047"/>
      <c r="BJ3047"/>
      <c r="BK3047"/>
      <c r="BL3047"/>
      <c r="BM3047"/>
      <c r="BN3047"/>
      <c r="BO3047"/>
      <c r="BP3047"/>
      <c r="BQ3047"/>
      <c r="BR3047"/>
      <c r="BS3047"/>
      <c r="BT3047"/>
      <c r="BU3047"/>
      <c r="BV3047"/>
      <c r="BW3047"/>
      <c r="BX3047"/>
      <c r="BY3047"/>
      <c r="BZ3047"/>
      <c r="CA3047"/>
      <c r="CB3047"/>
      <c r="CC3047"/>
      <c r="CD3047"/>
      <c r="CE3047"/>
      <c r="CF3047"/>
      <c r="CG3047"/>
      <c r="CH3047"/>
      <c r="CI3047"/>
      <c r="CJ3047"/>
      <c r="CK3047"/>
      <c r="CL3047"/>
      <c r="CM3047"/>
      <c r="CN3047"/>
      <c r="CO3047"/>
      <c r="CP3047"/>
      <c r="CQ3047"/>
      <c r="CR3047"/>
      <c r="CS3047"/>
      <c r="CT3047"/>
      <c r="CU3047"/>
      <c r="CV3047"/>
    </row>
    <row r="3048" spans="10:100" x14ac:dyDescent="0.25">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c r="AT3048"/>
      <c r="AU3048"/>
      <c r="AV3048"/>
      <c r="AW3048"/>
      <c r="AX3048"/>
      <c r="AY3048"/>
      <c r="AZ3048"/>
      <c r="BA3048"/>
      <c r="BB3048"/>
      <c r="BC3048"/>
      <c r="BD3048"/>
      <c r="BE3048"/>
      <c r="BF3048"/>
      <c r="BG3048"/>
      <c r="BH3048"/>
      <c r="BI3048"/>
      <c r="BJ3048"/>
      <c r="BK3048"/>
      <c r="BL3048"/>
      <c r="BM3048"/>
      <c r="BN3048"/>
      <c r="BO3048"/>
      <c r="BP3048"/>
      <c r="BQ3048"/>
      <c r="BR3048"/>
      <c r="BS3048"/>
      <c r="BT3048"/>
      <c r="BU3048"/>
      <c r="BV3048"/>
      <c r="BW3048"/>
      <c r="BX3048"/>
      <c r="BY3048"/>
      <c r="BZ3048"/>
      <c r="CA3048"/>
      <c r="CB3048"/>
      <c r="CC3048"/>
      <c r="CD3048"/>
      <c r="CE3048"/>
      <c r="CF3048"/>
      <c r="CG3048"/>
      <c r="CH3048"/>
      <c r="CI3048"/>
      <c r="CJ3048"/>
      <c r="CK3048"/>
      <c r="CL3048"/>
      <c r="CM3048"/>
      <c r="CN3048"/>
      <c r="CO3048"/>
      <c r="CP3048"/>
      <c r="CQ3048"/>
      <c r="CR3048"/>
      <c r="CS3048"/>
      <c r="CT3048"/>
      <c r="CU3048"/>
      <c r="CV3048"/>
    </row>
    <row r="3049" spans="10:100" x14ac:dyDescent="0.25">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c r="AT3049"/>
      <c r="AU3049"/>
      <c r="AV3049"/>
      <c r="AW3049"/>
      <c r="AX3049"/>
      <c r="AY3049"/>
      <c r="AZ3049"/>
      <c r="BA3049"/>
      <c r="BB3049"/>
      <c r="BC3049"/>
      <c r="BD3049"/>
      <c r="BE3049"/>
      <c r="BF3049"/>
      <c r="BG3049"/>
      <c r="BH3049"/>
      <c r="BI3049"/>
      <c r="BJ3049"/>
      <c r="BK3049"/>
      <c r="BL3049"/>
      <c r="BM3049"/>
      <c r="BN3049"/>
      <c r="BO3049"/>
      <c r="BP3049"/>
      <c r="BQ3049"/>
      <c r="BR3049"/>
      <c r="BS3049"/>
      <c r="BT3049"/>
      <c r="BU3049"/>
      <c r="BV3049"/>
      <c r="BW3049"/>
      <c r="BX3049"/>
      <c r="BY3049"/>
      <c r="BZ3049"/>
      <c r="CA3049"/>
      <c r="CB3049"/>
      <c r="CC3049"/>
      <c r="CD3049"/>
      <c r="CE3049"/>
      <c r="CF3049"/>
      <c r="CG3049"/>
      <c r="CH3049"/>
      <c r="CI3049"/>
      <c r="CJ3049"/>
      <c r="CK3049"/>
      <c r="CL3049"/>
      <c r="CM3049"/>
      <c r="CN3049"/>
      <c r="CO3049"/>
      <c r="CP3049"/>
      <c r="CQ3049"/>
      <c r="CR3049"/>
      <c r="CS3049"/>
      <c r="CT3049"/>
      <c r="CU3049"/>
      <c r="CV3049"/>
    </row>
    <row r="3050" spans="10:100" x14ac:dyDescent="0.25">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c r="AT3050"/>
      <c r="AU3050"/>
      <c r="AV3050"/>
      <c r="AW3050"/>
      <c r="AX3050"/>
      <c r="AY3050"/>
      <c r="AZ3050"/>
      <c r="BA3050"/>
      <c r="BB3050"/>
      <c r="BC3050"/>
      <c r="BD3050"/>
      <c r="BE3050"/>
      <c r="BF3050"/>
      <c r="BG3050"/>
      <c r="BH3050"/>
      <c r="BI3050"/>
      <c r="BJ3050"/>
      <c r="BK3050"/>
      <c r="BL3050"/>
      <c r="BM3050"/>
      <c r="BN3050"/>
      <c r="BO3050"/>
      <c r="BP3050"/>
      <c r="BQ3050"/>
      <c r="BR3050"/>
      <c r="BS3050"/>
      <c r="BT3050"/>
      <c r="BU3050"/>
      <c r="BV3050"/>
      <c r="BW3050"/>
      <c r="BX3050"/>
      <c r="BY3050"/>
      <c r="BZ3050"/>
      <c r="CA3050"/>
      <c r="CB3050"/>
      <c r="CC3050"/>
      <c r="CD3050"/>
      <c r="CE3050"/>
      <c r="CF3050"/>
      <c r="CG3050"/>
      <c r="CH3050"/>
      <c r="CI3050"/>
      <c r="CJ3050"/>
      <c r="CK3050"/>
      <c r="CL3050"/>
      <c r="CM3050"/>
      <c r="CN3050"/>
      <c r="CO3050"/>
      <c r="CP3050"/>
      <c r="CQ3050"/>
      <c r="CR3050"/>
      <c r="CS3050"/>
      <c r="CT3050"/>
      <c r="CU3050"/>
      <c r="CV3050"/>
    </row>
    <row r="3051" spans="10:100" x14ac:dyDescent="0.25">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c r="AT3051"/>
      <c r="AU3051"/>
      <c r="AV3051"/>
      <c r="AW3051"/>
      <c r="AX3051"/>
      <c r="AY3051"/>
      <c r="AZ3051"/>
      <c r="BA3051"/>
      <c r="BB3051"/>
      <c r="BC3051"/>
      <c r="BD3051"/>
      <c r="BE3051"/>
      <c r="BF3051"/>
      <c r="BG3051"/>
      <c r="BH3051"/>
      <c r="BI3051"/>
      <c r="BJ3051"/>
      <c r="BK3051"/>
      <c r="BL3051"/>
      <c r="BM3051"/>
      <c r="BN3051"/>
      <c r="BO3051"/>
      <c r="BP3051"/>
      <c r="BQ3051"/>
      <c r="BR3051"/>
      <c r="BS3051"/>
      <c r="BT3051"/>
      <c r="BU3051"/>
      <c r="BV3051"/>
      <c r="BW3051"/>
      <c r="BX3051"/>
      <c r="BY3051"/>
      <c r="BZ3051"/>
      <c r="CA3051"/>
      <c r="CB3051"/>
      <c r="CC3051"/>
      <c r="CD3051"/>
      <c r="CE3051"/>
      <c r="CF3051"/>
      <c r="CG3051"/>
      <c r="CH3051"/>
      <c r="CI3051"/>
      <c r="CJ3051"/>
      <c r="CK3051"/>
      <c r="CL3051"/>
      <c r="CM3051"/>
      <c r="CN3051"/>
      <c r="CO3051"/>
      <c r="CP3051"/>
      <c r="CQ3051"/>
      <c r="CR3051"/>
      <c r="CS3051"/>
      <c r="CT3051"/>
      <c r="CU3051"/>
      <c r="CV3051"/>
    </row>
    <row r="3052" spans="10:100" x14ac:dyDescent="0.25">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c r="AT3052"/>
      <c r="AU3052"/>
      <c r="AV3052"/>
      <c r="AW3052"/>
      <c r="AX3052"/>
      <c r="AY3052"/>
      <c r="AZ3052"/>
      <c r="BA3052"/>
      <c r="BB3052"/>
      <c r="BC3052"/>
      <c r="BD3052"/>
      <c r="BE3052"/>
      <c r="BF3052"/>
      <c r="BG3052"/>
      <c r="BH3052"/>
      <c r="BI3052"/>
      <c r="BJ3052"/>
      <c r="BK3052"/>
      <c r="BL3052"/>
      <c r="BM3052"/>
      <c r="BN3052"/>
      <c r="BO3052"/>
      <c r="BP3052"/>
      <c r="BQ3052"/>
      <c r="BR3052"/>
      <c r="BS3052"/>
      <c r="BT3052"/>
      <c r="BU3052"/>
      <c r="BV3052"/>
      <c r="BW3052"/>
      <c r="BX3052"/>
      <c r="BY3052"/>
      <c r="BZ3052"/>
      <c r="CA3052"/>
      <c r="CB3052"/>
      <c r="CC3052"/>
      <c r="CD3052"/>
      <c r="CE3052"/>
      <c r="CF3052"/>
      <c r="CG3052"/>
      <c r="CH3052"/>
      <c r="CI3052"/>
      <c r="CJ3052"/>
      <c r="CK3052"/>
      <c r="CL3052"/>
      <c r="CM3052"/>
      <c r="CN3052"/>
      <c r="CO3052"/>
      <c r="CP3052"/>
      <c r="CQ3052"/>
      <c r="CR3052"/>
      <c r="CS3052"/>
      <c r="CT3052"/>
      <c r="CU3052"/>
      <c r="CV3052"/>
    </row>
    <row r="3053" spans="10:100" x14ac:dyDescent="0.25">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c r="AT3053"/>
      <c r="AU3053"/>
      <c r="AV3053"/>
      <c r="AW3053"/>
      <c r="AX3053"/>
      <c r="AY3053"/>
      <c r="AZ3053"/>
      <c r="BA3053"/>
      <c r="BB3053"/>
      <c r="BC3053"/>
      <c r="BD3053"/>
      <c r="BE3053"/>
      <c r="BF3053"/>
      <c r="BG3053"/>
      <c r="BH3053"/>
      <c r="BI3053"/>
      <c r="BJ3053"/>
      <c r="BK3053"/>
      <c r="BL3053"/>
      <c r="BM3053"/>
      <c r="BN3053"/>
      <c r="BO3053"/>
      <c r="BP3053"/>
      <c r="BQ3053"/>
      <c r="BR3053"/>
      <c r="BS3053"/>
      <c r="BT3053"/>
      <c r="BU3053"/>
      <c r="BV3053"/>
      <c r="BW3053"/>
      <c r="BX3053"/>
      <c r="BY3053"/>
      <c r="BZ3053"/>
      <c r="CA3053"/>
      <c r="CB3053"/>
      <c r="CC3053"/>
      <c r="CD3053"/>
      <c r="CE3053"/>
      <c r="CF3053"/>
      <c r="CG3053"/>
      <c r="CH3053"/>
      <c r="CI3053"/>
      <c r="CJ3053"/>
      <c r="CK3053"/>
      <c r="CL3053"/>
      <c r="CM3053"/>
      <c r="CN3053"/>
      <c r="CO3053"/>
      <c r="CP3053"/>
      <c r="CQ3053"/>
      <c r="CR3053"/>
      <c r="CS3053"/>
      <c r="CT3053"/>
      <c r="CU3053"/>
      <c r="CV3053"/>
    </row>
    <row r="3054" spans="10:100" x14ac:dyDescent="0.25">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c r="AT3054"/>
      <c r="AU3054"/>
      <c r="AV3054"/>
      <c r="AW3054"/>
      <c r="AX3054"/>
      <c r="AY3054"/>
      <c r="AZ3054"/>
      <c r="BA3054"/>
      <c r="BB3054"/>
      <c r="BC3054"/>
      <c r="BD3054"/>
      <c r="BE3054"/>
      <c r="BF3054"/>
      <c r="BG3054"/>
      <c r="BH3054"/>
      <c r="BI3054"/>
      <c r="BJ3054"/>
      <c r="BK3054"/>
      <c r="BL3054"/>
      <c r="BM3054"/>
      <c r="BN3054"/>
      <c r="BO3054"/>
      <c r="BP3054"/>
      <c r="BQ3054"/>
      <c r="BR3054"/>
      <c r="BS3054"/>
      <c r="BT3054"/>
      <c r="BU3054"/>
      <c r="BV3054"/>
      <c r="BW3054"/>
      <c r="BX3054"/>
      <c r="BY3054"/>
      <c r="BZ3054"/>
      <c r="CA3054"/>
      <c r="CB3054"/>
      <c r="CC3054"/>
      <c r="CD3054"/>
      <c r="CE3054"/>
      <c r="CF3054"/>
      <c r="CG3054"/>
      <c r="CH3054"/>
      <c r="CI3054"/>
      <c r="CJ3054"/>
      <c r="CK3054"/>
      <c r="CL3054"/>
      <c r="CM3054"/>
      <c r="CN3054"/>
      <c r="CO3054"/>
      <c r="CP3054"/>
      <c r="CQ3054"/>
      <c r="CR3054"/>
      <c r="CS3054"/>
      <c r="CT3054"/>
      <c r="CU3054"/>
      <c r="CV3054"/>
    </row>
    <row r="3055" spans="10:100" x14ac:dyDescent="0.2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c r="AT3055"/>
      <c r="AU3055"/>
      <c r="AV3055"/>
      <c r="AW3055"/>
      <c r="AX3055"/>
      <c r="AY3055"/>
      <c r="AZ3055"/>
      <c r="BA3055"/>
      <c r="BB3055"/>
      <c r="BC3055"/>
      <c r="BD3055"/>
      <c r="BE3055"/>
      <c r="BF3055"/>
      <c r="BG3055"/>
      <c r="BH3055"/>
      <c r="BI3055"/>
      <c r="BJ3055"/>
      <c r="BK3055"/>
      <c r="BL3055"/>
      <c r="BM3055"/>
      <c r="BN3055"/>
      <c r="BO3055"/>
      <c r="BP3055"/>
      <c r="BQ3055"/>
      <c r="BR3055"/>
      <c r="BS3055"/>
      <c r="BT3055"/>
      <c r="BU3055"/>
      <c r="BV3055"/>
      <c r="BW3055"/>
      <c r="BX3055"/>
      <c r="BY3055"/>
      <c r="BZ3055"/>
      <c r="CA3055"/>
      <c r="CB3055"/>
      <c r="CC3055"/>
      <c r="CD3055"/>
      <c r="CE3055"/>
      <c r="CF3055"/>
      <c r="CG3055"/>
      <c r="CH3055"/>
      <c r="CI3055"/>
      <c r="CJ3055"/>
      <c r="CK3055"/>
      <c r="CL3055"/>
      <c r="CM3055"/>
      <c r="CN3055"/>
      <c r="CO3055"/>
      <c r="CP3055"/>
      <c r="CQ3055"/>
      <c r="CR3055"/>
      <c r="CS3055"/>
      <c r="CT3055"/>
      <c r="CU3055"/>
      <c r="CV3055"/>
    </row>
    <row r="3056" spans="10:100" x14ac:dyDescent="0.25">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c r="AT3056"/>
      <c r="AU3056"/>
      <c r="AV3056"/>
      <c r="AW3056"/>
      <c r="AX3056"/>
      <c r="AY3056"/>
      <c r="AZ3056"/>
      <c r="BA3056"/>
      <c r="BB3056"/>
      <c r="BC3056"/>
      <c r="BD3056"/>
      <c r="BE3056"/>
      <c r="BF3056"/>
      <c r="BG3056"/>
      <c r="BH3056"/>
      <c r="BI3056"/>
      <c r="BJ3056"/>
      <c r="BK3056"/>
      <c r="BL3056"/>
      <c r="BM3056"/>
      <c r="BN3056"/>
      <c r="BO3056"/>
      <c r="BP3056"/>
      <c r="BQ3056"/>
      <c r="BR3056"/>
      <c r="BS3056"/>
      <c r="BT3056"/>
      <c r="BU3056"/>
      <c r="BV3056"/>
      <c r="BW3056"/>
      <c r="BX3056"/>
      <c r="BY3056"/>
      <c r="BZ3056"/>
      <c r="CA3056"/>
      <c r="CB3056"/>
      <c r="CC3056"/>
      <c r="CD3056"/>
      <c r="CE3056"/>
      <c r="CF3056"/>
      <c r="CG3056"/>
      <c r="CH3056"/>
      <c r="CI3056"/>
      <c r="CJ3056"/>
      <c r="CK3056"/>
      <c r="CL3056"/>
      <c r="CM3056"/>
      <c r="CN3056"/>
      <c r="CO3056"/>
      <c r="CP3056"/>
      <c r="CQ3056"/>
      <c r="CR3056"/>
      <c r="CS3056"/>
      <c r="CT3056"/>
      <c r="CU3056"/>
      <c r="CV3056"/>
    </row>
    <row r="3057" spans="10:100" x14ac:dyDescent="0.25">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c r="AT3057"/>
      <c r="AU3057"/>
      <c r="AV3057"/>
      <c r="AW3057"/>
      <c r="AX3057"/>
      <c r="AY3057"/>
      <c r="AZ3057"/>
      <c r="BA3057"/>
      <c r="BB3057"/>
      <c r="BC3057"/>
      <c r="BD3057"/>
      <c r="BE3057"/>
      <c r="BF3057"/>
      <c r="BG3057"/>
      <c r="BH3057"/>
      <c r="BI3057"/>
      <c r="BJ3057"/>
      <c r="BK3057"/>
      <c r="BL3057"/>
      <c r="BM3057"/>
      <c r="BN3057"/>
      <c r="BO3057"/>
      <c r="BP3057"/>
      <c r="BQ3057"/>
      <c r="BR3057"/>
      <c r="BS3057"/>
      <c r="BT3057"/>
      <c r="BU3057"/>
      <c r="BV3057"/>
      <c r="BW3057"/>
      <c r="BX3057"/>
      <c r="BY3057"/>
      <c r="BZ3057"/>
      <c r="CA3057"/>
      <c r="CB3057"/>
      <c r="CC3057"/>
      <c r="CD3057"/>
      <c r="CE3057"/>
      <c r="CF3057"/>
      <c r="CG3057"/>
      <c r="CH3057"/>
      <c r="CI3057"/>
      <c r="CJ3057"/>
      <c r="CK3057"/>
      <c r="CL3057"/>
      <c r="CM3057"/>
      <c r="CN3057"/>
      <c r="CO3057"/>
      <c r="CP3057"/>
      <c r="CQ3057"/>
      <c r="CR3057"/>
      <c r="CS3057"/>
      <c r="CT3057"/>
      <c r="CU3057"/>
      <c r="CV3057"/>
    </row>
    <row r="3058" spans="10:100" x14ac:dyDescent="0.25">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c r="AT3058"/>
      <c r="AU3058"/>
      <c r="AV3058"/>
      <c r="AW3058"/>
      <c r="AX3058"/>
      <c r="AY3058"/>
      <c r="AZ3058"/>
      <c r="BA3058"/>
      <c r="BB3058"/>
      <c r="BC3058"/>
      <c r="BD3058"/>
      <c r="BE3058"/>
      <c r="BF3058"/>
      <c r="BG3058"/>
      <c r="BH3058"/>
      <c r="BI3058"/>
      <c r="BJ3058"/>
      <c r="BK3058"/>
      <c r="BL3058"/>
      <c r="BM3058"/>
      <c r="BN3058"/>
      <c r="BO3058"/>
      <c r="BP3058"/>
      <c r="BQ3058"/>
      <c r="BR3058"/>
      <c r="BS3058"/>
      <c r="BT3058"/>
      <c r="BU3058"/>
      <c r="BV3058"/>
      <c r="BW3058"/>
      <c r="BX3058"/>
      <c r="BY3058"/>
      <c r="BZ3058"/>
      <c r="CA3058"/>
      <c r="CB3058"/>
      <c r="CC3058"/>
      <c r="CD3058"/>
      <c r="CE3058"/>
      <c r="CF3058"/>
      <c r="CG3058"/>
      <c r="CH3058"/>
      <c r="CI3058"/>
      <c r="CJ3058"/>
      <c r="CK3058"/>
      <c r="CL3058"/>
      <c r="CM3058"/>
      <c r="CN3058"/>
      <c r="CO3058"/>
      <c r="CP3058"/>
      <c r="CQ3058"/>
      <c r="CR3058"/>
      <c r="CS3058"/>
      <c r="CT3058"/>
      <c r="CU3058"/>
      <c r="CV3058"/>
    </row>
    <row r="3059" spans="10:100" x14ac:dyDescent="0.25">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c r="AT3059"/>
      <c r="AU3059"/>
      <c r="AV3059"/>
      <c r="AW3059"/>
      <c r="AX3059"/>
      <c r="AY3059"/>
      <c r="AZ3059"/>
      <c r="BA3059"/>
      <c r="BB3059"/>
      <c r="BC3059"/>
      <c r="BD3059"/>
      <c r="BE3059"/>
      <c r="BF3059"/>
      <c r="BG3059"/>
      <c r="BH3059"/>
      <c r="BI3059"/>
      <c r="BJ3059"/>
      <c r="BK3059"/>
      <c r="BL3059"/>
      <c r="BM3059"/>
      <c r="BN3059"/>
      <c r="BO3059"/>
      <c r="BP3059"/>
      <c r="BQ3059"/>
      <c r="BR3059"/>
      <c r="BS3059"/>
      <c r="BT3059"/>
      <c r="BU3059"/>
      <c r="BV3059"/>
      <c r="BW3059"/>
      <c r="BX3059"/>
      <c r="BY3059"/>
      <c r="BZ3059"/>
      <c r="CA3059"/>
      <c r="CB3059"/>
      <c r="CC3059"/>
      <c r="CD3059"/>
      <c r="CE3059"/>
      <c r="CF3059"/>
      <c r="CG3059"/>
      <c r="CH3059"/>
      <c r="CI3059"/>
      <c r="CJ3059"/>
      <c r="CK3059"/>
      <c r="CL3059"/>
      <c r="CM3059"/>
      <c r="CN3059"/>
      <c r="CO3059"/>
      <c r="CP3059"/>
      <c r="CQ3059"/>
      <c r="CR3059"/>
      <c r="CS3059"/>
      <c r="CT3059"/>
      <c r="CU3059"/>
      <c r="CV3059"/>
    </row>
    <row r="3060" spans="10:100" x14ac:dyDescent="0.25">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c r="AT3060"/>
      <c r="AU3060"/>
      <c r="AV3060"/>
      <c r="AW3060"/>
      <c r="AX3060"/>
      <c r="AY3060"/>
      <c r="AZ3060"/>
      <c r="BA3060"/>
      <c r="BB3060"/>
      <c r="BC3060"/>
      <c r="BD3060"/>
      <c r="BE3060"/>
      <c r="BF3060"/>
      <c r="BG3060"/>
      <c r="BH3060"/>
      <c r="BI3060"/>
      <c r="BJ3060"/>
      <c r="BK3060"/>
      <c r="BL3060"/>
      <c r="BM3060"/>
      <c r="BN3060"/>
      <c r="BO3060"/>
      <c r="BP3060"/>
      <c r="BQ3060"/>
      <c r="BR3060"/>
      <c r="BS3060"/>
      <c r="BT3060"/>
      <c r="BU3060"/>
      <c r="BV3060"/>
      <c r="BW3060"/>
      <c r="BX3060"/>
      <c r="BY3060"/>
      <c r="BZ3060"/>
      <c r="CA3060"/>
      <c r="CB3060"/>
      <c r="CC3060"/>
      <c r="CD3060"/>
      <c r="CE3060"/>
      <c r="CF3060"/>
      <c r="CG3060"/>
      <c r="CH3060"/>
      <c r="CI3060"/>
      <c r="CJ3060"/>
      <c r="CK3060"/>
      <c r="CL3060"/>
      <c r="CM3060"/>
      <c r="CN3060"/>
      <c r="CO3060"/>
      <c r="CP3060"/>
      <c r="CQ3060"/>
      <c r="CR3060"/>
      <c r="CS3060"/>
      <c r="CT3060"/>
      <c r="CU3060"/>
      <c r="CV3060"/>
    </row>
    <row r="3061" spans="10:100" x14ac:dyDescent="0.25">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c r="AT3061"/>
      <c r="AU3061"/>
      <c r="AV3061"/>
      <c r="AW3061"/>
      <c r="AX3061"/>
      <c r="AY3061"/>
      <c r="AZ3061"/>
      <c r="BA3061"/>
      <c r="BB3061"/>
      <c r="BC3061"/>
      <c r="BD3061"/>
      <c r="BE3061"/>
      <c r="BF3061"/>
      <c r="BG3061"/>
      <c r="BH3061"/>
      <c r="BI3061"/>
      <c r="BJ3061"/>
      <c r="BK3061"/>
      <c r="BL3061"/>
      <c r="BM3061"/>
      <c r="BN3061"/>
      <c r="BO3061"/>
      <c r="BP3061"/>
      <c r="BQ3061"/>
      <c r="BR3061"/>
      <c r="BS3061"/>
      <c r="BT3061"/>
      <c r="BU3061"/>
      <c r="BV3061"/>
      <c r="BW3061"/>
      <c r="BX3061"/>
      <c r="BY3061"/>
      <c r="BZ3061"/>
      <c r="CA3061"/>
      <c r="CB3061"/>
      <c r="CC3061"/>
      <c r="CD3061"/>
      <c r="CE3061"/>
      <c r="CF3061"/>
      <c r="CG3061"/>
      <c r="CH3061"/>
      <c r="CI3061"/>
      <c r="CJ3061"/>
      <c r="CK3061"/>
      <c r="CL3061"/>
      <c r="CM3061"/>
      <c r="CN3061"/>
      <c r="CO3061"/>
      <c r="CP3061"/>
      <c r="CQ3061"/>
      <c r="CR3061"/>
      <c r="CS3061"/>
      <c r="CT3061"/>
      <c r="CU3061"/>
      <c r="CV3061"/>
    </row>
    <row r="3062" spans="10:100" x14ac:dyDescent="0.25">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c r="AT3062"/>
      <c r="AU3062"/>
      <c r="AV3062"/>
      <c r="AW3062"/>
      <c r="AX3062"/>
      <c r="AY3062"/>
      <c r="AZ3062"/>
      <c r="BA3062"/>
      <c r="BB3062"/>
      <c r="BC3062"/>
      <c r="BD3062"/>
      <c r="BE3062"/>
      <c r="BF3062"/>
      <c r="BG3062"/>
      <c r="BH3062"/>
      <c r="BI3062"/>
      <c r="BJ3062"/>
      <c r="BK3062"/>
      <c r="BL3062"/>
      <c r="BM3062"/>
      <c r="BN3062"/>
      <c r="BO3062"/>
      <c r="BP3062"/>
      <c r="BQ3062"/>
      <c r="BR3062"/>
      <c r="BS3062"/>
      <c r="BT3062"/>
      <c r="BU3062"/>
      <c r="BV3062"/>
      <c r="BW3062"/>
      <c r="BX3062"/>
      <c r="BY3062"/>
      <c r="BZ3062"/>
      <c r="CA3062"/>
      <c r="CB3062"/>
      <c r="CC3062"/>
      <c r="CD3062"/>
      <c r="CE3062"/>
      <c r="CF3062"/>
      <c r="CG3062"/>
      <c r="CH3062"/>
      <c r="CI3062"/>
      <c r="CJ3062"/>
      <c r="CK3062"/>
      <c r="CL3062"/>
      <c r="CM3062"/>
      <c r="CN3062"/>
      <c r="CO3062"/>
      <c r="CP3062"/>
      <c r="CQ3062"/>
      <c r="CR3062"/>
      <c r="CS3062"/>
      <c r="CT3062"/>
      <c r="CU3062"/>
      <c r="CV3062"/>
    </row>
    <row r="3063" spans="10:100" x14ac:dyDescent="0.25">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c r="AT3063"/>
      <c r="AU3063"/>
      <c r="AV3063"/>
      <c r="AW3063"/>
      <c r="AX3063"/>
      <c r="AY3063"/>
      <c r="AZ3063"/>
      <c r="BA3063"/>
      <c r="BB3063"/>
      <c r="BC3063"/>
      <c r="BD3063"/>
      <c r="BE3063"/>
      <c r="BF3063"/>
      <c r="BG3063"/>
      <c r="BH3063"/>
      <c r="BI3063"/>
      <c r="BJ3063"/>
      <c r="BK3063"/>
      <c r="BL3063"/>
      <c r="BM3063"/>
      <c r="BN3063"/>
      <c r="BO3063"/>
      <c r="BP3063"/>
      <c r="BQ3063"/>
      <c r="BR3063"/>
      <c r="BS3063"/>
      <c r="BT3063"/>
      <c r="BU3063"/>
      <c r="BV3063"/>
      <c r="BW3063"/>
      <c r="BX3063"/>
      <c r="BY3063"/>
      <c r="BZ3063"/>
      <c r="CA3063"/>
      <c r="CB3063"/>
      <c r="CC3063"/>
      <c r="CD3063"/>
      <c r="CE3063"/>
      <c r="CF3063"/>
      <c r="CG3063"/>
      <c r="CH3063"/>
      <c r="CI3063"/>
      <c r="CJ3063"/>
      <c r="CK3063"/>
      <c r="CL3063"/>
      <c r="CM3063"/>
      <c r="CN3063"/>
      <c r="CO3063"/>
      <c r="CP3063"/>
      <c r="CQ3063"/>
      <c r="CR3063"/>
      <c r="CS3063"/>
      <c r="CT3063"/>
      <c r="CU3063"/>
      <c r="CV3063"/>
    </row>
    <row r="3064" spans="10:100" x14ac:dyDescent="0.25">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c r="AT3064"/>
      <c r="AU3064"/>
      <c r="AV3064"/>
      <c r="AW3064"/>
      <c r="AX3064"/>
      <c r="AY3064"/>
      <c r="AZ3064"/>
      <c r="BA3064"/>
      <c r="BB3064"/>
      <c r="BC3064"/>
      <c r="BD3064"/>
      <c r="BE3064"/>
      <c r="BF3064"/>
      <c r="BG3064"/>
      <c r="BH3064"/>
      <c r="BI3064"/>
      <c r="BJ3064"/>
      <c r="BK3064"/>
      <c r="BL3064"/>
      <c r="BM3064"/>
      <c r="BN3064"/>
      <c r="BO3064"/>
      <c r="BP3064"/>
      <c r="BQ3064"/>
      <c r="BR3064"/>
      <c r="BS3064"/>
      <c r="BT3064"/>
      <c r="BU3064"/>
      <c r="BV3064"/>
      <c r="BW3064"/>
      <c r="BX3064"/>
      <c r="BY3064"/>
      <c r="BZ3064"/>
      <c r="CA3064"/>
      <c r="CB3064"/>
      <c r="CC3064"/>
      <c r="CD3064"/>
      <c r="CE3064"/>
      <c r="CF3064"/>
      <c r="CG3064"/>
      <c r="CH3064"/>
      <c r="CI3064"/>
      <c r="CJ3064"/>
      <c r="CK3064"/>
      <c r="CL3064"/>
      <c r="CM3064"/>
      <c r="CN3064"/>
      <c r="CO3064"/>
      <c r="CP3064"/>
      <c r="CQ3064"/>
      <c r="CR3064"/>
      <c r="CS3064"/>
      <c r="CT3064"/>
      <c r="CU3064"/>
      <c r="CV3064"/>
    </row>
    <row r="3065" spans="10:100" x14ac:dyDescent="0.2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c r="AT3065"/>
      <c r="AU3065"/>
      <c r="AV3065"/>
      <c r="AW3065"/>
      <c r="AX3065"/>
      <c r="AY3065"/>
      <c r="AZ3065"/>
      <c r="BA3065"/>
      <c r="BB3065"/>
      <c r="BC3065"/>
      <c r="BD3065"/>
      <c r="BE3065"/>
      <c r="BF3065"/>
      <c r="BG3065"/>
      <c r="BH3065"/>
      <c r="BI3065"/>
      <c r="BJ3065"/>
      <c r="BK3065"/>
      <c r="BL3065"/>
      <c r="BM3065"/>
      <c r="BN3065"/>
      <c r="BO3065"/>
      <c r="BP3065"/>
      <c r="BQ3065"/>
      <c r="BR3065"/>
      <c r="BS3065"/>
      <c r="BT3065"/>
      <c r="BU3065"/>
      <c r="BV3065"/>
      <c r="BW3065"/>
      <c r="BX3065"/>
      <c r="BY3065"/>
      <c r="BZ3065"/>
      <c r="CA3065"/>
      <c r="CB3065"/>
      <c r="CC3065"/>
      <c r="CD3065"/>
      <c r="CE3065"/>
      <c r="CF3065"/>
      <c r="CG3065"/>
      <c r="CH3065"/>
      <c r="CI3065"/>
      <c r="CJ3065"/>
      <c r="CK3065"/>
      <c r="CL3065"/>
      <c r="CM3065"/>
      <c r="CN3065"/>
      <c r="CO3065"/>
      <c r="CP3065"/>
      <c r="CQ3065"/>
      <c r="CR3065"/>
      <c r="CS3065"/>
      <c r="CT3065"/>
      <c r="CU3065"/>
      <c r="CV3065"/>
    </row>
    <row r="3066" spans="10:100" x14ac:dyDescent="0.25">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c r="AT3066"/>
      <c r="AU3066"/>
      <c r="AV3066"/>
      <c r="AW3066"/>
      <c r="AX3066"/>
      <c r="AY3066"/>
      <c r="AZ3066"/>
      <c r="BA3066"/>
      <c r="BB3066"/>
      <c r="BC3066"/>
      <c r="BD3066"/>
      <c r="BE3066"/>
      <c r="BF3066"/>
      <c r="BG3066"/>
      <c r="BH3066"/>
      <c r="BI3066"/>
      <c r="BJ3066"/>
      <c r="BK3066"/>
      <c r="BL3066"/>
      <c r="BM3066"/>
      <c r="BN3066"/>
      <c r="BO3066"/>
      <c r="BP3066"/>
      <c r="BQ3066"/>
      <c r="BR3066"/>
      <c r="BS3066"/>
      <c r="BT3066"/>
      <c r="BU3066"/>
      <c r="BV3066"/>
      <c r="BW3066"/>
      <c r="BX3066"/>
      <c r="BY3066"/>
      <c r="BZ3066"/>
      <c r="CA3066"/>
      <c r="CB3066"/>
      <c r="CC3066"/>
      <c r="CD3066"/>
      <c r="CE3066"/>
      <c r="CF3066"/>
      <c r="CG3066"/>
      <c r="CH3066"/>
      <c r="CI3066"/>
      <c r="CJ3066"/>
      <c r="CK3066"/>
      <c r="CL3066"/>
      <c r="CM3066"/>
      <c r="CN3066"/>
      <c r="CO3066"/>
      <c r="CP3066"/>
      <c r="CQ3066"/>
      <c r="CR3066"/>
      <c r="CS3066"/>
      <c r="CT3066"/>
      <c r="CU3066"/>
      <c r="CV3066"/>
    </row>
    <row r="3067" spans="10:100" x14ac:dyDescent="0.25">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c r="AT3067"/>
      <c r="AU3067"/>
      <c r="AV3067"/>
      <c r="AW3067"/>
      <c r="AX3067"/>
      <c r="AY3067"/>
      <c r="AZ3067"/>
      <c r="BA3067"/>
      <c r="BB3067"/>
      <c r="BC3067"/>
      <c r="BD3067"/>
      <c r="BE3067"/>
      <c r="BF3067"/>
      <c r="BG3067"/>
      <c r="BH3067"/>
      <c r="BI3067"/>
      <c r="BJ3067"/>
      <c r="BK3067"/>
      <c r="BL3067"/>
      <c r="BM3067"/>
      <c r="BN3067"/>
      <c r="BO3067"/>
      <c r="BP3067"/>
      <c r="BQ3067"/>
      <c r="BR3067"/>
      <c r="BS3067"/>
      <c r="BT3067"/>
      <c r="BU3067"/>
      <c r="BV3067"/>
      <c r="BW3067"/>
      <c r="BX3067"/>
      <c r="BY3067"/>
      <c r="BZ3067"/>
      <c r="CA3067"/>
      <c r="CB3067"/>
      <c r="CC3067"/>
      <c r="CD3067"/>
      <c r="CE3067"/>
      <c r="CF3067"/>
      <c r="CG3067"/>
      <c r="CH3067"/>
      <c r="CI3067"/>
      <c r="CJ3067"/>
      <c r="CK3067"/>
      <c r="CL3067"/>
      <c r="CM3067"/>
      <c r="CN3067"/>
      <c r="CO3067"/>
      <c r="CP3067"/>
      <c r="CQ3067"/>
      <c r="CR3067"/>
      <c r="CS3067"/>
      <c r="CT3067"/>
      <c r="CU3067"/>
      <c r="CV3067"/>
    </row>
    <row r="3068" spans="10:100" x14ac:dyDescent="0.25">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c r="AT3068"/>
      <c r="AU3068"/>
      <c r="AV3068"/>
      <c r="AW3068"/>
      <c r="AX3068"/>
      <c r="AY3068"/>
      <c r="AZ3068"/>
      <c r="BA3068"/>
      <c r="BB3068"/>
      <c r="BC3068"/>
      <c r="BD3068"/>
      <c r="BE3068"/>
      <c r="BF3068"/>
      <c r="BG3068"/>
      <c r="BH3068"/>
      <c r="BI3068"/>
      <c r="BJ3068"/>
      <c r="BK3068"/>
      <c r="BL3068"/>
      <c r="BM3068"/>
      <c r="BN3068"/>
      <c r="BO3068"/>
      <c r="BP3068"/>
      <c r="BQ3068"/>
      <c r="BR3068"/>
      <c r="BS3068"/>
      <c r="BT3068"/>
      <c r="BU3068"/>
      <c r="BV3068"/>
      <c r="BW3068"/>
      <c r="BX3068"/>
      <c r="BY3068"/>
      <c r="BZ3068"/>
      <c r="CA3068"/>
      <c r="CB3068"/>
      <c r="CC3068"/>
      <c r="CD3068"/>
      <c r="CE3068"/>
      <c r="CF3068"/>
      <c r="CG3068"/>
      <c r="CH3068"/>
      <c r="CI3068"/>
      <c r="CJ3068"/>
      <c r="CK3068"/>
      <c r="CL3068"/>
      <c r="CM3068"/>
      <c r="CN3068"/>
      <c r="CO3068"/>
      <c r="CP3068"/>
      <c r="CQ3068"/>
      <c r="CR3068"/>
      <c r="CS3068"/>
      <c r="CT3068"/>
      <c r="CU3068"/>
      <c r="CV3068"/>
    </row>
    <row r="3069" spans="10:100" x14ac:dyDescent="0.25">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c r="AT3069"/>
      <c r="AU3069"/>
      <c r="AV3069"/>
      <c r="AW3069"/>
      <c r="AX3069"/>
      <c r="AY3069"/>
      <c r="AZ3069"/>
      <c r="BA3069"/>
      <c r="BB3069"/>
      <c r="BC3069"/>
      <c r="BD3069"/>
      <c r="BE3069"/>
      <c r="BF3069"/>
      <c r="BG3069"/>
      <c r="BH3069"/>
      <c r="BI3069"/>
      <c r="BJ3069"/>
      <c r="BK3069"/>
      <c r="BL3069"/>
      <c r="BM3069"/>
      <c r="BN3069"/>
      <c r="BO3069"/>
      <c r="BP3069"/>
      <c r="BQ3069"/>
      <c r="BR3069"/>
      <c r="BS3069"/>
      <c r="BT3069"/>
      <c r="BU3069"/>
      <c r="BV3069"/>
      <c r="BW3069"/>
      <c r="BX3069"/>
      <c r="BY3069"/>
      <c r="BZ3069"/>
      <c r="CA3069"/>
      <c r="CB3069"/>
      <c r="CC3069"/>
      <c r="CD3069"/>
      <c r="CE3069"/>
      <c r="CF3069"/>
      <c r="CG3069"/>
      <c r="CH3069"/>
      <c r="CI3069"/>
      <c r="CJ3069"/>
      <c r="CK3069"/>
      <c r="CL3069"/>
      <c r="CM3069"/>
      <c r="CN3069"/>
      <c r="CO3069"/>
      <c r="CP3069"/>
      <c r="CQ3069"/>
      <c r="CR3069"/>
      <c r="CS3069"/>
      <c r="CT3069"/>
      <c r="CU3069"/>
      <c r="CV3069"/>
    </row>
    <row r="3070" spans="10:100" x14ac:dyDescent="0.25">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c r="AT3070"/>
      <c r="AU3070"/>
      <c r="AV3070"/>
      <c r="AW3070"/>
      <c r="AX3070"/>
      <c r="AY3070"/>
      <c r="AZ3070"/>
      <c r="BA3070"/>
      <c r="BB3070"/>
      <c r="BC3070"/>
      <c r="BD3070"/>
      <c r="BE3070"/>
      <c r="BF3070"/>
      <c r="BG3070"/>
      <c r="BH3070"/>
      <c r="BI3070"/>
      <c r="BJ3070"/>
      <c r="BK3070"/>
      <c r="BL3070"/>
      <c r="BM3070"/>
      <c r="BN3070"/>
      <c r="BO3070"/>
      <c r="BP3070"/>
      <c r="BQ3070"/>
      <c r="BR3070"/>
      <c r="BS3070"/>
      <c r="BT3070"/>
      <c r="BU3070"/>
      <c r="BV3070"/>
      <c r="BW3070"/>
      <c r="BX3070"/>
      <c r="BY3070"/>
      <c r="BZ3070"/>
      <c r="CA3070"/>
      <c r="CB3070"/>
      <c r="CC3070"/>
      <c r="CD3070"/>
      <c r="CE3070"/>
      <c r="CF3070"/>
      <c r="CG3070"/>
      <c r="CH3070"/>
      <c r="CI3070"/>
      <c r="CJ3070"/>
      <c r="CK3070"/>
      <c r="CL3070"/>
      <c r="CM3070"/>
      <c r="CN3070"/>
      <c r="CO3070"/>
      <c r="CP3070"/>
      <c r="CQ3070"/>
      <c r="CR3070"/>
      <c r="CS3070"/>
      <c r="CT3070"/>
      <c r="CU3070"/>
      <c r="CV3070"/>
    </row>
    <row r="3071" spans="10:100" x14ac:dyDescent="0.25">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c r="AT3071"/>
      <c r="AU3071"/>
      <c r="AV3071"/>
      <c r="AW3071"/>
      <c r="AX3071"/>
      <c r="AY3071"/>
      <c r="AZ3071"/>
      <c r="BA3071"/>
      <c r="BB3071"/>
      <c r="BC3071"/>
      <c r="BD3071"/>
      <c r="BE3071"/>
      <c r="BF3071"/>
      <c r="BG3071"/>
      <c r="BH3071"/>
      <c r="BI3071"/>
      <c r="BJ3071"/>
      <c r="BK3071"/>
      <c r="BL3071"/>
      <c r="BM3071"/>
      <c r="BN3071"/>
      <c r="BO3071"/>
      <c r="BP3071"/>
      <c r="BQ3071"/>
      <c r="BR3071"/>
      <c r="BS3071"/>
      <c r="BT3071"/>
      <c r="BU3071"/>
      <c r="BV3071"/>
      <c r="BW3071"/>
      <c r="BX3071"/>
      <c r="BY3071"/>
      <c r="BZ3071"/>
      <c r="CA3071"/>
      <c r="CB3071"/>
      <c r="CC3071"/>
      <c r="CD3071"/>
      <c r="CE3071"/>
      <c r="CF3071"/>
      <c r="CG3071"/>
      <c r="CH3071"/>
      <c r="CI3071"/>
      <c r="CJ3071"/>
      <c r="CK3071"/>
      <c r="CL3071"/>
      <c r="CM3071"/>
      <c r="CN3071"/>
      <c r="CO3071"/>
      <c r="CP3071"/>
      <c r="CQ3071"/>
      <c r="CR3071"/>
      <c r="CS3071"/>
      <c r="CT3071"/>
      <c r="CU3071"/>
      <c r="CV3071"/>
    </row>
    <row r="3072" spans="10:100" x14ac:dyDescent="0.25">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c r="AT3072"/>
      <c r="AU3072"/>
      <c r="AV3072"/>
      <c r="AW3072"/>
      <c r="AX3072"/>
      <c r="AY3072"/>
      <c r="AZ3072"/>
      <c r="BA3072"/>
      <c r="BB3072"/>
      <c r="BC3072"/>
      <c r="BD3072"/>
      <c r="BE3072"/>
      <c r="BF3072"/>
      <c r="BG3072"/>
      <c r="BH3072"/>
      <c r="BI3072"/>
      <c r="BJ3072"/>
      <c r="BK3072"/>
      <c r="BL3072"/>
      <c r="BM3072"/>
      <c r="BN3072"/>
      <c r="BO3072"/>
      <c r="BP3072"/>
      <c r="BQ3072"/>
      <c r="BR3072"/>
      <c r="BS3072"/>
      <c r="BT3072"/>
      <c r="BU3072"/>
      <c r="BV3072"/>
      <c r="BW3072"/>
      <c r="BX3072"/>
      <c r="BY3072"/>
      <c r="BZ3072"/>
      <c r="CA3072"/>
      <c r="CB3072"/>
      <c r="CC3072"/>
      <c r="CD3072"/>
      <c r="CE3072"/>
      <c r="CF3072"/>
      <c r="CG3072"/>
      <c r="CH3072"/>
      <c r="CI3072"/>
      <c r="CJ3072"/>
      <c r="CK3072"/>
      <c r="CL3072"/>
      <c r="CM3072"/>
      <c r="CN3072"/>
      <c r="CO3072"/>
      <c r="CP3072"/>
      <c r="CQ3072"/>
      <c r="CR3072"/>
      <c r="CS3072"/>
      <c r="CT3072"/>
      <c r="CU3072"/>
      <c r="CV3072"/>
    </row>
    <row r="3073" spans="10:100" x14ac:dyDescent="0.25">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c r="AT3073"/>
      <c r="AU3073"/>
      <c r="AV3073"/>
      <c r="AW3073"/>
      <c r="AX3073"/>
      <c r="AY3073"/>
      <c r="AZ3073"/>
      <c r="BA3073"/>
      <c r="BB3073"/>
      <c r="BC3073"/>
      <c r="BD3073"/>
      <c r="BE3073"/>
      <c r="BF3073"/>
      <c r="BG3073"/>
      <c r="BH3073"/>
      <c r="BI3073"/>
      <c r="BJ3073"/>
      <c r="BK3073"/>
      <c r="BL3073"/>
      <c r="BM3073"/>
      <c r="BN3073"/>
      <c r="BO3073"/>
      <c r="BP3073"/>
      <c r="BQ3073"/>
      <c r="BR3073"/>
      <c r="BS3073"/>
      <c r="BT3073"/>
      <c r="BU3073"/>
      <c r="BV3073"/>
      <c r="BW3073"/>
      <c r="BX3073"/>
      <c r="BY3073"/>
      <c r="BZ3073"/>
      <c r="CA3073"/>
      <c r="CB3073"/>
      <c r="CC3073"/>
      <c r="CD3073"/>
      <c r="CE3073"/>
      <c r="CF3073"/>
      <c r="CG3073"/>
      <c r="CH3073"/>
      <c r="CI3073"/>
      <c r="CJ3073"/>
      <c r="CK3073"/>
      <c r="CL3073"/>
      <c r="CM3073"/>
      <c r="CN3073"/>
      <c r="CO3073"/>
      <c r="CP3073"/>
      <c r="CQ3073"/>
      <c r="CR3073"/>
      <c r="CS3073"/>
      <c r="CT3073"/>
      <c r="CU3073"/>
      <c r="CV3073"/>
    </row>
    <row r="3074" spans="10:100" x14ac:dyDescent="0.25">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c r="AT3074"/>
      <c r="AU3074"/>
      <c r="AV3074"/>
      <c r="AW3074"/>
      <c r="AX3074"/>
      <c r="AY3074"/>
      <c r="AZ3074"/>
      <c r="BA3074"/>
      <c r="BB3074"/>
      <c r="BC3074"/>
      <c r="BD3074"/>
      <c r="BE3074"/>
      <c r="BF3074"/>
      <c r="BG3074"/>
      <c r="BH3074"/>
      <c r="BI3074"/>
      <c r="BJ3074"/>
      <c r="BK3074"/>
      <c r="BL3074"/>
      <c r="BM3074"/>
      <c r="BN3074"/>
      <c r="BO3074"/>
      <c r="BP3074"/>
      <c r="BQ3074"/>
      <c r="BR3074"/>
      <c r="BS3074"/>
      <c r="BT3074"/>
      <c r="BU3074"/>
      <c r="BV3074"/>
      <c r="BW3074"/>
      <c r="BX3074"/>
      <c r="BY3074"/>
      <c r="BZ3074"/>
      <c r="CA3074"/>
      <c r="CB3074"/>
      <c r="CC3074"/>
      <c r="CD3074"/>
      <c r="CE3074"/>
      <c r="CF3074"/>
      <c r="CG3074"/>
      <c r="CH3074"/>
      <c r="CI3074"/>
      <c r="CJ3074"/>
      <c r="CK3074"/>
      <c r="CL3074"/>
      <c r="CM3074"/>
      <c r="CN3074"/>
      <c r="CO3074"/>
      <c r="CP3074"/>
      <c r="CQ3074"/>
      <c r="CR3074"/>
      <c r="CS3074"/>
      <c r="CT3074"/>
      <c r="CU3074"/>
      <c r="CV3074"/>
    </row>
    <row r="3075" spans="10:100" x14ac:dyDescent="0.2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c r="AT3075"/>
      <c r="AU3075"/>
      <c r="AV3075"/>
      <c r="AW3075"/>
      <c r="AX3075"/>
      <c r="AY3075"/>
      <c r="AZ3075"/>
      <c r="BA3075"/>
      <c r="BB3075"/>
      <c r="BC3075"/>
      <c r="BD3075"/>
      <c r="BE3075"/>
      <c r="BF3075"/>
      <c r="BG3075"/>
      <c r="BH3075"/>
      <c r="BI3075"/>
      <c r="BJ3075"/>
      <c r="BK3075"/>
      <c r="BL3075"/>
      <c r="BM3075"/>
      <c r="BN3075"/>
      <c r="BO3075"/>
      <c r="BP3075"/>
      <c r="BQ3075"/>
      <c r="BR3075"/>
      <c r="BS3075"/>
      <c r="BT3075"/>
      <c r="BU3075"/>
      <c r="BV3075"/>
      <c r="BW3075"/>
      <c r="BX3075"/>
      <c r="BY3075"/>
      <c r="BZ3075"/>
      <c r="CA3075"/>
      <c r="CB3075"/>
      <c r="CC3075"/>
      <c r="CD3075"/>
      <c r="CE3075"/>
      <c r="CF3075"/>
      <c r="CG3075"/>
      <c r="CH3075"/>
      <c r="CI3075"/>
      <c r="CJ3075"/>
      <c r="CK3075"/>
      <c r="CL3075"/>
      <c r="CM3075"/>
      <c r="CN3075"/>
      <c r="CO3075"/>
      <c r="CP3075"/>
      <c r="CQ3075"/>
      <c r="CR3075"/>
      <c r="CS3075"/>
      <c r="CT3075"/>
      <c r="CU3075"/>
      <c r="CV3075"/>
    </row>
    <row r="3076" spans="10:100" x14ac:dyDescent="0.25">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c r="AT3076"/>
      <c r="AU3076"/>
      <c r="AV3076"/>
      <c r="AW3076"/>
      <c r="AX3076"/>
      <c r="AY3076"/>
      <c r="AZ3076"/>
      <c r="BA3076"/>
      <c r="BB3076"/>
      <c r="BC3076"/>
      <c r="BD3076"/>
      <c r="BE3076"/>
      <c r="BF3076"/>
      <c r="BG3076"/>
      <c r="BH3076"/>
      <c r="BI3076"/>
      <c r="BJ3076"/>
      <c r="BK3076"/>
      <c r="BL3076"/>
      <c r="BM3076"/>
      <c r="BN3076"/>
      <c r="BO3076"/>
      <c r="BP3076"/>
      <c r="BQ3076"/>
      <c r="BR3076"/>
      <c r="BS3076"/>
      <c r="BT3076"/>
      <c r="BU3076"/>
      <c r="BV3076"/>
      <c r="BW3076"/>
      <c r="BX3076"/>
      <c r="BY3076"/>
      <c r="BZ3076"/>
      <c r="CA3076"/>
      <c r="CB3076"/>
      <c r="CC3076"/>
      <c r="CD3076"/>
      <c r="CE3076"/>
      <c r="CF3076"/>
      <c r="CG3076"/>
      <c r="CH3076"/>
      <c r="CI3076"/>
      <c r="CJ3076"/>
      <c r="CK3076"/>
      <c r="CL3076"/>
      <c r="CM3076"/>
      <c r="CN3076"/>
      <c r="CO3076"/>
      <c r="CP3076"/>
      <c r="CQ3076"/>
      <c r="CR3076"/>
      <c r="CS3076"/>
      <c r="CT3076"/>
      <c r="CU3076"/>
      <c r="CV3076"/>
    </row>
    <row r="3077" spans="10:100" x14ac:dyDescent="0.25">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c r="AT3077"/>
      <c r="AU3077"/>
      <c r="AV3077"/>
      <c r="AW3077"/>
      <c r="AX3077"/>
      <c r="AY3077"/>
      <c r="AZ3077"/>
      <c r="BA3077"/>
      <c r="BB3077"/>
      <c r="BC3077"/>
      <c r="BD3077"/>
      <c r="BE3077"/>
      <c r="BF3077"/>
      <c r="BG3077"/>
      <c r="BH3077"/>
      <c r="BI3077"/>
      <c r="BJ3077"/>
      <c r="BK3077"/>
      <c r="BL3077"/>
      <c r="BM3077"/>
      <c r="BN3077"/>
      <c r="BO3077"/>
      <c r="BP3077"/>
      <c r="BQ3077"/>
      <c r="BR3077"/>
      <c r="BS3077"/>
      <c r="BT3077"/>
      <c r="BU3077"/>
      <c r="BV3077"/>
      <c r="BW3077"/>
      <c r="BX3077"/>
      <c r="BY3077"/>
      <c r="BZ3077"/>
      <c r="CA3077"/>
      <c r="CB3077"/>
      <c r="CC3077"/>
      <c r="CD3077"/>
      <c r="CE3077"/>
      <c r="CF3077"/>
      <c r="CG3077"/>
      <c r="CH3077"/>
      <c r="CI3077"/>
      <c r="CJ3077"/>
      <c r="CK3077"/>
      <c r="CL3077"/>
      <c r="CM3077"/>
      <c r="CN3077"/>
      <c r="CO3077"/>
      <c r="CP3077"/>
      <c r="CQ3077"/>
      <c r="CR3077"/>
      <c r="CS3077"/>
      <c r="CT3077"/>
      <c r="CU3077"/>
      <c r="CV3077"/>
    </row>
    <row r="3078" spans="10:100" x14ac:dyDescent="0.25">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c r="AT3078"/>
      <c r="AU3078"/>
      <c r="AV3078"/>
      <c r="AW3078"/>
      <c r="AX3078"/>
      <c r="AY3078"/>
      <c r="AZ3078"/>
      <c r="BA3078"/>
      <c r="BB3078"/>
      <c r="BC3078"/>
      <c r="BD3078"/>
      <c r="BE3078"/>
      <c r="BF3078"/>
      <c r="BG3078"/>
      <c r="BH3078"/>
      <c r="BI3078"/>
      <c r="BJ3078"/>
      <c r="BK3078"/>
      <c r="BL3078"/>
      <c r="BM3078"/>
      <c r="BN3078"/>
      <c r="BO3078"/>
      <c r="BP3078"/>
      <c r="BQ3078"/>
      <c r="BR3078"/>
      <c r="BS3078"/>
      <c r="BT3078"/>
      <c r="BU3078"/>
      <c r="BV3078"/>
      <c r="BW3078"/>
      <c r="BX3078"/>
      <c r="BY3078"/>
      <c r="BZ3078"/>
      <c r="CA3078"/>
      <c r="CB3078"/>
      <c r="CC3078"/>
      <c r="CD3078"/>
      <c r="CE3078"/>
      <c r="CF3078"/>
      <c r="CG3078"/>
      <c r="CH3078"/>
      <c r="CI3078"/>
      <c r="CJ3078"/>
      <c r="CK3078"/>
      <c r="CL3078"/>
      <c r="CM3078"/>
      <c r="CN3078"/>
      <c r="CO3078"/>
      <c r="CP3078"/>
      <c r="CQ3078"/>
      <c r="CR3078"/>
      <c r="CS3078"/>
      <c r="CT3078"/>
      <c r="CU3078"/>
      <c r="CV3078"/>
    </row>
    <row r="3079" spans="10:100" x14ac:dyDescent="0.25">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c r="AT3079"/>
      <c r="AU3079"/>
      <c r="AV3079"/>
      <c r="AW3079"/>
      <c r="AX3079"/>
      <c r="AY3079"/>
      <c r="AZ3079"/>
      <c r="BA3079"/>
      <c r="BB3079"/>
      <c r="BC3079"/>
      <c r="BD3079"/>
      <c r="BE3079"/>
      <c r="BF3079"/>
      <c r="BG3079"/>
      <c r="BH3079"/>
      <c r="BI3079"/>
      <c r="BJ3079"/>
      <c r="BK3079"/>
      <c r="BL3079"/>
      <c r="BM3079"/>
      <c r="BN3079"/>
      <c r="BO3079"/>
      <c r="BP3079"/>
      <c r="BQ3079"/>
      <c r="BR3079"/>
      <c r="BS3079"/>
      <c r="BT3079"/>
      <c r="BU3079"/>
      <c r="BV3079"/>
      <c r="BW3079"/>
      <c r="BX3079"/>
      <c r="BY3079"/>
      <c r="BZ3079"/>
      <c r="CA3079"/>
      <c r="CB3079"/>
      <c r="CC3079"/>
      <c r="CD3079"/>
      <c r="CE3079"/>
      <c r="CF3079"/>
      <c r="CG3079"/>
      <c r="CH3079"/>
      <c r="CI3079"/>
      <c r="CJ3079"/>
      <c r="CK3079"/>
      <c r="CL3079"/>
      <c r="CM3079"/>
      <c r="CN3079"/>
      <c r="CO3079"/>
      <c r="CP3079"/>
      <c r="CQ3079"/>
      <c r="CR3079"/>
      <c r="CS3079"/>
      <c r="CT3079"/>
      <c r="CU3079"/>
      <c r="CV3079"/>
    </row>
    <row r="3080" spans="10:100" x14ac:dyDescent="0.25">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c r="AT3080"/>
      <c r="AU3080"/>
      <c r="AV3080"/>
      <c r="AW3080"/>
      <c r="AX3080"/>
      <c r="AY3080"/>
      <c r="AZ3080"/>
      <c r="BA3080"/>
      <c r="BB3080"/>
      <c r="BC3080"/>
      <c r="BD3080"/>
      <c r="BE3080"/>
      <c r="BF3080"/>
      <c r="BG3080"/>
      <c r="BH3080"/>
      <c r="BI3080"/>
      <c r="BJ3080"/>
      <c r="BK3080"/>
      <c r="BL3080"/>
      <c r="BM3080"/>
      <c r="BN3080"/>
      <c r="BO3080"/>
      <c r="BP3080"/>
      <c r="BQ3080"/>
      <c r="BR3080"/>
      <c r="BS3080"/>
      <c r="BT3080"/>
      <c r="BU3080"/>
      <c r="BV3080"/>
      <c r="BW3080"/>
      <c r="BX3080"/>
      <c r="BY3080"/>
      <c r="BZ3080"/>
      <c r="CA3080"/>
      <c r="CB3080"/>
      <c r="CC3080"/>
      <c r="CD3080"/>
      <c r="CE3080"/>
      <c r="CF3080"/>
      <c r="CG3080"/>
      <c r="CH3080"/>
      <c r="CI3080"/>
      <c r="CJ3080"/>
      <c r="CK3080"/>
      <c r="CL3080"/>
      <c r="CM3080"/>
      <c r="CN3080"/>
      <c r="CO3080"/>
      <c r="CP3080"/>
      <c r="CQ3080"/>
      <c r="CR3080"/>
      <c r="CS3080"/>
      <c r="CT3080"/>
      <c r="CU3080"/>
      <c r="CV3080"/>
    </row>
    <row r="3081" spans="10:100" x14ac:dyDescent="0.25">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c r="AT3081"/>
      <c r="AU3081"/>
      <c r="AV3081"/>
      <c r="AW3081"/>
      <c r="AX3081"/>
      <c r="AY3081"/>
      <c r="AZ3081"/>
      <c r="BA3081"/>
      <c r="BB3081"/>
      <c r="BC3081"/>
      <c r="BD3081"/>
      <c r="BE3081"/>
      <c r="BF3081"/>
      <c r="BG3081"/>
      <c r="BH3081"/>
      <c r="BI3081"/>
      <c r="BJ3081"/>
      <c r="BK3081"/>
      <c r="BL3081"/>
      <c r="BM3081"/>
      <c r="BN3081"/>
      <c r="BO3081"/>
      <c r="BP3081"/>
      <c r="BQ3081"/>
      <c r="BR3081"/>
      <c r="BS3081"/>
      <c r="BT3081"/>
      <c r="BU3081"/>
      <c r="BV3081"/>
      <c r="BW3081"/>
      <c r="BX3081"/>
      <c r="BY3081"/>
      <c r="BZ3081"/>
      <c r="CA3081"/>
      <c r="CB3081"/>
      <c r="CC3081"/>
      <c r="CD3081"/>
      <c r="CE3081"/>
      <c r="CF3081"/>
      <c r="CG3081"/>
      <c r="CH3081"/>
      <c r="CI3081"/>
      <c r="CJ3081"/>
      <c r="CK3081"/>
      <c r="CL3081"/>
      <c r="CM3081"/>
      <c r="CN3081"/>
      <c r="CO3081"/>
      <c r="CP3081"/>
      <c r="CQ3081"/>
      <c r="CR3081"/>
      <c r="CS3081"/>
      <c r="CT3081"/>
      <c r="CU3081"/>
      <c r="CV3081"/>
    </row>
    <row r="3082" spans="10:100" x14ac:dyDescent="0.25">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c r="AT3082"/>
      <c r="AU3082"/>
      <c r="AV3082"/>
      <c r="AW3082"/>
      <c r="AX3082"/>
      <c r="AY3082"/>
      <c r="AZ3082"/>
      <c r="BA3082"/>
      <c r="BB3082"/>
      <c r="BC3082"/>
      <c r="BD3082"/>
      <c r="BE3082"/>
      <c r="BF3082"/>
      <c r="BG3082"/>
      <c r="BH3082"/>
      <c r="BI3082"/>
      <c r="BJ3082"/>
      <c r="BK3082"/>
      <c r="BL3082"/>
      <c r="BM3082"/>
      <c r="BN3082"/>
      <c r="BO3082"/>
      <c r="BP3082"/>
      <c r="BQ3082"/>
      <c r="BR3082"/>
      <c r="BS3082"/>
      <c r="BT3082"/>
      <c r="BU3082"/>
      <c r="BV3082"/>
      <c r="BW3082"/>
      <c r="BX3082"/>
      <c r="BY3082"/>
      <c r="BZ3082"/>
      <c r="CA3082"/>
      <c r="CB3082"/>
      <c r="CC3082"/>
      <c r="CD3082"/>
      <c r="CE3082"/>
      <c r="CF3082"/>
      <c r="CG3082"/>
      <c r="CH3082"/>
      <c r="CI3082"/>
      <c r="CJ3082"/>
      <c r="CK3082"/>
      <c r="CL3082"/>
      <c r="CM3082"/>
      <c r="CN3082"/>
      <c r="CO3082"/>
      <c r="CP3082"/>
      <c r="CQ3082"/>
      <c r="CR3082"/>
      <c r="CS3082"/>
      <c r="CT3082"/>
      <c r="CU3082"/>
      <c r="CV3082"/>
    </row>
    <row r="3083" spans="10:100" x14ac:dyDescent="0.25">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c r="AT3083"/>
      <c r="AU3083"/>
      <c r="AV3083"/>
      <c r="AW3083"/>
      <c r="AX3083"/>
      <c r="AY3083"/>
      <c r="AZ3083"/>
      <c r="BA3083"/>
      <c r="BB3083"/>
      <c r="BC3083"/>
      <c r="BD3083"/>
      <c r="BE3083"/>
      <c r="BF3083"/>
      <c r="BG3083"/>
      <c r="BH3083"/>
      <c r="BI3083"/>
      <c r="BJ3083"/>
      <c r="BK3083"/>
      <c r="BL3083"/>
      <c r="BM3083"/>
      <c r="BN3083"/>
      <c r="BO3083"/>
      <c r="BP3083"/>
      <c r="BQ3083"/>
      <c r="BR3083"/>
      <c r="BS3083"/>
      <c r="BT3083"/>
      <c r="BU3083"/>
      <c r="BV3083"/>
      <c r="BW3083"/>
      <c r="BX3083"/>
      <c r="BY3083"/>
      <c r="BZ3083"/>
      <c r="CA3083"/>
      <c r="CB3083"/>
      <c r="CC3083"/>
      <c r="CD3083"/>
      <c r="CE3083"/>
      <c r="CF3083"/>
      <c r="CG3083"/>
      <c r="CH3083"/>
      <c r="CI3083"/>
      <c r="CJ3083"/>
      <c r="CK3083"/>
      <c r="CL3083"/>
      <c r="CM3083"/>
      <c r="CN3083"/>
      <c r="CO3083"/>
      <c r="CP3083"/>
      <c r="CQ3083"/>
      <c r="CR3083"/>
      <c r="CS3083"/>
      <c r="CT3083"/>
      <c r="CU3083"/>
      <c r="CV3083"/>
    </row>
    <row r="3084" spans="10:100" x14ac:dyDescent="0.25">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c r="AT3084"/>
      <c r="AU3084"/>
      <c r="AV3084"/>
      <c r="AW3084"/>
      <c r="AX3084"/>
      <c r="AY3084"/>
      <c r="AZ3084"/>
      <c r="BA3084"/>
      <c r="BB3084"/>
      <c r="BC3084"/>
      <c r="BD3084"/>
      <c r="BE3084"/>
      <c r="BF3084"/>
      <c r="BG3084"/>
      <c r="BH3084"/>
      <c r="BI3084"/>
      <c r="BJ3084"/>
      <c r="BK3084"/>
      <c r="BL3084"/>
      <c r="BM3084"/>
      <c r="BN3084"/>
      <c r="BO3084"/>
      <c r="BP3084"/>
      <c r="BQ3084"/>
      <c r="BR3084"/>
      <c r="BS3084"/>
      <c r="BT3084"/>
      <c r="BU3084"/>
      <c r="BV3084"/>
      <c r="BW3084"/>
      <c r="BX3084"/>
      <c r="BY3084"/>
      <c r="BZ3084"/>
      <c r="CA3084"/>
      <c r="CB3084"/>
      <c r="CC3084"/>
      <c r="CD3084"/>
      <c r="CE3084"/>
      <c r="CF3084"/>
      <c r="CG3084"/>
      <c r="CH3084"/>
      <c r="CI3084"/>
      <c r="CJ3084"/>
      <c r="CK3084"/>
      <c r="CL3084"/>
      <c r="CM3084"/>
      <c r="CN3084"/>
      <c r="CO3084"/>
      <c r="CP3084"/>
      <c r="CQ3084"/>
      <c r="CR3084"/>
      <c r="CS3084"/>
      <c r="CT3084"/>
      <c r="CU3084"/>
      <c r="CV3084"/>
    </row>
    <row r="3085" spans="10:100" x14ac:dyDescent="0.2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c r="AT3085"/>
      <c r="AU3085"/>
      <c r="AV3085"/>
      <c r="AW3085"/>
      <c r="AX3085"/>
      <c r="AY3085"/>
      <c r="AZ3085"/>
      <c r="BA3085"/>
      <c r="BB3085"/>
      <c r="BC3085"/>
      <c r="BD3085"/>
      <c r="BE3085"/>
      <c r="BF3085"/>
      <c r="BG3085"/>
      <c r="BH3085"/>
      <c r="BI3085"/>
      <c r="BJ3085"/>
      <c r="BK3085"/>
      <c r="BL3085"/>
      <c r="BM3085"/>
      <c r="BN3085"/>
      <c r="BO3085"/>
      <c r="BP3085"/>
      <c r="BQ3085"/>
      <c r="BR3085"/>
      <c r="BS3085"/>
      <c r="BT3085"/>
      <c r="BU3085"/>
      <c r="BV3085"/>
      <c r="BW3085"/>
      <c r="BX3085"/>
      <c r="BY3085"/>
      <c r="BZ3085"/>
      <c r="CA3085"/>
      <c r="CB3085"/>
      <c r="CC3085"/>
      <c r="CD3085"/>
      <c r="CE3085"/>
      <c r="CF3085"/>
      <c r="CG3085"/>
      <c r="CH3085"/>
      <c r="CI3085"/>
      <c r="CJ3085"/>
      <c r="CK3085"/>
      <c r="CL3085"/>
      <c r="CM3085"/>
      <c r="CN3085"/>
      <c r="CO3085"/>
      <c r="CP3085"/>
      <c r="CQ3085"/>
      <c r="CR3085"/>
      <c r="CS3085"/>
      <c r="CT3085"/>
      <c r="CU3085"/>
      <c r="CV3085"/>
    </row>
    <row r="3086" spans="10:100" x14ac:dyDescent="0.25">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c r="AT3086"/>
      <c r="AU3086"/>
      <c r="AV3086"/>
      <c r="AW3086"/>
      <c r="AX3086"/>
      <c r="AY3086"/>
      <c r="AZ3086"/>
      <c r="BA3086"/>
      <c r="BB3086"/>
      <c r="BC3086"/>
      <c r="BD3086"/>
      <c r="BE3086"/>
      <c r="BF3086"/>
      <c r="BG3086"/>
      <c r="BH3086"/>
      <c r="BI3086"/>
      <c r="BJ3086"/>
      <c r="BK3086"/>
      <c r="BL3086"/>
      <c r="BM3086"/>
      <c r="BN3086"/>
      <c r="BO3086"/>
      <c r="BP3086"/>
      <c r="BQ3086"/>
      <c r="BR3086"/>
      <c r="BS3086"/>
      <c r="BT3086"/>
      <c r="BU3086"/>
      <c r="BV3086"/>
      <c r="BW3086"/>
      <c r="BX3086"/>
      <c r="BY3086"/>
      <c r="BZ3086"/>
      <c r="CA3086"/>
      <c r="CB3086"/>
      <c r="CC3086"/>
      <c r="CD3086"/>
      <c r="CE3086"/>
      <c r="CF3086"/>
      <c r="CG3086"/>
      <c r="CH3086"/>
      <c r="CI3086"/>
      <c r="CJ3086"/>
      <c r="CK3086"/>
      <c r="CL3086"/>
      <c r="CM3086"/>
      <c r="CN3086"/>
      <c r="CO3086"/>
      <c r="CP3086"/>
      <c r="CQ3086"/>
      <c r="CR3086"/>
      <c r="CS3086"/>
      <c r="CT3086"/>
      <c r="CU3086"/>
      <c r="CV3086"/>
    </row>
    <row r="3087" spans="10:100" x14ac:dyDescent="0.25">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c r="AT3087"/>
      <c r="AU3087"/>
      <c r="AV3087"/>
      <c r="AW3087"/>
      <c r="AX3087"/>
      <c r="AY3087"/>
      <c r="AZ3087"/>
      <c r="BA3087"/>
      <c r="BB3087"/>
      <c r="BC3087"/>
      <c r="BD3087"/>
      <c r="BE3087"/>
      <c r="BF3087"/>
      <c r="BG3087"/>
      <c r="BH3087"/>
      <c r="BI3087"/>
      <c r="BJ3087"/>
      <c r="BK3087"/>
      <c r="BL3087"/>
      <c r="BM3087"/>
      <c r="BN3087"/>
      <c r="BO3087"/>
      <c r="BP3087"/>
      <c r="BQ3087"/>
      <c r="BR3087"/>
      <c r="BS3087"/>
      <c r="BT3087"/>
      <c r="BU3087"/>
      <c r="BV3087"/>
      <c r="BW3087"/>
      <c r="BX3087"/>
      <c r="BY3087"/>
      <c r="BZ3087"/>
      <c r="CA3087"/>
      <c r="CB3087"/>
      <c r="CC3087"/>
      <c r="CD3087"/>
      <c r="CE3087"/>
      <c r="CF3087"/>
      <c r="CG3087"/>
      <c r="CH3087"/>
      <c r="CI3087"/>
      <c r="CJ3087"/>
      <c r="CK3087"/>
      <c r="CL3087"/>
      <c r="CM3087"/>
      <c r="CN3087"/>
      <c r="CO3087"/>
      <c r="CP3087"/>
      <c r="CQ3087"/>
      <c r="CR3087"/>
      <c r="CS3087"/>
      <c r="CT3087"/>
      <c r="CU3087"/>
      <c r="CV3087"/>
    </row>
    <row r="3088" spans="10:100" x14ac:dyDescent="0.25">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c r="AT3088"/>
      <c r="AU3088"/>
      <c r="AV3088"/>
      <c r="AW3088"/>
      <c r="AX3088"/>
      <c r="AY3088"/>
      <c r="AZ3088"/>
      <c r="BA3088"/>
      <c r="BB3088"/>
      <c r="BC3088"/>
      <c r="BD3088"/>
      <c r="BE3088"/>
      <c r="BF3088"/>
      <c r="BG3088"/>
      <c r="BH3088"/>
      <c r="BI3088"/>
      <c r="BJ3088"/>
      <c r="BK3088"/>
      <c r="BL3088"/>
      <c r="BM3088"/>
      <c r="BN3088"/>
      <c r="BO3088"/>
      <c r="BP3088"/>
      <c r="BQ3088"/>
      <c r="BR3088"/>
      <c r="BS3088"/>
      <c r="BT3088"/>
      <c r="BU3088"/>
      <c r="BV3088"/>
      <c r="BW3088"/>
      <c r="BX3088"/>
      <c r="BY3088"/>
      <c r="BZ3088"/>
      <c r="CA3088"/>
      <c r="CB3088"/>
      <c r="CC3088"/>
      <c r="CD3088"/>
      <c r="CE3088"/>
      <c r="CF3088"/>
      <c r="CG3088"/>
      <c r="CH3088"/>
      <c r="CI3088"/>
      <c r="CJ3088"/>
      <c r="CK3088"/>
      <c r="CL3088"/>
      <c r="CM3088"/>
      <c r="CN3088"/>
      <c r="CO3088"/>
      <c r="CP3088"/>
      <c r="CQ3088"/>
      <c r="CR3088"/>
      <c r="CS3088"/>
      <c r="CT3088"/>
      <c r="CU3088"/>
      <c r="CV3088"/>
    </row>
    <row r="3089" spans="10:100" x14ac:dyDescent="0.25">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c r="AT3089"/>
      <c r="AU3089"/>
      <c r="AV3089"/>
      <c r="AW3089"/>
      <c r="AX3089"/>
      <c r="AY3089"/>
      <c r="AZ3089"/>
      <c r="BA3089"/>
      <c r="BB3089"/>
      <c r="BC3089"/>
      <c r="BD3089"/>
      <c r="BE3089"/>
      <c r="BF3089"/>
      <c r="BG3089"/>
      <c r="BH3089"/>
      <c r="BI3089"/>
      <c r="BJ3089"/>
      <c r="BK3089"/>
      <c r="BL3089"/>
      <c r="BM3089"/>
      <c r="BN3089"/>
      <c r="BO3089"/>
      <c r="BP3089"/>
      <c r="BQ3089"/>
      <c r="BR3089"/>
      <c r="BS3089"/>
      <c r="BT3089"/>
      <c r="BU3089"/>
      <c r="BV3089"/>
      <c r="BW3089"/>
      <c r="BX3089"/>
      <c r="BY3089"/>
      <c r="BZ3089"/>
      <c r="CA3089"/>
      <c r="CB3089"/>
      <c r="CC3089"/>
      <c r="CD3089"/>
      <c r="CE3089"/>
      <c r="CF3089"/>
      <c r="CG3089"/>
      <c r="CH3089"/>
      <c r="CI3089"/>
      <c r="CJ3089"/>
      <c r="CK3089"/>
      <c r="CL3089"/>
      <c r="CM3089"/>
      <c r="CN3089"/>
      <c r="CO3089"/>
      <c r="CP3089"/>
      <c r="CQ3089"/>
      <c r="CR3089"/>
      <c r="CS3089"/>
      <c r="CT3089"/>
      <c r="CU3089"/>
      <c r="CV3089"/>
    </row>
    <row r="3090" spans="10:100" x14ac:dyDescent="0.25">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c r="AT3090"/>
      <c r="AU3090"/>
      <c r="AV3090"/>
      <c r="AW3090"/>
      <c r="AX3090"/>
      <c r="AY3090"/>
      <c r="AZ3090"/>
      <c r="BA3090"/>
      <c r="BB3090"/>
      <c r="BC3090"/>
      <c r="BD3090"/>
      <c r="BE3090"/>
      <c r="BF3090"/>
      <c r="BG3090"/>
      <c r="BH3090"/>
      <c r="BI3090"/>
      <c r="BJ3090"/>
      <c r="BK3090"/>
      <c r="BL3090"/>
      <c r="BM3090"/>
      <c r="BN3090"/>
      <c r="BO3090"/>
      <c r="BP3090"/>
      <c r="BQ3090"/>
      <c r="BR3090"/>
      <c r="BS3090"/>
      <c r="BT3090"/>
      <c r="BU3090"/>
      <c r="BV3090"/>
      <c r="BW3090"/>
      <c r="BX3090"/>
      <c r="BY3090"/>
      <c r="BZ3090"/>
      <c r="CA3090"/>
      <c r="CB3090"/>
      <c r="CC3090"/>
      <c r="CD3090"/>
      <c r="CE3090"/>
      <c r="CF3090"/>
      <c r="CG3090"/>
      <c r="CH3090"/>
      <c r="CI3090"/>
      <c r="CJ3090"/>
      <c r="CK3090"/>
      <c r="CL3090"/>
      <c r="CM3090"/>
      <c r="CN3090"/>
      <c r="CO3090"/>
      <c r="CP3090"/>
      <c r="CQ3090"/>
      <c r="CR3090"/>
      <c r="CS3090"/>
      <c r="CT3090"/>
      <c r="CU3090"/>
      <c r="CV3090"/>
    </row>
    <row r="3091" spans="10:100" x14ac:dyDescent="0.25">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c r="AT3091"/>
      <c r="AU3091"/>
      <c r="AV3091"/>
      <c r="AW3091"/>
      <c r="AX3091"/>
      <c r="AY3091"/>
      <c r="AZ3091"/>
      <c r="BA3091"/>
      <c r="BB3091"/>
      <c r="BC3091"/>
      <c r="BD3091"/>
      <c r="BE3091"/>
      <c r="BF3091"/>
      <c r="BG3091"/>
      <c r="BH3091"/>
      <c r="BI3091"/>
      <c r="BJ3091"/>
      <c r="BK3091"/>
      <c r="BL3091"/>
      <c r="BM3091"/>
      <c r="BN3091"/>
      <c r="BO3091"/>
      <c r="BP3091"/>
      <c r="BQ3091"/>
      <c r="BR3091"/>
      <c r="BS3091"/>
      <c r="BT3091"/>
      <c r="BU3091"/>
      <c r="BV3091"/>
      <c r="BW3091"/>
      <c r="BX3091"/>
      <c r="BY3091"/>
      <c r="BZ3091"/>
      <c r="CA3091"/>
      <c r="CB3091"/>
      <c r="CC3091"/>
      <c r="CD3091"/>
      <c r="CE3091"/>
      <c r="CF3091"/>
      <c r="CG3091"/>
      <c r="CH3091"/>
      <c r="CI3091"/>
      <c r="CJ3091"/>
      <c r="CK3091"/>
      <c r="CL3091"/>
      <c r="CM3091"/>
      <c r="CN3091"/>
      <c r="CO3091"/>
      <c r="CP3091"/>
      <c r="CQ3091"/>
      <c r="CR3091"/>
      <c r="CS3091"/>
      <c r="CT3091"/>
      <c r="CU3091"/>
      <c r="CV3091"/>
    </row>
    <row r="3092" spans="10:100" x14ac:dyDescent="0.25">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c r="AT3092"/>
      <c r="AU3092"/>
      <c r="AV3092"/>
      <c r="AW3092"/>
      <c r="AX3092"/>
      <c r="AY3092"/>
      <c r="AZ3092"/>
      <c r="BA3092"/>
      <c r="BB3092"/>
      <c r="BC3092"/>
      <c r="BD3092"/>
      <c r="BE3092"/>
      <c r="BF3092"/>
      <c r="BG3092"/>
      <c r="BH3092"/>
      <c r="BI3092"/>
      <c r="BJ3092"/>
      <c r="BK3092"/>
      <c r="BL3092"/>
      <c r="BM3092"/>
      <c r="BN3092"/>
      <c r="BO3092"/>
      <c r="BP3092"/>
      <c r="BQ3092"/>
      <c r="BR3092"/>
      <c r="BS3092"/>
      <c r="BT3092"/>
      <c r="BU3092"/>
      <c r="BV3092"/>
      <c r="BW3092"/>
      <c r="BX3092"/>
      <c r="BY3092"/>
      <c r="BZ3092"/>
      <c r="CA3092"/>
      <c r="CB3092"/>
      <c r="CC3092"/>
      <c r="CD3092"/>
      <c r="CE3092"/>
      <c r="CF3092"/>
      <c r="CG3092"/>
      <c r="CH3092"/>
      <c r="CI3092"/>
      <c r="CJ3092"/>
      <c r="CK3092"/>
      <c r="CL3092"/>
      <c r="CM3092"/>
      <c r="CN3092"/>
      <c r="CO3092"/>
      <c r="CP3092"/>
      <c r="CQ3092"/>
      <c r="CR3092"/>
      <c r="CS3092"/>
      <c r="CT3092"/>
      <c r="CU3092"/>
      <c r="CV3092"/>
    </row>
    <row r="3093" spans="10:100" x14ac:dyDescent="0.25">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c r="AT3093"/>
      <c r="AU3093"/>
      <c r="AV3093"/>
      <c r="AW3093"/>
      <c r="AX3093"/>
      <c r="AY3093"/>
      <c r="AZ3093"/>
      <c r="BA3093"/>
      <c r="BB3093"/>
      <c r="BC3093"/>
      <c r="BD3093"/>
      <c r="BE3093"/>
      <c r="BF3093"/>
      <c r="BG3093"/>
      <c r="BH3093"/>
      <c r="BI3093"/>
      <c r="BJ3093"/>
      <c r="BK3093"/>
      <c r="BL3093"/>
      <c r="BM3093"/>
      <c r="BN3093"/>
      <c r="BO3093"/>
      <c r="BP3093"/>
      <c r="BQ3093"/>
      <c r="BR3093"/>
      <c r="BS3093"/>
      <c r="BT3093"/>
      <c r="BU3093"/>
      <c r="BV3093"/>
      <c r="BW3093"/>
      <c r="BX3093"/>
      <c r="BY3093"/>
      <c r="BZ3093"/>
      <c r="CA3093"/>
      <c r="CB3093"/>
      <c r="CC3093"/>
      <c r="CD3093"/>
      <c r="CE3093"/>
      <c r="CF3093"/>
      <c r="CG3093"/>
      <c r="CH3093"/>
      <c r="CI3093"/>
      <c r="CJ3093"/>
      <c r="CK3093"/>
      <c r="CL3093"/>
      <c r="CM3093"/>
      <c r="CN3093"/>
      <c r="CO3093"/>
      <c r="CP3093"/>
      <c r="CQ3093"/>
      <c r="CR3093"/>
      <c r="CS3093"/>
      <c r="CT3093"/>
      <c r="CU3093"/>
      <c r="CV3093"/>
    </row>
    <row r="3094" spans="10:100" x14ac:dyDescent="0.25">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c r="AT3094"/>
      <c r="AU3094"/>
      <c r="AV3094"/>
      <c r="AW3094"/>
      <c r="AX3094"/>
      <c r="AY3094"/>
      <c r="AZ3094"/>
      <c r="BA3094"/>
      <c r="BB3094"/>
      <c r="BC3094"/>
      <c r="BD3094"/>
      <c r="BE3094"/>
      <c r="BF3094"/>
      <c r="BG3094"/>
      <c r="BH3094"/>
      <c r="BI3094"/>
      <c r="BJ3094"/>
      <c r="BK3094"/>
      <c r="BL3094"/>
      <c r="BM3094"/>
      <c r="BN3094"/>
      <c r="BO3094"/>
      <c r="BP3094"/>
      <c r="BQ3094"/>
      <c r="BR3094"/>
      <c r="BS3094"/>
      <c r="BT3094"/>
      <c r="BU3094"/>
      <c r="BV3094"/>
      <c r="BW3094"/>
      <c r="BX3094"/>
      <c r="BY3094"/>
      <c r="BZ3094"/>
      <c r="CA3094"/>
      <c r="CB3094"/>
      <c r="CC3094"/>
      <c r="CD3094"/>
      <c r="CE3094"/>
      <c r="CF3094"/>
      <c r="CG3094"/>
      <c r="CH3094"/>
      <c r="CI3094"/>
      <c r="CJ3094"/>
      <c r="CK3094"/>
      <c r="CL3094"/>
      <c r="CM3094"/>
      <c r="CN3094"/>
      <c r="CO3094"/>
      <c r="CP3094"/>
      <c r="CQ3094"/>
      <c r="CR3094"/>
      <c r="CS3094"/>
      <c r="CT3094"/>
      <c r="CU3094"/>
      <c r="CV3094"/>
    </row>
    <row r="3095" spans="10:100" x14ac:dyDescent="0.2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c r="AT3095"/>
      <c r="AU3095"/>
      <c r="AV3095"/>
      <c r="AW3095"/>
      <c r="AX3095"/>
      <c r="AY3095"/>
      <c r="AZ3095"/>
      <c r="BA3095"/>
      <c r="BB3095"/>
      <c r="BC3095"/>
      <c r="BD3095"/>
      <c r="BE3095"/>
      <c r="BF3095"/>
      <c r="BG3095"/>
      <c r="BH3095"/>
      <c r="BI3095"/>
      <c r="BJ3095"/>
      <c r="BK3095"/>
      <c r="BL3095"/>
      <c r="BM3095"/>
      <c r="BN3095"/>
      <c r="BO3095"/>
      <c r="BP3095"/>
      <c r="BQ3095"/>
      <c r="BR3095"/>
      <c r="BS3095"/>
      <c r="BT3095"/>
      <c r="BU3095"/>
      <c r="BV3095"/>
      <c r="BW3095"/>
      <c r="BX3095"/>
      <c r="BY3095"/>
      <c r="BZ3095"/>
      <c r="CA3095"/>
      <c r="CB3095"/>
      <c r="CC3095"/>
      <c r="CD3095"/>
      <c r="CE3095"/>
      <c r="CF3095"/>
      <c r="CG3095"/>
      <c r="CH3095"/>
      <c r="CI3095"/>
      <c r="CJ3095"/>
      <c r="CK3095"/>
      <c r="CL3095"/>
      <c r="CM3095"/>
      <c r="CN3095"/>
      <c r="CO3095"/>
      <c r="CP3095"/>
      <c r="CQ3095"/>
      <c r="CR3095"/>
      <c r="CS3095"/>
      <c r="CT3095"/>
      <c r="CU3095"/>
      <c r="CV3095"/>
    </row>
    <row r="3096" spans="10:100" x14ac:dyDescent="0.25">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c r="AT3096"/>
      <c r="AU3096"/>
      <c r="AV3096"/>
      <c r="AW3096"/>
      <c r="AX3096"/>
      <c r="AY3096"/>
      <c r="AZ3096"/>
      <c r="BA3096"/>
      <c r="BB3096"/>
      <c r="BC3096"/>
      <c r="BD3096"/>
      <c r="BE3096"/>
      <c r="BF3096"/>
      <c r="BG3096"/>
      <c r="BH3096"/>
      <c r="BI3096"/>
      <c r="BJ3096"/>
      <c r="BK3096"/>
      <c r="BL3096"/>
      <c r="BM3096"/>
      <c r="BN3096"/>
      <c r="BO3096"/>
      <c r="BP3096"/>
      <c r="BQ3096"/>
      <c r="BR3096"/>
      <c r="BS3096"/>
      <c r="BT3096"/>
      <c r="BU3096"/>
      <c r="BV3096"/>
      <c r="BW3096"/>
      <c r="BX3096"/>
      <c r="BY3096"/>
      <c r="BZ3096"/>
      <c r="CA3096"/>
      <c r="CB3096"/>
      <c r="CC3096"/>
      <c r="CD3096"/>
      <c r="CE3096"/>
      <c r="CF3096"/>
      <c r="CG3096"/>
      <c r="CH3096"/>
      <c r="CI3096"/>
      <c r="CJ3096"/>
      <c r="CK3096"/>
      <c r="CL3096"/>
      <c r="CM3096"/>
      <c r="CN3096"/>
      <c r="CO3096"/>
      <c r="CP3096"/>
      <c r="CQ3096"/>
      <c r="CR3096"/>
      <c r="CS3096"/>
      <c r="CT3096"/>
      <c r="CU3096"/>
      <c r="CV3096"/>
    </row>
    <row r="3097" spans="10:100" x14ac:dyDescent="0.25">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c r="AT3097"/>
      <c r="AU3097"/>
      <c r="AV3097"/>
      <c r="AW3097"/>
      <c r="AX3097"/>
      <c r="AY3097"/>
      <c r="AZ3097"/>
      <c r="BA3097"/>
      <c r="BB3097"/>
      <c r="BC3097"/>
      <c r="BD3097"/>
      <c r="BE3097"/>
      <c r="BF3097"/>
      <c r="BG3097"/>
      <c r="BH3097"/>
      <c r="BI3097"/>
      <c r="BJ3097"/>
      <c r="BK3097"/>
      <c r="BL3097"/>
      <c r="BM3097"/>
      <c r="BN3097"/>
      <c r="BO3097"/>
      <c r="BP3097"/>
      <c r="BQ3097"/>
      <c r="BR3097"/>
      <c r="BS3097"/>
      <c r="BT3097"/>
      <c r="BU3097"/>
      <c r="BV3097"/>
      <c r="BW3097"/>
      <c r="BX3097"/>
      <c r="BY3097"/>
      <c r="BZ3097"/>
      <c r="CA3097"/>
      <c r="CB3097"/>
      <c r="CC3097"/>
      <c r="CD3097"/>
      <c r="CE3097"/>
      <c r="CF3097"/>
      <c r="CG3097"/>
      <c r="CH3097"/>
      <c r="CI3097"/>
      <c r="CJ3097"/>
      <c r="CK3097"/>
      <c r="CL3097"/>
      <c r="CM3097"/>
      <c r="CN3097"/>
      <c r="CO3097"/>
      <c r="CP3097"/>
      <c r="CQ3097"/>
      <c r="CR3097"/>
      <c r="CS3097"/>
      <c r="CT3097"/>
      <c r="CU3097"/>
      <c r="CV3097"/>
    </row>
    <row r="3098" spans="10:100" x14ac:dyDescent="0.25">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c r="AT3098"/>
      <c r="AU3098"/>
      <c r="AV3098"/>
      <c r="AW3098"/>
      <c r="AX3098"/>
      <c r="AY3098"/>
      <c r="AZ3098"/>
      <c r="BA3098"/>
      <c r="BB3098"/>
      <c r="BC3098"/>
      <c r="BD3098"/>
      <c r="BE3098"/>
      <c r="BF3098"/>
      <c r="BG3098"/>
      <c r="BH3098"/>
      <c r="BI3098"/>
      <c r="BJ3098"/>
      <c r="BK3098"/>
      <c r="BL3098"/>
      <c r="BM3098"/>
      <c r="BN3098"/>
      <c r="BO3098"/>
      <c r="BP3098"/>
      <c r="BQ3098"/>
      <c r="BR3098"/>
      <c r="BS3098"/>
      <c r="BT3098"/>
      <c r="BU3098"/>
      <c r="BV3098"/>
      <c r="BW3098"/>
      <c r="BX3098"/>
      <c r="BY3098"/>
      <c r="BZ3098"/>
      <c r="CA3098"/>
      <c r="CB3098"/>
      <c r="CC3098"/>
      <c r="CD3098"/>
      <c r="CE3098"/>
      <c r="CF3098"/>
      <c r="CG3098"/>
      <c r="CH3098"/>
      <c r="CI3098"/>
      <c r="CJ3098"/>
      <c r="CK3098"/>
      <c r="CL3098"/>
      <c r="CM3098"/>
      <c r="CN3098"/>
      <c r="CO3098"/>
      <c r="CP3098"/>
      <c r="CQ3098"/>
      <c r="CR3098"/>
      <c r="CS3098"/>
      <c r="CT3098"/>
      <c r="CU3098"/>
      <c r="CV3098"/>
    </row>
    <row r="3099" spans="10:100" x14ac:dyDescent="0.25">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c r="AT3099"/>
      <c r="AU3099"/>
      <c r="AV3099"/>
      <c r="AW3099"/>
      <c r="AX3099"/>
      <c r="AY3099"/>
      <c r="AZ3099"/>
      <c r="BA3099"/>
      <c r="BB3099"/>
      <c r="BC3099"/>
      <c r="BD3099"/>
      <c r="BE3099"/>
      <c r="BF3099"/>
      <c r="BG3099"/>
      <c r="BH3099"/>
      <c r="BI3099"/>
      <c r="BJ3099"/>
      <c r="BK3099"/>
      <c r="BL3099"/>
      <c r="BM3099"/>
      <c r="BN3099"/>
      <c r="BO3099"/>
      <c r="BP3099"/>
      <c r="BQ3099"/>
      <c r="BR3099"/>
      <c r="BS3099"/>
      <c r="BT3099"/>
      <c r="BU3099"/>
      <c r="BV3099"/>
      <c r="BW3099"/>
      <c r="BX3099"/>
      <c r="BY3099"/>
      <c r="BZ3099"/>
      <c r="CA3099"/>
      <c r="CB3099"/>
      <c r="CC3099"/>
      <c r="CD3099"/>
      <c r="CE3099"/>
      <c r="CF3099"/>
      <c r="CG3099"/>
      <c r="CH3099"/>
      <c r="CI3099"/>
      <c r="CJ3099"/>
      <c r="CK3099"/>
      <c r="CL3099"/>
      <c r="CM3099"/>
      <c r="CN3099"/>
      <c r="CO3099"/>
      <c r="CP3099"/>
      <c r="CQ3099"/>
      <c r="CR3099"/>
      <c r="CS3099"/>
      <c r="CT3099"/>
      <c r="CU3099"/>
      <c r="CV3099"/>
    </row>
    <row r="3100" spans="10:100" x14ac:dyDescent="0.25">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c r="AT3100"/>
      <c r="AU3100"/>
      <c r="AV3100"/>
      <c r="AW3100"/>
      <c r="AX3100"/>
      <c r="AY3100"/>
      <c r="AZ3100"/>
      <c r="BA3100"/>
      <c r="BB3100"/>
      <c r="BC3100"/>
      <c r="BD3100"/>
      <c r="BE3100"/>
      <c r="BF3100"/>
      <c r="BG3100"/>
      <c r="BH3100"/>
      <c r="BI3100"/>
      <c r="BJ3100"/>
      <c r="BK3100"/>
      <c r="BL3100"/>
      <c r="BM3100"/>
      <c r="BN3100"/>
      <c r="BO3100"/>
      <c r="BP3100"/>
      <c r="BQ3100"/>
      <c r="BR3100"/>
      <c r="BS3100"/>
      <c r="BT3100"/>
      <c r="BU3100"/>
      <c r="BV3100"/>
      <c r="BW3100"/>
      <c r="BX3100"/>
      <c r="BY3100"/>
      <c r="BZ3100"/>
      <c r="CA3100"/>
      <c r="CB3100"/>
      <c r="CC3100"/>
      <c r="CD3100"/>
      <c r="CE3100"/>
      <c r="CF3100"/>
      <c r="CG3100"/>
      <c r="CH3100"/>
      <c r="CI3100"/>
      <c r="CJ3100"/>
      <c r="CK3100"/>
      <c r="CL3100"/>
      <c r="CM3100"/>
      <c r="CN3100"/>
      <c r="CO3100"/>
      <c r="CP3100"/>
      <c r="CQ3100"/>
      <c r="CR3100"/>
      <c r="CS3100"/>
      <c r="CT3100"/>
      <c r="CU3100"/>
      <c r="CV3100"/>
    </row>
    <row r="3101" spans="10:100" x14ac:dyDescent="0.25">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c r="AT3101"/>
      <c r="AU3101"/>
      <c r="AV3101"/>
      <c r="AW3101"/>
      <c r="AX3101"/>
      <c r="AY3101"/>
      <c r="AZ3101"/>
      <c r="BA3101"/>
      <c r="BB3101"/>
      <c r="BC3101"/>
      <c r="BD3101"/>
      <c r="BE3101"/>
      <c r="BF3101"/>
      <c r="BG3101"/>
      <c r="BH3101"/>
      <c r="BI3101"/>
      <c r="BJ3101"/>
      <c r="BK3101"/>
      <c r="BL3101"/>
      <c r="BM3101"/>
      <c r="BN3101"/>
      <c r="BO3101"/>
      <c r="BP3101"/>
      <c r="BQ3101"/>
      <c r="BR3101"/>
      <c r="BS3101"/>
      <c r="BT3101"/>
      <c r="BU3101"/>
      <c r="BV3101"/>
      <c r="BW3101"/>
      <c r="BX3101"/>
      <c r="BY3101"/>
      <c r="BZ3101"/>
      <c r="CA3101"/>
      <c r="CB3101"/>
      <c r="CC3101"/>
      <c r="CD3101"/>
      <c r="CE3101"/>
      <c r="CF3101"/>
      <c r="CG3101"/>
      <c r="CH3101"/>
      <c r="CI3101"/>
      <c r="CJ3101"/>
      <c r="CK3101"/>
      <c r="CL3101"/>
      <c r="CM3101"/>
      <c r="CN3101"/>
      <c r="CO3101"/>
      <c r="CP3101"/>
      <c r="CQ3101"/>
      <c r="CR3101"/>
      <c r="CS3101"/>
      <c r="CT3101"/>
      <c r="CU3101"/>
      <c r="CV3101"/>
    </row>
    <row r="3102" spans="10:100" x14ac:dyDescent="0.25">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c r="AT3102"/>
      <c r="AU3102"/>
      <c r="AV3102"/>
      <c r="AW3102"/>
      <c r="AX3102"/>
      <c r="AY3102"/>
      <c r="AZ3102"/>
      <c r="BA3102"/>
      <c r="BB3102"/>
      <c r="BC3102"/>
      <c r="BD3102"/>
      <c r="BE3102"/>
      <c r="BF3102"/>
      <c r="BG3102"/>
      <c r="BH3102"/>
      <c r="BI3102"/>
      <c r="BJ3102"/>
      <c r="BK3102"/>
      <c r="BL3102"/>
      <c r="BM3102"/>
      <c r="BN3102"/>
      <c r="BO3102"/>
      <c r="BP3102"/>
      <c r="BQ3102"/>
      <c r="BR3102"/>
      <c r="BS3102"/>
      <c r="BT3102"/>
      <c r="BU3102"/>
      <c r="BV3102"/>
      <c r="BW3102"/>
      <c r="BX3102"/>
      <c r="BY3102"/>
      <c r="BZ3102"/>
      <c r="CA3102"/>
      <c r="CB3102"/>
      <c r="CC3102"/>
      <c r="CD3102"/>
      <c r="CE3102"/>
      <c r="CF3102"/>
      <c r="CG3102"/>
      <c r="CH3102"/>
      <c r="CI3102"/>
      <c r="CJ3102"/>
      <c r="CK3102"/>
      <c r="CL3102"/>
      <c r="CM3102"/>
      <c r="CN3102"/>
      <c r="CO3102"/>
      <c r="CP3102"/>
      <c r="CQ3102"/>
      <c r="CR3102"/>
      <c r="CS3102"/>
      <c r="CT3102"/>
      <c r="CU3102"/>
      <c r="CV3102"/>
    </row>
    <row r="3103" spans="10:100" x14ac:dyDescent="0.25">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c r="AT3103"/>
      <c r="AU3103"/>
      <c r="AV3103"/>
      <c r="AW3103"/>
      <c r="AX3103"/>
      <c r="AY3103"/>
      <c r="AZ3103"/>
      <c r="BA3103"/>
      <c r="BB3103"/>
      <c r="BC3103"/>
      <c r="BD3103"/>
      <c r="BE3103"/>
      <c r="BF3103"/>
      <c r="BG3103"/>
      <c r="BH3103"/>
      <c r="BI3103"/>
      <c r="BJ3103"/>
      <c r="BK3103"/>
      <c r="BL3103"/>
      <c r="BM3103"/>
      <c r="BN3103"/>
      <c r="BO3103"/>
      <c r="BP3103"/>
      <c r="BQ3103"/>
      <c r="BR3103"/>
      <c r="BS3103"/>
      <c r="BT3103"/>
      <c r="BU3103"/>
      <c r="BV3103"/>
      <c r="BW3103"/>
      <c r="BX3103"/>
      <c r="BY3103"/>
      <c r="BZ3103"/>
      <c r="CA3103"/>
      <c r="CB3103"/>
      <c r="CC3103"/>
      <c r="CD3103"/>
      <c r="CE3103"/>
      <c r="CF3103"/>
      <c r="CG3103"/>
      <c r="CH3103"/>
      <c r="CI3103"/>
      <c r="CJ3103"/>
      <c r="CK3103"/>
      <c r="CL3103"/>
      <c r="CM3103"/>
      <c r="CN3103"/>
      <c r="CO3103"/>
      <c r="CP3103"/>
      <c r="CQ3103"/>
      <c r="CR3103"/>
      <c r="CS3103"/>
      <c r="CT3103"/>
      <c r="CU3103"/>
      <c r="CV3103"/>
    </row>
    <row r="3104" spans="10:100" x14ac:dyDescent="0.25">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c r="AT3104"/>
      <c r="AU3104"/>
      <c r="AV3104"/>
      <c r="AW3104"/>
      <c r="AX3104"/>
      <c r="AY3104"/>
      <c r="AZ3104"/>
      <c r="BA3104"/>
      <c r="BB3104"/>
      <c r="BC3104"/>
      <c r="BD3104"/>
      <c r="BE3104"/>
      <c r="BF3104"/>
      <c r="BG3104"/>
      <c r="BH3104"/>
      <c r="BI3104"/>
      <c r="BJ3104"/>
      <c r="BK3104"/>
      <c r="BL3104"/>
      <c r="BM3104"/>
      <c r="BN3104"/>
      <c r="BO3104"/>
      <c r="BP3104"/>
      <c r="BQ3104"/>
      <c r="BR3104"/>
      <c r="BS3104"/>
      <c r="BT3104"/>
      <c r="BU3104"/>
      <c r="BV3104"/>
      <c r="BW3104"/>
      <c r="BX3104"/>
      <c r="BY3104"/>
      <c r="BZ3104"/>
      <c r="CA3104"/>
      <c r="CB3104"/>
      <c r="CC3104"/>
      <c r="CD3104"/>
      <c r="CE3104"/>
      <c r="CF3104"/>
      <c r="CG3104"/>
      <c r="CH3104"/>
      <c r="CI3104"/>
      <c r="CJ3104"/>
      <c r="CK3104"/>
      <c r="CL3104"/>
      <c r="CM3104"/>
      <c r="CN3104"/>
      <c r="CO3104"/>
      <c r="CP3104"/>
      <c r="CQ3104"/>
      <c r="CR3104"/>
      <c r="CS3104"/>
      <c r="CT3104"/>
      <c r="CU3104"/>
      <c r="CV3104"/>
    </row>
    <row r="3105" spans="10:100" x14ac:dyDescent="0.2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c r="AT3105"/>
      <c r="AU3105"/>
      <c r="AV3105"/>
      <c r="AW3105"/>
      <c r="AX3105"/>
      <c r="AY3105"/>
      <c r="AZ3105"/>
      <c r="BA3105"/>
      <c r="BB3105"/>
      <c r="BC3105"/>
      <c r="BD3105"/>
      <c r="BE3105"/>
      <c r="BF3105"/>
      <c r="BG3105"/>
      <c r="BH3105"/>
      <c r="BI3105"/>
      <c r="BJ3105"/>
      <c r="BK3105"/>
      <c r="BL3105"/>
      <c r="BM3105"/>
      <c r="BN3105"/>
      <c r="BO3105"/>
      <c r="BP3105"/>
      <c r="BQ3105"/>
      <c r="BR3105"/>
      <c r="BS3105"/>
      <c r="BT3105"/>
      <c r="BU3105"/>
      <c r="BV3105"/>
      <c r="BW3105"/>
      <c r="BX3105"/>
      <c r="BY3105"/>
      <c r="BZ3105"/>
      <c r="CA3105"/>
      <c r="CB3105"/>
      <c r="CC3105"/>
      <c r="CD3105"/>
      <c r="CE3105"/>
      <c r="CF3105"/>
      <c r="CG3105"/>
      <c r="CH3105"/>
      <c r="CI3105"/>
      <c r="CJ3105"/>
      <c r="CK3105"/>
      <c r="CL3105"/>
      <c r="CM3105"/>
      <c r="CN3105"/>
      <c r="CO3105"/>
      <c r="CP3105"/>
      <c r="CQ3105"/>
      <c r="CR3105"/>
      <c r="CS3105"/>
      <c r="CT3105"/>
      <c r="CU3105"/>
      <c r="CV3105"/>
    </row>
    <row r="3106" spans="10:100" x14ac:dyDescent="0.25">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c r="AT3106"/>
      <c r="AU3106"/>
      <c r="AV3106"/>
      <c r="AW3106"/>
      <c r="AX3106"/>
      <c r="AY3106"/>
      <c r="AZ3106"/>
      <c r="BA3106"/>
      <c r="BB3106"/>
      <c r="BC3106"/>
      <c r="BD3106"/>
      <c r="BE3106"/>
      <c r="BF3106"/>
      <c r="BG3106"/>
      <c r="BH3106"/>
      <c r="BI3106"/>
      <c r="BJ3106"/>
      <c r="BK3106"/>
      <c r="BL3106"/>
      <c r="BM3106"/>
      <c r="BN3106"/>
      <c r="BO3106"/>
      <c r="BP3106"/>
      <c r="BQ3106"/>
      <c r="BR3106"/>
      <c r="BS3106"/>
      <c r="BT3106"/>
      <c r="BU3106"/>
      <c r="BV3106"/>
      <c r="BW3106"/>
      <c r="BX3106"/>
      <c r="BY3106"/>
      <c r="BZ3106"/>
      <c r="CA3106"/>
      <c r="CB3106"/>
      <c r="CC3106"/>
      <c r="CD3106"/>
      <c r="CE3106"/>
      <c r="CF3106"/>
      <c r="CG3106"/>
      <c r="CH3106"/>
      <c r="CI3106"/>
      <c r="CJ3106"/>
      <c r="CK3106"/>
      <c r="CL3106"/>
      <c r="CM3106"/>
      <c r="CN3106"/>
      <c r="CO3106"/>
      <c r="CP3106"/>
      <c r="CQ3106"/>
      <c r="CR3106"/>
      <c r="CS3106"/>
      <c r="CT3106"/>
      <c r="CU3106"/>
      <c r="CV3106"/>
    </row>
    <row r="3107" spans="10:100" x14ac:dyDescent="0.25">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c r="AT3107"/>
      <c r="AU3107"/>
      <c r="AV3107"/>
      <c r="AW3107"/>
      <c r="AX3107"/>
      <c r="AY3107"/>
      <c r="AZ3107"/>
      <c r="BA3107"/>
      <c r="BB3107"/>
      <c r="BC3107"/>
      <c r="BD3107"/>
      <c r="BE3107"/>
      <c r="BF3107"/>
      <c r="BG3107"/>
      <c r="BH3107"/>
      <c r="BI3107"/>
      <c r="BJ3107"/>
      <c r="BK3107"/>
      <c r="BL3107"/>
      <c r="BM3107"/>
      <c r="BN3107"/>
      <c r="BO3107"/>
      <c r="BP3107"/>
      <c r="BQ3107"/>
      <c r="BR3107"/>
      <c r="BS3107"/>
      <c r="BT3107"/>
      <c r="BU3107"/>
      <c r="BV3107"/>
      <c r="BW3107"/>
      <c r="BX3107"/>
      <c r="BY3107"/>
      <c r="BZ3107"/>
      <c r="CA3107"/>
      <c r="CB3107"/>
      <c r="CC3107"/>
      <c r="CD3107"/>
      <c r="CE3107"/>
      <c r="CF3107"/>
      <c r="CG3107"/>
      <c r="CH3107"/>
      <c r="CI3107"/>
      <c r="CJ3107"/>
      <c r="CK3107"/>
      <c r="CL3107"/>
      <c r="CM3107"/>
      <c r="CN3107"/>
      <c r="CO3107"/>
      <c r="CP3107"/>
      <c r="CQ3107"/>
      <c r="CR3107"/>
      <c r="CS3107"/>
      <c r="CT3107"/>
      <c r="CU3107"/>
      <c r="CV3107"/>
    </row>
    <row r="3108" spans="10:100" x14ac:dyDescent="0.25">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c r="AT3108"/>
      <c r="AU3108"/>
      <c r="AV3108"/>
      <c r="AW3108"/>
      <c r="AX3108"/>
      <c r="AY3108"/>
      <c r="AZ3108"/>
      <c r="BA3108"/>
      <c r="BB3108"/>
      <c r="BC3108"/>
      <c r="BD3108"/>
      <c r="BE3108"/>
      <c r="BF3108"/>
      <c r="BG3108"/>
      <c r="BH3108"/>
      <c r="BI3108"/>
      <c r="BJ3108"/>
      <c r="BK3108"/>
      <c r="BL3108"/>
      <c r="BM3108"/>
      <c r="BN3108"/>
      <c r="BO3108"/>
      <c r="BP3108"/>
      <c r="BQ3108"/>
      <c r="BR3108"/>
      <c r="BS3108"/>
      <c r="BT3108"/>
      <c r="BU3108"/>
      <c r="BV3108"/>
      <c r="BW3108"/>
      <c r="BX3108"/>
      <c r="BY3108"/>
      <c r="BZ3108"/>
      <c r="CA3108"/>
      <c r="CB3108"/>
      <c r="CC3108"/>
      <c r="CD3108"/>
      <c r="CE3108"/>
      <c r="CF3108"/>
      <c r="CG3108"/>
      <c r="CH3108"/>
      <c r="CI3108"/>
      <c r="CJ3108"/>
      <c r="CK3108"/>
      <c r="CL3108"/>
      <c r="CM3108"/>
      <c r="CN3108"/>
      <c r="CO3108"/>
      <c r="CP3108"/>
      <c r="CQ3108"/>
      <c r="CR3108"/>
      <c r="CS3108"/>
      <c r="CT3108"/>
      <c r="CU3108"/>
      <c r="CV3108"/>
    </row>
    <row r="3109" spans="10:100" x14ac:dyDescent="0.25">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c r="AT3109"/>
      <c r="AU3109"/>
      <c r="AV3109"/>
      <c r="AW3109"/>
      <c r="AX3109"/>
      <c r="AY3109"/>
      <c r="AZ3109"/>
      <c r="BA3109"/>
      <c r="BB3109"/>
      <c r="BC3109"/>
      <c r="BD3109"/>
      <c r="BE3109"/>
      <c r="BF3109"/>
      <c r="BG3109"/>
      <c r="BH3109"/>
      <c r="BI3109"/>
      <c r="BJ3109"/>
      <c r="BK3109"/>
      <c r="BL3109"/>
      <c r="BM3109"/>
      <c r="BN3109"/>
      <c r="BO3109"/>
      <c r="BP3109"/>
      <c r="BQ3109"/>
      <c r="BR3109"/>
      <c r="BS3109"/>
      <c r="BT3109"/>
      <c r="BU3109"/>
      <c r="BV3109"/>
      <c r="BW3109"/>
      <c r="BX3109"/>
      <c r="BY3109"/>
      <c r="BZ3109"/>
      <c r="CA3109"/>
      <c r="CB3109"/>
      <c r="CC3109"/>
      <c r="CD3109"/>
      <c r="CE3109"/>
      <c r="CF3109"/>
      <c r="CG3109"/>
      <c r="CH3109"/>
      <c r="CI3109"/>
      <c r="CJ3109"/>
      <c r="CK3109"/>
      <c r="CL3109"/>
      <c r="CM3109"/>
      <c r="CN3109"/>
      <c r="CO3109"/>
      <c r="CP3109"/>
      <c r="CQ3109"/>
      <c r="CR3109"/>
      <c r="CS3109"/>
      <c r="CT3109"/>
      <c r="CU3109"/>
      <c r="CV3109"/>
    </row>
    <row r="3110" spans="10:100" x14ac:dyDescent="0.25">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c r="AT3110"/>
      <c r="AU3110"/>
      <c r="AV3110"/>
      <c r="AW3110"/>
      <c r="AX3110"/>
      <c r="AY3110"/>
      <c r="AZ3110"/>
      <c r="BA3110"/>
      <c r="BB3110"/>
      <c r="BC3110"/>
      <c r="BD3110"/>
      <c r="BE3110"/>
      <c r="BF3110"/>
      <c r="BG3110"/>
      <c r="BH3110"/>
      <c r="BI3110"/>
      <c r="BJ3110"/>
      <c r="BK3110"/>
      <c r="BL3110"/>
      <c r="BM3110"/>
      <c r="BN3110"/>
      <c r="BO3110"/>
      <c r="BP3110"/>
      <c r="BQ3110"/>
      <c r="BR3110"/>
      <c r="BS3110"/>
      <c r="BT3110"/>
      <c r="BU3110"/>
      <c r="BV3110"/>
      <c r="BW3110"/>
      <c r="BX3110"/>
      <c r="BY3110"/>
      <c r="BZ3110"/>
      <c r="CA3110"/>
      <c r="CB3110"/>
      <c r="CC3110"/>
      <c r="CD3110"/>
      <c r="CE3110"/>
      <c r="CF3110"/>
      <c r="CG3110"/>
      <c r="CH3110"/>
      <c r="CI3110"/>
      <c r="CJ3110"/>
      <c r="CK3110"/>
      <c r="CL3110"/>
      <c r="CM3110"/>
      <c r="CN3110"/>
      <c r="CO3110"/>
      <c r="CP3110"/>
      <c r="CQ3110"/>
      <c r="CR3110"/>
      <c r="CS3110"/>
      <c r="CT3110"/>
      <c r="CU3110"/>
      <c r="CV3110"/>
    </row>
    <row r="3111" spans="10:100" x14ac:dyDescent="0.25">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c r="AT3111"/>
      <c r="AU3111"/>
      <c r="AV3111"/>
      <c r="AW3111"/>
      <c r="AX3111"/>
      <c r="AY3111"/>
      <c r="AZ3111"/>
      <c r="BA3111"/>
      <c r="BB3111"/>
      <c r="BC3111"/>
      <c r="BD3111"/>
      <c r="BE3111"/>
      <c r="BF3111"/>
      <c r="BG3111"/>
      <c r="BH3111"/>
      <c r="BI3111"/>
      <c r="BJ3111"/>
      <c r="BK3111"/>
      <c r="BL3111"/>
      <c r="BM3111"/>
      <c r="BN3111"/>
      <c r="BO3111"/>
      <c r="BP3111"/>
      <c r="BQ3111"/>
      <c r="BR3111"/>
      <c r="BS3111"/>
      <c r="BT3111"/>
      <c r="BU3111"/>
      <c r="BV3111"/>
      <c r="BW3111"/>
      <c r="BX3111"/>
      <c r="BY3111"/>
      <c r="BZ3111"/>
      <c r="CA3111"/>
      <c r="CB3111"/>
      <c r="CC3111"/>
      <c r="CD3111"/>
      <c r="CE3111"/>
      <c r="CF3111"/>
      <c r="CG3111"/>
      <c r="CH3111"/>
      <c r="CI3111"/>
      <c r="CJ3111"/>
      <c r="CK3111"/>
      <c r="CL3111"/>
      <c r="CM3111"/>
      <c r="CN3111"/>
      <c r="CO3111"/>
      <c r="CP3111"/>
      <c r="CQ3111"/>
      <c r="CR3111"/>
      <c r="CS3111"/>
      <c r="CT3111"/>
      <c r="CU3111"/>
      <c r="CV3111"/>
    </row>
    <row r="3112" spans="10:100" x14ac:dyDescent="0.25">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c r="AT3112"/>
      <c r="AU3112"/>
      <c r="AV3112"/>
      <c r="AW3112"/>
      <c r="AX3112"/>
      <c r="AY3112"/>
      <c r="AZ3112"/>
      <c r="BA3112"/>
      <c r="BB3112"/>
      <c r="BC3112"/>
      <c r="BD3112"/>
      <c r="BE3112"/>
      <c r="BF3112"/>
      <c r="BG3112"/>
      <c r="BH3112"/>
      <c r="BI3112"/>
      <c r="BJ3112"/>
      <c r="BK3112"/>
      <c r="BL3112"/>
      <c r="BM3112"/>
      <c r="BN3112"/>
      <c r="BO3112"/>
      <c r="BP3112"/>
      <c r="BQ3112"/>
      <c r="BR3112"/>
      <c r="BS3112"/>
      <c r="BT3112"/>
      <c r="BU3112"/>
      <c r="BV3112"/>
      <c r="BW3112"/>
      <c r="BX3112"/>
      <c r="BY3112"/>
      <c r="BZ3112"/>
      <c r="CA3112"/>
      <c r="CB3112"/>
      <c r="CC3112"/>
      <c r="CD3112"/>
      <c r="CE3112"/>
      <c r="CF3112"/>
      <c r="CG3112"/>
      <c r="CH3112"/>
      <c r="CI3112"/>
      <c r="CJ3112"/>
      <c r="CK3112"/>
      <c r="CL3112"/>
      <c r="CM3112"/>
      <c r="CN3112"/>
      <c r="CO3112"/>
      <c r="CP3112"/>
      <c r="CQ3112"/>
      <c r="CR3112"/>
      <c r="CS3112"/>
      <c r="CT3112"/>
      <c r="CU3112"/>
      <c r="CV3112"/>
    </row>
    <row r="3113" spans="10:100" x14ac:dyDescent="0.25">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c r="AT3113"/>
      <c r="AU3113"/>
      <c r="AV3113"/>
      <c r="AW3113"/>
      <c r="AX3113"/>
      <c r="AY3113"/>
      <c r="AZ3113"/>
      <c r="BA3113"/>
      <c r="BB3113"/>
      <c r="BC3113"/>
      <c r="BD3113"/>
      <c r="BE3113"/>
      <c r="BF3113"/>
      <c r="BG3113"/>
      <c r="BH3113"/>
      <c r="BI3113"/>
      <c r="BJ3113"/>
      <c r="BK3113"/>
      <c r="BL3113"/>
      <c r="BM3113"/>
      <c r="BN3113"/>
      <c r="BO3113"/>
      <c r="BP3113"/>
      <c r="BQ3113"/>
      <c r="BR3113"/>
      <c r="BS3113"/>
      <c r="BT3113"/>
      <c r="BU3113"/>
      <c r="BV3113"/>
      <c r="BW3113"/>
      <c r="BX3113"/>
      <c r="BY3113"/>
      <c r="BZ3113"/>
      <c r="CA3113"/>
      <c r="CB3113"/>
      <c r="CC3113"/>
      <c r="CD3113"/>
      <c r="CE3113"/>
      <c r="CF3113"/>
      <c r="CG3113"/>
      <c r="CH3113"/>
      <c r="CI3113"/>
      <c r="CJ3113"/>
      <c r="CK3113"/>
      <c r="CL3113"/>
      <c r="CM3113"/>
      <c r="CN3113"/>
      <c r="CO3113"/>
      <c r="CP3113"/>
      <c r="CQ3113"/>
      <c r="CR3113"/>
      <c r="CS3113"/>
      <c r="CT3113"/>
      <c r="CU3113"/>
      <c r="CV3113"/>
    </row>
    <row r="3114" spans="10:100" x14ac:dyDescent="0.25">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c r="AT3114"/>
      <c r="AU3114"/>
      <c r="AV3114"/>
      <c r="AW3114"/>
      <c r="AX3114"/>
      <c r="AY3114"/>
      <c r="AZ3114"/>
      <c r="BA3114"/>
      <c r="BB3114"/>
      <c r="BC3114"/>
      <c r="BD3114"/>
      <c r="BE3114"/>
      <c r="BF3114"/>
      <c r="BG3114"/>
      <c r="BH3114"/>
      <c r="BI3114"/>
      <c r="BJ3114"/>
      <c r="BK3114"/>
      <c r="BL3114"/>
      <c r="BM3114"/>
      <c r="BN3114"/>
      <c r="BO3114"/>
      <c r="BP3114"/>
      <c r="BQ3114"/>
      <c r="BR3114"/>
      <c r="BS3114"/>
      <c r="BT3114"/>
      <c r="BU3114"/>
      <c r="BV3114"/>
      <c r="BW3114"/>
      <c r="BX3114"/>
      <c r="BY3114"/>
      <c r="BZ3114"/>
      <c r="CA3114"/>
      <c r="CB3114"/>
      <c r="CC3114"/>
      <c r="CD3114"/>
      <c r="CE3114"/>
      <c r="CF3114"/>
      <c r="CG3114"/>
      <c r="CH3114"/>
      <c r="CI3114"/>
      <c r="CJ3114"/>
      <c r="CK3114"/>
      <c r="CL3114"/>
      <c r="CM3114"/>
      <c r="CN3114"/>
      <c r="CO3114"/>
      <c r="CP3114"/>
      <c r="CQ3114"/>
      <c r="CR3114"/>
      <c r="CS3114"/>
      <c r="CT3114"/>
      <c r="CU3114"/>
      <c r="CV3114"/>
    </row>
    <row r="3115" spans="10:100" x14ac:dyDescent="0.2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c r="AT3115"/>
      <c r="AU3115"/>
      <c r="AV3115"/>
      <c r="AW3115"/>
      <c r="AX3115"/>
      <c r="AY3115"/>
      <c r="AZ3115"/>
      <c r="BA3115"/>
      <c r="BB3115"/>
      <c r="BC3115"/>
      <c r="BD3115"/>
      <c r="BE3115"/>
      <c r="BF3115"/>
      <c r="BG3115"/>
      <c r="BH3115"/>
      <c r="BI3115"/>
      <c r="BJ3115"/>
      <c r="BK3115"/>
      <c r="BL3115"/>
      <c r="BM3115"/>
      <c r="BN3115"/>
      <c r="BO3115"/>
      <c r="BP3115"/>
      <c r="BQ3115"/>
      <c r="BR3115"/>
      <c r="BS3115"/>
      <c r="BT3115"/>
      <c r="BU3115"/>
      <c r="BV3115"/>
      <c r="BW3115"/>
      <c r="BX3115"/>
      <c r="BY3115"/>
      <c r="BZ3115"/>
      <c r="CA3115"/>
      <c r="CB3115"/>
      <c r="CC3115"/>
      <c r="CD3115"/>
      <c r="CE3115"/>
      <c r="CF3115"/>
      <c r="CG3115"/>
      <c r="CH3115"/>
      <c r="CI3115"/>
      <c r="CJ3115"/>
      <c r="CK3115"/>
      <c r="CL3115"/>
      <c r="CM3115"/>
      <c r="CN3115"/>
      <c r="CO3115"/>
      <c r="CP3115"/>
      <c r="CQ3115"/>
      <c r="CR3115"/>
      <c r="CS3115"/>
      <c r="CT3115"/>
      <c r="CU3115"/>
      <c r="CV3115"/>
    </row>
    <row r="3116" spans="10:100" x14ac:dyDescent="0.25">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c r="AT3116"/>
      <c r="AU3116"/>
      <c r="AV3116"/>
      <c r="AW3116"/>
      <c r="AX3116"/>
      <c r="AY3116"/>
      <c r="AZ3116"/>
      <c r="BA3116"/>
      <c r="BB3116"/>
      <c r="BC3116"/>
      <c r="BD3116"/>
      <c r="BE3116"/>
      <c r="BF3116"/>
      <c r="BG3116"/>
      <c r="BH3116"/>
      <c r="BI3116"/>
      <c r="BJ3116"/>
      <c r="BK3116"/>
      <c r="BL3116"/>
      <c r="BM3116"/>
      <c r="BN3116"/>
      <c r="BO3116"/>
      <c r="BP3116"/>
      <c r="BQ3116"/>
      <c r="BR3116"/>
      <c r="BS3116"/>
      <c r="BT3116"/>
      <c r="BU3116"/>
      <c r="BV3116"/>
      <c r="BW3116"/>
      <c r="BX3116"/>
      <c r="BY3116"/>
      <c r="BZ3116"/>
      <c r="CA3116"/>
      <c r="CB3116"/>
      <c r="CC3116"/>
      <c r="CD3116"/>
      <c r="CE3116"/>
      <c r="CF3116"/>
      <c r="CG3116"/>
      <c r="CH3116"/>
      <c r="CI3116"/>
      <c r="CJ3116"/>
      <c r="CK3116"/>
      <c r="CL3116"/>
      <c r="CM3116"/>
      <c r="CN3116"/>
      <c r="CO3116"/>
      <c r="CP3116"/>
      <c r="CQ3116"/>
      <c r="CR3116"/>
      <c r="CS3116"/>
      <c r="CT3116"/>
      <c r="CU3116"/>
      <c r="CV3116"/>
    </row>
    <row r="3117" spans="10:100" x14ac:dyDescent="0.25">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c r="AT3117"/>
      <c r="AU3117"/>
      <c r="AV3117"/>
      <c r="AW3117"/>
      <c r="AX3117"/>
      <c r="AY3117"/>
      <c r="AZ3117"/>
      <c r="BA3117"/>
      <c r="BB3117"/>
      <c r="BC3117"/>
      <c r="BD3117"/>
      <c r="BE3117"/>
      <c r="BF3117"/>
      <c r="BG3117"/>
      <c r="BH3117"/>
      <c r="BI3117"/>
      <c r="BJ3117"/>
      <c r="BK3117"/>
      <c r="BL3117"/>
      <c r="BM3117"/>
      <c r="BN3117"/>
      <c r="BO3117"/>
      <c r="BP3117"/>
      <c r="BQ3117"/>
      <c r="BR3117"/>
      <c r="BS3117"/>
      <c r="BT3117"/>
      <c r="BU3117"/>
      <c r="BV3117"/>
      <c r="BW3117"/>
      <c r="BX3117"/>
      <c r="BY3117"/>
      <c r="BZ3117"/>
      <c r="CA3117"/>
      <c r="CB3117"/>
      <c r="CC3117"/>
      <c r="CD3117"/>
      <c r="CE3117"/>
      <c r="CF3117"/>
      <c r="CG3117"/>
      <c r="CH3117"/>
      <c r="CI3117"/>
      <c r="CJ3117"/>
      <c r="CK3117"/>
      <c r="CL3117"/>
      <c r="CM3117"/>
      <c r="CN3117"/>
      <c r="CO3117"/>
      <c r="CP3117"/>
      <c r="CQ3117"/>
      <c r="CR3117"/>
      <c r="CS3117"/>
      <c r="CT3117"/>
      <c r="CU3117"/>
      <c r="CV3117"/>
    </row>
    <row r="3118" spans="10:100" x14ac:dyDescent="0.25">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c r="AT3118"/>
      <c r="AU3118"/>
      <c r="AV3118"/>
      <c r="AW3118"/>
      <c r="AX3118"/>
      <c r="AY3118"/>
      <c r="AZ3118"/>
      <c r="BA3118"/>
      <c r="BB3118"/>
      <c r="BC3118"/>
      <c r="BD3118"/>
      <c r="BE3118"/>
      <c r="BF3118"/>
      <c r="BG3118"/>
      <c r="BH3118"/>
      <c r="BI3118"/>
      <c r="BJ3118"/>
      <c r="BK3118"/>
      <c r="BL3118"/>
      <c r="BM3118"/>
      <c r="BN3118"/>
      <c r="BO3118"/>
      <c r="BP3118"/>
      <c r="BQ3118"/>
      <c r="BR3118"/>
      <c r="BS3118"/>
      <c r="BT3118"/>
      <c r="BU3118"/>
      <c r="BV3118"/>
      <c r="BW3118"/>
      <c r="BX3118"/>
      <c r="BY3118"/>
      <c r="BZ3118"/>
      <c r="CA3118"/>
      <c r="CB3118"/>
      <c r="CC3118"/>
      <c r="CD3118"/>
      <c r="CE3118"/>
      <c r="CF3118"/>
      <c r="CG3118"/>
      <c r="CH3118"/>
      <c r="CI3118"/>
      <c r="CJ3118"/>
      <c r="CK3118"/>
      <c r="CL3118"/>
      <c r="CM3118"/>
      <c r="CN3118"/>
      <c r="CO3118"/>
      <c r="CP3118"/>
      <c r="CQ3118"/>
      <c r="CR3118"/>
      <c r="CS3118"/>
      <c r="CT3118"/>
      <c r="CU3118"/>
      <c r="CV3118"/>
    </row>
    <row r="3119" spans="10:100" x14ac:dyDescent="0.25">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c r="AT3119"/>
      <c r="AU3119"/>
      <c r="AV3119"/>
      <c r="AW3119"/>
      <c r="AX3119"/>
      <c r="AY3119"/>
      <c r="AZ3119"/>
      <c r="BA3119"/>
      <c r="BB3119"/>
      <c r="BC3119"/>
      <c r="BD3119"/>
      <c r="BE3119"/>
      <c r="BF3119"/>
      <c r="BG3119"/>
      <c r="BH3119"/>
      <c r="BI3119"/>
      <c r="BJ3119"/>
      <c r="BK3119"/>
      <c r="BL3119"/>
      <c r="BM3119"/>
      <c r="BN3119"/>
      <c r="BO3119"/>
      <c r="BP3119"/>
      <c r="BQ3119"/>
      <c r="BR3119"/>
      <c r="BS3119"/>
      <c r="BT3119"/>
      <c r="BU3119"/>
      <c r="BV3119"/>
      <c r="BW3119"/>
      <c r="BX3119"/>
      <c r="BY3119"/>
      <c r="BZ3119"/>
      <c r="CA3119"/>
      <c r="CB3119"/>
      <c r="CC3119"/>
      <c r="CD3119"/>
      <c r="CE3119"/>
      <c r="CF3119"/>
      <c r="CG3119"/>
      <c r="CH3119"/>
      <c r="CI3119"/>
      <c r="CJ3119"/>
      <c r="CK3119"/>
      <c r="CL3119"/>
      <c r="CM3119"/>
      <c r="CN3119"/>
      <c r="CO3119"/>
      <c r="CP3119"/>
      <c r="CQ3119"/>
      <c r="CR3119"/>
      <c r="CS3119"/>
      <c r="CT3119"/>
      <c r="CU3119"/>
      <c r="CV3119"/>
    </row>
    <row r="3120" spans="10:100" x14ac:dyDescent="0.25">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c r="AT3120"/>
      <c r="AU3120"/>
      <c r="AV3120"/>
      <c r="AW3120"/>
      <c r="AX3120"/>
      <c r="AY3120"/>
      <c r="AZ3120"/>
      <c r="BA3120"/>
      <c r="BB3120"/>
      <c r="BC3120"/>
      <c r="BD3120"/>
      <c r="BE3120"/>
      <c r="BF3120"/>
      <c r="BG3120"/>
      <c r="BH3120"/>
      <c r="BI3120"/>
      <c r="BJ3120"/>
      <c r="BK3120"/>
      <c r="BL3120"/>
      <c r="BM3120"/>
      <c r="BN3120"/>
      <c r="BO3120"/>
      <c r="BP3120"/>
      <c r="BQ3120"/>
      <c r="BR3120"/>
      <c r="BS3120"/>
      <c r="BT3120"/>
      <c r="BU3120"/>
      <c r="BV3120"/>
      <c r="BW3120"/>
      <c r="BX3120"/>
      <c r="BY3120"/>
      <c r="BZ3120"/>
      <c r="CA3120"/>
      <c r="CB3120"/>
      <c r="CC3120"/>
      <c r="CD3120"/>
      <c r="CE3120"/>
      <c r="CF3120"/>
      <c r="CG3120"/>
      <c r="CH3120"/>
      <c r="CI3120"/>
      <c r="CJ3120"/>
      <c r="CK3120"/>
      <c r="CL3120"/>
      <c r="CM3120"/>
      <c r="CN3120"/>
      <c r="CO3120"/>
      <c r="CP3120"/>
      <c r="CQ3120"/>
      <c r="CR3120"/>
      <c r="CS3120"/>
      <c r="CT3120"/>
      <c r="CU3120"/>
      <c r="CV3120"/>
    </row>
    <row r="3121" spans="10:100" x14ac:dyDescent="0.25">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c r="AT3121"/>
      <c r="AU3121"/>
      <c r="AV3121"/>
      <c r="AW3121"/>
      <c r="AX3121"/>
      <c r="AY3121"/>
      <c r="AZ3121"/>
      <c r="BA3121"/>
      <c r="BB3121"/>
      <c r="BC3121"/>
      <c r="BD3121"/>
      <c r="BE3121"/>
      <c r="BF3121"/>
      <c r="BG3121"/>
      <c r="BH3121"/>
      <c r="BI3121"/>
      <c r="BJ3121"/>
      <c r="BK3121"/>
      <c r="BL3121"/>
      <c r="BM3121"/>
      <c r="BN3121"/>
      <c r="BO3121"/>
      <c r="BP3121"/>
      <c r="BQ3121"/>
      <c r="BR3121"/>
      <c r="BS3121"/>
      <c r="BT3121"/>
      <c r="BU3121"/>
      <c r="BV3121"/>
      <c r="BW3121"/>
      <c r="BX3121"/>
      <c r="BY3121"/>
      <c r="BZ3121"/>
      <c r="CA3121"/>
      <c r="CB3121"/>
      <c r="CC3121"/>
      <c r="CD3121"/>
      <c r="CE3121"/>
      <c r="CF3121"/>
      <c r="CG3121"/>
      <c r="CH3121"/>
      <c r="CI3121"/>
      <c r="CJ3121"/>
      <c r="CK3121"/>
      <c r="CL3121"/>
      <c r="CM3121"/>
      <c r="CN3121"/>
      <c r="CO3121"/>
      <c r="CP3121"/>
      <c r="CQ3121"/>
      <c r="CR3121"/>
      <c r="CS3121"/>
      <c r="CT3121"/>
      <c r="CU3121"/>
      <c r="CV3121"/>
    </row>
    <row r="3122" spans="10:100" x14ac:dyDescent="0.25">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c r="AT3122"/>
      <c r="AU3122"/>
      <c r="AV3122"/>
      <c r="AW3122"/>
      <c r="AX3122"/>
      <c r="AY3122"/>
      <c r="AZ3122"/>
      <c r="BA3122"/>
      <c r="BB3122"/>
      <c r="BC3122"/>
      <c r="BD3122"/>
      <c r="BE3122"/>
      <c r="BF3122"/>
      <c r="BG3122"/>
      <c r="BH3122"/>
      <c r="BI3122"/>
      <c r="BJ3122"/>
      <c r="BK3122"/>
      <c r="BL3122"/>
      <c r="BM3122"/>
      <c r="BN3122"/>
      <c r="BO3122"/>
      <c r="BP3122"/>
      <c r="BQ3122"/>
      <c r="BR3122"/>
      <c r="BS3122"/>
      <c r="BT3122"/>
      <c r="BU3122"/>
      <c r="BV3122"/>
      <c r="BW3122"/>
      <c r="BX3122"/>
      <c r="BY3122"/>
      <c r="BZ3122"/>
      <c r="CA3122"/>
      <c r="CB3122"/>
      <c r="CC3122"/>
      <c r="CD3122"/>
      <c r="CE3122"/>
      <c r="CF3122"/>
      <c r="CG3122"/>
      <c r="CH3122"/>
      <c r="CI3122"/>
      <c r="CJ3122"/>
      <c r="CK3122"/>
      <c r="CL3122"/>
      <c r="CM3122"/>
      <c r="CN3122"/>
      <c r="CO3122"/>
      <c r="CP3122"/>
      <c r="CQ3122"/>
      <c r="CR3122"/>
      <c r="CS3122"/>
      <c r="CT3122"/>
      <c r="CU3122"/>
      <c r="CV3122"/>
    </row>
    <row r="3123" spans="10:100" x14ac:dyDescent="0.25">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c r="AT3123"/>
      <c r="AU3123"/>
      <c r="AV3123"/>
      <c r="AW3123"/>
      <c r="AX3123"/>
      <c r="AY3123"/>
      <c r="AZ3123"/>
      <c r="BA3123"/>
      <c r="BB3123"/>
      <c r="BC3123"/>
      <c r="BD3123"/>
      <c r="BE3123"/>
      <c r="BF3123"/>
      <c r="BG3123"/>
      <c r="BH3123"/>
      <c r="BI3123"/>
      <c r="BJ3123"/>
      <c r="BK3123"/>
      <c r="BL3123"/>
      <c r="BM3123"/>
      <c r="BN3123"/>
      <c r="BO3123"/>
      <c r="BP3123"/>
      <c r="BQ3123"/>
      <c r="BR3123"/>
      <c r="BS3123"/>
      <c r="BT3123"/>
      <c r="BU3123"/>
      <c r="BV3123"/>
      <c r="BW3123"/>
      <c r="BX3123"/>
      <c r="BY3123"/>
      <c r="BZ3123"/>
      <c r="CA3123"/>
      <c r="CB3123"/>
      <c r="CC3123"/>
      <c r="CD3123"/>
      <c r="CE3123"/>
      <c r="CF3123"/>
      <c r="CG3123"/>
      <c r="CH3123"/>
      <c r="CI3123"/>
      <c r="CJ3123"/>
      <c r="CK3123"/>
      <c r="CL3123"/>
      <c r="CM3123"/>
      <c r="CN3123"/>
      <c r="CO3123"/>
      <c r="CP3123"/>
      <c r="CQ3123"/>
      <c r="CR3123"/>
      <c r="CS3123"/>
      <c r="CT3123"/>
      <c r="CU3123"/>
      <c r="CV3123"/>
    </row>
    <row r="3124" spans="10:100" x14ac:dyDescent="0.25">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c r="AT3124"/>
      <c r="AU3124"/>
      <c r="AV3124"/>
      <c r="AW3124"/>
      <c r="AX3124"/>
      <c r="AY3124"/>
      <c r="AZ3124"/>
      <c r="BA3124"/>
      <c r="BB3124"/>
      <c r="BC3124"/>
      <c r="BD3124"/>
      <c r="BE3124"/>
      <c r="BF3124"/>
      <c r="BG3124"/>
      <c r="BH3124"/>
      <c r="BI3124"/>
      <c r="BJ3124"/>
      <c r="BK3124"/>
      <c r="BL3124"/>
      <c r="BM3124"/>
      <c r="BN3124"/>
      <c r="BO3124"/>
      <c r="BP3124"/>
      <c r="BQ3124"/>
      <c r="BR3124"/>
      <c r="BS3124"/>
      <c r="BT3124"/>
      <c r="BU3124"/>
      <c r="BV3124"/>
      <c r="BW3124"/>
      <c r="BX3124"/>
      <c r="BY3124"/>
      <c r="BZ3124"/>
      <c r="CA3124"/>
      <c r="CB3124"/>
      <c r="CC3124"/>
      <c r="CD3124"/>
      <c r="CE3124"/>
      <c r="CF3124"/>
      <c r="CG3124"/>
      <c r="CH3124"/>
      <c r="CI3124"/>
      <c r="CJ3124"/>
      <c r="CK3124"/>
      <c r="CL3124"/>
      <c r="CM3124"/>
      <c r="CN3124"/>
      <c r="CO3124"/>
      <c r="CP3124"/>
      <c r="CQ3124"/>
      <c r="CR3124"/>
      <c r="CS3124"/>
      <c r="CT3124"/>
      <c r="CU3124"/>
      <c r="CV3124"/>
    </row>
    <row r="3125" spans="10:100" x14ac:dyDescent="0.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c r="AT3125"/>
      <c r="AU3125"/>
      <c r="AV3125"/>
      <c r="AW3125"/>
      <c r="AX3125"/>
      <c r="AY3125"/>
      <c r="AZ3125"/>
      <c r="BA3125"/>
      <c r="BB3125"/>
      <c r="BC3125"/>
      <c r="BD3125"/>
      <c r="BE3125"/>
      <c r="BF3125"/>
      <c r="BG3125"/>
      <c r="BH3125"/>
      <c r="BI3125"/>
      <c r="BJ3125"/>
      <c r="BK3125"/>
      <c r="BL3125"/>
      <c r="BM3125"/>
      <c r="BN3125"/>
      <c r="BO3125"/>
      <c r="BP3125"/>
      <c r="BQ3125"/>
      <c r="BR3125"/>
      <c r="BS3125"/>
      <c r="BT3125"/>
      <c r="BU3125"/>
      <c r="BV3125"/>
      <c r="BW3125"/>
      <c r="BX3125"/>
      <c r="BY3125"/>
      <c r="BZ3125"/>
      <c r="CA3125"/>
      <c r="CB3125"/>
      <c r="CC3125"/>
      <c r="CD3125"/>
      <c r="CE3125"/>
      <c r="CF3125"/>
      <c r="CG3125"/>
      <c r="CH3125"/>
      <c r="CI3125"/>
      <c r="CJ3125"/>
      <c r="CK3125"/>
      <c r="CL3125"/>
      <c r="CM3125"/>
      <c r="CN3125"/>
      <c r="CO3125"/>
      <c r="CP3125"/>
      <c r="CQ3125"/>
      <c r="CR3125"/>
      <c r="CS3125"/>
      <c r="CT3125"/>
      <c r="CU3125"/>
      <c r="CV3125"/>
    </row>
    <row r="3126" spans="10:100" x14ac:dyDescent="0.25">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c r="AT3126"/>
      <c r="AU3126"/>
      <c r="AV3126"/>
      <c r="AW3126"/>
      <c r="AX3126"/>
      <c r="AY3126"/>
      <c r="AZ3126"/>
      <c r="BA3126"/>
      <c r="BB3126"/>
      <c r="BC3126"/>
      <c r="BD3126"/>
      <c r="BE3126"/>
      <c r="BF3126"/>
      <c r="BG3126"/>
      <c r="BH3126"/>
      <c r="BI3126"/>
      <c r="BJ3126"/>
      <c r="BK3126"/>
      <c r="BL3126"/>
      <c r="BM3126"/>
      <c r="BN3126"/>
      <c r="BO3126"/>
      <c r="BP3126"/>
      <c r="BQ3126"/>
      <c r="BR3126"/>
      <c r="BS3126"/>
      <c r="BT3126"/>
      <c r="BU3126"/>
      <c r="BV3126"/>
      <c r="BW3126"/>
      <c r="BX3126"/>
      <c r="BY3126"/>
      <c r="BZ3126"/>
      <c r="CA3126"/>
      <c r="CB3126"/>
      <c r="CC3126"/>
      <c r="CD3126"/>
      <c r="CE3126"/>
      <c r="CF3126"/>
      <c r="CG3126"/>
      <c r="CH3126"/>
      <c r="CI3126"/>
      <c r="CJ3126"/>
      <c r="CK3126"/>
      <c r="CL3126"/>
      <c r="CM3126"/>
      <c r="CN3126"/>
      <c r="CO3126"/>
      <c r="CP3126"/>
      <c r="CQ3126"/>
      <c r="CR3126"/>
      <c r="CS3126"/>
      <c r="CT3126"/>
      <c r="CU3126"/>
      <c r="CV3126"/>
    </row>
    <row r="3127" spans="10:100" x14ac:dyDescent="0.25">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c r="AT3127"/>
      <c r="AU3127"/>
      <c r="AV3127"/>
      <c r="AW3127"/>
      <c r="AX3127"/>
      <c r="AY3127"/>
      <c r="AZ3127"/>
      <c r="BA3127"/>
      <c r="BB3127"/>
      <c r="BC3127"/>
      <c r="BD3127"/>
      <c r="BE3127"/>
      <c r="BF3127"/>
      <c r="BG3127"/>
      <c r="BH3127"/>
      <c r="BI3127"/>
      <c r="BJ3127"/>
      <c r="BK3127"/>
      <c r="BL3127"/>
      <c r="BM3127"/>
      <c r="BN3127"/>
      <c r="BO3127"/>
      <c r="BP3127"/>
      <c r="BQ3127"/>
      <c r="BR3127"/>
      <c r="BS3127"/>
      <c r="BT3127"/>
      <c r="BU3127"/>
      <c r="BV3127"/>
      <c r="BW3127"/>
      <c r="BX3127"/>
      <c r="BY3127"/>
      <c r="BZ3127"/>
      <c r="CA3127"/>
      <c r="CB3127"/>
      <c r="CC3127"/>
      <c r="CD3127"/>
      <c r="CE3127"/>
      <c r="CF3127"/>
      <c r="CG3127"/>
      <c r="CH3127"/>
      <c r="CI3127"/>
      <c r="CJ3127"/>
      <c r="CK3127"/>
      <c r="CL3127"/>
      <c r="CM3127"/>
      <c r="CN3127"/>
      <c r="CO3127"/>
      <c r="CP3127"/>
      <c r="CQ3127"/>
      <c r="CR3127"/>
      <c r="CS3127"/>
      <c r="CT3127"/>
      <c r="CU3127"/>
      <c r="CV3127"/>
    </row>
    <row r="3128" spans="10:100" x14ac:dyDescent="0.25">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c r="AT3128"/>
      <c r="AU3128"/>
      <c r="AV3128"/>
      <c r="AW3128"/>
      <c r="AX3128"/>
      <c r="AY3128"/>
      <c r="AZ3128"/>
      <c r="BA3128"/>
      <c r="BB3128"/>
      <c r="BC3128"/>
      <c r="BD3128"/>
      <c r="BE3128"/>
      <c r="BF3128"/>
      <c r="BG3128"/>
      <c r="BH3128"/>
      <c r="BI3128"/>
      <c r="BJ3128"/>
      <c r="BK3128"/>
      <c r="BL3128"/>
      <c r="BM3128"/>
      <c r="BN3128"/>
      <c r="BO3128"/>
      <c r="BP3128"/>
      <c r="BQ3128"/>
      <c r="BR3128"/>
      <c r="BS3128"/>
      <c r="BT3128"/>
      <c r="BU3128"/>
      <c r="BV3128"/>
      <c r="BW3128"/>
      <c r="BX3128"/>
      <c r="BY3128"/>
      <c r="BZ3128"/>
      <c r="CA3128"/>
      <c r="CB3128"/>
      <c r="CC3128"/>
      <c r="CD3128"/>
      <c r="CE3128"/>
      <c r="CF3128"/>
      <c r="CG3128"/>
      <c r="CH3128"/>
      <c r="CI3128"/>
      <c r="CJ3128"/>
      <c r="CK3128"/>
      <c r="CL3128"/>
      <c r="CM3128"/>
      <c r="CN3128"/>
      <c r="CO3128"/>
      <c r="CP3128"/>
      <c r="CQ3128"/>
      <c r="CR3128"/>
      <c r="CS3128"/>
      <c r="CT3128"/>
      <c r="CU3128"/>
      <c r="CV3128"/>
    </row>
    <row r="3129" spans="10:100" x14ac:dyDescent="0.25">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c r="AT3129"/>
      <c r="AU3129"/>
      <c r="AV3129"/>
      <c r="AW3129"/>
      <c r="AX3129"/>
      <c r="AY3129"/>
      <c r="AZ3129"/>
      <c r="BA3129"/>
      <c r="BB3129"/>
      <c r="BC3129"/>
      <c r="BD3129"/>
      <c r="BE3129"/>
      <c r="BF3129"/>
      <c r="BG3129"/>
      <c r="BH3129"/>
      <c r="BI3129"/>
      <c r="BJ3129"/>
      <c r="BK3129"/>
      <c r="BL3129"/>
      <c r="BM3129"/>
      <c r="BN3129"/>
      <c r="BO3129"/>
      <c r="BP3129"/>
      <c r="BQ3129"/>
      <c r="BR3129"/>
      <c r="BS3129"/>
      <c r="BT3129"/>
      <c r="BU3129"/>
      <c r="BV3129"/>
      <c r="BW3129"/>
      <c r="BX3129"/>
      <c r="BY3129"/>
      <c r="BZ3129"/>
      <c r="CA3129"/>
      <c r="CB3129"/>
      <c r="CC3129"/>
      <c r="CD3129"/>
      <c r="CE3129"/>
      <c r="CF3129"/>
      <c r="CG3129"/>
      <c r="CH3129"/>
      <c r="CI3129"/>
      <c r="CJ3129"/>
      <c r="CK3129"/>
      <c r="CL3129"/>
      <c r="CM3129"/>
      <c r="CN3129"/>
      <c r="CO3129"/>
      <c r="CP3129"/>
      <c r="CQ3129"/>
      <c r="CR3129"/>
      <c r="CS3129"/>
      <c r="CT3129"/>
      <c r="CU3129"/>
      <c r="CV3129"/>
    </row>
    <row r="3130" spans="10:100" x14ac:dyDescent="0.25">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c r="AT3130"/>
      <c r="AU3130"/>
      <c r="AV3130"/>
      <c r="AW3130"/>
      <c r="AX3130"/>
      <c r="AY3130"/>
      <c r="AZ3130"/>
      <c r="BA3130"/>
      <c r="BB3130"/>
      <c r="BC3130"/>
      <c r="BD3130"/>
      <c r="BE3130"/>
      <c r="BF3130"/>
      <c r="BG3130"/>
      <c r="BH3130"/>
      <c r="BI3130"/>
      <c r="BJ3130"/>
      <c r="BK3130"/>
      <c r="BL3130"/>
      <c r="BM3130"/>
      <c r="BN3130"/>
      <c r="BO3130"/>
      <c r="BP3130"/>
      <c r="BQ3130"/>
      <c r="BR3130"/>
      <c r="BS3130"/>
      <c r="BT3130"/>
      <c r="BU3130"/>
      <c r="BV3130"/>
      <c r="BW3130"/>
      <c r="BX3130"/>
      <c r="BY3130"/>
      <c r="BZ3130"/>
      <c r="CA3130"/>
      <c r="CB3130"/>
      <c r="CC3130"/>
      <c r="CD3130"/>
      <c r="CE3130"/>
      <c r="CF3130"/>
      <c r="CG3130"/>
      <c r="CH3130"/>
      <c r="CI3130"/>
      <c r="CJ3130"/>
      <c r="CK3130"/>
      <c r="CL3130"/>
      <c r="CM3130"/>
      <c r="CN3130"/>
      <c r="CO3130"/>
      <c r="CP3130"/>
      <c r="CQ3130"/>
      <c r="CR3130"/>
      <c r="CS3130"/>
      <c r="CT3130"/>
      <c r="CU3130"/>
      <c r="CV3130"/>
    </row>
    <row r="3131" spans="10:100" x14ac:dyDescent="0.25">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c r="AT3131"/>
      <c r="AU3131"/>
      <c r="AV3131"/>
      <c r="AW3131"/>
      <c r="AX3131"/>
      <c r="AY3131"/>
      <c r="AZ3131"/>
      <c r="BA3131"/>
      <c r="BB3131"/>
      <c r="BC3131"/>
      <c r="BD3131"/>
      <c r="BE3131"/>
      <c r="BF3131"/>
      <c r="BG3131"/>
      <c r="BH3131"/>
      <c r="BI3131"/>
      <c r="BJ3131"/>
      <c r="BK3131"/>
      <c r="BL3131"/>
      <c r="BM3131"/>
      <c r="BN3131"/>
      <c r="BO3131"/>
      <c r="BP3131"/>
      <c r="BQ3131"/>
      <c r="BR3131"/>
      <c r="BS3131"/>
      <c r="BT3131"/>
      <c r="BU3131"/>
      <c r="BV3131"/>
      <c r="BW3131"/>
      <c r="BX3131"/>
      <c r="BY3131"/>
      <c r="BZ3131"/>
      <c r="CA3131"/>
      <c r="CB3131"/>
      <c r="CC3131"/>
      <c r="CD3131"/>
      <c r="CE3131"/>
      <c r="CF3131"/>
      <c r="CG3131"/>
      <c r="CH3131"/>
      <c r="CI3131"/>
      <c r="CJ3131"/>
      <c r="CK3131"/>
      <c r="CL3131"/>
      <c r="CM3131"/>
      <c r="CN3131"/>
      <c r="CO3131"/>
      <c r="CP3131"/>
      <c r="CQ3131"/>
      <c r="CR3131"/>
      <c r="CS3131"/>
      <c r="CT3131"/>
      <c r="CU3131"/>
      <c r="CV3131"/>
    </row>
    <row r="3132" spans="10:100" x14ac:dyDescent="0.25">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c r="AT3132"/>
      <c r="AU3132"/>
      <c r="AV3132"/>
      <c r="AW3132"/>
      <c r="AX3132"/>
      <c r="AY3132"/>
      <c r="AZ3132"/>
      <c r="BA3132"/>
      <c r="BB3132"/>
      <c r="BC3132"/>
      <c r="BD3132"/>
      <c r="BE3132"/>
      <c r="BF3132"/>
      <c r="BG3132"/>
      <c r="BH3132"/>
      <c r="BI3132"/>
      <c r="BJ3132"/>
      <c r="BK3132"/>
      <c r="BL3132"/>
      <c r="BM3132"/>
      <c r="BN3132"/>
      <c r="BO3132"/>
      <c r="BP3132"/>
      <c r="BQ3132"/>
      <c r="BR3132"/>
      <c r="BS3132"/>
      <c r="BT3132"/>
      <c r="BU3132"/>
      <c r="BV3132"/>
      <c r="BW3132"/>
      <c r="BX3132"/>
      <c r="BY3132"/>
      <c r="BZ3132"/>
      <c r="CA3132"/>
      <c r="CB3132"/>
      <c r="CC3132"/>
      <c r="CD3132"/>
      <c r="CE3132"/>
      <c r="CF3132"/>
      <c r="CG3132"/>
      <c r="CH3132"/>
      <c r="CI3132"/>
      <c r="CJ3132"/>
      <c r="CK3132"/>
      <c r="CL3132"/>
      <c r="CM3132"/>
      <c r="CN3132"/>
      <c r="CO3132"/>
      <c r="CP3132"/>
      <c r="CQ3132"/>
      <c r="CR3132"/>
      <c r="CS3132"/>
      <c r="CT3132"/>
      <c r="CU3132"/>
      <c r="CV3132"/>
    </row>
    <row r="3133" spans="10:100" x14ac:dyDescent="0.25">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c r="AT3133"/>
      <c r="AU3133"/>
      <c r="AV3133"/>
      <c r="AW3133"/>
      <c r="AX3133"/>
      <c r="AY3133"/>
      <c r="AZ3133"/>
      <c r="BA3133"/>
      <c r="BB3133"/>
      <c r="BC3133"/>
      <c r="BD3133"/>
      <c r="BE3133"/>
      <c r="BF3133"/>
      <c r="BG3133"/>
      <c r="BH3133"/>
      <c r="BI3133"/>
      <c r="BJ3133"/>
      <c r="BK3133"/>
      <c r="BL3133"/>
      <c r="BM3133"/>
      <c r="BN3133"/>
      <c r="BO3133"/>
      <c r="BP3133"/>
      <c r="BQ3133"/>
      <c r="BR3133"/>
      <c r="BS3133"/>
      <c r="BT3133"/>
      <c r="BU3133"/>
      <c r="BV3133"/>
      <c r="BW3133"/>
      <c r="BX3133"/>
      <c r="BY3133"/>
      <c r="BZ3133"/>
      <c r="CA3133"/>
      <c r="CB3133"/>
      <c r="CC3133"/>
      <c r="CD3133"/>
      <c r="CE3133"/>
      <c r="CF3133"/>
      <c r="CG3133"/>
      <c r="CH3133"/>
      <c r="CI3133"/>
      <c r="CJ3133"/>
      <c r="CK3133"/>
      <c r="CL3133"/>
      <c r="CM3133"/>
      <c r="CN3133"/>
      <c r="CO3133"/>
      <c r="CP3133"/>
      <c r="CQ3133"/>
      <c r="CR3133"/>
      <c r="CS3133"/>
      <c r="CT3133"/>
      <c r="CU3133"/>
      <c r="CV3133"/>
    </row>
    <row r="3134" spans="10:100" x14ac:dyDescent="0.25">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c r="AT3134"/>
      <c r="AU3134"/>
      <c r="AV3134"/>
      <c r="AW3134"/>
      <c r="AX3134"/>
      <c r="AY3134"/>
      <c r="AZ3134"/>
      <c r="BA3134"/>
      <c r="BB3134"/>
      <c r="BC3134"/>
      <c r="BD3134"/>
      <c r="BE3134"/>
      <c r="BF3134"/>
      <c r="BG3134"/>
      <c r="BH3134"/>
      <c r="BI3134"/>
      <c r="BJ3134"/>
      <c r="BK3134"/>
      <c r="BL3134"/>
      <c r="BM3134"/>
      <c r="BN3134"/>
      <c r="BO3134"/>
      <c r="BP3134"/>
      <c r="BQ3134"/>
      <c r="BR3134"/>
      <c r="BS3134"/>
      <c r="BT3134"/>
      <c r="BU3134"/>
      <c r="BV3134"/>
      <c r="BW3134"/>
      <c r="BX3134"/>
      <c r="BY3134"/>
      <c r="BZ3134"/>
      <c r="CA3134"/>
      <c r="CB3134"/>
      <c r="CC3134"/>
      <c r="CD3134"/>
      <c r="CE3134"/>
      <c r="CF3134"/>
      <c r="CG3134"/>
      <c r="CH3134"/>
      <c r="CI3134"/>
      <c r="CJ3134"/>
      <c r="CK3134"/>
      <c r="CL3134"/>
      <c r="CM3134"/>
      <c r="CN3134"/>
      <c r="CO3134"/>
      <c r="CP3134"/>
      <c r="CQ3134"/>
      <c r="CR3134"/>
      <c r="CS3134"/>
      <c r="CT3134"/>
      <c r="CU3134"/>
      <c r="CV3134"/>
    </row>
    <row r="3135" spans="10:100" x14ac:dyDescent="0.2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c r="AT3135"/>
      <c r="AU3135"/>
      <c r="AV3135"/>
      <c r="AW3135"/>
      <c r="AX3135"/>
      <c r="AY3135"/>
      <c r="AZ3135"/>
      <c r="BA3135"/>
      <c r="BB3135"/>
      <c r="BC3135"/>
      <c r="BD3135"/>
      <c r="BE3135"/>
      <c r="BF3135"/>
      <c r="BG3135"/>
      <c r="BH3135"/>
      <c r="BI3135"/>
      <c r="BJ3135"/>
      <c r="BK3135"/>
      <c r="BL3135"/>
      <c r="BM3135"/>
      <c r="BN3135"/>
      <c r="BO3135"/>
      <c r="BP3135"/>
      <c r="BQ3135"/>
      <c r="BR3135"/>
      <c r="BS3135"/>
      <c r="BT3135"/>
      <c r="BU3135"/>
      <c r="BV3135"/>
      <c r="BW3135"/>
      <c r="BX3135"/>
      <c r="BY3135"/>
      <c r="BZ3135"/>
      <c r="CA3135"/>
      <c r="CB3135"/>
      <c r="CC3135"/>
      <c r="CD3135"/>
      <c r="CE3135"/>
      <c r="CF3135"/>
      <c r="CG3135"/>
      <c r="CH3135"/>
      <c r="CI3135"/>
      <c r="CJ3135"/>
      <c r="CK3135"/>
      <c r="CL3135"/>
      <c r="CM3135"/>
      <c r="CN3135"/>
      <c r="CO3135"/>
      <c r="CP3135"/>
      <c r="CQ3135"/>
      <c r="CR3135"/>
      <c r="CS3135"/>
      <c r="CT3135"/>
      <c r="CU3135"/>
      <c r="CV3135"/>
    </row>
    <row r="3136" spans="10:100" x14ac:dyDescent="0.25">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c r="AT3136"/>
      <c r="AU3136"/>
      <c r="AV3136"/>
      <c r="AW3136"/>
      <c r="AX3136"/>
      <c r="AY3136"/>
      <c r="AZ3136"/>
      <c r="BA3136"/>
      <c r="BB3136"/>
      <c r="BC3136"/>
      <c r="BD3136"/>
      <c r="BE3136"/>
      <c r="BF3136"/>
      <c r="BG3136"/>
      <c r="BH3136"/>
      <c r="BI3136"/>
      <c r="BJ3136"/>
      <c r="BK3136"/>
      <c r="BL3136"/>
      <c r="BM3136"/>
      <c r="BN3136"/>
      <c r="BO3136"/>
      <c r="BP3136"/>
      <c r="BQ3136"/>
      <c r="BR3136"/>
      <c r="BS3136"/>
      <c r="BT3136"/>
      <c r="BU3136"/>
      <c r="BV3136"/>
      <c r="BW3136"/>
      <c r="BX3136"/>
      <c r="BY3136"/>
      <c r="BZ3136"/>
      <c r="CA3136"/>
      <c r="CB3136"/>
      <c r="CC3136"/>
      <c r="CD3136"/>
      <c r="CE3136"/>
      <c r="CF3136"/>
      <c r="CG3136"/>
      <c r="CH3136"/>
      <c r="CI3136"/>
      <c r="CJ3136"/>
      <c r="CK3136"/>
      <c r="CL3136"/>
      <c r="CM3136"/>
      <c r="CN3136"/>
      <c r="CO3136"/>
      <c r="CP3136"/>
      <c r="CQ3136"/>
      <c r="CR3136"/>
      <c r="CS3136"/>
      <c r="CT3136"/>
      <c r="CU3136"/>
      <c r="CV3136"/>
    </row>
    <row r="3137" spans="10:100" x14ac:dyDescent="0.25">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c r="AT3137"/>
      <c r="AU3137"/>
      <c r="AV3137"/>
      <c r="AW3137"/>
      <c r="AX3137"/>
      <c r="AY3137"/>
      <c r="AZ3137"/>
      <c r="BA3137"/>
      <c r="BB3137"/>
      <c r="BC3137"/>
      <c r="BD3137"/>
      <c r="BE3137"/>
      <c r="BF3137"/>
      <c r="BG3137"/>
      <c r="BH3137"/>
      <c r="BI3137"/>
      <c r="BJ3137"/>
      <c r="BK3137"/>
      <c r="BL3137"/>
      <c r="BM3137"/>
      <c r="BN3137"/>
      <c r="BO3137"/>
      <c r="BP3137"/>
      <c r="BQ3137"/>
      <c r="BR3137"/>
      <c r="BS3137"/>
      <c r="BT3137"/>
      <c r="BU3137"/>
      <c r="BV3137"/>
      <c r="BW3137"/>
      <c r="BX3137"/>
      <c r="BY3137"/>
      <c r="BZ3137"/>
      <c r="CA3137"/>
      <c r="CB3137"/>
      <c r="CC3137"/>
      <c r="CD3137"/>
      <c r="CE3137"/>
      <c r="CF3137"/>
      <c r="CG3137"/>
      <c r="CH3137"/>
      <c r="CI3137"/>
      <c r="CJ3137"/>
      <c r="CK3137"/>
      <c r="CL3137"/>
      <c r="CM3137"/>
      <c r="CN3137"/>
      <c r="CO3137"/>
      <c r="CP3137"/>
      <c r="CQ3137"/>
      <c r="CR3137"/>
      <c r="CS3137"/>
      <c r="CT3137"/>
      <c r="CU3137"/>
      <c r="CV3137"/>
    </row>
    <row r="3138" spans="10:100" x14ac:dyDescent="0.25">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c r="AT3138"/>
      <c r="AU3138"/>
      <c r="AV3138"/>
      <c r="AW3138"/>
      <c r="AX3138"/>
      <c r="AY3138"/>
      <c r="AZ3138"/>
      <c r="BA3138"/>
      <c r="BB3138"/>
      <c r="BC3138"/>
      <c r="BD3138"/>
      <c r="BE3138"/>
      <c r="BF3138"/>
      <c r="BG3138"/>
      <c r="BH3138"/>
      <c r="BI3138"/>
      <c r="BJ3138"/>
      <c r="BK3138"/>
      <c r="BL3138"/>
      <c r="BM3138"/>
      <c r="BN3138"/>
      <c r="BO3138"/>
      <c r="BP3138"/>
      <c r="BQ3138"/>
      <c r="BR3138"/>
      <c r="BS3138"/>
      <c r="BT3138"/>
      <c r="BU3138"/>
      <c r="BV3138"/>
      <c r="BW3138"/>
      <c r="BX3138"/>
      <c r="BY3138"/>
      <c r="BZ3138"/>
      <c r="CA3138"/>
      <c r="CB3138"/>
      <c r="CC3138"/>
      <c r="CD3138"/>
      <c r="CE3138"/>
      <c r="CF3138"/>
      <c r="CG3138"/>
      <c r="CH3138"/>
      <c r="CI3138"/>
      <c r="CJ3138"/>
      <c r="CK3138"/>
      <c r="CL3138"/>
      <c r="CM3138"/>
      <c r="CN3138"/>
      <c r="CO3138"/>
      <c r="CP3138"/>
      <c r="CQ3138"/>
      <c r="CR3138"/>
      <c r="CS3138"/>
      <c r="CT3138"/>
      <c r="CU3138"/>
      <c r="CV3138"/>
    </row>
    <row r="3139" spans="10:100" x14ac:dyDescent="0.25">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c r="AT3139"/>
      <c r="AU3139"/>
      <c r="AV3139"/>
      <c r="AW3139"/>
      <c r="AX3139"/>
      <c r="AY3139"/>
      <c r="AZ3139"/>
      <c r="BA3139"/>
      <c r="BB3139"/>
      <c r="BC3139"/>
      <c r="BD3139"/>
      <c r="BE3139"/>
      <c r="BF3139"/>
      <c r="BG3139"/>
      <c r="BH3139"/>
      <c r="BI3139"/>
      <c r="BJ3139"/>
      <c r="BK3139"/>
      <c r="BL3139"/>
      <c r="BM3139"/>
      <c r="BN3139"/>
      <c r="BO3139"/>
      <c r="BP3139"/>
      <c r="BQ3139"/>
      <c r="BR3139"/>
      <c r="BS3139"/>
      <c r="BT3139"/>
      <c r="BU3139"/>
      <c r="BV3139"/>
      <c r="BW3139"/>
      <c r="BX3139"/>
      <c r="BY3139"/>
      <c r="BZ3139"/>
      <c r="CA3139"/>
      <c r="CB3139"/>
      <c r="CC3139"/>
      <c r="CD3139"/>
      <c r="CE3139"/>
      <c r="CF3139"/>
      <c r="CG3139"/>
      <c r="CH3139"/>
      <c r="CI3139"/>
      <c r="CJ3139"/>
      <c r="CK3139"/>
      <c r="CL3139"/>
      <c r="CM3139"/>
      <c r="CN3139"/>
      <c r="CO3139"/>
      <c r="CP3139"/>
      <c r="CQ3139"/>
      <c r="CR3139"/>
      <c r="CS3139"/>
      <c r="CT3139"/>
      <c r="CU3139"/>
      <c r="CV3139"/>
    </row>
    <row r="3140" spans="10:100" x14ac:dyDescent="0.25">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c r="AT3140"/>
      <c r="AU3140"/>
      <c r="AV3140"/>
      <c r="AW3140"/>
      <c r="AX3140"/>
      <c r="AY3140"/>
      <c r="AZ3140"/>
      <c r="BA3140"/>
      <c r="BB3140"/>
      <c r="BC3140"/>
      <c r="BD3140"/>
      <c r="BE3140"/>
      <c r="BF3140"/>
      <c r="BG3140"/>
      <c r="BH3140"/>
      <c r="BI3140"/>
      <c r="BJ3140"/>
      <c r="BK3140"/>
      <c r="BL3140"/>
      <c r="BM3140"/>
      <c r="BN3140"/>
      <c r="BO3140"/>
      <c r="BP3140"/>
      <c r="BQ3140"/>
      <c r="BR3140"/>
      <c r="BS3140"/>
      <c r="BT3140"/>
      <c r="BU3140"/>
      <c r="BV3140"/>
      <c r="BW3140"/>
      <c r="BX3140"/>
      <c r="BY3140"/>
      <c r="BZ3140"/>
      <c r="CA3140"/>
      <c r="CB3140"/>
      <c r="CC3140"/>
      <c r="CD3140"/>
      <c r="CE3140"/>
      <c r="CF3140"/>
      <c r="CG3140"/>
      <c r="CH3140"/>
      <c r="CI3140"/>
      <c r="CJ3140"/>
      <c r="CK3140"/>
      <c r="CL3140"/>
      <c r="CM3140"/>
      <c r="CN3140"/>
      <c r="CO3140"/>
      <c r="CP3140"/>
      <c r="CQ3140"/>
      <c r="CR3140"/>
      <c r="CS3140"/>
      <c r="CT3140"/>
      <c r="CU3140"/>
      <c r="CV3140"/>
    </row>
    <row r="3141" spans="10:100" x14ac:dyDescent="0.25">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c r="AT3141"/>
      <c r="AU3141"/>
      <c r="AV3141"/>
      <c r="AW3141"/>
      <c r="AX3141"/>
      <c r="AY3141"/>
      <c r="AZ3141"/>
      <c r="BA3141"/>
      <c r="BB3141"/>
      <c r="BC3141"/>
      <c r="BD3141"/>
      <c r="BE3141"/>
      <c r="BF3141"/>
      <c r="BG3141"/>
      <c r="BH3141"/>
      <c r="BI3141"/>
      <c r="BJ3141"/>
      <c r="BK3141"/>
      <c r="BL3141"/>
      <c r="BM3141"/>
      <c r="BN3141"/>
      <c r="BO3141"/>
      <c r="BP3141"/>
      <c r="BQ3141"/>
      <c r="BR3141"/>
      <c r="BS3141"/>
      <c r="BT3141"/>
      <c r="BU3141"/>
      <c r="BV3141"/>
      <c r="BW3141"/>
      <c r="BX3141"/>
      <c r="BY3141"/>
      <c r="BZ3141"/>
      <c r="CA3141"/>
      <c r="CB3141"/>
      <c r="CC3141"/>
      <c r="CD3141"/>
      <c r="CE3141"/>
      <c r="CF3141"/>
      <c r="CG3141"/>
      <c r="CH3141"/>
      <c r="CI3141"/>
      <c r="CJ3141"/>
      <c r="CK3141"/>
      <c r="CL3141"/>
      <c r="CM3141"/>
      <c r="CN3141"/>
      <c r="CO3141"/>
      <c r="CP3141"/>
      <c r="CQ3141"/>
      <c r="CR3141"/>
      <c r="CS3141"/>
      <c r="CT3141"/>
      <c r="CU3141"/>
      <c r="CV3141"/>
    </row>
    <row r="3142" spans="10:100" x14ac:dyDescent="0.25">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c r="AT3142"/>
      <c r="AU3142"/>
      <c r="AV3142"/>
      <c r="AW3142"/>
      <c r="AX3142"/>
      <c r="AY3142"/>
      <c r="AZ3142"/>
      <c r="BA3142"/>
      <c r="BB3142"/>
      <c r="BC3142"/>
      <c r="BD3142"/>
      <c r="BE3142"/>
      <c r="BF3142"/>
      <c r="BG3142"/>
      <c r="BH3142"/>
      <c r="BI3142"/>
      <c r="BJ3142"/>
      <c r="BK3142"/>
      <c r="BL3142"/>
      <c r="BM3142"/>
      <c r="BN3142"/>
      <c r="BO3142"/>
      <c r="BP3142"/>
      <c r="BQ3142"/>
      <c r="BR3142"/>
      <c r="BS3142"/>
      <c r="BT3142"/>
      <c r="BU3142"/>
      <c r="BV3142"/>
      <c r="BW3142"/>
      <c r="BX3142"/>
      <c r="BY3142"/>
      <c r="BZ3142"/>
      <c r="CA3142"/>
      <c r="CB3142"/>
      <c r="CC3142"/>
      <c r="CD3142"/>
      <c r="CE3142"/>
      <c r="CF3142"/>
      <c r="CG3142"/>
      <c r="CH3142"/>
      <c r="CI3142"/>
      <c r="CJ3142"/>
      <c r="CK3142"/>
      <c r="CL3142"/>
      <c r="CM3142"/>
      <c r="CN3142"/>
      <c r="CO3142"/>
      <c r="CP3142"/>
      <c r="CQ3142"/>
      <c r="CR3142"/>
      <c r="CS3142"/>
      <c r="CT3142"/>
      <c r="CU3142"/>
      <c r="CV3142"/>
    </row>
    <row r="3143" spans="10:100" x14ac:dyDescent="0.25">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c r="AT3143"/>
      <c r="AU3143"/>
      <c r="AV3143"/>
      <c r="AW3143"/>
      <c r="AX3143"/>
      <c r="AY3143"/>
      <c r="AZ3143"/>
      <c r="BA3143"/>
      <c r="BB3143"/>
      <c r="BC3143"/>
      <c r="BD3143"/>
      <c r="BE3143"/>
      <c r="BF3143"/>
      <c r="BG3143"/>
      <c r="BH3143"/>
      <c r="BI3143"/>
      <c r="BJ3143"/>
      <c r="BK3143"/>
      <c r="BL3143"/>
      <c r="BM3143"/>
      <c r="BN3143"/>
      <c r="BO3143"/>
      <c r="BP3143"/>
      <c r="BQ3143"/>
      <c r="BR3143"/>
      <c r="BS3143"/>
      <c r="BT3143"/>
      <c r="BU3143"/>
      <c r="BV3143"/>
      <c r="BW3143"/>
      <c r="BX3143"/>
      <c r="BY3143"/>
      <c r="BZ3143"/>
      <c r="CA3143"/>
      <c r="CB3143"/>
      <c r="CC3143"/>
      <c r="CD3143"/>
      <c r="CE3143"/>
      <c r="CF3143"/>
      <c r="CG3143"/>
      <c r="CH3143"/>
      <c r="CI3143"/>
      <c r="CJ3143"/>
      <c r="CK3143"/>
      <c r="CL3143"/>
      <c r="CM3143"/>
      <c r="CN3143"/>
      <c r="CO3143"/>
      <c r="CP3143"/>
      <c r="CQ3143"/>
      <c r="CR3143"/>
      <c r="CS3143"/>
      <c r="CT3143"/>
      <c r="CU3143"/>
      <c r="CV3143"/>
    </row>
    <row r="3144" spans="10:100" x14ac:dyDescent="0.25">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c r="AT3144"/>
      <c r="AU3144"/>
      <c r="AV3144"/>
      <c r="AW3144"/>
      <c r="AX3144"/>
      <c r="AY3144"/>
      <c r="AZ3144"/>
      <c r="BA3144"/>
      <c r="BB3144"/>
      <c r="BC3144"/>
      <c r="BD3144"/>
      <c r="BE3144"/>
      <c r="BF3144"/>
      <c r="BG3144"/>
      <c r="BH3144"/>
      <c r="BI3144"/>
      <c r="BJ3144"/>
      <c r="BK3144"/>
      <c r="BL3144"/>
      <c r="BM3144"/>
      <c r="BN3144"/>
      <c r="BO3144"/>
      <c r="BP3144"/>
      <c r="BQ3144"/>
      <c r="BR3144"/>
      <c r="BS3144"/>
      <c r="BT3144"/>
      <c r="BU3144"/>
      <c r="BV3144"/>
      <c r="BW3144"/>
      <c r="BX3144"/>
      <c r="BY3144"/>
      <c r="BZ3144"/>
      <c r="CA3144"/>
      <c r="CB3144"/>
      <c r="CC3144"/>
      <c r="CD3144"/>
      <c r="CE3144"/>
      <c r="CF3144"/>
      <c r="CG3144"/>
      <c r="CH3144"/>
      <c r="CI3144"/>
      <c r="CJ3144"/>
      <c r="CK3144"/>
      <c r="CL3144"/>
      <c r="CM3144"/>
      <c r="CN3144"/>
      <c r="CO3144"/>
      <c r="CP3144"/>
      <c r="CQ3144"/>
      <c r="CR3144"/>
      <c r="CS3144"/>
      <c r="CT3144"/>
      <c r="CU3144"/>
      <c r="CV3144"/>
    </row>
    <row r="3145" spans="10:100" x14ac:dyDescent="0.2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c r="AT3145"/>
      <c r="AU3145"/>
      <c r="AV3145"/>
      <c r="AW3145"/>
      <c r="AX3145"/>
      <c r="AY3145"/>
      <c r="AZ3145"/>
      <c r="BA3145"/>
      <c r="BB3145"/>
      <c r="BC3145"/>
      <c r="BD3145"/>
      <c r="BE3145"/>
      <c r="BF3145"/>
      <c r="BG3145"/>
      <c r="BH3145"/>
      <c r="BI3145"/>
      <c r="BJ3145"/>
      <c r="BK3145"/>
      <c r="BL3145"/>
      <c r="BM3145"/>
      <c r="BN3145"/>
      <c r="BO3145"/>
      <c r="BP3145"/>
      <c r="BQ3145"/>
      <c r="BR3145"/>
      <c r="BS3145"/>
      <c r="BT3145"/>
      <c r="BU3145"/>
      <c r="BV3145"/>
      <c r="BW3145"/>
      <c r="BX3145"/>
      <c r="BY3145"/>
      <c r="BZ3145"/>
      <c r="CA3145"/>
      <c r="CB3145"/>
      <c r="CC3145"/>
      <c r="CD3145"/>
      <c r="CE3145"/>
      <c r="CF3145"/>
      <c r="CG3145"/>
      <c r="CH3145"/>
      <c r="CI3145"/>
      <c r="CJ3145"/>
      <c r="CK3145"/>
      <c r="CL3145"/>
      <c r="CM3145"/>
      <c r="CN3145"/>
      <c r="CO3145"/>
      <c r="CP3145"/>
      <c r="CQ3145"/>
      <c r="CR3145"/>
      <c r="CS3145"/>
      <c r="CT3145"/>
      <c r="CU3145"/>
      <c r="CV3145"/>
    </row>
    <row r="3146" spans="10:100" x14ac:dyDescent="0.25">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c r="AT3146"/>
      <c r="AU3146"/>
      <c r="AV3146"/>
      <c r="AW3146"/>
      <c r="AX3146"/>
      <c r="AY3146"/>
      <c r="AZ3146"/>
      <c r="BA3146"/>
      <c r="BB3146"/>
      <c r="BC3146"/>
      <c r="BD3146"/>
      <c r="BE3146"/>
      <c r="BF3146"/>
      <c r="BG3146"/>
      <c r="BH3146"/>
      <c r="BI3146"/>
      <c r="BJ3146"/>
      <c r="BK3146"/>
      <c r="BL3146"/>
      <c r="BM3146"/>
      <c r="BN3146"/>
      <c r="BO3146"/>
      <c r="BP3146"/>
      <c r="BQ3146"/>
      <c r="BR3146"/>
      <c r="BS3146"/>
      <c r="BT3146"/>
      <c r="BU3146"/>
      <c r="BV3146"/>
      <c r="BW3146"/>
      <c r="BX3146"/>
      <c r="BY3146"/>
      <c r="BZ3146"/>
      <c r="CA3146"/>
      <c r="CB3146"/>
      <c r="CC3146"/>
      <c r="CD3146"/>
      <c r="CE3146"/>
      <c r="CF3146"/>
      <c r="CG3146"/>
      <c r="CH3146"/>
      <c r="CI3146"/>
      <c r="CJ3146"/>
      <c r="CK3146"/>
      <c r="CL3146"/>
      <c r="CM3146"/>
      <c r="CN3146"/>
      <c r="CO3146"/>
      <c r="CP3146"/>
      <c r="CQ3146"/>
      <c r="CR3146"/>
      <c r="CS3146"/>
      <c r="CT3146"/>
      <c r="CU3146"/>
      <c r="CV3146"/>
    </row>
    <row r="3147" spans="10:100" x14ac:dyDescent="0.25">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c r="AT3147"/>
      <c r="AU3147"/>
      <c r="AV3147"/>
      <c r="AW3147"/>
      <c r="AX3147"/>
      <c r="AY3147"/>
      <c r="AZ3147"/>
      <c r="BA3147"/>
      <c r="BB3147"/>
      <c r="BC3147"/>
      <c r="BD3147"/>
      <c r="BE3147"/>
      <c r="BF3147"/>
      <c r="BG3147"/>
      <c r="BH3147"/>
      <c r="BI3147"/>
      <c r="BJ3147"/>
      <c r="BK3147"/>
      <c r="BL3147"/>
      <c r="BM3147"/>
      <c r="BN3147"/>
      <c r="BO3147"/>
      <c r="BP3147"/>
      <c r="BQ3147"/>
      <c r="BR3147"/>
      <c r="BS3147"/>
      <c r="BT3147"/>
      <c r="BU3147"/>
      <c r="BV3147"/>
      <c r="BW3147"/>
      <c r="BX3147"/>
      <c r="BY3147"/>
      <c r="BZ3147"/>
      <c r="CA3147"/>
      <c r="CB3147"/>
      <c r="CC3147"/>
      <c r="CD3147"/>
      <c r="CE3147"/>
      <c r="CF3147"/>
      <c r="CG3147"/>
      <c r="CH3147"/>
      <c r="CI3147"/>
      <c r="CJ3147"/>
      <c r="CK3147"/>
      <c r="CL3147"/>
      <c r="CM3147"/>
      <c r="CN3147"/>
      <c r="CO3147"/>
      <c r="CP3147"/>
      <c r="CQ3147"/>
      <c r="CR3147"/>
      <c r="CS3147"/>
      <c r="CT3147"/>
      <c r="CU3147"/>
      <c r="CV3147"/>
    </row>
    <row r="3148" spans="10:100" x14ac:dyDescent="0.25">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c r="AT3148"/>
      <c r="AU3148"/>
      <c r="AV3148"/>
      <c r="AW3148"/>
      <c r="AX3148"/>
      <c r="AY3148"/>
      <c r="AZ3148"/>
      <c r="BA3148"/>
      <c r="BB3148"/>
      <c r="BC3148"/>
      <c r="BD3148"/>
      <c r="BE3148"/>
      <c r="BF3148"/>
      <c r="BG3148"/>
      <c r="BH3148"/>
      <c r="BI3148"/>
      <c r="BJ3148"/>
      <c r="BK3148"/>
      <c r="BL3148"/>
      <c r="BM3148"/>
      <c r="BN3148"/>
      <c r="BO3148"/>
      <c r="BP3148"/>
      <c r="BQ3148"/>
      <c r="BR3148"/>
      <c r="BS3148"/>
      <c r="BT3148"/>
      <c r="BU3148"/>
      <c r="BV3148"/>
      <c r="BW3148"/>
      <c r="BX3148"/>
      <c r="BY3148"/>
      <c r="BZ3148"/>
      <c r="CA3148"/>
      <c r="CB3148"/>
      <c r="CC3148"/>
      <c r="CD3148"/>
      <c r="CE3148"/>
      <c r="CF3148"/>
      <c r="CG3148"/>
      <c r="CH3148"/>
      <c r="CI3148"/>
      <c r="CJ3148"/>
      <c r="CK3148"/>
      <c r="CL3148"/>
      <c r="CM3148"/>
      <c r="CN3148"/>
      <c r="CO3148"/>
      <c r="CP3148"/>
      <c r="CQ3148"/>
      <c r="CR3148"/>
      <c r="CS3148"/>
      <c r="CT3148"/>
      <c r="CU3148"/>
      <c r="CV3148"/>
    </row>
    <row r="3149" spans="10:100" x14ac:dyDescent="0.25">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c r="AT3149"/>
      <c r="AU3149"/>
      <c r="AV3149"/>
      <c r="AW3149"/>
      <c r="AX3149"/>
      <c r="AY3149"/>
      <c r="AZ3149"/>
      <c r="BA3149"/>
      <c r="BB3149"/>
      <c r="BC3149"/>
      <c r="BD3149"/>
      <c r="BE3149"/>
      <c r="BF3149"/>
      <c r="BG3149"/>
      <c r="BH3149"/>
      <c r="BI3149"/>
      <c r="BJ3149"/>
      <c r="BK3149"/>
      <c r="BL3149"/>
      <c r="BM3149"/>
      <c r="BN3149"/>
      <c r="BO3149"/>
      <c r="BP3149"/>
      <c r="BQ3149"/>
      <c r="BR3149"/>
      <c r="BS3149"/>
      <c r="BT3149"/>
      <c r="BU3149"/>
      <c r="BV3149"/>
      <c r="BW3149"/>
      <c r="BX3149"/>
      <c r="BY3149"/>
      <c r="BZ3149"/>
      <c r="CA3149"/>
      <c r="CB3149"/>
      <c r="CC3149"/>
      <c r="CD3149"/>
      <c r="CE3149"/>
      <c r="CF3149"/>
      <c r="CG3149"/>
      <c r="CH3149"/>
      <c r="CI3149"/>
      <c r="CJ3149"/>
      <c r="CK3149"/>
      <c r="CL3149"/>
      <c r="CM3149"/>
      <c r="CN3149"/>
      <c r="CO3149"/>
      <c r="CP3149"/>
      <c r="CQ3149"/>
      <c r="CR3149"/>
      <c r="CS3149"/>
      <c r="CT3149"/>
      <c r="CU3149"/>
      <c r="CV3149"/>
    </row>
    <row r="3150" spans="10:100" x14ac:dyDescent="0.25">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c r="AT3150"/>
      <c r="AU3150"/>
      <c r="AV3150"/>
      <c r="AW3150"/>
      <c r="AX3150"/>
      <c r="AY3150"/>
      <c r="AZ3150"/>
      <c r="BA3150"/>
      <c r="BB3150"/>
      <c r="BC3150"/>
      <c r="BD3150"/>
      <c r="BE3150"/>
      <c r="BF3150"/>
      <c r="BG3150"/>
      <c r="BH3150"/>
      <c r="BI3150"/>
      <c r="BJ3150"/>
      <c r="BK3150"/>
      <c r="BL3150"/>
      <c r="BM3150"/>
      <c r="BN3150"/>
      <c r="BO3150"/>
      <c r="BP3150"/>
      <c r="BQ3150"/>
      <c r="BR3150"/>
      <c r="BS3150"/>
      <c r="BT3150"/>
      <c r="BU3150"/>
      <c r="BV3150"/>
      <c r="BW3150"/>
      <c r="BX3150"/>
      <c r="BY3150"/>
      <c r="BZ3150"/>
      <c r="CA3150"/>
      <c r="CB3150"/>
      <c r="CC3150"/>
      <c r="CD3150"/>
      <c r="CE3150"/>
      <c r="CF3150"/>
      <c r="CG3150"/>
      <c r="CH3150"/>
      <c r="CI3150"/>
      <c r="CJ3150"/>
      <c r="CK3150"/>
      <c r="CL3150"/>
      <c r="CM3150"/>
      <c r="CN3150"/>
      <c r="CO3150"/>
      <c r="CP3150"/>
      <c r="CQ3150"/>
      <c r="CR3150"/>
      <c r="CS3150"/>
      <c r="CT3150"/>
      <c r="CU3150"/>
      <c r="CV3150"/>
    </row>
    <row r="3151" spans="10:100" x14ac:dyDescent="0.25">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c r="AT3151"/>
      <c r="AU3151"/>
      <c r="AV3151"/>
      <c r="AW3151"/>
      <c r="AX3151"/>
      <c r="AY3151"/>
      <c r="AZ3151"/>
      <c r="BA3151"/>
      <c r="BB3151"/>
      <c r="BC3151"/>
      <c r="BD3151"/>
      <c r="BE3151"/>
      <c r="BF3151"/>
      <c r="BG3151"/>
      <c r="BH3151"/>
      <c r="BI3151"/>
      <c r="BJ3151"/>
      <c r="BK3151"/>
      <c r="BL3151"/>
      <c r="BM3151"/>
      <c r="BN3151"/>
      <c r="BO3151"/>
      <c r="BP3151"/>
      <c r="BQ3151"/>
      <c r="BR3151"/>
      <c r="BS3151"/>
      <c r="BT3151"/>
      <c r="BU3151"/>
      <c r="BV3151"/>
      <c r="BW3151"/>
      <c r="BX3151"/>
      <c r="BY3151"/>
      <c r="BZ3151"/>
      <c r="CA3151"/>
      <c r="CB3151"/>
      <c r="CC3151"/>
      <c r="CD3151"/>
      <c r="CE3151"/>
      <c r="CF3151"/>
      <c r="CG3151"/>
      <c r="CH3151"/>
      <c r="CI3151"/>
      <c r="CJ3151"/>
      <c r="CK3151"/>
      <c r="CL3151"/>
      <c r="CM3151"/>
      <c r="CN3151"/>
      <c r="CO3151"/>
      <c r="CP3151"/>
      <c r="CQ3151"/>
      <c r="CR3151"/>
      <c r="CS3151"/>
      <c r="CT3151"/>
      <c r="CU3151"/>
      <c r="CV3151"/>
    </row>
    <row r="3152" spans="10:100" x14ac:dyDescent="0.25">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c r="AT3152"/>
      <c r="AU3152"/>
      <c r="AV3152"/>
      <c r="AW3152"/>
      <c r="AX3152"/>
      <c r="AY3152"/>
      <c r="AZ3152"/>
      <c r="BA3152"/>
      <c r="BB3152"/>
      <c r="BC3152"/>
      <c r="BD3152"/>
      <c r="BE3152"/>
      <c r="BF3152"/>
      <c r="BG3152"/>
      <c r="BH3152"/>
      <c r="BI3152"/>
      <c r="BJ3152"/>
      <c r="BK3152"/>
      <c r="BL3152"/>
      <c r="BM3152"/>
      <c r="BN3152"/>
      <c r="BO3152"/>
      <c r="BP3152"/>
      <c r="BQ3152"/>
      <c r="BR3152"/>
      <c r="BS3152"/>
      <c r="BT3152"/>
      <c r="BU3152"/>
      <c r="BV3152"/>
      <c r="BW3152"/>
      <c r="BX3152"/>
      <c r="BY3152"/>
      <c r="BZ3152"/>
      <c r="CA3152"/>
      <c r="CB3152"/>
      <c r="CC3152"/>
      <c r="CD3152"/>
      <c r="CE3152"/>
      <c r="CF3152"/>
      <c r="CG3152"/>
      <c r="CH3152"/>
      <c r="CI3152"/>
      <c r="CJ3152"/>
      <c r="CK3152"/>
      <c r="CL3152"/>
      <c r="CM3152"/>
      <c r="CN3152"/>
      <c r="CO3152"/>
      <c r="CP3152"/>
      <c r="CQ3152"/>
      <c r="CR3152"/>
      <c r="CS3152"/>
      <c r="CT3152"/>
      <c r="CU3152"/>
      <c r="CV3152"/>
    </row>
    <row r="3153" spans="10:100" x14ac:dyDescent="0.25">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c r="AT3153"/>
      <c r="AU3153"/>
      <c r="AV3153"/>
      <c r="AW3153"/>
      <c r="AX3153"/>
      <c r="AY3153"/>
      <c r="AZ3153"/>
      <c r="BA3153"/>
      <c r="BB3153"/>
      <c r="BC3153"/>
      <c r="BD3153"/>
      <c r="BE3153"/>
      <c r="BF3153"/>
      <c r="BG3153"/>
      <c r="BH3153"/>
      <c r="BI3153"/>
      <c r="BJ3153"/>
      <c r="BK3153"/>
      <c r="BL3153"/>
      <c r="BM3153"/>
      <c r="BN3153"/>
      <c r="BO3153"/>
      <c r="BP3153"/>
      <c r="BQ3153"/>
      <c r="BR3153"/>
      <c r="BS3153"/>
      <c r="BT3153"/>
      <c r="BU3153"/>
      <c r="BV3153"/>
      <c r="BW3153"/>
      <c r="BX3153"/>
      <c r="BY3153"/>
      <c r="BZ3153"/>
      <c r="CA3153"/>
      <c r="CB3153"/>
      <c r="CC3153"/>
      <c r="CD3153"/>
      <c r="CE3153"/>
      <c r="CF3153"/>
      <c r="CG3153"/>
      <c r="CH3153"/>
      <c r="CI3153"/>
      <c r="CJ3153"/>
      <c r="CK3153"/>
      <c r="CL3153"/>
      <c r="CM3153"/>
      <c r="CN3153"/>
      <c r="CO3153"/>
      <c r="CP3153"/>
      <c r="CQ3153"/>
      <c r="CR3153"/>
      <c r="CS3153"/>
      <c r="CT3153"/>
      <c r="CU3153"/>
      <c r="CV3153"/>
    </row>
    <row r="3154" spans="10:100" x14ac:dyDescent="0.25">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c r="AT3154"/>
      <c r="AU3154"/>
      <c r="AV3154"/>
      <c r="AW3154"/>
      <c r="AX3154"/>
      <c r="AY3154"/>
      <c r="AZ3154"/>
      <c r="BA3154"/>
      <c r="BB3154"/>
      <c r="BC3154"/>
      <c r="BD3154"/>
      <c r="BE3154"/>
      <c r="BF3154"/>
      <c r="BG3154"/>
      <c r="BH3154"/>
      <c r="BI3154"/>
      <c r="BJ3154"/>
      <c r="BK3154"/>
      <c r="BL3154"/>
      <c r="BM3154"/>
      <c r="BN3154"/>
      <c r="BO3154"/>
      <c r="BP3154"/>
      <c r="BQ3154"/>
      <c r="BR3154"/>
      <c r="BS3154"/>
      <c r="BT3154"/>
      <c r="BU3154"/>
      <c r="BV3154"/>
      <c r="BW3154"/>
      <c r="BX3154"/>
      <c r="BY3154"/>
      <c r="BZ3154"/>
      <c r="CA3154"/>
      <c r="CB3154"/>
      <c r="CC3154"/>
      <c r="CD3154"/>
      <c r="CE3154"/>
      <c r="CF3154"/>
      <c r="CG3154"/>
      <c r="CH3154"/>
      <c r="CI3154"/>
      <c r="CJ3154"/>
      <c r="CK3154"/>
      <c r="CL3154"/>
      <c r="CM3154"/>
      <c r="CN3154"/>
      <c r="CO3154"/>
      <c r="CP3154"/>
      <c r="CQ3154"/>
      <c r="CR3154"/>
      <c r="CS3154"/>
      <c r="CT3154"/>
      <c r="CU3154"/>
      <c r="CV3154"/>
    </row>
    <row r="3155" spans="10:100" x14ac:dyDescent="0.2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c r="AT3155"/>
      <c r="AU3155"/>
      <c r="AV3155"/>
      <c r="AW3155"/>
      <c r="AX3155"/>
      <c r="AY3155"/>
      <c r="AZ3155"/>
      <c r="BA3155"/>
      <c r="BB3155"/>
      <c r="BC3155"/>
      <c r="BD3155"/>
      <c r="BE3155"/>
      <c r="BF3155"/>
      <c r="BG3155"/>
      <c r="BH3155"/>
      <c r="BI3155"/>
      <c r="BJ3155"/>
      <c r="BK3155"/>
      <c r="BL3155"/>
      <c r="BM3155"/>
      <c r="BN3155"/>
      <c r="BO3155"/>
      <c r="BP3155"/>
      <c r="BQ3155"/>
      <c r="BR3155"/>
      <c r="BS3155"/>
      <c r="BT3155"/>
      <c r="BU3155"/>
      <c r="BV3155"/>
      <c r="BW3155"/>
      <c r="BX3155"/>
      <c r="BY3155"/>
      <c r="BZ3155"/>
      <c r="CA3155"/>
      <c r="CB3155"/>
      <c r="CC3155"/>
      <c r="CD3155"/>
      <c r="CE3155"/>
      <c r="CF3155"/>
      <c r="CG3155"/>
      <c r="CH3155"/>
      <c r="CI3155"/>
      <c r="CJ3155"/>
      <c r="CK3155"/>
      <c r="CL3155"/>
      <c r="CM3155"/>
      <c r="CN3155"/>
      <c r="CO3155"/>
      <c r="CP3155"/>
      <c r="CQ3155"/>
      <c r="CR3155"/>
      <c r="CS3155"/>
      <c r="CT3155"/>
      <c r="CU3155"/>
      <c r="CV3155"/>
    </row>
    <row r="3156" spans="10:100" x14ac:dyDescent="0.25">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c r="AT3156"/>
      <c r="AU3156"/>
      <c r="AV3156"/>
      <c r="AW3156"/>
      <c r="AX3156"/>
      <c r="AY3156"/>
      <c r="AZ3156"/>
      <c r="BA3156"/>
      <c r="BB3156"/>
      <c r="BC3156"/>
      <c r="BD3156"/>
      <c r="BE3156"/>
      <c r="BF3156"/>
      <c r="BG3156"/>
      <c r="BH3156"/>
      <c r="BI3156"/>
      <c r="BJ3156"/>
      <c r="BK3156"/>
      <c r="BL3156"/>
      <c r="BM3156"/>
      <c r="BN3156"/>
      <c r="BO3156"/>
      <c r="BP3156"/>
      <c r="BQ3156"/>
      <c r="BR3156"/>
      <c r="BS3156"/>
      <c r="BT3156"/>
      <c r="BU3156"/>
      <c r="BV3156"/>
      <c r="BW3156"/>
      <c r="BX3156"/>
      <c r="BY3156"/>
      <c r="BZ3156"/>
      <c r="CA3156"/>
      <c r="CB3156"/>
      <c r="CC3156"/>
      <c r="CD3156"/>
      <c r="CE3156"/>
      <c r="CF3156"/>
      <c r="CG3156"/>
      <c r="CH3156"/>
      <c r="CI3156"/>
      <c r="CJ3156"/>
      <c r="CK3156"/>
      <c r="CL3156"/>
      <c r="CM3156"/>
      <c r="CN3156"/>
      <c r="CO3156"/>
      <c r="CP3156"/>
      <c r="CQ3156"/>
      <c r="CR3156"/>
      <c r="CS3156"/>
      <c r="CT3156"/>
      <c r="CU3156"/>
      <c r="CV3156"/>
    </row>
    <row r="3157" spans="10:100" x14ac:dyDescent="0.25">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c r="AT3157"/>
      <c r="AU3157"/>
      <c r="AV3157"/>
      <c r="AW3157"/>
      <c r="AX3157"/>
      <c r="AY3157"/>
      <c r="AZ3157"/>
      <c r="BA3157"/>
      <c r="BB3157"/>
      <c r="BC3157"/>
      <c r="BD3157"/>
      <c r="BE3157"/>
      <c r="BF3157"/>
      <c r="BG3157"/>
      <c r="BH3157"/>
      <c r="BI3157"/>
      <c r="BJ3157"/>
      <c r="BK3157"/>
      <c r="BL3157"/>
      <c r="BM3157"/>
      <c r="BN3157"/>
      <c r="BO3157"/>
      <c r="BP3157"/>
      <c r="BQ3157"/>
      <c r="BR3157"/>
      <c r="BS3157"/>
      <c r="BT3157"/>
      <c r="BU3157"/>
      <c r="BV3157"/>
      <c r="BW3157"/>
      <c r="BX3157"/>
      <c r="BY3157"/>
      <c r="BZ3157"/>
      <c r="CA3157"/>
      <c r="CB3157"/>
      <c r="CC3157"/>
      <c r="CD3157"/>
      <c r="CE3157"/>
      <c r="CF3157"/>
      <c r="CG3157"/>
      <c r="CH3157"/>
      <c r="CI3157"/>
      <c r="CJ3157"/>
      <c r="CK3157"/>
      <c r="CL3157"/>
      <c r="CM3157"/>
      <c r="CN3157"/>
      <c r="CO3157"/>
      <c r="CP3157"/>
      <c r="CQ3157"/>
      <c r="CR3157"/>
      <c r="CS3157"/>
      <c r="CT3157"/>
      <c r="CU3157"/>
      <c r="CV3157"/>
    </row>
    <row r="3158" spans="10:100" x14ac:dyDescent="0.25">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c r="AT3158"/>
      <c r="AU3158"/>
      <c r="AV3158"/>
      <c r="AW3158"/>
      <c r="AX3158"/>
      <c r="AY3158"/>
      <c r="AZ3158"/>
      <c r="BA3158"/>
      <c r="BB3158"/>
      <c r="BC3158"/>
      <c r="BD3158"/>
      <c r="BE3158"/>
      <c r="BF3158"/>
      <c r="BG3158"/>
      <c r="BH3158"/>
      <c r="BI3158"/>
      <c r="BJ3158"/>
      <c r="BK3158"/>
      <c r="BL3158"/>
      <c r="BM3158"/>
      <c r="BN3158"/>
      <c r="BO3158"/>
      <c r="BP3158"/>
      <c r="BQ3158"/>
      <c r="BR3158"/>
      <c r="BS3158"/>
      <c r="BT3158"/>
      <c r="BU3158"/>
      <c r="BV3158"/>
      <c r="BW3158"/>
      <c r="BX3158"/>
      <c r="BY3158"/>
      <c r="BZ3158"/>
      <c r="CA3158"/>
      <c r="CB3158"/>
      <c r="CC3158"/>
      <c r="CD3158"/>
      <c r="CE3158"/>
      <c r="CF3158"/>
      <c r="CG3158"/>
      <c r="CH3158"/>
      <c r="CI3158"/>
      <c r="CJ3158"/>
      <c r="CK3158"/>
      <c r="CL3158"/>
      <c r="CM3158"/>
      <c r="CN3158"/>
      <c r="CO3158"/>
      <c r="CP3158"/>
      <c r="CQ3158"/>
      <c r="CR3158"/>
      <c r="CS3158"/>
      <c r="CT3158"/>
      <c r="CU3158"/>
      <c r="CV3158"/>
    </row>
    <row r="3159" spans="10:100" x14ac:dyDescent="0.25">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c r="AT3159"/>
      <c r="AU3159"/>
      <c r="AV3159"/>
      <c r="AW3159"/>
      <c r="AX3159"/>
      <c r="AY3159"/>
      <c r="AZ3159"/>
      <c r="BA3159"/>
      <c r="BB3159"/>
      <c r="BC3159"/>
      <c r="BD3159"/>
      <c r="BE3159"/>
      <c r="BF3159"/>
      <c r="BG3159"/>
      <c r="BH3159"/>
      <c r="BI3159"/>
      <c r="BJ3159"/>
      <c r="BK3159"/>
      <c r="BL3159"/>
      <c r="BM3159"/>
      <c r="BN3159"/>
      <c r="BO3159"/>
      <c r="BP3159"/>
      <c r="BQ3159"/>
      <c r="BR3159"/>
      <c r="BS3159"/>
      <c r="BT3159"/>
      <c r="BU3159"/>
      <c r="BV3159"/>
      <c r="BW3159"/>
      <c r="BX3159"/>
      <c r="BY3159"/>
      <c r="BZ3159"/>
      <c r="CA3159"/>
      <c r="CB3159"/>
      <c r="CC3159"/>
      <c r="CD3159"/>
      <c r="CE3159"/>
      <c r="CF3159"/>
      <c r="CG3159"/>
      <c r="CH3159"/>
      <c r="CI3159"/>
      <c r="CJ3159"/>
      <c r="CK3159"/>
      <c r="CL3159"/>
      <c r="CM3159"/>
      <c r="CN3159"/>
      <c r="CO3159"/>
      <c r="CP3159"/>
      <c r="CQ3159"/>
      <c r="CR3159"/>
      <c r="CS3159"/>
      <c r="CT3159"/>
      <c r="CU3159"/>
      <c r="CV3159"/>
    </row>
    <row r="3160" spans="10:100" x14ac:dyDescent="0.25">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c r="AT3160"/>
      <c r="AU3160"/>
      <c r="AV3160"/>
      <c r="AW3160"/>
      <c r="AX3160"/>
      <c r="AY3160"/>
      <c r="AZ3160"/>
      <c r="BA3160"/>
      <c r="BB3160"/>
      <c r="BC3160"/>
      <c r="BD3160"/>
      <c r="BE3160"/>
      <c r="BF3160"/>
      <c r="BG3160"/>
      <c r="BH3160"/>
      <c r="BI3160"/>
      <c r="BJ3160"/>
      <c r="BK3160"/>
      <c r="BL3160"/>
      <c r="BM3160"/>
      <c r="BN3160"/>
      <c r="BO3160"/>
      <c r="BP3160"/>
      <c r="BQ3160"/>
      <c r="BR3160"/>
      <c r="BS3160"/>
      <c r="BT3160"/>
      <c r="BU3160"/>
      <c r="BV3160"/>
      <c r="BW3160"/>
      <c r="BX3160"/>
      <c r="BY3160"/>
      <c r="BZ3160"/>
      <c r="CA3160"/>
      <c r="CB3160"/>
      <c r="CC3160"/>
      <c r="CD3160"/>
      <c r="CE3160"/>
      <c r="CF3160"/>
      <c r="CG3160"/>
      <c r="CH3160"/>
      <c r="CI3160"/>
      <c r="CJ3160"/>
      <c r="CK3160"/>
      <c r="CL3160"/>
      <c r="CM3160"/>
      <c r="CN3160"/>
      <c r="CO3160"/>
      <c r="CP3160"/>
      <c r="CQ3160"/>
      <c r="CR3160"/>
      <c r="CS3160"/>
      <c r="CT3160"/>
      <c r="CU3160"/>
      <c r="CV3160"/>
    </row>
    <row r="3161" spans="10:100" x14ac:dyDescent="0.25">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c r="AT3161"/>
      <c r="AU3161"/>
      <c r="AV3161"/>
      <c r="AW3161"/>
      <c r="AX3161"/>
      <c r="AY3161"/>
      <c r="AZ3161"/>
      <c r="BA3161"/>
      <c r="BB3161"/>
      <c r="BC3161"/>
      <c r="BD3161"/>
      <c r="BE3161"/>
      <c r="BF3161"/>
      <c r="BG3161"/>
      <c r="BH3161"/>
      <c r="BI3161"/>
      <c r="BJ3161"/>
      <c r="BK3161"/>
      <c r="BL3161"/>
      <c r="BM3161"/>
      <c r="BN3161"/>
      <c r="BO3161"/>
      <c r="BP3161"/>
      <c r="BQ3161"/>
      <c r="BR3161"/>
      <c r="BS3161"/>
      <c r="BT3161"/>
      <c r="BU3161"/>
      <c r="BV3161"/>
      <c r="BW3161"/>
      <c r="BX3161"/>
      <c r="BY3161"/>
      <c r="BZ3161"/>
      <c r="CA3161"/>
      <c r="CB3161"/>
      <c r="CC3161"/>
      <c r="CD3161"/>
      <c r="CE3161"/>
      <c r="CF3161"/>
      <c r="CG3161"/>
      <c r="CH3161"/>
      <c r="CI3161"/>
      <c r="CJ3161"/>
      <c r="CK3161"/>
      <c r="CL3161"/>
      <c r="CM3161"/>
      <c r="CN3161"/>
      <c r="CO3161"/>
      <c r="CP3161"/>
      <c r="CQ3161"/>
      <c r="CR3161"/>
      <c r="CS3161"/>
      <c r="CT3161"/>
      <c r="CU3161"/>
      <c r="CV3161"/>
    </row>
    <row r="3162" spans="10:100" x14ac:dyDescent="0.25">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c r="AT3162"/>
      <c r="AU3162"/>
      <c r="AV3162"/>
      <c r="AW3162"/>
      <c r="AX3162"/>
      <c r="AY3162"/>
      <c r="AZ3162"/>
      <c r="BA3162"/>
      <c r="BB3162"/>
      <c r="BC3162"/>
      <c r="BD3162"/>
      <c r="BE3162"/>
      <c r="BF3162"/>
      <c r="BG3162"/>
      <c r="BH3162"/>
      <c r="BI3162"/>
      <c r="BJ3162"/>
      <c r="BK3162"/>
      <c r="BL3162"/>
      <c r="BM3162"/>
      <c r="BN3162"/>
      <c r="BO3162"/>
      <c r="BP3162"/>
      <c r="BQ3162"/>
      <c r="BR3162"/>
      <c r="BS3162"/>
      <c r="BT3162"/>
      <c r="BU3162"/>
      <c r="BV3162"/>
      <c r="BW3162"/>
      <c r="BX3162"/>
      <c r="BY3162"/>
      <c r="BZ3162"/>
      <c r="CA3162"/>
      <c r="CB3162"/>
      <c r="CC3162"/>
      <c r="CD3162"/>
      <c r="CE3162"/>
      <c r="CF3162"/>
      <c r="CG3162"/>
      <c r="CH3162"/>
      <c r="CI3162"/>
      <c r="CJ3162"/>
      <c r="CK3162"/>
      <c r="CL3162"/>
      <c r="CM3162"/>
      <c r="CN3162"/>
      <c r="CO3162"/>
      <c r="CP3162"/>
      <c r="CQ3162"/>
      <c r="CR3162"/>
      <c r="CS3162"/>
      <c r="CT3162"/>
      <c r="CU3162"/>
      <c r="CV3162"/>
    </row>
    <row r="3163" spans="10:100" x14ac:dyDescent="0.25">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c r="AT3163"/>
      <c r="AU3163"/>
      <c r="AV3163"/>
      <c r="AW3163"/>
      <c r="AX3163"/>
      <c r="AY3163"/>
      <c r="AZ3163"/>
      <c r="BA3163"/>
      <c r="BB3163"/>
      <c r="BC3163"/>
      <c r="BD3163"/>
      <c r="BE3163"/>
      <c r="BF3163"/>
      <c r="BG3163"/>
      <c r="BH3163"/>
      <c r="BI3163"/>
      <c r="BJ3163"/>
      <c r="BK3163"/>
      <c r="BL3163"/>
      <c r="BM3163"/>
      <c r="BN3163"/>
      <c r="BO3163"/>
      <c r="BP3163"/>
      <c r="BQ3163"/>
      <c r="BR3163"/>
      <c r="BS3163"/>
      <c r="BT3163"/>
      <c r="BU3163"/>
      <c r="BV3163"/>
      <c r="BW3163"/>
      <c r="BX3163"/>
      <c r="BY3163"/>
      <c r="BZ3163"/>
      <c r="CA3163"/>
      <c r="CB3163"/>
      <c r="CC3163"/>
      <c r="CD3163"/>
      <c r="CE3163"/>
      <c r="CF3163"/>
      <c r="CG3163"/>
      <c r="CH3163"/>
      <c r="CI3163"/>
      <c r="CJ3163"/>
      <c r="CK3163"/>
      <c r="CL3163"/>
      <c r="CM3163"/>
      <c r="CN3163"/>
      <c r="CO3163"/>
      <c r="CP3163"/>
      <c r="CQ3163"/>
      <c r="CR3163"/>
      <c r="CS3163"/>
      <c r="CT3163"/>
      <c r="CU3163"/>
      <c r="CV3163"/>
    </row>
    <row r="3164" spans="10:100" x14ac:dyDescent="0.25">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c r="AT3164"/>
      <c r="AU3164"/>
      <c r="AV3164"/>
      <c r="AW3164"/>
      <c r="AX3164"/>
      <c r="AY3164"/>
      <c r="AZ3164"/>
      <c r="BA3164"/>
      <c r="BB3164"/>
      <c r="BC3164"/>
      <c r="BD3164"/>
      <c r="BE3164"/>
      <c r="BF3164"/>
      <c r="BG3164"/>
      <c r="BH3164"/>
      <c r="BI3164"/>
      <c r="BJ3164"/>
      <c r="BK3164"/>
      <c r="BL3164"/>
      <c r="BM3164"/>
      <c r="BN3164"/>
      <c r="BO3164"/>
      <c r="BP3164"/>
      <c r="BQ3164"/>
      <c r="BR3164"/>
      <c r="BS3164"/>
      <c r="BT3164"/>
      <c r="BU3164"/>
      <c r="BV3164"/>
      <c r="BW3164"/>
      <c r="BX3164"/>
      <c r="BY3164"/>
      <c r="BZ3164"/>
      <c r="CA3164"/>
      <c r="CB3164"/>
      <c r="CC3164"/>
      <c r="CD3164"/>
      <c r="CE3164"/>
      <c r="CF3164"/>
      <c r="CG3164"/>
      <c r="CH3164"/>
      <c r="CI3164"/>
      <c r="CJ3164"/>
      <c r="CK3164"/>
      <c r="CL3164"/>
      <c r="CM3164"/>
      <c r="CN3164"/>
      <c r="CO3164"/>
      <c r="CP3164"/>
      <c r="CQ3164"/>
      <c r="CR3164"/>
      <c r="CS3164"/>
      <c r="CT3164"/>
      <c r="CU3164"/>
      <c r="CV3164"/>
    </row>
    <row r="3165" spans="10:100" x14ac:dyDescent="0.2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c r="AT3165"/>
      <c r="AU3165"/>
      <c r="AV3165"/>
      <c r="AW3165"/>
      <c r="AX3165"/>
      <c r="AY3165"/>
      <c r="AZ3165"/>
      <c r="BA3165"/>
      <c r="BB3165"/>
      <c r="BC3165"/>
      <c r="BD3165"/>
      <c r="BE3165"/>
      <c r="BF3165"/>
      <c r="BG3165"/>
      <c r="BH3165"/>
      <c r="BI3165"/>
      <c r="BJ3165"/>
      <c r="BK3165"/>
      <c r="BL3165"/>
      <c r="BM3165"/>
      <c r="BN3165"/>
      <c r="BO3165"/>
      <c r="BP3165"/>
      <c r="BQ3165"/>
      <c r="BR3165"/>
      <c r="BS3165"/>
      <c r="BT3165"/>
      <c r="BU3165"/>
      <c r="BV3165"/>
      <c r="BW3165"/>
      <c r="BX3165"/>
      <c r="BY3165"/>
      <c r="BZ3165"/>
      <c r="CA3165"/>
      <c r="CB3165"/>
      <c r="CC3165"/>
      <c r="CD3165"/>
      <c r="CE3165"/>
      <c r="CF3165"/>
      <c r="CG3165"/>
      <c r="CH3165"/>
      <c r="CI3165"/>
      <c r="CJ3165"/>
      <c r="CK3165"/>
      <c r="CL3165"/>
      <c r="CM3165"/>
      <c r="CN3165"/>
      <c r="CO3165"/>
      <c r="CP3165"/>
      <c r="CQ3165"/>
      <c r="CR3165"/>
      <c r="CS3165"/>
      <c r="CT3165"/>
      <c r="CU3165"/>
      <c r="CV3165"/>
    </row>
    <row r="3166" spans="10:100" x14ac:dyDescent="0.25">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c r="AT3166"/>
      <c r="AU3166"/>
      <c r="AV3166"/>
      <c r="AW3166"/>
      <c r="AX3166"/>
      <c r="AY3166"/>
      <c r="AZ3166"/>
      <c r="BA3166"/>
      <c r="BB3166"/>
      <c r="BC3166"/>
      <c r="BD3166"/>
      <c r="BE3166"/>
      <c r="BF3166"/>
      <c r="BG3166"/>
      <c r="BH3166"/>
      <c r="BI3166"/>
      <c r="BJ3166"/>
      <c r="BK3166"/>
      <c r="BL3166"/>
      <c r="BM3166"/>
      <c r="BN3166"/>
      <c r="BO3166"/>
      <c r="BP3166"/>
      <c r="BQ3166"/>
      <c r="BR3166"/>
      <c r="BS3166"/>
      <c r="BT3166"/>
      <c r="BU3166"/>
      <c r="BV3166"/>
      <c r="BW3166"/>
      <c r="BX3166"/>
      <c r="BY3166"/>
      <c r="BZ3166"/>
      <c r="CA3166"/>
      <c r="CB3166"/>
      <c r="CC3166"/>
      <c r="CD3166"/>
      <c r="CE3166"/>
      <c r="CF3166"/>
      <c r="CG3166"/>
      <c r="CH3166"/>
      <c r="CI3166"/>
      <c r="CJ3166"/>
      <c r="CK3166"/>
      <c r="CL3166"/>
      <c r="CM3166"/>
      <c r="CN3166"/>
      <c r="CO3166"/>
      <c r="CP3166"/>
      <c r="CQ3166"/>
      <c r="CR3166"/>
      <c r="CS3166"/>
      <c r="CT3166"/>
      <c r="CU3166"/>
      <c r="CV3166"/>
    </row>
    <row r="3167" spans="10:100" x14ac:dyDescent="0.25">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c r="AT3167"/>
      <c r="AU3167"/>
      <c r="AV3167"/>
      <c r="AW3167"/>
      <c r="AX3167"/>
      <c r="AY3167"/>
      <c r="AZ3167"/>
      <c r="BA3167"/>
      <c r="BB3167"/>
      <c r="BC3167"/>
      <c r="BD3167"/>
      <c r="BE3167"/>
      <c r="BF3167"/>
      <c r="BG3167"/>
      <c r="BH3167"/>
      <c r="BI3167"/>
      <c r="BJ3167"/>
      <c r="BK3167"/>
      <c r="BL3167"/>
      <c r="BM3167"/>
      <c r="BN3167"/>
      <c r="BO3167"/>
      <c r="BP3167"/>
      <c r="BQ3167"/>
      <c r="BR3167"/>
      <c r="BS3167"/>
      <c r="BT3167"/>
      <c r="BU3167"/>
      <c r="BV3167"/>
      <c r="BW3167"/>
      <c r="BX3167"/>
      <c r="BY3167"/>
      <c r="BZ3167"/>
      <c r="CA3167"/>
      <c r="CB3167"/>
      <c r="CC3167"/>
      <c r="CD3167"/>
      <c r="CE3167"/>
      <c r="CF3167"/>
      <c r="CG3167"/>
      <c r="CH3167"/>
      <c r="CI3167"/>
      <c r="CJ3167"/>
      <c r="CK3167"/>
      <c r="CL3167"/>
      <c r="CM3167"/>
      <c r="CN3167"/>
      <c r="CO3167"/>
      <c r="CP3167"/>
      <c r="CQ3167"/>
      <c r="CR3167"/>
      <c r="CS3167"/>
      <c r="CT3167"/>
      <c r="CU3167"/>
      <c r="CV3167"/>
    </row>
    <row r="3168" spans="10:100" x14ac:dyDescent="0.25">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c r="AT3168"/>
      <c r="AU3168"/>
      <c r="AV3168"/>
      <c r="AW3168"/>
      <c r="AX3168"/>
      <c r="AY3168"/>
      <c r="AZ3168"/>
      <c r="BA3168"/>
      <c r="BB3168"/>
      <c r="BC3168"/>
      <c r="BD3168"/>
      <c r="BE3168"/>
      <c r="BF3168"/>
      <c r="BG3168"/>
      <c r="BH3168"/>
      <c r="BI3168"/>
      <c r="BJ3168"/>
      <c r="BK3168"/>
      <c r="BL3168"/>
      <c r="BM3168"/>
      <c r="BN3168"/>
      <c r="BO3168"/>
      <c r="BP3168"/>
      <c r="BQ3168"/>
      <c r="BR3168"/>
      <c r="BS3168"/>
      <c r="BT3168"/>
      <c r="BU3168"/>
      <c r="BV3168"/>
      <c r="BW3168"/>
      <c r="BX3168"/>
      <c r="BY3168"/>
      <c r="BZ3168"/>
      <c r="CA3168"/>
      <c r="CB3168"/>
      <c r="CC3168"/>
      <c r="CD3168"/>
      <c r="CE3168"/>
      <c r="CF3168"/>
      <c r="CG3168"/>
      <c r="CH3168"/>
      <c r="CI3168"/>
      <c r="CJ3168"/>
      <c r="CK3168"/>
      <c r="CL3168"/>
      <c r="CM3168"/>
      <c r="CN3168"/>
      <c r="CO3168"/>
      <c r="CP3168"/>
      <c r="CQ3168"/>
      <c r="CR3168"/>
      <c r="CS3168"/>
      <c r="CT3168"/>
      <c r="CU3168"/>
      <c r="CV3168"/>
    </row>
    <row r="3169" spans="10:100" x14ac:dyDescent="0.25">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c r="AT3169"/>
      <c r="AU3169"/>
      <c r="AV3169"/>
      <c r="AW3169"/>
      <c r="AX3169"/>
      <c r="AY3169"/>
      <c r="AZ3169"/>
      <c r="BA3169"/>
      <c r="BB3169"/>
      <c r="BC3169"/>
      <c r="BD3169"/>
      <c r="BE3169"/>
      <c r="BF3169"/>
      <c r="BG3169"/>
      <c r="BH3169"/>
      <c r="BI3169"/>
      <c r="BJ3169"/>
      <c r="BK3169"/>
      <c r="BL3169"/>
      <c r="BM3169"/>
      <c r="BN3169"/>
      <c r="BO3169"/>
      <c r="BP3169"/>
      <c r="BQ3169"/>
      <c r="BR3169"/>
      <c r="BS3169"/>
      <c r="BT3169"/>
      <c r="BU3169"/>
      <c r="BV3169"/>
      <c r="BW3169"/>
      <c r="BX3169"/>
      <c r="BY3169"/>
      <c r="BZ3169"/>
      <c r="CA3169"/>
      <c r="CB3169"/>
      <c r="CC3169"/>
      <c r="CD3169"/>
      <c r="CE3169"/>
      <c r="CF3169"/>
      <c r="CG3169"/>
      <c r="CH3169"/>
      <c r="CI3169"/>
      <c r="CJ3169"/>
      <c r="CK3169"/>
      <c r="CL3169"/>
      <c r="CM3169"/>
      <c r="CN3169"/>
      <c r="CO3169"/>
      <c r="CP3169"/>
      <c r="CQ3169"/>
      <c r="CR3169"/>
      <c r="CS3169"/>
      <c r="CT3169"/>
      <c r="CU3169"/>
      <c r="CV3169"/>
    </row>
    <row r="3170" spans="10:100" x14ac:dyDescent="0.25">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c r="AT3170"/>
      <c r="AU3170"/>
      <c r="AV3170"/>
      <c r="AW3170"/>
      <c r="AX3170"/>
      <c r="AY3170"/>
      <c r="AZ3170"/>
      <c r="BA3170"/>
      <c r="BB3170"/>
      <c r="BC3170"/>
      <c r="BD3170"/>
      <c r="BE3170"/>
      <c r="BF3170"/>
      <c r="BG3170"/>
      <c r="BH3170"/>
      <c r="BI3170"/>
      <c r="BJ3170"/>
      <c r="BK3170"/>
      <c r="BL3170"/>
      <c r="BM3170"/>
      <c r="BN3170"/>
      <c r="BO3170"/>
      <c r="BP3170"/>
      <c r="BQ3170"/>
      <c r="BR3170"/>
      <c r="BS3170"/>
      <c r="BT3170"/>
      <c r="BU3170"/>
      <c r="BV3170"/>
      <c r="BW3170"/>
      <c r="BX3170"/>
      <c r="BY3170"/>
      <c r="BZ3170"/>
      <c r="CA3170"/>
      <c r="CB3170"/>
      <c r="CC3170"/>
      <c r="CD3170"/>
      <c r="CE3170"/>
      <c r="CF3170"/>
      <c r="CG3170"/>
      <c r="CH3170"/>
      <c r="CI3170"/>
      <c r="CJ3170"/>
      <c r="CK3170"/>
      <c r="CL3170"/>
      <c r="CM3170"/>
      <c r="CN3170"/>
      <c r="CO3170"/>
      <c r="CP3170"/>
      <c r="CQ3170"/>
      <c r="CR3170"/>
      <c r="CS3170"/>
      <c r="CT3170"/>
      <c r="CU3170"/>
      <c r="CV3170"/>
    </row>
    <row r="3171" spans="10:100" x14ac:dyDescent="0.25">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c r="BP3171"/>
      <c r="BQ3171"/>
      <c r="BR3171"/>
      <c r="BS3171"/>
      <c r="BT3171"/>
      <c r="BU3171"/>
      <c r="BV3171"/>
      <c r="BW3171"/>
      <c r="BX3171"/>
      <c r="BY3171"/>
      <c r="BZ3171"/>
      <c r="CA3171"/>
      <c r="CB3171"/>
      <c r="CC3171"/>
      <c r="CD3171"/>
      <c r="CE3171"/>
      <c r="CF3171"/>
      <c r="CG3171"/>
      <c r="CH3171"/>
      <c r="CI3171"/>
      <c r="CJ3171"/>
      <c r="CK3171"/>
      <c r="CL3171"/>
      <c r="CM3171"/>
      <c r="CN3171"/>
      <c r="CO3171"/>
      <c r="CP3171"/>
      <c r="CQ3171"/>
      <c r="CR3171"/>
      <c r="CS3171"/>
      <c r="CT3171"/>
      <c r="CU3171"/>
      <c r="CV3171"/>
    </row>
    <row r="3172" spans="10:100" x14ac:dyDescent="0.25">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c r="AT3172"/>
      <c r="AU3172"/>
      <c r="AV3172"/>
      <c r="AW3172"/>
      <c r="AX3172"/>
      <c r="AY3172"/>
      <c r="AZ3172"/>
      <c r="BA3172"/>
      <c r="BB3172"/>
      <c r="BC3172"/>
      <c r="BD3172"/>
      <c r="BE3172"/>
      <c r="BF3172"/>
      <c r="BG3172"/>
      <c r="BH3172"/>
      <c r="BI3172"/>
      <c r="BJ3172"/>
      <c r="BK3172"/>
      <c r="BL3172"/>
      <c r="BM3172"/>
      <c r="BN3172"/>
      <c r="BO3172"/>
      <c r="BP3172"/>
      <c r="BQ3172"/>
      <c r="BR3172"/>
      <c r="BS3172"/>
      <c r="BT3172"/>
      <c r="BU3172"/>
      <c r="BV3172"/>
      <c r="BW3172"/>
      <c r="BX3172"/>
      <c r="BY3172"/>
      <c r="BZ3172"/>
      <c r="CA3172"/>
      <c r="CB3172"/>
      <c r="CC3172"/>
      <c r="CD3172"/>
      <c r="CE3172"/>
      <c r="CF3172"/>
      <c r="CG3172"/>
      <c r="CH3172"/>
      <c r="CI3172"/>
      <c r="CJ3172"/>
      <c r="CK3172"/>
      <c r="CL3172"/>
      <c r="CM3172"/>
      <c r="CN3172"/>
      <c r="CO3172"/>
      <c r="CP3172"/>
      <c r="CQ3172"/>
      <c r="CR3172"/>
      <c r="CS3172"/>
      <c r="CT3172"/>
      <c r="CU3172"/>
      <c r="CV3172"/>
    </row>
    <row r="3173" spans="10:100" x14ac:dyDescent="0.25">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c r="AT3173"/>
      <c r="AU3173"/>
      <c r="AV3173"/>
      <c r="AW3173"/>
      <c r="AX3173"/>
      <c r="AY3173"/>
      <c r="AZ3173"/>
      <c r="BA3173"/>
      <c r="BB3173"/>
      <c r="BC3173"/>
      <c r="BD3173"/>
      <c r="BE3173"/>
      <c r="BF3173"/>
      <c r="BG3173"/>
      <c r="BH3173"/>
      <c r="BI3173"/>
      <c r="BJ3173"/>
      <c r="BK3173"/>
      <c r="BL3173"/>
      <c r="BM3173"/>
      <c r="BN3173"/>
      <c r="BO3173"/>
      <c r="BP3173"/>
      <c r="BQ3173"/>
      <c r="BR3173"/>
      <c r="BS3173"/>
      <c r="BT3173"/>
      <c r="BU3173"/>
      <c r="BV3173"/>
      <c r="BW3173"/>
      <c r="BX3173"/>
      <c r="BY3173"/>
      <c r="BZ3173"/>
      <c r="CA3173"/>
      <c r="CB3173"/>
      <c r="CC3173"/>
      <c r="CD3173"/>
      <c r="CE3173"/>
      <c r="CF3173"/>
      <c r="CG3173"/>
      <c r="CH3173"/>
      <c r="CI3173"/>
      <c r="CJ3173"/>
      <c r="CK3173"/>
      <c r="CL3173"/>
      <c r="CM3173"/>
      <c r="CN3173"/>
      <c r="CO3173"/>
      <c r="CP3173"/>
      <c r="CQ3173"/>
      <c r="CR3173"/>
      <c r="CS3173"/>
      <c r="CT3173"/>
      <c r="CU3173"/>
      <c r="CV3173"/>
    </row>
    <row r="3174" spans="10:100" x14ac:dyDescent="0.25">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c r="AT3174"/>
      <c r="AU3174"/>
      <c r="AV3174"/>
      <c r="AW3174"/>
      <c r="AX3174"/>
      <c r="AY3174"/>
      <c r="AZ3174"/>
      <c r="BA3174"/>
      <c r="BB3174"/>
      <c r="BC3174"/>
      <c r="BD3174"/>
      <c r="BE3174"/>
      <c r="BF3174"/>
      <c r="BG3174"/>
      <c r="BH3174"/>
      <c r="BI3174"/>
      <c r="BJ3174"/>
      <c r="BK3174"/>
      <c r="BL3174"/>
      <c r="BM3174"/>
      <c r="BN3174"/>
      <c r="BO3174"/>
      <c r="BP3174"/>
      <c r="BQ3174"/>
      <c r="BR3174"/>
      <c r="BS3174"/>
      <c r="BT3174"/>
      <c r="BU3174"/>
      <c r="BV3174"/>
      <c r="BW3174"/>
      <c r="BX3174"/>
      <c r="BY3174"/>
      <c r="BZ3174"/>
      <c r="CA3174"/>
      <c r="CB3174"/>
      <c r="CC3174"/>
      <c r="CD3174"/>
      <c r="CE3174"/>
      <c r="CF3174"/>
      <c r="CG3174"/>
      <c r="CH3174"/>
      <c r="CI3174"/>
      <c r="CJ3174"/>
      <c r="CK3174"/>
      <c r="CL3174"/>
      <c r="CM3174"/>
      <c r="CN3174"/>
      <c r="CO3174"/>
      <c r="CP3174"/>
      <c r="CQ3174"/>
      <c r="CR3174"/>
      <c r="CS3174"/>
      <c r="CT3174"/>
      <c r="CU3174"/>
      <c r="CV3174"/>
    </row>
    <row r="3175" spans="10:100" x14ac:dyDescent="0.2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c r="AT3175"/>
      <c r="AU3175"/>
      <c r="AV3175"/>
      <c r="AW3175"/>
      <c r="AX3175"/>
      <c r="AY3175"/>
      <c r="AZ3175"/>
      <c r="BA3175"/>
      <c r="BB3175"/>
      <c r="BC3175"/>
      <c r="BD3175"/>
      <c r="BE3175"/>
      <c r="BF3175"/>
      <c r="BG3175"/>
      <c r="BH3175"/>
      <c r="BI3175"/>
      <c r="BJ3175"/>
      <c r="BK3175"/>
      <c r="BL3175"/>
      <c r="BM3175"/>
      <c r="BN3175"/>
      <c r="BO3175"/>
      <c r="BP3175"/>
      <c r="BQ3175"/>
      <c r="BR3175"/>
      <c r="BS3175"/>
      <c r="BT3175"/>
      <c r="BU3175"/>
      <c r="BV3175"/>
      <c r="BW3175"/>
      <c r="BX3175"/>
      <c r="BY3175"/>
      <c r="BZ3175"/>
      <c r="CA3175"/>
      <c r="CB3175"/>
      <c r="CC3175"/>
      <c r="CD3175"/>
      <c r="CE3175"/>
      <c r="CF3175"/>
      <c r="CG3175"/>
      <c r="CH3175"/>
      <c r="CI3175"/>
      <c r="CJ3175"/>
      <c r="CK3175"/>
      <c r="CL3175"/>
      <c r="CM3175"/>
      <c r="CN3175"/>
      <c r="CO3175"/>
      <c r="CP3175"/>
      <c r="CQ3175"/>
      <c r="CR3175"/>
      <c r="CS3175"/>
      <c r="CT3175"/>
      <c r="CU3175"/>
      <c r="CV3175"/>
    </row>
    <row r="3176" spans="10:100" x14ac:dyDescent="0.25">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c r="AT3176"/>
      <c r="AU3176"/>
      <c r="AV3176"/>
      <c r="AW3176"/>
      <c r="AX3176"/>
      <c r="AY3176"/>
      <c r="AZ3176"/>
      <c r="BA3176"/>
      <c r="BB3176"/>
      <c r="BC3176"/>
      <c r="BD3176"/>
      <c r="BE3176"/>
      <c r="BF3176"/>
      <c r="BG3176"/>
      <c r="BH3176"/>
      <c r="BI3176"/>
      <c r="BJ3176"/>
      <c r="BK3176"/>
      <c r="BL3176"/>
      <c r="BM3176"/>
      <c r="BN3176"/>
      <c r="BO3176"/>
      <c r="BP3176"/>
      <c r="BQ3176"/>
      <c r="BR3176"/>
      <c r="BS3176"/>
      <c r="BT3176"/>
      <c r="BU3176"/>
      <c r="BV3176"/>
      <c r="BW3176"/>
      <c r="BX3176"/>
      <c r="BY3176"/>
      <c r="BZ3176"/>
      <c r="CA3176"/>
      <c r="CB3176"/>
      <c r="CC3176"/>
      <c r="CD3176"/>
      <c r="CE3176"/>
      <c r="CF3176"/>
      <c r="CG3176"/>
      <c r="CH3176"/>
      <c r="CI3176"/>
      <c r="CJ3176"/>
      <c r="CK3176"/>
      <c r="CL3176"/>
      <c r="CM3176"/>
      <c r="CN3176"/>
      <c r="CO3176"/>
      <c r="CP3176"/>
      <c r="CQ3176"/>
      <c r="CR3176"/>
      <c r="CS3176"/>
      <c r="CT3176"/>
      <c r="CU3176"/>
      <c r="CV3176"/>
    </row>
    <row r="3177" spans="10:100" x14ac:dyDescent="0.25">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c r="AT3177"/>
      <c r="AU3177"/>
      <c r="AV3177"/>
      <c r="AW3177"/>
      <c r="AX3177"/>
      <c r="AY3177"/>
      <c r="AZ3177"/>
      <c r="BA3177"/>
      <c r="BB3177"/>
      <c r="BC3177"/>
      <c r="BD3177"/>
      <c r="BE3177"/>
      <c r="BF3177"/>
      <c r="BG3177"/>
      <c r="BH3177"/>
      <c r="BI3177"/>
      <c r="BJ3177"/>
      <c r="BK3177"/>
      <c r="BL3177"/>
      <c r="BM3177"/>
      <c r="BN3177"/>
      <c r="BO3177"/>
      <c r="BP3177"/>
      <c r="BQ3177"/>
      <c r="BR3177"/>
      <c r="BS3177"/>
      <c r="BT3177"/>
      <c r="BU3177"/>
      <c r="BV3177"/>
      <c r="BW3177"/>
      <c r="BX3177"/>
      <c r="BY3177"/>
      <c r="BZ3177"/>
      <c r="CA3177"/>
      <c r="CB3177"/>
      <c r="CC3177"/>
      <c r="CD3177"/>
      <c r="CE3177"/>
      <c r="CF3177"/>
      <c r="CG3177"/>
      <c r="CH3177"/>
      <c r="CI3177"/>
      <c r="CJ3177"/>
      <c r="CK3177"/>
      <c r="CL3177"/>
      <c r="CM3177"/>
      <c r="CN3177"/>
      <c r="CO3177"/>
      <c r="CP3177"/>
      <c r="CQ3177"/>
      <c r="CR3177"/>
      <c r="CS3177"/>
      <c r="CT3177"/>
      <c r="CU3177"/>
      <c r="CV3177"/>
    </row>
    <row r="3178" spans="10:100" x14ac:dyDescent="0.25">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c r="AT3178"/>
      <c r="AU3178"/>
      <c r="AV3178"/>
      <c r="AW3178"/>
      <c r="AX3178"/>
      <c r="AY3178"/>
      <c r="AZ3178"/>
      <c r="BA3178"/>
      <c r="BB3178"/>
      <c r="BC3178"/>
      <c r="BD3178"/>
      <c r="BE3178"/>
      <c r="BF3178"/>
      <c r="BG3178"/>
      <c r="BH3178"/>
      <c r="BI3178"/>
      <c r="BJ3178"/>
      <c r="BK3178"/>
      <c r="BL3178"/>
      <c r="BM3178"/>
      <c r="BN3178"/>
      <c r="BO3178"/>
      <c r="BP3178"/>
      <c r="BQ3178"/>
      <c r="BR3178"/>
      <c r="BS3178"/>
      <c r="BT3178"/>
      <c r="BU3178"/>
      <c r="BV3178"/>
      <c r="BW3178"/>
      <c r="BX3178"/>
      <c r="BY3178"/>
      <c r="BZ3178"/>
      <c r="CA3178"/>
      <c r="CB3178"/>
      <c r="CC3178"/>
      <c r="CD3178"/>
      <c r="CE3178"/>
      <c r="CF3178"/>
      <c r="CG3178"/>
      <c r="CH3178"/>
      <c r="CI3178"/>
      <c r="CJ3178"/>
      <c r="CK3178"/>
      <c r="CL3178"/>
      <c r="CM3178"/>
      <c r="CN3178"/>
      <c r="CO3178"/>
      <c r="CP3178"/>
      <c r="CQ3178"/>
      <c r="CR3178"/>
      <c r="CS3178"/>
      <c r="CT3178"/>
      <c r="CU3178"/>
      <c r="CV3178"/>
    </row>
    <row r="3179" spans="10:100" x14ac:dyDescent="0.25">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c r="AT3179"/>
      <c r="AU3179"/>
      <c r="AV3179"/>
      <c r="AW3179"/>
      <c r="AX3179"/>
      <c r="AY3179"/>
      <c r="AZ3179"/>
      <c r="BA3179"/>
      <c r="BB3179"/>
      <c r="BC3179"/>
      <c r="BD3179"/>
      <c r="BE3179"/>
      <c r="BF3179"/>
      <c r="BG3179"/>
      <c r="BH3179"/>
      <c r="BI3179"/>
      <c r="BJ3179"/>
      <c r="BK3179"/>
      <c r="BL3179"/>
      <c r="BM3179"/>
      <c r="BN3179"/>
      <c r="BO3179"/>
      <c r="BP3179"/>
      <c r="BQ3179"/>
      <c r="BR3179"/>
      <c r="BS3179"/>
      <c r="BT3179"/>
      <c r="BU3179"/>
      <c r="BV3179"/>
      <c r="BW3179"/>
      <c r="BX3179"/>
      <c r="BY3179"/>
      <c r="BZ3179"/>
      <c r="CA3179"/>
      <c r="CB3179"/>
      <c r="CC3179"/>
      <c r="CD3179"/>
      <c r="CE3179"/>
      <c r="CF3179"/>
      <c r="CG3179"/>
      <c r="CH3179"/>
      <c r="CI3179"/>
      <c r="CJ3179"/>
      <c r="CK3179"/>
      <c r="CL3179"/>
      <c r="CM3179"/>
      <c r="CN3179"/>
      <c r="CO3179"/>
      <c r="CP3179"/>
      <c r="CQ3179"/>
      <c r="CR3179"/>
      <c r="CS3179"/>
      <c r="CT3179"/>
      <c r="CU3179"/>
      <c r="CV3179"/>
    </row>
    <row r="3180" spans="10:100" x14ac:dyDescent="0.25">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c r="AT3180"/>
      <c r="AU3180"/>
      <c r="AV3180"/>
      <c r="AW3180"/>
      <c r="AX3180"/>
      <c r="AY3180"/>
      <c r="AZ3180"/>
      <c r="BA3180"/>
      <c r="BB3180"/>
      <c r="BC3180"/>
      <c r="BD3180"/>
      <c r="BE3180"/>
      <c r="BF3180"/>
      <c r="BG3180"/>
      <c r="BH3180"/>
      <c r="BI3180"/>
      <c r="BJ3180"/>
      <c r="BK3180"/>
      <c r="BL3180"/>
      <c r="BM3180"/>
      <c r="BN3180"/>
      <c r="BO3180"/>
      <c r="BP3180"/>
      <c r="BQ3180"/>
      <c r="BR3180"/>
      <c r="BS3180"/>
      <c r="BT3180"/>
      <c r="BU3180"/>
      <c r="BV3180"/>
      <c r="BW3180"/>
      <c r="BX3180"/>
      <c r="BY3180"/>
      <c r="BZ3180"/>
      <c r="CA3180"/>
      <c r="CB3180"/>
      <c r="CC3180"/>
      <c r="CD3180"/>
      <c r="CE3180"/>
      <c r="CF3180"/>
      <c r="CG3180"/>
      <c r="CH3180"/>
      <c r="CI3180"/>
      <c r="CJ3180"/>
      <c r="CK3180"/>
      <c r="CL3180"/>
      <c r="CM3180"/>
      <c r="CN3180"/>
      <c r="CO3180"/>
      <c r="CP3180"/>
      <c r="CQ3180"/>
      <c r="CR3180"/>
      <c r="CS3180"/>
      <c r="CT3180"/>
      <c r="CU3180"/>
      <c r="CV3180"/>
    </row>
    <row r="3181" spans="10:100" x14ac:dyDescent="0.25">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c r="AT3181"/>
      <c r="AU3181"/>
      <c r="AV3181"/>
      <c r="AW3181"/>
      <c r="AX3181"/>
      <c r="AY3181"/>
      <c r="AZ3181"/>
      <c r="BA3181"/>
      <c r="BB3181"/>
      <c r="BC3181"/>
      <c r="BD3181"/>
      <c r="BE3181"/>
      <c r="BF3181"/>
      <c r="BG3181"/>
      <c r="BH3181"/>
      <c r="BI3181"/>
      <c r="BJ3181"/>
      <c r="BK3181"/>
      <c r="BL3181"/>
      <c r="BM3181"/>
      <c r="BN3181"/>
      <c r="BO3181"/>
      <c r="BP3181"/>
      <c r="BQ3181"/>
      <c r="BR3181"/>
      <c r="BS3181"/>
      <c r="BT3181"/>
      <c r="BU3181"/>
      <c r="BV3181"/>
      <c r="BW3181"/>
      <c r="BX3181"/>
      <c r="BY3181"/>
      <c r="BZ3181"/>
      <c r="CA3181"/>
      <c r="CB3181"/>
      <c r="CC3181"/>
      <c r="CD3181"/>
      <c r="CE3181"/>
      <c r="CF3181"/>
      <c r="CG3181"/>
      <c r="CH3181"/>
      <c r="CI3181"/>
      <c r="CJ3181"/>
      <c r="CK3181"/>
      <c r="CL3181"/>
      <c r="CM3181"/>
      <c r="CN3181"/>
      <c r="CO3181"/>
      <c r="CP3181"/>
      <c r="CQ3181"/>
      <c r="CR3181"/>
      <c r="CS3181"/>
      <c r="CT3181"/>
      <c r="CU3181"/>
      <c r="CV3181"/>
    </row>
    <row r="3182" spans="10:100" x14ac:dyDescent="0.25">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c r="AT3182"/>
      <c r="AU3182"/>
      <c r="AV3182"/>
      <c r="AW3182"/>
      <c r="AX3182"/>
      <c r="AY3182"/>
      <c r="AZ3182"/>
      <c r="BA3182"/>
      <c r="BB3182"/>
      <c r="BC3182"/>
      <c r="BD3182"/>
      <c r="BE3182"/>
      <c r="BF3182"/>
      <c r="BG3182"/>
      <c r="BH3182"/>
      <c r="BI3182"/>
      <c r="BJ3182"/>
      <c r="BK3182"/>
      <c r="BL3182"/>
      <c r="BM3182"/>
      <c r="BN3182"/>
      <c r="BO3182"/>
      <c r="BP3182"/>
      <c r="BQ3182"/>
      <c r="BR3182"/>
      <c r="BS3182"/>
      <c r="BT3182"/>
      <c r="BU3182"/>
      <c r="BV3182"/>
      <c r="BW3182"/>
      <c r="BX3182"/>
      <c r="BY3182"/>
      <c r="BZ3182"/>
      <c r="CA3182"/>
      <c r="CB3182"/>
      <c r="CC3182"/>
      <c r="CD3182"/>
      <c r="CE3182"/>
      <c r="CF3182"/>
      <c r="CG3182"/>
      <c r="CH3182"/>
      <c r="CI3182"/>
      <c r="CJ3182"/>
      <c r="CK3182"/>
      <c r="CL3182"/>
      <c r="CM3182"/>
      <c r="CN3182"/>
      <c r="CO3182"/>
      <c r="CP3182"/>
      <c r="CQ3182"/>
      <c r="CR3182"/>
      <c r="CS3182"/>
      <c r="CT3182"/>
      <c r="CU3182"/>
      <c r="CV3182"/>
    </row>
    <row r="3183" spans="10:100" x14ac:dyDescent="0.25">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c r="AT3183"/>
      <c r="AU3183"/>
      <c r="AV3183"/>
      <c r="AW3183"/>
      <c r="AX3183"/>
      <c r="AY3183"/>
      <c r="AZ3183"/>
      <c r="BA3183"/>
      <c r="BB3183"/>
      <c r="BC3183"/>
      <c r="BD3183"/>
      <c r="BE3183"/>
      <c r="BF3183"/>
      <c r="BG3183"/>
      <c r="BH3183"/>
      <c r="BI3183"/>
      <c r="BJ3183"/>
      <c r="BK3183"/>
      <c r="BL3183"/>
      <c r="BM3183"/>
      <c r="BN3183"/>
      <c r="BO3183"/>
      <c r="BP3183"/>
      <c r="BQ3183"/>
      <c r="BR3183"/>
      <c r="BS3183"/>
      <c r="BT3183"/>
      <c r="BU3183"/>
      <c r="BV3183"/>
      <c r="BW3183"/>
      <c r="BX3183"/>
      <c r="BY3183"/>
      <c r="BZ3183"/>
      <c r="CA3183"/>
      <c r="CB3183"/>
      <c r="CC3183"/>
      <c r="CD3183"/>
      <c r="CE3183"/>
      <c r="CF3183"/>
      <c r="CG3183"/>
      <c r="CH3183"/>
      <c r="CI3183"/>
      <c r="CJ3183"/>
      <c r="CK3183"/>
      <c r="CL3183"/>
      <c r="CM3183"/>
      <c r="CN3183"/>
      <c r="CO3183"/>
      <c r="CP3183"/>
      <c r="CQ3183"/>
      <c r="CR3183"/>
      <c r="CS3183"/>
      <c r="CT3183"/>
      <c r="CU3183"/>
      <c r="CV3183"/>
    </row>
    <row r="3184" spans="10:100" x14ac:dyDescent="0.25">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c r="AT3184"/>
      <c r="AU3184"/>
      <c r="AV3184"/>
      <c r="AW3184"/>
      <c r="AX3184"/>
      <c r="AY3184"/>
      <c r="AZ3184"/>
      <c r="BA3184"/>
      <c r="BB3184"/>
      <c r="BC3184"/>
      <c r="BD3184"/>
      <c r="BE3184"/>
      <c r="BF3184"/>
      <c r="BG3184"/>
      <c r="BH3184"/>
      <c r="BI3184"/>
      <c r="BJ3184"/>
      <c r="BK3184"/>
      <c r="BL3184"/>
      <c r="BM3184"/>
      <c r="BN3184"/>
      <c r="BO3184"/>
      <c r="BP3184"/>
      <c r="BQ3184"/>
      <c r="BR3184"/>
      <c r="BS3184"/>
      <c r="BT3184"/>
      <c r="BU3184"/>
      <c r="BV3184"/>
      <c r="BW3184"/>
      <c r="BX3184"/>
      <c r="BY3184"/>
      <c r="BZ3184"/>
      <c r="CA3184"/>
      <c r="CB3184"/>
      <c r="CC3184"/>
      <c r="CD3184"/>
      <c r="CE3184"/>
      <c r="CF3184"/>
      <c r="CG3184"/>
      <c r="CH3184"/>
      <c r="CI3184"/>
      <c r="CJ3184"/>
      <c r="CK3184"/>
      <c r="CL3184"/>
      <c r="CM3184"/>
      <c r="CN3184"/>
      <c r="CO3184"/>
      <c r="CP3184"/>
      <c r="CQ3184"/>
      <c r="CR3184"/>
      <c r="CS3184"/>
      <c r="CT3184"/>
      <c r="CU3184"/>
      <c r="CV3184"/>
    </row>
    <row r="3185" spans="10:100" x14ac:dyDescent="0.2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c r="AT3185"/>
      <c r="AU3185"/>
      <c r="AV3185"/>
      <c r="AW3185"/>
      <c r="AX3185"/>
      <c r="AY3185"/>
      <c r="AZ3185"/>
      <c r="BA3185"/>
      <c r="BB3185"/>
      <c r="BC3185"/>
      <c r="BD3185"/>
      <c r="BE3185"/>
      <c r="BF3185"/>
      <c r="BG3185"/>
      <c r="BH3185"/>
      <c r="BI3185"/>
      <c r="BJ3185"/>
      <c r="BK3185"/>
      <c r="BL3185"/>
      <c r="BM3185"/>
      <c r="BN3185"/>
      <c r="BO3185"/>
      <c r="BP3185"/>
      <c r="BQ3185"/>
      <c r="BR3185"/>
      <c r="BS3185"/>
      <c r="BT3185"/>
      <c r="BU3185"/>
      <c r="BV3185"/>
      <c r="BW3185"/>
      <c r="BX3185"/>
      <c r="BY3185"/>
      <c r="BZ3185"/>
      <c r="CA3185"/>
      <c r="CB3185"/>
      <c r="CC3185"/>
      <c r="CD3185"/>
      <c r="CE3185"/>
      <c r="CF3185"/>
      <c r="CG3185"/>
      <c r="CH3185"/>
      <c r="CI3185"/>
      <c r="CJ3185"/>
      <c r="CK3185"/>
      <c r="CL3185"/>
      <c r="CM3185"/>
      <c r="CN3185"/>
      <c r="CO3185"/>
      <c r="CP3185"/>
      <c r="CQ3185"/>
      <c r="CR3185"/>
      <c r="CS3185"/>
      <c r="CT3185"/>
      <c r="CU3185"/>
      <c r="CV3185"/>
    </row>
    <row r="3186" spans="10:100" x14ac:dyDescent="0.25">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c r="AT3186"/>
      <c r="AU3186"/>
      <c r="AV3186"/>
      <c r="AW3186"/>
      <c r="AX3186"/>
      <c r="AY3186"/>
      <c r="AZ3186"/>
      <c r="BA3186"/>
      <c r="BB3186"/>
      <c r="BC3186"/>
      <c r="BD3186"/>
      <c r="BE3186"/>
      <c r="BF3186"/>
      <c r="BG3186"/>
      <c r="BH3186"/>
      <c r="BI3186"/>
      <c r="BJ3186"/>
      <c r="BK3186"/>
      <c r="BL3186"/>
      <c r="BM3186"/>
      <c r="BN3186"/>
      <c r="BO3186"/>
      <c r="BP3186"/>
      <c r="BQ3186"/>
      <c r="BR3186"/>
      <c r="BS3186"/>
      <c r="BT3186"/>
      <c r="BU3186"/>
      <c r="BV3186"/>
      <c r="BW3186"/>
      <c r="BX3186"/>
      <c r="BY3186"/>
      <c r="BZ3186"/>
      <c r="CA3186"/>
      <c r="CB3186"/>
      <c r="CC3186"/>
      <c r="CD3186"/>
      <c r="CE3186"/>
      <c r="CF3186"/>
      <c r="CG3186"/>
      <c r="CH3186"/>
      <c r="CI3186"/>
      <c r="CJ3186"/>
      <c r="CK3186"/>
      <c r="CL3186"/>
      <c r="CM3186"/>
      <c r="CN3186"/>
      <c r="CO3186"/>
      <c r="CP3186"/>
      <c r="CQ3186"/>
      <c r="CR3186"/>
      <c r="CS3186"/>
      <c r="CT3186"/>
      <c r="CU3186"/>
      <c r="CV3186"/>
    </row>
    <row r="3187" spans="10:100" x14ac:dyDescent="0.25">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c r="AT3187"/>
      <c r="AU3187"/>
      <c r="AV3187"/>
      <c r="AW3187"/>
      <c r="AX3187"/>
      <c r="AY3187"/>
      <c r="AZ3187"/>
      <c r="BA3187"/>
      <c r="BB3187"/>
      <c r="BC3187"/>
      <c r="BD3187"/>
      <c r="BE3187"/>
      <c r="BF3187"/>
      <c r="BG3187"/>
      <c r="BH3187"/>
      <c r="BI3187"/>
      <c r="BJ3187"/>
      <c r="BK3187"/>
      <c r="BL3187"/>
      <c r="BM3187"/>
      <c r="BN3187"/>
      <c r="BO3187"/>
      <c r="BP3187"/>
      <c r="BQ3187"/>
      <c r="BR3187"/>
      <c r="BS3187"/>
      <c r="BT3187"/>
      <c r="BU3187"/>
      <c r="BV3187"/>
      <c r="BW3187"/>
      <c r="BX3187"/>
      <c r="BY3187"/>
      <c r="BZ3187"/>
      <c r="CA3187"/>
      <c r="CB3187"/>
      <c r="CC3187"/>
      <c r="CD3187"/>
      <c r="CE3187"/>
      <c r="CF3187"/>
      <c r="CG3187"/>
      <c r="CH3187"/>
      <c r="CI3187"/>
      <c r="CJ3187"/>
      <c r="CK3187"/>
      <c r="CL3187"/>
      <c r="CM3187"/>
      <c r="CN3187"/>
      <c r="CO3187"/>
      <c r="CP3187"/>
      <c r="CQ3187"/>
      <c r="CR3187"/>
      <c r="CS3187"/>
      <c r="CT3187"/>
      <c r="CU3187"/>
      <c r="CV3187"/>
    </row>
    <row r="3188" spans="10:100" x14ac:dyDescent="0.25">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c r="AT3188"/>
      <c r="AU3188"/>
      <c r="AV3188"/>
      <c r="AW3188"/>
      <c r="AX3188"/>
      <c r="AY3188"/>
      <c r="AZ3188"/>
      <c r="BA3188"/>
      <c r="BB3188"/>
      <c r="BC3188"/>
      <c r="BD3188"/>
      <c r="BE3188"/>
      <c r="BF3188"/>
      <c r="BG3188"/>
      <c r="BH3188"/>
      <c r="BI3188"/>
      <c r="BJ3188"/>
      <c r="BK3188"/>
      <c r="BL3188"/>
      <c r="BM3188"/>
      <c r="BN3188"/>
      <c r="BO3188"/>
      <c r="BP3188"/>
      <c r="BQ3188"/>
      <c r="BR3188"/>
      <c r="BS3188"/>
      <c r="BT3188"/>
      <c r="BU3188"/>
      <c r="BV3188"/>
      <c r="BW3188"/>
      <c r="BX3188"/>
      <c r="BY3188"/>
      <c r="BZ3188"/>
      <c r="CA3188"/>
      <c r="CB3188"/>
      <c r="CC3188"/>
      <c r="CD3188"/>
      <c r="CE3188"/>
      <c r="CF3188"/>
      <c r="CG3188"/>
      <c r="CH3188"/>
      <c r="CI3188"/>
      <c r="CJ3188"/>
      <c r="CK3188"/>
      <c r="CL3188"/>
      <c r="CM3188"/>
      <c r="CN3188"/>
      <c r="CO3188"/>
      <c r="CP3188"/>
      <c r="CQ3188"/>
      <c r="CR3188"/>
      <c r="CS3188"/>
      <c r="CT3188"/>
      <c r="CU3188"/>
      <c r="CV3188"/>
    </row>
    <row r="3189" spans="10:100" x14ac:dyDescent="0.25">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c r="AT3189"/>
      <c r="AU3189"/>
      <c r="AV3189"/>
      <c r="AW3189"/>
      <c r="AX3189"/>
      <c r="AY3189"/>
      <c r="AZ3189"/>
      <c r="BA3189"/>
      <c r="BB3189"/>
      <c r="BC3189"/>
      <c r="BD3189"/>
      <c r="BE3189"/>
      <c r="BF3189"/>
      <c r="BG3189"/>
      <c r="BH3189"/>
      <c r="BI3189"/>
      <c r="BJ3189"/>
      <c r="BK3189"/>
      <c r="BL3189"/>
      <c r="BM3189"/>
      <c r="BN3189"/>
      <c r="BO3189"/>
      <c r="BP3189"/>
      <c r="BQ3189"/>
      <c r="BR3189"/>
      <c r="BS3189"/>
      <c r="BT3189"/>
      <c r="BU3189"/>
      <c r="BV3189"/>
      <c r="BW3189"/>
      <c r="BX3189"/>
      <c r="BY3189"/>
      <c r="BZ3189"/>
      <c r="CA3189"/>
      <c r="CB3189"/>
      <c r="CC3189"/>
      <c r="CD3189"/>
      <c r="CE3189"/>
      <c r="CF3189"/>
      <c r="CG3189"/>
      <c r="CH3189"/>
      <c r="CI3189"/>
      <c r="CJ3189"/>
      <c r="CK3189"/>
      <c r="CL3189"/>
      <c r="CM3189"/>
      <c r="CN3189"/>
      <c r="CO3189"/>
      <c r="CP3189"/>
      <c r="CQ3189"/>
      <c r="CR3189"/>
      <c r="CS3189"/>
      <c r="CT3189"/>
      <c r="CU3189"/>
      <c r="CV3189"/>
    </row>
    <row r="3190" spans="10:100" x14ac:dyDescent="0.25">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c r="AT3190"/>
      <c r="AU3190"/>
      <c r="AV3190"/>
      <c r="AW3190"/>
      <c r="AX3190"/>
      <c r="AY3190"/>
      <c r="AZ3190"/>
      <c r="BA3190"/>
      <c r="BB3190"/>
      <c r="BC3190"/>
      <c r="BD3190"/>
      <c r="BE3190"/>
      <c r="BF3190"/>
      <c r="BG3190"/>
      <c r="BH3190"/>
      <c r="BI3190"/>
      <c r="BJ3190"/>
      <c r="BK3190"/>
      <c r="BL3190"/>
      <c r="BM3190"/>
      <c r="BN3190"/>
      <c r="BO3190"/>
      <c r="BP3190"/>
      <c r="BQ3190"/>
      <c r="BR3190"/>
      <c r="BS3190"/>
      <c r="BT3190"/>
      <c r="BU3190"/>
      <c r="BV3190"/>
      <c r="BW3190"/>
      <c r="BX3190"/>
      <c r="BY3190"/>
      <c r="BZ3190"/>
      <c r="CA3190"/>
      <c r="CB3190"/>
      <c r="CC3190"/>
      <c r="CD3190"/>
      <c r="CE3190"/>
      <c r="CF3190"/>
      <c r="CG3190"/>
      <c r="CH3190"/>
      <c r="CI3190"/>
      <c r="CJ3190"/>
      <c r="CK3190"/>
      <c r="CL3190"/>
      <c r="CM3190"/>
      <c r="CN3190"/>
      <c r="CO3190"/>
      <c r="CP3190"/>
      <c r="CQ3190"/>
      <c r="CR3190"/>
      <c r="CS3190"/>
      <c r="CT3190"/>
      <c r="CU3190"/>
      <c r="CV3190"/>
    </row>
    <row r="3191" spans="10:100" x14ac:dyDescent="0.25">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c r="AT3191"/>
      <c r="AU3191"/>
      <c r="AV3191"/>
      <c r="AW3191"/>
      <c r="AX3191"/>
      <c r="AY3191"/>
      <c r="AZ3191"/>
      <c r="BA3191"/>
      <c r="BB3191"/>
      <c r="BC3191"/>
      <c r="BD3191"/>
      <c r="BE3191"/>
      <c r="BF3191"/>
      <c r="BG3191"/>
      <c r="BH3191"/>
      <c r="BI3191"/>
      <c r="BJ3191"/>
      <c r="BK3191"/>
      <c r="BL3191"/>
      <c r="BM3191"/>
      <c r="BN3191"/>
      <c r="BO3191"/>
      <c r="BP3191"/>
      <c r="BQ3191"/>
      <c r="BR3191"/>
      <c r="BS3191"/>
      <c r="BT3191"/>
      <c r="BU3191"/>
      <c r="BV3191"/>
      <c r="BW3191"/>
      <c r="BX3191"/>
      <c r="BY3191"/>
      <c r="BZ3191"/>
      <c r="CA3191"/>
      <c r="CB3191"/>
      <c r="CC3191"/>
      <c r="CD3191"/>
      <c r="CE3191"/>
      <c r="CF3191"/>
      <c r="CG3191"/>
      <c r="CH3191"/>
      <c r="CI3191"/>
      <c r="CJ3191"/>
      <c r="CK3191"/>
      <c r="CL3191"/>
      <c r="CM3191"/>
      <c r="CN3191"/>
      <c r="CO3191"/>
      <c r="CP3191"/>
      <c r="CQ3191"/>
      <c r="CR3191"/>
      <c r="CS3191"/>
      <c r="CT3191"/>
      <c r="CU3191"/>
      <c r="CV3191"/>
    </row>
    <row r="3192" spans="10:100" x14ac:dyDescent="0.25">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c r="AT3192"/>
      <c r="AU3192"/>
      <c r="AV3192"/>
      <c r="AW3192"/>
      <c r="AX3192"/>
      <c r="AY3192"/>
      <c r="AZ3192"/>
      <c r="BA3192"/>
      <c r="BB3192"/>
      <c r="BC3192"/>
      <c r="BD3192"/>
      <c r="BE3192"/>
      <c r="BF3192"/>
      <c r="BG3192"/>
      <c r="BH3192"/>
      <c r="BI3192"/>
      <c r="BJ3192"/>
      <c r="BK3192"/>
      <c r="BL3192"/>
      <c r="BM3192"/>
      <c r="BN3192"/>
      <c r="BO3192"/>
      <c r="BP3192"/>
      <c r="BQ3192"/>
      <c r="BR3192"/>
      <c r="BS3192"/>
      <c r="BT3192"/>
      <c r="BU3192"/>
      <c r="BV3192"/>
      <c r="BW3192"/>
      <c r="BX3192"/>
      <c r="BY3192"/>
      <c r="BZ3192"/>
      <c r="CA3192"/>
      <c r="CB3192"/>
      <c r="CC3192"/>
      <c r="CD3192"/>
      <c r="CE3192"/>
      <c r="CF3192"/>
      <c r="CG3192"/>
      <c r="CH3192"/>
      <c r="CI3192"/>
      <c r="CJ3192"/>
      <c r="CK3192"/>
      <c r="CL3192"/>
      <c r="CM3192"/>
      <c r="CN3192"/>
      <c r="CO3192"/>
      <c r="CP3192"/>
      <c r="CQ3192"/>
      <c r="CR3192"/>
      <c r="CS3192"/>
      <c r="CT3192"/>
      <c r="CU3192"/>
      <c r="CV3192"/>
    </row>
    <row r="3193" spans="10:100" x14ac:dyDescent="0.25">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c r="AZ3193"/>
      <c r="BA3193"/>
      <c r="BB3193"/>
      <c r="BC3193"/>
      <c r="BD3193"/>
      <c r="BE3193"/>
      <c r="BF3193"/>
      <c r="BG3193"/>
      <c r="BH3193"/>
      <c r="BI3193"/>
      <c r="BJ3193"/>
      <c r="BK3193"/>
      <c r="BL3193"/>
      <c r="BM3193"/>
      <c r="BN3193"/>
      <c r="BO3193"/>
      <c r="BP3193"/>
      <c r="BQ3193"/>
      <c r="BR3193"/>
      <c r="BS3193"/>
      <c r="BT3193"/>
      <c r="BU3193"/>
      <c r="BV3193"/>
      <c r="BW3193"/>
      <c r="BX3193"/>
      <c r="BY3193"/>
      <c r="BZ3193"/>
      <c r="CA3193"/>
      <c r="CB3193"/>
      <c r="CC3193"/>
      <c r="CD3193"/>
      <c r="CE3193"/>
      <c r="CF3193"/>
      <c r="CG3193"/>
      <c r="CH3193"/>
      <c r="CI3193"/>
      <c r="CJ3193"/>
      <c r="CK3193"/>
      <c r="CL3193"/>
      <c r="CM3193"/>
      <c r="CN3193"/>
      <c r="CO3193"/>
      <c r="CP3193"/>
      <c r="CQ3193"/>
      <c r="CR3193"/>
      <c r="CS3193"/>
      <c r="CT3193"/>
      <c r="CU3193"/>
      <c r="CV3193"/>
    </row>
    <row r="3194" spans="10:100" x14ac:dyDescent="0.25">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c r="AT3194"/>
      <c r="AU3194"/>
      <c r="AV3194"/>
      <c r="AW3194"/>
      <c r="AX3194"/>
      <c r="AY3194"/>
      <c r="AZ3194"/>
      <c r="BA3194"/>
      <c r="BB3194"/>
      <c r="BC3194"/>
      <c r="BD3194"/>
      <c r="BE3194"/>
      <c r="BF3194"/>
      <c r="BG3194"/>
      <c r="BH3194"/>
      <c r="BI3194"/>
      <c r="BJ3194"/>
      <c r="BK3194"/>
      <c r="BL3194"/>
      <c r="BM3194"/>
      <c r="BN3194"/>
      <c r="BO3194"/>
      <c r="BP3194"/>
      <c r="BQ3194"/>
      <c r="BR3194"/>
      <c r="BS3194"/>
      <c r="BT3194"/>
      <c r="BU3194"/>
      <c r="BV3194"/>
      <c r="BW3194"/>
      <c r="BX3194"/>
      <c r="BY3194"/>
      <c r="BZ3194"/>
      <c r="CA3194"/>
      <c r="CB3194"/>
      <c r="CC3194"/>
      <c r="CD3194"/>
      <c r="CE3194"/>
      <c r="CF3194"/>
      <c r="CG3194"/>
      <c r="CH3194"/>
      <c r="CI3194"/>
      <c r="CJ3194"/>
      <c r="CK3194"/>
      <c r="CL3194"/>
      <c r="CM3194"/>
      <c r="CN3194"/>
      <c r="CO3194"/>
      <c r="CP3194"/>
      <c r="CQ3194"/>
      <c r="CR3194"/>
      <c r="CS3194"/>
      <c r="CT3194"/>
      <c r="CU3194"/>
      <c r="CV3194"/>
    </row>
    <row r="3195" spans="10:100" x14ac:dyDescent="0.2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c r="AT3195"/>
      <c r="AU3195"/>
      <c r="AV3195"/>
      <c r="AW3195"/>
      <c r="AX3195"/>
      <c r="AY3195"/>
      <c r="AZ3195"/>
      <c r="BA3195"/>
      <c r="BB3195"/>
      <c r="BC3195"/>
      <c r="BD3195"/>
      <c r="BE3195"/>
      <c r="BF3195"/>
      <c r="BG3195"/>
      <c r="BH3195"/>
      <c r="BI3195"/>
      <c r="BJ3195"/>
      <c r="BK3195"/>
      <c r="BL3195"/>
      <c r="BM3195"/>
      <c r="BN3195"/>
      <c r="BO3195"/>
      <c r="BP3195"/>
      <c r="BQ3195"/>
      <c r="BR3195"/>
      <c r="BS3195"/>
      <c r="BT3195"/>
      <c r="BU3195"/>
      <c r="BV3195"/>
      <c r="BW3195"/>
      <c r="BX3195"/>
      <c r="BY3195"/>
      <c r="BZ3195"/>
      <c r="CA3195"/>
      <c r="CB3195"/>
      <c r="CC3195"/>
      <c r="CD3195"/>
      <c r="CE3195"/>
      <c r="CF3195"/>
      <c r="CG3195"/>
      <c r="CH3195"/>
      <c r="CI3195"/>
      <c r="CJ3195"/>
      <c r="CK3195"/>
      <c r="CL3195"/>
      <c r="CM3195"/>
      <c r="CN3195"/>
      <c r="CO3195"/>
      <c r="CP3195"/>
      <c r="CQ3195"/>
      <c r="CR3195"/>
      <c r="CS3195"/>
      <c r="CT3195"/>
      <c r="CU3195"/>
      <c r="CV3195"/>
    </row>
    <row r="3196" spans="10:100" x14ac:dyDescent="0.25">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c r="AT3196"/>
      <c r="AU3196"/>
      <c r="AV3196"/>
      <c r="AW3196"/>
      <c r="AX3196"/>
      <c r="AY3196"/>
      <c r="AZ3196"/>
      <c r="BA3196"/>
      <c r="BB3196"/>
      <c r="BC3196"/>
      <c r="BD3196"/>
      <c r="BE3196"/>
      <c r="BF3196"/>
      <c r="BG3196"/>
      <c r="BH3196"/>
      <c r="BI3196"/>
      <c r="BJ3196"/>
      <c r="BK3196"/>
      <c r="BL3196"/>
      <c r="BM3196"/>
      <c r="BN3196"/>
      <c r="BO3196"/>
      <c r="BP3196"/>
      <c r="BQ3196"/>
      <c r="BR3196"/>
      <c r="BS3196"/>
      <c r="BT3196"/>
      <c r="BU3196"/>
      <c r="BV3196"/>
      <c r="BW3196"/>
      <c r="BX3196"/>
      <c r="BY3196"/>
      <c r="BZ3196"/>
      <c r="CA3196"/>
      <c r="CB3196"/>
      <c r="CC3196"/>
      <c r="CD3196"/>
      <c r="CE3196"/>
      <c r="CF3196"/>
      <c r="CG3196"/>
      <c r="CH3196"/>
      <c r="CI3196"/>
      <c r="CJ3196"/>
      <c r="CK3196"/>
      <c r="CL3196"/>
      <c r="CM3196"/>
      <c r="CN3196"/>
      <c r="CO3196"/>
      <c r="CP3196"/>
      <c r="CQ3196"/>
      <c r="CR3196"/>
      <c r="CS3196"/>
      <c r="CT3196"/>
      <c r="CU3196"/>
      <c r="CV3196"/>
    </row>
    <row r="3197" spans="10:100" x14ac:dyDescent="0.25">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c r="AT3197"/>
      <c r="AU3197"/>
      <c r="AV3197"/>
      <c r="AW3197"/>
      <c r="AX3197"/>
      <c r="AY3197"/>
      <c r="AZ3197"/>
      <c r="BA3197"/>
      <c r="BB3197"/>
      <c r="BC3197"/>
      <c r="BD3197"/>
      <c r="BE3197"/>
      <c r="BF3197"/>
      <c r="BG3197"/>
      <c r="BH3197"/>
      <c r="BI3197"/>
      <c r="BJ3197"/>
      <c r="BK3197"/>
      <c r="BL3197"/>
      <c r="BM3197"/>
      <c r="BN3197"/>
      <c r="BO3197"/>
      <c r="BP3197"/>
      <c r="BQ3197"/>
      <c r="BR3197"/>
      <c r="BS3197"/>
      <c r="BT3197"/>
      <c r="BU3197"/>
      <c r="BV3197"/>
      <c r="BW3197"/>
      <c r="BX3197"/>
      <c r="BY3197"/>
      <c r="BZ3197"/>
      <c r="CA3197"/>
      <c r="CB3197"/>
      <c r="CC3197"/>
      <c r="CD3197"/>
      <c r="CE3197"/>
      <c r="CF3197"/>
      <c r="CG3197"/>
      <c r="CH3197"/>
      <c r="CI3197"/>
      <c r="CJ3197"/>
      <c r="CK3197"/>
      <c r="CL3197"/>
      <c r="CM3197"/>
      <c r="CN3197"/>
      <c r="CO3197"/>
      <c r="CP3197"/>
      <c r="CQ3197"/>
      <c r="CR3197"/>
      <c r="CS3197"/>
      <c r="CT3197"/>
      <c r="CU3197"/>
      <c r="CV3197"/>
    </row>
    <row r="3198" spans="10:100" x14ac:dyDescent="0.25">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c r="AT3198"/>
      <c r="AU3198"/>
      <c r="AV3198"/>
      <c r="AW3198"/>
      <c r="AX3198"/>
      <c r="AY3198"/>
      <c r="AZ3198"/>
      <c r="BA3198"/>
      <c r="BB3198"/>
      <c r="BC3198"/>
      <c r="BD3198"/>
      <c r="BE3198"/>
      <c r="BF3198"/>
      <c r="BG3198"/>
      <c r="BH3198"/>
      <c r="BI3198"/>
      <c r="BJ3198"/>
      <c r="BK3198"/>
      <c r="BL3198"/>
      <c r="BM3198"/>
      <c r="BN3198"/>
      <c r="BO3198"/>
      <c r="BP3198"/>
      <c r="BQ3198"/>
      <c r="BR3198"/>
      <c r="BS3198"/>
      <c r="BT3198"/>
      <c r="BU3198"/>
      <c r="BV3198"/>
      <c r="BW3198"/>
      <c r="BX3198"/>
      <c r="BY3198"/>
      <c r="BZ3198"/>
      <c r="CA3198"/>
      <c r="CB3198"/>
      <c r="CC3198"/>
      <c r="CD3198"/>
      <c r="CE3198"/>
      <c r="CF3198"/>
      <c r="CG3198"/>
      <c r="CH3198"/>
      <c r="CI3198"/>
      <c r="CJ3198"/>
      <c r="CK3198"/>
      <c r="CL3198"/>
      <c r="CM3198"/>
      <c r="CN3198"/>
      <c r="CO3198"/>
      <c r="CP3198"/>
      <c r="CQ3198"/>
      <c r="CR3198"/>
      <c r="CS3198"/>
      <c r="CT3198"/>
      <c r="CU3198"/>
      <c r="CV3198"/>
    </row>
    <row r="3199" spans="10:100" x14ac:dyDescent="0.25">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c r="AT3199"/>
      <c r="AU3199"/>
      <c r="AV3199"/>
      <c r="AW3199"/>
      <c r="AX3199"/>
      <c r="AY3199"/>
      <c r="AZ3199"/>
      <c r="BA3199"/>
      <c r="BB3199"/>
      <c r="BC3199"/>
      <c r="BD3199"/>
      <c r="BE3199"/>
      <c r="BF3199"/>
      <c r="BG3199"/>
      <c r="BH3199"/>
      <c r="BI3199"/>
      <c r="BJ3199"/>
      <c r="BK3199"/>
      <c r="BL3199"/>
      <c r="BM3199"/>
      <c r="BN3199"/>
      <c r="BO3199"/>
      <c r="BP3199"/>
      <c r="BQ3199"/>
      <c r="BR3199"/>
      <c r="BS3199"/>
      <c r="BT3199"/>
      <c r="BU3199"/>
      <c r="BV3199"/>
      <c r="BW3199"/>
      <c r="BX3199"/>
      <c r="BY3199"/>
      <c r="BZ3199"/>
      <c r="CA3199"/>
      <c r="CB3199"/>
      <c r="CC3199"/>
      <c r="CD3199"/>
      <c r="CE3199"/>
      <c r="CF3199"/>
      <c r="CG3199"/>
      <c r="CH3199"/>
      <c r="CI3199"/>
      <c r="CJ3199"/>
      <c r="CK3199"/>
      <c r="CL3199"/>
      <c r="CM3199"/>
      <c r="CN3199"/>
      <c r="CO3199"/>
      <c r="CP3199"/>
      <c r="CQ3199"/>
      <c r="CR3199"/>
      <c r="CS3199"/>
      <c r="CT3199"/>
      <c r="CU3199"/>
      <c r="CV3199"/>
    </row>
    <row r="3200" spans="10:100" x14ac:dyDescent="0.25">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c r="AZ3200"/>
      <c r="BA3200"/>
      <c r="BB3200"/>
      <c r="BC3200"/>
      <c r="BD3200"/>
      <c r="BE3200"/>
      <c r="BF3200"/>
      <c r="BG3200"/>
      <c r="BH3200"/>
      <c r="BI3200"/>
      <c r="BJ3200"/>
      <c r="BK3200"/>
      <c r="BL3200"/>
      <c r="BM3200"/>
      <c r="BN3200"/>
      <c r="BO3200"/>
      <c r="BP3200"/>
      <c r="BQ3200"/>
      <c r="BR3200"/>
      <c r="BS3200"/>
      <c r="BT3200"/>
      <c r="BU3200"/>
      <c r="BV3200"/>
      <c r="BW3200"/>
      <c r="BX3200"/>
      <c r="BY3200"/>
      <c r="BZ3200"/>
      <c r="CA3200"/>
      <c r="CB3200"/>
      <c r="CC3200"/>
      <c r="CD3200"/>
      <c r="CE3200"/>
      <c r="CF3200"/>
      <c r="CG3200"/>
      <c r="CH3200"/>
      <c r="CI3200"/>
      <c r="CJ3200"/>
      <c r="CK3200"/>
      <c r="CL3200"/>
      <c r="CM3200"/>
      <c r="CN3200"/>
      <c r="CO3200"/>
      <c r="CP3200"/>
      <c r="CQ3200"/>
      <c r="CR3200"/>
      <c r="CS3200"/>
      <c r="CT3200"/>
      <c r="CU3200"/>
      <c r="CV3200"/>
    </row>
    <row r="3201" spans="10:100" x14ac:dyDescent="0.25">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c r="AZ3201"/>
      <c r="BA3201"/>
      <c r="BB3201"/>
      <c r="BC3201"/>
      <c r="BD3201"/>
      <c r="BE3201"/>
      <c r="BF3201"/>
      <c r="BG3201"/>
      <c r="BH3201"/>
      <c r="BI3201"/>
      <c r="BJ3201"/>
      <c r="BK3201"/>
      <c r="BL3201"/>
      <c r="BM3201"/>
      <c r="BN3201"/>
      <c r="BO3201"/>
      <c r="BP3201"/>
      <c r="BQ3201"/>
      <c r="BR3201"/>
      <c r="BS3201"/>
      <c r="BT3201"/>
      <c r="BU3201"/>
      <c r="BV3201"/>
      <c r="BW3201"/>
      <c r="BX3201"/>
      <c r="BY3201"/>
      <c r="BZ3201"/>
      <c r="CA3201"/>
      <c r="CB3201"/>
      <c r="CC3201"/>
      <c r="CD3201"/>
      <c r="CE3201"/>
      <c r="CF3201"/>
      <c r="CG3201"/>
      <c r="CH3201"/>
      <c r="CI3201"/>
      <c r="CJ3201"/>
      <c r="CK3201"/>
      <c r="CL3201"/>
      <c r="CM3201"/>
      <c r="CN3201"/>
      <c r="CO3201"/>
      <c r="CP3201"/>
      <c r="CQ3201"/>
      <c r="CR3201"/>
      <c r="CS3201"/>
      <c r="CT3201"/>
      <c r="CU3201"/>
      <c r="CV3201"/>
    </row>
    <row r="3202" spans="10:100" x14ac:dyDescent="0.25">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c r="AT3202"/>
      <c r="AU3202"/>
      <c r="AV3202"/>
      <c r="AW3202"/>
      <c r="AX3202"/>
      <c r="AY3202"/>
      <c r="AZ3202"/>
      <c r="BA3202"/>
      <c r="BB3202"/>
      <c r="BC3202"/>
      <c r="BD3202"/>
      <c r="BE3202"/>
      <c r="BF3202"/>
      <c r="BG3202"/>
      <c r="BH3202"/>
      <c r="BI3202"/>
      <c r="BJ3202"/>
      <c r="BK3202"/>
      <c r="BL3202"/>
      <c r="BM3202"/>
      <c r="BN3202"/>
      <c r="BO3202"/>
      <c r="BP3202"/>
      <c r="BQ3202"/>
      <c r="BR3202"/>
      <c r="BS3202"/>
      <c r="BT3202"/>
      <c r="BU3202"/>
      <c r="BV3202"/>
      <c r="BW3202"/>
      <c r="BX3202"/>
      <c r="BY3202"/>
      <c r="BZ3202"/>
      <c r="CA3202"/>
      <c r="CB3202"/>
      <c r="CC3202"/>
      <c r="CD3202"/>
      <c r="CE3202"/>
      <c r="CF3202"/>
      <c r="CG3202"/>
      <c r="CH3202"/>
      <c r="CI3202"/>
      <c r="CJ3202"/>
      <c r="CK3202"/>
      <c r="CL3202"/>
      <c r="CM3202"/>
      <c r="CN3202"/>
      <c r="CO3202"/>
      <c r="CP3202"/>
      <c r="CQ3202"/>
      <c r="CR3202"/>
      <c r="CS3202"/>
      <c r="CT3202"/>
      <c r="CU3202"/>
      <c r="CV3202"/>
    </row>
    <row r="3203" spans="10:100" x14ac:dyDescent="0.25">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c r="AT3203"/>
      <c r="AU3203"/>
      <c r="AV3203"/>
      <c r="AW3203"/>
      <c r="AX3203"/>
      <c r="AY3203"/>
      <c r="AZ3203"/>
      <c r="BA3203"/>
      <c r="BB3203"/>
      <c r="BC3203"/>
      <c r="BD3203"/>
      <c r="BE3203"/>
      <c r="BF3203"/>
      <c r="BG3203"/>
      <c r="BH3203"/>
      <c r="BI3203"/>
      <c r="BJ3203"/>
      <c r="BK3203"/>
      <c r="BL3203"/>
      <c r="BM3203"/>
      <c r="BN3203"/>
      <c r="BO3203"/>
      <c r="BP3203"/>
      <c r="BQ3203"/>
      <c r="BR3203"/>
      <c r="BS3203"/>
      <c r="BT3203"/>
      <c r="BU3203"/>
      <c r="BV3203"/>
      <c r="BW3203"/>
      <c r="BX3203"/>
      <c r="BY3203"/>
      <c r="BZ3203"/>
      <c r="CA3203"/>
      <c r="CB3203"/>
      <c r="CC3203"/>
      <c r="CD3203"/>
      <c r="CE3203"/>
      <c r="CF3203"/>
      <c r="CG3203"/>
      <c r="CH3203"/>
      <c r="CI3203"/>
      <c r="CJ3203"/>
      <c r="CK3203"/>
      <c r="CL3203"/>
      <c r="CM3203"/>
      <c r="CN3203"/>
      <c r="CO3203"/>
      <c r="CP3203"/>
      <c r="CQ3203"/>
      <c r="CR3203"/>
      <c r="CS3203"/>
      <c r="CT3203"/>
      <c r="CU3203"/>
      <c r="CV3203"/>
    </row>
    <row r="3204" spans="10:100" x14ac:dyDescent="0.25">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c r="AT3204"/>
      <c r="AU3204"/>
      <c r="AV3204"/>
      <c r="AW3204"/>
      <c r="AX3204"/>
      <c r="AY3204"/>
      <c r="AZ3204"/>
      <c r="BA3204"/>
      <c r="BB3204"/>
      <c r="BC3204"/>
      <c r="BD3204"/>
      <c r="BE3204"/>
      <c r="BF3204"/>
      <c r="BG3204"/>
      <c r="BH3204"/>
      <c r="BI3204"/>
      <c r="BJ3204"/>
      <c r="BK3204"/>
      <c r="BL3204"/>
      <c r="BM3204"/>
      <c r="BN3204"/>
      <c r="BO3204"/>
      <c r="BP3204"/>
      <c r="BQ3204"/>
      <c r="BR3204"/>
      <c r="BS3204"/>
      <c r="BT3204"/>
      <c r="BU3204"/>
      <c r="BV3204"/>
      <c r="BW3204"/>
      <c r="BX3204"/>
      <c r="BY3204"/>
      <c r="BZ3204"/>
      <c r="CA3204"/>
      <c r="CB3204"/>
      <c r="CC3204"/>
      <c r="CD3204"/>
      <c r="CE3204"/>
      <c r="CF3204"/>
      <c r="CG3204"/>
      <c r="CH3204"/>
      <c r="CI3204"/>
      <c r="CJ3204"/>
      <c r="CK3204"/>
      <c r="CL3204"/>
      <c r="CM3204"/>
      <c r="CN3204"/>
      <c r="CO3204"/>
      <c r="CP3204"/>
      <c r="CQ3204"/>
      <c r="CR3204"/>
      <c r="CS3204"/>
      <c r="CT3204"/>
      <c r="CU3204"/>
      <c r="CV3204"/>
    </row>
    <row r="3205" spans="10:100" x14ac:dyDescent="0.2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c r="AT3205"/>
      <c r="AU3205"/>
      <c r="AV3205"/>
      <c r="AW3205"/>
      <c r="AX3205"/>
      <c r="AY3205"/>
      <c r="AZ3205"/>
      <c r="BA3205"/>
      <c r="BB3205"/>
      <c r="BC3205"/>
      <c r="BD3205"/>
      <c r="BE3205"/>
      <c r="BF3205"/>
      <c r="BG3205"/>
      <c r="BH3205"/>
      <c r="BI3205"/>
      <c r="BJ3205"/>
      <c r="BK3205"/>
      <c r="BL3205"/>
      <c r="BM3205"/>
      <c r="BN3205"/>
      <c r="BO3205"/>
      <c r="BP3205"/>
      <c r="BQ3205"/>
      <c r="BR3205"/>
      <c r="BS3205"/>
      <c r="BT3205"/>
      <c r="BU3205"/>
      <c r="BV3205"/>
      <c r="BW3205"/>
      <c r="BX3205"/>
      <c r="BY3205"/>
      <c r="BZ3205"/>
      <c r="CA3205"/>
      <c r="CB3205"/>
      <c r="CC3205"/>
      <c r="CD3205"/>
      <c r="CE3205"/>
      <c r="CF3205"/>
      <c r="CG3205"/>
      <c r="CH3205"/>
      <c r="CI3205"/>
      <c r="CJ3205"/>
      <c r="CK3205"/>
      <c r="CL3205"/>
      <c r="CM3205"/>
      <c r="CN3205"/>
      <c r="CO3205"/>
      <c r="CP3205"/>
      <c r="CQ3205"/>
      <c r="CR3205"/>
      <c r="CS3205"/>
      <c r="CT3205"/>
      <c r="CU3205"/>
      <c r="CV3205"/>
    </row>
    <row r="3206" spans="10:100" x14ac:dyDescent="0.25">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c r="AT3206"/>
      <c r="AU3206"/>
      <c r="AV3206"/>
      <c r="AW3206"/>
      <c r="AX3206"/>
      <c r="AY3206"/>
      <c r="AZ3206"/>
      <c r="BA3206"/>
      <c r="BB3206"/>
      <c r="BC3206"/>
      <c r="BD3206"/>
      <c r="BE3206"/>
      <c r="BF3206"/>
      <c r="BG3206"/>
      <c r="BH3206"/>
      <c r="BI3206"/>
      <c r="BJ3206"/>
      <c r="BK3206"/>
      <c r="BL3206"/>
      <c r="BM3206"/>
      <c r="BN3206"/>
      <c r="BO3206"/>
      <c r="BP3206"/>
      <c r="BQ3206"/>
      <c r="BR3206"/>
      <c r="BS3206"/>
      <c r="BT3206"/>
      <c r="BU3206"/>
      <c r="BV3206"/>
      <c r="BW3206"/>
      <c r="BX3206"/>
      <c r="BY3206"/>
      <c r="BZ3206"/>
      <c r="CA3206"/>
      <c r="CB3206"/>
      <c r="CC3206"/>
      <c r="CD3206"/>
      <c r="CE3206"/>
      <c r="CF3206"/>
      <c r="CG3206"/>
      <c r="CH3206"/>
      <c r="CI3206"/>
      <c r="CJ3206"/>
      <c r="CK3206"/>
      <c r="CL3206"/>
      <c r="CM3206"/>
      <c r="CN3206"/>
      <c r="CO3206"/>
      <c r="CP3206"/>
      <c r="CQ3206"/>
      <c r="CR3206"/>
      <c r="CS3206"/>
      <c r="CT3206"/>
      <c r="CU3206"/>
      <c r="CV3206"/>
    </row>
    <row r="3207" spans="10:100" x14ac:dyDescent="0.25">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c r="AT3207"/>
      <c r="AU3207"/>
      <c r="AV3207"/>
      <c r="AW3207"/>
      <c r="AX3207"/>
      <c r="AY3207"/>
      <c r="AZ3207"/>
      <c r="BA3207"/>
      <c r="BB3207"/>
      <c r="BC3207"/>
      <c r="BD3207"/>
      <c r="BE3207"/>
      <c r="BF3207"/>
      <c r="BG3207"/>
      <c r="BH3207"/>
      <c r="BI3207"/>
      <c r="BJ3207"/>
      <c r="BK3207"/>
      <c r="BL3207"/>
      <c r="BM3207"/>
      <c r="BN3207"/>
      <c r="BO3207"/>
      <c r="BP3207"/>
      <c r="BQ3207"/>
      <c r="BR3207"/>
      <c r="BS3207"/>
      <c r="BT3207"/>
      <c r="BU3207"/>
      <c r="BV3207"/>
      <c r="BW3207"/>
      <c r="BX3207"/>
      <c r="BY3207"/>
      <c r="BZ3207"/>
      <c r="CA3207"/>
      <c r="CB3207"/>
      <c r="CC3207"/>
      <c r="CD3207"/>
      <c r="CE3207"/>
      <c r="CF3207"/>
      <c r="CG3207"/>
      <c r="CH3207"/>
      <c r="CI3207"/>
      <c r="CJ3207"/>
      <c r="CK3207"/>
      <c r="CL3207"/>
      <c r="CM3207"/>
      <c r="CN3207"/>
      <c r="CO3207"/>
      <c r="CP3207"/>
      <c r="CQ3207"/>
      <c r="CR3207"/>
      <c r="CS3207"/>
      <c r="CT3207"/>
      <c r="CU3207"/>
      <c r="CV3207"/>
    </row>
    <row r="3208" spans="10:100" x14ac:dyDescent="0.25">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c r="AT3208"/>
      <c r="AU3208"/>
      <c r="AV3208"/>
      <c r="AW3208"/>
      <c r="AX3208"/>
      <c r="AY3208"/>
      <c r="AZ3208"/>
      <c r="BA3208"/>
      <c r="BB3208"/>
      <c r="BC3208"/>
      <c r="BD3208"/>
      <c r="BE3208"/>
      <c r="BF3208"/>
      <c r="BG3208"/>
      <c r="BH3208"/>
      <c r="BI3208"/>
      <c r="BJ3208"/>
      <c r="BK3208"/>
      <c r="BL3208"/>
      <c r="BM3208"/>
      <c r="BN3208"/>
      <c r="BO3208"/>
      <c r="BP3208"/>
      <c r="BQ3208"/>
      <c r="BR3208"/>
      <c r="BS3208"/>
      <c r="BT3208"/>
      <c r="BU3208"/>
      <c r="BV3208"/>
      <c r="BW3208"/>
      <c r="BX3208"/>
      <c r="BY3208"/>
      <c r="BZ3208"/>
      <c r="CA3208"/>
      <c r="CB3208"/>
      <c r="CC3208"/>
      <c r="CD3208"/>
      <c r="CE3208"/>
      <c r="CF3208"/>
      <c r="CG3208"/>
      <c r="CH3208"/>
      <c r="CI3208"/>
      <c r="CJ3208"/>
      <c r="CK3208"/>
      <c r="CL3208"/>
      <c r="CM3208"/>
      <c r="CN3208"/>
      <c r="CO3208"/>
      <c r="CP3208"/>
      <c r="CQ3208"/>
      <c r="CR3208"/>
      <c r="CS3208"/>
      <c r="CT3208"/>
      <c r="CU3208"/>
      <c r="CV3208"/>
    </row>
    <row r="3209" spans="10:100" x14ac:dyDescent="0.25">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c r="AZ3209"/>
      <c r="BA3209"/>
      <c r="BB3209"/>
      <c r="BC3209"/>
      <c r="BD3209"/>
      <c r="BE3209"/>
      <c r="BF3209"/>
      <c r="BG3209"/>
      <c r="BH3209"/>
      <c r="BI3209"/>
      <c r="BJ3209"/>
      <c r="BK3209"/>
      <c r="BL3209"/>
      <c r="BM3209"/>
      <c r="BN3209"/>
      <c r="BO3209"/>
      <c r="BP3209"/>
      <c r="BQ3209"/>
      <c r="BR3209"/>
      <c r="BS3209"/>
      <c r="BT3209"/>
      <c r="BU3209"/>
      <c r="BV3209"/>
      <c r="BW3209"/>
      <c r="BX3209"/>
      <c r="BY3209"/>
      <c r="BZ3209"/>
      <c r="CA3209"/>
      <c r="CB3209"/>
      <c r="CC3209"/>
      <c r="CD3209"/>
      <c r="CE3209"/>
      <c r="CF3209"/>
      <c r="CG3209"/>
      <c r="CH3209"/>
      <c r="CI3209"/>
      <c r="CJ3209"/>
      <c r="CK3209"/>
      <c r="CL3209"/>
      <c r="CM3209"/>
      <c r="CN3209"/>
      <c r="CO3209"/>
      <c r="CP3209"/>
      <c r="CQ3209"/>
      <c r="CR3209"/>
      <c r="CS3209"/>
      <c r="CT3209"/>
      <c r="CU3209"/>
      <c r="CV3209"/>
    </row>
    <row r="3210" spans="10:100" x14ac:dyDescent="0.25">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c r="AT3210"/>
      <c r="AU3210"/>
      <c r="AV3210"/>
      <c r="AW3210"/>
      <c r="AX3210"/>
      <c r="AY3210"/>
      <c r="AZ3210"/>
      <c r="BA3210"/>
      <c r="BB3210"/>
      <c r="BC3210"/>
      <c r="BD3210"/>
      <c r="BE3210"/>
      <c r="BF3210"/>
      <c r="BG3210"/>
      <c r="BH3210"/>
      <c r="BI3210"/>
      <c r="BJ3210"/>
      <c r="BK3210"/>
      <c r="BL3210"/>
      <c r="BM3210"/>
      <c r="BN3210"/>
      <c r="BO3210"/>
      <c r="BP3210"/>
      <c r="BQ3210"/>
      <c r="BR3210"/>
      <c r="BS3210"/>
      <c r="BT3210"/>
      <c r="BU3210"/>
      <c r="BV3210"/>
      <c r="BW3210"/>
      <c r="BX3210"/>
      <c r="BY3210"/>
      <c r="BZ3210"/>
      <c r="CA3210"/>
      <c r="CB3210"/>
      <c r="CC3210"/>
      <c r="CD3210"/>
      <c r="CE3210"/>
      <c r="CF3210"/>
      <c r="CG3210"/>
      <c r="CH3210"/>
      <c r="CI3210"/>
      <c r="CJ3210"/>
      <c r="CK3210"/>
      <c r="CL3210"/>
      <c r="CM3210"/>
      <c r="CN3210"/>
      <c r="CO3210"/>
      <c r="CP3210"/>
      <c r="CQ3210"/>
      <c r="CR3210"/>
      <c r="CS3210"/>
      <c r="CT3210"/>
      <c r="CU3210"/>
      <c r="CV3210"/>
    </row>
    <row r="3211" spans="10:100" x14ac:dyDescent="0.25">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c r="AT3211"/>
      <c r="AU3211"/>
      <c r="AV3211"/>
      <c r="AW3211"/>
      <c r="AX3211"/>
      <c r="AY3211"/>
      <c r="AZ3211"/>
      <c r="BA3211"/>
      <c r="BB3211"/>
      <c r="BC3211"/>
      <c r="BD3211"/>
      <c r="BE3211"/>
      <c r="BF3211"/>
      <c r="BG3211"/>
      <c r="BH3211"/>
      <c r="BI3211"/>
      <c r="BJ3211"/>
      <c r="BK3211"/>
      <c r="BL3211"/>
      <c r="BM3211"/>
      <c r="BN3211"/>
      <c r="BO3211"/>
      <c r="BP3211"/>
      <c r="BQ3211"/>
      <c r="BR3211"/>
      <c r="BS3211"/>
      <c r="BT3211"/>
      <c r="BU3211"/>
      <c r="BV3211"/>
      <c r="BW3211"/>
      <c r="BX3211"/>
      <c r="BY3211"/>
      <c r="BZ3211"/>
      <c r="CA3211"/>
      <c r="CB3211"/>
      <c r="CC3211"/>
      <c r="CD3211"/>
      <c r="CE3211"/>
      <c r="CF3211"/>
      <c r="CG3211"/>
      <c r="CH3211"/>
      <c r="CI3211"/>
      <c r="CJ3211"/>
      <c r="CK3211"/>
      <c r="CL3211"/>
      <c r="CM3211"/>
      <c r="CN3211"/>
      <c r="CO3211"/>
      <c r="CP3211"/>
      <c r="CQ3211"/>
      <c r="CR3211"/>
      <c r="CS3211"/>
      <c r="CT3211"/>
      <c r="CU3211"/>
      <c r="CV3211"/>
    </row>
    <row r="3212" spans="10:100" x14ac:dyDescent="0.25">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c r="AT3212"/>
      <c r="AU3212"/>
      <c r="AV3212"/>
      <c r="AW3212"/>
      <c r="AX3212"/>
      <c r="AY3212"/>
      <c r="AZ3212"/>
      <c r="BA3212"/>
      <c r="BB3212"/>
      <c r="BC3212"/>
      <c r="BD3212"/>
      <c r="BE3212"/>
      <c r="BF3212"/>
      <c r="BG3212"/>
      <c r="BH3212"/>
      <c r="BI3212"/>
      <c r="BJ3212"/>
      <c r="BK3212"/>
      <c r="BL3212"/>
      <c r="BM3212"/>
      <c r="BN3212"/>
      <c r="BO3212"/>
      <c r="BP3212"/>
      <c r="BQ3212"/>
      <c r="BR3212"/>
      <c r="BS3212"/>
      <c r="BT3212"/>
      <c r="BU3212"/>
      <c r="BV3212"/>
      <c r="BW3212"/>
      <c r="BX3212"/>
      <c r="BY3212"/>
      <c r="BZ3212"/>
      <c r="CA3212"/>
      <c r="CB3212"/>
      <c r="CC3212"/>
      <c r="CD3212"/>
      <c r="CE3212"/>
      <c r="CF3212"/>
      <c r="CG3212"/>
      <c r="CH3212"/>
      <c r="CI3212"/>
      <c r="CJ3212"/>
      <c r="CK3212"/>
      <c r="CL3212"/>
      <c r="CM3212"/>
      <c r="CN3212"/>
      <c r="CO3212"/>
      <c r="CP3212"/>
      <c r="CQ3212"/>
      <c r="CR3212"/>
      <c r="CS3212"/>
      <c r="CT3212"/>
      <c r="CU3212"/>
      <c r="CV3212"/>
    </row>
    <row r="3213" spans="10:100" x14ac:dyDescent="0.25">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c r="AT3213"/>
      <c r="AU3213"/>
      <c r="AV3213"/>
      <c r="AW3213"/>
      <c r="AX3213"/>
      <c r="AY3213"/>
      <c r="AZ3213"/>
      <c r="BA3213"/>
      <c r="BB3213"/>
      <c r="BC3213"/>
      <c r="BD3213"/>
      <c r="BE3213"/>
      <c r="BF3213"/>
      <c r="BG3213"/>
      <c r="BH3213"/>
      <c r="BI3213"/>
      <c r="BJ3213"/>
      <c r="BK3213"/>
      <c r="BL3213"/>
      <c r="BM3213"/>
      <c r="BN3213"/>
      <c r="BO3213"/>
      <c r="BP3213"/>
      <c r="BQ3213"/>
      <c r="BR3213"/>
      <c r="BS3213"/>
      <c r="BT3213"/>
      <c r="BU3213"/>
      <c r="BV3213"/>
      <c r="BW3213"/>
      <c r="BX3213"/>
      <c r="BY3213"/>
      <c r="BZ3213"/>
      <c r="CA3213"/>
      <c r="CB3213"/>
      <c r="CC3213"/>
      <c r="CD3213"/>
      <c r="CE3213"/>
      <c r="CF3213"/>
      <c r="CG3213"/>
      <c r="CH3213"/>
      <c r="CI3213"/>
      <c r="CJ3213"/>
      <c r="CK3213"/>
      <c r="CL3213"/>
      <c r="CM3213"/>
      <c r="CN3213"/>
      <c r="CO3213"/>
      <c r="CP3213"/>
      <c r="CQ3213"/>
      <c r="CR3213"/>
      <c r="CS3213"/>
      <c r="CT3213"/>
      <c r="CU3213"/>
      <c r="CV3213"/>
    </row>
    <row r="3214" spans="10:100" x14ac:dyDescent="0.25">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c r="AT3214"/>
      <c r="AU3214"/>
      <c r="AV3214"/>
      <c r="AW3214"/>
      <c r="AX3214"/>
      <c r="AY3214"/>
      <c r="AZ3214"/>
      <c r="BA3214"/>
      <c r="BB3214"/>
      <c r="BC3214"/>
      <c r="BD3214"/>
      <c r="BE3214"/>
      <c r="BF3214"/>
      <c r="BG3214"/>
      <c r="BH3214"/>
      <c r="BI3214"/>
      <c r="BJ3214"/>
      <c r="BK3214"/>
      <c r="BL3214"/>
      <c r="BM3214"/>
      <c r="BN3214"/>
      <c r="BO3214"/>
      <c r="BP3214"/>
      <c r="BQ3214"/>
      <c r="BR3214"/>
      <c r="BS3214"/>
      <c r="BT3214"/>
      <c r="BU3214"/>
      <c r="BV3214"/>
      <c r="BW3214"/>
      <c r="BX3214"/>
      <c r="BY3214"/>
      <c r="BZ3214"/>
      <c r="CA3214"/>
      <c r="CB3214"/>
      <c r="CC3214"/>
      <c r="CD3214"/>
      <c r="CE3214"/>
      <c r="CF3214"/>
      <c r="CG3214"/>
      <c r="CH3214"/>
      <c r="CI3214"/>
      <c r="CJ3214"/>
      <c r="CK3214"/>
      <c r="CL3214"/>
      <c r="CM3214"/>
      <c r="CN3214"/>
      <c r="CO3214"/>
      <c r="CP3214"/>
      <c r="CQ3214"/>
      <c r="CR3214"/>
      <c r="CS3214"/>
      <c r="CT3214"/>
      <c r="CU3214"/>
      <c r="CV3214"/>
    </row>
    <row r="3215" spans="10:100" x14ac:dyDescent="0.2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c r="AT3215"/>
      <c r="AU3215"/>
      <c r="AV3215"/>
      <c r="AW3215"/>
      <c r="AX3215"/>
      <c r="AY3215"/>
      <c r="AZ3215"/>
      <c r="BA3215"/>
      <c r="BB3215"/>
      <c r="BC3215"/>
      <c r="BD3215"/>
      <c r="BE3215"/>
      <c r="BF3215"/>
      <c r="BG3215"/>
      <c r="BH3215"/>
      <c r="BI3215"/>
      <c r="BJ3215"/>
      <c r="BK3215"/>
      <c r="BL3215"/>
      <c r="BM3215"/>
      <c r="BN3215"/>
      <c r="BO3215"/>
      <c r="BP3215"/>
      <c r="BQ3215"/>
      <c r="BR3215"/>
      <c r="BS3215"/>
      <c r="BT3215"/>
      <c r="BU3215"/>
      <c r="BV3215"/>
      <c r="BW3215"/>
      <c r="BX3215"/>
      <c r="BY3215"/>
      <c r="BZ3215"/>
      <c r="CA3215"/>
      <c r="CB3215"/>
      <c r="CC3215"/>
      <c r="CD3215"/>
      <c r="CE3215"/>
      <c r="CF3215"/>
      <c r="CG3215"/>
      <c r="CH3215"/>
      <c r="CI3215"/>
      <c r="CJ3215"/>
      <c r="CK3215"/>
      <c r="CL3215"/>
      <c r="CM3215"/>
      <c r="CN3215"/>
      <c r="CO3215"/>
      <c r="CP3215"/>
      <c r="CQ3215"/>
      <c r="CR3215"/>
      <c r="CS3215"/>
      <c r="CT3215"/>
      <c r="CU3215"/>
      <c r="CV3215"/>
    </row>
    <row r="3216" spans="10:100" x14ac:dyDescent="0.25">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c r="AT3216"/>
      <c r="AU3216"/>
      <c r="AV3216"/>
      <c r="AW3216"/>
      <c r="AX3216"/>
      <c r="AY3216"/>
      <c r="AZ3216"/>
      <c r="BA3216"/>
      <c r="BB3216"/>
      <c r="BC3216"/>
      <c r="BD3216"/>
      <c r="BE3216"/>
      <c r="BF3216"/>
      <c r="BG3216"/>
      <c r="BH3216"/>
      <c r="BI3216"/>
      <c r="BJ3216"/>
      <c r="BK3216"/>
      <c r="BL3216"/>
      <c r="BM3216"/>
      <c r="BN3216"/>
      <c r="BO3216"/>
      <c r="BP3216"/>
      <c r="BQ3216"/>
      <c r="BR3216"/>
      <c r="BS3216"/>
      <c r="BT3216"/>
      <c r="BU3216"/>
      <c r="BV3216"/>
      <c r="BW3216"/>
      <c r="BX3216"/>
      <c r="BY3216"/>
      <c r="BZ3216"/>
      <c r="CA3216"/>
      <c r="CB3216"/>
      <c r="CC3216"/>
      <c r="CD3216"/>
      <c r="CE3216"/>
      <c r="CF3216"/>
      <c r="CG3216"/>
      <c r="CH3216"/>
      <c r="CI3216"/>
      <c r="CJ3216"/>
      <c r="CK3216"/>
      <c r="CL3216"/>
      <c r="CM3216"/>
      <c r="CN3216"/>
      <c r="CO3216"/>
      <c r="CP3216"/>
      <c r="CQ3216"/>
      <c r="CR3216"/>
      <c r="CS3216"/>
      <c r="CT3216"/>
      <c r="CU3216"/>
      <c r="CV3216"/>
    </row>
    <row r="3217" spans="10:100" x14ac:dyDescent="0.25">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c r="AT3217"/>
      <c r="AU3217"/>
      <c r="AV3217"/>
      <c r="AW3217"/>
      <c r="AX3217"/>
      <c r="AY3217"/>
      <c r="AZ3217"/>
      <c r="BA3217"/>
      <c r="BB3217"/>
      <c r="BC3217"/>
      <c r="BD3217"/>
      <c r="BE3217"/>
      <c r="BF3217"/>
      <c r="BG3217"/>
      <c r="BH3217"/>
      <c r="BI3217"/>
      <c r="BJ3217"/>
      <c r="BK3217"/>
      <c r="BL3217"/>
      <c r="BM3217"/>
      <c r="BN3217"/>
      <c r="BO3217"/>
      <c r="BP3217"/>
      <c r="BQ3217"/>
      <c r="BR3217"/>
      <c r="BS3217"/>
      <c r="BT3217"/>
      <c r="BU3217"/>
      <c r="BV3217"/>
      <c r="BW3217"/>
      <c r="BX3217"/>
      <c r="BY3217"/>
      <c r="BZ3217"/>
      <c r="CA3217"/>
      <c r="CB3217"/>
      <c r="CC3217"/>
      <c r="CD3217"/>
      <c r="CE3217"/>
      <c r="CF3217"/>
      <c r="CG3217"/>
      <c r="CH3217"/>
      <c r="CI3217"/>
      <c r="CJ3217"/>
      <c r="CK3217"/>
      <c r="CL3217"/>
      <c r="CM3217"/>
      <c r="CN3217"/>
      <c r="CO3217"/>
      <c r="CP3217"/>
      <c r="CQ3217"/>
      <c r="CR3217"/>
      <c r="CS3217"/>
      <c r="CT3217"/>
      <c r="CU3217"/>
      <c r="CV3217"/>
    </row>
    <row r="3218" spans="10:100" x14ac:dyDescent="0.25">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c r="AT3218"/>
      <c r="AU3218"/>
      <c r="AV3218"/>
      <c r="AW3218"/>
      <c r="AX3218"/>
      <c r="AY3218"/>
      <c r="AZ3218"/>
      <c r="BA3218"/>
      <c r="BB3218"/>
      <c r="BC3218"/>
      <c r="BD3218"/>
      <c r="BE3218"/>
      <c r="BF3218"/>
      <c r="BG3218"/>
      <c r="BH3218"/>
      <c r="BI3218"/>
      <c r="BJ3218"/>
      <c r="BK3218"/>
      <c r="BL3218"/>
      <c r="BM3218"/>
      <c r="BN3218"/>
      <c r="BO3218"/>
      <c r="BP3218"/>
      <c r="BQ3218"/>
      <c r="BR3218"/>
      <c r="BS3218"/>
      <c r="BT3218"/>
      <c r="BU3218"/>
      <c r="BV3218"/>
      <c r="BW3218"/>
      <c r="BX3218"/>
      <c r="BY3218"/>
      <c r="BZ3218"/>
      <c r="CA3218"/>
      <c r="CB3218"/>
      <c r="CC3218"/>
      <c r="CD3218"/>
      <c r="CE3218"/>
      <c r="CF3218"/>
      <c r="CG3218"/>
      <c r="CH3218"/>
      <c r="CI3218"/>
      <c r="CJ3218"/>
      <c r="CK3218"/>
      <c r="CL3218"/>
      <c r="CM3218"/>
      <c r="CN3218"/>
      <c r="CO3218"/>
      <c r="CP3218"/>
      <c r="CQ3218"/>
      <c r="CR3218"/>
      <c r="CS3218"/>
      <c r="CT3218"/>
      <c r="CU3218"/>
      <c r="CV3218"/>
    </row>
    <row r="3219" spans="10:100" x14ac:dyDescent="0.25">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c r="AT3219"/>
      <c r="AU3219"/>
      <c r="AV3219"/>
      <c r="AW3219"/>
      <c r="AX3219"/>
      <c r="AY3219"/>
      <c r="AZ3219"/>
      <c r="BA3219"/>
      <c r="BB3219"/>
      <c r="BC3219"/>
      <c r="BD3219"/>
      <c r="BE3219"/>
      <c r="BF3219"/>
      <c r="BG3219"/>
      <c r="BH3219"/>
      <c r="BI3219"/>
      <c r="BJ3219"/>
      <c r="BK3219"/>
      <c r="BL3219"/>
      <c r="BM3219"/>
      <c r="BN3219"/>
      <c r="BO3219"/>
      <c r="BP3219"/>
      <c r="BQ3219"/>
      <c r="BR3219"/>
      <c r="BS3219"/>
      <c r="BT3219"/>
      <c r="BU3219"/>
      <c r="BV3219"/>
      <c r="BW3219"/>
      <c r="BX3219"/>
      <c r="BY3219"/>
      <c r="BZ3219"/>
      <c r="CA3219"/>
      <c r="CB3219"/>
      <c r="CC3219"/>
      <c r="CD3219"/>
      <c r="CE3219"/>
      <c r="CF3219"/>
      <c r="CG3219"/>
      <c r="CH3219"/>
      <c r="CI3219"/>
      <c r="CJ3219"/>
      <c r="CK3219"/>
      <c r="CL3219"/>
      <c r="CM3219"/>
      <c r="CN3219"/>
      <c r="CO3219"/>
      <c r="CP3219"/>
      <c r="CQ3219"/>
      <c r="CR3219"/>
      <c r="CS3219"/>
      <c r="CT3219"/>
      <c r="CU3219"/>
      <c r="CV3219"/>
    </row>
    <row r="3220" spans="10:100" x14ac:dyDescent="0.25">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c r="BA3220"/>
      <c r="BB3220"/>
      <c r="BC3220"/>
      <c r="BD3220"/>
      <c r="BE3220"/>
      <c r="BF3220"/>
      <c r="BG3220"/>
      <c r="BH3220"/>
      <c r="BI3220"/>
      <c r="BJ3220"/>
      <c r="BK3220"/>
      <c r="BL3220"/>
      <c r="BM3220"/>
      <c r="BN3220"/>
      <c r="BO3220"/>
      <c r="BP3220"/>
      <c r="BQ3220"/>
      <c r="BR3220"/>
      <c r="BS3220"/>
      <c r="BT3220"/>
      <c r="BU3220"/>
      <c r="BV3220"/>
      <c r="BW3220"/>
      <c r="BX3220"/>
      <c r="BY3220"/>
      <c r="BZ3220"/>
      <c r="CA3220"/>
      <c r="CB3220"/>
      <c r="CC3220"/>
      <c r="CD3220"/>
      <c r="CE3220"/>
      <c r="CF3220"/>
      <c r="CG3220"/>
      <c r="CH3220"/>
      <c r="CI3220"/>
      <c r="CJ3220"/>
      <c r="CK3220"/>
      <c r="CL3220"/>
      <c r="CM3220"/>
      <c r="CN3220"/>
      <c r="CO3220"/>
      <c r="CP3220"/>
      <c r="CQ3220"/>
      <c r="CR3220"/>
      <c r="CS3220"/>
      <c r="CT3220"/>
      <c r="CU3220"/>
      <c r="CV3220"/>
    </row>
    <row r="3221" spans="10:100" x14ac:dyDescent="0.25">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c r="AT3221"/>
      <c r="AU3221"/>
      <c r="AV3221"/>
      <c r="AW3221"/>
      <c r="AX3221"/>
      <c r="AY3221"/>
      <c r="AZ3221"/>
      <c r="BA3221"/>
      <c r="BB3221"/>
      <c r="BC3221"/>
      <c r="BD3221"/>
      <c r="BE3221"/>
      <c r="BF3221"/>
      <c r="BG3221"/>
      <c r="BH3221"/>
      <c r="BI3221"/>
      <c r="BJ3221"/>
      <c r="BK3221"/>
      <c r="BL3221"/>
      <c r="BM3221"/>
      <c r="BN3221"/>
      <c r="BO3221"/>
      <c r="BP3221"/>
      <c r="BQ3221"/>
      <c r="BR3221"/>
      <c r="BS3221"/>
      <c r="BT3221"/>
      <c r="BU3221"/>
      <c r="BV3221"/>
      <c r="BW3221"/>
      <c r="BX3221"/>
      <c r="BY3221"/>
      <c r="BZ3221"/>
      <c r="CA3221"/>
      <c r="CB3221"/>
      <c r="CC3221"/>
      <c r="CD3221"/>
      <c r="CE3221"/>
      <c r="CF3221"/>
      <c r="CG3221"/>
      <c r="CH3221"/>
      <c r="CI3221"/>
      <c r="CJ3221"/>
      <c r="CK3221"/>
      <c r="CL3221"/>
      <c r="CM3221"/>
      <c r="CN3221"/>
      <c r="CO3221"/>
      <c r="CP3221"/>
      <c r="CQ3221"/>
      <c r="CR3221"/>
      <c r="CS3221"/>
      <c r="CT3221"/>
      <c r="CU3221"/>
      <c r="CV3221"/>
    </row>
    <row r="3222" spans="10:100" x14ac:dyDescent="0.25">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c r="AT3222"/>
      <c r="AU3222"/>
      <c r="AV3222"/>
      <c r="AW3222"/>
      <c r="AX3222"/>
      <c r="AY3222"/>
      <c r="AZ3222"/>
      <c r="BA3222"/>
      <c r="BB3222"/>
      <c r="BC3222"/>
      <c r="BD3222"/>
      <c r="BE3222"/>
      <c r="BF3222"/>
      <c r="BG3222"/>
      <c r="BH3222"/>
      <c r="BI3222"/>
      <c r="BJ3222"/>
      <c r="BK3222"/>
      <c r="BL3222"/>
      <c r="BM3222"/>
      <c r="BN3222"/>
      <c r="BO3222"/>
      <c r="BP3222"/>
      <c r="BQ3222"/>
      <c r="BR3222"/>
      <c r="BS3222"/>
      <c r="BT3222"/>
      <c r="BU3222"/>
      <c r="BV3222"/>
      <c r="BW3222"/>
      <c r="BX3222"/>
      <c r="BY3222"/>
      <c r="BZ3222"/>
      <c r="CA3222"/>
      <c r="CB3222"/>
      <c r="CC3222"/>
      <c r="CD3222"/>
      <c r="CE3222"/>
      <c r="CF3222"/>
      <c r="CG3222"/>
      <c r="CH3222"/>
      <c r="CI3222"/>
      <c r="CJ3222"/>
      <c r="CK3222"/>
      <c r="CL3222"/>
      <c r="CM3222"/>
      <c r="CN3222"/>
      <c r="CO3222"/>
      <c r="CP3222"/>
      <c r="CQ3222"/>
      <c r="CR3222"/>
      <c r="CS3222"/>
      <c r="CT3222"/>
      <c r="CU3222"/>
      <c r="CV3222"/>
    </row>
    <row r="3223" spans="10:100" x14ac:dyDescent="0.25">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c r="AT3223"/>
      <c r="AU3223"/>
      <c r="AV3223"/>
      <c r="AW3223"/>
      <c r="AX3223"/>
      <c r="AY3223"/>
      <c r="AZ3223"/>
      <c r="BA3223"/>
      <c r="BB3223"/>
      <c r="BC3223"/>
      <c r="BD3223"/>
      <c r="BE3223"/>
      <c r="BF3223"/>
      <c r="BG3223"/>
      <c r="BH3223"/>
      <c r="BI3223"/>
      <c r="BJ3223"/>
      <c r="BK3223"/>
      <c r="BL3223"/>
      <c r="BM3223"/>
      <c r="BN3223"/>
      <c r="BO3223"/>
      <c r="BP3223"/>
      <c r="BQ3223"/>
      <c r="BR3223"/>
      <c r="BS3223"/>
      <c r="BT3223"/>
      <c r="BU3223"/>
      <c r="BV3223"/>
      <c r="BW3223"/>
      <c r="BX3223"/>
      <c r="BY3223"/>
      <c r="BZ3223"/>
      <c r="CA3223"/>
      <c r="CB3223"/>
      <c r="CC3223"/>
      <c r="CD3223"/>
      <c r="CE3223"/>
      <c r="CF3223"/>
      <c r="CG3223"/>
      <c r="CH3223"/>
      <c r="CI3223"/>
      <c r="CJ3223"/>
      <c r="CK3223"/>
      <c r="CL3223"/>
      <c r="CM3223"/>
      <c r="CN3223"/>
      <c r="CO3223"/>
      <c r="CP3223"/>
      <c r="CQ3223"/>
      <c r="CR3223"/>
      <c r="CS3223"/>
      <c r="CT3223"/>
      <c r="CU3223"/>
      <c r="CV3223"/>
    </row>
    <row r="3224" spans="10:100" x14ac:dyDescent="0.25">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c r="AT3224"/>
      <c r="AU3224"/>
      <c r="AV3224"/>
      <c r="AW3224"/>
      <c r="AX3224"/>
      <c r="AY3224"/>
      <c r="AZ3224"/>
      <c r="BA3224"/>
      <c r="BB3224"/>
      <c r="BC3224"/>
      <c r="BD3224"/>
      <c r="BE3224"/>
      <c r="BF3224"/>
      <c r="BG3224"/>
      <c r="BH3224"/>
      <c r="BI3224"/>
      <c r="BJ3224"/>
      <c r="BK3224"/>
      <c r="BL3224"/>
      <c r="BM3224"/>
      <c r="BN3224"/>
      <c r="BO3224"/>
      <c r="BP3224"/>
      <c r="BQ3224"/>
      <c r="BR3224"/>
      <c r="BS3224"/>
      <c r="BT3224"/>
      <c r="BU3224"/>
      <c r="BV3224"/>
      <c r="BW3224"/>
      <c r="BX3224"/>
      <c r="BY3224"/>
      <c r="BZ3224"/>
      <c r="CA3224"/>
      <c r="CB3224"/>
      <c r="CC3224"/>
      <c r="CD3224"/>
      <c r="CE3224"/>
      <c r="CF3224"/>
      <c r="CG3224"/>
      <c r="CH3224"/>
      <c r="CI3224"/>
      <c r="CJ3224"/>
      <c r="CK3224"/>
      <c r="CL3224"/>
      <c r="CM3224"/>
      <c r="CN3224"/>
      <c r="CO3224"/>
      <c r="CP3224"/>
      <c r="CQ3224"/>
      <c r="CR3224"/>
      <c r="CS3224"/>
      <c r="CT3224"/>
      <c r="CU3224"/>
      <c r="CV3224"/>
    </row>
    <row r="3225" spans="10:100" x14ac:dyDescent="0.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c r="AT3225"/>
      <c r="AU3225"/>
      <c r="AV3225"/>
      <c r="AW3225"/>
      <c r="AX3225"/>
      <c r="AY3225"/>
      <c r="AZ3225"/>
      <c r="BA3225"/>
      <c r="BB3225"/>
      <c r="BC3225"/>
      <c r="BD3225"/>
      <c r="BE3225"/>
      <c r="BF3225"/>
      <c r="BG3225"/>
      <c r="BH3225"/>
      <c r="BI3225"/>
      <c r="BJ3225"/>
      <c r="BK3225"/>
      <c r="BL3225"/>
      <c r="BM3225"/>
      <c r="BN3225"/>
      <c r="BO3225"/>
      <c r="BP3225"/>
      <c r="BQ3225"/>
      <c r="BR3225"/>
      <c r="BS3225"/>
      <c r="BT3225"/>
      <c r="BU3225"/>
      <c r="BV3225"/>
      <c r="BW3225"/>
      <c r="BX3225"/>
      <c r="BY3225"/>
      <c r="BZ3225"/>
      <c r="CA3225"/>
      <c r="CB3225"/>
      <c r="CC3225"/>
      <c r="CD3225"/>
      <c r="CE3225"/>
      <c r="CF3225"/>
      <c r="CG3225"/>
      <c r="CH3225"/>
      <c r="CI3225"/>
      <c r="CJ3225"/>
      <c r="CK3225"/>
      <c r="CL3225"/>
      <c r="CM3225"/>
      <c r="CN3225"/>
      <c r="CO3225"/>
      <c r="CP3225"/>
      <c r="CQ3225"/>
      <c r="CR3225"/>
      <c r="CS3225"/>
      <c r="CT3225"/>
      <c r="CU3225"/>
      <c r="CV3225"/>
    </row>
    <row r="3226" spans="10:100" x14ac:dyDescent="0.25">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c r="AT3226"/>
      <c r="AU3226"/>
      <c r="AV3226"/>
      <c r="AW3226"/>
      <c r="AX3226"/>
      <c r="AY3226"/>
      <c r="AZ3226"/>
      <c r="BA3226"/>
      <c r="BB3226"/>
      <c r="BC3226"/>
      <c r="BD3226"/>
      <c r="BE3226"/>
      <c r="BF3226"/>
      <c r="BG3226"/>
      <c r="BH3226"/>
      <c r="BI3226"/>
      <c r="BJ3226"/>
      <c r="BK3226"/>
      <c r="BL3226"/>
      <c r="BM3226"/>
      <c r="BN3226"/>
      <c r="BO3226"/>
      <c r="BP3226"/>
      <c r="BQ3226"/>
      <c r="BR3226"/>
      <c r="BS3226"/>
      <c r="BT3226"/>
      <c r="BU3226"/>
      <c r="BV3226"/>
      <c r="BW3226"/>
      <c r="BX3226"/>
      <c r="BY3226"/>
      <c r="BZ3226"/>
      <c r="CA3226"/>
      <c r="CB3226"/>
      <c r="CC3226"/>
      <c r="CD3226"/>
      <c r="CE3226"/>
      <c r="CF3226"/>
      <c r="CG3226"/>
      <c r="CH3226"/>
      <c r="CI3226"/>
      <c r="CJ3226"/>
      <c r="CK3226"/>
      <c r="CL3226"/>
      <c r="CM3226"/>
      <c r="CN3226"/>
      <c r="CO3226"/>
      <c r="CP3226"/>
      <c r="CQ3226"/>
      <c r="CR3226"/>
      <c r="CS3226"/>
      <c r="CT3226"/>
      <c r="CU3226"/>
      <c r="CV3226"/>
    </row>
    <row r="3227" spans="10:100" x14ac:dyDescent="0.25">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c r="AT3227"/>
      <c r="AU3227"/>
      <c r="AV3227"/>
      <c r="AW3227"/>
      <c r="AX3227"/>
      <c r="AY3227"/>
      <c r="AZ3227"/>
      <c r="BA3227"/>
      <c r="BB3227"/>
      <c r="BC3227"/>
      <c r="BD3227"/>
      <c r="BE3227"/>
      <c r="BF3227"/>
      <c r="BG3227"/>
      <c r="BH3227"/>
      <c r="BI3227"/>
      <c r="BJ3227"/>
      <c r="BK3227"/>
      <c r="BL3227"/>
      <c r="BM3227"/>
      <c r="BN3227"/>
      <c r="BO3227"/>
      <c r="BP3227"/>
      <c r="BQ3227"/>
      <c r="BR3227"/>
      <c r="BS3227"/>
      <c r="BT3227"/>
      <c r="BU3227"/>
      <c r="BV3227"/>
      <c r="BW3227"/>
      <c r="BX3227"/>
      <c r="BY3227"/>
      <c r="BZ3227"/>
      <c r="CA3227"/>
      <c r="CB3227"/>
      <c r="CC3227"/>
      <c r="CD3227"/>
      <c r="CE3227"/>
      <c r="CF3227"/>
      <c r="CG3227"/>
      <c r="CH3227"/>
      <c r="CI3227"/>
      <c r="CJ3227"/>
      <c r="CK3227"/>
      <c r="CL3227"/>
      <c r="CM3227"/>
      <c r="CN3227"/>
      <c r="CO3227"/>
      <c r="CP3227"/>
      <c r="CQ3227"/>
      <c r="CR3227"/>
      <c r="CS3227"/>
      <c r="CT3227"/>
      <c r="CU3227"/>
      <c r="CV3227"/>
    </row>
    <row r="3228" spans="10:100" x14ac:dyDescent="0.25">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c r="AT3228"/>
      <c r="AU3228"/>
      <c r="AV3228"/>
      <c r="AW3228"/>
      <c r="AX3228"/>
      <c r="AY3228"/>
      <c r="AZ3228"/>
      <c r="BA3228"/>
      <c r="BB3228"/>
      <c r="BC3228"/>
      <c r="BD3228"/>
      <c r="BE3228"/>
      <c r="BF3228"/>
      <c r="BG3228"/>
      <c r="BH3228"/>
      <c r="BI3228"/>
      <c r="BJ3228"/>
      <c r="BK3228"/>
      <c r="BL3228"/>
      <c r="BM3228"/>
      <c r="BN3228"/>
      <c r="BO3228"/>
      <c r="BP3228"/>
      <c r="BQ3228"/>
      <c r="BR3228"/>
      <c r="BS3228"/>
      <c r="BT3228"/>
      <c r="BU3228"/>
      <c r="BV3228"/>
      <c r="BW3228"/>
      <c r="BX3228"/>
      <c r="BY3228"/>
      <c r="BZ3228"/>
      <c r="CA3228"/>
      <c r="CB3228"/>
      <c r="CC3228"/>
      <c r="CD3228"/>
      <c r="CE3228"/>
      <c r="CF3228"/>
      <c r="CG3228"/>
      <c r="CH3228"/>
      <c r="CI3228"/>
      <c r="CJ3228"/>
      <c r="CK3228"/>
      <c r="CL3228"/>
      <c r="CM3228"/>
      <c r="CN3228"/>
      <c r="CO3228"/>
      <c r="CP3228"/>
      <c r="CQ3228"/>
      <c r="CR3228"/>
      <c r="CS3228"/>
      <c r="CT3228"/>
      <c r="CU3228"/>
      <c r="CV3228"/>
    </row>
    <row r="3229" spans="10:100" x14ac:dyDescent="0.25">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c r="AT3229"/>
      <c r="AU3229"/>
      <c r="AV3229"/>
      <c r="AW3229"/>
      <c r="AX3229"/>
      <c r="AY3229"/>
      <c r="AZ3229"/>
      <c r="BA3229"/>
      <c r="BB3229"/>
      <c r="BC3229"/>
      <c r="BD3229"/>
      <c r="BE3229"/>
      <c r="BF3229"/>
      <c r="BG3229"/>
      <c r="BH3229"/>
      <c r="BI3229"/>
      <c r="BJ3229"/>
      <c r="BK3229"/>
      <c r="BL3229"/>
      <c r="BM3229"/>
      <c r="BN3229"/>
      <c r="BO3229"/>
      <c r="BP3229"/>
      <c r="BQ3229"/>
      <c r="BR3229"/>
      <c r="BS3229"/>
      <c r="BT3229"/>
      <c r="BU3229"/>
      <c r="BV3229"/>
      <c r="BW3229"/>
      <c r="BX3229"/>
      <c r="BY3229"/>
      <c r="BZ3229"/>
      <c r="CA3229"/>
      <c r="CB3229"/>
      <c r="CC3229"/>
      <c r="CD3229"/>
      <c r="CE3229"/>
      <c r="CF3229"/>
      <c r="CG3229"/>
      <c r="CH3229"/>
      <c r="CI3229"/>
      <c r="CJ3229"/>
      <c r="CK3229"/>
      <c r="CL3229"/>
      <c r="CM3229"/>
      <c r="CN3229"/>
      <c r="CO3229"/>
      <c r="CP3229"/>
      <c r="CQ3229"/>
      <c r="CR3229"/>
      <c r="CS3229"/>
      <c r="CT3229"/>
      <c r="CU3229"/>
      <c r="CV3229"/>
    </row>
    <row r="3230" spans="10:100" x14ac:dyDescent="0.25">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c r="AT3230"/>
      <c r="AU3230"/>
      <c r="AV3230"/>
      <c r="AW3230"/>
      <c r="AX3230"/>
      <c r="AY3230"/>
      <c r="AZ3230"/>
      <c r="BA3230"/>
      <c r="BB3230"/>
      <c r="BC3230"/>
      <c r="BD3230"/>
      <c r="BE3230"/>
      <c r="BF3230"/>
      <c r="BG3230"/>
      <c r="BH3230"/>
      <c r="BI3230"/>
      <c r="BJ3230"/>
      <c r="BK3230"/>
      <c r="BL3230"/>
      <c r="BM3230"/>
      <c r="BN3230"/>
      <c r="BO3230"/>
      <c r="BP3230"/>
      <c r="BQ3230"/>
      <c r="BR3230"/>
      <c r="BS3230"/>
      <c r="BT3230"/>
      <c r="BU3230"/>
      <c r="BV3230"/>
      <c r="BW3230"/>
      <c r="BX3230"/>
      <c r="BY3230"/>
      <c r="BZ3230"/>
      <c r="CA3230"/>
      <c r="CB3230"/>
      <c r="CC3230"/>
      <c r="CD3230"/>
      <c r="CE3230"/>
      <c r="CF3230"/>
      <c r="CG3230"/>
      <c r="CH3230"/>
      <c r="CI3230"/>
      <c r="CJ3230"/>
      <c r="CK3230"/>
      <c r="CL3230"/>
      <c r="CM3230"/>
      <c r="CN3230"/>
      <c r="CO3230"/>
      <c r="CP3230"/>
      <c r="CQ3230"/>
      <c r="CR3230"/>
      <c r="CS3230"/>
      <c r="CT3230"/>
      <c r="CU3230"/>
      <c r="CV3230"/>
    </row>
    <row r="3231" spans="10:100" x14ac:dyDescent="0.25">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c r="AT3231"/>
      <c r="AU3231"/>
      <c r="AV3231"/>
      <c r="AW3231"/>
      <c r="AX3231"/>
      <c r="AY3231"/>
      <c r="AZ3231"/>
      <c r="BA3231"/>
      <c r="BB3231"/>
      <c r="BC3231"/>
      <c r="BD3231"/>
      <c r="BE3231"/>
      <c r="BF3231"/>
      <c r="BG3231"/>
      <c r="BH3231"/>
      <c r="BI3231"/>
      <c r="BJ3231"/>
      <c r="BK3231"/>
      <c r="BL3231"/>
      <c r="BM3231"/>
      <c r="BN3231"/>
      <c r="BO3231"/>
      <c r="BP3231"/>
      <c r="BQ3231"/>
      <c r="BR3231"/>
      <c r="BS3231"/>
      <c r="BT3231"/>
      <c r="BU3231"/>
      <c r="BV3231"/>
      <c r="BW3231"/>
      <c r="BX3231"/>
      <c r="BY3231"/>
      <c r="BZ3231"/>
      <c r="CA3231"/>
      <c r="CB3231"/>
      <c r="CC3231"/>
      <c r="CD3231"/>
      <c r="CE3231"/>
      <c r="CF3231"/>
      <c r="CG3231"/>
      <c r="CH3231"/>
      <c r="CI3231"/>
      <c r="CJ3231"/>
      <c r="CK3231"/>
      <c r="CL3231"/>
      <c r="CM3231"/>
      <c r="CN3231"/>
      <c r="CO3231"/>
      <c r="CP3231"/>
      <c r="CQ3231"/>
      <c r="CR3231"/>
      <c r="CS3231"/>
      <c r="CT3231"/>
      <c r="CU3231"/>
      <c r="CV3231"/>
    </row>
    <row r="3232" spans="10:100" x14ac:dyDescent="0.25">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c r="AT3232"/>
      <c r="AU3232"/>
      <c r="AV3232"/>
      <c r="AW3232"/>
      <c r="AX3232"/>
      <c r="AY3232"/>
      <c r="AZ3232"/>
      <c r="BA3232"/>
      <c r="BB3232"/>
      <c r="BC3232"/>
      <c r="BD3232"/>
      <c r="BE3232"/>
      <c r="BF3232"/>
      <c r="BG3232"/>
      <c r="BH3232"/>
      <c r="BI3232"/>
      <c r="BJ3232"/>
      <c r="BK3232"/>
      <c r="BL3232"/>
      <c r="BM3232"/>
      <c r="BN3232"/>
      <c r="BO3232"/>
      <c r="BP3232"/>
      <c r="BQ3232"/>
      <c r="BR3232"/>
      <c r="BS3232"/>
      <c r="BT3232"/>
      <c r="BU3232"/>
      <c r="BV3232"/>
      <c r="BW3232"/>
      <c r="BX3232"/>
      <c r="BY3232"/>
      <c r="BZ3232"/>
      <c r="CA3232"/>
      <c r="CB3232"/>
      <c r="CC3232"/>
      <c r="CD3232"/>
      <c r="CE3232"/>
      <c r="CF3232"/>
      <c r="CG3232"/>
      <c r="CH3232"/>
      <c r="CI3232"/>
      <c r="CJ3232"/>
      <c r="CK3232"/>
      <c r="CL3232"/>
      <c r="CM3232"/>
      <c r="CN3232"/>
      <c r="CO3232"/>
      <c r="CP3232"/>
      <c r="CQ3232"/>
      <c r="CR3232"/>
      <c r="CS3232"/>
      <c r="CT3232"/>
      <c r="CU3232"/>
      <c r="CV3232"/>
    </row>
    <row r="3233" spans="10:100" x14ac:dyDescent="0.25">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c r="AT3233"/>
      <c r="AU3233"/>
      <c r="AV3233"/>
      <c r="AW3233"/>
      <c r="AX3233"/>
      <c r="AY3233"/>
      <c r="AZ3233"/>
      <c r="BA3233"/>
      <c r="BB3233"/>
      <c r="BC3233"/>
      <c r="BD3233"/>
      <c r="BE3233"/>
      <c r="BF3233"/>
      <c r="BG3233"/>
      <c r="BH3233"/>
      <c r="BI3233"/>
      <c r="BJ3233"/>
      <c r="BK3233"/>
      <c r="BL3233"/>
      <c r="BM3233"/>
      <c r="BN3233"/>
      <c r="BO3233"/>
      <c r="BP3233"/>
      <c r="BQ3233"/>
      <c r="BR3233"/>
      <c r="BS3233"/>
      <c r="BT3233"/>
      <c r="BU3233"/>
      <c r="BV3233"/>
      <c r="BW3233"/>
      <c r="BX3233"/>
      <c r="BY3233"/>
      <c r="BZ3233"/>
      <c r="CA3233"/>
      <c r="CB3233"/>
      <c r="CC3233"/>
      <c r="CD3233"/>
      <c r="CE3233"/>
      <c r="CF3233"/>
      <c r="CG3233"/>
      <c r="CH3233"/>
      <c r="CI3233"/>
      <c r="CJ3233"/>
      <c r="CK3233"/>
      <c r="CL3233"/>
      <c r="CM3233"/>
      <c r="CN3233"/>
      <c r="CO3233"/>
      <c r="CP3233"/>
      <c r="CQ3233"/>
      <c r="CR3233"/>
      <c r="CS3233"/>
      <c r="CT3233"/>
      <c r="CU3233"/>
      <c r="CV3233"/>
    </row>
    <row r="3234" spans="10:100" x14ac:dyDescent="0.25">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c r="AT3234"/>
      <c r="AU3234"/>
      <c r="AV3234"/>
      <c r="AW3234"/>
      <c r="AX3234"/>
      <c r="AY3234"/>
      <c r="AZ3234"/>
      <c r="BA3234"/>
      <c r="BB3234"/>
      <c r="BC3234"/>
      <c r="BD3234"/>
      <c r="BE3234"/>
      <c r="BF3234"/>
      <c r="BG3234"/>
      <c r="BH3234"/>
      <c r="BI3234"/>
      <c r="BJ3234"/>
      <c r="BK3234"/>
      <c r="BL3234"/>
      <c r="BM3234"/>
      <c r="BN3234"/>
      <c r="BO3234"/>
      <c r="BP3234"/>
      <c r="BQ3234"/>
      <c r="BR3234"/>
      <c r="BS3234"/>
      <c r="BT3234"/>
      <c r="BU3234"/>
      <c r="BV3234"/>
      <c r="BW3234"/>
      <c r="BX3234"/>
      <c r="BY3234"/>
      <c r="BZ3234"/>
      <c r="CA3234"/>
      <c r="CB3234"/>
      <c r="CC3234"/>
      <c r="CD3234"/>
      <c r="CE3234"/>
      <c r="CF3234"/>
      <c r="CG3234"/>
      <c r="CH3234"/>
      <c r="CI3234"/>
      <c r="CJ3234"/>
      <c r="CK3234"/>
      <c r="CL3234"/>
      <c r="CM3234"/>
      <c r="CN3234"/>
      <c r="CO3234"/>
      <c r="CP3234"/>
      <c r="CQ3234"/>
      <c r="CR3234"/>
      <c r="CS3234"/>
      <c r="CT3234"/>
      <c r="CU3234"/>
      <c r="CV3234"/>
    </row>
    <row r="3235" spans="10:100" x14ac:dyDescent="0.2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c r="AZ3235"/>
      <c r="BA3235"/>
      <c r="BB3235"/>
      <c r="BC3235"/>
      <c r="BD3235"/>
      <c r="BE3235"/>
      <c r="BF3235"/>
      <c r="BG3235"/>
      <c r="BH3235"/>
      <c r="BI3235"/>
      <c r="BJ3235"/>
      <c r="BK3235"/>
      <c r="BL3235"/>
      <c r="BM3235"/>
      <c r="BN3235"/>
      <c r="BO3235"/>
      <c r="BP3235"/>
      <c r="BQ3235"/>
      <c r="BR3235"/>
      <c r="BS3235"/>
      <c r="BT3235"/>
      <c r="BU3235"/>
      <c r="BV3235"/>
      <c r="BW3235"/>
      <c r="BX3235"/>
      <c r="BY3235"/>
      <c r="BZ3235"/>
      <c r="CA3235"/>
      <c r="CB3235"/>
      <c r="CC3235"/>
      <c r="CD3235"/>
      <c r="CE3235"/>
      <c r="CF3235"/>
      <c r="CG3235"/>
      <c r="CH3235"/>
      <c r="CI3235"/>
      <c r="CJ3235"/>
      <c r="CK3235"/>
      <c r="CL3235"/>
      <c r="CM3235"/>
      <c r="CN3235"/>
      <c r="CO3235"/>
      <c r="CP3235"/>
      <c r="CQ3235"/>
      <c r="CR3235"/>
      <c r="CS3235"/>
      <c r="CT3235"/>
      <c r="CU3235"/>
      <c r="CV3235"/>
    </row>
    <row r="3236" spans="10:100" x14ac:dyDescent="0.25">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c r="AT3236"/>
      <c r="AU3236"/>
      <c r="AV3236"/>
      <c r="AW3236"/>
      <c r="AX3236"/>
      <c r="AY3236"/>
      <c r="AZ3236"/>
      <c r="BA3236"/>
      <c r="BB3236"/>
      <c r="BC3236"/>
      <c r="BD3236"/>
      <c r="BE3236"/>
      <c r="BF3236"/>
      <c r="BG3236"/>
      <c r="BH3236"/>
      <c r="BI3236"/>
      <c r="BJ3236"/>
      <c r="BK3236"/>
      <c r="BL3236"/>
      <c r="BM3236"/>
      <c r="BN3236"/>
      <c r="BO3236"/>
      <c r="BP3236"/>
      <c r="BQ3236"/>
      <c r="BR3236"/>
      <c r="BS3236"/>
      <c r="BT3236"/>
      <c r="BU3236"/>
      <c r="BV3236"/>
      <c r="BW3236"/>
      <c r="BX3236"/>
      <c r="BY3236"/>
      <c r="BZ3236"/>
      <c r="CA3236"/>
      <c r="CB3236"/>
      <c r="CC3236"/>
      <c r="CD3236"/>
      <c r="CE3236"/>
      <c r="CF3236"/>
      <c r="CG3236"/>
      <c r="CH3236"/>
      <c r="CI3236"/>
      <c r="CJ3236"/>
      <c r="CK3236"/>
      <c r="CL3236"/>
      <c r="CM3236"/>
      <c r="CN3236"/>
      <c r="CO3236"/>
      <c r="CP3236"/>
      <c r="CQ3236"/>
      <c r="CR3236"/>
      <c r="CS3236"/>
      <c r="CT3236"/>
      <c r="CU3236"/>
      <c r="CV3236"/>
    </row>
    <row r="3237" spans="10:100" x14ac:dyDescent="0.25">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c r="AT3237"/>
      <c r="AU3237"/>
      <c r="AV3237"/>
      <c r="AW3237"/>
      <c r="AX3237"/>
      <c r="AY3237"/>
      <c r="AZ3237"/>
      <c r="BA3237"/>
      <c r="BB3237"/>
      <c r="BC3237"/>
      <c r="BD3237"/>
      <c r="BE3237"/>
      <c r="BF3237"/>
      <c r="BG3237"/>
      <c r="BH3237"/>
      <c r="BI3237"/>
      <c r="BJ3237"/>
      <c r="BK3237"/>
      <c r="BL3237"/>
      <c r="BM3237"/>
      <c r="BN3237"/>
      <c r="BO3237"/>
      <c r="BP3237"/>
      <c r="BQ3237"/>
      <c r="BR3237"/>
      <c r="BS3237"/>
      <c r="BT3237"/>
      <c r="BU3237"/>
      <c r="BV3237"/>
      <c r="BW3237"/>
      <c r="BX3237"/>
      <c r="BY3237"/>
      <c r="BZ3237"/>
      <c r="CA3237"/>
      <c r="CB3237"/>
      <c r="CC3237"/>
      <c r="CD3237"/>
      <c r="CE3237"/>
      <c r="CF3237"/>
      <c r="CG3237"/>
      <c r="CH3237"/>
      <c r="CI3237"/>
      <c r="CJ3237"/>
      <c r="CK3237"/>
      <c r="CL3237"/>
      <c r="CM3237"/>
      <c r="CN3237"/>
      <c r="CO3237"/>
      <c r="CP3237"/>
      <c r="CQ3237"/>
      <c r="CR3237"/>
      <c r="CS3237"/>
      <c r="CT3237"/>
      <c r="CU3237"/>
      <c r="CV3237"/>
    </row>
    <row r="3238" spans="10:100" x14ac:dyDescent="0.25">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c r="AT3238"/>
      <c r="AU3238"/>
      <c r="AV3238"/>
      <c r="AW3238"/>
      <c r="AX3238"/>
      <c r="AY3238"/>
      <c r="AZ3238"/>
      <c r="BA3238"/>
      <c r="BB3238"/>
      <c r="BC3238"/>
      <c r="BD3238"/>
      <c r="BE3238"/>
      <c r="BF3238"/>
      <c r="BG3238"/>
      <c r="BH3238"/>
      <c r="BI3238"/>
      <c r="BJ3238"/>
      <c r="BK3238"/>
      <c r="BL3238"/>
      <c r="BM3238"/>
      <c r="BN3238"/>
      <c r="BO3238"/>
      <c r="BP3238"/>
      <c r="BQ3238"/>
      <c r="BR3238"/>
      <c r="BS3238"/>
      <c r="BT3238"/>
      <c r="BU3238"/>
      <c r="BV3238"/>
      <c r="BW3238"/>
      <c r="BX3238"/>
      <c r="BY3238"/>
      <c r="BZ3238"/>
      <c r="CA3238"/>
      <c r="CB3238"/>
      <c r="CC3238"/>
      <c r="CD3238"/>
      <c r="CE3238"/>
      <c r="CF3238"/>
      <c r="CG3238"/>
      <c r="CH3238"/>
      <c r="CI3238"/>
      <c r="CJ3238"/>
      <c r="CK3238"/>
      <c r="CL3238"/>
      <c r="CM3238"/>
      <c r="CN3238"/>
      <c r="CO3238"/>
      <c r="CP3238"/>
      <c r="CQ3238"/>
      <c r="CR3238"/>
      <c r="CS3238"/>
      <c r="CT3238"/>
      <c r="CU3238"/>
      <c r="CV3238"/>
    </row>
    <row r="3239" spans="10:100" x14ac:dyDescent="0.25">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c r="AT3239"/>
      <c r="AU3239"/>
      <c r="AV3239"/>
      <c r="AW3239"/>
      <c r="AX3239"/>
      <c r="AY3239"/>
      <c r="AZ3239"/>
      <c r="BA3239"/>
      <c r="BB3239"/>
      <c r="BC3239"/>
      <c r="BD3239"/>
      <c r="BE3239"/>
      <c r="BF3239"/>
      <c r="BG3239"/>
      <c r="BH3239"/>
      <c r="BI3239"/>
      <c r="BJ3239"/>
      <c r="BK3239"/>
      <c r="BL3239"/>
      <c r="BM3239"/>
      <c r="BN3239"/>
      <c r="BO3239"/>
      <c r="BP3239"/>
      <c r="BQ3239"/>
      <c r="BR3239"/>
      <c r="BS3239"/>
      <c r="BT3239"/>
      <c r="BU3239"/>
      <c r="BV3239"/>
      <c r="BW3239"/>
      <c r="BX3239"/>
      <c r="BY3239"/>
      <c r="BZ3239"/>
      <c r="CA3239"/>
      <c r="CB3239"/>
      <c r="CC3239"/>
      <c r="CD3239"/>
      <c r="CE3239"/>
      <c r="CF3239"/>
      <c r="CG3239"/>
      <c r="CH3239"/>
      <c r="CI3239"/>
      <c r="CJ3239"/>
      <c r="CK3239"/>
      <c r="CL3239"/>
      <c r="CM3239"/>
      <c r="CN3239"/>
      <c r="CO3239"/>
      <c r="CP3239"/>
      <c r="CQ3239"/>
      <c r="CR3239"/>
      <c r="CS3239"/>
      <c r="CT3239"/>
      <c r="CU3239"/>
      <c r="CV3239"/>
    </row>
    <row r="3240" spans="10:100" x14ac:dyDescent="0.25">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c r="AT3240"/>
      <c r="AU3240"/>
      <c r="AV3240"/>
      <c r="AW3240"/>
      <c r="AX3240"/>
      <c r="AY3240"/>
      <c r="AZ3240"/>
      <c r="BA3240"/>
      <c r="BB3240"/>
      <c r="BC3240"/>
      <c r="BD3240"/>
      <c r="BE3240"/>
      <c r="BF3240"/>
      <c r="BG3240"/>
      <c r="BH3240"/>
      <c r="BI3240"/>
      <c r="BJ3240"/>
      <c r="BK3240"/>
      <c r="BL3240"/>
      <c r="BM3240"/>
      <c r="BN3240"/>
      <c r="BO3240"/>
      <c r="BP3240"/>
      <c r="BQ3240"/>
      <c r="BR3240"/>
      <c r="BS3240"/>
      <c r="BT3240"/>
      <c r="BU3240"/>
      <c r="BV3240"/>
      <c r="BW3240"/>
      <c r="BX3240"/>
      <c r="BY3240"/>
      <c r="BZ3240"/>
      <c r="CA3240"/>
      <c r="CB3240"/>
      <c r="CC3240"/>
      <c r="CD3240"/>
      <c r="CE3240"/>
      <c r="CF3240"/>
      <c r="CG3240"/>
      <c r="CH3240"/>
      <c r="CI3240"/>
      <c r="CJ3240"/>
      <c r="CK3240"/>
      <c r="CL3240"/>
      <c r="CM3240"/>
      <c r="CN3240"/>
      <c r="CO3240"/>
      <c r="CP3240"/>
      <c r="CQ3240"/>
      <c r="CR3240"/>
      <c r="CS3240"/>
      <c r="CT3240"/>
      <c r="CU3240"/>
      <c r="CV3240"/>
    </row>
    <row r="3241" spans="10:100" x14ac:dyDescent="0.25">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c r="AT3241"/>
      <c r="AU3241"/>
      <c r="AV3241"/>
      <c r="AW3241"/>
      <c r="AX3241"/>
      <c r="AY3241"/>
      <c r="AZ3241"/>
      <c r="BA3241"/>
      <c r="BB3241"/>
      <c r="BC3241"/>
      <c r="BD3241"/>
      <c r="BE3241"/>
      <c r="BF3241"/>
      <c r="BG3241"/>
      <c r="BH3241"/>
      <c r="BI3241"/>
      <c r="BJ3241"/>
      <c r="BK3241"/>
      <c r="BL3241"/>
      <c r="BM3241"/>
      <c r="BN3241"/>
      <c r="BO3241"/>
      <c r="BP3241"/>
      <c r="BQ3241"/>
      <c r="BR3241"/>
      <c r="BS3241"/>
      <c r="BT3241"/>
      <c r="BU3241"/>
      <c r="BV3241"/>
      <c r="BW3241"/>
      <c r="BX3241"/>
      <c r="BY3241"/>
      <c r="BZ3241"/>
      <c r="CA3241"/>
      <c r="CB3241"/>
      <c r="CC3241"/>
      <c r="CD3241"/>
      <c r="CE3241"/>
      <c r="CF3241"/>
      <c r="CG3241"/>
      <c r="CH3241"/>
      <c r="CI3241"/>
      <c r="CJ3241"/>
      <c r="CK3241"/>
      <c r="CL3241"/>
      <c r="CM3241"/>
      <c r="CN3241"/>
      <c r="CO3241"/>
      <c r="CP3241"/>
      <c r="CQ3241"/>
      <c r="CR3241"/>
      <c r="CS3241"/>
      <c r="CT3241"/>
      <c r="CU3241"/>
      <c r="CV3241"/>
    </row>
    <row r="3242" spans="10:100" x14ac:dyDescent="0.25">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c r="AZ3242"/>
      <c r="BA3242"/>
      <c r="BB3242"/>
      <c r="BC3242"/>
      <c r="BD3242"/>
      <c r="BE3242"/>
      <c r="BF3242"/>
      <c r="BG3242"/>
      <c r="BH3242"/>
      <c r="BI3242"/>
      <c r="BJ3242"/>
      <c r="BK3242"/>
      <c r="BL3242"/>
      <c r="BM3242"/>
      <c r="BN3242"/>
      <c r="BO3242"/>
      <c r="BP3242"/>
      <c r="BQ3242"/>
      <c r="BR3242"/>
      <c r="BS3242"/>
      <c r="BT3242"/>
      <c r="BU3242"/>
      <c r="BV3242"/>
      <c r="BW3242"/>
      <c r="BX3242"/>
      <c r="BY3242"/>
      <c r="BZ3242"/>
      <c r="CA3242"/>
      <c r="CB3242"/>
      <c r="CC3242"/>
      <c r="CD3242"/>
      <c r="CE3242"/>
      <c r="CF3242"/>
      <c r="CG3242"/>
      <c r="CH3242"/>
      <c r="CI3242"/>
      <c r="CJ3242"/>
      <c r="CK3242"/>
      <c r="CL3242"/>
      <c r="CM3242"/>
      <c r="CN3242"/>
      <c r="CO3242"/>
      <c r="CP3242"/>
      <c r="CQ3242"/>
      <c r="CR3242"/>
      <c r="CS3242"/>
      <c r="CT3242"/>
      <c r="CU3242"/>
      <c r="CV3242"/>
    </row>
    <row r="3243" spans="10:100" x14ac:dyDescent="0.25">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c r="AZ3243"/>
      <c r="BA3243"/>
      <c r="BB3243"/>
      <c r="BC3243"/>
      <c r="BD3243"/>
      <c r="BE3243"/>
      <c r="BF3243"/>
      <c r="BG3243"/>
      <c r="BH3243"/>
      <c r="BI3243"/>
      <c r="BJ3243"/>
      <c r="BK3243"/>
      <c r="BL3243"/>
      <c r="BM3243"/>
      <c r="BN3243"/>
      <c r="BO3243"/>
      <c r="BP3243"/>
      <c r="BQ3243"/>
      <c r="BR3243"/>
      <c r="BS3243"/>
      <c r="BT3243"/>
      <c r="BU3243"/>
      <c r="BV3243"/>
      <c r="BW3243"/>
      <c r="BX3243"/>
      <c r="BY3243"/>
      <c r="BZ3243"/>
      <c r="CA3243"/>
      <c r="CB3243"/>
      <c r="CC3243"/>
      <c r="CD3243"/>
      <c r="CE3243"/>
      <c r="CF3243"/>
      <c r="CG3243"/>
      <c r="CH3243"/>
      <c r="CI3243"/>
      <c r="CJ3243"/>
      <c r="CK3243"/>
      <c r="CL3243"/>
      <c r="CM3243"/>
      <c r="CN3243"/>
      <c r="CO3243"/>
      <c r="CP3243"/>
      <c r="CQ3243"/>
      <c r="CR3243"/>
      <c r="CS3243"/>
      <c r="CT3243"/>
      <c r="CU3243"/>
      <c r="CV3243"/>
    </row>
    <row r="3244" spans="10:100" x14ac:dyDescent="0.25">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c r="AT3244"/>
      <c r="AU3244"/>
      <c r="AV3244"/>
      <c r="AW3244"/>
      <c r="AX3244"/>
      <c r="AY3244"/>
      <c r="AZ3244"/>
      <c r="BA3244"/>
      <c r="BB3244"/>
      <c r="BC3244"/>
      <c r="BD3244"/>
      <c r="BE3244"/>
      <c r="BF3244"/>
      <c r="BG3244"/>
      <c r="BH3244"/>
      <c r="BI3244"/>
      <c r="BJ3244"/>
      <c r="BK3244"/>
      <c r="BL3244"/>
      <c r="BM3244"/>
      <c r="BN3244"/>
      <c r="BO3244"/>
      <c r="BP3244"/>
      <c r="BQ3244"/>
      <c r="BR3244"/>
      <c r="BS3244"/>
      <c r="BT3244"/>
      <c r="BU3244"/>
      <c r="BV3244"/>
      <c r="BW3244"/>
      <c r="BX3244"/>
      <c r="BY3244"/>
      <c r="BZ3244"/>
      <c r="CA3244"/>
      <c r="CB3244"/>
      <c r="CC3244"/>
      <c r="CD3244"/>
      <c r="CE3244"/>
      <c r="CF3244"/>
      <c r="CG3244"/>
      <c r="CH3244"/>
      <c r="CI3244"/>
      <c r="CJ3244"/>
      <c r="CK3244"/>
      <c r="CL3244"/>
      <c r="CM3244"/>
      <c r="CN3244"/>
      <c r="CO3244"/>
      <c r="CP3244"/>
      <c r="CQ3244"/>
      <c r="CR3244"/>
      <c r="CS3244"/>
      <c r="CT3244"/>
      <c r="CU3244"/>
      <c r="CV3244"/>
    </row>
    <row r="3245" spans="10:100" x14ac:dyDescent="0.2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c r="AT3245"/>
      <c r="AU3245"/>
      <c r="AV3245"/>
      <c r="AW3245"/>
      <c r="AX3245"/>
      <c r="AY3245"/>
      <c r="AZ3245"/>
      <c r="BA3245"/>
      <c r="BB3245"/>
      <c r="BC3245"/>
      <c r="BD3245"/>
      <c r="BE3245"/>
      <c r="BF3245"/>
      <c r="BG3245"/>
      <c r="BH3245"/>
      <c r="BI3245"/>
      <c r="BJ3245"/>
      <c r="BK3245"/>
      <c r="BL3245"/>
      <c r="BM3245"/>
      <c r="BN3245"/>
      <c r="BO3245"/>
      <c r="BP3245"/>
      <c r="BQ3245"/>
      <c r="BR3245"/>
      <c r="BS3245"/>
      <c r="BT3245"/>
      <c r="BU3245"/>
      <c r="BV3245"/>
      <c r="BW3245"/>
      <c r="BX3245"/>
      <c r="BY3245"/>
      <c r="BZ3245"/>
      <c r="CA3245"/>
      <c r="CB3245"/>
      <c r="CC3245"/>
      <c r="CD3245"/>
      <c r="CE3245"/>
      <c r="CF3245"/>
      <c r="CG3245"/>
      <c r="CH3245"/>
      <c r="CI3245"/>
      <c r="CJ3245"/>
      <c r="CK3245"/>
      <c r="CL3245"/>
      <c r="CM3245"/>
      <c r="CN3245"/>
      <c r="CO3245"/>
      <c r="CP3245"/>
      <c r="CQ3245"/>
      <c r="CR3245"/>
      <c r="CS3245"/>
      <c r="CT3245"/>
      <c r="CU3245"/>
      <c r="CV3245"/>
    </row>
    <row r="3246" spans="10:100" x14ac:dyDescent="0.25">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c r="BA3246"/>
      <c r="BB3246"/>
      <c r="BC3246"/>
      <c r="BD3246"/>
      <c r="BE3246"/>
      <c r="BF3246"/>
      <c r="BG3246"/>
      <c r="BH3246"/>
      <c r="BI3246"/>
      <c r="BJ3246"/>
      <c r="BK3246"/>
      <c r="BL3246"/>
      <c r="BM3246"/>
      <c r="BN3246"/>
      <c r="BO3246"/>
      <c r="BP3246"/>
      <c r="BQ3246"/>
      <c r="BR3246"/>
      <c r="BS3246"/>
      <c r="BT3246"/>
      <c r="BU3246"/>
      <c r="BV3246"/>
      <c r="BW3246"/>
      <c r="BX3246"/>
      <c r="BY3246"/>
      <c r="BZ3246"/>
      <c r="CA3246"/>
      <c r="CB3246"/>
      <c r="CC3246"/>
      <c r="CD3246"/>
      <c r="CE3246"/>
      <c r="CF3246"/>
      <c r="CG3246"/>
      <c r="CH3246"/>
      <c r="CI3246"/>
      <c r="CJ3246"/>
      <c r="CK3246"/>
      <c r="CL3246"/>
      <c r="CM3246"/>
      <c r="CN3246"/>
      <c r="CO3246"/>
      <c r="CP3246"/>
      <c r="CQ3246"/>
      <c r="CR3246"/>
      <c r="CS3246"/>
      <c r="CT3246"/>
      <c r="CU3246"/>
      <c r="CV3246"/>
    </row>
    <row r="3247" spans="10:100" x14ac:dyDescent="0.25">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c r="AT3247"/>
      <c r="AU3247"/>
      <c r="AV3247"/>
      <c r="AW3247"/>
      <c r="AX3247"/>
      <c r="AY3247"/>
      <c r="AZ3247"/>
      <c r="BA3247"/>
      <c r="BB3247"/>
      <c r="BC3247"/>
      <c r="BD3247"/>
      <c r="BE3247"/>
      <c r="BF3247"/>
      <c r="BG3247"/>
      <c r="BH3247"/>
      <c r="BI3247"/>
      <c r="BJ3247"/>
      <c r="BK3247"/>
      <c r="BL3247"/>
      <c r="BM3247"/>
      <c r="BN3247"/>
      <c r="BO3247"/>
      <c r="BP3247"/>
      <c r="BQ3247"/>
      <c r="BR3247"/>
      <c r="BS3247"/>
      <c r="BT3247"/>
      <c r="BU3247"/>
      <c r="BV3247"/>
      <c r="BW3247"/>
      <c r="BX3247"/>
      <c r="BY3247"/>
      <c r="BZ3247"/>
      <c r="CA3247"/>
      <c r="CB3247"/>
      <c r="CC3247"/>
      <c r="CD3247"/>
      <c r="CE3247"/>
      <c r="CF3247"/>
      <c r="CG3247"/>
      <c r="CH3247"/>
      <c r="CI3247"/>
      <c r="CJ3247"/>
      <c r="CK3247"/>
      <c r="CL3247"/>
      <c r="CM3247"/>
      <c r="CN3247"/>
      <c r="CO3247"/>
      <c r="CP3247"/>
      <c r="CQ3247"/>
      <c r="CR3247"/>
      <c r="CS3247"/>
      <c r="CT3247"/>
      <c r="CU3247"/>
      <c r="CV3247"/>
    </row>
    <row r="3248" spans="10:100" x14ac:dyDescent="0.25">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c r="AT3248"/>
      <c r="AU3248"/>
      <c r="AV3248"/>
      <c r="AW3248"/>
      <c r="AX3248"/>
      <c r="AY3248"/>
      <c r="AZ3248"/>
      <c r="BA3248"/>
      <c r="BB3248"/>
      <c r="BC3248"/>
      <c r="BD3248"/>
      <c r="BE3248"/>
      <c r="BF3248"/>
      <c r="BG3248"/>
      <c r="BH3248"/>
      <c r="BI3248"/>
      <c r="BJ3248"/>
      <c r="BK3248"/>
      <c r="BL3248"/>
      <c r="BM3248"/>
      <c r="BN3248"/>
      <c r="BO3248"/>
      <c r="BP3248"/>
      <c r="BQ3248"/>
      <c r="BR3248"/>
      <c r="BS3248"/>
      <c r="BT3248"/>
      <c r="BU3248"/>
      <c r="BV3248"/>
      <c r="BW3248"/>
      <c r="BX3248"/>
      <c r="BY3248"/>
      <c r="BZ3248"/>
      <c r="CA3248"/>
      <c r="CB3248"/>
      <c r="CC3248"/>
      <c r="CD3248"/>
      <c r="CE3248"/>
      <c r="CF3248"/>
      <c r="CG3248"/>
      <c r="CH3248"/>
      <c r="CI3248"/>
      <c r="CJ3248"/>
      <c r="CK3248"/>
      <c r="CL3248"/>
      <c r="CM3248"/>
      <c r="CN3248"/>
      <c r="CO3248"/>
      <c r="CP3248"/>
      <c r="CQ3248"/>
      <c r="CR3248"/>
      <c r="CS3248"/>
      <c r="CT3248"/>
      <c r="CU3248"/>
      <c r="CV3248"/>
    </row>
    <row r="3249" spans="10:100" x14ac:dyDescent="0.25">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c r="AT3249"/>
      <c r="AU3249"/>
      <c r="AV3249"/>
      <c r="AW3249"/>
      <c r="AX3249"/>
      <c r="AY3249"/>
      <c r="AZ3249"/>
      <c r="BA3249"/>
      <c r="BB3249"/>
      <c r="BC3249"/>
      <c r="BD3249"/>
      <c r="BE3249"/>
      <c r="BF3249"/>
      <c r="BG3249"/>
      <c r="BH3249"/>
      <c r="BI3249"/>
      <c r="BJ3249"/>
      <c r="BK3249"/>
      <c r="BL3249"/>
      <c r="BM3249"/>
      <c r="BN3249"/>
      <c r="BO3249"/>
      <c r="BP3249"/>
      <c r="BQ3249"/>
      <c r="BR3249"/>
      <c r="BS3249"/>
      <c r="BT3249"/>
      <c r="BU3249"/>
      <c r="BV3249"/>
      <c r="BW3249"/>
      <c r="BX3249"/>
      <c r="BY3249"/>
      <c r="BZ3249"/>
      <c r="CA3249"/>
      <c r="CB3249"/>
      <c r="CC3249"/>
      <c r="CD3249"/>
      <c r="CE3249"/>
      <c r="CF3249"/>
      <c r="CG3249"/>
      <c r="CH3249"/>
      <c r="CI3249"/>
      <c r="CJ3249"/>
      <c r="CK3249"/>
      <c r="CL3249"/>
      <c r="CM3249"/>
      <c r="CN3249"/>
      <c r="CO3249"/>
      <c r="CP3249"/>
      <c r="CQ3249"/>
      <c r="CR3249"/>
      <c r="CS3249"/>
      <c r="CT3249"/>
      <c r="CU3249"/>
      <c r="CV3249"/>
    </row>
    <row r="3250" spans="10:100" x14ac:dyDescent="0.25">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c r="AT3250"/>
      <c r="AU3250"/>
      <c r="AV3250"/>
      <c r="AW3250"/>
      <c r="AX3250"/>
      <c r="AY3250"/>
      <c r="AZ3250"/>
      <c r="BA3250"/>
      <c r="BB3250"/>
      <c r="BC3250"/>
      <c r="BD3250"/>
      <c r="BE3250"/>
      <c r="BF3250"/>
      <c r="BG3250"/>
      <c r="BH3250"/>
      <c r="BI3250"/>
      <c r="BJ3250"/>
      <c r="BK3250"/>
      <c r="BL3250"/>
      <c r="BM3250"/>
      <c r="BN3250"/>
      <c r="BO3250"/>
      <c r="BP3250"/>
      <c r="BQ3250"/>
      <c r="BR3250"/>
      <c r="BS3250"/>
      <c r="BT3250"/>
      <c r="BU3250"/>
      <c r="BV3250"/>
      <c r="BW3250"/>
      <c r="BX3250"/>
      <c r="BY3250"/>
      <c r="BZ3250"/>
      <c r="CA3250"/>
      <c r="CB3250"/>
      <c r="CC3250"/>
      <c r="CD3250"/>
      <c r="CE3250"/>
      <c r="CF3250"/>
      <c r="CG3250"/>
      <c r="CH3250"/>
      <c r="CI3250"/>
      <c r="CJ3250"/>
      <c r="CK3250"/>
      <c r="CL3250"/>
      <c r="CM3250"/>
      <c r="CN3250"/>
      <c r="CO3250"/>
      <c r="CP3250"/>
      <c r="CQ3250"/>
      <c r="CR3250"/>
      <c r="CS3250"/>
      <c r="CT3250"/>
      <c r="CU3250"/>
      <c r="CV3250"/>
    </row>
    <row r="3251" spans="10:100" x14ac:dyDescent="0.25">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c r="AT3251"/>
      <c r="AU3251"/>
      <c r="AV3251"/>
      <c r="AW3251"/>
      <c r="AX3251"/>
      <c r="AY3251"/>
      <c r="AZ3251"/>
      <c r="BA3251"/>
      <c r="BB3251"/>
      <c r="BC3251"/>
      <c r="BD3251"/>
      <c r="BE3251"/>
      <c r="BF3251"/>
      <c r="BG3251"/>
      <c r="BH3251"/>
      <c r="BI3251"/>
      <c r="BJ3251"/>
      <c r="BK3251"/>
      <c r="BL3251"/>
      <c r="BM3251"/>
      <c r="BN3251"/>
      <c r="BO3251"/>
      <c r="BP3251"/>
      <c r="BQ3251"/>
      <c r="BR3251"/>
      <c r="BS3251"/>
      <c r="BT3251"/>
      <c r="BU3251"/>
      <c r="BV3251"/>
      <c r="BW3251"/>
      <c r="BX3251"/>
      <c r="BY3251"/>
      <c r="BZ3251"/>
      <c r="CA3251"/>
      <c r="CB3251"/>
      <c r="CC3251"/>
      <c r="CD3251"/>
      <c r="CE3251"/>
      <c r="CF3251"/>
      <c r="CG3251"/>
      <c r="CH3251"/>
      <c r="CI3251"/>
      <c r="CJ3251"/>
      <c r="CK3251"/>
      <c r="CL3251"/>
      <c r="CM3251"/>
      <c r="CN3251"/>
      <c r="CO3251"/>
      <c r="CP3251"/>
      <c r="CQ3251"/>
      <c r="CR3251"/>
      <c r="CS3251"/>
      <c r="CT3251"/>
      <c r="CU3251"/>
      <c r="CV3251"/>
    </row>
    <row r="3252" spans="10:100" x14ac:dyDescent="0.25">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c r="AT3252"/>
      <c r="AU3252"/>
      <c r="AV3252"/>
      <c r="AW3252"/>
      <c r="AX3252"/>
      <c r="AY3252"/>
      <c r="AZ3252"/>
      <c r="BA3252"/>
      <c r="BB3252"/>
      <c r="BC3252"/>
      <c r="BD3252"/>
      <c r="BE3252"/>
      <c r="BF3252"/>
      <c r="BG3252"/>
      <c r="BH3252"/>
      <c r="BI3252"/>
      <c r="BJ3252"/>
      <c r="BK3252"/>
      <c r="BL3252"/>
      <c r="BM3252"/>
      <c r="BN3252"/>
      <c r="BO3252"/>
      <c r="BP3252"/>
      <c r="BQ3252"/>
      <c r="BR3252"/>
      <c r="BS3252"/>
      <c r="BT3252"/>
      <c r="BU3252"/>
      <c r="BV3252"/>
      <c r="BW3252"/>
      <c r="BX3252"/>
      <c r="BY3252"/>
      <c r="BZ3252"/>
      <c r="CA3252"/>
      <c r="CB3252"/>
      <c r="CC3252"/>
      <c r="CD3252"/>
      <c r="CE3252"/>
      <c r="CF3252"/>
      <c r="CG3252"/>
      <c r="CH3252"/>
      <c r="CI3252"/>
      <c r="CJ3252"/>
      <c r="CK3252"/>
      <c r="CL3252"/>
      <c r="CM3252"/>
      <c r="CN3252"/>
      <c r="CO3252"/>
      <c r="CP3252"/>
      <c r="CQ3252"/>
      <c r="CR3252"/>
      <c r="CS3252"/>
      <c r="CT3252"/>
      <c r="CU3252"/>
      <c r="CV3252"/>
    </row>
    <row r="3253" spans="10:100" x14ac:dyDescent="0.25">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c r="AT3253"/>
      <c r="AU3253"/>
      <c r="AV3253"/>
      <c r="AW3253"/>
      <c r="AX3253"/>
      <c r="AY3253"/>
      <c r="AZ3253"/>
      <c r="BA3253"/>
      <c r="BB3253"/>
      <c r="BC3253"/>
      <c r="BD3253"/>
      <c r="BE3253"/>
      <c r="BF3253"/>
      <c r="BG3253"/>
      <c r="BH3253"/>
      <c r="BI3253"/>
      <c r="BJ3253"/>
      <c r="BK3253"/>
      <c r="BL3253"/>
      <c r="BM3253"/>
      <c r="BN3253"/>
      <c r="BO3253"/>
      <c r="BP3253"/>
      <c r="BQ3253"/>
      <c r="BR3253"/>
      <c r="BS3253"/>
      <c r="BT3253"/>
      <c r="BU3253"/>
      <c r="BV3253"/>
      <c r="BW3253"/>
      <c r="BX3253"/>
      <c r="BY3253"/>
      <c r="BZ3253"/>
      <c r="CA3253"/>
      <c r="CB3253"/>
      <c r="CC3253"/>
      <c r="CD3253"/>
      <c r="CE3253"/>
      <c r="CF3253"/>
      <c r="CG3253"/>
      <c r="CH3253"/>
      <c r="CI3253"/>
      <c r="CJ3253"/>
      <c r="CK3253"/>
      <c r="CL3253"/>
      <c r="CM3253"/>
      <c r="CN3253"/>
      <c r="CO3253"/>
      <c r="CP3253"/>
      <c r="CQ3253"/>
      <c r="CR3253"/>
      <c r="CS3253"/>
      <c r="CT3253"/>
      <c r="CU3253"/>
      <c r="CV3253"/>
    </row>
    <row r="3254" spans="10:100" x14ac:dyDescent="0.25">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c r="AT3254"/>
      <c r="AU3254"/>
      <c r="AV3254"/>
      <c r="AW3254"/>
      <c r="AX3254"/>
      <c r="AY3254"/>
      <c r="AZ3254"/>
      <c r="BA3254"/>
      <c r="BB3254"/>
      <c r="BC3254"/>
      <c r="BD3254"/>
      <c r="BE3254"/>
      <c r="BF3254"/>
      <c r="BG3254"/>
      <c r="BH3254"/>
      <c r="BI3254"/>
      <c r="BJ3254"/>
      <c r="BK3254"/>
      <c r="BL3254"/>
      <c r="BM3254"/>
      <c r="BN3254"/>
      <c r="BO3254"/>
      <c r="BP3254"/>
      <c r="BQ3254"/>
      <c r="BR3254"/>
      <c r="BS3254"/>
      <c r="BT3254"/>
      <c r="BU3254"/>
      <c r="BV3254"/>
      <c r="BW3254"/>
      <c r="BX3254"/>
      <c r="BY3254"/>
      <c r="BZ3254"/>
      <c r="CA3254"/>
      <c r="CB3254"/>
      <c r="CC3254"/>
      <c r="CD3254"/>
      <c r="CE3254"/>
      <c r="CF3254"/>
      <c r="CG3254"/>
      <c r="CH3254"/>
      <c r="CI3254"/>
      <c r="CJ3254"/>
      <c r="CK3254"/>
      <c r="CL3254"/>
      <c r="CM3254"/>
      <c r="CN3254"/>
      <c r="CO3254"/>
      <c r="CP3254"/>
      <c r="CQ3254"/>
      <c r="CR3254"/>
      <c r="CS3254"/>
      <c r="CT3254"/>
      <c r="CU3254"/>
      <c r="CV3254"/>
    </row>
    <row r="3255" spans="10:100" x14ac:dyDescent="0.2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c r="AT3255"/>
      <c r="AU3255"/>
      <c r="AV3255"/>
      <c r="AW3255"/>
      <c r="AX3255"/>
      <c r="AY3255"/>
      <c r="AZ3255"/>
      <c r="BA3255"/>
      <c r="BB3255"/>
      <c r="BC3255"/>
      <c r="BD3255"/>
      <c r="BE3255"/>
      <c r="BF3255"/>
      <c r="BG3255"/>
      <c r="BH3255"/>
      <c r="BI3255"/>
      <c r="BJ3255"/>
      <c r="BK3255"/>
      <c r="BL3255"/>
      <c r="BM3255"/>
      <c r="BN3255"/>
      <c r="BO3255"/>
      <c r="BP3255"/>
      <c r="BQ3255"/>
      <c r="BR3255"/>
      <c r="BS3255"/>
      <c r="BT3255"/>
      <c r="BU3255"/>
      <c r="BV3255"/>
      <c r="BW3255"/>
      <c r="BX3255"/>
      <c r="BY3255"/>
      <c r="BZ3255"/>
      <c r="CA3255"/>
      <c r="CB3255"/>
      <c r="CC3255"/>
      <c r="CD3255"/>
      <c r="CE3255"/>
      <c r="CF3255"/>
      <c r="CG3255"/>
      <c r="CH3255"/>
      <c r="CI3255"/>
      <c r="CJ3255"/>
      <c r="CK3255"/>
      <c r="CL3255"/>
      <c r="CM3255"/>
      <c r="CN3255"/>
      <c r="CO3255"/>
      <c r="CP3255"/>
      <c r="CQ3255"/>
      <c r="CR3255"/>
      <c r="CS3255"/>
      <c r="CT3255"/>
      <c r="CU3255"/>
      <c r="CV3255"/>
    </row>
    <row r="3256" spans="10:100" x14ac:dyDescent="0.25">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c r="AT3256"/>
      <c r="AU3256"/>
      <c r="AV3256"/>
      <c r="AW3256"/>
      <c r="AX3256"/>
      <c r="AY3256"/>
      <c r="AZ3256"/>
      <c r="BA3256"/>
      <c r="BB3256"/>
      <c r="BC3256"/>
      <c r="BD3256"/>
      <c r="BE3256"/>
      <c r="BF3256"/>
      <c r="BG3256"/>
      <c r="BH3256"/>
      <c r="BI3256"/>
      <c r="BJ3256"/>
      <c r="BK3256"/>
      <c r="BL3256"/>
      <c r="BM3256"/>
      <c r="BN3256"/>
      <c r="BO3256"/>
      <c r="BP3256"/>
      <c r="BQ3256"/>
      <c r="BR3256"/>
      <c r="BS3256"/>
      <c r="BT3256"/>
      <c r="BU3256"/>
      <c r="BV3256"/>
      <c r="BW3256"/>
      <c r="BX3256"/>
      <c r="BY3256"/>
      <c r="BZ3256"/>
      <c r="CA3256"/>
      <c r="CB3256"/>
      <c r="CC3256"/>
      <c r="CD3256"/>
      <c r="CE3256"/>
      <c r="CF3256"/>
      <c r="CG3256"/>
      <c r="CH3256"/>
      <c r="CI3256"/>
      <c r="CJ3256"/>
      <c r="CK3256"/>
      <c r="CL3256"/>
      <c r="CM3256"/>
      <c r="CN3256"/>
      <c r="CO3256"/>
      <c r="CP3256"/>
      <c r="CQ3256"/>
      <c r="CR3256"/>
      <c r="CS3256"/>
      <c r="CT3256"/>
      <c r="CU3256"/>
      <c r="CV3256"/>
    </row>
    <row r="3257" spans="10:100" x14ac:dyDescent="0.25">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c r="AT3257"/>
      <c r="AU3257"/>
      <c r="AV3257"/>
      <c r="AW3257"/>
      <c r="AX3257"/>
      <c r="AY3257"/>
      <c r="AZ3257"/>
      <c r="BA3257"/>
      <c r="BB3257"/>
      <c r="BC3257"/>
      <c r="BD3257"/>
      <c r="BE3257"/>
      <c r="BF3257"/>
      <c r="BG3257"/>
      <c r="BH3257"/>
      <c r="BI3257"/>
      <c r="BJ3257"/>
      <c r="BK3257"/>
      <c r="BL3257"/>
      <c r="BM3257"/>
      <c r="BN3257"/>
      <c r="BO3257"/>
      <c r="BP3257"/>
      <c r="BQ3257"/>
      <c r="BR3257"/>
      <c r="BS3257"/>
      <c r="BT3257"/>
      <c r="BU3257"/>
      <c r="BV3257"/>
      <c r="BW3257"/>
      <c r="BX3257"/>
      <c r="BY3257"/>
      <c r="BZ3257"/>
      <c r="CA3257"/>
      <c r="CB3257"/>
      <c r="CC3257"/>
      <c r="CD3257"/>
      <c r="CE3257"/>
      <c r="CF3257"/>
      <c r="CG3257"/>
      <c r="CH3257"/>
      <c r="CI3257"/>
      <c r="CJ3257"/>
      <c r="CK3257"/>
      <c r="CL3257"/>
      <c r="CM3257"/>
      <c r="CN3257"/>
      <c r="CO3257"/>
      <c r="CP3257"/>
      <c r="CQ3257"/>
      <c r="CR3257"/>
      <c r="CS3257"/>
      <c r="CT3257"/>
      <c r="CU3257"/>
      <c r="CV3257"/>
    </row>
    <row r="3258" spans="10:100" x14ac:dyDescent="0.25">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c r="AT3258"/>
      <c r="AU3258"/>
      <c r="AV3258"/>
      <c r="AW3258"/>
      <c r="AX3258"/>
      <c r="AY3258"/>
      <c r="AZ3258"/>
      <c r="BA3258"/>
      <c r="BB3258"/>
      <c r="BC3258"/>
      <c r="BD3258"/>
      <c r="BE3258"/>
      <c r="BF3258"/>
      <c r="BG3258"/>
      <c r="BH3258"/>
      <c r="BI3258"/>
      <c r="BJ3258"/>
      <c r="BK3258"/>
      <c r="BL3258"/>
      <c r="BM3258"/>
      <c r="BN3258"/>
      <c r="BO3258"/>
      <c r="BP3258"/>
      <c r="BQ3258"/>
      <c r="BR3258"/>
      <c r="BS3258"/>
      <c r="BT3258"/>
      <c r="BU3258"/>
      <c r="BV3258"/>
      <c r="BW3258"/>
      <c r="BX3258"/>
      <c r="BY3258"/>
      <c r="BZ3258"/>
      <c r="CA3258"/>
      <c r="CB3258"/>
      <c r="CC3258"/>
      <c r="CD3258"/>
      <c r="CE3258"/>
      <c r="CF3258"/>
      <c r="CG3258"/>
      <c r="CH3258"/>
      <c r="CI3258"/>
      <c r="CJ3258"/>
      <c r="CK3258"/>
      <c r="CL3258"/>
      <c r="CM3258"/>
      <c r="CN3258"/>
      <c r="CO3258"/>
      <c r="CP3258"/>
      <c r="CQ3258"/>
      <c r="CR3258"/>
      <c r="CS3258"/>
      <c r="CT3258"/>
      <c r="CU3258"/>
      <c r="CV3258"/>
    </row>
    <row r="3259" spans="10:100" x14ac:dyDescent="0.25">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c r="AT3259"/>
      <c r="AU3259"/>
      <c r="AV3259"/>
      <c r="AW3259"/>
      <c r="AX3259"/>
      <c r="AY3259"/>
      <c r="AZ3259"/>
      <c r="BA3259"/>
      <c r="BB3259"/>
      <c r="BC3259"/>
      <c r="BD3259"/>
      <c r="BE3259"/>
      <c r="BF3259"/>
      <c r="BG3259"/>
      <c r="BH3259"/>
      <c r="BI3259"/>
      <c r="BJ3259"/>
      <c r="BK3259"/>
      <c r="BL3259"/>
      <c r="BM3259"/>
      <c r="BN3259"/>
      <c r="BO3259"/>
      <c r="BP3259"/>
      <c r="BQ3259"/>
      <c r="BR3259"/>
      <c r="BS3259"/>
      <c r="BT3259"/>
      <c r="BU3259"/>
      <c r="BV3259"/>
      <c r="BW3259"/>
      <c r="BX3259"/>
      <c r="BY3259"/>
      <c r="BZ3259"/>
      <c r="CA3259"/>
      <c r="CB3259"/>
      <c r="CC3259"/>
      <c r="CD3259"/>
      <c r="CE3259"/>
      <c r="CF3259"/>
      <c r="CG3259"/>
      <c r="CH3259"/>
      <c r="CI3259"/>
      <c r="CJ3259"/>
      <c r="CK3259"/>
      <c r="CL3259"/>
      <c r="CM3259"/>
      <c r="CN3259"/>
      <c r="CO3259"/>
      <c r="CP3259"/>
      <c r="CQ3259"/>
      <c r="CR3259"/>
      <c r="CS3259"/>
      <c r="CT3259"/>
      <c r="CU3259"/>
      <c r="CV3259"/>
    </row>
    <row r="3260" spans="10:100" x14ac:dyDescent="0.25">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c r="AT3260"/>
      <c r="AU3260"/>
      <c r="AV3260"/>
      <c r="AW3260"/>
      <c r="AX3260"/>
      <c r="AY3260"/>
      <c r="AZ3260"/>
      <c r="BA3260"/>
      <c r="BB3260"/>
      <c r="BC3260"/>
      <c r="BD3260"/>
      <c r="BE3260"/>
      <c r="BF3260"/>
      <c r="BG3260"/>
      <c r="BH3260"/>
      <c r="BI3260"/>
      <c r="BJ3260"/>
      <c r="BK3260"/>
      <c r="BL3260"/>
      <c r="BM3260"/>
      <c r="BN3260"/>
      <c r="BO3260"/>
      <c r="BP3260"/>
      <c r="BQ3260"/>
      <c r="BR3260"/>
      <c r="BS3260"/>
      <c r="BT3260"/>
      <c r="BU3260"/>
      <c r="BV3260"/>
      <c r="BW3260"/>
      <c r="BX3260"/>
      <c r="BY3260"/>
      <c r="BZ3260"/>
      <c r="CA3260"/>
      <c r="CB3260"/>
      <c r="CC3260"/>
      <c r="CD3260"/>
      <c r="CE3260"/>
      <c r="CF3260"/>
      <c r="CG3260"/>
      <c r="CH3260"/>
      <c r="CI3260"/>
      <c r="CJ3260"/>
      <c r="CK3260"/>
      <c r="CL3260"/>
      <c r="CM3260"/>
      <c r="CN3260"/>
      <c r="CO3260"/>
      <c r="CP3260"/>
      <c r="CQ3260"/>
      <c r="CR3260"/>
      <c r="CS3260"/>
      <c r="CT3260"/>
      <c r="CU3260"/>
      <c r="CV3260"/>
    </row>
    <row r="3261" spans="10:100" x14ac:dyDescent="0.25">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c r="AT3261"/>
      <c r="AU3261"/>
      <c r="AV3261"/>
      <c r="AW3261"/>
      <c r="AX3261"/>
      <c r="AY3261"/>
      <c r="AZ3261"/>
      <c r="BA3261"/>
      <c r="BB3261"/>
      <c r="BC3261"/>
      <c r="BD3261"/>
      <c r="BE3261"/>
      <c r="BF3261"/>
      <c r="BG3261"/>
      <c r="BH3261"/>
      <c r="BI3261"/>
      <c r="BJ3261"/>
      <c r="BK3261"/>
      <c r="BL3261"/>
      <c r="BM3261"/>
      <c r="BN3261"/>
      <c r="BO3261"/>
      <c r="BP3261"/>
      <c r="BQ3261"/>
      <c r="BR3261"/>
      <c r="BS3261"/>
      <c r="BT3261"/>
      <c r="BU3261"/>
      <c r="BV3261"/>
      <c r="BW3261"/>
      <c r="BX3261"/>
      <c r="BY3261"/>
      <c r="BZ3261"/>
      <c r="CA3261"/>
      <c r="CB3261"/>
      <c r="CC3261"/>
      <c r="CD3261"/>
      <c r="CE3261"/>
      <c r="CF3261"/>
      <c r="CG3261"/>
      <c r="CH3261"/>
      <c r="CI3261"/>
      <c r="CJ3261"/>
      <c r="CK3261"/>
      <c r="CL3261"/>
      <c r="CM3261"/>
      <c r="CN3261"/>
      <c r="CO3261"/>
      <c r="CP3261"/>
      <c r="CQ3261"/>
      <c r="CR3261"/>
      <c r="CS3261"/>
      <c r="CT3261"/>
      <c r="CU3261"/>
      <c r="CV3261"/>
    </row>
    <row r="3262" spans="10:100" x14ac:dyDescent="0.25">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c r="AT3262"/>
      <c r="AU3262"/>
      <c r="AV3262"/>
      <c r="AW3262"/>
      <c r="AX3262"/>
      <c r="AY3262"/>
      <c r="AZ3262"/>
      <c r="BA3262"/>
      <c r="BB3262"/>
      <c r="BC3262"/>
      <c r="BD3262"/>
      <c r="BE3262"/>
      <c r="BF3262"/>
      <c r="BG3262"/>
      <c r="BH3262"/>
      <c r="BI3262"/>
      <c r="BJ3262"/>
      <c r="BK3262"/>
      <c r="BL3262"/>
      <c r="BM3262"/>
      <c r="BN3262"/>
      <c r="BO3262"/>
      <c r="BP3262"/>
      <c r="BQ3262"/>
      <c r="BR3262"/>
      <c r="BS3262"/>
      <c r="BT3262"/>
      <c r="BU3262"/>
      <c r="BV3262"/>
      <c r="BW3262"/>
      <c r="BX3262"/>
      <c r="BY3262"/>
      <c r="BZ3262"/>
      <c r="CA3262"/>
      <c r="CB3262"/>
      <c r="CC3262"/>
      <c r="CD3262"/>
      <c r="CE3262"/>
      <c r="CF3262"/>
      <c r="CG3262"/>
      <c r="CH3262"/>
      <c r="CI3262"/>
      <c r="CJ3262"/>
      <c r="CK3262"/>
      <c r="CL3262"/>
      <c r="CM3262"/>
      <c r="CN3262"/>
      <c r="CO3262"/>
      <c r="CP3262"/>
      <c r="CQ3262"/>
      <c r="CR3262"/>
      <c r="CS3262"/>
      <c r="CT3262"/>
      <c r="CU3262"/>
      <c r="CV3262"/>
    </row>
    <row r="3263" spans="10:100" x14ac:dyDescent="0.25">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c r="AT3263"/>
      <c r="AU3263"/>
      <c r="AV3263"/>
      <c r="AW3263"/>
      <c r="AX3263"/>
      <c r="AY3263"/>
      <c r="AZ3263"/>
      <c r="BA3263"/>
      <c r="BB3263"/>
      <c r="BC3263"/>
      <c r="BD3263"/>
      <c r="BE3263"/>
      <c r="BF3263"/>
      <c r="BG3263"/>
      <c r="BH3263"/>
      <c r="BI3263"/>
      <c r="BJ3263"/>
      <c r="BK3263"/>
      <c r="BL3263"/>
      <c r="BM3263"/>
      <c r="BN3263"/>
      <c r="BO3263"/>
      <c r="BP3263"/>
      <c r="BQ3263"/>
      <c r="BR3263"/>
      <c r="BS3263"/>
      <c r="BT3263"/>
      <c r="BU3263"/>
      <c r="BV3263"/>
      <c r="BW3263"/>
      <c r="BX3263"/>
      <c r="BY3263"/>
      <c r="BZ3263"/>
      <c r="CA3263"/>
      <c r="CB3263"/>
      <c r="CC3263"/>
      <c r="CD3263"/>
      <c r="CE3263"/>
      <c r="CF3263"/>
      <c r="CG3263"/>
      <c r="CH3263"/>
      <c r="CI3263"/>
      <c r="CJ3263"/>
      <c r="CK3263"/>
      <c r="CL3263"/>
      <c r="CM3263"/>
      <c r="CN3263"/>
      <c r="CO3263"/>
      <c r="CP3263"/>
      <c r="CQ3263"/>
      <c r="CR3263"/>
      <c r="CS3263"/>
      <c r="CT3263"/>
      <c r="CU3263"/>
      <c r="CV3263"/>
    </row>
    <row r="3264" spans="10:100" x14ac:dyDescent="0.25">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c r="AT3264"/>
      <c r="AU3264"/>
      <c r="AV3264"/>
      <c r="AW3264"/>
      <c r="AX3264"/>
      <c r="AY3264"/>
      <c r="AZ3264"/>
      <c r="BA3264"/>
      <c r="BB3264"/>
      <c r="BC3264"/>
      <c r="BD3264"/>
      <c r="BE3264"/>
      <c r="BF3264"/>
      <c r="BG3264"/>
      <c r="BH3264"/>
      <c r="BI3264"/>
      <c r="BJ3264"/>
      <c r="BK3264"/>
      <c r="BL3264"/>
      <c r="BM3264"/>
      <c r="BN3264"/>
      <c r="BO3264"/>
      <c r="BP3264"/>
      <c r="BQ3264"/>
      <c r="BR3264"/>
      <c r="BS3264"/>
      <c r="BT3264"/>
      <c r="BU3264"/>
      <c r="BV3264"/>
      <c r="BW3264"/>
      <c r="BX3264"/>
      <c r="BY3264"/>
      <c r="BZ3264"/>
      <c r="CA3264"/>
      <c r="CB3264"/>
      <c r="CC3264"/>
      <c r="CD3264"/>
      <c r="CE3264"/>
      <c r="CF3264"/>
      <c r="CG3264"/>
      <c r="CH3264"/>
      <c r="CI3264"/>
      <c r="CJ3264"/>
      <c r="CK3264"/>
      <c r="CL3264"/>
      <c r="CM3264"/>
      <c r="CN3264"/>
      <c r="CO3264"/>
      <c r="CP3264"/>
      <c r="CQ3264"/>
      <c r="CR3264"/>
      <c r="CS3264"/>
      <c r="CT3264"/>
      <c r="CU3264"/>
      <c r="CV3264"/>
    </row>
    <row r="3265" spans="10:100" x14ac:dyDescent="0.2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c r="AT3265"/>
      <c r="AU3265"/>
      <c r="AV3265"/>
      <c r="AW3265"/>
      <c r="AX3265"/>
      <c r="AY3265"/>
      <c r="AZ3265"/>
      <c r="BA3265"/>
      <c r="BB3265"/>
      <c r="BC3265"/>
      <c r="BD3265"/>
      <c r="BE3265"/>
      <c r="BF3265"/>
      <c r="BG3265"/>
      <c r="BH3265"/>
      <c r="BI3265"/>
      <c r="BJ3265"/>
      <c r="BK3265"/>
      <c r="BL3265"/>
      <c r="BM3265"/>
      <c r="BN3265"/>
      <c r="BO3265"/>
      <c r="BP3265"/>
      <c r="BQ3265"/>
      <c r="BR3265"/>
      <c r="BS3265"/>
      <c r="BT3265"/>
      <c r="BU3265"/>
      <c r="BV3265"/>
      <c r="BW3265"/>
      <c r="BX3265"/>
      <c r="BY3265"/>
      <c r="BZ3265"/>
      <c r="CA3265"/>
      <c r="CB3265"/>
      <c r="CC3265"/>
      <c r="CD3265"/>
      <c r="CE3265"/>
      <c r="CF3265"/>
      <c r="CG3265"/>
      <c r="CH3265"/>
      <c r="CI3265"/>
      <c r="CJ3265"/>
      <c r="CK3265"/>
      <c r="CL3265"/>
      <c r="CM3265"/>
      <c r="CN3265"/>
      <c r="CO3265"/>
      <c r="CP3265"/>
      <c r="CQ3265"/>
      <c r="CR3265"/>
      <c r="CS3265"/>
      <c r="CT3265"/>
      <c r="CU3265"/>
      <c r="CV3265"/>
    </row>
    <row r="3266" spans="10:100" x14ac:dyDescent="0.25">
      <c r="J3266"/>
      <c r="K3266"/>
      <c r="L3266"/>
      <c r="M3266"/>
      <c r="N3266"/>
      <c r="O3266"/>
      <c r="P3266"/>
      <c r="Q3266"/>
      <c r="R3266"/>
      <c r="S3266"/>
      <c r="T3266"/>
      <c r="U3266"/>
      <c r="V3266"/>
      <c r="W3266"/>
      <c r="X3266"/>
      <c r="Y3266"/>
      <c r="Z3266"/>
      <c r="AA3266"/>
      <c r="AB3266"/>
      <c r="AC3266"/>
      <c r="AD3266"/>
      <c r="AE3266"/>
      <c r="AF3266"/>
      <c r="AG3266"/>
      <c r="AH3266"/>
      <c r="AI3266"/>
      <c r="AJ3266"/>
      <c r="AK3266"/>
      <c r="AL3266"/>
      <c r="AM3266"/>
      <c r="AN3266"/>
      <c r="AO3266"/>
      <c r="AP3266"/>
      <c r="AQ3266"/>
      <c r="AR3266"/>
      <c r="AS3266"/>
      <c r="AT3266"/>
      <c r="AU3266"/>
      <c r="AV3266"/>
      <c r="AW3266"/>
      <c r="AX3266"/>
      <c r="AY3266"/>
      <c r="AZ3266"/>
      <c r="BA3266"/>
      <c r="BB3266"/>
      <c r="BC3266"/>
      <c r="BD3266"/>
      <c r="BE3266"/>
      <c r="BF3266"/>
      <c r="BG3266"/>
      <c r="BH3266"/>
      <c r="BI3266"/>
      <c r="BJ3266"/>
      <c r="BK3266"/>
      <c r="BL3266"/>
      <c r="BM3266"/>
      <c r="BN3266"/>
      <c r="BO3266"/>
      <c r="BP3266"/>
      <c r="BQ3266"/>
      <c r="BR3266"/>
      <c r="BS3266"/>
      <c r="BT3266"/>
      <c r="BU3266"/>
      <c r="BV3266"/>
      <c r="BW3266"/>
      <c r="BX3266"/>
      <c r="BY3266"/>
      <c r="BZ3266"/>
      <c r="CA3266"/>
      <c r="CB3266"/>
      <c r="CC3266"/>
      <c r="CD3266"/>
      <c r="CE3266"/>
      <c r="CF3266"/>
      <c r="CG3266"/>
      <c r="CH3266"/>
      <c r="CI3266"/>
      <c r="CJ3266"/>
      <c r="CK3266"/>
      <c r="CL3266"/>
      <c r="CM3266"/>
      <c r="CN3266"/>
      <c r="CO3266"/>
      <c r="CP3266"/>
      <c r="CQ3266"/>
      <c r="CR3266"/>
      <c r="CS3266"/>
      <c r="CT3266"/>
      <c r="CU3266"/>
      <c r="CV3266"/>
    </row>
    <row r="3267" spans="10:100" x14ac:dyDescent="0.25">
      <c r="J3267"/>
      <c r="K3267"/>
      <c r="L3267"/>
      <c r="M3267"/>
      <c r="N3267"/>
      <c r="O3267"/>
      <c r="P3267"/>
      <c r="Q3267"/>
      <c r="R3267"/>
      <c r="S3267"/>
      <c r="T3267"/>
      <c r="U3267"/>
      <c r="V3267"/>
      <c r="W3267"/>
      <c r="X3267"/>
      <c r="Y3267"/>
      <c r="Z3267"/>
      <c r="AA3267"/>
      <c r="AB3267"/>
      <c r="AC3267"/>
      <c r="AD3267"/>
      <c r="AE3267"/>
      <c r="AF3267"/>
      <c r="AG3267"/>
      <c r="AH3267"/>
      <c r="AI3267"/>
      <c r="AJ3267"/>
      <c r="AK3267"/>
      <c r="AL3267"/>
      <c r="AM3267"/>
      <c r="AN3267"/>
      <c r="AO3267"/>
      <c r="AP3267"/>
      <c r="AQ3267"/>
      <c r="AR3267"/>
      <c r="AS3267"/>
      <c r="AT3267"/>
      <c r="AU3267"/>
      <c r="AV3267"/>
      <c r="AW3267"/>
      <c r="AX3267"/>
      <c r="AY3267"/>
      <c r="AZ3267"/>
      <c r="BA3267"/>
      <c r="BB3267"/>
      <c r="BC3267"/>
      <c r="BD3267"/>
      <c r="BE3267"/>
      <c r="BF3267"/>
      <c r="BG3267"/>
      <c r="BH3267"/>
      <c r="BI3267"/>
      <c r="BJ3267"/>
      <c r="BK3267"/>
      <c r="BL3267"/>
      <c r="BM3267"/>
      <c r="BN3267"/>
      <c r="BO3267"/>
      <c r="BP3267"/>
      <c r="BQ3267"/>
      <c r="BR3267"/>
      <c r="BS3267"/>
      <c r="BT3267"/>
      <c r="BU3267"/>
      <c r="BV3267"/>
      <c r="BW3267"/>
      <c r="BX3267"/>
      <c r="BY3267"/>
      <c r="BZ3267"/>
      <c r="CA3267"/>
      <c r="CB3267"/>
      <c r="CC3267"/>
      <c r="CD3267"/>
      <c r="CE3267"/>
      <c r="CF3267"/>
      <c r="CG3267"/>
      <c r="CH3267"/>
      <c r="CI3267"/>
      <c r="CJ3267"/>
      <c r="CK3267"/>
      <c r="CL3267"/>
      <c r="CM3267"/>
      <c r="CN3267"/>
      <c r="CO3267"/>
      <c r="CP3267"/>
      <c r="CQ3267"/>
      <c r="CR3267"/>
      <c r="CS3267"/>
      <c r="CT3267"/>
      <c r="CU3267"/>
      <c r="CV3267"/>
    </row>
    <row r="3268" spans="10:100" x14ac:dyDescent="0.25">
      <c r="J3268"/>
      <c r="K3268"/>
      <c r="L3268"/>
      <c r="M3268"/>
      <c r="N3268"/>
      <c r="O3268"/>
      <c r="P3268"/>
      <c r="Q3268"/>
      <c r="R3268"/>
      <c r="S3268"/>
      <c r="T3268"/>
      <c r="U3268"/>
      <c r="V3268"/>
      <c r="W3268"/>
      <c r="X3268"/>
      <c r="Y3268"/>
      <c r="Z3268"/>
      <c r="AA3268"/>
      <c r="AB3268"/>
      <c r="AC3268"/>
      <c r="AD3268"/>
      <c r="AE3268"/>
      <c r="AF3268"/>
      <c r="AG3268"/>
      <c r="AH3268"/>
      <c r="AI3268"/>
      <c r="AJ3268"/>
      <c r="AK3268"/>
      <c r="AL3268"/>
      <c r="AM3268"/>
      <c r="AN3268"/>
      <c r="AO3268"/>
      <c r="AP3268"/>
      <c r="AQ3268"/>
      <c r="AR3268"/>
      <c r="AS3268"/>
      <c r="AT3268"/>
      <c r="AU3268"/>
      <c r="AV3268"/>
      <c r="AW3268"/>
      <c r="AX3268"/>
      <c r="AY3268"/>
      <c r="AZ3268"/>
      <c r="BA3268"/>
      <c r="BB3268"/>
      <c r="BC3268"/>
      <c r="BD3268"/>
      <c r="BE3268"/>
      <c r="BF3268"/>
      <c r="BG3268"/>
      <c r="BH3268"/>
      <c r="BI3268"/>
      <c r="BJ3268"/>
      <c r="BK3268"/>
      <c r="BL3268"/>
      <c r="BM3268"/>
      <c r="BN3268"/>
      <c r="BO3268"/>
      <c r="BP3268"/>
      <c r="BQ3268"/>
      <c r="BR3268"/>
      <c r="BS3268"/>
      <c r="BT3268"/>
      <c r="BU3268"/>
      <c r="BV3268"/>
      <c r="BW3268"/>
      <c r="BX3268"/>
      <c r="BY3268"/>
      <c r="BZ3268"/>
      <c r="CA3268"/>
      <c r="CB3268"/>
      <c r="CC3268"/>
      <c r="CD3268"/>
      <c r="CE3268"/>
      <c r="CF3268"/>
      <c r="CG3268"/>
      <c r="CH3268"/>
      <c r="CI3268"/>
      <c r="CJ3268"/>
      <c r="CK3268"/>
      <c r="CL3268"/>
      <c r="CM3268"/>
      <c r="CN3268"/>
      <c r="CO3268"/>
      <c r="CP3268"/>
      <c r="CQ3268"/>
      <c r="CR3268"/>
      <c r="CS3268"/>
      <c r="CT3268"/>
      <c r="CU3268"/>
      <c r="CV3268"/>
    </row>
    <row r="3269" spans="10:100" x14ac:dyDescent="0.25">
      <c r="J3269"/>
      <c r="K3269"/>
      <c r="L3269"/>
      <c r="M3269"/>
      <c r="N3269"/>
      <c r="O3269"/>
      <c r="P3269"/>
      <c r="Q3269"/>
      <c r="R3269"/>
      <c r="S3269"/>
      <c r="T3269"/>
      <c r="U3269"/>
      <c r="V3269"/>
      <c r="W3269"/>
      <c r="X3269"/>
      <c r="Y3269"/>
      <c r="Z3269"/>
      <c r="AA3269"/>
      <c r="AB3269"/>
      <c r="AC3269"/>
      <c r="AD3269"/>
      <c r="AE3269"/>
      <c r="AF3269"/>
      <c r="AG3269"/>
      <c r="AH3269"/>
      <c r="AI3269"/>
      <c r="AJ3269"/>
      <c r="AK3269"/>
      <c r="AL3269"/>
      <c r="AM3269"/>
      <c r="AN3269"/>
      <c r="AO3269"/>
      <c r="AP3269"/>
      <c r="AQ3269"/>
      <c r="AR3269"/>
      <c r="AS3269"/>
      <c r="AT3269"/>
      <c r="AU3269"/>
      <c r="AV3269"/>
      <c r="AW3269"/>
      <c r="AX3269"/>
      <c r="AY3269"/>
      <c r="AZ3269"/>
      <c r="BA3269"/>
      <c r="BB3269"/>
      <c r="BC3269"/>
      <c r="BD3269"/>
      <c r="BE3269"/>
      <c r="BF3269"/>
      <c r="BG3269"/>
      <c r="BH3269"/>
      <c r="BI3269"/>
      <c r="BJ3269"/>
      <c r="BK3269"/>
      <c r="BL3269"/>
      <c r="BM3269"/>
      <c r="BN3269"/>
      <c r="BO3269"/>
      <c r="BP3269"/>
      <c r="BQ3269"/>
      <c r="BR3269"/>
      <c r="BS3269"/>
      <c r="BT3269"/>
      <c r="BU3269"/>
      <c r="BV3269"/>
      <c r="BW3269"/>
      <c r="BX3269"/>
      <c r="BY3269"/>
      <c r="BZ3269"/>
      <c r="CA3269"/>
      <c r="CB3269"/>
      <c r="CC3269"/>
      <c r="CD3269"/>
      <c r="CE3269"/>
      <c r="CF3269"/>
      <c r="CG3269"/>
      <c r="CH3269"/>
      <c r="CI3269"/>
      <c r="CJ3269"/>
      <c r="CK3269"/>
      <c r="CL3269"/>
      <c r="CM3269"/>
      <c r="CN3269"/>
      <c r="CO3269"/>
      <c r="CP3269"/>
      <c r="CQ3269"/>
      <c r="CR3269"/>
      <c r="CS3269"/>
      <c r="CT3269"/>
      <c r="CU3269"/>
      <c r="CV3269"/>
    </row>
    <row r="3270" spans="10:100" x14ac:dyDescent="0.25">
      <c r="J3270"/>
      <c r="K3270"/>
      <c r="L3270"/>
      <c r="M3270"/>
      <c r="N3270"/>
      <c r="O3270"/>
      <c r="P3270"/>
      <c r="Q3270"/>
      <c r="R3270"/>
      <c r="S3270"/>
      <c r="T3270"/>
      <c r="U3270"/>
      <c r="V3270"/>
      <c r="W3270"/>
      <c r="X3270"/>
      <c r="Y3270"/>
      <c r="Z3270"/>
      <c r="AA3270"/>
      <c r="AB3270"/>
      <c r="AC3270"/>
      <c r="AD3270"/>
      <c r="AE3270"/>
      <c r="AF3270"/>
      <c r="AG3270"/>
      <c r="AH3270"/>
      <c r="AI3270"/>
      <c r="AJ3270"/>
      <c r="AK3270"/>
      <c r="AL3270"/>
      <c r="AM3270"/>
      <c r="AN3270"/>
      <c r="AO3270"/>
      <c r="AP3270"/>
      <c r="AQ3270"/>
      <c r="AR3270"/>
      <c r="AS3270"/>
      <c r="AT3270"/>
      <c r="AU3270"/>
      <c r="AV3270"/>
      <c r="AW3270"/>
      <c r="AX3270"/>
      <c r="AY3270"/>
      <c r="AZ3270"/>
      <c r="BA3270"/>
      <c r="BB3270"/>
      <c r="BC3270"/>
      <c r="BD3270"/>
      <c r="BE3270"/>
      <c r="BF3270"/>
      <c r="BG3270"/>
      <c r="BH3270"/>
      <c r="BI3270"/>
      <c r="BJ3270"/>
      <c r="BK3270"/>
      <c r="BL3270"/>
      <c r="BM3270"/>
      <c r="BN3270"/>
      <c r="BO3270"/>
      <c r="BP3270"/>
      <c r="BQ3270"/>
      <c r="BR3270"/>
      <c r="BS3270"/>
      <c r="BT3270"/>
      <c r="BU3270"/>
      <c r="BV3270"/>
      <c r="BW3270"/>
      <c r="BX3270"/>
      <c r="BY3270"/>
      <c r="BZ3270"/>
      <c r="CA3270"/>
      <c r="CB3270"/>
      <c r="CC3270"/>
      <c r="CD3270"/>
      <c r="CE3270"/>
      <c r="CF3270"/>
      <c r="CG3270"/>
      <c r="CH3270"/>
      <c r="CI3270"/>
      <c r="CJ3270"/>
      <c r="CK3270"/>
      <c r="CL3270"/>
      <c r="CM3270"/>
      <c r="CN3270"/>
      <c r="CO3270"/>
      <c r="CP3270"/>
      <c r="CQ3270"/>
      <c r="CR3270"/>
      <c r="CS3270"/>
      <c r="CT3270"/>
      <c r="CU3270"/>
      <c r="CV3270"/>
    </row>
    <row r="3271" spans="10:100" x14ac:dyDescent="0.25">
      <c r="J3271"/>
      <c r="K3271"/>
      <c r="L3271"/>
      <c r="M3271"/>
      <c r="N3271"/>
      <c r="O3271"/>
      <c r="P3271"/>
      <c r="Q3271"/>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c r="AZ3271"/>
      <c r="BA3271"/>
      <c r="BB3271"/>
      <c r="BC3271"/>
      <c r="BD3271"/>
      <c r="BE3271"/>
      <c r="BF3271"/>
      <c r="BG3271"/>
      <c r="BH3271"/>
      <c r="BI3271"/>
      <c r="BJ3271"/>
      <c r="BK3271"/>
      <c r="BL3271"/>
      <c r="BM3271"/>
      <c r="BN3271"/>
      <c r="BO3271"/>
      <c r="BP3271"/>
      <c r="BQ3271"/>
      <c r="BR3271"/>
      <c r="BS3271"/>
      <c r="BT3271"/>
      <c r="BU3271"/>
      <c r="BV3271"/>
      <c r="BW3271"/>
      <c r="BX3271"/>
      <c r="BY3271"/>
      <c r="BZ3271"/>
      <c r="CA3271"/>
      <c r="CB3271"/>
      <c r="CC3271"/>
      <c r="CD3271"/>
      <c r="CE3271"/>
      <c r="CF3271"/>
      <c r="CG3271"/>
      <c r="CH3271"/>
      <c r="CI3271"/>
      <c r="CJ3271"/>
      <c r="CK3271"/>
      <c r="CL3271"/>
      <c r="CM3271"/>
      <c r="CN3271"/>
      <c r="CO3271"/>
      <c r="CP3271"/>
      <c r="CQ3271"/>
      <c r="CR3271"/>
      <c r="CS3271"/>
      <c r="CT3271"/>
      <c r="CU3271"/>
      <c r="CV3271"/>
    </row>
    <row r="3272" spans="10:100" x14ac:dyDescent="0.25">
      <c r="J3272"/>
      <c r="K3272"/>
      <c r="L3272"/>
      <c r="M3272"/>
      <c r="N3272"/>
      <c r="O3272"/>
      <c r="P3272"/>
      <c r="Q3272"/>
      <c r="R3272"/>
      <c r="S3272"/>
      <c r="T3272"/>
      <c r="U3272"/>
      <c r="V3272"/>
      <c r="W3272"/>
      <c r="X3272"/>
      <c r="Y3272"/>
      <c r="Z3272"/>
      <c r="AA3272"/>
      <c r="AB3272"/>
      <c r="AC3272"/>
      <c r="AD3272"/>
      <c r="AE3272"/>
      <c r="AF3272"/>
      <c r="AG3272"/>
      <c r="AH3272"/>
      <c r="AI3272"/>
      <c r="AJ3272"/>
      <c r="AK3272"/>
      <c r="AL3272"/>
      <c r="AM3272"/>
      <c r="AN3272"/>
      <c r="AO3272"/>
      <c r="AP3272"/>
      <c r="AQ3272"/>
      <c r="AR3272"/>
      <c r="AS3272"/>
      <c r="AT3272"/>
      <c r="AU3272"/>
      <c r="AV3272"/>
      <c r="AW3272"/>
      <c r="AX3272"/>
      <c r="AY3272"/>
      <c r="AZ3272"/>
      <c r="BA3272"/>
      <c r="BB3272"/>
      <c r="BC3272"/>
      <c r="BD3272"/>
      <c r="BE3272"/>
      <c r="BF3272"/>
      <c r="BG3272"/>
      <c r="BH3272"/>
      <c r="BI3272"/>
      <c r="BJ3272"/>
      <c r="BK3272"/>
      <c r="BL3272"/>
      <c r="BM3272"/>
      <c r="BN3272"/>
      <c r="BO3272"/>
      <c r="BP3272"/>
      <c r="BQ3272"/>
      <c r="BR3272"/>
      <c r="BS3272"/>
      <c r="BT3272"/>
      <c r="BU3272"/>
      <c r="BV3272"/>
      <c r="BW3272"/>
      <c r="BX3272"/>
      <c r="BY3272"/>
      <c r="BZ3272"/>
      <c r="CA3272"/>
      <c r="CB3272"/>
      <c r="CC3272"/>
      <c r="CD3272"/>
      <c r="CE3272"/>
      <c r="CF3272"/>
      <c r="CG3272"/>
      <c r="CH3272"/>
      <c r="CI3272"/>
      <c r="CJ3272"/>
      <c r="CK3272"/>
      <c r="CL3272"/>
      <c r="CM3272"/>
      <c r="CN3272"/>
      <c r="CO3272"/>
      <c r="CP3272"/>
      <c r="CQ3272"/>
      <c r="CR3272"/>
      <c r="CS3272"/>
      <c r="CT3272"/>
      <c r="CU3272"/>
      <c r="CV3272"/>
    </row>
    <row r="3273" spans="10:100" x14ac:dyDescent="0.25">
      <c r="J3273"/>
      <c r="K3273"/>
      <c r="L3273"/>
      <c r="M3273"/>
      <c r="N3273"/>
      <c r="O3273"/>
      <c r="P3273"/>
      <c r="Q3273"/>
      <c r="R3273"/>
      <c r="S3273"/>
      <c r="T3273"/>
      <c r="U3273"/>
      <c r="V3273"/>
      <c r="W3273"/>
      <c r="X3273"/>
      <c r="Y3273"/>
      <c r="Z3273"/>
      <c r="AA3273"/>
      <c r="AB3273"/>
      <c r="AC3273"/>
      <c r="AD3273"/>
      <c r="AE3273"/>
      <c r="AF3273"/>
      <c r="AG3273"/>
      <c r="AH3273"/>
      <c r="AI3273"/>
      <c r="AJ3273"/>
      <c r="AK3273"/>
      <c r="AL3273"/>
      <c r="AM3273"/>
      <c r="AN3273"/>
      <c r="AO3273"/>
      <c r="AP3273"/>
      <c r="AQ3273"/>
      <c r="AR3273"/>
      <c r="AS3273"/>
      <c r="AT3273"/>
      <c r="AU3273"/>
      <c r="AV3273"/>
      <c r="AW3273"/>
      <c r="AX3273"/>
      <c r="AY3273"/>
      <c r="AZ3273"/>
      <c r="BA3273"/>
      <c r="BB3273"/>
      <c r="BC3273"/>
      <c r="BD3273"/>
      <c r="BE3273"/>
      <c r="BF3273"/>
      <c r="BG3273"/>
      <c r="BH3273"/>
      <c r="BI3273"/>
      <c r="BJ3273"/>
      <c r="BK3273"/>
      <c r="BL3273"/>
      <c r="BM3273"/>
      <c r="BN3273"/>
      <c r="BO3273"/>
      <c r="BP3273"/>
      <c r="BQ3273"/>
      <c r="BR3273"/>
      <c r="BS3273"/>
      <c r="BT3273"/>
      <c r="BU3273"/>
      <c r="BV3273"/>
      <c r="BW3273"/>
      <c r="BX3273"/>
      <c r="BY3273"/>
      <c r="BZ3273"/>
      <c r="CA3273"/>
      <c r="CB3273"/>
      <c r="CC3273"/>
      <c r="CD3273"/>
      <c r="CE3273"/>
      <c r="CF3273"/>
      <c r="CG3273"/>
      <c r="CH3273"/>
      <c r="CI3273"/>
      <c r="CJ3273"/>
      <c r="CK3273"/>
      <c r="CL3273"/>
      <c r="CM3273"/>
      <c r="CN3273"/>
      <c r="CO3273"/>
      <c r="CP3273"/>
      <c r="CQ3273"/>
      <c r="CR3273"/>
      <c r="CS3273"/>
      <c r="CT3273"/>
      <c r="CU3273"/>
      <c r="CV3273"/>
    </row>
    <row r="3274" spans="10:100" x14ac:dyDescent="0.25">
      <c r="J3274"/>
      <c r="K3274"/>
      <c r="L3274"/>
      <c r="M3274"/>
      <c r="N3274"/>
      <c r="O3274"/>
      <c r="P3274"/>
      <c r="Q3274"/>
      <c r="R3274"/>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c r="AZ3274"/>
      <c r="BA3274"/>
      <c r="BB3274"/>
      <c r="BC3274"/>
      <c r="BD3274"/>
      <c r="BE3274"/>
      <c r="BF3274"/>
      <c r="BG3274"/>
      <c r="BH3274"/>
      <c r="BI3274"/>
      <c r="BJ3274"/>
      <c r="BK3274"/>
      <c r="BL3274"/>
      <c r="BM3274"/>
      <c r="BN3274"/>
      <c r="BO3274"/>
      <c r="BP3274"/>
      <c r="BQ3274"/>
      <c r="BR3274"/>
      <c r="BS3274"/>
      <c r="BT3274"/>
      <c r="BU3274"/>
      <c r="BV3274"/>
      <c r="BW3274"/>
      <c r="BX3274"/>
      <c r="BY3274"/>
      <c r="BZ3274"/>
      <c r="CA3274"/>
      <c r="CB3274"/>
      <c r="CC3274"/>
      <c r="CD3274"/>
      <c r="CE3274"/>
      <c r="CF3274"/>
      <c r="CG3274"/>
      <c r="CH3274"/>
      <c r="CI3274"/>
      <c r="CJ3274"/>
      <c r="CK3274"/>
      <c r="CL3274"/>
      <c r="CM3274"/>
      <c r="CN3274"/>
      <c r="CO3274"/>
      <c r="CP3274"/>
      <c r="CQ3274"/>
      <c r="CR3274"/>
      <c r="CS3274"/>
      <c r="CT3274"/>
      <c r="CU3274"/>
      <c r="CV3274"/>
    </row>
    <row r="3275" spans="10:100" x14ac:dyDescent="0.25">
      <c r="J3275"/>
      <c r="K3275"/>
      <c r="L3275"/>
      <c r="M3275"/>
      <c r="N3275"/>
      <c r="O3275"/>
      <c r="P3275"/>
      <c r="Q3275"/>
      <c r="R3275"/>
      <c r="S3275"/>
      <c r="T3275"/>
      <c r="U3275"/>
      <c r="V3275"/>
      <c r="W3275"/>
      <c r="X3275"/>
      <c r="Y3275"/>
      <c r="Z3275"/>
      <c r="AA3275"/>
      <c r="AB3275"/>
      <c r="AC3275"/>
      <c r="AD3275"/>
      <c r="AE3275"/>
      <c r="AF3275"/>
      <c r="AG3275"/>
      <c r="AH3275"/>
      <c r="AI3275"/>
      <c r="AJ3275"/>
      <c r="AK3275"/>
      <c r="AL3275"/>
      <c r="AM3275"/>
      <c r="AN3275"/>
      <c r="AO3275"/>
      <c r="AP3275"/>
      <c r="AQ3275"/>
      <c r="AR3275"/>
      <c r="AS3275"/>
      <c r="AT3275"/>
      <c r="AU3275"/>
      <c r="AV3275"/>
      <c r="AW3275"/>
      <c r="AX3275"/>
      <c r="AY3275"/>
      <c r="AZ3275"/>
      <c r="BA3275"/>
      <c r="BB3275"/>
      <c r="BC3275"/>
      <c r="BD3275"/>
      <c r="BE3275"/>
      <c r="BF3275"/>
      <c r="BG3275"/>
      <c r="BH3275"/>
      <c r="BI3275"/>
      <c r="BJ3275"/>
      <c r="BK3275"/>
      <c r="BL3275"/>
      <c r="BM3275"/>
      <c r="BN3275"/>
      <c r="BO3275"/>
      <c r="BP3275"/>
      <c r="BQ3275"/>
      <c r="BR3275"/>
      <c r="BS3275"/>
      <c r="BT3275"/>
      <c r="BU3275"/>
      <c r="BV3275"/>
      <c r="BW3275"/>
      <c r="BX3275"/>
      <c r="BY3275"/>
      <c r="BZ3275"/>
      <c r="CA3275"/>
      <c r="CB3275"/>
      <c r="CC3275"/>
      <c r="CD3275"/>
      <c r="CE3275"/>
      <c r="CF3275"/>
      <c r="CG3275"/>
      <c r="CH3275"/>
      <c r="CI3275"/>
      <c r="CJ3275"/>
      <c r="CK3275"/>
      <c r="CL3275"/>
      <c r="CM3275"/>
      <c r="CN3275"/>
      <c r="CO3275"/>
      <c r="CP3275"/>
      <c r="CQ3275"/>
      <c r="CR3275"/>
      <c r="CS3275"/>
      <c r="CT3275"/>
      <c r="CU3275"/>
      <c r="CV3275"/>
    </row>
    <row r="3276" spans="10:100" x14ac:dyDescent="0.25">
      <c r="J3276"/>
      <c r="K3276"/>
      <c r="L3276"/>
      <c r="M3276"/>
      <c r="N3276"/>
      <c r="O3276"/>
      <c r="P3276"/>
      <c r="Q3276"/>
      <c r="R3276"/>
      <c r="S3276"/>
      <c r="T3276"/>
      <c r="U3276"/>
      <c r="V3276"/>
      <c r="W3276"/>
      <c r="X3276"/>
      <c r="Y3276"/>
      <c r="Z3276"/>
      <c r="AA3276"/>
      <c r="AB3276"/>
      <c r="AC3276"/>
      <c r="AD3276"/>
      <c r="AE3276"/>
      <c r="AF3276"/>
      <c r="AG3276"/>
      <c r="AH3276"/>
      <c r="AI3276"/>
      <c r="AJ3276"/>
      <c r="AK3276"/>
      <c r="AL3276"/>
      <c r="AM3276"/>
      <c r="AN3276"/>
      <c r="AO3276"/>
      <c r="AP3276"/>
      <c r="AQ3276"/>
      <c r="AR3276"/>
      <c r="AS3276"/>
      <c r="AT3276"/>
      <c r="AU3276"/>
      <c r="AV3276"/>
      <c r="AW3276"/>
      <c r="AX3276"/>
      <c r="AY3276"/>
      <c r="AZ3276"/>
      <c r="BA3276"/>
      <c r="BB3276"/>
      <c r="BC3276"/>
      <c r="BD3276"/>
      <c r="BE3276"/>
      <c r="BF3276"/>
      <c r="BG3276"/>
      <c r="BH3276"/>
      <c r="BI3276"/>
      <c r="BJ3276"/>
      <c r="BK3276"/>
      <c r="BL3276"/>
      <c r="BM3276"/>
      <c r="BN3276"/>
      <c r="BO3276"/>
      <c r="BP3276"/>
      <c r="BQ3276"/>
      <c r="BR3276"/>
      <c r="BS3276"/>
      <c r="BT3276"/>
      <c r="BU3276"/>
      <c r="BV3276"/>
      <c r="BW3276"/>
      <c r="BX3276"/>
      <c r="BY3276"/>
      <c r="BZ3276"/>
      <c r="CA3276"/>
      <c r="CB3276"/>
      <c r="CC3276"/>
      <c r="CD3276"/>
      <c r="CE3276"/>
      <c r="CF3276"/>
      <c r="CG3276"/>
      <c r="CH3276"/>
      <c r="CI3276"/>
      <c r="CJ3276"/>
      <c r="CK3276"/>
      <c r="CL3276"/>
      <c r="CM3276"/>
      <c r="CN3276"/>
      <c r="CO3276"/>
      <c r="CP3276"/>
      <c r="CQ3276"/>
      <c r="CR3276"/>
      <c r="CS3276"/>
      <c r="CT3276"/>
      <c r="CU3276"/>
      <c r="CV3276"/>
    </row>
    <row r="3277" spans="10:100" x14ac:dyDescent="0.25">
      <c r="J3277"/>
      <c r="K3277"/>
      <c r="L3277"/>
      <c r="M3277"/>
      <c r="N3277"/>
      <c r="O3277"/>
      <c r="P3277"/>
      <c r="Q3277"/>
      <c r="R3277"/>
      <c r="S3277"/>
      <c r="T3277"/>
      <c r="U3277"/>
      <c r="V3277"/>
      <c r="W3277"/>
      <c r="X3277"/>
      <c r="Y3277"/>
      <c r="Z3277"/>
      <c r="AA3277"/>
      <c r="AB3277"/>
      <c r="AC3277"/>
      <c r="AD3277"/>
      <c r="AE3277"/>
      <c r="AF3277"/>
      <c r="AG3277"/>
      <c r="AH3277"/>
      <c r="AI3277"/>
      <c r="AJ3277"/>
      <c r="AK3277"/>
      <c r="AL3277"/>
      <c r="AM3277"/>
      <c r="AN3277"/>
      <c r="AO3277"/>
      <c r="AP3277"/>
      <c r="AQ3277"/>
      <c r="AR3277"/>
      <c r="AS3277"/>
      <c r="AT3277"/>
      <c r="AU3277"/>
      <c r="AV3277"/>
      <c r="AW3277"/>
      <c r="AX3277"/>
      <c r="AY3277"/>
      <c r="AZ3277"/>
      <c r="BA3277"/>
      <c r="BB3277"/>
      <c r="BC3277"/>
      <c r="BD3277"/>
      <c r="BE3277"/>
      <c r="BF3277"/>
      <c r="BG3277"/>
      <c r="BH3277"/>
      <c r="BI3277"/>
      <c r="BJ3277"/>
      <c r="BK3277"/>
      <c r="BL3277"/>
      <c r="BM3277"/>
      <c r="BN3277"/>
      <c r="BO3277"/>
      <c r="BP3277"/>
      <c r="BQ3277"/>
      <c r="BR3277"/>
      <c r="BS3277"/>
      <c r="BT3277"/>
      <c r="BU3277"/>
      <c r="BV3277"/>
      <c r="BW3277"/>
      <c r="BX3277"/>
      <c r="BY3277"/>
      <c r="BZ3277"/>
      <c r="CA3277"/>
      <c r="CB3277"/>
      <c r="CC3277"/>
      <c r="CD3277"/>
      <c r="CE3277"/>
      <c r="CF3277"/>
      <c r="CG3277"/>
      <c r="CH3277"/>
      <c r="CI3277"/>
      <c r="CJ3277"/>
      <c r="CK3277"/>
      <c r="CL3277"/>
      <c r="CM3277"/>
      <c r="CN3277"/>
      <c r="CO3277"/>
      <c r="CP3277"/>
      <c r="CQ3277"/>
      <c r="CR3277"/>
      <c r="CS3277"/>
      <c r="CT3277"/>
      <c r="CU3277"/>
      <c r="CV3277"/>
    </row>
    <row r="3278" spans="10:100" x14ac:dyDescent="0.25">
      <c r="J3278"/>
      <c r="K3278"/>
      <c r="L3278"/>
      <c r="M3278"/>
      <c r="N3278"/>
      <c r="O3278"/>
      <c r="P3278"/>
      <c r="Q3278"/>
      <c r="R3278"/>
      <c r="S3278"/>
      <c r="T3278"/>
      <c r="U3278"/>
      <c r="V3278"/>
      <c r="W3278"/>
      <c r="X3278"/>
      <c r="Y3278"/>
      <c r="Z3278"/>
      <c r="AA3278"/>
      <c r="AB3278"/>
      <c r="AC3278"/>
      <c r="AD3278"/>
      <c r="AE3278"/>
      <c r="AF3278"/>
      <c r="AG3278"/>
      <c r="AH3278"/>
      <c r="AI3278"/>
      <c r="AJ3278"/>
      <c r="AK3278"/>
      <c r="AL3278"/>
      <c r="AM3278"/>
      <c r="AN3278"/>
      <c r="AO3278"/>
      <c r="AP3278"/>
      <c r="AQ3278"/>
      <c r="AR3278"/>
      <c r="AS3278"/>
      <c r="AT3278"/>
      <c r="AU3278"/>
      <c r="AV3278"/>
      <c r="AW3278"/>
      <c r="AX3278"/>
      <c r="AY3278"/>
      <c r="AZ3278"/>
      <c r="BA3278"/>
      <c r="BB3278"/>
      <c r="BC3278"/>
      <c r="BD3278"/>
      <c r="BE3278"/>
      <c r="BF3278"/>
      <c r="BG3278"/>
      <c r="BH3278"/>
      <c r="BI3278"/>
      <c r="BJ3278"/>
      <c r="BK3278"/>
      <c r="BL3278"/>
      <c r="BM3278"/>
      <c r="BN3278"/>
      <c r="BO3278"/>
      <c r="BP3278"/>
      <c r="BQ3278"/>
      <c r="BR3278"/>
      <c r="BS3278"/>
      <c r="BT3278"/>
      <c r="BU3278"/>
      <c r="BV3278"/>
      <c r="BW3278"/>
      <c r="BX3278"/>
      <c r="BY3278"/>
      <c r="BZ3278"/>
      <c r="CA3278"/>
      <c r="CB3278"/>
      <c r="CC3278"/>
      <c r="CD3278"/>
      <c r="CE3278"/>
      <c r="CF3278"/>
      <c r="CG3278"/>
      <c r="CH3278"/>
      <c r="CI3278"/>
      <c r="CJ3278"/>
      <c r="CK3278"/>
      <c r="CL3278"/>
      <c r="CM3278"/>
      <c r="CN3278"/>
      <c r="CO3278"/>
      <c r="CP3278"/>
      <c r="CQ3278"/>
      <c r="CR3278"/>
      <c r="CS3278"/>
      <c r="CT3278"/>
      <c r="CU3278"/>
      <c r="CV3278"/>
    </row>
    <row r="3279" spans="10:100" x14ac:dyDescent="0.25">
      <c r="J3279"/>
      <c r="K3279"/>
      <c r="L3279"/>
      <c r="M3279"/>
      <c r="N3279"/>
      <c r="O3279"/>
      <c r="P3279"/>
      <c r="Q3279"/>
      <c r="R3279"/>
      <c r="S3279"/>
      <c r="T3279"/>
      <c r="U3279"/>
      <c r="V3279"/>
      <c r="W3279"/>
      <c r="X3279"/>
      <c r="Y3279"/>
      <c r="Z3279"/>
      <c r="AA3279"/>
      <c r="AB3279"/>
      <c r="AC3279"/>
      <c r="AD3279"/>
      <c r="AE3279"/>
      <c r="AF3279"/>
      <c r="AG3279"/>
      <c r="AH3279"/>
      <c r="AI3279"/>
      <c r="AJ3279"/>
      <c r="AK3279"/>
      <c r="AL3279"/>
      <c r="AM3279"/>
      <c r="AN3279"/>
      <c r="AO3279"/>
      <c r="AP3279"/>
      <c r="AQ3279"/>
      <c r="AR3279"/>
      <c r="AS3279"/>
      <c r="AT3279"/>
      <c r="AU3279"/>
      <c r="AV3279"/>
      <c r="AW3279"/>
      <c r="AX3279"/>
      <c r="AY3279"/>
      <c r="AZ3279"/>
      <c r="BA3279"/>
      <c r="BB3279"/>
      <c r="BC3279"/>
      <c r="BD3279"/>
      <c r="BE3279"/>
      <c r="BF3279"/>
      <c r="BG3279"/>
      <c r="BH3279"/>
      <c r="BI3279"/>
      <c r="BJ3279"/>
      <c r="BK3279"/>
      <c r="BL3279"/>
      <c r="BM3279"/>
      <c r="BN3279"/>
      <c r="BO3279"/>
      <c r="BP3279"/>
      <c r="BQ3279"/>
      <c r="BR3279"/>
      <c r="BS3279"/>
      <c r="BT3279"/>
      <c r="BU3279"/>
      <c r="BV3279"/>
      <c r="BW3279"/>
      <c r="BX3279"/>
      <c r="BY3279"/>
      <c r="BZ3279"/>
      <c r="CA3279"/>
      <c r="CB3279"/>
      <c r="CC3279"/>
      <c r="CD3279"/>
      <c r="CE3279"/>
      <c r="CF3279"/>
      <c r="CG3279"/>
      <c r="CH3279"/>
      <c r="CI3279"/>
      <c r="CJ3279"/>
      <c r="CK3279"/>
      <c r="CL3279"/>
      <c r="CM3279"/>
      <c r="CN3279"/>
      <c r="CO3279"/>
      <c r="CP3279"/>
      <c r="CQ3279"/>
      <c r="CR3279"/>
      <c r="CS3279"/>
      <c r="CT3279"/>
      <c r="CU3279"/>
      <c r="CV3279"/>
    </row>
    <row r="3280" spans="10:100" x14ac:dyDescent="0.25">
      <c r="J3280"/>
      <c r="K3280"/>
      <c r="L3280"/>
      <c r="M3280"/>
      <c r="N3280"/>
      <c r="O3280"/>
      <c r="P3280"/>
      <c r="Q3280"/>
      <c r="R3280"/>
      <c r="S3280"/>
      <c r="T3280"/>
      <c r="U3280"/>
      <c r="V3280"/>
      <c r="W3280"/>
      <c r="X3280"/>
      <c r="Y3280"/>
      <c r="Z3280"/>
      <c r="AA3280"/>
      <c r="AB3280"/>
      <c r="AC3280"/>
      <c r="AD3280"/>
      <c r="AE3280"/>
      <c r="AF3280"/>
      <c r="AG3280"/>
      <c r="AH3280"/>
      <c r="AI3280"/>
      <c r="AJ3280"/>
      <c r="AK3280"/>
      <c r="AL3280"/>
      <c r="AM3280"/>
      <c r="AN3280"/>
      <c r="AO3280"/>
      <c r="AP3280"/>
      <c r="AQ3280"/>
      <c r="AR3280"/>
      <c r="AS3280"/>
      <c r="AT3280"/>
      <c r="AU3280"/>
      <c r="AV3280"/>
      <c r="AW3280"/>
      <c r="AX3280"/>
      <c r="AY3280"/>
      <c r="AZ3280"/>
      <c r="BA3280"/>
      <c r="BB3280"/>
      <c r="BC3280"/>
      <c r="BD3280"/>
      <c r="BE3280"/>
      <c r="BF3280"/>
      <c r="BG3280"/>
      <c r="BH3280"/>
      <c r="BI3280"/>
      <c r="BJ3280"/>
      <c r="BK3280"/>
      <c r="BL3280"/>
      <c r="BM3280"/>
      <c r="BN3280"/>
      <c r="BO3280"/>
      <c r="BP3280"/>
      <c r="BQ3280"/>
      <c r="BR3280"/>
      <c r="BS3280"/>
      <c r="BT3280"/>
      <c r="BU3280"/>
      <c r="BV3280"/>
      <c r="BW3280"/>
      <c r="BX3280"/>
      <c r="BY3280"/>
      <c r="BZ3280"/>
      <c r="CA3280"/>
      <c r="CB3280"/>
      <c r="CC3280"/>
      <c r="CD3280"/>
      <c r="CE3280"/>
      <c r="CF3280"/>
      <c r="CG3280"/>
      <c r="CH3280"/>
      <c r="CI3280"/>
      <c r="CJ3280"/>
      <c r="CK3280"/>
      <c r="CL3280"/>
      <c r="CM3280"/>
      <c r="CN3280"/>
      <c r="CO3280"/>
      <c r="CP3280"/>
      <c r="CQ3280"/>
      <c r="CR3280"/>
      <c r="CS3280"/>
      <c r="CT3280"/>
      <c r="CU3280"/>
      <c r="CV3280"/>
    </row>
    <row r="3281" spans="10:100" x14ac:dyDescent="0.25">
      <c r="J3281"/>
      <c r="K3281"/>
      <c r="L3281"/>
      <c r="M3281"/>
      <c r="N3281"/>
      <c r="O3281"/>
      <c r="P3281"/>
      <c r="Q3281"/>
      <c r="R3281"/>
      <c r="S3281"/>
      <c r="T3281"/>
      <c r="U3281"/>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c r="AZ3281"/>
      <c r="BA3281"/>
      <c r="BB3281"/>
      <c r="BC3281"/>
      <c r="BD3281"/>
      <c r="BE3281"/>
      <c r="BF3281"/>
      <c r="BG3281"/>
      <c r="BH3281"/>
      <c r="BI3281"/>
      <c r="BJ3281"/>
      <c r="BK3281"/>
      <c r="BL3281"/>
      <c r="BM3281"/>
      <c r="BN3281"/>
      <c r="BO3281"/>
      <c r="BP3281"/>
      <c r="BQ3281"/>
      <c r="BR3281"/>
      <c r="BS3281"/>
      <c r="BT3281"/>
      <c r="BU3281"/>
      <c r="BV3281"/>
      <c r="BW3281"/>
      <c r="BX3281"/>
      <c r="BY3281"/>
      <c r="BZ3281"/>
      <c r="CA3281"/>
      <c r="CB3281"/>
      <c r="CC3281"/>
      <c r="CD3281"/>
      <c r="CE3281"/>
      <c r="CF3281"/>
      <c r="CG3281"/>
      <c r="CH3281"/>
      <c r="CI3281"/>
      <c r="CJ3281"/>
      <c r="CK3281"/>
      <c r="CL3281"/>
      <c r="CM3281"/>
      <c r="CN3281"/>
      <c r="CO3281"/>
      <c r="CP3281"/>
      <c r="CQ3281"/>
      <c r="CR3281"/>
      <c r="CS3281"/>
      <c r="CT3281"/>
      <c r="CU3281"/>
      <c r="CV3281"/>
    </row>
    <row r="3282" spans="10:100" x14ac:dyDescent="0.25">
      <c r="J3282"/>
      <c r="K3282"/>
      <c r="L3282"/>
      <c r="M3282"/>
      <c r="N3282"/>
      <c r="O3282"/>
      <c r="P3282"/>
      <c r="Q3282"/>
      <c r="R3282"/>
      <c r="S3282"/>
      <c r="T3282"/>
      <c r="U3282"/>
      <c r="V3282"/>
      <c r="W3282"/>
      <c r="X3282"/>
      <c r="Y3282"/>
      <c r="Z3282"/>
      <c r="AA3282"/>
      <c r="AB3282"/>
      <c r="AC3282"/>
      <c r="AD3282"/>
      <c r="AE3282"/>
      <c r="AF3282"/>
      <c r="AG3282"/>
      <c r="AH3282"/>
      <c r="AI3282"/>
      <c r="AJ3282"/>
      <c r="AK3282"/>
      <c r="AL3282"/>
      <c r="AM3282"/>
      <c r="AN3282"/>
      <c r="AO3282"/>
      <c r="AP3282"/>
      <c r="AQ3282"/>
      <c r="AR3282"/>
      <c r="AS3282"/>
      <c r="AT3282"/>
      <c r="AU3282"/>
      <c r="AV3282"/>
      <c r="AW3282"/>
      <c r="AX3282"/>
      <c r="AY3282"/>
      <c r="AZ3282"/>
      <c r="BA3282"/>
      <c r="BB3282"/>
      <c r="BC3282"/>
      <c r="BD3282"/>
      <c r="BE3282"/>
      <c r="BF3282"/>
      <c r="BG3282"/>
      <c r="BH3282"/>
      <c r="BI3282"/>
      <c r="BJ3282"/>
      <c r="BK3282"/>
      <c r="BL3282"/>
      <c r="BM3282"/>
      <c r="BN3282"/>
      <c r="BO3282"/>
      <c r="BP3282"/>
      <c r="BQ3282"/>
      <c r="BR3282"/>
      <c r="BS3282"/>
      <c r="BT3282"/>
      <c r="BU3282"/>
      <c r="BV3282"/>
      <c r="BW3282"/>
      <c r="BX3282"/>
      <c r="BY3282"/>
      <c r="BZ3282"/>
      <c r="CA3282"/>
      <c r="CB3282"/>
      <c r="CC3282"/>
      <c r="CD3282"/>
      <c r="CE3282"/>
      <c r="CF3282"/>
      <c r="CG3282"/>
      <c r="CH3282"/>
      <c r="CI3282"/>
      <c r="CJ3282"/>
      <c r="CK3282"/>
      <c r="CL3282"/>
      <c r="CM3282"/>
      <c r="CN3282"/>
      <c r="CO3282"/>
      <c r="CP3282"/>
      <c r="CQ3282"/>
      <c r="CR3282"/>
      <c r="CS3282"/>
      <c r="CT3282"/>
      <c r="CU3282"/>
      <c r="CV3282"/>
    </row>
    <row r="3283" spans="10:100" x14ac:dyDescent="0.25">
      <c r="J3283"/>
      <c r="K3283"/>
      <c r="L3283"/>
      <c r="M3283"/>
      <c r="N3283"/>
      <c r="O3283"/>
      <c r="P3283"/>
      <c r="Q3283"/>
      <c r="R3283"/>
      <c r="S3283"/>
      <c r="T3283"/>
      <c r="U3283"/>
      <c r="V3283"/>
      <c r="W3283"/>
      <c r="X3283"/>
      <c r="Y3283"/>
      <c r="Z3283"/>
      <c r="AA3283"/>
      <c r="AB3283"/>
      <c r="AC3283"/>
      <c r="AD3283"/>
      <c r="AE3283"/>
      <c r="AF3283"/>
      <c r="AG3283"/>
      <c r="AH3283"/>
      <c r="AI3283"/>
      <c r="AJ3283"/>
      <c r="AK3283"/>
      <c r="AL3283"/>
      <c r="AM3283"/>
      <c r="AN3283"/>
      <c r="AO3283"/>
      <c r="AP3283"/>
      <c r="AQ3283"/>
      <c r="AR3283"/>
      <c r="AS3283"/>
      <c r="AT3283"/>
      <c r="AU3283"/>
      <c r="AV3283"/>
      <c r="AW3283"/>
      <c r="AX3283"/>
      <c r="AY3283"/>
      <c r="AZ3283"/>
      <c r="BA3283"/>
      <c r="BB3283"/>
      <c r="BC3283"/>
      <c r="BD3283"/>
      <c r="BE3283"/>
      <c r="BF3283"/>
      <c r="BG3283"/>
      <c r="BH3283"/>
      <c r="BI3283"/>
      <c r="BJ3283"/>
      <c r="BK3283"/>
      <c r="BL3283"/>
      <c r="BM3283"/>
      <c r="BN3283"/>
      <c r="BO3283"/>
      <c r="BP3283"/>
      <c r="BQ3283"/>
      <c r="BR3283"/>
      <c r="BS3283"/>
      <c r="BT3283"/>
      <c r="BU3283"/>
      <c r="BV3283"/>
      <c r="BW3283"/>
      <c r="BX3283"/>
      <c r="BY3283"/>
      <c r="BZ3283"/>
      <c r="CA3283"/>
      <c r="CB3283"/>
      <c r="CC3283"/>
      <c r="CD3283"/>
      <c r="CE3283"/>
      <c r="CF3283"/>
      <c r="CG3283"/>
      <c r="CH3283"/>
      <c r="CI3283"/>
      <c r="CJ3283"/>
      <c r="CK3283"/>
      <c r="CL3283"/>
      <c r="CM3283"/>
      <c r="CN3283"/>
      <c r="CO3283"/>
      <c r="CP3283"/>
      <c r="CQ3283"/>
      <c r="CR3283"/>
      <c r="CS3283"/>
      <c r="CT3283"/>
      <c r="CU3283"/>
      <c r="CV3283"/>
    </row>
    <row r="3284" spans="10:100" x14ac:dyDescent="0.25">
      <c r="J3284"/>
      <c r="K3284"/>
      <c r="L3284"/>
      <c r="M3284"/>
      <c r="N3284"/>
      <c r="O3284"/>
      <c r="P3284"/>
      <c r="Q3284"/>
      <c r="R3284"/>
      <c r="S3284"/>
      <c r="T3284"/>
      <c r="U3284"/>
      <c r="V3284"/>
      <c r="W3284"/>
      <c r="X3284"/>
      <c r="Y3284"/>
      <c r="Z3284"/>
      <c r="AA3284"/>
      <c r="AB3284"/>
      <c r="AC3284"/>
      <c r="AD3284"/>
      <c r="AE3284"/>
      <c r="AF3284"/>
      <c r="AG3284"/>
      <c r="AH3284"/>
      <c r="AI3284"/>
      <c r="AJ3284"/>
      <c r="AK3284"/>
      <c r="AL3284"/>
      <c r="AM3284"/>
      <c r="AN3284"/>
      <c r="AO3284"/>
      <c r="AP3284"/>
      <c r="AQ3284"/>
      <c r="AR3284"/>
      <c r="AS3284"/>
      <c r="AT3284"/>
      <c r="AU3284"/>
      <c r="AV3284"/>
      <c r="AW3284"/>
      <c r="AX3284"/>
      <c r="AY3284"/>
      <c r="AZ3284"/>
      <c r="BA3284"/>
      <c r="BB3284"/>
      <c r="BC3284"/>
      <c r="BD3284"/>
      <c r="BE3284"/>
      <c r="BF3284"/>
      <c r="BG3284"/>
      <c r="BH3284"/>
      <c r="BI3284"/>
      <c r="BJ3284"/>
      <c r="BK3284"/>
      <c r="BL3284"/>
      <c r="BM3284"/>
      <c r="BN3284"/>
      <c r="BO3284"/>
      <c r="BP3284"/>
      <c r="BQ3284"/>
      <c r="BR3284"/>
      <c r="BS3284"/>
      <c r="BT3284"/>
      <c r="BU3284"/>
      <c r="BV3284"/>
      <c r="BW3284"/>
      <c r="BX3284"/>
      <c r="BY3284"/>
      <c r="BZ3284"/>
      <c r="CA3284"/>
      <c r="CB3284"/>
      <c r="CC3284"/>
      <c r="CD3284"/>
      <c r="CE3284"/>
      <c r="CF3284"/>
      <c r="CG3284"/>
      <c r="CH3284"/>
      <c r="CI3284"/>
      <c r="CJ3284"/>
      <c r="CK3284"/>
      <c r="CL3284"/>
      <c r="CM3284"/>
      <c r="CN3284"/>
      <c r="CO3284"/>
      <c r="CP3284"/>
      <c r="CQ3284"/>
      <c r="CR3284"/>
      <c r="CS3284"/>
      <c r="CT3284"/>
      <c r="CU3284"/>
      <c r="CV3284"/>
    </row>
    <row r="3285" spans="10:100" x14ac:dyDescent="0.25">
      <c r="J3285"/>
      <c r="K3285"/>
      <c r="L3285"/>
      <c r="M3285"/>
      <c r="N3285"/>
      <c r="O3285"/>
      <c r="P3285"/>
      <c r="Q3285"/>
      <c r="R3285"/>
      <c r="S3285"/>
      <c r="T3285"/>
      <c r="U3285"/>
      <c r="V3285"/>
      <c r="W3285"/>
      <c r="X3285"/>
      <c r="Y3285"/>
      <c r="Z3285"/>
      <c r="AA3285"/>
      <c r="AB3285"/>
      <c r="AC3285"/>
      <c r="AD3285"/>
      <c r="AE3285"/>
      <c r="AF3285"/>
      <c r="AG3285"/>
      <c r="AH3285"/>
      <c r="AI3285"/>
      <c r="AJ3285"/>
      <c r="AK3285"/>
      <c r="AL3285"/>
      <c r="AM3285"/>
      <c r="AN3285"/>
      <c r="AO3285"/>
      <c r="AP3285"/>
      <c r="AQ3285"/>
      <c r="AR3285"/>
      <c r="AS3285"/>
      <c r="AT3285"/>
      <c r="AU3285"/>
      <c r="AV3285"/>
      <c r="AW3285"/>
      <c r="AX3285"/>
      <c r="AY3285"/>
      <c r="AZ3285"/>
      <c r="BA3285"/>
      <c r="BB3285"/>
      <c r="BC3285"/>
      <c r="BD3285"/>
      <c r="BE3285"/>
      <c r="BF3285"/>
      <c r="BG3285"/>
      <c r="BH3285"/>
      <c r="BI3285"/>
      <c r="BJ3285"/>
      <c r="BK3285"/>
      <c r="BL3285"/>
      <c r="BM3285"/>
      <c r="BN3285"/>
      <c r="BO3285"/>
      <c r="BP3285"/>
      <c r="BQ3285"/>
      <c r="BR3285"/>
      <c r="BS3285"/>
      <c r="BT3285"/>
      <c r="BU3285"/>
      <c r="BV3285"/>
      <c r="BW3285"/>
      <c r="BX3285"/>
      <c r="BY3285"/>
      <c r="BZ3285"/>
      <c r="CA3285"/>
      <c r="CB3285"/>
      <c r="CC3285"/>
      <c r="CD3285"/>
      <c r="CE3285"/>
      <c r="CF3285"/>
      <c r="CG3285"/>
      <c r="CH3285"/>
      <c r="CI3285"/>
      <c r="CJ3285"/>
      <c r="CK3285"/>
      <c r="CL3285"/>
      <c r="CM3285"/>
      <c r="CN3285"/>
      <c r="CO3285"/>
      <c r="CP3285"/>
      <c r="CQ3285"/>
      <c r="CR3285"/>
      <c r="CS3285"/>
      <c r="CT3285"/>
      <c r="CU3285"/>
      <c r="CV3285"/>
    </row>
    <row r="3286" spans="10:100" x14ac:dyDescent="0.25">
      <c r="J3286"/>
      <c r="K3286"/>
      <c r="L3286"/>
      <c r="M3286"/>
      <c r="N3286"/>
      <c r="O3286"/>
      <c r="P3286"/>
      <c r="Q3286"/>
      <c r="R3286"/>
      <c r="S3286"/>
      <c r="T3286"/>
      <c r="U3286"/>
      <c r="V3286"/>
      <c r="W3286"/>
      <c r="X3286"/>
      <c r="Y3286"/>
      <c r="Z3286"/>
      <c r="AA3286"/>
      <c r="AB3286"/>
      <c r="AC3286"/>
      <c r="AD3286"/>
      <c r="AE3286"/>
      <c r="AF3286"/>
      <c r="AG3286"/>
      <c r="AH3286"/>
      <c r="AI3286"/>
      <c r="AJ3286"/>
      <c r="AK3286"/>
      <c r="AL3286"/>
      <c r="AM3286"/>
      <c r="AN3286"/>
      <c r="AO3286"/>
      <c r="AP3286"/>
      <c r="AQ3286"/>
      <c r="AR3286"/>
      <c r="AS3286"/>
      <c r="AT3286"/>
      <c r="AU3286"/>
      <c r="AV3286"/>
      <c r="AW3286"/>
      <c r="AX3286"/>
      <c r="AY3286"/>
      <c r="AZ3286"/>
      <c r="BA3286"/>
      <c r="BB3286"/>
      <c r="BC3286"/>
      <c r="BD3286"/>
      <c r="BE3286"/>
      <c r="BF3286"/>
      <c r="BG3286"/>
      <c r="BH3286"/>
      <c r="BI3286"/>
      <c r="BJ3286"/>
      <c r="BK3286"/>
      <c r="BL3286"/>
      <c r="BM3286"/>
      <c r="BN3286"/>
      <c r="BO3286"/>
      <c r="BP3286"/>
      <c r="BQ3286"/>
      <c r="BR3286"/>
      <c r="BS3286"/>
      <c r="BT3286"/>
      <c r="BU3286"/>
      <c r="BV3286"/>
      <c r="BW3286"/>
      <c r="BX3286"/>
      <c r="BY3286"/>
      <c r="BZ3286"/>
      <c r="CA3286"/>
      <c r="CB3286"/>
      <c r="CC3286"/>
      <c r="CD3286"/>
      <c r="CE3286"/>
      <c r="CF3286"/>
      <c r="CG3286"/>
      <c r="CH3286"/>
      <c r="CI3286"/>
      <c r="CJ3286"/>
      <c r="CK3286"/>
      <c r="CL3286"/>
      <c r="CM3286"/>
      <c r="CN3286"/>
      <c r="CO3286"/>
      <c r="CP3286"/>
      <c r="CQ3286"/>
      <c r="CR3286"/>
      <c r="CS3286"/>
      <c r="CT3286"/>
      <c r="CU3286"/>
      <c r="CV3286"/>
    </row>
    <row r="3287" spans="10:100" x14ac:dyDescent="0.25">
      <c r="J3287"/>
      <c r="K3287"/>
      <c r="L3287"/>
      <c r="M3287"/>
      <c r="N3287"/>
      <c r="O3287"/>
      <c r="P3287"/>
      <c r="Q3287"/>
      <c r="R3287"/>
      <c r="S3287"/>
      <c r="T3287"/>
      <c r="U3287"/>
      <c r="V3287"/>
      <c r="W3287"/>
      <c r="X3287"/>
      <c r="Y3287"/>
      <c r="Z3287"/>
      <c r="AA3287"/>
      <c r="AB3287"/>
      <c r="AC3287"/>
      <c r="AD3287"/>
      <c r="AE3287"/>
      <c r="AF3287"/>
      <c r="AG3287"/>
      <c r="AH3287"/>
      <c r="AI3287"/>
      <c r="AJ3287"/>
      <c r="AK3287"/>
      <c r="AL3287"/>
      <c r="AM3287"/>
      <c r="AN3287"/>
      <c r="AO3287"/>
      <c r="AP3287"/>
      <c r="AQ3287"/>
      <c r="AR3287"/>
      <c r="AS3287"/>
      <c r="AT3287"/>
      <c r="AU3287"/>
      <c r="AV3287"/>
      <c r="AW3287"/>
      <c r="AX3287"/>
      <c r="AY3287"/>
      <c r="AZ3287"/>
      <c r="BA3287"/>
      <c r="BB3287"/>
      <c r="BC3287"/>
      <c r="BD3287"/>
      <c r="BE3287"/>
      <c r="BF3287"/>
      <c r="BG3287"/>
      <c r="BH3287"/>
      <c r="BI3287"/>
      <c r="BJ3287"/>
      <c r="BK3287"/>
      <c r="BL3287"/>
      <c r="BM3287"/>
      <c r="BN3287"/>
      <c r="BO3287"/>
      <c r="BP3287"/>
      <c r="BQ3287"/>
      <c r="BR3287"/>
      <c r="BS3287"/>
      <c r="BT3287"/>
      <c r="BU3287"/>
      <c r="BV3287"/>
      <c r="BW3287"/>
      <c r="BX3287"/>
      <c r="BY3287"/>
      <c r="BZ3287"/>
      <c r="CA3287"/>
      <c r="CB3287"/>
      <c r="CC3287"/>
      <c r="CD3287"/>
      <c r="CE3287"/>
      <c r="CF3287"/>
      <c r="CG3287"/>
      <c r="CH3287"/>
      <c r="CI3287"/>
      <c r="CJ3287"/>
      <c r="CK3287"/>
      <c r="CL3287"/>
      <c r="CM3287"/>
      <c r="CN3287"/>
      <c r="CO3287"/>
      <c r="CP3287"/>
      <c r="CQ3287"/>
      <c r="CR3287"/>
      <c r="CS3287"/>
      <c r="CT3287"/>
      <c r="CU3287"/>
      <c r="CV3287"/>
    </row>
    <row r="3288" spans="10:100" x14ac:dyDescent="0.25">
      <c r="J3288"/>
      <c r="K3288"/>
      <c r="L3288"/>
      <c r="M3288"/>
      <c r="N3288"/>
      <c r="O3288"/>
      <c r="P3288"/>
      <c r="Q3288"/>
      <c r="R3288"/>
      <c r="S3288"/>
      <c r="T3288"/>
      <c r="U3288"/>
      <c r="V3288"/>
      <c r="W3288"/>
      <c r="X3288"/>
      <c r="Y3288"/>
      <c r="Z3288"/>
      <c r="AA3288"/>
      <c r="AB3288"/>
      <c r="AC3288"/>
      <c r="AD3288"/>
      <c r="AE3288"/>
      <c r="AF3288"/>
      <c r="AG3288"/>
      <c r="AH3288"/>
      <c r="AI3288"/>
      <c r="AJ3288"/>
      <c r="AK3288"/>
      <c r="AL3288"/>
      <c r="AM3288"/>
      <c r="AN3288"/>
      <c r="AO3288"/>
      <c r="AP3288"/>
      <c r="AQ3288"/>
      <c r="AR3288"/>
      <c r="AS3288"/>
      <c r="AT3288"/>
      <c r="AU3288"/>
      <c r="AV3288"/>
      <c r="AW3288"/>
      <c r="AX3288"/>
      <c r="AY3288"/>
      <c r="AZ3288"/>
      <c r="BA3288"/>
      <c r="BB3288"/>
      <c r="BC3288"/>
      <c r="BD3288"/>
      <c r="BE3288"/>
      <c r="BF3288"/>
      <c r="BG3288"/>
      <c r="BH3288"/>
      <c r="BI3288"/>
      <c r="BJ3288"/>
      <c r="BK3288"/>
      <c r="BL3288"/>
      <c r="BM3288"/>
      <c r="BN3288"/>
      <c r="BO3288"/>
      <c r="BP3288"/>
      <c r="BQ3288"/>
      <c r="BR3288"/>
      <c r="BS3288"/>
      <c r="BT3288"/>
      <c r="BU3288"/>
      <c r="BV3288"/>
      <c r="BW3288"/>
      <c r="BX3288"/>
      <c r="BY3288"/>
      <c r="BZ3288"/>
      <c r="CA3288"/>
      <c r="CB3288"/>
      <c r="CC3288"/>
      <c r="CD3288"/>
      <c r="CE3288"/>
      <c r="CF3288"/>
      <c r="CG3288"/>
      <c r="CH3288"/>
      <c r="CI3288"/>
      <c r="CJ3288"/>
      <c r="CK3288"/>
      <c r="CL3288"/>
      <c r="CM3288"/>
      <c r="CN3288"/>
      <c r="CO3288"/>
      <c r="CP3288"/>
      <c r="CQ3288"/>
      <c r="CR3288"/>
      <c r="CS3288"/>
      <c r="CT3288"/>
      <c r="CU3288"/>
      <c r="CV3288"/>
    </row>
    <row r="3289" spans="10:100" x14ac:dyDescent="0.25">
      <c r="J3289"/>
      <c r="K3289"/>
      <c r="L3289"/>
      <c r="M3289"/>
      <c r="N3289"/>
      <c r="O3289"/>
      <c r="P3289"/>
      <c r="Q3289"/>
      <c r="R3289"/>
      <c r="S3289"/>
      <c r="T3289"/>
      <c r="U3289"/>
      <c r="V3289"/>
      <c r="W3289"/>
      <c r="X3289"/>
      <c r="Y3289"/>
      <c r="Z3289"/>
      <c r="AA3289"/>
      <c r="AB3289"/>
      <c r="AC3289"/>
      <c r="AD3289"/>
      <c r="AE3289"/>
      <c r="AF3289"/>
      <c r="AG3289"/>
      <c r="AH3289"/>
      <c r="AI3289"/>
      <c r="AJ3289"/>
      <c r="AK3289"/>
      <c r="AL3289"/>
      <c r="AM3289"/>
      <c r="AN3289"/>
      <c r="AO3289"/>
      <c r="AP3289"/>
      <c r="AQ3289"/>
      <c r="AR3289"/>
      <c r="AS3289"/>
      <c r="AT3289"/>
      <c r="AU3289"/>
      <c r="AV3289"/>
      <c r="AW3289"/>
      <c r="AX3289"/>
      <c r="AY3289"/>
      <c r="AZ3289"/>
      <c r="BA3289"/>
      <c r="BB3289"/>
      <c r="BC3289"/>
      <c r="BD3289"/>
      <c r="BE3289"/>
      <c r="BF3289"/>
      <c r="BG3289"/>
      <c r="BH3289"/>
      <c r="BI3289"/>
      <c r="BJ3289"/>
      <c r="BK3289"/>
      <c r="BL3289"/>
      <c r="BM3289"/>
      <c r="BN3289"/>
      <c r="BO3289"/>
      <c r="BP3289"/>
      <c r="BQ3289"/>
      <c r="BR3289"/>
      <c r="BS3289"/>
      <c r="BT3289"/>
      <c r="BU3289"/>
      <c r="BV3289"/>
      <c r="BW3289"/>
      <c r="BX3289"/>
      <c r="BY3289"/>
      <c r="BZ3289"/>
      <c r="CA3289"/>
      <c r="CB3289"/>
      <c r="CC3289"/>
      <c r="CD3289"/>
      <c r="CE3289"/>
      <c r="CF3289"/>
      <c r="CG3289"/>
      <c r="CH3289"/>
      <c r="CI3289"/>
      <c r="CJ3289"/>
      <c r="CK3289"/>
      <c r="CL3289"/>
      <c r="CM3289"/>
      <c r="CN3289"/>
      <c r="CO3289"/>
      <c r="CP3289"/>
      <c r="CQ3289"/>
      <c r="CR3289"/>
      <c r="CS3289"/>
      <c r="CT3289"/>
      <c r="CU3289"/>
      <c r="CV3289"/>
    </row>
    <row r="3290" spans="10:100" x14ac:dyDescent="0.25">
      <c r="J3290"/>
      <c r="K3290"/>
      <c r="L3290"/>
      <c r="M3290"/>
      <c r="N3290"/>
      <c r="O3290"/>
      <c r="P3290"/>
      <c r="Q3290"/>
      <c r="R3290"/>
      <c r="S3290"/>
      <c r="T3290"/>
      <c r="U3290"/>
      <c r="V3290"/>
      <c r="W3290"/>
      <c r="X3290"/>
      <c r="Y3290"/>
      <c r="Z3290"/>
      <c r="AA3290"/>
      <c r="AB3290"/>
      <c r="AC3290"/>
      <c r="AD3290"/>
      <c r="AE3290"/>
      <c r="AF3290"/>
      <c r="AG3290"/>
      <c r="AH3290"/>
      <c r="AI3290"/>
      <c r="AJ3290"/>
      <c r="AK3290"/>
      <c r="AL3290"/>
      <c r="AM3290"/>
      <c r="AN3290"/>
      <c r="AO3290"/>
      <c r="AP3290"/>
      <c r="AQ3290"/>
      <c r="AR3290"/>
      <c r="AS3290"/>
      <c r="AT3290"/>
      <c r="AU3290"/>
      <c r="AV3290"/>
      <c r="AW3290"/>
      <c r="AX3290"/>
      <c r="AY3290"/>
      <c r="AZ3290"/>
      <c r="BA3290"/>
      <c r="BB3290"/>
      <c r="BC3290"/>
      <c r="BD3290"/>
      <c r="BE3290"/>
      <c r="BF3290"/>
      <c r="BG3290"/>
      <c r="BH3290"/>
      <c r="BI3290"/>
      <c r="BJ3290"/>
      <c r="BK3290"/>
      <c r="BL3290"/>
      <c r="BM3290"/>
      <c r="BN3290"/>
      <c r="BO3290"/>
      <c r="BP3290"/>
      <c r="BQ3290"/>
      <c r="BR3290"/>
      <c r="BS3290"/>
      <c r="BT3290"/>
      <c r="BU3290"/>
      <c r="BV3290"/>
      <c r="BW3290"/>
      <c r="BX3290"/>
      <c r="BY3290"/>
      <c r="BZ3290"/>
      <c r="CA3290"/>
      <c r="CB3290"/>
      <c r="CC3290"/>
      <c r="CD3290"/>
      <c r="CE3290"/>
      <c r="CF3290"/>
      <c r="CG3290"/>
      <c r="CH3290"/>
      <c r="CI3290"/>
      <c r="CJ3290"/>
      <c r="CK3290"/>
      <c r="CL3290"/>
      <c r="CM3290"/>
      <c r="CN3290"/>
      <c r="CO3290"/>
      <c r="CP3290"/>
      <c r="CQ3290"/>
      <c r="CR3290"/>
      <c r="CS3290"/>
      <c r="CT3290"/>
      <c r="CU3290"/>
      <c r="CV3290"/>
    </row>
    <row r="3291" spans="10:100" x14ac:dyDescent="0.25">
      <c r="J3291"/>
      <c r="K3291"/>
      <c r="L3291"/>
      <c r="M3291"/>
      <c r="N3291"/>
      <c r="O3291"/>
      <c r="P3291"/>
      <c r="Q3291"/>
      <c r="R3291"/>
      <c r="S3291"/>
      <c r="T3291"/>
      <c r="U3291"/>
      <c r="V3291"/>
      <c r="W3291"/>
      <c r="X3291"/>
      <c r="Y3291"/>
      <c r="Z3291"/>
      <c r="AA3291"/>
      <c r="AB3291"/>
      <c r="AC3291"/>
      <c r="AD3291"/>
      <c r="AE3291"/>
      <c r="AF3291"/>
      <c r="AG3291"/>
      <c r="AH3291"/>
      <c r="AI3291"/>
      <c r="AJ3291"/>
      <c r="AK3291"/>
      <c r="AL3291"/>
      <c r="AM3291"/>
      <c r="AN3291"/>
      <c r="AO3291"/>
      <c r="AP3291"/>
      <c r="AQ3291"/>
      <c r="AR3291"/>
      <c r="AS3291"/>
      <c r="AT3291"/>
      <c r="AU3291"/>
      <c r="AV3291"/>
      <c r="AW3291"/>
      <c r="AX3291"/>
      <c r="AY3291"/>
      <c r="AZ3291"/>
      <c r="BA3291"/>
      <c r="BB3291"/>
      <c r="BC3291"/>
      <c r="BD3291"/>
      <c r="BE3291"/>
      <c r="BF3291"/>
      <c r="BG3291"/>
      <c r="BH3291"/>
      <c r="BI3291"/>
      <c r="BJ3291"/>
      <c r="BK3291"/>
      <c r="BL3291"/>
      <c r="BM3291"/>
      <c r="BN3291"/>
      <c r="BO3291"/>
      <c r="BP3291"/>
      <c r="BQ3291"/>
      <c r="BR3291"/>
      <c r="BS3291"/>
      <c r="BT3291"/>
      <c r="BU3291"/>
      <c r="BV3291"/>
      <c r="BW3291"/>
      <c r="BX3291"/>
      <c r="BY3291"/>
      <c r="BZ3291"/>
      <c r="CA3291"/>
      <c r="CB3291"/>
      <c r="CC3291"/>
      <c r="CD3291"/>
      <c r="CE3291"/>
      <c r="CF3291"/>
      <c r="CG3291"/>
      <c r="CH3291"/>
      <c r="CI3291"/>
      <c r="CJ3291"/>
      <c r="CK3291"/>
      <c r="CL3291"/>
      <c r="CM3291"/>
      <c r="CN3291"/>
      <c r="CO3291"/>
      <c r="CP3291"/>
      <c r="CQ3291"/>
      <c r="CR3291"/>
      <c r="CS3291"/>
      <c r="CT3291"/>
      <c r="CU3291"/>
      <c r="CV3291"/>
    </row>
    <row r="3292" spans="10:100" x14ac:dyDescent="0.25">
      <c r="J3292"/>
      <c r="K3292"/>
      <c r="L3292"/>
      <c r="M3292"/>
      <c r="N3292"/>
      <c r="O3292"/>
      <c r="P3292"/>
      <c r="Q3292"/>
      <c r="R3292"/>
      <c r="S3292"/>
      <c r="T3292"/>
      <c r="U3292"/>
      <c r="V3292"/>
      <c r="W3292"/>
      <c r="X3292"/>
      <c r="Y3292"/>
      <c r="Z3292"/>
      <c r="AA3292"/>
      <c r="AB3292"/>
      <c r="AC3292"/>
      <c r="AD3292"/>
      <c r="AE3292"/>
      <c r="AF3292"/>
      <c r="AG3292"/>
      <c r="AH3292"/>
      <c r="AI3292"/>
      <c r="AJ3292"/>
      <c r="AK3292"/>
      <c r="AL3292"/>
      <c r="AM3292"/>
      <c r="AN3292"/>
      <c r="AO3292"/>
      <c r="AP3292"/>
      <c r="AQ3292"/>
      <c r="AR3292"/>
      <c r="AS3292"/>
      <c r="AT3292"/>
      <c r="AU3292"/>
      <c r="AV3292"/>
      <c r="AW3292"/>
      <c r="AX3292"/>
      <c r="AY3292"/>
      <c r="AZ3292"/>
      <c r="BA3292"/>
      <c r="BB3292"/>
      <c r="BC3292"/>
      <c r="BD3292"/>
      <c r="BE3292"/>
      <c r="BF3292"/>
      <c r="BG3292"/>
      <c r="BH3292"/>
      <c r="BI3292"/>
      <c r="BJ3292"/>
      <c r="BK3292"/>
      <c r="BL3292"/>
      <c r="BM3292"/>
      <c r="BN3292"/>
      <c r="BO3292"/>
      <c r="BP3292"/>
      <c r="BQ3292"/>
      <c r="BR3292"/>
      <c r="BS3292"/>
      <c r="BT3292"/>
      <c r="BU3292"/>
      <c r="BV3292"/>
      <c r="BW3292"/>
      <c r="BX3292"/>
      <c r="BY3292"/>
      <c r="BZ3292"/>
      <c r="CA3292"/>
      <c r="CB3292"/>
      <c r="CC3292"/>
      <c r="CD3292"/>
      <c r="CE3292"/>
      <c r="CF3292"/>
      <c r="CG3292"/>
      <c r="CH3292"/>
      <c r="CI3292"/>
      <c r="CJ3292"/>
      <c r="CK3292"/>
      <c r="CL3292"/>
      <c r="CM3292"/>
      <c r="CN3292"/>
      <c r="CO3292"/>
      <c r="CP3292"/>
      <c r="CQ3292"/>
      <c r="CR3292"/>
      <c r="CS3292"/>
      <c r="CT3292"/>
      <c r="CU3292"/>
      <c r="CV3292"/>
    </row>
    <row r="3293" spans="10:100" x14ac:dyDescent="0.25">
      <c r="J3293"/>
      <c r="K3293"/>
      <c r="L3293"/>
      <c r="M3293"/>
      <c r="N3293"/>
      <c r="O3293"/>
      <c r="P3293"/>
      <c r="Q3293"/>
      <c r="R3293"/>
      <c r="S3293"/>
      <c r="T3293"/>
      <c r="U3293"/>
      <c r="V3293"/>
      <c r="W3293"/>
      <c r="X3293"/>
      <c r="Y3293"/>
      <c r="Z3293"/>
      <c r="AA3293"/>
      <c r="AB3293"/>
      <c r="AC3293"/>
      <c r="AD3293"/>
      <c r="AE3293"/>
      <c r="AF3293"/>
      <c r="AG3293"/>
      <c r="AH3293"/>
      <c r="AI3293"/>
      <c r="AJ3293"/>
      <c r="AK3293"/>
      <c r="AL3293"/>
      <c r="AM3293"/>
      <c r="AN3293"/>
      <c r="AO3293"/>
      <c r="AP3293"/>
      <c r="AQ3293"/>
      <c r="AR3293"/>
      <c r="AS3293"/>
      <c r="AT3293"/>
      <c r="AU3293"/>
      <c r="AV3293"/>
      <c r="AW3293"/>
      <c r="AX3293"/>
      <c r="AY3293"/>
      <c r="AZ3293"/>
      <c r="BA3293"/>
      <c r="BB3293"/>
      <c r="BC3293"/>
      <c r="BD3293"/>
      <c r="BE3293"/>
      <c r="BF3293"/>
      <c r="BG3293"/>
      <c r="BH3293"/>
      <c r="BI3293"/>
      <c r="BJ3293"/>
      <c r="BK3293"/>
      <c r="BL3293"/>
      <c r="BM3293"/>
      <c r="BN3293"/>
      <c r="BO3293"/>
      <c r="BP3293"/>
      <c r="BQ3293"/>
      <c r="BR3293"/>
      <c r="BS3293"/>
      <c r="BT3293"/>
      <c r="BU3293"/>
      <c r="BV3293"/>
      <c r="BW3293"/>
      <c r="BX3293"/>
      <c r="BY3293"/>
      <c r="BZ3293"/>
      <c r="CA3293"/>
      <c r="CB3293"/>
      <c r="CC3293"/>
      <c r="CD3293"/>
      <c r="CE3293"/>
      <c r="CF3293"/>
      <c r="CG3293"/>
      <c r="CH3293"/>
      <c r="CI3293"/>
      <c r="CJ3293"/>
      <c r="CK3293"/>
      <c r="CL3293"/>
      <c r="CM3293"/>
      <c r="CN3293"/>
      <c r="CO3293"/>
      <c r="CP3293"/>
      <c r="CQ3293"/>
      <c r="CR3293"/>
      <c r="CS3293"/>
      <c r="CT3293"/>
      <c r="CU3293"/>
      <c r="CV3293"/>
    </row>
    <row r="3294" spans="10:100" x14ac:dyDescent="0.25">
      <c r="J3294"/>
      <c r="K3294"/>
      <c r="L3294"/>
      <c r="M3294"/>
      <c r="N3294"/>
      <c r="O3294"/>
      <c r="P3294"/>
      <c r="Q3294"/>
      <c r="R3294"/>
      <c r="S3294"/>
      <c r="T3294"/>
      <c r="U3294"/>
      <c r="V3294"/>
      <c r="W3294"/>
      <c r="X3294"/>
      <c r="Y3294"/>
      <c r="Z3294"/>
      <c r="AA3294"/>
      <c r="AB3294"/>
      <c r="AC3294"/>
      <c r="AD3294"/>
      <c r="AE3294"/>
      <c r="AF3294"/>
      <c r="AG3294"/>
      <c r="AH3294"/>
      <c r="AI3294"/>
      <c r="AJ3294"/>
      <c r="AK3294"/>
      <c r="AL3294"/>
      <c r="AM3294"/>
      <c r="AN3294"/>
      <c r="AO3294"/>
      <c r="AP3294"/>
      <c r="AQ3294"/>
      <c r="AR3294"/>
      <c r="AS3294"/>
      <c r="AT3294"/>
      <c r="AU3294"/>
      <c r="AV3294"/>
      <c r="AW3294"/>
      <c r="AX3294"/>
      <c r="AY3294"/>
      <c r="AZ3294"/>
      <c r="BA3294"/>
      <c r="BB3294"/>
      <c r="BC3294"/>
      <c r="BD3294"/>
      <c r="BE3294"/>
      <c r="BF3294"/>
      <c r="BG3294"/>
      <c r="BH3294"/>
      <c r="BI3294"/>
      <c r="BJ3294"/>
      <c r="BK3294"/>
      <c r="BL3294"/>
      <c r="BM3294"/>
      <c r="BN3294"/>
      <c r="BO3294"/>
      <c r="BP3294"/>
      <c r="BQ3294"/>
      <c r="BR3294"/>
      <c r="BS3294"/>
      <c r="BT3294"/>
      <c r="BU3294"/>
      <c r="BV3294"/>
      <c r="BW3294"/>
      <c r="BX3294"/>
      <c r="BY3294"/>
      <c r="BZ3294"/>
      <c r="CA3294"/>
      <c r="CB3294"/>
      <c r="CC3294"/>
      <c r="CD3294"/>
      <c r="CE3294"/>
      <c r="CF3294"/>
      <c r="CG3294"/>
      <c r="CH3294"/>
      <c r="CI3294"/>
      <c r="CJ3294"/>
      <c r="CK3294"/>
      <c r="CL3294"/>
      <c r="CM3294"/>
      <c r="CN3294"/>
      <c r="CO3294"/>
      <c r="CP3294"/>
      <c r="CQ3294"/>
      <c r="CR3294"/>
      <c r="CS3294"/>
      <c r="CT3294"/>
      <c r="CU3294"/>
      <c r="CV3294"/>
    </row>
    <row r="3295" spans="10:100" x14ac:dyDescent="0.25">
      <c r="J3295"/>
      <c r="K3295"/>
      <c r="L3295"/>
      <c r="M3295"/>
      <c r="N3295"/>
      <c r="O3295"/>
      <c r="P3295"/>
      <c r="Q3295"/>
      <c r="R3295"/>
      <c r="S3295"/>
      <c r="T3295"/>
      <c r="U3295"/>
      <c r="V3295"/>
      <c r="W3295"/>
      <c r="X3295"/>
      <c r="Y3295"/>
      <c r="Z3295"/>
      <c r="AA3295"/>
      <c r="AB3295"/>
      <c r="AC3295"/>
      <c r="AD3295"/>
      <c r="AE3295"/>
      <c r="AF3295"/>
      <c r="AG3295"/>
      <c r="AH3295"/>
      <c r="AI3295"/>
      <c r="AJ3295"/>
      <c r="AK3295"/>
      <c r="AL3295"/>
      <c r="AM3295"/>
      <c r="AN3295"/>
      <c r="AO3295"/>
      <c r="AP3295"/>
      <c r="AQ3295"/>
      <c r="AR3295"/>
      <c r="AS3295"/>
      <c r="AT3295"/>
      <c r="AU3295"/>
      <c r="AV3295"/>
      <c r="AW3295"/>
      <c r="AX3295"/>
      <c r="AY3295"/>
      <c r="AZ3295"/>
      <c r="BA3295"/>
      <c r="BB3295"/>
      <c r="BC3295"/>
      <c r="BD3295"/>
      <c r="BE3295"/>
      <c r="BF3295"/>
      <c r="BG3295"/>
      <c r="BH3295"/>
      <c r="BI3295"/>
      <c r="BJ3295"/>
      <c r="BK3295"/>
      <c r="BL3295"/>
      <c r="BM3295"/>
      <c r="BN3295"/>
      <c r="BO3295"/>
      <c r="BP3295"/>
      <c r="BQ3295"/>
      <c r="BR3295"/>
      <c r="BS3295"/>
      <c r="BT3295"/>
      <c r="BU3295"/>
      <c r="BV3295"/>
      <c r="BW3295"/>
      <c r="BX3295"/>
      <c r="BY3295"/>
      <c r="BZ3295"/>
      <c r="CA3295"/>
      <c r="CB3295"/>
      <c r="CC3295"/>
      <c r="CD3295"/>
      <c r="CE3295"/>
      <c r="CF3295"/>
      <c r="CG3295"/>
      <c r="CH3295"/>
      <c r="CI3295"/>
      <c r="CJ3295"/>
      <c r="CK3295"/>
      <c r="CL3295"/>
      <c r="CM3295"/>
      <c r="CN3295"/>
      <c r="CO3295"/>
      <c r="CP3295"/>
      <c r="CQ3295"/>
      <c r="CR3295"/>
      <c r="CS3295"/>
      <c r="CT3295"/>
      <c r="CU3295"/>
      <c r="CV3295"/>
    </row>
    <row r="3296" spans="10:100" x14ac:dyDescent="0.25">
      <c r="J3296"/>
      <c r="K3296"/>
      <c r="L3296"/>
      <c r="M3296"/>
      <c r="N3296"/>
      <c r="O3296"/>
      <c r="P3296"/>
      <c r="Q3296"/>
      <c r="R3296"/>
      <c r="S3296"/>
      <c r="T3296"/>
      <c r="U3296"/>
      <c r="V3296"/>
      <c r="W3296"/>
      <c r="X3296"/>
      <c r="Y3296"/>
      <c r="Z3296"/>
      <c r="AA3296"/>
      <c r="AB3296"/>
      <c r="AC3296"/>
      <c r="AD3296"/>
      <c r="AE3296"/>
      <c r="AF3296"/>
      <c r="AG3296"/>
      <c r="AH3296"/>
      <c r="AI3296"/>
      <c r="AJ3296"/>
      <c r="AK3296"/>
      <c r="AL3296"/>
      <c r="AM3296"/>
      <c r="AN3296"/>
      <c r="AO3296"/>
      <c r="AP3296"/>
      <c r="AQ3296"/>
      <c r="AR3296"/>
      <c r="AS3296"/>
      <c r="AT3296"/>
      <c r="AU3296"/>
      <c r="AV3296"/>
      <c r="AW3296"/>
      <c r="AX3296"/>
      <c r="AY3296"/>
      <c r="AZ3296"/>
      <c r="BA3296"/>
      <c r="BB3296"/>
      <c r="BC3296"/>
      <c r="BD3296"/>
      <c r="BE3296"/>
      <c r="BF3296"/>
      <c r="BG3296"/>
      <c r="BH3296"/>
      <c r="BI3296"/>
      <c r="BJ3296"/>
      <c r="BK3296"/>
      <c r="BL3296"/>
      <c r="BM3296"/>
      <c r="BN3296"/>
      <c r="BO3296"/>
      <c r="BP3296"/>
      <c r="BQ3296"/>
      <c r="BR3296"/>
      <c r="BS3296"/>
      <c r="BT3296"/>
      <c r="BU3296"/>
      <c r="BV3296"/>
      <c r="BW3296"/>
      <c r="BX3296"/>
      <c r="BY3296"/>
      <c r="BZ3296"/>
      <c r="CA3296"/>
      <c r="CB3296"/>
      <c r="CC3296"/>
      <c r="CD3296"/>
      <c r="CE3296"/>
      <c r="CF3296"/>
      <c r="CG3296"/>
      <c r="CH3296"/>
      <c r="CI3296"/>
      <c r="CJ3296"/>
      <c r="CK3296"/>
      <c r="CL3296"/>
      <c r="CM3296"/>
      <c r="CN3296"/>
      <c r="CO3296"/>
      <c r="CP3296"/>
      <c r="CQ3296"/>
      <c r="CR3296"/>
      <c r="CS3296"/>
      <c r="CT3296"/>
      <c r="CU3296"/>
      <c r="CV3296"/>
    </row>
    <row r="3297" spans="10:100" x14ac:dyDescent="0.25">
      <c r="J3297"/>
      <c r="K3297"/>
      <c r="L3297"/>
      <c r="M3297"/>
      <c r="N3297"/>
      <c r="O3297"/>
      <c r="P3297"/>
      <c r="Q3297"/>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c r="AZ3297"/>
      <c r="BA3297"/>
      <c r="BB3297"/>
      <c r="BC3297"/>
      <c r="BD3297"/>
      <c r="BE3297"/>
      <c r="BF3297"/>
      <c r="BG3297"/>
      <c r="BH3297"/>
      <c r="BI3297"/>
      <c r="BJ3297"/>
      <c r="BK3297"/>
      <c r="BL3297"/>
      <c r="BM3297"/>
      <c r="BN3297"/>
      <c r="BO3297"/>
      <c r="BP3297"/>
      <c r="BQ3297"/>
      <c r="BR3297"/>
      <c r="BS3297"/>
      <c r="BT3297"/>
      <c r="BU3297"/>
      <c r="BV3297"/>
      <c r="BW3297"/>
      <c r="BX3297"/>
      <c r="BY3297"/>
      <c r="BZ3297"/>
      <c r="CA3297"/>
      <c r="CB3297"/>
      <c r="CC3297"/>
      <c r="CD3297"/>
      <c r="CE3297"/>
      <c r="CF3297"/>
      <c r="CG3297"/>
      <c r="CH3297"/>
      <c r="CI3297"/>
      <c r="CJ3297"/>
      <c r="CK3297"/>
      <c r="CL3297"/>
      <c r="CM3297"/>
      <c r="CN3297"/>
      <c r="CO3297"/>
      <c r="CP3297"/>
      <c r="CQ3297"/>
      <c r="CR3297"/>
      <c r="CS3297"/>
      <c r="CT3297"/>
      <c r="CU3297"/>
      <c r="CV3297"/>
    </row>
    <row r="3298" spans="10:100" x14ac:dyDescent="0.25">
      <c r="J3298"/>
      <c r="K3298"/>
      <c r="L3298"/>
      <c r="M3298"/>
      <c r="N3298"/>
      <c r="O3298"/>
      <c r="P3298"/>
      <c r="Q3298"/>
      <c r="R3298"/>
      <c r="S3298"/>
      <c r="T3298"/>
      <c r="U3298"/>
      <c r="V3298"/>
      <c r="W3298"/>
      <c r="X3298"/>
      <c r="Y3298"/>
      <c r="Z3298"/>
      <c r="AA3298"/>
      <c r="AB3298"/>
      <c r="AC3298"/>
      <c r="AD3298"/>
      <c r="AE3298"/>
      <c r="AF3298"/>
      <c r="AG3298"/>
      <c r="AH3298"/>
      <c r="AI3298"/>
      <c r="AJ3298"/>
      <c r="AK3298"/>
      <c r="AL3298"/>
      <c r="AM3298"/>
      <c r="AN3298"/>
      <c r="AO3298"/>
      <c r="AP3298"/>
      <c r="AQ3298"/>
      <c r="AR3298"/>
      <c r="AS3298"/>
      <c r="AT3298"/>
      <c r="AU3298"/>
      <c r="AV3298"/>
      <c r="AW3298"/>
      <c r="AX3298"/>
      <c r="AY3298"/>
      <c r="AZ3298"/>
      <c r="BA3298"/>
      <c r="BB3298"/>
      <c r="BC3298"/>
      <c r="BD3298"/>
      <c r="BE3298"/>
      <c r="BF3298"/>
      <c r="BG3298"/>
      <c r="BH3298"/>
      <c r="BI3298"/>
      <c r="BJ3298"/>
      <c r="BK3298"/>
      <c r="BL3298"/>
      <c r="BM3298"/>
      <c r="BN3298"/>
      <c r="BO3298"/>
      <c r="BP3298"/>
      <c r="BQ3298"/>
      <c r="BR3298"/>
      <c r="BS3298"/>
      <c r="BT3298"/>
      <c r="BU3298"/>
      <c r="BV3298"/>
      <c r="BW3298"/>
      <c r="BX3298"/>
      <c r="BY3298"/>
      <c r="BZ3298"/>
      <c r="CA3298"/>
      <c r="CB3298"/>
      <c r="CC3298"/>
      <c r="CD3298"/>
      <c r="CE3298"/>
      <c r="CF3298"/>
      <c r="CG3298"/>
      <c r="CH3298"/>
      <c r="CI3298"/>
      <c r="CJ3298"/>
      <c r="CK3298"/>
      <c r="CL3298"/>
      <c r="CM3298"/>
      <c r="CN3298"/>
      <c r="CO3298"/>
      <c r="CP3298"/>
      <c r="CQ3298"/>
      <c r="CR3298"/>
      <c r="CS3298"/>
      <c r="CT3298"/>
      <c r="CU3298"/>
      <c r="CV3298"/>
    </row>
    <row r="3299" spans="10:100" x14ac:dyDescent="0.25">
      <c r="J3299"/>
      <c r="K3299"/>
      <c r="L3299"/>
      <c r="M3299"/>
      <c r="N3299"/>
      <c r="O3299"/>
      <c r="P3299"/>
      <c r="Q3299"/>
      <c r="R3299"/>
      <c r="S3299"/>
      <c r="T3299"/>
      <c r="U3299"/>
      <c r="V3299"/>
      <c r="W3299"/>
      <c r="X3299"/>
      <c r="Y3299"/>
      <c r="Z3299"/>
      <c r="AA3299"/>
      <c r="AB3299"/>
      <c r="AC3299"/>
      <c r="AD3299"/>
      <c r="AE3299"/>
      <c r="AF3299"/>
      <c r="AG3299"/>
      <c r="AH3299"/>
      <c r="AI3299"/>
      <c r="AJ3299"/>
      <c r="AK3299"/>
      <c r="AL3299"/>
      <c r="AM3299"/>
      <c r="AN3299"/>
      <c r="AO3299"/>
      <c r="AP3299"/>
      <c r="AQ3299"/>
      <c r="AR3299"/>
      <c r="AS3299"/>
      <c r="AT3299"/>
      <c r="AU3299"/>
      <c r="AV3299"/>
      <c r="AW3299"/>
      <c r="AX3299"/>
      <c r="AY3299"/>
      <c r="AZ3299"/>
      <c r="BA3299"/>
      <c r="BB3299"/>
      <c r="BC3299"/>
      <c r="BD3299"/>
      <c r="BE3299"/>
      <c r="BF3299"/>
      <c r="BG3299"/>
      <c r="BH3299"/>
      <c r="BI3299"/>
      <c r="BJ3299"/>
      <c r="BK3299"/>
      <c r="BL3299"/>
      <c r="BM3299"/>
      <c r="BN3299"/>
      <c r="BO3299"/>
      <c r="BP3299"/>
      <c r="BQ3299"/>
      <c r="BR3299"/>
      <c r="BS3299"/>
      <c r="BT3299"/>
      <c r="BU3299"/>
      <c r="BV3299"/>
      <c r="BW3299"/>
      <c r="BX3299"/>
      <c r="BY3299"/>
      <c r="BZ3299"/>
      <c r="CA3299"/>
      <c r="CB3299"/>
      <c r="CC3299"/>
      <c r="CD3299"/>
      <c r="CE3299"/>
      <c r="CF3299"/>
      <c r="CG3299"/>
      <c r="CH3299"/>
      <c r="CI3299"/>
      <c r="CJ3299"/>
      <c r="CK3299"/>
      <c r="CL3299"/>
      <c r="CM3299"/>
      <c r="CN3299"/>
      <c r="CO3299"/>
      <c r="CP3299"/>
      <c r="CQ3299"/>
      <c r="CR3299"/>
      <c r="CS3299"/>
      <c r="CT3299"/>
      <c r="CU3299"/>
      <c r="CV3299"/>
    </row>
    <row r="3300" spans="10:100" x14ac:dyDescent="0.25">
      <c r="J3300"/>
      <c r="K3300"/>
      <c r="L3300"/>
      <c r="M3300"/>
      <c r="N3300"/>
      <c r="O3300"/>
      <c r="P3300"/>
      <c r="Q3300"/>
      <c r="R3300"/>
      <c r="S3300"/>
      <c r="T3300"/>
      <c r="U3300"/>
      <c r="V3300"/>
      <c r="W3300"/>
      <c r="X3300"/>
      <c r="Y3300"/>
      <c r="Z3300"/>
      <c r="AA3300"/>
      <c r="AB3300"/>
      <c r="AC3300"/>
      <c r="AD3300"/>
      <c r="AE3300"/>
      <c r="AF3300"/>
      <c r="AG3300"/>
      <c r="AH3300"/>
      <c r="AI3300"/>
      <c r="AJ3300"/>
      <c r="AK3300"/>
      <c r="AL3300"/>
      <c r="AM3300"/>
      <c r="AN3300"/>
      <c r="AO3300"/>
      <c r="AP3300"/>
      <c r="AQ3300"/>
      <c r="AR3300"/>
      <c r="AS3300"/>
      <c r="AT3300"/>
      <c r="AU3300"/>
      <c r="AV3300"/>
      <c r="AW3300"/>
      <c r="AX3300"/>
      <c r="AY3300"/>
      <c r="AZ3300"/>
      <c r="BA3300"/>
      <c r="BB3300"/>
      <c r="BC3300"/>
      <c r="BD3300"/>
      <c r="BE3300"/>
      <c r="BF3300"/>
      <c r="BG3300"/>
      <c r="BH3300"/>
      <c r="BI3300"/>
      <c r="BJ3300"/>
      <c r="BK3300"/>
      <c r="BL3300"/>
      <c r="BM3300"/>
      <c r="BN3300"/>
      <c r="BO3300"/>
      <c r="BP3300"/>
      <c r="BQ3300"/>
      <c r="BR3300"/>
      <c r="BS3300"/>
      <c r="BT3300"/>
      <c r="BU3300"/>
      <c r="BV3300"/>
      <c r="BW3300"/>
      <c r="BX3300"/>
      <c r="BY3300"/>
      <c r="BZ3300"/>
      <c r="CA3300"/>
      <c r="CB3300"/>
      <c r="CC3300"/>
      <c r="CD3300"/>
      <c r="CE3300"/>
      <c r="CF3300"/>
      <c r="CG3300"/>
      <c r="CH3300"/>
      <c r="CI3300"/>
      <c r="CJ3300"/>
      <c r="CK3300"/>
      <c r="CL3300"/>
      <c r="CM3300"/>
      <c r="CN3300"/>
      <c r="CO3300"/>
      <c r="CP3300"/>
      <c r="CQ3300"/>
      <c r="CR3300"/>
      <c r="CS3300"/>
      <c r="CT3300"/>
      <c r="CU3300"/>
      <c r="CV3300"/>
    </row>
    <row r="3301" spans="10:100" x14ac:dyDescent="0.25">
      <c r="J3301"/>
      <c r="K3301"/>
      <c r="L3301"/>
      <c r="M3301"/>
      <c r="N3301"/>
      <c r="O3301"/>
      <c r="P3301"/>
      <c r="Q3301"/>
      <c r="R3301"/>
      <c r="S3301"/>
      <c r="T3301"/>
      <c r="U3301"/>
      <c r="V3301"/>
      <c r="W3301"/>
      <c r="X3301"/>
      <c r="Y3301"/>
      <c r="Z3301"/>
      <c r="AA3301"/>
      <c r="AB3301"/>
      <c r="AC3301"/>
      <c r="AD3301"/>
      <c r="AE3301"/>
      <c r="AF3301"/>
      <c r="AG3301"/>
      <c r="AH3301"/>
      <c r="AI3301"/>
      <c r="AJ3301"/>
      <c r="AK3301"/>
      <c r="AL3301"/>
      <c r="AM3301"/>
      <c r="AN3301"/>
      <c r="AO3301"/>
      <c r="AP3301"/>
      <c r="AQ3301"/>
      <c r="AR3301"/>
      <c r="AS3301"/>
      <c r="AT3301"/>
      <c r="AU3301"/>
      <c r="AV3301"/>
      <c r="AW3301"/>
      <c r="AX3301"/>
      <c r="AY3301"/>
      <c r="AZ3301"/>
      <c r="BA3301"/>
      <c r="BB3301"/>
      <c r="BC3301"/>
      <c r="BD3301"/>
      <c r="BE3301"/>
      <c r="BF3301"/>
      <c r="BG3301"/>
      <c r="BH3301"/>
      <c r="BI3301"/>
      <c r="BJ3301"/>
      <c r="BK3301"/>
      <c r="BL3301"/>
      <c r="BM3301"/>
      <c r="BN3301"/>
      <c r="BO3301"/>
      <c r="BP3301"/>
      <c r="BQ3301"/>
      <c r="BR3301"/>
      <c r="BS3301"/>
      <c r="BT3301"/>
      <c r="BU3301"/>
      <c r="BV3301"/>
      <c r="BW3301"/>
      <c r="BX3301"/>
      <c r="BY3301"/>
      <c r="BZ3301"/>
      <c r="CA3301"/>
      <c r="CB3301"/>
      <c r="CC3301"/>
      <c r="CD3301"/>
      <c r="CE3301"/>
      <c r="CF3301"/>
      <c r="CG3301"/>
      <c r="CH3301"/>
      <c r="CI3301"/>
      <c r="CJ3301"/>
      <c r="CK3301"/>
      <c r="CL3301"/>
      <c r="CM3301"/>
      <c r="CN3301"/>
      <c r="CO3301"/>
      <c r="CP3301"/>
      <c r="CQ3301"/>
      <c r="CR3301"/>
      <c r="CS3301"/>
      <c r="CT3301"/>
      <c r="CU3301"/>
      <c r="CV3301"/>
    </row>
    <row r="3302" spans="10:100" x14ac:dyDescent="0.25">
      <c r="J3302"/>
      <c r="K3302"/>
      <c r="L3302"/>
      <c r="M3302"/>
      <c r="N3302"/>
      <c r="O3302"/>
      <c r="P3302"/>
      <c r="Q3302"/>
      <c r="R3302"/>
      <c r="S3302"/>
      <c r="T3302"/>
      <c r="U3302"/>
      <c r="V3302"/>
      <c r="W3302"/>
      <c r="X3302"/>
      <c r="Y3302"/>
      <c r="Z3302"/>
      <c r="AA3302"/>
      <c r="AB3302"/>
      <c r="AC3302"/>
      <c r="AD3302"/>
      <c r="AE3302"/>
      <c r="AF3302"/>
      <c r="AG3302"/>
      <c r="AH3302"/>
      <c r="AI3302"/>
      <c r="AJ3302"/>
      <c r="AK3302"/>
      <c r="AL3302"/>
      <c r="AM3302"/>
      <c r="AN3302"/>
      <c r="AO3302"/>
      <c r="AP3302"/>
      <c r="AQ3302"/>
      <c r="AR3302"/>
      <c r="AS3302"/>
      <c r="AT3302"/>
      <c r="AU3302"/>
      <c r="AV3302"/>
      <c r="AW3302"/>
      <c r="AX3302"/>
      <c r="AY3302"/>
      <c r="AZ3302"/>
      <c r="BA3302"/>
      <c r="BB3302"/>
      <c r="BC3302"/>
      <c r="BD3302"/>
      <c r="BE3302"/>
      <c r="BF3302"/>
      <c r="BG3302"/>
      <c r="BH3302"/>
      <c r="BI3302"/>
      <c r="BJ3302"/>
      <c r="BK3302"/>
      <c r="BL3302"/>
      <c r="BM3302"/>
      <c r="BN3302"/>
      <c r="BO3302"/>
      <c r="BP3302"/>
      <c r="BQ3302"/>
      <c r="BR3302"/>
      <c r="BS3302"/>
      <c r="BT3302"/>
      <c r="BU3302"/>
      <c r="BV3302"/>
      <c r="BW3302"/>
      <c r="BX3302"/>
      <c r="BY3302"/>
      <c r="BZ3302"/>
      <c r="CA3302"/>
      <c r="CB3302"/>
      <c r="CC3302"/>
      <c r="CD3302"/>
      <c r="CE3302"/>
      <c r="CF3302"/>
      <c r="CG3302"/>
      <c r="CH3302"/>
      <c r="CI3302"/>
      <c r="CJ3302"/>
      <c r="CK3302"/>
      <c r="CL3302"/>
      <c r="CM3302"/>
      <c r="CN3302"/>
      <c r="CO3302"/>
      <c r="CP3302"/>
      <c r="CQ3302"/>
      <c r="CR3302"/>
      <c r="CS3302"/>
      <c r="CT3302"/>
      <c r="CU3302"/>
      <c r="CV3302"/>
    </row>
    <row r="3303" spans="10:100" x14ac:dyDescent="0.25">
      <c r="J3303"/>
      <c r="K3303"/>
      <c r="L3303"/>
      <c r="M3303"/>
      <c r="N3303"/>
      <c r="O3303"/>
      <c r="P3303"/>
      <c r="Q3303"/>
      <c r="R3303"/>
      <c r="S3303"/>
      <c r="T3303"/>
      <c r="U3303"/>
      <c r="V3303"/>
      <c r="W3303"/>
      <c r="X3303"/>
      <c r="Y3303"/>
      <c r="Z3303"/>
      <c r="AA3303"/>
      <c r="AB3303"/>
      <c r="AC3303"/>
      <c r="AD3303"/>
      <c r="AE3303"/>
      <c r="AF3303"/>
      <c r="AG3303"/>
      <c r="AH3303"/>
      <c r="AI3303"/>
      <c r="AJ3303"/>
      <c r="AK3303"/>
      <c r="AL3303"/>
      <c r="AM3303"/>
      <c r="AN3303"/>
      <c r="AO3303"/>
      <c r="AP3303"/>
      <c r="AQ3303"/>
      <c r="AR3303"/>
      <c r="AS3303"/>
      <c r="AT3303"/>
      <c r="AU3303"/>
      <c r="AV3303"/>
      <c r="AW3303"/>
      <c r="AX3303"/>
      <c r="AY3303"/>
      <c r="AZ3303"/>
      <c r="BA3303"/>
      <c r="BB3303"/>
      <c r="BC3303"/>
      <c r="BD3303"/>
      <c r="BE3303"/>
      <c r="BF3303"/>
      <c r="BG3303"/>
      <c r="BH3303"/>
      <c r="BI3303"/>
      <c r="BJ3303"/>
      <c r="BK3303"/>
      <c r="BL3303"/>
      <c r="BM3303"/>
      <c r="BN3303"/>
      <c r="BO3303"/>
      <c r="BP3303"/>
      <c r="BQ3303"/>
      <c r="BR3303"/>
      <c r="BS3303"/>
      <c r="BT3303"/>
      <c r="BU3303"/>
      <c r="BV3303"/>
      <c r="BW3303"/>
      <c r="BX3303"/>
      <c r="BY3303"/>
      <c r="BZ3303"/>
      <c r="CA3303"/>
      <c r="CB3303"/>
      <c r="CC3303"/>
      <c r="CD3303"/>
      <c r="CE3303"/>
      <c r="CF3303"/>
      <c r="CG3303"/>
      <c r="CH3303"/>
      <c r="CI3303"/>
      <c r="CJ3303"/>
      <c r="CK3303"/>
      <c r="CL3303"/>
      <c r="CM3303"/>
      <c r="CN3303"/>
      <c r="CO3303"/>
      <c r="CP3303"/>
      <c r="CQ3303"/>
      <c r="CR3303"/>
      <c r="CS3303"/>
      <c r="CT3303"/>
      <c r="CU3303"/>
      <c r="CV3303"/>
    </row>
    <row r="3304" spans="10:100" x14ac:dyDescent="0.25">
      <c r="J3304"/>
      <c r="K3304"/>
      <c r="L3304"/>
      <c r="M3304"/>
      <c r="N3304"/>
      <c r="O3304"/>
      <c r="P3304"/>
      <c r="Q3304"/>
      <c r="R3304"/>
      <c r="S3304"/>
      <c r="T3304"/>
      <c r="U3304"/>
      <c r="V3304"/>
      <c r="W3304"/>
      <c r="X3304"/>
      <c r="Y3304"/>
      <c r="Z3304"/>
      <c r="AA3304"/>
      <c r="AB3304"/>
      <c r="AC3304"/>
      <c r="AD3304"/>
      <c r="AE3304"/>
      <c r="AF3304"/>
      <c r="AG3304"/>
      <c r="AH3304"/>
      <c r="AI3304"/>
      <c r="AJ3304"/>
      <c r="AK3304"/>
      <c r="AL3304"/>
      <c r="AM3304"/>
      <c r="AN3304"/>
      <c r="AO3304"/>
      <c r="AP3304"/>
      <c r="AQ3304"/>
      <c r="AR3304"/>
      <c r="AS3304"/>
      <c r="AT3304"/>
      <c r="AU3304"/>
      <c r="AV3304"/>
      <c r="AW3304"/>
      <c r="AX3304"/>
      <c r="AY3304"/>
      <c r="AZ3304"/>
      <c r="BA3304"/>
      <c r="BB3304"/>
      <c r="BC3304"/>
      <c r="BD3304"/>
      <c r="BE3304"/>
      <c r="BF3304"/>
      <c r="BG3304"/>
      <c r="BH3304"/>
      <c r="BI3304"/>
      <c r="BJ3304"/>
      <c r="BK3304"/>
      <c r="BL3304"/>
      <c r="BM3304"/>
      <c r="BN3304"/>
      <c r="BO3304"/>
      <c r="BP3304"/>
      <c r="BQ3304"/>
      <c r="BR3304"/>
      <c r="BS3304"/>
      <c r="BT3304"/>
      <c r="BU3304"/>
      <c r="BV3304"/>
      <c r="BW3304"/>
      <c r="BX3304"/>
      <c r="BY3304"/>
      <c r="BZ3304"/>
      <c r="CA3304"/>
      <c r="CB3304"/>
      <c r="CC3304"/>
      <c r="CD3304"/>
      <c r="CE3304"/>
      <c r="CF3304"/>
      <c r="CG3304"/>
      <c r="CH3304"/>
      <c r="CI3304"/>
      <c r="CJ3304"/>
      <c r="CK3304"/>
      <c r="CL3304"/>
      <c r="CM3304"/>
      <c r="CN3304"/>
      <c r="CO3304"/>
      <c r="CP3304"/>
      <c r="CQ3304"/>
      <c r="CR3304"/>
      <c r="CS3304"/>
      <c r="CT3304"/>
      <c r="CU3304"/>
      <c r="CV3304"/>
    </row>
    <row r="3305" spans="10:100" x14ac:dyDescent="0.25">
      <c r="J3305"/>
      <c r="K3305"/>
      <c r="L3305"/>
      <c r="M3305"/>
      <c r="N3305"/>
      <c r="O3305"/>
      <c r="P3305"/>
      <c r="Q3305"/>
      <c r="R3305"/>
      <c r="S3305"/>
      <c r="T3305"/>
      <c r="U3305"/>
      <c r="V3305"/>
      <c r="W3305"/>
      <c r="X3305"/>
      <c r="Y3305"/>
      <c r="Z3305"/>
      <c r="AA3305"/>
      <c r="AB3305"/>
      <c r="AC3305"/>
      <c r="AD3305"/>
      <c r="AE3305"/>
      <c r="AF3305"/>
      <c r="AG3305"/>
      <c r="AH3305"/>
      <c r="AI3305"/>
      <c r="AJ3305"/>
      <c r="AK3305"/>
      <c r="AL3305"/>
      <c r="AM3305"/>
      <c r="AN3305"/>
      <c r="AO3305"/>
      <c r="AP3305"/>
      <c r="AQ3305"/>
      <c r="AR3305"/>
      <c r="AS3305"/>
      <c r="AT3305"/>
      <c r="AU3305"/>
      <c r="AV3305"/>
      <c r="AW3305"/>
      <c r="AX3305"/>
      <c r="AY3305"/>
      <c r="AZ3305"/>
      <c r="BA3305"/>
      <c r="BB3305"/>
      <c r="BC3305"/>
      <c r="BD3305"/>
      <c r="BE3305"/>
      <c r="BF3305"/>
      <c r="BG3305"/>
      <c r="BH3305"/>
      <c r="BI3305"/>
      <c r="BJ3305"/>
      <c r="BK3305"/>
      <c r="BL3305"/>
      <c r="BM3305"/>
      <c r="BN3305"/>
      <c r="BO3305"/>
      <c r="BP3305"/>
      <c r="BQ3305"/>
      <c r="BR3305"/>
      <c r="BS3305"/>
      <c r="BT3305"/>
      <c r="BU3305"/>
      <c r="BV3305"/>
      <c r="BW3305"/>
      <c r="BX3305"/>
      <c r="BY3305"/>
      <c r="BZ3305"/>
      <c r="CA3305"/>
      <c r="CB3305"/>
      <c r="CC3305"/>
      <c r="CD3305"/>
      <c r="CE3305"/>
      <c r="CF3305"/>
      <c r="CG3305"/>
      <c r="CH3305"/>
      <c r="CI3305"/>
      <c r="CJ3305"/>
      <c r="CK3305"/>
      <c r="CL3305"/>
      <c r="CM3305"/>
      <c r="CN3305"/>
      <c r="CO3305"/>
      <c r="CP3305"/>
      <c r="CQ3305"/>
      <c r="CR3305"/>
      <c r="CS3305"/>
      <c r="CT3305"/>
      <c r="CU3305"/>
      <c r="CV3305"/>
    </row>
    <row r="3306" spans="10:100" x14ac:dyDescent="0.25">
      <c r="J3306"/>
      <c r="K3306"/>
      <c r="L3306"/>
      <c r="M3306"/>
      <c r="N3306"/>
      <c r="O3306"/>
      <c r="P3306"/>
      <c r="Q3306"/>
      <c r="R3306"/>
      <c r="S3306"/>
      <c r="T3306"/>
      <c r="U3306"/>
      <c r="V3306"/>
      <c r="W3306"/>
      <c r="X3306"/>
      <c r="Y3306"/>
      <c r="Z3306"/>
      <c r="AA3306"/>
      <c r="AB3306"/>
      <c r="AC3306"/>
      <c r="AD3306"/>
      <c r="AE3306"/>
      <c r="AF3306"/>
      <c r="AG3306"/>
      <c r="AH3306"/>
      <c r="AI3306"/>
      <c r="AJ3306"/>
      <c r="AK3306"/>
      <c r="AL3306"/>
      <c r="AM3306"/>
      <c r="AN3306"/>
      <c r="AO3306"/>
      <c r="AP3306"/>
      <c r="AQ3306"/>
      <c r="AR3306"/>
      <c r="AS3306"/>
      <c r="AT3306"/>
      <c r="AU3306"/>
      <c r="AV3306"/>
      <c r="AW3306"/>
      <c r="AX3306"/>
      <c r="AY3306"/>
      <c r="AZ3306"/>
      <c r="BA3306"/>
      <c r="BB3306"/>
      <c r="BC3306"/>
      <c r="BD3306"/>
      <c r="BE3306"/>
      <c r="BF3306"/>
      <c r="BG3306"/>
      <c r="BH3306"/>
      <c r="BI3306"/>
      <c r="BJ3306"/>
      <c r="BK3306"/>
      <c r="BL3306"/>
      <c r="BM3306"/>
      <c r="BN3306"/>
      <c r="BO3306"/>
      <c r="BP3306"/>
      <c r="BQ3306"/>
      <c r="BR3306"/>
      <c r="BS3306"/>
      <c r="BT3306"/>
      <c r="BU3306"/>
      <c r="BV3306"/>
      <c r="BW3306"/>
      <c r="BX3306"/>
      <c r="BY3306"/>
      <c r="BZ3306"/>
      <c r="CA3306"/>
      <c r="CB3306"/>
      <c r="CC3306"/>
      <c r="CD3306"/>
      <c r="CE3306"/>
      <c r="CF3306"/>
      <c r="CG3306"/>
      <c r="CH3306"/>
      <c r="CI3306"/>
      <c r="CJ3306"/>
      <c r="CK3306"/>
      <c r="CL3306"/>
      <c r="CM3306"/>
      <c r="CN3306"/>
      <c r="CO3306"/>
      <c r="CP3306"/>
      <c r="CQ3306"/>
      <c r="CR3306"/>
      <c r="CS3306"/>
      <c r="CT3306"/>
      <c r="CU3306"/>
      <c r="CV3306"/>
    </row>
    <row r="3307" spans="10:100" x14ac:dyDescent="0.25">
      <c r="J3307"/>
      <c r="K3307"/>
      <c r="L3307"/>
      <c r="M3307"/>
      <c r="N3307"/>
      <c r="O3307"/>
      <c r="P3307"/>
      <c r="Q3307"/>
      <c r="R3307"/>
      <c r="S3307"/>
      <c r="T3307"/>
      <c r="U3307"/>
      <c r="V3307"/>
      <c r="W3307"/>
      <c r="X3307"/>
      <c r="Y3307"/>
      <c r="Z3307"/>
      <c r="AA3307"/>
      <c r="AB3307"/>
      <c r="AC3307"/>
      <c r="AD3307"/>
      <c r="AE3307"/>
      <c r="AF3307"/>
      <c r="AG3307"/>
      <c r="AH3307"/>
      <c r="AI3307"/>
      <c r="AJ3307"/>
      <c r="AK3307"/>
      <c r="AL3307"/>
      <c r="AM3307"/>
      <c r="AN3307"/>
      <c r="AO3307"/>
      <c r="AP3307"/>
      <c r="AQ3307"/>
      <c r="AR3307"/>
      <c r="AS3307"/>
      <c r="AT3307"/>
      <c r="AU3307"/>
      <c r="AV3307"/>
      <c r="AW3307"/>
      <c r="AX3307"/>
      <c r="AY3307"/>
      <c r="AZ3307"/>
      <c r="BA3307"/>
      <c r="BB3307"/>
      <c r="BC3307"/>
      <c r="BD3307"/>
      <c r="BE3307"/>
      <c r="BF3307"/>
      <c r="BG3307"/>
      <c r="BH3307"/>
      <c r="BI3307"/>
      <c r="BJ3307"/>
      <c r="BK3307"/>
      <c r="BL3307"/>
      <c r="BM3307"/>
      <c r="BN3307"/>
      <c r="BO3307"/>
      <c r="BP3307"/>
      <c r="BQ3307"/>
      <c r="BR3307"/>
      <c r="BS3307"/>
      <c r="BT3307"/>
      <c r="BU3307"/>
      <c r="BV3307"/>
      <c r="BW3307"/>
      <c r="BX3307"/>
      <c r="BY3307"/>
      <c r="BZ3307"/>
      <c r="CA3307"/>
      <c r="CB3307"/>
      <c r="CC3307"/>
      <c r="CD3307"/>
      <c r="CE3307"/>
      <c r="CF3307"/>
      <c r="CG3307"/>
      <c r="CH3307"/>
      <c r="CI3307"/>
      <c r="CJ3307"/>
      <c r="CK3307"/>
      <c r="CL3307"/>
      <c r="CM3307"/>
      <c r="CN3307"/>
      <c r="CO3307"/>
      <c r="CP3307"/>
      <c r="CQ3307"/>
      <c r="CR3307"/>
      <c r="CS3307"/>
      <c r="CT3307"/>
      <c r="CU3307"/>
      <c r="CV3307"/>
    </row>
    <row r="3308" spans="10:100" x14ac:dyDescent="0.25">
      <c r="J3308"/>
      <c r="K3308"/>
      <c r="L3308"/>
      <c r="M3308"/>
      <c r="N3308"/>
      <c r="O3308"/>
      <c r="P3308"/>
      <c r="Q3308"/>
      <c r="R3308"/>
      <c r="S3308"/>
      <c r="T3308"/>
      <c r="U3308"/>
      <c r="V3308"/>
      <c r="W3308"/>
      <c r="X3308"/>
      <c r="Y3308"/>
      <c r="Z3308"/>
      <c r="AA3308"/>
      <c r="AB3308"/>
      <c r="AC3308"/>
      <c r="AD3308"/>
      <c r="AE3308"/>
      <c r="AF3308"/>
      <c r="AG3308"/>
      <c r="AH3308"/>
      <c r="AI3308"/>
      <c r="AJ3308"/>
      <c r="AK3308"/>
      <c r="AL3308"/>
      <c r="AM3308"/>
      <c r="AN3308"/>
      <c r="AO3308"/>
      <c r="AP3308"/>
      <c r="AQ3308"/>
      <c r="AR3308"/>
      <c r="AS3308"/>
      <c r="AT3308"/>
      <c r="AU3308"/>
      <c r="AV3308"/>
      <c r="AW3308"/>
      <c r="AX3308"/>
      <c r="AY3308"/>
      <c r="AZ3308"/>
      <c r="BA3308"/>
      <c r="BB3308"/>
      <c r="BC3308"/>
      <c r="BD3308"/>
      <c r="BE3308"/>
      <c r="BF3308"/>
      <c r="BG3308"/>
      <c r="BH3308"/>
      <c r="BI3308"/>
      <c r="BJ3308"/>
      <c r="BK3308"/>
      <c r="BL3308"/>
      <c r="BM3308"/>
      <c r="BN3308"/>
      <c r="BO3308"/>
      <c r="BP3308"/>
      <c r="BQ3308"/>
      <c r="BR3308"/>
      <c r="BS3308"/>
      <c r="BT3308"/>
      <c r="BU3308"/>
      <c r="BV3308"/>
      <c r="BW3308"/>
      <c r="BX3308"/>
      <c r="BY3308"/>
      <c r="BZ3308"/>
      <c r="CA3308"/>
      <c r="CB3308"/>
      <c r="CC3308"/>
      <c r="CD3308"/>
      <c r="CE3308"/>
      <c r="CF3308"/>
      <c r="CG3308"/>
      <c r="CH3308"/>
      <c r="CI3308"/>
      <c r="CJ3308"/>
      <c r="CK3308"/>
      <c r="CL3308"/>
      <c r="CM3308"/>
      <c r="CN3308"/>
      <c r="CO3308"/>
      <c r="CP3308"/>
      <c r="CQ3308"/>
      <c r="CR3308"/>
      <c r="CS3308"/>
      <c r="CT3308"/>
      <c r="CU3308"/>
      <c r="CV3308"/>
    </row>
    <row r="3309" spans="10:100" x14ac:dyDescent="0.25">
      <c r="J3309"/>
      <c r="K3309"/>
      <c r="L3309"/>
      <c r="M3309"/>
      <c r="N3309"/>
      <c r="O3309"/>
      <c r="P3309"/>
      <c r="Q3309"/>
      <c r="R3309"/>
      <c r="S3309"/>
      <c r="T3309"/>
      <c r="U3309"/>
      <c r="V3309"/>
      <c r="W3309"/>
      <c r="X3309"/>
      <c r="Y3309"/>
      <c r="Z3309"/>
      <c r="AA3309"/>
      <c r="AB3309"/>
      <c r="AC3309"/>
      <c r="AD3309"/>
      <c r="AE3309"/>
      <c r="AF3309"/>
      <c r="AG3309"/>
      <c r="AH3309"/>
      <c r="AI3309"/>
      <c r="AJ3309"/>
      <c r="AK3309"/>
      <c r="AL3309"/>
      <c r="AM3309"/>
      <c r="AN3309"/>
      <c r="AO3309"/>
      <c r="AP3309"/>
      <c r="AQ3309"/>
      <c r="AR3309"/>
      <c r="AS3309"/>
      <c r="AT3309"/>
      <c r="AU3309"/>
      <c r="AV3309"/>
      <c r="AW3309"/>
      <c r="AX3309"/>
      <c r="AY3309"/>
      <c r="AZ3309"/>
      <c r="BA3309"/>
      <c r="BB3309"/>
      <c r="BC3309"/>
      <c r="BD3309"/>
      <c r="BE3309"/>
      <c r="BF3309"/>
      <c r="BG3309"/>
      <c r="BH3309"/>
      <c r="BI3309"/>
      <c r="BJ3309"/>
      <c r="BK3309"/>
      <c r="BL3309"/>
      <c r="BM3309"/>
      <c r="BN3309"/>
      <c r="BO3309"/>
      <c r="BP3309"/>
      <c r="BQ3309"/>
      <c r="BR3309"/>
      <c r="BS3309"/>
      <c r="BT3309"/>
      <c r="BU3309"/>
      <c r="BV3309"/>
      <c r="BW3309"/>
      <c r="BX3309"/>
      <c r="BY3309"/>
      <c r="BZ3309"/>
      <c r="CA3309"/>
      <c r="CB3309"/>
      <c r="CC3309"/>
      <c r="CD3309"/>
      <c r="CE3309"/>
      <c r="CF3309"/>
      <c r="CG3309"/>
      <c r="CH3309"/>
      <c r="CI3309"/>
      <c r="CJ3309"/>
      <c r="CK3309"/>
      <c r="CL3309"/>
      <c r="CM3309"/>
      <c r="CN3309"/>
      <c r="CO3309"/>
      <c r="CP3309"/>
      <c r="CQ3309"/>
      <c r="CR3309"/>
      <c r="CS3309"/>
      <c r="CT3309"/>
      <c r="CU3309"/>
      <c r="CV3309"/>
    </row>
    <row r="3310" spans="10:100" x14ac:dyDescent="0.25">
      <c r="J3310"/>
      <c r="K3310"/>
      <c r="L3310"/>
      <c r="M3310"/>
      <c r="N3310"/>
      <c r="O3310"/>
      <c r="P3310"/>
      <c r="Q3310"/>
      <c r="R3310"/>
      <c r="S3310"/>
      <c r="T3310"/>
      <c r="U3310"/>
      <c r="V3310"/>
      <c r="W3310"/>
      <c r="X3310"/>
      <c r="Y3310"/>
      <c r="Z3310"/>
      <c r="AA3310"/>
      <c r="AB3310"/>
      <c r="AC3310"/>
      <c r="AD3310"/>
      <c r="AE3310"/>
      <c r="AF3310"/>
      <c r="AG3310"/>
      <c r="AH3310"/>
      <c r="AI3310"/>
      <c r="AJ3310"/>
      <c r="AK3310"/>
      <c r="AL3310"/>
      <c r="AM3310"/>
      <c r="AN3310"/>
      <c r="AO3310"/>
      <c r="AP3310"/>
      <c r="AQ3310"/>
      <c r="AR3310"/>
      <c r="AS3310"/>
      <c r="AT3310"/>
      <c r="AU3310"/>
      <c r="AV3310"/>
      <c r="AW3310"/>
      <c r="AX3310"/>
      <c r="AY3310"/>
      <c r="AZ3310"/>
      <c r="BA3310"/>
      <c r="BB3310"/>
      <c r="BC3310"/>
      <c r="BD3310"/>
      <c r="BE3310"/>
      <c r="BF3310"/>
      <c r="BG3310"/>
      <c r="BH3310"/>
      <c r="BI3310"/>
      <c r="BJ3310"/>
      <c r="BK3310"/>
      <c r="BL3310"/>
      <c r="BM3310"/>
      <c r="BN3310"/>
      <c r="BO3310"/>
      <c r="BP3310"/>
      <c r="BQ3310"/>
      <c r="BR3310"/>
      <c r="BS3310"/>
      <c r="BT3310"/>
      <c r="BU3310"/>
      <c r="BV3310"/>
      <c r="BW3310"/>
      <c r="BX3310"/>
      <c r="BY3310"/>
      <c r="BZ3310"/>
      <c r="CA3310"/>
      <c r="CB3310"/>
      <c r="CC3310"/>
      <c r="CD3310"/>
      <c r="CE3310"/>
      <c r="CF3310"/>
      <c r="CG3310"/>
      <c r="CH3310"/>
      <c r="CI3310"/>
      <c r="CJ3310"/>
      <c r="CK3310"/>
      <c r="CL3310"/>
      <c r="CM3310"/>
      <c r="CN3310"/>
      <c r="CO3310"/>
      <c r="CP3310"/>
      <c r="CQ3310"/>
      <c r="CR3310"/>
      <c r="CS3310"/>
      <c r="CT3310"/>
      <c r="CU3310"/>
      <c r="CV3310"/>
    </row>
    <row r="3311" spans="10:100" x14ac:dyDescent="0.25">
      <c r="J3311"/>
      <c r="K3311"/>
      <c r="L3311"/>
      <c r="M3311"/>
      <c r="N3311"/>
      <c r="O3311"/>
      <c r="P3311"/>
      <c r="Q3311"/>
      <c r="R3311"/>
      <c r="S3311"/>
      <c r="T3311"/>
      <c r="U3311"/>
      <c r="V3311"/>
      <c r="W3311"/>
      <c r="X3311"/>
      <c r="Y3311"/>
      <c r="Z3311"/>
      <c r="AA3311"/>
      <c r="AB3311"/>
      <c r="AC3311"/>
      <c r="AD3311"/>
      <c r="AE3311"/>
      <c r="AF3311"/>
      <c r="AG3311"/>
      <c r="AH3311"/>
      <c r="AI3311"/>
      <c r="AJ3311"/>
      <c r="AK3311"/>
      <c r="AL3311"/>
      <c r="AM3311"/>
      <c r="AN3311"/>
      <c r="AO3311"/>
      <c r="AP3311"/>
      <c r="AQ3311"/>
      <c r="AR3311"/>
      <c r="AS3311"/>
      <c r="AT3311"/>
      <c r="AU3311"/>
      <c r="AV3311"/>
      <c r="AW3311"/>
      <c r="AX3311"/>
      <c r="AY3311"/>
      <c r="AZ3311"/>
      <c r="BA3311"/>
      <c r="BB3311"/>
      <c r="BC3311"/>
      <c r="BD3311"/>
      <c r="BE3311"/>
      <c r="BF3311"/>
      <c r="BG3311"/>
      <c r="BH3311"/>
      <c r="BI3311"/>
      <c r="BJ3311"/>
      <c r="BK3311"/>
      <c r="BL3311"/>
      <c r="BM3311"/>
      <c r="BN3311"/>
      <c r="BO3311"/>
      <c r="BP3311"/>
      <c r="BQ3311"/>
      <c r="BR3311"/>
      <c r="BS3311"/>
      <c r="BT3311"/>
      <c r="BU3311"/>
      <c r="BV3311"/>
      <c r="BW3311"/>
      <c r="BX3311"/>
      <c r="BY3311"/>
      <c r="BZ3311"/>
      <c r="CA3311"/>
      <c r="CB3311"/>
      <c r="CC3311"/>
      <c r="CD3311"/>
      <c r="CE3311"/>
      <c r="CF3311"/>
      <c r="CG3311"/>
      <c r="CH3311"/>
      <c r="CI3311"/>
      <c r="CJ3311"/>
      <c r="CK3311"/>
      <c r="CL3311"/>
      <c r="CM3311"/>
      <c r="CN3311"/>
      <c r="CO3311"/>
      <c r="CP3311"/>
      <c r="CQ3311"/>
      <c r="CR3311"/>
      <c r="CS3311"/>
      <c r="CT3311"/>
      <c r="CU3311"/>
      <c r="CV3311"/>
    </row>
    <row r="3312" spans="10:100" x14ac:dyDescent="0.25">
      <c r="J3312"/>
      <c r="K3312"/>
      <c r="L3312"/>
      <c r="M3312"/>
      <c r="N3312"/>
      <c r="O3312"/>
      <c r="P3312"/>
      <c r="Q3312"/>
      <c r="R3312"/>
      <c r="S3312"/>
      <c r="T3312"/>
      <c r="U3312"/>
      <c r="V3312"/>
      <c r="W3312"/>
      <c r="X3312"/>
      <c r="Y3312"/>
      <c r="Z3312"/>
      <c r="AA3312"/>
      <c r="AB3312"/>
      <c r="AC3312"/>
      <c r="AD3312"/>
      <c r="AE3312"/>
      <c r="AF3312"/>
      <c r="AG3312"/>
      <c r="AH3312"/>
      <c r="AI3312"/>
      <c r="AJ3312"/>
      <c r="AK3312"/>
      <c r="AL3312"/>
      <c r="AM3312"/>
      <c r="AN3312"/>
      <c r="AO3312"/>
      <c r="AP3312"/>
      <c r="AQ3312"/>
      <c r="AR3312"/>
      <c r="AS3312"/>
      <c r="AT3312"/>
      <c r="AU3312"/>
      <c r="AV3312"/>
      <c r="AW3312"/>
      <c r="AX3312"/>
      <c r="AY3312"/>
      <c r="AZ3312"/>
      <c r="BA3312"/>
      <c r="BB3312"/>
      <c r="BC3312"/>
      <c r="BD3312"/>
      <c r="BE3312"/>
      <c r="BF3312"/>
      <c r="BG3312"/>
      <c r="BH3312"/>
      <c r="BI3312"/>
      <c r="BJ3312"/>
      <c r="BK3312"/>
      <c r="BL3312"/>
      <c r="BM3312"/>
      <c r="BN3312"/>
      <c r="BO3312"/>
      <c r="BP3312"/>
      <c r="BQ3312"/>
      <c r="BR3312"/>
      <c r="BS3312"/>
      <c r="BT3312"/>
      <c r="BU3312"/>
      <c r="BV3312"/>
      <c r="BW3312"/>
      <c r="BX3312"/>
      <c r="BY3312"/>
      <c r="BZ3312"/>
      <c r="CA3312"/>
      <c r="CB3312"/>
      <c r="CC3312"/>
      <c r="CD3312"/>
      <c r="CE3312"/>
      <c r="CF3312"/>
      <c r="CG3312"/>
      <c r="CH3312"/>
      <c r="CI3312"/>
      <c r="CJ3312"/>
      <c r="CK3312"/>
      <c r="CL3312"/>
      <c r="CM3312"/>
      <c r="CN3312"/>
      <c r="CO3312"/>
      <c r="CP3312"/>
      <c r="CQ3312"/>
      <c r="CR3312"/>
      <c r="CS3312"/>
      <c r="CT3312"/>
      <c r="CU3312"/>
      <c r="CV3312"/>
    </row>
    <row r="3313" spans="10:100" x14ac:dyDescent="0.25">
      <c r="J3313"/>
      <c r="K3313"/>
      <c r="L3313"/>
      <c r="M3313"/>
      <c r="N3313"/>
      <c r="O3313"/>
      <c r="P3313"/>
      <c r="Q3313"/>
      <c r="R3313"/>
      <c r="S3313"/>
      <c r="T3313"/>
      <c r="U3313"/>
      <c r="V3313"/>
      <c r="W3313"/>
      <c r="X3313"/>
      <c r="Y3313"/>
      <c r="Z3313"/>
      <c r="AA3313"/>
      <c r="AB3313"/>
      <c r="AC3313"/>
      <c r="AD3313"/>
      <c r="AE3313"/>
      <c r="AF3313"/>
      <c r="AG3313"/>
      <c r="AH3313"/>
      <c r="AI3313"/>
      <c r="AJ3313"/>
      <c r="AK3313"/>
      <c r="AL3313"/>
      <c r="AM3313"/>
      <c r="AN3313"/>
      <c r="AO3313"/>
      <c r="AP3313"/>
      <c r="AQ3313"/>
      <c r="AR3313"/>
      <c r="AS3313"/>
      <c r="AT3313"/>
      <c r="AU3313"/>
      <c r="AV3313"/>
      <c r="AW3313"/>
      <c r="AX3313"/>
      <c r="AY3313"/>
      <c r="AZ3313"/>
      <c r="BA3313"/>
      <c r="BB3313"/>
      <c r="BC3313"/>
      <c r="BD3313"/>
      <c r="BE3313"/>
      <c r="BF3313"/>
      <c r="BG3313"/>
      <c r="BH3313"/>
      <c r="BI3313"/>
      <c r="BJ3313"/>
      <c r="BK3313"/>
      <c r="BL3313"/>
      <c r="BM3313"/>
      <c r="BN3313"/>
      <c r="BO3313"/>
      <c r="BP3313"/>
      <c r="BQ3313"/>
      <c r="BR3313"/>
      <c r="BS3313"/>
      <c r="BT3313"/>
      <c r="BU3313"/>
      <c r="BV3313"/>
      <c r="BW3313"/>
      <c r="BX3313"/>
      <c r="BY3313"/>
      <c r="BZ3313"/>
      <c r="CA3313"/>
      <c r="CB3313"/>
      <c r="CC3313"/>
      <c r="CD3313"/>
      <c r="CE3313"/>
      <c r="CF3313"/>
      <c r="CG3313"/>
      <c r="CH3313"/>
      <c r="CI3313"/>
      <c r="CJ3313"/>
      <c r="CK3313"/>
      <c r="CL3313"/>
      <c r="CM3313"/>
      <c r="CN3313"/>
      <c r="CO3313"/>
      <c r="CP3313"/>
      <c r="CQ3313"/>
      <c r="CR3313"/>
      <c r="CS3313"/>
      <c r="CT3313"/>
      <c r="CU3313"/>
      <c r="CV3313"/>
    </row>
    <row r="3314" spans="10:100" x14ac:dyDescent="0.25">
      <c r="J3314"/>
      <c r="K3314"/>
      <c r="L3314"/>
      <c r="M3314"/>
      <c r="N3314"/>
      <c r="O3314"/>
      <c r="P3314"/>
      <c r="Q3314"/>
      <c r="R3314"/>
      <c r="S3314"/>
      <c r="T3314"/>
      <c r="U3314"/>
      <c r="V3314"/>
      <c r="W3314"/>
      <c r="X3314"/>
      <c r="Y3314"/>
      <c r="Z3314"/>
      <c r="AA3314"/>
      <c r="AB3314"/>
      <c r="AC3314"/>
      <c r="AD3314"/>
      <c r="AE3314"/>
      <c r="AF3314"/>
      <c r="AG3314"/>
      <c r="AH3314"/>
      <c r="AI3314"/>
      <c r="AJ3314"/>
      <c r="AK3314"/>
      <c r="AL3314"/>
      <c r="AM3314"/>
      <c r="AN3314"/>
      <c r="AO3314"/>
      <c r="AP3314"/>
      <c r="AQ3314"/>
      <c r="AR3314"/>
      <c r="AS3314"/>
      <c r="AT3314"/>
      <c r="AU3314"/>
      <c r="AV3314"/>
      <c r="AW3314"/>
      <c r="AX3314"/>
      <c r="AY3314"/>
      <c r="AZ3314"/>
      <c r="BA3314"/>
      <c r="BB3314"/>
      <c r="BC3314"/>
      <c r="BD3314"/>
      <c r="BE3314"/>
      <c r="BF3314"/>
      <c r="BG3314"/>
      <c r="BH3314"/>
      <c r="BI3314"/>
      <c r="BJ3314"/>
      <c r="BK3314"/>
      <c r="BL3314"/>
      <c r="BM3314"/>
      <c r="BN3314"/>
      <c r="BO3314"/>
      <c r="BP3314"/>
      <c r="BQ3314"/>
      <c r="BR3314"/>
      <c r="BS3314"/>
      <c r="BT3314"/>
      <c r="BU3314"/>
      <c r="BV3314"/>
      <c r="BW3314"/>
      <c r="BX3314"/>
      <c r="BY3314"/>
      <c r="BZ3314"/>
      <c r="CA3314"/>
      <c r="CB3314"/>
      <c r="CC3314"/>
      <c r="CD3314"/>
      <c r="CE3314"/>
      <c r="CF3314"/>
      <c r="CG3314"/>
      <c r="CH3314"/>
      <c r="CI3314"/>
      <c r="CJ3314"/>
      <c r="CK3314"/>
      <c r="CL3314"/>
      <c r="CM3314"/>
      <c r="CN3314"/>
      <c r="CO3314"/>
      <c r="CP3314"/>
      <c r="CQ3314"/>
      <c r="CR3314"/>
      <c r="CS3314"/>
      <c r="CT3314"/>
      <c r="CU3314"/>
      <c r="CV3314"/>
    </row>
    <row r="3315" spans="10:100" x14ac:dyDescent="0.25">
      <c r="J3315"/>
      <c r="K3315"/>
      <c r="L3315"/>
      <c r="M3315"/>
      <c r="N3315"/>
      <c r="O3315"/>
      <c r="P3315"/>
      <c r="Q3315"/>
      <c r="R3315"/>
      <c r="S3315"/>
      <c r="T3315"/>
      <c r="U3315"/>
      <c r="V3315"/>
      <c r="W3315"/>
      <c r="X3315"/>
      <c r="Y3315"/>
      <c r="Z3315"/>
      <c r="AA3315"/>
      <c r="AB3315"/>
      <c r="AC3315"/>
      <c r="AD3315"/>
      <c r="AE3315"/>
      <c r="AF3315"/>
      <c r="AG3315"/>
      <c r="AH3315"/>
      <c r="AI3315"/>
      <c r="AJ3315"/>
      <c r="AK3315"/>
      <c r="AL3315"/>
      <c r="AM3315"/>
      <c r="AN3315"/>
      <c r="AO3315"/>
      <c r="AP3315"/>
      <c r="AQ3315"/>
      <c r="AR3315"/>
      <c r="AS3315"/>
      <c r="AT3315"/>
      <c r="AU3315"/>
      <c r="AV3315"/>
      <c r="AW3315"/>
      <c r="AX3315"/>
      <c r="AY3315"/>
      <c r="AZ3315"/>
      <c r="BA3315"/>
      <c r="BB3315"/>
      <c r="BC3315"/>
      <c r="BD3315"/>
      <c r="BE3315"/>
      <c r="BF3315"/>
      <c r="BG3315"/>
      <c r="BH3315"/>
      <c r="BI3315"/>
      <c r="BJ3315"/>
      <c r="BK3315"/>
      <c r="BL3315"/>
      <c r="BM3315"/>
      <c r="BN3315"/>
      <c r="BO3315"/>
      <c r="BP3315"/>
      <c r="BQ3315"/>
      <c r="BR3315"/>
      <c r="BS3315"/>
      <c r="BT3315"/>
      <c r="BU3315"/>
      <c r="BV3315"/>
      <c r="BW3315"/>
      <c r="BX3315"/>
      <c r="BY3315"/>
      <c r="BZ3315"/>
      <c r="CA3315"/>
      <c r="CB3315"/>
      <c r="CC3315"/>
      <c r="CD3315"/>
      <c r="CE3315"/>
      <c r="CF3315"/>
      <c r="CG3315"/>
      <c r="CH3315"/>
      <c r="CI3315"/>
      <c r="CJ3315"/>
      <c r="CK3315"/>
      <c r="CL3315"/>
      <c r="CM3315"/>
      <c r="CN3315"/>
      <c r="CO3315"/>
      <c r="CP3315"/>
      <c r="CQ3315"/>
      <c r="CR3315"/>
      <c r="CS3315"/>
      <c r="CT3315"/>
      <c r="CU3315"/>
      <c r="CV3315"/>
    </row>
    <row r="3316" spans="10:100" x14ac:dyDescent="0.25">
      <c r="J3316"/>
      <c r="K3316"/>
      <c r="L3316"/>
      <c r="M3316"/>
      <c r="N3316"/>
      <c r="O3316"/>
      <c r="P3316"/>
      <c r="Q3316"/>
      <c r="R3316"/>
      <c r="S3316"/>
      <c r="T3316"/>
      <c r="U3316"/>
      <c r="V3316"/>
      <c r="W3316"/>
      <c r="X3316"/>
      <c r="Y3316"/>
      <c r="Z3316"/>
      <c r="AA3316"/>
      <c r="AB3316"/>
      <c r="AC3316"/>
      <c r="AD3316"/>
      <c r="AE3316"/>
      <c r="AF3316"/>
      <c r="AG3316"/>
      <c r="AH3316"/>
      <c r="AI3316"/>
      <c r="AJ3316"/>
      <c r="AK3316"/>
      <c r="AL3316"/>
      <c r="AM3316"/>
      <c r="AN3316"/>
      <c r="AO3316"/>
      <c r="AP3316"/>
      <c r="AQ3316"/>
      <c r="AR3316"/>
      <c r="AS3316"/>
      <c r="AT3316"/>
      <c r="AU3316"/>
      <c r="AV3316"/>
      <c r="AW3316"/>
      <c r="AX3316"/>
      <c r="AY3316"/>
      <c r="AZ3316"/>
      <c r="BA3316"/>
      <c r="BB3316"/>
      <c r="BC3316"/>
      <c r="BD3316"/>
      <c r="BE3316"/>
      <c r="BF3316"/>
      <c r="BG3316"/>
      <c r="BH3316"/>
      <c r="BI3316"/>
      <c r="BJ3316"/>
      <c r="BK3316"/>
      <c r="BL3316"/>
      <c r="BM3316"/>
      <c r="BN3316"/>
      <c r="BO3316"/>
      <c r="BP3316"/>
      <c r="BQ3316"/>
      <c r="BR3316"/>
      <c r="BS3316"/>
      <c r="BT3316"/>
      <c r="BU3316"/>
      <c r="BV3316"/>
      <c r="BW3316"/>
      <c r="BX3316"/>
      <c r="BY3316"/>
      <c r="BZ3316"/>
      <c r="CA3316"/>
      <c r="CB3316"/>
      <c r="CC3316"/>
      <c r="CD3316"/>
      <c r="CE3316"/>
      <c r="CF3316"/>
      <c r="CG3316"/>
      <c r="CH3316"/>
      <c r="CI3316"/>
      <c r="CJ3316"/>
      <c r="CK3316"/>
      <c r="CL3316"/>
      <c r="CM3316"/>
      <c r="CN3316"/>
      <c r="CO3316"/>
      <c r="CP3316"/>
      <c r="CQ3316"/>
      <c r="CR3316"/>
      <c r="CS3316"/>
      <c r="CT3316"/>
      <c r="CU3316"/>
      <c r="CV3316"/>
    </row>
    <row r="3317" spans="10:100" x14ac:dyDescent="0.25">
      <c r="J3317"/>
      <c r="K3317"/>
      <c r="L3317"/>
      <c r="M3317"/>
      <c r="N3317"/>
      <c r="O3317"/>
      <c r="P3317"/>
      <c r="Q3317"/>
      <c r="R3317"/>
      <c r="S3317"/>
      <c r="T3317"/>
      <c r="U3317"/>
      <c r="V3317"/>
      <c r="W3317"/>
      <c r="X3317"/>
      <c r="Y3317"/>
      <c r="Z3317"/>
      <c r="AA3317"/>
      <c r="AB3317"/>
      <c r="AC3317"/>
      <c r="AD3317"/>
      <c r="AE3317"/>
      <c r="AF3317"/>
      <c r="AG3317"/>
      <c r="AH3317"/>
      <c r="AI3317"/>
      <c r="AJ3317"/>
      <c r="AK3317"/>
      <c r="AL3317"/>
      <c r="AM3317"/>
      <c r="AN3317"/>
      <c r="AO3317"/>
      <c r="AP3317"/>
      <c r="AQ3317"/>
      <c r="AR3317"/>
      <c r="AS3317"/>
      <c r="AT3317"/>
      <c r="AU3317"/>
      <c r="AV3317"/>
      <c r="AW3317"/>
      <c r="AX3317"/>
      <c r="AY3317"/>
      <c r="AZ3317"/>
      <c r="BA3317"/>
      <c r="BB3317"/>
      <c r="BC3317"/>
      <c r="BD3317"/>
      <c r="BE3317"/>
      <c r="BF3317"/>
      <c r="BG3317"/>
      <c r="BH3317"/>
      <c r="BI3317"/>
      <c r="BJ3317"/>
      <c r="BK3317"/>
      <c r="BL3317"/>
      <c r="BM3317"/>
      <c r="BN3317"/>
      <c r="BO3317"/>
      <c r="BP3317"/>
      <c r="BQ3317"/>
      <c r="BR3317"/>
      <c r="BS3317"/>
      <c r="BT3317"/>
      <c r="BU3317"/>
      <c r="BV3317"/>
      <c r="BW3317"/>
      <c r="BX3317"/>
      <c r="BY3317"/>
      <c r="BZ3317"/>
      <c r="CA3317"/>
      <c r="CB3317"/>
      <c r="CC3317"/>
      <c r="CD3317"/>
      <c r="CE3317"/>
      <c r="CF3317"/>
      <c r="CG3317"/>
      <c r="CH3317"/>
      <c r="CI3317"/>
      <c r="CJ3317"/>
      <c r="CK3317"/>
      <c r="CL3317"/>
      <c r="CM3317"/>
      <c r="CN3317"/>
      <c r="CO3317"/>
      <c r="CP3317"/>
      <c r="CQ3317"/>
      <c r="CR3317"/>
      <c r="CS3317"/>
      <c r="CT3317"/>
      <c r="CU3317"/>
      <c r="CV3317"/>
    </row>
    <row r="3318" spans="10:100" x14ac:dyDescent="0.25">
      <c r="J3318"/>
      <c r="K3318"/>
      <c r="L3318"/>
      <c r="M3318"/>
      <c r="N3318"/>
      <c r="O3318"/>
      <c r="P3318"/>
      <c r="Q3318"/>
      <c r="R3318"/>
      <c r="S3318"/>
      <c r="T3318"/>
      <c r="U3318"/>
      <c r="V3318"/>
      <c r="W3318"/>
      <c r="X3318"/>
      <c r="Y3318"/>
      <c r="Z3318"/>
      <c r="AA3318"/>
      <c r="AB3318"/>
      <c r="AC3318"/>
      <c r="AD3318"/>
      <c r="AE3318"/>
      <c r="AF3318"/>
      <c r="AG3318"/>
      <c r="AH3318"/>
      <c r="AI3318"/>
      <c r="AJ3318"/>
      <c r="AK3318"/>
      <c r="AL3318"/>
      <c r="AM3318"/>
      <c r="AN3318"/>
      <c r="AO3318"/>
      <c r="AP3318"/>
      <c r="AQ3318"/>
      <c r="AR3318"/>
      <c r="AS3318"/>
      <c r="AT3318"/>
      <c r="AU3318"/>
      <c r="AV3318"/>
      <c r="AW3318"/>
      <c r="AX3318"/>
      <c r="AY3318"/>
      <c r="AZ3318"/>
      <c r="BA3318"/>
      <c r="BB3318"/>
      <c r="BC3318"/>
      <c r="BD3318"/>
      <c r="BE3318"/>
      <c r="BF3318"/>
      <c r="BG3318"/>
      <c r="BH3318"/>
      <c r="BI3318"/>
      <c r="BJ3318"/>
      <c r="BK3318"/>
      <c r="BL3318"/>
      <c r="BM3318"/>
      <c r="BN3318"/>
      <c r="BO3318"/>
      <c r="BP3318"/>
      <c r="BQ3318"/>
      <c r="BR3318"/>
      <c r="BS3318"/>
      <c r="BT3318"/>
      <c r="BU3318"/>
      <c r="BV3318"/>
      <c r="BW3318"/>
      <c r="BX3318"/>
      <c r="BY3318"/>
      <c r="BZ3318"/>
      <c r="CA3318"/>
      <c r="CB3318"/>
      <c r="CC3318"/>
      <c r="CD3318"/>
      <c r="CE3318"/>
      <c r="CF3318"/>
      <c r="CG3318"/>
      <c r="CH3318"/>
      <c r="CI3318"/>
      <c r="CJ3318"/>
      <c r="CK3318"/>
      <c r="CL3318"/>
      <c r="CM3318"/>
      <c r="CN3318"/>
      <c r="CO3318"/>
      <c r="CP3318"/>
      <c r="CQ3318"/>
      <c r="CR3318"/>
      <c r="CS3318"/>
      <c r="CT3318"/>
      <c r="CU3318"/>
      <c r="CV3318"/>
    </row>
    <row r="3319" spans="10:100" x14ac:dyDescent="0.25">
      <c r="J3319"/>
      <c r="K3319"/>
      <c r="L3319"/>
      <c r="M3319"/>
      <c r="N3319"/>
      <c r="O3319"/>
      <c r="P3319"/>
      <c r="Q3319"/>
      <c r="R3319"/>
      <c r="S3319"/>
      <c r="T3319"/>
      <c r="U3319"/>
      <c r="V3319"/>
      <c r="W3319"/>
      <c r="X3319"/>
      <c r="Y3319"/>
      <c r="Z3319"/>
      <c r="AA3319"/>
      <c r="AB3319"/>
      <c r="AC3319"/>
      <c r="AD3319"/>
      <c r="AE3319"/>
      <c r="AF3319"/>
      <c r="AG3319"/>
      <c r="AH3319"/>
      <c r="AI3319"/>
      <c r="AJ3319"/>
      <c r="AK3319"/>
      <c r="AL3319"/>
      <c r="AM3319"/>
      <c r="AN3319"/>
      <c r="AO3319"/>
      <c r="AP3319"/>
      <c r="AQ3319"/>
      <c r="AR3319"/>
      <c r="AS3319"/>
      <c r="AT3319"/>
      <c r="AU3319"/>
      <c r="AV3319"/>
      <c r="AW3319"/>
      <c r="AX3319"/>
      <c r="AY3319"/>
      <c r="AZ3319"/>
      <c r="BA3319"/>
      <c r="BB3319"/>
      <c r="BC3319"/>
      <c r="BD3319"/>
      <c r="BE3319"/>
      <c r="BF3319"/>
      <c r="BG3319"/>
      <c r="BH3319"/>
      <c r="BI3319"/>
      <c r="BJ3319"/>
      <c r="BK3319"/>
      <c r="BL3319"/>
      <c r="BM3319"/>
      <c r="BN3319"/>
      <c r="BO3319"/>
      <c r="BP3319"/>
      <c r="BQ3319"/>
      <c r="BR3319"/>
      <c r="BS3319"/>
      <c r="BT3319"/>
      <c r="BU3319"/>
      <c r="BV3319"/>
      <c r="BW3319"/>
      <c r="BX3319"/>
      <c r="BY3319"/>
      <c r="BZ3319"/>
      <c r="CA3319"/>
      <c r="CB3319"/>
      <c r="CC3319"/>
      <c r="CD3319"/>
      <c r="CE3319"/>
      <c r="CF3319"/>
      <c r="CG3319"/>
      <c r="CH3319"/>
      <c r="CI3319"/>
      <c r="CJ3319"/>
      <c r="CK3319"/>
      <c r="CL3319"/>
      <c r="CM3319"/>
      <c r="CN3319"/>
      <c r="CO3319"/>
      <c r="CP3319"/>
      <c r="CQ3319"/>
      <c r="CR3319"/>
      <c r="CS3319"/>
      <c r="CT3319"/>
      <c r="CU3319"/>
      <c r="CV3319"/>
    </row>
    <row r="3320" spans="10:100" x14ac:dyDescent="0.25">
      <c r="J3320"/>
      <c r="K3320"/>
      <c r="L3320"/>
      <c r="M3320"/>
      <c r="N3320"/>
      <c r="O3320"/>
      <c r="P3320"/>
      <c r="Q3320"/>
      <c r="R3320"/>
      <c r="S3320"/>
      <c r="T3320"/>
      <c r="U3320"/>
      <c r="V3320"/>
      <c r="W3320"/>
      <c r="X3320"/>
      <c r="Y3320"/>
      <c r="Z3320"/>
      <c r="AA3320"/>
      <c r="AB3320"/>
      <c r="AC3320"/>
      <c r="AD3320"/>
      <c r="AE3320"/>
      <c r="AF3320"/>
      <c r="AG3320"/>
      <c r="AH3320"/>
      <c r="AI3320"/>
      <c r="AJ3320"/>
      <c r="AK3320"/>
      <c r="AL3320"/>
      <c r="AM3320"/>
      <c r="AN3320"/>
      <c r="AO3320"/>
      <c r="AP3320"/>
      <c r="AQ3320"/>
      <c r="AR3320"/>
      <c r="AS3320"/>
      <c r="AT3320"/>
      <c r="AU3320"/>
      <c r="AV3320"/>
      <c r="AW3320"/>
      <c r="AX3320"/>
      <c r="AY3320"/>
      <c r="AZ3320"/>
      <c r="BA3320"/>
      <c r="BB3320"/>
      <c r="BC3320"/>
      <c r="BD3320"/>
      <c r="BE3320"/>
      <c r="BF3320"/>
      <c r="BG3320"/>
      <c r="BH3320"/>
      <c r="BI3320"/>
      <c r="BJ3320"/>
      <c r="BK3320"/>
      <c r="BL3320"/>
      <c r="BM3320"/>
      <c r="BN3320"/>
      <c r="BO3320"/>
      <c r="BP3320"/>
      <c r="BQ3320"/>
      <c r="BR3320"/>
      <c r="BS3320"/>
      <c r="BT3320"/>
      <c r="BU3320"/>
      <c r="BV3320"/>
      <c r="BW3320"/>
      <c r="BX3320"/>
      <c r="BY3320"/>
      <c r="BZ3320"/>
      <c r="CA3320"/>
      <c r="CB3320"/>
      <c r="CC3320"/>
      <c r="CD3320"/>
      <c r="CE3320"/>
      <c r="CF3320"/>
      <c r="CG3320"/>
      <c r="CH3320"/>
      <c r="CI3320"/>
      <c r="CJ3320"/>
      <c r="CK3320"/>
      <c r="CL3320"/>
      <c r="CM3320"/>
      <c r="CN3320"/>
      <c r="CO3320"/>
      <c r="CP3320"/>
      <c r="CQ3320"/>
      <c r="CR3320"/>
      <c r="CS3320"/>
      <c r="CT3320"/>
      <c r="CU3320"/>
      <c r="CV3320"/>
    </row>
    <row r="3321" spans="10:100" x14ac:dyDescent="0.25">
      <c r="J3321"/>
      <c r="K3321"/>
      <c r="L3321"/>
      <c r="M3321"/>
      <c r="N3321"/>
      <c r="O3321"/>
      <c r="P3321"/>
      <c r="Q3321"/>
      <c r="R3321"/>
      <c r="S3321"/>
      <c r="T3321"/>
      <c r="U3321"/>
      <c r="V3321"/>
      <c r="W3321"/>
      <c r="X3321"/>
      <c r="Y3321"/>
      <c r="Z3321"/>
      <c r="AA3321"/>
      <c r="AB3321"/>
      <c r="AC3321"/>
      <c r="AD3321"/>
      <c r="AE3321"/>
      <c r="AF3321"/>
      <c r="AG3321"/>
      <c r="AH3321"/>
      <c r="AI3321"/>
      <c r="AJ3321"/>
      <c r="AK3321"/>
      <c r="AL3321"/>
      <c r="AM3321"/>
      <c r="AN3321"/>
      <c r="AO3321"/>
      <c r="AP3321"/>
      <c r="AQ3321"/>
      <c r="AR3321"/>
      <c r="AS3321"/>
      <c r="AT3321"/>
      <c r="AU3321"/>
      <c r="AV3321"/>
      <c r="AW3321"/>
      <c r="AX3321"/>
      <c r="AY3321"/>
      <c r="AZ3321"/>
      <c r="BA3321"/>
      <c r="BB3321"/>
      <c r="BC3321"/>
      <c r="BD3321"/>
      <c r="BE3321"/>
      <c r="BF3321"/>
      <c r="BG3321"/>
      <c r="BH3321"/>
      <c r="BI3321"/>
      <c r="BJ3321"/>
      <c r="BK3321"/>
      <c r="BL3321"/>
      <c r="BM3321"/>
      <c r="BN3321"/>
      <c r="BO3321"/>
      <c r="BP3321"/>
      <c r="BQ3321"/>
      <c r="BR3321"/>
      <c r="BS3321"/>
      <c r="BT3321"/>
      <c r="BU3321"/>
      <c r="BV3321"/>
      <c r="BW3321"/>
      <c r="BX3321"/>
      <c r="BY3321"/>
      <c r="BZ3321"/>
      <c r="CA3321"/>
      <c r="CB3321"/>
      <c r="CC3321"/>
      <c r="CD3321"/>
      <c r="CE3321"/>
      <c r="CF3321"/>
      <c r="CG3321"/>
      <c r="CH3321"/>
      <c r="CI3321"/>
      <c r="CJ3321"/>
      <c r="CK3321"/>
      <c r="CL3321"/>
      <c r="CM3321"/>
      <c r="CN3321"/>
      <c r="CO3321"/>
      <c r="CP3321"/>
      <c r="CQ3321"/>
      <c r="CR3321"/>
      <c r="CS3321"/>
      <c r="CT3321"/>
      <c r="CU3321"/>
      <c r="CV3321"/>
    </row>
    <row r="3322" spans="10:100" x14ac:dyDescent="0.25">
      <c r="J3322"/>
      <c r="K3322"/>
      <c r="L3322"/>
      <c r="M3322"/>
      <c r="N3322"/>
      <c r="O3322"/>
      <c r="P3322"/>
      <c r="Q3322"/>
      <c r="R3322"/>
      <c r="S3322"/>
      <c r="T3322"/>
      <c r="U3322"/>
      <c r="V3322"/>
      <c r="W3322"/>
      <c r="X3322"/>
      <c r="Y3322"/>
      <c r="Z3322"/>
      <c r="AA3322"/>
      <c r="AB3322"/>
      <c r="AC3322"/>
      <c r="AD3322"/>
      <c r="AE3322"/>
      <c r="AF3322"/>
      <c r="AG3322"/>
      <c r="AH3322"/>
      <c r="AI3322"/>
      <c r="AJ3322"/>
      <c r="AK3322"/>
      <c r="AL3322"/>
      <c r="AM3322"/>
      <c r="AN3322"/>
      <c r="AO3322"/>
      <c r="AP3322"/>
      <c r="AQ3322"/>
      <c r="AR3322"/>
      <c r="AS3322"/>
      <c r="AT3322"/>
      <c r="AU3322"/>
      <c r="AV3322"/>
      <c r="AW3322"/>
      <c r="AX3322"/>
      <c r="AY3322"/>
      <c r="AZ3322"/>
      <c r="BA3322"/>
      <c r="BB3322"/>
      <c r="BC3322"/>
      <c r="BD3322"/>
      <c r="BE3322"/>
      <c r="BF3322"/>
      <c r="BG3322"/>
      <c r="BH3322"/>
      <c r="BI3322"/>
      <c r="BJ3322"/>
      <c r="BK3322"/>
      <c r="BL3322"/>
      <c r="BM3322"/>
      <c r="BN3322"/>
      <c r="BO3322"/>
      <c r="BP3322"/>
      <c r="BQ3322"/>
      <c r="BR3322"/>
      <c r="BS3322"/>
      <c r="BT3322"/>
      <c r="BU3322"/>
      <c r="BV3322"/>
      <c r="BW3322"/>
      <c r="BX3322"/>
      <c r="BY3322"/>
      <c r="BZ3322"/>
      <c r="CA3322"/>
      <c r="CB3322"/>
      <c r="CC3322"/>
      <c r="CD3322"/>
      <c r="CE3322"/>
      <c r="CF3322"/>
      <c r="CG3322"/>
      <c r="CH3322"/>
      <c r="CI3322"/>
      <c r="CJ3322"/>
      <c r="CK3322"/>
      <c r="CL3322"/>
      <c r="CM3322"/>
      <c r="CN3322"/>
      <c r="CO3322"/>
      <c r="CP3322"/>
      <c r="CQ3322"/>
      <c r="CR3322"/>
      <c r="CS3322"/>
      <c r="CT3322"/>
      <c r="CU3322"/>
      <c r="CV3322"/>
    </row>
    <row r="3323" spans="10:100" x14ac:dyDescent="0.25">
      <c r="J3323"/>
      <c r="K3323"/>
      <c r="L3323"/>
      <c r="M3323"/>
      <c r="N3323"/>
      <c r="O3323"/>
      <c r="P3323"/>
      <c r="Q3323"/>
      <c r="R3323"/>
      <c r="S3323"/>
      <c r="T3323"/>
      <c r="U3323"/>
      <c r="V3323"/>
      <c r="W3323"/>
      <c r="X3323"/>
      <c r="Y3323"/>
      <c r="Z3323"/>
      <c r="AA3323"/>
      <c r="AB3323"/>
      <c r="AC3323"/>
      <c r="AD3323"/>
      <c r="AE3323"/>
      <c r="AF3323"/>
      <c r="AG3323"/>
      <c r="AH3323"/>
      <c r="AI3323"/>
      <c r="AJ3323"/>
      <c r="AK3323"/>
      <c r="AL3323"/>
      <c r="AM3323"/>
      <c r="AN3323"/>
      <c r="AO3323"/>
      <c r="AP3323"/>
      <c r="AQ3323"/>
      <c r="AR3323"/>
      <c r="AS3323"/>
      <c r="AT3323"/>
      <c r="AU3323"/>
      <c r="AV3323"/>
      <c r="AW3323"/>
      <c r="AX3323"/>
      <c r="AY3323"/>
      <c r="AZ3323"/>
      <c r="BA3323"/>
      <c r="BB3323"/>
      <c r="BC3323"/>
      <c r="BD3323"/>
      <c r="BE3323"/>
      <c r="BF3323"/>
      <c r="BG3323"/>
      <c r="BH3323"/>
      <c r="BI3323"/>
      <c r="BJ3323"/>
      <c r="BK3323"/>
      <c r="BL3323"/>
      <c r="BM3323"/>
      <c r="BN3323"/>
      <c r="BO3323"/>
      <c r="BP3323"/>
      <c r="BQ3323"/>
      <c r="BR3323"/>
      <c r="BS3323"/>
      <c r="BT3323"/>
      <c r="BU3323"/>
      <c r="BV3323"/>
      <c r="BW3323"/>
      <c r="BX3323"/>
      <c r="BY3323"/>
      <c r="BZ3323"/>
      <c r="CA3323"/>
      <c r="CB3323"/>
      <c r="CC3323"/>
      <c r="CD3323"/>
      <c r="CE3323"/>
      <c r="CF3323"/>
      <c r="CG3323"/>
      <c r="CH3323"/>
      <c r="CI3323"/>
      <c r="CJ3323"/>
      <c r="CK3323"/>
      <c r="CL3323"/>
      <c r="CM3323"/>
      <c r="CN3323"/>
      <c r="CO3323"/>
      <c r="CP3323"/>
      <c r="CQ3323"/>
      <c r="CR3323"/>
      <c r="CS3323"/>
      <c r="CT3323"/>
      <c r="CU3323"/>
      <c r="CV3323"/>
    </row>
    <row r="3324" spans="10:100" x14ac:dyDescent="0.25">
      <c r="J3324"/>
      <c r="K3324"/>
      <c r="L3324"/>
      <c r="M3324"/>
      <c r="N3324"/>
      <c r="O3324"/>
      <c r="P3324"/>
      <c r="Q3324"/>
      <c r="R3324"/>
      <c r="S3324"/>
      <c r="T3324"/>
      <c r="U3324"/>
      <c r="V3324"/>
      <c r="W3324"/>
      <c r="X3324"/>
      <c r="Y3324"/>
      <c r="Z3324"/>
      <c r="AA3324"/>
      <c r="AB3324"/>
      <c r="AC3324"/>
      <c r="AD3324"/>
      <c r="AE3324"/>
      <c r="AF3324"/>
      <c r="AG3324"/>
      <c r="AH3324"/>
      <c r="AI3324"/>
      <c r="AJ3324"/>
      <c r="AK3324"/>
      <c r="AL3324"/>
      <c r="AM3324"/>
      <c r="AN3324"/>
      <c r="AO3324"/>
      <c r="AP3324"/>
      <c r="AQ3324"/>
      <c r="AR3324"/>
      <c r="AS3324"/>
      <c r="AT3324"/>
      <c r="AU3324"/>
      <c r="AV3324"/>
      <c r="AW3324"/>
      <c r="AX3324"/>
      <c r="AY3324"/>
      <c r="AZ3324"/>
      <c r="BA3324"/>
      <c r="BB3324"/>
      <c r="BC3324"/>
      <c r="BD3324"/>
      <c r="BE3324"/>
      <c r="BF3324"/>
      <c r="BG3324"/>
      <c r="BH3324"/>
      <c r="BI3324"/>
      <c r="BJ3324"/>
      <c r="BK3324"/>
      <c r="BL3324"/>
      <c r="BM3324"/>
      <c r="BN3324"/>
      <c r="BO3324"/>
      <c r="BP3324"/>
      <c r="BQ3324"/>
      <c r="BR3324"/>
      <c r="BS3324"/>
      <c r="BT3324"/>
      <c r="BU3324"/>
      <c r="BV3324"/>
      <c r="BW3324"/>
      <c r="BX3324"/>
      <c r="BY3324"/>
      <c r="BZ3324"/>
      <c r="CA3324"/>
      <c r="CB3324"/>
      <c r="CC3324"/>
      <c r="CD3324"/>
      <c r="CE3324"/>
      <c r="CF3324"/>
      <c r="CG3324"/>
      <c r="CH3324"/>
      <c r="CI3324"/>
      <c r="CJ3324"/>
      <c r="CK3324"/>
      <c r="CL3324"/>
      <c r="CM3324"/>
      <c r="CN3324"/>
      <c r="CO3324"/>
      <c r="CP3324"/>
      <c r="CQ3324"/>
      <c r="CR3324"/>
      <c r="CS3324"/>
      <c r="CT3324"/>
      <c r="CU3324"/>
      <c r="CV3324"/>
    </row>
    <row r="3325" spans="10:100" x14ac:dyDescent="0.25">
      <c r="J3325"/>
      <c r="K3325"/>
      <c r="L3325"/>
      <c r="M3325"/>
      <c r="N3325"/>
      <c r="O3325"/>
      <c r="P3325"/>
      <c r="Q3325"/>
      <c r="R3325"/>
      <c r="S3325"/>
      <c r="T3325"/>
      <c r="U3325"/>
      <c r="V3325"/>
      <c r="W3325"/>
      <c r="X3325"/>
      <c r="Y3325"/>
      <c r="Z3325"/>
      <c r="AA3325"/>
      <c r="AB3325"/>
      <c r="AC3325"/>
      <c r="AD3325"/>
      <c r="AE3325"/>
      <c r="AF3325"/>
      <c r="AG3325"/>
      <c r="AH3325"/>
      <c r="AI3325"/>
      <c r="AJ3325"/>
      <c r="AK3325"/>
      <c r="AL3325"/>
      <c r="AM3325"/>
      <c r="AN3325"/>
      <c r="AO3325"/>
      <c r="AP3325"/>
      <c r="AQ3325"/>
      <c r="AR3325"/>
      <c r="AS3325"/>
      <c r="AT3325"/>
      <c r="AU3325"/>
      <c r="AV3325"/>
      <c r="AW3325"/>
      <c r="AX3325"/>
      <c r="AY3325"/>
      <c r="AZ3325"/>
      <c r="BA3325"/>
      <c r="BB3325"/>
      <c r="BC3325"/>
      <c r="BD3325"/>
      <c r="BE3325"/>
      <c r="BF3325"/>
      <c r="BG3325"/>
      <c r="BH3325"/>
      <c r="BI3325"/>
      <c r="BJ3325"/>
      <c r="BK3325"/>
      <c r="BL3325"/>
      <c r="BM3325"/>
      <c r="BN3325"/>
      <c r="BO3325"/>
      <c r="BP3325"/>
      <c r="BQ3325"/>
      <c r="BR3325"/>
      <c r="BS3325"/>
      <c r="BT3325"/>
      <c r="BU3325"/>
      <c r="BV3325"/>
      <c r="BW3325"/>
      <c r="BX3325"/>
      <c r="BY3325"/>
      <c r="BZ3325"/>
      <c r="CA3325"/>
      <c r="CB3325"/>
      <c r="CC3325"/>
      <c r="CD3325"/>
      <c r="CE3325"/>
      <c r="CF3325"/>
      <c r="CG3325"/>
      <c r="CH3325"/>
      <c r="CI3325"/>
      <c r="CJ3325"/>
      <c r="CK3325"/>
      <c r="CL3325"/>
      <c r="CM3325"/>
      <c r="CN3325"/>
      <c r="CO3325"/>
      <c r="CP3325"/>
      <c r="CQ3325"/>
      <c r="CR3325"/>
      <c r="CS3325"/>
      <c r="CT3325"/>
      <c r="CU3325"/>
      <c r="CV3325"/>
    </row>
    <row r="3326" spans="10:100" x14ac:dyDescent="0.25">
      <c r="J3326"/>
      <c r="K3326"/>
      <c r="L3326"/>
      <c r="M3326"/>
      <c r="N3326"/>
      <c r="O3326"/>
      <c r="P3326"/>
      <c r="Q3326"/>
      <c r="R3326"/>
      <c r="S3326"/>
      <c r="T3326"/>
      <c r="U3326"/>
      <c r="V3326"/>
      <c r="W3326"/>
      <c r="X3326"/>
      <c r="Y3326"/>
      <c r="Z3326"/>
      <c r="AA3326"/>
      <c r="AB3326"/>
      <c r="AC3326"/>
      <c r="AD3326"/>
      <c r="AE3326"/>
      <c r="AF3326"/>
      <c r="AG3326"/>
      <c r="AH3326"/>
      <c r="AI3326"/>
      <c r="AJ3326"/>
      <c r="AK3326"/>
      <c r="AL3326"/>
      <c r="AM3326"/>
      <c r="AN3326"/>
      <c r="AO3326"/>
      <c r="AP3326"/>
      <c r="AQ3326"/>
      <c r="AR3326"/>
      <c r="AS3326"/>
      <c r="AT3326"/>
      <c r="AU3326"/>
      <c r="AV3326"/>
      <c r="AW3326"/>
      <c r="AX3326"/>
      <c r="AY3326"/>
      <c r="AZ3326"/>
      <c r="BA3326"/>
      <c r="BB3326"/>
      <c r="BC3326"/>
      <c r="BD3326"/>
      <c r="BE3326"/>
      <c r="BF3326"/>
      <c r="BG3326"/>
      <c r="BH3326"/>
      <c r="BI3326"/>
      <c r="BJ3326"/>
      <c r="BK3326"/>
      <c r="BL3326"/>
      <c r="BM3326"/>
      <c r="BN3326"/>
      <c r="BO3326"/>
      <c r="BP3326"/>
      <c r="BQ3326"/>
      <c r="BR3326"/>
      <c r="BS3326"/>
      <c r="BT3326"/>
      <c r="BU3326"/>
      <c r="BV3326"/>
      <c r="BW3326"/>
      <c r="BX3326"/>
      <c r="BY3326"/>
      <c r="BZ3326"/>
      <c r="CA3326"/>
      <c r="CB3326"/>
      <c r="CC3326"/>
      <c r="CD3326"/>
      <c r="CE3326"/>
      <c r="CF3326"/>
      <c r="CG3326"/>
      <c r="CH3326"/>
      <c r="CI3326"/>
      <c r="CJ3326"/>
      <c r="CK3326"/>
      <c r="CL3326"/>
      <c r="CM3326"/>
      <c r="CN3326"/>
      <c r="CO3326"/>
      <c r="CP3326"/>
      <c r="CQ3326"/>
      <c r="CR3326"/>
      <c r="CS3326"/>
      <c r="CT3326"/>
      <c r="CU3326"/>
      <c r="CV3326"/>
    </row>
    <row r="3327" spans="10:100" x14ac:dyDescent="0.25">
      <c r="J3327"/>
      <c r="K3327"/>
      <c r="L3327"/>
      <c r="M3327"/>
      <c r="N3327"/>
      <c r="O3327"/>
      <c r="P3327"/>
      <c r="Q3327"/>
      <c r="R3327"/>
      <c r="S3327"/>
      <c r="T3327"/>
      <c r="U3327"/>
      <c r="V3327"/>
      <c r="W3327"/>
      <c r="X3327"/>
      <c r="Y3327"/>
      <c r="Z3327"/>
      <c r="AA3327"/>
      <c r="AB3327"/>
      <c r="AC3327"/>
      <c r="AD3327"/>
      <c r="AE3327"/>
      <c r="AF3327"/>
      <c r="AG3327"/>
      <c r="AH3327"/>
      <c r="AI3327"/>
      <c r="AJ3327"/>
      <c r="AK3327"/>
      <c r="AL3327"/>
      <c r="AM3327"/>
      <c r="AN3327"/>
      <c r="AO3327"/>
      <c r="AP3327"/>
      <c r="AQ3327"/>
      <c r="AR3327"/>
      <c r="AS3327"/>
      <c r="AT3327"/>
      <c r="AU3327"/>
      <c r="AV3327"/>
      <c r="AW3327"/>
      <c r="AX3327"/>
      <c r="AY3327"/>
      <c r="AZ3327"/>
      <c r="BA3327"/>
      <c r="BB3327"/>
      <c r="BC3327"/>
      <c r="BD3327"/>
      <c r="BE3327"/>
      <c r="BF3327"/>
      <c r="BG3327"/>
      <c r="BH3327"/>
      <c r="BI3327"/>
      <c r="BJ3327"/>
      <c r="BK3327"/>
      <c r="BL3327"/>
      <c r="BM3327"/>
      <c r="BN3327"/>
      <c r="BO3327"/>
      <c r="BP3327"/>
      <c r="BQ3327"/>
      <c r="BR3327"/>
      <c r="BS3327"/>
      <c r="BT3327"/>
      <c r="BU3327"/>
      <c r="BV3327"/>
      <c r="BW3327"/>
      <c r="BX3327"/>
      <c r="BY3327"/>
      <c r="BZ3327"/>
      <c r="CA3327"/>
      <c r="CB3327"/>
      <c r="CC3327"/>
      <c r="CD3327"/>
      <c r="CE3327"/>
      <c r="CF3327"/>
      <c r="CG3327"/>
      <c r="CH3327"/>
      <c r="CI3327"/>
      <c r="CJ3327"/>
      <c r="CK3327"/>
      <c r="CL3327"/>
      <c r="CM3327"/>
      <c r="CN3327"/>
      <c r="CO3327"/>
      <c r="CP3327"/>
      <c r="CQ3327"/>
      <c r="CR3327"/>
      <c r="CS3327"/>
      <c r="CT3327"/>
      <c r="CU3327"/>
      <c r="CV3327"/>
    </row>
    <row r="3328" spans="10:100" x14ac:dyDescent="0.25">
      <c r="J3328"/>
      <c r="K3328"/>
      <c r="L3328"/>
      <c r="M3328"/>
      <c r="N3328"/>
      <c r="O3328"/>
      <c r="P3328"/>
      <c r="Q3328"/>
      <c r="R3328"/>
      <c r="S3328"/>
      <c r="T3328"/>
      <c r="U3328"/>
      <c r="V3328"/>
      <c r="W3328"/>
      <c r="X3328"/>
      <c r="Y3328"/>
      <c r="Z3328"/>
      <c r="AA3328"/>
      <c r="AB3328"/>
      <c r="AC3328"/>
      <c r="AD3328"/>
      <c r="AE3328"/>
      <c r="AF3328"/>
      <c r="AG3328"/>
      <c r="AH3328"/>
      <c r="AI3328"/>
      <c r="AJ3328"/>
      <c r="AK3328"/>
      <c r="AL3328"/>
      <c r="AM3328"/>
      <c r="AN3328"/>
      <c r="AO3328"/>
      <c r="AP3328"/>
      <c r="AQ3328"/>
      <c r="AR3328"/>
      <c r="AS3328"/>
      <c r="AT3328"/>
      <c r="AU3328"/>
      <c r="AV3328"/>
      <c r="AW3328"/>
      <c r="AX3328"/>
      <c r="AY3328"/>
      <c r="AZ3328"/>
      <c r="BA3328"/>
      <c r="BB3328"/>
      <c r="BC3328"/>
      <c r="BD3328"/>
      <c r="BE3328"/>
      <c r="BF3328"/>
      <c r="BG3328"/>
      <c r="BH3328"/>
      <c r="BI3328"/>
      <c r="BJ3328"/>
      <c r="BK3328"/>
      <c r="BL3328"/>
      <c r="BM3328"/>
      <c r="BN3328"/>
      <c r="BO3328"/>
      <c r="BP3328"/>
      <c r="BQ3328"/>
      <c r="BR3328"/>
      <c r="BS3328"/>
      <c r="BT3328"/>
      <c r="BU3328"/>
      <c r="BV3328"/>
      <c r="BW3328"/>
      <c r="BX3328"/>
      <c r="BY3328"/>
      <c r="BZ3328"/>
      <c r="CA3328"/>
      <c r="CB3328"/>
      <c r="CC3328"/>
      <c r="CD3328"/>
      <c r="CE3328"/>
      <c r="CF3328"/>
      <c r="CG3328"/>
      <c r="CH3328"/>
      <c r="CI3328"/>
      <c r="CJ3328"/>
      <c r="CK3328"/>
      <c r="CL3328"/>
      <c r="CM3328"/>
      <c r="CN3328"/>
      <c r="CO3328"/>
      <c r="CP3328"/>
      <c r="CQ3328"/>
      <c r="CR3328"/>
      <c r="CS3328"/>
      <c r="CT3328"/>
      <c r="CU3328"/>
      <c r="CV3328"/>
    </row>
    <row r="3329" spans="10:100" x14ac:dyDescent="0.25">
      <c r="J3329"/>
      <c r="K3329"/>
      <c r="L3329"/>
      <c r="M3329"/>
      <c r="N3329"/>
      <c r="O3329"/>
      <c r="P3329"/>
      <c r="Q3329"/>
      <c r="R3329"/>
      <c r="S3329"/>
      <c r="T3329"/>
      <c r="U3329"/>
      <c r="V3329"/>
      <c r="W3329"/>
      <c r="X3329"/>
      <c r="Y3329"/>
      <c r="Z3329"/>
      <c r="AA3329"/>
      <c r="AB3329"/>
      <c r="AC3329"/>
      <c r="AD3329"/>
      <c r="AE3329"/>
      <c r="AF3329"/>
      <c r="AG3329"/>
      <c r="AH3329"/>
      <c r="AI3329"/>
      <c r="AJ3329"/>
      <c r="AK3329"/>
      <c r="AL3329"/>
      <c r="AM3329"/>
      <c r="AN3329"/>
      <c r="AO3329"/>
      <c r="AP3329"/>
      <c r="AQ3329"/>
      <c r="AR3329"/>
      <c r="AS3329"/>
      <c r="AT3329"/>
      <c r="AU3329"/>
      <c r="AV3329"/>
      <c r="AW3329"/>
      <c r="AX3329"/>
      <c r="AY3329"/>
      <c r="AZ3329"/>
      <c r="BA3329"/>
      <c r="BB3329"/>
      <c r="BC3329"/>
      <c r="BD3329"/>
      <c r="BE3329"/>
      <c r="BF3329"/>
      <c r="BG3329"/>
      <c r="BH3329"/>
      <c r="BI3329"/>
      <c r="BJ3329"/>
      <c r="BK3329"/>
      <c r="BL3329"/>
      <c r="BM3329"/>
      <c r="BN3329"/>
      <c r="BO3329"/>
      <c r="BP3329"/>
      <c r="BQ3329"/>
      <c r="BR3329"/>
      <c r="BS3329"/>
      <c r="BT3329"/>
      <c r="BU3329"/>
      <c r="BV3329"/>
      <c r="BW3329"/>
      <c r="BX3329"/>
      <c r="BY3329"/>
      <c r="BZ3329"/>
      <c r="CA3329"/>
      <c r="CB3329"/>
      <c r="CC3329"/>
      <c r="CD3329"/>
      <c r="CE3329"/>
      <c r="CF3329"/>
      <c r="CG3329"/>
      <c r="CH3329"/>
      <c r="CI3329"/>
      <c r="CJ3329"/>
      <c r="CK3329"/>
      <c r="CL3329"/>
      <c r="CM3329"/>
      <c r="CN3329"/>
      <c r="CO3329"/>
      <c r="CP3329"/>
      <c r="CQ3329"/>
      <c r="CR3329"/>
      <c r="CS3329"/>
      <c r="CT3329"/>
      <c r="CU3329"/>
      <c r="CV3329"/>
    </row>
    <row r="3330" spans="10:100" x14ac:dyDescent="0.25">
      <c r="J3330"/>
      <c r="K3330"/>
      <c r="L3330"/>
      <c r="M3330"/>
      <c r="N3330"/>
      <c r="O3330"/>
      <c r="P3330"/>
      <c r="Q3330"/>
      <c r="R3330"/>
      <c r="S3330"/>
      <c r="T3330"/>
      <c r="U3330"/>
      <c r="V3330"/>
      <c r="W3330"/>
      <c r="X3330"/>
      <c r="Y3330"/>
      <c r="Z3330"/>
      <c r="AA3330"/>
      <c r="AB3330"/>
      <c r="AC3330"/>
      <c r="AD3330"/>
      <c r="AE3330"/>
      <c r="AF3330"/>
      <c r="AG3330"/>
      <c r="AH3330"/>
      <c r="AI3330"/>
      <c r="AJ3330"/>
      <c r="AK3330"/>
      <c r="AL3330"/>
      <c r="AM3330"/>
      <c r="AN3330"/>
      <c r="AO3330"/>
      <c r="AP3330"/>
      <c r="AQ3330"/>
      <c r="AR3330"/>
      <c r="AS3330"/>
      <c r="AT3330"/>
      <c r="AU3330"/>
      <c r="AV3330"/>
      <c r="AW3330"/>
      <c r="AX3330"/>
      <c r="AY3330"/>
      <c r="AZ3330"/>
      <c r="BA3330"/>
      <c r="BB3330"/>
      <c r="BC3330"/>
      <c r="BD3330"/>
      <c r="BE3330"/>
      <c r="BF3330"/>
      <c r="BG3330"/>
      <c r="BH3330"/>
      <c r="BI3330"/>
      <c r="BJ3330"/>
      <c r="BK3330"/>
      <c r="BL3330"/>
      <c r="BM3330"/>
      <c r="BN3330"/>
      <c r="BO3330"/>
      <c r="BP3330"/>
      <c r="BQ3330"/>
      <c r="BR3330"/>
      <c r="BS3330"/>
      <c r="BT3330"/>
      <c r="BU3330"/>
      <c r="BV3330"/>
      <c r="BW3330"/>
      <c r="BX3330"/>
      <c r="BY3330"/>
      <c r="BZ3330"/>
      <c r="CA3330"/>
      <c r="CB3330"/>
      <c r="CC3330"/>
      <c r="CD3330"/>
      <c r="CE3330"/>
      <c r="CF3330"/>
      <c r="CG3330"/>
      <c r="CH3330"/>
      <c r="CI3330"/>
      <c r="CJ3330"/>
      <c r="CK3330"/>
      <c r="CL3330"/>
      <c r="CM3330"/>
      <c r="CN3330"/>
      <c r="CO3330"/>
      <c r="CP3330"/>
      <c r="CQ3330"/>
      <c r="CR3330"/>
      <c r="CS3330"/>
      <c r="CT3330"/>
      <c r="CU3330"/>
      <c r="CV3330"/>
    </row>
    <row r="3331" spans="10:100" x14ac:dyDescent="0.25">
      <c r="J3331"/>
      <c r="K3331"/>
      <c r="L3331"/>
      <c r="M3331"/>
      <c r="N3331"/>
      <c r="O3331"/>
      <c r="P3331"/>
      <c r="Q3331"/>
      <c r="R3331"/>
      <c r="S3331"/>
      <c r="T3331"/>
      <c r="U3331"/>
      <c r="V3331"/>
      <c r="W3331"/>
      <c r="X3331"/>
      <c r="Y3331"/>
      <c r="Z3331"/>
      <c r="AA3331"/>
      <c r="AB3331"/>
      <c r="AC3331"/>
      <c r="AD3331"/>
      <c r="AE3331"/>
      <c r="AF3331"/>
      <c r="AG3331"/>
      <c r="AH3331"/>
      <c r="AI3331"/>
      <c r="AJ3331"/>
      <c r="AK3331"/>
      <c r="AL3331"/>
      <c r="AM3331"/>
      <c r="AN3331"/>
      <c r="AO3331"/>
      <c r="AP3331"/>
      <c r="AQ3331"/>
      <c r="AR3331"/>
      <c r="AS3331"/>
      <c r="AT3331"/>
      <c r="AU3331"/>
      <c r="AV3331"/>
      <c r="AW3331"/>
      <c r="AX3331"/>
      <c r="AY3331"/>
      <c r="AZ3331"/>
      <c r="BA3331"/>
      <c r="BB3331"/>
      <c r="BC3331"/>
      <c r="BD3331"/>
      <c r="BE3331"/>
      <c r="BF3331"/>
      <c r="BG3331"/>
      <c r="BH3331"/>
      <c r="BI3331"/>
      <c r="BJ3331"/>
      <c r="BK3331"/>
      <c r="BL3331"/>
      <c r="BM3331"/>
      <c r="BN3331"/>
      <c r="BO3331"/>
      <c r="BP3331"/>
      <c r="BQ3331"/>
      <c r="BR3331"/>
      <c r="BS3331"/>
      <c r="BT3331"/>
      <c r="BU3331"/>
      <c r="BV3331"/>
      <c r="BW3331"/>
      <c r="BX3331"/>
      <c r="BY3331"/>
      <c r="BZ3331"/>
      <c r="CA3331"/>
      <c r="CB3331"/>
      <c r="CC3331"/>
      <c r="CD3331"/>
      <c r="CE3331"/>
      <c r="CF3331"/>
      <c r="CG3331"/>
      <c r="CH3331"/>
      <c r="CI3331"/>
      <c r="CJ3331"/>
      <c r="CK3331"/>
      <c r="CL3331"/>
      <c r="CM3331"/>
      <c r="CN3331"/>
      <c r="CO3331"/>
      <c r="CP3331"/>
      <c r="CQ3331"/>
      <c r="CR3331"/>
      <c r="CS3331"/>
      <c r="CT3331"/>
      <c r="CU3331"/>
      <c r="CV3331"/>
    </row>
    <row r="3332" spans="10:100" x14ac:dyDescent="0.25">
      <c r="J3332"/>
      <c r="K3332"/>
      <c r="L3332"/>
      <c r="M3332"/>
      <c r="N3332"/>
      <c r="O3332"/>
      <c r="P3332"/>
      <c r="Q3332"/>
      <c r="R3332"/>
      <c r="S3332"/>
      <c r="T3332"/>
      <c r="U3332"/>
      <c r="V3332"/>
      <c r="W3332"/>
      <c r="X3332"/>
      <c r="Y3332"/>
      <c r="Z3332"/>
      <c r="AA3332"/>
      <c r="AB3332"/>
      <c r="AC3332"/>
      <c r="AD3332"/>
      <c r="AE3332"/>
      <c r="AF3332"/>
      <c r="AG3332"/>
      <c r="AH3332"/>
      <c r="AI3332"/>
      <c r="AJ3332"/>
      <c r="AK3332"/>
      <c r="AL3332"/>
      <c r="AM3332"/>
      <c r="AN3332"/>
      <c r="AO3332"/>
      <c r="AP3332"/>
      <c r="AQ3332"/>
      <c r="AR3332"/>
      <c r="AS3332"/>
      <c r="AT3332"/>
      <c r="AU3332"/>
      <c r="AV3332"/>
      <c r="AW3332"/>
      <c r="AX3332"/>
      <c r="AY3332"/>
      <c r="AZ3332"/>
      <c r="BA3332"/>
      <c r="BB3332"/>
      <c r="BC3332"/>
      <c r="BD3332"/>
      <c r="BE3332"/>
      <c r="BF3332"/>
      <c r="BG3332"/>
      <c r="BH3332"/>
      <c r="BI3332"/>
      <c r="BJ3332"/>
      <c r="BK3332"/>
      <c r="BL3332"/>
      <c r="BM3332"/>
      <c r="BN3332"/>
      <c r="BO3332"/>
      <c r="BP3332"/>
      <c r="BQ3332"/>
      <c r="BR3332"/>
      <c r="BS3332"/>
      <c r="BT3332"/>
      <c r="BU3332"/>
      <c r="BV3332"/>
      <c r="BW3332"/>
      <c r="BX3332"/>
      <c r="BY3332"/>
      <c r="BZ3332"/>
      <c r="CA3332"/>
      <c r="CB3332"/>
      <c r="CC3332"/>
      <c r="CD3332"/>
      <c r="CE3332"/>
      <c r="CF3332"/>
      <c r="CG3332"/>
      <c r="CH3332"/>
      <c r="CI3332"/>
      <c r="CJ3332"/>
      <c r="CK3332"/>
      <c r="CL3332"/>
      <c r="CM3332"/>
      <c r="CN3332"/>
      <c r="CO3332"/>
      <c r="CP3332"/>
      <c r="CQ3332"/>
      <c r="CR3332"/>
      <c r="CS3332"/>
      <c r="CT3332"/>
      <c r="CU3332"/>
      <c r="CV3332"/>
    </row>
    <row r="3333" spans="10:100" x14ac:dyDescent="0.25">
      <c r="J3333"/>
      <c r="K3333"/>
      <c r="L3333"/>
      <c r="M3333"/>
      <c r="N3333"/>
      <c r="O3333"/>
      <c r="P3333"/>
      <c r="Q3333"/>
      <c r="R3333"/>
      <c r="S3333"/>
      <c r="T3333"/>
      <c r="U3333"/>
      <c r="V3333"/>
      <c r="W3333"/>
      <c r="X3333"/>
      <c r="Y3333"/>
      <c r="Z3333"/>
      <c r="AA3333"/>
      <c r="AB3333"/>
      <c r="AC3333"/>
      <c r="AD3333"/>
      <c r="AE3333"/>
      <c r="AF3333"/>
      <c r="AG3333"/>
      <c r="AH3333"/>
      <c r="AI3333"/>
      <c r="AJ3333"/>
      <c r="AK3333"/>
      <c r="AL3333"/>
      <c r="AM3333"/>
      <c r="AN3333"/>
      <c r="AO3333"/>
      <c r="AP3333"/>
      <c r="AQ3333"/>
      <c r="AR3333"/>
      <c r="AS3333"/>
      <c r="AT3333"/>
      <c r="AU3333"/>
      <c r="AV3333"/>
      <c r="AW3333"/>
      <c r="AX3333"/>
      <c r="AY3333"/>
      <c r="AZ3333"/>
      <c r="BA3333"/>
      <c r="BB3333"/>
      <c r="BC3333"/>
      <c r="BD3333"/>
      <c r="BE3333"/>
      <c r="BF3333"/>
      <c r="BG3333"/>
      <c r="BH3333"/>
      <c r="BI3333"/>
      <c r="BJ3333"/>
      <c r="BK3333"/>
      <c r="BL3333"/>
      <c r="BM3333"/>
      <c r="BN3333"/>
      <c r="BO3333"/>
      <c r="BP3333"/>
      <c r="BQ3333"/>
      <c r="BR3333"/>
      <c r="BS3333"/>
      <c r="BT3333"/>
      <c r="BU3333"/>
      <c r="BV3333"/>
      <c r="BW3333"/>
      <c r="BX3333"/>
      <c r="BY3333"/>
      <c r="BZ3333"/>
      <c r="CA3333"/>
      <c r="CB3333"/>
      <c r="CC3333"/>
      <c r="CD3333"/>
      <c r="CE3333"/>
      <c r="CF3333"/>
      <c r="CG3333"/>
      <c r="CH3333"/>
      <c r="CI3333"/>
      <c r="CJ3333"/>
      <c r="CK3333"/>
      <c r="CL3333"/>
      <c r="CM3333"/>
      <c r="CN3333"/>
      <c r="CO3333"/>
      <c r="CP3333"/>
      <c r="CQ3333"/>
      <c r="CR3333"/>
      <c r="CS3333"/>
      <c r="CT3333"/>
      <c r="CU3333"/>
      <c r="CV3333"/>
    </row>
    <row r="3334" spans="10:100" x14ac:dyDescent="0.25">
      <c r="J3334"/>
      <c r="K3334"/>
      <c r="L3334"/>
      <c r="M3334"/>
      <c r="N3334"/>
      <c r="O3334"/>
      <c r="P3334"/>
      <c r="Q3334"/>
      <c r="R3334"/>
      <c r="S3334"/>
      <c r="T3334"/>
      <c r="U3334"/>
      <c r="V3334"/>
      <c r="W3334"/>
      <c r="X3334"/>
      <c r="Y3334"/>
      <c r="Z3334"/>
      <c r="AA3334"/>
      <c r="AB3334"/>
      <c r="AC3334"/>
      <c r="AD3334"/>
      <c r="AE3334"/>
      <c r="AF3334"/>
      <c r="AG3334"/>
      <c r="AH3334"/>
      <c r="AI3334"/>
      <c r="AJ3334"/>
      <c r="AK3334"/>
      <c r="AL3334"/>
      <c r="AM3334"/>
      <c r="AN3334"/>
      <c r="AO3334"/>
      <c r="AP3334"/>
      <c r="AQ3334"/>
      <c r="AR3334"/>
      <c r="AS3334"/>
      <c r="AT3334"/>
      <c r="AU3334"/>
      <c r="AV3334"/>
      <c r="AW3334"/>
      <c r="AX3334"/>
      <c r="AY3334"/>
      <c r="AZ3334"/>
      <c r="BA3334"/>
      <c r="BB3334"/>
      <c r="BC3334"/>
      <c r="BD3334"/>
      <c r="BE3334"/>
      <c r="BF3334"/>
      <c r="BG3334"/>
      <c r="BH3334"/>
      <c r="BI3334"/>
      <c r="BJ3334"/>
      <c r="BK3334"/>
      <c r="BL3334"/>
      <c r="BM3334"/>
      <c r="BN3334"/>
      <c r="BO3334"/>
      <c r="BP3334"/>
      <c r="BQ3334"/>
      <c r="BR3334"/>
      <c r="BS3334"/>
      <c r="BT3334"/>
      <c r="BU3334"/>
      <c r="BV3334"/>
      <c r="BW3334"/>
      <c r="BX3334"/>
      <c r="BY3334"/>
      <c r="BZ3334"/>
      <c r="CA3334"/>
      <c r="CB3334"/>
      <c r="CC3334"/>
      <c r="CD3334"/>
      <c r="CE3334"/>
      <c r="CF3334"/>
      <c r="CG3334"/>
      <c r="CH3334"/>
      <c r="CI3334"/>
      <c r="CJ3334"/>
      <c r="CK3334"/>
      <c r="CL3334"/>
      <c r="CM3334"/>
      <c r="CN3334"/>
      <c r="CO3334"/>
      <c r="CP3334"/>
      <c r="CQ3334"/>
      <c r="CR3334"/>
      <c r="CS3334"/>
      <c r="CT3334"/>
      <c r="CU3334"/>
      <c r="CV3334"/>
    </row>
    <row r="3335" spans="10:100" x14ac:dyDescent="0.25">
      <c r="J3335"/>
      <c r="K3335"/>
      <c r="L3335"/>
      <c r="M3335"/>
      <c r="N3335"/>
      <c r="O3335"/>
      <c r="P3335"/>
      <c r="Q3335"/>
      <c r="R3335"/>
      <c r="S3335"/>
      <c r="T3335"/>
      <c r="U3335"/>
      <c r="V3335"/>
      <c r="W3335"/>
      <c r="X3335"/>
      <c r="Y3335"/>
      <c r="Z3335"/>
      <c r="AA3335"/>
      <c r="AB3335"/>
      <c r="AC3335"/>
      <c r="AD3335"/>
      <c r="AE3335"/>
      <c r="AF3335"/>
      <c r="AG3335"/>
      <c r="AH3335"/>
      <c r="AI3335"/>
      <c r="AJ3335"/>
      <c r="AK3335"/>
      <c r="AL3335"/>
      <c r="AM3335"/>
      <c r="AN3335"/>
      <c r="AO3335"/>
      <c r="AP3335"/>
      <c r="AQ3335"/>
      <c r="AR3335"/>
      <c r="AS3335"/>
      <c r="AT3335"/>
      <c r="AU3335"/>
      <c r="AV3335"/>
      <c r="AW3335"/>
      <c r="AX3335"/>
      <c r="AY3335"/>
      <c r="AZ3335"/>
      <c r="BA3335"/>
      <c r="BB3335"/>
      <c r="BC3335"/>
      <c r="BD3335"/>
      <c r="BE3335"/>
      <c r="BF3335"/>
      <c r="BG3335"/>
      <c r="BH3335"/>
      <c r="BI3335"/>
      <c r="BJ3335"/>
      <c r="BK3335"/>
      <c r="BL3335"/>
      <c r="BM3335"/>
      <c r="BN3335"/>
      <c r="BO3335"/>
      <c r="BP3335"/>
      <c r="BQ3335"/>
      <c r="BR3335"/>
      <c r="BS3335"/>
      <c r="BT3335"/>
      <c r="BU3335"/>
      <c r="BV3335"/>
      <c r="BW3335"/>
      <c r="BX3335"/>
      <c r="BY3335"/>
      <c r="BZ3335"/>
      <c r="CA3335"/>
      <c r="CB3335"/>
      <c r="CC3335"/>
      <c r="CD3335"/>
      <c r="CE3335"/>
      <c r="CF3335"/>
      <c r="CG3335"/>
      <c r="CH3335"/>
      <c r="CI3335"/>
      <c r="CJ3335"/>
      <c r="CK3335"/>
      <c r="CL3335"/>
      <c r="CM3335"/>
      <c r="CN3335"/>
      <c r="CO3335"/>
      <c r="CP3335"/>
      <c r="CQ3335"/>
      <c r="CR3335"/>
      <c r="CS3335"/>
      <c r="CT3335"/>
      <c r="CU3335"/>
      <c r="CV3335"/>
    </row>
    <row r="3336" spans="10:100" x14ac:dyDescent="0.25">
      <c r="J3336"/>
      <c r="K3336"/>
      <c r="L3336"/>
      <c r="M3336"/>
      <c r="N3336"/>
      <c r="O3336"/>
      <c r="P3336"/>
      <c r="Q3336"/>
      <c r="R3336"/>
      <c r="S3336"/>
      <c r="T3336"/>
      <c r="U3336"/>
      <c r="V3336"/>
      <c r="W3336"/>
      <c r="X3336"/>
      <c r="Y3336"/>
      <c r="Z3336"/>
      <c r="AA3336"/>
      <c r="AB3336"/>
      <c r="AC3336"/>
      <c r="AD3336"/>
      <c r="AE3336"/>
      <c r="AF3336"/>
      <c r="AG3336"/>
      <c r="AH3336"/>
      <c r="AI3336"/>
      <c r="AJ3336"/>
      <c r="AK3336"/>
      <c r="AL3336"/>
      <c r="AM3336"/>
      <c r="AN3336"/>
      <c r="AO3336"/>
      <c r="AP3336"/>
      <c r="AQ3336"/>
      <c r="AR3336"/>
      <c r="AS3336"/>
      <c r="AT3336"/>
      <c r="AU3336"/>
      <c r="AV3336"/>
      <c r="AW3336"/>
      <c r="AX3336"/>
      <c r="AY3336"/>
      <c r="AZ3336"/>
      <c r="BA3336"/>
      <c r="BB3336"/>
      <c r="BC3336"/>
      <c r="BD3336"/>
      <c r="BE3336"/>
      <c r="BF3336"/>
      <c r="BG3336"/>
      <c r="BH3336"/>
      <c r="BI3336"/>
      <c r="BJ3336"/>
      <c r="BK3336"/>
      <c r="BL3336"/>
      <c r="BM3336"/>
      <c r="BN3336"/>
      <c r="BO3336"/>
      <c r="BP3336"/>
      <c r="BQ3336"/>
      <c r="BR3336"/>
      <c r="BS3336"/>
      <c r="BT3336"/>
      <c r="BU3336"/>
      <c r="BV3336"/>
      <c r="BW3336"/>
      <c r="BX3336"/>
      <c r="BY3336"/>
      <c r="BZ3336"/>
      <c r="CA3336"/>
      <c r="CB3336"/>
      <c r="CC3336"/>
      <c r="CD3336"/>
      <c r="CE3336"/>
      <c r="CF3336"/>
      <c r="CG3336"/>
      <c r="CH3336"/>
      <c r="CI3336"/>
      <c r="CJ3336"/>
      <c r="CK3336"/>
      <c r="CL3336"/>
      <c r="CM3336"/>
      <c r="CN3336"/>
      <c r="CO3336"/>
      <c r="CP3336"/>
      <c r="CQ3336"/>
      <c r="CR3336"/>
      <c r="CS3336"/>
      <c r="CT3336"/>
      <c r="CU3336"/>
      <c r="CV3336"/>
    </row>
    <row r="3337" spans="10:100" x14ac:dyDescent="0.25">
      <c r="J3337"/>
      <c r="K3337"/>
      <c r="L3337"/>
      <c r="M3337"/>
      <c r="N3337"/>
      <c r="O3337"/>
      <c r="P3337"/>
      <c r="Q3337"/>
      <c r="R3337"/>
      <c r="S3337"/>
      <c r="T3337"/>
      <c r="U3337"/>
      <c r="V3337"/>
      <c r="W3337"/>
      <c r="X3337"/>
      <c r="Y3337"/>
      <c r="Z3337"/>
      <c r="AA3337"/>
      <c r="AB3337"/>
      <c r="AC3337"/>
      <c r="AD3337"/>
      <c r="AE3337"/>
      <c r="AF3337"/>
      <c r="AG3337"/>
      <c r="AH3337"/>
      <c r="AI3337"/>
      <c r="AJ3337"/>
      <c r="AK3337"/>
      <c r="AL3337"/>
      <c r="AM3337"/>
      <c r="AN3337"/>
      <c r="AO3337"/>
      <c r="AP3337"/>
      <c r="AQ3337"/>
      <c r="AR3337"/>
      <c r="AS3337"/>
      <c r="AT3337"/>
      <c r="AU3337"/>
      <c r="AV3337"/>
      <c r="AW3337"/>
      <c r="AX3337"/>
      <c r="AY3337"/>
      <c r="AZ3337"/>
      <c r="BA3337"/>
      <c r="BB3337"/>
      <c r="BC3337"/>
      <c r="BD3337"/>
      <c r="BE3337"/>
      <c r="BF3337"/>
      <c r="BG3337"/>
      <c r="BH3337"/>
      <c r="BI3337"/>
      <c r="BJ3337"/>
      <c r="BK3337"/>
      <c r="BL3337"/>
      <c r="BM3337"/>
      <c r="BN3337"/>
      <c r="BO3337"/>
      <c r="BP3337"/>
      <c r="BQ3337"/>
      <c r="BR3337"/>
      <c r="BS3337"/>
      <c r="BT3337"/>
      <c r="BU3337"/>
      <c r="BV3337"/>
      <c r="BW3337"/>
      <c r="BX3337"/>
      <c r="BY3337"/>
      <c r="BZ3337"/>
      <c r="CA3337"/>
      <c r="CB3337"/>
      <c r="CC3337"/>
      <c r="CD3337"/>
      <c r="CE3337"/>
      <c r="CF3337"/>
      <c r="CG3337"/>
      <c r="CH3337"/>
      <c r="CI3337"/>
      <c r="CJ3337"/>
      <c r="CK3337"/>
      <c r="CL3337"/>
      <c r="CM3337"/>
      <c r="CN3337"/>
      <c r="CO3337"/>
      <c r="CP3337"/>
      <c r="CQ3337"/>
      <c r="CR3337"/>
      <c r="CS3337"/>
      <c r="CT3337"/>
      <c r="CU3337"/>
      <c r="CV3337"/>
    </row>
    <row r="3338" spans="10:100" x14ac:dyDescent="0.25">
      <c r="J3338"/>
      <c r="K3338"/>
      <c r="L3338"/>
      <c r="M3338"/>
      <c r="N3338"/>
      <c r="O3338"/>
      <c r="P3338"/>
      <c r="Q3338"/>
      <c r="R3338"/>
      <c r="S3338"/>
      <c r="T3338"/>
      <c r="U3338"/>
      <c r="V3338"/>
      <c r="W3338"/>
      <c r="X3338"/>
      <c r="Y3338"/>
      <c r="Z3338"/>
      <c r="AA3338"/>
      <c r="AB3338"/>
      <c r="AC3338"/>
      <c r="AD3338"/>
      <c r="AE3338"/>
      <c r="AF3338"/>
      <c r="AG3338"/>
      <c r="AH3338"/>
      <c r="AI3338"/>
      <c r="AJ3338"/>
      <c r="AK3338"/>
      <c r="AL3338"/>
      <c r="AM3338"/>
      <c r="AN3338"/>
      <c r="AO3338"/>
      <c r="AP3338"/>
      <c r="AQ3338"/>
      <c r="AR3338"/>
      <c r="AS3338"/>
      <c r="AT3338"/>
      <c r="AU3338"/>
      <c r="AV3338"/>
      <c r="AW3338"/>
      <c r="AX3338"/>
      <c r="AY3338"/>
      <c r="AZ3338"/>
      <c r="BA3338"/>
      <c r="BB3338"/>
      <c r="BC3338"/>
      <c r="BD3338"/>
      <c r="BE3338"/>
      <c r="BF3338"/>
      <c r="BG3338"/>
      <c r="BH3338"/>
      <c r="BI3338"/>
      <c r="BJ3338"/>
      <c r="BK3338"/>
      <c r="BL3338"/>
      <c r="BM3338"/>
      <c r="BN3338"/>
      <c r="BO3338"/>
      <c r="BP3338"/>
      <c r="BQ3338"/>
      <c r="BR3338"/>
      <c r="BS3338"/>
      <c r="BT3338"/>
      <c r="BU3338"/>
      <c r="BV3338"/>
      <c r="BW3338"/>
      <c r="BX3338"/>
      <c r="BY3338"/>
      <c r="BZ3338"/>
      <c r="CA3338"/>
      <c r="CB3338"/>
      <c r="CC3338"/>
      <c r="CD3338"/>
      <c r="CE3338"/>
      <c r="CF3338"/>
      <c r="CG3338"/>
      <c r="CH3338"/>
      <c r="CI3338"/>
      <c r="CJ3338"/>
      <c r="CK3338"/>
      <c r="CL3338"/>
      <c r="CM3338"/>
      <c r="CN3338"/>
      <c r="CO3338"/>
      <c r="CP3338"/>
      <c r="CQ3338"/>
      <c r="CR3338"/>
      <c r="CS3338"/>
      <c r="CT3338"/>
      <c r="CU3338"/>
      <c r="CV3338"/>
    </row>
    <row r="3339" spans="10:100" x14ac:dyDescent="0.25">
      <c r="J3339"/>
      <c r="K3339"/>
      <c r="L3339"/>
      <c r="M3339"/>
      <c r="N3339"/>
      <c r="O3339"/>
      <c r="P3339"/>
      <c r="Q3339"/>
      <c r="R3339"/>
      <c r="S3339"/>
      <c r="T3339"/>
      <c r="U3339"/>
      <c r="V3339"/>
      <c r="W3339"/>
      <c r="X3339"/>
      <c r="Y3339"/>
      <c r="Z3339"/>
      <c r="AA3339"/>
      <c r="AB3339"/>
      <c r="AC3339"/>
      <c r="AD3339"/>
      <c r="AE3339"/>
      <c r="AF3339"/>
      <c r="AG3339"/>
      <c r="AH3339"/>
      <c r="AI3339"/>
      <c r="AJ3339"/>
      <c r="AK3339"/>
      <c r="AL3339"/>
      <c r="AM3339"/>
      <c r="AN3339"/>
      <c r="AO3339"/>
      <c r="AP3339"/>
      <c r="AQ3339"/>
      <c r="AR3339"/>
      <c r="AS3339"/>
      <c r="AT3339"/>
      <c r="AU3339"/>
      <c r="AV3339"/>
      <c r="AW3339"/>
      <c r="AX3339"/>
      <c r="AY3339"/>
      <c r="AZ3339"/>
      <c r="BA3339"/>
      <c r="BB3339"/>
      <c r="BC3339"/>
      <c r="BD3339"/>
      <c r="BE3339"/>
      <c r="BF3339"/>
      <c r="BG3339"/>
      <c r="BH3339"/>
      <c r="BI3339"/>
      <c r="BJ3339"/>
      <c r="BK3339"/>
      <c r="BL3339"/>
      <c r="BM3339"/>
      <c r="BN3339"/>
      <c r="BO3339"/>
      <c r="BP3339"/>
      <c r="BQ3339"/>
      <c r="BR3339"/>
      <c r="BS3339"/>
      <c r="BT3339"/>
      <c r="BU3339"/>
      <c r="BV3339"/>
      <c r="BW3339"/>
      <c r="BX3339"/>
      <c r="BY3339"/>
      <c r="BZ3339"/>
      <c r="CA3339"/>
      <c r="CB3339"/>
      <c r="CC3339"/>
      <c r="CD3339"/>
      <c r="CE3339"/>
      <c r="CF3339"/>
      <c r="CG3339"/>
      <c r="CH3339"/>
      <c r="CI3339"/>
      <c r="CJ3339"/>
      <c r="CK3339"/>
      <c r="CL3339"/>
      <c r="CM3339"/>
      <c r="CN3339"/>
      <c r="CO3339"/>
      <c r="CP3339"/>
      <c r="CQ3339"/>
      <c r="CR3339"/>
      <c r="CS3339"/>
      <c r="CT3339"/>
      <c r="CU3339"/>
      <c r="CV3339"/>
    </row>
    <row r="3340" spans="10:100" x14ac:dyDescent="0.25">
      <c r="J3340"/>
      <c r="K3340"/>
      <c r="L3340"/>
      <c r="M3340"/>
      <c r="N3340"/>
      <c r="O3340"/>
      <c r="P3340"/>
      <c r="Q3340"/>
      <c r="R3340"/>
      <c r="S3340"/>
      <c r="T3340"/>
      <c r="U3340"/>
      <c r="V3340"/>
      <c r="W3340"/>
      <c r="X3340"/>
      <c r="Y3340"/>
      <c r="Z3340"/>
      <c r="AA3340"/>
      <c r="AB3340"/>
      <c r="AC3340"/>
      <c r="AD3340"/>
      <c r="AE3340"/>
      <c r="AF3340"/>
      <c r="AG3340"/>
      <c r="AH3340"/>
      <c r="AI3340"/>
      <c r="AJ3340"/>
      <c r="AK3340"/>
      <c r="AL3340"/>
      <c r="AM3340"/>
      <c r="AN3340"/>
      <c r="AO3340"/>
      <c r="AP3340"/>
      <c r="AQ3340"/>
      <c r="AR3340"/>
      <c r="AS3340"/>
      <c r="AT3340"/>
      <c r="AU3340"/>
      <c r="AV3340"/>
      <c r="AW3340"/>
      <c r="AX3340"/>
      <c r="AY3340"/>
      <c r="AZ3340"/>
      <c r="BA3340"/>
      <c r="BB3340"/>
      <c r="BC3340"/>
      <c r="BD3340"/>
      <c r="BE3340"/>
      <c r="BF3340"/>
      <c r="BG3340"/>
      <c r="BH3340"/>
      <c r="BI3340"/>
      <c r="BJ3340"/>
      <c r="BK3340"/>
      <c r="BL3340"/>
      <c r="BM3340"/>
      <c r="BN3340"/>
      <c r="BO3340"/>
      <c r="BP3340"/>
      <c r="BQ3340"/>
      <c r="BR3340"/>
      <c r="BS3340"/>
      <c r="BT3340"/>
      <c r="BU3340"/>
      <c r="BV3340"/>
      <c r="BW3340"/>
      <c r="BX3340"/>
      <c r="BY3340"/>
      <c r="BZ3340"/>
      <c r="CA3340"/>
      <c r="CB3340"/>
      <c r="CC3340"/>
      <c r="CD3340"/>
      <c r="CE3340"/>
      <c r="CF3340"/>
      <c r="CG3340"/>
      <c r="CH3340"/>
      <c r="CI3340"/>
      <c r="CJ3340"/>
      <c r="CK3340"/>
      <c r="CL3340"/>
      <c r="CM3340"/>
      <c r="CN3340"/>
      <c r="CO3340"/>
      <c r="CP3340"/>
      <c r="CQ3340"/>
      <c r="CR3340"/>
      <c r="CS3340"/>
      <c r="CT3340"/>
      <c r="CU3340"/>
      <c r="CV3340"/>
    </row>
    <row r="3341" spans="10:100" x14ac:dyDescent="0.25">
      <c r="J3341"/>
      <c r="K3341"/>
      <c r="L3341"/>
      <c r="M3341"/>
      <c r="N3341"/>
      <c r="O3341"/>
      <c r="P3341"/>
      <c r="Q3341"/>
      <c r="R3341"/>
      <c r="S3341"/>
      <c r="T3341"/>
      <c r="U3341"/>
      <c r="V3341"/>
      <c r="W3341"/>
      <c r="X3341"/>
      <c r="Y3341"/>
      <c r="Z3341"/>
      <c r="AA3341"/>
      <c r="AB3341"/>
      <c r="AC3341"/>
      <c r="AD3341"/>
      <c r="AE3341"/>
      <c r="AF3341"/>
      <c r="AG3341"/>
      <c r="AH3341"/>
      <c r="AI3341"/>
      <c r="AJ3341"/>
      <c r="AK3341"/>
      <c r="AL3341"/>
      <c r="AM3341"/>
      <c r="AN3341"/>
      <c r="AO3341"/>
      <c r="AP3341"/>
      <c r="AQ3341"/>
      <c r="AR3341"/>
      <c r="AS3341"/>
      <c r="AT3341"/>
      <c r="AU3341"/>
      <c r="AV3341"/>
      <c r="AW3341"/>
      <c r="AX3341"/>
      <c r="AY3341"/>
      <c r="AZ3341"/>
      <c r="BA3341"/>
      <c r="BB3341"/>
      <c r="BC3341"/>
      <c r="BD3341"/>
      <c r="BE3341"/>
      <c r="BF3341"/>
      <c r="BG3341"/>
      <c r="BH3341"/>
      <c r="BI3341"/>
      <c r="BJ3341"/>
      <c r="BK3341"/>
      <c r="BL3341"/>
      <c r="BM3341"/>
      <c r="BN3341"/>
      <c r="BO3341"/>
      <c r="BP3341"/>
      <c r="BQ3341"/>
      <c r="BR3341"/>
      <c r="BS3341"/>
      <c r="BT3341"/>
      <c r="BU3341"/>
      <c r="BV3341"/>
      <c r="BW3341"/>
      <c r="BX3341"/>
      <c r="BY3341"/>
      <c r="BZ3341"/>
      <c r="CA3341"/>
      <c r="CB3341"/>
      <c r="CC3341"/>
      <c r="CD3341"/>
      <c r="CE3341"/>
      <c r="CF3341"/>
      <c r="CG3341"/>
      <c r="CH3341"/>
      <c r="CI3341"/>
      <c r="CJ3341"/>
      <c r="CK3341"/>
      <c r="CL3341"/>
      <c r="CM3341"/>
      <c r="CN3341"/>
      <c r="CO3341"/>
      <c r="CP3341"/>
      <c r="CQ3341"/>
      <c r="CR3341"/>
      <c r="CS3341"/>
      <c r="CT3341"/>
      <c r="CU3341"/>
      <c r="CV3341"/>
    </row>
    <row r="3342" spans="10:100" x14ac:dyDescent="0.25">
      <c r="J3342"/>
      <c r="K3342"/>
      <c r="L3342"/>
      <c r="M3342"/>
      <c r="N3342"/>
      <c r="O3342"/>
      <c r="P3342"/>
      <c r="Q3342"/>
      <c r="R3342"/>
      <c r="S3342"/>
      <c r="T3342"/>
      <c r="U3342"/>
      <c r="V3342"/>
      <c r="W3342"/>
      <c r="X3342"/>
      <c r="Y3342"/>
      <c r="Z3342"/>
      <c r="AA3342"/>
      <c r="AB3342"/>
      <c r="AC3342"/>
      <c r="AD3342"/>
      <c r="AE3342"/>
      <c r="AF3342"/>
      <c r="AG3342"/>
      <c r="AH3342"/>
      <c r="AI3342"/>
      <c r="AJ3342"/>
      <c r="AK3342"/>
      <c r="AL3342"/>
      <c r="AM3342"/>
      <c r="AN3342"/>
      <c r="AO3342"/>
      <c r="AP3342"/>
      <c r="AQ3342"/>
      <c r="AR3342"/>
      <c r="AS3342"/>
      <c r="AT3342"/>
      <c r="AU3342"/>
      <c r="AV3342"/>
      <c r="AW3342"/>
      <c r="AX3342"/>
      <c r="AY3342"/>
      <c r="AZ3342"/>
      <c r="BA3342"/>
      <c r="BB3342"/>
      <c r="BC3342"/>
      <c r="BD3342"/>
      <c r="BE3342"/>
      <c r="BF3342"/>
      <c r="BG3342"/>
      <c r="BH3342"/>
      <c r="BI3342"/>
      <c r="BJ3342"/>
      <c r="BK3342"/>
      <c r="BL3342"/>
      <c r="BM3342"/>
      <c r="BN3342"/>
      <c r="BO3342"/>
      <c r="BP3342"/>
      <c r="BQ3342"/>
      <c r="BR3342"/>
      <c r="BS3342"/>
      <c r="BT3342"/>
      <c r="BU3342"/>
      <c r="BV3342"/>
      <c r="BW3342"/>
      <c r="BX3342"/>
      <c r="BY3342"/>
      <c r="BZ3342"/>
      <c r="CA3342"/>
      <c r="CB3342"/>
      <c r="CC3342"/>
      <c r="CD3342"/>
      <c r="CE3342"/>
      <c r="CF3342"/>
      <c r="CG3342"/>
      <c r="CH3342"/>
      <c r="CI3342"/>
      <c r="CJ3342"/>
      <c r="CK3342"/>
      <c r="CL3342"/>
      <c r="CM3342"/>
      <c r="CN3342"/>
      <c r="CO3342"/>
      <c r="CP3342"/>
      <c r="CQ3342"/>
      <c r="CR3342"/>
      <c r="CS3342"/>
      <c r="CT3342"/>
      <c r="CU3342"/>
      <c r="CV3342"/>
    </row>
    <row r="3343" spans="10:100" x14ac:dyDescent="0.25">
      <c r="J3343"/>
      <c r="K3343"/>
      <c r="L3343"/>
      <c r="M3343"/>
      <c r="N3343"/>
      <c r="O3343"/>
      <c r="P3343"/>
      <c r="Q3343"/>
      <c r="R3343"/>
      <c r="S3343"/>
      <c r="T3343"/>
      <c r="U3343"/>
      <c r="V3343"/>
      <c r="W3343"/>
      <c r="X3343"/>
      <c r="Y3343"/>
      <c r="Z3343"/>
      <c r="AA3343"/>
      <c r="AB3343"/>
      <c r="AC3343"/>
      <c r="AD3343"/>
      <c r="AE3343"/>
      <c r="AF3343"/>
      <c r="AG3343"/>
      <c r="AH3343"/>
      <c r="AI3343"/>
      <c r="AJ3343"/>
      <c r="AK3343"/>
      <c r="AL3343"/>
      <c r="AM3343"/>
      <c r="AN3343"/>
      <c r="AO3343"/>
      <c r="AP3343"/>
      <c r="AQ3343"/>
      <c r="AR3343"/>
      <c r="AS3343"/>
      <c r="AT3343"/>
      <c r="AU3343"/>
      <c r="AV3343"/>
      <c r="AW3343"/>
      <c r="AX3343"/>
      <c r="AY3343"/>
      <c r="AZ3343"/>
      <c r="BA3343"/>
      <c r="BB3343"/>
      <c r="BC3343"/>
      <c r="BD3343"/>
      <c r="BE3343"/>
      <c r="BF3343"/>
      <c r="BG3343"/>
      <c r="BH3343"/>
      <c r="BI3343"/>
      <c r="BJ3343"/>
      <c r="BK3343"/>
      <c r="BL3343"/>
      <c r="BM3343"/>
      <c r="BN3343"/>
      <c r="BO3343"/>
      <c r="BP3343"/>
      <c r="BQ3343"/>
      <c r="BR3343"/>
      <c r="BS3343"/>
      <c r="BT3343"/>
      <c r="BU3343"/>
      <c r="BV3343"/>
      <c r="BW3343"/>
      <c r="BX3343"/>
      <c r="BY3343"/>
      <c r="BZ3343"/>
      <c r="CA3343"/>
      <c r="CB3343"/>
      <c r="CC3343"/>
      <c r="CD3343"/>
      <c r="CE3343"/>
      <c r="CF3343"/>
      <c r="CG3343"/>
      <c r="CH3343"/>
      <c r="CI3343"/>
      <c r="CJ3343"/>
      <c r="CK3343"/>
      <c r="CL3343"/>
      <c r="CM3343"/>
      <c r="CN3343"/>
      <c r="CO3343"/>
      <c r="CP3343"/>
      <c r="CQ3343"/>
      <c r="CR3343"/>
      <c r="CS3343"/>
      <c r="CT3343"/>
      <c r="CU3343"/>
      <c r="CV3343"/>
    </row>
    <row r="3344" spans="10:100" x14ac:dyDescent="0.25">
      <c r="J3344"/>
      <c r="K3344"/>
      <c r="L3344"/>
      <c r="M3344"/>
      <c r="N3344"/>
      <c r="O3344"/>
      <c r="P3344"/>
      <c r="Q3344"/>
      <c r="R3344"/>
      <c r="S3344"/>
      <c r="T3344"/>
      <c r="U3344"/>
      <c r="V3344"/>
      <c r="W3344"/>
      <c r="X3344"/>
      <c r="Y3344"/>
      <c r="Z3344"/>
      <c r="AA3344"/>
      <c r="AB3344"/>
      <c r="AC3344"/>
      <c r="AD3344"/>
      <c r="AE3344"/>
      <c r="AF3344"/>
      <c r="AG3344"/>
      <c r="AH3344"/>
      <c r="AI3344"/>
      <c r="AJ3344"/>
      <c r="AK3344"/>
      <c r="AL3344"/>
      <c r="AM3344"/>
      <c r="AN3344"/>
      <c r="AO3344"/>
      <c r="AP3344"/>
      <c r="AQ3344"/>
      <c r="AR3344"/>
      <c r="AS3344"/>
      <c r="AT3344"/>
      <c r="AU3344"/>
      <c r="AV3344"/>
      <c r="AW3344"/>
      <c r="AX3344"/>
      <c r="AY3344"/>
      <c r="AZ3344"/>
      <c r="BA3344"/>
      <c r="BB3344"/>
      <c r="BC3344"/>
      <c r="BD3344"/>
      <c r="BE3344"/>
      <c r="BF3344"/>
      <c r="BG3344"/>
      <c r="BH3344"/>
      <c r="BI3344"/>
      <c r="BJ3344"/>
      <c r="BK3344"/>
      <c r="BL3344"/>
      <c r="BM3344"/>
      <c r="BN3344"/>
      <c r="BO3344"/>
      <c r="BP3344"/>
      <c r="BQ3344"/>
      <c r="BR3344"/>
      <c r="BS3344"/>
      <c r="BT3344"/>
      <c r="BU3344"/>
      <c r="BV3344"/>
      <c r="BW3344"/>
      <c r="BX3344"/>
      <c r="BY3344"/>
      <c r="BZ3344"/>
      <c r="CA3344"/>
      <c r="CB3344"/>
      <c r="CC3344"/>
      <c r="CD3344"/>
      <c r="CE3344"/>
      <c r="CF3344"/>
      <c r="CG3344"/>
      <c r="CH3344"/>
      <c r="CI3344"/>
      <c r="CJ3344"/>
      <c r="CK3344"/>
      <c r="CL3344"/>
      <c r="CM3344"/>
      <c r="CN3344"/>
      <c r="CO3344"/>
      <c r="CP3344"/>
      <c r="CQ3344"/>
      <c r="CR3344"/>
      <c r="CS3344"/>
      <c r="CT3344"/>
      <c r="CU3344"/>
      <c r="CV3344"/>
    </row>
    <row r="3345" spans="10:100" x14ac:dyDescent="0.25">
      <c r="J3345"/>
      <c r="K3345"/>
      <c r="L3345"/>
      <c r="M3345"/>
      <c r="N3345"/>
      <c r="O3345"/>
      <c r="P3345"/>
      <c r="Q3345"/>
      <c r="R3345"/>
      <c r="S3345"/>
      <c r="T3345"/>
      <c r="U3345"/>
      <c r="V3345"/>
      <c r="W3345"/>
      <c r="X3345"/>
      <c r="Y3345"/>
      <c r="Z3345"/>
      <c r="AA3345"/>
      <c r="AB3345"/>
      <c r="AC3345"/>
      <c r="AD3345"/>
      <c r="AE3345"/>
      <c r="AF3345"/>
      <c r="AG3345"/>
      <c r="AH3345"/>
      <c r="AI3345"/>
      <c r="AJ3345"/>
      <c r="AK3345"/>
      <c r="AL3345"/>
      <c r="AM3345"/>
      <c r="AN3345"/>
      <c r="AO3345"/>
      <c r="AP3345"/>
      <c r="AQ3345"/>
      <c r="AR3345"/>
      <c r="AS3345"/>
      <c r="AT3345"/>
      <c r="AU3345"/>
      <c r="AV3345"/>
      <c r="AW3345"/>
      <c r="AX3345"/>
      <c r="AY3345"/>
      <c r="AZ3345"/>
      <c r="BA3345"/>
      <c r="BB3345"/>
      <c r="BC3345"/>
      <c r="BD3345"/>
      <c r="BE3345"/>
      <c r="BF3345"/>
      <c r="BG3345"/>
      <c r="BH3345"/>
      <c r="BI3345"/>
      <c r="BJ3345"/>
      <c r="BK3345"/>
      <c r="BL3345"/>
      <c r="BM3345"/>
      <c r="BN3345"/>
      <c r="BO3345"/>
      <c r="BP3345"/>
      <c r="BQ3345"/>
      <c r="BR3345"/>
      <c r="BS3345"/>
      <c r="BT3345"/>
      <c r="BU3345"/>
      <c r="BV3345"/>
      <c r="BW3345"/>
      <c r="BX3345"/>
      <c r="BY3345"/>
      <c r="BZ3345"/>
      <c r="CA3345"/>
      <c r="CB3345"/>
      <c r="CC3345"/>
      <c r="CD3345"/>
      <c r="CE3345"/>
      <c r="CF3345"/>
      <c r="CG3345"/>
      <c r="CH3345"/>
      <c r="CI3345"/>
      <c r="CJ3345"/>
      <c r="CK3345"/>
      <c r="CL3345"/>
      <c r="CM3345"/>
      <c r="CN3345"/>
      <c r="CO3345"/>
      <c r="CP3345"/>
      <c r="CQ3345"/>
      <c r="CR3345"/>
      <c r="CS3345"/>
      <c r="CT3345"/>
      <c r="CU3345"/>
      <c r="CV3345"/>
    </row>
    <row r="3346" spans="10:100" x14ac:dyDescent="0.25">
      <c r="J3346"/>
      <c r="K3346"/>
      <c r="L3346"/>
      <c r="M3346"/>
      <c r="N3346"/>
      <c r="O3346"/>
      <c r="P3346"/>
      <c r="Q3346"/>
      <c r="R3346"/>
      <c r="S3346"/>
      <c r="T3346"/>
      <c r="U3346"/>
      <c r="V3346"/>
      <c r="W3346"/>
      <c r="X3346"/>
      <c r="Y3346"/>
      <c r="Z3346"/>
      <c r="AA3346"/>
      <c r="AB3346"/>
      <c r="AC3346"/>
      <c r="AD3346"/>
      <c r="AE3346"/>
      <c r="AF3346"/>
      <c r="AG3346"/>
      <c r="AH3346"/>
      <c r="AI3346"/>
      <c r="AJ3346"/>
      <c r="AK3346"/>
      <c r="AL3346"/>
      <c r="AM3346"/>
      <c r="AN3346"/>
      <c r="AO3346"/>
      <c r="AP3346"/>
      <c r="AQ3346"/>
      <c r="AR3346"/>
      <c r="AS3346"/>
      <c r="AT3346"/>
      <c r="AU3346"/>
      <c r="AV3346"/>
      <c r="AW3346"/>
      <c r="AX3346"/>
      <c r="AY3346"/>
      <c r="AZ3346"/>
      <c r="BA3346"/>
      <c r="BB3346"/>
      <c r="BC3346"/>
      <c r="BD3346"/>
      <c r="BE3346"/>
      <c r="BF3346"/>
      <c r="BG3346"/>
      <c r="BH3346"/>
      <c r="BI3346"/>
      <c r="BJ3346"/>
      <c r="BK3346"/>
      <c r="BL3346"/>
      <c r="BM3346"/>
      <c r="BN3346"/>
      <c r="BO3346"/>
      <c r="BP3346"/>
      <c r="BQ3346"/>
      <c r="BR3346"/>
      <c r="BS3346"/>
      <c r="BT3346"/>
      <c r="BU3346"/>
      <c r="BV3346"/>
      <c r="BW3346"/>
      <c r="BX3346"/>
      <c r="BY3346"/>
      <c r="BZ3346"/>
      <c r="CA3346"/>
      <c r="CB3346"/>
      <c r="CC3346"/>
      <c r="CD3346"/>
      <c r="CE3346"/>
      <c r="CF3346"/>
      <c r="CG3346"/>
      <c r="CH3346"/>
      <c r="CI3346"/>
      <c r="CJ3346"/>
      <c r="CK3346"/>
      <c r="CL3346"/>
      <c r="CM3346"/>
      <c r="CN3346"/>
      <c r="CO3346"/>
      <c r="CP3346"/>
      <c r="CQ3346"/>
      <c r="CR3346"/>
      <c r="CS3346"/>
      <c r="CT3346"/>
      <c r="CU3346"/>
      <c r="CV3346"/>
    </row>
    <row r="3347" spans="10:100" x14ac:dyDescent="0.25">
      <c r="J3347"/>
      <c r="K3347"/>
      <c r="L3347"/>
      <c r="M3347"/>
      <c r="N3347"/>
      <c r="O3347"/>
      <c r="P3347"/>
      <c r="Q3347"/>
      <c r="R3347"/>
      <c r="S3347"/>
      <c r="T3347"/>
      <c r="U3347"/>
      <c r="V3347"/>
      <c r="W3347"/>
      <c r="X3347"/>
      <c r="Y3347"/>
      <c r="Z3347"/>
      <c r="AA3347"/>
      <c r="AB3347"/>
      <c r="AC3347"/>
      <c r="AD3347"/>
      <c r="AE3347"/>
      <c r="AF3347"/>
      <c r="AG3347"/>
      <c r="AH3347"/>
      <c r="AI3347"/>
      <c r="AJ3347"/>
      <c r="AK3347"/>
      <c r="AL3347"/>
      <c r="AM3347"/>
      <c r="AN3347"/>
      <c r="AO3347"/>
      <c r="AP3347"/>
      <c r="AQ3347"/>
      <c r="AR3347"/>
      <c r="AS3347"/>
      <c r="AT3347"/>
      <c r="AU3347"/>
      <c r="AV3347"/>
      <c r="AW3347"/>
      <c r="AX3347"/>
      <c r="AY3347"/>
      <c r="AZ3347"/>
      <c r="BA3347"/>
      <c r="BB3347"/>
      <c r="BC3347"/>
      <c r="BD3347"/>
      <c r="BE3347"/>
      <c r="BF3347"/>
      <c r="BG3347"/>
      <c r="BH3347"/>
      <c r="BI3347"/>
      <c r="BJ3347"/>
      <c r="BK3347"/>
      <c r="BL3347"/>
      <c r="BM3347"/>
      <c r="BN3347"/>
      <c r="BO3347"/>
      <c r="BP3347"/>
      <c r="BQ3347"/>
      <c r="BR3347"/>
      <c r="BS3347"/>
      <c r="BT3347"/>
      <c r="BU3347"/>
      <c r="BV3347"/>
      <c r="BW3347"/>
      <c r="BX3347"/>
      <c r="BY3347"/>
      <c r="BZ3347"/>
      <c r="CA3347"/>
      <c r="CB3347"/>
      <c r="CC3347"/>
      <c r="CD3347"/>
      <c r="CE3347"/>
      <c r="CF3347"/>
      <c r="CG3347"/>
      <c r="CH3347"/>
      <c r="CI3347"/>
      <c r="CJ3347"/>
      <c r="CK3347"/>
      <c r="CL3347"/>
      <c r="CM3347"/>
      <c r="CN3347"/>
      <c r="CO3347"/>
      <c r="CP3347"/>
      <c r="CQ3347"/>
      <c r="CR3347"/>
      <c r="CS3347"/>
      <c r="CT3347"/>
      <c r="CU3347"/>
      <c r="CV3347"/>
    </row>
    <row r="3348" spans="10:100" x14ac:dyDescent="0.25">
      <c r="J3348"/>
      <c r="K3348"/>
      <c r="L3348"/>
      <c r="M3348"/>
      <c r="N3348"/>
      <c r="O3348"/>
      <c r="P3348"/>
      <c r="Q3348"/>
      <c r="R3348"/>
      <c r="S3348"/>
      <c r="T3348"/>
      <c r="U3348"/>
      <c r="V3348"/>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c r="AZ3348"/>
      <c r="BA3348"/>
      <c r="BB3348"/>
      <c r="BC3348"/>
      <c r="BD3348"/>
      <c r="BE3348"/>
      <c r="BF3348"/>
      <c r="BG3348"/>
      <c r="BH3348"/>
      <c r="BI3348"/>
      <c r="BJ3348"/>
      <c r="BK3348"/>
      <c r="BL3348"/>
      <c r="BM3348"/>
      <c r="BN3348"/>
      <c r="BO3348"/>
      <c r="BP3348"/>
      <c r="BQ3348"/>
      <c r="BR3348"/>
      <c r="BS3348"/>
      <c r="BT3348"/>
      <c r="BU3348"/>
      <c r="BV3348"/>
      <c r="BW3348"/>
      <c r="BX3348"/>
      <c r="BY3348"/>
      <c r="BZ3348"/>
      <c r="CA3348"/>
      <c r="CB3348"/>
      <c r="CC3348"/>
      <c r="CD3348"/>
      <c r="CE3348"/>
      <c r="CF3348"/>
      <c r="CG3348"/>
      <c r="CH3348"/>
      <c r="CI3348"/>
      <c r="CJ3348"/>
      <c r="CK3348"/>
      <c r="CL3348"/>
      <c r="CM3348"/>
      <c r="CN3348"/>
      <c r="CO3348"/>
      <c r="CP3348"/>
      <c r="CQ3348"/>
      <c r="CR3348"/>
      <c r="CS3348"/>
      <c r="CT3348"/>
      <c r="CU3348"/>
      <c r="CV3348"/>
    </row>
    <row r="3349" spans="10:100" x14ac:dyDescent="0.25">
      <c r="J3349"/>
      <c r="K3349"/>
      <c r="L3349"/>
      <c r="M3349"/>
      <c r="N3349"/>
      <c r="O3349"/>
      <c r="P3349"/>
      <c r="Q3349"/>
      <c r="R3349"/>
      <c r="S3349"/>
      <c r="T3349"/>
      <c r="U3349"/>
      <c r="V3349"/>
      <c r="W3349"/>
      <c r="X3349"/>
      <c r="Y3349"/>
      <c r="Z3349"/>
      <c r="AA3349"/>
      <c r="AB3349"/>
      <c r="AC3349"/>
      <c r="AD3349"/>
      <c r="AE3349"/>
      <c r="AF3349"/>
      <c r="AG3349"/>
      <c r="AH3349"/>
      <c r="AI3349"/>
      <c r="AJ3349"/>
      <c r="AK3349"/>
      <c r="AL3349"/>
      <c r="AM3349"/>
      <c r="AN3349"/>
      <c r="AO3349"/>
      <c r="AP3349"/>
      <c r="AQ3349"/>
      <c r="AR3349"/>
      <c r="AS3349"/>
      <c r="AT3349"/>
      <c r="AU3349"/>
      <c r="AV3349"/>
      <c r="AW3349"/>
      <c r="AX3349"/>
      <c r="AY3349"/>
      <c r="AZ3349"/>
      <c r="BA3349"/>
      <c r="BB3349"/>
      <c r="BC3349"/>
      <c r="BD3349"/>
      <c r="BE3349"/>
      <c r="BF3349"/>
      <c r="BG3349"/>
      <c r="BH3349"/>
      <c r="BI3349"/>
      <c r="BJ3349"/>
      <c r="BK3349"/>
      <c r="BL3349"/>
      <c r="BM3349"/>
      <c r="BN3349"/>
      <c r="BO3349"/>
      <c r="BP3349"/>
      <c r="BQ3349"/>
      <c r="BR3349"/>
      <c r="BS3349"/>
      <c r="BT3349"/>
      <c r="BU3349"/>
      <c r="BV3349"/>
      <c r="BW3349"/>
      <c r="BX3349"/>
      <c r="BY3349"/>
      <c r="BZ3349"/>
      <c r="CA3349"/>
      <c r="CB3349"/>
      <c r="CC3349"/>
      <c r="CD3349"/>
      <c r="CE3349"/>
      <c r="CF3349"/>
      <c r="CG3349"/>
      <c r="CH3349"/>
      <c r="CI3349"/>
      <c r="CJ3349"/>
      <c r="CK3349"/>
      <c r="CL3349"/>
      <c r="CM3349"/>
      <c r="CN3349"/>
      <c r="CO3349"/>
      <c r="CP3349"/>
      <c r="CQ3349"/>
      <c r="CR3349"/>
      <c r="CS3349"/>
      <c r="CT3349"/>
      <c r="CU3349"/>
      <c r="CV3349"/>
    </row>
    <row r="3350" spans="10:100" x14ac:dyDescent="0.25">
      <c r="J3350"/>
      <c r="K3350"/>
      <c r="L3350"/>
      <c r="M3350"/>
      <c r="N3350"/>
      <c r="O3350"/>
      <c r="P3350"/>
      <c r="Q3350"/>
      <c r="R3350"/>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c r="AZ3350"/>
      <c r="BA3350"/>
      <c r="BB3350"/>
      <c r="BC3350"/>
      <c r="BD3350"/>
      <c r="BE3350"/>
      <c r="BF3350"/>
      <c r="BG3350"/>
      <c r="BH3350"/>
      <c r="BI3350"/>
      <c r="BJ3350"/>
      <c r="BK3350"/>
      <c r="BL3350"/>
      <c r="BM3350"/>
      <c r="BN3350"/>
      <c r="BO3350"/>
      <c r="BP3350"/>
      <c r="BQ3350"/>
      <c r="BR3350"/>
      <c r="BS3350"/>
      <c r="BT3350"/>
      <c r="BU3350"/>
      <c r="BV3350"/>
      <c r="BW3350"/>
      <c r="BX3350"/>
      <c r="BY3350"/>
      <c r="BZ3350"/>
      <c r="CA3350"/>
      <c r="CB3350"/>
      <c r="CC3350"/>
      <c r="CD3350"/>
      <c r="CE3350"/>
      <c r="CF3350"/>
      <c r="CG3350"/>
      <c r="CH3350"/>
      <c r="CI3350"/>
      <c r="CJ3350"/>
      <c r="CK3350"/>
      <c r="CL3350"/>
      <c r="CM3350"/>
      <c r="CN3350"/>
      <c r="CO3350"/>
      <c r="CP3350"/>
      <c r="CQ3350"/>
      <c r="CR3350"/>
      <c r="CS3350"/>
      <c r="CT3350"/>
      <c r="CU3350"/>
      <c r="CV3350"/>
    </row>
    <row r="3351" spans="10:100" x14ac:dyDescent="0.25">
      <c r="J3351"/>
      <c r="K3351"/>
      <c r="L3351"/>
      <c r="M3351"/>
      <c r="N3351"/>
      <c r="O3351"/>
      <c r="P3351"/>
      <c r="Q3351"/>
      <c r="R3351"/>
      <c r="S3351"/>
      <c r="T3351"/>
      <c r="U3351"/>
      <c r="V3351"/>
      <c r="W3351"/>
      <c r="X3351"/>
      <c r="Y3351"/>
      <c r="Z3351"/>
      <c r="AA3351"/>
      <c r="AB3351"/>
      <c r="AC3351"/>
      <c r="AD3351"/>
      <c r="AE3351"/>
      <c r="AF3351"/>
      <c r="AG3351"/>
      <c r="AH3351"/>
      <c r="AI3351"/>
      <c r="AJ3351"/>
      <c r="AK3351"/>
      <c r="AL3351"/>
      <c r="AM3351"/>
      <c r="AN3351"/>
      <c r="AO3351"/>
      <c r="AP3351"/>
      <c r="AQ3351"/>
      <c r="AR3351"/>
      <c r="AS3351"/>
      <c r="AT3351"/>
      <c r="AU3351"/>
      <c r="AV3351"/>
      <c r="AW3351"/>
      <c r="AX3351"/>
      <c r="AY3351"/>
      <c r="AZ3351"/>
      <c r="BA3351"/>
      <c r="BB3351"/>
      <c r="BC3351"/>
      <c r="BD3351"/>
      <c r="BE3351"/>
      <c r="BF3351"/>
      <c r="BG3351"/>
      <c r="BH3351"/>
      <c r="BI3351"/>
      <c r="BJ3351"/>
      <c r="BK3351"/>
      <c r="BL3351"/>
      <c r="BM3351"/>
      <c r="BN3351"/>
      <c r="BO3351"/>
      <c r="BP3351"/>
      <c r="BQ3351"/>
      <c r="BR3351"/>
      <c r="BS3351"/>
      <c r="BT3351"/>
      <c r="BU3351"/>
      <c r="BV3351"/>
      <c r="BW3351"/>
      <c r="BX3351"/>
      <c r="BY3351"/>
      <c r="BZ3351"/>
      <c r="CA3351"/>
      <c r="CB3351"/>
      <c r="CC3351"/>
      <c r="CD3351"/>
      <c r="CE3351"/>
      <c r="CF3351"/>
      <c r="CG3351"/>
      <c r="CH3351"/>
      <c r="CI3351"/>
      <c r="CJ3351"/>
      <c r="CK3351"/>
      <c r="CL3351"/>
      <c r="CM3351"/>
      <c r="CN3351"/>
      <c r="CO3351"/>
      <c r="CP3351"/>
      <c r="CQ3351"/>
      <c r="CR3351"/>
      <c r="CS3351"/>
      <c r="CT3351"/>
      <c r="CU3351"/>
      <c r="CV3351"/>
    </row>
    <row r="3352" spans="10:100" x14ac:dyDescent="0.25">
      <c r="J3352"/>
      <c r="K3352"/>
      <c r="L3352"/>
      <c r="M3352"/>
      <c r="N3352"/>
      <c r="O3352"/>
      <c r="P3352"/>
      <c r="Q3352"/>
      <c r="R3352"/>
      <c r="S3352"/>
      <c r="T3352"/>
      <c r="U3352"/>
      <c r="V3352"/>
      <c r="W3352"/>
      <c r="X3352"/>
      <c r="Y3352"/>
      <c r="Z3352"/>
      <c r="AA3352"/>
      <c r="AB3352"/>
      <c r="AC3352"/>
      <c r="AD3352"/>
      <c r="AE3352"/>
      <c r="AF3352"/>
      <c r="AG3352"/>
      <c r="AH3352"/>
      <c r="AI3352"/>
      <c r="AJ3352"/>
      <c r="AK3352"/>
      <c r="AL3352"/>
      <c r="AM3352"/>
      <c r="AN3352"/>
      <c r="AO3352"/>
      <c r="AP3352"/>
      <c r="AQ3352"/>
      <c r="AR3352"/>
      <c r="AS3352"/>
      <c r="AT3352"/>
      <c r="AU3352"/>
      <c r="AV3352"/>
      <c r="AW3352"/>
      <c r="AX3352"/>
      <c r="AY3352"/>
      <c r="AZ3352"/>
      <c r="BA3352"/>
      <c r="BB3352"/>
      <c r="BC3352"/>
      <c r="BD3352"/>
      <c r="BE3352"/>
      <c r="BF3352"/>
      <c r="BG3352"/>
      <c r="BH3352"/>
      <c r="BI3352"/>
      <c r="BJ3352"/>
      <c r="BK3352"/>
      <c r="BL3352"/>
      <c r="BM3352"/>
      <c r="BN3352"/>
      <c r="BO3352"/>
      <c r="BP3352"/>
      <c r="BQ3352"/>
      <c r="BR3352"/>
      <c r="BS3352"/>
      <c r="BT3352"/>
      <c r="BU3352"/>
      <c r="BV3352"/>
      <c r="BW3352"/>
      <c r="BX3352"/>
      <c r="BY3352"/>
      <c r="BZ3352"/>
      <c r="CA3352"/>
      <c r="CB3352"/>
      <c r="CC3352"/>
      <c r="CD3352"/>
      <c r="CE3352"/>
      <c r="CF3352"/>
      <c r="CG3352"/>
      <c r="CH3352"/>
      <c r="CI3352"/>
      <c r="CJ3352"/>
      <c r="CK3352"/>
      <c r="CL3352"/>
      <c r="CM3352"/>
      <c r="CN3352"/>
      <c r="CO3352"/>
      <c r="CP3352"/>
      <c r="CQ3352"/>
      <c r="CR3352"/>
      <c r="CS3352"/>
      <c r="CT3352"/>
      <c r="CU3352"/>
      <c r="CV3352"/>
    </row>
    <row r="3353" spans="10:100" x14ac:dyDescent="0.25">
      <c r="J3353"/>
      <c r="K3353"/>
      <c r="L3353"/>
      <c r="M3353"/>
      <c r="N3353"/>
      <c r="O3353"/>
      <c r="P3353"/>
      <c r="Q3353"/>
      <c r="R3353"/>
      <c r="S3353"/>
      <c r="T3353"/>
      <c r="U3353"/>
      <c r="V3353"/>
      <c r="W3353"/>
      <c r="X3353"/>
      <c r="Y3353"/>
      <c r="Z3353"/>
      <c r="AA3353"/>
      <c r="AB3353"/>
      <c r="AC3353"/>
      <c r="AD3353"/>
      <c r="AE3353"/>
      <c r="AF3353"/>
      <c r="AG3353"/>
      <c r="AH3353"/>
      <c r="AI3353"/>
      <c r="AJ3353"/>
      <c r="AK3353"/>
      <c r="AL3353"/>
      <c r="AM3353"/>
      <c r="AN3353"/>
      <c r="AO3353"/>
      <c r="AP3353"/>
      <c r="AQ3353"/>
      <c r="AR3353"/>
      <c r="AS3353"/>
      <c r="AT3353"/>
      <c r="AU3353"/>
      <c r="AV3353"/>
      <c r="AW3353"/>
      <c r="AX3353"/>
      <c r="AY3353"/>
      <c r="AZ3353"/>
      <c r="BA3353"/>
      <c r="BB3353"/>
      <c r="BC3353"/>
      <c r="BD3353"/>
      <c r="BE3353"/>
      <c r="BF3353"/>
      <c r="BG3353"/>
      <c r="BH3353"/>
      <c r="BI3353"/>
      <c r="BJ3353"/>
      <c r="BK3353"/>
      <c r="BL3353"/>
      <c r="BM3353"/>
      <c r="BN3353"/>
      <c r="BO3353"/>
      <c r="BP3353"/>
      <c r="BQ3353"/>
      <c r="BR3353"/>
      <c r="BS3353"/>
      <c r="BT3353"/>
      <c r="BU3353"/>
      <c r="BV3353"/>
      <c r="BW3353"/>
      <c r="BX3353"/>
      <c r="BY3353"/>
      <c r="BZ3353"/>
      <c r="CA3353"/>
      <c r="CB3353"/>
      <c r="CC3353"/>
      <c r="CD3353"/>
      <c r="CE3353"/>
      <c r="CF3353"/>
      <c r="CG3353"/>
      <c r="CH3353"/>
      <c r="CI3353"/>
      <c r="CJ3353"/>
      <c r="CK3353"/>
      <c r="CL3353"/>
      <c r="CM3353"/>
      <c r="CN3353"/>
      <c r="CO3353"/>
      <c r="CP3353"/>
      <c r="CQ3353"/>
      <c r="CR3353"/>
      <c r="CS3353"/>
      <c r="CT3353"/>
      <c r="CU3353"/>
      <c r="CV3353"/>
    </row>
    <row r="3354" spans="10:100" x14ac:dyDescent="0.25">
      <c r="J3354"/>
      <c r="K3354"/>
      <c r="L3354"/>
      <c r="M3354"/>
      <c r="N3354"/>
      <c r="O3354"/>
      <c r="P3354"/>
      <c r="Q3354"/>
      <c r="R3354"/>
      <c r="S3354"/>
      <c r="T3354"/>
      <c r="U3354"/>
      <c r="V3354"/>
      <c r="W3354"/>
      <c r="X3354"/>
      <c r="Y3354"/>
      <c r="Z3354"/>
      <c r="AA3354"/>
      <c r="AB3354"/>
      <c r="AC3354"/>
      <c r="AD3354"/>
      <c r="AE3354"/>
      <c r="AF3354"/>
      <c r="AG3354"/>
      <c r="AH3354"/>
      <c r="AI3354"/>
      <c r="AJ3354"/>
      <c r="AK3354"/>
      <c r="AL3354"/>
      <c r="AM3354"/>
      <c r="AN3354"/>
      <c r="AO3354"/>
      <c r="AP3354"/>
      <c r="AQ3354"/>
      <c r="AR3354"/>
      <c r="AS3354"/>
      <c r="AT3354"/>
      <c r="AU3354"/>
      <c r="AV3354"/>
      <c r="AW3354"/>
      <c r="AX3354"/>
      <c r="AY3354"/>
      <c r="AZ3354"/>
      <c r="BA3354"/>
      <c r="BB3354"/>
      <c r="BC3354"/>
      <c r="BD3354"/>
      <c r="BE3354"/>
      <c r="BF3354"/>
      <c r="BG3354"/>
      <c r="BH3354"/>
      <c r="BI3354"/>
      <c r="BJ3354"/>
      <c r="BK3354"/>
      <c r="BL3354"/>
      <c r="BM3354"/>
      <c r="BN3354"/>
      <c r="BO3354"/>
      <c r="BP3354"/>
      <c r="BQ3354"/>
      <c r="BR3354"/>
      <c r="BS3354"/>
      <c r="BT3354"/>
      <c r="BU3354"/>
      <c r="BV3354"/>
      <c r="BW3354"/>
      <c r="BX3354"/>
      <c r="BY3354"/>
      <c r="BZ3354"/>
      <c r="CA3354"/>
      <c r="CB3354"/>
      <c r="CC3354"/>
      <c r="CD3354"/>
      <c r="CE3354"/>
      <c r="CF3354"/>
      <c r="CG3354"/>
      <c r="CH3354"/>
      <c r="CI3354"/>
      <c r="CJ3354"/>
      <c r="CK3354"/>
      <c r="CL3354"/>
      <c r="CM3354"/>
      <c r="CN3354"/>
      <c r="CO3354"/>
      <c r="CP3354"/>
      <c r="CQ3354"/>
      <c r="CR3354"/>
      <c r="CS3354"/>
      <c r="CT3354"/>
      <c r="CU3354"/>
      <c r="CV3354"/>
    </row>
    <row r="3355" spans="10:100" x14ac:dyDescent="0.25">
      <c r="J3355"/>
      <c r="K3355"/>
      <c r="L3355"/>
      <c r="M3355"/>
      <c r="N3355"/>
      <c r="O3355"/>
      <c r="P3355"/>
      <c r="Q3355"/>
      <c r="R3355"/>
      <c r="S3355"/>
      <c r="T3355"/>
      <c r="U3355"/>
      <c r="V3355"/>
      <c r="W3355"/>
      <c r="X3355"/>
      <c r="Y3355"/>
      <c r="Z3355"/>
      <c r="AA3355"/>
      <c r="AB3355"/>
      <c r="AC3355"/>
      <c r="AD3355"/>
      <c r="AE3355"/>
      <c r="AF3355"/>
      <c r="AG3355"/>
      <c r="AH3355"/>
      <c r="AI3355"/>
      <c r="AJ3355"/>
      <c r="AK3355"/>
      <c r="AL3355"/>
      <c r="AM3355"/>
      <c r="AN3355"/>
      <c r="AO3355"/>
      <c r="AP3355"/>
      <c r="AQ3355"/>
      <c r="AR3355"/>
      <c r="AS3355"/>
      <c r="AT3355"/>
      <c r="AU3355"/>
      <c r="AV3355"/>
      <c r="AW3355"/>
      <c r="AX3355"/>
      <c r="AY3355"/>
      <c r="AZ3355"/>
      <c r="BA3355"/>
      <c r="BB3355"/>
      <c r="BC3355"/>
      <c r="BD3355"/>
      <c r="BE3355"/>
      <c r="BF3355"/>
      <c r="BG3355"/>
      <c r="BH3355"/>
      <c r="BI3355"/>
      <c r="BJ3355"/>
      <c r="BK3355"/>
      <c r="BL3355"/>
      <c r="BM3355"/>
      <c r="BN3355"/>
      <c r="BO3355"/>
      <c r="BP3355"/>
      <c r="BQ3355"/>
      <c r="BR3355"/>
      <c r="BS3355"/>
      <c r="BT3355"/>
      <c r="BU3355"/>
      <c r="BV3355"/>
      <c r="BW3355"/>
      <c r="BX3355"/>
      <c r="BY3355"/>
      <c r="BZ3355"/>
      <c r="CA3355"/>
      <c r="CB3355"/>
      <c r="CC3355"/>
      <c r="CD3355"/>
      <c r="CE3355"/>
      <c r="CF3355"/>
      <c r="CG3355"/>
      <c r="CH3355"/>
      <c r="CI3355"/>
      <c r="CJ3355"/>
      <c r="CK3355"/>
      <c r="CL3355"/>
      <c r="CM3355"/>
      <c r="CN3355"/>
      <c r="CO3355"/>
      <c r="CP3355"/>
      <c r="CQ3355"/>
      <c r="CR3355"/>
      <c r="CS3355"/>
      <c r="CT3355"/>
      <c r="CU3355"/>
      <c r="CV3355"/>
    </row>
    <row r="3356" spans="10:100" x14ac:dyDescent="0.25">
      <c r="J3356"/>
      <c r="K3356"/>
      <c r="L3356"/>
      <c r="M3356"/>
      <c r="N3356"/>
      <c r="O3356"/>
      <c r="P3356"/>
      <c r="Q3356"/>
      <c r="R3356"/>
      <c r="S3356"/>
      <c r="T3356"/>
      <c r="U3356"/>
      <c r="V3356"/>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c r="AZ3356"/>
      <c r="BA3356"/>
      <c r="BB3356"/>
      <c r="BC3356"/>
      <c r="BD3356"/>
      <c r="BE3356"/>
      <c r="BF3356"/>
      <c r="BG3356"/>
      <c r="BH3356"/>
      <c r="BI3356"/>
      <c r="BJ3356"/>
      <c r="BK3356"/>
      <c r="BL3356"/>
      <c r="BM3356"/>
      <c r="BN3356"/>
      <c r="BO3356"/>
      <c r="BP3356"/>
      <c r="BQ3356"/>
      <c r="BR3356"/>
      <c r="BS3356"/>
      <c r="BT3356"/>
      <c r="BU3356"/>
      <c r="BV3356"/>
      <c r="BW3356"/>
      <c r="BX3356"/>
      <c r="BY3356"/>
      <c r="BZ3356"/>
      <c r="CA3356"/>
      <c r="CB3356"/>
      <c r="CC3356"/>
      <c r="CD3356"/>
      <c r="CE3356"/>
      <c r="CF3356"/>
      <c r="CG3356"/>
      <c r="CH3356"/>
      <c r="CI3356"/>
      <c r="CJ3356"/>
      <c r="CK3356"/>
      <c r="CL3356"/>
      <c r="CM3356"/>
      <c r="CN3356"/>
      <c r="CO3356"/>
      <c r="CP3356"/>
      <c r="CQ3356"/>
      <c r="CR3356"/>
      <c r="CS3356"/>
      <c r="CT3356"/>
      <c r="CU3356"/>
      <c r="CV3356"/>
    </row>
    <row r="3357" spans="10:100" x14ac:dyDescent="0.25">
      <c r="J3357"/>
      <c r="K3357"/>
      <c r="L3357"/>
      <c r="M3357"/>
      <c r="N3357"/>
      <c r="O3357"/>
      <c r="P3357"/>
      <c r="Q3357"/>
      <c r="R3357"/>
      <c r="S3357"/>
      <c r="T3357"/>
      <c r="U3357"/>
      <c r="V3357"/>
      <c r="W3357"/>
      <c r="X3357"/>
      <c r="Y3357"/>
      <c r="Z3357"/>
      <c r="AA3357"/>
      <c r="AB3357"/>
      <c r="AC3357"/>
      <c r="AD3357"/>
      <c r="AE3357"/>
      <c r="AF3357"/>
      <c r="AG3357"/>
      <c r="AH3357"/>
      <c r="AI3357"/>
      <c r="AJ3357"/>
      <c r="AK3357"/>
      <c r="AL3357"/>
      <c r="AM3357"/>
      <c r="AN3357"/>
      <c r="AO3357"/>
      <c r="AP3357"/>
      <c r="AQ3357"/>
      <c r="AR3357"/>
      <c r="AS3357"/>
      <c r="AT3357"/>
      <c r="AU3357"/>
      <c r="AV3357"/>
      <c r="AW3357"/>
      <c r="AX3357"/>
      <c r="AY3357"/>
      <c r="AZ3357"/>
      <c r="BA3357"/>
      <c r="BB3357"/>
      <c r="BC3357"/>
      <c r="BD3357"/>
      <c r="BE3357"/>
      <c r="BF3357"/>
      <c r="BG3357"/>
      <c r="BH3357"/>
      <c r="BI3357"/>
      <c r="BJ3357"/>
      <c r="BK3357"/>
      <c r="BL3357"/>
      <c r="BM3357"/>
      <c r="BN3357"/>
      <c r="BO3357"/>
      <c r="BP3357"/>
      <c r="BQ3357"/>
      <c r="BR3357"/>
      <c r="BS3357"/>
      <c r="BT3357"/>
      <c r="BU3357"/>
      <c r="BV3357"/>
      <c r="BW3357"/>
      <c r="BX3357"/>
      <c r="BY3357"/>
      <c r="BZ3357"/>
      <c r="CA3357"/>
      <c r="CB3357"/>
      <c r="CC3357"/>
      <c r="CD3357"/>
      <c r="CE3357"/>
      <c r="CF3357"/>
      <c r="CG3357"/>
      <c r="CH3357"/>
      <c r="CI3357"/>
      <c r="CJ3357"/>
      <c r="CK3357"/>
      <c r="CL3357"/>
      <c r="CM3357"/>
      <c r="CN3357"/>
      <c r="CO3357"/>
      <c r="CP3357"/>
      <c r="CQ3357"/>
      <c r="CR3357"/>
      <c r="CS3357"/>
      <c r="CT3357"/>
      <c r="CU3357"/>
      <c r="CV3357"/>
    </row>
    <row r="3358" spans="10:100" x14ac:dyDescent="0.25">
      <c r="J3358"/>
      <c r="K3358"/>
      <c r="L3358"/>
      <c r="M3358"/>
      <c r="N3358"/>
      <c r="O3358"/>
      <c r="P3358"/>
      <c r="Q3358"/>
      <c r="R3358"/>
      <c r="S3358"/>
      <c r="T3358"/>
      <c r="U3358"/>
      <c r="V3358"/>
      <c r="W3358"/>
      <c r="X3358"/>
      <c r="Y3358"/>
      <c r="Z3358"/>
      <c r="AA3358"/>
      <c r="AB3358"/>
      <c r="AC3358"/>
      <c r="AD3358"/>
      <c r="AE3358"/>
      <c r="AF3358"/>
      <c r="AG3358"/>
      <c r="AH3358"/>
      <c r="AI3358"/>
      <c r="AJ3358"/>
      <c r="AK3358"/>
      <c r="AL3358"/>
      <c r="AM3358"/>
      <c r="AN3358"/>
      <c r="AO3358"/>
      <c r="AP3358"/>
      <c r="AQ3358"/>
      <c r="AR3358"/>
      <c r="AS3358"/>
      <c r="AT3358"/>
      <c r="AU3358"/>
      <c r="AV3358"/>
      <c r="AW3358"/>
      <c r="AX3358"/>
      <c r="AY3358"/>
      <c r="AZ3358"/>
      <c r="BA3358"/>
      <c r="BB3358"/>
      <c r="BC3358"/>
      <c r="BD3358"/>
      <c r="BE3358"/>
      <c r="BF3358"/>
      <c r="BG3358"/>
      <c r="BH3358"/>
      <c r="BI3358"/>
      <c r="BJ3358"/>
      <c r="BK3358"/>
      <c r="BL3358"/>
      <c r="BM3358"/>
      <c r="BN3358"/>
      <c r="BO3358"/>
      <c r="BP3358"/>
      <c r="BQ3358"/>
      <c r="BR3358"/>
      <c r="BS3358"/>
      <c r="BT3358"/>
      <c r="BU3358"/>
      <c r="BV3358"/>
      <c r="BW3358"/>
      <c r="BX3358"/>
      <c r="BY3358"/>
      <c r="BZ3358"/>
      <c r="CA3358"/>
      <c r="CB3358"/>
      <c r="CC3358"/>
      <c r="CD3358"/>
      <c r="CE3358"/>
      <c r="CF3358"/>
      <c r="CG3358"/>
      <c r="CH3358"/>
      <c r="CI3358"/>
      <c r="CJ3358"/>
      <c r="CK3358"/>
      <c r="CL3358"/>
      <c r="CM3358"/>
      <c r="CN3358"/>
      <c r="CO3358"/>
      <c r="CP3358"/>
      <c r="CQ3358"/>
      <c r="CR3358"/>
      <c r="CS3358"/>
      <c r="CT3358"/>
      <c r="CU3358"/>
      <c r="CV3358"/>
    </row>
    <row r="3359" spans="10:100" x14ac:dyDescent="0.25">
      <c r="J3359"/>
      <c r="K3359"/>
      <c r="L3359"/>
      <c r="M3359"/>
      <c r="N3359"/>
      <c r="O3359"/>
      <c r="P3359"/>
      <c r="Q3359"/>
      <c r="R3359"/>
      <c r="S3359"/>
      <c r="T3359"/>
      <c r="U3359"/>
      <c r="V3359"/>
      <c r="W3359"/>
      <c r="X3359"/>
      <c r="Y3359"/>
      <c r="Z3359"/>
      <c r="AA3359"/>
      <c r="AB3359"/>
      <c r="AC3359"/>
      <c r="AD3359"/>
      <c r="AE3359"/>
      <c r="AF3359"/>
      <c r="AG3359"/>
      <c r="AH3359"/>
      <c r="AI3359"/>
      <c r="AJ3359"/>
      <c r="AK3359"/>
      <c r="AL3359"/>
      <c r="AM3359"/>
      <c r="AN3359"/>
      <c r="AO3359"/>
      <c r="AP3359"/>
      <c r="AQ3359"/>
      <c r="AR3359"/>
      <c r="AS3359"/>
      <c r="AT3359"/>
      <c r="AU3359"/>
      <c r="AV3359"/>
      <c r="AW3359"/>
      <c r="AX3359"/>
      <c r="AY3359"/>
      <c r="AZ3359"/>
      <c r="BA3359"/>
      <c r="BB3359"/>
      <c r="BC3359"/>
      <c r="BD3359"/>
      <c r="BE3359"/>
      <c r="BF3359"/>
      <c r="BG3359"/>
      <c r="BH3359"/>
      <c r="BI3359"/>
      <c r="BJ3359"/>
      <c r="BK3359"/>
      <c r="BL3359"/>
      <c r="BM3359"/>
      <c r="BN3359"/>
      <c r="BO3359"/>
      <c r="BP3359"/>
      <c r="BQ3359"/>
      <c r="BR3359"/>
      <c r="BS3359"/>
      <c r="BT3359"/>
      <c r="BU3359"/>
      <c r="BV3359"/>
      <c r="BW3359"/>
      <c r="BX3359"/>
      <c r="BY3359"/>
      <c r="BZ3359"/>
      <c r="CA3359"/>
      <c r="CB3359"/>
      <c r="CC3359"/>
      <c r="CD3359"/>
      <c r="CE3359"/>
      <c r="CF3359"/>
      <c r="CG3359"/>
      <c r="CH3359"/>
      <c r="CI3359"/>
      <c r="CJ3359"/>
      <c r="CK3359"/>
      <c r="CL3359"/>
      <c r="CM3359"/>
      <c r="CN3359"/>
      <c r="CO3359"/>
      <c r="CP3359"/>
      <c r="CQ3359"/>
      <c r="CR3359"/>
      <c r="CS3359"/>
      <c r="CT3359"/>
      <c r="CU3359"/>
      <c r="CV3359"/>
    </row>
    <row r="3360" spans="10:100" x14ac:dyDescent="0.25">
      <c r="J3360"/>
      <c r="K3360"/>
      <c r="L3360"/>
      <c r="M3360"/>
      <c r="N3360"/>
      <c r="O3360"/>
      <c r="P3360"/>
      <c r="Q3360"/>
      <c r="R3360"/>
      <c r="S3360"/>
      <c r="T3360"/>
      <c r="U3360"/>
      <c r="V3360"/>
      <c r="W3360"/>
      <c r="X3360"/>
      <c r="Y3360"/>
      <c r="Z3360"/>
      <c r="AA3360"/>
      <c r="AB3360"/>
      <c r="AC3360"/>
      <c r="AD3360"/>
      <c r="AE3360"/>
      <c r="AF3360"/>
      <c r="AG3360"/>
      <c r="AH3360"/>
      <c r="AI3360"/>
      <c r="AJ3360"/>
      <c r="AK3360"/>
      <c r="AL3360"/>
      <c r="AM3360"/>
      <c r="AN3360"/>
      <c r="AO3360"/>
      <c r="AP3360"/>
      <c r="AQ3360"/>
      <c r="AR3360"/>
      <c r="AS3360"/>
      <c r="AT3360"/>
      <c r="AU3360"/>
      <c r="AV3360"/>
      <c r="AW3360"/>
      <c r="AX3360"/>
      <c r="AY3360"/>
      <c r="AZ3360"/>
      <c r="BA3360"/>
      <c r="BB3360"/>
      <c r="BC3360"/>
      <c r="BD3360"/>
      <c r="BE3360"/>
      <c r="BF3360"/>
      <c r="BG3360"/>
      <c r="BH3360"/>
      <c r="BI3360"/>
      <c r="BJ3360"/>
      <c r="BK3360"/>
      <c r="BL3360"/>
      <c r="BM3360"/>
      <c r="BN3360"/>
      <c r="BO3360"/>
      <c r="BP3360"/>
      <c r="BQ3360"/>
      <c r="BR3360"/>
      <c r="BS3360"/>
      <c r="BT3360"/>
      <c r="BU3360"/>
      <c r="BV3360"/>
      <c r="BW3360"/>
      <c r="BX3360"/>
      <c r="BY3360"/>
      <c r="BZ3360"/>
      <c r="CA3360"/>
      <c r="CB3360"/>
      <c r="CC3360"/>
      <c r="CD3360"/>
      <c r="CE3360"/>
      <c r="CF3360"/>
      <c r="CG3360"/>
      <c r="CH3360"/>
      <c r="CI3360"/>
      <c r="CJ3360"/>
      <c r="CK3360"/>
      <c r="CL3360"/>
      <c r="CM3360"/>
      <c r="CN3360"/>
      <c r="CO3360"/>
      <c r="CP3360"/>
      <c r="CQ3360"/>
      <c r="CR3360"/>
      <c r="CS3360"/>
      <c r="CT3360"/>
      <c r="CU3360"/>
      <c r="CV3360"/>
    </row>
    <row r="3361" spans="10:100" x14ac:dyDescent="0.25">
      <c r="J3361"/>
      <c r="K3361"/>
      <c r="L3361"/>
      <c r="M3361"/>
      <c r="N3361"/>
      <c r="O3361"/>
      <c r="P3361"/>
      <c r="Q3361"/>
      <c r="R3361"/>
      <c r="S3361"/>
      <c r="T3361"/>
      <c r="U3361"/>
      <c r="V3361"/>
      <c r="W3361"/>
      <c r="X3361"/>
      <c r="Y3361"/>
      <c r="Z3361"/>
      <c r="AA3361"/>
      <c r="AB3361"/>
      <c r="AC3361"/>
      <c r="AD3361"/>
      <c r="AE3361"/>
      <c r="AF3361"/>
      <c r="AG3361"/>
      <c r="AH3361"/>
      <c r="AI3361"/>
      <c r="AJ3361"/>
      <c r="AK3361"/>
      <c r="AL3361"/>
      <c r="AM3361"/>
      <c r="AN3361"/>
      <c r="AO3361"/>
      <c r="AP3361"/>
      <c r="AQ3361"/>
      <c r="AR3361"/>
      <c r="AS3361"/>
      <c r="AT3361"/>
      <c r="AU3361"/>
      <c r="AV3361"/>
      <c r="AW3361"/>
      <c r="AX3361"/>
      <c r="AY3361"/>
      <c r="AZ3361"/>
      <c r="BA3361"/>
      <c r="BB3361"/>
      <c r="BC3361"/>
      <c r="BD3361"/>
      <c r="BE3361"/>
      <c r="BF3361"/>
      <c r="BG3361"/>
      <c r="BH3361"/>
      <c r="BI3361"/>
      <c r="BJ3361"/>
      <c r="BK3361"/>
      <c r="BL3361"/>
      <c r="BM3361"/>
      <c r="BN3361"/>
      <c r="BO3361"/>
      <c r="BP3361"/>
      <c r="BQ3361"/>
      <c r="BR3361"/>
      <c r="BS3361"/>
      <c r="BT3361"/>
      <c r="BU3361"/>
      <c r="BV3361"/>
      <c r="BW3361"/>
      <c r="BX3361"/>
      <c r="BY3361"/>
      <c r="BZ3361"/>
      <c r="CA3361"/>
      <c r="CB3361"/>
      <c r="CC3361"/>
      <c r="CD3361"/>
      <c r="CE3361"/>
      <c r="CF3361"/>
      <c r="CG3361"/>
      <c r="CH3361"/>
      <c r="CI3361"/>
      <c r="CJ3361"/>
      <c r="CK3361"/>
      <c r="CL3361"/>
      <c r="CM3361"/>
      <c r="CN3361"/>
      <c r="CO3361"/>
      <c r="CP3361"/>
      <c r="CQ3361"/>
      <c r="CR3361"/>
      <c r="CS3361"/>
      <c r="CT3361"/>
      <c r="CU3361"/>
      <c r="CV3361"/>
    </row>
    <row r="3362" spans="10:100" x14ac:dyDescent="0.25">
      <c r="J3362"/>
      <c r="K3362"/>
      <c r="L3362"/>
      <c r="M3362"/>
      <c r="N3362"/>
      <c r="O3362"/>
      <c r="P3362"/>
      <c r="Q3362"/>
      <c r="R3362"/>
      <c r="S3362"/>
      <c r="T3362"/>
      <c r="U3362"/>
      <c r="V3362"/>
      <c r="W3362"/>
      <c r="X3362"/>
      <c r="Y3362"/>
      <c r="Z3362"/>
      <c r="AA3362"/>
      <c r="AB3362"/>
      <c r="AC3362"/>
      <c r="AD3362"/>
      <c r="AE3362"/>
      <c r="AF3362"/>
      <c r="AG3362"/>
      <c r="AH3362"/>
      <c r="AI3362"/>
      <c r="AJ3362"/>
      <c r="AK3362"/>
      <c r="AL3362"/>
      <c r="AM3362"/>
      <c r="AN3362"/>
      <c r="AO3362"/>
      <c r="AP3362"/>
      <c r="AQ3362"/>
      <c r="AR3362"/>
      <c r="AS3362"/>
      <c r="AT3362"/>
      <c r="AU3362"/>
      <c r="AV3362"/>
      <c r="AW3362"/>
      <c r="AX3362"/>
      <c r="AY3362"/>
      <c r="AZ3362"/>
      <c r="BA3362"/>
      <c r="BB3362"/>
      <c r="BC3362"/>
      <c r="BD3362"/>
      <c r="BE3362"/>
      <c r="BF3362"/>
      <c r="BG3362"/>
      <c r="BH3362"/>
      <c r="BI3362"/>
      <c r="BJ3362"/>
      <c r="BK3362"/>
      <c r="BL3362"/>
      <c r="BM3362"/>
      <c r="BN3362"/>
      <c r="BO3362"/>
      <c r="BP3362"/>
      <c r="BQ3362"/>
      <c r="BR3362"/>
      <c r="BS3362"/>
      <c r="BT3362"/>
      <c r="BU3362"/>
      <c r="BV3362"/>
      <c r="BW3362"/>
      <c r="BX3362"/>
      <c r="BY3362"/>
      <c r="BZ3362"/>
      <c r="CA3362"/>
      <c r="CB3362"/>
      <c r="CC3362"/>
      <c r="CD3362"/>
      <c r="CE3362"/>
      <c r="CF3362"/>
      <c r="CG3362"/>
      <c r="CH3362"/>
      <c r="CI3362"/>
      <c r="CJ3362"/>
      <c r="CK3362"/>
      <c r="CL3362"/>
      <c r="CM3362"/>
      <c r="CN3362"/>
      <c r="CO3362"/>
      <c r="CP3362"/>
      <c r="CQ3362"/>
      <c r="CR3362"/>
      <c r="CS3362"/>
      <c r="CT3362"/>
      <c r="CU3362"/>
      <c r="CV3362"/>
    </row>
    <row r="3363" spans="10:100" x14ac:dyDescent="0.25">
      <c r="J3363"/>
      <c r="K3363"/>
      <c r="L3363"/>
      <c r="M3363"/>
      <c r="N3363"/>
      <c r="O3363"/>
      <c r="P3363"/>
      <c r="Q3363"/>
      <c r="R3363"/>
      <c r="S3363"/>
      <c r="T3363"/>
      <c r="U3363"/>
      <c r="V3363"/>
      <c r="W3363"/>
      <c r="X3363"/>
      <c r="Y3363"/>
      <c r="Z3363"/>
      <c r="AA3363"/>
      <c r="AB3363"/>
      <c r="AC3363"/>
      <c r="AD3363"/>
      <c r="AE3363"/>
      <c r="AF3363"/>
      <c r="AG3363"/>
      <c r="AH3363"/>
      <c r="AI3363"/>
      <c r="AJ3363"/>
      <c r="AK3363"/>
      <c r="AL3363"/>
      <c r="AM3363"/>
      <c r="AN3363"/>
      <c r="AO3363"/>
      <c r="AP3363"/>
      <c r="AQ3363"/>
      <c r="AR3363"/>
      <c r="AS3363"/>
      <c r="AT3363"/>
      <c r="AU3363"/>
      <c r="AV3363"/>
      <c r="AW3363"/>
      <c r="AX3363"/>
      <c r="AY3363"/>
      <c r="AZ3363"/>
      <c r="BA3363"/>
      <c r="BB3363"/>
      <c r="BC3363"/>
      <c r="BD3363"/>
      <c r="BE3363"/>
      <c r="BF3363"/>
      <c r="BG3363"/>
      <c r="BH3363"/>
      <c r="BI3363"/>
      <c r="BJ3363"/>
      <c r="BK3363"/>
      <c r="BL3363"/>
      <c r="BM3363"/>
      <c r="BN3363"/>
      <c r="BO3363"/>
      <c r="BP3363"/>
      <c r="BQ3363"/>
      <c r="BR3363"/>
      <c r="BS3363"/>
      <c r="BT3363"/>
      <c r="BU3363"/>
      <c r="BV3363"/>
      <c r="BW3363"/>
      <c r="BX3363"/>
      <c r="BY3363"/>
      <c r="BZ3363"/>
      <c r="CA3363"/>
      <c r="CB3363"/>
      <c r="CC3363"/>
      <c r="CD3363"/>
      <c r="CE3363"/>
      <c r="CF3363"/>
      <c r="CG3363"/>
      <c r="CH3363"/>
      <c r="CI3363"/>
      <c r="CJ3363"/>
      <c r="CK3363"/>
      <c r="CL3363"/>
      <c r="CM3363"/>
      <c r="CN3363"/>
      <c r="CO3363"/>
      <c r="CP3363"/>
      <c r="CQ3363"/>
      <c r="CR3363"/>
      <c r="CS3363"/>
      <c r="CT3363"/>
      <c r="CU3363"/>
      <c r="CV3363"/>
    </row>
    <row r="3364" spans="10:100" x14ac:dyDescent="0.25">
      <c r="J3364"/>
      <c r="K3364"/>
      <c r="L3364"/>
      <c r="M3364"/>
      <c r="N3364"/>
      <c r="O3364"/>
      <c r="P3364"/>
      <c r="Q3364"/>
      <c r="R3364"/>
      <c r="S3364"/>
      <c r="T3364"/>
      <c r="U3364"/>
      <c r="V3364"/>
      <c r="W3364"/>
      <c r="X3364"/>
      <c r="Y3364"/>
      <c r="Z3364"/>
      <c r="AA3364"/>
      <c r="AB3364"/>
      <c r="AC3364"/>
      <c r="AD3364"/>
      <c r="AE3364"/>
      <c r="AF3364"/>
      <c r="AG3364"/>
      <c r="AH3364"/>
      <c r="AI3364"/>
      <c r="AJ3364"/>
      <c r="AK3364"/>
      <c r="AL3364"/>
      <c r="AM3364"/>
      <c r="AN3364"/>
      <c r="AO3364"/>
      <c r="AP3364"/>
      <c r="AQ3364"/>
      <c r="AR3364"/>
      <c r="AS3364"/>
      <c r="AT3364"/>
      <c r="AU3364"/>
      <c r="AV3364"/>
      <c r="AW3364"/>
      <c r="AX3364"/>
      <c r="AY3364"/>
      <c r="AZ3364"/>
      <c r="BA3364"/>
      <c r="BB3364"/>
      <c r="BC3364"/>
      <c r="BD3364"/>
      <c r="BE3364"/>
      <c r="BF3364"/>
      <c r="BG3364"/>
      <c r="BH3364"/>
      <c r="BI3364"/>
      <c r="BJ3364"/>
      <c r="BK3364"/>
      <c r="BL3364"/>
      <c r="BM3364"/>
      <c r="BN3364"/>
      <c r="BO3364"/>
      <c r="BP3364"/>
      <c r="BQ3364"/>
      <c r="BR3364"/>
      <c r="BS3364"/>
      <c r="BT3364"/>
      <c r="BU3364"/>
      <c r="BV3364"/>
      <c r="BW3364"/>
      <c r="BX3364"/>
      <c r="BY3364"/>
      <c r="BZ3364"/>
      <c r="CA3364"/>
      <c r="CB3364"/>
      <c r="CC3364"/>
      <c r="CD3364"/>
      <c r="CE3364"/>
      <c r="CF3364"/>
      <c r="CG3364"/>
      <c r="CH3364"/>
      <c r="CI3364"/>
      <c r="CJ3364"/>
      <c r="CK3364"/>
      <c r="CL3364"/>
      <c r="CM3364"/>
      <c r="CN3364"/>
      <c r="CO3364"/>
      <c r="CP3364"/>
      <c r="CQ3364"/>
      <c r="CR3364"/>
      <c r="CS3364"/>
      <c r="CT3364"/>
      <c r="CU3364"/>
      <c r="CV3364"/>
    </row>
    <row r="3365" spans="10:100" x14ac:dyDescent="0.25">
      <c r="J3365"/>
      <c r="K3365"/>
      <c r="L3365"/>
      <c r="M3365"/>
      <c r="N3365"/>
      <c r="O3365"/>
      <c r="P3365"/>
      <c r="Q3365"/>
      <c r="R3365"/>
      <c r="S3365"/>
      <c r="T3365"/>
      <c r="U3365"/>
      <c r="V3365"/>
      <c r="W3365"/>
      <c r="X3365"/>
      <c r="Y3365"/>
      <c r="Z3365"/>
      <c r="AA3365"/>
      <c r="AB3365"/>
      <c r="AC3365"/>
      <c r="AD3365"/>
      <c r="AE3365"/>
      <c r="AF3365"/>
      <c r="AG3365"/>
      <c r="AH3365"/>
      <c r="AI3365"/>
      <c r="AJ3365"/>
      <c r="AK3365"/>
      <c r="AL3365"/>
      <c r="AM3365"/>
      <c r="AN3365"/>
      <c r="AO3365"/>
      <c r="AP3365"/>
      <c r="AQ3365"/>
      <c r="AR3365"/>
      <c r="AS3365"/>
      <c r="AT3365"/>
      <c r="AU3365"/>
      <c r="AV3365"/>
      <c r="AW3365"/>
      <c r="AX3365"/>
      <c r="AY3365"/>
      <c r="AZ3365"/>
      <c r="BA3365"/>
      <c r="BB3365"/>
      <c r="BC3365"/>
      <c r="BD3365"/>
      <c r="BE3365"/>
      <c r="BF3365"/>
      <c r="BG3365"/>
      <c r="BH3365"/>
      <c r="BI3365"/>
      <c r="BJ3365"/>
      <c r="BK3365"/>
      <c r="BL3365"/>
      <c r="BM3365"/>
      <c r="BN3365"/>
      <c r="BO3365"/>
      <c r="BP3365"/>
      <c r="BQ3365"/>
      <c r="BR3365"/>
      <c r="BS3365"/>
      <c r="BT3365"/>
      <c r="BU3365"/>
      <c r="BV3365"/>
      <c r="BW3365"/>
      <c r="BX3365"/>
      <c r="BY3365"/>
      <c r="BZ3365"/>
      <c r="CA3365"/>
      <c r="CB3365"/>
      <c r="CC3365"/>
      <c r="CD3365"/>
      <c r="CE3365"/>
      <c r="CF3365"/>
      <c r="CG3365"/>
      <c r="CH3365"/>
      <c r="CI3365"/>
      <c r="CJ3365"/>
      <c r="CK3365"/>
      <c r="CL3365"/>
      <c r="CM3365"/>
      <c r="CN3365"/>
      <c r="CO3365"/>
      <c r="CP3365"/>
      <c r="CQ3365"/>
      <c r="CR3365"/>
      <c r="CS3365"/>
      <c r="CT3365"/>
      <c r="CU3365"/>
      <c r="CV3365"/>
    </row>
    <row r="3366" spans="10:100" x14ac:dyDescent="0.25">
      <c r="J3366"/>
      <c r="K3366"/>
      <c r="L3366"/>
      <c r="M3366"/>
      <c r="N3366"/>
      <c r="O3366"/>
      <c r="P3366"/>
      <c r="Q3366"/>
      <c r="R3366"/>
      <c r="S3366"/>
      <c r="T3366"/>
      <c r="U3366"/>
      <c r="V3366"/>
      <c r="W3366"/>
      <c r="X3366"/>
      <c r="Y3366"/>
      <c r="Z3366"/>
      <c r="AA3366"/>
      <c r="AB3366"/>
      <c r="AC3366"/>
      <c r="AD3366"/>
      <c r="AE3366"/>
      <c r="AF3366"/>
      <c r="AG3366"/>
      <c r="AH3366"/>
      <c r="AI3366"/>
      <c r="AJ3366"/>
      <c r="AK3366"/>
      <c r="AL3366"/>
      <c r="AM3366"/>
      <c r="AN3366"/>
      <c r="AO3366"/>
      <c r="AP3366"/>
      <c r="AQ3366"/>
      <c r="AR3366"/>
      <c r="AS3366"/>
      <c r="AT3366"/>
      <c r="AU3366"/>
      <c r="AV3366"/>
      <c r="AW3366"/>
      <c r="AX3366"/>
      <c r="AY3366"/>
      <c r="AZ3366"/>
      <c r="BA3366"/>
      <c r="BB3366"/>
      <c r="BC3366"/>
      <c r="BD3366"/>
      <c r="BE3366"/>
      <c r="BF3366"/>
      <c r="BG3366"/>
      <c r="BH3366"/>
      <c r="BI3366"/>
      <c r="BJ3366"/>
      <c r="BK3366"/>
      <c r="BL3366"/>
      <c r="BM3366"/>
      <c r="BN3366"/>
      <c r="BO3366"/>
      <c r="BP3366"/>
      <c r="BQ3366"/>
      <c r="BR3366"/>
      <c r="BS3366"/>
      <c r="BT3366"/>
      <c r="BU3366"/>
      <c r="BV3366"/>
      <c r="BW3366"/>
      <c r="BX3366"/>
      <c r="BY3366"/>
      <c r="BZ3366"/>
      <c r="CA3366"/>
      <c r="CB3366"/>
      <c r="CC3366"/>
      <c r="CD3366"/>
      <c r="CE3366"/>
      <c r="CF3366"/>
      <c r="CG3366"/>
      <c r="CH3366"/>
      <c r="CI3366"/>
      <c r="CJ3366"/>
      <c r="CK3366"/>
      <c r="CL3366"/>
      <c r="CM3366"/>
      <c r="CN3366"/>
      <c r="CO3366"/>
      <c r="CP3366"/>
      <c r="CQ3366"/>
      <c r="CR3366"/>
      <c r="CS3366"/>
      <c r="CT3366"/>
      <c r="CU3366"/>
      <c r="CV3366"/>
    </row>
    <row r="3367" spans="10:100" x14ac:dyDescent="0.25">
      <c r="J3367"/>
      <c r="K3367"/>
      <c r="L3367"/>
      <c r="M3367"/>
      <c r="N3367"/>
      <c r="O3367"/>
      <c r="P3367"/>
      <c r="Q3367"/>
      <c r="R3367"/>
      <c r="S3367"/>
      <c r="T3367"/>
      <c r="U3367"/>
      <c r="V3367"/>
      <c r="W3367"/>
      <c r="X3367"/>
      <c r="Y3367"/>
      <c r="Z3367"/>
      <c r="AA3367"/>
      <c r="AB3367"/>
      <c r="AC3367"/>
      <c r="AD3367"/>
      <c r="AE3367"/>
      <c r="AF3367"/>
      <c r="AG3367"/>
      <c r="AH3367"/>
      <c r="AI3367"/>
      <c r="AJ3367"/>
      <c r="AK3367"/>
      <c r="AL3367"/>
      <c r="AM3367"/>
      <c r="AN3367"/>
      <c r="AO3367"/>
      <c r="AP3367"/>
      <c r="AQ3367"/>
      <c r="AR3367"/>
      <c r="AS3367"/>
      <c r="AT3367"/>
      <c r="AU3367"/>
      <c r="AV3367"/>
      <c r="AW3367"/>
      <c r="AX3367"/>
      <c r="AY3367"/>
      <c r="AZ3367"/>
      <c r="BA3367"/>
      <c r="BB3367"/>
      <c r="BC3367"/>
      <c r="BD3367"/>
      <c r="BE3367"/>
      <c r="BF3367"/>
      <c r="BG3367"/>
      <c r="BH3367"/>
      <c r="BI3367"/>
      <c r="BJ3367"/>
      <c r="BK3367"/>
      <c r="BL3367"/>
      <c r="BM3367"/>
      <c r="BN3367"/>
      <c r="BO3367"/>
      <c r="BP3367"/>
      <c r="BQ3367"/>
      <c r="BR3367"/>
      <c r="BS3367"/>
      <c r="BT3367"/>
      <c r="BU3367"/>
      <c r="BV3367"/>
      <c r="BW3367"/>
      <c r="BX3367"/>
      <c r="BY3367"/>
      <c r="BZ3367"/>
      <c r="CA3367"/>
      <c r="CB3367"/>
      <c r="CC3367"/>
      <c r="CD3367"/>
      <c r="CE3367"/>
      <c r="CF3367"/>
      <c r="CG3367"/>
      <c r="CH3367"/>
      <c r="CI3367"/>
      <c r="CJ3367"/>
      <c r="CK3367"/>
      <c r="CL3367"/>
      <c r="CM3367"/>
      <c r="CN3367"/>
      <c r="CO3367"/>
      <c r="CP3367"/>
      <c r="CQ3367"/>
      <c r="CR3367"/>
      <c r="CS3367"/>
      <c r="CT3367"/>
      <c r="CU3367"/>
      <c r="CV3367"/>
    </row>
    <row r="3368" spans="10:100" x14ac:dyDescent="0.25">
      <c r="J3368"/>
      <c r="K3368"/>
      <c r="L3368"/>
      <c r="M3368"/>
      <c r="N3368"/>
      <c r="O3368"/>
      <c r="P3368"/>
      <c r="Q3368"/>
      <c r="R3368"/>
      <c r="S3368"/>
      <c r="T3368"/>
      <c r="U3368"/>
      <c r="V3368"/>
      <c r="W3368"/>
      <c r="X3368"/>
      <c r="Y3368"/>
      <c r="Z3368"/>
      <c r="AA3368"/>
      <c r="AB3368"/>
      <c r="AC3368"/>
      <c r="AD3368"/>
      <c r="AE3368"/>
      <c r="AF3368"/>
      <c r="AG3368"/>
      <c r="AH3368"/>
      <c r="AI3368"/>
      <c r="AJ3368"/>
      <c r="AK3368"/>
      <c r="AL3368"/>
      <c r="AM3368"/>
      <c r="AN3368"/>
      <c r="AO3368"/>
      <c r="AP3368"/>
      <c r="AQ3368"/>
      <c r="AR3368"/>
      <c r="AS3368"/>
      <c r="AT3368"/>
      <c r="AU3368"/>
      <c r="AV3368"/>
      <c r="AW3368"/>
      <c r="AX3368"/>
      <c r="AY3368"/>
      <c r="AZ3368"/>
      <c r="BA3368"/>
      <c r="BB3368"/>
      <c r="BC3368"/>
      <c r="BD3368"/>
      <c r="BE3368"/>
      <c r="BF3368"/>
      <c r="BG3368"/>
      <c r="BH3368"/>
      <c r="BI3368"/>
      <c r="BJ3368"/>
      <c r="BK3368"/>
      <c r="BL3368"/>
      <c r="BM3368"/>
      <c r="BN3368"/>
      <c r="BO3368"/>
      <c r="BP3368"/>
      <c r="BQ3368"/>
      <c r="BR3368"/>
      <c r="BS3368"/>
      <c r="BT3368"/>
      <c r="BU3368"/>
      <c r="BV3368"/>
      <c r="BW3368"/>
      <c r="BX3368"/>
      <c r="BY3368"/>
      <c r="BZ3368"/>
      <c r="CA3368"/>
      <c r="CB3368"/>
      <c r="CC3368"/>
      <c r="CD3368"/>
      <c r="CE3368"/>
      <c r="CF3368"/>
      <c r="CG3368"/>
      <c r="CH3368"/>
      <c r="CI3368"/>
      <c r="CJ3368"/>
      <c r="CK3368"/>
      <c r="CL3368"/>
      <c r="CM3368"/>
      <c r="CN3368"/>
      <c r="CO3368"/>
      <c r="CP3368"/>
      <c r="CQ3368"/>
      <c r="CR3368"/>
      <c r="CS3368"/>
      <c r="CT3368"/>
      <c r="CU3368"/>
      <c r="CV3368"/>
    </row>
    <row r="3369" spans="10:100" x14ac:dyDescent="0.25">
      <c r="J3369"/>
      <c r="K3369"/>
      <c r="L3369"/>
      <c r="M3369"/>
      <c r="N3369"/>
      <c r="O3369"/>
      <c r="P3369"/>
      <c r="Q3369"/>
      <c r="R3369"/>
      <c r="S3369"/>
      <c r="T3369"/>
      <c r="U3369"/>
      <c r="V3369"/>
      <c r="W3369"/>
      <c r="X3369"/>
      <c r="Y3369"/>
      <c r="Z3369"/>
      <c r="AA3369"/>
      <c r="AB3369"/>
      <c r="AC3369"/>
      <c r="AD3369"/>
      <c r="AE3369"/>
      <c r="AF3369"/>
      <c r="AG3369"/>
      <c r="AH3369"/>
      <c r="AI3369"/>
      <c r="AJ3369"/>
      <c r="AK3369"/>
      <c r="AL3369"/>
      <c r="AM3369"/>
      <c r="AN3369"/>
      <c r="AO3369"/>
      <c r="AP3369"/>
      <c r="AQ3369"/>
      <c r="AR3369"/>
      <c r="AS3369"/>
      <c r="AT3369"/>
      <c r="AU3369"/>
      <c r="AV3369"/>
      <c r="AW3369"/>
      <c r="AX3369"/>
      <c r="AY3369"/>
      <c r="AZ3369"/>
      <c r="BA3369"/>
      <c r="BB3369"/>
      <c r="BC3369"/>
      <c r="BD3369"/>
      <c r="BE3369"/>
      <c r="BF3369"/>
      <c r="BG3369"/>
      <c r="BH3369"/>
      <c r="BI3369"/>
      <c r="BJ3369"/>
      <c r="BK3369"/>
      <c r="BL3369"/>
      <c r="BM3369"/>
      <c r="BN3369"/>
      <c r="BO3369"/>
      <c r="BP3369"/>
      <c r="BQ3369"/>
      <c r="BR3369"/>
      <c r="BS3369"/>
      <c r="BT3369"/>
      <c r="BU3369"/>
      <c r="BV3369"/>
      <c r="BW3369"/>
      <c r="BX3369"/>
      <c r="BY3369"/>
      <c r="BZ3369"/>
      <c r="CA3369"/>
      <c r="CB3369"/>
      <c r="CC3369"/>
      <c r="CD3369"/>
      <c r="CE3369"/>
      <c r="CF3369"/>
      <c r="CG3369"/>
      <c r="CH3369"/>
      <c r="CI3369"/>
      <c r="CJ3369"/>
      <c r="CK3369"/>
      <c r="CL3369"/>
      <c r="CM3369"/>
      <c r="CN3369"/>
      <c r="CO3369"/>
      <c r="CP3369"/>
      <c r="CQ3369"/>
      <c r="CR3369"/>
      <c r="CS3369"/>
      <c r="CT3369"/>
      <c r="CU3369"/>
      <c r="CV3369"/>
    </row>
    <row r="3370" spans="10:100" x14ac:dyDescent="0.25">
      <c r="J3370"/>
      <c r="K3370"/>
      <c r="L3370"/>
      <c r="M3370"/>
      <c r="N3370"/>
      <c r="O3370"/>
      <c r="P3370"/>
      <c r="Q3370"/>
      <c r="R3370"/>
      <c r="S3370"/>
      <c r="T3370"/>
      <c r="U3370"/>
      <c r="V3370"/>
      <c r="W3370"/>
      <c r="X3370"/>
      <c r="Y3370"/>
      <c r="Z3370"/>
      <c r="AA3370"/>
      <c r="AB3370"/>
      <c r="AC3370"/>
      <c r="AD3370"/>
      <c r="AE3370"/>
      <c r="AF3370"/>
      <c r="AG3370"/>
      <c r="AH3370"/>
      <c r="AI3370"/>
      <c r="AJ3370"/>
      <c r="AK3370"/>
      <c r="AL3370"/>
      <c r="AM3370"/>
      <c r="AN3370"/>
      <c r="AO3370"/>
      <c r="AP3370"/>
      <c r="AQ3370"/>
      <c r="AR3370"/>
      <c r="AS3370"/>
      <c r="AT3370"/>
      <c r="AU3370"/>
      <c r="AV3370"/>
      <c r="AW3370"/>
      <c r="AX3370"/>
      <c r="AY3370"/>
      <c r="AZ3370"/>
      <c r="BA3370"/>
      <c r="BB3370"/>
      <c r="BC3370"/>
      <c r="BD3370"/>
      <c r="BE3370"/>
      <c r="BF3370"/>
      <c r="BG3370"/>
      <c r="BH3370"/>
      <c r="BI3370"/>
      <c r="BJ3370"/>
      <c r="BK3370"/>
      <c r="BL3370"/>
      <c r="BM3370"/>
      <c r="BN3370"/>
      <c r="BO3370"/>
      <c r="BP3370"/>
      <c r="BQ3370"/>
      <c r="BR3370"/>
      <c r="BS3370"/>
      <c r="BT3370"/>
      <c r="BU3370"/>
      <c r="BV3370"/>
      <c r="BW3370"/>
      <c r="BX3370"/>
      <c r="BY3370"/>
      <c r="BZ3370"/>
      <c r="CA3370"/>
      <c r="CB3370"/>
      <c r="CC3370"/>
      <c r="CD3370"/>
      <c r="CE3370"/>
      <c r="CF3370"/>
      <c r="CG3370"/>
      <c r="CH3370"/>
      <c r="CI3370"/>
      <c r="CJ3370"/>
      <c r="CK3370"/>
      <c r="CL3370"/>
      <c r="CM3370"/>
      <c r="CN3370"/>
      <c r="CO3370"/>
      <c r="CP3370"/>
      <c r="CQ3370"/>
      <c r="CR3370"/>
      <c r="CS3370"/>
      <c r="CT3370"/>
      <c r="CU3370"/>
      <c r="CV3370"/>
    </row>
    <row r="3371" spans="10:100" x14ac:dyDescent="0.25">
      <c r="J3371"/>
      <c r="K3371"/>
      <c r="L3371"/>
      <c r="M3371"/>
      <c r="N3371"/>
      <c r="O3371"/>
      <c r="P3371"/>
      <c r="Q3371"/>
      <c r="R3371"/>
      <c r="S3371"/>
      <c r="T3371"/>
      <c r="U3371"/>
      <c r="V3371"/>
      <c r="W3371"/>
      <c r="X3371"/>
      <c r="Y3371"/>
      <c r="Z3371"/>
      <c r="AA3371"/>
      <c r="AB3371"/>
      <c r="AC3371"/>
      <c r="AD3371"/>
      <c r="AE3371"/>
      <c r="AF3371"/>
      <c r="AG3371"/>
      <c r="AH3371"/>
      <c r="AI3371"/>
      <c r="AJ3371"/>
      <c r="AK3371"/>
      <c r="AL3371"/>
      <c r="AM3371"/>
      <c r="AN3371"/>
      <c r="AO3371"/>
      <c r="AP3371"/>
      <c r="AQ3371"/>
      <c r="AR3371"/>
      <c r="AS3371"/>
      <c r="AT3371"/>
      <c r="AU3371"/>
      <c r="AV3371"/>
      <c r="AW3371"/>
      <c r="AX3371"/>
      <c r="AY3371"/>
      <c r="AZ3371"/>
      <c r="BA3371"/>
      <c r="BB3371"/>
      <c r="BC3371"/>
      <c r="BD3371"/>
      <c r="BE3371"/>
      <c r="BF3371"/>
      <c r="BG3371"/>
      <c r="BH3371"/>
      <c r="BI3371"/>
      <c r="BJ3371"/>
      <c r="BK3371"/>
      <c r="BL3371"/>
      <c r="BM3371"/>
      <c r="BN3371"/>
      <c r="BO3371"/>
      <c r="BP3371"/>
      <c r="BQ3371"/>
      <c r="BR3371"/>
      <c r="BS3371"/>
      <c r="BT3371"/>
      <c r="BU3371"/>
      <c r="BV3371"/>
      <c r="BW3371"/>
      <c r="BX3371"/>
      <c r="BY3371"/>
      <c r="BZ3371"/>
      <c r="CA3371"/>
      <c r="CB3371"/>
      <c r="CC3371"/>
      <c r="CD3371"/>
      <c r="CE3371"/>
      <c r="CF3371"/>
      <c r="CG3371"/>
      <c r="CH3371"/>
      <c r="CI3371"/>
      <c r="CJ3371"/>
      <c r="CK3371"/>
      <c r="CL3371"/>
      <c r="CM3371"/>
      <c r="CN3371"/>
      <c r="CO3371"/>
      <c r="CP3371"/>
      <c r="CQ3371"/>
      <c r="CR3371"/>
      <c r="CS3371"/>
      <c r="CT3371"/>
      <c r="CU3371"/>
      <c r="CV3371"/>
    </row>
    <row r="3372" spans="10:100" x14ac:dyDescent="0.25">
      <c r="J3372"/>
      <c r="K3372"/>
      <c r="L3372"/>
      <c r="M3372"/>
      <c r="N3372"/>
      <c r="O3372"/>
      <c r="P3372"/>
      <c r="Q3372"/>
      <c r="R3372"/>
      <c r="S3372"/>
      <c r="T3372"/>
      <c r="U3372"/>
      <c r="V3372"/>
      <c r="W3372"/>
      <c r="X3372"/>
      <c r="Y3372"/>
      <c r="Z3372"/>
      <c r="AA3372"/>
      <c r="AB3372"/>
      <c r="AC3372"/>
      <c r="AD3372"/>
      <c r="AE3372"/>
      <c r="AF3372"/>
      <c r="AG3372"/>
      <c r="AH3372"/>
      <c r="AI3372"/>
      <c r="AJ3372"/>
      <c r="AK3372"/>
      <c r="AL3372"/>
      <c r="AM3372"/>
      <c r="AN3372"/>
      <c r="AO3372"/>
      <c r="AP3372"/>
      <c r="AQ3372"/>
      <c r="AR3372"/>
      <c r="AS3372"/>
      <c r="AT3372"/>
      <c r="AU3372"/>
      <c r="AV3372"/>
      <c r="AW3372"/>
      <c r="AX3372"/>
      <c r="AY3372"/>
      <c r="AZ3372"/>
      <c r="BA3372"/>
      <c r="BB3372"/>
      <c r="BC3372"/>
      <c r="BD3372"/>
      <c r="BE3372"/>
      <c r="BF3372"/>
      <c r="BG3372"/>
      <c r="BH3372"/>
      <c r="BI3372"/>
      <c r="BJ3372"/>
      <c r="BK3372"/>
      <c r="BL3372"/>
      <c r="BM3372"/>
      <c r="BN3372"/>
      <c r="BO3372"/>
      <c r="BP3372"/>
      <c r="BQ3372"/>
      <c r="BR3372"/>
      <c r="BS3372"/>
      <c r="BT3372"/>
      <c r="BU3372"/>
      <c r="BV3372"/>
      <c r="BW3372"/>
      <c r="BX3372"/>
      <c r="BY3372"/>
      <c r="BZ3372"/>
      <c r="CA3372"/>
      <c r="CB3372"/>
      <c r="CC3372"/>
      <c r="CD3372"/>
      <c r="CE3372"/>
      <c r="CF3372"/>
      <c r="CG3372"/>
      <c r="CH3372"/>
      <c r="CI3372"/>
      <c r="CJ3372"/>
      <c r="CK3372"/>
      <c r="CL3372"/>
      <c r="CM3372"/>
      <c r="CN3372"/>
      <c r="CO3372"/>
      <c r="CP3372"/>
      <c r="CQ3372"/>
      <c r="CR3372"/>
      <c r="CS3372"/>
      <c r="CT3372"/>
      <c r="CU3372"/>
      <c r="CV3372"/>
    </row>
    <row r="3373" spans="10:100" x14ac:dyDescent="0.25">
      <c r="J3373"/>
      <c r="K3373"/>
      <c r="L3373"/>
      <c r="M3373"/>
      <c r="N3373"/>
      <c r="O3373"/>
      <c r="P3373"/>
      <c r="Q3373"/>
      <c r="R3373"/>
      <c r="S3373"/>
      <c r="T3373"/>
      <c r="U3373"/>
      <c r="V3373"/>
      <c r="W3373"/>
      <c r="X3373"/>
      <c r="Y3373"/>
      <c r="Z3373"/>
      <c r="AA3373"/>
      <c r="AB3373"/>
      <c r="AC3373"/>
      <c r="AD3373"/>
      <c r="AE3373"/>
      <c r="AF3373"/>
      <c r="AG3373"/>
      <c r="AH3373"/>
      <c r="AI3373"/>
      <c r="AJ3373"/>
      <c r="AK3373"/>
      <c r="AL3373"/>
      <c r="AM3373"/>
      <c r="AN3373"/>
      <c r="AO3373"/>
      <c r="AP3373"/>
      <c r="AQ3373"/>
      <c r="AR3373"/>
      <c r="AS3373"/>
      <c r="AT3373"/>
      <c r="AU3373"/>
      <c r="AV3373"/>
      <c r="AW3373"/>
      <c r="AX3373"/>
      <c r="AY3373"/>
      <c r="AZ3373"/>
      <c r="BA3373"/>
      <c r="BB3373"/>
      <c r="BC3373"/>
      <c r="BD3373"/>
      <c r="BE3373"/>
      <c r="BF3373"/>
      <c r="BG3373"/>
      <c r="BH3373"/>
      <c r="BI3373"/>
      <c r="BJ3373"/>
      <c r="BK3373"/>
      <c r="BL3373"/>
      <c r="BM3373"/>
      <c r="BN3373"/>
      <c r="BO3373"/>
      <c r="BP3373"/>
      <c r="BQ3373"/>
      <c r="BR3373"/>
      <c r="BS3373"/>
      <c r="BT3373"/>
      <c r="BU3373"/>
      <c r="BV3373"/>
      <c r="BW3373"/>
      <c r="BX3373"/>
      <c r="BY3373"/>
      <c r="BZ3373"/>
      <c r="CA3373"/>
      <c r="CB3373"/>
      <c r="CC3373"/>
      <c r="CD3373"/>
      <c r="CE3373"/>
      <c r="CF3373"/>
      <c r="CG3373"/>
      <c r="CH3373"/>
      <c r="CI3373"/>
      <c r="CJ3373"/>
      <c r="CK3373"/>
      <c r="CL3373"/>
      <c r="CM3373"/>
      <c r="CN3373"/>
      <c r="CO3373"/>
      <c r="CP3373"/>
      <c r="CQ3373"/>
      <c r="CR3373"/>
      <c r="CS3373"/>
      <c r="CT3373"/>
      <c r="CU3373"/>
      <c r="CV3373"/>
    </row>
    <row r="3374" spans="10:100" x14ac:dyDescent="0.25">
      <c r="J3374"/>
      <c r="K3374"/>
      <c r="L3374"/>
      <c r="M3374"/>
      <c r="N3374"/>
      <c r="O3374"/>
      <c r="P3374"/>
      <c r="Q3374"/>
      <c r="R3374"/>
      <c r="S3374"/>
      <c r="T3374"/>
      <c r="U3374"/>
      <c r="V3374"/>
      <c r="W3374"/>
      <c r="X3374"/>
      <c r="Y3374"/>
      <c r="Z3374"/>
      <c r="AA3374"/>
      <c r="AB3374"/>
      <c r="AC3374"/>
      <c r="AD3374"/>
      <c r="AE3374"/>
      <c r="AF3374"/>
      <c r="AG3374"/>
      <c r="AH3374"/>
      <c r="AI3374"/>
      <c r="AJ3374"/>
      <c r="AK3374"/>
      <c r="AL3374"/>
      <c r="AM3374"/>
      <c r="AN3374"/>
      <c r="AO3374"/>
      <c r="AP3374"/>
      <c r="AQ3374"/>
      <c r="AR3374"/>
      <c r="AS3374"/>
      <c r="AT3374"/>
      <c r="AU3374"/>
      <c r="AV3374"/>
      <c r="AW3374"/>
      <c r="AX3374"/>
      <c r="AY3374"/>
      <c r="AZ3374"/>
      <c r="BA3374"/>
      <c r="BB3374"/>
      <c r="BC3374"/>
      <c r="BD3374"/>
      <c r="BE3374"/>
      <c r="BF3374"/>
      <c r="BG3374"/>
      <c r="BH3374"/>
      <c r="BI3374"/>
      <c r="BJ3374"/>
      <c r="BK3374"/>
      <c r="BL3374"/>
      <c r="BM3374"/>
      <c r="BN3374"/>
      <c r="BO3374"/>
      <c r="BP3374"/>
      <c r="BQ3374"/>
      <c r="BR3374"/>
      <c r="BS3374"/>
      <c r="BT3374"/>
      <c r="BU3374"/>
      <c r="BV3374"/>
      <c r="BW3374"/>
      <c r="BX3374"/>
      <c r="BY3374"/>
      <c r="BZ3374"/>
      <c r="CA3374"/>
      <c r="CB3374"/>
      <c r="CC3374"/>
      <c r="CD3374"/>
      <c r="CE3374"/>
      <c r="CF3374"/>
      <c r="CG3374"/>
      <c r="CH3374"/>
      <c r="CI3374"/>
      <c r="CJ3374"/>
      <c r="CK3374"/>
      <c r="CL3374"/>
      <c r="CM3374"/>
      <c r="CN3374"/>
      <c r="CO3374"/>
      <c r="CP3374"/>
      <c r="CQ3374"/>
      <c r="CR3374"/>
      <c r="CS3374"/>
      <c r="CT3374"/>
      <c r="CU3374"/>
      <c r="CV3374"/>
    </row>
    <row r="3375" spans="10:100" x14ac:dyDescent="0.25">
      <c r="J3375"/>
      <c r="K3375"/>
      <c r="L3375"/>
      <c r="M3375"/>
      <c r="N3375"/>
      <c r="O3375"/>
      <c r="P3375"/>
      <c r="Q3375"/>
      <c r="R3375"/>
      <c r="S3375"/>
      <c r="T3375"/>
      <c r="U3375"/>
      <c r="V3375"/>
      <c r="W3375"/>
      <c r="X3375"/>
      <c r="Y3375"/>
      <c r="Z3375"/>
      <c r="AA3375"/>
      <c r="AB3375"/>
      <c r="AC3375"/>
      <c r="AD3375"/>
      <c r="AE3375"/>
      <c r="AF3375"/>
      <c r="AG3375"/>
      <c r="AH3375"/>
      <c r="AI3375"/>
      <c r="AJ3375"/>
      <c r="AK3375"/>
      <c r="AL3375"/>
      <c r="AM3375"/>
      <c r="AN3375"/>
      <c r="AO3375"/>
      <c r="AP3375"/>
      <c r="AQ3375"/>
      <c r="AR3375"/>
      <c r="AS3375"/>
      <c r="AT3375"/>
      <c r="AU3375"/>
      <c r="AV3375"/>
      <c r="AW3375"/>
      <c r="AX3375"/>
      <c r="AY3375"/>
      <c r="AZ3375"/>
      <c r="BA3375"/>
      <c r="BB3375"/>
      <c r="BC3375"/>
      <c r="BD3375"/>
      <c r="BE3375"/>
      <c r="BF3375"/>
      <c r="BG3375"/>
      <c r="BH3375"/>
      <c r="BI3375"/>
      <c r="BJ3375"/>
      <c r="BK3375"/>
      <c r="BL3375"/>
      <c r="BM3375"/>
      <c r="BN3375"/>
      <c r="BO3375"/>
      <c r="BP3375"/>
      <c r="BQ3375"/>
      <c r="BR3375"/>
      <c r="BS3375"/>
      <c r="BT3375"/>
      <c r="BU3375"/>
      <c r="BV3375"/>
      <c r="BW3375"/>
      <c r="BX3375"/>
      <c r="BY3375"/>
      <c r="BZ3375"/>
      <c r="CA3375"/>
      <c r="CB3375"/>
      <c r="CC3375"/>
      <c r="CD3375"/>
      <c r="CE3375"/>
      <c r="CF3375"/>
      <c r="CG3375"/>
      <c r="CH3375"/>
      <c r="CI3375"/>
      <c r="CJ3375"/>
      <c r="CK3375"/>
      <c r="CL3375"/>
      <c r="CM3375"/>
      <c r="CN3375"/>
      <c r="CO3375"/>
      <c r="CP3375"/>
      <c r="CQ3375"/>
      <c r="CR3375"/>
      <c r="CS3375"/>
      <c r="CT3375"/>
      <c r="CU3375"/>
      <c r="CV3375"/>
    </row>
    <row r="3376" spans="10:100" x14ac:dyDescent="0.25">
      <c r="J3376"/>
      <c r="K3376"/>
      <c r="L3376"/>
      <c r="M3376"/>
      <c r="N3376"/>
      <c r="O3376"/>
      <c r="P3376"/>
      <c r="Q3376"/>
      <c r="R3376"/>
      <c r="S3376"/>
      <c r="T3376"/>
      <c r="U3376"/>
      <c r="V3376"/>
      <c r="W3376"/>
      <c r="X3376"/>
      <c r="Y3376"/>
      <c r="Z3376"/>
      <c r="AA3376"/>
      <c r="AB3376"/>
      <c r="AC3376"/>
      <c r="AD3376"/>
      <c r="AE3376"/>
      <c r="AF3376"/>
      <c r="AG3376"/>
      <c r="AH3376"/>
      <c r="AI3376"/>
      <c r="AJ3376"/>
      <c r="AK3376"/>
      <c r="AL3376"/>
      <c r="AM3376"/>
      <c r="AN3376"/>
      <c r="AO3376"/>
      <c r="AP3376"/>
      <c r="AQ3376"/>
      <c r="AR3376"/>
      <c r="AS3376"/>
      <c r="AT3376"/>
      <c r="AU3376"/>
      <c r="AV3376"/>
      <c r="AW3376"/>
      <c r="AX3376"/>
      <c r="AY3376"/>
      <c r="AZ3376"/>
      <c r="BA3376"/>
      <c r="BB3376"/>
      <c r="BC3376"/>
      <c r="BD3376"/>
      <c r="BE3376"/>
      <c r="BF3376"/>
      <c r="BG3376"/>
      <c r="BH3376"/>
      <c r="BI3376"/>
      <c r="BJ3376"/>
      <c r="BK3376"/>
      <c r="BL3376"/>
      <c r="BM3376"/>
      <c r="BN3376"/>
      <c r="BO3376"/>
      <c r="BP3376"/>
      <c r="BQ3376"/>
      <c r="BR3376"/>
      <c r="BS3376"/>
      <c r="BT3376"/>
      <c r="BU3376"/>
      <c r="BV3376"/>
      <c r="BW3376"/>
      <c r="BX3376"/>
      <c r="BY3376"/>
      <c r="BZ3376"/>
      <c r="CA3376"/>
      <c r="CB3376"/>
      <c r="CC3376"/>
      <c r="CD3376"/>
      <c r="CE3376"/>
      <c r="CF3376"/>
      <c r="CG3376"/>
      <c r="CH3376"/>
      <c r="CI3376"/>
      <c r="CJ3376"/>
      <c r="CK3376"/>
      <c r="CL3376"/>
      <c r="CM3376"/>
      <c r="CN3376"/>
      <c r="CO3376"/>
      <c r="CP3376"/>
      <c r="CQ3376"/>
      <c r="CR3376"/>
      <c r="CS3376"/>
      <c r="CT3376"/>
      <c r="CU3376"/>
      <c r="CV3376"/>
    </row>
    <row r="3377" spans="10:100" x14ac:dyDescent="0.25">
      <c r="J3377"/>
      <c r="K3377"/>
      <c r="L3377"/>
      <c r="M3377"/>
      <c r="N3377"/>
      <c r="O3377"/>
      <c r="P3377"/>
      <c r="Q3377"/>
      <c r="R3377"/>
      <c r="S3377"/>
      <c r="T3377"/>
      <c r="U3377"/>
      <c r="V3377"/>
      <c r="W3377"/>
      <c r="X3377"/>
      <c r="Y3377"/>
      <c r="Z3377"/>
      <c r="AA3377"/>
      <c r="AB3377"/>
      <c r="AC3377"/>
      <c r="AD3377"/>
      <c r="AE3377"/>
      <c r="AF3377"/>
      <c r="AG3377"/>
      <c r="AH3377"/>
      <c r="AI3377"/>
      <c r="AJ3377"/>
      <c r="AK3377"/>
      <c r="AL3377"/>
      <c r="AM3377"/>
      <c r="AN3377"/>
      <c r="AO3377"/>
      <c r="AP3377"/>
      <c r="AQ3377"/>
      <c r="AR3377"/>
      <c r="AS3377"/>
      <c r="AT3377"/>
      <c r="AU3377"/>
      <c r="AV3377"/>
      <c r="AW3377"/>
      <c r="AX3377"/>
      <c r="AY3377"/>
      <c r="AZ3377"/>
      <c r="BA3377"/>
      <c r="BB3377"/>
      <c r="BC3377"/>
      <c r="BD3377"/>
      <c r="BE3377"/>
      <c r="BF3377"/>
      <c r="BG3377"/>
      <c r="BH3377"/>
      <c r="BI3377"/>
      <c r="BJ3377"/>
      <c r="BK3377"/>
      <c r="BL3377"/>
      <c r="BM3377"/>
      <c r="BN3377"/>
      <c r="BO3377"/>
      <c r="BP3377"/>
      <c r="BQ3377"/>
      <c r="BR3377"/>
      <c r="BS3377"/>
      <c r="BT3377"/>
      <c r="BU3377"/>
      <c r="BV3377"/>
      <c r="BW3377"/>
      <c r="BX3377"/>
      <c r="BY3377"/>
      <c r="BZ3377"/>
      <c r="CA3377"/>
      <c r="CB3377"/>
      <c r="CC3377"/>
      <c r="CD3377"/>
      <c r="CE3377"/>
      <c r="CF3377"/>
      <c r="CG3377"/>
      <c r="CH3377"/>
      <c r="CI3377"/>
      <c r="CJ3377"/>
      <c r="CK3377"/>
      <c r="CL3377"/>
      <c r="CM3377"/>
      <c r="CN3377"/>
      <c r="CO3377"/>
      <c r="CP3377"/>
      <c r="CQ3377"/>
      <c r="CR3377"/>
      <c r="CS3377"/>
      <c r="CT3377"/>
      <c r="CU3377"/>
      <c r="CV3377"/>
    </row>
    <row r="3378" spans="10:100" x14ac:dyDescent="0.25">
      <c r="J3378"/>
      <c r="K3378"/>
      <c r="L3378"/>
      <c r="M3378"/>
      <c r="N3378"/>
      <c r="O3378"/>
      <c r="P3378"/>
      <c r="Q3378"/>
      <c r="R3378"/>
      <c r="S3378"/>
      <c r="T3378"/>
      <c r="U3378"/>
      <c r="V3378"/>
      <c r="W3378"/>
      <c r="X3378"/>
      <c r="Y3378"/>
      <c r="Z3378"/>
      <c r="AA3378"/>
      <c r="AB3378"/>
      <c r="AC3378"/>
      <c r="AD3378"/>
      <c r="AE3378"/>
      <c r="AF3378"/>
      <c r="AG3378"/>
      <c r="AH3378"/>
      <c r="AI3378"/>
      <c r="AJ3378"/>
      <c r="AK3378"/>
      <c r="AL3378"/>
      <c r="AM3378"/>
      <c r="AN3378"/>
      <c r="AO3378"/>
      <c r="AP3378"/>
      <c r="AQ3378"/>
      <c r="AR3378"/>
      <c r="AS3378"/>
      <c r="AT3378"/>
      <c r="AU3378"/>
      <c r="AV3378"/>
      <c r="AW3378"/>
      <c r="AX3378"/>
      <c r="AY3378"/>
      <c r="AZ3378"/>
      <c r="BA3378"/>
      <c r="BB3378"/>
      <c r="BC3378"/>
      <c r="BD3378"/>
      <c r="BE3378"/>
      <c r="BF3378"/>
      <c r="BG3378"/>
      <c r="BH3378"/>
      <c r="BI3378"/>
      <c r="BJ3378"/>
      <c r="BK3378"/>
      <c r="BL3378"/>
      <c r="BM3378"/>
      <c r="BN3378"/>
      <c r="BO3378"/>
      <c r="BP3378"/>
      <c r="BQ3378"/>
      <c r="BR3378"/>
      <c r="BS3378"/>
      <c r="BT3378"/>
      <c r="BU3378"/>
      <c r="BV3378"/>
      <c r="BW3378"/>
      <c r="BX3378"/>
      <c r="BY3378"/>
      <c r="BZ3378"/>
      <c r="CA3378"/>
      <c r="CB3378"/>
      <c r="CC3378"/>
      <c r="CD3378"/>
      <c r="CE3378"/>
      <c r="CF3378"/>
      <c r="CG3378"/>
      <c r="CH3378"/>
      <c r="CI3378"/>
      <c r="CJ3378"/>
      <c r="CK3378"/>
      <c r="CL3378"/>
      <c r="CM3378"/>
      <c r="CN3378"/>
      <c r="CO3378"/>
      <c r="CP3378"/>
      <c r="CQ3378"/>
      <c r="CR3378"/>
      <c r="CS3378"/>
      <c r="CT3378"/>
      <c r="CU3378"/>
      <c r="CV3378"/>
    </row>
    <row r="3379" spans="10:100" x14ac:dyDescent="0.25">
      <c r="J3379"/>
      <c r="K3379"/>
      <c r="L3379"/>
      <c r="M3379"/>
      <c r="N3379"/>
      <c r="O3379"/>
      <c r="P3379"/>
      <c r="Q3379"/>
      <c r="R3379"/>
      <c r="S3379"/>
      <c r="T3379"/>
      <c r="U3379"/>
      <c r="V3379"/>
      <c r="W3379"/>
      <c r="X3379"/>
      <c r="Y3379"/>
      <c r="Z3379"/>
      <c r="AA3379"/>
      <c r="AB3379"/>
      <c r="AC3379"/>
      <c r="AD3379"/>
      <c r="AE3379"/>
      <c r="AF3379"/>
      <c r="AG3379"/>
      <c r="AH3379"/>
      <c r="AI3379"/>
      <c r="AJ3379"/>
      <c r="AK3379"/>
      <c r="AL3379"/>
      <c r="AM3379"/>
      <c r="AN3379"/>
      <c r="AO3379"/>
      <c r="AP3379"/>
      <c r="AQ3379"/>
      <c r="AR3379"/>
      <c r="AS3379"/>
      <c r="AT3379"/>
      <c r="AU3379"/>
      <c r="AV3379"/>
      <c r="AW3379"/>
      <c r="AX3379"/>
      <c r="AY3379"/>
      <c r="AZ3379"/>
      <c r="BA3379"/>
      <c r="BB3379"/>
      <c r="BC3379"/>
      <c r="BD3379"/>
      <c r="BE3379"/>
      <c r="BF3379"/>
      <c r="BG3379"/>
      <c r="BH3379"/>
      <c r="BI3379"/>
      <c r="BJ3379"/>
      <c r="BK3379"/>
      <c r="BL3379"/>
      <c r="BM3379"/>
      <c r="BN3379"/>
      <c r="BO3379"/>
      <c r="BP3379"/>
      <c r="BQ3379"/>
      <c r="BR3379"/>
      <c r="BS3379"/>
      <c r="BT3379"/>
      <c r="BU3379"/>
      <c r="BV3379"/>
      <c r="BW3379"/>
      <c r="BX3379"/>
      <c r="BY3379"/>
      <c r="BZ3379"/>
      <c r="CA3379"/>
      <c r="CB3379"/>
      <c r="CC3379"/>
      <c r="CD3379"/>
      <c r="CE3379"/>
      <c r="CF3379"/>
      <c r="CG3379"/>
      <c r="CH3379"/>
      <c r="CI3379"/>
      <c r="CJ3379"/>
      <c r="CK3379"/>
      <c r="CL3379"/>
      <c r="CM3379"/>
      <c r="CN3379"/>
      <c r="CO3379"/>
      <c r="CP3379"/>
      <c r="CQ3379"/>
      <c r="CR3379"/>
      <c r="CS3379"/>
      <c r="CT3379"/>
      <c r="CU3379"/>
      <c r="CV3379"/>
    </row>
    <row r="3380" spans="10:100" x14ac:dyDescent="0.25">
      <c r="J3380"/>
      <c r="K3380"/>
      <c r="L3380"/>
      <c r="M3380"/>
      <c r="N3380"/>
      <c r="O3380"/>
      <c r="P3380"/>
      <c r="Q3380"/>
      <c r="R3380"/>
      <c r="S3380"/>
      <c r="T3380"/>
      <c r="U3380"/>
      <c r="V3380"/>
      <c r="W3380"/>
      <c r="X3380"/>
      <c r="Y3380"/>
      <c r="Z3380"/>
      <c r="AA3380"/>
      <c r="AB3380"/>
      <c r="AC3380"/>
      <c r="AD3380"/>
      <c r="AE3380"/>
      <c r="AF3380"/>
      <c r="AG3380"/>
      <c r="AH3380"/>
      <c r="AI3380"/>
      <c r="AJ3380"/>
      <c r="AK3380"/>
      <c r="AL3380"/>
      <c r="AM3380"/>
      <c r="AN3380"/>
      <c r="AO3380"/>
      <c r="AP3380"/>
      <c r="AQ3380"/>
      <c r="AR3380"/>
      <c r="AS3380"/>
      <c r="AT3380"/>
      <c r="AU3380"/>
      <c r="AV3380"/>
      <c r="AW3380"/>
      <c r="AX3380"/>
      <c r="AY3380"/>
      <c r="AZ3380"/>
      <c r="BA3380"/>
      <c r="BB3380"/>
      <c r="BC3380"/>
      <c r="BD3380"/>
      <c r="BE3380"/>
      <c r="BF3380"/>
      <c r="BG3380"/>
      <c r="BH3380"/>
      <c r="BI3380"/>
      <c r="BJ3380"/>
      <c r="BK3380"/>
      <c r="BL3380"/>
      <c r="BM3380"/>
      <c r="BN3380"/>
      <c r="BO3380"/>
      <c r="BP3380"/>
      <c r="BQ3380"/>
      <c r="BR3380"/>
      <c r="BS3380"/>
      <c r="BT3380"/>
      <c r="BU3380"/>
      <c r="BV3380"/>
      <c r="BW3380"/>
      <c r="BX3380"/>
      <c r="BY3380"/>
      <c r="BZ3380"/>
      <c r="CA3380"/>
      <c r="CB3380"/>
      <c r="CC3380"/>
      <c r="CD3380"/>
      <c r="CE3380"/>
      <c r="CF3380"/>
      <c r="CG3380"/>
      <c r="CH3380"/>
      <c r="CI3380"/>
      <c r="CJ3380"/>
      <c r="CK3380"/>
      <c r="CL3380"/>
      <c r="CM3380"/>
      <c r="CN3380"/>
      <c r="CO3380"/>
      <c r="CP3380"/>
      <c r="CQ3380"/>
      <c r="CR3380"/>
      <c r="CS3380"/>
      <c r="CT3380"/>
      <c r="CU3380"/>
      <c r="CV3380"/>
    </row>
    <row r="3381" spans="10:100" x14ac:dyDescent="0.25">
      <c r="J3381"/>
      <c r="K3381"/>
      <c r="L3381"/>
      <c r="M3381"/>
      <c r="N3381"/>
      <c r="O3381"/>
      <c r="P3381"/>
      <c r="Q3381"/>
      <c r="R3381"/>
      <c r="S3381"/>
      <c r="T3381"/>
      <c r="U3381"/>
      <c r="V3381"/>
      <c r="W3381"/>
      <c r="X3381"/>
      <c r="Y3381"/>
      <c r="Z3381"/>
      <c r="AA3381"/>
      <c r="AB3381"/>
      <c r="AC3381"/>
      <c r="AD3381"/>
      <c r="AE3381"/>
      <c r="AF3381"/>
      <c r="AG3381"/>
      <c r="AH3381"/>
      <c r="AI3381"/>
      <c r="AJ3381"/>
      <c r="AK3381"/>
      <c r="AL3381"/>
      <c r="AM3381"/>
      <c r="AN3381"/>
      <c r="AO3381"/>
      <c r="AP3381"/>
      <c r="AQ3381"/>
      <c r="AR3381"/>
      <c r="AS3381"/>
      <c r="AT3381"/>
      <c r="AU3381"/>
      <c r="AV3381"/>
      <c r="AW3381"/>
      <c r="AX3381"/>
      <c r="AY3381"/>
      <c r="AZ3381"/>
      <c r="BA3381"/>
      <c r="BB3381"/>
      <c r="BC3381"/>
      <c r="BD3381"/>
      <c r="BE3381"/>
      <c r="BF3381"/>
      <c r="BG3381"/>
      <c r="BH3381"/>
      <c r="BI3381"/>
      <c r="BJ3381"/>
      <c r="BK3381"/>
      <c r="BL3381"/>
      <c r="BM3381"/>
      <c r="BN3381"/>
      <c r="BO3381"/>
      <c r="BP3381"/>
      <c r="BQ3381"/>
      <c r="BR3381"/>
      <c r="BS3381"/>
      <c r="BT3381"/>
      <c r="BU3381"/>
      <c r="BV3381"/>
      <c r="BW3381"/>
      <c r="BX3381"/>
      <c r="BY3381"/>
      <c r="BZ3381"/>
      <c r="CA3381"/>
      <c r="CB3381"/>
      <c r="CC3381"/>
      <c r="CD3381"/>
      <c r="CE3381"/>
      <c r="CF3381"/>
      <c r="CG3381"/>
      <c r="CH3381"/>
      <c r="CI3381"/>
      <c r="CJ3381"/>
      <c r="CK3381"/>
      <c r="CL3381"/>
      <c r="CM3381"/>
      <c r="CN3381"/>
      <c r="CO3381"/>
      <c r="CP3381"/>
      <c r="CQ3381"/>
      <c r="CR3381"/>
      <c r="CS3381"/>
      <c r="CT3381"/>
      <c r="CU3381"/>
      <c r="CV3381"/>
    </row>
    <row r="3382" spans="10:100" x14ac:dyDescent="0.25">
      <c r="J3382"/>
      <c r="K3382"/>
      <c r="L3382"/>
      <c r="M3382"/>
      <c r="N3382"/>
      <c r="O3382"/>
      <c r="P3382"/>
      <c r="Q3382"/>
      <c r="R3382"/>
      <c r="S3382"/>
      <c r="T3382"/>
      <c r="U3382"/>
      <c r="V3382"/>
      <c r="W3382"/>
      <c r="X3382"/>
      <c r="Y3382"/>
      <c r="Z3382"/>
      <c r="AA3382"/>
      <c r="AB3382"/>
      <c r="AC3382"/>
      <c r="AD3382"/>
      <c r="AE3382"/>
      <c r="AF3382"/>
      <c r="AG3382"/>
      <c r="AH3382"/>
      <c r="AI3382"/>
      <c r="AJ3382"/>
      <c r="AK3382"/>
      <c r="AL3382"/>
      <c r="AM3382"/>
      <c r="AN3382"/>
      <c r="AO3382"/>
      <c r="AP3382"/>
      <c r="AQ3382"/>
      <c r="AR3382"/>
      <c r="AS3382"/>
      <c r="AT3382"/>
      <c r="AU3382"/>
      <c r="AV3382"/>
      <c r="AW3382"/>
      <c r="AX3382"/>
      <c r="AY3382"/>
      <c r="AZ3382"/>
      <c r="BA3382"/>
      <c r="BB3382"/>
      <c r="BC3382"/>
      <c r="BD3382"/>
      <c r="BE3382"/>
      <c r="BF3382"/>
      <c r="BG3382"/>
      <c r="BH3382"/>
      <c r="BI3382"/>
      <c r="BJ3382"/>
      <c r="BK3382"/>
      <c r="BL3382"/>
      <c r="BM3382"/>
      <c r="BN3382"/>
      <c r="BO3382"/>
      <c r="BP3382"/>
      <c r="BQ3382"/>
      <c r="BR3382"/>
      <c r="BS3382"/>
      <c r="BT3382"/>
      <c r="BU3382"/>
      <c r="BV3382"/>
      <c r="BW3382"/>
      <c r="BX3382"/>
      <c r="BY3382"/>
      <c r="BZ3382"/>
      <c r="CA3382"/>
      <c r="CB3382"/>
      <c r="CC3382"/>
      <c r="CD3382"/>
      <c r="CE3382"/>
      <c r="CF3382"/>
      <c r="CG3382"/>
      <c r="CH3382"/>
      <c r="CI3382"/>
      <c r="CJ3382"/>
      <c r="CK3382"/>
      <c r="CL3382"/>
      <c r="CM3382"/>
      <c r="CN3382"/>
      <c r="CO3382"/>
      <c r="CP3382"/>
      <c r="CQ3382"/>
      <c r="CR3382"/>
      <c r="CS3382"/>
      <c r="CT3382"/>
      <c r="CU3382"/>
      <c r="CV3382"/>
    </row>
    <row r="3383" spans="10:100" x14ac:dyDescent="0.25">
      <c r="J3383"/>
      <c r="K3383"/>
      <c r="L3383"/>
      <c r="M3383"/>
      <c r="N3383"/>
      <c r="O3383"/>
      <c r="P3383"/>
      <c r="Q3383"/>
      <c r="R3383"/>
      <c r="S3383"/>
      <c r="T3383"/>
      <c r="U3383"/>
      <c r="V3383"/>
      <c r="W3383"/>
      <c r="X3383"/>
      <c r="Y3383"/>
      <c r="Z3383"/>
      <c r="AA3383"/>
      <c r="AB3383"/>
      <c r="AC3383"/>
      <c r="AD3383"/>
      <c r="AE3383"/>
      <c r="AF3383"/>
      <c r="AG3383"/>
      <c r="AH3383"/>
      <c r="AI3383"/>
      <c r="AJ3383"/>
      <c r="AK3383"/>
      <c r="AL3383"/>
      <c r="AM3383"/>
      <c r="AN3383"/>
      <c r="AO3383"/>
      <c r="AP3383"/>
      <c r="AQ3383"/>
      <c r="AR3383"/>
      <c r="AS3383"/>
      <c r="AT3383"/>
      <c r="AU3383"/>
      <c r="AV3383"/>
      <c r="AW3383"/>
      <c r="AX3383"/>
      <c r="AY3383"/>
      <c r="AZ3383"/>
      <c r="BA3383"/>
      <c r="BB3383"/>
      <c r="BC3383"/>
      <c r="BD3383"/>
      <c r="BE3383"/>
      <c r="BF3383"/>
      <c r="BG3383"/>
      <c r="BH3383"/>
      <c r="BI3383"/>
      <c r="BJ3383"/>
      <c r="BK3383"/>
      <c r="BL3383"/>
      <c r="BM3383"/>
      <c r="BN3383"/>
      <c r="BO3383"/>
      <c r="BP3383"/>
      <c r="BQ3383"/>
      <c r="BR3383"/>
      <c r="BS3383"/>
      <c r="BT3383"/>
      <c r="BU3383"/>
      <c r="BV3383"/>
      <c r="BW3383"/>
      <c r="BX3383"/>
      <c r="BY3383"/>
      <c r="BZ3383"/>
      <c r="CA3383"/>
      <c r="CB3383"/>
      <c r="CC3383"/>
      <c r="CD3383"/>
      <c r="CE3383"/>
      <c r="CF3383"/>
      <c r="CG3383"/>
      <c r="CH3383"/>
      <c r="CI3383"/>
      <c r="CJ3383"/>
      <c r="CK3383"/>
      <c r="CL3383"/>
      <c r="CM3383"/>
      <c r="CN3383"/>
      <c r="CO3383"/>
      <c r="CP3383"/>
      <c r="CQ3383"/>
      <c r="CR3383"/>
      <c r="CS3383"/>
      <c r="CT3383"/>
      <c r="CU3383"/>
      <c r="CV3383"/>
    </row>
    <row r="3384" spans="10:100" x14ac:dyDescent="0.25">
      <c r="J3384"/>
      <c r="K3384"/>
      <c r="L3384"/>
      <c r="M3384"/>
      <c r="N3384"/>
      <c r="O3384"/>
      <c r="P3384"/>
      <c r="Q3384"/>
      <c r="R3384"/>
      <c r="S3384"/>
      <c r="T3384"/>
      <c r="U3384"/>
      <c r="V3384"/>
      <c r="W3384"/>
      <c r="X3384"/>
      <c r="Y3384"/>
      <c r="Z3384"/>
      <c r="AA3384"/>
      <c r="AB3384"/>
      <c r="AC3384"/>
      <c r="AD3384"/>
      <c r="AE3384"/>
      <c r="AF3384"/>
      <c r="AG3384"/>
      <c r="AH3384"/>
      <c r="AI3384"/>
      <c r="AJ3384"/>
      <c r="AK3384"/>
      <c r="AL3384"/>
      <c r="AM3384"/>
      <c r="AN3384"/>
      <c r="AO3384"/>
      <c r="AP3384"/>
      <c r="AQ3384"/>
      <c r="AR3384"/>
      <c r="AS3384"/>
      <c r="AT3384"/>
      <c r="AU3384"/>
      <c r="AV3384"/>
      <c r="AW3384"/>
      <c r="AX3384"/>
      <c r="AY3384"/>
      <c r="AZ3384"/>
      <c r="BA3384"/>
      <c r="BB3384"/>
      <c r="BC3384"/>
      <c r="BD3384"/>
      <c r="BE3384"/>
      <c r="BF3384"/>
      <c r="BG3384"/>
      <c r="BH3384"/>
      <c r="BI3384"/>
      <c r="BJ3384"/>
      <c r="BK3384"/>
      <c r="BL3384"/>
      <c r="BM3384"/>
      <c r="BN3384"/>
      <c r="BO3384"/>
      <c r="BP3384"/>
      <c r="BQ3384"/>
      <c r="BR3384"/>
      <c r="BS3384"/>
      <c r="BT3384"/>
      <c r="BU3384"/>
      <c r="BV3384"/>
      <c r="BW3384"/>
      <c r="BX3384"/>
      <c r="BY3384"/>
      <c r="BZ3384"/>
      <c r="CA3384"/>
      <c r="CB3384"/>
      <c r="CC3384"/>
      <c r="CD3384"/>
      <c r="CE3384"/>
      <c r="CF3384"/>
      <c r="CG3384"/>
      <c r="CH3384"/>
      <c r="CI3384"/>
      <c r="CJ3384"/>
      <c r="CK3384"/>
      <c r="CL3384"/>
      <c r="CM3384"/>
      <c r="CN3384"/>
      <c r="CO3384"/>
      <c r="CP3384"/>
      <c r="CQ3384"/>
      <c r="CR3384"/>
      <c r="CS3384"/>
      <c r="CT3384"/>
      <c r="CU3384"/>
      <c r="CV3384"/>
    </row>
    <row r="3385" spans="10:100" x14ac:dyDescent="0.25">
      <c r="J3385"/>
      <c r="K3385"/>
      <c r="L3385"/>
      <c r="M3385"/>
      <c r="N3385"/>
      <c r="O3385"/>
      <c r="P3385"/>
      <c r="Q3385"/>
      <c r="R3385"/>
      <c r="S3385"/>
      <c r="T3385"/>
      <c r="U3385"/>
      <c r="V3385"/>
      <c r="W3385"/>
      <c r="X3385"/>
      <c r="Y3385"/>
      <c r="Z3385"/>
      <c r="AA3385"/>
      <c r="AB3385"/>
      <c r="AC3385"/>
      <c r="AD3385"/>
      <c r="AE3385"/>
      <c r="AF3385"/>
      <c r="AG3385"/>
      <c r="AH3385"/>
      <c r="AI3385"/>
      <c r="AJ3385"/>
      <c r="AK3385"/>
      <c r="AL3385"/>
      <c r="AM3385"/>
      <c r="AN3385"/>
      <c r="AO3385"/>
      <c r="AP3385"/>
      <c r="AQ3385"/>
      <c r="AR3385"/>
      <c r="AS3385"/>
      <c r="AT3385"/>
      <c r="AU3385"/>
      <c r="AV3385"/>
      <c r="AW3385"/>
      <c r="AX3385"/>
      <c r="AY3385"/>
      <c r="AZ3385"/>
      <c r="BA3385"/>
      <c r="BB3385"/>
      <c r="BC3385"/>
      <c r="BD3385"/>
      <c r="BE3385"/>
      <c r="BF3385"/>
      <c r="BG3385"/>
      <c r="BH3385"/>
      <c r="BI3385"/>
      <c r="BJ3385"/>
      <c r="BK3385"/>
      <c r="BL3385"/>
      <c r="BM3385"/>
      <c r="BN3385"/>
      <c r="BO3385"/>
      <c r="BP3385"/>
      <c r="BQ3385"/>
      <c r="BR3385"/>
      <c r="BS3385"/>
      <c r="BT3385"/>
      <c r="BU3385"/>
      <c r="BV3385"/>
      <c r="BW3385"/>
      <c r="BX3385"/>
      <c r="BY3385"/>
      <c r="BZ3385"/>
      <c r="CA3385"/>
      <c r="CB3385"/>
      <c r="CC3385"/>
      <c r="CD3385"/>
      <c r="CE3385"/>
      <c r="CF3385"/>
      <c r="CG3385"/>
      <c r="CH3385"/>
      <c r="CI3385"/>
      <c r="CJ3385"/>
      <c r="CK3385"/>
      <c r="CL3385"/>
      <c r="CM3385"/>
      <c r="CN3385"/>
      <c r="CO3385"/>
      <c r="CP3385"/>
      <c r="CQ3385"/>
      <c r="CR3385"/>
      <c r="CS3385"/>
      <c r="CT3385"/>
      <c r="CU3385"/>
      <c r="CV3385"/>
    </row>
    <row r="3386" spans="10:100" x14ac:dyDescent="0.25">
      <c r="J3386"/>
      <c r="K3386"/>
      <c r="L3386"/>
      <c r="M3386"/>
      <c r="N3386"/>
      <c r="O3386"/>
      <c r="P3386"/>
      <c r="Q3386"/>
      <c r="R3386"/>
      <c r="S3386"/>
      <c r="T3386"/>
      <c r="U3386"/>
      <c r="V3386"/>
      <c r="W3386"/>
      <c r="X3386"/>
      <c r="Y3386"/>
      <c r="Z3386"/>
      <c r="AA3386"/>
      <c r="AB3386"/>
      <c r="AC3386"/>
      <c r="AD3386"/>
      <c r="AE3386"/>
      <c r="AF3386"/>
      <c r="AG3386"/>
      <c r="AH3386"/>
      <c r="AI3386"/>
      <c r="AJ3386"/>
      <c r="AK3386"/>
      <c r="AL3386"/>
      <c r="AM3386"/>
      <c r="AN3386"/>
      <c r="AO3386"/>
      <c r="AP3386"/>
      <c r="AQ3386"/>
      <c r="AR3386"/>
      <c r="AS3386"/>
      <c r="AT3386"/>
      <c r="AU3386"/>
      <c r="AV3386"/>
      <c r="AW3386"/>
      <c r="AX3386"/>
      <c r="AY3386"/>
      <c r="AZ3386"/>
      <c r="BA3386"/>
      <c r="BB3386"/>
      <c r="BC3386"/>
      <c r="BD3386"/>
      <c r="BE3386"/>
      <c r="BF3386"/>
      <c r="BG3386"/>
      <c r="BH3386"/>
      <c r="BI3386"/>
      <c r="BJ3386"/>
      <c r="BK3386"/>
      <c r="BL3386"/>
      <c r="BM3386"/>
      <c r="BN3386"/>
      <c r="BO3386"/>
      <c r="BP3386"/>
      <c r="BQ3386"/>
      <c r="BR3386"/>
      <c r="BS3386"/>
      <c r="BT3386"/>
      <c r="BU3386"/>
      <c r="BV3386"/>
      <c r="BW3386"/>
      <c r="BX3386"/>
      <c r="BY3386"/>
      <c r="BZ3386"/>
      <c r="CA3386"/>
      <c r="CB3386"/>
      <c r="CC3386"/>
      <c r="CD3386"/>
      <c r="CE3386"/>
      <c r="CF3386"/>
      <c r="CG3386"/>
      <c r="CH3386"/>
      <c r="CI3386"/>
      <c r="CJ3386"/>
      <c r="CK3386"/>
      <c r="CL3386"/>
      <c r="CM3386"/>
      <c r="CN3386"/>
      <c r="CO3386"/>
      <c r="CP3386"/>
      <c r="CQ3386"/>
      <c r="CR3386"/>
      <c r="CS3386"/>
      <c r="CT3386"/>
      <c r="CU3386"/>
      <c r="CV3386"/>
    </row>
    <row r="3387" spans="10:100" x14ac:dyDescent="0.25">
      <c r="J3387"/>
      <c r="K3387"/>
      <c r="L3387"/>
      <c r="M3387"/>
      <c r="N3387"/>
      <c r="O3387"/>
      <c r="P3387"/>
      <c r="Q3387"/>
      <c r="R3387"/>
      <c r="S3387"/>
      <c r="T3387"/>
      <c r="U3387"/>
      <c r="V3387"/>
      <c r="W3387"/>
      <c r="X3387"/>
      <c r="Y3387"/>
      <c r="Z3387"/>
      <c r="AA3387"/>
      <c r="AB3387"/>
      <c r="AC3387"/>
      <c r="AD3387"/>
      <c r="AE3387"/>
      <c r="AF3387"/>
      <c r="AG3387"/>
      <c r="AH3387"/>
      <c r="AI3387"/>
      <c r="AJ3387"/>
      <c r="AK3387"/>
      <c r="AL3387"/>
      <c r="AM3387"/>
      <c r="AN3387"/>
      <c r="AO3387"/>
      <c r="AP3387"/>
      <c r="AQ3387"/>
      <c r="AR3387"/>
      <c r="AS3387"/>
      <c r="AT3387"/>
      <c r="AU3387"/>
      <c r="AV3387"/>
      <c r="AW3387"/>
      <c r="AX3387"/>
      <c r="AY3387"/>
      <c r="AZ3387"/>
      <c r="BA3387"/>
      <c r="BB3387"/>
      <c r="BC3387"/>
      <c r="BD3387"/>
      <c r="BE3387"/>
      <c r="BF3387"/>
      <c r="BG3387"/>
      <c r="BH3387"/>
      <c r="BI3387"/>
      <c r="BJ3387"/>
      <c r="BK3387"/>
      <c r="BL3387"/>
      <c r="BM3387"/>
      <c r="BN3387"/>
      <c r="BO3387"/>
      <c r="BP3387"/>
      <c r="BQ3387"/>
      <c r="BR3387"/>
      <c r="BS3387"/>
      <c r="BT3387"/>
      <c r="BU3387"/>
      <c r="BV3387"/>
      <c r="BW3387"/>
      <c r="BX3387"/>
      <c r="BY3387"/>
      <c r="BZ3387"/>
      <c r="CA3387"/>
      <c r="CB3387"/>
      <c r="CC3387"/>
      <c r="CD3387"/>
      <c r="CE3387"/>
      <c r="CF3387"/>
      <c r="CG3387"/>
      <c r="CH3387"/>
      <c r="CI3387"/>
      <c r="CJ3387"/>
      <c r="CK3387"/>
      <c r="CL3387"/>
      <c r="CM3387"/>
      <c r="CN3387"/>
      <c r="CO3387"/>
      <c r="CP3387"/>
      <c r="CQ3387"/>
      <c r="CR3387"/>
      <c r="CS3387"/>
      <c r="CT3387"/>
      <c r="CU3387"/>
      <c r="CV3387"/>
    </row>
    <row r="3388" spans="10:100" x14ac:dyDescent="0.25">
      <c r="J3388"/>
      <c r="K3388"/>
      <c r="L3388"/>
      <c r="M3388"/>
      <c r="N3388"/>
      <c r="O3388"/>
      <c r="P3388"/>
      <c r="Q3388"/>
      <c r="R3388"/>
      <c r="S3388"/>
      <c r="T3388"/>
      <c r="U3388"/>
      <c r="V3388"/>
      <c r="W3388"/>
      <c r="X3388"/>
      <c r="Y3388"/>
      <c r="Z3388"/>
      <c r="AA3388"/>
      <c r="AB3388"/>
      <c r="AC3388"/>
      <c r="AD3388"/>
      <c r="AE3388"/>
      <c r="AF3388"/>
      <c r="AG3388"/>
      <c r="AH3388"/>
      <c r="AI3388"/>
      <c r="AJ3388"/>
      <c r="AK3388"/>
      <c r="AL3388"/>
      <c r="AM3388"/>
      <c r="AN3388"/>
      <c r="AO3388"/>
      <c r="AP3388"/>
      <c r="AQ3388"/>
      <c r="AR3388"/>
      <c r="AS3388"/>
      <c r="AT3388"/>
      <c r="AU3388"/>
      <c r="AV3388"/>
      <c r="AW3388"/>
      <c r="AX3388"/>
      <c r="AY3388"/>
      <c r="AZ3388"/>
      <c r="BA3388"/>
      <c r="BB3388"/>
      <c r="BC3388"/>
      <c r="BD3388"/>
      <c r="BE3388"/>
      <c r="BF3388"/>
      <c r="BG3388"/>
      <c r="BH3388"/>
      <c r="BI3388"/>
      <c r="BJ3388"/>
      <c r="BK3388"/>
      <c r="BL3388"/>
      <c r="BM3388"/>
      <c r="BN3388"/>
      <c r="BO3388"/>
      <c r="BP3388"/>
      <c r="BQ3388"/>
      <c r="BR3388"/>
      <c r="BS3388"/>
      <c r="BT3388"/>
      <c r="BU3388"/>
      <c r="BV3388"/>
      <c r="BW3388"/>
      <c r="BX3388"/>
      <c r="BY3388"/>
      <c r="BZ3388"/>
      <c r="CA3388"/>
      <c r="CB3388"/>
      <c r="CC3388"/>
      <c r="CD3388"/>
      <c r="CE3388"/>
      <c r="CF3388"/>
      <c r="CG3388"/>
      <c r="CH3388"/>
      <c r="CI3388"/>
      <c r="CJ3388"/>
      <c r="CK3388"/>
      <c r="CL3388"/>
      <c r="CM3388"/>
      <c r="CN3388"/>
      <c r="CO3388"/>
      <c r="CP3388"/>
      <c r="CQ3388"/>
      <c r="CR3388"/>
      <c r="CS3388"/>
      <c r="CT3388"/>
      <c r="CU3388"/>
      <c r="CV3388"/>
    </row>
    <row r="3389" spans="10:100" x14ac:dyDescent="0.25">
      <c r="J3389"/>
      <c r="K3389"/>
      <c r="L3389"/>
      <c r="M3389"/>
      <c r="N3389"/>
      <c r="O3389"/>
      <c r="P3389"/>
      <c r="Q3389"/>
      <c r="R3389"/>
      <c r="S3389"/>
      <c r="T3389"/>
      <c r="U3389"/>
      <c r="V3389"/>
      <c r="W3389"/>
      <c r="X3389"/>
      <c r="Y3389"/>
      <c r="Z3389"/>
      <c r="AA3389"/>
      <c r="AB3389"/>
      <c r="AC3389"/>
      <c r="AD3389"/>
      <c r="AE3389"/>
      <c r="AF3389"/>
      <c r="AG3389"/>
      <c r="AH3389"/>
      <c r="AI3389"/>
      <c r="AJ3389"/>
      <c r="AK3389"/>
      <c r="AL3389"/>
      <c r="AM3389"/>
      <c r="AN3389"/>
      <c r="AO3389"/>
      <c r="AP3389"/>
      <c r="AQ3389"/>
      <c r="AR3389"/>
      <c r="AS3389"/>
      <c r="AT3389"/>
      <c r="AU3389"/>
      <c r="AV3389"/>
      <c r="AW3389"/>
      <c r="AX3389"/>
      <c r="AY3389"/>
      <c r="AZ3389"/>
      <c r="BA3389"/>
      <c r="BB3389"/>
      <c r="BC3389"/>
      <c r="BD3389"/>
      <c r="BE3389"/>
      <c r="BF3389"/>
      <c r="BG3389"/>
      <c r="BH3389"/>
      <c r="BI3389"/>
      <c r="BJ3389"/>
      <c r="BK3389"/>
      <c r="BL3389"/>
      <c r="BM3389"/>
      <c r="BN3389"/>
      <c r="BO3389"/>
      <c r="BP3389"/>
      <c r="BQ3389"/>
      <c r="BR3389"/>
      <c r="BS3389"/>
      <c r="BT3389"/>
      <c r="BU3389"/>
      <c r="BV3389"/>
      <c r="BW3389"/>
      <c r="BX3389"/>
      <c r="BY3389"/>
      <c r="BZ3389"/>
      <c r="CA3389"/>
      <c r="CB3389"/>
      <c r="CC3389"/>
      <c r="CD3389"/>
      <c r="CE3389"/>
      <c r="CF3389"/>
      <c r="CG3389"/>
      <c r="CH3389"/>
      <c r="CI3389"/>
      <c r="CJ3389"/>
      <c r="CK3389"/>
      <c r="CL3389"/>
      <c r="CM3389"/>
      <c r="CN3389"/>
      <c r="CO3389"/>
      <c r="CP3389"/>
      <c r="CQ3389"/>
      <c r="CR3389"/>
      <c r="CS3389"/>
      <c r="CT3389"/>
      <c r="CU3389"/>
      <c r="CV3389"/>
    </row>
    <row r="3390" spans="10:100" x14ac:dyDescent="0.25">
      <c r="J3390"/>
      <c r="K3390"/>
      <c r="L3390"/>
      <c r="M3390"/>
      <c r="N3390"/>
      <c r="O3390"/>
      <c r="P3390"/>
      <c r="Q3390"/>
      <c r="R3390"/>
      <c r="S3390"/>
      <c r="T3390"/>
      <c r="U3390"/>
      <c r="V3390"/>
      <c r="W3390"/>
      <c r="X3390"/>
      <c r="Y3390"/>
      <c r="Z3390"/>
      <c r="AA3390"/>
      <c r="AB3390"/>
      <c r="AC3390"/>
      <c r="AD3390"/>
      <c r="AE3390"/>
      <c r="AF3390"/>
      <c r="AG3390"/>
      <c r="AH3390"/>
      <c r="AI3390"/>
      <c r="AJ3390"/>
      <c r="AK3390"/>
      <c r="AL3390"/>
      <c r="AM3390"/>
      <c r="AN3390"/>
      <c r="AO3390"/>
      <c r="AP3390"/>
      <c r="AQ3390"/>
      <c r="AR3390"/>
      <c r="AS3390"/>
      <c r="AT3390"/>
      <c r="AU3390"/>
      <c r="AV3390"/>
      <c r="AW3390"/>
      <c r="AX3390"/>
      <c r="AY3390"/>
      <c r="AZ3390"/>
      <c r="BA3390"/>
      <c r="BB3390"/>
      <c r="BC3390"/>
      <c r="BD3390"/>
      <c r="BE3390"/>
      <c r="BF3390"/>
      <c r="BG3390"/>
      <c r="BH3390"/>
      <c r="BI3390"/>
      <c r="BJ3390"/>
      <c r="BK3390"/>
      <c r="BL3390"/>
      <c r="BM3390"/>
      <c r="BN3390"/>
      <c r="BO3390"/>
      <c r="BP3390"/>
      <c r="BQ3390"/>
      <c r="BR3390"/>
      <c r="BS3390"/>
      <c r="BT3390"/>
      <c r="BU3390"/>
      <c r="BV3390"/>
      <c r="BW3390"/>
      <c r="BX3390"/>
      <c r="BY3390"/>
      <c r="BZ3390"/>
      <c r="CA3390"/>
      <c r="CB3390"/>
      <c r="CC3390"/>
      <c r="CD3390"/>
      <c r="CE3390"/>
      <c r="CF3390"/>
      <c r="CG3390"/>
      <c r="CH3390"/>
      <c r="CI3390"/>
      <c r="CJ3390"/>
      <c r="CK3390"/>
      <c r="CL3390"/>
      <c r="CM3390"/>
      <c r="CN3390"/>
      <c r="CO3390"/>
      <c r="CP3390"/>
      <c r="CQ3390"/>
      <c r="CR3390"/>
      <c r="CS3390"/>
      <c r="CT3390"/>
      <c r="CU3390"/>
      <c r="CV3390"/>
    </row>
    <row r="3391" spans="10:100" x14ac:dyDescent="0.25">
      <c r="J3391"/>
      <c r="K3391"/>
      <c r="L3391"/>
      <c r="M3391"/>
      <c r="N3391"/>
      <c r="O3391"/>
      <c r="P3391"/>
      <c r="Q3391"/>
      <c r="R3391"/>
      <c r="S3391"/>
      <c r="T3391"/>
      <c r="U3391"/>
      <c r="V3391"/>
      <c r="W3391"/>
      <c r="X3391"/>
      <c r="Y3391"/>
      <c r="Z3391"/>
      <c r="AA3391"/>
      <c r="AB3391"/>
      <c r="AC3391"/>
      <c r="AD3391"/>
      <c r="AE3391"/>
      <c r="AF3391"/>
      <c r="AG3391"/>
      <c r="AH3391"/>
      <c r="AI3391"/>
      <c r="AJ3391"/>
      <c r="AK3391"/>
      <c r="AL3391"/>
      <c r="AM3391"/>
      <c r="AN3391"/>
      <c r="AO3391"/>
      <c r="AP3391"/>
      <c r="AQ3391"/>
      <c r="AR3391"/>
      <c r="AS3391"/>
      <c r="AT3391"/>
      <c r="AU3391"/>
      <c r="AV3391"/>
      <c r="AW3391"/>
      <c r="AX3391"/>
      <c r="AY3391"/>
      <c r="AZ3391"/>
      <c r="BA3391"/>
      <c r="BB3391"/>
      <c r="BC3391"/>
      <c r="BD3391"/>
      <c r="BE3391"/>
      <c r="BF3391"/>
      <c r="BG3391"/>
      <c r="BH3391"/>
      <c r="BI3391"/>
      <c r="BJ3391"/>
      <c r="BK3391"/>
      <c r="BL3391"/>
      <c r="BM3391"/>
      <c r="BN3391"/>
      <c r="BO3391"/>
      <c r="BP3391"/>
      <c r="BQ3391"/>
      <c r="BR3391"/>
      <c r="BS3391"/>
      <c r="BT3391"/>
      <c r="BU3391"/>
      <c r="BV3391"/>
      <c r="BW3391"/>
      <c r="BX3391"/>
      <c r="BY3391"/>
      <c r="BZ3391"/>
      <c r="CA3391"/>
      <c r="CB3391"/>
      <c r="CC3391"/>
      <c r="CD3391"/>
      <c r="CE3391"/>
      <c r="CF3391"/>
      <c r="CG3391"/>
      <c r="CH3391"/>
      <c r="CI3391"/>
      <c r="CJ3391"/>
      <c r="CK3391"/>
      <c r="CL3391"/>
      <c r="CM3391"/>
      <c r="CN3391"/>
      <c r="CO3391"/>
      <c r="CP3391"/>
      <c r="CQ3391"/>
      <c r="CR3391"/>
      <c r="CS3391"/>
      <c r="CT3391"/>
      <c r="CU3391"/>
      <c r="CV3391"/>
    </row>
    <row r="3392" spans="10:100" x14ac:dyDescent="0.25">
      <c r="J3392"/>
      <c r="K3392"/>
      <c r="L3392"/>
      <c r="M3392"/>
      <c r="N3392"/>
      <c r="O3392"/>
      <c r="P3392"/>
      <c r="Q3392"/>
      <c r="R3392"/>
      <c r="S3392"/>
      <c r="T3392"/>
      <c r="U3392"/>
      <c r="V3392"/>
      <c r="W3392"/>
      <c r="X3392"/>
      <c r="Y3392"/>
      <c r="Z3392"/>
      <c r="AA3392"/>
      <c r="AB3392"/>
      <c r="AC3392"/>
      <c r="AD3392"/>
      <c r="AE3392"/>
      <c r="AF3392"/>
      <c r="AG3392"/>
      <c r="AH3392"/>
      <c r="AI3392"/>
      <c r="AJ3392"/>
      <c r="AK3392"/>
      <c r="AL3392"/>
      <c r="AM3392"/>
      <c r="AN3392"/>
      <c r="AO3392"/>
      <c r="AP3392"/>
      <c r="AQ3392"/>
      <c r="AR3392"/>
      <c r="AS3392"/>
      <c r="AT3392"/>
      <c r="AU3392"/>
      <c r="AV3392"/>
      <c r="AW3392"/>
      <c r="AX3392"/>
      <c r="AY3392"/>
      <c r="AZ3392"/>
      <c r="BA3392"/>
      <c r="BB3392"/>
      <c r="BC3392"/>
      <c r="BD3392"/>
      <c r="BE3392"/>
      <c r="BF3392"/>
      <c r="BG3392"/>
      <c r="BH3392"/>
      <c r="BI3392"/>
      <c r="BJ3392"/>
      <c r="BK3392"/>
      <c r="BL3392"/>
      <c r="BM3392"/>
      <c r="BN3392"/>
      <c r="BO3392"/>
      <c r="BP3392"/>
      <c r="BQ3392"/>
      <c r="BR3392"/>
      <c r="BS3392"/>
      <c r="BT3392"/>
      <c r="BU3392"/>
      <c r="BV3392"/>
      <c r="BW3392"/>
      <c r="BX3392"/>
      <c r="BY3392"/>
      <c r="BZ3392"/>
      <c r="CA3392"/>
      <c r="CB3392"/>
      <c r="CC3392"/>
      <c r="CD3392"/>
      <c r="CE3392"/>
      <c r="CF3392"/>
      <c r="CG3392"/>
      <c r="CH3392"/>
      <c r="CI3392"/>
      <c r="CJ3392"/>
      <c r="CK3392"/>
      <c r="CL3392"/>
      <c r="CM3392"/>
      <c r="CN3392"/>
      <c r="CO3392"/>
      <c r="CP3392"/>
      <c r="CQ3392"/>
      <c r="CR3392"/>
      <c r="CS3392"/>
      <c r="CT3392"/>
      <c r="CU3392"/>
      <c r="CV3392"/>
    </row>
    <row r="3393" spans="10:100" x14ac:dyDescent="0.25">
      <c r="J3393"/>
      <c r="K3393"/>
      <c r="L3393"/>
      <c r="M3393"/>
      <c r="N3393"/>
      <c r="O3393"/>
      <c r="P3393"/>
      <c r="Q3393"/>
      <c r="R3393"/>
      <c r="S3393"/>
      <c r="T3393"/>
      <c r="U3393"/>
      <c r="V3393"/>
      <c r="W3393"/>
      <c r="X3393"/>
      <c r="Y3393"/>
      <c r="Z3393"/>
      <c r="AA3393"/>
      <c r="AB3393"/>
      <c r="AC3393"/>
      <c r="AD3393"/>
      <c r="AE3393"/>
      <c r="AF3393"/>
      <c r="AG3393"/>
      <c r="AH3393"/>
      <c r="AI3393"/>
      <c r="AJ3393"/>
      <c r="AK3393"/>
      <c r="AL3393"/>
      <c r="AM3393"/>
      <c r="AN3393"/>
      <c r="AO3393"/>
      <c r="AP3393"/>
      <c r="AQ3393"/>
      <c r="AR3393"/>
      <c r="AS3393"/>
      <c r="AT3393"/>
      <c r="AU3393"/>
      <c r="AV3393"/>
      <c r="AW3393"/>
      <c r="AX3393"/>
      <c r="AY3393"/>
      <c r="AZ3393"/>
      <c r="BA3393"/>
      <c r="BB3393"/>
      <c r="BC3393"/>
      <c r="BD3393"/>
      <c r="BE3393"/>
      <c r="BF3393"/>
      <c r="BG3393"/>
      <c r="BH3393"/>
      <c r="BI3393"/>
      <c r="BJ3393"/>
      <c r="BK3393"/>
      <c r="BL3393"/>
      <c r="BM3393"/>
      <c r="BN3393"/>
      <c r="BO3393"/>
      <c r="BP3393"/>
      <c r="BQ3393"/>
      <c r="BR3393"/>
      <c r="BS3393"/>
      <c r="BT3393"/>
      <c r="BU3393"/>
      <c r="BV3393"/>
      <c r="BW3393"/>
      <c r="BX3393"/>
      <c r="BY3393"/>
      <c r="BZ3393"/>
      <c r="CA3393"/>
      <c r="CB3393"/>
      <c r="CC3393"/>
      <c r="CD3393"/>
      <c r="CE3393"/>
      <c r="CF3393"/>
      <c r="CG3393"/>
      <c r="CH3393"/>
      <c r="CI3393"/>
      <c r="CJ3393"/>
      <c r="CK3393"/>
      <c r="CL3393"/>
      <c r="CM3393"/>
      <c r="CN3393"/>
      <c r="CO3393"/>
      <c r="CP3393"/>
      <c r="CQ3393"/>
      <c r="CR3393"/>
      <c r="CS3393"/>
      <c r="CT3393"/>
      <c r="CU3393"/>
      <c r="CV3393"/>
    </row>
    <row r="3394" spans="10:100" x14ac:dyDescent="0.25">
      <c r="J3394"/>
      <c r="K3394"/>
      <c r="L3394"/>
      <c r="M3394"/>
      <c r="N3394"/>
      <c r="O3394"/>
      <c r="P3394"/>
      <c r="Q3394"/>
      <c r="R3394"/>
      <c r="S3394"/>
      <c r="T3394"/>
      <c r="U3394"/>
      <c r="V3394"/>
      <c r="W3394"/>
      <c r="X3394"/>
      <c r="Y3394"/>
      <c r="Z3394"/>
      <c r="AA3394"/>
      <c r="AB3394"/>
      <c r="AC3394"/>
      <c r="AD3394"/>
      <c r="AE3394"/>
      <c r="AF3394"/>
      <c r="AG3394"/>
      <c r="AH3394"/>
      <c r="AI3394"/>
      <c r="AJ3394"/>
      <c r="AK3394"/>
      <c r="AL3394"/>
      <c r="AM3394"/>
      <c r="AN3394"/>
      <c r="AO3394"/>
      <c r="AP3394"/>
      <c r="AQ3394"/>
      <c r="AR3394"/>
      <c r="AS3394"/>
      <c r="AT3394"/>
      <c r="AU3394"/>
      <c r="AV3394"/>
      <c r="AW3394"/>
      <c r="AX3394"/>
      <c r="AY3394"/>
      <c r="AZ3394"/>
      <c r="BA3394"/>
      <c r="BB3394"/>
      <c r="BC3394"/>
      <c r="BD3394"/>
      <c r="BE3394"/>
      <c r="BF3394"/>
      <c r="BG3394"/>
      <c r="BH3394"/>
      <c r="BI3394"/>
      <c r="BJ3394"/>
      <c r="BK3394"/>
      <c r="BL3394"/>
      <c r="BM3394"/>
      <c r="BN3394"/>
      <c r="BO3394"/>
      <c r="BP3394"/>
      <c r="BQ3394"/>
      <c r="BR3394"/>
      <c r="BS3394"/>
      <c r="BT3394"/>
      <c r="BU3394"/>
      <c r="BV3394"/>
      <c r="BW3394"/>
      <c r="BX3394"/>
      <c r="BY3394"/>
      <c r="BZ3394"/>
      <c r="CA3394"/>
      <c r="CB3394"/>
      <c r="CC3394"/>
      <c r="CD3394"/>
      <c r="CE3394"/>
      <c r="CF3394"/>
      <c r="CG3394"/>
      <c r="CH3394"/>
      <c r="CI3394"/>
      <c r="CJ3394"/>
      <c r="CK3394"/>
      <c r="CL3394"/>
      <c r="CM3394"/>
      <c r="CN3394"/>
      <c r="CO3394"/>
      <c r="CP3394"/>
      <c r="CQ3394"/>
      <c r="CR3394"/>
      <c r="CS3394"/>
      <c r="CT3394"/>
      <c r="CU3394"/>
      <c r="CV3394"/>
    </row>
    <row r="3395" spans="10:100" x14ac:dyDescent="0.25">
      <c r="J3395"/>
      <c r="K3395"/>
      <c r="L3395"/>
      <c r="M3395"/>
      <c r="N3395"/>
      <c r="O3395"/>
      <c r="P3395"/>
      <c r="Q3395"/>
      <c r="R3395"/>
      <c r="S3395"/>
      <c r="T3395"/>
      <c r="U3395"/>
      <c r="V3395"/>
      <c r="W3395"/>
      <c r="X3395"/>
      <c r="Y3395"/>
      <c r="Z3395"/>
      <c r="AA3395"/>
      <c r="AB3395"/>
      <c r="AC3395"/>
      <c r="AD3395"/>
      <c r="AE3395"/>
      <c r="AF3395"/>
      <c r="AG3395"/>
      <c r="AH3395"/>
      <c r="AI3395"/>
      <c r="AJ3395"/>
      <c r="AK3395"/>
      <c r="AL3395"/>
      <c r="AM3395"/>
      <c r="AN3395"/>
      <c r="AO3395"/>
      <c r="AP3395"/>
      <c r="AQ3395"/>
      <c r="AR3395"/>
      <c r="AS3395"/>
      <c r="AT3395"/>
      <c r="AU3395"/>
      <c r="AV3395"/>
      <c r="AW3395"/>
      <c r="AX3395"/>
      <c r="AY3395"/>
      <c r="AZ3395"/>
      <c r="BA3395"/>
      <c r="BB3395"/>
      <c r="BC3395"/>
      <c r="BD3395"/>
      <c r="BE3395"/>
      <c r="BF3395"/>
      <c r="BG3395"/>
      <c r="BH3395"/>
      <c r="BI3395"/>
      <c r="BJ3395"/>
      <c r="BK3395"/>
      <c r="BL3395"/>
      <c r="BM3395"/>
      <c r="BN3395"/>
      <c r="BO3395"/>
      <c r="BP3395"/>
      <c r="BQ3395"/>
      <c r="BR3395"/>
      <c r="BS3395"/>
      <c r="BT3395"/>
      <c r="BU3395"/>
      <c r="BV3395"/>
      <c r="BW3395"/>
      <c r="BX3395"/>
      <c r="BY3395"/>
      <c r="BZ3395"/>
      <c r="CA3395"/>
      <c r="CB3395"/>
      <c r="CC3395"/>
      <c r="CD3395"/>
      <c r="CE3395"/>
      <c r="CF3395"/>
      <c r="CG3395"/>
      <c r="CH3395"/>
      <c r="CI3395"/>
      <c r="CJ3395"/>
      <c r="CK3395"/>
      <c r="CL3395"/>
      <c r="CM3395"/>
      <c r="CN3395"/>
      <c r="CO3395"/>
      <c r="CP3395"/>
      <c r="CQ3395"/>
      <c r="CR3395"/>
      <c r="CS3395"/>
      <c r="CT3395"/>
      <c r="CU3395"/>
      <c r="CV3395"/>
    </row>
    <row r="3396" spans="10:100" x14ac:dyDescent="0.25">
      <c r="J3396"/>
      <c r="K3396"/>
      <c r="L3396"/>
      <c r="M3396"/>
      <c r="N3396"/>
      <c r="O3396"/>
      <c r="P3396"/>
      <c r="Q3396"/>
      <c r="R3396"/>
      <c r="S3396"/>
      <c r="T3396"/>
      <c r="U3396"/>
      <c r="V3396"/>
      <c r="W3396"/>
      <c r="X3396"/>
      <c r="Y3396"/>
      <c r="Z3396"/>
      <c r="AA3396"/>
      <c r="AB3396"/>
      <c r="AC3396"/>
      <c r="AD3396"/>
      <c r="AE3396"/>
      <c r="AF3396"/>
      <c r="AG3396"/>
      <c r="AH3396"/>
      <c r="AI3396"/>
      <c r="AJ3396"/>
      <c r="AK3396"/>
      <c r="AL3396"/>
      <c r="AM3396"/>
      <c r="AN3396"/>
      <c r="AO3396"/>
      <c r="AP3396"/>
      <c r="AQ3396"/>
      <c r="AR3396"/>
      <c r="AS3396"/>
      <c r="AT3396"/>
      <c r="AU3396"/>
      <c r="AV3396"/>
      <c r="AW3396"/>
      <c r="AX3396"/>
      <c r="AY3396"/>
      <c r="AZ3396"/>
      <c r="BA3396"/>
      <c r="BB3396"/>
      <c r="BC3396"/>
      <c r="BD3396"/>
      <c r="BE3396"/>
      <c r="BF3396"/>
      <c r="BG3396"/>
      <c r="BH3396"/>
      <c r="BI3396"/>
      <c r="BJ3396"/>
      <c r="BK3396"/>
      <c r="BL3396"/>
      <c r="BM3396"/>
      <c r="BN3396"/>
      <c r="BO3396"/>
      <c r="BP3396"/>
      <c r="BQ3396"/>
      <c r="BR3396"/>
      <c r="BS3396"/>
      <c r="BT3396"/>
      <c r="BU3396"/>
      <c r="BV3396"/>
      <c r="BW3396"/>
      <c r="BX3396"/>
      <c r="BY3396"/>
      <c r="BZ3396"/>
      <c r="CA3396"/>
      <c r="CB3396"/>
      <c r="CC3396"/>
      <c r="CD3396"/>
      <c r="CE3396"/>
      <c r="CF3396"/>
      <c r="CG3396"/>
      <c r="CH3396"/>
      <c r="CI3396"/>
      <c r="CJ3396"/>
      <c r="CK3396"/>
      <c r="CL3396"/>
      <c r="CM3396"/>
      <c r="CN3396"/>
      <c r="CO3396"/>
      <c r="CP3396"/>
      <c r="CQ3396"/>
      <c r="CR3396"/>
      <c r="CS3396"/>
      <c r="CT3396"/>
      <c r="CU3396"/>
      <c r="CV3396"/>
    </row>
    <row r="3397" spans="10:100" x14ac:dyDescent="0.25">
      <c r="J3397"/>
      <c r="K3397"/>
      <c r="L3397"/>
      <c r="M3397"/>
      <c r="N3397"/>
      <c r="O3397"/>
      <c r="P3397"/>
      <c r="Q3397"/>
      <c r="R3397"/>
      <c r="S3397"/>
      <c r="T3397"/>
      <c r="U3397"/>
      <c r="V3397"/>
      <c r="W3397"/>
      <c r="X3397"/>
      <c r="Y3397"/>
      <c r="Z3397"/>
      <c r="AA3397"/>
      <c r="AB3397"/>
      <c r="AC3397"/>
      <c r="AD3397"/>
      <c r="AE3397"/>
      <c r="AF3397"/>
      <c r="AG3397"/>
      <c r="AH3397"/>
      <c r="AI3397"/>
      <c r="AJ3397"/>
      <c r="AK3397"/>
      <c r="AL3397"/>
      <c r="AM3397"/>
      <c r="AN3397"/>
      <c r="AO3397"/>
      <c r="AP3397"/>
      <c r="AQ3397"/>
      <c r="AR3397"/>
      <c r="AS3397"/>
      <c r="AT3397"/>
      <c r="AU3397"/>
      <c r="AV3397"/>
      <c r="AW3397"/>
      <c r="AX3397"/>
      <c r="AY3397"/>
      <c r="AZ3397"/>
      <c r="BA3397"/>
      <c r="BB3397"/>
      <c r="BC3397"/>
      <c r="BD3397"/>
      <c r="BE3397"/>
      <c r="BF3397"/>
      <c r="BG3397"/>
      <c r="BH3397"/>
      <c r="BI3397"/>
      <c r="BJ3397"/>
      <c r="BK3397"/>
      <c r="BL3397"/>
      <c r="BM3397"/>
      <c r="BN3397"/>
      <c r="BO3397"/>
      <c r="BP3397"/>
      <c r="BQ3397"/>
      <c r="BR3397"/>
      <c r="BS3397"/>
      <c r="BT3397"/>
      <c r="BU3397"/>
      <c r="BV3397"/>
      <c r="BW3397"/>
      <c r="BX3397"/>
      <c r="BY3397"/>
      <c r="BZ3397"/>
      <c r="CA3397"/>
      <c r="CB3397"/>
      <c r="CC3397"/>
      <c r="CD3397"/>
      <c r="CE3397"/>
      <c r="CF3397"/>
      <c r="CG3397"/>
      <c r="CH3397"/>
      <c r="CI3397"/>
      <c r="CJ3397"/>
      <c r="CK3397"/>
      <c r="CL3397"/>
      <c r="CM3397"/>
      <c r="CN3397"/>
      <c r="CO3397"/>
      <c r="CP3397"/>
      <c r="CQ3397"/>
      <c r="CR3397"/>
      <c r="CS3397"/>
      <c r="CT3397"/>
      <c r="CU3397"/>
      <c r="CV3397"/>
    </row>
    <row r="3398" spans="10:100" x14ac:dyDescent="0.25">
      <c r="J3398"/>
      <c r="K3398"/>
      <c r="L3398"/>
      <c r="M3398"/>
      <c r="N3398"/>
      <c r="O3398"/>
      <c r="P3398"/>
      <c r="Q3398"/>
      <c r="R3398"/>
      <c r="S3398"/>
      <c r="T3398"/>
      <c r="U3398"/>
      <c r="V3398"/>
      <c r="W3398"/>
      <c r="X3398"/>
      <c r="Y3398"/>
      <c r="Z3398"/>
      <c r="AA3398"/>
      <c r="AB3398"/>
      <c r="AC3398"/>
      <c r="AD3398"/>
      <c r="AE3398"/>
      <c r="AF3398"/>
      <c r="AG3398"/>
      <c r="AH3398"/>
      <c r="AI3398"/>
      <c r="AJ3398"/>
      <c r="AK3398"/>
      <c r="AL3398"/>
      <c r="AM3398"/>
      <c r="AN3398"/>
      <c r="AO3398"/>
      <c r="AP3398"/>
      <c r="AQ3398"/>
      <c r="AR3398"/>
      <c r="AS3398"/>
      <c r="AT3398"/>
      <c r="AU3398"/>
      <c r="AV3398"/>
      <c r="AW3398"/>
      <c r="AX3398"/>
      <c r="AY3398"/>
      <c r="AZ3398"/>
      <c r="BA3398"/>
      <c r="BB3398"/>
      <c r="BC3398"/>
      <c r="BD3398"/>
      <c r="BE3398"/>
      <c r="BF3398"/>
      <c r="BG3398"/>
      <c r="BH3398"/>
      <c r="BI3398"/>
      <c r="BJ3398"/>
      <c r="BK3398"/>
      <c r="BL3398"/>
      <c r="BM3398"/>
      <c r="BN3398"/>
      <c r="BO3398"/>
      <c r="BP3398"/>
      <c r="BQ3398"/>
      <c r="BR3398"/>
      <c r="BS3398"/>
      <c r="BT3398"/>
      <c r="BU3398"/>
      <c r="BV3398"/>
      <c r="BW3398"/>
      <c r="BX3398"/>
      <c r="BY3398"/>
      <c r="BZ3398"/>
      <c r="CA3398"/>
      <c r="CB3398"/>
      <c r="CC3398"/>
      <c r="CD3398"/>
      <c r="CE3398"/>
      <c r="CF3398"/>
      <c r="CG3398"/>
      <c r="CH3398"/>
      <c r="CI3398"/>
      <c r="CJ3398"/>
      <c r="CK3398"/>
      <c r="CL3398"/>
      <c r="CM3398"/>
      <c r="CN3398"/>
      <c r="CO3398"/>
      <c r="CP3398"/>
      <c r="CQ3398"/>
      <c r="CR3398"/>
      <c r="CS3398"/>
      <c r="CT3398"/>
      <c r="CU3398"/>
      <c r="CV3398"/>
    </row>
    <row r="3399" spans="10:100" x14ac:dyDescent="0.25">
      <c r="J3399"/>
      <c r="K3399"/>
      <c r="L3399"/>
      <c r="M3399"/>
      <c r="N3399"/>
      <c r="O3399"/>
      <c r="P3399"/>
      <c r="Q3399"/>
      <c r="R3399"/>
      <c r="S3399"/>
      <c r="T3399"/>
      <c r="U3399"/>
      <c r="V3399"/>
      <c r="W3399"/>
      <c r="X3399"/>
      <c r="Y3399"/>
      <c r="Z3399"/>
      <c r="AA3399"/>
      <c r="AB3399"/>
      <c r="AC3399"/>
      <c r="AD3399"/>
      <c r="AE3399"/>
      <c r="AF3399"/>
      <c r="AG3399"/>
      <c r="AH3399"/>
      <c r="AI3399"/>
      <c r="AJ3399"/>
      <c r="AK3399"/>
      <c r="AL3399"/>
      <c r="AM3399"/>
      <c r="AN3399"/>
      <c r="AO3399"/>
      <c r="AP3399"/>
      <c r="AQ3399"/>
      <c r="AR3399"/>
      <c r="AS3399"/>
      <c r="AT3399"/>
      <c r="AU3399"/>
      <c r="AV3399"/>
      <c r="AW3399"/>
      <c r="AX3399"/>
      <c r="AY3399"/>
      <c r="AZ3399"/>
      <c r="BA3399"/>
      <c r="BB3399"/>
      <c r="BC3399"/>
      <c r="BD3399"/>
      <c r="BE3399"/>
      <c r="BF3399"/>
      <c r="BG3399"/>
      <c r="BH3399"/>
      <c r="BI3399"/>
      <c r="BJ3399"/>
      <c r="BK3399"/>
      <c r="BL3399"/>
      <c r="BM3399"/>
      <c r="BN3399"/>
      <c r="BO3399"/>
      <c r="BP3399"/>
      <c r="BQ3399"/>
      <c r="BR3399"/>
      <c r="BS3399"/>
      <c r="BT3399"/>
      <c r="BU3399"/>
      <c r="BV3399"/>
      <c r="BW3399"/>
      <c r="BX3399"/>
      <c r="BY3399"/>
      <c r="BZ3399"/>
      <c r="CA3399"/>
      <c r="CB3399"/>
      <c r="CC3399"/>
      <c r="CD3399"/>
      <c r="CE3399"/>
      <c r="CF3399"/>
      <c r="CG3399"/>
      <c r="CH3399"/>
      <c r="CI3399"/>
      <c r="CJ3399"/>
      <c r="CK3399"/>
      <c r="CL3399"/>
      <c r="CM3399"/>
      <c r="CN3399"/>
      <c r="CO3399"/>
      <c r="CP3399"/>
      <c r="CQ3399"/>
      <c r="CR3399"/>
      <c r="CS3399"/>
      <c r="CT3399"/>
      <c r="CU3399"/>
      <c r="CV3399"/>
    </row>
    <row r="3400" spans="10:100" x14ac:dyDescent="0.25">
      <c r="J3400"/>
      <c r="K3400"/>
      <c r="L3400"/>
      <c r="M3400"/>
      <c r="N3400"/>
      <c r="O3400"/>
      <c r="P3400"/>
      <c r="Q3400"/>
      <c r="R3400"/>
      <c r="S3400"/>
      <c r="T3400"/>
      <c r="U3400"/>
      <c r="V3400"/>
      <c r="W3400"/>
      <c r="X3400"/>
      <c r="Y3400"/>
      <c r="Z3400"/>
      <c r="AA3400"/>
      <c r="AB3400"/>
      <c r="AC3400"/>
      <c r="AD3400"/>
      <c r="AE3400"/>
      <c r="AF3400"/>
      <c r="AG3400"/>
      <c r="AH3400"/>
      <c r="AI3400"/>
      <c r="AJ3400"/>
      <c r="AK3400"/>
      <c r="AL3400"/>
      <c r="AM3400"/>
      <c r="AN3400"/>
      <c r="AO3400"/>
      <c r="AP3400"/>
      <c r="AQ3400"/>
      <c r="AR3400"/>
      <c r="AS3400"/>
      <c r="AT3400"/>
      <c r="AU3400"/>
      <c r="AV3400"/>
      <c r="AW3400"/>
      <c r="AX3400"/>
      <c r="AY3400"/>
      <c r="AZ3400"/>
      <c r="BA3400"/>
      <c r="BB3400"/>
      <c r="BC3400"/>
      <c r="BD3400"/>
      <c r="BE3400"/>
      <c r="BF3400"/>
      <c r="BG3400"/>
      <c r="BH3400"/>
      <c r="BI3400"/>
      <c r="BJ3400"/>
      <c r="BK3400"/>
      <c r="BL3400"/>
      <c r="BM3400"/>
      <c r="BN3400"/>
      <c r="BO3400"/>
      <c r="BP3400"/>
      <c r="BQ3400"/>
      <c r="BR3400"/>
      <c r="BS3400"/>
      <c r="BT3400"/>
      <c r="BU3400"/>
      <c r="BV3400"/>
      <c r="BW3400"/>
      <c r="BX3400"/>
      <c r="BY3400"/>
      <c r="BZ3400"/>
      <c r="CA3400"/>
      <c r="CB3400"/>
      <c r="CC3400"/>
      <c r="CD3400"/>
      <c r="CE3400"/>
      <c r="CF3400"/>
      <c r="CG3400"/>
      <c r="CH3400"/>
      <c r="CI3400"/>
      <c r="CJ3400"/>
      <c r="CK3400"/>
      <c r="CL3400"/>
      <c r="CM3400"/>
      <c r="CN3400"/>
      <c r="CO3400"/>
      <c r="CP3400"/>
      <c r="CQ3400"/>
      <c r="CR3400"/>
      <c r="CS3400"/>
      <c r="CT3400"/>
      <c r="CU3400"/>
      <c r="CV3400"/>
    </row>
    <row r="3401" spans="10:100" x14ac:dyDescent="0.25">
      <c r="J3401"/>
      <c r="K3401"/>
      <c r="L3401"/>
      <c r="M3401"/>
      <c r="N3401"/>
      <c r="O3401"/>
      <c r="P3401"/>
      <c r="Q3401"/>
      <c r="R3401"/>
      <c r="S3401"/>
      <c r="T3401"/>
      <c r="U3401"/>
      <c r="V3401"/>
      <c r="W3401"/>
      <c r="X3401"/>
      <c r="Y3401"/>
      <c r="Z3401"/>
      <c r="AA3401"/>
      <c r="AB3401"/>
      <c r="AC3401"/>
      <c r="AD3401"/>
      <c r="AE3401"/>
      <c r="AF3401"/>
      <c r="AG3401"/>
      <c r="AH3401"/>
      <c r="AI3401"/>
      <c r="AJ3401"/>
      <c r="AK3401"/>
      <c r="AL3401"/>
      <c r="AM3401"/>
      <c r="AN3401"/>
      <c r="AO3401"/>
      <c r="AP3401"/>
      <c r="AQ3401"/>
      <c r="AR3401"/>
      <c r="AS3401"/>
      <c r="AT3401"/>
      <c r="AU3401"/>
      <c r="AV3401"/>
      <c r="AW3401"/>
      <c r="AX3401"/>
      <c r="AY3401"/>
      <c r="AZ3401"/>
      <c r="BA3401"/>
      <c r="BB3401"/>
      <c r="BC3401"/>
      <c r="BD3401"/>
      <c r="BE3401"/>
      <c r="BF3401"/>
      <c r="BG3401"/>
      <c r="BH3401"/>
      <c r="BI3401"/>
      <c r="BJ3401"/>
      <c r="BK3401"/>
      <c r="BL3401"/>
      <c r="BM3401"/>
      <c r="BN3401"/>
      <c r="BO3401"/>
      <c r="BP3401"/>
      <c r="BQ3401"/>
      <c r="BR3401"/>
      <c r="BS3401"/>
      <c r="BT3401"/>
      <c r="BU3401"/>
      <c r="BV3401"/>
      <c r="BW3401"/>
      <c r="BX3401"/>
      <c r="BY3401"/>
      <c r="BZ3401"/>
      <c r="CA3401"/>
      <c r="CB3401"/>
      <c r="CC3401"/>
      <c r="CD3401"/>
      <c r="CE3401"/>
      <c r="CF3401"/>
      <c r="CG3401"/>
      <c r="CH3401"/>
      <c r="CI3401"/>
      <c r="CJ3401"/>
      <c r="CK3401"/>
      <c r="CL3401"/>
      <c r="CM3401"/>
      <c r="CN3401"/>
      <c r="CO3401"/>
      <c r="CP3401"/>
      <c r="CQ3401"/>
      <c r="CR3401"/>
      <c r="CS3401"/>
      <c r="CT3401"/>
      <c r="CU3401"/>
      <c r="CV3401"/>
    </row>
    <row r="3402" spans="10:100" x14ac:dyDescent="0.25">
      <c r="J3402"/>
      <c r="K3402"/>
      <c r="L3402"/>
      <c r="M3402"/>
      <c r="N3402"/>
      <c r="O3402"/>
      <c r="P3402"/>
      <c r="Q3402"/>
      <c r="R3402"/>
      <c r="S3402"/>
      <c r="T3402"/>
      <c r="U3402"/>
      <c r="V3402"/>
      <c r="W3402"/>
      <c r="X3402"/>
      <c r="Y3402"/>
      <c r="Z3402"/>
      <c r="AA3402"/>
      <c r="AB3402"/>
      <c r="AC3402"/>
      <c r="AD3402"/>
      <c r="AE3402"/>
      <c r="AF3402"/>
      <c r="AG3402"/>
      <c r="AH3402"/>
      <c r="AI3402"/>
      <c r="AJ3402"/>
      <c r="AK3402"/>
      <c r="AL3402"/>
      <c r="AM3402"/>
      <c r="AN3402"/>
      <c r="AO3402"/>
      <c r="AP3402"/>
      <c r="AQ3402"/>
      <c r="AR3402"/>
      <c r="AS3402"/>
      <c r="AT3402"/>
      <c r="AU3402"/>
      <c r="AV3402"/>
      <c r="AW3402"/>
      <c r="AX3402"/>
      <c r="AY3402"/>
      <c r="AZ3402"/>
      <c r="BA3402"/>
      <c r="BB3402"/>
      <c r="BC3402"/>
      <c r="BD3402"/>
      <c r="BE3402"/>
      <c r="BF3402"/>
      <c r="BG3402"/>
      <c r="BH3402"/>
      <c r="BI3402"/>
      <c r="BJ3402"/>
      <c r="BK3402"/>
      <c r="BL3402"/>
      <c r="BM3402"/>
      <c r="BN3402"/>
      <c r="BO3402"/>
      <c r="BP3402"/>
      <c r="BQ3402"/>
      <c r="BR3402"/>
      <c r="BS3402"/>
      <c r="BT3402"/>
      <c r="BU3402"/>
      <c r="BV3402"/>
      <c r="BW3402"/>
      <c r="BX3402"/>
      <c r="BY3402"/>
      <c r="BZ3402"/>
      <c r="CA3402"/>
      <c r="CB3402"/>
      <c r="CC3402"/>
      <c r="CD3402"/>
      <c r="CE3402"/>
      <c r="CF3402"/>
      <c r="CG3402"/>
      <c r="CH3402"/>
      <c r="CI3402"/>
      <c r="CJ3402"/>
      <c r="CK3402"/>
      <c r="CL3402"/>
      <c r="CM3402"/>
      <c r="CN3402"/>
      <c r="CO3402"/>
      <c r="CP3402"/>
      <c r="CQ3402"/>
      <c r="CR3402"/>
      <c r="CS3402"/>
      <c r="CT3402"/>
      <c r="CU3402"/>
      <c r="CV3402"/>
    </row>
    <row r="3403" spans="10:100" x14ac:dyDescent="0.25">
      <c r="J3403"/>
      <c r="K3403"/>
      <c r="L3403"/>
      <c r="M3403"/>
      <c r="N3403"/>
      <c r="O3403"/>
      <c r="P3403"/>
      <c r="Q3403"/>
      <c r="R3403"/>
      <c r="S3403"/>
      <c r="T3403"/>
      <c r="U3403"/>
      <c r="V3403"/>
      <c r="W3403"/>
      <c r="X3403"/>
      <c r="Y3403"/>
      <c r="Z3403"/>
      <c r="AA3403"/>
      <c r="AB3403"/>
      <c r="AC3403"/>
      <c r="AD3403"/>
      <c r="AE3403"/>
      <c r="AF3403"/>
      <c r="AG3403"/>
      <c r="AH3403"/>
      <c r="AI3403"/>
      <c r="AJ3403"/>
      <c r="AK3403"/>
      <c r="AL3403"/>
      <c r="AM3403"/>
      <c r="AN3403"/>
      <c r="AO3403"/>
      <c r="AP3403"/>
      <c r="AQ3403"/>
      <c r="AR3403"/>
      <c r="AS3403"/>
      <c r="AT3403"/>
      <c r="AU3403"/>
      <c r="AV3403"/>
      <c r="AW3403"/>
      <c r="AX3403"/>
      <c r="AY3403"/>
      <c r="AZ3403"/>
      <c r="BA3403"/>
      <c r="BB3403"/>
      <c r="BC3403"/>
      <c r="BD3403"/>
      <c r="BE3403"/>
      <c r="BF3403"/>
      <c r="BG3403"/>
      <c r="BH3403"/>
      <c r="BI3403"/>
      <c r="BJ3403"/>
      <c r="BK3403"/>
      <c r="BL3403"/>
      <c r="BM3403"/>
      <c r="BN3403"/>
      <c r="BO3403"/>
      <c r="BP3403"/>
      <c r="BQ3403"/>
      <c r="BR3403"/>
      <c r="BS3403"/>
      <c r="BT3403"/>
      <c r="BU3403"/>
      <c r="BV3403"/>
      <c r="BW3403"/>
      <c r="BX3403"/>
      <c r="BY3403"/>
      <c r="BZ3403"/>
      <c r="CA3403"/>
      <c r="CB3403"/>
      <c r="CC3403"/>
      <c r="CD3403"/>
      <c r="CE3403"/>
      <c r="CF3403"/>
      <c r="CG3403"/>
      <c r="CH3403"/>
      <c r="CI3403"/>
      <c r="CJ3403"/>
      <c r="CK3403"/>
      <c r="CL3403"/>
      <c r="CM3403"/>
      <c r="CN3403"/>
      <c r="CO3403"/>
      <c r="CP3403"/>
      <c r="CQ3403"/>
      <c r="CR3403"/>
      <c r="CS3403"/>
      <c r="CT3403"/>
      <c r="CU3403"/>
      <c r="CV3403"/>
    </row>
    <row r="3404" spans="10:100" x14ac:dyDescent="0.25">
      <c r="J3404"/>
      <c r="K3404"/>
      <c r="L3404"/>
      <c r="M3404"/>
      <c r="N3404"/>
      <c r="O3404"/>
      <c r="P3404"/>
      <c r="Q3404"/>
      <c r="R3404"/>
      <c r="S3404"/>
      <c r="T3404"/>
      <c r="U3404"/>
      <c r="V3404"/>
      <c r="W3404"/>
      <c r="X3404"/>
      <c r="Y3404"/>
      <c r="Z3404"/>
      <c r="AA3404"/>
      <c r="AB3404"/>
      <c r="AC3404"/>
      <c r="AD3404"/>
      <c r="AE3404"/>
      <c r="AF3404"/>
      <c r="AG3404"/>
      <c r="AH3404"/>
      <c r="AI3404"/>
      <c r="AJ3404"/>
      <c r="AK3404"/>
      <c r="AL3404"/>
      <c r="AM3404"/>
      <c r="AN3404"/>
      <c r="AO3404"/>
      <c r="AP3404"/>
      <c r="AQ3404"/>
      <c r="AR3404"/>
      <c r="AS3404"/>
      <c r="AT3404"/>
      <c r="AU3404"/>
      <c r="AV3404"/>
      <c r="AW3404"/>
      <c r="AX3404"/>
      <c r="AY3404"/>
      <c r="AZ3404"/>
      <c r="BA3404"/>
      <c r="BB3404"/>
      <c r="BC3404"/>
      <c r="BD3404"/>
      <c r="BE3404"/>
      <c r="BF3404"/>
      <c r="BG3404"/>
      <c r="BH3404"/>
      <c r="BI3404"/>
      <c r="BJ3404"/>
      <c r="BK3404"/>
      <c r="BL3404"/>
      <c r="BM3404"/>
      <c r="BN3404"/>
      <c r="BO3404"/>
      <c r="BP3404"/>
      <c r="BQ3404"/>
      <c r="BR3404"/>
      <c r="BS3404"/>
      <c r="BT3404"/>
      <c r="BU3404"/>
      <c r="BV3404"/>
      <c r="BW3404"/>
      <c r="BX3404"/>
      <c r="BY3404"/>
      <c r="BZ3404"/>
      <c r="CA3404"/>
      <c r="CB3404"/>
      <c r="CC3404"/>
      <c r="CD3404"/>
      <c r="CE3404"/>
      <c r="CF3404"/>
      <c r="CG3404"/>
      <c r="CH3404"/>
      <c r="CI3404"/>
      <c r="CJ3404"/>
      <c r="CK3404"/>
      <c r="CL3404"/>
      <c r="CM3404"/>
      <c r="CN3404"/>
      <c r="CO3404"/>
      <c r="CP3404"/>
      <c r="CQ3404"/>
      <c r="CR3404"/>
      <c r="CS3404"/>
      <c r="CT3404"/>
      <c r="CU3404"/>
      <c r="CV3404"/>
    </row>
    <row r="3405" spans="10:100" x14ac:dyDescent="0.25">
      <c r="J3405"/>
      <c r="K3405"/>
      <c r="L3405"/>
      <c r="M3405"/>
      <c r="N3405"/>
      <c r="O3405"/>
      <c r="P3405"/>
      <c r="Q3405"/>
      <c r="R3405"/>
      <c r="S3405"/>
      <c r="T3405"/>
      <c r="U3405"/>
      <c r="V3405"/>
      <c r="W3405"/>
      <c r="X3405"/>
      <c r="Y3405"/>
      <c r="Z3405"/>
      <c r="AA3405"/>
      <c r="AB3405"/>
      <c r="AC3405"/>
      <c r="AD3405"/>
      <c r="AE3405"/>
      <c r="AF3405"/>
      <c r="AG3405"/>
      <c r="AH3405"/>
      <c r="AI3405"/>
      <c r="AJ3405"/>
      <c r="AK3405"/>
      <c r="AL3405"/>
      <c r="AM3405"/>
      <c r="AN3405"/>
      <c r="AO3405"/>
      <c r="AP3405"/>
      <c r="AQ3405"/>
      <c r="AR3405"/>
      <c r="AS3405"/>
      <c r="AT3405"/>
      <c r="AU3405"/>
      <c r="AV3405"/>
      <c r="AW3405"/>
      <c r="AX3405"/>
      <c r="AY3405"/>
      <c r="AZ3405"/>
      <c r="BA3405"/>
      <c r="BB3405"/>
      <c r="BC3405"/>
      <c r="BD3405"/>
      <c r="BE3405"/>
      <c r="BF3405"/>
      <c r="BG3405"/>
      <c r="BH3405"/>
      <c r="BI3405"/>
      <c r="BJ3405"/>
      <c r="BK3405"/>
      <c r="BL3405"/>
      <c r="BM3405"/>
      <c r="BN3405"/>
      <c r="BO3405"/>
      <c r="BP3405"/>
      <c r="BQ3405"/>
      <c r="BR3405"/>
      <c r="BS3405"/>
      <c r="BT3405"/>
      <c r="BU3405"/>
      <c r="BV3405"/>
      <c r="BW3405"/>
      <c r="BX3405"/>
      <c r="BY3405"/>
      <c r="BZ3405"/>
      <c r="CA3405"/>
      <c r="CB3405"/>
      <c r="CC3405"/>
      <c r="CD3405"/>
      <c r="CE3405"/>
      <c r="CF3405"/>
      <c r="CG3405"/>
      <c r="CH3405"/>
      <c r="CI3405"/>
      <c r="CJ3405"/>
      <c r="CK3405"/>
      <c r="CL3405"/>
      <c r="CM3405"/>
      <c r="CN3405"/>
      <c r="CO3405"/>
      <c r="CP3405"/>
      <c r="CQ3405"/>
      <c r="CR3405"/>
      <c r="CS3405"/>
      <c r="CT3405"/>
      <c r="CU3405"/>
      <c r="CV3405"/>
    </row>
    <row r="3406" spans="10:100" x14ac:dyDescent="0.25">
      <c r="J3406"/>
      <c r="K3406"/>
      <c r="L3406"/>
      <c r="M3406"/>
      <c r="N3406"/>
      <c r="O3406"/>
      <c r="P3406"/>
      <c r="Q3406"/>
      <c r="R3406"/>
      <c r="S3406"/>
      <c r="T3406"/>
      <c r="U3406"/>
      <c r="V3406"/>
      <c r="W3406"/>
      <c r="X3406"/>
      <c r="Y3406"/>
      <c r="Z3406"/>
      <c r="AA3406"/>
      <c r="AB3406"/>
      <c r="AC3406"/>
      <c r="AD3406"/>
      <c r="AE3406"/>
      <c r="AF3406"/>
      <c r="AG3406"/>
      <c r="AH3406"/>
      <c r="AI3406"/>
      <c r="AJ3406"/>
      <c r="AK3406"/>
      <c r="AL3406"/>
      <c r="AM3406"/>
      <c r="AN3406"/>
      <c r="AO3406"/>
      <c r="AP3406"/>
      <c r="AQ3406"/>
      <c r="AR3406"/>
      <c r="AS3406"/>
      <c r="AT3406"/>
      <c r="AU3406"/>
      <c r="AV3406"/>
      <c r="AW3406"/>
      <c r="AX3406"/>
      <c r="AY3406"/>
      <c r="AZ3406"/>
      <c r="BA3406"/>
      <c r="BB3406"/>
      <c r="BC3406"/>
      <c r="BD3406"/>
      <c r="BE3406"/>
      <c r="BF3406"/>
      <c r="BG3406"/>
      <c r="BH3406"/>
      <c r="BI3406"/>
      <c r="BJ3406"/>
      <c r="BK3406"/>
      <c r="BL3406"/>
      <c r="BM3406"/>
      <c r="BN3406"/>
      <c r="BO3406"/>
      <c r="BP3406"/>
      <c r="BQ3406"/>
      <c r="BR3406"/>
      <c r="BS3406"/>
      <c r="BT3406"/>
      <c r="BU3406"/>
      <c r="BV3406"/>
      <c r="BW3406"/>
      <c r="BX3406"/>
      <c r="BY3406"/>
      <c r="BZ3406"/>
      <c r="CA3406"/>
      <c r="CB3406"/>
      <c r="CC3406"/>
      <c r="CD3406"/>
      <c r="CE3406"/>
      <c r="CF3406"/>
      <c r="CG3406"/>
      <c r="CH3406"/>
      <c r="CI3406"/>
      <c r="CJ3406"/>
      <c r="CK3406"/>
      <c r="CL3406"/>
      <c r="CM3406"/>
      <c r="CN3406"/>
      <c r="CO3406"/>
      <c r="CP3406"/>
      <c r="CQ3406"/>
      <c r="CR3406"/>
      <c r="CS3406"/>
      <c r="CT3406"/>
      <c r="CU3406"/>
      <c r="CV3406"/>
    </row>
    <row r="3407" spans="10:100" x14ac:dyDescent="0.25">
      <c r="J3407"/>
      <c r="K3407"/>
      <c r="L3407"/>
      <c r="M3407"/>
      <c r="N3407"/>
      <c r="O3407"/>
      <c r="P3407"/>
      <c r="Q3407"/>
      <c r="R3407"/>
      <c r="S3407"/>
      <c r="T3407"/>
      <c r="U3407"/>
      <c r="V3407"/>
      <c r="W3407"/>
      <c r="X3407"/>
      <c r="Y3407"/>
      <c r="Z3407"/>
      <c r="AA3407"/>
      <c r="AB3407"/>
      <c r="AC3407"/>
      <c r="AD3407"/>
      <c r="AE3407"/>
      <c r="AF3407"/>
      <c r="AG3407"/>
      <c r="AH3407"/>
      <c r="AI3407"/>
      <c r="AJ3407"/>
      <c r="AK3407"/>
      <c r="AL3407"/>
      <c r="AM3407"/>
      <c r="AN3407"/>
      <c r="AO3407"/>
      <c r="AP3407"/>
      <c r="AQ3407"/>
      <c r="AR3407"/>
      <c r="AS3407"/>
      <c r="AT3407"/>
      <c r="AU3407"/>
      <c r="AV3407"/>
      <c r="AW3407"/>
      <c r="AX3407"/>
      <c r="AY3407"/>
      <c r="AZ3407"/>
      <c r="BA3407"/>
      <c r="BB3407"/>
      <c r="BC3407"/>
      <c r="BD3407"/>
      <c r="BE3407"/>
      <c r="BF3407"/>
      <c r="BG3407"/>
      <c r="BH3407"/>
      <c r="BI3407"/>
      <c r="BJ3407"/>
      <c r="BK3407"/>
      <c r="BL3407"/>
      <c r="BM3407"/>
      <c r="BN3407"/>
      <c r="BO3407"/>
      <c r="BP3407"/>
      <c r="BQ3407"/>
      <c r="BR3407"/>
      <c r="BS3407"/>
      <c r="BT3407"/>
      <c r="BU3407"/>
      <c r="BV3407"/>
      <c r="BW3407"/>
      <c r="BX3407"/>
      <c r="BY3407"/>
      <c r="BZ3407"/>
      <c r="CA3407"/>
      <c r="CB3407"/>
      <c r="CC3407"/>
      <c r="CD3407"/>
      <c r="CE3407"/>
      <c r="CF3407"/>
      <c r="CG3407"/>
      <c r="CH3407"/>
      <c r="CI3407"/>
      <c r="CJ3407"/>
      <c r="CK3407"/>
      <c r="CL3407"/>
      <c r="CM3407"/>
      <c r="CN3407"/>
      <c r="CO3407"/>
      <c r="CP3407"/>
      <c r="CQ3407"/>
      <c r="CR3407"/>
      <c r="CS3407"/>
      <c r="CT3407"/>
      <c r="CU3407"/>
      <c r="CV3407"/>
    </row>
    <row r="3408" spans="10:100" x14ac:dyDescent="0.25">
      <c r="J3408"/>
      <c r="K3408"/>
      <c r="L3408"/>
      <c r="M3408"/>
      <c r="N3408"/>
      <c r="O3408"/>
      <c r="P3408"/>
      <c r="Q3408"/>
      <c r="R3408"/>
      <c r="S3408"/>
      <c r="T3408"/>
      <c r="U3408"/>
      <c r="V3408"/>
      <c r="W3408"/>
      <c r="X3408"/>
      <c r="Y3408"/>
      <c r="Z3408"/>
      <c r="AA3408"/>
      <c r="AB3408"/>
      <c r="AC3408"/>
      <c r="AD3408"/>
      <c r="AE3408"/>
      <c r="AF3408"/>
      <c r="AG3408"/>
      <c r="AH3408"/>
      <c r="AI3408"/>
      <c r="AJ3408"/>
      <c r="AK3408"/>
      <c r="AL3408"/>
      <c r="AM3408"/>
      <c r="AN3408"/>
      <c r="AO3408"/>
      <c r="AP3408"/>
      <c r="AQ3408"/>
      <c r="AR3408"/>
      <c r="AS3408"/>
      <c r="AT3408"/>
      <c r="AU3408"/>
      <c r="AV3408"/>
      <c r="AW3408"/>
      <c r="AX3408"/>
      <c r="AY3408"/>
      <c r="AZ3408"/>
      <c r="BA3408"/>
      <c r="BB3408"/>
      <c r="BC3408"/>
      <c r="BD3408"/>
      <c r="BE3408"/>
      <c r="BF3408"/>
      <c r="BG3408"/>
      <c r="BH3408"/>
      <c r="BI3408"/>
      <c r="BJ3408"/>
      <c r="BK3408"/>
      <c r="BL3408"/>
      <c r="BM3408"/>
      <c r="BN3408"/>
      <c r="BO3408"/>
      <c r="BP3408"/>
      <c r="BQ3408"/>
      <c r="BR3408"/>
      <c r="BS3408"/>
      <c r="BT3408"/>
      <c r="BU3408"/>
      <c r="BV3408"/>
      <c r="BW3408"/>
      <c r="BX3408"/>
      <c r="BY3408"/>
      <c r="BZ3408"/>
      <c r="CA3408"/>
      <c r="CB3408"/>
      <c r="CC3408"/>
      <c r="CD3408"/>
      <c r="CE3408"/>
      <c r="CF3408"/>
      <c r="CG3408"/>
      <c r="CH3408"/>
      <c r="CI3408"/>
      <c r="CJ3408"/>
      <c r="CK3408"/>
      <c r="CL3408"/>
      <c r="CM3408"/>
      <c r="CN3408"/>
      <c r="CO3408"/>
      <c r="CP3408"/>
      <c r="CQ3408"/>
      <c r="CR3408"/>
      <c r="CS3408"/>
      <c r="CT3408"/>
      <c r="CU3408"/>
      <c r="CV3408"/>
    </row>
    <row r="3409" spans="10:100" x14ac:dyDescent="0.25">
      <c r="J3409"/>
      <c r="K3409"/>
      <c r="L3409"/>
      <c r="M3409"/>
      <c r="N3409"/>
      <c r="O3409"/>
      <c r="P3409"/>
      <c r="Q3409"/>
      <c r="R3409"/>
      <c r="S3409"/>
      <c r="T3409"/>
      <c r="U3409"/>
      <c r="V3409"/>
      <c r="W3409"/>
      <c r="X3409"/>
      <c r="Y3409"/>
      <c r="Z3409"/>
      <c r="AA3409"/>
      <c r="AB3409"/>
      <c r="AC3409"/>
      <c r="AD3409"/>
      <c r="AE3409"/>
      <c r="AF3409"/>
      <c r="AG3409"/>
      <c r="AH3409"/>
      <c r="AI3409"/>
      <c r="AJ3409"/>
      <c r="AK3409"/>
      <c r="AL3409"/>
      <c r="AM3409"/>
      <c r="AN3409"/>
      <c r="AO3409"/>
      <c r="AP3409"/>
      <c r="AQ3409"/>
      <c r="AR3409"/>
      <c r="AS3409"/>
      <c r="AT3409"/>
      <c r="AU3409"/>
      <c r="AV3409"/>
      <c r="AW3409"/>
      <c r="AX3409"/>
      <c r="AY3409"/>
      <c r="AZ3409"/>
      <c r="BA3409"/>
      <c r="BB3409"/>
      <c r="BC3409"/>
      <c r="BD3409"/>
      <c r="BE3409"/>
      <c r="BF3409"/>
      <c r="BG3409"/>
      <c r="BH3409"/>
      <c r="BI3409"/>
      <c r="BJ3409"/>
      <c r="BK3409"/>
      <c r="BL3409"/>
      <c r="BM3409"/>
      <c r="BN3409"/>
      <c r="BO3409"/>
      <c r="BP3409"/>
      <c r="BQ3409"/>
      <c r="BR3409"/>
      <c r="BS3409"/>
      <c r="BT3409"/>
      <c r="BU3409"/>
      <c r="BV3409"/>
      <c r="BW3409"/>
      <c r="BX3409"/>
      <c r="BY3409"/>
      <c r="BZ3409"/>
      <c r="CA3409"/>
      <c r="CB3409"/>
      <c r="CC3409"/>
      <c r="CD3409"/>
      <c r="CE3409"/>
      <c r="CF3409"/>
      <c r="CG3409"/>
      <c r="CH3409"/>
      <c r="CI3409"/>
      <c r="CJ3409"/>
      <c r="CK3409"/>
      <c r="CL3409"/>
      <c r="CM3409"/>
      <c r="CN3409"/>
      <c r="CO3409"/>
      <c r="CP3409"/>
      <c r="CQ3409"/>
      <c r="CR3409"/>
      <c r="CS3409"/>
      <c r="CT3409"/>
      <c r="CU3409"/>
      <c r="CV3409"/>
    </row>
    <row r="3410" spans="10:100" x14ac:dyDescent="0.25">
      <c r="J3410"/>
      <c r="K3410"/>
      <c r="L3410"/>
      <c r="M3410"/>
      <c r="N3410"/>
      <c r="O3410"/>
      <c r="P3410"/>
      <c r="Q3410"/>
      <c r="R3410"/>
      <c r="S3410"/>
      <c r="T3410"/>
      <c r="U3410"/>
      <c r="V3410"/>
      <c r="W3410"/>
      <c r="X3410"/>
      <c r="Y3410"/>
      <c r="Z3410"/>
      <c r="AA3410"/>
      <c r="AB3410"/>
      <c r="AC3410"/>
      <c r="AD3410"/>
      <c r="AE3410"/>
      <c r="AF3410"/>
      <c r="AG3410"/>
      <c r="AH3410"/>
      <c r="AI3410"/>
      <c r="AJ3410"/>
      <c r="AK3410"/>
      <c r="AL3410"/>
      <c r="AM3410"/>
      <c r="AN3410"/>
      <c r="AO3410"/>
      <c r="AP3410"/>
      <c r="AQ3410"/>
      <c r="AR3410"/>
      <c r="AS3410"/>
      <c r="AT3410"/>
      <c r="AU3410"/>
      <c r="AV3410"/>
      <c r="AW3410"/>
      <c r="AX3410"/>
      <c r="AY3410"/>
      <c r="AZ3410"/>
      <c r="BA3410"/>
      <c r="BB3410"/>
      <c r="BC3410"/>
      <c r="BD3410"/>
      <c r="BE3410"/>
      <c r="BF3410"/>
      <c r="BG3410"/>
      <c r="BH3410"/>
      <c r="BI3410"/>
      <c r="BJ3410"/>
      <c r="BK3410"/>
      <c r="BL3410"/>
      <c r="BM3410"/>
      <c r="BN3410"/>
      <c r="BO3410"/>
      <c r="BP3410"/>
      <c r="BQ3410"/>
      <c r="BR3410"/>
      <c r="BS3410"/>
      <c r="BT3410"/>
      <c r="BU3410"/>
      <c r="BV3410"/>
      <c r="BW3410"/>
      <c r="BX3410"/>
      <c r="BY3410"/>
      <c r="BZ3410"/>
      <c r="CA3410"/>
      <c r="CB3410"/>
      <c r="CC3410"/>
      <c r="CD3410"/>
      <c r="CE3410"/>
      <c r="CF3410"/>
      <c r="CG3410"/>
      <c r="CH3410"/>
      <c r="CI3410"/>
      <c r="CJ3410"/>
      <c r="CK3410"/>
      <c r="CL3410"/>
      <c r="CM3410"/>
      <c r="CN3410"/>
      <c r="CO3410"/>
      <c r="CP3410"/>
      <c r="CQ3410"/>
      <c r="CR3410"/>
      <c r="CS3410"/>
      <c r="CT3410"/>
      <c r="CU3410"/>
      <c r="CV3410"/>
    </row>
    <row r="3411" spans="10:100" x14ac:dyDescent="0.25">
      <c r="J3411"/>
      <c r="K3411"/>
      <c r="L3411"/>
      <c r="M3411"/>
      <c r="N3411"/>
      <c r="O3411"/>
      <c r="P3411"/>
      <c r="Q3411"/>
      <c r="R3411"/>
      <c r="S3411"/>
      <c r="T3411"/>
      <c r="U3411"/>
      <c r="V3411"/>
      <c r="W3411"/>
      <c r="X3411"/>
      <c r="Y3411"/>
      <c r="Z3411"/>
      <c r="AA3411"/>
      <c r="AB3411"/>
      <c r="AC3411"/>
      <c r="AD3411"/>
      <c r="AE3411"/>
      <c r="AF3411"/>
      <c r="AG3411"/>
      <c r="AH3411"/>
      <c r="AI3411"/>
      <c r="AJ3411"/>
      <c r="AK3411"/>
      <c r="AL3411"/>
      <c r="AM3411"/>
      <c r="AN3411"/>
      <c r="AO3411"/>
      <c r="AP3411"/>
      <c r="AQ3411"/>
      <c r="AR3411"/>
      <c r="AS3411"/>
      <c r="AT3411"/>
      <c r="AU3411"/>
      <c r="AV3411"/>
      <c r="AW3411"/>
      <c r="AX3411"/>
      <c r="AY3411"/>
      <c r="AZ3411"/>
      <c r="BA3411"/>
      <c r="BB3411"/>
      <c r="BC3411"/>
      <c r="BD3411"/>
      <c r="BE3411"/>
      <c r="BF3411"/>
      <c r="BG3411"/>
      <c r="BH3411"/>
      <c r="BI3411"/>
      <c r="BJ3411"/>
      <c r="BK3411"/>
      <c r="BL3411"/>
      <c r="BM3411"/>
      <c r="BN3411"/>
      <c r="BO3411"/>
      <c r="BP3411"/>
      <c r="BQ3411"/>
      <c r="BR3411"/>
      <c r="BS3411"/>
      <c r="BT3411"/>
      <c r="BU3411"/>
      <c r="BV3411"/>
      <c r="BW3411"/>
      <c r="BX3411"/>
      <c r="BY3411"/>
      <c r="BZ3411"/>
      <c r="CA3411"/>
      <c r="CB3411"/>
      <c r="CC3411"/>
      <c r="CD3411"/>
      <c r="CE3411"/>
      <c r="CF3411"/>
      <c r="CG3411"/>
      <c r="CH3411"/>
      <c r="CI3411"/>
      <c r="CJ3411"/>
      <c r="CK3411"/>
      <c r="CL3411"/>
      <c r="CM3411"/>
      <c r="CN3411"/>
      <c r="CO3411"/>
      <c r="CP3411"/>
      <c r="CQ3411"/>
      <c r="CR3411"/>
      <c r="CS3411"/>
      <c r="CT3411"/>
      <c r="CU3411"/>
      <c r="CV3411"/>
    </row>
    <row r="3412" spans="10:100" x14ac:dyDescent="0.25">
      <c r="J3412"/>
      <c r="K3412"/>
      <c r="L3412"/>
      <c r="M3412"/>
      <c r="N3412"/>
      <c r="O3412"/>
      <c r="P3412"/>
      <c r="Q3412"/>
      <c r="R3412"/>
      <c r="S3412"/>
      <c r="T3412"/>
      <c r="U3412"/>
      <c r="V3412"/>
      <c r="W3412"/>
      <c r="X3412"/>
      <c r="Y3412"/>
      <c r="Z3412"/>
      <c r="AA3412"/>
      <c r="AB3412"/>
      <c r="AC3412"/>
      <c r="AD3412"/>
      <c r="AE3412"/>
      <c r="AF3412"/>
      <c r="AG3412"/>
      <c r="AH3412"/>
      <c r="AI3412"/>
      <c r="AJ3412"/>
      <c r="AK3412"/>
      <c r="AL3412"/>
      <c r="AM3412"/>
      <c r="AN3412"/>
      <c r="AO3412"/>
      <c r="AP3412"/>
      <c r="AQ3412"/>
      <c r="AR3412"/>
      <c r="AS3412"/>
      <c r="AT3412"/>
      <c r="AU3412"/>
      <c r="AV3412"/>
      <c r="AW3412"/>
      <c r="AX3412"/>
      <c r="AY3412"/>
      <c r="AZ3412"/>
      <c r="BA3412"/>
      <c r="BB3412"/>
      <c r="BC3412"/>
      <c r="BD3412"/>
      <c r="BE3412"/>
      <c r="BF3412"/>
      <c r="BG3412"/>
      <c r="BH3412"/>
      <c r="BI3412"/>
      <c r="BJ3412"/>
      <c r="BK3412"/>
      <c r="BL3412"/>
      <c r="BM3412"/>
      <c r="BN3412"/>
      <c r="BO3412"/>
      <c r="BP3412"/>
      <c r="BQ3412"/>
      <c r="BR3412"/>
      <c r="BS3412"/>
      <c r="BT3412"/>
      <c r="BU3412"/>
      <c r="BV3412"/>
      <c r="BW3412"/>
      <c r="BX3412"/>
      <c r="BY3412"/>
      <c r="BZ3412"/>
      <c r="CA3412"/>
      <c r="CB3412"/>
      <c r="CC3412"/>
      <c r="CD3412"/>
      <c r="CE3412"/>
      <c r="CF3412"/>
      <c r="CG3412"/>
      <c r="CH3412"/>
      <c r="CI3412"/>
      <c r="CJ3412"/>
      <c r="CK3412"/>
      <c r="CL3412"/>
      <c r="CM3412"/>
      <c r="CN3412"/>
      <c r="CO3412"/>
      <c r="CP3412"/>
      <c r="CQ3412"/>
      <c r="CR3412"/>
      <c r="CS3412"/>
      <c r="CT3412"/>
      <c r="CU3412"/>
      <c r="CV3412"/>
    </row>
    <row r="3413" spans="10:100" x14ac:dyDescent="0.25">
      <c r="J3413"/>
      <c r="K3413"/>
      <c r="L3413"/>
      <c r="M3413"/>
      <c r="N3413"/>
      <c r="O3413"/>
      <c r="P3413"/>
      <c r="Q3413"/>
      <c r="R3413"/>
      <c r="S3413"/>
      <c r="T3413"/>
      <c r="U3413"/>
      <c r="V3413"/>
      <c r="W3413"/>
      <c r="X3413"/>
      <c r="Y3413"/>
      <c r="Z3413"/>
      <c r="AA3413"/>
      <c r="AB3413"/>
      <c r="AC3413"/>
      <c r="AD3413"/>
      <c r="AE3413"/>
      <c r="AF3413"/>
      <c r="AG3413"/>
      <c r="AH3413"/>
      <c r="AI3413"/>
      <c r="AJ3413"/>
      <c r="AK3413"/>
      <c r="AL3413"/>
      <c r="AM3413"/>
      <c r="AN3413"/>
      <c r="AO3413"/>
      <c r="AP3413"/>
      <c r="AQ3413"/>
      <c r="AR3413"/>
      <c r="AS3413"/>
      <c r="AT3413"/>
      <c r="AU3413"/>
      <c r="AV3413"/>
      <c r="AW3413"/>
      <c r="AX3413"/>
      <c r="AY3413"/>
      <c r="AZ3413"/>
      <c r="BA3413"/>
      <c r="BB3413"/>
      <c r="BC3413"/>
      <c r="BD3413"/>
      <c r="BE3413"/>
      <c r="BF3413"/>
      <c r="BG3413"/>
      <c r="BH3413"/>
      <c r="BI3413"/>
      <c r="BJ3413"/>
      <c r="BK3413"/>
      <c r="BL3413"/>
      <c r="BM3413"/>
      <c r="BN3413"/>
      <c r="BO3413"/>
      <c r="BP3413"/>
      <c r="BQ3413"/>
      <c r="BR3413"/>
      <c r="BS3413"/>
      <c r="BT3413"/>
      <c r="BU3413"/>
      <c r="BV3413"/>
      <c r="BW3413"/>
      <c r="BX3413"/>
      <c r="BY3413"/>
      <c r="BZ3413"/>
      <c r="CA3413"/>
      <c r="CB3413"/>
      <c r="CC3413"/>
      <c r="CD3413"/>
      <c r="CE3413"/>
      <c r="CF3413"/>
      <c r="CG3413"/>
      <c r="CH3413"/>
      <c r="CI3413"/>
      <c r="CJ3413"/>
      <c r="CK3413"/>
      <c r="CL3413"/>
      <c r="CM3413"/>
      <c r="CN3413"/>
      <c r="CO3413"/>
      <c r="CP3413"/>
      <c r="CQ3413"/>
      <c r="CR3413"/>
      <c r="CS3413"/>
      <c r="CT3413"/>
      <c r="CU3413"/>
      <c r="CV3413"/>
    </row>
    <row r="3414" spans="10:100" x14ac:dyDescent="0.25">
      <c r="J3414"/>
      <c r="K3414"/>
      <c r="L3414"/>
      <c r="M3414"/>
      <c r="N3414"/>
      <c r="O3414"/>
      <c r="P3414"/>
      <c r="Q3414"/>
      <c r="R3414"/>
      <c r="S3414"/>
      <c r="T3414"/>
      <c r="U3414"/>
      <c r="V3414"/>
      <c r="W3414"/>
      <c r="X3414"/>
      <c r="Y3414"/>
      <c r="Z3414"/>
      <c r="AA3414"/>
      <c r="AB3414"/>
      <c r="AC3414"/>
      <c r="AD3414"/>
      <c r="AE3414"/>
      <c r="AF3414"/>
      <c r="AG3414"/>
      <c r="AH3414"/>
      <c r="AI3414"/>
      <c r="AJ3414"/>
      <c r="AK3414"/>
      <c r="AL3414"/>
      <c r="AM3414"/>
      <c r="AN3414"/>
      <c r="AO3414"/>
      <c r="AP3414"/>
      <c r="AQ3414"/>
      <c r="AR3414"/>
      <c r="AS3414"/>
      <c r="AT3414"/>
      <c r="AU3414"/>
      <c r="AV3414"/>
      <c r="AW3414"/>
      <c r="AX3414"/>
      <c r="AY3414"/>
      <c r="AZ3414"/>
      <c r="BA3414"/>
      <c r="BB3414"/>
      <c r="BC3414"/>
      <c r="BD3414"/>
      <c r="BE3414"/>
      <c r="BF3414"/>
      <c r="BG3414"/>
      <c r="BH3414"/>
      <c r="BI3414"/>
      <c r="BJ3414"/>
      <c r="BK3414"/>
      <c r="BL3414"/>
      <c r="BM3414"/>
      <c r="BN3414"/>
      <c r="BO3414"/>
      <c r="BP3414"/>
      <c r="BQ3414"/>
      <c r="BR3414"/>
      <c r="BS3414"/>
      <c r="BT3414"/>
      <c r="BU3414"/>
      <c r="BV3414"/>
      <c r="BW3414"/>
      <c r="BX3414"/>
      <c r="BY3414"/>
      <c r="BZ3414"/>
      <c r="CA3414"/>
      <c r="CB3414"/>
      <c r="CC3414"/>
      <c r="CD3414"/>
      <c r="CE3414"/>
      <c r="CF3414"/>
      <c r="CG3414"/>
      <c r="CH3414"/>
      <c r="CI3414"/>
      <c r="CJ3414"/>
      <c r="CK3414"/>
      <c r="CL3414"/>
      <c r="CM3414"/>
      <c r="CN3414"/>
      <c r="CO3414"/>
      <c r="CP3414"/>
      <c r="CQ3414"/>
      <c r="CR3414"/>
      <c r="CS3414"/>
      <c r="CT3414"/>
      <c r="CU3414"/>
      <c r="CV3414"/>
    </row>
    <row r="3415" spans="10:100" x14ac:dyDescent="0.25">
      <c r="J3415"/>
      <c r="K3415"/>
      <c r="L3415"/>
      <c r="M3415"/>
      <c r="N3415"/>
      <c r="O3415"/>
      <c r="P3415"/>
      <c r="Q3415"/>
      <c r="R3415"/>
      <c r="S3415"/>
      <c r="T3415"/>
      <c r="U3415"/>
      <c r="V3415"/>
      <c r="W3415"/>
      <c r="X3415"/>
      <c r="Y3415"/>
      <c r="Z3415"/>
      <c r="AA3415"/>
      <c r="AB3415"/>
      <c r="AC3415"/>
      <c r="AD3415"/>
      <c r="AE3415"/>
      <c r="AF3415"/>
      <c r="AG3415"/>
      <c r="AH3415"/>
      <c r="AI3415"/>
      <c r="AJ3415"/>
      <c r="AK3415"/>
      <c r="AL3415"/>
      <c r="AM3415"/>
      <c r="AN3415"/>
      <c r="AO3415"/>
      <c r="AP3415"/>
      <c r="AQ3415"/>
      <c r="AR3415"/>
      <c r="AS3415"/>
      <c r="AT3415"/>
      <c r="AU3415"/>
      <c r="AV3415"/>
      <c r="AW3415"/>
      <c r="AX3415"/>
      <c r="AY3415"/>
      <c r="AZ3415"/>
      <c r="BA3415"/>
      <c r="BB3415"/>
      <c r="BC3415"/>
      <c r="BD3415"/>
      <c r="BE3415"/>
      <c r="BF3415"/>
      <c r="BG3415"/>
      <c r="BH3415"/>
      <c r="BI3415"/>
      <c r="BJ3415"/>
      <c r="BK3415"/>
      <c r="BL3415"/>
      <c r="BM3415"/>
      <c r="BN3415"/>
      <c r="BO3415"/>
      <c r="BP3415"/>
      <c r="BQ3415"/>
      <c r="BR3415"/>
      <c r="BS3415"/>
      <c r="BT3415"/>
      <c r="BU3415"/>
      <c r="BV3415"/>
      <c r="BW3415"/>
      <c r="BX3415"/>
      <c r="BY3415"/>
      <c r="BZ3415"/>
      <c r="CA3415"/>
      <c r="CB3415"/>
      <c r="CC3415"/>
      <c r="CD3415"/>
      <c r="CE3415"/>
      <c r="CF3415"/>
      <c r="CG3415"/>
      <c r="CH3415"/>
      <c r="CI3415"/>
      <c r="CJ3415"/>
      <c r="CK3415"/>
      <c r="CL3415"/>
      <c r="CM3415"/>
      <c r="CN3415"/>
      <c r="CO3415"/>
      <c r="CP3415"/>
      <c r="CQ3415"/>
      <c r="CR3415"/>
      <c r="CS3415"/>
      <c r="CT3415"/>
      <c r="CU3415"/>
      <c r="CV3415"/>
    </row>
    <row r="3416" spans="10:100" x14ac:dyDescent="0.25">
      <c r="J3416"/>
      <c r="K3416"/>
      <c r="L3416"/>
      <c r="M3416"/>
      <c r="N3416"/>
      <c r="O3416"/>
      <c r="P3416"/>
      <c r="Q3416"/>
      <c r="R3416"/>
      <c r="S3416"/>
      <c r="T3416"/>
      <c r="U3416"/>
      <c r="V3416"/>
      <c r="W3416"/>
      <c r="X3416"/>
      <c r="Y3416"/>
      <c r="Z3416"/>
      <c r="AA3416"/>
      <c r="AB3416"/>
      <c r="AC3416"/>
      <c r="AD3416"/>
      <c r="AE3416"/>
      <c r="AF3416"/>
      <c r="AG3416"/>
      <c r="AH3416"/>
      <c r="AI3416"/>
      <c r="AJ3416"/>
      <c r="AK3416"/>
      <c r="AL3416"/>
      <c r="AM3416"/>
      <c r="AN3416"/>
      <c r="AO3416"/>
      <c r="AP3416"/>
      <c r="AQ3416"/>
      <c r="AR3416"/>
      <c r="AS3416"/>
      <c r="AT3416"/>
      <c r="AU3416"/>
      <c r="AV3416"/>
      <c r="AW3416"/>
      <c r="AX3416"/>
      <c r="AY3416"/>
      <c r="AZ3416"/>
      <c r="BA3416"/>
      <c r="BB3416"/>
      <c r="BC3416"/>
      <c r="BD3416"/>
      <c r="BE3416"/>
      <c r="BF3416"/>
      <c r="BG3416"/>
      <c r="BH3416"/>
      <c r="BI3416"/>
      <c r="BJ3416"/>
      <c r="BK3416"/>
      <c r="BL3416"/>
      <c r="BM3416"/>
      <c r="BN3416"/>
      <c r="BO3416"/>
      <c r="BP3416"/>
      <c r="BQ3416"/>
      <c r="BR3416"/>
      <c r="BS3416"/>
      <c r="BT3416"/>
      <c r="BU3416"/>
      <c r="BV3416"/>
      <c r="BW3416"/>
      <c r="BX3416"/>
      <c r="BY3416"/>
      <c r="BZ3416"/>
      <c r="CA3416"/>
      <c r="CB3416"/>
      <c r="CC3416"/>
      <c r="CD3416"/>
      <c r="CE3416"/>
      <c r="CF3416"/>
      <c r="CG3416"/>
      <c r="CH3416"/>
      <c r="CI3416"/>
      <c r="CJ3416"/>
      <c r="CK3416"/>
      <c r="CL3416"/>
      <c r="CM3416"/>
      <c r="CN3416"/>
      <c r="CO3416"/>
      <c r="CP3416"/>
      <c r="CQ3416"/>
      <c r="CR3416"/>
      <c r="CS3416"/>
      <c r="CT3416"/>
      <c r="CU3416"/>
      <c r="CV3416"/>
    </row>
    <row r="3417" spans="10:100" x14ac:dyDescent="0.25">
      <c r="J3417"/>
      <c r="K3417"/>
      <c r="L3417"/>
      <c r="M3417"/>
      <c r="N3417"/>
      <c r="O3417"/>
      <c r="P3417"/>
      <c r="Q3417"/>
      <c r="R3417"/>
      <c r="S3417"/>
      <c r="T3417"/>
      <c r="U3417"/>
      <c r="V3417"/>
      <c r="W3417"/>
      <c r="X3417"/>
      <c r="Y3417"/>
      <c r="Z3417"/>
      <c r="AA3417"/>
      <c r="AB3417"/>
      <c r="AC3417"/>
      <c r="AD3417"/>
      <c r="AE3417"/>
      <c r="AF3417"/>
      <c r="AG3417"/>
      <c r="AH3417"/>
      <c r="AI3417"/>
      <c r="AJ3417"/>
      <c r="AK3417"/>
      <c r="AL3417"/>
      <c r="AM3417"/>
      <c r="AN3417"/>
      <c r="AO3417"/>
      <c r="AP3417"/>
      <c r="AQ3417"/>
      <c r="AR3417"/>
      <c r="AS3417"/>
      <c r="AT3417"/>
      <c r="AU3417"/>
      <c r="AV3417"/>
      <c r="AW3417"/>
      <c r="AX3417"/>
      <c r="AY3417"/>
      <c r="AZ3417"/>
      <c r="BA3417"/>
      <c r="BB3417"/>
      <c r="BC3417"/>
      <c r="BD3417"/>
      <c r="BE3417"/>
      <c r="BF3417"/>
      <c r="BG3417"/>
      <c r="BH3417"/>
      <c r="BI3417"/>
      <c r="BJ3417"/>
      <c r="BK3417"/>
      <c r="BL3417"/>
      <c r="BM3417"/>
      <c r="BN3417"/>
      <c r="BO3417"/>
      <c r="BP3417"/>
      <c r="BQ3417"/>
      <c r="BR3417"/>
      <c r="BS3417"/>
      <c r="BT3417"/>
      <c r="BU3417"/>
      <c r="BV3417"/>
      <c r="BW3417"/>
      <c r="BX3417"/>
      <c r="BY3417"/>
      <c r="BZ3417"/>
      <c r="CA3417"/>
      <c r="CB3417"/>
      <c r="CC3417"/>
      <c r="CD3417"/>
      <c r="CE3417"/>
      <c r="CF3417"/>
      <c r="CG3417"/>
      <c r="CH3417"/>
      <c r="CI3417"/>
      <c r="CJ3417"/>
      <c r="CK3417"/>
      <c r="CL3417"/>
      <c r="CM3417"/>
      <c r="CN3417"/>
      <c r="CO3417"/>
      <c r="CP3417"/>
      <c r="CQ3417"/>
      <c r="CR3417"/>
      <c r="CS3417"/>
      <c r="CT3417"/>
      <c r="CU3417"/>
      <c r="CV3417"/>
    </row>
    <row r="3418" spans="10:100" x14ac:dyDescent="0.25">
      <c r="J3418"/>
      <c r="K3418"/>
      <c r="L3418"/>
      <c r="M3418"/>
      <c r="N3418"/>
      <c r="O3418"/>
      <c r="P3418"/>
      <c r="Q3418"/>
      <c r="R3418"/>
      <c r="S3418"/>
      <c r="T3418"/>
      <c r="U3418"/>
      <c r="V3418"/>
      <c r="W3418"/>
      <c r="X3418"/>
      <c r="Y3418"/>
      <c r="Z3418"/>
      <c r="AA3418"/>
      <c r="AB3418"/>
      <c r="AC3418"/>
      <c r="AD3418"/>
      <c r="AE3418"/>
      <c r="AF3418"/>
      <c r="AG3418"/>
      <c r="AH3418"/>
      <c r="AI3418"/>
      <c r="AJ3418"/>
      <c r="AK3418"/>
      <c r="AL3418"/>
      <c r="AM3418"/>
      <c r="AN3418"/>
      <c r="AO3418"/>
      <c r="AP3418"/>
      <c r="AQ3418"/>
      <c r="AR3418"/>
      <c r="AS3418"/>
      <c r="AT3418"/>
      <c r="AU3418"/>
      <c r="AV3418"/>
      <c r="AW3418"/>
      <c r="AX3418"/>
      <c r="AY3418"/>
      <c r="AZ3418"/>
      <c r="BA3418"/>
      <c r="BB3418"/>
      <c r="BC3418"/>
      <c r="BD3418"/>
      <c r="BE3418"/>
      <c r="BF3418"/>
      <c r="BG3418"/>
      <c r="BH3418"/>
      <c r="BI3418"/>
      <c r="BJ3418"/>
      <c r="BK3418"/>
      <c r="BL3418"/>
      <c r="BM3418"/>
      <c r="BN3418"/>
      <c r="BO3418"/>
      <c r="BP3418"/>
      <c r="BQ3418"/>
      <c r="BR3418"/>
      <c r="BS3418"/>
      <c r="BT3418"/>
      <c r="BU3418"/>
      <c r="BV3418"/>
      <c r="BW3418"/>
      <c r="BX3418"/>
      <c r="BY3418"/>
      <c r="BZ3418"/>
      <c r="CA3418"/>
      <c r="CB3418"/>
      <c r="CC3418"/>
      <c r="CD3418"/>
      <c r="CE3418"/>
      <c r="CF3418"/>
      <c r="CG3418"/>
      <c r="CH3418"/>
      <c r="CI3418"/>
      <c r="CJ3418"/>
      <c r="CK3418"/>
      <c r="CL3418"/>
      <c r="CM3418"/>
      <c r="CN3418"/>
      <c r="CO3418"/>
      <c r="CP3418"/>
      <c r="CQ3418"/>
      <c r="CR3418"/>
      <c r="CS3418"/>
      <c r="CT3418"/>
      <c r="CU3418"/>
      <c r="CV3418"/>
    </row>
    <row r="3419" spans="10:100" x14ac:dyDescent="0.25">
      <c r="J3419"/>
      <c r="K3419"/>
      <c r="L3419"/>
      <c r="M3419"/>
      <c r="N3419"/>
      <c r="O3419"/>
      <c r="P3419"/>
      <c r="Q3419"/>
      <c r="R3419"/>
      <c r="S3419"/>
      <c r="T3419"/>
      <c r="U3419"/>
      <c r="V3419"/>
      <c r="W3419"/>
      <c r="X3419"/>
      <c r="Y3419"/>
      <c r="Z3419"/>
      <c r="AA3419"/>
      <c r="AB3419"/>
      <c r="AC3419"/>
      <c r="AD3419"/>
      <c r="AE3419"/>
      <c r="AF3419"/>
      <c r="AG3419"/>
      <c r="AH3419"/>
      <c r="AI3419"/>
      <c r="AJ3419"/>
      <c r="AK3419"/>
      <c r="AL3419"/>
      <c r="AM3419"/>
      <c r="AN3419"/>
      <c r="AO3419"/>
      <c r="AP3419"/>
      <c r="AQ3419"/>
      <c r="AR3419"/>
      <c r="AS3419"/>
      <c r="AT3419"/>
      <c r="AU3419"/>
      <c r="AV3419"/>
      <c r="AW3419"/>
      <c r="AX3419"/>
      <c r="AY3419"/>
      <c r="AZ3419"/>
      <c r="BA3419"/>
      <c r="BB3419"/>
      <c r="BC3419"/>
      <c r="BD3419"/>
      <c r="BE3419"/>
      <c r="BF3419"/>
      <c r="BG3419"/>
      <c r="BH3419"/>
      <c r="BI3419"/>
      <c r="BJ3419"/>
      <c r="BK3419"/>
      <c r="BL3419"/>
      <c r="BM3419"/>
      <c r="BN3419"/>
      <c r="BO3419"/>
      <c r="BP3419"/>
      <c r="BQ3419"/>
      <c r="BR3419"/>
      <c r="BS3419"/>
      <c r="BT3419"/>
      <c r="BU3419"/>
      <c r="BV3419"/>
      <c r="BW3419"/>
      <c r="BX3419"/>
      <c r="BY3419"/>
      <c r="BZ3419"/>
      <c r="CA3419"/>
      <c r="CB3419"/>
      <c r="CC3419"/>
      <c r="CD3419"/>
      <c r="CE3419"/>
      <c r="CF3419"/>
      <c r="CG3419"/>
      <c r="CH3419"/>
      <c r="CI3419"/>
      <c r="CJ3419"/>
      <c r="CK3419"/>
      <c r="CL3419"/>
      <c r="CM3419"/>
      <c r="CN3419"/>
      <c r="CO3419"/>
      <c r="CP3419"/>
      <c r="CQ3419"/>
      <c r="CR3419"/>
      <c r="CS3419"/>
      <c r="CT3419"/>
      <c r="CU3419"/>
      <c r="CV3419"/>
    </row>
    <row r="3420" spans="10:100" x14ac:dyDescent="0.25">
      <c r="J3420"/>
      <c r="K3420"/>
      <c r="L3420"/>
      <c r="M3420"/>
      <c r="N3420"/>
      <c r="O3420"/>
      <c r="P3420"/>
      <c r="Q3420"/>
      <c r="R3420"/>
      <c r="S3420"/>
      <c r="T3420"/>
      <c r="U3420"/>
      <c r="V3420"/>
      <c r="W3420"/>
      <c r="X3420"/>
      <c r="Y3420"/>
      <c r="Z3420"/>
      <c r="AA3420"/>
      <c r="AB3420"/>
      <c r="AC3420"/>
      <c r="AD3420"/>
      <c r="AE3420"/>
      <c r="AF3420"/>
      <c r="AG3420"/>
      <c r="AH3420"/>
      <c r="AI3420"/>
      <c r="AJ3420"/>
      <c r="AK3420"/>
      <c r="AL3420"/>
      <c r="AM3420"/>
      <c r="AN3420"/>
      <c r="AO3420"/>
      <c r="AP3420"/>
      <c r="AQ3420"/>
      <c r="AR3420"/>
      <c r="AS3420"/>
      <c r="AT3420"/>
      <c r="AU3420"/>
      <c r="AV3420"/>
      <c r="AW3420"/>
      <c r="AX3420"/>
      <c r="AY3420"/>
      <c r="AZ3420"/>
      <c r="BA3420"/>
      <c r="BB3420"/>
      <c r="BC3420"/>
      <c r="BD3420"/>
      <c r="BE3420"/>
      <c r="BF3420"/>
      <c r="BG3420"/>
      <c r="BH3420"/>
      <c r="BI3420"/>
      <c r="BJ3420"/>
      <c r="BK3420"/>
      <c r="BL3420"/>
      <c r="BM3420"/>
      <c r="BN3420"/>
      <c r="BO3420"/>
      <c r="BP3420"/>
      <c r="BQ3420"/>
      <c r="BR3420"/>
      <c r="BS3420"/>
      <c r="BT3420"/>
      <c r="BU3420"/>
      <c r="BV3420"/>
      <c r="BW3420"/>
      <c r="BX3420"/>
      <c r="BY3420"/>
      <c r="BZ3420"/>
      <c r="CA3420"/>
      <c r="CB3420"/>
      <c r="CC3420"/>
      <c r="CD3420"/>
      <c r="CE3420"/>
      <c r="CF3420"/>
      <c r="CG3420"/>
      <c r="CH3420"/>
      <c r="CI3420"/>
      <c r="CJ3420"/>
      <c r="CK3420"/>
      <c r="CL3420"/>
      <c r="CM3420"/>
      <c r="CN3420"/>
      <c r="CO3420"/>
      <c r="CP3420"/>
      <c r="CQ3420"/>
      <c r="CR3420"/>
      <c r="CS3420"/>
      <c r="CT3420"/>
      <c r="CU3420"/>
      <c r="CV3420"/>
    </row>
    <row r="3421" spans="10:100" x14ac:dyDescent="0.25">
      <c r="J3421"/>
      <c r="K3421"/>
      <c r="L3421"/>
      <c r="M3421"/>
      <c r="N3421"/>
      <c r="O3421"/>
      <c r="P3421"/>
      <c r="Q3421"/>
      <c r="R3421"/>
      <c r="S3421"/>
      <c r="T3421"/>
      <c r="U3421"/>
      <c r="V3421"/>
      <c r="W3421"/>
      <c r="X3421"/>
      <c r="Y3421"/>
      <c r="Z3421"/>
      <c r="AA3421"/>
      <c r="AB3421"/>
      <c r="AC3421"/>
      <c r="AD3421"/>
      <c r="AE3421"/>
      <c r="AF3421"/>
      <c r="AG3421"/>
      <c r="AH3421"/>
      <c r="AI3421"/>
      <c r="AJ3421"/>
      <c r="AK3421"/>
      <c r="AL3421"/>
      <c r="AM3421"/>
      <c r="AN3421"/>
      <c r="AO3421"/>
      <c r="AP3421"/>
      <c r="AQ3421"/>
      <c r="AR3421"/>
      <c r="AS3421"/>
      <c r="AT3421"/>
      <c r="AU3421"/>
      <c r="AV3421"/>
      <c r="AW3421"/>
      <c r="AX3421"/>
      <c r="AY3421"/>
      <c r="AZ3421"/>
      <c r="BA3421"/>
      <c r="BB3421"/>
      <c r="BC3421"/>
      <c r="BD3421"/>
      <c r="BE3421"/>
      <c r="BF3421"/>
      <c r="BG3421"/>
      <c r="BH3421"/>
      <c r="BI3421"/>
      <c r="BJ3421"/>
      <c r="BK3421"/>
      <c r="BL3421"/>
      <c r="BM3421"/>
      <c r="BN3421"/>
      <c r="BO3421"/>
      <c r="BP3421"/>
      <c r="BQ3421"/>
      <c r="BR3421"/>
      <c r="BS3421"/>
      <c r="BT3421"/>
      <c r="BU3421"/>
      <c r="BV3421"/>
      <c r="BW3421"/>
      <c r="BX3421"/>
      <c r="BY3421"/>
      <c r="BZ3421"/>
      <c r="CA3421"/>
      <c r="CB3421"/>
      <c r="CC3421"/>
      <c r="CD3421"/>
      <c r="CE3421"/>
      <c r="CF3421"/>
      <c r="CG3421"/>
      <c r="CH3421"/>
      <c r="CI3421"/>
      <c r="CJ3421"/>
      <c r="CK3421"/>
      <c r="CL3421"/>
      <c r="CM3421"/>
      <c r="CN3421"/>
      <c r="CO3421"/>
      <c r="CP3421"/>
      <c r="CQ3421"/>
      <c r="CR3421"/>
      <c r="CS3421"/>
      <c r="CT3421"/>
      <c r="CU3421"/>
      <c r="CV3421"/>
    </row>
    <row r="3422" spans="10:100" x14ac:dyDescent="0.25">
      <c r="J3422"/>
      <c r="K3422"/>
      <c r="L3422"/>
      <c r="M3422"/>
      <c r="N3422"/>
      <c r="O3422"/>
      <c r="P3422"/>
      <c r="Q3422"/>
      <c r="R3422"/>
      <c r="S3422"/>
      <c r="T3422"/>
      <c r="U3422"/>
      <c r="V3422"/>
      <c r="W3422"/>
      <c r="X3422"/>
      <c r="Y3422"/>
      <c r="Z3422"/>
      <c r="AA3422"/>
      <c r="AB3422"/>
      <c r="AC3422"/>
      <c r="AD3422"/>
      <c r="AE3422"/>
      <c r="AF3422"/>
      <c r="AG3422"/>
      <c r="AH3422"/>
      <c r="AI3422"/>
      <c r="AJ3422"/>
      <c r="AK3422"/>
      <c r="AL3422"/>
      <c r="AM3422"/>
      <c r="AN3422"/>
      <c r="AO3422"/>
      <c r="AP3422"/>
      <c r="AQ3422"/>
      <c r="AR3422"/>
      <c r="AS3422"/>
      <c r="AT3422"/>
      <c r="AU3422"/>
      <c r="AV3422"/>
      <c r="AW3422"/>
      <c r="AX3422"/>
      <c r="AY3422"/>
      <c r="AZ3422"/>
      <c r="BA3422"/>
      <c r="BB3422"/>
      <c r="BC3422"/>
      <c r="BD3422"/>
      <c r="BE3422"/>
      <c r="BF3422"/>
      <c r="BG3422"/>
      <c r="BH3422"/>
      <c r="BI3422"/>
      <c r="BJ3422"/>
      <c r="BK3422"/>
      <c r="BL3422"/>
      <c r="BM3422"/>
      <c r="BN3422"/>
      <c r="BO3422"/>
      <c r="BP3422"/>
      <c r="BQ3422"/>
      <c r="BR3422"/>
      <c r="BS3422"/>
      <c r="BT3422"/>
      <c r="BU3422"/>
      <c r="BV3422"/>
      <c r="BW3422"/>
      <c r="BX3422"/>
      <c r="BY3422"/>
      <c r="BZ3422"/>
      <c r="CA3422"/>
      <c r="CB3422"/>
      <c r="CC3422"/>
      <c r="CD3422"/>
      <c r="CE3422"/>
      <c r="CF3422"/>
      <c r="CG3422"/>
      <c r="CH3422"/>
      <c r="CI3422"/>
      <c r="CJ3422"/>
      <c r="CK3422"/>
      <c r="CL3422"/>
      <c r="CM3422"/>
      <c r="CN3422"/>
      <c r="CO3422"/>
      <c r="CP3422"/>
      <c r="CQ3422"/>
      <c r="CR3422"/>
      <c r="CS3422"/>
      <c r="CT3422"/>
      <c r="CU3422"/>
      <c r="CV3422"/>
    </row>
    <row r="3423" spans="10:100" x14ac:dyDescent="0.25">
      <c r="J3423"/>
      <c r="K3423"/>
      <c r="L3423"/>
      <c r="M3423"/>
      <c r="N3423"/>
      <c r="O3423"/>
      <c r="P3423"/>
      <c r="Q3423"/>
      <c r="R3423"/>
      <c r="S3423"/>
      <c r="T3423"/>
      <c r="U3423"/>
      <c r="V3423"/>
      <c r="W3423"/>
      <c r="X3423"/>
      <c r="Y3423"/>
      <c r="Z3423"/>
      <c r="AA3423"/>
      <c r="AB3423"/>
      <c r="AC3423"/>
      <c r="AD3423"/>
      <c r="AE3423"/>
      <c r="AF3423"/>
      <c r="AG3423"/>
      <c r="AH3423"/>
      <c r="AI3423"/>
      <c r="AJ3423"/>
      <c r="AK3423"/>
      <c r="AL3423"/>
      <c r="AM3423"/>
      <c r="AN3423"/>
      <c r="AO3423"/>
      <c r="AP3423"/>
      <c r="AQ3423"/>
      <c r="AR3423"/>
      <c r="AS3423"/>
      <c r="AT3423"/>
      <c r="AU3423"/>
      <c r="AV3423"/>
      <c r="AW3423"/>
      <c r="AX3423"/>
      <c r="AY3423"/>
      <c r="AZ3423"/>
      <c r="BA3423"/>
      <c r="BB3423"/>
      <c r="BC3423"/>
      <c r="BD3423"/>
      <c r="BE3423"/>
      <c r="BF3423"/>
      <c r="BG3423"/>
      <c r="BH3423"/>
      <c r="BI3423"/>
      <c r="BJ3423"/>
      <c r="BK3423"/>
      <c r="BL3423"/>
      <c r="BM3423"/>
      <c r="BN3423"/>
      <c r="BO3423"/>
      <c r="BP3423"/>
      <c r="BQ3423"/>
      <c r="BR3423"/>
      <c r="BS3423"/>
      <c r="BT3423"/>
      <c r="BU3423"/>
      <c r="BV3423"/>
      <c r="BW3423"/>
      <c r="BX3423"/>
      <c r="BY3423"/>
      <c r="BZ3423"/>
      <c r="CA3423"/>
      <c r="CB3423"/>
      <c r="CC3423"/>
      <c r="CD3423"/>
      <c r="CE3423"/>
      <c r="CF3423"/>
      <c r="CG3423"/>
      <c r="CH3423"/>
      <c r="CI3423"/>
      <c r="CJ3423"/>
      <c r="CK3423"/>
      <c r="CL3423"/>
      <c r="CM3423"/>
      <c r="CN3423"/>
      <c r="CO3423"/>
      <c r="CP3423"/>
      <c r="CQ3423"/>
      <c r="CR3423"/>
      <c r="CS3423"/>
      <c r="CT3423"/>
      <c r="CU3423"/>
      <c r="CV3423"/>
    </row>
    <row r="3424" spans="10:100" x14ac:dyDescent="0.25">
      <c r="J3424"/>
      <c r="K3424"/>
      <c r="L3424"/>
      <c r="M3424"/>
      <c r="N3424"/>
      <c r="O3424"/>
      <c r="P3424"/>
      <c r="Q3424"/>
      <c r="R3424"/>
      <c r="S3424"/>
      <c r="T3424"/>
      <c r="U3424"/>
      <c r="V3424"/>
      <c r="W3424"/>
      <c r="X3424"/>
      <c r="Y3424"/>
      <c r="Z3424"/>
      <c r="AA3424"/>
      <c r="AB3424"/>
      <c r="AC3424"/>
      <c r="AD3424"/>
      <c r="AE3424"/>
      <c r="AF3424"/>
      <c r="AG3424"/>
      <c r="AH3424"/>
      <c r="AI3424"/>
      <c r="AJ3424"/>
      <c r="AK3424"/>
      <c r="AL3424"/>
      <c r="AM3424"/>
      <c r="AN3424"/>
      <c r="AO3424"/>
      <c r="AP3424"/>
      <c r="AQ3424"/>
      <c r="AR3424"/>
      <c r="AS3424"/>
      <c r="AT3424"/>
      <c r="AU3424"/>
      <c r="AV3424"/>
      <c r="AW3424"/>
      <c r="AX3424"/>
      <c r="AY3424"/>
      <c r="AZ3424"/>
      <c r="BA3424"/>
      <c r="BB3424"/>
      <c r="BC3424"/>
      <c r="BD3424"/>
      <c r="BE3424"/>
      <c r="BF3424"/>
      <c r="BG3424"/>
      <c r="BH3424"/>
      <c r="BI3424"/>
      <c r="BJ3424"/>
      <c r="BK3424"/>
      <c r="BL3424"/>
      <c r="BM3424"/>
      <c r="BN3424"/>
      <c r="BO3424"/>
      <c r="BP3424"/>
      <c r="BQ3424"/>
      <c r="BR3424"/>
      <c r="BS3424"/>
      <c r="BT3424"/>
      <c r="BU3424"/>
      <c r="BV3424"/>
      <c r="BW3424"/>
      <c r="BX3424"/>
      <c r="BY3424"/>
      <c r="BZ3424"/>
      <c r="CA3424"/>
      <c r="CB3424"/>
      <c r="CC3424"/>
      <c r="CD3424"/>
      <c r="CE3424"/>
      <c r="CF3424"/>
      <c r="CG3424"/>
      <c r="CH3424"/>
      <c r="CI3424"/>
      <c r="CJ3424"/>
      <c r="CK3424"/>
      <c r="CL3424"/>
      <c r="CM3424"/>
      <c r="CN3424"/>
      <c r="CO3424"/>
      <c r="CP3424"/>
      <c r="CQ3424"/>
      <c r="CR3424"/>
      <c r="CS3424"/>
      <c r="CT3424"/>
      <c r="CU3424"/>
      <c r="CV3424"/>
    </row>
    <row r="3425" spans="10:100" x14ac:dyDescent="0.25">
      <c r="J3425"/>
      <c r="K3425"/>
      <c r="L3425"/>
      <c r="M3425"/>
      <c r="N3425"/>
      <c r="O3425"/>
      <c r="P3425"/>
      <c r="Q3425"/>
      <c r="R3425"/>
      <c r="S3425"/>
      <c r="T3425"/>
      <c r="U3425"/>
      <c r="V3425"/>
      <c r="W3425"/>
      <c r="X3425"/>
      <c r="Y3425"/>
      <c r="Z3425"/>
      <c r="AA3425"/>
      <c r="AB3425"/>
      <c r="AC3425"/>
      <c r="AD3425"/>
      <c r="AE3425"/>
      <c r="AF3425"/>
      <c r="AG3425"/>
      <c r="AH3425"/>
      <c r="AI3425"/>
      <c r="AJ3425"/>
      <c r="AK3425"/>
      <c r="AL3425"/>
      <c r="AM3425"/>
      <c r="AN3425"/>
      <c r="AO3425"/>
      <c r="AP3425"/>
      <c r="AQ3425"/>
      <c r="AR3425"/>
      <c r="AS3425"/>
      <c r="AT3425"/>
      <c r="AU3425"/>
      <c r="AV3425"/>
      <c r="AW3425"/>
      <c r="AX3425"/>
      <c r="AY3425"/>
      <c r="AZ3425"/>
      <c r="BA3425"/>
      <c r="BB3425"/>
      <c r="BC3425"/>
      <c r="BD3425"/>
      <c r="BE3425"/>
      <c r="BF3425"/>
      <c r="BG3425"/>
      <c r="BH3425"/>
      <c r="BI3425"/>
      <c r="BJ3425"/>
      <c r="BK3425"/>
      <c r="BL3425"/>
      <c r="BM3425"/>
      <c r="BN3425"/>
      <c r="BO3425"/>
      <c r="BP3425"/>
      <c r="BQ3425"/>
      <c r="BR3425"/>
      <c r="BS3425"/>
      <c r="BT3425"/>
      <c r="BU3425"/>
      <c r="BV3425"/>
      <c r="BW3425"/>
      <c r="BX3425"/>
      <c r="BY3425"/>
      <c r="BZ3425"/>
      <c r="CA3425"/>
      <c r="CB3425"/>
      <c r="CC3425"/>
      <c r="CD3425"/>
      <c r="CE3425"/>
      <c r="CF3425"/>
      <c r="CG3425"/>
      <c r="CH3425"/>
      <c r="CI3425"/>
      <c r="CJ3425"/>
      <c r="CK3425"/>
      <c r="CL3425"/>
      <c r="CM3425"/>
      <c r="CN3425"/>
      <c r="CO3425"/>
      <c r="CP3425"/>
      <c r="CQ3425"/>
      <c r="CR3425"/>
      <c r="CS3425"/>
      <c r="CT3425"/>
      <c r="CU3425"/>
      <c r="CV3425"/>
    </row>
    <row r="3426" spans="10:100" x14ac:dyDescent="0.25">
      <c r="J3426"/>
      <c r="K3426"/>
      <c r="L3426"/>
      <c r="M3426"/>
      <c r="N3426"/>
      <c r="O3426"/>
      <c r="P3426"/>
      <c r="Q3426"/>
      <c r="R3426"/>
      <c r="S3426"/>
      <c r="T3426"/>
      <c r="U3426"/>
      <c r="V3426"/>
      <c r="W3426"/>
      <c r="X3426"/>
      <c r="Y3426"/>
      <c r="Z3426"/>
      <c r="AA3426"/>
      <c r="AB3426"/>
      <c r="AC3426"/>
      <c r="AD3426"/>
      <c r="AE3426"/>
      <c r="AF3426"/>
      <c r="AG3426"/>
      <c r="AH3426"/>
      <c r="AI3426"/>
      <c r="AJ3426"/>
      <c r="AK3426"/>
      <c r="AL3426"/>
      <c r="AM3426"/>
      <c r="AN3426"/>
      <c r="AO3426"/>
      <c r="AP3426"/>
      <c r="AQ3426"/>
      <c r="AR3426"/>
      <c r="AS3426"/>
      <c r="AT3426"/>
      <c r="AU3426"/>
      <c r="AV3426"/>
      <c r="AW3426"/>
      <c r="AX3426"/>
      <c r="AY3426"/>
      <c r="AZ3426"/>
      <c r="BA3426"/>
      <c r="BB3426"/>
      <c r="BC3426"/>
      <c r="BD3426"/>
      <c r="BE3426"/>
      <c r="BF3426"/>
      <c r="BG3426"/>
      <c r="BH3426"/>
      <c r="BI3426"/>
      <c r="BJ3426"/>
      <c r="BK3426"/>
      <c r="BL3426"/>
      <c r="BM3426"/>
      <c r="BN3426"/>
      <c r="BO3426"/>
      <c r="BP3426"/>
      <c r="BQ3426"/>
      <c r="BR3426"/>
      <c r="BS3426"/>
      <c r="BT3426"/>
      <c r="BU3426"/>
      <c r="BV3426"/>
      <c r="BW3426"/>
      <c r="BX3426"/>
      <c r="BY3426"/>
      <c r="BZ3426"/>
      <c r="CA3426"/>
      <c r="CB3426"/>
      <c r="CC3426"/>
      <c r="CD3426"/>
      <c r="CE3426"/>
      <c r="CF3426"/>
      <c r="CG3426"/>
      <c r="CH3426"/>
      <c r="CI3426"/>
      <c r="CJ3426"/>
      <c r="CK3426"/>
      <c r="CL3426"/>
      <c r="CM3426"/>
      <c r="CN3426"/>
      <c r="CO3426"/>
      <c r="CP3426"/>
      <c r="CQ3426"/>
      <c r="CR3426"/>
      <c r="CS3426"/>
      <c r="CT3426"/>
      <c r="CU3426"/>
      <c r="CV3426"/>
    </row>
    <row r="3427" spans="10:100" x14ac:dyDescent="0.25">
      <c r="J3427"/>
      <c r="K3427"/>
      <c r="L3427"/>
      <c r="M3427"/>
      <c r="N3427"/>
      <c r="O3427"/>
      <c r="P3427"/>
      <c r="Q3427"/>
      <c r="R3427"/>
      <c r="S3427"/>
      <c r="T3427"/>
      <c r="U3427"/>
      <c r="V3427"/>
      <c r="W3427"/>
      <c r="X3427"/>
      <c r="Y3427"/>
      <c r="Z3427"/>
      <c r="AA3427"/>
      <c r="AB3427"/>
      <c r="AC3427"/>
      <c r="AD3427"/>
      <c r="AE3427"/>
      <c r="AF3427"/>
      <c r="AG3427"/>
      <c r="AH3427"/>
      <c r="AI3427"/>
      <c r="AJ3427"/>
      <c r="AK3427"/>
      <c r="AL3427"/>
      <c r="AM3427"/>
      <c r="AN3427"/>
      <c r="AO3427"/>
      <c r="AP3427"/>
      <c r="AQ3427"/>
      <c r="AR3427"/>
      <c r="AS3427"/>
      <c r="AT3427"/>
      <c r="AU3427"/>
      <c r="AV3427"/>
      <c r="AW3427"/>
      <c r="AX3427"/>
      <c r="AY3427"/>
      <c r="AZ3427"/>
      <c r="BA3427"/>
      <c r="BB3427"/>
      <c r="BC3427"/>
      <c r="BD3427"/>
      <c r="BE3427"/>
      <c r="BF3427"/>
      <c r="BG3427"/>
      <c r="BH3427"/>
      <c r="BI3427"/>
      <c r="BJ3427"/>
      <c r="BK3427"/>
      <c r="BL3427"/>
      <c r="BM3427"/>
      <c r="BN3427"/>
      <c r="BO3427"/>
      <c r="BP3427"/>
      <c r="BQ3427"/>
      <c r="BR3427"/>
      <c r="BS3427"/>
      <c r="BT3427"/>
      <c r="BU3427"/>
      <c r="BV3427"/>
      <c r="BW3427"/>
      <c r="BX3427"/>
      <c r="BY3427"/>
      <c r="BZ3427"/>
      <c r="CA3427"/>
      <c r="CB3427"/>
      <c r="CC3427"/>
      <c r="CD3427"/>
      <c r="CE3427"/>
      <c r="CF3427"/>
      <c r="CG3427"/>
      <c r="CH3427"/>
      <c r="CI3427"/>
      <c r="CJ3427"/>
      <c r="CK3427"/>
      <c r="CL3427"/>
      <c r="CM3427"/>
      <c r="CN3427"/>
      <c r="CO3427"/>
      <c r="CP3427"/>
      <c r="CQ3427"/>
      <c r="CR3427"/>
      <c r="CS3427"/>
      <c r="CT3427"/>
      <c r="CU3427"/>
      <c r="CV3427"/>
    </row>
    <row r="3428" spans="10:100" x14ac:dyDescent="0.25">
      <c r="J3428"/>
      <c r="K3428"/>
      <c r="L3428"/>
      <c r="M3428"/>
      <c r="N3428"/>
      <c r="O3428"/>
      <c r="P3428"/>
      <c r="Q3428"/>
      <c r="R3428"/>
      <c r="S3428"/>
      <c r="T3428"/>
      <c r="U3428"/>
      <c r="V3428"/>
      <c r="W3428"/>
      <c r="X3428"/>
      <c r="Y3428"/>
      <c r="Z3428"/>
      <c r="AA3428"/>
      <c r="AB3428"/>
      <c r="AC3428"/>
      <c r="AD3428"/>
      <c r="AE3428"/>
      <c r="AF3428"/>
      <c r="AG3428"/>
      <c r="AH3428"/>
      <c r="AI3428"/>
      <c r="AJ3428"/>
      <c r="AK3428"/>
      <c r="AL3428"/>
      <c r="AM3428"/>
      <c r="AN3428"/>
      <c r="AO3428"/>
      <c r="AP3428"/>
      <c r="AQ3428"/>
      <c r="AR3428"/>
      <c r="AS3428"/>
      <c r="AT3428"/>
      <c r="AU3428"/>
      <c r="AV3428"/>
      <c r="AW3428"/>
      <c r="AX3428"/>
      <c r="AY3428"/>
      <c r="AZ3428"/>
      <c r="BA3428"/>
      <c r="BB3428"/>
      <c r="BC3428"/>
      <c r="BD3428"/>
      <c r="BE3428"/>
      <c r="BF3428"/>
      <c r="BG3428"/>
      <c r="BH3428"/>
      <c r="BI3428"/>
      <c r="BJ3428"/>
      <c r="BK3428"/>
      <c r="BL3428"/>
      <c r="BM3428"/>
      <c r="BN3428"/>
      <c r="BO3428"/>
      <c r="BP3428"/>
      <c r="BQ3428"/>
      <c r="BR3428"/>
      <c r="BS3428"/>
      <c r="BT3428"/>
      <c r="BU3428"/>
      <c r="BV3428"/>
      <c r="BW3428"/>
      <c r="BX3428"/>
      <c r="BY3428"/>
      <c r="BZ3428"/>
      <c r="CA3428"/>
      <c r="CB3428"/>
      <c r="CC3428"/>
      <c r="CD3428"/>
      <c r="CE3428"/>
      <c r="CF3428"/>
      <c r="CG3428"/>
      <c r="CH3428"/>
      <c r="CI3428"/>
      <c r="CJ3428"/>
      <c r="CK3428"/>
      <c r="CL3428"/>
      <c r="CM3428"/>
      <c r="CN3428"/>
      <c r="CO3428"/>
      <c r="CP3428"/>
      <c r="CQ3428"/>
      <c r="CR3428"/>
      <c r="CS3428"/>
      <c r="CT3428"/>
      <c r="CU3428"/>
      <c r="CV3428"/>
    </row>
    <row r="3429" spans="10:100" x14ac:dyDescent="0.25">
      <c r="J3429"/>
      <c r="K3429"/>
      <c r="L3429"/>
      <c r="M3429"/>
      <c r="N3429"/>
      <c r="O3429"/>
      <c r="P3429"/>
      <c r="Q3429"/>
      <c r="R3429"/>
      <c r="S3429"/>
      <c r="T3429"/>
      <c r="U3429"/>
      <c r="V3429"/>
      <c r="W3429"/>
      <c r="X3429"/>
      <c r="Y3429"/>
      <c r="Z3429"/>
      <c r="AA3429"/>
      <c r="AB3429"/>
      <c r="AC3429"/>
      <c r="AD3429"/>
      <c r="AE3429"/>
      <c r="AF3429"/>
      <c r="AG3429"/>
      <c r="AH3429"/>
      <c r="AI3429"/>
      <c r="AJ3429"/>
      <c r="AK3429"/>
      <c r="AL3429"/>
      <c r="AM3429"/>
      <c r="AN3429"/>
      <c r="AO3429"/>
      <c r="AP3429"/>
      <c r="AQ3429"/>
      <c r="AR3429"/>
      <c r="AS3429"/>
      <c r="AT3429"/>
      <c r="AU3429"/>
      <c r="AV3429"/>
      <c r="AW3429"/>
      <c r="AX3429"/>
      <c r="AY3429"/>
      <c r="AZ3429"/>
      <c r="BA3429"/>
      <c r="BB3429"/>
      <c r="BC3429"/>
      <c r="BD3429"/>
      <c r="BE3429"/>
      <c r="BF3429"/>
      <c r="BG3429"/>
      <c r="BH3429"/>
      <c r="BI3429"/>
      <c r="BJ3429"/>
      <c r="BK3429"/>
      <c r="BL3429"/>
      <c r="BM3429"/>
      <c r="BN3429"/>
      <c r="BO3429"/>
      <c r="BP3429"/>
      <c r="BQ3429"/>
      <c r="BR3429"/>
      <c r="BS3429"/>
      <c r="BT3429"/>
      <c r="BU3429"/>
      <c r="BV3429"/>
      <c r="BW3429"/>
      <c r="BX3429"/>
      <c r="BY3429"/>
      <c r="BZ3429"/>
      <c r="CA3429"/>
      <c r="CB3429"/>
      <c r="CC3429"/>
      <c r="CD3429"/>
      <c r="CE3429"/>
      <c r="CF3429"/>
      <c r="CG3429"/>
      <c r="CH3429"/>
      <c r="CI3429"/>
      <c r="CJ3429"/>
      <c r="CK3429"/>
      <c r="CL3429"/>
      <c r="CM3429"/>
      <c r="CN3429"/>
      <c r="CO3429"/>
      <c r="CP3429"/>
      <c r="CQ3429"/>
      <c r="CR3429"/>
      <c r="CS3429"/>
      <c r="CT3429"/>
      <c r="CU3429"/>
      <c r="CV3429"/>
    </row>
    <row r="3430" spans="10:100" x14ac:dyDescent="0.25">
      <c r="J3430"/>
      <c r="K3430"/>
      <c r="L3430"/>
      <c r="M3430"/>
      <c r="N3430"/>
      <c r="O3430"/>
      <c r="P3430"/>
      <c r="Q3430"/>
      <c r="R3430"/>
      <c r="S3430"/>
      <c r="T3430"/>
      <c r="U3430"/>
      <c r="V3430"/>
      <c r="W3430"/>
      <c r="X3430"/>
      <c r="Y3430"/>
      <c r="Z3430"/>
      <c r="AA3430"/>
      <c r="AB3430"/>
      <c r="AC3430"/>
      <c r="AD3430"/>
      <c r="AE3430"/>
      <c r="AF3430"/>
      <c r="AG3430"/>
      <c r="AH3430"/>
      <c r="AI3430"/>
      <c r="AJ3430"/>
      <c r="AK3430"/>
      <c r="AL3430"/>
      <c r="AM3430"/>
      <c r="AN3430"/>
      <c r="AO3430"/>
      <c r="AP3430"/>
      <c r="AQ3430"/>
      <c r="AR3430"/>
      <c r="AS3430"/>
      <c r="AT3430"/>
      <c r="AU3430"/>
      <c r="AV3430"/>
      <c r="AW3430"/>
      <c r="AX3430"/>
      <c r="AY3430"/>
      <c r="AZ3430"/>
      <c r="BA3430"/>
      <c r="BB3430"/>
      <c r="BC3430"/>
      <c r="BD3430"/>
      <c r="BE3430"/>
      <c r="BF3430"/>
      <c r="BG3430"/>
      <c r="BH3430"/>
      <c r="BI3430"/>
      <c r="BJ3430"/>
      <c r="BK3430"/>
      <c r="BL3430"/>
      <c r="BM3430"/>
      <c r="BN3430"/>
      <c r="BO3430"/>
      <c r="BP3430"/>
      <c r="BQ3430"/>
      <c r="BR3430"/>
      <c r="BS3430"/>
      <c r="BT3430"/>
      <c r="BU3430"/>
      <c r="BV3430"/>
      <c r="BW3430"/>
      <c r="BX3430"/>
      <c r="BY3430"/>
      <c r="BZ3430"/>
      <c r="CA3430"/>
      <c r="CB3430"/>
      <c r="CC3430"/>
      <c r="CD3430"/>
      <c r="CE3430"/>
      <c r="CF3430"/>
      <c r="CG3430"/>
      <c r="CH3430"/>
      <c r="CI3430"/>
      <c r="CJ3430"/>
      <c r="CK3430"/>
      <c r="CL3430"/>
      <c r="CM3430"/>
      <c r="CN3430"/>
      <c r="CO3430"/>
      <c r="CP3430"/>
      <c r="CQ3430"/>
      <c r="CR3430"/>
      <c r="CS3430"/>
      <c r="CT3430"/>
      <c r="CU3430"/>
      <c r="CV3430"/>
    </row>
    <row r="3431" spans="10:100" x14ac:dyDescent="0.25">
      <c r="J3431"/>
      <c r="K3431"/>
      <c r="L3431"/>
      <c r="M3431"/>
      <c r="N3431"/>
      <c r="O3431"/>
      <c r="P3431"/>
      <c r="Q3431"/>
      <c r="R3431"/>
      <c r="S3431"/>
      <c r="T3431"/>
      <c r="U3431"/>
      <c r="V3431"/>
      <c r="W3431"/>
      <c r="X3431"/>
      <c r="Y3431"/>
      <c r="Z3431"/>
      <c r="AA3431"/>
      <c r="AB3431"/>
      <c r="AC3431"/>
      <c r="AD3431"/>
      <c r="AE3431"/>
      <c r="AF3431"/>
      <c r="AG3431"/>
      <c r="AH3431"/>
      <c r="AI3431"/>
      <c r="AJ3431"/>
      <c r="AK3431"/>
      <c r="AL3431"/>
      <c r="AM3431"/>
      <c r="AN3431"/>
      <c r="AO3431"/>
      <c r="AP3431"/>
      <c r="AQ3431"/>
      <c r="AR3431"/>
      <c r="AS3431"/>
      <c r="AT3431"/>
      <c r="AU3431"/>
      <c r="AV3431"/>
      <c r="AW3431"/>
      <c r="AX3431"/>
      <c r="AY3431"/>
      <c r="AZ3431"/>
      <c r="BA3431"/>
      <c r="BB3431"/>
      <c r="BC3431"/>
      <c r="BD3431"/>
      <c r="BE3431"/>
      <c r="BF3431"/>
      <c r="BG3431"/>
      <c r="BH3431"/>
      <c r="BI3431"/>
      <c r="BJ3431"/>
      <c r="BK3431"/>
      <c r="BL3431"/>
      <c r="BM3431"/>
      <c r="BN3431"/>
      <c r="BO3431"/>
      <c r="BP3431"/>
      <c r="BQ3431"/>
      <c r="BR3431"/>
      <c r="BS3431"/>
      <c r="BT3431"/>
      <c r="BU3431"/>
      <c r="BV3431"/>
      <c r="BW3431"/>
      <c r="BX3431"/>
      <c r="BY3431"/>
      <c r="BZ3431"/>
      <c r="CA3431"/>
      <c r="CB3431"/>
      <c r="CC3431"/>
      <c r="CD3431"/>
      <c r="CE3431"/>
      <c r="CF3431"/>
      <c r="CG3431"/>
      <c r="CH3431"/>
      <c r="CI3431"/>
      <c r="CJ3431"/>
      <c r="CK3431"/>
      <c r="CL3431"/>
      <c r="CM3431"/>
      <c r="CN3431"/>
      <c r="CO3431"/>
      <c r="CP3431"/>
      <c r="CQ3431"/>
      <c r="CR3431"/>
      <c r="CS3431"/>
      <c r="CT3431"/>
      <c r="CU3431"/>
      <c r="CV3431"/>
    </row>
    <row r="3432" spans="10:100" x14ac:dyDescent="0.25">
      <c r="J3432"/>
      <c r="K3432"/>
      <c r="L3432"/>
      <c r="M3432"/>
      <c r="N3432"/>
      <c r="O3432"/>
      <c r="P3432"/>
      <c r="Q3432"/>
      <c r="R3432"/>
      <c r="S3432"/>
      <c r="T3432"/>
      <c r="U3432"/>
      <c r="V3432"/>
      <c r="W3432"/>
      <c r="X3432"/>
      <c r="Y3432"/>
      <c r="Z3432"/>
      <c r="AA3432"/>
      <c r="AB3432"/>
      <c r="AC3432"/>
      <c r="AD3432"/>
      <c r="AE3432"/>
      <c r="AF3432"/>
      <c r="AG3432"/>
      <c r="AH3432"/>
      <c r="AI3432"/>
      <c r="AJ3432"/>
      <c r="AK3432"/>
      <c r="AL3432"/>
      <c r="AM3432"/>
      <c r="AN3432"/>
      <c r="AO3432"/>
      <c r="AP3432"/>
      <c r="AQ3432"/>
      <c r="AR3432"/>
      <c r="AS3432"/>
      <c r="AT3432"/>
      <c r="AU3432"/>
      <c r="AV3432"/>
      <c r="AW3432"/>
      <c r="AX3432"/>
      <c r="AY3432"/>
      <c r="AZ3432"/>
      <c r="BA3432"/>
      <c r="BB3432"/>
      <c r="BC3432"/>
      <c r="BD3432"/>
      <c r="BE3432"/>
      <c r="BF3432"/>
      <c r="BG3432"/>
      <c r="BH3432"/>
      <c r="BI3432"/>
      <c r="BJ3432"/>
      <c r="BK3432"/>
      <c r="BL3432"/>
      <c r="BM3432"/>
      <c r="BN3432"/>
      <c r="BO3432"/>
      <c r="BP3432"/>
      <c r="BQ3432"/>
      <c r="BR3432"/>
      <c r="BS3432"/>
      <c r="BT3432"/>
      <c r="BU3432"/>
      <c r="BV3432"/>
      <c r="BW3432"/>
      <c r="BX3432"/>
      <c r="BY3432"/>
      <c r="BZ3432"/>
      <c r="CA3432"/>
      <c r="CB3432"/>
      <c r="CC3432"/>
      <c r="CD3432"/>
      <c r="CE3432"/>
      <c r="CF3432"/>
      <c r="CG3432"/>
      <c r="CH3432"/>
      <c r="CI3432"/>
      <c r="CJ3432"/>
      <c r="CK3432"/>
      <c r="CL3432"/>
      <c r="CM3432"/>
      <c r="CN3432"/>
      <c r="CO3432"/>
      <c r="CP3432"/>
      <c r="CQ3432"/>
      <c r="CR3432"/>
      <c r="CS3432"/>
      <c r="CT3432"/>
      <c r="CU3432"/>
      <c r="CV3432"/>
    </row>
    <row r="3433" spans="10:100" x14ac:dyDescent="0.25">
      <c r="J3433"/>
      <c r="K3433"/>
      <c r="L3433"/>
      <c r="M3433"/>
      <c r="N3433"/>
      <c r="O3433"/>
      <c r="P3433"/>
      <c r="Q3433"/>
      <c r="R3433"/>
      <c r="S3433"/>
      <c r="T3433"/>
      <c r="U3433"/>
      <c r="V3433"/>
      <c r="W3433"/>
      <c r="X3433"/>
      <c r="Y3433"/>
      <c r="Z3433"/>
      <c r="AA3433"/>
      <c r="AB3433"/>
      <c r="AC3433"/>
      <c r="AD3433"/>
      <c r="AE3433"/>
      <c r="AF3433"/>
      <c r="AG3433"/>
      <c r="AH3433"/>
      <c r="AI3433"/>
      <c r="AJ3433"/>
      <c r="AK3433"/>
      <c r="AL3433"/>
      <c r="AM3433"/>
      <c r="AN3433"/>
      <c r="AO3433"/>
      <c r="AP3433"/>
      <c r="AQ3433"/>
      <c r="AR3433"/>
      <c r="AS3433"/>
      <c r="AT3433"/>
      <c r="AU3433"/>
      <c r="AV3433"/>
      <c r="AW3433"/>
      <c r="AX3433"/>
      <c r="AY3433"/>
      <c r="AZ3433"/>
      <c r="BA3433"/>
      <c r="BB3433"/>
      <c r="BC3433"/>
      <c r="BD3433"/>
      <c r="BE3433"/>
      <c r="BF3433"/>
      <c r="BG3433"/>
      <c r="BH3433"/>
      <c r="BI3433"/>
      <c r="BJ3433"/>
      <c r="BK3433"/>
      <c r="BL3433"/>
      <c r="BM3433"/>
      <c r="BN3433"/>
      <c r="BO3433"/>
      <c r="BP3433"/>
      <c r="BQ3433"/>
      <c r="BR3433"/>
      <c r="BS3433"/>
      <c r="BT3433"/>
      <c r="BU3433"/>
      <c r="BV3433"/>
      <c r="BW3433"/>
      <c r="BX3433"/>
      <c r="BY3433"/>
      <c r="BZ3433"/>
      <c r="CA3433"/>
      <c r="CB3433"/>
      <c r="CC3433"/>
      <c r="CD3433"/>
      <c r="CE3433"/>
      <c r="CF3433"/>
      <c r="CG3433"/>
      <c r="CH3433"/>
      <c r="CI3433"/>
      <c r="CJ3433"/>
      <c r="CK3433"/>
      <c r="CL3433"/>
      <c r="CM3433"/>
      <c r="CN3433"/>
      <c r="CO3433"/>
      <c r="CP3433"/>
      <c r="CQ3433"/>
      <c r="CR3433"/>
      <c r="CS3433"/>
      <c r="CT3433"/>
      <c r="CU3433"/>
      <c r="CV3433"/>
    </row>
    <row r="3434" spans="10:100" x14ac:dyDescent="0.25">
      <c r="J3434"/>
      <c r="K3434"/>
      <c r="L3434"/>
      <c r="M3434"/>
      <c r="N3434"/>
      <c r="O3434"/>
      <c r="P3434"/>
      <c r="Q3434"/>
      <c r="R3434"/>
      <c r="S3434"/>
      <c r="T3434"/>
      <c r="U3434"/>
      <c r="V3434"/>
      <c r="W3434"/>
      <c r="X3434"/>
      <c r="Y3434"/>
      <c r="Z3434"/>
      <c r="AA3434"/>
      <c r="AB3434"/>
      <c r="AC3434"/>
      <c r="AD3434"/>
      <c r="AE3434"/>
      <c r="AF3434"/>
      <c r="AG3434"/>
      <c r="AH3434"/>
      <c r="AI3434"/>
      <c r="AJ3434"/>
      <c r="AK3434"/>
      <c r="AL3434"/>
      <c r="AM3434"/>
      <c r="AN3434"/>
      <c r="AO3434"/>
      <c r="AP3434"/>
      <c r="AQ3434"/>
      <c r="AR3434"/>
      <c r="AS3434"/>
      <c r="AT3434"/>
      <c r="AU3434"/>
      <c r="AV3434"/>
      <c r="AW3434"/>
      <c r="AX3434"/>
      <c r="AY3434"/>
      <c r="AZ3434"/>
      <c r="BA3434"/>
      <c r="BB3434"/>
      <c r="BC3434"/>
      <c r="BD3434"/>
      <c r="BE3434"/>
      <c r="BF3434"/>
      <c r="BG3434"/>
      <c r="BH3434"/>
      <c r="BI3434"/>
      <c r="BJ3434"/>
      <c r="BK3434"/>
      <c r="BL3434"/>
      <c r="BM3434"/>
      <c r="BN3434"/>
      <c r="BO3434"/>
      <c r="BP3434"/>
      <c r="BQ3434"/>
      <c r="BR3434"/>
      <c r="BS3434"/>
      <c r="BT3434"/>
      <c r="BU3434"/>
      <c r="BV3434"/>
      <c r="BW3434"/>
      <c r="BX3434"/>
      <c r="BY3434"/>
      <c r="BZ3434"/>
      <c r="CA3434"/>
      <c r="CB3434"/>
      <c r="CC3434"/>
      <c r="CD3434"/>
      <c r="CE3434"/>
      <c r="CF3434"/>
      <c r="CG3434"/>
      <c r="CH3434"/>
      <c r="CI3434"/>
      <c r="CJ3434"/>
      <c r="CK3434"/>
      <c r="CL3434"/>
      <c r="CM3434"/>
      <c r="CN3434"/>
      <c r="CO3434"/>
      <c r="CP3434"/>
      <c r="CQ3434"/>
      <c r="CR3434"/>
      <c r="CS3434"/>
      <c r="CT3434"/>
      <c r="CU3434"/>
      <c r="CV3434"/>
    </row>
    <row r="3435" spans="10:100" x14ac:dyDescent="0.25">
      <c r="J3435"/>
      <c r="K3435"/>
      <c r="L3435"/>
      <c r="M3435"/>
      <c r="N3435"/>
      <c r="O3435"/>
      <c r="P3435"/>
      <c r="Q3435"/>
      <c r="R3435"/>
      <c r="S3435"/>
      <c r="T3435"/>
      <c r="U3435"/>
      <c r="V3435"/>
      <c r="W3435"/>
      <c r="X3435"/>
      <c r="Y3435"/>
      <c r="Z3435"/>
      <c r="AA3435"/>
      <c r="AB3435"/>
      <c r="AC3435"/>
      <c r="AD3435"/>
      <c r="AE3435"/>
      <c r="AF3435"/>
      <c r="AG3435"/>
      <c r="AH3435"/>
      <c r="AI3435"/>
      <c r="AJ3435"/>
      <c r="AK3435"/>
      <c r="AL3435"/>
      <c r="AM3435"/>
      <c r="AN3435"/>
      <c r="AO3435"/>
      <c r="AP3435"/>
      <c r="AQ3435"/>
      <c r="AR3435"/>
      <c r="AS3435"/>
      <c r="AT3435"/>
      <c r="AU3435"/>
      <c r="AV3435"/>
      <c r="AW3435"/>
      <c r="AX3435"/>
      <c r="AY3435"/>
      <c r="AZ3435"/>
      <c r="BA3435"/>
      <c r="BB3435"/>
      <c r="BC3435"/>
      <c r="BD3435"/>
      <c r="BE3435"/>
      <c r="BF3435"/>
      <c r="BG3435"/>
      <c r="BH3435"/>
      <c r="BI3435"/>
      <c r="BJ3435"/>
      <c r="BK3435"/>
      <c r="BL3435"/>
      <c r="BM3435"/>
      <c r="BN3435"/>
      <c r="BO3435"/>
      <c r="BP3435"/>
      <c r="BQ3435"/>
      <c r="BR3435"/>
      <c r="BS3435"/>
      <c r="BT3435"/>
      <c r="BU3435"/>
      <c r="BV3435"/>
      <c r="BW3435"/>
      <c r="BX3435"/>
      <c r="BY3435"/>
      <c r="BZ3435"/>
      <c r="CA3435"/>
      <c r="CB3435"/>
      <c r="CC3435"/>
      <c r="CD3435"/>
      <c r="CE3435"/>
      <c r="CF3435"/>
      <c r="CG3435"/>
      <c r="CH3435"/>
      <c r="CI3435"/>
      <c r="CJ3435"/>
      <c r="CK3435"/>
      <c r="CL3435"/>
      <c r="CM3435"/>
      <c r="CN3435"/>
      <c r="CO3435"/>
      <c r="CP3435"/>
      <c r="CQ3435"/>
      <c r="CR3435"/>
      <c r="CS3435"/>
      <c r="CT3435"/>
      <c r="CU3435"/>
      <c r="CV3435"/>
    </row>
    <row r="3436" spans="10:100" x14ac:dyDescent="0.25">
      <c r="J3436"/>
      <c r="K3436"/>
      <c r="L3436"/>
      <c r="M3436"/>
      <c r="N3436"/>
      <c r="O3436"/>
      <c r="P3436"/>
      <c r="Q3436"/>
      <c r="R3436"/>
      <c r="S3436"/>
      <c r="T3436"/>
      <c r="U3436"/>
      <c r="V3436"/>
      <c r="W3436"/>
      <c r="X3436"/>
      <c r="Y3436"/>
      <c r="Z3436"/>
      <c r="AA3436"/>
      <c r="AB3436"/>
      <c r="AC3436"/>
      <c r="AD3436"/>
      <c r="AE3436"/>
      <c r="AF3436"/>
      <c r="AG3436"/>
      <c r="AH3436"/>
      <c r="AI3436"/>
      <c r="AJ3436"/>
      <c r="AK3436"/>
      <c r="AL3436"/>
      <c r="AM3436"/>
      <c r="AN3436"/>
      <c r="AO3436"/>
      <c r="AP3436"/>
      <c r="AQ3436"/>
      <c r="AR3436"/>
      <c r="AS3436"/>
      <c r="AT3436"/>
      <c r="AU3436"/>
      <c r="AV3436"/>
      <c r="AW3436"/>
      <c r="AX3436"/>
      <c r="AY3436"/>
      <c r="AZ3436"/>
      <c r="BA3436"/>
      <c r="BB3436"/>
      <c r="BC3436"/>
      <c r="BD3436"/>
      <c r="BE3436"/>
      <c r="BF3436"/>
      <c r="BG3436"/>
      <c r="BH3436"/>
      <c r="BI3436"/>
      <c r="BJ3436"/>
      <c r="BK3436"/>
      <c r="BL3436"/>
      <c r="BM3436"/>
      <c r="BN3436"/>
      <c r="BO3436"/>
      <c r="BP3436"/>
      <c r="BQ3436"/>
      <c r="BR3436"/>
      <c r="BS3436"/>
      <c r="BT3436"/>
      <c r="BU3436"/>
      <c r="BV3436"/>
      <c r="BW3436"/>
      <c r="BX3436"/>
      <c r="BY3436"/>
      <c r="BZ3436"/>
      <c r="CA3436"/>
      <c r="CB3436"/>
      <c r="CC3436"/>
      <c r="CD3436"/>
      <c r="CE3436"/>
      <c r="CF3436"/>
      <c r="CG3436"/>
      <c r="CH3436"/>
      <c r="CI3436"/>
      <c r="CJ3436"/>
      <c r="CK3436"/>
      <c r="CL3436"/>
      <c r="CM3436"/>
      <c r="CN3436"/>
      <c r="CO3436"/>
      <c r="CP3436"/>
      <c r="CQ3436"/>
      <c r="CR3436"/>
      <c r="CS3436"/>
      <c r="CT3436"/>
      <c r="CU3436"/>
      <c r="CV3436"/>
    </row>
    <row r="3437" spans="10:100" x14ac:dyDescent="0.25">
      <c r="J3437"/>
      <c r="K3437"/>
      <c r="L3437"/>
      <c r="M3437"/>
      <c r="N3437"/>
      <c r="O3437"/>
      <c r="P3437"/>
      <c r="Q3437"/>
      <c r="R3437"/>
      <c r="S3437"/>
      <c r="T3437"/>
      <c r="U3437"/>
      <c r="V3437"/>
      <c r="W3437"/>
      <c r="X3437"/>
      <c r="Y3437"/>
      <c r="Z3437"/>
      <c r="AA3437"/>
      <c r="AB3437"/>
      <c r="AC3437"/>
      <c r="AD3437"/>
      <c r="AE3437"/>
      <c r="AF3437"/>
      <c r="AG3437"/>
      <c r="AH3437"/>
      <c r="AI3437"/>
      <c r="AJ3437"/>
      <c r="AK3437"/>
      <c r="AL3437"/>
      <c r="AM3437"/>
      <c r="AN3437"/>
      <c r="AO3437"/>
      <c r="AP3437"/>
      <c r="AQ3437"/>
      <c r="AR3437"/>
      <c r="AS3437"/>
      <c r="AT3437"/>
      <c r="AU3437"/>
      <c r="AV3437"/>
      <c r="AW3437"/>
      <c r="AX3437"/>
      <c r="AY3437"/>
      <c r="AZ3437"/>
      <c r="BA3437"/>
      <c r="BB3437"/>
      <c r="BC3437"/>
      <c r="BD3437"/>
      <c r="BE3437"/>
      <c r="BF3437"/>
      <c r="BG3437"/>
      <c r="BH3437"/>
      <c r="BI3437"/>
      <c r="BJ3437"/>
      <c r="BK3437"/>
      <c r="BL3437"/>
      <c r="BM3437"/>
      <c r="BN3437"/>
      <c r="BO3437"/>
      <c r="BP3437"/>
      <c r="BQ3437"/>
      <c r="BR3437"/>
      <c r="BS3437"/>
      <c r="BT3437"/>
      <c r="BU3437"/>
      <c r="BV3437"/>
      <c r="BW3437"/>
      <c r="BX3437"/>
      <c r="BY3437"/>
      <c r="BZ3437"/>
      <c r="CA3437"/>
      <c r="CB3437"/>
      <c r="CC3437"/>
      <c r="CD3437"/>
      <c r="CE3437"/>
      <c r="CF3437"/>
      <c r="CG3437"/>
      <c r="CH3437"/>
      <c r="CI3437"/>
      <c r="CJ3437"/>
      <c r="CK3437"/>
      <c r="CL3437"/>
      <c r="CM3437"/>
      <c r="CN3437"/>
      <c r="CO3437"/>
      <c r="CP3437"/>
      <c r="CQ3437"/>
      <c r="CR3437"/>
      <c r="CS3437"/>
      <c r="CT3437"/>
      <c r="CU3437"/>
      <c r="CV3437"/>
    </row>
    <row r="3438" spans="10:100" x14ac:dyDescent="0.25">
      <c r="J3438"/>
      <c r="K3438"/>
      <c r="L3438"/>
      <c r="M3438"/>
      <c r="N3438"/>
      <c r="O3438"/>
      <c r="P3438"/>
      <c r="Q3438"/>
      <c r="R3438"/>
      <c r="S3438"/>
      <c r="T3438"/>
      <c r="U3438"/>
      <c r="V3438"/>
      <c r="W3438"/>
      <c r="X3438"/>
      <c r="Y3438"/>
      <c r="Z3438"/>
      <c r="AA3438"/>
      <c r="AB3438"/>
      <c r="AC3438"/>
      <c r="AD3438"/>
      <c r="AE3438"/>
      <c r="AF3438"/>
      <c r="AG3438"/>
      <c r="AH3438"/>
      <c r="AI3438"/>
      <c r="AJ3438"/>
      <c r="AK3438"/>
      <c r="AL3438"/>
      <c r="AM3438"/>
      <c r="AN3438"/>
      <c r="AO3438"/>
      <c r="AP3438"/>
      <c r="AQ3438"/>
      <c r="AR3438"/>
      <c r="AS3438"/>
      <c r="AT3438"/>
      <c r="AU3438"/>
      <c r="AV3438"/>
      <c r="AW3438"/>
      <c r="AX3438"/>
      <c r="AY3438"/>
      <c r="AZ3438"/>
      <c r="BA3438"/>
      <c r="BB3438"/>
      <c r="BC3438"/>
      <c r="BD3438"/>
      <c r="BE3438"/>
      <c r="BF3438"/>
      <c r="BG3438"/>
      <c r="BH3438"/>
      <c r="BI3438"/>
      <c r="BJ3438"/>
      <c r="BK3438"/>
      <c r="BL3438"/>
      <c r="BM3438"/>
      <c r="BN3438"/>
      <c r="BO3438"/>
      <c r="BP3438"/>
      <c r="BQ3438"/>
      <c r="BR3438"/>
      <c r="BS3438"/>
      <c r="BT3438"/>
      <c r="BU3438"/>
      <c r="BV3438"/>
      <c r="BW3438"/>
      <c r="BX3438"/>
      <c r="BY3438"/>
      <c r="BZ3438"/>
      <c r="CA3438"/>
      <c r="CB3438"/>
      <c r="CC3438"/>
      <c r="CD3438"/>
      <c r="CE3438"/>
      <c r="CF3438"/>
      <c r="CG3438"/>
      <c r="CH3438"/>
      <c r="CI3438"/>
      <c r="CJ3438"/>
      <c r="CK3438"/>
      <c r="CL3438"/>
      <c r="CM3438"/>
      <c r="CN3438"/>
      <c r="CO3438"/>
      <c r="CP3438"/>
      <c r="CQ3438"/>
      <c r="CR3438"/>
      <c r="CS3438"/>
      <c r="CT3438"/>
      <c r="CU3438"/>
      <c r="CV3438"/>
    </row>
    <row r="3439" spans="10:100" x14ac:dyDescent="0.25">
      <c r="J3439"/>
      <c r="K3439"/>
      <c r="L3439"/>
      <c r="M3439"/>
      <c r="N3439"/>
      <c r="O3439"/>
      <c r="P3439"/>
      <c r="Q3439"/>
      <c r="R3439"/>
      <c r="S3439"/>
      <c r="T3439"/>
      <c r="U3439"/>
      <c r="V3439"/>
      <c r="W3439"/>
      <c r="X3439"/>
      <c r="Y3439"/>
      <c r="Z3439"/>
      <c r="AA3439"/>
      <c r="AB3439"/>
      <c r="AC3439"/>
      <c r="AD3439"/>
      <c r="AE3439"/>
      <c r="AF3439"/>
      <c r="AG3439"/>
      <c r="AH3439"/>
      <c r="AI3439"/>
      <c r="AJ3439"/>
      <c r="AK3439"/>
      <c r="AL3439"/>
      <c r="AM3439"/>
      <c r="AN3439"/>
      <c r="AO3439"/>
      <c r="AP3439"/>
      <c r="AQ3439"/>
      <c r="AR3439"/>
      <c r="AS3439"/>
      <c r="AT3439"/>
      <c r="AU3439"/>
      <c r="AV3439"/>
      <c r="AW3439"/>
      <c r="AX3439"/>
      <c r="AY3439"/>
      <c r="AZ3439"/>
      <c r="BA3439"/>
      <c r="BB3439"/>
      <c r="BC3439"/>
      <c r="BD3439"/>
      <c r="BE3439"/>
      <c r="BF3439"/>
      <c r="BG3439"/>
      <c r="BH3439"/>
      <c r="BI3439"/>
      <c r="BJ3439"/>
      <c r="BK3439"/>
      <c r="BL3439"/>
      <c r="BM3439"/>
      <c r="BN3439"/>
      <c r="BO3439"/>
      <c r="BP3439"/>
      <c r="BQ3439"/>
      <c r="BR3439"/>
      <c r="BS3439"/>
      <c r="BT3439"/>
      <c r="BU3439"/>
      <c r="BV3439"/>
      <c r="BW3439"/>
      <c r="BX3439"/>
      <c r="BY3439"/>
      <c r="BZ3439"/>
      <c r="CA3439"/>
      <c r="CB3439"/>
      <c r="CC3439"/>
      <c r="CD3439"/>
      <c r="CE3439"/>
      <c r="CF3439"/>
      <c r="CG3439"/>
      <c r="CH3439"/>
      <c r="CI3439"/>
      <c r="CJ3439"/>
      <c r="CK3439"/>
      <c r="CL3439"/>
      <c r="CM3439"/>
      <c r="CN3439"/>
      <c r="CO3439"/>
      <c r="CP3439"/>
      <c r="CQ3439"/>
      <c r="CR3439"/>
      <c r="CS3439"/>
      <c r="CT3439"/>
      <c r="CU3439"/>
      <c r="CV3439"/>
    </row>
    <row r="3440" spans="10:100" x14ac:dyDescent="0.25">
      <c r="J3440"/>
      <c r="K3440"/>
      <c r="L3440"/>
      <c r="M3440"/>
      <c r="N3440"/>
      <c r="O3440"/>
      <c r="P3440"/>
      <c r="Q3440"/>
      <c r="R3440"/>
      <c r="S3440"/>
      <c r="T3440"/>
      <c r="U3440"/>
      <c r="V3440"/>
      <c r="W3440"/>
      <c r="X3440"/>
      <c r="Y3440"/>
      <c r="Z3440"/>
      <c r="AA3440"/>
      <c r="AB3440"/>
      <c r="AC3440"/>
      <c r="AD3440"/>
      <c r="AE3440"/>
      <c r="AF3440"/>
      <c r="AG3440"/>
      <c r="AH3440"/>
      <c r="AI3440"/>
      <c r="AJ3440"/>
      <c r="AK3440"/>
      <c r="AL3440"/>
      <c r="AM3440"/>
      <c r="AN3440"/>
      <c r="AO3440"/>
      <c r="AP3440"/>
      <c r="AQ3440"/>
      <c r="AR3440"/>
      <c r="AS3440"/>
      <c r="AT3440"/>
      <c r="AU3440"/>
      <c r="AV3440"/>
      <c r="AW3440"/>
      <c r="AX3440"/>
      <c r="AY3440"/>
      <c r="AZ3440"/>
      <c r="BA3440"/>
      <c r="BB3440"/>
      <c r="BC3440"/>
      <c r="BD3440"/>
      <c r="BE3440"/>
      <c r="BF3440"/>
      <c r="BG3440"/>
      <c r="BH3440"/>
      <c r="BI3440"/>
      <c r="BJ3440"/>
      <c r="BK3440"/>
      <c r="BL3440"/>
      <c r="BM3440"/>
      <c r="BN3440"/>
      <c r="BO3440"/>
      <c r="BP3440"/>
      <c r="BQ3440"/>
      <c r="BR3440"/>
      <c r="BS3440"/>
      <c r="BT3440"/>
      <c r="BU3440"/>
      <c r="BV3440"/>
      <c r="BW3440"/>
      <c r="BX3440"/>
      <c r="BY3440"/>
      <c r="BZ3440"/>
      <c r="CA3440"/>
      <c r="CB3440"/>
      <c r="CC3440"/>
      <c r="CD3440"/>
      <c r="CE3440"/>
      <c r="CF3440"/>
      <c r="CG3440"/>
      <c r="CH3440"/>
      <c r="CI3440"/>
      <c r="CJ3440"/>
      <c r="CK3440"/>
      <c r="CL3440"/>
      <c r="CM3440"/>
      <c r="CN3440"/>
      <c r="CO3440"/>
      <c r="CP3440"/>
      <c r="CQ3440"/>
      <c r="CR3440"/>
      <c r="CS3440"/>
      <c r="CT3440"/>
      <c r="CU3440"/>
      <c r="CV3440"/>
    </row>
    <row r="3441" spans="10:100" x14ac:dyDescent="0.25">
      <c r="J3441"/>
      <c r="K3441"/>
      <c r="L3441"/>
      <c r="M3441"/>
      <c r="N3441"/>
      <c r="O3441"/>
      <c r="P3441"/>
      <c r="Q3441"/>
      <c r="R3441"/>
      <c r="S3441"/>
      <c r="T3441"/>
      <c r="U3441"/>
      <c r="V3441"/>
      <c r="W3441"/>
      <c r="X3441"/>
      <c r="Y3441"/>
      <c r="Z3441"/>
      <c r="AA3441"/>
      <c r="AB3441"/>
      <c r="AC3441"/>
      <c r="AD3441"/>
      <c r="AE3441"/>
      <c r="AF3441"/>
      <c r="AG3441"/>
      <c r="AH3441"/>
      <c r="AI3441"/>
      <c r="AJ3441"/>
      <c r="AK3441"/>
      <c r="AL3441"/>
      <c r="AM3441"/>
      <c r="AN3441"/>
      <c r="AO3441"/>
      <c r="AP3441"/>
      <c r="AQ3441"/>
      <c r="AR3441"/>
      <c r="AS3441"/>
      <c r="AT3441"/>
      <c r="AU3441"/>
      <c r="AV3441"/>
      <c r="AW3441"/>
      <c r="AX3441"/>
      <c r="AY3441"/>
      <c r="AZ3441"/>
      <c r="BA3441"/>
      <c r="BB3441"/>
      <c r="BC3441"/>
      <c r="BD3441"/>
      <c r="BE3441"/>
      <c r="BF3441"/>
      <c r="BG3441"/>
      <c r="BH3441"/>
      <c r="BI3441"/>
      <c r="BJ3441"/>
      <c r="BK3441"/>
      <c r="BL3441"/>
      <c r="BM3441"/>
      <c r="BN3441"/>
      <c r="BO3441"/>
      <c r="BP3441"/>
      <c r="BQ3441"/>
      <c r="BR3441"/>
      <c r="BS3441"/>
      <c r="BT3441"/>
      <c r="BU3441"/>
      <c r="BV3441"/>
      <c r="BW3441"/>
      <c r="BX3441"/>
      <c r="BY3441"/>
      <c r="BZ3441"/>
      <c r="CA3441"/>
      <c r="CB3441"/>
      <c r="CC3441"/>
      <c r="CD3441"/>
      <c r="CE3441"/>
      <c r="CF3441"/>
      <c r="CG3441"/>
      <c r="CH3441"/>
      <c r="CI3441"/>
      <c r="CJ3441"/>
      <c r="CK3441"/>
      <c r="CL3441"/>
      <c r="CM3441"/>
      <c r="CN3441"/>
      <c r="CO3441"/>
      <c r="CP3441"/>
      <c r="CQ3441"/>
      <c r="CR3441"/>
      <c r="CS3441"/>
      <c r="CT3441"/>
      <c r="CU3441"/>
      <c r="CV3441"/>
    </row>
    <row r="3442" spans="10:100" x14ac:dyDescent="0.25">
      <c r="J3442"/>
      <c r="K3442"/>
      <c r="L3442"/>
      <c r="M3442"/>
      <c r="N3442"/>
      <c r="O3442"/>
      <c r="P3442"/>
      <c r="Q3442"/>
      <c r="R3442"/>
      <c r="S3442"/>
      <c r="T3442"/>
      <c r="U3442"/>
      <c r="V3442"/>
      <c r="W3442"/>
      <c r="X3442"/>
      <c r="Y3442"/>
      <c r="Z3442"/>
      <c r="AA3442"/>
      <c r="AB3442"/>
      <c r="AC3442"/>
      <c r="AD3442"/>
      <c r="AE3442"/>
      <c r="AF3442"/>
      <c r="AG3442"/>
      <c r="AH3442"/>
      <c r="AI3442"/>
      <c r="AJ3442"/>
      <c r="AK3442"/>
      <c r="AL3442"/>
      <c r="AM3442"/>
      <c r="AN3442"/>
      <c r="AO3442"/>
      <c r="AP3442"/>
      <c r="AQ3442"/>
      <c r="AR3442"/>
      <c r="AS3442"/>
      <c r="AT3442"/>
      <c r="AU3442"/>
      <c r="AV3442"/>
      <c r="AW3442"/>
      <c r="AX3442"/>
      <c r="AY3442"/>
      <c r="AZ3442"/>
      <c r="BA3442"/>
      <c r="BB3442"/>
      <c r="BC3442"/>
      <c r="BD3442"/>
      <c r="BE3442"/>
      <c r="BF3442"/>
      <c r="BG3442"/>
      <c r="BH3442"/>
      <c r="BI3442"/>
      <c r="BJ3442"/>
      <c r="BK3442"/>
      <c r="BL3442"/>
      <c r="BM3442"/>
      <c r="BN3442"/>
      <c r="BO3442"/>
      <c r="BP3442"/>
      <c r="BQ3442"/>
      <c r="BR3442"/>
      <c r="BS3442"/>
      <c r="BT3442"/>
      <c r="BU3442"/>
      <c r="BV3442"/>
      <c r="BW3442"/>
      <c r="BX3442"/>
      <c r="BY3442"/>
      <c r="BZ3442"/>
      <c r="CA3442"/>
      <c r="CB3442"/>
      <c r="CC3442"/>
      <c r="CD3442"/>
      <c r="CE3442"/>
      <c r="CF3442"/>
      <c r="CG3442"/>
      <c r="CH3442"/>
      <c r="CI3442"/>
      <c r="CJ3442"/>
      <c r="CK3442"/>
      <c r="CL3442"/>
      <c r="CM3442"/>
      <c r="CN3442"/>
      <c r="CO3442"/>
      <c r="CP3442"/>
      <c r="CQ3442"/>
      <c r="CR3442"/>
      <c r="CS3442"/>
      <c r="CT3442"/>
      <c r="CU3442"/>
      <c r="CV3442"/>
    </row>
    <row r="3443" spans="10:100" x14ac:dyDescent="0.25">
      <c r="J3443"/>
      <c r="K3443"/>
      <c r="L3443"/>
      <c r="M3443"/>
      <c r="N3443"/>
      <c r="O3443"/>
      <c r="P3443"/>
      <c r="Q3443"/>
      <c r="R3443"/>
      <c r="S3443"/>
      <c r="T3443"/>
      <c r="U3443"/>
      <c r="V3443"/>
      <c r="W3443"/>
      <c r="X3443"/>
      <c r="Y3443"/>
      <c r="Z3443"/>
      <c r="AA3443"/>
      <c r="AB3443"/>
      <c r="AC3443"/>
      <c r="AD3443"/>
      <c r="AE3443"/>
      <c r="AF3443"/>
      <c r="AG3443"/>
      <c r="AH3443"/>
      <c r="AI3443"/>
      <c r="AJ3443"/>
      <c r="AK3443"/>
      <c r="AL3443"/>
      <c r="AM3443"/>
      <c r="AN3443"/>
      <c r="AO3443"/>
      <c r="AP3443"/>
      <c r="AQ3443"/>
      <c r="AR3443"/>
      <c r="AS3443"/>
      <c r="AT3443"/>
      <c r="AU3443"/>
      <c r="AV3443"/>
      <c r="AW3443"/>
      <c r="AX3443"/>
      <c r="AY3443"/>
      <c r="AZ3443"/>
      <c r="BA3443"/>
      <c r="BB3443"/>
      <c r="BC3443"/>
      <c r="BD3443"/>
      <c r="BE3443"/>
      <c r="BF3443"/>
      <c r="BG3443"/>
      <c r="BH3443"/>
      <c r="BI3443"/>
      <c r="BJ3443"/>
      <c r="BK3443"/>
      <c r="BL3443"/>
      <c r="BM3443"/>
      <c r="BN3443"/>
      <c r="BO3443"/>
      <c r="BP3443"/>
      <c r="BQ3443"/>
      <c r="BR3443"/>
      <c r="BS3443"/>
      <c r="BT3443"/>
      <c r="BU3443"/>
      <c r="BV3443"/>
      <c r="BW3443"/>
      <c r="BX3443"/>
      <c r="BY3443"/>
      <c r="BZ3443"/>
      <c r="CA3443"/>
      <c r="CB3443"/>
      <c r="CC3443"/>
      <c r="CD3443"/>
      <c r="CE3443"/>
      <c r="CF3443"/>
      <c r="CG3443"/>
      <c r="CH3443"/>
      <c r="CI3443"/>
      <c r="CJ3443"/>
      <c r="CK3443"/>
      <c r="CL3443"/>
      <c r="CM3443"/>
      <c r="CN3443"/>
      <c r="CO3443"/>
      <c r="CP3443"/>
      <c r="CQ3443"/>
      <c r="CR3443"/>
      <c r="CS3443"/>
      <c r="CT3443"/>
      <c r="CU3443"/>
      <c r="CV3443"/>
    </row>
    <row r="3444" spans="10:100" x14ac:dyDescent="0.25">
      <c r="J3444"/>
      <c r="K3444"/>
      <c r="L3444"/>
      <c r="M3444"/>
      <c r="N3444"/>
      <c r="O3444"/>
      <c r="P3444"/>
      <c r="Q3444"/>
      <c r="R3444"/>
      <c r="S3444"/>
      <c r="T3444"/>
      <c r="U3444"/>
      <c r="V3444"/>
      <c r="W3444"/>
      <c r="X3444"/>
      <c r="Y3444"/>
      <c r="Z3444"/>
      <c r="AA3444"/>
      <c r="AB3444"/>
      <c r="AC3444"/>
      <c r="AD3444"/>
      <c r="AE3444"/>
      <c r="AF3444"/>
      <c r="AG3444"/>
      <c r="AH3444"/>
      <c r="AI3444"/>
      <c r="AJ3444"/>
      <c r="AK3444"/>
      <c r="AL3444"/>
      <c r="AM3444"/>
      <c r="AN3444"/>
      <c r="AO3444"/>
      <c r="AP3444"/>
      <c r="AQ3444"/>
      <c r="AR3444"/>
      <c r="AS3444"/>
      <c r="AT3444"/>
      <c r="AU3444"/>
      <c r="AV3444"/>
      <c r="AW3444"/>
      <c r="AX3444"/>
      <c r="AY3444"/>
      <c r="AZ3444"/>
      <c r="BA3444"/>
      <c r="BB3444"/>
      <c r="BC3444"/>
      <c r="BD3444"/>
      <c r="BE3444"/>
      <c r="BF3444"/>
      <c r="BG3444"/>
      <c r="BH3444"/>
      <c r="BI3444"/>
      <c r="BJ3444"/>
      <c r="BK3444"/>
      <c r="BL3444"/>
      <c r="BM3444"/>
      <c r="BN3444"/>
      <c r="BO3444"/>
      <c r="BP3444"/>
      <c r="BQ3444"/>
      <c r="BR3444"/>
      <c r="BS3444"/>
      <c r="BT3444"/>
      <c r="BU3444"/>
      <c r="BV3444"/>
      <c r="BW3444"/>
      <c r="BX3444"/>
      <c r="BY3444"/>
      <c r="BZ3444"/>
      <c r="CA3444"/>
      <c r="CB3444"/>
      <c r="CC3444"/>
      <c r="CD3444"/>
      <c r="CE3444"/>
      <c r="CF3444"/>
      <c r="CG3444"/>
      <c r="CH3444"/>
      <c r="CI3444"/>
      <c r="CJ3444"/>
      <c r="CK3444"/>
      <c r="CL3444"/>
      <c r="CM3444"/>
      <c r="CN3444"/>
      <c r="CO3444"/>
      <c r="CP3444"/>
      <c r="CQ3444"/>
      <c r="CR3444"/>
      <c r="CS3444"/>
      <c r="CT3444"/>
      <c r="CU3444"/>
      <c r="CV3444"/>
    </row>
    <row r="3445" spans="10:100" x14ac:dyDescent="0.25">
      <c r="J3445"/>
      <c r="K3445"/>
      <c r="L3445"/>
      <c r="M3445"/>
      <c r="N3445"/>
      <c r="O3445"/>
      <c r="P3445"/>
      <c r="Q3445"/>
      <c r="R3445"/>
      <c r="S3445"/>
      <c r="T3445"/>
      <c r="U3445"/>
      <c r="V3445"/>
      <c r="W3445"/>
      <c r="X3445"/>
      <c r="Y3445"/>
      <c r="Z3445"/>
      <c r="AA3445"/>
      <c r="AB3445"/>
      <c r="AC3445"/>
      <c r="AD3445"/>
      <c r="AE3445"/>
      <c r="AF3445"/>
      <c r="AG3445"/>
      <c r="AH3445"/>
      <c r="AI3445"/>
      <c r="AJ3445"/>
      <c r="AK3445"/>
      <c r="AL3445"/>
      <c r="AM3445"/>
      <c r="AN3445"/>
      <c r="AO3445"/>
      <c r="AP3445"/>
      <c r="AQ3445"/>
      <c r="AR3445"/>
      <c r="AS3445"/>
      <c r="AT3445"/>
      <c r="AU3445"/>
      <c r="AV3445"/>
      <c r="AW3445"/>
      <c r="AX3445"/>
      <c r="AY3445"/>
      <c r="AZ3445"/>
      <c r="BA3445"/>
      <c r="BB3445"/>
      <c r="BC3445"/>
      <c r="BD3445"/>
      <c r="BE3445"/>
      <c r="BF3445"/>
      <c r="BG3445"/>
      <c r="BH3445"/>
      <c r="BI3445"/>
      <c r="BJ3445"/>
      <c r="BK3445"/>
      <c r="BL3445"/>
      <c r="BM3445"/>
      <c r="BN3445"/>
      <c r="BO3445"/>
      <c r="BP3445"/>
      <c r="BQ3445"/>
      <c r="BR3445"/>
      <c r="BS3445"/>
      <c r="BT3445"/>
      <c r="BU3445"/>
      <c r="BV3445"/>
      <c r="BW3445"/>
      <c r="BX3445"/>
      <c r="BY3445"/>
      <c r="BZ3445"/>
      <c r="CA3445"/>
      <c r="CB3445"/>
      <c r="CC3445"/>
      <c r="CD3445"/>
      <c r="CE3445"/>
      <c r="CF3445"/>
      <c r="CG3445"/>
      <c r="CH3445"/>
      <c r="CI3445"/>
      <c r="CJ3445"/>
      <c r="CK3445"/>
      <c r="CL3445"/>
      <c r="CM3445"/>
      <c r="CN3445"/>
      <c r="CO3445"/>
      <c r="CP3445"/>
      <c r="CQ3445"/>
      <c r="CR3445"/>
      <c r="CS3445"/>
      <c r="CT3445"/>
      <c r="CU3445"/>
      <c r="CV3445"/>
    </row>
    <row r="3446" spans="10:100" x14ac:dyDescent="0.25">
      <c r="J3446"/>
      <c r="K3446"/>
      <c r="L3446"/>
      <c r="M3446"/>
      <c r="N3446"/>
      <c r="O3446"/>
      <c r="P3446"/>
      <c r="Q3446"/>
      <c r="R3446"/>
      <c r="S3446"/>
      <c r="T3446"/>
      <c r="U3446"/>
      <c r="V3446"/>
      <c r="W3446"/>
      <c r="X3446"/>
      <c r="Y3446"/>
      <c r="Z3446"/>
      <c r="AA3446"/>
      <c r="AB3446"/>
      <c r="AC3446"/>
      <c r="AD3446"/>
      <c r="AE3446"/>
      <c r="AF3446"/>
      <c r="AG3446"/>
      <c r="AH3446"/>
      <c r="AI3446"/>
      <c r="AJ3446"/>
      <c r="AK3446"/>
      <c r="AL3446"/>
      <c r="AM3446"/>
      <c r="AN3446"/>
      <c r="AO3446"/>
      <c r="AP3446"/>
      <c r="AQ3446"/>
      <c r="AR3446"/>
      <c r="AS3446"/>
      <c r="AT3446"/>
      <c r="AU3446"/>
      <c r="AV3446"/>
      <c r="AW3446"/>
      <c r="AX3446"/>
      <c r="AY3446"/>
      <c r="AZ3446"/>
      <c r="BA3446"/>
      <c r="BB3446"/>
      <c r="BC3446"/>
      <c r="BD3446"/>
      <c r="BE3446"/>
      <c r="BF3446"/>
      <c r="BG3446"/>
      <c r="BH3446"/>
      <c r="BI3446"/>
      <c r="BJ3446"/>
      <c r="BK3446"/>
      <c r="BL3446"/>
      <c r="BM3446"/>
      <c r="BN3446"/>
      <c r="BO3446"/>
      <c r="BP3446"/>
      <c r="BQ3446"/>
      <c r="BR3446"/>
      <c r="BS3446"/>
      <c r="BT3446"/>
      <c r="BU3446"/>
      <c r="BV3446"/>
      <c r="BW3446"/>
      <c r="BX3446"/>
      <c r="BY3446"/>
      <c r="BZ3446"/>
      <c r="CA3446"/>
      <c r="CB3446"/>
      <c r="CC3446"/>
      <c r="CD3446"/>
      <c r="CE3446"/>
      <c r="CF3446"/>
      <c r="CG3446"/>
      <c r="CH3446"/>
      <c r="CI3446"/>
      <c r="CJ3446"/>
      <c r="CK3446"/>
      <c r="CL3446"/>
      <c r="CM3446"/>
      <c r="CN3446"/>
      <c r="CO3446"/>
      <c r="CP3446"/>
      <c r="CQ3446"/>
      <c r="CR3446"/>
      <c r="CS3446"/>
      <c r="CT3446"/>
      <c r="CU3446"/>
      <c r="CV3446"/>
    </row>
    <row r="3447" spans="10:100" x14ac:dyDescent="0.25">
      <c r="J3447"/>
      <c r="K3447"/>
      <c r="L3447"/>
      <c r="M3447"/>
      <c r="N3447"/>
      <c r="O3447"/>
      <c r="P3447"/>
      <c r="Q3447"/>
      <c r="R3447"/>
      <c r="S3447"/>
      <c r="T3447"/>
      <c r="U3447"/>
      <c r="V3447"/>
      <c r="W3447"/>
      <c r="X3447"/>
      <c r="Y3447"/>
      <c r="Z3447"/>
      <c r="AA3447"/>
      <c r="AB3447"/>
      <c r="AC3447"/>
      <c r="AD3447"/>
      <c r="AE3447"/>
      <c r="AF3447"/>
      <c r="AG3447"/>
      <c r="AH3447"/>
      <c r="AI3447"/>
      <c r="AJ3447"/>
      <c r="AK3447"/>
      <c r="AL3447"/>
      <c r="AM3447"/>
      <c r="AN3447"/>
      <c r="AO3447"/>
      <c r="AP3447"/>
      <c r="AQ3447"/>
      <c r="AR3447"/>
      <c r="AS3447"/>
      <c r="AT3447"/>
      <c r="AU3447"/>
      <c r="AV3447"/>
      <c r="AW3447"/>
      <c r="AX3447"/>
      <c r="AY3447"/>
      <c r="AZ3447"/>
      <c r="BA3447"/>
      <c r="BB3447"/>
      <c r="BC3447"/>
      <c r="BD3447"/>
      <c r="BE3447"/>
      <c r="BF3447"/>
      <c r="BG3447"/>
      <c r="BH3447"/>
      <c r="BI3447"/>
      <c r="BJ3447"/>
      <c r="BK3447"/>
      <c r="BL3447"/>
      <c r="BM3447"/>
      <c r="BN3447"/>
      <c r="BO3447"/>
      <c r="BP3447"/>
      <c r="BQ3447"/>
      <c r="BR3447"/>
      <c r="BS3447"/>
      <c r="BT3447"/>
      <c r="BU3447"/>
      <c r="BV3447"/>
      <c r="BW3447"/>
      <c r="BX3447"/>
      <c r="BY3447"/>
      <c r="BZ3447"/>
      <c r="CA3447"/>
      <c r="CB3447"/>
      <c r="CC3447"/>
      <c r="CD3447"/>
      <c r="CE3447"/>
      <c r="CF3447"/>
      <c r="CG3447"/>
      <c r="CH3447"/>
      <c r="CI3447"/>
      <c r="CJ3447"/>
      <c r="CK3447"/>
      <c r="CL3447"/>
      <c r="CM3447"/>
      <c r="CN3447"/>
      <c r="CO3447"/>
      <c r="CP3447"/>
      <c r="CQ3447"/>
      <c r="CR3447"/>
      <c r="CS3447"/>
      <c r="CT3447"/>
      <c r="CU3447"/>
      <c r="CV3447"/>
    </row>
    <row r="3448" spans="10:100" x14ac:dyDescent="0.25">
      <c r="J3448"/>
      <c r="K3448"/>
      <c r="L3448"/>
      <c r="M3448"/>
      <c r="N3448"/>
      <c r="O3448"/>
      <c r="P3448"/>
      <c r="Q3448"/>
      <c r="R3448"/>
      <c r="S3448"/>
      <c r="T3448"/>
      <c r="U3448"/>
      <c r="V3448"/>
      <c r="W3448"/>
      <c r="X3448"/>
      <c r="Y3448"/>
      <c r="Z3448"/>
      <c r="AA3448"/>
      <c r="AB3448"/>
      <c r="AC3448"/>
      <c r="AD3448"/>
      <c r="AE3448"/>
      <c r="AF3448"/>
      <c r="AG3448"/>
      <c r="AH3448"/>
      <c r="AI3448"/>
      <c r="AJ3448"/>
      <c r="AK3448"/>
      <c r="AL3448"/>
      <c r="AM3448"/>
      <c r="AN3448"/>
      <c r="AO3448"/>
      <c r="AP3448"/>
      <c r="AQ3448"/>
      <c r="AR3448"/>
      <c r="AS3448"/>
      <c r="AT3448"/>
      <c r="AU3448"/>
      <c r="AV3448"/>
      <c r="AW3448"/>
      <c r="AX3448"/>
      <c r="AY3448"/>
      <c r="AZ3448"/>
      <c r="BA3448"/>
      <c r="BB3448"/>
      <c r="BC3448"/>
      <c r="BD3448"/>
      <c r="BE3448"/>
      <c r="BF3448"/>
      <c r="BG3448"/>
      <c r="BH3448"/>
      <c r="BI3448"/>
      <c r="BJ3448"/>
      <c r="BK3448"/>
      <c r="BL3448"/>
      <c r="BM3448"/>
      <c r="BN3448"/>
      <c r="BO3448"/>
      <c r="BP3448"/>
      <c r="BQ3448"/>
      <c r="BR3448"/>
      <c r="BS3448"/>
      <c r="BT3448"/>
      <c r="BU3448"/>
      <c r="BV3448"/>
      <c r="BW3448"/>
      <c r="BX3448"/>
      <c r="BY3448"/>
      <c r="BZ3448"/>
      <c r="CA3448"/>
      <c r="CB3448"/>
      <c r="CC3448"/>
      <c r="CD3448"/>
      <c r="CE3448"/>
      <c r="CF3448"/>
      <c r="CG3448"/>
      <c r="CH3448"/>
      <c r="CI3448"/>
      <c r="CJ3448"/>
      <c r="CK3448"/>
      <c r="CL3448"/>
      <c r="CM3448"/>
      <c r="CN3448"/>
      <c r="CO3448"/>
      <c r="CP3448"/>
      <c r="CQ3448"/>
      <c r="CR3448"/>
      <c r="CS3448"/>
      <c r="CT3448"/>
      <c r="CU3448"/>
      <c r="CV3448"/>
    </row>
    <row r="3449" spans="10:100" x14ac:dyDescent="0.25">
      <c r="J3449"/>
      <c r="K3449"/>
      <c r="L3449"/>
      <c r="M3449"/>
      <c r="N3449"/>
      <c r="O3449"/>
      <c r="P3449"/>
      <c r="Q3449"/>
      <c r="R3449"/>
      <c r="S3449"/>
      <c r="T3449"/>
      <c r="U3449"/>
      <c r="V3449"/>
      <c r="W3449"/>
      <c r="X3449"/>
      <c r="Y3449"/>
      <c r="Z3449"/>
      <c r="AA3449"/>
      <c r="AB3449"/>
      <c r="AC3449"/>
      <c r="AD3449"/>
      <c r="AE3449"/>
      <c r="AF3449"/>
      <c r="AG3449"/>
      <c r="AH3449"/>
      <c r="AI3449"/>
      <c r="AJ3449"/>
      <c r="AK3449"/>
      <c r="AL3449"/>
      <c r="AM3449"/>
      <c r="AN3449"/>
      <c r="AO3449"/>
      <c r="AP3449"/>
      <c r="AQ3449"/>
      <c r="AR3449"/>
      <c r="AS3449"/>
      <c r="AT3449"/>
      <c r="AU3449"/>
      <c r="AV3449"/>
      <c r="AW3449"/>
      <c r="AX3449"/>
      <c r="AY3449"/>
      <c r="AZ3449"/>
      <c r="BA3449"/>
      <c r="BB3449"/>
      <c r="BC3449"/>
      <c r="BD3449"/>
      <c r="BE3449"/>
      <c r="BF3449"/>
      <c r="BG3449"/>
      <c r="BH3449"/>
      <c r="BI3449"/>
      <c r="BJ3449"/>
      <c r="BK3449"/>
      <c r="BL3449"/>
      <c r="BM3449"/>
      <c r="BN3449"/>
      <c r="BO3449"/>
      <c r="BP3449"/>
      <c r="BQ3449"/>
      <c r="BR3449"/>
      <c r="BS3449"/>
      <c r="BT3449"/>
      <c r="BU3449"/>
      <c r="BV3449"/>
      <c r="BW3449"/>
      <c r="BX3449"/>
      <c r="BY3449"/>
      <c r="BZ3449"/>
      <c r="CA3449"/>
      <c r="CB3449"/>
      <c r="CC3449"/>
      <c r="CD3449"/>
      <c r="CE3449"/>
      <c r="CF3449"/>
      <c r="CG3449"/>
      <c r="CH3449"/>
      <c r="CI3449"/>
      <c r="CJ3449"/>
      <c r="CK3449"/>
      <c r="CL3449"/>
      <c r="CM3449"/>
      <c r="CN3449"/>
      <c r="CO3449"/>
      <c r="CP3449"/>
      <c r="CQ3449"/>
      <c r="CR3449"/>
      <c r="CS3449"/>
      <c r="CT3449"/>
      <c r="CU3449"/>
      <c r="CV3449"/>
    </row>
    <row r="3450" spans="10:100" x14ac:dyDescent="0.25">
      <c r="J3450"/>
      <c r="K3450"/>
      <c r="L3450"/>
      <c r="M3450"/>
      <c r="N3450"/>
      <c r="O3450"/>
      <c r="P3450"/>
      <c r="Q3450"/>
      <c r="R3450"/>
      <c r="S3450"/>
      <c r="T3450"/>
      <c r="U3450"/>
      <c r="V3450"/>
      <c r="W3450"/>
      <c r="X3450"/>
      <c r="Y3450"/>
      <c r="Z3450"/>
      <c r="AA3450"/>
      <c r="AB3450"/>
      <c r="AC3450"/>
      <c r="AD3450"/>
      <c r="AE3450"/>
      <c r="AF3450"/>
      <c r="AG3450"/>
      <c r="AH3450"/>
      <c r="AI3450"/>
      <c r="AJ3450"/>
      <c r="AK3450"/>
      <c r="AL3450"/>
      <c r="AM3450"/>
      <c r="AN3450"/>
      <c r="AO3450"/>
      <c r="AP3450"/>
      <c r="AQ3450"/>
      <c r="AR3450"/>
      <c r="AS3450"/>
      <c r="AT3450"/>
      <c r="AU3450"/>
      <c r="AV3450"/>
      <c r="AW3450"/>
      <c r="AX3450"/>
      <c r="AY3450"/>
      <c r="AZ3450"/>
      <c r="BA3450"/>
      <c r="BB3450"/>
      <c r="BC3450"/>
      <c r="BD3450"/>
      <c r="BE3450"/>
      <c r="BF3450"/>
      <c r="BG3450"/>
      <c r="BH3450"/>
      <c r="BI3450"/>
      <c r="BJ3450"/>
      <c r="BK3450"/>
      <c r="BL3450"/>
      <c r="BM3450"/>
      <c r="BN3450"/>
      <c r="BO3450"/>
      <c r="BP3450"/>
      <c r="BQ3450"/>
      <c r="BR3450"/>
      <c r="BS3450"/>
      <c r="BT3450"/>
      <c r="BU3450"/>
      <c r="BV3450"/>
      <c r="BW3450"/>
      <c r="BX3450"/>
      <c r="BY3450"/>
      <c r="BZ3450"/>
      <c r="CA3450"/>
      <c r="CB3450"/>
      <c r="CC3450"/>
      <c r="CD3450"/>
      <c r="CE3450"/>
      <c r="CF3450"/>
      <c r="CG3450"/>
      <c r="CH3450"/>
      <c r="CI3450"/>
      <c r="CJ3450"/>
      <c r="CK3450"/>
      <c r="CL3450"/>
      <c r="CM3450"/>
      <c r="CN3450"/>
      <c r="CO3450"/>
      <c r="CP3450"/>
      <c r="CQ3450"/>
      <c r="CR3450"/>
      <c r="CS3450"/>
      <c r="CT3450"/>
      <c r="CU3450"/>
      <c r="CV3450"/>
    </row>
    <row r="3451" spans="10:100" x14ac:dyDescent="0.25">
      <c r="J3451"/>
      <c r="K3451"/>
      <c r="L3451"/>
      <c r="M3451"/>
      <c r="N3451"/>
      <c r="O3451"/>
      <c r="P3451"/>
      <c r="Q3451"/>
      <c r="R3451"/>
      <c r="S3451"/>
      <c r="T3451"/>
      <c r="U3451"/>
      <c r="V3451"/>
      <c r="W3451"/>
      <c r="X3451"/>
      <c r="Y3451"/>
      <c r="Z3451"/>
      <c r="AA3451"/>
      <c r="AB3451"/>
      <c r="AC3451"/>
      <c r="AD3451"/>
      <c r="AE3451"/>
      <c r="AF3451"/>
      <c r="AG3451"/>
      <c r="AH3451"/>
      <c r="AI3451"/>
      <c r="AJ3451"/>
      <c r="AK3451"/>
      <c r="AL3451"/>
      <c r="AM3451"/>
      <c r="AN3451"/>
      <c r="AO3451"/>
      <c r="AP3451"/>
      <c r="AQ3451"/>
      <c r="AR3451"/>
      <c r="AS3451"/>
      <c r="AT3451"/>
      <c r="AU3451"/>
      <c r="AV3451"/>
      <c r="AW3451"/>
      <c r="AX3451"/>
      <c r="AY3451"/>
      <c r="AZ3451"/>
      <c r="BA3451"/>
      <c r="BB3451"/>
      <c r="BC3451"/>
      <c r="BD3451"/>
      <c r="BE3451"/>
      <c r="BF3451"/>
      <c r="BG3451"/>
      <c r="BH3451"/>
      <c r="BI3451"/>
      <c r="BJ3451"/>
      <c r="BK3451"/>
      <c r="BL3451"/>
      <c r="BM3451"/>
      <c r="BN3451"/>
      <c r="BO3451"/>
      <c r="BP3451"/>
      <c r="BQ3451"/>
      <c r="BR3451"/>
      <c r="BS3451"/>
      <c r="BT3451"/>
      <c r="BU3451"/>
      <c r="BV3451"/>
      <c r="BW3451"/>
      <c r="BX3451"/>
      <c r="BY3451"/>
      <c r="BZ3451"/>
      <c r="CA3451"/>
      <c r="CB3451"/>
      <c r="CC3451"/>
      <c r="CD3451"/>
      <c r="CE3451"/>
      <c r="CF3451"/>
      <c r="CG3451"/>
      <c r="CH3451"/>
      <c r="CI3451"/>
      <c r="CJ3451"/>
      <c r="CK3451"/>
      <c r="CL3451"/>
      <c r="CM3451"/>
      <c r="CN3451"/>
      <c r="CO3451"/>
      <c r="CP3451"/>
      <c r="CQ3451"/>
      <c r="CR3451"/>
      <c r="CS3451"/>
      <c r="CT3451"/>
      <c r="CU3451"/>
      <c r="CV3451"/>
    </row>
    <row r="3452" spans="10:100" x14ac:dyDescent="0.25">
      <c r="J3452"/>
      <c r="K3452"/>
      <c r="L3452"/>
      <c r="M3452"/>
      <c r="N3452"/>
      <c r="O3452"/>
      <c r="P3452"/>
      <c r="Q3452"/>
      <c r="R3452"/>
      <c r="S3452"/>
      <c r="T3452"/>
      <c r="U3452"/>
      <c r="V3452"/>
      <c r="W3452"/>
      <c r="X3452"/>
      <c r="Y3452"/>
      <c r="Z3452"/>
      <c r="AA3452"/>
      <c r="AB3452"/>
      <c r="AC3452"/>
      <c r="AD3452"/>
      <c r="AE3452"/>
      <c r="AF3452"/>
      <c r="AG3452"/>
      <c r="AH3452"/>
      <c r="AI3452"/>
      <c r="AJ3452"/>
      <c r="AK3452"/>
      <c r="AL3452"/>
      <c r="AM3452"/>
      <c r="AN3452"/>
      <c r="AO3452"/>
      <c r="AP3452"/>
      <c r="AQ3452"/>
      <c r="AR3452"/>
      <c r="AS3452"/>
      <c r="AT3452"/>
      <c r="AU3452"/>
      <c r="AV3452"/>
      <c r="AW3452"/>
      <c r="AX3452"/>
      <c r="AY3452"/>
      <c r="AZ3452"/>
      <c r="BA3452"/>
      <c r="BB3452"/>
      <c r="BC3452"/>
      <c r="BD3452"/>
      <c r="BE3452"/>
      <c r="BF3452"/>
      <c r="BG3452"/>
      <c r="BH3452"/>
      <c r="BI3452"/>
      <c r="BJ3452"/>
      <c r="BK3452"/>
      <c r="BL3452"/>
      <c r="BM3452"/>
      <c r="BN3452"/>
      <c r="BO3452"/>
      <c r="BP3452"/>
      <c r="BQ3452"/>
      <c r="BR3452"/>
      <c r="BS3452"/>
      <c r="BT3452"/>
      <c r="BU3452"/>
      <c r="BV3452"/>
      <c r="BW3452"/>
      <c r="BX3452"/>
      <c r="BY3452"/>
      <c r="BZ3452"/>
      <c r="CA3452"/>
      <c r="CB3452"/>
      <c r="CC3452"/>
      <c r="CD3452"/>
      <c r="CE3452"/>
      <c r="CF3452"/>
      <c r="CG3452"/>
      <c r="CH3452"/>
      <c r="CI3452"/>
      <c r="CJ3452"/>
      <c r="CK3452"/>
      <c r="CL3452"/>
      <c r="CM3452"/>
      <c r="CN3452"/>
      <c r="CO3452"/>
      <c r="CP3452"/>
      <c r="CQ3452"/>
      <c r="CR3452"/>
      <c r="CS3452"/>
      <c r="CT3452"/>
      <c r="CU3452"/>
      <c r="CV3452"/>
    </row>
    <row r="3453" spans="10:100" x14ac:dyDescent="0.25">
      <c r="J3453"/>
      <c r="K3453"/>
      <c r="L3453"/>
      <c r="M3453"/>
      <c r="N3453"/>
      <c r="O3453"/>
      <c r="P3453"/>
      <c r="Q3453"/>
      <c r="R3453"/>
      <c r="S3453"/>
      <c r="T3453"/>
      <c r="U3453"/>
      <c r="V3453"/>
      <c r="W3453"/>
      <c r="X3453"/>
      <c r="Y3453"/>
      <c r="Z3453"/>
      <c r="AA3453"/>
      <c r="AB3453"/>
      <c r="AC3453"/>
      <c r="AD3453"/>
      <c r="AE3453"/>
      <c r="AF3453"/>
      <c r="AG3453"/>
      <c r="AH3453"/>
      <c r="AI3453"/>
      <c r="AJ3453"/>
      <c r="AK3453"/>
      <c r="AL3453"/>
      <c r="AM3453"/>
      <c r="AN3453"/>
      <c r="AO3453"/>
      <c r="AP3453"/>
      <c r="AQ3453"/>
      <c r="AR3453"/>
      <c r="AS3453"/>
      <c r="AT3453"/>
      <c r="AU3453"/>
      <c r="AV3453"/>
      <c r="AW3453"/>
      <c r="AX3453"/>
      <c r="AY3453"/>
      <c r="AZ3453"/>
      <c r="BA3453"/>
      <c r="BB3453"/>
      <c r="BC3453"/>
      <c r="BD3453"/>
      <c r="BE3453"/>
      <c r="BF3453"/>
      <c r="BG3453"/>
      <c r="BH3453"/>
      <c r="BI3453"/>
      <c r="BJ3453"/>
      <c r="BK3453"/>
      <c r="BL3453"/>
      <c r="BM3453"/>
      <c r="BN3453"/>
      <c r="BO3453"/>
      <c r="BP3453"/>
      <c r="BQ3453"/>
      <c r="BR3453"/>
      <c r="BS3453"/>
      <c r="BT3453"/>
      <c r="BU3453"/>
      <c r="BV3453"/>
      <c r="BW3453"/>
      <c r="BX3453"/>
      <c r="BY3453"/>
      <c r="BZ3453"/>
      <c r="CA3453"/>
      <c r="CB3453"/>
      <c r="CC3453"/>
      <c r="CD3453"/>
      <c r="CE3453"/>
      <c r="CF3453"/>
      <c r="CG3453"/>
      <c r="CH3453"/>
      <c r="CI3453"/>
      <c r="CJ3453"/>
      <c r="CK3453"/>
      <c r="CL3453"/>
      <c r="CM3453"/>
      <c r="CN3453"/>
      <c r="CO3453"/>
      <c r="CP3453"/>
      <c r="CQ3453"/>
      <c r="CR3453"/>
      <c r="CS3453"/>
      <c r="CT3453"/>
      <c r="CU3453"/>
      <c r="CV3453"/>
    </row>
    <row r="3454" spans="10:100" x14ac:dyDescent="0.25">
      <c r="J3454"/>
      <c r="K3454"/>
      <c r="L3454"/>
      <c r="M3454"/>
      <c r="N3454"/>
      <c r="O3454"/>
      <c r="P3454"/>
      <c r="Q3454"/>
      <c r="R3454"/>
      <c r="S3454"/>
      <c r="T3454"/>
      <c r="U3454"/>
      <c r="V3454"/>
      <c r="W3454"/>
      <c r="X3454"/>
      <c r="Y3454"/>
      <c r="Z3454"/>
      <c r="AA3454"/>
      <c r="AB3454"/>
      <c r="AC3454"/>
      <c r="AD3454"/>
      <c r="AE3454"/>
      <c r="AF3454"/>
      <c r="AG3454"/>
      <c r="AH3454"/>
      <c r="AI3454"/>
      <c r="AJ3454"/>
      <c r="AK3454"/>
      <c r="AL3454"/>
      <c r="AM3454"/>
      <c r="AN3454"/>
      <c r="AO3454"/>
      <c r="AP3454"/>
      <c r="AQ3454"/>
      <c r="AR3454"/>
      <c r="AS3454"/>
      <c r="AT3454"/>
      <c r="AU3454"/>
      <c r="AV3454"/>
      <c r="AW3454"/>
      <c r="AX3454"/>
      <c r="AY3454"/>
      <c r="AZ3454"/>
      <c r="BA3454"/>
      <c r="BB3454"/>
      <c r="BC3454"/>
      <c r="BD3454"/>
      <c r="BE3454"/>
      <c r="BF3454"/>
      <c r="BG3454"/>
      <c r="BH3454"/>
      <c r="BI3454"/>
      <c r="BJ3454"/>
      <c r="BK3454"/>
      <c r="BL3454"/>
      <c r="BM3454"/>
      <c r="BN3454"/>
      <c r="BO3454"/>
      <c r="BP3454"/>
      <c r="BQ3454"/>
      <c r="BR3454"/>
      <c r="BS3454"/>
      <c r="BT3454"/>
      <c r="BU3454"/>
      <c r="BV3454"/>
      <c r="BW3454"/>
      <c r="BX3454"/>
      <c r="BY3454"/>
      <c r="BZ3454"/>
      <c r="CA3454"/>
      <c r="CB3454"/>
      <c r="CC3454"/>
      <c r="CD3454"/>
      <c r="CE3454"/>
      <c r="CF3454"/>
      <c r="CG3454"/>
      <c r="CH3454"/>
      <c r="CI3454"/>
      <c r="CJ3454"/>
      <c r="CK3454"/>
      <c r="CL3454"/>
      <c r="CM3454"/>
      <c r="CN3454"/>
      <c r="CO3454"/>
      <c r="CP3454"/>
      <c r="CQ3454"/>
      <c r="CR3454"/>
      <c r="CS3454"/>
      <c r="CT3454"/>
      <c r="CU3454"/>
      <c r="CV3454"/>
    </row>
    <row r="3455" spans="10:100" x14ac:dyDescent="0.25">
      <c r="J3455"/>
      <c r="K3455"/>
      <c r="L3455"/>
      <c r="M3455"/>
      <c r="N3455"/>
      <c r="O3455"/>
      <c r="P3455"/>
      <c r="Q3455"/>
      <c r="R3455"/>
      <c r="S3455"/>
      <c r="T3455"/>
      <c r="U3455"/>
      <c r="V3455"/>
      <c r="W3455"/>
      <c r="X3455"/>
      <c r="Y3455"/>
      <c r="Z3455"/>
      <c r="AA3455"/>
      <c r="AB3455"/>
      <c r="AC3455"/>
      <c r="AD3455"/>
      <c r="AE3455"/>
      <c r="AF3455"/>
      <c r="AG3455"/>
      <c r="AH3455"/>
      <c r="AI3455"/>
      <c r="AJ3455"/>
      <c r="AK3455"/>
      <c r="AL3455"/>
      <c r="AM3455"/>
      <c r="AN3455"/>
      <c r="AO3455"/>
      <c r="AP3455"/>
      <c r="AQ3455"/>
      <c r="AR3455"/>
      <c r="AS3455"/>
      <c r="AT3455"/>
      <c r="AU3455"/>
      <c r="AV3455"/>
      <c r="AW3455"/>
      <c r="AX3455"/>
      <c r="AY3455"/>
      <c r="AZ3455"/>
      <c r="BA3455"/>
      <c r="BB3455"/>
      <c r="BC3455"/>
      <c r="BD3455"/>
      <c r="BE3455"/>
      <c r="BF3455"/>
      <c r="BG3455"/>
      <c r="BH3455"/>
      <c r="BI3455"/>
      <c r="BJ3455"/>
      <c r="BK3455"/>
      <c r="BL3455"/>
      <c r="BM3455"/>
      <c r="BN3455"/>
      <c r="BO3455"/>
      <c r="BP3455"/>
      <c r="BQ3455"/>
      <c r="BR3455"/>
      <c r="BS3455"/>
      <c r="BT3455"/>
      <c r="BU3455"/>
      <c r="BV3455"/>
      <c r="BW3455"/>
      <c r="BX3455"/>
      <c r="BY3455"/>
      <c r="BZ3455"/>
      <c r="CA3455"/>
      <c r="CB3455"/>
      <c r="CC3455"/>
      <c r="CD3455"/>
      <c r="CE3455"/>
      <c r="CF3455"/>
      <c r="CG3455"/>
      <c r="CH3455"/>
      <c r="CI3455"/>
      <c r="CJ3455"/>
      <c r="CK3455"/>
      <c r="CL3455"/>
      <c r="CM3455"/>
      <c r="CN3455"/>
      <c r="CO3455"/>
      <c r="CP3455"/>
      <c r="CQ3455"/>
      <c r="CR3455"/>
      <c r="CS3455"/>
      <c r="CT3455"/>
      <c r="CU3455"/>
      <c r="CV3455"/>
    </row>
    <row r="3456" spans="10:100" x14ac:dyDescent="0.25">
      <c r="J3456"/>
      <c r="K3456"/>
      <c r="L3456"/>
      <c r="M3456"/>
      <c r="N3456"/>
      <c r="O3456"/>
      <c r="P3456"/>
      <c r="Q3456"/>
      <c r="R3456"/>
      <c r="S3456"/>
      <c r="T3456"/>
      <c r="U3456"/>
      <c r="V3456"/>
      <c r="W3456"/>
      <c r="X3456"/>
      <c r="Y3456"/>
      <c r="Z3456"/>
      <c r="AA3456"/>
      <c r="AB3456"/>
      <c r="AC3456"/>
      <c r="AD3456"/>
      <c r="AE3456"/>
      <c r="AF3456"/>
      <c r="AG3456"/>
      <c r="AH3456"/>
      <c r="AI3456"/>
      <c r="AJ3456"/>
      <c r="AK3456"/>
      <c r="AL3456"/>
      <c r="AM3456"/>
      <c r="AN3456"/>
      <c r="AO3456"/>
      <c r="AP3456"/>
      <c r="AQ3456"/>
      <c r="AR3456"/>
      <c r="AS3456"/>
      <c r="AT3456"/>
      <c r="AU3456"/>
      <c r="AV3456"/>
      <c r="AW3456"/>
      <c r="AX3456"/>
      <c r="AY3456"/>
      <c r="AZ3456"/>
      <c r="BA3456"/>
      <c r="BB3456"/>
      <c r="BC3456"/>
      <c r="BD3456"/>
      <c r="BE3456"/>
      <c r="BF3456"/>
      <c r="BG3456"/>
      <c r="BH3456"/>
      <c r="BI3456"/>
      <c r="BJ3456"/>
      <c r="BK3456"/>
      <c r="BL3456"/>
      <c r="BM3456"/>
      <c r="BN3456"/>
      <c r="BO3456"/>
      <c r="BP3456"/>
      <c r="BQ3456"/>
      <c r="BR3456"/>
      <c r="BS3456"/>
      <c r="BT3456"/>
      <c r="BU3456"/>
      <c r="BV3456"/>
      <c r="BW3456"/>
      <c r="BX3456"/>
      <c r="BY3456"/>
      <c r="BZ3456"/>
      <c r="CA3456"/>
      <c r="CB3456"/>
      <c r="CC3456"/>
      <c r="CD3456"/>
      <c r="CE3456"/>
      <c r="CF3456"/>
      <c r="CG3456"/>
      <c r="CH3456"/>
      <c r="CI3456"/>
      <c r="CJ3456"/>
      <c r="CK3456"/>
      <c r="CL3456"/>
      <c r="CM3456"/>
      <c r="CN3456"/>
      <c r="CO3456"/>
      <c r="CP3456"/>
      <c r="CQ3456"/>
      <c r="CR3456"/>
      <c r="CS3456"/>
      <c r="CT3456"/>
      <c r="CU3456"/>
      <c r="CV3456"/>
    </row>
    <row r="3457" spans="10:100" x14ac:dyDescent="0.25">
      <c r="J3457"/>
      <c r="K3457"/>
      <c r="L3457"/>
      <c r="M3457"/>
      <c r="N3457"/>
      <c r="O3457"/>
      <c r="P3457"/>
      <c r="Q3457"/>
      <c r="R3457"/>
      <c r="S3457"/>
      <c r="T3457"/>
      <c r="U3457"/>
      <c r="V3457"/>
      <c r="W3457"/>
      <c r="X3457"/>
      <c r="Y3457"/>
      <c r="Z3457"/>
      <c r="AA3457"/>
      <c r="AB3457"/>
      <c r="AC3457"/>
      <c r="AD3457"/>
      <c r="AE3457"/>
      <c r="AF3457"/>
      <c r="AG3457"/>
      <c r="AH3457"/>
      <c r="AI3457"/>
      <c r="AJ3457"/>
      <c r="AK3457"/>
      <c r="AL3457"/>
      <c r="AM3457"/>
      <c r="AN3457"/>
      <c r="AO3457"/>
      <c r="AP3457"/>
      <c r="AQ3457"/>
      <c r="AR3457"/>
      <c r="AS3457"/>
      <c r="AT3457"/>
      <c r="AU3457"/>
      <c r="AV3457"/>
      <c r="AW3457"/>
      <c r="AX3457"/>
      <c r="AY3457"/>
      <c r="AZ3457"/>
      <c r="BA3457"/>
      <c r="BB3457"/>
      <c r="BC3457"/>
      <c r="BD3457"/>
      <c r="BE3457"/>
      <c r="BF3457"/>
      <c r="BG3457"/>
      <c r="BH3457"/>
      <c r="BI3457"/>
      <c r="BJ3457"/>
      <c r="BK3457"/>
      <c r="BL3457"/>
      <c r="BM3457"/>
      <c r="BN3457"/>
      <c r="BO3457"/>
      <c r="BP3457"/>
      <c r="BQ3457"/>
      <c r="BR3457"/>
      <c r="BS3457"/>
      <c r="BT3457"/>
      <c r="BU3457"/>
      <c r="BV3457"/>
      <c r="BW3457"/>
      <c r="BX3457"/>
      <c r="BY3457"/>
      <c r="BZ3457"/>
      <c r="CA3457"/>
      <c r="CB3457"/>
      <c r="CC3457"/>
      <c r="CD3457"/>
      <c r="CE3457"/>
      <c r="CF3457"/>
      <c r="CG3457"/>
      <c r="CH3457"/>
      <c r="CI3457"/>
      <c r="CJ3457"/>
      <c r="CK3457"/>
      <c r="CL3457"/>
      <c r="CM3457"/>
      <c r="CN3457"/>
      <c r="CO3457"/>
      <c r="CP3457"/>
      <c r="CQ3457"/>
      <c r="CR3457"/>
      <c r="CS3457"/>
      <c r="CT3457"/>
      <c r="CU3457"/>
      <c r="CV3457"/>
    </row>
    <row r="3458" spans="10:100" x14ac:dyDescent="0.25">
      <c r="J3458"/>
      <c r="K3458"/>
      <c r="L3458"/>
      <c r="M3458"/>
      <c r="N3458"/>
      <c r="O3458"/>
      <c r="P3458"/>
      <c r="Q3458"/>
      <c r="R3458"/>
      <c r="S3458"/>
      <c r="T3458"/>
      <c r="U3458"/>
      <c r="V3458"/>
      <c r="W3458"/>
      <c r="X3458"/>
      <c r="Y3458"/>
      <c r="Z3458"/>
      <c r="AA3458"/>
      <c r="AB3458"/>
      <c r="AC3458"/>
      <c r="AD3458"/>
      <c r="AE3458"/>
      <c r="AF3458"/>
      <c r="AG3458"/>
      <c r="AH3458"/>
      <c r="AI3458"/>
      <c r="AJ3458"/>
      <c r="AK3458"/>
      <c r="AL3458"/>
      <c r="AM3458"/>
      <c r="AN3458"/>
      <c r="AO3458"/>
      <c r="AP3458"/>
      <c r="AQ3458"/>
      <c r="AR3458"/>
      <c r="AS3458"/>
      <c r="AT3458"/>
      <c r="AU3458"/>
      <c r="AV3458"/>
      <c r="AW3458"/>
      <c r="AX3458"/>
      <c r="AY3458"/>
      <c r="AZ3458"/>
      <c r="BA3458"/>
      <c r="BB3458"/>
      <c r="BC3458"/>
      <c r="BD3458"/>
      <c r="BE3458"/>
      <c r="BF3458"/>
      <c r="BG3458"/>
      <c r="BH3458"/>
      <c r="BI3458"/>
      <c r="BJ3458"/>
      <c r="BK3458"/>
      <c r="BL3458"/>
      <c r="BM3458"/>
      <c r="BN3458"/>
      <c r="BO3458"/>
      <c r="BP3458"/>
      <c r="BQ3458"/>
      <c r="BR3458"/>
      <c r="BS3458"/>
      <c r="BT3458"/>
      <c r="BU3458"/>
      <c r="BV3458"/>
      <c r="BW3458"/>
      <c r="BX3458"/>
      <c r="BY3458"/>
      <c r="BZ3458"/>
      <c r="CA3458"/>
      <c r="CB3458"/>
      <c r="CC3458"/>
      <c r="CD3458"/>
      <c r="CE3458"/>
      <c r="CF3458"/>
      <c r="CG3458"/>
      <c r="CH3458"/>
      <c r="CI3458"/>
      <c r="CJ3458"/>
      <c r="CK3458"/>
      <c r="CL3458"/>
      <c r="CM3458"/>
      <c r="CN3458"/>
      <c r="CO3458"/>
      <c r="CP3458"/>
      <c r="CQ3458"/>
      <c r="CR3458"/>
      <c r="CS3458"/>
      <c r="CT3458"/>
      <c r="CU3458"/>
      <c r="CV3458"/>
    </row>
    <row r="3459" spans="10:100" x14ac:dyDescent="0.25">
      <c r="J3459"/>
      <c r="K3459"/>
      <c r="L3459"/>
      <c r="M3459"/>
      <c r="N3459"/>
      <c r="O3459"/>
      <c r="P3459"/>
      <c r="Q3459"/>
      <c r="R3459"/>
      <c r="S3459"/>
      <c r="T3459"/>
      <c r="U3459"/>
      <c r="V3459"/>
      <c r="W3459"/>
      <c r="X3459"/>
      <c r="Y3459"/>
      <c r="Z3459"/>
      <c r="AA3459"/>
      <c r="AB3459"/>
      <c r="AC3459"/>
      <c r="AD3459"/>
      <c r="AE3459"/>
      <c r="AF3459"/>
      <c r="AG3459"/>
      <c r="AH3459"/>
      <c r="AI3459"/>
      <c r="AJ3459"/>
      <c r="AK3459"/>
      <c r="AL3459"/>
      <c r="AM3459"/>
      <c r="AN3459"/>
      <c r="AO3459"/>
      <c r="AP3459"/>
      <c r="AQ3459"/>
      <c r="AR3459"/>
      <c r="AS3459"/>
      <c r="AT3459"/>
      <c r="AU3459"/>
      <c r="AV3459"/>
      <c r="AW3459"/>
      <c r="AX3459"/>
      <c r="AY3459"/>
      <c r="AZ3459"/>
      <c r="BA3459"/>
      <c r="BB3459"/>
      <c r="BC3459"/>
      <c r="BD3459"/>
      <c r="BE3459"/>
      <c r="BF3459"/>
      <c r="BG3459"/>
      <c r="BH3459"/>
      <c r="BI3459"/>
      <c r="BJ3459"/>
      <c r="BK3459"/>
      <c r="BL3459"/>
      <c r="BM3459"/>
      <c r="BN3459"/>
      <c r="BO3459"/>
      <c r="BP3459"/>
      <c r="BQ3459"/>
      <c r="BR3459"/>
      <c r="BS3459"/>
      <c r="BT3459"/>
      <c r="BU3459"/>
      <c r="BV3459"/>
      <c r="BW3459"/>
      <c r="BX3459"/>
      <c r="BY3459"/>
      <c r="BZ3459"/>
      <c r="CA3459"/>
      <c r="CB3459"/>
      <c r="CC3459"/>
      <c r="CD3459"/>
      <c r="CE3459"/>
      <c r="CF3459"/>
      <c r="CG3459"/>
      <c r="CH3459"/>
      <c r="CI3459"/>
      <c r="CJ3459"/>
      <c r="CK3459"/>
      <c r="CL3459"/>
      <c r="CM3459"/>
      <c r="CN3459"/>
      <c r="CO3459"/>
      <c r="CP3459"/>
      <c r="CQ3459"/>
      <c r="CR3459"/>
      <c r="CS3459"/>
      <c r="CT3459"/>
      <c r="CU3459"/>
      <c r="CV3459"/>
    </row>
    <row r="3460" spans="10:100" x14ac:dyDescent="0.25">
      <c r="J3460"/>
      <c r="K3460"/>
      <c r="L3460"/>
      <c r="M3460"/>
      <c r="N3460"/>
      <c r="O3460"/>
      <c r="P3460"/>
      <c r="Q3460"/>
      <c r="R3460"/>
      <c r="S3460"/>
      <c r="T3460"/>
      <c r="U3460"/>
      <c r="V3460"/>
      <c r="W3460"/>
      <c r="X3460"/>
      <c r="Y3460"/>
      <c r="Z3460"/>
      <c r="AA3460"/>
      <c r="AB3460"/>
      <c r="AC3460"/>
      <c r="AD3460"/>
      <c r="AE3460"/>
      <c r="AF3460"/>
      <c r="AG3460"/>
      <c r="AH3460"/>
      <c r="AI3460"/>
      <c r="AJ3460"/>
      <c r="AK3460"/>
      <c r="AL3460"/>
      <c r="AM3460"/>
      <c r="AN3460"/>
      <c r="AO3460"/>
      <c r="AP3460"/>
      <c r="AQ3460"/>
      <c r="AR3460"/>
      <c r="AS3460"/>
      <c r="AT3460"/>
      <c r="AU3460"/>
      <c r="AV3460"/>
      <c r="AW3460"/>
      <c r="AX3460"/>
      <c r="AY3460"/>
      <c r="AZ3460"/>
      <c r="BA3460"/>
      <c r="BB3460"/>
      <c r="BC3460"/>
      <c r="BD3460"/>
      <c r="BE3460"/>
      <c r="BF3460"/>
      <c r="BG3460"/>
      <c r="BH3460"/>
      <c r="BI3460"/>
      <c r="BJ3460"/>
      <c r="BK3460"/>
      <c r="BL3460"/>
      <c r="BM3460"/>
      <c r="BN3460"/>
      <c r="BO3460"/>
      <c r="BP3460"/>
      <c r="BQ3460"/>
      <c r="BR3460"/>
      <c r="BS3460"/>
      <c r="BT3460"/>
      <c r="BU3460"/>
      <c r="BV3460"/>
      <c r="BW3460"/>
      <c r="BX3460"/>
      <c r="BY3460"/>
      <c r="BZ3460"/>
      <c r="CA3460"/>
      <c r="CB3460"/>
      <c r="CC3460"/>
      <c r="CD3460"/>
      <c r="CE3460"/>
      <c r="CF3460"/>
      <c r="CG3460"/>
      <c r="CH3460"/>
      <c r="CI3460"/>
      <c r="CJ3460"/>
      <c r="CK3460"/>
      <c r="CL3460"/>
      <c r="CM3460"/>
      <c r="CN3460"/>
      <c r="CO3460"/>
      <c r="CP3460"/>
      <c r="CQ3460"/>
      <c r="CR3460"/>
      <c r="CS3460"/>
      <c r="CT3460"/>
      <c r="CU3460"/>
      <c r="CV3460"/>
    </row>
    <row r="3461" spans="10:100" x14ac:dyDescent="0.25">
      <c r="J3461"/>
      <c r="K3461"/>
      <c r="L3461"/>
      <c r="M3461"/>
      <c r="N3461"/>
      <c r="O3461"/>
      <c r="P3461"/>
      <c r="Q3461"/>
      <c r="R3461"/>
      <c r="S3461"/>
      <c r="T3461"/>
      <c r="U3461"/>
      <c r="V3461"/>
      <c r="W3461"/>
      <c r="X3461"/>
      <c r="Y3461"/>
      <c r="Z3461"/>
      <c r="AA3461"/>
      <c r="AB3461"/>
      <c r="AC3461"/>
      <c r="AD3461"/>
      <c r="AE3461"/>
      <c r="AF3461"/>
      <c r="AG3461"/>
      <c r="AH3461"/>
      <c r="AI3461"/>
      <c r="AJ3461"/>
      <c r="AK3461"/>
      <c r="AL3461"/>
      <c r="AM3461"/>
      <c r="AN3461"/>
      <c r="AO3461"/>
      <c r="AP3461"/>
      <c r="AQ3461"/>
      <c r="AR3461"/>
      <c r="AS3461"/>
      <c r="AT3461"/>
      <c r="AU3461"/>
      <c r="AV3461"/>
      <c r="AW3461"/>
      <c r="AX3461"/>
      <c r="AY3461"/>
      <c r="AZ3461"/>
      <c r="BA3461"/>
      <c r="BB3461"/>
      <c r="BC3461"/>
      <c r="BD3461"/>
      <c r="BE3461"/>
      <c r="BF3461"/>
      <c r="BG3461"/>
      <c r="BH3461"/>
      <c r="BI3461"/>
      <c r="BJ3461"/>
      <c r="BK3461"/>
      <c r="BL3461"/>
      <c r="BM3461"/>
      <c r="BN3461"/>
      <c r="BO3461"/>
      <c r="BP3461"/>
      <c r="BQ3461"/>
      <c r="BR3461"/>
      <c r="BS3461"/>
      <c r="BT3461"/>
      <c r="BU3461"/>
      <c r="BV3461"/>
      <c r="BW3461"/>
      <c r="BX3461"/>
      <c r="BY3461"/>
      <c r="BZ3461"/>
      <c r="CA3461"/>
      <c r="CB3461"/>
      <c r="CC3461"/>
      <c r="CD3461"/>
      <c r="CE3461"/>
      <c r="CF3461"/>
      <c r="CG3461"/>
      <c r="CH3461"/>
      <c r="CI3461"/>
      <c r="CJ3461"/>
      <c r="CK3461"/>
      <c r="CL3461"/>
      <c r="CM3461"/>
      <c r="CN3461"/>
      <c r="CO3461"/>
      <c r="CP3461"/>
      <c r="CQ3461"/>
      <c r="CR3461"/>
      <c r="CS3461"/>
      <c r="CT3461"/>
      <c r="CU3461"/>
      <c r="CV3461"/>
    </row>
    <row r="3462" spans="10:100" x14ac:dyDescent="0.25">
      <c r="J3462"/>
      <c r="K3462"/>
      <c r="L3462"/>
      <c r="M3462"/>
      <c r="N3462"/>
      <c r="O3462"/>
      <c r="P3462"/>
      <c r="Q3462"/>
      <c r="R3462"/>
      <c r="S3462"/>
      <c r="T3462"/>
      <c r="U3462"/>
      <c r="V3462"/>
      <c r="W3462"/>
      <c r="X3462"/>
      <c r="Y3462"/>
      <c r="Z3462"/>
      <c r="AA3462"/>
      <c r="AB3462"/>
      <c r="AC3462"/>
      <c r="AD3462"/>
      <c r="AE3462"/>
      <c r="AF3462"/>
      <c r="AG3462"/>
      <c r="AH3462"/>
      <c r="AI3462"/>
      <c r="AJ3462"/>
      <c r="AK3462"/>
      <c r="AL3462"/>
      <c r="AM3462"/>
      <c r="AN3462"/>
      <c r="AO3462"/>
      <c r="AP3462"/>
      <c r="AQ3462"/>
      <c r="AR3462"/>
      <c r="AS3462"/>
      <c r="AT3462"/>
      <c r="AU3462"/>
      <c r="AV3462"/>
      <c r="AW3462"/>
      <c r="AX3462"/>
      <c r="AY3462"/>
      <c r="AZ3462"/>
      <c r="BA3462"/>
      <c r="BB3462"/>
      <c r="BC3462"/>
      <c r="BD3462"/>
      <c r="BE3462"/>
      <c r="BF3462"/>
      <c r="BG3462"/>
      <c r="BH3462"/>
      <c r="BI3462"/>
      <c r="BJ3462"/>
      <c r="BK3462"/>
      <c r="BL3462"/>
      <c r="BM3462"/>
      <c r="BN3462"/>
      <c r="BO3462"/>
      <c r="BP3462"/>
      <c r="BQ3462"/>
      <c r="BR3462"/>
      <c r="BS3462"/>
      <c r="BT3462"/>
      <c r="BU3462"/>
      <c r="BV3462"/>
      <c r="BW3462"/>
      <c r="BX3462"/>
      <c r="BY3462"/>
      <c r="BZ3462"/>
      <c r="CA3462"/>
      <c r="CB3462"/>
      <c r="CC3462"/>
      <c r="CD3462"/>
      <c r="CE3462"/>
      <c r="CF3462"/>
      <c r="CG3462"/>
      <c r="CH3462"/>
      <c r="CI3462"/>
      <c r="CJ3462"/>
      <c r="CK3462"/>
      <c r="CL3462"/>
      <c r="CM3462"/>
      <c r="CN3462"/>
      <c r="CO3462"/>
      <c r="CP3462"/>
      <c r="CQ3462"/>
      <c r="CR3462"/>
      <c r="CS3462"/>
      <c r="CT3462"/>
      <c r="CU3462"/>
      <c r="CV3462"/>
    </row>
    <row r="3463" spans="10:100" x14ac:dyDescent="0.25">
      <c r="J3463"/>
      <c r="K3463"/>
      <c r="L3463"/>
      <c r="M3463"/>
      <c r="N3463"/>
      <c r="O3463"/>
      <c r="P3463"/>
      <c r="Q3463"/>
      <c r="R3463"/>
      <c r="S3463"/>
      <c r="T3463"/>
      <c r="U3463"/>
      <c r="V3463"/>
      <c r="W3463"/>
      <c r="X3463"/>
      <c r="Y3463"/>
      <c r="Z3463"/>
      <c r="AA3463"/>
      <c r="AB3463"/>
      <c r="AC3463"/>
      <c r="AD3463"/>
      <c r="AE3463"/>
      <c r="AF3463"/>
      <c r="AG3463"/>
      <c r="AH3463"/>
      <c r="AI3463"/>
      <c r="AJ3463"/>
      <c r="AK3463"/>
      <c r="AL3463"/>
      <c r="AM3463"/>
      <c r="AN3463"/>
      <c r="AO3463"/>
      <c r="AP3463"/>
      <c r="AQ3463"/>
      <c r="AR3463"/>
      <c r="AS3463"/>
      <c r="AT3463"/>
      <c r="AU3463"/>
      <c r="AV3463"/>
      <c r="AW3463"/>
      <c r="AX3463"/>
      <c r="AY3463"/>
      <c r="AZ3463"/>
      <c r="BA3463"/>
      <c r="BB3463"/>
      <c r="BC3463"/>
      <c r="BD3463"/>
      <c r="BE3463"/>
      <c r="BF3463"/>
      <c r="BG3463"/>
      <c r="BH3463"/>
      <c r="BI3463"/>
      <c r="BJ3463"/>
      <c r="BK3463"/>
      <c r="BL3463"/>
      <c r="BM3463"/>
      <c r="BN3463"/>
      <c r="BO3463"/>
      <c r="BP3463"/>
      <c r="BQ3463"/>
      <c r="BR3463"/>
      <c r="BS3463"/>
      <c r="BT3463"/>
      <c r="BU3463"/>
      <c r="BV3463"/>
      <c r="BW3463"/>
      <c r="BX3463"/>
      <c r="BY3463"/>
      <c r="BZ3463"/>
      <c r="CA3463"/>
      <c r="CB3463"/>
      <c r="CC3463"/>
      <c r="CD3463"/>
      <c r="CE3463"/>
      <c r="CF3463"/>
      <c r="CG3463"/>
      <c r="CH3463"/>
      <c r="CI3463"/>
      <c r="CJ3463"/>
      <c r="CK3463"/>
      <c r="CL3463"/>
      <c r="CM3463"/>
      <c r="CN3463"/>
      <c r="CO3463"/>
      <c r="CP3463"/>
      <c r="CQ3463"/>
      <c r="CR3463"/>
      <c r="CS3463"/>
      <c r="CT3463"/>
      <c r="CU3463"/>
      <c r="CV3463"/>
    </row>
    <row r="3464" spans="10:100" x14ac:dyDescent="0.25">
      <c r="J3464"/>
      <c r="K3464"/>
      <c r="L3464"/>
      <c r="M3464"/>
      <c r="N3464"/>
      <c r="O3464"/>
      <c r="P3464"/>
      <c r="Q3464"/>
      <c r="R3464"/>
      <c r="S3464"/>
      <c r="T3464"/>
      <c r="U3464"/>
      <c r="V3464"/>
      <c r="W3464"/>
      <c r="X3464"/>
      <c r="Y3464"/>
      <c r="Z3464"/>
      <c r="AA3464"/>
      <c r="AB3464"/>
      <c r="AC3464"/>
      <c r="AD3464"/>
      <c r="AE3464"/>
      <c r="AF3464"/>
      <c r="AG3464"/>
      <c r="AH3464"/>
      <c r="AI3464"/>
      <c r="AJ3464"/>
      <c r="AK3464"/>
      <c r="AL3464"/>
      <c r="AM3464"/>
      <c r="AN3464"/>
      <c r="AO3464"/>
      <c r="AP3464"/>
      <c r="AQ3464"/>
      <c r="AR3464"/>
      <c r="AS3464"/>
      <c r="AT3464"/>
      <c r="AU3464"/>
      <c r="AV3464"/>
      <c r="AW3464"/>
      <c r="AX3464"/>
      <c r="AY3464"/>
      <c r="AZ3464"/>
      <c r="BA3464"/>
      <c r="BB3464"/>
      <c r="BC3464"/>
      <c r="BD3464"/>
      <c r="BE3464"/>
      <c r="BF3464"/>
      <c r="BG3464"/>
      <c r="BH3464"/>
      <c r="BI3464"/>
      <c r="BJ3464"/>
      <c r="BK3464"/>
      <c r="BL3464"/>
      <c r="BM3464"/>
      <c r="BN3464"/>
      <c r="BO3464"/>
      <c r="BP3464"/>
      <c r="BQ3464"/>
      <c r="BR3464"/>
      <c r="BS3464"/>
      <c r="BT3464"/>
      <c r="BU3464"/>
      <c r="BV3464"/>
      <c r="BW3464"/>
      <c r="BX3464"/>
      <c r="BY3464"/>
      <c r="BZ3464"/>
      <c r="CA3464"/>
      <c r="CB3464"/>
      <c r="CC3464"/>
      <c r="CD3464"/>
      <c r="CE3464"/>
      <c r="CF3464"/>
      <c r="CG3464"/>
      <c r="CH3464"/>
      <c r="CI3464"/>
      <c r="CJ3464"/>
      <c r="CK3464"/>
      <c r="CL3464"/>
      <c r="CM3464"/>
      <c r="CN3464"/>
      <c r="CO3464"/>
      <c r="CP3464"/>
      <c r="CQ3464"/>
      <c r="CR3464"/>
      <c r="CS3464"/>
      <c r="CT3464"/>
      <c r="CU3464"/>
      <c r="CV3464"/>
    </row>
    <row r="3465" spans="10:100" x14ac:dyDescent="0.25">
      <c r="J3465"/>
      <c r="K3465"/>
      <c r="L3465"/>
      <c r="M3465"/>
      <c r="N3465"/>
      <c r="O3465"/>
      <c r="P3465"/>
      <c r="Q3465"/>
      <c r="R3465"/>
      <c r="S3465"/>
      <c r="T3465"/>
      <c r="U3465"/>
      <c r="V3465"/>
      <c r="W3465"/>
      <c r="X3465"/>
      <c r="Y3465"/>
      <c r="Z3465"/>
      <c r="AA3465"/>
      <c r="AB3465"/>
      <c r="AC3465"/>
      <c r="AD3465"/>
      <c r="AE3465"/>
      <c r="AF3465"/>
      <c r="AG3465"/>
      <c r="AH3465"/>
      <c r="AI3465"/>
      <c r="AJ3465"/>
      <c r="AK3465"/>
      <c r="AL3465"/>
      <c r="AM3465"/>
      <c r="AN3465"/>
      <c r="AO3465"/>
      <c r="AP3465"/>
      <c r="AQ3465"/>
      <c r="AR3465"/>
      <c r="AS3465"/>
      <c r="AT3465"/>
      <c r="AU3465"/>
      <c r="AV3465"/>
      <c r="AW3465"/>
      <c r="AX3465"/>
      <c r="AY3465"/>
      <c r="AZ3465"/>
      <c r="BA3465"/>
      <c r="BB3465"/>
      <c r="BC3465"/>
      <c r="BD3465"/>
      <c r="BE3465"/>
      <c r="BF3465"/>
      <c r="BG3465"/>
      <c r="BH3465"/>
      <c r="BI3465"/>
      <c r="BJ3465"/>
      <c r="BK3465"/>
      <c r="BL3465"/>
      <c r="BM3465"/>
      <c r="BN3465"/>
      <c r="BO3465"/>
      <c r="BP3465"/>
      <c r="BQ3465"/>
      <c r="BR3465"/>
      <c r="BS3465"/>
      <c r="BT3465"/>
      <c r="BU3465"/>
      <c r="BV3465"/>
      <c r="BW3465"/>
      <c r="BX3465"/>
      <c r="BY3465"/>
      <c r="BZ3465"/>
      <c r="CA3465"/>
      <c r="CB3465"/>
      <c r="CC3465"/>
      <c r="CD3465"/>
      <c r="CE3465"/>
      <c r="CF3465"/>
      <c r="CG3465"/>
      <c r="CH3465"/>
      <c r="CI3465"/>
      <c r="CJ3465"/>
      <c r="CK3465"/>
      <c r="CL3465"/>
      <c r="CM3465"/>
      <c r="CN3465"/>
      <c r="CO3465"/>
      <c r="CP3465"/>
      <c r="CQ3465"/>
      <c r="CR3465"/>
      <c r="CS3465"/>
      <c r="CT3465"/>
      <c r="CU3465"/>
      <c r="CV3465"/>
    </row>
    <row r="3466" spans="10:100" x14ac:dyDescent="0.25">
      <c r="J3466"/>
      <c r="K3466"/>
      <c r="L3466"/>
      <c r="M3466"/>
      <c r="N3466"/>
      <c r="O3466"/>
      <c r="P3466"/>
      <c r="Q3466"/>
      <c r="R3466"/>
      <c r="S3466"/>
      <c r="T3466"/>
      <c r="U3466"/>
      <c r="V3466"/>
      <c r="W3466"/>
      <c r="X3466"/>
      <c r="Y3466"/>
      <c r="Z3466"/>
      <c r="AA3466"/>
      <c r="AB3466"/>
      <c r="AC3466"/>
      <c r="AD3466"/>
      <c r="AE3466"/>
      <c r="AF3466"/>
      <c r="AG3466"/>
      <c r="AH3466"/>
      <c r="AI3466"/>
      <c r="AJ3466"/>
      <c r="AK3466"/>
      <c r="AL3466"/>
      <c r="AM3466"/>
      <c r="AN3466"/>
      <c r="AO3466"/>
      <c r="AP3466"/>
      <c r="AQ3466"/>
      <c r="AR3466"/>
      <c r="AS3466"/>
      <c r="AT3466"/>
      <c r="AU3466"/>
      <c r="AV3466"/>
      <c r="AW3466"/>
      <c r="AX3466"/>
      <c r="AY3466"/>
      <c r="AZ3466"/>
      <c r="BA3466"/>
      <c r="BB3466"/>
      <c r="BC3466"/>
      <c r="BD3466"/>
      <c r="BE3466"/>
      <c r="BF3466"/>
      <c r="BG3466"/>
      <c r="BH3466"/>
      <c r="BI3466"/>
      <c r="BJ3466"/>
      <c r="BK3466"/>
      <c r="BL3466"/>
      <c r="BM3466"/>
      <c r="BN3466"/>
      <c r="BO3466"/>
      <c r="BP3466"/>
      <c r="BQ3466"/>
      <c r="BR3466"/>
      <c r="BS3466"/>
      <c r="BT3466"/>
      <c r="BU3466"/>
      <c r="BV3466"/>
      <c r="BW3466"/>
      <c r="BX3466"/>
      <c r="BY3466"/>
      <c r="BZ3466"/>
      <c r="CA3466"/>
      <c r="CB3466"/>
      <c r="CC3466"/>
      <c r="CD3466"/>
      <c r="CE3466"/>
      <c r="CF3466"/>
      <c r="CG3466"/>
      <c r="CH3466"/>
      <c r="CI3466"/>
      <c r="CJ3466"/>
      <c r="CK3466"/>
      <c r="CL3466"/>
      <c r="CM3466"/>
      <c r="CN3466"/>
      <c r="CO3466"/>
      <c r="CP3466"/>
      <c r="CQ3466"/>
      <c r="CR3466"/>
      <c r="CS3466"/>
      <c r="CT3466"/>
      <c r="CU3466"/>
      <c r="CV3466"/>
    </row>
    <row r="3467" spans="10:100" x14ac:dyDescent="0.25">
      <c r="J3467"/>
      <c r="K3467"/>
      <c r="L3467"/>
      <c r="M3467"/>
      <c r="N3467"/>
      <c r="O3467"/>
      <c r="P3467"/>
      <c r="Q3467"/>
      <c r="R3467"/>
      <c r="S3467"/>
      <c r="T3467"/>
      <c r="U3467"/>
      <c r="V3467"/>
      <c r="W3467"/>
      <c r="X3467"/>
      <c r="Y3467"/>
      <c r="Z3467"/>
      <c r="AA3467"/>
      <c r="AB3467"/>
      <c r="AC3467"/>
      <c r="AD3467"/>
      <c r="AE3467"/>
      <c r="AF3467"/>
      <c r="AG3467"/>
      <c r="AH3467"/>
      <c r="AI3467"/>
      <c r="AJ3467"/>
      <c r="AK3467"/>
      <c r="AL3467"/>
      <c r="AM3467"/>
      <c r="AN3467"/>
      <c r="AO3467"/>
      <c r="AP3467"/>
      <c r="AQ3467"/>
      <c r="AR3467"/>
      <c r="AS3467"/>
      <c r="AT3467"/>
      <c r="AU3467"/>
      <c r="AV3467"/>
      <c r="AW3467"/>
      <c r="AX3467"/>
      <c r="AY3467"/>
      <c r="AZ3467"/>
      <c r="BA3467"/>
      <c r="BB3467"/>
      <c r="BC3467"/>
      <c r="BD3467"/>
      <c r="BE3467"/>
      <c r="BF3467"/>
      <c r="BG3467"/>
      <c r="BH3467"/>
      <c r="BI3467"/>
      <c r="BJ3467"/>
      <c r="BK3467"/>
      <c r="BL3467"/>
      <c r="BM3467"/>
      <c r="BN3467"/>
      <c r="BO3467"/>
      <c r="BP3467"/>
      <c r="BQ3467"/>
      <c r="BR3467"/>
      <c r="BS3467"/>
      <c r="BT3467"/>
      <c r="BU3467"/>
      <c r="BV3467"/>
      <c r="BW3467"/>
      <c r="BX3467"/>
      <c r="BY3467"/>
      <c r="BZ3467"/>
      <c r="CA3467"/>
      <c r="CB3467"/>
      <c r="CC3467"/>
      <c r="CD3467"/>
      <c r="CE3467"/>
      <c r="CF3467"/>
      <c r="CG3467"/>
      <c r="CH3467"/>
      <c r="CI3467"/>
      <c r="CJ3467"/>
      <c r="CK3467"/>
      <c r="CL3467"/>
      <c r="CM3467"/>
      <c r="CN3467"/>
      <c r="CO3467"/>
      <c r="CP3467"/>
      <c r="CQ3467"/>
      <c r="CR3467"/>
      <c r="CS3467"/>
      <c r="CT3467"/>
      <c r="CU3467"/>
      <c r="CV3467"/>
    </row>
    <row r="3468" spans="10:100" x14ac:dyDescent="0.25">
      <c r="J3468"/>
      <c r="K3468"/>
      <c r="L3468"/>
      <c r="M3468"/>
      <c r="N3468"/>
      <c r="O3468"/>
      <c r="P3468"/>
      <c r="Q3468"/>
      <c r="R3468"/>
      <c r="S3468"/>
      <c r="T3468"/>
      <c r="U3468"/>
      <c r="V3468"/>
      <c r="W3468"/>
      <c r="X3468"/>
      <c r="Y3468"/>
      <c r="Z3468"/>
      <c r="AA3468"/>
      <c r="AB3468"/>
      <c r="AC3468"/>
      <c r="AD3468"/>
      <c r="AE3468"/>
      <c r="AF3468"/>
      <c r="AG3468"/>
      <c r="AH3468"/>
      <c r="AI3468"/>
      <c r="AJ3468"/>
      <c r="AK3468"/>
      <c r="AL3468"/>
      <c r="AM3468"/>
      <c r="AN3468"/>
      <c r="AO3468"/>
      <c r="AP3468"/>
      <c r="AQ3468"/>
      <c r="AR3468"/>
      <c r="AS3468"/>
      <c r="AT3468"/>
      <c r="AU3468"/>
      <c r="AV3468"/>
      <c r="AW3468"/>
      <c r="AX3468"/>
      <c r="AY3468"/>
      <c r="AZ3468"/>
      <c r="BA3468"/>
      <c r="BB3468"/>
      <c r="BC3468"/>
      <c r="BD3468"/>
      <c r="BE3468"/>
      <c r="BF3468"/>
      <c r="BG3468"/>
      <c r="BH3468"/>
      <c r="BI3468"/>
      <c r="BJ3468"/>
      <c r="BK3468"/>
      <c r="BL3468"/>
      <c r="BM3468"/>
      <c r="BN3468"/>
      <c r="BO3468"/>
      <c r="BP3468"/>
      <c r="BQ3468"/>
      <c r="BR3468"/>
      <c r="BS3468"/>
      <c r="BT3468"/>
      <c r="BU3468"/>
      <c r="BV3468"/>
      <c r="BW3468"/>
      <c r="BX3468"/>
      <c r="BY3468"/>
      <c r="BZ3468"/>
      <c r="CA3468"/>
      <c r="CB3468"/>
      <c r="CC3468"/>
      <c r="CD3468"/>
      <c r="CE3468"/>
      <c r="CF3468"/>
      <c r="CG3468"/>
      <c r="CH3468"/>
      <c r="CI3468"/>
      <c r="CJ3468"/>
      <c r="CK3468"/>
      <c r="CL3468"/>
      <c r="CM3468"/>
      <c r="CN3468"/>
      <c r="CO3468"/>
      <c r="CP3468"/>
      <c r="CQ3468"/>
      <c r="CR3468"/>
      <c r="CS3468"/>
      <c r="CT3468"/>
      <c r="CU3468"/>
      <c r="CV3468"/>
    </row>
    <row r="3469" spans="10:100" x14ac:dyDescent="0.25">
      <c r="J3469"/>
      <c r="K3469"/>
      <c r="L3469"/>
      <c r="M3469"/>
      <c r="N3469"/>
      <c r="O3469"/>
      <c r="P3469"/>
      <c r="Q3469"/>
      <c r="R3469"/>
      <c r="S3469"/>
      <c r="T3469"/>
      <c r="U3469"/>
      <c r="V3469"/>
      <c r="W3469"/>
      <c r="X3469"/>
      <c r="Y3469"/>
      <c r="Z3469"/>
      <c r="AA3469"/>
      <c r="AB3469"/>
      <c r="AC3469"/>
      <c r="AD3469"/>
      <c r="AE3469"/>
      <c r="AF3469"/>
      <c r="AG3469"/>
      <c r="AH3469"/>
      <c r="AI3469"/>
      <c r="AJ3469"/>
      <c r="AK3469"/>
      <c r="AL3469"/>
      <c r="AM3469"/>
      <c r="AN3469"/>
      <c r="AO3469"/>
      <c r="AP3469"/>
      <c r="AQ3469"/>
      <c r="AR3469"/>
      <c r="AS3469"/>
      <c r="AT3469"/>
      <c r="AU3469"/>
      <c r="AV3469"/>
      <c r="AW3469"/>
      <c r="AX3469"/>
      <c r="AY3469"/>
      <c r="AZ3469"/>
      <c r="BA3469"/>
      <c r="BB3469"/>
      <c r="BC3469"/>
      <c r="BD3469"/>
      <c r="BE3469"/>
      <c r="BF3469"/>
      <c r="BG3469"/>
      <c r="BH3469"/>
      <c r="BI3469"/>
      <c r="BJ3469"/>
      <c r="BK3469"/>
      <c r="BL3469"/>
      <c r="BM3469"/>
      <c r="BN3469"/>
      <c r="BO3469"/>
      <c r="BP3469"/>
      <c r="BQ3469"/>
      <c r="BR3469"/>
      <c r="BS3469"/>
      <c r="BT3469"/>
      <c r="BU3469"/>
      <c r="BV3469"/>
      <c r="BW3469"/>
      <c r="BX3469"/>
      <c r="BY3469"/>
      <c r="BZ3469"/>
      <c r="CA3469"/>
      <c r="CB3469"/>
      <c r="CC3469"/>
      <c r="CD3469"/>
      <c r="CE3469"/>
      <c r="CF3469"/>
      <c r="CG3469"/>
      <c r="CH3469"/>
      <c r="CI3469"/>
      <c r="CJ3469"/>
      <c r="CK3469"/>
      <c r="CL3469"/>
      <c r="CM3469"/>
      <c r="CN3469"/>
      <c r="CO3469"/>
      <c r="CP3469"/>
      <c r="CQ3469"/>
      <c r="CR3469"/>
      <c r="CS3469"/>
      <c r="CT3469"/>
      <c r="CU3469"/>
      <c r="CV3469"/>
    </row>
    <row r="3470" spans="10:100" x14ac:dyDescent="0.25">
      <c r="J3470"/>
      <c r="K3470"/>
      <c r="L3470"/>
      <c r="M3470"/>
      <c r="N3470"/>
      <c r="O3470"/>
      <c r="P3470"/>
      <c r="Q3470"/>
      <c r="R3470"/>
      <c r="S3470"/>
      <c r="T3470"/>
      <c r="U3470"/>
      <c r="V3470"/>
      <c r="W3470"/>
      <c r="X3470"/>
      <c r="Y3470"/>
      <c r="Z3470"/>
      <c r="AA3470"/>
      <c r="AB3470"/>
      <c r="AC3470"/>
      <c r="AD3470"/>
      <c r="AE3470"/>
      <c r="AF3470"/>
      <c r="AG3470"/>
      <c r="AH3470"/>
      <c r="AI3470"/>
      <c r="AJ3470"/>
      <c r="AK3470"/>
      <c r="AL3470"/>
      <c r="AM3470"/>
      <c r="AN3470"/>
      <c r="AO3470"/>
      <c r="AP3470"/>
      <c r="AQ3470"/>
      <c r="AR3470"/>
      <c r="AS3470"/>
      <c r="AT3470"/>
      <c r="AU3470"/>
      <c r="AV3470"/>
      <c r="AW3470"/>
      <c r="AX3470"/>
      <c r="AY3470"/>
      <c r="AZ3470"/>
      <c r="BA3470"/>
      <c r="BB3470"/>
      <c r="BC3470"/>
      <c r="BD3470"/>
      <c r="BE3470"/>
      <c r="BF3470"/>
      <c r="BG3470"/>
      <c r="BH3470"/>
      <c r="BI3470"/>
      <c r="BJ3470"/>
      <c r="BK3470"/>
      <c r="BL3470"/>
      <c r="BM3470"/>
      <c r="BN3470"/>
      <c r="BO3470"/>
      <c r="BP3470"/>
      <c r="BQ3470"/>
      <c r="BR3470"/>
      <c r="BS3470"/>
      <c r="BT3470"/>
      <c r="BU3470"/>
      <c r="BV3470"/>
      <c r="BW3470"/>
      <c r="BX3470"/>
      <c r="BY3470"/>
      <c r="BZ3470"/>
      <c r="CA3470"/>
      <c r="CB3470"/>
      <c r="CC3470"/>
      <c r="CD3470"/>
      <c r="CE3470"/>
      <c r="CF3470"/>
      <c r="CG3470"/>
      <c r="CH3470"/>
      <c r="CI3470"/>
      <c r="CJ3470"/>
      <c r="CK3470"/>
      <c r="CL3470"/>
      <c r="CM3470"/>
      <c r="CN3470"/>
      <c r="CO3470"/>
      <c r="CP3470"/>
      <c r="CQ3470"/>
      <c r="CR3470"/>
      <c r="CS3470"/>
      <c r="CT3470"/>
      <c r="CU3470"/>
      <c r="CV3470"/>
    </row>
    <row r="3471" spans="10:100" x14ac:dyDescent="0.25">
      <c r="J3471"/>
      <c r="K3471"/>
      <c r="L3471"/>
      <c r="M3471"/>
      <c r="N3471"/>
      <c r="O3471"/>
      <c r="P3471"/>
      <c r="Q3471"/>
      <c r="R3471"/>
      <c r="S3471"/>
      <c r="T3471"/>
      <c r="U3471"/>
      <c r="V3471"/>
      <c r="W3471"/>
      <c r="X3471"/>
      <c r="Y3471"/>
      <c r="Z3471"/>
      <c r="AA3471"/>
      <c r="AB3471"/>
      <c r="AC3471"/>
      <c r="AD3471"/>
      <c r="AE3471"/>
      <c r="AF3471"/>
      <c r="AG3471"/>
      <c r="AH3471"/>
      <c r="AI3471"/>
      <c r="AJ3471"/>
      <c r="AK3471"/>
      <c r="AL3471"/>
      <c r="AM3471"/>
      <c r="AN3471"/>
      <c r="AO3471"/>
      <c r="AP3471"/>
      <c r="AQ3471"/>
      <c r="AR3471"/>
      <c r="AS3471"/>
      <c r="AT3471"/>
      <c r="AU3471"/>
      <c r="AV3471"/>
      <c r="AW3471"/>
      <c r="AX3471"/>
      <c r="AY3471"/>
      <c r="AZ3471"/>
      <c r="BA3471"/>
      <c r="BB3471"/>
      <c r="BC3471"/>
      <c r="BD3471"/>
      <c r="BE3471"/>
      <c r="BF3471"/>
      <c r="BG3471"/>
      <c r="BH3471"/>
      <c r="BI3471"/>
      <c r="BJ3471"/>
      <c r="BK3471"/>
      <c r="BL3471"/>
      <c r="BM3471"/>
      <c r="BN3471"/>
      <c r="BO3471"/>
      <c r="BP3471"/>
      <c r="BQ3471"/>
      <c r="BR3471"/>
      <c r="BS3471"/>
      <c r="BT3471"/>
      <c r="BU3471"/>
      <c r="BV3471"/>
      <c r="BW3471"/>
      <c r="BX3471"/>
      <c r="BY3471"/>
      <c r="BZ3471"/>
      <c r="CA3471"/>
      <c r="CB3471"/>
      <c r="CC3471"/>
      <c r="CD3471"/>
      <c r="CE3471"/>
      <c r="CF3471"/>
      <c r="CG3471"/>
      <c r="CH3471"/>
      <c r="CI3471"/>
      <c r="CJ3471"/>
      <c r="CK3471"/>
      <c r="CL3471"/>
      <c r="CM3471"/>
      <c r="CN3471"/>
      <c r="CO3471"/>
      <c r="CP3471"/>
      <c r="CQ3471"/>
      <c r="CR3471"/>
      <c r="CS3471"/>
      <c r="CT3471"/>
      <c r="CU3471"/>
      <c r="CV3471"/>
    </row>
    <row r="3472" spans="10:100" x14ac:dyDescent="0.25">
      <c r="J3472"/>
      <c r="K3472"/>
      <c r="L3472"/>
      <c r="M3472"/>
      <c r="N3472"/>
      <c r="O3472"/>
      <c r="P3472"/>
      <c r="Q3472"/>
      <c r="R3472"/>
      <c r="S3472"/>
      <c r="T3472"/>
      <c r="U3472"/>
      <c r="V3472"/>
      <c r="W3472"/>
      <c r="X3472"/>
      <c r="Y3472"/>
      <c r="Z3472"/>
      <c r="AA3472"/>
      <c r="AB3472"/>
      <c r="AC3472"/>
      <c r="AD3472"/>
      <c r="AE3472"/>
      <c r="AF3472"/>
      <c r="AG3472"/>
      <c r="AH3472"/>
      <c r="AI3472"/>
      <c r="AJ3472"/>
      <c r="AK3472"/>
      <c r="AL3472"/>
      <c r="AM3472"/>
      <c r="AN3472"/>
      <c r="AO3472"/>
      <c r="AP3472"/>
      <c r="AQ3472"/>
      <c r="AR3472"/>
      <c r="AS3472"/>
      <c r="AT3472"/>
      <c r="AU3472"/>
      <c r="AV3472"/>
      <c r="AW3472"/>
      <c r="AX3472"/>
      <c r="AY3472"/>
      <c r="AZ3472"/>
      <c r="BA3472"/>
      <c r="BB3472"/>
      <c r="BC3472"/>
      <c r="BD3472"/>
      <c r="BE3472"/>
      <c r="BF3472"/>
      <c r="BG3472"/>
      <c r="BH3472"/>
      <c r="BI3472"/>
      <c r="BJ3472"/>
      <c r="BK3472"/>
      <c r="BL3472"/>
      <c r="BM3472"/>
      <c r="BN3472"/>
      <c r="BO3472"/>
      <c r="BP3472"/>
      <c r="BQ3472"/>
      <c r="BR3472"/>
      <c r="BS3472"/>
      <c r="BT3472"/>
      <c r="BU3472"/>
      <c r="BV3472"/>
      <c r="BW3472"/>
      <c r="BX3472"/>
      <c r="BY3472"/>
      <c r="BZ3472"/>
      <c r="CA3472"/>
      <c r="CB3472"/>
      <c r="CC3472"/>
      <c r="CD3472"/>
      <c r="CE3472"/>
      <c r="CF3472"/>
      <c r="CG3472"/>
      <c r="CH3472"/>
      <c r="CI3472"/>
      <c r="CJ3472"/>
      <c r="CK3472"/>
      <c r="CL3472"/>
      <c r="CM3472"/>
      <c r="CN3472"/>
      <c r="CO3472"/>
      <c r="CP3472"/>
      <c r="CQ3472"/>
      <c r="CR3472"/>
      <c r="CS3472"/>
      <c r="CT3472"/>
      <c r="CU3472"/>
      <c r="CV3472"/>
    </row>
    <row r="3473" spans="10:100" x14ac:dyDescent="0.25">
      <c r="J3473"/>
      <c r="K3473"/>
      <c r="L3473"/>
      <c r="M3473"/>
      <c r="N3473"/>
      <c r="O3473"/>
      <c r="P3473"/>
      <c r="Q3473"/>
      <c r="R3473"/>
      <c r="S3473"/>
      <c r="T3473"/>
      <c r="U3473"/>
      <c r="V3473"/>
      <c r="W3473"/>
      <c r="X3473"/>
      <c r="Y3473"/>
      <c r="Z3473"/>
      <c r="AA3473"/>
      <c r="AB3473"/>
      <c r="AC3473"/>
      <c r="AD3473"/>
      <c r="AE3473"/>
      <c r="AF3473"/>
      <c r="AG3473"/>
      <c r="AH3473"/>
      <c r="AI3473"/>
      <c r="AJ3473"/>
      <c r="AK3473"/>
      <c r="AL3473"/>
      <c r="AM3473"/>
      <c r="AN3473"/>
      <c r="AO3473"/>
      <c r="AP3473"/>
      <c r="AQ3473"/>
      <c r="AR3473"/>
      <c r="AS3473"/>
      <c r="AT3473"/>
      <c r="AU3473"/>
      <c r="AV3473"/>
      <c r="AW3473"/>
      <c r="AX3473"/>
      <c r="AY3473"/>
      <c r="AZ3473"/>
      <c r="BA3473"/>
      <c r="BB3473"/>
      <c r="BC3473"/>
      <c r="BD3473"/>
      <c r="BE3473"/>
      <c r="BF3473"/>
      <c r="BG3473"/>
      <c r="BH3473"/>
      <c r="BI3473"/>
      <c r="BJ3473"/>
      <c r="BK3473"/>
      <c r="BL3473"/>
      <c r="BM3473"/>
      <c r="BN3473"/>
      <c r="BO3473"/>
      <c r="BP3473"/>
      <c r="BQ3473"/>
      <c r="BR3473"/>
      <c r="BS3473"/>
      <c r="BT3473"/>
      <c r="BU3473"/>
      <c r="BV3473"/>
      <c r="BW3473"/>
      <c r="BX3473"/>
      <c r="BY3473"/>
      <c r="BZ3473"/>
      <c r="CA3473"/>
      <c r="CB3473"/>
      <c r="CC3473"/>
      <c r="CD3473"/>
      <c r="CE3473"/>
      <c r="CF3473"/>
      <c r="CG3473"/>
      <c r="CH3473"/>
      <c r="CI3473"/>
      <c r="CJ3473"/>
      <c r="CK3473"/>
      <c r="CL3473"/>
      <c r="CM3473"/>
      <c r="CN3473"/>
      <c r="CO3473"/>
      <c r="CP3473"/>
      <c r="CQ3473"/>
      <c r="CR3473"/>
      <c r="CS3473"/>
      <c r="CT3473"/>
      <c r="CU3473"/>
      <c r="CV3473"/>
    </row>
    <row r="3474" spans="10:100" x14ac:dyDescent="0.25">
      <c r="J3474"/>
      <c r="K3474"/>
      <c r="L3474"/>
      <c r="M3474"/>
      <c r="N3474"/>
      <c r="O3474"/>
      <c r="P3474"/>
      <c r="Q3474"/>
      <c r="R3474"/>
      <c r="S3474"/>
      <c r="T3474"/>
      <c r="U3474"/>
      <c r="V3474"/>
      <c r="W3474"/>
      <c r="X3474"/>
      <c r="Y3474"/>
      <c r="Z3474"/>
      <c r="AA3474"/>
      <c r="AB3474"/>
      <c r="AC3474"/>
      <c r="AD3474"/>
      <c r="AE3474"/>
      <c r="AF3474"/>
      <c r="AG3474"/>
      <c r="AH3474"/>
      <c r="AI3474"/>
      <c r="AJ3474"/>
      <c r="AK3474"/>
      <c r="AL3474"/>
      <c r="AM3474"/>
      <c r="AN3474"/>
      <c r="AO3474"/>
      <c r="AP3474"/>
      <c r="AQ3474"/>
      <c r="AR3474"/>
      <c r="AS3474"/>
      <c r="AT3474"/>
      <c r="AU3474"/>
      <c r="AV3474"/>
      <c r="AW3474"/>
      <c r="AX3474"/>
      <c r="AY3474"/>
      <c r="AZ3474"/>
      <c r="BA3474"/>
      <c r="BB3474"/>
      <c r="BC3474"/>
      <c r="BD3474"/>
      <c r="BE3474"/>
      <c r="BF3474"/>
      <c r="BG3474"/>
      <c r="BH3474"/>
      <c r="BI3474"/>
      <c r="BJ3474"/>
      <c r="BK3474"/>
      <c r="BL3474"/>
      <c r="BM3474"/>
      <c r="BN3474"/>
      <c r="BO3474"/>
      <c r="BP3474"/>
      <c r="BQ3474"/>
      <c r="BR3474"/>
      <c r="BS3474"/>
      <c r="BT3474"/>
      <c r="BU3474"/>
      <c r="BV3474"/>
      <c r="BW3474"/>
      <c r="BX3474"/>
      <c r="BY3474"/>
      <c r="BZ3474"/>
      <c r="CA3474"/>
      <c r="CB3474"/>
      <c r="CC3474"/>
      <c r="CD3474"/>
      <c r="CE3474"/>
      <c r="CF3474"/>
      <c r="CG3474"/>
      <c r="CH3474"/>
      <c r="CI3474"/>
      <c r="CJ3474"/>
      <c r="CK3474"/>
      <c r="CL3474"/>
      <c r="CM3474"/>
      <c r="CN3474"/>
      <c r="CO3474"/>
      <c r="CP3474"/>
      <c r="CQ3474"/>
      <c r="CR3474"/>
      <c r="CS3474"/>
      <c r="CT3474"/>
      <c r="CU3474"/>
      <c r="CV3474"/>
    </row>
    <row r="3475" spans="10:100" x14ac:dyDescent="0.25">
      <c r="J3475"/>
      <c r="K3475"/>
      <c r="L3475"/>
      <c r="M3475"/>
      <c r="N3475"/>
      <c r="O3475"/>
      <c r="P3475"/>
      <c r="Q3475"/>
      <c r="R3475"/>
      <c r="S3475"/>
      <c r="T3475"/>
      <c r="U3475"/>
      <c r="V3475"/>
      <c r="W3475"/>
      <c r="X3475"/>
      <c r="Y3475"/>
      <c r="Z3475"/>
      <c r="AA3475"/>
      <c r="AB3475"/>
      <c r="AC3475"/>
      <c r="AD3475"/>
      <c r="AE3475"/>
      <c r="AF3475"/>
      <c r="AG3475"/>
      <c r="AH3475"/>
      <c r="AI3475"/>
      <c r="AJ3475"/>
      <c r="AK3475"/>
      <c r="AL3475"/>
      <c r="AM3475"/>
      <c r="AN3475"/>
      <c r="AO3475"/>
      <c r="AP3475"/>
      <c r="AQ3475"/>
      <c r="AR3475"/>
      <c r="AS3475"/>
      <c r="AT3475"/>
      <c r="AU3475"/>
      <c r="AV3475"/>
      <c r="AW3475"/>
      <c r="AX3475"/>
      <c r="AY3475"/>
      <c r="AZ3475"/>
      <c r="BA3475"/>
      <c r="BB3475"/>
      <c r="BC3475"/>
      <c r="BD3475"/>
      <c r="BE3475"/>
      <c r="BF3475"/>
      <c r="BG3475"/>
      <c r="BH3475"/>
      <c r="BI3475"/>
      <c r="BJ3475"/>
      <c r="BK3475"/>
      <c r="BL3475"/>
      <c r="BM3475"/>
      <c r="BN3475"/>
      <c r="BO3475"/>
      <c r="BP3475"/>
      <c r="BQ3475"/>
      <c r="BR3475"/>
      <c r="BS3475"/>
      <c r="BT3475"/>
      <c r="BU3475"/>
      <c r="BV3475"/>
      <c r="BW3475"/>
      <c r="BX3475"/>
      <c r="BY3475"/>
      <c r="BZ3475"/>
      <c r="CA3475"/>
      <c r="CB3475"/>
      <c r="CC3475"/>
      <c r="CD3475"/>
      <c r="CE3475"/>
      <c r="CF3475"/>
      <c r="CG3475"/>
      <c r="CH3475"/>
      <c r="CI3475"/>
      <c r="CJ3475"/>
      <c r="CK3475"/>
      <c r="CL3475"/>
      <c r="CM3475"/>
      <c r="CN3475"/>
      <c r="CO3475"/>
      <c r="CP3475"/>
      <c r="CQ3475"/>
      <c r="CR3475"/>
      <c r="CS3475"/>
      <c r="CT3475"/>
      <c r="CU3475"/>
      <c r="CV3475"/>
    </row>
    <row r="3476" spans="10:100" x14ac:dyDescent="0.25">
      <c r="J3476"/>
      <c r="K3476"/>
      <c r="L3476"/>
      <c r="M3476"/>
      <c r="N3476"/>
      <c r="O3476"/>
      <c r="P3476"/>
      <c r="Q3476"/>
      <c r="R3476"/>
      <c r="S3476"/>
      <c r="T3476"/>
      <c r="U3476"/>
      <c r="V3476"/>
      <c r="W3476"/>
      <c r="X3476"/>
      <c r="Y3476"/>
      <c r="Z3476"/>
      <c r="AA3476"/>
      <c r="AB3476"/>
      <c r="AC3476"/>
      <c r="AD3476"/>
      <c r="AE3476"/>
      <c r="AF3476"/>
      <c r="AG3476"/>
      <c r="AH3476"/>
      <c r="AI3476"/>
      <c r="AJ3476"/>
      <c r="AK3476"/>
      <c r="AL3476"/>
      <c r="AM3476"/>
      <c r="AN3476"/>
      <c r="AO3476"/>
      <c r="AP3476"/>
      <c r="AQ3476"/>
      <c r="AR3476"/>
      <c r="AS3476"/>
      <c r="AT3476"/>
      <c r="AU3476"/>
      <c r="AV3476"/>
      <c r="AW3476"/>
      <c r="AX3476"/>
      <c r="AY3476"/>
      <c r="AZ3476"/>
      <c r="BA3476"/>
      <c r="BB3476"/>
      <c r="BC3476"/>
      <c r="BD3476"/>
      <c r="BE3476"/>
      <c r="BF3476"/>
      <c r="BG3476"/>
      <c r="BH3476"/>
      <c r="BI3476"/>
      <c r="BJ3476"/>
      <c r="BK3476"/>
      <c r="BL3476"/>
      <c r="BM3476"/>
      <c r="BN3476"/>
      <c r="BO3476"/>
      <c r="BP3476"/>
      <c r="BQ3476"/>
      <c r="BR3476"/>
      <c r="BS3476"/>
      <c r="BT3476"/>
      <c r="BU3476"/>
      <c r="BV3476"/>
      <c r="BW3476"/>
      <c r="BX3476"/>
      <c r="BY3476"/>
      <c r="BZ3476"/>
      <c r="CA3476"/>
      <c r="CB3476"/>
      <c r="CC3476"/>
      <c r="CD3476"/>
      <c r="CE3476"/>
      <c r="CF3476"/>
      <c r="CG3476"/>
      <c r="CH3476"/>
      <c r="CI3476"/>
      <c r="CJ3476"/>
      <c r="CK3476"/>
      <c r="CL3476"/>
      <c r="CM3476"/>
      <c r="CN3476"/>
      <c r="CO3476"/>
      <c r="CP3476"/>
      <c r="CQ3476"/>
      <c r="CR3476"/>
      <c r="CS3476"/>
      <c r="CT3476"/>
      <c r="CU3476"/>
      <c r="CV3476"/>
    </row>
    <row r="3477" spans="10:100" x14ac:dyDescent="0.25">
      <c r="J3477"/>
      <c r="K3477"/>
      <c r="L3477"/>
      <c r="M3477"/>
      <c r="N3477"/>
      <c r="O3477"/>
      <c r="P3477"/>
      <c r="Q3477"/>
      <c r="R3477"/>
      <c r="S3477"/>
      <c r="T3477"/>
      <c r="U3477"/>
      <c r="V3477"/>
      <c r="W3477"/>
      <c r="X3477"/>
      <c r="Y3477"/>
      <c r="Z3477"/>
      <c r="AA3477"/>
      <c r="AB3477"/>
      <c r="AC3477"/>
      <c r="AD3477"/>
      <c r="AE3477"/>
      <c r="AF3477"/>
      <c r="AG3477"/>
      <c r="AH3477"/>
      <c r="AI3477"/>
      <c r="AJ3477"/>
      <c r="AK3477"/>
      <c r="AL3477"/>
      <c r="AM3477"/>
      <c r="AN3477"/>
      <c r="AO3477"/>
      <c r="AP3477"/>
      <c r="AQ3477"/>
      <c r="AR3477"/>
      <c r="AS3477"/>
      <c r="AT3477"/>
      <c r="AU3477"/>
      <c r="AV3477"/>
      <c r="AW3477"/>
      <c r="AX3477"/>
      <c r="AY3477"/>
      <c r="AZ3477"/>
      <c r="BA3477"/>
      <c r="BB3477"/>
      <c r="BC3477"/>
      <c r="BD3477"/>
      <c r="BE3477"/>
      <c r="BF3477"/>
      <c r="BG3477"/>
      <c r="BH3477"/>
      <c r="BI3477"/>
      <c r="BJ3477"/>
      <c r="BK3477"/>
      <c r="BL3477"/>
      <c r="BM3477"/>
      <c r="BN3477"/>
      <c r="BO3477"/>
      <c r="BP3477"/>
      <c r="BQ3477"/>
      <c r="BR3477"/>
      <c r="BS3477"/>
      <c r="BT3477"/>
      <c r="BU3477"/>
      <c r="BV3477"/>
      <c r="BW3477"/>
      <c r="BX3477"/>
      <c r="BY3477"/>
      <c r="BZ3477"/>
      <c r="CA3477"/>
      <c r="CB3477"/>
      <c r="CC3477"/>
      <c r="CD3477"/>
      <c r="CE3477"/>
      <c r="CF3477"/>
      <c r="CG3477"/>
      <c r="CH3477"/>
      <c r="CI3477"/>
      <c r="CJ3477"/>
      <c r="CK3477"/>
      <c r="CL3477"/>
      <c r="CM3477"/>
      <c r="CN3477"/>
      <c r="CO3477"/>
      <c r="CP3477"/>
      <c r="CQ3477"/>
      <c r="CR3477"/>
      <c r="CS3477"/>
      <c r="CT3477"/>
      <c r="CU3477"/>
      <c r="CV3477"/>
    </row>
    <row r="3478" spans="10:100" x14ac:dyDescent="0.25">
      <c r="J3478"/>
      <c r="K3478"/>
      <c r="L3478"/>
      <c r="M3478"/>
      <c r="N3478"/>
      <c r="O3478"/>
      <c r="P3478"/>
      <c r="Q3478"/>
      <c r="R3478"/>
      <c r="S3478"/>
      <c r="T3478"/>
      <c r="U3478"/>
      <c r="V3478"/>
      <c r="W3478"/>
      <c r="X3478"/>
      <c r="Y3478"/>
      <c r="Z3478"/>
      <c r="AA3478"/>
      <c r="AB3478"/>
      <c r="AC3478"/>
      <c r="AD3478"/>
      <c r="AE3478"/>
      <c r="AF3478"/>
      <c r="AG3478"/>
      <c r="AH3478"/>
      <c r="AI3478"/>
      <c r="AJ3478"/>
      <c r="AK3478"/>
      <c r="AL3478"/>
      <c r="AM3478"/>
      <c r="AN3478"/>
      <c r="AO3478"/>
      <c r="AP3478"/>
      <c r="AQ3478"/>
      <c r="AR3478"/>
      <c r="AS3478"/>
      <c r="AT3478"/>
      <c r="AU3478"/>
      <c r="AV3478"/>
      <c r="AW3478"/>
      <c r="AX3478"/>
      <c r="AY3478"/>
      <c r="AZ3478"/>
      <c r="BA3478"/>
      <c r="BB3478"/>
      <c r="BC3478"/>
      <c r="BD3478"/>
      <c r="BE3478"/>
      <c r="BF3478"/>
      <c r="BG3478"/>
      <c r="BH3478"/>
      <c r="BI3478"/>
      <c r="BJ3478"/>
      <c r="BK3478"/>
      <c r="BL3478"/>
      <c r="BM3478"/>
      <c r="BN3478"/>
      <c r="BO3478"/>
      <c r="BP3478"/>
      <c r="BQ3478"/>
      <c r="BR3478"/>
      <c r="BS3478"/>
      <c r="BT3478"/>
      <c r="BU3478"/>
      <c r="BV3478"/>
      <c r="BW3478"/>
      <c r="BX3478"/>
      <c r="BY3478"/>
      <c r="BZ3478"/>
      <c r="CA3478"/>
      <c r="CB3478"/>
      <c r="CC3478"/>
      <c r="CD3478"/>
      <c r="CE3478"/>
      <c r="CF3478"/>
      <c r="CG3478"/>
      <c r="CH3478"/>
      <c r="CI3478"/>
      <c r="CJ3478"/>
      <c r="CK3478"/>
      <c r="CL3478"/>
      <c r="CM3478"/>
      <c r="CN3478"/>
      <c r="CO3478"/>
      <c r="CP3478"/>
      <c r="CQ3478"/>
      <c r="CR3478"/>
      <c r="CS3478"/>
      <c r="CT3478"/>
      <c r="CU3478"/>
      <c r="CV3478"/>
    </row>
    <row r="3479" spans="10:100" x14ac:dyDescent="0.25">
      <c r="J3479"/>
      <c r="K3479"/>
      <c r="L3479"/>
      <c r="M3479"/>
      <c r="N3479"/>
      <c r="O3479"/>
      <c r="P3479"/>
      <c r="Q3479"/>
      <c r="R3479"/>
      <c r="S3479"/>
      <c r="T3479"/>
      <c r="U3479"/>
      <c r="V3479"/>
      <c r="W3479"/>
      <c r="X3479"/>
      <c r="Y3479"/>
      <c r="Z3479"/>
      <c r="AA3479"/>
      <c r="AB3479"/>
      <c r="AC3479"/>
      <c r="AD3479"/>
      <c r="AE3479"/>
      <c r="AF3479"/>
      <c r="AG3479"/>
      <c r="AH3479"/>
      <c r="AI3479"/>
      <c r="AJ3479"/>
      <c r="AK3479"/>
      <c r="AL3479"/>
      <c r="AM3479"/>
      <c r="AN3479"/>
      <c r="AO3479"/>
      <c r="AP3479"/>
      <c r="AQ3479"/>
      <c r="AR3479"/>
      <c r="AS3479"/>
      <c r="AT3479"/>
      <c r="AU3479"/>
      <c r="AV3479"/>
      <c r="AW3479"/>
      <c r="AX3479"/>
      <c r="AY3479"/>
      <c r="AZ3479"/>
      <c r="BA3479"/>
      <c r="BB3479"/>
      <c r="BC3479"/>
      <c r="BD3479"/>
      <c r="BE3479"/>
      <c r="BF3479"/>
      <c r="BG3479"/>
      <c r="BH3479"/>
      <c r="BI3479"/>
      <c r="BJ3479"/>
      <c r="BK3479"/>
      <c r="BL3479"/>
      <c r="BM3479"/>
      <c r="BN3479"/>
      <c r="BO3479"/>
      <c r="BP3479"/>
      <c r="BQ3479"/>
      <c r="BR3479"/>
      <c r="BS3479"/>
      <c r="BT3479"/>
      <c r="BU3479"/>
      <c r="BV3479"/>
      <c r="BW3479"/>
      <c r="BX3479"/>
      <c r="BY3479"/>
      <c r="BZ3479"/>
      <c r="CA3479"/>
      <c r="CB3479"/>
      <c r="CC3479"/>
      <c r="CD3479"/>
      <c r="CE3479"/>
      <c r="CF3479"/>
      <c r="CG3479"/>
      <c r="CH3479"/>
      <c r="CI3479"/>
      <c r="CJ3479"/>
      <c r="CK3479"/>
      <c r="CL3479"/>
      <c r="CM3479"/>
      <c r="CN3479"/>
      <c r="CO3479"/>
      <c r="CP3479"/>
      <c r="CQ3479"/>
      <c r="CR3479"/>
      <c r="CS3479"/>
      <c r="CT3479"/>
      <c r="CU3479"/>
      <c r="CV3479"/>
    </row>
    <row r="3480" spans="10:100" x14ac:dyDescent="0.25">
      <c r="J3480"/>
      <c r="K3480"/>
      <c r="L3480"/>
      <c r="M3480"/>
      <c r="N3480"/>
      <c r="O3480"/>
      <c r="P3480"/>
      <c r="Q3480"/>
      <c r="R3480"/>
      <c r="S3480"/>
      <c r="T3480"/>
      <c r="U3480"/>
      <c r="V3480"/>
      <c r="W3480"/>
      <c r="X3480"/>
      <c r="Y3480"/>
      <c r="Z3480"/>
      <c r="AA3480"/>
      <c r="AB3480"/>
      <c r="AC3480"/>
      <c r="AD3480"/>
      <c r="AE3480"/>
      <c r="AF3480"/>
      <c r="AG3480"/>
      <c r="AH3480"/>
      <c r="AI3480"/>
      <c r="AJ3480"/>
      <c r="AK3480"/>
      <c r="AL3480"/>
      <c r="AM3480"/>
      <c r="AN3480"/>
      <c r="AO3480"/>
      <c r="AP3480"/>
      <c r="AQ3480"/>
      <c r="AR3480"/>
      <c r="AS3480"/>
      <c r="AT3480"/>
      <c r="AU3480"/>
      <c r="AV3480"/>
      <c r="AW3480"/>
      <c r="AX3480"/>
      <c r="AY3480"/>
      <c r="AZ3480"/>
      <c r="BA3480"/>
      <c r="BB3480"/>
      <c r="BC3480"/>
      <c r="BD3480"/>
      <c r="BE3480"/>
      <c r="BF3480"/>
      <c r="BG3480"/>
      <c r="BH3480"/>
      <c r="BI3480"/>
      <c r="BJ3480"/>
      <c r="BK3480"/>
      <c r="BL3480"/>
      <c r="BM3480"/>
      <c r="BN3480"/>
      <c r="BO3480"/>
      <c r="BP3480"/>
      <c r="BQ3480"/>
      <c r="BR3480"/>
      <c r="BS3480"/>
      <c r="BT3480"/>
      <c r="BU3480"/>
      <c r="BV3480"/>
      <c r="BW3480"/>
      <c r="BX3480"/>
      <c r="BY3480"/>
      <c r="BZ3480"/>
      <c r="CA3480"/>
      <c r="CB3480"/>
      <c r="CC3480"/>
      <c r="CD3480"/>
      <c r="CE3480"/>
      <c r="CF3480"/>
      <c r="CG3480"/>
      <c r="CH3480"/>
      <c r="CI3480"/>
      <c r="CJ3480"/>
      <c r="CK3480"/>
      <c r="CL3480"/>
      <c r="CM3480"/>
      <c r="CN3480"/>
      <c r="CO3480"/>
      <c r="CP3480"/>
      <c r="CQ3480"/>
      <c r="CR3480"/>
      <c r="CS3480"/>
      <c r="CT3480"/>
      <c r="CU3480"/>
      <c r="CV3480"/>
    </row>
    <row r="3481" spans="10:100" x14ac:dyDescent="0.25">
      <c r="J3481"/>
      <c r="K3481"/>
      <c r="L3481"/>
      <c r="M3481"/>
      <c r="N3481"/>
      <c r="O3481"/>
      <c r="P3481"/>
      <c r="Q3481"/>
      <c r="R3481"/>
      <c r="S3481"/>
      <c r="T3481"/>
      <c r="U3481"/>
      <c r="V3481"/>
      <c r="W3481"/>
      <c r="X3481"/>
      <c r="Y3481"/>
      <c r="Z3481"/>
      <c r="AA3481"/>
      <c r="AB3481"/>
      <c r="AC3481"/>
      <c r="AD3481"/>
      <c r="AE3481"/>
      <c r="AF3481"/>
      <c r="AG3481"/>
      <c r="AH3481"/>
      <c r="AI3481"/>
      <c r="AJ3481"/>
      <c r="AK3481"/>
      <c r="AL3481"/>
      <c r="AM3481"/>
      <c r="AN3481"/>
      <c r="AO3481"/>
      <c r="AP3481"/>
      <c r="AQ3481"/>
      <c r="AR3481"/>
      <c r="AS3481"/>
      <c r="AT3481"/>
      <c r="AU3481"/>
      <c r="AV3481"/>
      <c r="AW3481"/>
      <c r="AX3481"/>
      <c r="AY3481"/>
      <c r="AZ3481"/>
      <c r="BA3481"/>
      <c r="BB3481"/>
      <c r="BC3481"/>
      <c r="BD3481"/>
      <c r="BE3481"/>
      <c r="BF3481"/>
      <c r="BG3481"/>
      <c r="BH3481"/>
      <c r="BI3481"/>
      <c r="BJ3481"/>
      <c r="BK3481"/>
      <c r="BL3481"/>
      <c r="BM3481"/>
      <c r="BN3481"/>
      <c r="BO3481"/>
      <c r="BP3481"/>
      <c r="BQ3481"/>
      <c r="BR3481"/>
      <c r="BS3481"/>
      <c r="BT3481"/>
      <c r="BU3481"/>
      <c r="BV3481"/>
      <c r="BW3481"/>
      <c r="BX3481"/>
      <c r="BY3481"/>
      <c r="BZ3481"/>
      <c r="CA3481"/>
      <c r="CB3481"/>
      <c r="CC3481"/>
      <c r="CD3481"/>
      <c r="CE3481"/>
      <c r="CF3481"/>
      <c r="CG3481"/>
      <c r="CH3481"/>
      <c r="CI3481"/>
      <c r="CJ3481"/>
      <c r="CK3481"/>
      <c r="CL3481"/>
      <c r="CM3481"/>
      <c r="CN3481"/>
      <c r="CO3481"/>
      <c r="CP3481"/>
      <c r="CQ3481"/>
      <c r="CR3481"/>
      <c r="CS3481"/>
      <c r="CT3481"/>
      <c r="CU3481"/>
      <c r="CV3481"/>
    </row>
    <row r="3482" spans="10:100" x14ac:dyDescent="0.25">
      <c r="J3482"/>
      <c r="K3482"/>
      <c r="L3482"/>
      <c r="M3482"/>
      <c r="N3482"/>
      <c r="O3482"/>
      <c r="P3482"/>
      <c r="Q3482"/>
      <c r="R3482"/>
      <c r="S3482"/>
      <c r="T3482"/>
      <c r="U3482"/>
      <c r="V3482"/>
      <c r="W3482"/>
      <c r="X3482"/>
      <c r="Y3482"/>
      <c r="Z3482"/>
      <c r="AA3482"/>
      <c r="AB3482"/>
      <c r="AC3482"/>
      <c r="AD3482"/>
      <c r="AE3482"/>
      <c r="AF3482"/>
      <c r="AG3482"/>
      <c r="AH3482"/>
      <c r="AI3482"/>
      <c r="AJ3482"/>
      <c r="AK3482"/>
      <c r="AL3482"/>
      <c r="AM3482"/>
      <c r="AN3482"/>
      <c r="AO3482"/>
      <c r="AP3482"/>
      <c r="AQ3482"/>
      <c r="AR3482"/>
      <c r="AS3482"/>
      <c r="AT3482"/>
      <c r="AU3482"/>
      <c r="AV3482"/>
      <c r="AW3482"/>
      <c r="AX3482"/>
      <c r="AY3482"/>
      <c r="AZ3482"/>
      <c r="BA3482"/>
      <c r="BB3482"/>
      <c r="BC3482"/>
      <c r="BD3482"/>
      <c r="BE3482"/>
      <c r="BF3482"/>
      <c r="BG3482"/>
      <c r="BH3482"/>
      <c r="BI3482"/>
      <c r="BJ3482"/>
      <c r="BK3482"/>
      <c r="BL3482"/>
      <c r="BM3482"/>
      <c r="BN3482"/>
      <c r="BO3482"/>
      <c r="BP3482"/>
      <c r="BQ3482"/>
      <c r="BR3482"/>
      <c r="BS3482"/>
      <c r="BT3482"/>
      <c r="BU3482"/>
      <c r="BV3482"/>
      <c r="BW3482"/>
      <c r="BX3482"/>
      <c r="BY3482"/>
      <c r="BZ3482"/>
      <c r="CA3482"/>
      <c r="CB3482"/>
      <c r="CC3482"/>
      <c r="CD3482"/>
      <c r="CE3482"/>
      <c r="CF3482"/>
      <c r="CG3482"/>
      <c r="CH3482"/>
      <c r="CI3482"/>
      <c r="CJ3482"/>
      <c r="CK3482"/>
      <c r="CL3482"/>
      <c r="CM3482"/>
      <c r="CN3482"/>
      <c r="CO3482"/>
      <c r="CP3482"/>
      <c r="CQ3482"/>
      <c r="CR3482"/>
      <c r="CS3482"/>
      <c r="CT3482"/>
      <c r="CU3482"/>
      <c r="CV3482"/>
    </row>
    <row r="3483" spans="10:100" x14ac:dyDescent="0.25">
      <c r="J3483"/>
      <c r="K3483"/>
      <c r="L3483"/>
      <c r="M3483"/>
      <c r="N3483"/>
      <c r="O3483"/>
      <c r="P3483"/>
      <c r="Q3483"/>
      <c r="R3483"/>
      <c r="S3483"/>
      <c r="T3483"/>
      <c r="U3483"/>
      <c r="V3483"/>
      <c r="W3483"/>
      <c r="X3483"/>
      <c r="Y3483"/>
      <c r="Z3483"/>
      <c r="AA3483"/>
      <c r="AB3483"/>
      <c r="AC3483"/>
      <c r="AD3483"/>
      <c r="AE3483"/>
      <c r="AF3483"/>
      <c r="AG3483"/>
      <c r="AH3483"/>
      <c r="AI3483"/>
      <c r="AJ3483"/>
      <c r="AK3483"/>
      <c r="AL3483"/>
      <c r="AM3483"/>
      <c r="AN3483"/>
      <c r="AO3483"/>
      <c r="AP3483"/>
      <c r="AQ3483"/>
      <c r="AR3483"/>
      <c r="AS3483"/>
      <c r="AT3483"/>
      <c r="AU3483"/>
      <c r="AV3483"/>
      <c r="AW3483"/>
      <c r="AX3483"/>
      <c r="AY3483"/>
      <c r="AZ3483"/>
      <c r="BA3483"/>
      <c r="BB3483"/>
      <c r="BC3483"/>
      <c r="BD3483"/>
      <c r="BE3483"/>
      <c r="BF3483"/>
      <c r="BG3483"/>
      <c r="BH3483"/>
      <c r="BI3483"/>
      <c r="BJ3483"/>
      <c r="BK3483"/>
      <c r="BL3483"/>
      <c r="BM3483"/>
      <c r="BN3483"/>
      <c r="BO3483"/>
      <c r="BP3483"/>
      <c r="BQ3483"/>
      <c r="BR3483"/>
      <c r="BS3483"/>
      <c r="BT3483"/>
      <c r="BU3483"/>
      <c r="BV3483"/>
      <c r="BW3483"/>
      <c r="BX3483"/>
      <c r="BY3483"/>
      <c r="BZ3483"/>
      <c r="CA3483"/>
      <c r="CB3483"/>
      <c r="CC3483"/>
      <c r="CD3483"/>
      <c r="CE3483"/>
      <c r="CF3483"/>
      <c r="CG3483"/>
      <c r="CH3483"/>
      <c r="CI3483"/>
      <c r="CJ3483"/>
      <c r="CK3483"/>
      <c r="CL3483"/>
      <c r="CM3483"/>
      <c r="CN3483"/>
      <c r="CO3483"/>
      <c r="CP3483"/>
      <c r="CQ3483"/>
      <c r="CR3483"/>
      <c r="CS3483"/>
      <c r="CT3483"/>
      <c r="CU3483"/>
      <c r="CV3483"/>
    </row>
    <row r="3484" spans="10:100" x14ac:dyDescent="0.25">
      <c r="J3484"/>
      <c r="K3484"/>
      <c r="L3484"/>
      <c r="M3484"/>
      <c r="N3484"/>
      <c r="O3484"/>
      <c r="P3484"/>
      <c r="Q3484"/>
      <c r="R3484"/>
      <c r="S3484"/>
      <c r="T3484"/>
      <c r="U3484"/>
      <c r="V3484"/>
      <c r="W3484"/>
      <c r="X3484"/>
      <c r="Y3484"/>
      <c r="Z3484"/>
      <c r="AA3484"/>
      <c r="AB3484"/>
      <c r="AC3484"/>
      <c r="AD3484"/>
      <c r="AE3484"/>
      <c r="AF3484"/>
      <c r="AG3484"/>
      <c r="AH3484"/>
      <c r="AI3484"/>
      <c r="AJ3484"/>
      <c r="AK3484"/>
      <c r="AL3484"/>
      <c r="AM3484"/>
      <c r="AN3484"/>
      <c r="AO3484"/>
      <c r="AP3484"/>
      <c r="AQ3484"/>
      <c r="AR3484"/>
      <c r="AS3484"/>
      <c r="AT3484"/>
      <c r="AU3484"/>
      <c r="AV3484"/>
      <c r="AW3484"/>
      <c r="AX3484"/>
      <c r="AY3484"/>
      <c r="AZ3484"/>
      <c r="BA3484"/>
      <c r="BB3484"/>
      <c r="BC3484"/>
      <c r="BD3484"/>
      <c r="BE3484"/>
      <c r="BF3484"/>
      <c r="BG3484"/>
      <c r="BH3484"/>
      <c r="BI3484"/>
      <c r="BJ3484"/>
      <c r="BK3484"/>
      <c r="BL3484"/>
      <c r="BM3484"/>
      <c r="BN3484"/>
      <c r="BO3484"/>
      <c r="BP3484"/>
      <c r="BQ3484"/>
      <c r="BR3484"/>
      <c r="BS3484"/>
      <c r="BT3484"/>
      <c r="BU3484"/>
      <c r="BV3484"/>
      <c r="BW3484"/>
      <c r="BX3484"/>
      <c r="BY3484"/>
      <c r="BZ3484"/>
      <c r="CA3484"/>
      <c r="CB3484"/>
      <c r="CC3484"/>
      <c r="CD3484"/>
      <c r="CE3484"/>
      <c r="CF3484"/>
      <c r="CG3484"/>
      <c r="CH3484"/>
      <c r="CI3484"/>
      <c r="CJ3484"/>
      <c r="CK3484"/>
      <c r="CL3484"/>
      <c r="CM3484"/>
      <c r="CN3484"/>
      <c r="CO3484"/>
      <c r="CP3484"/>
      <c r="CQ3484"/>
      <c r="CR3484"/>
      <c r="CS3484"/>
      <c r="CT3484"/>
      <c r="CU3484"/>
      <c r="CV3484"/>
    </row>
    <row r="3485" spans="10:100" x14ac:dyDescent="0.25">
      <c r="J3485"/>
      <c r="K3485"/>
      <c r="L3485"/>
      <c r="M3485"/>
      <c r="N3485"/>
      <c r="O3485"/>
      <c r="P3485"/>
      <c r="Q3485"/>
      <c r="R3485"/>
      <c r="S3485"/>
      <c r="T3485"/>
      <c r="U3485"/>
      <c r="V3485"/>
      <c r="W3485"/>
      <c r="X3485"/>
      <c r="Y3485"/>
      <c r="Z3485"/>
      <c r="AA3485"/>
      <c r="AB3485"/>
      <c r="AC3485"/>
      <c r="AD3485"/>
      <c r="AE3485"/>
      <c r="AF3485"/>
      <c r="AG3485"/>
      <c r="AH3485"/>
      <c r="AI3485"/>
      <c r="AJ3485"/>
      <c r="AK3485"/>
      <c r="AL3485"/>
      <c r="AM3485"/>
      <c r="AN3485"/>
      <c r="AO3485"/>
      <c r="AP3485"/>
      <c r="AQ3485"/>
      <c r="AR3485"/>
      <c r="AS3485"/>
      <c r="AT3485"/>
      <c r="AU3485"/>
      <c r="AV3485"/>
      <c r="AW3485"/>
      <c r="AX3485"/>
      <c r="AY3485"/>
      <c r="AZ3485"/>
      <c r="BA3485"/>
      <c r="BB3485"/>
      <c r="BC3485"/>
      <c r="BD3485"/>
      <c r="BE3485"/>
      <c r="BF3485"/>
      <c r="BG3485"/>
      <c r="BH3485"/>
      <c r="BI3485"/>
      <c r="BJ3485"/>
      <c r="BK3485"/>
      <c r="BL3485"/>
      <c r="BM3485"/>
      <c r="BN3485"/>
      <c r="BO3485"/>
      <c r="BP3485"/>
      <c r="BQ3485"/>
      <c r="BR3485"/>
      <c r="BS3485"/>
      <c r="BT3485"/>
      <c r="BU3485"/>
      <c r="BV3485"/>
      <c r="BW3485"/>
      <c r="BX3485"/>
      <c r="BY3485"/>
      <c r="BZ3485"/>
      <c r="CA3485"/>
      <c r="CB3485"/>
      <c r="CC3485"/>
      <c r="CD3485"/>
      <c r="CE3485"/>
      <c r="CF3485"/>
      <c r="CG3485"/>
      <c r="CH3485"/>
      <c r="CI3485"/>
      <c r="CJ3485"/>
      <c r="CK3485"/>
      <c r="CL3485"/>
      <c r="CM3485"/>
      <c r="CN3485"/>
      <c r="CO3485"/>
      <c r="CP3485"/>
      <c r="CQ3485"/>
      <c r="CR3485"/>
      <c r="CS3485"/>
      <c r="CT3485"/>
      <c r="CU3485"/>
      <c r="CV3485"/>
    </row>
    <row r="3486" spans="10:100" x14ac:dyDescent="0.25">
      <c r="J3486"/>
      <c r="K3486"/>
      <c r="L3486"/>
      <c r="M3486"/>
      <c r="N3486"/>
      <c r="O3486"/>
      <c r="P3486"/>
      <c r="Q3486"/>
      <c r="R3486"/>
      <c r="S3486"/>
      <c r="T3486"/>
      <c r="U3486"/>
      <c r="V3486"/>
      <c r="W3486"/>
      <c r="X3486"/>
      <c r="Y3486"/>
      <c r="Z3486"/>
      <c r="AA3486"/>
      <c r="AB3486"/>
      <c r="AC3486"/>
      <c r="AD3486"/>
      <c r="AE3486"/>
      <c r="AF3486"/>
      <c r="AG3486"/>
      <c r="AH3486"/>
      <c r="AI3486"/>
      <c r="AJ3486"/>
      <c r="AK3486"/>
      <c r="AL3486"/>
      <c r="AM3486"/>
      <c r="AN3486"/>
      <c r="AO3486"/>
      <c r="AP3486"/>
      <c r="AQ3486"/>
      <c r="AR3486"/>
      <c r="AS3486"/>
      <c r="AT3486"/>
      <c r="AU3486"/>
      <c r="AV3486"/>
      <c r="AW3486"/>
      <c r="AX3486"/>
      <c r="AY3486"/>
      <c r="AZ3486"/>
      <c r="BA3486"/>
      <c r="BB3486"/>
      <c r="BC3486"/>
      <c r="BD3486"/>
      <c r="BE3486"/>
      <c r="BF3486"/>
      <c r="BG3486"/>
      <c r="BH3486"/>
      <c r="BI3486"/>
      <c r="BJ3486"/>
      <c r="BK3486"/>
      <c r="BL3486"/>
      <c r="BM3486"/>
      <c r="BN3486"/>
      <c r="BO3486"/>
      <c r="BP3486"/>
      <c r="BQ3486"/>
      <c r="BR3486"/>
      <c r="BS3486"/>
      <c r="BT3486"/>
      <c r="BU3486"/>
      <c r="BV3486"/>
      <c r="BW3486"/>
      <c r="BX3486"/>
      <c r="BY3486"/>
      <c r="BZ3486"/>
      <c r="CA3486"/>
      <c r="CB3486"/>
      <c r="CC3486"/>
      <c r="CD3486"/>
      <c r="CE3486"/>
      <c r="CF3486"/>
      <c r="CG3486"/>
      <c r="CH3486"/>
      <c r="CI3486"/>
      <c r="CJ3486"/>
      <c r="CK3486"/>
      <c r="CL3486"/>
      <c r="CM3486"/>
      <c r="CN3486"/>
      <c r="CO3486"/>
      <c r="CP3486"/>
      <c r="CQ3486"/>
      <c r="CR3486"/>
      <c r="CS3486"/>
      <c r="CT3486"/>
      <c r="CU3486"/>
      <c r="CV3486"/>
    </row>
    <row r="3487" spans="10:100" x14ac:dyDescent="0.25">
      <c r="J3487"/>
      <c r="K3487"/>
      <c r="L3487"/>
      <c r="M3487"/>
      <c r="N3487"/>
      <c r="O3487"/>
      <c r="P3487"/>
      <c r="Q3487"/>
      <c r="R3487"/>
      <c r="S3487"/>
      <c r="T3487"/>
      <c r="U3487"/>
      <c r="V3487"/>
      <c r="W3487"/>
      <c r="X3487"/>
      <c r="Y3487"/>
      <c r="Z3487"/>
      <c r="AA3487"/>
      <c r="AB3487"/>
      <c r="AC3487"/>
      <c r="AD3487"/>
      <c r="AE3487"/>
      <c r="AF3487"/>
      <c r="AG3487"/>
      <c r="AH3487"/>
      <c r="AI3487"/>
      <c r="AJ3487"/>
      <c r="AK3487"/>
      <c r="AL3487"/>
      <c r="AM3487"/>
      <c r="AN3487"/>
      <c r="AO3487"/>
      <c r="AP3487"/>
      <c r="AQ3487"/>
      <c r="AR3487"/>
      <c r="AS3487"/>
      <c r="AT3487"/>
      <c r="AU3487"/>
      <c r="AV3487"/>
      <c r="AW3487"/>
      <c r="AX3487"/>
      <c r="AY3487"/>
      <c r="AZ3487"/>
      <c r="BA3487"/>
      <c r="BB3487"/>
      <c r="BC3487"/>
      <c r="BD3487"/>
      <c r="BE3487"/>
      <c r="BF3487"/>
      <c r="BG3487"/>
      <c r="BH3487"/>
      <c r="BI3487"/>
      <c r="BJ3487"/>
      <c r="BK3487"/>
      <c r="BL3487"/>
      <c r="BM3487"/>
      <c r="BN3487"/>
      <c r="BO3487"/>
      <c r="BP3487"/>
      <c r="BQ3487"/>
      <c r="BR3487"/>
      <c r="BS3487"/>
      <c r="BT3487"/>
      <c r="BU3487"/>
      <c r="BV3487"/>
      <c r="BW3487"/>
      <c r="BX3487"/>
      <c r="BY3487"/>
      <c r="BZ3487"/>
      <c r="CA3487"/>
      <c r="CB3487"/>
      <c r="CC3487"/>
      <c r="CD3487"/>
      <c r="CE3487"/>
      <c r="CF3487"/>
      <c r="CG3487"/>
      <c r="CH3487"/>
      <c r="CI3487"/>
      <c r="CJ3487"/>
      <c r="CK3487"/>
      <c r="CL3487"/>
      <c r="CM3487"/>
      <c r="CN3487"/>
      <c r="CO3487"/>
      <c r="CP3487"/>
      <c r="CQ3487"/>
      <c r="CR3487"/>
      <c r="CS3487"/>
      <c r="CT3487"/>
      <c r="CU3487"/>
      <c r="CV3487"/>
    </row>
    <row r="3488" spans="10:100" x14ac:dyDescent="0.25">
      <c r="J3488"/>
      <c r="K3488"/>
      <c r="L3488"/>
      <c r="M3488"/>
      <c r="N3488"/>
      <c r="O3488"/>
      <c r="P3488"/>
      <c r="Q3488"/>
      <c r="R3488"/>
      <c r="S3488"/>
      <c r="T3488"/>
      <c r="U3488"/>
      <c r="V3488"/>
      <c r="W3488"/>
      <c r="X3488"/>
      <c r="Y3488"/>
      <c r="Z3488"/>
      <c r="AA3488"/>
      <c r="AB3488"/>
      <c r="AC3488"/>
      <c r="AD3488"/>
      <c r="AE3488"/>
      <c r="AF3488"/>
      <c r="AG3488"/>
      <c r="AH3488"/>
      <c r="AI3488"/>
      <c r="AJ3488"/>
      <c r="AK3488"/>
      <c r="AL3488"/>
      <c r="AM3488"/>
      <c r="AN3488"/>
      <c r="AO3488"/>
      <c r="AP3488"/>
      <c r="AQ3488"/>
      <c r="AR3488"/>
      <c r="AS3488"/>
      <c r="AT3488"/>
      <c r="AU3488"/>
      <c r="AV3488"/>
      <c r="AW3488"/>
      <c r="AX3488"/>
      <c r="AY3488"/>
      <c r="AZ3488"/>
      <c r="BA3488"/>
      <c r="BB3488"/>
      <c r="BC3488"/>
      <c r="BD3488"/>
      <c r="BE3488"/>
      <c r="BF3488"/>
      <c r="BG3488"/>
      <c r="BH3488"/>
      <c r="BI3488"/>
      <c r="BJ3488"/>
      <c r="BK3488"/>
      <c r="BL3488"/>
      <c r="BM3488"/>
      <c r="BN3488"/>
      <c r="BO3488"/>
      <c r="BP3488"/>
      <c r="BQ3488"/>
      <c r="BR3488"/>
      <c r="BS3488"/>
      <c r="BT3488"/>
      <c r="BU3488"/>
      <c r="BV3488"/>
      <c r="BW3488"/>
      <c r="BX3488"/>
      <c r="BY3488"/>
      <c r="BZ3488"/>
      <c r="CA3488"/>
      <c r="CB3488"/>
      <c r="CC3488"/>
      <c r="CD3488"/>
      <c r="CE3488"/>
      <c r="CF3488"/>
      <c r="CG3488"/>
      <c r="CH3488"/>
      <c r="CI3488"/>
      <c r="CJ3488"/>
      <c r="CK3488"/>
      <c r="CL3488"/>
      <c r="CM3488"/>
      <c r="CN3488"/>
      <c r="CO3488"/>
      <c r="CP3488"/>
      <c r="CQ3488"/>
      <c r="CR3488"/>
      <c r="CS3488"/>
      <c r="CT3488"/>
      <c r="CU3488"/>
      <c r="CV3488"/>
    </row>
    <row r="3489" spans="10:100" x14ac:dyDescent="0.25">
      <c r="J3489"/>
      <c r="K3489"/>
      <c r="L3489"/>
      <c r="M3489"/>
      <c r="N3489"/>
      <c r="O3489"/>
      <c r="P3489"/>
      <c r="Q3489"/>
      <c r="R3489"/>
      <c r="S3489"/>
      <c r="T3489"/>
      <c r="U3489"/>
      <c r="V3489"/>
      <c r="W3489"/>
      <c r="X3489"/>
      <c r="Y3489"/>
      <c r="Z3489"/>
      <c r="AA3489"/>
      <c r="AB3489"/>
      <c r="AC3489"/>
      <c r="AD3489"/>
      <c r="AE3489"/>
      <c r="AF3489"/>
      <c r="AG3489"/>
      <c r="AH3489"/>
      <c r="AI3489"/>
      <c r="AJ3489"/>
      <c r="AK3489"/>
      <c r="AL3489"/>
      <c r="AM3489"/>
      <c r="AN3489"/>
      <c r="AO3489"/>
      <c r="AP3489"/>
      <c r="AQ3489"/>
      <c r="AR3489"/>
      <c r="AS3489"/>
      <c r="AT3489"/>
      <c r="AU3489"/>
      <c r="AV3489"/>
      <c r="AW3489"/>
      <c r="AX3489"/>
      <c r="AY3489"/>
      <c r="AZ3489"/>
      <c r="BA3489"/>
      <c r="BB3489"/>
      <c r="BC3489"/>
      <c r="BD3489"/>
      <c r="BE3489"/>
      <c r="BF3489"/>
      <c r="BG3489"/>
      <c r="BH3489"/>
      <c r="BI3489"/>
      <c r="BJ3489"/>
      <c r="BK3489"/>
      <c r="BL3489"/>
      <c r="BM3489"/>
      <c r="BN3489"/>
      <c r="BO3489"/>
      <c r="BP3489"/>
      <c r="BQ3489"/>
      <c r="BR3489"/>
      <c r="BS3489"/>
      <c r="BT3489"/>
      <c r="BU3489"/>
      <c r="BV3489"/>
      <c r="BW3489"/>
      <c r="BX3489"/>
      <c r="BY3489"/>
      <c r="BZ3489"/>
      <c r="CA3489"/>
      <c r="CB3489"/>
      <c r="CC3489"/>
      <c r="CD3489"/>
      <c r="CE3489"/>
      <c r="CF3489"/>
      <c r="CG3489"/>
      <c r="CH3489"/>
      <c r="CI3489"/>
      <c r="CJ3489"/>
      <c r="CK3489"/>
      <c r="CL3489"/>
      <c r="CM3489"/>
      <c r="CN3489"/>
      <c r="CO3489"/>
      <c r="CP3489"/>
      <c r="CQ3489"/>
      <c r="CR3489"/>
      <c r="CS3489"/>
      <c r="CT3489"/>
      <c r="CU3489"/>
      <c r="CV3489"/>
    </row>
    <row r="3490" spans="10:100" x14ac:dyDescent="0.25">
      <c r="J3490"/>
      <c r="K3490"/>
      <c r="L3490"/>
      <c r="M3490"/>
      <c r="N3490"/>
      <c r="O3490"/>
      <c r="P3490"/>
      <c r="Q3490"/>
      <c r="R3490"/>
      <c r="S3490"/>
      <c r="T3490"/>
      <c r="U3490"/>
      <c r="V3490"/>
      <c r="W3490"/>
      <c r="X3490"/>
      <c r="Y3490"/>
      <c r="Z3490"/>
      <c r="AA3490"/>
      <c r="AB3490"/>
      <c r="AC3490"/>
      <c r="AD3490"/>
      <c r="AE3490"/>
      <c r="AF3490"/>
      <c r="AG3490"/>
      <c r="AH3490"/>
      <c r="AI3490"/>
      <c r="AJ3490"/>
      <c r="AK3490"/>
      <c r="AL3490"/>
      <c r="AM3490"/>
      <c r="AN3490"/>
      <c r="AO3490"/>
      <c r="AP3490"/>
      <c r="AQ3490"/>
      <c r="AR3490"/>
      <c r="AS3490"/>
      <c r="AT3490"/>
      <c r="AU3490"/>
      <c r="AV3490"/>
      <c r="AW3490"/>
      <c r="AX3490"/>
      <c r="AY3490"/>
      <c r="AZ3490"/>
      <c r="BA3490"/>
      <c r="BB3490"/>
      <c r="BC3490"/>
      <c r="BD3490"/>
      <c r="BE3490"/>
      <c r="BF3490"/>
      <c r="BG3490"/>
      <c r="BH3490"/>
      <c r="BI3490"/>
      <c r="BJ3490"/>
      <c r="BK3490"/>
      <c r="BL3490"/>
      <c r="BM3490"/>
      <c r="BN3490"/>
      <c r="BO3490"/>
      <c r="BP3490"/>
      <c r="BQ3490"/>
      <c r="BR3490"/>
      <c r="BS3490"/>
      <c r="BT3490"/>
      <c r="BU3490"/>
      <c r="BV3490"/>
      <c r="BW3490"/>
      <c r="BX3490"/>
      <c r="BY3490"/>
      <c r="BZ3490"/>
      <c r="CA3490"/>
      <c r="CB3490"/>
      <c r="CC3490"/>
      <c r="CD3490"/>
      <c r="CE3490"/>
      <c r="CF3490"/>
      <c r="CG3490"/>
      <c r="CH3490"/>
      <c r="CI3490"/>
      <c r="CJ3490"/>
      <c r="CK3490"/>
      <c r="CL3490"/>
      <c r="CM3490"/>
      <c r="CN3490"/>
      <c r="CO3490"/>
      <c r="CP3490"/>
      <c r="CQ3490"/>
      <c r="CR3490"/>
      <c r="CS3490"/>
      <c r="CT3490"/>
      <c r="CU3490"/>
      <c r="CV3490"/>
    </row>
    <row r="3491" spans="10:100" x14ac:dyDescent="0.25">
      <c r="J3491"/>
      <c r="K3491"/>
      <c r="L3491"/>
      <c r="M3491"/>
      <c r="N3491"/>
      <c r="O3491"/>
      <c r="P3491"/>
      <c r="Q3491"/>
      <c r="R3491"/>
      <c r="S3491"/>
      <c r="T3491"/>
      <c r="U3491"/>
      <c r="V3491"/>
      <c r="W3491"/>
      <c r="X3491"/>
      <c r="Y3491"/>
      <c r="Z3491"/>
      <c r="AA3491"/>
      <c r="AB3491"/>
      <c r="AC3491"/>
      <c r="AD3491"/>
      <c r="AE3491"/>
      <c r="AF3491"/>
      <c r="AG3491"/>
      <c r="AH3491"/>
      <c r="AI3491"/>
      <c r="AJ3491"/>
      <c r="AK3491"/>
      <c r="AL3491"/>
      <c r="AM3491"/>
      <c r="AN3491"/>
      <c r="AO3491"/>
      <c r="AP3491"/>
      <c r="AQ3491"/>
      <c r="AR3491"/>
      <c r="AS3491"/>
      <c r="AT3491"/>
      <c r="AU3491"/>
      <c r="AV3491"/>
      <c r="AW3491"/>
      <c r="AX3491"/>
      <c r="AY3491"/>
      <c r="AZ3491"/>
      <c r="BA3491"/>
      <c r="BB3491"/>
      <c r="BC3491"/>
      <c r="BD3491"/>
      <c r="BE3491"/>
      <c r="BF3491"/>
      <c r="BG3491"/>
      <c r="BH3491"/>
      <c r="BI3491"/>
      <c r="BJ3491"/>
      <c r="BK3491"/>
      <c r="BL3491"/>
      <c r="BM3491"/>
      <c r="BN3491"/>
      <c r="BO3491"/>
      <c r="BP3491"/>
      <c r="BQ3491"/>
      <c r="BR3491"/>
      <c r="BS3491"/>
      <c r="BT3491"/>
      <c r="BU3491"/>
      <c r="BV3491"/>
      <c r="BW3491"/>
      <c r="BX3491"/>
      <c r="BY3491"/>
      <c r="BZ3491"/>
      <c r="CA3491"/>
      <c r="CB3491"/>
      <c r="CC3491"/>
      <c r="CD3491"/>
      <c r="CE3491"/>
      <c r="CF3491"/>
      <c r="CG3491"/>
      <c r="CH3491"/>
      <c r="CI3491"/>
      <c r="CJ3491"/>
      <c r="CK3491"/>
      <c r="CL3491"/>
      <c r="CM3491"/>
      <c r="CN3491"/>
      <c r="CO3491"/>
      <c r="CP3491"/>
      <c r="CQ3491"/>
      <c r="CR3491"/>
      <c r="CS3491"/>
      <c r="CT3491"/>
      <c r="CU3491"/>
      <c r="CV3491"/>
    </row>
    <row r="3492" spans="10:100" x14ac:dyDescent="0.25">
      <c r="J3492"/>
      <c r="K3492"/>
      <c r="L3492"/>
      <c r="M3492"/>
      <c r="N3492"/>
      <c r="O3492"/>
      <c r="P3492"/>
      <c r="Q3492"/>
      <c r="R3492"/>
      <c r="S3492"/>
      <c r="T3492"/>
      <c r="U3492"/>
      <c r="V3492"/>
      <c r="W3492"/>
      <c r="X3492"/>
      <c r="Y3492"/>
      <c r="Z3492"/>
      <c r="AA3492"/>
      <c r="AB3492"/>
      <c r="AC3492"/>
      <c r="AD3492"/>
      <c r="AE3492"/>
      <c r="AF3492"/>
      <c r="AG3492"/>
      <c r="AH3492"/>
      <c r="AI3492"/>
      <c r="AJ3492"/>
      <c r="AK3492"/>
      <c r="AL3492"/>
      <c r="AM3492"/>
      <c r="AN3492"/>
      <c r="AO3492"/>
      <c r="AP3492"/>
      <c r="AQ3492"/>
      <c r="AR3492"/>
      <c r="AS3492"/>
      <c r="AT3492"/>
      <c r="AU3492"/>
      <c r="AV3492"/>
      <c r="AW3492"/>
      <c r="AX3492"/>
      <c r="AY3492"/>
      <c r="AZ3492"/>
      <c r="BA3492"/>
      <c r="BB3492"/>
      <c r="BC3492"/>
      <c r="BD3492"/>
      <c r="BE3492"/>
      <c r="BF3492"/>
      <c r="BG3492"/>
      <c r="BH3492"/>
      <c r="BI3492"/>
      <c r="BJ3492"/>
      <c r="BK3492"/>
      <c r="BL3492"/>
      <c r="BM3492"/>
      <c r="BN3492"/>
      <c r="BO3492"/>
      <c r="BP3492"/>
      <c r="BQ3492"/>
      <c r="BR3492"/>
      <c r="BS3492"/>
      <c r="BT3492"/>
      <c r="BU3492"/>
      <c r="BV3492"/>
      <c r="BW3492"/>
      <c r="BX3492"/>
      <c r="BY3492"/>
      <c r="BZ3492"/>
      <c r="CA3492"/>
      <c r="CB3492"/>
      <c r="CC3492"/>
      <c r="CD3492"/>
      <c r="CE3492"/>
      <c r="CF3492"/>
      <c r="CG3492"/>
      <c r="CH3492"/>
      <c r="CI3492"/>
      <c r="CJ3492"/>
      <c r="CK3492"/>
      <c r="CL3492"/>
      <c r="CM3492"/>
      <c r="CN3492"/>
      <c r="CO3492"/>
      <c r="CP3492"/>
      <c r="CQ3492"/>
      <c r="CR3492"/>
      <c r="CS3492"/>
      <c r="CT3492"/>
      <c r="CU3492"/>
      <c r="CV3492"/>
    </row>
    <row r="3493" spans="10:100" x14ac:dyDescent="0.25">
      <c r="J3493"/>
      <c r="K3493"/>
      <c r="L3493"/>
      <c r="M3493"/>
      <c r="N3493"/>
      <c r="O3493"/>
      <c r="P3493"/>
      <c r="Q3493"/>
      <c r="R3493"/>
      <c r="S3493"/>
      <c r="T3493"/>
      <c r="U3493"/>
      <c r="V3493"/>
      <c r="W3493"/>
      <c r="X3493"/>
      <c r="Y3493"/>
      <c r="Z3493"/>
      <c r="AA3493"/>
      <c r="AB3493"/>
      <c r="AC3493"/>
      <c r="AD3493"/>
      <c r="AE3493"/>
      <c r="AF3493"/>
      <c r="AG3493"/>
      <c r="AH3493"/>
      <c r="AI3493"/>
      <c r="AJ3493"/>
      <c r="AK3493"/>
      <c r="AL3493"/>
      <c r="AM3493"/>
      <c r="AN3493"/>
      <c r="AO3493"/>
      <c r="AP3493"/>
      <c r="AQ3493"/>
      <c r="AR3493"/>
      <c r="AS3493"/>
      <c r="AT3493"/>
      <c r="AU3493"/>
      <c r="AV3493"/>
      <c r="AW3493"/>
      <c r="AX3493"/>
      <c r="AY3493"/>
      <c r="AZ3493"/>
      <c r="BA3493"/>
      <c r="BB3493"/>
      <c r="BC3493"/>
      <c r="BD3493"/>
      <c r="BE3493"/>
      <c r="BF3493"/>
      <c r="BG3493"/>
      <c r="BH3493"/>
      <c r="BI3493"/>
      <c r="BJ3493"/>
      <c r="BK3493"/>
      <c r="BL3493"/>
      <c r="BM3493"/>
      <c r="BN3493"/>
      <c r="BO3493"/>
      <c r="BP3493"/>
      <c r="BQ3493"/>
      <c r="BR3493"/>
      <c r="BS3493"/>
      <c r="BT3493"/>
      <c r="BU3493"/>
      <c r="BV3493"/>
      <c r="BW3493"/>
      <c r="BX3493"/>
      <c r="BY3493"/>
      <c r="BZ3493"/>
      <c r="CA3493"/>
      <c r="CB3493"/>
      <c r="CC3493"/>
      <c r="CD3493"/>
      <c r="CE3493"/>
      <c r="CF3493"/>
      <c r="CG3493"/>
      <c r="CH3493"/>
      <c r="CI3493"/>
      <c r="CJ3493"/>
      <c r="CK3493"/>
      <c r="CL3493"/>
      <c r="CM3493"/>
      <c r="CN3493"/>
      <c r="CO3493"/>
      <c r="CP3493"/>
      <c r="CQ3493"/>
      <c r="CR3493"/>
      <c r="CS3493"/>
      <c r="CT3493"/>
      <c r="CU3493"/>
      <c r="CV3493"/>
    </row>
    <row r="3494" spans="10:100" x14ac:dyDescent="0.25">
      <c r="J3494"/>
      <c r="K3494"/>
      <c r="L3494"/>
      <c r="M3494"/>
      <c r="N3494"/>
      <c r="O3494"/>
      <c r="P3494"/>
      <c r="Q3494"/>
      <c r="R3494"/>
      <c r="S3494"/>
      <c r="T3494"/>
      <c r="U3494"/>
      <c r="V3494"/>
      <c r="W3494"/>
      <c r="X3494"/>
      <c r="Y3494"/>
      <c r="Z3494"/>
      <c r="AA3494"/>
      <c r="AB3494"/>
      <c r="AC3494"/>
      <c r="AD3494"/>
      <c r="AE3494"/>
      <c r="AF3494"/>
      <c r="AG3494"/>
      <c r="AH3494"/>
      <c r="AI3494"/>
      <c r="AJ3494"/>
      <c r="AK3494"/>
      <c r="AL3494"/>
      <c r="AM3494"/>
      <c r="AN3494"/>
      <c r="AO3494"/>
      <c r="AP3494"/>
      <c r="AQ3494"/>
      <c r="AR3494"/>
      <c r="AS3494"/>
      <c r="AT3494"/>
      <c r="AU3494"/>
      <c r="AV3494"/>
      <c r="AW3494"/>
      <c r="AX3494"/>
      <c r="AY3494"/>
      <c r="AZ3494"/>
      <c r="BA3494"/>
      <c r="BB3494"/>
      <c r="BC3494"/>
      <c r="BD3494"/>
      <c r="BE3494"/>
      <c r="BF3494"/>
      <c r="BG3494"/>
      <c r="BH3494"/>
      <c r="BI3494"/>
      <c r="BJ3494"/>
      <c r="BK3494"/>
      <c r="BL3494"/>
      <c r="BM3494"/>
      <c r="BN3494"/>
      <c r="BO3494"/>
      <c r="BP3494"/>
      <c r="BQ3494"/>
      <c r="BR3494"/>
      <c r="BS3494"/>
      <c r="BT3494"/>
      <c r="BU3494"/>
      <c r="BV3494"/>
      <c r="BW3494"/>
      <c r="BX3494"/>
      <c r="BY3494"/>
      <c r="BZ3494"/>
      <c r="CA3494"/>
      <c r="CB3494"/>
      <c r="CC3494"/>
      <c r="CD3494"/>
      <c r="CE3494"/>
      <c r="CF3494"/>
      <c r="CG3494"/>
      <c r="CH3494"/>
      <c r="CI3494"/>
      <c r="CJ3494"/>
      <c r="CK3494"/>
      <c r="CL3494"/>
      <c r="CM3494"/>
      <c r="CN3494"/>
      <c r="CO3494"/>
      <c r="CP3494"/>
      <c r="CQ3494"/>
      <c r="CR3494"/>
      <c r="CS3494"/>
      <c r="CT3494"/>
      <c r="CU3494"/>
      <c r="CV3494"/>
    </row>
    <row r="3495" spans="10:100" x14ac:dyDescent="0.25">
      <c r="J3495"/>
      <c r="K3495"/>
      <c r="L3495"/>
      <c r="M3495"/>
      <c r="N3495"/>
      <c r="O3495"/>
      <c r="P3495"/>
      <c r="Q3495"/>
      <c r="R3495"/>
      <c r="S3495"/>
      <c r="T3495"/>
      <c r="U3495"/>
      <c r="V3495"/>
      <c r="W3495"/>
      <c r="X3495"/>
      <c r="Y3495"/>
      <c r="Z3495"/>
      <c r="AA3495"/>
      <c r="AB3495"/>
      <c r="AC3495"/>
      <c r="AD3495"/>
      <c r="AE3495"/>
      <c r="AF3495"/>
      <c r="AG3495"/>
      <c r="AH3495"/>
      <c r="AI3495"/>
      <c r="AJ3495"/>
      <c r="AK3495"/>
      <c r="AL3495"/>
      <c r="AM3495"/>
      <c r="AN3495"/>
      <c r="AO3495"/>
      <c r="AP3495"/>
      <c r="AQ3495"/>
      <c r="AR3495"/>
      <c r="AS3495"/>
      <c r="AT3495"/>
      <c r="AU3495"/>
      <c r="AV3495"/>
      <c r="AW3495"/>
      <c r="AX3495"/>
      <c r="AY3495"/>
      <c r="AZ3495"/>
      <c r="BA3495"/>
      <c r="BB3495"/>
      <c r="BC3495"/>
      <c r="BD3495"/>
      <c r="BE3495"/>
      <c r="BF3495"/>
      <c r="BG3495"/>
      <c r="BH3495"/>
      <c r="BI3495"/>
      <c r="BJ3495"/>
      <c r="BK3495"/>
      <c r="BL3495"/>
      <c r="BM3495"/>
      <c r="BN3495"/>
      <c r="BO3495"/>
      <c r="BP3495"/>
      <c r="BQ3495"/>
      <c r="BR3495"/>
      <c r="BS3495"/>
      <c r="BT3495"/>
      <c r="BU3495"/>
      <c r="BV3495"/>
      <c r="BW3495"/>
      <c r="BX3495"/>
      <c r="BY3495"/>
      <c r="BZ3495"/>
      <c r="CA3495"/>
      <c r="CB3495"/>
      <c r="CC3495"/>
      <c r="CD3495"/>
      <c r="CE3495"/>
      <c r="CF3495"/>
      <c r="CG3495"/>
      <c r="CH3495"/>
      <c r="CI3495"/>
      <c r="CJ3495"/>
      <c r="CK3495"/>
      <c r="CL3495"/>
      <c r="CM3495"/>
      <c r="CN3495"/>
      <c r="CO3495"/>
      <c r="CP3495"/>
      <c r="CQ3495"/>
      <c r="CR3495"/>
      <c r="CS3495"/>
      <c r="CT3495"/>
      <c r="CU3495"/>
      <c r="CV3495"/>
    </row>
    <row r="3496" spans="10:100" x14ac:dyDescent="0.25">
      <c r="J3496"/>
      <c r="K3496"/>
      <c r="L3496"/>
      <c r="M3496"/>
      <c r="N3496"/>
      <c r="O3496"/>
      <c r="P3496"/>
      <c r="Q3496"/>
      <c r="R3496"/>
      <c r="S3496"/>
      <c r="T3496"/>
      <c r="U3496"/>
      <c r="V3496"/>
      <c r="W3496"/>
      <c r="X3496"/>
      <c r="Y3496"/>
      <c r="Z3496"/>
      <c r="AA3496"/>
      <c r="AB3496"/>
      <c r="AC3496"/>
      <c r="AD3496"/>
      <c r="AE3496"/>
      <c r="AF3496"/>
      <c r="AG3496"/>
      <c r="AH3496"/>
      <c r="AI3496"/>
      <c r="AJ3496"/>
      <c r="AK3496"/>
      <c r="AL3496"/>
      <c r="AM3496"/>
      <c r="AN3496"/>
      <c r="AO3496"/>
      <c r="AP3496"/>
      <c r="AQ3496"/>
      <c r="AR3496"/>
      <c r="AS3496"/>
      <c r="AT3496"/>
      <c r="AU3496"/>
      <c r="AV3496"/>
      <c r="AW3496"/>
      <c r="AX3496"/>
      <c r="AY3496"/>
      <c r="AZ3496"/>
      <c r="BA3496"/>
      <c r="BB3496"/>
      <c r="BC3496"/>
      <c r="BD3496"/>
      <c r="BE3496"/>
      <c r="BF3496"/>
      <c r="BG3496"/>
      <c r="BH3496"/>
      <c r="BI3496"/>
      <c r="BJ3496"/>
      <c r="BK3496"/>
      <c r="BL3496"/>
      <c r="BM3496"/>
      <c r="BN3496"/>
      <c r="BO3496"/>
      <c r="BP3496"/>
      <c r="BQ3496"/>
      <c r="BR3496"/>
      <c r="BS3496"/>
      <c r="BT3496"/>
      <c r="BU3496"/>
      <c r="BV3496"/>
      <c r="BW3496"/>
      <c r="BX3496"/>
      <c r="BY3496"/>
      <c r="BZ3496"/>
      <c r="CA3496"/>
      <c r="CB3496"/>
      <c r="CC3496"/>
      <c r="CD3496"/>
      <c r="CE3496"/>
      <c r="CF3496"/>
      <c r="CG3496"/>
      <c r="CH3496"/>
      <c r="CI3496"/>
      <c r="CJ3496"/>
      <c r="CK3496"/>
      <c r="CL3496"/>
      <c r="CM3496"/>
      <c r="CN3496"/>
      <c r="CO3496"/>
      <c r="CP3496"/>
      <c r="CQ3496"/>
      <c r="CR3496"/>
      <c r="CS3496"/>
      <c r="CT3496"/>
      <c r="CU3496"/>
      <c r="CV3496"/>
    </row>
    <row r="3497" spans="10:100" x14ac:dyDescent="0.25">
      <c r="J3497"/>
      <c r="K3497"/>
      <c r="L3497"/>
      <c r="M3497"/>
      <c r="N3497"/>
      <c r="O3497"/>
      <c r="P3497"/>
      <c r="Q3497"/>
      <c r="R3497"/>
      <c r="S3497"/>
      <c r="T3497"/>
      <c r="U3497"/>
      <c r="V3497"/>
      <c r="W3497"/>
      <c r="X3497"/>
      <c r="Y3497"/>
      <c r="Z3497"/>
      <c r="AA3497"/>
      <c r="AB3497"/>
      <c r="AC3497"/>
      <c r="AD3497"/>
      <c r="AE3497"/>
      <c r="AF3497"/>
      <c r="AG3497"/>
      <c r="AH3497"/>
      <c r="AI3497"/>
      <c r="AJ3497"/>
      <c r="AK3497"/>
      <c r="AL3497"/>
      <c r="AM3497"/>
      <c r="AN3497"/>
      <c r="AO3497"/>
      <c r="AP3497"/>
      <c r="AQ3497"/>
      <c r="AR3497"/>
      <c r="AS3497"/>
      <c r="AT3497"/>
      <c r="AU3497"/>
      <c r="AV3497"/>
      <c r="AW3497"/>
      <c r="AX3497"/>
      <c r="AY3497"/>
      <c r="AZ3497"/>
      <c r="BA3497"/>
      <c r="BB3497"/>
      <c r="BC3497"/>
      <c r="BD3497"/>
      <c r="BE3497"/>
      <c r="BF3497"/>
      <c r="BG3497"/>
      <c r="BH3497"/>
      <c r="BI3497"/>
      <c r="BJ3497"/>
      <c r="BK3497"/>
      <c r="BL3497"/>
      <c r="BM3497"/>
      <c r="BN3497"/>
      <c r="BO3497"/>
      <c r="BP3497"/>
      <c r="BQ3497"/>
      <c r="BR3497"/>
      <c r="BS3497"/>
      <c r="BT3497"/>
      <c r="BU3497"/>
      <c r="BV3497"/>
      <c r="BW3497"/>
      <c r="BX3497"/>
      <c r="BY3497"/>
      <c r="BZ3497"/>
      <c r="CA3497"/>
      <c r="CB3497"/>
      <c r="CC3497"/>
      <c r="CD3497"/>
      <c r="CE3497"/>
      <c r="CF3497"/>
      <c r="CG3497"/>
      <c r="CH3497"/>
      <c r="CI3497"/>
      <c r="CJ3497"/>
      <c r="CK3497"/>
      <c r="CL3497"/>
      <c r="CM3497"/>
      <c r="CN3497"/>
      <c r="CO3497"/>
      <c r="CP3497"/>
      <c r="CQ3497"/>
      <c r="CR3497"/>
      <c r="CS3497"/>
      <c r="CT3497"/>
      <c r="CU3497"/>
      <c r="CV3497"/>
    </row>
    <row r="3498" spans="10:100" x14ac:dyDescent="0.25">
      <c r="J3498"/>
      <c r="K3498"/>
      <c r="L3498"/>
      <c r="M3498"/>
      <c r="N3498"/>
      <c r="O3498"/>
      <c r="P3498"/>
      <c r="Q3498"/>
      <c r="R3498"/>
      <c r="S3498"/>
      <c r="T3498"/>
      <c r="U3498"/>
      <c r="V3498"/>
      <c r="W3498"/>
      <c r="X3498"/>
      <c r="Y3498"/>
      <c r="Z3498"/>
      <c r="AA3498"/>
      <c r="AB3498"/>
      <c r="AC3498"/>
      <c r="AD3498"/>
      <c r="AE3498"/>
      <c r="AF3498"/>
      <c r="AG3498"/>
      <c r="AH3498"/>
      <c r="AI3498"/>
      <c r="AJ3498"/>
      <c r="AK3498"/>
      <c r="AL3498"/>
      <c r="AM3498"/>
      <c r="AN3498"/>
      <c r="AO3498"/>
      <c r="AP3498"/>
      <c r="AQ3498"/>
      <c r="AR3498"/>
      <c r="AS3498"/>
      <c r="AT3498"/>
      <c r="AU3498"/>
      <c r="AV3498"/>
      <c r="AW3498"/>
      <c r="AX3498"/>
      <c r="AY3498"/>
      <c r="AZ3498"/>
      <c r="BA3498"/>
      <c r="BB3498"/>
      <c r="BC3498"/>
      <c r="BD3498"/>
      <c r="BE3498"/>
      <c r="BF3498"/>
      <c r="BG3498"/>
      <c r="BH3498"/>
      <c r="BI3498"/>
      <c r="BJ3498"/>
      <c r="BK3498"/>
      <c r="BL3498"/>
      <c r="BM3498"/>
      <c r="BN3498"/>
      <c r="BO3498"/>
      <c r="BP3498"/>
      <c r="BQ3498"/>
      <c r="BR3498"/>
      <c r="BS3498"/>
      <c r="BT3498"/>
      <c r="BU3498"/>
      <c r="BV3498"/>
      <c r="BW3498"/>
      <c r="BX3498"/>
      <c r="BY3498"/>
      <c r="BZ3498"/>
      <c r="CA3498"/>
      <c r="CB3498"/>
      <c r="CC3498"/>
      <c r="CD3498"/>
      <c r="CE3498"/>
      <c r="CF3498"/>
      <c r="CG3498"/>
      <c r="CH3498"/>
      <c r="CI3498"/>
      <c r="CJ3498"/>
      <c r="CK3498"/>
      <c r="CL3498"/>
      <c r="CM3498"/>
      <c r="CN3498"/>
      <c r="CO3498"/>
      <c r="CP3498"/>
      <c r="CQ3498"/>
      <c r="CR3498"/>
      <c r="CS3498"/>
      <c r="CT3498"/>
      <c r="CU3498"/>
      <c r="CV3498"/>
    </row>
    <row r="3499" spans="10:100" x14ac:dyDescent="0.25">
      <c r="J3499"/>
      <c r="K3499"/>
      <c r="L3499"/>
      <c r="M3499"/>
      <c r="N3499"/>
      <c r="O3499"/>
      <c r="P3499"/>
      <c r="Q3499"/>
      <c r="R3499"/>
      <c r="S3499"/>
      <c r="T3499"/>
      <c r="U3499"/>
      <c r="V3499"/>
      <c r="W3499"/>
      <c r="X3499"/>
      <c r="Y3499"/>
      <c r="Z3499"/>
      <c r="AA3499"/>
      <c r="AB3499"/>
      <c r="AC3499"/>
      <c r="AD3499"/>
      <c r="AE3499"/>
      <c r="AF3499"/>
      <c r="AG3499"/>
      <c r="AH3499"/>
      <c r="AI3499"/>
      <c r="AJ3499"/>
      <c r="AK3499"/>
      <c r="AL3499"/>
      <c r="AM3499"/>
      <c r="AN3499"/>
      <c r="AO3499"/>
      <c r="AP3499"/>
      <c r="AQ3499"/>
      <c r="AR3499"/>
      <c r="AS3499"/>
      <c r="AT3499"/>
      <c r="AU3499"/>
      <c r="AV3499"/>
      <c r="AW3499"/>
      <c r="AX3499"/>
      <c r="AY3499"/>
      <c r="AZ3499"/>
      <c r="BA3499"/>
      <c r="BB3499"/>
      <c r="BC3499"/>
      <c r="BD3499"/>
      <c r="BE3499"/>
      <c r="BF3499"/>
      <c r="BG3499"/>
      <c r="BH3499"/>
      <c r="BI3499"/>
      <c r="BJ3499"/>
      <c r="BK3499"/>
      <c r="BL3499"/>
      <c r="BM3499"/>
      <c r="BN3499"/>
      <c r="BO3499"/>
      <c r="BP3499"/>
      <c r="BQ3499"/>
      <c r="BR3499"/>
      <c r="BS3499"/>
      <c r="BT3499"/>
      <c r="BU3499"/>
      <c r="BV3499"/>
      <c r="BW3499"/>
      <c r="BX3499"/>
      <c r="BY3499"/>
      <c r="BZ3499"/>
      <c r="CA3499"/>
      <c r="CB3499"/>
      <c r="CC3499"/>
      <c r="CD3499"/>
      <c r="CE3499"/>
      <c r="CF3499"/>
      <c r="CG3499"/>
      <c r="CH3499"/>
      <c r="CI3499"/>
      <c r="CJ3499"/>
      <c r="CK3499"/>
      <c r="CL3499"/>
      <c r="CM3499"/>
      <c r="CN3499"/>
      <c r="CO3499"/>
      <c r="CP3499"/>
      <c r="CQ3499"/>
      <c r="CR3499"/>
      <c r="CS3499"/>
      <c r="CT3499"/>
      <c r="CU3499"/>
      <c r="CV3499"/>
    </row>
    <row r="3500" spans="10:100" x14ac:dyDescent="0.25">
      <c r="J3500"/>
      <c r="K3500"/>
      <c r="L3500"/>
      <c r="M3500"/>
      <c r="N3500"/>
      <c r="O3500"/>
      <c r="P3500"/>
      <c r="Q3500"/>
      <c r="R3500"/>
      <c r="S3500"/>
      <c r="T3500"/>
      <c r="U3500"/>
      <c r="V3500"/>
      <c r="W3500"/>
      <c r="X3500"/>
      <c r="Y3500"/>
      <c r="Z3500"/>
      <c r="AA3500"/>
      <c r="AB3500"/>
      <c r="AC3500"/>
      <c r="AD3500"/>
      <c r="AE3500"/>
      <c r="AF3500"/>
      <c r="AG3500"/>
      <c r="AH3500"/>
      <c r="AI3500"/>
      <c r="AJ3500"/>
      <c r="AK3500"/>
      <c r="AL3500"/>
      <c r="AM3500"/>
      <c r="AN3500"/>
      <c r="AO3500"/>
      <c r="AP3500"/>
      <c r="AQ3500"/>
      <c r="AR3500"/>
      <c r="AS3500"/>
      <c r="AT3500"/>
      <c r="AU3500"/>
      <c r="AV3500"/>
      <c r="AW3500"/>
      <c r="AX3500"/>
      <c r="AY3500"/>
      <c r="AZ3500"/>
      <c r="BA3500"/>
      <c r="BB3500"/>
      <c r="BC3500"/>
      <c r="BD3500"/>
      <c r="BE3500"/>
      <c r="BF3500"/>
      <c r="BG3500"/>
      <c r="BH3500"/>
      <c r="BI3500"/>
      <c r="BJ3500"/>
      <c r="BK3500"/>
      <c r="BL3500"/>
      <c r="BM3500"/>
      <c r="BN3500"/>
      <c r="BO3500"/>
      <c r="BP3500"/>
      <c r="BQ3500"/>
      <c r="BR3500"/>
      <c r="BS3500"/>
      <c r="BT3500"/>
      <c r="BU3500"/>
      <c r="BV3500"/>
      <c r="BW3500"/>
      <c r="BX3500"/>
      <c r="BY3500"/>
      <c r="BZ3500"/>
      <c r="CA3500"/>
      <c r="CB3500"/>
      <c r="CC3500"/>
      <c r="CD3500"/>
      <c r="CE3500"/>
      <c r="CF3500"/>
      <c r="CG3500"/>
      <c r="CH3500"/>
      <c r="CI3500"/>
      <c r="CJ3500"/>
      <c r="CK3500"/>
      <c r="CL3500"/>
      <c r="CM3500"/>
      <c r="CN3500"/>
      <c r="CO3500"/>
      <c r="CP3500"/>
      <c r="CQ3500"/>
      <c r="CR3500"/>
      <c r="CS3500"/>
      <c r="CT3500"/>
      <c r="CU3500"/>
      <c r="CV3500"/>
    </row>
    <row r="3501" spans="10:100" x14ac:dyDescent="0.25">
      <c r="J3501"/>
      <c r="K3501"/>
      <c r="L3501"/>
      <c r="M3501"/>
      <c r="N3501"/>
      <c r="O3501"/>
      <c r="P3501"/>
      <c r="Q3501"/>
      <c r="R3501"/>
      <c r="S3501"/>
      <c r="T3501"/>
      <c r="U3501"/>
      <c r="V3501"/>
      <c r="W3501"/>
      <c r="X3501"/>
      <c r="Y3501"/>
      <c r="Z3501"/>
      <c r="AA3501"/>
      <c r="AB3501"/>
      <c r="AC3501"/>
      <c r="AD3501"/>
      <c r="AE3501"/>
      <c r="AF3501"/>
      <c r="AG3501"/>
      <c r="AH3501"/>
      <c r="AI3501"/>
      <c r="AJ3501"/>
      <c r="AK3501"/>
      <c r="AL3501"/>
      <c r="AM3501"/>
      <c r="AN3501"/>
      <c r="AO3501"/>
      <c r="AP3501"/>
      <c r="AQ3501"/>
      <c r="AR3501"/>
      <c r="AS3501"/>
      <c r="AT3501"/>
      <c r="AU3501"/>
      <c r="AV3501"/>
      <c r="AW3501"/>
      <c r="AX3501"/>
      <c r="AY3501"/>
      <c r="AZ3501"/>
      <c r="BA3501"/>
      <c r="BB3501"/>
      <c r="BC3501"/>
      <c r="BD3501"/>
      <c r="BE3501"/>
      <c r="BF3501"/>
      <c r="BG3501"/>
      <c r="BH3501"/>
      <c r="BI3501"/>
      <c r="BJ3501"/>
      <c r="BK3501"/>
      <c r="BL3501"/>
      <c r="BM3501"/>
      <c r="BN3501"/>
      <c r="BO3501"/>
      <c r="BP3501"/>
      <c r="BQ3501"/>
      <c r="BR3501"/>
      <c r="BS3501"/>
      <c r="BT3501"/>
      <c r="BU3501"/>
      <c r="BV3501"/>
      <c r="BW3501"/>
      <c r="BX3501"/>
      <c r="BY3501"/>
      <c r="BZ3501"/>
      <c r="CA3501"/>
      <c r="CB3501"/>
      <c r="CC3501"/>
      <c r="CD3501"/>
      <c r="CE3501"/>
      <c r="CF3501"/>
      <c r="CG3501"/>
      <c r="CH3501"/>
      <c r="CI3501"/>
      <c r="CJ3501"/>
      <c r="CK3501"/>
      <c r="CL3501"/>
      <c r="CM3501"/>
      <c r="CN3501"/>
      <c r="CO3501"/>
      <c r="CP3501"/>
      <c r="CQ3501"/>
      <c r="CR3501"/>
      <c r="CS3501"/>
      <c r="CT3501"/>
      <c r="CU3501"/>
      <c r="CV3501"/>
    </row>
    <row r="3502" spans="10:100" x14ac:dyDescent="0.25">
      <c r="J3502"/>
      <c r="K3502"/>
      <c r="L3502"/>
      <c r="M3502"/>
      <c r="N3502"/>
      <c r="O3502"/>
      <c r="P3502"/>
      <c r="Q3502"/>
      <c r="R3502"/>
      <c r="S3502"/>
      <c r="T3502"/>
      <c r="U3502"/>
      <c r="V3502"/>
      <c r="W3502"/>
      <c r="X3502"/>
      <c r="Y3502"/>
      <c r="Z3502"/>
      <c r="AA3502"/>
      <c r="AB3502"/>
      <c r="AC3502"/>
      <c r="AD3502"/>
      <c r="AE3502"/>
      <c r="AF3502"/>
      <c r="AG3502"/>
      <c r="AH3502"/>
      <c r="AI3502"/>
      <c r="AJ3502"/>
      <c r="AK3502"/>
      <c r="AL3502"/>
      <c r="AM3502"/>
      <c r="AN3502"/>
      <c r="AO3502"/>
      <c r="AP3502"/>
      <c r="AQ3502"/>
      <c r="AR3502"/>
      <c r="AS3502"/>
      <c r="AT3502"/>
      <c r="AU3502"/>
      <c r="AV3502"/>
      <c r="AW3502"/>
      <c r="AX3502"/>
      <c r="AY3502"/>
      <c r="AZ3502"/>
      <c r="BA3502"/>
      <c r="BB3502"/>
      <c r="BC3502"/>
      <c r="BD3502"/>
      <c r="BE3502"/>
      <c r="BF3502"/>
      <c r="BG3502"/>
      <c r="BH3502"/>
      <c r="BI3502"/>
      <c r="BJ3502"/>
      <c r="BK3502"/>
      <c r="BL3502"/>
      <c r="BM3502"/>
      <c r="BN3502"/>
      <c r="BO3502"/>
      <c r="BP3502"/>
      <c r="BQ3502"/>
      <c r="BR3502"/>
      <c r="BS3502"/>
      <c r="BT3502"/>
      <c r="BU3502"/>
      <c r="BV3502"/>
      <c r="BW3502"/>
      <c r="BX3502"/>
      <c r="BY3502"/>
      <c r="BZ3502"/>
      <c r="CA3502"/>
      <c r="CB3502"/>
      <c r="CC3502"/>
      <c r="CD3502"/>
      <c r="CE3502"/>
      <c r="CF3502"/>
      <c r="CG3502"/>
      <c r="CH3502"/>
      <c r="CI3502"/>
      <c r="CJ3502"/>
      <c r="CK3502"/>
      <c r="CL3502"/>
      <c r="CM3502"/>
      <c r="CN3502"/>
      <c r="CO3502"/>
      <c r="CP3502"/>
      <c r="CQ3502"/>
      <c r="CR3502"/>
      <c r="CS3502"/>
      <c r="CT3502"/>
      <c r="CU3502"/>
      <c r="CV3502"/>
    </row>
    <row r="3503" spans="10:100" x14ac:dyDescent="0.25">
      <c r="J3503"/>
      <c r="K3503"/>
      <c r="L3503"/>
      <c r="M3503"/>
      <c r="N3503"/>
      <c r="O3503"/>
      <c r="P3503"/>
      <c r="Q3503"/>
      <c r="R3503"/>
      <c r="S3503"/>
      <c r="T3503"/>
      <c r="U3503"/>
      <c r="V3503"/>
      <c r="W3503"/>
      <c r="X3503"/>
      <c r="Y3503"/>
      <c r="Z3503"/>
      <c r="AA3503"/>
      <c r="AB3503"/>
      <c r="AC3503"/>
      <c r="AD3503"/>
      <c r="AE3503"/>
      <c r="AF3503"/>
      <c r="AG3503"/>
      <c r="AH3503"/>
      <c r="AI3503"/>
      <c r="AJ3503"/>
      <c r="AK3503"/>
      <c r="AL3503"/>
      <c r="AM3503"/>
      <c r="AN3503"/>
      <c r="AO3503"/>
      <c r="AP3503"/>
      <c r="AQ3503"/>
      <c r="AR3503"/>
      <c r="AS3503"/>
      <c r="AT3503"/>
      <c r="AU3503"/>
      <c r="AV3503"/>
      <c r="AW3503"/>
      <c r="AX3503"/>
      <c r="AY3503"/>
      <c r="AZ3503"/>
      <c r="BA3503"/>
      <c r="BB3503"/>
      <c r="BC3503"/>
      <c r="BD3503"/>
      <c r="BE3503"/>
      <c r="BF3503"/>
      <c r="BG3503"/>
      <c r="BH3503"/>
      <c r="BI3503"/>
      <c r="BJ3503"/>
      <c r="BK3503"/>
      <c r="BL3503"/>
      <c r="BM3503"/>
      <c r="BN3503"/>
      <c r="BO3503"/>
      <c r="BP3503"/>
      <c r="BQ3503"/>
      <c r="BR3503"/>
      <c r="BS3503"/>
      <c r="BT3503"/>
      <c r="BU3503"/>
      <c r="BV3503"/>
      <c r="BW3503"/>
      <c r="BX3503"/>
      <c r="BY3503"/>
      <c r="BZ3503"/>
      <c r="CA3503"/>
      <c r="CB3503"/>
      <c r="CC3503"/>
      <c r="CD3503"/>
      <c r="CE3503"/>
      <c r="CF3503"/>
      <c r="CG3503"/>
      <c r="CH3503"/>
      <c r="CI3503"/>
      <c r="CJ3503"/>
      <c r="CK3503"/>
      <c r="CL3503"/>
      <c r="CM3503"/>
      <c r="CN3503"/>
      <c r="CO3503"/>
      <c r="CP3503"/>
      <c r="CQ3503"/>
      <c r="CR3503"/>
      <c r="CS3503"/>
      <c r="CT3503"/>
      <c r="CU3503"/>
      <c r="CV3503"/>
    </row>
    <row r="3504" spans="10:100" x14ac:dyDescent="0.25">
      <c r="J3504"/>
      <c r="K3504"/>
      <c r="L3504"/>
      <c r="M3504"/>
      <c r="N3504"/>
      <c r="O3504"/>
      <c r="P3504"/>
      <c r="Q3504"/>
      <c r="R3504"/>
      <c r="S3504"/>
      <c r="T3504"/>
      <c r="U3504"/>
      <c r="V3504"/>
      <c r="W3504"/>
      <c r="X3504"/>
      <c r="Y3504"/>
      <c r="Z3504"/>
      <c r="AA3504"/>
      <c r="AB3504"/>
      <c r="AC3504"/>
      <c r="AD3504"/>
      <c r="AE3504"/>
      <c r="AF3504"/>
      <c r="AG3504"/>
      <c r="AH3504"/>
      <c r="AI3504"/>
      <c r="AJ3504"/>
      <c r="AK3504"/>
      <c r="AL3504"/>
      <c r="AM3504"/>
      <c r="AN3504"/>
      <c r="AO3504"/>
      <c r="AP3504"/>
      <c r="AQ3504"/>
      <c r="AR3504"/>
      <c r="AS3504"/>
      <c r="AT3504"/>
      <c r="AU3504"/>
      <c r="AV3504"/>
      <c r="AW3504"/>
      <c r="AX3504"/>
      <c r="AY3504"/>
      <c r="AZ3504"/>
      <c r="BA3504"/>
      <c r="BB3504"/>
      <c r="BC3504"/>
      <c r="BD3504"/>
      <c r="BE3504"/>
      <c r="BF3504"/>
      <c r="BG3504"/>
      <c r="BH3504"/>
      <c r="BI3504"/>
      <c r="BJ3504"/>
      <c r="BK3504"/>
      <c r="BL3504"/>
      <c r="BM3504"/>
      <c r="BN3504"/>
      <c r="BO3504"/>
      <c r="BP3504"/>
      <c r="BQ3504"/>
      <c r="BR3504"/>
      <c r="BS3504"/>
      <c r="BT3504"/>
      <c r="BU3504"/>
      <c r="BV3504"/>
      <c r="BW3504"/>
      <c r="BX3504"/>
      <c r="BY3504"/>
      <c r="BZ3504"/>
      <c r="CA3504"/>
      <c r="CB3504"/>
      <c r="CC3504"/>
      <c r="CD3504"/>
      <c r="CE3504"/>
      <c r="CF3504"/>
      <c r="CG3504"/>
      <c r="CH3504"/>
      <c r="CI3504"/>
      <c r="CJ3504"/>
      <c r="CK3504"/>
      <c r="CL3504"/>
      <c r="CM3504"/>
      <c r="CN3504"/>
      <c r="CO3504"/>
      <c r="CP3504"/>
      <c r="CQ3504"/>
      <c r="CR3504"/>
      <c r="CS3504"/>
      <c r="CT3504"/>
      <c r="CU3504"/>
      <c r="CV3504"/>
    </row>
    <row r="3505" spans="10:100" x14ac:dyDescent="0.25">
      <c r="J3505"/>
      <c r="K3505"/>
      <c r="L3505"/>
      <c r="M3505"/>
      <c r="N3505"/>
      <c r="O3505"/>
      <c r="P3505"/>
      <c r="Q3505"/>
      <c r="R3505"/>
      <c r="S3505"/>
      <c r="T3505"/>
      <c r="U3505"/>
      <c r="V3505"/>
      <c r="W3505"/>
      <c r="X3505"/>
      <c r="Y3505"/>
      <c r="Z3505"/>
      <c r="AA3505"/>
      <c r="AB3505"/>
      <c r="AC3505"/>
      <c r="AD3505"/>
      <c r="AE3505"/>
      <c r="AF3505"/>
      <c r="AG3505"/>
      <c r="AH3505"/>
      <c r="AI3505"/>
      <c r="AJ3505"/>
      <c r="AK3505"/>
      <c r="AL3505"/>
      <c r="AM3505"/>
      <c r="AN3505"/>
      <c r="AO3505"/>
      <c r="AP3505"/>
      <c r="AQ3505"/>
      <c r="AR3505"/>
      <c r="AS3505"/>
      <c r="AT3505"/>
      <c r="AU3505"/>
      <c r="AV3505"/>
      <c r="AW3505"/>
      <c r="AX3505"/>
      <c r="AY3505"/>
      <c r="AZ3505"/>
      <c r="BA3505"/>
      <c r="BB3505"/>
      <c r="BC3505"/>
      <c r="BD3505"/>
      <c r="BE3505"/>
      <c r="BF3505"/>
      <c r="BG3505"/>
      <c r="BH3505"/>
      <c r="BI3505"/>
      <c r="BJ3505"/>
      <c r="BK3505"/>
      <c r="BL3505"/>
      <c r="BM3505"/>
      <c r="BN3505"/>
      <c r="BO3505"/>
      <c r="BP3505"/>
      <c r="BQ3505"/>
      <c r="BR3505"/>
      <c r="BS3505"/>
      <c r="BT3505"/>
      <c r="BU3505"/>
      <c r="BV3505"/>
      <c r="BW3505"/>
      <c r="BX3505"/>
      <c r="BY3505"/>
      <c r="BZ3505"/>
      <c r="CA3505"/>
      <c r="CB3505"/>
      <c r="CC3505"/>
      <c r="CD3505"/>
      <c r="CE3505"/>
      <c r="CF3505"/>
      <c r="CG3505"/>
      <c r="CH3505"/>
      <c r="CI3505"/>
      <c r="CJ3505"/>
      <c r="CK3505"/>
      <c r="CL3505"/>
      <c r="CM3505"/>
      <c r="CN3505"/>
      <c r="CO3505"/>
      <c r="CP3505"/>
      <c r="CQ3505"/>
      <c r="CR3505"/>
      <c r="CS3505"/>
      <c r="CT3505"/>
      <c r="CU3505"/>
      <c r="CV3505"/>
    </row>
    <row r="3506" spans="10:100" x14ac:dyDescent="0.25">
      <c r="J3506"/>
      <c r="K3506"/>
      <c r="L3506"/>
      <c r="M3506"/>
      <c r="N3506"/>
      <c r="O3506"/>
      <c r="P3506"/>
      <c r="Q3506"/>
      <c r="R3506"/>
      <c r="S3506"/>
      <c r="T3506"/>
      <c r="U3506"/>
      <c r="V3506"/>
      <c r="W3506"/>
      <c r="X3506"/>
      <c r="Y3506"/>
      <c r="Z3506"/>
      <c r="AA3506"/>
      <c r="AB3506"/>
      <c r="AC3506"/>
      <c r="AD3506"/>
      <c r="AE3506"/>
      <c r="AF3506"/>
      <c r="AG3506"/>
      <c r="AH3506"/>
      <c r="AI3506"/>
      <c r="AJ3506"/>
      <c r="AK3506"/>
      <c r="AL3506"/>
      <c r="AM3506"/>
      <c r="AN3506"/>
      <c r="AO3506"/>
      <c r="AP3506"/>
      <c r="AQ3506"/>
      <c r="AR3506"/>
      <c r="AS3506"/>
      <c r="AT3506"/>
      <c r="AU3506"/>
      <c r="AV3506"/>
      <c r="AW3506"/>
      <c r="AX3506"/>
      <c r="AY3506"/>
      <c r="AZ3506"/>
      <c r="BA3506"/>
      <c r="BB3506"/>
      <c r="BC3506"/>
      <c r="BD3506"/>
      <c r="BE3506"/>
      <c r="BF3506"/>
      <c r="BG3506"/>
      <c r="BH3506"/>
      <c r="BI3506"/>
      <c r="BJ3506"/>
      <c r="BK3506"/>
      <c r="BL3506"/>
      <c r="BM3506"/>
      <c r="BN3506"/>
      <c r="BO3506"/>
      <c r="BP3506"/>
      <c r="BQ3506"/>
      <c r="BR3506"/>
      <c r="BS3506"/>
      <c r="BT3506"/>
      <c r="BU3506"/>
      <c r="BV3506"/>
      <c r="BW3506"/>
      <c r="BX3506"/>
      <c r="BY3506"/>
      <c r="BZ3506"/>
      <c r="CA3506"/>
      <c r="CB3506"/>
      <c r="CC3506"/>
      <c r="CD3506"/>
      <c r="CE3506"/>
      <c r="CF3506"/>
      <c r="CG3506"/>
      <c r="CH3506"/>
      <c r="CI3506"/>
      <c r="CJ3506"/>
      <c r="CK3506"/>
      <c r="CL3506"/>
      <c r="CM3506"/>
      <c r="CN3506"/>
      <c r="CO3506"/>
      <c r="CP3506"/>
      <c r="CQ3506"/>
      <c r="CR3506"/>
      <c r="CS3506"/>
      <c r="CT3506"/>
      <c r="CU3506"/>
      <c r="CV3506"/>
    </row>
    <row r="3507" spans="10:100" x14ac:dyDescent="0.25">
      <c r="J3507"/>
      <c r="K3507"/>
      <c r="L3507"/>
      <c r="M3507"/>
      <c r="N3507"/>
      <c r="O3507"/>
      <c r="P3507"/>
      <c r="Q3507"/>
      <c r="R3507"/>
      <c r="S3507"/>
      <c r="T3507"/>
      <c r="U3507"/>
      <c r="V3507"/>
      <c r="W3507"/>
      <c r="X3507"/>
      <c r="Y3507"/>
      <c r="Z3507"/>
      <c r="AA3507"/>
      <c r="AB3507"/>
      <c r="AC3507"/>
      <c r="AD3507"/>
      <c r="AE3507"/>
      <c r="AF3507"/>
      <c r="AG3507"/>
      <c r="AH3507"/>
      <c r="AI3507"/>
      <c r="AJ3507"/>
      <c r="AK3507"/>
      <c r="AL3507"/>
      <c r="AM3507"/>
      <c r="AN3507"/>
      <c r="AO3507"/>
      <c r="AP3507"/>
      <c r="AQ3507"/>
      <c r="AR3507"/>
      <c r="AS3507"/>
      <c r="AT3507"/>
      <c r="AU3507"/>
      <c r="AV3507"/>
      <c r="AW3507"/>
      <c r="AX3507"/>
      <c r="AY3507"/>
      <c r="AZ3507"/>
      <c r="BA3507"/>
      <c r="BB3507"/>
      <c r="BC3507"/>
      <c r="BD3507"/>
      <c r="BE3507"/>
      <c r="BF3507"/>
      <c r="BG3507"/>
      <c r="BH3507"/>
      <c r="BI3507"/>
      <c r="BJ3507"/>
      <c r="BK3507"/>
      <c r="BL3507"/>
      <c r="BM3507"/>
      <c r="BN3507"/>
      <c r="BO3507"/>
      <c r="BP3507"/>
      <c r="BQ3507"/>
      <c r="BR3507"/>
      <c r="BS3507"/>
      <c r="BT3507"/>
      <c r="BU3507"/>
      <c r="BV3507"/>
      <c r="BW3507"/>
      <c r="BX3507"/>
      <c r="BY3507"/>
      <c r="BZ3507"/>
      <c r="CA3507"/>
      <c r="CB3507"/>
      <c r="CC3507"/>
      <c r="CD3507"/>
      <c r="CE3507"/>
      <c r="CF3507"/>
      <c r="CG3507"/>
      <c r="CH3507"/>
      <c r="CI3507"/>
      <c r="CJ3507"/>
      <c r="CK3507"/>
      <c r="CL3507"/>
      <c r="CM3507"/>
      <c r="CN3507"/>
      <c r="CO3507"/>
      <c r="CP3507"/>
      <c r="CQ3507"/>
      <c r="CR3507"/>
      <c r="CS3507"/>
      <c r="CT3507"/>
      <c r="CU3507"/>
      <c r="CV3507"/>
    </row>
    <row r="3508" spans="10:100" x14ac:dyDescent="0.25">
      <c r="J3508"/>
      <c r="K3508"/>
      <c r="L3508"/>
      <c r="M3508"/>
      <c r="N3508"/>
      <c r="O3508"/>
      <c r="P3508"/>
      <c r="Q3508"/>
      <c r="R3508"/>
      <c r="S3508"/>
      <c r="T3508"/>
      <c r="U3508"/>
      <c r="V3508"/>
      <c r="W3508"/>
      <c r="X3508"/>
      <c r="Y3508"/>
      <c r="Z3508"/>
      <c r="AA3508"/>
      <c r="AB3508"/>
      <c r="AC3508"/>
      <c r="AD3508"/>
      <c r="AE3508"/>
      <c r="AF3508"/>
      <c r="AG3508"/>
      <c r="AH3508"/>
      <c r="AI3508"/>
      <c r="AJ3508"/>
      <c r="AK3508"/>
      <c r="AL3508"/>
      <c r="AM3508"/>
      <c r="AN3508"/>
      <c r="AO3508"/>
      <c r="AP3508"/>
      <c r="AQ3508"/>
      <c r="AR3508"/>
      <c r="AS3508"/>
      <c r="AT3508"/>
      <c r="AU3508"/>
      <c r="AV3508"/>
      <c r="AW3508"/>
      <c r="AX3508"/>
      <c r="AY3508"/>
      <c r="AZ3508"/>
      <c r="BA3508"/>
      <c r="BB3508"/>
      <c r="BC3508"/>
      <c r="BD3508"/>
      <c r="BE3508"/>
      <c r="BF3508"/>
      <c r="BG3508"/>
      <c r="BH3508"/>
      <c r="BI3508"/>
      <c r="BJ3508"/>
      <c r="BK3508"/>
      <c r="BL3508"/>
      <c r="BM3508"/>
      <c r="BN3508"/>
      <c r="BO3508"/>
      <c r="BP3508"/>
      <c r="BQ3508"/>
      <c r="BR3508"/>
      <c r="BS3508"/>
      <c r="BT3508"/>
      <c r="BU3508"/>
      <c r="BV3508"/>
      <c r="BW3508"/>
      <c r="BX3508"/>
      <c r="BY3508"/>
      <c r="BZ3508"/>
      <c r="CA3508"/>
      <c r="CB3508"/>
      <c r="CC3508"/>
      <c r="CD3508"/>
      <c r="CE3508"/>
      <c r="CF3508"/>
      <c r="CG3508"/>
      <c r="CH3508"/>
      <c r="CI3508"/>
      <c r="CJ3508"/>
      <c r="CK3508"/>
      <c r="CL3508"/>
      <c r="CM3508"/>
      <c r="CN3508"/>
      <c r="CO3508"/>
      <c r="CP3508"/>
      <c r="CQ3508"/>
      <c r="CR3508"/>
      <c r="CS3508"/>
      <c r="CT3508"/>
      <c r="CU3508"/>
      <c r="CV3508"/>
    </row>
    <row r="3509" spans="10:100" x14ac:dyDescent="0.25">
      <c r="J3509"/>
      <c r="K3509"/>
      <c r="L3509"/>
      <c r="M3509"/>
      <c r="N3509"/>
      <c r="O3509"/>
      <c r="P3509"/>
      <c r="Q3509"/>
      <c r="R3509"/>
      <c r="S3509"/>
      <c r="T3509"/>
      <c r="U3509"/>
      <c r="V3509"/>
      <c r="W3509"/>
      <c r="X3509"/>
      <c r="Y3509"/>
      <c r="Z3509"/>
      <c r="AA3509"/>
      <c r="AB3509"/>
      <c r="AC3509"/>
      <c r="AD3509"/>
      <c r="AE3509"/>
      <c r="AF3509"/>
      <c r="AG3509"/>
      <c r="AH3509"/>
      <c r="AI3509"/>
      <c r="AJ3509"/>
      <c r="AK3509"/>
      <c r="AL3509"/>
      <c r="AM3509"/>
      <c r="AN3509"/>
      <c r="AO3509"/>
      <c r="AP3509"/>
      <c r="AQ3509"/>
      <c r="AR3509"/>
      <c r="AS3509"/>
      <c r="AT3509"/>
      <c r="AU3509"/>
      <c r="AV3509"/>
      <c r="AW3509"/>
      <c r="AX3509"/>
      <c r="AY3509"/>
      <c r="AZ3509"/>
      <c r="BA3509"/>
      <c r="BB3509"/>
      <c r="BC3509"/>
      <c r="BD3509"/>
      <c r="BE3509"/>
      <c r="BF3509"/>
      <c r="BG3509"/>
      <c r="BH3509"/>
      <c r="BI3509"/>
      <c r="BJ3509"/>
      <c r="BK3509"/>
      <c r="BL3509"/>
      <c r="BM3509"/>
      <c r="BN3509"/>
      <c r="BO3509"/>
      <c r="BP3509"/>
      <c r="BQ3509"/>
      <c r="BR3509"/>
      <c r="BS3509"/>
      <c r="BT3509"/>
      <c r="BU3509"/>
      <c r="BV3509"/>
      <c r="BW3509"/>
      <c r="BX3509"/>
      <c r="BY3509"/>
      <c r="BZ3509"/>
      <c r="CA3509"/>
      <c r="CB3509"/>
      <c r="CC3509"/>
      <c r="CD3509"/>
      <c r="CE3509"/>
      <c r="CF3509"/>
      <c r="CG3509"/>
      <c r="CH3509"/>
      <c r="CI3509"/>
      <c r="CJ3509"/>
      <c r="CK3509"/>
      <c r="CL3509"/>
      <c r="CM3509"/>
      <c r="CN3509"/>
      <c r="CO3509"/>
      <c r="CP3509"/>
      <c r="CQ3509"/>
      <c r="CR3509"/>
      <c r="CS3509"/>
      <c r="CT3509"/>
      <c r="CU3509"/>
      <c r="CV3509"/>
    </row>
    <row r="3510" spans="10:100" x14ac:dyDescent="0.25">
      <c r="J3510"/>
      <c r="K3510"/>
      <c r="L3510"/>
      <c r="M3510"/>
      <c r="N3510"/>
      <c r="O3510"/>
      <c r="P3510"/>
      <c r="Q3510"/>
      <c r="R3510"/>
      <c r="S3510"/>
      <c r="T3510"/>
      <c r="U3510"/>
      <c r="V3510"/>
      <c r="W3510"/>
      <c r="X3510"/>
      <c r="Y3510"/>
      <c r="Z3510"/>
      <c r="AA3510"/>
      <c r="AB3510"/>
      <c r="AC3510"/>
      <c r="AD3510"/>
      <c r="AE3510"/>
      <c r="AF3510"/>
      <c r="AG3510"/>
      <c r="AH3510"/>
      <c r="AI3510"/>
      <c r="AJ3510"/>
      <c r="AK3510"/>
      <c r="AL3510"/>
      <c r="AM3510"/>
      <c r="AN3510"/>
      <c r="AO3510"/>
      <c r="AP3510"/>
      <c r="AQ3510"/>
      <c r="AR3510"/>
      <c r="AS3510"/>
      <c r="AT3510"/>
      <c r="AU3510"/>
      <c r="AV3510"/>
      <c r="AW3510"/>
      <c r="AX3510"/>
      <c r="AY3510"/>
      <c r="AZ3510"/>
      <c r="BA3510"/>
      <c r="BB3510"/>
      <c r="BC3510"/>
      <c r="BD3510"/>
      <c r="BE3510"/>
      <c r="BF3510"/>
      <c r="BG3510"/>
      <c r="BH3510"/>
      <c r="BI3510"/>
      <c r="BJ3510"/>
      <c r="BK3510"/>
      <c r="BL3510"/>
      <c r="BM3510"/>
      <c r="BN3510"/>
      <c r="BO3510"/>
      <c r="BP3510"/>
      <c r="BQ3510"/>
      <c r="BR3510"/>
      <c r="BS3510"/>
      <c r="BT3510"/>
      <c r="BU3510"/>
      <c r="BV3510"/>
      <c r="BW3510"/>
      <c r="BX3510"/>
      <c r="BY3510"/>
      <c r="BZ3510"/>
      <c r="CA3510"/>
      <c r="CB3510"/>
      <c r="CC3510"/>
      <c r="CD3510"/>
      <c r="CE3510"/>
      <c r="CF3510"/>
      <c r="CG3510"/>
      <c r="CH3510"/>
      <c r="CI3510"/>
      <c r="CJ3510"/>
      <c r="CK3510"/>
      <c r="CL3510"/>
      <c r="CM3510"/>
      <c r="CN3510"/>
      <c r="CO3510"/>
      <c r="CP3510"/>
      <c r="CQ3510"/>
      <c r="CR3510"/>
      <c r="CS3510"/>
      <c r="CT3510"/>
      <c r="CU3510"/>
      <c r="CV3510"/>
    </row>
    <row r="3511" spans="10:100" x14ac:dyDescent="0.25">
      <c r="J3511"/>
      <c r="K3511"/>
      <c r="L3511"/>
      <c r="M3511"/>
      <c r="N3511"/>
      <c r="O3511"/>
      <c r="P3511"/>
      <c r="Q3511"/>
      <c r="R3511"/>
      <c r="S3511"/>
      <c r="T3511"/>
      <c r="U3511"/>
      <c r="V3511"/>
      <c r="W3511"/>
      <c r="X3511"/>
      <c r="Y3511"/>
      <c r="Z3511"/>
      <c r="AA3511"/>
      <c r="AB3511"/>
      <c r="AC3511"/>
      <c r="AD3511"/>
      <c r="AE3511"/>
      <c r="AF3511"/>
      <c r="AG3511"/>
      <c r="AH3511"/>
      <c r="AI3511"/>
      <c r="AJ3511"/>
      <c r="AK3511"/>
      <c r="AL3511"/>
      <c r="AM3511"/>
      <c r="AN3511"/>
      <c r="AO3511"/>
      <c r="AP3511"/>
      <c r="AQ3511"/>
      <c r="AR3511"/>
      <c r="AS3511"/>
      <c r="AT3511"/>
      <c r="AU3511"/>
      <c r="AV3511"/>
      <c r="AW3511"/>
      <c r="AX3511"/>
      <c r="AY3511"/>
      <c r="AZ3511"/>
      <c r="BA3511"/>
      <c r="BB3511"/>
      <c r="BC3511"/>
      <c r="BD3511"/>
      <c r="BE3511"/>
      <c r="BF3511"/>
      <c r="BG3511"/>
      <c r="BH3511"/>
      <c r="BI3511"/>
      <c r="BJ3511"/>
      <c r="BK3511"/>
      <c r="BL3511"/>
      <c r="BM3511"/>
      <c r="BN3511"/>
      <c r="BO3511"/>
      <c r="BP3511"/>
      <c r="BQ3511"/>
      <c r="BR3511"/>
      <c r="BS3511"/>
      <c r="BT3511"/>
      <c r="BU3511"/>
      <c r="BV3511"/>
      <c r="BW3511"/>
      <c r="BX3511"/>
      <c r="BY3511"/>
      <c r="BZ3511"/>
      <c r="CA3511"/>
      <c r="CB3511"/>
      <c r="CC3511"/>
      <c r="CD3511"/>
      <c r="CE3511"/>
      <c r="CF3511"/>
      <c r="CG3511"/>
      <c r="CH3511"/>
      <c r="CI3511"/>
      <c r="CJ3511"/>
      <c r="CK3511"/>
      <c r="CL3511"/>
      <c r="CM3511"/>
      <c r="CN3511"/>
      <c r="CO3511"/>
      <c r="CP3511"/>
      <c r="CQ3511"/>
      <c r="CR3511"/>
      <c r="CS3511"/>
      <c r="CT3511"/>
      <c r="CU3511"/>
      <c r="CV3511"/>
    </row>
    <row r="3512" spans="10:100" x14ac:dyDescent="0.25">
      <c r="J3512"/>
      <c r="K3512"/>
      <c r="L3512"/>
      <c r="M3512"/>
      <c r="N3512"/>
      <c r="O3512"/>
      <c r="P3512"/>
      <c r="Q3512"/>
      <c r="R3512"/>
      <c r="S3512"/>
      <c r="T3512"/>
      <c r="U3512"/>
      <c r="V3512"/>
      <c r="W3512"/>
      <c r="X3512"/>
      <c r="Y3512"/>
      <c r="Z3512"/>
      <c r="AA3512"/>
      <c r="AB3512"/>
      <c r="AC3512"/>
      <c r="AD3512"/>
      <c r="AE3512"/>
      <c r="AF3512"/>
      <c r="AG3512"/>
      <c r="AH3512"/>
      <c r="AI3512"/>
      <c r="AJ3512"/>
      <c r="AK3512"/>
      <c r="AL3512"/>
      <c r="AM3512"/>
      <c r="AN3512"/>
      <c r="AO3512"/>
      <c r="AP3512"/>
      <c r="AQ3512"/>
      <c r="AR3512"/>
      <c r="AS3512"/>
      <c r="AT3512"/>
      <c r="AU3512"/>
      <c r="AV3512"/>
      <c r="AW3512"/>
      <c r="AX3512"/>
      <c r="AY3512"/>
      <c r="AZ3512"/>
      <c r="BA3512"/>
      <c r="BB3512"/>
      <c r="BC3512"/>
      <c r="BD3512"/>
      <c r="BE3512"/>
      <c r="BF3512"/>
      <c r="BG3512"/>
      <c r="BH3512"/>
      <c r="BI3512"/>
      <c r="BJ3512"/>
      <c r="BK3512"/>
      <c r="BL3512"/>
      <c r="BM3512"/>
      <c r="BN3512"/>
      <c r="BO3512"/>
      <c r="BP3512"/>
      <c r="BQ3512"/>
      <c r="BR3512"/>
      <c r="BS3512"/>
      <c r="BT3512"/>
      <c r="BU3512"/>
      <c r="BV3512"/>
      <c r="BW3512"/>
      <c r="BX3512"/>
      <c r="BY3512"/>
      <c r="BZ3512"/>
      <c r="CA3512"/>
      <c r="CB3512"/>
      <c r="CC3512"/>
      <c r="CD3512"/>
      <c r="CE3512"/>
      <c r="CF3512"/>
      <c r="CG3512"/>
      <c r="CH3512"/>
      <c r="CI3512"/>
      <c r="CJ3512"/>
      <c r="CK3512"/>
      <c r="CL3512"/>
      <c r="CM3512"/>
      <c r="CN3512"/>
      <c r="CO3512"/>
      <c r="CP3512"/>
      <c r="CQ3512"/>
      <c r="CR3512"/>
      <c r="CS3512"/>
      <c r="CT3512"/>
      <c r="CU3512"/>
      <c r="CV3512"/>
    </row>
    <row r="3513" spans="10:100" x14ac:dyDescent="0.25">
      <c r="J3513"/>
      <c r="K3513"/>
      <c r="L3513"/>
      <c r="M3513"/>
      <c r="N3513"/>
      <c r="O3513"/>
      <c r="P3513"/>
      <c r="Q3513"/>
      <c r="R3513"/>
      <c r="S3513"/>
      <c r="T3513"/>
      <c r="U3513"/>
      <c r="V3513"/>
      <c r="W3513"/>
      <c r="X3513"/>
      <c r="Y3513"/>
      <c r="Z3513"/>
      <c r="AA3513"/>
      <c r="AB3513"/>
      <c r="AC3513"/>
      <c r="AD3513"/>
      <c r="AE3513"/>
      <c r="AF3513"/>
      <c r="AG3513"/>
      <c r="AH3513"/>
      <c r="AI3513"/>
      <c r="AJ3513"/>
      <c r="AK3513"/>
      <c r="AL3513"/>
      <c r="AM3513"/>
      <c r="AN3513"/>
      <c r="AO3513"/>
      <c r="AP3513"/>
      <c r="AQ3513"/>
      <c r="AR3513"/>
      <c r="AS3513"/>
      <c r="AT3513"/>
      <c r="AU3513"/>
      <c r="AV3513"/>
      <c r="AW3513"/>
      <c r="AX3513"/>
      <c r="AY3513"/>
      <c r="AZ3513"/>
      <c r="BA3513"/>
      <c r="BB3513"/>
      <c r="BC3513"/>
      <c r="BD3513"/>
      <c r="BE3513"/>
      <c r="BF3513"/>
      <c r="BG3513"/>
      <c r="BH3513"/>
      <c r="BI3513"/>
      <c r="BJ3513"/>
      <c r="BK3513"/>
      <c r="BL3513"/>
      <c r="BM3513"/>
      <c r="BN3513"/>
      <c r="BO3513"/>
      <c r="BP3513"/>
      <c r="BQ3513"/>
      <c r="BR3513"/>
      <c r="BS3513"/>
      <c r="BT3513"/>
      <c r="BU3513"/>
      <c r="BV3513"/>
      <c r="BW3513"/>
      <c r="BX3513"/>
      <c r="BY3513"/>
      <c r="BZ3513"/>
      <c r="CA3513"/>
      <c r="CB3513"/>
      <c r="CC3513"/>
      <c r="CD3513"/>
      <c r="CE3513"/>
      <c r="CF3513"/>
      <c r="CG3513"/>
      <c r="CH3513"/>
      <c r="CI3513"/>
      <c r="CJ3513"/>
      <c r="CK3513"/>
      <c r="CL3513"/>
      <c r="CM3513"/>
      <c r="CN3513"/>
      <c r="CO3513"/>
      <c r="CP3513"/>
      <c r="CQ3513"/>
      <c r="CR3513"/>
      <c r="CS3513"/>
      <c r="CT3513"/>
      <c r="CU3513"/>
      <c r="CV3513"/>
    </row>
    <row r="3514" spans="10:100" x14ac:dyDescent="0.25">
      <c r="J3514"/>
      <c r="K3514"/>
      <c r="L3514"/>
      <c r="M3514"/>
      <c r="N3514"/>
      <c r="O3514"/>
      <c r="P3514"/>
      <c r="Q3514"/>
      <c r="R3514"/>
      <c r="S3514"/>
      <c r="T3514"/>
      <c r="U3514"/>
      <c r="V3514"/>
      <c r="W3514"/>
      <c r="X3514"/>
      <c r="Y3514"/>
      <c r="Z3514"/>
      <c r="AA3514"/>
      <c r="AB3514"/>
      <c r="AC3514"/>
      <c r="AD3514"/>
      <c r="AE3514"/>
      <c r="AF3514"/>
      <c r="AG3514"/>
      <c r="AH3514"/>
      <c r="AI3514"/>
      <c r="AJ3514"/>
      <c r="AK3514"/>
      <c r="AL3514"/>
      <c r="AM3514"/>
      <c r="AN3514"/>
      <c r="AO3514"/>
      <c r="AP3514"/>
      <c r="AQ3514"/>
      <c r="AR3514"/>
      <c r="AS3514"/>
      <c r="AT3514"/>
      <c r="AU3514"/>
      <c r="AV3514"/>
      <c r="AW3514"/>
      <c r="AX3514"/>
      <c r="AY3514"/>
      <c r="AZ3514"/>
      <c r="BA3514"/>
      <c r="BB3514"/>
      <c r="BC3514"/>
      <c r="BD3514"/>
      <c r="BE3514"/>
      <c r="BF3514"/>
      <c r="BG3514"/>
      <c r="BH3514"/>
      <c r="BI3514"/>
      <c r="BJ3514"/>
      <c r="BK3514"/>
      <c r="BL3514"/>
      <c r="BM3514"/>
      <c r="BN3514"/>
      <c r="BO3514"/>
      <c r="BP3514"/>
      <c r="BQ3514"/>
      <c r="BR3514"/>
      <c r="BS3514"/>
      <c r="BT3514"/>
      <c r="BU3514"/>
      <c r="BV3514"/>
      <c r="BW3514"/>
      <c r="BX3514"/>
      <c r="BY3514"/>
      <c r="BZ3514"/>
      <c r="CA3514"/>
      <c r="CB3514"/>
      <c r="CC3514"/>
      <c r="CD3514"/>
      <c r="CE3514"/>
      <c r="CF3514"/>
      <c r="CG3514"/>
      <c r="CH3514"/>
      <c r="CI3514"/>
      <c r="CJ3514"/>
      <c r="CK3514"/>
      <c r="CL3514"/>
      <c r="CM3514"/>
      <c r="CN3514"/>
      <c r="CO3514"/>
      <c r="CP3514"/>
      <c r="CQ3514"/>
      <c r="CR3514"/>
      <c r="CS3514"/>
      <c r="CT3514"/>
      <c r="CU3514"/>
      <c r="CV3514"/>
    </row>
    <row r="3515" spans="10:100" x14ac:dyDescent="0.25">
      <c r="J3515"/>
      <c r="K3515"/>
      <c r="L3515"/>
      <c r="M3515"/>
      <c r="N3515"/>
      <c r="O3515"/>
      <c r="P3515"/>
      <c r="Q3515"/>
      <c r="R3515"/>
      <c r="S3515"/>
      <c r="T3515"/>
      <c r="U3515"/>
      <c r="V3515"/>
      <c r="W3515"/>
      <c r="X3515"/>
      <c r="Y3515"/>
      <c r="Z3515"/>
      <c r="AA3515"/>
      <c r="AB3515"/>
      <c r="AC3515"/>
      <c r="AD3515"/>
      <c r="AE3515"/>
      <c r="AF3515"/>
      <c r="AG3515"/>
      <c r="AH3515"/>
      <c r="AI3515"/>
      <c r="AJ3515"/>
      <c r="AK3515"/>
      <c r="AL3515"/>
      <c r="AM3515"/>
      <c r="AN3515"/>
      <c r="AO3515"/>
      <c r="AP3515"/>
      <c r="AQ3515"/>
      <c r="AR3515"/>
      <c r="AS3515"/>
      <c r="AT3515"/>
      <c r="AU3515"/>
      <c r="AV3515"/>
      <c r="AW3515"/>
      <c r="AX3515"/>
      <c r="AY3515"/>
      <c r="AZ3515"/>
      <c r="BA3515"/>
      <c r="BB3515"/>
      <c r="BC3515"/>
      <c r="BD3515"/>
      <c r="BE3515"/>
      <c r="BF3515"/>
      <c r="BG3515"/>
      <c r="BH3515"/>
      <c r="BI3515"/>
      <c r="BJ3515"/>
      <c r="BK3515"/>
      <c r="BL3515"/>
      <c r="BM3515"/>
      <c r="BN3515"/>
      <c r="BO3515"/>
      <c r="BP3515"/>
      <c r="BQ3515"/>
      <c r="BR3515"/>
      <c r="BS3515"/>
      <c r="BT3515"/>
      <c r="BU3515"/>
      <c r="BV3515"/>
      <c r="BW3515"/>
      <c r="BX3515"/>
      <c r="BY3515"/>
      <c r="BZ3515"/>
      <c r="CA3515"/>
      <c r="CB3515"/>
      <c r="CC3515"/>
      <c r="CD3515"/>
      <c r="CE3515"/>
      <c r="CF3515"/>
      <c r="CG3515"/>
      <c r="CH3515"/>
      <c r="CI3515"/>
      <c r="CJ3515"/>
      <c r="CK3515"/>
      <c r="CL3515"/>
      <c r="CM3515"/>
      <c r="CN3515"/>
      <c r="CO3515"/>
      <c r="CP3515"/>
      <c r="CQ3515"/>
      <c r="CR3515"/>
      <c r="CS3515"/>
      <c r="CT3515"/>
      <c r="CU3515"/>
      <c r="CV3515"/>
    </row>
    <row r="3516" spans="10:100" x14ac:dyDescent="0.25">
      <c r="J3516"/>
      <c r="K3516"/>
      <c r="L3516"/>
      <c r="M3516"/>
      <c r="N3516"/>
      <c r="O3516"/>
      <c r="P3516"/>
      <c r="Q3516"/>
      <c r="R3516"/>
      <c r="S3516"/>
      <c r="T3516"/>
      <c r="U3516"/>
      <c r="V3516"/>
      <c r="W3516"/>
      <c r="X3516"/>
      <c r="Y3516"/>
      <c r="Z3516"/>
      <c r="AA3516"/>
      <c r="AB3516"/>
      <c r="AC3516"/>
      <c r="AD3516"/>
      <c r="AE3516"/>
      <c r="AF3516"/>
      <c r="AG3516"/>
      <c r="AH3516"/>
      <c r="AI3516"/>
      <c r="AJ3516"/>
      <c r="AK3516"/>
      <c r="AL3516"/>
      <c r="AM3516"/>
      <c r="AN3516"/>
      <c r="AO3516"/>
      <c r="AP3516"/>
      <c r="AQ3516"/>
      <c r="AR3516"/>
      <c r="AS3516"/>
      <c r="AT3516"/>
      <c r="AU3516"/>
      <c r="AV3516"/>
      <c r="AW3516"/>
      <c r="AX3516"/>
      <c r="AY3516"/>
      <c r="AZ3516"/>
      <c r="BA3516"/>
      <c r="BB3516"/>
      <c r="BC3516"/>
      <c r="BD3516"/>
      <c r="BE3516"/>
      <c r="BF3516"/>
      <c r="BG3516"/>
      <c r="BH3516"/>
      <c r="BI3516"/>
      <c r="BJ3516"/>
      <c r="BK3516"/>
      <c r="BL3516"/>
      <c r="BM3516"/>
      <c r="BN3516"/>
      <c r="BO3516"/>
      <c r="BP3516"/>
      <c r="BQ3516"/>
      <c r="BR3516"/>
      <c r="BS3516"/>
      <c r="BT3516"/>
      <c r="BU3516"/>
      <c r="BV3516"/>
      <c r="BW3516"/>
      <c r="BX3516"/>
      <c r="BY3516"/>
      <c r="BZ3516"/>
      <c r="CA3516"/>
      <c r="CB3516"/>
      <c r="CC3516"/>
      <c r="CD3516"/>
      <c r="CE3516"/>
      <c r="CF3516"/>
      <c r="CG3516"/>
      <c r="CH3516"/>
      <c r="CI3516"/>
      <c r="CJ3516"/>
      <c r="CK3516"/>
      <c r="CL3516"/>
      <c r="CM3516"/>
      <c r="CN3516"/>
      <c r="CO3516"/>
      <c r="CP3516"/>
      <c r="CQ3516"/>
      <c r="CR3516"/>
      <c r="CS3516"/>
      <c r="CT3516"/>
      <c r="CU3516"/>
      <c r="CV3516"/>
    </row>
    <row r="3517" spans="10:100" x14ac:dyDescent="0.25">
      <c r="J3517"/>
      <c r="K3517"/>
      <c r="L3517"/>
      <c r="M3517"/>
      <c r="N3517"/>
      <c r="O3517"/>
      <c r="P3517"/>
      <c r="Q3517"/>
      <c r="R3517"/>
      <c r="S3517"/>
      <c r="T3517"/>
      <c r="U3517"/>
      <c r="V3517"/>
      <c r="W3517"/>
      <c r="X3517"/>
      <c r="Y3517"/>
      <c r="Z3517"/>
      <c r="AA3517"/>
      <c r="AB3517"/>
      <c r="AC3517"/>
      <c r="AD3517"/>
      <c r="AE3517"/>
      <c r="AF3517"/>
      <c r="AG3517"/>
      <c r="AH3517"/>
      <c r="AI3517"/>
      <c r="AJ3517"/>
      <c r="AK3517"/>
      <c r="AL3517"/>
      <c r="AM3517"/>
      <c r="AN3517"/>
      <c r="AO3517"/>
      <c r="AP3517"/>
      <c r="AQ3517"/>
      <c r="AR3517"/>
      <c r="AS3517"/>
      <c r="AT3517"/>
      <c r="AU3517"/>
      <c r="AV3517"/>
      <c r="AW3517"/>
      <c r="AX3517"/>
      <c r="AY3517"/>
      <c r="AZ3517"/>
      <c r="BA3517"/>
      <c r="BB3517"/>
      <c r="BC3517"/>
      <c r="BD3517"/>
      <c r="BE3517"/>
      <c r="BF3517"/>
      <c r="BG3517"/>
      <c r="BH3517"/>
      <c r="BI3517"/>
      <c r="BJ3517"/>
      <c r="BK3517"/>
      <c r="BL3517"/>
      <c r="BM3517"/>
      <c r="BN3517"/>
      <c r="BO3517"/>
      <c r="BP3517"/>
      <c r="BQ3517"/>
      <c r="BR3517"/>
      <c r="BS3517"/>
      <c r="BT3517"/>
      <c r="BU3517"/>
      <c r="BV3517"/>
      <c r="BW3517"/>
      <c r="BX3517"/>
      <c r="BY3517"/>
      <c r="BZ3517"/>
      <c r="CA3517"/>
      <c r="CB3517"/>
      <c r="CC3517"/>
      <c r="CD3517"/>
      <c r="CE3517"/>
      <c r="CF3517"/>
      <c r="CG3517"/>
      <c r="CH3517"/>
      <c r="CI3517"/>
      <c r="CJ3517"/>
      <c r="CK3517"/>
      <c r="CL3517"/>
      <c r="CM3517"/>
      <c r="CN3517"/>
      <c r="CO3517"/>
      <c r="CP3517"/>
      <c r="CQ3517"/>
      <c r="CR3517"/>
      <c r="CS3517"/>
      <c r="CT3517"/>
      <c r="CU3517"/>
      <c r="CV3517"/>
    </row>
    <row r="3518" spans="10:100" x14ac:dyDescent="0.25">
      <c r="J3518"/>
      <c r="K3518"/>
      <c r="L3518"/>
      <c r="M3518"/>
      <c r="N3518"/>
      <c r="O3518"/>
      <c r="P3518"/>
      <c r="Q3518"/>
      <c r="R3518"/>
      <c r="S3518"/>
      <c r="T3518"/>
      <c r="U3518"/>
      <c r="V3518"/>
      <c r="W3518"/>
      <c r="X3518"/>
      <c r="Y3518"/>
      <c r="Z3518"/>
      <c r="AA3518"/>
      <c r="AB3518"/>
      <c r="AC3518"/>
      <c r="AD3518"/>
      <c r="AE3518"/>
      <c r="AF3518"/>
      <c r="AG3518"/>
      <c r="AH3518"/>
      <c r="AI3518"/>
      <c r="AJ3518"/>
      <c r="AK3518"/>
      <c r="AL3518"/>
      <c r="AM3518"/>
      <c r="AN3518"/>
      <c r="AO3518"/>
      <c r="AP3518"/>
      <c r="AQ3518"/>
      <c r="AR3518"/>
      <c r="AS3518"/>
      <c r="AT3518"/>
      <c r="AU3518"/>
      <c r="AV3518"/>
      <c r="AW3518"/>
      <c r="AX3518"/>
      <c r="AY3518"/>
      <c r="AZ3518"/>
      <c r="BA3518"/>
      <c r="BB3518"/>
      <c r="BC3518"/>
      <c r="BD3518"/>
      <c r="BE3518"/>
      <c r="BF3518"/>
      <c r="BG3518"/>
      <c r="BH3518"/>
      <c r="BI3518"/>
      <c r="BJ3518"/>
      <c r="BK3518"/>
      <c r="BL3518"/>
      <c r="BM3518"/>
      <c r="BN3518"/>
      <c r="BO3518"/>
      <c r="BP3518"/>
      <c r="BQ3518"/>
      <c r="BR3518"/>
      <c r="BS3518"/>
      <c r="BT3518"/>
      <c r="BU3518"/>
      <c r="BV3518"/>
      <c r="BW3518"/>
      <c r="BX3518"/>
      <c r="BY3518"/>
      <c r="BZ3518"/>
      <c r="CA3518"/>
      <c r="CB3518"/>
      <c r="CC3518"/>
      <c r="CD3518"/>
      <c r="CE3518"/>
      <c r="CF3518"/>
      <c r="CG3518"/>
      <c r="CH3518"/>
      <c r="CI3518"/>
      <c r="CJ3518"/>
      <c r="CK3518"/>
      <c r="CL3518"/>
      <c r="CM3518"/>
      <c r="CN3518"/>
      <c r="CO3518"/>
      <c r="CP3518"/>
      <c r="CQ3518"/>
      <c r="CR3518"/>
      <c r="CS3518"/>
      <c r="CT3518"/>
      <c r="CU3518"/>
      <c r="CV3518"/>
    </row>
    <row r="3519" spans="10:100" x14ac:dyDescent="0.25">
      <c r="J3519"/>
      <c r="K3519"/>
      <c r="L3519"/>
      <c r="M3519"/>
      <c r="N3519"/>
      <c r="O3519"/>
      <c r="P3519"/>
      <c r="Q3519"/>
      <c r="R3519"/>
      <c r="S3519"/>
      <c r="T3519"/>
      <c r="U3519"/>
      <c r="V3519"/>
      <c r="W3519"/>
      <c r="X3519"/>
      <c r="Y3519"/>
      <c r="Z3519"/>
      <c r="AA3519"/>
      <c r="AB3519"/>
      <c r="AC3519"/>
      <c r="AD3519"/>
      <c r="AE3519"/>
      <c r="AF3519"/>
      <c r="AG3519"/>
      <c r="AH3519"/>
      <c r="AI3519"/>
      <c r="AJ3519"/>
      <c r="AK3519"/>
      <c r="AL3519"/>
      <c r="AM3519"/>
      <c r="AN3519"/>
      <c r="AO3519"/>
      <c r="AP3519"/>
      <c r="AQ3519"/>
      <c r="AR3519"/>
      <c r="AS3519"/>
      <c r="AT3519"/>
      <c r="AU3519"/>
      <c r="AV3519"/>
      <c r="AW3519"/>
      <c r="AX3519"/>
      <c r="AY3519"/>
      <c r="AZ3519"/>
      <c r="BA3519"/>
      <c r="BB3519"/>
      <c r="BC3519"/>
      <c r="BD3519"/>
      <c r="BE3519"/>
      <c r="BF3519"/>
      <c r="BG3519"/>
      <c r="BH3519"/>
      <c r="BI3519"/>
      <c r="BJ3519"/>
      <c r="BK3519"/>
      <c r="BL3519"/>
      <c r="BM3519"/>
      <c r="BN3519"/>
      <c r="BO3519"/>
      <c r="BP3519"/>
      <c r="BQ3519"/>
      <c r="BR3519"/>
      <c r="BS3519"/>
      <c r="BT3519"/>
      <c r="BU3519"/>
      <c r="BV3519"/>
      <c r="BW3519"/>
      <c r="BX3519"/>
      <c r="BY3519"/>
      <c r="BZ3519"/>
      <c r="CA3519"/>
      <c r="CB3519"/>
      <c r="CC3519"/>
      <c r="CD3519"/>
      <c r="CE3519"/>
      <c r="CF3519"/>
      <c r="CG3519"/>
      <c r="CH3519"/>
      <c r="CI3519"/>
      <c r="CJ3519"/>
      <c r="CK3519"/>
      <c r="CL3519"/>
      <c r="CM3519"/>
      <c r="CN3519"/>
      <c r="CO3519"/>
      <c r="CP3519"/>
      <c r="CQ3519"/>
      <c r="CR3519"/>
      <c r="CS3519"/>
      <c r="CT3519"/>
      <c r="CU3519"/>
      <c r="CV3519"/>
    </row>
    <row r="3520" spans="10:100" x14ac:dyDescent="0.25">
      <c r="J3520"/>
      <c r="K3520"/>
      <c r="L3520"/>
      <c r="M3520"/>
      <c r="N3520"/>
      <c r="O3520"/>
      <c r="P3520"/>
      <c r="Q3520"/>
      <c r="R3520"/>
      <c r="S3520"/>
      <c r="T3520"/>
      <c r="U3520"/>
      <c r="V3520"/>
      <c r="W3520"/>
      <c r="X3520"/>
      <c r="Y3520"/>
      <c r="Z3520"/>
      <c r="AA3520"/>
      <c r="AB3520"/>
      <c r="AC3520"/>
      <c r="AD3520"/>
      <c r="AE3520"/>
      <c r="AF3520"/>
      <c r="AG3520"/>
      <c r="AH3520"/>
      <c r="AI3520"/>
      <c r="AJ3520"/>
      <c r="AK3520"/>
      <c r="AL3520"/>
      <c r="AM3520"/>
      <c r="AN3520"/>
      <c r="AO3520"/>
      <c r="AP3520"/>
      <c r="AQ3520"/>
      <c r="AR3520"/>
      <c r="AS3520"/>
      <c r="AT3520"/>
      <c r="AU3520"/>
      <c r="AV3520"/>
      <c r="AW3520"/>
      <c r="AX3520"/>
      <c r="AY3520"/>
      <c r="AZ3520"/>
      <c r="BA3520"/>
      <c r="BB3520"/>
      <c r="BC3520"/>
      <c r="BD3520"/>
      <c r="BE3520"/>
      <c r="BF3520"/>
      <c r="BG3520"/>
      <c r="BH3520"/>
      <c r="BI3520"/>
      <c r="BJ3520"/>
      <c r="BK3520"/>
      <c r="BL3520"/>
      <c r="BM3520"/>
      <c r="BN3520"/>
      <c r="BO3520"/>
      <c r="BP3520"/>
      <c r="BQ3520"/>
      <c r="BR3520"/>
      <c r="BS3520"/>
      <c r="BT3520"/>
      <c r="BU3520"/>
      <c r="BV3520"/>
      <c r="BW3520"/>
      <c r="BX3520"/>
      <c r="BY3520"/>
      <c r="BZ3520"/>
      <c r="CA3520"/>
      <c r="CB3520"/>
      <c r="CC3520"/>
      <c r="CD3520"/>
      <c r="CE3520"/>
      <c r="CF3520"/>
      <c r="CG3520"/>
      <c r="CH3520"/>
      <c r="CI3520"/>
      <c r="CJ3520"/>
      <c r="CK3520"/>
      <c r="CL3520"/>
      <c r="CM3520"/>
      <c r="CN3520"/>
      <c r="CO3520"/>
      <c r="CP3520"/>
      <c r="CQ3520"/>
      <c r="CR3520"/>
      <c r="CS3520"/>
      <c r="CT3520"/>
      <c r="CU3520"/>
      <c r="CV3520"/>
    </row>
    <row r="3521" spans="10:100" x14ac:dyDescent="0.25">
      <c r="J3521"/>
      <c r="K3521"/>
      <c r="L3521"/>
      <c r="M3521"/>
      <c r="N3521"/>
      <c r="O3521"/>
      <c r="P3521"/>
      <c r="Q3521"/>
      <c r="R3521"/>
      <c r="S3521"/>
      <c r="T3521"/>
      <c r="U3521"/>
      <c r="V3521"/>
      <c r="W3521"/>
      <c r="X3521"/>
      <c r="Y3521"/>
      <c r="Z3521"/>
      <c r="AA3521"/>
      <c r="AB3521"/>
      <c r="AC3521"/>
      <c r="AD3521"/>
      <c r="AE3521"/>
      <c r="AF3521"/>
      <c r="AG3521"/>
      <c r="AH3521"/>
      <c r="AI3521"/>
      <c r="AJ3521"/>
      <c r="AK3521"/>
      <c r="AL3521"/>
      <c r="AM3521"/>
      <c r="AN3521"/>
      <c r="AO3521"/>
      <c r="AP3521"/>
      <c r="AQ3521"/>
      <c r="AR3521"/>
      <c r="AS3521"/>
      <c r="AT3521"/>
      <c r="AU3521"/>
      <c r="AV3521"/>
      <c r="AW3521"/>
      <c r="AX3521"/>
      <c r="AY3521"/>
      <c r="AZ3521"/>
      <c r="BA3521"/>
      <c r="BB3521"/>
      <c r="BC3521"/>
      <c r="BD3521"/>
      <c r="BE3521"/>
      <c r="BF3521"/>
      <c r="BG3521"/>
      <c r="BH3521"/>
      <c r="BI3521"/>
      <c r="BJ3521"/>
      <c r="BK3521"/>
      <c r="BL3521"/>
      <c r="BM3521"/>
      <c r="BN3521"/>
      <c r="BO3521"/>
      <c r="BP3521"/>
      <c r="BQ3521"/>
      <c r="BR3521"/>
      <c r="BS3521"/>
      <c r="BT3521"/>
      <c r="BU3521"/>
      <c r="BV3521"/>
      <c r="BW3521"/>
      <c r="BX3521"/>
      <c r="BY3521"/>
      <c r="BZ3521"/>
      <c r="CA3521"/>
      <c r="CB3521"/>
      <c r="CC3521"/>
      <c r="CD3521"/>
      <c r="CE3521"/>
      <c r="CF3521"/>
      <c r="CG3521"/>
      <c r="CH3521"/>
      <c r="CI3521"/>
      <c r="CJ3521"/>
      <c r="CK3521"/>
      <c r="CL3521"/>
      <c r="CM3521"/>
      <c r="CN3521"/>
      <c r="CO3521"/>
      <c r="CP3521"/>
      <c r="CQ3521"/>
      <c r="CR3521"/>
      <c r="CS3521"/>
      <c r="CT3521"/>
      <c r="CU3521"/>
      <c r="CV3521"/>
    </row>
    <row r="3522" spans="10:100" x14ac:dyDescent="0.25">
      <c r="J3522"/>
      <c r="K3522"/>
      <c r="L3522"/>
      <c r="M3522"/>
      <c r="N3522"/>
      <c r="O3522"/>
      <c r="P3522"/>
      <c r="Q3522"/>
      <c r="R3522"/>
      <c r="S3522"/>
      <c r="T3522"/>
      <c r="U3522"/>
      <c r="V3522"/>
      <c r="W3522"/>
      <c r="X3522"/>
      <c r="Y3522"/>
      <c r="Z3522"/>
      <c r="AA3522"/>
      <c r="AB3522"/>
      <c r="AC3522"/>
      <c r="AD3522"/>
      <c r="AE3522"/>
      <c r="AF3522"/>
      <c r="AG3522"/>
      <c r="AH3522"/>
      <c r="AI3522"/>
      <c r="AJ3522"/>
      <c r="AK3522"/>
      <c r="AL3522"/>
      <c r="AM3522"/>
      <c r="AN3522"/>
      <c r="AO3522"/>
      <c r="AP3522"/>
      <c r="AQ3522"/>
      <c r="AR3522"/>
      <c r="AS3522"/>
      <c r="AT3522"/>
      <c r="AU3522"/>
      <c r="AV3522"/>
      <c r="AW3522"/>
      <c r="AX3522"/>
      <c r="AY3522"/>
      <c r="AZ3522"/>
      <c r="BA3522"/>
      <c r="BB3522"/>
      <c r="BC3522"/>
      <c r="BD3522"/>
      <c r="BE3522"/>
      <c r="BF3522"/>
      <c r="BG3522"/>
      <c r="BH3522"/>
      <c r="BI3522"/>
      <c r="BJ3522"/>
      <c r="BK3522"/>
      <c r="BL3522"/>
      <c r="BM3522"/>
      <c r="BN3522"/>
      <c r="BO3522"/>
      <c r="BP3522"/>
      <c r="BQ3522"/>
      <c r="BR3522"/>
      <c r="BS3522"/>
      <c r="BT3522"/>
      <c r="BU3522"/>
      <c r="BV3522"/>
      <c r="BW3522"/>
      <c r="BX3522"/>
      <c r="BY3522"/>
      <c r="BZ3522"/>
      <c r="CA3522"/>
      <c r="CB3522"/>
      <c r="CC3522"/>
      <c r="CD3522"/>
      <c r="CE3522"/>
      <c r="CF3522"/>
      <c r="CG3522"/>
      <c r="CH3522"/>
      <c r="CI3522"/>
      <c r="CJ3522"/>
      <c r="CK3522"/>
      <c r="CL3522"/>
      <c r="CM3522"/>
      <c r="CN3522"/>
      <c r="CO3522"/>
      <c r="CP3522"/>
      <c r="CQ3522"/>
      <c r="CR3522"/>
      <c r="CS3522"/>
      <c r="CT3522"/>
      <c r="CU3522"/>
      <c r="CV3522"/>
    </row>
    <row r="3523" spans="10:100" x14ac:dyDescent="0.25">
      <c r="J3523"/>
      <c r="K3523"/>
      <c r="L3523"/>
      <c r="M3523"/>
      <c r="N3523"/>
      <c r="O3523"/>
      <c r="P3523"/>
      <c r="Q3523"/>
      <c r="R3523"/>
      <c r="S3523"/>
      <c r="T3523"/>
      <c r="U3523"/>
      <c r="V3523"/>
      <c r="W3523"/>
      <c r="X3523"/>
      <c r="Y3523"/>
      <c r="Z3523"/>
      <c r="AA3523"/>
      <c r="AB3523"/>
      <c r="AC3523"/>
      <c r="AD3523"/>
      <c r="AE3523"/>
      <c r="AF3523"/>
      <c r="AG3523"/>
      <c r="AH3523"/>
      <c r="AI3523"/>
      <c r="AJ3523"/>
      <c r="AK3523"/>
      <c r="AL3523"/>
      <c r="AM3523"/>
      <c r="AN3523"/>
      <c r="AO3523"/>
      <c r="AP3523"/>
      <c r="AQ3523"/>
      <c r="AR3523"/>
      <c r="AS3523"/>
      <c r="AT3523"/>
      <c r="AU3523"/>
      <c r="AV3523"/>
      <c r="AW3523"/>
      <c r="AX3523"/>
      <c r="AY3523"/>
      <c r="AZ3523"/>
      <c r="BA3523"/>
      <c r="BB3523"/>
      <c r="BC3523"/>
      <c r="BD3523"/>
      <c r="BE3523"/>
      <c r="BF3523"/>
      <c r="BG3523"/>
      <c r="BH3523"/>
      <c r="BI3523"/>
      <c r="BJ3523"/>
      <c r="BK3523"/>
      <c r="BL3523"/>
      <c r="BM3523"/>
      <c r="BN3523"/>
      <c r="BO3523"/>
      <c r="BP3523"/>
      <c r="BQ3523"/>
      <c r="BR3523"/>
      <c r="BS3523"/>
      <c r="BT3523"/>
      <c r="BU3523"/>
      <c r="BV3523"/>
      <c r="BW3523"/>
      <c r="BX3523"/>
      <c r="BY3523"/>
      <c r="BZ3523"/>
      <c r="CA3523"/>
      <c r="CB3523"/>
      <c r="CC3523"/>
      <c r="CD3523"/>
      <c r="CE3523"/>
      <c r="CF3523"/>
      <c r="CG3523"/>
      <c r="CH3523"/>
      <c r="CI3523"/>
      <c r="CJ3523"/>
      <c r="CK3523"/>
      <c r="CL3523"/>
      <c r="CM3523"/>
      <c r="CN3523"/>
      <c r="CO3523"/>
      <c r="CP3523"/>
      <c r="CQ3523"/>
      <c r="CR3523"/>
      <c r="CS3523"/>
      <c r="CT3523"/>
      <c r="CU3523"/>
      <c r="CV3523"/>
    </row>
    <row r="3524" spans="10:100" x14ac:dyDescent="0.25">
      <c r="J3524"/>
      <c r="K3524"/>
      <c r="L3524"/>
      <c r="M3524"/>
      <c r="N3524"/>
      <c r="O3524"/>
      <c r="P3524"/>
      <c r="Q3524"/>
      <c r="R3524"/>
      <c r="S3524"/>
      <c r="T3524"/>
      <c r="U3524"/>
      <c r="V3524"/>
      <c r="W3524"/>
      <c r="X3524"/>
      <c r="Y3524"/>
      <c r="Z3524"/>
      <c r="AA3524"/>
      <c r="AB3524"/>
      <c r="AC3524"/>
      <c r="AD3524"/>
      <c r="AE3524"/>
      <c r="AF3524"/>
      <c r="AG3524"/>
      <c r="AH3524"/>
      <c r="AI3524"/>
      <c r="AJ3524"/>
      <c r="AK3524"/>
      <c r="AL3524"/>
      <c r="AM3524"/>
      <c r="AN3524"/>
      <c r="AO3524"/>
      <c r="AP3524"/>
      <c r="AQ3524"/>
      <c r="AR3524"/>
      <c r="AS3524"/>
      <c r="AT3524"/>
      <c r="AU3524"/>
      <c r="AV3524"/>
      <c r="AW3524"/>
      <c r="AX3524"/>
      <c r="AY3524"/>
      <c r="AZ3524"/>
      <c r="BA3524"/>
      <c r="BB3524"/>
      <c r="BC3524"/>
      <c r="BD3524"/>
      <c r="BE3524"/>
      <c r="BF3524"/>
      <c r="BG3524"/>
      <c r="BH3524"/>
      <c r="BI3524"/>
      <c r="BJ3524"/>
      <c r="BK3524"/>
      <c r="BL3524"/>
      <c r="BM3524"/>
      <c r="BN3524"/>
      <c r="BO3524"/>
      <c r="BP3524"/>
      <c r="BQ3524"/>
      <c r="BR3524"/>
      <c r="BS3524"/>
      <c r="BT3524"/>
      <c r="BU3524"/>
      <c r="BV3524"/>
      <c r="BW3524"/>
      <c r="BX3524"/>
      <c r="BY3524"/>
      <c r="BZ3524"/>
      <c r="CA3524"/>
      <c r="CB3524"/>
      <c r="CC3524"/>
      <c r="CD3524"/>
      <c r="CE3524"/>
      <c r="CF3524"/>
      <c r="CG3524"/>
      <c r="CH3524"/>
      <c r="CI3524"/>
      <c r="CJ3524"/>
      <c r="CK3524"/>
      <c r="CL3524"/>
      <c r="CM3524"/>
      <c r="CN3524"/>
      <c r="CO3524"/>
      <c r="CP3524"/>
      <c r="CQ3524"/>
      <c r="CR3524"/>
      <c r="CS3524"/>
      <c r="CT3524"/>
      <c r="CU3524"/>
      <c r="CV3524"/>
    </row>
    <row r="3525" spans="10:100" x14ac:dyDescent="0.25">
      <c r="J3525"/>
      <c r="K3525"/>
      <c r="L3525"/>
      <c r="M3525"/>
      <c r="N3525"/>
      <c r="O3525"/>
      <c r="P3525"/>
      <c r="Q3525"/>
      <c r="R3525"/>
      <c r="S3525"/>
      <c r="T3525"/>
      <c r="U3525"/>
      <c r="V3525"/>
      <c r="W3525"/>
      <c r="X3525"/>
      <c r="Y3525"/>
      <c r="Z3525"/>
      <c r="AA3525"/>
      <c r="AB3525"/>
      <c r="AC3525"/>
      <c r="AD3525"/>
      <c r="AE3525"/>
      <c r="AF3525"/>
      <c r="AG3525"/>
      <c r="AH3525"/>
      <c r="AI3525"/>
      <c r="AJ3525"/>
      <c r="AK3525"/>
      <c r="AL3525"/>
      <c r="AM3525"/>
      <c r="AN3525"/>
      <c r="AO3525"/>
      <c r="AP3525"/>
      <c r="AQ3525"/>
      <c r="AR3525"/>
      <c r="AS3525"/>
      <c r="AT3525"/>
      <c r="AU3525"/>
      <c r="AV3525"/>
      <c r="AW3525"/>
      <c r="AX3525"/>
      <c r="AY3525"/>
      <c r="AZ3525"/>
      <c r="BA3525"/>
      <c r="BB3525"/>
      <c r="BC3525"/>
      <c r="BD3525"/>
      <c r="BE3525"/>
      <c r="BF3525"/>
      <c r="BG3525"/>
      <c r="BH3525"/>
      <c r="BI3525"/>
      <c r="BJ3525"/>
      <c r="BK3525"/>
      <c r="BL3525"/>
      <c r="BM3525"/>
      <c r="BN3525"/>
      <c r="BO3525"/>
      <c r="BP3525"/>
      <c r="BQ3525"/>
      <c r="BR3525"/>
      <c r="BS3525"/>
      <c r="BT3525"/>
      <c r="BU3525"/>
      <c r="BV3525"/>
      <c r="BW3525"/>
      <c r="BX3525"/>
      <c r="BY3525"/>
      <c r="BZ3525"/>
      <c r="CA3525"/>
      <c r="CB3525"/>
      <c r="CC3525"/>
      <c r="CD3525"/>
      <c r="CE3525"/>
      <c r="CF3525"/>
      <c r="CG3525"/>
      <c r="CH3525"/>
      <c r="CI3525"/>
      <c r="CJ3525"/>
      <c r="CK3525"/>
      <c r="CL3525"/>
      <c r="CM3525"/>
      <c r="CN3525"/>
      <c r="CO3525"/>
      <c r="CP3525"/>
      <c r="CQ3525"/>
      <c r="CR3525"/>
      <c r="CS3525"/>
      <c r="CT3525"/>
      <c r="CU3525"/>
      <c r="CV3525"/>
    </row>
    <row r="3526" spans="10:100" x14ac:dyDescent="0.25">
      <c r="J3526"/>
      <c r="K3526"/>
      <c r="L3526"/>
      <c r="M3526"/>
      <c r="N3526"/>
      <c r="O3526"/>
      <c r="P3526"/>
      <c r="Q3526"/>
      <c r="R3526"/>
      <c r="S3526"/>
      <c r="T3526"/>
      <c r="U3526"/>
      <c r="V3526"/>
      <c r="W3526"/>
      <c r="X3526"/>
      <c r="Y3526"/>
      <c r="Z3526"/>
      <c r="AA3526"/>
      <c r="AB3526"/>
      <c r="AC3526"/>
      <c r="AD3526"/>
      <c r="AE3526"/>
      <c r="AF3526"/>
      <c r="AG3526"/>
      <c r="AH3526"/>
      <c r="AI3526"/>
      <c r="AJ3526"/>
      <c r="AK3526"/>
      <c r="AL3526"/>
      <c r="AM3526"/>
      <c r="AN3526"/>
      <c r="AO3526"/>
      <c r="AP3526"/>
      <c r="AQ3526"/>
      <c r="AR3526"/>
      <c r="AS3526"/>
      <c r="AT3526"/>
      <c r="AU3526"/>
      <c r="AV3526"/>
      <c r="AW3526"/>
      <c r="AX3526"/>
      <c r="AY3526"/>
      <c r="AZ3526"/>
      <c r="BA3526"/>
      <c r="BB3526"/>
      <c r="BC3526"/>
      <c r="BD3526"/>
      <c r="BE3526"/>
      <c r="BF3526"/>
      <c r="BG3526"/>
      <c r="BH3526"/>
      <c r="BI3526"/>
      <c r="BJ3526"/>
      <c r="BK3526"/>
      <c r="BL3526"/>
      <c r="BM3526"/>
      <c r="BN3526"/>
      <c r="BO3526"/>
      <c r="BP3526"/>
      <c r="BQ3526"/>
      <c r="BR3526"/>
      <c r="BS3526"/>
      <c r="BT3526"/>
      <c r="BU3526"/>
      <c r="BV3526"/>
      <c r="BW3526"/>
      <c r="BX3526"/>
      <c r="BY3526"/>
      <c r="BZ3526"/>
      <c r="CA3526"/>
      <c r="CB3526"/>
      <c r="CC3526"/>
      <c r="CD3526"/>
      <c r="CE3526"/>
      <c r="CF3526"/>
      <c r="CG3526"/>
      <c r="CH3526"/>
      <c r="CI3526"/>
      <c r="CJ3526"/>
      <c r="CK3526"/>
      <c r="CL3526"/>
      <c r="CM3526"/>
      <c r="CN3526"/>
      <c r="CO3526"/>
      <c r="CP3526"/>
      <c r="CQ3526"/>
      <c r="CR3526"/>
      <c r="CS3526"/>
      <c r="CT3526"/>
      <c r="CU3526"/>
      <c r="CV3526"/>
    </row>
    <row r="3527" spans="10:100" x14ac:dyDescent="0.25">
      <c r="J3527"/>
      <c r="K3527"/>
      <c r="L3527"/>
      <c r="M3527"/>
      <c r="N3527"/>
      <c r="O3527"/>
      <c r="P3527"/>
      <c r="Q3527"/>
      <c r="R3527"/>
      <c r="S3527"/>
      <c r="T3527"/>
      <c r="U3527"/>
      <c r="V3527"/>
      <c r="W3527"/>
      <c r="X3527"/>
      <c r="Y3527"/>
      <c r="Z3527"/>
      <c r="AA3527"/>
      <c r="AB3527"/>
      <c r="AC3527"/>
      <c r="AD3527"/>
      <c r="AE3527"/>
      <c r="AF3527"/>
      <c r="AG3527"/>
      <c r="AH3527"/>
      <c r="AI3527"/>
      <c r="AJ3527"/>
      <c r="AK3527"/>
      <c r="AL3527"/>
      <c r="AM3527"/>
      <c r="AN3527"/>
      <c r="AO3527"/>
      <c r="AP3527"/>
      <c r="AQ3527"/>
      <c r="AR3527"/>
      <c r="AS3527"/>
      <c r="AT3527"/>
      <c r="AU3527"/>
      <c r="AV3527"/>
      <c r="AW3527"/>
      <c r="AX3527"/>
      <c r="AY3527"/>
      <c r="AZ3527"/>
      <c r="BA3527"/>
      <c r="BB3527"/>
      <c r="BC3527"/>
      <c r="BD3527"/>
      <c r="BE3527"/>
      <c r="BF3527"/>
      <c r="BG3527"/>
      <c r="BH3527"/>
      <c r="BI3527"/>
      <c r="BJ3527"/>
      <c r="BK3527"/>
      <c r="BL3527"/>
      <c r="BM3527"/>
      <c r="BN3527"/>
      <c r="BO3527"/>
      <c r="BP3527"/>
      <c r="BQ3527"/>
      <c r="BR3527"/>
      <c r="BS3527"/>
      <c r="BT3527"/>
      <c r="BU3527"/>
      <c r="BV3527"/>
      <c r="BW3527"/>
      <c r="BX3527"/>
      <c r="BY3527"/>
      <c r="BZ3527"/>
      <c r="CA3527"/>
      <c r="CB3527"/>
      <c r="CC3527"/>
      <c r="CD3527"/>
      <c r="CE3527"/>
      <c r="CF3527"/>
      <c r="CG3527"/>
      <c r="CH3527"/>
      <c r="CI3527"/>
      <c r="CJ3527"/>
      <c r="CK3527"/>
      <c r="CL3527"/>
      <c r="CM3527"/>
      <c r="CN3527"/>
      <c r="CO3527"/>
      <c r="CP3527"/>
      <c r="CQ3527"/>
      <c r="CR3527"/>
      <c r="CS3527"/>
      <c r="CT3527"/>
      <c r="CU3527"/>
      <c r="CV3527"/>
    </row>
    <row r="3528" spans="10:100" x14ac:dyDescent="0.25">
      <c r="J3528"/>
      <c r="K3528"/>
      <c r="L3528"/>
      <c r="M3528"/>
      <c r="N3528"/>
      <c r="O3528"/>
      <c r="P3528"/>
      <c r="Q3528"/>
      <c r="R3528"/>
      <c r="S3528"/>
      <c r="T3528"/>
      <c r="U3528"/>
      <c r="V3528"/>
      <c r="W3528"/>
      <c r="X3528"/>
      <c r="Y3528"/>
      <c r="Z3528"/>
      <c r="AA3528"/>
      <c r="AB3528"/>
      <c r="AC3528"/>
      <c r="AD3528"/>
      <c r="AE3528"/>
      <c r="AF3528"/>
      <c r="AG3528"/>
      <c r="AH3528"/>
      <c r="AI3528"/>
      <c r="AJ3528"/>
      <c r="AK3528"/>
      <c r="AL3528"/>
      <c r="AM3528"/>
      <c r="AN3528"/>
      <c r="AO3528"/>
      <c r="AP3528"/>
      <c r="AQ3528"/>
      <c r="AR3528"/>
      <c r="AS3528"/>
      <c r="AT3528"/>
      <c r="AU3528"/>
      <c r="AV3528"/>
      <c r="AW3528"/>
      <c r="AX3528"/>
      <c r="AY3528"/>
      <c r="AZ3528"/>
      <c r="BA3528"/>
      <c r="BB3528"/>
      <c r="BC3528"/>
      <c r="BD3528"/>
      <c r="BE3528"/>
      <c r="BF3528"/>
      <c r="BG3528"/>
      <c r="BH3528"/>
      <c r="BI3528"/>
      <c r="BJ3528"/>
      <c r="BK3528"/>
      <c r="BL3528"/>
      <c r="BM3528"/>
      <c r="BN3528"/>
      <c r="BO3528"/>
      <c r="BP3528"/>
      <c r="BQ3528"/>
      <c r="BR3528"/>
      <c r="BS3528"/>
      <c r="BT3528"/>
      <c r="BU3528"/>
      <c r="BV3528"/>
      <c r="BW3528"/>
      <c r="BX3528"/>
      <c r="BY3528"/>
      <c r="BZ3528"/>
      <c r="CA3528"/>
      <c r="CB3528"/>
      <c r="CC3528"/>
      <c r="CD3528"/>
      <c r="CE3528"/>
      <c r="CF3528"/>
      <c r="CG3528"/>
      <c r="CH3528"/>
      <c r="CI3528"/>
      <c r="CJ3528"/>
      <c r="CK3528"/>
      <c r="CL3528"/>
      <c r="CM3528"/>
      <c r="CN3528"/>
      <c r="CO3528"/>
      <c r="CP3528"/>
      <c r="CQ3528"/>
      <c r="CR3528"/>
      <c r="CS3528"/>
      <c r="CT3528"/>
      <c r="CU3528"/>
      <c r="CV3528"/>
    </row>
    <row r="3529" spans="10:100" x14ac:dyDescent="0.25">
      <c r="J3529"/>
      <c r="K3529"/>
      <c r="L3529"/>
      <c r="M3529"/>
      <c r="N3529"/>
      <c r="O3529"/>
      <c r="P3529"/>
      <c r="Q3529"/>
      <c r="R3529"/>
      <c r="S3529"/>
      <c r="T3529"/>
      <c r="U3529"/>
      <c r="V3529"/>
      <c r="W3529"/>
      <c r="X3529"/>
      <c r="Y3529"/>
      <c r="Z3529"/>
      <c r="AA3529"/>
      <c r="AB3529"/>
      <c r="AC3529"/>
      <c r="AD3529"/>
      <c r="AE3529"/>
      <c r="AF3529"/>
      <c r="AG3529"/>
      <c r="AH3529"/>
      <c r="AI3529"/>
      <c r="AJ3529"/>
      <c r="AK3529"/>
      <c r="AL3529"/>
      <c r="AM3529"/>
      <c r="AN3529"/>
      <c r="AO3529"/>
      <c r="AP3529"/>
      <c r="AQ3529"/>
      <c r="AR3529"/>
      <c r="AS3529"/>
      <c r="AT3529"/>
      <c r="AU3529"/>
      <c r="AV3529"/>
      <c r="AW3529"/>
      <c r="AX3529"/>
      <c r="AY3529"/>
      <c r="AZ3529"/>
      <c r="BA3529"/>
      <c r="BB3529"/>
      <c r="BC3529"/>
      <c r="BD3529"/>
      <c r="BE3529"/>
      <c r="BF3529"/>
      <c r="BG3529"/>
      <c r="BH3529"/>
      <c r="BI3529"/>
      <c r="BJ3529"/>
      <c r="BK3529"/>
      <c r="BL3529"/>
      <c r="BM3529"/>
      <c r="BN3529"/>
      <c r="BO3529"/>
      <c r="BP3529"/>
      <c r="BQ3529"/>
      <c r="BR3529"/>
      <c r="BS3529"/>
      <c r="BT3529"/>
      <c r="BU3529"/>
      <c r="BV3529"/>
      <c r="BW3529"/>
      <c r="BX3529"/>
      <c r="BY3529"/>
      <c r="BZ3529"/>
      <c r="CA3529"/>
      <c r="CB3529"/>
      <c r="CC3529"/>
      <c r="CD3529"/>
      <c r="CE3529"/>
      <c r="CF3529"/>
      <c r="CG3529"/>
      <c r="CH3529"/>
      <c r="CI3529"/>
      <c r="CJ3529"/>
      <c r="CK3529"/>
      <c r="CL3529"/>
      <c r="CM3529"/>
      <c r="CN3529"/>
      <c r="CO3529"/>
      <c r="CP3529"/>
      <c r="CQ3529"/>
      <c r="CR3529"/>
      <c r="CS3529"/>
      <c r="CT3529"/>
      <c r="CU3529"/>
      <c r="CV3529"/>
    </row>
    <row r="3530" spans="10:100" x14ac:dyDescent="0.25">
      <c r="J3530"/>
      <c r="K3530"/>
      <c r="L3530"/>
      <c r="M3530"/>
      <c r="N3530"/>
      <c r="O3530"/>
      <c r="P3530"/>
      <c r="Q3530"/>
      <c r="R3530"/>
      <c r="S3530"/>
      <c r="T3530"/>
      <c r="U3530"/>
      <c r="V3530"/>
      <c r="W3530"/>
      <c r="X3530"/>
      <c r="Y3530"/>
      <c r="Z3530"/>
      <c r="AA3530"/>
      <c r="AB3530"/>
      <c r="AC3530"/>
      <c r="AD3530"/>
      <c r="AE3530"/>
      <c r="AF3530"/>
      <c r="AG3530"/>
      <c r="AH3530"/>
      <c r="AI3530"/>
      <c r="AJ3530"/>
      <c r="AK3530"/>
      <c r="AL3530"/>
      <c r="AM3530"/>
      <c r="AN3530"/>
      <c r="AO3530"/>
      <c r="AP3530"/>
      <c r="AQ3530"/>
      <c r="AR3530"/>
      <c r="AS3530"/>
      <c r="AT3530"/>
      <c r="AU3530"/>
      <c r="AV3530"/>
      <c r="AW3530"/>
      <c r="AX3530"/>
      <c r="AY3530"/>
      <c r="AZ3530"/>
      <c r="BA3530"/>
      <c r="BB3530"/>
      <c r="BC3530"/>
      <c r="BD3530"/>
      <c r="BE3530"/>
      <c r="BF3530"/>
      <c r="BG3530"/>
      <c r="BH3530"/>
      <c r="BI3530"/>
      <c r="BJ3530"/>
      <c r="BK3530"/>
      <c r="BL3530"/>
      <c r="BM3530"/>
      <c r="BN3530"/>
      <c r="BO3530"/>
      <c r="BP3530"/>
      <c r="BQ3530"/>
      <c r="BR3530"/>
      <c r="BS3530"/>
      <c r="BT3530"/>
      <c r="BU3530"/>
      <c r="BV3530"/>
      <c r="BW3530"/>
      <c r="BX3530"/>
      <c r="BY3530"/>
      <c r="BZ3530"/>
      <c r="CA3530"/>
      <c r="CB3530"/>
      <c r="CC3530"/>
      <c r="CD3530"/>
      <c r="CE3530"/>
      <c r="CF3530"/>
      <c r="CG3530"/>
      <c r="CH3530"/>
      <c r="CI3530"/>
      <c r="CJ3530"/>
      <c r="CK3530"/>
      <c r="CL3530"/>
      <c r="CM3530"/>
      <c r="CN3530"/>
      <c r="CO3530"/>
      <c r="CP3530"/>
      <c r="CQ3530"/>
      <c r="CR3530"/>
      <c r="CS3530"/>
      <c r="CT3530"/>
      <c r="CU3530"/>
      <c r="CV3530"/>
    </row>
    <row r="3531" spans="10:100" x14ac:dyDescent="0.25">
      <c r="J3531"/>
      <c r="K3531"/>
      <c r="L3531"/>
      <c r="M3531"/>
      <c r="N3531"/>
      <c r="O3531"/>
      <c r="P3531"/>
      <c r="Q3531"/>
      <c r="R3531"/>
      <c r="S3531"/>
      <c r="T3531"/>
      <c r="U3531"/>
      <c r="V3531"/>
      <c r="W3531"/>
      <c r="X3531"/>
      <c r="Y3531"/>
      <c r="Z3531"/>
      <c r="AA3531"/>
      <c r="AB3531"/>
      <c r="AC3531"/>
      <c r="AD3531"/>
      <c r="AE3531"/>
      <c r="AF3531"/>
      <c r="AG3531"/>
      <c r="AH3531"/>
      <c r="AI3531"/>
      <c r="AJ3531"/>
      <c r="AK3531"/>
      <c r="AL3531"/>
      <c r="AM3531"/>
      <c r="AN3531"/>
      <c r="AO3531"/>
      <c r="AP3531"/>
      <c r="AQ3531"/>
      <c r="AR3531"/>
      <c r="AS3531"/>
      <c r="AT3531"/>
      <c r="AU3531"/>
      <c r="AV3531"/>
      <c r="AW3531"/>
      <c r="AX3531"/>
      <c r="AY3531"/>
      <c r="AZ3531"/>
      <c r="BA3531"/>
      <c r="BB3531"/>
      <c r="BC3531"/>
      <c r="BD3531"/>
      <c r="BE3531"/>
      <c r="BF3531"/>
      <c r="BG3531"/>
      <c r="BH3531"/>
      <c r="BI3531"/>
      <c r="BJ3531"/>
      <c r="BK3531"/>
      <c r="BL3531"/>
      <c r="BM3531"/>
      <c r="BN3531"/>
      <c r="BO3531"/>
      <c r="BP3531"/>
      <c r="BQ3531"/>
      <c r="BR3531"/>
      <c r="BS3531"/>
      <c r="BT3531"/>
      <c r="BU3531"/>
      <c r="BV3531"/>
      <c r="BW3531"/>
      <c r="BX3531"/>
      <c r="BY3531"/>
      <c r="BZ3531"/>
      <c r="CA3531"/>
      <c r="CB3531"/>
      <c r="CC3531"/>
      <c r="CD3531"/>
      <c r="CE3531"/>
      <c r="CF3531"/>
      <c r="CG3531"/>
      <c r="CH3531"/>
      <c r="CI3531"/>
      <c r="CJ3531"/>
      <c r="CK3531"/>
      <c r="CL3531"/>
      <c r="CM3531"/>
      <c r="CN3531"/>
      <c r="CO3531"/>
      <c r="CP3531"/>
      <c r="CQ3531"/>
      <c r="CR3531"/>
      <c r="CS3531"/>
      <c r="CT3531"/>
      <c r="CU3531"/>
      <c r="CV3531"/>
    </row>
    <row r="3532" spans="10:100" x14ac:dyDescent="0.25">
      <c r="J3532"/>
      <c r="K3532"/>
      <c r="L3532"/>
      <c r="M3532"/>
      <c r="N3532"/>
      <c r="O3532"/>
      <c r="P3532"/>
      <c r="Q3532"/>
      <c r="R3532"/>
      <c r="S3532"/>
      <c r="T3532"/>
      <c r="U3532"/>
      <c r="V3532"/>
      <c r="W3532"/>
      <c r="X3532"/>
      <c r="Y3532"/>
      <c r="Z3532"/>
      <c r="AA3532"/>
      <c r="AB3532"/>
      <c r="AC3532"/>
      <c r="AD3532"/>
      <c r="AE3532"/>
      <c r="AF3532"/>
      <c r="AG3532"/>
      <c r="AH3532"/>
      <c r="AI3532"/>
      <c r="AJ3532"/>
      <c r="AK3532"/>
      <c r="AL3532"/>
      <c r="AM3532"/>
      <c r="AN3532"/>
      <c r="AO3532"/>
      <c r="AP3532"/>
      <c r="AQ3532"/>
      <c r="AR3532"/>
      <c r="AS3532"/>
      <c r="AT3532"/>
      <c r="AU3532"/>
      <c r="AV3532"/>
      <c r="AW3532"/>
      <c r="AX3532"/>
      <c r="AY3532"/>
      <c r="AZ3532"/>
      <c r="BA3532"/>
      <c r="BB3532"/>
      <c r="BC3532"/>
      <c r="BD3532"/>
      <c r="BE3532"/>
      <c r="BF3532"/>
      <c r="BG3532"/>
      <c r="BH3532"/>
      <c r="BI3532"/>
      <c r="BJ3532"/>
      <c r="BK3532"/>
      <c r="BL3532"/>
      <c r="BM3532"/>
      <c r="BN3532"/>
      <c r="BO3532"/>
      <c r="BP3532"/>
      <c r="BQ3532"/>
      <c r="BR3532"/>
      <c r="BS3532"/>
      <c r="BT3532"/>
      <c r="BU3532"/>
      <c r="BV3532"/>
      <c r="BW3532"/>
      <c r="BX3532"/>
      <c r="BY3532"/>
      <c r="BZ3532"/>
      <c r="CA3532"/>
      <c r="CB3532"/>
      <c r="CC3532"/>
      <c r="CD3532"/>
      <c r="CE3532"/>
      <c r="CF3532"/>
      <c r="CG3532"/>
      <c r="CH3532"/>
      <c r="CI3532"/>
      <c r="CJ3532"/>
      <c r="CK3532"/>
      <c r="CL3532"/>
      <c r="CM3532"/>
      <c r="CN3532"/>
      <c r="CO3532"/>
      <c r="CP3532"/>
      <c r="CQ3532"/>
      <c r="CR3532"/>
      <c r="CS3532"/>
      <c r="CT3532"/>
      <c r="CU3532"/>
      <c r="CV3532"/>
    </row>
    <row r="3533" spans="10:100" x14ac:dyDescent="0.25">
      <c r="J3533"/>
      <c r="K3533"/>
      <c r="L3533"/>
      <c r="M3533"/>
      <c r="N3533"/>
      <c r="O3533"/>
      <c r="P3533"/>
      <c r="Q3533"/>
      <c r="R3533"/>
      <c r="S3533"/>
      <c r="T3533"/>
      <c r="U3533"/>
      <c r="V3533"/>
      <c r="W3533"/>
      <c r="X3533"/>
      <c r="Y3533"/>
      <c r="Z3533"/>
      <c r="AA3533"/>
      <c r="AB3533"/>
      <c r="AC3533"/>
      <c r="AD3533"/>
      <c r="AE3533"/>
      <c r="AF3533"/>
      <c r="AG3533"/>
      <c r="AH3533"/>
      <c r="AI3533"/>
      <c r="AJ3533"/>
      <c r="AK3533"/>
      <c r="AL3533"/>
      <c r="AM3533"/>
      <c r="AN3533"/>
      <c r="AO3533"/>
      <c r="AP3533"/>
      <c r="AQ3533"/>
      <c r="AR3533"/>
      <c r="AS3533"/>
      <c r="AT3533"/>
      <c r="AU3533"/>
      <c r="AV3533"/>
      <c r="AW3533"/>
      <c r="AX3533"/>
      <c r="AY3533"/>
      <c r="AZ3533"/>
      <c r="BA3533"/>
      <c r="BB3533"/>
      <c r="BC3533"/>
      <c r="BD3533"/>
      <c r="BE3533"/>
      <c r="BF3533"/>
      <c r="BG3533"/>
      <c r="BH3533"/>
      <c r="BI3533"/>
      <c r="BJ3533"/>
      <c r="BK3533"/>
      <c r="BL3533"/>
      <c r="BM3533"/>
      <c r="BN3533"/>
      <c r="BO3533"/>
      <c r="BP3533"/>
      <c r="BQ3533"/>
      <c r="BR3533"/>
      <c r="BS3533"/>
      <c r="BT3533"/>
      <c r="BU3533"/>
      <c r="BV3533"/>
      <c r="BW3533"/>
      <c r="BX3533"/>
      <c r="BY3533"/>
      <c r="BZ3533"/>
      <c r="CA3533"/>
      <c r="CB3533"/>
      <c r="CC3533"/>
      <c r="CD3533"/>
      <c r="CE3533"/>
      <c r="CF3533"/>
      <c r="CG3533"/>
      <c r="CH3533"/>
      <c r="CI3533"/>
      <c r="CJ3533"/>
      <c r="CK3533"/>
      <c r="CL3533"/>
      <c r="CM3533"/>
      <c r="CN3533"/>
      <c r="CO3533"/>
      <c r="CP3533"/>
      <c r="CQ3533"/>
      <c r="CR3533"/>
      <c r="CS3533"/>
      <c r="CT3533"/>
      <c r="CU3533"/>
      <c r="CV3533"/>
    </row>
    <row r="3534" spans="10:100" x14ac:dyDescent="0.25">
      <c r="J3534"/>
      <c r="K3534"/>
      <c r="L3534"/>
      <c r="M3534"/>
      <c r="N3534"/>
      <c r="O3534"/>
      <c r="P3534"/>
      <c r="Q3534"/>
      <c r="R3534"/>
      <c r="S3534"/>
      <c r="T3534"/>
      <c r="U3534"/>
      <c r="V3534"/>
      <c r="W3534"/>
      <c r="X3534"/>
      <c r="Y3534"/>
      <c r="Z3534"/>
      <c r="AA3534"/>
      <c r="AB3534"/>
      <c r="AC3534"/>
      <c r="AD3534"/>
      <c r="AE3534"/>
      <c r="AF3534"/>
      <c r="AG3534"/>
      <c r="AH3534"/>
      <c r="AI3534"/>
      <c r="AJ3534"/>
      <c r="AK3534"/>
      <c r="AL3534"/>
      <c r="AM3534"/>
      <c r="AN3534"/>
      <c r="AO3534"/>
      <c r="AP3534"/>
      <c r="AQ3534"/>
      <c r="AR3534"/>
      <c r="AS3534"/>
      <c r="AT3534"/>
      <c r="AU3534"/>
      <c r="AV3534"/>
      <c r="AW3534"/>
      <c r="AX3534"/>
      <c r="AY3534"/>
      <c r="AZ3534"/>
      <c r="BA3534"/>
      <c r="BB3534"/>
      <c r="BC3534"/>
      <c r="BD3534"/>
      <c r="BE3534"/>
      <c r="BF3534"/>
      <c r="BG3534"/>
      <c r="BH3534"/>
      <c r="BI3534"/>
      <c r="BJ3534"/>
      <c r="BK3534"/>
      <c r="BL3534"/>
      <c r="BM3534"/>
      <c r="BN3534"/>
      <c r="BO3534"/>
      <c r="BP3534"/>
      <c r="BQ3534"/>
      <c r="BR3534"/>
      <c r="BS3534"/>
      <c r="BT3534"/>
      <c r="BU3534"/>
      <c r="BV3534"/>
      <c r="BW3534"/>
      <c r="BX3534"/>
      <c r="BY3534"/>
      <c r="BZ3534"/>
      <c r="CA3534"/>
      <c r="CB3534"/>
      <c r="CC3534"/>
      <c r="CD3534"/>
      <c r="CE3534"/>
      <c r="CF3534"/>
      <c r="CG3534"/>
      <c r="CH3534"/>
      <c r="CI3534"/>
      <c r="CJ3534"/>
      <c r="CK3534"/>
      <c r="CL3534"/>
      <c r="CM3534"/>
      <c r="CN3534"/>
      <c r="CO3534"/>
      <c r="CP3534"/>
      <c r="CQ3534"/>
      <c r="CR3534"/>
      <c r="CS3534"/>
      <c r="CT3534"/>
      <c r="CU3534"/>
      <c r="CV3534"/>
    </row>
    <row r="3535" spans="10:100" x14ac:dyDescent="0.25">
      <c r="J3535"/>
      <c r="K3535"/>
      <c r="L3535"/>
      <c r="M3535"/>
      <c r="N3535"/>
      <c r="O3535"/>
      <c r="P3535"/>
      <c r="Q3535"/>
      <c r="R3535"/>
      <c r="S3535"/>
      <c r="T3535"/>
      <c r="U3535"/>
      <c r="V3535"/>
      <c r="W3535"/>
      <c r="X3535"/>
      <c r="Y3535"/>
      <c r="Z3535"/>
      <c r="AA3535"/>
      <c r="AB3535"/>
      <c r="AC3535"/>
      <c r="AD3535"/>
      <c r="AE3535"/>
      <c r="AF3535"/>
      <c r="AG3535"/>
      <c r="AH3535"/>
      <c r="AI3535"/>
      <c r="AJ3535"/>
      <c r="AK3535"/>
      <c r="AL3535"/>
      <c r="AM3535"/>
      <c r="AN3535"/>
      <c r="AO3535"/>
      <c r="AP3535"/>
      <c r="AQ3535"/>
      <c r="AR3535"/>
      <c r="AS3535"/>
      <c r="AT3535"/>
      <c r="AU3535"/>
      <c r="AV3535"/>
      <c r="AW3535"/>
      <c r="AX3535"/>
      <c r="AY3535"/>
      <c r="AZ3535"/>
      <c r="BA3535"/>
      <c r="BB3535"/>
      <c r="BC3535"/>
      <c r="BD3535"/>
      <c r="BE3535"/>
      <c r="BF3535"/>
      <c r="BG3535"/>
      <c r="BH3535"/>
      <c r="BI3535"/>
      <c r="BJ3535"/>
      <c r="BK3535"/>
      <c r="BL3535"/>
      <c r="BM3535"/>
      <c r="BN3535"/>
      <c r="BO3535"/>
      <c r="BP3535"/>
      <c r="BQ3535"/>
      <c r="BR3535"/>
      <c r="BS3535"/>
      <c r="BT3535"/>
      <c r="BU3535"/>
      <c r="BV3535"/>
      <c r="BW3535"/>
      <c r="BX3535"/>
      <c r="BY3535"/>
      <c r="BZ3535"/>
      <c r="CA3535"/>
      <c r="CB3535"/>
      <c r="CC3535"/>
      <c r="CD3535"/>
      <c r="CE3535"/>
      <c r="CF3535"/>
      <c r="CG3535"/>
      <c r="CH3535"/>
      <c r="CI3535"/>
      <c r="CJ3535"/>
      <c r="CK3535"/>
      <c r="CL3535"/>
      <c r="CM3535"/>
      <c r="CN3535"/>
      <c r="CO3535"/>
      <c r="CP3535"/>
      <c r="CQ3535"/>
      <c r="CR3535"/>
      <c r="CS3535"/>
      <c r="CT3535"/>
      <c r="CU3535"/>
      <c r="CV3535"/>
    </row>
    <row r="3536" spans="10:100" x14ac:dyDescent="0.25">
      <c r="J3536"/>
      <c r="K3536"/>
      <c r="L3536"/>
      <c r="M3536"/>
      <c r="N3536"/>
      <c r="O3536"/>
      <c r="P3536"/>
      <c r="Q3536"/>
      <c r="R3536"/>
      <c r="S3536"/>
      <c r="T3536"/>
      <c r="U3536"/>
      <c r="V3536"/>
      <c r="W3536"/>
      <c r="X3536"/>
      <c r="Y3536"/>
      <c r="Z3536"/>
      <c r="AA3536"/>
      <c r="AB3536"/>
      <c r="AC3536"/>
      <c r="AD3536"/>
      <c r="AE3536"/>
      <c r="AF3536"/>
      <c r="AG3536"/>
      <c r="AH3536"/>
      <c r="AI3536"/>
      <c r="AJ3536"/>
      <c r="AK3536"/>
      <c r="AL3536"/>
      <c r="AM3536"/>
      <c r="AN3536"/>
      <c r="AO3536"/>
      <c r="AP3536"/>
      <c r="AQ3536"/>
      <c r="AR3536"/>
      <c r="AS3536"/>
      <c r="AT3536"/>
      <c r="AU3536"/>
      <c r="AV3536"/>
      <c r="AW3536"/>
      <c r="AX3536"/>
      <c r="AY3536"/>
      <c r="AZ3536"/>
      <c r="BA3536"/>
      <c r="BB3536"/>
      <c r="BC3536"/>
      <c r="BD3536"/>
      <c r="BE3536"/>
      <c r="BF3536"/>
      <c r="BG3536"/>
      <c r="BH3536"/>
      <c r="BI3536"/>
      <c r="BJ3536"/>
      <c r="BK3536"/>
      <c r="BL3536"/>
      <c r="BM3536"/>
      <c r="BN3536"/>
      <c r="BO3536"/>
      <c r="BP3536"/>
      <c r="BQ3536"/>
      <c r="BR3536"/>
      <c r="BS3536"/>
      <c r="BT3536"/>
      <c r="BU3536"/>
      <c r="BV3536"/>
      <c r="BW3536"/>
      <c r="BX3536"/>
      <c r="BY3536"/>
      <c r="BZ3536"/>
      <c r="CA3536"/>
      <c r="CB3536"/>
      <c r="CC3536"/>
      <c r="CD3536"/>
      <c r="CE3536"/>
      <c r="CF3536"/>
      <c r="CG3536"/>
      <c r="CH3536"/>
      <c r="CI3536"/>
      <c r="CJ3536"/>
      <c r="CK3536"/>
      <c r="CL3536"/>
      <c r="CM3536"/>
      <c r="CN3536"/>
      <c r="CO3536"/>
      <c r="CP3536"/>
      <c r="CQ3536"/>
      <c r="CR3536"/>
      <c r="CS3536"/>
      <c r="CT3536"/>
      <c r="CU3536"/>
      <c r="CV3536"/>
    </row>
    <row r="3537" spans="10:100" x14ac:dyDescent="0.25">
      <c r="J3537"/>
      <c r="K3537"/>
      <c r="L3537"/>
      <c r="M3537"/>
      <c r="N3537"/>
      <c r="O3537"/>
      <c r="P3537"/>
      <c r="Q3537"/>
      <c r="R3537"/>
      <c r="S3537"/>
      <c r="T3537"/>
      <c r="U3537"/>
      <c r="V3537"/>
      <c r="W3537"/>
      <c r="X3537"/>
      <c r="Y3537"/>
      <c r="Z3537"/>
      <c r="AA3537"/>
      <c r="AB3537"/>
      <c r="AC3537"/>
      <c r="AD3537"/>
      <c r="AE3537"/>
      <c r="AF3537"/>
      <c r="AG3537"/>
      <c r="AH3537"/>
      <c r="AI3537"/>
      <c r="AJ3537"/>
      <c r="AK3537"/>
      <c r="AL3537"/>
      <c r="AM3537"/>
      <c r="AN3537"/>
      <c r="AO3537"/>
      <c r="AP3537"/>
      <c r="AQ3537"/>
      <c r="AR3537"/>
      <c r="AS3537"/>
      <c r="AT3537"/>
      <c r="AU3537"/>
      <c r="AV3537"/>
      <c r="AW3537"/>
      <c r="AX3537"/>
      <c r="AY3537"/>
      <c r="AZ3537"/>
      <c r="BA3537"/>
      <c r="BB3537"/>
      <c r="BC3537"/>
      <c r="BD3537"/>
      <c r="BE3537"/>
      <c r="BF3537"/>
      <c r="BG3537"/>
      <c r="BH3537"/>
      <c r="BI3537"/>
      <c r="BJ3537"/>
      <c r="BK3537"/>
      <c r="BL3537"/>
      <c r="BM3537"/>
      <c r="BN3537"/>
      <c r="BO3537"/>
      <c r="BP3537"/>
      <c r="BQ3537"/>
      <c r="BR3537"/>
      <c r="BS3537"/>
      <c r="BT3537"/>
      <c r="BU3537"/>
      <c r="BV3537"/>
      <c r="BW3537"/>
      <c r="BX3537"/>
      <c r="BY3537"/>
      <c r="BZ3537"/>
      <c r="CA3537"/>
      <c r="CB3537"/>
      <c r="CC3537"/>
      <c r="CD3537"/>
      <c r="CE3537"/>
      <c r="CF3537"/>
      <c r="CG3537"/>
      <c r="CH3537"/>
      <c r="CI3537"/>
      <c r="CJ3537"/>
      <c r="CK3537"/>
      <c r="CL3537"/>
      <c r="CM3537"/>
      <c r="CN3537"/>
      <c r="CO3537"/>
      <c r="CP3537"/>
      <c r="CQ3537"/>
      <c r="CR3537"/>
      <c r="CS3537"/>
      <c r="CT3537"/>
      <c r="CU3537"/>
      <c r="CV3537"/>
    </row>
    <row r="3538" spans="10:100" x14ac:dyDescent="0.25">
      <c r="J3538"/>
      <c r="K3538"/>
      <c r="L3538"/>
      <c r="M3538"/>
      <c r="N3538"/>
      <c r="O3538"/>
      <c r="P3538"/>
      <c r="Q3538"/>
      <c r="R3538"/>
      <c r="S3538"/>
      <c r="T3538"/>
      <c r="U3538"/>
      <c r="V3538"/>
      <c r="W3538"/>
      <c r="X3538"/>
      <c r="Y3538"/>
      <c r="Z3538"/>
      <c r="AA3538"/>
      <c r="AB3538"/>
      <c r="AC3538"/>
      <c r="AD3538"/>
      <c r="AE3538"/>
      <c r="AF3538"/>
      <c r="AG3538"/>
      <c r="AH3538"/>
      <c r="AI3538"/>
      <c r="AJ3538"/>
      <c r="AK3538"/>
      <c r="AL3538"/>
      <c r="AM3538"/>
      <c r="AN3538"/>
      <c r="AO3538"/>
      <c r="AP3538"/>
      <c r="AQ3538"/>
      <c r="AR3538"/>
      <c r="AS3538"/>
      <c r="AT3538"/>
      <c r="AU3538"/>
      <c r="AV3538"/>
      <c r="AW3538"/>
      <c r="AX3538"/>
      <c r="AY3538"/>
      <c r="AZ3538"/>
      <c r="BA3538"/>
      <c r="BB3538"/>
      <c r="BC3538"/>
      <c r="BD3538"/>
      <c r="BE3538"/>
      <c r="BF3538"/>
      <c r="BG3538"/>
      <c r="BH3538"/>
      <c r="BI3538"/>
      <c r="BJ3538"/>
      <c r="BK3538"/>
      <c r="BL3538"/>
      <c r="BM3538"/>
      <c r="BN3538"/>
      <c r="BO3538"/>
      <c r="BP3538"/>
      <c r="BQ3538"/>
      <c r="BR3538"/>
      <c r="BS3538"/>
      <c r="BT3538"/>
      <c r="BU3538"/>
      <c r="BV3538"/>
      <c r="BW3538"/>
      <c r="BX3538"/>
      <c r="BY3538"/>
      <c r="BZ3538"/>
      <c r="CA3538"/>
      <c r="CB3538"/>
      <c r="CC3538"/>
      <c r="CD3538"/>
      <c r="CE3538"/>
      <c r="CF3538"/>
      <c r="CG3538"/>
      <c r="CH3538"/>
      <c r="CI3538"/>
      <c r="CJ3538"/>
      <c r="CK3538"/>
      <c r="CL3538"/>
      <c r="CM3538"/>
      <c r="CN3538"/>
      <c r="CO3538"/>
      <c r="CP3538"/>
      <c r="CQ3538"/>
      <c r="CR3538"/>
      <c r="CS3538"/>
      <c r="CT3538"/>
      <c r="CU3538"/>
      <c r="CV3538"/>
    </row>
    <row r="3539" spans="10:100" x14ac:dyDescent="0.25">
      <c r="J3539"/>
      <c r="K3539"/>
      <c r="L3539"/>
      <c r="M3539"/>
      <c r="N3539"/>
      <c r="O3539"/>
      <c r="P3539"/>
      <c r="Q3539"/>
      <c r="R3539"/>
      <c r="S3539"/>
      <c r="T3539"/>
      <c r="U3539"/>
      <c r="V3539"/>
      <c r="W3539"/>
      <c r="X3539"/>
      <c r="Y3539"/>
      <c r="Z3539"/>
      <c r="AA3539"/>
      <c r="AB3539"/>
      <c r="AC3539"/>
      <c r="AD3539"/>
      <c r="AE3539"/>
      <c r="AF3539"/>
      <c r="AG3539"/>
      <c r="AH3539"/>
      <c r="AI3539"/>
      <c r="AJ3539"/>
      <c r="AK3539"/>
      <c r="AL3539"/>
      <c r="AM3539"/>
      <c r="AN3539"/>
      <c r="AO3539"/>
      <c r="AP3539"/>
      <c r="AQ3539"/>
      <c r="AR3539"/>
      <c r="AS3539"/>
      <c r="AT3539"/>
      <c r="AU3539"/>
      <c r="AV3539"/>
      <c r="AW3539"/>
      <c r="AX3539"/>
      <c r="AY3539"/>
      <c r="AZ3539"/>
      <c r="BA3539"/>
      <c r="BB3539"/>
      <c r="BC3539"/>
      <c r="BD3539"/>
      <c r="BE3539"/>
      <c r="BF3539"/>
      <c r="BG3539"/>
      <c r="BH3539"/>
      <c r="BI3539"/>
      <c r="BJ3539"/>
      <c r="BK3539"/>
      <c r="BL3539"/>
      <c r="BM3539"/>
      <c r="BN3539"/>
      <c r="BO3539"/>
      <c r="BP3539"/>
      <c r="BQ3539"/>
      <c r="BR3539"/>
      <c r="BS3539"/>
      <c r="BT3539"/>
      <c r="BU3539"/>
      <c r="BV3539"/>
      <c r="BW3539"/>
      <c r="BX3539"/>
      <c r="BY3539"/>
      <c r="BZ3539"/>
      <c r="CA3539"/>
      <c r="CB3539"/>
      <c r="CC3539"/>
      <c r="CD3539"/>
      <c r="CE3539"/>
      <c r="CF3539"/>
      <c r="CG3539"/>
      <c r="CH3539"/>
      <c r="CI3539"/>
      <c r="CJ3539"/>
      <c r="CK3539"/>
      <c r="CL3539"/>
      <c r="CM3539"/>
      <c r="CN3539"/>
      <c r="CO3539"/>
      <c r="CP3539"/>
      <c r="CQ3539"/>
      <c r="CR3539"/>
      <c r="CS3539"/>
      <c r="CT3539"/>
      <c r="CU3539"/>
      <c r="CV3539"/>
    </row>
    <row r="3540" spans="10:100" x14ac:dyDescent="0.25">
      <c r="J3540"/>
      <c r="K3540"/>
      <c r="L3540"/>
      <c r="M3540"/>
      <c r="N3540"/>
      <c r="O3540"/>
      <c r="P3540"/>
      <c r="Q3540"/>
      <c r="R3540"/>
      <c r="S3540"/>
      <c r="T3540"/>
      <c r="U3540"/>
      <c r="V3540"/>
      <c r="W3540"/>
      <c r="X3540"/>
      <c r="Y3540"/>
      <c r="Z3540"/>
      <c r="AA3540"/>
      <c r="AB3540"/>
      <c r="AC3540"/>
      <c r="AD3540"/>
      <c r="AE3540"/>
      <c r="AF3540"/>
      <c r="AG3540"/>
      <c r="AH3540"/>
      <c r="AI3540"/>
      <c r="AJ3540"/>
      <c r="AK3540"/>
      <c r="AL3540"/>
      <c r="AM3540"/>
      <c r="AN3540"/>
      <c r="AO3540"/>
      <c r="AP3540"/>
      <c r="AQ3540"/>
      <c r="AR3540"/>
      <c r="AS3540"/>
      <c r="AT3540"/>
      <c r="AU3540"/>
      <c r="AV3540"/>
      <c r="AW3540"/>
      <c r="AX3540"/>
      <c r="AY3540"/>
      <c r="AZ3540"/>
      <c r="BA3540"/>
      <c r="BB3540"/>
      <c r="BC3540"/>
      <c r="BD3540"/>
      <c r="BE3540"/>
      <c r="BF3540"/>
      <c r="BG3540"/>
      <c r="BH3540"/>
      <c r="BI3540"/>
      <c r="BJ3540"/>
      <c r="BK3540"/>
      <c r="BL3540"/>
      <c r="BM3540"/>
      <c r="BN3540"/>
      <c r="BO3540"/>
      <c r="BP3540"/>
      <c r="BQ3540"/>
      <c r="BR3540"/>
      <c r="BS3540"/>
      <c r="BT3540"/>
      <c r="BU3540"/>
      <c r="BV3540"/>
      <c r="BW3540"/>
      <c r="BX3540"/>
      <c r="BY3540"/>
      <c r="BZ3540"/>
      <c r="CA3540"/>
      <c r="CB3540"/>
      <c r="CC3540"/>
      <c r="CD3540"/>
      <c r="CE3540"/>
      <c r="CF3540"/>
      <c r="CG3540"/>
      <c r="CH3540"/>
      <c r="CI3540"/>
      <c r="CJ3540"/>
      <c r="CK3540"/>
      <c r="CL3540"/>
      <c r="CM3540"/>
      <c r="CN3540"/>
      <c r="CO3540"/>
      <c r="CP3540"/>
      <c r="CQ3540"/>
      <c r="CR3540"/>
      <c r="CS3540"/>
      <c r="CT3540"/>
      <c r="CU3540"/>
      <c r="CV3540"/>
    </row>
    <row r="3541" spans="10:100" x14ac:dyDescent="0.25">
      <c r="J3541"/>
      <c r="K3541"/>
      <c r="L3541"/>
      <c r="M3541"/>
      <c r="N3541"/>
      <c r="O3541"/>
      <c r="P3541"/>
      <c r="Q3541"/>
      <c r="R3541"/>
      <c r="S3541"/>
      <c r="T3541"/>
      <c r="U3541"/>
      <c r="V3541"/>
      <c r="W3541"/>
      <c r="X3541"/>
      <c r="Y3541"/>
      <c r="Z3541"/>
      <c r="AA3541"/>
      <c r="AB3541"/>
      <c r="AC3541"/>
      <c r="AD3541"/>
      <c r="AE3541"/>
      <c r="AF3541"/>
      <c r="AG3541"/>
      <c r="AH3541"/>
      <c r="AI3541"/>
      <c r="AJ3541"/>
      <c r="AK3541"/>
      <c r="AL3541"/>
      <c r="AM3541"/>
      <c r="AN3541"/>
      <c r="AO3541"/>
      <c r="AP3541"/>
      <c r="AQ3541"/>
      <c r="AR3541"/>
      <c r="AS3541"/>
      <c r="AT3541"/>
      <c r="AU3541"/>
      <c r="AV3541"/>
      <c r="AW3541"/>
      <c r="AX3541"/>
      <c r="AY3541"/>
      <c r="AZ3541"/>
      <c r="BA3541"/>
      <c r="BB3541"/>
      <c r="BC3541"/>
      <c r="BD3541"/>
      <c r="BE3541"/>
      <c r="BF3541"/>
      <c r="BG3541"/>
      <c r="BH3541"/>
      <c r="BI3541"/>
      <c r="BJ3541"/>
      <c r="BK3541"/>
      <c r="BL3541"/>
      <c r="BM3541"/>
      <c r="BN3541"/>
      <c r="BO3541"/>
      <c r="BP3541"/>
      <c r="BQ3541"/>
      <c r="BR3541"/>
      <c r="BS3541"/>
      <c r="BT3541"/>
      <c r="BU3541"/>
      <c r="BV3541"/>
      <c r="BW3541"/>
      <c r="BX3541"/>
      <c r="BY3541"/>
      <c r="BZ3541"/>
      <c r="CA3541"/>
      <c r="CB3541"/>
      <c r="CC3541"/>
      <c r="CD3541"/>
      <c r="CE3541"/>
      <c r="CF3541"/>
      <c r="CG3541"/>
      <c r="CH3541"/>
      <c r="CI3541"/>
      <c r="CJ3541"/>
      <c r="CK3541"/>
      <c r="CL3541"/>
      <c r="CM3541"/>
      <c r="CN3541"/>
      <c r="CO3541"/>
      <c r="CP3541"/>
      <c r="CQ3541"/>
      <c r="CR3541"/>
      <c r="CS3541"/>
      <c r="CT3541"/>
      <c r="CU3541"/>
      <c r="CV3541"/>
    </row>
    <row r="3542" spans="10:100" x14ac:dyDescent="0.25">
      <c r="J3542"/>
      <c r="K3542"/>
      <c r="L3542"/>
      <c r="M3542"/>
      <c r="N3542"/>
      <c r="O3542"/>
      <c r="P3542"/>
      <c r="Q3542"/>
      <c r="R3542"/>
      <c r="S3542"/>
      <c r="T3542"/>
      <c r="U3542"/>
      <c r="V3542"/>
      <c r="W3542"/>
      <c r="X3542"/>
      <c r="Y3542"/>
      <c r="Z3542"/>
      <c r="AA3542"/>
      <c r="AB3542"/>
      <c r="AC3542"/>
      <c r="AD3542"/>
      <c r="AE3542"/>
      <c r="AF3542"/>
      <c r="AG3542"/>
      <c r="AH3542"/>
      <c r="AI3542"/>
      <c r="AJ3542"/>
      <c r="AK3542"/>
      <c r="AL3542"/>
      <c r="AM3542"/>
      <c r="AN3542"/>
      <c r="AO3542"/>
      <c r="AP3542"/>
      <c r="AQ3542"/>
      <c r="AR3542"/>
      <c r="AS3542"/>
      <c r="AT3542"/>
      <c r="AU3542"/>
      <c r="AV3542"/>
      <c r="AW3542"/>
      <c r="AX3542"/>
      <c r="AY3542"/>
      <c r="AZ3542"/>
      <c r="BA3542"/>
      <c r="BB3542"/>
      <c r="BC3542"/>
      <c r="BD3542"/>
      <c r="BE3542"/>
      <c r="BF3542"/>
      <c r="BG3542"/>
      <c r="BH3542"/>
      <c r="BI3542"/>
      <c r="BJ3542"/>
      <c r="BK3542"/>
      <c r="BL3542"/>
      <c r="BM3542"/>
      <c r="BN3542"/>
      <c r="BO3542"/>
      <c r="BP3542"/>
      <c r="BQ3542"/>
      <c r="BR3542"/>
      <c r="BS3542"/>
      <c r="BT3542"/>
      <c r="BU3542"/>
      <c r="BV3542"/>
      <c r="BW3542"/>
      <c r="BX3542"/>
      <c r="BY3542"/>
      <c r="BZ3542"/>
      <c r="CA3542"/>
      <c r="CB3542"/>
      <c r="CC3542"/>
      <c r="CD3542"/>
      <c r="CE3542"/>
      <c r="CF3542"/>
      <c r="CG3542"/>
      <c r="CH3542"/>
      <c r="CI3542"/>
      <c r="CJ3542"/>
      <c r="CK3542"/>
      <c r="CL3542"/>
      <c r="CM3542"/>
      <c r="CN3542"/>
      <c r="CO3542"/>
      <c r="CP3542"/>
      <c r="CQ3542"/>
      <c r="CR3542"/>
      <c r="CS3542"/>
      <c r="CT3542"/>
      <c r="CU3542"/>
      <c r="CV3542"/>
    </row>
    <row r="3543" spans="10:100" x14ac:dyDescent="0.25">
      <c r="J3543"/>
      <c r="K3543"/>
      <c r="L3543"/>
      <c r="M3543"/>
      <c r="N3543"/>
      <c r="O3543"/>
      <c r="P3543"/>
      <c r="Q3543"/>
      <c r="R3543"/>
      <c r="S3543"/>
      <c r="T3543"/>
      <c r="U3543"/>
      <c r="V3543"/>
      <c r="W3543"/>
      <c r="X3543"/>
      <c r="Y3543"/>
      <c r="Z3543"/>
      <c r="AA3543"/>
      <c r="AB3543"/>
      <c r="AC3543"/>
      <c r="AD3543"/>
      <c r="AE3543"/>
      <c r="AF3543"/>
      <c r="AG3543"/>
      <c r="AH3543"/>
      <c r="AI3543"/>
      <c r="AJ3543"/>
      <c r="AK3543"/>
      <c r="AL3543"/>
      <c r="AM3543"/>
      <c r="AN3543"/>
      <c r="AO3543"/>
      <c r="AP3543"/>
      <c r="AQ3543"/>
      <c r="AR3543"/>
      <c r="AS3543"/>
      <c r="AT3543"/>
      <c r="AU3543"/>
      <c r="AV3543"/>
      <c r="AW3543"/>
      <c r="AX3543"/>
      <c r="AY3543"/>
      <c r="AZ3543"/>
      <c r="BA3543"/>
      <c r="BB3543"/>
      <c r="BC3543"/>
      <c r="BD3543"/>
      <c r="BE3543"/>
      <c r="BF3543"/>
      <c r="BG3543"/>
      <c r="BH3543"/>
      <c r="BI3543"/>
      <c r="BJ3543"/>
      <c r="BK3543"/>
      <c r="BL3543"/>
      <c r="BM3543"/>
      <c r="BN3543"/>
      <c r="BO3543"/>
      <c r="BP3543"/>
      <c r="BQ3543"/>
      <c r="BR3543"/>
      <c r="BS3543"/>
      <c r="BT3543"/>
      <c r="BU3543"/>
      <c r="BV3543"/>
      <c r="BW3543"/>
      <c r="BX3543"/>
      <c r="BY3543"/>
      <c r="BZ3543"/>
      <c r="CA3543"/>
      <c r="CB3543"/>
      <c r="CC3543"/>
      <c r="CD3543"/>
      <c r="CE3543"/>
      <c r="CF3543"/>
      <c r="CG3543"/>
      <c r="CH3543"/>
      <c r="CI3543"/>
      <c r="CJ3543"/>
      <c r="CK3543"/>
      <c r="CL3543"/>
      <c r="CM3543"/>
      <c r="CN3543"/>
      <c r="CO3543"/>
      <c r="CP3543"/>
      <c r="CQ3543"/>
      <c r="CR3543"/>
      <c r="CS3543"/>
      <c r="CT3543"/>
      <c r="CU3543"/>
      <c r="CV3543"/>
    </row>
    <row r="3544" spans="10:100" x14ac:dyDescent="0.25">
      <c r="J3544"/>
      <c r="K3544"/>
      <c r="L3544"/>
      <c r="M3544"/>
      <c r="N3544"/>
      <c r="O3544"/>
      <c r="P3544"/>
      <c r="Q3544"/>
      <c r="R3544"/>
      <c r="S3544"/>
      <c r="T3544"/>
      <c r="U3544"/>
      <c r="V3544"/>
      <c r="W3544"/>
      <c r="X3544"/>
      <c r="Y3544"/>
      <c r="Z3544"/>
      <c r="AA3544"/>
      <c r="AB3544"/>
      <c r="AC3544"/>
      <c r="AD3544"/>
      <c r="AE3544"/>
      <c r="AF3544"/>
      <c r="AG3544"/>
      <c r="AH3544"/>
      <c r="AI3544"/>
      <c r="AJ3544"/>
      <c r="AK3544"/>
      <c r="AL3544"/>
      <c r="AM3544"/>
      <c r="AN3544"/>
      <c r="AO3544"/>
      <c r="AP3544"/>
      <c r="AQ3544"/>
      <c r="AR3544"/>
      <c r="AS3544"/>
      <c r="AT3544"/>
      <c r="AU3544"/>
      <c r="AV3544"/>
      <c r="AW3544"/>
      <c r="AX3544"/>
      <c r="AY3544"/>
      <c r="AZ3544"/>
      <c r="BA3544"/>
      <c r="BB3544"/>
      <c r="BC3544"/>
      <c r="BD3544"/>
      <c r="BE3544"/>
      <c r="BF3544"/>
      <c r="BG3544"/>
      <c r="BH3544"/>
      <c r="BI3544"/>
      <c r="BJ3544"/>
      <c r="BK3544"/>
      <c r="BL3544"/>
      <c r="BM3544"/>
      <c r="BN3544"/>
      <c r="BO3544"/>
      <c r="BP3544"/>
      <c r="BQ3544"/>
      <c r="BR3544"/>
      <c r="BS3544"/>
      <c r="BT3544"/>
      <c r="BU3544"/>
      <c r="BV3544"/>
      <c r="BW3544"/>
      <c r="BX3544"/>
      <c r="BY3544"/>
      <c r="BZ3544"/>
      <c r="CA3544"/>
      <c r="CB3544"/>
      <c r="CC3544"/>
      <c r="CD3544"/>
      <c r="CE3544"/>
      <c r="CF3544"/>
      <c r="CG3544"/>
      <c r="CH3544"/>
      <c r="CI3544"/>
      <c r="CJ3544"/>
      <c r="CK3544"/>
      <c r="CL3544"/>
      <c r="CM3544"/>
      <c r="CN3544"/>
      <c r="CO3544"/>
      <c r="CP3544"/>
      <c r="CQ3544"/>
      <c r="CR3544"/>
      <c r="CS3544"/>
      <c r="CT3544"/>
      <c r="CU3544"/>
      <c r="CV3544"/>
    </row>
    <row r="3545" spans="10:100" x14ac:dyDescent="0.25">
      <c r="J3545"/>
      <c r="K3545"/>
      <c r="L3545"/>
      <c r="M3545"/>
      <c r="N3545"/>
      <c r="O3545"/>
      <c r="P3545"/>
      <c r="Q3545"/>
      <c r="R3545"/>
      <c r="S3545"/>
      <c r="T3545"/>
      <c r="U3545"/>
      <c r="V3545"/>
      <c r="W3545"/>
      <c r="X3545"/>
      <c r="Y3545"/>
      <c r="Z3545"/>
      <c r="AA3545"/>
      <c r="AB3545"/>
      <c r="AC3545"/>
      <c r="AD3545"/>
      <c r="AE3545"/>
      <c r="AF3545"/>
      <c r="AG3545"/>
      <c r="AH3545"/>
      <c r="AI3545"/>
      <c r="AJ3545"/>
      <c r="AK3545"/>
      <c r="AL3545"/>
      <c r="AM3545"/>
      <c r="AN3545"/>
      <c r="AO3545"/>
      <c r="AP3545"/>
      <c r="AQ3545"/>
      <c r="AR3545"/>
      <c r="AS3545"/>
      <c r="AT3545"/>
      <c r="AU3545"/>
      <c r="AV3545"/>
      <c r="AW3545"/>
      <c r="AX3545"/>
      <c r="AY3545"/>
      <c r="AZ3545"/>
      <c r="BA3545"/>
      <c r="BB3545"/>
      <c r="BC3545"/>
      <c r="BD3545"/>
      <c r="BE3545"/>
      <c r="BF3545"/>
      <c r="BG3545"/>
      <c r="BH3545"/>
      <c r="BI3545"/>
      <c r="BJ3545"/>
      <c r="BK3545"/>
      <c r="BL3545"/>
      <c r="BM3545"/>
      <c r="BN3545"/>
      <c r="BO3545"/>
      <c r="BP3545"/>
      <c r="BQ3545"/>
      <c r="BR3545"/>
      <c r="BS3545"/>
      <c r="BT3545"/>
      <c r="BU3545"/>
      <c r="BV3545"/>
      <c r="BW3545"/>
      <c r="BX3545"/>
      <c r="BY3545"/>
      <c r="BZ3545"/>
      <c r="CA3545"/>
      <c r="CB3545"/>
      <c r="CC3545"/>
      <c r="CD3545"/>
      <c r="CE3545"/>
      <c r="CF3545"/>
      <c r="CG3545"/>
      <c r="CH3545"/>
      <c r="CI3545"/>
      <c r="CJ3545"/>
      <c r="CK3545"/>
      <c r="CL3545"/>
      <c r="CM3545"/>
      <c r="CN3545"/>
      <c r="CO3545"/>
      <c r="CP3545"/>
      <c r="CQ3545"/>
      <c r="CR3545"/>
      <c r="CS3545"/>
      <c r="CT3545"/>
      <c r="CU3545"/>
      <c r="CV3545"/>
    </row>
    <row r="3546" spans="10:100" x14ac:dyDescent="0.25">
      <c r="J3546"/>
      <c r="K3546"/>
      <c r="L3546"/>
      <c r="M3546"/>
      <c r="N3546"/>
      <c r="O3546"/>
      <c r="P3546"/>
      <c r="Q3546"/>
      <c r="R3546"/>
      <c r="S3546"/>
      <c r="T3546"/>
      <c r="U3546"/>
      <c r="V3546"/>
      <c r="W3546"/>
      <c r="X3546"/>
      <c r="Y3546"/>
      <c r="Z3546"/>
      <c r="AA3546"/>
      <c r="AB3546"/>
      <c r="AC3546"/>
      <c r="AD3546"/>
      <c r="AE3546"/>
      <c r="AF3546"/>
      <c r="AG3546"/>
      <c r="AH3546"/>
      <c r="AI3546"/>
      <c r="AJ3546"/>
      <c r="AK3546"/>
      <c r="AL3546"/>
      <c r="AM3546"/>
      <c r="AN3546"/>
      <c r="AO3546"/>
      <c r="AP3546"/>
      <c r="AQ3546"/>
      <c r="AR3546"/>
      <c r="AS3546"/>
      <c r="AT3546"/>
      <c r="AU3546"/>
      <c r="AV3546"/>
      <c r="AW3546"/>
      <c r="AX3546"/>
      <c r="AY3546"/>
      <c r="AZ3546"/>
      <c r="BA3546"/>
      <c r="BB3546"/>
      <c r="BC3546"/>
      <c r="BD3546"/>
      <c r="BE3546"/>
      <c r="BF3546"/>
      <c r="BG3546"/>
      <c r="BH3546"/>
      <c r="BI3546"/>
      <c r="BJ3546"/>
      <c r="BK3546"/>
      <c r="BL3546"/>
      <c r="BM3546"/>
      <c r="BN3546"/>
      <c r="BO3546"/>
      <c r="BP3546"/>
      <c r="BQ3546"/>
      <c r="BR3546"/>
      <c r="BS3546"/>
      <c r="BT3546"/>
      <c r="BU3546"/>
      <c r="BV3546"/>
      <c r="BW3546"/>
      <c r="BX3546"/>
      <c r="BY3546"/>
      <c r="BZ3546"/>
      <c r="CA3546"/>
      <c r="CB3546"/>
      <c r="CC3546"/>
      <c r="CD3546"/>
      <c r="CE3546"/>
      <c r="CF3546"/>
      <c r="CG3546"/>
      <c r="CH3546"/>
      <c r="CI3546"/>
      <c r="CJ3546"/>
      <c r="CK3546"/>
      <c r="CL3546"/>
      <c r="CM3546"/>
      <c r="CN3546"/>
      <c r="CO3546"/>
      <c r="CP3546"/>
      <c r="CQ3546"/>
      <c r="CR3546"/>
      <c r="CS3546"/>
      <c r="CT3546"/>
      <c r="CU3546"/>
      <c r="CV3546"/>
    </row>
    <row r="3547" spans="10:100" x14ac:dyDescent="0.25">
      <c r="J3547"/>
      <c r="K3547"/>
      <c r="L3547"/>
      <c r="M3547"/>
      <c r="N3547"/>
      <c r="O3547"/>
      <c r="P3547"/>
      <c r="Q3547"/>
      <c r="R3547"/>
      <c r="S3547"/>
      <c r="T3547"/>
      <c r="U3547"/>
      <c r="V3547"/>
      <c r="W3547"/>
      <c r="X3547"/>
      <c r="Y3547"/>
      <c r="Z3547"/>
      <c r="AA3547"/>
      <c r="AB3547"/>
      <c r="AC3547"/>
      <c r="AD3547"/>
      <c r="AE3547"/>
      <c r="AF3547"/>
      <c r="AG3547"/>
      <c r="AH3547"/>
      <c r="AI3547"/>
      <c r="AJ3547"/>
      <c r="AK3547"/>
      <c r="AL3547"/>
      <c r="AM3547"/>
      <c r="AN3547"/>
      <c r="AO3547"/>
      <c r="AP3547"/>
      <c r="AQ3547"/>
      <c r="AR3547"/>
      <c r="AS3547"/>
      <c r="AT3547"/>
      <c r="AU3547"/>
      <c r="AV3547"/>
      <c r="AW3547"/>
      <c r="AX3547"/>
      <c r="AY3547"/>
      <c r="AZ3547"/>
      <c r="BA3547"/>
      <c r="BB3547"/>
      <c r="BC3547"/>
      <c r="BD3547"/>
      <c r="BE3547"/>
      <c r="BF3547"/>
      <c r="BG3547"/>
      <c r="BH3547"/>
      <c r="BI3547"/>
      <c r="BJ3547"/>
      <c r="BK3547"/>
      <c r="BL3547"/>
      <c r="BM3547"/>
      <c r="BN3547"/>
      <c r="BO3547"/>
      <c r="BP3547"/>
      <c r="BQ3547"/>
      <c r="BR3547"/>
      <c r="BS3547"/>
      <c r="BT3547"/>
      <c r="BU3547"/>
      <c r="BV3547"/>
      <c r="BW3547"/>
      <c r="BX3547"/>
      <c r="BY3547"/>
      <c r="BZ3547"/>
      <c r="CA3547"/>
      <c r="CB3547"/>
      <c r="CC3547"/>
      <c r="CD3547"/>
      <c r="CE3547"/>
      <c r="CF3547"/>
      <c r="CG3547"/>
      <c r="CH3547"/>
      <c r="CI3547"/>
      <c r="CJ3547"/>
      <c r="CK3547"/>
      <c r="CL3547"/>
      <c r="CM3547"/>
      <c r="CN3547"/>
      <c r="CO3547"/>
      <c r="CP3547"/>
      <c r="CQ3547"/>
      <c r="CR3547"/>
      <c r="CS3547"/>
      <c r="CT3547"/>
      <c r="CU3547"/>
      <c r="CV3547"/>
    </row>
    <row r="3548" spans="10:100" x14ac:dyDescent="0.25">
      <c r="J3548"/>
      <c r="K3548"/>
      <c r="L3548"/>
      <c r="M3548"/>
      <c r="N3548"/>
      <c r="O3548"/>
      <c r="P3548"/>
      <c r="Q3548"/>
      <c r="R3548"/>
      <c r="S3548"/>
      <c r="T3548"/>
      <c r="U3548"/>
      <c r="V3548"/>
      <c r="W3548"/>
      <c r="X3548"/>
      <c r="Y3548"/>
      <c r="Z3548"/>
      <c r="AA3548"/>
      <c r="AB3548"/>
      <c r="AC3548"/>
      <c r="AD3548"/>
      <c r="AE3548"/>
      <c r="AF3548"/>
      <c r="AG3548"/>
      <c r="AH3548"/>
      <c r="AI3548"/>
      <c r="AJ3548"/>
      <c r="AK3548"/>
      <c r="AL3548"/>
      <c r="AM3548"/>
      <c r="AN3548"/>
      <c r="AO3548"/>
      <c r="AP3548"/>
      <c r="AQ3548"/>
      <c r="AR3548"/>
      <c r="AS3548"/>
      <c r="AT3548"/>
      <c r="AU3548"/>
      <c r="AV3548"/>
      <c r="AW3548"/>
      <c r="AX3548"/>
      <c r="AY3548"/>
      <c r="AZ3548"/>
      <c r="BA3548"/>
      <c r="BB3548"/>
      <c r="BC3548"/>
      <c r="BD3548"/>
      <c r="BE3548"/>
      <c r="BF3548"/>
      <c r="BG3548"/>
      <c r="BH3548"/>
      <c r="BI3548"/>
      <c r="BJ3548"/>
      <c r="BK3548"/>
      <c r="BL3548"/>
      <c r="BM3548"/>
      <c r="BN3548"/>
      <c r="BO3548"/>
      <c r="BP3548"/>
      <c r="BQ3548"/>
      <c r="BR3548"/>
      <c r="BS3548"/>
      <c r="BT3548"/>
      <c r="BU3548"/>
      <c r="BV3548"/>
      <c r="BW3548"/>
      <c r="BX3548"/>
      <c r="BY3548"/>
      <c r="BZ3548"/>
      <c r="CA3548"/>
      <c r="CB3548"/>
      <c r="CC3548"/>
      <c r="CD3548"/>
      <c r="CE3548"/>
      <c r="CF3548"/>
      <c r="CG3548"/>
      <c r="CH3548"/>
      <c r="CI3548"/>
      <c r="CJ3548"/>
      <c r="CK3548"/>
      <c r="CL3548"/>
      <c r="CM3548"/>
      <c r="CN3548"/>
      <c r="CO3548"/>
      <c r="CP3548"/>
      <c r="CQ3548"/>
      <c r="CR3548"/>
      <c r="CS3548"/>
      <c r="CT3548"/>
      <c r="CU3548"/>
      <c r="CV3548"/>
    </row>
    <row r="3549" spans="10:100" x14ac:dyDescent="0.25">
      <c r="J3549"/>
      <c r="K3549"/>
      <c r="L3549"/>
      <c r="M3549"/>
      <c r="N3549"/>
      <c r="O3549"/>
      <c r="P3549"/>
      <c r="Q3549"/>
      <c r="R3549"/>
      <c r="S3549"/>
      <c r="T3549"/>
      <c r="U3549"/>
      <c r="V3549"/>
      <c r="W3549"/>
      <c r="X3549"/>
      <c r="Y3549"/>
      <c r="Z3549"/>
      <c r="AA3549"/>
      <c r="AB3549"/>
      <c r="AC3549"/>
      <c r="AD3549"/>
      <c r="AE3549"/>
      <c r="AF3549"/>
      <c r="AG3549"/>
      <c r="AH3549"/>
      <c r="AI3549"/>
      <c r="AJ3549"/>
      <c r="AK3549"/>
      <c r="AL3549"/>
      <c r="AM3549"/>
      <c r="AN3549"/>
      <c r="AO3549"/>
      <c r="AP3549"/>
      <c r="AQ3549"/>
      <c r="AR3549"/>
      <c r="AS3549"/>
      <c r="AT3549"/>
      <c r="AU3549"/>
      <c r="AV3549"/>
      <c r="AW3549"/>
      <c r="AX3549"/>
      <c r="AY3549"/>
      <c r="AZ3549"/>
      <c r="BA3549"/>
      <c r="BB3549"/>
      <c r="BC3549"/>
      <c r="BD3549"/>
      <c r="BE3549"/>
      <c r="BF3549"/>
      <c r="BG3549"/>
      <c r="BH3549"/>
      <c r="BI3549"/>
      <c r="BJ3549"/>
      <c r="BK3549"/>
      <c r="BL3549"/>
      <c r="BM3549"/>
      <c r="BN3549"/>
      <c r="BO3549"/>
      <c r="BP3549"/>
      <c r="BQ3549"/>
      <c r="BR3549"/>
      <c r="BS3549"/>
      <c r="BT3549"/>
      <c r="BU3549"/>
      <c r="BV3549"/>
      <c r="BW3549"/>
      <c r="BX3549"/>
      <c r="BY3549"/>
      <c r="BZ3549"/>
      <c r="CA3549"/>
      <c r="CB3549"/>
      <c r="CC3549"/>
      <c r="CD3549"/>
      <c r="CE3549"/>
      <c r="CF3549"/>
      <c r="CG3549"/>
      <c r="CH3549"/>
      <c r="CI3549"/>
      <c r="CJ3549"/>
      <c r="CK3549"/>
      <c r="CL3549"/>
      <c r="CM3549"/>
      <c r="CN3549"/>
      <c r="CO3549"/>
      <c r="CP3549"/>
      <c r="CQ3549"/>
      <c r="CR3549"/>
      <c r="CS3549"/>
      <c r="CT3549"/>
      <c r="CU3549"/>
      <c r="CV3549"/>
    </row>
    <row r="3550" spans="10:100" x14ac:dyDescent="0.25">
      <c r="J3550"/>
      <c r="K3550"/>
      <c r="L3550"/>
      <c r="M3550"/>
      <c r="N3550"/>
      <c r="O3550"/>
      <c r="P3550"/>
      <c r="Q3550"/>
      <c r="R3550"/>
      <c r="S3550"/>
      <c r="T3550"/>
      <c r="U3550"/>
      <c r="V3550"/>
      <c r="W3550"/>
      <c r="X3550"/>
      <c r="Y3550"/>
      <c r="Z3550"/>
      <c r="AA3550"/>
      <c r="AB3550"/>
      <c r="AC3550"/>
      <c r="AD3550"/>
      <c r="AE3550"/>
      <c r="AF3550"/>
      <c r="AG3550"/>
      <c r="AH3550"/>
      <c r="AI3550"/>
      <c r="AJ3550"/>
      <c r="AK3550"/>
      <c r="AL3550"/>
      <c r="AM3550"/>
      <c r="AN3550"/>
      <c r="AO3550"/>
      <c r="AP3550"/>
      <c r="AQ3550"/>
      <c r="AR3550"/>
      <c r="AS3550"/>
      <c r="AT3550"/>
      <c r="AU3550"/>
      <c r="AV3550"/>
      <c r="AW3550"/>
      <c r="AX3550"/>
      <c r="AY3550"/>
      <c r="AZ3550"/>
      <c r="BA3550"/>
      <c r="BB3550"/>
      <c r="BC3550"/>
      <c r="BD3550"/>
      <c r="BE3550"/>
      <c r="BF3550"/>
      <c r="BG3550"/>
      <c r="BH3550"/>
      <c r="BI3550"/>
      <c r="BJ3550"/>
      <c r="BK3550"/>
      <c r="BL3550"/>
      <c r="BM3550"/>
      <c r="BN3550"/>
      <c r="BO3550"/>
      <c r="BP3550"/>
      <c r="BQ3550"/>
      <c r="BR3550"/>
      <c r="BS3550"/>
      <c r="BT3550"/>
      <c r="BU3550"/>
      <c r="BV3550"/>
      <c r="BW3550"/>
      <c r="BX3550"/>
      <c r="BY3550"/>
      <c r="BZ3550"/>
      <c r="CA3550"/>
      <c r="CB3550"/>
      <c r="CC3550"/>
      <c r="CD3550"/>
      <c r="CE3550"/>
      <c r="CF3550"/>
      <c r="CG3550"/>
      <c r="CH3550"/>
      <c r="CI3550"/>
      <c r="CJ3550"/>
      <c r="CK3550"/>
      <c r="CL3550"/>
      <c r="CM3550"/>
      <c r="CN3550"/>
      <c r="CO3550"/>
      <c r="CP3550"/>
      <c r="CQ3550"/>
      <c r="CR3550"/>
      <c r="CS3550"/>
      <c r="CT3550"/>
      <c r="CU3550"/>
      <c r="CV3550"/>
    </row>
    <row r="3551" spans="10:100" x14ac:dyDescent="0.25">
      <c r="J3551"/>
      <c r="K3551"/>
      <c r="L3551"/>
      <c r="M3551"/>
      <c r="N3551"/>
      <c r="O3551"/>
      <c r="P3551"/>
      <c r="Q3551"/>
      <c r="R3551"/>
      <c r="S3551"/>
      <c r="T3551"/>
      <c r="U3551"/>
      <c r="V3551"/>
      <c r="W3551"/>
      <c r="X3551"/>
      <c r="Y3551"/>
      <c r="Z3551"/>
      <c r="AA3551"/>
      <c r="AB3551"/>
      <c r="AC3551"/>
      <c r="AD3551"/>
      <c r="AE3551"/>
      <c r="AF3551"/>
      <c r="AG3551"/>
      <c r="AH3551"/>
      <c r="AI3551"/>
      <c r="AJ3551"/>
      <c r="AK3551"/>
      <c r="AL3551"/>
      <c r="AM3551"/>
      <c r="AN3551"/>
      <c r="AO3551"/>
      <c r="AP3551"/>
      <c r="AQ3551"/>
      <c r="AR3551"/>
      <c r="AS3551"/>
      <c r="AT3551"/>
      <c r="AU3551"/>
      <c r="AV3551"/>
      <c r="AW3551"/>
      <c r="AX3551"/>
      <c r="AY3551"/>
      <c r="AZ3551"/>
      <c r="BA3551"/>
      <c r="BB3551"/>
      <c r="BC3551"/>
      <c r="BD3551"/>
      <c r="BE3551"/>
      <c r="BF3551"/>
      <c r="BG3551"/>
      <c r="BH3551"/>
      <c r="BI3551"/>
      <c r="BJ3551"/>
      <c r="BK3551"/>
      <c r="BL3551"/>
      <c r="BM3551"/>
      <c r="BN3551"/>
      <c r="BO3551"/>
      <c r="BP3551"/>
      <c r="BQ3551"/>
      <c r="BR3551"/>
      <c r="BS3551"/>
      <c r="BT3551"/>
      <c r="BU3551"/>
      <c r="BV3551"/>
      <c r="BW3551"/>
      <c r="BX3551"/>
      <c r="BY3551"/>
      <c r="BZ3551"/>
      <c r="CA3551"/>
      <c r="CB3551"/>
      <c r="CC3551"/>
      <c r="CD3551"/>
      <c r="CE3551"/>
      <c r="CF3551"/>
      <c r="CG3551"/>
      <c r="CH3551"/>
      <c r="CI3551"/>
      <c r="CJ3551"/>
      <c r="CK3551"/>
      <c r="CL3551"/>
      <c r="CM3551"/>
      <c r="CN3551"/>
      <c r="CO3551"/>
      <c r="CP3551"/>
      <c r="CQ3551"/>
      <c r="CR3551"/>
      <c r="CS3551"/>
      <c r="CT3551"/>
      <c r="CU3551"/>
      <c r="CV3551"/>
    </row>
    <row r="3552" spans="10:100" x14ac:dyDescent="0.25">
      <c r="J3552"/>
      <c r="K3552"/>
      <c r="L3552"/>
      <c r="M3552"/>
      <c r="N3552"/>
      <c r="O3552"/>
      <c r="P3552"/>
      <c r="Q3552"/>
      <c r="R3552"/>
      <c r="S3552"/>
      <c r="T3552"/>
      <c r="U3552"/>
      <c r="V3552"/>
      <c r="W3552"/>
      <c r="X3552"/>
      <c r="Y3552"/>
      <c r="Z3552"/>
      <c r="AA3552"/>
      <c r="AB3552"/>
      <c r="AC3552"/>
      <c r="AD3552"/>
      <c r="AE3552"/>
      <c r="AF3552"/>
      <c r="AG3552"/>
      <c r="AH3552"/>
      <c r="AI3552"/>
      <c r="AJ3552"/>
      <c r="AK3552"/>
      <c r="AL3552"/>
      <c r="AM3552"/>
      <c r="AN3552"/>
      <c r="AO3552"/>
      <c r="AP3552"/>
      <c r="AQ3552"/>
      <c r="AR3552"/>
      <c r="AS3552"/>
      <c r="AT3552"/>
      <c r="AU3552"/>
      <c r="AV3552"/>
      <c r="AW3552"/>
      <c r="AX3552"/>
      <c r="AY3552"/>
      <c r="AZ3552"/>
      <c r="BA3552"/>
      <c r="BB3552"/>
      <c r="BC3552"/>
      <c r="BD3552"/>
      <c r="BE3552"/>
      <c r="BF3552"/>
      <c r="BG3552"/>
      <c r="BH3552"/>
      <c r="BI3552"/>
      <c r="BJ3552"/>
      <c r="BK3552"/>
      <c r="BL3552"/>
      <c r="BM3552"/>
      <c r="BN3552"/>
      <c r="BO3552"/>
      <c r="BP3552"/>
      <c r="BQ3552"/>
      <c r="BR3552"/>
      <c r="BS3552"/>
      <c r="BT3552"/>
      <c r="BU3552"/>
      <c r="BV3552"/>
      <c r="BW3552"/>
      <c r="BX3552"/>
      <c r="BY3552"/>
      <c r="BZ3552"/>
      <c r="CA3552"/>
      <c r="CB3552"/>
      <c r="CC3552"/>
      <c r="CD3552"/>
      <c r="CE3552"/>
      <c r="CF3552"/>
      <c r="CG3552"/>
      <c r="CH3552"/>
      <c r="CI3552"/>
      <c r="CJ3552"/>
      <c r="CK3552"/>
      <c r="CL3552"/>
      <c r="CM3552"/>
      <c r="CN3552"/>
      <c r="CO3552"/>
      <c r="CP3552"/>
      <c r="CQ3552"/>
      <c r="CR3552"/>
      <c r="CS3552"/>
      <c r="CT3552"/>
      <c r="CU3552"/>
      <c r="CV3552"/>
    </row>
    <row r="3553" spans="10:100" x14ac:dyDescent="0.25">
      <c r="J3553"/>
      <c r="K3553"/>
      <c r="L3553"/>
      <c r="M3553"/>
      <c r="N3553"/>
      <c r="O3553"/>
      <c r="P3553"/>
      <c r="Q3553"/>
      <c r="R3553"/>
      <c r="S3553"/>
      <c r="T3553"/>
      <c r="U3553"/>
      <c r="V3553"/>
      <c r="W3553"/>
      <c r="X3553"/>
      <c r="Y3553"/>
      <c r="Z3553"/>
      <c r="AA3553"/>
      <c r="AB3553"/>
      <c r="AC3553"/>
      <c r="AD3553"/>
      <c r="AE3553"/>
      <c r="AF3553"/>
      <c r="AG3553"/>
      <c r="AH3553"/>
      <c r="AI3553"/>
      <c r="AJ3553"/>
      <c r="AK3553"/>
      <c r="AL3553"/>
      <c r="AM3553"/>
      <c r="AN3553"/>
      <c r="AO3553"/>
      <c r="AP3553"/>
      <c r="AQ3553"/>
      <c r="AR3553"/>
      <c r="AS3553"/>
      <c r="AT3553"/>
      <c r="AU3553"/>
      <c r="AV3553"/>
      <c r="AW3553"/>
      <c r="AX3553"/>
      <c r="AY3553"/>
      <c r="AZ3553"/>
      <c r="BA3553"/>
      <c r="BB3553"/>
      <c r="BC3553"/>
      <c r="BD3553"/>
      <c r="BE3553"/>
      <c r="BF3553"/>
      <c r="BG3553"/>
      <c r="BH3553"/>
      <c r="BI3553"/>
      <c r="BJ3553"/>
      <c r="BK3553"/>
      <c r="BL3553"/>
      <c r="BM3553"/>
      <c r="BN3553"/>
      <c r="BO3553"/>
      <c r="BP3553"/>
      <c r="BQ3553"/>
      <c r="BR3553"/>
      <c r="BS3553"/>
      <c r="BT3553"/>
      <c r="BU3553"/>
      <c r="BV3553"/>
      <c r="BW3553"/>
      <c r="BX3553"/>
      <c r="BY3553"/>
      <c r="BZ3553"/>
      <c r="CA3553"/>
      <c r="CB3553"/>
      <c r="CC3553"/>
      <c r="CD3553"/>
      <c r="CE3553"/>
      <c r="CF3553"/>
      <c r="CG3553"/>
      <c r="CH3553"/>
      <c r="CI3553"/>
      <c r="CJ3553"/>
      <c r="CK3553"/>
      <c r="CL3553"/>
      <c r="CM3553"/>
      <c r="CN3553"/>
      <c r="CO3553"/>
      <c r="CP3553"/>
      <c r="CQ3553"/>
      <c r="CR3553"/>
      <c r="CS3553"/>
      <c r="CT3553"/>
      <c r="CU3553"/>
      <c r="CV3553"/>
    </row>
    <row r="3554" spans="10:100" x14ac:dyDescent="0.25">
      <c r="J3554"/>
      <c r="K3554"/>
      <c r="L3554"/>
      <c r="M3554"/>
      <c r="N3554"/>
      <c r="O3554"/>
      <c r="P3554"/>
      <c r="Q3554"/>
      <c r="R3554"/>
      <c r="S3554"/>
      <c r="T3554"/>
      <c r="U3554"/>
      <c r="V3554"/>
      <c r="W3554"/>
      <c r="X3554"/>
      <c r="Y3554"/>
      <c r="Z3554"/>
      <c r="AA3554"/>
      <c r="AB3554"/>
      <c r="AC3554"/>
      <c r="AD3554"/>
      <c r="AE3554"/>
      <c r="AF3554"/>
      <c r="AG3554"/>
      <c r="AH3554"/>
      <c r="AI3554"/>
      <c r="AJ3554"/>
      <c r="AK3554"/>
      <c r="AL3554"/>
      <c r="AM3554"/>
      <c r="AN3554"/>
      <c r="AO3554"/>
      <c r="AP3554"/>
      <c r="AQ3554"/>
      <c r="AR3554"/>
      <c r="AS3554"/>
      <c r="AT3554"/>
      <c r="AU3554"/>
      <c r="AV3554"/>
      <c r="AW3554"/>
      <c r="AX3554"/>
      <c r="AY3554"/>
      <c r="AZ3554"/>
      <c r="BA3554"/>
      <c r="BB3554"/>
      <c r="BC3554"/>
      <c r="BD3554"/>
      <c r="BE3554"/>
      <c r="BF3554"/>
      <c r="BG3554"/>
      <c r="BH3554"/>
      <c r="BI3554"/>
      <c r="BJ3554"/>
      <c r="BK3554"/>
      <c r="BL3554"/>
      <c r="BM3554"/>
      <c r="BN3554"/>
      <c r="BO3554"/>
      <c r="BP3554"/>
      <c r="BQ3554"/>
      <c r="BR3554"/>
      <c r="BS3554"/>
      <c r="BT3554"/>
      <c r="BU3554"/>
      <c r="BV3554"/>
      <c r="BW3554"/>
      <c r="BX3554"/>
      <c r="BY3554"/>
      <c r="BZ3554"/>
      <c r="CA3554"/>
      <c r="CB3554"/>
      <c r="CC3554"/>
      <c r="CD3554"/>
      <c r="CE3554"/>
      <c r="CF3554"/>
      <c r="CG3554"/>
      <c r="CH3554"/>
      <c r="CI3554"/>
      <c r="CJ3554"/>
      <c r="CK3554"/>
      <c r="CL3554"/>
      <c r="CM3554"/>
      <c r="CN3554"/>
      <c r="CO3554"/>
      <c r="CP3554"/>
      <c r="CQ3554"/>
      <c r="CR3554"/>
      <c r="CS3554"/>
      <c r="CT3554"/>
      <c r="CU3554"/>
      <c r="CV3554"/>
    </row>
    <row r="3555" spans="10:100" x14ac:dyDescent="0.25">
      <c r="J3555"/>
      <c r="K3555"/>
      <c r="L3555"/>
      <c r="M3555"/>
      <c r="N3555"/>
      <c r="O3555"/>
      <c r="P3555"/>
      <c r="Q3555"/>
      <c r="R3555"/>
      <c r="S3555"/>
      <c r="T3555"/>
      <c r="U3555"/>
      <c r="V3555"/>
      <c r="W3555"/>
      <c r="X3555"/>
      <c r="Y3555"/>
      <c r="Z3555"/>
      <c r="AA3555"/>
      <c r="AB3555"/>
      <c r="AC3555"/>
      <c r="AD3555"/>
      <c r="AE3555"/>
      <c r="AF3555"/>
      <c r="AG3555"/>
      <c r="AH3555"/>
      <c r="AI3555"/>
      <c r="AJ3555"/>
      <c r="AK3555"/>
      <c r="AL3555"/>
      <c r="AM3555"/>
      <c r="AN3555"/>
      <c r="AO3555"/>
      <c r="AP3555"/>
      <c r="AQ3555"/>
      <c r="AR3555"/>
      <c r="AS3555"/>
      <c r="AT3555"/>
      <c r="AU3555"/>
      <c r="AV3555"/>
      <c r="AW3555"/>
      <c r="AX3555"/>
      <c r="AY3555"/>
      <c r="AZ3555"/>
      <c r="BA3555"/>
      <c r="BB3555"/>
      <c r="BC3555"/>
      <c r="BD3555"/>
      <c r="BE3555"/>
      <c r="BF3555"/>
      <c r="BG3555"/>
      <c r="BH3555"/>
      <c r="BI3555"/>
      <c r="BJ3555"/>
      <c r="BK3555"/>
      <c r="BL3555"/>
      <c r="BM3555"/>
      <c r="BN3555"/>
      <c r="BO3555"/>
      <c r="BP3555"/>
      <c r="BQ3555"/>
      <c r="BR3555"/>
      <c r="BS3555"/>
      <c r="BT3555"/>
      <c r="BU3555"/>
      <c r="BV3555"/>
      <c r="BW3555"/>
      <c r="BX3555"/>
      <c r="BY3555"/>
      <c r="BZ3555"/>
      <c r="CA3555"/>
      <c r="CB3555"/>
      <c r="CC3555"/>
      <c r="CD3555"/>
      <c r="CE3555"/>
      <c r="CF3555"/>
      <c r="CG3555"/>
      <c r="CH3555"/>
      <c r="CI3555"/>
      <c r="CJ3555"/>
      <c r="CK3555"/>
      <c r="CL3555"/>
      <c r="CM3555"/>
      <c r="CN3555"/>
      <c r="CO3555"/>
      <c r="CP3555"/>
      <c r="CQ3555"/>
      <c r="CR3555"/>
      <c r="CS3555"/>
      <c r="CT3555"/>
      <c r="CU3555"/>
      <c r="CV3555"/>
    </row>
    <row r="3556" spans="10:100" x14ac:dyDescent="0.25">
      <c r="J3556"/>
      <c r="K3556"/>
      <c r="L3556"/>
      <c r="M3556"/>
      <c r="N3556"/>
      <c r="O3556"/>
      <c r="P3556"/>
      <c r="Q3556"/>
      <c r="R3556"/>
      <c r="S3556"/>
      <c r="T3556"/>
      <c r="U3556"/>
      <c r="V3556"/>
      <c r="W3556"/>
      <c r="X3556"/>
      <c r="Y3556"/>
      <c r="Z3556"/>
      <c r="AA3556"/>
      <c r="AB3556"/>
      <c r="AC3556"/>
      <c r="AD3556"/>
      <c r="AE3556"/>
      <c r="AF3556"/>
      <c r="AG3556"/>
      <c r="AH3556"/>
      <c r="AI3556"/>
      <c r="AJ3556"/>
      <c r="AK3556"/>
      <c r="AL3556"/>
      <c r="AM3556"/>
      <c r="AN3556"/>
      <c r="AO3556"/>
      <c r="AP3556"/>
      <c r="AQ3556"/>
      <c r="AR3556"/>
      <c r="AS3556"/>
      <c r="AT3556"/>
      <c r="AU3556"/>
      <c r="AV3556"/>
      <c r="AW3556"/>
      <c r="AX3556"/>
      <c r="AY3556"/>
      <c r="AZ3556"/>
      <c r="BA3556"/>
      <c r="BB3556"/>
      <c r="BC3556"/>
      <c r="BD3556"/>
      <c r="BE3556"/>
      <c r="BF3556"/>
      <c r="BG3556"/>
      <c r="BH3556"/>
      <c r="BI3556"/>
      <c r="BJ3556"/>
      <c r="BK3556"/>
      <c r="BL3556"/>
      <c r="BM3556"/>
      <c r="BN3556"/>
      <c r="BO3556"/>
      <c r="BP3556"/>
      <c r="BQ3556"/>
      <c r="BR3556"/>
      <c r="BS3556"/>
      <c r="BT3556"/>
      <c r="BU3556"/>
      <c r="BV3556"/>
      <c r="BW3556"/>
      <c r="BX3556"/>
      <c r="BY3556"/>
      <c r="BZ3556"/>
      <c r="CA3556"/>
      <c r="CB3556"/>
      <c r="CC3556"/>
      <c r="CD3556"/>
      <c r="CE3556"/>
      <c r="CF3556"/>
      <c r="CG3556"/>
      <c r="CH3556"/>
      <c r="CI3556"/>
      <c r="CJ3556"/>
      <c r="CK3556"/>
      <c r="CL3556"/>
      <c r="CM3556"/>
      <c r="CN3556"/>
      <c r="CO3556"/>
      <c r="CP3556"/>
      <c r="CQ3556"/>
      <c r="CR3556"/>
      <c r="CS3556"/>
      <c r="CT3556"/>
      <c r="CU3556"/>
      <c r="CV3556"/>
    </row>
    <row r="3557" spans="10:100" x14ac:dyDescent="0.25">
      <c r="J3557"/>
      <c r="K3557"/>
      <c r="L3557"/>
      <c r="M3557"/>
      <c r="N3557"/>
      <c r="O3557"/>
      <c r="P3557"/>
      <c r="Q3557"/>
      <c r="R3557"/>
      <c r="S3557"/>
      <c r="T3557"/>
      <c r="U3557"/>
      <c r="V3557"/>
      <c r="W3557"/>
      <c r="X3557"/>
      <c r="Y3557"/>
      <c r="Z3557"/>
      <c r="AA3557"/>
      <c r="AB3557"/>
      <c r="AC3557"/>
      <c r="AD3557"/>
      <c r="AE3557"/>
      <c r="AF3557"/>
      <c r="AG3557"/>
      <c r="AH3557"/>
      <c r="AI3557"/>
      <c r="AJ3557"/>
      <c r="AK3557"/>
      <c r="AL3557"/>
      <c r="AM3557"/>
      <c r="AN3557"/>
      <c r="AO3557"/>
      <c r="AP3557"/>
      <c r="AQ3557"/>
      <c r="AR3557"/>
      <c r="AS3557"/>
      <c r="AT3557"/>
      <c r="AU3557"/>
      <c r="AV3557"/>
      <c r="AW3557"/>
      <c r="AX3557"/>
      <c r="AY3557"/>
      <c r="AZ3557"/>
      <c r="BA3557"/>
      <c r="BB3557"/>
      <c r="BC3557"/>
      <c r="BD3557"/>
      <c r="BE3557"/>
      <c r="BF3557"/>
      <c r="BG3557"/>
      <c r="BH3557"/>
      <c r="BI3557"/>
      <c r="BJ3557"/>
      <c r="BK3557"/>
      <c r="BL3557"/>
      <c r="BM3557"/>
      <c r="BN3557"/>
      <c r="BO3557"/>
      <c r="BP3557"/>
      <c r="BQ3557"/>
      <c r="BR3557"/>
      <c r="BS3557"/>
      <c r="BT3557"/>
      <c r="BU3557"/>
      <c r="BV3557"/>
      <c r="BW3557"/>
      <c r="BX3557"/>
      <c r="BY3557"/>
      <c r="BZ3557"/>
      <c r="CA3557"/>
      <c r="CB3557"/>
      <c r="CC3557"/>
      <c r="CD3557"/>
      <c r="CE3557"/>
      <c r="CF3557"/>
      <c r="CG3557"/>
      <c r="CH3557"/>
      <c r="CI3557"/>
      <c r="CJ3557"/>
      <c r="CK3557"/>
      <c r="CL3557"/>
      <c r="CM3557"/>
      <c r="CN3557"/>
      <c r="CO3557"/>
      <c r="CP3557"/>
      <c r="CQ3557"/>
      <c r="CR3557"/>
      <c r="CS3557"/>
      <c r="CT3557"/>
      <c r="CU3557"/>
      <c r="CV3557"/>
    </row>
    <row r="3558" spans="10:100" x14ac:dyDescent="0.25">
      <c r="J3558"/>
      <c r="K3558"/>
      <c r="L3558"/>
      <c r="M3558"/>
      <c r="N3558"/>
      <c r="O3558"/>
      <c r="P3558"/>
      <c r="Q3558"/>
      <c r="R3558"/>
      <c r="S3558"/>
      <c r="T3558"/>
      <c r="U3558"/>
      <c r="V3558"/>
      <c r="W3558"/>
      <c r="X3558"/>
      <c r="Y3558"/>
      <c r="Z3558"/>
      <c r="AA3558"/>
      <c r="AB3558"/>
      <c r="AC3558"/>
      <c r="AD3558"/>
      <c r="AE3558"/>
      <c r="AF3558"/>
      <c r="AG3558"/>
      <c r="AH3558"/>
      <c r="AI3558"/>
      <c r="AJ3558"/>
      <c r="AK3558"/>
      <c r="AL3558"/>
      <c r="AM3558"/>
      <c r="AN3558"/>
      <c r="AO3558"/>
      <c r="AP3558"/>
      <c r="AQ3558"/>
      <c r="AR3558"/>
      <c r="AS3558"/>
      <c r="AT3558"/>
      <c r="AU3558"/>
      <c r="AV3558"/>
      <c r="AW3558"/>
      <c r="AX3558"/>
      <c r="AY3558"/>
      <c r="AZ3558"/>
      <c r="BA3558"/>
      <c r="BB3558"/>
      <c r="BC3558"/>
      <c r="BD3558"/>
      <c r="BE3558"/>
      <c r="BF3558"/>
      <c r="BG3558"/>
      <c r="BH3558"/>
      <c r="BI3558"/>
      <c r="BJ3558"/>
      <c r="BK3558"/>
      <c r="BL3558"/>
      <c r="BM3558"/>
      <c r="BN3558"/>
      <c r="BO3558"/>
      <c r="BP3558"/>
      <c r="BQ3558"/>
      <c r="BR3558"/>
      <c r="BS3558"/>
      <c r="BT3558"/>
      <c r="BU3558"/>
      <c r="BV3558"/>
      <c r="BW3558"/>
      <c r="BX3558"/>
      <c r="BY3558"/>
      <c r="BZ3558"/>
      <c r="CA3558"/>
      <c r="CB3558"/>
      <c r="CC3558"/>
      <c r="CD3558"/>
      <c r="CE3558"/>
      <c r="CF3558"/>
      <c r="CG3558"/>
      <c r="CH3558"/>
      <c r="CI3558"/>
      <c r="CJ3558"/>
      <c r="CK3558"/>
      <c r="CL3558"/>
      <c r="CM3558"/>
      <c r="CN3558"/>
      <c r="CO3558"/>
      <c r="CP3558"/>
      <c r="CQ3558"/>
      <c r="CR3558"/>
      <c r="CS3558"/>
      <c r="CT3558"/>
      <c r="CU3558"/>
      <c r="CV3558"/>
    </row>
    <row r="3559" spans="10:100" x14ac:dyDescent="0.25">
      <c r="J3559"/>
      <c r="K3559"/>
      <c r="L3559"/>
      <c r="M3559"/>
      <c r="N3559"/>
      <c r="O3559"/>
      <c r="P3559"/>
      <c r="Q3559"/>
      <c r="R3559"/>
      <c r="S3559"/>
      <c r="T3559"/>
      <c r="U3559"/>
      <c r="V3559"/>
      <c r="W3559"/>
      <c r="X3559"/>
      <c r="Y3559"/>
      <c r="Z3559"/>
      <c r="AA3559"/>
      <c r="AB3559"/>
      <c r="AC3559"/>
      <c r="AD3559"/>
      <c r="AE3559"/>
      <c r="AF3559"/>
      <c r="AG3559"/>
      <c r="AH3559"/>
      <c r="AI3559"/>
      <c r="AJ3559"/>
      <c r="AK3559"/>
      <c r="AL3559"/>
      <c r="AM3559"/>
      <c r="AN3559"/>
      <c r="AO3559"/>
      <c r="AP3559"/>
      <c r="AQ3559"/>
      <c r="AR3559"/>
      <c r="AS3559"/>
      <c r="AT3559"/>
      <c r="AU3559"/>
      <c r="AV3559"/>
      <c r="AW3559"/>
      <c r="AX3559"/>
      <c r="AY3559"/>
      <c r="AZ3559"/>
      <c r="BA3559"/>
      <c r="BB3559"/>
      <c r="BC3559"/>
      <c r="BD3559"/>
      <c r="BE3559"/>
      <c r="BF3559"/>
      <c r="BG3559"/>
      <c r="BH3559"/>
      <c r="BI3559"/>
      <c r="BJ3559"/>
      <c r="BK3559"/>
      <c r="BL3559"/>
      <c r="BM3559"/>
      <c r="BN3559"/>
      <c r="BO3559"/>
      <c r="BP3559"/>
      <c r="BQ3559"/>
      <c r="BR3559"/>
      <c r="BS3559"/>
      <c r="BT3559"/>
      <c r="BU3559"/>
      <c r="BV3559"/>
      <c r="BW3559"/>
      <c r="BX3559"/>
      <c r="BY3559"/>
      <c r="BZ3559"/>
      <c r="CA3559"/>
      <c r="CB3559"/>
      <c r="CC3559"/>
      <c r="CD3559"/>
      <c r="CE3559"/>
      <c r="CF3559"/>
      <c r="CG3559"/>
      <c r="CH3559"/>
      <c r="CI3559"/>
      <c r="CJ3559"/>
      <c r="CK3559"/>
      <c r="CL3559"/>
      <c r="CM3559"/>
      <c r="CN3559"/>
      <c r="CO3559"/>
      <c r="CP3559"/>
      <c r="CQ3559"/>
      <c r="CR3559"/>
      <c r="CS3559"/>
      <c r="CT3559"/>
      <c r="CU3559"/>
      <c r="CV3559"/>
    </row>
    <row r="3560" spans="10:100" x14ac:dyDescent="0.25">
      <c r="J3560"/>
      <c r="K3560"/>
      <c r="L3560"/>
      <c r="M3560"/>
      <c r="N3560"/>
      <c r="O3560"/>
      <c r="P3560"/>
      <c r="Q3560"/>
      <c r="R3560"/>
      <c r="S3560"/>
      <c r="T3560"/>
      <c r="U3560"/>
      <c r="V3560"/>
      <c r="W3560"/>
      <c r="X3560"/>
      <c r="Y3560"/>
      <c r="Z3560"/>
      <c r="AA3560"/>
      <c r="AB3560"/>
      <c r="AC3560"/>
      <c r="AD3560"/>
      <c r="AE3560"/>
      <c r="AF3560"/>
      <c r="AG3560"/>
      <c r="AH3560"/>
      <c r="AI3560"/>
      <c r="AJ3560"/>
      <c r="AK3560"/>
      <c r="AL3560"/>
      <c r="AM3560"/>
      <c r="AN3560"/>
      <c r="AO3560"/>
      <c r="AP3560"/>
      <c r="AQ3560"/>
      <c r="AR3560"/>
      <c r="AS3560"/>
      <c r="AT3560"/>
      <c r="AU3560"/>
      <c r="AV3560"/>
      <c r="AW3560"/>
      <c r="AX3560"/>
      <c r="AY3560"/>
      <c r="AZ3560"/>
      <c r="BA3560"/>
      <c r="BB3560"/>
      <c r="BC3560"/>
      <c r="BD3560"/>
      <c r="BE3560"/>
      <c r="BF3560"/>
      <c r="BG3560"/>
      <c r="BH3560"/>
      <c r="BI3560"/>
      <c r="BJ3560"/>
      <c r="BK3560"/>
      <c r="BL3560"/>
      <c r="BM3560"/>
      <c r="BN3560"/>
      <c r="BO3560"/>
      <c r="BP3560"/>
      <c r="BQ3560"/>
      <c r="BR3560"/>
      <c r="BS3560"/>
      <c r="BT3560"/>
      <c r="BU3560"/>
      <c r="BV3560"/>
      <c r="BW3560"/>
      <c r="BX3560"/>
      <c r="BY3560"/>
      <c r="BZ3560"/>
      <c r="CA3560"/>
      <c r="CB3560"/>
      <c r="CC3560"/>
      <c r="CD3560"/>
      <c r="CE3560"/>
      <c r="CF3560"/>
      <c r="CG3560"/>
      <c r="CH3560"/>
      <c r="CI3560"/>
      <c r="CJ3560"/>
      <c r="CK3560"/>
      <c r="CL3560"/>
      <c r="CM3560"/>
      <c r="CN3560"/>
      <c r="CO3560"/>
      <c r="CP3560"/>
      <c r="CQ3560"/>
      <c r="CR3560"/>
      <c r="CS3560"/>
      <c r="CT3560"/>
      <c r="CU3560"/>
      <c r="CV3560"/>
    </row>
    <row r="3561" spans="10:100" x14ac:dyDescent="0.25">
      <c r="J3561"/>
      <c r="K3561"/>
      <c r="L3561"/>
      <c r="M3561"/>
      <c r="N3561"/>
      <c r="O3561"/>
      <c r="P3561"/>
      <c r="Q3561"/>
      <c r="R3561"/>
      <c r="S3561"/>
      <c r="T3561"/>
      <c r="U3561"/>
      <c r="V3561"/>
      <c r="W3561"/>
      <c r="X3561"/>
      <c r="Y3561"/>
      <c r="Z3561"/>
      <c r="AA3561"/>
      <c r="AB3561"/>
      <c r="AC3561"/>
      <c r="AD3561"/>
      <c r="AE3561"/>
      <c r="AF3561"/>
      <c r="AG3561"/>
      <c r="AH3561"/>
      <c r="AI3561"/>
      <c r="AJ3561"/>
      <c r="AK3561"/>
      <c r="AL3561"/>
      <c r="AM3561"/>
      <c r="AN3561"/>
      <c r="AO3561"/>
      <c r="AP3561"/>
      <c r="AQ3561"/>
      <c r="AR3561"/>
      <c r="AS3561"/>
      <c r="AT3561"/>
      <c r="AU3561"/>
      <c r="AV3561"/>
      <c r="AW3561"/>
      <c r="AX3561"/>
      <c r="AY3561"/>
      <c r="AZ3561"/>
      <c r="BA3561"/>
      <c r="BB3561"/>
      <c r="BC3561"/>
      <c r="BD3561"/>
      <c r="BE3561"/>
      <c r="BF3561"/>
      <c r="BG3561"/>
      <c r="BH3561"/>
      <c r="BI3561"/>
      <c r="BJ3561"/>
      <c r="BK3561"/>
      <c r="BL3561"/>
      <c r="BM3561"/>
      <c r="BN3561"/>
      <c r="BO3561"/>
      <c r="BP3561"/>
      <c r="BQ3561"/>
      <c r="BR3561"/>
      <c r="BS3561"/>
      <c r="BT3561"/>
      <c r="BU3561"/>
      <c r="BV3561"/>
      <c r="BW3561"/>
      <c r="BX3561"/>
      <c r="BY3561"/>
      <c r="BZ3561"/>
      <c r="CA3561"/>
      <c r="CB3561"/>
      <c r="CC3561"/>
      <c r="CD3561"/>
      <c r="CE3561"/>
      <c r="CF3561"/>
      <c r="CG3561"/>
      <c r="CH3561"/>
      <c r="CI3561"/>
      <c r="CJ3561"/>
      <c r="CK3561"/>
      <c r="CL3561"/>
      <c r="CM3561"/>
      <c r="CN3561"/>
      <c r="CO3561"/>
      <c r="CP3561"/>
      <c r="CQ3561"/>
      <c r="CR3561"/>
      <c r="CS3561"/>
      <c r="CT3561"/>
      <c r="CU3561"/>
      <c r="CV3561"/>
    </row>
    <row r="3562" spans="10:100" x14ac:dyDescent="0.25">
      <c r="J3562"/>
      <c r="K3562"/>
      <c r="L3562"/>
      <c r="M3562"/>
      <c r="N3562"/>
      <c r="O3562"/>
      <c r="P3562"/>
      <c r="Q3562"/>
      <c r="R3562"/>
      <c r="S3562"/>
      <c r="T3562"/>
      <c r="U3562"/>
      <c r="V3562"/>
      <c r="W3562"/>
      <c r="X3562"/>
      <c r="Y3562"/>
      <c r="Z3562"/>
      <c r="AA3562"/>
      <c r="AB3562"/>
      <c r="AC3562"/>
      <c r="AD3562"/>
      <c r="AE3562"/>
      <c r="AF3562"/>
      <c r="AG3562"/>
      <c r="AH3562"/>
      <c r="AI3562"/>
      <c r="AJ3562"/>
      <c r="AK3562"/>
      <c r="AL3562"/>
      <c r="AM3562"/>
      <c r="AN3562"/>
      <c r="AO3562"/>
      <c r="AP3562"/>
      <c r="AQ3562"/>
      <c r="AR3562"/>
      <c r="AS3562"/>
      <c r="AT3562"/>
      <c r="AU3562"/>
      <c r="AV3562"/>
      <c r="AW3562"/>
      <c r="AX3562"/>
      <c r="AY3562"/>
      <c r="AZ3562"/>
      <c r="BA3562"/>
      <c r="BB3562"/>
      <c r="BC3562"/>
      <c r="BD3562"/>
      <c r="BE3562"/>
      <c r="BF3562"/>
      <c r="BG3562"/>
      <c r="BH3562"/>
      <c r="BI3562"/>
      <c r="BJ3562"/>
      <c r="BK3562"/>
      <c r="BL3562"/>
      <c r="BM3562"/>
      <c r="BN3562"/>
      <c r="BO3562"/>
      <c r="BP3562"/>
      <c r="BQ3562"/>
      <c r="BR3562"/>
      <c r="BS3562"/>
      <c r="BT3562"/>
      <c r="BU3562"/>
      <c r="BV3562"/>
      <c r="BW3562"/>
      <c r="BX3562"/>
      <c r="BY3562"/>
      <c r="BZ3562"/>
      <c r="CA3562"/>
      <c r="CB3562"/>
      <c r="CC3562"/>
      <c r="CD3562"/>
      <c r="CE3562"/>
      <c r="CF3562"/>
      <c r="CG3562"/>
      <c r="CH3562"/>
      <c r="CI3562"/>
      <c r="CJ3562"/>
      <c r="CK3562"/>
      <c r="CL3562"/>
      <c r="CM3562"/>
      <c r="CN3562"/>
      <c r="CO3562"/>
      <c r="CP3562"/>
      <c r="CQ3562"/>
      <c r="CR3562"/>
      <c r="CS3562"/>
      <c r="CT3562"/>
      <c r="CU3562"/>
      <c r="CV3562"/>
    </row>
    <row r="3563" spans="10:100" x14ac:dyDescent="0.25">
      <c r="J3563"/>
      <c r="K3563"/>
      <c r="L3563"/>
      <c r="M3563"/>
      <c r="N3563"/>
      <c r="O3563"/>
      <c r="P3563"/>
      <c r="Q3563"/>
      <c r="R3563"/>
      <c r="S3563"/>
      <c r="T3563"/>
      <c r="U3563"/>
      <c r="V3563"/>
      <c r="W3563"/>
      <c r="X3563"/>
      <c r="Y3563"/>
      <c r="Z3563"/>
      <c r="AA3563"/>
      <c r="AB3563"/>
      <c r="AC3563"/>
      <c r="AD3563"/>
      <c r="AE3563"/>
      <c r="AF3563"/>
      <c r="AG3563"/>
      <c r="AH3563"/>
      <c r="AI3563"/>
      <c r="AJ3563"/>
      <c r="AK3563"/>
      <c r="AL3563"/>
      <c r="AM3563"/>
      <c r="AN3563"/>
      <c r="AO3563"/>
      <c r="AP3563"/>
      <c r="AQ3563"/>
      <c r="AR3563"/>
      <c r="AS3563"/>
      <c r="AT3563"/>
      <c r="AU3563"/>
      <c r="AV3563"/>
      <c r="AW3563"/>
      <c r="AX3563"/>
      <c r="AY3563"/>
      <c r="AZ3563"/>
      <c r="BA3563"/>
      <c r="BB3563"/>
      <c r="BC3563"/>
      <c r="BD3563"/>
      <c r="BE3563"/>
      <c r="BF3563"/>
      <c r="BG3563"/>
      <c r="BH3563"/>
      <c r="BI3563"/>
      <c r="BJ3563"/>
      <c r="BK3563"/>
      <c r="BL3563"/>
      <c r="BM3563"/>
      <c r="BN3563"/>
      <c r="BO3563"/>
      <c r="BP3563"/>
      <c r="BQ3563"/>
      <c r="BR3563"/>
      <c r="BS3563"/>
      <c r="BT3563"/>
      <c r="BU3563"/>
      <c r="BV3563"/>
      <c r="BW3563"/>
      <c r="BX3563"/>
      <c r="BY3563"/>
      <c r="BZ3563"/>
      <c r="CA3563"/>
      <c r="CB3563"/>
      <c r="CC3563"/>
      <c r="CD3563"/>
      <c r="CE3563"/>
      <c r="CF3563"/>
      <c r="CG3563"/>
      <c r="CH3563"/>
      <c r="CI3563"/>
      <c r="CJ3563"/>
      <c r="CK3563"/>
      <c r="CL3563"/>
      <c r="CM3563"/>
      <c r="CN3563"/>
      <c r="CO3563"/>
      <c r="CP3563"/>
      <c r="CQ3563"/>
      <c r="CR3563"/>
      <c r="CS3563"/>
      <c r="CT3563"/>
      <c r="CU3563"/>
      <c r="CV3563"/>
    </row>
    <row r="3564" spans="10:100" x14ac:dyDescent="0.25">
      <c r="J3564"/>
      <c r="K3564"/>
      <c r="L3564"/>
      <c r="M3564"/>
      <c r="N3564"/>
      <c r="O3564"/>
      <c r="P3564"/>
      <c r="Q3564"/>
      <c r="R3564"/>
      <c r="S3564"/>
      <c r="T3564"/>
      <c r="U3564"/>
      <c r="V3564"/>
      <c r="W3564"/>
      <c r="X3564"/>
      <c r="Y3564"/>
      <c r="Z3564"/>
      <c r="AA3564"/>
      <c r="AB3564"/>
      <c r="AC3564"/>
      <c r="AD3564"/>
      <c r="AE3564"/>
      <c r="AF3564"/>
      <c r="AG3564"/>
      <c r="AH3564"/>
      <c r="AI3564"/>
      <c r="AJ3564"/>
      <c r="AK3564"/>
      <c r="AL3564"/>
      <c r="AM3564"/>
      <c r="AN3564"/>
      <c r="AO3564"/>
      <c r="AP3564"/>
      <c r="AQ3564"/>
      <c r="AR3564"/>
      <c r="AS3564"/>
      <c r="AT3564"/>
      <c r="AU3564"/>
      <c r="AV3564"/>
      <c r="AW3564"/>
      <c r="AX3564"/>
      <c r="AY3564"/>
      <c r="AZ3564"/>
      <c r="BA3564"/>
      <c r="BB3564"/>
      <c r="BC3564"/>
      <c r="BD3564"/>
      <c r="BE3564"/>
      <c r="BF3564"/>
      <c r="BG3564"/>
      <c r="BH3564"/>
      <c r="BI3564"/>
      <c r="BJ3564"/>
      <c r="BK3564"/>
      <c r="BL3564"/>
      <c r="BM3564"/>
      <c r="BN3564"/>
      <c r="BO3564"/>
      <c r="BP3564"/>
      <c r="BQ3564"/>
      <c r="BR3564"/>
      <c r="BS3564"/>
      <c r="BT3564"/>
      <c r="BU3564"/>
      <c r="BV3564"/>
      <c r="BW3564"/>
      <c r="BX3564"/>
      <c r="BY3564"/>
      <c r="BZ3564"/>
      <c r="CA3564"/>
      <c r="CB3564"/>
      <c r="CC3564"/>
      <c r="CD3564"/>
      <c r="CE3564"/>
      <c r="CF3564"/>
      <c r="CG3564"/>
      <c r="CH3564"/>
      <c r="CI3564"/>
      <c r="CJ3564"/>
      <c r="CK3564"/>
      <c r="CL3564"/>
      <c r="CM3564"/>
      <c r="CN3564"/>
      <c r="CO3564"/>
      <c r="CP3564"/>
      <c r="CQ3564"/>
      <c r="CR3564"/>
      <c r="CS3564"/>
      <c r="CT3564"/>
      <c r="CU3564"/>
      <c r="CV3564"/>
    </row>
    <row r="3565" spans="10:100" x14ac:dyDescent="0.25">
      <c r="J3565"/>
      <c r="K3565"/>
      <c r="L3565"/>
      <c r="M3565"/>
      <c r="N3565"/>
      <c r="O3565"/>
      <c r="P3565"/>
      <c r="Q3565"/>
      <c r="R3565"/>
      <c r="S3565"/>
      <c r="T3565"/>
      <c r="U3565"/>
      <c r="V3565"/>
      <c r="W3565"/>
      <c r="X3565"/>
      <c r="Y3565"/>
      <c r="Z3565"/>
      <c r="AA3565"/>
      <c r="AB3565"/>
      <c r="AC3565"/>
      <c r="AD3565"/>
      <c r="AE3565"/>
      <c r="AF3565"/>
      <c r="AG3565"/>
      <c r="AH3565"/>
      <c r="AI3565"/>
      <c r="AJ3565"/>
      <c r="AK3565"/>
      <c r="AL3565"/>
      <c r="AM3565"/>
      <c r="AN3565"/>
      <c r="AO3565"/>
      <c r="AP3565"/>
      <c r="AQ3565"/>
      <c r="AR3565"/>
      <c r="AS3565"/>
      <c r="AT3565"/>
      <c r="AU3565"/>
      <c r="AV3565"/>
      <c r="AW3565"/>
      <c r="AX3565"/>
      <c r="AY3565"/>
      <c r="AZ3565"/>
      <c r="BA3565"/>
      <c r="BB3565"/>
      <c r="BC3565"/>
      <c r="BD3565"/>
      <c r="BE3565"/>
      <c r="BF3565"/>
      <c r="BG3565"/>
      <c r="BH3565"/>
      <c r="BI3565"/>
      <c r="BJ3565"/>
      <c r="BK3565"/>
      <c r="BL3565"/>
      <c r="BM3565"/>
      <c r="BN3565"/>
      <c r="BO3565"/>
      <c r="BP3565"/>
      <c r="BQ3565"/>
      <c r="BR3565"/>
      <c r="BS3565"/>
      <c r="BT3565"/>
      <c r="BU3565"/>
      <c r="BV3565"/>
      <c r="BW3565"/>
      <c r="BX3565"/>
      <c r="BY3565"/>
      <c r="BZ3565"/>
      <c r="CA3565"/>
      <c r="CB3565"/>
      <c r="CC3565"/>
      <c r="CD3565"/>
      <c r="CE3565"/>
      <c r="CF3565"/>
      <c r="CG3565"/>
      <c r="CH3565"/>
      <c r="CI3565"/>
      <c r="CJ3565"/>
      <c r="CK3565"/>
      <c r="CL3565"/>
      <c r="CM3565"/>
      <c r="CN3565"/>
      <c r="CO3565"/>
      <c r="CP3565"/>
      <c r="CQ3565"/>
      <c r="CR3565"/>
      <c r="CS3565"/>
      <c r="CT3565"/>
      <c r="CU3565"/>
      <c r="CV3565"/>
    </row>
    <row r="3566" spans="10:100" x14ac:dyDescent="0.25">
      <c r="J3566"/>
      <c r="K3566"/>
      <c r="L3566"/>
      <c r="M3566"/>
      <c r="N3566"/>
      <c r="O3566"/>
      <c r="P3566"/>
      <c r="Q3566"/>
      <c r="R3566"/>
      <c r="S3566"/>
      <c r="T3566"/>
      <c r="U3566"/>
      <c r="V3566"/>
      <c r="W3566"/>
      <c r="X3566"/>
      <c r="Y3566"/>
      <c r="Z3566"/>
      <c r="AA3566"/>
      <c r="AB3566"/>
      <c r="AC3566"/>
      <c r="AD3566"/>
      <c r="AE3566"/>
      <c r="AF3566"/>
      <c r="AG3566"/>
      <c r="AH3566"/>
      <c r="AI3566"/>
      <c r="AJ3566"/>
      <c r="AK3566"/>
      <c r="AL3566"/>
      <c r="AM3566"/>
      <c r="AN3566"/>
      <c r="AO3566"/>
      <c r="AP3566"/>
      <c r="AQ3566"/>
      <c r="AR3566"/>
      <c r="AS3566"/>
      <c r="AT3566"/>
      <c r="AU3566"/>
      <c r="AV3566"/>
      <c r="AW3566"/>
      <c r="AX3566"/>
      <c r="AY3566"/>
      <c r="AZ3566"/>
      <c r="BA3566"/>
      <c r="BB3566"/>
      <c r="BC3566"/>
      <c r="BD3566"/>
      <c r="BE3566"/>
      <c r="BF3566"/>
      <c r="BG3566"/>
      <c r="BH3566"/>
      <c r="BI3566"/>
      <c r="BJ3566"/>
      <c r="BK3566"/>
      <c r="BL3566"/>
      <c r="BM3566"/>
      <c r="BN3566"/>
      <c r="BO3566"/>
      <c r="BP3566"/>
      <c r="BQ3566"/>
      <c r="BR3566"/>
      <c r="BS3566"/>
      <c r="BT3566"/>
      <c r="BU3566"/>
      <c r="BV3566"/>
      <c r="BW3566"/>
      <c r="BX3566"/>
      <c r="BY3566"/>
      <c r="BZ3566"/>
      <c r="CA3566"/>
      <c r="CB3566"/>
      <c r="CC3566"/>
      <c r="CD3566"/>
      <c r="CE3566"/>
      <c r="CF3566"/>
      <c r="CG3566"/>
      <c r="CH3566"/>
      <c r="CI3566"/>
      <c r="CJ3566"/>
      <c r="CK3566"/>
      <c r="CL3566"/>
      <c r="CM3566"/>
      <c r="CN3566"/>
      <c r="CO3566"/>
      <c r="CP3566"/>
      <c r="CQ3566"/>
      <c r="CR3566"/>
      <c r="CS3566"/>
      <c r="CT3566"/>
      <c r="CU3566"/>
      <c r="CV3566"/>
    </row>
    <row r="3567" spans="10:100" x14ac:dyDescent="0.25">
      <c r="J3567"/>
      <c r="K3567"/>
      <c r="L3567"/>
      <c r="M3567"/>
      <c r="N3567"/>
      <c r="O3567"/>
      <c r="P3567"/>
      <c r="Q3567"/>
      <c r="R3567"/>
      <c r="S3567"/>
      <c r="T3567"/>
      <c r="U3567"/>
      <c r="V3567"/>
      <c r="W3567"/>
      <c r="X3567"/>
      <c r="Y3567"/>
      <c r="Z3567"/>
      <c r="AA3567"/>
      <c r="AB3567"/>
      <c r="AC3567"/>
      <c r="AD3567"/>
      <c r="AE3567"/>
      <c r="AF3567"/>
      <c r="AG3567"/>
      <c r="AH3567"/>
      <c r="AI3567"/>
      <c r="AJ3567"/>
      <c r="AK3567"/>
      <c r="AL3567"/>
      <c r="AM3567"/>
      <c r="AN3567"/>
      <c r="AO3567"/>
      <c r="AP3567"/>
      <c r="AQ3567"/>
      <c r="AR3567"/>
      <c r="AS3567"/>
      <c r="AT3567"/>
      <c r="AU3567"/>
      <c r="AV3567"/>
      <c r="AW3567"/>
      <c r="AX3567"/>
      <c r="AY3567"/>
      <c r="AZ3567"/>
      <c r="BA3567"/>
      <c r="BB3567"/>
      <c r="BC3567"/>
      <c r="BD3567"/>
      <c r="BE3567"/>
      <c r="BF3567"/>
      <c r="BG3567"/>
      <c r="BH3567"/>
      <c r="BI3567"/>
      <c r="BJ3567"/>
      <c r="BK3567"/>
      <c r="BL3567"/>
      <c r="BM3567"/>
      <c r="BN3567"/>
      <c r="BO3567"/>
      <c r="BP3567"/>
      <c r="BQ3567"/>
      <c r="BR3567"/>
      <c r="BS3567"/>
      <c r="BT3567"/>
      <c r="BU3567"/>
      <c r="BV3567"/>
      <c r="BW3567"/>
      <c r="BX3567"/>
      <c r="BY3567"/>
      <c r="BZ3567"/>
      <c r="CA3567"/>
      <c r="CB3567"/>
      <c r="CC3567"/>
      <c r="CD3567"/>
      <c r="CE3567"/>
      <c r="CF3567"/>
      <c r="CG3567"/>
      <c r="CH3567"/>
      <c r="CI3567"/>
      <c r="CJ3567"/>
      <c r="CK3567"/>
      <c r="CL3567"/>
      <c r="CM3567"/>
      <c r="CN3567"/>
      <c r="CO3567"/>
      <c r="CP3567"/>
      <c r="CQ3567"/>
      <c r="CR3567"/>
      <c r="CS3567"/>
      <c r="CT3567"/>
      <c r="CU3567"/>
      <c r="CV3567"/>
    </row>
    <row r="3568" spans="10:100" x14ac:dyDescent="0.25">
      <c r="J3568"/>
      <c r="K3568"/>
      <c r="L3568"/>
      <c r="M3568"/>
      <c r="N3568"/>
      <c r="O3568"/>
      <c r="P3568"/>
      <c r="Q3568"/>
      <c r="R3568"/>
      <c r="S3568"/>
      <c r="T3568"/>
      <c r="U3568"/>
      <c r="V3568"/>
      <c r="W3568"/>
      <c r="X3568"/>
      <c r="Y3568"/>
      <c r="Z3568"/>
      <c r="AA3568"/>
      <c r="AB3568"/>
      <c r="AC3568"/>
      <c r="AD3568"/>
      <c r="AE3568"/>
      <c r="AF3568"/>
      <c r="AG3568"/>
      <c r="AH3568"/>
      <c r="AI3568"/>
      <c r="AJ3568"/>
      <c r="AK3568"/>
      <c r="AL3568"/>
      <c r="AM3568"/>
      <c r="AN3568"/>
      <c r="AO3568"/>
      <c r="AP3568"/>
      <c r="AQ3568"/>
      <c r="AR3568"/>
      <c r="AS3568"/>
      <c r="AT3568"/>
      <c r="AU3568"/>
      <c r="AV3568"/>
      <c r="AW3568"/>
      <c r="AX3568"/>
      <c r="AY3568"/>
      <c r="AZ3568"/>
      <c r="BA3568"/>
      <c r="BB3568"/>
      <c r="BC3568"/>
      <c r="BD3568"/>
      <c r="BE3568"/>
      <c r="BF3568"/>
      <c r="BG3568"/>
      <c r="BH3568"/>
      <c r="BI3568"/>
      <c r="BJ3568"/>
      <c r="BK3568"/>
      <c r="BL3568"/>
      <c r="BM3568"/>
      <c r="BN3568"/>
      <c r="BO3568"/>
      <c r="BP3568"/>
      <c r="BQ3568"/>
      <c r="BR3568"/>
      <c r="BS3568"/>
      <c r="BT3568"/>
      <c r="BU3568"/>
      <c r="BV3568"/>
      <c r="BW3568"/>
      <c r="BX3568"/>
      <c r="BY3568"/>
      <c r="BZ3568"/>
      <c r="CA3568"/>
      <c r="CB3568"/>
      <c r="CC3568"/>
      <c r="CD3568"/>
      <c r="CE3568"/>
      <c r="CF3568"/>
      <c r="CG3568"/>
      <c r="CH3568"/>
      <c r="CI3568"/>
      <c r="CJ3568"/>
      <c r="CK3568"/>
      <c r="CL3568"/>
      <c r="CM3568"/>
      <c r="CN3568"/>
      <c r="CO3568"/>
      <c r="CP3568"/>
      <c r="CQ3568"/>
      <c r="CR3568"/>
      <c r="CS3568"/>
      <c r="CT3568"/>
      <c r="CU3568"/>
      <c r="CV3568"/>
    </row>
    <row r="3569" spans="10:100" x14ac:dyDescent="0.25">
      <c r="J3569"/>
      <c r="K3569"/>
      <c r="L3569"/>
      <c r="M3569"/>
      <c r="N3569"/>
      <c r="O3569"/>
      <c r="P3569"/>
      <c r="Q3569"/>
      <c r="R3569"/>
      <c r="S3569"/>
      <c r="T3569"/>
      <c r="U3569"/>
      <c r="V3569"/>
      <c r="W3569"/>
      <c r="X3569"/>
      <c r="Y3569"/>
      <c r="Z3569"/>
      <c r="AA3569"/>
      <c r="AB3569"/>
      <c r="AC3569"/>
      <c r="AD3569"/>
      <c r="AE3569"/>
      <c r="AF3569"/>
      <c r="AG3569"/>
      <c r="AH3569"/>
      <c r="AI3569"/>
      <c r="AJ3569"/>
      <c r="AK3569"/>
      <c r="AL3569"/>
      <c r="AM3569"/>
      <c r="AN3569"/>
      <c r="AO3569"/>
      <c r="AP3569"/>
      <c r="AQ3569"/>
      <c r="AR3569"/>
      <c r="AS3569"/>
      <c r="AT3569"/>
      <c r="AU3569"/>
      <c r="AV3569"/>
      <c r="AW3569"/>
      <c r="AX3569"/>
      <c r="AY3569"/>
      <c r="AZ3569"/>
      <c r="BA3569"/>
      <c r="BB3569"/>
      <c r="BC3569"/>
      <c r="BD3569"/>
      <c r="BE3569"/>
      <c r="BF3569"/>
      <c r="BG3569"/>
      <c r="BH3569"/>
      <c r="BI3569"/>
      <c r="BJ3569"/>
      <c r="BK3569"/>
      <c r="BL3569"/>
      <c r="BM3569"/>
      <c r="BN3569"/>
      <c r="BO3569"/>
      <c r="BP3569"/>
      <c r="BQ3569"/>
      <c r="BR3569"/>
      <c r="BS3569"/>
      <c r="BT3569"/>
      <c r="BU3569"/>
      <c r="BV3569"/>
      <c r="BW3569"/>
      <c r="BX3569"/>
      <c r="BY3569"/>
      <c r="BZ3569"/>
      <c r="CA3569"/>
      <c r="CB3569"/>
      <c r="CC3569"/>
      <c r="CD3569"/>
      <c r="CE3569"/>
      <c r="CF3569"/>
      <c r="CG3569"/>
      <c r="CH3569"/>
      <c r="CI3569"/>
      <c r="CJ3569"/>
      <c r="CK3569"/>
      <c r="CL3569"/>
      <c r="CM3569"/>
      <c r="CN3569"/>
      <c r="CO3569"/>
      <c r="CP3569"/>
      <c r="CQ3569"/>
      <c r="CR3569"/>
      <c r="CS3569"/>
      <c r="CT3569"/>
      <c r="CU3569"/>
      <c r="CV3569"/>
    </row>
    <row r="3570" spans="10:100" x14ac:dyDescent="0.25">
      <c r="J3570"/>
      <c r="K3570"/>
      <c r="L3570"/>
      <c r="M3570"/>
      <c r="N3570"/>
      <c r="O3570"/>
      <c r="P3570"/>
      <c r="Q3570"/>
      <c r="R3570"/>
      <c r="S3570"/>
      <c r="T3570"/>
      <c r="U3570"/>
      <c r="V3570"/>
      <c r="W3570"/>
      <c r="X3570"/>
      <c r="Y3570"/>
      <c r="Z3570"/>
      <c r="AA3570"/>
      <c r="AB3570"/>
      <c r="AC3570"/>
      <c r="AD3570"/>
      <c r="AE3570"/>
      <c r="AF3570"/>
      <c r="AG3570"/>
      <c r="AH3570"/>
      <c r="AI3570"/>
      <c r="AJ3570"/>
      <c r="AK3570"/>
      <c r="AL3570"/>
      <c r="AM3570"/>
      <c r="AN3570"/>
      <c r="AO3570"/>
      <c r="AP3570"/>
      <c r="AQ3570"/>
      <c r="AR3570"/>
      <c r="AS3570"/>
      <c r="AT3570"/>
      <c r="AU3570"/>
      <c r="AV3570"/>
      <c r="AW3570"/>
      <c r="AX3570"/>
      <c r="AY3570"/>
      <c r="AZ3570"/>
      <c r="BA3570"/>
      <c r="BB3570"/>
      <c r="BC3570"/>
      <c r="BD3570"/>
      <c r="BE3570"/>
      <c r="BF3570"/>
      <c r="BG3570"/>
      <c r="BH3570"/>
      <c r="BI3570"/>
      <c r="BJ3570"/>
      <c r="BK3570"/>
      <c r="BL3570"/>
      <c r="BM3570"/>
      <c r="BN3570"/>
      <c r="BO3570"/>
      <c r="BP3570"/>
      <c r="BQ3570"/>
      <c r="BR3570"/>
      <c r="BS3570"/>
      <c r="BT3570"/>
      <c r="BU3570"/>
      <c r="BV3570"/>
      <c r="BW3570"/>
      <c r="BX3570"/>
      <c r="BY3570"/>
      <c r="BZ3570"/>
      <c r="CA3570"/>
      <c r="CB3570"/>
      <c r="CC3570"/>
      <c r="CD3570"/>
      <c r="CE3570"/>
      <c r="CF3570"/>
      <c r="CG3570"/>
      <c r="CH3570"/>
      <c r="CI3570"/>
      <c r="CJ3570"/>
      <c r="CK3570"/>
      <c r="CL3570"/>
      <c r="CM3570"/>
      <c r="CN3570"/>
      <c r="CO3570"/>
      <c r="CP3570"/>
      <c r="CQ3570"/>
      <c r="CR3570"/>
      <c r="CS3570"/>
      <c r="CT3570"/>
      <c r="CU3570"/>
      <c r="CV3570"/>
    </row>
    <row r="3571" spans="10:100" x14ac:dyDescent="0.25">
      <c r="J3571"/>
      <c r="K3571"/>
      <c r="L3571"/>
      <c r="M3571"/>
      <c r="N3571"/>
      <c r="O3571"/>
      <c r="P3571"/>
      <c r="Q3571"/>
      <c r="R3571"/>
      <c r="S3571"/>
      <c r="T3571"/>
      <c r="U3571"/>
      <c r="V3571"/>
      <c r="W3571"/>
      <c r="X3571"/>
      <c r="Y3571"/>
      <c r="Z3571"/>
      <c r="AA3571"/>
      <c r="AB3571"/>
      <c r="AC3571"/>
      <c r="AD3571"/>
      <c r="AE3571"/>
      <c r="AF3571"/>
      <c r="AG3571"/>
      <c r="AH3571"/>
      <c r="AI3571"/>
      <c r="AJ3571"/>
      <c r="AK3571"/>
      <c r="AL3571"/>
      <c r="AM3571"/>
      <c r="AN3571"/>
      <c r="AO3571"/>
      <c r="AP3571"/>
      <c r="AQ3571"/>
      <c r="AR3571"/>
      <c r="AS3571"/>
      <c r="AT3571"/>
      <c r="AU3571"/>
      <c r="AV3571"/>
      <c r="AW3571"/>
      <c r="AX3571"/>
      <c r="AY3571"/>
      <c r="AZ3571"/>
      <c r="BA3571"/>
      <c r="BB3571"/>
      <c r="BC3571"/>
      <c r="BD3571"/>
      <c r="BE3571"/>
      <c r="BF3571"/>
      <c r="BG3571"/>
      <c r="BH3571"/>
      <c r="BI3571"/>
      <c r="BJ3571"/>
      <c r="BK3571"/>
      <c r="BL3571"/>
      <c r="BM3571"/>
      <c r="BN3571"/>
      <c r="BO3571"/>
      <c r="BP3571"/>
      <c r="BQ3571"/>
      <c r="BR3571"/>
      <c r="BS3571"/>
      <c r="BT3571"/>
      <c r="BU3571"/>
      <c r="BV3571"/>
      <c r="BW3571"/>
      <c r="BX3571"/>
      <c r="BY3571"/>
      <c r="BZ3571"/>
      <c r="CA3571"/>
      <c r="CB3571"/>
      <c r="CC3571"/>
      <c r="CD3571"/>
      <c r="CE3571"/>
      <c r="CF3571"/>
      <c r="CG3571"/>
      <c r="CH3571"/>
      <c r="CI3571"/>
      <c r="CJ3571"/>
      <c r="CK3571"/>
      <c r="CL3571"/>
      <c r="CM3571"/>
      <c r="CN3571"/>
      <c r="CO3571"/>
      <c r="CP3571"/>
      <c r="CQ3571"/>
      <c r="CR3571"/>
      <c r="CS3571"/>
      <c r="CT3571"/>
      <c r="CU3571"/>
      <c r="CV3571"/>
    </row>
    <row r="3572" spans="10:100" x14ac:dyDescent="0.25">
      <c r="J3572"/>
      <c r="K3572"/>
      <c r="L3572"/>
      <c r="M3572"/>
      <c r="N3572"/>
      <c r="O3572"/>
      <c r="P3572"/>
      <c r="Q3572"/>
      <c r="R3572"/>
      <c r="S3572"/>
      <c r="T3572"/>
      <c r="U3572"/>
      <c r="V3572"/>
      <c r="W3572"/>
      <c r="X3572"/>
      <c r="Y3572"/>
      <c r="Z3572"/>
      <c r="AA3572"/>
      <c r="AB3572"/>
      <c r="AC3572"/>
      <c r="AD3572"/>
      <c r="AE3572"/>
      <c r="AF3572"/>
      <c r="AG3572"/>
      <c r="AH3572"/>
      <c r="AI3572"/>
      <c r="AJ3572"/>
      <c r="AK3572"/>
      <c r="AL3572"/>
      <c r="AM3572"/>
      <c r="AN3572"/>
      <c r="AO3572"/>
      <c r="AP3572"/>
      <c r="AQ3572"/>
      <c r="AR3572"/>
      <c r="AS3572"/>
      <c r="AT3572"/>
      <c r="AU3572"/>
      <c r="AV3572"/>
      <c r="AW3572"/>
      <c r="AX3572"/>
      <c r="AY3572"/>
      <c r="AZ3572"/>
      <c r="BA3572"/>
      <c r="BB3572"/>
      <c r="BC3572"/>
      <c r="BD3572"/>
      <c r="BE3572"/>
      <c r="BF3572"/>
      <c r="BG3572"/>
      <c r="BH3572"/>
      <c r="BI3572"/>
      <c r="BJ3572"/>
      <c r="BK3572"/>
      <c r="BL3572"/>
      <c r="BM3572"/>
      <c r="BN3572"/>
      <c r="BO3572"/>
      <c r="BP3572"/>
      <c r="BQ3572"/>
      <c r="BR3572"/>
      <c r="BS3572"/>
      <c r="BT3572"/>
      <c r="BU3572"/>
      <c r="BV3572"/>
      <c r="BW3572"/>
      <c r="BX3572"/>
      <c r="BY3572"/>
      <c r="BZ3572"/>
      <c r="CA3572"/>
      <c r="CB3572"/>
      <c r="CC3572"/>
      <c r="CD3572"/>
      <c r="CE3572"/>
      <c r="CF3572"/>
      <c r="CG3572"/>
      <c r="CH3572"/>
      <c r="CI3572"/>
      <c r="CJ3572"/>
      <c r="CK3572"/>
      <c r="CL3572"/>
      <c r="CM3572"/>
      <c r="CN3572"/>
      <c r="CO3572"/>
      <c r="CP3572"/>
      <c r="CQ3572"/>
      <c r="CR3572"/>
      <c r="CS3572"/>
      <c r="CT3572"/>
      <c r="CU3572"/>
      <c r="CV3572"/>
    </row>
    <row r="3573" spans="10:100" x14ac:dyDescent="0.25">
      <c r="J3573"/>
      <c r="K3573"/>
      <c r="L3573"/>
      <c r="M3573"/>
      <c r="N3573"/>
      <c r="O3573"/>
      <c r="P3573"/>
      <c r="Q3573"/>
      <c r="R3573"/>
      <c r="S3573"/>
      <c r="T3573"/>
      <c r="U3573"/>
      <c r="V3573"/>
      <c r="W3573"/>
      <c r="X3573"/>
      <c r="Y3573"/>
      <c r="Z3573"/>
      <c r="AA3573"/>
      <c r="AB3573"/>
      <c r="AC3573"/>
      <c r="AD3573"/>
      <c r="AE3573"/>
      <c r="AF3573"/>
      <c r="AG3573"/>
      <c r="AH3573"/>
      <c r="AI3573"/>
      <c r="AJ3573"/>
      <c r="AK3573"/>
      <c r="AL3573"/>
      <c r="AM3573"/>
      <c r="AN3573"/>
      <c r="AO3573"/>
      <c r="AP3573"/>
      <c r="AQ3573"/>
      <c r="AR3573"/>
      <c r="AS3573"/>
      <c r="AT3573"/>
      <c r="AU3573"/>
      <c r="AV3573"/>
      <c r="AW3573"/>
      <c r="AX3573"/>
      <c r="AY3573"/>
      <c r="AZ3573"/>
      <c r="BA3573"/>
      <c r="BB3573"/>
      <c r="BC3573"/>
      <c r="BD3573"/>
      <c r="BE3573"/>
      <c r="BF3573"/>
      <c r="BG3573"/>
      <c r="BH3573"/>
      <c r="BI3573"/>
      <c r="BJ3573"/>
      <c r="BK3573"/>
      <c r="BL3573"/>
      <c r="BM3573"/>
      <c r="BN3573"/>
      <c r="BO3573"/>
      <c r="BP3573"/>
      <c r="BQ3573"/>
      <c r="BR3573"/>
      <c r="BS3573"/>
      <c r="BT3573"/>
      <c r="BU3573"/>
      <c r="BV3573"/>
      <c r="BW3573"/>
      <c r="BX3573"/>
      <c r="BY3573"/>
      <c r="BZ3573"/>
      <c r="CA3573"/>
      <c r="CB3573"/>
      <c r="CC3573"/>
      <c r="CD3573"/>
      <c r="CE3573"/>
      <c r="CF3573"/>
      <c r="CG3573"/>
      <c r="CH3573"/>
      <c r="CI3573"/>
      <c r="CJ3573"/>
      <c r="CK3573"/>
      <c r="CL3573"/>
      <c r="CM3573"/>
      <c r="CN3573"/>
      <c r="CO3573"/>
      <c r="CP3573"/>
      <c r="CQ3573"/>
      <c r="CR3573"/>
      <c r="CS3573"/>
      <c r="CT3573"/>
      <c r="CU3573"/>
      <c r="CV3573"/>
    </row>
    <row r="3574" spans="10:100" x14ac:dyDescent="0.25">
      <c r="J3574"/>
      <c r="K3574"/>
      <c r="L3574"/>
      <c r="M3574"/>
      <c r="N3574"/>
      <c r="O3574"/>
      <c r="P3574"/>
      <c r="Q3574"/>
      <c r="R3574"/>
      <c r="S3574"/>
      <c r="T3574"/>
      <c r="U3574"/>
      <c r="V3574"/>
      <c r="W3574"/>
      <c r="X3574"/>
      <c r="Y3574"/>
      <c r="Z3574"/>
      <c r="AA3574"/>
      <c r="AB3574"/>
      <c r="AC3574"/>
      <c r="AD3574"/>
      <c r="AE3574"/>
      <c r="AF3574"/>
      <c r="AG3574"/>
      <c r="AH3574"/>
      <c r="AI3574"/>
      <c r="AJ3574"/>
      <c r="AK3574"/>
      <c r="AL3574"/>
      <c r="AM3574"/>
      <c r="AN3574"/>
      <c r="AO3574"/>
      <c r="AP3574"/>
      <c r="AQ3574"/>
      <c r="AR3574"/>
      <c r="AS3574"/>
      <c r="AT3574"/>
      <c r="AU3574"/>
      <c r="AV3574"/>
      <c r="AW3574"/>
      <c r="AX3574"/>
      <c r="AY3574"/>
      <c r="AZ3574"/>
      <c r="BA3574"/>
      <c r="BB3574"/>
      <c r="BC3574"/>
      <c r="BD3574"/>
      <c r="BE3574"/>
      <c r="BF3574"/>
      <c r="BG3574"/>
      <c r="BH3574"/>
      <c r="BI3574"/>
      <c r="BJ3574"/>
      <c r="BK3574"/>
      <c r="BL3574"/>
      <c r="BM3574"/>
      <c r="BN3574"/>
      <c r="BO3574"/>
      <c r="BP3574"/>
      <c r="BQ3574"/>
      <c r="BR3574"/>
      <c r="BS3574"/>
      <c r="BT3574"/>
      <c r="BU3574"/>
      <c r="BV3574"/>
      <c r="BW3574"/>
      <c r="BX3574"/>
      <c r="BY3574"/>
      <c r="BZ3574"/>
      <c r="CA3574"/>
      <c r="CB3574"/>
      <c r="CC3574"/>
      <c r="CD3574"/>
      <c r="CE3574"/>
      <c r="CF3574"/>
      <c r="CG3574"/>
      <c r="CH3574"/>
      <c r="CI3574"/>
      <c r="CJ3574"/>
      <c r="CK3574"/>
      <c r="CL3574"/>
      <c r="CM3574"/>
      <c r="CN3574"/>
      <c r="CO3574"/>
      <c r="CP3574"/>
      <c r="CQ3574"/>
      <c r="CR3574"/>
      <c r="CS3574"/>
      <c r="CT3574"/>
      <c r="CU3574"/>
      <c r="CV3574"/>
    </row>
    <row r="3575" spans="10:100" x14ac:dyDescent="0.25">
      <c r="J3575"/>
      <c r="K3575"/>
      <c r="L3575"/>
      <c r="M3575"/>
      <c r="N3575"/>
      <c r="O3575"/>
      <c r="P3575"/>
      <c r="Q3575"/>
      <c r="R3575"/>
      <c r="S3575"/>
      <c r="T3575"/>
      <c r="U3575"/>
      <c r="V3575"/>
      <c r="W3575"/>
      <c r="X3575"/>
      <c r="Y3575"/>
      <c r="Z3575"/>
      <c r="AA3575"/>
      <c r="AB3575"/>
      <c r="AC3575"/>
      <c r="AD3575"/>
      <c r="AE3575"/>
      <c r="AF3575"/>
      <c r="AG3575"/>
      <c r="AH3575"/>
      <c r="AI3575"/>
      <c r="AJ3575"/>
      <c r="AK3575"/>
      <c r="AL3575"/>
      <c r="AM3575"/>
      <c r="AN3575"/>
      <c r="AO3575"/>
      <c r="AP3575"/>
      <c r="AQ3575"/>
      <c r="AR3575"/>
      <c r="AS3575"/>
      <c r="AT3575"/>
      <c r="AU3575"/>
      <c r="AV3575"/>
      <c r="AW3575"/>
      <c r="AX3575"/>
      <c r="AY3575"/>
      <c r="AZ3575"/>
      <c r="BA3575"/>
      <c r="BB3575"/>
      <c r="BC3575"/>
      <c r="BD3575"/>
      <c r="BE3575"/>
      <c r="BF3575"/>
      <c r="BG3575"/>
      <c r="BH3575"/>
      <c r="BI3575"/>
      <c r="BJ3575"/>
      <c r="BK3575"/>
      <c r="BL3575"/>
      <c r="BM3575"/>
      <c r="BN3575"/>
      <c r="BO3575"/>
      <c r="BP3575"/>
      <c r="BQ3575"/>
      <c r="BR3575"/>
      <c r="BS3575"/>
      <c r="BT3575"/>
      <c r="BU3575"/>
      <c r="BV3575"/>
      <c r="BW3575"/>
      <c r="BX3575"/>
      <c r="BY3575"/>
      <c r="BZ3575"/>
      <c r="CA3575"/>
      <c r="CB3575"/>
      <c r="CC3575"/>
      <c r="CD3575"/>
      <c r="CE3575"/>
      <c r="CF3575"/>
      <c r="CG3575"/>
      <c r="CH3575"/>
      <c r="CI3575"/>
      <c r="CJ3575"/>
      <c r="CK3575"/>
      <c r="CL3575"/>
      <c r="CM3575"/>
      <c r="CN3575"/>
      <c r="CO3575"/>
      <c r="CP3575"/>
      <c r="CQ3575"/>
      <c r="CR3575"/>
      <c r="CS3575"/>
      <c r="CT3575"/>
      <c r="CU3575"/>
      <c r="CV3575"/>
    </row>
    <row r="3576" spans="10:100" x14ac:dyDescent="0.25">
      <c r="J3576"/>
      <c r="K3576"/>
      <c r="L3576"/>
      <c r="M3576"/>
      <c r="N3576"/>
      <c r="O3576"/>
      <c r="P3576"/>
      <c r="Q3576"/>
      <c r="R3576"/>
      <c r="S3576"/>
      <c r="T3576"/>
      <c r="U3576"/>
      <c r="V3576"/>
      <c r="W3576"/>
      <c r="X3576"/>
      <c r="Y3576"/>
      <c r="Z3576"/>
      <c r="AA3576"/>
      <c r="AB3576"/>
      <c r="AC3576"/>
      <c r="AD3576"/>
      <c r="AE3576"/>
      <c r="AF3576"/>
      <c r="AG3576"/>
      <c r="AH3576"/>
      <c r="AI3576"/>
      <c r="AJ3576"/>
      <c r="AK3576"/>
      <c r="AL3576"/>
      <c r="AM3576"/>
      <c r="AN3576"/>
      <c r="AO3576"/>
      <c r="AP3576"/>
      <c r="AQ3576"/>
      <c r="AR3576"/>
      <c r="AS3576"/>
      <c r="AT3576"/>
      <c r="AU3576"/>
      <c r="AV3576"/>
      <c r="AW3576"/>
      <c r="AX3576"/>
      <c r="AY3576"/>
      <c r="AZ3576"/>
      <c r="BA3576"/>
      <c r="BB3576"/>
      <c r="BC3576"/>
      <c r="BD3576"/>
      <c r="BE3576"/>
      <c r="BF3576"/>
      <c r="BG3576"/>
      <c r="BH3576"/>
      <c r="BI3576"/>
      <c r="BJ3576"/>
      <c r="BK3576"/>
      <c r="BL3576"/>
      <c r="BM3576"/>
      <c r="BN3576"/>
      <c r="BO3576"/>
      <c r="BP3576"/>
      <c r="BQ3576"/>
      <c r="BR3576"/>
      <c r="BS3576"/>
      <c r="BT3576"/>
      <c r="BU3576"/>
      <c r="BV3576"/>
      <c r="BW3576"/>
      <c r="BX3576"/>
      <c r="BY3576"/>
      <c r="BZ3576"/>
      <c r="CA3576"/>
      <c r="CB3576"/>
      <c r="CC3576"/>
      <c r="CD3576"/>
      <c r="CE3576"/>
      <c r="CF3576"/>
      <c r="CG3576"/>
      <c r="CH3576"/>
      <c r="CI3576"/>
      <c r="CJ3576"/>
      <c r="CK3576"/>
      <c r="CL3576"/>
      <c r="CM3576"/>
      <c r="CN3576"/>
      <c r="CO3576"/>
      <c r="CP3576"/>
      <c r="CQ3576"/>
      <c r="CR3576"/>
      <c r="CS3576"/>
      <c r="CT3576"/>
      <c r="CU3576"/>
      <c r="CV3576"/>
    </row>
    <row r="3577" spans="10:100" x14ac:dyDescent="0.25">
      <c r="J3577"/>
      <c r="K3577"/>
      <c r="L3577"/>
      <c r="M3577"/>
      <c r="N3577"/>
      <c r="O3577"/>
      <c r="P3577"/>
      <c r="Q3577"/>
      <c r="R3577"/>
      <c r="S3577"/>
      <c r="T3577"/>
      <c r="U3577"/>
      <c r="V3577"/>
      <c r="W3577"/>
      <c r="X3577"/>
      <c r="Y3577"/>
      <c r="Z3577"/>
      <c r="AA3577"/>
      <c r="AB3577"/>
      <c r="AC3577"/>
      <c r="AD3577"/>
      <c r="AE3577"/>
      <c r="AF3577"/>
      <c r="AG3577"/>
      <c r="AH3577"/>
      <c r="AI3577"/>
      <c r="AJ3577"/>
      <c r="AK3577"/>
      <c r="AL3577"/>
      <c r="AM3577"/>
      <c r="AN3577"/>
      <c r="AO3577"/>
      <c r="AP3577"/>
      <c r="AQ3577"/>
      <c r="AR3577"/>
      <c r="AS3577"/>
      <c r="AT3577"/>
      <c r="AU3577"/>
      <c r="AV3577"/>
      <c r="AW3577"/>
      <c r="AX3577"/>
      <c r="AY3577"/>
      <c r="AZ3577"/>
      <c r="BA3577"/>
      <c r="BB3577"/>
      <c r="BC3577"/>
      <c r="BD3577"/>
      <c r="BE3577"/>
      <c r="BF3577"/>
      <c r="BG3577"/>
      <c r="BH3577"/>
      <c r="BI3577"/>
      <c r="BJ3577"/>
      <c r="BK3577"/>
      <c r="BL3577"/>
      <c r="BM3577"/>
      <c r="BN3577"/>
      <c r="BO3577"/>
      <c r="BP3577"/>
      <c r="BQ3577"/>
      <c r="BR3577"/>
      <c r="BS3577"/>
      <c r="BT3577"/>
      <c r="BU3577"/>
      <c r="BV3577"/>
      <c r="BW3577"/>
      <c r="BX3577"/>
      <c r="BY3577"/>
      <c r="BZ3577"/>
      <c r="CA3577"/>
      <c r="CB3577"/>
      <c r="CC3577"/>
      <c r="CD3577"/>
      <c r="CE3577"/>
      <c r="CF3577"/>
      <c r="CG3577"/>
      <c r="CH3577"/>
      <c r="CI3577"/>
      <c r="CJ3577"/>
      <c r="CK3577"/>
      <c r="CL3577"/>
      <c r="CM3577"/>
      <c r="CN3577"/>
      <c r="CO3577"/>
      <c r="CP3577"/>
      <c r="CQ3577"/>
      <c r="CR3577"/>
      <c r="CS3577"/>
      <c r="CT3577"/>
      <c r="CU3577"/>
      <c r="CV3577"/>
    </row>
    <row r="3578" spans="10:100" x14ac:dyDescent="0.25">
      <c r="J3578"/>
      <c r="K3578"/>
      <c r="L3578"/>
      <c r="M3578"/>
      <c r="N3578"/>
      <c r="O3578"/>
      <c r="P3578"/>
      <c r="Q3578"/>
      <c r="R3578"/>
      <c r="S3578"/>
      <c r="T3578"/>
      <c r="U3578"/>
      <c r="V3578"/>
      <c r="W3578"/>
      <c r="X3578"/>
      <c r="Y3578"/>
      <c r="Z3578"/>
      <c r="AA3578"/>
      <c r="AB3578"/>
      <c r="AC3578"/>
      <c r="AD3578"/>
      <c r="AE3578"/>
      <c r="AF3578"/>
      <c r="AG3578"/>
      <c r="AH3578"/>
      <c r="AI3578"/>
      <c r="AJ3578"/>
      <c r="AK3578"/>
      <c r="AL3578"/>
      <c r="AM3578"/>
      <c r="AN3578"/>
      <c r="AO3578"/>
      <c r="AP3578"/>
      <c r="AQ3578"/>
      <c r="AR3578"/>
      <c r="AS3578"/>
      <c r="AT3578"/>
      <c r="AU3578"/>
      <c r="AV3578"/>
      <c r="AW3578"/>
      <c r="AX3578"/>
      <c r="AY3578"/>
      <c r="AZ3578"/>
      <c r="BA3578"/>
      <c r="BB3578"/>
      <c r="BC3578"/>
      <c r="BD3578"/>
      <c r="BE3578"/>
      <c r="BF3578"/>
      <c r="BG3578"/>
      <c r="BH3578"/>
      <c r="BI3578"/>
      <c r="BJ3578"/>
      <c r="BK3578"/>
      <c r="BL3578"/>
      <c r="BM3578"/>
      <c r="BN3578"/>
      <c r="BO3578"/>
      <c r="BP3578"/>
      <c r="BQ3578"/>
      <c r="BR3578"/>
      <c r="BS3578"/>
      <c r="BT3578"/>
      <c r="BU3578"/>
      <c r="BV3578"/>
      <c r="BW3578"/>
      <c r="BX3578"/>
      <c r="BY3578"/>
      <c r="BZ3578"/>
      <c r="CA3578"/>
      <c r="CB3578"/>
      <c r="CC3578"/>
      <c r="CD3578"/>
      <c r="CE3578"/>
      <c r="CF3578"/>
      <c r="CG3578"/>
      <c r="CH3578"/>
      <c r="CI3578"/>
      <c r="CJ3578"/>
      <c r="CK3578"/>
      <c r="CL3578"/>
      <c r="CM3578"/>
      <c r="CN3578"/>
      <c r="CO3578"/>
      <c r="CP3578"/>
      <c r="CQ3578"/>
      <c r="CR3578"/>
      <c r="CS3578"/>
      <c r="CT3578"/>
      <c r="CU3578"/>
      <c r="CV3578"/>
    </row>
    <row r="3579" spans="10:100" x14ac:dyDescent="0.25">
      <c r="J3579"/>
      <c r="K3579"/>
      <c r="L3579"/>
      <c r="M3579"/>
      <c r="N3579"/>
      <c r="O3579"/>
      <c r="P3579"/>
      <c r="Q3579"/>
      <c r="R3579"/>
      <c r="S3579"/>
      <c r="T3579"/>
      <c r="U3579"/>
      <c r="V3579"/>
      <c r="W3579"/>
      <c r="X3579"/>
      <c r="Y3579"/>
      <c r="Z3579"/>
      <c r="AA3579"/>
      <c r="AB3579"/>
      <c r="AC3579"/>
      <c r="AD3579"/>
      <c r="AE3579"/>
      <c r="AF3579"/>
      <c r="AG3579"/>
      <c r="AH3579"/>
      <c r="AI3579"/>
      <c r="AJ3579"/>
      <c r="AK3579"/>
      <c r="AL3579"/>
      <c r="AM3579"/>
      <c r="AN3579"/>
      <c r="AO3579"/>
      <c r="AP3579"/>
      <c r="AQ3579"/>
      <c r="AR3579"/>
      <c r="AS3579"/>
      <c r="AT3579"/>
      <c r="AU3579"/>
      <c r="AV3579"/>
      <c r="AW3579"/>
      <c r="AX3579"/>
      <c r="AY3579"/>
      <c r="AZ3579"/>
      <c r="BA3579"/>
      <c r="BB3579"/>
      <c r="BC3579"/>
      <c r="BD3579"/>
      <c r="BE3579"/>
      <c r="BF3579"/>
      <c r="BG3579"/>
      <c r="BH3579"/>
      <c r="BI3579"/>
      <c r="BJ3579"/>
      <c r="BK3579"/>
      <c r="BL3579"/>
      <c r="BM3579"/>
      <c r="BN3579"/>
      <c r="BO3579"/>
      <c r="BP3579"/>
      <c r="BQ3579"/>
      <c r="BR3579"/>
      <c r="BS3579"/>
      <c r="BT3579"/>
      <c r="BU3579"/>
      <c r="BV3579"/>
      <c r="BW3579"/>
      <c r="BX3579"/>
      <c r="BY3579"/>
      <c r="BZ3579"/>
      <c r="CA3579"/>
      <c r="CB3579"/>
      <c r="CC3579"/>
      <c r="CD3579"/>
      <c r="CE3579"/>
      <c r="CF3579"/>
      <c r="CG3579"/>
      <c r="CH3579"/>
      <c r="CI3579"/>
      <c r="CJ3579"/>
      <c r="CK3579"/>
      <c r="CL3579"/>
      <c r="CM3579"/>
      <c r="CN3579"/>
      <c r="CO3579"/>
      <c r="CP3579"/>
      <c r="CQ3579"/>
      <c r="CR3579"/>
      <c r="CS3579"/>
      <c r="CT3579"/>
      <c r="CU3579"/>
      <c r="CV3579"/>
    </row>
    <row r="3580" spans="10:100" x14ac:dyDescent="0.25">
      <c r="J3580"/>
      <c r="K3580"/>
      <c r="L3580"/>
      <c r="M3580"/>
      <c r="N3580"/>
      <c r="O3580"/>
      <c r="P3580"/>
      <c r="Q3580"/>
      <c r="R3580"/>
      <c r="S3580"/>
      <c r="T3580"/>
      <c r="U3580"/>
      <c r="V3580"/>
      <c r="W3580"/>
      <c r="X3580"/>
      <c r="Y3580"/>
      <c r="Z3580"/>
      <c r="AA3580"/>
      <c r="AB3580"/>
      <c r="AC3580"/>
      <c r="AD3580"/>
      <c r="AE3580"/>
      <c r="AF3580"/>
      <c r="AG3580"/>
      <c r="AH3580"/>
      <c r="AI3580"/>
      <c r="AJ3580"/>
      <c r="AK3580"/>
      <c r="AL3580"/>
      <c r="AM3580"/>
      <c r="AN3580"/>
      <c r="AO3580"/>
      <c r="AP3580"/>
      <c r="AQ3580"/>
      <c r="AR3580"/>
      <c r="AS3580"/>
      <c r="AT3580"/>
      <c r="AU3580"/>
      <c r="AV3580"/>
      <c r="AW3580"/>
      <c r="AX3580"/>
      <c r="AY3580"/>
      <c r="AZ3580"/>
      <c r="BA3580"/>
      <c r="BB3580"/>
      <c r="BC3580"/>
      <c r="BD3580"/>
      <c r="BE3580"/>
      <c r="BF3580"/>
      <c r="BG3580"/>
      <c r="BH3580"/>
      <c r="BI3580"/>
      <c r="BJ3580"/>
      <c r="BK3580"/>
      <c r="BL3580"/>
      <c r="BM3580"/>
      <c r="BN3580"/>
      <c r="BO3580"/>
      <c r="BP3580"/>
      <c r="BQ3580"/>
      <c r="BR3580"/>
      <c r="BS3580"/>
      <c r="BT3580"/>
      <c r="BU3580"/>
      <c r="BV3580"/>
      <c r="BW3580"/>
      <c r="BX3580"/>
      <c r="BY3580"/>
      <c r="BZ3580"/>
      <c r="CA3580"/>
      <c r="CB3580"/>
      <c r="CC3580"/>
      <c r="CD3580"/>
      <c r="CE3580"/>
      <c r="CF3580"/>
      <c r="CG3580"/>
      <c r="CH3580"/>
      <c r="CI3580"/>
      <c r="CJ3580"/>
      <c r="CK3580"/>
      <c r="CL3580"/>
      <c r="CM3580"/>
      <c r="CN3580"/>
      <c r="CO3580"/>
      <c r="CP3580"/>
      <c r="CQ3580"/>
      <c r="CR3580"/>
      <c r="CS3580"/>
      <c r="CT3580"/>
      <c r="CU3580"/>
      <c r="CV3580"/>
    </row>
    <row r="3581" spans="10:100" x14ac:dyDescent="0.25">
      <c r="J3581"/>
      <c r="K3581"/>
      <c r="L3581"/>
      <c r="M3581"/>
      <c r="N3581"/>
      <c r="O3581"/>
      <c r="P3581"/>
      <c r="Q3581"/>
      <c r="R3581"/>
      <c r="S3581"/>
      <c r="T3581"/>
      <c r="U3581"/>
      <c r="V3581"/>
      <c r="W3581"/>
      <c r="X3581"/>
      <c r="Y3581"/>
      <c r="Z3581"/>
      <c r="AA3581"/>
      <c r="AB3581"/>
      <c r="AC3581"/>
      <c r="AD3581"/>
      <c r="AE3581"/>
      <c r="AF3581"/>
      <c r="AG3581"/>
      <c r="AH3581"/>
      <c r="AI3581"/>
      <c r="AJ3581"/>
      <c r="AK3581"/>
      <c r="AL3581"/>
      <c r="AM3581"/>
      <c r="AN3581"/>
      <c r="AO3581"/>
      <c r="AP3581"/>
      <c r="AQ3581"/>
      <c r="AR3581"/>
      <c r="AS3581"/>
      <c r="AT3581"/>
      <c r="AU3581"/>
      <c r="AV3581"/>
      <c r="AW3581"/>
      <c r="AX3581"/>
      <c r="AY3581"/>
      <c r="AZ3581"/>
      <c r="BA3581"/>
      <c r="BB3581"/>
      <c r="BC3581"/>
      <c r="BD3581"/>
      <c r="BE3581"/>
      <c r="BF3581"/>
      <c r="BG3581"/>
      <c r="BH3581"/>
      <c r="BI3581"/>
      <c r="BJ3581"/>
      <c r="BK3581"/>
      <c r="BL3581"/>
      <c r="BM3581"/>
      <c r="BN3581"/>
      <c r="BO3581"/>
      <c r="BP3581"/>
      <c r="BQ3581"/>
      <c r="BR3581"/>
      <c r="BS3581"/>
      <c r="BT3581"/>
      <c r="BU3581"/>
      <c r="BV3581"/>
      <c r="BW3581"/>
      <c r="BX3581"/>
      <c r="BY3581"/>
      <c r="BZ3581"/>
      <c r="CA3581"/>
      <c r="CB3581"/>
      <c r="CC3581"/>
      <c r="CD3581"/>
      <c r="CE3581"/>
      <c r="CF3581"/>
      <c r="CG3581"/>
      <c r="CH3581"/>
      <c r="CI3581"/>
      <c r="CJ3581"/>
      <c r="CK3581"/>
      <c r="CL3581"/>
      <c r="CM3581"/>
      <c r="CN3581"/>
      <c r="CO3581"/>
      <c r="CP3581"/>
      <c r="CQ3581"/>
      <c r="CR3581"/>
      <c r="CS3581"/>
      <c r="CT3581"/>
      <c r="CU3581"/>
      <c r="CV3581"/>
    </row>
    <row r="3582" spans="10:100" x14ac:dyDescent="0.25">
      <c r="J3582"/>
      <c r="K3582"/>
      <c r="L3582"/>
      <c r="M3582"/>
      <c r="N3582"/>
      <c r="O3582"/>
      <c r="P3582"/>
      <c r="Q3582"/>
      <c r="R3582"/>
      <c r="S3582"/>
      <c r="T3582"/>
      <c r="U3582"/>
      <c r="V3582"/>
      <c r="W3582"/>
      <c r="X3582"/>
      <c r="Y3582"/>
      <c r="Z3582"/>
      <c r="AA3582"/>
      <c r="AB3582"/>
      <c r="AC3582"/>
      <c r="AD3582"/>
      <c r="AE3582"/>
      <c r="AF3582"/>
      <c r="AG3582"/>
      <c r="AH3582"/>
      <c r="AI3582"/>
      <c r="AJ3582"/>
      <c r="AK3582"/>
      <c r="AL3582"/>
      <c r="AM3582"/>
      <c r="AN3582"/>
      <c r="AO3582"/>
      <c r="AP3582"/>
      <c r="AQ3582"/>
      <c r="AR3582"/>
      <c r="AS3582"/>
      <c r="AT3582"/>
      <c r="AU3582"/>
      <c r="AV3582"/>
      <c r="AW3582"/>
      <c r="AX3582"/>
      <c r="AY3582"/>
      <c r="AZ3582"/>
      <c r="BA3582"/>
      <c r="BB3582"/>
      <c r="BC3582"/>
      <c r="BD3582"/>
      <c r="BE3582"/>
      <c r="BF3582"/>
      <c r="BG3582"/>
      <c r="BH3582"/>
      <c r="BI3582"/>
      <c r="BJ3582"/>
      <c r="BK3582"/>
      <c r="BL3582"/>
      <c r="BM3582"/>
      <c r="BN3582"/>
      <c r="BO3582"/>
      <c r="BP3582"/>
      <c r="BQ3582"/>
      <c r="BR3582"/>
      <c r="BS3582"/>
      <c r="BT3582"/>
      <c r="BU3582"/>
      <c r="BV3582"/>
      <c r="BW3582"/>
      <c r="BX3582"/>
      <c r="BY3582"/>
      <c r="BZ3582"/>
      <c r="CA3582"/>
      <c r="CB3582"/>
      <c r="CC3582"/>
      <c r="CD3582"/>
      <c r="CE3582"/>
      <c r="CF3582"/>
      <c r="CG3582"/>
      <c r="CH3582"/>
      <c r="CI3582"/>
      <c r="CJ3582"/>
      <c r="CK3582"/>
      <c r="CL3582"/>
      <c r="CM3582"/>
      <c r="CN3582"/>
      <c r="CO3582"/>
      <c r="CP3582"/>
      <c r="CQ3582"/>
      <c r="CR3582"/>
      <c r="CS3582"/>
      <c r="CT3582"/>
      <c r="CU3582"/>
      <c r="CV3582"/>
    </row>
    <row r="3583" spans="10:100" x14ac:dyDescent="0.25">
      <c r="J3583"/>
      <c r="K3583"/>
      <c r="L3583"/>
      <c r="M3583"/>
      <c r="N3583"/>
      <c r="O3583"/>
      <c r="P3583"/>
      <c r="Q3583"/>
      <c r="R3583"/>
      <c r="S3583"/>
      <c r="T3583"/>
      <c r="U3583"/>
      <c r="V3583"/>
      <c r="W3583"/>
      <c r="X3583"/>
      <c r="Y3583"/>
      <c r="Z3583"/>
      <c r="AA3583"/>
      <c r="AB3583"/>
      <c r="AC3583"/>
      <c r="AD3583"/>
      <c r="AE3583"/>
      <c r="AF3583"/>
      <c r="AG3583"/>
      <c r="AH3583"/>
      <c r="AI3583"/>
      <c r="AJ3583"/>
      <c r="AK3583"/>
      <c r="AL3583"/>
      <c r="AM3583"/>
      <c r="AN3583"/>
      <c r="AO3583"/>
      <c r="AP3583"/>
      <c r="AQ3583"/>
      <c r="AR3583"/>
      <c r="AS3583"/>
      <c r="AT3583"/>
      <c r="AU3583"/>
      <c r="AV3583"/>
      <c r="AW3583"/>
      <c r="AX3583"/>
      <c r="AY3583"/>
      <c r="AZ3583"/>
      <c r="BA3583"/>
      <c r="BB3583"/>
      <c r="BC3583"/>
      <c r="BD3583"/>
      <c r="BE3583"/>
      <c r="BF3583"/>
      <c r="BG3583"/>
      <c r="BH3583"/>
      <c r="BI3583"/>
      <c r="BJ3583"/>
      <c r="BK3583"/>
      <c r="BL3583"/>
      <c r="BM3583"/>
      <c r="BN3583"/>
      <c r="BO3583"/>
      <c r="BP3583"/>
      <c r="BQ3583"/>
      <c r="BR3583"/>
      <c r="BS3583"/>
      <c r="BT3583"/>
      <c r="BU3583"/>
      <c r="BV3583"/>
      <c r="BW3583"/>
      <c r="BX3583"/>
      <c r="BY3583"/>
      <c r="BZ3583"/>
      <c r="CA3583"/>
      <c r="CB3583"/>
      <c r="CC3583"/>
      <c r="CD3583"/>
      <c r="CE3583"/>
      <c r="CF3583"/>
      <c r="CG3583"/>
      <c r="CH3583"/>
      <c r="CI3583"/>
      <c r="CJ3583"/>
      <c r="CK3583"/>
      <c r="CL3583"/>
      <c r="CM3583"/>
      <c r="CN3583"/>
      <c r="CO3583"/>
      <c r="CP3583"/>
      <c r="CQ3583"/>
      <c r="CR3583"/>
      <c r="CS3583"/>
      <c r="CT3583"/>
      <c r="CU3583"/>
      <c r="CV3583"/>
    </row>
    <row r="3584" spans="10:100" x14ac:dyDescent="0.25">
      <c r="J3584"/>
      <c r="K3584"/>
      <c r="L3584"/>
      <c r="M3584"/>
      <c r="N3584"/>
      <c r="O3584"/>
      <c r="P3584"/>
      <c r="Q3584"/>
      <c r="R3584"/>
      <c r="S3584"/>
      <c r="T3584"/>
      <c r="U3584"/>
      <c r="V3584"/>
      <c r="W3584"/>
      <c r="X3584"/>
      <c r="Y3584"/>
      <c r="Z3584"/>
      <c r="AA3584"/>
      <c r="AB3584"/>
      <c r="AC3584"/>
      <c r="AD3584"/>
      <c r="AE3584"/>
      <c r="AF3584"/>
      <c r="AG3584"/>
      <c r="AH3584"/>
      <c r="AI3584"/>
      <c r="AJ3584"/>
      <c r="AK3584"/>
      <c r="AL3584"/>
      <c r="AM3584"/>
      <c r="AN3584"/>
      <c r="AO3584"/>
      <c r="AP3584"/>
      <c r="AQ3584"/>
      <c r="AR3584"/>
      <c r="AS3584"/>
      <c r="AT3584"/>
      <c r="AU3584"/>
      <c r="AV3584"/>
      <c r="AW3584"/>
      <c r="AX3584"/>
      <c r="AY3584"/>
      <c r="AZ3584"/>
      <c r="BA3584"/>
      <c r="BB3584"/>
      <c r="BC3584"/>
      <c r="BD3584"/>
      <c r="BE3584"/>
      <c r="BF3584"/>
      <c r="BG3584"/>
      <c r="BH3584"/>
      <c r="BI3584"/>
      <c r="BJ3584"/>
      <c r="BK3584"/>
      <c r="BL3584"/>
      <c r="BM3584"/>
      <c r="BN3584"/>
      <c r="BO3584"/>
      <c r="BP3584"/>
      <c r="BQ3584"/>
      <c r="BR3584"/>
      <c r="BS3584"/>
      <c r="BT3584"/>
      <c r="BU3584"/>
      <c r="BV3584"/>
      <c r="BW3584"/>
      <c r="BX3584"/>
      <c r="BY3584"/>
      <c r="BZ3584"/>
      <c r="CA3584"/>
      <c r="CB3584"/>
      <c r="CC3584"/>
      <c r="CD3584"/>
      <c r="CE3584"/>
      <c r="CF3584"/>
      <c r="CG3584"/>
      <c r="CH3584"/>
      <c r="CI3584"/>
      <c r="CJ3584"/>
      <c r="CK3584"/>
      <c r="CL3584"/>
      <c r="CM3584"/>
      <c r="CN3584"/>
      <c r="CO3584"/>
      <c r="CP3584"/>
      <c r="CQ3584"/>
      <c r="CR3584"/>
      <c r="CS3584"/>
      <c r="CT3584"/>
      <c r="CU3584"/>
      <c r="CV3584"/>
    </row>
    <row r="3585" spans="10:100" x14ac:dyDescent="0.25">
      <c r="J3585"/>
      <c r="K3585"/>
      <c r="L3585"/>
      <c r="M3585"/>
      <c r="N3585"/>
      <c r="O3585"/>
      <c r="P3585"/>
      <c r="Q3585"/>
      <c r="R3585"/>
      <c r="S3585"/>
      <c r="T3585"/>
      <c r="U3585"/>
      <c r="V3585"/>
      <c r="W3585"/>
      <c r="X3585"/>
      <c r="Y3585"/>
      <c r="Z3585"/>
      <c r="AA3585"/>
      <c r="AB3585"/>
      <c r="AC3585"/>
      <c r="AD3585"/>
      <c r="AE3585"/>
      <c r="AF3585"/>
      <c r="AG3585"/>
      <c r="AH3585"/>
      <c r="AI3585"/>
      <c r="AJ3585"/>
      <c r="AK3585"/>
      <c r="AL3585"/>
      <c r="AM3585"/>
      <c r="AN3585"/>
      <c r="AO3585"/>
      <c r="AP3585"/>
      <c r="AQ3585"/>
      <c r="AR3585"/>
      <c r="AS3585"/>
      <c r="AT3585"/>
      <c r="AU3585"/>
      <c r="AV3585"/>
      <c r="AW3585"/>
      <c r="AX3585"/>
      <c r="AY3585"/>
      <c r="AZ3585"/>
      <c r="BA3585"/>
      <c r="BB3585"/>
      <c r="BC3585"/>
      <c r="BD3585"/>
      <c r="BE3585"/>
      <c r="BF3585"/>
      <c r="BG3585"/>
      <c r="BH3585"/>
      <c r="BI3585"/>
      <c r="BJ3585"/>
      <c r="BK3585"/>
      <c r="BL3585"/>
      <c r="BM3585"/>
      <c r="BN3585"/>
      <c r="BO3585"/>
      <c r="BP3585"/>
      <c r="BQ3585"/>
      <c r="BR3585"/>
      <c r="BS3585"/>
      <c r="BT3585"/>
      <c r="BU3585"/>
      <c r="BV3585"/>
      <c r="BW3585"/>
      <c r="BX3585"/>
      <c r="BY3585"/>
      <c r="BZ3585"/>
      <c r="CA3585"/>
      <c r="CB3585"/>
      <c r="CC3585"/>
      <c r="CD3585"/>
      <c r="CE3585"/>
      <c r="CF3585"/>
      <c r="CG3585"/>
      <c r="CH3585"/>
      <c r="CI3585"/>
      <c r="CJ3585"/>
      <c r="CK3585"/>
      <c r="CL3585"/>
      <c r="CM3585"/>
      <c r="CN3585"/>
      <c r="CO3585"/>
      <c r="CP3585"/>
      <c r="CQ3585"/>
      <c r="CR3585"/>
      <c r="CS3585"/>
      <c r="CT3585"/>
      <c r="CU3585"/>
      <c r="CV3585"/>
    </row>
    <row r="3586" spans="10:100" x14ac:dyDescent="0.25">
      <c r="J3586"/>
      <c r="K3586"/>
      <c r="L3586"/>
      <c r="M3586"/>
      <c r="N3586"/>
      <c r="O3586"/>
      <c r="P3586"/>
      <c r="Q3586"/>
      <c r="R3586"/>
      <c r="S3586"/>
      <c r="T3586"/>
      <c r="U3586"/>
      <c r="V3586"/>
      <c r="W3586"/>
      <c r="X3586"/>
      <c r="Y3586"/>
      <c r="Z3586"/>
      <c r="AA3586"/>
      <c r="AB3586"/>
      <c r="AC3586"/>
      <c r="AD3586"/>
      <c r="AE3586"/>
      <c r="AF3586"/>
      <c r="AG3586"/>
      <c r="AH3586"/>
      <c r="AI3586"/>
      <c r="AJ3586"/>
      <c r="AK3586"/>
      <c r="AL3586"/>
      <c r="AM3586"/>
      <c r="AN3586"/>
      <c r="AO3586"/>
      <c r="AP3586"/>
      <c r="AQ3586"/>
      <c r="AR3586"/>
      <c r="AS3586"/>
      <c r="AT3586"/>
      <c r="AU3586"/>
      <c r="AV3586"/>
      <c r="AW3586"/>
      <c r="AX3586"/>
      <c r="AY3586"/>
      <c r="AZ3586"/>
      <c r="BA3586"/>
      <c r="BB3586"/>
      <c r="BC3586"/>
      <c r="BD3586"/>
      <c r="BE3586"/>
      <c r="BF3586"/>
      <c r="BG3586"/>
      <c r="BH3586"/>
      <c r="BI3586"/>
      <c r="BJ3586"/>
      <c r="BK3586"/>
      <c r="BL3586"/>
      <c r="BM3586"/>
      <c r="BN3586"/>
      <c r="BO3586"/>
      <c r="BP3586"/>
      <c r="BQ3586"/>
      <c r="BR3586"/>
      <c r="BS3586"/>
      <c r="BT3586"/>
      <c r="BU3586"/>
      <c r="BV3586"/>
      <c r="BW3586"/>
      <c r="BX3586"/>
      <c r="BY3586"/>
      <c r="BZ3586"/>
      <c r="CA3586"/>
      <c r="CB3586"/>
      <c r="CC3586"/>
      <c r="CD3586"/>
      <c r="CE3586"/>
      <c r="CF3586"/>
      <c r="CG3586"/>
      <c r="CH3586"/>
      <c r="CI3586"/>
      <c r="CJ3586"/>
      <c r="CK3586"/>
      <c r="CL3586"/>
      <c r="CM3586"/>
      <c r="CN3586"/>
      <c r="CO3586"/>
      <c r="CP3586"/>
      <c r="CQ3586"/>
      <c r="CR3586"/>
      <c r="CS3586"/>
      <c r="CT3586"/>
      <c r="CU3586"/>
      <c r="CV3586"/>
    </row>
    <row r="3587" spans="10:100" x14ac:dyDescent="0.25">
      <c r="J3587"/>
      <c r="K3587"/>
      <c r="L3587"/>
      <c r="M3587"/>
      <c r="N3587"/>
      <c r="O3587"/>
      <c r="P3587"/>
      <c r="Q3587"/>
      <c r="R3587"/>
      <c r="S3587"/>
      <c r="T3587"/>
      <c r="U3587"/>
      <c r="V3587"/>
      <c r="W3587"/>
      <c r="X3587"/>
      <c r="Y3587"/>
      <c r="Z3587"/>
      <c r="AA3587"/>
      <c r="AB3587"/>
      <c r="AC3587"/>
      <c r="AD3587"/>
      <c r="AE3587"/>
      <c r="AF3587"/>
      <c r="AG3587"/>
      <c r="AH3587"/>
      <c r="AI3587"/>
      <c r="AJ3587"/>
      <c r="AK3587"/>
      <c r="AL3587"/>
      <c r="AM3587"/>
      <c r="AN3587"/>
      <c r="AO3587"/>
      <c r="AP3587"/>
      <c r="AQ3587"/>
      <c r="AR3587"/>
      <c r="AS3587"/>
      <c r="AT3587"/>
      <c r="AU3587"/>
      <c r="AV3587"/>
      <c r="AW3587"/>
      <c r="AX3587"/>
      <c r="AY3587"/>
      <c r="AZ3587"/>
      <c r="BA3587"/>
      <c r="BB3587"/>
      <c r="BC3587"/>
      <c r="BD3587"/>
      <c r="BE3587"/>
      <c r="BF3587"/>
      <c r="BG3587"/>
      <c r="BH3587"/>
      <c r="BI3587"/>
      <c r="BJ3587"/>
      <c r="BK3587"/>
      <c r="BL3587"/>
      <c r="BM3587"/>
      <c r="BN3587"/>
      <c r="BO3587"/>
      <c r="BP3587"/>
      <c r="BQ3587"/>
      <c r="BR3587"/>
      <c r="BS3587"/>
      <c r="BT3587"/>
      <c r="BU3587"/>
      <c r="BV3587"/>
      <c r="BW3587"/>
      <c r="BX3587"/>
      <c r="BY3587"/>
      <c r="BZ3587"/>
      <c r="CA3587"/>
      <c r="CB3587"/>
      <c r="CC3587"/>
      <c r="CD3587"/>
      <c r="CE3587"/>
      <c r="CF3587"/>
      <c r="CG3587"/>
      <c r="CH3587"/>
      <c r="CI3587"/>
      <c r="CJ3587"/>
      <c r="CK3587"/>
      <c r="CL3587"/>
      <c r="CM3587"/>
      <c r="CN3587"/>
      <c r="CO3587"/>
      <c r="CP3587"/>
      <c r="CQ3587"/>
      <c r="CR3587"/>
      <c r="CS3587"/>
      <c r="CT3587"/>
      <c r="CU3587"/>
      <c r="CV3587"/>
    </row>
    <row r="3588" spans="10:100" x14ac:dyDescent="0.25">
      <c r="J3588"/>
      <c r="K3588"/>
      <c r="L3588"/>
      <c r="M3588"/>
      <c r="N3588"/>
      <c r="O3588"/>
      <c r="P3588"/>
      <c r="Q3588"/>
      <c r="R3588"/>
      <c r="S3588"/>
      <c r="T3588"/>
      <c r="U3588"/>
      <c r="V3588"/>
      <c r="W3588"/>
      <c r="X3588"/>
      <c r="Y3588"/>
      <c r="Z3588"/>
      <c r="AA3588"/>
      <c r="AB3588"/>
      <c r="AC3588"/>
      <c r="AD3588"/>
      <c r="AE3588"/>
      <c r="AF3588"/>
      <c r="AG3588"/>
      <c r="AH3588"/>
      <c r="AI3588"/>
      <c r="AJ3588"/>
      <c r="AK3588"/>
      <c r="AL3588"/>
      <c r="AM3588"/>
      <c r="AN3588"/>
      <c r="AO3588"/>
      <c r="AP3588"/>
      <c r="AQ3588"/>
      <c r="AR3588"/>
      <c r="AS3588"/>
      <c r="AT3588"/>
      <c r="AU3588"/>
      <c r="AV3588"/>
      <c r="AW3588"/>
      <c r="AX3588"/>
      <c r="AY3588"/>
      <c r="AZ3588"/>
      <c r="BA3588"/>
      <c r="BB3588"/>
      <c r="BC3588"/>
      <c r="BD3588"/>
      <c r="BE3588"/>
      <c r="BF3588"/>
      <c r="BG3588"/>
      <c r="BH3588"/>
      <c r="BI3588"/>
      <c r="BJ3588"/>
      <c r="BK3588"/>
      <c r="BL3588"/>
      <c r="BM3588"/>
      <c r="BN3588"/>
      <c r="BO3588"/>
      <c r="BP3588"/>
      <c r="BQ3588"/>
      <c r="BR3588"/>
      <c r="BS3588"/>
      <c r="BT3588"/>
      <c r="BU3588"/>
      <c r="BV3588"/>
      <c r="BW3588"/>
      <c r="BX3588"/>
      <c r="BY3588"/>
      <c r="BZ3588"/>
      <c r="CA3588"/>
      <c r="CB3588"/>
      <c r="CC3588"/>
      <c r="CD3588"/>
      <c r="CE3588"/>
      <c r="CF3588"/>
      <c r="CG3588"/>
      <c r="CH3588"/>
      <c r="CI3588"/>
      <c r="CJ3588"/>
      <c r="CK3588"/>
      <c r="CL3588"/>
      <c r="CM3588"/>
      <c r="CN3588"/>
      <c r="CO3588"/>
      <c r="CP3588"/>
      <c r="CQ3588"/>
      <c r="CR3588"/>
      <c r="CS3588"/>
      <c r="CT3588"/>
      <c r="CU3588"/>
      <c r="CV3588"/>
    </row>
    <row r="3589" spans="10:100" x14ac:dyDescent="0.25">
      <c r="J3589"/>
      <c r="K3589"/>
      <c r="L3589"/>
      <c r="M3589"/>
      <c r="N3589"/>
      <c r="O3589"/>
      <c r="P3589"/>
      <c r="Q3589"/>
      <c r="R3589"/>
      <c r="S3589"/>
      <c r="T3589"/>
      <c r="U3589"/>
      <c r="V3589"/>
      <c r="W3589"/>
      <c r="X3589"/>
      <c r="Y3589"/>
      <c r="Z3589"/>
      <c r="AA3589"/>
      <c r="AB3589"/>
      <c r="AC3589"/>
      <c r="AD3589"/>
      <c r="AE3589"/>
      <c r="AF3589"/>
      <c r="AG3589"/>
      <c r="AH3589"/>
      <c r="AI3589"/>
      <c r="AJ3589"/>
      <c r="AK3589"/>
      <c r="AL3589"/>
      <c r="AM3589"/>
      <c r="AN3589"/>
      <c r="AO3589"/>
      <c r="AP3589"/>
      <c r="AQ3589"/>
      <c r="AR3589"/>
      <c r="AS3589"/>
      <c r="AT3589"/>
      <c r="AU3589"/>
      <c r="AV3589"/>
      <c r="AW3589"/>
      <c r="AX3589"/>
      <c r="AY3589"/>
      <c r="AZ3589"/>
      <c r="BA3589"/>
      <c r="BB3589"/>
      <c r="BC3589"/>
      <c r="BD3589"/>
      <c r="BE3589"/>
      <c r="BF3589"/>
      <c r="BG3589"/>
      <c r="BH3589"/>
      <c r="BI3589"/>
      <c r="BJ3589"/>
      <c r="BK3589"/>
      <c r="BL3589"/>
      <c r="BM3589"/>
      <c r="BN3589"/>
      <c r="BO3589"/>
      <c r="BP3589"/>
      <c r="BQ3589"/>
      <c r="BR3589"/>
      <c r="BS3589"/>
      <c r="BT3589"/>
      <c r="BU3589"/>
      <c r="BV3589"/>
      <c r="BW3589"/>
      <c r="BX3589"/>
      <c r="BY3589"/>
      <c r="BZ3589"/>
      <c r="CA3589"/>
      <c r="CB3589"/>
      <c r="CC3589"/>
      <c r="CD3589"/>
      <c r="CE3589"/>
      <c r="CF3589"/>
      <c r="CG3589"/>
      <c r="CH3589"/>
      <c r="CI3589"/>
      <c r="CJ3589"/>
      <c r="CK3589"/>
      <c r="CL3589"/>
      <c r="CM3589"/>
      <c r="CN3589"/>
      <c r="CO3589"/>
      <c r="CP3589"/>
      <c r="CQ3589"/>
      <c r="CR3589"/>
      <c r="CS3589"/>
      <c r="CT3589"/>
      <c r="CU3589"/>
      <c r="CV3589"/>
    </row>
    <row r="3590" spans="10:100" x14ac:dyDescent="0.25">
      <c r="J3590"/>
      <c r="K3590"/>
      <c r="L3590"/>
      <c r="M3590"/>
      <c r="N3590"/>
      <c r="O3590"/>
      <c r="P3590"/>
      <c r="Q3590"/>
      <c r="R3590"/>
      <c r="S3590"/>
      <c r="T3590"/>
      <c r="U3590"/>
      <c r="V3590"/>
      <c r="W3590"/>
      <c r="X3590"/>
      <c r="Y3590"/>
      <c r="Z3590"/>
      <c r="AA3590"/>
      <c r="AB3590"/>
      <c r="AC3590"/>
      <c r="AD3590"/>
      <c r="AE3590"/>
      <c r="AF3590"/>
      <c r="AG3590"/>
      <c r="AH3590"/>
      <c r="AI3590"/>
      <c r="AJ3590"/>
      <c r="AK3590"/>
      <c r="AL3590"/>
      <c r="AM3590"/>
      <c r="AN3590"/>
      <c r="AO3590"/>
      <c r="AP3590"/>
      <c r="AQ3590"/>
      <c r="AR3590"/>
      <c r="AS3590"/>
      <c r="AT3590"/>
      <c r="AU3590"/>
      <c r="AV3590"/>
      <c r="AW3590"/>
      <c r="AX3590"/>
      <c r="AY3590"/>
      <c r="AZ3590"/>
      <c r="BA3590"/>
      <c r="BB3590"/>
      <c r="BC3590"/>
      <c r="BD3590"/>
      <c r="BE3590"/>
      <c r="BF3590"/>
      <c r="BG3590"/>
      <c r="BH3590"/>
      <c r="BI3590"/>
      <c r="BJ3590"/>
      <c r="BK3590"/>
      <c r="BL3590"/>
      <c r="BM3590"/>
      <c r="BN3590"/>
      <c r="BO3590"/>
      <c r="BP3590"/>
      <c r="BQ3590"/>
      <c r="BR3590"/>
      <c r="BS3590"/>
      <c r="BT3590"/>
      <c r="BU3590"/>
      <c r="BV3590"/>
      <c r="BW3590"/>
      <c r="BX3590"/>
      <c r="BY3590"/>
      <c r="BZ3590"/>
      <c r="CA3590"/>
      <c r="CB3590"/>
      <c r="CC3590"/>
      <c r="CD3590"/>
      <c r="CE3590"/>
      <c r="CF3590"/>
      <c r="CG3590"/>
      <c r="CH3590"/>
      <c r="CI3590"/>
      <c r="CJ3590"/>
      <c r="CK3590"/>
      <c r="CL3590"/>
      <c r="CM3590"/>
      <c r="CN3590"/>
      <c r="CO3590"/>
      <c r="CP3590"/>
      <c r="CQ3590"/>
      <c r="CR3590"/>
      <c r="CS3590"/>
      <c r="CT3590"/>
      <c r="CU3590"/>
      <c r="CV3590"/>
    </row>
    <row r="3591" spans="10:100" x14ac:dyDescent="0.25">
      <c r="J3591"/>
      <c r="K3591"/>
      <c r="L3591"/>
      <c r="M3591"/>
      <c r="N3591"/>
      <c r="O3591"/>
      <c r="P3591"/>
      <c r="Q3591"/>
      <c r="R3591"/>
      <c r="S3591"/>
      <c r="T3591"/>
      <c r="U3591"/>
      <c r="V3591"/>
      <c r="W3591"/>
      <c r="X3591"/>
      <c r="Y3591"/>
      <c r="Z3591"/>
      <c r="AA3591"/>
      <c r="AB3591"/>
      <c r="AC3591"/>
      <c r="AD3591"/>
      <c r="AE3591"/>
      <c r="AF3591"/>
      <c r="AG3591"/>
      <c r="AH3591"/>
      <c r="AI3591"/>
      <c r="AJ3591"/>
      <c r="AK3591"/>
      <c r="AL3591"/>
      <c r="AM3591"/>
      <c r="AN3591"/>
      <c r="AO3591"/>
      <c r="AP3591"/>
      <c r="AQ3591"/>
      <c r="AR3591"/>
      <c r="AS3591"/>
      <c r="AT3591"/>
      <c r="AU3591"/>
      <c r="AV3591"/>
      <c r="AW3591"/>
      <c r="AX3591"/>
      <c r="AY3591"/>
      <c r="AZ3591"/>
      <c r="BA3591"/>
      <c r="BB3591"/>
      <c r="BC3591"/>
      <c r="BD3591"/>
      <c r="BE3591"/>
      <c r="BF3591"/>
      <c r="BG3591"/>
      <c r="BH3591"/>
      <c r="BI3591"/>
      <c r="BJ3591"/>
      <c r="BK3591"/>
      <c r="BL3591"/>
      <c r="BM3591"/>
      <c r="BN3591"/>
      <c r="BO3591"/>
      <c r="BP3591"/>
      <c r="BQ3591"/>
      <c r="BR3591"/>
      <c r="BS3591"/>
      <c r="BT3591"/>
      <c r="BU3591"/>
      <c r="BV3591"/>
      <c r="BW3591"/>
      <c r="BX3591"/>
      <c r="BY3591"/>
      <c r="BZ3591"/>
      <c r="CA3591"/>
      <c r="CB3591"/>
      <c r="CC3591"/>
      <c r="CD3591"/>
      <c r="CE3591"/>
      <c r="CF3591"/>
      <c r="CG3591"/>
      <c r="CH3591"/>
      <c r="CI3591"/>
      <c r="CJ3591"/>
      <c r="CK3591"/>
      <c r="CL3591"/>
      <c r="CM3591"/>
      <c r="CN3591"/>
      <c r="CO3591"/>
      <c r="CP3591"/>
      <c r="CQ3591"/>
      <c r="CR3591"/>
      <c r="CS3591"/>
      <c r="CT3591"/>
      <c r="CU3591"/>
      <c r="CV3591"/>
    </row>
    <row r="3592" spans="10:100" x14ac:dyDescent="0.25">
      <c r="J3592"/>
      <c r="K3592"/>
      <c r="L3592"/>
      <c r="M3592"/>
      <c r="N3592"/>
      <c r="O3592"/>
      <c r="P3592"/>
      <c r="Q3592"/>
      <c r="R3592"/>
      <c r="S3592"/>
      <c r="T3592"/>
      <c r="U3592"/>
      <c r="V3592"/>
      <c r="W3592"/>
      <c r="X3592"/>
      <c r="Y3592"/>
      <c r="Z3592"/>
      <c r="AA3592"/>
      <c r="AB3592"/>
      <c r="AC3592"/>
      <c r="AD3592"/>
      <c r="AE3592"/>
      <c r="AF3592"/>
      <c r="AG3592"/>
      <c r="AH3592"/>
      <c r="AI3592"/>
      <c r="AJ3592"/>
      <c r="AK3592"/>
      <c r="AL3592"/>
      <c r="AM3592"/>
      <c r="AN3592"/>
      <c r="AO3592"/>
      <c r="AP3592"/>
      <c r="AQ3592"/>
      <c r="AR3592"/>
      <c r="AS3592"/>
      <c r="AT3592"/>
      <c r="AU3592"/>
      <c r="AV3592"/>
      <c r="AW3592"/>
      <c r="AX3592"/>
      <c r="AY3592"/>
      <c r="AZ3592"/>
      <c r="BA3592"/>
      <c r="BB3592"/>
      <c r="BC3592"/>
      <c r="BD3592"/>
      <c r="BE3592"/>
      <c r="BF3592"/>
      <c r="BG3592"/>
      <c r="BH3592"/>
      <c r="BI3592"/>
      <c r="BJ3592"/>
      <c r="BK3592"/>
      <c r="BL3592"/>
      <c r="BM3592"/>
      <c r="BN3592"/>
      <c r="BO3592"/>
      <c r="BP3592"/>
      <c r="BQ3592"/>
      <c r="BR3592"/>
      <c r="BS3592"/>
      <c r="BT3592"/>
      <c r="BU3592"/>
      <c r="BV3592"/>
      <c r="BW3592"/>
      <c r="BX3592"/>
      <c r="BY3592"/>
      <c r="BZ3592"/>
      <c r="CA3592"/>
      <c r="CB3592"/>
      <c r="CC3592"/>
      <c r="CD3592"/>
      <c r="CE3592"/>
      <c r="CF3592"/>
      <c r="CG3592"/>
      <c r="CH3592"/>
      <c r="CI3592"/>
      <c r="CJ3592"/>
      <c r="CK3592"/>
      <c r="CL3592"/>
      <c r="CM3592"/>
      <c r="CN3592"/>
      <c r="CO3592"/>
      <c r="CP3592"/>
      <c r="CQ3592"/>
      <c r="CR3592"/>
      <c r="CS3592"/>
      <c r="CT3592"/>
      <c r="CU3592"/>
      <c r="CV3592"/>
    </row>
    <row r="3593" spans="10:100" x14ac:dyDescent="0.25">
      <c r="J3593"/>
      <c r="K3593"/>
      <c r="L3593"/>
      <c r="M3593"/>
      <c r="N3593"/>
      <c r="O3593"/>
      <c r="P3593"/>
      <c r="Q3593"/>
      <c r="R3593"/>
      <c r="S3593"/>
      <c r="T3593"/>
      <c r="U3593"/>
      <c r="V3593"/>
      <c r="W3593"/>
      <c r="X3593"/>
      <c r="Y3593"/>
      <c r="Z3593"/>
      <c r="AA3593"/>
      <c r="AB3593"/>
      <c r="AC3593"/>
      <c r="AD3593"/>
      <c r="AE3593"/>
      <c r="AF3593"/>
      <c r="AG3593"/>
      <c r="AH3593"/>
      <c r="AI3593"/>
      <c r="AJ3593"/>
      <c r="AK3593"/>
      <c r="AL3593"/>
      <c r="AM3593"/>
      <c r="AN3593"/>
      <c r="AO3593"/>
      <c r="AP3593"/>
      <c r="AQ3593"/>
      <c r="AR3593"/>
      <c r="AS3593"/>
      <c r="AT3593"/>
      <c r="AU3593"/>
      <c r="AV3593"/>
      <c r="AW3593"/>
      <c r="AX3593"/>
      <c r="AY3593"/>
      <c r="AZ3593"/>
      <c r="BA3593"/>
      <c r="BB3593"/>
      <c r="BC3593"/>
      <c r="BD3593"/>
      <c r="BE3593"/>
      <c r="BF3593"/>
      <c r="BG3593"/>
      <c r="BH3593"/>
      <c r="BI3593"/>
      <c r="BJ3593"/>
      <c r="BK3593"/>
      <c r="BL3593"/>
      <c r="BM3593"/>
      <c r="BN3593"/>
      <c r="BO3593"/>
      <c r="BP3593"/>
      <c r="BQ3593"/>
      <c r="BR3593"/>
      <c r="BS3593"/>
      <c r="BT3593"/>
      <c r="BU3593"/>
      <c r="BV3593"/>
      <c r="BW3593"/>
      <c r="BX3593"/>
      <c r="BY3593"/>
      <c r="BZ3593"/>
      <c r="CA3593"/>
      <c r="CB3593"/>
      <c r="CC3593"/>
      <c r="CD3593"/>
      <c r="CE3593"/>
      <c r="CF3593"/>
      <c r="CG3593"/>
      <c r="CH3593"/>
      <c r="CI3593"/>
      <c r="CJ3593"/>
      <c r="CK3593"/>
      <c r="CL3593"/>
      <c r="CM3593"/>
      <c r="CN3593"/>
      <c r="CO3593"/>
      <c r="CP3593"/>
      <c r="CQ3593"/>
      <c r="CR3593"/>
      <c r="CS3593"/>
      <c r="CT3593"/>
      <c r="CU3593"/>
      <c r="CV3593"/>
    </row>
    <row r="3594" spans="10:100" x14ac:dyDescent="0.25">
      <c r="J3594"/>
      <c r="K3594"/>
      <c r="L3594"/>
      <c r="M3594"/>
      <c r="N3594"/>
      <c r="O3594"/>
      <c r="P3594"/>
      <c r="Q3594"/>
      <c r="R3594"/>
      <c r="S3594"/>
      <c r="T3594"/>
      <c r="U3594"/>
      <c r="V3594"/>
      <c r="W3594"/>
      <c r="X3594"/>
      <c r="Y3594"/>
      <c r="Z3594"/>
      <c r="AA3594"/>
      <c r="AB3594"/>
      <c r="AC3594"/>
      <c r="AD3594"/>
      <c r="AE3594"/>
      <c r="AF3594"/>
      <c r="AG3594"/>
      <c r="AH3594"/>
      <c r="AI3594"/>
      <c r="AJ3594"/>
      <c r="AK3594"/>
      <c r="AL3594"/>
      <c r="AM3594"/>
      <c r="AN3594"/>
      <c r="AO3594"/>
      <c r="AP3594"/>
      <c r="AQ3594"/>
      <c r="AR3594"/>
      <c r="AS3594"/>
      <c r="AT3594"/>
      <c r="AU3594"/>
      <c r="AV3594"/>
      <c r="AW3594"/>
      <c r="AX3594"/>
      <c r="AY3594"/>
      <c r="AZ3594"/>
      <c r="BA3594"/>
      <c r="BB3594"/>
      <c r="BC3594"/>
      <c r="BD3594"/>
      <c r="BE3594"/>
      <c r="BF3594"/>
      <c r="BG3594"/>
      <c r="BH3594"/>
      <c r="BI3594"/>
      <c r="BJ3594"/>
      <c r="BK3594"/>
      <c r="BL3594"/>
      <c r="BM3594"/>
      <c r="BN3594"/>
      <c r="BO3594"/>
      <c r="BP3594"/>
      <c r="BQ3594"/>
      <c r="BR3594"/>
      <c r="BS3594"/>
      <c r="BT3594"/>
      <c r="BU3594"/>
      <c r="BV3594"/>
      <c r="BW3594"/>
      <c r="BX3594"/>
      <c r="BY3594"/>
      <c r="BZ3594"/>
      <c r="CA3594"/>
      <c r="CB3594"/>
      <c r="CC3594"/>
      <c r="CD3594"/>
      <c r="CE3594"/>
      <c r="CF3594"/>
      <c r="CG3594"/>
      <c r="CH3594"/>
      <c r="CI3594"/>
      <c r="CJ3594"/>
      <c r="CK3594"/>
      <c r="CL3594"/>
      <c r="CM3594"/>
      <c r="CN3594"/>
      <c r="CO3594"/>
      <c r="CP3594"/>
      <c r="CQ3594"/>
      <c r="CR3594"/>
      <c r="CS3594"/>
      <c r="CT3594"/>
      <c r="CU3594"/>
      <c r="CV3594"/>
    </row>
    <row r="3595" spans="10:100" x14ac:dyDescent="0.25">
      <c r="J3595"/>
      <c r="K3595"/>
      <c r="L3595"/>
      <c r="M3595"/>
      <c r="N3595"/>
      <c r="O3595"/>
      <c r="P3595"/>
      <c r="Q3595"/>
      <c r="R3595"/>
      <c r="S3595"/>
      <c r="T3595"/>
      <c r="U3595"/>
      <c r="V3595"/>
      <c r="W3595"/>
      <c r="X3595"/>
      <c r="Y3595"/>
      <c r="Z3595"/>
      <c r="AA3595"/>
      <c r="AB3595"/>
      <c r="AC3595"/>
      <c r="AD3595"/>
      <c r="AE3595"/>
      <c r="AF3595"/>
      <c r="AG3595"/>
      <c r="AH3595"/>
      <c r="AI3595"/>
      <c r="AJ3595"/>
      <c r="AK3595"/>
      <c r="AL3595"/>
      <c r="AM3595"/>
      <c r="AN3595"/>
      <c r="AO3595"/>
      <c r="AP3595"/>
      <c r="AQ3595"/>
      <c r="AR3595"/>
      <c r="AS3595"/>
      <c r="AT3595"/>
      <c r="AU3595"/>
      <c r="AV3595"/>
      <c r="AW3595"/>
      <c r="AX3595"/>
      <c r="AY3595"/>
      <c r="AZ3595"/>
      <c r="BA3595"/>
      <c r="BB3595"/>
      <c r="BC3595"/>
      <c r="BD3595"/>
      <c r="BE3595"/>
      <c r="BF3595"/>
      <c r="BG3595"/>
      <c r="BH3595"/>
      <c r="BI3595"/>
      <c r="BJ3595"/>
      <c r="BK3595"/>
      <c r="BL3595"/>
      <c r="BM3595"/>
      <c r="BN3595"/>
      <c r="BO3595"/>
      <c r="BP3595"/>
      <c r="BQ3595"/>
      <c r="BR3595"/>
      <c r="BS3595"/>
      <c r="BT3595"/>
      <c r="BU3595"/>
      <c r="BV3595"/>
      <c r="BW3595"/>
      <c r="BX3595"/>
      <c r="BY3595"/>
      <c r="BZ3595"/>
      <c r="CA3595"/>
      <c r="CB3595"/>
      <c r="CC3595"/>
      <c r="CD3595"/>
      <c r="CE3595"/>
      <c r="CF3595"/>
      <c r="CG3595"/>
      <c r="CH3595"/>
      <c r="CI3595"/>
      <c r="CJ3595"/>
      <c r="CK3595"/>
      <c r="CL3595"/>
      <c r="CM3595"/>
      <c r="CN3595"/>
      <c r="CO3595"/>
      <c r="CP3595"/>
      <c r="CQ3595"/>
      <c r="CR3595"/>
      <c r="CS3595"/>
      <c r="CT3595"/>
      <c r="CU3595"/>
      <c r="CV3595"/>
    </row>
    <row r="3596" spans="10:100" x14ac:dyDescent="0.25">
      <c r="J3596"/>
      <c r="K3596"/>
      <c r="L3596"/>
      <c r="M3596"/>
      <c r="N3596"/>
      <c r="O3596"/>
      <c r="P3596"/>
      <c r="Q3596"/>
      <c r="R3596"/>
      <c r="S3596"/>
      <c r="T3596"/>
      <c r="U3596"/>
      <c r="V3596"/>
      <c r="W3596"/>
      <c r="X3596"/>
      <c r="Y3596"/>
      <c r="Z3596"/>
      <c r="AA3596"/>
      <c r="AB3596"/>
      <c r="AC3596"/>
      <c r="AD3596"/>
      <c r="AE3596"/>
      <c r="AF3596"/>
      <c r="AG3596"/>
      <c r="AH3596"/>
      <c r="AI3596"/>
      <c r="AJ3596"/>
      <c r="AK3596"/>
      <c r="AL3596"/>
      <c r="AM3596"/>
      <c r="AN3596"/>
      <c r="AO3596"/>
      <c r="AP3596"/>
      <c r="AQ3596"/>
      <c r="AR3596"/>
      <c r="AS3596"/>
      <c r="AT3596"/>
      <c r="AU3596"/>
      <c r="AV3596"/>
      <c r="AW3596"/>
      <c r="AX3596"/>
      <c r="AY3596"/>
      <c r="AZ3596"/>
      <c r="BA3596"/>
      <c r="BB3596"/>
      <c r="BC3596"/>
      <c r="BD3596"/>
      <c r="BE3596"/>
      <c r="BF3596"/>
      <c r="BG3596"/>
      <c r="BH3596"/>
      <c r="BI3596"/>
      <c r="BJ3596"/>
      <c r="BK3596"/>
      <c r="BL3596"/>
      <c r="BM3596"/>
      <c r="BN3596"/>
      <c r="BO3596"/>
      <c r="BP3596"/>
      <c r="BQ3596"/>
      <c r="BR3596"/>
      <c r="BS3596"/>
      <c r="BT3596"/>
      <c r="BU3596"/>
      <c r="BV3596"/>
      <c r="BW3596"/>
      <c r="BX3596"/>
      <c r="BY3596"/>
      <c r="BZ3596"/>
      <c r="CA3596"/>
      <c r="CB3596"/>
      <c r="CC3596"/>
      <c r="CD3596"/>
      <c r="CE3596"/>
      <c r="CF3596"/>
      <c r="CG3596"/>
      <c r="CH3596"/>
      <c r="CI3596"/>
      <c r="CJ3596"/>
      <c r="CK3596"/>
      <c r="CL3596"/>
      <c r="CM3596"/>
      <c r="CN3596"/>
      <c r="CO3596"/>
      <c r="CP3596"/>
      <c r="CQ3596"/>
      <c r="CR3596"/>
      <c r="CS3596"/>
      <c r="CT3596"/>
      <c r="CU3596"/>
      <c r="CV3596"/>
    </row>
    <row r="3597" spans="10:100" x14ac:dyDescent="0.25">
      <c r="J3597"/>
      <c r="K3597"/>
      <c r="L3597"/>
      <c r="M3597"/>
      <c r="N3597"/>
      <c r="O3597"/>
      <c r="P3597"/>
      <c r="Q3597"/>
      <c r="R3597"/>
      <c r="S3597"/>
      <c r="T3597"/>
      <c r="U3597"/>
      <c r="V3597"/>
      <c r="W3597"/>
      <c r="X3597"/>
      <c r="Y3597"/>
      <c r="Z3597"/>
      <c r="AA3597"/>
      <c r="AB3597"/>
      <c r="AC3597"/>
      <c r="AD3597"/>
      <c r="AE3597"/>
      <c r="AF3597"/>
      <c r="AG3597"/>
      <c r="AH3597"/>
      <c r="AI3597"/>
      <c r="AJ3597"/>
      <c r="AK3597"/>
      <c r="AL3597"/>
      <c r="AM3597"/>
      <c r="AN3597"/>
      <c r="AO3597"/>
      <c r="AP3597"/>
      <c r="AQ3597"/>
      <c r="AR3597"/>
      <c r="AS3597"/>
      <c r="AT3597"/>
      <c r="AU3597"/>
      <c r="AV3597"/>
      <c r="AW3597"/>
      <c r="AX3597"/>
      <c r="AY3597"/>
      <c r="AZ3597"/>
      <c r="BA3597"/>
      <c r="BB3597"/>
      <c r="BC3597"/>
      <c r="BD3597"/>
      <c r="BE3597"/>
      <c r="BF3597"/>
      <c r="BG3597"/>
      <c r="BH3597"/>
      <c r="BI3597"/>
      <c r="BJ3597"/>
      <c r="BK3597"/>
      <c r="BL3597"/>
      <c r="BM3597"/>
      <c r="BN3597"/>
      <c r="BO3597"/>
      <c r="BP3597"/>
      <c r="BQ3597"/>
      <c r="BR3597"/>
      <c r="BS3597"/>
      <c r="BT3597"/>
      <c r="BU3597"/>
      <c r="BV3597"/>
      <c r="BW3597"/>
      <c r="BX3597"/>
      <c r="BY3597"/>
      <c r="BZ3597"/>
      <c r="CA3597"/>
      <c r="CB3597"/>
      <c r="CC3597"/>
      <c r="CD3597"/>
      <c r="CE3597"/>
      <c r="CF3597"/>
      <c r="CG3597"/>
      <c r="CH3597"/>
      <c r="CI3597"/>
      <c r="CJ3597"/>
      <c r="CK3597"/>
      <c r="CL3597"/>
      <c r="CM3597"/>
      <c r="CN3597"/>
      <c r="CO3597"/>
      <c r="CP3597"/>
      <c r="CQ3597"/>
      <c r="CR3597"/>
      <c r="CS3597"/>
      <c r="CT3597"/>
      <c r="CU3597"/>
      <c r="CV3597"/>
    </row>
    <row r="3598" spans="10:100" x14ac:dyDescent="0.25">
      <c r="J3598"/>
      <c r="K3598"/>
      <c r="L3598"/>
      <c r="M3598"/>
      <c r="N3598"/>
      <c r="O3598"/>
      <c r="P3598"/>
      <c r="Q3598"/>
      <c r="R3598"/>
      <c r="S3598"/>
      <c r="T3598"/>
      <c r="U3598"/>
      <c r="V3598"/>
      <c r="W3598"/>
      <c r="X3598"/>
      <c r="Y3598"/>
      <c r="Z3598"/>
      <c r="AA3598"/>
      <c r="AB3598"/>
      <c r="AC3598"/>
      <c r="AD3598"/>
      <c r="AE3598"/>
      <c r="AF3598"/>
      <c r="AG3598"/>
      <c r="AH3598"/>
      <c r="AI3598"/>
      <c r="AJ3598"/>
      <c r="AK3598"/>
      <c r="AL3598"/>
      <c r="AM3598"/>
      <c r="AN3598"/>
      <c r="AO3598"/>
      <c r="AP3598"/>
      <c r="AQ3598"/>
      <c r="AR3598"/>
      <c r="AS3598"/>
      <c r="AT3598"/>
      <c r="AU3598"/>
      <c r="AV3598"/>
      <c r="AW3598"/>
      <c r="AX3598"/>
      <c r="AY3598"/>
      <c r="AZ3598"/>
      <c r="BA3598"/>
      <c r="BB3598"/>
      <c r="BC3598"/>
      <c r="BD3598"/>
      <c r="BE3598"/>
      <c r="BF3598"/>
      <c r="BG3598"/>
      <c r="BH3598"/>
      <c r="BI3598"/>
      <c r="BJ3598"/>
      <c r="BK3598"/>
      <c r="BL3598"/>
      <c r="BM3598"/>
      <c r="BN3598"/>
      <c r="BO3598"/>
      <c r="BP3598"/>
      <c r="BQ3598"/>
      <c r="BR3598"/>
      <c r="BS3598"/>
      <c r="BT3598"/>
      <c r="BU3598"/>
      <c r="BV3598"/>
      <c r="BW3598"/>
      <c r="BX3598"/>
      <c r="BY3598"/>
      <c r="BZ3598"/>
      <c r="CA3598"/>
      <c r="CB3598"/>
      <c r="CC3598"/>
      <c r="CD3598"/>
      <c r="CE3598"/>
      <c r="CF3598"/>
      <c r="CG3598"/>
      <c r="CH3598"/>
      <c r="CI3598"/>
      <c r="CJ3598"/>
      <c r="CK3598"/>
      <c r="CL3598"/>
      <c r="CM3598"/>
      <c r="CN3598"/>
      <c r="CO3598"/>
      <c r="CP3598"/>
      <c r="CQ3598"/>
      <c r="CR3598"/>
      <c r="CS3598"/>
      <c r="CT3598"/>
      <c r="CU3598"/>
      <c r="CV3598"/>
    </row>
    <row r="3599" spans="10:100" x14ac:dyDescent="0.25">
      <c r="J3599"/>
      <c r="K3599"/>
      <c r="L3599"/>
      <c r="M3599"/>
      <c r="N3599"/>
      <c r="O3599"/>
      <c r="P3599"/>
      <c r="Q3599"/>
      <c r="R3599"/>
      <c r="S3599"/>
      <c r="T3599"/>
      <c r="U3599"/>
      <c r="V3599"/>
      <c r="W3599"/>
      <c r="X3599"/>
      <c r="Y3599"/>
      <c r="Z3599"/>
      <c r="AA3599"/>
      <c r="AB3599"/>
      <c r="AC3599"/>
      <c r="AD3599"/>
      <c r="AE3599"/>
      <c r="AF3599"/>
      <c r="AG3599"/>
      <c r="AH3599"/>
      <c r="AI3599"/>
      <c r="AJ3599"/>
      <c r="AK3599"/>
      <c r="AL3599"/>
      <c r="AM3599"/>
      <c r="AN3599"/>
      <c r="AO3599"/>
      <c r="AP3599"/>
      <c r="AQ3599"/>
      <c r="AR3599"/>
      <c r="AS3599"/>
      <c r="AT3599"/>
      <c r="AU3599"/>
      <c r="AV3599"/>
      <c r="AW3599"/>
      <c r="AX3599"/>
      <c r="AY3599"/>
      <c r="AZ3599"/>
      <c r="BA3599"/>
      <c r="BB3599"/>
      <c r="BC3599"/>
      <c r="BD3599"/>
      <c r="BE3599"/>
      <c r="BF3599"/>
      <c r="BG3599"/>
      <c r="BH3599"/>
      <c r="BI3599"/>
      <c r="BJ3599"/>
      <c r="BK3599"/>
      <c r="BL3599"/>
      <c r="BM3599"/>
      <c r="BN3599"/>
      <c r="BO3599"/>
      <c r="BP3599"/>
      <c r="BQ3599"/>
      <c r="BR3599"/>
      <c r="BS3599"/>
      <c r="BT3599"/>
      <c r="BU3599"/>
      <c r="BV3599"/>
      <c r="BW3599"/>
      <c r="BX3599"/>
      <c r="BY3599"/>
      <c r="BZ3599"/>
      <c r="CA3599"/>
      <c r="CB3599"/>
      <c r="CC3599"/>
      <c r="CD3599"/>
      <c r="CE3599"/>
      <c r="CF3599"/>
      <c r="CG3599"/>
      <c r="CH3599"/>
      <c r="CI3599"/>
      <c r="CJ3599"/>
      <c r="CK3599"/>
      <c r="CL3599"/>
      <c r="CM3599"/>
      <c r="CN3599"/>
      <c r="CO3599"/>
      <c r="CP3599"/>
      <c r="CQ3599"/>
      <c r="CR3599"/>
      <c r="CS3599"/>
      <c r="CT3599"/>
      <c r="CU3599"/>
      <c r="CV3599"/>
    </row>
    <row r="3600" spans="10:100" x14ac:dyDescent="0.25">
      <c r="J3600"/>
      <c r="K3600"/>
      <c r="L3600"/>
      <c r="M3600"/>
      <c r="N3600"/>
      <c r="O3600"/>
      <c r="P3600"/>
      <c r="Q3600"/>
      <c r="R3600"/>
      <c r="S3600"/>
      <c r="T3600"/>
      <c r="U3600"/>
      <c r="V3600"/>
      <c r="W3600"/>
      <c r="X3600"/>
      <c r="Y3600"/>
      <c r="Z3600"/>
      <c r="AA3600"/>
      <c r="AB3600"/>
      <c r="AC3600"/>
      <c r="AD3600"/>
      <c r="AE3600"/>
      <c r="AF3600"/>
      <c r="AG3600"/>
      <c r="AH3600"/>
      <c r="AI3600"/>
      <c r="AJ3600"/>
      <c r="AK3600"/>
      <c r="AL3600"/>
      <c r="AM3600"/>
      <c r="AN3600"/>
      <c r="AO3600"/>
      <c r="AP3600"/>
      <c r="AQ3600"/>
      <c r="AR3600"/>
      <c r="AS3600"/>
      <c r="AT3600"/>
      <c r="AU3600"/>
      <c r="AV3600"/>
      <c r="AW3600"/>
      <c r="AX3600"/>
      <c r="AY3600"/>
      <c r="AZ3600"/>
      <c r="BA3600"/>
      <c r="BB3600"/>
      <c r="BC3600"/>
      <c r="BD3600"/>
      <c r="BE3600"/>
      <c r="BF3600"/>
      <c r="BG3600"/>
      <c r="BH3600"/>
      <c r="BI3600"/>
      <c r="BJ3600"/>
      <c r="BK3600"/>
      <c r="BL3600"/>
      <c r="BM3600"/>
      <c r="BN3600"/>
      <c r="BO3600"/>
      <c r="BP3600"/>
      <c r="BQ3600"/>
      <c r="BR3600"/>
      <c r="BS3600"/>
      <c r="BT3600"/>
      <c r="BU3600"/>
      <c r="BV3600"/>
      <c r="BW3600"/>
      <c r="BX3600"/>
      <c r="BY3600"/>
      <c r="BZ3600"/>
      <c r="CA3600"/>
      <c r="CB3600"/>
      <c r="CC3600"/>
      <c r="CD3600"/>
      <c r="CE3600"/>
      <c r="CF3600"/>
      <c r="CG3600"/>
      <c r="CH3600"/>
      <c r="CI3600"/>
      <c r="CJ3600"/>
      <c r="CK3600"/>
      <c r="CL3600"/>
      <c r="CM3600"/>
      <c r="CN3600"/>
      <c r="CO3600"/>
      <c r="CP3600"/>
      <c r="CQ3600"/>
      <c r="CR3600"/>
      <c r="CS3600"/>
      <c r="CT3600"/>
      <c r="CU3600"/>
      <c r="CV3600"/>
    </row>
    <row r="3601" spans="10:100" x14ac:dyDescent="0.25">
      <c r="J3601"/>
      <c r="K3601"/>
      <c r="L3601"/>
      <c r="M3601"/>
      <c r="N3601"/>
      <c r="O3601"/>
      <c r="P3601"/>
      <c r="Q3601"/>
      <c r="R3601"/>
      <c r="S3601"/>
      <c r="T3601"/>
      <c r="U3601"/>
      <c r="V3601"/>
      <c r="W3601"/>
      <c r="X3601"/>
      <c r="Y3601"/>
      <c r="Z3601"/>
      <c r="AA3601"/>
      <c r="AB3601"/>
      <c r="AC3601"/>
      <c r="AD3601"/>
      <c r="AE3601"/>
      <c r="AF3601"/>
      <c r="AG3601"/>
      <c r="AH3601"/>
      <c r="AI3601"/>
      <c r="AJ3601"/>
      <c r="AK3601"/>
      <c r="AL3601"/>
      <c r="AM3601"/>
      <c r="AN3601"/>
      <c r="AO3601"/>
      <c r="AP3601"/>
      <c r="AQ3601"/>
      <c r="AR3601"/>
      <c r="AS3601"/>
      <c r="AT3601"/>
      <c r="AU3601"/>
      <c r="AV3601"/>
      <c r="AW3601"/>
      <c r="AX3601"/>
      <c r="AY3601"/>
      <c r="AZ3601"/>
      <c r="BA3601"/>
      <c r="BB3601"/>
      <c r="BC3601"/>
      <c r="BD3601"/>
      <c r="BE3601"/>
      <c r="BF3601"/>
      <c r="BG3601"/>
      <c r="BH3601"/>
      <c r="BI3601"/>
      <c r="BJ3601"/>
      <c r="BK3601"/>
      <c r="BL3601"/>
      <c r="BM3601"/>
      <c r="BN3601"/>
      <c r="BO3601"/>
      <c r="BP3601"/>
      <c r="BQ3601"/>
      <c r="BR3601"/>
      <c r="BS3601"/>
      <c r="BT3601"/>
      <c r="BU3601"/>
      <c r="BV3601"/>
      <c r="BW3601"/>
      <c r="BX3601"/>
      <c r="BY3601"/>
      <c r="BZ3601"/>
      <c r="CA3601"/>
      <c r="CB3601"/>
      <c r="CC3601"/>
      <c r="CD3601"/>
      <c r="CE3601"/>
      <c r="CF3601"/>
      <c r="CG3601"/>
      <c r="CH3601"/>
      <c r="CI3601"/>
      <c r="CJ3601"/>
      <c r="CK3601"/>
      <c r="CL3601"/>
      <c r="CM3601"/>
      <c r="CN3601"/>
      <c r="CO3601"/>
      <c r="CP3601"/>
      <c r="CQ3601"/>
      <c r="CR3601"/>
      <c r="CS3601"/>
      <c r="CT3601"/>
      <c r="CU3601"/>
      <c r="CV3601"/>
    </row>
    <row r="3602" spans="10:100" x14ac:dyDescent="0.25">
      <c r="J3602"/>
      <c r="K3602"/>
      <c r="L3602"/>
      <c r="M3602"/>
      <c r="N3602"/>
      <c r="O3602"/>
      <c r="P3602"/>
      <c r="Q3602"/>
      <c r="R3602"/>
      <c r="S3602"/>
      <c r="T3602"/>
      <c r="U3602"/>
      <c r="V3602"/>
      <c r="W3602"/>
      <c r="X3602"/>
      <c r="Y3602"/>
      <c r="Z3602"/>
      <c r="AA3602"/>
      <c r="AB3602"/>
      <c r="AC3602"/>
      <c r="AD3602"/>
      <c r="AE3602"/>
      <c r="AF3602"/>
      <c r="AG3602"/>
      <c r="AH3602"/>
      <c r="AI3602"/>
      <c r="AJ3602"/>
      <c r="AK3602"/>
      <c r="AL3602"/>
      <c r="AM3602"/>
      <c r="AN3602"/>
      <c r="AO3602"/>
      <c r="AP3602"/>
      <c r="AQ3602"/>
      <c r="AR3602"/>
      <c r="AS3602"/>
      <c r="AT3602"/>
      <c r="AU3602"/>
      <c r="AV3602"/>
      <c r="AW3602"/>
      <c r="AX3602"/>
      <c r="AY3602"/>
      <c r="AZ3602"/>
      <c r="BA3602"/>
      <c r="BB3602"/>
      <c r="BC3602"/>
      <c r="BD3602"/>
      <c r="BE3602"/>
      <c r="BF3602"/>
      <c r="BG3602"/>
      <c r="BH3602"/>
      <c r="BI3602"/>
      <c r="BJ3602"/>
      <c r="BK3602"/>
      <c r="BL3602"/>
      <c r="BM3602"/>
      <c r="BN3602"/>
      <c r="BO3602"/>
      <c r="BP3602"/>
      <c r="BQ3602"/>
      <c r="BR3602"/>
      <c r="BS3602"/>
      <c r="BT3602"/>
      <c r="BU3602"/>
      <c r="BV3602"/>
      <c r="BW3602"/>
      <c r="BX3602"/>
      <c r="BY3602"/>
      <c r="BZ3602"/>
      <c r="CA3602"/>
      <c r="CB3602"/>
      <c r="CC3602"/>
      <c r="CD3602"/>
      <c r="CE3602"/>
      <c r="CF3602"/>
      <c r="CG3602"/>
      <c r="CH3602"/>
      <c r="CI3602"/>
      <c r="CJ3602"/>
      <c r="CK3602"/>
      <c r="CL3602"/>
      <c r="CM3602"/>
      <c r="CN3602"/>
      <c r="CO3602"/>
      <c r="CP3602"/>
      <c r="CQ3602"/>
      <c r="CR3602"/>
      <c r="CS3602"/>
      <c r="CT3602"/>
      <c r="CU3602"/>
      <c r="CV3602"/>
    </row>
    <row r="3603" spans="10:100" x14ac:dyDescent="0.25">
      <c r="J3603"/>
      <c r="K3603"/>
      <c r="L3603"/>
      <c r="M3603"/>
      <c r="N3603"/>
      <c r="O3603"/>
      <c r="P3603"/>
      <c r="Q3603"/>
      <c r="R3603"/>
      <c r="S3603"/>
      <c r="T3603"/>
      <c r="U3603"/>
      <c r="V3603"/>
      <c r="W3603"/>
      <c r="X3603"/>
      <c r="Y3603"/>
      <c r="Z3603"/>
      <c r="AA3603"/>
      <c r="AB3603"/>
      <c r="AC3603"/>
      <c r="AD3603"/>
      <c r="AE3603"/>
      <c r="AF3603"/>
      <c r="AG3603"/>
      <c r="AH3603"/>
      <c r="AI3603"/>
      <c r="AJ3603"/>
      <c r="AK3603"/>
      <c r="AL3603"/>
      <c r="AM3603"/>
      <c r="AN3603"/>
      <c r="AO3603"/>
      <c r="AP3603"/>
      <c r="AQ3603"/>
      <c r="AR3603"/>
      <c r="AS3603"/>
      <c r="AT3603"/>
      <c r="AU3603"/>
      <c r="AV3603"/>
      <c r="AW3603"/>
      <c r="AX3603"/>
      <c r="AY3603"/>
      <c r="AZ3603"/>
      <c r="BA3603"/>
      <c r="BB3603"/>
      <c r="BC3603"/>
      <c r="BD3603"/>
      <c r="BE3603"/>
      <c r="BF3603"/>
      <c r="BG3603"/>
      <c r="BH3603"/>
      <c r="BI3603"/>
      <c r="BJ3603"/>
      <c r="BK3603"/>
      <c r="BL3603"/>
      <c r="BM3603"/>
      <c r="BN3603"/>
      <c r="BO3603"/>
      <c r="BP3603"/>
      <c r="BQ3603"/>
      <c r="BR3603"/>
      <c r="BS3603"/>
      <c r="BT3603"/>
      <c r="BU3603"/>
      <c r="BV3603"/>
      <c r="BW3603"/>
      <c r="BX3603"/>
      <c r="BY3603"/>
      <c r="BZ3603"/>
      <c r="CA3603"/>
      <c r="CB3603"/>
      <c r="CC3603"/>
      <c r="CD3603"/>
      <c r="CE3603"/>
      <c r="CF3603"/>
      <c r="CG3603"/>
      <c r="CH3603"/>
      <c r="CI3603"/>
      <c r="CJ3603"/>
      <c r="CK3603"/>
      <c r="CL3603"/>
      <c r="CM3603"/>
      <c r="CN3603"/>
      <c r="CO3603"/>
      <c r="CP3603"/>
      <c r="CQ3603"/>
      <c r="CR3603"/>
      <c r="CS3603"/>
      <c r="CT3603"/>
      <c r="CU3603"/>
      <c r="CV3603"/>
    </row>
    <row r="3604" spans="10:100" x14ac:dyDescent="0.25">
      <c r="J3604"/>
      <c r="K3604"/>
      <c r="L3604"/>
      <c r="M3604"/>
      <c r="N3604"/>
      <c r="O3604"/>
      <c r="P3604"/>
      <c r="Q3604"/>
      <c r="R3604"/>
      <c r="S3604"/>
      <c r="T3604"/>
      <c r="U3604"/>
      <c r="V3604"/>
      <c r="W3604"/>
      <c r="X3604"/>
      <c r="Y3604"/>
      <c r="Z3604"/>
      <c r="AA3604"/>
      <c r="AB3604"/>
      <c r="AC3604"/>
      <c r="AD3604"/>
      <c r="AE3604"/>
      <c r="AF3604"/>
      <c r="AG3604"/>
      <c r="AH3604"/>
      <c r="AI3604"/>
      <c r="AJ3604"/>
      <c r="AK3604"/>
      <c r="AL3604"/>
      <c r="AM3604"/>
      <c r="AN3604"/>
      <c r="AO3604"/>
      <c r="AP3604"/>
      <c r="AQ3604"/>
      <c r="AR3604"/>
      <c r="AS3604"/>
      <c r="AT3604"/>
      <c r="AU3604"/>
      <c r="AV3604"/>
      <c r="AW3604"/>
      <c r="AX3604"/>
      <c r="AY3604"/>
      <c r="AZ3604"/>
      <c r="BA3604"/>
      <c r="BB3604"/>
      <c r="BC3604"/>
      <c r="BD3604"/>
      <c r="BE3604"/>
      <c r="BF3604"/>
      <c r="BG3604"/>
      <c r="BH3604"/>
      <c r="BI3604"/>
      <c r="BJ3604"/>
      <c r="BK3604"/>
      <c r="BL3604"/>
      <c r="BM3604"/>
      <c r="BN3604"/>
      <c r="BO3604"/>
      <c r="BP3604"/>
      <c r="BQ3604"/>
      <c r="BR3604"/>
      <c r="BS3604"/>
      <c r="BT3604"/>
      <c r="BU3604"/>
      <c r="BV3604"/>
      <c r="BW3604"/>
      <c r="BX3604"/>
      <c r="BY3604"/>
      <c r="BZ3604"/>
      <c r="CA3604"/>
      <c r="CB3604"/>
      <c r="CC3604"/>
      <c r="CD3604"/>
      <c r="CE3604"/>
      <c r="CF3604"/>
      <c r="CG3604"/>
      <c r="CH3604"/>
      <c r="CI3604"/>
      <c r="CJ3604"/>
      <c r="CK3604"/>
      <c r="CL3604"/>
      <c r="CM3604"/>
      <c r="CN3604"/>
      <c r="CO3604"/>
      <c r="CP3604"/>
      <c r="CQ3604"/>
      <c r="CR3604"/>
      <c r="CS3604"/>
      <c r="CT3604"/>
      <c r="CU3604"/>
      <c r="CV3604"/>
    </row>
    <row r="3605" spans="10:100" x14ac:dyDescent="0.25">
      <c r="J3605"/>
      <c r="K3605"/>
      <c r="L3605"/>
      <c r="M3605"/>
      <c r="N3605"/>
      <c r="O3605"/>
      <c r="P3605"/>
      <c r="Q3605"/>
      <c r="R3605"/>
      <c r="S3605"/>
      <c r="T3605"/>
      <c r="U3605"/>
      <c r="V3605"/>
      <c r="W3605"/>
      <c r="X3605"/>
      <c r="Y3605"/>
      <c r="Z3605"/>
      <c r="AA3605"/>
      <c r="AB3605"/>
      <c r="AC3605"/>
      <c r="AD3605"/>
      <c r="AE3605"/>
      <c r="AF3605"/>
      <c r="AG3605"/>
      <c r="AH3605"/>
      <c r="AI3605"/>
      <c r="AJ3605"/>
      <c r="AK3605"/>
      <c r="AL3605"/>
      <c r="AM3605"/>
      <c r="AN3605"/>
      <c r="AO3605"/>
      <c r="AP3605"/>
      <c r="AQ3605"/>
      <c r="AR3605"/>
      <c r="AS3605"/>
      <c r="AT3605"/>
      <c r="AU3605"/>
      <c r="AV3605"/>
      <c r="AW3605"/>
      <c r="AX3605"/>
      <c r="AY3605"/>
      <c r="AZ3605"/>
      <c r="BA3605"/>
      <c r="BB3605"/>
      <c r="BC3605"/>
      <c r="BD3605"/>
      <c r="BE3605"/>
      <c r="BF3605"/>
      <c r="BG3605"/>
      <c r="BH3605"/>
      <c r="BI3605"/>
      <c r="BJ3605"/>
      <c r="BK3605"/>
      <c r="BL3605"/>
      <c r="BM3605"/>
      <c r="BN3605"/>
      <c r="BO3605"/>
      <c r="BP3605"/>
      <c r="BQ3605"/>
      <c r="BR3605"/>
      <c r="BS3605"/>
      <c r="BT3605"/>
      <c r="BU3605"/>
      <c r="BV3605"/>
      <c r="BW3605"/>
      <c r="BX3605"/>
      <c r="BY3605"/>
      <c r="BZ3605"/>
      <c r="CA3605"/>
      <c r="CB3605"/>
      <c r="CC3605"/>
      <c r="CD3605"/>
      <c r="CE3605"/>
      <c r="CF3605"/>
      <c r="CG3605"/>
      <c r="CH3605"/>
      <c r="CI3605"/>
      <c r="CJ3605"/>
      <c r="CK3605"/>
      <c r="CL3605"/>
      <c r="CM3605"/>
      <c r="CN3605"/>
      <c r="CO3605"/>
      <c r="CP3605"/>
      <c r="CQ3605"/>
      <c r="CR3605"/>
      <c r="CS3605"/>
      <c r="CT3605"/>
      <c r="CU3605"/>
      <c r="CV3605"/>
    </row>
    <row r="3606" spans="10:100" x14ac:dyDescent="0.25">
      <c r="J3606"/>
      <c r="K3606"/>
      <c r="L3606"/>
      <c r="M3606"/>
      <c r="N3606"/>
      <c r="O3606"/>
      <c r="P3606"/>
      <c r="Q3606"/>
      <c r="R3606"/>
      <c r="S3606"/>
      <c r="T3606"/>
      <c r="U3606"/>
      <c r="V3606"/>
      <c r="W3606"/>
      <c r="X3606"/>
      <c r="Y3606"/>
      <c r="Z3606"/>
      <c r="AA3606"/>
      <c r="AB3606"/>
      <c r="AC3606"/>
      <c r="AD3606"/>
      <c r="AE3606"/>
      <c r="AF3606"/>
      <c r="AG3606"/>
      <c r="AH3606"/>
      <c r="AI3606"/>
      <c r="AJ3606"/>
      <c r="AK3606"/>
      <c r="AL3606"/>
      <c r="AM3606"/>
      <c r="AN3606"/>
      <c r="AO3606"/>
      <c r="AP3606"/>
      <c r="AQ3606"/>
      <c r="AR3606"/>
      <c r="AS3606"/>
      <c r="AT3606"/>
      <c r="AU3606"/>
      <c r="AV3606"/>
      <c r="AW3606"/>
      <c r="AX3606"/>
      <c r="AY3606"/>
      <c r="AZ3606"/>
      <c r="BA3606"/>
      <c r="BB3606"/>
      <c r="BC3606"/>
      <c r="BD3606"/>
      <c r="BE3606"/>
      <c r="BF3606"/>
      <c r="BG3606"/>
      <c r="BH3606"/>
      <c r="BI3606"/>
      <c r="BJ3606"/>
      <c r="BK3606"/>
      <c r="BL3606"/>
      <c r="BM3606"/>
      <c r="BN3606"/>
      <c r="BO3606"/>
      <c r="BP3606"/>
      <c r="BQ3606"/>
      <c r="BR3606"/>
      <c r="BS3606"/>
      <c r="BT3606"/>
      <c r="BU3606"/>
      <c r="BV3606"/>
      <c r="BW3606"/>
      <c r="BX3606"/>
      <c r="BY3606"/>
      <c r="BZ3606"/>
      <c r="CA3606"/>
      <c r="CB3606"/>
      <c r="CC3606"/>
      <c r="CD3606"/>
      <c r="CE3606"/>
      <c r="CF3606"/>
      <c r="CG3606"/>
      <c r="CH3606"/>
      <c r="CI3606"/>
      <c r="CJ3606"/>
      <c r="CK3606"/>
      <c r="CL3606"/>
      <c r="CM3606"/>
      <c r="CN3606"/>
      <c r="CO3606"/>
      <c r="CP3606"/>
      <c r="CQ3606"/>
      <c r="CR3606"/>
      <c r="CS3606"/>
      <c r="CT3606"/>
      <c r="CU3606"/>
      <c r="CV3606"/>
    </row>
    <row r="3607" spans="10:100" x14ac:dyDescent="0.25">
      <c r="J3607"/>
      <c r="K3607"/>
      <c r="L3607"/>
      <c r="M3607"/>
      <c r="N3607"/>
      <c r="O3607"/>
      <c r="P3607"/>
      <c r="Q3607"/>
      <c r="R3607"/>
      <c r="S3607"/>
      <c r="T3607"/>
      <c r="U3607"/>
      <c r="V3607"/>
      <c r="W3607"/>
      <c r="X3607"/>
      <c r="Y3607"/>
      <c r="Z3607"/>
      <c r="AA3607"/>
      <c r="AB3607"/>
      <c r="AC3607"/>
      <c r="AD3607"/>
      <c r="AE3607"/>
      <c r="AF3607"/>
      <c r="AG3607"/>
      <c r="AH3607"/>
      <c r="AI3607"/>
      <c r="AJ3607"/>
      <c r="AK3607"/>
      <c r="AL3607"/>
      <c r="AM3607"/>
      <c r="AN3607"/>
      <c r="AO3607"/>
      <c r="AP3607"/>
      <c r="AQ3607"/>
      <c r="AR3607"/>
      <c r="AS3607"/>
      <c r="AT3607"/>
      <c r="AU3607"/>
      <c r="AV3607"/>
      <c r="AW3607"/>
      <c r="AX3607"/>
      <c r="AY3607"/>
      <c r="AZ3607"/>
      <c r="BA3607"/>
      <c r="BB3607"/>
      <c r="BC3607"/>
      <c r="BD3607"/>
      <c r="BE3607"/>
      <c r="BF3607"/>
      <c r="BG3607"/>
      <c r="BH3607"/>
      <c r="BI3607"/>
      <c r="BJ3607"/>
      <c r="BK3607"/>
      <c r="BL3607"/>
      <c r="BM3607"/>
      <c r="BN3607"/>
      <c r="BO3607"/>
      <c r="BP3607"/>
      <c r="BQ3607"/>
      <c r="BR3607"/>
      <c r="BS3607"/>
      <c r="BT3607"/>
      <c r="BU3607"/>
      <c r="BV3607"/>
      <c r="BW3607"/>
      <c r="BX3607"/>
      <c r="BY3607"/>
      <c r="BZ3607"/>
      <c r="CA3607"/>
      <c r="CB3607"/>
      <c r="CC3607"/>
      <c r="CD3607"/>
      <c r="CE3607"/>
      <c r="CF3607"/>
      <c r="CG3607"/>
      <c r="CH3607"/>
      <c r="CI3607"/>
      <c r="CJ3607"/>
      <c r="CK3607"/>
      <c r="CL3607"/>
      <c r="CM3607"/>
      <c r="CN3607"/>
      <c r="CO3607"/>
      <c r="CP3607"/>
      <c r="CQ3607"/>
      <c r="CR3607"/>
      <c r="CS3607"/>
      <c r="CT3607"/>
      <c r="CU3607"/>
      <c r="CV3607"/>
    </row>
    <row r="3608" spans="10:100" x14ac:dyDescent="0.25">
      <c r="J3608"/>
      <c r="K3608"/>
      <c r="L3608"/>
      <c r="M3608"/>
      <c r="N3608"/>
      <c r="O3608"/>
      <c r="P3608"/>
      <c r="Q3608"/>
      <c r="R3608"/>
      <c r="S3608"/>
      <c r="T3608"/>
      <c r="U3608"/>
      <c r="V3608"/>
      <c r="W3608"/>
      <c r="X3608"/>
      <c r="Y3608"/>
      <c r="Z3608"/>
      <c r="AA3608"/>
      <c r="AB3608"/>
      <c r="AC3608"/>
      <c r="AD3608"/>
      <c r="AE3608"/>
      <c r="AF3608"/>
      <c r="AG3608"/>
      <c r="AH3608"/>
      <c r="AI3608"/>
      <c r="AJ3608"/>
      <c r="AK3608"/>
      <c r="AL3608"/>
      <c r="AM3608"/>
      <c r="AN3608"/>
      <c r="AO3608"/>
      <c r="AP3608"/>
      <c r="AQ3608"/>
      <c r="AR3608"/>
      <c r="AS3608"/>
      <c r="AT3608"/>
      <c r="AU3608"/>
      <c r="AV3608"/>
      <c r="AW3608"/>
      <c r="AX3608"/>
      <c r="AY3608"/>
      <c r="AZ3608"/>
      <c r="BA3608"/>
      <c r="BB3608"/>
      <c r="BC3608"/>
      <c r="BD3608"/>
      <c r="BE3608"/>
      <c r="BF3608"/>
      <c r="BG3608"/>
      <c r="BH3608"/>
      <c r="BI3608"/>
      <c r="BJ3608"/>
      <c r="BK3608"/>
      <c r="BL3608"/>
      <c r="BM3608"/>
      <c r="BN3608"/>
      <c r="BO3608"/>
      <c r="BP3608"/>
      <c r="BQ3608"/>
      <c r="BR3608"/>
      <c r="BS3608"/>
      <c r="BT3608"/>
      <c r="BU3608"/>
      <c r="BV3608"/>
      <c r="BW3608"/>
      <c r="BX3608"/>
      <c r="BY3608"/>
      <c r="BZ3608"/>
      <c r="CA3608"/>
      <c r="CB3608"/>
      <c r="CC3608"/>
      <c r="CD3608"/>
      <c r="CE3608"/>
      <c r="CF3608"/>
      <c r="CG3608"/>
      <c r="CH3608"/>
      <c r="CI3608"/>
      <c r="CJ3608"/>
      <c r="CK3608"/>
      <c r="CL3608"/>
      <c r="CM3608"/>
      <c r="CN3608"/>
      <c r="CO3608"/>
      <c r="CP3608"/>
      <c r="CQ3608"/>
      <c r="CR3608"/>
      <c r="CS3608"/>
      <c r="CT3608"/>
      <c r="CU3608"/>
      <c r="CV3608"/>
    </row>
    <row r="3609" spans="10:100" x14ac:dyDescent="0.25">
      <c r="J3609"/>
      <c r="K3609"/>
      <c r="L3609"/>
      <c r="M3609"/>
      <c r="N3609"/>
      <c r="O3609"/>
      <c r="P3609"/>
      <c r="Q3609"/>
      <c r="R3609"/>
      <c r="S3609"/>
      <c r="T3609"/>
      <c r="U3609"/>
      <c r="V3609"/>
      <c r="W3609"/>
      <c r="X3609"/>
      <c r="Y3609"/>
      <c r="Z3609"/>
      <c r="AA3609"/>
      <c r="AB3609"/>
      <c r="AC3609"/>
      <c r="AD3609"/>
      <c r="AE3609"/>
      <c r="AF3609"/>
      <c r="AG3609"/>
      <c r="AH3609"/>
      <c r="AI3609"/>
      <c r="AJ3609"/>
      <c r="AK3609"/>
      <c r="AL3609"/>
      <c r="AM3609"/>
      <c r="AN3609"/>
      <c r="AO3609"/>
      <c r="AP3609"/>
      <c r="AQ3609"/>
      <c r="AR3609"/>
      <c r="AS3609"/>
      <c r="AT3609"/>
      <c r="AU3609"/>
      <c r="AV3609"/>
      <c r="AW3609"/>
      <c r="AX3609"/>
      <c r="AY3609"/>
      <c r="AZ3609"/>
      <c r="BA3609"/>
      <c r="BB3609"/>
      <c r="BC3609"/>
      <c r="BD3609"/>
      <c r="BE3609"/>
      <c r="BF3609"/>
      <c r="BG3609"/>
      <c r="BH3609"/>
      <c r="BI3609"/>
      <c r="BJ3609"/>
      <c r="BK3609"/>
      <c r="BL3609"/>
      <c r="BM3609"/>
      <c r="BN3609"/>
      <c r="BO3609"/>
      <c r="BP3609"/>
      <c r="BQ3609"/>
      <c r="BR3609"/>
      <c r="BS3609"/>
      <c r="BT3609"/>
      <c r="BU3609"/>
      <c r="BV3609"/>
      <c r="BW3609"/>
      <c r="BX3609"/>
      <c r="BY3609"/>
      <c r="BZ3609"/>
      <c r="CA3609"/>
      <c r="CB3609"/>
      <c r="CC3609"/>
      <c r="CD3609"/>
      <c r="CE3609"/>
      <c r="CF3609"/>
      <c r="CG3609"/>
      <c r="CH3609"/>
      <c r="CI3609"/>
      <c r="CJ3609"/>
      <c r="CK3609"/>
      <c r="CL3609"/>
      <c r="CM3609"/>
      <c r="CN3609"/>
      <c r="CO3609"/>
      <c r="CP3609"/>
      <c r="CQ3609"/>
      <c r="CR3609"/>
      <c r="CS3609"/>
      <c r="CT3609"/>
      <c r="CU3609"/>
      <c r="CV3609"/>
    </row>
    <row r="3610" spans="10:100" x14ac:dyDescent="0.25">
      <c r="J3610"/>
      <c r="K3610"/>
      <c r="L3610"/>
      <c r="M3610"/>
      <c r="N3610"/>
      <c r="O3610"/>
      <c r="P3610"/>
      <c r="Q3610"/>
      <c r="R3610"/>
      <c r="S3610"/>
      <c r="T3610"/>
      <c r="U3610"/>
      <c r="V3610"/>
      <c r="W3610"/>
      <c r="X3610"/>
      <c r="Y3610"/>
      <c r="Z3610"/>
      <c r="AA3610"/>
      <c r="AB3610"/>
      <c r="AC3610"/>
      <c r="AD3610"/>
      <c r="AE3610"/>
      <c r="AF3610"/>
      <c r="AG3610"/>
      <c r="AH3610"/>
      <c r="AI3610"/>
      <c r="AJ3610"/>
      <c r="AK3610"/>
      <c r="AL3610"/>
      <c r="AM3610"/>
      <c r="AN3610"/>
      <c r="AO3610"/>
      <c r="AP3610"/>
      <c r="AQ3610"/>
      <c r="AR3610"/>
      <c r="AS3610"/>
      <c r="AT3610"/>
      <c r="AU3610"/>
      <c r="AV3610"/>
      <c r="AW3610"/>
      <c r="AX3610"/>
      <c r="AY3610"/>
      <c r="AZ3610"/>
      <c r="BA3610"/>
      <c r="BB3610"/>
      <c r="BC3610"/>
      <c r="BD3610"/>
      <c r="BE3610"/>
      <c r="BF3610"/>
      <c r="BG3610"/>
      <c r="BH3610"/>
      <c r="BI3610"/>
      <c r="BJ3610"/>
      <c r="BK3610"/>
      <c r="BL3610"/>
      <c r="BM3610"/>
      <c r="BN3610"/>
      <c r="BO3610"/>
      <c r="BP3610"/>
      <c r="BQ3610"/>
      <c r="BR3610"/>
      <c r="BS3610"/>
      <c r="BT3610"/>
      <c r="BU3610"/>
      <c r="BV3610"/>
      <c r="BW3610"/>
      <c r="BX3610"/>
      <c r="BY3610"/>
      <c r="BZ3610"/>
      <c r="CA3610"/>
      <c r="CB3610"/>
      <c r="CC3610"/>
      <c r="CD3610"/>
      <c r="CE3610"/>
      <c r="CF3610"/>
      <c r="CG3610"/>
      <c r="CH3610"/>
      <c r="CI3610"/>
      <c r="CJ3610"/>
      <c r="CK3610"/>
      <c r="CL3610"/>
      <c r="CM3610"/>
      <c r="CN3610"/>
      <c r="CO3610"/>
      <c r="CP3610"/>
      <c r="CQ3610"/>
      <c r="CR3610"/>
      <c r="CS3610"/>
      <c r="CT3610"/>
      <c r="CU3610"/>
      <c r="CV3610"/>
    </row>
    <row r="3611" spans="10:100" x14ac:dyDescent="0.25">
      <c r="J3611"/>
      <c r="K3611"/>
      <c r="L3611"/>
      <c r="M3611"/>
      <c r="N3611"/>
      <c r="O3611"/>
      <c r="P3611"/>
      <c r="Q3611"/>
      <c r="R3611"/>
      <c r="S3611"/>
      <c r="T3611"/>
      <c r="U3611"/>
      <c r="V3611"/>
      <c r="W3611"/>
      <c r="X3611"/>
      <c r="Y3611"/>
      <c r="Z3611"/>
      <c r="AA3611"/>
      <c r="AB3611"/>
      <c r="AC3611"/>
      <c r="AD3611"/>
      <c r="AE3611"/>
      <c r="AF3611"/>
      <c r="AG3611"/>
      <c r="AH3611"/>
      <c r="AI3611"/>
      <c r="AJ3611"/>
      <c r="AK3611"/>
      <c r="AL3611"/>
      <c r="AM3611"/>
      <c r="AN3611"/>
      <c r="AO3611"/>
      <c r="AP3611"/>
      <c r="AQ3611"/>
      <c r="AR3611"/>
      <c r="AS3611"/>
      <c r="AT3611"/>
      <c r="AU3611"/>
      <c r="AV3611"/>
      <c r="AW3611"/>
      <c r="AX3611"/>
      <c r="AY3611"/>
      <c r="AZ3611"/>
      <c r="BA3611"/>
      <c r="BB3611"/>
      <c r="BC3611"/>
      <c r="BD3611"/>
      <c r="BE3611"/>
      <c r="BF3611"/>
      <c r="BG3611"/>
      <c r="BH3611"/>
      <c r="BI3611"/>
      <c r="BJ3611"/>
      <c r="BK3611"/>
      <c r="BL3611"/>
      <c r="BM3611"/>
      <c r="BN3611"/>
      <c r="BO3611"/>
      <c r="BP3611"/>
      <c r="BQ3611"/>
      <c r="BR3611"/>
      <c r="BS3611"/>
      <c r="BT3611"/>
      <c r="BU3611"/>
      <c r="BV3611"/>
      <c r="BW3611"/>
      <c r="BX3611"/>
      <c r="BY3611"/>
      <c r="BZ3611"/>
      <c r="CA3611"/>
      <c r="CB3611"/>
      <c r="CC3611"/>
      <c r="CD3611"/>
      <c r="CE3611"/>
      <c r="CF3611"/>
      <c r="CG3611"/>
      <c r="CH3611"/>
      <c r="CI3611"/>
      <c r="CJ3611"/>
      <c r="CK3611"/>
      <c r="CL3611"/>
      <c r="CM3611"/>
      <c r="CN3611"/>
      <c r="CO3611"/>
      <c r="CP3611"/>
      <c r="CQ3611"/>
      <c r="CR3611"/>
      <c r="CS3611"/>
      <c r="CT3611"/>
      <c r="CU3611"/>
      <c r="CV3611"/>
    </row>
    <row r="3612" spans="10:100" x14ac:dyDescent="0.25">
      <c r="J3612"/>
      <c r="K3612"/>
      <c r="L3612"/>
      <c r="M3612"/>
      <c r="N3612"/>
      <c r="O3612"/>
      <c r="P3612"/>
      <c r="Q3612"/>
      <c r="R3612"/>
      <c r="S3612"/>
      <c r="T3612"/>
      <c r="U3612"/>
      <c r="V3612"/>
      <c r="W3612"/>
      <c r="X3612"/>
      <c r="Y3612"/>
      <c r="Z3612"/>
      <c r="AA3612"/>
      <c r="AB3612"/>
      <c r="AC3612"/>
      <c r="AD3612"/>
      <c r="AE3612"/>
      <c r="AF3612"/>
      <c r="AG3612"/>
      <c r="AH3612"/>
      <c r="AI3612"/>
      <c r="AJ3612"/>
      <c r="AK3612"/>
      <c r="AL3612"/>
      <c r="AM3612"/>
      <c r="AN3612"/>
      <c r="AO3612"/>
      <c r="AP3612"/>
      <c r="AQ3612"/>
      <c r="AR3612"/>
      <c r="AS3612"/>
      <c r="AT3612"/>
      <c r="AU3612"/>
      <c r="AV3612"/>
      <c r="AW3612"/>
      <c r="AX3612"/>
      <c r="AY3612"/>
      <c r="AZ3612"/>
      <c r="BA3612"/>
      <c r="BB3612"/>
      <c r="BC3612"/>
      <c r="BD3612"/>
      <c r="BE3612"/>
      <c r="BF3612"/>
      <c r="BG3612"/>
      <c r="BH3612"/>
      <c r="BI3612"/>
      <c r="BJ3612"/>
      <c r="BK3612"/>
      <c r="BL3612"/>
      <c r="BM3612"/>
      <c r="BN3612"/>
      <c r="BO3612"/>
      <c r="BP3612"/>
      <c r="BQ3612"/>
      <c r="BR3612"/>
      <c r="BS3612"/>
      <c r="BT3612"/>
      <c r="BU3612"/>
      <c r="BV3612"/>
      <c r="BW3612"/>
      <c r="BX3612"/>
      <c r="BY3612"/>
      <c r="BZ3612"/>
      <c r="CA3612"/>
      <c r="CB3612"/>
      <c r="CC3612"/>
      <c r="CD3612"/>
      <c r="CE3612"/>
      <c r="CF3612"/>
      <c r="CG3612"/>
      <c r="CH3612"/>
      <c r="CI3612"/>
      <c r="CJ3612"/>
      <c r="CK3612"/>
      <c r="CL3612"/>
      <c r="CM3612"/>
      <c r="CN3612"/>
      <c r="CO3612"/>
      <c r="CP3612"/>
      <c r="CQ3612"/>
      <c r="CR3612"/>
      <c r="CS3612"/>
      <c r="CT3612"/>
      <c r="CU3612"/>
      <c r="CV3612"/>
    </row>
    <row r="3613" spans="10:100" x14ac:dyDescent="0.25">
      <c r="J3613"/>
      <c r="K3613"/>
      <c r="L3613"/>
      <c r="M3613"/>
      <c r="N3613"/>
      <c r="O3613"/>
      <c r="P3613"/>
      <c r="Q3613"/>
      <c r="R3613"/>
      <c r="S3613"/>
      <c r="T3613"/>
      <c r="U3613"/>
      <c r="V3613"/>
      <c r="W3613"/>
      <c r="X3613"/>
      <c r="Y3613"/>
      <c r="Z3613"/>
      <c r="AA3613"/>
      <c r="AB3613"/>
      <c r="AC3613"/>
      <c r="AD3613"/>
      <c r="AE3613"/>
      <c r="AF3613"/>
      <c r="AG3613"/>
      <c r="AH3613"/>
      <c r="AI3613"/>
      <c r="AJ3613"/>
      <c r="AK3613"/>
      <c r="AL3613"/>
      <c r="AM3613"/>
      <c r="AN3613"/>
      <c r="AO3613"/>
      <c r="AP3613"/>
      <c r="AQ3613"/>
      <c r="AR3613"/>
      <c r="AS3613"/>
      <c r="AT3613"/>
      <c r="AU3613"/>
      <c r="AV3613"/>
      <c r="AW3613"/>
      <c r="AX3613"/>
      <c r="AY3613"/>
      <c r="AZ3613"/>
      <c r="BA3613"/>
      <c r="BB3613"/>
      <c r="BC3613"/>
      <c r="BD3613"/>
      <c r="BE3613"/>
      <c r="BF3613"/>
      <c r="BG3613"/>
      <c r="BH3613"/>
      <c r="BI3613"/>
      <c r="BJ3613"/>
      <c r="BK3613"/>
      <c r="BL3613"/>
      <c r="BM3613"/>
      <c r="BN3613"/>
      <c r="BO3613"/>
      <c r="BP3613"/>
      <c r="BQ3613"/>
      <c r="BR3613"/>
      <c r="BS3613"/>
      <c r="BT3613"/>
      <c r="BU3613"/>
      <c r="BV3613"/>
      <c r="BW3613"/>
      <c r="BX3613"/>
      <c r="BY3613"/>
      <c r="BZ3613"/>
      <c r="CA3613"/>
      <c r="CB3613"/>
      <c r="CC3613"/>
      <c r="CD3613"/>
      <c r="CE3613"/>
      <c r="CF3613"/>
      <c r="CG3613"/>
      <c r="CH3613"/>
      <c r="CI3613"/>
      <c r="CJ3613"/>
      <c r="CK3613"/>
      <c r="CL3613"/>
      <c r="CM3613"/>
      <c r="CN3613"/>
      <c r="CO3613"/>
      <c r="CP3613"/>
      <c r="CQ3613"/>
      <c r="CR3613"/>
      <c r="CS3613"/>
      <c r="CT3613"/>
      <c r="CU3613"/>
      <c r="CV3613"/>
    </row>
    <row r="3614" spans="10:100" x14ac:dyDescent="0.25">
      <c r="J3614"/>
      <c r="K3614"/>
      <c r="L3614"/>
      <c r="M3614"/>
      <c r="N3614"/>
      <c r="O3614"/>
      <c r="P3614"/>
      <c r="Q3614"/>
      <c r="R3614"/>
      <c r="S3614"/>
      <c r="T3614"/>
      <c r="U3614"/>
      <c r="V3614"/>
      <c r="W3614"/>
      <c r="X3614"/>
      <c r="Y3614"/>
      <c r="Z3614"/>
      <c r="AA3614"/>
      <c r="AB3614"/>
      <c r="AC3614"/>
      <c r="AD3614"/>
      <c r="AE3614"/>
      <c r="AF3614"/>
      <c r="AG3614"/>
      <c r="AH3614"/>
      <c r="AI3614"/>
      <c r="AJ3614"/>
      <c r="AK3614"/>
      <c r="AL3614"/>
      <c r="AM3614"/>
      <c r="AN3614"/>
      <c r="AO3614"/>
      <c r="AP3614"/>
      <c r="AQ3614"/>
      <c r="AR3614"/>
      <c r="AS3614"/>
      <c r="AT3614"/>
      <c r="AU3614"/>
      <c r="AV3614"/>
      <c r="AW3614"/>
      <c r="AX3614"/>
      <c r="AY3614"/>
      <c r="AZ3614"/>
      <c r="BA3614"/>
      <c r="BB3614"/>
      <c r="BC3614"/>
      <c r="BD3614"/>
      <c r="BE3614"/>
      <c r="BF3614"/>
      <c r="BG3614"/>
      <c r="BH3614"/>
      <c r="BI3614"/>
      <c r="BJ3614"/>
      <c r="BK3614"/>
      <c r="BL3614"/>
      <c r="BM3614"/>
      <c r="BN3614"/>
      <c r="BO3614"/>
      <c r="BP3614"/>
      <c r="BQ3614"/>
      <c r="BR3614"/>
      <c r="BS3614"/>
      <c r="BT3614"/>
      <c r="BU3614"/>
      <c r="BV3614"/>
      <c r="BW3614"/>
      <c r="BX3614"/>
      <c r="BY3614"/>
      <c r="BZ3614"/>
      <c r="CA3614"/>
      <c r="CB3614"/>
      <c r="CC3614"/>
      <c r="CD3614"/>
      <c r="CE3614"/>
      <c r="CF3614"/>
      <c r="CG3614"/>
      <c r="CH3614"/>
      <c r="CI3614"/>
      <c r="CJ3614"/>
      <c r="CK3614"/>
      <c r="CL3614"/>
      <c r="CM3614"/>
      <c r="CN3614"/>
      <c r="CO3614"/>
      <c r="CP3614"/>
      <c r="CQ3614"/>
      <c r="CR3614"/>
      <c r="CS3614"/>
      <c r="CT3614"/>
      <c r="CU3614"/>
      <c r="CV3614"/>
    </row>
    <row r="3615" spans="10:100" x14ac:dyDescent="0.25">
      <c r="J3615"/>
      <c r="K3615"/>
      <c r="L3615"/>
      <c r="M3615"/>
      <c r="N3615"/>
      <c r="O3615"/>
      <c r="P3615"/>
      <c r="Q3615"/>
      <c r="R3615"/>
      <c r="S3615"/>
      <c r="T3615"/>
      <c r="U3615"/>
      <c r="V3615"/>
      <c r="W3615"/>
      <c r="X3615"/>
      <c r="Y3615"/>
      <c r="Z3615"/>
      <c r="AA3615"/>
      <c r="AB3615"/>
      <c r="AC3615"/>
      <c r="AD3615"/>
      <c r="AE3615"/>
      <c r="AF3615"/>
      <c r="AG3615"/>
      <c r="AH3615"/>
      <c r="AI3615"/>
      <c r="AJ3615"/>
      <c r="AK3615"/>
      <c r="AL3615"/>
      <c r="AM3615"/>
      <c r="AN3615"/>
      <c r="AO3615"/>
      <c r="AP3615"/>
      <c r="AQ3615"/>
      <c r="AR3615"/>
      <c r="AS3615"/>
      <c r="AT3615"/>
      <c r="AU3615"/>
      <c r="AV3615"/>
      <c r="AW3615"/>
      <c r="AX3615"/>
      <c r="AY3615"/>
      <c r="AZ3615"/>
      <c r="BA3615"/>
      <c r="BB3615"/>
      <c r="BC3615"/>
      <c r="BD3615"/>
      <c r="BE3615"/>
      <c r="BF3615"/>
      <c r="BG3615"/>
      <c r="BH3615"/>
      <c r="BI3615"/>
      <c r="BJ3615"/>
      <c r="BK3615"/>
      <c r="BL3615"/>
      <c r="BM3615"/>
      <c r="BN3615"/>
      <c r="BO3615"/>
      <c r="BP3615"/>
      <c r="BQ3615"/>
      <c r="BR3615"/>
      <c r="BS3615"/>
      <c r="BT3615"/>
      <c r="BU3615"/>
      <c r="BV3615"/>
      <c r="BW3615"/>
      <c r="BX3615"/>
      <c r="BY3615"/>
      <c r="BZ3615"/>
      <c r="CA3615"/>
      <c r="CB3615"/>
      <c r="CC3615"/>
      <c r="CD3615"/>
      <c r="CE3615"/>
      <c r="CF3615"/>
      <c r="CG3615"/>
      <c r="CH3615"/>
      <c r="CI3615"/>
      <c r="CJ3615"/>
      <c r="CK3615"/>
      <c r="CL3615"/>
      <c r="CM3615"/>
      <c r="CN3615"/>
      <c r="CO3615"/>
      <c r="CP3615"/>
      <c r="CQ3615"/>
      <c r="CR3615"/>
      <c r="CS3615"/>
      <c r="CT3615"/>
      <c r="CU3615"/>
      <c r="CV3615"/>
    </row>
    <row r="3616" spans="10:100" x14ac:dyDescent="0.25">
      <c r="J3616"/>
      <c r="K3616"/>
      <c r="L3616"/>
      <c r="M3616"/>
      <c r="N3616"/>
      <c r="O3616"/>
      <c r="P3616"/>
      <c r="Q3616"/>
      <c r="R3616"/>
      <c r="S3616"/>
      <c r="T3616"/>
      <c r="U3616"/>
      <c r="V3616"/>
      <c r="W3616"/>
      <c r="X3616"/>
      <c r="Y3616"/>
      <c r="Z3616"/>
      <c r="AA3616"/>
      <c r="AB3616"/>
      <c r="AC3616"/>
      <c r="AD3616"/>
      <c r="AE3616"/>
      <c r="AF3616"/>
      <c r="AG3616"/>
      <c r="AH3616"/>
      <c r="AI3616"/>
      <c r="AJ3616"/>
      <c r="AK3616"/>
      <c r="AL3616"/>
      <c r="AM3616"/>
      <c r="AN3616"/>
      <c r="AO3616"/>
      <c r="AP3616"/>
      <c r="AQ3616"/>
      <c r="AR3616"/>
      <c r="AS3616"/>
      <c r="AT3616"/>
      <c r="AU3616"/>
      <c r="AV3616"/>
      <c r="AW3616"/>
      <c r="AX3616"/>
      <c r="AY3616"/>
      <c r="AZ3616"/>
      <c r="BA3616"/>
      <c r="BB3616"/>
      <c r="BC3616"/>
      <c r="BD3616"/>
      <c r="BE3616"/>
      <c r="BF3616"/>
      <c r="BG3616"/>
      <c r="BH3616"/>
      <c r="BI3616"/>
      <c r="BJ3616"/>
      <c r="BK3616"/>
      <c r="BL3616"/>
      <c r="BM3616"/>
      <c r="BN3616"/>
      <c r="BO3616"/>
      <c r="BP3616"/>
      <c r="BQ3616"/>
      <c r="BR3616"/>
      <c r="BS3616"/>
      <c r="BT3616"/>
      <c r="BU3616"/>
      <c r="BV3616"/>
      <c r="BW3616"/>
      <c r="BX3616"/>
      <c r="BY3616"/>
      <c r="BZ3616"/>
      <c r="CA3616"/>
      <c r="CB3616"/>
      <c r="CC3616"/>
      <c r="CD3616"/>
      <c r="CE3616"/>
      <c r="CF3616"/>
      <c r="CG3616"/>
      <c r="CH3616"/>
      <c r="CI3616"/>
      <c r="CJ3616"/>
      <c r="CK3616"/>
      <c r="CL3616"/>
      <c r="CM3616"/>
      <c r="CN3616"/>
      <c r="CO3616"/>
      <c r="CP3616"/>
      <c r="CQ3616"/>
      <c r="CR3616"/>
      <c r="CS3616"/>
      <c r="CT3616"/>
      <c r="CU3616"/>
      <c r="CV3616"/>
    </row>
    <row r="3617" spans="10:100" x14ac:dyDescent="0.25">
      <c r="J3617"/>
      <c r="K3617"/>
      <c r="L3617"/>
      <c r="M3617"/>
      <c r="N3617"/>
      <c r="O3617"/>
      <c r="P3617"/>
      <c r="Q3617"/>
      <c r="R3617"/>
      <c r="S3617"/>
      <c r="T3617"/>
      <c r="U3617"/>
      <c r="V3617"/>
      <c r="W3617"/>
      <c r="X3617"/>
      <c r="Y3617"/>
      <c r="Z3617"/>
      <c r="AA3617"/>
      <c r="AB3617"/>
      <c r="AC3617"/>
      <c r="AD3617"/>
      <c r="AE3617"/>
      <c r="AF3617"/>
      <c r="AG3617"/>
      <c r="AH3617"/>
      <c r="AI3617"/>
      <c r="AJ3617"/>
      <c r="AK3617"/>
      <c r="AL3617"/>
      <c r="AM3617"/>
      <c r="AN3617"/>
      <c r="AO3617"/>
      <c r="AP3617"/>
      <c r="AQ3617"/>
      <c r="AR3617"/>
      <c r="AS3617"/>
      <c r="AT3617"/>
      <c r="AU3617"/>
      <c r="AV3617"/>
      <c r="AW3617"/>
      <c r="AX3617"/>
      <c r="AY3617"/>
      <c r="AZ3617"/>
      <c r="BA3617"/>
      <c r="BB3617"/>
      <c r="BC3617"/>
      <c r="BD3617"/>
      <c r="BE3617"/>
      <c r="BF3617"/>
      <c r="BG3617"/>
      <c r="BH3617"/>
      <c r="BI3617"/>
      <c r="BJ3617"/>
      <c r="BK3617"/>
      <c r="BL3617"/>
      <c r="BM3617"/>
      <c r="BN3617"/>
      <c r="BO3617"/>
      <c r="BP3617"/>
      <c r="BQ3617"/>
      <c r="BR3617"/>
      <c r="BS3617"/>
      <c r="BT3617"/>
      <c r="BU3617"/>
      <c r="BV3617"/>
      <c r="BW3617"/>
      <c r="BX3617"/>
      <c r="BY3617"/>
      <c r="BZ3617"/>
      <c r="CA3617"/>
      <c r="CB3617"/>
      <c r="CC3617"/>
      <c r="CD3617"/>
      <c r="CE3617"/>
      <c r="CF3617"/>
      <c r="CG3617"/>
      <c r="CH3617"/>
      <c r="CI3617"/>
      <c r="CJ3617"/>
      <c r="CK3617"/>
      <c r="CL3617"/>
      <c r="CM3617"/>
      <c r="CN3617"/>
      <c r="CO3617"/>
      <c r="CP3617"/>
      <c r="CQ3617"/>
      <c r="CR3617"/>
      <c r="CS3617"/>
      <c r="CT3617"/>
      <c r="CU3617"/>
      <c r="CV3617"/>
    </row>
    <row r="3618" spans="10:100" x14ac:dyDescent="0.25">
      <c r="J3618"/>
      <c r="K3618"/>
      <c r="L3618"/>
      <c r="M3618"/>
      <c r="N3618"/>
      <c r="O3618"/>
      <c r="P3618"/>
      <c r="Q3618"/>
      <c r="R3618"/>
      <c r="S3618"/>
      <c r="T3618"/>
      <c r="U3618"/>
      <c r="V3618"/>
      <c r="W3618"/>
      <c r="X3618"/>
      <c r="Y3618"/>
      <c r="Z3618"/>
      <c r="AA3618"/>
      <c r="AB3618"/>
      <c r="AC3618"/>
      <c r="AD3618"/>
      <c r="AE3618"/>
      <c r="AF3618"/>
      <c r="AG3618"/>
      <c r="AH3618"/>
      <c r="AI3618"/>
      <c r="AJ3618"/>
      <c r="AK3618"/>
      <c r="AL3618"/>
      <c r="AM3618"/>
      <c r="AN3618"/>
      <c r="AO3618"/>
      <c r="AP3618"/>
      <c r="AQ3618"/>
      <c r="AR3618"/>
      <c r="AS3618"/>
      <c r="AT3618"/>
      <c r="AU3618"/>
      <c r="AV3618"/>
      <c r="AW3618"/>
      <c r="AX3618"/>
      <c r="AY3618"/>
      <c r="AZ3618"/>
      <c r="BA3618"/>
      <c r="BB3618"/>
      <c r="BC3618"/>
      <c r="BD3618"/>
      <c r="BE3618"/>
      <c r="BF3618"/>
      <c r="BG3618"/>
      <c r="BH3618"/>
      <c r="BI3618"/>
      <c r="BJ3618"/>
      <c r="BK3618"/>
      <c r="BL3618"/>
      <c r="BM3618"/>
      <c r="BN3618"/>
      <c r="BO3618"/>
      <c r="BP3618"/>
      <c r="BQ3618"/>
      <c r="BR3618"/>
      <c r="BS3618"/>
      <c r="BT3618"/>
      <c r="BU3618"/>
      <c r="BV3618"/>
      <c r="BW3618"/>
      <c r="BX3618"/>
      <c r="BY3618"/>
      <c r="BZ3618"/>
      <c r="CA3618"/>
      <c r="CB3618"/>
      <c r="CC3618"/>
      <c r="CD3618"/>
      <c r="CE3618"/>
      <c r="CF3618"/>
      <c r="CG3618"/>
      <c r="CH3618"/>
      <c r="CI3618"/>
      <c r="CJ3618"/>
      <c r="CK3618"/>
      <c r="CL3618"/>
      <c r="CM3618"/>
      <c r="CN3618"/>
      <c r="CO3618"/>
      <c r="CP3618"/>
      <c r="CQ3618"/>
      <c r="CR3618"/>
      <c r="CS3618"/>
      <c r="CT3618"/>
      <c r="CU3618"/>
      <c r="CV3618"/>
    </row>
    <row r="3619" spans="10:100" x14ac:dyDescent="0.25">
      <c r="J3619"/>
      <c r="K3619"/>
      <c r="L3619"/>
      <c r="M3619"/>
      <c r="N3619"/>
      <c r="O3619"/>
      <c r="P3619"/>
      <c r="Q3619"/>
      <c r="R3619"/>
      <c r="S3619"/>
      <c r="T3619"/>
      <c r="U3619"/>
      <c r="V3619"/>
      <c r="W3619"/>
      <c r="X3619"/>
      <c r="Y3619"/>
      <c r="Z3619"/>
      <c r="AA3619"/>
      <c r="AB3619"/>
      <c r="AC3619"/>
      <c r="AD3619"/>
      <c r="AE3619"/>
      <c r="AF3619"/>
      <c r="AG3619"/>
      <c r="AH3619"/>
      <c r="AI3619"/>
      <c r="AJ3619"/>
      <c r="AK3619"/>
      <c r="AL3619"/>
      <c r="AM3619"/>
      <c r="AN3619"/>
      <c r="AO3619"/>
      <c r="AP3619"/>
      <c r="AQ3619"/>
      <c r="AR3619"/>
      <c r="AS3619"/>
      <c r="AT3619"/>
      <c r="AU3619"/>
      <c r="AV3619"/>
      <c r="AW3619"/>
      <c r="AX3619"/>
      <c r="AY3619"/>
      <c r="AZ3619"/>
      <c r="BA3619"/>
      <c r="BB3619"/>
      <c r="BC3619"/>
      <c r="BD3619"/>
      <c r="BE3619"/>
      <c r="BF3619"/>
      <c r="BG3619"/>
      <c r="BH3619"/>
      <c r="BI3619"/>
      <c r="BJ3619"/>
      <c r="BK3619"/>
      <c r="BL3619"/>
      <c r="BM3619"/>
      <c r="BN3619"/>
      <c r="BO3619"/>
      <c r="BP3619"/>
      <c r="BQ3619"/>
      <c r="BR3619"/>
      <c r="BS3619"/>
      <c r="BT3619"/>
      <c r="BU3619"/>
      <c r="BV3619"/>
      <c r="BW3619"/>
      <c r="BX3619"/>
      <c r="BY3619"/>
      <c r="BZ3619"/>
      <c r="CA3619"/>
      <c r="CB3619"/>
      <c r="CC3619"/>
      <c r="CD3619"/>
      <c r="CE3619"/>
      <c r="CF3619"/>
      <c r="CG3619"/>
      <c r="CH3619"/>
      <c r="CI3619"/>
      <c r="CJ3619"/>
      <c r="CK3619"/>
      <c r="CL3619"/>
      <c r="CM3619"/>
      <c r="CN3619"/>
      <c r="CO3619"/>
      <c r="CP3619"/>
      <c r="CQ3619"/>
      <c r="CR3619"/>
      <c r="CS3619"/>
      <c r="CT3619"/>
      <c r="CU3619"/>
      <c r="CV3619"/>
    </row>
    <row r="3620" spans="10:100" x14ac:dyDescent="0.25">
      <c r="J3620"/>
      <c r="K3620"/>
      <c r="L3620"/>
      <c r="M3620"/>
      <c r="N3620"/>
      <c r="O3620"/>
      <c r="P3620"/>
      <c r="Q3620"/>
      <c r="R3620"/>
      <c r="S3620"/>
      <c r="T3620"/>
      <c r="U3620"/>
      <c r="V3620"/>
      <c r="W3620"/>
      <c r="X3620"/>
      <c r="Y3620"/>
      <c r="Z3620"/>
      <c r="AA3620"/>
      <c r="AB3620"/>
      <c r="AC3620"/>
      <c r="AD3620"/>
      <c r="AE3620"/>
      <c r="AF3620"/>
      <c r="AG3620"/>
      <c r="AH3620"/>
      <c r="AI3620"/>
      <c r="AJ3620"/>
      <c r="AK3620"/>
      <c r="AL3620"/>
      <c r="AM3620"/>
      <c r="AN3620"/>
      <c r="AO3620"/>
      <c r="AP3620"/>
      <c r="AQ3620"/>
      <c r="AR3620"/>
      <c r="AS3620"/>
      <c r="AT3620"/>
      <c r="AU3620"/>
      <c r="AV3620"/>
      <c r="AW3620"/>
      <c r="AX3620"/>
      <c r="AY3620"/>
      <c r="AZ3620"/>
      <c r="BA3620"/>
      <c r="BB3620"/>
      <c r="BC3620"/>
      <c r="BD3620"/>
      <c r="BE3620"/>
      <c r="BF3620"/>
      <c r="BG3620"/>
      <c r="BH3620"/>
      <c r="BI3620"/>
      <c r="BJ3620"/>
      <c r="BK3620"/>
      <c r="BL3620"/>
      <c r="BM3620"/>
      <c r="BN3620"/>
      <c r="BO3620"/>
      <c r="BP3620"/>
      <c r="BQ3620"/>
      <c r="BR3620"/>
      <c r="BS3620"/>
      <c r="BT3620"/>
      <c r="BU3620"/>
      <c r="BV3620"/>
      <c r="BW3620"/>
      <c r="BX3620"/>
      <c r="BY3620"/>
      <c r="BZ3620"/>
      <c r="CA3620"/>
      <c r="CB3620"/>
      <c r="CC3620"/>
      <c r="CD3620"/>
      <c r="CE3620"/>
      <c r="CF3620"/>
      <c r="CG3620"/>
      <c r="CH3620"/>
      <c r="CI3620"/>
      <c r="CJ3620"/>
      <c r="CK3620"/>
      <c r="CL3620"/>
      <c r="CM3620"/>
      <c r="CN3620"/>
      <c r="CO3620"/>
      <c r="CP3620"/>
      <c r="CQ3620"/>
      <c r="CR3620"/>
      <c r="CS3620"/>
      <c r="CT3620"/>
      <c r="CU3620"/>
      <c r="CV3620"/>
    </row>
    <row r="3621" spans="10:100" x14ac:dyDescent="0.25">
      <c r="J3621"/>
      <c r="K3621"/>
      <c r="L3621"/>
      <c r="M3621"/>
      <c r="N3621"/>
      <c r="O3621"/>
      <c r="P3621"/>
      <c r="Q3621"/>
      <c r="R3621"/>
      <c r="S3621"/>
      <c r="T3621"/>
      <c r="U3621"/>
      <c r="V3621"/>
      <c r="W3621"/>
      <c r="X3621"/>
      <c r="Y3621"/>
      <c r="Z3621"/>
      <c r="AA3621"/>
      <c r="AB3621"/>
      <c r="AC3621"/>
      <c r="AD3621"/>
      <c r="AE3621"/>
      <c r="AF3621"/>
      <c r="AG3621"/>
      <c r="AH3621"/>
      <c r="AI3621"/>
      <c r="AJ3621"/>
      <c r="AK3621"/>
      <c r="AL3621"/>
      <c r="AM3621"/>
      <c r="AN3621"/>
      <c r="AO3621"/>
      <c r="AP3621"/>
      <c r="AQ3621"/>
      <c r="AR3621"/>
      <c r="AS3621"/>
      <c r="AT3621"/>
      <c r="AU3621"/>
      <c r="AV3621"/>
      <c r="AW3621"/>
      <c r="AX3621"/>
      <c r="AY3621"/>
      <c r="AZ3621"/>
      <c r="BA3621"/>
      <c r="BB3621"/>
      <c r="BC3621"/>
      <c r="BD3621"/>
      <c r="BE3621"/>
      <c r="BF3621"/>
      <c r="BG3621"/>
      <c r="BH3621"/>
      <c r="BI3621"/>
      <c r="BJ3621"/>
      <c r="BK3621"/>
      <c r="BL3621"/>
      <c r="BM3621"/>
      <c r="BN3621"/>
      <c r="BO3621"/>
      <c r="BP3621"/>
      <c r="BQ3621"/>
      <c r="BR3621"/>
      <c r="BS3621"/>
      <c r="BT3621"/>
      <c r="BU3621"/>
      <c r="BV3621"/>
      <c r="BW3621"/>
      <c r="BX3621"/>
      <c r="BY3621"/>
      <c r="BZ3621"/>
      <c r="CA3621"/>
      <c r="CB3621"/>
      <c r="CC3621"/>
      <c r="CD3621"/>
      <c r="CE3621"/>
      <c r="CF3621"/>
      <c r="CG3621"/>
      <c r="CH3621"/>
      <c r="CI3621"/>
      <c r="CJ3621"/>
      <c r="CK3621"/>
      <c r="CL3621"/>
      <c r="CM3621"/>
      <c r="CN3621"/>
      <c r="CO3621"/>
      <c r="CP3621"/>
      <c r="CQ3621"/>
      <c r="CR3621"/>
      <c r="CS3621"/>
      <c r="CT3621"/>
      <c r="CU3621"/>
      <c r="CV3621"/>
    </row>
    <row r="3622" spans="10:100" x14ac:dyDescent="0.25">
      <c r="J3622"/>
      <c r="K3622"/>
      <c r="L3622"/>
      <c r="M3622"/>
      <c r="N3622"/>
      <c r="O3622"/>
      <c r="P3622"/>
      <c r="Q3622"/>
      <c r="R3622"/>
      <c r="S3622"/>
      <c r="T3622"/>
      <c r="U3622"/>
      <c r="V3622"/>
      <c r="W3622"/>
      <c r="X3622"/>
      <c r="Y3622"/>
      <c r="Z3622"/>
      <c r="AA3622"/>
      <c r="AB3622"/>
      <c r="AC3622"/>
      <c r="AD3622"/>
      <c r="AE3622"/>
      <c r="AF3622"/>
      <c r="AG3622"/>
      <c r="AH3622"/>
      <c r="AI3622"/>
      <c r="AJ3622"/>
      <c r="AK3622"/>
      <c r="AL3622"/>
      <c r="AM3622"/>
      <c r="AN3622"/>
      <c r="AO3622"/>
      <c r="AP3622"/>
      <c r="AQ3622"/>
      <c r="AR3622"/>
      <c r="AS3622"/>
      <c r="AT3622"/>
      <c r="AU3622"/>
      <c r="AV3622"/>
      <c r="AW3622"/>
      <c r="AX3622"/>
      <c r="AY3622"/>
      <c r="AZ3622"/>
      <c r="BA3622"/>
      <c r="BB3622"/>
      <c r="BC3622"/>
      <c r="BD3622"/>
      <c r="BE3622"/>
      <c r="BF3622"/>
      <c r="BG3622"/>
      <c r="BH3622"/>
      <c r="BI3622"/>
      <c r="BJ3622"/>
      <c r="BK3622"/>
      <c r="BL3622"/>
      <c r="BM3622"/>
      <c r="BN3622"/>
      <c r="BO3622"/>
      <c r="BP3622"/>
      <c r="BQ3622"/>
      <c r="BR3622"/>
      <c r="BS3622"/>
      <c r="BT3622"/>
      <c r="BU3622"/>
      <c r="BV3622"/>
      <c r="BW3622"/>
      <c r="BX3622"/>
      <c r="BY3622"/>
      <c r="BZ3622"/>
      <c r="CA3622"/>
      <c r="CB3622"/>
      <c r="CC3622"/>
      <c r="CD3622"/>
      <c r="CE3622"/>
      <c r="CF3622"/>
      <c r="CG3622"/>
      <c r="CH3622"/>
      <c r="CI3622"/>
      <c r="CJ3622"/>
      <c r="CK3622"/>
      <c r="CL3622"/>
      <c r="CM3622"/>
      <c r="CN3622"/>
      <c r="CO3622"/>
      <c r="CP3622"/>
      <c r="CQ3622"/>
      <c r="CR3622"/>
      <c r="CS3622"/>
      <c r="CT3622"/>
      <c r="CU3622"/>
      <c r="CV3622"/>
    </row>
    <row r="3623" spans="10:100" x14ac:dyDescent="0.25">
      <c r="J3623"/>
      <c r="K3623"/>
      <c r="L3623"/>
      <c r="M3623"/>
      <c r="N3623"/>
      <c r="O3623"/>
      <c r="P3623"/>
      <c r="Q3623"/>
      <c r="R3623"/>
      <c r="S3623"/>
      <c r="T3623"/>
      <c r="U3623"/>
      <c r="V3623"/>
      <c r="W3623"/>
      <c r="X3623"/>
      <c r="Y3623"/>
      <c r="Z3623"/>
      <c r="AA3623"/>
      <c r="AB3623"/>
      <c r="AC3623"/>
      <c r="AD3623"/>
      <c r="AE3623"/>
      <c r="AF3623"/>
      <c r="AG3623"/>
      <c r="AH3623"/>
      <c r="AI3623"/>
      <c r="AJ3623"/>
      <c r="AK3623"/>
      <c r="AL3623"/>
      <c r="AM3623"/>
      <c r="AN3623"/>
      <c r="AO3623"/>
      <c r="AP3623"/>
      <c r="AQ3623"/>
      <c r="AR3623"/>
      <c r="AS3623"/>
      <c r="AT3623"/>
      <c r="AU3623"/>
      <c r="AV3623"/>
      <c r="AW3623"/>
      <c r="AX3623"/>
      <c r="AY3623"/>
      <c r="AZ3623"/>
      <c r="BA3623"/>
      <c r="BB3623"/>
      <c r="BC3623"/>
      <c r="BD3623"/>
      <c r="BE3623"/>
      <c r="BF3623"/>
      <c r="BG3623"/>
      <c r="BH3623"/>
      <c r="BI3623"/>
      <c r="BJ3623"/>
      <c r="BK3623"/>
      <c r="BL3623"/>
      <c r="BM3623"/>
      <c r="BN3623"/>
      <c r="BO3623"/>
      <c r="BP3623"/>
      <c r="BQ3623"/>
      <c r="BR3623"/>
      <c r="BS3623"/>
      <c r="BT3623"/>
      <c r="BU3623"/>
      <c r="BV3623"/>
      <c r="BW3623"/>
      <c r="BX3623"/>
      <c r="BY3623"/>
      <c r="BZ3623"/>
      <c r="CA3623"/>
      <c r="CB3623"/>
      <c r="CC3623"/>
      <c r="CD3623"/>
      <c r="CE3623"/>
      <c r="CF3623"/>
      <c r="CG3623"/>
      <c r="CH3623"/>
      <c r="CI3623"/>
      <c r="CJ3623"/>
      <c r="CK3623"/>
      <c r="CL3623"/>
      <c r="CM3623"/>
      <c r="CN3623"/>
      <c r="CO3623"/>
      <c r="CP3623"/>
      <c r="CQ3623"/>
      <c r="CR3623"/>
      <c r="CS3623"/>
      <c r="CT3623"/>
      <c r="CU3623"/>
      <c r="CV3623"/>
    </row>
    <row r="3624" spans="10:100" x14ac:dyDescent="0.25">
      <c r="J3624"/>
      <c r="K3624"/>
      <c r="L3624"/>
      <c r="M3624"/>
      <c r="N3624"/>
      <c r="O3624"/>
      <c r="P3624"/>
      <c r="Q3624"/>
      <c r="R3624"/>
      <c r="S3624"/>
      <c r="T3624"/>
      <c r="U3624"/>
      <c r="V3624"/>
      <c r="W3624"/>
      <c r="X3624"/>
      <c r="Y3624"/>
      <c r="Z3624"/>
      <c r="AA3624"/>
      <c r="AB3624"/>
      <c r="AC3624"/>
      <c r="AD3624"/>
      <c r="AE3624"/>
      <c r="AF3624"/>
      <c r="AG3624"/>
      <c r="AH3624"/>
      <c r="AI3624"/>
      <c r="AJ3624"/>
      <c r="AK3624"/>
      <c r="AL3624"/>
      <c r="AM3624"/>
      <c r="AN3624"/>
      <c r="AO3624"/>
      <c r="AP3624"/>
      <c r="AQ3624"/>
      <c r="AR3624"/>
      <c r="AS3624"/>
      <c r="AT3624"/>
      <c r="AU3624"/>
      <c r="AV3624"/>
      <c r="AW3624"/>
      <c r="AX3624"/>
      <c r="AY3624"/>
      <c r="AZ3624"/>
      <c r="BA3624"/>
      <c r="BB3624"/>
      <c r="BC3624"/>
      <c r="BD3624"/>
      <c r="BE3624"/>
      <c r="BF3624"/>
      <c r="BG3624"/>
      <c r="BH3624"/>
      <c r="BI3624"/>
      <c r="BJ3624"/>
      <c r="BK3624"/>
      <c r="BL3624"/>
      <c r="BM3624"/>
      <c r="BN3624"/>
      <c r="BO3624"/>
      <c r="BP3624"/>
      <c r="BQ3624"/>
      <c r="BR3624"/>
      <c r="BS3624"/>
      <c r="BT3624"/>
      <c r="BU3624"/>
      <c r="BV3624"/>
      <c r="BW3624"/>
      <c r="BX3624"/>
      <c r="BY3624"/>
      <c r="BZ3624"/>
      <c r="CA3624"/>
      <c r="CB3624"/>
      <c r="CC3624"/>
      <c r="CD3624"/>
      <c r="CE3624"/>
      <c r="CF3624"/>
      <c r="CG3624"/>
      <c r="CH3624"/>
      <c r="CI3624"/>
      <c r="CJ3624"/>
      <c r="CK3624"/>
      <c r="CL3624"/>
      <c r="CM3624"/>
      <c r="CN3624"/>
      <c r="CO3624"/>
      <c r="CP3624"/>
      <c r="CQ3624"/>
      <c r="CR3624"/>
      <c r="CS3624"/>
      <c r="CT3624"/>
      <c r="CU3624"/>
      <c r="CV3624"/>
    </row>
    <row r="3625" spans="10:100" x14ac:dyDescent="0.25">
      <c r="J3625"/>
      <c r="K3625"/>
      <c r="L3625"/>
      <c r="M3625"/>
      <c r="N3625"/>
      <c r="O3625"/>
      <c r="P3625"/>
      <c r="Q3625"/>
      <c r="R3625"/>
      <c r="S3625"/>
      <c r="T3625"/>
      <c r="U3625"/>
      <c r="V3625"/>
      <c r="W3625"/>
      <c r="X3625"/>
      <c r="Y3625"/>
      <c r="Z3625"/>
      <c r="AA3625"/>
      <c r="AB3625"/>
      <c r="AC3625"/>
      <c r="AD3625"/>
      <c r="AE3625"/>
      <c r="AF3625"/>
      <c r="AG3625"/>
      <c r="AH3625"/>
      <c r="AI3625"/>
      <c r="AJ3625"/>
      <c r="AK3625"/>
      <c r="AL3625"/>
      <c r="AM3625"/>
      <c r="AN3625"/>
      <c r="AO3625"/>
      <c r="AP3625"/>
      <c r="AQ3625"/>
      <c r="AR3625"/>
      <c r="AS3625"/>
      <c r="AT3625"/>
      <c r="AU3625"/>
      <c r="AV3625"/>
      <c r="AW3625"/>
      <c r="AX3625"/>
      <c r="AY3625"/>
      <c r="AZ3625"/>
      <c r="BA3625"/>
      <c r="BB3625"/>
      <c r="BC3625"/>
      <c r="BD3625"/>
      <c r="BE3625"/>
      <c r="BF3625"/>
      <c r="BG3625"/>
      <c r="BH3625"/>
      <c r="BI3625"/>
      <c r="BJ3625"/>
      <c r="BK3625"/>
      <c r="BL3625"/>
      <c r="BM3625"/>
      <c r="BN3625"/>
      <c r="BO3625"/>
      <c r="BP3625"/>
      <c r="BQ3625"/>
      <c r="BR3625"/>
      <c r="BS3625"/>
      <c r="BT3625"/>
      <c r="BU3625"/>
      <c r="BV3625"/>
      <c r="BW3625"/>
      <c r="BX3625"/>
      <c r="BY3625"/>
      <c r="BZ3625"/>
      <c r="CA3625"/>
      <c r="CB3625"/>
      <c r="CC3625"/>
      <c r="CD3625"/>
      <c r="CE3625"/>
      <c r="CF3625"/>
      <c r="CG3625"/>
      <c r="CH3625"/>
      <c r="CI3625"/>
      <c r="CJ3625"/>
      <c r="CK3625"/>
      <c r="CL3625"/>
      <c r="CM3625"/>
      <c r="CN3625"/>
      <c r="CO3625"/>
      <c r="CP3625"/>
      <c r="CQ3625"/>
      <c r="CR3625"/>
      <c r="CS3625"/>
      <c r="CT3625"/>
      <c r="CU3625"/>
      <c r="CV3625"/>
    </row>
    <row r="3626" spans="10:100" x14ac:dyDescent="0.25">
      <c r="J3626"/>
      <c r="K3626"/>
      <c r="L3626"/>
      <c r="M3626"/>
      <c r="N3626"/>
      <c r="O3626"/>
      <c r="P3626"/>
      <c r="Q3626"/>
      <c r="R3626"/>
      <c r="S3626"/>
      <c r="T3626"/>
      <c r="U3626"/>
      <c r="V3626"/>
      <c r="W3626"/>
      <c r="X3626"/>
      <c r="Y3626"/>
      <c r="Z3626"/>
      <c r="AA3626"/>
      <c r="AB3626"/>
      <c r="AC3626"/>
      <c r="AD3626"/>
      <c r="AE3626"/>
      <c r="AF3626"/>
      <c r="AG3626"/>
      <c r="AH3626"/>
      <c r="AI3626"/>
      <c r="AJ3626"/>
      <c r="AK3626"/>
      <c r="AL3626"/>
      <c r="AM3626"/>
      <c r="AN3626"/>
      <c r="AO3626"/>
      <c r="AP3626"/>
      <c r="AQ3626"/>
      <c r="AR3626"/>
      <c r="AS3626"/>
      <c r="AT3626"/>
      <c r="AU3626"/>
      <c r="AV3626"/>
      <c r="AW3626"/>
      <c r="AX3626"/>
      <c r="AY3626"/>
      <c r="AZ3626"/>
      <c r="BA3626"/>
      <c r="BB3626"/>
      <c r="BC3626"/>
      <c r="BD3626"/>
      <c r="BE3626"/>
      <c r="BF3626"/>
      <c r="BG3626"/>
      <c r="BH3626"/>
      <c r="BI3626"/>
      <c r="BJ3626"/>
      <c r="BK3626"/>
      <c r="BL3626"/>
      <c r="BM3626"/>
      <c r="BN3626"/>
      <c r="BO3626"/>
      <c r="BP3626"/>
      <c r="BQ3626"/>
      <c r="BR3626"/>
      <c r="BS3626"/>
      <c r="BT3626"/>
      <c r="BU3626"/>
      <c r="BV3626"/>
      <c r="BW3626"/>
      <c r="BX3626"/>
      <c r="BY3626"/>
      <c r="BZ3626"/>
      <c r="CA3626"/>
      <c r="CB3626"/>
      <c r="CC3626"/>
      <c r="CD3626"/>
      <c r="CE3626"/>
      <c r="CF3626"/>
      <c r="CG3626"/>
      <c r="CH3626"/>
      <c r="CI3626"/>
      <c r="CJ3626"/>
      <c r="CK3626"/>
      <c r="CL3626"/>
      <c r="CM3626"/>
      <c r="CN3626"/>
      <c r="CO3626"/>
      <c r="CP3626"/>
      <c r="CQ3626"/>
      <c r="CR3626"/>
      <c r="CS3626"/>
      <c r="CT3626"/>
      <c r="CU3626"/>
      <c r="CV3626"/>
    </row>
    <row r="3627" spans="10:100" x14ac:dyDescent="0.25">
      <c r="J3627"/>
      <c r="K3627"/>
      <c r="L3627"/>
      <c r="M3627"/>
      <c r="N3627"/>
      <c r="O3627"/>
      <c r="P3627"/>
      <c r="Q3627"/>
      <c r="R3627"/>
      <c r="S3627"/>
      <c r="T3627"/>
      <c r="U3627"/>
      <c r="V3627"/>
      <c r="W3627"/>
      <c r="X3627"/>
      <c r="Y3627"/>
      <c r="Z3627"/>
      <c r="AA3627"/>
      <c r="AB3627"/>
      <c r="AC3627"/>
      <c r="AD3627"/>
      <c r="AE3627"/>
      <c r="AF3627"/>
      <c r="AG3627"/>
      <c r="AH3627"/>
      <c r="AI3627"/>
      <c r="AJ3627"/>
      <c r="AK3627"/>
      <c r="AL3627"/>
      <c r="AM3627"/>
      <c r="AN3627"/>
      <c r="AO3627"/>
      <c r="AP3627"/>
      <c r="AQ3627"/>
      <c r="AR3627"/>
      <c r="AS3627"/>
      <c r="AT3627"/>
      <c r="AU3627"/>
      <c r="AV3627"/>
      <c r="AW3627"/>
      <c r="AX3627"/>
      <c r="AY3627"/>
      <c r="AZ3627"/>
      <c r="BA3627"/>
      <c r="BB3627"/>
      <c r="BC3627"/>
      <c r="BD3627"/>
      <c r="BE3627"/>
      <c r="BF3627"/>
      <c r="BG3627"/>
      <c r="BH3627"/>
      <c r="BI3627"/>
      <c r="BJ3627"/>
      <c r="BK3627"/>
      <c r="BL3627"/>
      <c r="BM3627"/>
      <c r="BN3627"/>
      <c r="BO3627"/>
      <c r="BP3627"/>
      <c r="BQ3627"/>
      <c r="BR3627"/>
      <c r="BS3627"/>
      <c r="BT3627"/>
      <c r="BU3627"/>
      <c r="BV3627"/>
      <c r="BW3627"/>
      <c r="BX3627"/>
      <c r="BY3627"/>
      <c r="BZ3627"/>
      <c r="CA3627"/>
      <c r="CB3627"/>
      <c r="CC3627"/>
      <c r="CD3627"/>
      <c r="CE3627"/>
      <c r="CF3627"/>
      <c r="CG3627"/>
      <c r="CH3627"/>
      <c r="CI3627"/>
      <c r="CJ3627"/>
      <c r="CK3627"/>
      <c r="CL3627"/>
      <c r="CM3627"/>
      <c r="CN3627"/>
      <c r="CO3627"/>
      <c r="CP3627"/>
      <c r="CQ3627"/>
      <c r="CR3627"/>
      <c r="CS3627"/>
      <c r="CT3627"/>
      <c r="CU3627"/>
      <c r="CV3627"/>
    </row>
    <row r="3628" spans="10:100" x14ac:dyDescent="0.25">
      <c r="J3628"/>
      <c r="K3628"/>
      <c r="L3628"/>
      <c r="M3628"/>
      <c r="N3628"/>
      <c r="O3628"/>
      <c r="P3628"/>
      <c r="Q3628"/>
      <c r="R3628"/>
      <c r="S3628"/>
      <c r="T3628"/>
      <c r="U3628"/>
      <c r="V3628"/>
      <c r="W3628"/>
      <c r="X3628"/>
      <c r="Y3628"/>
      <c r="Z3628"/>
      <c r="AA3628"/>
      <c r="AB3628"/>
      <c r="AC3628"/>
      <c r="AD3628"/>
      <c r="AE3628"/>
      <c r="AF3628"/>
      <c r="AG3628"/>
      <c r="AH3628"/>
      <c r="AI3628"/>
      <c r="AJ3628"/>
      <c r="AK3628"/>
      <c r="AL3628"/>
      <c r="AM3628"/>
      <c r="AN3628"/>
      <c r="AO3628"/>
      <c r="AP3628"/>
      <c r="AQ3628"/>
      <c r="AR3628"/>
      <c r="AS3628"/>
      <c r="AT3628"/>
      <c r="AU3628"/>
      <c r="AV3628"/>
      <c r="AW3628"/>
      <c r="AX3628"/>
      <c r="AY3628"/>
      <c r="AZ3628"/>
      <c r="BA3628"/>
      <c r="BB3628"/>
      <c r="BC3628"/>
      <c r="BD3628"/>
      <c r="BE3628"/>
      <c r="BF3628"/>
      <c r="BG3628"/>
      <c r="BH3628"/>
      <c r="BI3628"/>
      <c r="BJ3628"/>
      <c r="BK3628"/>
      <c r="BL3628"/>
      <c r="BM3628"/>
      <c r="BN3628"/>
      <c r="BO3628"/>
      <c r="BP3628"/>
      <c r="BQ3628"/>
      <c r="BR3628"/>
      <c r="BS3628"/>
      <c r="BT3628"/>
      <c r="BU3628"/>
      <c r="BV3628"/>
      <c r="BW3628"/>
      <c r="BX3628"/>
      <c r="BY3628"/>
      <c r="BZ3628"/>
      <c r="CA3628"/>
      <c r="CB3628"/>
      <c r="CC3628"/>
      <c r="CD3628"/>
      <c r="CE3628"/>
      <c r="CF3628"/>
      <c r="CG3628"/>
      <c r="CH3628"/>
      <c r="CI3628"/>
      <c r="CJ3628"/>
      <c r="CK3628"/>
      <c r="CL3628"/>
      <c r="CM3628"/>
      <c r="CN3628"/>
      <c r="CO3628"/>
      <c r="CP3628"/>
      <c r="CQ3628"/>
      <c r="CR3628"/>
      <c r="CS3628"/>
      <c r="CT3628"/>
      <c r="CU3628"/>
      <c r="CV3628"/>
    </row>
    <row r="3629" spans="10:100" x14ac:dyDescent="0.25">
      <c r="J3629"/>
      <c r="K3629"/>
      <c r="L3629"/>
      <c r="M3629"/>
      <c r="N3629"/>
      <c r="O3629"/>
      <c r="P3629"/>
      <c r="Q3629"/>
      <c r="R3629"/>
      <c r="S3629"/>
      <c r="T3629"/>
      <c r="U3629"/>
      <c r="V3629"/>
      <c r="W3629"/>
      <c r="X3629"/>
      <c r="Y3629"/>
      <c r="Z3629"/>
      <c r="AA3629"/>
      <c r="AB3629"/>
      <c r="AC3629"/>
      <c r="AD3629"/>
      <c r="AE3629"/>
      <c r="AF3629"/>
      <c r="AG3629"/>
      <c r="AH3629"/>
      <c r="AI3629"/>
      <c r="AJ3629"/>
      <c r="AK3629"/>
      <c r="AL3629"/>
      <c r="AM3629"/>
      <c r="AN3629"/>
      <c r="AO3629"/>
      <c r="AP3629"/>
      <c r="AQ3629"/>
      <c r="AR3629"/>
      <c r="AS3629"/>
      <c r="AT3629"/>
      <c r="AU3629"/>
      <c r="AV3629"/>
      <c r="AW3629"/>
      <c r="AX3629"/>
      <c r="AY3629"/>
      <c r="AZ3629"/>
      <c r="BA3629"/>
      <c r="BB3629"/>
      <c r="BC3629"/>
      <c r="BD3629"/>
      <c r="BE3629"/>
      <c r="BF3629"/>
      <c r="BG3629"/>
      <c r="BH3629"/>
      <c r="BI3629"/>
      <c r="BJ3629"/>
      <c r="BK3629"/>
      <c r="BL3629"/>
      <c r="BM3629"/>
      <c r="BN3629"/>
      <c r="BO3629"/>
      <c r="BP3629"/>
      <c r="BQ3629"/>
      <c r="BR3629"/>
      <c r="BS3629"/>
      <c r="BT3629"/>
      <c r="BU3629"/>
      <c r="BV3629"/>
      <c r="BW3629"/>
      <c r="BX3629"/>
      <c r="BY3629"/>
      <c r="BZ3629"/>
      <c r="CA3629"/>
      <c r="CB3629"/>
      <c r="CC3629"/>
      <c r="CD3629"/>
      <c r="CE3629"/>
      <c r="CF3629"/>
      <c r="CG3629"/>
      <c r="CH3629"/>
      <c r="CI3629"/>
      <c r="CJ3629"/>
      <c r="CK3629"/>
      <c r="CL3629"/>
      <c r="CM3629"/>
      <c r="CN3629"/>
      <c r="CO3629"/>
      <c r="CP3629"/>
      <c r="CQ3629"/>
      <c r="CR3629"/>
      <c r="CS3629"/>
      <c r="CT3629"/>
      <c r="CU3629"/>
      <c r="CV3629"/>
    </row>
    <row r="3630" spans="10:100" x14ac:dyDescent="0.25">
      <c r="J3630"/>
      <c r="K3630"/>
      <c r="L3630"/>
      <c r="M3630"/>
      <c r="N3630"/>
      <c r="O3630"/>
      <c r="P3630"/>
      <c r="Q3630"/>
      <c r="R3630"/>
      <c r="S3630"/>
      <c r="T3630"/>
      <c r="U3630"/>
      <c r="V3630"/>
      <c r="W3630"/>
      <c r="X3630"/>
      <c r="Y3630"/>
      <c r="Z3630"/>
      <c r="AA3630"/>
      <c r="AB3630"/>
      <c r="AC3630"/>
      <c r="AD3630"/>
      <c r="AE3630"/>
      <c r="AF3630"/>
      <c r="AG3630"/>
      <c r="AH3630"/>
      <c r="AI3630"/>
      <c r="AJ3630"/>
      <c r="AK3630"/>
      <c r="AL3630"/>
      <c r="AM3630"/>
      <c r="AN3630"/>
      <c r="AO3630"/>
      <c r="AP3630"/>
      <c r="AQ3630"/>
      <c r="AR3630"/>
      <c r="AS3630"/>
      <c r="AT3630"/>
      <c r="AU3630"/>
      <c r="AV3630"/>
      <c r="AW3630"/>
      <c r="AX3630"/>
      <c r="AY3630"/>
      <c r="AZ3630"/>
      <c r="BA3630"/>
      <c r="BB3630"/>
      <c r="BC3630"/>
      <c r="BD3630"/>
      <c r="BE3630"/>
      <c r="BF3630"/>
      <c r="BG3630"/>
      <c r="BH3630"/>
      <c r="BI3630"/>
      <c r="BJ3630"/>
      <c r="BK3630"/>
      <c r="BL3630"/>
      <c r="BM3630"/>
      <c r="BN3630"/>
      <c r="BO3630"/>
      <c r="BP3630"/>
      <c r="BQ3630"/>
      <c r="BR3630"/>
      <c r="BS3630"/>
      <c r="BT3630"/>
      <c r="BU3630"/>
      <c r="BV3630"/>
      <c r="BW3630"/>
      <c r="BX3630"/>
      <c r="BY3630"/>
      <c r="BZ3630"/>
      <c r="CA3630"/>
      <c r="CB3630"/>
      <c r="CC3630"/>
      <c r="CD3630"/>
      <c r="CE3630"/>
      <c r="CF3630"/>
      <c r="CG3630"/>
      <c r="CH3630"/>
      <c r="CI3630"/>
      <c r="CJ3630"/>
      <c r="CK3630"/>
      <c r="CL3630"/>
      <c r="CM3630"/>
      <c r="CN3630"/>
      <c r="CO3630"/>
      <c r="CP3630"/>
      <c r="CQ3630"/>
      <c r="CR3630"/>
      <c r="CS3630"/>
      <c r="CT3630"/>
      <c r="CU3630"/>
      <c r="CV3630"/>
    </row>
    <row r="3631" spans="10:100" x14ac:dyDescent="0.25">
      <c r="J3631"/>
      <c r="K3631"/>
      <c r="L3631"/>
      <c r="M3631"/>
      <c r="N3631"/>
      <c r="O3631"/>
      <c r="P3631"/>
      <c r="Q3631"/>
      <c r="R3631"/>
      <c r="S3631"/>
      <c r="T3631"/>
      <c r="U3631"/>
      <c r="V3631"/>
      <c r="W3631"/>
      <c r="X3631"/>
      <c r="Y3631"/>
      <c r="Z3631"/>
      <c r="AA3631"/>
      <c r="AB3631"/>
      <c r="AC3631"/>
      <c r="AD3631"/>
      <c r="AE3631"/>
      <c r="AF3631"/>
      <c r="AG3631"/>
      <c r="AH3631"/>
      <c r="AI3631"/>
      <c r="AJ3631"/>
      <c r="AK3631"/>
      <c r="AL3631"/>
      <c r="AM3631"/>
      <c r="AN3631"/>
      <c r="AO3631"/>
      <c r="AP3631"/>
      <c r="AQ3631"/>
      <c r="AR3631"/>
      <c r="AS3631"/>
      <c r="AT3631"/>
      <c r="AU3631"/>
      <c r="AV3631"/>
      <c r="AW3631"/>
      <c r="AX3631"/>
      <c r="AY3631"/>
      <c r="AZ3631"/>
      <c r="BA3631"/>
      <c r="BB3631"/>
      <c r="BC3631"/>
      <c r="BD3631"/>
      <c r="BE3631"/>
      <c r="BF3631"/>
      <c r="BG3631"/>
      <c r="BH3631"/>
      <c r="BI3631"/>
      <c r="BJ3631"/>
      <c r="BK3631"/>
      <c r="BL3631"/>
      <c r="BM3631"/>
      <c r="BN3631"/>
      <c r="BO3631"/>
      <c r="BP3631"/>
      <c r="BQ3631"/>
      <c r="BR3631"/>
      <c r="BS3631"/>
      <c r="BT3631"/>
      <c r="BU3631"/>
      <c r="BV3631"/>
      <c r="BW3631"/>
      <c r="BX3631"/>
      <c r="BY3631"/>
      <c r="BZ3631"/>
      <c r="CA3631"/>
      <c r="CB3631"/>
      <c r="CC3631"/>
      <c r="CD3631"/>
      <c r="CE3631"/>
      <c r="CF3631"/>
      <c r="CG3631"/>
      <c r="CH3631"/>
      <c r="CI3631"/>
      <c r="CJ3631"/>
      <c r="CK3631"/>
      <c r="CL3631"/>
      <c r="CM3631"/>
      <c r="CN3631"/>
      <c r="CO3631"/>
      <c r="CP3631"/>
      <c r="CQ3631"/>
      <c r="CR3631"/>
      <c r="CS3631"/>
      <c r="CT3631"/>
      <c r="CU3631"/>
      <c r="CV3631"/>
    </row>
    <row r="3632" spans="10:100" x14ac:dyDescent="0.25">
      <c r="J3632"/>
      <c r="K3632"/>
      <c r="L3632"/>
      <c r="M3632"/>
      <c r="N3632"/>
      <c r="O3632"/>
      <c r="P3632"/>
      <c r="Q3632"/>
      <c r="R3632"/>
      <c r="S3632"/>
      <c r="T3632"/>
      <c r="U3632"/>
      <c r="V3632"/>
      <c r="W3632"/>
      <c r="X3632"/>
      <c r="Y3632"/>
      <c r="Z3632"/>
      <c r="AA3632"/>
      <c r="AB3632"/>
      <c r="AC3632"/>
      <c r="AD3632"/>
      <c r="AE3632"/>
      <c r="AF3632"/>
      <c r="AG3632"/>
      <c r="AH3632"/>
      <c r="AI3632"/>
      <c r="AJ3632"/>
      <c r="AK3632"/>
      <c r="AL3632"/>
      <c r="AM3632"/>
      <c r="AN3632"/>
      <c r="AO3632"/>
      <c r="AP3632"/>
      <c r="AQ3632"/>
      <c r="AR3632"/>
      <c r="AS3632"/>
      <c r="AT3632"/>
      <c r="AU3632"/>
      <c r="AV3632"/>
      <c r="AW3632"/>
      <c r="AX3632"/>
      <c r="AY3632"/>
      <c r="AZ3632"/>
      <c r="BA3632"/>
      <c r="BB3632"/>
      <c r="BC3632"/>
      <c r="BD3632"/>
      <c r="BE3632"/>
      <c r="BF3632"/>
      <c r="BG3632"/>
      <c r="BH3632"/>
      <c r="BI3632"/>
      <c r="BJ3632"/>
      <c r="BK3632"/>
      <c r="BL3632"/>
      <c r="BM3632"/>
      <c r="BN3632"/>
      <c r="BO3632"/>
      <c r="BP3632"/>
      <c r="BQ3632"/>
      <c r="BR3632"/>
      <c r="BS3632"/>
      <c r="BT3632"/>
      <c r="BU3632"/>
      <c r="BV3632"/>
      <c r="BW3632"/>
      <c r="BX3632"/>
      <c r="BY3632"/>
      <c r="BZ3632"/>
      <c r="CA3632"/>
      <c r="CB3632"/>
      <c r="CC3632"/>
      <c r="CD3632"/>
      <c r="CE3632"/>
      <c r="CF3632"/>
      <c r="CG3632"/>
      <c r="CH3632"/>
      <c r="CI3632"/>
      <c r="CJ3632"/>
      <c r="CK3632"/>
      <c r="CL3632"/>
      <c r="CM3632"/>
      <c r="CN3632"/>
      <c r="CO3632"/>
      <c r="CP3632"/>
      <c r="CQ3632"/>
      <c r="CR3632"/>
      <c r="CS3632"/>
      <c r="CT3632"/>
      <c r="CU3632"/>
      <c r="CV3632"/>
    </row>
    <row r="3633" spans="10:100" x14ac:dyDescent="0.25">
      <c r="J3633"/>
      <c r="K3633"/>
      <c r="L3633"/>
      <c r="M3633"/>
      <c r="N3633"/>
      <c r="O3633"/>
      <c r="P3633"/>
      <c r="Q3633"/>
      <c r="R3633"/>
      <c r="S3633"/>
      <c r="T3633"/>
      <c r="U3633"/>
      <c r="V3633"/>
      <c r="W3633"/>
      <c r="X3633"/>
      <c r="Y3633"/>
      <c r="Z3633"/>
      <c r="AA3633"/>
      <c r="AB3633"/>
      <c r="AC3633"/>
      <c r="AD3633"/>
      <c r="AE3633"/>
      <c r="AF3633"/>
      <c r="AG3633"/>
      <c r="AH3633"/>
      <c r="AI3633"/>
      <c r="AJ3633"/>
      <c r="AK3633"/>
      <c r="AL3633"/>
      <c r="AM3633"/>
      <c r="AN3633"/>
      <c r="AO3633"/>
      <c r="AP3633"/>
      <c r="AQ3633"/>
      <c r="AR3633"/>
      <c r="AS3633"/>
      <c r="AT3633"/>
      <c r="AU3633"/>
      <c r="AV3633"/>
      <c r="AW3633"/>
      <c r="AX3633"/>
      <c r="AY3633"/>
      <c r="AZ3633"/>
      <c r="BA3633"/>
      <c r="BB3633"/>
      <c r="BC3633"/>
      <c r="BD3633"/>
      <c r="BE3633"/>
      <c r="BF3633"/>
      <c r="BG3633"/>
      <c r="BH3633"/>
      <c r="BI3633"/>
      <c r="BJ3633"/>
      <c r="BK3633"/>
      <c r="BL3633"/>
      <c r="BM3633"/>
      <c r="BN3633"/>
      <c r="BO3633"/>
      <c r="BP3633"/>
      <c r="BQ3633"/>
      <c r="BR3633"/>
      <c r="BS3633"/>
      <c r="BT3633"/>
      <c r="BU3633"/>
      <c r="BV3633"/>
      <c r="BW3633"/>
      <c r="BX3633"/>
      <c r="BY3633"/>
      <c r="BZ3633"/>
      <c r="CA3633"/>
      <c r="CB3633"/>
      <c r="CC3633"/>
      <c r="CD3633"/>
      <c r="CE3633"/>
      <c r="CF3633"/>
      <c r="CG3633"/>
      <c r="CH3633"/>
      <c r="CI3633"/>
      <c r="CJ3633"/>
      <c r="CK3633"/>
      <c r="CL3633"/>
      <c r="CM3633"/>
      <c r="CN3633"/>
      <c r="CO3633"/>
      <c r="CP3633"/>
      <c r="CQ3633"/>
      <c r="CR3633"/>
      <c r="CS3633"/>
      <c r="CT3633"/>
      <c r="CU3633"/>
      <c r="CV3633"/>
    </row>
    <row r="3634" spans="10:100" x14ac:dyDescent="0.25">
      <c r="J3634"/>
      <c r="K3634"/>
      <c r="L3634"/>
      <c r="M3634"/>
      <c r="N3634"/>
      <c r="O3634"/>
      <c r="P3634"/>
      <c r="Q3634"/>
      <c r="R3634"/>
      <c r="S3634"/>
      <c r="T3634"/>
      <c r="U3634"/>
      <c r="V3634"/>
      <c r="W3634"/>
      <c r="X3634"/>
      <c r="Y3634"/>
      <c r="Z3634"/>
      <c r="AA3634"/>
      <c r="AB3634"/>
      <c r="AC3634"/>
      <c r="AD3634"/>
      <c r="AE3634"/>
      <c r="AF3634"/>
      <c r="AG3634"/>
      <c r="AH3634"/>
      <c r="AI3634"/>
      <c r="AJ3634"/>
      <c r="AK3634"/>
      <c r="AL3634"/>
      <c r="AM3634"/>
      <c r="AN3634"/>
      <c r="AO3634"/>
      <c r="AP3634"/>
      <c r="AQ3634"/>
      <c r="AR3634"/>
      <c r="AS3634"/>
      <c r="AT3634"/>
      <c r="AU3634"/>
      <c r="AV3634"/>
      <c r="AW3634"/>
      <c r="AX3634"/>
      <c r="AY3634"/>
      <c r="AZ3634"/>
      <c r="BA3634"/>
      <c r="BB3634"/>
      <c r="BC3634"/>
      <c r="BD3634"/>
      <c r="BE3634"/>
      <c r="BF3634"/>
      <c r="BG3634"/>
      <c r="BH3634"/>
      <c r="BI3634"/>
      <c r="BJ3634"/>
      <c r="BK3634"/>
      <c r="BL3634"/>
      <c r="BM3634"/>
      <c r="BN3634"/>
      <c r="BO3634"/>
      <c r="BP3634"/>
      <c r="BQ3634"/>
      <c r="BR3634"/>
      <c r="BS3634"/>
      <c r="BT3634"/>
      <c r="BU3634"/>
      <c r="BV3634"/>
      <c r="BW3634"/>
      <c r="BX3634"/>
      <c r="BY3634"/>
      <c r="BZ3634"/>
      <c r="CA3634"/>
      <c r="CB3634"/>
      <c r="CC3634"/>
      <c r="CD3634"/>
      <c r="CE3634"/>
      <c r="CF3634"/>
      <c r="CG3634"/>
      <c r="CH3634"/>
      <c r="CI3634"/>
      <c r="CJ3634"/>
      <c r="CK3634"/>
      <c r="CL3634"/>
      <c r="CM3634"/>
      <c r="CN3634"/>
      <c r="CO3634"/>
      <c r="CP3634"/>
      <c r="CQ3634"/>
      <c r="CR3634"/>
      <c r="CS3634"/>
      <c r="CT3634"/>
      <c r="CU3634"/>
      <c r="CV3634"/>
    </row>
    <row r="3635" spans="10:100" x14ac:dyDescent="0.25">
      <c r="J3635"/>
      <c r="K3635"/>
      <c r="L3635"/>
      <c r="M3635"/>
      <c r="N3635"/>
      <c r="O3635"/>
      <c r="P3635"/>
      <c r="Q3635"/>
      <c r="R3635"/>
      <c r="S3635"/>
      <c r="T3635"/>
      <c r="U3635"/>
      <c r="V3635"/>
      <c r="W3635"/>
      <c r="X3635"/>
      <c r="Y3635"/>
      <c r="Z3635"/>
      <c r="AA3635"/>
      <c r="AB3635"/>
      <c r="AC3635"/>
      <c r="AD3635"/>
      <c r="AE3635"/>
      <c r="AF3635"/>
      <c r="AG3635"/>
      <c r="AH3635"/>
      <c r="AI3635"/>
      <c r="AJ3635"/>
      <c r="AK3635"/>
      <c r="AL3635"/>
      <c r="AM3635"/>
      <c r="AN3635"/>
      <c r="AO3635"/>
      <c r="AP3635"/>
      <c r="AQ3635"/>
      <c r="AR3635"/>
      <c r="AS3635"/>
      <c r="AT3635"/>
      <c r="AU3635"/>
      <c r="AV3635"/>
      <c r="AW3635"/>
      <c r="AX3635"/>
      <c r="AY3635"/>
      <c r="AZ3635"/>
      <c r="BA3635"/>
      <c r="BB3635"/>
      <c r="BC3635"/>
      <c r="BD3635"/>
      <c r="BE3635"/>
      <c r="BF3635"/>
      <c r="BG3635"/>
      <c r="BH3635"/>
      <c r="BI3635"/>
      <c r="BJ3635"/>
      <c r="BK3635"/>
      <c r="BL3635"/>
      <c r="BM3635"/>
      <c r="BN3635"/>
      <c r="BO3635"/>
      <c r="BP3635"/>
      <c r="BQ3635"/>
      <c r="BR3635"/>
      <c r="BS3635"/>
      <c r="BT3635"/>
      <c r="BU3635"/>
      <c r="BV3635"/>
      <c r="BW3635"/>
      <c r="BX3635"/>
      <c r="BY3635"/>
      <c r="BZ3635"/>
      <c r="CA3635"/>
      <c r="CB3635"/>
      <c r="CC3635"/>
      <c r="CD3635"/>
      <c r="CE3635"/>
      <c r="CF3635"/>
      <c r="CG3635"/>
      <c r="CH3635"/>
      <c r="CI3635"/>
      <c r="CJ3635"/>
      <c r="CK3635"/>
      <c r="CL3635"/>
      <c r="CM3635"/>
      <c r="CN3635"/>
      <c r="CO3635"/>
      <c r="CP3635"/>
      <c r="CQ3635"/>
      <c r="CR3635"/>
      <c r="CS3635"/>
      <c r="CT3635"/>
      <c r="CU3635"/>
      <c r="CV3635"/>
    </row>
    <row r="3636" spans="10:100" x14ac:dyDescent="0.25">
      <c r="J3636"/>
      <c r="K3636"/>
      <c r="L3636"/>
      <c r="M3636"/>
      <c r="N3636"/>
      <c r="O3636"/>
      <c r="P3636"/>
      <c r="Q3636"/>
      <c r="R3636"/>
      <c r="S3636"/>
      <c r="T3636"/>
      <c r="U3636"/>
      <c r="V3636"/>
      <c r="W3636"/>
      <c r="X3636"/>
      <c r="Y3636"/>
      <c r="Z3636"/>
      <c r="AA3636"/>
      <c r="AB3636"/>
      <c r="AC3636"/>
      <c r="AD3636"/>
      <c r="AE3636"/>
      <c r="AF3636"/>
      <c r="AG3636"/>
      <c r="AH3636"/>
      <c r="AI3636"/>
      <c r="AJ3636"/>
      <c r="AK3636"/>
      <c r="AL3636"/>
      <c r="AM3636"/>
      <c r="AN3636"/>
      <c r="AO3636"/>
      <c r="AP3636"/>
      <c r="AQ3636"/>
      <c r="AR3636"/>
      <c r="AS3636"/>
      <c r="AT3636"/>
      <c r="AU3636"/>
      <c r="AV3636"/>
      <c r="AW3636"/>
      <c r="AX3636"/>
      <c r="AY3636"/>
      <c r="AZ3636"/>
      <c r="BA3636"/>
      <c r="BB3636"/>
      <c r="BC3636"/>
      <c r="BD3636"/>
      <c r="BE3636"/>
      <c r="BF3636"/>
      <c r="BG3636"/>
      <c r="BH3636"/>
      <c r="BI3636"/>
      <c r="BJ3636"/>
      <c r="BK3636"/>
      <c r="BL3636"/>
      <c r="BM3636"/>
      <c r="BN3636"/>
      <c r="BO3636"/>
      <c r="BP3636"/>
      <c r="BQ3636"/>
      <c r="BR3636"/>
      <c r="BS3636"/>
      <c r="BT3636"/>
      <c r="BU3636"/>
      <c r="BV3636"/>
      <c r="BW3636"/>
      <c r="BX3636"/>
      <c r="BY3636"/>
      <c r="BZ3636"/>
      <c r="CA3636"/>
      <c r="CB3636"/>
      <c r="CC3636"/>
      <c r="CD3636"/>
      <c r="CE3636"/>
      <c r="CF3636"/>
      <c r="CG3636"/>
      <c r="CH3636"/>
      <c r="CI3636"/>
      <c r="CJ3636"/>
      <c r="CK3636"/>
      <c r="CL3636"/>
      <c r="CM3636"/>
      <c r="CN3636"/>
      <c r="CO3636"/>
      <c r="CP3636"/>
      <c r="CQ3636"/>
      <c r="CR3636"/>
      <c r="CS3636"/>
      <c r="CT3636"/>
      <c r="CU3636"/>
      <c r="CV3636"/>
    </row>
    <row r="3637" spans="10:100" x14ac:dyDescent="0.25">
      <c r="J3637"/>
      <c r="K3637"/>
      <c r="L3637"/>
      <c r="M3637"/>
      <c r="N3637"/>
      <c r="O3637"/>
      <c r="P3637"/>
      <c r="Q3637"/>
      <c r="R3637"/>
      <c r="S3637"/>
      <c r="T3637"/>
      <c r="U3637"/>
      <c r="V3637"/>
      <c r="W3637"/>
      <c r="X3637"/>
      <c r="Y3637"/>
      <c r="Z3637"/>
      <c r="AA3637"/>
      <c r="AB3637"/>
      <c r="AC3637"/>
      <c r="AD3637"/>
      <c r="AE3637"/>
      <c r="AF3637"/>
      <c r="AG3637"/>
      <c r="AH3637"/>
      <c r="AI3637"/>
      <c r="AJ3637"/>
      <c r="AK3637"/>
      <c r="AL3637"/>
      <c r="AM3637"/>
      <c r="AN3637"/>
      <c r="AO3637"/>
      <c r="AP3637"/>
      <c r="AQ3637"/>
      <c r="AR3637"/>
      <c r="AS3637"/>
      <c r="AT3637"/>
      <c r="AU3637"/>
      <c r="AV3637"/>
      <c r="AW3637"/>
      <c r="AX3637"/>
      <c r="AY3637"/>
      <c r="AZ3637"/>
      <c r="BA3637"/>
      <c r="BB3637"/>
      <c r="BC3637"/>
      <c r="BD3637"/>
      <c r="BE3637"/>
      <c r="BF3637"/>
      <c r="BG3637"/>
      <c r="BH3637"/>
      <c r="BI3637"/>
      <c r="BJ3637"/>
      <c r="BK3637"/>
      <c r="BL3637"/>
      <c r="BM3637"/>
      <c r="BN3637"/>
      <c r="BO3637"/>
      <c r="BP3637"/>
      <c r="BQ3637"/>
      <c r="BR3637"/>
      <c r="BS3637"/>
      <c r="BT3637"/>
      <c r="BU3637"/>
      <c r="BV3637"/>
      <c r="BW3637"/>
      <c r="BX3637"/>
      <c r="BY3637"/>
      <c r="BZ3637"/>
      <c r="CA3637"/>
      <c r="CB3637"/>
      <c r="CC3637"/>
      <c r="CD3637"/>
      <c r="CE3637"/>
      <c r="CF3637"/>
      <c r="CG3637"/>
      <c r="CH3637"/>
      <c r="CI3637"/>
      <c r="CJ3637"/>
      <c r="CK3637"/>
      <c r="CL3637"/>
      <c r="CM3637"/>
      <c r="CN3637"/>
      <c r="CO3637"/>
      <c r="CP3637"/>
      <c r="CQ3637"/>
      <c r="CR3637"/>
      <c r="CS3637"/>
      <c r="CT3637"/>
      <c r="CU3637"/>
      <c r="CV3637"/>
    </row>
    <row r="3638" spans="10:100" x14ac:dyDescent="0.25">
      <c r="J3638"/>
      <c r="K3638"/>
      <c r="L3638"/>
      <c r="M3638"/>
      <c r="N3638"/>
      <c r="O3638"/>
      <c r="P3638"/>
      <c r="Q3638"/>
      <c r="R3638"/>
      <c r="S3638"/>
      <c r="T3638"/>
      <c r="U3638"/>
      <c r="V3638"/>
      <c r="W3638"/>
      <c r="X3638"/>
      <c r="Y3638"/>
      <c r="Z3638"/>
      <c r="AA3638"/>
      <c r="AB3638"/>
      <c r="AC3638"/>
      <c r="AD3638"/>
      <c r="AE3638"/>
      <c r="AF3638"/>
      <c r="AG3638"/>
      <c r="AH3638"/>
      <c r="AI3638"/>
      <c r="AJ3638"/>
      <c r="AK3638"/>
      <c r="AL3638"/>
      <c r="AM3638"/>
      <c r="AN3638"/>
      <c r="AO3638"/>
      <c r="AP3638"/>
      <c r="AQ3638"/>
      <c r="AR3638"/>
      <c r="AS3638"/>
      <c r="AT3638"/>
      <c r="AU3638"/>
      <c r="AV3638"/>
      <c r="AW3638"/>
      <c r="AX3638"/>
      <c r="AY3638"/>
      <c r="AZ3638"/>
      <c r="BA3638"/>
      <c r="BB3638"/>
      <c r="BC3638"/>
      <c r="BD3638"/>
      <c r="BE3638"/>
      <c r="BF3638"/>
      <c r="BG3638"/>
      <c r="BH3638"/>
      <c r="BI3638"/>
      <c r="BJ3638"/>
      <c r="BK3638"/>
      <c r="BL3638"/>
      <c r="BM3638"/>
      <c r="BN3638"/>
      <c r="BO3638"/>
      <c r="BP3638"/>
      <c r="BQ3638"/>
      <c r="BR3638"/>
      <c r="BS3638"/>
      <c r="BT3638"/>
      <c r="BU3638"/>
      <c r="BV3638"/>
      <c r="BW3638"/>
      <c r="BX3638"/>
      <c r="BY3638"/>
      <c r="BZ3638"/>
      <c r="CA3638"/>
      <c r="CB3638"/>
      <c r="CC3638"/>
      <c r="CD3638"/>
      <c r="CE3638"/>
      <c r="CF3638"/>
      <c r="CG3638"/>
      <c r="CH3638"/>
      <c r="CI3638"/>
      <c r="CJ3638"/>
      <c r="CK3638"/>
      <c r="CL3638"/>
      <c r="CM3638"/>
      <c r="CN3638"/>
      <c r="CO3638"/>
      <c r="CP3638"/>
      <c r="CQ3638"/>
      <c r="CR3638"/>
      <c r="CS3638"/>
      <c r="CT3638"/>
      <c r="CU3638"/>
      <c r="CV3638"/>
    </row>
    <row r="3639" spans="10:100" x14ac:dyDescent="0.25">
      <c r="J3639"/>
      <c r="K3639"/>
      <c r="L3639"/>
      <c r="M3639"/>
      <c r="N3639"/>
      <c r="O3639"/>
      <c r="P3639"/>
      <c r="Q3639"/>
      <c r="R3639"/>
      <c r="S3639"/>
      <c r="T3639"/>
      <c r="U3639"/>
      <c r="V3639"/>
      <c r="W3639"/>
      <c r="X3639"/>
      <c r="Y3639"/>
      <c r="Z3639"/>
      <c r="AA3639"/>
      <c r="AB3639"/>
      <c r="AC3639"/>
      <c r="AD3639"/>
      <c r="AE3639"/>
      <c r="AF3639"/>
      <c r="AG3639"/>
      <c r="AH3639"/>
      <c r="AI3639"/>
      <c r="AJ3639"/>
      <c r="AK3639"/>
      <c r="AL3639"/>
      <c r="AM3639"/>
      <c r="AN3639"/>
      <c r="AO3639"/>
      <c r="AP3639"/>
      <c r="AQ3639"/>
      <c r="AR3639"/>
      <c r="AS3639"/>
      <c r="AT3639"/>
      <c r="AU3639"/>
      <c r="AV3639"/>
      <c r="AW3639"/>
      <c r="AX3639"/>
      <c r="AY3639"/>
      <c r="AZ3639"/>
      <c r="BA3639"/>
      <c r="BB3639"/>
      <c r="BC3639"/>
      <c r="BD3639"/>
      <c r="BE3639"/>
      <c r="BF3639"/>
      <c r="BG3639"/>
      <c r="BH3639"/>
      <c r="BI3639"/>
      <c r="BJ3639"/>
      <c r="BK3639"/>
      <c r="BL3639"/>
      <c r="BM3639"/>
      <c r="BN3639"/>
      <c r="BO3639"/>
      <c r="BP3639"/>
      <c r="BQ3639"/>
      <c r="BR3639"/>
      <c r="BS3639"/>
      <c r="BT3639"/>
      <c r="BU3639"/>
      <c r="BV3639"/>
      <c r="BW3639"/>
      <c r="BX3639"/>
      <c r="BY3639"/>
      <c r="BZ3639"/>
      <c r="CA3639"/>
      <c r="CB3639"/>
      <c r="CC3639"/>
      <c r="CD3639"/>
      <c r="CE3639"/>
      <c r="CF3639"/>
      <c r="CG3639"/>
      <c r="CH3639"/>
      <c r="CI3639"/>
      <c r="CJ3639"/>
      <c r="CK3639"/>
      <c r="CL3639"/>
      <c r="CM3639"/>
      <c r="CN3639"/>
      <c r="CO3639"/>
      <c r="CP3639"/>
      <c r="CQ3639"/>
      <c r="CR3639"/>
      <c r="CS3639"/>
      <c r="CT3639"/>
      <c r="CU3639"/>
      <c r="CV3639"/>
    </row>
    <row r="3640" spans="10:100" x14ac:dyDescent="0.25">
      <c r="J3640"/>
      <c r="K3640"/>
      <c r="L3640"/>
      <c r="M3640"/>
      <c r="N3640"/>
      <c r="O3640"/>
      <c r="P3640"/>
      <c r="Q3640"/>
      <c r="R3640"/>
      <c r="S3640"/>
      <c r="T3640"/>
      <c r="U3640"/>
      <c r="V3640"/>
      <c r="W3640"/>
      <c r="X3640"/>
      <c r="Y3640"/>
      <c r="Z3640"/>
      <c r="AA3640"/>
      <c r="AB3640"/>
      <c r="AC3640"/>
      <c r="AD3640"/>
      <c r="AE3640"/>
      <c r="AF3640"/>
      <c r="AG3640"/>
      <c r="AH3640"/>
      <c r="AI3640"/>
      <c r="AJ3640"/>
      <c r="AK3640"/>
      <c r="AL3640"/>
      <c r="AM3640"/>
      <c r="AN3640"/>
      <c r="AO3640"/>
      <c r="AP3640"/>
      <c r="AQ3640"/>
      <c r="AR3640"/>
      <c r="AS3640"/>
      <c r="AT3640"/>
      <c r="AU3640"/>
      <c r="AV3640"/>
      <c r="AW3640"/>
      <c r="AX3640"/>
      <c r="AY3640"/>
      <c r="AZ3640"/>
      <c r="BA3640"/>
      <c r="BB3640"/>
      <c r="BC3640"/>
      <c r="BD3640"/>
      <c r="BE3640"/>
      <c r="BF3640"/>
      <c r="BG3640"/>
      <c r="BH3640"/>
      <c r="BI3640"/>
      <c r="BJ3640"/>
      <c r="BK3640"/>
      <c r="BL3640"/>
      <c r="BM3640"/>
      <c r="BN3640"/>
      <c r="BO3640"/>
      <c r="BP3640"/>
      <c r="BQ3640"/>
      <c r="BR3640"/>
      <c r="BS3640"/>
      <c r="BT3640"/>
      <c r="BU3640"/>
      <c r="BV3640"/>
      <c r="BW3640"/>
      <c r="BX3640"/>
      <c r="BY3640"/>
      <c r="BZ3640"/>
      <c r="CA3640"/>
      <c r="CB3640"/>
      <c r="CC3640"/>
      <c r="CD3640"/>
      <c r="CE3640"/>
      <c r="CF3640"/>
      <c r="CG3640"/>
      <c r="CH3640"/>
      <c r="CI3640"/>
      <c r="CJ3640"/>
      <c r="CK3640"/>
      <c r="CL3640"/>
      <c r="CM3640"/>
      <c r="CN3640"/>
      <c r="CO3640"/>
      <c r="CP3640"/>
      <c r="CQ3640"/>
      <c r="CR3640"/>
      <c r="CS3640"/>
      <c r="CT3640"/>
      <c r="CU3640"/>
      <c r="CV3640"/>
    </row>
    <row r="3641" spans="10:100" x14ac:dyDescent="0.25">
      <c r="J3641"/>
      <c r="K3641"/>
      <c r="L3641"/>
      <c r="M3641"/>
      <c r="N3641"/>
      <c r="O3641"/>
      <c r="P3641"/>
      <c r="Q3641"/>
      <c r="R3641"/>
      <c r="S3641"/>
      <c r="T3641"/>
      <c r="U3641"/>
      <c r="V3641"/>
      <c r="W3641"/>
      <c r="X3641"/>
      <c r="Y3641"/>
      <c r="Z3641"/>
      <c r="AA3641"/>
      <c r="AB3641"/>
      <c r="AC3641"/>
      <c r="AD3641"/>
      <c r="AE3641"/>
      <c r="AF3641"/>
      <c r="AG3641"/>
      <c r="AH3641"/>
      <c r="AI3641"/>
      <c r="AJ3641"/>
      <c r="AK3641"/>
      <c r="AL3641"/>
      <c r="AM3641"/>
      <c r="AN3641"/>
      <c r="AO3641"/>
      <c r="AP3641"/>
      <c r="AQ3641"/>
      <c r="AR3641"/>
      <c r="AS3641"/>
      <c r="AT3641"/>
      <c r="AU3641"/>
      <c r="AV3641"/>
      <c r="AW3641"/>
      <c r="AX3641"/>
      <c r="AY3641"/>
      <c r="AZ3641"/>
      <c r="BA3641"/>
      <c r="BB3641"/>
      <c r="BC3641"/>
      <c r="BD3641"/>
      <c r="BE3641"/>
      <c r="BF3641"/>
      <c r="BG3641"/>
      <c r="BH3641"/>
      <c r="BI3641"/>
      <c r="BJ3641"/>
      <c r="BK3641"/>
      <c r="BL3641"/>
      <c r="BM3641"/>
      <c r="BN3641"/>
      <c r="BO3641"/>
      <c r="BP3641"/>
      <c r="BQ3641"/>
      <c r="BR3641"/>
      <c r="BS3641"/>
      <c r="BT3641"/>
      <c r="BU3641"/>
      <c r="BV3641"/>
      <c r="BW3641"/>
      <c r="BX3641"/>
      <c r="BY3641"/>
      <c r="BZ3641"/>
      <c r="CA3641"/>
      <c r="CB3641"/>
      <c r="CC3641"/>
      <c r="CD3641"/>
      <c r="CE3641"/>
      <c r="CF3641"/>
      <c r="CG3641"/>
      <c r="CH3641"/>
      <c r="CI3641"/>
      <c r="CJ3641"/>
      <c r="CK3641"/>
      <c r="CL3641"/>
      <c r="CM3641"/>
      <c r="CN3641"/>
      <c r="CO3641"/>
      <c r="CP3641"/>
      <c r="CQ3641"/>
      <c r="CR3641"/>
      <c r="CS3641"/>
      <c r="CT3641"/>
      <c r="CU3641"/>
      <c r="CV3641"/>
    </row>
    <row r="3642" spans="10:100" x14ac:dyDescent="0.25">
      <c r="J3642"/>
      <c r="K3642"/>
      <c r="L3642"/>
      <c r="M3642"/>
      <c r="N3642"/>
      <c r="O3642"/>
      <c r="P3642"/>
      <c r="Q3642"/>
      <c r="R3642"/>
      <c r="S3642"/>
      <c r="T3642"/>
      <c r="U3642"/>
      <c r="V3642"/>
      <c r="W3642"/>
      <c r="X3642"/>
      <c r="Y3642"/>
      <c r="Z3642"/>
      <c r="AA3642"/>
      <c r="AB3642"/>
      <c r="AC3642"/>
      <c r="AD3642"/>
      <c r="AE3642"/>
      <c r="AF3642"/>
      <c r="AG3642"/>
      <c r="AH3642"/>
      <c r="AI3642"/>
      <c r="AJ3642"/>
      <c r="AK3642"/>
      <c r="AL3642"/>
      <c r="AM3642"/>
      <c r="AN3642"/>
      <c r="AO3642"/>
      <c r="AP3642"/>
      <c r="AQ3642"/>
      <c r="AR3642"/>
      <c r="AS3642"/>
      <c r="AT3642"/>
      <c r="AU3642"/>
      <c r="AV3642"/>
      <c r="AW3642"/>
      <c r="AX3642"/>
      <c r="AY3642"/>
      <c r="AZ3642"/>
      <c r="BA3642"/>
      <c r="BB3642"/>
      <c r="BC3642"/>
      <c r="BD3642"/>
      <c r="BE3642"/>
      <c r="BF3642"/>
      <c r="BG3642"/>
      <c r="BH3642"/>
      <c r="BI3642"/>
      <c r="BJ3642"/>
      <c r="BK3642"/>
      <c r="BL3642"/>
      <c r="BM3642"/>
      <c r="BN3642"/>
      <c r="BO3642"/>
      <c r="BP3642"/>
      <c r="BQ3642"/>
      <c r="BR3642"/>
      <c r="BS3642"/>
      <c r="BT3642"/>
      <c r="BU3642"/>
      <c r="BV3642"/>
      <c r="BW3642"/>
      <c r="BX3642"/>
      <c r="BY3642"/>
      <c r="BZ3642"/>
      <c r="CA3642"/>
      <c r="CB3642"/>
      <c r="CC3642"/>
      <c r="CD3642"/>
      <c r="CE3642"/>
      <c r="CF3642"/>
      <c r="CG3642"/>
      <c r="CH3642"/>
      <c r="CI3642"/>
      <c r="CJ3642"/>
      <c r="CK3642"/>
      <c r="CL3642"/>
      <c r="CM3642"/>
      <c r="CN3642"/>
      <c r="CO3642"/>
      <c r="CP3642"/>
      <c r="CQ3642"/>
      <c r="CR3642"/>
      <c r="CS3642"/>
      <c r="CT3642"/>
      <c r="CU3642"/>
      <c r="CV3642"/>
    </row>
    <row r="3643" spans="10:100" x14ac:dyDescent="0.25">
      <c r="J3643"/>
      <c r="K3643"/>
      <c r="L3643"/>
      <c r="M3643"/>
      <c r="N3643"/>
      <c r="O3643"/>
      <c r="P3643"/>
      <c r="Q3643"/>
      <c r="R3643"/>
      <c r="S3643"/>
      <c r="T3643"/>
      <c r="U3643"/>
      <c r="V3643"/>
      <c r="W3643"/>
      <c r="X3643"/>
      <c r="Y3643"/>
      <c r="Z3643"/>
      <c r="AA3643"/>
      <c r="AB3643"/>
      <c r="AC3643"/>
      <c r="AD3643"/>
      <c r="AE3643"/>
      <c r="AF3643"/>
      <c r="AG3643"/>
      <c r="AH3643"/>
      <c r="AI3643"/>
      <c r="AJ3643"/>
      <c r="AK3643"/>
      <c r="AL3643"/>
      <c r="AM3643"/>
      <c r="AN3643"/>
      <c r="AO3643"/>
      <c r="AP3643"/>
      <c r="AQ3643"/>
      <c r="AR3643"/>
      <c r="AS3643"/>
      <c r="AT3643"/>
      <c r="AU3643"/>
      <c r="AV3643"/>
      <c r="AW3643"/>
      <c r="AX3643"/>
      <c r="AY3643"/>
      <c r="AZ3643"/>
      <c r="BA3643"/>
      <c r="BB3643"/>
      <c r="BC3643"/>
      <c r="BD3643"/>
      <c r="BE3643"/>
      <c r="BF3643"/>
      <c r="BG3643"/>
      <c r="BH3643"/>
      <c r="BI3643"/>
      <c r="BJ3643"/>
      <c r="BK3643"/>
      <c r="BL3643"/>
      <c r="BM3643"/>
      <c r="BN3643"/>
      <c r="BO3643"/>
      <c r="BP3643"/>
      <c r="BQ3643"/>
      <c r="BR3643"/>
      <c r="BS3643"/>
      <c r="BT3643"/>
      <c r="BU3643"/>
      <c r="BV3643"/>
      <c r="BW3643"/>
      <c r="BX3643"/>
      <c r="BY3643"/>
      <c r="BZ3643"/>
      <c r="CA3643"/>
      <c r="CB3643"/>
      <c r="CC3643"/>
      <c r="CD3643"/>
      <c r="CE3643"/>
      <c r="CF3643"/>
      <c r="CG3643"/>
      <c r="CH3643"/>
      <c r="CI3643"/>
      <c r="CJ3643"/>
      <c r="CK3643"/>
      <c r="CL3643"/>
      <c r="CM3643"/>
      <c r="CN3643"/>
      <c r="CO3643"/>
      <c r="CP3643"/>
      <c r="CQ3643"/>
      <c r="CR3643"/>
      <c r="CS3643"/>
      <c r="CT3643"/>
      <c r="CU3643"/>
      <c r="CV3643"/>
    </row>
    <row r="3644" spans="10:100" x14ac:dyDescent="0.25">
      <c r="J3644"/>
      <c r="K3644"/>
      <c r="L3644"/>
      <c r="M3644"/>
      <c r="N3644"/>
      <c r="O3644"/>
      <c r="P3644"/>
      <c r="Q3644"/>
      <c r="R3644"/>
      <c r="S3644"/>
      <c r="T3644"/>
      <c r="U3644"/>
      <c r="V3644"/>
      <c r="W3644"/>
      <c r="X3644"/>
      <c r="Y3644"/>
      <c r="Z3644"/>
      <c r="AA3644"/>
      <c r="AB3644"/>
      <c r="AC3644"/>
      <c r="AD3644"/>
      <c r="AE3644"/>
      <c r="AF3644"/>
      <c r="AG3644"/>
      <c r="AH3644"/>
      <c r="AI3644"/>
      <c r="AJ3644"/>
      <c r="AK3644"/>
      <c r="AL3644"/>
      <c r="AM3644"/>
      <c r="AN3644"/>
      <c r="AO3644"/>
      <c r="AP3644"/>
      <c r="AQ3644"/>
      <c r="AR3644"/>
      <c r="AS3644"/>
      <c r="AT3644"/>
      <c r="AU3644"/>
      <c r="AV3644"/>
      <c r="AW3644"/>
      <c r="AX3644"/>
      <c r="AY3644"/>
      <c r="AZ3644"/>
      <c r="BA3644"/>
      <c r="BB3644"/>
      <c r="BC3644"/>
      <c r="BD3644"/>
      <c r="BE3644"/>
      <c r="BF3644"/>
      <c r="BG3644"/>
      <c r="BH3644"/>
      <c r="BI3644"/>
      <c r="BJ3644"/>
      <c r="BK3644"/>
      <c r="BL3644"/>
      <c r="BM3644"/>
      <c r="BN3644"/>
      <c r="BO3644"/>
      <c r="BP3644"/>
      <c r="BQ3644"/>
      <c r="BR3644"/>
      <c r="BS3644"/>
      <c r="BT3644"/>
      <c r="BU3644"/>
      <c r="BV3644"/>
      <c r="BW3644"/>
      <c r="BX3644"/>
      <c r="BY3644"/>
      <c r="BZ3644"/>
      <c r="CA3644"/>
      <c r="CB3644"/>
      <c r="CC3644"/>
      <c r="CD3644"/>
      <c r="CE3644"/>
      <c r="CF3644"/>
      <c r="CG3644"/>
      <c r="CH3644"/>
      <c r="CI3644"/>
      <c r="CJ3644"/>
      <c r="CK3644"/>
      <c r="CL3644"/>
      <c r="CM3644"/>
      <c r="CN3644"/>
      <c r="CO3644"/>
      <c r="CP3644"/>
      <c r="CQ3644"/>
      <c r="CR3644"/>
      <c r="CS3644"/>
      <c r="CT3644"/>
      <c r="CU3644"/>
      <c r="CV3644"/>
    </row>
    <row r="3645" spans="10:100" x14ac:dyDescent="0.25">
      <c r="J3645"/>
      <c r="K3645"/>
      <c r="L3645"/>
      <c r="M3645"/>
      <c r="N3645"/>
      <c r="O3645"/>
      <c r="P3645"/>
      <c r="Q3645"/>
      <c r="R3645"/>
      <c r="S3645"/>
      <c r="T3645"/>
      <c r="U3645"/>
      <c r="V3645"/>
      <c r="W3645"/>
      <c r="X3645"/>
      <c r="Y3645"/>
      <c r="Z3645"/>
      <c r="AA3645"/>
      <c r="AB3645"/>
      <c r="AC3645"/>
      <c r="AD3645"/>
      <c r="AE3645"/>
      <c r="AF3645"/>
      <c r="AG3645"/>
      <c r="AH3645"/>
      <c r="AI3645"/>
      <c r="AJ3645"/>
      <c r="AK3645"/>
      <c r="AL3645"/>
      <c r="AM3645"/>
      <c r="AN3645"/>
      <c r="AO3645"/>
      <c r="AP3645"/>
      <c r="AQ3645"/>
      <c r="AR3645"/>
      <c r="AS3645"/>
      <c r="AT3645"/>
      <c r="AU3645"/>
      <c r="AV3645"/>
      <c r="AW3645"/>
      <c r="AX3645"/>
      <c r="AY3645"/>
      <c r="AZ3645"/>
      <c r="BA3645"/>
      <c r="BB3645"/>
      <c r="BC3645"/>
      <c r="BD3645"/>
      <c r="BE3645"/>
      <c r="BF3645"/>
      <c r="BG3645"/>
      <c r="BH3645"/>
      <c r="BI3645"/>
      <c r="BJ3645"/>
      <c r="BK3645"/>
      <c r="BL3645"/>
      <c r="BM3645"/>
      <c r="BN3645"/>
      <c r="BO3645"/>
      <c r="BP3645"/>
      <c r="BQ3645"/>
      <c r="BR3645"/>
      <c r="BS3645"/>
      <c r="BT3645"/>
      <c r="BU3645"/>
      <c r="BV3645"/>
      <c r="BW3645"/>
      <c r="BX3645"/>
      <c r="BY3645"/>
      <c r="BZ3645"/>
      <c r="CA3645"/>
      <c r="CB3645"/>
      <c r="CC3645"/>
      <c r="CD3645"/>
      <c r="CE3645"/>
      <c r="CF3645"/>
      <c r="CG3645"/>
      <c r="CH3645"/>
      <c r="CI3645"/>
      <c r="CJ3645"/>
      <c r="CK3645"/>
      <c r="CL3645"/>
      <c r="CM3645"/>
      <c r="CN3645"/>
      <c r="CO3645"/>
      <c r="CP3645"/>
      <c r="CQ3645"/>
      <c r="CR3645"/>
      <c r="CS3645"/>
      <c r="CT3645"/>
      <c r="CU3645"/>
      <c r="CV3645"/>
    </row>
    <row r="3646" spans="10:100" x14ac:dyDescent="0.25">
      <c r="J3646"/>
      <c r="K3646"/>
      <c r="L3646"/>
      <c r="M3646"/>
      <c r="N3646"/>
      <c r="O3646"/>
      <c r="P3646"/>
      <c r="Q3646"/>
      <c r="R3646"/>
      <c r="S3646"/>
      <c r="T3646"/>
      <c r="U3646"/>
      <c r="V3646"/>
      <c r="W3646"/>
      <c r="X3646"/>
      <c r="Y3646"/>
      <c r="Z3646"/>
      <c r="AA3646"/>
      <c r="AB3646"/>
      <c r="AC3646"/>
      <c r="AD3646"/>
      <c r="AE3646"/>
      <c r="AF3646"/>
      <c r="AG3646"/>
      <c r="AH3646"/>
      <c r="AI3646"/>
      <c r="AJ3646"/>
      <c r="AK3646"/>
      <c r="AL3646"/>
      <c r="AM3646"/>
      <c r="AN3646"/>
      <c r="AO3646"/>
      <c r="AP3646"/>
      <c r="AQ3646"/>
      <c r="AR3646"/>
      <c r="AS3646"/>
      <c r="AT3646"/>
      <c r="AU3646"/>
      <c r="AV3646"/>
      <c r="AW3646"/>
      <c r="AX3646"/>
      <c r="AY3646"/>
      <c r="AZ3646"/>
      <c r="BA3646"/>
      <c r="BB3646"/>
      <c r="BC3646"/>
      <c r="BD3646"/>
      <c r="BE3646"/>
      <c r="BF3646"/>
      <c r="BG3646"/>
      <c r="BH3646"/>
      <c r="BI3646"/>
      <c r="BJ3646"/>
      <c r="BK3646"/>
      <c r="BL3646"/>
      <c r="BM3646"/>
      <c r="BN3646"/>
      <c r="BO3646"/>
      <c r="BP3646"/>
      <c r="BQ3646"/>
      <c r="BR3646"/>
      <c r="BS3646"/>
      <c r="BT3646"/>
      <c r="BU3646"/>
      <c r="BV3646"/>
      <c r="BW3646"/>
      <c r="BX3646"/>
      <c r="BY3646"/>
      <c r="BZ3646"/>
      <c r="CA3646"/>
      <c r="CB3646"/>
      <c r="CC3646"/>
      <c r="CD3646"/>
      <c r="CE3646"/>
      <c r="CF3646"/>
      <c r="CG3646"/>
      <c r="CH3646"/>
      <c r="CI3646"/>
      <c r="CJ3646"/>
      <c r="CK3646"/>
      <c r="CL3646"/>
      <c r="CM3646"/>
      <c r="CN3646"/>
      <c r="CO3646"/>
      <c r="CP3646"/>
      <c r="CQ3646"/>
      <c r="CR3646"/>
      <c r="CS3646"/>
      <c r="CT3646"/>
      <c r="CU3646"/>
      <c r="CV3646"/>
    </row>
    <row r="3647" spans="10:100" x14ac:dyDescent="0.25">
      <c r="J3647"/>
      <c r="K3647"/>
      <c r="L3647"/>
      <c r="M3647"/>
      <c r="N3647"/>
      <c r="O3647"/>
      <c r="P3647"/>
      <c r="Q3647"/>
      <c r="R3647"/>
      <c r="S3647"/>
      <c r="T3647"/>
      <c r="U3647"/>
      <c r="V3647"/>
      <c r="W3647"/>
      <c r="X3647"/>
      <c r="Y3647"/>
      <c r="Z3647"/>
      <c r="AA3647"/>
      <c r="AB3647"/>
      <c r="AC3647"/>
      <c r="AD3647"/>
      <c r="AE3647"/>
      <c r="AF3647"/>
      <c r="AG3647"/>
      <c r="AH3647"/>
      <c r="AI3647"/>
      <c r="AJ3647"/>
      <c r="AK3647"/>
      <c r="AL3647"/>
      <c r="AM3647"/>
      <c r="AN3647"/>
      <c r="AO3647"/>
      <c r="AP3647"/>
      <c r="AQ3647"/>
      <c r="AR3647"/>
      <c r="AS3647"/>
      <c r="AT3647"/>
      <c r="AU3647"/>
      <c r="AV3647"/>
      <c r="AW3647"/>
      <c r="AX3647"/>
      <c r="AY3647"/>
      <c r="AZ3647"/>
      <c r="BA3647"/>
      <c r="BB3647"/>
      <c r="BC3647"/>
      <c r="BD3647"/>
      <c r="BE3647"/>
      <c r="BF3647"/>
      <c r="BG3647"/>
      <c r="BH3647"/>
      <c r="BI3647"/>
      <c r="BJ3647"/>
      <c r="BK3647"/>
      <c r="BL3647"/>
      <c r="BM3647"/>
      <c r="BN3647"/>
      <c r="BO3647"/>
      <c r="BP3647"/>
      <c r="BQ3647"/>
      <c r="BR3647"/>
      <c r="BS3647"/>
      <c r="BT3647"/>
      <c r="BU3647"/>
      <c r="BV3647"/>
      <c r="BW3647"/>
      <c r="BX3647"/>
      <c r="BY3647"/>
      <c r="BZ3647"/>
      <c r="CA3647"/>
      <c r="CB3647"/>
      <c r="CC3647"/>
      <c r="CD3647"/>
      <c r="CE3647"/>
      <c r="CF3647"/>
      <c r="CG3647"/>
      <c r="CH3647"/>
      <c r="CI3647"/>
      <c r="CJ3647"/>
      <c r="CK3647"/>
      <c r="CL3647"/>
      <c r="CM3647"/>
      <c r="CN3647"/>
      <c r="CO3647"/>
      <c r="CP3647"/>
      <c r="CQ3647"/>
      <c r="CR3647"/>
      <c r="CS3647"/>
      <c r="CT3647"/>
      <c r="CU3647"/>
      <c r="CV3647"/>
    </row>
    <row r="3648" spans="10:100" x14ac:dyDescent="0.25">
      <c r="J3648"/>
      <c r="K3648"/>
      <c r="L3648"/>
      <c r="M3648"/>
      <c r="N3648"/>
      <c r="O3648"/>
      <c r="P3648"/>
      <c r="Q3648"/>
      <c r="R3648"/>
      <c r="S3648"/>
      <c r="T3648"/>
      <c r="U3648"/>
      <c r="V3648"/>
      <c r="W3648"/>
      <c r="X3648"/>
      <c r="Y3648"/>
      <c r="Z3648"/>
      <c r="AA3648"/>
      <c r="AB3648"/>
      <c r="AC3648"/>
      <c r="AD3648"/>
      <c r="AE3648"/>
      <c r="AF3648"/>
      <c r="AG3648"/>
      <c r="AH3648"/>
      <c r="AI3648"/>
      <c r="AJ3648"/>
      <c r="AK3648"/>
      <c r="AL3648"/>
      <c r="AM3648"/>
      <c r="AN3648"/>
      <c r="AO3648"/>
      <c r="AP3648"/>
      <c r="AQ3648"/>
      <c r="AR3648"/>
      <c r="AS3648"/>
      <c r="AT3648"/>
      <c r="AU3648"/>
      <c r="AV3648"/>
      <c r="AW3648"/>
      <c r="AX3648"/>
      <c r="AY3648"/>
      <c r="AZ3648"/>
      <c r="BA3648"/>
      <c r="BB3648"/>
      <c r="BC3648"/>
      <c r="BD3648"/>
      <c r="BE3648"/>
      <c r="BF3648"/>
      <c r="BG3648"/>
      <c r="BH3648"/>
      <c r="BI3648"/>
      <c r="BJ3648"/>
      <c r="BK3648"/>
      <c r="BL3648"/>
      <c r="BM3648"/>
      <c r="BN3648"/>
      <c r="BO3648"/>
      <c r="BP3648"/>
      <c r="BQ3648"/>
      <c r="BR3648"/>
      <c r="BS3648"/>
      <c r="BT3648"/>
      <c r="BU3648"/>
      <c r="BV3648"/>
      <c r="BW3648"/>
      <c r="BX3648"/>
      <c r="BY3648"/>
      <c r="BZ3648"/>
      <c r="CA3648"/>
      <c r="CB3648"/>
      <c r="CC3648"/>
      <c r="CD3648"/>
      <c r="CE3648"/>
      <c r="CF3648"/>
      <c r="CG3648"/>
      <c r="CH3648"/>
      <c r="CI3648"/>
      <c r="CJ3648"/>
      <c r="CK3648"/>
      <c r="CL3648"/>
      <c r="CM3648"/>
      <c r="CN3648"/>
      <c r="CO3648"/>
      <c r="CP3648"/>
      <c r="CQ3648"/>
      <c r="CR3648"/>
      <c r="CS3648"/>
      <c r="CT3648"/>
      <c r="CU3648"/>
      <c r="CV3648"/>
    </row>
    <row r="3649" spans="10:100" x14ac:dyDescent="0.25">
      <c r="J3649"/>
      <c r="K3649"/>
      <c r="L3649"/>
      <c r="M3649"/>
      <c r="N3649"/>
      <c r="O3649"/>
      <c r="P3649"/>
      <c r="Q3649"/>
      <c r="R3649"/>
      <c r="S3649"/>
      <c r="T3649"/>
      <c r="U3649"/>
      <c r="V3649"/>
      <c r="W3649"/>
      <c r="X3649"/>
      <c r="Y3649"/>
      <c r="Z3649"/>
      <c r="AA3649"/>
      <c r="AB3649"/>
      <c r="AC3649"/>
      <c r="AD3649"/>
      <c r="AE3649"/>
      <c r="AF3649"/>
      <c r="AG3649"/>
      <c r="AH3649"/>
      <c r="AI3649"/>
      <c r="AJ3649"/>
      <c r="AK3649"/>
      <c r="AL3649"/>
      <c r="AM3649"/>
      <c r="AN3649"/>
      <c r="AO3649"/>
      <c r="AP3649"/>
      <c r="AQ3649"/>
      <c r="AR3649"/>
      <c r="AS3649"/>
      <c r="AT3649"/>
      <c r="AU3649"/>
      <c r="AV3649"/>
      <c r="AW3649"/>
      <c r="AX3649"/>
      <c r="AY3649"/>
      <c r="AZ3649"/>
      <c r="BA3649"/>
      <c r="BB3649"/>
      <c r="BC3649"/>
      <c r="BD3649"/>
      <c r="BE3649"/>
      <c r="BF3649"/>
      <c r="BG3649"/>
      <c r="BH3649"/>
      <c r="BI3649"/>
      <c r="BJ3649"/>
      <c r="BK3649"/>
      <c r="BL3649"/>
      <c r="BM3649"/>
      <c r="BN3649"/>
      <c r="BO3649"/>
      <c r="BP3649"/>
      <c r="BQ3649"/>
      <c r="BR3649"/>
      <c r="BS3649"/>
      <c r="BT3649"/>
      <c r="BU3649"/>
      <c r="BV3649"/>
      <c r="BW3649"/>
      <c r="BX3649"/>
      <c r="BY3649"/>
      <c r="BZ3649"/>
      <c r="CA3649"/>
      <c r="CB3649"/>
      <c r="CC3649"/>
      <c r="CD3649"/>
      <c r="CE3649"/>
      <c r="CF3649"/>
      <c r="CG3649"/>
      <c r="CH3649"/>
      <c r="CI3649"/>
      <c r="CJ3649"/>
      <c r="CK3649"/>
      <c r="CL3649"/>
      <c r="CM3649"/>
      <c r="CN3649"/>
      <c r="CO3649"/>
      <c r="CP3649"/>
      <c r="CQ3649"/>
      <c r="CR3649"/>
      <c r="CS3649"/>
      <c r="CT3649"/>
      <c r="CU3649"/>
      <c r="CV3649"/>
    </row>
    <row r="3650" spans="10:100" x14ac:dyDescent="0.25">
      <c r="J3650"/>
      <c r="K3650"/>
      <c r="L3650"/>
      <c r="M3650"/>
      <c r="N3650"/>
      <c r="O3650"/>
      <c r="P3650"/>
      <c r="Q3650"/>
      <c r="R3650"/>
      <c r="S3650"/>
      <c r="T3650"/>
      <c r="U3650"/>
      <c r="V3650"/>
      <c r="W3650"/>
      <c r="X3650"/>
      <c r="Y3650"/>
      <c r="Z3650"/>
      <c r="AA3650"/>
      <c r="AB3650"/>
      <c r="AC3650"/>
      <c r="AD3650"/>
      <c r="AE3650"/>
      <c r="AF3650"/>
      <c r="AG3650"/>
      <c r="AH3650"/>
      <c r="AI3650"/>
      <c r="AJ3650"/>
      <c r="AK3650"/>
      <c r="AL3650"/>
      <c r="AM3650"/>
      <c r="AN3650"/>
      <c r="AO3650"/>
      <c r="AP3650"/>
      <c r="AQ3650"/>
      <c r="AR3650"/>
      <c r="AS3650"/>
      <c r="AT3650"/>
      <c r="AU3650"/>
      <c r="AV3650"/>
      <c r="AW3650"/>
      <c r="AX3650"/>
      <c r="AY3650"/>
      <c r="AZ3650"/>
      <c r="BA3650"/>
      <c r="BB3650"/>
      <c r="BC3650"/>
      <c r="BD3650"/>
      <c r="BE3650"/>
      <c r="BF3650"/>
      <c r="BG3650"/>
      <c r="BH3650"/>
      <c r="BI3650"/>
      <c r="BJ3650"/>
      <c r="BK3650"/>
      <c r="BL3650"/>
      <c r="BM3650"/>
      <c r="BN3650"/>
      <c r="BO3650"/>
      <c r="BP3650"/>
      <c r="BQ3650"/>
      <c r="BR3650"/>
      <c r="BS3650"/>
      <c r="BT3650"/>
      <c r="BU3650"/>
      <c r="BV3650"/>
      <c r="BW3650"/>
      <c r="BX3650"/>
      <c r="BY3650"/>
      <c r="BZ3650"/>
      <c r="CA3650"/>
      <c r="CB3650"/>
      <c r="CC3650"/>
      <c r="CD3650"/>
      <c r="CE3650"/>
      <c r="CF3650"/>
      <c r="CG3650"/>
      <c r="CH3650"/>
      <c r="CI3650"/>
      <c r="CJ3650"/>
      <c r="CK3650"/>
      <c r="CL3650"/>
      <c r="CM3650"/>
      <c r="CN3650"/>
      <c r="CO3650"/>
      <c r="CP3650"/>
      <c r="CQ3650"/>
      <c r="CR3650"/>
      <c r="CS3650"/>
      <c r="CT3650"/>
      <c r="CU3650"/>
      <c r="CV3650"/>
    </row>
    <row r="3651" spans="10:100" x14ac:dyDescent="0.25">
      <c r="J3651"/>
      <c r="K3651"/>
      <c r="L3651"/>
      <c r="M3651"/>
      <c r="N3651"/>
      <c r="O3651"/>
      <c r="P3651"/>
      <c r="Q3651"/>
      <c r="R3651"/>
      <c r="S3651"/>
      <c r="T3651"/>
      <c r="U3651"/>
      <c r="V3651"/>
      <c r="W3651"/>
      <c r="X3651"/>
      <c r="Y3651"/>
      <c r="Z3651"/>
      <c r="AA3651"/>
      <c r="AB3651"/>
      <c r="AC3651"/>
      <c r="AD3651"/>
      <c r="AE3651"/>
      <c r="AF3651"/>
      <c r="AG3651"/>
      <c r="AH3651"/>
      <c r="AI3651"/>
      <c r="AJ3651"/>
      <c r="AK3651"/>
      <c r="AL3651"/>
      <c r="AM3651"/>
      <c r="AN3651"/>
      <c r="AO3651"/>
      <c r="AP3651"/>
      <c r="AQ3651"/>
      <c r="AR3651"/>
      <c r="AS3651"/>
      <c r="AT3651"/>
      <c r="AU3651"/>
      <c r="AV3651"/>
      <c r="AW3651"/>
      <c r="AX3651"/>
      <c r="AY3651"/>
      <c r="AZ3651"/>
      <c r="BA3651"/>
      <c r="BB3651"/>
      <c r="BC3651"/>
      <c r="BD3651"/>
      <c r="BE3651"/>
      <c r="BF3651"/>
      <c r="BG3651"/>
      <c r="BH3651"/>
      <c r="BI3651"/>
      <c r="BJ3651"/>
      <c r="BK3651"/>
      <c r="BL3651"/>
      <c r="BM3651"/>
      <c r="BN3651"/>
      <c r="BO3651"/>
      <c r="BP3651"/>
      <c r="BQ3651"/>
      <c r="BR3651"/>
      <c r="BS3651"/>
      <c r="BT3651"/>
      <c r="BU3651"/>
      <c r="BV3651"/>
      <c r="BW3651"/>
      <c r="BX3651"/>
      <c r="BY3651"/>
      <c r="BZ3651"/>
      <c r="CA3651"/>
      <c r="CB3651"/>
      <c r="CC3651"/>
      <c r="CD3651"/>
      <c r="CE3651"/>
      <c r="CF3651"/>
      <c r="CG3651"/>
      <c r="CH3651"/>
      <c r="CI3651"/>
      <c r="CJ3651"/>
      <c r="CK3651"/>
      <c r="CL3651"/>
      <c r="CM3651"/>
      <c r="CN3651"/>
      <c r="CO3651"/>
      <c r="CP3651"/>
      <c r="CQ3651"/>
      <c r="CR3651"/>
      <c r="CS3651"/>
      <c r="CT3651"/>
      <c r="CU3651"/>
      <c r="CV3651"/>
    </row>
    <row r="3652" spans="10:100" x14ac:dyDescent="0.25">
      <c r="J3652"/>
      <c r="K3652"/>
      <c r="L3652"/>
      <c r="M3652"/>
      <c r="N3652"/>
      <c r="O3652"/>
      <c r="P3652"/>
      <c r="Q3652"/>
      <c r="R3652"/>
      <c r="S3652"/>
      <c r="T3652"/>
      <c r="U3652"/>
      <c r="V3652"/>
      <c r="W3652"/>
      <c r="X3652"/>
      <c r="Y3652"/>
      <c r="Z3652"/>
      <c r="AA3652"/>
      <c r="AB3652"/>
      <c r="AC3652"/>
      <c r="AD3652"/>
      <c r="AE3652"/>
      <c r="AF3652"/>
      <c r="AG3652"/>
      <c r="AH3652"/>
      <c r="AI3652"/>
      <c r="AJ3652"/>
      <c r="AK3652"/>
      <c r="AL3652"/>
      <c r="AM3652"/>
      <c r="AN3652"/>
      <c r="AO3652"/>
      <c r="AP3652"/>
      <c r="AQ3652"/>
      <c r="AR3652"/>
      <c r="AS3652"/>
      <c r="AT3652"/>
      <c r="AU3652"/>
      <c r="AV3652"/>
      <c r="AW3652"/>
      <c r="AX3652"/>
      <c r="AY3652"/>
      <c r="AZ3652"/>
      <c r="BA3652"/>
      <c r="BB3652"/>
      <c r="BC3652"/>
      <c r="BD3652"/>
      <c r="BE3652"/>
      <c r="BF3652"/>
      <c r="BG3652"/>
      <c r="BH3652"/>
      <c r="BI3652"/>
      <c r="BJ3652"/>
      <c r="BK3652"/>
      <c r="BL3652"/>
      <c r="BM3652"/>
      <c r="BN3652"/>
      <c r="BO3652"/>
      <c r="BP3652"/>
      <c r="BQ3652"/>
      <c r="BR3652"/>
      <c r="BS3652"/>
      <c r="BT3652"/>
      <c r="BU3652"/>
      <c r="BV3652"/>
      <c r="BW3652"/>
      <c r="BX3652"/>
      <c r="BY3652"/>
      <c r="BZ3652"/>
      <c r="CA3652"/>
      <c r="CB3652"/>
      <c r="CC3652"/>
      <c r="CD3652"/>
      <c r="CE3652"/>
      <c r="CF3652"/>
      <c r="CG3652"/>
      <c r="CH3652"/>
      <c r="CI3652"/>
      <c r="CJ3652"/>
      <c r="CK3652"/>
      <c r="CL3652"/>
      <c r="CM3652"/>
      <c r="CN3652"/>
      <c r="CO3652"/>
      <c r="CP3652"/>
      <c r="CQ3652"/>
      <c r="CR3652"/>
      <c r="CS3652"/>
      <c r="CT3652"/>
      <c r="CU3652"/>
      <c r="CV3652"/>
    </row>
    <row r="3653" spans="10:100" x14ac:dyDescent="0.25">
      <c r="J3653"/>
      <c r="K3653"/>
      <c r="L3653"/>
      <c r="M3653"/>
      <c r="N3653"/>
      <c r="O3653"/>
      <c r="P3653"/>
      <c r="Q3653"/>
      <c r="R3653"/>
      <c r="S3653"/>
      <c r="T3653"/>
      <c r="U3653"/>
      <c r="V3653"/>
      <c r="W3653"/>
      <c r="X3653"/>
      <c r="Y3653"/>
      <c r="Z3653"/>
      <c r="AA3653"/>
      <c r="AB3653"/>
      <c r="AC3653"/>
      <c r="AD3653"/>
      <c r="AE3653"/>
      <c r="AF3653"/>
      <c r="AG3653"/>
      <c r="AH3653"/>
      <c r="AI3653"/>
      <c r="AJ3653"/>
      <c r="AK3653"/>
      <c r="AL3653"/>
      <c r="AM3653"/>
      <c r="AN3653"/>
      <c r="AO3653"/>
      <c r="AP3653"/>
      <c r="AQ3653"/>
      <c r="AR3653"/>
      <c r="AS3653"/>
      <c r="AT3653"/>
      <c r="AU3653"/>
      <c r="AV3653"/>
      <c r="AW3653"/>
      <c r="AX3653"/>
      <c r="AY3653"/>
      <c r="AZ3653"/>
      <c r="BA3653"/>
      <c r="BB3653"/>
      <c r="BC3653"/>
      <c r="BD3653"/>
      <c r="BE3653"/>
      <c r="BF3653"/>
      <c r="BG3653"/>
      <c r="BH3653"/>
      <c r="BI3653"/>
      <c r="BJ3653"/>
      <c r="BK3653"/>
      <c r="BL3653"/>
      <c r="BM3653"/>
      <c r="BN3653"/>
      <c r="BO3653"/>
      <c r="BP3653"/>
      <c r="BQ3653"/>
      <c r="BR3653"/>
      <c r="BS3653"/>
      <c r="BT3653"/>
      <c r="BU3653"/>
      <c r="BV3653"/>
      <c r="BW3653"/>
      <c r="BX3653"/>
      <c r="BY3653"/>
      <c r="BZ3653"/>
      <c r="CA3653"/>
      <c r="CB3653"/>
      <c r="CC3653"/>
      <c r="CD3653"/>
      <c r="CE3653"/>
      <c r="CF3653"/>
      <c r="CG3653"/>
      <c r="CH3653"/>
      <c r="CI3653"/>
      <c r="CJ3653"/>
      <c r="CK3653"/>
      <c r="CL3653"/>
      <c r="CM3653"/>
      <c r="CN3653"/>
      <c r="CO3653"/>
      <c r="CP3653"/>
      <c r="CQ3653"/>
      <c r="CR3653"/>
      <c r="CS3653"/>
      <c r="CT3653"/>
      <c r="CU3653"/>
      <c r="CV3653"/>
    </row>
    <row r="3654" spans="10:100" x14ac:dyDescent="0.25">
      <c r="J3654"/>
      <c r="K3654"/>
      <c r="L3654"/>
      <c r="M3654"/>
      <c r="N3654"/>
      <c r="O3654"/>
      <c r="P3654"/>
      <c r="Q3654"/>
      <c r="R3654"/>
      <c r="S3654"/>
      <c r="T3654"/>
      <c r="U3654"/>
      <c r="V3654"/>
      <c r="W3654"/>
      <c r="X3654"/>
      <c r="Y3654"/>
      <c r="Z3654"/>
      <c r="AA3654"/>
      <c r="AB3654"/>
      <c r="AC3654"/>
      <c r="AD3654"/>
      <c r="AE3654"/>
      <c r="AF3654"/>
      <c r="AG3654"/>
      <c r="AH3654"/>
      <c r="AI3654"/>
      <c r="AJ3654"/>
      <c r="AK3654"/>
      <c r="AL3654"/>
      <c r="AM3654"/>
      <c r="AN3654"/>
      <c r="AO3654"/>
      <c r="AP3654"/>
      <c r="AQ3654"/>
      <c r="AR3654"/>
      <c r="AS3654"/>
      <c r="AT3654"/>
      <c r="AU3654"/>
      <c r="AV3654"/>
      <c r="AW3654"/>
      <c r="AX3654"/>
      <c r="AY3654"/>
      <c r="AZ3654"/>
      <c r="BA3654"/>
      <c r="BB3654"/>
      <c r="BC3654"/>
      <c r="BD3654"/>
      <c r="BE3654"/>
      <c r="BF3654"/>
      <c r="BG3654"/>
      <c r="BH3654"/>
      <c r="BI3654"/>
      <c r="BJ3654"/>
      <c r="BK3654"/>
      <c r="BL3654"/>
      <c r="BM3654"/>
      <c r="BN3654"/>
      <c r="BO3654"/>
      <c r="BP3654"/>
      <c r="BQ3654"/>
      <c r="BR3654"/>
      <c r="BS3654"/>
      <c r="BT3654"/>
      <c r="BU3654"/>
      <c r="BV3654"/>
      <c r="BW3654"/>
      <c r="BX3654"/>
      <c r="BY3654"/>
      <c r="BZ3654"/>
      <c r="CA3654"/>
      <c r="CB3654"/>
      <c r="CC3654"/>
      <c r="CD3654"/>
      <c r="CE3654"/>
      <c r="CF3654"/>
      <c r="CG3654"/>
      <c r="CH3654"/>
      <c r="CI3654"/>
      <c r="CJ3654"/>
      <c r="CK3654"/>
      <c r="CL3654"/>
      <c r="CM3654"/>
      <c r="CN3654"/>
      <c r="CO3654"/>
      <c r="CP3654"/>
      <c r="CQ3654"/>
      <c r="CR3654"/>
      <c r="CS3654"/>
      <c r="CT3654"/>
      <c r="CU3654"/>
      <c r="CV3654"/>
    </row>
    <row r="3655" spans="10:100" x14ac:dyDescent="0.25">
      <c r="J3655"/>
      <c r="K3655"/>
      <c r="L3655"/>
      <c r="M3655"/>
      <c r="N3655"/>
      <c r="O3655"/>
      <c r="P3655"/>
      <c r="Q3655"/>
      <c r="R3655"/>
      <c r="S3655"/>
      <c r="T3655"/>
      <c r="U3655"/>
      <c r="V3655"/>
      <c r="W3655"/>
      <c r="X3655"/>
      <c r="Y3655"/>
      <c r="Z3655"/>
      <c r="AA3655"/>
      <c r="AB3655"/>
      <c r="AC3655"/>
      <c r="AD3655"/>
      <c r="AE3655"/>
      <c r="AF3655"/>
      <c r="AG3655"/>
      <c r="AH3655"/>
      <c r="AI3655"/>
      <c r="AJ3655"/>
      <c r="AK3655"/>
      <c r="AL3655"/>
      <c r="AM3655"/>
      <c r="AN3655"/>
      <c r="AO3655"/>
      <c r="AP3655"/>
      <c r="AQ3655"/>
      <c r="AR3655"/>
      <c r="AS3655"/>
      <c r="AT3655"/>
      <c r="AU3655"/>
      <c r="AV3655"/>
      <c r="AW3655"/>
      <c r="AX3655"/>
      <c r="AY3655"/>
      <c r="AZ3655"/>
      <c r="BA3655"/>
      <c r="BB3655"/>
      <c r="BC3655"/>
      <c r="BD3655"/>
      <c r="BE3655"/>
      <c r="BF3655"/>
      <c r="BG3655"/>
      <c r="BH3655"/>
      <c r="BI3655"/>
      <c r="BJ3655"/>
      <c r="BK3655"/>
      <c r="BL3655"/>
      <c r="BM3655"/>
      <c r="BN3655"/>
      <c r="BO3655"/>
      <c r="BP3655"/>
      <c r="BQ3655"/>
      <c r="BR3655"/>
      <c r="BS3655"/>
      <c r="BT3655"/>
      <c r="BU3655"/>
      <c r="BV3655"/>
      <c r="BW3655"/>
      <c r="BX3655"/>
      <c r="BY3655"/>
      <c r="BZ3655"/>
      <c r="CA3655"/>
      <c r="CB3655"/>
      <c r="CC3655"/>
      <c r="CD3655"/>
      <c r="CE3655"/>
      <c r="CF3655"/>
      <c r="CG3655"/>
      <c r="CH3655"/>
      <c r="CI3655"/>
      <c r="CJ3655"/>
      <c r="CK3655"/>
      <c r="CL3655"/>
      <c r="CM3655"/>
      <c r="CN3655"/>
      <c r="CO3655"/>
      <c r="CP3655"/>
      <c r="CQ3655"/>
      <c r="CR3655"/>
      <c r="CS3655"/>
      <c r="CT3655"/>
      <c r="CU3655"/>
      <c r="CV3655"/>
    </row>
    <row r="3656" spans="10:100" x14ac:dyDescent="0.25">
      <c r="J3656"/>
      <c r="K3656"/>
      <c r="L3656"/>
      <c r="M3656"/>
      <c r="N3656"/>
      <c r="O3656"/>
      <c r="P3656"/>
      <c r="Q3656"/>
      <c r="R3656"/>
      <c r="S3656"/>
      <c r="T3656"/>
      <c r="U3656"/>
      <c r="V3656"/>
      <c r="W3656"/>
      <c r="X3656"/>
      <c r="Y3656"/>
      <c r="Z3656"/>
      <c r="AA3656"/>
      <c r="AB3656"/>
      <c r="AC3656"/>
      <c r="AD3656"/>
      <c r="AE3656"/>
      <c r="AF3656"/>
      <c r="AG3656"/>
      <c r="AH3656"/>
      <c r="AI3656"/>
      <c r="AJ3656"/>
      <c r="AK3656"/>
      <c r="AL3656"/>
      <c r="AM3656"/>
      <c r="AN3656"/>
      <c r="AO3656"/>
      <c r="AP3656"/>
      <c r="AQ3656"/>
      <c r="AR3656"/>
      <c r="AS3656"/>
      <c r="AT3656"/>
      <c r="AU3656"/>
      <c r="AV3656"/>
      <c r="AW3656"/>
      <c r="AX3656"/>
      <c r="AY3656"/>
      <c r="AZ3656"/>
      <c r="BA3656"/>
      <c r="BB3656"/>
      <c r="BC3656"/>
      <c r="BD3656"/>
      <c r="BE3656"/>
      <c r="BF3656"/>
      <c r="BG3656"/>
      <c r="BH3656"/>
      <c r="BI3656"/>
      <c r="BJ3656"/>
      <c r="BK3656"/>
      <c r="BL3656"/>
      <c r="BM3656"/>
      <c r="BN3656"/>
      <c r="BO3656"/>
      <c r="BP3656"/>
      <c r="BQ3656"/>
      <c r="BR3656"/>
      <c r="BS3656"/>
      <c r="BT3656"/>
      <c r="BU3656"/>
      <c r="BV3656"/>
      <c r="BW3656"/>
      <c r="BX3656"/>
      <c r="BY3656"/>
      <c r="BZ3656"/>
      <c r="CA3656"/>
      <c r="CB3656"/>
      <c r="CC3656"/>
      <c r="CD3656"/>
      <c r="CE3656"/>
      <c r="CF3656"/>
      <c r="CG3656"/>
      <c r="CH3656"/>
      <c r="CI3656"/>
      <c r="CJ3656"/>
      <c r="CK3656"/>
      <c r="CL3656"/>
      <c r="CM3656"/>
      <c r="CN3656"/>
      <c r="CO3656"/>
      <c r="CP3656"/>
      <c r="CQ3656"/>
      <c r="CR3656"/>
      <c r="CS3656"/>
      <c r="CT3656"/>
      <c r="CU3656"/>
      <c r="CV3656"/>
    </row>
    <row r="3657" spans="10:100" x14ac:dyDescent="0.25">
      <c r="J3657"/>
      <c r="K3657"/>
      <c r="L3657"/>
      <c r="M3657"/>
      <c r="N3657"/>
      <c r="O3657"/>
      <c r="P3657"/>
      <c r="Q3657"/>
      <c r="R3657"/>
      <c r="S3657"/>
      <c r="T3657"/>
      <c r="U3657"/>
      <c r="V3657"/>
      <c r="W3657"/>
      <c r="X3657"/>
      <c r="Y3657"/>
      <c r="Z3657"/>
      <c r="AA3657"/>
      <c r="AB3657"/>
      <c r="AC3657"/>
      <c r="AD3657"/>
      <c r="AE3657"/>
      <c r="AF3657"/>
      <c r="AG3657"/>
      <c r="AH3657"/>
      <c r="AI3657"/>
      <c r="AJ3657"/>
      <c r="AK3657"/>
      <c r="AL3657"/>
      <c r="AM3657"/>
      <c r="AN3657"/>
      <c r="AO3657"/>
      <c r="AP3657"/>
      <c r="AQ3657"/>
      <c r="AR3657"/>
      <c r="AS3657"/>
      <c r="AT3657"/>
      <c r="AU3657"/>
      <c r="AV3657"/>
      <c r="AW3657"/>
      <c r="AX3657"/>
      <c r="AY3657"/>
      <c r="AZ3657"/>
      <c r="BA3657"/>
      <c r="BB3657"/>
      <c r="BC3657"/>
      <c r="BD3657"/>
      <c r="BE3657"/>
      <c r="BF3657"/>
      <c r="BG3657"/>
      <c r="BH3657"/>
      <c r="BI3657"/>
      <c r="BJ3657"/>
      <c r="BK3657"/>
      <c r="BL3657"/>
      <c r="BM3657"/>
      <c r="BN3657"/>
      <c r="BO3657"/>
      <c r="BP3657"/>
      <c r="BQ3657"/>
      <c r="BR3657"/>
      <c r="BS3657"/>
      <c r="BT3657"/>
      <c r="BU3657"/>
      <c r="BV3657"/>
      <c r="BW3657"/>
      <c r="BX3657"/>
      <c r="BY3657"/>
      <c r="BZ3657"/>
      <c r="CA3657"/>
      <c r="CB3657"/>
      <c r="CC3657"/>
      <c r="CD3657"/>
      <c r="CE3657"/>
      <c r="CF3657"/>
      <c r="CG3657"/>
      <c r="CH3657"/>
      <c r="CI3657"/>
      <c r="CJ3657"/>
      <c r="CK3657"/>
      <c r="CL3657"/>
      <c r="CM3657"/>
      <c r="CN3657"/>
      <c r="CO3657"/>
      <c r="CP3657"/>
      <c r="CQ3657"/>
      <c r="CR3657"/>
      <c r="CS3657"/>
      <c r="CT3657"/>
      <c r="CU3657"/>
      <c r="CV3657"/>
    </row>
    <row r="3658" spans="10:100" x14ac:dyDescent="0.25">
      <c r="J3658"/>
      <c r="K3658"/>
      <c r="L3658"/>
      <c r="M3658"/>
      <c r="N3658"/>
      <c r="O3658"/>
      <c r="P3658"/>
      <c r="Q3658"/>
      <c r="R3658"/>
      <c r="S3658"/>
      <c r="T3658"/>
      <c r="U3658"/>
      <c r="V3658"/>
      <c r="W3658"/>
      <c r="X3658"/>
      <c r="Y3658"/>
      <c r="Z3658"/>
      <c r="AA3658"/>
      <c r="AB3658"/>
      <c r="AC3658"/>
      <c r="AD3658"/>
      <c r="AE3658"/>
      <c r="AF3658"/>
      <c r="AG3658"/>
      <c r="AH3658"/>
      <c r="AI3658"/>
      <c r="AJ3658"/>
      <c r="AK3658"/>
      <c r="AL3658"/>
      <c r="AM3658"/>
      <c r="AN3658"/>
      <c r="AO3658"/>
      <c r="AP3658"/>
      <c r="AQ3658"/>
      <c r="AR3658"/>
      <c r="AS3658"/>
      <c r="AT3658"/>
      <c r="AU3658"/>
      <c r="AV3658"/>
      <c r="AW3658"/>
      <c r="AX3658"/>
      <c r="AY3658"/>
      <c r="AZ3658"/>
      <c r="BA3658"/>
      <c r="BB3658"/>
      <c r="BC3658"/>
      <c r="BD3658"/>
      <c r="BE3658"/>
      <c r="BF3658"/>
      <c r="BG3658"/>
      <c r="BH3658"/>
      <c r="BI3658"/>
      <c r="BJ3658"/>
      <c r="BK3658"/>
      <c r="BL3658"/>
      <c r="BM3658"/>
      <c r="BN3658"/>
      <c r="BO3658"/>
      <c r="BP3658"/>
      <c r="BQ3658"/>
      <c r="BR3658"/>
      <c r="BS3658"/>
      <c r="BT3658"/>
      <c r="BU3658"/>
      <c r="BV3658"/>
      <c r="BW3658"/>
      <c r="BX3658"/>
      <c r="BY3658"/>
      <c r="BZ3658"/>
      <c r="CA3658"/>
      <c r="CB3658"/>
      <c r="CC3658"/>
      <c r="CD3658"/>
      <c r="CE3658"/>
      <c r="CF3658"/>
      <c r="CG3658"/>
      <c r="CH3658"/>
      <c r="CI3658"/>
      <c r="CJ3658"/>
      <c r="CK3658"/>
      <c r="CL3658"/>
      <c r="CM3658"/>
      <c r="CN3658"/>
      <c r="CO3658"/>
      <c r="CP3658"/>
      <c r="CQ3658"/>
      <c r="CR3658"/>
      <c r="CS3658"/>
      <c r="CT3658"/>
      <c r="CU3658"/>
      <c r="CV3658"/>
    </row>
    <row r="3659" spans="10:100" x14ac:dyDescent="0.25">
      <c r="J3659"/>
      <c r="K3659"/>
      <c r="L3659"/>
      <c r="M3659"/>
      <c r="N3659"/>
      <c r="O3659"/>
      <c r="P3659"/>
      <c r="Q3659"/>
      <c r="R3659"/>
      <c r="S3659"/>
      <c r="T3659"/>
      <c r="U3659"/>
      <c r="V3659"/>
      <c r="W3659"/>
      <c r="X3659"/>
      <c r="Y3659"/>
      <c r="Z3659"/>
      <c r="AA3659"/>
      <c r="AB3659"/>
      <c r="AC3659"/>
      <c r="AD3659"/>
      <c r="AE3659"/>
      <c r="AF3659"/>
      <c r="AG3659"/>
      <c r="AH3659"/>
      <c r="AI3659"/>
      <c r="AJ3659"/>
      <c r="AK3659"/>
      <c r="AL3659"/>
      <c r="AM3659"/>
      <c r="AN3659"/>
      <c r="AO3659"/>
      <c r="AP3659"/>
      <c r="AQ3659"/>
      <c r="AR3659"/>
      <c r="AS3659"/>
      <c r="AT3659"/>
      <c r="AU3659"/>
      <c r="AV3659"/>
      <c r="AW3659"/>
      <c r="AX3659"/>
      <c r="AY3659"/>
      <c r="AZ3659"/>
      <c r="BA3659"/>
      <c r="BB3659"/>
      <c r="BC3659"/>
      <c r="BD3659"/>
      <c r="BE3659"/>
      <c r="BF3659"/>
      <c r="BG3659"/>
      <c r="BH3659"/>
      <c r="BI3659"/>
      <c r="BJ3659"/>
      <c r="BK3659"/>
      <c r="BL3659"/>
      <c r="BM3659"/>
      <c r="BN3659"/>
      <c r="BO3659"/>
      <c r="BP3659"/>
      <c r="BQ3659"/>
      <c r="BR3659"/>
      <c r="BS3659"/>
      <c r="BT3659"/>
      <c r="BU3659"/>
      <c r="BV3659"/>
      <c r="BW3659"/>
      <c r="BX3659"/>
      <c r="BY3659"/>
      <c r="BZ3659"/>
      <c r="CA3659"/>
      <c r="CB3659"/>
      <c r="CC3659"/>
      <c r="CD3659"/>
      <c r="CE3659"/>
      <c r="CF3659"/>
      <c r="CG3659"/>
      <c r="CH3659"/>
      <c r="CI3659"/>
      <c r="CJ3659"/>
      <c r="CK3659"/>
      <c r="CL3659"/>
      <c r="CM3659"/>
      <c r="CN3659"/>
      <c r="CO3659"/>
      <c r="CP3659"/>
      <c r="CQ3659"/>
      <c r="CR3659"/>
      <c r="CS3659"/>
      <c r="CT3659"/>
      <c r="CU3659"/>
      <c r="CV3659"/>
    </row>
    <row r="3660" spans="10:100" x14ac:dyDescent="0.25">
      <c r="J3660"/>
      <c r="K3660"/>
      <c r="L3660"/>
      <c r="M3660"/>
      <c r="N3660"/>
      <c r="O3660"/>
      <c r="P3660"/>
      <c r="Q3660"/>
      <c r="R3660"/>
      <c r="S3660"/>
      <c r="T3660"/>
      <c r="U3660"/>
      <c r="V3660"/>
      <c r="W3660"/>
      <c r="X3660"/>
      <c r="Y3660"/>
      <c r="Z3660"/>
      <c r="AA3660"/>
      <c r="AB3660"/>
      <c r="AC3660"/>
      <c r="AD3660"/>
      <c r="AE3660"/>
      <c r="AF3660"/>
      <c r="AG3660"/>
      <c r="AH3660"/>
      <c r="AI3660"/>
      <c r="AJ3660"/>
      <c r="AK3660"/>
      <c r="AL3660"/>
      <c r="AM3660"/>
      <c r="AN3660"/>
      <c r="AO3660"/>
      <c r="AP3660"/>
      <c r="AQ3660"/>
      <c r="AR3660"/>
      <c r="AS3660"/>
      <c r="AT3660"/>
      <c r="AU3660"/>
      <c r="AV3660"/>
      <c r="AW3660"/>
      <c r="AX3660"/>
      <c r="AY3660"/>
      <c r="AZ3660"/>
      <c r="BA3660"/>
      <c r="BB3660"/>
      <c r="BC3660"/>
      <c r="BD3660"/>
      <c r="BE3660"/>
      <c r="BF3660"/>
      <c r="BG3660"/>
      <c r="BH3660"/>
      <c r="BI3660"/>
      <c r="BJ3660"/>
      <c r="BK3660"/>
      <c r="BL3660"/>
      <c r="BM3660"/>
      <c r="BN3660"/>
      <c r="BO3660"/>
      <c r="BP3660"/>
      <c r="BQ3660"/>
      <c r="BR3660"/>
      <c r="BS3660"/>
      <c r="BT3660"/>
      <c r="BU3660"/>
      <c r="BV3660"/>
      <c r="BW3660"/>
      <c r="BX3660"/>
      <c r="BY3660"/>
      <c r="BZ3660"/>
      <c r="CA3660"/>
      <c r="CB3660"/>
      <c r="CC3660"/>
      <c r="CD3660"/>
      <c r="CE3660"/>
      <c r="CF3660"/>
      <c r="CG3660"/>
      <c r="CH3660"/>
      <c r="CI3660"/>
      <c r="CJ3660"/>
      <c r="CK3660"/>
      <c r="CL3660"/>
      <c r="CM3660"/>
      <c r="CN3660"/>
      <c r="CO3660"/>
      <c r="CP3660"/>
      <c r="CQ3660"/>
      <c r="CR3660"/>
      <c r="CS3660"/>
      <c r="CT3660"/>
      <c r="CU3660"/>
      <c r="CV3660"/>
    </row>
    <row r="3661" spans="10:100" x14ac:dyDescent="0.25">
      <c r="J3661"/>
      <c r="K3661"/>
      <c r="L3661"/>
      <c r="M3661"/>
      <c r="N3661"/>
      <c r="O3661"/>
      <c r="P3661"/>
      <c r="Q3661"/>
      <c r="R3661"/>
      <c r="S3661"/>
      <c r="T3661"/>
      <c r="U3661"/>
      <c r="V3661"/>
      <c r="W3661"/>
      <c r="X3661"/>
      <c r="Y3661"/>
      <c r="Z3661"/>
      <c r="AA3661"/>
      <c r="AB3661"/>
      <c r="AC3661"/>
      <c r="AD3661"/>
      <c r="AE3661"/>
      <c r="AF3661"/>
      <c r="AG3661"/>
      <c r="AH3661"/>
      <c r="AI3661"/>
      <c r="AJ3661"/>
      <c r="AK3661"/>
      <c r="AL3661"/>
      <c r="AM3661"/>
      <c r="AN3661"/>
      <c r="AO3661"/>
      <c r="AP3661"/>
      <c r="AQ3661"/>
      <c r="AR3661"/>
      <c r="AS3661"/>
      <c r="AT3661"/>
      <c r="AU3661"/>
      <c r="AV3661"/>
      <c r="AW3661"/>
      <c r="AX3661"/>
      <c r="AY3661"/>
      <c r="AZ3661"/>
      <c r="BA3661"/>
      <c r="BB3661"/>
      <c r="BC3661"/>
      <c r="BD3661"/>
      <c r="BE3661"/>
      <c r="BF3661"/>
      <c r="BG3661"/>
      <c r="BH3661"/>
      <c r="BI3661"/>
      <c r="BJ3661"/>
      <c r="BK3661"/>
      <c r="BL3661"/>
      <c r="BM3661"/>
      <c r="BN3661"/>
      <c r="BO3661"/>
      <c r="BP3661"/>
      <c r="BQ3661"/>
      <c r="BR3661"/>
      <c r="BS3661"/>
      <c r="BT3661"/>
      <c r="BU3661"/>
      <c r="BV3661"/>
      <c r="BW3661"/>
      <c r="BX3661"/>
      <c r="BY3661"/>
      <c r="BZ3661"/>
      <c r="CA3661"/>
      <c r="CB3661"/>
      <c r="CC3661"/>
      <c r="CD3661"/>
      <c r="CE3661"/>
      <c r="CF3661"/>
      <c r="CG3661"/>
      <c r="CH3661"/>
      <c r="CI3661"/>
      <c r="CJ3661"/>
      <c r="CK3661"/>
      <c r="CL3661"/>
      <c r="CM3661"/>
      <c r="CN3661"/>
      <c r="CO3661"/>
      <c r="CP3661"/>
      <c r="CQ3661"/>
      <c r="CR3661"/>
      <c r="CS3661"/>
      <c r="CT3661"/>
      <c r="CU3661"/>
      <c r="CV3661"/>
    </row>
    <row r="3662" spans="10:100" x14ac:dyDescent="0.25">
      <c r="J3662"/>
      <c r="K3662"/>
      <c r="L3662"/>
      <c r="M3662"/>
      <c r="N3662"/>
      <c r="O3662"/>
      <c r="P3662"/>
      <c r="Q3662"/>
      <c r="R3662"/>
      <c r="S3662"/>
      <c r="T3662"/>
      <c r="U3662"/>
      <c r="V3662"/>
      <c r="W3662"/>
      <c r="X3662"/>
      <c r="Y3662"/>
      <c r="Z3662"/>
      <c r="AA3662"/>
      <c r="AB3662"/>
      <c r="AC3662"/>
      <c r="AD3662"/>
      <c r="AE3662"/>
      <c r="AF3662"/>
      <c r="AG3662"/>
      <c r="AH3662"/>
      <c r="AI3662"/>
      <c r="AJ3662"/>
      <c r="AK3662"/>
      <c r="AL3662"/>
      <c r="AM3662"/>
      <c r="AN3662"/>
      <c r="AO3662"/>
      <c r="AP3662"/>
      <c r="AQ3662"/>
      <c r="AR3662"/>
      <c r="AS3662"/>
      <c r="AT3662"/>
      <c r="AU3662"/>
      <c r="AV3662"/>
      <c r="AW3662"/>
      <c r="AX3662"/>
      <c r="AY3662"/>
      <c r="AZ3662"/>
      <c r="BA3662"/>
      <c r="BB3662"/>
      <c r="BC3662"/>
      <c r="BD3662"/>
      <c r="BE3662"/>
      <c r="BF3662"/>
      <c r="BG3662"/>
      <c r="BH3662"/>
      <c r="BI3662"/>
      <c r="BJ3662"/>
      <c r="BK3662"/>
      <c r="BL3662"/>
      <c r="BM3662"/>
      <c r="BN3662"/>
      <c r="BO3662"/>
      <c r="BP3662"/>
      <c r="BQ3662"/>
      <c r="BR3662"/>
      <c r="BS3662"/>
      <c r="BT3662"/>
      <c r="BU3662"/>
      <c r="BV3662"/>
      <c r="BW3662"/>
      <c r="BX3662"/>
      <c r="BY3662"/>
      <c r="BZ3662"/>
      <c r="CA3662"/>
      <c r="CB3662"/>
      <c r="CC3662"/>
      <c r="CD3662"/>
      <c r="CE3662"/>
      <c r="CF3662"/>
      <c r="CG3662"/>
      <c r="CH3662"/>
      <c r="CI3662"/>
      <c r="CJ3662"/>
      <c r="CK3662"/>
      <c r="CL3662"/>
      <c r="CM3662"/>
      <c r="CN3662"/>
      <c r="CO3662"/>
      <c r="CP3662"/>
      <c r="CQ3662"/>
      <c r="CR3662"/>
      <c r="CS3662"/>
      <c r="CT3662"/>
      <c r="CU3662"/>
      <c r="CV3662"/>
    </row>
    <row r="3663" spans="10:100" x14ac:dyDescent="0.25">
      <c r="J3663"/>
      <c r="K3663"/>
      <c r="L3663"/>
      <c r="M3663"/>
      <c r="N3663"/>
      <c r="O3663"/>
      <c r="P3663"/>
      <c r="Q3663"/>
      <c r="R3663"/>
      <c r="S3663"/>
      <c r="T3663"/>
      <c r="U3663"/>
      <c r="V3663"/>
      <c r="W3663"/>
      <c r="X3663"/>
      <c r="Y3663"/>
      <c r="Z3663"/>
      <c r="AA3663"/>
      <c r="AB3663"/>
      <c r="AC3663"/>
      <c r="AD3663"/>
      <c r="AE3663"/>
      <c r="AF3663"/>
      <c r="AG3663"/>
      <c r="AH3663"/>
      <c r="AI3663"/>
      <c r="AJ3663"/>
      <c r="AK3663"/>
      <c r="AL3663"/>
      <c r="AM3663"/>
      <c r="AN3663"/>
      <c r="AO3663"/>
      <c r="AP3663"/>
      <c r="AQ3663"/>
      <c r="AR3663"/>
      <c r="AS3663"/>
      <c r="AT3663"/>
      <c r="AU3663"/>
      <c r="AV3663"/>
      <c r="AW3663"/>
      <c r="AX3663"/>
      <c r="AY3663"/>
      <c r="AZ3663"/>
      <c r="BA3663"/>
      <c r="BB3663"/>
      <c r="BC3663"/>
      <c r="BD3663"/>
      <c r="BE3663"/>
      <c r="BF3663"/>
      <c r="BG3663"/>
      <c r="BH3663"/>
      <c r="BI3663"/>
      <c r="BJ3663"/>
      <c r="BK3663"/>
      <c r="BL3663"/>
      <c r="BM3663"/>
      <c r="BN3663"/>
      <c r="BO3663"/>
      <c r="BP3663"/>
      <c r="BQ3663"/>
      <c r="BR3663"/>
      <c r="BS3663"/>
      <c r="BT3663"/>
      <c r="BU3663"/>
      <c r="BV3663"/>
      <c r="BW3663"/>
      <c r="BX3663"/>
      <c r="BY3663"/>
      <c r="BZ3663"/>
      <c r="CA3663"/>
      <c r="CB3663"/>
      <c r="CC3663"/>
      <c r="CD3663"/>
      <c r="CE3663"/>
      <c r="CF3663"/>
      <c r="CG3663"/>
      <c r="CH3663"/>
      <c r="CI3663"/>
      <c r="CJ3663"/>
      <c r="CK3663"/>
      <c r="CL3663"/>
      <c r="CM3663"/>
      <c r="CN3663"/>
      <c r="CO3663"/>
      <c r="CP3663"/>
      <c r="CQ3663"/>
      <c r="CR3663"/>
      <c r="CS3663"/>
      <c r="CT3663"/>
      <c r="CU3663"/>
      <c r="CV3663"/>
    </row>
    <row r="3664" spans="10:100" x14ac:dyDescent="0.25">
      <c r="J3664"/>
      <c r="K3664"/>
      <c r="L3664"/>
      <c r="M3664"/>
      <c r="N3664"/>
      <c r="O3664"/>
      <c r="P3664"/>
      <c r="Q3664"/>
      <c r="R3664"/>
      <c r="S3664"/>
      <c r="T3664"/>
      <c r="U3664"/>
      <c r="V3664"/>
      <c r="W3664"/>
      <c r="X3664"/>
      <c r="Y3664"/>
      <c r="Z3664"/>
      <c r="AA3664"/>
      <c r="AB3664"/>
      <c r="AC3664"/>
      <c r="AD3664"/>
      <c r="AE3664"/>
      <c r="AF3664"/>
      <c r="AG3664"/>
      <c r="AH3664"/>
      <c r="AI3664"/>
      <c r="AJ3664"/>
      <c r="AK3664"/>
      <c r="AL3664"/>
      <c r="AM3664"/>
      <c r="AN3664"/>
      <c r="AO3664"/>
      <c r="AP3664"/>
      <c r="AQ3664"/>
      <c r="AR3664"/>
      <c r="AS3664"/>
      <c r="AT3664"/>
      <c r="AU3664"/>
      <c r="AV3664"/>
      <c r="AW3664"/>
      <c r="AX3664"/>
      <c r="AY3664"/>
      <c r="AZ3664"/>
      <c r="BA3664"/>
      <c r="BB3664"/>
      <c r="BC3664"/>
      <c r="BD3664"/>
      <c r="BE3664"/>
      <c r="BF3664"/>
      <c r="BG3664"/>
      <c r="BH3664"/>
      <c r="BI3664"/>
      <c r="BJ3664"/>
      <c r="BK3664"/>
      <c r="BL3664"/>
      <c r="BM3664"/>
      <c r="BN3664"/>
      <c r="BO3664"/>
      <c r="BP3664"/>
      <c r="BQ3664"/>
      <c r="BR3664"/>
      <c r="BS3664"/>
      <c r="BT3664"/>
      <c r="BU3664"/>
      <c r="BV3664"/>
      <c r="BW3664"/>
      <c r="BX3664"/>
      <c r="BY3664"/>
      <c r="BZ3664"/>
      <c r="CA3664"/>
      <c r="CB3664"/>
      <c r="CC3664"/>
      <c r="CD3664"/>
      <c r="CE3664"/>
      <c r="CF3664"/>
      <c r="CG3664"/>
      <c r="CH3664"/>
      <c r="CI3664"/>
      <c r="CJ3664"/>
      <c r="CK3664"/>
      <c r="CL3664"/>
      <c r="CM3664"/>
      <c r="CN3664"/>
      <c r="CO3664"/>
      <c r="CP3664"/>
      <c r="CQ3664"/>
      <c r="CR3664"/>
      <c r="CS3664"/>
      <c r="CT3664"/>
      <c r="CU3664"/>
      <c r="CV3664"/>
    </row>
    <row r="3665" spans="10:100" x14ac:dyDescent="0.25">
      <c r="J3665"/>
      <c r="K3665"/>
      <c r="L3665"/>
      <c r="M3665"/>
      <c r="N3665"/>
      <c r="O3665"/>
      <c r="P3665"/>
      <c r="Q3665"/>
      <c r="R3665"/>
      <c r="S3665"/>
      <c r="T3665"/>
      <c r="U3665"/>
      <c r="V3665"/>
      <c r="W3665"/>
      <c r="X3665"/>
      <c r="Y3665"/>
      <c r="Z3665"/>
      <c r="AA3665"/>
      <c r="AB3665"/>
      <c r="AC3665"/>
      <c r="AD3665"/>
      <c r="AE3665"/>
      <c r="AF3665"/>
      <c r="AG3665"/>
      <c r="AH3665"/>
      <c r="AI3665"/>
      <c r="AJ3665"/>
      <c r="AK3665"/>
      <c r="AL3665"/>
      <c r="AM3665"/>
      <c r="AN3665"/>
      <c r="AO3665"/>
      <c r="AP3665"/>
      <c r="AQ3665"/>
      <c r="AR3665"/>
      <c r="AS3665"/>
      <c r="AT3665"/>
      <c r="AU3665"/>
      <c r="AV3665"/>
      <c r="AW3665"/>
      <c r="AX3665"/>
      <c r="AY3665"/>
      <c r="AZ3665"/>
      <c r="BA3665"/>
      <c r="BB3665"/>
      <c r="BC3665"/>
      <c r="BD3665"/>
      <c r="BE3665"/>
      <c r="BF3665"/>
      <c r="BG3665"/>
      <c r="BH3665"/>
      <c r="BI3665"/>
      <c r="BJ3665"/>
      <c r="BK3665"/>
      <c r="BL3665"/>
      <c r="BM3665"/>
      <c r="BN3665"/>
      <c r="BO3665"/>
      <c r="BP3665"/>
      <c r="BQ3665"/>
      <c r="BR3665"/>
      <c r="BS3665"/>
      <c r="BT3665"/>
      <c r="BU3665"/>
      <c r="BV3665"/>
      <c r="BW3665"/>
      <c r="BX3665"/>
      <c r="BY3665"/>
      <c r="BZ3665"/>
      <c r="CA3665"/>
      <c r="CB3665"/>
      <c r="CC3665"/>
      <c r="CD3665"/>
      <c r="CE3665"/>
      <c r="CF3665"/>
      <c r="CG3665"/>
      <c r="CH3665"/>
      <c r="CI3665"/>
      <c r="CJ3665"/>
      <c r="CK3665"/>
      <c r="CL3665"/>
      <c r="CM3665"/>
      <c r="CN3665"/>
      <c r="CO3665"/>
      <c r="CP3665"/>
      <c r="CQ3665"/>
      <c r="CR3665"/>
      <c r="CS3665"/>
      <c r="CT3665"/>
      <c r="CU3665"/>
      <c r="CV3665"/>
    </row>
    <row r="3666" spans="10:100" x14ac:dyDescent="0.25">
      <c r="J3666"/>
      <c r="K3666"/>
      <c r="L3666"/>
      <c r="M3666"/>
      <c r="N3666"/>
      <c r="O3666"/>
      <c r="P3666"/>
      <c r="Q3666"/>
      <c r="R3666"/>
      <c r="S3666"/>
      <c r="T3666"/>
      <c r="U3666"/>
      <c r="V3666"/>
      <c r="W3666"/>
      <c r="X3666"/>
      <c r="Y3666"/>
      <c r="Z3666"/>
      <c r="AA3666"/>
      <c r="AB3666"/>
      <c r="AC3666"/>
      <c r="AD3666"/>
      <c r="AE3666"/>
      <c r="AF3666"/>
      <c r="AG3666"/>
      <c r="AH3666"/>
      <c r="AI3666"/>
      <c r="AJ3666"/>
      <c r="AK3666"/>
      <c r="AL3666"/>
      <c r="AM3666"/>
      <c r="AN3666"/>
      <c r="AO3666"/>
      <c r="AP3666"/>
      <c r="AQ3666"/>
      <c r="AR3666"/>
      <c r="AS3666"/>
      <c r="AT3666"/>
      <c r="AU3666"/>
      <c r="AV3666"/>
      <c r="AW3666"/>
      <c r="AX3666"/>
      <c r="AY3666"/>
      <c r="AZ3666"/>
      <c r="BA3666"/>
      <c r="BB3666"/>
      <c r="BC3666"/>
      <c r="BD3666"/>
      <c r="BE3666"/>
      <c r="BF3666"/>
      <c r="BG3666"/>
      <c r="BH3666"/>
      <c r="BI3666"/>
      <c r="BJ3666"/>
      <c r="BK3666"/>
      <c r="BL3666"/>
      <c r="BM3666"/>
      <c r="BN3666"/>
      <c r="BO3666"/>
      <c r="BP3666"/>
      <c r="BQ3666"/>
      <c r="BR3666"/>
      <c r="BS3666"/>
      <c r="BT3666"/>
      <c r="BU3666"/>
      <c r="BV3666"/>
      <c r="BW3666"/>
      <c r="BX3666"/>
      <c r="BY3666"/>
      <c r="BZ3666"/>
      <c r="CA3666"/>
      <c r="CB3666"/>
      <c r="CC3666"/>
      <c r="CD3666"/>
      <c r="CE3666"/>
      <c r="CF3666"/>
      <c r="CG3666"/>
      <c r="CH3666"/>
      <c r="CI3666"/>
      <c r="CJ3666"/>
      <c r="CK3666"/>
      <c r="CL3666"/>
      <c r="CM3666"/>
      <c r="CN3666"/>
      <c r="CO3666"/>
      <c r="CP3666"/>
      <c r="CQ3666"/>
      <c r="CR3666"/>
      <c r="CS3666"/>
      <c r="CT3666"/>
      <c r="CU3666"/>
      <c r="CV3666"/>
    </row>
    <row r="3667" spans="10:100" x14ac:dyDescent="0.25">
      <c r="J3667"/>
      <c r="K3667"/>
      <c r="L3667"/>
      <c r="M3667"/>
      <c r="N3667"/>
      <c r="O3667"/>
      <c r="P3667"/>
      <c r="Q3667"/>
      <c r="R3667"/>
      <c r="S3667"/>
      <c r="T3667"/>
      <c r="U3667"/>
      <c r="V3667"/>
      <c r="W3667"/>
      <c r="X3667"/>
      <c r="Y3667"/>
      <c r="Z3667"/>
      <c r="AA3667"/>
      <c r="AB3667"/>
      <c r="AC3667"/>
      <c r="AD3667"/>
      <c r="AE3667"/>
      <c r="AF3667"/>
      <c r="AG3667"/>
      <c r="AH3667"/>
      <c r="AI3667"/>
      <c r="AJ3667"/>
      <c r="AK3667"/>
      <c r="AL3667"/>
      <c r="AM3667"/>
      <c r="AN3667"/>
      <c r="AO3667"/>
      <c r="AP3667"/>
      <c r="AQ3667"/>
      <c r="AR3667"/>
      <c r="AS3667"/>
      <c r="AT3667"/>
      <c r="AU3667"/>
      <c r="AV3667"/>
      <c r="AW3667"/>
      <c r="AX3667"/>
      <c r="AY3667"/>
      <c r="AZ3667"/>
      <c r="BA3667"/>
      <c r="BB3667"/>
      <c r="BC3667"/>
      <c r="BD3667"/>
      <c r="BE3667"/>
      <c r="BF3667"/>
      <c r="BG3667"/>
      <c r="BH3667"/>
      <c r="BI3667"/>
      <c r="BJ3667"/>
      <c r="BK3667"/>
      <c r="BL3667"/>
      <c r="BM3667"/>
      <c r="BN3667"/>
      <c r="BO3667"/>
      <c r="BP3667"/>
      <c r="BQ3667"/>
      <c r="BR3667"/>
      <c r="BS3667"/>
      <c r="BT3667"/>
      <c r="BU3667"/>
      <c r="BV3667"/>
      <c r="BW3667"/>
      <c r="BX3667"/>
      <c r="BY3667"/>
      <c r="BZ3667"/>
      <c r="CA3667"/>
      <c r="CB3667"/>
      <c r="CC3667"/>
      <c r="CD3667"/>
      <c r="CE3667"/>
      <c r="CF3667"/>
      <c r="CG3667"/>
      <c r="CH3667"/>
      <c r="CI3667"/>
      <c r="CJ3667"/>
      <c r="CK3667"/>
      <c r="CL3667"/>
      <c r="CM3667"/>
      <c r="CN3667"/>
      <c r="CO3667"/>
      <c r="CP3667"/>
      <c r="CQ3667"/>
      <c r="CR3667"/>
      <c r="CS3667"/>
      <c r="CT3667"/>
      <c r="CU3667"/>
      <c r="CV3667"/>
    </row>
    <row r="3668" spans="10:100" x14ac:dyDescent="0.25">
      <c r="J3668"/>
      <c r="K3668"/>
      <c r="L3668"/>
      <c r="M3668"/>
      <c r="N3668"/>
      <c r="O3668"/>
      <c r="P3668"/>
      <c r="Q3668"/>
      <c r="R3668"/>
      <c r="S3668"/>
      <c r="T3668"/>
      <c r="U3668"/>
      <c r="V3668"/>
      <c r="W3668"/>
      <c r="X3668"/>
      <c r="Y3668"/>
      <c r="Z3668"/>
      <c r="AA3668"/>
      <c r="AB3668"/>
      <c r="AC3668"/>
      <c r="AD3668"/>
      <c r="AE3668"/>
      <c r="AF3668"/>
      <c r="AG3668"/>
      <c r="AH3668"/>
      <c r="AI3668"/>
      <c r="AJ3668"/>
      <c r="AK3668"/>
      <c r="AL3668"/>
      <c r="AM3668"/>
      <c r="AN3668"/>
      <c r="AO3668"/>
      <c r="AP3668"/>
      <c r="AQ3668"/>
      <c r="AR3668"/>
      <c r="AS3668"/>
      <c r="AT3668"/>
      <c r="AU3668"/>
      <c r="AV3668"/>
      <c r="AW3668"/>
      <c r="AX3668"/>
      <c r="AY3668"/>
      <c r="AZ3668"/>
      <c r="BA3668"/>
      <c r="BB3668"/>
      <c r="BC3668"/>
      <c r="BD3668"/>
      <c r="BE3668"/>
      <c r="BF3668"/>
      <c r="BG3668"/>
      <c r="BH3668"/>
      <c r="BI3668"/>
      <c r="BJ3668"/>
      <c r="BK3668"/>
      <c r="BL3668"/>
      <c r="BM3668"/>
      <c r="BN3668"/>
      <c r="BO3668"/>
      <c r="BP3668"/>
      <c r="BQ3668"/>
      <c r="BR3668"/>
      <c r="BS3668"/>
      <c r="BT3668"/>
      <c r="BU3668"/>
      <c r="BV3668"/>
      <c r="BW3668"/>
      <c r="BX3668"/>
      <c r="BY3668"/>
      <c r="BZ3668"/>
      <c r="CA3668"/>
      <c r="CB3668"/>
      <c r="CC3668"/>
      <c r="CD3668"/>
      <c r="CE3668"/>
      <c r="CF3668"/>
      <c r="CG3668"/>
      <c r="CH3668"/>
      <c r="CI3668"/>
      <c r="CJ3668"/>
      <c r="CK3668"/>
      <c r="CL3668"/>
      <c r="CM3668"/>
      <c r="CN3668"/>
      <c r="CO3668"/>
      <c r="CP3668"/>
      <c r="CQ3668"/>
      <c r="CR3668"/>
      <c r="CS3668"/>
      <c r="CT3668"/>
      <c r="CU3668"/>
      <c r="CV3668"/>
    </row>
    <row r="3669" spans="10:100" x14ac:dyDescent="0.25">
      <c r="J3669"/>
      <c r="K3669"/>
      <c r="L3669"/>
      <c r="M3669"/>
      <c r="N3669"/>
      <c r="O3669"/>
      <c r="P3669"/>
      <c r="Q3669"/>
      <c r="R3669"/>
      <c r="S3669"/>
      <c r="T3669"/>
      <c r="U3669"/>
      <c r="V3669"/>
      <c r="W3669"/>
      <c r="X3669"/>
      <c r="Y3669"/>
      <c r="Z3669"/>
      <c r="AA3669"/>
      <c r="AB3669"/>
      <c r="AC3669"/>
      <c r="AD3669"/>
      <c r="AE3669"/>
      <c r="AF3669"/>
      <c r="AG3669"/>
      <c r="AH3669"/>
      <c r="AI3669"/>
      <c r="AJ3669"/>
      <c r="AK3669"/>
      <c r="AL3669"/>
      <c r="AM3669"/>
      <c r="AN3669"/>
      <c r="AO3669"/>
      <c r="AP3669"/>
      <c r="AQ3669"/>
      <c r="AR3669"/>
      <c r="AS3669"/>
      <c r="AT3669"/>
      <c r="AU3669"/>
      <c r="AV3669"/>
      <c r="AW3669"/>
      <c r="AX3669"/>
      <c r="AY3669"/>
      <c r="AZ3669"/>
      <c r="BA3669"/>
      <c r="BB3669"/>
      <c r="BC3669"/>
      <c r="BD3669"/>
      <c r="BE3669"/>
      <c r="BF3669"/>
      <c r="BG3669"/>
      <c r="BH3669"/>
      <c r="BI3669"/>
      <c r="BJ3669"/>
      <c r="BK3669"/>
      <c r="BL3669"/>
      <c r="BM3669"/>
      <c r="BN3669"/>
      <c r="BO3669"/>
      <c r="BP3669"/>
      <c r="BQ3669"/>
      <c r="BR3669"/>
      <c r="BS3669"/>
      <c r="BT3669"/>
      <c r="BU3669"/>
      <c r="BV3669"/>
      <c r="BW3669"/>
      <c r="BX3669"/>
      <c r="BY3669"/>
      <c r="BZ3669"/>
      <c r="CA3669"/>
      <c r="CB3669"/>
      <c r="CC3669"/>
      <c r="CD3669"/>
      <c r="CE3669"/>
      <c r="CF3669"/>
      <c r="CG3669"/>
      <c r="CH3669"/>
      <c r="CI3669"/>
      <c r="CJ3669"/>
      <c r="CK3669"/>
      <c r="CL3669"/>
      <c r="CM3669"/>
      <c r="CN3669"/>
      <c r="CO3669"/>
      <c r="CP3669"/>
      <c r="CQ3669"/>
      <c r="CR3669"/>
      <c r="CS3669"/>
      <c r="CT3669"/>
      <c r="CU3669"/>
      <c r="CV3669"/>
    </row>
    <row r="3670" spans="10:100" x14ac:dyDescent="0.25">
      <c r="J3670"/>
      <c r="K3670"/>
      <c r="L3670"/>
      <c r="M3670"/>
      <c r="N3670"/>
      <c r="O3670"/>
      <c r="P3670"/>
      <c r="Q3670"/>
      <c r="R3670"/>
      <c r="S3670"/>
      <c r="T3670"/>
      <c r="U3670"/>
      <c r="V3670"/>
      <c r="W3670"/>
      <c r="X3670"/>
      <c r="Y3670"/>
      <c r="Z3670"/>
      <c r="AA3670"/>
      <c r="AB3670"/>
      <c r="AC3670"/>
      <c r="AD3670"/>
      <c r="AE3670"/>
      <c r="AF3670"/>
      <c r="AG3670"/>
      <c r="AH3670"/>
      <c r="AI3670"/>
      <c r="AJ3670"/>
      <c r="AK3670"/>
      <c r="AL3670"/>
      <c r="AM3670"/>
      <c r="AN3670"/>
      <c r="AO3670"/>
      <c r="AP3670"/>
      <c r="AQ3670"/>
      <c r="AR3670"/>
      <c r="AS3670"/>
      <c r="AT3670"/>
      <c r="AU3670"/>
      <c r="AV3670"/>
      <c r="AW3670"/>
      <c r="AX3670"/>
      <c r="AY3670"/>
      <c r="AZ3670"/>
      <c r="BA3670"/>
      <c r="BB3670"/>
      <c r="BC3670"/>
      <c r="BD3670"/>
      <c r="BE3670"/>
      <c r="BF3670"/>
      <c r="BG3670"/>
      <c r="BH3670"/>
      <c r="BI3670"/>
      <c r="BJ3670"/>
      <c r="BK3670"/>
      <c r="BL3670"/>
      <c r="BM3670"/>
      <c r="BN3670"/>
      <c r="BO3670"/>
      <c r="BP3670"/>
      <c r="BQ3670"/>
      <c r="BR3670"/>
      <c r="BS3670"/>
      <c r="BT3670"/>
      <c r="BU3670"/>
      <c r="BV3670"/>
      <c r="BW3670"/>
      <c r="BX3670"/>
      <c r="BY3670"/>
      <c r="BZ3670"/>
      <c r="CA3670"/>
      <c r="CB3670"/>
      <c r="CC3670"/>
      <c r="CD3670"/>
      <c r="CE3670"/>
      <c r="CF3670"/>
      <c r="CG3670"/>
      <c r="CH3670"/>
      <c r="CI3670"/>
      <c r="CJ3670"/>
      <c r="CK3670"/>
      <c r="CL3670"/>
      <c r="CM3670"/>
      <c r="CN3670"/>
      <c r="CO3670"/>
      <c r="CP3670"/>
      <c r="CQ3670"/>
      <c r="CR3670"/>
      <c r="CS3670"/>
      <c r="CT3670"/>
      <c r="CU3670"/>
      <c r="CV3670"/>
    </row>
    <row r="3671" spans="10:100" x14ac:dyDescent="0.25">
      <c r="J3671"/>
      <c r="K3671"/>
      <c r="L3671"/>
      <c r="M3671"/>
      <c r="N3671"/>
      <c r="O3671"/>
      <c r="P3671"/>
      <c r="Q3671"/>
      <c r="R3671"/>
      <c r="S3671"/>
      <c r="T3671"/>
      <c r="U3671"/>
      <c r="V3671"/>
      <c r="W3671"/>
      <c r="X3671"/>
      <c r="Y3671"/>
      <c r="Z3671"/>
      <c r="AA3671"/>
      <c r="AB3671"/>
      <c r="AC3671"/>
      <c r="AD3671"/>
      <c r="AE3671"/>
      <c r="AF3671"/>
      <c r="AG3671"/>
      <c r="AH3671"/>
      <c r="AI3671"/>
      <c r="AJ3671"/>
      <c r="AK3671"/>
      <c r="AL3671"/>
      <c r="AM3671"/>
      <c r="AN3671"/>
      <c r="AO3671"/>
      <c r="AP3671"/>
      <c r="AQ3671"/>
      <c r="AR3671"/>
      <c r="AS3671"/>
      <c r="AT3671"/>
      <c r="AU3671"/>
      <c r="AV3671"/>
      <c r="AW3671"/>
      <c r="AX3671"/>
      <c r="AY3671"/>
      <c r="AZ3671"/>
      <c r="BA3671"/>
      <c r="BB3671"/>
      <c r="BC3671"/>
      <c r="BD3671"/>
      <c r="BE3671"/>
      <c r="BF3671"/>
      <c r="BG3671"/>
      <c r="BH3671"/>
      <c r="BI3671"/>
      <c r="BJ3671"/>
      <c r="BK3671"/>
      <c r="BL3671"/>
      <c r="BM3671"/>
      <c r="BN3671"/>
      <c r="BO3671"/>
      <c r="BP3671"/>
      <c r="BQ3671"/>
      <c r="BR3671"/>
      <c r="BS3671"/>
      <c r="BT3671"/>
      <c r="BU3671"/>
      <c r="BV3671"/>
      <c r="BW3671"/>
      <c r="BX3671"/>
      <c r="BY3671"/>
      <c r="BZ3671"/>
      <c r="CA3671"/>
      <c r="CB3671"/>
      <c r="CC3671"/>
      <c r="CD3671"/>
      <c r="CE3671"/>
      <c r="CF3671"/>
      <c r="CG3671"/>
      <c r="CH3671"/>
      <c r="CI3671"/>
      <c r="CJ3671"/>
      <c r="CK3671"/>
      <c r="CL3671"/>
      <c r="CM3671"/>
      <c r="CN3671"/>
      <c r="CO3671"/>
      <c r="CP3671"/>
      <c r="CQ3671"/>
      <c r="CR3671"/>
      <c r="CS3671"/>
      <c r="CT3671"/>
      <c r="CU3671"/>
      <c r="CV3671"/>
    </row>
    <row r="3672" spans="10:100" x14ac:dyDescent="0.25">
      <c r="J3672"/>
      <c r="K3672"/>
      <c r="L3672"/>
      <c r="M3672"/>
      <c r="N3672"/>
      <c r="O3672"/>
      <c r="P3672"/>
      <c r="Q3672"/>
      <c r="R3672"/>
      <c r="S3672"/>
      <c r="T3672"/>
      <c r="U3672"/>
      <c r="V3672"/>
      <c r="W3672"/>
      <c r="X3672"/>
      <c r="Y3672"/>
      <c r="Z3672"/>
      <c r="AA3672"/>
      <c r="AB3672"/>
      <c r="AC3672"/>
      <c r="AD3672"/>
      <c r="AE3672"/>
      <c r="AF3672"/>
      <c r="AG3672"/>
      <c r="AH3672"/>
      <c r="AI3672"/>
      <c r="AJ3672"/>
      <c r="AK3672"/>
      <c r="AL3672"/>
      <c r="AM3672"/>
      <c r="AN3672"/>
      <c r="AO3672"/>
      <c r="AP3672"/>
      <c r="AQ3672"/>
      <c r="AR3672"/>
      <c r="AS3672"/>
      <c r="AT3672"/>
      <c r="AU3672"/>
      <c r="AV3672"/>
      <c r="AW3672"/>
      <c r="AX3672"/>
      <c r="AY3672"/>
      <c r="AZ3672"/>
      <c r="BA3672"/>
      <c r="BB3672"/>
      <c r="BC3672"/>
      <c r="BD3672"/>
      <c r="BE3672"/>
      <c r="BF3672"/>
      <c r="BG3672"/>
      <c r="BH3672"/>
      <c r="BI3672"/>
      <c r="BJ3672"/>
      <c r="BK3672"/>
      <c r="BL3672"/>
      <c r="BM3672"/>
      <c r="BN3672"/>
      <c r="BO3672"/>
      <c r="BP3672"/>
      <c r="BQ3672"/>
      <c r="BR3672"/>
      <c r="BS3672"/>
      <c r="BT3672"/>
      <c r="BU3672"/>
      <c r="BV3672"/>
      <c r="BW3672"/>
      <c r="BX3672"/>
      <c r="BY3672"/>
      <c r="BZ3672"/>
      <c r="CA3672"/>
      <c r="CB3672"/>
      <c r="CC3672"/>
      <c r="CD3672"/>
      <c r="CE3672"/>
      <c r="CF3672"/>
      <c r="CG3672"/>
      <c r="CH3672"/>
      <c r="CI3672"/>
      <c r="CJ3672"/>
      <c r="CK3672"/>
      <c r="CL3672"/>
      <c r="CM3672"/>
      <c r="CN3672"/>
      <c r="CO3672"/>
      <c r="CP3672"/>
      <c r="CQ3672"/>
      <c r="CR3672"/>
      <c r="CS3672"/>
      <c r="CT3672"/>
      <c r="CU3672"/>
      <c r="CV3672"/>
    </row>
    <row r="3673" spans="10:100" x14ac:dyDescent="0.25">
      <c r="J3673"/>
      <c r="K3673"/>
      <c r="L3673"/>
      <c r="M3673"/>
      <c r="N3673"/>
      <c r="O3673"/>
      <c r="P3673"/>
      <c r="Q3673"/>
      <c r="R3673"/>
      <c r="S3673"/>
      <c r="T3673"/>
      <c r="U3673"/>
      <c r="V3673"/>
      <c r="W3673"/>
      <c r="X3673"/>
      <c r="Y3673"/>
      <c r="Z3673"/>
      <c r="AA3673"/>
      <c r="AB3673"/>
      <c r="AC3673"/>
      <c r="AD3673"/>
      <c r="AE3673"/>
      <c r="AF3673"/>
      <c r="AG3673"/>
      <c r="AH3673"/>
      <c r="AI3673"/>
      <c r="AJ3673"/>
      <c r="AK3673"/>
      <c r="AL3673"/>
      <c r="AM3673"/>
      <c r="AN3673"/>
      <c r="AO3673"/>
      <c r="AP3673"/>
      <c r="AQ3673"/>
      <c r="AR3673"/>
      <c r="AS3673"/>
      <c r="AT3673"/>
      <c r="AU3673"/>
      <c r="AV3673"/>
      <c r="AW3673"/>
      <c r="AX3673"/>
      <c r="AY3673"/>
      <c r="AZ3673"/>
      <c r="BA3673"/>
      <c r="BB3673"/>
      <c r="BC3673"/>
      <c r="BD3673"/>
      <c r="BE3673"/>
      <c r="BF3673"/>
      <c r="BG3673"/>
      <c r="BH3673"/>
      <c r="BI3673"/>
      <c r="BJ3673"/>
      <c r="BK3673"/>
      <c r="BL3673"/>
      <c r="BM3673"/>
      <c r="BN3673"/>
      <c r="BO3673"/>
      <c r="BP3673"/>
      <c r="BQ3673"/>
      <c r="BR3673"/>
      <c r="BS3673"/>
      <c r="BT3673"/>
      <c r="BU3673"/>
      <c r="BV3673"/>
      <c r="BW3673"/>
      <c r="BX3673"/>
      <c r="BY3673"/>
      <c r="BZ3673"/>
      <c r="CA3673"/>
      <c r="CB3673"/>
      <c r="CC3673"/>
      <c r="CD3673"/>
      <c r="CE3673"/>
      <c r="CF3673"/>
      <c r="CG3673"/>
      <c r="CH3673"/>
      <c r="CI3673"/>
      <c r="CJ3673"/>
      <c r="CK3673"/>
      <c r="CL3673"/>
      <c r="CM3673"/>
      <c r="CN3673"/>
      <c r="CO3673"/>
      <c r="CP3673"/>
      <c r="CQ3673"/>
      <c r="CR3673"/>
      <c r="CS3673"/>
      <c r="CT3673"/>
      <c r="CU3673"/>
      <c r="CV3673"/>
    </row>
    <row r="3674" spans="10:100" x14ac:dyDescent="0.25">
      <c r="J3674"/>
      <c r="K3674"/>
      <c r="L3674"/>
      <c r="M3674"/>
      <c r="N3674"/>
      <c r="O3674"/>
      <c r="P3674"/>
      <c r="Q3674"/>
      <c r="R3674"/>
      <c r="S3674"/>
      <c r="T3674"/>
      <c r="U3674"/>
      <c r="V3674"/>
      <c r="W3674"/>
      <c r="X3674"/>
      <c r="Y3674"/>
      <c r="Z3674"/>
      <c r="AA3674"/>
      <c r="AB3674"/>
      <c r="AC3674"/>
      <c r="AD3674"/>
      <c r="AE3674"/>
      <c r="AF3674"/>
      <c r="AG3674"/>
      <c r="AH3674"/>
      <c r="AI3674"/>
      <c r="AJ3674"/>
      <c r="AK3674"/>
      <c r="AL3674"/>
      <c r="AM3674"/>
      <c r="AN3674"/>
      <c r="AO3674"/>
      <c r="AP3674"/>
      <c r="AQ3674"/>
      <c r="AR3674"/>
      <c r="AS3674"/>
      <c r="AT3674"/>
      <c r="AU3674"/>
      <c r="AV3674"/>
      <c r="AW3674"/>
      <c r="AX3674"/>
      <c r="AY3674"/>
      <c r="AZ3674"/>
      <c r="BA3674"/>
      <c r="BB3674"/>
      <c r="BC3674"/>
      <c r="BD3674"/>
      <c r="BE3674"/>
      <c r="BF3674"/>
      <c r="BG3674"/>
      <c r="BH3674"/>
      <c r="BI3674"/>
      <c r="BJ3674"/>
      <c r="BK3674"/>
      <c r="BL3674"/>
      <c r="BM3674"/>
      <c r="BN3674"/>
      <c r="BO3674"/>
      <c r="BP3674"/>
      <c r="BQ3674"/>
      <c r="BR3674"/>
      <c r="BS3674"/>
      <c r="BT3674"/>
      <c r="BU3674"/>
      <c r="BV3674"/>
      <c r="BW3674"/>
      <c r="BX3674"/>
      <c r="BY3674"/>
      <c r="BZ3674"/>
      <c r="CA3674"/>
      <c r="CB3674"/>
      <c r="CC3674"/>
      <c r="CD3674"/>
      <c r="CE3674"/>
      <c r="CF3674"/>
      <c r="CG3674"/>
      <c r="CH3674"/>
      <c r="CI3674"/>
      <c r="CJ3674"/>
      <c r="CK3674"/>
      <c r="CL3674"/>
      <c r="CM3674"/>
      <c r="CN3674"/>
      <c r="CO3674"/>
      <c r="CP3674"/>
      <c r="CQ3674"/>
      <c r="CR3674"/>
      <c r="CS3674"/>
      <c r="CT3674"/>
      <c r="CU3674"/>
      <c r="CV3674"/>
    </row>
    <row r="3675" spans="10:100" x14ac:dyDescent="0.25">
      <c r="J3675"/>
      <c r="K3675"/>
      <c r="L3675"/>
      <c r="M3675"/>
      <c r="N3675"/>
      <c r="O3675"/>
      <c r="P3675"/>
      <c r="Q3675"/>
      <c r="R3675"/>
      <c r="S3675"/>
      <c r="T3675"/>
      <c r="U3675"/>
      <c r="V3675"/>
      <c r="W3675"/>
      <c r="X3675"/>
      <c r="Y3675"/>
      <c r="Z3675"/>
      <c r="AA3675"/>
      <c r="AB3675"/>
      <c r="AC3675"/>
      <c r="AD3675"/>
      <c r="AE3675"/>
      <c r="AF3675"/>
      <c r="AG3675"/>
      <c r="AH3675"/>
      <c r="AI3675"/>
      <c r="AJ3675"/>
      <c r="AK3675"/>
      <c r="AL3675"/>
      <c r="AM3675"/>
      <c r="AN3675"/>
      <c r="AO3675"/>
      <c r="AP3675"/>
      <c r="AQ3675"/>
      <c r="AR3675"/>
      <c r="AS3675"/>
      <c r="AT3675"/>
      <c r="AU3675"/>
      <c r="AV3675"/>
      <c r="AW3675"/>
      <c r="AX3675"/>
      <c r="AY3675"/>
      <c r="AZ3675"/>
      <c r="BA3675"/>
      <c r="BB3675"/>
      <c r="BC3675"/>
      <c r="BD3675"/>
      <c r="BE3675"/>
      <c r="BF3675"/>
      <c r="BG3675"/>
      <c r="BH3675"/>
      <c r="BI3675"/>
      <c r="BJ3675"/>
      <c r="BK3675"/>
      <c r="BL3675"/>
      <c r="BM3675"/>
      <c r="BN3675"/>
      <c r="BO3675"/>
      <c r="BP3675"/>
      <c r="BQ3675"/>
      <c r="BR3675"/>
      <c r="BS3675"/>
      <c r="BT3675"/>
      <c r="BU3675"/>
      <c r="BV3675"/>
      <c r="BW3675"/>
      <c r="BX3675"/>
      <c r="BY3675"/>
      <c r="BZ3675"/>
      <c r="CA3675"/>
      <c r="CB3675"/>
      <c r="CC3675"/>
      <c r="CD3675"/>
      <c r="CE3675"/>
      <c r="CF3675"/>
      <c r="CG3675"/>
      <c r="CH3675"/>
      <c r="CI3675"/>
      <c r="CJ3675"/>
      <c r="CK3675"/>
      <c r="CL3675"/>
      <c r="CM3675"/>
      <c r="CN3675"/>
      <c r="CO3675"/>
      <c r="CP3675"/>
      <c r="CQ3675"/>
      <c r="CR3675"/>
      <c r="CS3675"/>
      <c r="CT3675"/>
      <c r="CU3675"/>
      <c r="CV3675"/>
    </row>
    <row r="3676" spans="10:100" x14ac:dyDescent="0.25">
      <c r="J3676"/>
      <c r="K3676"/>
      <c r="L3676"/>
      <c r="M3676"/>
      <c r="N3676"/>
      <c r="O3676"/>
      <c r="P3676"/>
      <c r="Q3676"/>
      <c r="R3676"/>
      <c r="S3676"/>
      <c r="T3676"/>
      <c r="U3676"/>
      <c r="V3676"/>
      <c r="W3676"/>
      <c r="X3676"/>
      <c r="Y3676"/>
      <c r="Z3676"/>
      <c r="AA3676"/>
      <c r="AB3676"/>
      <c r="AC3676"/>
      <c r="AD3676"/>
      <c r="AE3676"/>
      <c r="AF3676"/>
      <c r="AG3676"/>
      <c r="AH3676"/>
      <c r="AI3676"/>
      <c r="AJ3676"/>
      <c r="AK3676"/>
      <c r="AL3676"/>
      <c r="AM3676"/>
      <c r="AN3676"/>
      <c r="AO3676"/>
      <c r="AP3676"/>
      <c r="AQ3676"/>
      <c r="AR3676"/>
      <c r="AS3676"/>
      <c r="AT3676"/>
      <c r="AU3676"/>
      <c r="AV3676"/>
      <c r="AW3676"/>
      <c r="AX3676"/>
      <c r="AY3676"/>
      <c r="AZ3676"/>
      <c r="BA3676"/>
      <c r="BB3676"/>
      <c r="BC3676"/>
      <c r="BD3676"/>
      <c r="BE3676"/>
      <c r="BF3676"/>
      <c r="BG3676"/>
      <c r="BH3676"/>
      <c r="BI3676"/>
      <c r="BJ3676"/>
      <c r="BK3676"/>
      <c r="BL3676"/>
      <c r="BM3676"/>
      <c r="BN3676"/>
      <c r="BO3676"/>
      <c r="BP3676"/>
      <c r="BQ3676"/>
      <c r="BR3676"/>
      <c r="BS3676"/>
      <c r="BT3676"/>
      <c r="BU3676"/>
      <c r="BV3676"/>
      <c r="BW3676"/>
      <c r="BX3676"/>
      <c r="BY3676"/>
      <c r="BZ3676"/>
      <c r="CA3676"/>
      <c r="CB3676"/>
      <c r="CC3676"/>
      <c r="CD3676"/>
      <c r="CE3676"/>
      <c r="CF3676"/>
      <c r="CG3676"/>
      <c r="CH3676"/>
      <c r="CI3676"/>
      <c r="CJ3676"/>
      <c r="CK3676"/>
      <c r="CL3676"/>
      <c r="CM3676"/>
      <c r="CN3676"/>
      <c r="CO3676"/>
      <c r="CP3676"/>
      <c r="CQ3676"/>
      <c r="CR3676"/>
      <c r="CS3676"/>
      <c r="CT3676"/>
      <c r="CU3676"/>
      <c r="CV3676"/>
    </row>
    <row r="3677" spans="10:100" x14ac:dyDescent="0.25">
      <c r="J3677"/>
      <c r="K3677"/>
      <c r="L3677"/>
      <c r="M3677"/>
      <c r="N3677"/>
      <c r="O3677"/>
      <c r="P3677"/>
      <c r="Q3677"/>
      <c r="R3677"/>
      <c r="S3677"/>
      <c r="T3677"/>
      <c r="U3677"/>
      <c r="V3677"/>
      <c r="W3677"/>
      <c r="X3677"/>
      <c r="Y3677"/>
      <c r="Z3677"/>
      <c r="AA3677"/>
      <c r="AB3677"/>
      <c r="AC3677"/>
      <c r="AD3677"/>
      <c r="AE3677"/>
      <c r="AF3677"/>
      <c r="AG3677"/>
      <c r="AH3677"/>
      <c r="AI3677"/>
      <c r="AJ3677"/>
      <c r="AK3677"/>
      <c r="AL3677"/>
      <c r="AM3677"/>
      <c r="AN3677"/>
      <c r="AO3677"/>
      <c r="AP3677"/>
      <c r="AQ3677"/>
      <c r="AR3677"/>
      <c r="AS3677"/>
      <c r="AT3677"/>
      <c r="AU3677"/>
      <c r="AV3677"/>
      <c r="AW3677"/>
      <c r="AX3677"/>
      <c r="AY3677"/>
      <c r="AZ3677"/>
      <c r="BA3677"/>
      <c r="BB3677"/>
      <c r="BC3677"/>
      <c r="BD3677"/>
      <c r="BE3677"/>
      <c r="BF3677"/>
      <c r="BG3677"/>
      <c r="BH3677"/>
      <c r="BI3677"/>
      <c r="BJ3677"/>
      <c r="BK3677"/>
      <c r="BL3677"/>
      <c r="BM3677"/>
      <c r="BN3677"/>
      <c r="BO3677"/>
      <c r="BP3677"/>
      <c r="BQ3677"/>
      <c r="BR3677"/>
      <c r="BS3677"/>
      <c r="BT3677"/>
      <c r="BU3677"/>
      <c r="BV3677"/>
      <c r="BW3677"/>
      <c r="BX3677"/>
      <c r="BY3677"/>
      <c r="BZ3677"/>
      <c r="CA3677"/>
      <c r="CB3677"/>
      <c r="CC3677"/>
      <c r="CD3677"/>
      <c r="CE3677"/>
      <c r="CF3677"/>
      <c r="CG3677"/>
      <c r="CH3677"/>
      <c r="CI3677"/>
      <c r="CJ3677"/>
      <c r="CK3677"/>
      <c r="CL3677"/>
      <c r="CM3677"/>
      <c r="CN3677"/>
      <c r="CO3677"/>
      <c r="CP3677"/>
      <c r="CQ3677"/>
      <c r="CR3677"/>
      <c r="CS3677"/>
      <c r="CT3677"/>
      <c r="CU3677"/>
      <c r="CV3677"/>
    </row>
    <row r="3678" spans="10:100" x14ac:dyDescent="0.25">
      <c r="J3678"/>
      <c r="K3678"/>
      <c r="L3678"/>
      <c r="M3678"/>
      <c r="N3678"/>
      <c r="O3678"/>
      <c r="P3678"/>
      <c r="Q3678"/>
      <c r="R3678"/>
      <c r="S3678"/>
      <c r="T3678"/>
      <c r="U3678"/>
      <c r="V3678"/>
      <c r="W3678"/>
      <c r="X3678"/>
      <c r="Y3678"/>
      <c r="Z3678"/>
      <c r="AA3678"/>
      <c r="AB3678"/>
      <c r="AC3678"/>
      <c r="AD3678"/>
      <c r="AE3678"/>
      <c r="AF3678"/>
      <c r="AG3678"/>
      <c r="AH3678"/>
      <c r="AI3678"/>
      <c r="AJ3678"/>
      <c r="AK3678"/>
      <c r="AL3678"/>
      <c r="AM3678"/>
      <c r="AN3678"/>
      <c r="AO3678"/>
      <c r="AP3678"/>
      <c r="AQ3678"/>
      <c r="AR3678"/>
      <c r="AS3678"/>
      <c r="AT3678"/>
      <c r="AU3678"/>
      <c r="AV3678"/>
      <c r="AW3678"/>
      <c r="AX3678"/>
      <c r="AY3678"/>
      <c r="AZ3678"/>
      <c r="BA3678"/>
      <c r="BB3678"/>
      <c r="BC3678"/>
      <c r="BD3678"/>
      <c r="BE3678"/>
      <c r="BF3678"/>
      <c r="BG3678"/>
      <c r="BH3678"/>
      <c r="BI3678"/>
      <c r="BJ3678"/>
      <c r="BK3678"/>
      <c r="BL3678"/>
      <c r="BM3678"/>
      <c r="BN3678"/>
      <c r="BO3678"/>
      <c r="BP3678"/>
      <c r="BQ3678"/>
      <c r="BR3678"/>
      <c r="BS3678"/>
      <c r="BT3678"/>
      <c r="BU3678"/>
      <c r="BV3678"/>
      <c r="BW3678"/>
      <c r="BX3678"/>
      <c r="BY3678"/>
      <c r="BZ3678"/>
      <c r="CA3678"/>
      <c r="CB3678"/>
      <c r="CC3678"/>
      <c r="CD3678"/>
      <c r="CE3678"/>
      <c r="CF3678"/>
      <c r="CG3678"/>
      <c r="CH3678"/>
      <c r="CI3678"/>
      <c r="CJ3678"/>
      <c r="CK3678"/>
      <c r="CL3678"/>
      <c r="CM3678"/>
      <c r="CN3678"/>
      <c r="CO3678"/>
      <c r="CP3678"/>
      <c r="CQ3678"/>
      <c r="CR3678"/>
      <c r="CS3678"/>
      <c r="CT3678"/>
      <c r="CU3678"/>
      <c r="CV3678"/>
    </row>
    <row r="3679" spans="10:100" x14ac:dyDescent="0.25">
      <c r="J3679"/>
      <c r="K3679"/>
      <c r="L3679"/>
      <c r="M3679"/>
      <c r="N3679"/>
      <c r="O3679"/>
      <c r="P3679"/>
      <c r="Q3679"/>
      <c r="R3679"/>
      <c r="S3679"/>
      <c r="T3679"/>
      <c r="U3679"/>
      <c r="V3679"/>
      <c r="W3679"/>
      <c r="X3679"/>
      <c r="Y3679"/>
      <c r="Z3679"/>
      <c r="AA3679"/>
      <c r="AB3679"/>
      <c r="AC3679"/>
      <c r="AD3679"/>
      <c r="AE3679"/>
      <c r="AF3679"/>
      <c r="AG3679"/>
      <c r="AH3679"/>
      <c r="AI3679"/>
      <c r="AJ3679"/>
      <c r="AK3679"/>
      <c r="AL3679"/>
      <c r="AM3679"/>
      <c r="AN3679"/>
      <c r="AO3679"/>
      <c r="AP3679"/>
      <c r="AQ3679"/>
      <c r="AR3679"/>
      <c r="AS3679"/>
      <c r="AT3679"/>
      <c r="AU3679"/>
      <c r="AV3679"/>
      <c r="AW3679"/>
      <c r="AX3679"/>
      <c r="AY3679"/>
      <c r="AZ3679"/>
      <c r="BA3679"/>
      <c r="BB3679"/>
      <c r="BC3679"/>
      <c r="BD3679"/>
      <c r="BE3679"/>
      <c r="BF3679"/>
      <c r="BG3679"/>
      <c r="BH3679"/>
      <c r="BI3679"/>
      <c r="BJ3679"/>
      <c r="BK3679"/>
      <c r="BL3679"/>
      <c r="BM3679"/>
      <c r="BN3679"/>
      <c r="BO3679"/>
      <c r="BP3679"/>
      <c r="BQ3679"/>
      <c r="BR3679"/>
      <c r="BS3679"/>
      <c r="BT3679"/>
      <c r="BU3679"/>
      <c r="BV3679"/>
      <c r="BW3679"/>
      <c r="BX3679"/>
      <c r="BY3679"/>
      <c r="BZ3679"/>
      <c r="CA3679"/>
      <c r="CB3679"/>
      <c r="CC3679"/>
      <c r="CD3679"/>
      <c r="CE3679"/>
      <c r="CF3679"/>
      <c r="CG3679"/>
      <c r="CH3679"/>
      <c r="CI3679"/>
      <c r="CJ3679"/>
      <c r="CK3679"/>
      <c r="CL3679"/>
      <c r="CM3679"/>
      <c r="CN3679"/>
      <c r="CO3679"/>
      <c r="CP3679"/>
      <c r="CQ3679"/>
      <c r="CR3679"/>
      <c r="CS3679"/>
      <c r="CT3679"/>
      <c r="CU3679"/>
      <c r="CV3679"/>
    </row>
    <row r="3680" spans="10:100" x14ac:dyDescent="0.25">
      <c r="J3680"/>
      <c r="K3680"/>
      <c r="L3680"/>
      <c r="M3680"/>
      <c r="N3680"/>
      <c r="O3680"/>
      <c r="P3680"/>
      <c r="Q3680"/>
      <c r="R3680"/>
      <c r="S3680"/>
      <c r="T3680"/>
      <c r="U3680"/>
      <c r="V3680"/>
      <c r="W3680"/>
      <c r="X3680"/>
      <c r="Y3680"/>
      <c r="Z3680"/>
      <c r="AA3680"/>
      <c r="AB3680"/>
      <c r="AC3680"/>
      <c r="AD3680"/>
      <c r="AE3680"/>
      <c r="AF3680"/>
      <c r="AG3680"/>
      <c r="AH3680"/>
      <c r="AI3680"/>
      <c r="AJ3680"/>
      <c r="AK3680"/>
      <c r="AL3680"/>
      <c r="AM3680"/>
      <c r="AN3680"/>
      <c r="AO3680"/>
      <c r="AP3680"/>
      <c r="AQ3680"/>
      <c r="AR3680"/>
      <c r="AS3680"/>
      <c r="AT3680"/>
      <c r="AU3680"/>
      <c r="AV3680"/>
      <c r="AW3680"/>
      <c r="AX3680"/>
      <c r="AY3680"/>
      <c r="AZ3680"/>
      <c r="BA3680"/>
      <c r="BB3680"/>
      <c r="BC3680"/>
      <c r="BD3680"/>
      <c r="BE3680"/>
      <c r="BF3680"/>
      <c r="BG3680"/>
      <c r="BH3680"/>
      <c r="BI3680"/>
      <c r="BJ3680"/>
      <c r="BK3680"/>
      <c r="BL3680"/>
      <c r="BM3680"/>
      <c r="BN3680"/>
      <c r="BO3680"/>
      <c r="BP3680"/>
      <c r="BQ3680"/>
      <c r="BR3680"/>
      <c r="BS3680"/>
      <c r="BT3680"/>
      <c r="BU3680"/>
      <c r="BV3680"/>
      <c r="BW3680"/>
      <c r="BX3680"/>
      <c r="BY3680"/>
      <c r="BZ3680"/>
      <c r="CA3680"/>
      <c r="CB3680"/>
      <c r="CC3680"/>
      <c r="CD3680"/>
      <c r="CE3680"/>
      <c r="CF3680"/>
      <c r="CG3680"/>
      <c r="CH3680"/>
      <c r="CI3680"/>
      <c r="CJ3680"/>
      <c r="CK3680"/>
      <c r="CL3680"/>
      <c r="CM3680"/>
      <c r="CN3680"/>
      <c r="CO3680"/>
      <c r="CP3680"/>
      <c r="CQ3680"/>
      <c r="CR3680"/>
      <c r="CS3680"/>
      <c r="CT3680"/>
      <c r="CU3680"/>
      <c r="CV3680"/>
    </row>
    <row r="3681" spans="10:100" x14ac:dyDescent="0.25">
      <c r="J3681"/>
      <c r="K3681"/>
      <c r="L3681"/>
      <c r="M3681"/>
      <c r="N3681"/>
      <c r="O3681"/>
      <c r="P3681"/>
      <c r="Q3681"/>
      <c r="R3681"/>
      <c r="S3681"/>
      <c r="T3681"/>
      <c r="U3681"/>
      <c r="V3681"/>
      <c r="W3681"/>
      <c r="X3681"/>
      <c r="Y3681"/>
      <c r="Z3681"/>
      <c r="AA3681"/>
      <c r="AB3681"/>
      <c r="AC3681"/>
      <c r="AD3681"/>
      <c r="AE3681"/>
      <c r="AF3681"/>
      <c r="AG3681"/>
      <c r="AH3681"/>
      <c r="AI3681"/>
      <c r="AJ3681"/>
      <c r="AK3681"/>
      <c r="AL3681"/>
      <c r="AM3681"/>
      <c r="AN3681"/>
      <c r="AO3681"/>
      <c r="AP3681"/>
      <c r="AQ3681"/>
      <c r="AR3681"/>
      <c r="AS3681"/>
      <c r="AT3681"/>
      <c r="AU3681"/>
      <c r="AV3681"/>
      <c r="AW3681"/>
      <c r="AX3681"/>
      <c r="AY3681"/>
      <c r="AZ3681"/>
      <c r="BA3681"/>
      <c r="BB3681"/>
      <c r="BC3681"/>
      <c r="BD3681"/>
      <c r="BE3681"/>
      <c r="BF3681"/>
      <c r="BG3681"/>
      <c r="BH3681"/>
      <c r="BI3681"/>
      <c r="BJ3681"/>
      <c r="BK3681"/>
      <c r="BL3681"/>
      <c r="BM3681"/>
      <c r="BN3681"/>
      <c r="BO3681"/>
      <c r="BP3681"/>
      <c r="BQ3681"/>
      <c r="BR3681"/>
      <c r="BS3681"/>
      <c r="BT3681"/>
      <c r="BU3681"/>
      <c r="BV3681"/>
      <c r="BW3681"/>
      <c r="BX3681"/>
      <c r="BY3681"/>
      <c r="BZ3681"/>
      <c r="CA3681"/>
      <c r="CB3681"/>
      <c r="CC3681"/>
      <c r="CD3681"/>
      <c r="CE3681"/>
      <c r="CF3681"/>
      <c r="CG3681"/>
      <c r="CH3681"/>
      <c r="CI3681"/>
      <c r="CJ3681"/>
      <c r="CK3681"/>
      <c r="CL3681"/>
      <c r="CM3681"/>
      <c r="CN3681"/>
      <c r="CO3681"/>
      <c r="CP3681"/>
      <c r="CQ3681"/>
      <c r="CR3681"/>
      <c r="CS3681"/>
      <c r="CT3681"/>
      <c r="CU3681"/>
      <c r="CV3681"/>
    </row>
    <row r="3682" spans="10:100" x14ac:dyDescent="0.25">
      <c r="J3682"/>
      <c r="K3682"/>
      <c r="L3682"/>
      <c r="M3682"/>
      <c r="N3682"/>
      <c r="O3682"/>
      <c r="P3682"/>
      <c r="Q3682"/>
      <c r="R3682"/>
      <c r="S3682"/>
      <c r="T3682"/>
      <c r="U3682"/>
      <c r="V3682"/>
      <c r="W3682"/>
      <c r="X3682"/>
      <c r="Y3682"/>
      <c r="Z3682"/>
      <c r="AA3682"/>
      <c r="AB3682"/>
      <c r="AC3682"/>
      <c r="AD3682"/>
      <c r="AE3682"/>
      <c r="AF3682"/>
      <c r="AG3682"/>
      <c r="AH3682"/>
      <c r="AI3682"/>
      <c r="AJ3682"/>
      <c r="AK3682"/>
      <c r="AL3682"/>
      <c r="AM3682"/>
      <c r="AN3682"/>
      <c r="AO3682"/>
      <c r="AP3682"/>
      <c r="AQ3682"/>
      <c r="AR3682"/>
      <c r="AS3682"/>
      <c r="AT3682"/>
      <c r="AU3682"/>
      <c r="AV3682"/>
      <c r="AW3682"/>
      <c r="AX3682"/>
      <c r="AY3682"/>
      <c r="AZ3682"/>
      <c r="BA3682"/>
      <c r="BB3682"/>
      <c r="BC3682"/>
      <c r="BD3682"/>
      <c r="BE3682"/>
      <c r="BF3682"/>
      <c r="BG3682"/>
      <c r="BH3682"/>
      <c r="BI3682"/>
      <c r="BJ3682"/>
      <c r="BK3682"/>
      <c r="BL3682"/>
      <c r="BM3682"/>
      <c r="BN3682"/>
      <c r="BO3682"/>
      <c r="BP3682"/>
      <c r="BQ3682"/>
      <c r="BR3682"/>
      <c r="BS3682"/>
      <c r="BT3682"/>
      <c r="BU3682"/>
      <c r="BV3682"/>
      <c r="BW3682"/>
      <c r="BX3682"/>
      <c r="BY3682"/>
      <c r="BZ3682"/>
      <c r="CA3682"/>
      <c r="CB3682"/>
      <c r="CC3682"/>
      <c r="CD3682"/>
      <c r="CE3682"/>
      <c r="CF3682"/>
      <c r="CG3682"/>
      <c r="CH3682"/>
      <c r="CI3682"/>
      <c r="CJ3682"/>
      <c r="CK3682"/>
      <c r="CL3682"/>
      <c r="CM3682"/>
      <c r="CN3682"/>
      <c r="CO3682"/>
      <c r="CP3682"/>
      <c r="CQ3682"/>
      <c r="CR3682"/>
      <c r="CS3682"/>
      <c r="CT3682"/>
      <c r="CU3682"/>
      <c r="CV3682"/>
    </row>
    <row r="3683" spans="10:100" x14ac:dyDescent="0.25">
      <c r="J3683"/>
      <c r="K3683"/>
      <c r="L3683"/>
      <c r="M3683"/>
      <c r="N3683"/>
      <c r="O3683"/>
      <c r="P3683"/>
      <c r="Q3683"/>
      <c r="R3683"/>
      <c r="S3683"/>
      <c r="T3683"/>
      <c r="U3683"/>
      <c r="V3683"/>
      <c r="W3683"/>
      <c r="X3683"/>
      <c r="Y3683"/>
      <c r="Z3683"/>
      <c r="AA3683"/>
      <c r="AB3683"/>
      <c r="AC3683"/>
      <c r="AD3683"/>
      <c r="AE3683"/>
      <c r="AF3683"/>
      <c r="AG3683"/>
      <c r="AH3683"/>
      <c r="AI3683"/>
      <c r="AJ3683"/>
      <c r="AK3683"/>
      <c r="AL3683"/>
      <c r="AM3683"/>
      <c r="AN3683"/>
      <c r="AO3683"/>
      <c r="AP3683"/>
      <c r="AQ3683"/>
      <c r="AR3683"/>
      <c r="AS3683"/>
      <c r="AT3683"/>
      <c r="AU3683"/>
      <c r="AV3683"/>
      <c r="AW3683"/>
      <c r="AX3683"/>
      <c r="AY3683"/>
      <c r="AZ3683"/>
      <c r="BA3683"/>
      <c r="BB3683"/>
      <c r="BC3683"/>
      <c r="BD3683"/>
      <c r="BE3683"/>
      <c r="BF3683"/>
      <c r="BG3683"/>
      <c r="BH3683"/>
      <c r="BI3683"/>
      <c r="BJ3683"/>
      <c r="BK3683"/>
      <c r="BL3683"/>
      <c r="BM3683"/>
      <c r="BN3683"/>
      <c r="BO3683"/>
      <c r="BP3683"/>
      <c r="BQ3683"/>
      <c r="BR3683"/>
      <c r="BS3683"/>
      <c r="BT3683"/>
      <c r="BU3683"/>
      <c r="BV3683"/>
      <c r="BW3683"/>
      <c r="BX3683"/>
      <c r="BY3683"/>
      <c r="BZ3683"/>
      <c r="CA3683"/>
      <c r="CB3683"/>
      <c r="CC3683"/>
      <c r="CD3683"/>
      <c r="CE3683"/>
      <c r="CF3683"/>
      <c r="CG3683"/>
      <c r="CH3683"/>
      <c r="CI3683"/>
      <c r="CJ3683"/>
      <c r="CK3683"/>
      <c r="CL3683"/>
      <c r="CM3683"/>
      <c r="CN3683"/>
      <c r="CO3683"/>
      <c r="CP3683"/>
      <c r="CQ3683"/>
      <c r="CR3683"/>
      <c r="CS3683"/>
      <c r="CT3683"/>
      <c r="CU3683"/>
      <c r="CV3683"/>
    </row>
    <row r="3684" spans="10:100" x14ac:dyDescent="0.25">
      <c r="J3684"/>
      <c r="K3684"/>
      <c r="L3684"/>
      <c r="M3684"/>
      <c r="N3684"/>
      <c r="O3684"/>
      <c r="P3684"/>
      <c r="Q3684"/>
      <c r="R3684"/>
      <c r="S3684"/>
      <c r="T3684"/>
      <c r="U3684"/>
      <c r="V3684"/>
      <c r="W3684"/>
      <c r="X3684"/>
      <c r="Y3684"/>
      <c r="Z3684"/>
      <c r="AA3684"/>
      <c r="AB3684"/>
      <c r="AC3684"/>
      <c r="AD3684"/>
      <c r="AE3684"/>
      <c r="AF3684"/>
      <c r="AG3684"/>
      <c r="AH3684"/>
      <c r="AI3684"/>
      <c r="AJ3684"/>
      <c r="AK3684"/>
      <c r="AL3684"/>
      <c r="AM3684"/>
      <c r="AN3684"/>
      <c r="AO3684"/>
      <c r="AP3684"/>
      <c r="AQ3684"/>
      <c r="AR3684"/>
      <c r="AS3684"/>
      <c r="AT3684"/>
      <c r="AU3684"/>
      <c r="AV3684"/>
      <c r="AW3684"/>
      <c r="AX3684"/>
      <c r="AY3684"/>
      <c r="AZ3684"/>
      <c r="BA3684"/>
      <c r="BB3684"/>
      <c r="BC3684"/>
      <c r="BD3684"/>
      <c r="BE3684"/>
      <c r="BF3684"/>
      <c r="BG3684"/>
      <c r="BH3684"/>
      <c r="BI3684"/>
      <c r="BJ3684"/>
      <c r="BK3684"/>
      <c r="BL3684"/>
      <c r="BM3684"/>
      <c r="BN3684"/>
      <c r="BO3684"/>
      <c r="BP3684"/>
      <c r="BQ3684"/>
      <c r="BR3684"/>
      <c r="BS3684"/>
      <c r="BT3684"/>
      <c r="BU3684"/>
      <c r="BV3684"/>
      <c r="BW3684"/>
      <c r="BX3684"/>
      <c r="BY3684"/>
      <c r="BZ3684"/>
      <c r="CA3684"/>
      <c r="CB3684"/>
      <c r="CC3684"/>
      <c r="CD3684"/>
      <c r="CE3684"/>
      <c r="CF3684"/>
      <c r="CG3684"/>
      <c r="CH3684"/>
      <c r="CI3684"/>
      <c r="CJ3684"/>
      <c r="CK3684"/>
      <c r="CL3684"/>
      <c r="CM3684"/>
      <c r="CN3684"/>
      <c r="CO3684"/>
      <c r="CP3684"/>
      <c r="CQ3684"/>
      <c r="CR3684"/>
      <c r="CS3684"/>
      <c r="CT3684"/>
      <c r="CU3684"/>
      <c r="CV3684"/>
    </row>
    <row r="3685" spans="10:100" x14ac:dyDescent="0.25">
      <c r="J3685"/>
      <c r="K3685"/>
      <c r="L3685"/>
      <c r="M3685"/>
      <c r="N3685"/>
      <c r="O3685"/>
      <c r="P3685"/>
      <c r="Q3685"/>
      <c r="R3685"/>
      <c r="S3685"/>
      <c r="T3685"/>
      <c r="U3685"/>
      <c r="V3685"/>
      <c r="W3685"/>
      <c r="X3685"/>
      <c r="Y3685"/>
      <c r="Z3685"/>
      <c r="AA3685"/>
      <c r="AB3685"/>
      <c r="AC3685"/>
      <c r="AD3685"/>
      <c r="AE3685"/>
      <c r="AF3685"/>
      <c r="AG3685"/>
      <c r="AH3685"/>
      <c r="AI3685"/>
      <c r="AJ3685"/>
      <c r="AK3685"/>
      <c r="AL3685"/>
      <c r="AM3685"/>
      <c r="AN3685"/>
      <c r="AO3685"/>
      <c r="AP3685"/>
      <c r="AQ3685"/>
      <c r="AR3685"/>
      <c r="AS3685"/>
      <c r="AT3685"/>
      <c r="AU3685"/>
      <c r="AV3685"/>
      <c r="AW3685"/>
      <c r="AX3685"/>
      <c r="AY3685"/>
      <c r="AZ3685"/>
      <c r="BA3685"/>
      <c r="BB3685"/>
      <c r="BC3685"/>
      <c r="BD3685"/>
      <c r="BE3685"/>
      <c r="BF3685"/>
      <c r="BG3685"/>
      <c r="BH3685"/>
      <c r="BI3685"/>
      <c r="BJ3685"/>
      <c r="BK3685"/>
      <c r="BL3685"/>
      <c r="BM3685"/>
      <c r="BN3685"/>
      <c r="BO3685"/>
      <c r="BP3685"/>
      <c r="BQ3685"/>
      <c r="BR3685"/>
      <c r="BS3685"/>
      <c r="BT3685"/>
      <c r="BU3685"/>
      <c r="BV3685"/>
      <c r="BW3685"/>
      <c r="BX3685"/>
      <c r="BY3685"/>
      <c r="BZ3685"/>
      <c r="CA3685"/>
      <c r="CB3685"/>
      <c r="CC3685"/>
      <c r="CD3685"/>
      <c r="CE3685"/>
      <c r="CF3685"/>
      <c r="CG3685"/>
      <c r="CH3685"/>
      <c r="CI3685"/>
      <c r="CJ3685"/>
      <c r="CK3685"/>
      <c r="CL3685"/>
      <c r="CM3685"/>
      <c r="CN3685"/>
      <c r="CO3685"/>
      <c r="CP3685"/>
      <c r="CQ3685"/>
      <c r="CR3685"/>
      <c r="CS3685"/>
      <c r="CT3685"/>
      <c r="CU3685"/>
      <c r="CV3685"/>
    </row>
    <row r="3686" spans="10:100" x14ac:dyDescent="0.25">
      <c r="J3686"/>
      <c r="K3686"/>
      <c r="L3686"/>
      <c r="M3686"/>
      <c r="N3686"/>
      <c r="O3686"/>
      <c r="P3686"/>
      <c r="Q3686"/>
      <c r="R3686"/>
      <c r="S3686"/>
      <c r="T3686"/>
      <c r="U3686"/>
      <c r="V3686"/>
      <c r="W3686"/>
      <c r="X3686"/>
      <c r="Y3686"/>
      <c r="Z3686"/>
      <c r="AA3686"/>
      <c r="AB3686"/>
      <c r="AC3686"/>
      <c r="AD3686"/>
      <c r="AE3686"/>
      <c r="AF3686"/>
      <c r="AG3686"/>
      <c r="AH3686"/>
      <c r="AI3686"/>
      <c r="AJ3686"/>
      <c r="AK3686"/>
      <c r="AL3686"/>
      <c r="AM3686"/>
      <c r="AN3686"/>
      <c r="AO3686"/>
      <c r="AP3686"/>
      <c r="AQ3686"/>
      <c r="AR3686"/>
      <c r="AS3686"/>
      <c r="AT3686"/>
      <c r="AU3686"/>
      <c r="AV3686"/>
      <c r="AW3686"/>
      <c r="AX3686"/>
      <c r="AY3686"/>
      <c r="AZ3686"/>
      <c r="BA3686"/>
      <c r="BB3686"/>
      <c r="BC3686"/>
      <c r="BD3686"/>
      <c r="BE3686"/>
      <c r="BF3686"/>
      <c r="BG3686"/>
      <c r="BH3686"/>
      <c r="BI3686"/>
      <c r="BJ3686"/>
      <c r="BK3686"/>
      <c r="BL3686"/>
      <c r="BM3686"/>
      <c r="BN3686"/>
      <c r="BO3686"/>
      <c r="BP3686"/>
      <c r="BQ3686"/>
      <c r="BR3686"/>
      <c r="BS3686"/>
      <c r="BT3686"/>
      <c r="BU3686"/>
      <c r="BV3686"/>
      <c r="BW3686"/>
      <c r="BX3686"/>
      <c r="BY3686"/>
      <c r="BZ3686"/>
      <c r="CA3686"/>
      <c r="CB3686"/>
      <c r="CC3686"/>
      <c r="CD3686"/>
      <c r="CE3686"/>
      <c r="CF3686"/>
      <c r="CG3686"/>
      <c r="CH3686"/>
      <c r="CI3686"/>
      <c r="CJ3686"/>
      <c r="CK3686"/>
      <c r="CL3686"/>
      <c r="CM3686"/>
      <c r="CN3686"/>
      <c r="CO3686"/>
      <c r="CP3686"/>
      <c r="CQ3686"/>
      <c r="CR3686"/>
      <c r="CS3686"/>
      <c r="CT3686"/>
      <c r="CU3686"/>
      <c r="CV3686"/>
    </row>
    <row r="3687" spans="10:100" x14ac:dyDescent="0.25">
      <c r="J3687"/>
      <c r="K3687"/>
      <c r="L3687"/>
      <c r="M3687"/>
      <c r="N3687"/>
      <c r="O3687"/>
      <c r="P3687"/>
      <c r="Q3687"/>
      <c r="R3687"/>
      <c r="S3687"/>
      <c r="T3687"/>
      <c r="U3687"/>
      <c r="V3687"/>
      <c r="W3687"/>
      <c r="X3687"/>
      <c r="Y3687"/>
      <c r="Z3687"/>
      <c r="AA3687"/>
      <c r="AB3687"/>
      <c r="AC3687"/>
      <c r="AD3687"/>
      <c r="AE3687"/>
      <c r="AF3687"/>
      <c r="AG3687"/>
      <c r="AH3687"/>
      <c r="AI3687"/>
      <c r="AJ3687"/>
      <c r="AK3687"/>
      <c r="AL3687"/>
      <c r="AM3687"/>
      <c r="AN3687"/>
      <c r="AO3687"/>
      <c r="AP3687"/>
      <c r="AQ3687"/>
      <c r="AR3687"/>
      <c r="AS3687"/>
      <c r="AT3687"/>
      <c r="AU3687"/>
      <c r="AV3687"/>
      <c r="AW3687"/>
      <c r="AX3687"/>
      <c r="AY3687"/>
      <c r="AZ3687"/>
      <c r="BA3687"/>
      <c r="BB3687"/>
      <c r="BC3687"/>
      <c r="BD3687"/>
      <c r="BE3687"/>
      <c r="BF3687"/>
      <c r="BG3687"/>
      <c r="BH3687"/>
      <c r="BI3687"/>
      <c r="BJ3687"/>
      <c r="BK3687"/>
      <c r="BL3687"/>
      <c r="BM3687"/>
      <c r="BN3687"/>
      <c r="BO3687"/>
      <c r="BP3687"/>
      <c r="BQ3687"/>
      <c r="BR3687"/>
      <c r="BS3687"/>
      <c r="BT3687"/>
      <c r="BU3687"/>
      <c r="BV3687"/>
      <c r="BW3687"/>
      <c r="BX3687"/>
      <c r="BY3687"/>
      <c r="BZ3687"/>
      <c r="CA3687"/>
      <c r="CB3687"/>
      <c r="CC3687"/>
      <c r="CD3687"/>
      <c r="CE3687"/>
      <c r="CF3687"/>
      <c r="CG3687"/>
      <c r="CH3687"/>
      <c r="CI3687"/>
      <c r="CJ3687"/>
      <c r="CK3687"/>
      <c r="CL3687"/>
      <c r="CM3687"/>
      <c r="CN3687"/>
      <c r="CO3687"/>
      <c r="CP3687"/>
      <c r="CQ3687"/>
      <c r="CR3687"/>
      <c r="CS3687"/>
      <c r="CT3687"/>
      <c r="CU3687"/>
      <c r="CV3687"/>
    </row>
    <row r="3688" spans="10:100" x14ac:dyDescent="0.25">
      <c r="J3688"/>
      <c r="K3688"/>
      <c r="L3688"/>
      <c r="M3688"/>
      <c r="N3688"/>
      <c r="O3688"/>
      <c r="P3688"/>
      <c r="Q3688"/>
      <c r="R3688"/>
      <c r="S3688"/>
      <c r="T3688"/>
      <c r="U3688"/>
      <c r="V3688"/>
      <c r="W3688"/>
      <c r="X3688"/>
      <c r="Y3688"/>
      <c r="Z3688"/>
      <c r="AA3688"/>
      <c r="AB3688"/>
      <c r="AC3688"/>
      <c r="AD3688"/>
      <c r="AE3688"/>
      <c r="AF3688"/>
      <c r="AG3688"/>
      <c r="AH3688"/>
      <c r="AI3688"/>
      <c r="AJ3688"/>
      <c r="AK3688"/>
      <c r="AL3688"/>
      <c r="AM3688"/>
      <c r="AN3688"/>
      <c r="AO3688"/>
      <c r="AP3688"/>
      <c r="AQ3688"/>
      <c r="AR3688"/>
      <c r="AS3688"/>
      <c r="AT3688"/>
      <c r="AU3688"/>
      <c r="AV3688"/>
      <c r="AW3688"/>
      <c r="AX3688"/>
      <c r="AY3688"/>
      <c r="AZ3688"/>
      <c r="BA3688"/>
      <c r="BB3688"/>
      <c r="BC3688"/>
      <c r="BD3688"/>
      <c r="BE3688"/>
      <c r="BF3688"/>
      <c r="BG3688"/>
      <c r="BH3688"/>
      <c r="BI3688"/>
      <c r="BJ3688"/>
      <c r="BK3688"/>
      <c r="BL3688"/>
      <c r="BM3688"/>
      <c r="BN3688"/>
      <c r="BO3688"/>
      <c r="BP3688"/>
      <c r="BQ3688"/>
      <c r="BR3688"/>
      <c r="BS3688"/>
      <c r="BT3688"/>
      <c r="BU3688"/>
      <c r="BV3688"/>
      <c r="BW3688"/>
      <c r="BX3688"/>
      <c r="BY3688"/>
      <c r="BZ3688"/>
      <c r="CA3688"/>
      <c r="CB3688"/>
      <c r="CC3688"/>
      <c r="CD3688"/>
      <c r="CE3688"/>
      <c r="CF3688"/>
      <c r="CG3688"/>
      <c r="CH3688"/>
      <c r="CI3688"/>
      <c r="CJ3688"/>
      <c r="CK3688"/>
      <c r="CL3688"/>
      <c r="CM3688"/>
      <c r="CN3688"/>
      <c r="CO3688"/>
      <c r="CP3688"/>
      <c r="CQ3688"/>
      <c r="CR3688"/>
      <c r="CS3688"/>
      <c r="CT3688"/>
      <c r="CU3688"/>
      <c r="CV3688"/>
    </row>
    <row r="3689" spans="10:100" x14ac:dyDescent="0.25">
      <c r="J3689"/>
      <c r="K3689"/>
      <c r="L3689"/>
      <c r="M3689"/>
      <c r="N3689"/>
      <c r="O3689"/>
      <c r="P3689"/>
      <c r="Q3689"/>
      <c r="R3689"/>
      <c r="S3689"/>
      <c r="T3689"/>
      <c r="U3689"/>
      <c r="V3689"/>
      <c r="W3689"/>
      <c r="X3689"/>
      <c r="Y3689"/>
      <c r="Z3689"/>
      <c r="AA3689"/>
      <c r="AB3689"/>
      <c r="AC3689"/>
      <c r="AD3689"/>
      <c r="AE3689"/>
      <c r="AF3689"/>
      <c r="AG3689"/>
      <c r="AH3689"/>
      <c r="AI3689"/>
      <c r="AJ3689"/>
      <c r="AK3689"/>
      <c r="AL3689"/>
      <c r="AM3689"/>
      <c r="AN3689"/>
      <c r="AO3689"/>
      <c r="AP3689"/>
      <c r="AQ3689"/>
      <c r="AR3689"/>
      <c r="AS3689"/>
      <c r="AT3689"/>
      <c r="AU3689"/>
      <c r="AV3689"/>
      <c r="AW3689"/>
      <c r="AX3689"/>
      <c r="AY3689"/>
      <c r="AZ3689"/>
      <c r="BA3689"/>
      <c r="BB3689"/>
      <c r="BC3689"/>
      <c r="BD3689"/>
      <c r="BE3689"/>
      <c r="BF3689"/>
      <c r="BG3689"/>
      <c r="BH3689"/>
      <c r="BI3689"/>
      <c r="BJ3689"/>
      <c r="BK3689"/>
      <c r="BL3689"/>
      <c r="BM3689"/>
      <c r="BN3689"/>
      <c r="BO3689"/>
      <c r="BP3689"/>
      <c r="BQ3689"/>
      <c r="BR3689"/>
      <c r="BS3689"/>
      <c r="BT3689"/>
      <c r="BU3689"/>
      <c r="BV3689"/>
      <c r="BW3689"/>
      <c r="BX3689"/>
      <c r="BY3689"/>
      <c r="BZ3689"/>
      <c r="CA3689"/>
      <c r="CB3689"/>
      <c r="CC3689"/>
      <c r="CD3689"/>
      <c r="CE3689"/>
      <c r="CF3689"/>
      <c r="CG3689"/>
      <c r="CH3689"/>
      <c r="CI3689"/>
      <c r="CJ3689"/>
      <c r="CK3689"/>
      <c r="CL3689"/>
      <c r="CM3689"/>
      <c r="CN3689"/>
      <c r="CO3689"/>
      <c r="CP3689"/>
      <c r="CQ3689"/>
      <c r="CR3689"/>
      <c r="CS3689"/>
      <c r="CT3689"/>
      <c r="CU3689"/>
      <c r="CV3689"/>
    </row>
    <row r="3690" spans="10:100" x14ac:dyDescent="0.25">
      <c r="J3690"/>
      <c r="K3690"/>
      <c r="L3690"/>
      <c r="M3690"/>
      <c r="N3690"/>
      <c r="O3690"/>
      <c r="P3690"/>
      <c r="Q3690"/>
      <c r="R3690"/>
      <c r="S3690"/>
      <c r="T3690"/>
      <c r="U3690"/>
      <c r="V3690"/>
      <c r="W3690"/>
      <c r="X3690"/>
      <c r="Y3690"/>
      <c r="Z3690"/>
      <c r="AA3690"/>
      <c r="AB3690"/>
      <c r="AC3690"/>
      <c r="AD3690"/>
      <c r="AE3690"/>
      <c r="AF3690"/>
      <c r="AG3690"/>
      <c r="AH3690"/>
      <c r="AI3690"/>
      <c r="AJ3690"/>
      <c r="AK3690"/>
      <c r="AL3690"/>
      <c r="AM3690"/>
      <c r="AN3690"/>
      <c r="AO3690"/>
      <c r="AP3690"/>
      <c r="AQ3690"/>
      <c r="AR3690"/>
      <c r="AS3690"/>
      <c r="AT3690"/>
      <c r="AU3690"/>
      <c r="AV3690"/>
      <c r="AW3690"/>
      <c r="AX3690"/>
      <c r="AY3690"/>
      <c r="AZ3690"/>
      <c r="BA3690"/>
      <c r="BB3690"/>
      <c r="BC3690"/>
      <c r="BD3690"/>
      <c r="BE3690"/>
      <c r="BF3690"/>
      <c r="BG3690"/>
      <c r="BH3690"/>
      <c r="BI3690"/>
      <c r="BJ3690"/>
      <c r="BK3690"/>
      <c r="BL3690"/>
      <c r="BM3690"/>
      <c r="BN3690"/>
      <c r="BO3690"/>
      <c r="BP3690"/>
      <c r="BQ3690"/>
      <c r="BR3690"/>
      <c r="BS3690"/>
      <c r="BT3690"/>
      <c r="BU3690"/>
      <c r="BV3690"/>
      <c r="BW3690"/>
      <c r="BX3690"/>
      <c r="BY3690"/>
      <c r="BZ3690"/>
      <c r="CA3690"/>
      <c r="CB3690"/>
      <c r="CC3690"/>
      <c r="CD3690"/>
      <c r="CE3690"/>
      <c r="CF3690"/>
      <c r="CG3690"/>
      <c r="CH3690"/>
      <c r="CI3690"/>
      <c r="CJ3690"/>
      <c r="CK3690"/>
      <c r="CL3690"/>
      <c r="CM3690"/>
      <c r="CN3690"/>
      <c r="CO3690"/>
      <c r="CP3690"/>
      <c r="CQ3690"/>
      <c r="CR3690"/>
      <c r="CS3690"/>
      <c r="CT3690"/>
      <c r="CU3690"/>
      <c r="CV3690"/>
    </row>
    <row r="3691" spans="10:100" x14ac:dyDescent="0.25">
      <c r="J3691"/>
      <c r="K3691"/>
      <c r="L3691"/>
      <c r="M3691"/>
      <c r="N3691"/>
      <c r="O3691"/>
      <c r="P3691"/>
      <c r="Q3691"/>
      <c r="R3691"/>
      <c r="S3691"/>
      <c r="T3691"/>
      <c r="U3691"/>
      <c r="V3691"/>
      <c r="W3691"/>
      <c r="X3691"/>
      <c r="Y3691"/>
      <c r="Z3691"/>
      <c r="AA3691"/>
      <c r="AB3691"/>
      <c r="AC3691"/>
      <c r="AD3691"/>
      <c r="AE3691"/>
      <c r="AF3691"/>
      <c r="AG3691"/>
      <c r="AH3691"/>
      <c r="AI3691"/>
      <c r="AJ3691"/>
      <c r="AK3691"/>
      <c r="AL3691"/>
      <c r="AM3691"/>
      <c r="AN3691"/>
      <c r="AO3691"/>
      <c r="AP3691"/>
      <c r="AQ3691"/>
      <c r="AR3691"/>
      <c r="AS3691"/>
      <c r="AT3691"/>
      <c r="AU3691"/>
      <c r="AV3691"/>
      <c r="AW3691"/>
      <c r="AX3691"/>
      <c r="AY3691"/>
      <c r="AZ3691"/>
      <c r="BA3691"/>
      <c r="BB3691"/>
      <c r="BC3691"/>
      <c r="BD3691"/>
      <c r="BE3691"/>
      <c r="BF3691"/>
      <c r="BG3691"/>
      <c r="BH3691"/>
      <c r="BI3691"/>
      <c r="BJ3691"/>
      <c r="BK3691"/>
      <c r="BL3691"/>
      <c r="BM3691"/>
      <c r="BN3691"/>
      <c r="BO3691"/>
      <c r="BP3691"/>
      <c r="BQ3691"/>
      <c r="BR3691"/>
      <c r="BS3691"/>
      <c r="BT3691"/>
      <c r="BU3691"/>
      <c r="BV3691"/>
      <c r="BW3691"/>
      <c r="BX3691"/>
      <c r="BY3691"/>
      <c r="BZ3691"/>
      <c r="CA3691"/>
      <c r="CB3691"/>
      <c r="CC3691"/>
      <c r="CD3691"/>
      <c r="CE3691"/>
      <c r="CF3691"/>
      <c r="CG3691"/>
      <c r="CH3691"/>
      <c r="CI3691"/>
      <c r="CJ3691"/>
      <c r="CK3691"/>
      <c r="CL3691"/>
      <c r="CM3691"/>
      <c r="CN3691"/>
      <c r="CO3691"/>
      <c r="CP3691"/>
      <c r="CQ3691"/>
      <c r="CR3691"/>
      <c r="CS3691"/>
      <c r="CT3691"/>
      <c r="CU3691"/>
      <c r="CV3691"/>
    </row>
    <row r="3692" spans="10:100" x14ac:dyDescent="0.25">
      <c r="J3692"/>
      <c r="K3692"/>
      <c r="L3692"/>
      <c r="M3692"/>
      <c r="N3692"/>
      <c r="O3692"/>
      <c r="P3692"/>
      <c r="Q3692"/>
      <c r="R3692"/>
      <c r="S3692"/>
      <c r="T3692"/>
      <c r="U3692"/>
      <c r="V3692"/>
      <c r="W3692"/>
      <c r="X3692"/>
      <c r="Y3692"/>
      <c r="Z3692"/>
      <c r="AA3692"/>
      <c r="AB3692"/>
      <c r="AC3692"/>
      <c r="AD3692"/>
      <c r="AE3692"/>
      <c r="AF3692"/>
      <c r="AG3692"/>
      <c r="AH3692"/>
      <c r="AI3692"/>
      <c r="AJ3692"/>
      <c r="AK3692"/>
      <c r="AL3692"/>
      <c r="AM3692"/>
      <c r="AN3692"/>
      <c r="AO3692"/>
      <c r="AP3692"/>
      <c r="AQ3692"/>
      <c r="AR3692"/>
      <c r="AS3692"/>
      <c r="AT3692"/>
      <c r="AU3692"/>
      <c r="AV3692"/>
      <c r="AW3692"/>
      <c r="AX3692"/>
      <c r="AY3692"/>
      <c r="AZ3692"/>
      <c r="BA3692"/>
      <c r="BB3692"/>
      <c r="BC3692"/>
      <c r="BD3692"/>
      <c r="BE3692"/>
      <c r="BF3692"/>
      <c r="BG3692"/>
      <c r="BH3692"/>
      <c r="BI3692"/>
      <c r="BJ3692"/>
      <c r="BK3692"/>
      <c r="BL3692"/>
      <c r="BM3692"/>
      <c r="BN3692"/>
      <c r="BO3692"/>
      <c r="BP3692"/>
      <c r="BQ3692"/>
      <c r="BR3692"/>
      <c r="BS3692"/>
      <c r="BT3692"/>
      <c r="BU3692"/>
      <c r="BV3692"/>
      <c r="BW3692"/>
      <c r="BX3692"/>
      <c r="BY3692"/>
      <c r="BZ3692"/>
      <c r="CA3692"/>
      <c r="CB3692"/>
      <c r="CC3692"/>
      <c r="CD3692"/>
      <c r="CE3692"/>
      <c r="CF3692"/>
      <c r="CG3692"/>
      <c r="CH3692"/>
      <c r="CI3692"/>
      <c r="CJ3692"/>
      <c r="CK3692"/>
      <c r="CL3692"/>
      <c r="CM3692"/>
      <c r="CN3692"/>
      <c r="CO3692"/>
      <c r="CP3692"/>
      <c r="CQ3692"/>
      <c r="CR3692"/>
      <c r="CS3692"/>
      <c r="CT3692"/>
      <c r="CU3692"/>
      <c r="CV3692"/>
    </row>
    <row r="3693" spans="10:100" x14ac:dyDescent="0.25">
      <c r="J3693"/>
      <c r="K3693"/>
      <c r="L3693"/>
      <c r="M3693"/>
      <c r="N3693"/>
      <c r="O3693"/>
      <c r="P3693"/>
      <c r="Q3693"/>
      <c r="R3693"/>
      <c r="S3693"/>
      <c r="T3693"/>
      <c r="U3693"/>
      <c r="V3693"/>
      <c r="W3693"/>
      <c r="X3693"/>
      <c r="Y3693"/>
      <c r="Z3693"/>
      <c r="AA3693"/>
      <c r="AB3693"/>
      <c r="AC3693"/>
      <c r="AD3693"/>
      <c r="AE3693"/>
      <c r="AF3693"/>
      <c r="AG3693"/>
      <c r="AH3693"/>
      <c r="AI3693"/>
      <c r="AJ3693"/>
      <c r="AK3693"/>
      <c r="AL3693"/>
      <c r="AM3693"/>
      <c r="AN3693"/>
      <c r="AO3693"/>
      <c r="AP3693"/>
      <c r="AQ3693"/>
      <c r="AR3693"/>
      <c r="AS3693"/>
      <c r="AT3693"/>
      <c r="AU3693"/>
      <c r="AV3693"/>
      <c r="AW3693"/>
      <c r="AX3693"/>
      <c r="AY3693"/>
      <c r="AZ3693"/>
      <c r="BA3693"/>
      <c r="BB3693"/>
      <c r="BC3693"/>
      <c r="BD3693"/>
      <c r="BE3693"/>
      <c r="BF3693"/>
      <c r="BG3693"/>
      <c r="BH3693"/>
      <c r="BI3693"/>
      <c r="BJ3693"/>
      <c r="BK3693"/>
      <c r="BL3693"/>
      <c r="BM3693"/>
      <c r="BN3693"/>
      <c r="BO3693"/>
      <c r="BP3693"/>
      <c r="BQ3693"/>
      <c r="BR3693"/>
      <c r="BS3693"/>
      <c r="BT3693"/>
      <c r="BU3693"/>
      <c r="BV3693"/>
      <c r="BW3693"/>
      <c r="BX3693"/>
      <c r="BY3693"/>
      <c r="BZ3693"/>
      <c r="CA3693"/>
      <c r="CB3693"/>
      <c r="CC3693"/>
      <c r="CD3693"/>
      <c r="CE3693"/>
      <c r="CF3693"/>
      <c r="CG3693"/>
      <c r="CH3693"/>
      <c r="CI3693"/>
      <c r="CJ3693"/>
      <c r="CK3693"/>
      <c r="CL3693"/>
      <c r="CM3693"/>
      <c r="CN3693"/>
      <c r="CO3693"/>
      <c r="CP3693"/>
      <c r="CQ3693"/>
      <c r="CR3693"/>
      <c r="CS3693"/>
      <c r="CT3693"/>
      <c r="CU3693"/>
      <c r="CV3693"/>
    </row>
    <row r="3694" spans="10:100" x14ac:dyDescent="0.25">
      <c r="J3694"/>
      <c r="K3694"/>
      <c r="L3694"/>
      <c r="M3694"/>
      <c r="N3694"/>
      <c r="O3694"/>
      <c r="P3694"/>
      <c r="Q3694"/>
      <c r="R3694"/>
      <c r="S3694"/>
      <c r="T3694"/>
      <c r="U3694"/>
      <c r="V3694"/>
      <c r="W3694"/>
      <c r="X3694"/>
      <c r="Y3694"/>
      <c r="Z3694"/>
      <c r="AA3694"/>
      <c r="AB3694"/>
      <c r="AC3694"/>
      <c r="AD3694"/>
      <c r="AE3694"/>
      <c r="AF3694"/>
      <c r="AG3694"/>
      <c r="AH3694"/>
      <c r="AI3694"/>
      <c r="AJ3694"/>
      <c r="AK3694"/>
      <c r="AL3694"/>
      <c r="AM3694"/>
      <c r="AN3694"/>
      <c r="AO3694"/>
      <c r="AP3694"/>
      <c r="AQ3694"/>
      <c r="AR3694"/>
      <c r="AS3694"/>
      <c r="AT3694"/>
      <c r="AU3694"/>
      <c r="AV3694"/>
      <c r="AW3694"/>
      <c r="AX3694"/>
      <c r="AY3694"/>
      <c r="AZ3694"/>
      <c r="BA3694"/>
      <c r="BB3694"/>
      <c r="BC3694"/>
      <c r="BD3694"/>
      <c r="BE3694"/>
      <c r="BF3694"/>
      <c r="BG3694"/>
      <c r="BH3694"/>
      <c r="BI3694"/>
      <c r="BJ3694"/>
      <c r="BK3694"/>
      <c r="BL3694"/>
      <c r="BM3694"/>
      <c r="BN3694"/>
      <c r="BO3694"/>
      <c r="BP3694"/>
      <c r="BQ3694"/>
      <c r="BR3694"/>
      <c r="BS3694"/>
      <c r="BT3694"/>
      <c r="BU3694"/>
      <c r="BV3694"/>
      <c r="BW3694"/>
      <c r="BX3694"/>
      <c r="BY3694"/>
      <c r="BZ3694"/>
      <c r="CA3694"/>
      <c r="CB3694"/>
      <c r="CC3694"/>
      <c r="CD3694"/>
      <c r="CE3694"/>
      <c r="CF3694"/>
      <c r="CG3694"/>
      <c r="CH3694"/>
      <c r="CI3694"/>
      <c r="CJ3694"/>
      <c r="CK3694"/>
      <c r="CL3694"/>
      <c r="CM3694"/>
      <c r="CN3694"/>
      <c r="CO3694"/>
      <c r="CP3694"/>
      <c r="CQ3694"/>
      <c r="CR3694"/>
      <c r="CS3694"/>
      <c r="CT3694"/>
      <c r="CU3694"/>
      <c r="CV3694"/>
    </row>
    <row r="3695" spans="10:100" x14ac:dyDescent="0.25">
      <c r="J3695"/>
      <c r="K3695"/>
      <c r="L3695"/>
      <c r="M3695"/>
      <c r="N3695"/>
      <c r="O3695"/>
      <c r="P3695"/>
      <c r="Q3695"/>
      <c r="R3695"/>
      <c r="S3695"/>
      <c r="T3695"/>
      <c r="U3695"/>
      <c r="V3695"/>
      <c r="W3695"/>
      <c r="X3695"/>
      <c r="Y3695"/>
      <c r="Z3695"/>
      <c r="AA3695"/>
      <c r="AB3695"/>
      <c r="AC3695"/>
      <c r="AD3695"/>
      <c r="AE3695"/>
      <c r="AF3695"/>
      <c r="AG3695"/>
      <c r="AH3695"/>
      <c r="AI3695"/>
      <c r="AJ3695"/>
      <c r="AK3695"/>
      <c r="AL3695"/>
      <c r="AM3695"/>
      <c r="AN3695"/>
      <c r="AO3695"/>
      <c r="AP3695"/>
      <c r="AQ3695"/>
      <c r="AR3695"/>
      <c r="AS3695"/>
      <c r="AT3695"/>
      <c r="AU3695"/>
      <c r="AV3695"/>
      <c r="AW3695"/>
      <c r="AX3695"/>
      <c r="AY3695"/>
      <c r="AZ3695"/>
      <c r="BA3695"/>
      <c r="BB3695"/>
      <c r="BC3695"/>
      <c r="BD3695"/>
      <c r="BE3695"/>
      <c r="BF3695"/>
      <c r="BG3695"/>
      <c r="BH3695"/>
      <c r="BI3695"/>
      <c r="BJ3695"/>
      <c r="BK3695"/>
      <c r="BL3695"/>
      <c r="BM3695"/>
      <c r="BN3695"/>
      <c r="BO3695"/>
      <c r="BP3695"/>
      <c r="BQ3695"/>
      <c r="BR3695"/>
      <c r="BS3695"/>
      <c r="BT3695"/>
      <c r="BU3695"/>
      <c r="BV3695"/>
      <c r="BW3695"/>
      <c r="BX3695"/>
      <c r="BY3695"/>
      <c r="BZ3695"/>
      <c r="CA3695"/>
      <c r="CB3695"/>
      <c r="CC3695"/>
      <c r="CD3695"/>
      <c r="CE3695"/>
      <c r="CF3695"/>
      <c r="CG3695"/>
      <c r="CH3695"/>
      <c r="CI3695"/>
      <c r="CJ3695"/>
      <c r="CK3695"/>
      <c r="CL3695"/>
      <c r="CM3695"/>
      <c r="CN3695"/>
      <c r="CO3695"/>
      <c r="CP3695"/>
      <c r="CQ3695"/>
      <c r="CR3695"/>
      <c r="CS3695"/>
      <c r="CT3695"/>
      <c r="CU3695"/>
      <c r="CV3695"/>
    </row>
    <row r="3696" spans="10:100" x14ac:dyDescent="0.25">
      <c r="J3696"/>
      <c r="K3696"/>
      <c r="L3696"/>
      <c r="M3696"/>
      <c r="N3696"/>
      <c r="O3696"/>
      <c r="P3696"/>
      <c r="Q3696"/>
      <c r="R3696"/>
      <c r="S3696"/>
      <c r="T3696"/>
      <c r="U3696"/>
      <c r="V3696"/>
      <c r="W3696"/>
      <c r="X3696"/>
      <c r="Y3696"/>
      <c r="Z3696"/>
      <c r="AA3696"/>
      <c r="AB3696"/>
      <c r="AC3696"/>
      <c r="AD3696"/>
      <c r="AE3696"/>
      <c r="AF3696"/>
      <c r="AG3696"/>
      <c r="AH3696"/>
      <c r="AI3696"/>
      <c r="AJ3696"/>
      <c r="AK3696"/>
      <c r="AL3696"/>
      <c r="AM3696"/>
      <c r="AN3696"/>
      <c r="AO3696"/>
      <c r="AP3696"/>
      <c r="AQ3696"/>
      <c r="AR3696"/>
      <c r="AS3696"/>
      <c r="AT3696"/>
      <c r="AU3696"/>
      <c r="AV3696"/>
      <c r="AW3696"/>
      <c r="AX3696"/>
      <c r="AY3696"/>
      <c r="AZ3696"/>
      <c r="BA3696"/>
      <c r="BB3696"/>
      <c r="BC3696"/>
      <c r="BD3696"/>
      <c r="BE3696"/>
      <c r="BF3696"/>
      <c r="BG3696"/>
      <c r="BH3696"/>
      <c r="BI3696"/>
      <c r="BJ3696"/>
      <c r="BK3696"/>
      <c r="BL3696"/>
      <c r="BM3696"/>
      <c r="BN3696"/>
      <c r="BO3696"/>
      <c r="BP3696"/>
      <c r="BQ3696"/>
      <c r="BR3696"/>
      <c r="BS3696"/>
      <c r="BT3696"/>
      <c r="BU3696"/>
      <c r="BV3696"/>
      <c r="BW3696"/>
      <c r="BX3696"/>
      <c r="BY3696"/>
      <c r="BZ3696"/>
      <c r="CA3696"/>
      <c r="CB3696"/>
      <c r="CC3696"/>
      <c r="CD3696"/>
      <c r="CE3696"/>
      <c r="CF3696"/>
      <c r="CG3696"/>
      <c r="CH3696"/>
      <c r="CI3696"/>
      <c r="CJ3696"/>
      <c r="CK3696"/>
      <c r="CL3696"/>
      <c r="CM3696"/>
      <c r="CN3696"/>
      <c r="CO3696"/>
      <c r="CP3696"/>
      <c r="CQ3696"/>
      <c r="CR3696"/>
      <c r="CS3696"/>
      <c r="CT3696"/>
      <c r="CU3696"/>
      <c r="CV3696"/>
    </row>
    <row r="3697" spans="10:100" x14ac:dyDescent="0.25">
      <c r="J3697"/>
      <c r="K3697"/>
      <c r="L3697"/>
      <c r="M3697"/>
      <c r="N3697"/>
      <c r="O3697"/>
      <c r="P3697"/>
      <c r="Q3697"/>
      <c r="R3697"/>
      <c r="S3697"/>
      <c r="T3697"/>
      <c r="U3697"/>
      <c r="V3697"/>
      <c r="W3697"/>
      <c r="X3697"/>
      <c r="Y3697"/>
      <c r="Z3697"/>
      <c r="AA3697"/>
      <c r="AB3697"/>
      <c r="AC3697"/>
      <c r="AD3697"/>
      <c r="AE3697"/>
      <c r="AF3697"/>
      <c r="AG3697"/>
      <c r="AH3697"/>
      <c r="AI3697"/>
      <c r="AJ3697"/>
      <c r="AK3697"/>
      <c r="AL3697"/>
      <c r="AM3697"/>
      <c r="AN3697"/>
      <c r="AO3697"/>
      <c r="AP3697"/>
      <c r="AQ3697"/>
      <c r="AR3697"/>
      <c r="AS3697"/>
      <c r="AT3697"/>
      <c r="AU3697"/>
      <c r="AV3697"/>
      <c r="AW3697"/>
      <c r="AX3697"/>
      <c r="AY3697"/>
      <c r="AZ3697"/>
      <c r="BA3697"/>
      <c r="BB3697"/>
      <c r="BC3697"/>
      <c r="BD3697"/>
      <c r="BE3697"/>
      <c r="BF3697"/>
      <c r="BG3697"/>
      <c r="BH3697"/>
      <c r="BI3697"/>
      <c r="BJ3697"/>
      <c r="BK3697"/>
      <c r="BL3697"/>
      <c r="BM3697"/>
      <c r="BN3697"/>
      <c r="BO3697"/>
      <c r="BP3697"/>
      <c r="BQ3697"/>
      <c r="BR3697"/>
      <c r="BS3697"/>
      <c r="BT3697"/>
      <c r="BU3697"/>
      <c r="BV3697"/>
      <c r="BW3697"/>
      <c r="BX3697"/>
      <c r="BY3697"/>
      <c r="BZ3697"/>
      <c r="CA3697"/>
      <c r="CB3697"/>
      <c r="CC3697"/>
      <c r="CD3697"/>
      <c r="CE3697"/>
      <c r="CF3697"/>
      <c r="CG3697"/>
      <c r="CH3697"/>
      <c r="CI3697"/>
      <c r="CJ3697"/>
      <c r="CK3697"/>
      <c r="CL3697"/>
      <c r="CM3697"/>
      <c r="CN3697"/>
      <c r="CO3697"/>
      <c r="CP3697"/>
      <c r="CQ3697"/>
      <c r="CR3697"/>
      <c r="CS3697"/>
      <c r="CT3697"/>
      <c r="CU3697"/>
      <c r="CV3697"/>
    </row>
    <row r="3698" spans="10:100" x14ac:dyDescent="0.25">
      <c r="J3698"/>
      <c r="K3698"/>
      <c r="L3698"/>
      <c r="M3698"/>
      <c r="N3698"/>
      <c r="O3698"/>
      <c r="P3698"/>
      <c r="Q3698"/>
      <c r="R3698"/>
      <c r="S3698"/>
      <c r="T3698"/>
      <c r="U3698"/>
      <c r="V3698"/>
      <c r="W3698"/>
      <c r="X3698"/>
      <c r="Y3698"/>
      <c r="Z3698"/>
      <c r="AA3698"/>
      <c r="AB3698"/>
      <c r="AC3698"/>
      <c r="AD3698"/>
      <c r="AE3698"/>
      <c r="AF3698"/>
      <c r="AG3698"/>
      <c r="AH3698"/>
      <c r="AI3698"/>
      <c r="AJ3698"/>
      <c r="AK3698"/>
      <c r="AL3698"/>
      <c r="AM3698"/>
      <c r="AN3698"/>
      <c r="AO3698"/>
      <c r="AP3698"/>
      <c r="AQ3698"/>
      <c r="AR3698"/>
      <c r="AS3698"/>
      <c r="AT3698"/>
      <c r="AU3698"/>
      <c r="AV3698"/>
      <c r="AW3698"/>
      <c r="AX3698"/>
      <c r="AY3698"/>
      <c r="AZ3698"/>
      <c r="BA3698"/>
      <c r="BB3698"/>
      <c r="BC3698"/>
      <c r="BD3698"/>
      <c r="BE3698"/>
      <c r="BF3698"/>
      <c r="BG3698"/>
      <c r="BH3698"/>
      <c r="BI3698"/>
      <c r="BJ3698"/>
      <c r="BK3698"/>
      <c r="BL3698"/>
      <c r="BM3698"/>
      <c r="BN3698"/>
      <c r="BO3698"/>
      <c r="BP3698"/>
      <c r="BQ3698"/>
      <c r="BR3698"/>
      <c r="BS3698"/>
      <c r="BT3698"/>
      <c r="BU3698"/>
      <c r="BV3698"/>
      <c r="BW3698"/>
      <c r="BX3698"/>
      <c r="BY3698"/>
      <c r="BZ3698"/>
      <c r="CA3698"/>
      <c r="CB3698"/>
      <c r="CC3698"/>
      <c r="CD3698"/>
      <c r="CE3698"/>
      <c r="CF3698"/>
      <c r="CG3698"/>
      <c r="CH3698"/>
      <c r="CI3698"/>
      <c r="CJ3698"/>
      <c r="CK3698"/>
      <c r="CL3698"/>
      <c r="CM3698"/>
      <c r="CN3698"/>
      <c r="CO3698"/>
      <c r="CP3698"/>
      <c r="CQ3698"/>
      <c r="CR3698"/>
      <c r="CS3698"/>
      <c r="CT3698"/>
      <c r="CU3698"/>
      <c r="CV3698"/>
    </row>
    <row r="3699" spans="10:100" x14ac:dyDescent="0.25">
      <c r="J3699"/>
      <c r="K3699"/>
      <c r="L3699"/>
      <c r="M3699"/>
      <c r="N3699"/>
      <c r="O3699"/>
      <c r="P3699"/>
      <c r="Q3699"/>
      <c r="R3699"/>
      <c r="S3699"/>
      <c r="T3699"/>
      <c r="U3699"/>
      <c r="V3699"/>
      <c r="W3699"/>
      <c r="X3699"/>
      <c r="Y3699"/>
      <c r="Z3699"/>
      <c r="AA3699"/>
      <c r="AB3699"/>
      <c r="AC3699"/>
      <c r="AD3699"/>
      <c r="AE3699"/>
      <c r="AF3699"/>
      <c r="AG3699"/>
      <c r="AH3699"/>
      <c r="AI3699"/>
      <c r="AJ3699"/>
      <c r="AK3699"/>
      <c r="AL3699"/>
      <c r="AM3699"/>
      <c r="AN3699"/>
      <c r="AO3699"/>
      <c r="AP3699"/>
      <c r="AQ3699"/>
      <c r="AR3699"/>
      <c r="AS3699"/>
      <c r="AT3699"/>
      <c r="AU3699"/>
      <c r="AV3699"/>
      <c r="AW3699"/>
      <c r="AX3699"/>
      <c r="AY3699"/>
      <c r="AZ3699"/>
      <c r="BA3699"/>
      <c r="BB3699"/>
      <c r="BC3699"/>
      <c r="BD3699"/>
      <c r="BE3699"/>
      <c r="BF3699"/>
      <c r="BG3699"/>
      <c r="BH3699"/>
      <c r="BI3699"/>
      <c r="BJ3699"/>
      <c r="BK3699"/>
      <c r="BL3699"/>
      <c r="BM3699"/>
      <c r="BN3699"/>
      <c r="BO3699"/>
      <c r="BP3699"/>
      <c r="BQ3699"/>
      <c r="BR3699"/>
      <c r="BS3699"/>
      <c r="BT3699"/>
      <c r="BU3699"/>
      <c r="BV3699"/>
      <c r="BW3699"/>
      <c r="BX3699"/>
      <c r="BY3699"/>
      <c r="BZ3699"/>
      <c r="CA3699"/>
      <c r="CB3699"/>
      <c r="CC3699"/>
      <c r="CD3699"/>
      <c r="CE3699"/>
      <c r="CF3699"/>
      <c r="CG3699"/>
      <c r="CH3699"/>
      <c r="CI3699"/>
      <c r="CJ3699"/>
      <c r="CK3699"/>
      <c r="CL3699"/>
      <c r="CM3699"/>
      <c r="CN3699"/>
      <c r="CO3699"/>
      <c r="CP3699"/>
      <c r="CQ3699"/>
      <c r="CR3699"/>
      <c r="CS3699"/>
      <c r="CT3699"/>
      <c r="CU3699"/>
      <c r="CV3699"/>
    </row>
    <row r="3700" spans="10:100" x14ac:dyDescent="0.25">
      <c r="J3700"/>
      <c r="K3700"/>
      <c r="L3700"/>
      <c r="M3700"/>
      <c r="N3700"/>
      <c r="O3700"/>
      <c r="P3700"/>
      <c r="Q3700"/>
      <c r="R3700"/>
      <c r="S3700"/>
      <c r="T3700"/>
      <c r="U3700"/>
      <c r="V3700"/>
      <c r="W3700"/>
      <c r="X3700"/>
      <c r="Y3700"/>
      <c r="Z3700"/>
      <c r="AA3700"/>
      <c r="AB3700"/>
      <c r="AC3700"/>
      <c r="AD3700"/>
      <c r="AE3700"/>
      <c r="AF3700"/>
      <c r="AG3700"/>
      <c r="AH3700"/>
      <c r="AI3700"/>
      <c r="AJ3700"/>
      <c r="AK3700"/>
      <c r="AL3700"/>
      <c r="AM3700"/>
      <c r="AN3700"/>
      <c r="AO3700"/>
      <c r="AP3700"/>
      <c r="AQ3700"/>
      <c r="AR3700"/>
      <c r="AS3700"/>
      <c r="AT3700"/>
      <c r="AU3700"/>
      <c r="AV3700"/>
      <c r="AW3700"/>
      <c r="AX3700"/>
      <c r="AY3700"/>
      <c r="AZ3700"/>
      <c r="BA3700"/>
      <c r="BB3700"/>
      <c r="BC3700"/>
      <c r="BD3700"/>
      <c r="BE3700"/>
      <c r="BF3700"/>
      <c r="BG3700"/>
      <c r="BH3700"/>
      <c r="BI3700"/>
      <c r="BJ3700"/>
      <c r="BK3700"/>
      <c r="BL3700"/>
      <c r="BM3700"/>
      <c r="BN3700"/>
      <c r="BO3700"/>
      <c r="BP3700"/>
      <c r="BQ3700"/>
      <c r="BR3700"/>
      <c r="BS3700"/>
      <c r="BT3700"/>
      <c r="BU3700"/>
      <c r="BV3700"/>
      <c r="BW3700"/>
      <c r="BX3700"/>
      <c r="BY3700"/>
      <c r="BZ3700"/>
      <c r="CA3700"/>
      <c r="CB3700"/>
      <c r="CC3700"/>
      <c r="CD3700"/>
      <c r="CE3700"/>
      <c r="CF3700"/>
      <c r="CG3700"/>
      <c r="CH3700"/>
      <c r="CI3700"/>
      <c r="CJ3700"/>
      <c r="CK3700"/>
      <c r="CL3700"/>
      <c r="CM3700"/>
      <c r="CN3700"/>
      <c r="CO3700"/>
      <c r="CP3700"/>
      <c r="CQ3700"/>
      <c r="CR3700"/>
      <c r="CS3700"/>
      <c r="CT3700"/>
      <c r="CU3700"/>
      <c r="CV3700"/>
    </row>
    <row r="3701" spans="10:100" x14ac:dyDescent="0.25">
      <c r="J3701"/>
      <c r="K3701"/>
      <c r="L3701"/>
      <c r="M3701"/>
      <c r="N3701"/>
      <c r="O3701"/>
      <c r="P3701"/>
      <c r="Q3701"/>
      <c r="R3701"/>
      <c r="S3701"/>
      <c r="T3701"/>
      <c r="U3701"/>
      <c r="V3701"/>
      <c r="W3701"/>
      <c r="X3701"/>
      <c r="Y3701"/>
      <c r="Z3701"/>
      <c r="AA3701"/>
      <c r="AB3701"/>
      <c r="AC3701"/>
      <c r="AD3701"/>
      <c r="AE3701"/>
      <c r="AF3701"/>
      <c r="AG3701"/>
      <c r="AH3701"/>
      <c r="AI3701"/>
      <c r="AJ3701"/>
      <c r="AK3701"/>
      <c r="AL3701"/>
      <c r="AM3701"/>
      <c r="AN3701"/>
      <c r="AO3701"/>
      <c r="AP3701"/>
      <c r="AQ3701"/>
      <c r="AR3701"/>
      <c r="AS3701"/>
      <c r="AT3701"/>
      <c r="AU3701"/>
      <c r="AV3701"/>
      <c r="AW3701"/>
      <c r="AX3701"/>
      <c r="AY3701"/>
      <c r="AZ3701"/>
      <c r="BA3701"/>
      <c r="BB3701"/>
      <c r="BC3701"/>
      <c r="BD3701"/>
      <c r="BE3701"/>
      <c r="BF3701"/>
      <c r="BG3701"/>
      <c r="BH3701"/>
      <c r="BI3701"/>
      <c r="BJ3701"/>
      <c r="BK3701"/>
      <c r="BL3701"/>
      <c r="BM3701"/>
      <c r="BN3701"/>
      <c r="BO3701"/>
      <c r="BP3701"/>
      <c r="BQ3701"/>
      <c r="BR3701"/>
      <c r="BS3701"/>
      <c r="BT3701"/>
      <c r="BU3701"/>
      <c r="BV3701"/>
      <c r="BW3701"/>
      <c r="BX3701"/>
      <c r="BY3701"/>
      <c r="BZ3701"/>
      <c r="CA3701"/>
      <c r="CB3701"/>
      <c r="CC3701"/>
      <c r="CD3701"/>
      <c r="CE3701"/>
      <c r="CF3701"/>
      <c r="CG3701"/>
      <c r="CH3701"/>
      <c r="CI3701"/>
      <c r="CJ3701"/>
      <c r="CK3701"/>
      <c r="CL3701"/>
      <c r="CM3701"/>
      <c r="CN3701"/>
      <c r="CO3701"/>
      <c r="CP3701"/>
      <c r="CQ3701"/>
      <c r="CR3701"/>
      <c r="CS3701"/>
      <c r="CT3701"/>
      <c r="CU3701"/>
      <c r="CV3701"/>
    </row>
    <row r="3702" spans="10:100" x14ac:dyDescent="0.25">
      <c r="J3702"/>
      <c r="K3702"/>
      <c r="L3702"/>
      <c r="M3702"/>
      <c r="N3702"/>
      <c r="O3702"/>
      <c r="P3702"/>
      <c r="Q3702"/>
      <c r="R3702"/>
      <c r="S3702"/>
      <c r="T3702"/>
      <c r="U3702"/>
      <c r="V3702"/>
      <c r="W3702"/>
      <c r="X3702"/>
      <c r="Y3702"/>
      <c r="Z3702"/>
      <c r="AA3702"/>
      <c r="AB3702"/>
      <c r="AC3702"/>
      <c r="AD3702"/>
      <c r="AE3702"/>
      <c r="AF3702"/>
      <c r="AG3702"/>
      <c r="AH3702"/>
      <c r="AI3702"/>
      <c r="AJ3702"/>
      <c r="AK3702"/>
      <c r="AL3702"/>
      <c r="AM3702"/>
      <c r="AN3702"/>
      <c r="AO3702"/>
      <c r="AP3702"/>
      <c r="AQ3702"/>
      <c r="AR3702"/>
      <c r="AS3702"/>
      <c r="AT3702"/>
      <c r="AU3702"/>
      <c r="AV3702"/>
      <c r="AW3702"/>
      <c r="AX3702"/>
      <c r="AY3702"/>
      <c r="AZ3702"/>
      <c r="BA3702"/>
      <c r="BB3702"/>
      <c r="BC3702"/>
      <c r="BD3702"/>
      <c r="BE3702"/>
      <c r="BF3702"/>
      <c r="BG3702"/>
      <c r="BH3702"/>
      <c r="BI3702"/>
      <c r="BJ3702"/>
      <c r="BK3702"/>
      <c r="BL3702"/>
      <c r="BM3702"/>
      <c r="BN3702"/>
      <c r="BO3702"/>
      <c r="BP3702"/>
      <c r="BQ3702"/>
      <c r="BR3702"/>
      <c r="BS3702"/>
      <c r="BT3702"/>
      <c r="BU3702"/>
      <c r="BV3702"/>
      <c r="BW3702"/>
      <c r="BX3702"/>
      <c r="BY3702"/>
      <c r="BZ3702"/>
      <c r="CA3702"/>
      <c r="CB3702"/>
      <c r="CC3702"/>
      <c r="CD3702"/>
      <c r="CE3702"/>
      <c r="CF3702"/>
      <c r="CG3702"/>
      <c r="CH3702"/>
      <c r="CI3702"/>
      <c r="CJ3702"/>
      <c r="CK3702"/>
      <c r="CL3702"/>
      <c r="CM3702"/>
      <c r="CN3702"/>
      <c r="CO3702"/>
      <c r="CP3702"/>
      <c r="CQ3702"/>
      <c r="CR3702"/>
      <c r="CS3702"/>
      <c r="CT3702"/>
      <c r="CU3702"/>
      <c r="CV3702"/>
    </row>
    <row r="3703" spans="10:100" x14ac:dyDescent="0.25">
      <c r="J3703"/>
      <c r="K3703"/>
      <c r="L3703"/>
      <c r="M3703"/>
      <c r="N3703"/>
      <c r="O3703"/>
      <c r="P3703"/>
      <c r="Q3703"/>
      <c r="R3703"/>
      <c r="S3703"/>
      <c r="T3703"/>
      <c r="U3703"/>
      <c r="V3703"/>
      <c r="W3703"/>
      <c r="X3703"/>
      <c r="Y3703"/>
      <c r="Z3703"/>
      <c r="AA3703"/>
      <c r="AB3703"/>
      <c r="AC3703"/>
      <c r="AD3703"/>
      <c r="AE3703"/>
      <c r="AF3703"/>
      <c r="AG3703"/>
      <c r="AH3703"/>
      <c r="AI3703"/>
      <c r="AJ3703"/>
      <c r="AK3703"/>
      <c r="AL3703"/>
      <c r="AM3703"/>
      <c r="AN3703"/>
      <c r="AO3703"/>
      <c r="AP3703"/>
      <c r="AQ3703"/>
      <c r="AR3703"/>
      <c r="AS3703"/>
      <c r="AT3703"/>
      <c r="AU3703"/>
      <c r="AV3703"/>
      <c r="AW3703"/>
      <c r="AX3703"/>
      <c r="AY3703"/>
      <c r="AZ3703"/>
      <c r="BA3703"/>
      <c r="BB3703"/>
      <c r="BC3703"/>
      <c r="BD3703"/>
      <c r="BE3703"/>
      <c r="BF3703"/>
      <c r="BG3703"/>
      <c r="BH3703"/>
      <c r="BI3703"/>
      <c r="BJ3703"/>
      <c r="BK3703"/>
      <c r="BL3703"/>
      <c r="BM3703"/>
      <c r="BN3703"/>
      <c r="BO3703"/>
      <c r="BP3703"/>
      <c r="BQ3703"/>
      <c r="BR3703"/>
      <c r="BS3703"/>
      <c r="BT3703"/>
      <c r="BU3703"/>
      <c r="BV3703"/>
      <c r="BW3703"/>
      <c r="BX3703"/>
      <c r="BY3703"/>
      <c r="BZ3703"/>
      <c r="CA3703"/>
      <c r="CB3703"/>
      <c r="CC3703"/>
      <c r="CD3703"/>
      <c r="CE3703"/>
      <c r="CF3703"/>
      <c r="CG3703"/>
      <c r="CH3703"/>
      <c r="CI3703"/>
      <c r="CJ3703"/>
      <c r="CK3703"/>
      <c r="CL3703"/>
      <c r="CM3703"/>
      <c r="CN3703"/>
      <c r="CO3703"/>
      <c r="CP3703"/>
      <c r="CQ3703"/>
      <c r="CR3703"/>
      <c r="CS3703"/>
      <c r="CT3703"/>
      <c r="CU3703"/>
      <c r="CV3703"/>
    </row>
    <row r="3704" spans="10:100" x14ac:dyDescent="0.25">
      <c r="J3704"/>
      <c r="K3704"/>
      <c r="L3704"/>
      <c r="M3704"/>
      <c r="N3704"/>
      <c r="O3704"/>
      <c r="P3704"/>
      <c r="Q3704"/>
      <c r="R3704"/>
      <c r="S3704"/>
      <c r="T3704"/>
      <c r="U3704"/>
      <c r="V3704"/>
      <c r="W3704"/>
      <c r="X3704"/>
      <c r="Y3704"/>
      <c r="Z3704"/>
      <c r="AA3704"/>
      <c r="AB3704"/>
      <c r="AC3704"/>
      <c r="AD3704"/>
      <c r="AE3704"/>
      <c r="AF3704"/>
      <c r="AG3704"/>
      <c r="AH3704"/>
      <c r="AI3704"/>
      <c r="AJ3704"/>
      <c r="AK3704"/>
      <c r="AL3704"/>
      <c r="AM3704"/>
      <c r="AN3704"/>
      <c r="AO3704"/>
      <c r="AP3704"/>
      <c r="AQ3704"/>
      <c r="AR3704"/>
      <c r="AS3704"/>
      <c r="AT3704"/>
      <c r="AU3704"/>
      <c r="AV3704"/>
      <c r="AW3704"/>
      <c r="AX3704"/>
      <c r="AY3704"/>
      <c r="AZ3704"/>
      <c r="BA3704"/>
      <c r="BB3704"/>
      <c r="BC3704"/>
      <c r="BD3704"/>
      <c r="BE3704"/>
      <c r="BF3704"/>
      <c r="BG3704"/>
      <c r="BH3704"/>
      <c r="BI3704"/>
      <c r="BJ3704"/>
      <c r="BK3704"/>
      <c r="BL3704"/>
      <c r="BM3704"/>
      <c r="BN3704"/>
      <c r="BO3704"/>
      <c r="BP3704"/>
      <c r="BQ3704"/>
      <c r="BR3704"/>
      <c r="BS3704"/>
      <c r="BT3704"/>
      <c r="BU3704"/>
      <c r="BV3704"/>
      <c r="BW3704"/>
      <c r="BX3704"/>
      <c r="BY3704"/>
      <c r="BZ3704"/>
      <c r="CA3704"/>
      <c r="CB3704"/>
      <c r="CC3704"/>
      <c r="CD3704"/>
      <c r="CE3704"/>
      <c r="CF3704"/>
      <c r="CG3704"/>
      <c r="CH3704"/>
      <c r="CI3704"/>
      <c r="CJ3704"/>
      <c r="CK3704"/>
      <c r="CL3704"/>
      <c r="CM3704"/>
      <c r="CN3704"/>
      <c r="CO3704"/>
      <c r="CP3704"/>
      <c r="CQ3704"/>
      <c r="CR3704"/>
      <c r="CS3704"/>
      <c r="CT3704"/>
      <c r="CU3704"/>
      <c r="CV3704"/>
    </row>
    <row r="3705" spans="10:100" x14ac:dyDescent="0.25">
      <c r="J3705"/>
      <c r="K3705"/>
      <c r="L3705"/>
      <c r="M3705"/>
      <c r="N3705"/>
      <c r="O3705"/>
      <c r="P3705"/>
      <c r="Q3705"/>
      <c r="R3705"/>
      <c r="S3705"/>
      <c r="T3705"/>
      <c r="U3705"/>
      <c r="V3705"/>
      <c r="W3705"/>
      <c r="X3705"/>
      <c r="Y3705"/>
      <c r="Z3705"/>
      <c r="AA3705"/>
      <c r="AB3705"/>
      <c r="AC3705"/>
      <c r="AD3705"/>
      <c r="AE3705"/>
      <c r="AF3705"/>
      <c r="AG3705"/>
      <c r="AH3705"/>
      <c r="AI3705"/>
      <c r="AJ3705"/>
      <c r="AK3705"/>
      <c r="AL3705"/>
      <c r="AM3705"/>
      <c r="AN3705"/>
      <c r="AO3705"/>
      <c r="AP3705"/>
      <c r="AQ3705"/>
      <c r="AR3705"/>
      <c r="AS3705"/>
      <c r="AT3705"/>
      <c r="AU3705"/>
      <c r="AV3705"/>
      <c r="AW3705"/>
      <c r="AX3705"/>
      <c r="AY3705"/>
      <c r="AZ3705"/>
      <c r="BA3705"/>
      <c r="BB3705"/>
      <c r="BC3705"/>
      <c r="BD3705"/>
      <c r="BE3705"/>
      <c r="BF3705"/>
      <c r="BG3705"/>
      <c r="BH3705"/>
      <c r="BI3705"/>
      <c r="BJ3705"/>
      <c r="BK3705"/>
      <c r="BL3705"/>
      <c r="BM3705"/>
      <c r="BN3705"/>
      <c r="BO3705"/>
      <c r="BP3705"/>
      <c r="BQ3705"/>
      <c r="BR3705"/>
      <c r="BS3705"/>
      <c r="BT3705"/>
      <c r="BU3705"/>
      <c r="BV3705"/>
      <c r="BW3705"/>
      <c r="BX3705"/>
      <c r="BY3705"/>
      <c r="BZ3705"/>
      <c r="CA3705"/>
      <c r="CB3705"/>
      <c r="CC3705"/>
      <c r="CD3705"/>
      <c r="CE3705"/>
      <c r="CF3705"/>
      <c r="CG3705"/>
      <c r="CH3705"/>
      <c r="CI3705"/>
      <c r="CJ3705"/>
      <c r="CK3705"/>
      <c r="CL3705"/>
      <c r="CM3705"/>
      <c r="CN3705"/>
      <c r="CO3705"/>
      <c r="CP3705"/>
      <c r="CQ3705"/>
      <c r="CR3705"/>
      <c r="CS3705"/>
      <c r="CT3705"/>
      <c r="CU3705"/>
      <c r="CV3705"/>
    </row>
    <row r="3706" spans="10:100" x14ac:dyDescent="0.25">
      <c r="J3706"/>
      <c r="K3706"/>
      <c r="L3706"/>
      <c r="M3706"/>
      <c r="N3706"/>
      <c r="O3706"/>
      <c r="P3706"/>
      <c r="Q3706"/>
      <c r="R3706"/>
      <c r="S3706"/>
      <c r="T3706"/>
      <c r="U3706"/>
      <c r="V3706"/>
      <c r="W3706"/>
      <c r="X3706"/>
      <c r="Y3706"/>
      <c r="Z3706"/>
      <c r="AA3706"/>
      <c r="AB3706"/>
      <c r="AC3706"/>
      <c r="AD3706"/>
      <c r="AE3706"/>
      <c r="AF3706"/>
      <c r="AG3706"/>
      <c r="AH3706"/>
      <c r="AI3706"/>
      <c r="AJ3706"/>
      <c r="AK3706"/>
      <c r="AL3706"/>
      <c r="AM3706"/>
      <c r="AN3706"/>
      <c r="AO3706"/>
      <c r="AP3706"/>
      <c r="AQ3706"/>
      <c r="AR3706"/>
      <c r="AS3706"/>
      <c r="AT3706"/>
      <c r="AU3706"/>
      <c r="AV3706"/>
      <c r="AW3706"/>
      <c r="AX3706"/>
      <c r="AY3706"/>
      <c r="AZ3706"/>
      <c r="BA3706"/>
      <c r="BB3706"/>
      <c r="BC3706"/>
      <c r="BD3706"/>
      <c r="BE3706"/>
      <c r="BF3706"/>
      <c r="BG3706"/>
      <c r="BH3706"/>
      <c r="BI3706"/>
      <c r="BJ3706"/>
      <c r="BK3706"/>
      <c r="BL3706"/>
      <c r="BM3706"/>
      <c r="BN3706"/>
      <c r="BO3706"/>
      <c r="BP3706"/>
      <c r="BQ3706"/>
      <c r="BR3706"/>
      <c r="BS3706"/>
      <c r="BT3706"/>
      <c r="BU3706"/>
      <c r="BV3706"/>
      <c r="BW3706"/>
      <c r="BX3706"/>
      <c r="BY3706"/>
      <c r="BZ3706"/>
      <c r="CA3706"/>
      <c r="CB3706"/>
      <c r="CC3706"/>
      <c r="CD3706"/>
      <c r="CE3706"/>
      <c r="CF3706"/>
      <c r="CG3706"/>
      <c r="CH3706"/>
      <c r="CI3706"/>
      <c r="CJ3706"/>
      <c r="CK3706"/>
      <c r="CL3706"/>
      <c r="CM3706"/>
      <c r="CN3706"/>
      <c r="CO3706"/>
      <c r="CP3706"/>
      <c r="CQ3706"/>
      <c r="CR3706"/>
      <c r="CS3706"/>
      <c r="CT3706"/>
      <c r="CU3706"/>
      <c r="CV3706"/>
    </row>
    <row r="3707" spans="10:100" x14ac:dyDescent="0.25">
      <c r="J3707"/>
      <c r="K3707"/>
      <c r="L3707"/>
      <c r="M3707"/>
      <c r="N3707"/>
      <c r="O3707"/>
      <c r="P3707"/>
      <c r="Q3707"/>
      <c r="R3707"/>
      <c r="S3707"/>
      <c r="T3707"/>
      <c r="U3707"/>
      <c r="V3707"/>
      <c r="W3707"/>
      <c r="X3707"/>
      <c r="Y3707"/>
      <c r="Z3707"/>
      <c r="AA3707"/>
      <c r="AB3707"/>
      <c r="AC3707"/>
      <c r="AD3707"/>
      <c r="AE3707"/>
      <c r="AF3707"/>
      <c r="AG3707"/>
      <c r="AH3707"/>
      <c r="AI3707"/>
      <c r="AJ3707"/>
      <c r="AK3707"/>
      <c r="AL3707"/>
      <c r="AM3707"/>
      <c r="AN3707"/>
      <c r="AO3707"/>
      <c r="AP3707"/>
      <c r="AQ3707"/>
      <c r="AR3707"/>
      <c r="AS3707"/>
      <c r="AT3707"/>
      <c r="AU3707"/>
      <c r="AV3707"/>
      <c r="AW3707"/>
      <c r="AX3707"/>
      <c r="AY3707"/>
      <c r="AZ3707"/>
      <c r="BA3707"/>
      <c r="BB3707"/>
      <c r="BC3707"/>
      <c r="BD3707"/>
      <c r="BE3707"/>
      <c r="BF3707"/>
      <c r="BG3707"/>
      <c r="BH3707"/>
      <c r="BI3707"/>
      <c r="BJ3707"/>
      <c r="BK3707"/>
      <c r="BL3707"/>
      <c r="BM3707"/>
      <c r="BN3707"/>
      <c r="BO3707"/>
      <c r="BP3707"/>
      <c r="BQ3707"/>
      <c r="BR3707"/>
      <c r="BS3707"/>
      <c r="BT3707"/>
      <c r="BU3707"/>
      <c r="BV3707"/>
      <c r="BW3707"/>
      <c r="BX3707"/>
      <c r="BY3707"/>
      <c r="BZ3707"/>
      <c r="CA3707"/>
      <c r="CB3707"/>
      <c r="CC3707"/>
      <c r="CD3707"/>
      <c r="CE3707"/>
      <c r="CF3707"/>
      <c r="CG3707"/>
      <c r="CH3707"/>
      <c r="CI3707"/>
      <c r="CJ3707"/>
      <c r="CK3707"/>
      <c r="CL3707"/>
      <c r="CM3707"/>
      <c r="CN3707"/>
      <c r="CO3707"/>
      <c r="CP3707"/>
      <c r="CQ3707"/>
      <c r="CR3707"/>
      <c r="CS3707"/>
      <c r="CT3707"/>
      <c r="CU3707"/>
      <c r="CV3707"/>
    </row>
    <row r="3708" spans="10:100" x14ac:dyDescent="0.25">
      <c r="J3708"/>
      <c r="K3708"/>
      <c r="L3708"/>
      <c r="M3708"/>
      <c r="N3708"/>
      <c r="O3708"/>
      <c r="P3708"/>
      <c r="Q3708"/>
      <c r="R3708"/>
      <c r="S3708"/>
      <c r="T3708"/>
      <c r="U3708"/>
      <c r="V3708"/>
      <c r="W3708"/>
      <c r="X3708"/>
      <c r="Y3708"/>
      <c r="Z3708"/>
      <c r="AA3708"/>
      <c r="AB3708"/>
      <c r="AC3708"/>
      <c r="AD3708"/>
      <c r="AE3708"/>
      <c r="AF3708"/>
      <c r="AG3708"/>
      <c r="AH3708"/>
      <c r="AI3708"/>
      <c r="AJ3708"/>
      <c r="AK3708"/>
      <c r="AL3708"/>
      <c r="AM3708"/>
      <c r="AN3708"/>
      <c r="AO3708"/>
      <c r="AP3708"/>
      <c r="AQ3708"/>
      <c r="AR3708"/>
      <c r="AS3708"/>
      <c r="AT3708"/>
      <c r="AU3708"/>
      <c r="AV3708"/>
      <c r="AW3708"/>
      <c r="AX3708"/>
      <c r="AY3708"/>
      <c r="AZ3708"/>
      <c r="BA3708"/>
      <c r="BB3708"/>
      <c r="BC3708"/>
      <c r="BD3708"/>
      <c r="BE3708"/>
      <c r="BF3708"/>
      <c r="BG3708"/>
      <c r="BH3708"/>
      <c r="BI3708"/>
      <c r="BJ3708"/>
      <c r="BK3708"/>
      <c r="BL3708"/>
      <c r="BM3708"/>
      <c r="BN3708"/>
      <c r="BO3708"/>
      <c r="BP3708"/>
      <c r="BQ3708"/>
      <c r="BR3708"/>
      <c r="BS3708"/>
      <c r="BT3708"/>
      <c r="BU3708"/>
      <c r="BV3708"/>
      <c r="BW3708"/>
      <c r="BX3708"/>
      <c r="BY3708"/>
      <c r="BZ3708"/>
      <c r="CA3708"/>
      <c r="CB3708"/>
      <c r="CC3708"/>
      <c r="CD3708"/>
      <c r="CE3708"/>
      <c r="CF3708"/>
      <c r="CG3708"/>
      <c r="CH3708"/>
      <c r="CI3708"/>
      <c r="CJ3708"/>
      <c r="CK3708"/>
      <c r="CL3708"/>
      <c r="CM3708"/>
      <c r="CN3708"/>
      <c r="CO3708"/>
      <c r="CP3708"/>
      <c r="CQ3708"/>
      <c r="CR3708"/>
      <c r="CS3708"/>
      <c r="CT3708"/>
      <c r="CU3708"/>
      <c r="CV3708"/>
    </row>
    <row r="3709" spans="10:100" x14ac:dyDescent="0.25">
      <c r="J3709"/>
      <c r="K3709"/>
      <c r="L3709"/>
      <c r="M3709"/>
      <c r="N3709"/>
      <c r="O3709"/>
      <c r="P3709"/>
      <c r="Q3709"/>
      <c r="R3709"/>
      <c r="S3709"/>
      <c r="T3709"/>
      <c r="U3709"/>
      <c r="V3709"/>
      <c r="W3709"/>
      <c r="X3709"/>
      <c r="Y3709"/>
      <c r="Z3709"/>
      <c r="AA3709"/>
      <c r="AB3709"/>
      <c r="AC3709"/>
      <c r="AD3709"/>
      <c r="AE3709"/>
      <c r="AF3709"/>
      <c r="AG3709"/>
      <c r="AH3709"/>
      <c r="AI3709"/>
      <c r="AJ3709"/>
      <c r="AK3709"/>
      <c r="AL3709"/>
      <c r="AM3709"/>
      <c r="AN3709"/>
      <c r="AO3709"/>
      <c r="AP3709"/>
      <c r="AQ3709"/>
      <c r="AR3709"/>
      <c r="AS3709"/>
      <c r="AT3709"/>
      <c r="AU3709"/>
      <c r="AV3709"/>
      <c r="AW3709"/>
      <c r="AX3709"/>
      <c r="AY3709"/>
      <c r="AZ3709"/>
      <c r="BA3709"/>
      <c r="BB3709"/>
      <c r="BC3709"/>
      <c r="BD3709"/>
      <c r="BE3709"/>
      <c r="BF3709"/>
      <c r="BG3709"/>
      <c r="BH3709"/>
      <c r="BI3709"/>
      <c r="BJ3709"/>
      <c r="BK3709"/>
      <c r="BL3709"/>
      <c r="BM3709"/>
      <c r="BN3709"/>
      <c r="BO3709"/>
      <c r="BP3709"/>
      <c r="BQ3709"/>
      <c r="BR3709"/>
      <c r="BS3709"/>
      <c r="BT3709"/>
      <c r="BU3709"/>
      <c r="BV3709"/>
      <c r="BW3709"/>
      <c r="BX3709"/>
      <c r="BY3709"/>
      <c r="BZ3709"/>
      <c r="CA3709"/>
      <c r="CB3709"/>
      <c r="CC3709"/>
      <c r="CD3709"/>
      <c r="CE3709"/>
      <c r="CF3709"/>
      <c r="CG3709"/>
      <c r="CH3709"/>
      <c r="CI3709"/>
      <c r="CJ3709"/>
      <c r="CK3709"/>
      <c r="CL3709"/>
      <c r="CM3709"/>
      <c r="CN3709"/>
      <c r="CO3709"/>
      <c r="CP3709"/>
      <c r="CQ3709"/>
      <c r="CR3709"/>
      <c r="CS3709"/>
      <c r="CT3709"/>
      <c r="CU3709"/>
      <c r="CV3709"/>
    </row>
    <row r="3710" spans="10:100" x14ac:dyDescent="0.25">
      <c r="J3710"/>
      <c r="K3710"/>
      <c r="L3710"/>
      <c r="M3710"/>
      <c r="N3710"/>
      <c r="O3710"/>
      <c r="P3710"/>
      <c r="Q3710"/>
      <c r="R3710"/>
      <c r="S3710"/>
      <c r="T3710"/>
      <c r="U3710"/>
      <c r="V3710"/>
      <c r="W3710"/>
      <c r="X3710"/>
      <c r="Y3710"/>
      <c r="Z3710"/>
      <c r="AA3710"/>
      <c r="AB3710"/>
      <c r="AC3710"/>
      <c r="AD3710"/>
      <c r="AE3710"/>
      <c r="AF3710"/>
      <c r="AG3710"/>
      <c r="AH3710"/>
      <c r="AI3710"/>
      <c r="AJ3710"/>
      <c r="AK3710"/>
      <c r="AL3710"/>
      <c r="AM3710"/>
      <c r="AN3710"/>
      <c r="AO3710"/>
      <c r="AP3710"/>
      <c r="AQ3710"/>
      <c r="AR3710"/>
      <c r="AS3710"/>
      <c r="AT3710"/>
      <c r="AU3710"/>
      <c r="AV3710"/>
      <c r="AW3710"/>
      <c r="AX3710"/>
      <c r="AY3710"/>
      <c r="AZ3710"/>
      <c r="BA3710"/>
      <c r="BB3710"/>
      <c r="BC3710"/>
      <c r="BD3710"/>
      <c r="BE3710"/>
      <c r="BF3710"/>
      <c r="BG3710"/>
      <c r="BH3710"/>
      <c r="BI3710"/>
      <c r="BJ3710"/>
      <c r="BK3710"/>
      <c r="BL3710"/>
      <c r="BM3710"/>
      <c r="BN3710"/>
      <c r="BO3710"/>
      <c r="BP3710"/>
      <c r="BQ3710"/>
      <c r="BR3710"/>
      <c r="BS3710"/>
      <c r="BT3710"/>
      <c r="BU3710"/>
      <c r="BV3710"/>
      <c r="BW3710"/>
      <c r="BX3710"/>
      <c r="BY3710"/>
      <c r="BZ3710"/>
      <c r="CA3710"/>
      <c r="CB3710"/>
      <c r="CC3710"/>
      <c r="CD3710"/>
      <c r="CE3710"/>
      <c r="CF3710"/>
      <c r="CG3710"/>
      <c r="CH3710"/>
      <c r="CI3710"/>
      <c r="CJ3710"/>
      <c r="CK3710"/>
      <c r="CL3710"/>
      <c r="CM3710"/>
      <c r="CN3710"/>
      <c r="CO3710"/>
      <c r="CP3710"/>
      <c r="CQ3710"/>
      <c r="CR3710"/>
      <c r="CS3710"/>
      <c r="CT3710"/>
      <c r="CU3710"/>
      <c r="CV3710"/>
    </row>
    <row r="3711" spans="10:100" x14ac:dyDescent="0.25">
      <c r="J3711"/>
      <c r="K3711"/>
      <c r="L3711"/>
      <c r="M3711"/>
      <c r="N3711"/>
      <c r="O3711"/>
      <c r="P3711"/>
      <c r="Q3711"/>
      <c r="R3711"/>
      <c r="S3711"/>
      <c r="T3711"/>
      <c r="U3711"/>
      <c r="V3711"/>
      <c r="W3711"/>
      <c r="X3711"/>
      <c r="Y3711"/>
      <c r="Z3711"/>
      <c r="AA3711"/>
      <c r="AB3711"/>
      <c r="AC3711"/>
      <c r="AD3711"/>
      <c r="AE3711"/>
      <c r="AF3711"/>
      <c r="AG3711"/>
      <c r="AH3711"/>
      <c r="AI3711"/>
      <c r="AJ3711"/>
      <c r="AK3711"/>
      <c r="AL3711"/>
      <c r="AM3711"/>
      <c r="AN3711"/>
      <c r="AO3711"/>
      <c r="AP3711"/>
      <c r="AQ3711"/>
      <c r="AR3711"/>
      <c r="AS3711"/>
      <c r="AT3711"/>
      <c r="AU3711"/>
      <c r="AV3711"/>
      <c r="AW3711"/>
      <c r="AX3711"/>
      <c r="AY3711"/>
      <c r="AZ3711"/>
      <c r="BA3711"/>
      <c r="BB3711"/>
      <c r="BC3711"/>
      <c r="BD3711"/>
      <c r="BE3711"/>
      <c r="BF3711"/>
      <c r="BG3711"/>
      <c r="BH3711"/>
      <c r="BI3711"/>
      <c r="BJ3711"/>
      <c r="BK3711"/>
      <c r="BL3711"/>
      <c r="BM3711"/>
      <c r="BN3711"/>
      <c r="BO3711"/>
      <c r="BP3711"/>
      <c r="BQ3711"/>
      <c r="BR3711"/>
      <c r="BS3711"/>
      <c r="BT3711"/>
      <c r="BU3711"/>
      <c r="BV3711"/>
      <c r="BW3711"/>
      <c r="BX3711"/>
      <c r="BY3711"/>
      <c r="BZ3711"/>
      <c r="CA3711"/>
      <c r="CB3711"/>
      <c r="CC3711"/>
      <c r="CD3711"/>
      <c r="CE3711"/>
      <c r="CF3711"/>
      <c r="CG3711"/>
      <c r="CH3711"/>
      <c r="CI3711"/>
      <c r="CJ3711"/>
      <c r="CK3711"/>
      <c r="CL3711"/>
      <c r="CM3711"/>
      <c r="CN3711"/>
      <c r="CO3711"/>
      <c r="CP3711"/>
      <c r="CQ3711"/>
      <c r="CR3711"/>
      <c r="CS3711"/>
      <c r="CT3711"/>
      <c r="CU3711"/>
      <c r="CV3711"/>
    </row>
    <row r="3712" spans="10:100" x14ac:dyDescent="0.25">
      <c r="J3712"/>
      <c r="K3712"/>
      <c r="L3712"/>
      <c r="M3712"/>
      <c r="N3712"/>
      <c r="O3712"/>
      <c r="P3712"/>
      <c r="Q3712"/>
      <c r="R3712"/>
      <c r="S3712"/>
      <c r="T3712"/>
      <c r="U3712"/>
      <c r="V3712"/>
      <c r="W3712"/>
      <c r="X3712"/>
      <c r="Y3712"/>
      <c r="Z3712"/>
      <c r="AA3712"/>
      <c r="AB3712"/>
      <c r="AC3712"/>
      <c r="AD3712"/>
      <c r="AE3712"/>
      <c r="AF3712"/>
      <c r="AG3712"/>
      <c r="AH3712"/>
      <c r="AI3712"/>
      <c r="AJ3712"/>
      <c r="AK3712"/>
      <c r="AL3712"/>
      <c r="AM3712"/>
      <c r="AN3712"/>
      <c r="AO3712"/>
      <c r="AP3712"/>
      <c r="AQ3712"/>
      <c r="AR3712"/>
      <c r="AS3712"/>
      <c r="AT3712"/>
      <c r="AU3712"/>
      <c r="AV3712"/>
      <c r="AW3712"/>
      <c r="AX3712"/>
      <c r="AY3712"/>
      <c r="AZ3712"/>
      <c r="BA3712"/>
      <c r="BB3712"/>
      <c r="BC3712"/>
      <c r="BD3712"/>
      <c r="BE3712"/>
      <c r="BF3712"/>
      <c r="BG3712"/>
      <c r="BH3712"/>
      <c r="BI3712"/>
      <c r="BJ3712"/>
      <c r="BK3712"/>
      <c r="BL3712"/>
      <c r="BM3712"/>
      <c r="BN3712"/>
      <c r="BO3712"/>
      <c r="BP3712"/>
      <c r="BQ3712"/>
      <c r="BR3712"/>
      <c r="BS3712"/>
      <c r="BT3712"/>
      <c r="BU3712"/>
      <c r="BV3712"/>
      <c r="BW3712"/>
      <c r="BX3712"/>
      <c r="BY3712"/>
      <c r="BZ3712"/>
      <c r="CA3712"/>
      <c r="CB3712"/>
      <c r="CC3712"/>
      <c r="CD3712"/>
      <c r="CE3712"/>
      <c r="CF3712"/>
      <c r="CG3712"/>
      <c r="CH3712"/>
      <c r="CI3712"/>
      <c r="CJ3712"/>
      <c r="CK3712"/>
      <c r="CL3712"/>
      <c r="CM3712"/>
      <c r="CN3712"/>
      <c r="CO3712"/>
      <c r="CP3712"/>
      <c r="CQ3712"/>
      <c r="CR3712"/>
      <c r="CS3712"/>
      <c r="CT3712"/>
      <c r="CU3712"/>
      <c r="CV3712"/>
    </row>
    <row r="3713" spans="10:100" x14ac:dyDescent="0.25">
      <c r="J3713"/>
      <c r="K3713"/>
      <c r="L3713"/>
      <c r="M3713"/>
      <c r="N3713"/>
      <c r="O3713"/>
      <c r="P3713"/>
      <c r="Q3713"/>
      <c r="R3713"/>
      <c r="S3713"/>
      <c r="T3713"/>
      <c r="U3713"/>
      <c r="V3713"/>
      <c r="W3713"/>
      <c r="X3713"/>
      <c r="Y3713"/>
      <c r="Z3713"/>
      <c r="AA3713"/>
      <c r="AB3713"/>
      <c r="AC3713"/>
      <c r="AD3713"/>
      <c r="AE3713"/>
      <c r="AF3713"/>
      <c r="AG3713"/>
      <c r="AH3713"/>
      <c r="AI3713"/>
      <c r="AJ3713"/>
      <c r="AK3713"/>
      <c r="AL3713"/>
      <c r="AM3713"/>
      <c r="AN3713"/>
      <c r="AO3713"/>
      <c r="AP3713"/>
      <c r="AQ3713"/>
      <c r="AR3713"/>
      <c r="AS3713"/>
      <c r="AT3713"/>
      <c r="AU3713"/>
      <c r="AV3713"/>
      <c r="AW3713"/>
      <c r="AX3713"/>
      <c r="AY3713"/>
      <c r="AZ3713"/>
      <c r="BA3713"/>
      <c r="BB3713"/>
      <c r="BC3713"/>
      <c r="BD3713"/>
      <c r="BE3713"/>
      <c r="BF3713"/>
      <c r="BG3713"/>
      <c r="BH3713"/>
      <c r="BI3713"/>
      <c r="BJ3713"/>
      <c r="BK3713"/>
      <c r="BL3713"/>
      <c r="BM3713"/>
      <c r="BN3713"/>
      <c r="BO3713"/>
      <c r="BP3713"/>
      <c r="BQ3713"/>
      <c r="BR3713"/>
      <c r="BS3713"/>
      <c r="BT3713"/>
      <c r="BU3713"/>
      <c r="BV3713"/>
      <c r="BW3713"/>
      <c r="BX3713"/>
      <c r="BY3713"/>
      <c r="BZ3713"/>
      <c r="CA3713"/>
      <c r="CB3713"/>
      <c r="CC3713"/>
      <c r="CD3713"/>
      <c r="CE3713"/>
      <c r="CF3713"/>
      <c r="CG3713"/>
      <c r="CH3713"/>
      <c r="CI3713"/>
      <c r="CJ3713"/>
      <c r="CK3713"/>
      <c r="CL3713"/>
      <c r="CM3713"/>
      <c r="CN3713"/>
      <c r="CO3713"/>
      <c r="CP3713"/>
      <c r="CQ3713"/>
      <c r="CR3713"/>
      <c r="CS3713"/>
      <c r="CT3713"/>
      <c r="CU3713"/>
      <c r="CV3713"/>
    </row>
    <row r="3714" spans="10:100" x14ac:dyDescent="0.25">
      <c r="J3714"/>
      <c r="K3714"/>
      <c r="L3714"/>
      <c r="M3714"/>
      <c r="N3714"/>
      <c r="O3714"/>
      <c r="P3714"/>
      <c r="Q3714"/>
      <c r="R3714"/>
      <c r="S3714"/>
      <c r="T3714"/>
      <c r="U3714"/>
      <c r="V3714"/>
      <c r="W3714"/>
      <c r="X3714"/>
      <c r="Y3714"/>
      <c r="Z3714"/>
      <c r="AA3714"/>
      <c r="AB3714"/>
      <c r="AC3714"/>
      <c r="AD3714"/>
      <c r="AE3714"/>
      <c r="AF3714"/>
      <c r="AG3714"/>
      <c r="AH3714"/>
      <c r="AI3714"/>
      <c r="AJ3714"/>
      <c r="AK3714"/>
      <c r="AL3714"/>
      <c r="AM3714"/>
      <c r="AN3714"/>
      <c r="AO3714"/>
      <c r="AP3714"/>
      <c r="AQ3714"/>
      <c r="AR3714"/>
      <c r="AS3714"/>
      <c r="AT3714"/>
      <c r="AU3714"/>
      <c r="AV3714"/>
      <c r="AW3714"/>
      <c r="AX3714"/>
      <c r="AY3714"/>
      <c r="AZ3714"/>
      <c r="BA3714"/>
      <c r="BB3714"/>
      <c r="BC3714"/>
      <c r="BD3714"/>
      <c r="BE3714"/>
      <c r="BF3714"/>
      <c r="BG3714"/>
      <c r="BH3714"/>
      <c r="BI3714"/>
      <c r="BJ3714"/>
      <c r="BK3714"/>
      <c r="BL3714"/>
      <c r="BM3714"/>
      <c r="BN3714"/>
      <c r="BO3714"/>
      <c r="BP3714"/>
      <c r="BQ3714"/>
      <c r="BR3714"/>
      <c r="BS3714"/>
      <c r="BT3714"/>
      <c r="BU3714"/>
      <c r="BV3714"/>
      <c r="BW3714"/>
      <c r="BX3714"/>
      <c r="BY3714"/>
      <c r="BZ3714"/>
      <c r="CA3714"/>
      <c r="CB3714"/>
      <c r="CC3714"/>
      <c r="CD3714"/>
      <c r="CE3714"/>
      <c r="CF3714"/>
      <c r="CG3714"/>
      <c r="CH3714"/>
      <c r="CI3714"/>
      <c r="CJ3714"/>
      <c r="CK3714"/>
      <c r="CL3714"/>
      <c r="CM3714"/>
      <c r="CN3714"/>
      <c r="CO3714"/>
      <c r="CP3714"/>
      <c r="CQ3714"/>
      <c r="CR3714"/>
      <c r="CS3714"/>
      <c r="CT3714"/>
      <c r="CU3714"/>
      <c r="CV3714"/>
    </row>
    <row r="3715" spans="10:100" x14ac:dyDescent="0.25">
      <c r="J3715"/>
      <c r="K3715"/>
      <c r="L3715"/>
      <c r="M3715"/>
      <c r="N3715"/>
      <c r="O3715"/>
      <c r="P3715"/>
      <c r="Q3715"/>
      <c r="R3715"/>
      <c r="S3715"/>
      <c r="T3715"/>
      <c r="U3715"/>
      <c r="V3715"/>
      <c r="W3715"/>
      <c r="X3715"/>
      <c r="Y3715"/>
      <c r="Z3715"/>
      <c r="AA3715"/>
      <c r="AB3715"/>
      <c r="AC3715"/>
      <c r="AD3715"/>
      <c r="AE3715"/>
      <c r="AF3715"/>
      <c r="AG3715"/>
      <c r="AH3715"/>
      <c r="AI3715"/>
      <c r="AJ3715"/>
      <c r="AK3715"/>
      <c r="AL3715"/>
      <c r="AM3715"/>
      <c r="AN3715"/>
      <c r="AO3715"/>
      <c r="AP3715"/>
      <c r="AQ3715"/>
      <c r="AR3715"/>
      <c r="AS3715"/>
      <c r="AT3715"/>
      <c r="AU3715"/>
      <c r="AV3715"/>
      <c r="AW3715"/>
      <c r="AX3715"/>
      <c r="AY3715"/>
      <c r="AZ3715"/>
      <c r="BA3715"/>
      <c r="BB3715"/>
      <c r="BC3715"/>
      <c r="BD3715"/>
      <c r="BE3715"/>
      <c r="BF3715"/>
      <c r="BG3715"/>
      <c r="BH3715"/>
      <c r="BI3715"/>
      <c r="BJ3715"/>
      <c r="BK3715"/>
      <c r="BL3715"/>
      <c r="BM3715"/>
      <c r="BN3715"/>
      <c r="BO3715"/>
      <c r="BP3715"/>
      <c r="BQ3715"/>
      <c r="BR3715"/>
      <c r="BS3715"/>
      <c r="BT3715"/>
      <c r="BU3715"/>
      <c r="BV3715"/>
      <c r="BW3715"/>
      <c r="BX3715"/>
      <c r="BY3715"/>
      <c r="BZ3715"/>
      <c r="CA3715"/>
      <c r="CB3715"/>
      <c r="CC3715"/>
      <c r="CD3715"/>
      <c r="CE3715"/>
      <c r="CF3715"/>
      <c r="CG3715"/>
      <c r="CH3715"/>
      <c r="CI3715"/>
      <c r="CJ3715"/>
      <c r="CK3715"/>
      <c r="CL3715"/>
      <c r="CM3715"/>
      <c r="CN3715"/>
      <c r="CO3715"/>
      <c r="CP3715"/>
      <c r="CQ3715"/>
      <c r="CR3715"/>
      <c r="CS3715"/>
      <c r="CT3715"/>
      <c r="CU3715"/>
      <c r="CV3715"/>
    </row>
    <row r="3716" spans="10:100" x14ac:dyDescent="0.25">
      <c r="J3716"/>
      <c r="K3716"/>
      <c r="L3716"/>
      <c r="M3716"/>
      <c r="N3716"/>
      <c r="O3716"/>
      <c r="P3716"/>
      <c r="Q3716"/>
      <c r="R3716"/>
      <c r="S3716"/>
      <c r="T3716"/>
      <c r="U3716"/>
      <c r="V3716"/>
      <c r="W3716"/>
      <c r="X3716"/>
      <c r="Y3716"/>
      <c r="Z3716"/>
      <c r="AA3716"/>
      <c r="AB3716"/>
      <c r="AC3716"/>
      <c r="AD3716"/>
      <c r="AE3716"/>
      <c r="AF3716"/>
      <c r="AG3716"/>
      <c r="AH3716"/>
      <c r="AI3716"/>
      <c r="AJ3716"/>
      <c r="AK3716"/>
      <c r="AL3716"/>
      <c r="AM3716"/>
      <c r="AN3716"/>
      <c r="AO3716"/>
      <c r="AP3716"/>
      <c r="AQ3716"/>
      <c r="AR3716"/>
      <c r="AS3716"/>
      <c r="AT3716"/>
      <c r="AU3716"/>
      <c r="AV3716"/>
      <c r="AW3716"/>
      <c r="AX3716"/>
      <c r="AY3716"/>
      <c r="AZ3716"/>
      <c r="BA3716"/>
      <c r="BB3716"/>
      <c r="BC3716"/>
      <c r="BD3716"/>
      <c r="BE3716"/>
      <c r="BF3716"/>
      <c r="BG3716"/>
      <c r="BH3716"/>
      <c r="BI3716"/>
      <c r="BJ3716"/>
      <c r="BK3716"/>
      <c r="BL3716"/>
      <c r="BM3716"/>
      <c r="BN3716"/>
      <c r="BO3716"/>
      <c r="BP3716"/>
      <c r="BQ3716"/>
      <c r="BR3716"/>
      <c r="BS3716"/>
      <c r="BT3716"/>
      <c r="BU3716"/>
      <c r="BV3716"/>
      <c r="BW3716"/>
      <c r="BX3716"/>
      <c r="BY3716"/>
      <c r="BZ3716"/>
      <c r="CA3716"/>
      <c r="CB3716"/>
      <c r="CC3716"/>
      <c r="CD3716"/>
      <c r="CE3716"/>
      <c r="CF3716"/>
      <c r="CG3716"/>
      <c r="CH3716"/>
      <c r="CI3716"/>
      <c r="CJ3716"/>
      <c r="CK3716"/>
      <c r="CL3716"/>
      <c r="CM3716"/>
      <c r="CN3716"/>
      <c r="CO3716"/>
      <c r="CP3716"/>
      <c r="CQ3716"/>
      <c r="CR3716"/>
      <c r="CS3716"/>
      <c r="CT3716"/>
      <c r="CU3716"/>
      <c r="CV3716"/>
    </row>
    <row r="3717" spans="10:100" x14ac:dyDescent="0.25">
      <c r="J3717"/>
      <c r="K3717"/>
      <c r="L3717"/>
      <c r="M3717"/>
      <c r="N3717"/>
      <c r="O3717"/>
      <c r="P3717"/>
      <c r="Q3717"/>
      <c r="R3717"/>
      <c r="S3717"/>
      <c r="T3717"/>
      <c r="U3717"/>
      <c r="V3717"/>
      <c r="W3717"/>
      <c r="X3717"/>
      <c r="Y3717"/>
      <c r="Z3717"/>
      <c r="AA3717"/>
      <c r="AB3717"/>
      <c r="AC3717"/>
      <c r="AD3717"/>
      <c r="AE3717"/>
      <c r="AF3717"/>
      <c r="AG3717"/>
      <c r="AH3717"/>
      <c r="AI3717"/>
      <c r="AJ3717"/>
      <c r="AK3717"/>
      <c r="AL3717"/>
      <c r="AM3717"/>
      <c r="AN3717"/>
      <c r="AO3717"/>
      <c r="AP3717"/>
      <c r="AQ3717"/>
      <c r="AR3717"/>
      <c r="AS3717"/>
      <c r="AT3717"/>
      <c r="AU3717"/>
      <c r="AV3717"/>
      <c r="AW3717"/>
      <c r="AX3717"/>
      <c r="AY3717"/>
      <c r="AZ3717"/>
      <c r="BA3717"/>
      <c r="BB3717"/>
      <c r="BC3717"/>
      <c r="BD3717"/>
      <c r="BE3717"/>
      <c r="BF3717"/>
      <c r="BG3717"/>
      <c r="BH3717"/>
      <c r="BI3717"/>
      <c r="BJ3717"/>
      <c r="BK3717"/>
      <c r="BL3717"/>
      <c r="BM3717"/>
      <c r="BN3717"/>
      <c r="BO3717"/>
      <c r="BP3717"/>
      <c r="BQ3717"/>
      <c r="BR3717"/>
      <c r="BS3717"/>
      <c r="BT3717"/>
      <c r="BU3717"/>
      <c r="BV3717"/>
      <c r="BW3717"/>
      <c r="BX3717"/>
      <c r="BY3717"/>
      <c r="BZ3717"/>
      <c r="CA3717"/>
      <c r="CB3717"/>
      <c r="CC3717"/>
      <c r="CD3717"/>
      <c r="CE3717"/>
      <c r="CF3717"/>
      <c r="CG3717"/>
      <c r="CH3717"/>
      <c r="CI3717"/>
      <c r="CJ3717"/>
      <c r="CK3717"/>
      <c r="CL3717"/>
      <c r="CM3717"/>
      <c r="CN3717"/>
      <c r="CO3717"/>
      <c r="CP3717"/>
      <c r="CQ3717"/>
      <c r="CR3717"/>
      <c r="CS3717"/>
      <c r="CT3717"/>
      <c r="CU3717"/>
      <c r="CV3717"/>
    </row>
    <row r="3718" spans="10:100" x14ac:dyDescent="0.25">
      <c r="J3718"/>
      <c r="K3718"/>
      <c r="L3718"/>
      <c r="M3718"/>
      <c r="N3718"/>
      <c r="O3718"/>
      <c r="P3718"/>
      <c r="Q3718"/>
      <c r="R3718"/>
      <c r="S3718"/>
      <c r="T3718"/>
      <c r="U3718"/>
      <c r="V3718"/>
      <c r="W3718"/>
      <c r="X3718"/>
      <c r="Y3718"/>
      <c r="Z3718"/>
      <c r="AA3718"/>
      <c r="AB3718"/>
      <c r="AC3718"/>
      <c r="AD3718"/>
      <c r="AE3718"/>
      <c r="AF3718"/>
      <c r="AG3718"/>
      <c r="AH3718"/>
      <c r="AI3718"/>
      <c r="AJ3718"/>
      <c r="AK3718"/>
      <c r="AL3718"/>
      <c r="AM3718"/>
      <c r="AN3718"/>
      <c r="AO3718"/>
      <c r="AP3718"/>
      <c r="AQ3718"/>
      <c r="AR3718"/>
      <c r="AS3718"/>
      <c r="AT3718"/>
      <c r="AU3718"/>
      <c r="AV3718"/>
      <c r="AW3718"/>
      <c r="AX3718"/>
      <c r="AY3718"/>
      <c r="AZ3718"/>
      <c r="BA3718"/>
      <c r="BB3718"/>
      <c r="BC3718"/>
      <c r="BD3718"/>
      <c r="BE3718"/>
      <c r="BF3718"/>
      <c r="BG3718"/>
      <c r="BH3718"/>
      <c r="BI3718"/>
      <c r="BJ3718"/>
      <c r="BK3718"/>
      <c r="BL3718"/>
      <c r="BM3718"/>
      <c r="BN3718"/>
      <c r="BO3718"/>
      <c r="BP3718"/>
      <c r="BQ3718"/>
      <c r="BR3718"/>
      <c r="BS3718"/>
      <c r="BT3718"/>
      <c r="BU3718"/>
      <c r="BV3718"/>
      <c r="BW3718"/>
      <c r="BX3718"/>
      <c r="BY3718"/>
      <c r="BZ3718"/>
      <c r="CA3718"/>
      <c r="CB3718"/>
      <c r="CC3718"/>
      <c r="CD3718"/>
      <c r="CE3718"/>
      <c r="CF3718"/>
      <c r="CG3718"/>
      <c r="CH3718"/>
      <c r="CI3718"/>
      <c r="CJ3718"/>
      <c r="CK3718"/>
      <c r="CL3718"/>
      <c r="CM3718"/>
      <c r="CN3718"/>
      <c r="CO3718"/>
      <c r="CP3718"/>
      <c r="CQ3718"/>
      <c r="CR3718"/>
      <c r="CS3718"/>
      <c r="CT3718"/>
      <c r="CU3718"/>
      <c r="CV3718"/>
    </row>
    <row r="3719" spans="10:100" x14ac:dyDescent="0.25">
      <c r="J3719"/>
      <c r="K3719"/>
      <c r="L3719"/>
      <c r="M3719"/>
      <c r="N3719"/>
      <c r="O3719"/>
      <c r="P3719"/>
      <c r="Q3719"/>
      <c r="R3719"/>
      <c r="S3719"/>
      <c r="T3719"/>
      <c r="U3719"/>
      <c r="V3719"/>
      <c r="W3719"/>
      <c r="X3719"/>
      <c r="Y3719"/>
      <c r="Z3719"/>
      <c r="AA3719"/>
      <c r="AB3719"/>
      <c r="AC3719"/>
      <c r="AD3719"/>
      <c r="AE3719"/>
      <c r="AF3719"/>
      <c r="AG3719"/>
      <c r="AH3719"/>
      <c r="AI3719"/>
      <c r="AJ3719"/>
      <c r="AK3719"/>
      <c r="AL3719"/>
      <c r="AM3719"/>
      <c r="AN3719"/>
      <c r="AO3719"/>
      <c r="AP3719"/>
      <c r="AQ3719"/>
      <c r="AR3719"/>
      <c r="AS3719"/>
      <c r="AT3719"/>
      <c r="AU3719"/>
      <c r="AV3719"/>
      <c r="AW3719"/>
      <c r="AX3719"/>
      <c r="AY3719"/>
      <c r="AZ3719"/>
      <c r="BA3719"/>
      <c r="BB3719"/>
      <c r="BC3719"/>
      <c r="BD3719"/>
      <c r="BE3719"/>
      <c r="BF3719"/>
      <c r="BG3719"/>
      <c r="BH3719"/>
      <c r="BI3719"/>
      <c r="BJ3719"/>
      <c r="BK3719"/>
      <c r="BL3719"/>
      <c r="BM3719"/>
      <c r="BN3719"/>
      <c r="BO3719"/>
      <c r="BP3719"/>
      <c r="BQ3719"/>
      <c r="BR3719"/>
      <c r="BS3719"/>
      <c r="BT3719"/>
      <c r="BU3719"/>
      <c r="BV3719"/>
      <c r="BW3719"/>
      <c r="BX3719"/>
      <c r="BY3719"/>
      <c r="BZ3719"/>
      <c r="CA3719"/>
      <c r="CB3719"/>
      <c r="CC3719"/>
      <c r="CD3719"/>
      <c r="CE3719"/>
      <c r="CF3719"/>
      <c r="CG3719"/>
      <c r="CH3719"/>
      <c r="CI3719"/>
      <c r="CJ3719"/>
      <c r="CK3719"/>
      <c r="CL3719"/>
      <c r="CM3719"/>
      <c r="CN3719"/>
      <c r="CO3719"/>
      <c r="CP3719"/>
      <c r="CQ3719"/>
      <c r="CR3719"/>
      <c r="CS3719"/>
      <c r="CT3719"/>
      <c r="CU3719"/>
      <c r="CV3719"/>
    </row>
    <row r="3720" spans="10:100" x14ac:dyDescent="0.25">
      <c r="J3720"/>
      <c r="K3720"/>
      <c r="L3720"/>
      <c r="M3720"/>
      <c r="N3720"/>
      <c r="O3720"/>
      <c r="P3720"/>
      <c r="Q3720"/>
      <c r="R3720"/>
      <c r="S3720"/>
      <c r="T3720"/>
      <c r="U3720"/>
      <c r="V3720"/>
      <c r="W3720"/>
      <c r="X3720"/>
      <c r="Y3720"/>
      <c r="Z3720"/>
      <c r="AA3720"/>
      <c r="AB3720"/>
      <c r="AC3720"/>
      <c r="AD3720"/>
      <c r="AE3720"/>
      <c r="AF3720"/>
      <c r="AG3720"/>
      <c r="AH3720"/>
      <c r="AI3720"/>
      <c r="AJ3720"/>
      <c r="AK3720"/>
      <c r="AL3720"/>
      <c r="AM3720"/>
      <c r="AN3720"/>
      <c r="AO3720"/>
      <c r="AP3720"/>
      <c r="AQ3720"/>
      <c r="AR3720"/>
      <c r="AS3720"/>
      <c r="AT3720"/>
      <c r="AU3720"/>
      <c r="AV3720"/>
      <c r="AW3720"/>
      <c r="AX3720"/>
      <c r="AY3720"/>
      <c r="AZ3720"/>
      <c r="BA3720"/>
      <c r="BB3720"/>
      <c r="BC3720"/>
      <c r="BD3720"/>
      <c r="BE3720"/>
      <c r="BF3720"/>
      <c r="BG3720"/>
      <c r="BH3720"/>
      <c r="BI3720"/>
      <c r="BJ3720"/>
      <c r="BK3720"/>
      <c r="BL3720"/>
      <c r="BM3720"/>
      <c r="BN3720"/>
      <c r="BO3720"/>
      <c r="BP3720"/>
      <c r="BQ3720"/>
      <c r="BR3720"/>
      <c r="BS3720"/>
      <c r="BT3720"/>
      <c r="BU3720"/>
      <c r="BV3720"/>
      <c r="BW3720"/>
      <c r="BX3720"/>
      <c r="BY3720"/>
      <c r="BZ3720"/>
      <c r="CA3720"/>
      <c r="CB3720"/>
      <c r="CC3720"/>
      <c r="CD3720"/>
      <c r="CE3720"/>
      <c r="CF3720"/>
      <c r="CG3720"/>
      <c r="CH3720"/>
      <c r="CI3720"/>
      <c r="CJ3720"/>
      <c r="CK3720"/>
      <c r="CL3720"/>
      <c r="CM3720"/>
      <c r="CN3720"/>
      <c r="CO3720"/>
      <c r="CP3720"/>
      <c r="CQ3720"/>
      <c r="CR3720"/>
      <c r="CS3720"/>
      <c r="CT3720"/>
      <c r="CU3720"/>
      <c r="CV3720"/>
    </row>
    <row r="3721" spans="10:100" x14ac:dyDescent="0.25">
      <c r="J3721"/>
      <c r="K3721"/>
      <c r="L3721"/>
      <c r="M3721"/>
      <c r="N3721"/>
      <c r="O3721"/>
      <c r="P3721"/>
      <c r="Q3721"/>
      <c r="R3721"/>
      <c r="S3721"/>
      <c r="T3721"/>
      <c r="U3721"/>
      <c r="V3721"/>
      <c r="W3721"/>
      <c r="X3721"/>
      <c r="Y3721"/>
      <c r="Z3721"/>
      <c r="AA3721"/>
      <c r="AB3721"/>
      <c r="AC3721"/>
      <c r="AD3721"/>
      <c r="AE3721"/>
      <c r="AF3721"/>
      <c r="AG3721"/>
      <c r="AH3721"/>
      <c r="AI3721"/>
      <c r="AJ3721"/>
      <c r="AK3721"/>
      <c r="AL3721"/>
      <c r="AM3721"/>
      <c r="AN3721"/>
      <c r="AO3721"/>
      <c r="AP3721"/>
      <c r="AQ3721"/>
      <c r="AR3721"/>
      <c r="AS3721"/>
      <c r="AT3721"/>
      <c r="AU3721"/>
      <c r="AV3721"/>
      <c r="AW3721"/>
      <c r="AX3721"/>
      <c r="AY3721"/>
      <c r="AZ3721"/>
      <c r="BA3721"/>
      <c r="BB3721"/>
      <c r="BC3721"/>
      <c r="BD3721"/>
      <c r="BE3721"/>
      <c r="BF3721"/>
      <c r="BG3721"/>
      <c r="BH3721"/>
      <c r="BI3721"/>
      <c r="BJ3721"/>
      <c r="BK3721"/>
      <c r="BL3721"/>
      <c r="BM3721"/>
      <c r="BN3721"/>
      <c r="BO3721"/>
      <c r="BP3721"/>
      <c r="BQ3721"/>
      <c r="BR3721"/>
      <c r="BS3721"/>
      <c r="BT3721"/>
      <c r="BU3721"/>
      <c r="BV3721"/>
      <c r="BW3721"/>
      <c r="BX3721"/>
      <c r="BY3721"/>
      <c r="BZ3721"/>
      <c r="CA3721"/>
      <c r="CB3721"/>
      <c r="CC3721"/>
      <c r="CD3721"/>
      <c r="CE3721"/>
      <c r="CF3721"/>
      <c r="CG3721"/>
      <c r="CH3721"/>
      <c r="CI3721"/>
      <c r="CJ3721"/>
      <c r="CK3721"/>
      <c r="CL3721"/>
      <c r="CM3721"/>
      <c r="CN3721"/>
      <c r="CO3721"/>
      <c r="CP3721"/>
      <c r="CQ3721"/>
      <c r="CR3721"/>
      <c r="CS3721"/>
      <c r="CT3721"/>
      <c r="CU3721"/>
      <c r="CV3721"/>
    </row>
    <row r="3722" spans="10:100" x14ac:dyDescent="0.25">
      <c r="J3722"/>
      <c r="K3722"/>
      <c r="L3722"/>
      <c r="M3722"/>
      <c r="N3722"/>
      <c r="O3722"/>
      <c r="P3722"/>
      <c r="Q3722"/>
      <c r="R3722"/>
      <c r="S3722"/>
      <c r="T3722"/>
      <c r="U3722"/>
      <c r="V3722"/>
      <c r="W3722"/>
      <c r="X3722"/>
      <c r="Y3722"/>
      <c r="Z3722"/>
      <c r="AA3722"/>
      <c r="AB3722"/>
      <c r="AC3722"/>
      <c r="AD3722"/>
      <c r="AE3722"/>
      <c r="AF3722"/>
      <c r="AG3722"/>
      <c r="AH3722"/>
      <c r="AI3722"/>
      <c r="AJ3722"/>
      <c r="AK3722"/>
      <c r="AL3722"/>
      <c r="AM3722"/>
      <c r="AN3722"/>
      <c r="AO3722"/>
      <c r="AP3722"/>
      <c r="AQ3722"/>
      <c r="AR3722"/>
      <c r="AS3722"/>
      <c r="AT3722"/>
      <c r="AU3722"/>
      <c r="AV3722"/>
      <c r="AW3722"/>
      <c r="AX3722"/>
      <c r="AY3722"/>
      <c r="AZ3722"/>
      <c r="BA3722"/>
      <c r="BB3722"/>
      <c r="BC3722"/>
      <c r="BD3722"/>
      <c r="BE3722"/>
      <c r="BF3722"/>
      <c r="BG3722"/>
      <c r="BH3722"/>
      <c r="BI3722"/>
      <c r="BJ3722"/>
      <c r="BK3722"/>
      <c r="BL3722"/>
      <c r="BM3722"/>
      <c r="BN3722"/>
      <c r="BO3722"/>
      <c r="BP3722"/>
      <c r="BQ3722"/>
      <c r="BR3722"/>
      <c r="BS3722"/>
      <c r="BT3722"/>
      <c r="BU3722"/>
      <c r="BV3722"/>
      <c r="BW3722"/>
      <c r="BX3722"/>
      <c r="BY3722"/>
      <c r="BZ3722"/>
      <c r="CA3722"/>
      <c r="CB3722"/>
      <c r="CC3722"/>
      <c r="CD3722"/>
      <c r="CE3722"/>
      <c r="CF3722"/>
      <c r="CG3722"/>
      <c r="CH3722"/>
      <c r="CI3722"/>
      <c r="CJ3722"/>
      <c r="CK3722"/>
      <c r="CL3722"/>
      <c r="CM3722"/>
      <c r="CN3722"/>
      <c r="CO3722"/>
      <c r="CP3722"/>
      <c r="CQ3722"/>
      <c r="CR3722"/>
      <c r="CS3722"/>
      <c r="CT3722"/>
      <c r="CU3722"/>
      <c r="CV3722"/>
    </row>
    <row r="3723" spans="10:100" x14ac:dyDescent="0.25">
      <c r="J3723"/>
      <c r="K3723"/>
      <c r="L3723"/>
      <c r="M3723"/>
      <c r="N3723"/>
      <c r="O3723"/>
      <c r="P3723"/>
      <c r="Q3723"/>
      <c r="R3723"/>
      <c r="S3723"/>
      <c r="T3723"/>
      <c r="U3723"/>
      <c r="V3723"/>
      <c r="W3723"/>
      <c r="X3723"/>
      <c r="Y3723"/>
      <c r="Z3723"/>
      <c r="AA3723"/>
      <c r="AB3723"/>
      <c r="AC3723"/>
      <c r="AD3723"/>
      <c r="AE3723"/>
      <c r="AF3723"/>
      <c r="AG3723"/>
      <c r="AH3723"/>
      <c r="AI3723"/>
      <c r="AJ3723"/>
      <c r="AK3723"/>
      <c r="AL3723"/>
      <c r="AM3723"/>
      <c r="AN3723"/>
      <c r="AO3723"/>
      <c r="AP3723"/>
      <c r="AQ3723"/>
      <c r="AR3723"/>
      <c r="AS3723"/>
      <c r="AT3723"/>
      <c r="AU3723"/>
      <c r="AV3723"/>
      <c r="AW3723"/>
      <c r="AX3723"/>
      <c r="AY3723"/>
      <c r="AZ3723"/>
      <c r="BA3723"/>
      <c r="BB3723"/>
      <c r="BC3723"/>
      <c r="BD3723"/>
      <c r="BE3723"/>
      <c r="BF3723"/>
      <c r="BG3723"/>
      <c r="BH3723"/>
      <c r="BI3723"/>
      <c r="BJ3723"/>
      <c r="BK3723"/>
      <c r="BL3723"/>
      <c r="BM3723"/>
      <c r="BN3723"/>
      <c r="BO3723"/>
      <c r="BP3723"/>
      <c r="BQ3723"/>
      <c r="BR3723"/>
      <c r="BS3723"/>
      <c r="BT3723"/>
      <c r="BU3723"/>
      <c r="BV3723"/>
      <c r="BW3723"/>
      <c r="BX3723"/>
      <c r="BY3723"/>
      <c r="BZ3723"/>
      <c r="CA3723"/>
      <c r="CB3723"/>
      <c r="CC3723"/>
      <c r="CD3723"/>
      <c r="CE3723"/>
      <c r="CF3723"/>
      <c r="CG3723"/>
      <c r="CH3723"/>
      <c r="CI3723"/>
      <c r="CJ3723"/>
      <c r="CK3723"/>
      <c r="CL3723"/>
      <c r="CM3723"/>
      <c r="CN3723"/>
      <c r="CO3723"/>
      <c r="CP3723"/>
      <c r="CQ3723"/>
      <c r="CR3723"/>
      <c r="CS3723"/>
      <c r="CT3723"/>
      <c r="CU3723"/>
      <c r="CV3723"/>
    </row>
    <row r="3724" spans="10:100" x14ac:dyDescent="0.25">
      <c r="J3724"/>
      <c r="K3724"/>
      <c r="L3724"/>
      <c r="M3724"/>
      <c r="N3724"/>
      <c r="O3724"/>
      <c r="P3724"/>
      <c r="Q3724"/>
      <c r="R3724"/>
      <c r="S3724"/>
      <c r="T3724"/>
      <c r="U3724"/>
      <c r="V3724"/>
      <c r="W3724"/>
      <c r="X3724"/>
      <c r="Y3724"/>
      <c r="Z3724"/>
      <c r="AA3724"/>
      <c r="AB3724"/>
      <c r="AC3724"/>
      <c r="AD3724"/>
      <c r="AE3724"/>
      <c r="AF3724"/>
      <c r="AG3724"/>
      <c r="AH3724"/>
      <c r="AI3724"/>
      <c r="AJ3724"/>
      <c r="AK3724"/>
      <c r="AL3724"/>
      <c r="AM3724"/>
      <c r="AN3724"/>
      <c r="AO3724"/>
      <c r="AP3724"/>
      <c r="AQ3724"/>
      <c r="AR3724"/>
      <c r="AS3724"/>
      <c r="AT3724"/>
      <c r="AU3724"/>
      <c r="AV3724"/>
      <c r="AW3724"/>
      <c r="AX3724"/>
      <c r="AY3724"/>
      <c r="AZ3724"/>
      <c r="BA3724"/>
      <c r="BB3724"/>
      <c r="BC3724"/>
      <c r="BD3724"/>
      <c r="BE3724"/>
      <c r="BF3724"/>
      <c r="BG3724"/>
      <c r="BH3724"/>
      <c r="BI3724"/>
      <c r="BJ3724"/>
      <c r="BK3724"/>
      <c r="BL3724"/>
      <c r="BM3724"/>
      <c r="BN3724"/>
      <c r="BO3724"/>
      <c r="BP3724"/>
      <c r="BQ3724"/>
      <c r="BR3724"/>
      <c r="BS3724"/>
      <c r="BT3724"/>
      <c r="BU3724"/>
      <c r="BV3724"/>
      <c r="BW3724"/>
      <c r="BX3724"/>
      <c r="BY3724"/>
      <c r="BZ3724"/>
      <c r="CA3724"/>
      <c r="CB3724"/>
      <c r="CC3724"/>
      <c r="CD3724"/>
      <c r="CE3724"/>
      <c r="CF3724"/>
      <c r="CG3724"/>
      <c r="CH3724"/>
      <c r="CI3724"/>
      <c r="CJ3724"/>
      <c r="CK3724"/>
      <c r="CL3724"/>
      <c r="CM3724"/>
      <c r="CN3724"/>
      <c r="CO3724"/>
      <c r="CP3724"/>
      <c r="CQ3724"/>
      <c r="CR3724"/>
      <c r="CS3724"/>
      <c r="CT3724"/>
      <c r="CU3724"/>
      <c r="CV3724"/>
    </row>
    <row r="3725" spans="10:100" x14ac:dyDescent="0.25">
      <c r="J3725"/>
      <c r="K3725"/>
      <c r="L3725"/>
      <c r="M3725"/>
      <c r="N3725"/>
      <c r="O3725"/>
      <c r="P3725"/>
      <c r="Q3725"/>
      <c r="R3725"/>
      <c r="S3725"/>
      <c r="T3725"/>
      <c r="U3725"/>
      <c r="V3725"/>
      <c r="W3725"/>
      <c r="X3725"/>
      <c r="Y3725"/>
      <c r="Z3725"/>
      <c r="AA3725"/>
      <c r="AB3725"/>
      <c r="AC3725"/>
      <c r="AD3725"/>
      <c r="AE3725"/>
      <c r="AF3725"/>
      <c r="AG3725"/>
      <c r="AH3725"/>
      <c r="AI3725"/>
      <c r="AJ3725"/>
      <c r="AK3725"/>
      <c r="AL3725"/>
      <c r="AM3725"/>
      <c r="AN3725"/>
      <c r="AO3725"/>
      <c r="AP3725"/>
      <c r="AQ3725"/>
      <c r="AR3725"/>
      <c r="AS3725"/>
      <c r="AT3725"/>
      <c r="AU3725"/>
      <c r="AV3725"/>
      <c r="AW3725"/>
      <c r="AX3725"/>
      <c r="AY3725"/>
      <c r="AZ3725"/>
      <c r="BA3725"/>
      <c r="BB3725"/>
      <c r="BC3725"/>
      <c r="BD3725"/>
      <c r="BE3725"/>
      <c r="BF3725"/>
      <c r="BG3725"/>
      <c r="BH3725"/>
      <c r="BI3725"/>
      <c r="BJ3725"/>
      <c r="BK3725"/>
      <c r="BL3725"/>
      <c r="BM3725"/>
      <c r="BN3725"/>
      <c r="BO3725"/>
      <c r="BP3725"/>
      <c r="BQ3725"/>
      <c r="BR3725"/>
      <c r="BS3725"/>
      <c r="BT3725"/>
      <c r="BU3725"/>
      <c r="BV3725"/>
      <c r="BW3725"/>
      <c r="BX3725"/>
      <c r="BY3725"/>
      <c r="BZ3725"/>
      <c r="CA3725"/>
      <c r="CB3725"/>
      <c r="CC3725"/>
      <c r="CD3725"/>
      <c r="CE3725"/>
      <c r="CF3725"/>
      <c r="CG3725"/>
      <c r="CH3725"/>
      <c r="CI3725"/>
      <c r="CJ3725"/>
      <c r="CK3725"/>
      <c r="CL3725"/>
      <c r="CM3725"/>
      <c r="CN3725"/>
      <c r="CO3725"/>
      <c r="CP3725"/>
      <c r="CQ3725"/>
      <c r="CR3725"/>
      <c r="CS3725"/>
      <c r="CT3725"/>
      <c r="CU3725"/>
      <c r="CV3725"/>
    </row>
    <row r="3726" spans="10:100" x14ac:dyDescent="0.25">
      <c r="J3726"/>
      <c r="K3726"/>
      <c r="L3726"/>
      <c r="M3726"/>
      <c r="N3726"/>
      <c r="O3726"/>
      <c r="P3726"/>
      <c r="Q3726"/>
      <c r="R3726"/>
      <c r="S3726"/>
      <c r="T3726"/>
      <c r="U3726"/>
      <c r="V3726"/>
      <c r="W3726"/>
      <c r="X3726"/>
      <c r="Y3726"/>
      <c r="Z3726"/>
      <c r="AA3726"/>
      <c r="AB3726"/>
      <c r="AC3726"/>
      <c r="AD3726"/>
      <c r="AE3726"/>
      <c r="AF3726"/>
      <c r="AG3726"/>
      <c r="AH3726"/>
      <c r="AI3726"/>
      <c r="AJ3726"/>
      <c r="AK3726"/>
      <c r="AL3726"/>
      <c r="AM3726"/>
      <c r="AN3726"/>
      <c r="AO3726"/>
      <c r="AP3726"/>
      <c r="AQ3726"/>
      <c r="AR3726"/>
      <c r="AS3726"/>
      <c r="AT3726"/>
      <c r="AU3726"/>
      <c r="AV3726"/>
      <c r="AW3726"/>
      <c r="AX3726"/>
      <c r="AY3726"/>
      <c r="AZ3726"/>
      <c r="BA3726"/>
      <c r="BB3726"/>
      <c r="BC3726"/>
      <c r="BD3726"/>
      <c r="BE3726"/>
      <c r="BF3726"/>
      <c r="BG3726"/>
      <c r="BH3726"/>
      <c r="BI3726"/>
      <c r="BJ3726"/>
      <c r="BK3726"/>
      <c r="BL3726"/>
      <c r="BM3726"/>
      <c r="BN3726"/>
      <c r="BO3726"/>
      <c r="BP3726"/>
      <c r="BQ3726"/>
      <c r="BR3726"/>
      <c r="BS3726"/>
      <c r="BT3726"/>
      <c r="BU3726"/>
      <c r="BV3726"/>
      <c r="BW3726"/>
      <c r="BX3726"/>
      <c r="BY3726"/>
      <c r="BZ3726"/>
      <c r="CA3726"/>
      <c r="CB3726"/>
      <c r="CC3726"/>
      <c r="CD3726"/>
      <c r="CE3726"/>
      <c r="CF3726"/>
      <c r="CG3726"/>
      <c r="CH3726"/>
      <c r="CI3726"/>
      <c r="CJ3726"/>
      <c r="CK3726"/>
      <c r="CL3726"/>
      <c r="CM3726"/>
      <c r="CN3726"/>
      <c r="CO3726"/>
      <c r="CP3726"/>
      <c r="CQ3726"/>
      <c r="CR3726"/>
      <c r="CS3726"/>
      <c r="CT3726"/>
      <c r="CU3726"/>
      <c r="CV3726"/>
    </row>
    <row r="3727" spans="10:100" x14ac:dyDescent="0.25">
      <c r="J3727"/>
      <c r="K3727"/>
      <c r="L3727"/>
      <c r="M3727"/>
      <c r="N3727"/>
      <c r="O3727"/>
      <c r="P3727"/>
      <c r="Q3727"/>
      <c r="R3727"/>
      <c r="S3727"/>
      <c r="T3727"/>
      <c r="U3727"/>
      <c r="V3727"/>
      <c r="W3727"/>
      <c r="X3727"/>
      <c r="Y3727"/>
      <c r="Z3727"/>
      <c r="AA3727"/>
      <c r="AB3727"/>
      <c r="AC3727"/>
      <c r="AD3727"/>
      <c r="AE3727"/>
      <c r="AF3727"/>
      <c r="AG3727"/>
      <c r="AH3727"/>
      <c r="AI3727"/>
      <c r="AJ3727"/>
      <c r="AK3727"/>
      <c r="AL3727"/>
      <c r="AM3727"/>
      <c r="AN3727"/>
      <c r="AO3727"/>
      <c r="AP3727"/>
      <c r="AQ3727"/>
      <c r="AR3727"/>
      <c r="AS3727"/>
      <c r="AT3727"/>
      <c r="AU3727"/>
      <c r="AV3727"/>
      <c r="AW3727"/>
      <c r="AX3727"/>
      <c r="AY3727"/>
      <c r="AZ3727"/>
      <c r="BA3727"/>
      <c r="BB3727"/>
      <c r="BC3727"/>
      <c r="BD3727"/>
      <c r="BE3727"/>
      <c r="BF3727"/>
      <c r="BG3727"/>
      <c r="BH3727"/>
      <c r="BI3727"/>
      <c r="BJ3727"/>
      <c r="BK3727"/>
      <c r="BL3727"/>
      <c r="BM3727"/>
      <c r="BN3727"/>
      <c r="BO3727"/>
      <c r="BP3727"/>
      <c r="BQ3727"/>
      <c r="BR3727"/>
      <c r="BS3727"/>
      <c r="BT3727"/>
      <c r="BU3727"/>
      <c r="BV3727"/>
      <c r="BW3727"/>
      <c r="BX3727"/>
      <c r="BY3727"/>
      <c r="BZ3727"/>
      <c r="CA3727"/>
      <c r="CB3727"/>
      <c r="CC3727"/>
      <c r="CD3727"/>
      <c r="CE3727"/>
      <c r="CF3727"/>
      <c r="CG3727"/>
      <c r="CH3727"/>
      <c r="CI3727"/>
      <c r="CJ3727"/>
      <c r="CK3727"/>
      <c r="CL3727"/>
      <c r="CM3727"/>
      <c r="CN3727"/>
      <c r="CO3727"/>
      <c r="CP3727"/>
      <c r="CQ3727"/>
      <c r="CR3727"/>
      <c r="CS3727"/>
      <c r="CT3727"/>
      <c r="CU3727"/>
      <c r="CV3727"/>
    </row>
    <row r="3728" spans="10:100" x14ac:dyDescent="0.25">
      <c r="J3728"/>
      <c r="K3728"/>
      <c r="L3728"/>
      <c r="M3728"/>
      <c r="N3728"/>
      <c r="O3728"/>
      <c r="P3728"/>
      <c r="Q3728"/>
      <c r="R3728"/>
      <c r="S3728"/>
      <c r="T3728"/>
      <c r="U3728"/>
      <c r="V3728"/>
      <c r="W3728"/>
      <c r="X3728"/>
      <c r="Y3728"/>
      <c r="Z3728"/>
      <c r="AA3728"/>
      <c r="AB3728"/>
      <c r="AC3728"/>
      <c r="AD3728"/>
      <c r="AE3728"/>
      <c r="AF3728"/>
      <c r="AG3728"/>
      <c r="AH3728"/>
      <c r="AI3728"/>
      <c r="AJ3728"/>
      <c r="AK3728"/>
      <c r="AL3728"/>
      <c r="AM3728"/>
      <c r="AN3728"/>
      <c r="AO3728"/>
      <c r="AP3728"/>
      <c r="AQ3728"/>
      <c r="AR3728"/>
      <c r="AS3728"/>
      <c r="AT3728"/>
      <c r="AU3728"/>
      <c r="AV3728"/>
      <c r="AW3728"/>
      <c r="AX3728"/>
      <c r="AY3728"/>
      <c r="AZ3728"/>
      <c r="BA3728"/>
      <c r="BB3728"/>
      <c r="BC3728"/>
      <c r="BD3728"/>
      <c r="BE3728"/>
      <c r="BF3728"/>
      <c r="BG3728"/>
      <c r="BH3728"/>
      <c r="BI3728"/>
      <c r="BJ3728"/>
      <c r="BK3728"/>
      <c r="BL3728"/>
      <c r="BM3728"/>
      <c r="BN3728"/>
      <c r="BO3728"/>
      <c r="BP3728"/>
      <c r="BQ3728"/>
      <c r="BR3728"/>
      <c r="BS3728"/>
      <c r="BT3728"/>
      <c r="BU3728"/>
      <c r="BV3728"/>
      <c r="BW3728"/>
      <c r="BX3728"/>
      <c r="BY3728"/>
      <c r="BZ3728"/>
      <c r="CA3728"/>
      <c r="CB3728"/>
      <c r="CC3728"/>
      <c r="CD3728"/>
      <c r="CE3728"/>
      <c r="CF3728"/>
      <c r="CG3728"/>
      <c r="CH3728"/>
      <c r="CI3728"/>
      <c r="CJ3728"/>
      <c r="CK3728"/>
      <c r="CL3728"/>
      <c r="CM3728"/>
      <c r="CN3728"/>
      <c r="CO3728"/>
      <c r="CP3728"/>
      <c r="CQ3728"/>
      <c r="CR3728"/>
      <c r="CS3728"/>
      <c r="CT3728"/>
      <c r="CU3728"/>
      <c r="CV3728"/>
    </row>
    <row r="3729" spans="10:100" x14ac:dyDescent="0.25">
      <c r="J3729"/>
      <c r="K3729"/>
      <c r="L3729"/>
      <c r="M3729"/>
      <c r="N3729"/>
      <c r="O3729"/>
      <c r="P3729"/>
      <c r="Q3729"/>
      <c r="R3729"/>
      <c r="S3729"/>
      <c r="T3729"/>
      <c r="U3729"/>
      <c r="V3729"/>
      <c r="W3729"/>
      <c r="X3729"/>
      <c r="Y3729"/>
      <c r="Z3729"/>
      <c r="AA3729"/>
      <c r="AB3729"/>
      <c r="AC3729"/>
      <c r="AD3729"/>
      <c r="AE3729"/>
      <c r="AF3729"/>
      <c r="AG3729"/>
      <c r="AH3729"/>
      <c r="AI3729"/>
      <c r="AJ3729"/>
      <c r="AK3729"/>
      <c r="AL3729"/>
      <c r="AM3729"/>
      <c r="AN3729"/>
      <c r="AO3729"/>
      <c r="AP3729"/>
      <c r="AQ3729"/>
      <c r="AR3729"/>
      <c r="AS3729"/>
      <c r="AT3729"/>
      <c r="AU3729"/>
      <c r="AV3729"/>
      <c r="AW3729"/>
      <c r="AX3729"/>
      <c r="AY3729"/>
      <c r="AZ3729"/>
      <c r="BA3729"/>
      <c r="BB3729"/>
      <c r="BC3729"/>
      <c r="BD3729"/>
      <c r="BE3729"/>
      <c r="BF3729"/>
      <c r="BG3729"/>
      <c r="BH3729"/>
      <c r="BI3729"/>
      <c r="BJ3729"/>
      <c r="BK3729"/>
      <c r="BL3729"/>
      <c r="BM3729"/>
      <c r="BN3729"/>
      <c r="BO3729"/>
      <c r="BP3729"/>
      <c r="BQ3729"/>
      <c r="BR3729"/>
      <c r="BS3729"/>
      <c r="BT3729"/>
      <c r="BU3729"/>
      <c r="BV3729"/>
      <c r="BW3729"/>
      <c r="BX3729"/>
      <c r="BY3729"/>
      <c r="BZ3729"/>
      <c r="CA3729"/>
      <c r="CB3729"/>
      <c r="CC3729"/>
      <c r="CD3729"/>
      <c r="CE3729"/>
      <c r="CF3729"/>
      <c r="CG3729"/>
      <c r="CH3729"/>
      <c r="CI3729"/>
      <c r="CJ3729"/>
      <c r="CK3729"/>
      <c r="CL3729"/>
      <c r="CM3729"/>
      <c r="CN3729"/>
      <c r="CO3729"/>
      <c r="CP3729"/>
      <c r="CQ3729"/>
      <c r="CR3729"/>
      <c r="CS3729"/>
      <c r="CT3729"/>
      <c r="CU3729"/>
      <c r="CV3729"/>
    </row>
    <row r="3730" spans="10:100" x14ac:dyDescent="0.25">
      <c r="J3730"/>
      <c r="K3730"/>
      <c r="L3730"/>
      <c r="M3730"/>
      <c r="N3730"/>
      <c r="O3730"/>
      <c r="P3730"/>
      <c r="Q3730"/>
      <c r="R3730"/>
      <c r="S3730"/>
      <c r="T3730"/>
      <c r="U3730"/>
      <c r="V3730"/>
      <c r="W3730"/>
      <c r="X3730"/>
      <c r="Y3730"/>
      <c r="Z3730"/>
      <c r="AA3730"/>
      <c r="AB3730"/>
      <c r="AC3730"/>
      <c r="AD3730"/>
      <c r="AE3730"/>
      <c r="AF3730"/>
      <c r="AG3730"/>
      <c r="AH3730"/>
      <c r="AI3730"/>
      <c r="AJ3730"/>
      <c r="AK3730"/>
      <c r="AL3730"/>
      <c r="AM3730"/>
      <c r="AN3730"/>
      <c r="AO3730"/>
      <c r="AP3730"/>
      <c r="AQ3730"/>
      <c r="AR3730"/>
      <c r="AS3730"/>
      <c r="AT3730"/>
      <c r="AU3730"/>
      <c r="AV3730"/>
      <c r="AW3730"/>
      <c r="AX3730"/>
      <c r="AY3730"/>
      <c r="AZ3730"/>
      <c r="BA3730"/>
      <c r="BB3730"/>
      <c r="BC3730"/>
      <c r="BD3730"/>
      <c r="BE3730"/>
      <c r="BF3730"/>
      <c r="BG3730"/>
      <c r="BH3730"/>
      <c r="BI3730"/>
      <c r="BJ3730"/>
      <c r="BK3730"/>
      <c r="BL3730"/>
      <c r="BM3730"/>
      <c r="BN3730"/>
      <c r="BO3730"/>
      <c r="BP3730"/>
      <c r="BQ3730"/>
      <c r="BR3730"/>
      <c r="BS3730"/>
      <c r="BT3730"/>
      <c r="BU3730"/>
      <c r="BV3730"/>
      <c r="BW3730"/>
      <c r="BX3730"/>
      <c r="BY3730"/>
      <c r="BZ3730"/>
      <c r="CA3730"/>
      <c r="CB3730"/>
      <c r="CC3730"/>
      <c r="CD3730"/>
      <c r="CE3730"/>
      <c r="CF3730"/>
      <c r="CG3730"/>
      <c r="CH3730"/>
      <c r="CI3730"/>
      <c r="CJ3730"/>
      <c r="CK3730"/>
      <c r="CL3730"/>
      <c r="CM3730"/>
      <c r="CN3730"/>
      <c r="CO3730"/>
      <c r="CP3730"/>
      <c r="CQ3730"/>
      <c r="CR3730"/>
      <c r="CS3730"/>
      <c r="CT3730"/>
      <c r="CU3730"/>
      <c r="CV3730"/>
    </row>
    <row r="3731" spans="10:100" x14ac:dyDescent="0.25">
      <c r="J3731"/>
      <c r="K3731"/>
      <c r="L3731"/>
      <c r="M3731"/>
      <c r="N3731"/>
      <c r="O3731"/>
      <c r="P3731"/>
      <c r="Q3731"/>
      <c r="R3731"/>
      <c r="S3731"/>
      <c r="T3731"/>
      <c r="U3731"/>
      <c r="V3731"/>
      <c r="W3731"/>
      <c r="X3731"/>
      <c r="Y3731"/>
      <c r="Z3731"/>
      <c r="AA3731"/>
      <c r="AB3731"/>
      <c r="AC3731"/>
      <c r="AD3731"/>
      <c r="AE3731"/>
      <c r="AF3731"/>
      <c r="AG3731"/>
      <c r="AH3731"/>
      <c r="AI3731"/>
      <c r="AJ3731"/>
      <c r="AK3731"/>
      <c r="AL3731"/>
      <c r="AM3731"/>
      <c r="AN3731"/>
      <c r="AO3731"/>
      <c r="AP3731"/>
      <c r="AQ3731"/>
      <c r="AR3731"/>
      <c r="AS3731"/>
      <c r="AT3731"/>
      <c r="AU3731"/>
      <c r="AV3731"/>
      <c r="AW3731"/>
      <c r="AX3731"/>
      <c r="AY3731"/>
      <c r="AZ3731"/>
      <c r="BA3731"/>
      <c r="BB3731"/>
      <c r="BC3731"/>
      <c r="BD3731"/>
      <c r="BE3731"/>
      <c r="BF3731"/>
      <c r="BG3731"/>
      <c r="BH3731"/>
      <c r="BI3731"/>
      <c r="BJ3731"/>
      <c r="BK3731"/>
      <c r="BL3731"/>
      <c r="BM3731"/>
      <c r="BN3731"/>
      <c r="BO3731"/>
      <c r="BP3731"/>
      <c r="BQ3731"/>
      <c r="BR3731"/>
      <c r="BS3731"/>
      <c r="BT3731"/>
      <c r="BU3731"/>
      <c r="BV3731"/>
      <c r="BW3731"/>
      <c r="BX3731"/>
      <c r="BY3731"/>
      <c r="BZ3731"/>
      <c r="CA3731"/>
      <c r="CB3731"/>
      <c r="CC3731"/>
      <c r="CD3731"/>
      <c r="CE3731"/>
      <c r="CF3731"/>
      <c r="CG3731"/>
      <c r="CH3731"/>
      <c r="CI3731"/>
      <c r="CJ3731"/>
      <c r="CK3731"/>
      <c r="CL3731"/>
      <c r="CM3731"/>
      <c r="CN3731"/>
      <c r="CO3731"/>
      <c r="CP3731"/>
      <c r="CQ3731"/>
      <c r="CR3731"/>
      <c r="CS3731"/>
      <c r="CT3731"/>
      <c r="CU3731"/>
      <c r="CV3731"/>
    </row>
    <row r="3732" spans="10:100" x14ac:dyDescent="0.25">
      <c r="J3732"/>
      <c r="K3732"/>
      <c r="L3732"/>
      <c r="M3732"/>
      <c r="N3732"/>
      <c r="O3732"/>
      <c r="P3732"/>
      <c r="Q3732"/>
      <c r="R3732"/>
      <c r="S3732"/>
      <c r="T3732"/>
      <c r="U3732"/>
      <c r="V3732"/>
      <c r="W3732"/>
      <c r="X3732"/>
      <c r="Y3732"/>
      <c r="Z3732"/>
      <c r="AA3732"/>
      <c r="AB3732"/>
      <c r="AC3732"/>
      <c r="AD3732"/>
      <c r="AE3732"/>
      <c r="AF3732"/>
      <c r="AG3732"/>
      <c r="AH3732"/>
      <c r="AI3732"/>
      <c r="AJ3732"/>
      <c r="AK3732"/>
      <c r="AL3732"/>
      <c r="AM3732"/>
      <c r="AN3732"/>
      <c r="AO3732"/>
      <c r="AP3732"/>
      <c r="AQ3732"/>
      <c r="AR3732"/>
      <c r="AS3732"/>
      <c r="AT3732"/>
      <c r="AU3732"/>
      <c r="AV3732"/>
      <c r="AW3732"/>
      <c r="AX3732"/>
      <c r="AY3732"/>
      <c r="AZ3732"/>
      <c r="BA3732"/>
      <c r="BB3732"/>
      <c r="BC3732"/>
      <c r="BD3732"/>
      <c r="BE3732"/>
      <c r="BF3732"/>
      <c r="BG3732"/>
      <c r="BH3732"/>
      <c r="BI3732"/>
      <c r="BJ3732"/>
      <c r="BK3732"/>
      <c r="BL3732"/>
      <c r="BM3732"/>
      <c r="BN3732"/>
      <c r="BO3732"/>
      <c r="BP3732"/>
      <c r="BQ3732"/>
      <c r="BR3732"/>
      <c r="BS3732"/>
      <c r="BT3732"/>
      <c r="BU3732"/>
      <c r="BV3732"/>
      <c r="BW3732"/>
      <c r="BX3732"/>
      <c r="BY3732"/>
      <c r="BZ3732"/>
      <c r="CA3732"/>
      <c r="CB3732"/>
      <c r="CC3732"/>
      <c r="CD3732"/>
      <c r="CE3732"/>
      <c r="CF3732"/>
      <c r="CG3732"/>
      <c r="CH3732"/>
      <c r="CI3732"/>
      <c r="CJ3732"/>
      <c r="CK3732"/>
      <c r="CL3732"/>
      <c r="CM3732"/>
      <c r="CN3732"/>
      <c r="CO3732"/>
      <c r="CP3732"/>
      <c r="CQ3732"/>
      <c r="CR3732"/>
      <c r="CS3732"/>
      <c r="CT3732"/>
      <c r="CU3732"/>
      <c r="CV3732"/>
    </row>
    <row r="3733" spans="10:100" x14ac:dyDescent="0.25">
      <c r="J3733"/>
      <c r="K3733"/>
      <c r="L3733"/>
      <c r="M3733"/>
      <c r="N3733"/>
      <c r="O3733"/>
      <c r="P3733"/>
      <c r="Q3733"/>
      <c r="R3733"/>
      <c r="S3733"/>
      <c r="T3733"/>
      <c r="U3733"/>
      <c r="V3733"/>
      <c r="W3733"/>
      <c r="X3733"/>
      <c r="Y3733"/>
      <c r="Z3733"/>
      <c r="AA3733"/>
      <c r="AB3733"/>
      <c r="AC3733"/>
      <c r="AD3733"/>
      <c r="AE3733"/>
      <c r="AF3733"/>
      <c r="AG3733"/>
      <c r="AH3733"/>
      <c r="AI3733"/>
      <c r="AJ3733"/>
      <c r="AK3733"/>
      <c r="AL3733"/>
      <c r="AM3733"/>
      <c r="AN3733"/>
      <c r="AO3733"/>
      <c r="AP3733"/>
      <c r="AQ3733"/>
      <c r="AR3733"/>
      <c r="AS3733"/>
      <c r="AT3733"/>
      <c r="AU3733"/>
      <c r="AV3733"/>
      <c r="AW3733"/>
      <c r="AX3733"/>
      <c r="AY3733"/>
      <c r="AZ3733"/>
      <c r="BA3733"/>
      <c r="BB3733"/>
      <c r="BC3733"/>
      <c r="BD3733"/>
      <c r="BE3733"/>
      <c r="BF3733"/>
      <c r="BG3733"/>
      <c r="BH3733"/>
      <c r="BI3733"/>
      <c r="BJ3733"/>
      <c r="BK3733"/>
      <c r="BL3733"/>
      <c r="BM3733"/>
      <c r="BN3733"/>
      <c r="BO3733"/>
      <c r="BP3733"/>
      <c r="BQ3733"/>
      <c r="BR3733"/>
      <c r="BS3733"/>
      <c r="BT3733"/>
      <c r="BU3733"/>
      <c r="BV3733"/>
      <c r="BW3733"/>
      <c r="BX3733"/>
      <c r="BY3733"/>
      <c r="BZ3733"/>
      <c r="CA3733"/>
      <c r="CB3733"/>
      <c r="CC3733"/>
      <c r="CD3733"/>
      <c r="CE3733"/>
      <c r="CF3733"/>
      <c r="CG3733"/>
      <c r="CH3733"/>
      <c r="CI3733"/>
      <c r="CJ3733"/>
      <c r="CK3733"/>
      <c r="CL3733"/>
      <c r="CM3733"/>
      <c r="CN3733"/>
      <c r="CO3733"/>
      <c r="CP3733"/>
      <c r="CQ3733"/>
      <c r="CR3733"/>
      <c r="CS3733"/>
      <c r="CT3733"/>
      <c r="CU3733"/>
      <c r="CV3733"/>
    </row>
    <row r="3734" spans="10:100" x14ac:dyDescent="0.25">
      <c r="J3734"/>
      <c r="K3734"/>
      <c r="L3734"/>
      <c r="M3734"/>
      <c r="N3734"/>
      <c r="O3734"/>
      <c r="P3734"/>
      <c r="Q3734"/>
      <c r="R3734"/>
      <c r="S3734"/>
      <c r="T3734"/>
      <c r="U3734"/>
      <c r="V3734"/>
      <c r="W3734"/>
      <c r="X3734"/>
      <c r="Y3734"/>
      <c r="Z3734"/>
      <c r="AA3734"/>
      <c r="AB3734"/>
      <c r="AC3734"/>
      <c r="AD3734"/>
      <c r="AE3734"/>
      <c r="AF3734"/>
      <c r="AG3734"/>
      <c r="AH3734"/>
      <c r="AI3734"/>
      <c r="AJ3734"/>
      <c r="AK3734"/>
      <c r="AL3734"/>
      <c r="AM3734"/>
      <c r="AN3734"/>
      <c r="AO3734"/>
      <c r="AP3734"/>
      <c r="AQ3734"/>
      <c r="AR3734"/>
      <c r="AS3734"/>
      <c r="AT3734"/>
      <c r="AU3734"/>
      <c r="AV3734"/>
      <c r="AW3734"/>
      <c r="AX3734"/>
      <c r="AY3734"/>
      <c r="AZ3734"/>
      <c r="BA3734"/>
      <c r="BB3734"/>
      <c r="BC3734"/>
      <c r="BD3734"/>
      <c r="BE3734"/>
      <c r="BF3734"/>
      <c r="BG3734"/>
      <c r="BH3734"/>
      <c r="BI3734"/>
      <c r="BJ3734"/>
      <c r="BK3734"/>
      <c r="BL3734"/>
      <c r="BM3734"/>
      <c r="BN3734"/>
      <c r="BO3734"/>
      <c r="BP3734"/>
      <c r="BQ3734"/>
      <c r="BR3734"/>
      <c r="BS3734"/>
      <c r="BT3734"/>
      <c r="BU3734"/>
      <c r="BV3734"/>
      <c r="BW3734"/>
      <c r="BX3734"/>
      <c r="BY3734"/>
      <c r="BZ3734"/>
      <c r="CA3734"/>
      <c r="CB3734"/>
      <c r="CC3734"/>
      <c r="CD3734"/>
      <c r="CE3734"/>
      <c r="CF3734"/>
      <c r="CG3734"/>
      <c r="CH3734"/>
      <c r="CI3734"/>
      <c r="CJ3734"/>
      <c r="CK3734"/>
      <c r="CL3734"/>
      <c r="CM3734"/>
      <c r="CN3734"/>
      <c r="CO3734"/>
      <c r="CP3734"/>
      <c r="CQ3734"/>
      <c r="CR3734"/>
      <c r="CS3734"/>
      <c r="CT3734"/>
      <c r="CU3734"/>
      <c r="CV3734"/>
    </row>
    <row r="3735" spans="10:100" x14ac:dyDescent="0.25">
      <c r="J3735"/>
      <c r="K3735"/>
      <c r="L3735"/>
      <c r="M3735"/>
      <c r="N3735"/>
      <c r="O3735"/>
      <c r="P3735"/>
      <c r="Q3735"/>
      <c r="R3735"/>
      <c r="S3735"/>
      <c r="T3735"/>
      <c r="U3735"/>
      <c r="V3735"/>
      <c r="W3735"/>
      <c r="X3735"/>
      <c r="Y3735"/>
      <c r="Z3735"/>
      <c r="AA3735"/>
      <c r="AB3735"/>
      <c r="AC3735"/>
      <c r="AD3735"/>
      <c r="AE3735"/>
      <c r="AF3735"/>
      <c r="AG3735"/>
      <c r="AH3735"/>
      <c r="AI3735"/>
      <c r="AJ3735"/>
      <c r="AK3735"/>
      <c r="AL3735"/>
      <c r="AM3735"/>
      <c r="AN3735"/>
      <c r="AO3735"/>
      <c r="AP3735"/>
      <c r="AQ3735"/>
      <c r="AR3735"/>
      <c r="AS3735"/>
      <c r="AT3735"/>
      <c r="AU3735"/>
      <c r="AV3735"/>
      <c r="AW3735"/>
      <c r="AX3735"/>
      <c r="AY3735"/>
      <c r="AZ3735"/>
      <c r="BA3735"/>
      <c r="BB3735"/>
      <c r="BC3735"/>
      <c r="BD3735"/>
      <c r="BE3735"/>
      <c r="BF3735"/>
      <c r="BG3735"/>
      <c r="BH3735"/>
      <c r="BI3735"/>
      <c r="BJ3735"/>
      <c r="BK3735"/>
      <c r="BL3735"/>
      <c r="BM3735"/>
      <c r="BN3735"/>
      <c r="BO3735"/>
      <c r="BP3735"/>
      <c r="BQ3735"/>
      <c r="BR3735"/>
      <c r="BS3735"/>
      <c r="BT3735"/>
      <c r="BU3735"/>
      <c r="BV3735"/>
      <c r="BW3735"/>
      <c r="BX3735"/>
      <c r="BY3735"/>
      <c r="BZ3735"/>
      <c r="CA3735"/>
      <c r="CB3735"/>
      <c r="CC3735"/>
      <c r="CD3735"/>
      <c r="CE3735"/>
      <c r="CF3735"/>
      <c r="CG3735"/>
      <c r="CH3735"/>
      <c r="CI3735"/>
      <c r="CJ3735"/>
      <c r="CK3735"/>
      <c r="CL3735"/>
      <c r="CM3735"/>
      <c r="CN3735"/>
      <c r="CO3735"/>
      <c r="CP3735"/>
      <c r="CQ3735"/>
      <c r="CR3735"/>
      <c r="CS3735"/>
      <c r="CT3735"/>
      <c r="CU3735"/>
      <c r="CV3735"/>
    </row>
    <row r="3736" spans="10:100" x14ac:dyDescent="0.25">
      <c r="J3736"/>
      <c r="K3736"/>
      <c r="L3736"/>
      <c r="M3736"/>
      <c r="N3736"/>
      <c r="O3736"/>
      <c r="P3736"/>
      <c r="Q3736"/>
      <c r="R3736"/>
      <c r="S3736"/>
      <c r="T3736"/>
      <c r="U3736"/>
      <c r="V3736"/>
      <c r="W3736"/>
      <c r="X3736"/>
      <c r="Y3736"/>
      <c r="Z3736"/>
      <c r="AA3736"/>
      <c r="AB3736"/>
      <c r="AC3736"/>
      <c r="AD3736"/>
      <c r="AE3736"/>
      <c r="AF3736"/>
      <c r="AG3736"/>
      <c r="AH3736"/>
      <c r="AI3736"/>
      <c r="AJ3736"/>
      <c r="AK3736"/>
      <c r="AL3736"/>
      <c r="AM3736"/>
      <c r="AN3736"/>
      <c r="AO3736"/>
      <c r="AP3736"/>
      <c r="AQ3736"/>
      <c r="AR3736"/>
      <c r="AS3736"/>
      <c r="AT3736"/>
      <c r="AU3736"/>
      <c r="AV3736"/>
      <c r="AW3736"/>
      <c r="AX3736"/>
      <c r="AY3736"/>
      <c r="AZ3736"/>
      <c r="BA3736"/>
      <c r="BB3736"/>
      <c r="BC3736"/>
      <c r="BD3736"/>
      <c r="BE3736"/>
      <c r="BF3736"/>
      <c r="BG3736"/>
      <c r="BH3736"/>
      <c r="BI3736"/>
      <c r="BJ3736"/>
      <c r="BK3736"/>
      <c r="BL3736"/>
      <c r="BM3736"/>
      <c r="BN3736"/>
      <c r="BO3736"/>
      <c r="BP3736"/>
      <c r="BQ3736"/>
      <c r="BR3736"/>
      <c r="BS3736"/>
      <c r="BT3736"/>
      <c r="BU3736"/>
      <c r="BV3736"/>
      <c r="BW3736"/>
      <c r="BX3736"/>
      <c r="BY3736"/>
      <c r="BZ3736"/>
      <c r="CA3736"/>
      <c r="CB3736"/>
      <c r="CC3736"/>
      <c r="CD3736"/>
      <c r="CE3736"/>
      <c r="CF3736"/>
      <c r="CG3736"/>
      <c r="CH3736"/>
      <c r="CI3736"/>
      <c r="CJ3736"/>
      <c r="CK3736"/>
      <c r="CL3736"/>
      <c r="CM3736"/>
      <c r="CN3736"/>
      <c r="CO3736"/>
      <c r="CP3736"/>
      <c r="CQ3736"/>
      <c r="CR3736"/>
      <c r="CS3736"/>
      <c r="CT3736"/>
      <c r="CU3736"/>
      <c r="CV3736"/>
    </row>
    <row r="3737" spans="10:100" x14ac:dyDescent="0.25">
      <c r="J3737"/>
      <c r="K3737"/>
      <c r="L3737"/>
      <c r="M3737"/>
      <c r="N3737"/>
      <c r="O3737"/>
      <c r="P3737"/>
      <c r="Q3737"/>
      <c r="R3737"/>
      <c r="S3737"/>
      <c r="T3737"/>
      <c r="U3737"/>
      <c r="V3737"/>
      <c r="W3737"/>
      <c r="X3737"/>
      <c r="Y3737"/>
      <c r="Z3737"/>
      <c r="AA3737"/>
      <c r="AB3737"/>
      <c r="AC3737"/>
      <c r="AD3737"/>
      <c r="AE3737"/>
      <c r="AF3737"/>
      <c r="AG3737"/>
      <c r="AH3737"/>
      <c r="AI3737"/>
      <c r="AJ3737"/>
      <c r="AK3737"/>
      <c r="AL3737"/>
      <c r="AM3737"/>
      <c r="AN3737"/>
      <c r="AO3737"/>
      <c r="AP3737"/>
      <c r="AQ3737"/>
      <c r="AR3737"/>
      <c r="AS3737"/>
      <c r="AT3737"/>
      <c r="AU3737"/>
      <c r="AV3737"/>
      <c r="AW3737"/>
      <c r="AX3737"/>
      <c r="AY3737"/>
      <c r="AZ3737"/>
      <c r="BA3737"/>
      <c r="BB3737"/>
      <c r="BC3737"/>
      <c r="BD3737"/>
      <c r="BE3737"/>
      <c r="BF3737"/>
      <c r="BG3737"/>
      <c r="BH3737"/>
      <c r="BI3737"/>
      <c r="BJ3737"/>
      <c r="BK3737"/>
      <c r="BL3737"/>
      <c r="BM3737"/>
      <c r="BN3737"/>
      <c r="BO3737"/>
      <c r="BP3737"/>
      <c r="BQ3737"/>
      <c r="BR3737"/>
      <c r="BS3737"/>
      <c r="BT3737"/>
      <c r="BU3737"/>
      <c r="BV3737"/>
      <c r="BW3737"/>
      <c r="BX3737"/>
      <c r="BY3737"/>
      <c r="BZ3737"/>
      <c r="CA3737"/>
      <c r="CB3737"/>
      <c r="CC3737"/>
      <c r="CD3737"/>
      <c r="CE3737"/>
      <c r="CF3737"/>
      <c r="CG3737"/>
      <c r="CH3737"/>
      <c r="CI3737"/>
      <c r="CJ3737"/>
      <c r="CK3737"/>
      <c r="CL3737"/>
      <c r="CM3737"/>
      <c r="CN3737"/>
      <c r="CO3737"/>
      <c r="CP3737"/>
      <c r="CQ3737"/>
      <c r="CR3737"/>
      <c r="CS3737"/>
      <c r="CT3737"/>
      <c r="CU3737"/>
      <c r="CV3737"/>
    </row>
    <row r="3738" spans="10:100" x14ac:dyDescent="0.25">
      <c r="J3738"/>
      <c r="K3738"/>
      <c r="L3738"/>
      <c r="M3738"/>
      <c r="N3738"/>
      <c r="O3738"/>
      <c r="P3738"/>
      <c r="Q3738"/>
      <c r="R3738"/>
      <c r="S3738"/>
      <c r="T3738"/>
      <c r="U3738"/>
      <c r="V3738"/>
      <c r="W3738"/>
      <c r="X3738"/>
      <c r="Y3738"/>
      <c r="Z3738"/>
      <c r="AA3738"/>
      <c r="AB3738"/>
      <c r="AC3738"/>
      <c r="AD3738"/>
      <c r="AE3738"/>
      <c r="AF3738"/>
      <c r="AG3738"/>
      <c r="AH3738"/>
      <c r="AI3738"/>
      <c r="AJ3738"/>
      <c r="AK3738"/>
      <c r="AL3738"/>
      <c r="AM3738"/>
      <c r="AN3738"/>
      <c r="AO3738"/>
      <c r="AP3738"/>
      <c r="AQ3738"/>
      <c r="AR3738"/>
      <c r="AS3738"/>
      <c r="AT3738"/>
      <c r="AU3738"/>
      <c r="AV3738"/>
      <c r="AW3738"/>
      <c r="AX3738"/>
      <c r="AY3738"/>
      <c r="AZ3738"/>
      <c r="BA3738"/>
      <c r="BB3738"/>
      <c r="BC3738"/>
      <c r="BD3738"/>
      <c r="BE3738"/>
      <c r="BF3738"/>
      <c r="BG3738"/>
      <c r="BH3738"/>
      <c r="BI3738"/>
      <c r="BJ3738"/>
      <c r="BK3738"/>
      <c r="BL3738"/>
      <c r="BM3738"/>
      <c r="BN3738"/>
      <c r="BO3738"/>
      <c r="BP3738"/>
      <c r="BQ3738"/>
      <c r="BR3738"/>
      <c r="BS3738"/>
      <c r="BT3738"/>
      <c r="BU3738"/>
      <c r="BV3738"/>
      <c r="BW3738"/>
      <c r="BX3738"/>
      <c r="BY3738"/>
      <c r="BZ3738"/>
      <c r="CA3738"/>
      <c r="CB3738"/>
      <c r="CC3738"/>
      <c r="CD3738"/>
      <c r="CE3738"/>
      <c r="CF3738"/>
      <c r="CG3738"/>
      <c r="CH3738"/>
      <c r="CI3738"/>
      <c r="CJ3738"/>
      <c r="CK3738"/>
      <c r="CL3738"/>
      <c r="CM3738"/>
      <c r="CN3738"/>
      <c r="CO3738"/>
      <c r="CP3738"/>
      <c r="CQ3738"/>
      <c r="CR3738"/>
      <c r="CS3738"/>
      <c r="CT3738"/>
      <c r="CU3738"/>
      <c r="CV3738"/>
    </row>
    <row r="3739" spans="10:100" x14ac:dyDescent="0.25">
      <c r="J3739"/>
      <c r="K3739"/>
      <c r="L3739"/>
      <c r="M3739"/>
      <c r="N3739"/>
      <c r="O3739"/>
      <c r="P3739"/>
      <c r="Q3739"/>
      <c r="R3739"/>
      <c r="S3739"/>
      <c r="T3739"/>
      <c r="U3739"/>
      <c r="V3739"/>
      <c r="W3739"/>
      <c r="X3739"/>
      <c r="Y3739"/>
      <c r="Z3739"/>
      <c r="AA3739"/>
      <c r="AB3739"/>
      <c r="AC3739"/>
      <c r="AD3739"/>
      <c r="AE3739"/>
      <c r="AF3739"/>
      <c r="AG3739"/>
      <c r="AH3739"/>
      <c r="AI3739"/>
      <c r="AJ3739"/>
      <c r="AK3739"/>
      <c r="AL3739"/>
      <c r="AM3739"/>
      <c r="AN3739"/>
      <c r="AO3739"/>
      <c r="AP3739"/>
      <c r="AQ3739"/>
      <c r="AR3739"/>
      <c r="AS3739"/>
      <c r="AT3739"/>
      <c r="AU3739"/>
      <c r="AV3739"/>
      <c r="AW3739"/>
      <c r="AX3739"/>
      <c r="AY3739"/>
      <c r="AZ3739"/>
      <c r="BA3739"/>
      <c r="BB3739"/>
      <c r="BC3739"/>
      <c r="BD3739"/>
      <c r="BE3739"/>
      <c r="BF3739"/>
      <c r="BG3739"/>
      <c r="BH3739"/>
      <c r="BI3739"/>
      <c r="BJ3739"/>
      <c r="BK3739"/>
      <c r="BL3739"/>
      <c r="BM3739"/>
      <c r="BN3739"/>
      <c r="BO3739"/>
      <c r="BP3739"/>
      <c r="BQ3739"/>
      <c r="BR3739"/>
      <c r="BS3739"/>
      <c r="BT3739"/>
      <c r="BU3739"/>
      <c r="BV3739"/>
      <c r="BW3739"/>
      <c r="BX3739"/>
      <c r="BY3739"/>
      <c r="BZ3739"/>
      <c r="CA3739"/>
      <c r="CB3739"/>
      <c r="CC3739"/>
      <c r="CD3739"/>
      <c r="CE3739"/>
      <c r="CF3739"/>
      <c r="CG3739"/>
      <c r="CH3739"/>
      <c r="CI3739"/>
      <c r="CJ3739"/>
      <c r="CK3739"/>
      <c r="CL3739"/>
      <c r="CM3739"/>
      <c r="CN3739"/>
      <c r="CO3739"/>
      <c r="CP3739"/>
      <c r="CQ3739"/>
      <c r="CR3739"/>
      <c r="CS3739"/>
      <c r="CT3739"/>
      <c r="CU3739"/>
      <c r="CV3739"/>
    </row>
    <row r="3740" spans="10:100" x14ac:dyDescent="0.25">
      <c r="J3740"/>
      <c r="K3740"/>
      <c r="L3740"/>
      <c r="M3740"/>
      <c r="N3740"/>
      <c r="O3740"/>
      <c r="P3740"/>
      <c r="Q3740"/>
      <c r="R3740"/>
      <c r="S3740"/>
      <c r="T3740"/>
      <c r="U3740"/>
      <c r="V3740"/>
      <c r="W3740"/>
      <c r="X3740"/>
      <c r="Y3740"/>
      <c r="Z3740"/>
      <c r="AA3740"/>
      <c r="AB3740"/>
      <c r="AC3740"/>
      <c r="AD3740"/>
      <c r="AE3740"/>
      <c r="AF3740"/>
      <c r="AG3740"/>
      <c r="AH3740"/>
      <c r="AI3740"/>
      <c r="AJ3740"/>
      <c r="AK3740"/>
      <c r="AL3740"/>
      <c r="AM3740"/>
      <c r="AN3740"/>
      <c r="AO3740"/>
      <c r="AP3740"/>
      <c r="AQ3740"/>
      <c r="AR3740"/>
      <c r="AS3740"/>
      <c r="AT3740"/>
      <c r="AU3740"/>
      <c r="AV3740"/>
      <c r="AW3740"/>
      <c r="AX3740"/>
      <c r="AY3740"/>
      <c r="AZ3740"/>
      <c r="BA3740"/>
      <c r="BB3740"/>
      <c r="BC3740"/>
      <c r="BD3740"/>
      <c r="BE3740"/>
      <c r="BF3740"/>
      <c r="BG3740"/>
      <c r="BH3740"/>
      <c r="BI3740"/>
      <c r="BJ3740"/>
      <c r="BK3740"/>
      <c r="BL3740"/>
      <c r="BM3740"/>
      <c r="BN3740"/>
      <c r="BO3740"/>
      <c r="BP3740"/>
      <c r="BQ3740"/>
      <c r="BR3740"/>
      <c r="BS3740"/>
      <c r="BT3740"/>
      <c r="BU3740"/>
      <c r="BV3740"/>
      <c r="BW3740"/>
      <c r="BX3740"/>
      <c r="BY3740"/>
      <c r="BZ3740"/>
      <c r="CA3740"/>
      <c r="CB3740"/>
      <c r="CC3740"/>
      <c r="CD3740"/>
      <c r="CE3740"/>
      <c r="CF3740"/>
      <c r="CG3740"/>
      <c r="CH3740"/>
      <c r="CI3740"/>
      <c r="CJ3740"/>
      <c r="CK3740"/>
      <c r="CL3740"/>
      <c r="CM3740"/>
      <c r="CN3740"/>
      <c r="CO3740"/>
      <c r="CP3740"/>
      <c r="CQ3740"/>
      <c r="CR3740"/>
      <c r="CS3740"/>
      <c r="CT3740"/>
      <c r="CU3740"/>
      <c r="CV3740"/>
    </row>
    <row r="3741" spans="10:100" x14ac:dyDescent="0.25">
      <c r="J3741"/>
      <c r="K3741"/>
      <c r="L3741"/>
      <c r="M3741"/>
      <c r="N3741"/>
      <c r="O3741"/>
      <c r="P3741"/>
      <c r="Q3741"/>
      <c r="R3741"/>
      <c r="S3741"/>
      <c r="T3741"/>
      <c r="U3741"/>
      <c r="V3741"/>
      <c r="W3741"/>
      <c r="X3741"/>
      <c r="Y3741"/>
      <c r="Z3741"/>
      <c r="AA3741"/>
      <c r="AB3741"/>
      <c r="AC3741"/>
      <c r="AD3741"/>
      <c r="AE3741"/>
      <c r="AF3741"/>
      <c r="AG3741"/>
      <c r="AH3741"/>
      <c r="AI3741"/>
      <c r="AJ3741"/>
      <c r="AK3741"/>
      <c r="AL3741"/>
      <c r="AM3741"/>
      <c r="AN3741"/>
      <c r="AO3741"/>
      <c r="AP3741"/>
      <c r="AQ3741"/>
      <c r="AR3741"/>
      <c r="AS3741"/>
      <c r="AT3741"/>
      <c r="AU3741"/>
      <c r="AV3741"/>
      <c r="AW3741"/>
      <c r="AX3741"/>
      <c r="AY3741"/>
      <c r="AZ3741"/>
      <c r="BA3741"/>
      <c r="BB3741"/>
      <c r="BC3741"/>
      <c r="BD3741"/>
      <c r="BE3741"/>
      <c r="BF3741"/>
      <c r="BG3741"/>
      <c r="BH3741"/>
      <c r="BI3741"/>
      <c r="BJ3741"/>
      <c r="BK3741"/>
      <c r="BL3741"/>
      <c r="BM3741"/>
      <c r="BN3741"/>
      <c r="BO3741"/>
      <c r="BP3741"/>
      <c r="BQ3741"/>
      <c r="BR3741"/>
      <c r="BS3741"/>
      <c r="BT3741"/>
      <c r="BU3741"/>
      <c r="BV3741"/>
      <c r="BW3741"/>
      <c r="BX3741"/>
      <c r="BY3741"/>
      <c r="BZ3741"/>
      <c r="CA3741"/>
      <c r="CB3741"/>
      <c r="CC3741"/>
      <c r="CD3741"/>
      <c r="CE3741"/>
      <c r="CF3741"/>
      <c r="CG3741"/>
      <c r="CH3741"/>
      <c r="CI3741"/>
      <c r="CJ3741"/>
      <c r="CK3741"/>
      <c r="CL3741"/>
      <c r="CM3741"/>
      <c r="CN3741"/>
      <c r="CO3741"/>
      <c r="CP3741"/>
      <c r="CQ3741"/>
      <c r="CR3741"/>
      <c r="CS3741"/>
      <c r="CT3741"/>
      <c r="CU3741"/>
      <c r="CV3741"/>
    </row>
    <row r="3742" spans="10:100" x14ac:dyDescent="0.25">
      <c r="J3742"/>
      <c r="K3742"/>
      <c r="L3742"/>
      <c r="M3742"/>
      <c r="N3742"/>
      <c r="O3742"/>
      <c r="P3742"/>
      <c r="Q3742"/>
      <c r="R3742"/>
      <c r="S3742"/>
      <c r="T3742"/>
      <c r="U3742"/>
      <c r="V3742"/>
      <c r="W3742"/>
      <c r="X3742"/>
      <c r="Y3742"/>
      <c r="Z3742"/>
      <c r="AA3742"/>
      <c r="AB3742"/>
      <c r="AC3742"/>
      <c r="AD3742"/>
      <c r="AE3742"/>
      <c r="AF3742"/>
      <c r="AG3742"/>
      <c r="AH3742"/>
      <c r="AI3742"/>
      <c r="AJ3742"/>
      <c r="AK3742"/>
      <c r="AL3742"/>
      <c r="AM3742"/>
      <c r="AN3742"/>
      <c r="AO3742"/>
      <c r="AP3742"/>
      <c r="AQ3742"/>
      <c r="AR3742"/>
      <c r="AS3742"/>
      <c r="AT3742"/>
      <c r="AU3742"/>
      <c r="AV3742"/>
      <c r="AW3742"/>
      <c r="AX3742"/>
      <c r="AY3742"/>
      <c r="AZ3742"/>
      <c r="BA3742"/>
      <c r="BB3742"/>
      <c r="BC3742"/>
      <c r="BD3742"/>
      <c r="BE3742"/>
      <c r="BF3742"/>
      <c r="BG3742"/>
      <c r="BH3742"/>
      <c r="BI3742"/>
      <c r="BJ3742"/>
      <c r="BK3742"/>
      <c r="BL3742"/>
      <c r="BM3742"/>
      <c r="BN3742"/>
      <c r="BO3742"/>
      <c r="BP3742"/>
      <c r="BQ3742"/>
      <c r="BR3742"/>
      <c r="BS3742"/>
      <c r="BT3742"/>
      <c r="BU3742"/>
      <c r="BV3742"/>
      <c r="BW3742"/>
      <c r="BX3742"/>
      <c r="BY3742"/>
      <c r="BZ3742"/>
      <c r="CA3742"/>
      <c r="CB3742"/>
      <c r="CC3742"/>
      <c r="CD3742"/>
      <c r="CE3742"/>
      <c r="CF3742"/>
      <c r="CG3742"/>
      <c r="CH3742"/>
      <c r="CI3742"/>
      <c r="CJ3742"/>
      <c r="CK3742"/>
      <c r="CL3742"/>
      <c r="CM3742"/>
      <c r="CN3742"/>
      <c r="CO3742"/>
      <c r="CP3742"/>
      <c r="CQ3742"/>
      <c r="CR3742"/>
      <c r="CS3742"/>
      <c r="CT3742"/>
      <c r="CU3742"/>
      <c r="CV3742"/>
    </row>
    <row r="3743" spans="10:100" x14ac:dyDescent="0.25">
      <c r="J3743"/>
      <c r="K3743"/>
      <c r="L3743"/>
      <c r="M3743"/>
      <c r="N3743"/>
      <c r="O3743"/>
      <c r="P3743"/>
      <c r="Q3743"/>
      <c r="R3743"/>
      <c r="S3743"/>
      <c r="T3743"/>
      <c r="U3743"/>
      <c r="V3743"/>
      <c r="W3743"/>
      <c r="X3743"/>
      <c r="Y3743"/>
      <c r="Z3743"/>
      <c r="AA3743"/>
      <c r="AB3743"/>
      <c r="AC3743"/>
      <c r="AD3743"/>
      <c r="AE3743"/>
      <c r="AF3743"/>
      <c r="AG3743"/>
      <c r="AH3743"/>
      <c r="AI3743"/>
      <c r="AJ3743"/>
      <c r="AK3743"/>
      <c r="AL3743"/>
      <c r="AM3743"/>
      <c r="AN3743"/>
      <c r="AO3743"/>
      <c r="AP3743"/>
      <c r="AQ3743"/>
      <c r="AR3743"/>
      <c r="AS3743"/>
      <c r="AT3743"/>
      <c r="AU3743"/>
      <c r="AV3743"/>
      <c r="AW3743"/>
      <c r="AX3743"/>
      <c r="AY3743"/>
      <c r="AZ3743"/>
      <c r="BA3743"/>
      <c r="BB3743"/>
      <c r="BC3743"/>
      <c r="BD3743"/>
      <c r="BE3743"/>
      <c r="BF3743"/>
      <c r="BG3743"/>
      <c r="BH3743"/>
      <c r="BI3743"/>
      <c r="BJ3743"/>
      <c r="BK3743"/>
      <c r="BL3743"/>
      <c r="BM3743"/>
      <c r="BN3743"/>
      <c r="BO3743"/>
      <c r="BP3743"/>
      <c r="BQ3743"/>
      <c r="BR3743"/>
      <c r="BS3743"/>
      <c r="BT3743"/>
      <c r="BU3743"/>
      <c r="BV3743"/>
      <c r="BW3743"/>
      <c r="BX3743"/>
      <c r="BY3743"/>
      <c r="BZ3743"/>
      <c r="CA3743"/>
      <c r="CB3743"/>
      <c r="CC3743"/>
      <c r="CD3743"/>
      <c r="CE3743"/>
      <c r="CF3743"/>
      <c r="CG3743"/>
      <c r="CH3743"/>
      <c r="CI3743"/>
      <c r="CJ3743"/>
      <c r="CK3743"/>
      <c r="CL3743"/>
      <c r="CM3743"/>
      <c r="CN3743"/>
      <c r="CO3743"/>
      <c r="CP3743"/>
      <c r="CQ3743"/>
      <c r="CR3743"/>
      <c r="CS3743"/>
      <c r="CT3743"/>
      <c r="CU3743"/>
      <c r="CV3743"/>
    </row>
    <row r="3744" spans="10:100" x14ac:dyDescent="0.25">
      <c r="J3744"/>
      <c r="K3744"/>
      <c r="L3744"/>
      <c r="M3744"/>
      <c r="N3744"/>
      <c r="O3744"/>
      <c r="P3744"/>
      <c r="Q3744"/>
      <c r="R3744"/>
      <c r="S3744"/>
      <c r="T3744"/>
      <c r="U3744"/>
      <c r="V3744"/>
      <c r="W3744"/>
      <c r="X3744"/>
      <c r="Y3744"/>
      <c r="Z3744"/>
      <c r="AA3744"/>
      <c r="AB3744"/>
      <c r="AC3744"/>
      <c r="AD3744"/>
      <c r="AE3744"/>
      <c r="AF3744"/>
      <c r="AG3744"/>
      <c r="AH3744"/>
      <c r="AI3744"/>
      <c r="AJ3744"/>
      <c r="AK3744"/>
      <c r="AL3744"/>
      <c r="AM3744"/>
      <c r="AN3744"/>
      <c r="AO3744"/>
      <c r="AP3744"/>
      <c r="AQ3744"/>
      <c r="AR3744"/>
      <c r="AS3744"/>
      <c r="AT3744"/>
      <c r="AU3744"/>
      <c r="AV3744"/>
      <c r="AW3744"/>
      <c r="AX3744"/>
      <c r="AY3744"/>
      <c r="AZ3744"/>
      <c r="BA3744"/>
      <c r="BB3744"/>
      <c r="BC3744"/>
      <c r="BD3744"/>
      <c r="BE3744"/>
      <c r="BF3744"/>
      <c r="BG3744"/>
      <c r="BH3744"/>
      <c r="BI3744"/>
      <c r="BJ3744"/>
      <c r="BK3744"/>
      <c r="BL3744"/>
      <c r="BM3744"/>
      <c r="BN3744"/>
      <c r="BO3744"/>
      <c r="BP3744"/>
      <c r="BQ3744"/>
      <c r="BR3744"/>
      <c r="BS3744"/>
      <c r="BT3744"/>
      <c r="BU3744"/>
      <c r="BV3744"/>
      <c r="BW3744"/>
      <c r="BX3744"/>
      <c r="BY3744"/>
      <c r="BZ3744"/>
      <c r="CA3744"/>
      <c r="CB3744"/>
      <c r="CC3744"/>
      <c r="CD3744"/>
      <c r="CE3744"/>
      <c r="CF3744"/>
      <c r="CG3744"/>
      <c r="CH3744"/>
      <c r="CI3744"/>
      <c r="CJ3744"/>
      <c r="CK3744"/>
      <c r="CL3744"/>
      <c r="CM3744"/>
      <c r="CN3744"/>
      <c r="CO3744"/>
      <c r="CP3744"/>
      <c r="CQ3744"/>
      <c r="CR3744"/>
      <c r="CS3744"/>
      <c r="CT3744"/>
      <c r="CU3744"/>
      <c r="CV3744"/>
    </row>
    <row r="3745" spans="10:100" x14ac:dyDescent="0.25">
      <c r="J3745"/>
      <c r="K3745"/>
      <c r="L3745"/>
      <c r="M3745"/>
      <c r="N3745"/>
      <c r="O3745"/>
      <c r="P3745"/>
      <c r="Q3745"/>
      <c r="R3745"/>
      <c r="S3745"/>
      <c r="T3745"/>
      <c r="U3745"/>
      <c r="V3745"/>
      <c r="W3745"/>
      <c r="X3745"/>
      <c r="Y3745"/>
      <c r="Z3745"/>
      <c r="AA3745"/>
      <c r="AB3745"/>
      <c r="AC3745"/>
      <c r="AD3745"/>
      <c r="AE3745"/>
      <c r="AF3745"/>
      <c r="AG3745"/>
      <c r="AH3745"/>
      <c r="AI3745"/>
      <c r="AJ3745"/>
      <c r="AK3745"/>
      <c r="AL3745"/>
      <c r="AM3745"/>
      <c r="AN3745"/>
      <c r="AO3745"/>
      <c r="AP3745"/>
      <c r="AQ3745"/>
      <c r="AR3745"/>
      <c r="AS3745"/>
      <c r="AT3745"/>
      <c r="AU3745"/>
      <c r="AV3745"/>
      <c r="AW3745"/>
      <c r="AX3745"/>
      <c r="AY3745"/>
      <c r="AZ3745"/>
      <c r="BA3745"/>
      <c r="BB3745"/>
      <c r="BC3745"/>
      <c r="BD3745"/>
      <c r="BE3745"/>
      <c r="BF3745"/>
      <c r="BG3745"/>
      <c r="BH3745"/>
      <c r="BI3745"/>
      <c r="BJ3745"/>
      <c r="BK3745"/>
      <c r="BL3745"/>
      <c r="BM3745"/>
      <c r="BN3745"/>
      <c r="BO3745"/>
      <c r="BP3745"/>
      <c r="BQ3745"/>
      <c r="BR3745"/>
      <c r="BS3745"/>
      <c r="BT3745"/>
      <c r="BU3745"/>
      <c r="BV3745"/>
      <c r="BW3745"/>
      <c r="BX3745"/>
      <c r="BY3745"/>
      <c r="BZ3745"/>
      <c r="CA3745"/>
      <c r="CB3745"/>
      <c r="CC3745"/>
      <c r="CD3745"/>
      <c r="CE3745"/>
      <c r="CF3745"/>
      <c r="CG3745"/>
      <c r="CH3745"/>
      <c r="CI3745"/>
      <c r="CJ3745"/>
      <c r="CK3745"/>
      <c r="CL3745"/>
      <c r="CM3745"/>
      <c r="CN3745"/>
      <c r="CO3745"/>
      <c r="CP3745"/>
      <c r="CQ3745"/>
      <c r="CR3745"/>
      <c r="CS3745"/>
      <c r="CT3745"/>
      <c r="CU3745"/>
      <c r="CV3745"/>
    </row>
    <row r="3746" spans="10:100" x14ac:dyDescent="0.25">
      <c r="J3746"/>
      <c r="K3746"/>
      <c r="L3746"/>
      <c r="M3746"/>
      <c r="N3746"/>
      <c r="O3746"/>
      <c r="P3746"/>
      <c r="Q3746"/>
      <c r="R3746"/>
      <c r="S3746"/>
      <c r="T3746"/>
      <c r="U3746"/>
      <c r="V3746"/>
      <c r="W3746"/>
      <c r="X3746"/>
      <c r="Y3746"/>
      <c r="Z3746"/>
      <c r="AA3746"/>
      <c r="AB3746"/>
      <c r="AC3746"/>
      <c r="AD3746"/>
      <c r="AE3746"/>
      <c r="AF3746"/>
      <c r="AG3746"/>
      <c r="AH3746"/>
      <c r="AI3746"/>
      <c r="AJ3746"/>
      <c r="AK3746"/>
      <c r="AL3746"/>
      <c r="AM3746"/>
      <c r="AN3746"/>
      <c r="AO3746"/>
      <c r="AP3746"/>
      <c r="AQ3746"/>
      <c r="AR3746"/>
      <c r="AS3746"/>
      <c r="AT3746"/>
      <c r="AU3746"/>
      <c r="AV3746"/>
      <c r="AW3746"/>
      <c r="AX3746"/>
      <c r="AY3746"/>
      <c r="AZ3746"/>
      <c r="BA3746"/>
      <c r="BB3746"/>
      <c r="BC3746"/>
      <c r="BD3746"/>
      <c r="BE3746"/>
      <c r="BF3746"/>
      <c r="BG3746"/>
      <c r="BH3746"/>
      <c r="BI3746"/>
      <c r="BJ3746"/>
      <c r="BK3746"/>
      <c r="BL3746"/>
      <c r="BM3746"/>
      <c r="BN3746"/>
      <c r="BO3746"/>
      <c r="BP3746"/>
      <c r="BQ3746"/>
      <c r="BR3746"/>
      <c r="BS3746"/>
      <c r="BT3746"/>
      <c r="BU3746"/>
      <c r="BV3746"/>
      <c r="BW3746"/>
      <c r="BX3746"/>
      <c r="BY3746"/>
      <c r="BZ3746"/>
      <c r="CA3746"/>
      <c r="CB3746"/>
      <c r="CC3746"/>
      <c r="CD3746"/>
      <c r="CE3746"/>
      <c r="CF3746"/>
      <c r="CG3746"/>
      <c r="CH3746"/>
      <c r="CI3746"/>
      <c r="CJ3746"/>
      <c r="CK3746"/>
      <c r="CL3746"/>
      <c r="CM3746"/>
      <c r="CN3746"/>
      <c r="CO3746"/>
      <c r="CP3746"/>
      <c r="CQ3746"/>
      <c r="CR3746"/>
      <c r="CS3746"/>
      <c r="CT3746"/>
      <c r="CU3746"/>
      <c r="CV3746"/>
    </row>
    <row r="3747" spans="10:100" x14ac:dyDescent="0.25">
      <c r="J3747"/>
      <c r="K3747"/>
      <c r="L3747"/>
      <c r="M3747"/>
      <c r="N3747"/>
      <c r="O3747"/>
      <c r="P3747"/>
      <c r="Q3747"/>
      <c r="R3747"/>
      <c r="S3747"/>
      <c r="T3747"/>
      <c r="U3747"/>
      <c r="V3747"/>
      <c r="W3747"/>
      <c r="X3747"/>
      <c r="Y3747"/>
      <c r="Z3747"/>
      <c r="AA3747"/>
      <c r="AB3747"/>
      <c r="AC3747"/>
      <c r="AD3747"/>
      <c r="AE3747"/>
      <c r="AF3747"/>
      <c r="AG3747"/>
      <c r="AH3747"/>
      <c r="AI3747"/>
      <c r="AJ3747"/>
      <c r="AK3747"/>
      <c r="AL3747"/>
      <c r="AM3747"/>
      <c r="AN3747"/>
      <c r="AO3747"/>
      <c r="AP3747"/>
      <c r="AQ3747"/>
      <c r="AR3747"/>
      <c r="AS3747"/>
      <c r="AT3747"/>
      <c r="AU3747"/>
      <c r="AV3747"/>
      <c r="AW3747"/>
      <c r="AX3747"/>
      <c r="AY3747"/>
      <c r="AZ3747"/>
      <c r="BA3747"/>
      <c r="BB3747"/>
      <c r="BC3747"/>
      <c r="BD3747"/>
      <c r="BE3747"/>
      <c r="BF3747"/>
      <c r="BG3747"/>
      <c r="BH3747"/>
      <c r="BI3747"/>
      <c r="BJ3747"/>
      <c r="BK3747"/>
      <c r="BL3747"/>
      <c r="BM3747"/>
      <c r="BN3747"/>
      <c r="BO3747"/>
      <c r="BP3747"/>
      <c r="BQ3747"/>
      <c r="BR3747"/>
      <c r="BS3747"/>
      <c r="BT3747"/>
      <c r="BU3747"/>
      <c r="BV3747"/>
      <c r="BW3747"/>
      <c r="BX3747"/>
      <c r="BY3747"/>
      <c r="BZ3747"/>
      <c r="CA3747"/>
      <c r="CB3747"/>
      <c r="CC3747"/>
      <c r="CD3747"/>
      <c r="CE3747"/>
      <c r="CF3747"/>
      <c r="CG3747"/>
      <c r="CH3747"/>
      <c r="CI3747"/>
      <c r="CJ3747"/>
      <c r="CK3747"/>
      <c r="CL3747"/>
      <c r="CM3747"/>
      <c r="CN3747"/>
      <c r="CO3747"/>
      <c r="CP3747"/>
      <c r="CQ3747"/>
      <c r="CR3747"/>
      <c r="CS3747"/>
      <c r="CT3747"/>
      <c r="CU3747"/>
      <c r="CV3747"/>
    </row>
    <row r="3748" spans="10:100" x14ac:dyDescent="0.25">
      <c r="J3748"/>
      <c r="K3748"/>
      <c r="L3748"/>
      <c r="M3748"/>
      <c r="N3748"/>
      <c r="O3748"/>
      <c r="P3748"/>
      <c r="Q3748"/>
      <c r="R3748"/>
      <c r="S3748"/>
      <c r="T3748"/>
      <c r="U3748"/>
      <c r="V3748"/>
      <c r="W3748"/>
      <c r="X3748"/>
      <c r="Y3748"/>
      <c r="Z3748"/>
      <c r="AA3748"/>
      <c r="AB3748"/>
      <c r="AC3748"/>
      <c r="AD3748"/>
      <c r="AE3748"/>
      <c r="AF3748"/>
      <c r="AG3748"/>
      <c r="AH3748"/>
      <c r="AI3748"/>
      <c r="AJ3748"/>
      <c r="AK3748"/>
      <c r="AL3748"/>
      <c r="AM3748"/>
      <c r="AN3748"/>
      <c r="AO3748"/>
      <c r="AP3748"/>
      <c r="AQ3748"/>
      <c r="AR3748"/>
      <c r="AS3748"/>
      <c r="AT3748"/>
      <c r="AU3748"/>
      <c r="AV3748"/>
      <c r="AW3748"/>
      <c r="AX3748"/>
      <c r="AY3748"/>
      <c r="AZ3748"/>
      <c r="BA3748"/>
      <c r="BB3748"/>
      <c r="BC3748"/>
      <c r="BD3748"/>
      <c r="BE3748"/>
      <c r="BF3748"/>
      <c r="BG3748"/>
      <c r="BH3748"/>
      <c r="BI3748"/>
      <c r="BJ3748"/>
      <c r="BK3748"/>
      <c r="BL3748"/>
      <c r="BM3748"/>
      <c r="BN3748"/>
      <c r="BO3748"/>
      <c r="BP3748"/>
      <c r="BQ3748"/>
      <c r="BR3748"/>
      <c r="BS3748"/>
      <c r="BT3748"/>
      <c r="BU3748"/>
      <c r="BV3748"/>
      <c r="BW3748"/>
      <c r="BX3748"/>
      <c r="BY3748"/>
      <c r="BZ3748"/>
      <c r="CA3748"/>
      <c r="CB3748"/>
      <c r="CC3748"/>
      <c r="CD3748"/>
      <c r="CE3748"/>
      <c r="CF3748"/>
      <c r="CG3748"/>
      <c r="CH3748"/>
      <c r="CI3748"/>
      <c r="CJ3748"/>
      <c r="CK3748"/>
      <c r="CL3748"/>
      <c r="CM3748"/>
      <c r="CN3748"/>
      <c r="CO3748"/>
      <c r="CP3748"/>
      <c r="CQ3748"/>
      <c r="CR3748"/>
      <c r="CS3748"/>
      <c r="CT3748"/>
      <c r="CU3748"/>
      <c r="CV3748"/>
    </row>
    <row r="3749" spans="10:100" x14ac:dyDescent="0.25">
      <c r="J3749"/>
      <c r="K3749"/>
      <c r="L3749"/>
      <c r="M3749"/>
      <c r="N3749"/>
      <c r="O3749"/>
      <c r="P3749"/>
      <c r="Q3749"/>
      <c r="R3749"/>
      <c r="S3749"/>
      <c r="T3749"/>
      <c r="U3749"/>
      <c r="V3749"/>
      <c r="W3749"/>
      <c r="X3749"/>
      <c r="Y3749"/>
      <c r="Z3749"/>
      <c r="AA3749"/>
      <c r="AB3749"/>
      <c r="AC3749"/>
      <c r="AD3749"/>
      <c r="AE3749"/>
      <c r="AF3749"/>
      <c r="AG3749"/>
      <c r="AH3749"/>
      <c r="AI3749"/>
      <c r="AJ3749"/>
      <c r="AK3749"/>
      <c r="AL3749"/>
      <c r="AM3749"/>
      <c r="AN3749"/>
      <c r="AO3749"/>
      <c r="AP3749"/>
      <c r="AQ3749"/>
      <c r="AR3749"/>
      <c r="AS3749"/>
      <c r="AT3749"/>
      <c r="AU3749"/>
      <c r="AV3749"/>
      <c r="AW3749"/>
      <c r="AX3749"/>
      <c r="AY3749"/>
      <c r="AZ3749"/>
      <c r="BA3749"/>
      <c r="BB3749"/>
      <c r="BC3749"/>
      <c r="BD3749"/>
      <c r="BE3749"/>
      <c r="BF3749"/>
      <c r="BG3749"/>
      <c r="BH3749"/>
      <c r="BI3749"/>
      <c r="BJ3749"/>
      <c r="BK3749"/>
      <c r="BL3749"/>
      <c r="BM3749"/>
      <c r="BN3749"/>
      <c r="BO3749"/>
      <c r="BP3749"/>
      <c r="BQ3749"/>
      <c r="BR3749"/>
      <c r="BS3749"/>
      <c r="BT3749"/>
      <c r="BU3749"/>
      <c r="BV3749"/>
      <c r="BW3749"/>
      <c r="BX3749"/>
      <c r="BY3749"/>
      <c r="BZ3749"/>
      <c r="CA3749"/>
      <c r="CB3749"/>
      <c r="CC3749"/>
      <c r="CD3749"/>
      <c r="CE3749"/>
      <c r="CF3749"/>
      <c r="CG3749"/>
      <c r="CH3749"/>
      <c r="CI3749"/>
      <c r="CJ3749"/>
      <c r="CK3749"/>
      <c r="CL3749"/>
      <c r="CM3749"/>
      <c r="CN3749"/>
      <c r="CO3749"/>
      <c r="CP3749"/>
      <c r="CQ3749"/>
      <c r="CR3749"/>
      <c r="CS3749"/>
      <c r="CT3749"/>
      <c r="CU3749"/>
      <c r="CV3749"/>
    </row>
    <row r="3750" spans="10:100" x14ac:dyDescent="0.25">
      <c r="J3750"/>
      <c r="K3750"/>
      <c r="L3750"/>
      <c r="M3750"/>
      <c r="N3750"/>
      <c r="O3750"/>
      <c r="P3750"/>
      <c r="Q3750"/>
      <c r="R3750"/>
      <c r="S3750"/>
      <c r="T3750"/>
      <c r="U3750"/>
      <c r="V3750"/>
      <c r="W3750"/>
      <c r="X3750"/>
      <c r="Y3750"/>
      <c r="Z3750"/>
      <c r="AA3750"/>
      <c r="AB3750"/>
      <c r="AC3750"/>
      <c r="AD3750"/>
      <c r="AE3750"/>
      <c r="AF3750"/>
      <c r="AG3750"/>
      <c r="AH3750"/>
      <c r="AI3750"/>
      <c r="AJ3750"/>
      <c r="AK3750"/>
      <c r="AL3750"/>
      <c r="AM3750"/>
      <c r="AN3750"/>
      <c r="AO3750"/>
      <c r="AP3750"/>
      <c r="AQ3750"/>
      <c r="AR3750"/>
      <c r="AS3750"/>
      <c r="AT3750"/>
      <c r="AU3750"/>
      <c r="AV3750"/>
      <c r="AW3750"/>
      <c r="AX3750"/>
      <c r="AY3750"/>
      <c r="AZ3750"/>
      <c r="BA3750"/>
      <c r="BB3750"/>
      <c r="BC3750"/>
      <c r="BD3750"/>
      <c r="BE3750"/>
      <c r="BF3750"/>
      <c r="BG3750"/>
      <c r="BH3750"/>
      <c r="BI3750"/>
      <c r="BJ3750"/>
      <c r="BK3750"/>
      <c r="BL3750"/>
      <c r="BM3750"/>
      <c r="BN3750"/>
      <c r="BO3750"/>
      <c r="BP3750"/>
      <c r="BQ3750"/>
      <c r="BR3750"/>
      <c r="BS3750"/>
      <c r="BT3750"/>
      <c r="BU3750"/>
      <c r="BV3750"/>
      <c r="BW3750"/>
      <c r="BX3750"/>
      <c r="BY3750"/>
      <c r="BZ3750"/>
      <c r="CA3750"/>
      <c r="CB3750"/>
      <c r="CC3750"/>
      <c r="CD3750"/>
      <c r="CE3750"/>
      <c r="CF3750"/>
      <c r="CG3750"/>
      <c r="CH3750"/>
      <c r="CI3750"/>
      <c r="CJ3750"/>
      <c r="CK3750"/>
      <c r="CL3750"/>
      <c r="CM3750"/>
      <c r="CN3750"/>
      <c r="CO3750"/>
      <c r="CP3750"/>
      <c r="CQ3750"/>
      <c r="CR3750"/>
      <c r="CS3750"/>
      <c r="CT3750"/>
      <c r="CU3750"/>
      <c r="CV3750"/>
    </row>
    <row r="3751" spans="10:100" x14ac:dyDescent="0.25">
      <c r="J3751"/>
      <c r="K3751"/>
      <c r="L3751"/>
      <c r="M3751"/>
      <c r="N3751"/>
      <c r="O3751"/>
      <c r="P3751"/>
      <c r="Q3751"/>
      <c r="R3751"/>
      <c r="S3751"/>
      <c r="T3751"/>
      <c r="U3751"/>
      <c r="V3751"/>
      <c r="W3751"/>
      <c r="X3751"/>
      <c r="Y3751"/>
      <c r="Z3751"/>
      <c r="AA3751"/>
      <c r="AB3751"/>
      <c r="AC3751"/>
      <c r="AD3751"/>
      <c r="AE3751"/>
      <c r="AF3751"/>
      <c r="AG3751"/>
      <c r="AH3751"/>
      <c r="AI3751"/>
      <c r="AJ3751"/>
      <c r="AK3751"/>
      <c r="AL3751"/>
      <c r="AM3751"/>
      <c r="AN3751"/>
      <c r="AO3751"/>
      <c r="AP3751"/>
      <c r="AQ3751"/>
      <c r="AR3751"/>
      <c r="AS3751"/>
      <c r="AT3751"/>
      <c r="AU3751"/>
      <c r="AV3751"/>
      <c r="AW3751"/>
      <c r="AX3751"/>
      <c r="AY3751"/>
      <c r="AZ3751"/>
      <c r="BA3751"/>
      <c r="BB3751"/>
      <c r="BC3751"/>
      <c r="BD3751"/>
      <c r="BE3751"/>
      <c r="BF3751"/>
      <c r="BG3751"/>
      <c r="BH3751"/>
      <c r="BI3751"/>
      <c r="BJ3751"/>
      <c r="BK3751"/>
      <c r="BL3751"/>
      <c r="BM3751"/>
      <c r="BN3751"/>
      <c r="BO3751"/>
      <c r="BP3751"/>
      <c r="BQ3751"/>
      <c r="BR3751"/>
      <c r="BS3751"/>
      <c r="BT3751"/>
      <c r="BU3751"/>
      <c r="BV3751"/>
      <c r="BW3751"/>
      <c r="BX3751"/>
      <c r="BY3751"/>
      <c r="BZ3751"/>
      <c r="CA3751"/>
      <c r="CB3751"/>
      <c r="CC3751"/>
      <c r="CD3751"/>
      <c r="CE3751"/>
      <c r="CF3751"/>
      <c r="CG3751"/>
      <c r="CH3751"/>
      <c r="CI3751"/>
      <c r="CJ3751"/>
      <c r="CK3751"/>
      <c r="CL3751"/>
      <c r="CM3751"/>
      <c r="CN3751"/>
      <c r="CO3751"/>
      <c r="CP3751"/>
      <c r="CQ3751"/>
      <c r="CR3751"/>
      <c r="CS3751"/>
      <c r="CT3751"/>
      <c r="CU3751"/>
      <c r="CV3751"/>
    </row>
    <row r="3752" spans="10:100" x14ac:dyDescent="0.25">
      <c r="J3752"/>
      <c r="K3752"/>
      <c r="L3752"/>
      <c r="M3752"/>
      <c r="N3752"/>
      <c r="O3752"/>
      <c r="P3752"/>
      <c r="Q3752"/>
      <c r="R3752"/>
      <c r="S3752"/>
      <c r="T3752"/>
      <c r="U3752"/>
      <c r="V3752"/>
      <c r="W3752"/>
      <c r="X3752"/>
      <c r="Y3752"/>
      <c r="Z3752"/>
      <c r="AA3752"/>
      <c r="AB3752"/>
      <c r="AC3752"/>
      <c r="AD3752"/>
      <c r="AE3752"/>
      <c r="AF3752"/>
      <c r="AG3752"/>
      <c r="AH3752"/>
      <c r="AI3752"/>
      <c r="AJ3752"/>
      <c r="AK3752"/>
      <c r="AL3752"/>
      <c r="AM3752"/>
      <c r="AN3752"/>
      <c r="AO3752"/>
      <c r="AP3752"/>
      <c r="AQ3752"/>
      <c r="AR3752"/>
      <c r="AS3752"/>
      <c r="AT3752"/>
      <c r="AU3752"/>
      <c r="AV3752"/>
      <c r="AW3752"/>
      <c r="AX3752"/>
      <c r="AY3752"/>
      <c r="AZ3752"/>
      <c r="BA3752"/>
      <c r="BB3752"/>
      <c r="BC3752"/>
      <c r="BD3752"/>
      <c r="BE3752"/>
      <c r="BF3752"/>
      <c r="BG3752"/>
      <c r="BH3752"/>
      <c r="BI3752"/>
      <c r="BJ3752"/>
      <c r="BK3752"/>
      <c r="BL3752"/>
      <c r="BM3752"/>
      <c r="BN3752"/>
      <c r="BO3752"/>
      <c r="BP3752"/>
      <c r="BQ3752"/>
      <c r="BR3752"/>
      <c r="BS3752"/>
      <c r="BT3752"/>
      <c r="BU3752"/>
      <c r="BV3752"/>
      <c r="BW3752"/>
      <c r="BX3752"/>
      <c r="BY3752"/>
      <c r="BZ3752"/>
      <c r="CA3752"/>
      <c r="CB3752"/>
      <c r="CC3752"/>
      <c r="CD3752"/>
      <c r="CE3752"/>
      <c r="CF3752"/>
      <c r="CG3752"/>
      <c r="CH3752"/>
      <c r="CI3752"/>
      <c r="CJ3752"/>
      <c r="CK3752"/>
      <c r="CL3752"/>
      <c r="CM3752"/>
      <c r="CN3752"/>
      <c r="CO3752"/>
      <c r="CP3752"/>
      <c r="CQ3752"/>
      <c r="CR3752"/>
      <c r="CS3752"/>
      <c r="CT3752"/>
      <c r="CU3752"/>
      <c r="CV3752"/>
    </row>
    <row r="3753" spans="10:100" x14ac:dyDescent="0.25">
      <c r="J3753"/>
      <c r="K3753"/>
      <c r="L3753"/>
      <c r="M3753"/>
      <c r="N3753"/>
      <c r="O3753"/>
      <c r="P3753"/>
      <c r="Q3753"/>
      <c r="R3753"/>
      <c r="S3753"/>
      <c r="T3753"/>
      <c r="U3753"/>
      <c r="V3753"/>
      <c r="W3753"/>
      <c r="X3753"/>
      <c r="Y3753"/>
      <c r="Z3753"/>
      <c r="AA3753"/>
      <c r="AB3753"/>
      <c r="AC3753"/>
      <c r="AD3753"/>
      <c r="AE3753"/>
      <c r="AF3753"/>
      <c r="AG3753"/>
      <c r="AH3753"/>
      <c r="AI3753"/>
      <c r="AJ3753"/>
      <c r="AK3753"/>
      <c r="AL3753"/>
      <c r="AM3753"/>
      <c r="AN3753"/>
      <c r="AO3753"/>
      <c r="AP3753"/>
      <c r="AQ3753"/>
      <c r="AR3753"/>
      <c r="AS3753"/>
      <c r="AT3753"/>
      <c r="AU3753"/>
      <c r="AV3753"/>
      <c r="AW3753"/>
      <c r="AX3753"/>
      <c r="AY3753"/>
      <c r="AZ3753"/>
      <c r="BA3753"/>
      <c r="BB3753"/>
      <c r="BC3753"/>
      <c r="BD3753"/>
      <c r="BE3753"/>
      <c r="BF3753"/>
      <c r="BG3753"/>
      <c r="BH3753"/>
      <c r="BI3753"/>
      <c r="BJ3753"/>
      <c r="BK3753"/>
      <c r="BL3753"/>
      <c r="BM3753"/>
      <c r="BN3753"/>
      <c r="BO3753"/>
      <c r="BP3753"/>
      <c r="BQ3753"/>
      <c r="BR3753"/>
      <c r="BS3753"/>
      <c r="BT3753"/>
      <c r="BU3753"/>
      <c r="BV3753"/>
      <c r="BW3753"/>
      <c r="BX3753"/>
      <c r="BY3753"/>
      <c r="BZ3753"/>
      <c r="CA3753"/>
      <c r="CB3753"/>
      <c r="CC3753"/>
      <c r="CD3753"/>
      <c r="CE3753"/>
      <c r="CF3753"/>
      <c r="CG3753"/>
      <c r="CH3753"/>
      <c r="CI3753"/>
      <c r="CJ3753"/>
      <c r="CK3753"/>
      <c r="CL3753"/>
      <c r="CM3753"/>
      <c r="CN3753"/>
      <c r="CO3753"/>
      <c r="CP3753"/>
      <c r="CQ3753"/>
      <c r="CR3753"/>
      <c r="CS3753"/>
      <c r="CT3753"/>
      <c r="CU3753"/>
      <c r="CV3753"/>
    </row>
    <row r="3754" spans="10:100" x14ac:dyDescent="0.25">
      <c r="J3754"/>
      <c r="K3754"/>
      <c r="L3754"/>
      <c r="M3754"/>
      <c r="N3754"/>
      <c r="O3754"/>
      <c r="P3754"/>
      <c r="Q3754"/>
      <c r="R3754"/>
      <c r="S3754"/>
      <c r="T3754"/>
      <c r="U3754"/>
      <c r="V3754"/>
      <c r="W3754"/>
      <c r="X3754"/>
      <c r="Y3754"/>
      <c r="Z3754"/>
      <c r="AA3754"/>
      <c r="AB3754"/>
      <c r="AC3754"/>
      <c r="AD3754"/>
      <c r="AE3754"/>
      <c r="AF3754"/>
      <c r="AG3754"/>
      <c r="AH3754"/>
      <c r="AI3754"/>
      <c r="AJ3754"/>
      <c r="AK3754"/>
      <c r="AL3754"/>
      <c r="AM3754"/>
      <c r="AN3754"/>
      <c r="AO3754"/>
      <c r="AP3754"/>
      <c r="AQ3754"/>
      <c r="AR3754"/>
      <c r="AS3754"/>
      <c r="AT3754"/>
      <c r="AU3754"/>
      <c r="AV3754"/>
      <c r="AW3754"/>
      <c r="AX3754"/>
      <c r="AY3754"/>
      <c r="AZ3754"/>
      <c r="BA3754"/>
      <c r="BB3754"/>
      <c r="BC3754"/>
      <c r="BD3754"/>
      <c r="BE3754"/>
      <c r="BF3754"/>
      <c r="BG3754"/>
      <c r="BH3754"/>
      <c r="BI3754"/>
      <c r="BJ3754"/>
      <c r="BK3754"/>
      <c r="BL3754"/>
      <c r="BM3754"/>
      <c r="BN3754"/>
      <c r="BO3754"/>
      <c r="BP3754"/>
      <c r="BQ3754"/>
      <c r="BR3754"/>
      <c r="BS3754"/>
      <c r="BT3754"/>
      <c r="BU3754"/>
      <c r="BV3754"/>
      <c r="BW3754"/>
      <c r="BX3754"/>
      <c r="BY3754"/>
      <c r="BZ3754"/>
      <c r="CA3754"/>
      <c r="CB3754"/>
      <c r="CC3754"/>
      <c r="CD3754"/>
      <c r="CE3754"/>
      <c r="CF3754"/>
      <c r="CG3754"/>
      <c r="CH3754"/>
      <c r="CI3754"/>
      <c r="CJ3754"/>
      <c r="CK3754"/>
      <c r="CL3754"/>
      <c r="CM3754"/>
      <c r="CN3754"/>
      <c r="CO3754"/>
      <c r="CP3754"/>
      <c r="CQ3754"/>
      <c r="CR3754"/>
      <c r="CS3754"/>
      <c r="CT3754"/>
      <c r="CU3754"/>
      <c r="CV3754"/>
    </row>
    <row r="3755" spans="10:100" x14ac:dyDescent="0.25">
      <c r="J3755"/>
      <c r="K3755"/>
      <c r="L3755"/>
      <c r="M3755"/>
      <c r="N3755"/>
      <c r="O3755"/>
      <c r="P3755"/>
      <c r="Q3755"/>
      <c r="R3755"/>
      <c r="S3755"/>
      <c r="T3755"/>
      <c r="U3755"/>
      <c r="V3755"/>
      <c r="W3755"/>
      <c r="X3755"/>
      <c r="Y3755"/>
      <c r="Z3755"/>
      <c r="AA3755"/>
      <c r="AB3755"/>
      <c r="AC3755"/>
      <c r="AD3755"/>
      <c r="AE3755"/>
      <c r="AF3755"/>
      <c r="AG3755"/>
      <c r="AH3755"/>
      <c r="AI3755"/>
      <c r="AJ3755"/>
      <c r="AK3755"/>
      <c r="AL3755"/>
      <c r="AM3755"/>
      <c r="AN3755"/>
      <c r="AO3755"/>
      <c r="AP3755"/>
      <c r="AQ3755"/>
      <c r="AR3755"/>
      <c r="AS3755"/>
      <c r="AT3755"/>
      <c r="AU3755"/>
      <c r="AV3755"/>
      <c r="AW3755"/>
      <c r="AX3755"/>
      <c r="AY3755"/>
      <c r="AZ3755"/>
      <c r="BA3755"/>
      <c r="BB3755"/>
      <c r="BC3755"/>
      <c r="BD3755"/>
      <c r="BE3755"/>
      <c r="BF3755"/>
      <c r="BG3755"/>
      <c r="BH3755"/>
      <c r="BI3755"/>
      <c r="BJ3755"/>
      <c r="BK3755"/>
      <c r="BL3755"/>
      <c r="BM3755"/>
      <c r="BN3755"/>
      <c r="BO3755"/>
      <c r="BP3755"/>
      <c r="BQ3755"/>
      <c r="BR3755"/>
      <c r="BS3755"/>
      <c r="BT3755"/>
      <c r="BU3755"/>
      <c r="BV3755"/>
      <c r="BW3755"/>
      <c r="BX3755"/>
      <c r="BY3755"/>
      <c r="BZ3755"/>
      <c r="CA3755"/>
      <c r="CB3755"/>
      <c r="CC3755"/>
      <c r="CD3755"/>
      <c r="CE3755"/>
      <c r="CF3755"/>
      <c r="CG3755"/>
      <c r="CH3755"/>
      <c r="CI3755"/>
      <c r="CJ3755"/>
      <c r="CK3755"/>
      <c r="CL3755"/>
      <c r="CM3755"/>
      <c r="CN3755"/>
      <c r="CO3755"/>
      <c r="CP3755"/>
      <c r="CQ3755"/>
      <c r="CR3755"/>
      <c r="CS3755"/>
      <c r="CT3755"/>
      <c r="CU3755"/>
      <c r="CV3755"/>
    </row>
    <row r="3756" spans="10:100" x14ac:dyDescent="0.25">
      <c r="J3756"/>
      <c r="K3756"/>
      <c r="L3756"/>
      <c r="M3756"/>
      <c r="N3756"/>
      <c r="O3756"/>
      <c r="P3756"/>
      <c r="Q3756"/>
      <c r="R3756"/>
      <c r="S3756"/>
      <c r="T3756"/>
      <c r="U3756"/>
      <c r="V3756"/>
      <c r="W3756"/>
      <c r="X3756"/>
      <c r="Y3756"/>
      <c r="Z3756"/>
      <c r="AA3756"/>
      <c r="AB3756"/>
      <c r="AC3756"/>
      <c r="AD3756"/>
      <c r="AE3756"/>
      <c r="AF3756"/>
      <c r="AG3756"/>
      <c r="AH3756"/>
      <c r="AI3756"/>
      <c r="AJ3756"/>
      <c r="AK3756"/>
      <c r="AL3756"/>
      <c r="AM3756"/>
      <c r="AN3756"/>
      <c r="AO3756"/>
      <c r="AP3756"/>
      <c r="AQ3756"/>
      <c r="AR3756"/>
      <c r="AS3756"/>
      <c r="AT3756"/>
      <c r="AU3756"/>
      <c r="AV3756"/>
      <c r="AW3756"/>
      <c r="AX3756"/>
      <c r="AY3756"/>
      <c r="AZ3756"/>
      <c r="BA3756"/>
      <c r="BB3756"/>
      <c r="BC3756"/>
      <c r="BD3756"/>
      <c r="BE3756"/>
      <c r="BF3756"/>
      <c r="BG3756"/>
      <c r="BH3756"/>
      <c r="BI3756"/>
      <c r="BJ3756"/>
      <c r="BK3756"/>
      <c r="BL3756"/>
      <c r="BM3756"/>
      <c r="BN3756"/>
      <c r="BO3756"/>
      <c r="BP3756"/>
      <c r="BQ3756"/>
      <c r="BR3756"/>
      <c r="BS3756"/>
      <c r="BT3756"/>
      <c r="BU3756"/>
      <c r="BV3756"/>
      <c r="BW3756"/>
      <c r="BX3756"/>
      <c r="BY3756"/>
      <c r="BZ3756"/>
      <c r="CA3756"/>
      <c r="CB3756"/>
      <c r="CC3756"/>
      <c r="CD3756"/>
      <c r="CE3756"/>
      <c r="CF3756"/>
      <c r="CG3756"/>
      <c r="CH3756"/>
      <c r="CI3756"/>
      <c r="CJ3756"/>
      <c r="CK3756"/>
      <c r="CL3756"/>
      <c r="CM3756"/>
      <c r="CN3756"/>
      <c r="CO3756"/>
      <c r="CP3756"/>
      <c r="CQ3756"/>
      <c r="CR3756"/>
      <c r="CS3756"/>
      <c r="CT3756"/>
      <c r="CU3756"/>
      <c r="CV3756"/>
    </row>
    <row r="3757" spans="10:100" x14ac:dyDescent="0.25">
      <c r="J3757"/>
      <c r="K3757"/>
      <c r="L3757"/>
      <c r="M3757"/>
      <c r="N3757"/>
      <c r="O3757"/>
      <c r="P3757"/>
      <c r="Q3757"/>
      <c r="R3757"/>
      <c r="S3757"/>
      <c r="T3757"/>
      <c r="U3757"/>
      <c r="V3757"/>
      <c r="W3757"/>
      <c r="X3757"/>
      <c r="Y3757"/>
      <c r="Z3757"/>
      <c r="AA3757"/>
      <c r="AB3757"/>
      <c r="AC3757"/>
      <c r="AD3757"/>
      <c r="AE3757"/>
      <c r="AF3757"/>
      <c r="AG3757"/>
      <c r="AH3757"/>
      <c r="AI3757"/>
      <c r="AJ3757"/>
      <c r="AK3757"/>
      <c r="AL3757"/>
      <c r="AM3757"/>
      <c r="AN3757"/>
      <c r="AO3757"/>
      <c r="AP3757"/>
      <c r="AQ3757"/>
      <c r="AR3757"/>
      <c r="AS3757"/>
      <c r="AT3757"/>
      <c r="AU3757"/>
      <c r="AV3757"/>
      <c r="AW3757"/>
      <c r="AX3757"/>
      <c r="AY3757"/>
      <c r="AZ3757"/>
      <c r="BA3757"/>
      <c r="BB3757"/>
      <c r="BC3757"/>
      <c r="BD3757"/>
      <c r="BE3757"/>
      <c r="BF3757"/>
      <c r="BG3757"/>
      <c r="BH3757"/>
      <c r="BI3757"/>
      <c r="BJ3757"/>
      <c r="BK3757"/>
      <c r="BL3757"/>
      <c r="BM3757"/>
      <c r="BN3757"/>
      <c r="BO3757"/>
      <c r="BP3757"/>
      <c r="BQ3757"/>
      <c r="BR3757"/>
      <c r="BS3757"/>
      <c r="BT3757"/>
      <c r="BU3757"/>
      <c r="BV3757"/>
      <c r="BW3757"/>
      <c r="BX3757"/>
      <c r="BY3757"/>
      <c r="BZ3757"/>
      <c r="CA3757"/>
      <c r="CB3757"/>
      <c r="CC3757"/>
      <c r="CD3757"/>
      <c r="CE3757"/>
      <c r="CF3757"/>
      <c r="CG3757"/>
      <c r="CH3757"/>
      <c r="CI3757"/>
      <c r="CJ3757"/>
      <c r="CK3757"/>
      <c r="CL3757"/>
      <c r="CM3757"/>
      <c r="CN3757"/>
      <c r="CO3757"/>
      <c r="CP3757"/>
      <c r="CQ3757"/>
      <c r="CR3757"/>
      <c r="CS3757"/>
      <c r="CT3757"/>
      <c r="CU3757"/>
      <c r="CV3757"/>
    </row>
    <row r="3758" spans="10:100" x14ac:dyDescent="0.25">
      <c r="J3758"/>
      <c r="K3758"/>
      <c r="L3758"/>
      <c r="M3758"/>
      <c r="N3758"/>
      <c r="O3758"/>
      <c r="P3758"/>
      <c r="Q3758"/>
      <c r="R3758"/>
      <c r="S3758"/>
      <c r="T3758"/>
      <c r="U3758"/>
      <c r="V3758"/>
      <c r="W3758"/>
      <c r="X3758"/>
      <c r="Y3758"/>
      <c r="Z3758"/>
      <c r="AA3758"/>
      <c r="AB3758"/>
      <c r="AC3758"/>
      <c r="AD3758"/>
      <c r="AE3758"/>
      <c r="AF3758"/>
      <c r="AG3758"/>
      <c r="AH3758"/>
      <c r="AI3758"/>
      <c r="AJ3758"/>
      <c r="AK3758"/>
      <c r="AL3758"/>
      <c r="AM3758"/>
      <c r="AN3758"/>
      <c r="AO3758"/>
      <c r="AP3758"/>
      <c r="AQ3758"/>
      <c r="AR3758"/>
      <c r="AS3758"/>
      <c r="AT3758"/>
      <c r="AU3758"/>
      <c r="AV3758"/>
      <c r="AW3758"/>
      <c r="AX3758"/>
      <c r="AY3758"/>
      <c r="AZ3758"/>
      <c r="BA3758"/>
      <c r="BB3758"/>
      <c r="BC3758"/>
      <c r="BD3758"/>
      <c r="BE3758"/>
      <c r="BF3758"/>
      <c r="BG3758"/>
      <c r="BH3758"/>
      <c r="BI3758"/>
      <c r="BJ3758"/>
      <c r="BK3758"/>
      <c r="BL3758"/>
      <c r="BM3758"/>
      <c r="BN3758"/>
      <c r="BO3758"/>
      <c r="BP3758"/>
      <c r="BQ3758"/>
      <c r="BR3758"/>
      <c r="BS3758"/>
      <c r="BT3758"/>
      <c r="BU3758"/>
      <c r="BV3758"/>
      <c r="BW3758"/>
      <c r="BX3758"/>
      <c r="BY3758"/>
      <c r="BZ3758"/>
      <c r="CA3758"/>
      <c r="CB3758"/>
      <c r="CC3758"/>
      <c r="CD3758"/>
      <c r="CE3758"/>
      <c r="CF3758"/>
      <c r="CG3758"/>
      <c r="CH3758"/>
      <c r="CI3758"/>
      <c r="CJ3758"/>
      <c r="CK3758"/>
      <c r="CL3758"/>
      <c r="CM3758"/>
      <c r="CN3758"/>
      <c r="CO3758"/>
      <c r="CP3758"/>
      <c r="CQ3758"/>
      <c r="CR3758"/>
      <c r="CS3758"/>
      <c r="CT3758"/>
      <c r="CU3758"/>
      <c r="CV3758"/>
    </row>
    <row r="3759" spans="10:100" x14ac:dyDescent="0.25">
      <c r="J3759"/>
      <c r="K3759"/>
      <c r="L3759"/>
      <c r="M3759"/>
      <c r="N3759"/>
      <c r="O3759"/>
      <c r="P3759"/>
      <c r="Q3759"/>
      <c r="R3759"/>
      <c r="S3759"/>
      <c r="T3759"/>
      <c r="U3759"/>
      <c r="V3759"/>
      <c r="W3759"/>
      <c r="X3759"/>
      <c r="Y3759"/>
      <c r="Z3759"/>
      <c r="AA3759"/>
      <c r="AB3759"/>
      <c r="AC3759"/>
      <c r="AD3759"/>
      <c r="AE3759"/>
      <c r="AF3759"/>
      <c r="AG3759"/>
      <c r="AH3759"/>
      <c r="AI3759"/>
      <c r="AJ3759"/>
      <c r="AK3759"/>
      <c r="AL3759"/>
      <c r="AM3759"/>
      <c r="AN3759"/>
      <c r="AO3759"/>
      <c r="AP3759"/>
      <c r="AQ3759"/>
      <c r="AR3759"/>
      <c r="AS3759"/>
      <c r="AT3759"/>
      <c r="AU3759"/>
      <c r="AV3759"/>
      <c r="AW3759"/>
      <c r="AX3759"/>
      <c r="AY3759"/>
      <c r="AZ3759"/>
      <c r="BA3759"/>
      <c r="BB3759"/>
      <c r="BC3759"/>
      <c r="BD3759"/>
      <c r="BE3759"/>
      <c r="BF3759"/>
      <c r="BG3759"/>
      <c r="BH3759"/>
      <c r="BI3759"/>
      <c r="BJ3759"/>
      <c r="BK3759"/>
      <c r="BL3759"/>
      <c r="BM3759"/>
      <c r="BN3759"/>
      <c r="BO3759"/>
      <c r="BP3759"/>
      <c r="BQ3759"/>
      <c r="BR3759"/>
      <c r="BS3759"/>
      <c r="BT3759"/>
      <c r="BU3759"/>
      <c r="BV3759"/>
      <c r="BW3759"/>
      <c r="BX3759"/>
      <c r="BY3759"/>
      <c r="BZ3759"/>
      <c r="CA3759"/>
      <c r="CB3759"/>
      <c r="CC3759"/>
      <c r="CD3759"/>
      <c r="CE3759"/>
      <c r="CF3759"/>
      <c r="CG3759"/>
      <c r="CH3759"/>
      <c r="CI3759"/>
      <c r="CJ3759"/>
      <c r="CK3759"/>
      <c r="CL3759"/>
      <c r="CM3759"/>
      <c r="CN3759"/>
      <c r="CO3759"/>
      <c r="CP3759"/>
      <c r="CQ3759"/>
      <c r="CR3759"/>
      <c r="CS3759"/>
      <c r="CT3759"/>
      <c r="CU3759"/>
      <c r="CV3759"/>
    </row>
    <row r="3760" spans="10:100" x14ac:dyDescent="0.25">
      <c r="J3760"/>
      <c r="K3760"/>
      <c r="L3760"/>
      <c r="M3760"/>
      <c r="N3760"/>
      <c r="O3760"/>
      <c r="P3760"/>
      <c r="Q3760"/>
      <c r="R3760"/>
      <c r="S3760"/>
      <c r="T3760"/>
      <c r="U3760"/>
      <c r="V3760"/>
      <c r="W3760"/>
      <c r="X3760"/>
      <c r="Y3760"/>
      <c r="Z3760"/>
      <c r="AA3760"/>
      <c r="AB3760"/>
      <c r="AC3760"/>
      <c r="AD3760"/>
      <c r="AE3760"/>
      <c r="AF3760"/>
      <c r="AG3760"/>
      <c r="AH3760"/>
      <c r="AI3760"/>
      <c r="AJ3760"/>
      <c r="AK3760"/>
      <c r="AL3760"/>
      <c r="AM3760"/>
      <c r="AN3760"/>
      <c r="AO3760"/>
      <c r="AP3760"/>
      <c r="AQ3760"/>
      <c r="AR3760"/>
      <c r="AS3760"/>
      <c r="AT3760"/>
      <c r="AU3760"/>
      <c r="AV3760"/>
      <c r="AW3760"/>
      <c r="AX3760"/>
      <c r="AY3760"/>
      <c r="AZ3760"/>
      <c r="BA3760"/>
      <c r="BB3760"/>
      <c r="BC3760"/>
      <c r="BD3760"/>
      <c r="BE3760"/>
      <c r="BF3760"/>
      <c r="BG3760"/>
      <c r="BH3760"/>
      <c r="BI3760"/>
      <c r="BJ3760"/>
      <c r="BK3760"/>
      <c r="BL3760"/>
      <c r="BM3760"/>
      <c r="BN3760"/>
      <c r="BO3760"/>
      <c r="BP3760"/>
      <c r="BQ3760"/>
      <c r="BR3760"/>
      <c r="BS3760"/>
      <c r="BT3760"/>
      <c r="BU3760"/>
      <c r="BV3760"/>
      <c r="BW3760"/>
      <c r="BX3760"/>
      <c r="BY3760"/>
      <c r="BZ3760"/>
      <c r="CA3760"/>
      <c r="CB3760"/>
      <c r="CC3760"/>
      <c r="CD3760"/>
      <c r="CE3760"/>
      <c r="CF3760"/>
      <c r="CG3760"/>
      <c r="CH3760"/>
      <c r="CI3760"/>
      <c r="CJ3760"/>
      <c r="CK3760"/>
      <c r="CL3760"/>
      <c r="CM3760"/>
      <c r="CN3760"/>
      <c r="CO3760"/>
      <c r="CP3760"/>
      <c r="CQ3760"/>
      <c r="CR3760"/>
      <c r="CS3760"/>
      <c r="CT3760"/>
      <c r="CU3760"/>
      <c r="CV3760"/>
    </row>
    <row r="3761" spans="10:100" x14ac:dyDescent="0.25">
      <c r="J3761"/>
      <c r="K3761"/>
      <c r="L3761"/>
      <c r="M3761"/>
      <c r="N3761"/>
      <c r="O3761"/>
      <c r="P3761"/>
      <c r="Q3761"/>
      <c r="R3761"/>
      <c r="S3761"/>
      <c r="T3761"/>
      <c r="U3761"/>
      <c r="V3761"/>
      <c r="W3761"/>
      <c r="X3761"/>
      <c r="Y3761"/>
      <c r="Z3761"/>
      <c r="AA3761"/>
      <c r="AB3761"/>
      <c r="AC3761"/>
      <c r="AD3761"/>
      <c r="AE3761"/>
      <c r="AF3761"/>
      <c r="AG3761"/>
      <c r="AH3761"/>
      <c r="AI3761"/>
      <c r="AJ3761"/>
      <c r="AK3761"/>
      <c r="AL3761"/>
      <c r="AM3761"/>
      <c r="AN3761"/>
      <c r="AO3761"/>
      <c r="AP3761"/>
      <c r="AQ3761"/>
      <c r="AR3761"/>
      <c r="AS3761"/>
      <c r="AT3761"/>
      <c r="AU3761"/>
      <c r="AV3761"/>
      <c r="AW3761"/>
      <c r="AX3761"/>
      <c r="AY3761"/>
      <c r="AZ3761"/>
      <c r="BA3761"/>
      <c r="BB3761"/>
      <c r="BC3761"/>
      <c r="BD3761"/>
      <c r="BE3761"/>
      <c r="BF3761"/>
      <c r="BG3761"/>
      <c r="BH3761"/>
      <c r="BI3761"/>
      <c r="BJ3761"/>
      <c r="BK3761"/>
      <c r="BL3761"/>
      <c r="BM3761"/>
      <c r="BN3761"/>
      <c r="BO3761"/>
      <c r="BP3761"/>
      <c r="BQ3761"/>
      <c r="BR3761"/>
      <c r="BS3761"/>
      <c r="BT3761"/>
      <c r="BU3761"/>
      <c r="BV3761"/>
      <c r="BW3761"/>
      <c r="BX3761"/>
      <c r="BY3761"/>
      <c r="BZ3761"/>
      <c r="CA3761"/>
      <c r="CB3761"/>
      <c r="CC3761"/>
      <c r="CD3761"/>
      <c r="CE3761"/>
      <c r="CF3761"/>
      <c r="CG3761"/>
      <c r="CH3761"/>
      <c r="CI3761"/>
      <c r="CJ3761"/>
      <c r="CK3761"/>
      <c r="CL3761"/>
      <c r="CM3761"/>
      <c r="CN3761"/>
      <c r="CO3761"/>
      <c r="CP3761"/>
      <c r="CQ3761"/>
      <c r="CR3761"/>
      <c r="CS3761"/>
      <c r="CT3761"/>
      <c r="CU3761"/>
      <c r="CV3761"/>
    </row>
    <row r="3762" spans="10:100" x14ac:dyDescent="0.25">
      <c r="J3762"/>
      <c r="K3762"/>
      <c r="L3762"/>
      <c r="M3762"/>
      <c r="N3762"/>
      <c r="O3762"/>
      <c r="P3762"/>
      <c r="Q3762"/>
      <c r="R3762"/>
      <c r="S3762"/>
      <c r="T3762"/>
      <c r="U3762"/>
      <c r="V3762"/>
      <c r="W3762"/>
      <c r="X3762"/>
      <c r="Y3762"/>
      <c r="Z3762"/>
      <c r="AA3762"/>
      <c r="AB3762"/>
      <c r="AC3762"/>
      <c r="AD3762"/>
      <c r="AE3762"/>
      <c r="AF3762"/>
      <c r="AG3762"/>
      <c r="AH3762"/>
      <c r="AI3762"/>
      <c r="AJ3762"/>
      <c r="AK3762"/>
      <c r="AL3762"/>
      <c r="AM3762"/>
      <c r="AN3762"/>
      <c r="AO3762"/>
      <c r="AP3762"/>
      <c r="AQ3762"/>
      <c r="AR3762"/>
      <c r="AS3762"/>
      <c r="AT3762"/>
      <c r="AU3762"/>
      <c r="AV3762"/>
      <c r="AW3762"/>
      <c r="AX3762"/>
      <c r="AY3762"/>
      <c r="AZ3762"/>
      <c r="BA3762"/>
      <c r="BB3762"/>
      <c r="BC3762"/>
      <c r="BD3762"/>
      <c r="BE3762"/>
      <c r="BF3762"/>
      <c r="BG3762"/>
      <c r="BH3762"/>
      <c r="BI3762"/>
      <c r="BJ3762"/>
      <c r="BK3762"/>
      <c r="BL3762"/>
      <c r="BM3762"/>
      <c r="BN3762"/>
      <c r="BO3762"/>
      <c r="BP3762"/>
      <c r="BQ3762"/>
      <c r="BR3762"/>
      <c r="BS3762"/>
      <c r="BT3762"/>
      <c r="BU3762"/>
      <c r="BV3762"/>
      <c r="BW3762"/>
      <c r="BX3762"/>
      <c r="BY3762"/>
      <c r="BZ3762"/>
      <c r="CA3762"/>
      <c r="CB3762"/>
      <c r="CC3762"/>
      <c r="CD3762"/>
      <c r="CE3762"/>
      <c r="CF3762"/>
      <c r="CG3762"/>
      <c r="CH3762"/>
      <c r="CI3762"/>
      <c r="CJ3762"/>
      <c r="CK3762"/>
      <c r="CL3762"/>
      <c r="CM3762"/>
      <c r="CN3762"/>
      <c r="CO3762"/>
      <c r="CP3762"/>
      <c r="CQ3762"/>
      <c r="CR3762"/>
      <c r="CS3762"/>
      <c r="CT3762"/>
      <c r="CU3762"/>
      <c r="CV3762"/>
    </row>
    <row r="3763" spans="10:100" x14ac:dyDescent="0.25">
      <c r="J3763"/>
      <c r="K3763"/>
      <c r="L3763"/>
      <c r="M3763"/>
      <c r="N3763"/>
      <c r="O3763"/>
      <c r="P3763"/>
      <c r="Q3763"/>
      <c r="R3763"/>
      <c r="S3763"/>
      <c r="T3763"/>
      <c r="U3763"/>
      <c r="V3763"/>
      <c r="W3763"/>
      <c r="X3763"/>
      <c r="Y3763"/>
      <c r="Z3763"/>
      <c r="AA3763"/>
      <c r="AB3763"/>
      <c r="AC3763"/>
      <c r="AD3763"/>
      <c r="AE3763"/>
      <c r="AF3763"/>
      <c r="AG3763"/>
      <c r="AH3763"/>
      <c r="AI3763"/>
      <c r="AJ3763"/>
      <c r="AK3763"/>
      <c r="AL3763"/>
      <c r="AM3763"/>
      <c r="AN3763"/>
      <c r="AO3763"/>
      <c r="AP3763"/>
      <c r="AQ3763"/>
      <c r="AR3763"/>
      <c r="AS3763"/>
      <c r="AT3763"/>
      <c r="AU3763"/>
      <c r="AV3763"/>
      <c r="AW3763"/>
      <c r="AX3763"/>
      <c r="AY3763"/>
      <c r="AZ3763"/>
      <c r="BA3763"/>
      <c r="BB3763"/>
      <c r="BC3763"/>
      <c r="BD3763"/>
      <c r="BE3763"/>
      <c r="BF3763"/>
      <c r="BG3763"/>
      <c r="BH3763"/>
      <c r="BI3763"/>
      <c r="BJ3763"/>
      <c r="BK3763"/>
      <c r="BL3763"/>
      <c r="BM3763"/>
      <c r="BN3763"/>
      <c r="BO3763"/>
      <c r="BP3763"/>
      <c r="BQ3763"/>
      <c r="BR3763"/>
      <c r="BS3763"/>
      <c r="BT3763"/>
      <c r="BU3763"/>
      <c r="BV3763"/>
      <c r="BW3763"/>
      <c r="BX3763"/>
      <c r="BY3763"/>
      <c r="BZ3763"/>
      <c r="CA3763"/>
      <c r="CB3763"/>
      <c r="CC3763"/>
      <c r="CD3763"/>
      <c r="CE3763"/>
      <c r="CF3763"/>
      <c r="CG3763"/>
      <c r="CH3763"/>
      <c r="CI3763"/>
      <c r="CJ3763"/>
      <c r="CK3763"/>
      <c r="CL3763"/>
      <c r="CM3763"/>
      <c r="CN3763"/>
      <c r="CO3763"/>
      <c r="CP3763"/>
      <c r="CQ3763"/>
      <c r="CR3763"/>
      <c r="CS3763"/>
      <c r="CT3763"/>
      <c r="CU3763"/>
      <c r="CV3763"/>
    </row>
    <row r="3764" spans="10:100" x14ac:dyDescent="0.25">
      <c r="J3764"/>
      <c r="K3764"/>
      <c r="L3764"/>
      <c r="M3764"/>
      <c r="N3764"/>
      <c r="O3764"/>
      <c r="P3764"/>
      <c r="Q3764"/>
      <c r="R3764"/>
      <c r="S3764"/>
      <c r="T3764"/>
      <c r="U3764"/>
      <c r="V3764"/>
      <c r="W3764"/>
      <c r="X3764"/>
      <c r="Y3764"/>
      <c r="Z3764"/>
      <c r="AA3764"/>
      <c r="AB3764"/>
      <c r="AC3764"/>
      <c r="AD3764"/>
      <c r="AE3764"/>
      <c r="AF3764"/>
      <c r="AG3764"/>
      <c r="AH3764"/>
      <c r="AI3764"/>
      <c r="AJ3764"/>
      <c r="AK3764"/>
      <c r="AL3764"/>
      <c r="AM3764"/>
      <c r="AN3764"/>
      <c r="AO3764"/>
      <c r="AP3764"/>
      <c r="AQ3764"/>
      <c r="AR3764"/>
      <c r="AS3764"/>
      <c r="AT3764"/>
      <c r="AU3764"/>
      <c r="AV3764"/>
      <c r="AW3764"/>
      <c r="AX3764"/>
      <c r="AY3764"/>
      <c r="AZ3764"/>
      <c r="BA3764"/>
      <c r="BB3764"/>
      <c r="BC3764"/>
      <c r="BD3764"/>
      <c r="BE3764"/>
      <c r="BF3764"/>
      <c r="BG3764"/>
      <c r="BH3764"/>
      <c r="BI3764"/>
      <c r="BJ3764"/>
      <c r="BK3764"/>
      <c r="BL3764"/>
      <c r="BM3764"/>
      <c r="BN3764"/>
      <c r="BO3764"/>
      <c r="BP3764"/>
      <c r="BQ3764"/>
      <c r="BR3764"/>
      <c r="BS3764"/>
      <c r="BT3764"/>
      <c r="BU3764"/>
      <c r="BV3764"/>
      <c r="BW3764"/>
      <c r="BX3764"/>
      <c r="BY3764"/>
      <c r="BZ3764"/>
      <c r="CA3764"/>
      <c r="CB3764"/>
      <c r="CC3764"/>
      <c r="CD3764"/>
      <c r="CE3764"/>
      <c r="CF3764"/>
      <c r="CG3764"/>
      <c r="CH3764"/>
      <c r="CI3764"/>
      <c r="CJ3764"/>
      <c r="CK3764"/>
      <c r="CL3764"/>
      <c r="CM3764"/>
      <c r="CN3764"/>
      <c r="CO3764"/>
      <c r="CP3764"/>
      <c r="CQ3764"/>
      <c r="CR3764"/>
      <c r="CS3764"/>
      <c r="CT3764"/>
      <c r="CU3764"/>
      <c r="CV3764"/>
    </row>
    <row r="3765" spans="10:100" x14ac:dyDescent="0.25">
      <c r="J3765"/>
      <c r="K3765"/>
      <c r="L3765"/>
      <c r="M3765"/>
      <c r="N3765"/>
      <c r="O3765"/>
      <c r="P3765"/>
      <c r="Q3765"/>
      <c r="R3765"/>
      <c r="S3765"/>
      <c r="T3765"/>
      <c r="U3765"/>
      <c r="V3765"/>
      <c r="W3765"/>
      <c r="X3765"/>
      <c r="Y3765"/>
      <c r="Z3765"/>
      <c r="AA3765"/>
      <c r="AB3765"/>
      <c r="AC3765"/>
      <c r="AD3765"/>
      <c r="AE3765"/>
      <c r="AF3765"/>
      <c r="AG3765"/>
      <c r="AH3765"/>
      <c r="AI3765"/>
      <c r="AJ3765"/>
      <c r="AK3765"/>
      <c r="AL3765"/>
      <c r="AM3765"/>
      <c r="AN3765"/>
      <c r="AO3765"/>
      <c r="AP3765"/>
      <c r="AQ3765"/>
      <c r="AR3765"/>
      <c r="AS3765"/>
      <c r="AT3765"/>
      <c r="AU3765"/>
      <c r="AV3765"/>
      <c r="AW3765"/>
      <c r="AX3765"/>
      <c r="AY3765"/>
      <c r="AZ3765"/>
      <c r="BA3765"/>
      <c r="BB3765"/>
      <c r="BC3765"/>
      <c r="BD3765"/>
      <c r="BE3765"/>
      <c r="BF3765"/>
      <c r="BG3765"/>
      <c r="BH3765"/>
      <c r="BI3765"/>
      <c r="BJ3765"/>
      <c r="BK3765"/>
      <c r="BL3765"/>
      <c r="BM3765"/>
      <c r="BN3765"/>
      <c r="BO3765"/>
      <c r="BP3765"/>
      <c r="BQ3765"/>
      <c r="BR3765"/>
      <c r="BS3765"/>
      <c r="BT3765"/>
      <c r="BU3765"/>
      <c r="BV3765"/>
      <c r="BW3765"/>
      <c r="BX3765"/>
      <c r="BY3765"/>
      <c r="BZ3765"/>
      <c r="CA3765"/>
      <c r="CB3765"/>
      <c r="CC3765"/>
      <c r="CD3765"/>
      <c r="CE3765"/>
      <c r="CF3765"/>
      <c r="CG3765"/>
      <c r="CH3765"/>
      <c r="CI3765"/>
      <c r="CJ3765"/>
      <c r="CK3765"/>
      <c r="CL3765"/>
      <c r="CM3765"/>
      <c r="CN3765"/>
      <c r="CO3765"/>
      <c r="CP3765"/>
      <c r="CQ3765"/>
      <c r="CR3765"/>
      <c r="CS3765"/>
      <c r="CT3765"/>
      <c r="CU3765"/>
      <c r="CV3765"/>
    </row>
    <row r="3766" spans="10:100" x14ac:dyDescent="0.25">
      <c r="J3766"/>
      <c r="K3766"/>
      <c r="L3766"/>
      <c r="M3766"/>
      <c r="N3766"/>
      <c r="O3766"/>
      <c r="P3766"/>
      <c r="Q3766"/>
      <c r="R3766"/>
      <c r="S3766"/>
      <c r="T3766"/>
      <c r="U3766"/>
      <c r="V3766"/>
      <c r="W3766"/>
      <c r="X3766"/>
      <c r="Y3766"/>
      <c r="Z3766"/>
      <c r="AA3766"/>
      <c r="AB3766"/>
      <c r="AC3766"/>
      <c r="AD3766"/>
      <c r="AE3766"/>
      <c r="AF3766"/>
      <c r="AG3766"/>
      <c r="AH3766"/>
      <c r="AI3766"/>
      <c r="AJ3766"/>
      <c r="AK3766"/>
      <c r="AL3766"/>
      <c r="AM3766"/>
      <c r="AN3766"/>
      <c r="AO3766"/>
      <c r="AP3766"/>
      <c r="AQ3766"/>
      <c r="AR3766"/>
      <c r="AS3766"/>
      <c r="AT3766"/>
      <c r="AU3766"/>
      <c r="AV3766"/>
      <c r="AW3766"/>
      <c r="AX3766"/>
      <c r="AY3766"/>
      <c r="AZ3766"/>
      <c r="BA3766"/>
      <c r="BB3766"/>
      <c r="BC3766"/>
      <c r="BD3766"/>
      <c r="BE3766"/>
      <c r="BF3766"/>
      <c r="BG3766"/>
      <c r="BH3766"/>
      <c r="BI3766"/>
      <c r="BJ3766"/>
      <c r="BK3766"/>
      <c r="BL3766"/>
      <c r="BM3766"/>
      <c r="BN3766"/>
      <c r="BO3766"/>
      <c r="BP3766"/>
      <c r="BQ3766"/>
      <c r="BR3766"/>
      <c r="BS3766"/>
      <c r="BT3766"/>
      <c r="BU3766"/>
      <c r="BV3766"/>
      <c r="BW3766"/>
      <c r="BX3766"/>
      <c r="BY3766"/>
      <c r="BZ3766"/>
      <c r="CA3766"/>
      <c r="CB3766"/>
      <c r="CC3766"/>
      <c r="CD3766"/>
      <c r="CE3766"/>
      <c r="CF3766"/>
      <c r="CG3766"/>
      <c r="CH3766"/>
      <c r="CI3766"/>
      <c r="CJ3766"/>
      <c r="CK3766"/>
      <c r="CL3766"/>
      <c r="CM3766"/>
      <c r="CN3766"/>
      <c r="CO3766"/>
      <c r="CP3766"/>
      <c r="CQ3766"/>
      <c r="CR3766"/>
      <c r="CS3766"/>
      <c r="CT3766"/>
      <c r="CU3766"/>
      <c r="CV3766"/>
    </row>
    <row r="3767" spans="10:100" x14ac:dyDescent="0.25">
      <c r="J3767"/>
      <c r="K3767"/>
      <c r="L3767"/>
      <c r="M3767"/>
      <c r="N3767"/>
      <c r="O3767"/>
      <c r="P3767"/>
      <c r="Q3767"/>
      <c r="R3767"/>
      <c r="S3767"/>
      <c r="T3767"/>
      <c r="U3767"/>
      <c r="V3767"/>
      <c r="W3767"/>
      <c r="X3767"/>
      <c r="Y3767"/>
      <c r="Z3767"/>
      <c r="AA3767"/>
      <c r="AB3767"/>
      <c r="AC3767"/>
      <c r="AD3767"/>
      <c r="AE3767"/>
      <c r="AF3767"/>
      <c r="AG3767"/>
      <c r="AH3767"/>
      <c r="AI3767"/>
      <c r="AJ3767"/>
      <c r="AK3767"/>
      <c r="AL3767"/>
      <c r="AM3767"/>
      <c r="AN3767"/>
      <c r="AO3767"/>
      <c r="AP3767"/>
      <c r="AQ3767"/>
      <c r="AR3767"/>
      <c r="AS3767"/>
      <c r="AT3767"/>
      <c r="AU3767"/>
      <c r="AV3767"/>
      <c r="AW3767"/>
      <c r="AX3767"/>
      <c r="AY3767"/>
      <c r="AZ3767"/>
      <c r="BA3767"/>
      <c r="BB3767"/>
      <c r="BC3767"/>
      <c r="BD3767"/>
      <c r="BE3767"/>
      <c r="BF3767"/>
      <c r="BG3767"/>
      <c r="BH3767"/>
      <c r="BI3767"/>
      <c r="BJ3767"/>
      <c r="BK3767"/>
      <c r="BL3767"/>
      <c r="BM3767"/>
      <c r="BN3767"/>
      <c r="BO3767"/>
      <c r="BP3767"/>
      <c r="BQ3767"/>
      <c r="BR3767"/>
      <c r="BS3767"/>
      <c r="BT3767"/>
      <c r="BU3767"/>
      <c r="BV3767"/>
      <c r="BW3767"/>
      <c r="BX3767"/>
      <c r="BY3767"/>
      <c r="BZ3767"/>
      <c r="CA3767"/>
      <c r="CB3767"/>
      <c r="CC3767"/>
      <c r="CD3767"/>
      <c r="CE3767"/>
      <c r="CF3767"/>
      <c r="CG3767"/>
      <c r="CH3767"/>
      <c r="CI3767"/>
      <c r="CJ3767"/>
      <c r="CK3767"/>
      <c r="CL3767"/>
      <c r="CM3767"/>
      <c r="CN3767"/>
      <c r="CO3767"/>
      <c r="CP3767"/>
      <c r="CQ3767"/>
      <c r="CR3767"/>
      <c r="CS3767"/>
      <c r="CT3767"/>
      <c r="CU3767"/>
      <c r="CV3767"/>
    </row>
    <row r="3768" spans="10:100" x14ac:dyDescent="0.25">
      <c r="J3768"/>
      <c r="K3768"/>
      <c r="L3768"/>
      <c r="M3768"/>
      <c r="N3768"/>
      <c r="O3768"/>
      <c r="P3768"/>
      <c r="Q3768"/>
      <c r="R3768"/>
      <c r="S3768"/>
      <c r="T3768"/>
      <c r="U3768"/>
      <c r="V3768"/>
      <c r="W3768"/>
      <c r="X3768"/>
      <c r="Y3768"/>
      <c r="Z3768"/>
      <c r="AA3768"/>
      <c r="AB3768"/>
      <c r="AC3768"/>
      <c r="AD3768"/>
      <c r="AE3768"/>
      <c r="AF3768"/>
      <c r="AG3768"/>
      <c r="AH3768"/>
      <c r="AI3768"/>
      <c r="AJ3768"/>
      <c r="AK3768"/>
      <c r="AL3768"/>
      <c r="AM3768"/>
      <c r="AN3768"/>
      <c r="AO3768"/>
      <c r="AP3768"/>
      <c r="AQ3768"/>
      <c r="AR3768"/>
      <c r="AS3768"/>
      <c r="AT3768"/>
      <c r="AU3768"/>
      <c r="AV3768"/>
      <c r="AW3768"/>
      <c r="AX3768"/>
      <c r="AY3768"/>
      <c r="AZ3768"/>
      <c r="BA3768"/>
      <c r="BB3768"/>
      <c r="BC3768"/>
      <c r="BD3768"/>
      <c r="BE3768"/>
      <c r="BF3768"/>
      <c r="BG3768"/>
      <c r="BH3768"/>
      <c r="BI3768"/>
      <c r="BJ3768"/>
      <c r="BK3768"/>
      <c r="BL3768"/>
      <c r="BM3768"/>
      <c r="BN3768"/>
      <c r="BO3768"/>
      <c r="BP3768"/>
      <c r="BQ3768"/>
      <c r="BR3768"/>
      <c r="BS3768"/>
      <c r="BT3768"/>
      <c r="BU3768"/>
      <c r="BV3768"/>
      <c r="BW3768"/>
      <c r="BX3768"/>
      <c r="BY3768"/>
      <c r="BZ3768"/>
      <c r="CA3768"/>
      <c r="CB3768"/>
      <c r="CC3768"/>
      <c r="CD3768"/>
      <c r="CE3768"/>
      <c r="CF3768"/>
      <c r="CG3768"/>
      <c r="CH3768"/>
      <c r="CI3768"/>
      <c r="CJ3768"/>
      <c r="CK3768"/>
      <c r="CL3768"/>
      <c r="CM3768"/>
      <c r="CN3768"/>
      <c r="CO3768"/>
      <c r="CP3768"/>
      <c r="CQ3768"/>
      <c r="CR3768"/>
      <c r="CS3768"/>
      <c r="CT3768"/>
      <c r="CU3768"/>
      <c r="CV3768"/>
    </row>
    <row r="3769" spans="10:100" x14ac:dyDescent="0.25">
      <c r="J3769"/>
      <c r="K3769"/>
      <c r="L3769"/>
      <c r="M3769"/>
      <c r="N3769"/>
      <c r="O3769"/>
      <c r="P3769"/>
      <c r="Q3769"/>
      <c r="R3769"/>
      <c r="S3769"/>
      <c r="T3769"/>
      <c r="U3769"/>
      <c r="V3769"/>
      <c r="W3769"/>
      <c r="X3769"/>
      <c r="Y3769"/>
      <c r="Z3769"/>
      <c r="AA3769"/>
      <c r="AB3769"/>
      <c r="AC3769"/>
      <c r="AD3769"/>
      <c r="AE3769"/>
      <c r="AF3769"/>
      <c r="AG3769"/>
      <c r="AH3769"/>
      <c r="AI3769"/>
      <c r="AJ3769"/>
      <c r="AK3769"/>
      <c r="AL3769"/>
      <c r="AM3769"/>
      <c r="AN3769"/>
      <c r="AO3769"/>
      <c r="AP3769"/>
      <c r="AQ3769"/>
      <c r="AR3769"/>
      <c r="AS3769"/>
      <c r="AT3769"/>
      <c r="AU3769"/>
      <c r="AV3769"/>
      <c r="AW3769"/>
      <c r="AX3769"/>
      <c r="AY3769"/>
      <c r="AZ3769"/>
      <c r="BA3769"/>
      <c r="BB3769"/>
      <c r="BC3769"/>
      <c r="BD3769"/>
      <c r="BE3769"/>
      <c r="BF3769"/>
      <c r="BG3769"/>
      <c r="BH3769"/>
      <c r="BI3769"/>
      <c r="BJ3769"/>
      <c r="BK3769"/>
      <c r="BL3769"/>
      <c r="BM3769"/>
      <c r="BN3769"/>
      <c r="BO3769"/>
      <c r="BP3769"/>
      <c r="BQ3769"/>
      <c r="BR3769"/>
      <c r="BS3769"/>
      <c r="BT3769"/>
      <c r="BU3769"/>
      <c r="BV3769"/>
      <c r="BW3769"/>
      <c r="BX3769"/>
      <c r="BY3769"/>
      <c r="BZ3769"/>
      <c r="CA3769"/>
      <c r="CB3769"/>
      <c r="CC3769"/>
      <c r="CD3769"/>
      <c r="CE3769"/>
      <c r="CF3769"/>
      <c r="CG3769"/>
      <c r="CH3769"/>
      <c r="CI3769"/>
      <c r="CJ3769"/>
      <c r="CK3769"/>
      <c r="CL3769"/>
      <c r="CM3769"/>
      <c r="CN3769"/>
      <c r="CO3769"/>
      <c r="CP3769"/>
      <c r="CQ3769"/>
      <c r="CR3769"/>
      <c r="CS3769"/>
      <c r="CT3769"/>
      <c r="CU3769"/>
      <c r="CV3769"/>
    </row>
    <row r="3770" spans="10:100" x14ac:dyDescent="0.25">
      <c r="J3770"/>
      <c r="K3770"/>
      <c r="L3770"/>
      <c r="M3770"/>
      <c r="N3770"/>
      <c r="O3770"/>
      <c r="P3770"/>
      <c r="Q3770"/>
      <c r="R3770"/>
      <c r="S3770"/>
      <c r="T3770"/>
      <c r="U3770"/>
      <c r="V3770"/>
      <c r="W3770"/>
      <c r="X3770"/>
      <c r="Y3770"/>
      <c r="Z3770"/>
      <c r="AA3770"/>
      <c r="AB3770"/>
      <c r="AC3770"/>
      <c r="AD3770"/>
      <c r="AE3770"/>
      <c r="AF3770"/>
      <c r="AG3770"/>
      <c r="AH3770"/>
      <c r="AI3770"/>
      <c r="AJ3770"/>
      <c r="AK3770"/>
      <c r="AL3770"/>
      <c r="AM3770"/>
      <c r="AN3770"/>
      <c r="AO3770"/>
      <c r="AP3770"/>
      <c r="AQ3770"/>
      <c r="AR3770"/>
      <c r="AS3770"/>
      <c r="AT3770"/>
      <c r="AU3770"/>
      <c r="AV3770"/>
      <c r="AW3770"/>
      <c r="AX3770"/>
      <c r="AY3770"/>
      <c r="AZ3770"/>
      <c r="BA3770"/>
      <c r="BB3770"/>
      <c r="BC3770"/>
      <c r="BD3770"/>
      <c r="BE3770"/>
      <c r="BF3770"/>
      <c r="BG3770"/>
      <c r="BH3770"/>
      <c r="BI3770"/>
      <c r="BJ3770"/>
      <c r="BK3770"/>
      <c r="BL3770"/>
      <c r="BM3770"/>
      <c r="BN3770"/>
      <c r="BO3770"/>
      <c r="BP3770"/>
      <c r="BQ3770"/>
      <c r="BR3770"/>
      <c r="BS3770"/>
      <c r="BT3770"/>
      <c r="BU3770"/>
      <c r="BV3770"/>
      <c r="BW3770"/>
      <c r="BX3770"/>
      <c r="BY3770"/>
      <c r="BZ3770"/>
      <c r="CA3770"/>
      <c r="CB3770"/>
      <c r="CC3770"/>
      <c r="CD3770"/>
      <c r="CE3770"/>
      <c r="CF3770"/>
      <c r="CG3770"/>
      <c r="CH3770"/>
      <c r="CI3770"/>
      <c r="CJ3770"/>
      <c r="CK3770"/>
      <c r="CL3770"/>
      <c r="CM3770"/>
      <c r="CN3770"/>
      <c r="CO3770"/>
      <c r="CP3770"/>
      <c r="CQ3770"/>
      <c r="CR3770"/>
      <c r="CS3770"/>
      <c r="CT3770"/>
      <c r="CU3770"/>
      <c r="CV3770"/>
    </row>
    <row r="3771" spans="10:100" x14ac:dyDescent="0.25">
      <c r="J3771"/>
      <c r="K3771"/>
      <c r="L3771"/>
      <c r="M3771"/>
      <c r="N3771"/>
      <c r="O3771"/>
      <c r="P3771"/>
      <c r="Q3771"/>
      <c r="R3771"/>
      <c r="S3771"/>
      <c r="T3771"/>
      <c r="U3771"/>
      <c r="V3771"/>
      <c r="W3771"/>
      <c r="X3771"/>
      <c r="Y3771"/>
      <c r="Z3771"/>
      <c r="AA3771"/>
      <c r="AB3771"/>
      <c r="AC3771"/>
      <c r="AD3771"/>
      <c r="AE3771"/>
      <c r="AF3771"/>
      <c r="AG3771"/>
      <c r="AH3771"/>
      <c r="AI3771"/>
      <c r="AJ3771"/>
      <c r="AK3771"/>
      <c r="AL3771"/>
      <c r="AM3771"/>
      <c r="AN3771"/>
      <c r="AO3771"/>
      <c r="AP3771"/>
      <c r="AQ3771"/>
      <c r="AR3771"/>
      <c r="AS3771"/>
      <c r="AT3771"/>
      <c r="AU3771"/>
      <c r="AV3771"/>
      <c r="AW3771"/>
      <c r="AX3771"/>
      <c r="AY3771"/>
      <c r="AZ3771"/>
      <c r="BA3771"/>
      <c r="BB3771"/>
      <c r="BC3771"/>
      <c r="BD3771"/>
      <c r="BE3771"/>
      <c r="BF3771"/>
      <c r="BG3771"/>
      <c r="BH3771"/>
      <c r="BI3771"/>
      <c r="BJ3771"/>
      <c r="BK3771"/>
      <c r="BL3771"/>
      <c r="BM3771"/>
      <c r="BN3771"/>
      <c r="BO3771"/>
      <c r="BP3771"/>
      <c r="BQ3771"/>
      <c r="BR3771"/>
      <c r="BS3771"/>
      <c r="BT3771"/>
      <c r="BU3771"/>
      <c r="BV3771"/>
      <c r="BW3771"/>
      <c r="BX3771"/>
      <c r="BY3771"/>
      <c r="BZ3771"/>
      <c r="CA3771"/>
      <c r="CB3771"/>
      <c r="CC3771"/>
      <c r="CD3771"/>
      <c r="CE3771"/>
      <c r="CF3771"/>
      <c r="CG3771"/>
      <c r="CH3771"/>
      <c r="CI3771"/>
      <c r="CJ3771"/>
      <c r="CK3771"/>
      <c r="CL3771"/>
      <c r="CM3771"/>
      <c r="CN3771"/>
      <c r="CO3771"/>
      <c r="CP3771"/>
      <c r="CQ3771"/>
      <c r="CR3771"/>
      <c r="CS3771"/>
      <c r="CT3771"/>
      <c r="CU3771"/>
      <c r="CV3771"/>
    </row>
    <row r="3772" spans="10:100" x14ac:dyDescent="0.25">
      <c r="J3772"/>
      <c r="K3772"/>
      <c r="L3772"/>
      <c r="M3772"/>
      <c r="N3772"/>
      <c r="O3772"/>
      <c r="P3772"/>
      <c r="Q3772"/>
      <c r="R3772"/>
      <c r="S3772"/>
      <c r="T3772"/>
      <c r="U3772"/>
      <c r="V3772"/>
      <c r="W3772"/>
      <c r="X3772"/>
      <c r="Y3772"/>
      <c r="Z3772"/>
      <c r="AA3772"/>
      <c r="AB3772"/>
      <c r="AC3772"/>
      <c r="AD3772"/>
      <c r="AE3772"/>
      <c r="AF3772"/>
      <c r="AG3772"/>
      <c r="AH3772"/>
      <c r="AI3772"/>
      <c r="AJ3772"/>
      <c r="AK3772"/>
      <c r="AL3772"/>
      <c r="AM3772"/>
      <c r="AN3772"/>
      <c r="AO3772"/>
      <c r="AP3772"/>
      <c r="AQ3772"/>
      <c r="AR3772"/>
      <c r="AS3772"/>
      <c r="AT3772"/>
      <c r="AU3772"/>
      <c r="AV3772"/>
      <c r="AW3772"/>
      <c r="AX3772"/>
      <c r="AY3772"/>
      <c r="AZ3772"/>
      <c r="BA3772"/>
      <c r="BB3772"/>
      <c r="BC3772"/>
      <c r="BD3772"/>
      <c r="BE3772"/>
      <c r="BF3772"/>
      <c r="BG3772"/>
      <c r="BH3772"/>
      <c r="BI3772"/>
      <c r="BJ3772"/>
      <c r="BK3772"/>
      <c r="BL3772"/>
      <c r="BM3772"/>
      <c r="BN3772"/>
      <c r="BO3772"/>
      <c r="BP3772"/>
      <c r="BQ3772"/>
      <c r="BR3772"/>
      <c r="BS3772"/>
      <c r="BT3772"/>
      <c r="BU3772"/>
      <c r="BV3772"/>
      <c r="BW3772"/>
      <c r="BX3772"/>
      <c r="BY3772"/>
      <c r="BZ3772"/>
      <c r="CA3772"/>
      <c r="CB3772"/>
      <c r="CC3772"/>
      <c r="CD3772"/>
      <c r="CE3772"/>
      <c r="CF3772"/>
      <c r="CG3772"/>
      <c r="CH3772"/>
      <c r="CI3772"/>
      <c r="CJ3772"/>
      <c r="CK3772"/>
      <c r="CL3772"/>
      <c r="CM3772"/>
      <c r="CN3772"/>
      <c r="CO3772"/>
      <c r="CP3772"/>
      <c r="CQ3772"/>
      <c r="CR3772"/>
      <c r="CS3772"/>
      <c r="CT3772"/>
      <c r="CU3772"/>
      <c r="CV3772"/>
    </row>
    <row r="3773" spans="10:100" x14ac:dyDescent="0.25">
      <c r="J3773"/>
      <c r="K3773"/>
      <c r="L3773"/>
      <c r="M3773"/>
      <c r="N3773"/>
      <c r="O3773"/>
      <c r="P3773"/>
      <c r="Q3773"/>
      <c r="R3773"/>
      <c r="S3773"/>
      <c r="T3773"/>
      <c r="U3773"/>
      <c r="V3773"/>
      <c r="W3773"/>
      <c r="X3773"/>
      <c r="Y3773"/>
      <c r="Z3773"/>
      <c r="AA3773"/>
      <c r="AB3773"/>
      <c r="AC3773"/>
      <c r="AD3773"/>
      <c r="AE3773"/>
      <c r="AF3773"/>
      <c r="AG3773"/>
      <c r="AH3773"/>
      <c r="AI3773"/>
      <c r="AJ3773"/>
      <c r="AK3773"/>
      <c r="AL3773"/>
      <c r="AM3773"/>
      <c r="AN3773"/>
      <c r="AO3773"/>
      <c r="AP3773"/>
      <c r="AQ3773"/>
      <c r="AR3773"/>
      <c r="AS3773"/>
      <c r="AT3773"/>
      <c r="AU3773"/>
      <c r="AV3773"/>
      <c r="AW3773"/>
      <c r="AX3773"/>
      <c r="AY3773"/>
      <c r="AZ3773"/>
      <c r="BA3773"/>
      <c r="BB3773"/>
      <c r="BC3773"/>
      <c r="BD3773"/>
      <c r="BE3773"/>
      <c r="BF3773"/>
      <c r="BG3773"/>
      <c r="BH3773"/>
      <c r="BI3773"/>
      <c r="BJ3773"/>
      <c r="BK3773"/>
      <c r="BL3773"/>
      <c r="BM3773"/>
      <c r="BN3773"/>
      <c r="BO3773"/>
      <c r="BP3773"/>
      <c r="BQ3773"/>
      <c r="BR3773"/>
      <c r="BS3773"/>
      <c r="BT3773"/>
      <c r="BU3773"/>
      <c r="BV3773"/>
      <c r="BW3773"/>
      <c r="BX3773"/>
      <c r="BY3773"/>
      <c r="BZ3773"/>
      <c r="CA3773"/>
      <c r="CB3773"/>
      <c r="CC3773"/>
      <c r="CD3773"/>
      <c r="CE3773"/>
      <c r="CF3773"/>
      <c r="CG3773"/>
      <c r="CH3773"/>
      <c r="CI3773"/>
      <c r="CJ3773"/>
      <c r="CK3773"/>
      <c r="CL3773"/>
      <c r="CM3773"/>
      <c r="CN3773"/>
      <c r="CO3773"/>
      <c r="CP3773"/>
      <c r="CQ3773"/>
      <c r="CR3773"/>
      <c r="CS3773"/>
      <c r="CT3773"/>
      <c r="CU3773"/>
      <c r="CV3773"/>
    </row>
    <row r="3774" spans="10:100" x14ac:dyDescent="0.25">
      <c r="J3774"/>
      <c r="K3774"/>
      <c r="L3774"/>
      <c r="M3774"/>
      <c r="N3774"/>
      <c r="O3774"/>
      <c r="P3774"/>
      <c r="Q3774"/>
      <c r="R3774"/>
      <c r="S3774"/>
      <c r="T3774"/>
      <c r="U3774"/>
      <c r="V3774"/>
      <c r="W3774"/>
      <c r="X3774"/>
      <c r="Y3774"/>
      <c r="Z3774"/>
      <c r="AA3774"/>
      <c r="AB3774"/>
      <c r="AC3774"/>
      <c r="AD3774"/>
      <c r="AE3774"/>
      <c r="AF3774"/>
      <c r="AG3774"/>
      <c r="AH3774"/>
      <c r="AI3774"/>
      <c r="AJ3774"/>
      <c r="AK3774"/>
      <c r="AL3774"/>
      <c r="AM3774"/>
      <c r="AN3774"/>
      <c r="AO3774"/>
      <c r="AP3774"/>
      <c r="AQ3774"/>
      <c r="AR3774"/>
      <c r="AS3774"/>
      <c r="AT3774"/>
      <c r="AU3774"/>
      <c r="AV3774"/>
      <c r="AW3774"/>
      <c r="AX3774"/>
      <c r="AY3774"/>
      <c r="AZ3774"/>
      <c r="BA3774"/>
      <c r="BB3774"/>
      <c r="BC3774"/>
      <c r="BD3774"/>
      <c r="BE3774"/>
      <c r="BF3774"/>
      <c r="BG3774"/>
      <c r="BH3774"/>
      <c r="BI3774"/>
      <c r="BJ3774"/>
      <c r="BK3774"/>
      <c r="BL3774"/>
      <c r="BM3774"/>
      <c r="BN3774"/>
      <c r="BO3774"/>
      <c r="BP3774"/>
      <c r="BQ3774"/>
      <c r="BR3774"/>
      <c r="BS3774"/>
      <c r="BT3774"/>
      <c r="BU3774"/>
      <c r="BV3774"/>
      <c r="BW3774"/>
      <c r="BX3774"/>
      <c r="BY3774"/>
      <c r="BZ3774"/>
      <c r="CA3774"/>
      <c r="CB3774"/>
      <c r="CC3774"/>
      <c r="CD3774"/>
      <c r="CE3774"/>
      <c r="CF3774"/>
      <c r="CG3774"/>
      <c r="CH3774"/>
      <c r="CI3774"/>
      <c r="CJ3774"/>
      <c r="CK3774"/>
      <c r="CL3774"/>
      <c r="CM3774"/>
      <c r="CN3774"/>
      <c r="CO3774"/>
      <c r="CP3774"/>
      <c r="CQ3774"/>
      <c r="CR3774"/>
      <c r="CS3774"/>
      <c r="CT3774"/>
      <c r="CU3774"/>
      <c r="CV3774"/>
    </row>
    <row r="3775" spans="10:100" x14ac:dyDescent="0.25">
      <c r="J3775"/>
      <c r="K3775"/>
      <c r="L3775"/>
      <c r="M3775"/>
      <c r="N3775"/>
      <c r="O3775"/>
      <c r="P3775"/>
      <c r="Q3775"/>
      <c r="R3775"/>
      <c r="S3775"/>
      <c r="T3775"/>
      <c r="U3775"/>
      <c r="V3775"/>
      <c r="W3775"/>
      <c r="X3775"/>
      <c r="Y3775"/>
      <c r="Z3775"/>
      <c r="AA3775"/>
      <c r="AB3775"/>
      <c r="AC3775"/>
      <c r="AD3775"/>
      <c r="AE3775"/>
      <c r="AF3775"/>
      <c r="AG3775"/>
      <c r="AH3775"/>
      <c r="AI3775"/>
      <c r="AJ3775"/>
      <c r="AK3775"/>
      <c r="AL3775"/>
      <c r="AM3775"/>
      <c r="AN3775"/>
      <c r="AO3775"/>
      <c r="AP3775"/>
      <c r="AQ3775"/>
      <c r="AR3775"/>
      <c r="AS3775"/>
      <c r="AT3775"/>
      <c r="AU3775"/>
      <c r="AV3775"/>
      <c r="AW3775"/>
      <c r="AX3775"/>
      <c r="AY3775"/>
      <c r="AZ3775"/>
      <c r="BA3775"/>
      <c r="BB3775"/>
      <c r="BC3775"/>
      <c r="BD3775"/>
      <c r="BE3775"/>
      <c r="BF3775"/>
      <c r="BG3775"/>
      <c r="BH3775"/>
      <c r="BI3775"/>
      <c r="BJ3775"/>
      <c r="BK3775"/>
      <c r="BL3775"/>
      <c r="BM3775"/>
      <c r="BN3775"/>
      <c r="BO3775"/>
      <c r="BP3775"/>
      <c r="BQ3775"/>
      <c r="BR3775"/>
      <c r="BS3775"/>
      <c r="BT3775"/>
      <c r="BU3775"/>
      <c r="BV3775"/>
      <c r="BW3775"/>
      <c r="BX3775"/>
      <c r="BY3775"/>
      <c r="BZ3775"/>
      <c r="CA3775"/>
      <c r="CB3775"/>
      <c r="CC3775"/>
      <c r="CD3775"/>
      <c r="CE3775"/>
      <c r="CF3775"/>
      <c r="CG3775"/>
      <c r="CH3775"/>
      <c r="CI3775"/>
      <c r="CJ3775"/>
      <c r="CK3775"/>
      <c r="CL3775"/>
      <c r="CM3775"/>
      <c r="CN3775"/>
      <c r="CO3775"/>
      <c r="CP3775"/>
      <c r="CQ3775"/>
      <c r="CR3775"/>
      <c r="CS3775"/>
      <c r="CT3775"/>
      <c r="CU3775"/>
      <c r="CV3775"/>
    </row>
    <row r="3776" spans="10:100" x14ac:dyDescent="0.25">
      <c r="J3776"/>
      <c r="K3776"/>
      <c r="L3776"/>
      <c r="M3776"/>
      <c r="N3776"/>
      <c r="O3776"/>
      <c r="P3776"/>
      <c r="Q3776"/>
      <c r="R3776"/>
      <c r="S3776"/>
      <c r="T3776"/>
      <c r="U3776"/>
      <c r="V3776"/>
      <c r="W3776"/>
      <c r="X3776"/>
      <c r="Y3776"/>
      <c r="Z3776"/>
      <c r="AA3776"/>
      <c r="AB3776"/>
      <c r="AC3776"/>
      <c r="AD3776"/>
      <c r="AE3776"/>
      <c r="AF3776"/>
      <c r="AG3776"/>
      <c r="AH3776"/>
      <c r="AI3776"/>
      <c r="AJ3776"/>
      <c r="AK3776"/>
      <c r="AL3776"/>
      <c r="AM3776"/>
      <c r="AN3776"/>
      <c r="AO3776"/>
      <c r="AP3776"/>
      <c r="AQ3776"/>
      <c r="AR3776"/>
      <c r="AS3776"/>
      <c r="AT3776"/>
      <c r="AU3776"/>
      <c r="AV3776"/>
      <c r="AW3776"/>
      <c r="AX3776"/>
      <c r="AY3776"/>
      <c r="AZ3776"/>
      <c r="BA3776"/>
      <c r="BB3776"/>
      <c r="BC3776"/>
      <c r="BD3776"/>
      <c r="BE3776"/>
      <c r="BF3776"/>
      <c r="BG3776"/>
      <c r="BH3776"/>
      <c r="BI3776"/>
      <c r="BJ3776"/>
      <c r="BK3776"/>
      <c r="BL3776"/>
      <c r="BM3776"/>
      <c r="BN3776"/>
      <c r="BO3776"/>
      <c r="BP3776"/>
      <c r="BQ3776"/>
      <c r="BR3776"/>
      <c r="BS3776"/>
      <c r="BT3776"/>
      <c r="BU3776"/>
      <c r="BV3776"/>
      <c r="BW3776"/>
      <c r="BX3776"/>
      <c r="BY3776"/>
      <c r="BZ3776"/>
      <c r="CA3776"/>
      <c r="CB3776"/>
      <c r="CC3776"/>
      <c r="CD3776"/>
      <c r="CE3776"/>
      <c r="CF3776"/>
      <c r="CG3776"/>
      <c r="CH3776"/>
      <c r="CI3776"/>
      <c r="CJ3776"/>
      <c r="CK3776"/>
      <c r="CL3776"/>
      <c r="CM3776"/>
      <c r="CN3776"/>
      <c r="CO3776"/>
      <c r="CP3776"/>
      <c r="CQ3776"/>
      <c r="CR3776"/>
      <c r="CS3776"/>
      <c r="CT3776"/>
      <c r="CU3776"/>
      <c r="CV3776"/>
    </row>
    <row r="3777" spans="10:100" x14ac:dyDescent="0.25">
      <c r="J3777"/>
      <c r="K3777"/>
      <c r="L3777"/>
      <c r="M3777"/>
      <c r="N3777"/>
      <c r="O3777"/>
      <c r="P3777"/>
      <c r="Q3777"/>
      <c r="R3777"/>
      <c r="S3777"/>
      <c r="T3777"/>
      <c r="U3777"/>
      <c r="V3777"/>
      <c r="W3777"/>
      <c r="X3777"/>
      <c r="Y3777"/>
      <c r="Z3777"/>
      <c r="AA3777"/>
      <c r="AB3777"/>
      <c r="AC3777"/>
      <c r="AD3777"/>
      <c r="AE3777"/>
      <c r="AF3777"/>
      <c r="AG3777"/>
      <c r="AH3777"/>
      <c r="AI3777"/>
      <c r="AJ3777"/>
      <c r="AK3777"/>
      <c r="AL3777"/>
      <c r="AM3777"/>
      <c r="AN3777"/>
      <c r="AO3777"/>
      <c r="AP3777"/>
      <c r="AQ3777"/>
      <c r="AR3777"/>
      <c r="AS3777"/>
      <c r="AT3777"/>
      <c r="AU3777"/>
      <c r="AV3777"/>
      <c r="AW3777"/>
      <c r="AX3777"/>
      <c r="AY3777"/>
      <c r="AZ3777"/>
      <c r="BA3777"/>
      <c r="BB3777"/>
      <c r="BC3777"/>
      <c r="BD3777"/>
      <c r="BE3777"/>
      <c r="BF3777"/>
      <c r="BG3777"/>
      <c r="BH3777"/>
      <c r="BI3777"/>
      <c r="BJ3777"/>
      <c r="BK3777"/>
      <c r="BL3777"/>
      <c r="BM3777"/>
      <c r="BN3777"/>
      <c r="BO3777"/>
      <c r="BP3777"/>
      <c r="BQ3777"/>
      <c r="BR3777"/>
      <c r="BS3777"/>
      <c r="BT3777"/>
      <c r="BU3777"/>
      <c r="BV3777"/>
      <c r="BW3777"/>
      <c r="BX3777"/>
      <c r="BY3777"/>
      <c r="BZ3777"/>
      <c r="CA3777"/>
      <c r="CB3777"/>
      <c r="CC3777"/>
      <c r="CD3777"/>
      <c r="CE3777"/>
      <c r="CF3777"/>
      <c r="CG3777"/>
      <c r="CH3777"/>
      <c r="CI3777"/>
      <c r="CJ3777"/>
      <c r="CK3777"/>
      <c r="CL3777"/>
      <c r="CM3777"/>
      <c r="CN3777"/>
      <c r="CO3777"/>
      <c r="CP3777"/>
      <c r="CQ3777"/>
      <c r="CR3777"/>
      <c r="CS3777"/>
      <c r="CT3777"/>
      <c r="CU3777"/>
      <c r="CV3777"/>
    </row>
    <row r="3778" spans="10:100" x14ac:dyDescent="0.25">
      <c r="J3778"/>
      <c r="K3778"/>
      <c r="L3778"/>
      <c r="M3778"/>
      <c r="N3778"/>
      <c r="O3778"/>
      <c r="P3778"/>
      <c r="Q3778"/>
      <c r="R3778"/>
      <c r="S3778"/>
      <c r="T3778"/>
      <c r="U3778"/>
      <c r="V3778"/>
      <c r="W3778"/>
      <c r="X3778"/>
      <c r="Y3778"/>
      <c r="Z3778"/>
      <c r="AA3778"/>
      <c r="AB3778"/>
      <c r="AC3778"/>
      <c r="AD3778"/>
      <c r="AE3778"/>
      <c r="AF3778"/>
      <c r="AG3778"/>
      <c r="AH3778"/>
      <c r="AI3778"/>
      <c r="AJ3778"/>
      <c r="AK3778"/>
      <c r="AL3778"/>
      <c r="AM3778"/>
      <c r="AN3778"/>
      <c r="AO3778"/>
      <c r="AP3778"/>
      <c r="AQ3778"/>
      <c r="AR3778"/>
      <c r="AS3778"/>
      <c r="AT3778"/>
      <c r="AU3778"/>
      <c r="AV3778"/>
      <c r="AW3778"/>
      <c r="AX3778"/>
      <c r="AY3778"/>
      <c r="AZ3778"/>
      <c r="BA3778"/>
      <c r="BB3778"/>
      <c r="BC3778"/>
      <c r="BD3778"/>
      <c r="BE3778"/>
      <c r="BF3778"/>
      <c r="BG3778"/>
      <c r="BH3778"/>
      <c r="BI3778"/>
      <c r="BJ3778"/>
      <c r="BK3778"/>
      <c r="BL3778"/>
      <c r="BM3778"/>
      <c r="BN3778"/>
      <c r="BO3778"/>
      <c r="BP3778"/>
      <c r="BQ3778"/>
      <c r="BR3778"/>
      <c r="BS3778"/>
      <c r="BT3778"/>
      <c r="BU3778"/>
      <c r="BV3778"/>
      <c r="BW3778"/>
      <c r="BX3778"/>
      <c r="BY3778"/>
      <c r="BZ3778"/>
      <c r="CA3778"/>
      <c r="CB3778"/>
      <c r="CC3778"/>
      <c r="CD3778"/>
      <c r="CE3778"/>
      <c r="CF3778"/>
      <c r="CG3778"/>
      <c r="CH3778"/>
      <c r="CI3778"/>
      <c r="CJ3778"/>
      <c r="CK3778"/>
      <c r="CL3778"/>
      <c r="CM3778"/>
      <c r="CN3778"/>
      <c r="CO3778"/>
      <c r="CP3778"/>
      <c r="CQ3778"/>
      <c r="CR3778"/>
      <c r="CS3778"/>
      <c r="CT3778"/>
      <c r="CU3778"/>
      <c r="CV3778"/>
    </row>
    <row r="3779" spans="10:100" x14ac:dyDescent="0.25">
      <c r="J3779"/>
      <c r="K3779"/>
      <c r="L3779"/>
      <c r="M3779"/>
      <c r="N3779"/>
      <c r="O3779"/>
      <c r="P3779"/>
      <c r="Q3779"/>
      <c r="R3779"/>
      <c r="S3779"/>
      <c r="T3779"/>
      <c r="U3779"/>
      <c r="V3779"/>
      <c r="W3779"/>
      <c r="X3779"/>
      <c r="Y3779"/>
      <c r="Z3779"/>
      <c r="AA3779"/>
      <c r="AB3779"/>
      <c r="AC3779"/>
      <c r="AD3779"/>
      <c r="AE3779"/>
      <c r="AF3779"/>
      <c r="AG3779"/>
      <c r="AH3779"/>
      <c r="AI3779"/>
      <c r="AJ3779"/>
      <c r="AK3779"/>
      <c r="AL3779"/>
      <c r="AM3779"/>
      <c r="AN3779"/>
      <c r="AO3779"/>
      <c r="AP3779"/>
      <c r="AQ3779"/>
      <c r="AR3779"/>
      <c r="AS3779"/>
      <c r="AT3779"/>
      <c r="AU3779"/>
      <c r="AV3779"/>
      <c r="AW3779"/>
      <c r="AX3779"/>
      <c r="AY3779"/>
      <c r="AZ3779"/>
      <c r="BA3779"/>
      <c r="BB3779"/>
      <c r="BC3779"/>
      <c r="BD3779"/>
      <c r="BE3779"/>
      <c r="BF3779"/>
      <c r="BG3779"/>
      <c r="BH3779"/>
      <c r="BI3779"/>
      <c r="BJ3779"/>
      <c r="BK3779"/>
      <c r="BL3779"/>
      <c r="BM3779"/>
      <c r="BN3779"/>
      <c r="BO3779"/>
      <c r="BP3779"/>
      <c r="BQ3779"/>
      <c r="BR3779"/>
      <c r="BS3779"/>
      <c r="BT3779"/>
      <c r="BU3779"/>
      <c r="BV3779"/>
      <c r="BW3779"/>
      <c r="BX3779"/>
      <c r="BY3779"/>
      <c r="BZ3779"/>
      <c r="CA3779"/>
      <c r="CB3779"/>
      <c r="CC3779"/>
      <c r="CD3779"/>
      <c r="CE3779"/>
      <c r="CF3779"/>
      <c r="CG3779"/>
      <c r="CH3779"/>
      <c r="CI3779"/>
      <c r="CJ3779"/>
      <c r="CK3779"/>
      <c r="CL3779"/>
      <c r="CM3779"/>
      <c r="CN3779"/>
      <c r="CO3779"/>
      <c r="CP3779"/>
      <c r="CQ3779"/>
      <c r="CR3779"/>
      <c r="CS3779"/>
      <c r="CT3779"/>
      <c r="CU3779"/>
      <c r="CV3779"/>
    </row>
    <row r="3780" spans="10:100" x14ac:dyDescent="0.25">
      <c r="J3780"/>
      <c r="K3780"/>
      <c r="L3780"/>
      <c r="M3780"/>
      <c r="N3780"/>
      <c r="O3780"/>
      <c r="P3780"/>
      <c r="Q3780"/>
      <c r="R3780"/>
      <c r="S3780"/>
      <c r="T3780"/>
      <c r="U3780"/>
      <c r="V3780"/>
      <c r="W3780"/>
      <c r="X3780"/>
      <c r="Y3780"/>
      <c r="Z3780"/>
      <c r="AA3780"/>
      <c r="AB3780"/>
      <c r="AC3780"/>
      <c r="AD3780"/>
      <c r="AE3780"/>
      <c r="AF3780"/>
      <c r="AG3780"/>
      <c r="AH3780"/>
      <c r="AI3780"/>
      <c r="AJ3780"/>
      <c r="AK3780"/>
      <c r="AL3780"/>
      <c r="AM3780"/>
      <c r="AN3780"/>
      <c r="AO3780"/>
      <c r="AP3780"/>
      <c r="AQ3780"/>
      <c r="AR3780"/>
      <c r="AS3780"/>
      <c r="AT3780"/>
      <c r="AU3780"/>
      <c r="AV3780"/>
      <c r="AW3780"/>
      <c r="AX3780"/>
      <c r="AY3780"/>
      <c r="AZ3780"/>
      <c r="BA3780"/>
      <c r="BB3780"/>
      <c r="BC3780"/>
      <c r="BD3780"/>
      <c r="BE3780"/>
      <c r="BF3780"/>
      <c r="BG3780"/>
      <c r="BH3780"/>
      <c r="BI3780"/>
      <c r="BJ3780"/>
      <c r="BK3780"/>
      <c r="BL3780"/>
      <c r="BM3780"/>
      <c r="BN3780"/>
      <c r="BO3780"/>
      <c r="BP3780"/>
      <c r="BQ3780"/>
      <c r="BR3780"/>
      <c r="BS3780"/>
      <c r="BT3780"/>
      <c r="BU3780"/>
      <c r="BV3780"/>
      <c r="BW3780"/>
      <c r="BX3780"/>
      <c r="BY3780"/>
      <c r="BZ3780"/>
      <c r="CA3780"/>
      <c r="CB3780"/>
      <c r="CC3780"/>
      <c r="CD3780"/>
      <c r="CE3780"/>
      <c r="CF3780"/>
      <c r="CG3780"/>
      <c r="CH3780"/>
      <c r="CI3780"/>
      <c r="CJ3780"/>
      <c r="CK3780"/>
      <c r="CL3780"/>
      <c r="CM3780"/>
      <c r="CN3780"/>
      <c r="CO3780"/>
      <c r="CP3780"/>
      <c r="CQ3780"/>
      <c r="CR3780"/>
      <c r="CS3780"/>
      <c r="CT3780"/>
      <c r="CU3780"/>
      <c r="CV3780"/>
    </row>
    <row r="3781" spans="10:100" x14ac:dyDescent="0.25">
      <c r="J3781"/>
      <c r="K3781"/>
      <c r="L3781"/>
      <c r="M3781"/>
      <c r="N3781"/>
      <c r="O3781"/>
      <c r="P3781"/>
      <c r="Q3781"/>
      <c r="R3781"/>
      <c r="S3781"/>
      <c r="T3781"/>
      <c r="U3781"/>
      <c r="V3781"/>
      <c r="W3781"/>
      <c r="X3781"/>
      <c r="Y3781"/>
      <c r="Z3781"/>
      <c r="AA3781"/>
      <c r="AB3781"/>
      <c r="AC3781"/>
      <c r="AD3781"/>
      <c r="AE3781"/>
      <c r="AF3781"/>
      <c r="AG3781"/>
      <c r="AH3781"/>
      <c r="AI3781"/>
      <c r="AJ3781"/>
      <c r="AK3781"/>
      <c r="AL3781"/>
      <c r="AM3781"/>
      <c r="AN3781"/>
      <c r="AO3781"/>
      <c r="AP3781"/>
      <c r="AQ3781"/>
      <c r="AR3781"/>
      <c r="AS3781"/>
      <c r="AT3781"/>
      <c r="AU3781"/>
      <c r="AV3781"/>
      <c r="AW3781"/>
      <c r="AX3781"/>
      <c r="AY3781"/>
      <c r="AZ3781"/>
      <c r="BA3781"/>
      <c r="BB3781"/>
      <c r="BC3781"/>
      <c r="BD3781"/>
      <c r="BE3781"/>
      <c r="BF3781"/>
      <c r="BG3781"/>
      <c r="BH3781"/>
      <c r="BI3781"/>
      <c r="BJ3781"/>
      <c r="BK3781"/>
      <c r="BL3781"/>
      <c r="BM3781"/>
      <c r="BN3781"/>
      <c r="BO3781"/>
      <c r="BP3781"/>
      <c r="BQ3781"/>
      <c r="BR3781"/>
      <c r="BS3781"/>
      <c r="BT3781"/>
      <c r="BU3781"/>
      <c r="BV3781"/>
      <c r="BW3781"/>
      <c r="BX3781"/>
      <c r="BY3781"/>
      <c r="BZ3781"/>
      <c r="CA3781"/>
      <c r="CB3781"/>
      <c r="CC3781"/>
      <c r="CD3781"/>
      <c r="CE3781"/>
      <c r="CF3781"/>
      <c r="CG3781"/>
      <c r="CH3781"/>
      <c r="CI3781"/>
      <c r="CJ3781"/>
      <c r="CK3781"/>
      <c r="CL3781"/>
      <c r="CM3781"/>
      <c r="CN3781"/>
      <c r="CO3781"/>
      <c r="CP3781"/>
      <c r="CQ3781"/>
      <c r="CR3781"/>
      <c r="CS3781"/>
      <c r="CT3781"/>
      <c r="CU3781"/>
      <c r="CV3781"/>
    </row>
    <row r="3782" spans="10:100" x14ac:dyDescent="0.25">
      <c r="J3782"/>
      <c r="K3782"/>
      <c r="L3782"/>
      <c r="M3782"/>
      <c r="N3782"/>
      <c r="O3782"/>
      <c r="P3782"/>
      <c r="Q3782"/>
      <c r="R3782"/>
      <c r="S3782"/>
      <c r="T3782"/>
      <c r="U3782"/>
      <c r="V3782"/>
      <c r="W3782"/>
      <c r="X3782"/>
      <c r="Y3782"/>
      <c r="Z3782"/>
      <c r="AA3782"/>
      <c r="AB3782"/>
      <c r="AC3782"/>
      <c r="AD3782"/>
      <c r="AE3782"/>
      <c r="AF3782"/>
      <c r="AG3782"/>
      <c r="AH3782"/>
      <c r="AI3782"/>
      <c r="AJ3782"/>
      <c r="AK3782"/>
      <c r="AL3782"/>
      <c r="AM3782"/>
      <c r="AN3782"/>
      <c r="AO3782"/>
      <c r="AP3782"/>
      <c r="AQ3782"/>
      <c r="AR3782"/>
      <c r="AS3782"/>
      <c r="AT3782"/>
      <c r="AU3782"/>
      <c r="AV3782"/>
      <c r="AW3782"/>
      <c r="AX3782"/>
      <c r="AY3782"/>
      <c r="AZ3782"/>
      <c r="BA3782"/>
      <c r="BB3782"/>
      <c r="BC3782"/>
      <c r="BD3782"/>
      <c r="BE3782"/>
      <c r="BF3782"/>
      <c r="BG3782"/>
      <c r="BH3782"/>
      <c r="BI3782"/>
      <c r="BJ3782"/>
      <c r="BK3782"/>
      <c r="BL3782"/>
      <c r="BM3782"/>
      <c r="BN3782"/>
      <c r="BO3782"/>
      <c r="BP3782"/>
      <c r="BQ3782"/>
      <c r="BR3782"/>
      <c r="BS3782"/>
      <c r="BT3782"/>
      <c r="BU3782"/>
      <c r="BV3782"/>
      <c r="BW3782"/>
      <c r="BX3782"/>
      <c r="BY3782"/>
      <c r="BZ3782"/>
      <c r="CA3782"/>
      <c r="CB3782"/>
      <c r="CC3782"/>
      <c r="CD3782"/>
      <c r="CE3782"/>
      <c r="CF3782"/>
      <c r="CG3782"/>
      <c r="CH3782"/>
      <c r="CI3782"/>
      <c r="CJ3782"/>
      <c r="CK3782"/>
      <c r="CL3782"/>
      <c r="CM3782"/>
      <c r="CN3782"/>
      <c r="CO3782"/>
      <c r="CP3782"/>
      <c r="CQ3782"/>
      <c r="CR3782"/>
      <c r="CS3782"/>
      <c r="CT3782"/>
      <c r="CU3782"/>
      <c r="CV3782"/>
    </row>
    <row r="3783" spans="10:100" x14ac:dyDescent="0.25">
      <c r="J3783"/>
      <c r="K3783"/>
      <c r="L3783"/>
      <c r="M3783"/>
      <c r="N3783"/>
      <c r="O3783"/>
      <c r="P3783"/>
      <c r="Q3783"/>
      <c r="R3783"/>
      <c r="S3783"/>
      <c r="T3783"/>
      <c r="U3783"/>
      <c r="V3783"/>
      <c r="W3783"/>
      <c r="X3783"/>
      <c r="Y3783"/>
      <c r="Z3783"/>
      <c r="AA3783"/>
      <c r="AB3783"/>
      <c r="AC3783"/>
      <c r="AD3783"/>
      <c r="AE3783"/>
      <c r="AF3783"/>
      <c r="AG3783"/>
      <c r="AH3783"/>
      <c r="AI3783"/>
      <c r="AJ3783"/>
      <c r="AK3783"/>
      <c r="AL3783"/>
      <c r="AM3783"/>
      <c r="AN3783"/>
      <c r="AO3783"/>
      <c r="AP3783"/>
      <c r="AQ3783"/>
      <c r="AR3783"/>
      <c r="AS3783"/>
      <c r="AT3783"/>
      <c r="AU3783"/>
      <c r="AV3783"/>
      <c r="AW3783"/>
      <c r="AX3783"/>
      <c r="AY3783"/>
      <c r="AZ3783"/>
      <c r="BA3783"/>
      <c r="BB3783"/>
      <c r="BC3783"/>
      <c r="BD3783"/>
      <c r="BE3783"/>
      <c r="BF3783"/>
      <c r="BG3783"/>
      <c r="BH3783"/>
      <c r="BI3783"/>
      <c r="BJ3783"/>
      <c r="BK3783"/>
      <c r="BL3783"/>
      <c r="BM3783"/>
      <c r="BN3783"/>
      <c r="BO3783"/>
      <c r="BP3783"/>
      <c r="BQ3783"/>
      <c r="BR3783"/>
      <c r="BS3783"/>
      <c r="BT3783"/>
      <c r="BU3783"/>
      <c r="BV3783"/>
      <c r="BW3783"/>
      <c r="BX3783"/>
      <c r="BY3783"/>
      <c r="BZ3783"/>
      <c r="CA3783"/>
      <c r="CB3783"/>
      <c r="CC3783"/>
      <c r="CD3783"/>
      <c r="CE3783"/>
      <c r="CF3783"/>
      <c r="CG3783"/>
      <c r="CH3783"/>
      <c r="CI3783"/>
      <c r="CJ3783"/>
      <c r="CK3783"/>
      <c r="CL3783"/>
      <c r="CM3783"/>
      <c r="CN3783"/>
      <c r="CO3783"/>
      <c r="CP3783"/>
      <c r="CQ3783"/>
      <c r="CR3783"/>
      <c r="CS3783"/>
      <c r="CT3783"/>
      <c r="CU3783"/>
      <c r="CV3783"/>
    </row>
    <row r="3784" spans="10:100" x14ac:dyDescent="0.25">
      <c r="J3784"/>
      <c r="K3784"/>
      <c r="L3784"/>
      <c r="M3784"/>
      <c r="N3784"/>
      <c r="O3784"/>
      <c r="P3784"/>
      <c r="Q3784"/>
      <c r="R3784"/>
      <c r="S3784"/>
      <c r="T3784"/>
      <c r="U3784"/>
      <c r="V3784"/>
      <c r="W3784"/>
      <c r="X3784"/>
      <c r="Y3784"/>
      <c r="Z3784"/>
      <c r="AA3784"/>
      <c r="AB3784"/>
      <c r="AC3784"/>
      <c r="AD3784"/>
      <c r="AE3784"/>
      <c r="AF3784"/>
      <c r="AG3784"/>
      <c r="AH3784"/>
      <c r="AI3784"/>
      <c r="AJ3784"/>
      <c r="AK3784"/>
      <c r="AL3784"/>
      <c r="AM3784"/>
      <c r="AN3784"/>
      <c r="AO3784"/>
      <c r="AP3784"/>
      <c r="AQ3784"/>
      <c r="AR3784"/>
      <c r="AS3784"/>
      <c r="AT3784"/>
      <c r="AU3784"/>
      <c r="AV3784"/>
      <c r="AW3784"/>
      <c r="AX3784"/>
      <c r="AY3784"/>
      <c r="AZ3784"/>
      <c r="BA3784"/>
      <c r="BB3784"/>
      <c r="BC3784"/>
      <c r="BD3784"/>
      <c r="BE3784"/>
      <c r="BF3784"/>
      <c r="BG3784"/>
      <c r="BH3784"/>
      <c r="BI3784"/>
      <c r="BJ3784"/>
      <c r="BK3784"/>
      <c r="BL3784"/>
      <c r="BM3784"/>
      <c r="BN3784"/>
      <c r="BO3784"/>
      <c r="BP3784"/>
      <c r="BQ3784"/>
      <c r="BR3784"/>
      <c r="BS3784"/>
      <c r="BT3784"/>
      <c r="BU3784"/>
      <c r="BV3784"/>
      <c r="BW3784"/>
      <c r="BX3784"/>
      <c r="BY3784"/>
      <c r="BZ3784"/>
      <c r="CA3784"/>
      <c r="CB3784"/>
      <c r="CC3784"/>
      <c r="CD3784"/>
      <c r="CE3784"/>
      <c r="CF3784"/>
      <c r="CG3784"/>
      <c r="CH3784"/>
      <c r="CI3784"/>
      <c r="CJ3784"/>
      <c r="CK3784"/>
      <c r="CL3784"/>
      <c r="CM3784"/>
      <c r="CN3784"/>
      <c r="CO3784"/>
      <c r="CP3784"/>
      <c r="CQ3784"/>
      <c r="CR3784"/>
      <c r="CS3784"/>
      <c r="CT3784"/>
      <c r="CU3784"/>
      <c r="CV3784"/>
    </row>
    <row r="3785" spans="10:100" x14ac:dyDescent="0.25">
      <c r="J3785"/>
      <c r="K3785"/>
      <c r="L3785"/>
      <c r="M3785"/>
      <c r="N3785"/>
      <c r="O3785"/>
      <c r="P3785"/>
      <c r="Q3785"/>
      <c r="R3785"/>
      <c r="S3785"/>
      <c r="T3785"/>
      <c r="U3785"/>
      <c r="V3785"/>
      <c r="W3785"/>
      <c r="X3785"/>
      <c r="Y3785"/>
      <c r="Z3785"/>
      <c r="AA3785"/>
      <c r="AB3785"/>
      <c r="AC3785"/>
      <c r="AD3785"/>
      <c r="AE3785"/>
      <c r="AF3785"/>
      <c r="AG3785"/>
      <c r="AH3785"/>
      <c r="AI3785"/>
      <c r="AJ3785"/>
      <c r="AK3785"/>
      <c r="AL3785"/>
      <c r="AM3785"/>
      <c r="AN3785"/>
      <c r="AO3785"/>
      <c r="AP3785"/>
      <c r="AQ3785"/>
      <c r="AR3785"/>
      <c r="AS3785"/>
      <c r="AT3785"/>
      <c r="AU3785"/>
      <c r="AV3785"/>
      <c r="AW3785"/>
      <c r="AX3785"/>
      <c r="AY3785"/>
      <c r="AZ3785"/>
      <c r="BA3785"/>
      <c r="BB3785"/>
      <c r="BC3785"/>
      <c r="BD3785"/>
      <c r="BE3785"/>
      <c r="BF3785"/>
      <c r="BG3785"/>
      <c r="BH3785"/>
      <c r="BI3785"/>
      <c r="BJ3785"/>
      <c r="BK3785"/>
      <c r="BL3785"/>
      <c r="BM3785"/>
      <c r="BN3785"/>
      <c r="BO3785"/>
      <c r="BP3785"/>
      <c r="BQ3785"/>
      <c r="BR3785"/>
      <c r="BS3785"/>
      <c r="BT3785"/>
      <c r="BU3785"/>
      <c r="BV3785"/>
      <c r="BW3785"/>
      <c r="BX3785"/>
      <c r="BY3785"/>
      <c r="BZ3785"/>
      <c r="CA3785"/>
      <c r="CB3785"/>
      <c r="CC3785"/>
      <c r="CD3785"/>
      <c r="CE3785"/>
      <c r="CF3785"/>
      <c r="CG3785"/>
      <c r="CH3785"/>
      <c r="CI3785"/>
      <c r="CJ3785"/>
      <c r="CK3785"/>
      <c r="CL3785"/>
      <c r="CM3785"/>
      <c r="CN3785"/>
      <c r="CO3785"/>
      <c r="CP3785"/>
      <c r="CQ3785"/>
      <c r="CR3785"/>
      <c r="CS3785"/>
      <c r="CT3785"/>
      <c r="CU3785"/>
      <c r="CV3785"/>
    </row>
    <row r="3786" spans="10:100" x14ac:dyDescent="0.25">
      <c r="J3786"/>
      <c r="K3786"/>
      <c r="L3786"/>
      <c r="M3786"/>
      <c r="N3786"/>
      <c r="O3786"/>
      <c r="P3786"/>
      <c r="Q3786"/>
      <c r="R3786"/>
      <c r="S3786"/>
      <c r="T3786"/>
      <c r="U3786"/>
      <c r="V3786"/>
      <c r="W3786"/>
      <c r="X3786"/>
      <c r="Y3786"/>
      <c r="Z3786"/>
      <c r="AA3786"/>
      <c r="AB3786"/>
      <c r="AC3786"/>
      <c r="AD3786"/>
      <c r="AE3786"/>
      <c r="AF3786"/>
      <c r="AG3786"/>
      <c r="AH3786"/>
      <c r="AI3786"/>
      <c r="AJ3786"/>
      <c r="AK3786"/>
      <c r="AL3786"/>
      <c r="AM3786"/>
      <c r="AN3786"/>
      <c r="AO3786"/>
      <c r="AP3786"/>
      <c r="AQ3786"/>
      <c r="AR3786"/>
      <c r="AS3786"/>
      <c r="AT3786"/>
      <c r="AU3786"/>
      <c r="AV3786"/>
      <c r="AW3786"/>
      <c r="AX3786"/>
      <c r="AY3786"/>
      <c r="AZ3786"/>
      <c r="BA3786"/>
      <c r="BB3786"/>
      <c r="BC3786"/>
      <c r="BD3786"/>
      <c r="BE3786"/>
      <c r="BF3786"/>
      <c r="BG3786"/>
      <c r="BH3786"/>
      <c r="BI3786"/>
      <c r="BJ3786"/>
      <c r="BK3786"/>
      <c r="BL3786"/>
      <c r="BM3786"/>
      <c r="BN3786"/>
      <c r="BO3786"/>
      <c r="BP3786"/>
      <c r="BQ3786"/>
      <c r="BR3786"/>
      <c r="BS3786"/>
      <c r="BT3786"/>
      <c r="BU3786"/>
      <c r="BV3786"/>
      <c r="BW3786"/>
      <c r="BX3786"/>
      <c r="BY3786"/>
      <c r="BZ3786"/>
      <c r="CA3786"/>
      <c r="CB3786"/>
      <c r="CC3786"/>
      <c r="CD3786"/>
      <c r="CE3786"/>
      <c r="CF3786"/>
      <c r="CG3786"/>
      <c r="CH3786"/>
      <c r="CI3786"/>
      <c r="CJ3786"/>
      <c r="CK3786"/>
      <c r="CL3786"/>
      <c r="CM3786"/>
      <c r="CN3786"/>
      <c r="CO3786"/>
      <c r="CP3786"/>
      <c r="CQ3786"/>
      <c r="CR3786"/>
      <c r="CS3786"/>
      <c r="CT3786"/>
      <c r="CU3786"/>
      <c r="CV3786"/>
    </row>
    <row r="3787" spans="10:100" x14ac:dyDescent="0.25">
      <c r="J3787"/>
      <c r="K3787"/>
      <c r="L3787"/>
      <c r="M3787"/>
      <c r="N3787"/>
      <c r="O3787"/>
      <c r="P3787"/>
      <c r="Q3787"/>
      <c r="R3787"/>
      <c r="S3787"/>
      <c r="T3787"/>
      <c r="U3787"/>
      <c r="V3787"/>
      <c r="W3787"/>
      <c r="X3787"/>
      <c r="Y3787"/>
      <c r="Z3787"/>
      <c r="AA3787"/>
      <c r="AB3787"/>
      <c r="AC3787"/>
      <c r="AD3787"/>
      <c r="AE3787"/>
      <c r="AF3787"/>
      <c r="AG3787"/>
      <c r="AH3787"/>
      <c r="AI3787"/>
      <c r="AJ3787"/>
      <c r="AK3787"/>
      <c r="AL3787"/>
      <c r="AM3787"/>
      <c r="AN3787"/>
      <c r="AO3787"/>
      <c r="AP3787"/>
      <c r="AQ3787"/>
      <c r="AR3787"/>
      <c r="AS3787"/>
      <c r="AT3787"/>
      <c r="AU3787"/>
      <c r="AV3787"/>
      <c r="AW3787"/>
      <c r="AX3787"/>
      <c r="AY3787"/>
      <c r="AZ3787"/>
      <c r="BA3787"/>
      <c r="BB3787"/>
      <c r="BC3787"/>
      <c r="BD3787"/>
      <c r="BE3787"/>
      <c r="BF3787"/>
      <c r="BG3787"/>
      <c r="BH3787"/>
      <c r="BI3787"/>
      <c r="BJ3787"/>
      <c r="BK3787"/>
      <c r="BL3787"/>
      <c r="BM3787"/>
      <c r="BN3787"/>
      <c r="BO3787"/>
      <c r="BP3787"/>
      <c r="BQ3787"/>
      <c r="BR3787"/>
      <c r="BS3787"/>
      <c r="BT3787"/>
      <c r="BU3787"/>
      <c r="BV3787"/>
      <c r="BW3787"/>
      <c r="BX3787"/>
      <c r="BY3787"/>
      <c r="BZ3787"/>
      <c r="CA3787"/>
      <c r="CB3787"/>
      <c r="CC3787"/>
      <c r="CD3787"/>
      <c r="CE3787"/>
      <c r="CF3787"/>
      <c r="CG3787"/>
      <c r="CH3787"/>
      <c r="CI3787"/>
      <c r="CJ3787"/>
      <c r="CK3787"/>
      <c r="CL3787"/>
      <c r="CM3787"/>
      <c r="CN3787"/>
      <c r="CO3787"/>
      <c r="CP3787"/>
      <c r="CQ3787"/>
      <c r="CR3787"/>
      <c r="CS3787"/>
      <c r="CT3787"/>
      <c r="CU3787"/>
      <c r="CV3787"/>
    </row>
    <row r="3788" spans="10:100" x14ac:dyDescent="0.25">
      <c r="J3788"/>
      <c r="K3788"/>
      <c r="L3788"/>
      <c r="M3788"/>
      <c r="N3788"/>
      <c r="O3788"/>
      <c r="P3788"/>
      <c r="Q3788"/>
      <c r="R3788"/>
      <c r="S3788"/>
      <c r="T3788"/>
      <c r="U3788"/>
      <c r="V3788"/>
      <c r="W3788"/>
      <c r="X3788"/>
      <c r="Y3788"/>
      <c r="Z3788"/>
      <c r="AA3788"/>
      <c r="AB3788"/>
      <c r="AC3788"/>
      <c r="AD3788"/>
      <c r="AE3788"/>
      <c r="AF3788"/>
      <c r="AG3788"/>
      <c r="AH3788"/>
      <c r="AI3788"/>
      <c r="AJ3788"/>
      <c r="AK3788"/>
      <c r="AL3788"/>
      <c r="AM3788"/>
      <c r="AN3788"/>
      <c r="AO3788"/>
      <c r="AP3788"/>
      <c r="AQ3788"/>
      <c r="AR3788"/>
      <c r="AS3788"/>
      <c r="AT3788"/>
      <c r="AU3788"/>
      <c r="AV3788"/>
      <c r="AW3788"/>
      <c r="AX3788"/>
      <c r="AY3788"/>
      <c r="AZ3788"/>
      <c r="BA3788"/>
      <c r="BB3788"/>
      <c r="BC3788"/>
      <c r="BD3788"/>
      <c r="BE3788"/>
      <c r="BF3788"/>
      <c r="BG3788"/>
      <c r="BH3788"/>
      <c r="BI3788"/>
      <c r="BJ3788"/>
      <c r="BK3788"/>
      <c r="BL3788"/>
      <c r="BM3788"/>
      <c r="BN3788"/>
      <c r="BO3788"/>
      <c r="BP3788"/>
      <c r="BQ3788"/>
      <c r="BR3788"/>
      <c r="BS3788"/>
      <c r="BT3788"/>
      <c r="BU3788"/>
      <c r="BV3788"/>
      <c r="BW3788"/>
      <c r="BX3788"/>
      <c r="BY3788"/>
      <c r="BZ3788"/>
      <c r="CA3788"/>
      <c r="CB3788"/>
      <c r="CC3788"/>
      <c r="CD3788"/>
      <c r="CE3788"/>
      <c r="CF3788"/>
      <c r="CG3788"/>
      <c r="CH3788"/>
      <c r="CI3788"/>
      <c r="CJ3788"/>
      <c r="CK3788"/>
      <c r="CL3788"/>
      <c r="CM3788"/>
      <c r="CN3788"/>
      <c r="CO3788"/>
      <c r="CP3788"/>
      <c r="CQ3788"/>
      <c r="CR3788"/>
      <c r="CS3788"/>
      <c r="CT3788"/>
      <c r="CU3788"/>
      <c r="CV3788"/>
    </row>
    <row r="3789" spans="10:100" x14ac:dyDescent="0.25">
      <c r="J3789"/>
      <c r="K3789"/>
      <c r="L3789"/>
      <c r="M3789"/>
      <c r="N3789"/>
      <c r="O3789"/>
      <c r="P3789"/>
      <c r="Q3789"/>
      <c r="R3789"/>
      <c r="S3789"/>
      <c r="T3789"/>
      <c r="U3789"/>
      <c r="V3789"/>
      <c r="W3789"/>
      <c r="X3789"/>
      <c r="Y3789"/>
      <c r="Z3789"/>
      <c r="AA3789"/>
      <c r="AB3789"/>
      <c r="AC3789"/>
      <c r="AD3789"/>
      <c r="AE3789"/>
      <c r="AF3789"/>
      <c r="AG3789"/>
      <c r="AH3789"/>
      <c r="AI3789"/>
      <c r="AJ3789"/>
      <c r="AK3789"/>
      <c r="AL3789"/>
      <c r="AM3789"/>
      <c r="AN3789"/>
      <c r="AO3789"/>
      <c r="AP3789"/>
      <c r="AQ3789"/>
      <c r="AR3789"/>
      <c r="AS3789"/>
      <c r="AT3789"/>
      <c r="AU3789"/>
      <c r="AV3789"/>
      <c r="AW3789"/>
      <c r="AX3789"/>
      <c r="AY3789"/>
      <c r="AZ3789"/>
      <c r="BA3789"/>
      <c r="BB3789"/>
      <c r="BC3789"/>
      <c r="BD3789"/>
      <c r="BE3789"/>
      <c r="BF3789"/>
      <c r="BG3789"/>
      <c r="BH3789"/>
      <c r="BI3789"/>
      <c r="BJ3789"/>
      <c r="BK3789"/>
      <c r="BL3789"/>
      <c r="BM3789"/>
      <c r="BN3789"/>
      <c r="BO3789"/>
      <c r="BP3789"/>
      <c r="BQ3789"/>
      <c r="BR3789"/>
      <c r="BS3789"/>
      <c r="BT3789"/>
      <c r="BU3789"/>
      <c r="BV3789"/>
      <c r="BW3789"/>
      <c r="BX3789"/>
      <c r="BY3789"/>
      <c r="BZ3789"/>
      <c r="CA3789"/>
      <c r="CB3789"/>
      <c r="CC3789"/>
      <c r="CD3789"/>
      <c r="CE3789"/>
      <c r="CF3789"/>
      <c r="CG3789"/>
      <c r="CH3789"/>
      <c r="CI3789"/>
      <c r="CJ3789"/>
      <c r="CK3789"/>
      <c r="CL3789"/>
      <c r="CM3789"/>
      <c r="CN3789"/>
      <c r="CO3789"/>
      <c r="CP3789"/>
      <c r="CQ3789"/>
      <c r="CR3789"/>
      <c r="CS3789"/>
      <c r="CT3789"/>
      <c r="CU3789"/>
      <c r="CV3789"/>
    </row>
    <row r="3790" spans="10:100" x14ac:dyDescent="0.25">
      <c r="J3790"/>
      <c r="K3790"/>
      <c r="L3790"/>
      <c r="M3790"/>
      <c r="N3790"/>
      <c r="O3790"/>
      <c r="P3790"/>
      <c r="Q3790"/>
      <c r="R3790"/>
      <c r="S3790"/>
      <c r="T3790"/>
      <c r="U3790"/>
      <c r="V3790"/>
      <c r="W3790"/>
      <c r="X3790"/>
      <c r="Y3790"/>
      <c r="Z3790"/>
      <c r="AA3790"/>
      <c r="AB3790"/>
      <c r="AC3790"/>
      <c r="AD3790"/>
      <c r="AE3790"/>
      <c r="AF3790"/>
      <c r="AG3790"/>
      <c r="AH3790"/>
      <c r="AI3790"/>
      <c r="AJ3790"/>
      <c r="AK3790"/>
      <c r="AL3790"/>
      <c r="AM3790"/>
      <c r="AN3790"/>
      <c r="AO3790"/>
      <c r="AP3790"/>
      <c r="AQ3790"/>
      <c r="AR3790"/>
      <c r="AS3790"/>
      <c r="AT3790"/>
      <c r="AU3790"/>
      <c r="AV3790"/>
      <c r="AW3790"/>
      <c r="AX3790"/>
      <c r="AY3790"/>
      <c r="AZ3790"/>
      <c r="BA3790"/>
      <c r="BB3790"/>
      <c r="BC3790"/>
      <c r="BD3790"/>
      <c r="BE3790"/>
      <c r="BF3790"/>
      <c r="BG3790"/>
      <c r="BH3790"/>
      <c r="BI3790"/>
      <c r="BJ3790"/>
      <c r="BK3790"/>
      <c r="BL3790"/>
      <c r="BM3790"/>
      <c r="BN3790"/>
      <c r="BO3790"/>
      <c r="BP3790"/>
      <c r="BQ3790"/>
      <c r="BR3790"/>
      <c r="BS3790"/>
      <c r="BT3790"/>
      <c r="BU3790"/>
      <c r="BV3790"/>
      <c r="BW3790"/>
      <c r="BX3790"/>
      <c r="BY3790"/>
      <c r="BZ3790"/>
      <c r="CA3790"/>
      <c r="CB3790"/>
      <c r="CC3790"/>
      <c r="CD3790"/>
      <c r="CE3790"/>
      <c r="CF3790"/>
      <c r="CG3790"/>
      <c r="CH3790"/>
      <c r="CI3790"/>
      <c r="CJ3790"/>
      <c r="CK3790"/>
      <c r="CL3790"/>
      <c r="CM3790"/>
      <c r="CN3790"/>
      <c r="CO3790"/>
      <c r="CP3790"/>
      <c r="CQ3790"/>
      <c r="CR3790"/>
      <c r="CS3790"/>
      <c r="CT3790"/>
      <c r="CU3790"/>
      <c r="CV3790"/>
    </row>
    <row r="3791" spans="10:100" x14ac:dyDescent="0.25">
      <c r="J3791"/>
      <c r="K3791"/>
      <c r="L3791"/>
      <c r="M3791"/>
      <c r="N3791"/>
      <c r="O3791"/>
      <c r="P3791"/>
      <c r="Q3791"/>
      <c r="R3791"/>
      <c r="S3791"/>
      <c r="T3791"/>
      <c r="U3791"/>
      <c r="V3791"/>
      <c r="W3791"/>
      <c r="X3791"/>
      <c r="Y3791"/>
      <c r="Z3791"/>
      <c r="AA3791"/>
      <c r="AB3791"/>
      <c r="AC3791"/>
      <c r="AD3791"/>
      <c r="AE3791"/>
      <c r="AF3791"/>
      <c r="AG3791"/>
      <c r="AH3791"/>
      <c r="AI3791"/>
      <c r="AJ3791"/>
      <c r="AK3791"/>
      <c r="AL3791"/>
      <c r="AM3791"/>
      <c r="AN3791"/>
      <c r="AO3791"/>
      <c r="AP3791"/>
      <c r="AQ3791"/>
      <c r="AR3791"/>
      <c r="AS3791"/>
      <c r="AT3791"/>
      <c r="AU3791"/>
      <c r="AV3791"/>
      <c r="AW3791"/>
      <c r="AX3791"/>
      <c r="AY3791"/>
      <c r="AZ3791"/>
      <c r="BA3791"/>
      <c r="BB3791"/>
      <c r="BC3791"/>
      <c r="BD3791"/>
      <c r="BE3791"/>
      <c r="BF3791"/>
      <c r="BG3791"/>
      <c r="BH3791"/>
      <c r="BI3791"/>
      <c r="BJ3791"/>
      <c r="BK3791"/>
      <c r="BL3791"/>
      <c r="BM3791"/>
      <c r="BN3791"/>
      <c r="BO3791"/>
      <c r="BP3791"/>
      <c r="BQ3791"/>
      <c r="BR3791"/>
      <c r="BS3791"/>
      <c r="BT3791"/>
      <c r="BU3791"/>
      <c r="BV3791"/>
      <c r="BW3791"/>
      <c r="BX3791"/>
      <c r="BY3791"/>
      <c r="BZ3791"/>
      <c r="CA3791"/>
      <c r="CB3791"/>
      <c r="CC3791"/>
      <c r="CD3791"/>
      <c r="CE3791"/>
      <c r="CF3791"/>
      <c r="CG3791"/>
      <c r="CH3791"/>
      <c r="CI3791"/>
      <c r="CJ3791"/>
      <c r="CK3791"/>
      <c r="CL3791"/>
      <c r="CM3791"/>
      <c r="CN3791"/>
      <c r="CO3791"/>
      <c r="CP3791"/>
      <c r="CQ3791"/>
      <c r="CR3791"/>
      <c r="CS3791"/>
      <c r="CT3791"/>
      <c r="CU3791"/>
      <c r="CV3791"/>
    </row>
    <row r="3792" spans="10:100" x14ac:dyDescent="0.25">
      <c r="J3792"/>
      <c r="K3792"/>
      <c r="L3792"/>
      <c r="M3792"/>
      <c r="N3792"/>
      <c r="O3792"/>
      <c r="P3792"/>
      <c r="Q3792"/>
      <c r="R3792"/>
      <c r="S3792"/>
      <c r="T3792"/>
      <c r="U3792"/>
      <c r="V3792"/>
      <c r="W3792"/>
      <c r="X3792"/>
      <c r="Y3792"/>
      <c r="Z3792"/>
      <c r="AA3792"/>
      <c r="AB3792"/>
      <c r="AC3792"/>
      <c r="AD3792"/>
      <c r="AE3792"/>
      <c r="AF3792"/>
      <c r="AG3792"/>
      <c r="AH3792"/>
      <c r="AI3792"/>
      <c r="AJ3792"/>
      <c r="AK3792"/>
      <c r="AL3792"/>
      <c r="AM3792"/>
      <c r="AN3792"/>
      <c r="AO3792"/>
      <c r="AP3792"/>
      <c r="AQ3792"/>
      <c r="AR3792"/>
      <c r="AS3792"/>
      <c r="AT3792"/>
      <c r="AU3792"/>
      <c r="AV3792"/>
      <c r="AW3792"/>
      <c r="AX3792"/>
      <c r="AY3792"/>
      <c r="AZ3792"/>
      <c r="BA3792"/>
      <c r="BB3792"/>
      <c r="BC3792"/>
      <c r="BD3792"/>
      <c r="BE3792"/>
      <c r="BF3792"/>
      <c r="BG3792"/>
      <c r="BH3792"/>
      <c r="BI3792"/>
      <c r="BJ3792"/>
      <c r="BK3792"/>
      <c r="BL3792"/>
      <c r="BM3792"/>
      <c r="BN3792"/>
      <c r="BO3792"/>
      <c r="BP3792"/>
      <c r="BQ3792"/>
      <c r="BR3792"/>
      <c r="BS3792"/>
      <c r="BT3792"/>
      <c r="BU3792"/>
      <c r="BV3792"/>
      <c r="BW3792"/>
      <c r="BX3792"/>
      <c r="BY3792"/>
      <c r="BZ3792"/>
      <c r="CA3792"/>
      <c r="CB3792"/>
      <c r="CC3792"/>
      <c r="CD3792"/>
      <c r="CE3792"/>
      <c r="CF3792"/>
      <c r="CG3792"/>
      <c r="CH3792"/>
      <c r="CI3792"/>
      <c r="CJ3792"/>
      <c r="CK3792"/>
      <c r="CL3792"/>
      <c r="CM3792"/>
      <c r="CN3792"/>
      <c r="CO3792"/>
      <c r="CP3792"/>
      <c r="CQ3792"/>
      <c r="CR3792"/>
      <c r="CS3792"/>
      <c r="CT3792"/>
      <c r="CU3792"/>
      <c r="CV3792"/>
    </row>
    <row r="3793" spans="10:100" x14ac:dyDescent="0.25">
      <c r="J3793"/>
      <c r="K3793"/>
      <c r="L3793"/>
      <c r="M3793"/>
      <c r="N3793"/>
      <c r="O3793"/>
      <c r="P3793"/>
      <c r="Q3793"/>
      <c r="R3793"/>
      <c r="S3793"/>
      <c r="T3793"/>
      <c r="U3793"/>
      <c r="V3793"/>
      <c r="W3793"/>
      <c r="X3793"/>
      <c r="Y3793"/>
      <c r="Z3793"/>
      <c r="AA3793"/>
      <c r="AB3793"/>
      <c r="AC3793"/>
      <c r="AD3793"/>
      <c r="AE3793"/>
      <c r="AF3793"/>
      <c r="AG3793"/>
      <c r="AH3793"/>
      <c r="AI3793"/>
      <c r="AJ3793"/>
      <c r="AK3793"/>
      <c r="AL3793"/>
      <c r="AM3793"/>
      <c r="AN3793"/>
      <c r="AO3793"/>
      <c r="AP3793"/>
      <c r="AQ3793"/>
      <c r="AR3793"/>
      <c r="AS3793"/>
      <c r="AT3793"/>
      <c r="AU3793"/>
      <c r="AV3793"/>
      <c r="AW3793"/>
      <c r="AX3793"/>
      <c r="AY3793"/>
      <c r="AZ3793"/>
      <c r="BA3793"/>
      <c r="BB3793"/>
      <c r="BC3793"/>
      <c r="BD3793"/>
      <c r="BE3793"/>
      <c r="BF3793"/>
      <c r="BG3793"/>
      <c r="BH3793"/>
      <c r="BI3793"/>
      <c r="BJ3793"/>
      <c r="BK3793"/>
      <c r="BL3793"/>
      <c r="BM3793"/>
      <c r="BN3793"/>
      <c r="BO3793"/>
      <c r="BP3793"/>
      <c r="BQ3793"/>
      <c r="BR3793"/>
      <c r="BS3793"/>
      <c r="BT3793"/>
      <c r="BU3793"/>
      <c r="BV3793"/>
      <c r="BW3793"/>
      <c r="BX3793"/>
      <c r="BY3793"/>
      <c r="BZ3793"/>
      <c r="CA3793"/>
      <c r="CB3793"/>
      <c r="CC3793"/>
      <c r="CD3793"/>
      <c r="CE3793"/>
      <c r="CF3793"/>
      <c r="CG3793"/>
      <c r="CH3793"/>
      <c r="CI3793"/>
      <c r="CJ3793"/>
      <c r="CK3793"/>
      <c r="CL3793"/>
      <c r="CM3793"/>
      <c r="CN3793"/>
      <c r="CO3793"/>
      <c r="CP3793"/>
      <c r="CQ3793"/>
      <c r="CR3793"/>
      <c r="CS3793"/>
      <c r="CT3793"/>
      <c r="CU3793"/>
      <c r="CV3793"/>
    </row>
    <row r="3794" spans="10:100" x14ac:dyDescent="0.25">
      <c r="J3794"/>
      <c r="K3794"/>
      <c r="L3794"/>
      <c r="M3794"/>
      <c r="N3794"/>
      <c r="O3794"/>
      <c r="P3794"/>
      <c r="Q3794"/>
      <c r="R3794"/>
      <c r="S3794"/>
      <c r="T3794"/>
      <c r="U3794"/>
      <c r="V3794"/>
      <c r="W3794"/>
      <c r="X3794"/>
      <c r="Y3794"/>
      <c r="Z3794"/>
      <c r="AA3794"/>
      <c r="AB3794"/>
      <c r="AC3794"/>
      <c r="AD3794"/>
      <c r="AE3794"/>
      <c r="AF3794"/>
      <c r="AG3794"/>
      <c r="AH3794"/>
      <c r="AI3794"/>
      <c r="AJ3794"/>
      <c r="AK3794"/>
      <c r="AL3794"/>
      <c r="AM3794"/>
      <c r="AN3794"/>
      <c r="AO3794"/>
      <c r="AP3794"/>
      <c r="AQ3794"/>
      <c r="AR3794"/>
      <c r="AS3794"/>
      <c r="AT3794"/>
      <c r="AU3794"/>
      <c r="AV3794"/>
      <c r="AW3794"/>
      <c r="AX3794"/>
      <c r="AY3794"/>
      <c r="AZ3794"/>
      <c r="BA3794"/>
      <c r="BB3794"/>
      <c r="BC3794"/>
      <c r="BD3794"/>
      <c r="BE3794"/>
      <c r="BF3794"/>
      <c r="BG3794"/>
      <c r="BH3794"/>
      <c r="BI3794"/>
      <c r="BJ3794"/>
      <c r="BK3794"/>
      <c r="BL3794"/>
      <c r="BM3794"/>
      <c r="BN3794"/>
      <c r="BO3794"/>
      <c r="BP3794"/>
      <c r="BQ3794"/>
      <c r="BR3794"/>
      <c r="BS3794"/>
      <c r="BT3794"/>
      <c r="BU3794"/>
      <c r="BV3794"/>
      <c r="BW3794"/>
      <c r="BX3794"/>
      <c r="BY3794"/>
      <c r="BZ3794"/>
      <c r="CA3794"/>
      <c r="CB3794"/>
      <c r="CC3794"/>
      <c r="CD3794"/>
      <c r="CE3794"/>
      <c r="CF3794"/>
      <c r="CG3794"/>
      <c r="CH3794"/>
      <c r="CI3794"/>
      <c r="CJ3794"/>
      <c r="CK3794"/>
      <c r="CL3794"/>
      <c r="CM3794"/>
      <c r="CN3794"/>
      <c r="CO3794"/>
      <c r="CP3794"/>
      <c r="CQ3794"/>
      <c r="CR3794"/>
      <c r="CS3794"/>
      <c r="CT3794"/>
      <c r="CU3794"/>
      <c r="CV3794"/>
    </row>
    <row r="3795" spans="10:100" x14ac:dyDescent="0.25">
      <c r="J3795"/>
      <c r="K3795"/>
      <c r="L3795"/>
      <c r="M3795"/>
      <c r="N3795"/>
      <c r="O3795"/>
      <c r="P3795"/>
      <c r="Q3795"/>
      <c r="R3795"/>
      <c r="S3795"/>
      <c r="T3795"/>
      <c r="U3795"/>
      <c r="V3795"/>
      <c r="W3795"/>
      <c r="X3795"/>
      <c r="Y3795"/>
      <c r="Z3795"/>
      <c r="AA3795"/>
      <c r="AB3795"/>
      <c r="AC3795"/>
      <c r="AD3795"/>
      <c r="AE3795"/>
      <c r="AF3795"/>
      <c r="AG3795"/>
      <c r="AH3795"/>
      <c r="AI3795"/>
      <c r="AJ3795"/>
      <c r="AK3795"/>
      <c r="AL3795"/>
      <c r="AM3795"/>
      <c r="AN3795"/>
      <c r="AO3795"/>
      <c r="AP3795"/>
      <c r="AQ3795"/>
      <c r="AR3795"/>
      <c r="AS3795"/>
      <c r="AT3795"/>
      <c r="AU3795"/>
      <c r="AV3795"/>
      <c r="AW3795"/>
      <c r="AX3795"/>
      <c r="AY3795"/>
      <c r="AZ3795"/>
      <c r="BA3795"/>
      <c r="BB3795"/>
      <c r="BC3795"/>
      <c r="BD3795"/>
      <c r="BE3795"/>
      <c r="BF3795"/>
      <c r="BG3795"/>
      <c r="BH3795"/>
      <c r="BI3795"/>
      <c r="BJ3795"/>
      <c r="BK3795"/>
      <c r="BL3795"/>
      <c r="BM3795"/>
      <c r="BN3795"/>
      <c r="BO3795"/>
      <c r="BP3795"/>
      <c r="BQ3795"/>
      <c r="BR3795"/>
      <c r="BS3795"/>
      <c r="BT3795"/>
      <c r="BU3795"/>
      <c r="BV3795"/>
      <c r="BW3795"/>
      <c r="BX3795"/>
      <c r="BY3795"/>
      <c r="BZ3795"/>
      <c r="CA3795"/>
      <c r="CB3795"/>
      <c r="CC3795"/>
      <c r="CD3795"/>
      <c r="CE3795"/>
      <c r="CF3795"/>
      <c r="CG3795"/>
      <c r="CH3795"/>
      <c r="CI3795"/>
      <c r="CJ3795"/>
      <c r="CK3795"/>
      <c r="CL3795"/>
      <c r="CM3795"/>
      <c r="CN3795"/>
      <c r="CO3795"/>
      <c r="CP3795"/>
      <c r="CQ3795"/>
      <c r="CR3795"/>
      <c r="CS3795"/>
      <c r="CT3795"/>
      <c r="CU3795"/>
      <c r="CV3795"/>
    </row>
    <row r="3796" spans="10:100" x14ac:dyDescent="0.25">
      <c r="J3796"/>
      <c r="K3796"/>
      <c r="L3796"/>
      <c r="M3796"/>
      <c r="N3796"/>
      <c r="O3796"/>
      <c r="P3796"/>
      <c r="Q3796"/>
      <c r="R3796"/>
      <c r="S3796"/>
      <c r="T3796"/>
      <c r="U3796"/>
      <c r="V3796"/>
      <c r="W3796"/>
      <c r="X3796"/>
      <c r="Y3796"/>
      <c r="Z3796"/>
      <c r="AA3796"/>
      <c r="AB3796"/>
      <c r="AC3796"/>
      <c r="AD3796"/>
      <c r="AE3796"/>
      <c r="AF3796"/>
      <c r="AG3796"/>
      <c r="AH3796"/>
      <c r="AI3796"/>
      <c r="AJ3796"/>
      <c r="AK3796"/>
      <c r="AL3796"/>
      <c r="AM3796"/>
      <c r="AN3796"/>
      <c r="AO3796"/>
      <c r="AP3796"/>
      <c r="AQ3796"/>
      <c r="AR3796"/>
      <c r="AS3796"/>
      <c r="AT3796"/>
      <c r="AU3796"/>
      <c r="AV3796"/>
      <c r="AW3796"/>
      <c r="AX3796"/>
      <c r="AY3796"/>
      <c r="AZ3796"/>
      <c r="BA3796"/>
      <c r="BB3796"/>
      <c r="BC3796"/>
      <c r="BD3796"/>
      <c r="BE3796"/>
      <c r="BF3796"/>
      <c r="BG3796"/>
      <c r="BH3796"/>
      <c r="BI3796"/>
      <c r="BJ3796"/>
      <c r="BK3796"/>
      <c r="BL3796"/>
      <c r="BM3796"/>
      <c r="BN3796"/>
      <c r="BO3796"/>
      <c r="BP3796"/>
      <c r="BQ3796"/>
      <c r="BR3796"/>
      <c r="BS3796"/>
      <c r="BT3796"/>
      <c r="BU3796"/>
      <c r="BV3796"/>
      <c r="BW3796"/>
      <c r="BX3796"/>
      <c r="BY3796"/>
      <c r="BZ3796"/>
      <c r="CA3796"/>
      <c r="CB3796"/>
      <c r="CC3796"/>
      <c r="CD3796"/>
      <c r="CE3796"/>
      <c r="CF3796"/>
      <c r="CG3796"/>
      <c r="CH3796"/>
      <c r="CI3796"/>
      <c r="CJ3796"/>
      <c r="CK3796"/>
      <c r="CL3796"/>
      <c r="CM3796"/>
      <c r="CN3796"/>
      <c r="CO3796"/>
      <c r="CP3796"/>
      <c r="CQ3796"/>
      <c r="CR3796"/>
      <c r="CS3796"/>
      <c r="CT3796"/>
      <c r="CU3796"/>
      <c r="CV3796"/>
    </row>
    <row r="3797" spans="10:100" x14ac:dyDescent="0.25">
      <c r="J3797"/>
      <c r="K3797"/>
      <c r="L3797"/>
      <c r="M3797"/>
      <c r="N3797"/>
      <c r="O3797"/>
      <c r="P3797"/>
      <c r="Q3797"/>
      <c r="R3797"/>
      <c r="S3797"/>
      <c r="T3797"/>
      <c r="U3797"/>
      <c r="V3797"/>
      <c r="W3797"/>
      <c r="X3797"/>
      <c r="Y3797"/>
      <c r="Z3797"/>
      <c r="AA3797"/>
      <c r="AB3797"/>
      <c r="AC3797"/>
      <c r="AD3797"/>
      <c r="AE3797"/>
      <c r="AF3797"/>
      <c r="AG3797"/>
      <c r="AH3797"/>
      <c r="AI3797"/>
      <c r="AJ3797"/>
      <c r="AK3797"/>
      <c r="AL3797"/>
      <c r="AM3797"/>
      <c r="AN3797"/>
      <c r="AO3797"/>
      <c r="AP3797"/>
      <c r="AQ3797"/>
      <c r="AR3797"/>
      <c r="AS3797"/>
      <c r="AT3797"/>
      <c r="AU3797"/>
      <c r="AV3797"/>
      <c r="AW3797"/>
      <c r="AX3797"/>
      <c r="AY3797"/>
      <c r="AZ3797"/>
      <c r="BA3797"/>
      <c r="BB3797"/>
      <c r="BC3797"/>
      <c r="BD3797"/>
      <c r="BE3797"/>
      <c r="BF3797"/>
      <c r="BG3797"/>
      <c r="BH3797"/>
      <c r="BI3797"/>
      <c r="BJ3797"/>
      <c r="BK3797"/>
      <c r="BL3797"/>
      <c r="BM3797"/>
      <c r="BN3797"/>
      <c r="BO3797"/>
      <c r="BP3797"/>
      <c r="BQ3797"/>
      <c r="BR3797"/>
      <c r="BS3797"/>
      <c r="BT3797"/>
      <c r="BU3797"/>
      <c r="BV3797"/>
      <c r="BW3797"/>
      <c r="BX3797"/>
      <c r="BY3797"/>
      <c r="BZ3797"/>
      <c r="CA3797"/>
      <c r="CB3797"/>
      <c r="CC3797"/>
      <c r="CD3797"/>
      <c r="CE3797"/>
      <c r="CF3797"/>
      <c r="CG3797"/>
      <c r="CH3797"/>
      <c r="CI3797"/>
      <c r="CJ3797"/>
      <c r="CK3797"/>
      <c r="CL3797"/>
      <c r="CM3797"/>
      <c r="CN3797"/>
      <c r="CO3797"/>
      <c r="CP3797"/>
      <c r="CQ3797"/>
      <c r="CR3797"/>
      <c r="CS3797"/>
      <c r="CT3797"/>
      <c r="CU3797"/>
      <c r="CV3797"/>
    </row>
    <row r="3798" spans="10:100" x14ac:dyDescent="0.25">
      <c r="J3798"/>
      <c r="K3798"/>
      <c r="L3798"/>
      <c r="M3798"/>
      <c r="N3798"/>
      <c r="O3798"/>
      <c r="P3798"/>
      <c r="Q3798"/>
      <c r="R3798"/>
      <c r="S3798"/>
      <c r="T3798"/>
      <c r="U3798"/>
      <c r="V3798"/>
      <c r="W3798"/>
      <c r="X3798"/>
      <c r="Y3798"/>
      <c r="Z3798"/>
      <c r="AA3798"/>
      <c r="AB3798"/>
      <c r="AC3798"/>
      <c r="AD3798"/>
      <c r="AE3798"/>
      <c r="AF3798"/>
      <c r="AG3798"/>
      <c r="AH3798"/>
      <c r="AI3798"/>
      <c r="AJ3798"/>
      <c r="AK3798"/>
      <c r="AL3798"/>
      <c r="AM3798"/>
      <c r="AN3798"/>
      <c r="AO3798"/>
      <c r="AP3798"/>
      <c r="AQ3798"/>
      <c r="AR3798"/>
      <c r="AS3798"/>
      <c r="AT3798"/>
      <c r="AU3798"/>
      <c r="AV3798"/>
      <c r="AW3798"/>
      <c r="AX3798"/>
      <c r="AY3798"/>
      <c r="AZ3798"/>
      <c r="BA3798"/>
      <c r="BB3798"/>
      <c r="BC3798"/>
      <c r="BD3798"/>
      <c r="BE3798"/>
      <c r="BF3798"/>
      <c r="BG3798"/>
      <c r="BH3798"/>
      <c r="BI3798"/>
      <c r="BJ3798"/>
      <c r="BK3798"/>
      <c r="BL3798"/>
      <c r="BM3798"/>
      <c r="BN3798"/>
      <c r="BO3798"/>
      <c r="BP3798"/>
      <c r="BQ3798"/>
      <c r="BR3798"/>
      <c r="BS3798"/>
      <c r="BT3798"/>
      <c r="BU3798"/>
      <c r="BV3798"/>
      <c r="BW3798"/>
      <c r="BX3798"/>
      <c r="BY3798"/>
      <c r="BZ3798"/>
      <c r="CA3798"/>
      <c r="CB3798"/>
      <c r="CC3798"/>
      <c r="CD3798"/>
      <c r="CE3798"/>
      <c r="CF3798"/>
      <c r="CG3798"/>
      <c r="CH3798"/>
      <c r="CI3798"/>
      <c r="CJ3798"/>
      <c r="CK3798"/>
      <c r="CL3798"/>
      <c r="CM3798"/>
      <c r="CN3798"/>
      <c r="CO3798"/>
      <c r="CP3798"/>
      <c r="CQ3798"/>
      <c r="CR3798"/>
      <c r="CS3798"/>
      <c r="CT3798"/>
      <c r="CU3798"/>
      <c r="CV3798"/>
    </row>
    <row r="3799" spans="10:100" x14ac:dyDescent="0.25">
      <c r="J3799"/>
      <c r="K3799"/>
      <c r="L3799"/>
      <c r="M3799"/>
      <c r="N3799"/>
      <c r="O3799"/>
      <c r="P3799"/>
      <c r="Q3799"/>
      <c r="R3799"/>
      <c r="S3799"/>
      <c r="T3799"/>
      <c r="U3799"/>
      <c r="V3799"/>
      <c r="W3799"/>
      <c r="X3799"/>
      <c r="Y3799"/>
      <c r="Z3799"/>
      <c r="AA3799"/>
      <c r="AB3799"/>
      <c r="AC3799"/>
      <c r="AD3799"/>
      <c r="AE3799"/>
      <c r="AF3799"/>
      <c r="AG3799"/>
      <c r="AH3799"/>
      <c r="AI3799"/>
      <c r="AJ3799"/>
      <c r="AK3799"/>
      <c r="AL3799"/>
      <c r="AM3799"/>
      <c r="AN3799"/>
      <c r="AO3799"/>
      <c r="AP3799"/>
      <c r="AQ3799"/>
      <c r="AR3799"/>
      <c r="AS3799"/>
      <c r="AT3799"/>
      <c r="AU3799"/>
      <c r="AV3799"/>
      <c r="AW3799"/>
      <c r="AX3799"/>
      <c r="AY3799"/>
      <c r="AZ3799"/>
      <c r="BA3799"/>
      <c r="BB3799"/>
      <c r="BC3799"/>
      <c r="BD3799"/>
      <c r="BE3799"/>
      <c r="BF3799"/>
      <c r="BG3799"/>
      <c r="BH3799"/>
      <c r="BI3799"/>
      <c r="BJ3799"/>
      <c r="BK3799"/>
      <c r="BL3799"/>
      <c r="BM3799"/>
      <c r="BN3799"/>
      <c r="BO3799"/>
      <c r="BP3799"/>
      <c r="BQ3799"/>
      <c r="BR3799"/>
      <c r="BS3799"/>
      <c r="BT3799"/>
      <c r="BU3799"/>
      <c r="BV3799"/>
      <c r="BW3799"/>
      <c r="BX3799"/>
      <c r="BY3799"/>
      <c r="BZ3799"/>
      <c r="CA3799"/>
      <c r="CB3799"/>
      <c r="CC3799"/>
      <c r="CD3799"/>
      <c r="CE3799"/>
      <c r="CF3799"/>
      <c r="CG3799"/>
      <c r="CH3799"/>
      <c r="CI3799"/>
      <c r="CJ3799"/>
      <c r="CK3799"/>
      <c r="CL3799"/>
      <c r="CM3799"/>
      <c r="CN3799"/>
      <c r="CO3799"/>
      <c r="CP3799"/>
      <c r="CQ3799"/>
      <c r="CR3799"/>
      <c r="CS3799"/>
      <c r="CT3799"/>
      <c r="CU3799"/>
      <c r="CV3799"/>
    </row>
    <row r="3800" spans="10:100" x14ac:dyDescent="0.25">
      <c r="J3800"/>
      <c r="K3800"/>
      <c r="L3800"/>
      <c r="M3800"/>
      <c r="N3800"/>
      <c r="O3800"/>
      <c r="P3800"/>
      <c r="Q3800"/>
      <c r="R3800"/>
      <c r="S3800"/>
      <c r="T3800"/>
      <c r="U3800"/>
      <c r="V3800"/>
      <c r="W3800"/>
      <c r="X3800"/>
      <c r="Y3800"/>
      <c r="Z3800"/>
      <c r="AA3800"/>
      <c r="AB3800"/>
      <c r="AC3800"/>
      <c r="AD3800"/>
      <c r="AE3800"/>
      <c r="AF3800"/>
      <c r="AG3800"/>
      <c r="AH3800"/>
      <c r="AI3800"/>
      <c r="AJ3800"/>
      <c r="AK3800"/>
      <c r="AL3800"/>
      <c r="AM3800"/>
      <c r="AN3800"/>
      <c r="AO3800"/>
      <c r="AP3800"/>
      <c r="AQ3800"/>
      <c r="AR3800"/>
      <c r="AS3800"/>
      <c r="AT3800"/>
      <c r="AU3800"/>
      <c r="AV3800"/>
      <c r="AW3800"/>
      <c r="AX3800"/>
      <c r="AY3800"/>
      <c r="AZ3800"/>
      <c r="BA3800"/>
      <c r="BB3800"/>
      <c r="BC3800"/>
      <c r="BD3800"/>
      <c r="BE3800"/>
      <c r="BF3800"/>
      <c r="BG3800"/>
      <c r="BH3800"/>
      <c r="BI3800"/>
      <c r="BJ3800"/>
      <c r="BK3800"/>
      <c r="BL3800"/>
      <c r="BM3800"/>
      <c r="BN3800"/>
      <c r="BO3800"/>
      <c r="BP3800"/>
      <c r="BQ3800"/>
      <c r="BR3800"/>
      <c r="BS3800"/>
      <c r="BT3800"/>
      <c r="BU3800"/>
      <c r="BV3800"/>
      <c r="BW3800"/>
      <c r="BX3800"/>
      <c r="BY3800"/>
      <c r="BZ3800"/>
      <c r="CA3800"/>
      <c r="CB3800"/>
      <c r="CC3800"/>
      <c r="CD3800"/>
      <c r="CE3800"/>
      <c r="CF3800"/>
      <c r="CG3800"/>
      <c r="CH3800"/>
      <c r="CI3800"/>
      <c r="CJ3800"/>
      <c r="CK3800"/>
      <c r="CL3800"/>
      <c r="CM3800"/>
      <c r="CN3800"/>
      <c r="CO3800"/>
      <c r="CP3800"/>
      <c r="CQ3800"/>
      <c r="CR3800"/>
      <c r="CS3800"/>
      <c r="CT3800"/>
      <c r="CU3800"/>
      <c r="CV3800"/>
    </row>
    <row r="3801" spans="10:100" x14ac:dyDescent="0.25">
      <c r="J3801"/>
      <c r="K3801"/>
      <c r="L3801"/>
      <c r="M3801"/>
      <c r="N3801"/>
      <c r="O3801"/>
      <c r="P3801"/>
      <c r="Q3801"/>
      <c r="R3801"/>
      <c r="S3801"/>
      <c r="T3801"/>
      <c r="U3801"/>
      <c r="V3801"/>
      <c r="W3801"/>
      <c r="X3801"/>
      <c r="Y3801"/>
      <c r="Z3801"/>
      <c r="AA3801"/>
      <c r="AB3801"/>
      <c r="AC3801"/>
      <c r="AD3801"/>
      <c r="AE3801"/>
      <c r="AF3801"/>
      <c r="AG3801"/>
      <c r="AH3801"/>
      <c r="AI3801"/>
      <c r="AJ3801"/>
      <c r="AK3801"/>
      <c r="AL3801"/>
      <c r="AM3801"/>
      <c r="AN3801"/>
      <c r="AO3801"/>
      <c r="AP3801"/>
      <c r="AQ3801"/>
      <c r="AR3801"/>
      <c r="AS3801"/>
      <c r="AT3801"/>
      <c r="AU3801"/>
      <c r="AV3801"/>
      <c r="AW3801"/>
      <c r="AX3801"/>
      <c r="AY3801"/>
      <c r="AZ3801"/>
      <c r="BA3801"/>
      <c r="BB3801"/>
      <c r="BC3801"/>
      <c r="BD3801"/>
      <c r="BE3801"/>
      <c r="BF3801"/>
      <c r="BG3801"/>
      <c r="BH3801"/>
      <c r="BI3801"/>
      <c r="BJ3801"/>
      <c r="BK3801"/>
      <c r="BL3801"/>
      <c r="BM3801"/>
      <c r="BN3801"/>
      <c r="BO3801"/>
      <c r="BP3801"/>
      <c r="BQ3801"/>
      <c r="BR3801"/>
      <c r="BS3801"/>
      <c r="BT3801"/>
      <c r="BU3801"/>
      <c r="BV3801"/>
      <c r="BW3801"/>
      <c r="BX3801"/>
      <c r="BY3801"/>
      <c r="BZ3801"/>
      <c r="CA3801"/>
      <c r="CB3801"/>
      <c r="CC3801"/>
      <c r="CD3801"/>
      <c r="CE3801"/>
      <c r="CF3801"/>
      <c r="CG3801"/>
      <c r="CH3801"/>
      <c r="CI3801"/>
      <c r="CJ3801"/>
      <c r="CK3801"/>
      <c r="CL3801"/>
      <c r="CM3801"/>
      <c r="CN3801"/>
      <c r="CO3801"/>
      <c r="CP3801"/>
      <c r="CQ3801"/>
      <c r="CR3801"/>
      <c r="CS3801"/>
      <c r="CT3801"/>
      <c r="CU3801"/>
      <c r="CV3801"/>
    </row>
    <row r="3802" spans="10:100" x14ac:dyDescent="0.25">
      <c r="J3802"/>
      <c r="K3802"/>
      <c r="L3802"/>
      <c r="M3802"/>
      <c r="N3802"/>
      <c r="O3802"/>
      <c r="P3802"/>
      <c r="Q3802"/>
      <c r="R3802"/>
      <c r="S3802"/>
      <c r="T3802"/>
      <c r="U3802"/>
      <c r="V3802"/>
      <c r="W3802"/>
      <c r="X3802"/>
      <c r="Y3802"/>
      <c r="Z3802"/>
      <c r="AA3802"/>
      <c r="AB3802"/>
      <c r="AC3802"/>
      <c r="AD3802"/>
      <c r="AE3802"/>
      <c r="AF3802"/>
      <c r="AG3802"/>
      <c r="AH3802"/>
      <c r="AI3802"/>
      <c r="AJ3802"/>
      <c r="AK3802"/>
      <c r="AL3802"/>
      <c r="AM3802"/>
      <c r="AN3802"/>
      <c r="AO3802"/>
      <c r="AP3802"/>
      <c r="AQ3802"/>
      <c r="AR3802"/>
      <c r="AS3802"/>
      <c r="AT3802"/>
      <c r="AU3802"/>
      <c r="AV3802"/>
      <c r="AW3802"/>
      <c r="AX3802"/>
      <c r="AY3802"/>
      <c r="AZ3802"/>
      <c r="BA3802"/>
      <c r="BB3802"/>
      <c r="BC3802"/>
      <c r="BD3802"/>
      <c r="BE3802"/>
      <c r="BF3802"/>
      <c r="BG3802"/>
      <c r="BH3802"/>
      <c r="BI3802"/>
      <c r="BJ3802"/>
      <c r="BK3802"/>
      <c r="BL3802"/>
      <c r="BM3802"/>
      <c r="BN3802"/>
      <c r="BO3802"/>
      <c r="BP3802"/>
      <c r="BQ3802"/>
      <c r="BR3802"/>
      <c r="BS3802"/>
      <c r="BT3802"/>
      <c r="BU3802"/>
      <c r="BV3802"/>
      <c r="BW3802"/>
      <c r="BX3802"/>
      <c r="BY3802"/>
      <c r="BZ3802"/>
      <c r="CA3802"/>
      <c r="CB3802"/>
      <c r="CC3802"/>
      <c r="CD3802"/>
      <c r="CE3802"/>
      <c r="CF3802"/>
      <c r="CG3802"/>
      <c r="CH3802"/>
      <c r="CI3802"/>
      <c r="CJ3802"/>
      <c r="CK3802"/>
      <c r="CL3802"/>
      <c r="CM3802"/>
      <c r="CN3802"/>
      <c r="CO3802"/>
      <c r="CP3802"/>
      <c r="CQ3802"/>
      <c r="CR3802"/>
      <c r="CS3802"/>
      <c r="CT3802"/>
      <c r="CU3802"/>
      <c r="CV3802"/>
    </row>
    <row r="3803" spans="10:100" x14ac:dyDescent="0.25">
      <c r="J3803"/>
      <c r="K3803"/>
      <c r="L3803"/>
      <c r="M3803"/>
      <c r="N3803"/>
      <c r="O3803"/>
      <c r="P3803"/>
      <c r="Q3803"/>
      <c r="R3803"/>
      <c r="S3803"/>
      <c r="T3803"/>
      <c r="U3803"/>
      <c r="V3803"/>
      <c r="W3803"/>
      <c r="X3803"/>
      <c r="Y3803"/>
      <c r="Z3803"/>
      <c r="AA3803"/>
      <c r="AB3803"/>
      <c r="AC3803"/>
      <c r="AD3803"/>
      <c r="AE3803"/>
      <c r="AF3803"/>
      <c r="AG3803"/>
      <c r="AH3803"/>
      <c r="AI3803"/>
      <c r="AJ3803"/>
      <c r="AK3803"/>
      <c r="AL3803"/>
      <c r="AM3803"/>
      <c r="AN3803"/>
      <c r="AO3803"/>
      <c r="AP3803"/>
      <c r="AQ3803"/>
      <c r="AR3803"/>
      <c r="AS3803"/>
      <c r="AT3803"/>
      <c r="AU3803"/>
      <c r="AV3803"/>
      <c r="AW3803"/>
      <c r="AX3803"/>
      <c r="AY3803"/>
      <c r="AZ3803"/>
      <c r="BA3803"/>
      <c r="BB3803"/>
      <c r="BC3803"/>
      <c r="BD3803"/>
      <c r="BE3803"/>
      <c r="BF3803"/>
      <c r="BG3803"/>
      <c r="BH3803"/>
      <c r="BI3803"/>
      <c r="BJ3803"/>
      <c r="BK3803"/>
      <c r="BL3803"/>
      <c r="BM3803"/>
      <c r="BN3803"/>
      <c r="BO3803"/>
      <c r="BP3803"/>
      <c r="BQ3803"/>
      <c r="BR3803"/>
      <c r="BS3803"/>
      <c r="BT3803"/>
      <c r="BU3803"/>
      <c r="BV3803"/>
      <c r="BW3803"/>
      <c r="BX3803"/>
      <c r="BY3803"/>
      <c r="BZ3803"/>
      <c r="CA3803"/>
      <c r="CB3803"/>
      <c r="CC3803"/>
      <c r="CD3803"/>
      <c r="CE3803"/>
      <c r="CF3803"/>
      <c r="CG3803"/>
      <c r="CH3803"/>
      <c r="CI3803"/>
      <c r="CJ3803"/>
      <c r="CK3803"/>
      <c r="CL3803"/>
      <c r="CM3803"/>
      <c r="CN3803"/>
      <c r="CO3803"/>
      <c r="CP3803"/>
      <c r="CQ3803"/>
      <c r="CR3803"/>
      <c r="CS3803"/>
      <c r="CT3803"/>
      <c r="CU3803"/>
      <c r="CV3803"/>
    </row>
    <row r="3804" spans="10:100" x14ac:dyDescent="0.25">
      <c r="J3804"/>
      <c r="K3804"/>
      <c r="L3804"/>
      <c r="M3804"/>
      <c r="N3804"/>
      <c r="O3804"/>
      <c r="P3804"/>
      <c r="Q3804"/>
      <c r="R3804"/>
      <c r="S3804"/>
      <c r="T3804"/>
      <c r="U3804"/>
      <c r="V3804"/>
      <c r="W3804"/>
      <c r="X3804"/>
      <c r="Y3804"/>
      <c r="Z3804"/>
      <c r="AA3804"/>
      <c r="AB3804"/>
      <c r="AC3804"/>
      <c r="AD3804"/>
      <c r="AE3804"/>
      <c r="AF3804"/>
      <c r="AG3804"/>
      <c r="AH3804"/>
      <c r="AI3804"/>
      <c r="AJ3804"/>
      <c r="AK3804"/>
      <c r="AL3804"/>
      <c r="AM3804"/>
      <c r="AN3804"/>
      <c r="AO3804"/>
      <c r="AP3804"/>
      <c r="AQ3804"/>
      <c r="AR3804"/>
      <c r="AS3804"/>
      <c r="AT3804"/>
      <c r="AU3804"/>
      <c r="AV3804"/>
      <c r="AW3804"/>
      <c r="AX3804"/>
      <c r="AY3804"/>
      <c r="AZ3804"/>
      <c r="BA3804"/>
      <c r="BB3804"/>
      <c r="BC3804"/>
      <c r="BD3804"/>
      <c r="BE3804"/>
      <c r="BF3804"/>
      <c r="BG3804"/>
      <c r="BH3804"/>
      <c r="BI3804"/>
      <c r="BJ3804"/>
      <c r="BK3804"/>
      <c r="BL3804"/>
      <c r="BM3804"/>
      <c r="BN3804"/>
      <c r="BO3804"/>
      <c r="BP3804"/>
      <c r="BQ3804"/>
      <c r="BR3804"/>
      <c r="BS3804"/>
      <c r="BT3804"/>
      <c r="BU3804"/>
      <c r="BV3804"/>
      <c r="BW3804"/>
      <c r="BX3804"/>
      <c r="BY3804"/>
      <c r="BZ3804"/>
      <c r="CA3804"/>
      <c r="CB3804"/>
      <c r="CC3804"/>
      <c r="CD3804"/>
      <c r="CE3804"/>
      <c r="CF3804"/>
      <c r="CG3804"/>
      <c r="CH3804"/>
      <c r="CI3804"/>
      <c r="CJ3804"/>
      <c r="CK3804"/>
      <c r="CL3804"/>
      <c r="CM3804"/>
      <c r="CN3804"/>
      <c r="CO3804"/>
      <c r="CP3804"/>
      <c r="CQ3804"/>
      <c r="CR3804"/>
      <c r="CS3804"/>
      <c r="CT3804"/>
      <c r="CU3804"/>
      <c r="CV3804"/>
    </row>
    <row r="3805" spans="10:100" x14ac:dyDescent="0.25">
      <c r="J3805"/>
      <c r="K3805"/>
      <c r="L3805"/>
      <c r="M3805"/>
      <c r="N3805"/>
      <c r="O3805"/>
      <c r="P3805"/>
      <c r="Q3805"/>
      <c r="R3805"/>
      <c r="S3805"/>
      <c r="T3805"/>
      <c r="U3805"/>
      <c r="V3805"/>
      <c r="W3805"/>
      <c r="X3805"/>
      <c r="Y3805"/>
      <c r="Z3805"/>
      <c r="AA3805"/>
      <c r="AB3805"/>
      <c r="AC3805"/>
      <c r="AD3805"/>
      <c r="AE3805"/>
      <c r="AF3805"/>
      <c r="AG3805"/>
      <c r="AH3805"/>
      <c r="AI3805"/>
      <c r="AJ3805"/>
      <c r="AK3805"/>
      <c r="AL3805"/>
      <c r="AM3805"/>
      <c r="AN3805"/>
      <c r="AO3805"/>
      <c r="AP3805"/>
      <c r="AQ3805"/>
      <c r="AR3805"/>
      <c r="AS3805"/>
      <c r="AT3805"/>
      <c r="AU3805"/>
      <c r="AV3805"/>
      <c r="AW3805"/>
      <c r="AX3805"/>
      <c r="AY3805"/>
      <c r="AZ3805"/>
      <c r="BA3805"/>
      <c r="BB3805"/>
      <c r="BC3805"/>
      <c r="BD3805"/>
      <c r="BE3805"/>
      <c r="BF3805"/>
      <c r="BG3805"/>
      <c r="BH3805"/>
      <c r="BI3805"/>
      <c r="BJ3805"/>
      <c r="BK3805"/>
      <c r="BL3805"/>
      <c r="BM3805"/>
      <c r="BN3805"/>
      <c r="BO3805"/>
      <c r="BP3805"/>
      <c r="BQ3805"/>
      <c r="BR3805"/>
      <c r="BS3805"/>
      <c r="BT3805"/>
      <c r="BU3805"/>
      <c r="BV3805"/>
      <c r="BW3805"/>
      <c r="BX3805"/>
      <c r="BY3805"/>
      <c r="BZ3805"/>
      <c r="CA3805"/>
      <c r="CB3805"/>
      <c r="CC3805"/>
      <c r="CD3805"/>
      <c r="CE3805"/>
      <c r="CF3805"/>
      <c r="CG3805"/>
      <c r="CH3805"/>
      <c r="CI3805"/>
      <c r="CJ3805"/>
      <c r="CK3805"/>
      <c r="CL3805"/>
      <c r="CM3805"/>
      <c r="CN3805"/>
      <c r="CO3805"/>
      <c r="CP3805"/>
      <c r="CQ3805"/>
      <c r="CR3805"/>
      <c r="CS3805"/>
      <c r="CT3805"/>
      <c r="CU3805"/>
      <c r="CV3805"/>
    </row>
    <row r="3806" spans="10:100" x14ac:dyDescent="0.25">
      <c r="J3806"/>
      <c r="K3806"/>
      <c r="L3806"/>
      <c r="M3806"/>
      <c r="N3806"/>
      <c r="O3806"/>
      <c r="P3806"/>
      <c r="Q3806"/>
      <c r="R3806"/>
      <c r="S3806"/>
      <c r="T3806"/>
      <c r="U3806"/>
      <c r="V3806"/>
      <c r="W3806"/>
      <c r="X3806"/>
      <c r="Y3806"/>
      <c r="Z3806"/>
      <c r="AA3806"/>
      <c r="AB3806"/>
      <c r="AC3806"/>
      <c r="AD3806"/>
      <c r="AE3806"/>
      <c r="AF3806"/>
      <c r="AG3806"/>
      <c r="AH3806"/>
      <c r="AI3806"/>
      <c r="AJ3806"/>
      <c r="AK3806"/>
      <c r="AL3806"/>
      <c r="AM3806"/>
      <c r="AN3806"/>
      <c r="AO3806"/>
      <c r="AP3806"/>
      <c r="AQ3806"/>
      <c r="AR3806"/>
      <c r="AS3806"/>
      <c r="AT3806"/>
      <c r="AU3806"/>
      <c r="AV3806"/>
      <c r="AW3806"/>
      <c r="AX3806"/>
      <c r="AY3806"/>
      <c r="AZ3806"/>
      <c r="BA3806"/>
      <c r="BB3806"/>
      <c r="BC3806"/>
      <c r="BD3806"/>
      <c r="BE3806"/>
      <c r="BF3806"/>
      <c r="BG3806"/>
      <c r="BH3806"/>
      <c r="BI3806"/>
      <c r="BJ3806"/>
      <c r="BK3806"/>
      <c r="BL3806"/>
      <c r="BM3806"/>
      <c r="BN3806"/>
      <c r="BO3806"/>
      <c r="BP3806"/>
      <c r="BQ3806"/>
      <c r="BR3806"/>
      <c r="BS3806"/>
      <c r="BT3806"/>
      <c r="BU3806"/>
      <c r="BV3806"/>
      <c r="BW3806"/>
      <c r="BX3806"/>
      <c r="BY3806"/>
      <c r="BZ3806"/>
      <c r="CA3806"/>
      <c r="CB3806"/>
      <c r="CC3806"/>
      <c r="CD3806"/>
      <c r="CE3806"/>
      <c r="CF3806"/>
      <c r="CG3806"/>
      <c r="CH3806"/>
      <c r="CI3806"/>
      <c r="CJ3806"/>
      <c r="CK3806"/>
      <c r="CL3806"/>
      <c r="CM3806"/>
      <c r="CN3806"/>
      <c r="CO3806"/>
      <c r="CP3806"/>
      <c r="CQ3806"/>
      <c r="CR3806"/>
      <c r="CS3806"/>
      <c r="CT3806"/>
      <c r="CU3806"/>
      <c r="CV3806"/>
    </row>
    <row r="3807" spans="10:100" x14ac:dyDescent="0.25">
      <c r="J3807"/>
      <c r="K3807"/>
      <c r="L3807"/>
      <c r="M3807"/>
      <c r="N3807"/>
      <c r="O3807"/>
      <c r="P3807"/>
      <c r="Q3807"/>
      <c r="R3807"/>
      <c r="S3807"/>
      <c r="T3807"/>
      <c r="U3807"/>
      <c r="V3807"/>
      <c r="W3807"/>
      <c r="X3807"/>
      <c r="Y3807"/>
      <c r="Z3807"/>
      <c r="AA3807"/>
      <c r="AB3807"/>
      <c r="AC3807"/>
      <c r="AD3807"/>
      <c r="AE3807"/>
      <c r="AF3807"/>
      <c r="AG3807"/>
      <c r="AH3807"/>
      <c r="AI3807"/>
      <c r="AJ3807"/>
      <c r="AK3807"/>
      <c r="AL3807"/>
      <c r="AM3807"/>
      <c r="AN3807"/>
      <c r="AO3807"/>
      <c r="AP3807"/>
      <c r="AQ3807"/>
      <c r="AR3807"/>
      <c r="AS3807"/>
      <c r="AT3807"/>
      <c r="AU3807"/>
      <c r="AV3807"/>
      <c r="AW3807"/>
      <c r="AX3807"/>
      <c r="AY3807"/>
      <c r="AZ3807"/>
      <c r="BA3807"/>
      <c r="BB3807"/>
      <c r="BC3807"/>
      <c r="BD3807"/>
      <c r="BE3807"/>
      <c r="BF3807"/>
      <c r="BG3807"/>
      <c r="BH3807"/>
      <c r="BI3807"/>
      <c r="BJ3807"/>
      <c r="BK3807"/>
      <c r="BL3807"/>
      <c r="BM3807"/>
      <c r="BN3807"/>
      <c r="BO3807"/>
      <c r="BP3807"/>
      <c r="BQ3807"/>
      <c r="BR3807"/>
      <c r="BS3807"/>
      <c r="BT3807"/>
      <c r="BU3807"/>
      <c r="BV3807"/>
      <c r="BW3807"/>
      <c r="BX3807"/>
      <c r="BY3807"/>
      <c r="BZ3807"/>
      <c r="CA3807"/>
      <c r="CB3807"/>
      <c r="CC3807"/>
      <c r="CD3807"/>
      <c r="CE3807"/>
      <c r="CF3807"/>
      <c r="CG3807"/>
      <c r="CH3807"/>
      <c r="CI3807"/>
      <c r="CJ3807"/>
      <c r="CK3807"/>
      <c r="CL3807"/>
      <c r="CM3807"/>
      <c r="CN3807"/>
      <c r="CO3807"/>
      <c r="CP3807"/>
      <c r="CQ3807"/>
      <c r="CR3807"/>
      <c r="CS3807"/>
      <c r="CT3807"/>
      <c r="CU3807"/>
      <c r="CV3807"/>
    </row>
    <row r="3808" spans="10:100" x14ac:dyDescent="0.25">
      <c r="J3808"/>
      <c r="K3808"/>
      <c r="L3808"/>
      <c r="M3808"/>
      <c r="N3808"/>
      <c r="O3808"/>
      <c r="P3808"/>
      <c r="Q3808"/>
      <c r="R3808"/>
      <c r="S3808"/>
      <c r="T3808"/>
      <c r="U3808"/>
      <c r="V3808"/>
      <c r="W3808"/>
      <c r="X3808"/>
      <c r="Y3808"/>
      <c r="Z3808"/>
      <c r="AA3808"/>
      <c r="AB3808"/>
      <c r="AC3808"/>
      <c r="AD3808"/>
      <c r="AE3808"/>
      <c r="AF3808"/>
      <c r="AG3808"/>
      <c r="AH3808"/>
      <c r="AI3808"/>
      <c r="AJ3808"/>
      <c r="AK3808"/>
      <c r="AL3808"/>
      <c r="AM3808"/>
      <c r="AN3808"/>
      <c r="AO3808"/>
      <c r="AP3808"/>
      <c r="AQ3808"/>
      <c r="AR3808"/>
      <c r="AS3808"/>
      <c r="AT3808"/>
      <c r="AU3808"/>
      <c r="AV3808"/>
      <c r="AW3808"/>
      <c r="AX3808"/>
      <c r="AY3808"/>
      <c r="AZ3808"/>
      <c r="BA3808"/>
      <c r="BB3808"/>
      <c r="BC3808"/>
      <c r="BD3808"/>
      <c r="BE3808"/>
      <c r="BF3808"/>
      <c r="BG3808"/>
      <c r="BH3808"/>
      <c r="BI3808"/>
      <c r="BJ3808"/>
      <c r="BK3808"/>
      <c r="BL3808"/>
      <c r="BM3808"/>
      <c r="BN3808"/>
      <c r="BO3808"/>
      <c r="BP3808"/>
      <c r="BQ3808"/>
      <c r="BR3808"/>
      <c r="BS3808"/>
      <c r="BT3808"/>
      <c r="BU3808"/>
      <c r="BV3808"/>
      <c r="BW3808"/>
      <c r="BX3808"/>
      <c r="BY3808"/>
      <c r="BZ3808"/>
      <c r="CA3808"/>
      <c r="CB3808"/>
      <c r="CC3808"/>
      <c r="CD3808"/>
      <c r="CE3808"/>
      <c r="CF3808"/>
      <c r="CG3808"/>
      <c r="CH3808"/>
      <c r="CI3808"/>
      <c r="CJ3808"/>
      <c r="CK3808"/>
      <c r="CL3808"/>
      <c r="CM3808"/>
      <c r="CN3808"/>
      <c r="CO3808"/>
      <c r="CP3808"/>
      <c r="CQ3808"/>
      <c r="CR3808"/>
      <c r="CS3808"/>
      <c r="CT3808"/>
      <c r="CU3808"/>
      <c r="CV3808"/>
    </row>
    <row r="3809" spans="10:100" x14ac:dyDescent="0.25">
      <c r="J3809"/>
      <c r="K3809"/>
      <c r="L3809"/>
      <c r="M3809"/>
      <c r="N3809"/>
      <c r="O3809"/>
      <c r="P3809"/>
      <c r="Q3809"/>
      <c r="R3809"/>
      <c r="S3809"/>
      <c r="T3809"/>
      <c r="U3809"/>
      <c r="V3809"/>
      <c r="W3809"/>
      <c r="X3809"/>
      <c r="Y3809"/>
      <c r="Z3809"/>
      <c r="AA3809"/>
      <c r="AB3809"/>
      <c r="AC3809"/>
      <c r="AD3809"/>
      <c r="AE3809"/>
      <c r="AF3809"/>
      <c r="AG3809"/>
      <c r="AH3809"/>
      <c r="AI3809"/>
      <c r="AJ3809"/>
      <c r="AK3809"/>
      <c r="AL3809"/>
      <c r="AM3809"/>
      <c r="AN3809"/>
      <c r="AO3809"/>
      <c r="AP3809"/>
      <c r="AQ3809"/>
      <c r="AR3809"/>
      <c r="AS3809"/>
      <c r="AT3809"/>
      <c r="AU3809"/>
      <c r="AV3809"/>
      <c r="AW3809"/>
      <c r="AX3809"/>
      <c r="AY3809"/>
      <c r="AZ3809"/>
      <c r="BA3809"/>
      <c r="BB3809"/>
      <c r="BC3809"/>
      <c r="BD3809"/>
      <c r="BE3809"/>
      <c r="BF3809"/>
      <c r="BG3809"/>
      <c r="BH3809"/>
      <c r="BI3809"/>
      <c r="BJ3809"/>
      <c r="BK3809"/>
      <c r="BL3809"/>
      <c r="BM3809"/>
      <c r="BN3809"/>
      <c r="BO3809"/>
      <c r="BP3809"/>
      <c r="BQ3809"/>
      <c r="BR3809"/>
      <c r="BS3809"/>
      <c r="BT3809"/>
      <c r="BU3809"/>
      <c r="BV3809"/>
      <c r="BW3809"/>
      <c r="BX3809"/>
      <c r="BY3809"/>
      <c r="BZ3809"/>
      <c r="CA3809"/>
      <c r="CB3809"/>
      <c r="CC3809"/>
      <c r="CD3809"/>
      <c r="CE3809"/>
      <c r="CF3809"/>
      <c r="CG3809"/>
      <c r="CH3809"/>
      <c r="CI3809"/>
      <c r="CJ3809"/>
      <c r="CK3809"/>
      <c r="CL3809"/>
      <c r="CM3809"/>
      <c r="CN3809"/>
      <c r="CO3809"/>
      <c r="CP3809"/>
      <c r="CQ3809"/>
      <c r="CR3809"/>
      <c r="CS3809"/>
      <c r="CT3809"/>
      <c r="CU3809"/>
      <c r="CV3809"/>
    </row>
    <row r="3810" spans="10:100" x14ac:dyDescent="0.25">
      <c r="J3810"/>
      <c r="K3810"/>
      <c r="L3810"/>
      <c r="M3810"/>
      <c r="N3810"/>
      <c r="O3810"/>
      <c r="P3810"/>
      <c r="Q3810"/>
      <c r="R3810"/>
      <c r="S3810"/>
      <c r="T3810"/>
      <c r="U3810"/>
      <c r="V3810"/>
      <c r="W3810"/>
      <c r="X3810"/>
      <c r="Y3810"/>
      <c r="Z3810"/>
      <c r="AA3810"/>
      <c r="AB3810"/>
      <c r="AC3810"/>
      <c r="AD3810"/>
      <c r="AE3810"/>
      <c r="AF3810"/>
      <c r="AG3810"/>
      <c r="AH3810"/>
      <c r="AI3810"/>
      <c r="AJ3810"/>
      <c r="AK3810"/>
      <c r="AL3810"/>
      <c r="AM3810"/>
      <c r="AN3810"/>
      <c r="AO3810"/>
      <c r="AP3810"/>
      <c r="AQ3810"/>
      <c r="AR3810"/>
      <c r="AS3810"/>
      <c r="AT3810"/>
      <c r="AU3810"/>
      <c r="AV3810"/>
      <c r="AW3810"/>
      <c r="AX3810"/>
      <c r="AY3810"/>
      <c r="AZ3810"/>
      <c r="BA3810"/>
      <c r="BB3810"/>
      <c r="BC3810"/>
      <c r="BD3810"/>
      <c r="BE3810"/>
      <c r="BF3810"/>
      <c r="BG3810"/>
      <c r="BH3810"/>
      <c r="BI3810"/>
      <c r="BJ3810"/>
      <c r="BK3810"/>
      <c r="BL3810"/>
      <c r="BM3810"/>
      <c r="BN3810"/>
      <c r="BO3810"/>
      <c r="BP3810"/>
      <c r="BQ3810"/>
      <c r="BR3810"/>
      <c r="BS3810"/>
      <c r="BT3810"/>
      <c r="BU3810"/>
      <c r="BV3810"/>
      <c r="BW3810"/>
      <c r="BX3810"/>
      <c r="BY3810"/>
      <c r="BZ3810"/>
      <c r="CA3810"/>
      <c r="CB3810"/>
      <c r="CC3810"/>
      <c r="CD3810"/>
      <c r="CE3810"/>
      <c r="CF3810"/>
      <c r="CG3810"/>
      <c r="CH3810"/>
      <c r="CI3810"/>
      <c r="CJ3810"/>
      <c r="CK3810"/>
      <c r="CL3810"/>
      <c r="CM3810"/>
      <c r="CN3810"/>
      <c r="CO3810"/>
      <c r="CP3810"/>
      <c r="CQ3810"/>
      <c r="CR3810"/>
      <c r="CS3810"/>
      <c r="CT3810"/>
      <c r="CU3810"/>
      <c r="CV3810"/>
    </row>
    <row r="3811" spans="10:100" x14ac:dyDescent="0.25">
      <c r="J3811"/>
      <c r="K3811"/>
      <c r="L3811"/>
      <c r="M3811"/>
      <c r="N3811"/>
      <c r="O3811"/>
      <c r="P3811"/>
      <c r="Q3811"/>
      <c r="R3811"/>
      <c r="S3811"/>
      <c r="T3811"/>
      <c r="U3811"/>
      <c r="V3811"/>
      <c r="W3811"/>
      <c r="X3811"/>
      <c r="Y3811"/>
      <c r="Z3811"/>
      <c r="AA3811"/>
      <c r="AB3811"/>
      <c r="AC3811"/>
      <c r="AD3811"/>
      <c r="AE3811"/>
      <c r="AF3811"/>
      <c r="AG3811"/>
      <c r="AH3811"/>
      <c r="AI3811"/>
      <c r="AJ3811"/>
      <c r="AK3811"/>
      <c r="AL3811"/>
      <c r="AM3811"/>
      <c r="AN3811"/>
      <c r="AO3811"/>
      <c r="AP3811"/>
      <c r="AQ3811"/>
      <c r="AR3811"/>
      <c r="AS3811"/>
      <c r="AT3811"/>
      <c r="AU3811"/>
      <c r="AV3811"/>
      <c r="AW3811"/>
      <c r="AX3811"/>
      <c r="AY3811"/>
      <c r="AZ3811"/>
      <c r="BA3811"/>
      <c r="BB3811"/>
      <c r="BC3811"/>
      <c r="BD3811"/>
      <c r="BE3811"/>
      <c r="BF3811"/>
      <c r="BG3811"/>
      <c r="BH3811"/>
      <c r="BI3811"/>
      <c r="BJ3811"/>
      <c r="BK3811"/>
      <c r="BL3811"/>
      <c r="BM3811"/>
      <c r="BN3811"/>
      <c r="BO3811"/>
      <c r="BP3811"/>
      <c r="BQ3811"/>
      <c r="BR3811"/>
      <c r="BS3811"/>
      <c r="BT3811"/>
      <c r="BU3811"/>
      <c r="BV3811"/>
      <c r="BW3811"/>
      <c r="BX3811"/>
      <c r="BY3811"/>
      <c r="BZ3811"/>
      <c r="CA3811"/>
      <c r="CB3811"/>
      <c r="CC3811"/>
      <c r="CD3811"/>
      <c r="CE3811"/>
      <c r="CF3811"/>
      <c r="CG3811"/>
      <c r="CH3811"/>
      <c r="CI3811"/>
      <c r="CJ3811"/>
      <c r="CK3811"/>
      <c r="CL3811"/>
      <c r="CM3811"/>
      <c r="CN3811"/>
      <c r="CO3811"/>
      <c r="CP3811"/>
      <c r="CQ3811"/>
      <c r="CR3811"/>
      <c r="CS3811"/>
      <c r="CT3811"/>
      <c r="CU3811"/>
      <c r="CV3811"/>
    </row>
    <row r="3812" spans="10:100" x14ac:dyDescent="0.25">
      <c r="J3812"/>
      <c r="K3812"/>
      <c r="L3812"/>
      <c r="M3812"/>
      <c r="N3812"/>
      <c r="O3812"/>
      <c r="P3812"/>
      <c r="Q3812"/>
      <c r="R3812"/>
      <c r="S3812"/>
      <c r="T3812"/>
      <c r="U3812"/>
      <c r="V3812"/>
      <c r="W3812"/>
      <c r="X3812"/>
      <c r="Y3812"/>
      <c r="Z3812"/>
      <c r="AA3812"/>
      <c r="AB3812"/>
      <c r="AC3812"/>
      <c r="AD3812"/>
      <c r="AE3812"/>
      <c r="AF3812"/>
      <c r="AG3812"/>
      <c r="AH3812"/>
      <c r="AI3812"/>
      <c r="AJ3812"/>
      <c r="AK3812"/>
      <c r="AL3812"/>
      <c r="AM3812"/>
      <c r="AN3812"/>
      <c r="AO3812"/>
      <c r="AP3812"/>
      <c r="AQ3812"/>
      <c r="AR3812"/>
      <c r="AS3812"/>
      <c r="AT3812"/>
      <c r="AU3812"/>
      <c r="AV3812"/>
      <c r="AW3812"/>
      <c r="AX3812"/>
      <c r="AY3812"/>
      <c r="AZ3812"/>
      <c r="BA3812"/>
      <c r="BB3812"/>
      <c r="BC3812"/>
      <c r="BD3812"/>
      <c r="BE3812"/>
      <c r="BF3812"/>
      <c r="BG3812"/>
      <c r="BH3812"/>
      <c r="BI3812"/>
      <c r="BJ3812"/>
      <c r="BK3812"/>
      <c r="BL3812"/>
      <c r="BM3812"/>
      <c r="BN3812"/>
      <c r="BO3812"/>
      <c r="BP3812"/>
      <c r="BQ3812"/>
      <c r="BR3812"/>
      <c r="BS3812"/>
      <c r="BT3812"/>
      <c r="BU3812"/>
      <c r="BV3812"/>
      <c r="BW3812"/>
      <c r="BX3812"/>
      <c r="BY3812"/>
      <c r="BZ3812"/>
      <c r="CA3812"/>
      <c r="CB3812"/>
      <c r="CC3812"/>
      <c r="CD3812"/>
      <c r="CE3812"/>
      <c r="CF3812"/>
      <c r="CG3812"/>
      <c r="CH3812"/>
      <c r="CI3812"/>
      <c r="CJ3812"/>
      <c r="CK3812"/>
      <c r="CL3812"/>
      <c r="CM3812"/>
      <c r="CN3812"/>
      <c r="CO3812"/>
      <c r="CP3812"/>
      <c r="CQ3812"/>
      <c r="CR3812"/>
      <c r="CS3812"/>
      <c r="CT3812"/>
      <c r="CU3812"/>
      <c r="CV3812"/>
    </row>
    <row r="3813" spans="10:100" x14ac:dyDescent="0.25">
      <c r="J3813"/>
      <c r="K3813"/>
      <c r="L3813"/>
      <c r="M3813"/>
      <c r="N3813"/>
      <c r="O3813"/>
      <c r="P3813"/>
      <c r="Q3813"/>
      <c r="R3813"/>
      <c r="S3813"/>
      <c r="T3813"/>
      <c r="U3813"/>
      <c r="V3813"/>
      <c r="W3813"/>
      <c r="X3813"/>
      <c r="Y3813"/>
      <c r="Z3813"/>
      <c r="AA3813"/>
      <c r="AB3813"/>
      <c r="AC3813"/>
      <c r="AD3813"/>
      <c r="AE3813"/>
      <c r="AF3813"/>
      <c r="AG3813"/>
      <c r="AH3813"/>
      <c r="AI3813"/>
      <c r="AJ3813"/>
      <c r="AK3813"/>
      <c r="AL3813"/>
      <c r="AM3813"/>
      <c r="AN3813"/>
      <c r="AO3813"/>
      <c r="AP3813"/>
      <c r="AQ3813"/>
      <c r="AR3813"/>
      <c r="AS3813"/>
      <c r="AT3813"/>
      <c r="AU3813"/>
      <c r="AV3813"/>
      <c r="AW3813"/>
      <c r="AX3813"/>
      <c r="AY3813"/>
      <c r="AZ3813"/>
      <c r="BA3813"/>
      <c r="BB3813"/>
      <c r="BC3813"/>
      <c r="BD3813"/>
      <c r="BE3813"/>
      <c r="BF3813"/>
      <c r="BG3813"/>
      <c r="BH3813"/>
      <c r="BI3813"/>
      <c r="BJ3813"/>
      <c r="BK3813"/>
      <c r="BL3813"/>
      <c r="BM3813"/>
      <c r="BN3813"/>
      <c r="BO3813"/>
      <c r="BP3813"/>
      <c r="BQ3813"/>
      <c r="BR3813"/>
      <c r="BS3813"/>
      <c r="BT3813"/>
      <c r="BU3813"/>
      <c r="BV3813"/>
      <c r="BW3813"/>
      <c r="BX3813"/>
      <c r="BY3813"/>
      <c r="BZ3813"/>
      <c r="CA3813"/>
      <c r="CB3813"/>
      <c r="CC3813"/>
      <c r="CD3813"/>
      <c r="CE3813"/>
      <c r="CF3813"/>
      <c r="CG3813"/>
      <c r="CH3813"/>
      <c r="CI3813"/>
      <c r="CJ3813"/>
      <c r="CK3813"/>
      <c r="CL3813"/>
      <c r="CM3813"/>
      <c r="CN3813"/>
      <c r="CO3813"/>
      <c r="CP3813"/>
      <c r="CQ3813"/>
      <c r="CR3813"/>
      <c r="CS3813"/>
      <c r="CT3813"/>
      <c r="CU3813"/>
      <c r="CV3813"/>
    </row>
    <row r="3814" spans="10:100" x14ac:dyDescent="0.25">
      <c r="J3814"/>
      <c r="K3814"/>
      <c r="L3814"/>
      <c r="M3814"/>
      <c r="N3814"/>
      <c r="O3814"/>
      <c r="P3814"/>
      <c r="Q3814"/>
      <c r="R3814"/>
      <c r="S3814"/>
      <c r="T3814"/>
      <c r="U3814"/>
      <c r="V3814"/>
      <c r="W3814"/>
      <c r="X3814"/>
      <c r="Y3814"/>
      <c r="Z3814"/>
      <c r="AA3814"/>
      <c r="AB3814"/>
      <c r="AC3814"/>
      <c r="AD3814"/>
      <c r="AE3814"/>
      <c r="AF3814"/>
      <c r="AG3814"/>
      <c r="AH3814"/>
      <c r="AI3814"/>
      <c r="AJ3814"/>
      <c r="AK3814"/>
      <c r="AL3814"/>
      <c r="AM3814"/>
      <c r="AN3814"/>
      <c r="AO3814"/>
      <c r="AP3814"/>
      <c r="AQ3814"/>
      <c r="AR3814"/>
      <c r="AS3814"/>
      <c r="AT3814"/>
      <c r="AU3814"/>
      <c r="AV3814"/>
      <c r="AW3814"/>
      <c r="AX3814"/>
      <c r="AY3814"/>
      <c r="AZ3814"/>
      <c r="BA3814"/>
      <c r="BB3814"/>
      <c r="BC3814"/>
      <c r="BD3814"/>
      <c r="BE3814"/>
      <c r="BF3814"/>
      <c r="BG3814"/>
      <c r="BH3814"/>
      <c r="BI3814"/>
      <c r="BJ3814"/>
      <c r="BK3814"/>
      <c r="BL3814"/>
      <c r="BM3814"/>
      <c r="BN3814"/>
      <c r="BO3814"/>
      <c r="BP3814"/>
      <c r="BQ3814"/>
      <c r="BR3814"/>
      <c r="BS3814"/>
      <c r="BT3814"/>
      <c r="BU3814"/>
      <c r="BV3814"/>
      <c r="BW3814"/>
      <c r="BX3814"/>
      <c r="BY3814"/>
      <c r="BZ3814"/>
      <c r="CA3814"/>
      <c r="CB3814"/>
      <c r="CC3814"/>
      <c r="CD3814"/>
      <c r="CE3814"/>
      <c r="CF3814"/>
      <c r="CG3814"/>
      <c r="CH3814"/>
      <c r="CI3814"/>
      <c r="CJ3814"/>
      <c r="CK3814"/>
      <c r="CL3814"/>
      <c r="CM3814"/>
      <c r="CN3814"/>
      <c r="CO3814"/>
      <c r="CP3814"/>
      <c r="CQ3814"/>
      <c r="CR3814"/>
      <c r="CS3814"/>
      <c r="CT3814"/>
      <c r="CU3814"/>
      <c r="CV3814"/>
    </row>
    <row r="3815" spans="10:100" x14ac:dyDescent="0.25">
      <c r="J3815"/>
      <c r="K3815"/>
      <c r="L3815"/>
      <c r="M3815"/>
      <c r="N3815"/>
      <c r="O3815"/>
      <c r="P3815"/>
      <c r="Q3815"/>
      <c r="R3815"/>
      <c r="S3815"/>
      <c r="T3815"/>
      <c r="U3815"/>
      <c r="V3815"/>
      <c r="W3815"/>
      <c r="X3815"/>
      <c r="Y3815"/>
      <c r="Z3815"/>
      <c r="AA3815"/>
      <c r="AB3815"/>
      <c r="AC3815"/>
      <c r="AD3815"/>
      <c r="AE3815"/>
      <c r="AF3815"/>
      <c r="AG3815"/>
      <c r="AH3815"/>
      <c r="AI3815"/>
      <c r="AJ3815"/>
      <c r="AK3815"/>
      <c r="AL3815"/>
      <c r="AM3815"/>
      <c r="AN3815"/>
      <c r="AO3815"/>
      <c r="AP3815"/>
      <c r="AQ3815"/>
      <c r="AR3815"/>
      <c r="AS3815"/>
      <c r="AT3815"/>
      <c r="AU3815"/>
      <c r="AV3815"/>
      <c r="AW3815"/>
      <c r="AX3815"/>
      <c r="AY3815"/>
      <c r="AZ3815"/>
      <c r="BA3815"/>
      <c r="BB3815"/>
      <c r="BC3815"/>
      <c r="BD3815"/>
      <c r="BE3815"/>
      <c r="BF3815"/>
      <c r="BG3815"/>
      <c r="BH3815"/>
      <c r="BI3815"/>
      <c r="BJ3815"/>
      <c r="BK3815"/>
      <c r="BL3815"/>
      <c r="BM3815"/>
      <c r="BN3815"/>
      <c r="BO3815"/>
      <c r="BP3815"/>
      <c r="BQ3815"/>
      <c r="BR3815"/>
      <c r="BS3815"/>
      <c r="BT3815"/>
      <c r="BU3815"/>
      <c r="BV3815"/>
      <c r="BW3815"/>
      <c r="BX3815"/>
      <c r="BY3815"/>
      <c r="BZ3815"/>
      <c r="CA3815"/>
      <c r="CB3815"/>
      <c r="CC3815"/>
      <c r="CD3815"/>
      <c r="CE3815"/>
      <c r="CF3815"/>
      <c r="CG3815"/>
      <c r="CH3815"/>
      <c r="CI3815"/>
      <c r="CJ3815"/>
      <c r="CK3815"/>
      <c r="CL3815"/>
      <c r="CM3815"/>
      <c r="CN3815"/>
      <c r="CO3815"/>
      <c r="CP3815"/>
      <c r="CQ3815"/>
      <c r="CR3815"/>
      <c r="CS3815"/>
      <c r="CT3815"/>
      <c r="CU3815"/>
      <c r="CV3815"/>
    </row>
    <row r="3816" spans="10:100" x14ac:dyDescent="0.25">
      <c r="J3816"/>
      <c r="K3816"/>
      <c r="L3816"/>
      <c r="M3816"/>
      <c r="N3816"/>
      <c r="O3816"/>
      <c r="P3816"/>
      <c r="Q3816"/>
      <c r="R3816"/>
      <c r="S3816"/>
      <c r="T3816"/>
      <c r="U3816"/>
      <c r="V3816"/>
      <c r="W3816"/>
      <c r="X3816"/>
      <c r="Y3816"/>
      <c r="Z3816"/>
      <c r="AA3816"/>
      <c r="AB3816"/>
      <c r="AC3816"/>
      <c r="AD3816"/>
      <c r="AE3816"/>
      <c r="AF3816"/>
      <c r="AG3816"/>
      <c r="AH3816"/>
      <c r="AI3816"/>
      <c r="AJ3816"/>
      <c r="AK3816"/>
      <c r="AL3816"/>
      <c r="AM3816"/>
      <c r="AN3816"/>
      <c r="AO3816"/>
      <c r="AP3816"/>
      <c r="AQ3816"/>
      <c r="AR3816"/>
      <c r="AS3816"/>
      <c r="AT3816"/>
      <c r="AU3816"/>
      <c r="AV3816"/>
      <c r="AW3816"/>
      <c r="AX3816"/>
      <c r="AY3816"/>
      <c r="AZ3816"/>
      <c r="BA3816"/>
      <c r="BB3816"/>
      <c r="BC3816"/>
      <c r="BD3816"/>
      <c r="BE3816"/>
      <c r="BF3816"/>
      <c r="BG3816"/>
      <c r="BH3816"/>
      <c r="BI3816"/>
      <c r="BJ3816"/>
      <c r="BK3816"/>
      <c r="BL3816"/>
      <c r="BM3816"/>
      <c r="BN3816"/>
      <c r="BO3816"/>
      <c r="BP3816"/>
      <c r="BQ3816"/>
      <c r="BR3816"/>
      <c r="BS3816"/>
      <c r="BT3816"/>
      <c r="BU3816"/>
      <c r="BV3816"/>
      <c r="BW3816"/>
      <c r="BX3816"/>
      <c r="BY3816"/>
      <c r="BZ3816"/>
      <c r="CA3816"/>
      <c r="CB3816"/>
      <c r="CC3816"/>
      <c r="CD3816"/>
      <c r="CE3816"/>
      <c r="CF3816"/>
      <c r="CG3816"/>
      <c r="CH3816"/>
      <c r="CI3816"/>
      <c r="CJ3816"/>
      <c r="CK3816"/>
      <c r="CL3816"/>
      <c r="CM3816"/>
      <c r="CN3816"/>
      <c r="CO3816"/>
      <c r="CP3816"/>
      <c r="CQ3816"/>
      <c r="CR3816"/>
      <c r="CS3816"/>
      <c r="CT3816"/>
      <c r="CU3816"/>
      <c r="CV3816"/>
    </row>
    <row r="3817" spans="10:100" x14ac:dyDescent="0.25">
      <c r="J3817"/>
      <c r="K3817"/>
      <c r="L3817"/>
      <c r="M3817"/>
      <c r="N3817"/>
      <c r="O3817"/>
      <c r="P3817"/>
      <c r="Q3817"/>
      <c r="R3817"/>
      <c r="S3817"/>
      <c r="T3817"/>
      <c r="U3817"/>
      <c r="V3817"/>
      <c r="W3817"/>
      <c r="X3817"/>
      <c r="Y3817"/>
      <c r="Z3817"/>
      <c r="AA3817"/>
      <c r="AB3817"/>
      <c r="AC3817"/>
      <c r="AD3817"/>
      <c r="AE3817"/>
      <c r="AF3817"/>
      <c r="AG3817"/>
      <c r="AH3817"/>
      <c r="AI3817"/>
      <c r="AJ3817"/>
      <c r="AK3817"/>
      <c r="AL3817"/>
      <c r="AM3817"/>
      <c r="AN3817"/>
      <c r="AO3817"/>
      <c r="AP3817"/>
      <c r="AQ3817"/>
      <c r="AR3817"/>
      <c r="AS3817"/>
      <c r="AT3817"/>
      <c r="AU3817"/>
      <c r="AV3817"/>
      <c r="AW3817"/>
      <c r="AX3817"/>
      <c r="AY3817"/>
      <c r="AZ3817"/>
      <c r="BA3817"/>
      <c r="BB3817"/>
      <c r="BC3817"/>
      <c r="BD3817"/>
      <c r="BE3817"/>
      <c r="BF3817"/>
      <c r="BG3817"/>
      <c r="BH3817"/>
      <c r="BI3817"/>
      <c r="BJ3817"/>
      <c r="BK3817"/>
      <c r="BL3817"/>
      <c r="BM3817"/>
      <c r="BN3817"/>
      <c r="BO3817"/>
      <c r="BP3817"/>
      <c r="BQ3817"/>
      <c r="BR3817"/>
      <c r="BS3817"/>
      <c r="BT3817"/>
      <c r="BU3817"/>
      <c r="BV3817"/>
      <c r="BW3817"/>
      <c r="BX3817"/>
      <c r="BY3817"/>
      <c r="BZ3817"/>
      <c r="CA3817"/>
      <c r="CB3817"/>
      <c r="CC3817"/>
      <c r="CD3817"/>
      <c r="CE3817"/>
      <c r="CF3817"/>
      <c r="CG3817"/>
      <c r="CH3817"/>
      <c r="CI3817"/>
      <c r="CJ3817"/>
      <c r="CK3817"/>
      <c r="CL3817"/>
      <c r="CM3817"/>
      <c r="CN3817"/>
      <c r="CO3817"/>
      <c r="CP3817"/>
      <c r="CQ3817"/>
      <c r="CR3817"/>
      <c r="CS3817"/>
      <c r="CT3817"/>
      <c r="CU3817"/>
      <c r="CV3817"/>
    </row>
    <row r="3818" spans="10:100" x14ac:dyDescent="0.25">
      <c r="J3818"/>
      <c r="K3818"/>
      <c r="L3818"/>
      <c r="M3818"/>
      <c r="N3818"/>
      <c r="O3818"/>
      <c r="P3818"/>
      <c r="Q3818"/>
      <c r="R3818"/>
      <c r="S3818"/>
      <c r="T3818"/>
      <c r="U3818"/>
      <c r="V3818"/>
      <c r="W3818"/>
      <c r="X3818"/>
      <c r="Y3818"/>
      <c r="Z3818"/>
      <c r="AA3818"/>
      <c r="AB3818"/>
      <c r="AC3818"/>
      <c r="AD3818"/>
      <c r="AE3818"/>
      <c r="AF3818"/>
      <c r="AG3818"/>
      <c r="AH3818"/>
      <c r="AI3818"/>
      <c r="AJ3818"/>
      <c r="AK3818"/>
      <c r="AL3818"/>
      <c r="AM3818"/>
      <c r="AN3818"/>
      <c r="AO3818"/>
      <c r="AP3818"/>
      <c r="AQ3818"/>
      <c r="AR3818"/>
      <c r="AS3818"/>
      <c r="AT3818"/>
      <c r="AU3818"/>
      <c r="AV3818"/>
      <c r="AW3818"/>
      <c r="AX3818"/>
      <c r="AY3818"/>
      <c r="AZ3818"/>
      <c r="BA3818"/>
      <c r="BB3818"/>
      <c r="BC3818"/>
      <c r="BD3818"/>
      <c r="BE3818"/>
      <c r="BF3818"/>
      <c r="BG3818"/>
      <c r="BH3818"/>
      <c r="BI3818"/>
      <c r="BJ3818"/>
      <c r="BK3818"/>
      <c r="BL3818"/>
      <c r="BM3818"/>
      <c r="BN3818"/>
      <c r="BO3818"/>
      <c r="BP3818"/>
      <c r="BQ3818"/>
      <c r="BR3818"/>
      <c r="BS3818"/>
      <c r="BT3818"/>
      <c r="BU3818"/>
      <c r="BV3818"/>
      <c r="BW3818"/>
      <c r="BX3818"/>
      <c r="BY3818"/>
      <c r="BZ3818"/>
      <c r="CA3818"/>
      <c r="CB3818"/>
      <c r="CC3818"/>
      <c r="CD3818"/>
      <c r="CE3818"/>
      <c r="CF3818"/>
      <c r="CG3818"/>
      <c r="CH3818"/>
      <c r="CI3818"/>
      <c r="CJ3818"/>
      <c r="CK3818"/>
      <c r="CL3818"/>
      <c r="CM3818"/>
      <c r="CN3818"/>
      <c r="CO3818"/>
      <c r="CP3818"/>
      <c r="CQ3818"/>
      <c r="CR3818"/>
      <c r="CS3818"/>
      <c r="CT3818"/>
      <c r="CU3818"/>
      <c r="CV3818"/>
    </row>
    <row r="3819" spans="10:100" x14ac:dyDescent="0.25">
      <c r="J3819"/>
      <c r="K3819"/>
      <c r="L3819"/>
      <c r="M3819"/>
      <c r="N3819"/>
      <c r="O3819"/>
      <c r="P3819"/>
      <c r="Q3819"/>
      <c r="R3819"/>
      <c r="S3819"/>
      <c r="T3819"/>
      <c r="U3819"/>
      <c r="V3819"/>
      <c r="W3819"/>
      <c r="X3819"/>
      <c r="Y3819"/>
      <c r="Z3819"/>
      <c r="AA3819"/>
      <c r="AB3819"/>
      <c r="AC3819"/>
      <c r="AD3819"/>
      <c r="AE3819"/>
      <c r="AF3819"/>
      <c r="AG3819"/>
      <c r="AH3819"/>
      <c r="AI3819"/>
      <c r="AJ3819"/>
      <c r="AK3819"/>
      <c r="AL3819"/>
      <c r="AM3819"/>
      <c r="AN3819"/>
      <c r="AO3819"/>
      <c r="AP3819"/>
      <c r="AQ3819"/>
      <c r="AR3819"/>
      <c r="AS3819"/>
      <c r="AT3819"/>
      <c r="AU3819"/>
      <c r="AV3819"/>
      <c r="AW3819"/>
      <c r="AX3819"/>
      <c r="AY3819"/>
      <c r="AZ3819"/>
      <c r="BA3819"/>
      <c r="BB3819"/>
      <c r="BC3819"/>
      <c r="BD3819"/>
      <c r="BE3819"/>
      <c r="BF3819"/>
      <c r="BG3819"/>
      <c r="BH3819"/>
      <c r="BI3819"/>
      <c r="BJ3819"/>
      <c r="BK3819"/>
      <c r="BL3819"/>
      <c r="BM3819"/>
      <c r="BN3819"/>
      <c r="BO3819"/>
      <c r="BP3819"/>
      <c r="BQ3819"/>
      <c r="BR3819"/>
      <c r="BS3819"/>
      <c r="BT3819"/>
      <c r="BU3819"/>
      <c r="BV3819"/>
      <c r="BW3819"/>
      <c r="BX3819"/>
      <c r="BY3819"/>
      <c r="BZ3819"/>
      <c r="CA3819"/>
      <c r="CB3819"/>
      <c r="CC3819"/>
      <c r="CD3819"/>
      <c r="CE3819"/>
      <c r="CF3819"/>
      <c r="CG3819"/>
      <c r="CH3819"/>
      <c r="CI3819"/>
      <c r="CJ3819"/>
      <c r="CK3819"/>
      <c r="CL3819"/>
      <c r="CM3819"/>
      <c r="CN3819"/>
      <c r="CO3819"/>
      <c r="CP3819"/>
      <c r="CQ3819"/>
      <c r="CR3819"/>
      <c r="CS3819"/>
      <c r="CT3819"/>
      <c r="CU3819"/>
      <c r="CV3819"/>
    </row>
    <row r="3820" spans="10:100" x14ac:dyDescent="0.25">
      <c r="J3820"/>
      <c r="K3820"/>
      <c r="L3820"/>
      <c r="M3820"/>
      <c r="N3820"/>
      <c r="O3820"/>
      <c r="P3820"/>
      <c r="Q3820"/>
      <c r="R3820"/>
      <c r="S3820"/>
      <c r="T3820"/>
      <c r="U3820"/>
      <c r="V3820"/>
      <c r="W3820"/>
      <c r="X3820"/>
      <c r="Y3820"/>
      <c r="Z3820"/>
      <c r="AA3820"/>
      <c r="AB3820"/>
      <c r="AC3820"/>
      <c r="AD3820"/>
      <c r="AE3820"/>
      <c r="AF3820"/>
      <c r="AG3820"/>
      <c r="AH3820"/>
      <c r="AI3820"/>
      <c r="AJ3820"/>
      <c r="AK3820"/>
      <c r="AL3820"/>
      <c r="AM3820"/>
      <c r="AN3820"/>
      <c r="AO3820"/>
      <c r="AP3820"/>
      <c r="AQ3820"/>
      <c r="AR3820"/>
      <c r="AS3820"/>
      <c r="AT3820"/>
      <c r="AU3820"/>
      <c r="AV3820"/>
      <c r="AW3820"/>
      <c r="AX3820"/>
      <c r="AY3820"/>
      <c r="AZ3820"/>
      <c r="BA3820"/>
      <c r="BB3820"/>
      <c r="BC3820"/>
      <c r="BD3820"/>
      <c r="BE3820"/>
      <c r="BF3820"/>
      <c r="BG3820"/>
      <c r="BH3820"/>
      <c r="BI3820"/>
      <c r="BJ3820"/>
      <c r="BK3820"/>
      <c r="BL3820"/>
      <c r="BM3820"/>
      <c r="BN3820"/>
      <c r="BO3820"/>
      <c r="BP3820"/>
      <c r="BQ3820"/>
      <c r="BR3820"/>
      <c r="BS3820"/>
      <c r="BT3820"/>
      <c r="BU3820"/>
      <c r="BV3820"/>
      <c r="BW3820"/>
      <c r="BX3820"/>
      <c r="BY3820"/>
      <c r="BZ3820"/>
      <c r="CA3820"/>
      <c r="CB3820"/>
      <c r="CC3820"/>
      <c r="CD3820"/>
      <c r="CE3820"/>
      <c r="CF3820"/>
      <c r="CG3820"/>
      <c r="CH3820"/>
      <c r="CI3820"/>
      <c r="CJ3820"/>
      <c r="CK3820"/>
      <c r="CL3820"/>
      <c r="CM3820"/>
      <c r="CN3820"/>
      <c r="CO3820"/>
      <c r="CP3820"/>
      <c r="CQ3820"/>
      <c r="CR3820"/>
      <c r="CS3820"/>
      <c r="CT3820"/>
      <c r="CU3820"/>
      <c r="CV3820"/>
    </row>
    <row r="3821" spans="10:100" x14ac:dyDescent="0.25">
      <c r="J3821"/>
      <c r="K3821"/>
      <c r="L3821"/>
      <c r="M3821"/>
      <c r="N3821"/>
      <c r="O3821"/>
      <c r="P3821"/>
      <c r="Q3821"/>
      <c r="R3821"/>
      <c r="S3821"/>
      <c r="T3821"/>
      <c r="U3821"/>
      <c r="V3821"/>
      <c r="W3821"/>
      <c r="X3821"/>
      <c r="Y3821"/>
      <c r="Z3821"/>
      <c r="AA3821"/>
      <c r="AB3821"/>
      <c r="AC3821"/>
      <c r="AD3821"/>
      <c r="AE3821"/>
      <c r="AF3821"/>
      <c r="AG3821"/>
      <c r="AH3821"/>
      <c r="AI3821"/>
      <c r="AJ3821"/>
      <c r="AK3821"/>
      <c r="AL3821"/>
      <c r="AM3821"/>
      <c r="AN3821"/>
      <c r="AO3821"/>
      <c r="AP3821"/>
      <c r="AQ3821"/>
      <c r="AR3821"/>
      <c r="AS3821"/>
      <c r="AT3821"/>
      <c r="AU3821"/>
      <c r="AV3821"/>
      <c r="AW3821"/>
      <c r="AX3821"/>
      <c r="AY3821"/>
      <c r="AZ3821"/>
      <c r="BA3821"/>
      <c r="BB3821"/>
      <c r="BC3821"/>
      <c r="BD3821"/>
      <c r="BE3821"/>
      <c r="BF3821"/>
      <c r="BG3821"/>
      <c r="BH3821"/>
      <c r="BI3821"/>
      <c r="BJ3821"/>
      <c r="BK3821"/>
      <c r="BL3821"/>
      <c r="BM3821"/>
      <c r="BN3821"/>
      <c r="BO3821"/>
      <c r="BP3821"/>
      <c r="BQ3821"/>
      <c r="BR3821"/>
      <c r="BS3821"/>
      <c r="BT3821"/>
      <c r="BU3821"/>
      <c r="BV3821"/>
      <c r="BW3821"/>
      <c r="BX3821"/>
      <c r="BY3821"/>
      <c r="BZ3821"/>
      <c r="CA3821"/>
      <c r="CB3821"/>
      <c r="CC3821"/>
      <c r="CD3821"/>
      <c r="CE3821"/>
      <c r="CF3821"/>
      <c r="CG3821"/>
      <c r="CH3821"/>
      <c r="CI3821"/>
      <c r="CJ3821"/>
      <c r="CK3821"/>
      <c r="CL3821"/>
      <c r="CM3821"/>
      <c r="CN3821"/>
      <c r="CO3821"/>
      <c r="CP3821"/>
      <c r="CQ3821"/>
      <c r="CR3821"/>
      <c r="CS3821"/>
      <c r="CT3821"/>
      <c r="CU3821"/>
      <c r="CV3821"/>
    </row>
    <row r="3822" spans="10:100" x14ac:dyDescent="0.25">
      <c r="J3822"/>
      <c r="K3822"/>
      <c r="L3822"/>
      <c r="M3822"/>
      <c r="N3822"/>
      <c r="O3822"/>
      <c r="P3822"/>
      <c r="Q3822"/>
      <c r="R3822"/>
      <c r="S3822"/>
      <c r="T3822"/>
      <c r="U3822"/>
      <c r="V3822"/>
      <c r="W3822"/>
      <c r="X3822"/>
      <c r="Y3822"/>
      <c r="Z3822"/>
      <c r="AA3822"/>
      <c r="AB3822"/>
      <c r="AC3822"/>
      <c r="AD3822"/>
      <c r="AE3822"/>
      <c r="AF3822"/>
      <c r="AG3822"/>
      <c r="AH3822"/>
      <c r="AI3822"/>
      <c r="AJ3822"/>
      <c r="AK3822"/>
      <c r="AL3822"/>
      <c r="AM3822"/>
      <c r="AN3822"/>
      <c r="AO3822"/>
      <c r="AP3822"/>
      <c r="AQ3822"/>
      <c r="AR3822"/>
      <c r="AS3822"/>
      <c r="AT3822"/>
      <c r="AU3822"/>
      <c r="AV3822"/>
      <c r="AW3822"/>
      <c r="AX3822"/>
      <c r="AY3822"/>
      <c r="AZ3822"/>
      <c r="BA3822"/>
      <c r="BB3822"/>
      <c r="BC3822"/>
      <c r="BD3822"/>
      <c r="BE3822"/>
      <c r="BF3822"/>
      <c r="BG3822"/>
      <c r="BH3822"/>
      <c r="BI3822"/>
      <c r="BJ3822"/>
      <c r="BK3822"/>
      <c r="BL3822"/>
      <c r="BM3822"/>
      <c r="BN3822"/>
      <c r="BO3822"/>
      <c r="BP3822"/>
      <c r="BQ3822"/>
      <c r="BR3822"/>
      <c r="BS3822"/>
      <c r="BT3822"/>
      <c r="BU3822"/>
      <c r="BV3822"/>
      <c r="BW3822"/>
      <c r="BX3822"/>
      <c r="BY3822"/>
      <c r="BZ3822"/>
      <c r="CA3822"/>
      <c r="CB3822"/>
      <c r="CC3822"/>
      <c r="CD3822"/>
      <c r="CE3822"/>
      <c r="CF3822"/>
      <c r="CG3822"/>
      <c r="CH3822"/>
      <c r="CI3822"/>
      <c r="CJ3822"/>
      <c r="CK3822"/>
      <c r="CL3822"/>
      <c r="CM3822"/>
      <c r="CN3822"/>
      <c r="CO3822"/>
      <c r="CP3822"/>
      <c r="CQ3822"/>
      <c r="CR3822"/>
      <c r="CS3822"/>
      <c r="CT3822"/>
      <c r="CU3822"/>
      <c r="CV3822"/>
    </row>
    <row r="3823" spans="10:100" x14ac:dyDescent="0.25">
      <c r="J3823"/>
      <c r="K3823"/>
      <c r="L3823"/>
      <c r="M3823"/>
      <c r="N3823"/>
      <c r="O3823"/>
      <c r="P3823"/>
      <c r="Q3823"/>
      <c r="R3823"/>
      <c r="S3823"/>
      <c r="T3823"/>
      <c r="U3823"/>
      <c r="V3823"/>
      <c r="W3823"/>
      <c r="X3823"/>
      <c r="Y3823"/>
      <c r="Z3823"/>
      <c r="AA3823"/>
      <c r="AB3823"/>
      <c r="AC3823"/>
      <c r="AD3823"/>
      <c r="AE3823"/>
      <c r="AF3823"/>
      <c r="AG3823"/>
      <c r="AH3823"/>
      <c r="AI3823"/>
      <c r="AJ3823"/>
      <c r="AK3823"/>
      <c r="AL3823"/>
      <c r="AM3823"/>
      <c r="AN3823"/>
      <c r="AO3823"/>
      <c r="AP3823"/>
      <c r="AQ3823"/>
      <c r="AR3823"/>
      <c r="AS3823"/>
      <c r="AT3823"/>
      <c r="AU3823"/>
      <c r="AV3823"/>
      <c r="AW3823"/>
      <c r="AX3823"/>
      <c r="AY3823"/>
      <c r="AZ3823"/>
      <c r="BA3823"/>
      <c r="BB3823"/>
      <c r="BC3823"/>
      <c r="BD3823"/>
      <c r="BE3823"/>
      <c r="BF3823"/>
      <c r="BG3823"/>
      <c r="BH3823"/>
      <c r="BI3823"/>
      <c r="BJ3823"/>
      <c r="BK3823"/>
      <c r="BL3823"/>
      <c r="BM3823"/>
      <c r="BN3823"/>
      <c r="BO3823"/>
      <c r="BP3823"/>
      <c r="BQ3823"/>
      <c r="BR3823"/>
      <c r="BS3823"/>
      <c r="BT3823"/>
      <c r="BU3823"/>
      <c r="BV3823"/>
      <c r="BW3823"/>
      <c r="BX3823"/>
      <c r="BY3823"/>
      <c r="BZ3823"/>
      <c r="CA3823"/>
      <c r="CB3823"/>
      <c r="CC3823"/>
      <c r="CD3823"/>
      <c r="CE3823"/>
      <c r="CF3823"/>
      <c r="CG3823"/>
      <c r="CH3823"/>
      <c r="CI3823"/>
      <c r="CJ3823"/>
      <c r="CK3823"/>
      <c r="CL3823"/>
      <c r="CM3823"/>
      <c r="CN3823"/>
      <c r="CO3823"/>
      <c r="CP3823"/>
      <c r="CQ3823"/>
      <c r="CR3823"/>
      <c r="CS3823"/>
      <c r="CT3823"/>
      <c r="CU3823"/>
      <c r="CV3823"/>
    </row>
    <row r="3824" spans="10:100" x14ac:dyDescent="0.25">
      <c r="J3824"/>
      <c r="K3824"/>
      <c r="L3824"/>
      <c r="M3824"/>
      <c r="N3824"/>
      <c r="O3824"/>
      <c r="P3824"/>
      <c r="Q3824"/>
      <c r="R3824"/>
      <c r="S3824"/>
      <c r="T3824"/>
      <c r="U3824"/>
      <c r="V3824"/>
      <c r="W3824"/>
      <c r="X3824"/>
      <c r="Y3824"/>
      <c r="Z3824"/>
      <c r="AA3824"/>
      <c r="AB3824"/>
      <c r="AC3824"/>
      <c r="AD3824"/>
      <c r="AE3824"/>
      <c r="AF3824"/>
      <c r="AG3824"/>
      <c r="AH3824"/>
      <c r="AI3824"/>
      <c r="AJ3824"/>
      <c r="AK3824"/>
      <c r="AL3824"/>
      <c r="AM3824"/>
      <c r="AN3824"/>
      <c r="AO3824"/>
      <c r="AP3824"/>
      <c r="AQ3824"/>
      <c r="AR3824"/>
      <c r="AS3824"/>
      <c r="AT3824"/>
      <c r="AU3824"/>
      <c r="AV3824"/>
      <c r="AW3824"/>
      <c r="AX3824"/>
      <c r="AY3824"/>
      <c r="AZ3824"/>
      <c r="BA3824"/>
      <c r="BB3824"/>
      <c r="BC3824"/>
      <c r="BD3824"/>
      <c r="BE3824"/>
      <c r="BF3824"/>
      <c r="BG3824"/>
      <c r="BH3824"/>
      <c r="BI3824"/>
      <c r="BJ3824"/>
      <c r="BK3824"/>
      <c r="BL3824"/>
      <c r="BM3824"/>
      <c r="BN3824"/>
      <c r="BO3824"/>
      <c r="BP3824"/>
      <c r="BQ3824"/>
      <c r="BR3824"/>
      <c r="BS3824"/>
      <c r="BT3824"/>
      <c r="BU3824"/>
      <c r="BV3824"/>
      <c r="BW3824"/>
      <c r="BX3824"/>
      <c r="BY3824"/>
      <c r="BZ3824"/>
      <c r="CA3824"/>
      <c r="CB3824"/>
      <c r="CC3824"/>
      <c r="CD3824"/>
      <c r="CE3824"/>
      <c r="CF3824"/>
      <c r="CG3824"/>
      <c r="CH3824"/>
      <c r="CI3824"/>
      <c r="CJ3824"/>
      <c r="CK3824"/>
      <c r="CL3824"/>
      <c r="CM3824"/>
      <c r="CN3824"/>
      <c r="CO3824"/>
      <c r="CP3824"/>
      <c r="CQ3824"/>
      <c r="CR3824"/>
      <c r="CS3824"/>
      <c r="CT3824"/>
      <c r="CU3824"/>
      <c r="CV3824"/>
    </row>
    <row r="3825" spans="10:100" x14ac:dyDescent="0.25">
      <c r="J3825"/>
      <c r="K3825"/>
      <c r="L3825"/>
      <c r="M3825"/>
      <c r="N3825"/>
      <c r="O3825"/>
      <c r="P3825"/>
      <c r="Q3825"/>
      <c r="R3825"/>
      <c r="S3825"/>
      <c r="T3825"/>
      <c r="U3825"/>
      <c r="V3825"/>
      <c r="W3825"/>
      <c r="X3825"/>
      <c r="Y3825"/>
      <c r="Z3825"/>
      <c r="AA3825"/>
      <c r="AB3825"/>
      <c r="AC3825"/>
      <c r="AD3825"/>
      <c r="AE3825"/>
      <c r="AF3825"/>
      <c r="AG3825"/>
      <c r="AH3825"/>
      <c r="AI3825"/>
      <c r="AJ3825"/>
      <c r="AK3825"/>
      <c r="AL3825"/>
      <c r="AM3825"/>
      <c r="AN3825"/>
      <c r="AO3825"/>
      <c r="AP3825"/>
      <c r="AQ3825"/>
      <c r="AR3825"/>
      <c r="AS3825"/>
      <c r="AT3825"/>
      <c r="AU3825"/>
      <c r="AV3825"/>
      <c r="AW3825"/>
      <c r="AX3825"/>
      <c r="AY3825"/>
      <c r="AZ3825"/>
      <c r="BA3825"/>
      <c r="BB3825"/>
      <c r="BC3825"/>
      <c r="BD3825"/>
      <c r="BE3825"/>
      <c r="BF3825"/>
      <c r="BG3825"/>
      <c r="BH3825"/>
      <c r="BI3825"/>
      <c r="BJ3825"/>
      <c r="BK3825"/>
      <c r="BL3825"/>
      <c r="BM3825"/>
      <c r="BN3825"/>
      <c r="BO3825"/>
      <c r="BP3825"/>
      <c r="BQ3825"/>
      <c r="BR3825"/>
      <c r="BS3825"/>
      <c r="BT3825"/>
      <c r="BU3825"/>
      <c r="BV3825"/>
      <c r="BW3825"/>
      <c r="BX3825"/>
      <c r="BY3825"/>
      <c r="BZ3825"/>
      <c r="CA3825"/>
      <c r="CB3825"/>
      <c r="CC3825"/>
      <c r="CD3825"/>
      <c r="CE3825"/>
      <c r="CF3825"/>
      <c r="CG3825"/>
      <c r="CH3825"/>
      <c r="CI3825"/>
      <c r="CJ3825"/>
      <c r="CK3825"/>
      <c r="CL3825"/>
      <c r="CM3825"/>
      <c r="CN3825"/>
      <c r="CO3825"/>
      <c r="CP3825"/>
      <c r="CQ3825"/>
      <c r="CR3825"/>
      <c r="CS3825"/>
      <c r="CT3825"/>
      <c r="CU3825"/>
      <c r="CV3825"/>
    </row>
    <row r="3826" spans="10:100" x14ac:dyDescent="0.25">
      <c r="J3826"/>
      <c r="K3826"/>
      <c r="L3826"/>
      <c r="M3826"/>
      <c r="N3826"/>
      <c r="O3826"/>
      <c r="P3826"/>
      <c r="Q3826"/>
      <c r="R3826"/>
      <c r="S3826"/>
      <c r="T3826"/>
      <c r="U3826"/>
      <c r="V3826"/>
      <c r="W3826"/>
      <c r="X3826"/>
      <c r="Y3826"/>
      <c r="Z3826"/>
      <c r="AA3826"/>
      <c r="AB3826"/>
      <c r="AC3826"/>
      <c r="AD3826"/>
      <c r="AE3826"/>
      <c r="AF3826"/>
      <c r="AG3826"/>
      <c r="AH3826"/>
      <c r="AI3826"/>
      <c r="AJ3826"/>
      <c r="AK3826"/>
      <c r="AL3826"/>
      <c r="AM3826"/>
      <c r="AN3826"/>
      <c r="AO3826"/>
      <c r="AP3826"/>
      <c r="AQ3826"/>
      <c r="AR3826"/>
      <c r="AS3826"/>
      <c r="AT3826"/>
      <c r="AU3826"/>
      <c r="AV3826"/>
      <c r="AW3826"/>
      <c r="AX3826"/>
      <c r="AY3826"/>
      <c r="AZ3826"/>
      <c r="BA3826"/>
      <c r="BB3826"/>
      <c r="BC3826"/>
      <c r="BD3826"/>
      <c r="BE3826"/>
      <c r="BF3826"/>
      <c r="BG3826"/>
      <c r="BH3826"/>
      <c r="BI3826"/>
      <c r="BJ3826"/>
      <c r="BK3826"/>
      <c r="BL3826"/>
      <c r="BM3826"/>
      <c r="BN3826"/>
      <c r="BO3826"/>
      <c r="BP3826"/>
      <c r="BQ3826"/>
      <c r="BR3826"/>
      <c r="BS3826"/>
      <c r="BT3826"/>
      <c r="BU3826"/>
      <c r="BV3826"/>
      <c r="BW3826"/>
      <c r="BX3826"/>
      <c r="BY3826"/>
      <c r="BZ3826"/>
      <c r="CA3826"/>
      <c r="CB3826"/>
      <c r="CC3826"/>
      <c r="CD3826"/>
      <c r="CE3826"/>
      <c r="CF3826"/>
      <c r="CG3826"/>
      <c r="CH3826"/>
      <c r="CI3826"/>
      <c r="CJ3826"/>
      <c r="CK3826"/>
      <c r="CL3826"/>
      <c r="CM3826"/>
      <c r="CN3826"/>
      <c r="CO3826"/>
      <c r="CP3826"/>
      <c r="CQ3826"/>
      <c r="CR3826"/>
      <c r="CS3826"/>
      <c r="CT3826"/>
      <c r="CU3826"/>
      <c r="CV3826"/>
    </row>
    <row r="3827" spans="10:100" x14ac:dyDescent="0.25">
      <c r="J3827"/>
      <c r="K3827"/>
      <c r="L3827"/>
      <c r="M3827"/>
      <c r="N3827"/>
      <c r="O3827"/>
      <c r="P3827"/>
      <c r="Q3827"/>
      <c r="R3827"/>
      <c r="S3827"/>
      <c r="T3827"/>
      <c r="U3827"/>
      <c r="V3827"/>
      <c r="W3827"/>
      <c r="X3827"/>
      <c r="Y3827"/>
      <c r="Z3827"/>
      <c r="AA3827"/>
      <c r="AB3827"/>
      <c r="AC3827"/>
      <c r="AD3827"/>
      <c r="AE3827"/>
      <c r="AF3827"/>
      <c r="AG3827"/>
      <c r="AH3827"/>
      <c r="AI3827"/>
      <c r="AJ3827"/>
      <c r="AK3827"/>
      <c r="AL3827"/>
      <c r="AM3827"/>
      <c r="AN3827"/>
      <c r="AO3827"/>
      <c r="AP3827"/>
      <c r="AQ3827"/>
      <c r="AR3827"/>
      <c r="AS3827"/>
      <c r="AT3827"/>
      <c r="AU3827"/>
      <c r="AV3827"/>
      <c r="AW3827"/>
      <c r="AX3827"/>
      <c r="AY3827"/>
      <c r="AZ3827"/>
      <c r="BA3827"/>
      <c r="BB3827"/>
      <c r="BC3827"/>
      <c r="BD3827"/>
      <c r="BE3827"/>
      <c r="BF3827"/>
      <c r="BG3827"/>
      <c r="BH3827"/>
      <c r="BI3827"/>
      <c r="BJ3827"/>
      <c r="BK3827"/>
      <c r="BL3827"/>
      <c r="BM3827"/>
      <c r="BN3827"/>
      <c r="BO3827"/>
      <c r="BP3827"/>
      <c r="BQ3827"/>
      <c r="BR3827"/>
      <c r="BS3827"/>
      <c r="BT3827"/>
      <c r="BU3827"/>
      <c r="BV3827"/>
      <c r="BW3827"/>
      <c r="BX3827"/>
      <c r="BY3827"/>
      <c r="BZ3827"/>
      <c r="CA3827"/>
      <c r="CB3827"/>
      <c r="CC3827"/>
      <c r="CD3827"/>
      <c r="CE3827"/>
      <c r="CF3827"/>
      <c r="CG3827"/>
      <c r="CH3827"/>
      <c r="CI3827"/>
      <c r="CJ3827"/>
      <c r="CK3827"/>
      <c r="CL3827"/>
      <c r="CM3827"/>
      <c r="CN3827"/>
      <c r="CO3827"/>
      <c r="CP3827"/>
      <c r="CQ3827"/>
      <c r="CR3827"/>
      <c r="CS3827"/>
      <c r="CT3827"/>
      <c r="CU3827"/>
      <c r="CV3827"/>
    </row>
    <row r="3828" spans="10:100" x14ac:dyDescent="0.25">
      <c r="J3828"/>
      <c r="K3828"/>
      <c r="L3828"/>
      <c r="M3828"/>
      <c r="N3828"/>
      <c r="O3828"/>
      <c r="P3828"/>
      <c r="Q3828"/>
      <c r="R3828"/>
      <c r="S3828"/>
      <c r="T3828"/>
      <c r="U3828"/>
      <c r="V3828"/>
      <c r="W3828"/>
      <c r="X3828"/>
      <c r="Y3828"/>
      <c r="Z3828"/>
      <c r="AA3828"/>
      <c r="AB3828"/>
      <c r="AC3828"/>
      <c r="AD3828"/>
      <c r="AE3828"/>
      <c r="AF3828"/>
      <c r="AG3828"/>
      <c r="AH3828"/>
      <c r="AI3828"/>
      <c r="AJ3828"/>
      <c r="AK3828"/>
      <c r="AL3828"/>
      <c r="AM3828"/>
      <c r="AN3828"/>
      <c r="AO3828"/>
      <c r="AP3828"/>
      <c r="AQ3828"/>
      <c r="AR3828"/>
      <c r="AS3828"/>
      <c r="AT3828"/>
      <c r="AU3828"/>
      <c r="AV3828"/>
      <c r="AW3828"/>
      <c r="AX3828"/>
      <c r="AY3828"/>
      <c r="AZ3828"/>
      <c r="BA3828"/>
      <c r="BB3828"/>
      <c r="BC3828"/>
      <c r="BD3828"/>
      <c r="BE3828"/>
      <c r="BF3828"/>
      <c r="BG3828"/>
      <c r="BH3828"/>
      <c r="BI3828"/>
      <c r="BJ3828"/>
      <c r="BK3828"/>
      <c r="BL3828"/>
      <c r="BM3828"/>
      <c r="BN3828"/>
      <c r="BO3828"/>
      <c r="BP3828"/>
      <c r="BQ3828"/>
      <c r="BR3828"/>
      <c r="BS3828"/>
      <c r="BT3828"/>
      <c r="BU3828"/>
      <c r="BV3828"/>
      <c r="BW3828"/>
      <c r="BX3828"/>
      <c r="BY3828"/>
      <c r="BZ3828"/>
      <c r="CA3828"/>
      <c r="CB3828"/>
      <c r="CC3828"/>
      <c r="CD3828"/>
      <c r="CE3828"/>
      <c r="CF3828"/>
      <c r="CG3828"/>
      <c r="CH3828"/>
      <c r="CI3828"/>
      <c r="CJ3828"/>
      <c r="CK3828"/>
      <c r="CL3828"/>
      <c r="CM3828"/>
      <c r="CN3828"/>
      <c r="CO3828"/>
      <c r="CP3828"/>
      <c r="CQ3828"/>
      <c r="CR3828"/>
      <c r="CS3828"/>
      <c r="CT3828"/>
      <c r="CU3828"/>
      <c r="CV3828"/>
    </row>
    <row r="3829" spans="10:100" x14ac:dyDescent="0.25">
      <c r="J3829"/>
      <c r="K3829"/>
      <c r="L3829"/>
      <c r="M3829"/>
      <c r="N3829"/>
      <c r="O3829"/>
      <c r="P3829"/>
      <c r="Q3829"/>
      <c r="R3829"/>
      <c r="S3829"/>
      <c r="T3829"/>
      <c r="U3829"/>
      <c r="V3829"/>
      <c r="W3829"/>
      <c r="X3829"/>
      <c r="Y3829"/>
      <c r="Z3829"/>
      <c r="AA3829"/>
      <c r="AB3829"/>
      <c r="AC3829"/>
      <c r="AD3829"/>
      <c r="AE3829"/>
      <c r="AF3829"/>
      <c r="AG3829"/>
      <c r="AH3829"/>
      <c r="AI3829"/>
      <c r="AJ3829"/>
      <c r="AK3829"/>
      <c r="AL3829"/>
      <c r="AM3829"/>
      <c r="AN3829"/>
      <c r="AO3829"/>
      <c r="AP3829"/>
      <c r="AQ3829"/>
      <c r="AR3829"/>
      <c r="AS3829"/>
      <c r="AT3829"/>
      <c r="AU3829"/>
      <c r="AV3829"/>
      <c r="AW3829"/>
      <c r="AX3829"/>
      <c r="AY3829"/>
      <c r="AZ3829"/>
      <c r="BA3829"/>
      <c r="BB3829"/>
      <c r="BC3829"/>
      <c r="BD3829"/>
      <c r="BE3829"/>
      <c r="BF3829"/>
      <c r="BG3829"/>
      <c r="BH3829"/>
      <c r="BI3829"/>
      <c r="BJ3829"/>
      <c r="BK3829"/>
      <c r="BL3829"/>
      <c r="BM3829"/>
      <c r="BN3829"/>
      <c r="BO3829"/>
      <c r="BP3829"/>
      <c r="BQ3829"/>
      <c r="BR3829"/>
      <c r="BS3829"/>
      <c r="BT3829"/>
      <c r="BU3829"/>
      <c r="BV3829"/>
      <c r="BW3829"/>
      <c r="BX3829"/>
      <c r="BY3829"/>
      <c r="BZ3829"/>
      <c r="CA3829"/>
      <c r="CB3829"/>
      <c r="CC3829"/>
      <c r="CD3829"/>
      <c r="CE3829"/>
      <c r="CF3829"/>
      <c r="CG3829"/>
      <c r="CH3829"/>
      <c r="CI3829"/>
      <c r="CJ3829"/>
      <c r="CK3829"/>
      <c r="CL3829"/>
      <c r="CM3829"/>
      <c r="CN3829"/>
      <c r="CO3829"/>
      <c r="CP3829"/>
      <c r="CQ3829"/>
      <c r="CR3829"/>
      <c r="CS3829"/>
      <c r="CT3829"/>
      <c r="CU3829"/>
      <c r="CV3829"/>
    </row>
    <row r="3830" spans="10:100" x14ac:dyDescent="0.25">
      <c r="J3830"/>
      <c r="K3830"/>
      <c r="L3830"/>
      <c r="M3830"/>
      <c r="N3830"/>
      <c r="O3830"/>
      <c r="P3830"/>
      <c r="Q3830"/>
      <c r="R3830"/>
      <c r="S3830"/>
      <c r="T3830"/>
      <c r="U3830"/>
      <c r="V3830"/>
      <c r="W3830"/>
      <c r="X3830"/>
      <c r="Y3830"/>
      <c r="Z3830"/>
      <c r="AA3830"/>
      <c r="AB3830"/>
      <c r="AC3830"/>
      <c r="AD3830"/>
      <c r="AE3830"/>
      <c r="AF3830"/>
      <c r="AG3830"/>
      <c r="AH3830"/>
      <c r="AI3830"/>
      <c r="AJ3830"/>
      <c r="AK3830"/>
      <c r="AL3830"/>
      <c r="AM3830"/>
      <c r="AN3830"/>
      <c r="AO3830"/>
      <c r="AP3830"/>
      <c r="AQ3830"/>
      <c r="AR3830"/>
      <c r="AS3830"/>
      <c r="AT3830"/>
      <c r="AU3830"/>
      <c r="AV3830"/>
      <c r="AW3830"/>
      <c r="AX3830"/>
      <c r="AY3830"/>
      <c r="AZ3830"/>
      <c r="BA3830"/>
      <c r="BB3830"/>
      <c r="BC3830"/>
      <c r="BD3830"/>
      <c r="BE3830"/>
      <c r="BF3830"/>
      <c r="BG3830"/>
      <c r="BH3830"/>
      <c r="BI3830"/>
      <c r="BJ3830"/>
      <c r="BK3830"/>
      <c r="BL3830"/>
      <c r="BM3830"/>
      <c r="BN3830"/>
      <c r="BO3830"/>
      <c r="BP3830"/>
      <c r="BQ3830"/>
      <c r="BR3830"/>
      <c r="BS3830"/>
      <c r="BT3830"/>
      <c r="BU3830"/>
      <c r="BV3830"/>
      <c r="BW3830"/>
      <c r="BX3830"/>
      <c r="BY3830"/>
      <c r="BZ3830"/>
      <c r="CA3830"/>
      <c r="CB3830"/>
      <c r="CC3830"/>
      <c r="CD3830"/>
      <c r="CE3830"/>
      <c r="CF3830"/>
      <c r="CG3830"/>
      <c r="CH3830"/>
      <c r="CI3830"/>
      <c r="CJ3830"/>
      <c r="CK3830"/>
      <c r="CL3830"/>
      <c r="CM3830"/>
      <c r="CN3830"/>
      <c r="CO3830"/>
      <c r="CP3830"/>
      <c r="CQ3830"/>
      <c r="CR3830"/>
      <c r="CS3830"/>
      <c r="CT3830"/>
      <c r="CU3830"/>
      <c r="CV3830"/>
    </row>
    <row r="3831" spans="10:100" x14ac:dyDescent="0.25">
      <c r="J3831"/>
      <c r="K3831"/>
      <c r="L3831"/>
      <c r="M3831"/>
      <c r="N3831"/>
      <c r="O3831"/>
      <c r="P3831"/>
      <c r="Q3831"/>
      <c r="R3831"/>
      <c r="S3831"/>
      <c r="T3831"/>
      <c r="U3831"/>
      <c r="V3831"/>
      <c r="W3831"/>
      <c r="X3831"/>
      <c r="Y3831"/>
      <c r="Z3831"/>
      <c r="AA3831"/>
      <c r="AB3831"/>
      <c r="AC3831"/>
      <c r="AD3831"/>
      <c r="AE3831"/>
      <c r="AF3831"/>
      <c r="AG3831"/>
      <c r="AH3831"/>
      <c r="AI3831"/>
      <c r="AJ3831"/>
      <c r="AK3831"/>
      <c r="AL3831"/>
      <c r="AM3831"/>
      <c r="AN3831"/>
      <c r="AO3831"/>
      <c r="AP3831"/>
      <c r="AQ3831"/>
      <c r="AR3831"/>
      <c r="AS3831"/>
      <c r="AT3831"/>
      <c r="AU3831"/>
      <c r="AV3831"/>
      <c r="AW3831"/>
      <c r="AX3831"/>
      <c r="AY3831"/>
      <c r="AZ3831"/>
      <c r="BA3831"/>
      <c r="BB3831"/>
      <c r="BC3831"/>
      <c r="BD3831"/>
      <c r="BE3831"/>
      <c r="BF3831"/>
      <c r="BG3831"/>
      <c r="BH3831"/>
      <c r="BI3831"/>
      <c r="BJ3831"/>
      <c r="BK3831"/>
      <c r="BL3831"/>
      <c r="BM3831"/>
      <c r="BN3831"/>
      <c r="BO3831"/>
      <c r="BP3831"/>
      <c r="BQ3831"/>
      <c r="BR3831"/>
      <c r="BS3831"/>
      <c r="BT3831"/>
      <c r="BU3831"/>
      <c r="BV3831"/>
      <c r="BW3831"/>
      <c r="BX3831"/>
      <c r="BY3831"/>
      <c r="BZ3831"/>
      <c r="CA3831"/>
      <c r="CB3831"/>
      <c r="CC3831"/>
      <c r="CD3831"/>
      <c r="CE3831"/>
      <c r="CF3831"/>
      <c r="CG3831"/>
      <c r="CH3831"/>
      <c r="CI3831"/>
      <c r="CJ3831"/>
      <c r="CK3831"/>
      <c r="CL3831"/>
      <c r="CM3831"/>
      <c r="CN3831"/>
      <c r="CO3831"/>
      <c r="CP3831"/>
      <c r="CQ3831"/>
      <c r="CR3831"/>
      <c r="CS3831"/>
      <c r="CT3831"/>
      <c r="CU3831"/>
      <c r="CV3831"/>
    </row>
    <row r="3832" spans="10:100" x14ac:dyDescent="0.25">
      <c r="J3832"/>
      <c r="K3832"/>
      <c r="L3832"/>
      <c r="M3832"/>
      <c r="N3832"/>
      <c r="O3832"/>
      <c r="P3832"/>
      <c r="Q3832"/>
      <c r="R3832"/>
      <c r="S3832"/>
      <c r="T3832"/>
      <c r="U3832"/>
      <c r="V3832"/>
      <c r="W3832"/>
      <c r="X3832"/>
      <c r="Y3832"/>
      <c r="Z3832"/>
      <c r="AA3832"/>
      <c r="AB3832"/>
      <c r="AC3832"/>
      <c r="AD3832"/>
      <c r="AE3832"/>
      <c r="AF3832"/>
      <c r="AG3832"/>
      <c r="AH3832"/>
      <c r="AI3832"/>
      <c r="AJ3832"/>
      <c r="AK3832"/>
      <c r="AL3832"/>
      <c r="AM3832"/>
      <c r="AN3832"/>
      <c r="AO3832"/>
      <c r="AP3832"/>
      <c r="AQ3832"/>
      <c r="AR3832"/>
      <c r="AS3832"/>
      <c r="AT3832"/>
      <c r="AU3832"/>
      <c r="AV3832"/>
      <c r="AW3832"/>
      <c r="AX3832"/>
      <c r="AY3832"/>
      <c r="AZ3832"/>
      <c r="BA3832"/>
      <c r="BB3832"/>
      <c r="BC3832"/>
      <c r="BD3832"/>
      <c r="BE3832"/>
      <c r="BF3832"/>
      <c r="BG3832"/>
      <c r="BH3832"/>
      <c r="BI3832"/>
      <c r="BJ3832"/>
      <c r="BK3832"/>
      <c r="BL3832"/>
      <c r="BM3832"/>
      <c r="BN3832"/>
      <c r="BO3832"/>
      <c r="BP3832"/>
      <c r="BQ3832"/>
      <c r="BR3832"/>
      <c r="BS3832"/>
      <c r="BT3832"/>
      <c r="BU3832"/>
      <c r="BV3832"/>
      <c r="BW3832"/>
      <c r="BX3832"/>
      <c r="BY3832"/>
      <c r="BZ3832"/>
      <c r="CA3832"/>
      <c r="CB3832"/>
      <c r="CC3832"/>
      <c r="CD3832"/>
      <c r="CE3832"/>
      <c r="CF3832"/>
      <c r="CG3832"/>
      <c r="CH3832"/>
      <c r="CI3832"/>
      <c r="CJ3832"/>
      <c r="CK3832"/>
      <c r="CL3832"/>
      <c r="CM3832"/>
      <c r="CN3832"/>
      <c r="CO3832"/>
      <c r="CP3832"/>
      <c r="CQ3832"/>
      <c r="CR3832"/>
      <c r="CS3832"/>
      <c r="CT3832"/>
      <c r="CU3832"/>
      <c r="CV3832"/>
    </row>
    <row r="3833" spans="10:100" x14ac:dyDescent="0.25">
      <c r="J3833"/>
      <c r="K3833"/>
      <c r="L3833"/>
      <c r="M3833"/>
      <c r="N3833"/>
      <c r="O3833"/>
      <c r="P3833"/>
      <c r="Q3833"/>
      <c r="R3833"/>
      <c r="S3833"/>
      <c r="T3833"/>
      <c r="U3833"/>
      <c r="V3833"/>
      <c r="W3833"/>
      <c r="X3833"/>
      <c r="Y3833"/>
      <c r="Z3833"/>
      <c r="AA3833"/>
      <c r="AB3833"/>
      <c r="AC3833"/>
      <c r="AD3833"/>
      <c r="AE3833"/>
      <c r="AF3833"/>
      <c r="AG3833"/>
      <c r="AH3833"/>
      <c r="AI3833"/>
      <c r="AJ3833"/>
      <c r="AK3833"/>
      <c r="AL3833"/>
      <c r="AM3833"/>
      <c r="AN3833"/>
      <c r="AO3833"/>
      <c r="AP3833"/>
      <c r="AQ3833"/>
      <c r="AR3833"/>
      <c r="AS3833"/>
      <c r="AT3833"/>
      <c r="AU3833"/>
      <c r="AV3833"/>
      <c r="AW3833"/>
      <c r="AX3833"/>
      <c r="AY3833"/>
      <c r="AZ3833"/>
      <c r="BA3833"/>
      <c r="BB3833"/>
      <c r="BC3833"/>
      <c r="BD3833"/>
      <c r="BE3833"/>
      <c r="BF3833"/>
      <c r="BG3833"/>
      <c r="BH3833"/>
      <c r="BI3833"/>
      <c r="BJ3833"/>
      <c r="BK3833"/>
      <c r="BL3833"/>
      <c r="BM3833"/>
      <c r="BN3833"/>
      <c r="BO3833"/>
      <c r="BP3833"/>
      <c r="BQ3833"/>
      <c r="BR3833"/>
      <c r="BS3833"/>
      <c r="BT3833"/>
      <c r="BU3833"/>
      <c r="BV3833"/>
      <c r="BW3833"/>
      <c r="BX3833"/>
      <c r="BY3833"/>
      <c r="BZ3833"/>
      <c r="CA3833"/>
      <c r="CB3833"/>
      <c r="CC3833"/>
      <c r="CD3833"/>
      <c r="CE3833"/>
      <c r="CF3833"/>
      <c r="CG3833"/>
      <c r="CH3833"/>
      <c r="CI3833"/>
      <c r="CJ3833"/>
      <c r="CK3833"/>
      <c r="CL3833"/>
      <c r="CM3833"/>
      <c r="CN3833"/>
      <c r="CO3833"/>
      <c r="CP3833"/>
      <c r="CQ3833"/>
      <c r="CR3833"/>
      <c r="CS3833"/>
      <c r="CT3833"/>
      <c r="CU3833"/>
      <c r="CV3833"/>
    </row>
    <row r="3834" spans="10:100" x14ac:dyDescent="0.25">
      <c r="J3834"/>
      <c r="K3834"/>
      <c r="L3834"/>
      <c r="M3834"/>
      <c r="N3834"/>
      <c r="O3834"/>
      <c r="P3834"/>
      <c r="Q3834"/>
      <c r="R3834"/>
      <c r="S3834"/>
      <c r="T3834"/>
      <c r="U3834"/>
      <c r="V3834"/>
      <c r="W3834"/>
      <c r="X3834"/>
      <c r="Y3834"/>
      <c r="Z3834"/>
      <c r="AA3834"/>
      <c r="AB3834"/>
      <c r="AC3834"/>
      <c r="AD3834"/>
      <c r="AE3834"/>
      <c r="AF3834"/>
      <c r="AG3834"/>
      <c r="AH3834"/>
      <c r="AI3834"/>
      <c r="AJ3834"/>
      <c r="AK3834"/>
      <c r="AL3834"/>
      <c r="AM3834"/>
      <c r="AN3834"/>
      <c r="AO3834"/>
      <c r="AP3834"/>
      <c r="AQ3834"/>
      <c r="AR3834"/>
      <c r="AS3834"/>
      <c r="AT3834"/>
      <c r="AU3834"/>
      <c r="AV3834"/>
      <c r="AW3834"/>
      <c r="AX3834"/>
      <c r="AY3834"/>
      <c r="AZ3834"/>
      <c r="BA3834"/>
      <c r="BB3834"/>
      <c r="BC3834"/>
      <c r="BD3834"/>
      <c r="BE3834"/>
      <c r="BF3834"/>
      <c r="BG3834"/>
      <c r="BH3834"/>
      <c r="BI3834"/>
      <c r="BJ3834"/>
      <c r="BK3834"/>
      <c r="BL3834"/>
      <c r="BM3834"/>
      <c r="BN3834"/>
      <c r="BO3834"/>
      <c r="BP3834"/>
      <c r="BQ3834"/>
      <c r="BR3834"/>
      <c r="BS3834"/>
      <c r="BT3834"/>
      <c r="BU3834"/>
      <c r="BV3834"/>
      <c r="BW3834"/>
      <c r="BX3834"/>
      <c r="BY3834"/>
      <c r="BZ3834"/>
      <c r="CA3834"/>
      <c r="CB3834"/>
      <c r="CC3834"/>
      <c r="CD3834"/>
      <c r="CE3834"/>
      <c r="CF3834"/>
      <c r="CG3834"/>
      <c r="CH3834"/>
      <c r="CI3834"/>
      <c r="CJ3834"/>
      <c r="CK3834"/>
      <c r="CL3834"/>
      <c r="CM3834"/>
      <c r="CN3834"/>
      <c r="CO3834"/>
      <c r="CP3834"/>
      <c r="CQ3834"/>
      <c r="CR3834"/>
      <c r="CS3834"/>
      <c r="CT3834"/>
      <c r="CU3834"/>
      <c r="CV3834"/>
    </row>
    <row r="3835" spans="10:100" x14ac:dyDescent="0.25">
      <c r="J3835"/>
      <c r="K3835"/>
      <c r="L3835"/>
      <c r="M3835"/>
      <c r="N3835"/>
      <c r="O3835"/>
      <c r="P3835"/>
      <c r="Q3835"/>
      <c r="R3835"/>
      <c r="S3835"/>
      <c r="T3835"/>
      <c r="U3835"/>
      <c r="V3835"/>
      <c r="W3835"/>
      <c r="X3835"/>
      <c r="Y3835"/>
      <c r="Z3835"/>
      <c r="AA3835"/>
      <c r="AB3835"/>
      <c r="AC3835"/>
      <c r="AD3835"/>
      <c r="AE3835"/>
      <c r="AF3835"/>
      <c r="AG3835"/>
      <c r="AH3835"/>
      <c r="AI3835"/>
      <c r="AJ3835"/>
      <c r="AK3835"/>
      <c r="AL3835"/>
      <c r="AM3835"/>
      <c r="AN3835"/>
      <c r="AO3835"/>
      <c r="AP3835"/>
      <c r="AQ3835"/>
      <c r="AR3835"/>
      <c r="AS3835"/>
      <c r="AT3835"/>
      <c r="AU3835"/>
      <c r="AV3835"/>
      <c r="AW3835"/>
      <c r="AX3835"/>
      <c r="AY3835"/>
      <c r="AZ3835"/>
      <c r="BA3835"/>
      <c r="BB3835"/>
      <c r="BC3835"/>
      <c r="BD3835"/>
      <c r="BE3835"/>
      <c r="BF3835"/>
      <c r="BG3835"/>
      <c r="BH3835"/>
      <c r="BI3835"/>
      <c r="BJ3835"/>
      <c r="BK3835"/>
      <c r="BL3835"/>
      <c r="BM3835"/>
      <c r="BN3835"/>
      <c r="BO3835"/>
      <c r="BP3835"/>
      <c r="BQ3835"/>
      <c r="BR3835"/>
      <c r="BS3835"/>
      <c r="BT3835"/>
      <c r="BU3835"/>
      <c r="BV3835"/>
      <c r="BW3835"/>
      <c r="BX3835"/>
      <c r="BY3835"/>
      <c r="BZ3835"/>
      <c r="CA3835"/>
      <c r="CB3835"/>
      <c r="CC3835"/>
      <c r="CD3835"/>
      <c r="CE3835"/>
      <c r="CF3835"/>
      <c r="CG3835"/>
      <c r="CH3835"/>
      <c r="CI3835"/>
      <c r="CJ3835"/>
      <c r="CK3835"/>
      <c r="CL3835"/>
      <c r="CM3835"/>
      <c r="CN3835"/>
      <c r="CO3835"/>
      <c r="CP3835"/>
      <c r="CQ3835"/>
      <c r="CR3835"/>
      <c r="CS3835"/>
      <c r="CT3835"/>
      <c r="CU3835"/>
      <c r="CV3835"/>
    </row>
    <row r="3836" spans="10:100" x14ac:dyDescent="0.25">
      <c r="J3836"/>
      <c r="K3836"/>
      <c r="L3836"/>
      <c r="M3836"/>
      <c r="N3836"/>
      <c r="O3836"/>
      <c r="P3836"/>
      <c r="Q3836"/>
      <c r="R3836"/>
      <c r="S3836"/>
      <c r="T3836"/>
      <c r="U3836"/>
      <c r="V3836"/>
      <c r="W3836"/>
      <c r="X3836"/>
      <c r="Y3836"/>
      <c r="Z3836"/>
      <c r="AA3836"/>
      <c r="AB3836"/>
      <c r="AC3836"/>
      <c r="AD3836"/>
      <c r="AE3836"/>
      <c r="AF3836"/>
      <c r="AG3836"/>
      <c r="AH3836"/>
      <c r="AI3836"/>
      <c r="AJ3836"/>
      <c r="AK3836"/>
      <c r="AL3836"/>
      <c r="AM3836"/>
      <c r="AN3836"/>
      <c r="AO3836"/>
      <c r="AP3836"/>
      <c r="AQ3836"/>
      <c r="AR3836"/>
      <c r="AS3836"/>
      <c r="AT3836"/>
      <c r="AU3836"/>
      <c r="AV3836"/>
      <c r="AW3836"/>
      <c r="AX3836"/>
      <c r="AY3836"/>
      <c r="AZ3836"/>
      <c r="BA3836"/>
      <c r="BB3836"/>
      <c r="BC3836"/>
      <c r="BD3836"/>
      <c r="BE3836"/>
      <c r="BF3836"/>
      <c r="BG3836"/>
      <c r="BH3836"/>
      <c r="BI3836"/>
      <c r="BJ3836"/>
      <c r="BK3836"/>
      <c r="BL3836"/>
      <c r="BM3836"/>
      <c r="BN3836"/>
      <c r="BO3836"/>
      <c r="BP3836"/>
      <c r="BQ3836"/>
      <c r="BR3836"/>
      <c r="BS3836"/>
      <c r="BT3836"/>
      <c r="BU3836"/>
      <c r="BV3836"/>
      <c r="BW3836"/>
      <c r="BX3836"/>
      <c r="BY3836"/>
      <c r="BZ3836"/>
      <c r="CA3836"/>
      <c r="CB3836"/>
      <c r="CC3836"/>
      <c r="CD3836"/>
      <c r="CE3836"/>
      <c r="CF3836"/>
      <c r="CG3836"/>
      <c r="CH3836"/>
      <c r="CI3836"/>
      <c r="CJ3836"/>
      <c r="CK3836"/>
      <c r="CL3836"/>
      <c r="CM3836"/>
      <c r="CN3836"/>
      <c r="CO3836"/>
      <c r="CP3836"/>
      <c r="CQ3836"/>
      <c r="CR3836"/>
      <c r="CS3836"/>
      <c r="CT3836"/>
      <c r="CU3836"/>
      <c r="CV3836"/>
    </row>
    <row r="3837" spans="10:100" x14ac:dyDescent="0.25">
      <c r="J3837"/>
      <c r="K3837"/>
      <c r="L3837"/>
      <c r="M3837"/>
      <c r="N3837"/>
      <c r="O3837"/>
      <c r="P3837"/>
      <c r="Q3837"/>
      <c r="R3837"/>
      <c r="S3837"/>
      <c r="T3837"/>
      <c r="U3837"/>
      <c r="V3837"/>
      <c r="W3837"/>
      <c r="X3837"/>
      <c r="Y3837"/>
      <c r="Z3837"/>
      <c r="AA3837"/>
      <c r="AB3837"/>
      <c r="AC3837"/>
      <c r="AD3837"/>
      <c r="AE3837"/>
      <c r="AF3837"/>
      <c r="AG3837"/>
      <c r="AH3837"/>
      <c r="AI3837"/>
      <c r="AJ3837"/>
      <c r="AK3837"/>
      <c r="AL3837"/>
      <c r="AM3837"/>
      <c r="AN3837"/>
      <c r="AO3837"/>
      <c r="AP3837"/>
      <c r="AQ3837"/>
      <c r="AR3837"/>
      <c r="AS3837"/>
      <c r="AT3837"/>
      <c r="AU3837"/>
      <c r="AV3837"/>
      <c r="AW3837"/>
      <c r="AX3837"/>
      <c r="AY3837"/>
      <c r="AZ3837"/>
      <c r="BA3837"/>
      <c r="BB3837"/>
      <c r="BC3837"/>
      <c r="BD3837"/>
      <c r="BE3837"/>
      <c r="BF3837"/>
      <c r="BG3837"/>
      <c r="BH3837"/>
      <c r="BI3837"/>
      <c r="BJ3837"/>
      <c r="BK3837"/>
      <c r="BL3837"/>
      <c r="BM3837"/>
      <c r="BN3837"/>
      <c r="BO3837"/>
      <c r="BP3837"/>
      <c r="BQ3837"/>
      <c r="BR3837"/>
      <c r="BS3837"/>
      <c r="BT3837"/>
      <c r="BU3837"/>
      <c r="BV3837"/>
      <c r="BW3837"/>
      <c r="BX3837"/>
      <c r="BY3837"/>
      <c r="BZ3837"/>
      <c r="CA3837"/>
      <c r="CB3837"/>
      <c r="CC3837"/>
      <c r="CD3837"/>
      <c r="CE3837"/>
      <c r="CF3837"/>
      <c r="CG3837"/>
      <c r="CH3837"/>
      <c r="CI3837"/>
      <c r="CJ3837"/>
      <c r="CK3837"/>
      <c r="CL3837"/>
      <c r="CM3837"/>
      <c r="CN3837"/>
      <c r="CO3837"/>
      <c r="CP3837"/>
      <c r="CQ3837"/>
      <c r="CR3837"/>
      <c r="CS3837"/>
      <c r="CT3837"/>
      <c r="CU3837"/>
      <c r="CV3837"/>
    </row>
    <row r="3838" spans="10:100" x14ac:dyDescent="0.25">
      <c r="J3838"/>
      <c r="K3838"/>
      <c r="L3838"/>
      <c r="M3838"/>
      <c r="N3838"/>
      <c r="O3838"/>
      <c r="P3838"/>
      <c r="Q3838"/>
      <c r="R3838"/>
      <c r="S3838"/>
      <c r="T3838"/>
      <c r="U3838"/>
      <c r="V3838"/>
      <c r="W3838"/>
      <c r="X3838"/>
      <c r="Y3838"/>
      <c r="Z3838"/>
      <c r="AA3838"/>
      <c r="AB3838"/>
      <c r="AC3838"/>
      <c r="AD3838"/>
      <c r="AE3838"/>
      <c r="AF3838"/>
      <c r="AG3838"/>
      <c r="AH3838"/>
      <c r="AI3838"/>
      <c r="AJ3838"/>
      <c r="AK3838"/>
      <c r="AL3838"/>
      <c r="AM3838"/>
      <c r="AN3838"/>
      <c r="AO3838"/>
      <c r="AP3838"/>
      <c r="AQ3838"/>
      <c r="AR3838"/>
      <c r="AS3838"/>
      <c r="AT3838"/>
      <c r="AU3838"/>
      <c r="AV3838"/>
      <c r="AW3838"/>
      <c r="AX3838"/>
      <c r="AY3838"/>
      <c r="AZ3838"/>
      <c r="BA3838"/>
      <c r="BB3838"/>
      <c r="BC3838"/>
      <c r="BD3838"/>
      <c r="BE3838"/>
      <c r="BF3838"/>
      <c r="BG3838"/>
      <c r="BH3838"/>
      <c r="BI3838"/>
      <c r="BJ3838"/>
      <c r="BK3838"/>
      <c r="BL3838"/>
      <c r="BM3838"/>
      <c r="BN3838"/>
      <c r="BO3838"/>
      <c r="BP3838"/>
      <c r="BQ3838"/>
      <c r="BR3838"/>
      <c r="BS3838"/>
      <c r="BT3838"/>
      <c r="BU3838"/>
      <c r="BV3838"/>
      <c r="BW3838"/>
      <c r="BX3838"/>
      <c r="BY3838"/>
      <c r="BZ3838"/>
      <c r="CA3838"/>
      <c r="CB3838"/>
      <c r="CC3838"/>
      <c r="CD3838"/>
      <c r="CE3838"/>
      <c r="CF3838"/>
      <c r="CG3838"/>
      <c r="CH3838"/>
      <c r="CI3838"/>
      <c r="CJ3838"/>
      <c r="CK3838"/>
      <c r="CL3838"/>
      <c r="CM3838"/>
      <c r="CN3838"/>
      <c r="CO3838"/>
      <c r="CP3838"/>
      <c r="CQ3838"/>
      <c r="CR3838"/>
      <c r="CS3838"/>
      <c r="CT3838"/>
      <c r="CU3838"/>
      <c r="CV3838"/>
    </row>
    <row r="3839" spans="10:100" x14ac:dyDescent="0.25">
      <c r="J3839"/>
      <c r="K3839"/>
      <c r="L3839"/>
      <c r="M3839"/>
      <c r="N3839"/>
      <c r="O3839"/>
      <c r="P3839"/>
      <c r="Q3839"/>
      <c r="R3839"/>
      <c r="S3839"/>
      <c r="T3839"/>
      <c r="U3839"/>
      <c r="V3839"/>
      <c r="W3839"/>
      <c r="X3839"/>
      <c r="Y3839"/>
      <c r="Z3839"/>
      <c r="AA3839"/>
      <c r="AB3839"/>
      <c r="AC3839"/>
      <c r="AD3839"/>
      <c r="AE3839"/>
      <c r="AF3839"/>
      <c r="AG3839"/>
      <c r="AH3839"/>
      <c r="AI3839"/>
      <c r="AJ3839"/>
      <c r="AK3839"/>
      <c r="AL3839"/>
      <c r="AM3839"/>
      <c r="AN3839"/>
      <c r="AO3839"/>
      <c r="AP3839"/>
      <c r="AQ3839"/>
      <c r="AR3839"/>
      <c r="AS3839"/>
      <c r="AT3839"/>
      <c r="AU3839"/>
      <c r="AV3839"/>
      <c r="AW3839"/>
      <c r="AX3839"/>
      <c r="AY3839"/>
      <c r="AZ3839"/>
      <c r="BA3839"/>
      <c r="BB3839"/>
      <c r="BC3839"/>
      <c r="BD3839"/>
      <c r="BE3839"/>
      <c r="BF3839"/>
      <c r="BG3839"/>
      <c r="BH3839"/>
      <c r="BI3839"/>
      <c r="BJ3839"/>
      <c r="BK3839"/>
      <c r="BL3839"/>
      <c r="BM3839"/>
      <c r="BN3839"/>
      <c r="BO3839"/>
      <c r="BP3839"/>
      <c r="BQ3839"/>
      <c r="BR3839"/>
      <c r="BS3839"/>
      <c r="BT3839"/>
      <c r="BU3839"/>
      <c r="BV3839"/>
      <c r="BW3839"/>
      <c r="BX3839"/>
      <c r="BY3839"/>
      <c r="BZ3839"/>
      <c r="CA3839"/>
      <c r="CB3839"/>
      <c r="CC3839"/>
      <c r="CD3839"/>
      <c r="CE3839"/>
      <c r="CF3839"/>
      <c r="CG3839"/>
      <c r="CH3839"/>
      <c r="CI3839"/>
      <c r="CJ3839"/>
      <c r="CK3839"/>
      <c r="CL3839"/>
      <c r="CM3839"/>
      <c r="CN3839"/>
      <c r="CO3839"/>
      <c r="CP3839"/>
      <c r="CQ3839"/>
      <c r="CR3839"/>
      <c r="CS3839"/>
      <c r="CT3839"/>
      <c r="CU3839"/>
      <c r="CV3839"/>
    </row>
    <row r="3840" spans="10:100" x14ac:dyDescent="0.25">
      <c r="J3840"/>
      <c r="K3840"/>
      <c r="L3840"/>
      <c r="M3840"/>
      <c r="N3840"/>
      <c r="O3840"/>
      <c r="P3840"/>
      <c r="Q3840"/>
      <c r="R3840"/>
      <c r="S3840"/>
      <c r="T3840"/>
      <c r="U3840"/>
      <c r="V3840"/>
      <c r="W3840"/>
      <c r="X3840"/>
      <c r="Y3840"/>
      <c r="Z3840"/>
      <c r="AA3840"/>
      <c r="AB3840"/>
      <c r="AC3840"/>
      <c r="AD3840"/>
      <c r="AE3840"/>
      <c r="AF3840"/>
      <c r="AG3840"/>
      <c r="AH3840"/>
      <c r="AI3840"/>
      <c r="AJ3840"/>
      <c r="AK3840"/>
      <c r="AL3840"/>
      <c r="AM3840"/>
      <c r="AN3840"/>
      <c r="AO3840"/>
      <c r="AP3840"/>
      <c r="AQ3840"/>
      <c r="AR3840"/>
      <c r="AS3840"/>
      <c r="AT3840"/>
      <c r="AU3840"/>
      <c r="AV3840"/>
      <c r="AW3840"/>
      <c r="AX3840"/>
      <c r="AY3840"/>
      <c r="AZ3840"/>
      <c r="BA3840"/>
      <c r="BB3840"/>
      <c r="BC3840"/>
      <c r="BD3840"/>
      <c r="BE3840"/>
      <c r="BF3840"/>
      <c r="BG3840"/>
      <c r="BH3840"/>
      <c r="BI3840"/>
      <c r="BJ3840"/>
      <c r="BK3840"/>
      <c r="BL3840"/>
      <c r="BM3840"/>
      <c r="BN3840"/>
      <c r="BO3840"/>
      <c r="BP3840"/>
      <c r="BQ3840"/>
      <c r="BR3840"/>
      <c r="BS3840"/>
      <c r="BT3840"/>
      <c r="BU3840"/>
      <c r="BV3840"/>
      <c r="BW3840"/>
      <c r="BX3840"/>
      <c r="BY3840"/>
      <c r="BZ3840"/>
      <c r="CA3840"/>
      <c r="CB3840"/>
      <c r="CC3840"/>
      <c r="CD3840"/>
      <c r="CE3840"/>
      <c r="CF3840"/>
      <c r="CG3840"/>
      <c r="CH3840"/>
      <c r="CI3840"/>
      <c r="CJ3840"/>
      <c r="CK3840"/>
      <c r="CL3840"/>
      <c r="CM3840"/>
      <c r="CN3840"/>
      <c r="CO3840"/>
      <c r="CP3840"/>
      <c r="CQ3840"/>
      <c r="CR3840"/>
      <c r="CS3840"/>
      <c r="CT3840"/>
      <c r="CU3840"/>
      <c r="CV3840"/>
    </row>
    <row r="3841" spans="10:100" x14ac:dyDescent="0.25">
      <c r="J3841"/>
      <c r="K3841"/>
      <c r="L3841"/>
      <c r="M3841"/>
      <c r="N3841"/>
      <c r="O3841"/>
      <c r="P3841"/>
      <c r="Q3841"/>
      <c r="R3841"/>
      <c r="S3841"/>
      <c r="T3841"/>
      <c r="U3841"/>
      <c r="V3841"/>
      <c r="W3841"/>
      <c r="X3841"/>
      <c r="Y3841"/>
      <c r="Z3841"/>
      <c r="AA3841"/>
      <c r="AB3841"/>
      <c r="AC3841"/>
      <c r="AD3841"/>
      <c r="AE3841"/>
      <c r="AF3841"/>
      <c r="AG3841"/>
      <c r="AH3841"/>
      <c r="AI3841"/>
      <c r="AJ3841"/>
      <c r="AK3841"/>
      <c r="AL3841"/>
      <c r="AM3841"/>
      <c r="AN3841"/>
      <c r="AO3841"/>
      <c r="AP3841"/>
      <c r="AQ3841"/>
      <c r="AR3841"/>
      <c r="AS3841"/>
      <c r="AT3841"/>
      <c r="AU3841"/>
      <c r="AV3841"/>
      <c r="AW3841"/>
      <c r="AX3841"/>
      <c r="AY3841"/>
      <c r="AZ3841"/>
      <c r="BA3841"/>
      <c r="BB3841"/>
      <c r="BC3841"/>
      <c r="BD3841"/>
      <c r="BE3841"/>
      <c r="BF3841"/>
      <c r="BG3841"/>
      <c r="BH3841"/>
      <c r="BI3841"/>
      <c r="BJ3841"/>
      <c r="BK3841"/>
      <c r="BL3841"/>
      <c r="BM3841"/>
      <c r="BN3841"/>
      <c r="BO3841"/>
      <c r="BP3841"/>
      <c r="BQ3841"/>
      <c r="BR3841"/>
      <c r="BS3841"/>
      <c r="BT3841"/>
      <c r="BU3841"/>
      <c r="BV3841"/>
      <c r="BW3841"/>
      <c r="BX3841"/>
      <c r="BY3841"/>
      <c r="BZ3841"/>
      <c r="CA3841"/>
      <c r="CB3841"/>
      <c r="CC3841"/>
      <c r="CD3841"/>
      <c r="CE3841"/>
      <c r="CF3841"/>
      <c r="CG3841"/>
      <c r="CH3841"/>
      <c r="CI3841"/>
      <c r="CJ3841"/>
      <c r="CK3841"/>
      <c r="CL3841"/>
      <c r="CM3841"/>
      <c r="CN3841"/>
      <c r="CO3841"/>
      <c r="CP3841"/>
      <c r="CQ3841"/>
      <c r="CR3841"/>
      <c r="CS3841"/>
      <c r="CT3841"/>
      <c r="CU3841"/>
      <c r="CV3841"/>
    </row>
    <row r="3842" spans="10:100" x14ac:dyDescent="0.25">
      <c r="J3842"/>
      <c r="K3842"/>
      <c r="L3842"/>
      <c r="M3842"/>
      <c r="N3842"/>
      <c r="O3842"/>
      <c r="P3842"/>
      <c r="Q3842"/>
      <c r="R3842"/>
      <c r="S3842"/>
      <c r="T3842"/>
      <c r="U3842"/>
      <c r="V3842"/>
      <c r="W3842"/>
      <c r="X3842"/>
      <c r="Y3842"/>
      <c r="Z3842"/>
      <c r="AA3842"/>
      <c r="AB3842"/>
      <c r="AC3842"/>
      <c r="AD3842"/>
      <c r="AE3842"/>
      <c r="AF3842"/>
      <c r="AG3842"/>
      <c r="AH3842"/>
      <c r="AI3842"/>
      <c r="AJ3842"/>
      <c r="AK3842"/>
      <c r="AL3842"/>
      <c r="AM3842"/>
      <c r="AN3842"/>
      <c r="AO3842"/>
      <c r="AP3842"/>
      <c r="AQ3842"/>
      <c r="AR3842"/>
      <c r="AS3842"/>
      <c r="AT3842"/>
      <c r="AU3842"/>
      <c r="AV3842"/>
      <c r="AW3842"/>
      <c r="AX3842"/>
      <c r="AY3842"/>
      <c r="AZ3842"/>
      <c r="BA3842"/>
      <c r="BB3842"/>
      <c r="BC3842"/>
      <c r="BD3842"/>
      <c r="BE3842"/>
      <c r="BF3842"/>
      <c r="BG3842"/>
      <c r="BH3842"/>
      <c r="BI3842"/>
      <c r="BJ3842"/>
      <c r="BK3842"/>
      <c r="BL3842"/>
      <c r="BM3842"/>
      <c r="BN3842"/>
      <c r="BO3842"/>
      <c r="BP3842"/>
      <c r="BQ3842"/>
      <c r="BR3842"/>
      <c r="BS3842"/>
      <c r="BT3842"/>
      <c r="BU3842"/>
      <c r="BV3842"/>
      <c r="BW3842"/>
      <c r="BX3842"/>
      <c r="BY3842"/>
      <c r="BZ3842"/>
      <c r="CA3842"/>
      <c r="CB3842"/>
      <c r="CC3842"/>
      <c r="CD3842"/>
      <c r="CE3842"/>
      <c r="CF3842"/>
      <c r="CG3842"/>
      <c r="CH3842"/>
      <c r="CI3842"/>
      <c r="CJ3842"/>
      <c r="CK3842"/>
      <c r="CL3842"/>
      <c r="CM3842"/>
      <c r="CN3842"/>
      <c r="CO3842"/>
      <c r="CP3842"/>
      <c r="CQ3842"/>
      <c r="CR3842"/>
      <c r="CS3842"/>
      <c r="CT3842"/>
      <c r="CU3842"/>
      <c r="CV3842"/>
    </row>
    <row r="3843" spans="10:100" x14ac:dyDescent="0.25">
      <c r="J3843"/>
      <c r="K3843"/>
      <c r="L3843"/>
      <c r="M3843"/>
      <c r="N3843"/>
      <c r="O3843"/>
      <c r="P3843"/>
      <c r="Q3843"/>
      <c r="R3843"/>
      <c r="S3843"/>
      <c r="T3843"/>
      <c r="U3843"/>
      <c r="V3843"/>
      <c r="W3843"/>
      <c r="X3843"/>
      <c r="Y3843"/>
      <c r="Z3843"/>
      <c r="AA3843"/>
      <c r="AB3843"/>
      <c r="AC3843"/>
      <c r="AD3843"/>
      <c r="AE3843"/>
      <c r="AF3843"/>
      <c r="AG3843"/>
      <c r="AH3843"/>
      <c r="AI3843"/>
      <c r="AJ3843"/>
      <c r="AK3843"/>
      <c r="AL3843"/>
      <c r="AM3843"/>
      <c r="AN3843"/>
      <c r="AO3843"/>
      <c r="AP3843"/>
      <c r="AQ3843"/>
      <c r="AR3843"/>
      <c r="AS3843"/>
      <c r="AT3843"/>
      <c r="AU3843"/>
      <c r="AV3843"/>
      <c r="AW3843"/>
      <c r="AX3843"/>
      <c r="AY3843"/>
      <c r="AZ3843"/>
      <c r="BA3843"/>
      <c r="BB3843"/>
      <c r="BC3843"/>
      <c r="BD3843"/>
      <c r="BE3843"/>
      <c r="BF3843"/>
      <c r="BG3843"/>
      <c r="BH3843"/>
      <c r="BI3843"/>
      <c r="BJ3843"/>
      <c r="BK3843"/>
      <c r="BL3843"/>
      <c r="BM3843"/>
      <c r="BN3843"/>
      <c r="BO3843"/>
      <c r="BP3843"/>
      <c r="BQ3843"/>
      <c r="BR3843"/>
      <c r="BS3843"/>
      <c r="BT3843"/>
      <c r="BU3843"/>
      <c r="BV3843"/>
      <c r="BW3843"/>
      <c r="BX3843"/>
      <c r="BY3843"/>
      <c r="BZ3843"/>
      <c r="CA3843"/>
      <c r="CB3843"/>
      <c r="CC3843"/>
      <c r="CD3843"/>
      <c r="CE3843"/>
      <c r="CF3843"/>
      <c r="CG3843"/>
      <c r="CH3843"/>
      <c r="CI3843"/>
      <c r="CJ3843"/>
      <c r="CK3843"/>
      <c r="CL3843"/>
      <c r="CM3843"/>
      <c r="CN3843"/>
      <c r="CO3843"/>
      <c r="CP3843"/>
      <c r="CQ3843"/>
      <c r="CR3843"/>
      <c r="CS3843"/>
      <c r="CT3843"/>
      <c r="CU3843"/>
      <c r="CV3843"/>
    </row>
    <row r="3844" spans="10:100" x14ac:dyDescent="0.25">
      <c r="J3844"/>
      <c r="K3844"/>
      <c r="L3844"/>
      <c r="M3844"/>
      <c r="N3844"/>
      <c r="O3844"/>
      <c r="P3844"/>
      <c r="Q3844"/>
      <c r="R3844"/>
      <c r="S3844"/>
      <c r="T3844"/>
      <c r="U3844"/>
      <c r="V3844"/>
      <c r="W3844"/>
      <c r="X3844"/>
      <c r="Y3844"/>
      <c r="Z3844"/>
      <c r="AA3844"/>
      <c r="AB3844"/>
      <c r="AC3844"/>
      <c r="AD3844"/>
      <c r="AE3844"/>
      <c r="AF3844"/>
      <c r="AG3844"/>
      <c r="AH3844"/>
      <c r="AI3844"/>
      <c r="AJ3844"/>
      <c r="AK3844"/>
      <c r="AL3844"/>
      <c r="AM3844"/>
      <c r="AN3844"/>
      <c r="AO3844"/>
      <c r="AP3844"/>
      <c r="AQ3844"/>
      <c r="AR3844"/>
      <c r="AS3844"/>
      <c r="AT3844"/>
      <c r="AU3844"/>
      <c r="AV3844"/>
      <c r="AW3844"/>
      <c r="AX3844"/>
      <c r="AY3844"/>
      <c r="AZ3844"/>
      <c r="BA3844"/>
      <c r="BB3844"/>
      <c r="BC3844"/>
      <c r="BD3844"/>
      <c r="BE3844"/>
      <c r="BF3844"/>
      <c r="BG3844"/>
      <c r="BH3844"/>
      <c r="BI3844"/>
      <c r="BJ3844"/>
      <c r="BK3844"/>
      <c r="BL3844"/>
      <c r="BM3844"/>
      <c r="BN3844"/>
      <c r="BO3844"/>
      <c r="BP3844"/>
      <c r="BQ3844"/>
      <c r="BR3844"/>
      <c r="BS3844"/>
      <c r="BT3844"/>
      <c r="BU3844"/>
      <c r="BV3844"/>
      <c r="BW3844"/>
      <c r="BX3844"/>
      <c r="BY3844"/>
      <c r="BZ3844"/>
      <c r="CA3844"/>
      <c r="CB3844"/>
      <c r="CC3844"/>
      <c r="CD3844"/>
      <c r="CE3844"/>
      <c r="CF3844"/>
      <c r="CG3844"/>
      <c r="CH3844"/>
      <c r="CI3844"/>
      <c r="CJ3844"/>
      <c r="CK3844"/>
      <c r="CL3844"/>
      <c r="CM3844"/>
      <c r="CN3844"/>
      <c r="CO3844"/>
      <c r="CP3844"/>
      <c r="CQ3844"/>
      <c r="CR3844"/>
      <c r="CS3844"/>
      <c r="CT3844"/>
      <c r="CU3844"/>
      <c r="CV3844"/>
    </row>
    <row r="3845" spans="10:100" x14ac:dyDescent="0.25">
      <c r="J3845"/>
      <c r="K3845"/>
      <c r="L3845"/>
      <c r="M3845"/>
      <c r="N3845"/>
      <c r="O3845"/>
      <c r="P3845"/>
      <c r="Q3845"/>
      <c r="R3845"/>
      <c r="S3845"/>
      <c r="T3845"/>
      <c r="U3845"/>
      <c r="V3845"/>
      <c r="W3845"/>
      <c r="X3845"/>
      <c r="Y3845"/>
      <c r="Z3845"/>
      <c r="AA3845"/>
      <c r="AB3845"/>
      <c r="AC3845"/>
      <c r="AD3845"/>
      <c r="AE3845"/>
      <c r="AF3845"/>
      <c r="AG3845"/>
      <c r="AH3845"/>
      <c r="AI3845"/>
      <c r="AJ3845"/>
      <c r="AK3845"/>
      <c r="AL3845"/>
      <c r="AM3845"/>
      <c r="AN3845"/>
      <c r="AO3845"/>
      <c r="AP3845"/>
      <c r="AQ3845"/>
      <c r="AR3845"/>
      <c r="AS3845"/>
      <c r="AT3845"/>
      <c r="AU3845"/>
      <c r="AV3845"/>
      <c r="AW3845"/>
      <c r="AX3845"/>
      <c r="AY3845"/>
      <c r="AZ3845"/>
      <c r="BA3845"/>
      <c r="BB3845"/>
      <c r="BC3845"/>
      <c r="BD3845"/>
      <c r="BE3845"/>
      <c r="BF3845"/>
      <c r="BG3845"/>
      <c r="BH3845"/>
      <c r="BI3845"/>
      <c r="BJ3845"/>
      <c r="BK3845"/>
      <c r="BL3845"/>
      <c r="BM3845"/>
      <c r="BN3845"/>
      <c r="BO3845"/>
      <c r="BP3845"/>
      <c r="BQ3845"/>
      <c r="BR3845"/>
      <c r="BS3845"/>
      <c r="BT3845"/>
      <c r="BU3845"/>
      <c r="BV3845"/>
      <c r="BW3845"/>
      <c r="BX3845"/>
      <c r="BY3845"/>
      <c r="BZ3845"/>
      <c r="CA3845"/>
      <c r="CB3845"/>
      <c r="CC3845"/>
      <c r="CD3845"/>
      <c r="CE3845"/>
      <c r="CF3845"/>
      <c r="CG3845"/>
      <c r="CH3845"/>
      <c r="CI3845"/>
      <c r="CJ3845"/>
      <c r="CK3845"/>
      <c r="CL3845"/>
      <c r="CM3845"/>
      <c r="CN3845"/>
      <c r="CO3845"/>
      <c r="CP3845"/>
      <c r="CQ3845"/>
      <c r="CR3845"/>
      <c r="CS3845"/>
      <c r="CT3845"/>
      <c r="CU3845"/>
      <c r="CV3845"/>
    </row>
    <row r="3846" spans="10:100" x14ac:dyDescent="0.25">
      <c r="J3846"/>
      <c r="K3846"/>
      <c r="L3846"/>
      <c r="M3846"/>
      <c r="N3846"/>
      <c r="O3846"/>
      <c r="P3846"/>
      <c r="Q3846"/>
      <c r="R3846"/>
      <c r="S3846"/>
      <c r="T3846"/>
      <c r="U3846"/>
      <c r="V3846"/>
      <c r="W3846"/>
      <c r="X3846"/>
      <c r="Y3846"/>
      <c r="Z3846"/>
      <c r="AA3846"/>
      <c r="AB3846"/>
      <c r="AC3846"/>
      <c r="AD3846"/>
      <c r="AE3846"/>
      <c r="AF3846"/>
      <c r="AG3846"/>
      <c r="AH3846"/>
      <c r="AI3846"/>
      <c r="AJ3846"/>
      <c r="AK3846"/>
      <c r="AL3846"/>
      <c r="AM3846"/>
      <c r="AN3846"/>
      <c r="AO3846"/>
      <c r="AP3846"/>
      <c r="AQ3846"/>
      <c r="AR3846"/>
      <c r="AS3846"/>
      <c r="AT3846"/>
      <c r="AU3846"/>
      <c r="AV3846"/>
      <c r="AW3846"/>
      <c r="AX3846"/>
      <c r="AY3846"/>
      <c r="AZ3846"/>
      <c r="BA3846"/>
      <c r="BB3846"/>
      <c r="BC3846"/>
      <c r="BD3846"/>
      <c r="BE3846"/>
      <c r="BF3846"/>
      <c r="BG3846"/>
      <c r="BH3846"/>
      <c r="BI3846"/>
      <c r="BJ3846"/>
      <c r="BK3846"/>
      <c r="BL3846"/>
      <c r="BM3846"/>
      <c r="BN3846"/>
      <c r="BO3846"/>
      <c r="BP3846"/>
      <c r="BQ3846"/>
      <c r="BR3846"/>
      <c r="BS3846"/>
      <c r="BT3846"/>
      <c r="BU3846"/>
      <c r="BV3846"/>
      <c r="BW3846"/>
      <c r="BX3846"/>
      <c r="BY3846"/>
      <c r="BZ3846"/>
      <c r="CA3846"/>
      <c r="CB3846"/>
      <c r="CC3846"/>
      <c r="CD3846"/>
      <c r="CE3846"/>
      <c r="CF3846"/>
      <c r="CG3846"/>
      <c r="CH3846"/>
      <c r="CI3846"/>
      <c r="CJ3846"/>
      <c r="CK3846"/>
      <c r="CL3846"/>
      <c r="CM3846"/>
      <c r="CN3846"/>
      <c r="CO3846"/>
      <c r="CP3846"/>
      <c r="CQ3846"/>
      <c r="CR3846"/>
      <c r="CS3846"/>
      <c r="CT3846"/>
      <c r="CU3846"/>
      <c r="CV3846"/>
    </row>
    <row r="3847" spans="10:100" x14ac:dyDescent="0.25">
      <c r="J3847"/>
      <c r="K3847"/>
      <c r="L3847"/>
      <c r="M3847"/>
      <c r="N3847"/>
      <c r="O3847"/>
      <c r="P3847"/>
      <c r="Q3847"/>
      <c r="R3847"/>
      <c r="S3847"/>
      <c r="T3847"/>
      <c r="U3847"/>
      <c r="V3847"/>
      <c r="W3847"/>
      <c r="X3847"/>
      <c r="Y3847"/>
      <c r="Z3847"/>
      <c r="AA3847"/>
      <c r="AB3847"/>
      <c r="AC3847"/>
      <c r="AD3847"/>
      <c r="AE3847"/>
      <c r="AF3847"/>
      <c r="AG3847"/>
      <c r="AH3847"/>
      <c r="AI3847"/>
      <c r="AJ3847"/>
      <c r="AK3847"/>
      <c r="AL3847"/>
      <c r="AM3847"/>
      <c r="AN3847"/>
      <c r="AO3847"/>
      <c r="AP3847"/>
      <c r="AQ3847"/>
      <c r="AR3847"/>
      <c r="AS3847"/>
      <c r="AT3847"/>
      <c r="AU3847"/>
      <c r="AV3847"/>
      <c r="AW3847"/>
      <c r="AX3847"/>
      <c r="AY3847"/>
      <c r="AZ3847"/>
      <c r="BA3847"/>
      <c r="BB3847"/>
      <c r="BC3847"/>
      <c r="BD3847"/>
      <c r="BE3847"/>
      <c r="BF3847"/>
      <c r="BG3847"/>
      <c r="BH3847"/>
      <c r="BI3847"/>
      <c r="BJ3847"/>
      <c r="BK3847"/>
      <c r="BL3847"/>
      <c r="BM3847"/>
      <c r="BN3847"/>
      <c r="BO3847"/>
      <c r="BP3847"/>
      <c r="BQ3847"/>
      <c r="BR3847"/>
      <c r="BS3847"/>
      <c r="BT3847"/>
      <c r="BU3847"/>
      <c r="BV3847"/>
      <c r="BW3847"/>
      <c r="BX3847"/>
      <c r="BY3847"/>
      <c r="BZ3847"/>
      <c r="CA3847"/>
      <c r="CB3847"/>
      <c r="CC3847"/>
      <c r="CD3847"/>
      <c r="CE3847"/>
      <c r="CF3847"/>
      <c r="CG3847"/>
      <c r="CH3847"/>
      <c r="CI3847"/>
      <c r="CJ3847"/>
      <c r="CK3847"/>
      <c r="CL3847"/>
      <c r="CM3847"/>
      <c r="CN3847"/>
      <c r="CO3847"/>
      <c r="CP3847"/>
      <c r="CQ3847"/>
      <c r="CR3847"/>
      <c r="CS3847"/>
      <c r="CT3847"/>
      <c r="CU3847"/>
      <c r="CV3847"/>
    </row>
    <row r="3848" spans="10:100" x14ac:dyDescent="0.25">
      <c r="J3848"/>
      <c r="K3848"/>
      <c r="L3848"/>
      <c r="M3848"/>
      <c r="N3848"/>
      <c r="O3848"/>
      <c r="P3848"/>
      <c r="Q3848"/>
      <c r="R3848"/>
      <c r="S3848"/>
      <c r="T3848"/>
      <c r="U3848"/>
      <c r="V3848"/>
      <c r="W3848"/>
      <c r="X3848"/>
      <c r="Y3848"/>
      <c r="Z3848"/>
      <c r="AA3848"/>
      <c r="AB3848"/>
      <c r="AC3848"/>
      <c r="AD3848"/>
      <c r="AE3848"/>
      <c r="AF3848"/>
      <c r="AG3848"/>
      <c r="AH3848"/>
      <c r="AI3848"/>
      <c r="AJ3848"/>
      <c r="AK3848"/>
      <c r="AL3848"/>
      <c r="AM3848"/>
      <c r="AN3848"/>
      <c r="AO3848"/>
      <c r="AP3848"/>
      <c r="AQ3848"/>
      <c r="AR3848"/>
      <c r="AS3848"/>
      <c r="AT3848"/>
      <c r="AU3848"/>
      <c r="AV3848"/>
      <c r="AW3848"/>
      <c r="AX3848"/>
      <c r="AY3848"/>
      <c r="AZ3848"/>
      <c r="BA3848"/>
      <c r="BB3848"/>
      <c r="BC3848"/>
      <c r="BD3848"/>
      <c r="BE3848"/>
      <c r="BF3848"/>
      <c r="BG3848"/>
      <c r="BH3848"/>
      <c r="BI3848"/>
      <c r="BJ3848"/>
      <c r="BK3848"/>
      <c r="BL3848"/>
      <c r="BM3848"/>
      <c r="BN3848"/>
      <c r="BO3848"/>
      <c r="BP3848"/>
      <c r="BQ3848"/>
      <c r="BR3848"/>
      <c r="BS3848"/>
      <c r="BT3848"/>
      <c r="BU3848"/>
      <c r="BV3848"/>
      <c r="BW3848"/>
      <c r="BX3848"/>
      <c r="BY3848"/>
      <c r="BZ3848"/>
      <c r="CA3848"/>
      <c r="CB3848"/>
      <c r="CC3848"/>
      <c r="CD3848"/>
      <c r="CE3848"/>
      <c r="CF3848"/>
      <c r="CG3848"/>
      <c r="CH3848"/>
      <c r="CI3848"/>
      <c r="CJ3848"/>
      <c r="CK3848"/>
      <c r="CL3848"/>
      <c r="CM3848"/>
      <c r="CN3848"/>
      <c r="CO3848"/>
      <c r="CP3848"/>
      <c r="CQ3848"/>
      <c r="CR3848"/>
      <c r="CS3848"/>
      <c r="CT3848"/>
      <c r="CU3848"/>
      <c r="CV3848"/>
    </row>
    <row r="3849" spans="10:100" x14ac:dyDescent="0.25">
      <c r="J3849"/>
      <c r="K3849"/>
      <c r="L3849"/>
      <c r="M3849"/>
      <c r="N3849"/>
      <c r="O3849"/>
      <c r="P3849"/>
      <c r="Q3849"/>
      <c r="R3849"/>
      <c r="S3849"/>
      <c r="T3849"/>
      <c r="U3849"/>
      <c r="V3849"/>
      <c r="W3849"/>
      <c r="X3849"/>
      <c r="Y3849"/>
      <c r="Z3849"/>
      <c r="AA3849"/>
      <c r="AB3849"/>
      <c r="AC3849"/>
      <c r="AD3849"/>
      <c r="AE3849"/>
      <c r="AF3849"/>
      <c r="AG3849"/>
      <c r="AH3849"/>
      <c r="AI3849"/>
      <c r="AJ3849"/>
      <c r="AK3849"/>
      <c r="AL3849"/>
      <c r="AM3849"/>
      <c r="AN3849"/>
      <c r="AO3849"/>
      <c r="AP3849"/>
      <c r="AQ3849"/>
      <c r="AR3849"/>
      <c r="AS3849"/>
      <c r="AT3849"/>
      <c r="AU3849"/>
      <c r="AV3849"/>
      <c r="AW3849"/>
      <c r="AX3849"/>
      <c r="AY3849"/>
      <c r="AZ3849"/>
      <c r="BA3849"/>
      <c r="BB3849"/>
      <c r="BC3849"/>
      <c r="BD3849"/>
      <c r="BE3849"/>
      <c r="BF3849"/>
      <c r="BG3849"/>
      <c r="BH3849"/>
      <c r="BI3849"/>
      <c r="BJ3849"/>
      <c r="BK3849"/>
      <c r="BL3849"/>
      <c r="BM3849"/>
      <c r="BN3849"/>
      <c r="BO3849"/>
      <c r="BP3849"/>
      <c r="BQ3849"/>
      <c r="BR3849"/>
      <c r="BS3849"/>
      <c r="BT3849"/>
      <c r="BU3849"/>
      <c r="BV3849"/>
      <c r="BW3849"/>
      <c r="BX3849"/>
      <c r="BY3849"/>
      <c r="BZ3849"/>
      <c r="CA3849"/>
      <c r="CB3849"/>
      <c r="CC3849"/>
      <c r="CD3849"/>
      <c r="CE3849"/>
      <c r="CF3849"/>
      <c r="CG3849"/>
      <c r="CH3849"/>
      <c r="CI3849"/>
      <c r="CJ3849"/>
      <c r="CK3849"/>
      <c r="CL3849"/>
      <c r="CM3849"/>
      <c r="CN3849"/>
      <c r="CO3849"/>
      <c r="CP3849"/>
      <c r="CQ3849"/>
      <c r="CR3849"/>
      <c r="CS3849"/>
      <c r="CT3849"/>
      <c r="CU3849"/>
      <c r="CV3849"/>
    </row>
    <row r="3850" spans="10:100" x14ac:dyDescent="0.25">
      <c r="J3850"/>
      <c r="K3850"/>
      <c r="L3850"/>
      <c r="M3850"/>
      <c r="N3850"/>
      <c r="O3850"/>
      <c r="P3850"/>
      <c r="Q3850"/>
      <c r="R3850"/>
      <c r="S3850"/>
      <c r="T3850"/>
      <c r="U3850"/>
      <c r="V3850"/>
      <c r="W3850"/>
      <c r="X3850"/>
      <c r="Y3850"/>
      <c r="Z3850"/>
      <c r="AA3850"/>
      <c r="AB3850"/>
      <c r="AC3850"/>
      <c r="AD3850"/>
      <c r="AE3850"/>
      <c r="AF3850"/>
      <c r="AG3850"/>
      <c r="AH3850"/>
      <c r="AI3850"/>
      <c r="AJ3850"/>
      <c r="AK3850"/>
      <c r="AL3850"/>
      <c r="AM3850"/>
      <c r="AN3850"/>
      <c r="AO3850"/>
      <c r="AP3850"/>
      <c r="AQ3850"/>
      <c r="AR3850"/>
      <c r="AS3850"/>
      <c r="AT3850"/>
      <c r="AU3850"/>
      <c r="AV3850"/>
      <c r="AW3850"/>
      <c r="AX3850"/>
      <c r="AY3850"/>
      <c r="AZ3850"/>
      <c r="BA3850"/>
      <c r="BB3850"/>
      <c r="BC3850"/>
      <c r="BD3850"/>
      <c r="BE3850"/>
      <c r="BF3850"/>
      <c r="BG3850"/>
      <c r="BH3850"/>
      <c r="BI3850"/>
      <c r="BJ3850"/>
      <c r="BK3850"/>
      <c r="BL3850"/>
      <c r="BM3850"/>
      <c r="BN3850"/>
      <c r="BO3850"/>
      <c r="BP3850"/>
      <c r="BQ3850"/>
      <c r="BR3850"/>
      <c r="BS3850"/>
      <c r="BT3850"/>
      <c r="BU3850"/>
      <c r="BV3850"/>
      <c r="BW3850"/>
      <c r="BX3850"/>
      <c r="BY3850"/>
      <c r="BZ3850"/>
      <c r="CA3850"/>
      <c r="CB3850"/>
      <c r="CC3850"/>
      <c r="CD3850"/>
      <c r="CE3850"/>
      <c r="CF3850"/>
      <c r="CG3850"/>
      <c r="CH3850"/>
      <c r="CI3850"/>
      <c r="CJ3850"/>
      <c r="CK3850"/>
      <c r="CL3850"/>
      <c r="CM3850"/>
      <c r="CN3850"/>
      <c r="CO3850"/>
      <c r="CP3850"/>
      <c r="CQ3850"/>
      <c r="CR3850"/>
      <c r="CS3850"/>
      <c r="CT3850"/>
      <c r="CU3850"/>
      <c r="CV3850"/>
    </row>
    <row r="3851" spans="10:100" x14ac:dyDescent="0.25">
      <c r="J3851"/>
      <c r="K3851"/>
      <c r="L3851"/>
      <c r="M3851"/>
      <c r="N3851"/>
      <c r="O3851"/>
      <c r="P3851"/>
      <c r="Q3851"/>
      <c r="R3851"/>
      <c r="S3851"/>
      <c r="T3851"/>
      <c r="U3851"/>
      <c r="V3851"/>
      <c r="W3851"/>
      <c r="X3851"/>
      <c r="Y3851"/>
      <c r="Z3851"/>
      <c r="AA3851"/>
      <c r="AB3851"/>
      <c r="AC3851"/>
      <c r="AD3851"/>
      <c r="AE3851"/>
      <c r="AF3851"/>
      <c r="AG3851"/>
      <c r="AH3851"/>
      <c r="AI3851"/>
      <c r="AJ3851"/>
      <c r="AK3851"/>
      <c r="AL3851"/>
      <c r="AM3851"/>
      <c r="AN3851"/>
      <c r="AO3851"/>
      <c r="AP3851"/>
      <c r="AQ3851"/>
      <c r="AR3851"/>
      <c r="AS3851"/>
      <c r="AT3851"/>
      <c r="AU3851"/>
      <c r="AV3851"/>
      <c r="AW3851"/>
      <c r="AX3851"/>
      <c r="AY3851"/>
      <c r="AZ3851"/>
      <c r="BA3851"/>
      <c r="BB3851"/>
      <c r="BC3851"/>
      <c r="BD3851"/>
      <c r="BE3851"/>
      <c r="BF3851"/>
      <c r="BG3851"/>
      <c r="BH3851"/>
      <c r="BI3851"/>
      <c r="BJ3851"/>
      <c r="BK3851"/>
      <c r="BL3851"/>
      <c r="BM3851"/>
      <c r="BN3851"/>
      <c r="BO3851"/>
      <c r="BP3851"/>
      <c r="BQ3851"/>
      <c r="BR3851"/>
      <c r="BS3851"/>
      <c r="BT3851"/>
      <c r="BU3851"/>
      <c r="BV3851"/>
      <c r="BW3851"/>
      <c r="BX3851"/>
      <c r="BY3851"/>
      <c r="BZ3851"/>
      <c r="CA3851"/>
      <c r="CB3851"/>
      <c r="CC3851"/>
      <c r="CD3851"/>
      <c r="CE3851"/>
      <c r="CF3851"/>
      <c r="CG3851"/>
      <c r="CH3851"/>
      <c r="CI3851"/>
      <c r="CJ3851"/>
      <c r="CK3851"/>
      <c r="CL3851"/>
      <c r="CM3851"/>
      <c r="CN3851"/>
      <c r="CO3851"/>
      <c r="CP3851"/>
      <c r="CQ3851"/>
      <c r="CR3851"/>
      <c r="CS3851"/>
      <c r="CT3851"/>
      <c r="CU3851"/>
      <c r="CV3851"/>
    </row>
    <row r="3852" spans="10:100" x14ac:dyDescent="0.25">
      <c r="J3852"/>
      <c r="K3852"/>
      <c r="L3852"/>
      <c r="M3852"/>
      <c r="N3852"/>
      <c r="O3852"/>
      <c r="P3852"/>
      <c r="Q3852"/>
      <c r="R3852"/>
      <c r="S3852"/>
      <c r="T3852"/>
      <c r="U3852"/>
      <c r="V3852"/>
      <c r="W3852"/>
      <c r="X3852"/>
      <c r="Y3852"/>
      <c r="Z3852"/>
      <c r="AA3852"/>
      <c r="AB3852"/>
      <c r="AC3852"/>
      <c r="AD3852"/>
      <c r="AE3852"/>
      <c r="AF3852"/>
      <c r="AG3852"/>
      <c r="AH3852"/>
      <c r="AI3852"/>
      <c r="AJ3852"/>
      <c r="AK3852"/>
      <c r="AL3852"/>
      <c r="AM3852"/>
      <c r="AN3852"/>
      <c r="AO3852"/>
      <c r="AP3852"/>
      <c r="AQ3852"/>
      <c r="AR3852"/>
      <c r="AS3852"/>
      <c r="AT3852"/>
      <c r="AU3852"/>
      <c r="AV3852"/>
      <c r="AW3852"/>
      <c r="AX3852"/>
      <c r="AY3852"/>
      <c r="AZ3852"/>
      <c r="BA3852"/>
      <c r="BB3852"/>
      <c r="BC3852"/>
      <c r="BD3852"/>
      <c r="BE3852"/>
      <c r="BF3852"/>
      <c r="BG3852"/>
      <c r="BH3852"/>
      <c r="BI3852"/>
      <c r="BJ3852"/>
      <c r="BK3852"/>
      <c r="BL3852"/>
      <c r="BM3852"/>
      <c r="BN3852"/>
      <c r="BO3852"/>
      <c r="BP3852"/>
      <c r="BQ3852"/>
      <c r="BR3852"/>
      <c r="BS3852"/>
      <c r="BT3852"/>
      <c r="BU3852"/>
      <c r="BV3852"/>
      <c r="BW3852"/>
      <c r="BX3852"/>
      <c r="BY3852"/>
      <c r="BZ3852"/>
      <c r="CA3852"/>
      <c r="CB3852"/>
      <c r="CC3852"/>
      <c r="CD3852"/>
      <c r="CE3852"/>
      <c r="CF3852"/>
      <c r="CG3852"/>
      <c r="CH3852"/>
      <c r="CI3852"/>
      <c r="CJ3852"/>
      <c r="CK3852"/>
      <c r="CL3852"/>
      <c r="CM3852"/>
      <c r="CN3852"/>
      <c r="CO3852"/>
      <c r="CP3852"/>
      <c r="CQ3852"/>
      <c r="CR3852"/>
      <c r="CS3852"/>
      <c r="CT3852"/>
      <c r="CU3852"/>
      <c r="CV3852"/>
    </row>
    <row r="3853" spans="10:100" x14ac:dyDescent="0.25">
      <c r="J3853"/>
      <c r="K3853"/>
      <c r="L3853"/>
      <c r="M3853"/>
      <c r="N3853"/>
      <c r="O3853"/>
      <c r="P3853"/>
      <c r="Q3853"/>
      <c r="R3853"/>
      <c r="S3853"/>
      <c r="T3853"/>
      <c r="U3853"/>
      <c r="V3853"/>
      <c r="W3853"/>
      <c r="X3853"/>
      <c r="Y3853"/>
      <c r="Z3853"/>
      <c r="AA3853"/>
      <c r="AB3853"/>
      <c r="AC3853"/>
      <c r="AD3853"/>
      <c r="AE3853"/>
      <c r="AF3853"/>
      <c r="AG3853"/>
      <c r="AH3853"/>
      <c r="AI3853"/>
      <c r="AJ3853"/>
      <c r="AK3853"/>
      <c r="AL3853"/>
      <c r="AM3853"/>
      <c r="AN3853"/>
      <c r="AO3853"/>
      <c r="AP3853"/>
      <c r="AQ3853"/>
      <c r="AR3853"/>
      <c r="AS3853"/>
      <c r="AT3853"/>
      <c r="AU3853"/>
      <c r="AV3853"/>
      <c r="AW3853"/>
      <c r="AX3853"/>
      <c r="AY3853"/>
      <c r="AZ3853"/>
      <c r="BA3853"/>
      <c r="BB3853"/>
      <c r="BC3853"/>
      <c r="BD3853"/>
      <c r="BE3853"/>
      <c r="BF3853"/>
      <c r="BG3853"/>
      <c r="BH3853"/>
      <c r="BI3853"/>
      <c r="BJ3853"/>
      <c r="BK3853"/>
      <c r="BL3853"/>
      <c r="BM3853"/>
      <c r="BN3853"/>
      <c r="BO3853"/>
      <c r="BP3853"/>
      <c r="BQ3853"/>
      <c r="BR3853"/>
      <c r="BS3853"/>
      <c r="BT3853"/>
      <c r="BU3853"/>
      <c r="BV3853"/>
      <c r="BW3853"/>
      <c r="BX3853"/>
      <c r="BY3853"/>
      <c r="BZ3853"/>
      <c r="CA3853"/>
      <c r="CB3853"/>
      <c r="CC3853"/>
      <c r="CD3853"/>
      <c r="CE3853"/>
      <c r="CF3853"/>
      <c r="CG3853"/>
      <c r="CH3853"/>
      <c r="CI3853"/>
      <c r="CJ3853"/>
      <c r="CK3853"/>
      <c r="CL3853"/>
      <c r="CM3853"/>
      <c r="CN3853"/>
      <c r="CO3853"/>
      <c r="CP3853"/>
      <c r="CQ3853"/>
      <c r="CR3853"/>
      <c r="CS3853"/>
      <c r="CT3853"/>
      <c r="CU3853"/>
      <c r="CV3853"/>
    </row>
    <row r="3854" spans="10:100" x14ac:dyDescent="0.25">
      <c r="J3854"/>
      <c r="K3854"/>
      <c r="L3854"/>
      <c r="M3854"/>
      <c r="N3854"/>
      <c r="O3854"/>
      <c r="P3854"/>
      <c r="Q3854"/>
      <c r="R3854"/>
      <c r="S3854"/>
      <c r="T3854"/>
      <c r="U3854"/>
      <c r="V3854"/>
      <c r="W3854"/>
      <c r="X3854"/>
      <c r="Y3854"/>
      <c r="Z3854"/>
      <c r="AA3854"/>
      <c r="AB3854"/>
      <c r="AC3854"/>
      <c r="AD3854"/>
      <c r="AE3854"/>
      <c r="AF3854"/>
      <c r="AG3854"/>
      <c r="AH3854"/>
      <c r="AI3854"/>
      <c r="AJ3854"/>
      <c r="AK3854"/>
      <c r="AL3854"/>
      <c r="AM3854"/>
      <c r="AN3854"/>
      <c r="AO3854"/>
      <c r="AP3854"/>
      <c r="AQ3854"/>
      <c r="AR3854"/>
      <c r="AS3854"/>
      <c r="AT3854"/>
      <c r="AU3854"/>
      <c r="AV3854"/>
      <c r="AW3854"/>
      <c r="AX3854"/>
      <c r="AY3854"/>
      <c r="AZ3854"/>
      <c r="BA3854"/>
      <c r="BB3854"/>
      <c r="BC3854"/>
      <c r="BD3854"/>
      <c r="BE3854"/>
      <c r="BF3854"/>
      <c r="BG3854"/>
      <c r="BH3854"/>
      <c r="BI3854"/>
      <c r="BJ3854"/>
      <c r="BK3854"/>
      <c r="BL3854"/>
      <c r="BM3854"/>
      <c r="BN3854"/>
      <c r="BO3854"/>
      <c r="BP3854"/>
      <c r="BQ3854"/>
      <c r="BR3854"/>
      <c r="BS3854"/>
      <c r="BT3854"/>
      <c r="BU3854"/>
      <c r="BV3854"/>
      <c r="BW3854"/>
      <c r="BX3854"/>
      <c r="BY3854"/>
      <c r="BZ3854"/>
      <c r="CA3854"/>
      <c r="CB3854"/>
      <c r="CC3854"/>
      <c r="CD3854"/>
      <c r="CE3854"/>
      <c r="CF3854"/>
      <c r="CG3854"/>
      <c r="CH3854"/>
      <c r="CI3854"/>
      <c r="CJ3854"/>
      <c r="CK3854"/>
      <c r="CL3854"/>
      <c r="CM3854"/>
      <c r="CN3854"/>
      <c r="CO3854"/>
      <c r="CP3854"/>
      <c r="CQ3854"/>
      <c r="CR3854"/>
      <c r="CS3854"/>
      <c r="CT3854"/>
      <c r="CU3854"/>
      <c r="CV3854"/>
    </row>
    <row r="3855" spans="10:100" x14ac:dyDescent="0.25">
      <c r="J3855"/>
      <c r="K3855"/>
      <c r="L3855"/>
      <c r="M3855"/>
      <c r="N3855"/>
      <c r="O3855"/>
      <c r="P3855"/>
      <c r="Q3855"/>
      <c r="R3855"/>
      <c r="S3855"/>
      <c r="T3855"/>
      <c r="U3855"/>
      <c r="V3855"/>
      <c r="W3855"/>
      <c r="X3855"/>
      <c r="Y3855"/>
      <c r="Z3855"/>
      <c r="AA3855"/>
      <c r="AB3855"/>
      <c r="AC3855"/>
      <c r="AD3855"/>
      <c r="AE3855"/>
      <c r="AF3855"/>
      <c r="AG3855"/>
      <c r="AH3855"/>
      <c r="AI3855"/>
      <c r="AJ3855"/>
      <c r="AK3855"/>
      <c r="AL3855"/>
      <c r="AM3855"/>
      <c r="AN3855"/>
      <c r="AO3855"/>
      <c r="AP3855"/>
      <c r="AQ3855"/>
      <c r="AR3855"/>
      <c r="AS3855"/>
      <c r="AT3855"/>
      <c r="AU3855"/>
      <c r="AV3855"/>
      <c r="AW3855"/>
      <c r="AX3855"/>
      <c r="AY3855"/>
      <c r="AZ3855"/>
      <c r="BA3855"/>
      <c r="BB3855"/>
      <c r="BC3855"/>
      <c r="BD3855"/>
      <c r="BE3855"/>
      <c r="BF3855"/>
      <c r="BG3855"/>
      <c r="BH3855"/>
      <c r="BI3855"/>
      <c r="BJ3855"/>
      <c r="BK3855"/>
      <c r="BL3855"/>
      <c r="BM3855"/>
      <c r="BN3855"/>
      <c r="BO3855"/>
      <c r="BP3855"/>
      <c r="BQ3855"/>
      <c r="BR3855"/>
      <c r="BS3855"/>
      <c r="BT3855"/>
      <c r="BU3855"/>
      <c r="BV3855"/>
      <c r="BW3855"/>
      <c r="BX3855"/>
      <c r="BY3855"/>
      <c r="BZ3855"/>
      <c r="CA3855"/>
      <c r="CB3855"/>
      <c r="CC3855"/>
      <c r="CD3855"/>
      <c r="CE3855"/>
      <c r="CF3855"/>
      <c r="CG3855"/>
      <c r="CH3855"/>
      <c r="CI3855"/>
      <c r="CJ3855"/>
      <c r="CK3855"/>
      <c r="CL3855"/>
      <c r="CM3855"/>
      <c r="CN3855"/>
      <c r="CO3855"/>
      <c r="CP3855"/>
      <c r="CQ3855"/>
      <c r="CR3855"/>
      <c r="CS3855"/>
      <c r="CT3855"/>
      <c r="CU3855"/>
      <c r="CV3855"/>
    </row>
    <row r="3856" spans="10:100" x14ac:dyDescent="0.25">
      <c r="J3856"/>
      <c r="K3856"/>
      <c r="L3856"/>
      <c r="M3856"/>
      <c r="N3856"/>
      <c r="O3856"/>
      <c r="P3856"/>
      <c r="Q3856"/>
      <c r="R3856"/>
      <c r="S3856"/>
      <c r="T3856"/>
      <c r="U3856"/>
      <c r="V3856"/>
      <c r="W3856"/>
      <c r="X3856"/>
      <c r="Y3856"/>
      <c r="Z3856"/>
      <c r="AA3856"/>
      <c r="AB3856"/>
      <c r="AC3856"/>
      <c r="AD3856"/>
      <c r="AE3856"/>
      <c r="AF3856"/>
      <c r="AG3856"/>
      <c r="AH3856"/>
      <c r="AI3856"/>
      <c r="AJ3856"/>
      <c r="AK3856"/>
      <c r="AL3856"/>
      <c r="AM3856"/>
      <c r="AN3856"/>
      <c r="AO3856"/>
      <c r="AP3856"/>
      <c r="AQ3856"/>
      <c r="AR3856"/>
      <c r="AS3856"/>
      <c r="AT3856"/>
      <c r="AU3856"/>
      <c r="AV3856"/>
      <c r="AW3856"/>
      <c r="AX3856"/>
      <c r="AY3856"/>
      <c r="AZ3856"/>
      <c r="BA3856"/>
      <c r="BB3856"/>
      <c r="BC3856"/>
      <c r="BD3856"/>
      <c r="BE3856"/>
      <c r="BF3856"/>
      <c r="BG3856"/>
      <c r="BH3856"/>
      <c r="BI3856"/>
      <c r="BJ3856"/>
      <c r="BK3856"/>
      <c r="BL3856"/>
      <c r="BM3856"/>
      <c r="BN3856"/>
      <c r="BO3856"/>
      <c r="BP3856"/>
      <c r="BQ3856"/>
      <c r="BR3856"/>
      <c r="BS3856"/>
      <c r="BT3856"/>
      <c r="BU3856"/>
      <c r="BV3856"/>
      <c r="BW3856"/>
      <c r="BX3856"/>
      <c r="BY3856"/>
      <c r="BZ3856"/>
      <c r="CA3856"/>
      <c r="CB3856"/>
      <c r="CC3856"/>
      <c r="CD3856"/>
      <c r="CE3856"/>
      <c r="CF3856"/>
      <c r="CG3856"/>
      <c r="CH3856"/>
      <c r="CI3856"/>
      <c r="CJ3856"/>
      <c r="CK3856"/>
      <c r="CL3856"/>
      <c r="CM3856"/>
      <c r="CN3856"/>
      <c r="CO3856"/>
      <c r="CP3856"/>
      <c r="CQ3856"/>
      <c r="CR3856"/>
      <c r="CS3856"/>
      <c r="CT3856"/>
      <c r="CU3856"/>
      <c r="CV3856"/>
    </row>
    <row r="3857" spans="10:100" x14ac:dyDescent="0.25">
      <c r="J3857"/>
      <c r="K3857"/>
      <c r="L3857"/>
      <c r="M3857"/>
      <c r="N3857"/>
      <c r="O3857"/>
      <c r="P3857"/>
      <c r="Q3857"/>
      <c r="R3857"/>
      <c r="S3857"/>
      <c r="T3857"/>
      <c r="U3857"/>
      <c r="V3857"/>
      <c r="W3857"/>
      <c r="X3857"/>
      <c r="Y3857"/>
      <c r="Z3857"/>
      <c r="AA3857"/>
      <c r="AB3857"/>
      <c r="AC3857"/>
      <c r="AD3857"/>
      <c r="AE3857"/>
      <c r="AF3857"/>
      <c r="AG3857"/>
      <c r="AH3857"/>
      <c r="AI3857"/>
      <c r="AJ3857"/>
      <c r="AK3857"/>
      <c r="AL3857"/>
      <c r="AM3857"/>
      <c r="AN3857"/>
      <c r="AO3857"/>
      <c r="AP3857"/>
      <c r="AQ3857"/>
      <c r="AR3857"/>
      <c r="AS3857"/>
      <c r="AT3857"/>
      <c r="AU3857"/>
      <c r="AV3857"/>
      <c r="AW3857"/>
      <c r="AX3857"/>
      <c r="AY3857"/>
      <c r="AZ3857"/>
      <c r="BA3857"/>
      <c r="BB3857"/>
      <c r="BC3857"/>
      <c r="BD3857"/>
      <c r="BE3857"/>
      <c r="BF3857"/>
      <c r="BG3857"/>
      <c r="BH3857"/>
      <c r="BI3857"/>
      <c r="BJ3857"/>
      <c r="BK3857"/>
      <c r="BL3857"/>
      <c r="BM3857"/>
      <c r="BN3857"/>
      <c r="BO3857"/>
      <c r="BP3857"/>
      <c r="BQ3857"/>
      <c r="BR3857"/>
      <c r="BS3857"/>
      <c r="BT3857"/>
      <c r="BU3857"/>
      <c r="BV3857"/>
      <c r="BW3857"/>
      <c r="BX3857"/>
      <c r="BY3857"/>
      <c r="BZ3857"/>
      <c r="CA3857"/>
      <c r="CB3857"/>
      <c r="CC3857"/>
      <c r="CD3857"/>
      <c r="CE3857"/>
      <c r="CF3857"/>
      <c r="CG3857"/>
      <c r="CH3857"/>
      <c r="CI3857"/>
      <c r="CJ3857"/>
      <c r="CK3857"/>
      <c r="CL3857"/>
      <c r="CM3857"/>
      <c r="CN3857"/>
      <c r="CO3857"/>
      <c r="CP3857"/>
      <c r="CQ3857"/>
      <c r="CR3857"/>
      <c r="CS3857"/>
      <c r="CT3857"/>
      <c r="CU3857"/>
      <c r="CV3857"/>
    </row>
    <row r="3858" spans="10:100" x14ac:dyDescent="0.25">
      <c r="J3858"/>
      <c r="K3858"/>
      <c r="L3858"/>
      <c r="M3858"/>
      <c r="N3858"/>
      <c r="O3858"/>
      <c r="P3858"/>
      <c r="Q3858"/>
      <c r="R3858"/>
      <c r="S3858"/>
      <c r="T3858"/>
      <c r="U3858"/>
      <c r="V3858"/>
      <c r="W3858"/>
      <c r="X3858"/>
      <c r="Y3858"/>
      <c r="Z3858"/>
      <c r="AA3858"/>
      <c r="AB3858"/>
      <c r="AC3858"/>
      <c r="AD3858"/>
      <c r="AE3858"/>
      <c r="AF3858"/>
      <c r="AG3858"/>
      <c r="AH3858"/>
      <c r="AI3858"/>
      <c r="AJ3858"/>
      <c r="AK3858"/>
      <c r="AL3858"/>
      <c r="AM3858"/>
      <c r="AN3858"/>
      <c r="AO3858"/>
      <c r="AP3858"/>
      <c r="AQ3858"/>
      <c r="AR3858"/>
      <c r="AS3858"/>
      <c r="AT3858"/>
      <c r="AU3858"/>
      <c r="AV3858"/>
      <c r="AW3858"/>
      <c r="AX3858"/>
      <c r="AY3858"/>
      <c r="AZ3858"/>
      <c r="BA3858"/>
      <c r="BB3858"/>
      <c r="BC3858"/>
      <c r="BD3858"/>
      <c r="BE3858"/>
      <c r="BF3858"/>
      <c r="BG3858"/>
      <c r="BH3858"/>
      <c r="BI3858"/>
      <c r="BJ3858"/>
      <c r="BK3858"/>
      <c r="BL3858"/>
      <c r="BM3858"/>
      <c r="BN3858"/>
      <c r="BO3858"/>
      <c r="BP3858"/>
      <c r="BQ3858"/>
      <c r="BR3858"/>
      <c r="BS3858"/>
      <c r="BT3858"/>
      <c r="BU3858"/>
      <c r="BV3858"/>
      <c r="BW3858"/>
      <c r="BX3858"/>
      <c r="BY3858"/>
      <c r="BZ3858"/>
      <c r="CA3858"/>
      <c r="CB3858"/>
      <c r="CC3858"/>
      <c r="CD3858"/>
      <c r="CE3858"/>
      <c r="CF3858"/>
      <c r="CG3858"/>
      <c r="CH3858"/>
      <c r="CI3858"/>
      <c r="CJ3858"/>
      <c r="CK3858"/>
      <c r="CL3858"/>
      <c r="CM3858"/>
      <c r="CN3858"/>
      <c r="CO3858"/>
      <c r="CP3858"/>
      <c r="CQ3858"/>
      <c r="CR3858"/>
      <c r="CS3858"/>
      <c r="CT3858"/>
      <c r="CU3858"/>
      <c r="CV3858"/>
    </row>
    <row r="3859" spans="10:100" x14ac:dyDescent="0.25">
      <c r="J3859"/>
      <c r="K3859"/>
      <c r="L3859"/>
      <c r="M3859"/>
      <c r="N3859"/>
      <c r="O3859"/>
      <c r="P3859"/>
      <c r="Q3859"/>
      <c r="R3859"/>
      <c r="S3859"/>
      <c r="T3859"/>
      <c r="U3859"/>
      <c r="V3859"/>
      <c r="W3859"/>
      <c r="X3859"/>
      <c r="Y3859"/>
      <c r="Z3859"/>
      <c r="AA3859"/>
      <c r="AB3859"/>
      <c r="AC3859"/>
      <c r="AD3859"/>
      <c r="AE3859"/>
      <c r="AF3859"/>
      <c r="AG3859"/>
      <c r="AH3859"/>
      <c r="AI3859"/>
      <c r="AJ3859"/>
      <c r="AK3859"/>
      <c r="AL3859"/>
      <c r="AM3859"/>
      <c r="AN3859"/>
      <c r="AO3859"/>
      <c r="AP3859"/>
      <c r="AQ3859"/>
      <c r="AR3859"/>
      <c r="AS3859"/>
      <c r="AT3859"/>
      <c r="AU3859"/>
      <c r="AV3859"/>
      <c r="AW3859"/>
      <c r="AX3859"/>
      <c r="AY3859"/>
      <c r="AZ3859"/>
      <c r="BA3859"/>
      <c r="BB3859"/>
      <c r="BC3859"/>
      <c r="BD3859"/>
      <c r="BE3859"/>
      <c r="BF3859"/>
      <c r="BG3859"/>
      <c r="BH3859"/>
      <c r="BI3859"/>
      <c r="BJ3859"/>
      <c r="BK3859"/>
      <c r="BL3859"/>
      <c r="BM3859"/>
      <c r="BN3859"/>
      <c r="BO3859"/>
      <c r="BP3859"/>
      <c r="BQ3859"/>
      <c r="BR3859"/>
      <c r="BS3859"/>
      <c r="BT3859"/>
      <c r="BU3859"/>
      <c r="BV3859"/>
      <c r="BW3859"/>
      <c r="BX3859"/>
      <c r="BY3859"/>
      <c r="BZ3859"/>
      <c r="CA3859"/>
      <c r="CB3859"/>
      <c r="CC3859"/>
      <c r="CD3859"/>
      <c r="CE3859"/>
      <c r="CF3859"/>
      <c r="CG3859"/>
      <c r="CH3859"/>
      <c r="CI3859"/>
      <c r="CJ3859"/>
      <c r="CK3859"/>
      <c r="CL3859"/>
      <c r="CM3859"/>
      <c r="CN3859"/>
      <c r="CO3859"/>
      <c r="CP3859"/>
      <c r="CQ3859"/>
      <c r="CR3859"/>
      <c r="CS3859"/>
      <c r="CT3859"/>
      <c r="CU3859"/>
      <c r="CV3859"/>
    </row>
    <row r="3860" spans="10:100" x14ac:dyDescent="0.25">
      <c r="J3860"/>
      <c r="K3860"/>
      <c r="L3860"/>
      <c r="M3860"/>
      <c r="N3860"/>
      <c r="O3860"/>
      <c r="P3860"/>
      <c r="Q3860"/>
      <c r="R3860"/>
      <c r="S3860"/>
      <c r="T3860"/>
      <c r="U3860"/>
      <c r="V3860"/>
      <c r="W3860"/>
      <c r="X3860"/>
      <c r="Y3860"/>
      <c r="Z3860"/>
      <c r="AA3860"/>
      <c r="AB3860"/>
      <c r="AC3860"/>
      <c r="AD3860"/>
      <c r="AE3860"/>
      <c r="AF3860"/>
      <c r="AG3860"/>
      <c r="AH3860"/>
      <c r="AI3860"/>
      <c r="AJ3860"/>
      <c r="AK3860"/>
      <c r="AL3860"/>
      <c r="AM3860"/>
      <c r="AN3860"/>
      <c r="AO3860"/>
      <c r="AP3860"/>
      <c r="AQ3860"/>
      <c r="AR3860"/>
      <c r="AS3860"/>
      <c r="AT3860"/>
      <c r="AU3860"/>
      <c r="AV3860"/>
      <c r="AW3860"/>
      <c r="AX3860"/>
      <c r="AY3860"/>
      <c r="AZ3860"/>
      <c r="BA3860"/>
      <c r="BB3860"/>
      <c r="BC3860"/>
      <c r="BD3860"/>
      <c r="BE3860"/>
      <c r="BF3860"/>
      <c r="BG3860"/>
      <c r="BH3860"/>
      <c r="BI3860"/>
      <c r="BJ3860"/>
      <c r="BK3860"/>
      <c r="BL3860"/>
      <c r="BM3860"/>
      <c r="BN3860"/>
      <c r="BO3860"/>
      <c r="BP3860"/>
      <c r="BQ3860"/>
      <c r="BR3860"/>
      <c r="BS3860"/>
      <c r="BT3860"/>
      <c r="BU3860"/>
      <c r="BV3860"/>
      <c r="BW3860"/>
      <c r="BX3860"/>
      <c r="BY3860"/>
      <c r="BZ3860"/>
      <c r="CA3860"/>
      <c r="CB3860"/>
      <c r="CC3860"/>
      <c r="CD3860"/>
      <c r="CE3860"/>
      <c r="CF3860"/>
      <c r="CG3860"/>
      <c r="CH3860"/>
      <c r="CI3860"/>
      <c r="CJ3860"/>
      <c r="CK3860"/>
      <c r="CL3860"/>
      <c r="CM3860"/>
      <c r="CN3860"/>
      <c r="CO3860"/>
      <c r="CP3860"/>
      <c r="CQ3860"/>
      <c r="CR3860"/>
      <c r="CS3860"/>
      <c r="CT3860"/>
      <c r="CU3860"/>
      <c r="CV3860"/>
    </row>
    <row r="3861" spans="10:100" x14ac:dyDescent="0.25">
      <c r="J3861"/>
      <c r="K3861"/>
      <c r="L3861"/>
      <c r="M3861"/>
      <c r="N3861"/>
      <c r="O3861"/>
      <c r="P3861"/>
      <c r="Q3861"/>
      <c r="R3861"/>
      <c r="S3861"/>
      <c r="T3861"/>
      <c r="U3861"/>
      <c r="V3861"/>
      <c r="W3861"/>
      <c r="X3861"/>
      <c r="Y3861"/>
      <c r="Z3861"/>
      <c r="AA3861"/>
      <c r="AB3861"/>
      <c r="AC3861"/>
      <c r="AD3861"/>
      <c r="AE3861"/>
      <c r="AF3861"/>
      <c r="AG3861"/>
      <c r="AH3861"/>
      <c r="AI3861"/>
      <c r="AJ3861"/>
      <c r="AK3861"/>
      <c r="AL3861"/>
      <c r="AM3861"/>
      <c r="AN3861"/>
      <c r="AO3861"/>
      <c r="AP3861"/>
      <c r="AQ3861"/>
      <c r="AR3861"/>
      <c r="AS3861"/>
      <c r="AT3861"/>
      <c r="AU3861"/>
      <c r="AV3861"/>
      <c r="AW3861"/>
      <c r="AX3861"/>
      <c r="AY3861"/>
      <c r="AZ3861"/>
      <c r="BA3861"/>
      <c r="BB3861"/>
      <c r="BC3861"/>
      <c r="BD3861"/>
      <c r="BE3861"/>
      <c r="BF3861"/>
      <c r="BG3861"/>
      <c r="BH3861"/>
      <c r="BI3861"/>
      <c r="BJ3861"/>
      <c r="BK3861"/>
      <c r="BL3861"/>
      <c r="BM3861"/>
      <c r="BN3861"/>
      <c r="BO3861"/>
      <c r="BP3861"/>
      <c r="BQ3861"/>
      <c r="BR3861"/>
      <c r="BS3861"/>
      <c r="BT3861"/>
      <c r="BU3861"/>
      <c r="BV3861"/>
      <c r="BW3861"/>
      <c r="BX3861"/>
      <c r="BY3861"/>
      <c r="BZ3861"/>
      <c r="CA3861"/>
      <c r="CB3861"/>
      <c r="CC3861"/>
      <c r="CD3861"/>
      <c r="CE3861"/>
      <c r="CF3861"/>
      <c r="CG3861"/>
      <c r="CH3861"/>
      <c r="CI3861"/>
      <c r="CJ3861"/>
      <c r="CK3861"/>
      <c r="CL3861"/>
      <c r="CM3861"/>
      <c r="CN3861"/>
      <c r="CO3861"/>
      <c r="CP3861"/>
      <c r="CQ3861"/>
      <c r="CR3861"/>
      <c r="CS3861"/>
      <c r="CT3861"/>
      <c r="CU3861"/>
      <c r="CV3861"/>
    </row>
    <row r="3862" spans="10:100" x14ac:dyDescent="0.25">
      <c r="J3862"/>
      <c r="K3862"/>
      <c r="L3862"/>
      <c r="M3862"/>
      <c r="N3862"/>
      <c r="O3862"/>
      <c r="P3862"/>
      <c r="Q3862"/>
      <c r="R3862"/>
      <c r="S3862"/>
      <c r="T3862"/>
      <c r="U3862"/>
      <c r="V3862"/>
      <c r="W3862"/>
      <c r="X3862"/>
      <c r="Y3862"/>
      <c r="Z3862"/>
      <c r="AA3862"/>
      <c r="AB3862"/>
      <c r="AC3862"/>
      <c r="AD3862"/>
      <c r="AE3862"/>
      <c r="AF3862"/>
      <c r="AG3862"/>
      <c r="AH3862"/>
      <c r="AI3862"/>
      <c r="AJ3862"/>
      <c r="AK3862"/>
      <c r="AL3862"/>
      <c r="AM3862"/>
      <c r="AN3862"/>
      <c r="AO3862"/>
      <c r="AP3862"/>
      <c r="AQ3862"/>
      <c r="AR3862"/>
      <c r="AS3862"/>
      <c r="AT3862"/>
      <c r="AU3862"/>
      <c r="AV3862"/>
      <c r="AW3862"/>
      <c r="AX3862"/>
      <c r="AY3862"/>
      <c r="AZ3862"/>
      <c r="BA3862"/>
      <c r="BB3862"/>
      <c r="BC3862"/>
      <c r="BD3862"/>
      <c r="BE3862"/>
      <c r="BF3862"/>
      <c r="BG3862"/>
      <c r="BH3862"/>
      <c r="BI3862"/>
      <c r="BJ3862"/>
      <c r="BK3862"/>
      <c r="BL3862"/>
      <c r="BM3862"/>
      <c r="BN3862"/>
      <c r="BO3862"/>
      <c r="BP3862"/>
      <c r="BQ3862"/>
      <c r="BR3862"/>
      <c r="BS3862"/>
      <c r="BT3862"/>
      <c r="BU3862"/>
      <c r="BV3862"/>
      <c r="BW3862"/>
      <c r="BX3862"/>
      <c r="BY3862"/>
      <c r="BZ3862"/>
      <c r="CA3862"/>
      <c r="CB3862"/>
      <c r="CC3862"/>
      <c r="CD3862"/>
      <c r="CE3862"/>
      <c r="CF3862"/>
      <c r="CG3862"/>
      <c r="CH3862"/>
      <c r="CI3862"/>
      <c r="CJ3862"/>
      <c r="CK3862"/>
      <c r="CL3862"/>
      <c r="CM3862"/>
      <c r="CN3862"/>
      <c r="CO3862"/>
      <c r="CP3862"/>
      <c r="CQ3862"/>
      <c r="CR3862"/>
      <c r="CS3862"/>
      <c r="CT3862"/>
      <c r="CU3862"/>
      <c r="CV3862"/>
    </row>
    <row r="3863" spans="10:100" x14ac:dyDescent="0.25">
      <c r="J3863"/>
      <c r="K3863"/>
      <c r="L3863"/>
      <c r="M3863"/>
      <c r="N3863"/>
      <c r="O3863"/>
      <c r="P3863"/>
      <c r="Q3863"/>
      <c r="R3863"/>
      <c r="S3863"/>
      <c r="T3863"/>
      <c r="U3863"/>
      <c r="V3863"/>
      <c r="W3863"/>
      <c r="X3863"/>
      <c r="Y3863"/>
      <c r="Z3863"/>
      <c r="AA3863"/>
      <c r="AB3863"/>
      <c r="AC3863"/>
      <c r="AD3863"/>
      <c r="AE3863"/>
      <c r="AF3863"/>
      <c r="AG3863"/>
      <c r="AH3863"/>
      <c r="AI3863"/>
      <c r="AJ3863"/>
      <c r="AK3863"/>
      <c r="AL3863"/>
      <c r="AM3863"/>
      <c r="AN3863"/>
      <c r="AO3863"/>
      <c r="AP3863"/>
      <c r="AQ3863"/>
      <c r="AR3863"/>
      <c r="AS3863"/>
      <c r="AT3863"/>
      <c r="AU3863"/>
      <c r="AV3863"/>
      <c r="AW3863"/>
      <c r="AX3863"/>
      <c r="AY3863"/>
      <c r="AZ3863"/>
      <c r="BA3863"/>
      <c r="BB3863"/>
      <c r="BC3863"/>
      <c r="BD3863"/>
      <c r="BE3863"/>
      <c r="BF3863"/>
      <c r="BG3863"/>
      <c r="BH3863"/>
      <c r="BI3863"/>
      <c r="BJ3863"/>
      <c r="BK3863"/>
      <c r="BL3863"/>
      <c r="BM3863"/>
      <c r="BN3863"/>
      <c r="BO3863"/>
      <c r="BP3863"/>
      <c r="BQ3863"/>
      <c r="BR3863"/>
      <c r="BS3863"/>
      <c r="BT3863"/>
      <c r="BU3863"/>
      <c r="BV3863"/>
      <c r="BW3863"/>
      <c r="BX3863"/>
      <c r="BY3863"/>
      <c r="BZ3863"/>
      <c r="CA3863"/>
      <c r="CB3863"/>
      <c r="CC3863"/>
      <c r="CD3863"/>
      <c r="CE3863"/>
      <c r="CF3863"/>
      <c r="CG3863"/>
      <c r="CH3863"/>
      <c r="CI3863"/>
      <c r="CJ3863"/>
      <c r="CK3863"/>
      <c r="CL3863"/>
      <c r="CM3863"/>
      <c r="CN3863"/>
      <c r="CO3863"/>
      <c r="CP3863"/>
      <c r="CQ3863"/>
      <c r="CR3863"/>
      <c r="CS3863"/>
      <c r="CT3863"/>
      <c r="CU3863"/>
      <c r="CV3863"/>
    </row>
    <row r="3864" spans="10:100" x14ac:dyDescent="0.25">
      <c r="J3864"/>
      <c r="K3864"/>
      <c r="L3864"/>
      <c r="M3864"/>
      <c r="N3864"/>
      <c r="O3864"/>
      <c r="P3864"/>
      <c r="Q3864"/>
      <c r="R3864"/>
      <c r="S3864"/>
      <c r="T3864"/>
      <c r="U3864"/>
      <c r="V3864"/>
      <c r="W3864"/>
      <c r="X3864"/>
      <c r="Y3864"/>
      <c r="Z3864"/>
      <c r="AA3864"/>
      <c r="AB3864"/>
      <c r="AC3864"/>
      <c r="AD3864"/>
      <c r="AE3864"/>
      <c r="AF3864"/>
      <c r="AG3864"/>
      <c r="AH3864"/>
      <c r="AI3864"/>
      <c r="AJ3864"/>
      <c r="AK3864"/>
      <c r="AL3864"/>
      <c r="AM3864"/>
      <c r="AN3864"/>
      <c r="AO3864"/>
      <c r="AP3864"/>
      <c r="AQ3864"/>
      <c r="AR3864"/>
      <c r="AS3864"/>
      <c r="AT3864"/>
      <c r="AU3864"/>
      <c r="AV3864"/>
      <c r="AW3864"/>
      <c r="AX3864"/>
      <c r="AY3864"/>
      <c r="AZ3864"/>
      <c r="BA3864"/>
      <c r="BB3864"/>
      <c r="BC3864"/>
      <c r="BD3864"/>
      <c r="BE3864"/>
      <c r="BF3864"/>
      <c r="BG3864"/>
      <c r="BH3864"/>
      <c r="BI3864"/>
      <c r="BJ3864"/>
      <c r="BK3864"/>
      <c r="BL3864"/>
      <c r="BM3864"/>
      <c r="BN3864"/>
      <c r="BO3864"/>
      <c r="BP3864"/>
      <c r="BQ3864"/>
      <c r="BR3864"/>
      <c r="BS3864"/>
      <c r="BT3864"/>
      <c r="BU3864"/>
      <c r="BV3864"/>
      <c r="BW3864"/>
      <c r="BX3864"/>
      <c r="BY3864"/>
      <c r="BZ3864"/>
      <c r="CA3864"/>
      <c r="CB3864"/>
      <c r="CC3864"/>
      <c r="CD3864"/>
      <c r="CE3864"/>
      <c r="CF3864"/>
      <c r="CG3864"/>
      <c r="CH3864"/>
      <c r="CI3864"/>
      <c r="CJ3864"/>
      <c r="CK3864"/>
      <c r="CL3864"/>
      <c r="CM3864"/>
      <c r="CN3864"/>
      <c r="CO3864"/>
      <c r="CP3864"/>
      <c r="CQ3864"/>
      <c r="CR3864"/>
      <c r="CS3864"/>
      <c r="CT3864"/>
      <c r="CU3864"/>
      <c r="CV3864"/>
    </row>
    <row r="3865" spans="10:100" x14ac:dyDescent="0.25">
      <c r="J3865"/>
      <c r="K3865"/>
      <c r="L3865"/>
      <c r="M3865"/>
      <c r="N3865"/>
      <c r="O3865"/>
      <c r="P3865"/>
      <c r="Q3865"/>
      <c r="R3865"/>
      <c r="S3865"/>
      <c r="T3865"/>
      <c r="U3865"/>
      <c r="V3865"/>
      <c r="W3865"/>
      <c r="X3865"/>
      <c r="Y3865"/>
      <c r="Z3865"/>
      <c r="AA3865"/>
      <c r="AB3865"/>
      <c r="AC3865"/>
      <c r="AD3865"/>
      <c r="AE3865"/>
      <c r="AF3865"/>
      <c r="AG3865"/>
      <c r="AH3865"/>
      <c r="AI3865"/>
      <c r="AJ3865"/>
      <c r="AK3865"/>
      <c r="AL3865"/>
      <c r="AM3865"/>
      <c r="AN3865"/>
      <c r="AO3865"/>
      <c r="AP3865"/>
      <c r="AQ3865"/>
      <c r="AR3865"/>
      <c r="AS3865"/>
      <c r="AT3865"/>
      <c r="AU3865"/>
      <c r="AV3865"/>
      <c r="AW3865"/>
      <c r="AX3865"/>
      <c r="AY3865"/>
      <c r="AZ3865"/>
      <c r="BA3865"/>
      <c r="BB3865"/>
      <c r="BC3865"/>
      <c r="BD3865"/>
      <c r="BE3865"/>
      <c r="BF3865"/>
      <c r="BG3865"/>
      <c r="BH3865"/>
      <c r="BI3865"/>
      <c r="BJ3865"/>
      <c r="BK3865"/>
      <c r="BL3865"/>
      <c r="BM3865"/>
      <c r="BN3865"/>
      <c r="BO3865"/>
      <c r="BP3865"/>
      <c r="BQ3865"/>
      <c r="BR3865"/>
      <c r="BS3865"/>
      <c r="BT3865"/>
      <c r="BU3865"/>
      <c r="BV3865"/>
      <c r="BW3865"/>
      <c r="BX3865"/>
      <c r="BY3865"/>
      <c r="BZ3865"/>
      <c r="CA3865"/>
      <c r="CB3865"/>
      <c r="CC3865"/>
      <c r="CD3865"/>
      <c r="CE3865"/>
      <c r="CF3865"/>
      <c r="CG3865"/>
      <c r="CH3865"/>
      <c r="CI3865"/>
      <c r="CJ3865"/>
      <c r="CK3865"/>
      <c r="CL3865"/>
      <c r="CM3865"/>
      <c r="CN3865"/>
      <c r="CO3865"/>
      <c r="CP3865"/>
      <c r="CQ3865"/>
      <c r="CR3865"/>
      <c r="CS3865"/>
      <c r="CT3865"/>
      <c r="CU3865"/>
      <c r="CV3865"/>
    </row>
    <row r="3866" spans="10:100" x14ac:dyDescent="0.25">
      <c r="J3866"/>
      <c r="K3866"/>
      <c r="L3866"/>
      <c r="M3866"/>
      <c r="N3866"/>
      <c r="O3866"/>
      <c r="P3866"/>
      <c r="Q3866"/>
      <c r="R3866"/>
      <c r="S3866"/>
      <c r="T3866"/>
      <c r="U3866"/>
      <c r="V3866"/>
      <c r="W3866"/>
      <c r="X3866"/>
      <c r="Y3866"/>
      <c r="Z3866"/>
      <c r="AA3866"/>
      <c r="AB3866"/>
      <c r="AC3866"/>
      <c r="AD3866"/>
      <c r="AE3866"/>
      <c r="AF3866"/>
      <c r="AG3866"/>
      <c r="AH3866"/>
      <c r="AI3866"/>
      <c r="AJ3866"/>
      <c r="AK3866"/>
      <c r="AL3866"/>
      <c r="AM3866"/>
      <c r="AN3866"/>
      <c r="AO3866"/>
      <c r="AP3866"/>
      <c r="AQ3866"/>
      <c r="AR3866"/>
      <c r="AS3866"/>
      <c r="AT3866"/>
      <c r="AU3866"/>
      <c r="AV3866"/>
      <c r="AW3866"/>
      <c r="AX3866"/>
      <c r="AY3866"/>
      <c r="AZ3866"/>
      <c r="BA3866"/>
      <c r="BB3866"/>
      <c r="BC3866"/>
      <c r="BD3866"/>
      <c r="BE3866"/>
      <c r="BF3866"/>
      <c r="BG3866"/>
      <c r="BH3866"/>
      <c r="BI3866"/>
      <c r="BJ3866"/>
      <c r="BK3866"/>
      <c r="BL3866"/>
      <c r="BM3866"/>
      <c r="BN3866"/>
      <c r="BO3866"/>
      <c r="BP3866"/>
      <c r="BQ3866"/>
      <c r="BR3866"/>
      <c r="BS3866"/>
      <c r="BT3866"/>
      <c r="BU3866"/>
      <c r="BV3866"/>
      <c r="BW3866"/>
      <c r="BX3866"/>
      <c r="BY3866"/>
      <c r="BZ3866"/>
      <c r="CA3866"/>
      <c r="CB3866"/>
      <c r="CC3866"/>
      <c r="CD3866"/>
      <c r="CE3866"/>
      <c r="CF3866"/>
      <c r="CG3866"/>
      <c r="CH3866"/>
      <c r="CI3866"/>
      <c r="CJ3866"/>
      <c r="CK3866"/>
      <c r="CL3866"/>
      <c r="CM3866"/>
      <c r="CN3866"/>
      <c r="CO3866"/>
      <c r="CP3866"/>
      <c r="CQ3866"/>
      <c r="CR3866"/>
      <c r="CS3866"/>
      <c r="CT3866"/>
      <c r="CU3866"/>
      <c r="CV3866"/>
    </row>
    <row r="3867" spans="10:100" x14ac:dyDescent="0.25">
      <c r="J3867"/>
      <c r="K3867"/>
      <c r="L3867"/>
      <c r="M3867"/>
      <c r="N3867"/>
      <c r="O3867"/>
      <c r="P3867"/>
      <c r="Q3867"/>
      <c r="R3867"/>
      <c r="S3867"/>
      <c r="T3867"/>
      <c r="U3867"/>
      <c r="V3867"/>
      <c r="W3867"/>
      <c r="X3867"/>
      <c r="Y3867"/>
      <c r="Z3867"/>
      <c r="AA3867"/>
      <c r="AB3867"/>
      <c r="AC3867"/>
      <c r="AD3867"/>
      <c r="AE3867"/>
      <c r="AF3867"/>
      <c r="AG3867"/>
      <c r="AH3867"/>
      <c r="AI3867"/>
      <c r="AJ3867"/>
      <c r="AK3867"/>
      <c r="AL3867"/>
      <c r="AM3867"/>
      <c r="AN3867"/>
      <c r="AO3867"/>
      <c r="AP3867"/>
      <c r="AQ3867"/>
      <c r="AR3867"/>
      <c r="AS3867"/>
      <c r="AT3867"/>
      <c r="AU3867"/>
      <c r="AV3867"/>
      <c r="AW3867"/>
      <c r="AX3867"/>
      <c r="AY3867"/>
      <c r="AZ3867"/>
      <c r="BA3867"/>
      <c r="BB3867"/>
      <c r="BC3867"/>
      <c r="BD3867"/>
      <c r="BE3867"/>
      <c r="BF3867"/>
      <c r="BG3867"/>
      <c r="BH3867"/>
      <c r="BI3867"/>
      <c r="BJ3867"/>
      <c r="BK3867"/>
      <c r="BL3867"/>
      <c r="BM3867"/>
      <c r="BN3867"/>
      <c r="BO3867"/>
      <c r="BP3867"/>
      <c r="BQ3867"/>
      <c r="BR3867"/>
      <c r="BS3867"/>
      <c r="BT3867"/>
      <c r="BU3867"/>
      <c r="BV3867"/>
      <c r="BW3867"/>
      <c r="BX3867"/>
      <c r="BY3867"/>
      <c r="BZ3867"/>
      <c r="CA3867"/>
      <c r="CB3867"/>
      <c r="CC3867"/>
      <c r="CD3867"/>
      <c r="CE3867"/>
      <c r="CF3867"/>
      <c r="CG3867"/>
      <c r="CH3867"/>
      <c r="CI3867"/>
      <c r="CJ3867"/>
      <c r="CK3867"/>
      <c r="CL3867"/>
      <c r="CM3867"/>
      <c r="CN3867"/>
      <c r="CO3867"/>
      <c r="CP3867"/>
      <c r="CQ3867"/>
      <c r="CR3867"/>
      <c r="CS3867"/>
      <c r="CT3867"/>
      <c r="CU3867"/>
      <c r="CV3867"/>
    </row>
    <row r="3868" spans="10:100" x14ac:dyDescent="0.25">
      <c r="J3868"/>
      <c r="K3868"/>
      <c r="L3868"/>
      <c r="M3868"/>
      <c r="N3868"/>
      <c r="O3868"/>
      <c r="P3868"/>
      <c r="Q3868"/>
      <c r="R3868"/>
      <c r="S3868"/>
      <c r="T3868"/>
      <c r="U3868"/>
      <c r="V3868"/>
      <c r="W3868"/>
      <c r="X3868"/>
      <c r="Y3868"/>
      <c r="Z3868"/>
      <c r="AA3868"/>
      <c r="AB3868"/>
      <c r="AC3868"/>
      <c r="AD3868"/>
      <c r="AE3868"/>
      <c r="AF3868"/>
      <c r="AG3868"/>
      <c r="AH3868"/>
      <c r="AI3868"/>
      <c r="AJ3868"/>
      <c r="AK3868"/>
      <c r="AL3868"/>
      <c r="AM3868"/>
      <c r="AN3868"/>
      <c r="AO3868"/>
      <c r="AP3868"/>
      <c r="AQ3868"/>
      <c r="AR3868"/>
      <c r="AS3868"/>
      <c r="AT3868"/>
      <c r="AU3868"/>
      <c r="AV3868"/>
      <c r="AW3868"/>
      <c r="AX3868"/>
      <c r="AY3868"/>
      <c r="AZ3868"/>
      <c r="BA3868"/>
      <c r="BB3868"/>
      <c r="BC3868"/>
      <c r="BD3868"/>
      <c r="BE3868"/>
      <c r="BF3868"/>
      <c r="BG3868"/>
      <c r="BH3868"/>
      <c r="BI3868"/>
      <c r="BJ3868"/>
      <c r="BK3868"/>
      <c r="BL3868"/>
      <c r="BM3868"/>
      <c r="BN3868"/>
      <c r="BO3868"/>
      <c r="BP3868"/>
      <c r="BQ3868"/>
      <c r="BR3868"/>
      <c r="BS3868"/>
      <c r="BT3868"/>
      <c r="BU3868"/>
      <c r="BV3868"/>
      <c r="BW3868"/>
      <c r="BX3868"/>
      <c r="BY3868"/>
      <c r="BZ3868"/>
      <c r="CA3868"/>
      <c r="CB3868"/>
      <c r="CC3868"/>
      <c r="CD3868"/>
      <c r="CE3868"/>
      <c r="CF3868"/>
      <c r="CG3868"/>
      <c r="CH3868"/>
      <c r="CI3868"/>
      <c r="CJ3868"/>
      <c r="CK3868"/>
      <c r="CL3868"/>
      <c r="CM3868"/>
      <c r="CN3868"/>
      <c r="CO3868"/>
      <c r="CP3868"/>
      <c r="CQ3868"/>
      <c r="CR3868"/>
      <c r="CS3868"/>
      <c r="CT3868"/>
      <c r="CU3868"/>
      <c r="CV3868"/>
    </row>
    <row r="3869" spans="10:100" x14ac:dyDescent="0.25">
      <c r="J3869"/>
      <c r="K3869"/>
      <c r="L3869"/>
      <c r="M3869"/>
      <c r="N3869"/>
      <c r="O3869"/>
      <c r="P3869"/>
      <c r="Q3869"/>
      <c r="R3869"/>
      <c r="S3869"/>
      <c r="T3869"/>
      <c r="U3869"/>
      <c r="V3869"/>
      <c r="W3869"/>
      <c r="X3869"/>
      <c r="Y3869"/>
      <c r="Z3869"/>
      <c r="AA3869"/>
      <c r="AB3869"/>
      <c r="AC3869"/>
      <c r="AD3869"/>
      <c r="AE3869"/>
      <c r="AF3869"/>
      <c r="AG3869"/>
      <c r="AH3869"/>
      <c r="AI3869"/>
      <c r="AJ3869"/>
      <c r="AK3869"/>
      <c r="AL3869"/>
      <c r="AM3869"/>
      <c r="AN3869"/>
      <c r="AO3869"/>
      <c r="AP3869"/>
      <c r="AQ3869"/>
      <c r="AR3869"/>
      <c r="AS3869"/>
      <c r="AT3869"/>
      <c r="AU3869"/>
      <c r="AV3869"/>
      <c r="AW3869"/>
      <c r="AX3869"/>
      <c r="AY3869"/>
      <c r="AZ3869"/>
      <c r="BA3869"/>
      <c r="BB3869"/>
      <c r="BC3869"/>
      <c r="BD3869"/>
      <c r="BE3869"/>
      <c r="BF3869"/>
      <c r="BG3869"/>
      <c r="BH3869"/>
      <c r="BI3869"/>
      <c r="BJ3869"/>
      <c r="BK3869"/>
      <c r="BL3869"/>
      <c r="BM3869"/>
      <c r="BN3869"/>
      <c r="BO3869"/>
      <c r="BP3869"/>
      <c r="BQ3869"/>
      <c r="BR3869"/>
      <c r="BS3869"/>
      <c r="BT3869"/>
      <c r="BU3869"/>
      <c r="BV3869"/>
      <c r="BW3869"/>
      <c r="BX3869"/>
      <c r="BY3869"/>
      <c r="BZ3869"/>
      <c r="CA3869"/>
      <c r="CB3869"/>
      <c r="CC3869"/>
      <c r="CD3869"/>
      <c r="CE3869"/>
      <c r="CF3869"/>
      <c r="CG3869"/>
      <c r="CH3869"/>
      <c r="CI3869"/>
      <c r="CJ3869"/>
      <c r="CK3869"/>
      <c r="CL3869"/>
      <c r="CM3869"/>
      <c r="CN3869"/>
      <c r="CO3869"/>
      <c r="CP3869"/>
      <c r="CQ3869"/>
      <c r="CR3869"/>
      <c r="CS3869"/>
      <c r="CT3869"/>
      <c r="CU3869"/>
      <c r="CV3869"/>
    </row>
    <row r="3870" spans="10:100" x14ac:dyDescent="0.25">
      <c r="J3870"/>
      <c r="K3870"/>
      <c r="L3870"/>
      <c r="M3870"/>
      <c r="N3870"/>
      <c r="O3870"/>
      <c r="P3870"/>
      <c r="Q3870"/>
      <c r="R3870"/>
      <c r="S3870"/>
      <c r="T3870"/>
      <c r="U3870"/>
      <c r="V3870"/>
      <c r="W3870"/>
      <c r="X3870"/>
      <c r="Y3870"/>
      <c r="Z3870"/>
      <c r="AA3870"/>
      <c r="AB3870"/>
      <c r="AC3870"/>
      <c r="AD3870"/>
      <c r="AE3870"/>
      <c r="AF3870"/>
      <c r="AG3870"/>
      <c r="AH3870"/>
      <c r="AI3870"/>
      <c r="AJ3870"/>
      <c r="AK3870"/>
      <c r="AL3870"/>
      <c r="AM3870"/>
      <c r="AN3870"/>
      <c r="AO3870"/>
      <c r="AP3870"/>
      <c r="AQ3870"/>
      <c r="AR3870"/>
      <c r="AS3870"/>
      <c r="AT3870"/>
      <c r="AU3870"/>
      <c r="AV3870"/>
      <c r="AW3870"/>
      <c r="AX3870"/>
      <c r="AY3870"/>
      <c r="AZ3870"/>
      <c r="BA3870"/>
      <c r="BB3870"/>
      <c r="BC3870"/>
      <c r="BD3870"/>
      <c r="BE3870"/>
      <c r="BF3870"/>
      <c r="BG3870"/>
      <c r="BH3870"/>
      <c r="BI3870"/>
      <c r="BJ3870"/>
      <c r="BK3870"/>
      <c r="BL3870"/>
      <c r="BM3870"/>
      <c r="BN3870"/>
      <c r="BO3870"/>
      <c r="BP3870"/>
      <c r="BQ3870"/>
      <c r="BR3870"/>
      <c r="BS3870"/>
      <c r="BT3870"/>
      <c r="BU3870"/>
      <c r="BV3870"/>
      <c r="BW3870"/>
      <c r="BX3870"/>
      <c r="BY3870"/>
      <c r="BZ3870"/>
      <c r="CA3870"/>
      <c r="CB3870"/>
      <c r="CC3870"/>
      <c r="CD3870"/>
      <c r="CE3870"/>
      <c r="CF3870"/>
      <c r="CG3870"/>
      <c r="CH3870"/>
      <c r="CI3870"/>
      <c r="CJ3870"/>
      <c r="CK3870"/>
      <c r="CL3870"/>
      <c r="CM3870"/>
      <c r="CN3870"/>
      <c r="CO3870"/>
      <c r="CP3870"/>
      <c r="CQ3870"/>
      <c r="CR3870"/>
      <c r="CS3870"/>
      <c r="CT3870"/>
      <c r="CU3870"/>
      <c r="CV3870"/>
    </row>
    <row r="3871" spans="10:100" x14ac:dyDescent="0.25">
      <c r="J3871"/>
      <c r="K3871"/>
      <c r="L3871"/>
      <c r="M3871"/>
      <c r="N3871"/>
      <c r="O3871"/>
      <c r="P3871"/>
      <c r="Q3871"/>
      <c r="R3871"/>
      <c r="S3871"/>
      <c r="T3871"/>
      <c r="U3871"/>
      <c r="V3871"/>
      <c r="W3871"/>
      <c r="X3871"/>
      <c r="Y3871"/>
      <c r="Z3871"/>
      <c r="AA3871"/>
      <c r="AB3871"/>
      <c r="AC3871"/>
      <c r="AD3871"/>
      <c r="AE3871"/>
      <c r="AF3871"/>
      <c r="AG3871"/>
      <c r="AH3871"/>
      <c r="AI3871"/>
      <c r="AJ3871"/>
      <c r="AK3871"/>
      <c r="AL3871"/>
      <c r="AM3871"/>
      <c r="AN3871"/>
      <c r="AO3871"/>
      <c r="AP3871"/>
      <c r="AQ3871"/>
      <c r="AR3871"/>
      <c r="AS3871"/>
      <c r="AT3871"/>
      <c r="AU3871"/>
      <c r="AV3871"/>
      <c r="AW3871"/>
      <c r="AX3871"/>
      <c r="AY3871"/>
      <c r="AZ3871"/>
      <c r="BA3871"/>
      <c r="BB3871"/>
      <c r="BC3871"/>
      <c r="BD3871"/>
      <c r="BE3871"/>
      <c r="BF3871"/>
      <c r="BG3871"/>
      <c r="BH3871"/>
      <c r="BI3871"/>
      <c r="BJ3871"/>
      <c r="BK3871"/>
      <c r="BL3871"/>
      <c r="BM3871"/>
      <c r="BN3871"/>
      <c r="BO3871"/>
      <c r="BP3871"/>
      <c r="BQ3871"/>
      <c r="BR3871"/>
      <c r="BS3871"/>
      <c r="BT3871"/>
      <c r="BU3871"/>
      <c r="BV3871"/>
      <c r="BW3871"/>
      <c r="BX3871"/>
      <c r="BY3871"/>
      <c r="BZ3871"/>
      <c r="CA3871"/>
      <c r="CB3871"/>
      <c r="CC3871"/>
      <c r="CD3871"/>
      <c r="CE3871"/>
      <c r="CF3871"/>
      <c r="CG3871"/>
      <c r="CH3871"/>
      <c r="CI3871"/>
      <c r="CJ3871"/>
      <c r="CK3871"/>
      <c r="CL3871"/>
      <c r="CM3871"/>
      <c r="CN3871"/>
      <c r="CO3871"/>
      <c r="CP3871"/>
      <c r="CQ3871"/>
      <c r="CR3871"/>
      <c r="CS3871"/>
      <c r="CT3871"/>
      <c r="CU3871"/>
      <c r="CV3871"/>
    </row>
    <row r="3872" spans="10:100" x14ac:dyDescent="0.25">
      <c r="J3872"/>
      <c r="K3872"/>
      <c r="L3872"/>
      <c r="M3872"/>
      <c r="N3872"/>
      <c r="O3872"/>
      <c r="P3872"/>
      <c r="Q3872"/>
      <c r="R3872"/>
      <c r="S3872"/>
      <c r="T3872"/>
      <c r="U3872"/>
      <c r="V3872"/>
      <c r="W3872"/>
      <c r="X3872"/>
      <c r="Y3872"/>
      <c r="Z3872"/>
      <c r="AA3872"/>
      <c r="AB3872"/>
      <c r="AC3872"/>
      <c r="AD3872"/>
      <c r="AE3872"/>
      <c r="AF3872"/>
      <c r="AG3872"/>
      <c r="AH3872"/>
      <c r="AI3872"/>
      <c r="AJ3872"/>
      <c r="AK3872"/>
      <c r="AL3872"/>
      <c r="AM3872"/>
      <c r="AN3872"/>
      <c r="AO3872"/>
      <c r="AP3872"/>
      <c r="AQ3872"/>
      <c r="AR3872"/>
      <c r="AS3872"/>
      <c r="AT3872"/>
      <c r="AU3872"/>
      <c r="AV3872"/>
      <c r="AW3872"/>
      <c r="AX3872"/>
      <c r="AY3872"/>
      <c r="AZ3872"/>
      <c r="BA3872"/>
      <c r="BB3872"/>
      <c r="BC3872"/>
      <c r="BD3872"/>
      <c r="BE3872"/>
      <c r="BF3872"/>
      <c r="BG3872"/>
      <c r="BH3872"/>
      <c r="BI3872"/>
      <c r="BJ3872"/>
      <c r="BK3872"/>
      <c r="BL3872"/>
      <c r="BM3872"/>
      <c r="BN3872"/>
      <c r="BO3872"/>
      <c r="BP3872"/>
      <c r="BQ3872"/>
      <c r="BR3872"/>
      <c r="BS3872"/>
      <c r="BT3872"/>
      <c r="BU3872"/>
      <c r="BV3872"/>
      <c r="BW3872"/>
      <c r="BX3872"/>
      <c r="BY3872"/>
      <c r="BZ3872"/>
      <c r="CA3872"/>
      <c r="CB3872"/>
      <c r="CC3872"/>
      <c r="CD3872"/>
      <c r="CE3872"/>
      <c r="CF3872"/>
      <c r="CG3872"/>
      <c r="CH3872"/>
      <c r="CI3872"/>
      <c r="CJ3872"/>
      <c r="CK3872"/>
      <c r="CL3872"/>
      <c r="CM3872"/>
      <c r="CN3872"/>
      <c r="CO3872"/>
      <c r="CP3872"/>
      <c r="CQ3872"/>
      <c r="CR3872"/>
      <c r="CS3872"/>
      <c r="CT3872"/>
      <c r="CU3872"/>
      <c r="CV3872"/>
    </row>
    <row r="3873" spans="10:100" x14ac:dyDescent="0.25">
      <c r="J3873"/>
      <c r="K3873"/>
      <c r="L3873"/>
      <c r="M3873"/>
      <c r="N3873"/>
      <c r="O3873"/>
      <c r="P3873"/>
      <c r="Q3873"/>
      <c r="R3873"/>
      <c r="S3873"/>
      <c r="T3873"/>
      <c r="U3873"/>
      <c r="V3873"/>
      <c r="W3873"/>
      <c r="X3873"/>
      <c r="Y3873"/>
      <c r="Z3873"/>
      <c r="AA3873"/>
      <c r="AB3873"/>
      <c r="AC3873"/>
      <c r="AD3873"/>
      <c r="AE3873"/>
      <c r="AF3873"/>
      <c r="AG3873"/>
      <c r="AH3873"/>
      <c r="AI3873"/>
      <c r="AJ3873"/>
      <c r="AK3873"/>
      <c r="AL3873"/>
      <c r="AM3873"/>
      <c r="AN3873"/>
      <c r="AO3873"/>
      <c r="AP3873"/>
      <c r="AQ3873"/>
      <c r="AR3873"/>
      <c r="AS3873"/>
      <c r="AT3873"/>
      <c r="AU3873"/>
      <c r="AV3873"/>
      <c r="AW3873"/>
      <c r="AX3873"/>
      <c r="AY3873"/>
      <c r="AZ3873"/>
      <c r="BA3873"/>
      <c r="BB3873"/>
      <c r="BC3873"/>
      <c r="BD3873"/>
      <c r="BE3873"/>
      <c r="BF3873"/>
      <c r="BG3873"/>
      <c r="BH3873"/>
      <c r="BI3873"/>
      <c r="BJ3873"/>
      <c r="BK3873"/>
      <c r="BL3873"/>
      <c r="BM3873"/>
      <c r="BN3873"/>
      <c r="BO3873"/>
      <c r="BP3873"/>
      <c r="BQ3873"/>
      <c r="BR3873"/>
      <c r="BS3873"/>
      <c r="BT3873"/>
      <c r="BU3873"/>
      <c r="BV3873"/>
      <c r="BW3873"/>
      <c r="BX3873"/>
      <c r="BY3873"/>
      <c r="BZ3873"/>
      <c r="CA3873"/>
      <c r="CB3873"/>
      <c r="CC3873"/>
      <c r="CD3873"/>
      <c r="CE3873"/>
      <c r="CF3873"/>
      <c r="CG3873"/>
      <c r="CH3873"/>
      <c r="CI3873"/>
      <c r="CJ3873"/>
      <c r="CK3873"/>
      <c r="CL3873"/>
      <c r="CM3873"/>
      <c r="CN3873"/>
      <c r="CO3873"/>
      <c r="CP3873"/>
      <c r="CQ3873"/>
      <c r="CR3873"/>
      <c r="CS3873"/>
      <c r="CT3873"/>
      <c r="CU3873"/>
      <c r="CV3873"/>
    </row>
    <row r="3874" spans="10:100" x14ac:dyDescent="0.25">
      <c r="J3874"/>
      <c r="K3874"/>
      <c r="L3874"/>
      <c r="M3874"/>
      <c r="N3874"/>
      <c r="O3874"/>
      <c r="P3874"/>
      <c r="Q3874"/>
      <c r="R3874"/>
      <c r="S3874"/>
      <c r="T3874"/>
      <c r="U3874"/>
      <c r="V3874"/>
      <c r="W3874"/>
      <c r="X3874"/>
      <c r="Y3874"/>
      <c r="Z3874"/>
      <c r="AA3874"/>
      <c r="AB3874"/>
      <c r="AC3874"/>
      <c r="AD3874"/>
      <c r="AE3874"/>
      <c r="AF3874"/>
      <c r="AG3874"/>
      <c r="AH3874"/>
      <c r="AI3874"/>
      <c r="AJ3874"/>
      <c r="AK3874"/>
      <c r="AL3874"/>
      <c r="AM3874"/>
      <c r="AN3874"/>
      <c r="AO3874"/>
      <c r="AP3874"/>
      <c r="AQ3874"/>
      <c r="AR3874"/>
      <c r="AS3874"/>
      <c r="AT3874"/>
      <c r="AU3874"/>
      <c r="AV3874"/>
      <c r="AW3874"/>
      <c r="AX3874"/>
      <c r="AY3874"/>
      <c r="AZ3874"/>
      <c r="BA3874"/>
      <c r="BB3874"/>
      <c r="BC3874"/>
      <c r="BD3874"/>
      <c r="BE3874"/>
      <c r="BF3874"/>
      <c r="BG3874"/>
      <c r="BH3874"/>
      <c r="BI3874"/>
      <c r="BJ3874"/>
      <c r="BK3874"/>
      <c r="BL3874"/>
      <c r="BM3874"/>
      <c r="BN3874"/>
      <c r="BO3874"/>
      <c r="BP3874"/>
      <c r="BQ3874"/>
      <c r="BR3874"/>
      <c r="BS3874"/>
      <c r="BT3874"/>
      <c r="BU3874"/>
      <c r="BV3874"/>
      <c r="BW3874"/>
      <c r="BX3874"/>
      <c r="BY3874"/>
      <c r="BZ3874"/>
      <c r="CA3874"/>
      <c r="CB3874"/>
      <c r="CC3874"/>
      <c r="CD3874"/>
      <c r="CE3874"/>
      <c r="CF3874"/>
      <c r="CG3874"/>
      <c r="CH3874"/>
      <c r="CI3874"/>
      <c r="CJ3874"/>
      <c r="CK3874"/>
      <c r="CL3874"/>
      <c r="CM3874"/>
      <c r="CN3874"/>
      <c r="CO3874"/>
      <c r="CP3874"/>
      <c r="CQ3874"/>
      <c r="CR3874"/>
      <c r="CS3874"/>
      <c r="CT3874"/>
      <c r="CU3874"/>
      <c r="CV3874"/>
    </row>
    <row r="3875" spans="10:100" x14ac:dyDescent="0.25">
      <c r="J3875"/>
      <c r="K3875"/>
      <c r="L3875"/>
      <c r="M3875"/>
      <c r="N3875"/>
      <c r="O3875"/>
      <c r="P3875"/>
      <c r="Q3875"/>
      <c r="R3875"/>
      <c r="S3875"/>
      <c r="T3875"/>
      <c r="U3875"/>
      <c r="V3875"/>
      <c r="W3875"/>
      <c r="X3875"/>
      <c r="Y3875"/>
      <c r="Z3875"/>
      <c r="AA3875"/>
      <c r="AB3875"/>
      <c r="AC3875"/>
      <c r="AD3875"/>
      <c r="AE3875"/>
      <c r="AF3875"/>
      <c r="AG3875"/>
      <c r="AH3875"/>
      <c r="AI3875"/>
      <c r="AJ3875"/>
      <c r="AK3875"/>
      <c r="AL3875"/>
      <c r="AM3875"/>
      <c r="AN3875"/>
      <c r="AO3875"/>
      <c r="AP3875"/>
      <c r="AQ3875"/>
      <c r="AR3875"/>
      <c r="AS3875"/>
      <c r="AT3875"/>
      <c r="AU3875"/>
      <c r="AV3875"/>
      <c r="AW3875"/>
      <c r="AX3875"/>
      <c r="AY3875"/>
      <c r="AZ3875"/>
      <c r="BA3875"/>
      <c r="BB3875"/>
      <c r="BC3875"/>
      <c r="BD3875"/>
      <c r="BE3875"/>
      <c r="BF3875"/>
      <c r="BG3875"/>
      <c r="BH3875"/>
      <c r="BI3875"/>
      <c r="BJ3875"/>
      <c r="BK3875"/>
      <c r="BL3875"/>
      <c r="BM3875"/>
      <c r="BN3875"/>
      <c r="BO3875"/>
      <c r="BP3875"/>
      <c r="BQ3875"/>
      <c r="BR3875"/>
      <c r="BS3875"/>
      <c r="BT3875"/>
      <c r="BU3875"/>
      <c r="BV3875"/>
      <c r="BW3875"/>
      <c r="BX3875"/>
      <c r="BY3875"/>
      <c r="BZ3875"/>
      <c r="CA3875"/>
      <c r="CB3875"/>
      <c r="CC3875"/>
      <c r="CD3875"/>
      <c r="CE3875"/>
      <c r="CF3875"/>
      <c r="CG3875"/>
      <c r="CH3875"/>
      <c r="CI3875"/>
      <c r="CJ3875"/>
      <c r="CK3875"/>
      <c r="CL3875"/>
      <c r="CM3875"/>
      <c r="CN3875"/>
      <c r="CO3875"/>
      <c r="CP3875"/>
      <c r="CQ3875"/>
      <c r="CR3875"/>
      <c r="CS3875"/>
      <c r="CT3875"/>
      <c r="CU3875"/>
      <c r="CV3875"/>
    </row>
    <row r="3876" spans="10:100" x14ac:dyDescent="0.25">
      <c r="J3876"/>
      <c r="K3876"/>
      <c r="L3876"/>
      <c r="M3876"/>
      <c r="N3876"/>
      <c r="O3876"/>
      <c r="P3876"/>
      <c r="Q3876"/>
      <c r="R3876"/>
      <c r="S3876"/>
      <c r="T3876"/>
      <c r="U3876"/>
      <c r="V3876"/>
      <c r="W3876"/>
      <c r="X3876"/>
      <c r="Y3876"/>
      <c r="Z3876"/>
      <c r="AA3876"/>
      <c r="AB3876"/>
      <c r="AC3876"/>
      <c r="AD3876"/>
      <c r="AE3876"/>
      <c r="AF3876"/>
      <c r="AG3876"/>
      <c r="AH3876"/>
      <c r="AI3876"/>
      <c r="AJ3876"/>
      <c r="AK3876"/>
      <c r="AL3876"/>
      <c r="AM3876"/>
      <c r="AN3876"/>
      <c r="AO3876"/>
      <c r="AP3876"/>
      <c r="AQ3876"/>
      <c r="AR3876"/>
      <c r="AS3876"/>
      <c r="AT3876"/>
      <c r="AU3876"/>
      <c r="AV3876"/>
      <c r="AW3876"/>
      <c r="AX3876"/>
      <c r="AY3876"/>
      <c r="AZ3876"/>
      <c r="BA3876"/>
      <c r="BB3876"/>
      <c r="BC3876"/>
      <c r="BD3876"/>
      <c r="BE3876"/>
      <c r="BF3876"/>
      <c r="BG3876"/>
      <c r="BH3876"/>
      <c r="BI3876"/>
      <c r="BJ3876"/>
      <c r="BK3876"/>
      <c r="BL3876"/>
      <c r="BM3876"/>
      <c r="BN3876"/>
      <c r="BO3876"/>
      <c r="BP3876"/>
      <c r="BQ3876"/>
      <c r="BR3876"/>
      <c r="BS3876"/>
      <c r="BT3876"/>
      <c r="BU3876"/>
      <c r="BV3876"/>
      <c r="BW3876"/>
      <c r="BX3876"/>
      <c r="BY3876"/>
      <c r="BZ3876"/>
      <c r="CA3876"/>
      <c r="CB3876"/>
      <c r="CC3876"/>
      <c r="CD3876"/>
      <c r="CE3876"/>
      <c r="CF3876"/>
      <c r="CG3876"/>
      <c r="CH3876"/>
      <c r="CI3876"/>
      <c r="CJ3876"/>
      <c r="CK3876"/>
      <c r="CL3876"/>
      <c r="CM3876"/>
      <c r="CN3876"/>
      <c r="CO3876"/>
      <c r="CP3876"/>
      <c r="CQ3876"/>
      <c r="CR3876"/>
      <c r="CS3876"/>
      <c r="CT3876"/>
      <c r="CU3876"/>
      <c r="CV3876"/>
    </row>
    <row r="3877" spans="10:100" x14ac:dyDescent="0.25">
      <c r="J3877"/>
      <c r="K3877"/>
      <c r="L3877"/>
      <c r="M3877"/>
      <c r="N3877"/>
      <c r="O3877"/>
      <c r="P3877"/>
      <c r="Q3877"/>
      <c r="R3877"/>
      <c r="S3877"/>
      <c r="T3877"/>
      <c r="U3877"/>
      <c r="V3877"/>
      <c r="W3877"/>
      <c r="X3877"/>
      <c r="Y3877"/>
      <c r="Z3877"/>
      <c r="AA3877"/>
      <c r="AB3877"/>
      <c r="AC3877"/>
      <c r="AD3877"/>
      <c r="AE3877"/>
      <c r="AF3877"/>
      <c r="AG3877"/>
      <c r="AH3877"/>
      <c r="AI3877"/>
      <c r="AJ3877"/>
      <c r="AK3877"/>
      <c r="AL3877"/>
      <c r="AM3877"/>
      <c r="AN3877"/>
      <c r="AO3877"/>
      <c r="AP3877"/>
      <c r="AQ3877"/>
      <c r="AR3877"/>
      <c r="AS3877"/>
      <c r="AT3877"/>
      <c r="AU3877"/>
      <c r="AV3877"/>
      <c r="AW3877"/>
      <c r="AX3877"/>
      <c r="AY3877"/>
      <c r="AZ3877"/>
      <c r="BA3877"/>
      <c r="BB3877"/>
      <c r="BC3877"/>
      <c r="BD3877"/>
      <c r="BE3877"/>
      <c r="BF3877"/>
      <c r="BG3877"/>
      <c r="BH3877"/>
      <c r="BI3877"/>
      <c r="BJ3877"/>
      <c r="BK3877"/>
      <c r="BL3877"/>
      <c r="BM3877"/>
      <c r="BN3877"/>
      <c r="BO3877"/>
      <c r="BP3877"/>
      <c r="BQ3877"/>
      <c r="BR3877"/>
      <c r="BS3877"/>
      <c r="BT3877"/>
      <c r="BU3877"/>
      <c r="BV3877"/>
      <c r="BW3877"/>
      <c r="BX3877"/>
      <c r="BY3877"/>
      <c r="BZ3877"/>
      <c r="CA3877"/>
      <c r="CB3877"/>
      <c r="CC3877"/>
      <c r="CD3877"/>
      <c r="CE3877"/>
      <c r="CF3877"/>
      <c r="CG3877"/>
      <c r="CH3877"/>
      <c r="CI3877"/>
      <c r="CJ3877"/>
      <c r="CK3877"/>
      <c r="CL3877"/>
      <c r="CM3877"/>
      <c r="CN3877"/>
      <c r="CO3877"/>
      <c r="CP3877"/>
      <c r="CQ3877"/>
      <c r="CR3877"/>
      <c r="CS3877"/>
      <c r="CT3877"/>
      <c r="CU3877"/>
      <c r="CV3877"/>
    </row>
    <row r="3878" spans="10:100" x14ac:dyDescent="0.25">
      <c r="J3878"/>
      <c r="K3878"/>
      <c r="L3878"/>
      <c r="M3878"/>
      <c r="N3878"/>
      <c r="O3878"/>
      <c r="P3878"/>
      <c r="Q3878"/>
      <c r="R3878"/>
      <c r="S3878"/>
      <c r="T3878"/>
      <c r="U3878"/>
      <c r="V3878"/>
      <c r="W3878"/>
      <c r="X3878"/>
      <c r="Y3878"/>
      <c r="Z3878"/>
      <c r="AA3878"/>
      <c r="AB3878"/>
      <c r="AC3878"/>
      <c r="AD3878"/>
      <c r="AE3878"/>
      <c r="AF3878"/>
      <c r="AG3878"/>
      <c r="AH3878"/>
      <c r="AI3878"/>
      <c r="AJ3878"/>
      <c r="AK3878"/>
      <c r="AL3878"/>
      <c r="AM3878"/>
      <c r="AN3878"/>
      <c r="AO3878"/>
      <c r="AP3878"/>
      <c r="AQ3878"/>
      <c r="AR3878"/>
      <c r="AS3878"/>
      <c r="AT3878"/>
      <c r="AU3878"/>
      <c r="AV3878"/>
      <c r="AW3878"/>
      <c r="AX3878"/>
      <c r="AY3878"/>
      <c r="AZ3878"/>
      <c r="BA3878"/>
      <c r="BB3878"/>
      <c r="BC3878"/>
      <c r="BD3878"/>
      <c r="BE3878"/>
      <c r="BF3878"/>
      <c r="BG3878"/>
      <c r="BH3878"/>
      <c r="BI3878"/>
      <c r="BJ3878"/>
      <c r="BK3878"/>
      <c r="BL3878"/>
      <c r="BM3878"/>
      <c r="BN3878"/>
      <c r="BO3878"/>
      <c r="BP3878"/>
      <c r="BQ3878"/>
      <c r="BR3878"/>
      <c r="BS3878"/>
      <c r="BT3878"/>
      <c r="BU3878"/>
      <c r="BV3878"/>
      <c r="BW3878"/>
      <c r="BX3878"/>
      <c r="BY3878"/>
      <c r="BZ3878"/>
      <c r="CA3878"/>
      <c r="CB3878"/>
      <c r="CC3878"/>
      <c r="CD3878"/>
      <c r="CE3878"/>
      <c r="CF3878"/>
      <c r="CG3878"/>
      <c r="CH3878"/>
      <c r="CI3878"/>
      <c r="CJ3878"/>
      <c r="CK3878"/>
      <c r="CL3878"/>
      <c r="CM3878"/>
      <c r="CN3878"/>
      <c r="CO3878"/>
      <c r="CP3878"/>
      <c r="CQ3878"/>
      <c r="CR3878"/>
      <c r="CS3878"/>
      <c r="CT3878"/>
      <c r="CU3878"/>
      <c r="CV3878"/>
    </row>
    <row r="3879" spans="10:100" x14ac:dyDescent="0.25">
      <c r="J3879"/>
      <c r="K3879"/>
      <c r="L3879"/>
      <c r="M3879"/>
      <c r="N3879"/>
      <c r="O3879"/>
      <c r="P3879"/>
      <c r="Q3879"/>
      <c r="R3879"/>
      <c r="S3879"/>
      <c r="T3879"/>
      <c r="U3879"/>
      <c r="V3879"/>
      <c r="W3879"/>
      <c r="X3879"/>
      <c r="Y3879"/>
      <c r="Z3879"/>
      <c r="AA3879"/>
      <c r="AB3879"/>
      <c r="AC3879"/>
      <c r="AD3879"/>
      <c r="AE3879"/>
      <c r="AF3879"/>
      <c r="AG3879"/>
      <c r="AH3879"/>
      <c r="AI3879"/>
      <c r="AJ3879"/>
      <c r="AK3879"/>
      <c r="AL3879"/>
      <c r="AM3879"/>
      <c r="AN3879"/>
      <c r="AO3879"/>
      <c r="AP3879"/>
      <c r="AQ3879"/>
      <c r="AR3879"/>
      <c r="AS3879"/>
      <c r="AT3879"/>
      <c r="AU3879"/>
      <c r="AV3879"/>
      <c r="AW3879"/>
      <c r="AX3879"/>
      <c r="AY3879"/>
      <c r="AZ3879"/>
      <c r="BA3879"/>
      <c r="BB3879"/>
      <c r="BC3879"/>
      <c r="BD3879"/>
      <c r="BE3879"/>
      <c r="BF3879"/>
      <c r="BG3879"/>
      <c r="BH3879"/>
      <c r="BI3879"/>
      <c r="BJ3879"/>
      <c r="BK3879"/>
      <c r="BL3879"/>
      <c r="BM3879"/>
      <c r="BN3879"/>
      <c r="BO3879"/>
      <c r="BP3879"/>
      <c r="BQ3879"/>
      <c r="BR3879"/>
      <c r="BS3879"/>
      <c r="BT3879"/>
      <c r="BU3879"/>
      <c r="BV3879"/>
      <c r="BW3879"/>
      <c r="BX3879"/>
      <c r="BY3879"/>
      <c r="BZ3879"/>
      <c r="CA3879"/>
      <c r="CB3879"/>
      <c r="CC3879"/>
      <c r="CD3879"/>
      <c r="CE3879"/>
      <c r="CF3879"/>
      <c r="CG3879"/>
      <c r="CH3879"/>
      <c r="CI3879"/>
      <c r="CJ3879"/>
      <c r="CK3879"/>
      <c r="CL3879"/>
      <c r="CM3879"/>
      <c r="CN3879"/>
      <c r="CO3879"/>
      <c r="CP3879"/>
      <c r="CQ3879"/>
      <c r="CR3879"/>
      <c r="CS3879"/>
      <c r="CT3879"/>
      <c r="CU3879"/>
      <c r="CV3879"/>
    </row>
    <row r="3880" spans="10:100" x14ac:dyDescent="0.25">
      <c r="J3880"/>
      <c r="K3880"/>
      <c r="L3880"/>
      <c r="M3880"/>
      <c r="N3880"/>
      <c r="O3880"/>
      <c r="P3880"/>
      <c r="Q3880"/>
      <c r="R3880"/>
      <c r="S3880"/>
      <c r="T3880"/>
      <c r="U3880"/>
      <c r="V3880"/>
      <c r="W3880"/>
      <c r="X3880"/>
      <c r="Y3880"/>
      <c r="Z3880"/>
      <c r="AA3880"/>
      <c r="AB3880"/>
      <c r="AC3880"/>
      <c r="AD3880"/>
      <c r="AE3880"/>
      <c r="AF3880"/>
      <c r="AG3880"/>
      <c r="AH3880"/>
      <c r="AI3880"/>
      <c r="AJ3880"/>
      <c r="AK3880"/>
      <c r="AL3880"/>
      <c r="AM3880"/>
      <c r="AN3880"/>
      <c r="AO3880"/>
      <c r="AP3880"/>
      <c r="AQ3880"/>
      <c r="AR3880"/>
      <c r="AS3880"/>
      <c r="AT3880"/>
      <c r="AU3880"/>
      <c r="AV3880"/>
      <c r="AW3880"/>
      <c r="AX3880"/>
      <c r="AY3880"/>
      <c r="AZ3880"/>
      <c r="BA3880"/>
      <c r="BB3880"/>
      <c r="BC3880"/>
      <c r="BD3880"/>
      <c r="BE3880"/>
      <c r="BF3880"/>
      <c r="BG3880"/>
      <c r="BH3880"/>
      <c r="BI3880"/>
      <c r="BJ3880"/>
      <c r="BK3880"/>
      <c r="BL3880"/>
      <c r="BM3880"/>
      <c r="BN3880"/>
      <c r="BO3880"/>
      <c r="BP3880"/>
      <c r="BQ3880"/>
      <c r="BR3880"/>
      <c r="BS3880"/>
      <c r="BT3880"/>
      <c r="BU3880"/>
      <c r="BV3880"/>
      <c r="BW3880"/>
      <c r="BX3880"/>
      <c r="BY3880"/>
      <c r="BZ3880"/>
      <c r="CA3880"/>
      <c r="CB3880"/>
      <c r="CC3880"/>
      <c r="CD3880"/>
      <c r="CE3880"/>
      <c r="CF3880"/>
      <c r="CG3880"/>
      <c r="CH3880"/>
      <c r="CI3880"/>
      <c r="CJ3880"/>
      <c r="CK3880"/>
      <c r="CL3880"/>
      <c r="CM3880"/>
      <c r="CN3880"/>
      <c r="CO3880"/>
      <c r="CP3880"/>
      <c r="CQ3880"/>
      <c r="CR3880"/>
      <c r="CS3880"/>
      <c r="CT3880"/>
      <c r="CU3880"/>
      <c r="CV3880"/>
    </row>
    <row r="3881" spans="10:100" x14ac:dyDescent="0.25">
      <c r="J3881"/>
      <c r="K3881"/>
      <c r="L3881"/>
      <c r="M3881"/>
      <c r="N3881"/>
      <c r="O3881"/>
      <c r="P3881"/>
      <c r="Q3881"/>
      <c r="R3881"/>
      <c r="S3881"/>
      <c r="T3881"/>
      <c r="U3881"/>
      <c r="V3881"/>
      <c r="W3881"/>
      <c r="X3881"/>
      <c r="Y3881"/>
      <c r="Z3881"/>
      <c r="AA3881"/>
      <c r="AB3881"/>
      <c r="AC3881"/>
      <c r="AD3881"/>
      <c r="AE3881"/>
      <c r="AF3881"/>
      <c r="AG3881"/>
      <c r="AH3881"/>
      <c r="AI3881"/>
      <c r="AJ3881"/>
      <c r="AK3881"/>
      <c r="AL3881"/>
      <c r="AM3881"/>
      <c r="AN3881"/>
      <c r="AO3881"/>
      <c r="AP3881"/>
      <c r="AQ3881"/>
      <c r="AR3881"/>
      <c r="AS3881"/>
      <c r="AT3881"/>
      <c r="AU3881"/>
      <c r="AV3881"/>
      <c r="AW3881"/>
      <c r="AX3881"/>
      <c r="AY3881"/>
      <c r="AZ3881"/>
      <c r="BA3881"/>
      <c r="BB3881"/>
      <c r="BC3881"/>
      <c r="BD3881"/>
      <c r="BE3881"/>
      <c r="BF3881"/>
      <c r="BG3881"/>
      <c r="BH3881"/>
      <c r="BI3881"/>
      <c r="BJ3881"/>
      <c r="BK3881"/>
      <c r="BL3881"/>
      <c r="BM3881"/>
      <c r="BN3881"/>
      <c r="BO3881"/>
      <c r="BP3881"/>
      <c r="BQ3881"/>
      <c r="BR3881"/>
      <c r="BS3881"/>
      <c r="BT3881"/>
      <c r="BU3881"/>
      <c r="BV3881"/>
      <c r="BW3881"/>
      <c r="BX3881"/>
      <c r="BY3881"/>
      <c r="BZ3881"/>
      <c r="CA3881"/>
      <c r="CB3881"/>
      <c r="CC3881"/>
      <c r="CD3881"/>
      <c r="CE3881"/>
      <c r="CF3881"/>
      <c r="CG3881"/>
      <c r="CH3881"/>
      <c r="CI3881"/>
      <c r="CJ3881"/>
      <c r="CK3881"/>
      <c r="CL3881"/>
      <c r="CM3881"/>
      <c r="CN3881"/>
      <c r="CO3881"/>
      <c r="CP3881"/>
      <c r="CQ3881"/>
      <c r="CR3881"/>
      <c r="CS3881"/>
      <c r="CT3881"/>
      <c r="CU3881"/>
      <c r="CV3881"/>
    </row>
    <row r="3882" spans="10:100" x14ac:dyDescent="0.25">
      <c r="J3882"/>
      <c r="K3882"/>
      <c r="L3882"/>
      <c r="M3882"/>
      <c r="N3882"/>
      <c r="O3882"/>
      <c r="P3882"/>
      <c r="Q3882"/>
      <c r="R3882"/>
      <c r="S3882"/>
      <c r="T3882"/>
      <c r="U3882"/>
      <c r="V3882"/>
      <c r="W3882"/>
      <c r="X3882"/>
      <c r="Y3882"/>
      <c r="Z3882"/>
      <c r="AA3882"/>
      <c r="AB3882"/>
      <c r="AC3882"/>
      <c r="AD3882"/>
      <c r="AE3882"/>
      <c r="AF3882"/>
      <c r="AG3882"/>
      <c r="AH3882"/>
      <c r="AI3882"/>
      <c r="AJ3882"/>
      <c r="AK3882"/>
      <c r="AL3882"/>
      <c r="AM3882"/>
      <c r="AN3882"/>
      <c r="AO3882"/>
      <c r="AP3882"/>
      <c r="AQ3882"/>
      <c r="AR3882"/>
      <c r="AS3882"/>
      <c r="AT3882"/>
      <c r="AU3882"/>
      <c r="AV3882"/>
      <c r="AW3882"/>
      <c r="AX3882"/>
      <c r="AY3882"/>
      <c r="AZ3882"/>
      <c r="BA3882"/>
      <c r="BB3882"/>
      <c r="BC3882"/>
      <c r="BD3882"/>
      <c r="BE3882"/>
      <c r="BF3882"/>
      <c r="BG3882"/>
      <c r="BH3882"/>
      <c r="BI3882"/>
      <c r="BJ3882"/>
      <c r="BK3882"/>
      <c r="BL3882"/>
      <c r="BM3882"/>
      <c r="BN3882"/>
      <c r="BO3882"/>
      <c r="BP3882"/>
      <c r="BQ3882"/>
      <c r="BR3882"/>
      <c r="BS3882"/>
      <c r="BT3882"/>
      <c r="BU3882"/>
      <c r="BV3882"/>
      <c r="BW3882"/>
      <c r="BX3882"/>
      <c r="BY3882"/>
      <c r="BZ3882"/>
      <c r="CA3882"/>
      <c r="CB3882"/>
      <c r="CC3882"/>
      <c r="CD3882"/>
      <c r="CE3882"/>
      <c r="CF3882"/>
      <c r="CG3882"/>
      <c r="CH3882"/>
      <c r="CI3882"/>
      <c r="CJ3882"/>
      <c r="CK3882"/>
      <c r="CL3882"/>
      <c r="CM3882"/>
      <c r="CN3882"/>
      <c r="CO3882"/>
      <c r="CP3882"/>
      <c r="CQ3882"/>
      <c r="CR3882"/>
      <c r="CS3882"/>
      <c r="CT3882"/>
      <c r="CU3882"/>
      <c r="CV3882"/>
    </row>
    <row r="3883" spans="10:100" x14ac:dyDescent="0.25">
      <c r="J3883"/>
      <c r="K3883"/>
      <c r="L3883"/>
      <c r="M3883"/>
      <c r="N3883"/>
      <c r="O3883"/>
      <c r="P3883"/>
      <c r="Q3883"/>
      <c r="R3883"/>
      <c r="S3883"/>
      <c r="T3883"/>
      <c r="U3883"/>
      <c r="V3883"/>
      <c r="W3883"/>
      <c r="X3883"/>
      <c r="Y3883"/>
      <c r="Z3883"/>
      <c r="AA3883"/>
      <c r="AB3883"/>
      <c r="AC3883"/>
      <c r="AD3883"/>
      <c r="AE3883"/>
      <c r="AF3883"/>
      <c r="AG3883"/>
      <c r="AH3883"/>
      <c r="AI3883"/>
      <c r="AJ3883"/>
      <c r="AK3883"/>
      <c r="AL3883"/>
      <c r="AM3883"/>
      <c r="AN3883"/>
      <c r="AO3883"/>
      <c r="AP3883"/>
      <c r="AQ3883"/>
      <c r="AR3883"/>
      <c r="AS3883"/>
      <c r="AT3883"/>
      <c r="AU3883"/>
      <c r="AV3883"/>
      <c r="AW3883"/>
      <c r="AX3883"/>
      <c r="AY3883"/>
      <c r="AZ3883"/>
      <c r="BA3883"/>
      <c r="BB3883"/>
      <c r="BC3883"/>
      <c r="BD3883"/>
      <c r="BE3883"/>
      <c r="BF3883"/>
      <c r="BG3883"/>
      <c r="BH3883"/>
      <c r="BI3883"/>
      <c r="BJ3883"/>
      <c r="BK3883"/>
      <c r="BL3883"/>
      <c r="BM3883"/>
      <c r="BN3883"/>
      <c r="BO3883"/>
      <c r="BP3883"/>
      <c r="BQ3883"/>
      <c r="BR3883"/>
      <c r="BS3883"/>
      <c r="BT3883"/>
      <c r="BU3883"/>
      <c r="BV3883"/>
      <c r="BW3883"/>
      <c r="BX3883"/>
      <c r="BY3883"/>
      <c r="BZ3883"/>
      <c r="CA3883"/>
      <c r="CB3883"/>
      <c r="CC3883"/>
      <c r="CD3883"/>
      <c r="CE3883"/>
      <c r="CF3883"/>
      <c r="CG3883"/>
      <c r="CH3883"/>
      <c r="CI3883"/>
      <c r="CJ3883"/>
      <c r="CK3883"/>
      <c r="CL3883"/>
      <c r="CM3883"/>
      <c r="CN3883"/>
      <c r="CO3883"/>
      <c r="CP3883"/>
      <c r="CQ3883"/>
      <c r="CR3883"/>
      <c r="CS3883"/>
      <c r="CT3883"/>
      <c r="CU3883"/>
      <c r="CV3883"/>
    </row>
    <row r="3884" spans="10:100" x14ac:dyDescent="0.25">
      <c r="J3884"/>
      <c r="K3884"/>
      <c r="L3884"/>
      <c r="M3884"/>
      <c r="N3884"/>
      <c r="O3884"/>
      <c r="P3884"/>
      <c r="Q3884"/>
      <c r="R3884"/>
      <c r="S3884"/>
      <c r="T3884"/>
      <c r="U3884"/>
      <c r="V3884"/>
      <c r="W3884"/>
      <c r="X3884"/>
      <c r="Y3884"/>
      <c r="Z3884"/>
      <c r="AA3884"/>
      <c r="AB3884"/>
      <c r="AC3884"/>
      <c r="AD3884"/>
      <c r="AE3884"/>
      <c r="AF3884"/>
      <c r="AG3884"/>
      <c r="AH3884"/>
      <c r="AI3884"/>
      <c r="AJ3884"/>
      <c r="AK3884"/>
      <c r="AL3884"/>
      <c r="AM3884"/>
      <c r="AN3884"/>
      <c r="AO3884"/>
      <c r="AP3884"/>
      <c r="AQ3884"/>
      <c r="AR3884"/>
      <c r="AS3884"/>
      <c r="AT3884"/>
      <c r="AU3884"/>
      <c r="AV3884"/>
      <c r="AW3884"/>
      <c r="AX3884"/>
      <c r="AY3884"/>
      <c r="AZ3884"/>
      <c r="BA3884"/>
      <c r="BB3884"/>
      <c r="BC3884"/>
      <c r="BD3884"/>
      <c r="BE3884"/>
      <c r="BF3884"/>
      <c r="BG3884"/>
      <c r="BH3884"/>
      <c r="BI3884"/>
      <c r="BJ3884"/>
      <c r="BK3884"/>
      <c r="BL3884"/>
      <c r="BM3884"/>
      <c r="BN3884"/>
      <c r="BO3884"/>
      <c r="BP3884"/>
      <c r="BQ3884"/>
      <c r="BR3884"/>
      <c r="BS3884"/>
      <c r="BT3884"/>
      <c r="BU3884"/>
      <c r="BV3884"/>
      <c r="BW3884"/>
      <c r="BX3884"/>
      <c r="BY3884"/>
      <c r="BZ3884"/>
      <c r="CA3884"/>
      <c r="CB3884"/>
      <c r="CC3884"/>
      <c r="CD3884"/>
      <c r="CE3884"/>
      <c r="CF3884"/>
      <c r="CG3884"/>
      <c r="CH3884"/>
      <c r="CI3884"/>
      <c r="CJ3884"/>
      <c r="CK3884"/>
      <c r="CL3884"/>
      <c r="CM3884"/>
      <c r="CN3884"/>
      <c r="CO3884"/>
      <c r="CP3884"/>
      <c r="CQ3884"/>
      <c r="CR3884"/>
      <c r="CS3884"/>
      <c r="CT3884"/>
      <c r="CU3884"/>
      <c r="CV3884"/>
    </row>
    <row r="3885" spans="10:100" x14ac:dyDescent="0.25">
      <c r="J3885"/>
      <c r="K3885"/>
      <c r="L3885"/>
      <c r="M3885"/>
      <c r="N3885"/>
      <c r="O3885"/>
      <c r="P3885"/>
      <c r="Q3885"/>
      <c r="R3885"/>
      <c r="S3885"/>
      <c r="T3885"/>
      <c r="U3885"/>
      <c r="V3885"/>
      <c r="W3885"/>
      <c r="X3885"/>
      <c r="Y3885"/>
      <c r="Z3885"/>
      <c r="AA3885"/>
      <c r="AB3885"/>
      <c r="AC3885"/>
      <c r="AD3885"/>
      <c r="AE3885"/>
      <c r="AF3885"/>
      <c r="AG3885"/>
      <c r="AH3885"/>
      <c r="AI3885"/>
      <c r="AJ3885"/>
      <c r="AK3885"/>
      <c r="AL3885"/>
      <c r="AM3885"/>
      <c r="AN3885"/>
      <c r="AO3885"/>
      <c r="AP3885"/>
      <c r="AQ3885"/>
      <c r="AR3885"/>
      <c r="AS3885"/>
      <c r="AT3885"/>
      <c r="AU3885"/>
      <c r="AV3885"/>
      <c r="AW3885"/>
      <c r="AX3885"/>
      <c r="AY3885"/>
      <c r="AZ3885"/>
      <c r="BA3885"/>
      <c r="BB3885"/>
      <c r="BC3885"/>
      <c r="BD3885"/>
      <c r="BE3885"/>
      <c r="BF3885"/>
      <c r="BG3885"/>
      <c r="BH3885"/>
      <c r="BI3885"/>
      <c r="BJ3885"/>
      <c r="BK3885"/>
      <c r="BL3885"/>
      <c r="BM3885"/>
      <c r="BN3885"/>
      <c r="BO3885"/>
      <c r="BP3885"/>
      <c r="BQ3885"/>
      <c r="BR3885"/>
      <c r="BS3885"/>
      <c r="BT3885"/>
      <c r="BU3885"/>
      <c r="BV3885"/>
      <c r="BW3885"/>
      <c r="BX3885"/>
      <c r="BY3885"/>
      <c r="BZ3885"/>
      <c r="CA3885"/>
      <c r="CB3885"/>
      <c r="CC3885"/>
      <c r="CD3885"/>
      <c r="CE3885"/>
      <c r="CF3885"/>
      <c r="CG3885"/>
      <c r="CH3885"/>
      <c r="CI3885"/>
      <c r="CJ3885"/>
      <c r="CK3885"/>
      <c r="CL3885"/>
      <c r="CM3885"/>
      <c r="CN3885"/>
      <c r="CO3885"/>
      <c r="CP3885"/>
      <c r="CQ3885"/>
      <c r="CR3885"/>
      <c r="CS3885"/>
      <c r="CT3885"/>
      <c r="CU3885"/>
      <c r="CV3885"/>
    </row>
    <row r="3886" spans="10:100" x14ac:dyDescent="0.25">
      <c r="J3886"/>
      <c r="K3886"/>
      <c r="L3886"/>
      <c r="M3886"/>
      <c r="N3886"/>
      <c r="O3886"/>
      <c r="P3886"/>
      <c r="Q3886"/>
      <c r="R3886"/>
      <c r="S3886"/>
      <c r="T3886"/>
      <c r="U3886"/>
      <c r="V3886"/>
      <c r="W3886"/>
      <c r="X3886"/>
      <c r="Y3886"/>
      <c r="Z3886"/>
      <c r="AA3886"/>
      <c r="AB3886"/>
      <c r="AC3886"/>
      <c r="AD3886"/>
      <c r="AE3886"/>
      <c r="AF3886"/>
      <c r="AG3886"/>
      <c r="AH3886"/>
      <c r="AI3886"/>
      <c r="AJ3886"/>
      <c r="AK3886"/>
      <c r="AL3886"/>
      <c r="AM3886"/>
      <c r="AN3886"/>
      <c r="AO3886"/>
      <c r="AP3886"/>
      <c r="AQ3886"/>
      <c r="AR3886"/>
      <c r="AS3886"/>
      <c r="AT3886"/>
      <c r="AU3886"/>
      <c r="AV3886"/>
      <c r="AW3886"/>
      <c r="AX3886"/>
      <c r="AY3886"/>
      <c r="AZ3886"/>
      <c r="BA3886"/>
      <c r="BB3886"/>
      <c r="BC3886"/>
      <c r="BD3886"/>
      <c r="BE3886"/>
      <c r="BF3886"/>
      <c r="BG3886"/>
      <c r="BH3886"/>
      <c r="BI3886"/>
      <c r="BJ3886"/>
      <c r="BK3886"/>
      <c r="BL3886"/>
      <c r="BM3886"/>
      <c r="BN3886"/>
      <c r="BO3886"/>
      <c r="BP3886"/>
      <c r="BQ3886"/>
      <c r="BR3886"/>
      <c r="BS3886"/>
      <c r="BT3886"/>
      <c r="BU3886"/>
      <c r="BV3886"/>
      <c r="BW3886"/>
      <c r="BX3886"/>
      <c r="BY3886"/>
      <c r="BZ3886"/>
      <c r="CA3886"/>
      <c r="CB3886"/>
      <c r="CC3886"/>
      <c r="CD3886"/>
      <c r="CE3886"/>
      <c r="CF3886"/>
      <c r="CG3886"/>
      <c r="CH3886"/>
      <c r="CI3886"/>
      <c r="CJ3886"/>
      <c r="CK3886"/>
      <c r="CL3886"/>
      <c r="CM3886"/>
      <c r="CN3886"/>
      <c r="CO3886"/>
      <c r="CP3886"/>
      <c r="CQ3886"/>
      <c r="CR3886"/>
      <c r="CS3886"/>
      <c r="CT3886"/>
      <c r="CU3886"/>
      <c r="CV3886"/>
    </row>
    <row r="3887" spans="10:100" x14ac:dyDescent="0.25">
      <c r="J3887"/>
      <c r="K3887"/>
      <c r="L3887"/>
      <c r="M3887"/>
      <c r="N3887"/>
      <c r="O3887"/>
      <c r="P3887"/>
      <c r="Q3887"/>
      <c r="R3887"/>
      <c r="S3887"/>
      <c r="T3887"/>
      <c r="U3887"/>
      <c r="V3887"/>
      <c r="W3887"/>
      <c r="X3887"/>
      <c r="Y3887"/>
      <c r="Z3887"/>
      <c r="AA3887"/>
      <c r="AB3887"/>
      <c r="AC3887"/>
      <c r="AD3887"/>
      <c r="AE3887"/>
      <c r="AF3887"/>
      <c r="AG3887"/>
      <c r="AH3887"/>
      <c r="AI3887"/>
      <c r="AJ3887"/>
      <c r="AK3887"/>
      <c r="AL3887"/>
      <c r="AM3887"/>
      <c r="AN3887"/>
      <c r="AO3887"/>
      <c r="AP3887"/>
      <c r="AQ3887"/>
      <c r="AR3887"/>
      <c r="AS3887"/>
      <c r="AT3887"/>
      <c r="AU3887"/>
      <c r="AV3887"/>
      <c r="AW3887"/>
      <c r="AX3887"/>
      <c r="AY3887"/>
      <c r="AZ3887"/>
      <c r="BA3887"/>
      <c r="BB3887"/>
      <c r="BC3887"/>
      <c r="BD3887"/>
      <c r="BE3887"/>
      <c r="BF3887"/>
      <c r="BG3887"/>
      <c r="BH3887"/>
      <c r="BI3887"/>
      <c r="BJ3887"/>
      <c r="BK3887"/>
      <c r="BL3887"/>
      <c r="BM3887"/>
      <c r="BN3887"/>
      <c r="BO3887"/>
      <c r="BP3887"/>
      <c r="BQ3887"/>
      <c r="BR3887"/>
      <c r="BS3887"/>
      <c r="BT3887"/>
      <c r="BU3887"/>
      <c r="BV3887"/>
      <c r="BW3887"/>
      <c r="BX3887"/>
      <c r="BY3887"/>
      <c r="BZ3887"/>
      <c r="CA3887"/>
      <c r="CB3887"/>
      <c r="CC3887"/>
      <c r="CD3887"/>
      <c r="CE3887"/>
      <c r="CF3887"/>
      <c r="CG3887"/>
      <c r="CH3887"/>
      <c r="CI3887"/>
      <c r="CJ3887"/>
      <c r="CK3887"/>
      <c r="CL3887"/>
      <c r="CM3887"/>
      <c r="CN3887"/>
      <c r="CO3887"/>
      <c r="CP3887"/>
      <c r="CQ3887"/>
      <c r="CR3887"/>
      <c r="CS3887"/>
      <c r="CT3887"/>
      <c r="CU3887"/>
      <c r="CV3887"/>
    </row>
    <row r="3888" spans="10:100" x14ac:dyDescent="0.25">
      <c r="J3888"/>
      <c r="K3888"/>
      <c r="L3888"/>
      <c r="M3888"/>
      <c r="N3888"/>
      <c r="O3888"/>
      <c r="P3888"/>
      <c r="Q3888"/>
      <c r="R3888"/>
      <c r="S3888"/>
      <c r="T3888"/>
      <c r="U3888"/>
      <c r="V3888"/>
      <c r="W3888"/>
      <c r="X3888"/>
      <c r="Y3888"/>
      <c r="Z3888"/>
      <c r="AA3888"/>
      <c r="AB3888"/>
      <c r="AC3888"/>
      <c r="AD3888"/>
      <c r="AE3888"/>
      <c r="AF3888"/>
      <c r="AG3888"/>
      <c r="AH3888"/>
      <c r="AI3888"/>
      <c r="AJ3888"/>
      <c r="AK3888"/>
      <c r="AL3888"/>
      <c r="AM3888"/>
      <c r="AN3888"/>
      <c r="AO3888"/>
      <c r="AP3888"/>
      <c r="AQ3888"/>
      <c r="AR3888"/>
      <c r="AS3888"/>
      <c r="AT3888"/>
      <c r="AU3888"/>
      <c r="AV3888"/>
      <c r="AW3888"/>
      <c r="AX3888"/>
      <c r="AY3888"/>
      <c r="AZ3888"/>
      <c r="BA3888"/>
      <c r="BB3888"/>
      <c r="BC3888"/>
      <c r="BD3888"/>
      <c r="BE3888"/>
      <c r="BF3888"/>
      <c r="BG3888"/>
      <c r="BH3888"/>
      <c r="BI3888"/>
      <c r="BJ3888"/>
      <c r="BK3888"/>
      <c r="BL3888"/>
      <c r="BM3888"/>
      <c r="BN3888"/>
      <c r="BO3888"/>
      <c r="BP3888"/>
      <c r="BQ3888"/>
      <c r="BR3888"/>
      <c r="BS3888"/>
      <c r="BT3888"/>
      <c r="BU3888"/>
      <c r="BV3888"/>
      <c r="BW3888"/>
      <c r="BX3888"/>
      <c r="BY3888"/>
      <c r="BZ3888"/>
      <c r="CA3888"/>
      <c r="CB3888"/>
      <c r="CC3888"/>
      <c r="CD3888"/>
      <c r="CE3888"/>
      <c r="CF3888"/>
      <c r="CG3888"/>
      <c r="CH3888"/>
      <c r="CI3888"/>
      <c r="CJ3888"/>
      <c r="CK3888"/>
      <c r="CL3888"/>
      <c r="CM3888"/>
      <c r="CN3888"/>
      <c r="CO3888"/>
      <c r="CP3888"/>
      <c r="CQ3888"/>
      <c r="CR3888"/>
      <c r="CS3888"/>
      <c r="CT3888"/>
      <c r="CU3888"/>
      <c r="CV3888"/>
    </row>
    <row r="3889" spans="10:100" x14ac:dyDescent="0.25">
      <c r="J3889"/>
      <c r="K3889"/>
      <c r="L3889"/>
      <c r="M3889"/>
      <c r="N3889"/>
      <c r="O3889"/>
      <c r="P3889"/>
      <c r="Q3889"/>
      <c r="R3889"/>
      <c r="S3889"/>
      <c r="T3889"/>
      <c r="U3889"/>
      <c r="V3889"/>
      <c r="W3889"/>
      <c r="X3889"/>
      <c r="Y3889"/>
      <c r="Z3889"/>
      <c r="AA3889"/>
      <c r="AB3889"/>
      <c r="AC3889"/>
      <c r="AD3889"/>
      <c r="AE3889"/>
      <c r="AF3889"/>
      <c r="AG3889"/>
      <c r="AH3889"/>
      <c r="AI3889"/>
      <c r="AJ3889"/>
      <c r="AK3889"/>
      <c r="AL3889"/>
      <c r="AM3889"/>
      <c r="AN3889"/>
      <c r="AO3889"/>
      <c r="AP3889"/>
      <c r="AQ3889"/>
      <c r="AR3889"/>
      <c r="AS3889"/>
      <c r="AT3889"/>
      <c r="AU3889"/>
      <c r="AV3889"/>
      <c r="AW3889"/>
      <c r="AX3889"/>
      <c r="AY3889"/>
      <c r="AZ3889"/>
      <c r="BA3889"/>
      <c r="BB3889"/>
      <c r="BC3889"/>
      <c r="BD3889"/>
      <c r="BE3889"/>
      <c r="BF3889"/>
      <c r="BG3889"/>
      <c r="BH3889"/>
      <c r="BI3889"/>
      <c r="BJ3889"/>
      <c r="BK3889"/>
      <c r="BL3889"/>
      <c r="BM3889"/>
      <c r="BN3889"/>
      <c r="BO3889"/>
      <c r="BP3889"/>
      <c r="BQ3889"/>
      <c r="BR3889"/>
      <c r="BS3889"/>
      <c r="BT3889"/>
      <c r="BU3889"/>
      <c r="BV3889"/>
      <c r="BW3889"/>
      <c r="BX3889"/>
      <c r="BY3889"/>
      <c r="BZ3889"/>
      <c r="CA3889"/>
      <c r="CB3889"/>
      <c r="CC3889"/>
      <c r="CD3889"/>
      <c r="CE3889"/>
      <c r="CF3889"/>
      <c r="CG3889"/>
      <c r="CH3889"/>
      <c r="CI3889"/>
      <c r="CJ3889"/>
      <c r="CK3889"/>
      <c r="CL3889"/>
      <c r="CM3889"/>
      <c r="CN3889"/>
      <c r="CO3889"/>
      <c r="CP3889"/>
      <c r="CQ3889"/>
      <c r="CR3889"/>
      <c r="CS3889"/>
      <c r="CT3889"/>
      <c r="CU3889"/>
      <c r="CV3889"/>
    </row>
    <row r="3890" spans="10:100" x14ac:dyDescent="0.25">
      <c r="J3890"/>
      <c r="K3890"/>
      <c r="L3890"/>
      <c r="M3890"/>
      <c r="N3890"/>
      <c r="O3890"/>
      <c r="P3890"/>
      <c r="Q3890"/>
      <c r="R3890"/>
      <c r="S3890"/>
      <c r="T3890"/>
      <c r="U3890"/>
      <c r="V3890"/>
      <c r="W3890"/>
      <c r="X3890"/>
      <c r="Y3890"/>
      <c r="Z3890"/>
      <c r="AA3890"/>
      <c r="AB3890"/>
      <c r="AC3890"/>
      <c r="AD3890"/>
      <c r="AE3890"/>
      <c r="AF3890"/>
      <c r="AG3890"/>
      <c r="AH3890"/>
      <c r="AI3890"/>
      <c r="AJ3890"/>
      <c r="AK3890"/>
      <c r="AL3890"/>
      <c r="AM3890"/>
      <c r="AN3890"/>
      <c r="AO3890"/>
      <c r="AP3890"/>
      <c r="AQ3890"/>
      <c r="AR3890"/>
      <c r="AS3890"/>
      <c r="AT3890"/>
      <c r="AU3890"/>
      <c r="AV3890"/>
      <c r="AW3890"/>
      <c r="AX3890"/>
      <c r="AY3890"/>
      <c r="AZ3890"/>
      <c r="BA3890"/>
      <c r="BB3890"/>
      <c r="BC3890"/>
      <c r="BD3890"/>
      <c r="BE3890"/>
      <c r="BF3890"/>
      <c r="BG3890"/>
      <c r="BH3890"/>
      <c r="BI3890"/>
      <c r="BJ3890"/>
      <c r="BK3890"/>
      <c r="BL3890"/>
      <c r="BM3890"/>
      <c r="BN3890"/>
      <c r="BO3890"/>
      <c r="BP3890"/>
      <c r="BQ3890"/>
      <c r="BR3890"/>
      <c r="BS3890"/>
      <c r="BT3890"/>
      <c r="BU3890"/>
      <c r="BV3890"/>
      <c r="BW3890"/>
      <c r="BX3890"/>
      <c r="BY3890"/>
      <c r="BZ3890"/>
      <c r="CA3890"/>
      <c r="CB3890"/>
      <c r="CC3890"/>
      <c r="CD3890"/>
      <c r="CE3890"/>
      <c r="CF3890"/>
      <c r="CG3890"/>
      <c r="CH3890"/>
      <c r="CI3890"/>
      <c r="CJ3890"/>
      <c r="CK3890"/>
      <c r="CL3890"/>
      <c r="CM3890"/>
      <c r="CN3890"/>
      <c r="CO3890"/>
      <c r="CP3890"/>
      <c r="CQ3890"/>
      <c r="CR3890"/>
      <c r="CS3890"/>
      <c r="CT3890"/>
      <c r="CU3890"/>
      <c r="CV3890"/>
    </row>
    <row r="3891" spans="10:100" x14ac:dyDescent="0.25">
      <c r="J3891"/>
      <c r="K3891"/>
      <c r="L3891"/>
      <c r="M3891"/>
      <c r="N3891"/>
      <c r="O3891"/>
      <c r="P3891"/>
      <c r="Q3891"/>
      <c r="R3891"/>
      <c r="S3891"/>
      <c r="T3891"/>
      <c r="U3891"/>
      <c r="V3891"/>
      <c r="W3891"/>
      <c r="X3891"/>
      <c r="Y3891"/>
      <c r="Z3891"/>
      <c r="AA3891"/>
      <c r="AB3891"/>
      <c r="AC3891"/>
      <c r="AD3891"/>
      <c r="AE3891"/>
      <c r="AF3891"/>
      <c r="AG3891"/>
      <c r="AH3891"/>
      <c r="AI3891"/>
      <c r="AJ3891"/>
      <c r="AK3891"/>
      <c r="AL3891"/>
      <c r="AM3891"/>
      <c r="AN3891"/>
      <c r="AO3891"/>
      <c r="AP3891"/>
      <c r="AQ3891"/>
      <c r="AR3891"/>
      <c r="AS3891"/>
      <c r="AT3891"/>
      <c r="AU3891"/>
      <c r="AV3891"/>
      <c r="AW3891"/>
      <c r="AX3891"/>
      <c r="AY3891"/>
      <c r="AZ3891"/>
      <c r="BA3891"/>
      <c r="BB3891"/>
      <c r="BC3891"/>
      <c r="BD3891"/>
      <c r="BE3891"/>
      <c r="BF3891"/>
      <c r="BG3891"/>
      <c r="BH3891"/>
      <c r="BI3891"/>
      <c r="BJ3891"/>
      <c r="BK3891"/>
      <c r="BL3891"/>
      <c r="BM3891"/>
      <c r="BN3891"/>
      <c r="BO3891"/>
      <c r="BP3891"/>
      <c r="BQ3891"/>
      <c r="BR3891"/>
      <c r="BS3891"/>
      <c r="BT3891"/>
      <c r="BU3891"/>
      <c r="BV3891"/>
      <c r="BW3891"/>
      <c r="BX3891"/>
      <c r="BY3891"/>
      <c r="BZ3891"/>
      <c r="CA3891"/>
      <c r="CB3891"/>
      <c r="CC3891"/>
      <c r="CD3891"/>
      <c r="CE3891"/>
      <c r="CF3891"/>
      <c r="CG3891"/>
      <c r="CH3891"/>
      <c r="CI3891"/>
      <c r="CJ3891"/>
      <c r="CK3891"/>
      <c r="CL3891"/>
      <c r="CM3891"/>
      <c r="CN3891"/>
      <c r="CO3891"/>
      <c r="CP3891"/>
      <c r="CQ3891"/>
      <c r="CR3891"/>
      <c r="CS3891"/>
      <c r="CT3891"/>
      <c r="CU3891"/>
      <c r="CV3891"/>
    </row>
    <row r="3892" spans="10:100" x14ac:dyDescent="0.25">
      <c r="J3892"/>
      <c r="K3892"/>
      <c r="L3892"/>
      <c r="M3892"/>
      <c r="N3892"/>
      <c r="O3892"/>
      <c r="P3892"/>
      <c r="Q3892"/>
      <c r="R3892"/>
      <c r="S3892"/>
      <c r="T3892"/>
      <c r="U3892"/>
      <c r="V3892"/>
      <c r="W3892"/>
      <c r="X3892"/>
      <c r="Y3892"/>
      <c r="Z3892"/>
      <c r="AA3892"/>
      <c r="AB3892"/>
      <c r="AC3892"/>
      <c r="AD3892"/>
      <c r="AE3892"/>
      <c r="AF3892"/>
      <c r="AG3892"/>
      <c r="AH3892"/>
      <c r="AI3892"/>
      <c r="AJ3892"/>
      <c r="AK3892"/>
      <c r="AL3892"/>
      <c r="AM3892"/>
      <c r="AN3892"/>
      <c r="AO3892"/>
      <c r="AP3892"/>
      <c r="AQ3892"/>
      <c r="AR3892"/>
      <c r="AS3892"/>
      <c r="AT3892"/>
      <c r="AU3892"/>
      <c r="AV3892"/>
      <c r="AW3892"/>
      <c r="AX3892"/>
      <c r="AY3892"/>
      <c r="AZ3892"/>
      <c r="BA3892"/>
      <c r="BB3892"/>
      <c r="BC3892"/>
      <c r="BD3892"/>
      <c r="BE3892"/>
      <c r="BF3892"/>
      <c r="BG3892"/>
      <c r="BH3892"/>
      <c r="BI3892"/>
      <c r="BJ3892"/>
      <c r="BK3892"/>
      <c r="BL3892"/>
      <c r="BM3892"/>
      <c r="BN3892"/>
      <c r="BO3892"/>
      <c r="BP3892"/>
      <c r="BQ3892"/>
      <c r="BR3892"/>
      <c r="BS3892"/>
      <c r="BT3892"/>
      <c r="BU3892"/>
      <c r="BV3892"/>
      <c r="BW3892"/>
      <c r="BX3892"/>
      <c r="BY3892"/>
      <c r="BZ3892"/>
      <c r="CA3892"/>
      <c r="CB3892"/>
      <c r="CC3892"/>
      <c r="CD3892"/>
      <c r="CE3892"/>
      <c r="CF3892"/>
      <c r="CG3892"/>
      <c r="CH3892"/>
      <c r="CI3892"/>
      <c r="CJ3892"/>
      <c r="CK3892"/>
      <c r="CL3892"/>
      <c r="CM3892"/>
      <c r="CN3892"/>
      <c r="CO3892"/>
      <c r="CP3892"/>
      <c r="CQ3892"/>
      <c r="CR3892"/>
      <c r="CS3892"/>
      <c r="CT3892"/>
      <c r="CU3892"/>
      <c r="CV3892"/>
    </row>
    <row r="3893" spans="10:100" x14ac:dyDescent="0.25">
      <c r="J3893"/>
      <c r="K3893"/>
      <c r="L3893"/>
      <c r="M3893"/>
      <c r="N3893"/>
      <c r="O3893"/>
      <c r="P3893"/>
      <c r="Q3893"/>
      <c r="R3893"/>
      <c r="S3893"/>
      <c r="T3893"/>
      <c r="U3893"/>
      <c r="V3893"/>
      <c r="W3893"/>
      <c r="X3893"/>
      <c r="Y3893"/>
      <c r="Z3893"/>
      <c r="AA3893"/>
      <c r="AB3893"/>
      <c r="AC3893"/>
      <c r="AD3893"/>
      <c r="AE3893"/>
      <c r="AF3893"/>
      <c r="AG3893"/>
      <c r="AH3893"/>
      <c r="AI3893"/>
      <c r="AJ3893"/>
      <c r="AK3893"/>
      <c r="AL3893"/>
      <c r="AM3893"/>
      <c r="AN3893"/>
      <c r="AO3893"/>
      <c r="AP3893"/>
      <c r="AQ3893"/>
      <c r="AR3893"/>
      <c r="AS3893"/>
      <c r="AT3893"/>
      <c r="AU3893"/>
      <c r="AV3893"/>
      <c r="AW3893"/>
      <c r="AX3893"/>
      <c r="AY3893"/>
      <c r="AZ3893"/>
      <c r="BA3893"/>
      <c r="BB3893"/>
      <c r="BC3893"/>
      <c r="BD3893"/>
      <c r="BE3893"/>
      <c r="BF3893"/>
      <c r="BG3893"/>
      <c r="BH3893"/>
      <c r="BI3893"/>
      <c r="BJ3893"/>
      <c r="BK3893"/>
      <c r="BL3893"/>
      <c r="BM3893"/>
      <c r="BN3893"/>
      <c r="BO3893"/>
      <c r="BP3893"/>
      <c r="BQ3893"/>
      <c r="BR3893"/>
      <c r="BS3893"/>
      <c r="BT3893"/>
      <c r="BU3893"/>
      <c r="BV3893"/>
      <c r="BW3893"/>
      <c r="BX3893"/>
      <c r="BY3893"/>
      <c r="BZ3893"/>
      <c r="CA3893"/>
      <c r="CB3893"/>
      <c r="CC3893"/>
      <c r="CD3893"/>
      <c r="CE3893"/>
      <c r="CF3893"/>
      <c r="CG3893"/>
      <c r="CH3893"/>
      <c r="CI3893"/>
      <c r="CJ3893"/>
      <c r="CK3893"/>
      <c r="CL3893"/>
      <c r="CM3893"/>
      <c r="CN3893"/>
      <c r="CO3893"/>
      <c r="CP3893"/>
      <c r="CQ3893"/>
      <c r="CR3893"/>
      <c r="CS3893"/>
      <c r="CT3893"/>
      <c r="CU3893"/>
      <c r="CV3893"/>
    </row>
    <row r="3894" spans="10:100" x14ac:dyDescent="0.25">
      <c r="J3894"/>
      <c r="K3894"/>
      <c r="L3894"/>
      <c r="M3894"/>
      <c r="N3894"/>
      <c r="O3894"/>
      <c r="P3894"/>
      <c r="Q3894"/>
      <c r="R3894"/>
      <c r="S3894"/>
      <c r="T3894"/>
      <c r="U3894"/>
      <c r="V3894"/>
      <c r="W3894"/>
      <c r="X3894"/>
      <c r="Y3894"/>
      <c r="Z3894"/>
      <c r="AA3894"/>
      <c r="AB3894"/>
      <c r="AC3894"/>
      <c r="AD3894"/>
      <c r="AE3894"/>
      <c r="AF3894"/>
      <c r="AG3894"/>
      <c r="AH3894"/>
      <c r="AI3894"/>
      <c r="AJ3894"/>
      <c r="AK3894"/>
      <c r="AL3894"/>
      <c r="AM3894"/>
      <c r="AN3894"/>
      <c r="AO3894"/>
      <c r="AP3894"/>
      <c r="AQ3894"/>
      <c r="AR3894"/>
      <c r="AS3894"/>
      <c r="AT3894"/>
      <c r="AU3894"/>
      <c r="AV3894"/>
      <c r="AW3894"/>
      <c r="AX3894"/>
      <c r="AY3894"/>
      <c r="AZ3894"/>
      <c r="BA3894"/>
      <c r="BB3894"/>
      <c r="BC3894"/>
      <c r="BD3894"/>
      <c r="BE3894"/>
      <c r="BF3894"/>
      <c r="BG3894"/>
      <c r="BH3894"/>
      <c r="BI3894"/>
      <c r="BJ3894"/>
      <c r="BK3894"/>
      <c r="BL3894"/>
      <c r="BM3894"/>
      <c r="BN3894"/>
      <c r="BO3894"/>
      <c r="BP3894"/>
      <c r="BQ3894"/>
      <c r="BR3894"/>
      <c r="BS3894"/>
      <c r="BT3894"/>
      <c r="BU3894"/>
      <c r="BV3894"/>
      <c r="BW3894"/>
      <c r="BX3894"/>
      <c r="BY3894"/>
      <c r="BZ3894"/>
      <c r="CA3894"/>
      <c r="CB3894"/>
      <c r="CC3894"/>
      <c r="CD3894"/>
      <c r="CE3894"/>
      <c r="CF3894"/>
      <c r="CG3894"/>
      <c r="CH3894"/>
      <c r="CI3894"/>
      <c r="CJ3894"/>
      <c r="CK3894"/>
      <c r="CL3894"/>
      <c r="CM3894"/>
      <c r="CN3894"/>
      <c r="CO3894"/>
      <c r="CP3894"/>
      <c r="CQ3894"/>
      <c r="CR3894"/>
      <c r="CS3894"/>
      <c r="CT3894"/>
      <c r="CU3894"/>
      <c r="CV3894"/>
    </row>
    <row r="3895" spans="10:100" x14ac:dyDescent="0.25">
      <c r="J3895"/>
      <c r="K3895"/>
      <c r="L3895"/>
      <c r="M3895"/>
      <c r="N3895"/>
      <c r="O3895"/>
      <c r="P3895"/>
      <c r="Q3895"/>
      <c r="R3895"/>
      <c r="S3895"/>
      <c r="T3895"/>
      <c r="U3895"/>
      <c r="V3895"/>
      <c r="W3895"/>
      <c r="X3895"/>
      <c r="Y3895"/>
      <c r="Z3895"/>
      <c r="AA3895"/>
      <c r="AB3895"/>
      <c r="AC3895"/>
      <c r="AD3895"/>
      <c r="AE3895"/>
      <c r="AF3895"/>
      <c r="AG3895"/>
      <c r="AH3895"/>
      <c r="AI3895"/>
      <c r="AJ3895"/>
      <c r="AK3895"/>
      <c r="AL3895"/>
      <c r="AM3895"/>
      <c r="AN3895"/>
      <c r="AO3895"/>
      <c r="AP3895"/>
      <c r="AQ3895"/>
      <c r="AR3895"/>
      <c r="AS3895"/>
      <c r="AT3895"/>
      <c r="AU3895"/>
      <c r="AV3895"/>
      <c r="AW3895"/>
      <c r="AX3895"/>
      <c r="AY3895"/>
      <c r="AZ3895"/>
      <c r="BA3895"/>
      <c r="BB3895"/>
      <c r="BC3895"/>
      <c r="BD3895"/>
      <c r="BE3895"/>
      <c r="BF3895"/>
      <c r="BG3895"/>
      <c r="BH3895"/>
      <c r="BI3895"/>
      <c r="BJ3895"/>
      <c r="BK3895"/>
      <c r="BL3895"/>
      <c r="BM3895"/>
      <c r="BN3895"/>
      <c r="BO3895"/>
      <c r="BP3895"/>
      <c r="BQ3895"/>
      <c r="BR3895"/>
      <c r="BS3895"/>
      <c r="BT3895"/>
      <c r="BU3895"/>
      <c r="BV3895"/>
      <c r="BW3895"/>
      <c r="BX3895"/>
      <c r="BY3895"/>
      <c r="BZ3895"/>
      <c r="CA3895"/>
      <c r="CB3895"/>
      <c r="CC3895"/>
      <c r="CD3895"/>
      <c r="CE3895"/>
      <c r="CF3895"/>
      <c r="CG3895"/>
      <c r="CH3895"/>
      <c r="CI3895"/>
      <c r="CJ3895"/>
      <c r="CK3895"/>
      <c r="CL3895"/>
      <c r="CM3895"/>
      <c r="CN3895"/>
      <c r="CO3895"/>
      <c r="CP3895"/>
      <c r="CQ3895"/>
      <c r="CR3895"/>
      <c r="CS3895"/>
      <c r="CT3895"/>
      <c r="CU3895"/>
      <c r="CV3895"/>
    </row>
    <row r="3896" spans="10:100" x14ac:dyDescent="0.25">
      <c r="J3896"/>
      <c r="K3896"/>
      <c r="L3896"/>
      <c r="M3896"/>
      <c r="N3896"/>
      <c r="O3896"/>
      <c r="P3896"/>
      <c r="Q3896"/>
      <c r="R3896"/>
      <c r="S3896"/>
      <c r="T3896"/>
      <c r="U3896"/>
      <c r="V3896"/>
      <c r="W3896"/>
      <c r="X3896"/>
      <c r="Y3896"/>
      <c r="Z3896"/>
      <c r="AA3896"/>
      <c r="AB3896"/>
      <c r="AC3896"/>
      <c r="AD3896"/>
      <c r="AE3896"/>
      <c r="AF3896"/>
      <c r="AG3896"/>
      <c r="AH3896"/>
      <c r="AI3896"/>
      <c r="AJ3896"/>
      <c r="AK3896"/>
      <c r="AL3896"/>
      <c r="AM3896"/>
      <c r="AN3896"/>
      <c r="AO3896"/>
      <c r="AP3896"/>
      <c r="AQ3896"/>
      <c r="AR3896"/>
      <c r="AS3896"/>
      <c r="AT3896"/>
      <c r="AU3896"/>
      <c r="AV3896"/>
      <c r="AW3896"/>
      <c r="AX3896"/>
      <c r="AY3896"/>
      <c r="AZ3896"/>
      <c r="BA3896"/>
      <c r="BB3896"/>
      <c r="BC3896"/>
      <c r="BD3896"/>
      <c r="BE3896"/>
      <c r="BF3896"/>
      <c r="BG3896"/>
      <c r="BH3896"/>
      <c r="BI3896"/>
      <c r="BJ3896"/>
      <c r="BK3896"/>
      <c r="BL3896"/>
      <c r="BM3896"/>
      <c r="BN3896"/>
      <c r="BO3896"/>
      <c r="BP3896"/>
      <c r="BQ3896"/>
      <c r="BR3896"/>
      <c r="BS3896"/>
      <c r="BT3896"/>
      <c r="BU3896"/>
      <c r="BV3896"/>
      <c r="BW3896"/>
      <c r="BX3896"/>
      <c r="BY3896"/>
      <c r="BZ3896"/>
      <c r="CA3896"/>
      <c r="CB3896"/>
      <c r="CC3896"/>
      <c r="CD3896"/>
      <c r="CE3896"/>
      <c r="CF3896"/>
      <c r="CG3896"/>
      <c r="CH3896"/>
      <c r="CI3896"/>
      <c r="CJ3896"/>
      <c r="CK3896"/>
      <c r="CL3896"/>
      <c r="CM3896"/>
      <c r="CN3896"/>
      <c r="CO3896"/>
      <c r="CP3896"/>
      <c r="CQ3896"/>
      <c r="CR3896"/>
      <c r="CS3896"/>
      <c r="CT3896"/>
      <c r="CU3896"/>
      <c r="CV3896"/>
    </row>
    <row r="3897" spans="10:100" x14ac:dyDescent="0.25">
      <c r="J3897"/>
      <c r="K3897"/>
      <c r="L3897"/>
      <c r="M3897"/>
      <c r="N3897"/>
      <c r="O3897"/>
      <c r="P3897"/>
      <c r="Q3897"/>
      <c r="R3897"/>
      <c r="S3897"/>
      <c r="T3897"/>
      <c r="U3897"/>
      <c r="V3897"/>
      <c r="W3897"/>
      <c r="X3897"/>
      <c r="Y3897"/>
      <c r="Z3897"/>
      <c r="AA3897"/>
      <c r="AB3897"/>
      <c r="AC3897"/>
      <c r="AD3897"/>
      <c r="AE3897"/>
      <c r="AF3897"/>
      <c r="AG3897"/>
      <c r="AH3897"/>
      <c r="AI3897"/>
      <c r="AJ3897"/>
      <c r="AK3897"/>
      <c r="AL3897"/>
      <c r="AM3897"/>
      <c r="AN3897"/>
      <c r="AO3897"/>
      <c r="AP3897"/>
      <c r="AQ3897"/>
      <c r="AR3897"/>
      <c r="AS3897"/>
      <c r="AT3897"/>
      <c r="AU3897"/>
      <c r="AV3897"/>
      <c r="AW3897"/>
      <c r="AX3897"/>
      <c r="AY3897"/>
      <c r="AZ3897"/>
      <c r="BA3897"/>
      <c r="BB3897"/>
      <c r="BC3897"/>
      <c r="BD3897"/>
      <c r="BE3897"/>
      <c r="BF3897"/>
      <c r="BG3897"/>
      <c r="BH3897"/>
      <c r="BI3897"/>
      <c r="BJ3897"/>
      <c r="BK3897"/>
      <c r="BL3897"/>
      <c r="BM3897"/>
      <c r="BN3897"/>
      <c r="BO3897"/>
      <c r="BP3897"/>
      <c r="BQ3897"/>
      <c r="BR3897"/>
      <c r="BS3897"/>
      <c r="BT3897"/>
      <c r="BU3897"/>
      <c r="BV3897"/>
      <c r="BW3897"/>
      <c r="BX3897"/>
      <c r="BY3897"/>
      <c r="BZ3897"/>
      <c r="CA3897"/>
      <c r="CB3897"/>
      <c r="CC3897"/>
      <c r="CD3897"/>
      <c r="CE3897"/>
      <c r="CF3897"/>
      <c r="CG3897"/>
      <c r="CH3897"/>
      <c r="CI3897"/>
      <c r="CJ3897"/>
      <c r="CK3897"/>
      <c r="CL3897"/>
      <c r="CM3897"/>
      <c r="CN3897"/>
      <c r="CO3897"/>
      <c r="CP3897"/>
      <c r="CQ3897"/>
      <c r="CR3897"/>
      <c r="CS3897"/>
      <c r="CT3897"/>
      <c r="CU3897"/>
      <c r="CV3897"/>
    </row>
    <row r="3898" spans="10:100" x14ac:dyDescent="0.25">
      <c r="J3898"/>
      <c r="K3898"/>
      <c r="L3898"/>
      <c r="M3898"/>
      <c r="N3898"/>
      <c r="O3898"/>
      <c r="P3898"/>
      <c r="Q3898"/>
      <c r="R3898"/>
      <c r="S3898"/>
      <c r="T3898"/>
      <c r="U3898"/>
      <c r="V3898"/>
      <c r="W3898"/>
      <c r="X3898"/>
      <c r="Y3898"/>
      <c r="Z3898"/>
      <c r="AA3898"/>
      <c r="AB3898"/>
      <c r="AC3898"/>
      <c r="AD3898"/>
      <c r="AE3898"/>
      <c r="AF3898"/>
      <c r="AG3898"/>
      <c r="AH3898"/>
      <c r="AI3898"/>
      <c r="AJ3898"/>
      <c r="AK3898"/>
      <c r="AL3898"/>
      <c r="AM3898"/>
      <c r="AN3898"/>
      <c r="AO3898"/>
      <c r="AP3898"/>
      <c r="AQ3898"/>
      <c r="AR3898"/>
      <c r="AS3898"/>
      <c r="AT3898"/>
      <c r="AU3898"/>
      <c r="AV3898"/>
      <c r="AW3898"/>
      <c r="AX3898"/>
      <c r="AY3898"/>
      <c r="AZ3898"/>
      <c r="BA3898"/>
      <c r="BB3898"/>
      <c r="BC3898"/>
      <c r="BD3898"/>
      <c r="BE3898"/>
      <c r="BF3898"/>
      <c r="BG3898"/>
      <c r="BH3898"/>
      <c r="BI3898"/>
      <c r="BJ3898"/>
      <c r="BK3898"/>
      <c r="BL3898"/>
      <c r="BM3898"/>
      <c r="BN3898"/>
      <c r="BO3898"/>
      <c r="BP3898"/>
      <c r="BQ3898"/>
      <c r="BR3898"/>
      <c r="BS3898"/>
      <c r="BT3898"/>
      <c r="BU3898"/>
      <c r="BV3898"/>
      <c r="BW3898"/>
      <c r="BX3898"/>
      <c r="BY3898"/>
      <c r="BZ3898"/>
      <c r="CA3898"/>
      <c r="CB3898"/>
      <c r="CC3898"/>
      <c r="CD3898"/>
      <c r="CE3898"/>
      <c r="CF3898"/>
      <c r="CG3898"/>
      <c r="CH3898"/>
      <c r="CI3898"/>
      <c r="CJ3898"/>
      <c r="CK3898"/>
      <c r="CL3898"/>
      <c r="CM3898"/>
      <c r="CN3898"/>
      <c r="CO3898"/>
      <c r="CP3898"/>
      <c r="CQ3898"/>
      <c r="CR3898"/>
      <c r="CS3898"/>
      <c r="CT3898"/>
      <c r="CU3898"/>
      <c r="CV3898"/>
    </row>
    <row r="3899" spans="10:100" x14ac:dyDescent="0.25">
      <c r="J3899"/>
      <c r="K3899"/>
      <c r="L3899"/>
      <c r="M3899"/>
      <c r="N3899"/>
      <c r="O3899"/>
      <c r="P3899"/>
      <c r="Q3899"/>
      <c r="R3899"/>
      <c r="S3899"/>
      <c r="T3899"/>
      <c r="U3899"/>
      <c r="V3899"/>
      <c r="W3899"/>
      <c r="X3899"/>
      <c r="Y3899"/>
      <c r="Z3899"/>
      <c r="AA3899"/>
      <c r="AB3899"/>
      <c r="AC3899"/>
      <c r="AD3899"/>
      <c r="AE3899"/>
      <c r="AF3899"/>
      <c r="AG3899"/>
      <c r="AH3899"/>
      <c r="AI3899"/>
      <c r="AJ3899"/>
      <c r="AK3899"/>
      <c r="AL3899"/>
      <c r="AM3899"/>
      <c r="AN3899"/>
      <c r="AO3899"/>
      <c r="AP3899"/>
      <c r="AQ3899"/>
      <c r="AR3899"/>
      <c r="AS3899"/>
      <c r="AT3899"/>
      <c r="AU3899"/>
      <c r="AV3899"/>
      <c r="AW3899"/>
      <c r="AX3899"/>
      <c r="AY3899"/>
      <c r="AZ3899"/>
      <c r="BA3899"/>
      <c r="BB3899"/>
      <c r="BC3899"/>
      <c r="BD3899"/>
      <c r="BE3899"/>
      <c r="BF3899"/>
      <c r="BG3899"/>
      <c r="BH3899"/>
      <c r="BI3899"/>
      <c r="BJ3899"/>
      <c r="BK3899"/>
      <c r="BL3899"/>
      <c r="BM3899"/>
      <c r="BN3899"/>
      <c r="BO3899"/>
      <c r="BP3899"/>
      <c r="BQ3899"/>
      <c r="BR3899"/>
      <c r="BS3899"/>
      <c r="BT3899"/>
      <c r="BU3899"/>
      <c r="BV3899"/>
      <c r="BW3899"/>
      <c r="BX3899"/>
      <c r="BY3899"/>
      <c r="BZ3899"/>
      <c r="CA3899"/>
      <c r="CB3899"/>
      <c r="CC3899"/>
      <c r="CD3899"/>
      <c r="CE3899"/>
      <c r="CF3899"/>
      <c r="CG3899"/>
      <c r="CH3899"/>
      <c r="CI3899"/>
      <c r="CJ3899"/>
      <c r="CK3899"/>
      <c r="CL3899"/>
      <c r="CM3899"/>
      <c r="CN3899"/>
      <c r="CO3899"/>
      <c r="CP3899"/>
      <c r="CQ3899"/>
      <c r="CR3899"/>
      <c r="CS3899"/>
      <c r="CT3899"/>
      <c r="CU3899"/>
      <c r="CV3899"/>
    </row>
    <row r="3900" spans="10:100" x14ac:dyDescent="0.25">
      <c r="J3900"/>
      <c r="K3900"/>
      <c r="L3900"/>
      <c r="M3900"/>
      <c r="N3900"/>
      <c r="O3900"/>
      <c r="P3900"/>
      <c r="Q3900"/>
      <c r="R3900"/>
      <c r="S3900"/>
      <c r="T3900"/>
      <c r="U3900"/>
      <c r="V3900"/>
      <c r="W3900"/>
      <c r="X3900"/>
      <c r="Y3900"/>
      <c r="Z3900"/>
      <c r="AA3900"/>
      <c r="AB3900"/>
      <c r="AC3900"/>
      <c r="AD3900"/>
      <c r="AE3900"/>
      <c r="AF3900"/>
      <c r="AG3900"/>
      <c r="AH3900"/>
      <c r="AI3900"/>
      <c r="AJ3900"/>
      <c r="AK3900"/>
      <c r="AL3900"/>
      <c r="AM3900"/>
      <c r="AN3900"/>
      <c r="AO3900"/>
      <c r="AP3900"/>
      <c r="AQ3900"/>
      <c r="AR3900"/>
      <c r="AS3900"/>
      <c r="AT3900"/>
      <c r="AU3900"/>
      <c r="AV3900"/>
      <c r="AW3900"/>
      <c r="AX3900"/>
      <c r="AY3900"/>
      <c r="AZ3900"/>
      <c r="BA3900"/>
      <c r="BB3900"/>
      <c r="BC3900"/>
      <c r="BD3900"/>
      <c r="BE3900"/>
      <c r="BF3900"/>
      <c r="BG3900"/>
      <c r="BH3900"/>
      <c r="BI3900"/>
      <c r="BJ3900"/>
      <c r="BK3900"/>
      <c r="BL3900"/>
      <c r="BM3900"/>
      <c r="BN3900"/>
      <c r="BO3900"/>
      <c r="BP3900"/>
      <c r="BQ3900"/>
      <c r="BR3900"/>
      <c r="BS3900"/>
      <c r="BT3900"/>
      <c r="BU3900"/>
      <c r="BV3900"/>
      <c r="BW3900"/>
      <c r="BX3900"/>
      <c r="BY3900"/>
      <c r="BZ3900"/>
      <c r="CA3900"/>
      <c r="CB3900"/>
      <c r="CC3900"/>
      <c r="CD3900"/>
      <c r="CE3900"/>
      <c r="CF3900"/>
      <c r="CG3900"/>
      <c r="CH3900"/>
      <c r="CI3900"/>
      <c r="CJ3900"/>
      <c r="CK3900"/>
      <c r="CL3900"/>
      <c r="CM3900"/>
      <c r="CN3900"/>
      <c r="CO3900"/>
      <c r="CP3900"/>
      <c r="CQ3900"/>
      <c r="CR3900"/>
      <c r="CS3900"/>
      <c r="CT3900"/>
      <c r="CU3900"/>
      <c r="CV3900"/>
    </row>
    <row r="3901" spans="10:100" x14ac:dyDescent="0.25">
      <c r="J3901"/>
      <c r="K3901"/>
      <c r="L3901"/>
      <c r="M3901"/>
      <c r="N3901"/>
      <c r="O3901"/>
      <c r="P3901"/>
      <c r="Q3901"/>
      <c r="R3901"/>
      <c r="S3901"/>
      <c r="T3901"/>
      <c r="U3901"/>
      <c r="V3901"/>
      <c r="W3901"/>
      <c r="X3901"/>
      <c r="Y3901"/>
      <c r="Z3901"/>
      <c r="AA3901"/>
      <c r="AB3901"/>
      <c r="AC3901"/>
      <c r="AD3901"/>
      <c r="AE3901"/>
      <c r="AF3901"/>
      <c r="AG3901"/>
      <c r="AH3901"/>
      <c r="AI3901"/>
      <c r="AJ3901"/>
      <c r="AK3901"/>
      <c r="AL3901"/>
      <c r="AM3901"/>
      <c r="AN3901"/>
      <c r="AO3901"/>
      <c r="AP3901"/>
      <c r="AQ3901"/>
      <c r="AR3901"/>
      <c r="AS3901"/>
      <c r="AT3901"/>
      <c r="AU3901"/>
      <c r="AV3901"/>
      <c r="AW3901"/>
      <c r="AX3901"/>
      <c r="AY3901"/>
      <c r="AZ3901"/>
      <c r="BA3901"/>
      <c r="BB3901"/>
      <c r="BC3901"/>
      <c r="BD3901"/>
      <c r="BE3901"/>
      <c r="BF3901"/>
      <c r="BG3901"/>
      <c r="BH3901"/>
      <c r="BI3901"/>
      <c r="BJ3901"/>
      <c r="BK3901"/>
      <c r="BL3901"/>
      <c r="BM3901"/>
      <c r="BN3901"/>
      <c r="BO3901"/>
      <c r="BP3901"/>
      <c r="BQ3901"/>
      <c r="BR3901"/>
      <c r="BS3901"/>
      <c r="BT3901"/>
      <c r="BU3901"/>
      <c r="BV3901"/>
      <c r="BW3901"/>
      <c r="BX3901"/>
      <c r="BY3901"/>
      <c r="BZ3901"/>
      <c r="CA3901"/>
      <c r="CB3901"/>
      <c r="CC3901"/>
      <c r="CD3901"/>
      <c r="CE3901"/>
      <c r="CF3901"/>
      <c r="CG3901"/>
      <c r="CH3901"/>
      <c r="CI3901"/>
      <c r="CJ3901"/>
      <c r="CK3901"/>
      <c r="CL3901"/>
      <c r="CM3901"/>
      <c r="CN3901"/>
      <c r="CO3901"/>
      <c r="CP3901"/>
      <c r="CQ3901"/>
      <c r="CR3901"/>
      <c r="CS3901"/>
      <c r="CT3901"/>
      <c r="CU3901"/>
      <c r="CV3901"/>
    </row>
    <row r="3902" spans="10:100" x14ac:dyDescent="0.25">
      <c r="J3902"/>
      <c r="K3902"/>
      <c r="L3902"/>
      <c r="M3902"/>
      <c r="N3902"/>
      <c r="O3902"/>
      <c r="P3902"/>
      <c r="Q3902"/>
      <c r="R3902"/>
      <c r="S3902"/>
      <c r="T3902"/>
      <c r="U3902"/>
      <c r="V3902"/>
      <c r="W3902"/>
      <c r="X3902"/>
      <c r="Y3902"/>
      <c r="Z3902"/>
      <c r="AA3902"/>
      <c r="AB3902"/>
      <c r="AC3902"/>
      <c r="AD3902"/>
      <c r="AE3902"/>
      <c r="AF3902"/>
      <c r="AG3902"/>
      <c r="AH3902"/>
      <c r="AI3902"/>
      <c r="AJ3902"/>
      <c r="AK3902"/>
      <c r="AL3902"/>
      <c r="AM3902"/>
      <c r="AN3902"/>
      <c r="AO3902"/>
      <c r="AP3902"/>
      <c r="AQ3902"/>
      <c r="AR3902"/>
      <c r="AS3902"/>
      <c r="AT3902"/>
      <c r="AU3902"/>
      <c r="AV3902"/>
      <c r="AW3902"/>
      <c r="AX3902"/>
      <c r="AY3902"/>
      <c r="AZ3902"/>
      <c r="BA3902"/>
      <c r="BB3902"/>
      <c r="BC3902"/>
      <c r="BD3902"/>
      <c r="BE3902"/>
      <c r="BF3902"/>
      <c r="BG3902"/>
      <c r="BH3902"/>
      <c r="BI3902"/>
      <c r="BJ3902"/>
      <c r="BK3902"/>
      <c r="BL3902"/>
      <c r="BM3902"/>
      <c r="BN3902"/>
      <c r="BO3902"/>
      <c r="BP3902"/>
      <c r="BQ3902"/>
      <c r="BR3902"/>
      <c r="BS3902"/>
      <c r="BT3902"/>
      <c r="BU3902"/>
      <c r="BV3902"/>
      <c r="BW3902"/>
      <c r="BX3902"/>
      <c r="BY3902"/>
      <c r="BZ3902"/>
      <c r="CA3902"/>
      <c r="CB3902"/>
      <c r="CC3902"/>
      <c r="CD3902"/>
      <c r="CE3902"/>
      <c r="CF3902"/>
      <c r="CG3902"/>
      <c r="CH3902"/>
      <c r="CI3902"/>
      <c r="CJ3902"/>
      <c r="CK3902"/>
      <c r="CL3902"/>
      <c r="CM3902"/>
      <c r="CN3902"/>
      <c r="CO3902"/>
      <c r="CP3902"/>
      <c r="CQ3902"/>
      <c r="CR3902"/>
      <c r="CS3902"/>
      <c r="CT3902"/>
      <c r="CU3902"/>
      <c r="CV3902"/>
    </row>
    <row r="3903" spans="10:100" x14ac:dyDescent="0.25">
      <c r="J3903"/>
      <c r="K3903"/>
      <c r="L3903"/>
      <c r="M3903"/>
      <c r="N3903"/>
      <c r="O3903"/>
      <c r="P3903"/>
      <c r="Q3903"/>
      <c r="R3903"/>
      <c r="S3903"/>
      <c r="T3903"/>
      <c r="U3903"/>
      <c r="V3903"/>
      <c r="W3903"/>
      <c r="X3903"/>
      <c r="Y3903"/>
      <c r="Z3903"/>
      <c r="AA3903"/>
      <c r="AB3903"/>
      <c r="AC3903"/>
      <c r="AD3903"/>
      <c r="AE3903"/>
      <c r="AF3903"/>
      <c r="AG3903"/>
      <c r="AH3903"/>
      <c r="AI3903"/>
      <c r="AJ3903"/>
      <c r="AK3903"/>
      <c r="AL3903"/>
      <c r="AM3903"/>
      <c r="AN3903"/>
      <c r="AO3903"/>
      <c r="AP3903"/>
      <c r="AQ3903"/>
      <c r="AR3903"/>
      <c r="AS3903"/>
      <c r="AT3903"/>
      <c r="AU3903"/>
      <c r="AV3903"/>
      <c r="AW3903"/>
      <c r="AX3903"/>
      <c r="AY3903"/>
      <c r="AZ3903"/>
      <c r="BA3903"/>
      <c r="BB3903"/>
      <c r="BC3903"/>
      <c r="BD3903"/>
      <c r="BE3903"/>
      <c r="BF3903"/>
      <c r="BG3903"/>
      <c r="BH3903"/>
      <c r="BI3903"/>
      <c r="BJ3903"/>
      <c r="BK3903"/>
      <c r="BL3903"/>
      <c r="BM3903"/>
      <c r="BN3903"/>
      <c r="BO3903"/>
      <c r="BP3903"/>
      <c r="BQ3903"/>
      <c r="BR3903"/>
      <c r="BS3903"/>
      <c r="BT3903"/>
      <c r="BU3903"/>
      <c r="BV3903"/>
      <c r="BW3903"/>
      <c r="BX3903"/>
      <c r="BY3903"/>
      <c r="BZ3903"/>
      <c r="CA3903"/>
      <c r="CB3903"/>
      <c r="CC3903"/>
      <c r="CD3903"/>
      <c r="CE3903"/>
      <c r="CF3903"/>
      <c r="CG3903"/>
      <c r="CH3903"/>
      <c r="CI3903"/>
      <c r="CJ3903"/>
      <c r="CK3903"/>
      <c r="CL3903"/>
      <c r="CM3903"/>
      <c r="CN3903"/>
      <c r="CO3903"/>
      <c r="CP3903"/>
      <c r="CQ3903"/>
      <c r="CR3903"/>
      <c r="CS3903"/>
      <c r="CT3903"/>
      <c r="CU3903"/>
      <c r="CV3903"/>
    </row>
    <row r="3904" spans="10:100" x14ac:dyDescent="0.25">
      <c r="J3904"/>
      <c r="K3904"/>
      <c r="L3904"/>
      <c r="M3904"/>
      <c r="N3904"/>
      <c r="O3904"/>
      <c r="P3904"/>
      <c r="Q3904"/>
      <c r="R3904"/>
      <c r="S3904"/>
      <c r="T3904"/>
      <c r="U3904"/>
      <c r="V3904"/>
      <c r="W3904"/>
      <c r="X3904"/>
      <c r="Y3904"/>
      <c r="Z3904"/>
      <c r="AA3904"/>
      <c r="AB3904"/>
      <c r="AC3904"/>
      <c r="AD3904"/>
      <c r="AE3904"/>
      <c r="AF3904"/>
      <c r="AG3904"/>
      <c r="AH3904"/>
      <c r="AI3904"/>
      <c r="AJ3904"/>
      <c r="AK3904"/>
      <c r="AL3904"/>
      <c r="AM3904"/>
      <c r="AN3904"/>
      <c r="AO3904"/>
      <c r="AP3904"/>
      <c r="AQ3904"/>
      <c r="AR3904"/>
      <c r="AS3904"/>
      <c r="AT3904"/>
      <c r="AU3904"/>
      <c r="AV3904"/>
      <c r="AW3904"/>
      <c r="AX3904"/>
      <c r="AY3904"/>
      <c r="AZ3904"/>
      <c r="BA3904"/>
      <c r="BB3904"/>
      <c r="BC3904"/>
      <c r="BD3904"/>
      <c r="BE3904"/>
      <c r="BF3904"/>
      <c r="BG3904"/>
      <c r="BH3904"/>
      <c r="BI3904"/>
      <c r="BJ3904"/>
      <c r="BK3904"/>
      <c r="BL3904"/>
      <c r="BM3904"/>
      <c r="BN3904"/>
      <c r="BO3904"/>
      <c r="BP3904"/>
      <c r="BQ3904"/>
      <c r="BR3904"/>
      <c r="BS3904"/>
      <c r="BT3904"/>
      <c r="BU3904"/>
      <c r="BV3904"/>
      <c r="BW3904"/>
      <c r="BX3904"/>
      <c r="BY3904"/>
      <c r="BZ3904"/>
      <c r="CA3904"/>
      <c r="CB3904"/>
      <c r="CC3904"/>
      <c r="CD3904"/>
      <c r="CE3904"/>
      <c r="CF3904"/>
      <c r="CG3904"/>
      <c r="CH3904"/>
      <c r="CI3904"/>
      <c r="CJ3904"/>
      <c r="CK3904"/>
      <c r="CL3904"/>
      <c r="CM3904"/>
      <c r="CN3904"/>
      <c r="CO3904"/>
      <c r="CP3904"/>
      <c r="CQ3904"/>
      <c r="CR3904"/>
      <c r="CS3904"/>
      <c r="CT3904"/>
      <c r="CU3904"/>
      <c r="CV3904"/>
    </row>
    <row r="3905" spans="10:100" x14ac:dyDescent="0.25">
      <c r="J3905"/>
      <c r="K3905"/>
      <c r="L3905"/>
      <c r="M3905"/>
      <c r="N3905"/>
      <c r="O3905"/>
      <c r="P3905"/>
      <c r="Q3905"/>
      <c r="R3905"/>
      <c r="S3905"/>
      <c r="T3905"/>
      <c r="U3905"/>
      <c r="V3905"/>
      <c r="W3905"/>
      <c r="X3905"/>
      <c r="Y3905"/>
      <c r="Z3905"/>
      <c r="AA3905"/>
      <c r="AB3905"/>
      <c r="AC3905"/>
      <c r="AD3905"/>
      <c r="AE3905"/>
      <c r="AF3905"/>
      <c r="AG3905"/>
      <c r="AH3905"/>
      <c r="AI3905"/>
      <c r="AJ3905"/>
      <c r="AK3905"/>
      <c r="AL3905"/>
      <c r="AM3905"/>
      <c r="AN3905"/>
      <c r="AO3905"/>
      <c r="AP3905"/>
      <c r="AQ3905"/>
      <c r="AR3905"/>
      <c r="AS3905"/>
      <c r="AT3905"/>
      <c r="AU3905"/>
      <c r="AV3905"/>
      <c r="AW3905"/>
      <c r="AX3905"/>
      <c r="AY3905"/>
      <c r="AZ3905"/>
      <c r="BA3905"/>
      <c r="BB3905"/>
      <c r="BC3905"/>
      <c r="BD3905"/>
      <c r="BE3905"/>
      <c r="BF3905"/>
      <c r="BG3905"/>
      <c r="BH3905"/>
      <c r="BI3905"/>
      <c r="BJ3905"/>
      <c r="BK3905"/>
      <c r="BL3905"/>
      <c r="BM3905"/>
      <c r="BN3905"/>
      <c r="BO3905"/>
      <c r="BP3905"/>
      <c r="BQ3905"/>
      <c r="BR3905"/>
      <c r="BS3905"/>
      <c r="BT3905"/>
      <c r="BU3905"/>
      <c r="BV3905"/>
      <c r="BW3905"/>
      <c r="BX3905"/>
      <c r="BY3905"/>
      <c r="BZ3905"/>
      <c r="CA3905"/>
      <c r="CB3905"/>
      <c r="CC3905"/>
      <c r="CD3905"/>
      <c r="CE3905"/>
      <c r="CF3905"/>
      <c r="CG3905"/>
      <c r="CH3905"/>
      <c r="CI3905"/>
      <c r="CJ3905"/>
      <c r="CK3905"/>
      <c r="CL3905"/>
      <c r="CM3905"/>
      <c r="CN3905"/>
      <c r="CO3905"/>
      <c r="CP3905"/>
      <c r="CQ3905"/>
      <c r="CR3905"/>
      <c r="CS3905"/>
      <c r="CT3905"/>
      <c r="CU3905"/>
      <c r="CV3905"/>
    </row>
    <row r="3906" spans="10:100" x14ac:dyDescent="0.25">
      <c r="J3906"/>
      <c r="K3906"/>
      <c r="L3906"/>
      <c r="M3906"/>
      <c r="N3906"/>
      <c r="O3906"/>
      <c r="P3906"/>
      <c r="Q3906"/>
      <c r="R3906"/>
      <c r="S3906"/>
      <c r="T3906"/>
      <c r="U3906"/>
      <c r="V3906"/>
      <c r="W3906"/>
      <c r="X3906"/>
      <c r="Y3906"/>
      <c r="Z3906"/>
      <c r="AA3906"/>
      <c r="AB3906"/>
      <c r="AC3906"/>
      <c r="AD3906"/>
      <c r="AE3906"/>
      <c r="AF3906"/>
      <c r="AG3906"/>
      <c r="AH3906"/>
      <c r="AI3906"/>
      <c r="AJ3906"/>
      <c r="AK3906"/>
      <c r="AL3906"/>
      <c r="AM3906"/>
      <c r="AN3906"/>
      <c r="AO3906"/>
      <c r="AP3906"/>
      <c r="AQ3906"/>
      <c r="AR3906"/>
      <c r="AS3906"/>
      <c r="AT3906"/>
      <c r="AU3906"/>
      <c r="AV3906"/>
      <c r="AW3906"/>
      <c r="AX3906"/>
      <c r="AY3906"/>
      <c r="AZ3906"/>
      <c r="BA3906"/>
      <c r="BB3906"/>
      <c r="BC3906"/>
      <c r="BD3906"/>
      <c r="BE3906"/>
      <c r="BF3906"/>
      <c r="BG3906"/>
      <c r="BH3906"/>
      <c r="BI3906"/>
      <c r="BJ3906"/>
      <c r="BK3906"/>
      <c r="BL3906"/>
      <c r="BM3906"/>
      <c r="BN3906"/>
      <c r="BO3906"/>
      <c r="BP3906"/>
      <c r="BQ3906"/>
      <c r="BR3906"/>
      <c r="BS3906"/>
      <c r="BT3906"/>
      <c r="BU3906"/>
      <c r="BV3906"/>
      <c r="BW3906"/>
      <c r="BX3906"/>
      <c r="BY3906"/>
      <c r="BZ3906"/>
      <c r="CA3906"/>
      <c r="CB3906"/>
      <c r="CC3906"/>
      <c r="CD3906"/>
      <c r="CE3906"/>
      <c r="CF3906"/>
      <c r="CG3906"/>
      <c r="CH3906"/>
      <c r="CI3906"/>
      <c r="CJ3906"/>
      <c r="CK3906"/>
      <c r="CL3906"/>
      <c r="CM3906"/>
      <c r="CN3906"/>
      <c r="CO3906"/>
      <c r="CP3906"/>
      <c r="CQ3906"/>
      <c r="CR3906"/>
      <c r="CS3906"/>
      <c r="CT3906"/>
      <c r="CU3906"/>
      <c r="CV3906"/>
    </row>
    <row r="3907" spans="10:100" x14ac:dyDescent="0.25">
      <c r="J3907"/>
      <c r="K3907"/>
      <c r="L3907"/>
      <c r="M3907"/>
      <c r="N3907"/>
      <c r="O3907"/>
      <c r="P3907"/>
      <c r="Q3907"/>
      <c r="R3907"/>
      <c r="S3907"/>
      <c r="T3907"/>
      <c r="U3907"/>
      <c r="V3907"/>
      <c r="W3907"/>
      <c r="X3907"/>
      <c r="Y3907"/>
      <c r="Z3907"/>
      <c r="AA3907"/>
      <c r="AB3907"/>
      <c r="AC3907"/>
      <c r="AD3907"/>
      <c r="AE3907"/>
      <c r="AF3907"/>
      <c r="AG3907"/>
      <c r="AH3907"/>
      <c r="AI3907"/>
      <c r="AJ3907"/>
      <c r="AK3907"/>
      <c r="AL3907"/>
      <c r="AM3907"/>
      <c r="AN3907"/>
      <c r="AO3907"/>
      <c r="AP3907"/>
      <c r="AQ3907"/>
      <c r="AR3907"/>
      <c r="AS3907"/>
      <c r="AT3907"/>
      <c r="AU3907"/>
      <c r="AV3907"/>
      <c r="AW3907"/>
      <c r="AX3907"/>
      <c r="AY3907"/>
      <c r="AZ3907"/>
      <c r="BA3907"/>
      <c r="BB3907"/>
      <c r="BC3907"/>
      <c r="BD3907"/>
      <c r="BE3907"/>
      <c r="BF3907"/>
      <c r="BG3907"/>
      <c r="BH3907"/>
      <c r="BI3907"/>
      <c r="BJ3907"/>
      <c r="BK3907"/>
      <c r="BL3907"/>
      <c r="BM3907"/>
      <c r="BN3907"/>
      <c r="BO3907"/>
      <c r="BP3907"/>
      <c r="BQ3907"/>
      <c r="BR3907"/>
      <c r="BS3907"/>
      <c r="BT3907"/>
      <c r="BU3907"/>
      <c r="BV3907"/>
      <c r="BW3907"/>
      <c r="BX3907"/>
      <c r="BY3907"/>
      <c r="BZ3907"/>
      <c r="CA3907"/>
      <c r="CB3907"/>
      <c r="CC3907"/>
      <c r="CD3907"/>
      <c r="CE3907"/>
      <c r="CF3907"/>
      <c r="CG3907"/>
      <c r="CH3907"/>
      <c r="CI3907"/>
      <c r="CJ3907"/>
      <c r="CK3907"/>
      <c r="CL3907"/>
      <c r="CM3907"/>
      <c r="CN3907"/>
      <c r="CO3907"/>
      <c r="CP3907"/>
      <c r="CQ3907"/>
      <c r="CR3907"/>
      <c r="CS3907"/>
      <c r="CT3907"/>
      <c r="CU3907"/>
      <c r="CV3907"/>
    </row>
    <row r="3908" spans="10:100" x14ac:dyDescent="0.25">
      <c r="J3908"/>
      <c r="K3908"/>
      <c r="L3908"/>
      <c r="M3908"/>
      <c r="N3908"/>
      <c r="O3908"/>
      <c r="P3908"/>
      <c r="Q3908"/>
      <c r="R3908"/>
      <c r="S3908"/>
      <c r="T3908"/>
      <c r="U3908"/>
      <c r="V3908"/>
      <c r="W3908"/>
      <c r="X3908"/>
      <c r="Y3908"/>
      <c r="Z3908"/>
      <c r="AA3908"/>
      <c r="AB3908"/>
      <c r="AC3908"/>
      <c r="AD3908"/>
      <c r="AE3908"/>
      <c r="AF3908"/>
      <c r="AG3908"/>
      <c r="AH3908"/>
      <c r="AI3908"/>
      <c r="AJ3908"/>
      <c r="AK3908"/>
      <c r="AL3908"/>
      <c r="AM3908"/>
      <c r="AN3908"/>
      <c r="AO3908"/>
      <c r="AP3908"/>
      <c r="AQ3908"/>
      <c r="AR3908"/>
      <c r="AS3908"/>
      <c r="AT3908"/>
      <c r="AU3908"/>
      <c r="AV3908"/>
      <c r="AW3908"/>
      <c r="AX3908"/>
      <c r="AY3908"/>
      <c r="AZ3908"/>
      <c r="BA3908"/>
      <c r="BB3908"/>
      <c r="BC3908"/>
      <c r="BD3908"/>
      <c r="BE3908"/>
      <c r="BF3908"/>
      <c r="BG3908"/>
      <c r="BH3908"/>
      <c r="BI3908"/>
      <c r="BJ3908"/>
      <c r="BK3908"/>
      <c r="BL3908"/>
      <c r="BM3908"/>
      <c r="BN3908"/>
      <c r="BO3908"/>
      <c r="BP3908"/>
      <c r="BQ3908"/>
      <c r="BR3908"/>
      <c r="BS3908"/>
      <c r="BT3908"/>
      <c r="BU3908"/>
      <c r="BV3908"/>
      <c r="BW3908"/>
      <c r="BX3908"/>
      <c r="BY3908"/>
      <c r="BZ3908"/>
      <c r="CA3908"/>
      <c r="CB3908"/>
      <c r="CC3908"/>
      <c r="CD3908"/>
      <c r="CE3908"/>
      <c r="CF3908"/>
      <c r="CG3908"/>
      <c r="CH3908"/>
      <c r="CI3908"/>
      <c r="CJ3908"/>
      <c r="CK3908"/>
      <c r="CL3908"/>
      <c r="CM3908"/>
      <c r="CN3908"/>
      <c r="CO3908"/>
      <c r="CP3908"/>
      <c r="CQ3908"/>
      <c r="CR3908"/>
      <c r="CS3908"/>
      <c r="CT3908"/>
      <c r="CU3908"/>
      <c r="CV3908"/>
    </row>
    <row r="3909" spans="10:100" x14ac:dyDescent="0.25">
      <c r="J3909"/>
      <c r="K3909"/>
      <c r="L3909"/>
      <c r="M3909"/>
      <c r="N3909"/>
      <c r="O3909"/>
      <c r="P3909"/>
      <c r="Q3909"/>
      <c r="R3909"/>
      <c r="S3909"/>
      <c r="T3909"/>
      <c r="U3909"/>
      <c r="V3909"/>
      <c r="W3909"/>
      <c r="X3909"/>
      <c r="Y3909"/>
      <c r="Z3909"/>
      <c r="AA3909"/>
      <c r="AB3909"/>
      <c r="AC3909"/>
      <c r="AD3909"/>
      <c r="AE3909"/>
      <c r="AF3909"/>
      <c r="AG3909"/>
      <c r="AH3909"/>
      <c r="AI3909"/>
      <c r="AJ3909"/>
      <c r="AK3909"/>
      <c r="AL3909"/>
      <c r="AM3909"/>
      <c r="AN3909"/>
      <c r="AO3909"/>
      <c r="AP3909"/>
      <c r="AQ3909"/>
      <c r="AR3909"/>
      <c r="AS3909"/>
      <c r="AT3909"/>
      <c r="AU3909"/>
      <c r="AV3909"/>
      <c r="AW3909"/>
      <c r="AX3909"/>
      <c r="AY3909"/>
      <c r="AZ3909"/>
      <c r="BA3909"/>
      <c r="BB3909"/>
      <c r="BC3909"/>
      <c r="BD3909"/>
      <c r="BE3909"/>
      <c r="BF3909"/>
      <c r="BG3909"/>
      <c r="BH3909"/>
      <c r="BI3909"/>
      <c r="BJ3909"/>
      <c r="BK3909"/>
      <c r="BL3909"/>
      <c r="BM3909"/>
      <c r="BN3909"/>
      <c r="BO3909"/>
      <c r="BP3909"/>
      <c r="BQ3909"/>
      <c r="BR3909"/>
      <c r="BS3909"/>
      <c r="BT3909"/>
      <c r="BU3909"/>
      <c r="BV3909"/>
      <c r="BW3909"/>
      <c r="BX3909"/>
      <c r="BY3909"/>
      <c r="BZ3909"/>
      <c r="CA3909"/>
      <c r="CB3909"/>
      <c r="CC3909"/>
      <c r="CD3909"/>
      <c r="CE3909"/>
      <c r="CF3909"/>
      <c r="CG3909"/>
      <c r="CH3909"/>
      <c r="CI3909"/>
      <c r="CJ3909"/>
      <c r="CK3909"/>
      <c r="CL3909"/>
      <c r="CM3909"/>
      <c r="CN3909"/>
      <c r="CO3909"/>
      <c r="CP3909"/>
      <c r="CQ3909"/>
      <c r="CR3909"/>
      <c r="CS3909"/>
      <c r="CT3909"/>
      <c r="CU3909"/>
      <c r="CV3909"/>
    </row>
    <row r="3910" spans="10:100" x14ac:dyDescent="0.25">
      <c r="J3910"/>
      <c r="K3910"/>
      <c r="L3910"/>
      <c r="M3910"/>
      <c r="N3910"/>
      <c r="O3910"/>
      <c r="P3910"/>
      <c r="Q3910"/>
      <c r="R3910"/>
      <c r="S3910"/>
      <c r="T3910"/>
      <c r="U3910"/>
      <c r="V3910"/>
      <c r="W3910"/>
      <c r="X3910"/>
      <c r="Y3910"/>
      <c r="Z3910"/>
      <c r="AA3910"/>
      <c r="AB3910"/>
      <c r="AC3910"/>
      <c r="AD3910"/>
      <c r="AE3910"/>
      <c r="AF3910"/>
      <c r="AG3910"/>
      <c r="AH3910"/>
      <c r="AI3910"/>
      <c r="AJ3910"/>
      <c r="AK3910"/>
      <c r="AL3910"/>
      <c r="AM3910"/>
      <c r="AN3910"/>
      <c r="AO3910"/>
      <c r="AP3910"/>
      <c r="AQ3910"/>
      <c r="AR3910"/>
      <c r="AS3910"/>
      <c r="AT3910"/>
      <c r="AU3910"/>
      <c r="AV3910"/>
      <c r="AW3910"/>
      <c r="AX3910"/>
      <c r="AY3910"/>
      <c r="AZ3910"/>
      <c r="BA3910"/>
      <c r="BB3910"/>
      <c r="BC3910"/>
      <c r="BD3910"/>
      <c r="BE3910"/>
      <c r="BF3910"/>
      <c r="BG3910"/>
      <c r="BH3910"/>
      <c r="BI3910"/>
      <c r="BJ3910"/>
      <c r="BK3910"/>
      <c r="BL3910"/>
      <c r="BM3910"/>
      <c r="BN3910"/>
      <c r="BO3910"/>
      <c r="BP3910"/>
      <c r="BQ3910"/>
      <c r="BR3910"/>
      <c r="BS3910"/>
      <c r="BT3910"/>
      <c r="BU3910"/>
      <c r="BV3910"/>
      <c r="BW3910"/>
      <c r="BX3910"/>
      <c r="BY3910"/>
      <c r="BZ3910"/>
      <c r="CA3910"/>
      <c r="CB3910"/>
      <c r="CC3910"/>
      <c r="CD3910"/>
      <c r="CE3910"/>
      <c r="CF3910"/>
      <c r="CG3910"/>
      <c r="CH3910"/>
      <c r="CI3910"/>
      <c r="CJ3910"/>
      <c r="CK3910"/>
      <c r="CL3910"/>
      <c r="CM3910"/>
      <c r="CN3910"/>
      <c r="CO3910"/>
      <c r="CP3910"/>
      <c r="CQ3910"/>
      <c r="CR3910"/>
      <c r="CS3910"/>
      <c r="CT3910"/>
      <c r="CU3910"/>
      <c r="CV3910"/>
    </row>
    <row r="3911" spans="10:100" x14ac:dyDescent="0.25">
      <c r="J3911"/>
      <c r="K3911"/>
      <c r="L3911"/>
      <c r="M3911"/>
      <c r="N3911"/>
      <c r="O3911"/>
      <c r="P3911"/>
      <c r="Q3911"/>
      <c r="R3911"/>
      <c r="S3911"/>
      <c r="T3911"/>
      <c r="U3911"/>
      <c r="V3911"/>
      <c r="W3911"/>
      <c r="X3911"/>
      <c r="Y3911"/>
      <c r="Z3911"/>
      <c r="AA3911"/>
      <c r="AB3911"/>
      <c r="AC3911"/>
      <c r="AD3911"/>
      <c r="AE3911"/>
      <c r="AF3911"/>
      <c r="AG3911"/>
      <c r="AH3911"/>
      <c r="AI3911"/>
      <c r="AJ3911"/>
      <c r="AK3911"/>
      <c r="AL3911"/>
      <c r="AM3911"/>
      <c r="AN3911"/>
      <c r="AO3911"/>
      <c r="AP3911"/>
      <c r="AQ3911"/>
      <c r="AR3911"/>
      <c r="AS3911"/>
      <c r="AT3911"/>
      <c r="AU3911"/>
      <c r="AV3911"/>
      <c r="AW3911"/>
      <c r="AX3911"/>
      <c r="AY3911"/>
      <c r="AZ3911"/>
      <c r="BA3911"/>
      <c r="BB3911"/>
      <c r="BC3911"/>
      <c r="BD3911"/>
      <c r="BE3911"/>
      <c r="BF3911"/>
      <c r="BG3911"/>
      <c r="BH3911"/>
      <c r="BI3911"/>
      <c r="BJ3911"/>
      <c r="BK3911"/>
      <c r="BL3911"/>
      <c r="BM3911"/>
      <c r="BN3911"/>
      <c r="BO3911"/>
      <c r="BP3911"/>
      <c r="BQ3911"/>
      <c r="BR3911"/>
      <c r="BS3911"/>
      <c r="BT3911"/>
      <c r="BU3911"/>
      <c r="BV3911"/>
      <c r="BW3911"/>
      <c r="BX3911"/>
      <c r="BY3911"/>
      <c r="BZ3911"/>
      <c r="CA3911"/>
      <c r="CB3911"/>
      <c r="CC3911"/>
      <c r="CD3911"/>
      <c r="CE3911"/>
      <c r="CF3911"/>
      <c r="CG3911"/>
      <c r="CH3911"/>
      <c r="CI3911"/>
      <c r="CJ3911"/>
      <c r="CK3911"/>
      <c r="CL3911"/>
      <c r="CM3911"/>
      <c r="CN3911"/>
      <c r="CO3911"/>
      <c r="CP3911"/>
      <c r="CQ3911"/>
      <c r="CR3911"/>
      <c r="CS3911"/>
      <c r="CT3911"/>
      <c r="CU3911"/>
      <c r="CV3911"/>
    </row>
    <row r="3912" spans="10:100" x14ac:dyDescent="0.25">
      <c r="J3912"/>
      <c r="K3912"/>
      <c r="L3912"/>
      <c r="M3912"/>
      <c r="N3912"/>
      <c r="O3912"/>
      <c r="P3912"/>
      <c r="Q3912"/>
      <c r="R3912"/>
      <c r="S3912"/>
      <c r="T3912"/>
      <c r="U3912"/>
      <c r="V3912"/>
      <c r="W3912"/>
      <c r="X3912"/>
      <c r="Y3912"/>
      <c r="Z3912"/>
      <c r="AA3912"/>
      <c r="AB3912"/>
      <c r="AC3912"/>
      <c r="AD3912"/>
      <c r="AE3912"/>
      <c r="AF3912"/>
      <c r="AG3912"/>
      <c r="AH3912"/>
      <c r="AI3912"/>
      <c r="AJ3912"/>
      <c r="AK3912"/>
      <c r="AL3912"/>
      <c r="AM3912"/>
      <c r="AN3912"/>
      <c r="AO3912"/>
      <c r="AP3912"/>
      <c r="AQ3912"/>
      <c r="AR3912"/>
      <c r="AS3912"/>
      <c r="AT3912"/>
      <c r="AU3912"/>
      <c r="AV3912"/>
      <c r="AW3912"/>
      <c r="AX3912"/>
      <c r="AY3912"/>
      <c r="AZ3912"/>
      <c r="BA3912"/>
      <c r="BB3912"/>
      <c r="BC3912"/>
      <c r="BD3912"/>
      <c r="BE3912"/>
      <c r="BF3912"/>
      <c r="BG3912"/>
      <c r="BH3912"/>
      <c r="BI3912"/>
      <c r="BJ3912"/>
      <c r="BK3912"/>
      <c r="BL3912"/>
      <c r="BM3912"/>
      <c r="BN3912"/>
      <c r="BO3912"/>
      <c r="BP3912"/>
      <c r="BQ3912"/>
      <c r="BR3912"/>
      <c r="BS3912"/>
      <c r="BT3912"/>
      <c r="BU3912"/>
      <c r="BV3912"/>
      <c r="BW3912"/>
      <c r="BX3912"/>
      <c r="BY3912"/>
      <c r="BZ3912"/>
      <c r="CA3912"/>
      <c r="CB3912"/>
      <c r="CC3912"/>
      <c r="CD3912"/>
      <c r="CE3912"/>
      <c r="CF3912"/>
      <c r="CG3912"/>
      <c r="CH3912"/>
      <c r="CI3912"/>
      <c r="CJ3912"/>
      <c r="CK3912"/>
      <c r="CL3912"/>
      <c r="CM3912"/>
      <c r="CN3912"/>
      <c r="CO3912"/>
      <c r="CP3912"/>
      <c r="CQ3912"/>
      <c r="CR3912"/>
      <c r="CS3912"/>
      <c r="CT3912"/>
      <c r="CU3912"/>
      <c r="CV3912"/>
    </row>
    <row r="3913" spans="10:100" x14ac:dyDescent="0.25">
      <c r="J3913"/>
      <c r="K3913"/>
      <c r="L3913"/>
      <c r="M3913"/>
      <c r="N3913"/>
      <c r="O3913"/>
      <c r="P3913"/>
      <c r="Q3913"/>
      <c r="R3913"/>
      <c r="S3913"/>
      <c r="T3913"/>
      <c r="U3913"/>
      <c r="V3913"/>
      <c r="W3913"/>
      <c r="X3913"/>
      <c r="Y3913"/>
      <c r="Z3913"/>
      <c r="AA3913"/>
      <c r="AB3913"/>
      <c r="AC3913"/>
      <c r="AD3913"/>
      <c r="AE3913"/>
      <c r="AF3913"/>
      <c r="AG3913"/>
      <c r="AH3913"/>
      <c r="AI3913"/>
      <c r="AJ3913"/>
      <c r="AK3913"/>
      <c r="AL3913"/>
      <c r="AM3913"/>
      <c r="AN3913"/>
      <c r="AO3913"/>
      <c r="AP3913"/>
      <c r="AQ3913"/>
      <c r="AR3913"/>
      <c r="AS3913"/>
      <c r="AT3913"/>
      <c r="AU3913"/>
      <c r="AV3913"/>
      <c r="AW3913"/>
      <c r="AX3913"/>
      <c r="AY3913"/>
      <c r="AZ3913"/>
      <c r="BA3913"/>
      <c r="BB3913"/>
      <c r="BC3913"/>
      <c r="BD3913"/>
      <c r="BE3913"/>
      <c r="BF3913"/>
      <c r="BG3913"/>
      <c r="BH3913"/>
      <c r="BI3913"/>
      <c r="BJ3913"/>
      <c r="BK3913"/>
      <c r="BL3913"/>
      <c r="BM3913"/>
      <c r="BN3913"/>
      <c r="BO3913"/>
      <c r="BP3913"/>
      <c r="BQ3913"/>
      <c r="BR3913"/>
      <c r="BS3913"/>
      <c r="BT3913"/>
      <c r="BU3913"/>
      <c r="BV3913"/>
      <c r="BW3913"/>
      <c r="BX3913"/>
      <c r="BY3913"/>
      <c r="BZ3913"/>
      <c r="CA3913"/>
      <c r="CB3913"/>
      <c r="CC3913"/>
      <c r="CD3913"/>
      <c r="CE3913"/>
      <c r="CF3913"/>
      <c r="CG3913"/>
      <c r="CH3913"/>
      <c r="CI3913"/>
      <c r="CJ3913"/>
      <c r="CK3913"/>
      <c r="CL3913"/>
      <c r="CM3913"/>
      <c r="CN3913"/>
      <c r="CO3913"/>
      <c r="CP3913"/>
      <c r="CQ3913"/>
      <c r="CR3913"/>
      <c r="CS3913"/>
      <c r="CT3913"/>
      <c r="CU3913"/>
      <c r="CV3913"/>
    </row>
    <row r="3914" spans="10:100" x14ac:dyDescent="0.25">
      <c r="J3914"/>
      <c r="K3914"/>
      <c r="L3914"/>
      <c r="M3914"/>
      <c r="N3914"/>
      <c r="O3914"/>
      <c r="P3914"/>
      <c r="Q3914"/>
      <c r="R3914"/>
      <c r="S3914"/>
      <c r="T3914"/>
      <c r="U3914"/>
      <c r="V3914"/>
      <c r="W3914"/>
      <c r="X3914"/>
      <c r="Y3914"/>
      <c r="Z3914"/>
      <c r="AA3914"/>
      <c r="AB3914"/>
      <c r="AC3914"/>
      <c r="AD3914"/>
      <c r="AE3914"/>
      <c r="AF3914"/>
      <c r="AG3914"/>
      <c r="AH3914"/>
      <c r="AI3914"/>
      <c r="AJ3914"/>
      <c r="AK3914"/>
      <c r="AL3914"/>
      <c r="AM3914"/>
      <c r="AN3914"/>
      <c r="AO3914"/>
      <c r="AP3914"/>
      <c r="AQ3914"/>
      <c r="AR3914"/>
      <c r="AS3914"/>
      <c r="AT3914"/>
      <c r="AU3914"/>
      <c r="AV3914"/>
      <c r="AW3914"/>
      <c r="AX3914"/>
      <c r="AY3914"/>
      <c r="AZ3914"/>
      <c r="BA3914"/>
      <c r="BB3914"/>
      <c r="BC3914"/>
      <c r="BD3914"/>
      <c r="BE3914"/>
      <c r="BF3914"/>
      <c r="BG3914"/>
      <c r="BH3914"/>
      <c r="BI3914"/>
      <c r="BJ3914"/>
      <c r="BK3914"/>
      <c r="BL3914"/>
      <c r="BM3914"/>
      <c r="BN3914"/>
      <c r="BO3914"/>
      <c r="BP3914"/>
      <c r="BQ3914"/>
      <c r="BR3914"/>
      <c r="BS3914"/>
      <c r="BT3914"/>
      <c r="BU3914"/>
      <c r="BV3914"/>
      <c r="BW3914"/>
      <c r="BX3914"/>
      <c r="BY3914"/>
      <c r="BZ3914"/>
      <c r="CA3914"/>
      <c r="CB3914"/>
      <c r="CC3914"/>
      <c r="CD3914"/>
      <c r="CE3914"/>
      <c r="CF3914"/>
      <c r="CG3914"/>
      <c r="CH3914"/>
      <c r="CI3914"/>
      <c r="CJ3914"/>
      <c r="CK3914"/>
      <c r="CL3914"/>
      <c r="CM3914"/>
      <c r="CN3914"/>
      <c r="CO3914"/>
      <c r="CP3914"/>
      <c r="CQ3914"/>
      <c r="CR3914"/>
      <c r="CS3914"/>
      <c r="CT3914"/>
      <c r="CU3914"/>
      <c r="CV3914"/>
    </row>
    <row r="3915" spans="10:100" x14ac:dyDescent="0.25">
      <c r="J3915"/>
      <c r="K3915"/>
      <c r="L3915"/>
      <c r="M3915"/>
      <c r="N3915"/>
      <c r="O3915"/>
      <c r="P3915"/>
      <c r="Q3915"/>
      <c r="R3915"/>
      <c r="S3915"/>
      <c r="T3915"/>
      <c r="U3915"/>
      <c r="V3915"/>
      <c r="W3915"/>
      <c r="X3915"/>
      <c r="Y3915"/>
      <c r="Z3915"/>
      <c r="AA3915"/>
      <c r="AB3915"/>
      <c r="AC3915"/>
      <c r="AD3915"/>
      <c r="AE3915"/>
      <c r="AF3915"/>
      <c r="AG3915"/>
      <c r="AH3915"/>
      <c r="AI3915"/>
      <c r="AJ3915"/>
      <c r="AK3915"/>
      <c r="AL3915"/>
      <c r="AM3915"/>
      <c r="AN3915"/>
      <c r="AO3915"/>
      <c r="AP3915"/>
      <c r="AQ3915"/>
      <c r="AR3915"/>
      <c r="AS3915"/>
      <c r="AT3915"/>
      <c r="AU3915"/>
      <c r="AV3915"/>
      <c r="AW3915"/>
      <c r="AX3915"/>
      <c r="AY3915"/>
      <c r="AZ3915"/>
      <c r="BA3915"/>
      <c r="BB3915"/>
      <c r="BC3915"/>
      <c r="BD3915"/>
      <c r="BE3915"/>
      <c r="BF3915"/>
      <c r="BG3915"/>
      <c r="BH3915"/>
      <c r="BI3915"/>
      <c r="BJ3915"/>
      <c r="BK3915"/>
      <c r="BL3915"/>
      <c r="BM3915"/>
      <c r="BN3915"/>
      <c r="BO3915"/>
      <c r="BP3915"/>
      <c r="BQ3915"/>
      <c r="BR3915"/>
      <c r="BS3915"/>
      <c r="BT3915"/>
      <c r="BU3915"/>
      <c r="BV3915"/>
      <c r="BW3915"/>
      <c r="BX3915"/>
      <c r="BY3915"/>
      <c r="BZ3915"/>
      <c r="CA3915"/>
      <c r="CB3915"/>
      <c r="CC3915"/>
      <c r="CD3915"/>
      <c r="CE3915"/>
      <c r="CF3915"/>
      <c r="CG3915"/>
      <c r="CH3915"/>
      <c r="CI3915"/>
      <c r="CJ3915"/>
      <c r="CK3915"/>
      <c r="CL3915"/>
      <c r="CM3915"/>
      <c r="CN3915"/>
      <c r="CO3915"/>
      <c r="CP3915"/>
      <c r="CQ3915"/>
      <c r="CR3915"/>
      <c r="CS3915"/>
      <c r="CT3915"/>
      <c r="CU3915"/>
      <c r="CV3915"/>
    </row>
    <row r="3916" spans="10:100" x14ac:dyDescent="0.25">
      <c r="J3916"/>
      <c r="K3916"/>
      <c r="L3916"/>
      <c r="M3916"/>
      <c r="N3916"/>
      <c r="O3916"/>
      <c r="P3916"/>
      <c r="Q3916"/>
      <c r="R3916"/>
      <c r="S3916"/>
      <c r="T3916"/>
      <c r="U3916"/>
      <c r="V3916"/>
      <c r="W3916"/>
      <c r="X3916"/>
      <c r="Y3916"/>
      <c r="Z3916"/>
      <c r="AA3916"/>
      <c r="AB3916"/>
      <c r="AC3916"/>
      <c r="AD3916"/>
      <c r="AE3916"/>
      <c r="AF3916"/>
      <c r="AG3916"/>
      <c r="AH3916"/>
      <c r="AI3916"/>
      <c r="AJ3916"/>
      <c r="AK3916"/>
      <c r="AL3916"/>
      <c r="AM3916"/>
      <c r="AN3916"/>
      <c r="AO3916"/>
      <c r="AP3916"/>
      <c r="AQ3916"/>
      <c r="AR3916"/>
      <c r="AS3916"/>
      <c r="AT3916"/>
      <c r="AU3916"/>
      <c r="AV3916"/>
      <c r="AW3916"/>
      <c r="AX3916"/>
      <c r="AY3916"/>
      <c r="AZ3916"/>
      <c r="BA3916"/>
      <c r="BB3916"/>
      <c r="BC3916"/>
      <c r="BD3916"/>
      <c r="BE3916"/>
      <c r="BF3916"/>
      <c r="BG3916"/>
      <c r="BH3916"/>
      <c r="BI3916"/>
      <c r="BJ3916"/>
      <c r="BK3916"/>
      <c r="BL3916"/>
      <c r="BM3916"/>
      <c r="BN3916"/>
      <c r="BO3916"/>
      <c r="BP3916"/>
      <c r="BQ3916"/>
      <c r="BR3916"/>
      <c r="BS3916"/>
      <c r="BT3916"/>
      <c r="BU3916"/>
      <c r="BV3916"/>
      <c r="BW3916"/>
      <c r="BX3916"/>
      <c r="BY3916"/>
      <c r="BZ3916"/>
      <c r="CA3916"/>
      <c r="CB3916"/>
      <c r="CC3916"/>
      <c r="CD3916"/>
      <c r="CE3916"/>
      <c r="CF3916"/>
      <c r="CG3916"/>
      <c r="CH3916"/>
      <c r="CI3916"/>
      <c r="CJ3916"/>
      <c r="CK3916"/>
      <c r="CL3916"/>
      <c r="CM3916"/>
      <c r="CN3916"/>
      <c r="CO3916"/>
      <c r="CP3916"/>
      <c r="CQ3916"/>
      <c r="CR3916"/>
      <c r="CS3916"/>
      <c r="CT3916"/>
      <c r="CU3916"/>
      <c r="CV3916"/>
    </row>
    <row r="3917" spans="10:100" x14ac:dyDescent="0.25">
      <c r="J3917"/>
      <c r="K3917"/>
      <c r="L3917"/>
      <c r="M3917"/>
      <c r="N3917"/>
      <c r="O3917"/>
      <c r="P3917"/>
      <c r="Q3917"/>
      <c r="R3917"/>
      <c r="S3917"/>
      <c r="T3917"/>
      <c r="U3917"/>
      <c r="V3917"/>
      <c r="W3917"/>
      <c r="X3917"/>
      <c r="Y3917"/>
      <c r="Z3917"/>
      <c r="AA3917"/>
      <c r="AB3917"/>
      <c r="AC3917"/>
      <c r="AD3917"/>
      <c r="AE3917"/>
      <c r="AF3917"/>
      <c r="AG3917"/>
      <c r="AH3917"/>
      <c r="AI3917"/>
      <c r="AJ3917"/>
      <c r="AK3917"/>
      <c r="AL3917"/>
      <c r="AM3917"/>
      <c r="AN3917"/>
      <c r="AO3917"/>
      <c r="AP3917"/>
      <c r="AQ3917"/>
      <c r="AR3917"/>
      <c r="AS3917"/>
      <c r="AT3917"/>
      <c r="AU3917"/>
      <c r="AV3917"/>
      <c r="AW3917"/>
      <c r="AX3917"/>
      <c r="AY3917"/>
      <c r="AZ3917"/>
      <c r="BA3917"/>
      <c r="BB3917"/>
      <c r="BC3917"/>
      <c r="BD3917"/>
      <c r="BE3917"/>
      <c r="BF3917"/>
      <c r="BG3917"/>
      <c r="BH3917"/>
      <c r="BI3917"/>
      <c r="BJ3917"/>
      <c r="BK3917"/>
      <c r="BL3917"/>
      <c r="BM3917"/>
      <c r="BN3917"/>
      <c r="BO3917"/>
      <c r="BP3917"/>
      <c r="BQ3917"/>
      <c r="BR3917"/>
      <c r="BS3917"/>
      <c r="BT3917"/>
      <c r="BU3917"/>
      <c r="BV3917"/>
      <c r="BW3917"/>
      <c r="BX3917"/>
      <c r="BY3917"/>
      <c r="BZ3917"/>
      <c r="CA3917"/>
      <c r="CB3917"/>
      <c r="CC3917"/>
      <c r="CD3917"/>
      <c r="CE3917"/>
      <c r="CF3917"/>
      <c r="CG3917"/>
      <c r="CH3917"/>
      <c r="CI3917"/>
      <c r="CJ3917"/>
      <c r="CK3917"/>
      <c r="CL3917"/>
      <c r="CM3917"/>
      <c r="CN3917"/>
      <c r="CO3917"/>
      <c r="CP3917"/>
      <c r="CQ3917"/>
      <c r="CR3917"/>
      <c r="CS3917"/>
      <c r="CT3917"/>
      <c r="CU3917"/>
      <c r="CV3917"/>
    </row>
    <row r="3918" spans="10:100" x14ac:dyDescent="0.25">
      <c r="J3918"/>
      <c r="K3918"/>
      <c r="L3918"/>
      <c r="M3918"/>
      <c r="N3918"/>
      <c r="O3918"/>
      <c r="P3918"/>
      <c r="Q3918"/>
      <c r="R3918"/>
      <c r="S3918"/>
      <c r="T3918"/>
      <c r="U3918"/>
      <c r="V3918"/>
      <c r="W3918"/>
      <c r="X3918"/>
      <c r="Y3918"/>
      <c r="Z3918"/>
      <c r="AA3918"/>
      <c r="AB3918"/>
      <c r="AC3918"/>
      <c r="AD3918"/>
      <c r="AE3918"/>
      <c r="AF3918"/>
      <c r="AG3918"/>
      <c r="AH3918"/>
      <c r="AI3918"/>
      <c r="AJ3918"/>
      <c r="AK3918"/>
      <c r="AL3918"/>
      <c r="AM3918"/>
      <c r="AN3918"/>
      <c r="AO3918"/>
      <c r="AP3918"/>
      <c r="AQ3918"/>
      <c r="AR3918"/>
      <c r="AS3918"/>
      <c r="AT3918"/>
      <c r="AU3918"/>
      <c r="AV3918"/>
      <c r="AW3918"/>
      <c r="AX3918"/>
      <c r="AY3918"/>
      <c r="AZ3918"/>
      <c r="BA3918"/>
      <c r="BB3918"/>
      <c r="BC3918"/>
      <c r="BD3918"/>
      <c r="BE3918"/>
      <c r="BF3918"/>
      <c r="BG3918"/>
      <c r="BH3918"/>
      <c r="BI3918"/>
      <c r="BJ3918"/>
      <c r="BK3918"/>
      <c r="BL3918"/>
      <c r="BM3918"/>
      <c r="BN3918"/>
      <c r="BO3918"/>
      <c r="BP3918"/>
      <c r="BQ3918"/>
      <c r="BR3918"/>
      <c r="BS3918"/>
      <c r="BT3918"/>
      <c r="BU3918"/>
      <c r="BV3918"/>
      <c r="BW3918"/>
      <c r="BX3918"/>
      <c r="BY3918"/>
      <c r="BZ3918"/>
      <c r="CA3918"/>
      <c r="CB3918"/>
      <c r="CC3918"/>
      <c r="CD3918"/>
      <c r="CE3918"/>
      <c r="CF3918"/>
      <c r="CG3918"/>
      <c r="CH3918"/>
      <c r="CI3918"/>
      <c r="CJ3918"/>
      <c r="CK3918"/>
      <c r="CL3918"/>
      <c r="CM3918"/>
      <c r="CN3918"/>
      <c r="CO3918"/>
      <c r="CP3918"/>
      <c r="CQ3918"/>
      <c r="CR3918"/>
      <c r="CS3918"/>
      <c r="CT3918"/>
      <c r="CU3918"/>
      <c r="CV3918"/>
    </row>
    <row r="3919" spans="10:100" x14ac:dyDescent="0.25">
      <c r="J3919"/>
      <c r="K3919"/>
      <c r="L3919"/>
      <c r="M3919"/>
      <c r="N3919"/>
      <c r="O3919"/>
      <c r="P3919"/>
      <c r="Q3919"/>
      <c r="R3919"/>
      <c r="S3919"/>
      <c r="T3919"/>
      <c r="U3919"/>
      <c r="V3919"/>
      <c r="W3919"/>
      <c r="X3919"/>
      <c r="Y3919"/>
      <c r="Z3919"/>
      <c r="AA3919"/>
      <c r="AB3919"/>
      <c r="AC3919"/>
      <c r="AD3919"/>
      <c r="AE3919"/>
      <c r="AF3919"/>
      <c r="AG3919"/>
      <c r="AH3919"/>
      <c r="AI3919"/>
      <c r="AJ3919"/>
      <c r="AK3919"/>
      <c r="AL3919"/>
      <c r="AM3919"/>
      <c r="AN3919"/>
      <c r="AO3919"/>
      <c r="AP3919"/>
      <c r="AQ3919"/>
      <c r="AR3919"/>
      <c r="AS3919"/>
      <c r="AT3919"/>
      <c r="AU3919"/>
      <c r="AV3919"/>
      <c r="AW3919"/>
      <c r="AX3919"/>
      <c r="AY3919"/>
      <c r="AZ3919"/>
      <c r="BA3919"/>
      <c r="BB3919"/>
      <c r="BC3919"/>
      <c r="BD3919"/>
      <c r="BE3919"/>
      <c r="BF3919"/>
      <c r="BG3919"/>
      <c r="BH3919"/>
      <c r="BI3919"/>
      <c r="BJ3919"/>
      <c r="BK3919"/>
      <c r="BL3919"/>
      <c r="BM3919"/>
      <c r="BN3919"/>
      <c r="BO3919"/>
      <c r="BP3919"/>
      <c r="BQ3919"/>
      <c r="BR3919"/>
      <c r="BS3919"/>
      <c r="BT3919"/>
      <c r="BU3919"/>
      <c r="BV3919"/>
      <c r="BW3919"/>
      <c r="BX3919"/>
      <c r="BY3919"/>
      <c r="BZ3919"/>
      <c r="CA3919"/>
      <c r="CB3919"/>
      <c r="CC3919"/>
      <c r="CD3919"/>
      <c r="CE3919"/>
      <c r="CF3919"/>
      <c r="CG3919"/>
      <c r="CH3919"/>
      <c r="CI3919"/>
      <c r="CJ3919"/>
      <c r="CK3919"/>
      <c r="CL3919"/>
      <c r="CM3919"/>
      <c r="CN3919"/>
      <c r="CO3919"/>
      <c r="CP3919"/>
      <c r="CQ3919"/>
      <c r="CR3919"/>
      <c r="CS3919"/>
      <c r="CT3919"/>
      <c r="CU3919"/>
      <c r="CV3919"/>
    </row>
    <row r="3920" spans="10:100" x14ac:dyDescent="0.25">
      <c r="J3920"/>
      <c r="K3920"/>
      <c r="L3920"/>
      <c r="M3920"/>
      <c r="N3920"/>
      <c r="O3920"/>
      <c r="P3920"/>
      <c r="Q3920"/>
      <c r="R3920"/>
      <c r="S3920"/>
      <c r="T3920"/>
      <c r="U3920"/>
      <c r="V3920"/>
      <c r="W3920"/>
      <c r="X3920"/>
      <c r="Y3920"/>
      <c r="Z3920"/>
      <c r="AA3920"/>
      <c r="AB3920"/>
      <c r="AC3920"/>
      <c r="AD3920"/>
      <c r="AE3920"/>
      <c r="AF3920"/>
      <c r="AG3920"/>
      <c r="AH3920"/>
      <c r="AI3920"/>
      <c r="AJ3920"/>
      <c r="AK3920"/>
      <c r="AL3920"/>
      <c r="AM3920"/>
      <c r="AN3920"/>
      <c r="AO3920"/>
      <c r="AP3920"/>
      <c r="AQ3920"/>
      <c r="AR3920"/>
      <c r="AS3920"/>
      <c r="AT3920"/>
      <c r="AU3920"/>
      <c r="AV3920"/>
      <c r="AW3920"/>
      <c r="AX3920"/>
      <c r="AY3920"/>
      <c r="AZ3920"/>
      <c r="BA3920"/>
      <c r="BB3920"/>
      <c r="BC3920"/>
      <c r="BD3920"/>
      <c r="BE3920"/>
      <c r="BF3920"/>
      <c r="BG3920"/>
      <c r="BH3920"/>
      <c r="BI3920"/>
      <c r="BJ3920"/>
      <c r="BK3920"/>
      <c r="BL3920"/>
      <c r="BM3920"/>
      <c r="BN3920"/>
      <c r="BO3920"/>
      <c r="BP3920"/>
      <c r="BQ3920"/>
      <c r="BR3920"/>
      <c r="BS3920"/>
      <c r="BT3920"/>
      <c r="BU3920"/>
      <c r="BV3920"/>
      <c r="BW3920"/>
      <c r="BX3920"/>
      <c r="BY3920"/>
      <c r="BZ3920"/>
      <c r="CA3920"/>
      <c r="CB3920"/>
      <c r="CC3920"/>
      <c r="CD3920"/>
      <c r="CE3920"/>
      <c r="CF3920"/>
      <c r="CG3920"/>
      <c r="CH3920"/>
      <c r="CI3920"/>
      <c r="CJ3920"/>
      <c r="CK3920"/>
      <c r="CL3920"/>
      <c r="CM3920"/>
      <c r="CN3920"/>
      <c r="CO3920"/>
      <c r="CP3920"/>
      <c r="CQ3920"/>
      <c r="CR3920"/>
      <c r="CS3920"/>
      <c r="CT3920"/>
      <c r="CU3920"/>
      <c r="CV3920"/>
    </row>
    <row r="3921" spans="10:100" x14ac:dyDescent="0.25">
      <c r="J3921"/>
      <c r="K3921"/>
      <c r="L3921"/>
      <c r="M3921"/>
      <c r="N3921"/>
      <c r="O3921"/>
      <c r="P3921"/>
      <c r="Q3921"/>
      <c r="R3921"/>
      <c r="S3921"/>
      <c r="T3921"/>
      <c r="U3921"/>
      <c r="V3921"/>
      <c r="W3921"/>
      <c r="X3921"/>
      <c r="Y3921"/>
      <c r="Z3921"/>
      <c r="AA3921"/>
      <c r="AB3921"/>
      <c r="AC3921"/>
      <c r="AD3921"/>
      <c r="AE3921"/>
      <c r="AF3921"/>
      <c r="AG3921"/>
      <c r="AH3921"/>
      <c r="AI3921"/>
      <c r="AJ3921"/>
      <c r="AK3921"/>
      <c r="AL3921"/>
      <c r="AM3921"/>
      <c r="AN3921"/>
      <c r="AO3921"/>
      <c r="AP3921"/>
      <c r="AQ3921"/>
      <c r="AR3921"/>
      <c r="AS3921"/>
      <c r="AT3921"/>
      <c r="AU3921"/>
      <c r="AV3921"/>
      <c r="AW3921"/>
      <c r="AX3921"/>
      <c r="AY3921"/>
      <c r="AZ3921"/>
      <c r="BA3921"/>
      <c r="BB3921"/>
      <c r="BC3921"/>
      <c r="BD3921"/>
      <c r="BE3921"/>
      <c r="BF3921"/>
      <c r="BG3921"/>
      <c r="BH3921"/>
      <c r="BI3921"/>
      <c r="BJ3921"/>
      <c r="BK3921"/>
      <c r="BL3921"/>
      <c r="BM3921"/>
      <c r="BN3921"/>
      <c r="BO3921"/>
      <c r="BP3921"/>
      <c r="BQ3921"/>
      <c r="BR3921"/>
      <c r="BS3921"/>
      <c r="BT3921"/>
      <c r="BU3921"/>
      <c r="BV3921"/>
      <c r="BW3921"/>
      <c r="BX3921"/>
      <c r="BY3921"/>
      <c r="BZ3921"/>
      <c r="CA3921"/>
      <c r="CB3921"/>
      <c r="CC3921"/>
      <c r="CD3921"/>
      <c r="CE3921"/>
      <c r="CF3921"/>
      <c r="CG3921"/>
      <c r="CH3921"/>
      <c r="CI3921"/>
      <c r="CJ3921"/>
      <c r="CK3921"/>
      <c r="CL3921"/>
      <c r="CM3921"/>
      <c r="CN3921"/>
      <c r="CO3921"/>
      <c r="CP3921"/>
      <c r="CQ3921"/>
      <c r="CR3921"/>
      <c r="CS3921"/>
      <c r="CT3921"/>
      <c r="CU3921"/>
      <c r="CV3921"/>
    </row>
    <row r="3922" spans="10:100" x14ac:dyDescent="0.25">
      <c r="J3922"/>
      <c r="K3922"/>
      <c r="L3922"/>
      <c r="M3922"/>
      <c r="N3922"/>
      <c r="O3922"/>
      <c r="P3922"/>
      <c r="Q3922"/>
      <c r="R3922"/>
      <c r="S3922"/>
      <c r="T3922"/>
      <c r="U3922"/>
      <c r="V3922"/>
      <c r="W3922"/>
      <c r="X3922"/>
      <c r="Y3922"/>
      <c r="Z3922"/>
      <c r="AA3922"/>
      <c r="AB3922"/>
      <c r="AC3922"/>
      <c r="AD3922"/>
      <c r="AE3922"/>
      <c r="AF3922"/>
      <c r="AG3922"/>
      <c r="AH3922"/>
      <c r="AI3922"/>
      <c r="AJ3922"/>
      <c r="AK3922"/>
      <c r="AL3922"/>
      <c r="AM3922"/>
      <c r="AN3922"/>
      <c r="AO3922"/>
      <c r="AP3922"/>
      <c r="AQ3922"/>
      <c r="AR3922"/>
      <c r="AS3922"/>
      <c r="AT3922"/>
      <c r="AU3922"/>
      <c r="AV3922"/>
      <c r="AW3922"/>
      <c r="AX3922"/>
      <c r="AY3922"/>
      <c r="AZ3922"/>
      <c r="BA3922"/>
      <c r="BB3922"/>
      <c r="BC3922"/>
      <c r="BD3922"/>
      <c r="BE3922"/>
      <c r="BF3922"/>
      <c r="BG3922"/>
      <c r="BH3922"/>
      <c r="BI3922"/>
      <c r="BJ3922"/>
      <c r="BK3922"/>
      <c r="BL3922"/>
      <c r="BM3922"/>
      <c r="BN3922"/>
      <c r="BO3922"/>
      <c r="BP3922"/>
      <c r="BQ3922"/>
      <c r="BR3922"/>
      <c r="BS3922"/>
      <c r="BT3922"/>
      <c r="BU3922"/>
      <c r="BV3922"/>
      <c r="BW3922"/>
      <c r="BX3922"/>
      <c r="BY3922"/>
      <c r="BZ3922"/>
      <c r="CA3922"/>
      <c r="CB3922"/>
      <c r="CC3922"/>
      <c r="CD3922"/>
      <c r="CE3922"/>
      <c r="CF3922"/>
      <c r="CG3922"/>
      <c r="CH3922"/>
      <c r="CI3922"/>
      <c r="CJ3922"/>
      <c r="CK3922"/>
      <c r="CL3922"/>
      <c r="CM3922"/>
      <c r="CN3922"/>
      <c r="CO3922"/>
      <c r="CP3922"/>
      <c r="CQ3922"/>
      <c r="CR3922"/>
      <c r="CS3922"/>
      <c r="CT3922"/>
      <c r="CU3922"/>
      <c r="CV3922"/>
    </row>
    <row r="3923" spans="10:100" x14ac:dyDescent="0.25">
      <c r="J3923"/>
      <c r="K3923"/>
      <c r="L3923"/>
      <c r="M3923"/>
      <c r="N3923"/>
      <c r="O3923"/>
      <c r="P3923"/>
      <c r="Q3923"/>
      <c r="R3923"/>
      <c r="S3923"/>
      <c r="T3923"/>
      <c r="U3923"/>
      <c r="V3923"/>
      <c r="W3923"/>
      <c r="X3923"/>
      <c r="Y3923"/>
      <c r="Z3923"/>
      <c r="AA3923"/>
      <c r="AB3923"/>
      <c r="AC3923"/>
      <c r="AD3923"/>
      <c r="AE3923"/>
      <c r="AF3923"/>
      <c r="AG3923"/>
      <c r="AH3923"/>
      <c r="AI3923"/>
      <c r="AJ3923"/>
      <c r="AK3923"/>
      <c r="AL3923"/>
      <c r="AM3923"/>
      <c r="AN3923"/>
      <c r="AO3923"/>
      <c r="AP3923"/>
      <c r="AQ3923"/>
      <c r="AR3923"/>
      <c r="AS3923"/>
      <c r="AT3923"/>
      <c r="AU3923"/>
      <c r="AV3923"/>
      <c r="AW3923"/>
      <c r="AX3923"/>
      <c r="AY3923"/>
      <c r="AZ3923"/>
      <c r="BA3923"/>
      <c r="BB3923"/>
      <c r="BC3923"/>
      <c r="BD3923"/>
      <c r="BE3923"/>
      <c r="BF3923"/>
      <c r="BG3923"/>
      <c r="BH3923"/>
      <c r="BI3923"/>
      <c r="BJ3923"/>
      <c r="BK3923"/>
      <c r="BL3923"/>
      <c r="BM3923"/>
      <c r="BN3923"/>
      <c r="BO3923"/>
      <c r="BP3923"/>
      <c r="BQ3923"/>
      <c r="BR3923"/>
      <c r="BS3923"/>
      <c r="BT3923"/>
      <c r="BU3923"/>
      <c r="BV3923"/>
      <c r="BW3923"/>
      <c r="BX3923"/>
      <c r="BY3923"/>
      <c r="BZ3923"/>
      <c r="CA3923"/>
      <c r="CB3923"/>
      <c r="CC3923"/>
      <c r="CD3923"/>
      <c r="CE3923"/>
      <c r="CF3923"/>
      <c r="CG3923"/>
      <c r="CH3923"/>
      <c r="CI3923"/>
      <c r="CJ3923"/>
      <c r="CK3923"/>
      <c r="CL3923"/>
      <c r="CM3923"/>
      <c r="CN3923"/>
      <c r="CO3923"/>
      <c r="CP3923"/>
      <c r="CQ3923"/>
      <c r="CR3923"/>
      <c r="CS3923"/>
      <c r="CT3923"/>
      <c r="CU3923"/>
      <c r="CV3923"/>
    </row>
    <row r="3924" spans="10:100" x14ac:dyDescent="0.25">
      <c r="J3924"/>
      <c r="K3924"/>
      <c r="L3924"/>
      <c r="M3924"/>
      <c r="N3924"/>
      <c r="O3924"/>
      <c r="P3924"/>
      <c r="Q3924"/>
      <c r="R3924"/>
      <c r="S3924"/>
      <c r="T3924"/>
      <c r="U3924"/>
      <c r="V3924"/>
      <c r="W3924"/>
      <c r="X3924"/>
      <c r="Y3924"/>
      <c r="Z3924"/>
      <c r="AA3924"/>
      <c r="AB3924"/>
      <c r="AC3924"/>
      <c r="AD3924"/>
      <c r="AE3924"/>
      <c r="AF3924"/>
      <c r="AG3924"/>
      <c r="AH3924"/>
      <c r="AI3924"/>
      <c r="AJ3924"/>
      <c r="AK3924"/>
      <c r="AL3924"/>
      <c r="AM3924"/>
      <c r="AN3924"/>
      <c r="AO3924"/>
      <c r="AP3924"/>
      <c r="AQ3924"/>
      <c r="AR3924"/>
      <c r="AS3924"/>
      <c r="AT3924"/>
      <c r="AU3924"/>
      <c r="AV3924"/>
      <c r="AW3924"/>
      <c r="AX3924"/>
      <c r="AY3924"/>
      <c r="AZ3924"/>
      <c r="BA3924"/>
      <c r="BB3924"/>
      <c r="BC3924"/>
      <c r="BD3924"/>
      <c r="BE3924"/>
      <c r="BF3924"/>
      <c r="BG3924"/>
      <c r="BH3924"/>
      <c r="BI3924"/>
      <c r="BJ3924"/>
      <c r="BK3924"/>
      <c r="BL3924"/>
      <c r="BM3924"/>
      <c r="BN3924"/>
      <c r="BO3924"/>
      <c r="BP3924"/>
      <c r="BQ3924"/>
      <c r="BR3924"/>
      <c r="BS3924"/>
      <c r="BT3924"/>
      <c r="BU3924"/>
      <c r="BV3924"/>
      <c r="BW3924"/>
      <c r="BX3924"/>
      <c r="BY3924"/>
      <c r="BZ3924"/>
      <c r="CA3924"/>
      <c r="CB3924"/>
      <c r="CC3924"/>
      <c r="CD3924"/>
      <c r="CE3924"/>
      <c r="CF3924"/>
      <c r="CG3924"/>
      <c r="CH3924"/>
      <c r="CI3924"/>
      <c r="CJ3924"/>
      <c r="CK3924"/>
      <c r="CL3924"/>
      <c r="CM3924"/>
      <c r="CN3924"/>
      <c r="CO3924"/>
      <c r="CP3924"/>
      <c r="CQ3924"/>
      <c r="CR3924"/>
      <c r="CS3924"/>
      <c r="CT3924"/>
      <c r="CU3924"/>
      <c r="CV3924"/>
    </row>
    <row r="3925" spans="10:100" x14ac:dyDescent="0.25">
      <c r="J3925"/>
      <c r="K3925"/>
      <c r="L3925"/>
      <c r="M3925"/>
      <c r="N3925"/>
      <c r="O3925"/>
      <c r="P3925"/>
      <c r="Q3925"/>
      <c r="R3925"/>
      <c r="S3925"/>
      <c r="T3925"/>
      <c r="U3925"/>
      <c r="V3925"/>
      <c r="W3925"/>
      <c r="X3925"/>
      <c r="Y3925"/>
      <c r="Z3925"/>
      <c r="AA3925"/>
      <c r="AB3925"/>
      <c r="AC3925"/>
      <c r="AD3925"/>
      <c r="AE3925"/>
      <c r="AF3925"/>
      <c r="AG3925"/>
      <c r="AH3925"/>
      <c r="AI3925"/>
      <c r="AJ3925"/>
      <c r="AK3925"/>
      <c r="AL3925"/>
      <c r="AM3925"/>
      <c r="AN3925"/>
      <c r="AO3925"/>
      <c r="AP3925"/>
      <c r="AQ3925"/>
      <c r="AR3925"/>
      <c r="AS3925"/>
      <c r="AT3925"/>
      <c r="AU3925"/>
      <c r="AV3925"/>
      <c r="AW3925"/>
      <c r="AX3925"/>
      <c r="AY3925"/>
      <c r="AZ3925"/>
      <c r="BA3925"/>
      <c r="BB3925"/>
      <c r="BC3925"/>
      <c r="BD3925"/>
      <c r="BE3925"/>
      <c r="BF3925"/>
      <c r="BG3925"/>
      <c r="BH3925"/>
      <c r="BI3925"/>
      <c r="BJ3925"/>
      <c r="BK3925"/>
      <c r="BL3925"/>
      <c r="BM3925"/>
      <c r="BN3925"/>
      <c r="BO3925"/>
      <c r="BP3925"/>
      <c r="BQ3925"/>
      <c r="BR3925"/>
      <c r="BS3925"/>
      <c r="BT3925"/>
      <c r="BU3925"/>
      <c r="BV3925"/>
      <c r="BW3925"/>
      <c r="BX3925"/>
      <c r="BY3925"/>
      <c r="BZ3925"/>
      <c r="CA3925"/>
      <c r="CB3925"/>
      <c r="CC3925"/>
      <c r="CD3925"/>
      <c r="CE3925"/>
      <c r="CF3925"/>
      <c r="CG3925"/>
      <c r="CH3925"/>
      <c r="CI3925"/>
      <c r="CJ3925"/>
      <c r="CK3925"/>
      <c r="CL3925"/>
      <c r="CM3925"/>
      <c r="CN3925"/>
      <c r="CO3925"/>
      <c r="CP3925"/>
      <c r="CQ3925"/>
      <c r="CR3925"/>
      <c r="CS3925"/>
      <c r="CT3925"/>
      <c r="CU3925"/>
      <c r="CV3925"/>
    </row>
    <row r="3926" spans="10:100" x14ac:dyDescent="0.25">
      <c r="J3926"/>
      <c r="K3926"/>
      <c r="L3926"/>
      <c r="M3926"/>
      <c r="N3926"/>
      <c r="O3926"/>
      <c r="P3926"/>
      <c r="Q3926"/>
      <c r="R3926"/>
      <c r="S3926"/>
      <c r="T3926"/>
      <c r="U3926"/>
      <c r="V3926"/>
      <c r="W3926"/>
      <c r="X3926"/>
      <c r="Y3926"/>
      <c r="Z3926"/>
      <c r="AA3926"/>
      <c r="AB3926"/>
      <c r="AC3926"/>
      <c r="AD3926"/>
      <c r="AE3926"/>
      <c r="AF3926"/>
      <c r="AG3926"/>
      <c r="AH3926"/>
      <c r="AI3926"/>
      <c r="AJ3926"/>
      <c r="AK3926"/>
      <c r="AL3926"/>
      <c r="AM3926"/>
      <c r="AN3926"/>
      <c r="AO3926"/>
      <c r="AP3926"/>
      <c r="AQ3926"/>
      <c r="AR3926"/>
      <c r="AS3926"/>
      <c r="AT3926"/>
      <c r="AU3926"/>
      <c r="AV3926"/>
      <c r="AW3926"/>
      <c r="AX3926"/>
      <c r="AY3926"/>
      <c r="AZ3926"/>
      <c r="BA3926"/>
      <c r="BB3926"/>
      <c r="BC3926"/>
      <c r="BD3926"/>
      <c r="BE3926"/>
      <c r="BF3926"/>
      <c r="BG3926"/>
      <c r="BH3926"/>
      <c r="BI3926"/>
      <c r="BJ3926"/>
      <c r="BK3926"/>
      <c r="BL3926"/>
      <c r="BM3926"/>
      <c r="BN3926"/>
      <c r="BO3926"/>
      <c r="BP3926"/>
      <c r="BQ3926"/>
      <c r="BR3926"/>
      <c r="BS3926"/>
      <c r="BT3926"/>
      <c r="BU3926"/>
      <c r="BV3926"/>
      <c r="BW3926"/>
      <c r="BX3926"/>
      <c r="BY3926"/>
      <c r="BZ3926"/>
      <c r="CA3926"/>
      <c r="CB3926"/>
      <c r="CC3926"/>
      <c r="CD3926"/>
      <c r="CE3926"/>
      <c r="CF3926"/>
      <c r="CG3926"/>
      <c r="CH3926"/>
      <c r="CI3926"/>
      <c r="CJ3926"/>
      <c r="CK3926"/>
      <c r="CL3926"/>
      <c r="CM3926"/>
      <c r="CN3926"/>
      <c r="CO3926"/>
      <c r="CP3926"/>
      <c r="CQ3926"/>
      <c r="CR3926"/>
      <c r="CS3926"/>
      <c r="CT3926"/>
      <c r="CU3926"/>
      <c r="CV3926"/>
    </row>
    <row r="3927" spans="10:100" x14ac:dyDescent="0.25">
      <c r="J3927"/>
      <c r="K3927"/>
      <c r="L3927"/>
      <c r="M3927"/>
      <c r="N3927"/>
      <c r="O3927"/>
      <c r="P3927"/>
      <c r="Q3927"/>
      <c r="R3927"/>
      <c r="S3927"/>
      <c r="T3927"/>
      <c r="U3927"/>
      <c r="V3927"/>
      <c r="W3927"/>
      <c r="X3927"/>
      <c r="Y3927"/>
      <c r="Z3927"/>
      <c r="AA3927"/>
      <c r="AB3927"/>
      <c r="AC3927"/>
      <c r="AD3927"/>
      <c r="AE3927"/>
      <c r="AF3927"/>
      <c r="AG3927"/>
      <c r="AH3927"/>
      <c r="AI3927"/>
      <c r="AJ3927"/>
      <c r="AK3927"/>
      <c r="AL3927"/>
      <c r="AM3927"/>
      <c r="AN3927"/>
      <c r="AO3927"/>
      <c r="AP3927"/>
      <c r="AQ3927"/>
      <c r="AR3927"/>
      <c r="AS3927"/>
      <c r="AT3927"/>
      <c r="AU3927"/>
      <c r="AV3927"/>
      <c r="AW3927"/>
      <c r="AX3927"/>
      <c r="AY3927"/>
      <c r="AZ3927"/>
      <c r="BA3927"/>
      <c r="BB3927"/>
      <c r="BC3927"/>
      <c r="BD3927"/>
      <c r="BE3927"/>
      <c r="BF3927"/>
      <c r="BG3927"/>
      <c r="BH3927"/>
      <c r="BI3927"/>
      <c r="BJ3927"/>
      <c r="BK3927"/>
      <c r="BL3927"/>
      <c r="BM3927"/>
      <c r="BN3927"/>
      <c r="BO3927"/>
      <c r="BP3927"/>
      <c r="BQ3927"/>
      <c r="BR3927"/>
      <c r="BS3927"/>
      <c r="BT3927"/>
      <c r="BU3927"/>
      <c r="BV3927"/>
      <c r="BW3927"/>
      <c r="BX3927"/>
      <c r="BY3927"/>
      <c r="BZ3927"/>
      <c r="CA3927"/>
      <c r="CB3927"/>
      <c r="CC3927"/>
      <c r="CD3927"/>
      <c r="CE3927"/>
      <c r="CF3927"/>
      <c r="CG3927"/>
      <c r="CH3927"/>
      <c r="CI3927"/>
      <c r="CJ3927"/>
      <c r="CK3927"/>
      <c r="CL3927"/>
      <c r="CM3927"/>
      <c r="CN3927"/>
      <c r="CO3927"/>
      <c r="CP3927"/>
      <c r="CQ3927"/>
      <c r="CR3927"/>
      <c r="CS3927"/>
      <c r="CT3927"/>
      <c r="CU3927"/>
      <c r="CV3927"/>
    </row>
    <row r="3928" spans="10:100" x14ac:dyDescent="0.25">
      <c r="J3928"/>
      <c r="K3928"/>
      <c r="L3928"/>
      <c r="M3928"/>
      <c r="N3928"/>
      <c r="O3928"/>
      <c r="P3928"/>
      <c r="Q3928"/>
      <c r="R3928"/>
      <c r="S3928"/>
      <c r="T3928"/>
      <c r="U3928"/>
      <c r="V3928"/>
      <c r="W3928"/>
      <c r="X3928"/>
      <c r="Y3928"/>
      <c r="Z3928"/>
      <c r="AA3928"/>
      <c r="AB3928"/>
      <c r="AC3928"/>
      <c r="AD3928"/>
      <c r="AE3928"/>
      <c r="AF3928"/>
      <c r="AG3928"/>
      <c r="AH3928"/>
      <c r="AI3928"/>
      <c r="AJ3928"/>
      <c r="AK3928"/>
      <c r="AL3928"/>
      <c r="AM3928"/>
      <c r="AN3928"/>
      <c r="AO3928"/>
      <c r="AP3928"/>
      <c r="AQ3928"/>
      <c r="AR3928"/>
      <c r="AS3928"/>
      <c r="AT3928"/>
      <c r="AU3928"/>
      <c r="AV3928"/>
      <c r="AW3928"/>
      <c r="AX3928"/>
      <c r="AY3928"/>
      <c r="AZ3928"/>
      <c r="BA3928"/>
      <c r="BB3928"/>
      <c r="BC3928"/>
      <c r="BD3928"/>
      <c r="BE3928"/>
      <c r="BF3928"/>
      <c r="BG3928"/>
      <c r="BH3928"/>
      <c r="BI3928"/>
      <c r="BJ3928"/>
      <c r="BK3928"/>
      <c r="BL3928"/>
      <c r="BM3928"/>
      <c r="BN3928"/>
      <c r="BO3928"/>
      <c r="BP3928"/>
      <c r="BQ3928"/>
      <c r="BR3928"/>
      <c r="BS3928"/>
      <c r="BT3928"/>
      <c r="BU3928"/>
      <c r="BV3928"/>
      <c r="BW3928"/>
      <c r="BX3928"/>
      <c r="BY3928"/>
      <c r="BZ3928"/>
      <c r="CA3928"/>
      <c r="CB3928"/>
      <c r="CC3928"/>
      <c r="CD3928"/>
      <c r="CE3928"/>
      <c r="CF3928"/>
      <c r="CG3928"/>
      <c r="CH3928"/>
      <c r="CI3928"/>
      <c r="CJ3928"/>
      <c r="CK3928"/>
      <c r="CL3928"/>
      <c r="CM3928"/>
      <c r="CN3928"/>
      <c r="CO3928"/>
      <c r="CP3928"/>
      <c r="CQ3928"/>
      <c r="CR3928"/>
      <c r="CS3928"/>
      <c r="CT3928"/>
      <c r="CU3928"/>
      <c r="CV3928"/>
    </row>
    <row r="3929" spans="10:100" x14ac:dyDescent="0.25">
      <c r="J3929"/>
      <c r="K3929"/>
      <c r="L3929"/>
      <c r="M3929"/>
      <c r="N3929"/>
      <c r="O3929"/>
      <c r="P3929"/>
      <c r="Q3929"/>
      <c r="R3929"/>
      <c r="S3929"/>
      <c r="T3929"/>
      <c r="U3929"/>
      <c r="V3929"/>
      <c r="W3929"/>
      <c r="X3929"/>
      <c r="Y3929"/>
      <c r="Z3929"/>
      <c r="AA3929"/>
      <c r="AB3929"/>
      <c r="AC3929"/>
      <c r="AD3929"/>
      <c r="AE3929"/>
      <c r="AF3929"/>
      <c r="AG3929"/>
      <c r="AH3929"/>
      <c r="AI3929"/>
      <c r="AJ3929"/>
      <c r="AK3929"/>
      <c r="AL3929"/>
      <c r="AM3929"/>
      <c r="AN3929"/>
      <c r="AO3929"/>
      <c r="AP3929"/>
      <c r="AQ3929"/>
      <c r="AR3929"/>
      <c r="AS3929"/>
      <c r="AT3929"/>
      <c r="AU3929"/>
      <c r="AV3929"/>
      <c r="AW3929"/>
      <c r="AX3929"/>
      <c r="AY3929"/>
      <c r="AZ3929"/>
      <c r="BA3929"/>
      <c r="BB3929"/>
      <c r="BC3929"/>
      <c r="BD3929"/>
      <c r="BE3929"/>
      <c r="BF3929"/>
      <c r="BG3929"/>
      <c r="BH3929"/>
      <c r="BI3929"/>
      <c r="BJ3929"/>
      <c r="BK3929"/>
      <c r="BL3929"/>
      <c r="BM3929"/>
      <c r="BN3929"/>
      <c r="BO3929"/>
      <c r="BP3929"/>
      <c r="BQ3929"/>
      <c r="BR3929"/>
      <c r="BS3929"/>
      <c r="BT3929"/>
      <c r="BU3929"/>
      <c r="BV3929"/>
      <c r="BW3929"/>
      <c r="BX3929"/>
      <c r="BY3929"/>
      <c r="BZ3929"/>
      <c r="CA3929"/>
      <c r="CB3929"/>
      <c r="CC3929"/>
      <c r="CD3929"/>
      <c r="CE3929"/>
      <c r="CF3929"/>
      <c r="CG3929"/>
      <c r="CH3929"/>
      <c r="CI3929"/>
      <c r="CJ3929"/>
      <c r="CK3929"/>
      <c r="CL3929"/>
      <c r="CM3929"/>
      <c r="CN3929"/>
      <c r="CO3929"/>
      <c r="CP3929"/>
      <c r="CQ3929"/>
      <c r="CR3929"/>
      <c r="CS3929"/>
      <c r="CT3929"/>
      <c r="CU3929"/>
      <c r="CV3929"/>
    </row>
    <row r="3930" spans="10:100" x14ac:dyDescent="0.25">
      <c r="J3930"/>
      <c r="K3930"/>
      <c r="L3930"/>
      <c r="M3930"/>
      <c r="N3930"/>
      <c r="O3930"/>
      <c r="P3930"/>
      <c r="Q3930"/>
      <c r="R3930"/>
      <c r="S3930"/>
      <c r="T3930"/>
      <c r="U3930"/>
      <c r="V3930"/>
      <c r="W3930"/>
      <c r="X3930"/>
      <c r="Y3930"/>
      <c r="Z3930"/>
      <c r="AA3930"/>
      <c r="AB3930"/>
      <c r="AC3930"/>
      <c r="AD3930"/>
      <c r="AE3930"/>
      <c r="AF3930"/>
      <c r="AG3930"/>
      <c r="AH3930"/>
      <c r="AI3930"/>
      <c r="AJ3930"/>
      <c r="AK3930"/>
      <c r="AL3930"/>
      <c r="AM3930"/>
      <c r="AN3930"/>
      <c r="AO3930"/>
      <c r="AP3930"/>
      <c r="AQ3930"/>
      <c r="AR3930"/>
      <c r="AS3930"/>
      <c r="AT3930"/>
      <c r="AU3930"/>
      <c r="AV3930"/>
      <c r="AW3930"/>
      <c r="AX3930"/>
      <c r="AY3930"/>
      <c r="AZ3930"/>
      <c r="BA3930"/>
      <c r="BB3930"/>
      <c r="BC3930"/>
      <c r="BD3930"/>
      <c r="BE3930"/>
      <c r="BF3930"/>
      <c r="BG3930"/>
      <c r="BH3930"/>
      <c r="BI3930"/>
      <c r="BJ3930"/>
      <c r="BK3930"/>
      <c r="BL3930"/>
      <c r="BM3930"/>
      <c r="BN3930"/>
      <c r="BO3930"/>
      <c r="BP3930"/>
      <c r="BQ3930"/>
      <c r="BR3930"/>
      <c r="BS3930"/>
      <c r="BT3930"/>
      <c r="BU3930"/>
      <c r="BV3930"/>
      <c r="BW3930"/>
      <c r="BX3930"/>
      <c r="BY3930"/>
      <c r="BZ3930"/>
      <c r="CA3930"/>
      <c r="CB3930"/>
      <c r="CC3930"/>
      <c r="CD3930"/>
      <c r="CE3930"/>
      <c r="CF3930"/>
      <c r="CG3930"/>
      <c r="CH3930"/>
      <c r="CI3930"/>
      <c r="CJ3930"/>
      <c r="CK3930"/>
      <c r="CL3930"/>
      <c r="CM3930"/>
      <c r="CN3930"/>
      <c r="CO3930"/>
      <c r="CP3930"/>
      <c r="CQ3930"/>
      <c r="CR3930"/>
      <c r="CS3930"/>
      <c r="CT3930"/>
      <c r="CU3930"/>
      <c r="CV3930"/>
    </row>
    <row r="3931" spans="10:100" x14ac:dyDescent="0.25">
      <c r="J3931"/>
      <c r="K3931"/>
      <c r="L3931"/>
      <c r="M3931"/>
      <c r="N3931"/>
      <c r="O3931"/>
      <c r="P3931"/>
      <c r="Q3931"/>
      <c r="R3931"/>
      <c r="S3931"/>
      <c r="T3931"/>
      <c r="U3931"/>
      <c r="V3931"/>
      <c r="W3931"/>
      <c r="X3931"/>
      <c r="Y3931"/>
      <c r="Z3931"/>
      <c r="AA3931"/>
      <c r="AB3931"/>
      <c r="AC3931"/>
      <c r="AD3931"/>
      <c r="AE3931"/>
      <c r="AF3931"/>
      <c r="AG3931"/>
      <c r="AH3931"/>
      <c r="AI3931"/>
      <c r="AJ3931"/>
      <c r="AK3931"/>
      <c r="AL3931"/>
      <c r="AM3931"/>
      <c r="AN3931"/>
      <c r="AO3931"/>
      <c r="AP3931"/>
      <c r="AQ3931"/>
      <c r="AR3931"/>
      <c r="AS3931"/>
      <c r="AT3931"/>
      <c r="AU3931"/>
      <c r="AV3931"/>
      <c r="AW3931"/>
      <c r="AX3931"/>
      <c r="AY3931"/>
      <c r="AZ3931"/>
      <c r="BA3931"/>
      <c r="BB3931"/>
      <c r="BC3931"/>
      <c r="BD3931"/>
      <c r="BE3931"/>
      <c r="BF3931"/>
      <c r="BG3931"/>
      <c r="BH3931"/>
      <c r="BI3931"/>
      <c r="BJ3931"/>
      <c r="BK3931"/>
      <c r="BL3931"/>
      <c r="BM3931"/>
      <c r="BN3931"/>
      <c r="BO3931"/>
      <c r="BP3931"/>
      <c r="BQ3931"/>
      <c r="BR3931"/>
      <c r="BS3931"/>
      <c r="BT3931"/>
      <c r="BU3931"/>
      <c r="BV3931"/>
      <c r="BW3931"/>
      <c r="BX3931"/>
      <c r="BY3931"/>
      <c r="BZ3931"/>
      <c r="CA3931"/>
      <c r="CB3931"/>
      <c r="CC3931"/>
      <c r="CD3931"/>
      <c r="CE3931"/>
      <c r="CF3931"/>
      <c r="CG3931"/>
      <c r="CH3931"/>
      <c r="CI3931"/>
      <c r="CJ3931"/>
      <c r="CK3931"/>
      <c r="CL3931"/>
      <c r="CM3931"/>
      <c r="CN3931"/>
      <c r="CO3931"/>
      <c r="CP3931"/>
      <c r="CQ3931"/>
      <c r="CR3931"/>
      <c r="CS3931"/>
      <c r="CT3931"/>
      <c r="CU3931"/>
      <c r="CV3931"/>
    </row>
    <row r="3932" spans="10:100" x14ac:dyDescent="0.25">
      <c r="J3932"/>
      <c r="K3932"/>
      <c r="L3932"/>
      <c r="M3932"/>
      <c r="N3932"/>
      <c r="O3932"/>
      <c r="P3932"/>
      <c r="Q3932"/>
      <c r="R3932"/>
      <c r="S3932"/>
      <c r="T3932"/>
      <c r="U3932"/>
      <c r="V3932"/>
      <c r="W3932"/>
      <c r="X3932"/>
      <c r="Y3932"/>
      <c r="Z3932"/>
      <c r="AA3932"/>
      <c r="AB3932"/>
      <c r="AC3932"/>
      <c r="AD3932"/>
      <c r="AE3932"/>
      <c r="AF3932"/>
      <c r="AG3932"/>
      <c r="AH3932"/>
      <c r="AI3932"/>
      <c r="AJ3932"/>
      <c r="AK3932"/>
      <c r="AL3932"/>
      <c r="AM3932"/>
      <c r="AN3932"/>
      <c r="AO3932"/>
      <c r="AP3932"/>
      <c r="AQ3932"/>
      <c r="AR3932"/>
      <c r="AS3932"/>
      <c r="AT3932"/>
      <c r="AU3932"/>
      <c r="AV3932"/>
      <c r="AW3932"/>
      <c r="AX3932"/>
      <c r="AY3932"/>
      <c r="AZ3932"/>
      <c r="BA3932"/>
      <c r="BB3932"/>
      <c r="BC3932"/>
      <c r="BD3932"/>
      <c r="BE3932"/>
      <c r="BF3932"/>
      <c r="BG3932"/>
      <c r="BH3932"/>
      <c r="BI3932"/>
      <c r="BJ3932"/>
      <c r="BK3932"/>
      <c r="BL3932"/>
      <c r="BM3932"/>
      <c r="BN3932"/>
      <c r="BO3932"/>
      <c r="BP3932"/>
      <c r="BQ3932"/>
      <c r="BR3932"/>
      <c r="BS3932"/>
      <c r="BT3932"/>
      <c r="BU3932"/>
      <c r="BV3932"/>
      <c r="BW3932"/>
      <c r="BX3932"/>
      <c r="BY3932"/>
      <c r="BZ3932"/>
      <c r="CA3932"/>
      <c r="CB3932"/>
      <c r="CC3932"/>
      <c r="CD3932"/>
      <c r="CE3932"/>
      <c r="CF3932"/>
      <c r="CG3932"/>
      <c r="CH3932"/>
      <c r="CI3932"/>
      <c r="CJ3932"/>
      <c r="CK3932"/>
      <c r="CL3932"/>
      <c r="CM3932"/>
      <c r="CN3932"/>
      <c r="CO3932"/>
      <c r="CP3932"/>
      <c r="CQ3932"/>
      <c r="CR3932"/>
      <c r="CS3932"/>
      <c r="CT3932"/>
      <c r="CU3932"/>
      <c r="CV3932"/>
    </row>
    <row r="3933" spans="10:100" x14ac:dyDescent="0.25">
      <c r="J3933"/>
      <c r="K3933"/>
      <c r="L3933"/>
      <c r="M3933"/>
      <c r="N3933"/>
      <c r="O3933"/>
      <c r="P3933"/>
      <c r="Q3933"/>
      <c r="R3933"/>
      <c r="S3933"/>
      <c r="T3933"/>
      <c r="U3933"/>
      <c r="V3933"/>
      <c r="W3933"/>
      <c r="X3933"/>
      <c r="Y3933"/>
      <c r="Z3933"/>
      <c r="AA3933"/>
      <c r="AB3933"/>
      <c r="AC3933"/>
      <c r="AD3933"/>
      <c r="AE3933"/>
      <c r="AF3933"/>
      <c r="AG3933"/>
      <c r="AH3933"/>
      <c r="AI3933"/>
      <c r="AJ3933"/>
      <c r="AK3933"/>
      <c r="AL3933"/>
      <c r="AM3933"/>
      <c r="AN3933"/>
      <c r="AO3933"/>
      <c r="AP3933"/>
      <c r="AQ3933"/>
      <c r="AR3933"/>
      <c r="AS3933"/>
      <c r="AT3933"/>
      <c r="AU3933"/>
      <c r="AV3933"/>
      <c r="AW3933"/>
      <c r="AX3933"/>
      <c r="AY3933"/>
      <c r="AZ3933"/>
      <c r="BA3933"/>
      <c r="BB3933"/>
      <c r="BC3933"/>
      <c r="BD3933"/>
      <c r="BE3933"/>
      <c r="BF3933"/>
      <c r="BG3933"/>
      <c r="BH3933"/>
      <c r="BI3933"/>
      <c r="BJ3933"/>
      <c r="BK3933"/>
      <c r="BL3933"/>
      <c r="BM3933"/>
      <c r="BN3933"/>
      <c r="BO3933"/>
      <c r="BP3933"/>
      <c r="BQ3933"/>
      <c r="BR3933"/>
      <c r="BS3933"/>
      <c r="BT3933"/>
      <c r="BU3933"/>
      <c r="BV3933"/>
      <c r="BW3933"/>
      <c r="BX3933"/>
      <c r="BY3933"/>
      <c r="BZ3933"/>
      <c r="CA3933"/>
      <c r="CB3933"/>
      <c r="CC3933"/>
      <c r="CD3933"/>
      <c r="CE3933"/>
      <c r="CF3933"/>
      <c r="CG3933"/>
      <c r="CH3933"/>
      <c r="CI3933"/>
      <c r="CJ3933"/>
      <c r="CK3933"/>
      <c r="CL3933"/>
      <c r="CM3933"/>
      <c r="CN3933"/>
      <c r="CO3933"/>
      <c r="CP3933"/>
      <c r="CQ3933"/>
      <c r="CR3933"/>
      <c r="CS3933"/>
      <c r="CT3933"/>
      <c r="CU3933"/>
      <c r="CV3933"/>
    </row>
    <row r="3934" spans="10:100" x14ac:dyDescent="0.25">
      <c r="J3934"/>
      <c r="K3934"/>
      <c r="L3934"/>
      <c r="M3934"/>
      <c r="N3934"/>
      <c r="O3934"/>
      <c r="P3934"/>
      <c r="Q3934"/>
      <c r="R3934"/>
      <c r="S3934"/>
      <c r="T3934"/>
      <c r="U3934"/>
      <c r="V3934"/>
      <c r="W3934"/>
      <c r="X3934"/>
      <c r="Y3934"/>
      <c r="Z3934"/>
      <c r="AA3934"/>
      <c r="AB3934"/>
      <c r="AC3934"/>
      <c r="AD3934"/>
      <c r="AE3934"/>
      <c r="AF3934"/>
      <c r="AG3934"/>
      <c r="AH3934"/>
      <c r="AI3934"/>
      <c r="AJ3934"/>
      <c r="AK3934"/>
      <c r="AL3934"/>
      <c r="AM3934"/>
      <c r="AN3934"/>
      <c r="AO3934"/>
      <c r="AP3934"/>
      <c r="AQ3934"/>
      <c r="AR3934"/>
      <c r="AS3934"/>
      <c r="AT3934"/>
      <c r="AU3934"/>
      <c r="AV3934"/>
      <c r="AW3934"/>
      <c r="AX3934"/>
      <c r="AY3934"/>
      <c r="AZ3934"/>
      <c r="BA3934"/>
      <c r="BB3934"/>
      <c r="BC3934"/>
      <c r="BD3934"/>
      <c r="BE3934"/>
      <c r="BF3934"/>
      <c r="BG3934"/>
      <c r="BH3934"/>
      <c r="BI3934"/>
      <c r="BJ3934"/>
      <c r="BK3934"/>
      <c r="BL3934"/>
      <c r="BM3934"/>
      <c r="BN3934"/>
      <c r="BO3934"/>
      <c r="BP3934"/>
      <c r="BQ3934"/>
      <c r="BR3934"/>
      <c r="BS3934"/>
      <c r="BT3934"/>
      <c r="BU3934"/>
      <c r="BV3934"/>
      <c r="BW3934"/>
      <c r="BX3934"/>
      <c r="BY3934"/>
      <c r="BZ3934"/>
      <c r="CA3934"/>
      <c r="CB3934"/>
      <c r="CC3934"/>
      <c r="CD3934"/>
      <c r="CE3934"/>
      <c r="CF3934"/>
      <c r="CG3934"/>
      <c r="CH3934"/>
      <c r="CI3934"/>
      <c r="CJ3934"/>
      <c r="CK3934"/>
      <c r="CL3934"/>
      <c r="CM3934"/>
      <c r="CN3934"/>
      <c r="CO3934"/>
      <c r="CP3934"/>
      <c r="CQ3934"/>
      <c r="CR3934"/>
      <c r="CS3934"/>
      <c r="CT3934"/>
      <c r="CU3934"/>
      <c r="CV3934"/>
    </row>
    <row r="3935" spans="10:100" x14ac:dyDescent="0.25">
      <c r="J3935"/>
      <c r="K3935"/>
      <c r="L3935"/>
      <c r="M3935"/>
      <c r="N3935"/>
      <c r="O3935"/>
      <c r="P3935"/>
      <c r="Q3935"/>
      <c r="R3935"/>
      <c r="S3935"/>
      <c r="T3935"/>
      <c r="U3935"/>
      <c r="V3935"/>
      <c r="W3935"/>
      <c r="X3935"/>
      <c r="Y3935"/>
      <c r="Z3935"/>
      <c r="AA3935"/>
      <c r="AB3935"/>
      <c r="AC3935"/>
      <c r="AD3935"/>
      <c r="AE3935"/>
      <c r="AF3935"/>
      <c r="AG3935"/>
      <c r="AH3935"/>
      <c r="AI3935"/>
      <c r="AJ3935"/>
      <c r="AK3935"/>
      <c r="AL3935"/>
      <c r="AM3935"/>
      <c r="AN3935"/>
      <c r="AO3935"/>
      <c r="AP3935"/>
      <c r="AQ3935"/>
      <c r="AR3935"/>
      <c r="AS3935"/>
      <c r="AT3935"/>
      <c r="AU3935"/>
      <c r="AV3935"/>
      <c r="AW3935"/>
      <c r="AX3935"/>
      <c r="AY3935"/>
      <c r="AZ3935"/>
      <c r="BA3935"/>
      <c r="BB3935"/>
      <c r="BC3935"/>
      <c r="BD3935"/>
      <c r="BE3935"/>
      <c r="BF3935"/>
      <c r="BG3935"/>
      <c r="BH3935"/>
      <c r="BI3935"/>
      <c r="BJ3935"/>
      <c r="BK3935"/>
      <c r="BL3935"/>
      <c r="BM3935"/>
      <c r="BN3935"/>
      <c r="BO3935"/>
      <c r="BP3935"/>
      <c r="BQ3935"/>
      <c r="BR3935"/>
      <c r="BS3935"/>
      <c r="BT3935"/>
      <c r="BU3935"/>
      <c r="BV3935"/>
      <c r="BW3935"/>
      <c r="BX3935"/>
      <c r="BY3935"/>
      <c r="BZ3935"/>
      <c r="CA3935"/>
      <c r="CB3935"/>
      <c r="CC3935"/>
      <c r="CD3935"/>
      <c r="CE3935"/>
      <c r="CF3935"/>
      <c r="CG3935"/>
      <c r="CH3935"/>
      <c r="CI3935"/>
      <c r="CJ3935"/>
      <c r="CK3935"/>
      <c r="CL3935"/>
      <c r="CM3935"/>
      <c r="CN3935"/>
      <c r="CO3935"/>
      <c r="CP3935"/>
      <c r="CQ3935"/>
      <c r="CR3935"/>
      <c r="CS3935"/>
      <c r="CT3935"/>
      <c r="CU3935"/>
      <c r="CV3935"/>
    </row>
    <row r="3936" spans="10:100" x14ac:dyDescent="0.25">
      <c r="J3936"/>
      <c r="K3936"/>
      <c r="L3936"/>
      <c r="M3936"/>
      <c r="N3936"/>
      <c r="O3936"/>
      <c r="P3936"/>
      <c r="Q3936"/>
      <c r="R3936"/>
      <c r="S3936"/>
      <c r="T3936"/>
      <c r="U3936"/>
      <c r="V3936"/>
      <c r="W3936"/>
      <c r="X3936"/>
      <c r="Y3936"/>
      <c r="Z3936"/>
      <c r="AA3936"/>
      <c r="AB3936"/>
      <c r="AC3936"/>
      <c r="AD3936"/>
      <c r="AE3936"/>
      <c r="AF3936"/>
      <c r="AG3936"/>
      <c r="AH3936"/>
      <c r="AI3936"/>
      <c r="AJ3936"/>
      <c r="AK3936"/>
      <c r="AL3936"/>
      <c r="AM3936"/>
      <c r="AN3936"/>
      <c r="AO3936"/>
      <c r="AP3936"/>
      <c r="AQ3936"/>
      <c r="AR3936"/>
      <c r="AS3936"/>
      <c r="AT3936"/>
      <c r="AU3936"/>
      <c r="AV3936"/>
      <c r="AW3936"/>
      <c r="AX3936"/>
      <c r="AY3936"/>
      <c r="AZ3936"/>
      <c r="BA3936"/>
      <c r="BB3936"/>
      <c r="BC3936"/>
      <c r="BD3936"/>
      <c r="BE3936"/>
      <c r="BF3936"/>
      <c r="BG3936"/>
      <c r="BH3936"/>
      <c r="BI3936"/>
      <c r="BJ3936"/>
      <c r="BK3936"/>
      <c r="BL3936"/>
      <c r="BM3936"/>
      <c r="BN3936"/>
      <c r="BO3936"/>
      <c r="BP3936"/>
      <c r="BQ3936"/>
      <c r="BR3936"/>
      <c r="BS3936"/>
      <c r="BT3936"/>
      <c r="BU3936"/>
      <c r="BV3936"/>
      <c r="BW3936"/>
      <c r="BX3936"/>
      <c r="BY3936"/>
      <c r="BZ3936"/>
      <c r="CA3936"/>
      <c r="CB3936"/>
      <c r="CC3936"/>
      <c r="CD3936"/>
      <c r="CE3936"/>
      <c r="CF3936"/>
      <c r="CG3936"/>
      <c r="CH3936"/>
      <c r="CI3936"/>
      <c r="CJ3936"/>
      <c r="CK3936"/>
      <c r="CL3936"/>
      <c r="CM3936"/>
      <c r="CN3936"/>
      <c r="CO3936"/>
      <c r="CP3936"/>
      <c r="CQ3936"/>
      <c r="CR3936"/>
      <c r="CS3936"/>
      <c r="CT3936"/>
      <c r="CU3936"/>
      <c r="CV3936"/>
    </row>
    <row r="3937" spans="10:100" x14ac:dyDescent="0.25">
      <c r="J3937"/>
      <c r="K3937"/>
      <c r="L3937"/>
      <c r="M3937"/>
      <c r="N3937"/>
      <c r="O3937"/>
      <c r="P3937"/>
      <c r="Q3937"/>
      <c r="R3937"/>
      <c r="S3937"/>
      <c r="T3937"/>
      <c r="U3937"/>
      <c r="V3937"/>
      <c r="W3937"/>
      <c r="X3937"/>
      <c r="Y3937"/>
      <c r="Z3937"/>
      <c r="AA3937"/>
      <c r="AB3937"/>
      <c r="AC3937"/>
      <c r="AD3937"/>
      <c r="AE3937"/>
      <c r="AF3937"/>
      <c r="AG3937"/>
      <c r="AH3937"/>
      <c r="AI3937"/>
      <c r="AJ3937"/>
      <c r="AK3937"/>
      <c r="AL3937"/>
      <c r="AM3937"/>
      <c r="AN3937"/>
      <c r="AO3937"/>
      <c r="AP3937"/>
      <c r="AQ3937"/>
      <c r="AR3937"/>
      <c r="AS3937"/>
      <c r="AT3937"/>
      <c r="AU3937"/>
      <c r="AV3937"/>
      <c r="AW3937"/>
      <c r="AX3937"/>
      <c r="AY3937"/>
      <c r="AZ3937"/>
      <c r="BA3937"/>
      <c r="BB3937"/>
      <c r="BC3937"/>
      <c r="BD3937"/>
      <c r="BE3937"/>
      <c r="BF3937"/>
      <c r="BG3937"/>
      <c r="BH3937"/>
      <c r="BI3937"/>
      <c r="BJ3937"/>
      <c r="BK3937"/>
      <c r="BL3937"/>
      <c r="BM3937"/>
      <c r="BN3937"/>
      <c r="BO3937"/>
      <c r="BP3937"/>
      <c r="BQ3937"/>
      <c r="BR3937"/>
      <c r="BS3937"/>
      <c r="BT3937"/>
      <c r="BU3937"/>
      <c r="BV3937"/>
      <c r="BW3937"/>
      <c r="BX3937"/>
      <c r="BY3937"/>
      <c r="BZ3937"/>
      <c r="CA3937"/>
      <c r="CB3937"/>
      <c r="CC3937"/>
      <c r="CD3937"/>
      <c r="CE3937"/>
      <c r="CF3937"/>
      <c r="CG3937"/>
      <c r="CH3937"/>
      <c r="CI3937"/>
      <c r="CJ3937"/>
      <c r="CK3937"/>
      <c r="CL3937"/>
      <c r="CM3937"/>
      <c r="CN3937"/>
      <c r="CO3937"/>
      <c r="CP3937"/>
      <c r="CQ3937"/>
      <c r="CR3937"/>
      <c r="CS3937"/>
      <c r="CT3937"/>
      <c r="CU3937"/>
      <c r="CV3937"/>
    </row>
    <row r="3938" spans="10:100" x14ac:dyDescent="0.25">
      <c r="J3938"/>
      <c r="K3938"/>
      <c r="L3938"/>
      <c r="M3938"/>
      <c r="N3938"/>
      <c r="O3938"/>
      <c r="P3938"/>
      <c r="Q3938"/>
      <c r="R3938"/>
      <c r="S3938"/>
      <c r="T3938"/>
      <c r="U3938"/>
      <c r="V3938"/>
      <c r="W3938"/>
      <c r="X3938"/>
      <c r="Y3938"/>
      <c r="Z3938"/>
      <c r="AA3938"/>
      <c r="AB3938"/>
      <c r="AC3938"/>
      <c r="AD3938"/>
      <c r="AE3938"/>
      <c r="AF3938"/>
      <c r="AG3938"/>
      <c r="AH3938"/>
      <c r="AI3938"/>
      <c r="AJ3938"/>
      <c r="AK3938"/>
      <c r="AL3938"/>
      <c r="AM3938"/>
      <c r="AN3938"/>
      <c r="AO3938"/>
      <c r="AP3938"/>
      <c r="AQ3938"/>
      <c r="AR3938"/>
      <c r="AS3938"/>
      <c r="AT3938"/>
      <c r="AU3938"/>
      <c r="AV3938"/>
      <c r="AW3938"/>
      <c r="AX3938"/>
      <c r="AY3938"/>
      <c r="AZ3938"/>
      <c r="BA3938"/>
      <c r="BB3938"/>
      <c r="BC3938"/>
      <c r="BD3938"/>
      <c r="BE3938"/>
      <c r="BF3938"/>
      <c r="BG3938"/>
      <c r="BH3938"/>
      <c r="BI3938"/>
      <c r="BJ3938"/>
      <c r="BK3938"/>
      <c r="BL3938"/>
      <c r="BM3938"/>
      <c r="BN3938"/>
      <c r="BO3938"/>
      <c r="BP3938"/>
      <c r="BQ3938"/>
      <c r="BR3938"/>
      <c r="BS3938"/>
      <c r="BT3938"/>
      <c r="BU3938"/>
      <c r="BV3938"/>
      <c r="BW3938"/>
      <c r="BX3938"/>
      <c r="BY3938"/>
      <c r="BZ3938"/>
      <c r="CA3938"/>
      <c r="CB3938"/>
      <c r="CC3938"/>
      <c r="CD3938"/>
      <c r="CE3938"/>
      <c r="CF3938"/>
      <c r="CG3938"/>
      <c r="CH3938"/>
      <c r="CI3938"/>
      <c r="CJ3938"/>
      <c r="CK3938"/>
      <c r="CL3938"/>
      <c r="CM3938"/>
      <c r="CN3938"/>
      <c r="CO3938"/>
      <c r="CP3938"/>
      <c r="CQ3938"/>
      <c r="CR3938"/>
      <c r="CS3938"/>
      <c r="CT3938"/>
      <c r="CU3938"/>
      <c r="CV3938"/>
    </row>
    <row r="3939" spans="10:100" x14ac:dyDescent="0.25">
      <c r="J3939"/>
      <c r="K3939"/>
      <c r="L3939"/>
      <c r="M3939"/>
      <c r="N3939"/>
      <c r="O3939"/>
      <c r="P3939"/>
      <c r="Q3939"/>
      <c r="R3939"/>
      <c r="S3939"/>
      <c r="T3939"/>
      <c r="U3939"/>
      <c r="V3939"/>
      <c r="W3939"/>
      <c r="X3939"/>
      <c r="Y3939"/>
      <c r="Z3939"/>
      <c r="AA3939"/>
      <c r="AB3939"/>
      <c r="AC3939"/>
      <c r="AD3939"/>
      <c r="AE3939"/>
      <c r="AF3939"/>
      <c r="AG3939"/>
      <c r="AH3939"/>
      <c r="AI3939"/>
      <c r="AJ3939"/>
      <c r="AK3939"/>
      <c r="AL3939"/>
      <c r="AM3939"/>
      <c r="AN3939"/>
      <c r="AO3939"/>
      <c r="AP3939"/>
      <c r="AQ3939"/>
      <c r="AR3939"/>
      <c r="AS3939"/>
      <c r="AT3939"/>
      <c r="AU3939"/>
      <c r="AV3939"/>
      <c r="AW3939"/>
      <c r="AX3939"/>
      <c r="AY3939"/>
      <c r="AZ3939"/>
      <c r="BA3939"/>
      <c r="BB3939"/>
      <c r="BC3939"/>
      <c r="BD3939"/>
      <c r="BE3939"/>
      <c r="BF3939"/>
      <c r="BG3939"/>
      <c r="BH3939"/>
      <c r="BI3939"/>
      <c r="BJ3939"/>
      <c r="BK3939"/>
      <c r="BL3939"/>
      <c r="BM3939"/>
      <c r="BN3939"/>
      <c r="BO3939"/>
      <c r="BP3939"/>
      <c r="BQ3939"/>
      <c r="BR3939"/>
      <c r="BS3939"/>
      <c r="BT3939"/>
      <c r="BU3939"/>
      <c r="BV3939"/>
      <c r="BW3939"/>
      <c r="BX3939"/>
      <c r="BY3939"/>
      <c r="BZ3939"/>
      <c r="CA3939"/>
      <c r="CB3939"/>
      <c r="CC3939"/>
      <c r="CD3939"/>
      <c r="CE3939"/>
      <c r="CF3939"/>
      <c r="CG3939"/>
      <c r="CH3939"/>
      <c r="CI3939"/>
      <c r="CJ3939"/>
      <c r="CK3939"/>
      <c r="CL3939"/>
      <c r="CM3939"/>
      <c r="CN3939"/>
      <c r="CO3939"/>
      <c r="CP3939"/>
      <c r="CQ3939"/>
      <c r="CR3939"/>
      <c r="CS3939"/>
      <c r="CT3939"/>
      <c r="CU3939"/>
      <c r="CV3939"/>
    </row>
    <row r="3940" spans="10:100" x14ac:dyDescent="0.25">
      <c r="J3940"/>
      <c r="K3940"/>
      <c r="L3940"/>
      <c r="M3940"/>
      <c r="N3940"/>
      <c r="O3940"/>
      <c r="P3940"/>
      <c r="Q3940"/>
      <c r="R3940"/>
      <c r="S3940"/>
      <c r="T3940"/>
      <c r="U3940"/>
      <c r="V3940"/>
      <c r="W3940"/>
      <c r="X3940"/>
      <c r="Y3940"/>
      <c r="Z3940"/>
      <c r="AA3940"/>
      <c r="AB3940"/>
      <c r="AC3940"/>
      <c r="AD3940"/>
      <c r="AE3940"/>
      <c r="AF3940"/>
      <c r="AG3940"/>
      <c r="AH3940"/>
      <c r="AI3940"/>
      <c r="AJ3940"/>
      <c r="AK3940"/>
      <c r="AL3940"/>
      <c r="AM3940"/>
      <c r="AN3940"/>
      <c r="AO3940"/>
      <c r="AP3940"/>
      <c r="AQ3940"/>
      <c r="AR3940"/>
      <c r="AS3940"/>
      <c r="AT3940"/>
      <c r="AU3940"/>
      <c r="AV3940"/>
      <c r="AW3940"/>
      <c r="AX3940"/>
      <c r="AY3940"/>
      <c r="AZ3940"/>
      <c r="BA3940"/>
      <c r="BB3940"/>
      <c r="BC3940"/>
      <c r="BD3940"/>
      <c r="BE3940"/>
      <c r="BF3940"/>
      <c r="BG3940"/>
      <c r="BH3940"/>
      <c r="BI3940"/>
      <c r="BJ3940"/>
      <c r="BK3940"/>
      <c r="BL3940"/>
      <c r="BM3940"/>
      <c r="BN3940"/>
      <c r="BO3940"/>
      <c r="BP3940"/>
      <c r="BQ3940"/>
      <c r="BR3940"/>
      <c r="BS3940"/>
      <c r="BT3940"/>
      <c r="BU3940"/>
      <c r="BV3940"/>
      <c r="BW3940"/>
      <c r="BX3940"/>
      <c r="BY3940"/>
      <c r="BZ3940"/>
      <c r="CA3940"/>
      <c r="CB3940"/>
      <c r="CC3940"/>
      <c r="CD3940"/>
      <c r="CE3940"/>
      <c r="CF3940"/>
      <c r="CG3940"/>
      <c r="CH3940"/>
      <c r="CI3940"/>
      <c r="CJ3940"/>
      <c r="CK3940"/>
      <c r="CL3940"/>
      <c r="CM3940"/>
      <c r="CN3940"/>
      <c r="CO3940"/>
      <c r="CP3940"/>
      <c r="CQ3940"/>
      <c r="CR3940"/>
      <c r="CS3940"/>
      <c r="CT3940"/>
      <c r="CU3940"/>
      <c r="CV3940"/>
    </row>
    <row r="3941" spans="10:100" x14ac:dyDescent="0.25">
      <c r="J3941"/>
      <c r="K3941"/>
      <c r="L3941"/>
      <c r="M3941"/>
      <c r="N3941"/>
      <c r="O3941"/>
      <c r="P3941"/>
      <c r="Q3941"/>
      <c r="R3941"/>
      <c r="S3941"/>
      <c r="T3941"/>
      <c r="U3941"/>
      <c r="V3941"/>
      <c r="W3941"/>
      <c r="X3941"/>
      <c r="Y3941"/>
      <c r="Z3941"/>
      <c r="AA3941"/>
      <c r="AB3941"/>
      <c r="AC3941"/>
      <c r="AD3941"/>
      <c r="AE3941"/>
      <c r="AF3941"/>
      <c r="AG3941"/>
      <c r="AH3941"/>
      <c r="AI3941"/>
      <c r="AJ3941"/>
      <c r="AK3941"/>
      <c r="AL3941"/>
      <c r="AM3941"/>
      <c r="AN3941"/>
      <c r="AO3941"/>
      <c r="AP3941"/>
      <c r="AQ3941"/>
      <c r="AR3941"/>
      <c r="AS3941"/>
      <c r="AT3941"/>
      <c r="AU3941"/>
      <c r="AV3941"/>
      <c r="AW3941"/>
      <c r="AX3941"/>
      <c r="AY3941"/>
      <c r="AZ3941"/>
      <c r="BA3941"/>
      <c r="BB3941"/>
      <c r="BC3941"/>
      <c r="BD3941"/>
      <c r="BE3941"/>
      <c r="BF3941"/>
      <c r="BG3941"/>
      <c r="BH3941"/>
      <c r="BI3941"/>
      <c r="BJ3941"/>
      <c r="BK3941"/>
      <c r="BL3941"/>
      <c r="BM3941"/>
      <c r="BN3941"/>
      <c r="BO3941"/>
      <c r="BP3941"/>
      <c r="BQ3941"/>
      <c r="BR3941"/>
      <c r="BS3941"/>
      <c r="BT3941"/>
      <c r="BU3941"/>
      <c r="BV3941"/>
      <c r="BW3941"/>
      <c r="BX3941"/>
      <c r="BY3941"/>
      <c r="BZ3941"/>
      <c r="CA3941"/>
      <c r="CB3941"/>
      <c r="CC3941"/>
      <c r="CD3941"/>
      <c r="CE3941"/>
      <c r="CF3941"/>
      <c r="CG3941"/>
      <c r="CH3941"/>
      <c r="CI3941"/>
      <c r="CJ3941"/>
      <c r="CK3941"/>
      <c r="CL3941"/>
      <c r="CM3941"/>
      <c r="CN3941"/>
      <c r="CO3941"/>
      <c r="CP3941"/>
      <c r="CQ3941"/>
      <c r="CR3941"/>
      <c r="CS3941"/>
      <c r="CT3941"/>
      <c r="CU3941"/>
      <c r="CV3941"/>
    </row>
    <row r="3942" spans="10:100" x14ac:dyDescent="0.25">
      <c r="J3942"/>
      <c r="K3942"/>
      <c r="L3942"/>
      <c r="M3942"/>
      <c r="N3942"/>
      <c r="O3942"/>
      <c r="P3942"/>
      <c r="Q3942"/>
      <c r="R3942"/>
      <c r="S3942"/>
      <c r="T3942"/>
      <c r="U3942"/>
      <c r="V3942"/>
      <c r="W3942"/>
      <c r="X3942"/>
      <c r="Y3942"/>
      <c r="Z3942"/>
      <c r="AA3942"/>
      <c r="AB3942"/>
      <c r="AC3942"/>
      <c r="AD3942"/>
      <c r="AE3942"/>
      <c r="AF3942"/>
      <c r="AG3942"/>
      <c r="AH3942"/>
      <c r="AI3942"/>
      <c r="AJ3942"/>
      <c r="AK3942"/>
      <c r="AL3942"/>
      <c r="AM3942"/>
      <c r="AN3942"/>
      <c r="AO3942"/>
      <c r="AP3942"/>
      <c r="AQ3942"/>
      <c r="AR3942"/>
      <c r="AS3942"/>
      <c r="AT3942"/>
      <c r="AU3942"/>
      <c r="AV3942"/>
      <c r="AW3942"/>
      <c r="AX3942"/>
      <c r="AY3942"/>
      <c r="AZ3942"/>
      <c r="BA3942"/>
      <c r="BB3942"/>
      <c r="BC3942"/>
      <c r="BD3942"/>
      <c r="BE3942"/>
      <c r="BF3942"/>
      <c r="BG3942"/>
      <c r="BH3942"/>
      <c r="BI3942"/>
      <c r="BJ3942"/>
      <c r="BK3942"/>
      <c r="BL3942"/>
      <c r="BM3942"/>
      <c r="BN3942"/>
      <c r="BO3942"/>
      <c r="BP3942"/>
      <c r="BQ3942"/>
      <c r="BR3942"/>
      <c r="BS3942"/>
      <c r="BT3942"/>
      <c r="BU3942"/>
      <c r="BV3942"/>
      <c r="BW3942"/>
      <c r="BX3942"/>
      <c r="BY3942"/>
      <c r="BZ3942"/>
      <c r="CA3942"/>
      <c r="CB3942"/>
      <c r="CC3942"/>
      <c r="CD3942"/>
      <c r="CE3942"/>
      <c r="CF3942"/>
      <c r="CG3942"/>
      <c r="CH3942"/>
      <c r="CI3942"/>
      <c r="CJ3942"/>
      <c r="CK3942"/>
      <c r="CL3942"/>
      <c r="CM3942"/>
      <c r="CN3942"/>
      <c r="CO3942"/>
      <c r="CP3942"/>
      <c r="CQ3942"/>
      <c r="CR3942"/>
      <c r="CS3942"/>
      <c r="CT3942"/>
      <c r="CU3942"/>
      <c r="CV3942"/>
    </row>
    <row r="3943" spans="10:100" x14ac:dyDescent="0.25">
      <c r="J3943"/>
      <c r="K3943"/>
      <c r="L3943"/>
      <c r="M3943"/>
      <c r="N3943"/>
      <c r="O3943"/>
      <c r="P3943"/>
      <c r="Q3943"/>
      <c r="R3943"/>
      <c r="S3943"/>
      <c r="T3943"/>
      <c r="U3943"/>
      <c r="V3943"/>
      <c r="W3943"/>
      <c r="X3943"/>
      <c r="Y3943"/>
      <c r="Z3943"/>
      <c r="AA3943"/>
      <c r="AB3943"/>
      <c r="AC3943"/>
      <c r="AD3943"/>
      <c r="AE3943"/>
      <c r="AF3943"/>
      <c r="AG3943"/>
      <c r="AH3943"/>
      <c r="AI3943"/>
      <c r="AJ3943"/>
      <c r="AK3943"/>
      <c r="AL3943"/>
      <c r="AM3943"/>
      <c r="AN3943"/>
      <c r="AO3943"/>
      <c r="AP3943"/>
      <c r="AQ3943"/>
      <c r="AR3943"/>
      <c r="AS3943"/>
      <c r="AT3943"/>
      <c r="AU3943"/>
      <c r="AV3943"/>
      <c r="AW3943"/>
      <c r="AX3943"/>
      <c r="AY3943"/>
      <c r="AZ3943"/>
      <c r="BA3943"/>
      <c r="BB3943"/>
      <c r="BC3943"/>
      <c r="BD3943"/>
      <c r="BE3943"/>
      <c r="BF3943"/>
      <c r="BG3943"/>
      <c r="BH3943"/>
      <c r="BI3943"/>
      <c r="BJ3943"/>
      <c r="BK3943"/>
      <c r="BL3943"/>
      <c r="BM3943"/>
      <c r="BN3943"/>
      <c r="BO3943"/>
      <c r="BP3943"/>
      <c r="BQ3943"/>
      <c r="BR3943"/>
      <c r="BS3943"/>
      <c r="BT3943"/>
      <c r="BU3943"/>
      <c r="BV3943"/>
      <c r="BW3943"/>
      <c r="BX3943"/>
      <c r="BY3943"/>
      <c r="BZ3943"/>
      <c r="CA3943"/>
      <c r="CB3943"/>
      <c r="CC3943"/>
      <c r="CD3943"/>
      <c r="CE3943"/>
      <c r="CF3943"/>
      <c r="CG3943"/>
      <c r="CH3943"/>
      <c r="CI3943"/>
      <c r="CJ3943"/>
      <c r="CK3943"/>
      <c r="CL3943"/>
      <c r="CM3943"/>
      <c r="CN3943"/>
      <c r="CO3943"/>
      <c r="CP3943"/>
      <c r="CQ3943"/>
      <c r="CR3943"/>
      <c r="CS3943"/>
      <c r="CT3943"/>
      <c r="CU3943"/>
      <c r="CV3943"/>
    </row>
    <row r="3944" spans="10:100" x14ac:dyDescent="0.25">
      <c r="J3944"/>
      <c r="K3944"/>
      <c r="L3944"/>
      <c r="M3944"/>
      <c r="N3944"/>
      <c r="O3944"/>
      <c r="P3944"/>
      <c r="Q3944"/>
      <c r="R3944"/>
      <c r="S3944"/>
      <c r="T3944"/>
      <c r="U3944"/>
      <c r="V3944"/>
      <c r="W3944"/>
      <c r="X3944"/>
      <c r="Y3944"/>
      <c r="Z3944"/>
      <c r="AA3944"/>
      <c r="AB3944"/>
      <c r="AC3944"/>
      <c r="AD3944"/>
      <c r="AE3944"/>
      <c r="AF3944"/>
      <c r="AG3944"/>
      <c r="AH3944"/>
      <c r="AI3944"/>
      <c r="AJ3944"/>
      <c r="AK3944"/>
      <c r="AL3944"/>
      <c r="AM3944"/>
      <c r="AN3944"/>
      <c r="AO3944"/>
      <c r="AP3944"/>
      <c r="AQ3944"/>
      <c r="AR3944"/>
      <c r="AS3944"/>
      <c r="AT3944"/>
      <c r="AU3944"/>
      <c r="AV3944"/>
      <c r="AW3944"/>
      <c r="AX3944"/>
      <c r="AY3944"/>
      <c r="AZ3944"/>
      <c r="BA3944"/>
      <c r="BB3944"/>
      <c r="BC3944"/>
      <c r="BD3944"/>
      <c r="BE3944"/>
      <c r="BF3944"/>
      <c r="BG3944"/>
      <c r="BH3944"/>
      <c r="BI3944"/>
      <c r="BJ3944"/>
      <c r="BK3944"/>
      <c r="BL3944"/>
      <c r="BM3944"/>
      <c r="BN3944"/>
      <c r="BO3944"/>
      <c r="BP3944"/>
      <c r="BQ3944"/>
      <c r="BR3944"/>
      <c r="BS3944"/>
      <c r="BT3944"/>
      <c r="BU3944"/>
      <c r="BV3944"/>
      <c r="BW3944"/>
      <c r="BX3944"/>
      <c r="BY3944"/>
      <c r="BZ3944"/>
      <c r="CA3944"/>
      <c r="CB3944"/>
      <c r="CC3944"/>
      <c r="CD3944"/>
      <c r="CE3944"/>
      <c r="CF3944"/>
      <c r="CG3944"/>
      <c r="CH3944"/>
      <c r="CI3944"/>
      <c r="CJ3944"/>
      <c r="CK3944"/>
      <c r="CL3944"/>
      <c r="CM3944"/>
      <c r="CN3944"/>
      <c r="CO3944"/>
      <c r="CP3944"/>
      <c r="CQ3944"/>
      <c r="CR3944"/>
      <c r="CS3944"/>
      <c r="CT3944"/>
      <c r="CU3944"/>
      <c r="CV3944"/>
    </row>
    <row r="3945" spans="10:100" x14ac:dyDescent="0.25">
      <c r="J3945"/>
      <c r="K3945"/>
      <c r="L3945"/>
      <c r="M3945"/>
      <c r="N3945"/>
      <c r="O3945"/>
      <c r="P3945"/>
      <c r="Q3945"/>
      <c r="R3945"/>
      <c r="S3945"/>
      <c r="T3945"/>
      <c r="U3945"/>
      <c r="V3945"/>
      <c r="W3945"/>
      <c r="X3945"/>
      <c r="Y3945"/>
      <c r="Z3945"/>
      <c r="AA3945"/>
      <c r="AB3945"/>
      <c r="AC3945"/>
      <c r="AD3945"/>
      <c r="AE3945"/>
      <c r="AF3945"/>
      <c r="AG3945"/>
      <c r="AH3945"/>
      <c r="AI3945"/>
      <c r="AJ3945"/>
      <c r="AK3945"/>
      <c r="AL3945"/>
      <c r="AM3945"/>
      <c r="AN3945"/>
      <c r="AO3945"/>
      <c r="AP3945"/>
      <c r="AQ3945"/>
      <c r="AR3945"/>
      <c r="AS3945"/>
      <c r="AT3945"/>
      <c r="AU3945"/>
      <c r="AV3945"/>
      <c r="AW3945"/>
      <c r="AX3945"/>
      <c r="AY3945"/>
      <c r="AZ3945"/>
      <c r="BA3945"/>
      <c r="BB3945"/>
      <c r="BC3945"/>
      <c r="BD3945"/>
      <c r="BE3945"/>
      <c r="BF3945"/>
      <c r="BG3945"/>
      <c r="BH3945"/>
      <c r="BI3945"/>
      <c r="BJ3945"/>
      <c r="BK3945"/>
      <c r="BL3945"/>
      <c r="BM3945"/>
      <c r="BN3945"/>
      <c r="BO3945"/>
      <c r="BP3945"/>
      <c r="BQ3945"/>
      <c r="BR3945"/>
      <c r="BS3945"/>
      <c r="BT3945"/>
      <c r="BU3945"/>
      <c r="BV3945"/>
      <c r="BW3945"/>
      <c r="BX3945"/>
      <c r="BY3945"/>
      <c r="BZ3945"/>
      <c r="CA3945"/>
      <c r="CB3945"/>
      <c r="CC3945"/>
      <c r="CD3945"/>
      <c r="CE3945"/>
      <c r="CF3945"/>
      <c r="CG3945"/>
      <c r="CH3945"/>
      <c r="CI3945"/>
      <c r="CJ3945"/>
      <c r="CK3945"/>
      <c r="CL3945"/>
      <c r="CM3945"/>
      <c r="CN3945"/>
      <c r="CO3945"/>
      <c r="CP3945"/>
      <c r="CQ3945"/>
      <c r="CR3945"/>
      <c r="CS3945"/>
      <c r="CT3945"/>
      <c r="CU3945"/>
      <c r="CV3945"/>
    </row>
    <row r="3946" spans="10:100" x14ac:dyDescent="0.25">
      <c r="J3946"/>
      <c r="K3946"/>
      <c r="L3946"/>
      <c r="M3946"/>
      <c r="N3946"/>
      <c r="O3946"/>
      <c r="P3946"/>
      <c r="Q3946"/>
      <c r="R3946"/>
      <c r="S3946"/>
      <c r="T3946"/>
      <c r="U3946"/>
      <c r="V3946"/>
      <c r="W3946"/>
      <c r="X3946"/>
      <c r="Y3946"/>
      <c r="Z3946"/>
      <c r="AA3946"/>
      <c r="AB3946"/>
      <c r="AC3946"/>
      <c r="AD3946"/>
      <c r="AE3946"/>
      <c r="AF3946"/>
      <c r="AG3946"/>
      <c r="AH3946"/>
      <c r="AI3946"/>
      <c r="AJ3946"/>
      <c r="AK3946"/>
      <c r="AL3946"/>
      <c r="AM3946"/>
      <c r="AN3946"/>
      <c r="AO3946"/>
      <c r="AP3946"/>
      <c r="AQ3946"/>
      <c r="AR3946"/>
      <c r="AS3946"/>
      <c r="AT3946"/>
      <c r="AU3946"/>
      <c r="AV3946"/>
      <c r="AW3946"/>
      <c r="AX3946"/>
      <c r="AY3946"/>
      <c r="AZ3946"/>
      <c r="BA3946"/>
      <c r="BB3946"/>
      <c r="BC3946"/>
      <c r="BD3946"/>
      <c r="BE3946"/>
      <c r="BF3946"/>
      <c r="BG3946"/>
      <c r="BH3946"/>
      <c r="BI3946"/>
      <c r="BJ3946"/>
      <c r="BK3946"/>
      <c r="BL3946"/>
      <c r="BM3946"/>
      <c r="BN3946"/>
      <c r="BO3946"/>
      <c r="BP3946"/>
      <c r="BQ3946"/>
      <c r="BR3946"/>
      <c r="BS3946"/>
      <c r="BT3946"/>
      <c r="BU3946"/>
      <c r="BV3946"/>
      <c r="BW3946"/>
      <c r="BX3946"/>
      <c r="BY3946"/>
      <c r="BZ3946"/>
      <c r="CA3946"/>
      <c r="CB3946"/>
      <c r="CC3946"/>
      <c r="CD3946"/>
      <c r="CE3946"/>
      <c r="CF3946"/>
      <c r="CG3946"/>
      <c r="CH3946"/>
      <c r="CI3946"/>
      <c r="CJ3946"/>
      <c r="CK3946"/>
      <c r="CL3946"/>
      <c r="CM3946"/>
      <c r="CN3946"/>
      <c r="CO3946"/>
      <c r="CP3946"/>
      <c r="CQ3946"/>
      <c r="CR3946"/>
      <c r="CS3946"/>
      <c r="CT3946"/>
      <c r="CU3946"/>
      <c r="CV3946"/>
    </row>
    <row r="3947" spans="10:100" x14ac:dyDescent="0.25">
      <c r="J3947"/>
      <c r="K3947"/>
      <c r="L3947"/>
      <c r="M3947"/>
      <c r="N3947"/>
      <c r="O3947"/>
      <c r="P3947"/>
      <c r="Q3947"/>
      <c r="R3947"/>
      <c r="S3947"/>
      <c r="T3947"/>
      <c r="U3947"/>
      <c r="V3947"/>
      <c r="W3947"/>
      <c r="X3947"/>
      <c r="Y3947"/>
      <c r="Z3947"/>
      <c r="AA3947"/>
      <c r="AB3947"/>
      <c r="AC3947"/>
      <c r="AD3947"/>
      <c r="AE3947"/>
      <c r="AF3947"/>
      <c r="AG3947"/>
      <c r="AH3947"/>
      <c r="AI3947"/>
      <c r="AJ3947"/>
      <c r="AK3947"/>
      <c r="AL3947"/>
      <c r="AM3947"/>
      <c r="AN3947"/>
      <c r="AO3947"/>
      <c r="AP3947"/>
      <c r="AQ3947"/>
      <c r="AR3947"/>
      <c r="AS3947"/>
      <c r="AT3947"/>
      <c r="AU3947"/>
      <c r="AV3947"/>
      <c r="AW3947"/>
      <c r="AX3947"/>
      <c r="AY3947"/>
      <c r="AZ3947"/>
      <c r="BA3947"/>
      <c r="BB3947"/>
      <c r="BC3947"/>
      <c r="BD3947"/>
      <c r="BE3947"/>
      <c r="BF3947"/>
      <c r="BG3947"/>
      <c r="BH3947"/>
      <c r="BI3947"/>
      <c r="BJ3947"/>
      <c r="BK3947"/>
      <c r="BL3947"/>
      <c r="BM3947"/>
      <c r="BN3947"/>
      <c r="BO3947"/>
      <c r="BP3947"/>
      <c r="BQ3947"/>
      <c r="BR3947"/>
      <c r="BS3947"/>
      <c r="BT3947"/>
      <c r="BU3947"/>
      <c r="BV3947"/>
      <c r="BW3947"/>
      <c r="BX3947"/>
      <c r="BY3947"/>
      <c r="BZ3947"/>
      <c r="CA3947"/>
      <c r="CB3947"/>
      <c r="CC3947"/>
      <c r="CD3947"/>
      <c r="CE3947"/>
      <c r="CF3947"/>
      <c r="CG3947"/>
      <c r="CH3947"/>
      <c r="CI3947"/>
      <c r="CJ3947"/>
      <c r="CK3947"/>
      <c r="CL3947"/>
      <c r="CM3947"/>
      <c r="CN3947"/>
      <c r="CO3947"/>
      <c r="CP3947"/>
      <c r="CQ3947"/>
      <c r="CR3947"/>
      <c r="CS3947"/>
      <c r="CT3947"/>
      <c r="CU3947"/>
      <c r="CV3947"/>
    </row>
    <row r="3948" spans="10:100" x14ac:dyDescent="0.25">
      <c r="J3948"/>
      <c r="K3948"/>
      <c r="L3948"/>
      <c r="M3948"/>
      <c r="N3948"/>
      <c r="O3948"/>
      <c r="P3948"/>
      <c r="Q3948"/>
      <c r="R3948"/>
      <c r="S3948"/>
      <c r="T3948"/>
      <c r="U3948"/>
      <c r="V3948"/>
      <c r="W3948"/>
      <c r="X3948"/>
      <c r="Y3948"/>
      <c r="Z3948"/>
      <c r="AA3948"/>
      <c r="AB3948"/>
      <c r="AC3948"/>
      <c r="AD3948"/>
      <c r="AE3948"/>
      <c r="AF3948"/>
      <c r="AG3948"/>
      <c r="AH3948"/>
      <c r="AI3948"/>
      <c r="AJ3948"/>
      <c r="AK3948"/>
      <c r="AL3948"/>
      <c r="AM3948"/>
      <c r="AN3948"/>
      <c r="AO3948"/>
      <c r="AP3948"/>
      <c r="AQ3948"/>
      <c r="AR3948"/>
      <c r="AS3948"/>
      <c r="AT3948"/>
      <c r="AU3948"/>
      <c r="AV3948"/>
      <c r="AW3948"/>
      <c r="AX3948"/>
      <c r="AY3948"/>
      <c r="AZ3948"/>
      <c r="BA3948"/>
      <c r="BB3948"/>
      <c r="BC3948"/>
      <c r="BD3948"/>
      <c r="BE3948"/>
      <c r="BF3948"/>
      <c r="BG3948"/>
      <c r="BH3948"/>
      <c r="BI3948"/>
      <c r="BJ3948"/>
      <c r="BK3948"/>
      <c r="BL3948"/>
      <c r="BM3948"/>
      <c r="BN3948"/>
      <c r="BO3948"/>
      <c r="BP3948"/>
      <c r="BQ3948"/>
      <c r="BR3948"/>
      <c r="BS3948"/>
      <c r="BT3948"/>
      <c r="BU3948"/>
      <c r="BV3948"/>
      <c r="BW3948"/>
      <c r="BX3948"/>
      <c r="BY3948"/>
      <c r="BZ3948"/>
      <c r="CA3948"/>
      <c r="CB3948"/>
      <c r="CC3948"/>
      <c r="CD3948"/>
      <c r="CE3948"/>
      <c r="CF3948"/>
      <c r="CG3948"/>
      <c r="CH3948"/>
      <c r="CI3948"/>
      <c r="CJ3948"/>
      <c r="CK3948"/>
      <c r="CL3948"/>
      <c r="CM3948"/>
      <c r="CN3948"/>
      <c r="CO3948"/>
      <c r="CP3948"/>
      <c r="CQ3948"/>
      <c r="CR3948"/>
      <c r="CS3948"/>
      <c r="CT3948"/>
      <c r="CU3948"/>
      <c r="CV3948"/>
    </row>
    <row r="3949" spans="10:100" x14ac:dyDescent="0.25">
      <c r="J3949"/>
      <c r="K3949"/>
      <c r="L3949"/>
      <c r="M3949"/>
      <c r="N3949"/>
      <c r="O3949"/>
      <c r="P3949"/>
      <c r="Q3949"/>
      <c r="R3949"/>
      <c r="S3949"/>
      <c r="T3949"/>
      <c r="U3949"/>
      <c r="V3949"/>
      <c r="W3949"/>
      <c r="X3949"/>
      <c r="Y3949"/>
      <c r="Z3949"/>
      <c r="AA3949"/>
      <c r="AB3949"/>
      <c r="AC3949"/>
      <c r="AD3949"/>
      <c r="AE3949"/>
      <c r="AF3949"/>
      <c r="AG3949"/>
      <c r="AH3949"/>
      <c r="AI3949"/>
      <c r="AJ3949"/>
      <c r="AK3949"/>
      <c r="AL3949"/>
      <c r="AM3949"/>
      <c r="AN3949"/>
      <c r="AO3949"/>
      <c r="AP3949"/>
      <c r="AQ3949"/>
      <c r="AR3949"/>
      <c r="AS3949"/>
      <c r="AT3949"/>
      <c r="AU3949"/>
      <c r="AV3949"/>
      <c r="AW3949"/>
      <c r="AX3949"/>
      <c r="AY3949"/>
      <c r="AZ3949"/>
      <c r="BA3949"/>
      <c r="BB3949"/>
      <c r="BC3949"/>
      <c r="BD3949"/>
      <c r="BE3949"/>
      <c r="BF3949"/>
      <c r="BG3949"/>
      <c r="BH3949"/>
      <c r="BI3949"/>
      <c r="BJ3949"/>
      <c r="BK3949"/>
      <c r="BL3949"/>
      <c r="BM3949"/>
      <c r="BN3949"/>
      <c r="BO3949"/>
      <c r="BP3949"/>
      <c r="BQ3949"/>
      <c r="BR3949"/>
      <c r="BS3949"/>
      <c r="BT3949"/>
      <c r="BU3949"/>
      <c r="BV3949"/>
      <c r="BW3949"/>
      <c r="BX3949"/>
      <c r="BY3949"/>
      <c r="BZ3949"/>
      <c r="CA3949"/>
      <c r="CB3949"/>
      <c r="CC3949"/>
      <c r="CD3949"/>
      <c r="CE3949"/>
      <c r="CF3949"/>
      <c r="CG3949"/>
      <c r="CH3949"/>
      <c r="CI3949"/>
      <c r="CJ3949"/>
      <c r="CK3949"/>
      <c r="CL3949"/>
      <c r="CM3949"/>
      <c r="CN3949"/>
      <c r="CO3949"/>
      <c r="CP3949"/>
      <c r="CQ3949"/>
      <c r="CR3949"/>
      <c r="CS3949"/>
      <c r="CT3949"/>
      <c r="CU3949"/>
      <c r="CV3949"/>
    </row>
    <row r="3950" spans="10:100" x14ac:dyDescent="0.25">
      <c r="J3950"/>
      <c r="K3950"/>
      <c r="L3950"/>
      <c r="M3950"/>
      <c r="N3950"/>
      <c r="O3950"/>
      <c r="P3950"/>
      <c r="Q3950"/>
      <c r="R3950"/>
      <c r="S3950"/>
      <c r="T3950"/>
      <c r="U3950"/>
      <c r="V3950"/>
      <c r="W3950"/>
      <c r="X3950"/>
      <c r="Y3950"/>
      <c r="Z3950"/>
      <c r="AA3950"/>
      <c r="AB3950"/>
      <c r="AC3950"/>
      <c r="AD3950"/>
      <c r="AE3950"/>
      <c r="AF3950"/>
      <c r="AG3950"/>
      <c r="AH3950"/>
      <c r="AI3950"/>
      <c r="AJ3950"/>
      <c r="AK3950"/>
      <c r="AL3950"/>
      <c r="AM3950"/>
      <c r="AN3950"/>
      <c r="AO3950"/>
      <c r="AP3950"/>
      <c r="AQ3950"/>
      <c r="AR3950"/>
      <c r="AS3950"/>
      <c r="AT3950"/>
      <c r="AU3950"/>
      <c r="AV3950"/>
      <c r="AW3950"/>
      <c r="AX3950"/>
      <c r="AY3950"/>
      <c r="AZ3950"/>
      <c r="BA3950"/>
      <c r="BB3950"/>
      <c r="BC3950"/>
      <c r="BD3950"/>
      <c r="BE3950"/>
      <c r="BF3950"/>
      <c r="BG3950"/>
      <c r="BH3950"/>
      <c r="BI3950"/>
      <c r="BJ3950"/>
      <c r="BK3950"/>
      <c r="BL3950"/>
      <c r="BM3950"/>
      <c r="BN3950"/>
      <c r="BO3950"/>
      <c r="BP3950"/>
      <c r="BQ3950"/>
      <c r="BR3950"/>
      <c r="BS3950"/>
      <c r="BT3950"/>
      <c r="BU3950"/>
      <c r="BV3950"/>
      <c r="BW3950"/>
      <c r="BX3950"/>
      <c r="BY3950"/>
      <c r="BZ3950"/>
      <c r="CA3950"/>
      <c r="CB3950"/>
      <c r="CC3950"/>
      <c r="CD3950"/>
      <c r="CE3950"/>
      <c r="CF3950"/>
      <c r="CG3950"/>
      <c r="CH3950"/>
      <c r="CI3950"/>
      <c r="CJ3950"/>
      <c r="CK3950"/>
      <c r="CL3950"/>
      <c r="CM3950"/>
      <c r="CN3950"/>
      <c r="CO3950"/>
      <c r="CP3950"/>
      <c r="CQ3950"/>
      <c r="CR3950"/>
      <c r="CS3950"/>
      <c r="CT3950"/>
      <c r="CU3950"/>
      <c r="CV3950"/>
    </row>
    <row r="3951" spans="10:100" x14ac:dyDescent="0.25">
      <c r="J3951"/>
      <c r="K3951"/>
      <c r="L3951"/>
      <c r="M3951"/>
      <c r="N3951"/>
      <c r="O3951"/>
      <c r="P3951"/>
      <c r="Q3951"/>
      <c r="R3951"/>
      <c r="S3951"/>
      <c r="T3951"/>
      <c r="U3951"/>
      <c r="V3951"/>
      <c r="W3951"/>
      <c r="X3951"/>
      <c r="Y3951"/>
      <c r="Z3951"/>
      <c r="AA3951"/>
      <c r="AB3951"/>
      <c r="AC3951"/>
      <c r="AD3951"/>
      <c r="AE3951"/>
      <c r="AF3951"/>
      <c r="AG3951"/>
      <c r="AH3951"/>
      <c r="AI3951"/>
      <c r="AJ3951"/>
      <c r="AK3951"/>
      <c r="AL3951"/>
      <c r="AM3951"/>
      <c r="AN3951"/>
      <c r="AO3951"/>
      <c r="AP3951"/>
      <c r="AQ3951"/>
      <c r="AR3951"/>
      <c r="AS3951"/>
      <c r="AT3951"/>
      <c r="AU3951"/>
      <c r="AV3951"/>
      <c r="AW3951"/>
      <c r="AX3951"/>
      <c r="AY3951"/>
      <c r="AZ3951"/>
      <c r="BA3951"/>
      <c r="BB3951"/>
      <c r="BC3951"/>
      <c r="BD3951"/>
      <c r="BE3951"/>
      <c r="BF3951"/>
      <c r="BG3951"/>
      <c r="BH3951"/>
      <c r="BI3951"/>
      <c r="BJ3951"/>
      <c r="BK3951"/>
      <c r="BL3951"/>
      <c r="BM3951"/>
      <c r="BN3951"/>
      <c r="BO3951"/>
      <c r="BP3951"/>
      <c r="BQ3951"/>
      <c r="BR3951"/>
      <c r="BS3951"/>
      <c r="BT3951"/>
      <c r="BU3951"/>
      <c r="BV3951"/>
      <c r="BW3951"/>
      <c r="BX3951"/>
      <c r="BY3951"/>
      <c r="BZ3951"/>
      <c r="CA3951"/>
      <c r="CB3951"/>
      <c r="CC3951"/>
      <c r="CD3951"/>
      <c r="CE3951"/>
      <c r="CF3951"/>
      <c r="CG3951"/>
      <c r="CH3951"/>
      <c r="CI3951"/>
      <c r="CJ3951"/>
      <c r="CK3951"/>
      <c r="CL3951"/>
      <c r="CM3951"/>
      <c r="CN3951"/>
      <c r="CO3951"/>
      <c r="CP3951"/>
      <c r="CQ3951"/>
      <c r="CR3951"/>
      <c r="CS3951"/>
      <c r="CT3951"/>
      <c r="CU3951"/>
      <c r="CV3951"/>
    </row>
    <row r="3952" spans="10:100" x14ac:dyDescent="0.25">
      <c r="J3952"/>
      <c r="K3952"/>
      <c r="L3952"/>
      <c r="M3952"/>
      <c r="N3952"/>
      <c r="O3952"/>
      <c r="P3952"/>
      <c r="Q3952"/>
      <c r="R3952"/>
      <c r="S3952"/>
      <c r="T3952"/>
      <c r="U3952"/>
      <c r="V3952"/>
      <c r="W3952"/>
      <c r="X3952"/>
      <c r="Y3952"/>
      <c r="Z3952"/>
      <c r="AA3952"/>
      <c r="AB3952"/>
      <c r="AC3952"/>
      <c r="AD3952"/>
      <c r="AE3952"/>
      <c r="AF3952"/>
      <c r="AG3952"/>
      <c r="AH3952"/>
      <c r="AI3952"/>
      <c r="AJ3952"/>
      <c r="AK3952"/>
      <c r="AL3952"/>
      <c r="AM3952"/>
      <c r="AN3952"/>
      <c r="AO3952"/>
      <c r="AP3952"/>
      <c r="AQ3952"/>
      <c r="AR3952"/>
      <c r="AS3952"/>
      <c r="AT3952"/>
      <c r="AU3952"/>
      <c r="AV3952"/>
      <c r="AW3952"/>
      <c r="AX3952"/>
      <c r="AY3952"/>
      <c r="AZ3952"/>
      <c r="BA3952"/>
      <c r="BB3952"/>
      <c r="BC3952"/>
      <c r="BD3952"/>
      <c r="BE3952"/>
      <c r="BF3952"/>
      <c r="BG3952"/>
      <c r="BH3952"/>
      <c r="BI3952"/>
      <c r="BJ3952"/>
      <c r="BK3952"/>
      <c r="BL3952"/>
      <c r="BM3952"/>
      <c r="BN3952"/>
      <c r="BO3952"/>
      <c r="BP3952"/>
      <c r="BQ3952"/>
      <c r="BR3952"/>
      <c r="BS3952"/>
      <c r="BT3952"/>
      <c r="BU3952"/>
      <c r="BV3952"/>
      <c r="BW3952"/>
      <c r="BX3952"/>
      <c r="BY3952"/>
      <c r="BZ3952"/>
      <c r="CA3952"/>
      <c r="CB3952"/>
      <c r="CC3952"/>
      <c r="CD3952"/>
      <c r="CE3952"/>
      <c r="CF3952"/>
      <c r="CG3952"/>
      <c r="CH3952"/>
      <c r="CI3952"/>
      <c r="CJ3952"/>
      <c r="CK3952"/>
      <c r="CL3952"/>
      <c r="CM3952"/>
      <c r="CN3952"/>
      <c r="CO3952"/>
      <c r="CP3952"/>
      <c r="CQ3952"/>
      <c r="CR3952"/>
      <c r="CS3952"/>
      <c r="CT3952"/>
      <c r="CU3952"/>
      <c r="CV3952"/>
    </row>
    <row r="3953" spans="10:100" x14ac:dyDescent="0.25">
      <c r="J3953"/>
      <c r="K3953"/>
      <c r="L3953"/>
      <c r="M3953"/>
      <c r="N3953"/>
      <c r="O3953"/>
      <c r="P3953"/>
      <c r="Q3953"/>
      <c r="R3953"/>
      <c r="S3953"/>
      <c r="T3953"/>
      <c r="U3953"/>
      <c r="V3953"/>
      <c r="W3953"/>
      <c r="X3953"/>
      <c r="Y3953"/>
      <c r="Z3953"/>
      <c r="AA3953"/>
      <c r="AB3953"/>
      <c r="AC3953"/>
      <c r="AD3953"/>
      <c r="AE3953"/>
      <c r="AF3953"/>
      <c r="AG3953"/>
      <c r="AH3953"/>
      <c r="AI3953"/>
      <c r="AJ3953"/>
      <c r="AK3953"/>
      <c r="AL3953"/>
      <c r="AM3953"/>
      <c r="AN3953"/>
      <c r="AO3953"/>
      <c r="AP3953"/>
      <c r="AQ3953"/>
      <c r="AR3953"/>
      <c r="AS3953"/>
      <c r="AT3953"/>
      <c r="AU3953"/>
      <c r="AV3953"/>
      <c r="AW3953"/>
      <c r="AX3953"/>
      <c r="AY3953"/>
      <c r="AZ3953"/>
      <c r="BA3953"/>
      <c r="BB3953"/>
      <c r="BC3953"/>
      <c r="BD3953"/>
      <c r="BE3953"/>
      <c r="BF3953"/>
      <c r="BG3953"/>
      <c r="BH3953"/>
      <c r="BI3953"/>
      <c r="BJ3953"/>
      <c r="BK3953"/>
      <c r="BL3953"/>
      <c r="BM3953"/>
      <c r="BN3953"/>
      <c r="BO3953"/>
      <c r="BP3953"/>
      <c r="BQ3953"/>
      <c r="BR3953"/>
      <c r="BS3953"/>
      <c r="BT3953"/>
      <c r="BU3953"/>
      <c r="BV3953"/>
      <c r="BW3953"/>
      <c r="BX3953"/>
      <c r="BY3953"/>
      <c r="BZ3953"/>
      <c r="CA3953"/>
      <c r="CB3953"/>
      <c r="CC3953"/>
      <c r="CD3953"/>
      <c r="CE3953"/>
      <c r="CF3953"/>
      <c r="CG3953"/>
      <c r="CH3953"/>
      <c r="CI3953"/>
      <c r="CJ3953"/>
      <c r="CK3953"/>
      <c r="CL3953"/>
      <c r="CM3953"/>
      <c r="CN3953"/>
      <c r="CO3953"/>
      <c r="CP3953"/>
      <c r="CQ3953"/>
      <c r="CR3953"/>
      <c r="CS3953"/>
      <c r="CT3953"/>
      <c r="CU3953"/>
      <c r="CV3953"/>
    </row>
    <row r="3954" spans="10:100" x14ac:dyDescent="0.25">
      <c r="J3954"/>
      <c r="K3954"/>
      <c r="L3954"/>
      <c r="M3954"/>
      <c r="N3954"/>
      <c r="O3954"/>
      <c r="P3954"/>
      <c r="Q3954"/>
      <c r="R3954"/>
      <c r="S3954"/>
      <c r="T3954"/>
      <c r="U3954"/>
      <c r="V3954"/>
      <c r="W3954"/>
      <c r="X3954"/>
      <c r="Y3954"/>
      <c r="Z3954"/>
      <c r="AA3954"/>
      <c r="AB3954"/>
      <c r="AC3954"/>
      <c r="AD3954"/>
      <c r="AE3954"/>
      <c r="AF3954"/>
      <c r="AG3954"/>
      <c r="AH3954"/>
      <c r="AI3954"/>
      <c r="AJ3954"/>
      <c r="AK3954"/>
      <c r="AL3954"/>
      <c r="AM3954"/>
      <c r="AN3954"/>
      <c r="AO3954"/>
      <c r="AP3954"/>
      <c r="AQ3954"/>
      <c r="AR3954"/>
      <c r="AS3954"/>
      <c r="AT3954"/>
      <c r="AU3954"/>
      <c r="AV3954"/>
      <c r="AW3954"/>
      <c r="AX3954"/>
      <c r="AY3954"/>
      <c r="AZ3954"/>
      <c r="BA3954"/>
      <c r="BB3954"/>
      <c r="BC3954"/>
      <c r="BD3954"/>
      <c r="BE3954"/>
      <c r="BF3954"/>
      <c r="BG3954"/>
      <c r="BH3954"/>
      <c r="BI3954"/>
      <c r="BJ3954"/>
      <c r="BK3954"/>
      <c r="BL3954"/>
      <c r="BM3954"/>
      <c r="BN3954"/>
      <c r="BO3954"/>
      <c r="BP3954"/>
      <c r="BQ3954"/>
      <c r="BR3954"/>
      <c r="BS3954"/>
      <c r="BT3954"/>
      <c r="BU3954"/>
      <c r="BV3954"/>
      <c r="BW3954"/>
      <c r="BX3954"/>
      <c r="BY3954"/>
      <c r="BZ3954"/>
      <c r="CA3954"/>
      <c r="CB3954"/>
      <c r="CC3954"/>
      <c r="CD3954"/>
      <c r="CE3954"/>
      <c r="CF3954"/>
      <c r="CG3954"/>
      <c r="CH3954"/>
      <c r="CI3954"/>
      <c r="CJ3954"/>
      <c r="CK3954"/>
      <c r="CL3954"/>
      <c r="CM3954"/>
      <c r="CN3954"/>
      <c r="CO3954"/>
      <c r="CP3954"/>
      <c r="CQ3954"/>
      <c r="CR3954"/>
      <c r="CS3954"/>
      <c r="CT3954"/>
      <c r="CU3954"/>
      <c r="CV3954"/>
    </row>
    <row r="3955" spans="10:100" x14ac:dyDescent="0.25">
      <c r="J3955"/>
      <c r="K3955"/>
      <c r="L3955"/>
      <c r="M3955"/>
      <c r="N3955"/>
      <c r="O3955"/>
      <c r="P3955"/>
      <c r="Q3955"/>
      <c r="R3955"/>
      <c r="S3955"/>
      <c r="T3955"/>
      <c r="U3955"/>
      <c r="V3955"/>
      <c r="W3955"/>
      <c r="X3955"/>
      <c r="Y3955"/>
      <c r="Z3955"/>
      <c r="AA3955"/>
      <c r="AB3955"/>
      <c r="AC3955"/>
      <c r="AD3955"/>
      <c r="AE3955"/>
      <c r="AF3955"/>
      <c r="AG3955"/>
      <c r="AH3955"/>
      <c r="AI3955"/>
      <c r="AJ3955"/>
      <c r="AK3955"/>
      <c r="AL3955"/>
      <c r="AM3955"/>
      <c r="AN3955"/>
      <c r="AO3955"/>
      <c r="AP3955"/>
      <c r="AQ3955"/>
      <c r="AR3955"/>
      <c r="AS3955"/>
      <c r="AT3955"/>
      <c r="AU3955"/>
      <c r="AV3955"/>
      <c r="AW3955"/>
      <c r="AX3955"/>
      <c r="AY3955"/>
      <c r="AZ3955"/>
      <c r="BA3955"/>
      <c r="BB3955"/>
      <c r="BC3955"/>
      <c r="BD3955"/>
      <c r="BE3955"/>
      <c r="BF3955"/>
      <c r="BG3955"/>
      <c r="BH3955"/>
      <c r="BI3955"/>
      <c r="BJ3955"/>
      <c r="BK3955"/>
      <c r="BL3955"/>
      <c r="BM3955"/>
      <c r="BN3955"/>
      <c r="BO3955"/>
      <c r="BP3955"/>
      <c r="BQ3955"/>
      <c r="BR3955"/>
      <c r="BS3955"/>
      <c r="BT3955"/>
      <c r="BU3955"/>
      <c r="BV3955"/>
      <c r="BW3955"/>
      <c r="BX3955"/>
      <c r="BY3955"/>
      <c r="BZ3955"/>
      <c r="CA3955"/>
      <c r="CB3955"/>
      <c r="CC3955"/>
      <c r="CD3955"/>
      <c r="CE3955"/>
      <c r="CF3955"/>
      <c r="CG3955"/>
      <c r="CH3955"/>
      <c r="CI3955"/>
      <c r="CJ3955"/>
      <c r="CK3955"/>
      <c r="CL3955"/>
      <c r="CM3955"/>
      <c r="CN3955"/>
      <c r="CO3955"/>
      <c r="CP3955"/>
      <c r="CQ3955"/>
      <c r="CR3955"/>
      <c r="CS3955"/>
      <c r="CT3955"/>
      <c r="CU3955"/>
      <c r="CV3955"/>
    </row>
    <row r="3956" spans="10:100" x14ac:dyDescent="0.25">
      <c r="J3956"/>
      <c r="K3956"/>
      <c r="L3956"/>
      <c r="M3956"/>
      <c r="N3956"/>
      <c r="O3956"/>
      <c r="P3956"/>
      <c r="Q3956"/>
      <c r="R3956"/>
      <c r="S3956"/>
      <c r="T3956"/>
      <c r="U3956"/>
      <c r="V3956"/>
      <c r="W3956"/>
      <c r="X3956"/>
      <c r="Y3956"/>
      <c r="Z3956"/>
      <c r="AA3956"/>
      <c r="AB3956"/>
      <c r="AC3956"/>
      <c r="AD3956"/>
      <c r="AE3956"/>
      <c r="AF3956"/>
      <c r="AG3956"/>
      <c r="AH3956"/>
      <c r="AI3956"/>
      <c r="AJ3956"/>
      <c r="AK3956"/>
      <c r="AL3956"/>
      <c r="AM3956"/>
      <c r="AN3956"/>
      <c r="AO3956"/>
      <c r="AP3956"/>
      <c r="AQ3956"/>
      <c r="AR3956"/>
      <c r="AS3956"/>
      <c r="AT3956"/>
      <c r="AU3956"/>
      <c r="AV3956"/>
      <c r="AW3956"/>
      <c r="AX3956"/>
      <c r="AY3956"/>
      <c r="AZ3956"/>
      <c r="BA3956"/>
      <c r="BB3956"/>
      <c r="BC3956"/>
      <c r="BD3956"/>
      <c r="BE3956"/>
      <c r="BF3956"/>
      <c r="BG3956"/>
      <c r="BH3956"/>
      <c r="BI3956"/>
      <c r="BJ3956"/>
      <c r="BK3956"/>
      <c r="BL3956"/>
      <c r="BM3956"/>
      <c r="BN3956"/>
      <c r="BO3956"/>
      <c r="BP3956"/>
      <c r="BQ3956"/>
      <c r="BR3956"/>
      <c r="BS3956"/>
      <c r="BT3956"/>
      <c r="BU3956"/>
      <c r="BV3956"/>
      <c r="BW3956"/>
      <c r="BX3956"/>
      <c r="BY3956"/>
      <c r="BZ3956"/>
      <c r="CA3956"/>
      <c r="CB3956"/>
      <c r="CC3956"/>
      <c r="CD3956"/>
      <c r="CE3956"/>
      <c r="CF3956"/>
      <c r="CG3956"/>
      <c r="CH3956"/>
      <c r="CI3956"/>
      <c r="CJ3956"/>
      <c r="CK3956"/>
      <c r="CL3956"/>
      <c r="CM3956"/>
      <c r="CN3956"/>
      <c r="CO3956"/>
      <c r="CP3956"/>
      <c r="CQ3956"/>
      <c r="CR3956"/>
      <c r="CS3956"/>
      <c r="CT3956"/>
      <c r="CU3956"/>
      <c r="CV3956"/>
    </row>
    <row r="3957" spans="10:100" x14ac:dyDescent="0.25">
      <c r="J3957"/>
      <c r="K3957"/>
      <c r="L3957"/>
      <c r="M3957"/>
      <c r="N3957"/>
      <c r="O3957"/>
      <c r="P3957"/>
      <c r="Q3957"/>
      <c r="R3957"/>
      <c r="S3957"/>
      <c r="T3957"/>
      <c r="U3957"/>
      <c r="V3957"/>
      <c r="W3957"/>
      <c r="X3957"/>
      <c r="Y3957"/>
      <c r="Z3957"/>
      <c r="AA3957"/>
      <c r="AB3957"/>
      <c r="AC3957"/>
      <c r="AD3957"/>
      <c r="AE3957"/>
      <c r="AF3957"/>
      <c r="AG3957"/>
      <c r="AH3957"/>
      <c r="AI3957"/>
      <c r="AJ3957"/>
      <c r="AK3957"/>
      <c r="AL3957"/>
      <c r="AM3957"/>
      <c r="AN3957"/>
      <c r="AO3957"/>
      <c r="AP3957"/>
      <c r="AQ3957"/>
      <c r="AR3957"/>
      <c r="AS3957"/>
      <c r="AT3957"/>
      <c r="AU3957"/>
      <c r="AV3957"/>
      <c r="AW3957"/>
      <c r="AX3957"/>
      <c r="AY3957"/>
      <c r="AZ3957"/>
      <c r="BA3957"/>
      <c r="BB3957"/>
      <c r="BC3957"/>
      <c r="BD3957"/>
      <c r="BE3957"/>
      <c r="BF3957"/>
      <c r="BG3957"/>
      <c r="BH3957"/>
      <c r="BI3957"/>
      <c r="BJ3957"/>
      <c r="BK3957"/>
      <c r="BL3957"/>
      <c r="BM3957"/>
      <c r="BN3957"/>
      <c r="BO3957"/>
      <c r="BP3957"/>
      <c r="BQ3957"/>
      <c r="BR3957"/>
      <c r="BS3957"/>
      <c r="BT3957"/>
      <c r="BU3957"/>
      <c r="BV3957"/>
      <c r="BW3957"/>
      <c r="BX3957"/>
      <c r="BY3957"/>
      <c r="BZ3957"/>
      <c r="CA3957"/>
      <c r="CB3957"/>
      <c r="CC3957"/>
      <c r="CD3957"/>
      <c r="CE3957"/>
      <c r="CF3957"/>
      <c r="CG3957"/>
      <c r="CH3957"/>
      <c r="CI3957"/>
      <c r="CJ3957"/>
      <c r="CK3957"/>
      <c r="CL3957"/>
      <c r="CM3957"/>
      <c r="CN3957"/>
      <c r="CO3957"/>
      <c r="CP3957"/>
      <c r="CQ3957"/>
      <c r="CR3957"/>
      <c r="CS3957"/>
      <c r="CT3957"/>
      <c r="CU3957"/>
      <c r="CV3957"/>
    </row>
    <row r="3958" spans="10:100" x14ac:dyDescent="0.25">
      <c r="J3958"/>
      <c r="K3958"/>
      <c r="L3958"/>
      <c r="M3958"/>
      <c r="N3958"/>
      <c r="O3958"/>
      <c r="P3958"/>
      <c r="Q3958"/>
      <c r="R3958"/>
      <c r="S3958"/>
      <c r="T3958"/>
      <c r="U3958"/>
      <c r="V3958"/>
      <c r="W3958"/>
      <c r="X3958"/>
      <c r="Y3958"/>
      <c r="Z3958"/>
      <c r="AA3958"/>
      <c r="AB3958"/>
      <c r="AC3958"/>
      <c r="AD3958"/>
      <c r="AE3958"/>
      <c r="AF3958"/>
      <c r="AG3958"/>
      <c r="AH3958"/>
      <c r="AI3958"/>
      <c r="AJ3958"/>
      <c r="AK3958"/>
      <c r="AL3958"/>
      <c r="AM3958"/>
      <c r="AN3958"/>
      <c r="AO3958"/>
      <c r="AP3958"/>
      <c r="AQ3958"/>
      <c r="AR3958"/>
      <c r="AS3958"/>
      <c r="AT3958"/>
      <c r="AU3958"/>
      <c r="AV3958"/>
      <c r="AW3958"/>
      <c r="AX3958"/>
      <c r="AY3958"/>
      <c r="AZ3958"/>
      <c r="BA3958"/>
      <c r="BB3958"/>
      <c r="BC3958"/>
      <c r="BD3958"/>
      <c r="BE3958"/>
      <c r="BF3958"/>
      <c r="BG3958"/>
      <c r="BH3958"/>
      <c r="BI3958"/>
      <c r="BJ3958"/>
      <c r="BK3958"/>
      <c r="BL3958"/>
      <c r="BM3958"/>
      <c r="BN3958"/>
      <c r="BO3958"/>
      <c r="BP3958"/>
      <c r="BQ3958"/>
      <c r="BR3958"/>
      <c r="BS3958"/>
      <c r="BT3958"/>
      <c r="BU3958"/>
      <c r="BV3958"/>
      <c r="BW3958"/>
      <c r="BX3958"/>
      <c r="BY3958"/>
      <c r="BZ3958"/>
      <c r="CA3958"/>
      <c r="CB3958"/>
      <c r="CC3958"/>
      <c r="CD3958"/>
      <c r="CE3958"/>
      <c r="CF3958"/>
      <c r="CG3958"/>
      <c r="CH3958"/>
      <c r="CI3958"/>
      <c r="CJ3958"/>
      <c r="CK3958"/>
      <c r="CL3958"/>
      <c r="CM3958"/>
      <c r="CN3958"/>
      <c r="CO3958"/>
      <c r="CP3958"/>
      <c r="CQ3958"/>
      <c r="CR3958"/>
      <c r="CS3958"/>
      <c r="CT3958"/>
      <c r="CU3958"/>
      <c r="CV3958"/>
    </row>
    <row r="3959" spans="10:100" x14ac:dyDescent="0.25">
      <c r="J3959"/>
      <c r="K3959"/>
      <c r="L3959"/>
      <c r="M3959"/>
      <c r="N3959"/>
      <c r="O3959"/>
      <c r="P3959"/>
      <c r="Q3959"/>
      <c r="R3959"/>
      <c r="S3959"/>
      <c r="T3959"/>
      <c r="U3959"/>
      <c r="V3959"/>
      <c r="W3959"/>
      <c r="X3959"/>
      <c r="Y3959"/>
      <c r="Z3959"/>
      <c r="AA3959"/>
      <c r="AB3959"/>
      <c r="AC3959"/>
      <c r="AD3959"/>
      <c r="AE3959"/>
      <c r="AF3959"/>
      <c r="AG3959"/>
      <c r="AH3959"/>
      <c r="AI3959"/>
      <c r="AJ3959"/>
      <c r="AK3959"/>
      <c r="AL3959"/>
      <c r="AM3959"/>
      <c r="AN3959"/>
      <c r="AO3959"/>
      <c r="AP3959"/>
      <c r="AQ3959"/>
      <c r="AR3959"/>
      <c r="AS3959"/>
      <c r="AT3959"/>
      <c r="AU3959"/>
      <c r="AV3959"/>
      <c r="AW3959"/>
      <c r="AX3959"/>
      <c r="AY3959"/>
      <c r="AZ3959"/>
      <c r="BA3959"/>
      <c r="BB3959"/>
      <c r="BC3959"/>
      <c r="BD3959"/>
      <c r="BE3959"/>
      <c r="BF3959"/>
      <c r="BG3959"/>
      <c r="BH3959"/>
      <c r="BI3959"/>
      <c r="BJ3959"/>
      <c r="BK3959"/>
      <c r="BL3959"/>
      <c r="BM3959"/>
      <c r="BN3959"/>
      <c r="BO3959"/>
      <c r="BP3959"/>
      <c r="BQ3959"/>
      <c r="BR3959"/>
      <c r="BS3959"/>
      <c r="BT3959"/>
      <c r="BU3959"/>
      <c r="BV3959"/>
      <c r="BW3959"/>
      <c r="BX3959"/>
      <c r="BY3959"/>
      <c r="BZ3959"/>
      <c r="CA3959"/>
      <c r="CB3959"/>
      <c r="CC3959"/>
      <c r="CD3959"/>
      <c r="CE3959"/>
      <c r="CF3959"/>
      <c r="CG3959"/>
      <c r="CH3959"/>
      <c r="CI3959"/>
      <c r="CJ3959"/>
      <c r="CK3959"/>
      <c r="CL3959"/>
      <c r="CM3959"/>
      <c r="CN3959"/>
      <c r="CO3959"/>
      <c r="CP3959"/>
      <c r="CQ3959"/>
      <c r="CR3959"/>
      <c r="CS3959"/>
      <c r="CT3959"/>
      <c r="CU3959"/>
      <c r="CV3959"/>
    </row>
    <row r="3960" spans="10:100" x14ac:dyDescent="0.25">
      <c r="J3960"/>
      <c r="K3960"/>
      <c r="L3960"/>
      <c r="M3960"/>
      <c r="N3960"/>
      <c r="O3960"/>
      <c r="P3960"/>
      <c r="Q3960"/>
      <c r="R3960"/>
      <c r="S3960"/>
      <c r="T3960"/>
      <c r="U3960"/>
      <c r="V3960"/>
      <c r="W3960"/>
      <c r="X3960"/>
      <c r="Y3960"/>
      <c r="Z3960"/>
      <c r="AA3960"/>
      <c r="AB3960"/>
      <c r="AC3960"/>
      <c r="AD3960"/>
      <c r="AE3960"/>
      <c r="AF3960"/>
      <c r="AG3960"/>
      <c r="AH3960"/>
      <c r="AI3960"/>
      <c r="AJ3960"/>
      <c r="AK3960"/>
      <c r="AL3960"/>
      <c r="AM3960"/>
      <c r="AN3960"/>
      <c r="AO3960"/>
      <c r="AP3960"/>
      <c r="AQ3960"/>
      <c r="AR3960"/>
      <c r="AS3960"/>
      <c r="AT3960"/>
      <c r="AU3960"/>
      <c r="AV3960"/>
      <c r="AW3960"/>
      <c r="AX3960"/>
      <c r="AY3960"/>
      <c r="AZ3960"/>
      <c r="BA3960"/>
      <c r="BB3960"/>
      <c r="BC3960"/>
      <c r="BD3960"/>
      <c r="BE3960"/>
      <c r="BF3960"/>
      <c r="BG3960"/>
      <c r="BH3960"/>
      <c r="BI3960"/>
      <c r="BJ3960"/>
      <c r="BK3960"/>
      <c r="BL3960"/>
      <c r="BM3960"/>
      <c r="BN3960"/>
      <c r="BO3960"/>
      <c r="BP3960"/>
      <c r="BQ3960"/>
      <c r="BR3960"/>
      <c r="BS3960"/>
      <c r="BT3960"/>
      <c r="BU3960"/>
      <c r="BV3960"/>
      <c r="BW3960"/>
      <c r="BX3960"/>
      <c r="BY3960"/>
      <c r="BZ3960"/>
      <c r="CA3960"/>
      <c r="CB3960"/>
      <c r="CC3960"/>
      <c r="CD3960"/>
      <c r="CE3960"/>
      <c r="CF3960"/>
      <c r="CG3960"/>
      <c r="CH3960"/>
      <c r="CI3960"/>
      <c r="CJ3960"/>
      <c r="CK3960"/>
      <c r="CL3960"/>
      <c r="CM3960"/>
      <c r="CN3960"/>
      <c r="CO3960"/>
      <c r="CP3960"/>
      <c r="CQ3960"/>
      <c r="CR3960"/>
      <c r="CS3960"/>
      <c r="CT3960"/>
      <c r="CU3960"/>
      <c r="CV3960"/>
    </row>
    <row r="3961" spans="10:100" x14ac:dyDescent="0.25">
      <c r="J3961"/>
      <c r="K3961"/>
      <c r="L3961"/>
      <c r="M3961"/>
      <c r="N3961"/>
      <c r="O3961"/>
      <c r="P3961"/>
      <c r="Q3961"/>
      <c r="R3961"/>
      <c r="S3961"/>
      <c r="T3961"/>
      <c r="U3961"/>
      <c r="V3961"/>
      <c r="W3961"/>
      <c r="X3961"/>
      <c r="Y3961"/>
      <c r="Z3961"/>
      <c r="AA3961"/>
      <c r="AB3961"/>
      <c r="AC3961"/>
      <c r="AD3961"/>
      <c r="AE3961"/>
      <c r="AF3961"/>
      <c r="AG3961"/>
      <c r="AH3961"/>
      <c r="AI3961"/>
      <c r="AJ3961"/>
      <c r="AK3961"/>
      <c r="AL3961"/>
      <c r="AM3961"/>
      <c r="AN3961"/>
      <c r="AO3961"/>
      <c r="AP3961"/>
      <c r="AQ3961"/>
      <c r="AR3961"/>
      <c r="AS3961"/>
      <c r="AT3961"/>
      <c r="AU3961"/>
      <c r="AV3961"/>
      <c r="AW3961"/>
      <c r="AX3961"/>
      <c r="AY3961"/>
      <c r="AZ3961"/>
      <c r="BA3961"/>
      <c r="BB3961"/>
      <c r="BC3961"/>
      <c r="BD3961"/>
      <c r="BE3961"/>
      <c r="BF3961"/>
      <c r="BG3961"/>
      <c r="BH3961"/>
      <c r="BI3961"/>
      <c r="BJ3961"/>
      <c r="BK3961"/>
      <c r="BL3961"/>
      <c r="BM3961"/>
      <c r="BN3961"/>
      <c r="BO3961"/>
      <c r="BP3961"/>
      <c r="BQ3961"/>
      <c r="BR3961"/>
      <c r="BS3961"/>
      <c r="BT3961"/>
      <c r="BU3961"/>
      <c r="BV3961"/>
      <c r="BW3961"/>
      <c r="BX3961"/>
      <c r="BY3961"/>
      <c r="BZ3961"/>
      <c r="CA3961"/>
      <c r="CB3961"/>
      <c r="CC3961"/>
      <c r="CD3961"/>
      <c r="CE3961"/>
      <c r="CF3961"/>
      <c r="CG3961"/>
      <c r="CH3961"/>
      <c r="CI3961"/>
      <c r="CJ3961"/>
      <c r="CK3961"/>
      <c r="CL3961"/>
      <c r="CM3961"/>
      <c r="CN3961"/>
      <c r="CO3961"/>
      <c r="CP3961"/>
      <c r="CQ3961"/>
      <c r="CR3961"/>
      <c r="CS3961"/>
      <c r="CT3961"/>
      <c r="CU3961"/>
      <c r="CV3961"/>
    </row>
    <row r="3962" spans="10:100" x14ac:dyDescent="0.25">
      <c r="J3962"/>
      <c r="K3962"/>
      <c r="L3962"/>
      <c r="M3962"/>
      <c r="N3962"/>
      <c r="O3962"/>
      <c r="P3962"/>
      <c r="Q3962"/>
      <c r="R3962"/>
      <c r="S3962"/>
      <c r="T3962"/>
      <c r="U3962"/>
      <c r="V3962"/>
      <c r="W3962"/>
      <c r="X3962"/>
      <c r="Y3962"/>
      <c r="Z3962"/>
      <c r="AA3962"/>
      <c r="AB3962"/>
      <c r="AC3962"/>
      <c r="AD3962"/>
      <c r="AE3962"/>
      <c r="AF3962"/>
      <c r="AG3962"/>
      <c r="AH3962"/>
      <c r="AI3962"/>
      <c r="AJ3962"/>
      <c r="AK3962"/>
      <c r="AL3962"/>
      <c r="AM3962"/>
      <c r="AN3962"/>
      <c r="AO3962"/>
      <c r="AP3962"/>
      <c r="AQ3962"/>
      <c r="AR3962"/>
      <c r="AS3962"/>
      <c r="AT3962"/>
      <c r="AU3962"/>
      <c r="AV3962"/>
      <c r="AW3962"/>
      <c r="AX3962"/>
      <c r="AY3962"/>
      <c r="AZ3962"/>
      <c r="BA3962"/>
      <c r="BB3962"/>
      <c r="BC3962"/>
      <c r="BD3962"/>
      <c r="BE3962"/>
      <c r="BF3962"/>
      <c r="BG3962"/>
      <c r="BH3962"/>
      <c r="BI3962"/>
      <c r="BJ3962"/>
      <c r="BK3962"/>
      <c r="BL3962"/>
      <c r="BM3962"/>
      <c r="BN3962"/>
      <c r="BO3962"/>
      <c r="BP3962"/>
      <c r="BQ3962"/>
      <c r="BR3962"/>
      <c r="BS3962"/>
      <c r="BT3962"/>
      <c r="BU3962"/>
      <c r="BV3962"/>
      <c r="BW3962"/>
      <c r="BX3962"/>
      <c r="BY3962"/>
      <c r="BZ3962"/>
      <c r="CA3962"/>
      <c r="CB3962"/>
      <c r="CC3962"/>
      <c r="CD3962"/>
      <c r="CE3962"/>
      <c r="CF3962"/>
      <c r="CG3962"/>
      <c r="CH3962"/>
      <c r="CI3962"/>
      <c r="CJ3962"/>
      <c r="CK3962"/>
      <c r="CL3962"/>
      <c r="CM3962"/>
      <c r="CN3962"/>
      <c r="CO3962"/>
      <c r="CP3962"/>
      <c r="CQ3962"/>
      <c r="CR3962"/>
      <c r="CS3962"/>
      <c r="CT3962"/>
      <c r="CU3962"/>
      <c r="CV3962"/>
    </row>
    <row r="3963" spans="10:100" x14ac:dyDescent="0.25">
      <c r="J3963"/>
      <c r="K3963"/>
      <c r="L3963"/>
      <c r="M3963"/>
      <c r="N3963"/>
      <c r="O3963"/>
      <c r="P3963"/>
      <c r="Q3963"/>
      <c r="R3963"/>
      <c r="S3963"/>
      <c r="T3963"/>
      <c r="U3963"/>
      <c r="V3963"/>
      <c r="W3963"/>
      <c r="X3963"/>
      <c r="Y3963"/>
      <c r="Z3963"/>
      <c r="AA3963"/>
      <c r="AB3963"/>
      <c r="AC3963"/>
      <c r="AD3963"/>
      <c r="AE3963"/>
      <c r="AF3963"/>
      <c r="AG3963"/>
      <c r="AH3963"/>
      <c r="AI3963"/>
      <c r="AJ3963"/>
      <c r="AK3963"/>
      <c r="AL3963"/>
      <c r="AM3963"/>
      <c r="AN3963"/>
      <c r="AO3963"/>
      <c r="AP3963"/>
      <c r="AQ3963"/>
      <c r="AR3963"/>
      <c r="AS3963"/>
      <c r="AT3963"/>
      <c r="AU3963"/>
      <c r="AV3963"/>
      <c r="AW3963"/>
      <c r="AX3963"/>
      <c r="AY3963"/>
      <c r="AZ3963"/>
      <c r="BA3963"/>
      <c r="BB3963"/>
      <c r="BC3963"/>
      <c r="BD3963"/>
      <c r="BE3963"/>
      <c r="BF3963"/>
      <c r="BG3963"/>
      <c r="BH3963"/>
      <c r="BI3963"/>
      <c r="BJ3963"/>
      <c r="BK3963"/>
      <c r="BL3963"/>
      <c r="BM3963"/>
      <c r="BN3963"/>
      <c r="BO3963"/>
      <c r="BP3963"/>
      <c r="BQ3963"/>
      <c r="BR3963"/>
      <c r="BS3963"/>
      <c r="BT3963"/>
      <c r="BU3963"/>
      <c r="BV3963"/>
      <c r="BW3963"/>
      <c r="BX3963"/>
      <c r="BY3963"/>
      <c r="BZ3963"/>
      <c r="CA3963"/>
      <c r="CB3963"/>
      <c r="CC3963"/>
      <c r="CD3963"/>
      <c r="CE3963"/>
      <c r="CF3963"/>
      <c r="CG3963"/>
      <c r="CH3963"/>
      <c r="CI3963"/>
      <c r="CJ3963"/>
      <c r="CK3963"/>
      <c r="CL3963"/>
      <c r="CM3963"/>
      <c r="CN3963"/>
      <c r="CO3963"/>
      <c r="CP3963"/>
      <c r="CQ3963"/>
      <c r="CR3963"/>
      <c r="CS3963"/>
      <c r="CT3963"/>
      <c r="CU3963"/>
      <c r="CV3963"/>
    </row>
    <row r="3964" spans="10:100" x14ac:dyDescent="0.25">
      <c r="J3964"/>
      <c r="K3964"/>
      <c r="L3964"/>
      <c r="M3964"/>
      <c r="N3964"/>
      <c r="O3964"/>
      <c r="P3964"/>
      <c r="Q3964"/>
      <c r="R3964"/>
      <c r="S3964"/>
      <c r="T3964"/>
      <c r="U3964"/>
      <c r="V3964"/>
      <c r="W3964"/>
      <c r="X3964"/>
      <c r="Y3964"/>
      <c r="Z3964"/>
      <c r="AA3964"/>
      <c r="AB3964"/>
      <c r="AC3964"/>
      <c r="AD3964"/>
      <c r="AE3964"/>
      <c r="AF3964"/>
      <c r="AG3964"/>
      <c r="AH3964"/>
      <c r="AI3964"/>
      <c r="AJ3964"/>
      <c r="AK3964"/>
      <c r="AL3964"/>
      <c r="AM3964"/>
      <c r="AN3964"/>
      <c r="AO3964"/>
      <c r="AP3964"/>
      <c r="AQ3964"/>
      <c r="AR3964"/>
      <c r="AS3964"/>
      <c r="AT3964"/>
      <c r="AU3964"/>
      <c r="AV3964"/>
      <c r="AW3964"/>
      <c r="AX3964"/>
      <c r="AY3964"/>
      <c r="AZ3964"/>
      <c r="BA3964"/>
      <c r="BB3964"/>
      <c r="BC3964"/>
      <c r="BD3964"/>
      <c r="BE3964"/>
      <c r="BF3964"/>
      <c r="BG3964"/>
      <c r="BH3964"/>
      <c r="BI3964"/>
      <c r="BJ3964"/>
      <c r="BK3964"/>
      <c r="BL3964"/>
      <c r="BM3964"/>
      <c r="BN3964"/>
      <c r="BO3964"/>
      <c r="BP3964"/>
      <c r="BQ3964"/>
      <c r="BR3964"/>
      <c r="BS3964"/>
      <c r="BT3964"/>
      <c r="BU3964"/>
      <c r="BV3964"/>
      <c r="BW3964"/>
      <c r="BX3964"/>
      <c r="BY3964"/>
      <c r="BZ3964"/>
      <c r="CA3964"/>
      <c r="CB3964"/>
      <c r="CC3964"/>
      <c r="CD3964"/>
      <c r="CE3964"/>
      <c r="CF3964"/>
      <c r="CG3964"/>
      <c r="CH3964"/>
      <c r="CI3964"/>
      <c r="CJ3964"/>
      <c r="CK3964"/>
      <c r="CL3964"/>
      <c r="CM3964"/>
      <c r="CN3964"/>
      <c r="CO3964"/>
      <c r="CP3964"/>
      <c r="CQ3964"/>
      <c r="CR3964"/>
      <c r="CS3964"/>
      <c r="CT3964"/>
      <c r="CU3964"/>
      <c r="CV3964"/>
    </row>
    <row r="3965" spans="10:100" x14ac:dyDescent="0.25">
      <c r="J3965"/>
      <c r="K3965"/>
      <c r="L3965"/>
      <c r="M3965"/>
      <c r="N3965"/>
      <c r="O3965"/>
      <c r="P3965"/>
      <c r="Q3965"/>
      <c r="R3965"/>
      <c r="S3965"/>
      <c r="T3965"/>
      <c r="U3965"/>
      <c r="V3965"/>
      <c r="W3965"/>
      <c r="X3965"/>
      <c r="Y3965"/>
      <c r="Z3965"/>
      <c r="AA3965"/>
      <c r="AB3965"/>
      <c r="AC3965"/>
      <c r="AD3965"/>
      <c r="AE3965"/>
      <c r="AF3965"/>
      <c r="AG3965"/>
      <c r="AH3965"/>
      <c r="AI3965"/>
      <c r="AJ3965"/>
      <c r="AK3965"/>
      <c r="AL3965"/>
      <c r="AM3965"/>
      <c r="AN3965"/>
      <c r="AO3965"/>
      <c r="AP3965"/>
      <c r="AQ3965"/>
      <c r="AR3965"/>
      <c r="AS3965"/>
      <c r="AT3965"/>
      <c r="AU3965"/>
      <c r="AV3965"/>
      <c r="AW3965"/>
      <c r="AX3965"/>
      <c r="AY3965"/>
      <c r="AZ3965"/>
      <c r="BA3965"/>
      <c r="BB3965"/>
      <c r="BC3965"/>
      <c r="BD3965"/>
      <c r="BE3965"/>
      <c r="BF3965"/>
      <c r="BG3965"/>
      <c r="BH3965"/>
      <c r="BI3965"/>
      <c r="BJ3965"/>
      <c r="BK3965"/>
      <c r="BL3965"/>
      <c r="BM3965"/>
      <c r="BN3965"/>
      <c r="BO3965"/>
      <c r="BP3965"/>
      <c r="BQ3965"/>
      <c r="BR3965"/>
      <c r="BS3965"/>
      <c r="BT3965"/>
      <c r="BU3965"/>
      <c r="BV3965"/>
      <c r="BW3965"/>
      <c r="BX3965"/>
      <c r="BY3965"/>
      <c r="BZ3965"/>
      <c r="CA3965"/>
      <c r="CB3965"/>
      <c r="CC3965"/>
      <c r="CD3965"/>
      <c r="CE3965"/>
      <c r="CF3965"/>
      <c r="CG3965"/>
      <c r="CH3965"/>
      <c r="CI3965"/>
      <c r="CJ3965"/>
      <c r="CK3965"/>
      <c r="CL3965"/>
      <c r="CM3965"/>
      <c r="CN3965"/>
      <c r="CO3965"/>
      <c r="CP3965"/>
      <c r="CQ3965"/>
      <c r="CR3965"/>
      <c r="CS3965"/>
      <c r="CT3965"/>
      <c r="CU3965"/>
      <c r="CV3965"/>
    </row>
    <row r="3966" spans="10:100" x14ac:dyDescent="0.25">
      <c r="J3966"/>
      <c r="K3966"/>
      <c r="L3966"/>
      <c r="M3966"/>
      <c r="N3966"/>
      <c r="O3966"/>
      <c r="P3966"/>
      <c r="Q3966"/>
      <c r="R3966"/>
      <c r="S3966"/>
      <c r="T3966"/>
      <c r="U3966"/>
      <c r="V3966"/>
      <c r="W3966"/>
      <c r="X3966"/>
      <c r="Y3966"/>
      <c r="Z3966"/>
      <c r="AA3966"/>
      <c r="AB3966"/>
      <c r="AC3966"/>
      <c r="AD3966"/>
      <c r="AE3966"/>
      <c r="AF3966"/>
      <c r="AG3966"/>
      <c r="AH3966"/>
      <c r="AI3966"/>
      <c r="AJ3966"/>
      <c r="AK3966"/>
      <c r="AL3966"/>
      <c r="AM3966"/>
      <c r="AN3966"/>
      <c r="AO3966"/>
      <c r="AP3966"/>
      <c r="AQ3966"/>
      <c r="AR3966"/>
      <c r="AS3966"/>
      <c r="AT3966"/>
      <c r="AU3966"/>
      <c r="AV3966"/>
      <c r="AW3966"/>
      <c r="AX3966"/>
      <c r="AY3966"/>
      <c r="AZ3966"/>
      <c r="BA3966"/>
      <c r="BB3966"/>
      <c r="BC3966"/>
      <c r="BD3966"/>
      <c r="BE3966"/>
      <c r="BF3966"/>
      <c r="BG3966"/>
      <c r="BH3966"/>
      <c r="BI3966"/>
      <c r="BJ3966"/>
      <c r="BK3966"/>
      <c r="BL3966"/>
      <c r="BM3966"/>
      <c r="BN3966"/>
      <c r="BO3966"/>
      <c r="BP3966"/>
      <c r="BQ3966"/>
      <c r="BR3966"/>
      <c r="BS3966"/>
      <c r="BT3966"/>
      <c r="BU3966"/>
      <c r="BV3966"/>
      <c r="BW3966"/>
      <c r="BX3966"/>
      <c r="BY3966"/>
      <c r="BZ3966"/>
      <c r="CA3966"/>
      <c r="CB3966"/>
      <c r="CC3966"/>
      <c r="CD3966"/>
      <c r="CE3966"/>
      <c r="CF3966"/>
      <c r="CG3966"/>
      <c r="CH3966"/>
      <c r="CI3966"/>
      <c r="CJ3966"/>
      <c r="CK3966"/>
      <c r="CL3966"/>
      <c r="CM3966"/>
      <c r="CN3966"/>
      <c r="CO3966"/>
      <c r="CP3966"/>
      <c r="CQ3966"/>
      <c r="CR3966"/>
      <c r="CS3966"/>
      <c r="CT3966"/>
      <c r="CU3966"/>
      <c r="CV3966"/>
    </row>
    <row r="3967" spans="10:100" x14ac:dyDescent="0.25">
      <c r="J3967"/>
      <c r="K3967"/>
      <c r="L3967"/>
      <c r="M3967"/>
      <c r="N3967"/>
      <c r="O3967"/>
      <c r="P3967"/>
      <c r="Q3967"/>
      <c r="R3967"/>
      <c r="S3967"/>
      <c r="T3967"/>
      <c r="U3967"/>
      <c r="V3967"/>
      <c r="W3967"/>
      <c r="X3967"/>
      <c r="Y3967"/>
      <c r="Z3967"/>
      <c r="AA3967"/>
      <c r="AB3967"/>
      <c r="AC3967"/>
      <c r="AD3967"/>
      <c r="AE3967"/>
      <c r="AF3967"/>
      <c r="AG3967"/>
      <c r="AH3967"/>
      <c r="AI3967"/>
      <c r="AJ3967"/>
      <c r="AK3967"/>
      <c r="AL3967"/>
      <c r="AM3967"/>
      <c r="AN3967"/>
      <c r="AO3967"/>
      <c r="AP3967"/>
      <c r="AQ3967"/>
      <c r="AR3967"/>
      <c r="AS3967"/>
      <c r="AT3967"/>
      <c r="AU3967"/>
      <c r="AV3967"/>
      <c r="AW3967"/>
      <c r="AX3967"/>
      <c r="AY3967"/>
      <c r="AZ3967"/>
      <c r="BA3967"/>
      <c r="BB3967"/>
      <c r="BC3967"/>
      <c r="BD3967"/>
      <c r="BE3967"/>
      <c r="BF3967"/>
      <c r="BG3967"/>
      <c r="BH3967"/>
      <c r="BI3967"/>
      <c r="BJ3967"/>
      <c r="BK3967"/>
      <c r="BL3967"/>
      <c r="BM3967"/>
      <c r="BN3967"/>
      <c r="BO3967"/>
      <c r="BP3967"/>
      <c r="BQ3967"/>
      <c r="BR3967"/>
      <c r="BS3967"/>
      <c r="BT3967"/>
      <c r="BU3967"/>
      <c r="BV3967"/>
      <c r="BW3967"/>
      <c r="BX3967"/>
      <c r="BY3967"/>
      <c r="BZ3967"/>
      <c r="CA3967"/>
      <c r="CB3967"/>
      <c r="CC3967"/>
      <c r="CD3967"/>
      <c r="CE3967"/>
      <c r="CF3967"/>
      <c r="CG3967"/>
      <c r="CH3967"/>
      <c r="CI3967"/>
      <c r="CJ3967"/>
      <c r="CK3967"/>
      <c r="CL3967"/>
      <c r="CM3967"/>
      <c r="CN3967"/>
      <c r="CO3967"/>
      <c r="CP3967"/>
      <c r="CQ3967"/>
      <c r="CR3967"/>
      <c r="CS3967"/>
      <c r="CT3967"/>
      <c r="CU3967"/>
      <c r="CV3967"/>
    </row>
    <row r="3968" spans="10:100" x14ac:dyDescent="0.25">
      <c r="J3968"/>
      <c r="K3968"/>
      <c r="L3968"/>
      <c r="M3968"/>
      <c r="N3968"/>
      <c r="O3968"/>
      <c r="P3968"/>
      <c r="Q3968"/>
      <c r="R3968"/>
      <c r="S3968"/>
      <c r="T3968"/>
      <c r="U3968"/>
      <c r="V3968"/>
      <c r="W3968"/>
      <c r="X3968"/>
      <c r="Y3968"/>
      <c r="Z3968"/>
      <c r="AA3968"/>
      <c r="AB3968"/>
      <c r="AC3968"/>
      <c r="AD3968"/>
      <c r="AE3968"/>
      <c r="AF3968"/>
      <c r="AG3968"/>
      <c r="AH3968"/>
      <c r="AI3968"/>
      <c r="AJ3968"/>
      <c r="AK3968"/>
      <c r="AL3968"/>
      <c r="AM3968"/>
      <c r="AN3968"/>
      <c r="AO3968"/>
      <c r="AP3968"/>
      <c r="AQ3968"/>
      <c r="AR3968"/>
      <c r="AS3968"/>
      <c r="AT3968"/>
      <c r="AU3968"/>
      <c r="AV3968"/>
      <c r="AW3968"/>
      <c r="AX3968"/>
      <c r="AY3968"/>
      <c r="AZ3968"/>
      <c r="BA3968"/>
      <c r="BB3968"/>
      <c r="BC3968"/>
      <c r="BD3968"/>
      <c r="BE3968"/>
      <c r="BF3968"/>
      <c r="BG3968"/>
      <c r="BH3968"/>
      <c r="BI3968"/>
      <c r="BJ3968"/>
      <c r="BK3968"/>
      <c r="BL3968"/>
      <c r="BM3968"/>
      <c r="BN3968"/>
      <c r="BO3968"/>
      <c r="BP3968"/>
      <c r="BQ3968"/>
      <c r="BR3968"/>
      <c r="BS3968"/>
      <c r="BT3968"/>
      <c r="BU3968"/>
      <c r="BV3968"/>
      <c r="BW3968"/>
      <c r="BX3968"/>
      <c r="BY3968"/>
      <c r="BZ3968"/>
      <c r="CA3968"/>
      <c r="CB3968"/>
      <c r="CC3968"/>
      <c r="CD3968"/>
      <c r="CE3968"/>
      <c r="CF3968"/>
      <c r="CG3968"/>
      <c r="CH3968"/>
      <c r="CI3968"/>
      <c r="CJ3968"/>
      <c r="CK3968"/>
      <c r="CL3968"/>
      <c r="CM3968"/>
      <c r="CN3968"/>
      <c r="CO3968"/>
      <c r="CP3968"/>
      <c r="CQ3968"/>
      <c r="CR3968"/>
      <c r="CS3968"/>
      <c r="CT3968"/>
      <c r="CU3968"/>
      <c r="CV3968"/>
    </row>
    <row r="3969" spans="10:100" x14ac:dyDescent="0.25">
      <c r="J3969"/>
      <c r="K3969"/>
      <c r="L3969"/>
      <c r="M3969"/>
      <c r="N3969"/>
      <c r="O3969"/>
      <c r="P3969"/>
      <c r="Q3969"/>
      <c r="R3969"/>
      <c r="S3969"/>
      <c r="T3969"/>
      <c r="U3969"/>
      <c r="V3969"/>
      <c r="W3969"/>
      <c r="X3969"/>
      <c r="Y3969"/>
      <c r="Z3969"/>
      <c r="AA3969"/>
      <c r="AB3969"/>
      <c r="AC3969"/>
      <c r="AD3969"/>
      <c r="AE3969"/>
      <c r="AF3969"/>
      <c r="AG3969"/>
      <c r="AH3969"/>
      <c r="AI3969"/>
      <c r="AJ3969"/>
      <c r="AK3969"/>
      <c r="AL3969"/>
      <c r="AM3969"/>
      <c r="AN3969"/>
      <c r="AO3969"/>
      <c r="AP3969"/>
      <c r="AQ3969"/>
      <c r="AR3969"/>
      <c r="AS3969"/>
      <c r="AT3969"/>
      <c r="AU3969"/>
      <c r="AV3969"/>
      <c r="AW3969"/>
      <c r="AX3969"/>
      <c r="AY3969"/>
      <c r="AZ3969"/>
      <c r="BA3969"/>
      <c r="BB3969"/>
      <c r="BC3969"/>
      <c r="BD3969"/>
      <c r="BE3969"/>
      <c r="BF3969"/>
      <c r="BG3969"/>
      <c r="BH3969"/>
      <c r="BI3969"/>
      <c r="BJ3969"/>
      <c r="BK3969"/>
      <c r="BL3969"/>
      <c r="BM3969"/>
      <c r="BN3969"/>
      <c r="BO3969"/>
      <c r="BP3969"/>
      <c r="BQ3969"/>
      <c r="BR3969"/>
      <c r="BS3969"/>
      <c r="BT3969"/>
      <c r="BU3969"/>
      <c r="BV3969"/>
      <c r="BW3969"/>
      <c r="BX3969"/>
      <c r="BY3969"/>
      <c r="BZ3969"/>
      <c r="CA3969"/>
      <c r="CB3969"/>
      <c r="CC3969"/>
      <c r="CD3969"/>
      <c r="CE3969"/>
      <c r="CF3969"/>
      <c r="CG3969"/>
      <c r="CH3969"/>
      <c r="CI3969"/>
      <c r="CJ3969"/>
      <c r="CK3969"/>
      <c r="CL3969"/>
      <c r="CM3969"/>
      <c r="CN3969"/>
      <c r="CO3969"/>
      <c r="CP3969"/>
      <c r="CQ3969"/>
      <c r="CR3969"/>
      <c r="CS3969"/>
      <c r="CT3969"/>
      <c r="CU3969"/>
      <c r="CV3969"/>
    </row>
    <row r="3970" spans="10:100" x14ac:dyDescent="0.25">
      <c r="J3970"/>
      <c r="K3970"/>
      <c r="L3970"/>
      <c r="M3970"/>
      <c r="N3970"/>
      <c r="O3970"/>
      <c r="P3970"/>
      <c r="Q3970"/>
      <c r="R3970"/>
      <c r="S3970"/>
      <c r="T3970"/>
      <c r="U3970"/>
      <c r="V3970"/>
      <c r="W3970"/>
      <c r="X3970"/>
      <c r="Y3970"/>
      <c r="Z3970"/>
      <c r="AA3970"/>
      <c r="AB3970"/>
      <c r="AC3970"/>
      <c r="AD3970"/>
      <c r="AE3970"/>
      <c r="AF3970"/>
      <c r="AG3970"/>
      <c r="AH3970"/>
      <c r="AI3970"/>
      <c r="AJ3970"/>
      <c r="AK3970"/>
      <c r="AL3970"/>
      <c r="AM3970"/>
      <c r="AN3970"/>
      <c r="AO3970"/>
      <c r="AP3970"/>
      <c r="AQ3970"/>
      <c r="AR3970"/>
      <c r="AS3970"/>
      <c r="AT3970"/>
      <c r="AU3970"/>
      <c r="AV3970"/>
      <c r="AW3970"/>
      <c r="AX3970"/>
      <c r="AY3970"/>
      <c r="AZ3970"/>
      <c r="BA3970"/>
      <c r="BB3970"/>
      <c r="BC3970"/>
      <c r="BD3970"/>
      <c r="BE3970"/>
      <c r="BF3970"/>
      <c r="BG3970"/>
      <c r="BH3970"/>
      <c r="BI3970"/>
      <c r="BJ3970"/>
      <c r="BK3970"/>
      <c r="BL3970"/>
      <c r="BM3970"/>
      <c r="BN3970"/>
      <c r="BO3970"/>
      <c r="BP3970"/>
      <c r="BQ3970"/>
      <c r="BR3970"/>
      <c r="BS3970"/>
      <c r="BT3970"/>
      <c r="BU3970"/>
      <c r="BV3970"/>
      <c r="BW3970"/>
      <c r="BX3970"/>
      <c r="BY3970"/>
      <c r="BZ3970"/>
      <c r="CA3970"/>
      <c r="CB3970"/>
      <c r="CC3970"/>
      <c r="CD3970"/>
      <c r="CE3970"/>
      <c r="CF3970"/>
      <c r="CG3970"/>
      <c r="CH3970"/>
      <c r="CI3970"/>
      <c r="CJ3970"/>
      <c r="CK3970"/>
      <c r="CL3970"/>
      <c r="CM3970"/>
      <c r="CN3970"/>
      <c r="CO3970"/>
      <c r="CP3970"/>
      <c r="CQ3970"/>
      <c r="CR3970"/>
      <c r="CS3970"/>
      <c r="CT3970"/>
      <c r="CU3970"/>
      <c r="CV3970"/>
    </row>
    <row r="3971" spans="10:100" x14ac:dyDescent="0.25">
      <c r="J3971"/>
      <c r="K3971"/>
      <c r="L3971"/>
      <c r="M3971"/>
      <c r="N3971"/>
      <c r="O3971"/>
      <c r="P3971"/>
      <c r="Q3971"/>
      <c r="R3971"/>
      <c r="S3971"/>
      <c r="T3971"/>
      <c r="U3971"/>
      <c r="V3971"/>
      <c r="W3971"/>
      <c r="X3971"/>
      <c r="Y3971"/>
      <c r="Z3971"/>
      <c r="AA3971"/>
      <c r="AB3971"/>
      <c r="AC3971"/>
      <c r="AD3971"/>
      <c r="AE3971"/>
      <c r="AF3971"/>
      <c r="AG3971"/>
      <c r="AH3971"/>
      <c r="AI3971"/>
      <c r="AJ3971"/>
      <c r="AK3971"/>
      <c r="AL3971"/>
      <c r="AM3971"/>
      <c r="AN3971"/>
      <c r="AO3971"/>
      <c r="AP3971"/>
      <c r="AQ3971"/>
      <c r="AR3971"/>
      <c r="AS3971"/>
      <c r="AT3971"/>
      <c r="AU3971"/>
      <c r="AV3971"/>
      <c r="AW3971"/>
      <c r="AX3971"/>
      <c r="AY3971"/>
      <c r="AZ3971"/>
      <c r="BA3971"/>
      <c r="BB3971"/>
      <c r="BC3971"/>
      <c r="BD3971"/>
      <c r="BE3971"/>
      <c r="BF3971"/>
      <c r="BG3971"/>
      <c r="BH3971"/>
      <c r="BI3971"/>
      <c r="BJ3971"/>
      <c r="BK3971"/>
      <c r="BL3971"/>
      <c r="BM3971"/>
      <c r="BN3971"/>
      <c r="BO3971"/>
      <c r="BP3971"/>
      <c r="BQ3971"/>
      <c r="BR3971"/>
      <c r="BS3971"/>
      <c r="BT3971"/>
      <c r="BU3971"/>
      <c r="BV3971"/>
      <c r="BW3971"/>
      <c r="BX3971"/>
      <c r="BY3971"/>
      <c r="BZ3971"/>
      <c r="CA3971"/>
      <c r="CB3971"/>
      <c r="CC3971"/>
      <c r="CD3971"/>
      <c r="CE3971"/>
      <c r="CF3971"/>
      <c r="CG3971"/>
      <c r="CH3971"/>
      <c r="CI3971"/>
      <c r="CJ3971"/>
      <c r="CK3971"/>
      <c r="CL3971"/>
      <c r="CM3971"/>
      <c r="CN3971"/>
      <c r="CO3971"/>
      <c r="CP3971"/>
      <c r="CQ3971"/>
      <c r="CR3971"/>
      <c r="CS3971"/>
      <c r="CT3971"/>
      <c r="CU3971"/>
      <c r="CV3971"/>
    </row>
    <row r="3972" spans="10:100" x14ac:dyDescent="0.25">
      <c r="J3972"/>
      <c r="K3972"/>
      <c r="L3972"/>
      <c r="M3972"/>
      <c r="N3972"/>
      <c r="O3972"/>
      <c r="P3972"/>
      <c r="Q3972"/>
      <c r="R3972"/>
      <c r="S3972"/>
      <c r="T3972"/>
      <c r="U3972"/>
      <c r="V3972"/>
      <c r="W3972"/>
      <c r="X3972"/>
      <c r="Y3972"/>
      <c r="Z3972"/>
      <c r="AA3972"/>
      <c r="AB3972"/>
      <c r="AC3972"/>
      <c r="AD3972"/>
      <c r="AE3972"/>
      <c r="AF3972"/>
      <c r="AG3972"/>
      <c r="AH3972"/>
      <c r="AI3972"/>
      <c r="AJ3972"/>
      <c r="AK3972"/>
      <c r="AL3972"/>
      <c r="AM3972"/>
      <c r="AN3972"/>
      <c r="AO3972"/>
      <c r="AP3972"/>
      <c r="AQ3972"/>
      <c r="AR3972"/>
      <c r="AS3972"/>
      <c r="AT3972"/>
      <c r="AU3972"/>
      <c r="AV3972"/>
      <c r="AW3972"/>
      <c r="AX3972"/>
      <c r="AY3972"/>
      <c r="AZ3972"/>
      <c r="BA3972"/>
      <c r="BB3972"/>
      <c r="BC3972"/>
      <c r="BD3972"/>
      <c r="BE3972"/>
      <c r="BF3972"/>
      <c r="BG3972"/>
      <c r="BH3972"/>
      <c r="BI3972"/>
      <c r="BJ3972"/>
      <c r="BK3972"/>
      <c r="BL3972"/>
      <c r="BM3972"/>
      <c r="BN3972"/>
      <c r="BO3972"/>
      <c r="BP3972"/>
      <c r="BQ3972"/>
      <c r="BR3972"/>
      <c r="BS3972"/>
      <c r="BT3972"/>
      <c r="BU3972"/>
      <c r="BV3972"/>
      <c r="BW3972"/>
      <c r="BX3972"/>
      <c r="BY3972"/>
      <c r="BZ3972"/>
      <c r="CA3972"/>
      <c r="CB3972"/>
      <c r="CC3972"/>
      <c r="CD3972"/>
      <c r="CE3972"/>
      <c r="CF3972"/>
      <c r="CG3972"/>
      <c r="CH3972"/>
      <c r="CI3972"/>
      <c r="CJ3972"/>
      <c r="CK3972"/>
      <c r="CL3972"/>
      <c r="CM3972"/>
      <c r="CN3972"/>
      <c r="CO3972"/>
      <c r="CP3972"/>
      <c r="CQ3972"/>
      <c r="CR3972"/>
      <c r="CS3972"/>
      <c r="CT3972"/>
      <c r="CU3972"/>
      <c r="CV3972"/>
    </row>
    <row r="3973" spans="10:100" x14ac:dyDescent="0.25">
      <c r="J3973"/>
      <c r="K3973"/>
      <c r="L3973"/>
      <c r="M3973"/>
      <c r="N3973"/>
      <c r="O3973"/>
      <c r="P3973"/>
      <c r="Q3973"/>
      <c r="R3973"/>
      <c r="S3973"/>
      <c r="T3973"/>
      <c r="U3973"/>
      <c r="V3973"/>
      <c r="W3973"/>
      <c r="X3973"/>
      <c r="Y3973"/>
      <c r="Z3973"/>
      <c r="AA3973"/>
      <c r="AB3973"/>
      <c r="AC3973"/>
      <c r="AD3973"/>
      <c r="AE3973"/>
      <c r="AF3973"/>
      <c r="AG3973"/>
      <c r="AH3973"/>
      <c r="AI3973"/>
      <c r="AJ3973"/>
      <c r="AK3973"/>
      <c r="AL3973"/>
      <c r="AM3973"/>
      <c r="AN3973"/>
      <c r="AO3973"/>
      <c r="AP3973"/>
      <c r="AQ3973"/>
      <c r="AR3973"/>
      <c r="AS3973"/>
      <c r="AT3973"/>
      <c r="AU3973"/>
      <c r="AV3973"/>
      <c r="AW3973"/>
      <c r="AX3973"/>
      <c r="AY3973"/>
      <c r="AZ3973"/>
      <c r="BA3973"/>
      <c r="BB3973"/>
      <c r="BC3973"/>
      <c r="BD3973"/>
      <c r="BE3973"/>
      <c r="BF3973"/>
      <c r="BG3973"/>
      <c r="BH3973"/>
      <c r="BI3973"/>
      <c r="BJ3973"/>
      <c r="BK3973"/>
      <c r="BL3973"/>
      <c r="BM3973"/>
      <c r="BN3973"/>
      <c r="BO3973"/>
      <c r="BP3973"/>
      <c r="BQ3973"/>
      <c r="BR3973"/>
      <c r="BS3973"/>
      <c r="BT3973"/>
      <c r="BU3973"/>
      <c r="BV3973"/>
      <c r="BW3973"/>
      <c r="BX3973"/>
      <c r="BY3973"/>
      <c r="BZ3973"/>
      <c r="CA3973"/>
      <c r="CB3973"/>
      <c r="CC3973"/>
      <c r="CD3973"/>
      <c r="CE3973"/>
      <c r="CF3973"/>
      <c r="CG3973"/>
      <c r="CH3973"/>
      <c r="CI3973"/>
      <c r="CJ3973"/>
      <c r="CK3973"/>
      <c r="CL3973"/>
      <c r="CM3973"/>
      <c r="CN3973"/>
      <c r="CO3973"/>
      <c r="CP3973"/>
      <c r="CQ3973"/>
      <c r="CR3973"/>
      <c r="CS3973"/>
      <c r="CT3973"/>
      <c r="CU3973"/>
      <c r="CV3973"/>
    </row>
    <row r="3974" spans="10:100" x14ac:dyDescent="0.25">
      <c r="J3974"/>
      <c r="K3974"/>
      <c r="L3974"/>
      <c r="M3974"/>
      <c r="N3974"/>
      <c r="O3974"/>
      <c r="P3974"/>
      <c r="Q3974"/>
      <c r="R3974"/>
      <c r="S3974"/>
      <c r="T3974"/>
      <c r="U3974"/>
      <c r="V3974"/>
      <c r="W3974"/>
      <c r="X3974"/>
      <c r="Y3974"/>
      <c r="Z3974"/>
      <c r="AA3974"/>
      <c r="AB3974"/>
      <c r="AC3974"/>
      <c r="AD3974"/>
      <c r="AE3974"/>
      <c r="AF3974"/>
      <c r="AG3974"/>
      <c r="AH3974"/>
      <c r="AI3974"/>
      <c r="AJ3974"/>
      <c r="AK3974"/>
      <c r="AL3974"/>
      <c r="AM3974"/>
      <c r="AN3974"/>
      <c r="AO3974"/>
      <c r="AP3974"/>
      <c r="AQ3974"/>
      <c r="AR3974"/>
      <c r="AS3974"/>
      <c r="AT3974"/>
      <c r="AU3974"/>
      <c r="AV3974"/>
      <c r="AW3974"/>
      <c r="AX3974"/>
      <c r="AY3974"/>
      <c r="AZ3974"/>
      <c r="BA3974"/>
      <c r="BB3974"/>
      <c r="BC3974"/>
      <c r="BD3974"/>
      <c r="BE3974"/>
      <c r="BF3974"/>
      <c r="BG3974"/>
      <c r="BH3974"/>
      <c r="BI3974"/>
      <c r="BJ3974"/>
      <c r="BK3974"/>
      <c r="BL3974"/>
      <c r="BM3974"/>
      <c r="BN3974"/>
      <c r="BO3974"/>
      <c r="BP3974"/>
      <c r="BQ3974"/>
      <c r="BR3974"/>
      <c r="BS3974"/>
      <c r="BT3974"/>
      <c r="BU3974"/>
      <c r="BV3974"/>
      <c r="BW3974"/>
      <c r="BX3974"/>
      <c r="BY3974"/>
      <c r="BZ3974"/>
      <c r="CA3974"/>
      <c r="CB3974"/>
      <c r="CC3974"/>
      <c r="CD3974"/>
      <c r="CE3974"/>
      <c r="CF3974"/>
      <c r="CG3974"/>
      <c r="CH3974"/>
      <c r="CI3974"/>
      <c r="CJ3974"/>
      <c r="CK3974"/>
      <c r="CL3974"/>
      <c r="CM3974"/>
      <c r="CN3974"/>
      <c r="CO3974"/>
      <c r="CP3974"/>
      <c r="CQ3974"/>
      <c r="CR3974"/>
      <c r="CS3974"/>
      <c r="CT3974"/>
      <c r="CU3974"/>
      <c r="CV3974"/>
    </row>
    <row r="3975" spans="10:100" x14ac:dyDescent="0.25">
      <c r="J3975"/>
      <c r="K3975"/>
      <c r="L3975"/>
      <c r="M3975"/>
      <c r="N3975"/>
      <c r="O3975"/>
      <c r="P3975"/>
      <c r="Q3975"/>
      <c r="R3975"/>
      <c r="S3975"/>
      <c r="T3975"/>
      <c r="U3975"/>
      <c r="V3975"/>
      <c r="W3975"/>
      <c r="X3975"/>
      <c r="Y3975"/>
      <c r="Z3975"/>
      <c r="AA3975"/>
      <c r="AB3975"/>
      <c r="AC3975"/>
      <c r="AD3975"/>
      <c r="AE3975"/>
      <c r="AF3975"/>
      <c r="AG3975"/>
      <c r="AH3975"/>
      <c r="AI3975"/>
      <c r="AJ3975"/>
      <c r="AK3975"/>
      <c r="AL3975"/>
      <c r="AM3975"/>
      <c r="AN3975"/>
      <c r="AO3975"/>
      <c r="AP3975"/>
      <c r="AQ3975"/>
      <c r="AR3975"/>
      <c r="AS3975"/>
      <c r="AT3975"/>
      <c r="AU3975"/>
      <c r="AV3975"/>
      <c r="AW3975"/>
      <c r="AX3975"/>
      <c r="AY3975"/>
      <c r="AZ3975"/>
      <c r="BA3975"/>
      <c r="BB3975"/>
      <c r="BC3975"/>
      <c r="BD3975"/>
      <c r="BE3975"/>
      <c r="BF3975"/>
      <c r="BG3975"/>
      <c r="BH3975"/>
      <c r="BI3975"/>
      <c r="BJ3975"/>
      <c r="BK3975"/>
      <c r="BL3975"/>
      <c r="BM3975"/>
      <c r="BN3975"/>
      <c r="BO3975"/>
      <c r="BP3975"/>
      <c r="BQ3975"/>
      <c r="BR3975"/>
      <c r="BS3975"/>
      <c r="BT3975"/>
      <c r="BU3975"/>
      <c r="BV3975"/>
      <c r="BW3975"/>
      <c r="BX3975"/>
      <c r="BY3975"/>
      <c r="BZ3975"/>
      <c r="CA3975"/>
      <c r="CB3975"/>
      <c r="CC3975"/>
      <c r="CD3975"/>
      <c r="CE3975"/>
      <c r="CF3975"/>
      <c r="CG3975"/>
      <c r="CH3975"/>
      <c r="CI3975"/>
      <c r="CJ3975"/>
      <c r="CK3975"/>
      <c r="CL3975"/>
      <c r="CM3975"/>
      <c r="CN3975"/>
      <c r="CO3975"/>
      <c r="CP3975"/>
      <c r="CQ3975"/>
      <c r="CR3975"/>
      <c r="CS3975"/>
      <c r="CT3975"/>
      <c r="CU3975"/>
      <c r="CV3975"/>
    </row>
    <row r="3976" spans="10:100" x14ac:dyDescent="0.25">
      <c r="J3976"/>
      <c r="K3976"/>
      <c r="L3976"/>
      <c r="M3976"/>
      <c r="N3976"/>
      <c r="O3976"/>
      <c r="P3976"/>
      <c r="Q3976"/>
      <c r="R3976"/>
      <c r="S3976"/>
      <c r="T3976"/>
      <c r="U3976"/>
      <c r="V3976"/>
      <c r="W3976"/>
      <c r="X3976"/>
      <c r="Y3976"/>
      <c r="Z3976"/>
      <c r="AA3976"/>
      <c r="AB3976"/>
      <c r="AC3976"/>
      <c r="AD3976"/>
      <c r="AE3976"/>
      <c r="AF3976"/>
      <c r="AG3976"/>
      <c r="AH3976"/>
      <c r="AI3976"/>
      <c r="AJ3976"/>
      <c r="AK3976"/>
      <c r="AL3976"/>
      <c r="AM3976"/>
      <c r="AN3976"/>
      <c r="AO3976"/>
      <c r="AP3976"/>
      <c r="AQ3976"/>
      <c r="AR3976"/>
      <c r="AS3976"/>
      <c r="AT3976"/>
      <c r="AU3976"/>
      <c r="AV3976"/>
      <c r="AW3976"/>
      <c r="AX3976"/>
      <c r="AY3976"/>
      <c r="AZ3976"/>
      <c r="BA3976"/>
      <c r="BB3976"/>
      <c r="BC3976"/>
      <c r="BD3976"/>
      <c r="BE3976"/>
      <c r="BF3976"/>
      <c r="BG3976"/>
      <c r="BH3976"/>
      <c r="BI3976"/>
      <c r="BJ3976"/>
      <c r="BK3976"/>
      <c r="BL3976"/>
      <c r="BM3976"/>
      <c r="BN3976"/>
      <c r="BO3976"/>
      <c r="BP3976"/>
      <c r="BQ3976"/>
      <c r="BR3976"/>
      <c r="BS3976"/>
      <c r="BT3976"/>
      <c r="BU3976"/>
      <c r="BV3976"/>
      <c r="BW3976"/>
      <c r="BX3976"/>
      <c r="BY3976"/>
      <c r="BZ3976"/>
      <c r="CA3976"/>
      <c r="CB3976"/>
      <c r="CC3976"/>
      <c r="CD3976"/>
      <c r="CE3976"/>
      <c r="CF3976"/>
      <c r="CG3976"/>
      <c r="CH3976"/>
      <c r="CI3976"/>
      <c r="CJ3976"/>
      <c r="CK3976"/>
      <c r="CL3976"/>
      <c r="CM3976"/>
      <c r="CN3976"/>
      <c r="CO3976"/>
      <c r="CP3976"/>
      <c r="CQ3976"/>
      <c r="CR3976"/>
      <c r="CS3976"/>
      <c r="CT3976"/>
      <c r="CU3976"/>
      <c r="CV3976"/>
    </row>
    <row r="3977" spans="10:100" x14ac:dyDescent="0.25">
      <c r="J3977"/>
      <c r="K3977"/>
      <c r="L3977"/>
      <c r="M3977"/>
      <c r="N3977"/>
      <c r="O3977"/>
      <c r="P3977"/>
      <c r="Q3977"/>
      <c r="R3977"/>
      <c r="S3977"/>
      <c r="T3977"/>
      <c r="U3977"/>
      <c r="V3977"/>
      <c r="W3977"/>
      <c r="X3977"/>
      <c r="Y3977"/>
      <c r="Z3977"/>
      <c r="AA3977"/>
      <c r="AB3977"/>
      <c r="AC3977"/>
      <c r="AD3977"/>
      <c r="AE3977"/>
      <c r="AF3977"/>
      <c r="AG3977"/>
      <c r="AH3977"/>
      <c r="AI3977"/>
      <c r="AJ3977"/>
      <c r="AK3977"/>
      <c r="AL3977"/>
      <c r="AM3977"/>
      <c r="AN3977"/>
      <c r="AO3977"/>
      <c r="AP3977"/>
      <c r="AQ3977"/>
      <c r="AR3977"/>
      <c r="AS3977"/>
      <c r="AT3977"/>
      <c r="AU3977"/>
      <c r="AV3977"/>
      <c r="AW3977"/>
      <c r="AX3977"/>
      <c r="AY3977"/>
      <c r="AZ3977"/>
      <c r="BA3977"/>
      <c r="BB3977"/>
      <c r="BC3977"/>
      <c r="BD3977"/>
      <c r="BE3977"/>
      <c r="BF3977"/>
      <c r="BG3977"/>
      <c r="BH3977"/>
      <c r="BI3977"/>
      <c r="BJ3977"/>
      <c r="BK3977"/>
      <c r="BL3977"/>
      <c r="BM3977"/>
      <c r="BN3977"/>
      <c r="BO3977"/>
      <c r="BP3977"/>
      <c r="BQ3977"/>
      <c r="BR3977"/>
      <c r="BS3977"/>
      <c r="BT3977"/>
      <c r="BU3977"/>
      <c r="BV3977"/>
      <c r="BW3977"/>
      <c r="BX3977"/>
      <c r="BY3977"/>
      <c r="BZ3977"/>
      <c r="CA3977"/>
      <c r="CB3977"/>
      <c r="CC3977"/>
      <c r="CD3977"/>
      <c r="CE3977"/>
      <c r="CF3977"/>
      <c r="CG3977"/>
      <c r="CH3977"/>
      <c r="CI3977"/>
      <c r="CJ3977"/>
      <c r="CK3977"/>
      <c r="CL3977"/>
      <c r="CM3977"/>
      <c r="CN3977"/>
      <c r="CO3977"/>
      <c r="CP3977"/>
      <c r="CQ3977"/>
      <c r="CR3977"/>
      <c r="CS3977"/>
      <c r="CT3977"/>
      <c r="CU3977"/>
      <c r="CV3977"/>
    </row>
    <row r="3978" spans="10:100" x14ac:dyDescent="0.25">
      <c r="J3978"/>
      <c r="K3978"/>
      <c r="L3978"/>
      <c r="M3978"/>
      <c r="N3978"/>
      <c r="O3978"/>
      <c r="P3978"/>
      <c r="Q3978"/>
      <c r="R3978"/>
      <c r="S3978"/>
      <c r="T3978"/>
      <c r="U3978"/>
      <c r="V3978"/>
      <c r="W3978"/>
      <c r="X3978"/>
      <c r="Y3978"/>
      <c r="Z3978"/>
      <c r="AA3978"/>
      <c r="AB3978"/>
      <c r="AC3978"/>
      <c r="AD3978"/>
      <c r="AE3978"/>
      <c r="AF3978"/>
      <c r="AG3978"/>
      <c r="AH3978"/>
      <c r="AI3978"/>
      <c r="AJ3978"/>
      <c r="AK3978"/>
      <c r="AL3978"/>
      <c r="AM3978"/>
      <c r="AN3978"/>
      <c r="AO3978"/>
      <c r="AP3978"/>
      <c r="AQ3978"/>
      <c r="AR3978"/>
      <c r="AS3978"/>
      <c r="AT3978"/>
      <c r="AU3978"/>
      <c r="AV3978"/>
      <c r="AW3978"/>
      <c r="AX3978"/>
      <c r="AY3978"/>
      <c r="AZ3978"/>
      <c r="BA3978"/>
      <c r="BB3978"/>
      <c r="BC3978"/>
      <c r="BD3978"/>
      <c r="BE3978"/>
      <c r="BF3978"/>
      <c r="BG3978"/>
      <c r="BH3978"/>
      <c r="BI3978"/>
      <c r="BJ3978"/>
      <c r="BK3978"/>
      <c r="BL3978"/>
      <c r="BM3978"/>
      <c r="BN3978"/>
      <c r="BO3978"/>
      <c r="BP3978"/>
      <c r="BQ3978"/>
      <c r="BR3978"/>
      <c r="BS3978"/>
      <c r="BT3978"/>
      <c r="BU3978"/>
      <c r="BV3978"/>
      <c r="BW3978"/>
      <c r="BX3978"/>
      <c r="BY3978"/>
      <c r="BZ3978"/>
      <c r="CA3978"/>
      <c r="CB3978"/>
      <c r="CC3978"/>
      <c r="CD3978"/>
      <c r="CE3978"/>
      <c r="CF3978"/>
      <c r="CG3978"/>
      <c r="CH3978"/>
      <c r="CI3978"/>
      <c r="CJ3978"/>
      <c r="CK3978"/>
      <c r="CL3978"/>
      <c r="CM3978"/>
      <c r="CN3978"/>
      <c r="CO3978"/>
      <c r="CP3978"/>
      <c r="CQ3978"/>
      <c r="CR3978"/>
      <c r="CS3978"/>
      <c r="CT3978"/>
      <c r="CU3978"/>
      <c r="CV3978"/>
    </row>
    <row r="3979" spans="10:100" x14ac:dyDescent="0.25">
      <c r="J3979"/>
      <c r="K3979"/>
      <c r="L3979"/>
      <c r="M3979"/>
      <c r="N3979"/>
      <c r="O3979"/>
      <c r="P3979"/>
      <c r="Q3979"/>
      <c r="R3979"/>
      <c r="S3979"/>
      <c r="T3979"/>
      <c r="U3979"/>
      <c r="V3979"/>
      <c r="W3979"/>
      <c r="X3979"/>
      <c r="Y3979"/>
      <c r="Z3979"/>
      <c r="AA3979"/>
      <c r="AB3979"/>
      <c r="AC3979"/>
      <c r="AD3979"/>
      <c r="AE3979"/>
      <c r="AF3979"/>
      <c r="AG3979"/>
      <c r="AH3979"/>
      <c r="AI3979"/>
      <c r="AJ3979"/>
      <c r="AK3979"/>
      <c r="AL3979"/>
      <c r="AM3979"/>
      <c r="AN3979"/>
      <c r="AO3979"/>
      <c r="AP3979"/>
      <c r="AQ3979"/>
      <c r="AR3979"/>
      <c r="AS3979"/>
      <c r="AT3979"/>
      <c r="AU3979"/>
      <c r="AV3979"/>
      <c r="AW3979"/>
      <c r="AX3979"/>
      <c r="AY3979"/>
      <c r="AZ3979"/>
      <c r="BA3979"/>
      <c r="BB3979"/>
      <c r="BC3979"/>
      <c r="BD3979"/>
      <c r="BE3979"/>
      <c r="BF3979"/>
      <c r="BG3979"/>
      <c r="BH3979"/>
      <c r="BI3979"/>
      <c r="BJ3979"/>
      <c r="BK3979"/>
      <c r="BL3979"/>
      <c r="BM3979"/>
      <c r="BN3979"/>
      <c r="BO3979"/>
      <c r="BP3979"/>
      <c r="BQ3979"/>
      <c r="BR3979"/>
      <c r="BS3979"/>
      <c r="BT3979"/>
      <c r="BU3979"/>
      <c r="BV3979"/>
      <c r="BW3979"/>
      <c r="BX3979"/>
      <c r="BY3979"/>
      <c r="BZ3979"/>
      <c r="CA3979"/>
      <c r="CB3979"/>
      <c r="CC3979"/>
      <c r="CD3979"/>
      <c r="CE3979"/>
      <c r="CF3979"/>
      <c r="CG3979"/>
      <c r="CH3979"/>
      <c r="CI3979"/>
      <c r="CJ3979"/>
      <c r="CK3979"/>
      <c r="CL3979"/>
      <c r="CM3979"/>
      <c r="CN3979"/>
      <c r="CO3979"/>
      <c r="CP3979"/>
      <c r="CQ3979"/>
      <c r="CR3979"/>
      <c r="CS3979"/>
      <c r="CT3979"/>
      <c r="CU3979"/>
      <c r="CV3979"/>
    </row>
    <row r="3980" spans="10:100" x14ac:dyDescent="0.25">
      <c r="J3980"/>
      <c r="K3980"/>
      <c r="L3980"/>
      <c r="M3980"/>
      <c r="N3980"/>
      <c r="O3980"/>
      <c r="P3980"/>
      <c r="Q3980"/>
      <c r="R3980"/>
      <c r="S3980"/>
      <c r="T3980"/>
      <c r="U3980"/>
      <c r="V3980"/>
      <c r="W3980"/>
      <c r="X3980"/>
      <c r="Y3980"/>
      <c r="Z3980"/>
      <c r="AA3980"/>
      <c r="AB3980"/>
      <c r="AC3980"/>
      <c r="AD3980"/>
      <c r="AE3980"/>
      <c r="AF3980"/>
      <c r="AG3980"/>
      <c r="AH3980"/>
      <c r="AI3980"/>
      <c r="AJ3980"/>
      <c r="AK3980"/>
      <c r="AL3980"/>
      <c r="AM3980"/>
      <c r="AN3980"/>
      <c r="AO3980"/>
      <c r="AP3980"/>
      <c r="AQ3980"/>
      <c r="AR3980"/>
      <c r="AS3980"/>
      <c r="AT3980"/>
      <c r="AU3980"/>
      <c r="AV3980"/>
      <c r="AW3980"/>
      <c r="AX3980"/>
      <c r="AY3980"/>
      <c r="AZ3980"/>
      <c r="BA3980"/>
      <c r="BB3980"/>
      <c r="BC3980"/>
      <c r="BD3980"/>
      <c r="BE3980"/>
      <c r="BF3980"/>
      <c r="BG3980"/>
      <c r="BH3980"/>
      <c r="BI3980"/>
      <c r="BJ3980"/>
      <c r="BK3980"/>
      <c r="BL3980"/>
      <c r="BM3980"/>
      <c r="BN3980"/>
      <c r="BO3980"/>
      <c r="BP3980"/>
      <c r="BQ3980"/>
      <c r="BR3980"/>
      <c r="BS3980"/>
      <c r="BT3980"/>
      <c r="BU3980"/>
      <c r="BV3980"/>
      <c r="BW3980"/>
      <c r="BX3980"/>
      <c r="BY3980"/>
      <c r="BZ3980"/>
      <c r="CA3980"/>
      <c r="CB3980"/>
      <c r="CC3980"/>
      <c r="CD3980"/>
      <c r="CE3980"/>
      <c r="CF3980"/>
      <c r="CG3980"/>
      <c r="CH3980"/>
      <c r="CI3980"/>
      <c r="CJ3980"/>
      <c r="CK3980"/>
      <c r="CL3980"/>
      <c r="CM3980"/>
      <c r="CN3980"/>
      <c r="CO3980"/>
      <c r="CP3980"/>
      <c r="CQ3980"/>
      <c r="CR3980"/>
      <c r="CS3980"/>
      <c r="CT3980"/>
      <c r="CU3980"/>
      <c r="CV3980"/>
    </row>
    <row r="3981" spans="10:100" x14ac:dyDescent="0.25">
      <c r="J3981"/>
      <c r="K3981"/>
      <c r="L3981"/>
      <c r="M3981"/>
      <c r="N3981"/>
      <c r="O3981"/>
      <c r="P3981"/>
      <c r="Q3981"/>
      <c r="R3981"/>
      <c r="S3981"/>
      <c r="T3981"/>
      <c r="U3981"/>
      <c r="V3981"/>
      <c r="W3981"/>
      <c r="X3981"/>
      <c r="Y3981"/>
      <c r="Z3981"/>
      <c r="AA3981"/>
      <c r="AB3981"/>
      <c r="AC3981"/>
      <c r="AD3981"/>
      <c r="AE3981"/>
      <c r="AF3981"/>
      <c r="AG3981"/>
      <c r="AH3981"/>
      <c r="AI3981"/>
      <c r="AJ3981"/>
      <c r="AK3981"/>
      <c r="AL3981"/>
      <c r="AM3981"/>
      <c r="AN3981"/>
      <c r="AO3981"/>
      <c r="AP3981"/>
      <c r="AQ3981"/>
      <c r="AR3981"/>
      <c r="AS3981"/>
      <c r="AT3981"/>
      <c r="AU3981"/>
      <c r="AV3981"/>
      <c r="AW3981"/>
      <c r="AX3981"/>
      <c r="AY3981"/>
      <c r="AZ3981"/>
      <c r="BA3981"/>
      <c r="BB3981"/>
      <c r="BC3981"/>
      <c r="BD3981"/>
      <c r="BE3981"/>
      <c r="BF3981"/>
      <c r="BG3981"/>
      <c r="BH3981"/>
      <c r="BI3981"/>
      <c r="BJ3981"/>
      <c r="BK3981"/>
      <c r="BL3981"/>
      <c r="BM3981"/>
      <c r="BN3981"/>
      <c r="BO3981"/>
      <c r="BP3981"/>
      <c r="BQ3981"/>
      <c r="BR3981"/>
      <c r="BS3981"/>
      <c r="BT3981"/>
      <c r="BU3981"/>
      <c r="BV3981"/>
      <c r="BW3981"/>
      <c r="BX3981"/>
      <c r="BY3981"/>
      <c r="BZ3981"/>
      <c r="CA3981"/>
      <c r="CB3981"/>
      <c r="CC3981"/>
      <c r="CD3981"/>
      <c r="CE3981"/>
      <c r="CF3981"/>
      <c r="CG3981"/>
      <c r="CH3981"/>
      <c r="CI3981"/>
      <c r="CJ3981"/>
      <c r="CK3981"/>
      <c r="CL3981"/>
      <c r="CM3981"/>
      <c r="CN3981"/>
      <c r="CO3981"/>
      <c r="CP3981"/>
      <c r="CQ3981"/>
      <c r="CR3981"/>
      <c r="CS3981"/>
      <c r="CT3981"/>
      <c r="CU3981"/>
      <c r="CV3981"/>
    </row>
    <row r="3982" spans="10:100" x14ac:dyDescent="0.25">
      <c r="J3982"/>
      <c r="K3982"/>
      <c r="L3982"/>
      <c r="M3982"/>
      <c r="N3982"/>
      <c r="O3982"/>
      <c r="P3982"/>
      <c r="Q3982"/>
      <c r="R3982"/>
      <c r="S3982"/>
      <c r="T3982"/>
      <c r="U3982"/>
      <c r="V3982"/>
      <c r="W3982"/>
      <c r="X3982"/>
      <c r="Y3982"/>
      <c r="Z3982"/>
      <c r="AA3982"/>
      <c r="AB3982"/>
      <c r="AC3982"/>
      <c r="AD3982"/>
      <c r="AE3982"/>
      <c r="AF3982"/>
      <c r="AG3982"/>
      <c r="AH3982"/>
      <c r="AI3982"/>
      <c r="AJ3982"/>
      <c r="AK3982"/>
      <c r="AL3982"/>
      <c r="AM3982"/>
      <c r="AN3982"/>
      <c r="AO3982"/>
      <c r="AP3982"/>
      <c r="AQ3982"/>
      <c r="AR3982"/>
      <c r="AS3982"/>
      <c r="AT3982"/>
      <c r="AU3982"/>
      <c r="AV3982"/>
      <c r="AW3982"/>
      <c r="AX3982"/>
      <c r="AY3982"/>
      <c r="AZ3982"/>
      <c r="BA3982"/>
      <c r="BB3982"/>
      <c r="BC3982"/>
      <c r="BD3982"/>
      <c r="BE3982"/>
      <c r="BF3982"/>
      <c r="BG3982"/>
      <c r="BH3982"/>
      <c r="BI3982"/>
      <c r="BJ3982"/>
      <c r="BK3982"/>
      <c r="BL3982"/>
      <c r="BM3982"/>
      <c r="BN3982"/>
      <c r="BO3982"/>
      <c r="BP3982"/>
      <c r="BQ3982"/>
      <c r="BR3982"/>
      <c r="BS3982"/>
      <c r="BT3982"/>
      <c r="BU3982"/>
      <c r="BV3982"/>
      <c r="BW3982"/>
      <c r="BX3982"/>
      <c r="BY3982"/>
      <c r="BZ3982"/>
      <c r="CA3982"/>
      <c r="CB3982"/>
      <c r="CC3982"/>
      <c r="CD3982"/>
      <c r="CE3982"/>
      <c r="CF3982"/>
      <c r="CG3982"/>
      <c r="CH3982"/>
      <c r="CI3982"/>
      <c r="CJ3982"/>
      <c r="CK3982"/>
      <c r="CL3982"/>
      <c r="CM3982"/>
      <c r="CN3982"/>
      <c r="CO3982"/>
      <c r="CP3982"/>
      <c r="CQ3982"/>
      <c r="CR3982"/>
      <c r="CS3982"/>
      <c r="CT3982"/>
      <c r="CU3982"/>
      <c r="CV3982"/>
    </row>
    <row r="3983" spans="10:100" x14ac:dyDescent="0.25">
      <c r="J3983"/>
      <c r="K3983"/>
      <c r="L3983"/>
      <c r="M3983"/>
      <c r="N3983"/>
      <c r="O3983"/>
      <c r="P3983"/>
      <c r="Q3983"/>
      <c r="R3983"/>
      <c r="S3983"/>
      <c r="T3983"/>
      <c r="U3983"/>
      <c r="V3983"/>
      <c r="W3983"/>
      <c r="X3983"/>
      <c r="Y3983"/>
      <c r="Z3983"/>
      <c r="AA3983"/>
      <c r="AB3983"/>
      <c r="AC3983"/>
      <c r="AD3983"/>
      <c r="AE3983"/>
      <c r="AF3983"/>
      <c r="AG3983"/>
      <c r="AH3983"/>
      <c r="AI3983"/>
      <c r="AJ3983"/>
      <c r="AK3983"/>
      <c r="AL3983"/>
      <c r="AM3983"/>
      <c r="AN3983"/>
      <c r="AO3983"/>
      <c r="AP3983"/>
      <c r="AQ3983"/>
      <c r="AR3983"/>
      <c r="AS3983"/>
      <c r="AT3983"/>
      <c r="AU3983"/>
      <c r="AV3983"/>
      <c r="AW3983"/>
      <c r="AX3983"/>
      <c r="AY3983"/>
      <c r="AZ3983"/>
      <c r="BA3983"/>
      <c r="BB3983"/>
      <c r="BC3983"/>
      <c r="BD3983"/>
      <c r="BE3983"/>
      <c r="BF3983"/>
      <c r="BG3983"/>
      <c r="BH3983"/>
      <c r="BI3983"/>
      <c r="BJ3983"/>
      <c r="BK3983"/>
      <c r="BL3983"/>
      <c r="BM3983"/>
      <c r="BN3983"/>
      <c r="BO3983"/>
      <c r="BP3983"/>
      <c r="BQ3983"/>
      <c r="BR3983"/>
      <c r="BS3983"/>
      <c r="BT3983"/>
      <c r="BU3983"/>
      <c r="BV3983"/>
      <c r="BW3983"/>
      <c r="BX3983"/>
      <c r="BY3983"/>
      <c r="BZ3983"/>
      <c r="CA3983"/>
      <c r="CB3983"/>
      <c r="CC3983"/>
      <c r="CD3983"/>
      <c r="CE3983"/>
      <c r="CF3983"/>
      <c r="CG3983"/>
      <c r="CH3983"/>
      <c r="CI3983"/>
      <c r="CJ3983"/>
      <c r="CK3983"/>
      <c r="CL3983"/>
      <c r="CM3983"/>
      <c r="CN3983"/>
      <c r="CO3983"/>
      <c r="CP3983"/>
      <c r="CQ3983"/>
      <c r="CR3983"/>
      <c r="CS3983"/>
      <c r="CT3983"/>
      <c r="CU3983"/>
      <c r="CV3983"/>
    </row>
    <row r="3984" spans="10:100" x14ac:dyDescent="0.25">
      <c r="J3984"/>
      <c r="K3984"/>
      <c r="L3984"/>
      <c r="M3984"/>
      <c r="N3984"/>
      <c r="O3984"/>
      <c r="P3984"/>
      <c r="Q3984"/>
      <c r="R3984"/>
      <c r="S3984"/>
      <c r="T3984"/>
      <c r="U3984"/>
      <c r="V3984"/>
      <c r="W3984"/>
      <c r="X3984"/>
      <c r="Y3984"/>
      <c r="Z3984"/>
      <c r="AA3984"/>
      <c r="AB3984"/>
      <c r="AC3984"/>
      <c r="AD3984"/>
      <c r="AE3984"/>
      <c r="AF3984"/>
      <c r="AG3984"/>
      <c r="AH3984"/>
      <c r="AI3984"/>
      <c r="AJ3984"/>
      <c r="AK3984"/>
      <c r="AL3984"/>
      <c r="AM3984"/>
      <c r="AN3984"/>
      <c r="AO3984"/>
      <c r="AP3984"/>
      <c r="AQ3984"/>
      <c r="AR3984"/>
      <c r="AS3984"/>
      <c r="AT3984"/>
      <c r="AU3984"/>
      <c r="AV3984"/>
      <c r="AW3984"/>
      <c r="AX3984"/>
      <c r="AY3984"/>
      <c r="AZ3984"/>
      <c r="BA3984"/>
      <c r="BB3984"/>
      <c r="BC3984"/>
      <c r="BD3984"/>
      <c r="BE3984"/>
      <c r="BF3984"/>
      <c r="BG3984"/>
      <c r="BH3984"/>
      <c r="BI3984"/>
      <c r="BJ3984"/>
      <c r="BK3984"/>
      <c r="BL3984"/>
      <c r="BM3984"/>
      <c r="BN3984"/>
      <c r="BO3984"/>
      <c r="BP3984"/>
      <c r="BQ3984"/>
      <c r="BR3984"/>
      <c r="BS3984"/>
      <c r="BT3984"/>
      <c r="BU3984"/>
      <c r="BV3984"/>
      <c r="BW3984"/>
      <c r="BX3984"/>
      <c r="BY3984"/>
      <c r="BZ3984"/>
      <c r="CA3984"/>
      <c r="CB3984"/>
      <c r="CC3984"/>
      <c r="CD3984"/>
      <c r="CE3984"/>
      <c r="CF3984"/>
      <c r="CG3984"/>
      <c r="CH3984"/>
      <c r="CI3984"/>
      <c r="CJ3984"/>
      <c r="CK3984"/>
      <c r="CL3984"/>
      <c r="CM3984"/>
      <c r="CN3984"/>
      <c r="CO3984"/>
      <c r="CP3984"/>
      <c r="CQ3984"/>
      <c r="CR3984"/>
      <c r="CS3984"/>
      <c r="CT3984"/>
      <c r="CU3984"/>
      <c r="CV3984"/>
    </row>
    <row r="3985" spans="10:100" x14ac:dyDescent="0.25">
      <c r="J3985"/>
      <c r="K3985"/>
      <c r="L3985"/>
      <c r="M3985"/>
      <c r="N3985"/>
      <c r="O3985"/>
      <c r="P3985"/>
      <c r="Q3985"/>
      <c r="R3985"/>
      <c r="S3985"/>
      <c r="T3985"/>
      <c r="U3985"/>
      <c r="V3985"/>
      <c r="W3985"/>
      <c r="X3985"/>
      <c r="Y3985"/>
      <c r="Z3985"/>
      <c r="AA3985"/>
      <c r="AB3985"/>
      <c r="AC3985"/>
      <c r="AD3985"/>
      <c r="AE3985"/>
      <c r="AF3985"/>
      <c r="AG3985"/>
      <c r="AH3985"/>
      <c r="AI3985"/>
      <c r="AJ3985"/>
      <c r="AK3985"/>
      <c r="AL3985"/>
      <c r="AM3985"/>
      <c r="AN3985"/>
      <c r="AO3985"/>
      <c r="AP3985"/>
      <c r="AQ3985"/>
      <c r="AR3985"/>
      <c r="AS3985"/>
      <c r="AT3985"/>
      <c r="AU3985"/>
      <c r="AV3985"/>
      <c r="AW3985"/>
      <c r="AX3985"/>
      <c r="AY3985"/>
      <c r="AZ3985"/>
      <c r="BA3985"/>
      <c r="BB3985"/>
      <c r="BC3985"/>
      <c r="BD3985"/>
      <c r="BE3985"/>
      <c r="BF3985"/>
      <c r="BG3985"/>
      <c r="BH3985"/>
      <c r="BI3985"/>
      <c r="BJ3985"/>
      <c r="BK3985"/>
      <c r="BL3985"/>
      <c r="BM3985"/>
      <c r="BN3985"/>
      <c r="BO3985"/>
      <c r="BP3985"/>
      <c r="BQ3985"/>
      <c r="BR3985"/>
      <c r="BS3985"/>
      <c r="BT3985"/>
      <c r="BU3985"/>
      <c r="BV3985"/>
      <c r="BW3985"/>
      <c r="BX3985"/>
      <c r="BY3985"/>
      <c r="BZ3985"/>
      <c r="CA3985"/>
      <c r="CB3985"/>
      <c r="CC3985"/>
      <c r="CD3985"/>
      <c r="CE3985"/>
      <c r="CF3985"/>
      <c r="CG3985"/>
      <c r="CH3985"/>
      <c r="CI3985"/>
      <c r="CJ3985"/>
      <c r="CK3985"/>
      <c r="CL3985"/>
      <c r="CM3985"/>
      <c r="CN3985"/>
      <c r="CO3985"/>
      <c r="CP3985"/>
      <c r="CQ3985"/>
      <c r="CR3985"/>
      <c r="CS3985"/>
      <c r="CT3985"/>
      <c r="CU3985"/>
      <c r="CV3985"/>
    </row>
    <row r="3986" spans="10:100" x14ac:dyDescent="0.25">
      <c r="J3986"/>
      <c r="K3986"/>
      <c r="L3986"/>
      <c r="M3986"/>
      <c r="N3986"/>
      <c r="O3986"/>
      <c r="P3986"/>
      <c r="Q3986"/>
      <c r="R3986"/>
      <c r="S3986"/>
      <c r="T3986"/>
      <c r="U3986"/>
      <c r="V3986"/>
      <c r="W3986"/>
      <c r="X3986"/>
      <c r="Y3986"/>
      <c r="Z3986"/>
      <c r="AA3986"/>
      <c r="AB3986"/>
      <c r="AC3986"/>
      <c r="AD3986"/>
      <c r="AE3986"/>
      <c r="AF3986"/>
      <c r="AG3986"/>
      <c r="AH3986"/>
      <c r="AI3986"/>
      <c r="AJ3986"/>
      <c r="AK3986"/>
      <c r="AL3986"/>
      <c r="AM3986"/>
      <c r="AN3986"/>
      <c r="AO3986"/>
      <c r="AP3986"/>
      <c r="AQ3986"/>
      <c r="AR3986"/>
      <c r="AS3986"/>
      <c r="AT3986"/>
      <c r="AU3986"/>
      <c r="AV3986"/>
      <c r="AW3986"/>
      <c r="AX3986"/>
      <c r="AY3986"/>
      <c r="AZ3986"/>
      <c r="BA3986"/>
      <c r="BB3986"/>
      <c r="BC3986"/>
      <c r="BD3986"/>
      <c r="BE3986"/>
      <c r="BF3986"/>
      <c r="BG3986"/>
      <c r="BH3986"/>
      <c r="BI3986"/>
      <c r="BJ3986"/>
      <c r="BK3986"/>
      <c r="BL3986"/>
      <c r="BM3986"/>
      <c r="BN3986"/>
      <c r="BO3986"/>
      <c r="BP3986"/>
      <c r="BQ3986"/>
      <c r="BR3986"/>
      <c r="BS3986"/>
      <c r="BT3986"/>
      <c r="BU3986"/>
      <c r="BV3986"/>
      <c r="BW3986"/>
      <c r="BX3986"/>
      <c r="BY3986"/>
      <c r="BZ3986"/>
      <c r="CA3986"/>
      <c r="CB3986"/>
      <c r="CC3986"/>
      <c r="CD3986"/>
      <c r="CE3986"/>
      <c r="CF3986"/>
      <c r="CG3986"/>
      <c r="CH3986"/>
      <c r="CI3986"/>
      <c r="CJ3986"/>
      <c r="CK3986"/>
      <c r="CL3986"/>
      <c r="CM3986"/>
      <c r="CN3986"/>
      <c r="CO3986"/>
      <c r="CP3986"/>
      <c r="CQ3986"/>
      <c r="CR3986"/>
      <c r="CS3986"/>
      <c r="CT3986"/>
      <c r="CU3986"/>
      <c r="CV3986"/>
    </row>
    <row r="3987" spans="10:100" x14ac:dyDescent="0.25">
      <c r="J3987"/>
      <c r="K3987"/>
      <c r="L3987"/>
      <c r="M3987"/>
      <c r="N3987"/>
      <c r="O3987"/>
      <c r="P3987"/>
      <c r="Q3987"/>
      <c r="R3987"/>
      <c r="S3987"/>
      <c r="T3987"/>
      <c r="U3987"/>
      <c r="V3987"/>
      <c r="W3987"/>
      <c r="X3987"/>
      <c r="Y3987"/>
      <c r="Z3987"/>
      <c r="AA3987"/>
      <c r="AB3987"/>
      <c r="AC3987"/>
      <c r="AD3987"/>
      <c r="AE3987"/>
      <c r="AF3987"/>
      <c r="AG3987"/>
      <c r="AH3987"/>
      <c r="AI3987"/>
      <c r="AJ3987"/>
      <c r="AK3987"/>
      <c r="AL3987"/>
      <c r="AM3987"/>
      <c r="AN3987"/>
      <c r="AO3987"/>
      <c r="AP3987"/>
      <c r="AQ3987"/>
      <c r="AR3987"/>
      <c r="AS3987"/>
      <c r="AT3987"/>
      <c r="AU3987"/>
      <c r="AV3987"/>
      <c r="AW3987"/>
      <c r="AX3987"/>
      <c r="AY3987"/>
      <c r="AZ3987"/>
      <c r="BA3987"/>
      <c r="BB3987"/>
      <c r="BC3987"/>
      <c r="BD3987"/>
      <c r="BE3987"/>
      <c r="BF3987"/>
      <c r="BG3987"/>
      <c r="BH3987"/>
      <c r="BI3987"/>
      <c r="BJ3987"/>
      <c r="BK3987"/>
      <c r="BL3987"/>
      <c r="BM3987"/>
      <c r="BN3987"/>
      <c r="BO3987"/>
      <c r="BP3987"/>
      <c r="BQ3987"/>
      <c r="BR3987"/>
      <c r="BS3987"/>
      <c r="BT3987"/>
      <c r="BU3987"/>
      <c r="BV3987"/>
      <c r="BW3987"/>
      <c r="BX3987"/>
      <c r="BY3987"/>
      <c r="BZ3987"/>
      <c r="CA3987"/>
      <c r="CB3987"/>
      <c r="CC3987"/>
      <c r="CD3987"/>
      <c r="CE3987"/>
      <c r="CF3987"/>
      <c r="CG3987"/>
      <c r="CH3987"/>
      <c r="CI3987"/>
      <c r="CJ3987"/>
      <c r="CK3987"/>
      <c r="CL3987"/>
      <c r="CM3987"/>
      <c r="CN3987"/>
      <c r="CO3987"/>
      <c r="CP3987"/>
      <c r="CQ3987"/>
      <c r="CR3987"/>
      <c r="CS3987"/>
      <c r="CT3987"/>
      <c r="CU3987"/>
      <c r="CV3987"/>
    </row>
    <row r="3988" spans="10:100" x14ac:dyDescent="0.25">
      <c r="J3988"/>
      <c r="K3988"/>
      <c r="L3988"/>
      <c r="M3988"/>
      <c r="N3988"/>
      <c r="O3988"/>
      <c r="P3988"/>
      <c r="Q3988"/>
      <c r="R3988"/>
      <c r="S3988"/>
      <c r="T3988"/>
      <c r="U3988"/>
      <c r="V3988"/>
      <c r="W3988"/>
      <c r="X3988"/>
      <c r="Y3988"/>
      <c r="Z3988"/>
      <c r="AA3988"/>
      <c r="AB3988"/>
      <c r="AC3988"/>
      <c r="AD3988"/>
      <c r="AE3988"/>
      <c r="AF3988"/>
      <c r="AG3988"/>
      <c r="AH3988"/>
      <c r="AI3988"/>
      <c r="AJ3988"/>
      <c r="AK3988"/>
      <c r="AL3988"/>
      <c r="AM3988"/>
      <c r="AN3988"/>
      <c r="AO3988"/>
      <c r="AP3988"/>
      <c r="AQ3988"/>
      <c r="AR3988"/>
      <c r="AS3988"/>
      <c r="AT3988"/>
      <c r="AU3988"/>
      <c r="AV3988"/>
      <c r="AW3988"/>
      <c r="AX3988"/>
      <c r="AY3988"/>
      <c r="AZ3988"/>
      <c r="BA3988"/>
      <c r="BB3988"/>
      <c r="BC3988"/>
      <c r="BD3988"/>
      <c r="BE3988"/>
      <c r="BF3988"/>
      <c r="BG3988"/>
      <c r="BH3988"/>
      <c r="BI3988"/>
      <c r="BJ3988"/>
      <c r="BK3988"/>
      <c r="BL3988"/>
      <c r="BM3988"/>
      <c r="BN3988"/>
      <c r="BO3988"/>
      <c r="BP3988"/>
      <c r="BQ3988"/>
      <c r="BR3988"/>
      <c r="BS3988"/>
      <c r="BT3988"/>
      <c r="BU3988"/>
      <c r="BV3988"/>
      <c r="BW3988"/>
      <c r="BX3988"/>
      <c r="BY3988"/>
      <c r="BZ3988"/>
      <c r="CA3988"/>
      <c r="CB3988"/>
      <c r="CC3988"/>
      <c r="CD3988"/>
      <c r="CE3988"/>
      <c r="CF3988"/>
      <c r="CG3988"/>
      <c r="CH3988"/>
      <c r="CI3988"/>
      <c r="CJ3988"/>
      <c r="CK3988"/>
      <c r="CL3988"/>
      <c r="CM3988"/>
      <c r="CN3988"/>
      <c r="CO3988"/>
      <c r="CP3988"/>
      <c r="CQ3988"/>
      <c r="CR3988"/>
      <c r="CS3988"/>
      <c r="CT3988"/>
      <c r="CU3988"/>
      <c r="CV3988"/>
    </row>
    <row r="3989" spans="10:100" x14ac:dyDescent="0.25">
      <c r="J3989"/>
      <c r="K3989"/>
      <c r="L3989"/>
      <c r="M3989"/>
      <c r="N3989"/>
      <c r="O3989"/>
      <c r="P3989"/>
      <c r="Q3989"/>
      <c r="R3989"/>
      <c r="S3989"/>
      <c r="T3989"/>
      <c r="U3989"/>
      <c r="V3989"/>
      <c r="W3989"/>
      <c r="X3989"/>
      <c r="Y3989"/>
      <c r="Z3989"/>
      <c r="AA3989"/>
      <c r="AB3989"/>
      <c r="AC3989"/>
      <c r="AD3989"/>
      <c r="AE3989"/>
      <c r="AF3989"/>
      <c r="AG3989"/>
      <c r="AH3989"/>
      <c r="AI3989"/>
      <c r="AJ3989"/>
      <c r="AK3989"/>
      <c r="AL3989"/>
      <c r="AM3989"/>
      <c r="AN3989"/>
      <c r="AO3989"/>
      <c r="AP3989"/>
      <c r="AQ3989"/>
      <c r="AR3989"/>
      <c r="AS3989"/>
      <c r="AT3989"/>
      <c r="AU3989"/>
      <c r="AV3989"/>
      <c r="AW3989"/>
      <c r="AX3989"/>
      <c r="AY3989"/>
      <c r="AZ3989"/>
      <c r="BA3989"/>
      <c r="BB3989"/>
      <c r="BC3989"/>
      <c r="BD3989"/>
      <c r="BE3989"/>
      <c r="BF3989"/>
      <c r="BG3989"/>
      <c r="BH3989"/>
      <c r="BI3989"/>
      <c r="BJ3989"/>
      <c r="BK3989"/>
      <c r="BL3989"/>
      <c r="BM3989"/>
      <c r="BN3989"/>
      <c r="BO3989"/>
      <c r="BP3989"/>
      <c r="BQ3989"/>
      <c r="BR3989"/>
      <c r="BS3989"/>
      <c r="BT3989"/>
      <c r="BU3989"/>
      <c r="BV3989"/>
      <c r="BW3989"/>
      <c r="BX3989"/>
      <c r="BY3989"/>
      <c r="BZ3989"/>
      <c r="CA3989"/>
      <c r="CB3989"/>
      <c r="CC3989"/>
      <c r="CD3989"/>
      <c r="CE3989"/>
      <c r="CF3989"/>
      <c r="CG3989"/>
      <c r="CH3989"/>
      <c r="CI3989"/>
      <c r="CJ3989"/>
      <c r="CK3989"/>
      <c r="CL3989"/>
      <c r="CM3989"/>
      <c r="CN3989"/>
      <c r="CO3989"/>
      <c r="CP3989"/>
      <c r="CQ3989"/>
      <c r="CR3989"/>
      <c r="CS3989"/>
      <c r="CT3989"/>
      <c r="CU3989"/>
      <c r="CV3989"/>
    </row>
    <row r="3990" spans="10:100" x14ac:dyDescent="0.25">
      <c r="J3990"/>
      <c r="K3990"/>
      <c r="L3990"/>
      <c r="M3990"/>
      <c r="N3990"/>
      <c r="O3990"/>
      <c r="P3990"/>
      <c r="Q3990"/>
      <c r="R3990"/>
      <c r="S3990"/>
      <c r="T3990"/>
      <c r="U3990"/>
      <c r="V3990"/>
      <c r="W3990"/>
      <c r="X3990"/>
      <c r="Y3990"/>
      <c r="Z3990"/>
      <c r="AA3990"/>
      <c r="AB3990"/>
      <c r="AC3990"/>
      <c r="AD3990"/>
      <c r="AE3990"/>
      <c r="AF3990"/>
      <c r="AG3990"/>
      <c r="AH3990"/>
      <c r="AI3990"/>
      <c r="AJ3990"/>
      <c r="AK3990"/>
      <c r="AL3990"/>
      <c r="AM3990"/>
      <c r="AN3990"/>
      <c r="AO3990"/>
      <c r="AP3990"/>
      <c r="AQ3990"/>
      <c r="AR3990"/>
      <c r="AS3990"/>
      <c r="AT3990"/>
      <c r="AU3990"/>
      <c r="AV3990"/>
      <c r="AW3990"/>
      <c r="AX3990"/>
      <c r="AY3990"/>
      <c r="AZ3990"/>
      <c r="BA3990"/>
      <c r="BB3990"/>
      <c r="BC3990"/>
      <c r="BD3990"/>
      <c r="BE3990"/>
      <c r="BF3990"/>
      <c r="BG3990"/>
      <c r="BH3990"/>
      <c r="BI3990"/>
      <c r="BJ3990"/>
      <c r="BK3990"/>
      <c r="BL3990"/>
      <c r="BM3990"/>
      <c r="BN3990"/>
      <c r="BO3990"/>
      <c r="BP3990"/>
      <c r="BQ3990"/>
      <c r="BR3990"/>
      <c r="BS3990"/>
      <c r="BT3990"/>
      <c r="BU3990"/>
      <c r="BV3990"/>
      <c r="BW3990"/>
      <c r="BX3990"/>
      <c r="BY3990"/>
      <c r="BZ3990"/>
      <c r="CA3990"/>
      <c r="CB3990"/>
      <c r="CC3990"/>
      <c r="CD3990"/>
      <c r="CE3990"/>
      <c r="CF3990"/>
      <c r="CG3990"/>
      <c r="CH3990"/>
      <c r="CI3990"/>
      <c r="CJ3990"/>
      <c r="CK3990"/>
      <c r="CL3990"/>
      <c r="CM3990"/>
      <c r="CN3990"/>
      <c r="CO3990"/>
      <c r="CP3990"/>
      <c r="CQ3990"/>
      <c r="CR3990"/>
      <c r="CS3990"/>
      <c r="CT3990"/>
      <c r="CU3990"/>
      <c r="CV3990"/>
    </row>
    <row r="3991" spans="10:100" x14ac:dyDescent="0.25">
      <c r="J3991"/>
      <c r="K3991"/>
      <c r="L3991"/>
      <c r="M3991"/>
      <c r="N3991"/>
      <c r="O3991"/>
      <c r="P3991"/>
      <c r="Q3991"/>
      <c r="R3991"/>
      <c r="S3991"/>
      <c r="T3991"/>
      <c r="U3991"/>
      <c r="V3991"/>
      <c r="W3991"/>
      <c r="X3991"/>
      <c r="Y3991"/>
      <c r="Z3991"/>
      <c r="AA3991"/>
      <c r="AB3991"/>
      <c r="AC3991"/>
      <c r="AD3991"/>
      <c r="AE3991"/>
      <c r="AF3991"/>
      <c r="AG3991"/>
      <c r="AH3991"/>
      <c r="AI3991"/>
      <c r="AJ3991"/>
      <c r="AK3991"/>
      <c r="AL3991"/>
      <c r="AM3991"/>
      <c r="AN3991"/>
      <c r="AO3991"/>
      <c r="AP3991"/>
      <c r="AQ3991"/>
      <c r="AR3991"/>
      <c r="AS3991"/>
      <c r="AT3991"/>
      <c r="AU3991"/>
      <c r="AV3991"/>
      <c r="AW3991"/>
      <c r="AX3991"/>
      <c r="AY3991"/>
      <c r="AZ3991"/>
      <c r="BA3991"/>
      <c r="BB3991"/>
      <c r="BC3991"/>
      <c r="BD3991"/>
      <c r="BE3991"/>
      <c r="BF3991"/>
      <c r="BG3991"/>
      <c r="BH3991"/>
      <c r="BI3991"/>
      <c r="BJ3991"/>
      <c r="BK3991"/>
      <c r="BL3991"/>
      <c r="BM3991"/>
      <c r="BN3991"/>
      <c r="BO3991"/>
      <c r="BP3991"/>
      <c r="BQ3991"/>
      <c r="BR3991"/>
      <c r="BS3991"/>
      <c r="BT3991"/>
      <c r="BU3991"/>
      <c r="BV3991"/>
      <c r="BW3991"/>
      <c r="BX3991"/>
      <c r="BY3991"/>
      <c r="BZ3991"/>
      <c r="CA3991"/>
      <c r="CB3991"/>
      <c r="CC3991"/>
      <c r="CD3991"/>
      <c r="CE3991"/>
      <c r="CF3991"/>
      <c r="CG3991"/>
      <c r="CH3991"/>
      <c r="CI3991"/>
      <c r="CJ3991"/>
      <c r="CK3991"/>
      <c r="CL3991"/>
      <c r="CM3991"/>
      <c r="CN3991"/>
      <c r="CO3991"/>
      <c r="CP3991"/>
      <c r="CQ3991"/>
      <c r="CR3991"/>
      <c r="CS3991"/>
      <c r="CT3991"/>
      <c r="CU3991"/>
      <c r="CV3991"/>
    </row>
    <row r="3992" spans="10:100" x14ac:dyDescent="0.25">
      <c r="J3992"/>
      <c r="K3992"/>
      <c r="L3992"/>
      <c r="M3992"/>
      <c r="N3992"/>
      <c r="O3992"/>
      <c r="P3992"/>
      <c r="Q3992"/>
      <c r="R3992"/>
      <c r="S3992"/>
      <c r="T3992"/>
      <c r="U3992"/>
      <c r="V3992"/>
      <c r="W3992"/>
      <c r="X3992"/>
      <c r="Y3992"/>
      <c r="Z3992"/>
      <c r="AA3992"/>
      <c r="AB3992"/>
      <c r="AC3992"/>
      <c r="AD3992"/>
      <c r="AE3992"/>
      <c r="AF3992"/>
      <c r="AG3992"/>
      <c r="AH3992"/>
      <c r="AI3992"/>
      <c r="AJ3992"/>
      <c r="AK3992"/>
      <c r="AL3992"/>
      <c r="AM3992"/>
      <c r="AN3992"/>
      <c r="AO3992"/>
      <c r="AP3992"/>
      <c r="AQ3992"/>
      <c r="AR3992"/>
      <c r="AS3992"/>
      <c r="AT3992"/>
      <c r="AU3992"/>
      <c r="AV3992"/>
      <c r="AW3992"/>
      <c r="AX3992"/>
      <c r="AY3992"/>
      <c r="AZ3992"/>
      <c r="BA3992"/>
      <c r="BB3992"/>
      <c r="BC3992"/>
      <c r="BD3992"/>
      <c r="BE3992"/>
      <c r="BF3992"/>
      <c r="BG3992"/>
      <c r="BH3992"/>
      <c r="BI3992"/>
      <c r="BJ3992"/>
      <c r="BK3992"/>
      <c r="BL3992"/>
      <c r="BM3992"/>
      <c r="BN3992"/>
      <c r="BO3992"/>
      <c r="BP3992"/>
      <c r="BQ3992"/>
      <c r="BR3992"/>
      <c r="BS3992"/>
      <c r="BT3992"/>
      <c r="BU3992"/>
      <c r="BV3992"/>
      <c r="BW3992"/>
      <c r="BX3992"/>
      <c r="BY3992"/>
      <c r="BZ3992"/>
      <c r="CA3992"/>
      <c r="CB3992"/>
      <c r="CC3992"/>
      <c r="CD3992"/>
      <c r="CE3992"/>
      <c r="CF3992"/>
      <c r="CG3992"/>
      <c r="CH3992"/>
      <c r="CI3992"/>
      <c r="CJ3992"/>
      <c r="CK3992"/>
      <c r="CL3992"/>
      <c r="CM3992"/>
      <c r="CN3992"/>
      <c r="CO3992"/>
      <c r="CP3992"/>
      <c r="CQ3992"/>
      <c r="CR3992"/>
      <c r="CS3992"/>
      <c r="CT3992"/>
      <c r="CU3992"/>
      <c r="CV3992"/>
    </row>
    <row r="3993" spans="10:100" x14ac:dyDescent="0.25">
      <c r="J3993"/>
      <c r="K3993"/>
      <c r="L3993"/>
      <c r="M3993"/>
      <c r="N3993"/>
      <c r="O3993"/>
      <c r="P3993"/>
      <c r="Q3993"/>
      <c r="R3993"/>
      <c r="S3993"/>
      <c r="T3993"/>
      <c r="U3993"/>
      <c r="V3993"/>
      <c r="W3993"/>
      <c r="X3993"/>
      <c r="Y3993"/>
      <c r="Z3993"/>
      <c r="AA3993"/>
      <c r="AB3993"/>
      <c r="AC3993"/>
      <c r="AD3993"/>
      <c r="AE3993"/>
      <c r="AF3993"/>
      <c r="AG3993"/>
      <c r="AH3993"/>
      <c r="AI3993"/>
      <c r="AJ3993"/>
      <c r="AK3993"/>
      <c r="AL3993"/>
      <c r="AM3993"/>
      <c r="AN3993"/>
      <c r="AO3993"/>
      <c r="AP3993"/>
      <c r="AQ3993"/>
      <c r="AR3993"/>
      <c r="AS3993"/>
      <c r="AT3993"/>
      <c r="AU3993"/>
      <c r="AV3993"/>
      <c r="AW3993"/>
      <c r="AX3993"/>
      <c r="AY3993"/>
      <c r="AZ3993"/>
      <c r="BA3993"/>
      <c r="BB3993"/>
      <c r="BC3993"/>
      <c r="BD3993"/>
      <c r="BE3993"/>
      <c r="BF3993"/>
      <c r="BG3993"/>
      <c r="BH3993"/>
      <c r="BI3993"/>
      <c r="BJ3993"/>
      <c r="BK3993"/>
      <c r="BL3993"/>
      <c r="BM3993"/>
      <c r="BN3993"/>
      <c r="BO3993"/>
      <c r="BP3993"/>
      <c r="BQ3993"/>
      <c r="BR3993"/>
      <c r="BS3993"/>
      <c r="BT3993"/>
      <c r="BU3993"/>
      <c r="BV3993"/>
      <c r="BW3993"/>
      <c r="BX3993"/>
      <c r="BY3993"/>
      <c r="BZ3993"/>
      <c r="CA3993"/>
      <c r="CB3993"/>
      <c r="CC3993"/>
      <c r="CD3993"/>
      <c r="CE3993"/>
      <c r="CF3993"/>
      <c r="CG3993"/>
      <c r="CH3993"/>
      <c r="CI3993"/>
      <c r="CJ3993"/>
      <c r="CK3993"/>
      <c r="CL3993"/>
      <c r="CM3993"/>
      <c r="CN3993"/>
      <c r="CO3993"/>
      <c r="CP3993"/>
      <c r="CQ3993"/>
      <c r="CR3993"/>
      <c r="CS3993"/>
      <c r="CT3993"/>
      <c r="CU3993"/>
      <c r="CV3993"/>
    </row>
    <row r="3994" spans="10:100" x14ac:dyDescent="0.25">
      <c r="J3994"/>
      <c r="K3994"/>
      <c r="L3994"/>
      <c r="M3994"/>
      <c r="N3994"/>
      <c r="O3994"/>
      <c r="P3994"/>
      <c r="Q3994"/>
      <c r="R3994"/>
      <c r="S3994"/>
      <c r="T3994"/>
      <c r="U3994"/>
      <c r="V3994"/>
      <c r="W3994"/>
      <c r="X3994"/>
      <c r="Y3994"/>
      <c r="Z3994"/>
      <c r="AA3994"/>
      <c r="AB3994"/>
      <c r="AC3994"/>
      <c r="AD3994"/>
      <c r="AE3994"/>
      <c r="AF3994"/>
      <c r="AG3994"/>
      <c r="AH3994"/>
      <c r="AI3994"/>
      <c r="AJ3994"/>
      <c r="AK3994"/>
      <c r="AL3994"/>
      <c r="AM3994"/>
      <c r="AN3994"/>
      <c r="AO3994"/>
      <c r="AP3994"/>
      <c r="AQ3994"/>
      <c r="AR3994"/>
      <c r="AS3994"/>
      <c r="AT3994"/>
      <c r="AU3994"/>
      <c r="AV3994"/>
      <c r="AW3994"/>
      <c r="AX3994"/>
      <c r="AY3994"/>
      <c r="AZ3994"/>
      <c r="BA3994"/>
      <c r="BB3994"/>
      <c r="BC3994"/>
      <c r="BD3994"/>
      <c r="BE3994"/>
      <c r="BF3994"/>
      <c r="BG3994"/>
      <c r="BH3994"/>
      <c r="BI3994"/>
      <c r="BJ3994"/>
      <c r="BK3994"/>
      <c r="BL3994"/>
      <c r="BM3994"/>
      <c r="BN3994"/>
      <c r="BO3994"/>
      <c r="BP3994"/>
      <c r="BQ3994"/>
      <c r="BR3994"/>
      <c r="BS3994"/>
      <c r="BT3994"/>
      <c r="BU3994"/>
      <c r="BV3994"/>
      <c r="BW3994"/>
      <c r="BX3994"/>
      <c r="BY3994"/>
      <c r="BZ3994"/>
      <c r="CA3994"/>
      <c r="CB3994"/>
      <c r="CC3994"/>
      <c r="CD3994"/>
      <c r="CE3994"/>
      <c r="CF3994"/>
      <c r="CG3994"/>
      <c r="CH3994"/>
      <c r="CI3994"/>
      <c r="CJ3994"/>
      <c r="CK3994"/>
      <c r="CL3994"/>
      <c r="CM3994"/>
      <c r="CN3994"/>
      <c r="CO3994"/>
      <c r="CP3994"/>
      <c r="CQ3994"/>
      <c r="CR3994"/>
      <c r="CS3994"/>
      <c r="CT3994"/>
      <c r="CU3994"/>
      <c r="CV3994"/>
    </row>
    <row r="3995" spans="10:100" x14ac:dyDescent="0.25">
      <c r="J3995"/>
      <c r="K3995"/>
      <c r="L3995"/>
      <c r="M3995"/>
      <c r="N3995"/>
      <c r="O3995"/>
      <c r="P3995"/>
      <c r="Q3995"/>
      <c r="R3995"/>
      <c r="S3995"/>
      <c r="T3995"/>
      <c r="U3995"/>
      <c r="V3995"/>
      <c r="W3995"/>
      <c r="X3995"/>
      <c r="Y3995"/>
      <c r="Z3995"/>
      <c r="AA3995"/>
      <c r="AB3995"/>
      <c r="AC3995"/>
      <c r="AD3995"/>
      <c r="AE3995"/>
      <c r="AF3995"/>
      <c r="AG3995"/>
      <c r="AH3995"/>
      <c r="AI3995"/>
      <c r="AJ3995"/>
      <c r="AK3995"/>
      <c r="AL3995"/>
      <c r="AM3995"/>
      <c r="AN3995"/>
      <c r="AO3995"/>
      <c r="AP3995"/>
      <c r="AQ3995"/>
      <c r="AR3995"/>
      <c r="AS3995"/>
      <c r="AT3995"/>
      <c r="AU3995"/>
      <c r="AV3995"/>
      <c r="AW3995"/>
      <c r="AX3995"/>
      <c r="AY3995"/>
      <c r="AZ3995"/>
      <c r="BA3995"/>
      <c r="BB3995"/>
      <c r="BC3995"/>
      <c r="BD3995"/>
      <c r="BE3995"/>
      <c r="BF3995"/>
      <c r="BG3995"/>
      <c r="BH3995"/>
      <c r="BI3995"/>
      <c r="BJ3995"/>
      <c r="BK3995"/>
      <c r="BL3995"/>
      <c r="BM3995"/>
      <c r="BN3995"/>
      <c r="BO3995"/>
      <c r="BP3995"/>
      <c r="BQ3995"/>
      <c r="BR3995"/>
      <c r="BS3995"/>
      <c r="BT3995"/>
      <c r="BU3995"/>
      <c r="BV3995"/>
      <c r="BW3995"/>
      <c r="BX3995"/>
      <c r="BY3995"/>
      <c r="BZ3995"/>
      <c r="CA3995"/>
      <c r="CB3995"/>
      <c r="CC3995"/>
      <c r="CD3995"/>
      <c r="CE3995"/>
      <c r="CF3995"/>
      <c r="CG3995"/>
      <c r="CH3995"/>
      <c r="CI3995"/>
      <c r="CJ3995"/>
      <c r="CK3995"/>
      <c r="CL3995"/>
      <c r="CM3995"/>
      <c r="CN3995"/>
      <c r="CO3995"/>
      <c r="CP3995"/>
      <c r="CQ3995"/>
      <c r="CR3995"/>
      <c r="CS3995"/>
      <c r="CT3995"/>
      <c r="CU3995"/>
      <c r="CV3995"/>
    </row>
    <row r="3996" spans="10:100" x14ac:dyDescent="0.25">
      <c r="J3996"/>
      <c r="K3996"/>
      <c r="L3996"/>
      <c r="M3996"/>
      <c r="N3996"/>
      <c r="O3996"/>
      <c r="P3996"/>
      <c r="Q3996"/>
      <c r="R3996"/>
      <c r="S3996"/>
      <c r="T3996"/>
      <c r="U3996"/>
      <c r="V3996"/>
      <c r="W3996"/>
      <c r="X3996"/>
      <c r="Y3996"/>
      <c r="Z3996"/>
      <c r="AA3996"/>
      <c r="AB3996"/>
      <c r="AC3996"/>
      <c r="AD3996"/>
      <c r="AE3996"/>
      <c r="AF3996"/>
      <c r="AG3996"/>
      <c r="AH3996"/>
      <c r="AI3996"/>
      <c r="AJ3996"/>
      <c r="AK3996"/>
      <c r="AL3996"/>
      <c r="AM3996"/>
      <c r="AN3996"/>
      <c r="AO3996"/>
      <c r="AP3996"/>
      <c r="AQ3996"/>
      <c r="AR3996"/>
      <c r="AS3996"/>
      <c r="AT3996"/>
      <c r="AU3996"/>
      <c r="AV3996"/>
      <c r="AW3996"/>
      <c r="AX3996"/>
      <c r="AY3996"/>
      <c r="AZ3996"/>
      <c r="BA3996"/>
      <c r="BB3996"/>
      <c r="BC3996"/>
      <c r="BD3996"/>
      <c r="BE3996"/>
      <c r="BF3996"/>
      <c r="BG3996"/>
      <c r="BH3996"/>
      <c r="BI3996"/>
      <c r="BJ3996"/>
      <c r="BK3996"/>
      <c r="BL3996"/>
      <c r="BM3996"/>
      <c r="BN3996"/>
      <c r="BO3996"/>
      <c r="BP3996"/>
      <c r="BQ3996"/>
      <c r="BR3996"/>
      <c r="BS3996"/>
      <c r="BT3996"/>
      <c r="BU3996"/>
      <c r="BV3996"/>
      <c r="BW3996"/>
      <c r="BX3996"/>
      <c r="BY3996"/>
      <c r="BZ3996"/>
      <c r="CA3996"/>
      <c r="CB3996"/>
      <c r="CC3996"/>
      <c r="CD3996"/>
      <c r="CE3996"/>
      <c r="CF3996"/>
      <c r="CG3996"/>
      <c r="CH3996"/>
      <c r="CI3996"/>
      <c r="CJ3996"/>
      <c r="CK3996"/>
      <c r="CL3996"/>
      <c r="CM3996"/>
      <c r="CN3996"/>
      <c r="CO3996"/>
      <c r="CP3996"/>
      <c r="CQ3996"/>
      <c r="CR3996"/>
      <c r="CS3996"/>
      <c r="CT3996"/>
      <c r="CU3996"/>
      <c r="CV3996"/>
    </row>
    <row r="3997" spans="10:100" x14ac:dyDescent="0.25">
      <c r="J3997"/>
      <c r="K3997"/>
      <c r="L3997"/>
      <c r="M3997"/>
      <c r="N3997"/>
      <c r="O3997"/>
      <c r="P3997"/>
      <c r="Q3997"/>
      <c r="R3997"/>
      <c r="S3997"/>
      <c r="T3997"/>
      <c r="U3997"/>
      <c r="V3997"/>
      <c r="W3997"/>
      <c r="X3997"/>
      <c r="Y3997"/>
      <c r="Z3997"/>
      <c r="AA3997"/>
      <c r="AB3997"/>
      <c r="AC3997"/>
      <c r="AD3997"/>
      <c r="AE3997"/>
      <c r="AF3997"/>
      <c r="AG3997"/>
      <c r="AH3997"/>
      <c r="AI3997"/>
      <c r="AJ3997"/>
      <c r="AK3997"/>
      <c r="AL3997"/>
      <c r="AM3997"/>
      <c r="AN3997"/>
      <c r="AO3997"/>
      <c r="AP3997"/>
      <c r="AQ3997"/>
      <c r="AR3997"/>
      <c r="AS3997"/>
      <c r="AT3997"/>
      <c r="AU3997"/>
      <c r="AV3997"/>
      <c r="AW3997"/>
      <c r="AX3997"/>
      <c r="AY3997"/>
      <c r="AZ3997"/>
      <c r="BA3997"/>
      <c r="BB3997"/>
      <c r="BC3997"/>
      <c r="BD3997"/>
      <c r="BE3997"/>
      <c r="BF3997"/>
      <c r="BG3997"/>
      <c r="BH3997"/>
      <c r="BI3997"/>
      <c r="BJ3997"/>
      <c r="BK3997"/>
      <c r="BL3997"/>
      <c r="BM3997"/>
      <c r="BN3997"/>
      <c r="BO3997"/>
      <c r="BP3997"/>
      <c r="BQ3997"/>
      <c r="BR3997"/>
      <c r="BS3997"/>
      <c r="BT3997"/>
      <c r="BU3997"/>
      <c r="BV3997"/>
      <c r="BW3997"/>
      <c r="BX3997"/>
      <c r="BY3997"/>
      <c r="BZ3997"/>
      <c r="CA3997"/>
      <c r="CB3997"/>
      <c r="CC3997"/>
      <c r="CD3997"/>
      <c r="CE3997"/>
      <c r="CF3997"/>
      <c r="CG3997"/>
      <c r="CH3997"/>
      <c r="CI3997"/>
      <c r="CJ3997"/>
      <c r="CK3997"/>
      <c r="CL3997"/>
      <c r="CM3997"/>
      <c r="CN3997"/>
      <c r="CO3997"/>
      <c r="CP3997"/>
      <c r="CQ3997"/>
      <c r="CR3997"/>
      <c r="CS3997"/>
      <c r="CT3997"/>
      <c r="CU3997"/>
      <c r="CV3997"/>
    </row>
    <row r="3998" spans="10:100" x14ac:dyDescent="0.25">
      <c r="J3998"/>
      <c r="K3998"/>
      <c r="L3998"/>
      <c r="M3998"/>
      <c r="N3998"/>
      <c r="O3998"/>
      <c r="P3998"/>
      <c r="Q3998"/>
      <c r="R3998"/>
      <c r="S3998"/>
      <c r="T3998"/>
      <c r="U3998"/>
      <c r="V3998"/>
      <c r="W3998"/>
      <c r="X3998"/>
      <c r="Y3998"/>
      <c r="Z3998"/>
      <c r="AA3998"/>
      <c r="AB3998"/>
      <c r="AC3998"/>
      <c r="AD3998"/>
      <c r="AE3998"/>
      <c r="AF3998"/>
      <c r="AG3998"/>
      <c r="AH3998"/>
      <c r="AI3998"/>
      <c r="AJ3998"/>
      <c r="AK3998"/>
      <c r="AL3998"/>
      <c r="AM3998"/>
      <c r="AN3998"/>
      <c r="AO3998"/>
      <c r="AP3998"/>
      <c r="AQ3998"/>
      <c r="AR3998"/>
      <c r="AS3998"/>
      <c r="AT3998"/>
      <c r="AU3998"/>
      <c r="AV3998"/>
      <c r="AW3998"/>
      <c r="AX3998"/>
      <c r="AY3998"/>
      <c r="AZ3998"/>
      <c r="BA3998"/>
      <c r="BB3998"/>
      <c r="BC3998"/>
      <c r="BD3998"/>
      <c r="BE3998"/>
      <c r="BF3998"/>
      <c r="BG3998"/>
      <c r="BH3998"/>
      <c r="BI3998"/>
      <c r="BJ3998"/>
      <c r="BK3998"/>
      <c r="BL3998"/>
      <c r="BM3998"/>
      <c r="BN3998"/>
      <c r="BO3998"/>
      <c r="BP3998"/>
      <c r="BQ3998"/>
      <c r="BR3998"/>
      <c r="BS3998"/>
      <c r="BT3998"/>
      <c r="BU3998"/>
      <c r="BV3998"/>
      <c r="BW3998"/>
      <c r="BX3998"/>
      <c r="BY3998"/>
      <c r="BZ3998"/>
      <c r="CA3998"/>
      <c r="CB3998"/>
      <c r="CC3998"/>
      <c r="CD3998"/>
      <c r="CE3998"/>
      <c r="CF3998"/>
      <c r="CG3998"/>
      <c r="CH3998"/>
      <c r="CI3998"/>
      <c r="CJ3998"/>
      <c r="CK3998"/>
      <c r="CL3998"/>
      <c r="CM3998"/>
      <c r="CN3998"/>
      <c r="CO3998"/>
      <c r="CP3998"/>
      <c r="CQ3998"/>
      <c r="CR3998"/>
      <c r="CS3998"/>
      <c r="CT3998"/>
      <c r="CU3998"/>
      <c r="CV3998"/>
    </row>
    <row r="3999" spans="10:100" x14ac:dyDescent="0.25">
      <c r="J3999"/>
      <c r="K3999"/>
      <c r="L3999"/>
      <c r="M3999"/>
      <c r="N3999"/>
      <c r="O3999"/>
      <c r="P3999"/>
      <c r="Q3999"/>
      <c r="R3999"/>
      <c r="S3999"/>
      <c r="T3999"/>
      <c r="U3999"/>
      <c r="V3999"/>
      <c r="W3999"/>
      <c r="X3999"/>
      <c r="Y3999"/>
      <c r="Z3999"/>
      <c r="AA3999"/>
      <c r="AB3999"/>
      <c r="AC3999"/>
      <c r="AD3999"/>
      <c r="AE3999"/>
      <c r="AF3999"/>
      <c r="AG3999"/>
      <c r="AH3999"/>
      <c r="AI3999"/>
      <c r="AJ3999"/>
      <c r="AK3999"/>
      <c r="AL3999"/>
      <c r="AM3999"/>
      <c r="AN3999"/>
      <c r="AO3999"/>
      <c r="AP3999"/>
      <c r="AQ3999"/>
      <c r="AR3999"/>
      <c r="AS3999"/>
      <c r="AT3999"/>
      <c r="AU3999"/>
      <c r="AV3999"/>
      <c r="AW3999"/>
      <c r="AX3999"/>
      <c r="AY3999"/>
      <c r="AZ3999"/>
      <c r="BA3999"/>
      <c r="BB3999"/>
      <c r="BC3999"/>
      <c r="BD3999"/>
      <c r="BE3999"/>
      <c r="BF3999"/>
      <c r="BG3999"/>
      <c r="BH3999"/>
      <c r="BI3999"/>
      <c r="BJ3999"/>
      <c r="BK3999"/>
      <c r="BL3999"/>
      <c r="BM3999"/>
      <c r="BN3999"/>
      <c r="BO3999"/>
      <c r="BP3999"/>
      <c r="BQ3999"/>
      <c r="BR3999"/>
      <c r="BS3999"/>
      <c r="BT3999"/>
      <c r="BU3999"/>
      <c r="BV3999"/>
      <c r="BW3999"/>
      <c r="BX3999"/>
      <c r="BY3999"/>
      <c r="BZ3999"/>
      <c r="CA3999"/>
      <c r="CB3999"/>
      <c r="CC3999"/>
      <c r="CD3999"/>
      <c r="CE3999"/>
      <c r="CF3999"/>
      <c r="CG3999"/>
      <c r="CH3999"/>
      <c r="CI3999"/>
      <c r="CJ3999"/>
      <c r="CK3999"/>
      <c r="CL3999"/>
      <c r="CM3999"/>
      <c r="CN3999"/>
      <c r="CO3999"/>
      <c r="CP3999"/>
      <c r="CQ3999"/>
      <c r="CR3999"/>
      <c r="CS3999"/>
      <c r="CT3999"/>
      <c r="CU3999"/>
      <c r="CV3999"/>
    </row>
    <row r="4000" spans="10:100" x14ac:dyDescent="0.25">
      <c r="J4000"/>
      <c r="K4000"/>
      <c r="L4000"/>
      <c r="M4000"/>
      <c r="N4000"/>
      <c r="O4000"/>
      <c r="P4000"/>
      <c r="Q4000"/>
      <c r="R4000"/>
      <c r="S4000"/>
      <c r="T4000"/>
      <c r="U4000"/>
      <c r="V4000"/>
      <c r="W4000"/>
      <c r="X4000"/>
      <c r="Y4000"/>
      <c r="Z4000"/>
      <c r="AA4000"/>
      <c r="AB4000"/>
      <c r="AC4000"/>
      <c r="AD4000"/>
      <c r="AE4000"/>
      <c r="AF4000"/>
      <c r="AG4000"/>
      <c r="AH4000"/>
      <c r="AI4000"/>
      <c r="AJ4000"/>
      <c r="AK4000"/>
      <c r="AL4000"/>
      <c r="AM4000"/>
      <c r="AN4000"/>
      <c r="AO4000"/>
      <c r="AP4000"/>
      <c r="AQ4000"/>
      <c r="AR4000"/>
      <c r="AS4000"/>
      <c r="AT4000"/>
      <c r="AU4000"/>
      <c r="AV4000"/>
      <c r="AW4000"/>
      <c r="AX4000"/>
      <c r="AY4000"/>
      <c r="AZ4000"/>
      <c r="BA4000"/>
      <c r="BB4000"/>
      <c r="BC4000"/>
      <c r="BD4000"/>
      <c r="BE4000"/>
      <c r="BF4000"/>
      <c r="BG4000"/>
      <c r="BH4000"/>
      <c r="BI4000"/>
      <c r="BJ4000"/>
      <c r="BK4000"/>
      <c r="BL4000"/>
      <c r="BM4000"/>
      <c r="BN4000"/>
      <c r="BO4000"/>
      <c r="BP4000"/>
      <c r="BQ4000"/>
      <c r="BR4000"/>
      <c r="BS4000"/>
      <c r="BT4000"/>
      <c r="BU4000"/>
      <c r="BV4000"/>
      <c r="BW4000"/>
      <c r="BX4000"/>
      <c r="BY4000"/>
      <c r="BZ4000"/>
      <c r="CA4000"/>
      <c r="CB4000"/>
      <c r="CC4000"/>
      <c r="CD4000"/>
      <c r="CE4000"/>
      <c r="CF4000"/>
      <c r="CG4000"/>
      <c r="CH4000"/>
      <c r="CI4000"/>
      <c r="CJ4000"/>
      <c r="CK4000"/>
      <c r="CL4000"/>
      <c r="CM4000"/>
      <c r="CN4000"/>
      <c r="CO4000"/>
      <c r="CP4000"/>
      <c r="CQ4000"/>
      <c r="CR4000"/>
      <c r="CS4000"/>
      <c r="CT4000"/>
      <c r="CU4000"/>
      <c r="CV4000"/>
    </row>
    <row r="4001" spans="10:100" x14ac:dyDescent="0.25">
      <c r="J4001"/>
      <c r="K4001"/>
      <c r="L4001"/>
      <c r="M4001"/>
      <c r="N4001"/>
      <c r="O4001"/>
      <c r="P4001"/>
      <c r="Q4001"/>
      <c r="R4001"/>
      <c r="S4001"/>
      <c r="T4001"/>
      <c r="U4001"/>
      <c r="V4001"/>
      <c r="W4001"/>
      <c r="X4001"/>
      <c r="Y4001"/>
      <c r="Z4001"/>
      <c r="AA4001"/>
      <c r="AB4001"/>
      <c r="AC4001"/>
      <c r="AD4001"/>
      <c r="AE4001"/>
      <c r="AF4001"/>
      <c r="AG4001"/>
      <c r="AH4001"/>
      <c r="AI4001"/>
      <c r="AJ4001"/>
      <c r="AK4001"/>
      <c r="AL4001"/>
      <c r="AM4001"/>
      <c r="AN4001"/>
      <c r="AO4001"/>
      <c r="AP4001"/>
      <c r="AQ4001"/>
      <c r="AR4001"/>
      <c r="AS4001"/>
      <c r="AT4001"/>
      <c r="AU4001"/>
      <c r="AV4001"/>
      <c r="AW4001"/>
      <c r="AX4001"/>
      <c r="AY4001"/>
      <c r="AZ4001"/>
      <c r="BA4001"/>
      <c r="BB4001"/>
      <c r="BC4001"/>
      <c r="BD4001"/>
      <c r="BE4001"/>
      <c r="BF4001"/>
      <c r="BG4001"/>
      <c r="BH4001"/>
      <c r="BI4001"/>
      <c r="BJ4001"/>
      <c r="BK4001"/>
      <c r="BL4001"/>
      <c r="BM4001"/>
      <c r="BN4001"/>
      <c r="BO4001"/>
      <c r="BP4001"/>
      <c r="BQ4001"/>
      <c r="BR4001"/>
      <c r="BS4001"/>
      <c r="BT4001"/>
      <c r="BU4001"/>
      <c r="BV4001"/>
      <c r="BW4001"/>
      <c r="BX4001"/>
      <c r="BY4001"/>
      <c r="BZ4001"/>
      <c r="CA4001"/>
      <c r="CB4001"/>
      <c r="CC4001"/>
      <c r="CD4001"/>
      <c r="CE4001"/>
      <c r="CF4001"/>
      <c r="CG4001"/>
      <c r="CH4001"/>
      <c r="CI4001"/>
      <c r="CJ4001"/>
      <c r="CK4001"/>
      <c r="CL4001"/>
      <c r="CM4001"/>
      <c r="CN4001"/>
      <c r="CO4001"/>
      <c r="CP4001"/>
      <c r="CQ4001"/>
      <c r="CR4001"/>
      <c r="CS4001"/>
      <c r="CT4001"/>
      <c r="CU4001"/>
      <c r="CV4001"/>
    </row>
    <row r="4002" spans="10:100" x14ac:dyDescent="0.25">
      <c r="J4002"/>
      <c r="K4002"/>
      <c r="L4002"/>
      <c r="M4002"/>
      <c r="N4002"/>
      <c r="O4002"/>
      <c r="P4002"/>
      <c r="Q4002"/>
      <c r="R4002"/>
      <c r="S4002"/>
      <c r="T4002"/>
      <c r="U4002"/>
      <c r="V4002"/>
      <c r="W4002"/>
      <c r="X4002"/>
      <c r="Y4002"/>
      <c r="Z4002"/>
      <c r="AA4002"/>
      <c r="AB4002"/>
      <c r="AC4002"/>
      <c r="AD4002"/>
      <c r="AE4002"/>
      <c r="AF4002"/>
      <c r="AG4002"/>
      <c r="AH4002"/>
      <c r="AI4002"/>
      <c r="AJ4002"/>
      <c r="AK4002"/>
      <c r="AL4002"/>
      <c r="AM4002"/>
      <c r="AN4002"/>
      <c r="AO4002"/>
      <c r="AP4002"/>
      <c r="AQ4002"/>
      <c r="AR4002"/>
      <c r="AS4002"/>
      <c r="AT4002"/>
      <c r="AU4002"/>
      <c r="AV4002"/>
      <c r="AW4002"/>
      <c r="AX4002"/>
      <c r="AY4002"/>
      <c r="AZ4002"/>
      <c r="BA4002"/>
      <c r="BB4002"/>
      <c r="BC4002"/>
      <c r="BD4002"/>
      <c r="BE4002"/>
      <c r="BF4002"/>
      <c r="BG4002"/>
      <c r="BH4002"/>
      <c r="BI4002"/>
      <c r="BJ4002"/>
      <c r="BK4002"/>
      <c r="BL4002"/>
      <c r="BM4002"/>
      <c r="BN4002"/>
      <c r="BO4002"/>
      <c r="BP4002"/>
      <c r="BQ4002"/>
      <c r="BR4002"/>
      <c r="BS4002"/>
      <c r="BT4002"/>
      <c r="BU4002"/>
      <c r="BV4002"/>
      <c r="BW4002"/>
      <c r="BX4002"/>
      <c r="BY4002"/>
      <c r="BZ4002"/>
      <c r="CA4002"/>
      <c r="CB4002"/>
      <c r="CC4002"/>
      <c r="CD4002"/>
      <c r="CE4002"/>
      <c r="CF4002"/>
      <c r="CG4002"/>
      <c r="CH4002"/>
      <c r="CI4002"/>
      <c r="CJ4002"/>
      <c r="CK4002"/>
      <c r="CL4002"/>
      <c r="CM4002"/>
      <c r="CN4002"/>
      <c r="CO4002"/>
      <c r="CP4002"/>
      <c r="CQ4002"/>
      <c r="CR4002"/>
      <c r="CS4002"/>
      <c r="CT4002"/>
      <c r="CU4002"/>
      <c r="CV4002"/>
    </row>
    <row r="4003" spans="10:100" x14ac:dyDescent="0.25">
      <c r="J4003"/>
      <c r="K4003"/>
      <c r="L4003"/>
      <c r="M4003"/>
      <c r="N4003"/>
      <c r="O4003"/>
      <c r="P4003"/>
      <c r="Q4003"/>
      <c r="R4003"/>
      <c r="S4003"/>
      <c r="T4003"/>
      <c r="U4003"/>
      <c r="V4003"/>
      <c r="W4003"/>
      <c r="X4003"/>
      <c r="Y4003"/>
      <c r="Z4003"/>
      <c r="AA4003"/>
      <c r="AB4003"/>
      <c r="AC4003"/>
      <c r="AD4003"/>
      <c r="AE4003"/>
      <c r="AF4003"/>
      <c r="AG4003"/>
      <c r="AH4003"/>
      <c r="AI4003"/>
      <c r="AJ4003"/>
      <c r="AK4003"/>
      <c r="AL4003"/>
      <c r="AM4003"/>
      <c r="AN4003"/>
      <c r="AO4003"/>
      <c r="AP4003"/>
      <c r="AQ4003"/>
      <c r="AR4003"/>
      <c r="AS4003"/>
      <c r="AT4003"/>
      <c r="AU4003"/>
      <c r="AV4003"/>
      <c r="AW4003"/>
      <c r="AX4003"/>
      <c r="AY4003"/>
      <c r="AZ4003"/>
      <c r="BA4003"/>
      <c r="BB4003"/>
      <c r="BC4003"/>
      <c r="BD4003"/>
      <c r="BE4003"/>
      <c r="BF4003"/>
      <c r="BG4003"/>
      <c r="BH4003"/>
      <c r="BI4003"/>
      <c r="BJ4003"/>
      <c r="BK4003"/>
      <c r="BL4003"/>
      <c r="BM4003"/>
      <c r="BN4003"/>
      <c r="BO4003"/>
      <c r="BP4003"/>
      <c r="BQ4003"/>
      <c r="BR4003"/>
      <c r="BS4003"/>
      <c r="BT4003"/>
      <c r="BU4003"/>
      <c r="BV4003"/>
      <c r="BW4003"/>
      <c r="BX4003"/>
      <c r="BY4003"/>
      <c r="BZ4003"/>
      <c r="CA4003"/>
      <c r="CB4003"/>
      <c r="CC4003"/>
      <c r="CD4003"/>
      <c r="CE4003"/>
      <c r="CF4003"/>
      <c r="CG4003"/>
      <c r="CH4003"/>
      <c r="CI4003"/>
      <c r="CJ4003"/>
      <c r="CK4003"/>
      <c r="CL4003"/>
      <c r="CM4003"/>
      <c r="CN4003"/>
      <c r="CO4003"/>
      <c r="CP4003"/>
      <c r="CQ4003"/>
      <c r="CR4003"/>
      <c r="CS4003"/>
      <c r="CT4003"/>
      <c r="CU4003"/>
      <c r="CV4003"/>
    </row>
    <row r="4004" spans="10:100" x14ac:dyDescent="0.25">
      <c r="J4004"/>
      <c r="K4004"/>
      <c r="L4004"/>
      <c r="M4004"/>
      <c r="N4004"/>
      <c r="O4004"/>
      <c r="P4004"/>
      <c r="Q4004"/>
      <c r="R4004"/>
      <c r="S4004"/>
      <c r="T4004"/>
      <c r="U4004"/>
      <c r="V4004"/>
      <c r="W4004"/>
      <c r="X4004"/>
      <c r="Y4004"/>
      <c r="Z4004"/>
      <c r="AA4004"/>
      <c r="AB4004"/>
      <c r="AC4004"/>
      <c r="AD4004"/>
      <c r="AE4004"/>
      <c r="AF4004"/>
      <c r="AG4004"/>
      <c r="AH4004"/>
      <c r="AI4004"/>
      <c r="AJ4004"/>
      <c r="AK4004"/>
      <c r="AL4004"/>
      <c r="AM4004"/>
      <c r="AN4004"/>
      <c r="AO4004"/>
      <c r="AP4004"/>
      <c r="AQ4004"/>
      <c r="AR4004"/>
      <c r="AS4004"/>
      <c r="AT4004"/>
      <c r="AU4004"/>
      <c r="AV4004"/>
      <c r="AW4004"/>
      <c r="AX4004"/>
      <c r="AY4004"/>
      <c r="AZ4004"/>
      <c r="BA4004"/>
      <c r="BB4004"/>
      <c r="BC4004"/>
      <c r="BD4004"/>
      <c r="BE4004"/>
      <c r="BF4004"/>
      <c r="BG4004"/>
      <c r="BH4004"/>
      <c r="BI4004"/>
      <c r="BJ4004"/>
      <c r="BK4004"/>
      <c r="BL4004"/>
      <c r="BM4004"/>
      <c r="BN4004"/>
      <c r="BO4004"/>
      <c r="BP4004"/>
      <c r="BQ4004"/>
      <c r="BR4004"/>
      <c r="BS4004"/>
      <c r="BT4004"/>
      <c r="BU4004"/>
      <c r="BV4004"/>
      <c r="BW4004"/>
      <c r="BX4004"/>
      <c r="BY4004"/>
      <c r="BZ4004"/>
      <c r="CA4004"/>
      <c r="CB4004"/>
      <c r="CC4004"/>
      <c r="CD4004"/>
      <c r="CE4004"/>
      <c r="CF4004"/>
      <c r="CG4004"/>
      <c r="CH4004"/>
      <c r="CI4004"/>
      <c r="CJ4004"/>
      <c r="CK4004"/>
      <c r="CL4004"/>
      <c r="CM4004"/>
      <c r="CN4004"/>
      <c r="CO4004"/>
      <c r="CP4004"/>
      <c r="CQ4004"/>
      <c r="CR4004"/>
      <c r="CS4004"/>
      <c r="CT4004"/>
      <c r="CU4004"/>
      <c r="CV4004"/>
    </row>
    <row r="4005" spans="10:100" x14ac:dyDescent="0.25">
      <c r="J4005"/>
      <c r="K4005"/>
      <c r="L4005"/>
      <c r="M4005"/>
      <c r="N4005"/>
      <c r="O4005"/>
      <c r="P4005"/>
      <c r="Q4005"/>
      <c r="R4005"/>
      <c r="S4005"/>
      <c r="T4005"/>
      <c r="U4005"/>
      <c r="V4005"/>
      <c r="W4005"/>
      <c r="X4005"/>
      <c r="Y4005"/>
      <c r="Z4005"/>
      <c r="AA4005"/>
      <c r="AB4005"/>
      <c r="AC4005"/>
      <c r="AD4005"/>
      <c r="AE4005"/>
      <c r="AF4005"/>
      <c r="AG4005"/>
      <c r="AH4005"/>
      <c r="AI4005"/>
      <c r="AJ4005"/>
      <c r="AK4005"/>
      <c r="AL4005"/>
      <c r="AM4005"/>
      <c r="AN4005"/>
      <c r="AO4005"/>
      <c r="AP4005"/>
      <c r="AQ4005"/>
      <c r="AR4005"/>
      <c r="AS4005"/>
      <c r="AT4005"/>
      <c r="AU4005"/>
      <c r="AV4005"/>
      <c r="AW4005"/>
      <c r="AX4005"/>
      <c r="AY4005"/>
      <c r="AZ4005"/>
      <c r="BA4005"/>
      <c r="BB4005"/>
      <c r="BC4005"/>
      <c r="BD4005"/>
      <c r="BE4005"/>
      <c r="BF4005"/>
      <c r="BG4005"/>
      <c r="BH4005"/>
      <c r="BI4005"/>
      <c r="BJ4005"/>
      <c r="BK4005"/>
      <c r="BL4005"/>
      <c r="BM4005"/>
      <c r="BN4005"/>
      <c r="BO4005"/>
      <c r="BP4005"/>
      <c r="BQ4005"/>
      <c r="BR4005"/>
      <c r="BS4005"/>
      <c r="BT4005"/>
      <c r="BU4005"/>
      <c r="BV4005"/>
      <c r="BW4005"/>
      <c r="BX4005"/>
      <c r="BY4005"/>
      <c r="BZ4005"/>
      <c r="CA4005"/>
      <c r="CB4005"/>
      <c r="CC4005"/>
      <c r="CD4005"/>
      <c r="CE4005"/>
      <c r="CF4005"/>
      <c r="CG4005"/>
      <c r="CH4005"/>
      <c r="CI4005"/>
      <c r="CJ4005"/>
      <c r="CK4005"/>
      <c r="CL4005"/>
      <c r="CM4005"/>
      <c r="CN4005"/>
      <c r="CO4005"/>
      <c r="CP4005"/>
      <c r="CQ4005"/>
      <c r="CR4005"/>
      <c r="CS4005"/>
      <c r="CT4005"/>
      <c r="CU4005"/>
      <c r="CV4005"/>
    </row>
    <row r="4006" spans="10:100" x14ac:dyDescent="0.25">
      <c r="J4006"/>
      <c r="K4006"/>
      <c r="L4006"/>
      <c r="M4006"/>
      <c r="N4006"/>
      <c r="O4006"/>
      <c r="P4006"/>
      <c r="Q4006"/>
      <c r="R4006"/>
      <c r="S4006"/>
      <c r="T4006"/>
      <c r="U4006"/>
      <c r="V4006"/>
      <c r="W4006"/>
      <c r="X4006"/>
      <c r="Y4006"/>
      <c r="Z4006"/>
      <c r="AA4006"/>
      <c r="AB4006"/>
      <c r="AC4006"/>
      <c r="AD4006"/>
      <c r="AE4006"/>
      <c r="AF4006"/>
      <c r="AG4006"/>
      <c r="AH4006"/>
      <c r="AI4006"/>
      <c r="AJ4006"/>
      <c r="AK4006"/>
      <c r="AL4006"/>
      <c r="AM4006"/>
      <c r="AN4006"/>
      <c r="AO4006"/>
      <c r="AP4006"/>
      <c r="AQ4006"/>
      <c r="AR4006"/>
      <c r="AS4006"/>
      <c r="AT4006"/>
      <c r="AU4006"/>
      <c r="AV4006"/>
      <c r="AW4006"/>
      <c r="AX4006"/>
      <c r="AY4006"/>
      <c r="AZ4006"/>
      <c r="BA4006"/>
      <c r="BB4006"/>
      <c r="BC4006"/>
      <c r="BD4006"/>
      <c r="BE4006"/>
      <c r="BF4006"/>
      <c r="BG4006"/>
      <c r="BH4006"/>
      <c r="BI4006"/>
      <c r="BJ4006"/>
      <c r="BK4006"/>
      <c r="BL4006"/>
      <c r="BM4006"/>
      <c r="BN4006"/>
      <c r="BO4006"/>
      <c r="BP4006"/>
      <c r="BQ4006"/>
      <c r="BR4006"/>
      <c r="BS4006"/>
      <c r="BT4006"/>
      <c r="BU4006"/>
      <c r="BV4006"/>
      <c r="BW4006"/>
      <c r="BX4006"/>
      <c r="BY4006"/>
      <c r="BZ4006"/>
      <c r="CA4006"/>
      <c r="CB4006"/>
      <c r="CC4006"/>
      <c r="CD4006"/>
      <c r="CE4006"/>
      <c r="CF4006"/>
      <c r="CG4006"/>
      <c r="CH4006"/>
      <c r="CI4006"/>
      <c r="CJ4006"/>
      <c r="CK4006"/>
      <c r="CL4006"/>
      <c r="CM4006"/>
      <c r="CN4006"/>
      <c r="CO4006"/>
      <c r="CP4006"/>
      <c r="CQ4006"/>
      <c r="CR4006"/>
      <c r="CS4006"/>
      <c r="CT4006"/>
      <c r="CU4006"/>
      <c r="CV4006"/>
    </row>
    <row r="4007" spans="10:100" x14ac:dyDescent="0.25">
      <c r="J4007"/>
      <c r="K4007"/>
      <c r="L4007"/>
      <c r="M4007"/>
      <c r="N4007"/>
      <c r="O4007"/>
      <c r="P4007"/>
      <c r="Q4007"/>
      <c r="R4007"/>
      <c r="S4007"/>
      <c r="T4007"/>
      <c r="U4007"/>
      <c r="V4007"/>
      <c r="W4007"/>
      <c r="X4007"/>
      <c r="Y4007"/>
      <c r="Z4007"/>
      <c r="AA4007"/>
      <c r="AB4007"/>
      <c r="AC4007"/>
      <c r="AD4007"/>
      <c r="AE4007"/>
      <c r="AF4007"/>
      <c r="AG4007"/>
      <c r="AH4007"/>
      <c r="AI4007"/>
      <c r="AJ4007"/>
      <c r="AK4007"/>
      <c r="AL4007"/>
      <c r="AM4007"/>
      <c r="AN4007"/>
      <c r="AO4007"/>
      <c r="AP4007"/>
      <c r="AQ4007"/>
      <c r="AR4007"/>
      <c r="AS4007"/>
      <c r="AT4007"/>
      <c r="AU4007"/>
      <c r="AV4007"/>
      <c r="AW4007"/>
      <c r="AX4007"/>
      <c r="AY4007"/>
      <c r="AZ4007"/>
      <c r="BA4007"/>
      <c r="BB4007"/>
      <c r="BC4007"/>
      <c r="BD4007"/>
      <c r="BE4007"/>
      <c r="BF4007"/>
      <c r="BG4007"/>
      <c r="BH4007"/>
      <c r="BI4007"/>
      <c r="BJ4007"/>
      <c r="BK4007"/>
      <c r="BL4007"/>
      <c r="BM4007"/>
      <c r="BN4007"/>
      <c r="BO4007"/>
      <c r="BP4007"/>
      <c r="BQ4007"/>
      <c r="BR4007"/>
      <c r="BS4007"/>
      <c r="BT4007"/>
      <c r="BU4007"/>
      <c r="BV4007"/>
      <c r="BW4007"/>
      <c r="BX4007"/>
      <c r="BY4007"/>
      <c r="BZ4007"/>
      <c r="CA4007"/>
      <c r="CB4007"/>
      <c r="CC4007"/>
      <c r="CD4007"/>
      <c r="CE4007"/>
      <c r="CF4007"/>
      <c r="CG4007"/>
      <c r="CH4007"/>
      <c r="CI4007"/>
      <c r="CJ4007"/>
      <c r="CK4007"/>
      <c r="CL4007"/>
      <c r="CM4007"/>
      <c r="CN4007"/>
      <c r="CO4007"/>
      <c r="CP4007"/>
      <c r="CQ4007"/>
      <c r="CR4007"/>
      <c r="CS4007"/>
      <c r="CT4007"/>
      <c r="CU4007"/>
      <c r="CV4007"/>
    </row>
    <row r="4008" spans="10:100" x14ac:dyDescent="0.25">
      <c r="J4008"/>
      <c r="K4008"/>
      <c r="L4008"/>
      <c r="M4008"/>
      <c r="N4008"/>
      <c r="O4008"/>
      <c r="P4008"/>
      <c r="Q4008"/>
      <c r="R4008"/>
      <c r="S4008"/>
      <c r="T4008"/>
      <c r="U4008"/>
      <c r="V4008"/>
      <c r="W4008"/>
      <c r="X4008"/>
      <c r="Y4008"/>
      <c r="Z4008"/>
      <c r="AA4008"/>
      <c r="AB4008"/>
      <c r="AC4008"/>
      <c r="AD4008"/>
      <c r="AE4008"/>
      <c r="AF4008"/>
      <c r="AG4008"/>
      <c r="AH4008"/>
      <c r="AI4008"/>
      <c r="AJ4008"/>
      <c r="AK4008"/>
      <c r="AL4008"/>
      <c r="AM4008"/>
      <c r="AN4008"/>
      <c r="AO4008"/>
      <c r="AP4008"/>
      <c r="AQ4008"/>
      <c r="AR4008"/>
      <c r="AS4008"/>
      <c r="AT4008"/>
      <c r="AU4008"/>
      <c r="AV4008"/>
      <c r="AW4008"/>
      <c r="AX4008"/>
      <c r="AY4008"/>
      <c r="AZ4008"/>
      <c r="BA4008"/>
      <c r="BB4008"/>
      <c r="BC4008"/>
      <c r="BD4008"/>
      <c r="BE4008"/>
      <c r="BF4008"/>
      <c r="BG4008"/>
      <c r="BH4008"/>
      <c r="BI4008"/>
      <c r="BJ4008"/>
      <c r="BK4008"/>
      <c r="BL4008"/>
      <c r="BM4008"/>
      <c r="BN4008"/>
      <c r="BO4008"/>
      <c r="BP4008"/>
      <c r="BQ4008"/>
      <c r="BR4008"/>
      <c r="BS4008"/>
      <c r="BT4008"/>
      <c r="BU4008"/>
      <c r="BV4008"/>
      <c r="BW4008"/>
      <c r="BX4008"/>
      <c r="BY4008"/>
      <c r="BZ4008"/>
      <c r="CA4008"/>
      <c r="CB4008"/>
      <c r="CC4008"/>
      <c r="CD4008"/>
      <c r="CE4008"/>
      <c r="CF4008"/>
      <c r="CG4008"/>
      <c r="CH4008"/>
      <c r="CI4008"/>
      <c r="CJ4008"/>
      <c r="CK4008"/>
      <c r="CL4008"/>
      <c r="CM4008"/>
      <c r="CN4008"/>
      <c r="CO4008"/>
      <c r="CP4008"/>
      <c r="CQ4008"/>
      <c r="CR4008"/>
      <c r="CS4008"/>
      <c r="CT4008"/>
      <c r="CU4008"/>
      <c r="CV4008"/>
    </row>
    <row r="4009" spans="10:100" x14ac:dyDescent="0.25">
      <c r="J4009"/>
      <c r="K4009"/>
      <c r="L4009"/>
      <c r="M4009"/>
      <c r="N4009"/>
      <c r="O4009"/>
      <c r="P4009"/>
      <c r="Q4009"/>
      <c r="R4009"/>
      <c r="S4009"/>
      <c r="T4009"/>
      <c r="U4009"/>
      <c r="V4009"/>
      <c r="W4009"/>
      <c r="X4009"/>
      <c r="Y4009"/>
      <c r="Z4009"/>
      <c r="AA4009"/>
      <c r="AB4009"/>
      <c r="AC4009"/>
      <c r="AD4009"/>
      <c r="AE4009"/>
      <c r="AF4009"/>
      <c r="AG4009"/>
      <c r="AH4009"/>
      <c r="AI4009"/>
      <c r="AJ4009"/>
      <c r="AK4009"/>
      <c r="AL4009"/>
      <c r="AM4009"/>
      <c r="AN4009"/>
      <c r="AO4009"/>
      <c r="AP4009"/>
      <c r="AQ4009"/>
      <c r="AR4009"/>
      <c r="AS4009"/>
      <c r="AT4009"/>
      <c r="AU4009"/>
      <c r="AV4009"/>
      <c r="AW4009"/>
      <c r="AX4009"/>
      <c r="AY4009"/>
      <c r="AZ4009"/>
      <c r="BA4009"/>
      <c r="BB4009"/>
      <c r="BC4009"/>
      <c r="BD4009"/>
      <c r="BE4009"/>
      <c r="BF4009"/>
      <c r="BG4009"/>
      <c r="BH4009"/>
      <c r="BI4009"/>
      <c r="BJ4009"/>
      <c r="BK4009"/>
      <c r="BL4009"/>
      <c r="BM4009"/>
      <c r="BN4009"/>
      <c r="BO4009"/>
      <c r="BP4009"/>
      <c r="BQ4009"/>
      <c r="BR4009"/>
      <c r="BS4009"/>
      <c r="BT4009"/>
      <c r="BU4009"/>
      <c r="BV4009"/>
      <c r="BW4009"/>
      <c r="BX4009"/>
      <c r="BY4009"/>
      <c r="BZ4009"/>
      <c r="CA4009"/>
      <c r="CB4009"/>
      <c r="CC4009"/>
      <c r="CD4009"/>
      <c r="CE4009"/>
      <c r="CF4009"/>
      <c r="CG4009"/>
      <c r="CH4009"/>
      <c r="CI4009"/>
      <c r="CJ4009"/>
      <c r="CK4009"/>
      <c r="CL4009"/>
      <c r="CM4009"/>
      <c r="CN4009"/>
      <c r="CO4009"/>
      <c r="CP4009"/>
      <c r="CQ4009"/>
      <c r="CR4009"/>
      <c r="CS4009"/>
      <c r="CT4009"/>
      <c r="CU4009"/>
      <c r="CV4009"/>
    </row>
    <row r="4010" spans="10:100" x14ac:dyDescent="0.25">
      <c r="J4010"/>
      <c r="K4010"/>
      <c r="L4010"/>
      <c r="M4010"/>
      <c r="N4010"/>
      <c r="O4010"/>
      <c r="P4010"/>
      <c r="Q4010"/>
      <c r="R4010"/>
      <c r="S4010"/>
      <c r="T4010"/>
      <c r="U4010"/>
      <c r="V4010"/>
      <c r="W4010"/>
      <c r="X4010"/>
      <c r="Y4010"/>
      <c r="Z4010"/>
      <c r="AA4010"/>
      <c r="AB4010"/>
      <c r="AC4010"/>
      <c r="AD4010"/>
      <c r="AE4010"/>
      <c r="AF4010"/>
      <c r="AG4010"/>
      <c r="AH4010"/>
      <c r="AI4010"/>
      <c r="AJ4010"/>
      <c r="AK4010"/>
      <c r="AL4010"/>
      <c r="AM4010"/>
      <c r="AN4010"/>
      <c r="AO4010"/>
      <c r="AP4010"/>
      <c r="AQ4010"/>
      <c r="AR4010"/>
      <c r="AS4010"/>
      <c r="AT4010"/>
      <c r="AU4010"/>
      <c r="AV4010"/>
      <c r="AW4010"/>
      <c r="AX4010"/>
      <c r="AY4010"/>
      <c r="AZ4010"/>
      <c r="BA4010"/>
      <c r="BB4010"/>
      <c r="BC4010"/>
      <c r="BD4010"/>
      <c r="BE4010"/>
      <c r="BF4010"/>
      <c r="BG4010"/>
      <c r="BH4010"/>
      <c r="BI4010"/>
      <c r="BJ4010"/>
      <c r="BK4010"/>
      <c r="BL4010"/>
      <c r="BM4010"/>
      <c r="BN4010"/>
      <c r="BO4010"/>
      <c r="BP4010"/>
      <c r="BQ4010"/>
      <c r="BR4010"/>
      <c r="BS4010"/>
      <c r="BT4010"/>
      <c r="BU4010"/>
      <c r="BV4010"/>
      <c r="BW4010"/>
      <c r="BX4010"/>
      <c r="BY4010"/>
      <c r="BZ4010"/>
      <c r="CA4010"/>
      <c r="CB4010"/>
      <c r="CC4010"/>
      <c r="CD4010"/>
      <c r="CE4010"/>
      <c r="CF4010"/>
      <c r="CG4010"/>
      <c r="CH4010"/>
      <c r="CI4010"/>
      <c r="CJ4010"/>
      <c r="CK4010"/>
      <c r="CL4010"/>
      <c r="CM4010"/>
      <c r="CN4010"/>
      <c r="CO4010"/>
      <c r="CP4010"/>
      <c r="CQ4010"/>
      <c r="CR4010"/>
      <c r="CS4010"/>
      <c r="CT4010"/>
      <c r="CU4010"/>
      <c r="CV4010"/>
    </row>
    <row r="4011" spans="10:100" x14ac:dyDescent="0.25">
      <c r="J4011"/>
      <c r="K4011"/>
      <c r="L4011"/>
      <c r="M4011"/>
      <c r="N4011"/>
      <c r="O4011"/>
      <c r="P4011"/>
      <c r="Q4011"/>
      <c r="R4011"/>
      <c r="S4011"/>
      <c r="T4011"/>
      <c r="U4011"/>
      <c r="V4011"/>
      <c r="W4011"/>
      <c r="X4011"/>
      <c r="Y4011"/>
      <c r="Z4011"/>
      <c r="AA4011"/>
      <c r="AB4011"/>
      <c r="AC4011"/>
      <c r="AD4011"/>
      <c r="AE4011"/>
      <c r="AF4011"/>
      <c r="AG4011"/>
      <c r="AH4011"/>
      <c r="AI4011"/>
      <c r="AJ4011"/>
      <c r="AK4011"/>
      <c r="AL4011"/>
      <c r="AM4011"/>
      <c r="AN4011"/>
      <c r="AO4011"/>
      <c r="AP4011"/>
      <c r="AQ4011"/>
      <c r="AR4011"/>
      <c r="AS4011"/>
      <c r="AT4011"/>
      <c r="AU4011"/>
      <c r="AV4011"/>
      <c r="AW4011"/>
      <c r="AX4011"/>
      <c r="AY4011"/>
      <c r="AZ4011"/>
      <c r="BA4011"/>
      <c r="BB4011"/>
      <c r="BC4011"/>
      <c r="BD4011"/>
      <c r="BE4011"/>
      <c r="BF4011"/>
      <c r="BG4011"/>
      <c r="BH4011"/>
      <c r="BI4011"/>
      <c r="BJ4011"/>
      <c r="BK4011"/>
      <c r="BL4011"/>
      <c r="BM4011"/>
      <c r="BN4011"/>
      <c r="BO4011"/>
      <c r="BP4011"/>
      <c r="BQ4011"/>
      <c r="BR4011"/>
      <c r="BS4011"/>
      <c r="BT4011"/>
      <c r="BU4011"/>
      <c r="BV4011"/>
      <c r="BW4011"/>
      <c r="BX4011"/>
      <c r="BY4011"/>
      <c r="BZ4011"/>
      <c r="CA4011"/>
      <c r="CB4011"/>
      <c r="CC4011"/>
      <c r="CD4011"/>
      <c r="CE4011"/>
      <c r="CF4011"/>
      <c r="CG4011"/>
      <c r="CH4011"/>
      <c r="CI4011"/>
      <c r="CJ4011"/>
      <c r="CK4011"/>
      <c r="CL4011"/>
      <c r="CM4011"/>
      <c r="CN4011"/>
      <c r="CO4011"/>
      <c r="CP4011"/>
      <c r="CQ4011"/>
      <c r="CR4011"/>
      <c r="CS4011"/>
      <c r="CT4011"/>
      <c r="CU4011"/>
      <c r="CV4011"/>
    </row>
    <row r="4012" spans="10:100" x14ac:dyDescent="0.25">
      <c r="J4012"/>
      <c r="K4012"/>
      <c r="L4012"/>
      <c r="M4012"/>
      <c r="N4012"/>
      <c r="O4012"/>
      <c r="P4012"/>
      <c r="Q4012"/>
      <c r="R4012"/>
      <c r="S4012"/>
      <c r="T4012"/>
      <c r="U4012"/>
      <c r="V4012"/>
      <c r="W4012"/>
      <c r="X4012"/>
      <c r="Y4012"/>
      <c r="Z4012"/>
      <c r="AA4012"/>
      <c r="AB4012"/>
      <c r="AC4012"/>
      <c r="AD4012"/>
      <c r="AE4012"/>
      <c r="AF4012"/>
      <c r="AG4012"/>
      <c r="AH4012"/>
      <c r="AI4012"/>
      <c r="AJ4012"/>
      <c r="AK4012"/>
      <c r="AL4012"/>
      <c r="AM4012"/>
      <c r="AN4012"/>
      <c r="AO4012"/>
      <c r="AP4012"/>
      <c r="AQ4012"/>
      <c r="AR4012"/>
      <c r="AS4012"/>
      <c r="AT4012"/>
      <c r="AU4012"/>
      <c r="AV4012"/>
      <c r="AW4012"/>
      <c r="AX4012"/>
      <c r="AY4012"/>
      <c r="AZ4012"/>
      <c r="BA4012"/>
      <c r="BB4012"/>
      <c r="BC4012"/>
      <c r="BD4012"/>
      <c r="BE4012"/>
      <c r="BF4012"/>
      <c r="BG4012"/>
      <c r="BH4012"/>
      <c r="BI4012"/>
      <c r="BJ4012"/>
      <c r="BK4012"/>
      <c r="BL4012"/>
      <c r="BM4012"/>
      <c r="BN4012"/>
      <c r="BO4012"/>
      <c r="BP4012"/>
      <c r="BQ4012"/>
      <c r="BR4012"/>
      <c r="BS4012"/>
      <c r="BT4012"/>
      <c r="BU4012"/>
      <c r="BV4012"/>
      <c r="BW4012"/>
      <c r="BX4012"/>
      <c r="BY4012"/>
      <c r="BZ4012"/>
      <c r="CA4012"/>
      <c r="CB4012"/>
      <c r="CC4012"/>
      <c r="CD4012"/>
      <c r="CE4012"/>
      <c r="CF4012"/>
      <c r="CG4012"/>
      <c r="CH4012"/>
      <c r="CI4012"/>
      <c r="CJ4012"/>
      <c r="CK4012"/>
      <c r="CL4012"/>
      <c r="CM4012"/>
      <c r="CN4012"/>
      <c r="CO4012"/>
      <c r="CP4012"/>
      <c r="CQ4012"/>
      <c r="CR4012"/>
      <c r="CS4012"/>
      <c r="CT4012"/>
      <c r="CU4012"/>
      <c r="CV4012"/>
    </row>
    <row r="4013" spans="10:100" x14ac:dyDescent="0.25">
      <c r="J4013"/>
      <c r="K4013"/>
      <c r="L4013"/>
      <c r="M4013"/>
      <c r="N4013"/>
      <c r="O4013"/>
      <c r="P4013"/>
      <c r="Q4013"/>
      <c r="R4013"/>
      <c r="S4013"/>
      <c r="T4013"/>
      <c r="U4013"/>
      <c r="V4013"/>
      <c r="W4013"/>
      <c r="X4013"/>
      <c r="Y4013"/>
      <c r="Z4013"/>
      <c r="AA4013"/>
      <c r="AB4013"/>
      <c r="AC4013"/>
      <c r="AD4013"/>
      <c r="AE4013"/>
      <c r="AF4013"/>
      <c r="AG4013"/>
      <c r="AH4013"/>
      <c r="AI4013"/>
      <c r="AJ4013"/>
      <c r="AK4013"/>
      <c r="AL4013"/>
      <c r="AM4013"/>
      <c r="AN4013"/>
      <c r="AO4013"/>
      <c r="AP4013"/>
      <c r="AQ4013"/>
      <c r="AR4013"/>
      <c r="AS4013"/>
      <c r="AT4013"/>
      <c r="AU4013"/>
      <c r="AV4013"/>
      <c r="AW4013"/>
      <c r="AX4013"/>
      <c r="AY4013"/>
      <c r="AZ4013"/>
      <c r="BA4013"/>
      <c r="BB4013"/>
      <c r="BC4013"/>
      <c r="BD4013"/>
      <c r="BE4013"/>
      <c r="BF4013"/>
      <c r="BG4013"/>
      <c r="BH4013"/>
      <c r="BI4013"/>
      <c r="BJ4013"/>
      <c r="BK4013"/>
      <c r="BL4013"/>
      <c r="BM4013"/>
      <c r="BN4013"/>
      <c r="BO4013"/>
      <c r="BP4013"/>
      <c r="BQ4013"/>
      <c r="BR4013"/>
      <c r="BS4013"/>
      <c r="BT4013"/>
      <c r="BU4013"/>
      <c r="BV4013"/>
      <c r="BW4013"/>
      <c r="BX4013"/>
      <c r="BY4013"/>
      <c r="BZ4013"/>
      <c r="CA4013"/>
      <c r="CB4013"/>
      <c r="CC4013"/>
      <c r="CD4013"/>
      <c r="CE4013"/>
      <c r="CF4013"/>
      <c r="CG4013"/>
      <c r="CH4013"/>
      <c r="CI4013"/>
      <c r="CJ4013"/>
      <c r="CK4013"/>
      <c r="CL4013"/>
      <c r="CM4013"/>
      <c r="CN4013"/>
      <c r="CO4013"/>
      <c r="CP4013"/>
      <c r="CQ4013"/>
      <c r="CR4013"/>
      <c r="CS4013"/>
      <c r="CT4013"/>
      <c r="CU4013"/>
      <c r="CV4013"/>
    </row>
    <row r="4014" spans="10:100" x14ac:dyDescent="0.25">
      <c r="J4014"/>
      <c r="K4014"/>
      <c r="L4014"/>
      <c r="M4014"/>
      <c r="N4014"/>
      <c r="O4014"/>
      <c r="P4014"/>
      <c r="Q4014"/>
      <c r="R4014"/>
      <c r="S4014"/>
      <c r="T4014"/>
      <c r="U4014"/>
      <c r="V4014"/>
      <c r="W4014"/>
      <c r="X4014"/>
      <c r="Y4014"/>
      <c r="Z4014"/>
      <c r="AA4014"/>
      <c r="AB4014"/>
      <c r="AC4014"/>
      <c r="AD4014"/>
      <c r="AE4014"/>
      <c r="AF4014"/>
      <c r="AG4014"/>
      <c r="AH4014"/>
      <c r="AI4014"/>
      <c r="AJ4014"/>
      <c r="AK4014"/>
      <c r="AL4014"/>
      <c r="AM4014"/>
      <c r="AN4014"/>
      <c r="AO4014"/>
      <c r="AP4014"/>
      <c r="AQ4014"/>
      <c r="AR4014"/>
      <c r="AS4014"/>
      <c r="AT4014"/>
      <c r="AU4014"/>
      <c r="AV4014"/>
      <c r="AW4014"/>
      <c r="AX4014"/>
      <c r="AY4014"/>
      <c r="AZ4014"/>
      <c r="BA4014"/>
      <c r="BB4014"/>
      <c r="BC4014"/>
      <c r="BD4014"/>
      <c r="BE4014"/>
      <c r="BF4014"/>
      <c r="BG4014"/>
      <c r="BH4014"/>
      <c r="BI4014"/>
      <c r="BJ4014"/>
      <c r="BK4014"/>
      <c r="BL4014"/>
      <c r="BM4014"/>
      <c r="BN4014"/>
      <c r="BO4014"/>
      <c r="BP4014"/>
      <c r="BQ4014"/>
      <c r="BR4014"/>
      <c r="BS4014"/>
      <c r="BT4014"/>
      <c r="BU4014"/>
      <c r="BV4014"/>
      <c r="BW4014"/>
      <c r="BX4014"/>
      <c r="BY4014"/>
      <c r="BZ4014"/>
      <c r="CA4014"/>
      <c r="CB4014"/>
      <c r="CC4014"/>
      <c r="CD4014"/>
      <c r="CE4014"/>
      <c r="CF4014"/>
      <c r="CG4014"/>
      <c r="CH4014"/>
      <c r="CI4014"/>
      <c r="CJ4014"/>
      <c r="CK4014"/>
      <c r="CL4014"/>
      <c r="CM4014"/>
      <c r="CN4014"/>
      <c r="CO4014"/>
      <c r="CP4014"/>
      <c r="CQ4014"/>
      <c r="CR4014"/>
      <c r="CS4014"/>
      <c r="CT4014"/>
      <c r="CU4014"/>
      <c r="CV4014"/>
    </row>
    <row r="4015" spans="10:100" x14ac:dyDescent="0.25">
      <c r="J4015"/>
      <c r="K4015"/>
      <c r="L4015"/>
      <c r="M4015"/>
      <c r="N4015"/>
      <c r="O4015"/>
      <c r="P4015"/>
      <c r="Q4015"/>
      <c r="R4015"/>
      <c r="S4015"/>
      <c r="T4015"/>
      <c r="U4015"/>
      <c r="V4015"/>
      <c r="W4015"/>
      <c r="X4015"/>
      <c r="Y4015"/>
      <c r="Z4015"/>
      <c r="AA4015"/>
      <c r="AB4015"/>
      <c r="AC4015"/>
      <c r="AD4015"/>
      <c r="AE4015"/>
      <c r="AF4015"/>
      <c r="AG4015"/>
      <c r="AH4015"/>
      <c r="AI4015"/>
      <c r="AJ4015"/>
      <c r="AK4015"/>
      <c r="AL4015"/>
      <c r="AM4015"/>
      <c r="AN4015"/>
      <c r="AO4015"/>
      <c r="AP4015"/>
      <c r="AQ4015"/>
      <c r="AR4015"/>
      <c r="AS4015"/>
      <c r="AT4015"/>
      <c r="AU4015"/>
      <c r="AV4015"/>
      <c r="AW4015"/>
      <c r="AX4015"/>
      <c r="AY4015"/>
      <c r="AZ4015"/>
      <c r="BA4015"/>
      <c r="BB4015"/>
      <c r="BC4015"/>
      <c r="BD4015"/>
      <c r="BE4015"/>
      <c r="BF4015"/>
      <c r="BG4015"/>
      <c r="BH4015"/>
      <c r="BI4015"/>
      <c r="BJ4015"/>
      <c r="BK4015"/>
      <c r="BL4015"/>
      <c r="BM4015"/>
      <c r="BN4015"/>
      <c r="BO4015"/>
      <c r="BP4015"/>
      <c r="BQ4015"/>
      <c r="BR4015"/>
      <c r="BS4015"/>
      <c r="BT4015"/>
      <c r="BU4015"/>
      <c r="BV4015"/>
      <c r="BW4015"/>
      <c r="BX4015"/>
      <c r="BY4015"/>
      <c r="BZ4015"/>
      <c r="CA4015"/>
      <c r="CB4015"/>
      <c r="CC4015"/>
      <c r="CD4015"/>
      <c r="CE4015"/>
      <c r="CF4015"/>
      <c r="CG4015"/>
      <c r="CH4015"/>
      <c r="CI4015"/>
      <c r="CJ4015"/>
      <c r="CK4015"/>
      <c r="CL4015"/>
      <c r="CM4015"/>
      <c r="CN4015"/>
      <c r="CO4015"/>
      <c r="CP4015"/>
      <c r="CQ4015"/>
      <c r="CR4015"/>
      <c r="CS4015"/>
      <c r="CT4015"/>
      <c r="CU4015"/>
      <c r="CV4015"/>
    </row>
    <row r="4016" spans="10:100" x14ac:dyDescent="0.25">
      <c r="J4016"/>
      <c r="K4016"/>
      <c r="L4016"/>
      <c r="M4016"/>
      <c r="N4016"/>
      <c r="O4016"/>
      <c r="P4016"/>
      <c r="Q4016"/>
      <c r="R4016"/>
      <c r="S4016"/>
      <c r="T4016"/>
      <c r="U4016"/>
      <c r="V4016"/>
      <c r="W4016"/>
      <c r="X4016"/>
      <c r="Y4016"/>
      <c r="Z4016"/>
      <c r="AA4016"/>
      <c r="AB4016"/>
      <c r="AC4016"/>
      <c r="AD4016"/>
      <c r="AE4016"/>
      <c r="AF4016"/>
      <c r="AG4016"/>
      <c r="AH4016"/>
      <c r="AI4016"/>
      <c r="AJ4016"/>
      <c r="AK4016"/>
      <c r="AL4016"/>
      <c r="AM4016"/>
      <c r="AN4016"/>
      <c r="AO4016"/>
      <c r="AP4016"/>
      <c r="AQ4016"/>
      <c r="AR4016"/>
      <c r="AS4016"/>
      <c r="AT4016"/>
      <c r="AU4016"/>
      <c r="AV4016"/>
      <c r="AW4016"/>
      <c r="AX4016"/>
      <c r="AY4016"/>
      <c r="AZ4016"/>
      <c r="BA4016"/>
      <c r="BB4016"/>
      <c r="BC4016"/>
      <c r="BD4016"/>
      <c r="BE4016"/>
      <c r="BF4016"/>
      <c r="BG4016"/>
      <c r="BH4016"/>
      <c r="BI4016"/>
      <c r="BJ4016"/>
      <c r="BK4016"/>
      <c r="BL4016"/>
      <c r="BM4016"/>
      <c r="BN4016"/>
      <c r="BO4016"/>
      <c r="BP4016"/>
      <c r="BQ4016"/>
      <c r="BR4016"/>
      <c r="BS4016"/>
      <c r="BT4016"/>
      <c r="BU4016"/>
      <c r="BV4016"/>
      <c r="BW4016"/>
      <c r="BX4016"/>
      <c r="BY4016"/>
      <c r="BZ4016"/>
      <c r="CA4016"/>
      <c r="CB4016"/>
      <c r="CC4016"/>
      <c r="CD4016"/>
      <c r="CE4016"/>
      <c r="CF4016"/>
      <c r="CG4016"/>
      <c r="CH4016"/>
      <c r="CI4016"/>
      <c r="CJ4016"/>
      <c r="CK4016"/>
      <c r="CL4016"/>
      <c r="CM4016"/>
      <c r="CN4016"/>
      <c r="CO4016"/>
      <c r="CP4016"/>
      <c r="CQ4016"/>
      <c r="CR4016"/>
      <c r="CS4016"/>
      <c r="CT4016"/>
      <c r="CU4016"/>
      <c r="CV4016"/>
    </row>
    <row r="4017" spans="10:100" x14ac:dyDescent="0.25">
      <c r="J4017"/>
      <c r="K4017"/>
      <c r="L4017"/>
      <c r="M4017"/>
      <c r="N4017"/>
      <c r="O4017"/>
      <c r="P4017"/>
      <c r="Q4017"/>
      <c r="R4017"/>
      <c r="S4017"/>
      <c r="T4017"/>
      <c r="U4017"/>
      <c r="V4017"/>
      <c r="W4017"/>
      <c r="X4017"/>
      <c r="Y4017"/>
      <c r="Z4017"/>
      <c r="AA4017"/>
      <c r="AB4017"/>
      <c r="AC4017"/>
      <c r="AD4017"/>
      <c r="AE4017"/>
      <c r="AF4017"/>
      <c r="AG4017"/>
      <c r="AH4017"/>
      <c r="AI4017"/>
      <c r="AJ4017"/>
      <c r="AK4017"/>
      <c r="AL4017"/>
      <c r="AM4017"/>
      <c r="AN4017"/>
      <c r="AO4017"/>
      <c r="AP4017"/>
      <c r="AQ4017"/>
      <c r="AR4017"/>
      <c r="AS4017"/>
      <c r="AT4017"/>
      <c r="AU4017"/>
      <c r="AV4017"/>
      <c r="AW4017"/>
      <c r="AX4017"/>
      <c r="AY4017"/>
      <c r="AZ4017"/>
      <c r="BA4017"/>
      <c r="BB4017"/>
      <c r="BC4017"/>
      <c r="BD4017"/>
      <c r="BE4017"/>
      <c r="BF4017"/>
      <c r="BG4017"/>
      <c r="BH4017"/>
      <c r="BI4017"/>
      <c r="BJ4017"/>
      <c r="BK4017"/>
      <c r="BL4017"/>
      <c r="BM4017"/>
      <c r="BN4017"/>
      <c r="BO4017"/>
      <c r="BP4017"/>
      <c r="BQ4017"/>
      <c r="BR4017"/>
      <c r="BS4017"/>
      <c r="BT4017"/>
      <c r="BU4017"/>
      <c r="BV4017"/>
      <c r="BW4017"/>
      <c r="BX4017"/>
      <c r="BY4017"/>
      <c r="BZ4017"/>
      <c r="CA4017"/>
      <c r="CB4017"/>
      <c r="CC4017"/>
      <c r="CD4017"/>
      <c r="CE4017"/>
      <c r="CF4017"/>
      <c r="CG4017"/>
      <c r="CH4017"/>
      <c r="CI4017"/>
      <c r="CJ4017"/>
      <c r="CK4017"/>
      <c r="CL4017"/>
      <c r="CM4017"/>
      <c r="CN4017"/>
      <c r="CO4017"/>
      <c r="CP4017"/>
      <c r="CQ4017"/>
      <c r="CR4017"/>
      <c r="CS4017"/>
      <c r="CT4017"/>
      <c r="CU4017"/>
      <c r="CV4017"/>
    </row>
    <row r="4018" spans="10:100" x14ac:dyDescent="0.25">
      <c r="J4018"/>
      <c r="K4018"/>
      <c r="L4018"/>
      <c r="M4018"/>
      <c r="N4018"/>
      <c r="O4018"/>
      <c r="P4018"/>
      <c r="Q4018"/>
      <c r="R4018"/>
      <c r="S4018"/>
      <c r="T4018"/>
      <c r="U4018"/>
      <c r="V4018"/>
      <c r="W4018"/>
      <c r="X4018"/>
      <c r="Y4018"/>
      <c r="Z4018"/>
      <c r="AA4018"/>
      <c r="AB4018"/>
      <c r="AC4018"/>
      <c r="AD4018"/>
      <c r="AE4018"/>
      <c r="AF4018"/>
      <c r="AG4018"/>
      <c r="AH4018"/>
      <c r="AI4018"/>
      <c r="AJ4018"/>
      <c r="AK4018"/>
      <c r="AL4018"/>
      <c r="AM4018"/>
      <c r="AN4018"/>
      <c r="AO4018"/>
      <c r="AP4018"/>
      <c r="AQ4018"/>
      <c r="AR4018"/>
      <c r="AS4018"/>
      <c r="AT4018"/>
      <c r="AU4018"/>
      <c r="AV4018"/>
      <c r="AW4018"/>
      <c r="AX4018"/>
      <c r="AY4018"/>
      <c r="AZ4018"/>
      <c r="BA4018"/>
      <c r="BB4018"/>
      <c r="BC4018"/>
      <c r="BD4018"/>
      <c r="BE4018"/>
      <c r="BF4018"/>
      <c r="BG4018"/>
      <c r="BH4018"/>
      <c r="BI4018"/>
      <c r="BJ4018"/>
      <c r="BK4018"/>
      <c r="BL4018"/>
      <c r="BM4018"/>
      <c r="BN4018"/>
      <c r="BO4018"/>
      <c r="BP4018"/>
      <c r="BQ4018"/>
      <c r="BR4018"/>
      <c r="BS4018"/>
      <c r="BT4018"/>
      <c r="BU4018"/>
      <c r="BV4018"/>
      <c r="BW4018"/>
      <c r="BX4018"/>
      <c r="BY4018"/>
      <c r="BZ4018"/>
      <c r="CA4018"/>
      <c r="CB4018"/>
      <c r="CC4018"/>
      <c r="CD4018"/>
      <c r="CE4018"/>
      <c r="CF4018"/>
      <c r="CG4018"/>
      <c r="CH4018"/>
      <c r="CI4018"/>
      <c r="CJ4018"/>
      <c r="CK4018"/>
      <c r="CL4018"/>
      <c r="CM4018"/>
      <c r="CN4018"/>
      <c r="CO4018"/>
      <c r="CP4018"/>
      <c r="CQ4018"/>
      <c r="CR4018"/>
      <c r="CS4018"/>
      <c r="CT4018"/>
      <c r="CU4018"/>
      <c r="CV4018"/>
    </row>
    <row r="4019" spans="10:100" x14ac:dyDescent="0.25">
      <c r="J4019"/>
      <c r="K4019"/>
      <c r="L4019"/>
      <c r="M4019"/>
      <c r="N4019"/>
      <c r="O4019"/>
      <c r="P4019"/>
      <c r="Q4019"/>
      <c r="R4019"/>
      <c r="S4019"/>
      <c r="T4019"/>
      <c r="U4019"/>
      <c r="V4019"/>
      <c r="W4019"/>
      <c r="X4019"/>
      <c r="Y4019"/>
      <c r="Z4019"/>
      <c r="AA4019"/>
      <c r="AB4019"/>
      <c r="AC4019"/>
      <c r="AD4019"/>
      <c r="AE4019"/>
      <c r="AF4019"/>
      <c r="AG4019"/>
      <c r="AH4019"/>
      <c r="AI4019"/>
      <c r="AJ4019"/>
      <c r="AK4019"/>
      <c r="AL4019"/>
      <c r="AM4019"/>
      <c r="AN4019"/>
      <c r="AO4019"/>
      <c r="AP4019"/>
      <c r="AQ4019"/>
      <c r="AR4019"/>
      <c r="AS4019"/>
      <c r="AT4019"/>
      <c r="AU4019"/>
      <c r="AV4019"/>
      <c r="AW4019"/>
      <c r="AX4019"/>
      <c r="AY4019"/>
      <c r="AZ4019"/>
      <c r="BA4019"/>
      <c r="BB4019"/>
      <c r="BC4019"/>
      <c r="BD4019"/>
      <c r="BE4019"/>
      <c r="BF4019"/>
      <c r="BG4019"/>
      <c r="BH4019"/>
      <c r="BI4019"/>
      <c r="BJ4019"/>
      <c r="BK4019"/>
      <c r="BL4019"/>
      <c r="BM4019"/>
      <c r="BN4019"/>
      <c r="BO4019"/>
      <c r="BP4019"/>
      <c r="BQ4019"/>
      <c r="BR4019"/>
      <c r="BS4019"/>
      <c r="BT4019"/>
      <c r="BU4019"/>
      <c r="BV4019"/>
      <c r="BW4019"/>
      <c r="BX4019"/>
      <c r="BY4019"/>
      <c r="BZ4019"/>
      <c r="CA4019"/>
      <c r="CB4019"/>
      <c r="CC4019"/>
      <c r="CD4019"/>
      <c r="CE4019"/>
      <c r="CF4019"/>
      <c r="CG4019"/>
      <c r="CH4019"/>
      <c r="CI4019"/>
      <c r="CJ4019"/>
      <c r="CK4019"/>
      <c r="CL4019"/>
      <c r="CM4019"/>
      <c r="CN4019"/>
      <c r="CO4019"/>
      <c r="CP4019"/>
      <c r="CQ4019"/>
      <c r="CR4019"/>
      <c r="CS4019"/>
      <c r="CT4019"/>
      <c r="CU4019"/>
      <c r="CV4019"/>
    </row>
    <row r="4020" spans="10:100" x14ac:dyDescent="0.25">
      <c r="J4020"/>
      <c r="K4020"/>
      <c r="L4020"/>
      <c r="M4020"/>
      <c r="N4020"/>
      <c r="O4020"/>
      <c r="P4020"/>
      <c r="Q4020"/>
      <c r="R4020"/>
      <c r="S4020"/>
      <c r="T4020"/>
      <c r="U4020"/>
      <c r="V4020"/>
      <c r="W4020"/>
      <c r="X4020"/>
      <c r="Y4020"/>
      <c r="Z4020"/>
      <c r="AA4020"/>
      <c r="AB4020"/>
      <c r="AC4020"/>
      <c r="AD4020"/>
      <c r="AE4020"/>
      <c r="AF4020"/>
      <c r="AG4020"/>
      <c r="AH4020"/>
      <c r="AI4020"/>
      <c r="AJ4020"/>
      <c r="AK4020"/>
      <c r="AL4020"/>
      <c r="AM4020"/>
      <c r="AN4020"/>
      <c r="AO4020"/>
      <c r="AP4020"/>
      <c r="AQ4020"/>
      <c r="AR4020"/>
      <c r="AS4020"/>
      <c r="AT4020"/>
      <c r="AU4020"/>
      <c r="AV4020"/>
      <c r="AW4020"/>
      <c r="AX4020"/>
      <c r="AY4020"/>
      <c r="AZ4020"/>
      <c r="BA4020"/>
      <c r="BB4020"/>
      <c r="BC4020"/>
      <c r="BD4020"/>
      <c r="BE4020"/>
      <c r="BF4020"/>
      <c r="BG4020"/>
      <c r="BH4020"/>
      <c r="BI4020"/>
      <c r="BJ4020"/>
      <c r="BK4020"/>
      <c r="BL4020"/>
      <c r="BM4020"/>
      <c r="BN4020"/>
      <c r="BO4020"/>
      <c r="BP4020"/>
      <c r="BQ4020"/>
      <c r="BR4020"/>
      <c r="BS4020"/>
      <c r="BT4020"/>
      <c r="BU4020"/>
      <c r="BV4020"/>
      <c r="BW4020"/>
      <c r="BX4020"/>
      <c r="BY4020"/>
      <c r="BZ4020"/>
      <c r="CA4020"/>
      <c r="CB4020"/>
      <c r="CC4020"/>
      <c r="CD4020"/>
      <c r="CE4020"/>
      <c r="CF4020"/>
      <c r="CG4020"/>
      <c r="CH4020"/>
      <c r="CI4020"/>
      <c r="CJ4020"/>
      <c r="CK4020"/>
      <c r="CL4020"/>
      <c r="CM4020"/>
      <c r="CN4020"/>
      <c r="CO4020"/>
      <c r="CP4020"/>
      <c r="CQ4020"/>
      <c r="CR4020"/>
      <c r="CS4020"/>
      <c r="CT4020"/>
      <c r="CU4020"/>
      <c r="CV4020"/>
    </row>
    <row r="4021" spans="10:100" x14ac:dyDescent="0.25">
      <c r="J4021"/>
      <c r="K4021"/>
      <c r="L4021"/>
      <c r="M4021"/>
      <c r="N4021"/>
      <c r="O4021"/>
      <c r="P4021"/>
      <c r="Q4021"/>
      <c r="R4021"/>
      <c r="S4021"/>
      <c r="T4021"/>
      <c r="U4021"/>
      <c r="V4021"/>
      <c r="W4021"/>
      <c r="X4021"/>
      <c r="Y4021"/>
      <c r="Z4021"/>
      <c r="AA4021"/>
      <c r="AB4021"/>
      <c r="AC4021"/>
      <c r="AD4021"/>
      <c r="AE4021"/>
      <c r="AF4021"/>
      <c r="AG4021"/>
      <c r="AH4021"/>
      <c r="AI4021"/>
      <c r="AJ4021"/>
      <c r="AK4021"/>
      <c r="AL4021"/>
      <c r="AM4021"/>
      <c r="AN4021"/>
      <c r="AO4021"/>
      <c r="AP4021"/>
      <c r="AQ4021"/>
      <c r="AR4021"/>
      <c r="AS4021"/>
      <c r="AT4021"/>
      <c r="AU4021"/>
      <c r="AV4021"/>
      <c r="AW4021"/>
      <c r="AX4021"/>
      <c r="AY4021"/>
      <c r="AZ4021"/>
      <c r="BA4021"/>
      <c r="BB4021"/>
      <c r="BC4021"/>
      <c r="BD4021"/>
      <c r="BE4021"/>
      <c r="BF4021"/>
      <c r="BG4021"/>
      <c r="BH4021"/>
      <c r="BI4021"/>
      <c r="BJ4021"/>
      <c r="BK4021"/>
      <c r="BL4021"/>
      <c r="BM4021"/>
      <c r="BN4021"/>
      <c r="BO4021"/>
      <c r="BP4021"/>
      <c r="BQ4021"/>
      <c r="BR4021"/>
      <c r="BS4021"/>
      <c r="BT4021"/>
      <c r="BU4021"/>
      <c r="BV4021"/>
      <c r="BW4021"/>
      <c r="BX4021"/>
      <c r="BY4021"/>
      <c r="BZ4021"/>
      <c r="CA4021"/>
      <c r="CB4021"/>
      <c r="CC4021"/>
      <c r="CD4021"/>
      <c r="CE4021"/>
      <c r="CF4021"/>
      <c r="CG4021"/>
      <c r="CH4021"/>
      <c r="CI4021"/>
      <c r="CJ4021"/>
      <c r="CK4021"/>
      <c r="CL4021"/>
      <c r="CM4021"/>
      <c r="CN4021"/>
      <c r="CO4021"/>
      <c r="CP4021"/>
      <c r="CQ4021"/>
      <c r="CR4021"/>
      <c r="CS4021"/>
      <c r="CT4021"/>
      <c r="CU4021"/>
      <c r="CV4021"/>
    </row>
    <row r="4022" spans="10:100" x14ac:dyDescent="0.25">
      <c r="J4022"/>
      <c r="K4022"/>
      <c r="L4022"/>
      <c r="M4022"/>
      <c r="N4022"/>
      <c r="O4022"/>
      <c r="P4022"/>
      <c r="Q4022"/>
      <c r="R4022"/>
      <c r="S4022"/>
      <c r="T4022"/>
      <c r="U4022"/>
      <c r="V4022"/>
      <c r="W4022"/>
      <c r="X4022"/>
      <c r="Y4022"/>
      <c r="Z4022"/>
      <c r="AA4022"/>
      <c r="AB4022"/>
      <c r="AC4022"/>
      <c r="AD4022"/>
      <c r="AE4022"/>
      <c r="AF4022"/>
      <c r="AG4022"/>
      <c r="AH4022"/>
      <c r="AI4022"/>
      <c r="AJ4022"/>
      <c r="AK4022"/>
      <c r="AL4022"/>
      <c r="AM4022"/>
      <c r="AN4022"/>
      <c r="AO4022"/>
      <c r="AP4022"/>
      <c r="AQ4022"/>
      <c r="AR4022"/>
      <c r="AS4022"/>
      <c r="AT4022"/>
      <c r="AU4022"/>
      <c r="AV4022"/>
      <c r="AW4022"/>
      <c r="AX4022"/>
      <c r="AY4022"/>
      <c r="AZ4022"/>
      <c r="BA4022"/>
      <c r="BB4022"/>
      <c r="BC4022"/>
      <c r="BD4022"/>
      <c r="BE4022"/>
      <c r="BF4022"/>
      <c r="BG4022"/>
      <c r="BH4022"/>
      <c r="BI4022"/>
      <c r="BJ4022"/>
      <c r="BK4022"/>
      <c r="BL4022"/>
      <c r="BM4022"/>
      <c r="BN4022"/>
      <c r="BO4022"/>
      <c r="BP4022"/>
      <c r="BQ4022"/>
      <c r="BR4022"/>
      <c r="BS4022"/>
      <c r="BT4022"/>
      <c r="BU4022"/>
      <c r="BV4022"/>
      <c r="BW4022"/>
      <c r="BX4022"/>
      <c r="BY4022"/>
      <c r="BZ4022"/>
      <c r="CA4022"/>
      <c r="CB4022"/>
      <c r="CC4022"/>
      <c r="CD4022"/>
      <c r="CE4022"/>
      <c r="CF4022"/>
      <c r="CG4022"/>
      <c r="CH4022"/>
      <c r="CI4022"/>
      <c r="CJ4022"/>
      <c r="CK4022"/>
      <c r="CL4022"/>
      <c r="CM4022"/>
      <c r="CN4022"/>
      <c r="CO4022"/>
      <c r="CP4022"/>
      <c r="CQ4022"/>
      <c r="CR4022"/>
      <c r="CS4022"/>
      <c r="CT4022"/>
      <c r="CU4022"/>
      <c r="CV4022"/>
    </row>
    <row r="4023" spans="10:100" x14ac:dyDescent="0.25">
      <c r="J4023"/>
      <c r="K4023"/>
      <c r="L4023"/>
      <c r="M4023"/>
      <c r="N4023"/>
      <c r="O4023"/>
      <c r="P4023"/>
      <c r="Q4023"/>
      <c r="R4023"/>
      <c r="S4023"/>
      <c r="T4023"/>
      <c r="U4023"/>
      <c r="V4023"/>
      <c r="W4023"/>
      <c r="X4023"/>
      <c r="Y4023"/>
      <c r="Z4023"/>
      <c r="AA4023"/>
      <c r="AB4023"/>
      <c r="AC4023"/>
      <c r="AD4023"/>
      <c r="AE4023"/>
      <c r="AF4023"/>
      <c r="AG4023"/>
      <c r="AH4023"/>
      <c r="AI4023"/>
      <c r="AJ4023"/>
      <c r="AK4023"/>
      <c r="AL4023"/>
      <c r="AM4023"/>
      <c r="AN4023"/>
      <c r="AO4023"/>
      <c r="AP4023"/>
      <c r="AQ4023"/>
      <c r="AR4023"/>
      <c r="AS4023"/>
      <c r="AT4023"/>
      <c r="AU4023"/>
      <c r="AV4023"/>
      <c r="AW4023"/>
      <c r="AX4023"/>
      <c r="AY4023"/>
      <c r="AZ4023"/>
      <c r="BA4023"/>
      <c r="BB4023"/>
      <c r="BC4023"/>
      <c r="BD4023"/>
      <c r="BE4023"/>
      <c r="BF4023"/>
      <c r="BG4023"/>
      <c r="BH4023"/>
      <c r="BI4023"/>
      <c r="BJ4023"/>
      <c r="BK4023"/>
      <c r="BL4023"/>
      <c r="BM4023"/>
      <c r="BN4023"/>
      <c r="BO4023"/>
      <c r="BP4023"/>
      <c r="BQ4023"/>
      <c r="BR4023"/>
      <c r="BS4023"/>
      <c r="BT4023"/>
      <c r="BU4023"/>
      <c r="BV4023"/>
      <c r="BW4023"/>
      <c r="BX4023"/>
      <c r="BY4023"/>
      <c r="BZ4023"/>
      <c r="CA4023"/>
      <c r="CB4023"/>
      <c r="CC4023"/>
      <c r="CD4023"/>
      <c r="CE4023"/>
      <c r="CF4023"/>
      <c r="CG4023"/>
      <c r="CH4023"/>
      <c r="CI4023"/>
      <c r="CJ4023"/>
      <c r="CK4023"/>
      <c r="CL4023"/>
      <c r="CM4023"/>
      <c r="CN4023"/>
      <c r="CO4023"/>
      <c r="CP4023"/>
      <c r="CQ4023"/>
      <c r="CR4023"/>
      <c r="CS4023"/>
      <c r="CT4023"/>
      <c r="CU4023"/>
      <c r="CV4023"/>
    </row>
    <row r="4024" spans="10:100" x14ac:dyDescent="0.25">
      <c r="J4024"/>
      <c r="K4024"/>
      <c r="L4024"/>
      <c r="M4024"/>
      <c r="N4024"/>
      <c r="O4024"/>
      <c r="P4024"/>
      <c r="Q4024"/>
      <c r="R4024"/>
      <c r="S4024"/>
      <c r="T4024"/>
      <c r="U4024"/>
      <c r="V4024"/>
      <c r="W4024"/>
      <c r="X4024"/>
      <c r="Y4024"/>
      <c r="Z4024"/>
      <c r="AA4024"/>
      <c r="AB4024"/>
      <c r="AC4024"/>
      <c r="AD4024"/>
      <c r="AE4024"/>
      <c r="AF4024"/>
      <c r="AG4024"/>
      <c r="AH4024"/>
      <c r="AI4024"/>
      <c r="AJ4024"/>
      <c r="AK4024"/>
      <c r="AL4024"/>
      <c r="AM4024"/>
      <c r="AN4024"/>
      <c r="AO4024"/>
      <c r="AP4024"/>
      <c r="AQ4024"/>
      <c r="AR4024"/>
      <c r="AS4024"/>
      <c r="AT4024"/>
      <c r="AU4024"/>
      <c r="AV4024"/>
      <c r="AW4024"/>
      <c r="AX4024"/>
      <c r="AY4024"/>
      <c r="AZ4024"/>
      <c r="BA4024"/>
      <c r="BB4024"/>
      <c r="BC4024"/>
      <c r="BD4024"/>
      <c r="BE4024"/>
      <c r="BF4024"/>
      <c r="BG4024"/>
      <c r="BH4024"/>
      <c r="BI4024"/>
      <c r="BJ4024"/>
      <c r="BK4024"/>
      <c r="BL4024"/>
      <c r="BM4024"/>
      <c r="BN4024"/>
      <c r="BO4024"/>
      <c r="BP4024"/>
      <c r="BQ4024"/>
      <c r="BR4024"/>
      <c r="BS4024"/>
      <c r="BT4024"/>
      <c r="BU4024"/>
      <c r="BV4024"/>
      <c r="BW4024"/>
      <c r="BX4024"/>
      <c r="BY4024"/>
      <c r="BZ4024"/>
      <c r="CA4024"/>
      <c r="CB4024"/>
      <c r="CC4024"/>
      <c r="CD4024"/>
      <c r="CE4024"/>
      <c r="CF4024"/>
      <c r="CG4024"/>
      <c r="CH4024"/>
      <c r="CI4024"/>
      <c r="CJ4024"/>
      <c r="CK4024"/>
      <c r="CL4024"/>
      <c r="CM4024"/>
      <c r="CN4024"/>
      <c r="CO4024"/>
      <c r="CP4024"/>
      <c r="CQ4024"/>
      <c r="CR4024"/>
      <c r="CS4024"/>
      <c r="CT4024"/>
      <c r="CU4024"/>
      <c r="CV4024"/>
    </row>
    <row r="4025" spans="10:100" x14ac:dyDescent="0.25">
      <c r="J4025"/>
      <c r="K4025"/>
      <c r="L4025"/>
      <c r="M4025"/>
      <c r="N4025"/>
      <c r="O4025"/>
      <c r="P4025"/>
      <c r="Q4025"/>
      <c r="R4025"/>
      <c r="S4025"/>
      <c r="T4025"/>
      <c r="U4025"/>
      <c r="V4025"/>
      <c r="W4025"/>
      <c r="X4025"/>
      <c r="Y4025"/>
      <c r="Z4025"/>
      <c r="AA4025"/>
      <c r="AB4025"/>
      <c r="AC4025"/>
      <c r="AD4025"/>
      <c r="AE4025"/>
      <c r="AF4025"/>
      <c r="AG4025"/>
      <c r="AH4025"/>
      <c r="AI4025"/>
      <c r="AJ4025"/>
      <c r="AK4025"/>
      <c r="AL4025"/>
      <c r="AM4025"/>
      <c r="AN4025"/>
      <c r="AO4025"/>
      <c r="AP4025"/>
      <c r="AQ4025"/>
      <c r="AR4025"/>
      <c r="AS4025"/>
      <c r="AT4025"/>
      <c r="AU4025"/>
      <c r="AV4025"/>
      <c r="AW4025"/>
      <c r="AX4025"/>
      <c r="AY4025"/>
      <c r="AZ4025"/>
      <c r="BA4025"/>
      <c r="BB4025"/>
      <c r="BC4025"/>
      <c r="BD4025"/>
      <c r="BE4025"/>
      <c r="BF4025"/>
      <c r="BG4025"/>
      <c r="BH4025"/>
      <c r="BI4025"/>
      <c r="BJ4025"/>
      <c r="BK4025"/>
      <c r="BL4025"/>
      <c r="BM4025"/>
      <c r="BN4025"/>
      <c r="BO4025"/>
      <c r="BP4025"/>
      <c r="BQ4025"/>
      <c r="BR4025"/>
      <c r="BS4025"/>
      <c r="BT4025"/>
      <c r="BU4025"/>
      <c r="BV4025"/>
      <c r="BW4025"/>
      <c r="BX4025"/>
      <c r="BY4025"/>
      <c r="BZ4025"/>
      <c r="CA4025"/>
      <c r="CB4025"/>
      <c r="CC4025"/>
      <c r="CD4025"/>
      <c r="CE4025"/>
      <c r="CF4025"/>
      <c r="CG4025"/>
      <c r="CH4025"/>
      <c r="CI4025"/>
      <c r="CJ4025"/>
      <c r="CK4025"/>
      <c r="CL4025"/>
      <c r="CM4025"/>
      <c r="CN4025"/>
      <c r="CO4025"/>
      <c r="CP4025"/>
      <c r="CQ4025"/>
      <c r="CR4025"/>
      <c r="CS4025"/>
      <c r="CT4025"/>
      <c r="CU4025"/>
      <c r="CV4025"/>
    </row>
    <row r="4026" spans="10:100" x14ac:dyDescent="0.25">
      <c r="J4026"/>
      <c r="K4026"/>
      <c r="L4026"/>
      <c r="M4026"/>
      <c r="N4026"/>
      <c r="O4026"/>
      <c r="P4026"/>
      <c r="Q4026"/>
      <c r="R4026"/>
      <c r="S4026"/>
      <c r="T4026"/>
      <c r="U4026"/>
      <c r="V4026"/>
      <c r="W4026"/>
      <c r="X4026"/>
      <c r="Y4026"/>
      <c r="Z4026"/>
      <c r="AA4026"/>
      <c r="AB4026"/>
      <c r="AC4026"/>
      <c r="AD4026"/>
      <c r="AE4026"/>
      <c r="AF4026"/>
      <c r="AG4026"/>
      <c r="AH4026"/>
      <c r="AI4026"/>
      <c r="AJ4026"/>
      <c r="AK4026"/>
      <c r="AL4026"/>
      <c r="AM4026"/>
      <c r="AN4026"/>
      <c r="AO4026"/>
      <c r="AP4026"/>
      <c r="AQ4026"/>
      <c r="AR4026"/>
      <c r="AS4026"/>
      <c r="AT4026"/>
      <c r="AU4026"/>
      <c r="AV4026"/>
      <c r="AW4026"/>
      <c r="AX4026"/>
      <c r="AY4026"/>
      <c r="AZ4026"/>
      <c r="BA4026"/>
      <c r="BB4026"/>
      <c r="BC4026"/>
      <c r="BD4026"/>
      <c r="BE4026"/>
      <c r="BF4026"/>
      <c r="BG4026"/>
      <c r="BH4026"/>
      <c r="BI4026"/>
      <c r="BJ4026"/>
      <c r="BK4026"/>
      <c r="BL4026"/>
      <c r="BM4026"/>
      <c r="BN4026"/>
      <c r="BO4026"/>
      <c r="BP4026"/>
      <c r="BQ4026"/>
      <c r="BR4026"/>
      <c r="BS4026"/>
      <c r="BT4026"/>
      <c r="BU4026"/>
      <c r="BV4026"/>
      <c r="BW4026"/>
      <c r="BX4026"/>
      <c r="BY4026"/>
      <c r="BZ4026"/>
      <c r="CA4026"/>
      <c r="CB4026"/>
      <c r="CC4026"/>
      <c r="CD4026"/>
      <c r="CE4026"/>
      <c r="CF4026"/>
      <c r="CG4026"/>
      <c r="CH4026"/>
      <c r="CI4026"/>
      <c r="CJ4026"/>
      <c r="CK4026"/>
      <c r="CL4026"/>
      <c r="CM4026"/>
      <c r="CN4026"/>
      <c r="CO4026"/>
      <c r="CP4026"/>
      <c r="CQ4026"/>
      <c r="CR4026"/>
      <c r="CS4026"/>
      <c r="CT4026"/>
      <c r="CU4026"/>
      <c r="CV4026"/>
    </row>
    <row r="4027" spans="10:100" x14ac:dyDescent="0.25">
      <c r="J4027"/>
      <c r="K4027"/>
      <c r="L4027"/>
      <c r="M4027"/>
      <c r="N4027"/>
      <c r="O4027"/>
      <c r="P4027"/>
      <c r="Q4027"/>
      <c r="R4027"/>
      <c r="S4027"/>
      <c r="T4027"/>
      <c r="U4027"/>
      <c r="V4027"/>
      <c r="W4027"/>
      <c r="X4027"/>
      <c r="Y4027"/>
      <c r="Z4027"/>
      <c r="AA4027"/>
      <c r="AB4027"/>
      <c r="AC4027"/>
      <c r="AD4027"/>
      <c r="AE4027"/>
      <c r="AF4027"/>
      <c r="AG4027"/>
      <c r="AH4027"/>
      <c r="AI4027"/>
      <c r="AJ4027"/>
      <c r="AK4027"/>
      <c r="AL4027"/>
      <c r="AM4027"/>
      <c r="AN4027"/>
      <c r="AO4027"/>
      <c r="AP4027"/>
      <c r="AQ4027"/>
      <c r="AR4027"/>
      <c r="AS4027"/>
      <c r="AT4027"/>
      <c r="AU4027"/>
      <c r="AV4027"/>
      <c r="AW4027"/>
      <c r="AX4027"/>
      <c r="AY4027"/>
      <c r="AZ4027"/>
      <c r="BA4027"/>
      <c r="BB4027"/>
      <c r="BC4027"/>
      <c r="BD4027"/>
      <c r="BE4027"/>
      <c r="BF4027"/>
      <c r="BG4027"/>
      <c r="BH4027"/>
      <c r="BI4027"/>
      <c r="BJ4027"/>
      <c r="BK4027"/>
      <c r="BL4027"/>
      <c r="BM4027"/>
      <c r="BN4027"/>
      <c r="BO4027"/>
      <c r="BP4027"/>
      <c r="BQ4027"/>
      <c r="BR4027"/>
      <c r="BS4027"/>
      <c r="BT4027"/>
      <c r="BU4027"/>
      <c r="BV4027"/>
      <c r="BW4027"/>
      <c r="BX4027"/>
      <c r="BY4027"/>
      <c r="BZ4027"/>
      <c r="CA4027"/>
      <c r="CB4027"/>
      <c r="CC4027"/>
      <c r="CD4027"/>
      <c r="CE4027"/>
      <c r="CF4027"/>
      <c r="CG4027"/>
      <c r="CH4027"/>
      <c r="CI4027"/>
      <c r="CJ4027"/>
      <c r="CK4027"/>
      <c r="CL4027"/>
      <c r="CM4027"/>
      <c r="CN4027"/>
      <c r="CO4027"/>
      <c r="CP4027"/>
      <c r="CQ4027"/>
      <c r="CR4027"/>
      <c r="CS4027"/>
      <c r="CT4027"/>
      <c r="CU4027"/>
      <c r="CV4027"/>
    </row>
    <row r="4028" spans="10:100" x14ac:dyDescent="0.25">
      <c r="J4028"/>
      <c r="K4028"/>
      <c r="L4028"/>
      <c r="M4028"/>
      <c r="N4028"/>
      <c r="O4028"/>
      <c r="P4028"/>
      <c r="Q4028"/>
      <c r="R4028"/>
      <c r="S4028"/>
      <c r="T4028"/>
      <c r="U4028"/>
      <c r="V4028"/>
      <c r="W4028"/>
      <c r="X4028"/>
      <c r="Y4028"/>
      <c r="Z4028"/>
      <c r="AA4028"/>
      <c r="AB4028"/>
      <c r="AC4028"/>
      <c r="AD4028"/>
      <c r="AE4028"/>
      <c r="AF4028"/>
      <c r="AG4028"/>
      <c r="AH4028"/>
      <c r="AI4028"/>
      <c r="AJ4028"/>
      <c r="AK4028"/>
      <c r="AL4028"/>
      <c r="AM4028"/>
      <c r="AN4028"/>
      <c r="AO4028"/>
      <c r="AP4028"/>
      <c r="AQ4028"/>
      <c r="AR4028"/>
      <c r="AS4028"/>
      <c r="AT4028"/>
      <c r="AU4028"/>
      <c r="AV4028"/>
      <c r="AW4028"/>
      <c r="AX4028"/>
      <c r="AY4028"/>
      <c r="AZ4028"/>
      <c r="BA4028"/>
      <c r="BB4028"/>
      <c r="BC4028"/>
      <c r="BD4028"/>
      <c r="BE4028"/>
      <c r="BF4028"/>
      <c r="BG4028"/>
      <c r="BH4028"/>
      <c r="BI4028"/>
      <c r="BJ4028"/>
      <c r="BK4028"/>
      <c r="BL4028"/>
      <c r="BM4028"/>
      <c r="BN4028"/>
      <c r="BO4028"/>
      <c r="BP4028"/>
      <c r="BQ4028"/>
      <c r="BR4028"/>
      <c r="BS4028"/>
      <c r="BT4028"/>
      <c r="BU4028"/>
      <c r="BV4028"/>
      <c r="BW4028"/>
      <c r="BX4028"/>
      <c r="BY4028"/>
      <c r="BZ4028"/>
      <c r="CA4028"/>
      <c r="CB4028"/>
      <c r="CC4028"/>
      <c r="CD4028"/>
      <c r="CE4028"/>
      <c r="CF4028"/>
      <c r="CG4028"/>
      <c r="CH4028"/>
      <c r="CI4028"/>
      <c r="CJ4028"/>
      <c r="CK4028"/>
      <c r="CL4028"/>
      <c r="CM4028"/>
      <c r="CN4028"/>
      <c r="CO4028"/>
      <c r="CP4028"/>
      <c r="CQ4028"/>
      <c r="CR4028"/>
      <c r="CS4028"/>
      <c r="CT4028"/>
      <c r="CU4028"/>
      <c r="CV4028"/>
    </row>
    <row r="4029" spans="10:100" x14ac:dyDescent="0.25">
      <c r="J4029"/>
      <c r="K4029"/>
      <c r="L4029"/>
      <c r="M4029"/>
      <c r="N4029"/>
      <c r="O4029"/>
      <c r="P4029"/>
      <c r="Q4029"/>
      <c r="R4029"/>
      <c r="S4029"/>
      <c r="T4029"/>
      <c r="U4029"/>
      <c r="V4029"/>
      <c r="W4029"/>
      <c r="X4029"/>
      <c r="Y4029"/>
      <c r="Z4029"/>
      <c r="AA4029"/>
      <c r="AB4029"/>
      <c r="AC4029"/>
      <c r="AD4029"/>
      <c r="AE4029"/>
      <c r="AF4029"/>
      <c r="AG4029"/>
      <c r="AH4029"/>
      <c r="AI4029"/>
      <c r="AJ4029"/>
      <c r="AK4029"/>
      <c r="AL4029"/>
      <c r="AM4029"/>
      <c r="AN4029"/>
      <c r="AO4029"/>
      <c r="AP4029"/>
      <c r="AQ4029"/>
      <c r="AR4029"/>
      <c r="AS4029"/>
      <c r="AT4029"/>
      <c r="AU4029"/>
      <c r="AV4029"/>
      <c r="AW4029"/>
      <c r="AX4029"/>
      <c r="AY4029"/>
      <c r="AZ4029"/>
      <c r="BA4029"/>
      <c r="BB4029"/>
      <c r="BC4029"/>
      <c r="BD4029"/>
      <c r="BE4029"/>
      <c r="BF4029"/>
      <c r="BG4029"/>
      <c r="BH4029"/>
      <c r="BI4029"/>
      <c r="BJ4029"/>
      <c r="BK4029"/>
      <c r="BL4029"/>
      <c r="BM4029"/>
      <c r="BN4029"/>
      <c r="BO4029"/>
      <c r="BP4029"/>
      <c r="BQ4029"/>
      <c r="BR4029"/>
      <c r="BS4029"/>
      <c r="BT4029"/>
      <c r="BU4029"/>
      <c r="BV4029"/>
      <c r="BW4029"/>
      <c r="BX4029"/>
      <c r="BY4029"/>
      <c r="BZ4029"/>
      <c r="CA4029"/>
      <c r="CB4029"/>
      <c r="CC4029"/>
      <c r="CD4029"/>
      <c r="CE4029"/>
      <c r="CF4029"/>
      <c r="CG4029"/>
      <c r="CH4029"/>
      <c r="CI4029"/>
      <c r="CJ4029"/>
      <c r="CK4029"/>
      <c r="CL4029"/>
      <c r="CM4029"/>
      <c r="CN4029"/>
      <c r="CO4029"/>
      <c r="CP4029"/>
      <c r="CQ4029"/>
      <c r="CR4029"/>
      <c r="CS4029"/>
      <c r="CT4029"/>
      <c r="CU4029"/>
      <c r="CV4029"/>
    </row>
    <row r="4030" spans="10:100" x14ac:dyDescent="0.25">
      <c r="J4030"/>
      <c r="K4030"/>
      <c r="L4030"/>
      <c r="M4030"/>
      <c r="N4030"/>
      <c r="O4030"/>
      <c r="P4030"/>
      <c r="Q4030"/>
      <c r="R4030"/>
      <c r="S4030"/>
      <c r="T4030"/>
      <c r="U4030"/>
      <c r="V4030"/>
      <c r="W4030"/>
      <c r="X4030"/>
      <c r="Y4030"/>
      <c r="Z4030"/>
      <c r="AA4030"/>
      <c r="AB4030"/>
      <c r="AC4030"/>
      <c r="AD4030"/>
      <c r="AE4030"/>
      <c r="AF4030"/>
      <c r="AG4030"/>
      <c r="AH4030"/>
      <c r="AI4030"/>
      <c r="AJ4030"/>
      <c r="AK4030"/>
      <c r="AL4030"/>
      <c r="AM4030"/>
      <c r="AN4030"/>
      <c r="AO4030"/>
      <c r="AP4030"/>
      <c r="AQ4030"/>
      <c r="AR4030"/>
      <c r="AS4030"/>
      <c r="AT4030"/>
      <c r="AU4030"/>
      <c r="AV4030"/>
      <c r="AW4030"/>
      <c r="AX4030"/>
      <c r="AY4030"/>
      <c r="AZ4030"/>
      <c r="BA4030"/>
      <c r="BB4030"/>
      <c r="BC4030"/>
      <c r="BD4030"/>
      <c r="BE4030"/>
      <c r="BF4030"/>
      <c r="BG4030"/>
      <c r="BH4030"/>
      <c r="BI4030"/>
      <c r="BJ4030"/>
      <c r="BK4030"/>
      <c r="BL4030"/>
      <c r="BM4030"/>
      <c r="BN4030"/>
      <c r="BO4030"/>
      <c r="BP4030"/>
      <c r="BQ4030"/>
      <c r="BR4030"/>
      <c r="BS4030"/>
      <c r="BT4030"/>
      <c r="BU4030"/>
      <c r="BV4030"/>
      <c r="BW4030"/>
      <c r="BX4030"/>
      <c r="BY4030"/>
      <c r="BZ4030"/>
      <c r="CA4030"/>
      <c r="CB4030"/>
      <c r="CC4030"/>
      <c r="CD4030"/>
      <c r="CE4030"/>
      <c r="CF4030"/>
      <c r="CG4030"/>
      <c r="CH4030"/>
      <c r="CI4030"/>
      <c r="CJ4030"/>
      <c r="CK4030"/>
      <c r="CL4030"/>
      <c r="CM4030"/>
      <c r="CN4030"/>
      <c r="CO4030"/>
      <c r="CP4030"/>
      <c r="CQ4030"/>
      <c r="CR4030"/>
      <c r="CS4030"/>
      <c r="CT4030"/>
      <c r="CU4030"/>
      <c r="CV4030"/>
    </row>
    <row r="4031" spans="10:100" x14ac:dyDescent="0.25">
      <c r="J4031"/>
      <c r="K4031"/>
      <c r="L4031"/>
      <c r="M4031"/>
      <c r="N4031"/>
      <c r="O4031"/>
      <c r="P4031"/>
      <c r="Q4031"/>
      <c r="R4031"/>
      <c r="S4031"/>
      <c r="T4031"/>
      <c r="U4031"/>
      <c r="V4031"/>
      <c r="W4031"/>
      <c r="X4031"/>
      <c r="Y4031"/>
      <c r="Z4031"/>
      <c r="AA4031"/>
      <c r="AB4031"/>
      <c r="AC4031"/>
      <c r="AD4031"/>
      <c r="AE4031"/>
      <c r="AF4031"/>
      <c r="AG4031"/>
      <c r="AH4031"/>
      <c r="AI4031"/>
      <c r="AJ4031"/>
      <c r="AK4031"/>
      <c r="AL4031"/>
      <c r="AM4031"/>
      <c r="AN4031"/>
      <c r="AO4031"/>
      <c r="AP4031"/>
      <c r="AQ4031"/>
      <c r="AR4031"/>
      <c r="AS4031"/>
      <c r="AT4031"/>
      <c r="AU4031"/>
      <c r="AV4031"/>
      <c r="AW4031"/>
      <c r="AX4031"/>
      <c r="AY4031"/>
      <c r="AZ4031"/>
      <c r="BA4031"/>
      <c r="BB4031"/>
      <c r="BC4031"/>
      <c r="BD4031"/>
      <c r="BE4031"/>
      <c r="BF4031"/>
      <c r="BG4031"/>
      <c r="BH4031"/>
      <c r="BI4031"/>
      <c r="BJ4031"/>
      <c r="BK4031"/>
      <c r="BL4031"/>
      <c r="BM4031"/>
      <c r="BN4031"/>
      <c r="BO4031"/>
      <c r="BP4031"/>
      <c r="BQ4031"/>
      <c r="BR4031"/>
      <c r="BS4031"/>
      <c r="BT4031"/>
      <c r="BU4031"/>
      <c r="BV4031"/>
      <c r="BW4031"/>
      <c r="BX4031"/>
      <c r="BY4031"/>
      <c r="BZ4031"/>
      <c r="CA4031"/>
      <c r="CB4031"/>
      <c r="CC4031"/>
      <c r="CD4031"/>
      <c r="CE4031"/>
      <c r="CF4031"/>
      <c r="CG4031"/>
      <c r="CH4031"/>
      <c r="CI4031"/>
      <c r="CJ4031"/>
      <c r="CK4031"/>
      <c r="CL4031"/>
      <c r="CM4031"/>
      <c r="CN4031"/>
      <c r="CO4031"/>
      <c r="CP4031"/>
      <c r="CQ4031"/>
      <c r="CR4031"/>
      <c r="CS4031"/>
      <c r="CT4031"/>
      <c r="CU4031"/>
      <c r="CV4031"/>
    </row>
    <row r="4032" spans="10:100" x14ac:dyDescent="0.25">
      <c r="J4032"/>
      <c r="K4032"/>
      <c r="L4032"/>
      <c r="M4032"/>
      <c r="N4032"/>
      <c r="O4032"/>
      <c r="P4032"/>
      <c r="Q4032"/>
      <c r="R4032"/>
      <c r="S4032"/>
      <c r="T4032"/>
      <c r="U4032"/>
      <c r="V4032"/>
      <c r="W4032"/>
      <c r="X4032"/>
      <c r="Y4032"/>
      <c r="Z4032"/>
      <c r="AA4032"/>
      <c r="AB4032"/>
      <c r="AC4032"/>
      <c r="AD4032"/>
      <c r="AE4032"/>
      <c r="AF4032"/>
      <c r="AG4032"/>
      <c r="AH4032"/>
      <c r="AI4032"/>
      <c r="AJ4032"/>
      <c r="AK4032"/>
      <c r="AL4032"/>
      <c r="AM4032"/>
      <c r="AN4032"/>
      <c r="AO4032"/>
      <c r="AP4032"/>
      <c r="AQ4032"/>
      <c r="AR4032"/>
      <c r="AS4032"/>
      <c r="AT4032"/>
      <c r="AU4032"/>
      <c r="AV4032"/>
      <c r="AW4032"/>
      <c r="AX4032"/>
      <c r="AY4032"/>
      <c r="AZ4032"/>
      <c r="BA4032"/>
      <c r="BB4032"/>
      <c r="BC4032"/>
      <c r="BD4032"/>
      <c r="BE4032"/>
      <c r="BF4032"/>
      <c r="BG4032"/>
      <c r="BH4032"/>
      <c r="BI4032"/>
      <c r="BJ4032"/>
      <c r="BK4032"/>
      <c r="BL4032"/>
      <c r="BM4032"/>
      <c r="BN4032"/>
      <c r="BO4032"/>
      <c r="BP4032"/>
      <c r="BQ4032"/>
      <c r="BR4032"/>
      <c r="BS4032"/>
      <c r="BT4032"/>
      <c r="BU4032"/>
      <c r="BV4032"/>
      <c r="BW4032"/>
      <c r="BX4032"/>
      <c r="BY4032"/>
      <c r="BZ4032"/>
      <c r="CA4032"/>
      <c r="CB4032"/>
      <c r="CC4032"/>
      <c r="CD4032"/>
      <c r="CE4032"/>
      <c r="CF4032"/>
      <c r="CG4032"/>
      <c r="CH4032"/>
      <c r="CI4032"/>
      <c r="CJ4032"/>
      <c r="CK4032"/>
      <c r="CL4032"/>
      <c r="CM4032"/>
      <c r="CN4032"/>
      <c r="CO4032"/>
      <c r="CP4032"/>
      <c r="CQ4032"/>
      <c r="CR4032"/>
      <c r="CS4032"/>
      <c r="CT4032"/>
      <c r="CU4032"/>
      <c r="CV4032"/>
    </row>
    <row r="4033" spans="10:100" x14ac:dyDescent="0.25">
      <c r="J4033"/>
      <c r="K4033"/>
      <c r="L4033"/>
      <c r="M4033"/>
      <c r="N4033"/>
      <c r="O4033"/>
      <c r="P4033"/>
      <c r="Q4033"/>
      <c r="R4033"/>
      <c r="S4033"/>
      <c r="T4033"/>
      <c r="U4033"/>
      <c r="V4033"/>
      <c r="W4033"/>
      <c r="X4033"/>
      <c r="Y4033"/>
      <c r="Z4033"/>
      <c r="AA4033"/>
      <c r="AB4033"/>
      <c r="AC4033"/>
      <c r="AD4033"/>
      <c r="AE4033"/>
      <c r="AF4033"/>
      <c r="AG4033"/>
      <c r="AH4033"/>
      <c r="AI4033"/>
      <c r="AJ4033"/>
      <c r="AK4033"/>
      <c r="AL4033"/>
      <c r="AM4033"/>
      <c r="AN4033"/>
      <c r="AO4033"/>
      <c r="AP4033"/>
      <c r="AQ4033"/>
      <c r="AR4033"/>
      <c r="AS4033"/>
      <c r="AT4033"/>
      <c r="AU4033"/>
      <c r="AV4033"/>
      <c r="AW4033"/>
      <c r="AX4033"/>
      <c r="AY4033"/>
      <c r="AZ4033"/>
      <c r="BA4033"/>
      <c r="BB4033"/>
      <c r="BC4033"/>
      <c r="BD4033"/>
      <c r="BE4033"/>
      <c r="BF4033"/>
      <c r="BG4033"/>
      <c r="BH4033"/>
      <c r="BI4033"/>
      <c r="BJ4033"/>
      <c r="BK4033"/>
      <c r="BL4033"/>
      <c r="BM4033"/>
      <c r="BN4033"/>
      <c r="BO4033"/>
      <c r="BP4033"/>
      <c r="BQ4033"/>
      <c r="BR4033"/>
      <c r="BS4033"/>
      <c r="BT4033"/>
      <c r="BU4033"/>
      <c r="BV4033"/>
      <c r="BW4033"/>
      <c r="BX4033"/>
      <c r="BY4033"/>
      <c r="BZ4033"/>
      <c r="CA4033"/>
      <c r="CB4033"/>
      <c r="CC4033"/>
      <c r="CD4033"/>
      <c r="CE4033"/>
      <c r="CF4033"/>
      <c r="CG4033"/>
      <c r="CH4033"/>
      <c r="CI4033"/>
      <c r="CJ4033"/>
      <c r="CK4033"/>
      <c r="CL4033"/>
      <c r="CM4033"/>
      <c r="CN4033"/>
      <c r="CO4033"/>
      <c r="CP4033"/>
      <c r="CQ4033"/>
      <c r="CR4033"/>
      <c r="CS4033"/>
      <c r="CT4033"/>
      <c r="CU4033"/>
      <c r="CV4033"/>
    </row>
    <row r="4034" spans="10:100" x14ac:dyDescent="0.25">
      <c r="J4034"/>
      <c r="K4034"/>
      <c r="L4034"/>
      <c r="M4034"/>
      <c r="N4034"/>
      <c r="O4034"/>
      <c r="P4034"/>
      <c r="Q4034"/>
      <c r="R4034"/>
      <c r="S4034"/>
      <c r="T4034"/>
      <c r="U4034"/>
      <c r="V4034"/>
      <c r="W4034"/>
      <c r="X4034"/>
      <c r="Y4034"/>
      <c r="Z4034"/>
      <c r="AA4034"/>
      <c r="AB4034"/>
      <c r="AC4034"/>
      <c r="AD4034"/>
      <c r="AE4034"/>
      <c r="AF4034"/>
      <c r="AG4034"/>
      <c r="AH4034"/>
      <c r="AI4034"/>
      <c r="AJ4034"/>
      <c r="AK4034"/>
      <c r="AL4034"/>
      <c r="AM4034"/>
      <c r="AN4034"/>
      <c r="AO4034"/>
      <c r="AP4034"/>
      <c r="AQ4034"/>
      <c r="AR4034"/>
      <c r="AS4034"/>
      <c r="AT4034"/>
      <c r="AU4034"/>
      <c r="AV4034"/>
      <c r="AW4034"/>
      <c r="AX4034"/>
      <c r="AY4034"/>
      <c r="AZ4034"/>
      <c r="BA4034"/>
      <c r="BB4034"/>
      <c r="BC4034"/>
      <c r="BD4034"/>
      <c r="BE4034"/>
      <c r="BF4034"/>
      <c r="BG4034"/>
      <c r="BH4034"/>
      <c r="BI4034"/>
      <c r="BJ4034"/>
      <c r="BK4034"/>
      <c r="BL4034"/>
      <c r="BM4034"/>
      <c r="BN4034"/>
      <c r="BO4034"/>
      <c r="BP4034"/>
      <c r="BQ4034"/>
      <c r="BR4034"/>
      <c r="BS4034"/>
      <c r="BT4034"/>
      <c r="BU4034"/>
      <c r="BV4034"/>
      <c r="BW4034"/>
      <c r="BX4034"/>
      <c r="BY4034"/>
      <c r="BZ4034"/>
      <c r="CA4034"/>
      <c r="CB4034"/>
      <c r="CC4034"/>
      <c r="CD4034"/>
      <c r="CE4034"/>
      <c r="CF4034"/>
      <c r="CG4034"/>
      <c r="CH4034"/>
      <c r="CI4034"/>
      <c r="CJ4034"/>
      <c r="CK4034"/>
      <c r="CL4034"/>
      <c r="CM4034"/>
      <c r="CN4034"/>
      <c r="CO4034"/>
      <c r="CP4034"/>
      <c r="CQ4034"/>
      <c r="CR4034"/>
      <c r="CS4034"/>
      <c r="CT4034"/>
      <c r="CU4034"/>
      <c r="CV4034"/>
    </row>
    <row r="4035" spans="10:100" x14ac:dyDescent="0.25">
      <c r="J4035"/>
      <c r="K4035"/>
      <c r="L4035"/>
      <c r="M4035"/>
      <c r="N4035"/>
      <c r="O4035"/>
      <c r="P4035"/>
      <c r="Q4035"/>
      <c r="R4035"/>
      <c r="S4035"/>
      <c r="T4035"/>
      <c r="U4035"/>
      <c r="V4035"/>
      <c r="W4035"/>
      <c r="X4035"/>
      <c r="Y4035"/>
      <c r="Z4035"/>
      <c r="AA4035"/>
      <c r="AB4035"/>
      <c r="AC4035"/>
      <c r="AD4035"/>
      <c r="AE4035"/>
      <c r="AF4035"/>
      <c r="AG4035"/>
      <c r="AH4035"/>
      <c r="AI4035"/>
      <c r="AJ4035"/>
      <c r="AK4035"/>
      <c r="AL4035"/>
      <c r="AM4035"/>
      <c r="AN4035"/>
      <c r="AO4035"/>
      <c r="AP4035"/>
      <c r="AQ4035"/>
      <c r="AR4035"/>
      <c r="AS4035"/>
      <c r="AT4035"/>
      <c r="AU4035"/>
      <c r="AV4035"/>
      <c r="AW4035"/>
      <c r="AX4035"/>
      <c r="AY4035"/>
      <c r="AZ4035"/>
      <c r="BA4035"/>
      <c r="BB4035"/>
      <c r="BC4035"/>
      <c r="BD4035"/>
      <c r="BE4035"/>
      <c r="BF4035"/>
      <c r="BG4035"/>
      <c r="BH4035"/>
      <c r="BI4035"/>
      <c r="BJ4035"/>
      <c r="BK4035"/>
      <c r="BL4035"/>
      <c r="BM4035"/>
      <c r="BN4035"/>
      <c r="BO4035"/>
      <c r="BP4035"/>
      <c r="BQ4035"/>
      <c r="BR4035"/>
      <c r="BS4035"/>
      <c r="BT4035"/>
      <c r="BU4035"/>
      <c r="BV4035"/>
      <c r="BW4035"/>
      <c r="BX4035"/>
      <c r="BY4035"/>
      <c r="BZ4035"/>
      <c r="CA4035"/>
      <c r="CB4035"/>
      <c r="CC4035"/>
      <c r="CD4035"/>
      <c r="CE4035"/>
      <c r="CF4035"/>
      <c r="CG4035"/>
      <c r="CH4035"/>
      <c r="CI4035"/>
      <c r="CJ4035"/>
      <c r="CK4035"/>
      <c r="CL4035"/>
      <c r="CM4035"/>
      <c r="CN4035"/>
      <c r="CO4035"/>
      <c r="CP4035"/>
      <c r="CQ4035"/>
      <c r="CR4035"/>
      <c r="CS4035"/>
      <c r="CT4035"/>
      <c r="CU4035"/>
      <c r="CV4035"/>
    </row>
    <row r="4036" spans="10:100" x14ac:dyDescent="0.25">
      <c r="J4036"/>
      <c r="K4036"/>
      <c r="L4036"/>
      <c r="M4036"/>
      <c r="N4036"/>
      <c r="O4036"/>
      <c r="P4036"/>
      <c r="Q4036"/>
      <c r="R4036"/>
      <c r="S4036"/>
      <c r="T4036"/>
      <c r="U4036"/>
      <c r="V4036"/>
      <c r="W4036"/>
      <c r="X4036"/>
      <c r="Y4036"/>
      <c r="Z4036"/>
      <c r="AA4036"/>
      <c r="AB4036"/>
      <c r="AC4036"/>
      <c r="AD4036"/>
      <c r="AE4036"/>
      <c r="AF4036"/>
      <c r="AG4036"/>
      <c r="AH4036"/>
      <c r="AI4036"/>
      <c r="AJ4036"/>
      <c r="AK4036"/>
      <c r="AL4036"/>
      <c r="AM4036"/>
      <c r="AN4036"/>
      <c r="AO4036"/>
      <c r="AP4036"/>
      <c r="AQ4036"/>
      <c r="AR4036"/>
      <c r="AS4036"/>
      <c r="AT4036"/>
      <c r="AU4036"/>
      <c r="AV4036"/>
      <c r="AW4036"/>
      <c r="AX4036"/>
      <c r="AY4036"/>
      <c r="AZ4036"/>
      <c r="BA4036"/>
      <c r="BB4036"/>
      <c r="BC4036"/>
      <c r="BD4036"/>
      <c r="BE4036"/>
      <c r="BF4036"/>
      <c r="BG4036"/>
      <c r="BH4036"/>
      <c r="BI4036"/>
      <c r="BJ4036"/>
      <c r="BK4036"/>
      <c r="BL4036"/>
      <c r="BM4036"/>
      <c r="BN4036"/>
      <c r="BO4036"/>
      <c r="BP4036"/>
      <c r="BQ4036"/>
      <c r="BR4036"/>
      <c r="BS4036"/>
      <c r="BT4036"/>
      <c r="BU4036"/>
      <c r="BV4036"/>
      <c r="BW4036"/>
      <c r="BX4036"/>
      <c r="BY4036"/>
      <c r="BZ4036"/>
      <c r="CA4036"/>
      <c r="CB4036"/>
      <c r="CC4036"/>
      <c r="CD4036"/>
      <c r="CE4036"/>
      <c r="CF4036"/>
      <c r="CG4036"/>
      <c r="CH4036"/>
      <c r="CI4036"/>
      <c r="CJ4036"/>
      <c r="CK4036"/>
      <c r="CL4036"/>
      <c r="CM4036"/>
      <c r="CN4036"/>
      <c r="CO4036"/>
      <c r="CP4036"/>
      <c r="CQ4036"/>
      <c r="CR4036"/>
      <c r="CS4036"/>
      <c r="CT4036"/>
      <c r="CU4036"/>
      <c r="CV4036"/>
    </row>
    <row r="4037" spans="10:100" x14ac:dyDescent="0.25">
      <c r="J4037"/>
      <c r="K4037"/>
      <c r="L4037"/>
      <c r="M4037"/>
      <c r="N4037"/>
      <c r="O4037"/>
      <c r="P4037"/>
      <c r="Q4037"/>
      <c r="R4037"/>
      <c r="S4037"/>
      <c r="T4037"/>
      <c r="U4037"/>
      <c r="V4037"/>
      <c r="W4037"/>
      <c r="X4037"/>
      <c r="Y4037"/>
      <c r="Z4037"/>
      <c r="AA4037"/>
      <c r="AB4037"/>
      <c r="AC4037"/>
      <c r="AD4037"/>
      <c r="AE4037"/>
      <c r="AF4037"/>
      <c r="AG4037"/>
      <c r="AH4037"/>
      <c r="AI4037"/>
      <c r="AJ4037"/>
      <c r="AK4037"/>
      <c r="AL4037"/>
      <c r="AM4037"/>
      <c r="AN4037"/>
      <c r="AO4037"/>
      <c r="AP4037"/>
      <c r="AQ4037"/>
      <c r="AR4037"/>
      <c r="AS4037"/>
      <c r="AT4037"/>
      <c r="AU4037"/>
      <c r="AV4037"/>
      <c r="AW4037"/>
      <c r="AX4037"/>
      <c r="AY4037"/>
      <c r="AZ4037"/>
      <c r="BA4037"/>
      <c r="BB4037"/>
      <c r="BC4037"/>
      <c r="BD4037"/>
      <c r="BE4037"/>
      <c r="BF4037"/>
      <c r="BG4037"/>
      <c r="BH4037"/>
      <c r="BI4037"/>
      <c r="BJ4037"/>
      <c r="BK4037"/>
      <c r="BL4037"/>
      <c r="BM4037"/>
      <c r="BN4037"/>
      <c r="BO4037"/>
      <c r="BP4037"/>
      <c r="BQ4037"/>
      <c r="BR4037"/>
      <c r="BS4037"/>
      <c r="BT4037"/>
      <c r="BU4037"/>
      <c r="BV4037"/>
      <c r="BW4037"/>
      <c r="BX4037"/>
      <c r="BY4037"/>
      <c r="BZ4037"/>
      <c r="CA4037"/>
      <c r="CB4037"/>
      <c r="CC4037"/>
      <c r="CD4037"/>
      <c r="CE4037"/>
      <c r="CF4037"/>
      <c r="CG4037"/>
      <c r="CH4037"/>
      <c r="CI4037"/>
      <c r="CJ4037"/>
      <c r="CK4037"/>
      <c r="CL4037"/>
      <c r="CM4037"/>
      <c r="CN4037"/>
      <c r="CO4037"/>
      <c r="CP4037"/>
      <c r="CQ4037"/>
      <c r="CR4037"/>
      <c r="CS4037"/>
      <c r="CT4037"/>
      <c r="CU4037"/>
      <c r="CV4037"/>
    </row>
    <row r="4038" spans="10:100" x14ac:dyDescent="0.25">
      <c r="J4038"/>
      <c r="K4038"/>
      <c r="L4038"/>
      <c r="M4038"/>
      <c r="N4038"/>
      <c r="O4038"/>
      <c r="P4038"/>
      <c r="Q4038"/>
      <c r="R4038"/>
      <c r="S4038"/>
      <c r="T4038"/>
      <c r="U4038"/>
      <c r="V4038"/>
      <c r="W4038"/>
      <c r="X4038"/>
      <c r="Y4038"/>
      <c r="Z4038"/>
      <c r="AA4038"/>
      <c r="AB4038"/>
      <c r="AC4038"/>
      <c r="AD4038"/>
      <c r="AE4038"/>
      <c r="AF4038"/>
      <c r="AG4038"/>
      <c r="AH4038"/>
      <c r="AI4038"/>
      <c r="AJ4038"/>
      <c r="AK4038"/>
      <c r="AL4038"/>
      <c r="AM4038"/>
      <c r="AN4038"/>
      <c r="AO4038"/>
      <c r="AP4038"/>
      <c r="AQ4038"/>
      <c r="AR4038"/>
      <c r="AS4038"/>
      <c r="AT4038"/>
      <c r="AU4038"/>
      <c r="AV4038"/>
      <c r="AW4038"/>
      <c r="AX4038"/>
      <c r="AY4038"/>
      <c r="AZ4038"/>
      <c r="BA4038"/>
      <c r="BB4038"/>
      <c r="BC4038"/>
      <c r="BD4038"/>
      <c r="BE4038"/>
      <c r="BF4038"/>
      <c r="BG4038"/>
      <c r="BH4038"/>
      <c r="BI4038"/>
      <c r="BJ4038"/>
      <c r="BK4038"/>
      <c r="BL4038"/>
      <c r="BM4038"/>
      <c r="BN4038"/>
      <c r="BO4038"/>
      <c r="BP4038"/>
      <c r="BQ4038"/>
      <c r="BR4038"/>
      <c r="BS4038"/>
      <c r="BT4038"/>
      <c r="BU4038"/>
      <c r="BV4038"/>
      <c r="BW4038"/>
      <c r="BX4038"/>
      <c r="BY4038"/>
      <c r="BZ4038"/>
      <c r="CA4038"/>
      <c r="CB4038"/>
      <c r="CC4038"/>
      <c r="CD4038"/>
      <c r="CE4038"/>
      <c r="CF4038"/>
      <c r="CG4038"/>
      <c r="CH4038"/>
      <c r="CI4038"/>
      <c r="CJ4038"/>
      <c r="CK4038"/>
      <c r="CL4038"/>
      <c r="CM4038"/>
      <c r="CN4038"/>
      <c r="CO4038"/>
      <c r="CP4038"/>
      <c r="CQ4038"/>
      <c r="CR4038"/>
      <c r="CS4038"/>
      <c r="CT4038"/>
      <c r="CU4038"/>
      <c r="CV4038"/>
    </row>
    <row r="4039" spans="10:100" x14ac:dyDescent="0.25">
      <c r="J4039"/>
      <c r="K4039"/>
      <c r="L4039"/>
      <c r="M4039"/>
      <c r="N4039"/>
      <c r="O4039"/>
      <c r="P4039"/>
      <c r="Q4039"/>
      <c r="R4039"/>
      <c r="S4039"/>
      <c r="T4039"/>
      <c r="U4039"/>
      <c r="V4039"/>
      <c r="W4039"/>
      <c r="X4039"/>
      <c r="Y4039"/>
      <c r="Z4039"/>
      <c r="AA4039"/>
      <c r="AB4039"/>
      <c r="AC4039"/>
      <c r="AD4039"/>
      <c r="AE4039"/>
      <c r="AF4039"/>
      <c r="AG4039"/>
      <c r="AH4039"/>
      <c r="AI4039"/>
      <c r="AJ4039"/>
      <c r="AK4039"/>
      <c r="AL4039"/>
      <c r="AM4039"/>
      <c r="AN4039"/>
      <c r="AO4039"/>
      <c r="AP4039"/>
      <c r="AQ4039"/>
      <c r="AR4039"/>
      <c r="AS4039"/>
      <c r="AT4039"/>
      <c r="AU4039"/>
      <c r="AV4039"/>
      <c r="AW4039"/>
      <c r="AX4039"/>
      <c r="AY4039"/>
      <c r="AZ4039"/>
      <c r="BA4039"/>
      <c r="BB4039"/>
      <c r="BC4039"/>
      <c r="BD4039"/>
      <c r="BE4039"/>
      <c r="BF4039"/>
      <c r="BG4039"/>
      <c r="BH4039"/>
      <c r="BI4039"/>
      <c r="BJ4039"/>
      <c r="BK4039"/>
      <c r="BL4039"/>
      <c r="BM4039"/>
      <c r="BN4039"/>
      <c r="BO4039"/>
      <c r="BP4039"/>
      <c r="BQ4039"/>
      <c r="BR4039"/>
      <c r="BS4039"/>
      <c r="BT4039"/>
      <c r="BU4039"/>
      <c r="BV4039"/>
      <c r="BW4039"/>
      <c r="BX4039"/>
      <c r="BY4039"/>
      <c r="BZ4039"/>
      <c r="CA4039"/>
      <c r="CB4039"/>
      <c r="CC4039"/>
      <c r="CD4039"/>
      <c r="CE4039"/>
      <c r="CF4039"/>
      <c r="CG4039"/>
      <c r="CH4039"/>
      <c r="CI4039"/>
      <c r="CJ4039"/>
      <c r="CK4039"/>
      <c r="CL4039"/>
      <c r="CM4039"/>
      <c r="CN4039"/>
      <c r="CO4039"/>
      <c r="CP4039"/>
      <c r="CQ4039"/>
      <c r="CR4039"/>
      <c r="CS4039"/>
      <c r="CT4039"/>
      <c r="CU4039"/>
      <c r="CV4039"/>
    </row>
    <row r="4040" spans="10:100" x14ac:dyDescent="0.25">
      <c r="J4040"/>
      <c r="K4040"/>
      <c r="L4040"/>
      <c r="M4040"/>
      <c r="N4040"/>
      <c r="O4040"/>
      <c r="P4040"/>
      <c r="Q4040"/>
      <c r="R4040"/>
      <c r="S4040"/>
      <c r="T4040"/>
      <c r="U4040"/>
      <c r="V4040"/>
      <c r="W4040"/>
      <c r="X4040"/>
      <c r="Y4040"/>
      <c r="Z4040"/>
      <c r="AA4040"/>
      <c r="AB4040"/>
      <c r="AC4040"/>
      <c r="AD4040"/>
      <c r="AE4040"/>
      <c r="AF4040"/>
      <c r="AG4040"/>
      <c r="AH4040"/>
      <c r="AI4040"/>
      <c r="AJ4040"/>
      <c r="AK4040"/>
      <c r="AL4040"/>
      <c r="AM4040"/>
      <c r="AN4040"/>
      <c r="AO4040"/>
      <c r="AP4040"/>
      <c r="AQ4040"/>
      <c r="AR4040"/>
      <c r="AS4040"/>
      <c r="AT4040"/>
      <c r="AU4040"/>
      <c r="AV4040"/>
      <c r="AW4040"/>
      <c r="AX4040"/>
      <c r="AY4040"/>
      <c r="AZ4040"/>
      <c r="BA4040"/>
      <c r="BB4040"/>
      <c r="BC4040"/>
      <c r="BD4040"/>
      <c r="BE4040"/>
      <c r="BF4040"/>
      <c r="BG4040"/>
      <c r="BH4040"/>
      <c r="BI4040"/>
      <c r="BJ4040"/>
      <c r="BK4040"/>
      <c r="BL4040"/>
      <c r="BM4040"/>
      <c r="BN4040"/>
      <c r="BO4040"/>
      <c r="BP4040"/>
      <c r="BQ4040"/>
      <c r="BR4040"/>
      <c r="BS4040"/>
      <c r="BT4040"/>
      <c r="BU4040"/>
      <c r="BV4040"/>
      <c r="BW4040"/>
      <c r="BX4040"/>
      <c r="BY4040"/>
      <c r="BZ4040"/>
      <c r="CA4040"/>
      <c r="CB4040"/>
      <c r="CC4040"/>
      <c r="CD4040"/>
      <c r="CE4040"/>
      <c r="CF4040"/>
      <c r="CG4040"/>
      <c r="CH4040"/>
      <c r="CI4040"/>
      <c r="CJ4040"/>
      <c r="CK4040"/>
      <c r="CL4040"/>
      <c r="CM4040"/>
      <c r="CN4040"/>
      <c r="CO4040"/>
      <c r="CP4040"/>
      <c r="CQ4040"/>
      <c r="CR4040"/>
      <c r="CS4040"/>
      <c r="CT4040"/>
      <c r="CU4040"/>
      <c r="CV4040"/>
    </row>
    <row r="4041" spans="10:100" x14ac:dyDescent="0.25">
      <c r="J4041"/>
      <c r="K4041"/>
      <c r="L4041"/>
      <c r="M4041"/>
      <c r="N4041"/>
      <c r="O4041"/>
      <c r="P4041"/>
      <c r="Q4041"/>
      <c r="R4041"/>
      <c r="S4041"/>
      <c r="T4041"/>
      <c r="U4041"/>
      <c r="V4041"/>
      <c r="W4041"/>
      <c r="X4041"/>
      <c r="Y4041"/>
      <c r="Z4041"/>
      <c r="AA4041"/>
      <c r="AB4041"/>
      <c r="AC4041"/>
      <c r="AD4041"/>
      <c r="AE4041"/>
      <c r="AF4041"/>
      <c r="AG4041"/>
      <c r="AH4041"/>
      <c r="AI4041"/>
      <c r="AJ4041"/>
      <c r="AK4041"/>
      <c r="AL4041"/>
      <c r="AM4041"/>
      <c r="AN4041"/>
      <c r="AO4041"/>
      <c r="AP4041"/>
      <c r="AQ4041"/>
      <c r="AR4041"/>
      <c r="AS4041"/>
      <c r="AT4041"/>
      <c r="AU4041"/>
      <c r="AV4041"/>
      <c r="AW4041"/>
      <c r="AX4041"/>
      <c r="AY4041"/>
      <c r="AZ4041"/>
      <c r="BA4041"/>
      <c r="BB4041"/>
      <c r="BC4041"/>
      <c r="BD4041"/>
      <c r="BE4041"/>
      <c r="BF4041"/>
      <c r="BG4041"/>
      <c r="BH4041"/>
      <c r="BI4041"/>
      <c r="BJ4041"/>
      <c r="BK4041"/>
      <c r="BL4041"/>
      <c r="BM4041"/>
      <c r="BN4041"/>
      <c r="BO4041"/>
      <c r="BP4041"/>
      <c r="BQ4041"/>
      <c r="BR4041"/>
      <c r="BS4041"/>
      <c r="BT4041"/>
      <c r="BU4041"/>
      <c r="BV4041"/>
      <c r="BW4041"/>
      <c r="BX4041"/>
      <c r="BY4041"/>
      <c r="BZ4041"/>
      <c r="CA4041"/>
      <c r="CB4041"/>
      <c r="CC4041"/>
      <c r="CD4041"/>
      <c r="CE4041"/>
      <c r="CF4041"/>
      <c r="CG4041"/>
      <c r="CH4041"/>
      <c r="CI4041"/>
      <c r="CJ4041"/>
      <c r="CK4041"/>
      <c r="CL4041"/>
      <c r="CM4041"/>
      <c r="CN4041"/>
      <c r="CO4041"/>
      <c r="CP4041"/>
      <c r="CQ4041"/>
      <c r="CR4041"/>
      <c r="CS4041"/>
      <c r="CT4041"/>
      <c r="CU4041"/>
      <c r="CV4041"/>
    </row>
    <row r="4042" spans="10:100" x14ac:dyDescent="0.25">
      <c r="J4042"/>
      <c r="K4042"/>
      <c r="L4042"/>
      <c r="M4042"/>
      <c r="N4042"/>
      <c r="O4042"/>
      <c r="P4042"/>
      <c r="Q4042"/>
      <c r="R4042"/>
      <c r="S4042"/>
      <c r="T4042"/>
      <c r="U4042"/>
      <c r="V4042"/>
      <c r="W4042"/>
      <c r="X4042"/>
      <c r="Y4042"/>
      <c r="Z4042"/>
      <c r="AA4042"/>
      <c r="AB4042"/>
      <c r="AC4042"/>
      <c r="AD4042"/>
      <c r="AE4042"/>
      <c r="AF4042"/>
      <c r="AG4042"/>
      <c r="AH4042"/>
      <c r="AI4042"/>
      <c r="AJ4042"/>
      <c r="AK4042"/>
      <c r="AL4042"/>
      <c r="AM4042"/>
      <c r="AN4042"/>
      <c r="AO4042"/>
      <c r="AP4042"/>
      <c r="AQ4042"/>
      <c r="AR4042"/>
      <c r="AS4042"/>
      <c r="AT4042"/>
      <c r="AU4042"/>
      <c r="AV4042"/>
      <c r="AW4042"/>
      <c r="AX4042"/>
      <c r="AY4042"/>
      <c r="AZ4042"/>
      <c r="BA4042"/>
      <c r="BB4042"/>
      <c r="BC4042"/>
      <c r="BD4042"/>
      <c r="BE4042"/>
      <c r="BF4042"/>
      <c r="BG4042"/>
      <c r="BH4042"/>
      <c r="BI4042"/>
      <c r="BJ4042"/>
      <c r="BK4042"/>
      <c r="BL4042"/>
      <c r="BM4042"/>
      <c r="BN4042"/>
      <c r="BO4042"/>
      <c r="BP4042"/>
      <c r="BQ4042"/>
      <c r="BR4042"/>
      <c r="BS4042"/>
      <c r="BT4042"/>
      <c r="BU4042"/>
      <c r="BV4042"/>
      <c r="BW4042"/>
      <c r="BX4042"/>
      <c r="BY4042"/>
      <c r="BZ4042"/>
      <c r="CA4042"/>
      <c r="CB4042"/>
      <c r="CC4042"/>
      <c r="CD4042"/>
      <c r="CE4042"/>
      <c r="CF4042"/>
      <c r="CG4042"/>
      <c r="CH4042"/>
      <c r="CI4042"/>
      <c r="CJ4042"/>
      <c r="CK4042"/>
      <c r="CL4042"/>
      <c r="CM4042"/>
      <c r="CN4042"/>
      <c r="CO4042"/>
      <c r="CP4042"/>
      <c r="CQ4042"/>
      <c r="CR4042"/>
      <c r="CS4042"/>
      <c r="CT4042"/>
      <c r="CU4042"/>
      <c r="CV4042"/>
    </row>
    <row r="4043" spans="10:100" x14ac:dyDescent="0.25">
      <c r="J4043"/>
      <c r="K4043"/>
      <c r="L4043"/>
      <c r="M4043"/>
      <c r="N4043"/>
      <c r="O4043"/>
      <c r="P4043"/>
      <c r="Q4043"/>
      <c r="R4043"/>
      <c r="S4043"/>
      <c r="T4043"/>
      <c r="U4043"/>
      <c r="V4043"/>
      <c r="W4043"/>
      <c r="X4043"/>
      <c r="Y4043"/>
      <c r="Z4043"/>
      <c r="AA4043"/>
      <c r="AB4043"/>
      <c r="AC4043"/>
      <c r="AD4043"/>
      <c r="AE4043"/>
      <c r="AF4043"/>
      <c r="AG4043"/>
      <c r="AH4043"/>
      <c r="AI4043"/>
      <c r="AJ4043"/>
      <c r="AK4043"/>
      <c r="AL4043"/>
      <c r="AM4043"/>
      <c r="AN4043"/>
      <c r="AO4043"/>
      <c r="AP4043"/>
      <c r="AQ4043"/>
      <c r="AR4043"/>
      <c r="AS4043"/>
      <c r="AT4043"/>
      <c r="AU4043"/>
      <c r="AV4043"/>
      <c r="AW4043"/>
      <c r="AX4043"/>
      <c r="AY4043"/>
      <c r="AZ4043"/>
      <c r="BA4043"/>
      <c r="BB4043"/>
      <c r="BC4043"/>
      <c r="BD4043"/>
      <c r="BE4043"/>
      <c r="BF4043"/>
      <c r="BG4043"/>
      <c r="BH4043"/>
      <c r="BI4043"/>
      <c r="BJ4043"/>
      <c r="BK4043"/>
      <c r="BL4043"/>
      <c r="BM4043"/>
      <c r="BN4043"/>
      <c r="BO4043"/>
      <c r="BP4043"/>
      <c r="BQ4043"/>
      <c r="BR4043"/>
      <c r="BS4043"/>
      <c r="BT4043"/>
      <c r="BU4043"/>
      <c r="BV4043"/>
      <c r="BW4043"/>
      <c r="BX4043"/>
      <c r="BY4043"/>
      <c r="BZ4043"/>
      <c r="CA4043"/>
      <c r="CB4043"/>
      <c r="CC4043"/>
      <c r="CD4043"/>
      <c r="CE4043"/>
      <c r="CF4043"/>
      <c r="CG4043"/>
      <c r="CH4043"/>
      <c r="CI4043"/>
      <c r="CJ4043"/>
      <c r="CK4043"/>
      <c r="CL4043"/>
      <c r="CM4043"/>
      <c r="CN4043"/>
      <c r="CO4043"/>
      <c r="CP4043"/>
      <c r="CQ4043"/>
      <c r="CR4043"/>
      <c r="CS4043"/>
      <c r="CT4043"/>
      <c r="CU4043"/>
      <c r="CV4043"/>
    </row>
    <row r="4044" spans="10:100" x14ac:dyDescent="0.25">
      <c r="J4044"/>
      <c r="K4044"/>
      <c r="L4044"/>
      <c r="M4044"/>
      <c r="N4044"/>
      <c r="O4044"/>
      <c r="P4044"/>
      <c r="Q4044"/>
      <c r="R4044"/>
      <c r="S4044"/>
      <c r="T4044"/>
      <c r="U4044"/>
      <c r="V4044"/>
      <c r="W4044"/>
      <c r="X4044"/>
      <c r="Y4044"/>
      <c r="Z4044"/>
      <c r="AA4044"/>
      <c r="AB4044"/>
      <c r="AC4044"/>
      <c r="AD4044"/>
      <c r="AE4044"/>
      <c r="AF4044"/>
      <c r="AG4044"/>
      <c r="AH4044"/>
      <c r="AI4044"/>
      <c r="AJ4044"/>
      <c r="AK4044"/>
      <c r="AL4044"/>
      <c r="AM4044"/>
      <c r="AN4044"/>
      <c r="AO4044"/>
      <c r="AP4044"/>
      <c r="AQ4044"/>
      <c r="AR4044"/>
      <c r="AS4044"/>
      <c r="AT4044"/>
      <c r="AU4044"/>
      <c r="AV4044"/>
      <c r="AW4044"/>
      <c r="AX4044"/>
      <c r="AY4044"/>
      <c r="AZ4044"/>
      <c r="BA4044"/>
      <c r="BB4044"/>
      <c r="BC4044"/>
      <c r="BD4044"/>
      <c r="BE4044"/>
      <c r="BF4044"/>
      <c r="BG4044"/>
      <c r="BH4044"/>
      <c r="BI4044"/>
      <c r="BJ4044"/>
      <c r="BK4044"/>
      <c r="BL4044"/>
      <c r="BM4044"/>
      <c r="BN4044"/>
      <c r="BO4044"/>
      <c r="BP4044"/>
      <c r="BQ4044"/>
      <c r="BR4044"/>
      <c r="BS4044"/>
      <c r="BT4044"/>
      <c r="BU4044"/>
      <c r="BV4044"/>
      <c r="BW4044"/>
      <c r="BX4044"/>
      <c r="BY4044"/>
      <c r="BZ4044"/>
      <c r="CA4044"/>
      <c r="CB4044"/>
      <c r="CC4044"/>
      <c r="CD4044"/>
      <c r="CE4044"/>
      <c r="CF4044"/>
      <c r="CG4044"/>
      <c r="CH4044"/>
      <c r="CI4044"/>
      <c r="CJ4044"/>
      <c r="CK4044"/>
      <c r="CL4044"/>
      <c r="CM4044"/>
      <c r="CN4044"/>
      <c r="CO4044"/>
      <c r="CP4044"/>
      <c r="CQ4044"/>
      <c r="CR4044"/>
      <c r="CS4044"/>
      <c r="CT4044"/>
      <c r="CU4044"/>
      <c r="CV4044"/>
    </row>
    <row r="4045" spans="10:100" x14ac:dyDescent="0.25">
      <c r="J4045"/>
      <c r="K4045"/>
      <c r="L4045"/>
      <c r="M4045"/>
      <c r="N4045"/>
      <c r="O4045"/>
      <c r="P4045"/>
      <c r="Q4045"/>
      <c r="R4045"/>
      <c r="S4045"/>
      <c r="T4045"/>
      <c r="U4045"/>
      <c r="V4045"/>
      <c r="W4045"/>
      <c r="X4045"/>
      <c r="Y4045"/>
      <c r="Z4045"/>
      <c r="AA4045"/>
      <c r="AB4045"/>
      <c r="AC4045"/>
      <c r="AD4045"/>
      <c r="AE4045"/>
      <c r="AF4045"/>
      <c r="AG4045"/>
      <c r="AH4045"/>
      <c r="AI4045"/>
      <c r="AJ4045"/>
      <c r="AK4045"/>
      <c r="AL4045"/>
      <c r="AM4045"/>
      <c r="AN4045"/>
      <c r="AO4045"/>
      <c r="AP4045"/>
      <c r="AQ4045"/>
      <c r="AR4045"/>
      <c r="AS4045"/>
      <c r="AT4045"/>
      <c r="AU4045"/>
      <c r="AV4045"/>
      <c r="AW4045"/>
      <c r="AX4045"/>
      <c r="AY4045"/>
      <c r="AZ4045"/>
      <c r="BA4045"/>
      <c r="BB4045"/>
      <c r="BC4045"/>
      <c r="BD4045"/>
      <c r="BE4045"/>
      <c r="BF4045"/>
      <c r="BG4045"/>
      <c r="BH4045"/>
      <c r="BI4045"/>
      <c r="BJ4045"/>
      <c r="BK4045"/>
      <c r="BL4045"/>
      <c r="BM4045"/>
      <c r="BN4045"/>
      <c r="BO4045"/>
      <c r="BP4045"/>
      <c r="BQ4045"/>
      <c r="BR4045"/>
      <c r="BS4045"/>
      <c r="BT4045"/>
      <c r="BU4045"/>
      <c r="BV4045"/>
      <c r="BW4045"/>
      <c r="BX4045"/>
      <c r="BY4045"/>
      <c r="BZ4045"/>
      <c r="CA4045"/>
      <c r="CB4045"/>
      <c r="CC4045"/>
      <c r="CD4045"/>
      <c r="CE4045"/>
      <c r="CF4045"/>
      <c r="CG4045"/>
      <c r="CH4045"/>
      <c r="CI4045"/>
      <c r="CJ4045"/>
      <c r="CK4045"/>
      <c r="CL4045"/>
      <c r="CM4045"/>
      <c r="CN4045"/>
      <c r="CO4045"/>
      <c r="CP4045"/>
      <c r="CQ4045"/>
      <c r="CR4045"/>
      <c r="CS4045"/>
      <c r="CT4045"/>
      <c r="CU4045"/>
      <c r="CV4045"/>
    </row>
    <row r="4046" spans="10:100" x14ac:dyDescent="0.25">
      <c r="J4046"/>
      <c r="K4046"/>
      <c r="L4046"/>
      <c r="M4046"/>
      <c r="N4046"/>
      <c r="O4046"/>
      <c r="P4046"/>
      <c r="Q4046"/>
      <c r="R4046"/>
      <c r="S4046"/>
      <c r="T4046"/>
      <c r="U4046"/>
      <c r="V4046"/>
      <c r="W4046"/>
      <c r="X4046"/>
      <c r="Y4046"/>
      <c r="Z4046"/>
      <c r="AA4046"/>
      <c r="AB4046"/>
      <c r="AC4046"/>
      <c r="AD4046"/>
      <c r="AE4046"/>
      <c r="AF4046"/>
      <c r="AG4046"/>
      <c r="AH4046"/>
      <c r="AI4046"/>
      <c r="AJ4046"/>
      <c r="AK4046"/>
      <c r="AL4046"/>
      <c r="AM4046"/>
      <c r="AN4046"/>
      <c r="AO4046"/>
      <c r="AP4046"/>
      <c r="AQ4046"/>
      <c r="AR4046"/>
      <c r="AS4046"/>
      <c r="AT4046"/>
      <c r="AU4046"/>
      <c r="AV4046"/>
      <c r="AW4046"/>
      <c r="AX4046"/>
      <c r="AY4046"/>
      <c r="AZ4046"/>
      <c r="BA4046"/>
      <c r="BB4046"/>
      <c r="BC4046"/>
      <c r="BD4046"/>
      <c r="BE4046"/>
      <c r="BF4046"/>
      <c r="BG4046"/>
      <c r="BH4046"/>
      <c r="BI4046"/>
      <c r="BJ4046"/>
      <c r="BK4046"/>
      <c r="BL4046"/>
      <c r="BM4046"/>
      <c r="BN4046"/>
      <c r="BO4046"/>
      <c r="BP4046"/>
      <c r="BQ4046"/>
      <c r="BR4046"/>
      <c r="BS4046"/>
      <c r="BT4046"/>
      <c r="BU4046"/>
      <c r="BV4046"/>
      <c r="BW4046"/>
      <c r="BX4046"/>
      <c r="BY4046"/>
      <c r="BZ4046"/>
      <c r="CA4046"/>
      <c r="CB4046"/>
      <c r="CC4046"/>
      <c r="CD4046"/>
      <c r="CE4046"/>
      <c r="CF4046"/>
      <c r="CG4046"/>
      <c r="CH4046"/>
      <c r="CI4046"/>
      <c r="CJ4046"/>
      <c r="CK4046"/>
      <c r="CL4046"/>
      <c r="CM4046"/>
      <c r="CN4046"/>
      <c r="CO4046"/>
      <c r="CP4046"/>
      <c r="CQ4046"/>
      <c r="CR4046"/>
      <c r="CS4046"/>
      <c r="CT4046"/>
      <c r="CU4046"/>
      <c r="CV4046"/>
    </row>
    <row r="4047" spans="10:100" x14ac:dyDescent="0.25">
      <c r="J4047"/>
      <c r="K4047"/>
      <c r="L4047"/>
      <c r="M4047"/>
      <c r="N4047"/>
      <c r="O4047"/>
      <c r="P4047"/>
      <c r="Q4047"/>
      <c r="R4047"/>
      <c r="S4047"/>
      <c r="T4047"/>
      <c r="U4047"/>
      <c r="V4047"/>
      <c r="W4047"/>
      <c r="X4047"/>
      <c r="Y4047"/>
      <c r="Z4047"/>
      <c r="AA4047"/>
      <c r="AB4047"/>
      <c r="AC4047"/>
      <c r="AD4047"/>
      <c r="AE4047"/>
      <c r="AF4047"/>
      <c r="AG4047"/>
      <c r="AH4047"/>
      <c r="AI4047"/>
      <c r="AJ4047"/>
      <c r="AK4047"/>
      <c r="AL4047"/>
      <c r="AM4047"/>
      <c r="AN4047"/>
      <c r="AO4047"/>
      <c r="AP4047"/>
      <c r="AQ4047"/>
      <c r="AR4047"/>
      <c r="AS4047"/>
      <c r="AT4047"/>
      <c r="AU4047"/>
      <c r="AV4047"/>
      <c r="AW4047"/>
      <c r="AX4047"/>
      <c r="AY4047"/>
      <c r="AZ4047"/>
      <c r="BA4047"/>
      <c r="BB4047"/>
      <c r="BC4047"/>
      <c r="BD4047"/>
      <c r="BE4047"/>
      <c r="BF4047"/>
      <c r="BG4047"/>
      <c r="BH4047"/>
      <c r="BI4047"/>
      <c r="BJ4047"/>
      <c r="BK4047"/>
      <c r="BL4047"/>
      <c r="BM4047"/>
      <c r="BN4047"/>
      <c r="BO4047"/>
      <c r="BP4047"/>
      <c r="BQ4047"/>
      <c r="BR4047"/>
      <c r="BS4047"/>
      <c r="BT4047"/>
      <c r="BU4047"/>
      <c r="BV4047"/>
      <c r="BW4047"/>
      <c r="BX4047"/>
      <c r="BY4047"/>
      <c r="BZ4047"/>
      <c r="CA4047"/>
      <c r="CB4047"/>
      <c r="CC4047"/>
      <c r="CD4047"/>
      <c r="CE4047"/>
      <c r="CF4047"/>
      <c r="CG4047"/>
      <c r="CH4047"/>
      <c r="CI4047"/>
      <c r="CJ4047"/>
      <c r="CK4047"/>
      <c r="CL4047"/>
      <c r="CM4047"/>
      <c r="CN4047"/>
      <c r="CO4047"/>
      <c r="CP4047"/>
      <c r="CQ4047"/>
      <c r="CR4047"/>
      <c r="CS4047"/>
      <c r="CT4047"/>
      <c r="CU4047"/>
      <c r="CV4047"/>
    </row>
    <row r="4048" spans="10:100" x14ac:dyDescent="0.25">
      <c r="J4048"/>
      <c r="K4048"/>
      <c r="L4048"/>
      <c r="M4048"/>
      <c r="N4048"/>
      <c r="O4048"/>
      <c r="P4048"/>
      <c r="Q4048"/>
      <c r="R4048"/>
      <c r="S4048"/>
      <c r="T4048"/>
      <c r="U4048"/>
      <c r="V4048"/>
      <c r="W4048"/>
      <c r="X4048"/>
      <c r="Y4048"/>
      <c r="Z4048"/>
      <c r="AA4048"/>
      <c r="AB4048"/>
      <c r="AC4048"/>
      <c r="AD4048"/>
      <c r="AE4048"/>
      <c r="AF4048"/>
      <c r="AG4048"/>
      <c r="AH4048"/>
      <c r="AI4048"/>
      <c r="AJ4048"/>
      <c r="AK4048"/>
      <c r="AL4048"/>
      <c r="AM4048"/>
      <c r="AN4048"/>
      <c r="AO4048"/>
      <c r="AP4048"/>
      <c r="AQ4048"/>
      <c r="AR4048"/>
      <c r="AS4048"/>
      <c r="AT4048"/>
      <c r="AU4048"/>
      <c r="AV4048"/>
      <c r="AW4048"/>
      <c r="AX4048"/>
      <c r="AY4048"/>
      <c r="AZ4048"/>
      <c r="BA4048"/>
      <c r="BB4048"/>
      <c r="BC4048"/>
      <c r="BD4048"/>
      <c r="BE4048"/>
      <c r="BF4048"/>
      <c r="BG4048"/>
      <c r="BH4048"/>
      <c r="BI4048"/>
      <c r="BJ4048"/>
      <c r="BK4048"/>
      <c r="BL4048"/>
      <c r="BM4048"/>
      <c r="BN4048"/>
      <c r="BO4048"/>
      <c r="BP4048"/>
      <c r="BQ4048"/>
      <c r="BR4048"/>
      <c r="BS4048"/>
      <c r="BT4048"/>
      <c r="BU4048"/>
      <c r="BV4048"/>
      <c r="BW4048"/>
      <c r="BX4048"/>
      <c r="BY4048"/>
      <c r="BZ4048"/>
      <c r="CA4048"/>
      <c r="CB4048"/>
      <c r="CC4048"/>
      <c r="CD4048"/>
      <c r="CE4048"/>
      <c r="CF4048"/>
      <c r="CG4048"/>
      <c r="CH4048"/>
      <c r="CI4048"/>
      <c r="CJ4048"/>
      <c r="CK4048"/>
      <c r="CL4048"/>
      <c r="CM4048"/>
      <c r="CN4048"/>
      <c r="CO4048"/>
      <c r="CP4048"/>
      <c r="CQ4048"/>
      <c r="CR4048"/>
      <c r="CS4048"/>
      <c r="CT4048"/>
      <c r="CU4048"/>
      <c r="CV4048"/>
    </row>
    <row r="4049" spans="10:100" x14ac:dyDescent="0.25">
      <c r="J4049"/>
      <c r="K4049"/>
      <c r="L4049"/>
      <c r="M4049"/>
      <c r="N4049"/>
      <c r="O4049"/>
      <c r="P4049"/>
      <c r="Q4049"/>
      <c r="R4049"/>
      <c r="S4049"/>
      <c r="T4049"/>
      <c r="U4049"/>
      <c r="V4049"/>
      <c r="W4049"/>
      <c r="X4049"/>
      <c r="Y4049"/>
      <c r="Z4049"/>
      <c r="AA4049"/>
      <c r="AB4049"/>
      <c r="AC4049"/>
      <c r="AD4049"/>
      <c r="AE4049"/>
      <c r="AF4049"/>
      <c r="AG4049"/>
      <c r="AH4049"/>
      <c r="AI4049"/>
      <c r="AJ4049"/>
      <c r="AK4049"/>
      <c r="AL4049"/>
      <c r="AM4049"/>
      <c r="AN4049"/>
      <c r="AO4049"/>
      <c r="AP4049"/>
      <c r="AQ4049"/>
      <c r="AR4049"/>
      <c r="AS4049"/>
      <c r="AT4049"/>
      <c r="AU4049"/>
      <c r="AV4049"/>
      <c r="AW4049"/>
      <c r="AX4049"/>
      <c r="AY4049"/>
      <c r="AZ4049"/>
      <c r="BA4049"/>
      <c r="BB4049"/>
      <c r="BC4049"/>
      <c r="BD4049"/>
      <c r="BE4049"/>
      <c r="BF4049"/>
      <c r="BG4049"/>
      <c r="BH4049"/>
      <c r="BI4049"/>
      <c r="BJ4049"/>
      <c r="BK4049"/>
      <c r="BL4049"/>
      <c r="BM4049"/>
      <c r="BN4049"/>
      <c r="BO4049"/>
      <c r="BP4049"/>
      <c r="BQ4049"/>
      <c r="BR4049"/>
      <c r="BS4049"/>
      <c r="BT4049"/>
      <c r="BU4049"/>
      <c r="BV4049"/>
      <c r="BW4049"/>
      <c r="BX4049"/>
      <c r="BY4049"/>
      <c r="BZ4049"/>
      <c r="CA4049"/>
      <c r="CB4049"/>
      <c r="CC4049"/>
      <c r="CD4049"/>
      <c r="CE4049"/>
      <c r="CF4049"/>
      <c r="CG4049"/>
      <c r="CH4049"/>
      <c r="CI4049"/>
      <c r="CJ4049"/>
      <c r="CK4049"/>
      <c r="CL4049"/>
      <c r="CM4049"/>
      <c r="CN4049"/>
      <c r="CO4049"/>
      <c r="CP4049"/>
      <c r="CQ4049"/>
      <c r="CR4049"/>
      <c r="CS4049"/>
      <c r="CT4049"/>
      <c r="CU4049"/>
      <c r="CV4049"/>
    </row>
    <row r="4050" spans="10:100" x14ac:dyDescent="0.25">
      <c r="J4050"/>
      <c r="K4050"/>
      <c r="L4050"/>
      <c r="M4050"/>
      <c r="N4050"/>
      <c r="O4050"/>
      <c r="P4050"/>
      <c r="Q4050"/>
      <c r="R4050"/>
      <c r="S4050"/>
      <c r="T4050"/>
      <c r="U4050"/>
      <c r="V4050"/>
      <c r="W4050"/>
      <c r="X4050"/>
      <c r="Y4050"/>
      <c r="Z4050"/>
      <c r="AA4050"/>
      <c r="AB4050"/>
      <c r="AC4050"/>
      <c r="AD4050"/>
      <c r="AE4050"/>
      <c r="AF4050"/>
      <c r="AG4050"/>
      <c r="AH4050"/>
      <c r="AI4050"/>
      <c r="AJ4050"/>
      <c r="AK4050"/>
      <c r="AL4050"/>
      <c r="AM4050"/>
      <c r="AN4050"/>
      <c r="AO4050"/>
      <c r="AP4050"/>
      <c r="AQ4050"/>
      <c r="AR4050"/>
      <c r="AS4050"/>
      <c r="AT4050"/>
      <c r="AU4050"/>
      <c r="AV4050"/>
      <c r="AW4050"/>
      <c r="AX4050"/>
      <c r="AY4050"/>
      <c r="AZ4050"/>
      <c r="BA4050"/>
      <c r="BB4050"/>
      <c r="BC4050"/>
      <c r="BD4050"/>
      <c r="BE4050"/>
      <c r="BF4050"/>
      <c r="BG4050"/>
      <c r="BH4050"/>
      <c r="BI4050"/>
      <c r="BJ4050"/>
      <c r="BK4050"/>
      <c r="BL4050"/>
      <c r="BM4050"/>
      <c r="BN4050"/>
      <c r="BO4050"/>
      <c r="BP4050"/>
      <c r="BQ4050"/>
      <c r="BR4050"/>
      <c r="BS4050"/>
      <c r="BT4050"/>
      <c r="BU4050"/>
      <c r="BV4050"/>
      <c r="BW4050"/>
      <c r="BX4050"/>
      <c r="BY4050"/>
      <c r="BZ4050"/>
      <c r="CA4050"/>
      <c r="CB4050"/>
      <c r="CC4050"/>
      <c r="CD4050"/>
      <c r="CE4050"/>
      <c r="CF4050"/>
      <c r="CG4050"/>
      <c r="CH4050"/>
      <c r="CI4050"/>
      <c r="CJ4050"/>
      <c r="CK4050"/>
      <c r="CL4050"/>
      <c r="CM4050"/>
      <c r="CN4050"/>
      <c r="CO4050"/>
      <c r="CP4050"/>
      <c r="CQ4050"/>
      <c r="CR4050"/>
      <c r="CS4050"/>
      <c r="CT4050"/>
      <c r="CU4050"/>
      <c r="CV4050"/>
    </row>
    <row r="4051" spans="10:100" x14ac:dyDescent="0.25">
      <c r="J4051"/>
      <c r="K4051"/>
      <c r="L4051"/>
      <c r="M4051"/>
      <c r="N4051"/>
      <c r="O4051"/>
      <c r="P4051"/>
      <c r="Q4051"/>
      <c r="R4051"/>
      <c r="S4051"/>
      <c r="T4051"/>
      <c r="U4051"/>
      <c r="V4051"/>
      <c r="W4051"/>
      <c r="X4051"/>
      <c r="Y4051"/>
      <c r="Z4051"/>
      <c r="AA4051"/>
      <c r="AB4051"/>
      <c r="AC4051"/>
      <c r="AD4051"/>
      <c r="AE4051"/>
      <c r="AF4051"/>
      <c r="AG4051"/>
      <c r="AH4051"/>
      <c r="AI4051"/>
      <c r="AJ4051"/>
      <c r="AK4051"/>
      <c r="AL4051"/>
      <c r="AM4051"/>
      <c r="AN4051"/>
      <c r="AO4051"/>
      <c r="AP4051"/>
      <c r="AQ4051"/>
      <c r="AR4051"/>
      <c r="AS4051"/>
      <c r="AT4051"/>
      <c r="AU4051"/>
      <c r="AV4051"/>
      <c r="AW4051"/>
      <c r="AX4051"/>
      <c r="AY4051"/>
      <c r="AZ4051"/>
      <c r="BA4051"/>
      <c r="BB4051"/>
      <c r="BC4051"/>
      <c r="BD4051"/>
      <c r="BE4051"/>
      <c r="BF4051"/>
      <c r="BG4051"/>
      <c r="BH4051"/>
      <c r="BI4051"/>
      <c r="BJ4051"/>
      <c r="BK4051"/>
      <c r="BL4051"/>
      <c r="BM4051"/>
      <c r="BN4051"/>
      <c r="BO4051"/>
      <c r="BP4051"/>
      <c r="BQ4051"/>
      <c r="BR4051"/>
      <c r="BS4051"/>
      <c r="BT4051"/>
      <c r="BU4051"/>
      <c r="BV4051"/>
      <c r="BW4051"/>
      <c r="BX4051"/>
      <c r="BY4051"/>
      <c r="BZ4051"/>
      <c r="CA4051"/>
      <c r="CB4051"/>
      <c r="CC4051"/>
      <c r="CD4051"/>
      <c r="CE4051"/>
      <c r="CF4051"/>
      <c r="CG4051"/>
      <c r="CH4051"/>
      <c r="CI4051"/>
      <c r="CJ4051"/>
      <c r="CK4051"/>
      <c r="CL4051"/>
      <c r="CM4051"/>
      <c r="CN4051"/>
      <c r="CO4051"/>
      <c r="CP4051"/>
      <c r="CQ4051"/>
      <c r="CR4051"/>
      <c r="CS4051"/>
      <c r="CT4051"/>
      <c r="CU4051"/>
      <c r="CV4051"/>
    </row>
    <row r="4052" spans="10:100" x14ac:dyDescent="0.25">
      <c r="J4052"/>
      <c r="K4052"/>
      <c r="L4052"/>
      <c r="M4052"/>
      <c r="N4052"/>
      <c r="O4052"/>
      <c r="P4052"/>
      <c r="Q4052"/>
      <c r="R4052"/>
      <c r="S4052"/>
      <c r="T4052"/>
      <c r="U4052"/>
      <c r="V4052"/>
      <c r="W4052"/>
      <c r="X4052"/>
      <c r="Y4052"/>
      <c r="Z4052"/>
      <c r="AA4052"/>
      <c r="AB4052"/>
      <c r="AC4052"/>
      <c r="AD4052"/>
      <c r="AE4052"/>
      <c r="AF4052"/>
      <c r="AG4052"/>
      <c r="AH4052"/>
      <c r="AI4052"/>
      <c r="AJ4052"/>
      <c r="AK4052"/>
      <c r="AL4052"/>
      <c r="AM4052"/>
      <c r="AN4052"/>
      <c r="AO4052"/>
      <c r="AP4052"/>
      <c r="AQ4052"/>
      <c r="AR4052"/>
      <c r="AS4052"/>
      <c r="AT4052"/>
      <c r="AU4052"/>
      <c r="AV4052"/>
      <c r="AW4052"/>
      <c r="AX4052"/>
      <c r="AY4052"/>
      <c r="AZ4052"/>
      <c r="BA4052"/>
      <c r="BB4052"/>
      <c r="BC4052"/>
      <c r="BD4052"/>
      <c r="BE4052"/>
      <c r="BF4052"/>
      <c r="BG4052"/>
      <c r="BH4052"/>
      <c r="BI4052"/>
      <c r="BJ4052"/>
      <c r="BK4052"/>
      <c r="BL4052"/>
      <c r="BM4052"/>
      <c r="BN4052"/>
      <c r="BO4052"/>
      <c r="BP4052"/>
      <c r="BQ4052"/>
      <c r="BR4052"/>
      <c r="BS4052"/>
      <c r="BT4052"/>
      <c r="BU4052"/>
      <c r="BV4052"/>
      <c r="BW4052"/>
      <c r="BX4052"/>
      <c r="BY4052"/>
      <c r="BZ4052"/>
      <c r="CA4052"/>
      <c r="CB4052"/>
      <c r="CC4052"/>
      <c r="CD4052"/>
      <c r="CE4052"/>
      <c r="CF4052"/>
      <c r="CG4052"/>
      <c r="CH4052"/>
      <c r="CI4052"/>
      <c r="CJ4052"/>
      <c r="CK4052"/>
      <c r="CL4052"/>
      <c r="CM4052"/>
      <c r="CN4052"/>
      <c r="CO4052"/>
      <c r="CP4052"/>
      <c r="CQ4052"/>
      <c r="CR4052"/>
      <c r="CS4052"/>
      <c r="CT4052"/>
      <c r="CU4052"/>
      <c r="CV4052"/>
    </row>
    <row r="4053" spans="10:100" x14ac:dyDescent="0.25">
      <c r="J4053"/>
      <c r="K4053"/>
      <c r="L4053"/>
      <c r="M4053"/>
      <c r="N4053"/>
      <c r="O4053"/>
      <c r="P4053"/>
      <c r="Q4053"/>
      <c r="R4053"/>
      <c r="S4053"/>
      <c r="T4053"/>
      <c r="U4053"/>
      <c r="V4053"/>
      <c r="W4053"/>
      <c r="X4053"/>
      <c r="Y4053"/>
      <c r="Z4053"/>
      <c r="AA4053"/>
      <c r="AB4053"/>
      <c r="AC4053"/>
      <c r="AD4053"/>
      <c r="AE4053"/>
      <c r="AF4053"/>
      <c r="AG4053"/>
      <c r="AH4053"/>
      <c r="AI4053"/>
      <c r="AJ4053"/>
      <c r="AK4053"/>
      <c r="AL4053"/>
      <c r="AM4053"/>
      <c r="AN4053"/>
      <c r="AO4053"/>
      <c r="AP4053"/>
      <c r="AQ4053"/>
      <c r="AR4053"/>
      <c r="AS4053"/>
      <c r="AT4053"/>
      <c r="AU4053"/>
      <c r="AV4053"/>
      <c r="AW4053"/>
      <c r="AX4053"/>
      <c r="AY4053"/>
      <c r="AZ4053"/>
      <c r="BA4053"/>
      <c r="BB4053"/>
      <c r="BC4053"/>
      <c r="BD4053"/>
      <c r="BE4053"/>
      <c r="BF4053"/>
      <c r="BG4053"/>
      <c r="BH4053"/>
      <c r="BI4053"/>
      <c r="BJ4053"/>
      <c r="BK4053"/>
      <c r="BL4053"/>
      <c r="BM4053"/>
      <c r="BN4053"/>
      <c r="BO4053"/>
      <c r="BP4053"/>
      <c r="BQ4053"/>
      <c r="BR4053"/>
      <c r="BS4053"/>
      <c r="BT4053"/>
      <c r="BU4053"/>
      <c r="BV4053"/>
      <c r="BW4053"/>
      <c r="BX4053"/>
      <c r="BY4053"/>
      <c r="BZ4053"/>
      <c r="CA4053"/>
      <c r="CB4053"/>
      <c r="CC4053"/>
      <c r="CD4053"/>
      <c r="CE4053"/>
      <c r="CF4053"/>
      <c r="CG4053"/>
      <c r="CH4053"/>
      <c r="CI4053"/>
      <c r="CJ4053"/>
      <c r="CK4053"/>
      <c r="CL4053"/>
      <c r="CM4053"/>
      <c r="CN4053"/>
      <c r="CO4053"/>
      <c r="CP4053"/>
      <c r="CQ4053"/>
      <c r="CR4053"/>
      <c r="CS4053"/>
      <c r="CT4053"/>
      <c r="CU4053"/>
      <c r="CV4053"/>
    </row>
    <row r="4054" spans="10:100" x14ac:dyDescent="0.25">
      <c r="J4054"/>
      <c r="K4054"/>
      <c r="L4054"/>
      <c r="M4054"/>
      <c r="N4054"/>
      <c r="O4054"/>
      <c r="P4054"/>
      <c r="Q4054"/>
      <c r="R4054"/>
      <c r="S4054"/>
      <c r="T4054"/>
      <c r="U4054"/>
      <c r="V4054"/>
      <c r="W4054"/>
      <c r="X4054"/>
      <c r="Y4054"/>
      <c r="Z4054"/>
      <c r="AA4054"/>
      <c r="AB4054"/>
      <c r="AC4054"/>
      <c r="AD4054"/>
      <c r="AE4054"/>
      <c r="AF4054"/>
      <c r="AG4054"/>
      <c r="AH4054"/>
      <c r="AI4054"/>
      <c r="AJ4054"/>
      <c r="AK4054"/>
      <c r="AL4054"/>
      <c r="AM4054"/>
      <c r="AN4054"/>
      <c r="AO4054"/>
      <c r="AP4054"/>
      <c r="AQ4054"/>
      <c r="AR4054"/>
      <c r="AS4054"/>
      <c r="AT4054"/>
      <c r="AU4054"/>
      <c r="AV4054"/>
      <c r="AW4054"/>
      <c r="AX4054"/>
      <c r="AY4054"/>
      <c r="AZ4054"/>
      <c r="BA4054"/>
      <c r="BB4054"/>
      <c r="BC4054"/>
      <c r="BD4054"/>
      <c r="BE4054"/>
      <c r="BF4054"/>
      <c r="BG4054"/>
      <c r="BH4054"/>
      <c r="BI4054"/>
      <c r="BJ4054"/>
      <c r="BK4054"/>
      <c r="BL4054"/>
      <c r="BM4054"/>
      <c r="BN4054"/>
      <c r="BO4054"/>
      <c r="BP4054"/>
      <c r="BQ4054"/>
      <c r="BR4054"/>
      <c r="BS4054"/>
      <c r="BT4054"/>
      <c r="BU4054"/>
      <c r="BV4054"/>
      <c r="BW4054"/>
      <c r="BX4054"/>
      <c r="BY4054"/>
      <c r="BZ4054"/>
      <c r="CA4054"/>
      <c r="CB4054"/>
      <c r="CC4054"/>
      <c r="CD4054"/>
      <c r="CE4054"/>
      <c r="CF4054"/>
      <c r="CG4054"/>
      <c r="CH4054"/>
      <c r="CI4054"/>
      <c r="CJ4054"/>
      <c r="CK4054"/>
      <c r="CL4054"/>
      <c r="CM4054"/>
      <c r="CN4054"/>
      <c r="CO4054"/>
      <c r="CP4054"/>
      <c r="CQ4054"/>
      <c r="CR4054"/>
      <c r="CS4054"/>
      <c r="CT4054"/>
      <c r="CU4054"/>
      <c r="CV4054"/>
    </row>
    <row r="4055" spans="10:100" x14ac:dyDescent="0.25">
      <c r="J4055"/>
      <c r="K4055"/>
      <c r="L4055"/>
      <c r="M4055"/>
      <c r="N4055"/>
      <c r="O4055"/>
      <c r="P4055"/>
      <c r="Q4055"/>
      <c r="R4055"/>
      <c r="S4055"/>
      <c r="T4055"/>
      <c r="U4055"/>
      <c r="V4055"/>
      <c r="W4055"/>
      <c r="X4055"/>
      <c r="Y4055"/>
      <c r="Z4055"/>
      <c r="AA4055"/>
      <c r="AB4055"/>
      <c r="AC4055"/>
      <c r="AD4055"/>
      <c r="AE4055"/>
      <c r="AF4055"/>
      <c r="AG4055"/>
      <c r="AH4055"/>
      <c r="AI4055"/>
      <c r="AJ4055"/>
      <c r="AK4055"/>
      <c r="AL4055"/>
      <c r="AM4055"/>
      <c r="AN4055"/>
      <c r="AO4055"/>
      <c r="AP4055"/>
      <c r="AQ4055"/>
      <c r="AR4055"/>
      <c r="AS4055"/>
      <c r="AT4055"/>
      <c r="AU4055"/>
      <c r="AV4055"/>
      <c r="AW4055"/>
      <c r="AX4055"/>
      <c r="AY4055"/>
      <c r="AZ4055"/>
      <c r="BA4055"/>
      <c r="BB4055"/>
      <c r="BC4055"/>
      <c r="BD4055"/>
      <c r="BE4055"/>
      <c r="BF4055"/>
      <c r="BG4055"/>
      <c r="BH4055"/>
      <c r="BI4055"/>
      <c r="BJ4055"/>
      <c r="BK4055"/>
      <c r="BL4055"/>
      <c r="BM4055"/>
      <c r="BN4055"/>
      <c r="BO4055"/>
      <c r="BP4055"/>
      <c r="BQ4055"/>
      <c r="BR4055"/>
      <c r="BS4055"/>
      <c r="BT4055"/>
      <c r="BU4055"/>
      <c r="BV4055"/>
      <c r="BW4055"/>
      <c r="BX4055"/>
      <c r="BY4055"/>
      <c r="BZ4055"/>
      <c r="CA4055"/>
      <c r="CB4055"/>
      <c r="CC4055"/>
      <c r="CD4055"/>
      <c r="CE4055"/>
      <c r="CF4055"/>
      <c r="CG4055"/>
      <c r="CH4055"/>
      <c r="CI4055"/>
      <c r="CJ4055"/>
      <c r="CK4055"/>
      <c r="CL4055"/>
      <c r="CM4055"/>
      <c r="CN4055"/>
      <c r="CO4055"/>
      <c r="CP4055"/>
      <c r="CQ4055"/>
      <c r="CR4055"/>
      <c r="CS4055"/>
      <c r="CT4055"/>
      <c r="CU4055"/>
      <c r="CV4055"/>
    </row>
    <row r="4056" spans="10:100" x14ac:dyDescent="0.25">
      <c r="J4056"/>
      <c r="K4056"/>
      <c r="L4056"/>
      <c r="M4056"/>
      <c r="N4056"/>
      <c r="O4056"/>
      <c r="P4056"/>
      <c r="Q4056"/>
      <c r="R4056"/>
      <c r="S4056"/>
      <c r="T4056"/>
      <c r="U4056"/>
      <c r="V4056"/>
      <c r="W4056"/>
      <c r="X4056"/>
      <c r="Y4056"/>
      <c r="Z4056"/>
      <c r="AA4056"/>
      <c r="AB4056"/>
      <c r="AC4056"/>
      <c r="AD4056"/>
      <c r="AE4056"/>
      <c r="AF4056"/>
      <c r="AG4056"/>
      <c r="AH4056"/>
      <c r="AI4056"/>
      <c r="AJ4056"/>
      <c r="AK4056"/>
      <c r="AL4056"/>
      <c r="AM4056"/>
      <c r="AN4056"/>
      <c r="AO4056"/>
      <c r="AP4056"/>
      <c r="AQ4056"/>
      <c r="AR4056"/>
      <c r="AS4056"/>
      <c r="AT4056"/>
      <c r="AU4056"/>
      <c r="AV4056"/>
      <c r="AW4056"/>
      <c r="AX4056"/>
      <c r="AY4056"/>
      <c r="AZ4056"/>
      <c r="BA4056"/>
      <c r="BB4056"/>
      <c r="BC4056"/>
      <c r="BD4056"/>
      <c r="BE4056"/>
      <c r="BF4056"/>
      <c r="BG4056"/>
      <c r="BH4056"/>
      <c r="BI4056"/>
      <c r="BJ4056"/>
      <c r="BK4056"/>
      <c r="BL4056"/>
      <c r="BM4056"/>
      <c r="BN4056"/>
      <c r="BO4056"/>
      <c r="BP4056"/>
      <c r="BQ4056"/>
      <c r="BR4056"/>
      <c r="BS4056"/>
      <c r="BT4056"/>
      <c r="BU4056"/>
      <c r="BV4056"/>
      <c r="BW4056"/>
      <c r="BX4056"/>
      <c r="BY4056"/>
      <c r="BZ4056"/>
      <c r="CA4056"/>
      <c r="CB4056"/>
      <c r="CC4056"/>
      <c r="CD4056"/>
      <c r="CE4056"/>
      <c r="CF4056"/>
      <c r="CG4056"/>
      <c r="CH4056"/>
      <c r="CI4056"/>
      <c r="CJ4056"/>
      <c r="CK4056"/>
      <c r="CL4056"/>
      <c r="CM4056"/>
      <c r="CN4056"/>
      <c r="CO4056"/>
      <c r="CP4056"/>
      <c r="CQ4056"/>
      <c r="CR4056"/>
      <c r="CS4056"/>
      <c r="CT4056"/>
      <c r="CU4056"/>
      <c r="CV4056"/>
    </row>
    <row r="4057" spans="10:100" x14ac:dyDescent="0.25">
      <c r="J4057"/>
      <c r="K4057"/>
      <c r="L4057"/>
      <c r="M4057"/>
      <c r="N4057"/>
      <c r="O4057"/>
      <c r="P4057"/>
      <c r="Q4057"/>
      <c r="R4057"/>
      <c r="S4057"/>
      <c r="T4057"/>
      <c r="U4057"/>
      <c r="V4057"/>
      <c r="W4057"/>
      <c r="X4057"/>
      <c r="Y4057"/>
      <c r="Z4057"/>
      <c r="AA4057"/>
      <c r="AB4057"/>
      <c r="AC4057"/>
      <c r="AD4057"/>
      <c r="AE4057"/>
      <c r="AF4057"/>
      <c r="AG4057"/>
      <c r="AH4057"/>
      <c r="AI4057"/>
      <c r="AJ4057"/>
      <c r="AK4057"/>
      <c r="AL4057"/>
      <c r="AM4057"/>
      <c r="AN4057"/>
      <c r="AO4057"/>
      <c r="AP4057"/>
      <c r="AQ4057"/>
      <c r="AR4057"/>
      <c r="AS4057"/>
      <c r="AT4057"/>
      <c r="AU4057"/>
      <c r="AV4057"/>
      <c r="AW4057"/>
      <c r="AX4057"/>
      <c r="AY4057"/>
      <c r="AZ4057"/>
      <c r="BA4057"/>
      <c r="BB4057"/>
      <c r="BC4057"/>
      <c r="BD4057"/>
      <c r="BE4057"/>
      <c r="BF4057"/>
      <c r="BG4057"/>
      <c r="BH4057"/>
      <c r="BI4057"/>
      <c r="BJ4057"/>
      <c r="BK4057"/>
      <c r="BL4057"/>
      <c r="BM4057"/>
      <c r="BN4057"/>
      <c r="BO4057"/>
      <c r="BP4057"/>
      <c r="BQ4057"/>
      <c r="BR4057"/>
      <c r="BS4057"/>
      <c r="BT4057"/>
      <c r="BU4057"/>
      <c r="BV4057"/>
      <c r="BW4057"/>
      <c r="BX4057"/>
      <c r="BY4057"/>
      <c r="BZ4057"/>
      <c r="CA4057"/>
      <c r="CB4057"/>
      <c r="CC4057"/>
      <c r="CD4057"/>
      <c r="CE4057"/>
      <c r="CF4057"/>
      <c r="CG4057"/>
      <c r="CH4057"/>
      <c r="CI4057"/>
      <c r="CJ4057"/>
      <c r="CK4057"/>
      <c r="CL4057"/>
      <c r="CM4057"/>
      <c r="CN4057"/>
      <c r="CO4057"/>
      <c r="CP4057"/>
      <c r="CQ4057"/>
      <c r="CR4057"/>
      <c r="CS4057"/>
      <c r="CT4057"/>
      <c r="CU4057"/>
      <c r="CV4057"/>
    </row>
    <row r="4058" spans="10:100" x14ac:dyDescent="0.25">
      <c r="J4058"/>
      <c r="K4058"/>
      <c r="L4058"/>
      <c r="M4058"/>
      <c r="N4058"/>
      <c r="O4058"/>
      <c r="P4058"/>
      <c r="Q4058"/>
      <c r="R4058"/>
      <c r="S4058"/>
      <c r="T4058"/>
      <c r="U4058"/>
      <c r="V4058"/>
      <c r="W4058"/>
      <c r="X4058"/>
      <c r="Y4058"/>
      <c r="Z4058"/>
      <c r="AA4058"/>
      <c r="AB4058"/>
      <c r="AC4058"/>
      <c r="AD4058"/>
      <c r="AE4058"/>
      <c r="AF4058"/>
      <c r="AG4058"/>
      <c r="AH4058"/>
      <c r="AI4058"/>
      <c r="AJ4058"/>
      <c r="AK4058"/>
      <c r="AL4058"/>
      <c r="AM4058"/>
      <c r="AN4058"/>
      <c r="AO4058"/>
      <c r="AP4058"/>
      <c r="AQ4058"/>
      <c r="AR4058"/>
      <c r="AS4058"/>
      <c r="AT4058"/>
      <c r="AU4058"/>
      <c r="AV4058"/>
      <c r="AW4058"/>
      <c r="AX4058"/>
      <c r="AY4058"/>
      <c r="AZ4058"/>
      <c r="BA4058"/>
      <c r="BB4058"/>
      <c r="BC4058"/>
      <c r="BD4058"/>
      <c r="BE4058"/>
      <c r="BF4058"/>
      <c r="BG4058"/>
      <c r="BH4058"/>
      <c r="BI4058"/>
      <c r="BJ4058"/>
      <c r="BK4058"/>
      <c r="BL4058"/>
      <c r="BM4058"/>
      <c r="BN4058"/>
      <c r="BO4058"/>
      <c r="BP4058"/>
      <c r="BQ4058"/>
      <c r="BR4058"/>
      <c r="BS4058"/>
      <c r="BT4058"/>
      <c r="BU4058"/>
      <c r="BV4058"/>
      <c r="BW4058"/>
      <c r="BX4058"/>
      <c r="BY4058"/>
      <c r="BZ4058"/>
      <c r="CA4058"/>
      <c r="CB4058"/>
      <c r="CC4058"/>
      <c r="CD4058"/>
      <c r="CE4058"/>
      <c r="CF4058"/>
      <c r="CG4058"/>
      <c r="CH4058"/>
      <c r="CI4058"/>
      <c r="CJ4058"/>
      <c r="CK4058"/>
      <c r="CL4058"/>
      <c r="CM4058"/>
      <c r="CN4058"/>
      <c r="CO4058"/>
      <c r="CP4058"/>
      <c r="CQ4058"/>
      <c r="CR4058"/>
      <c r="CS4058"/>
      <c r="CT4058"/>
      <c r="CU4058"/>
      <c r="CV4058"/>
    </row>
    <row r="4059" spans="10:100" x14ac:dyDescent="0.25">
      <c r="J4059"/>
      <c r="K4059"/>
      <c r="L4059"/>
      <c r="M4059"/>
      <c r="N4059"/>
      <c r="O4059"/>
      <c r="P4059"/>
      <c r="Q4059"/>
      <c r="R4059"/>
      <c r="S4059"/>
      <c r="T4059"/>
      <c r="U4059"/>
      <c r="V4059"/>
      <c r="W4059"/>
      <c r="X4059"/>
      <c r="Y4059"/>
      <c r="Z4059"/>
      <c r="AA4059"/>
      <c r="AB4059"/>
      <c r="AC4059"/>
      <c r="AD4059"/>
      <c r="AE4059"/>
      <c r="AF4059"/>
      <c r="AG4059"/>
      <c r="AH4059"/>
      <c r="AI4059"/>
      <c r="AJ4059"/>
      <c r="AK4059"/>
      <c r="AL4059"/>
      <c r="AM4059"/>
      <c r="AN4059"/>
      <c r="AO4059"/>
      <c r="AP4059"/>
      <c r="AQ4059"/>
      <c r="AR4059"/>
      <c r="AS4059"/>
      <c r="AT4059"/>
      <c r="AU4059"/>
      <c r="AV4059"/>
      <c r="AW4059"/>
      <c r="AX4059"/>
      <c r="AY4059"/>
      <c r="AZ4059"/>
      <c r="BA4059"/>
      <c r="BB4059"/>
      <c r="BC4059"/>
      <c r="BD4059"/>
      <c r="BE4059"/>
      <c r="BF4059"/>
      <c r="BG4059"/>
      <c r="BH4059"/>
      <c r="BI4059"/>
      <c r="BJ4059"/>
      <c r="BK4059"/>
      <c r="BL4059"/>
      <c r="BM4059"/>
      <c r="BN4059"/>
      <c r="BO4059"/>
      <c r="BP4059"/>
      <c r="BQ4059"/>
      <c r="BR4059"/>
      <c r="BS4059"/>
      <c r="BT4059"/>
      <c r="BU4059"/>
      <c r="BV4059"/>
      <c r="BW4059"/>
      <c r="BX4059"/>
      <c r="BY4059"/>
      <c r="BZ4059"/>
      <c r="CA4059"/>
      <c r="CB4059"/>
      <c r="CC4059"/>
      <c r="CD4059"/>
      <c r="CE4059"/>
      <c r="CF4059"/>
      <c r="CG4059"/>
      <c r="CH4059"/>
      <c r="CI4059"/>
      <c r="CJ4059"/>
      <c r="CK4059"/>
      <c r="CL4059"/>
      <c r="CM4059"/>
      <c r="CN4059"/>
      <c r="CO4059"/>
      <c r="CP4059"/>
      <c r="CQ4059"/>
      <c r="CR4059"/>
      <c r="CS4059"/>
      <c r="CT4059"/>
      <c r="CU4059"/>
      <c r="CV4059"/>
    </row>
    <row r="4060" spans="10:100" x14ac:dyDescent="0.25">
      <c r="J4060"/>
      <c r="K4060"/>
      <c r="L4060"/>
      <c r="M4060"/>
      <c r="N4060"/>
      <c r="O4060"/>
      <c r="P4060"/>
      <c r="Q4060"/>
      <c r="R4060"/>
      <c r="S4060"/>
      <c r="T4060"/>
      <c r="U4060"/>
      <c r="V4060"/>
      <c r="W4060"/>
      <c r="X4060"/>
      <c r="Y4060"/>
      <c r="Z4060"/>
      <c r="AA4060"/>
      <c r="AB4060"/>
      <c r="AC4060"/>
      <c r="AD4060"/>
      <c r="AE4060"/>
      <c r="AF4060"/>
      <c r="AG4060"/>
      <c r="AH4060"/>
      <c r="AI4060"/>
      <c r="AJ4060"/>
      <c r="AK4060"/>
      <c r="AL4060"/>
      <c r="AM4060"/>
      <c r="AN4060"/>
      <c r="AO4060"/>
      <c r="AP4060"/>
      <c r="AQ4060"/>
      <c r="AR4060"/>
      <c r="AS4060"/>
      <c r="AT4060"/>
      <c r="AU4060"/>
      <c r="AV4060"/>
      <c r="AW4060"/>
      <c r="AX4060"/>
      <c r="AY4060"/>
      <c r="AZ4060"/>
      <c r="BA4060"/>
      <c r="BB4060"/>
      <c r="BC4060"/>
      <c r="BD4060"/>
      <c r="BE4060"/>
      <c r="BF4060"/>
      <c r="BG4060"/>
      <c r="BH4060"/>
      <c r="BI4060"/>
      <c r="BJ4060"/>
      <c r="BK4060"/>
      <c r="BL4060"/>
      <c r="BM4060"/>
      <c r="BN4060"/>
      <c r="BO4060"/>
      <c r="BP4060"/>
      <c r="BQ4060"/>
      <c r="BR4060"/>
      <c r="BS4060"/>
      <c r="BT4060"/>
      <c r="BU4060"/>
      <c r="BV4060"/>
      <c r="BW4060"/>
      <c r="BX4060"/>
      <c r="BY4060"/>
      <c r="BZ4060"/>
      <c r="CA4060"/>
      <c r="CB4060"/>
      <c r="CC4060"/>
      <c r="CD4060"/>
      <c r="CE4060"/>
      <c r="CF4060"/>
      <c r="CG4060"/>
      <c r="CH4060"/>
      <c r="CI4060"/>
      <c r="CJ4060"/>
      <c r="CK4060"/>
      <c r="CL4060"/>
      <c r="CM4060"/>
      <c r="CN4060"/>
      <c r="CO4060"/>
      <c r="CP4060"/>
      <c r="CQ4060"/>
      <c r="CR4060"/>
      <c r="CS4060"/>
      <c r="CT4060"/>
      <c r="CU4060"/>
      <c r="CV4060"/>
    </row>
    <row r="4061" spans="10:100" x14ac:dyDescent="0.25">
      <c r="J4061"/>
      <c r="K4061"/>
      <c r="L4061"/>
      <c r="M4061"/>
      <c r="N4061"/>
      <c r="O4061"/>
      <c r="P4061"/>
      <c r="Q4061"/>
      <c r="R4061"/>
      <c r="S4061"/>
      <c r="T4061"/>
      <c r="U4061"/>
      <c r="V4061"/>
      <c r="W4061"/>
      <c r="X4061"/>
      <c r="Y4061"/>
      <c r="Z4061"/>
      <c r="AA4061"/>
      <c r="AB4061"/>
      <c r="AC4061"/>
      <c r="AD4061"/>
      <c r="AE4061"/>
      <c r="AF4061"/>
      <c r="AG4061"/>
      <c r="AH4061"/>
      <c r="AI4061"/>
      <c r="AJ4061"/>
      <c r="AK4061"/>
      <c r="AL4061"/>
      <c r="AM4061"/>
      <c r="AN4061"/>
      <c r="AO4061"/>
      <c r="AP4061"/>
      <c r="AQ4061"/>
      <c r="AR4061"/>
      <c r="AS4061"/>
      <c r="AT4061"/>
      <c r="AU4061"/>
      <c r="AV4061"/>
      <c r="AW4061"/>
      <c r="AX4061"/>
      <c r="AY4061"/>
      <c r="AZ4061"/>
      <c r="BA4061"/>
      <c r="BB4061"/>
      <c r="BC4061"/>
      <c r="BD4061"/>
      <c r="BE4061"/>
      <c r="BF4061"/>
      <c r="BG4061"/>
      <c r="BH4061"/>
      <c r="BI4061"/>
      <c r="BJ4061"/>
      <c r="BK4061"/>
      <c r="BL4061"/>
      <c r="BM4061"/>
      <c r="BN4061"/>
      <c r="BO4061"/>
      <c r="BP4061"/>
      <c r="BQ4061"/>
      <c r="BR4061"/>
      <c r="BS4061"/>
      <c r="BT4061"/>
      <c r="BU4061"/>
      <c r="BV4061"/>
      <c r="BW4061"/>
      <c r="BX4061"/>
      <c r="BY4061"/>
      <c r="BZ4061"/>
      <c r="CA4061"/>
      <c r="CB4061"/>
      <c r="CC4061"/>
      <c r="CD4061"/>
      <c r="CE4061"/>
      <c r="CF4061"/>
      <c r="CG4061"/>
      <c r="CH4061"/>
      <c r="CI4061"/>
      <c r="CJ4061"/>
      <c r="CK4061"/>
      <c r="CL4061"/>
      <c r="CM4061"/>
      <c r="CN4061"/>
      <c r="CO4061"/>
      <c r="CP4061"/>
      <c r="CQ4061"/>
      <c r="CR4061"/>
      <c r="CS4061"/>
      <c r="CT4061"/>
      <c r="CU4061"/>
      <c r="CV4061"/>
    </row>
    <row r="4062" spans="10:100" x14ac:dyDescent="0.25">
      <c r="J4062"/>
      <c r="K4062"/>
      <c r="L4062"/>
      <c r="M4062"/>
      <c r="N4062"/>
      <c r="O4062"/>
      <c r="P4062"/>
      <c r="Q4062"/>
      <c r="R4062"/>
      <c r="S4062"/>
      <c r="T4062"/>
      <c r="U4062"/>
      <c r="V4062"/>
      <c r="W4062"/>
      <c r="X4062"/>
      <c r="Y4062"/>
      <c r="Z4062"/>
      <c r="AA4062"/>
      <c r="AB4062"/>
      <c r="AC4062"/>
      <c r="AD4062"/>
      <c r="AE4062"/>
      <c r="AF4062"/>
      <c r="AG4062"/>
      <c r="AH4062"/>
      <c r="AI4062"/>
      <c r="AJ4062"/>
      <c r="AK4062"/>
      <c r="AL4062"/>
      <c r="AM4062"/>
      <c r="AN4062"/>
      <c r="AO4062"/>
      <c r="AP4062"/>
      <c r="AQ4062"/>
      <c r="AR4062"/>
      <c r="AS4062"/>
      <c r="AT4062"/>
      <c r="AU4062"/>
      <c r="AV4062"/>
      <c r="AW4062"/>
      <c r="AX4062"/>
      <c r="AY4062"/>
      <c r="AZ4062"/>
      <c r="BA4062"/>
      <c r="BB4062"/>
      <c r="BC4062"/>
      <c r="BD4062"/>
      <c r="BE4062"/>
      <c r="BF4062"/>
      <c r="BG4062"/>
      <c r="BH4062"/>
      <c r="BI4062"/>
      <c r="BJ4062"/>
      <c r="BK4062"/>
      <c r="BL4062"/>
      <c r="BM4062"/>
      <c r="BN4062"/>
      <c r="BO4062"/>
      <c r="BP4062"/>
      <c r="BQ4062"/>
      <c r="BR4062"/>
      <c r="BS4062"/>
      <c r="BT4062"/>
      <c r="BU4062"/>
      <c r="BV4062"/>
      <c r="BW4062"/>
      <c r="BX4062"/>
      <c r="BY4062"/>
      <c r="BZ4062"/>
      <c r="CA4062"/>
      <c r="CB4062"/>
      <c r="CC4062"/>
      <c r="CD4062"/>
      <c r="CE4062"/>
      <c r="CF4062"/>
      <c r="CG4062"/>
      <c r="CH4062"/>
      <c r="CI4062"/>
      <c r="CJ4062"/>
      <c r="CK4062"/>
      <c r="CL4062"/>
      <c r="CM4062"/>
      <c r="CN4062"/>
      <c r="CO4062"/>
      <c r="CP4062"/>
      <c r="CQ4062"/>
      <c r="CR4062"/>
      <c r="CS4062"/>
      <c r="CT4062"/>
      <c r="CU4062"/>
      <c r="CV4062"/>
    </row>
    <row r="4063" spans="10:100" x14ac:dyDescent="0.25">
      <c r="J4063"/>
      <c r="K4063"/>
      <c r="L4063"/>
      <c r="M4063"/>
      <c r="N4063"/>
      <c r="O4063"/>
      <c r="P4063"/>
      <c r="Q4063"/>
      <c r="R4063"/>
      <c r="S4063"/>
      <c r="T4063"/>
      <c r="U4063"/>
      <c r="V4063"/>
      <c r="W4063"/>
      <c r="X4063"/>
      <c r="Y4063"/>
      <c r="Z4063"/>
      <c r="AA4063"/>
      <c r="AB4063"/>
      <c r="AC4063"/>
      <c r="AD4063"/>
      <c r="AE4063"/>
      <c r="AF4063"/>
      <c r="AG4063"/>
      <c r="AH4063"/>
      <c r="AI4063"/>
      <c r="AJ4063"/>
      <c r="AK4063"/>
      <c r="AL4063"/>
      <c r="AM4063"/>
      <c r="AN4063"/>
      <c r="AO4063"/>
      <c r="AP4063"/>
      <c r="AQ4063"/>
      <c r="AR4063"/>
      <c r="AS4063"/>
      <c r="AT4063"/>
      <c r="AU4063"/>
      <c r="AV4063"/>
      <c r="AW4063"/>
      <c r="AX4063"/>
      <c r="AY4063"/>
      <c r="AZ4063"/>
      <c r="BA4063"/>
      <c r="BB4063"/>
      <c r="BC4063"/>
      <c r="BD4063"/>
      <c r="BE4063"/>
      <c r="BF4063"/>
      <c r="BG4063"/>
      <c r="BH4063"/>
      <c r="BI4063"/>
      <c r="BJ4063"/>
      <c r="BK4063"/>
      <c r="BL4063"/>
      <c r="BM4063"/>
      <c r="BN4063"/>
      <c r="BO4063"/>
      <c r="BP4063"/>
      <c r="BQ4063"/>
      <c r="BR4063"/>
      <c r="BS4063"/>
      <c r="BT4063"/>
      <c r="BU4063"/>
      <c r="BV4063"/>
      <c r="BW4063"/>
      <c r="BX4063"/>
      <c r="BY4063"/>
      <c r="BZ4063"/>
      <c r="CA4063"/>
      <c r="CB4063"/>
      <c r="CC4063"/>
      <c r="CD4063"/>
      <c r="CE4063"/>
      <c r="CF4063"/>
      <c r="CG4063"/>
      <c r="CH4063"/>
      <c r="CI4063"/>
      <c r="CJ4063"/>
      <c r="CK4063"/>
      <c r="CL4063"/>
      <c r="CM4063"/>
      <c r="CN4063"/>
      <c r="CO4063"/>
      <c r="CP4063"/>
      <c r="CQ4063"/>
      <c r="CR4063"/>
      <c r="CS4063"/>
      <c r="CT4063"/>
      <c r="CU4063"/>
      <c r="CV4063"/>
    </row>
    <row r="4064" spans="10:100" x14ac:dyDescent="0.25">
      <c r="J4064"/>
      <c r="K4064"/>
      <c r="L4064"/>
      <c r="M4064"/>
      <c r="N4064"/>
      <c r="O4064"/>
      <c r="P4064"/>
      <c r="Q4064"/>
      <c r="R4064"/>
      <c r="S4064"/>
      <c r="T4064"/>
      <c r="U4064"/>
      <c r="V4064"/>
      <c r="W4064"/>
      <c r="X4064"/>
      <c r="Y4064"/>
      <c r="Z4064"/>
      <c r="AA4064"/>
      <c r="AB4064"/>
      <c r="AC4064"/>
      <c r="AD4064"/>
      <c r="AE4064"/>
      <c r="AF4064"/>
      <c r="AG4064"/>
      <c r="AH4064"/>
      <c r="AI4064"/>
      <c r="AJ4064"/>
      <c r="AK4064"/>
      <c r="AL4064"/>
      <c r="AM4064"/>
      <c r="AN4064"/>
      <c r="AO4064"/>
      <c r="AP4064"/>
      <c r="AQ4064"/>
      <c r="AR4064"/>
      <c r="AS4064"/>
      <c r="AT4064"/>
      <c r="AU4064"/>
      <c r="AV4064"/>
      <c r="AW4064"/>
      <c r="AX4064"/>
      <c r="AY4064"/>
      <c r="AZ4064"/>
      <c r="BA4064"/>
      <c r="BB4064"/>
      <c r="BC4064"/>
      <c r="BD4064"/>
      <c r="BE4064"/>
      <c r="BF4064"/>
      <c r="BG4064"/>
      <c r="BH4064"/>
      <c r="BI4064"/>
      <c r="BJ4064"/>
      <c r="BK4064"/>
      <c r="BL4064"/>
      <c r="BM4064"/>
      <c r="BN4064"/>
      <c r="BO4064"/>
      <c r="BP4064"/>
      <c r="BQ4064"/>
      <c r="BR4064"/>
      <c r="BS4064"/>
      <c r="BT4064"/>
      <c r="BU4064"/>
      <c r="BV4064"/>
      <c r="BW4064"/>
      <c r="BX4064"/>
      <c r="BY4064"/>
      <c r="BZ4064"/>
      <c r="CA4064"/>
      <c r="CB4064"/>
      <c r="CC4064"/>
      <c r="CD4064"/>
      <c r="CE4064"/>
      <c r="CF4064"/>
      <c r="CG4064"/>
      <c r="CH4064"/>
      <c r="CI4064"/>
      <c r="CJ4064"/>
      <c r="CK4064"/>
      <c r="CL4064"/>
      <c r="CM4064"/>
      <c r="CN4064"/>
      <c r="CO4064"/>
      <c r="CP4064"/>
      <c r="CQ4064"/>
      <c r="CR4064"/>
      <c r="CS4064"/>
      <c r="CT4064"/>
      <c r="CU4064"/>
      <c r="CV4064"/>
    </row>
    <row r="4065" spans="10:100" x14ac:dyDescent="0.25">
      <c r="J4065"/>
      <c r="K4065"/>
      <c r="L4065"/>
      <c r="M4065"/>
      <c r="N4065"/>
      <c r="O4065"/>
      <c r="P4065"/>
      <c r="Q4065"/>
      <c r="R4065"/>
      <c r="S4065"/>
      <c r="T4065"/>
      <c r="U4065"/>
      <c r="V4065"/>
      <c r="W4065"/>
      <c r="X4065"/>
      <c r="Y4065"/>
      <c r="Z4065"/>
      <c r="AA4065"/>
      <c r="AB4065"/>
      <c r="AC4065"/>
      <c r="AD4065"/>
      <c r="AE4065"/>
      <c r="AF4065"/>
      <c r="AG4065"/>
      <c r="AH4065"/>
      <c r="AI4065"/>
      <c r="AJ4065"/>
      <c r="AK4065"/>
      <c r="AL4065"/>
      <c r="AM4065"/>
      <c r="AN4065"/>
      <c r="AO4065"/>
      <c r="AP4065"/>
      <c r="AQ4065"/>
      <c r="AR4065"/>
      <c r="AS4065"/>
      <c r="AT4065"/>
      <c r="AU4065"/>
      <c r="AV4065"/>
      <c r="AW4065"/>
      <c r="AX4065"/>
      <c r="AY4065"/>
      <c r="AZ4065"/>
      <c r="BA4065"/>
      <c r="BB4065"/>
      <c r="BC4065"/>
      <c r="BD4065"/>
      <c r="BE4065"/>
      <c r="BF4065"/>
      <c r="BG4065"/>
      <c r="BH4065"/>
      <c r="BI4065"/>
      <c r="BJ4065"/>
      <c r="BK4065"/>
      <c r="BL4065"/>
      <c r="BM4065"/>
      <c r="BN4065"/>
      <c r="BO4065"/>
      <c r="BP4065"/>
      <c r="BQ4065"/>
      <c r="BR4065"/>
      <c r="BS4065"/>
      <c r="BT4065"/>
      <c r="BU4065"/>
      <c r="BV4065"/>
      <c r="BW4065"/>
      <c r="BX4065"/>
      <c r="BY4065"/>
      <c r="BZ4065"/>
      <c r="CA4065"/>
      <c r="CB4065"/>
      <c r="CC4065"/>
      <c r="CD4065"/>
      <c r="CE4065"/>
      <c r="CF4065"/>
      <c r="CG4065"/>
      <c r="CH4065"/>
      <c r="CI4065"/>
      <c r="CJ4065"/>
      <c r="CK4065"/>
      <c r="CL4065"/>
      <c r="CM4065"/>
      <c r="CN4065"/>
      <c r="CO4065"/>
      <c r="CP4065"/>
      <c r="CQ4065"/>
      <c r="CR4065"/>
      <c r="CS4065"/>
      <c r="CT4065"/>
      <c r="CU4065"/>
      <c r="CV4065"/>
    </row>
    <row r="4066" spans="10:100" x14ac:dyDescent="0.25">
      <c r="J4066"/>
      <c r="K4066"/>
      <c r="L4066"/>
      <c r="M4066"/>
      <c r="N4066"/>
      <c r="O4066"/>
      <c r="P4066"/>
      <c r="Q4066"/>
      <c r="R4066"/>
      <c r="S4066"/>
      <c r="T4066"/>
      <c r="U4066"/>
      <c r="V4066"/>
      <c r="W4066"/>
      <c r="X4066"/>
      <c r="Y4066"/>
      <c r="Z4066"/>
      <c r="AA4066"/>
      <c r="AB4066"/>
      <c r="AC4066"/>
      <c r="AD4066"/>
      <c r="AE4066"/>
      <c r="AF4066"/>
      <c r="AG4066"/>
      <c r="AH4066"/>
      <c r="AI4066"/>
      <c r="AJ4066"/>
      <c r="AK4066"/>
      <c r="AL4066"/>
      <c r="AM4066"/>
      <c r="AN4066"/>
      <c r="AO4066"/>
      <c r="AP4066"/>
      <c r="AQ4066"/>
      <c r="AR4066"/>
      <c r="AS4066"/>
      <c r="AT4066"/>
      <c r="AU4066"/>
      <c r="AV4066"/>
      <c r="AW4066"/>
      <c r="AX4066"/>
      <c r="AY4066"/>
      <c r="AZ4066"/>
      <c r="BA4066"/>
      <c r="BB4066"/>
      <c r="BC4066"/>
      <c r="BD4066"/>
      <c r="BE4066"/>
      <c r="BF4066"/>
      <c r="BG4066"/>
      <c r="BH4066"/>
      <c r="BI4066"/>
      <c r="BJ4066"/>
      <c r="BK4066"/>
      <c r="BL4066"/>
      <c r="BM4066"/>
      <c r="BN4066"/>
      <c r="BO4066"/>
      <c r="BP4066"/>
      <c r="BQ4066"/>
      <c r="BR4066"/>
      <c r="BS4066"/>
      <c r="BT4066"/>
      <c r="BU4066"/>
      <c r="BV4066"/>
      <c r="BW4066"/>
      <c r="BX4066"/>
      <c r="BY4066"/>
      <c r="BZ4066"/>
      <c r="CA4066"/>
      <c r="CB4066"/>
      <c r="CC4066"/>
      <c r="CD4066"/>
      <c r="CE4066"/>
      <c r="CF4066"/>
      <c r="CG4066"/>
      <c r="CH4066"/>
      <c r="CI4066"/>
      <c r="CJ4066"/>
      <c r="CK4066"/>
      <c r="CL4066"/>
      <c r="CM4066"/>
      <c r="CN4066"/>
      <c r="CO4066"/>
      <c r="CP4066"/>
      <c r="CQ4066"/>
      <c r="CR4066"/>
      <c r="CS4066"/>
      <c r="CT4066"/>
      <c r="CU4066"/>
      <c r="CV4066"/>
    </row>
    <row r="4067" spans="10:100" x14ac:dyDescent="0.25">
      <c r="J4067"/>
      <c r="K4067"/>
      <c r="L4067"/>
      <c r="M4067"/>
      <c r="N4067"/>
      <c r="O4067"/>
      <c r="P4067"/>
      <c r="Q4067"/>
      <c r="R4067"/>
      <c r="S4067"/>
      <c r="T4067"/>
      <c r="U4067"/>
      <c r="V4067"/>
      <c r="W4067"/>
      <c r="X4067"/>
      <c r="Y4067"/>
      <c r="Z4067"/>
      <c r="AA4067"/>
      <c r="AB4067"/>
      <c r="AC4067"/>
      <c r="AD4067"/>
      <c r="AE4067"/>
      <c r="AF4067"/>
      <c r="AG4067"/>
      <c r="AH4067"/>
      <c r="AI4067"/>
      <c r="AJ4067"/>
      <c r="AK4067"/>
      <c r="AL4067"/>
      <c r="AM4067"/>
      <c r="AN4067"/>
      <c r="AO4067"/>
      <c r="AP4067"/>
      <c r="AQ4067"/>
      <c r="AR4067"/>
      <c r="AS4067"/>
      <c r="AT4067"/>
      <c r="AU4067"/>
      <c r="AV4067"/>
      <c r="AW4067"/>
      <c r="AX4067"/>
      <c r="AY4067"/>
      <c r="AZ4067"/>
      <c r="BA4067"/>
      <c r="BB4067"/>
      <c r="BC4067"/>
      <c r="BD4067"/>
      <c r="BE4067"/>
      <c r="BF4067"/>
      <c r="BG4067"/>
      <c r="BH4067"/>
      <c r="BI4067"/>
      <c r="BJ4067"/>
      <c r="BK4067"/>
      <c r="BL4067"/>
      <c r="BM4067"/>
      <c r="BN4067"/>
      <c r="BO4067"/>
      <c r="BP4067"/>
      <c r="BQ4067"/>
      <c r="BR4067"/>
      <c r="BS4067"/>
      <c r="BT4067"/>
      <c r="BU4067"/>
      <c r="BV4067"/>
      <c r="BW4067"/>
      <c r="BX4067"/>
      <c r="BY4067"/>
      <c r="BZ4067"/>
      <c r="CA4067"/>
      <c r="CB4067"/>
      <c r="CC4067"/>
      <c r="CD4067"/>
      <c r="CE4067"/>
      <c r="CF4067"/>
      <c r="CG4067"/>
      <c r="CH4067"/>
      <c r="CI4067"/>
      <c r="CJ4067"/>
      <c r="CK4067"/>
      <c r="CL4067"/>
      <c r="CM4067"/>
      <c r="CN4067"/>
      <c r="CO4067"/>
      <c r="CP4067"/>
      <c r="CQ4067"/>
      <c r="CR4067"/>
      <c r="CS4067"/>
      <c r="CT4067"/>
      <c r="CU4067"/>
      <c r="CV4067"/>
    </row>
    <row r="4068" spans="10:100" x14ac:dyDescent="0.25">
      <c r="J4068"/>
      <c r="K4068"/>
      <c r="L4068"/>
      <c r="M4068"/>
      <c r="N4068"/>
      <c r="O4068"/>
      <c r="P4068"/>
      <c r="Q4068"/>
      <c r="R4068"/>
      <c r="S4068"/>
      <c r="T4068"/>
      <c r="U4068"/>
      <c r="V4068"/>
      <c r="W4068"/>
      <c r="X4068"/>
      <c r="Y4068"/>
      <c r="Z4068"/>
      <c r="AA4068"/>
      <c r="AB4068"/>
      <c r="AC4068"/>
      <c r="AD4068"/>
      <c r="AE4068"/>
      <c r="AF4068"/>
      <c r="AG4068"/>
      <c r="AH4068"/>
      <c r="AI4068"/>
      <c r="AJ4068"/>
      <c r="AK4068"/>
      <c r="AL4068"/>
      <c r="AM4068"/>
      <c r="AN4068"/>
      <c r="AO4068"/>
      <c r="AP4068"/>
      <c r="AQ4068"/>
      <c r="AR4068"/>
      <c r="AS4068"/>
      <c r="AT4068"/>
      <c r="AU4068"/>
      <c r="AV4068"/>
      <c r="AW4068"/>
      <c r="AX4068"/>
      <c r="AY4068"/>
      <c r="AZ4068"/>
      <c r="BA4068"/>
      <c r="BB4068"/>
      <c r="BC4068"/>
      <c r="BD4068"/>
      <c r="BE4068"/>
      <c r="BF4068"/>
      <c r="BG4068"/>
      <c r="BH4068"/>
      <c r="BI4068"/>
      <c r="BJ4068"/>
      <c r="BK4068"/>
      <c r="BL4068"/>
      <c r="BM4068"/>
      <c r="BN4068"/>
      <c r="BO4068"/>
      <c r="BP4068"/>
      <c r="BQ4068"/>
      <c r="BR4068"/>
      <c r="BS4068"/>
      <c r="BT4068"/>
      <c r="BU4068"/>
      <c r="BV4068"/>
      <c r="BW4068"/>
      <c r="BX4068"/>
      <c r="BY4068"/>
      <c r="BZ4068"/>
      <c r="CA4068"/>
      <c r="CB4068"/>
      <c r="CC4068"/>
      <c r="CD4068"/>
      <c r="CE4068"/>
      <c r="CF4068"/>
      <c r="CG4068"/>
      <c r="CH4068"/>
      <c r="CI4068"/>
      <c r="CJ4068"/>
      <c r="CK4068"/>
      <c r="CL4068"/>
      <c r="CM4068"/>
      <c r="CN4068"/>
      <c r="CO4068"/>
      <c r="CP4068"/>
      <c r="CQ4068"/>
      <c r="CR4068"/>
      <c r="CS4068"/>
      <c r="CT4068"/>
      <c r="CU4068"/>
      <c r="CV4068"/>
    </row>
    <row r="4069" spans="10:100" x14ac:dyDescent="0.25">
      <c r="J4069"/>
      <c r="K4069"/>
      <c r="L4069"/>
      <c r="M4069"/>
      <c r="N4069"/>
      <c r="O4069"/>
      <c r="P4069"/>
      <c r="Q4069"/>
      <c r="R4069"/>
      <c r="S4069"/>
      <c r="T4069"/>
      <c r="U4069"/>
      <c r="V4069"/>
      <c r="W4069"/>
      <c r="X4069"/>
      <c r="Y4069"/>
      <c r="Z4069"/>
      <c r="AA4069"/>
      <c r="AB4069"/>
      <c r="AC4069"/>
      <c r="AD4069"/>
      <c r="AE4069"/>
      <c r="AF4069"/>
      <c r="AG4069"/>
      <c r="AH4069"/>
      <c r="AI4069"/>
      <c r="AJ4069"/>
      <c r="AK4069"/>
      <c r="AL4069"/>
      <c r="AM4069"/>
      <c r="AN4069"/>
      <c r="AO4069"/>
      <c r="AP4069"/>
      <c r="AQ4069"/>
      <c r="AR4069"/>
      <c r="AS4069"/>
      <c r="AT4069"/>
      <c r="AU4069"/>
      <c r="AV4069"/>
      <c r="AW4069"/>
      <c r="AX4069"/>
      <c r="AY4069"/>
      <c r="AZ4069"/>
      <c r="BA4069"/>
      <c r="BB4069"/>
      <c r="BC4069"/>
      <c r="BD4069"/>
      <c r="BE4069"/>
      <c r="BF4069"/>
      <c r="BG4069"/>
      <c r="BH4069"/>
      <c r="BI4069"/>
      <c r="BJ4069"/>
      <c r="BK4069"/>
      <c r="BL4069"/>
      <c r="BM4069"/>
      <c r="BN4069"/>
      <c r="BO4069"/>
      <c r="BP4069"/>
      <c r="BQ4069"/>
      <c r="BR4069"/>
      <c r="BS4069"/>
      <c r="BT4069"/>
      <c r="BU4069"/>
      <c r="BV4069"/>
      <c r="BW4069"/>
      <c r="BX4069"/>
      <c r="BY4069"/>
      <c r="BZ4069"/>
      <c r="CA4069"/>
      <c r="CB4069"/>
      <c r="CC4069"/>
      <c r="CD4069"/>
      <c r="CE4069"/>
      <c r="CF4069"/>
      <c r="CG4069"/>
      <c r="CH4069"/>
      <c r="CI4069"/>
      <c r="CJ4069"/>
      <c r="CK4069"/>
      <c r="CL4069"/>
      <c r="CM4069"/>
      <c r="CN4069"/>
      <c r="CO4069"/>
      <c r="CP4069"/>
      <c r="CQ4069"/>
      <c r="CR4069"/>
      <c r="CS4069"/>
      <c r="CT4069"/>
      <c r="CU4069"/>
      <c r="CV4069"/>
    </row>
    <row r="4070" spans="10:100" x14ac:dyDescent="0.25">
      <c r="J4070"/>
      <c r="K4070"/>
      <c r="L4070"/>
      <c r="M4070"/>
      <c r="N4070"/>
      <c r="O4070"/>
      <c r="P4070"/>
      <c r="Q4070"/>
      <c r="R4070"/>
      <c r="S4070"/>
      <c r="T4070"/>
      <c r="U4070"/>
      <c r="V4070"/>
      <c r="W4070"/>
      <c r="X4070"/>
      <c r="Y4070"/>
      <c r="Z4070"/>
      <c r="AA4070"/>
      <c r="AB4070"/>
      <c r="AC4070"/>
      <c r="AD4070"/>
      <c r="AE4070"/>
      <c r="AF4070"/>
      <c r="AG4070"/>
      <c r="AH4070"/>
      <c r="AI4070"/>
      <c r="AJ4070"/>
      <c r="AK4070"/>
      <c r="AL4070"/>
      <c r="AM4070"/>
      <c r="AN4070"/>
      <c r="AO4070"/>
      <c r="AP4070"/>
      <c r="AQ4070"/>
      <c r="AR4070"/>
      <c r="AS4070"/>
      <c r="AT4070"/>
      <c r="AU4070"/>
      <c r="AV4070"/>
      <c r="AW4070"/>
      <c r="AX4070"/>
      <c r="AY4070"/>
      <c r="AZ4070"/>
      <c r="BA4070"/>
      <c r="BB4070"/>
      <c r="BC4070"/>
      <c r="BD4070"/>
      <c r="BE4070"/>
      <c r="BF4070"/>
      <c r="BG4070"/>
      <c r="BH4070"/>
      <c r="BI4070"/>
      <c r="BJ4070"/>
      <c r="BK4070"/>
      <c r="BL4070"/>
      <c r="BM4070"/>
      <c r="BN4070"/>
      <c r="BO4070"/>
      <c r="BP4070"/>
      <c r="BQ4070"/>
      <c r="BR4070"/>
      <c r="BS4070"/>
      <c r="BT4070"/>
      <c r="BU4070"/>
      <c r="BV4070"/>
      <c r="BW4070"/>
      <c r="BX4070"/>
      <c r="BY4070"/>
      <c r="BZ4070"/>
      <c r="CA4070"/>
      <c r="CB4070"/>
      <c r="CC4070"/>
      <c r="CD4070"/>
      <c r="CE4070"/>
      <c r="CF4070"/>
      <c r="CG4070"/>
      <c r="CH4070"/>
      <c r="CI4070"/>
      <c r="CJ4070"/>
      <c r="CK4070"/>
      <c r="CL4070"/>
      <c r="CM4070"/>
      <c r="CN4070"/>
      <c r="CO4070"/>
      <c r="CP4070"/>
      <c r="CQ4070"/>
      <c r="CR4070"/>
      <c r="CS4070"/>
      <c r="CT4070"/>
      <c r="CU4070"/>
      <c r="CV4070"/>
    </row>
    <row r="4071" spans="10:100" x14ac:dyDescent="0.25">
      <c r="J4071"/>
      <c r="K4071"/>
      <c r="L4071"/>
      <c r="M4071"/>
      <c r="N4071"/>
      <c r="O4071"/>
      <c r="P4071"/>
      <c r="Q4071"/>
      <c r="R4071"/>
      <c r="S4071"/>
      <c r="T4071"/>
      <c r="U4071"/>
      <c r="V4071"/>
      <c r="W4071"/>
      <c r="X4071"/>
      <c r="Y4071"/>
      <c r="Z4071"/>
      <c r="AA4071"/>
      <c r="AB4071"/>
      <c r="AC4071"/>
      <c r="AD4071"/>
      <c r="AE4071"/>
      <c r="AF4071"/>
      <c r="AG4071"/>
      <c r="AH4071"/>
      <c r="AI4071"/>
      <c r="AJ4071"/>
      <c r="AK4071"/>
      <c r="AL4071"/>
      <c r="AM4071"/>
      <c r="AN4071"/>
      <c r="AO4071"/>
      <c r="AP4071"/>
      <c r="AQ4071"/>
      <c r="AR4071"/>
      <c r="AS4071"/>
      <c r="AT4071"/>
      <c r="AU4071"/>
      <c r="AV4071"/>
      <c r="AW4071"/>
      <c r="AX4071"/>
      <c r="AY4071"/>
      <c r="AZ4071"/>
      <c r="BA4071"/>
      <c r="BB4071"/>
      <c r="BC4071"/>
      <c r="BD4071"/>
      <c r="BE4071"/>
      <c r="BF4071"/>
      <c r="BG4071"/>
      <c r="BH4071"/>
      <c r="BI4071"/>
      <c r="BJ4071"/>
      <c r="BK4071"/>
      <c r="BL4071"/>
      <c r="BM4071"/>
      <c r="BN4071"/>
      <c r="BO4071"/>
      <c r="BP4071"/>
      <c r="BQ4071"/>
      <c r="BR4071"/>
      <c r="BS4071"/>
      <c r="BT4071"/>
      <c r="BU4071"/>
      <c r="BV4071"/>
      <c r="BW4071"/>
      <c r="BX4071"/>
      <c r="BY4071"/>
      <c r="BZ4071"/>
      <c r="CA4071"/>
      <c r="CB4071"/>
      <c r="CC4071"/>
      <c r="CD4071"/>
      <c r="CE4071"/>
      <c r="CF4071"/>
      <c r="CG4071"/>
      <c r="CH4071"/>
      <c r="CI4071"/>
      <c r="CJ4071"/>
      <c r="CK4071"/>
      <c r="CL4071"/>
      <c r="CM4071"/>
      <c r="CN4071"/>
      <c r="CO4071"/>
      <c r="CP4071"/>
      <c r="CQ4071"/>
      <c r="CR4071"/>
      <c r="CS4071"/>
      <c r="CT4071"/>
      <c r="CU4071"/>
      <c r="CV4071"/>
    </row>
    <row r="4072" spans="10:100" x14ac:dyDescent="0.25">
      <c r="J4072"/>
      <c r="K4072"/>
      <c r="L4072"/>
      <c r="M4072"/>
      <c r="N4072"/>
      <c r="O4072"/>
      <c r="P4072"/>
      <c r="Q4072"/>
      <c r="R4072"/>
      <c r="S4072"/>
      <c r="T4072"/>
      <c r="U4072"/>
      <c r="V4072"/>
      <c r="W4072"/>
      <c r="X4072"/>
      <c r="Y4072"/>
      <c r="Z4072"/>
      <c r="AA4072"/>
      <c r="AB4072"/>
      <c r="AC4072"/>
      <c r="AD4072"/>
      <c r="AE4072"/>
      <c r="AF4072"/>
      <c r="AG4072"/>
      <c r="AH4072"/>
      <c r="AI4072"/>
      <c r="AJ4072"/>
      <c r="AK4072"/>
      <c r="AL4072"/>
      <c r="AM4072"/>
      <c r="AN4072"/>
      <c r="AO4072"/>
      <c r="AP4072"/>
      <c r="AQ4072"/>
      <c r="AR4072"/>
      <c r="AS4072"/>
      <c r="AT4072"/>
      <c r="AU4072"/>
      <c r="AV4072"/>
      <c r="AW4072"/>
      <c r="AX4072"/>
      <c r="AY4072"/>
      <c r="AZ4072"/>
      <c r="BA4072"/>
      <c r="BB4072"/>
      <c r="BC4072"/>
      <c r="BD4072"/>
      <c r="BE4072"/>
      <c r="BF4072"/>
      <c r="BG4072"/>
      <c r="BH4072"/>
      <c r="BI4072"/>
      <c r="BJ4072"/>
      <c r="BK4072"/>
      <c r="BL4072"/>
      <c r="BM4072"/>
      <c r="BN4072"/>
      <c r="BO4072"/>
      <c r="BP4072"/>
      <c r="BQ4072"/>
      <c r="BR4072"/>
      <c r="BS4072"/>
      <c r="BT4072"/>
      <c r="BU4072"/>
      <c r="BV4072"/>
      <c r="BW4072"/>
      <c r="BX4072"/>
      <c r="BY4072"/>
      <c r="BZ4072"/>
      <c r="CA4072"/>
      <c r="CB4072"/>
      <c r="CC4072"/>
      <c r="CD4072"/>
      <c r="CE4072"/>
      <c r="CF4072"/>
      <c r="CG4072"/>
      <c r="CH4072"/>
      <c r="CI4072"/>
      <c r="CJ4072"/>
      <c r="CK4072"/>
      <c r="CL4072"/>
      <c r="CM4072"/>
      <c r="CN4072"/>
      <c r="CO4072"/>
      <c r="CP4072"/>
      <c r="CQ4072"/>
      <c r="CR4072"/>
      <c r="CS4072"/>
      <c r="CT4072"/>
      <c r="CU4072"/>
      <c r="CV4072"/>
    </row>
    <row r="4073" spans="10:100" x14ac:dyDescent="0.25">
      <c r="J4073"/>
      <c r="K4073"/>
      <c r="L4073"/>
      <c r="M4073"/>
      <c r="N4073"/>
      <c r="O4073"/>
      <c r="P4073"/>
      <c r="Q4073"/>
      <c r="R4073"/>
      <c r="S4073"/>
      <c r="T4073"/>
      <c r="U4073"/>
      <c r="V4073"/>
      <c r="W4073"/>
      <c r="X4073"/>
      <c r="Y4073"/>
      <c r="Z4073"/>
      <c r="AA4073"/>
      <c r="AB4073"/>
      <c r="AC4073"/>
      <c r="AD4073"/>
      <c r="AE4073"/>
      <c r="AF4073"/>
      <c r="AG4073"/>
      <c r="AH4073"/>
      <c r="AI4073"/>
      <c r="AJ4073"/>
      <c r="AK4073"/>
      <c r="AL4073"/>
      <c r="AM4073"/>
      <c r="AN4073"/>
      <c r="AO4073"/>
      <c r="AP4073"/>
      <c r="AQ4073"/>
      <c r="AR4073"/>
      <c r="AS4073"/>
      <c r="AT4073"/>
      <c r="AU4073"/>
      <c r="AV4073"/>
      <c r="AW4073"/>
      <c r="AX4073"/>
      <c r="AY4073"/>
      <c r="AZ4073"/>
      <c r="BA4073"/>
      <c r="BB4073"/>
      <c r="BC4073"/>
      <c r="BD4073"/>
      <c r="BE4073"/>
      <c r="BF4073"/>
      <c r="BG4073"/>
      <c r="BH4073"/>
      <c r="BI4073"/>
      <c r="BJ4073"/>
      <c r="BK4073"/>
      <c r="BL4073"/>
      <c r="BM4073"/>
      <c r="BN4073"/>
      <c r="BO4073"/>
      <c r="BP4073"/>
      <c r="BQ4073"/>
      <c r="BR4073"/>
      <c r="BS4073"/>
      <c r="BT4073"/>
      <c r="BU4073"/>
      <c r="BV4073"/>
      <c r="BW4073"/>
      <c r="BX4073"/>
      <c r="BY4073"/>
      <c r="BZ4073"/>
      <c r="CA4073"/>
      <c r="CB4073"/>
      <c r="CC4073"/>
      <c r="CD4073"/>
      <c r="CE4073"/>
      <c r="CF4073"/>
      <c r="CG4073"/>
      <c r="CH4073"/>
      <c r="CI4073"/>
      <c r="CJ4073"/>
      <c r="CK4073"/>
      <c r="CL4073"/>
      <c r="CM4073"/>
      <c r="CN4073"/>
      <c r="CO4073"/>
      <c r="CP4073"/>
      <c r="CQ4073"/>
      <c r="CR4073"/>
      <c r="CS4073"/>
      <c r="CT4073"/>
      <c r="CU4073"/>
      <c r="CV4073"/>
    </row>
    <row r="4074" spans="10:100" x14ac:dyDescent="0.25">
      <c r="J4074"/>
      <c r="K4074"/>
      <c r="L4074"/>
      <c r="M4074"/>
      <c r="N4074"/>
      <c r="O4074"/>
      <c r="P4074"/>
      <c r="Q4074"/>
      <c r="R4074"/>
      <c r="S4074"/>
      <c r="T4074"/>
      <c r="U4074"/>
      <c r="V4074"/>
      <c r="W4074"/>
      <c r="X4074"/>
      <c r="Y4074"/>
      <c r="Z4074"/>
      <c r="AA4074"/>
      <c r="AB4074"/>
      <c r="AC4074"/>
      <c r="AD4074"/>
      <c r="AE4074"/>
      <c r="AF4074"/>
      <c r="AG4074"/>
      <c r="AH4074"/>
      <c r="AI4074"/>
      <c r="AJ4074"/>
      <c r="AK4074"/>
      <c r="AL4074"/>
      <c r="AM4074"/>
      <c r="AN4074"/>
      <c r="AO4074"/>
      <c r="AP4074"/>
      <c r="AQ4074"/>
      <c r="AR4074"/>
      <c r="AS4074"/>
      <c r="AT4074"/>
      <c r="AU4074"/>
      <c r="AV4074"/>
      <c r="AW4074"/>
      <c r="AX4074"/>
      <c r="AY4074"/>
      <c r="AZ4074"/>
      <c r="BA4074"/>
      <c r="BB4074"/>
      <c r="BC4074"/>
      <c r="BD4074"/>
      <c r="BE4074"/>
      <c r="BF4074"/>
      <c r="BG4074"/>
      <c r="BH4074"/>
      <c r="BI4074"/>
      <c r="BJ4074"/>
      <c r="BK4074"/>
      <c r="BL4074"/>
      <c r="BM4074"/>
      <c r="BN4074"/>
      <c r="BO4074"/>
      <c r="BP4074"/>
      <c r="BQ4074"/>
      <c r="BR4074"/>
      <c r="BS4074"/>
      <c r="BT4074"/>
      <c r="BU4074"/>
      <c r="BV4074"/>
      <c r="BW4074"/>
      <c r="BX4074"/>
      <c r="BY4074"/>
      <c r="BZ4074"/>
      <c r="CA4074"/>
      <c r="CB4074"/>
      <c r="CC4074"/>
      <c r="CD4074"/>
      <c r="CE4074"/>
      <c r="CF4074"/>
      <c r="CG4074"/>
      <c r="CH4074"/>
      <c r="CI4074"/>
      <c r="CJ4074"/>
      <c r="CK4074"/>
      <c r="CL4074"/>
      <c r="CM4074"/>
      <c r="CN4074"/>
      <c r="CO4074"/>
      <c r="CP4074"/>
      <c r="CQ4074"/>
      <c r="CR4074"/>
      <c r="CS4074"/>
      <c r="CT4074"/>
      <c r="CU4074"/>
      <c r="CV4074"/>
    </row>
    <row r="4075" spans="10:100" x14ac:dyDescent="0.25">
      <c r="J4075"/>
      <c r="K4075"/>
      <c r="L4075"/>
      <c r="M4075"/>
      <c r="N4075"/>
      <c r="O4075"/>
      <c r="P4075"/>
      <c r="Q4075"/>
      <c r="R4075"/>
      <c r="S4075"/>
      <c r="T4075"/>
      <c r="U4075"/>
      <c r="V4075"/>
      <c r="W4075"/>
      <c r="X4075"/>
      <c r="Y4075"/>
      <c r="Z4075"/>
      <c r="AA4075"/>
      <c r="AB4075"/>
      <c r="AC4075"/>
      <c r="AD4075"/>
      <c r="AE4075"/>
      <c r="AF4075"/>
      <c r="AG4075"/>
      <c r="AH4075"/>
      <c r="AI4075"/>
      <c r="AJ4075"/>
      <c r="AK4075"/>
      <c r="AL4075"/>
      <c r="AM4075"/>
      <c r="AN4075"/>
      <c r="AO4075"/>
      <c r="AP4075"/>
      <c r="AQ4075"/>
      <c r="AR4075"/>
      <c r="AS4075"/>
      <c r="AT4075"/>
      <c r="AU4075"/>
      <c r="AV4075"/>
      <c r="AW4075"/>
      <c r="AX4075"/>
      <c r="AY4075"/>
      <c r="AZ4075"/>
      <c r="BA4075"/>
      <c r="BB4075"/>
      <c r="BC4075"/>
      <c r="BD4075"/>
      <c r="BE4075"/>
      <c r="BF4075"/>
      <c r="BG4075"/>
      <c r="BH4075"/>
      <c r="BI4075"/>
      <c r="BJ4075"/>
      <c r="BK4075"/>
      <c r="BL4075"/>
      <c r="BM4075"/>
      <c r="BN4075"/>
      <c r="BO4075"/>
      <c r="BP4075"/>
      <c r="BQ4075"/>
      <c r="BR4075"/>
      <c r="BS4075"/>
      <c r="BT4075"/>
      <c r="BU4075"/>
      <c r="BV4075"/>
      <c r="BW4075"/>
      <c r="BX4075"/>
      <c r="BY4075"/>
      <c r="BZ4075"/>
      <c r="CA4075"/>
      <c r="CB4075"/>
      <c r="CC4075"/>
      <c r="CD4075"/>
      <c r="CE4075"/>
      <c r="CF4075"/>
      <c r="CG4075"/>
      <c r="CH4075"/>
      <c r="CI4075"/>
      <c r="CJ4075"/>
      <c r="CK4075"/>
      <c r="CL4075"/>
      <c r="CM4075"/>
      <c r="CN4075"/>
      <c r="CO4075"/>
      <c r="CP4075"/>
      <c r="CQ4075"/>
      <c r="CR4075"/>
      <c r="CS4075"/>
      <c r="CT4075"/>
      <c r="CU4075"/>
      <c r="CV4075"/>
    </row>
    <row r="4076" spans="10:100" x14ac:dyDescent="0.25">
      <c r="J4076"/>
      <c r="K4076"/>
      <c r="L4076"/>
      <c r="M4076"/>
      <c r="N4076"/>
      <c r="O4076"/>
      <c r="P4076"/>
      <c r="Q4076"/>
      <c r="R4076"/>
      <c r="S4076"/>
      <c r="T4076"/>
      <c r="U4076"/>
      <c r="V4076"/>
      <c r="W4076"/>
      <c r="X4076"/>
      <c r="Y4076"/>
      <c r="Z4076"/>
      <c r="AA4076"/>
      <c r="AB4076"/>
      <c r="AC4076"/>
      <c r="AD4076"/>
      <c r="AE4076"/>
      <c r="AF4076"/>
      <c r="AG4076"/>
      <c r="AH4076"/>
      <c r="AI4076"/>
      <c r="AJ4076"/>
      <c r="AK4076"/>
      <c r="AL4076"/>
      <c r="AM4076"/>
      <c r="AN4076"/>
      <c r="AO4076"/>
      <c r="AP4076"/>
      <c r="AQ4076"/>
      <c r="AR4076"/>
      <c r="AS4076"/>
      <c r="AT4076"/>
      <c r="AU4076"/>
      <c r="AV4076"/>
      <c r="AW4076"/>
      <c r="AX4076"/>
      <c r="AY4076"/>
      <c r="AZ4076"/>
      <c r="BA4076"/>
      <c r="BB4076"/>
      <c r="BC4076"/>
      <c r="BD4076"/>
      <c r="BE4076"/>
      <c r="BF4076"/>
      <c r="BG4076"/>
      <c r="BH4076"/>
      <c r="BI4076"/>
      <c r="BJ4076"/>
      <c r="BK4076"/>
      <c r="BL4076"/>
      <c r="BM4076"/>
      <c r="BN4076"/>
      <c r="BO4076"/>
      <c r="BP4076"/>
      <c r="BQ4076"/>
      <c r="BR4076"/>
      <c r="BS4076"/>
      <c r="BT4076"/>
      <c r="BU4076"/>
      <c r="BV4076"/>
      <c r="BW4076"/>
      <c r="BX4076"/>
      <c r="BY4076"/>
      <c r="BZ4076"/>
      <c r="CA4076"/>
      <c r="CB4076"/>
      <c r="CC4076"/>
      <c r="CD4076"/>
      <c r="CE4076"/>
      <c r="CF4076"/>
      <c r="CG4076"/>
      <c r="CH4076"/>
      <c r="CI4076"/>
      <c r="CJ4076"/>
      <c r="CK4076"/>
      <c r="CL4076"/>
      <c r="CM4076"/>
      <c r="CN4076"/>
      <c r="CO4076"/>
      <c r="CP4076"/>
      <c r="CQ4076"/>
      <c r="CR4076"/>
      <c r="CS4076"/>
      <c r="CT4076"/>
      <c r="CU4076"/>
      <c r="CV4076"/>
    </row>
    <row r="4077" spans="10:100" x14ac:dyDescent="0.25">
      <c r="J4077"/>
      <c r="K4077"/>
      <c r="L4077"/>
      <c r="M4077"/>
      <c r="N4077"/>
      <c r="O4077"/>
      <c r="P4077"/>
      <c r="Q4077"/>
      <c r="R4077"/>
      <c r="S4077"/>
      <c r="T4077"/>
      <c r="U4077"/>
      <c r="V4077"/>
      <c r="W4077"/>
      <c r="X4077"/>
      <c r="Y4077"/>
      <c r="Z4077"/>
      <c r="AA4077"/>
      <c r="AB4077"/>
      <c r="AC4077"/>
      <c r="AD4077"/>
      <c r="AE4077"/>
      <c r="AF4077"/>
      <c r="AG4077"/>
      <c r="AH4077"/>
      <c r="AI4077"/>
      <c r="AJ4077"/>
      <c r="AK4077"/>
      <c r="AL4077"/>
      <c r="AM4077"/>
      <c r="AN4077"/>
      <c r="AO4077"/>
      <c r="AP4077"/>
      <c r="AQ4077"/>
      <c r="AR4077"/>
      <c r="AS4077"/>
      <c r="AT4077"/>
      <c r="AU4077"/>
      <c r="AV4077"/>
      <c r="AW4077"/>
      <c r="AX4077"/>
      <c r="AY4077"/>
      <c r="AZ4077"/>
      <c r="BA4077"/>
      <c r="BB4077"/>
      <c r="BC4077"/>
      <c r="BD4077"/>
      <c r="BE4077"/>
      <c r="BF4077"/>
      <c r="BG4077"/>
      <c r="BH4077"/>
      <c r="BI4077"/>
      <c r="BJ4077"/>
      <c r="BK4077"/>
      <c r="BL4077"/>
      <c r="BM4077"/>
      <c r="BN4077"/>
      <c r="BO4077"/>
      <c r="BP4077"/>
      <c r="BQ4077"/>
      <c r="BR4077"/>
      <c r="BS4077"/>
      <c r="BT4077"/>
      <c r="BU4077"/>
      <c r="BV4077"/>
      <c r="BW4077"/>
      <c r="BX4077"/>
      <c r="BY4077"/>
      <c r="BZ4077"/>
      <c r="CA4077"/>
      <c r="CB4077"/>
      <c r="CC4077"/>
      <c r="CD4077"/>
      <c r="CE4077"/>
      <c r="CF4077"/>
      <c r="CG4077"/>
      <c r="CH4077"/>
      <c r="CI4077"/>
      <c r="CJ4077"/>
      <c r="CK4077"/>
      <c r="CL4077"/>
      <c r="CM4077"/>
      <c r="CN4077"/>
      <c r="CO4077"/>
      <c r="CP4077"/>
      <c r="CQ4077"/>
      <c r="CR4077"/>
      <c r="CS4077"/>
      <c r="CT4077"/>
      <c r="CU4077"/>
      <c r="CV4077"/>
    </row>
    <row r="4078" spans="10:100" x14ac:dyDescent="0.25">
      <c r="J4078"/>
      <c r="K4078"/>
      <c r="L4078"/>
      <c r="M4078"/>
      <c r="N4078"/>
      <c r="O4078"/>
      <c r="P4078"/>
      <c r="Q4078"/>
      <c r="R4078"/>
      <c r="S4078"/>
      <c r="T4078"/>
      <c r="U4078"/>
      <c r="V4078"/>
      <c r="W4078"/>
      <c r="X4078"/>
      <c r="Y4078"/>
      <c r="Z4078"/>
      <c r="AA4078"/>
      <c r="AB4078"/>
      <c r="AC4078"/>
      <c r="AD4078"/>
      <c r="AE4078"/>
      <c r="AF4078"/>
      <c r="AG4078"/>
      <c r="AH4078"/>
      <c r="AI4078"/>
      <c r="AJ4078"/>
      <c r="AK4078"/>
      <c r="AL4078"/>
      <c r="AM4078"/>
      <c r="AN4078"/>
      <c r="AO4078"/>
      <c r="AP4078"/>
      <c r="AQ4078"/>
      <c r="AR4078"/>
      <c r="AS4078"/>
      <c r="AT4078"/>
      <c r="AU4078"/>
      <c r="AV4078"/>
      <c r="AW4078"/>
      <c r="AX4078"/>
      <c r="AY4078"/>
      <c r="AZ4078"/>
      <c r="BA4078"/>
      <c r="BB4078"/>
      <c r="BC4078"/>
      <c r="BD4078"/>
      <c r="BE4078"/>
      <c r="BF4078"/>
      <c r="BG4078"/>
      <c r="BH4078"/>
      <c r="BI4078"/>
      <c r="BJ4078"/>
      <c r="BK4078"/>
      <c r="BL4078"/>
      <c r="BM4078"/>
      <c r="BN4078"/>
      <c r="BO4078"/>
      <c r="BP4078"/>
      <c r="BQ4078"/>
      <c r="BR4078"/>
      <c r="BS4078"/>
      <c r="BT4078"/>
      <c r="BU4078"/>
      <c r="BV4078"/>
      <c r="BW4078"/>
      <c r="BX4078"/>
      <c r="BY4078"/>
      <c r="BZ4078"/>
      <c r="CA4078"/>
      <c r="CB4078"/>
      <c r="CC4078"/>
      <c r="CD4078"/>
      <c r="CE4078"/>
      <c r="CF4078"/>
      <c r="CG4078"/>
      <c r="CH4078"/>
      <c r="CI4078"/>
      <c r="CJ4078"/>
      <c r="CK4078"/>
      <c r="CL4078"/>
      <c r="CM4078"/>
      <c r="CN4078"/>
      <c r="CO4078"/>
      <c r="CP4078"/>
      <c r="CQ4078"/>
      <c r="CR4078"/>
      <c r="CS4078"/>
      <c r="CT4078"/>
      <c r="CU4078"/>
      <c r="CV4078"/>
    </row>
    <row r="4079" spans="10:100" x14ac:dyDescent="0.25">
      <c r="J4079"/>
      <c r="K4079"/>
      <c r="L4079"/>
      <c r="M4079"/>
      <c r="N4079"/>
      <c r="O4079"/>
      <c r="P4079"/>
      <c r="Q4079"/>
      <c r="R4079"/>
      <c r="S4079"/>
      <c r="T4079"/>
      <c r="U4079"/>
      <c r="V4079"/>
      <c r="W4079"/>
      <c r="X4079"/>
      <c r="Y4079"/>
      <c r="Z4079"/>
      <c r="AA4079"/>
      <c r="AB4079"/>
      <c r="AC4079"/>
      <c r="AD4079"/>
      <c r="AE4079"/>
      <c r="AF4079"/>
      <c r="AG4079"/>
      <c r="AH4079"/>
      <c r="AI4079"/>
      <c r="AJ4079"/>
      <c r="AK4079"/>
      <c r="AL4079"/>
      <c r="AM4079"/>
      <c r="AN4079"/>
      <c r="AO4079"/>
      <c r="AP4079"/>
      <c r="AQ4079"/>
      <c r="AR4079"/>
      <c r="AS4079"/>
      <c r="AT4079"/>
      <c r="AU4079"/>
      <c r="AV4079"/>
      <c r="AW4079"/>
      <c r="AX4079"/>
      <c r="AY4079"/>
      <c r="AZ4079"/>
      <c r="BA4079"/>
      <c r="BB4079"/>
      <c r="BC4079"/>
      <c r="BD4079"/>
      <c r="BE4079"/>
      <c r="BF4079"/>
      <c r="BG4079"/>
      <c r="BH4079"/>
      <c r="BI4079"/>
      <c r="BJ4079"/>
      <c r="BK4079"/>
      <c r="BL4079"/>
      <c r="BM4079"/>
      <c r="BN4079"/>
      <c r="BO4079"/>
      <c r="BP4079"/>
      <c r="BQ4079"/>
      <c r="BR4079"/>
      <c r="BS4079"/>
      <c r="BT4079"/>
      <c r="BU4079"/>
      <c r="BV4079"/>
      <c r="BW4079"/>
      <c r="BX4079"/>
      <c r="BY4079"/>
      <c r="BZ4079"/>
      <c r="CA4079"/>
      <c r="CB4079"/>
      <c r="CC4079"/>
      <c r="CD4079"/>
      <c r="CE4079"/>
      <c r="CF4079"/>
      <c r="CG4079"/>
      <c r="CH4079"/>
      <c r="CI4079"/>
      <c r="CJ4079"/>
      <c r="CK4079"/>
      <c r="CL4079"/>
      <c r="CM4079"/>
      <c r="CN4079"/>
      <c r="CO4079"/>
      <c r="CP4079"/>
      <c r="CQ4079"/>
      <c r="CR4079"/>
      <c r="CS4079"/>
      <c r="CT4079"/>
      <c r="CU4079"/>
      <c r="CV4079"/>
    </row>
    <row r="4080" spans="10:100" x14ac:dyDescent="0.25">
      <c r="J4080"/>
      <c r="K4080"/>
      <c r="L4080"/>
      <c r="M4080"/>
      <c r="N4080"/>
      <c r="O4080"/>
      <c r="P4080"/>
      <c r="Q4080"/>
      <c r="R4080"/>
      <c r="S4080"/>
      <c r="T4080"/>
      <c r="U4080"/>
      <c r="V4080"/>
      <c r="W4080"/>
      <c r="X4080"/>
      <c r="Y4080"/>
      <c r="Z4080"/>
      <c r="AA4080"/>
      <c r="AB4080"/>
      <c r="AC4080"/>
      <c r="AD4080"/>
      <c r="AE4080"/>
      <c r="AF4080"/>
      <c r="AG4080"/>
      <c r="AH4080"/>
      <c r="AI4080"/>
      <c r="AJ4080"/>
      <c r="AK4080"/>
      <c r="AL4080"/>
      <c r="AM4080"/>
      <c r="AN4080"/>
      <c r="AO4080"/>
      <c r="AP4080"/>
      <c r="AQ4080"/>
      <c r="AR4080"/>
      <c r="AS4080"/>
      <c r="AT4080"/>
      <c r="AU4080"/>
      <c r="AV4080"/>
      <c r="AW4080"/>
      <c r="AX4080"/>
      <c r="AY4080"/>
      <c r="AZ4080"/>
      <c r="BA4080"/>
      <c r="BB4080"/>
      <c r="BC4080"/>
      <c r="BD4080"/>
      <c r="BE4080"/>
      <c r="BF4080"/>
      <c r="BG4080"/>
      <c r="BH4080"/>
      <c r="BI4080"/>
      <c r="BJ4080"/>
      <c r="BK4080"/>
      <c r="BL4080"/>
      <c r="BM4080"/>
      <c r="BN4080"/>
      <c r="BO4080"/>
      <c r="BP4080"/>
      <c r="BQ4080"/>
      <c r="BR4080"/>
      <c r="BS4080"/>
      <c r="BT4080"/>
      <c r="BU4080"/>
      <c r="BV4080"/>
      <c r="BW4080"/>
      <c r="BX4080"/>
      <c r="BY4080"/>
      <c r="BZ4080"/>
      <c r="CA4080"/>
      <c r="CB4080"/>
      <c r="CC4080"/>
      <c r="CD4080"/>
      <c r="CE4080"/>
      <c r="CF4080"/>
      <c r="CG4080"/>
      <c r="CH4080"/>
      <c r="CI4080"/>
      <c r="CJ4080"/>
      <c r="CK4080"/>
      <c r="CL4080"/>
      <c r="CM4080"/>
      <c r="CN4080"/>
      <c r="CO4080"/>
      <c r="CP4080"/>
      <c r="CQ4080"/>
      <c r="CR4080"/>
      <c r="CS4080"/>
      <c r="CT4080"/>
      <c r="CU4080"/>
      <c r="CV4080"/>
    </row>
    <row r="4081" spans="10:100" x14ac:dyDescent="0.25">
      <c r="J4081"/>
      <c r="K4081"/>
      <c r="L4081"/>
      <c r="M4081"/>
      <c r="N4081"/>
      <c r="O4081"/>
      <c r="P4081"/>
      <c r="Q4081"/>
      <c r="R4081"/>
      <c r="S4081"/>
      <c r="T4081"/>
      <c r="U4081"/>
      <c r="V4081"/>
      <c r="W4081"/>
      <c r="X4081"/>
      <c r="Y4081"/>
      <c r="Z4081"/>
      <c r="AA4081"/>
      <c r="AB4081"/>
      <c r="AC4081"/>
      <c r="AD4081"/>
      <c r="AE4081"/>
      <c r="AF4081"/>
      <c r="AG4081"/>
      <c r="AH4081"/>
      <c r="AI4081"/>
      <c r="AJ4081"/>
      <c r="AK4081"/>
      <c r="AL4081"/>
      <c r="AM4081"/>
      <c r="AN4081"/>
      <c r="AO4081"/>
      <c r="AP4081"/>
      <c r="AQ4081"/>
      <c r="AR4081"/>
      <c r="AS4081"/>
      <c r="AT4081"/>
      <c r="AU4081"/>
      <c r="AV4081"/>
      <c r="AW4081"/>
      <c r="AX4081"/>
      <c r="AY4081"/>
      <c r="AZ4081"/>
      <c r="BA4081"/>
      <c r="BB4081"/>
      <c r="BC4081"/>
      <c r="BD4081"/>
      <c r="BE4081"/>
      <c r="BF4081"/>
      <c r="BG4081"/>
      <c r="BH4081"/>
      <c r="BI4081"/>
      <c r="BJ4081"/>
      <c r="BK4081"/>
      <c r="BL4081"/>
      <c r="BM4081"/>
      <c r="BN4081"/>
      <c r="BO4081"/>
      <c r="BP4081"/>
      <c r="BQ4081"/>
      <c r="BR4081"/>
      <c r="BS4081"/>
      <c r="BT4081"/>
      <c r="BU4081"/>
      <c r="BV4081"/>
      <c r="BW4081"/>
      <c r="BX4081"/>
      <c r="BY4081"/>
      <c r="BZ4081"/>
      <c r="CA4081"/>
      <c r="CB4081"/>
      <c r="CC4081"/>
      <c r="CD4081"/>
      <c r="CE4081"/>
      <c r="CF4081"/>
      <c r="CG4081"/>
      <c r="CH4081"/>
      <c r="CI4081"/>
      <c r="CJ4081"/>
      <c r="CK4081"/>
      <c r="CL4081"/>
      <c r="CM4081"/>
      <c r="CN4081"/>
      <c r="CO4081"/>
      <c r="CP4081"/>
      <c r="CQ4081"/>
      <c r="CR4081"/>
      <c r="CS4081"/>
      <c r="CT4081"/>
      <c r="CU4081"/>
      <c r="CV4081"/>
    </row>
    <row r="4082" spans="10:100" x14ac:dyDescent="0.25">
      <c r="J4082"/>
      <c r="K4082"/>
      <c r="L4082"/>
      <c r="M4082"/>
      <c r="N4082"/>
      <c r="O4082"/>
      <c r="P4082"/>
      <c r="Q4082"/>
      <c r="R4082"/>
      <c r="S4082"/>
      <c r="T4082"/>
      <c r="U4082"/>
      <c r="V4082"/>
      <c r="W4082"/>
      <c r="X4082"/>
      <c r="Y4082"/>
      <c r="Z4082"/>
      <c r="AA4082"/>
      <c r="AB4082"/>
      <c r="AC4082"/>
      <c r="AD4082"/>
      <c r="AE4082"/>
      <c r="AF4082"/>
      <c r="AG4082"/>
      <c r="AH4082"/>
      <c r="AI4082"/>
      <c r="AJ4082"/>
      <c r="AK4082"/>
      <c r="AL4082"/>
      <c r="AM4082"/>
      <c r="AN4082"/>
      <c r="AO4082"/>
      <c r="AP4082"/>
      <c r="AQ4082"/>
      <c r="AR4082"/>
      <c r="AS4082"/>
      <c r="AT4082"/>
      <c r="AU4082"/>
      <c r="AV4082"/>
      <c r="AW4082"/>
      <c r="AX4082"/>
      <c r="AY4082"/>
      <c r="AZ4082"/>
      <c r="BA4082"/>
      <c r="BB4082"/>
      <c r="BC4082"/>
      <c r="BD4082"/>
      <c r="BE4082"/>
      <c r="BF4082"/>
      <c r="BG4082"/>
      <c r="BH4082"/>
      <c r="BI4082"/>
      <c r="BJ4082"/>
      <c r="BK4082"/>
      <c r="BL4082"/>
      <c r="BM4082"/>
      <c r="BN4082"/>
      <c r="BO4082"/>
      <c r="BP4082"/>
      <c r="BQ4082"/>
      <c r="BR4082"/>
      <c r="BS4082"/>
      <c r="BT4082"/>
      <c r="BU4082"/>
      <c r="BV4082"/>
      <c r="BW4082"/>
      <c r="BX4082"/>
      <c r="BY4082"/>
      <c r="BZ4082"/>
      <c r="CA4082"/>
      <c r="CB4082"/>
      <c r="CC4082"/>
      <c r="CD4082"/>
      <c r="CE4082"/>
      <c r="CF4082"/>
      <c r="CG4082"/>
      <c r="CH4082"/>
      <c r="CI4082"/>
      <c r="CJ4082"/>
      <c r="CK4082"/>
      <c r="CL4082"/>
      <c r="CM4082"/>
      <c r="CN4082"/>
      <c r="CO4082"/>
      <c r="CP4082"/>
      <c r="CQ4082"/>
      <c r="CR4082"/>
      <c r="CS4082"/>
      <c r="CT4082"/>
      <c r="CU4082"/>
      <c r="CV4082"/>
    </row>
    <row r="4083" spans="10:100" x14ac:dyDescent="0.25">
      <c r="J4083"/>
      <c r="K4083"/>
      <c r="L4083"/>
      <c r="M4083"/>
      <c r="N4083"/>
      <c r="O4083"/>
      <c r="P4083"/>
      <c r="Q4083"/>
      <c r="R4083"/>
      <c r="S4083"/>
      <c r="T4083"/>
      <c r="U4083"/>
      <c r="V4083"/>
      <c r="W4083"/>
      <c r="X4083"/>
      <c r="Y4083"/>
      <c r="Z4083"/>
      <c r="AA4083"/>
      <c r="AB4083"/>
      <c r="AC4083"/>
      <c r="AD4083"/>
      <c r="AE4083"/>
      <c r="AF4083"/>
      <c r="AG4083"/>
      <c r="AH4083"/>
      <c r="AI4083"/>
      <c r="AJ4083"/>
      <c r="AK4083"/>
      <c r="AL4083"/>
      <c r="AM4083"/>
      <c r="AN4083"/>
      <c r="AO4083"/>
      <c r="AP4083"/>
      <c r="AQ4083"/>
      <c r="AR4083"/>
      <c r="AS4083"/>
      <c r="AT4083"/>
      <c r="AU4083"/>
      <c r="AV4083"/>
      <c r="AW4083"/>
      <c r="AX4083"/>
      <c r="AY4083"/>
      <c r="AZ4083"/>
      <c r="BA4083"/>
      <c r="BB4083"/>
      <c r="BC4083"/>
      <c r="BD4083"/>
      <c r="BE4083"/>
      <c r="BF4083"/>
      <c r="BG4083"/>
      <c r="BH4083"/>
      <c r="BI4083"/>
      <c r="BJ4083"/>
      <c r="BK4083"/>
      <c r="BL4083"/>
      <c r="BM4083"/>
      <c r="BN4083"/>
      <c r="BO4083"/>
      <c r="BP4083"/>
      <c r="BQ4083"/>
      <c r="BR4083"/>
      <c r="BS4083"/>
      <c r="BT4083"/>
      <c r="BU4083"/>
      <c r="BV4083"/>
      <c r="BW4083"/>
      <c r="BX4083"/>
      <c r="BY4083"/>
      <c r="BZ4083"/>
      <c r="CA4083"/>
      <c r="CB4083"/>
      <c r="CC4083"/>
      <c r="CD4083"/>
      <c r="CE4083"/>
      <c r="CF4083"/>
      <c r="CG4083"/>
      <c r="CH4083"/>
      <c r="CI4083"/>
      <c r="CJ4083"/>
      <c r="CK4083"/>
      <c r="CL4083"/>
      <c r="CM4083"/>
      <c r="CN4083"/>
      <c r="CO4083"/>
      <c r="CP4083"/>
      <c r="CQ4083"/>
      <c r="CR4083"/>
      <c r="CS4083"/>
      <c r="CT4083"/>
      <c r="CU4083"/>
      <c r="CV4083"/>
    </row>
    <row r="4084" spans="10:100" x14ac:dyDescent="0.25">
      <c r="J4084"/>
      <c r="K4084"/>
      <c r="L4084"/>
      <c r="M4084"/>
      <c r="N4084"/>
      <c r="O4084"/>
      <c r="P4084"/>
      <c r="Q4084"/>
      <c r="R4084"/>
      <c r="S4084"/>
      <c r="T4084"/>
      <c r="U4084"/>
      <c r="V4084"/>
      <c r="W4084"/>
      <c r="X4084"/>
      <c r="Y4084"/>
      <c r="Z4084"/>
      <c r="AA4084"/>
      <c r="AB4084"/>
      <c r="AC4084"/>
      <c r="AD4084"/>
      <c r="AE4084"/>
      <c r="AF4084"/>
      <c r="AG4084"/>
      <c r="AH4084"/>
      <c r="AI4084"/>
      <c r="AJ4084"/>
      <c r="AK4084"/>
      <c r="AL4084"/>
      <c r="AM4084"/>
      <c r="AN4084"/>
      <c r="AO4084"/>
      <c r="AP4084"/>
      <c r="AQ4084"/>
      <c r="AR4084"/>
      <c r="AS4084"/>
      <c r="AT4084"/>
      <c r="AU4084"/>
      <c r="AV4084"/>
      <c r="AW4084"/>
      <c r="AX4084"/>
      <c r="AY4084"/>
      <c r="AZ4084"/>
      <c r="BA4084"/>
      <c r="BB4084"/>
      <c r="BC4084"/>
      <c r="BD4084"/>
      <c r="BE4084"/>
      <c r="BF4084"/>
      <c r="BG4084"/>
      <c r="BH4084"/>
      <c r="BI4084"/>
      <c r="BJ4084"/>
      <c r="BK4084"/>
      <c r="BL4084"/>
      <c r="BM4084"/>
      <c r="BN4084"/>
      <c r="BO4084"/>
      <c r="BP4084"/>
      <c r="BQ4084"/>
      <c r="BR4084"/>
      <c r="BS4084"/>
      <c r="BT4084"/>
      <c r="BU4084"/>
      <c r="BV4084"/>
      <c r="BW4084"/>
      <c r="BX4084"/>
      <c r="BY4084"/>
      <c r="BZ4084"/>
      <c r="CA4084"/>
      <c r="CB4084"/>
      <c r="CC4084"/>
      <c r="CD4084"/>
      <c r="CE4084"/>
      <c r="CF4084"/>
      <c r="CG4084"/>
      <c r="CH4084"/>
      <c r="CI4084"/>
      <c r="CJ4084"/>
      <c r="CK4084"/>
      <c r="CL4084"/>
      <c r="CM4084"/>
      <c r="CN4084"/>
      <c r="CO4084"/>
      <c r="CP4084"/>
      <c r="CQ4084"/>
      <c r="CR4084"/>
      <c r="CS4084"/>
      <c r="CT4084"/>
      <c r="CU4084"/>
      <c r="CV4084"/>
    </row>
    <row r="4085" spans="10:100" x14ac:dyDescent="0.25">
      <c r="J4085"/>
      <c r="K4085"/>
      <c r="L4085"/>
      <c r="M4085"/>
      <c r="N4085"/>
      <c r="O4085"/>
      <c r="P4085"/>
      <c r="Q4085"/>
      <c r="R4085"/>
      <c r="S4085"/>
      <c r="T4085"/>
      <c r="U4085"/>
      <c r="V4085"/>
      <c r="W4085"/>
      <c r="X4085"/>
      <c r="Y4085"/>
      <c r="Z4085"/>
      <c r="AA4085"/>
      <c r="AB4085"/>
      <c r="AC4085"/>
      <c r="AD4085"/>
      <c r="AE4085"/>
      <c r="AF4085"/>
      <c r="AG4085"/>
      <c r="AH4085"/>
      <c r="AI4085"/>
      <c r="AJ4085"/>
      <c r="AK4085"/>
      <c r="AL4085"/>
      <c r="AM4085"/>
      <c r="AN4085"/>
      <c r="AO4085"/>
      <c r="AP4085"/>
      <c r="AQ4085"/>
      <c r="AR4085"/>
      <c r="AS4085"/>
      <c r="AT4085"/>
      <c r="AU4085"/>
      <c r="AV4085"/>
      <c r="AW4085"/>
      <c r="AX4085"/>
      <c r="AY4085"/>
      <c r="AZ4085"/>
      <c r="BA4085"/>
      <c r="BB4085"/>
      <c r="BC4085"/>
      <c r="BD4085"/>
      <c r="BE4085"/>
      <c r="BF4085"/>
      <c r="BG4085"/>
      <c r="BH4085"/>
      <c r="BI4085"/>
      <c r="BJ4085"/>
      <c r="BK4085"/>
      <c r="BL4085"/>
      <c r="BM4085"/>
      <c r="BN4085"/>
      <c r="BO4085"/>
      <c r="BP4085"/>
      <c r="BQ4085"/>
      <c r="BR4085"/>
      <c r="BS4085"/>
      <c r="BT4085"/>
      <c r="BU4085"/>
      <c r="BV4085"/>
      <c r="BW4085"/>
      <c r="BX4085"/>
      <c r="BY4085"/>
      <c r="BZ4085"/>
      <c r="CA4085"/>
      <c r="CB4085"/>
      <c r="CC4085"/>
      <c r="CD4085"/>
      <c r="CE4085"/>
      <c r="CF4085"/>
      <c r="CG4085"/>
      <c r="CH4085"/>
      <c r="CI4085"/>
      <c r="CJ4085"/>
      <c r="CK4085"/>
      <c r="CL4085"/>
      <c r="CM4085"/>
      <c r="CN4085"/>
      <c r="CO4085"/>
      <c r="CP4085"/>
      <c r="CQ4085"/>
      <c r="CR4085"/>
      <c r="CS4085"/>
      <c r="CT4085"/>
      <c r="CU4085"/>
      <c r="CV4085"/>
    </row>
    <row r="4086" spans="10:100" x14ac:dyDescent="0.25">
      <c r="J4086"/>
      <c r="K4086"/>
      <c r="L4086"/>
      <c r="M4086"/>
      <c r="N4086"/>
      <c r="O4086"/>
      <c r="P4086"/>
      <c r="Q4086"/>
      <c r="R4086"/>
      <c r="S4086"/>
      <c r="T4086"/>
      <c r="U4086"/>
      <c r="V4086"/>
      <c r="W4086"/>
      <c r="X4086"/>
      <c r="Y4086"/>
      <c r="Z4086"/>
      <c r="AA4086"/>
      <c r="AB4086"/>
      <c r="AC4086"/>
      <c r="AD4086"/>
      <c r="AE4086"/>
      <c r="AF4086"/>
      <c r="AG4086"/>
      <c r="AH4086"/>
      <c r="AI4086"/>
      <c r="AJ4086"/>
      <c r="AK4086"/>
      <c r="AL4086"/>
      <c r="AM4086"/>
      <c r="AN4086"/>
      <c r="AO4086"/>
      <c r="AP4086"/>
      <c r="AQ4086"/>
      <c r="AR4086"/>
      <c r="AS4086"/>
      <c r="AT4086"/>
      <c r="AU4086"/>
      <c r="AV4086"/>
      <c r="AW4086"/>
      <c r="AX4086"/>
      <c r="AY4086"/>
      <c r="AZ4086"/>
      <c r="BA4086"/>
      <c r="BB4086"/>
      <c r="BC4086"/>
      <c r="BD4086"/>
      <c r="BE4086"/>
      <c r="BF4086"/>
      <c r="BG4086"/>
      <c r="BH4086"/>
      <c r="BI4086"/>
      <c r="BJ4086"/>
      <c r="BK4086"/>
      <c r="BL4086"/>
      <c r="BM4086"/>
      <c r="BN4086"/>
      <c r="BO4086"/>
      <c r="BP4086"/>
      <c r="BQ4086"/>
      <c r="BR4086"/>
      <c r="BS4086"/>
      <c r="BT4086"/>
      <c r="BU4086"/>
      <c r="BV4086"/>
      <c r="BW4086"/>
      <c r="BX4086"/>
      <c r="BY4086"/>
      <c r="BZ4086"/>
      <c r="CA4086"/>
      <c r="CB4086"/>
      <c r="CC4086"/>
      <c r="CD4086"/>
      <c r="CE4086"/>
      <c r="CF4086"/>
      <c r="CG4086"/>
      <c r="CH4086"/>
      <c r="CI4086"/>
      <c r="CJ4086"/>
      <c r="CK4086"/>
      <c r="CL4086"/>
      <c r="CM4086"/>
      <c r="CN4086"/>
      <c r="CO4086"/>
      <c r="CP4086"/>
      <c r="CQ4086"/>
      <c r="CR4086"/>
      <c r="CS4086"/>
      <c r="CT4086"/>
      <c r="CU4086"/>
      <c r="CV4086"/>
    </row>
    <row r="4087" spans="10:100" x14ac:dyDescent="0.25">
      <c r="J4087"/>
      <c r="K4087"/>
      <c r="L4087"/>
      <c r="M4087"/>
      <c r="N4087"/>
      <c r="O4087"/>
      <c r="P4087"/>
      <c r="Q4087"/>
      <c r="R4087"/>
      <c r="S4087"/>
      <c r="T4087"/>
      <c r="U4087"/>
      <c r="V4087"/>
      <c r="W4087"/>
      <c r="X4087"/>
      <c r="Y4087"/>
      <c r="Z4087"/>
      <c r="AA4087"/>
      <c r="AB4087"/>
      <c r="AC4087"/>
      <c r="AD4087"/>
      <c r="AE4087"/>
      <c r="AF4087"/>
      <c r="AG4087"/>
      <c r="AH4087"/>
      <c r="AI4087"/>
      <c r="AJ4087"/>
      <c r="AK4087"/>
      <c r="AL4087"/>
      <c r="AM4087"/>
      <c r="AN4087"/>
      <c r="AO4087"/>
      <c r="AP4087"/>
      <c r="AQ4087"/>
      <c r="AR4087"/>
      <c r="AS4087"/>
      <c r="AT4087"/>
      <c r="AU4087"/>
      <c r="AV4087"/>
      <c r="AW4087"/>
      <c r="AX4087"/>
      <c r="AY4087"/>
      <c r="AZ4087"/>
      <c r="BA4087"/>
      <c r="BB4087"/>
      <c r="BC4087"/>
      <c r="BD4087"/>
      <c r="BE4087"/>
      <c r="BF4087"/>
      <c r="BG4087"/>
      <c r="BH4087"/>
      <c r="BI4087"/>
      <c r="BJ4087"/>
      <c r="BK4087"/>
      <c r="BL4087"/>
      <c r="BM4087"/>
      <c r="BN4087"/>
      <c r="BO4087"/>
      <c r="BP4087"/>
      <c r="BQ4087"/>
      <c r="BR4087"/>
      <c r="BS4087"/>
      <c r="BT4087"/>
      <c r="BU4087"/>
      <c r="BV4087"/>
      <c r="BW4087"/>
      <c r="BX4087"/>
      <c r="BY4087"/>
      <c r="BZ4087"/>
      <c r="CA4087"/>
      <c r="CB4087"/>
      <c r="CC4087"/>
      <c r="CD4087"/>
      <c r="CE4087"/>
      <c r="CF4087"/>
      <c r="CG4087"/>
      <c r="CH4087"/>
      <c r="CI4087"/>
      <c r="CJ4087"/>
      <c r="CK4087"/>
      <c r="CL4087"/>
      <c r="CM4087"/>
      <c r="CN4087"/>
      <c r="CO4087"/>
      <c r="CP4087"/>
      <c r="CQ4087"/>
      <c r="CR4087"/>
      <c r="CS4087"/>
      <c r="CT4087"/>
      <c r="CU4087"/>
      <c r="CV4087"/>
    </row>
    <row r="4088" spans="10:100" x14ac:dyDescent="0.25">
      <c r="J4088"/>
      <c r="K4088"/>
      <c r="L4088"/>
      <c r="M4088"/>
      <c r="N4088"/>
      <c r="O4088"/>
      <c r="P4088"/>
      <c r="Q4088"/>
      <c r="R4088"/>
      <c r="S4088"/>
      <c r="T4088"/>
      <c r="U4088"/>
      <c r="V4088"/>
      <c r="W4088"/>
      <c r="X4088"/>
      <c r="Y4088"/>
      <c r="Z4088"/>
      <c r="AA4088"/>
      <c r="AB4088"/>
      <c r="AC4088"/>
      <c r="AD4088"/>
      <c r="AE4088"/>
      <c r="AF4088"/>
      <c r="AG4088"/>
      <c r="AH4088"/>
      <c r="AI4088"/>
      <c r="AJ4088"/>
      <c r="AK4088"/>
      <c r="AL4088"/>
      <c r="AM4088"/>
      <c r="AN4088"/>
      <c r="AO4088"/>
      <c r="AP4088"/>
      <c r="AQ4088"/>
      <c r="AR4088"/>
      <c r="AS4088"/>
      <c r="AT4088"/>
      <c r="AU4088"/>
      <c r="AV4088"/>
      <c r="AW4088"/>
      <c r="AX4088"/>
      <c r="AY4088"/>
      <c r="AZ4088"/>
      <c r="BA4088"/>
      <c r="BB4088"/>
      <c r="BC4088"/>
      <c r="BD4088"/>
      <c r="BE4088"/>
      <c r="BF4088"/>
      <c r="BG4088"/>
      <c r="BH4088"/>
      <c r="BI4088"/>
      <c r="BJ4088"/>
      <c r="BK4088"/>
      <c r="BL4088"/>
      <c r="BM4088"/>
      <c r="BN4088"/>
      <c r="BO4088"/>
      <c r="BP4088"/>
      <c r="BQ4088"/>
      <c r="BR4088"/>
      <c r="BS4088"/>
      <c r="BT4088"/>
      <c r="BU4088"/>
      <c r="BV4088"/>
      <c r="BW4088"/>
      <c r="BX4088"/>
      <c r="BY4088"/>
      <c r="BZ4088"/>
      <c r="CA4088"/>
      <c r="CB4088"/>
      <c r="CC4088"/>
      <c r="CD4088"/>
      <c r="CE4088"/>
      <c r="CF4088"/>
      <c r="CG4088"/>
      <c r="CH4088"/>
      <c r="CI4088"/>
      <c r="CJ4088"/>
      <c r="CK4088"/>
      <c r="CL4088"/>
      <c r="CM4088"/>
      <c r="CN4088"/>
      <c r="CO4088"/>
      <c r="CP4088"/>
      <c r="CQ4088"/>
      <c r="CR4088"/>
      <c r="CS4088"/>
      <c r="CT4088"/>
      <c r="CU4088"/>
      <c r="CV4088"/>
    </row>
    <row r="4089" spans="10:100" x14ac:dyDescent="0.25">
      <c r="J4089"/>
      <c r="K4089"/>
      <c r="L4089"/>
      <c r="M4089"/>
      <c r="N4089"/>
      <c r="O4089"/>
      <c r="P4089"/>
      <c r="Q4089"/>
      <c r="R4089"/>
      <c r="S4089"/>
      <c r="T4089"/>
      <c r="U4089"/>
      <c r="V4089"/>
      <c r="W4089"/>
      <c r="X4089"/>
      <c r="Y4089"/>
      <c r="Z4089"/>
      <c r="AA4089"/>
      <c r="AB4089"/>
      <c r="AC4089"/>
      <c r="AD4089"/>
      <c r="AE4089"/>
      <c r="AF4089"/>
      <c r="AG4089"/>
      <c r="AH4089"/>
      <c r="AI4089"/>
      <c r="AJ4089"/>
      <c r="AK4089"/>
      <c r="AL4089"/>
      <c r="AM4089"/>
      <c r="AN4089"/>
      <c r="AO4089"/>
      <c r="AP4089"/>
      <c r="AQ4089"/>
      <c r="AR4089"/>
      <c r="AS4089"/>
      <c r="AT4089"/>
      <c r="AU4089"/>
      <c r="AV4089"/>
      <c r="AW4089"/>
      <c r="AX4089"/>
      <c r="AY4089"/>
      <c r="AZ4089"/>
      <c r="BA4089"/>
      <c r="BB4089"/>
      <c r="BC4089"/>
      <c r="BD4089"/>
      <c r="BE4089"/>
      <c r="BF4089"/>
      <c r="BG4089"/>
      <c r="BH4089"/>
      <c r="BI4089"/>
      <c r="BJ4089"/>
      <c r="BK4089"/>
      <c r="BL4089"/>
      <c r="BM4089"/>
      <c r="BN4089"/>
      <c r="BO4089"/>
      <c r="BP4089"/>
      <c r="BQ4089"/>
      <c r="BR4089"/>
      <c r="BS4089"/>
      <c r="BT4089"/>
      <c r="BU4089"/>
      <c r="BV4089"/>
      <c r="BW4089"/>
      <c r="BX4089"/>
      <c r="BY4089"/>
      <c r="BZ4089"/>
      <c r="CA4089"/>
      <c r="CB4089"/>
      <c r="CC4089"/>
      <c r="CD4089"/>
      <c r="CE4089"/>
      <c r="CF4089"/>
      <c r="CG4089"/>
      <c r="CH4089"/>
      <c r="CI4089"/>
      <c r="CJ4089"/>
      <c r="CK4089"/>
      <c r="CL4089"/>
      <c r="CM4089"/>
      <c r="CN4089"/>
      <c r="CO4089"/>
      <c r="CP4089"/>
      <c r="CQ4089"/>
      <c r="CR4089"/>
      <c r="CS4089"/>
      <c r="CT4089"/>
      <c r="CU4089"/>
      <c r="CV4089"/>
    </row>
    <row r="4090" spans="10:100" x14ac:dyDescent="0.25">
      <c r="J4090"/>
      <c r="K4090"/>
      <c r="L4090"/>
      <c r="M4090"/>
      <c r="N4090"/>
      <c r="O4090"/>
      <c r="P4090"/>
      <c r="Q4090"/>
      <c r="R4090"/>
      <c r="S4090"/>
      <c r="T4090"/>
      <c r="U4090"/>
      <c r="V4090"/>
      <c r="W4090"/>
      <c r="X4090"/>
      <c r="Y4090"/>
      <c r="Z4090"/>
      <c r="AA4090"/>
      <c r="AB4090"/>
      <c r="AC4090"/>
      <c r="AD4090"/>
      <c r="AE4090"/>
      <c r="AF4090"/>
      <c r="AG4090"/>
      <c r="AH4090"/>
      <c r="AI4090"/>
      <c r="AJ4090"/>
      <c r="AK4090"/>
      <c r="AL4090"/>
      <c r="AM4090"/>
      <c r="AN4090"/>
      <c r="AO4090"/>
      <c r="AP4090"/>
      <c r="AQ4090"/>
      <c r="AR4090"/>
      <c r="AS4090"/>
      <c r="AT4090"/>
      <c r="AU4090"/>
      <c r="AV4090"/>
      <c r="AW4090"/>
      <c r="AX4090"/>
      <c r="AY4090"/>
      <c r="AZ4090"/>
      <c r="BA4090"/>
      <c r="BB4090"/>
      <c r="BC4090"/>
      <c r="BD4090"/>
      <c r="BE4090"/>
      <c r="BF4090"/>
      <c r="BG4090"/>
      <c r="BH4090"/>
      <c r="BI4090"/>
      <c r="BJ4090"/>
      <c r="BK4090"/>
      <c r="BL4090"/>
      <c r="BM4090"/>
      <c r="BN4090"/>
      <c r="BO4090"/>
      <c r="BP4090"/>
      <c r="BQ4090"/>
      <c r="BR4090"/>
      <c r="BS4090"/>
      <c r="BT4090"/>
      <c r="BU4090"/>
      <c r="BV4090"/>
      <c r="BW4090"/>
      <c r="BX4090"/>
      <c r="BY4090"/>
      <c r="BZ4090"/>
      <c r="CA4090"/>
      <c r="CB4090"/>
      <c r="CC4090"/>
      <c r="CD4090"/>
      <c r="CE4090"/>
      <c r="CF4090"/>
      <c r="CG4090"/>
      <c r="CH4090"/>
      <c r="CI4090"/>
      <c r="CJ4090"/>
      <c r="CK4090"/>
      <c r="CL4090"/>
      <c r="CM4090"/>
      <c r="CN4090"/>
      <c r="CO4090"/>
      <c r="CP4090"/>
      <c r="CQ4090"/>
      <c r="CR4090"/>
      <c r="CS4090"/>
      <c r="CT4090"/>
      <c r="CU4090"/>
      <c r="CV4090"/>
    </row>
    <row r="4091" spans="10:100" x14ac:dyDescent="0.25">
      <c r="J4091"/>
      <c r="K4091"/>
      <c r="L4091"/>
      <c r="M4091"/>
      <c r="N4091"/>
      <c r="O4091"/>
      <c r="P4091"/>
      <c r="Q4091"/>
      <c r="R4091"/>
      <c r="S4091"/>
      <c r="T4091"/>
      <c r="U4091"/>
      <c r="V4091"/>
      <c r="W4091"/>
      <c r="X4091"/>
      <c r="Y4091"/>
      <c r="Z4091"/>
      <c r="AA4091"/>
      <c r="AB4091"/>
      <c r="AC4091"/>
      <c r="AD4091"/>
      <c r="AE4091"/>
      <c r="AF4091"/>
      <c r="AG4091"/>
      <c r="AH4091"/>
      <c r="AI4091"/>
      <c r="AJ4091"/>
      <c r="AK4091"/>
      <c r="AL4091"/>
      <c r="AM4091"/>
      <c r="AN4091"/>
      <c r="AO4091"/>
      <c r="AP4091"/>
      <c r="AQ4091"/>
      <c r="AR4091"/>
      <c r="AS4091"/>
      <c r="AT4091"/>
      <c r="AU4091"/>
      <c r="AV4091"/>
      <c r="AW4091"/>
      <c r="AX4091"/>
      <c r="AY4091"/>
      <c r="AZ4091"/>
      <c r="BA4091"/>
      <c r="BB4091"/>
      <c r="BC4091"/>
      <c r="BD4091"/>
      <c r="BE4091"/>
      <c r="BF4091"/>
      <c r="BG4091"/>
      <c r="BH4091"/>
      <c r="BI4091"/>
      <c r="BJ4091"/>
      <c r="BK4091"/>
      <c r="BL4091"/>
      <c r="BM4091"/>
      <c r="BN4091"/>
      <c r="BO4091"/>
      <c r="BP4091"/>
      <c r="BQ4091"/>
      <c r="BR4091"/>
      <c r="BS4091"/>
      <c r="BT4091"/>
      <c r="BU4091"/>
      <c r="BV4091"/>
      <c r="BW4091"/>
      <c r="BX4091"/>
      <c r="BY4091"/>
      <c r="BZ4091"/>
      <c r="CA4091"/>
      <c r="CB4091"/>
      <c r="CC4091"/>
      <c r="CD4091"/>
      <c r="CE4091"/>
      <c r="CF4091"/>
      <c r="CG4091"/>
      <c r="CH4091"/>
      <c r="CI4091"/>
      <c r="CJ4091"/>
      <c r="CK4091"/>
      <c r="CL4091"/>
      <c r="CM4091"/>
      <c r="CN4091"/>
      <c r="CO4091"/>
      <c r="CP4091"/>
      <c r="CQ4091"/>
      <c r="CR4091"/>
      <c r="CS4091"/>
      <c r="CT4091"/>
      <c r="CU4091"/>
      <c r="CV4091"/>
    </row>
    <row r="4092" spans="10:100" x14ac:dyDescent="0.25">
      <c r="J4092"/>
      <c r="K4092"/>
      <c r="L4092"/>
      <c r="M4092"/>
      <c r="N4092"/>
      <c r="O4092"/>
      <c r="P4092"/>
      <c r="Q4092"/>
      <c r="R4092"/>
      <c r="S4092"/>
      <c r="T4092"/>
      <c r="U4092"/>
      <c r="V4092"/>
      <c r="W4092"/>
      <c r="X4092"/>
      <c r="Y4092"/>
      <c r="Z4092"/>
      <c r="AA4092"/>
      <c r="AB4092"/>
      <c r="AC4092"/>
      <c r="AD4092"/>
      <c r="AE4092"/>
      <c r="AF4092"/>
      <c r="AG4092"/>
      <c r="AH4092"/>
      <c r="AI4092"/>
      <c r="AJ4092"/>
      <c r="AK4092"/>
      <c r="AL4092"/>
      <c r="AM4092"/>
      <c r="AN4092"/>
      <c r="AO4092"/>
      <c r="AP4092"/>
      <c r="AQ4092"/>
      <c r="AR4092"/>
      <c r="AS4092"/>
      <c r="AT4092"/>
      <c r="AU4092"/>
      <c r="AV4092"/>
      <c r="AW4092"/>
      <c r="AX4092"/>
      <c r="AY4092"/>
      <c r="AZ4092"/>
      <c r="BA4092"/>
      <c r="BB4092"/>
      <c r="BC4092"/>
      <c r="BD4092"/>
      <c r="BE4092"/>
      <c r="BF4092"/>
      <c r="BG4092"/>
      <c r="BH4092"/>
      <c r="BI4092"/>
      <c r="BJ4092"/>
      <c r="BK4092"/>
      <c r="BL4092"/>
      <c r="BM4092"/>
      <c r="BN4092"/>
      <c r="BO4092"/>
      <c r="BP4092"/>
      <c r="BQ4092"/>
      <c r="BR4092"/>
      <c r="BS4092"/>
      <c r="BT4092"/>
      <c r="BU4092"/>
      <c r="BV4092"/>
      <c r="BW4092"/>
      <c r="BX4092"/>
      <c r="BY4092"/>
      <c r="BZ4092"/>
      <c r="CA4092"/>
      <c r="CB4092"/>
      <c r="CC4092"/>
      <c r="CD4092"/>
      <c r="CE4092"/>
      <c r="CF4092"/>
      <c r="CG4092"/>
      <c r="CH4092"/>
      <c r="CI4092"/>
      <c r="CJ4092"/>
      <c r="CK4092"/>
      <c r="CL4092"/>
      <c r="CM4092"/>
      <c r="CN4092"/>
      <c r="CO4092"/>
      <c r="CP4092"/>
      <c r="CQ4092"/>
      <c r="CR4092"/>
      <c r="CS4092"/>
      <c r="CT4092"/>
      <c r="CU4092"/>
      <c r="CV4092"/>
    </row>
    <row r="4093" spans="10:100" x14ac:dyDescent="0.25">
      <c r="J4093"/>
      <c r="K4093"/>
      <c r="L4093"/>
      <c r="M4093"/>
      <c r="N4093"/>
      <c r="O4093"/>
      <c r="P4093"/>
      <c r="Q4093"/>
      <c r="R4093"/>
      <c r="S4093"/>
      <c r="T4093"/>
      <c r="U4093"/>
      <c r="V4093"/>
      <c r="W4093"/>
      <c r="X4093"/>
      <c r="Y4093"/>
      <c r="Z4093"/>
      <c r="AA4093"/>
      <c r="AB4093"/>
      <c r="AC4093"/>
      <c r="AD4093"/>
      <c r="AE4093"/>
      <c r="AF4093"/>
      <c r="AG4093"/>
      <c r="AH4093"/>
      <c r="AI4093"/>
      <c r="AJ4093"/>
      <c r="AK4093"/>
      <c r="AL4093"/>
      <c r="AM4093"/>
      <c r="AN4093"/>
      <c r="AO4093"/>
      <c r="AP4093"/>
      <c r="AQ4093"/>
      <c r="AR4093"/>
      <c r="AS4093"/>
      <c r="AT4093"/>
      <c r="AU4093"/>
      <c r="AV4093"/>
      <c r="AW4093"/>
      <c r="AX4093"/>
      <c r="AY4093"/>
      <c r="AZ4093"/>
      <c r="BA4093"/>
      <c r="BB4093"/>
      <c r="BC4093"/>
      <c r="BD4093"/>
      <c r="BE4093"/>
      <c r="BF4093"/>
      <c r="BG4093"/>
      <c r="BH4093"/>
      <c r="BI4093"/>
      <c r="BJ4093"/>
      <c r="BK4093"/>
      <c r="BL4093"/>
      <c r="BM4093"/>
      <c r="BN4093"/>
      <c r="BO4093"/>
      <c r="BP4093"/>
      <c r="BQ4093"/>
      <c r="BR4093"/>
      <c r="BS4093"/>
      <c r="BT4093"/>
      <c r="BU4093"/>
      <c r="BV4093"/>
      <c r="BW4093"/>
      <c r="BX4093"/>
      <c r="BY4093"/>
      <c r="BZ4093"/>
      <c r="CA4093"/>
      <c r="CB4093"/>
      <c r="CC4093"/>
      <c r="CD4093"/>
      <c r="CE4093"/>
      <c r="CF4093"/>
      <c r="CG4093"/>
      <c r="CH4093"/>
      <c r="CI4093"/>
      <c r="CJ4093"/>
      <c r="CK4093"/>
      <c r="CL4093"/>
      <c r="CM4093"/>
      <c r="CN4093"/>
      <c r="CO4093"/>
      <c r="CP4093"/>
      <c r="CQ4093"/>
      <c r="CR4093"/>
      <c r="CS4093"/>
      <c r="CT4093"/>
      <c r="CU4093"/>
      <c r="CV4093"/>
    </row>
    <row r="4094" spans="10:100" x14ac:dyDescent="0.25">
      <c r="J4094"/>
      <c r="K4094"/>
      <c r="L4094"/>
      <c r="M4094"/>
      <c r="N4094"/>
      <c r="O4094"/>
      <c r="P4094"/>
      <c r="Q4094"/>
      <c r="R4094"/>
      <c r="S4094"/>
      <c r="T4094"/>
      <c r="U4094"/>
      <c r="V4094"/>
      <c r="W4094"/>
      <c r="X4094"/>
      <c r="Y4094"/>
      <c r="Z4094"/>
      <c r="AA4094"/>
      <c r="AB4094"/>
      <c r="AC4094"/>
      <c r="AD4094"/>
      <c r="AE4094"/>
      <c r="AF4094"/>
      <c r="AG4094"/>
      <c r="AH4094"/>
      <c r="AI4094"/>
      <c r="AJ4094"/>
      <c r="AK4094"/>
      <c r="AL4094"/>
      <c r="AM4094"/>
      <c r="AN4094"/>
      <c r="AO4094"/>
      <c r="AP4094"/>
      <c r="AQ4094"/>
      <c r="AR4094"/>
      <c r="AS4094"/>
      <c r="AT4094"/>
      <c r="AU4094"/>
      <c r="AV4094"/>
      <c r="AW4094"/>
      <c r="AX4094"/>
      <c r="AY4094"/>
      <c r="AZ4094"/>
      <c r="BA4094"/>
      <c r="BB4094"/>
      <c r="BC4094"/>
      <c r="BD4094"/>
      <c r="BE4094"/>
      <c r="BF4094"/>
      <c r="BG4094"/>
      <c r="BH4094"/>
      <c r="BI4094"/>
      <c r="BJ4094"/>
      <c r="BK4094"/>
      <c r="BL4094"/>
      <c r="BM4094"/>
      <c r="BN4094"/>
      <c r="BO4094"/>
      <c r="BP4094"/>
      <c r="BQ4094"/>
      <c r="BR4094"/>
      <c r="BS4094"/>
      <c r="BT4094"/>
      <c r="BU4094"/>
      <c r="BV4094"/>
      <c r="BW4094"/>
      <c r="BX4094"/>
      <c r="BY4094"/>
      <c r="BZ4094"/>
      <c r="CA4094"/>
      <c r="CB4094"/>
      <c r="CC4094"/>
      <c r="CD4094"/>
      <c r="CE4094"/>
      <c r="CF4094"/>
      <c r="CG4094"/>
      <c r="CH4094"/>
      <c r="CI4094"/>
      <c r="CJ4094"/>
      <c r="CK4094"/>
      <c r="CL4094"/>
      <c r="CM4094"/>
      <c r="CN4094"/>
      <c r="CO4094"/>
      <c r="CP4094"/>
      <c r="CQ4094"/>
      <c r="CR4094"/>
      <c r="CS4094"/>
      <c r="CT4094"/>
      <c r="CU4094"/>
      <c r="CV4094"/>
    </row>
    <row r="4095" spans="10:100" x14ac:dyDescent="0.25">
      <c r="J4095"/>
      <c r="K4095"/>
      <c r="L4095"/>
      <c r="M4095"/>
      <c r="N4095"/>
      <c r="O4095"/>
      <c r="P4095"/>
      <c r="Q4095"/>
      <c r="R4095"/>
      <c r="S4095"/>
      <c r="T4095"/>
      <c r="U4095"/>
      <c r="V4095"/>
      <c r="W4095"/>
      <c r="X4095"/>
      <c r="Y4095"/>
      <c r="Z4095"/>
      <c r="AA4095"/>
      <c r="AB4095"/>
      <c r="AC4095"/>
      <c r="AD4095"/>
      <c r="AE4095"/>
      <c r="AF4095"/>
      <c r="AG4095"/>
      <c r="AH4095"/>
      <c r="AI4095"/>
      <c r="AJ4095"/>
      <c r="AK4095"/>
      <c r="AL4095"/>
      <c r="AM4095"/>
      <c r="AN4095"/>
      <c r="AO4095"/>
      <c r="AP4095"/>
      <c r="AQ4095"/>
      <c r="AR4095"/>
      <c r="AS4095"/>
      <c r="AT4095"/>
      <c r="AU4095"/>
      <c r="AV4095"/>
      <c r="AW4095"/>
      <c r="AX4095"/>
      <c r="AY4095"/>
      <c r="AZ4095"/>
      <c r="BA4095"/>
      <c r="BB4095"/>
      <c r="BC4095"/>
      <c r="BD4095"/>
      <c r="BE4095"/>
      <c r="BF4095"/>
      <c r="BG4095"/>
      <c r="BH4095"/>
      <c r="BI4095"/>
      <c r="BJ4095"/>
      <c r="BK4095"/>
      <c r="BL4095"/>
      <c r="BM4095"/>
      <c r="BN4095"/>
      <c r="BO4095"/>
      <c r="BP4095"/>
      <c r="BQ4095"/>
      <c r="BR4095"/>
      <c r="BS4095"/>
      <c r="BT4095"/>
      <c r="BU4095"/>
      <c r="BV4095"/>
      <c r="BW4095"/>
      <c r="BX4095"/>
      <c r="BY4095"/>
      <c r="BZ4095"/>
      <c r="CA4095"/>
      <c r="CB4095"/>
      <c r="CC4095"/>
      <c r="CD4095"/>
      <c r="CE4095"/>
      <c r="CF4095"/>
      <c r="CG4095"/>
      <c r="CH4095"/>
      <c r="CI4095"/>
      <c r="CJ4095"/>
      <c r="CK4095"/>
      <c r="CL4095"/>
      <c r="CM4095"/>
      <c r="CN4095"/>
      <c r="CO4095"/>
      <c r="CP4095"/>
      <c r="CQ4095"/>
      <c r="CR4095"/>
      <c r="CS4095"/>
      <c r="CT4095"/>
      <c r="CU4095"/>
      <c r="CV4095"/>
    </row>
    <row r="4096" spans="10:100" x14ac:dyDescent="0.25">
      <c r="J4096"/>
      <c r="K4096"/>
      <c r="L4096"/>
      <c r="M4096"/>
      <c r="N4096"/>
      <c r="O4096"/>
      <c r="P4096"/>
      <c r="Q4096"/>
      <c r="R4096"/>
      <c r="S4096"/>
      <c r="T4096"/>
      <c r="U4096"/>
      <c r="V4096"/>
      <c r="W4096"/>
      <c r="X4096"/>
      <c r="Y4096"/>
      <c r="Z4096"/>
      <c r="AA4096"/>
      <c r="AB4096"/>
      <c r="AC4096"/>
      <c r="AD4096"/>
      <c r="AE4096"/>
      <c r="AF4096"/>
      <c r="AG4096"/>
      <c r="AH4096"/>
      <c r="AI4096"/>
      <c r="AJ4096"/>
      <c r="AK4096"/>
      <c r="AL4096"/>
      <c r="AM4096"/>
      <c r="AN4096"/>
      <c r="AO4096"/>
      <c r="AP4096"/>
      <c r="AQ4096"/>
      <c r="AR4096"/>
      <c r="AS4096"/>
      <c r="AT4096"/>
      <c r="AU4096"/>
      <c r="AV4096"/>
      <c r="AW4096"/>
      <c r="AX4096"/>
      <c r="AY4096"/>
      <c r="AZ4096"/>
      <c r="BA4096"/>
      <c r="BB4096"/>
      <c r="BC4096"/>
      <c r="BD4096"/>
      <c r="BE4096"/>
      <c r="BF4096"/>
      <c r="BG4096"/>
      <c r="BH4096"/>
      <c r="BI4096"/>
      <c r="BJ4096"/>
      <c r="BK4096"/>
      <c r="BL4096"/>
      <c r="BM4096"/>
      <c r="BN4096"/>
      <c r="BO4096"/>
      <c r="BP4096"/>
      <c r="BQ4096"/>
      <c r="BR4096"/>
      <c r="BS4096"/>
      <c r="BT4096"/>
      <c r="BU4096"/>
      <c r="BV4096"/>
      <c r="BW4096"/>
      <c r="BX4096"/>
      <c r="BY4096"/>
      <c r="BZ4096"/>
      <c r="CA4096"/>
      <c r="CB4096"/>
      <c r="CC4096"/>
      <c r="CD4096"/>
      <c r="CE4096"/>
      <c r="CF4096"/>
      <c r="CG4096"/>
      <c r="CH4096"/>
      <c r="CI4096"/>
      <c r="CJ4096"/>
      <c r="CK4096"/>
      <c r="CL4096"/>
      <c r="CM4096"/>
      <c r="CN4096"/>
      <c r="CO4096"/>
      <c r="CP4096"/>
      <c r="CQ4096"/>
      <c r="CR4096"/>
      <c r="CS4096"/>
      <c r="CT4096"/>
      <c r="CU4096"/>
      <c r="CV4096"/>
    </row>
    <row r="4097" spans="10:100" x14ac:dyDescent="0.25">
      <c r="J4097"/>
      <c r="K4097"/>
      <c r="L4097"/>
      <c r="M4097"/>
      <c r="N4097"/>
      <c r="O4097"/>
      <c r="P4097"/>
      <c r="Q4097"/>
      <c r="R4097"/>
      <c r="S4097"/>
      <c r="T4097"/>
      <c r="U4097"/>
      <c r="V4097"/>
      <c r="W4097"/>
      <c r="X4097"/>
      <c r="Y4097"/>
      <c r="Z4097"/>
      <c r="AA4097"/>
      <c r="AB4097"/>
      <c r="AC4097"/>
      <c r="AD4097"/>
      <c r="AE4097"/>
      <c r="AF4097"/>
      <c r="AG4097"/>
      <c r="AH4097"/>
      <c r="AI4097"/>
      <c r="AJ4097"/>
      <c r="AK4097"/>
      <c r="AL4097"/>
      <c r="AM4097"/>
      <c r="AN4097"/>
      <c r="AO4097"/>
      <c r="AP4097"/>
      <c r="AQ4097"/>
      <c r="AR4097"/>
      <c r="AS4097"/>
      <c r="AT4097"/>
      <c r="AU4097"/>
      <c r="AV4097"/>
      <c r="AW4097"/>
      <c r="AX4097"/>
      <c r="AY4097"/>
      <c r="AZ4097"/>
      <c r="BA4097"/>
      <c r="BB4097"/>
      <c r="BC4097"/>
      <c r="BD4097"/>
      <c r="BE4097"/>
      <c r="BF4097"/>
      <c r="BG4097"/>
      <c r="BH4097"/>
      <c r="BI4097"/>
      <c r="BJ4097"/>
      <c r="BK4097"/>
      <c r="BL4097"/>
      <c r="BM4097"/>
      <c r="BN4097"/>
      <c r="BO4097"/>
      <c r="BP4097"/>
      <c r="BQ4097"/>
      <c r="BR4097"/>
      <c r="BS4097"/>
      <c r="BT4097"/>
      <c r="BU4097"/>
      <c r="BV4097"/>
      <c r="BW4097"/>
      <c r="BX4097"/>
      <c r="BY4097"/>
      <c r="BZ4097"/>
      <c r="CA4097"/>
      <c r="CB4097"/>
      <c r="CC4097"/>
      <c r="CD4097"/>
      <c r="CE4097"/>
      <c r="CF4097"/>
      <c r="CG4097"/>
      <c r="CH4097"/>
      <c r="CI4097"/>
      <c r="CJ4097"/>
      <c r="CK4097"/>
      <c r="CL4097"/>
      <c r="CM4097"/>
      <c r="CN4097"/>
      <c r="CO4097"/>
      <c r="CP4097"/>
      <c r="CQ4097"/>
      <c r="CR4097"/>
      <c r="CS4097"/>
      <c r="CT4097"/>
      <c r="CU4097"/>
      <c r="CV4097"/>
    </row>
    <row r="4098" spans="10:100" x14ac:dyDescent="0.25">
      <c r="J4098"/>
      <c r="K4098"/>
      <c r="L4098"/>
      <c r="M4098"/>
      <c r="N4098"/>
      <c r="O4098"/>
      <c r="P4098"/>
      <c r="Q4098"/>
      <c r="R4098"/>
      <c r="S4098"/>
      <c r="T4098"/>
      <c r="U4098"/>
      <c r="V4098"/>
      <c r="W4098"/>
      <c r="X4098"/>
      <c r="Y4098"/>
      <c r="Z4098"/>
      <c r="AA4098"/>
      <c r="AB4098"/>
      <c r="AC4098"/>
      <c r="AD4098"/>
      <c r="AE4098"/>
      <c r="AF4098"/>
      <c r="AG4098"/>
      <c r="AH4098"/>
      <c r="AI4098"/>
      <c r="AJ4098"/>
      <c r="AK4098"/>
      <c r="AL4098"/>
      <c r="AM4098"/>
      <c r="AN4098"/>
      <c r="AO4098"/>
      <c r="AP4098"/>
      <c r="AQ4098"/>
      <c r="AR4098"/>
      <c r="AS4098"/>
      <c r="AT4098"/>
      <c r="AU4098"/>
      <c r="AV4098"/>
      <c r="AW4098"/>
      <c r="AX4098"/>
      <c r="AY4098"/>
      <c r="AZ4098"/>
      <c r="BA4098"/>
      <c r="BB4098"/>
      <c r="BC4098"/>
      <c r="BD4098"/>
      <c r="BE4098"/>
      <c r="BF4098"/>
      <c r="BG4098"/>
      <c r="BH4098"/>
      <c r="BI4098"/>
      <c r="BJ4098"/>
      <c r="BK4098"/>
      <c r="BL4098"/>
      <c r="BM4098"/>
      <c r="BN4098"/>
      <c r="BO4098"/>
      <c r="BP4098"/>
      <c r="BQ4098"/>
      <c r="BR4098"/>
      <c r="BS4098"/>
      <c r="BT4098"/>
      <c r="BU4098"/>
      <c r="BV4098"/>
      <c r="BW4098"/>
      <c r="BX4098"/>
      <c r="BY4098"/>
      <c r="BZ4098"/>
      <c r="CA4098"/>
      <c r="CB4098"/>
      <c r="CC4098"/>
      <c r="CD4098"/>
      <c r="CE4098"/>
      <c r="CF4098"/>
      <c r="CG4098"/>
      <c r="CH4098"/>
      <c r="CI4098"/>
      <c r="CJ4098"/>
      <c r="CK4098"/>
      <c r="CL4098"/>
      <c r="CM4098"/>
      <c r="CN4098"/>
      <c r="CO4098"/>
      <c r="CP4098"/>
      <c r="CQ4098"/>
      <c r="CR4098"/>
      <c r="CS4098"/>
      <c r="CT4098"/>
      <c r="CU4098"/>
      <c r="CV4098"/>
    </row>
    <row r="4099" spans="10:100" x14ac:dyDescent="0.25">
      <c r="J4099"/>
      <c r="K4099"/>
      <c r="L4099"/>
      <c r="M4099"/>
      <c r="N4099"/>
      <c r="O4099"/>
      <c r="P4099"/>
      <c r="Q4099"/>
      <c r="R4099"/>
      <c r="S4099"/>
      <c r="T4099"/>
      <c r="U4099"/>
      <c r="V4099"/>
      <c r="W4099"/>
      <c r="X4099"/>
      <c r="Y4099"/>
      <c r="Z4099"/>
      <c r="AA4099"/>
      <c r="AB4099"/>
      <c r="AC4099"/>
      <c r="AD4099"/>
      <c r="AE4099"/>
      <c r="AF4099"/>
      <c r="AG4099"/>
      <c r="AH4099"/>
      <c r="AI4099"/>
      <c r="AJ4099"/>
      <c r="AK4099"/>
      <c r="AL4099"/>
      <c r="AM4099"/>
      <c r="AN4099"/>
      <c r="AO4099"/>
      <c r="AP4099"/>
      <c r="AQ4099"/>
      <c r="AR4099"/>
      <c r="AS4099"/>
      <c r="AT4099"/>
      <c r="AU4099"/>
      <c r="AV4099"/>
      <c r="AW4099"/>
      <c r="AX4099"/>
      <c r="AY4099"/>
      <c r="AZ4099"/>
      <c r="BA4099"/>
      <c r="BB4099"/>
      <c r="BC4099"/>
      <c r="BD4099"/>
      <c r="BE4099"/>
      <c r="BF4099"/>
      <c r="BG4099"/>
      <c r="BH4099"/>
      <c r="BI4099"/>
      <c r="BJ4099"/>
      <c r="BK4099"/>
      <c r="BL4099"/>
      <c r="BM4099"/>
      <c r="BN4099"/>
      <c r="BO4099"/>
      <c r="BP4099"/>
      <c r="BQ4099"/>
      <c r="BR4099"/>
      <c r="BS4099"/>
      <c r="BT4099"/>
      <c r="BU4099"/>
      <c r="BV4099"/>
      <c r="BW4099"/>
      <c r="BX4099"/>
      <c r="BY4099"/>
      <c r="BZ4099"/>
      <c r="CA4099"/>
      <c r="CB4099"/>
      <c r="CC4099"/>
      <c r="CD4099"/>
      <c r="CE4099"/>
      <c r="CF4099"/>
      <c r="CG4099"/>
      <c r="CH4099"/>
      <c r="CI4099"/>
      <c r="CJ4099"/>
      <c r="CK4099"/>
      <c r="CL4099"/>
      <c r="CM4099"/>
      <c r="CN4099"/>
      <c r="CO4099"/>
      <c r="CP4099"/>
      <c r="CQ4099"/>
      <c r="CR4099"/>
      <c r="CS4099"/>
      <c r="CT4099"/>
      <c r="CU4099"/>
      <c r="CV4099"/>
    </row>
    <row r="4100" spans="10:100" x14ac:dyDescent="0.25">
      <c r="J4100"/>
      <c r="K4100"/>
      <c r="L4100"/>
      <c r="M4100"/>
      <c r="N4100"/>
      <c r="O4100"/>
      <c r="P4100"/>
      <c r="Q4100"/>
      <c r="R4100"/>
      <c r="S4100"/>
      <c r="T4100"/>
      <c r="U4100"/>
      <c r="V4100"/>
      <c r="W4100"/>
      <c r="X4100"/>
      <c r="Y4100"/>
      <c r="Z4100"/>
      <c r="AA4100"/>
      <c r="AB4100"/>
      <c r="AC4100"/>
      <c r="AD4100"/>
      <c r="AE4100"/>
      <c r="AF4100"/>
      <c r="AG4100"/>
      <c r="AH4100"/>
      <c r="AI4100"/>
      <c r="AJ4100"/>
      <c r="AK4100"/>
      <c r="AL4100"/>
      <c r="AM4100"/>
      <c r="AN4100"/>
      <c r="AO4100"/>
      <c r="AP4100"/>
      <c r="AQ4100"/>
      <c r="AR4100"/>
      <c r="AS4100"/>
      <c r="AT4100"/>
      <c r="AU4100"/>
      <c r="AV4100"/>
      <c r="AW4100"/>
      <c r="AX4100"/>
      <c r="AY4100"/>
      <c r="AZ4100"/>
      <c r="BA4100"/>
      <c r="BB4100"/>
      <c r="BC4100"/>
      <c r="BD4100"/>
      <c r="BE4100"/>
      <c r="BF4100"/>
      <c r="BG4100"/>
      <c r="BH4100"/>
      <c r="BI4100"/>
      <c r="BJ4100"/>
      <c r="BK4100"/>
      <c r="BL4100"/>
      <c r="BM4100"/>
      <c r="BN4100"/>
      <c r="BO4100"/>
      <c r="BP4100"/>
      <c r="BQ4100"/>
      <c r="BR4100"/>
      <c r="BS4100"/>
      <c r="BT4100"/>
      <c r="BU4100"/>
      <c r="BV4100"/>
      <c r="BW4100"/>
      <c r="BX4100"/>
      <c r="BY4100"/>
      <c r="BZ4100"/>
      <c r="CA4100"/>
      <c r="CB4100"/>
      <c r="CC4100"/>
      <c r="CD4100"/>
      <c r="CE4100"/>
      <c r="CF4100"/>
      <c r="CG4100"/>
      <c r="CH4100"/>
      <c r="CI4100"/>
      <c r="CJ4100"/>
      <c r="CK4100"/>
      <c r="CL4100"/>
      <c r="CM4100"/>
      <c r="CN4100"/>
      <c r="CO4100"/>
      <c r="CP4100"/>
      <c r="CQ4100"/>
      <c r="CR4100"/>
      <c r="CS4100"/>
      <c r="CT4100"/>
      <c r="CU4100"/>
      <c r="CV4100"/>
    </row>
    <row r="4101" spans="10:100" x14ac:dyDescent="0.25">
      <c r="J4101"/>
      <c r="K4101"/>
      <c r="L4101"/>
      <c r="M4101"/>
      <c r="N4101"/>
      <c r="O4101"/>
      <c r="P4101"/>
      <c r="Q4101"/>
      <c r="R4101"/>
      <c r="S4101"/>
      <c r="T4101"/>
      <c r="U4101"/>
      <c r="V4101"/>
      <c r="W4101"/>
      <c r="X4101"/>
      <c r="Y4101"/>
      <c r="Z4101"/>
      <c r="AA4101"/>
      <c r="AB4101"/>
      <c r="AC4101"/>
      <c r="AD4101"/>
      <c r="AE4101"/>
      <c r="AF4101"/>
      <c r="AG4101"/>
      <c r="AH4101"/>
      <c r="AI4101"/>
      <c r="AJ4101"/>
      <c r="AK4101"/>
      <c r="AL4101"/>
      <c r="AM4101"/>
      <c r="AN4101"/>
      <c r="AO4101"/>
      <c r="AP4101"/>
      <c r="AQ4101"/>
      <c r="AR4101"/>
      <c r="AS4101"/>
      <c r="AT4101"/>
      <c r="AU4101"/>
      <c r="AV4101"/>
      <c r="AW4101"/>
      <c r="AX4101"/>
      <c r="AY4101"/>
      <c r="AZ4101"/>
      <c r="BA4101"/>
      <c r="BB4101"/>
      <c r="BC4101"/>
      <c r="BD4101"/>
      <c r="BE4101"/>
      <c r="BF4101"/>
      <c r="BG4101"/>
      <c r="BH4101"/>
      <c r="BI4101"/>
      <c r="BJ4101"/>
      <c r="BK4101"/>
      <c r="BL4101"/>
      <c r="BM4101"/>
      <c r="BN4101"/>
      <c r="BO4101"/>
      <c r="BP4101"/>
      <c r="BQ4101"/>
      <c r="BR4101"/>
      <c r="BS4101"/>
      <c r="BT4101"/>
      <c r="BU4101"/>
      <c r="BV4101"/>
      <c r="BW4101"/>
      <c r="BX4101"/>
      <c r="BY4101"/>
      <c r="BZ4101"/>
      <c r="CA4101"/>
      <c r="CB4101"/>
      <c r="CC4101"/>
      <c r="CD4101"/>
      <c r="CE4101"/>
      <c r="CF4101"/>
      <c r="CG4101"/>
      <c r="CH4101"/>
      <c r="CI4101"/>
      <c r="CJ4101"/>
      <c r="CK4101"/>
      <c r="CL4101"/>
      <c r="CM4101"/>
      <c r="CN4101"/>
      <c r="CO4101"/>
      <c r="CP4101"/>
      <c r="CQ4101"/>
      <c r="CR4101"/>
      <c r="CS4101"/>
      <c r="CT4101"/>
      <c r="CU4101"/>
      <c r="CV4101"/>
    </row>
    <row r="4102" spans="10:100" x14ac:dyDescent="0.25">
      <c r="J4102"/>
      <c r="K4102"/>
      <c r="L4102"/>
      <c r="M4102"/>
      <c r="N4102"/>
      <c r="O4102"/>
      <c r="P4102"/>
      <c r="Q4102"/>
      <c r="R4102"/>
      <c r="S4102"/>
      <c r="T4102"/>
      <c r="U4102"/>
      <c r="V4102"/>
      <c r="W4102"/>
      <c r="X4102"/>
      <c r="Y4102"/>
      <c r="Z4102"/>
      <c r="AA4102"/>
      <c r="AB4102"/>
      <c r="AC4102"/>
      <c r="AD4102"/>
      <c r="AE4102"/>
      <c r="AF4102"/>
      <c r="AG4102"/>
      <c r="AH4102"/>
      <c r="AI4102"/>
      <c r="AJ4102"/>
      <c r="AK4102"/>
      <c r="AL4102"/>
      <c r="AM4102"/>
      <c r="AN4102"/>
      <c r="AO4102"/>
      <c r="AP4102"/>
      <c r="AQ4102"/>
      <c r="AR4102"/>
      <c r="AS4102"/>
      <c r="AT4102"/>
      <c r="AU4102"/>
      <c r="AV4102"/>
      <c r="AW4102"/>
      <c r="AX4102"/>
      <c r="AY4102"/>
      <c r="AZ4102"/>
      <c r="BA4102"/>
      <c r="BB4102"/>
      <c r="BC4102"/>
      <c r="BD4102"/>
      <c r="BE4102"/>
      <c r="BF4102"/>
      <c r="BG4102"/>
      <c r="BH4102"/>
      <c r="BI4102"/>
      <c r="BJ4102"/>
      <c r="BK4102"/>
      <c r="BL4102"/>
      <c r="BM4102"/>
      <c r="BN4102"/>
      <c r="BO4102"/>
      <c r="BP4102"/>
      <c r="BQ4102"/>
      <c r="BR4102"/>
      <c r="BS4102"/>
      <c r="BT4102"/>
      <c r="BU4102"/>
      <c r="BV4102"/>
      <c r="BW4102"/>
      <c r="BX4102"/>
      <c r="BY4102"/>
      <c r="BZ4102"/>
      <c r="CA4102"/>
      <c r="CB4102"/>
      <c r="CC4102"/>
      <c r="CD4102"/>
      <c r="CE4102"/>
      <c r="CF4102"/>
      <c r="CG4102"/>
      <c r="CH4102"/>
      <c r="CI4102"/>
      <c r="CJ4102"/>
      <c r="CK4102"/>
      <c r="CL4102"/>
      <c r="CM4102"/>
      <c r="CN4102"/>
      <c r="CO4102"/>
      <c r="CP4102"/>
      <c r="CQ4102"/>
      <c r="CR4102"/>
      <c r="CS4102"/>
      <c r="CT4102"/>
      <c r="CU4102"/>
      <c r="CV4102"/>
    </row>
    <row r="4103" spans="10:100" x14ac:dyDescent="0.25">
      <c r="J4103"/>
      <c r="K4103"/>
      <c r="L4103"/>
      <c r="M4103"/>
      <c r="N4103"/>
      <c r="O4103"/>
      <c r="P4103"/>
      <c r="Q4103"/>
      <c r="R4103"/>
      <c r="S4103"/>
      <c r="T4103"/>
      <c r="U4103"/>
      <c r="V4103"/>
      <c r="W4103"/>
      <c r="X4103"/>
      <c r="Y4103"/>
      <c r="Z4103"/>
      <c r="AA4103"/>
      <c r="AB4103"/>
      <c r="AC4103"/>
      <c r="AD4103"/>
      <c r="AE4103"/>
      <c r="AF4103"/>
      <c r="AG4103"/>
      <c r="AH4103"/>
      <c r="AI4103"/>
      <c r="AJ4103"/>
      <c r="AK4103"/>
      <c r="AL4103"/>
      <c r="AM4103"/>
      <c r="AN4103"/>
      <c r="AO4103"/>
      <c r="AP4103"/>
      <c r="AQ4103"/>
      <c r="AR4103"/>
      <c r="AS4103"/>
      <c r="AT4103"/>
      <c r="AU4103"/>
      <c r="AV4103"/>
      <c r="AW4103"/>
      <c r="AX4103"/>
      <c r="AY4103"/>
      <c r="AZ4103"/>
      <c r="BA4103"/>
      <c r="BB4103"/>
      <c r="BC4103"/>
      <c r="BD4103"/>
      <c r="BE4103"/>
      <c r="BF4103"/>
      <c r="BG4103"/>
      <c r="BH4103"/>
      <c r="BI4103"/>
      <c r="BJ4103"/>
      <c r="BK4103"/>
      <c r="BL4103"/>
      <c r="BM4103"/>
      <c r="BN4103"/>
      <c r="BO4103"/>
      <c r="BP4103"/>
      <c r="BQ4103"/>
      <c r="BR4103"/>
      <c r="BS4103"/>
      <c r="BT4103"/>
      <c r="BU4103"/>
      <c r="BV4103"/>
      <c r="BW4103"/>
      <c r="BX4103"/>
      <c r="BY4103"/>
      <c r="BZ4103"/>
      <c r="CA4103"/>
      <c r="CB4103"/>
      <c r="CC4103"/>
      <c r="CD4103"/>
      <c r="CE4103"/>
      <c r="CF4103"/>
      <c r="CG4103"/>
      <c r="CH4103"/>
      <c r="CI4103"/>
      <c r="CJ4103"/>
      <c r="CK4103"/>
      <c r="CL4103"/>
      <c r="CM4103"/>
      <c r="CN4103"/>
      <c r="CO4103"/>
      <c r="CP4103"/>
      <c r="CQ4103"/>
      <c r="CR4103"/>
      <c r="CS4103"/>
      <c r="CT4103"/>
      <c r="CU4103"/>
      <c r="CV4103"/>
    </row>
    <row r="4104" spans="10:100" x14ac:dyDescent="0.25">
      <c r="J4104"/>
      <c r="K4104"/>
      <c r="L4104"/>
      <c r="M4104"/>
      <c r="N4104"/>
      <c r="O4104"/>
      <c r="P4104"/>
      <c r="Q4104"/>
      <c r="R4104"/>
      <c r="S4104"/>
      <c r="T4104"/>
      <c r="U4104"/>
      <c r="V4104"/>
      <c r="W4104"/>
      <c r="X4104"/>
      <c r="Y4104"/>
      <c r="Z4104"/>
      <c r="AA4104"/>
      <c r="AB4104"/>
      <c r="AC4104"/>
      <c r="AD4104"/>
      <c r="AE4104"/>
      <c r="AF4104"/>
      <c r="AG4104"/>
      <c r="AH4104"/>
      <c r="AI4104"/>
      <c r="AJ4104"/>
      <c r="AK4104"/>
      <c r="AL4104"/>
      <c r="AM4104"/>
      <c r="AN4104"/>
      <c r="AO4104"/>
      <c r="AP4104"/>
      <c r="AQ4104"/>
      <c r="AR4104"/>
      <c r="AS4104"/>
      <c r="AT4104"/>
      <c r="AU4104"/>
      <c r="AV4104"/>
      <c r="AW4104"/>
      <c r="AX4104"/>
      <c r="AY4104"/>
      <c r="AZ4104"/>
      <c r="BA4104"/>
      <c r="BB4104"/>
      <c r="BC4104"/>
      <c r="BD4104"/>
      <c r="BE4104"/>
      <c r="BF4104"/>
      <c r="BG4104"/>
      <c r="BH4104"/>
      <c r="BI4104"/>
      <c r="BJ4104"/>
      <c r="BK4104"/>
      <c r="BL4104"/>
      <c r="BM4104"/>
      <c r="BN4104"/>
      <c r="BO4104"/>
      <c r="BP4104"/>
      <c r="BQ4104"/>
      <c r="BR4104"/>
      <c r="BS4104"/>
      <c r="BT4104"/>
      <c r="BU4104"/>
      <c r="BV4104"/>
      <c r="BW4104"/>
      <c r="BX4104"/>
      <c r="BY4104"/>
      <c r="BZ4104"/>
      <c r="CA4104"/>
      <c r="CB4104"/>
      <c r="CC4104"/>
      <c r="CD4104"/>
      <c r="CE4104"/>
      <c r="CF4104"/>
      <c r="CG4104"/>
      <c r="CH4104"/>
      <c r="CI4104"/>
      <c r="CJ4104"/>
      <c r="CK4104"/>
      <c r="CL4104"/>
      <c r="CM4104"/>
      <c r="CN4104"/>
      <c r="CO4104"/>
      <c r="CP4104"/>
      <c r="CQ4104"/>
      <c r="CR4104"/>
      <c r="CS4104"/>
      <c r="CT4104"/>
      <c r="CU4104"/>
      <c r="CV4104"/>
    </row>
    <row r="4105" spans="10:100" x14ac:dyDescent="0.25">
      <c r="J4105"/>
      <c r="K4105"/>
      <c r="L4105"/>
      <c r="M4105"/>
      <c r="N4105"/>
      <c r="O4105"/>
      <c r="P4105"/>
      <c r="Q4105"/>
      <c r="R4105"/>
      <c r="S4105"/>
      <c r="T4105"/>
      <c r="U4105"/>
      <c r="V4105"/>
      <c r="W4105"/>
      <c r="X4105"/>
      <c r="Y4105"/>
      <c r="Z4105"/>
      <c r="AA4105"/>
      <c r="AB4105"/>
      <c r="AC4105"/>
      <c r="AD4105"/>
      <c r="AE4105"/>
      <c r="AF4105"/>
      <c r="AG4105"/>
      <c r="AH4105"/>
      <c r="AI4105"/>
      <c r="AJ4105"/>
      <c r="AK4105"/>
      <c r="AL4105"/>
      <c r="AM4105"/>
      <c r="AN4105"/>
      <c r="AO4105"/>
      <c r="AP4105"/>
      <c r="AQ4105"/>
      <c r="AR4105"/>
      <c r="AS4105"/>
      <c r="AT4105"/>
      <c r="AU4105"/>
      <c r="AV4105"/>
      <c r="AW4105"/>
      <c r="AX4105"/>
      <c r="AY4105"/>
      <c r="AZ4105"/>
      <c r="BA4105"/>
      <c r="BB4105"/>
      <c r="BC4105"/>
      <c r="BD4105"/>
      <c r="BE4105"/>
      <c r="BF4105"/>
      <c r="BG4105"/>
      <c r="BH4105"/>
      <c r="BI4105"/>
      <c r="BJ4105"/>
      <c r="BK4105"/>
      <c r="BL4105"/>
      <c r="BM4105"/>
      <c r="BN4105"/>
      <c r="BO4105"/>
      <c r="BP4105"/>
      <c r="BQ4105"/>
      <c r="BR4105"/>
      <c r="BS4105"/>
      <c r="BT4105"/>
      <c r="BU4105"/>
      <c r="BV4105"/>
      <c r="BW4105"/>
      <c r="BX4105"/>
      <c r="BY4105"/>
      <c r="BZ4105"/>
      <c r="CA4105"/>
      <c r="CB4105"/>
      <c r="CC4105"/>
      <c r="CD4105"/>
      <c r="CE4105"/>
      <c r="CF4105"/>
      <c r="CG4105"/>
      <c r="CH4105"/>
      <c r="CI4105"/>
      <c r="CJ4105"/>
      <c r="CK4105"/>
      <c r="CL4105"/>
      <c r="CM4105"/>
      <c r="CN4105"/>
      <c r="CO4105"/>
      <c r="CP4105"/>
      <c r="CQ4105"/>
      <c r="CR4105"/>
      <c r="CS4105"/>
      <c r="CT4105"/>
      <c r="CU4105"/>
      <c r="CV4105"/>
    </row>
    <row r="4106" spans="10:100" x14ac:dyDescent="0.25">
      <c r="J4106"/>
      <c r="K4106"/>
      <c r="L4106"/>
      <c r="M4106"/>
      <c r="N4106"/>
      <c r="O4106"/>
      <c r="P4106"/>
      <c r="Q4106"/>
      <c r="R4106"/>
      <c r="S4106"/>
      <c r="T4106"/>
      <c r="U4106"/>
      <c r="V4106"/>
      <c r="W4106"/>
      <c r="X4106"/>
      <c r="Y4106"/>
      <c r="Z4106"/>
      <c r="AA4106"/>
      <c r="AB4106"/>
      <c r="AC4106"/>
      <c r="AD4106"/>
      <c r="AE4106"/>
      <c r="AF4106"/>
      <c r="AG4106"/>
      <c r="AH4106"/>
      <c r="AI4106"/>
      <c r="AJ4106"/>
      <c r="AK4106"/>
      <c r="AL4106"/>
      <c r="AM4106"/>
      <c r="AN4106"/>
      <c r="AO4106"/>
      <c r="AP4106"/>
      <c r="AQ4106"/>
      <c r="AR4106"/>
      <c r="AS4106"/>
      <c r="AT4106"/>
      <c r="AU4106"/>
      <c r="AV4106"/>
      <c r="AW4106"/>
      <c r="AX4106"/>
      <c r="AY4106"/>
      <c r="AZ4106"/>
      <c r="BA4106"/>
      <c r="BB4106"/>
      <c r="BC4106"/>
      <c r="BD4106"/>
      <c r="BE4106"/>
      <c r="BF4106"/>
      <c r="BG4106"/>
      <c r="BH4106"/>
      <c r="BI4106"/>
      <c r="BJ4106"/>
      <c r="BK4106"/>
      <c r="BL4106"/>
      <c r="BM4106"/>
      <c r="BN4106"/>
      <c r="BO4106"/>
      <c r="BP4106"/>
      <c r="BQ4106"/>
      <c r="BR4106"/>
      <c r="BS4106"/>
      <c r="BT4106"/>
      <c r="BU4106"/>
      <c r="BV4106"/>
      <c r="BW4106"/>
      <c r="BX4106"/>
      <c r="BY4106"/>
      <c r="BZ4106"/>
      <c r="CA4106"/>
      <c r="CB4106"/>
      <c r="CC4106"/>
      <c r="CD4106"/>
      <c r="CE4106"/>
      <c r="CF4106"/>
      <c r="CG4106"/>
      <c r="CH4106"/>
      <c r="CI4106"/>
      <c r="CJ4106"/>
      <c r="CK4106"/>
      <c r="CL4106"/>
      <c r="CM4106"/>
      <c r="CN4106"/>
      <c r="CO4106"/>
      <c r="CP4106"/>
      <c r="CQ4106"/>
      <c r="CR4106"/>
      <c r="CS4106"/>
      <c r="CT4106"/>
      <c r="CU4106"/>
      <c r="CV4106"/>
    </row>
    <row r="4107" spans="10:100" x14ac:dyDescent="0.25">
      <c r="J4107"/>
      <c r="K4107"/>
      <c r="L4107"/>
      <c r="M4107"/>
      <c r="N4107"/>
      <c r="O4107"/>
      <c r="P4107"/>
      <c r="Q4107"/>
      <c r="R4107"/>
      <c r="S4107"/>
      <c r="T4107"/>
      <c r="U4107"/>
      <c r="V4107"/>
      <c r="W4107"/>
      <c r="X4107"/>
      <c r="Y4107"/>
      <c r="Z4107"/>
      <c r="AA4107"/>
      <c r="AB4107"/>
      <c r="AC4107"/>
      <c r="AD4107"/>
      <c r="AE4107"/>
      <c r="AF4107"/>
      <c r="AG4107"/>
      <c r="AH4107"/>
      <c r="AI4107"/>
      <c r="AJ4107"/>
      <c r="AK4107"/>
      <c r="AL4107"/>
      <c r="AM4107"/>
      <c r="AN4107"/>
      <c r="AO4107"/>
      <c r="AP4107"/>
      <c r="AQ4107"/>
      <c r="AR4107"/>
      <c r="AS4107"/>
      <c r="AT4107"/>
      <c r="AU4107"/>
      <c r="AV4107"/>
      <c r="AW4107"/>
      <c r="AX4107"/>
      <c r="AY4107"/>
      <c r="AZ4107"/>
      <c r="BA4107"/>
      <c r="BB4107"/>
      <c r="BC4107"/>
      <c r="BD4107"/>
      <c r="BE4107"/>
      <c r="BF4107"/>
      <c r="BG4107"/>
      <c r="BH4107"/>
      <c r="BI4107"/>
      <c r="BJ4107"/>
      <c r="BK4107"/>
      <c r="BL4107"/>
      <c r="BM4107"/>
      <c r="BN4107"/>
      <c r="BO4107"/>
      <c r="BP4107"/>
      <c r="BQ4107"/>
      <c r="BR4107"/>
      <c r="BS4107"/>
      <c r="BT4107"/>
      <c r="BU4107"/>
      <c r="BV4107"/>
      <c r="BW4107"/>
      <c r="BX4107"/>
      <c r="BY4107"/>
      <c r="BZ4107"/>
      <c r="CA4107"/>
      <c r="CB4107"/>
      <c r="CC4107"/>
      <c r="CD4107"/>
      <c r="CE4107"/>
      <c r="CF4107"/>
      <c r="CG4107"/>
      <c r="CH4107"/>
      <c r="CI4107"/>
      <c r="CJ4107"/>
      <c r="CK4107"/>
      <c r="CL4107"/>
      <c r="CM4107"/>
      <c r="CN4107"/>
      <c r="CO4107"/>
      <c r="CP4107"/>
      <c r="CQ4107"/>
      <c r="CR4107"/>
      <c r="CS4107"/>
      <c r="CT4107"/>
      <c r="CU4107"/>
      <c r="CV4107"/>
    </row>
    <row r="4108" spans="10:100" x14ac:dyDescent="0.25">
      <c r="J4108"/>
      <c r="K4108"/>
      <c r="L4108"/>
      <c r="M4108"/>
      <c r="N4108"/>
      <c r="O4108"/>
      <c r="P4108"/>
      <c r="Q4108"/>
      <c r="R4108"/>
      <c r="S4108"/>
      <c r="T4108"/>
      <c r="U4108"/>
      <c r="V4108"/>
      <c r="W4108"/>
      <c r="X4108"/>
      <c r="Y4108"/>
      <c r="Z4108"/>
      <c r="AA4108"/>
      <c r="AB4108"/>
      <c r="AC4108"/>
      <c r="AD4108"/>
      <c r="AE4108"/>
      <c r="AF4108"/>
      <c r="AG4108"/>
      <c r="AH4108"/>
      <c r="AI4108"/>
      <c r="AJ4108"/>
      <c r="AK4108"/>
      <c r="AL4108"/>
      <c r="AM4108"/>
      <c r="AN4108"/>
      <c r="AO4108"/>
      <c r="AP4108"/>
      <c r="AQ4108"/>
      <c r="AR4108"/>
      <c r="AS4108"/>
      <c r="AT4108"/>
      <c r="AU4108"/>
      <c r="AV4108"/>
      <c r="AW4108"/>
      <c r="AX4108"/>
      <c r="AY4108"/>
      <c r="AZ4108"/>
      <c r="BA4108"/>
      <c r="BB4108"/>
      <c r="BC4108"/>
      <c r="BD4108"/>
      <c r="BE4108"/>
      <c r="BF4108"/>
      <c r="BG4108"/>
      <c r="BH4108"/>
      <c r="BI4108"/>
      <c r="BJ4108"/>
      <c r="BK4108"/>
      <c r="BL4108"/>
      <c r="BM4108"/>
      <c r="BN4108"/>
      <c r="BO4108"/>
      <c r="BP4108"/>
      <c r="BQ4108"/>
      <c r="BR4108"/>
      <c r="BS4108"/>
      <c r="BT4108"/>
      <c r="BU4108"/>
      <c r="BV4108"/>
      <c r="BW4108"/>
      <c r="BX4108"/>
      <c r="BY4108"/>
      <c r="BZ4108"/>
      <c r="CA4108"/>
      <c r="CB4108"/>
      <c r="CC4108"/>
      <c r="CD4108"/>
      <c r="CE4108"/>
      <c r="CF4108"/>
      <c r="CG4108"/>
      <c r="CH4108"/>
      <c r="CI4108"/>
      <c r="CJ4108"/>
      <c r="CK4108"/>
      <c r="CL4108"/>
      <c r="CM4108"/>
      <c r="CN4108"/>
      <c r="CO4108"/>
      <c r="CP4108"/>
      <c r="CQ4108"/>
      <c r="CR4108"/>
      <c r="CS4108"/>
      <c r="CT4108"/>
      <c r="CU4108"/>
      <c r="CV4108"/>
    </row>
    <row r="4109" spans="10:100" x14ac:dyDescent="0.25">
      <c r="J4109"/>
      <c r="K4109"/>
      <c r="L4109"/>
      <c r="M4109"/>
      <c r="N4109"/>
      <c r="O4109"/>
      <c r="P4109"/>
      <c r="Q4109"/>
      <c r="R4109"/>
      <c r="S4109"/>
      <c r="T4109"/>
      <c r="U4109"/>
      <c r="V4109"/>
      <c r="W4109"/>
      <c r="X4109"/>
      <c r="Y4109"/>
      <c r="Z4109"/>
      <c r="AA4109"/>
      <c r="AB4109"/>
      <c r="AC4109"/>
      <c r="AD4109"/>
      <c r="AE4109"/>
      <c r="AF4109"/>
      <c r="AG4109"/>
      <c r="AH4109"/>
      <c r="AI4109"/>
      <c r="AJ4109"/>
      <c r="AK4109"/>
      <c r="AL4109"/>
      <c r="AM4109"/>
      <c r="AN4109"/>
      <c r="AO4109"/>
      <c r="AP4109"/>
      <c r="AQ4109"/>
      <c r="AR4109"/>
      <c r="AS4109"/>
      <c r="AT4109"/>
      <c r="AU4109"/>
      <c r="AV4109"/>
      <c r="AW4109"/>
      <c r="AX4109"/>
      <c r="AY4109"/>
      <c r="AZ4109"/>
      <c r="BA4109"/>
      <c r="BB4109"/>
      <c r="BC4109"/>
      <c r="BD4109"/>
      <c r="BE4109"/>
      <c r="BF4109"/>
      <c r="BG4109"/>
      <c r="BH4109"/>
      <c r="BI4109"/>
      <c r="BJ4109"/>
      <c r="BK4109"/>
      <c r="BL4109"/>
      <c r="BM4109"/>
      <c r="BN4109"/>
      <c r="BO4109"/>
      <c r="BP4109"/>
      <c r="BQ4109"/>
      <c r="BR4109"/>
      <c r="BS4109"/>
      <c r="BT4109"/>
      <c r="BU4109"/>
      <c r="BV4109"/>
      <c r="BW4109"/>
      <c r="BX4109"/>
      <c r="BY4109"/>
      <c r="BZ4109"/>
      <c r="CA4109"/>
      <c r="CB4109"/>
      <c r="CC4109"/>
      <c r="CD4109"/>
      <c r="CE4109"/>
      <c r="CF4109"/>
      <c r="CG4109"/>
      <c r="CH4109"/>
      <c r="CI4109"/>
      <c r="CJ4109"/>
      <c r="CK4109"/>
      <c r="CL4109"/>
      <c r="CM4109"/>
      <c r="CN4109"/>
      <c r="CO4109"/>
      <c r="CP4109"/>
      <c r="CQ4109"/>
      <c r="CR4109"/>
      <c r="CS4109"/>
      <c r="CT4109"/>
      <c r="CU4109"/>
      <c r="CV4109"/>
    </row>
    <row r="4110" spans="10:100" x14ac:dyDescent="0.25">
      <c r="J4110"/>
      <c r="K4110"/>
      <c r="L4110"/>
      <c r="M4110"/>
      <c r="N4110"/>
      <c r="O4110"/>
      <c r="P4110"/>
      <c r="Q4110"/>
      <c r="R4110"/>
      <c r="S4110"/>
      <c r="T4110"/>
      <c r="U4110"/>
      <c r="V4110"/>
      <c r="W4110"/>
      <c r="X4110"/>
      <c r="Y4110"/>
      <c r="Z4110"/>
      <c r="AA4110"/>
      <c r="AB4110"/>
      <c r="AC4110"/>
      <c r="AD4110"/>
      <c r="AE4110"/>
      <c r="AF4110"/>
      <c r="AG4110"/>
      <c r="AH4110"/>
      <c r="AI4110"/>
      <c r="AJ4110"/>
      <c r="AK4110"/>
      <c r="AL4110"/>
      <c r="AM4110"/>
      <c r="AN4110"/>
      <c r="AO4110"/>
      <c r="AP4110"/>
      <c r="AQ4110"/>
      <c r="AR4110"/>
      <c r="AS4110"/>
      <c r="AT4110"/>
      <c r="AU4110"/>
      <c r="AV4110"/>
      <c r="AW4110"/>
      <c r="AX4110"/>
      <c r="AY4110"/>
      <c r="AZ4110"/>
      <c r="BA4110"/>
      <c r="BB4110"/>
      <c r="BC4110"/>
      <c r="BD4110"/>
      <c r="BE4110"/>
      <c r="BF4110"/>
      <c r="BG4110"/>
      <c r="BH4110"/>
      <c r="BI4110"/>
      <c r="BJ4110"/>
      <c r="BK4110"/>
      <c r="BL4110"/>
      <c r="BM4110"/>
      <c r="BN4110"/>
      <c r="BO4110"/>
      <c r="BP4110"/>
      <c r="BQ4110"/>
      <c r="BR4110"/>
      <c r="BS4110"/>
      <c r="BT4110"/>
      <c r="BU4110"/>
      <c r="BV4110"/>
      <c r="BW4110"/>
      <c r="BX4110"/>
      <c r="BY4110"/>
      <c r="BZ4110"/>
      <c r="CA4110"/>
      <c r="CB4110"/>
      <c r="CC4110"/>
      <c r="CD4110"/>
      <c r="CE4110"/>
      <c r="CF4110"/>
      <c r="CG4110"/>
      <c r="CH4110"/>
      <c r="CI4110"/>
      <c r="CJ4110"/>
      <c r="CK4110"/>
      <c r="CL4110"/>
      <c r="CM4110"/>
      <c r="CN4110"/>
      <c r="CO4110"/>
      <c r="CP4110"/>
      <c r="CQ4110"/>
      <c r="CR4110"/>
      <c r="CS4110"/>
      <c r="CT4110"/>
      <c r="CU4110"/>
      <c r="CV4110"/>
    </row>
    <row r="4111" spans="10:100" x14ac:dyDescent="0.25">
      <c r="J4111"/>
      <c r="K4111"/>
      <c r="L4111"/>
      <c r="M4111"/>
      <c r="N4111"/>
      <c r="O4111"/>
      <c r="P4111"/>
      <c r="Q4111"/>
      <c r="R4111"/>
      <c r="S4111"/>
      <c r="T4111"/>
      <c r="U4111"/>
      <c r="V4111"/>
      <c r="W4111"/>
      <c r="X4111"/>
      <c r="Y4111"/>
      <c r="Z4111"/>
      <c r="AA4111"/>
      <c r="AB4111"/>
      <c r="AC4111"/>
      <c r="AD4111"/>
      <c r="AE4111"/>
      <c r="AF4111"/>
      <c r="AG4111"/>
      <c r="AH4111"/>
      <c r="AI4111"/>
      <c r="AJ4111"/>
      <c r="AK4111"/>
      <c r="AL4111"/>
      <c r="AM4111"/>
      <c r="AN4111"/>
      <c r="AO4111"/>
      <c r="AP4111"/>
      <c r="AQ4111"/>
      <c r="AR4111"/>
      <c r="AS4111"/>
      <c r="AT4111"/>
      <c r="AU4111"/>
      <c r="AV4111"/>
      <c r="AW4111"/>
      <c r="AX4111"/>
      <c r="AY4111"/>
      <c r="AZ4111"/>
      <c r="BA4111"/>
      <c r="BB4111"/>
      <c r="BC4111"/>
      <c r="BD4111"/>
      <c r="BE4111"/>
      <c r="BF4111"/>
      <c r="BG4111"/>
      <c r="BH4111"/>
      <c r="BI4111"/>
      <c r="BJ4111"/>
      <c r="BK4111"/>
      <c r="BL4111"/>
      <c r="BM4111"/>
      <c r="BN4111"/>
      <c r="BO4111"/>
      <c r="BP4111"/>
      <c r="BQ4111"/>
      <c r="BR4111"/>
      <c r="BS4111"/>
      <c r="BT4111"/>
      <c r="BU4111"/>
      <c r="BV4111"/>
      <c r="BW4111"/>
      <c r="BX4111"/>
      <c r="BY4111"/>
      <c r="BZ4111"/>
      <c r="CA4111"/>
      <c r="CB4111"/>
      <c r="CC4111"/>
      <c r="CD4111"/>
      <c r="CE4111"/>
      <c r="CF4111"/>
      <c r="CG4111"/>
      <c r="CH4111"/>
      <c r="CI4111"/>
      <c r="CJ4111"/>
      <c r="CK4111"/>
      <c r="CL4111"/>
      <c r="CM4111"/>
      <c r="CN4111"/>
      <c r="CO4111"/>
      <c r="CP4111"/>
      <c r="CQ4111"/>
      <c r="CR4111"/>
      <c r="CS4111"/>
      <c r="CT4111"/>
      <c r="CU4111"/>
      <c r="CV4111"/>
    </row>
    <row r="4112" spans="10:100" x14ac:dyDescent="0.25">
      <c r="J4112"/>
      <c r="K4112"/>
      <c r="L4112"/>
      <c r="M4112"/>
      <c r="N4112"/>
      <c r="O4112"/>
      <c r="P4112"/>
      <c r="Q4112"/>
      <c r="R4112"/>
      <c r="S4112"/>
      <c r="T4112"/>
      <c r="U4112"/>
      <c r="V4112"/>
      <c r="W4112"/>
      <c r="X4112"/>
      <c r="Y4112"/>
      <c r="Z4112"/>
      <c r="AA4112"/>
      <c r="AB4112"/>
      <c r="AC4112"/>
      <c r="AD4112"/>
      <c r="AE4112"/>
      <c r="AF4112"/>
      <c r="AG4112"/>
      <c r="AH4112"/>
      <c r="AI4112"/>
      <c r="AJ4112"/>
      <c r="AK4112"/>
      <c r="AL4112"/>
      <c r="AM4112"/>
      <c r="AN4112"/>
      <c r="AO4112"/>
      <c r="AP4112"/>
      <c r="AQ4112"/>
      <c r="AR4112"/>
      <c r="AS4112"/>
      <c r="AT4112"/>
      <c r="AU4112"/>
      <c r="AV4112"/>
      <c r="AW4112"/>
      <c r="AX4112"/>
      <c r="AY4112"/>
      <c r="AZ4112"/>
      <c r="BA4112"/>
      <c r="BB4112"/>
      <c r="BC4112"/>
      <c r="BD4112"/>
      <c r="BE4112"/>
      <c r="BF4112"/>
      <c r="BG4112"/>
      <c r="BH4112"/>
      <c r="BI4112"/>
      <c r="BJ4112"/>
      <c r="BK4112"/>
      <c r="BL4112"/>
      <c r="BM4112"/>
      <c r="BN4112"/>
      <c r="BO4112"/>
      <c r="BP4112"/>
      <c r="BQ4112"/>
      <c r="BR4112"/>
      <c r="BS4112"/>
      <c r="BT4112"/>
      <c r="BU4112"/>
      <c r="BV4112"/>
      <c r="BW4112"/>
      <c r="BX4112"/>
      <c r="BY4112"/>
      <c r="BZ4112"/>
      <c r="CA4112"/>
      <c r="CB4112"/>
      <c r="CC4112"/>
      <c r="CD4112"/>
      <c r="CE4112"/>
      <c r="CF4112"/>
      <c r="CG4112"/>
      <c r="CH4112"/>
      <c r="CI4112"/>
      <c r="CJ4112"/>
      <c r="CK4112"/>
      <c r="CL4112"/>
      <c r="CM4112"/>
      <c r="CN4112"/>
      <c r="CO4112"/>
      <c r="CP4112"/>
      <c r="CQ4112"/>
      <c r="CR4112"/>
      <c r="CS4112"/>
      <c r="CT4112"/>
      <c r="CU4112"/>
      <c r="CV4112"/>
    </row>
    <row r="4113" spans="10:100" x14ac:dyDescent="0.25">
      <c r="J4113"/>
      <c r="K4113"/>
      <c r="L4113"/>
      <c r="M4113"/>
      <c r="N4113"/>
      <c r="O4113"/>
      <c r="P4113"/>
      <c r="Q4113"/>
      <c r="R4113"/>
      <c r="S4113"/>
      <c r="T4113"/>
      <c r="U4113"/>
      <c r="V4113"/>
      <c r="W4113"/>
      <c r="X4113"/>
      <c r="Y4113"/>
      <c r="Z4113"/>
      <c r="AA4113"/>
      <c r="AB4113"/>
      <c r="AC4113"/>
      <c r="AD4113"/>
      <c r="AE4113"/>
      <c r="AF4113"/>
      <c r="AG4113"/>
      <c r="AH4113"/>
      <c r="AI4113"/>
      <c r="AJ4113"/>
      <c r="AK4113"/>
      <c r="AL4113"/>
      <c r="AM4113"/>
      <c r="AN4113"/>
      <c r="AO4113"/>
      <c r="AP4113"/>
      <c r="AQ4113"/>
      <c r="AR4113"/>
      <c r="AS4113"/>
      <c r="AT4113"/>
      <c r="AU4113"/>
      <c r="AV4113"/>
      <c r="AW4113"/>
      <c r="AX4113"/>
      <c r="AY4113"/>
      <c r="AZ4113"/>
      <c r="BA4113"/>
      <c r="BB4113"/>
      <c r="BC4113"/>
      <c r="BD4113"/>
      <c r="BE4113"/>
      <c r="BF4113"/>
      <c r="BG4113"/>
      <c r="BH4113"/>
      <c r="BI4113"/>
      <c r="BJ4113"/>
      <c r="BK4113"/>
      <c r="BL4113"/>
      <c r="BM4113"/>
      <c r="BN4113"/>
      <c r="BO4113"/>
      <c r="BP4113"/>
      <c r="BQ4113"/>
      <c r="BR4113"/>
      <c r="BS4113"/>
      <c r="BT4113"/>
      <c r="BU4113"/>
      <c r="BV4113"/>
      <c r="BW4113"/>
      <c r="BX4113"/>
      <c r="BY4113"/>
      <c r="BZ4113"/>
      <c r="CA4113"/>
      <c r="CB4113"/>
      <c r="CC4113"/>
      <c r="CD4113"/>
      <c r="CE4113"/>
      <c r="CF4113"/>
      <c r="CG4113"/>
      <c r="CH4113"/>
      <c r="CI4113"/>
      <c r="CJ4113"/>
      <c r="CK4113"/>
      <c r="CL4113"/>
      <c r="CM4113"/>
      <c r="CN4113"/>
      <c r="CO4113"/>
      <c r="CP4113"/>
      <c r="CQ4113"/>
      <c r="CR4113"/>
      <c r="CS4113"/>
      <c r="CT4113"/>
      <c r="CU4113"/>
      <c r="CV4113"/>
    </row>
    <row r="4114" spans="10:100" x14ac:dyDescent="0.25">
      <c r="J4114"/>
      <c r="K4114"/>
      <c r="L4114"/>
      <c r="M4114"/>
      <c r="N4114"/>
      <c r="O4114"/>
      <c r="P4114"/>
      <c r="Q4114"/>
      <c r="R4114"/>
      <c r="S4114"/>
      <c r="T4114"/>
      <c r="U4114"/>
      <c r="V4114"/>
      <c r="W4114"/>
      <c r="X4114"/>
      <c r="Y4114"/>
      <c r="Z4114"/>
      <c r="AA4114"/>
      <c r="AB4114"/>
      <c r="AC4114"/>
      <c r="AD4114"/>
      <c r="AE4114"/>
      <c r="AF4114"/>
      <c r="AG4114"/>
      <c r="AH4114"/>
      <c r="AI4114"/>
      <c r="AJ4114"/>
      <c r="AK4114"/>
      <c r="AL4114"/>
      <c r="AM4114"/>
      <c r="AN4114"/>
      <c r="AO4114"/>
      <c r="AP4114"/>
      <c r="AQ4114"/>
      <c r="AR4114"/>
      <c r="AS4114"/>
      <c r="AT4114"/>
      <c r="AU4114"/>
      <c r="AV4114"/>
      <c r="AW4114"/>
      <c r="AX4114"/>
      <c r="AY4114"/>
      <c r="AZ4114"/>
      <c r="BA4114"/>
      <c r="BB4114"/>
      <c r="BC4114"/>
      <c r="BD4114"/>
      <c r="BE4114"/>
      <c r="BF4114"/>
      <c r="BG4114"/>
      <c r="BH4114"/>
      <c r="BI4114"/>
      <c r="BJ4114"/>
      <c r="BK4114"/>
      <c r="BL4114"/>
      <c r="BM4114"/>
      <c r="BN4114"/>
      <c r="BO4114"/>
      <c r="BP4114"/>
      <c r="BQ4114"/>
      <c r="BR4114"/>
      <c r="BS4114"/>
      <c r="BT4114"/>
      <c r="BU4114"/>
      <c r="BV4114"/>
      <c r="BW4114"/>
      <c r="BX4114"/>
      <c r="BY4114"/>
      <c r="BZ4114"/>
      <c r="CA4114"/>
      <c r="CB4114"/>
      <c r="CC4114"/>
      <c r="CD4114"/>
      <c r="CE4114"/>
      <c r="CF4114"/>
      <c r="CG4114"/>
      <c r="CH4114"/>
      <c r="CI4114"/>
      <c r="CJ4114"/>
      <c r="CK4114"/>
      <c r="CL4114"/>
      <c r="CM4114"/>
      <c r="CN4114"/>
      <c r="CO4114"/>
      <c r="CP4114"/>
      <c r="CQ4114"/>
      <c r="CR4114"/>
      <c r="CS4114"/>
      <c r="CT4114"/>
      <c r="CU4114"/>
      <c r="CV4114"/>
    </row>
    <row r="4115" spans="10:100" x14ac:dyDescent="0.25">
      <c r="J4115"/>
      <c r="K4115"/>
      <c r="L4115"/>
      <c r="M4115"/>
      <c r="N4115"/>
      <c r="O4115"/>
      <c r="P4115"/>
      <c r="Q4115"/>
      <c r="R4115"/>
      <c r="S4115"/>
      <c r="T4115"/>
      <c r="U4115"/>
      <c r="V4115"/>
      <c r="W4115"/>
      <c r="X4115"/>
      <c r="Y4115"/>
      <c r="Z4115"/>
      <c r="AA4115"/>
      <c r="AB4115"/>
      <c r="AC4115"/>
      <c r="AD4115"/>
      <c r="AE4115"/>
      <c r="AF4115"/>
      <c r="AG4115"/>
      <c r="AH4115"/>
      <c r="AI4115"/>
      <c r="AJ4115"/>
      <c r="AK4115"/>
      <c r="AL4115"/>
      <c r="AM4115"/>
      <c r="AN4115"/>
      <c r="AO4115"/>
      <c r="AP4115"/>
      <c r="AQ4115"/>
      <c r="AR4115"/>
      <c r="AS4115"/>
      <c r="AT4115"/>
      <c r="AU4115"/>
      <c r="AV4115"/>
      <c r="AW4115"/>
      <c r="AX4115"/>
      <c r="AY4115"/>
      <c r="AZ4115"/>
      <c r="BA4115"/>
      <c r="BB4115"/>
      <c r="BC4115"/>
      <c r="BD4115"/>
      <c r="BE4115"/>
      <c r="BF4115"/>
      <c r="BG4115"/>
      <c r="BH4115"/>
      <c r="BI4115"/>
      <c r="BJ4115"/>
      <c r="BK4115"/>
      <c r="BL4115"/>
      <c r="BM4115"/>
      <c r="BN4115"/>
      <c r="BO4115"/>
      <c r="BP4115"/>
      <c r="BQ4115"/>
      <c r="BR4115"/>
      <c r="BS4115"/>
      <c r="BT4115"/>
      <c r="BU4115"/>
      <c r="BV4115"/>
      <c r="BW4115"/>
      <c r="BX4115"/>
      <c r="BY4115"/>
      <c r="BZ4115"/>
      <c r="CA4115"/>
      <c r="CB4115"/>
      <c r="CC4115"/>
      <c r="CD4115"/>
      <c r="CE4115"/>
      <c r="CF4115"/>
      <c r="CG4115"/>
      <c r="CH4115"/>
      <c r="CI4115"/>
      <c r="CJ4115"/>
      <c r="CK4115"/>
      <c r="CL4115"/>
      <c r="CM4115"/>
      <c r="CN4115"/>
      <c r="CO4115"/>
      <c r="CP4115"/>
      <c r="CQ4115"/>
      <c r="CR4115"/>
      <c r="CS4115"/>
      <c r="CT4115"/>
      <c r="CU4115"/>
      <c r="CV4115"/>
    </row>
    <row r="4116" spans="10:100" x14ac:dyDescent="0.25">
      <c r="J4116"/>
      <c r="K4116"/>
      <c r="L4116"/>
      <c r="M4116"/>
      <c r="N4116"/>
      <c r="O4116"/>
      <c r="P4116"/>
      <c r="Q4116"/>
      <c r="R4116"/>
      <c r="S4116"/>
      <c r="T4116"/>
      <c r="U4116"/>
      <c r="V4116"/>
      <c r="W4116"/>
      <c r="X4116"/>
      <c r="Y4116"/>
      <c r="Z4116"/>
      <c r="AA4116"/>
      <c r="AB4116"/>
      <c r="AC4116"/>
      <c r="AD4116"/>
      <c r="AE4116"/>
      <c r="AF4116"/>
      <c r="AG4116"/>
      <c r="AH4116"/>
      <c r="AI4116"/>
      <c r="AJ4116"/>
      <c r="AK4116"/>
      <c r="AL4116"/>
      <c r="AM4116"/>
      <c r="AN4116"/>
      <c r="AO4116"/>
      <c r="AP4116"/>
      <c r="AQ4116"/>
      <c r="AR4116"/>
      <c r="AS4116"/>
      <c r="AT4116"/>
      <c r="AU4116"/>
      <c r="AV4116"/>
      <c r="AW4116"/>
      <c r="AX4116"/>
      <c r="AY4116"/>
      <c r="AZ4116"/>
      <c r="BA4116"/>
      <c r="BB4116"/>
      <c r="BC4116"/>
      <c r="BD4116"/>
      <c r="BE4116"/>
      <c r="BF4116"/>
      <c r="BG4116"/>
      <c r="BH4116"/>
      <c r="BI4116"/>
      <c r="BJ4116"/>
      <c r="BK4116"/>
      <c r="BL4116"/>
      <c r="BM4116"/>
      <c r="BN4116"/>
      <c r="BO4116"/>
      <c r="BP4116"/>
      <c r="BQ4116"/>
      <c r="BR4116"/>
      <c r="BS4116"/>
      <c r="BT4116"/>
      <c r="BU4116"/>
      <c r="BV4116"/>
      <c r="BW4116"/>
      <c r="BX4116"/>
      <c r="BY4116"/>
      <c r="BZ4116"/>
      <c r="CA4116"/>
      <c r="CB4116"/>
      <c r="CC4116"/>
      <c r="CD4116"/>
      <c r="CE4116"/>
      <c r="CF4116"/>
      <c r="CG4116"/>
      <c r="CH4116"/>
      <c r="CI4116"/>
      <c r="CJ4116"/>
      <c r="CK4116"/>
      <c r="CL4116"/>
      <c r="CM4116"/>
      <c r="CN4116"/>
      <c r="CO4116"/>
      <c r="CP4116"/>
      <c r="CQ4116"/>
      <c r="CR4116"/>
      <c r="CS4116"/>
      <c r="CT4116"/>
      <c r="CU4116"/>
      <c r="CV4116"/>
    </row>
    <row r="4117" spans="10:100" x14ac:dyDescent="0.25">
      <c r="J4117"/>
      <c r="K4117"/>
      <c r="L4117"/>
      <c r="M4117"/>
      <c r="N4117"/>
      <c r="O4117"/>
      <c r="P4117"/>
      <c r="Q4117"/>
      <c r="R4117"/>
      <c r="S4117"/>
      <c r="T4117"/>
      <c r="U4117"/>
      <c r="V4117"/>
      <c r="W4117"/>
      <c r="X4117"/>
      <c r="Y4117"/>
      <c r="Z4117"/>
      <c r="AA4117"/>
      <c r="AB4117"/>
      <c r="AC4117"/>
      <c r="AD4117"/>
      <c r="AE4117"/>
      <c r="AF4117"/>
      <c r="AG4117"/>
      <c r="AH4117"/>
      <c r="AI4117"/>
      <c r="AJ4117"/>
      <c r="AK4117"/>
      <c r="AL4117"/>
      <c r="AM4117"/>
      <c r="AN4117"/>
      <c r="AO4117"/>
      <c r="AP4117"/>
      <c r="AQ4117"/>
      <c r="AR4117"/>
      <c r="AS4117"/>
      <c r="AT4117"/>
      <c r="AU4117"/>
      <c r="AV4117"/>
      <c r="AW4117"/>
      <c r="AX4117"/>
      <c r="AY4117"/>
      <c r="AZ4117"/>
      <c r="BA4117"/>
      <c r="BB4117"/>
      <c r="BC4117"/>
      <c r="BD4117"/>
      <c r="BE4117"/>
      <c r="BF4117"/>
      <c r="BG4117"/>
      <c r="BH4117"/>
      <c r="BI4117"/>
      <c r="BJ4117"/>
      <c r="BK4117"/>
      <c r="BL4117"/>
      <c r="BM4117"/>
      <c r="BN4117"/>
      <c r="BO4117"/>
      <c r="BP4117"/>
      <c r="BQ4117"/>
      <c r="BR4117"/>
      <c r="BS4117"/>
      <c r="BT4117"/>
      <c r="BU4117"/>
      <c r="BV4117"/>
      <c r="BW4117"/>
      <c r="BX4117"/>
      <c r="BY4117"/>
      <c r="BZ4117"/>
      <c r="CA4117"/>
      <c r="CB4117"/>
      <c r="CC4117"/>
      <c r="CD4117"/>
      <c r="CE4117"/>
      <c r="CF4117"/>
      <c r="CG4117"/>
      <c r="CH4117"/>
      <c r="CI4117"/>
      <c r="CJ4117"/>
      <c r="CK4117"/>
      <c r="CL4117"/>
      <c r="CM4117"/>
      <c r="CN4117"/>
      <c r="CO4117"/>
      <c r="CP4117"/>
      <c r="CQ4117"/>
      <c r="CR4117"/>
      <c r="CS4117"/>
      <c r="CT4117"/>
      <c r="CU4117"/>
      <c r="CV4117"/>
    </row>
    <row r="4118" spans="10:100" x14ac:dyDescent="0.25">
      <c r="J4118"/>
      <c r="K4118"/>
      <c r="L4118"/>
      <c r="M4118"/>
      <c r="N4118"/>
      <c r="O4118"/>
      <c r="P4118"/>
      <c r="Q4118"/>
      <c r="R4118"/>
      <c r="S4118"/>
      <c r="T4118"/>
      <c r="U4118"/>
      <c r="V4118"/>
      <c r="W4118"/>
      <c r="X4118"/>
      <c r="Y4118"/>
      <c r="Z4118"/>
      <c r="AA4118"/>
      <c r="AB4118"/>
      <c r="AC4118"/>
      <c r="AD4118"/>
      <c r="AE4118"/>
      <c r="AF4118"/>
      <c r="AG4118"/>
      <c r="AH4118"/>
      <c r="AI4118"/>
      <c r="AJ4118"/>
      <c r="AK4118"/>
      <c r="AL4118"/>
      <c r="AM4118"/>
      <c r="AN4118"/>
      <c r="AO4118"/>
      <c r="AP4118"/>
      <c r="AQ4118"/>
      <c r="AR4118"/>
      <c r="AS4118"/>
      <c r="AT4118"/>
      <c r="AU4118"/>
      <c r="AV4118"/>
      <c r="AW4118"/>
      <c r="AX4118"/>
      <c r="AY4118"/>
      <c r="AZ4118"/>
      <c r="BA4118"/>
      <c r="BB4118"/>
      <c r="BC4118"/>
      <c r="BD4118"/>
      <c r="BE4118"/>
      <c r="BF4118"/>
      <c r="BG4118"/>
      <c r="BH4118"/>
      <c r="BI4118"/>
      <c r="BJ4118"/>
      <c r="BK4118"/>
      <c r="BL4118"/>
      <c r="BM4118"/>
      <c r="BN4118"/>
      <c r="BO4118"/>
      <c r="BP4118"/>
      <c r="BQ4118"/>
      <c r="BR4118"/>
      <c r="BS4118"/>
      <c r="BT4118"/>
      <c r="BU4118"/>
      <c r="BV4118"/>
      <c r="BW4118"/>
      <c r="BX4118"/>
      <c r="BY4118"/>
      <c r="BZ4118"/>
      <c r="CA4118"/>
      <c r="CB4118"/>
      <c r="CC4118"/>
      <c r="CD4118"/>
      <c r="CE4118"/>
      <c r="CF4118"/>
      <c r="CG4118"/>
      <c r="CH4118"/>
      <c r="CI4118"/>
      <c r="CJ4118"/>
      <c r="CK4118"/>
      <c r="CL4118"/>
      <c r="CM4118"/>
      <c r="CN4118"/>
      <c r="CO4118"/>
      <c r="CP4118"/>
      <c r="CQ4118"/>
      <c r="CR4118"/>
      <c r="CS4118"/>
      <c r="CT4118"/>
      <c r="CU4118"/>
      <c r="CV4118"/>
    </row>
    <row r="4119" spans="10:100" x14ac:dyDescent="0.25">
      <c r="J4119"/>
      <c r="K4119"/>
      <c r="L4119"/>
      <c r="M4119"/>
      <c r="N4119"/>
      <c r="O4119"/>
      <c r="P4119"/>
      <c r="Q4119"/>
      <c r="R4119"/>
      <c r="S4119"/>
      <c r="T4119"/>
      <c r="U4119"/>
      <c r="V4119"/>
      <c r="W4119"/>
      <c r="X4119"/>
      <c r="Y4119"/>
      <c r="Z4119"/>
      <c r="AA4119"/>
      <c r="AB4119"/>
      <c r="AC4119"/>
      <c r="AD4119"/>
      <c r="AE4119"/>
      <c r="AF4119"/>
      <c r="AG4119"/>
      <c r="AH4119"/>
      <c r="AI4119"/>
      <c r="AJ4119"/>
      <c r="AK4119"/>
      <c r="AL4119"/>
      <c r="AM4119"/>
      <c r="AN4119"/>
      <c r="AO4119"/>
      <c r="AP4119"/>
      <c r="AQ4119"/>
      <c r="AR4119"/>
      <c r="AS4119"/>
      <c r="AT4119"/>
      <c r="AU4119"/>
      <c r="AV4119"/>
      <c r="AW4119"/>
      <c r="AX4119"/>
      <c r="AY4119"/>
      <c r="AZ4119"/>
      <c r="BA4119"/>
      <c r="BB4119"/>
      <c r="BC4119"/>
      <c r="BD4119"/>
      <c r="BE4119"/>
      <c r="BF4119"/>
      <c r="BG4119"/>
      <c r="BH4119"/>
      <c r="BI4119"/>
      <c r="BJ4119"/>
      <c r="BK4119"/>
      <c r="BL4119"/>
      <c r="BM4119"/>
      <c r="BN4119"/>
      <c r="BO4119"/>
      <c r="BP4119"/>
      <c r="BQ4119"/>
      <c r="BR4119"/>
      <c r="BS4119"/>
      <c r="BT4119"/>
      <c r="BU4119"/>
      <c r="BV4119"/>
      <c r="BW4119"/>
      <c r="BX4119"/>
      <c r="BY4119"/>
      <c r="BZ4119"/>
      <c r="CA4119"/>
      <c r="CB4119"/>
      <c r="CC4119"/>
      <c r="CD4119"/>
      <c r="CE4119"/>
      <c r="CF4119"/>
      <c r="CG4119"/>
      <c r="CH4119"/>
      <c r="CI4119"/>
      <c r="CJ4119"/>
      <c r="CK4119"/>
      <c r="CL4119"/>
      <c r="CM4119"/>
      <c r="CN4119"/>
      <c r="CO4119"/>
      <c r="CP4119"/>
      <c r="CQ4119"/>
      <c r="CR4119"/>
      <c r="CS4119"/>
      <c r="CT4119"/>
      <c r="CU4119"/>
      <c r="CV4119"/>
    </row>
    <row r="4120" spans="10:100" x14ac:dyDescent="0.25">
      <c r="J4120"/>
      <c r="K4120"/>
      <c r="L4120"/>
      <c r="M4120"/>
      <c r="N4120"/>
      <c r="O4120"/>
      <c r="P4120"/>
      <c r="Q4120"/>
      <c r="R4120"/>
      <c r="S4120"/>
      <c r="T4120"/>
      <c r="U4120"/>
      <c r="V4120"/>
      <c r="W4120"/>
      <c r="X4120"/>
      <c r="Y4120"/>
      <c r="Z4120"/>
      <c r="AA4120"/>
      <c r="AB4120"/>
      <c r="AC4120"/>
      <c r="AD4120"/>
      <c r="AE4120"/>
      <c r="AF4120"/>
      <c r="AG4120"/>
      <c r="AH4120"/>
      <c r="AI4120"/>
      <c r="AJ4120"/>
      <c r="AK4120"/>
      <c r="AL4120"/>
      <c r="AM4120"/>
      <c r="AN4120"/>
      <c r="AO4120"/>
      <c r="AP4120"/>
      <c r="AQ4120"/>
      <c r="AR4120"/>
      <c r="AS4120"/>
      <c r="AT4120"/>
      <c r="AU4120"/>
      <c r="AV4120"/>
      <c r="AW4120"/>
      <c r="AX4120"/>
      <c r="AY4120"/>
      <c r="AZ4120"/>
      <c r="BA4120"/>
      <c r="BB4120"/>
      <c r="BC4120"/>
      <c r="BD4120"/>
      <c r="BE4120"/>
      <c r="BF4120"/>
      <c r="BG4120"/>
      <c r="BH4120"/>
      <c r="BI4120"/>
      <c r="BJ4120"/>
      <c r="BK4120"/>
      <c r="BL4120"/>
      <c r="BM4120"/>
      <c r="BN4120"/>
      <c r="BO4120"/>
      <c r="BP4120"/>
      <c r="BQ4120"/>
      <c r="BR4120"/>
      <c r="BS4120"/>
      <c r="BT4120"/>
      <c r="BU4120"/>
      <c r="BV4120"/>
      <c r="BW4120"/>
      <c r="BX4120"/>
      <c r="BY4120"/>
      <c r="BZ4120"/>
      <c r="CA4120"/>
      <c r="CB4120"/>
      <c r="CC4120"/>
      <c r="CD4120"/>
      <c r="CE4120"/>
      <c r="CF4120"/>
      <c r="CG4120"/>
      <c r="CH4120"/>
      <c r="CI4120"/>
      <c r="CJ4120"/>
      <c r="CK4120"/>
      <c r="CL4120"/>
      <c r="CM4120"/>
      <c r="CN4120"/>
      <c r="CO4120"/>
      <c r="CP4120"/>
      <c r="CQ4120"/>
      <c r="CR4120"/>
      <c r="CS4120"/>
      <c r="CT4120"/>
      <c r="CU4120"/>
      <c r="CV4120"/>
    </row>
    <row r="4121" spans="10:100" x14ac:dyDescent="0.25">
      <c r="J4121"/>
      <c r="K4121"/>
      <c r="L4121"/>
      <c r="M4121"/>
      <c r="N4121"/>
      <c r="O4121"/>
      <c r="P4121"/>
      <c r="Q4121"/>
      <c r="R4121"/>
      <c r="S4121"/>
      <c r="T4121"/>
      <c r="U4121"/>
      <c r="V4121"/>
      <c r="W4121"/>
      <c r="X4121"/>
      <c r="Y4121"/>
      <c r="Z4121"/>
      <c r="AA4121"/>
      <c r="AB4121"/>
      <c r="AC4121"/>
      <c r="AD4121"/>
      <c r="AE4121"/>
      <c r="AF4121"/>
      <c r="AG4121"/>
      <c r="AH4121"/>
      <c r="AI4121"/>
      <c r="AJ4121"/>
      <c r="AK4121"/>
      <c r="AL4121"/>
      <c r="AM4121"/>
      <c r="AN4121"/>
      <c r="AO4121"/>
      <c r="AP4121"/>
      <c r="AQ4121"/>
      <c r="AR4121"/>
      <c r="AS4121"/>
      <c r="AT4121"/>
      <c r="AU4121"/>
      <c r="AV4121"/>
      <c r="AW4121"/>
      <c r="AX4121"/>
      <c r="AY4121"/>
      <c r="AZ4121"/>
      <c r="BA4121"/>
      <c r="BB4121"/>
      <c r="BC4121"/>
      <c r="BD4121"/>
      <c r="BE4121"/>
      <c r="BF4121"/>
      <c r="BG4121"/>
      <c r="BH4121"/>
      <c r="BI4121"/>
      <c r="BJ4121"/>
      <c r="BK4121"/>
      <c r="BL4121"/>
      <c r="BM4121"/>
      <c r="BN4121"/>
      <c r="BO4121"/>
      <c r="BP4121"/>
      <c r="BQ4121"/>
      <c r="BR4121"/>
      <c r="BS4121"/>
      <c r="BT4121"/>
      <c r="BU4121"/>
      <c r="BV4121"/>
      <c r="BW4121"/>
      <c r="BX4121"/>
      <c r="BY4121"/>
      <c r="BZ4121"/>
      <c r="CA4121"/>
      <c r="CB4121"/>
      <c r="CC4121"/>
      <c r="CD4121"/>
      <c r="CE4121"/>
      <c r="CF4121"/>
      <c r="CG4121"/>
      <c r="CH4121"/>
      <c r="CI4121"/>
      <c r="CJ4121"/>
      <c r="CK4121"/>
      <c r="CL4121"/>
      <c r="CM4121"/>
      <c r="CN4121"/>
      <c r="CO4121"/>
      <c r="CP4121"/>
      <c r="CQ4121"/>
      <c r="CR4121"/>
      <c r="CS4121"/>
      <c r="CT4121"/>
      <c r="CU4121"/>
      <c r="CV4121"/>
    </row>
    <row r="4122" spans="10:100" x14ac:dyDescent="0.25">
      <c r="J4122"/>
      <c r="K4122"/>
      <c r="L4122"/>
      <c r="M4122"/>
      <c r="N4122"/>
      <c r="O4122"/>
      <c r="P4122"/>
      <c r="Q4122"/>
      <c r="R4122"/>
      <c r="S4122"/>
      <c r="T4122"/>
      <c r="U4122"/>
      <c r="V4122"/>
      <c r="W4122"/>
      <c r="X4122"/>
      <c r="Y4122"/>
      <c r="Z4122"/>
      <c r="AA4122"/>
      <c r="AB4122"/>
      <c r="AC4122"/>
      <c r="AD4122"/>
      <c r="AE4122"/>
      <c r="AF4122"/>
      <c r="AG4122"/>
      <c r="AH4122"/>
      <c r="AI4122"/>
      <c r="AJ4122"/>
      <c r="AK4122"/>
      <c r="AL4122"/>
      <c r="AM4122"/>
      <c r="AN4122"/>
      <c r="AO4122"/>
      <c r="AP4122"/>
      <c r="AQ4122"/>
      <c r="AR4122"/>
      <c r="AS4122"/>
      <c r="AT4122"/>
      <c r="AU4122"/>
      <c r="AV4122"/>
      <c r="AW4122"/>
      <c r="AX4122"/>
      <c r="AY4122"/>
      <c r="AZ4122"/>
      <c r="BA4122"/>
      <c r="BB4122"/>
      <c r="BC4122"/>
      <c r="BD4122"/>
      <c r="BE4122"/>
      <c r="BF4122"/>
      <c r="BG4122"/>
      <c r="BH4122"/>
      <c r="BI4122"/>
      <c r="BJ4122"/>
      <c r="BK4122"/>
      <c r="BL4122"/>
      <c r="BM4122"/>
      <c r="BN4122"/>
      <c r="BO4122"/>
      <c r="BP4122"/>
      <c r="BQ4122"/>
      <c r="BR4122"/>
      <c r="BS4122"/>
      <c r="BT4122"/>
      <c r="BU4122"/>
      <c r="BV4122"/>
      <c r="BW4122"/>
      <c r="BX4122"/>
      <c r="BY4122"/>
      <c r="BZ4122"/>
      <c r="CA4122"/>
      <c r="CB4122"/>
      <c r="CC4122"/>
      <c r="CD4122"/>
      <c r="CE4122"/>
      <c r="CF4122"/>
      <c r="CG4122"/>
      <c r="CH4122"/>
      <c r="CI4122"/>
      <c r="CJ4122"/>
      <c r="CK4122"/>
      <c r="CL4122"/>
      <c r="CM4122"/>
      <c r="CN4122"/>
      <c r="CO4122"/>
      <c r="CP4122"/>
      <c r="CQ4122"/>
      <c r="CR4122"/>
      <c r="CS4122"/>
      <c r="CT4122"/>
      <c r="CU4122"/>
      <c r="CV4122"/>
    </row>
    <row r="4123" spans="10:100" x14ac:dyDescent="0.25">
      <c r="J4123"/>
      <c r="K4123"/>
      <c r="L4123"/>
      <c r="M4123"/>
      <c r="N4123"/>
      <c r="O4123"/>
      <c r="P4123"/>
      <c r="Q4123"/>
      <c r="R4123"/>
      <c r="S4123"/>
      <c r="T4123"/>
      <c r="U4123"/>
      <c r="V4123"/>
      <c r="W4123"/>
      <c r="X4123"/>
      <c r="Y4123"/>
      <c r="Z4123"/>
      <c r="AA4123"/>
      <c r="AB4123"/>
      <c r="AC4123"/>
      <c r="AD4123"/>
      <c r="AE4123"/>
      <c r="AF4123"/>
      <c r="AG4123"/>
      <c r="AH4123"/>
      <c r="AI4123"/>
      <c r="AJ4123"/>
      <c r="AK4123"/>
      <c r="AL4123"/>
      <c r="AM4123"/>
      <c r="AN4123"/>
      <c r="AO4123"/>
      <c r="AP4123"/>
      <c r="AQ4123"/>
      <c r="AR4123"/>
      <c r="AS4123"/>
      <c r="AT4123"/>
      <c r="AU4123"/>
      <c r="AV4123"/>
      <c r="AW4123"/>
      <c r="AX4123"/>
      <c r="AY4123"/>
      <c r="AZ4123"/>
      <c r="BA4123"/>
      <c r="BB4123"/>
      <c r="BC4123"/>
      <c r="BD4123"/>
      <c r="BE4123"/>
      <c r="BF4123"/>
      <c r="BG4123"/>
      <c r="BH4123"/>
      <c r="BI4123"/>
      <c r="BJ4123"/>
      <c r="BK4123"/>
      <c r="BL4123"/>
      <c r="BM4123"/>
      <c r="BN4123"/>
      <c r="BO4123"/>
      <c r="BP4123"/>
      <c r="BQ4123"/>
      <c r="BR4123"/>
      <c r="BS4123"/>
      <c r="BT4123"/>
      <c r="BU4123"/>
      <c r="BV4123"/>
      <c r="BW4123"/>
      <c r="BX4123"/>
      <c r="BY4123"/>
      <c r="BZ4123"/>
      <c r="CA4123"/>
      <c r="CB4123"/>
      <c r="CC4123"/>
      <c r="CD4123"/>
      <c r="CE4123"/>
      <c r="CF4123"/>
      <c r="CG4123"/>
      <c r="CH4123"/>
      <c r="CI4123"/>
      <c r="CJ4123"/>
      <c r="CK4123"/>
      <c r="CL4123"/>
      <c r="CM4123"/>
      <c r="CN4123"/>
      <c r="CO4123"/>
      <c r="CP4123"/>
      <c r="CQ4123"/>
      <c r="CR4123"/>
      <c r="CS4123"/>
      <c r="CT4123"/>
      <c r="CU4123"/>
      <c r="CV4123"/>
    </row>
    <row r="4124" spans="10:100" x14ac:dyDescent="0.25">
      <c r="J4124"/>
      <c r="K4124"/>
      <c r="L4124"/>
      <c r="M4124"/>
      <c r="N4124"/>
      <c r="O4124"/>
      <c r="P4124"/>
      <c r="Q4124"/>
      <c r="R4124"/>
      <c r="S4124"/>
      <c r="T4124"/>
      <c r="U4124"/>
      <c r="V4124"/>
      <c r="W4124"/>
      <c r="X4124"/>
      <c r="Y4124"/>
      <c r="Z4124"/>
      <c r="AA4124"/>
      <c r="AB4124"/>
      <c r="AC4124"/>
      <c r="AD4124"/>
      <c r="AE4124"/>
      <c r="AF4124"/>
      <c r="AG4124"/>
      <c r="AH4124"/>
      <c r="AI4124"/>
      <c r="AJ4124"/>
      <c r="AK4124"/>
      <c r="AL4124"/>
      <c r="AM4124"/>
      <c r="AN4124"/>
      <c r="AO4124"/>
      <c r="AP4124"/>
      <c r="AQ4124"/>
      <c r="AR4124"/>
      <c r="AS4124"/>
      <c r="AT4124"/>
      <c r="AU4124"/>
      <c r="AV4124"/>
      <c r="AW4124"/>
      <c r="AX4124"/>
      <c r="AY4124"/>
      <c r="AZ4124"/>
      <c r="BA4124"/>
      <c r="BB4124"/>
      <c r="BC4124"/>
      <c r="BD4124"/>
      <c r="BE4124"/>
      <c r="BF4124"/>
      <c r="BG4124"/>
      <c r="BH4124"/>
      <c r="BI4124"/>
      <c r="BJ4124"/>
      <c r="BK4124"/>
      <c r="BL4124"/>
      <c r="BM4124"/>
      <c r="BN4124"/>
      <c r="BO4124"/>
      <c r="BP4124"/>
      <c r="BQ4124"/>
      <c r="BR4124"/>
      <c r="BS4124"/>
      <c r="BT4124"/>
      <c r="BU4124"/>
      <c r="BV4124"/>
      <c r="BW4124"/>
      <c r="BX4124"/>
      <c r="BY4124"/>
      <c r="BZ4124"/>
      <c r="CA4124"/>
      <c r="CB4124"/>
      <c r="CC4124"/>
      <c r="CD4124"/>
      <c r="CE4124"/>
      <c r="CF4124"/>
      <c r="CG4124"/>
      <c r="CH4124"/>
      <c r="CI4124"/>
      <c r="CJ4124"/>
      <c r="CK4124"/>
      <c r="CL4124"/>
      <c r="CM4124"/>
      <c r="CN4124"/>
      <c r="CO4124"/>
      <c r="CP4124"/>
      <c r="CQ4124"/>
      <c r="CR4124"/>
      <c r="CS4124"/>
      <c r="CT4124"/>
      <c r="CU4124"/>
      <c r="CV4124"/>
    </row>
    <row r="4125" spans="10:100" x14ac:dyDescent="0.25">
      <c r="J4125"/>
      <c r="K4125"/>
      <c r="L4125"/>
      <c r="M4125"/>
      <c r="N4125"/>
      <c r="O4125"/>
      <c r="P4125"/>
      <c r="Q4125"/>
      <c r="R4125"/>
      <c r="S4125"/>
      <c r="T4125"/>
      <c r="U4125"/>
      <c r="V4125"/>
      <c r="W4125"/>
      <c r="X4125"/>
      <c r="Y4125"/>
      <c r="Z4125"/>
      <c r="AA4125"/>
      <c r="AB4125"/>
      <c r="AC4125"/>
      <c r="AD4125"/>
      <c r="AE4125"/>
      <c r="AF4125"/>
      <c r="AG4125"/>
      <c r="AH4125"/>
      <c r="AI4125"/>
      <c r="AJ4125"/>
      <c r="AK4125"/>
      <c r="AL4125"/>
      <c r="AM4125"/>
      <c r="AN4125"/>
      <c r="AO4125"/>
      <c r="AP4125"/>
      <c r="AQ4125"/>
      <c r="AR4125"/>
      <c r="AS4125"/>
      <c r="AT4125"/>
      <c r="AU4125"/>
      <c r="AV4125"/>
      <c r="AW4125"/>
      <c r="AX4125"/>
      <c r="AY4125"/>
      <c r="AZ4125"/>
      <c r="BA4125"/>
      <c r="BB4125"/>
      <c r="BC4125"/>
      <c r="BD4125"/>
      <c r="BE4125"/>
      <c r="BF4125"/>
      <c r="BG4125"/>
      <c r="BH4125"/>
      <c r="BI4125"/>
      <c r="BJ4125"/>
      <c r="BK4125"/>
      <c r="BL4125"/>
      <c r="BM4125"/>
      <c r="BN4125"/>
      <c r="BO4125"/>
      <c r="BP4125"/>
      <c r="BQ4125"/>
      <c r="BR4125"/>
      <c r="BS4125"/>
      <c r="BT4125"/>
      <c r="BU4125"/>
      <c r="BV4125"/>
      <c r="BW4125"/>
      <c r="BX4125"/>
      <c r="BY4125"/>
      <c r="BZ4125"/>
      <c r="CA4125"/>
      <c r="CB4125"/>
      <c r="CC4125"/>
      <c r="CD4125"/>
      <c r="CE4125"/>
      <c r="CF4125"/>
      <c r="CG4125"/>
      <c r="CH4125"/>
      <c r="CI4125"/>
      <c r="CJ4125"/>
      <c r="CK4125"/>
      <c r="CL4125"/>
      <c r="CM4125"/>
      <c r="CN4125"/>
      <c r="CO4125"/>
      <c r="CP4125"/>
      <c r="CQ4125"/>
      <c r="CR4125"/>
      <c r="CS4125"/>
      <c r="CT4125"/>
      <c r="CU4125"/>
      <c r="CV4125"/>
    </row>
    <row r="4126" spans="10:100" x14ac:dyDescent="0.25">
      <c r="J4126"/>
      <c r="K4126"/>
      <c r="L4126"/>
      <c r="M4126"/>
      <c r="N4126"/>
      <c r="O4126"/>
      <c r="P4126"/>
      <c r="Q4126"/>
      <c r="R4126"/>
      <c r="S4126"/>
      <c r="T4126"/>
      <c r="U4126"/>
      <c r="V4126"/>
      <c r="W4126"/>
      <c r="X4126"/>
      <c r="Y4126"/>
      <c r="Z4126"/>
      <c r="AA4126"/>
      <c r="AB4126"/>
      <c r="AC4126"/>
      <c r="AD4126"/>
      <c r="AE4126"/>
      <c r="AF4126"/>
      <c r="AG4126"/>
      <c r="AH4126"/>
      <c r="AI4126"/>
      <c r="AJ4126"/>
      <c r="AK4126"/>
      <c r="AL4126"/>
      <c r="AM4126"/>
      <c r="AN4126"/>
      <c r="AO4126"/>
      <c r="AP4126"/>
      <c r="AQ4126"/>
      <c r="AR4126"/>
      <c r="AS4126"/>
      <c r="AT4126"/>
      <c r="AU4126"/>
      <c r="AV4126"/>
      <c r="AW4126"/>
      <c r="AX4126"/>
      <c r="AY4126"/>
      <c r="AZ4126"/>
      <c r="BA4126"/>
      <c r="BB4126"/>
      <c r="BC4126"/>
      <c r="BD4126"/>
      <c r="BE4126"/>
      <c r="BF4126"/>
      <c r="BG4126"/>
      <c r="BH4126"/>
      <c r="BI4126"/>
      <c r="BJ4126"/>
      <c r="BK4126"/>
      <c r="BL4126"/>
      <c r="BM4126"/>
      <c r="BN4126"/>
      <c r="BO4126"/>
      <c r="BP4126"/>
      <c r="BQ4126"/>
      <c r="BR4126"/>
      <c r="BS4126"/>
      <c r="BT4126"/>
      <c r="BU4126"/>
      <c r="BV4126"/>
      <c r="BW4126"/>
      <c r="BX4126"/>
      <c r="BY4126"/>
      <c r="BZ4126"/>
      <c r="CA4126"/>
      <c r="CB4126"/>
      <c r="CC4126"/>
      <c r="CD4126"/>
      <c r="CE4126"/>
      <c r="CF4126"/>
      <c r="CG4126"/>
      <c r="CH4126"/>
      <c r="CI4126"/>
      <c r="CJ4126"/>
      <c r="CK4126"/>
      <c r="CL4126"/>
      <c r="CM4126"/>
      <c r="CN4126"/>
      <c r="CO4126"/>
      <c r="CP4126"/>
      <c r="CQ4126"/>
      <c r="CR4126"/>
      <c r="CS4126"/>
      <c r="CT4126"/>
      <c r="CU4126"/>
      <c r="CV4126"/>
    </row>
    <row r="4127" spans="10:100" x14ac:dyDescent="0.25">
      <c r="J4127"/>
      <c r="K4127"/>
      <c r="L4127"/>
      <c r="M4127"/>
      <c r="N4127"/>
      <c r="O4127"/>
      <c r="P4127"/>
      <c r="Q4127"/>
      <c r="R4127"/>
      <c r="S4127"/>
      <c r="T4127"/>
      <c r="U4127"/>
      <c r="V4127"/>
      <c r="W4127"/>
      <c r="X4127"/>
      <c r="Y4127"/>
      <c r="Z4127"/>
      <c r="AA4127"/>
      <c r="AB4127"/>
      <c r="AC4127"/>
      <c r="AD4127"/>
      <c r="AE4127"/>
      <c r="AF4127"/>
      <c r="AG4127"/>
      <c r="AH4127"/>
      <c r="AI4127"/>
      <c r="AJ4127"/>
      <c r="AK4127"/>
      <c r="AL4127"/>
      <c r="AM4127"/>
      <c r="AN4127"/>
      <c r="AO4127"/>
      <c r="AP4127"/>
      <c r="AQ4127"/>
      <c r="AR4127"/>
      <c r="AS4127"/>
      <c r="AT4127"/>
      <c r="AU4127"/>
      <c r="AV4127"/>
      <c r="AW4127"/>
      <c r="AX4127"/>
      <c r="AY4127"/>
      <c r="AZ4127"/>
      <c r="BA4127"/>
      <c r="BB4127"/>
      <c r="BC4127"/>
      <c r="BD4127"/>
      <c r="BE4127"/>
      <c r="BF4127"/>
      <c r="BG4127"/>
      <c r="BH4127"/>
      <c r="BI4127"/>
      <c r="BJ4127"/>
      <c r="BK4127"/>
      <c r="BL4127"/>
      <c r="BM4127"/>
      <c r="BN4127"/>
      <c r="BO4127"/>
      <c r="BP4127"/>
      <c r="BQ4127"/>
      <c r="BR4127"/>
      <c r="BS4127"/>
      <c r="BT4127"/>
      <c r="BU4127"/>
      <c r="BV4127"/>
      <c r="BW4127"/>
      <c r="BX4127"/>
      <c r="BY4127"/>
      <c r="BZ4127"/>
      <c r="CA4127"/>
      <c r="CB4127"/>
      <c r="CC4127"/>
      <c r="CD4127"/>
      <c r="CE4127"/>
      <c r="CF4127"/>
      <c r="CG4127"/>
      <c r="CH4127"/>
      <c r="CI4127"/>
      <c r="CJ4127"/>
      <c r="CK4127"/>
      <c r="CL4127"/>
      <c r="CM4127"/>
      <c r="CN4127"/>
      <c r="CO4127"/>
      <c r="CP4127"/>
      <c r="CQ4127"/>
      <c r="CR4127"/>
      <c r="CS4127"/>
      <c r="CT4127"/>
      <c r="CU4127"/>
      <c r="CV4127"/>
    </row>
    <row r="4128" spans="10:100" x14ac:dyDescent="0.25">
      <c r="J4128"/>
      <c r="K4128"/>
      <c r="L4128"/>
      <c r="M4128"/>
      <c r="N4128"/>
      <c r="O4128"/>
      <c r="P4128"/>
      <c r="Q4128"/>
      <c r="R4128"/>
      <c r="S4128"/>
      <c r="T4128"/>
      <c r="U4128"/>
      <c r="V4128"/>
      <c r="W4128"/>
      <c r="X4128"/>
      <c r="Y4128"/>
      <c r="Z4128"/>
      <c r="AA4128"/>
      <c r="AB4128"/>
      <c r="AC4128"/>
      <c r="AD4128"/>
      <c r="AE4128"/>
      <c r="AF4128"/>
      <c r="AG4128"/>
      <c r="AH4128"/>
      <c r="AI4128"/>
      <c r="AJ4128"/>
      <c r="AK4128"/>
      <c r="AL4128"/>
      <c r="AM4128"/>
      <c r="AN4128"/>
      <c r="AO4128"/>
      <c r="AP4128"/>
      <c r="AQ4128"/>
      <c r="AR4128"/>
      <c r="AS4128"/>
      <c r="AT4128"/>
      <c r="AU4128"/>
      <c r="AV4128"/>
      <c r="AW4128"/>
      <c r="AX4128"/>
      <c r="AY4128"/>
      <c r="AZ4128"/>
      <c r="BA4128"/>
      <c r="BB4128"/>
      <c r="BC4128"/>
      <c r="BD4128"/>
      <c r="BE4128"/>
      <c r="BF4128"/>
      <c r="BG4128"/>
      <c r="BH4128"/>
      <c r="BI4128"/>
      <c r="BJ4128"/>
      <c r="BK4128"/>
      <c r="BL4128"/>
      <c r="BM4128"/>
      <c r="BN4128"/>
      <c r="BO4128"/>
      <c r="BP4128"/>
      <c r="BQ4128"/>
      <c r="BR4128"/>
      <c r="BS4128"/>
      <c r="BT4128"/>
      <c r="BU4128"/>
      <c r="BV4128"/>
      <c r="BW4128"/>
      <c r="BX4128"/>
      <c r="BY4128"/>
      <c r="BZ4128"/>
      <c r="CA4128"/>
      <c r="CB4128"/>
      <c r="CC4128"/>
      <c r="CD4128"/>
      <c r="CE4128"/>
      <c r="CF4128"/>
      <c r="CG4128"/>
      <c r="CH4128"/>
      <c r="CI4128"/>
      <c r="CJ4128"/>
      <c r="CK4128"/>
      <c r="CL4128"/>
      <c r="CM4128"/>
      <c r="CN4128"/>
      <c r="CO4128"/>
      <c r="CP4128"/>
      <c r="CQ4128"/>
      <c r="CR4128"/>
      <c r="CS4128"/>
      <c r="CT4128"/>
      <c r="CU4128"/>
      <c r="CV4128"/>
    </row>
    <row r="4129" spans="10:100" x14ac:dyDescent="0.25">
      <c r="J4129"/>
      <c r="K4129"/>
      <c r="L4129"/>
      <c r="M4129"/>
      <c r="N4129"/>
      <c r="O4129"/>
      <c r="P4129"/>
      <c r="Q4129"/>
      <c r="R4129"/>
      <c r="S4129"/>
      <c r="T4129"/>
      <c r="U4129"/>
      <c r="V4129"/>
      <c r="W4129"/>
      <c r="X4129"/>
      <c r="Y4129"/>
      <c r="Z4129"/>
      <c r="AA4129"/>
      <c r="AB4129"/>
      <c r="AC4129"/>
      <c r="AD4129"/>
      <c r="AE4129"/>
      <c r="AF4129"/>
      <c r="AG4129"/>
      <c r="AH4129"/>
      <c r="AI4129"/>
      <c r="AJ4129"/>
      <c r="AK4129"/>
      <c r="AL4129"/>
      <c r="AM4129"/>
      <c r="AN4129"/>
      <c r="AO4129"/>
      <c r="AP4129"/>
      <c r="AQ4129"/>
      <c r="AR4129"/>
      <c r="AS4129"/>
      <c r="AT4129"/>
      <c r="AU4129"/>
      <c r="AV4129"/>
      <c r="AW4129"/>
      <c r="AX4129"/>
      <c r="AY4129"/>
      <c r="AZ4129"/>
      <c r="BA4129"/>
      <c r="BB4129"/>
      <c r="BC4129"/>
      <c r="BD4129"/>
      <c r="BE4129"/>
      <c r="BF4129"/>
      <c r="BG4129"/>
      <c r="BH4129"/>
      <c r="BI4129"/>
      <c r="BJ4129"/>
      <c r="BK4129"/>
      <c r="BL4129"/>
      <c r="BM4129"/>
      <c r="BN4129"/>
      <c r="BO4129"/>
      <c r="BP4129"/>
      <c r="BQ4129"/>
      <c r="BR4129"/>
      <c r="BS4129"/>
      <c r="BT4129"/>
      <c r="BU4129"/>
      <c r="BV4129"/>
      <c r="BW4129"/>
      <c r="BX4129"/>
      <c r="BY4129"/>
      <c r="BZ4129"/>
      <c r="CA4129"/>
      <c r="CB4129"/>
      <c r="CC4129"/>
      <c r="CD4129"/>
      <c r="CE4129"/>
      <c r="CF4129"/>
      <c r="CG4129"/>
      <c r="CH4129"/>
      <c r="CI4129"/>
      <c r="CJ4129"/>
      <c r="CK4129"/>
      <c r="CL4129"/>
      <c r="CM4129"/>
      <c r="CN4129"/>
      <c r="CO4129"/>
      <c r="CP4129"/>
      <c r="CQ4129"/>
      <c r="CR4129"/>
      <c r="CS4129"/>
      <c r="CT4129"/>
      <c r="CU4129"/>
      <c r="CV4129"/>
    </row>
    <row r="4130" spans="10:100" x14ac:dyDescent="0.25">
      <c r="J4130"/>
      <c r="K4130"/>
      <c r="L4130"/>
      <c r="M4130"/>
      <c r="N4130"/>
      <c r="O4130"/>
      <c r="P4130"/>
      <c r="Q4130"/>
      <c r="R4130"/>
      <c r="S4130"/>
      <c r="T4130"/>
      <c r="U4130"/>
      <c r="V4130"/>
      <c r="W4130"/>
      <c r="X4130"/>
      <c r="Y4130"/>
      <c r="Z4130"/>
      <c r="AA4130"/>
      <c r="AB4130"/>
      <c r="AC4130"/>
      <c r="AD4130"/>
      <c r="AE4130"/>
      <c r="AF4130"/>
      <c r="AG4130"/>
      <c r="AH4130"/>
      <c r="AI4130"/>
      <c r="AJ4130"/>
      <c r="AK4130"/>
      <c r="AL4130"/>
      <c r="AM4130"/>
      <c r="AN4130"/>
      <c r="AO4130"/>
      <c r="AP4130"/>
      <c r="AQ4130"/>
      <c r="AR4130"/>
      <c r="AS4130"/>
      <c r="AT4130"/>
      <c r="AU4130"/>
      <c r="AV4130"/>
      <c r="AW4130"/>
      <c r="AX4130"/>
      <c r="AY4130"/>
      <c r="AZ4130"/>
      <c r="BA4130"/>
      <c r="BB4130"/>
      <c r="BC4130"/>
      <c r="BD4130"/>
      <c r="BE4130"/>
      <c r="BF4130"/>
      <c r="BG4130"/>
      <c r="BH4130"/>
      <c r="BI4130"/>
      <c r="BJ4130"/>
      <c r="BK4130"/>
      <c r="BL4130"/>
      <c r="BM4130"/>
      <c r="BN4130"/>
      <c r="BO4130"/>
      <c r="BP4130"/>
      <c r="BQ4130"/>
      <c r="BR4130"/>
      <c r="BS4130"/>
      <c r="BT4130"/>
      <c r="BU4130"/>
      <c r="BV4130"/>
      <c r="BW4130"/>
      <c r="BX4130"/>
      <c r="BY4130"/>
      <c r="BZ4130"/>
      <c r="CA4130"/>
      <c r="CB4130"/>
      <c r="CC4130"/>
      <c r="CD4130"/>
      <c r="CE4130"/>
      <c r="CF4130"/>
      <c r="CG4130"/>
      <c r="CH4130"/>
      <c r="CI4130"/>
      <c r="CJ4130"/>
      <c r="CK4130"/>
      <c r="CL4130"/>
      <c r="CM4130"/>
      <c r="CN4130"/>
      <c r="CO4130"/>
      <c r="CP4130"/>
      <c r="CQ4130"/>
      <c r="CR4130"/>
      <c r="CS4130"/>
      <c r="CT4130"/>
      <c r="CU4130"/>
      <c r="CV4130"/>
    </row>
    <row r="4131" spans="10:100" x14ac:dyDescent="0.25">
      <c r="J4131"/>
      <c r="K4131"/>
      <c r="L4131"/>
      <c r="M4131"/>
      <c r="N4131"/>
      <c r="O4131"/>
      <c r="P4131"/>
      <c r="Q4131"/>
      <c r="R4131"/>
      <c r="S4131"/>
      <c r="T4131"/>
      <c r="U4131"/>
      <c r="V4131"/>
      <c r="W4131"/>
      <c r="X4131"/>
      <c r="Y4131"/>
      <c r="Z4131"/>
      <c r="AA4131"/>
      <c r="AB4131"/>
      <c r="AC4131"/>
      <c r="AD4131"/>
      <c r="AE4131"/>
      <c r="AF4131"/>
      <c r="AG4131"/>
      <c r="AH4131"/>
      <c r="AI4131"/>
      <c r="AJ4131"/>
      <c r="AK4131"/>
      <c r="AL4131"/>
      <c r="AM4131"/>
      <c r="AN4131"/>
      <c r="AO4131"/>
      <c r="AP4131"/>
      <c r="AQ4131"/>
      <c r="AR4131"/>
      <c r="AS4131"/>
      <c r="AT4131"/>
      <c r="AU4131"/>
      <c r="AV4131"/>
      <c r="AW4131"/>
      <c r="AX4131"/>
      <c r="AY4131"/>
      <c r="AZ4131"/>
      <c r="BA4131"/>
      <c r="BB4131"/>
      <c r="BC4131"/>
      <c r="BD4131"/>
      <c r="BE4131"/>
      <c r="BF4131"/>
      <c r="BG4131"/>
      <c r="BH4131"/>
      <c r="BI4131"/>
      <c r="BJ4131"/>
      <c r="BK4131"/>
      <c r="BL4131"/>
      <c r="BM4131"/>
      <c r="BN4131"/>
      <c r="BO4131"/>
      <c r="BP4131"/>
      <c r="BQ4131"/>
      <c r="BR4131"/>
      <c r="BS4131"/>
      <c r="BT4131"/>
      <c r="BU4131"/>
      <c r="BV4131"/>
      <c r="BW4131"/>
      <c r="BX4131"/>
      <c r="BY4131"/>
      <c r="BZ4131"/>
      <c r="CA4131"/>
      <c r="CB4131"/>
      <c r="CC4131"/>
      <c r="CD4131"/>
      <c r="CE4131"/>
      <c r="CF4131"/>
      <c r="CG4131"/>
      <c r="CH4131"/>
      <c r="CI4131"/>
      <c r="CJ4131"/>
      <c r="CK4131"/>
      <c r="CL4131"/>
      <c r="CM4131"/>
      <c r="CN4131"/>
      <c r="CO4131"/>
      <c r="CP4131"/>
      <c r="CQ4131"/>
      <c r="CR4131"/>
      <c r="CS4131"/>
      <c r="CT4131"/>
      <c r="CU4131"/>
      <c r="CV4131"/>
    </row>
    <row r="4132" spans="10:100" x14ac:dyDescent="0.25">
      <c r="J4132"/>
      <c r="K4132"/>
      <c r="L4132"/>
      <c r="M4132"/>
      <c r="N4132"/>
      <c r="O4132"/>
      <c r="P4132"/>
      <c r="Q4132"/>
      <c r="R4132"/>
      <c r="S4132"/>
      <c r="T4132"/>
      <c r="U4132"/>
      <c r="V4132"/>
      <c r="W4132"/>
      <c r="X4132"/>
      <c r="Y4132"/>
      <c r="Z4132"/>
      <c r="AA4132"/>
      <c r="AB4132"/>
      <c r="AC4132"/>
      <c r="AD4132"/>
      <c r="AE4132"/>
      <c r="AF4132"/>
      <c r="AG4132"/>
      <c r="AH4132"/>
      <c r="AI4132"/>
      <c r="AJ4132"/>
      <c r="AK4132"/>
      <c r="AL4132"/>
      <c r="AM4132"/>
      <c r="AN4132"/>
      <c r="AO4132"/>
      <c r="AP4132"/>
      <c r="AQ4132"/>
      <c r="AR4132"/>
      <c r="AS4132"/>
      <c r="AT4132"/>
      <c r="AU4132"/>
      <c r="AV4132"/>
      <c r="AW4132"/>
      <c r="AX4132"/>
      <c r="AY4132"/>
      <c r="AZ4132"/>
      <c r="BA4132"/>
      <c r="BB4132"/>
      <c r="BC4132"/>
      <c r="BD4132"/>
      <c r="BE4132"/>
      <c r="BF4132"/>
      <c r="BG4132"/>
      <c r="BH4132"/>
      <c r="BI4132"/>
      <c r="BJ4132"/>
      <c r="BK4132"/>
      <c r="BL4132"/>
      <c r="BM4132"/>
      <c r="BN4132"/>
      <c r="BO4132"/>
      <c r="BP4132"/>
      <c r="BQ4132"/>
      <c r="BR4132"/>
      <c r="BS4132"/>
      <c r="BT4132"/>
      <c r="BU4132"/>
      <c r="BV4132"/>
      <c r="BW4132"/>
      <c r="BX4132"/>
      <c r="BY4132"/>
      <c r="BZ4132"/>
      <c r="CA4132"/>
      <c r="CB4132"/>
      <c r="CC4132"/>
      <c r="CD4132"/>
      <c r="CE4132"/>
      <c r="CF4132"/>
      <c r="CG4132"/>
      <c r="CH4132"/>
      <c r="CI4132"/>
      <c r="CJ4132"/>
      <c r="CK4132"/>
      <c r="CL4132"/>
      <c r="CM4132"/>
      <c r="CN4132"/>
      <c r="CO4132"/>
      <c r="CP4132"/>
      <c r="CQ4132"/>
      <c r="CR4132"/>
      <c r="CS4132"/>
      <c r="CT4132"/>
      <c r="CU4132"/>
      <c r="CV4132"/>
    </row>
    <row r="4133" spans="10:100" x14ac:dyDescent="0.25">
      <c r="J4133"/>
      <c r="K4133"/>
      <c r="L4133"/>
      <c r="M4133"/>
      <c r="N4133"/>
      <c r="O4133"/>
      <c r="P4133"/>
      <c r="Q4133"/>
      <c r="R4133"/>
      <c r="S4133"/>
      <c r="T4133"/>
      <c r="U4133"/>
      <c r="V4133"/>
      <c r="W4133"/>
      <c r="X4133"/>
      <c r="Y4133"/>
      <c r="Z4133"/>
      <c r="AA4133"/>
      <c r="AB4133"/>
      <c r="AC4133"/>
      <c r="AD4133"/>
      <c r="AE4133"/>
      <c r="AF4133"/>
      <c r="AG4133"/>
      <c r="AH4133"/>
      <c r="AI4133"/>
      <c r="AJ4133"/>
      <c r="AK4133"/>
      <c r="AL4133"/>
      <c r="AM4133"/>
      <c r="AN4133"/>
      <c r="AO4133"/>
      <c r="AP4133"/>
      <c r="AQ4133"/>
      <c r="AR4133"/>
      <c r="AS4133"/>
      <c r="AT4133"/>
      <c r="AU4133"/>
      <c r="AV4133"/>
      <c r="AW4133"/>
      <c r="AX4133"/>
      <c r="AY4133"/>
      <c r="AZ4133"/>
      <c r="BA4133"/>
      <c r="BB4133"/>
      <c r="BC4133"/>
      <c r="BD4133"/>
      <c r="BE4133"/>
      <c r="BF4133"/>
      <c r="BG4133"/>
      <c r="BH4133"/>
      <c r="BI4133"/>
      <c r="BJ4133"/>
      <c r="BK4133"/>
      <c r="BL4133"/>
      <c r="BM4133"/>
      <c r="BN4133"/>
      <c r="BO4133"/>
      <c r="BP4133"/>
      <c r="BQ4133"/>
      <c r="BR4133"/>
      <c r="BS4133"/>
      <c r="BT4133"/>
      <c r="BU4133"/>
      <c r="BV4133"/>
      <c r="BW4133"/>
      <c r="BX4133"/>
      <c r="BY4133"/>
      <c r="BZ4133"/>
      <c r="CA4133"/>
      <c r="CB4133"/>
      <c r="CC4133"/>
      <c r="CD4133"/>
      <c r="CE4133"/>
      <c r="CF4133"/>
      <c r="CG4133"/>
      <c r="CH4133"/>
      <c r="CI4133"/>
      <c r="CJ4133"/>
      <c r="CK4133"/>
      <c r="CL4133"/>
      <c r="CM4133"/>
      <c r="CN4133"/>
      <c r="CO4133"/>
      <c r="CP4133"/>
      <c r="CQ4133"/>
      <c r="CR4133"/>
      <c r="CS4133"/>
      <c r="CT4133"/>
      <c r="CU4133"/>
      <c r="CV4133"/>
    </row>
    <row r="4134" spans="10:100" x14ac:dyDescent="0.25">
      <c r="J4134"/>
      <c r="K4134"/>
      <c r="L4134"/>
      <c r="M4134"/>
      <c r="N4134"/>
      <c r="O4134"/>
      <c r="P4134"/>
      <c r="Q4134"/>
      <c r="R4134"/>
      <c r="S4134"/>
      <c r="T4134"/>
      <c r="U4134"/>
      <c r="V4134"/>
      <c r="W4134"/>
      <c r="X4134"/>
      <c r="Y4134"/>
      <c r="Z4134"/>
      <c r="AA4134"/>
      <c r="AB4134"/>
      <c r="AC4134"/>
      <c r="AD4134"/>
      <c r="AE4134"/>
      <c r="AF4134"/>
      <c r="AG4134"/>
      <c r="AH4134"/>
      <c r="AI4134"/>
      <c r="AJ4134"/>
      <c r="AK4134"/>
      <c r="AL4134"/>
      <c r="AM4134"/>
      <c r="AN4134"/>
      <c r="AO4134"/>
      <c r="AP4134"/>
      <c r="AQ4134"/>
      <c r="AR4134"/>
      <c r="AS4134"/>
      <c r="AT4134"/>
      <c r="AU4134"/>
      <c r="AV4134"/>
      <c r="AW4134"/>
      <c r="AX4134"/>
      <c r="AY4134"/>
      <c r="AZ4134"/>
      <c r="BA4134"/>
      <c r="BB4134"/>
      <c r="BC4134"/>
      <c r="BD4134"/>
      <c r="BE4134"/>
      <c r="BF4134"/>
      <c r="BG4134"/>
      <c r="BH4134"/>
      <c r="BI4134"/>
      <c r="BJ4134"/>
      <c r="BK4134"/>
      <c r="BL4134"/>
      <c r="BM4134"/>
      <c r="BN4134"/>
      <c r="BO4134"/>
      <c r="BP4134"/>
      <c r="BQ4134"/>
      <c r="BR4134"/>
      <c r="BS4134"/>
      <c r="BT4134"/>
      <c r="BU4134"/>
      <c r="BV4134"/>
      <c r="BW4134"/>
      <c r="BX4134"/>
      <c r="BY4134"/>
      <c r="BZ4134"/>
      <c r="CA4134"/>
      <c r="CB4134"/>
      <c r="CC4134"/>
      <c r="CD4134"/>
      <c r="CE4134"/>
      <c r="CF4134"/>
      <c r="CG4134"/>
      <c r="CH4134"/>
      <c r="CI4134"/>
      <c r="CJ4134"/>
      <c r="CK4134"/>
      <c r="CL4134"/>
      <c r="CM4134"/>
      <c r="CN4134"/>
      <c r="CO4134"/>
      <c r="CP4134"/>
      <c r="CQ4134"/>
      <c r="CR4134"/>
      <c r="CS4134"/>
      <c r="CT4134"/>
      <c r="CU4134"/>
      <c r="CV4134"/>
    </row>
    <row r="4135" spans="10:100" x14ac:dyDescent="0.25">
      <c r="J4135"/>
      <c r="K4135"/>
      <c r="L4135"/>
      <c r="M4135"/>
      <c r="N4135"/>
      <c r="O4135"/>
      <c r="P4135"/>
      <c r="Q4135"/>
      <c r="R4135"/>
      <c r="S4135"/>
      <c r="T4135"/>
      <c r="U4135"/>
      <c r="V4135"/>
      <c r="W4135"/>
      <c r="X4135"/>
      <c r="Y4135"/>
      <c r="Z4135"/>
      <c r="AA4135"/>
      <c r="AB4135"/>
      <c r="AC4135"/>
      <c r="AD4135"/>
      <c r="AE4135"/>
      <c r="AF4135"/>
      <c r="AG4135"/>
      <c r="AH4135"/>
      <c r="AI4135"/>
      <c r="AJ4135"/>
      <c r="AK4135"/>
      <c r="AL4135"/>
      <c r="AM4135"/>
      <c r="AN4135"/>
      <c r="AO4135"/>
      <c r="AP4135"/>
      <c r="AQ4135"/>
      <c r="AR4135"/>
      <c r="AS4135"/>
      <c r="AT4135"/>
      <c r="AU4135"/>
      <c r="AV4135"/>
      <c r="AW4135"/>
      <c r="AX4135"/>
      <c r="AY4135"/>
      <c r="AZ4135"/>
      <c r="BA4135"/>
      <c r="BB4135"/>
      <c r="BC4135"/>
      <c r="BD4135"/>
      <c r="BE4135"/>
      <c r="BF4135"/>
      <c r="BG4135"/>
      <c r="BH4135"/>
      <c r="BI4135"/>
      <c r="BJ4135"/>
      <c r="BK4135"/>
      <c r="BL4135"/>
      <c r="BM4135"/>
      <c r="BN4135"/>
      <c r="BO4135"/>
      <c r="BP4135"/>
      <c r="BQ4135"/>
      <c r="BR4135"/>
      <c r="BS4135"/>
      <c r="BT4135"/>
      <c r="BU4135"/>
      <c r="BV4135"/>
      <c r="BW4135"/>
      <c r="BX4135"/>
      <c r="BY4135"/>
      <c r="BZ4135"/>
      <c r="CA4135"/>
      <c r="CB4135"/>
      <c r="CC4135"/>
      <c r="CD4135"/>
      <c r="CE4135"/>
      <c r="CF4135"/>
      <c r="CG4135"/>
      <c r="CH4135"/>
      <c r="CI4135"/>
      <c r="CJ4135"/>
      <c r="CK4135"/>
      <c r="CL4135"/>
      <c r="CM4135"/>
      <c r="CN4135"/>
      <c r="CO4135"/>
      <c r="CP4135"/>
      <c r="CQ4135"/>
      <c r="CR4135"/>
      <c r="CS4135"/>
      <c r="CT4135"/>
      <c r="CU4135"/>
      <c r="CV4135"/>
    </row>
    <row r="4136" spans="10:100" x14ac:dyDescent="0.25">
      <c r="J4136"/>
      <c r="K4136"/>
      <c r="L4136"/>
      <c r="M4136"/>
      <c r="N4136"/>
      <c r="O4136"/>
      <c r="P4136"/>
      <c r="Q4136"/>
      <c r="R4136"/>
      <c r="S4136"/>
      <c r="T4136"/>
      <c r="U4136"/>
      <c r="V4136"/>
      <c r="W4136"/>
      <c r="X4136"/>
      <c r="Y4136"/>
      <c r="Z4136"/>
      <c r="AA4136"/>
      <c r="AB4136"/>
      <c r="AC4136"/>
      <c r="AD4136"/>
      <c r="AE4136"/>
      <c r="AF4136"/>
      <c r="AG4136"/>
      <c r="AH4136"/>
      <c r="AI4136"/>
      <c r="AJ4136"/>
      <c r="AK4136"/>
      <c r="AL4136"/>
      <c r="AM4136"/>
      <c r="AN4136"/>
      <c r="AO4136"/>
      <c r="AP4136"/>
      <c r="AQ4136"/>
      <c r="AR4136"/>
      <c r="AS4136"/>
      <c r="AT4136"/>
      <c r="AU4136"/>
      <c r="AV4136"/>
      <c r="AW4136"/>
      <c r="AX4136"/>
      <c r="AY4136"/>
      <c r="AZ4136"/>
      <c r="BA4136"/>
      <c r="BB4136"/>
      <c r="BC4136"/>
      <c r="BD4136"/>
      <c r="BE4136"/>
      <c r="BF4136"/>
      <c r="BG4136"/>
      <c r="BH4136"/>
      <c r="BI4136"/>
      <c r="BJ4136"/>
      <c r="BK4136"/>
      <c r="BL4136"/>
      <c r="BM4136"/>
      <c r="BN4136"/>
      <c r="BO4136"/>
      <c r="BP4136"/>
      <c r="BQ4136"/>
      <c r="BR4136"/>
      <c r="BS4136"/>
      <c r="BT4136"/>
      <c r="BU4136"/>
      <c r="BV4136"/>
      <c r="BW4136"/>
      <c r="BX4136"/>
      <c r="BY4136"/>
      <c r="BZ4136"/>
      <c r="CA4136"/>
      <c r="CB4136"/>
      <c r="CC4136"/>
      <c r="CD4136"/>
      <c r="CE4136"/>
      <c r="CF4136"/>
      <c r="CG4136"/>
      <c r="CH4136"/>
      <c r="CI4136"/>
      <c r="CJ4136"/>
      <c r="CK4136"/>
      <c r="CL4136"/>
      <c r="CM4136"/>
      <c r="CN4136"/>
      <c r="CO4136"/>
      <c r="CP4136"/>
      <c r="CQ4136"/>
      <c r="CR4136"/>
      <c r="CS4136"/>
      <c r="CT4136"/>
      <c r="CU4136"/>
      <c r="CV4136"/>
    </row>
    <row r="4137" spans="10:100" x14ac:dyDescent="0.25">
      <c r="J4137"/>
      <c r="K4137"/>
      <c r="L4137"/>
      <c r="M4137"/>
      <c r="N4137"/>
      <c r="O4137"/>
      <c r="P4137"/>
      <c r="Q4137"/>
      <c r="R4137"/>
      <c r="S4137"/>
      <c r="T4137"/>
      <c r="U4137"/>
      <c r="V4137"/>
      <c r="W4137"/>
      <c r="X4137"/>
      <c r="Y4137"/>
      <c r="Z4137"/>
      <c r="AA4137"/>
      <c r="AB4137"/>
      <c r="AC4137"/>
      <c r="AD4137"/>
      <c r="AE4137"/>
      <c r="AF4137"/>
      <c r="AG4137"/>
      <c r="AH4137"/>
      <c r="AI4137"/>
      <c r="AJ4137"/>
      <c r="AK4137"/>
      <c r="AL4137"/>
      <c r="AM4137"/>
      <c r="AN4137"/>
      <c r="AO4137"/>
      <c r="AP4137"/>
      <c r="AQ4137"/>
      <c r="AR4137"/>
      <c r="AS4137"/>
      <c r="AT4137"/>
      <c r="AU4137"/>
      <c r="AV4137"/>
      <c r="AW4137"/>
      <c r="AX4137"/>
      <c r="AY4137"/>
      <c r="AZ4137"/>
      <c r="BA4137"/>
      <c r="BB4137"/>
      <c r="BC4137"/>
      <c r="BD4137"/>
      <c r="BE4137"/>
      <c r="BF4137"/>
      <c r="BG4137"/>
      <c r="BH4137"/>
      <c r="BI4137"/>
      <c r="BJ4137"/>
      <c r="BK4137"/>
      <c r="BL4137"/>
      <c r="BM4137"/>
      <c r="BN4137"/>
      <c r="BO4137"/>
      <c r="BP4137"/>
      <c r="BQ4137"/>
      <c r="BR4137"/>
      <c r="BS4137"/>
      <c r="BT4137"/>
      <c r="BU4137"/>
      <c r="BV4137"/>
      <c r="BW4137"/>
      <c r="BX4137"/>
      <c r="BY4137"/>
      <c r="BZ4137"/>
      <c r="CA4137"/>
      <c r="CB4137"/>
      <c r="CC4137"/>
      <c r="CD4137"/>
      <c r="CE4137"/>
      <c r="CF4137"/>
      <c r="CG4137"/>
      <c r="CH4137"/>
      <c r="CI4137"/>
      <c r="CJ4137"/>
      <c r="CK4137"/>
      <c r="CL4137"/>
      <c r="CM4137"/>
      <c r="CN4137"/>
      <c r="CO4137"/>
      <c r="CP4137"/>
      <c r="CQ4137"/>
      <c r="CR4137"/>
      <c r="CS4137"/>
      <c r="CT4137"/>
      <c r="CU4137"/>
      <c r="CV4137"/>
    </row>
    <row r="4138" spans="10:100" x14ac:dyDescent="0.25">
      <c r="J4138"/>
      <c r="K4138"/>
      <c r="L4138"/>
      <c r="M4138"/>
      <c r="N4138"/>
      <c r="O4138"/>
      <c r="P4138"/>
      <c r="Q4138"/>
      <c r="R4138"/>
      <c r="S4138"/>
      <c r="T4138"/>
      <c r="U4138"/>
      <c r="V4138"/>
      <c r="W4138"/>
      <c r="X4138"/>
      <c r="Y4138"/>
      <c r="Z4138"/>
      <c r="AA4138"/>
      <c r="AB4138"/>
      <c r="AC4138"/>
      <c r="AD4138"/>
      <c r="AE4138"/>
      <c r="AF4138"/>
      <c r="AG4138"/>
      <c r="AH4138"/>
      <c r="AI4138"/>
      <c r="AJ4138"/>
      <c r="AK4138"/>
      <c r="AL4138"/>
      <c r="AM4138"/>
      <c r="AN4138"/>
      <c r="AO4138"/>
      <c r="AP4138"/>
      <c r="AQ4138"/>
      <c r="AR4138"/>
      <c r="AS4138"/>
      <c r="AT4138"/>
      <c r="AU4138"/>
      <c r="AV4138"/>
      <c r="AW4138"/>
      <c r="AX4138"/>
      <c r="AY4138"/>
      <c r="AZ4138"/>
      <c r="BA4138"/>
      <c r="BB4138"/>
      <c r="BC4138"/>
      <c r="BD4138"/>
      <c r="BE4138"/>
      <c r="BF4138"/>
      <c r="BG4138"/>
      <c r="BH4138"/>
      <c r="BI4138"/>
      <c r="BJ4138"/>
      <c r="BK4138"/>
      <c r="BL4138"/>
      <c r="BM4138"/>
      <c r="BN4138"/>
      <c r="BO4138"/>
      <c r="BP4138"/>
      <c r="BQ4138"/>
      <c r="BR4138"/>
      <c r="BS4138"/>
      <c r="BT4138"/>
      <c r="BU4138"/>
      <c r="BV4138"/>
      <c r="BW4138"/>
      <c r="BX4138"/>
      <c r="BY4138"/>
      <c r="BZ4138"/>
      <c r="CA4138"/>
      <c r="CB4138"/>
      <c r="CC4138"/>
      <c r="CD4138"/>
      <c r="CE4138"/>
      <c r="CF4138"/>
      <c r="CG4138"/>
      <c r="CH4138"/>
      <c r="CI4138"/>
      <c r="CJ4138"/>
      <c r="CK4138"/>
      <c r="CL4138"/>
      <c r="CM4138"/>
      <c r="CN4138"/>
      <c r="CO4138"/>
      <c r="CP4138"/>
      <c r="CQ4138"/>
      <c r="CR4138"/>
      <c r="CS4138"/>
      <c r="CT4138"/>
      <c r="CU4138"/>
      <c r="CV4138"/>
    </row>
    <row r="4139" spans="10:100" x14ac:dyDescent="0.25">
      <c r="J4139"/>
      <c r="K4139"/>
      <c r="L4139"/>
      <c r="M4139"/>
      <c r="N4139"/>
      <c r="O4139"/>
      <c r="P4139"/>
      <c r="Q4139"/>
      <c r="R4139"/>
      <c r="S4139"/>
      <c r="T4139"/>
      <c r="U4139"/>
      <c r="V4139"/>
      <c r="W4139"/>
      <c r="X4139"/>
      <c r="Y4139"/>
      <c r="Z4139"/>
      <c r="AA4139"/>
      <c r="AB4139"/>
      <c r="AC4139"/>
      <c r="AD4139"/>
      <c r="AE4139"/>
      <c r="AF4139"/>
      <c r="AG4139"/>
      <c r="AH4139"/>
      <c r="AI4139"/>
      <c r="AJ4139"/>
      <c r="AK4139"/>
      <c r="AL4139"/>
      <c r="AM4139"/>
      <c r="AN4139"/>
      <c r="AO4139"/>
      <c r="AP4139"/>
      <c r="AQ4139"/>
      <c r="AR4139"/>
      <c r="AS4139"/>
      <c r="AT4139"/>
      <c r="AU4139"/>
      <c r="AV4139"/>
      <c r="AW4139"/>
      <c r="AX4139"/>
      <c r="AY4139"/>
      <c r="AZ4139"/>
      <c r="BA4139"/>
      <c r="BB4139"/>
      <c r="BC4139"/>
      <c r="BD4139"/>
      <c r="BE4139"/>
      <c r="BF4139"/>
      <c r="BG4139"/>
      <c r="BH4139"/>
      <c r="BI4139"/>
      <c r="BJ4139"/>
      <c r="BK4139"/>
      <c r="BL4139"/>
      <c r="BM4139"/>
      <c r="BN4139"/>
      <c r="BO4139"/>
      <c r="BP4139"/>
      <c r="BQ4139"/>
      <c r="BR4139"/>
      <c r="BS4139"/>
      <c r="BT4139"/>
      <c r="BU4139"/>
      <c r="BV4139"/>
      <c r="BW4139"/>
      <c r="BX4139"/>
      <c r="BY4139"/>
      <c r="BZ4139"/>
      <c r="CA4139"/>
      <c r="CB4139"/>
      <c r="CC4139"/>
      <c r="CD4139"/>
      <c r="CE4139"/>
      <c r="CF4139"/>
      <c r="CG4139"/>
      <c r="CH4139"/>
      <c r="CI4139"/>
      <c r="CJ4139"/>
      <c r="CK4139"/>
      <c r="CL4139"/>
      <c r="CM4139"/>
      <c r="CN4139"/>
      <c r="CO4139"/>
      <c r="CP4139"/>
      <c r="CQ4139"/>
      <c r="CR4139"/>
      <c r="CS4139"/>
      <c r="CT4139"/>
      <c r="CU4139"/>
      <c r="CV4139"/>
    </row>
    <row r="4140" spans="10:100" x14ac:dyDescent="0.25">
      <c r="J4140"/>
      <c r="K4140"/>
      <c r="L4140"/>
      <c r="M4140"/>
      <c r="N4140"/>
      <c r="O4140"/>
      <c r="P4140"/>
      <c r="Q4140"/>
      <c r="R4140"/>
      <c r="S4140"/>
      <c r="T4140"/>
      <c r="U4140"/>
      <c r="V4140"/>
      <c r="W4140"/>
      <c r="X4140"/>
      <c r="Y4140"/>
      <c r="Z4140"/>
      <c r="AA4140"/>
      <c r="AB4140"/>
      <c r="AC4140"/>
      <c r="AD4140"/>
      <c r="AE4140"/>
      <c r="AF4140"/>
      <c r="AG4140"/>
      <c r="AH4140"/>
      <c r="AI4140"/>
      <c r="AJ4140"/>
      <c r="AK4140"/>
      <c r="AL4140"/>
      <c r="AM4140"/>
      <c r="AN4140"/>
      <c r="AO4140"/>
      <c r="AP4140"/>
      <c r="AQ4140"/>
      <c r="AR4140"/>
      <c r="AS4140"/>
      <c r="AT4140"/>
      <c r="AU4140"/>
      <c r="AV4140"/>
      <c r="AW4140"/>
      <c r="AX4140"/>
      <c r="AY4140"/>
      <c r="AZ4140"/>
      <c r="BA4140"/>
      <c r="BB4140"/>
      <c r="BC4140"/>
      <c r="BD4140"/>
      <c r="BE4140"/>
      <c r="BF4140"/>
      <c r="BG4140"/>
      <c r="BH4140"/>
      <c r="BI4140"/>
      <c r="BJ4140"/>
      <c r="BK4140"/>
      <c r="BL4140"/>
      <c r="BM4140"/>
      <c r="BN4140"/>
      <c r="BO4140"/>
      <c r="BP4140"/>
      <c r="BQ4140"/>
      <c r="BR4140"/>
      <c r="BS4140"/>
      <c r="BT4140"/>
      <c r="BU4140"/>
      <c r="BV4140"/>
      <c r="BW4140"/>
      <c r="BX4140"/>
      <c r="BY4140"/>
      <c r="BZ4140"/>
      <c r="CA4140"/>
      <c r="CB4140"/>
      <c r="CC4140"/>
      <c r="CD4140"/>
      <c r="CE4140"/>
      <c r="CF4140"/>
      <c r="CG4140"/>
      <c r="CH4140"/>
      <c r="CI4140"/>
      <c r="CJ4140"/>
      <c r="CK4140"/>
      <c r="CL4140"/>
      <c r="CM4140"/>
      <c r="CN4140"/>
      <c r="CO4140"/>
      <c r="CP4140"/>
      <c r="CQ4140"/>
      <c r="CR4140"/>
      <c r="CS4140"/>
      <c r="CT4140"/>
      <c r="CU4140"/>
      <c r="CV4140"/>
    </row>
    <row r="4141" spans="10:100" x14ac:dyDescent="0.25">
      <c r="J4141"/>
      <c r="K4141"/>
      <c r="L4141"/>
      <c r="M4141"/>
      <c r="N4141"/>
      <c r="O4141"/>
      <c r="P4141"/>
      <c r="Q4141"/>
      <c r="R4141"/>
      <c r="S4141"/>
      <c r="T4141"/>
      <c r="U4141"/>
      <c r="V4141"/>
      <c r="W4141"/>
      <c r="X4141"/>
      <c r="Y4141"/>
      <c r="Z4141"/>
      <c r="AA4141"/>
      <c r="AB4141"/>
      <c r="AC4141"/>
      <c r="AD4141"/>
      <c r="AE4141"/>
      <c r="AF4141"/>
      <c r="AG4141"/>
      <c r="AH4141"/>
      <c r="AI4141"/>
      <c r="AJ4141"/>
      <c r="AK4141"/>
      <c r="AL4141"/>
      <c r="AM4141"/>
      <c r="AN4141"/>
      <c r="AO4141"/>
      <c r="AP4141"/>
      <c r="AQ4141"/>
      <c r="AR4141"/>
      <c r="AS4141"/>
      <c r="AT4141"/>
      <c r="AU4141"/>
      <c r="AV4141"/>
      <c r="AW4141"/>
      <c r="AX4141"/>
      <c r="AY4141"/>
      <c r="AZ4141"/>
      <c r="BA4141"/>
      <c r="BB4141"/>
      <c r="BC4141"/>
      <c r="BD4141"/>
      <c r="BE4141"/>
      <c r="BF4141"/>
      <c r="BG4141"/>
      <c r="BH4141"/>
      <c r="BI4141"/>
      <c r="BJ4141"/>
      <c r="BK4141"/>
      <c r="BL4141"/>
      <c r="BM4141"/>
      <c r="BN4141"/>
      <c r="BO4141"/>
      <c r="BP4141"/>
      <c r="BQ4141"/>
      <c r="BR4141"/>
      <c r="BS4141"/>
      <c r="BT4141"/>
      <c r="BU4141"/>
      <c r="BV4141"/>
      <c r="BW4141"/>
      <c r="BX4141"/>
      <c r="BY4141"/>
      <c r="BZ4141"/>
      <c r="CA4141"/>
      <c r="CB4141"/>
      <c r="CC4141"/>
      <c r="CD4141"/>
      <c r="CE4141"/>
      <c r="CF4141"/>
      <c r="CG4141"/>
      <c r="CH4141"/>
      <c r="CI4141"/>
      <c r="CJ4141"/>
      <c r="CK4141"/>
      <c r="CL4141"/>
      <c r="CM4141"/>
      <c r="CN4141"/>
      <c r="CO4141"/>
      <c r="CP4141"/>
      <c r="CQ4141"/>
      <c r="CR4141"/>
      <c r="CS4141"/>
      <c r="CT4141"/>
      <c r="CU4141"/>
      <c r="CV4141"/>
    </row>
    <row r="4142" spans="10:100" x14ac:dyDescent="0.25">
      <c r="J4142"/>
      <c r="K4142"/>
      <c r="L4142"/>
      <c r="M4142"/>
      <c r="N4142"/>
      <c r="O4142"/>
      <c r="P4142"/>
      <c r="Q4142"/>
      <c r="R4142"/>
      <c r="S4142"/>
      <c r="T4142"/>
      <c r="U4142"/>
      <c r="V4142"/>
      <c r="W4142"/>
      <c r="X4142"/>
      <c r="Y4142"/>
      <c r="Z4142"/>
      <c r="AA4142"/>
      <c r="AB4142"/>
      <c r="AC4142"/>
      <c r="AD4142"/>
      <c r="AE4142"/>
      <c r="AF4142"/>
      <c r="AG4142"/>
      <c r="AH4142"/>
      <c r="AI4142"/>
      <c r="AJ4142"/>
      <c r="AK4142"/>
      <c r="AL4142"/>
      <c r="AM4142"/>
      <c r="AN4142"/>
      <c r="AO4142"/>
      <c r="AP4142"/>
      <c r="AQ4142"/>
      <c r="AR4142"/>
      <c r="AS4142"/>
      <c r="AT4142"/>
      <c r="AU4142"/>
      <c r="AV4142"/>
      <c r="AW4142"/>
      <c r="AX4142"/>
      <c r="AY4142"/>
      <c r="AZ4142"/>
      <c r="BA4142"/>
      <c r="BB4142"/>
      <c r="BC4142"/>
      <c r="BD4142"/>
      <c r="BE4142"/>
      <c r="BF4142"/>
      <c r="BG4142"/>
      <c r="BH4142"/>
      <c r="BI4142"/>
      <c r="BJ4142"/>
      <c r="BK4142"/>
      <c r="BL4142"/>
      <c r="BM4142"/>
      <c r="BN4142"/>
      <c r="BO4142"/>
      <c r="BP4142"/>
      <c r="BQ4142"/>
      <c r="BR4142"/>
      <c r="BS4142"/>
      <c r="BT4142"/>
      <c r="BU4142"/>
      <c r="BV4142"/>
      <c r="BW4142"/>
      <c r="BX4142"/>
      <c r="BY4142"/>
      <c r="BZ4142"/>
      <c r="CA4142"/>
      <c r="CB4142"/>
      <c r="CC4142"/>
      <c r="CD4142"/>
      <c r="CE4142"/>
      <c r="CF4142"/>
      <c r="CG4142"/>
      <c r="CH4142"/>
      <c r="CI4142"/>
      <c r="CJ4142"/>
      <c r="CK4142"/>
      <c r="CL4142"/>
      <c r="CM4142"/>
      <c r="CN4142"/>
      <c r="CO4142"/>
      <c r="CP4142"/>
      <c r="CQ4142"/>
      <c r="CR4142"/>
      <c r="CS4142"/>
      <c r="CT4142"/>
      <c r="CU4142"/>
      <c r="CV4142"/>
    </row>
    <row r="4143" spans="10:100" x14ac:dyDescent="0.25">
      <c r="J4143"/>
      <c r="K4143"/>
      <c r="L4143"/>
      <c r="M4143"/>
      <c r="N4143"/>
      <c r="O4143"/>
      <c r="P4143"/>
      <c r="Q4143"/>
      <c r="R4143"/>
      <c r="S4143"/>
      <c r="T4143"/>
      <c r="U4143"/>
      <c r="V4143"/>
      <c r="W4143"/>
      <c r="X4143"/>
      <c r="Y4143"/>
      <c r="Z4143"/>
      <c r="AA4143"/>
      <c r="AB4143"/>
      <c r="AC4143"/>
      <c r="AD4143"/>
      <c r="AE4143"/>
      <c r="AF4143"/>
      <c r="AG4143"/>
      <c r="AH4143"/>
      <c r="AI4143"/>
      <c r="AJ4143"/>
      <c r="AK4143"/>
      <c r="AL4143"/>
      <c r="AM4143"/>
      <c r="AN4143"/>
      <c r="AO4143"/>
      <c r="AP4143"/>
      <c r="AQ4143"/>
      <c r="AR4143"/>
      <c r="AS4143"/>
      <c r="AT4143"/>
      <c r="AU4143"/>
      <c r="AV4143"/>
      <c r="AW4143"/>
      <c r="AX4143"/>
      <c r="AY4143"/>
      <c r="AZ4143"/>
      <c r="BA4143"/>
      <c r="BB4143"/>
      <c r="BC4143"/>
      <c r="BD4143"/>
      <c r="BE4143"/>
      <c r="BF4143"/>
      <c r="BG4143"/>
      <c r="BH4143"/>
      <c r="BI4143"/>
      <c r="BJ4143"/>
      <c r="BK4143"/>
      <c r="BL4143"/>
      <c r="BM4143"/>
      <c r="BN4143"/>
      <c r="BO4143"/>
      <c r="BP4143"/>
      <c r="BQ4143"/>
      <c r="BR4143"/>
      <c r="BS4143"/>
      <c r="BT4143"/>
      <c r="BU4143"/>
      <c r="BV4143"/>
      <c r="BW4143"/>
      <c r="BX4143"/>
      <c r="BY4143"/>
      <c r="BZ4143"/>
      <c r="CA4143"/>
      <c r="CB4143"/>
      <c r="CC4143"/>
      <c r="CD4143"/>
      <c r="CE4143"/>
      <c r="CF4143"/>
      <c r="CG4143"/>
      <c r="CH4143"/>
      <c r="CI4143"/>
      <c r="CJ4143"/>
      <c r="CK4143"/>
      <c r="CL4143"/>
      <c r="CM4143"/>
      <c r="CN4143"/>
      <c r="CO4143"/>
      <c r="CP4143"/>
      <c r="CQ4143"/>
      <c r="CR4143"/>
      <c r="CS4143"/>
      <c r="CT4143"/>
      <c r="CU4143"/>
      <c r="CV4143"/>
    </row>
    <row r="4144" spans="10:100" x14ac:dyDescent="0.25">
      <c r="J4144"/>
      <c r="K4144"/>
      <c r="L4144"/>
      <c r="M4144"/>
      <c r="N4144"/>
      <c r="O4144"/>
      <c r="P4144"/>
      <c r="Q4144"/>
      <c r="R4144"/>
      <c r="S4144"/>
      <c r="T4144"/>
      <c r="U4144"/>
      <c r="V4144"/>
      <c r="W4144"/>
      <c r="X4144"/>
      <c r="Y4144"/>
      <c r="Z4144"/>
      <c r="AA4144"/>
      <c r="AB4144"/>
      <c r="AC4144"/>
      <c r="AD4144"/>
      <c r="AE4144"/>
      <c r="AF4144"/>
      <c r="AG4144"/>
      <c r="AH4144"/>
      <c r="AI4144"/>
      <c r="AJ4144"/>
      <c r="AK4144"/>
      <c r="AL4144"/>
      <c r="AM4144"/>
      <c r="AN4144"/>
      <c r="AO4144"/>
      <c r="AP4144"/>
      <c r="AQ4144"/>
      <c r="AR4144"/>
      <c r="AS4144"/>
      <c r="AT4144"/>
      <c r="AU4144"/>
      <c r="AV4144"/>
      <c r="AW4144"/>
      <c r="AX4144"/>
      <c r="AY4144"/>
      <c r="AZ4144"/>
      <c r="BA4144"/>
      <c r="BB4144"/>
      <c r="BC4144"/>
      <c r="BD4144"/>
      <c r="BE4144"/>
      <c r="BF4144"/>
      <c r="BG4144"/>
      <c r="BH4144"/>
      <c r="BI4144"/>
      <c r="BJ4144"/>
      <c r="BK4144"/>
      <c r="BL4144"/>
      <c r="BM4144"/>
      <c r="BN4144"/>
      <c r="BO4144"/>
      <c r="BP4144"/>
      <c r="BQ4144"/>
      <c r="BR4144"/>
      <c r="BS4144"/>
      <c r="BT4144"/>
      <c r="BU4144"/>
      <c r="BV4144"/>
      <c r="BW4144"/>
      <c r="BX4144"/>
      <c r="BY4144"/>
      <c r="BZ4144"/>
      <c r="CA4144"/>
      <c r="CB4144"/>
      <c r="CC4144"/>
      <c r="CD4144"/>
      <c r="CE4144"/>
      <c r="CF4144"/>
      <c r="CG4144"/>
      <c r="CH4144"/>
      <c r="CI4144"/>
      <c r="CJ4144"/>
      <c r="CK4144"/>
      <c r="CL4144"/>
      <c r="CM4144"/>
      <c r="CN4144"/>
      <c r="CO4144"/>
      <c r="CP4144"/>
      <c r="CQ4144"/>
      <c r="CR4144"/>
      <c r="CS4144"/>
      <c r="CT4144"/>
      <c r="CU4144"/>
      <c r="CV4144"/>
    </row>
    <row r="4145" spans="10:100" x14ac:dyDescent="0.25">
      <c r="J4145"/>
      <c r="K4145"/>
      <c r="L4145"/>
      <c r="M4145"/>
      <c r="N4145"/>
      <c r="O4145"/>
      <c r="P4145"/>
      <c r="Q4145"/>
      <c r="R4145"/>
      <c r="S4145"/>
      <c r="T4145"/>
      <c r="U4145"/>
      <c r="V4145"/>
      <c r="W4145"/>
      <c r="X4145"/>
      <c r="Y4145"/>
      <c r="Z4145"/>
      <c r="AA4145"/>
      <c r="AB4145"/>
      <c r="AC4145"/>
      <c r="AD4145"/>
      <c r="AE4145"/>
      <c r="AF4145"/>
      <c r="AG4145"/>
      <c r="AH4145"/>
      <c r="AI4145"/>
      <c r="AJ4145"/>
      <c r="AK4145"/>
      <c r="AL4145"/>
      <c r="AM4145"/>
      <c r="AN4145"/>
      <c r="AO4145"/>
      <c r="AP4145"/>
      <c r="AQ4145"/>
      <c r="AR4145"/>
      <c r="AS4145"/>
      <c r="AT4145"/>
      <c r="AU4145"/>
      <c r="AV4145"/>
      <c r="AW4145"/>
      <c r="AX4145"/>
      <c r="AY4145"/>
      <c r="AZ4145"/>
      <c r="BA4145"/>
      <c r="BB4145"/>
      <c r="BC4145"/>
      <c r="BD4145"/>
      <c r="BE4145"/>
      <c r="BF4145"/>
      <c r="BG4145"/>
      <c r="BH4145"/>
      <c r="BI4145"/>
      <c r="BJ4145"/>
      <c r="BK4145"/>
      <c r="BL4145"/>
      <c r="BM4145"/>
      <c r="BN4145"/>
      <c r="BO4145"/>
      <c r="BP4145"/>
      <c r="BQ4145"/>
      <c r="BR4145"/>
      <c r="BS4145"/>
      <c r="BT4145"/>
      <c r="BU4145"/>
      <c r="BV4145"/>
      <c r="BW4145"/>
      <c r="BX4145"/>
      <c r="BY4145"/>
      <c r="BZ4145"/>
      <c r="CA4145"/>
      <c r="CB4145"/>
      <c r="CC4145"/>
      <c r="CD4145"/>
      <c r="CE4145"/>
      <c r="CF4145"/>
      <c r="CG4145"/>
      <c r="CH4145"/>
      <c r="CI4145"/>
      <c r="CJ4145"/>
      <c r="CK4145"/>
      <c r="CL4145"/>
      <c r="CM4145"/>
      <c r="CN4145"/>
      <c r="CO4145"/>
      <c r="CP4145"/>
      <c r="CQ4145"/>
      <c r="CR4145"/>
      <c r="CS4145"/>
      <c r="CT4145"/>
      <c r="CU4145"/>
      <c r="CV4145"/>
    </row>
    <row r="4146" spans="10:100" x14ac:dyDescent="0.25">
      <c r="J4146"/>
      <c r="K4146"/>
      <c r="L4146"/>
      <c r="M4146"/>
      <c r="N4146"/>
      <c r="O4146"/>
      <c r="P4146"/>
      <c r="Q4146"/>
      <c r="R4146"/>
      <c r="S4146"/>
      <c r="T4146"/>
      <c r="U4146"/>
      <c r="V4146"/>
      <c r="W4146"/>
      <c r="X4146"/>
      <c r="Y4146"/>
      <c r="Z4146"/>
      <c r="AA4146"/>
      <c r="AB4146"/>
      <c r="AC4146"/>
      <c r="AD4146"/>
      <c r="AE4146"/>
      <c r="AF4146"/>
      <c r="AG4146"/>
      <c r="AH4146"/>
      <c r="AI4146"/>
      <c r="AJ4146"/>
      <c r="AK4146"/>
      <c r="AL4146"/>
      <c r="AM4146"/>
      <c r="AN4146"/>
      <c r="AO4146"/>
      <c r="AP4146"/>
      <c r="AQ4146"/>
      <c r="AR4146"/>
      <c r="AS4146"/>
      <c r="AT4146"/>
      <c r="AU4146"/>
      <c r="AV4146"/>
      <c r="AW4146"/>
      <c r="AX4146"/>
      <c r="AY4146"/>
      <c r="AZ4146"/>
      <c r="BA4146"/>
      <c r="BB4146"/>
      <c r="BC4146"/>
      <c r="BD4146"/>
      <c r="BE4146"/>
      <c r="BF4146"/>
      <c r="BG4146"/>
      <c r="BH4146"/>
      <c r="BI4146"/>
      <c r="BJ4146"/>
      <c r="BK4146"/>
      <c r="BL4146"/>
      <c r="BM4146"/>
      <c r="BN4146"/>
      <c r="BO4146"/>
      <c r="BP4146"/>
      <c r="BQ4146"/>
      <c r="BR4146"/>
      <c r="BS4146"/>
      <c r="BT4146"/>
      <c r="BU4146"/>
      <c r="BV4146"/>
      <c r="BW4146"/>
      <c r="BX4146"/>
      <c r="BY4146"/>
      <c r="BZ4146"/>
      <c r="CA4146"/>
      <c r="CB4146"/>
      <c r="CC4146"/>
      <c r="CD4146"/>
      <c r="CE4146"/>
      <c r="CF4146"/>
      <c r="CG4146"/>
      <c r="CH4146"/>
      <c r="CI4146"/>
      <c r="CJ4146"/>
      <c r="CK4146"/>
      <c r="CL4146"/>
      <c r="CM4146"/>
      <c r="CN4146"/>
      <c r="CO4146"/>
      <c r="CP4146"/>
      <c r="CQ4146"/>
      <c r="CR4146"/>
      <c r="CS4146"/>
      <c r="CT4146"/>
      <c r="CU4146"/>
      <c r="CV4146"/>
    </row>
    <row r="4147" spans="10:100" x14ac:dyDescent="0.25">
      <c r="J4147"/>
      <c r="K4147"/>
      <c r="L4147"/>
      <c r="M4147"/>
      <c r="N4147"/>
      <c r="O4147"/>
      <c r="P4147"/>
      <c r="Q4147"/>
      <c r="R4147"/>
      <c r="S4147"/>
      <c r="T4147"/>
      <c r="U4147"/>
      <c r="V4147"/>
      <c r="W4147"/>
      <c r="X4147"/>
      <c r="Y4147"/>
      <c r="Z4147"/>
      <c r="AA4147"/>
      <c r="AB4147"/>
      <c r="AC4147"/>
      <c r="AD4147"/>
      <c r="AE4147"/>
      <c r="AF4147"/>
      <c r="AG4147"/>
      <c r="AH4147"/>
      <c r="AI4147"/>
      <c r="AJ4147"/>
      <c r="AK4147"/>
      <c r="AL4147"/>
      <c r="AM4147"/>
      <c r="AN4147"/>
      <c r="AO4147"/>
      <c r="AP4147"/>
      <c r="AQ4147"/>
      <c r="AR4147"/>
      <c r="AS4147"/>
      <c r="AT4147"/>
      <c r="AU4147"/>
      <c r="AV4147"/>
      <c r="AW4147"/>
      <c r="AX4147"/>
      <c r="AY4147"/>
      <c r="AZ4147"/>
      <c r="BA4147"/>
      <c r="BB4147"/>
      <c r="BC4147"/>
      <c r="BD4147"/>
      <c r="BE4147"/>
      <c r="BF4147"/>
      <c r="BG4147"/>
      <c r="BH4147"/>
      <c r="BI4147"/>
      <c r="BJ4147"/>
      <c r="BK4147"/>
      <c r="BL4147"/>
      <c r="BM4147"/>
      <c r="BN4147"/>
      <c r="BO4147"/>
      <c r="BP4147"/>
      <c r="BQ4147"/>
      <c r="BR4147"/>
      <c r="BS4147"/>
      <c r="BT4147"/>
      <c r="BU4147"/>
      <c r="BV4147"/>
      <c r="BW4147"/>
      <c r="BX4147"/>
      <c r="BY4147"/>
      <c r="BZ4147"/>
      <c r="CA4147"/>
      <c r="CB4147"/>
      <c r="CC4147"/>
      <c r="CD4147"/>
      <c r="CE4147"/>
      <c r="CF4147"/>
      <c r="CG4147"/>
      <c r="CH4147"/>
      <c r="CI4147"/>
      <c r="CJ4147"/>
      <c r="CK4147"/>
      <c r="CL4147"/>
      <c r="CM4147"/>
      <c r="CN4147"/>
      <c r="CO4147"/>
      <c r="CP4147"/>
      <c r="CQ4147"/>
      <c r="CR4147"/>
      <c r="CS4147"/>
      <c r="CT4147"/>
      <c r="CU4147"/>
      <c r="CV4147"/>
    </row>
    <row r="4148" spans="10:100" x14ac:dyDescent="0.25">
      <c r="J4148"/>
      <c r="K4148"/>
      <c r="L4148"/>
      <c r="M4148"/>
      <c r="N4148"/>
      <c r="O4148"/>
      <c r="P4148"/>
      <c r="Q4148"/>
      <c r="R4148"/>
      <c r="S4148"/>
      <c r="T4148"/>
      <c r="U4148"/>
      <c r="V4148"/>
      <c r="W4148"/>
      <c r="X4148"/>
      <c r="Y4148"/>
      <c r="Z4148"/>
      <c r="AA4148"/>
      <c r="AB4148"/>
      <c r="AC4148"/>
      <c r="AD4148"/>
      <c r="AE4148"/>
      <c r="AF4148"/>
      <c r="AG4148"/>
      <c r="AH4148"/>
      <c r="AI4148"/>
      <c r="AJ4148"/>
      <c r="AK4148"/>
      <c r="AL4148"/>
      <c r="AM4148"/>
      <c r="AN4148"/>
      <c r="AO4148"/>
      <c r="AP4148"/>
      <c r="AQ4148"/>
      <c r="AR4148"/>
      <c r="AS4148"/>
      <c r="AT4148"/>
      <c r="AU4148"/>
      <c r="AV4148"/>
      <c r="AW4148"/>
      <c r="AX4148"/>
      <c r="AY4148"/>
      <c r="AZ4148"/>
      <c r="BA4148"/>
      <c r="BB4148"/>
      <c r="BC4148"/>
      <c r="BD4148"/>
      <c r="BE4148"/>
      <c r="BF4148"/>
      <c r="BG4148"/>
      <c r="BH4148"/>
      <c r="BI4148"/>
      <c r="BJ4148"/>
      <c r="BK4148"/>
      <c r="BL4148"/>
      <c r="BM4148"/>
      <c r="BN4148"/>
      <c r="BO4148"/>
      <c r="BP4148"/>
      <c r="BQ4148"/>
      <c r="BR4148"/>
      <c r="BS4148"/>
      <c r="BT4148"/>
      <c r="BU4148"/>
      <c r="BV4148"/>
      <c r="BW4148"/>
      <c r="BX4148"/>
      <c r="BY4148"/>
      <c r="BZ4148"/>
      <c r="CA4148"/>
      <c r="CB4148"/>
      <c r="CC4148"/>
      <c r="CD4148"/>
      <c r="CE4148"/>
      <c r="CF4148"/>
      <c r="CG4148"/>
      <c r="CH4148"/>
      <c r="CI4148"/>
      <c r="CJ4148"/>
      <c r="CK4148"/>
      <c r="CL4148"/>
      <c r="CM4148"/>
      <c r="CN4148"/>
      <c r="CO4148"/>
      <c r="CP4148"/>
      <c r="CQ4148"/>
      <c r="CR4148"/>
      <c r="CS4148"/>
      <c r="CT4148"/>
      <c r="CU4148"/>
      <c r="CV4148"/>
    </row>
    <row r="4149" spans="10:100" x14ac:dyDescent="0.25">
      <c r="J4149"/>
      <c r="K4149"/>
      <c r="L4149"/>
      <c r="M4149"/>
      <c r="N4149"/>
      <c r="O4149"/>
      <c r="P4149"/>
      <c r="Q4149"/>
      <c r="R4149"/>
      <c r="S4149"/>
      <c r="T4149"/>
      <c r="U4149"/>
      <c r="V4149"/>
      <c r="W4149"/>
      <c r="X4149"/>
      <c r="Y4149"/>
      <c r="Z4149"/>
      <c r="AA4149"/>
      <c r="AB4149"/>
      <c r="AC4149"/>
      <c r="AD4149"/>
      <c r="AE4149"/>
      <c r="AF4149"/>
      <c r="AG4149"/>
      <c r="AH4149"/>
      <c r="AI4149"/>
      <c r="AJ4149"/>
      <c r="AK4149"/>
      <c r="AL4149"/>
      <c r="AM4149"/>
      <c r="AN4149"/>
      <c r="AO4149"/>
      <c r="AP4149"/>
      <c r="AQ4149"/>
      <c r="AR4149"/>
      <c r="AS4149"/>
      <c r="AT4149"/>
      <c r="AU4149"/>
      <c r="AV4149"/>
      <c r="AW4149"/>
      <c r="AX4149"/>
      <c r="AY4149"/>
      <c r="AZ4149"/>
      <c r="BA4149"/>
      <c r="BB4149"/>
      <c r="BC4149"/>
      <c r="BD4149"/>
      <c r="BE4149"/>
      <c r="BF4149"/>
      <c r="BG4149"/>
      <c r="BH4149"/>
      <c r="BI4149"/>
      <c r="BJ4149"/>
      <c r="BK4149"/>
      <c r="BL4149"/>
      <c r="BM4149"/>
      <c r="BN4149"/>
      <c r="BO4149"/>
      <c r="BP4149"/>
      <c r="BQ4149"/>
      <c r="BR4149"/>
      <c r="BS4149"/>
      <c r="BT4149"/>
      <c r="BU4149"/>
      <c r="BV4149"/>
      <c r="BW4149"/>
      <c r="BX4149"/>
      <c r="BY4149"/>
      <c r="BZ4149"/>
      <c r="CA4149"/>
      <c r="CB4149"/>
      <c r="CC4149"/>
      <c r="CD4149"/>
      <c r="CE4149"/>
      <c r="CF4149"/>
      <c r="CG4149"/>
      <c r="CH4149"/>
      <c r="CI4149"/>
      <c r="CJ4149"/>
      <c r="CK4149"/>
      <c r="CL4149"/>
      <c r="CM4149"/>
      <c r="CN4149"/>
      <c r="CO4149"/>
      <c r="CP4149"/>
      <c r="CQ4149"/>
      <c r="CR4149"/>
      <c r="CS4149"/>
      <c r="CT4149"/>
      <c r="CU4149"/>
      <c r="CV4149"/>
    </row>
    <row r="4150" spans="10:100" x14ac:dyDescent="0.25">
      <c r="J4150"/>
      <c r="K4150"/>
      <c r="L4150"/>
      <c r="M4150"/>
      <c r="N4150"/>
      <c r="O4150"/>
      <c r="P4150"/>
      <c r="Q4150"/>
      <c r="R4150"/>
      <c r="S4150"/>
      <c r="T4150"/>
      <c r="U4150"/>
      <c r="V4150"/>
      <c r="W4150"/>
      <c r="X4150"/>
      <c r="Y4150"/>
      <c r="Z4150"/>
      <c r="AA4150"/>
      <c r="AB4150"/>
      <c r="AC4150"/>
      <c r="AD4150"/>
      <c r="AE4150"/>
      <c r="AF4150"/>
      <c r="AG4150"/>
      <c r="AH4150"/>
      <c r="AI4150"/>
      <c r="AJ4150"/>
      <c r="AK4150"/>
      <c r="AL4150"/>
      <c r="AM4150"/>
      <c r="AN4150"/>
      <c r="AO4150"/>
      <c r="AP4150"/>
      <c r="AQ4150"/>
      <c r="AR4150"/>
      <c r="AS4150"/>
      <c r="AT4150"/>
      <c r="AU4150"/>
      <c r="AV4150"/>
      <c r="AW4150"/>
      <c r="AX4150"/>
      <c r="AY4150"/>
      <c r="AZ4150"/>
      <c r="BA4150"/>
      <c r="BB4150"/>
      <c r="BC4150"/>
      <c r="BD4150"/>
      <c r="BE4150"/>
      <c r="BF4150"/>
      <c r="BG4150"/>
      <c r="BH4150"/>
      <c r="BI4150"/>
      <c r="BJ4150"/>
      <c r="BK4150"/>
      <c r="BL4150"/>
      <c r="BM4150"/>
      <c r="BN4150"/>
      <c r="BO4150"/>
      <c r="BP4150"/>
      <c r="BQ4150"/>
      <c r="BR4150"/>
      <c r="BS4150"/>
      <c r="BT4150"/>
      <c r="BU4150"/>
      <c r="BV4150"/>
      <c r="BW4150"/>
      <c r="BX4150"/>
      <c r="BY4150"/>
      <c r="BZ4150"/>
      <c r="CA4150"/>
      <c r="CB4150"/>
      <c r="CC4150"/>
      <c r="CD4150"/>
      <c r="CE4150"/>
      <c r="CF4150"/>
      <c r="CG4150"/>
      <c r="CH4150"/>
      <c r="CI4150"/>
      <c r="CJ4150"/>
      <c r="CK4150"/>
      <c r="CL4150"/>
      <c r="CM4150"/>
      <c r="CN4150"/>
      <c r="CO4150"/>
      <c r="CP4150"/>
      <c r="CQ4150"/>
      <c r="CR4150"/>
      <c r="CS4150"/>
      <c r="CT4150"/>
      <c r="CU4150"/>
      <c r="CV4150"/>
    </row>
    <row r="4151" spans="10:100" x14ac:dyDescent="0.25">
      <c r="J4151"/>
      <c r="K4151"/>
      <c r="L4151"/>
      <c r="M4151"/>
      <c r="N4151"/>
      <c r="O4151"/>
      <c r="P4151"/>
      <c r="Q4151"/>
      <c r="R4151"/>
      <c r="S4151"/>
      <c r="T4151"/>
      <c r="U4151"/>
      <c r="V4151"/>
      <c r="W4151"/>
      <c r="X4151"/>
      <c r="Y4151"/>
      <c r="Z4151"/>
      <c r="AA4151"/>
      <c r="AB4151"/>
      <c r="AC4151"/>
      <c r="AD4151"/>
      <c r="AE4151"/>
      <c r="AF4151"/>
      <c r="AG4151"/>
      <c r="AH4151"/>
      <c r="AI4151"/>
      <c r="AJ4151"/>
      <c r="AK4151"/>
      <c r="AL4151"/>
      <c r="AM4151"/>
      <c r="AN4151"/>
      <c r="AO4151"/>
      <c r="AP4151"/>
      <c r="AQ4151"/>
      <c r="AR4151"/>
      <c r="AS4151"/>
      <c r="AT4151"/>
      <c r="AU4151"/>
      <c r="AV4151"/>
      <c r="AW4151"/>
      <c r="AX4151"/>
      <c r="AY4151"/>
      <c r="AZ4151"/>
      <c r="BA4151"/>
      <c r="BB4151"/>
      <c r="BC4151"/>
      <c r="BD4151"/>
      <c r="BE4151"/>
      <c r="BF4151"/>
      <c r="BG4151"/>
      <c r="BH4151"/>
      <c r="BI4151"/>
      <c r="BJ4151"/>
      <c r="BK4151"/>
      <c r="BL4151"/>
      <c r="BM4151"/>
      <c r="BN4151"/>
      <c r="BO4151"/>
      <c r="BP4151"/>
      <c r="BQ4151"/>
      <c r="BR4151"/>
      <c r="BS4151"/>
      <c r="BT4151"/>
      <c r="BU4151"/>
      <c r="BV4151"/>
      <c r="BW4151"/>
      <c r="BX4151"/>
      <c r="BY4151"/>
      <c r="BZ4151"/>
      <c r="CA4151"/>
      <c r="CB4151"/>
      <c r="CC4151"/>
      <c r="CD4151"/>
      <c r="CE4151"/>
      <c r="CF4151"/>
      <c r="CG4151"/>
      <c r="CH4151"/>
      <c r="CI4151"/>
      <c r="CJ4151"/>
      <c r="CK4151"/>
      <c r="CL4151"/>
      <c r="CM4151"/>
      <c r="CN4151"/>
      <c r="CO4151"/>
      <c r="CP4151"/>
      <c r="CQ4151"/>
      <c r="CR4151"/>
      <c r="CS4151"/>
      <c r="CT4151"/>
      <c r="CU4151"/>
      <c r="CV4151"/>
    </row>
    <row r="4152" spans="10:100" x14ac:dyDescent="0.25">
      <c r="J4152"/>
      <c r="K4152"/>
      <c r="L4152"/>
      <c r="M4152"/>
      <c r="N4152"/>
      <c r="O4152"/>
      <c r="P4152"/>
      <c r="Q4152"/>
      <c r="R4152"/>
      <c r="S4152"/>
      <c r="T4152"/>
      <c r="U4152"/>
      <c r="V4152"/>
      <c r="W4152"/>
      <c r="X4152"/>
      <c r="Y4152"/>
      <c r="Z4152"/>
      <c r="AA4152"/>
      <c r="AB4152"/>
      <c r="AC4152"/>
      <c r="AD4152"/>
      <c r="AE4152"/>
      <c r="AF4152"/>
      <c r="AG4152"/>
      <c r="AH4152"/>
      <c r="AI4152"/>
      <c r="AJ4152"/>
      <c r="AK4152"/>
      <c r="AL4152"/>
      <c r="AM4152"/>
      <c r="AN4152"/>
      <c r="AO4152"/>
      <c r="AP4152"/>
      <c r="AQ4152"/>
      <c r="AR4152"/>
      <c r="AS4152"/>
      <c r="AT4152"/>
      <c r="AU4152"/>
      <c r="AV4152"/>
      <c r="AW4152"/>
      <c r="AX4152"/>
      <c r="AY4152"/>
      <c r="AZ4152"/>
      <c r="BA4152"/>
      <c r="BB4152"/>
      <c r="BC4152"/>
      <c r="BD4152"/>
      <c r="BE4152"/>
      <c r="BF4152"/>
      <c r="BG4152"/>
      <c r="BH4152"/>
      <c r="BI4152"/>
      <c r="BJ4152"/>
      <c r="BK4152"/>
      <c r="BL4152"/>
      <c r="BM4152"/>
      <c r="BN4152"/>
      <c r="BO4152"/>
      <c r="BP4152"/>
      <c r="BQ4152"/>
      <c r="BR4152"/>
      <c r="BS4152"/>
      <c r="BT4152"/>
      <c r="BU4152"/>
      <c r="BV4152"/>
      <c r="BW4152"/>
      <c r="BX4152"/>
      <c r="BY4152"/>
      <c r="BZ4152"/>
      <c r="CA4152"/>
      <c r="CB4152"/>
      <c r="CC4152"/>
      <c r="CD4152"/>
      <c r="CE4152"/>
      <c r="CF4152"/>
      <c r="CG4152"/>
      <c r="CH4152"/>
      <c r="CI4152"/>
      <c r="CJ4152"/>
      <c r="CK4152"/>
      <c r="CL4152"/>
      <c r="CM4152"/>
      <c r="CN4152"/>
      <c r="CO4152"/>
      <c r="CP4152"/>
      <c r="CQ4152"/>
      <c r="CR4152"/>
      <c r="CS4152"/>
      <c r="CT4152"/>
      <c r="CU4152"/>
      <c r="CV4152"/>
    </row>
    <row r="4153" spans="10:100" x14ac:dyDescent="0.25">
      <c r="J4153"/>
      <c r="K4153"/>
      <c r="L4153"/>
      <c r="M4153"/>
      <c r="N4153"/>
      <c r="O4153"/>
      <c r="P4153"/>
      <c r="Q4153"/>
      <c r="R4153"/>
      <c r="S4153"/>
      <c r="T4153"/>
      <c r="U4153"/>
      <c r="V4153"/>
      <c r="W4153"/>
      <c r="X4153"/>
      <c r="Y4153"/>
      <c r="Z4153"/>
      <c r="AA4153"/>
      <c r="AB4153"/>
      <c r="AC4153"/>
      <c r="AD4153"/>
      <c r="AE4153"/>
      <c r="AF4153"/>
      <c r="AG4153"/>
      <c r="AH4153"/>
      <c r="AI4153"/>
      <c r="AJ4153"/>
      <c r="AK4153"/>
      <c r="AL4153"/>
      <c r="AM4153"/>
      <c r="AN4153"/>
      <c r="AO4153"/>
      <c r="AP4153"/>
      <c r="AQ4153"/>
      <c r="AR4153"/>
      <c r="AS4153"/>
      <c r="AT4153"/>
      <c r="AU4153"/>
      <c r="AV4153"/>
      <c r="AW4153"/>
      <c r="AX4153"/>
      <c r="AY4153"/>
      <c r="AZ4153"/>
      <c r="BA4153"/>
      <c r="BB4153"/>
      <c r="BC4153"/>
      <c r="BD4153"/>
      <c r="BE4153"/>
      <c r="BF4153"/>
      <c r="BG4153"/>
      <c r="BH4153"/>
      <c r="BI4153"/>
      <c r="BJ4153"/>
      <c r="BK4153"/>
      <c r="BL4153"/>
      <c r="BM4153"/>
      <c r="BN4153"/>
      <c r="BO4153"/>
      <c r="BP4153"/>
      <c r="BQ4153"/>
      <c r="BR4153"/>
      <c r="BS4153"/>
      <c r="BT4153"/>
      <c r="BU4153"/>
      <c r="BV4153"/>
      <c r="BW4153"/>
      <c r="BX4153"/>
      <c r="BY4153"/>
      <c r="BZ4153"/>
      <c r="CA4153"/>
      <c r="CB4153"/>
      <c r="CC4153"/>
      <c r="CD4153"/>
      <c r="CE4153"/>
      <c r="CF4153"/>
      <c r="CG4153"/>
      <c r="CH4153"/>
      <c r="CI4153"/>
      <c r="CJ4153"/>
      <c r="CK4153"/>
      <c r="CL4153"/>
      <c r="CM4153"/>
      <c r="CN4153"/>
      <c r="CO4153"/>
      <c r="CP4153"/>
      <c r="CQ4153"/>
      <c r="CR4153"/>
      <c r="CS4153"/>
      <c r="CT4153"/>
      <c r="CU4153"/>
      <c r="CV4153"/>
    </row>
    <row r="4154" spans="10:100" x14ac:dyDescent="0.25">
      <c r="J4154"/>
      <c r="K4154"/>
      <c r="L4154"/>
      <c r="M4154"/>
      <c r="N4154"/>
      <c r="O4154"/>
      <c r="P4154"/>
      <c r="Q4154"/>
      <c r="R4154"/>
      <c r="S4154"/>
      <c r="T4154"/>
      <c r="U4154"/>
      <c r="V4154"/>
      <c r="W4154"/>
      <c r="X4154"/>
      <c r="Y4154"/>
      <c r="Z4154"/>
      <c r="AA4154"/>
      <c r="AB4154"/>
      <c r="AC4154"/>
      <c r="AD4154"/>
      <c r="AE4154"/>
      <c r="AF4154"/>
      <c r="AG4154"/>
      <c r="AH4154"/>
      <c r="AI4154"/>
      <c r="AJ4154"/>
      <c r="AK4154"/>
      <c r="AL4154"/>
      <c r="AM4154"/>
      <c r="AN4154"/>
      <c r="AO4154"/>
      <c r="AP4154"/>
      <c r="AQ4154"/>
      <c r="AR4154"/>
      <c r="AS4154"/>
      <c r="AT4154"/>
      <c r="AU4154"/>
      <c r="AV4154"/>
      <c r="AW4154"/>
      <c r="AX4154"/>
      <c r="AY4154"/>
      <c r="AZ4154"/>
      <c r="BA4154"/>
      <c r="BB4154"/>
      <c r="BC4154"/>
      <c r="BD4154"/>
      <c r="BE4154"/>
      <c r="BF4154"/>
      <c r="BG4154"/>
      <c r="BH4154"/>
      <c r="BI4154"/>
      <c r="BJ4154"/>
      <c r="BK4154"/>
      <c r="BL4154"/>
      <c r="BM4154"/>
      <c r="BN4154"/>
      <c r="BO4154"/>
      <c r="BP4154"/>
      <c r="BQ4154"/>
      <c r="BR4154"/>
      <c r="BS4154"/>
      <c r="BT4154"/>
      <c r="BU4154"/>
      <c r="BV4154"/>
      <c r="BW4154"/>
      <c r="BX4154"/>
      <c r="BY4154"/>
      <c r="BZ4154"/>
      <c r="CA4154"/>
      <c r="CB4154"/>
      <c r="CC4154"/>
      <c r="CD4154"/>
      <c r="CE4154"/>
      <c r="CF4154"/>
      <c r="CG4154"/>
      <c r="CH4154"/>
      <c r="CI4154"/>
      <c r="CJ4154"/>
      <c r="CK4154"/>
      <c r="CL4154"/>
      <c r="CM4154"/>
      <c r="CN4154"/>
      <c r="CO4154"/>
      <c r="CP4154"/>
      <c r="CQ4154"/>
      <c r="CR4154"/>
      <c r="CS4154"/>
      <c r="CT4154"/>
      <c r="CU4154"/>
      <c r="CV4154"/>
    </row>
    <row r="4155" spans="10:100" x14ac:dyDescent="0.25">
      <c r="J4155"/>
      <c r="K4155"/>
      <c r="L4155"/>
      <c r="M4155"/>
      <c r="N4155"/>
      <c r="O4155"/>
      <c r="P4155"/>
      <c r="Q4155"/>
      <c r="R4155"/>
      <c r="S4155"/>
      <c r="T4155"/>
      <c r="U4155"/>
      <c r="V4155"/>
      <c r="W4155"/>
      <c r="X4155"/>
      <c r="Y4155"/>
      <c r="Z4155"/>
      <c r="AA4155"/>
      <c r="AB4155"/>
      <c r="AC4155"/>
      <c r="AD4155"/>
      <c r="AE4155"/>
      <c r="AF4155"/>
      <c r="AG4155"/>
      <c r="AH4155"/>
      <c r="AI4155"/>
      <c r="AJ4155"/>
      <c r="AK4155"/>
      <c r="AL4155"/>
      <c r="AM4155"/>
      <c r="AN4155"/>
      <c r="AO4155"/>
      <c r="AP4155"/>
      <c r="AQ4155"/>
      <c r="AR4155"/>
      <c r="AS4155"/>
      <c r="AT4155"/>
      <c r="AU4155"/>
      <c r="AV4155"/>
      <c r="AW4155"/>
      <c r="AX4155"/>
      <c r="AY4155"/>
      <c r="AZ4155"/>
      <c r="BA4155"/>
      <c r="BB4155"/>
      <c r="BC4155"/>
      <c r="BD4155"/>
      <c r="BE4155"/>
      <c r="BF4155"/>
      <c r="BG4155"/>
      <c r="BH4155"/>
      <c r="BI4155"/>
      <c r="BJ4155"/>
      <c r="BK4155"/>
      <c r="BL4155"/>
      <c r="BM4155"/>
      <c r="BN4155"/>
      <c r="BO4155"/>
      <c r="BP4155"/>
      <c r="BQ4155"/>
      <c r="BR4155"/>
      <c r="BS4155"/>
      <c r="BT4155"/>
      <c r="BU4155"/>
      <c r="BV4155"/>
      <c r="BW4155"/>
      <c r="BX4155"/>
      <c r="BY4155"/>
      <c r="BZ4155"/>
      <c r="CA4155"/>
      <c r="CB4155"/>
      <c r="CC4155"/>
      <c r="CD4155"/>
      <c r="CE4155"/>
      <c r="CF4155"/>
      <c r="CG4155"/>
      <c r="CH4155"/>
      <c r="CI4155"/>
      <c r="CJ4155"/>
      <c r="CK4155"/>
      <c r="CL4155"/>
      <c r="CM4155"/>
      <c r="CN4155"/>
      <c r="CO4155"/>
      <c r="CP4155"/>
      <c r="CQ4155"/>
      <c r="CR4155"/>
      <c r="CS4155"/>
      <c r="CT4155"/>
      <c r="CU4155"/>
      <c r="CV4155"/>
    </row>
    <row r="4156" spans="10:100" x14ac:dyDescent="0.25">
      <c r="J4156"/>
      <c r="K4156"/>
      <c r="L4156"/>
      <c r="M4156"/>
      <c r="N4156"/>
      <c r="O4156"/>
      <c r="P4156"/>
      <c r="Q4156"/>
      <c r="R4156"/>
      <c r="S4156"/>
      <c r="T4156"/>
      <c r="U4156"/>
      <c r="V4156"/>
      <c r="W4156"/>
      <c r="X4156"/>
      <c r="Y4156"/>
      <c r="Z4156"/>
      <c r="AA4156"/>
      <c r="AB4156"/>
      <c r="AC4156"/>
      <c r="AD4156"/>
      <c r="AE4156"/>
      <c r="AF4156"/>
      <c r="AG4156"/>
      <c r="AH4156"/>
      <c r="AI4156"/>
      <c r="AJ4156"/>
      <c r="AK4156"/>
      <c r="AL4156"/>
      <c r="AM4156"/>
      <c r="AN4156"/>
      <c r="AO4156"/>
      <c r="AP4156"/>
      <c r="AQ4156"/>
      <c r="AR4156"/>
      <c r="AS4156"/>
      <c r="AT4156"/>
      <c r="AU4156"/>
      <c r="AV4156"/>
      <c r="AW4156"/>
      <c r="AX4156"/>
      <c r="AY4156"/>
      <c r="AZ4156"/>
      <c r="BA4156"/>
      <c r="BB4156"/>
      <c r="BC4156"/>
      <c r="BD4156"/>
      <c r="BE4156"/>
      <c r="BF4156"/>
      <c r="BG4156"/>
      <c r="BH4156"/>
      <c r="BI4156"/>
      <c r="BJ4156"/>
      <c r="BK4156"/>
      <c r="BL4156"/>
      <c r="BM4156"/>
      <c r="BN4156"/>
      <c r="BO4156"/>
      <c r="BP4156"/>
      <c r="BQ4156"/>
      <c r="BR4156"/>
      <c r="BS4156"/>
      <c r="BT4156"/>
      <c r="BU4156"/>
      <c r="BV4156"/>
      <c r="BW4156"/>
      <c r="BX4156"/>
      <c r="BY4156"/>
      <c r="BZ4156"/>
      <c r="CA4156"/>
      <c r="CB4156"/>
      <c r="CC4156"/>
      <c r="CD4156"/>
      <c r="CE4156"/>
      <c r="CF4156"/>
      <c r="CG4156"/>
      <c r="CH4156"/>
      <c r="CI4156"/>
      <c r="CJ4156"/>
      <c r="CK4156"/>
      <c r="CL4156"/>
      <c r="CM4156"/>
      <c r="CN4156"/>
      <c r="CO4156"/>
      <c r="CP4156"/>
      <c r="CQ4156"/>
      <c r="CR4156"/>
      <c r="CS4156"/>
      <c r="CT4156"/>
      <c r="CU4156"/>
      <c r="CV4156"/>
    </row>
    <row r="4157" spans="10:100" x14ac:dyDescent="0.25">
      <c r="J4157"/>
      <c r="K4157"/>
      <c r="L4157"/>
      <c r="M4157"/>
      <c r="N4157"/>
      <c r="O4157"/>
      <c r="P4157"/>
      <c r="Q4157"/>
      <c r="R4157"/>
      <c r="S4157"/>
      <c r="T4157"/>
      <c r="U4157"/>
      <c r="V4157"/>
      <c r="W4157"/>
      <c r="X4157"/>
      <c r="Y4157"/>
      <c r="Z4157"/>
      <c r="AA4157"/>
      <c r="AB4157"/>
      <c r="AC4157"/>
      <c r="AD4157"/>
      <c r="AE4157"/>
      <c r="AF4157"/>
      <c r="AG4157"/>
      <c r="AH4157"/>
      <c r="AI4157"/>
      <c r="AJ4157"/>
      <c r="AK4157"/>
      <c r="AL4157"/>
      <c r="AM4157"/>
      <c r="AN4157"/>
      <c r="AO4157"/>
      <c r="AP4157"/>
      <c r="AQ4157"/>
      <c r="AR4157"/>
      <c r="AS4157"/>
      <c r="AT4157"/>
      <c r="AU4157"/>
      <c r="AV4157"/>
      <c r="AW4157"/>
      <c r="AX4157"/>
      <c r="AY4157"/>
      <c r="AZ4157"/>
      <c r="BA4157"/>
      <c r="BB4157"/>
      <c r="BC4157"/>
      <c r="BD4157"/>
      <c r="BE4157"/>
      <c r="BF4157"/>
      <c r="BG4157"/>
      <c r="BH4157"/>
      <c r="BI4157"/>
      <c r="BJ4157"/>
      <c r="BK4157"/>
      <c r="BL4157"/>
      <c r="BM4157"/>
      <c r="BN4157"/>
      <c r="BO4157"/>
      <c r="BP4157"/>
      <c r="BQ4157"/>
      <c r="BR4157"/>
      <c r="BS4157"/>
      <c r="BT4157"/>
      <c r="BU4157"/>
      <c r="BV4157"/>
      <c r="BW4157"/>
      <c r="BX4157"/>
      <c r="BY4157"/>
      <c r="BZ4157"/>
      <c r="CA4157"/>
      <c r="CB4157"/>
      <c r="CC4157"/>
      <c r="CD4157"/>
      <c r="CE4157"/>
      <c r="CF4157"/>
      <c r="CG4157"/>
      <c r="CH4157"/>
      <c r="CI4157"/>
      <c r="CJ4157"/>
      <c r="CK4157"/>
      <c r="CL4157"/>
      <c r="CM4157"/>
      <c r="CN4157"/>
      <c r="CO4157"/>
      <c r="CP4157"/>
      <c r="CQ4157"/>
      <c r="CR4157"/>
      <c r="CS4157"/>
      <c r="CT4157"/>
      <c r="CU4157"/>
      <c r="CV4157"/>
    </row>
    <row r="4158" spans="10:100" x14ac:dyDescent="0.25">
      <c r="J4158"/>
      <c r="K4158"/>
      <c r="L4158"/>
      <c r="M4158"/>
      <c r="N4158"/>
      <c r="O4158"/>
      <c r="P4158"/>
      <c r="Q4158"/>
      <c r="R4158"/>
      <c r="S4158"/>
      <c r="T4158"/>
      <c r="U4158"/>
      <c r="V4158"/>
      <c r="W4158"/>
      <c r="X4158"/>
      <c r="Y4158"/>
      <c r="Z4158"/>
      <c r="AA4158"/>
      <c r="AB4158"/>
      <c r="AC4158"/>
      <c r="AD4158"/>
      <c r="AE4158"/>
      <c r="AF4158"/>
      <c r="AG4158"/>
      <c r="AH4158"/>
      <c r="AI4158"/>
      <c r="AJ4158"/>
      <c r="AK4158"/>
      <c r="AL4158"/>
      <c r="AM4158"/>
      <c r="AN4158"/>
      <c r="AO4158"/>
      <c r="AP4158"/>
      <c r="AQ4158"/>
      <c r="AR4158"/>
      <c r="AS4158"/>
      <c r="AT4158"/>
      <c r="AU4158"/>
      <c r="AV4158"/>
      <c r="AW4158"/>
      <c r="AX4158"/>
      <c r="AY4158"/>
      <c r="AZ4158"/>
      <c r="BA4158"/>
      <c r="BB4158"/>
      <c r="BC4158"/>
      <c r="BD4158"/>
      <c r="BE4158"/>
      <c r="BF4158"/>
      <c r="BG4158"/>
      <c r="BH4158"/>
      <c r="BI4158"/>
      <c r="BJ4158"/>
      <c r="BK4158"/>
      <c r="BL4158"/>
      <c r="BM4158"/>
      <c r="BN4158"/>
      <c r="BO4158"/>
      <c r="BP4158"/>
      <c r="BQ4158"/>
      <c r="BR4158"/>
      <c r="BS4158"/>
      <c r="BT4158"/>
      <c r="BU4158"/>
      <c r="BV4158"/>
      <c r="BW4158"/>
      <c r="BX4158"/>
      <c r="BY4158"/>
      <c r="BZ4158"/>
      <c r="CA4158"/>
      <c r="CB4158"/>
      <c r="CC4158"/>
      <c r="CD4158"/>
      <c r="CE4158"/>
      <c r="CF4158"/>
      <c r="CG4158"/>
      <c r="CH4158"/>
      <c r="CI4158"/>
      <c r="CJ4158"/>
      <c r="CK4158"/>
      <c r="CL4158"/>
      <c r="CM4158"/>
      <c r="CN4158"/>
      <c r="CO4158"/>
      <c r="CP4158"/>
      <c r="CQ4158"/>
      <c r="CR4158"/>
      <c r="CS4158"/>
      <c r="CT4158"/>
      <c r="CU4158"/>
      <c r="CV4158"/>
    </row>
    <row r="4159" spans="10:100" x14ac:dyDescent="0.25">
      <c r="J4159"/>
      <c r="K4159"/>
      <c r="L4159"/>
      <c r="M4159"/>
      <c r="N4159"/>
      <c r="O4159"/>
      <c r="P4159"/>
      <c r="Q4159"/>
      <c r="R4159"/>
      <c r="S4159"/>
      <c r="T4159"/>
      <c r="U4159"/>
      <c r="V4159"/>
      <c r="W4159"/>
      <c r="X4159"/>
      <c r="Y4159"/>
      <c r="Z4159"/>
      <c r="AA4159"/>
      <c r="AB4159"/>
      <c r="AC4159"/>
      <c r="AD4159"/>
      <c r="AE4159"/>
      <c r="AF4159"/>
      <c r="AG4159"/>
      <c r="AH4159"/>
      <c r="AI4159"/>
      <c r="AJ4159"/>
      <c r="AK4159"/>
      <c r="AL4159"/>
      <c r="AM4159"/>
      <c r="AN4159"/>
      <c r="AO4159"/>
      <c r="AP4159"/>
      <c r="AQ4159"/>
      <c r="AR4159"/>
      <c r="AS4159"/>
      <c r="AT4159"/>
      <c r="AU4159"/>
      <c r="AV4159"/>
      <c r="AW4159"/>
      <c r="AX4159"/>
      <c r="AY4159"/>
      <c r="AZ4159"/>
      <c r="BA4159"/>
      <c r="BB4159"/>
      <c r="BC4159"/>
      <c r="BD4159"/>
      <c r="BE4159"/>
      <c r="BF4159"/>
      <c r="BG4159"/>
      <c r="BH4159"/>
      <c r="BI4159"/>
      <c r="BJ4159"/>
      <c r="BK4159"/>
      <c r="BL4159"/>
      <c r="BM4159"/>
      <c r="BN4159"/>
      <c r="BO4159"/>
      <c r="BP4159"/>
      <c r="BQ4159"/>
      <c r="BR4159"/>
      <c r="BS4159"/>
      <c r="BT4159"/>
      <c r="BU4159"/>
      <c r="BV4159"/>
      <c r="BW4159"/>
      <c r="BX4159"/>
      <c r="BY4159"/>
      <c r="BZ4159"/>
      <c r="CA4159"/>
      <c r="CB4159"/>
      <c r="CC4159"/>
      <c r="CD4159"/>
      <c r="CE4159"/>
      <c r="CF4159"/>
      <c r="CG4159"/>
      <c r="CH4159"/>
      <c r="CI4159"/>
      <c r="CJ4159"/>
      <c r="CK4159"/>
      <c r="CL4159"/>
      <c r="CM4159"/>
      <c r="CN4159"/>
      <c r="CO4159"/>
      <c r="CP4159"/>
      <c r="CQ4159"/>
      <c r="CR4159"/>
      <c r="CS4159"/>
      <c r="CT4159"/>
      <c r="CU4159"/>
      <c r="CV4159"/>
    </row>
    <row r="4160" spans="10:100" x14ac:dyDescent="0.25">
      <c r="J4160"/>
      <c r="K4160"/>
      <c r="L4160"/>
      <c r="M4160"/>
      <c r="N4160"/>
      <c r="O4160"/>
      <c r="P4160"/>
      <c r="Q4160"/>
      <c r="R4160"/>
      <c r="S4160"/>
      <c r="T4160"/>
      <c r="U4160"/>
      <c r="V4160"/>
      <c r="W4160"/>
      <c r="X4160"/>
      <c r="Y4160"/>
      <c r="Z4160"/>
      <c r="AA4160"/>
      <c r="AB4160"/>
      <c r="AC4160"/>
      <c r="AD4160"/>
      <c r="AE4160"/>
      <c r="AF4160"/>
      <c r="AG4160"/>
      <c r="AH4160"/>
      <c r="AI4160"/>
      <c r="AJ4160"/>
      <c r="AK4160"/>
      <c r="AL4160"/>
      <c r="AM4160"/>
      <c r="AN4160"/>
      <c r="AO4160"/>
      <c r="AP4160"/>
      <c r="AQ4160"/>
      <c r="AR4160"/>
      <c r="AS4160"/>
      <c r="AT4160"/>
      <c r="AU4160"/>
      <c r="AV4160"/>
      <c r="AW4160"/>
      <c r="AX4160"/>
      <c r="AY4160"/>
      <c r="AZ4160"/>
      <c r="BA4160"/>
      <c r="BB4160"/>
      <c r="BC4160"/>
      <c r="BD4160"/>
      <c r="BE4160"/>
      <c r="BF4160"/>
      <c r="BG4160"/>
      <c r="BH4160"/>
      <c r="BI4160"/>
      <c r="BJ4160"/>
      <c r="BK4160"/>
      <c r="BL4160"/>
      <c r="BM4160"/>
      <c r="BN4160"/>
      <c r="BO4160"/>
      <c r="BP4160"/>
      <c r="BQ4160"/>
      <c r="BR4160"/>
      <c r="BS4160"/>
      <c r="BT4160"/>
      <c r="BU4160"/>
      <c r="BV4160"/>
      <c r="BW4160"/>
      <c r="BX4160"/>
      <c r="BY4160"/>
      <c r="BZ4160"/>
      <c r="CA4160"/>
      <c r="CB4160"/>
      <c r="CC4160"/>
      <c r="CD4160"/>
      <c r="CE4160"/>
      <c r="CF4160"/>
      <c r="CG4160"/>
      <c r="CH4160"/>
      <c r="CI4160"/>
      <c r="CJ4160"/>
      <c r="CK4160"/>
      <c r="CL4160"/>
      <c r="CM4160"/>
      <c r="CN4160"/>
      <c r="CO4160"/>
      <c r="CP4160"/>
      <c r="CQ4160"/>
      <c r="CR4160"/>
      <c r="CS4160"/>
      <c r="CT4160"/>
      <c r="CU4160"/>
      <c r="CV4160"/>
    </row>
    <row r="4161" spans="10:100" x14ac:dyDescent="0.25">
      <c r="J4161"/>
      <c r="K4161"/>
      <c r="L4161"/>
      <c r="M4161"/>
      <c r="N4161"/>
      <c r="O4161"/>
      <c r="P4161"/>
      <c r="Q4161"/>
      <c r="R4161"/>
      <c r="S4161"/>
      <c r="T4161"/>
      <c r="U4161"/>
      <c r="V4161"/>
      <c r="W4161"/>
      <c r="X4161"/>
      <c r="Y4161"/>
      <c r="Z4161"/>
      <c r="AA4161"/>
      <c r="AB4161"/>
      <c r="AC4161"/>
      <c r="AD4161"/>
      <c r="AE4161"/>
      <c r="AF4161"/>
      <c r="AG4161"/>
      <c r="AH4161"/>
      <c r="AI4161"/>
      <c r="AJ4161"/>
      <c r="AK4161"/>
      <c r="AL4161"/>
      <c r="AM4161"/>
      <c r="AN4161"/>
      <c r="AO4161"/>
      <c r="AP4161"/>
      <c r="AQ4161"/>
      <c r="AR4161"/>
      <c r="AS4161"/>
      <c r="AT4161"/>
      <c r="AU4161"/>
      <c r="AV4161"/>
      <c r="AW4161"/>
      <c r="AX4161"/>
      <c r="AY4161"/>
      <c r="AZ4161"/>
      <c r="BA4161"/>
      <c r="BB4161"/>
      <c r="BC4161"/>
      <c r="BD4161"/>
      <c r="BE4161"/>
      <c r="BF4161"/>
      <c r="BG4161"/>
      <c r="BH4161"/>
      <c r="BI4161"/>
      <c r="BJ4161"/>
      <c r="BK4161"/>
      <c r="BL4161"/>
      <c r="BM4161"/>
      <c r="BN4161"/>
      <c r="BO4161"/>
      <c r="BP4161"/>
      <c r="BQ4161"/>
      <c r="BR4161"/>
      <c r="BS4161"/>
      <c r="BT4161"/>
      <c r="BU4161"/>
      <c r="BV4161"/>
      <c r="BW4161"/>
      <c r="BX4161"/>
      <c r="BY4161"/>
      <c r="BZ4161"/>
      <c r="CA4161"/>
      <c r="CB4161"/>
      <c r="CC4161"/>
      <c r="CD4161"/>
      <c r="CE4161"/>
      <c r="CF4161"/>
      <c r="CG4161"/>
      <c r="CH4161"/>
      <c r="CI4161"/>
      <c r="CJ4161"/>
      <c r="CK4161"/>
      <c r="CL4161"/>
      <c r="CM4161"/>
      <c r="CN4161"/>
      <c r="CO4161"/>
      <c r="CP4161"/>
      <c r="CQ4161"/>
      <c r="CR4161"/>
      <c r="CS4161"/>
      <c r="CT4161"/>
      <c r="CU4161"/>
      <c r="CV4161"/>
    </row>
    <row r="4162" spans="10:100" x14ac:dyDescent="0.25">
      <c r="J4162"/>
      <c r="K4162"/>
      <c r="L4162"/>
      <c r="M4162"/>
      <c r="N4162"/>
      <c r="O4162"/>
      <c r="P4162"/>
      <c r="Q4162"/>
      <c r="R4162"/>
      <c r="S4162"/>
      <c r="T4162"/>
      <c r="U4162"/>
      <c r="V4162"/>
      <c r="W4162"/>
      <c r="X4162"/>
      <c r="Y4162"/>
      <c r="Z4162"/>
      <c r="AA4162"/>
      <c r="AB4162"/>
      <c r="AC4162"/>
      <c r="AD4162"/>
      <c r="AE4162"/>
      <c r="AF4162"/>
      <c r="AG4162"/>
      <c r="AH4162"/>
      <c r="AI4162"/>
      <c r="AJ4162"/>
      <c r="AK4162"/>
      <c r="AL4162"/>
      <c r="AM4162"/>
      <c r="AN4162"/>
      <c r="AO4162"/>
      <c r="AP4162"/>
      <c r="AQ4162"/>
      <c r="AR4162"/>
      <c r="AS4162"/>
      <c r="AT4162"/>
      <c r="AU4162"/>
      <c r="AV4162"/>
      <c r="AW4162"/>
      <c r="AX4162"/>
      <c r="AY4162"/>
      <c r="AZ4162"/>
      <c r="BA4162"/>
      <c r="BB4162"/>
      <c r="BC4162"/>
      <c r="BD4162"/>
      <c r="BE4162"/>
      <c r="BF4162"/>
      <c r="BG4162"/>
      <c r="BH4162"/>
      <c r="BI4162"/>
      <c r="BJ4162"/>
      <c r="BK4162"/>
      <c r="BL4162"/>
      <c r="BM4162"/>
      <c r="BN4162"/>
      <c r="BO4162"/>
      <c r="BP4162"/>
      <c r="BQ4162"/>
      <c r="BR4162"/>
      <c r="BS4162"/>
      <c r="BT4162"/>
      <c r="BU4162"/>
      <c r="BV4162"/>
      <c r="BW4162"/>
      <c r="BX4162"/>
      <c r="BY4162"/>
      <c r="BZ4162"/>
      <c r="CA4162"/>
      <c r="CB4162"/>
      <c r="CC4162"/>
      <c r="CD4162"/>
      <c r="CE4162"/>
      <c r="CF4162"/>
      <c r="CG4162"/>
      <c r="CH4162"/>
      <c r="CI4162"/>
      <c r="CJ4162"/>
      <c r="CK4162"/>
      <c r="CL4162"/>
      <c r="CM4162"/>
      <c r="CN4162"/>
      <c r="CO4162"/>
      <c r="CP4162"/>
      <c r="CQ4162"/>
      <c r="CR4162"/>
      <c r="CS4162"/>
      <c r="CT4162"/>
      <c r="CU4162"/>
      <c r="CV4162"/>
    </row>
    <row r="4163" spans="10:100" x14ac:dyDescent="0.25">
      <c r="J4163"/>
      <c r="K4163"/>
      <c r="L4163"/>
      <c r="M4163"/>
      <c r="N4163"/>
      <c r="O4163"/>
      <c r="P4163"/>
      <c r="Q4163"/>
      <c r="R4163"/>
      <c r="S4163"/>
      <c r="T4163"/>
      <c r="U4163"/>
      <c r="V4163"/>
      <c r="W4163"/>
      <c r="X4163"/>
      <c r="Y4163"/>
      <c r="Z4163"/>
      <c r="AA4163"/>
      <c r="AB4163"/>
      <c r="AC4163"/>
      <c r="AD4163"/>
      <c r="AE4163"/>
      <c r="AF4163"/>
      <c r="AG4163"/>
      <c r="AH4163"/>
      <c r="AI4163"/>
      <c r="AJ4163"/>
      <c r="AK4163"/>
      <c r="AL4163"/>
      <c r="AM4163"/>
      <c r="AN4163"/>
      <c r="AO4163"/>
      <c r="AP4163"/>
      <c r="AQ4163"/>
      <c r="AR4163"/>
      <c r="AS4163"/>
      <c r="AT4163"/>
      <c r="AU4163"/>
      <c r="AV4163"/>
      <c r="AW4163"/>
      <c r="AX4163"/>
      <c r="AY4163"/>
      <c r="AZ4163"/>
      <c r="BA4163"/>
      <c r="BB4163"/>
      <c r="BC4163"/>
      <c r="BD4163"/>
      <c r="BE4163"/>
      <c r="BF4163"/>
      <c r="BG4163"/>
      <c r="BH4163"/>
      <c r="BI4163"/>
      <c r="BJ4163"/>
      <c r="BK4163"/>
      <c r="BL4163"/>
      <c r="BM4163"/>
      <c r="BN4163"/>
      <c r="BO4163"/>
      <c r="BP4163"/>
      <c r="BQ4163"/>
      <c r="BR4163"/>
      <c r="BS4163"/>
      <c r="BT4163"/>
      <c r="BU4163"/>
      <c r="BV4163"/>
      <c r="BW4163"/>
      <c r="BX4163"/>
      <c r="BY4163"/>
      <c r="BZ4163"/>
      <c r="CA4163"/>
      <c r="CB4163"/>
      <c r="CC4163"/>
      <c r="CD4163"/>
      <c r="CE4163"/>
      <c r="CF4163"/>
      <c r="CG4163"/>
      <c r="CH4163"/>
      <c r="CI4163"/>
      <c r="CJ4163"/>
      <c r="CK4163"/>
      <c r="CL4163"/>
      <c r="CM4163"/>
      <c r="CN4163"/>
      <c r="CO4163"/>
      <c r="CP4163"/>
      <c r="CQ4163"/>
      <c r="CR4163"/>
      <c r="CS4163"/>
      <c r="CT4163"/>
      <c r="CU4163"/>
      <c r="CV4163"/>
    </row>
    <row r="4164" spans="10:100" x14ac:dyDescent="0.25">
      <c r="J4164"/>
      <c r="K4164"/>
      <c r="L4164"/>
      <c r="M4164"/>
      <c r="N4164"/>
      <c r="O4164"/>
      <c r="P4164"/>
      <c r="Q4164"/>
      <c r="R4164"/>
      <c r="S4164"/>
      <c r="T4164"/>
      <c r="U4164"/>
      <c r="V4164"/>
      <c r="W4164"/>
      <c r="X4164"/>
      <c r="Y4164"/>
      <c r="Z4164"/>
      <c r="AA4164"/>
      <c r="AB4164"/>
      <c r="AC4164"/>
      <c r="AD4164"/>
      <c r="AE4164"/>
      <c r="AF4164"/>
      <c r="AG4164"/>
      <c r="AH4164"/>
      <c r="AI4164"/>
      <c r="AJ4164"/>
      <c r="AK4164"/>
      <c r="AL4164"/>
      <c r="AM4164"/>
      <c r="AN4164"/>
      <c r="AO4164"/>
      <c r="AP4164"/>
      <c r="AQ4164"/>
      <c r="AR4164"/>
      <c r="AS4164"/>
      <c r="AT4164"/>
      <c r="AU4164"/>
      <c r="AV4164"/>
      <c r="AW4164"/>
      <c r="AX4164"/>
      <c r="AY4164"/>
      <c r="AZ4164"/>
      <c r="BA4164"/>
      <c r="BB4164"/>
      <c r="BC4164"/>
      <c r="BD4164"/>
      <c r="BE4164"/>
      <c r="BF4164"/>
      <c r="BG4164"/>
      <c r="BH4164"/>
      <c r="BI4164"/>
      <c r="BJ4164"/>
      <c r="BK4164"/>
      <c r="BL4164"/>
      <c r="BM4164"/>
      <c r="BN4164"/>
      <c r="BO4164"/>
      <c r="BP4164"/>
      <c r="BQ4164"/>
      <c r="BR4164"/>
      <c r="BS4164"/>
      <c r="BT4164"/>
      <c r="BU4164"/>
      <c r="BV4164"/>
      <c r="BW4164"/>
      <c r="BX4164"/>
      <c r="BY4164"/>
      <c r="BZ4164"/>
      <c r="CA4164"/>
      <c r="CB4164"/>
      <c r="CC4164"/>
      <c r="CD4164"/>
      <c r="CE4164"/>
      <c r="CF4164"/>
      <c r="CG4164"/>
      <c r="CH4164"/>
      <c r="CI4164"/>
      <c r="CJ4164"/>
      <c r="CK4164"/>
      <c r="CL4164"/>
      <c r="CM4164"/>
      <c r="CN4164"/>
      <c r="CO4164"/>
      <c r="CP4164"/>
      <c r="CQ4164"/>
      <c r="CR4164"/>
      <c r="CS4164"/>
      <c r="CT4164"/>
      <c r="CU4164"/>
      <c r="CV4164"/>
    </row>
    <row r="4165" spans="10:100" x14ac:dyDescent="0.25">
      <c r="J4165"/>
      <c r="K4165"/>
      <c r="L4165"/>
      <c r="M4165"/>
      <c r="N4165"/>
      <c r="O4165"/>
      <c r="P4165"/>
      <c r="Q4165"/>
      <c r="R4165"/>
      <c r="S4165"/>
      <c r="T4165"/>
      <c r="U4165"/>
      <c r="V4165"/>
      <c r="W4165"/>
      <c r="X4165"/>
      <c r="Y4165"/>
      <c r="Z4165"/>
      <c r="AA4165"/>
      <c r="AB4165"/>
      <c r="AC4165"/>
      <c r="AD4165"/>
      <c r="AE4165"/>
      <c r="AF4165"/>
      <c r="AG4165"/>
      <c r="AH4165"/>
      <c r="AI4165"/>
      <c r="AJ4165"/>
      <c r="AK4165"/>
      <c r="AL4165"/>
      <c r="AM4165"/>
      <c r="AN4165"/>
      <c r="AO4165"/>
      <c r="AP4165"/>
      <c r="AQ4165"/>
      <c r="AR4165"/>
      <c r="AS4165"/>
      <c r="AT4165"/>
      <c r="AU4165"/>
      <c r="AV4165"/>
      <c r="AW4165"/>
      <c r="AX4165"/>
      <c r="AY4165"/>
      <c r="AZ4165"/>
      <c r="BA4165"/>
      <c r="BB4165"/>
      <c r="BC4165"/>
      <c r="BD4165"/>
      <c r="BE4165"/>
      <c r="BF4165"/>
      <c r="BG4165"/>
      <c r="BH4165"/>
      <c r="BI4165"/>
      <c r="BJ4165"/>
      <c r="BK4165"/>
      <c r="BL4165"/>
      <c r="BM4165"/>
      <c r="BN4165"/>
      <c r="BO4165"/>
      <c r="BP4165"/>
      <c r="BQ4165"/>
      <c r="BR4165"/>
      <c r="BS4165"/>
      <c r="BT4165"/>
      <c r="BU4165"/>
      <c r="BV4165"/>
      <c r="BW4165"/>
      <c r="BX4165"/>
      <c r="BY4165"/>
      <c r="BZ4165"/>
      <c r="CA4165"/>
      <c r="CB4165"/>
      <c r="CC4165"/>
      <c r="CD4165"/>
      <c r="CE4165"/>
      <c r="CF4165"/>
      <c r="CG4165"/>
      <c r="CH4165"/>
      <c r="CI4165"/>
      <c r="CJ4165"/>
      <c r="CK4165"/>
      <c r="CL4165"/>
      <c r="CM4165"/>
      <c r="CN4165"/>
      <c r="CO4165"/>
      <c r="CP4165"/>
      <c r="CQ4165"/>
      <c r="CR4165"/>
      <c r="CS4165"/>
      <c r="CT4165"/>
      <c r="CU4165"/>
      <c r="CV4165"/>
    </row>
    <row r="4166" spans="10:100" x14ac:dyDescent="0.25">
      <c r="J4166"/>
      <c r="K4166"/>
      <c r="L4166"/>
      <c r="M4166"/>
      <c r="N4166"/>
      <c r="O4166"/>
      <c r="P4166"/>
      <c r="Q4166"/>
      <c r="R4166"/>
      <c r="S4166"/>
      <c r="T4166"/>
      <c r="U4166"/>
      <c r="V4166"/>
      <c r="W4166"/>
      <c r="X4166"/>
      <c r="Y4166"/>
      <c r="Z4166"/>
      <c r="AA4166"/>
      <c r="AB4166"/>
      <c r="AC4166"/>
      <c r="AD4166"/>
      <c r="AE4166"/>
      <c r="AF4166"/>
      <c r="AG4166"/>
      <c r="AH4166"/>
      <c r="AI4166"/>
      <c r="AJ4166"/>
      <c r="AK4166"/>
      <c r="AL4166"/>
      <c r="AM4166"/>
      <c r="AN4166"/>
      <c r="AO4166"/>
      <c r="AP4166"/>
      <c r="AQ4166"/>
      <c r="AR4166"/>
      <c r="AS4166"/>
      <c r="AT4166"/>
      <c r="AU4166"/>
      <c r="AV4166"/>
      <c r="AW4166"/>
      <c r="AX4166"/>
      <c r="AY4166"/>
      <c r="AZ4166"/>
      <c r="BA4166"/>
      <c r="BB4166"/>
      <c r="BC4166"/>
      <c r="BD4166"/>
      <c r="BE4166"/>
      <c r="BF4166"/>
      <c r="BG4166"/>
      <c r="BH4166"/>
      <c r="BI4166"/>
      <c r="BJ4166"/>
      <c r="BK4166"/>
      <c r="BL4166"/>
      <c r="BM4166"/>
      <c r="BN4166"/>
      <c r="BO4166"/>
      <c r="BP4166"/>
      <c r="BQ4166"/>
      <c r="BR4166"/>
      <c r="BS4166"/>
      <c r="BT4166"/>
      <c r="BU4166"/>
      <c r="BV4166"/>
      <c r="BW4166"/>
      <c r="BX4166"/>
      <c r="BY4166"/>
      <c r="BZ4166"/>
      <c r="CA4166"/>
      <c r="CB4166"/>
      <c r="CC4166"/>
      <c r="CD4166"/>
      <c r="CE4166"/>
      <c r="CF4166"/>
      <c r="CG4166"/>
      <c r="CH4166"/>
      <c r="CI4166"/>
      <c r="CJ4166"/>
      <c r="CK4166"/>
      <c r="CL4166"/>
      <c r="CM4166"/>
      <c r="CN4166"/>
      <c r="CO4166"/>
      <c r="CP4166"/>
      <c r="CQ4166"/>
      <c r="CR4166"/>
      <c r="CS4166"/>
      <c r="CT4166"/>
      <c r="CU4166"/>
      <c r="CV4166"/>
    </row>
    <row r="4167" spans="10:100" x14ac:dyDescent="0.25">
      <c r="J4167"/>
      <c r="K4167"/>
      <c r="L4167"/>
      <c r="M4167"/>
      <c r="N4167"/>
      <c r="O4167"/>
      <c r="P4167"/>
      <c r="Q4167"/>
      <c r="R4167"/>
      <c r="S4167"/>
      <c r="T4167"/>
      <c r="U4167"/>
      <c r="V4167"/>
      <c r="W4167"/>
      <c r="X4167"/>
      <c r="Y4167"/>
      <c r="Z4167"/>
      <c r="AA4167"/>
      <c r="AB4167"/>
      <c r="AC4167"/>
      <c r="AD4167"/>
      <c r="AE4167"/>
      <c r="AF4167"/>
      <c r="AG4167"/>
      <c r="AH4167"/>
      <c r="AI4167"/>
      <c r="AJ4167"/>
      <c r="AK4167"/>
      <c r="AL4167"/>
      <c r="AM4167"/>
      <c r="AN4167"/>
      <c r="AO4167"/>
      <c r="AP4167"/>
      <c r="AQ4167"/>
      <c r="AR4167"/>
      <c r="AS4167"/>
      <c r="AT4167"/>
      <c r="AU4167"/>
      <c r="AV4167"/>
      <c r="AW4167"/>
      <c r="AX4167"/>
      <c r="AY4167"/>
      <c r="AZ4167"/>
      <c r="BA4167"/>
      <c r="BB4167"/>
      <c r="BC4167"/>
      <c r="BD4167"/>
      <c r="BE4167"/>
      <c r="BF4167"/>
      <c r="BG4167"/>
      <c r="BH4167"/>
      <c r="BI4167"/>
      <c r="BJ4167"/>
      <c r="BK4167"/>
      <c r="BL4167"/>
      <c r="BM4167"/>
      <c r="BN4167"/>
      <c r="BO4167"/>
      <c r="BP4167"/>
      <c r="BQ4167"/>
      <c r="BR4167"/>
      <c r="BS4167"/>
      <c r="BT4167"/>
      <c r="BU4167"/>
      <c r="BV4167"/>
      <c r="BW4167"/>
      <c r="BX4167"/>
      <c r="BY4167"/>
      <c r="BZ4167"/>
      <c r="CA4167"/>
      <c r="CB4167"/>
      <c r="CC4167"/>
      <c r="CD4167"/>
      <c r="CE4167"/>
      <c r="CF4167"/>
      <c r="CG4167"/>
      <c r="CH4167"/>
      <c r="CI4167"/>
      <c r="CJ4167"/>
      <c r="CK4167"/>
      <c r="CL4167"/>
      <c r="CM4167"/>
      <c r="CN4167"/>
      <c r="CO4167"/>
      <c r="CP4167"/>
      <c r="CQ4167"/>
      <c r="CR4167"/>
      <c r="CS4167"/>
      <c r="CT4167"/>
      <c r="CU4167"/>
      <c r="CV4167"/>
    </row>
    <row r="4168" spans="10:100" x14ac:dyDescent="0.25">
      <c r="J4168"/>
      <c r="K4168"/>
      <c r="L4168"/>
      <c r="M4168"/>
      <c r="N4168"/>
      <c r="O4168"/>
      <c r="P4168"/>
      <c r="Q4168"/>
      <c r="R4168"/>
      <c r="S4168"/>
      <c r="T4168"/>
      <c r="U4168"/>
      <c r="V4168"/>
      <c r="W4168"/>
      <c r="X4168"/>
      <c r="Y4168"/>
      <c r="Z4168"/>
      <c r="AA4168"/>
      <c r="AB4168"/>
      <c r="AC4168"/>
      <c r="AD4168"/>
      <c r="AE4168"/>
      <c r="AF4168"/>
      <c r="AG4168"/>
      <c r="AH4168"/>
      <c r="AI4168"/>
      <c r="AJ4168"/>
      <c r="AK4168"/>
      <c r="AL4168"/>
      <c r="AM4168"/>
      <c r="AN4168"/>
      <c r="AO4168"/>
      <c r="AP4168"/>
      <c r="AQ4168"/>
      <c r="AR4168"/>
      <c r="AS4168"/>
      <c r="AT4168"/>
      <c r="AU4168"/>
      <c r="AV4168"/>
      <c r="AW4168"/>
      <c r="AX4168"/>
      <c r="AY4168"/>
      <c r="AZ4168"/>
      <c r="BA4168"/>
      <c r="BB4168"/>
      <c r="BC4168"/>
      <c r="BD4168"/>
      <c r="BE4168"/>
      <c r="BF4168"/>
      <c r="BG4168"/>
      <c r="BH4168"/>
      <c r="BI4168"/>
      <c r="BJ4168"/>
      <c r="BK4168"/>
      <c r="BL4168"/>
      <c r="BM4168"/>
      <c r="BN4168"/>
      <c r="BO4168"/>
      <c r="BP4168"/>
      <c r="BQ4168"/>
      <c r="BR4168"/>
      <c r="BS4168"/>
      <c r="BT4168"/>
      <c r="BU4168"/>
      <c r="BV4168"/>
      <c r="BW4168"/>
      <c r="BX4168"/>
      <c r="BY4168"/>
      <c r="BZ4168"/>
      <c r="CA4168"/>
      <c r="CB4168"/>
      <c r="CC4168"/>
      <c r="CD4168"/>
      <c r="CE4168"/>
      <c r="CF4168"/>
      <c r="CG4168"/>
      <c r="CH4168"/>
      <c r="CI4168"/>
      <c r="CJ4168"/>
      <c r="CK4168"/>
      <c r="CL4168"/>
      <c r="CM4168"/>
      <c r="CN4168"/>
      <c r="CO4168"/>
      <c r="CP4168"/>
      <c r="CQ4168"/>
      <c r="CR4168"/>
      <c r="CS4168"/>
      <c r="CT4168"/>
      <c r="CU4168"/>
      <c r="CV4168"/>
    </row>
    <row r="4169" spans="10:100" x14ac:dyDescent="0.25">
      <c r="J4169"/>
      <c r="K4169"/>
      <c r="L4169"/>
      <c r="M4169"/>
      <c r="N4169"/>
      <c r="O4169"/>
      <c r="P4169"/>
      <c r="Q4169"/>
      <c r="R4169"/>
      <c r="S4169"/>
      <c r="T4169"/>
      <c r="U4169"/>
      <c r="V4169"/>
      <c r="W4169"/>
      <c r="X4169"/>
      <c r="Y4169"/>
      <c r="Z4169"/>
      <c r="AA4169"/>
      <c r="AB4169"/>
      <c r="AC4169"/>
      <c r="AD4169"/>
      <c r="AE4169"/>
      <c r="AF4169"/>
      <c r="AG4169"/>
      <c r="AH4169"/>
      <c r="AI4169"/>
      <c r="AJ4169"/>
      <c r="AK4169"/>
      <c r="AL4169"/>
      <c r="AM4169"/>
      <c r="AN4169"/>
      <c r="AO4169"/>
      <c r="AP4169"/>
      <c r="AQ4169"/>
      <c r="AR4169"/>
      <c r="AS4169"/>
      <c r="AT4169"/>
      <c r="AU4169"/>
      <c r="AV4169"/>
      <c r="AW4169"/>
      <c r="AX4169"/>
      <c r="AY4169"/>
      <c r="AZ4169"/>
      <c r="BA4169"/>
      <c r="BB4169"/>
      <c r="BC4169"/>
      <c r="BD4169"/>
      <c r="BE4169"/>
      <c r="BF4169"/>
      <c r="BG4169"/>
      <c r="BH4169"/>
      <c r="BI4169"/>
      <c r="BJ4169"/>
      <c r="BK4169"/>
      <c r="BL4169"/>
      <c r="BM4169"/>
      <c r="BN4169"/>
      <c r="BO4169"/>
      <c r="BP4169"/>
      <c r="BQ4169"/>
      <c r="BR4169"/>
      <c r="BS4169"/>
      <c r="BT4169"/>
      <c r="BU4169"/>
      <c r="BV4169"/>
      <c r="BW4169"/>
      <c r="BX4169"/>
      <c r="BY4169"/>
      <c r="BZ4169"/>
      <c r="CA4169"/>
      <c r="CB4169"/>
      <c r="CC4169"/>
      <c r="CD4169"/>
      <c r="CE4169"/>
      <c r="CF4169"/>
      <c r="CG4169"/>
      <c r="CH4169"/>
      <c r="CI4169"/>
      <c r="CJ4169"/>
      <c r="CK4169"/>
      <c r="CL4169"/>
      <c r="CM4169"/>
      <c r="CN4169"/>
      <c r="CO4169"/>
      <c r="CP4169"/>
      <c r="CQ4169"/>
      <c r="CR4169"/>
      <c r="CS4169"/>
      <c r="CT4169"/>
      <c r="CU4169"/>
      <c r="CV4169"/>
    </row>
    <row r="4170" spans="10:100" x14ac:dyDescent="0.25">
      <c r="J4170"/>
      <c r="K4170"/>
      <c r="L4170"/>
      <c r="M4170"/>
      <c r="N4170"/>
      <c r="O4170"/>
      <c r="P4170"/>
      <c r="Q4170"/>
      <c r="R4170"/>
      <c r="S4170"/>
      <c r="T4170"/>
      <c r="U4170"/>
      <c r="V4170"/>
      <c r="W4170"/>
      <c r="X4170"/>
      <c r="Y4170"/>
      <c r="Z4170"/>
      <c r="AA4170"/>
      <c r="AB4170"/>
      <c r="AC4170"/>
      <c r="AD4170"/>
      <c r="AE4170"/>
      <c r="AF4170"/>
      <c r="AG4170"/>
      <c r="AH4170"/>
      <c r="AI4170"/>
      <c r="AJ4170"/>
      <c r="AK4170"/>
      <c r="AL4170"/>
      <c r="AM4170"/>
      <c r="AN4170"/>
      <c r="AO4170"/>
      <c r="AP4170"/>
      <c r="AQ4170"/>
      <c r="AR4170"/>
      <c r="AS4170"/>
      <c r="AT4170"/>
      <c r="AU4170"/>
      <c r="AV4170"/>
      <c r="AW4170"/>
      <c r="AX4170"/>
      <c r="AY4170"/>
      <c r="AZ4170"/>
      <c r="BA4170"/>
      <c r="BB4170"/>
      <c r="BC4170"/>
      <c r="BD4170"/>
      <c r="BE4170"/>
      <c r="BF4170"/>
      <c r="BG4170"/>
      <c r="BH4170"/>
      <c r="BI4170"/>
      <c r="BJ4170"/>
      <c r="BK4170"/>
      <c r="BL4170"/>
      <c r="BM4170"/>
      <c r="BN4170"/>
      <c r="BO4170"/>
      <c r="BP4170"/>
      <c r="BQ4170"/>
      <c r="BR4170"/>
      <c r="BS4170"/>
      <c r="BT4170"/>
      <c r="BU4170"/>
      <c r="BV4170"/>
      <c r="BW4170"/>
      <c r="BX4170"/>
      <c r="BY4170"/>
      <c r="BZ4170"/>
      <c r="CA4170"/>
      <c r="CB4170"/>
      <c r="CC4170"/>
      <c r="CD4170"/>
      <c r="CE4170"/>
      <c r="CF4170"/>
      <c r="CG4170"/>
      <c r="CH4170"/>
      <c r="CI4170"/>
      <c r="CJ4170"/>
      <c r="CK4170"/>
      <c r="CL4170"/>
      <c r="CM4170"/>
      <c r="CN4170"/>
      <c r="CO4170"/>
      <c r="CP4170"/>
      <c r="CQ4170"/>
      <c r="CR4170"/>
      <c r="CS4170"/>
      <c r="CT4170"/>
      <c r="CU4170"/>
      <c r="CV4170"/>
    </row>
    <row r="4171" spans="10:100" x14ac:dyDescent="0.25">
      <c r="J4171"/>
      <c r="K4171"/>
      <c r="L4171"/>
      <c r="M4171"/>
      <c r="N4171"/>
      <c r="O4171"/>
      <c r="P4171"/>
      <c r="Q4171"/>
      <c r="R4171"/>
      <c r="S4171"/>
      <c r="T4171"/>
      <c r="U4171"/>
      <c r="V4171"/>
      <c r="W4171"/>
      <c r="X4171"/>
      <c r="Y4171"/>
      <c r="Z4171"/>
      <c r="AA4171"/>
      <c r="AB4171"/>
      <c r="AC4171"/>
      <c r="AD4171"/>
      <c r="AE4171"/>
      <c r="AF4171"/>
      <c r="AG4171"/>
      <c r="AH4171"/>
      <c r="AI4171"/>
      <c r="AJ4171"/>
      <c r="AK4171"/>
      <c r="AL4171"/>
      <c r="AM4171"/>
      <c r="AN4171"/>
      <c r="AO4171"/>
      <c r="AP4171"/>
      <c r="AQ4171"/>
      <c r="AR4171"/>
      <c r="AS4171"/>
      <c r="AT4171"/>
      <c r="AU4171"/>
      <c r="AV4171"/>
      <c r="AW4171"/>
      <c r="AX4171"/>
      <c r="AY4171"/>
      <c r="AZ4171"/>
      <c r="BA4171"/>
      <c r="BB4171"/>
      <c r="BC4171"/>
      <c r="BD4171"/>
      <c r="BE4171"/>
      <c r="BF4171"/>
      <c r="BG4171"/>
      <c r="BH4171"/>
      <c r="BI4171"/>
      <c r="BJ4171"/>
      <c r="BK4171"/>
      <c r="BL4171"/>
      <c r="BM4171"/>
      <c r="BN4171"/>
      <c r="BO4171"/>
      <c r="BP4171"/>
      <c r="BQ4171"/>
      <c r="BR4171"/>
      <c r="BS4171"/>
      <c r="BT4171"/>
      <c r="BU4171"/>
      <c r="BV4171"/>
      <c r="BW4171"/>
      <c r="BX4171"/>
      <c r="BY4171"/>
      <c r="BZ4171"/>
      <c r="CA4171"/>
      <c r="CB4171"/>
      <c r="CC4171"/>
      <c r="CD4171"/>
      <c r="CE4171"/>
      <c r="CF4171"/>
      <c r="CG4171"/>
      <c r="CH4171"/>
      <c r="CI4171"/>
      <c r="CJ4171"/>
      <c r="CK4171"/>
      <c r="CL4171"/>
      <c r="CM4171"/>
      <c r="CN4171"/>
      <c r="CO4171"/>
      <c r="CP4171"/>
      <c r="CQ4171"/>
      <c r="CR4171"/>
      <c r="CS4171"/>
      <c r="CT4171"/>
      <c r="CU4171"/>
      <c r="CV4171"/>
    </row>
    <row r="4172" spans="10:100" x14ac:dyDescent="0.25">
      <c r="J4172"/>
      <c r="K4172"/>
      <c r="L4172"/>
      <c r="M4172"/>
      <c r="N4172"/>
      <c r="O4172"/>
      <c r="P4172"/>
      <c r="Q4172"/>
      <c r="R4172"/>
      <c r="S4172"/>
      <c r="T4172"/>
      <c r="U4172"/>
      <c r="V4172"/>
      <c r="W4172"/>
      <c r="X4172"/>
      <c r="Y4172"/>
      <c r="Z4172"/>
      <c r="AA4172"/>
      <c r="AB4172"/>
      <c r="AC4172"/>
      <c r="AD4172"/>
      <c r="AE4172"/>
      <c r="AF4172"/>
      <c r="AG4172"/>
      <c r="AH4172"/>
      <c r="AI4172"/>
      <c r="AJ4172"/>
      <c r="AK4172"/>
      <c r="AL4172"/>
      <c r="AM4172"/>
      <c r="AN4172"/>
      <c r="AO4172"/>
      <c r="AP4172"/>
      <c r="AQ4172"/>
      <c r="AR4172"/>
      <c r="AS4172"/>
      <c r="AT4172"/>
      <c r="AU4172"/>
      <c r="AV4172"/>
      <c r="AW4172"/>
      <c r="AX4172"/>
      <c r="AY4172"/>
      <c r="AZ4172"/>
      <c r="BA4172"/>
      <c r="BB4172"/>
      <c r="BC4172"/>
      <c r="BD4172"/>
      <c r="BE4172"/>
      <c r="BF4172"/>
      <c r="BG4172"/>
      <c r="BH4172"/>
      <c r="BI4172"/>
      <c r="BJ4172"/>
      <c r="BK4172"/>
      <c r="BL4172"/>
      <c r="BM4172"/>
      <c r="BN4172"/>
      <c r="BO4172"/>
      <c r="BP4172"/>
      <c r="BQ4172"/>
      <c r="BR4172"/>
      <c r="BS4172"/>
      <c r="BT4172"/>
      <c r="BU4172"/>
      <c r="BV4172"/>
      <c r="BW4172"/>
      <c r="BX4172"/>
      <c r="BY4172"/>
      <c r="BZ4172"/>
      <c r="CA4172"/>
      <c r="CB4172"/>
      <c r="CC4172"/>
      <c r="CD4172"/>
      <c r="CE4172"/>
      <c r="CF4172"/>
      <c r="CG4172"/>
      <c r="CH4172"/>
      <c r="CI4172"/>
      <c r="CJ4172"/>
      <c r="CK4172"/>
      <c r="CL4172"/>
      <c r="CM4172"/>
      <c r="CN4172"/>
      <c r="CO4172"/>
      <c r="CP4172"/>
      <c r="CQ4172"/>
      <c r="CR4172"/>
      <c r="CS4172"/>
      <c r="CT4172"/>
      <c r="CU4172"/>
      <c r="CV4172"/>
    </row>
    <row r="4173" spans="10:100" x14ac:dyDescent="0.25">
      <c r="J4173"/>
      <c r="K4173"/>
      <c r="L4173"/>
      <c r="M4173"/>
      <c r="N4173"/>
      <c r="O4173"/>
      <c r="P4173"/>
      <c r="Q4173"/>
      <c r="R4173"/>
      <c r="S4173"/>
      <c r="T4173"/>
      <c r="U4173"/>
      <c r="V4173"/>
      <c r="W4173"/>
      <c r="X4173"/>
      <c r="Y4173"/>
      <c r="Z4173"/>
      <c r="AA4173"/>
      <c r="AB4173"/>
      <c r="AC4173"/>
      <c r="AD4173"/>
      <c r="AE4173"/>
      <c r="AF4173"/>
      <c r="AG4173"/>
      <c r="AH4173"/>
      <c r="AI4173"/>
      <c r="AJ4173"/>
      <c r="AK4173"/>
      <c r="AL4173"/>
      <c r="AM4173"/>
      <c r="AN4173"/>
      <c r="AO4173"/>
      <c r="AP4173"/>
      <c r="AQ4173"/>
      <c r="AR4173"/>
      <c r="AS4173"/>
      <c r="AT4173"/>
      <c r="AU4173"/>
      <c r="AV4173"/>
      <c r="AW4173"/>
      <c r="AX4173"/>
      <c r="AY4173"/>
      <c r="AZ4173"/>
      <c r="BA4173"/>
      <c r="BB4173"/>
      <c r="BC4173"/>
      <c r="BD4173"/>
      <c r="BE4173"/>
      <c r="BF4173"/>
      <c r="BG4173"/>
      <c r="BH4173"/>
      <c r="BI4173"/>
      <c r="BJ4173"/>
      <c r="BK4173"/>
      <c r="BL4173"/>
      <c r="BM4173"/>
      <c r="BN4173"/>
      <c r="BO4173"/>
      <c r="BP4173"/>
      <c r="BQ4173"/>
      <c r="BR4173"/>
      <c r="BS4173"/>
      <c r="BT4173"/>
      <c r="BU4173"/>
      <c r="BV4173"/>
      <c r="BW4173"/>
      <c r="BX4173"/>
      <c r="BY4173"/>
      <c r="BZ4173"/>
      <c r="CA4173"/>
      <c r="CB4173"/>
      <c r="CC4173"/>
      <c r="CD4173"/>
      <c r="CE4173"/>
      <c r="CF4173"/>
      <c r="CG4173"/>
      <c r="CH4173"/>
      <c r="CI4173"/>
      <c r="CJ4173"/>
      <c r="CK4173"/>
      <c r="CL4173"/>
      <c r="CM4173"/>
      <c r="CN4173"/>
      <c r="CO4173"/>
      <c r="CP4173"/>
      <c r="CQ4173"/>
      <c r="CR4173"/>
      <c r="CS4173"/>
      <c r="CT4173"/>
      <c r="CU4173"/>
      <c r="CV4173"/>
    </row>
    <row r="4174" spans="10:100" x14ac:dyDescent="0.25">
      <c r="J4174"/>
      <c r="K4174"/>
      <c r="L4174"/>
      <c r="M4174"/>
      <c r="N4174"/>
      <c r="O4174"/>
      <c r="P4174"/>
      <c r="Q4174"/>
      <c r="R4174"/>
      <c r="S4174"/>
      <c r="T4174"/>
      <c r="U4174"/>
      <c r="V4174"/>
      <c r="W4174"/>
      <c r="X4174"/>
      <c r="Y4174"/>
      <c r="Z4174"/>
      <c r="AA4174"/>
      <c r="AB4174"/>
      <c r="AC4174"/>
      <c r="AD4174"/>
      <c r="AE4174"/>
      <c r="AF4174"/>
      <c r="AG4174"/>
      <c r="AH4174"/>
      <c r="AI4174"/>
      <c r="AJ4174"/>
      <c r="AK4174"/>
      <c r="AL4174"/>
      <c r="AM4174"/>
      <c r="AN4174"/>
      <c r="AO4174"/>
      <c r="AP4174"/>
      <c r="AQ4174"/>
      <c r="AR4174"/>
      <c r="AS4174"/>
      <c r="AT4174"/>
      <c r="AU4174"/>
      <c r="AV4174"/>
      <c r="AW4174"/>
      <c r="AX4174"/>
      <c r="AY4174"/>
      <c r="AZ4174"/>
      <c r="BA4174"/>
      <c r="BB4174"/>
      <c r="BC4174"/>
      <c r="BD4174"/>
      <c r="BE4174"/>
      <c r="BF4174"/>
      <c r="BG4174"/>
      <c r="BH4174"/>
      <c r="BI4174"/>
      <c r="BJ4174"/>
      <c r="BK4174"/>
      <c r="BL4174"/>
      <c r="BM4174"/>
      <c r="BN4174"/>
      <c r="BO4174"/>
      <c r="BP4174"/>
      <c r="BQ4174"/>
      <c r="BR4174"/>
      <c r="BS4174"/>
      <c r="BT4174"/>
      <c r="BU4174"/>
      <c r="BV4174"/>
      <c r="BW4174"/>
      <c r="BX4174"/>
      <c r="BY4174"/>
      <c r="BZ4174"/>
      <c r="CA4174"/>
      <c r="CB4174"/>
      <c r="CC4174"/>
      <c r="CD4174"/>
      <c r="CE4174"/>
      <c r="CF4174"/>
      <c r="CG4174"/>
      <c r="CH4174"/>
      <c r="CI4174"/>
      <c r="CJ4174"/>
      <c r="CK4174"/>
      <c r="CL4174"/>
      <c r="CM4174"/>
      <c r="CN4174"/>
      <c r="CO4174"/>
      <c r="CP4174"/>
      <c r="CQ4174"/>
      <c r="CR4174"/>
      <c r="CS4174"/>
      <c r="CT4174"/>
      <c r="CU4174"/>
      <c r="CV4174"/>
    </row>
    <row r="4175" spans="10:100" x14ac:dyDescent="0.25">
      <c r="J4175"/>
      <c r="K4175"/>
      <c r="L4175"/>
      <c r="M4175"/>
      <c r="N4175"/>
      <c r="O4175"/>
      <c r="P4175"/>
      <c r="Q4175"/>
      <c r="R4175"/>
      <c r="S4175"/>
      <c r="T4175"/>
      <c r="U4175"/>
      <c r="V4175"/>
      <c r="W4175"/>
      <c r="X4175"/>
      <c r="Y4175"/>
      <c r="Z4175"/>
      <c r="AA4175"/>
      <c r="AB4175"/>
      <c r="AC4175"/>
      <c r="AD4175"/>
      <c r="AE4175"/>
      <c r="AF4175"/>
      <c r="AG4175"/>
      <c r="AH4175"/>
      <c r="AI4175"/>
      <c r="AJ4175"/>
      <c r="AK4175"/>
      <c r="AL4175"/>
      <c r="AM4175"/>
      <c r="AN4175"/>
      <c r="AO4175"/>
      <c r="AP4175"/>
      <c r="AQ4175"/>
      <c r="AR4175"/>
      <c r="AS4175"/>
      <c r="AT4175"/>
      <c r="AU4175"/>
      <c r="AV4175"/>
      <c r="AW4175"/>
      <c r="AX4175"/>
      <c r="AY4175"/>
      <c r="AZ4175"/>
      <c r="BA4175"/>
      <c r="BB4175"/>
      <c r="BC4175"/>
      <c r="BD4175"/>
      <c r="BE4175"/>
      <c r="BF4175"/>
      <c r="BG4175"/>
      <c r="BH4175"/>
      <c r="BI4175"/>
      <c r="BJ4175"/>
      <c r="BK4175"/>
      <c r="BL4175"/>
      <c r="BM4175"/>
      <c r="BN4175"/>
      <c r="BO4175"/>
      <c r="BP4175"/>
      <c r="BQ4175"/>
      <c r="BR4175"/>
      <c r="BS4175"/>
      <c r="BT4175"/>
      <c r="BU4175"/>
      <c r="BV4175"/>
      <c r="BW4175"/>
      <c r="BX4175"/>
      <c r="BY4175"/>
      <c r="BZ4175"/>
      <c r="CA4175"/>
      <c r="CB4175"/>
      <c r="CC4175"/>
      <c r="CD4175"/>
      <c r="CE4175"/>
      <c r="CF4175"/>
      <c r="CG4175"/>
      <c r="CH4175"/>
      <c r="CI4175"/>
      <c r="CJ4175"/>
      <c r="CK4175"/>
      <c r="CL4175"/>
      <c r="CM4175"/>
      <c r="CN4175"/>
      <c r="CO4175"/>
      <c r="CP4175"/>
      <c r="CQ4175"/>
      <c r="CR4175"/>
      <c r="CS4175"/>
      <c r="CT4175"/>
      <c r="CU4175"/>
      <c r="CV4175"/>
    </row>
    <row r="4176" spans="10:100" x14ac:dyDescent="0.25">
      <c r="J4176"/>
      <c r="K4176"/>
      <c r="L4176"/>
      <c r="M4176"/>
      <c r="N4176"/>
      <c r="O4176"/>
      <c r="P4176"/>
      <c r="Q4176"/>
      <c r="R4176"/>
      <c r="S4176"/>
      <c r="T4176"/>
      <c r="U4176"/>
      <c r="V4176"/>
      <c r="W4176"/>
      <c r="X4176"/>
      <c r="Y4176"/>
      <c r="Z4176"/>
      <c r="AA4176"/>
      <c r="AB4176"/>
      <c r="AC4176"/>
      <c r="AD4176"/>
      <c r="AE4176"/>
      <c r="AF4176"/>
      <c r="AG4176"/>
      <c r="AH4176"/>
      <c r="AI4176"/>
      <c r="AJ4176"/>
      <c r="AK4176"/>
      <c r="AL4176"/>
      <c r="AM4176"/>
      <c r="AN4176"/>
      <c r="AO4176"/>
      <c r="AP4176"/>
      <c r="AQ4176"/>
      <c r="AR4176"/>
      <c r="AS4176"/>
      <c r="AT4176"/>
      <c r="AU4176"/>
      <c r="AV4176"/>
      <c r="AW4176"/>
      <c r="AX4176"/>
      <c r="AY4176"/>
      <c r="AZ4176"/>
      <c r="BA4176"/>
      <c r="BB4176"/>
      <c r="BC4176"/>
      <c r="BD4176"/>
      <c r="BE4176"/>
      <c r="BF4176"/>
      <c r="BG4176"/>
      <c r="BH4176"/>
      <c r="BI4176"/>
      <c r="BJ4176"/>
      <c r="BK4176"/>
      <c r="BL4176"/>
      <c r="BM4176"/>
      <c r="BN4176"/>
      <c r="BO4176"/>
      <c r="BP4176"/>
      <c r="BQ4176"/>
      <c r="BR4176"/>
      <c r="BS4176"/>
      <c r="BT4176"/>
      <c r="BU4176"/>
      <c r="BV4176"/>
      <c r="BW4176"/>
      <c r="BX4176"/>
      <c r="BY4176"/>
      <c r="BZ4176"/>
      <c r="CA4176"/>
      <c r="CB4176"/>
      <c r="CC4176"/>
      <c r="CD4176"/>
      <c r="CE4176"/>
      <c r="CF4176"/>
      <c r="CG4176"/>
      <c r="CH4176"/>
      <c r="CI4176"/>
      <c r="CJ4176"/>
      <c r="CK4176"/>
      <c r="CL4176"/>
      <c r="CM4176"/>
      <c r="CN4176"/>
      <c r="CO4176"/>
      <c r="CP4176"/>
      <c r="CQ4176"/>
      <c r="CR4176"/>
      <c r="CS4176"/>
      <c r="CT4176"/>
      <c r="CU4176"/>
      <c r="CV4176"/>
    </row>
    <row r="4177" spans="10:100" x14ac:dyDescent="0.25">
      <c r="J4177"/>
      <c r="K4177"/>
      <c r="L4177"/>
      <c r="M4177"/>
      <c r="N4177"/>
      <c r="O4177"/>
      <c r="P4177"/>
      <c r="Q4177"/>
      <c r="R4177"/>
      <c r="S4177"/>
      <c r="T4177"/>
      <c r="U4177"/>
      <c r="V4177"/>
      <c r="W4177"/>
      <c r="X4177"/>
      <c r="Y4177"/>
      <c r="Z4177"/>
      <c r="AA4177"/>
      <c r="AB4177"/>
      <c r="AC4177"/>
      <c r="AD4177"/>
      <c r="AE4177"/>
      <c r="AF4177"/>
      <c r="AG4177"/>
      <c r="AH4177"/>
      <c r="AI4177"/>
      <c r="AJ4177"/>
      <c r="AK4177"/>
      <c r="AL4177"/>
      <c r="AM4177"/>
      <c r="AN4177"/>
      <c r="AO4177"/>
      <c r="AP4177"/>
      <c r="AQ4177"/>
      <c r="AR4177"/>
      <c r="AS4177"/>
      <c r="AT4177"/>
      <c r="AU4177"/>
      <c r="AV4177"/>
      <c r="AW4177"/>
      <c r="AX4177"/>
      <c r="AY4177"/>
      <c r="AZ4177"/>
      <c r="BA4177"/>
      <c r="BB4177"/>
      <c r="BC4177"/>
      <c r="BD4177"/>
      <c r="BE4177"/>
      <c r="BF4177"/>
      <c r="BG4177"/>
      <c r="BH4177"/>
      <c r="BI4177"/>
      <c r="BJ4177"/>
      <c r="BK4177"/>
      <c r="BL4177"/>
      <c r="BM4177"/>
      <c r="BN4177"/>
      <c r="BO4177"/>
      <c r="BP4177"/>
      <c r="BQ4177"/>
      <c r="BR4177"/>
      <c r="BS4177"/>
      <c r="BT4177"/>
      <c r="BU4177"/>
      <c r="BV4177"/>
      <c r="BW4177"/>
      <c r="BX4177"/>
      <c r="BY4177"/>
      <c r="BZ4177"/>
      <c r="CA4177"/>
      <c r="CB4177"/>
      <c r="CC4177"/>
      <c r="CD4177"/>
      <c r="CE4177"/>
      <c r="CF4177"/>
      <c r="CG4177"/>
      <c r="CH4177"/>
      <c r="CI4177"/>
      <c r="CJ4177"/>
      <c r="CK4177"/>
      <c r="CL4177"/>
      <c r="CM4177"/>
      <c r="CN4177"/>
      <c r="CO4177"/>
      <c r="CP4177"/>
      <c r="CQ4177"/>
      <c r="CR4177"/>
      <c r="CS4177"/>
      <c r="CT4177"/>
      <c r="CU4177"/>
      <c r="CV4177"/>
    </row>
    <row r="4178" spans="10:100" x14ac:dyDescent="0.25">
      <c r="J4178"/>
      <c r="K4178"/>
      <c r="L4178"/>
      <c r="M4178"/>
      <c r="N4178"/>
      <c r="O4178"/>
      <c r="P4178"/>
      <c r="Q4178"/>
      <c r="R4178"/>
      <c r="S4178"/>
      <c r="T4178"/>
      <c r="U4178"/>
      <c r="V4178"/>
      <c r="W4178"/>
      <c r="X4178"/>
      <c r="Y4178"/>
      <c r="Z4178"/>
      <c r="AA4178"/>
      <c r="AB4178"/>
      <c r="AC4178"/>
      <c r="AD4178"/>
      <c r="AE4178"/>
      <c r="AF4178"/>
      <c r="AG4178"/>
      <c r="AH4178"/>
      <c r="AI4178"/>
      <c r="AJ4178"/>
      <c r="AK4178"/>
      <c r="AL4178"/>
      <c r="AM4178"/>
      <c r="AN4178"/>
      <c r="AO4178"/>
      <c r="AP4178"/>
      <c r="AQ4178"/>
      <c r="AR4178"/>
      <c r="AS4178"/>
      <c r="AT4178"/>
      <c r="AU4178"/>
      <c r="AV4178"/>
      <c r="AW4178"/>
      <c r="AX4178"/>
      <c r="AY4178"/>
      <c r="AZ4178"/>
      <c r="BA4178"/>
      <c r="BB4178"/>
      <c r="BC4178"/>
      <c r="BD4178"/>
      <c r="BE4178"/>
      <c r="BF4178"/>
      <c r="BG4178"/>
      <c r="BH4178"/>
      <c r="BI4178"/>
      <c r="BJ4178"/>
      <c r="BK4178"/>
      <c r="BL4178"/>
      <c r="BM4178"/>
      <c r="BN4178"/>
      <c r="BO4178"/>
      <c r="BP4178"/>
      <c r="BQ4178"/>
      <c r="BR4178"/>
      <c r="BS4178"/>
      <c r="BT4178"/>
      <c r="BU4178"/>
      <c r="BV4178"/>
      <c r="BW4178"/>
      <c r="BX4178"/>
      <c r="BY4178"/>
      <c r="BZ4178"/>
      <c r="CA4178"/>
      <c r="CB4178"/>
      <c r="CC4178"/>
      <c r="CD4178"/>
      <c r="CE4178"/>
      <c r="CF4178"/>
      <c r="CG4178"/>
      <c r="CH4178"/>
      <c r="CI4178"/>
      <c r="CJ4178"/>
      <c r="CK4178"/>
      <c r="CL4178"/>
      <c r="CM4178"/>
      <c r="CN4178"/>
      <c r="CO4178"/>
      <c r="CP4178"/>
      <c r="CQ4178"/>
      <c r="CR4178"/>
      <c r="CS4178"/>
      <c r="CT4178"/>
      <c r="CU4178"/>
      <c r="CV4178"/>
    </row>
    <row r="4179" spans="10:100" x14ac:dyDescent="0.25">
      <c r="J4179"/>
      <c r="K4179"/>
      <c r="L4179"/>
      <c r="M4179"/>
      <c r="N4179"/>
      <c r="O4179"/>
      <c r="P4179"/>
      <c r="Q4179"/>
      <c r="R4179"/>
      <c r="S4179"/>
      <c r="T4179"/>
      <c r="U4179"/>
      <c r="V4179"/>
      <c r="W4179"/>
      <c r="X4179"/>
      <c r="Y4179"/>
      <c r="Z4179"/>
      <c r="AA4179"/>
      <c r="AB4179"/>
      <c r="AC4179"/>
      <c r="AD4179"/>
      <c r="AE4179"/>
      <c r="AF4179"/>
      <c r="AG4179"/>
      <c r="AH4179"/>
      <c r="AI4179"/>
      <c r="AJ4179"/>
      <c r="AK4179"/>
      <c r="AL4179"/>
      <c r="AM4179"/>
      <c r="AN4179"/>
      <c r="AO4179"/>
      <c r="AP4179"/>
      <c r="AQ4179"/>
      <c r="AR4179"/>
      <c r="AS4179"/>
      <c r="AT4179"/>
      <c r="AU4179"/>
      <c r="AV4179"/>
      <c r="AW4179"/>
      <c r="AX4179"/>
      <c r="AY4179"/>
      <c r="AZ4179"/>
      <c r="BA4179"/>
      <c r="BB4179"/>
      <c r="BC4179"/>
      <c r="BD4179"/>
      <c r="BE4179"/>
      <c r="BF4179"/>
      <c r="BG4179"/>
      <c r="BH4179"/>
      <c r="BI4179"/>
      <c r="BJ4179"/>
      <c r="BK4179"/>
      <c r="BL4179"/>
      <c r="BM4179"/>
      <c r="BN4179"/>
      <c r="BO4179"/>
      <c r="BP4179"/>
      <c r="BQ4179"/>
      <c r="BR4179"/>
      <c r="BS4179"/>
      <c r="BT4179"/>
      <c r="BU4179"/>
      <c r="BV4179"/>
      <c r="BW4179"/>
      <c r="BX4179"/>
      <c r="BY4179"/>
      <c r="BZ4179"/>
      <c r="CA4179"/>
      <c r="CB4179"/>
      <c r="CC4179"/>
      <c r="CD4179"/>
      <c r="CE4179"/>
      <c r="CF4179"/>
      <c r="CG4179"/>
      <c r="CH4179"/>
      <c r="CI4179"/>
      <c r="CJ4179"/>
      <c r="CK4179"/>
      <c r="CL4179"/>
      <c r="CM4179"/>
      <c r="CN4179"/>
      <c r="CO4179"/>
      <c r="CP4179"/>
      <c r="CQ4179"/>
      <c r="CR4179"/>
      <c r="CS4179"/>
      <c r="CT4179"/>
      <c r="CU4179"/>
      <c r="CV4179"/>
    </row>
    <row r="4180" spans="10:100" x14ac:dyDescent="0.25">
      <c r="J4180"/>
      <c r="K4180"/>
      <c r="L4180"/>
      <c r="M4180"/>
      <c r="N4180"/>
      <c r="O4180"/>
      <c r="P4180"/>
      <c r="Q4180"/>
      <c r="R4180"/>
      <c r="S4180"/>
      <c r="T4180"/>
      <c r="U4180"/>
      <c r="V4180"/>
      <c r="W4180"/>
      <c r="X4180"/>
      <c r="Y4180"/>
      <c r="Z4180"/>
      <c r="AA4180"/>
      <c r="AB4180"/>
      <c r="AC4180"/>
      <c r="AD4180"/>
      <c r="AE4180"/>
      <c r="AF4180"/>
      <c r="AG4180"/>
      <c r="AH4180"/>
      <c r="AI4180"/>
      <c r="AJ4180"/>
      <c r="AK4180"/>
      <c r="AL4180"/>
      <c r="AM4180"/>
      <c r="AN4180"/>
      <c r="AO4180"/>
      <c r="AP4180"/>
      <c r="AQ4180"/>
      <c r="AR4180"/>
      <c r="AS4180"/>
      <c r="AT4180"/>
      <c r="AU4180"/>
      <c r="AV4180"/>
      <c r="AW4180"/>
      <c r="AX4180"/>
      <c r="AY4180"/>
      <c r="AZ4180"/>
      <c r="BA4180"/>
      <c r="BB4180"/>
      <c r="BC4180"/>
      <c r="BD4180"/>
      <c r="BE4180"/>
      <c r="BF4180"/>
      <c r="BG4180"/>
      <c r="BH4180"/>
      <c r="BI4180"/>
      <c r="BJ4180"/>
      <c r="BK4180"/>
      <c r="BL4180"/>
      <c r="BM4180"/>
      <c r="BN4180"/>
      <c r="BO4180"/>
      <c r="BP4180"/>
      <c r="BQ4180"/>
      <c r="BR4180"/>
      <c r="BS4180"/>
      <c r="BT4180"/>
      <c r="BU4180"/>
      <c r="BV4180"/>
      <c r="BW4180"/>
      <c r="BX4180"/>
      <c r="BY4180"/>
      <c r="BZ4180"/>
      <c r="CA4180"/>
      <c r="CB4180"/>
      <c r="CC4180"/>
      <c r="CD4180"/>
      <c r="CE4180"/>
      <c r="CF4180"/>
      <c r="CG4180"/>
      <c r="CH4180"/>
      <c r="CI4180"/>
      <c r="CJ4180"/>
      <c r="CK4180"/>
      <c r="CL4180"/>
      <c r="CM4180"/>
      <c r="CN4180"/>
      <c r="CO4180"/>
      <c r="CP4180"/>
      <c r="CQ4180"/>
      <c r="CR4180"/>
      <c r="CS4180"/>
      <c r="CT4180"/>
      <c r="CU4180"/>
      <c r="CV4180"/>
    </row>
    <row r="4181" spans="10:100" x14ac:dyDescent="0.25">
      <c r="J4181"/>
      <c r="K4181"/>
      <c r="L4181"/>
      <c r="M4181"/>
      <c r="N4181"/>
      <c r="O4181"/>
      <c r="P4181"/>
      <c r="Q4181"/>
      <c r="R4181"/>
      <c r="S4181"/>
      <c r="T4181"/>
      <c r="U4181"/>
      <c r="V4181"/>
      <c r="W4181"/>
      <c r="X4181"/>
      <c r="Y4181"/>
      <c r="Z4181"/>
      <c r="AA4181"/>
      <c r="AB4181"/>
      <c r="AC4181"/>
      <c r="AD4181"/>
      <c r="AE4181"/>
      <c r="AF4181"/>
      <c r="AG4181"/>
      <c r="AH4181"/>
      <c r="AI4181"/>
      <c r="AJ4181"/>
      <c r="AK4181"/>
      <c r="AL4181"/>
      <c r="AM4181"/>
      <c r="AN4181"/>
      <c r="AO4181"/>
      <c r="AP4181"/>
      <c r="AQ4181"/>
      <c r="AR4181"/>
      <c r="AS4181"/>
      <c r="AT4181"/>
      <c r="AU4181"/>
      <c r="AV4181"/>
      <c r="AW4181"/>
      <c r="AX4181"/>
      <c r="AY4181"/>
      <c r="AZ4181"/>
      <c r="BA4181"/>
      <c r="BB4181"/>
      <c r="BC4181"/>
      <c r="BD4181"/>
      <c r="BE4181"/>
      <c r="BF4181"/>
      <c r="BG4181"/>
      <c r="BH4181"/>
      <c r="BI4181"/>
      <c r="BJ4181"/>
      <c r="BK4181"/>
      <c r="BL4181"/>
      <c r="BM4181"/>
      <c r="BN4181"/>
      <c r="BO4181"/>
      <c r="BP4181"/>
      <c r="BQ4181"/>
      <c r="BR4181"/>
      <c r="BS4181"/>
      <c r="BT4181"/>
      <c r="BU4181"/>
      <c r="BV4181"/>
      <c r="BW4181"/>
      <c r="BX4181"/>
      <c r="BY4181"/>
      <c r="BZ4181"/>
      <c r="CA4181"/>
      <c r="CB4181"/>
      <c r="CC4181"/>
      <c r="CD4181"/>
      <c r="CE4181"/>
      <c r="CF4181"/>
      <c r="CG4181"/>
      <c r="CH4181"/>
      <c r="CI4181"/>
      <c r="CJ4181"/>
      <c r="CK4181"/>
      <c r="CL4181"/>
      <c r="CM4181"/>
      <c r="CN4181"/>
      <c r="CO4181"/>
      <c r="CP4181"/>
      <c r="CQ4181"/>
      <c r="CR4181"/>
      <c r="CS4181"/>
      <c r="CT4181"/>
      <c r="CU4181"/>
      <c r="CV4181"/>
    </row>
    <row r="4182" spans="10:100" x14ac:dyDescent="0.25">
      <c r="J4182"/>
      <c r="K4182"/>
      <c r="L4182"/>
      <c r="M4182"/>
      <c r="N4182"/>
      <c r="O4182"/>
      <c r="P4182"/>
      <c r="Q4182"/>
      <c r="R4182"/>
      <c r="S4182"/>
      <c r="T4182"/>
      <c r="U4182"/>
      <c r="V4182"/>
      <c r="W4182"/>
      <c r="X4182"/>
      <c r="Y4182"/>
      <c r="Z4182"/>
      <c r="AA4182"/>
      <c r="AB4182"/>
      <c r="AC4182"/>
      <c r="AD4182"/>
      <c r="AE4182"/>
      <c r="AF4182"/>
      <c r="AG4182"/>
      <c r="AH4182"/>
      <c r="AI4182"/>
      <c r="AJ4182"/>
      <c r="AK4182"/>
      <c r="AL4182"/>
      <c r="AM4182"/>
      <c r="AN4182"/>
      <c r="AO4182"/>
      <c r="AP4182"/>
      <c r="AQ4182"/>
      <c r="AR4182"/>
      <c r="AS4182"/>
      <c r="AT4182"/>
      <c r="AU4182"/>
      <c r="AV4182"/>
      <c r="AW4182"/>
      <c r="AX4182"/>
      <c r="AY4182"/>
      <c r="AZ4182"/>
      <c r="BA4182"/>
      <c r="BB4182"/>
      <c r="BC4182"/>
      <c r="BD4182"/>
      <c r="BE4182"/>
      <c r="BF4182"/>
      <c r="BG4182"/>
      <c r="BH4182"/>
      <c r="BI4182"/>
      <c r="BJ4182"/>
      <c r="BK4182"/>
      <c r="BL4182"/>
      <c r="BM4182"/>
      <c r="BN4182"/>
      <c r="BO4182"/>
      <c r="BP4182"/>
      <c r="BQ4182"/>
      <c r="BR4182"/>
      <c r="BS4182"/>
      <c r="BT4182"/>
      <c r="BU4182"/>
      <c r="BV4182"/>
      <c r="BW4182"/>
      <c r="BX4182"/>
      <c r="BY4182"/>
      <c r="BZ4182"/>
      <c r="CA4182"/>
      <c r="CB4182"/>
      <c r="CC4182"/>
      <c r="CD4182"/>
      <c r="CE4182"/>
      <c r="CF4182"/>
      <c r="CG4182"/>
      <c r="CH4182"/>
      <c r="CI4182"/>
      <c r="CJ4182"/>
      <c r="CK4182"/>
      <c r="CL4182"/>
      <c r="CM4182"/>
      <c r="CN4182"/>
      <c r="CO4182"/>
      <c r="CP4182"/>
      <c r="CQ4182"/>
      <c r="CR4182"/>
      <c r="CS4182"/>
      <c r="CT4182"/>
      <c r="CU4182"/>
      <c r="CV4182"/>
    </row>
    <row r="4183" spans="10:100" x14ac:dyDescent="0.25">
      <c r="J4183"/>
      <c r="K4183"/>
      <c r="L4183"/>
      <c r="M4183"/>
      <c r="N4183"/>
      <c r="O4183"/>
      <c r="P4183"/>
      <c r="Q4183"/>
      <c r="R4183"/>
      <c r="S4183"/>
      <c r="T4183"/>
      <c r="U4183"/>
      <c r="V4183"/>
      <c r="W4183"/>
      <c r="X4183"/>
      <c r="Y4183"/>
      <c r="Z4183"/>
      <c r="AA4183"/>
      <c r="AB4183"/>
      <c r="AC4183"/>
      <c r="AD4183"/>
      <c r="AE4183"/>
      <c r="AF4183"/>
      <c r="AG4183"/>
      <c r="AH4183"/>
      <c r="AI4183"/>
      <c r="AJ4183"/>
      <c r="AK4183"/>
      <c r="AL4183"/>
      <c r="AM4183"/>
      <c r="AN4183"/>
      <c r="AO4183"/>
      <c r="AP4183"/>
      <c r="AQ4183"/>
      <c r="AR4183"/>
      <c r="AS4183"/>
      <c r="AT4183"/>
      <c r="AU4183"/>
      <c r="AV4183"/>
      <c r="AW4183"/>
      <c r="AX4183"/>
      <c r="AY4183"/>
      <c r="AZ4183"/>
      <c r="BA4183"/>
      <c r="BB4183"/>
      <c r="BC4183"/>
      <c r="BD4183"/>
      <c r="BE4183"/>
      <c r="BF4183"/>
      <c r="BG4183"/>
      <c r="BH4183"/>
      <c r="BI4183"/>
      <c r="BJ4183"/>
      <c r="BK4183"/>
      <c r="BL4183"/>
      <c r="BM4183"/>
      <c r="BN4183"/>
      <c r="BO4183"/>
      <c r="BP4183"/>
      <c r="BQ4183"/>
      <c r="BR4183"/>
      <c r="BS4183"/>
      <c r="BT4183"/>
      <c r="BU4183"/>
      <c r="BV4183"/>
      <c r="BW4183"/>
      <c r="BX4183"/>
      <c r="BY4183"/>
      <c r="BZ4183"/>
      <c r="CA4183"/>
      <c r="CB4183"/>
      <c r="CC4183"/>
      <c r="CD4183"/>
      <c r="CE4183"/>
      <c r="CF4183"/>
      <c r="CG4183"/>
      <c r="CH4183"/>
      <c r="CI4183"/>
      <c r="CJ4183"/>
      <c r="CK4183"/>
      <c r="CL4183"/>
      <c r="CM4183"/>
      <c r="CN4183"/>
      <c r="CO4183"/>
      <c r="CP4183"/>
      <c r="CQ4183"/>
      <c r="CR4183"/>
      <c r="CS4183"/>
      <c r="CT4183"/>
      <c r="CU4183"/>
      <c r="CV4183"/>
    </row>
    <row r="4184" spans="10:100" x14ac:dyDescent="0.25">
      <c r="J4184"/>
      <c r="K4184"/>
      <c r="L4184"/>
      <c r="M4184"/>
      <c r="N4184"/>
      <c r="O4184"/>
      <c r="P4184"/>
      <c r="Q4184"/>
      <c r="R4184"/>
      <c r="S4184"/>
      <c r="T4184"/>
      <c r="U4184"/>
      <c r="V4184"/>
      <c r="W4184"/>
      <c r="X4184"/>
      <c r="Y4184"/>
      <c r="Z4184"/>
      <c r="AA4184"/>
      <c r="AB4184"/>
      <c r="AC4184"/>
      <c r="AD4184"/>
      <c r="AE4184"/>
      <c r="AF4184"/>
      <c r="AG4184"/>
      <c r="AH4184"/>
      <c r="AI4184"/>
      <c r="AJ4184"/>
      <c r="AK4184"/>
      <c r="AL4184"/>
      <c r="AM4184"/>
      <c r="AN4184"/>
      <c r="AO4184"/>
      <c r="AP4184"/>
      <c r="AQ4184"/>
      <c r="AR4184"/>
      <c r="AS4184"/>
      <c r="AT4184"/>
      <c r="AU4184"/>
      <c r="AV4184"/>
      <c r="AW4184"/>
      <c r="AX4184"/>
      <c r="AY4184"/>
      <c r="AZ4184"/>
      <c r="BA4184"/>
      <c r="BB4184"/>
      <c r="BC4184"/>
      <c r="BD4184"/>
      <c r="BE4184"/>
      <c r="BF4184"/>
      <c r="BG4184"/>
      <c r="BH4184"/>
      <c r="BI4184"/>
      <c r="BJ4184"/>
      <c r="BK4184"/>
      <c r="BL4184"/>
      <c r="BM4184"/>
      <c r="BN4184"/>
      <c r="BO4184"/>
      <c r="BP4184"/>
      <c r="BQ4184"/>
      <c r="BR4184"/>
      <c r="BS4184"/>
      <c r="BT4184"/>
      <c r="BU4184"/>
      <c r="BV4184"/>
      <c r="BW4184"/>
      <c r="BX4184"/>
      <c r="BY4184"/>
      <c r="BZ4184"/>
      <c r="CA4184"/>
      <c r="CB4184"/>
      <c r="CC4184"/>
      <c r="CD4184"/>
      <c r="CE4184"/>
      <c r="CF4184"/>
      <c r="CG4184"/>
      <c r="CH4184"/>
      <c r="CI4184"/>
      <c r="CJ4184"/>
      <c r="CK4184"/>
      <c r="CL4184"/>
      <c r="CM4184"/>
      <c r="CN4184"/>
      <c r="CO4184"/>
      <c r="CP4184"/>
      <c r="CQ4184"/>
      <c r="CR4184"/>
      <c r="CS4184"/>
      <c r="CT4184"/>
      <c r="CU4184"/>
      <c r="CV4184"/>
    </row>
    <row r="4185" spans="10:100" x14ac:dyDescent="0.25">
      <c r="J4185"/>
      <c r="K4185"/>
      <c r="L4185"/>
      <c r="M4185"/>
      <c r="N4185"/>
      <c r="O4185"/>
      <c r="P4185"/>
      <c r="Q4185"/>
      <c r="R4185"/>
      <c r="S4185"/>
      <c r="T4185"/>
      <c r="U4185"/>
      <c r="V4185"/>
      <c r="W4185"/>
      <c r="X4185"/>
      <c r="Y4185"/>
      <c r="Z4185"/>
      <c r="AA4185"/>
      <c r="AB4185"/>
      <c r="AC4185"/>
      <c r="AD4185"/>
      <c r="AE4185"/>
      <c r="AF4185"/>
      <c r="AG4185"/>
      <c r="AH4185"/>
      <c r="AI4185"/>
      <c r="AJ4185"/>
      <c r="AK4185"/>
      <c r="AL4185"/>
      <c r="AM4185"/>
      <c r="AN4185"/>
      <c r="AO4185"/>
      <c r="AP4185"/>
      <c r="AQ4185"/>
      <c r="AR4185"/>
      <c r="AS4185"/>
      <c r="AT4185"/>
      <c r="AU4185"/>
      <c r="AV4185"/>
      <c r="AW4185"/>
      <c r="AX4185"/>
      <c r="AY4185"/>
      <c r="AZ4185"/>
      <c r="BA4185"/>
      <c r="BB4185"/>
      <c r="BC4185"/>
      <c r="BD4185"/>
      <c r="BE4185"/>
      <c r="BF4185"/>
      <c r="BG4185"/>
      <c r="BH4185"/>
      <c r="BI4185"/>
      <c r="BJ4185"/>
      <c r="BK4185"/>
      <c r="BL4185"/>
      <c r="BM4185"/>
      <c r="BN4185"/>
      <c r="BO4185"/>
      <c r="BP4185"/>
      <c r="BQ4185"/>
      <c r="BR4185"/>
      <c r="BS4185"/>
      <c r="BT4185"/>
      <c r="BU4185"/>
      <c r="BV4185"/>
      <c r="BW4185"/>
      <c r="BX4185"/>
      <c r="BY4185"/>
      <c r="BZ4185"/>
      <c r="CA4185"/>
      <c r="CB4185"/>
      <c r="CC4185"/>
      <c r="CD4185"/>
      <c r="CE4185"/>
      <c r="CF4185"/>
      <c r="CG4185"/>
      <c r="CH4185"/>
      <c r="CI4185"/>
      <c r="CJ4185"/>
      <c r="CK4185"/>
      <c r="CL4185"/>
      <c r="CM4185"/>
      <c r="CN4185"/>
      <c r="CO4185"/>
      <c r="CP4185"/>
      <c r="CQ4185"/>
      <c r="CR4185"/>
      <c r="CS4185"/>
      <c r="CT4185"/>
      <c r="CU4185"/>
      <c r="CV4185"/>
    </row>
    <row r="4186" spans="10:100" x14ac:dyDescent="0.25">
      <c r="J4186"/>
      <c r="K4186"/>
      <c r="L4186"/>
      <c r="M4186"/>
      <c r="N4186"/>
      <c r="O4186"/>
      <c r="P4186"/>
      <c r="Q4186"/>
      <c r="R4186"/>
      <c r="S4186"/>
      <c r="T4186"/>
      <c r="U4186"/>
      <c r="V4186"/>
      <c r="W4186"/>
      <c r="X4186"/>
      <c r="Y4186"/>
      <c r="Z4186"/>
      <c r="AA4186"/>
      <c r="AB4186"/>
      <c r="AC4186"/>
      <c r="AD4186"/>
      <c r="AE4186"/>
      <c r="AF4186"/>
      <c r="AG4186"/>
      <c r="AH4186"/>
      <c r="AI4186"/>
      <c r="AJ4186"/>
      <c r="AK4186"/>
      <c r="AL4186"/>
      <c r="AM4186"/>
      <c r="AN4186"/>
      <c r="AO4186"/>
      <c r="AP4186"/>
      <c r="AQ4186"/>
      <c r="AR4186"/>
      <c r="AS4186"/>
      <c r="AT4186"/>
      <c r="AU4186"/>
      <c r="AV4186"/>
      <c r="AW4186"/>
      <c r="AX4186"/>
      <c r="AY4186"/>
      <c r="AZ4186"/>
      <c r="BA4186"/>
      <c r="BB4186"/>
      <c r="BC4186"/>
      <c r="BD4186"/>
      <c r="BE4186"/>
      <c r="BF4186"/>
      <c r="BG4186"/>
      <c r="BH4186"/>
      <c r="BI4186"/>
      <c r="BJ4186"/>
      <c r="BK4186"/>
      <c r="BL4186"/>
      <c r="BM4186"/>
      <c r="BN4186"/>
      <c r="BO4186"/>
      <c r="BP4186"/>
      <c r="BQ4186"/>
      <c r="BR4186"/>
      <c r="BS4186"/>
      <c r="BT4186"/>
      <c r="BU4186"/>
      <c r="BV4186"/>
      <c r="BW4186"/>
      <c r="BX4186"/>
      <c r="BY4186"/>
      <c r="BZ4186"/>
      <c r="CA4186"/>
      <c r="CB4186"/>
      <c r="CC4186"/>
      <c r="CD4186"/>
      <c r="CE4186"/>
      <c r="CF4186"/>
      <c r="CG4186"/>
      <c r="CH4186"/>
      <c r="CI4186"/>
      <c r="CJ4186"/>
      <c r="CK4186"/>
      <c r="CL4186"/>
      <c r="CM4186"/>
      <c r="CN4186"/>
      <c r="CO4186"/>
      <c r="CP4186"/>
      <c r="CQ4186"/>
      <c r="CR4186"/>
      <c r="CS4186"/>
      <c r="CT4186"/>
      <c r="CU4186"/>
      <c r="CV4186"/>
    </row>
    <row r="4187" spans="10:100" x14ac:dyDescent="0.25">
      <c r="J4187"/>
      <c r="K4187"/>
      <c r="L4187"/>
      <c r="M4187"/>
      <c r="N4187"/>
      <c r="O4187"/>
      <c r="P4187"/>
      <c r="Q4187"/>
      <c r="R4187"/>
      <c r="S4187"/>
      <c r="T4187"/>
      <c r="U4187"/>
      <c r="V4187"/>
      <c r="W4187"/>
      <c r="X4187"/>
      <c r="Y4187"/>
      <c r="Z4187"/>
      <c r="AA4187"/>
      <c r="AB4187"/>
      <c r="AC4187"/>
      <c r="AD4187"/>
      <c r="AE4187"/>
      <c r="AF4187"/>
      <c r="AG4187"/>
      <c r="AH4187"/>
      <c r="AI4187"/>
      <c r="AJ4187"/>
      <c r="AK4187"/>
      <c r="AL4187"/>
      <c r="AM4187"/>
      <c r="AN4187"/>
      <c r="AO4187"/>
      <c r="AP4187"/>
      <c r="AQ4187"/>
      <c r="AR4187"/>
      <c r="AS4187"/>
      <c r="AT4187"/>
      <c r="AU4187"/>
      <c r="AV4187"/>
      <c r="AW4187"/>
      <c r="AX4187"/>
      <c r="AY4187"/>
      <c r="AZ4187"/>
      <c r="BA4187"/>
      <c r="BB4187"/>
      <c r="BC4187"/>
      <c r="BD4187"/>
      <c r="BE4187"/>
      <c r="BF4187"/>
      <c r="BG4187"/>
      <c r="BH4187"/>
      <c r="BI4187"/>
      <c r="BJ4187"/>
      <c r="BK4187"/>
      <c r="BL4187"/>
      <c r="BM4187"/>
      <c r="BN4187"/>
      <c r="BO4187"/>
      <c r="BP4187"/>
      <c r="BQ4187"/>
      <c r="BR4187"/>
      <c r="BS4187"/>
      <c r="BT4187"/>
      <c r="BU4187"/>
      <c r="BV4187"/>
      <c r="BW4187"/>
      <c r="BX4187"/>
      <c r="BY4187"/>
      <c r="BZ4187"/>
      <c r="CA4187"/>
      <c r="CB4187"/>
      <c r="CC4187"/>
      <c r="CD4187"/>
      <c r="CE4187"/>
      <c r="CF4187"/>
      <c r="CG4187"/>
      <c r="CH4187"/>
      <c r="CI4187"/>
      <c r="CJ4187"/>
      <c r="CK4187"/>
      <c r="CL4187"/>
      <c r="CM4187"/>
      <c r="CN4187"/>
      <c r="CO4187"/>
      <c r="CP4187"/>
      <c r="CQ4187"/>
      <c r="CR4187"/>
      <c r="CS4187"/>
      <c r="CT4187"/>
      <c r="CU4187"/>
      <c r="CV4187"/>
    </row>
    <row r="4188" spans="10:100" x14ac:dyDescent="0.25">
      <c r="J4188"/>
      <c r="K4188"/>
      <c r="L4188"/>
      <c r="M4188"/>
      <c r="N4188"/>
      <c r="O4188"/>
      <c r="P4188"/>
      <c r="Q4188"/>
      <c r="R4188"/>
      <c r="S4188"/>
      <c r="T4188"/>
      <c r="U4188"/>
      <c r="V4188"/>
      <c r="W4188"/>
      <c r="X4188"/>
      <c r="Y4188"/>
      <c r="Z4188"/>
      <c r="AA4188"/>
      <c r="AB4188"/>
      <c r="AC4188"/>
      <c r="AD4188"/>
      <c r="AE4188"/>
      <c r="AF4188"/>
      <c r="AG4188"/>
      <c r="AH4188"/>
      <c r="AI4188"/>
      <c r="AJ4188"/>
      <c r="AK4188"/>
      <c r="AL4188"/>
      <c r="AM4188"/>
      <c r="AN4188"/>
      <c r="AO4188"/>
      <c r="AP4188"/>
      <c r="AQ4188"/>
      <c r="AR4188"/>
      <c r="AS4188"/>
      <c r="AT4188"/>
      <c r="AU4188"/>
      <c r="AV4188"/>
      <c r="AW4188"/>
      <c r="AX4188"/>
      <c r="AY4188"/>
      <c r="AZ4188"/>
      <c r="BA4188"/>
      <c r="BB4188"/>
      <c r="BC4188"/>
      <c r="BD4188"/>
      <c r="BE4188"/>
      <c r="BF4188"/>
      <c r="BG4188"/>
      <c r="BH4188"/>
      <c r="BI4188"/>
      <c r="BJ4188"/>
      <c r="BK4188"/>
      <c r="BL4188"/>
      <c r="BM4188"/>
      <c r="BN4188"/>
      <c r="BO4188"/>
      <c r="BP4188"/>
      <c r="BQ4188"/>
      <c r="BR4188"/>
      <c r="BS4188"/>
      <c r="BT4188"/>
      <c r="BU4188"/>
      <c r="BV4188"/>
      <c r="BW4188"/>
      <c r="BX4188"/>
      <c r="BY4188"/>
      <c r="BZ4188"/>
      <c r="CA4188"/>
      <c r="CB4188"/>
      <c r="CC4188"/>
      <c r="CD4188"/>
      <c r="CE4188"/>
      <c r="CF4188"/>
      <c r="CG4188"/>
      <c r="CH4188"/>
      <c r="CI4188"/>
      <c r="CJ4188"/>
      <c r="CK4188"/>
      <c r="CL4188"/>
      <c r="CM4188"/>
      <c r="CN4188"/>
      <c r="CO4188"/>
      <c r="CP4188"/>
      <c r="CQ4188"/>
      <c r="CR4188"/>
      <c r="CS4188"/>
      <c r="CT4188"/>
      <c r="CU4188"/>
      <c r="CV4188"/>
    </row>
    <row r="4189" spans="10:100" x14ac:dyDescent="0.25">
      <c r="J4189"/>
      <c r="K4189"/>
      <c r="L4189"/>
      <c r="M4189"/>
      <c r="N4189"/>
      <c r="O4189"/>
      <c r="P4189"/>
      <c r="Q4189"/>
      <c r="R4189"/>
      <c r="S4189"/>
      <c r="T4189"/>
      <c r="U4189"/>
      <c r="V4189"/>
      <c r="W4189"/>
      <c r="X4189"/>
      <c r="Y4189"/>
      <c r="Z4189"/>
      <c r="AA4189"/>
      <c r="AB4189"/>
      <c r="AC4189"/>
      <c r="AD4189"/>
      <c r="AE4189"/>
      <c r="AF4189"/>
      <c r="AG4189"/>
      <c r="AH4189"/>
      <c r="AI4189"/>
      <c r="AJ4189"/>
      <c r="AK4189"/>
      <c r="AL4189"/>
      <c r="AM4189"/>
      <c r="AN4189"/>
      <c r="AO4189"/>
      <c r="AP4189"/>
      <c r="AQ4189"/>
      <c r="AR4189"/>
      <c r="AS4189"/>
      <c r="AT4189"/>
      <c r="AU4189"/>
      <c r="AV4189"/>
      <c r="AW4189"/>
      <c r="AX4189"/>
      <c r="AY4189"/>
      <c r="AZ4189"/>
      <c r="BA4189"/>
      <c r="BB4189"/>
      <c r="BC4189"/>
      <c r="BD4189"/>
      <c r="BE4189"/>
      <c r="BF4189"/>
      <c r="BG4189"/>
      <c r="BH4189"/>
      <c r="BI4189"/>
      <c r="BJ4189"/>
      <c r="BK4189"/>
      <c r="BL4189"/>
      <c r="BM4189"/>
      <c r="BN4189"/>
      <c r="BO4189"/>
      <c r="BP4189"/>
      <c r="BQ4189"/>
      <c r="BR4189"/>
      <c r="BS4189"/>
      <c r="BT4189"/>
      <c r="BU4189"/>
      <c r="BV4189"/>
      <c r="BW4189"/>
      <c r="BX4189"/>
      <c r="BY4189"/>
      <c r="BZ4189"/>
      <c r="CA4189"/>
      <c r="CB4189"/>
      <c r="CC4189"/>
      <c r="CD4189"/>
      <c r="CE4189"/>
      <c r="CF4189"/>
      <c r="CG4189"/>
      <c r="CH4189"/>
      <c r="CI4189"/>
      <c r="CJ4189"/>
      <c r="CK4189"/>
      <c r="CL4189"/>
      <c r="CM4189"/>
      <c r="CN4189"/>
      <c r="CO4189"/>
      <c r="CP4189"/>
      <c r="CQ4189"/>
      <c r="CR4189"/>
      <c r="CS4189"/>
      <c r="CT4189"/>
      <c r="CU4189"/>
      <c r="CV4189"/>
    </row>
    <row r="4190" spans="10:100" x14ac:dyDescent="0.25">
      <c r="J4190"/>
      <c r="K4190"/>
      <c r="L4190"/>
      <c r="M4190"/>
      <c r="N4190"/>
      <c r="O4190"/>
      <c r="P4190"/>
      <c r="Q4190"/>
      <c r="R4190"/>
      <c r="S4190"/>
      <c r="T4190"/>
      <c r="U4190"/>
      <c r="V4190"/>
      <c r="W4190"/>
      <c r="X4190"/>
      <c r="Y4190"/>
      <c r="Z4190"/>
      <c r="AA4190"/>
      <c r="AB4190"/>
      <c r="AC4190"/>
      <c r="AD4190"/>
      <c r="AE4190"/>
      <c r="AF4190"/>
      <c r="AG4190"/>
      <c r="AH4190"/>
      <c r="AI4190"/>
      <c r="AJ4190"/>
      <c r="AK4190"/>
      <c r="AL4190"/>
      <c r="AM4190"/>
      <c r="AN4190"/>
      <c r="AO4190"/>
      <c r="AP4190"/>
      <c r="AQ4190"/>
      <c r="AR4190"/>
      <c r="AS4190"/>
      <c r="AT4190"/>
      <c r="AU4190"/>
      <c r="AV4190"/>
      <c r="AW4190"/>
      <c r="AX4190"/>
      <c r="AY4190"/>
      <c r="AZ4190"/>
      <c r="BA4190"/>
      <c r="BB4190"/>
      <c r="BC4190"/>
      <c r="BD4190"/>
      <c r="BE4190"/>
      <c r="BF4190"/>
      <c r="BG4190"/>
      <c r="BH4190"/>
      <c r="BI4190"/>
      <c r="BJ4190"/>
      <c r="BK4190"/>
      <c r="BL4190"/>
      <c r="BM4190"/>
      <c r="BN4190"/>
      <c r="BO4190"/>
      <c r="BP4190"/>
      <c r="BQ4190"/>
      <c r="BR4190"/>
      <c r="BS4190"/>
      <c r="BT4190"/>
      <c r="BU4190"/>
      <c r="BV4190"/>
      <c r="BW4190"/>
      <c r="BX4190"/>
      <c r="BY4190"/>
      <c r="BZ4190"/>
      <c r="CA4190"/>
      <c r="CB4190"/>
      <c r="CC4190"/>
      <c r="CD4190"/>
      <c r="CE4190"/>
      <c r="CF4190"/>
      <c r="CG4190"/>
      <c r="CH4190"/>
      <c r="CI4190"/>
      <c r="CJ4190"/>
      <c r="CK4190"/>
      <c r="CL4190"/>
      <c r="CM4190"/>
      <c r="CN4190"/>
      <c r="CO4190"/>
      <c r="CP4190"/>
      <c r="CQ4190"/>
      <c r="CR4190"/>
      <c r="CS4190"/>
      <c r="CT4190"/>
      <c r="CU4190"/>
      <c r="CV4190"/>
    </row>
    <row r="4191" spans="10:100" x14ac:dyDescent="0.25">
      <c r="J4191"/>
      <c r="K4191"/>
      <c r="L4191"/>
      <c r="M4191"/>
      <c r="N4191"/>
      <c r="O4191"/>
      <c r="P4191"/>
      <c r="Q4191"/>
      <c r="R4191"/>
      <c r="S4191"/>
      <c r="T4191"/>
      <c r="U4191"/>
      <c r="V4191"/>
      <c r="W4191"/>
      <c r="X4191"/>
      <c r="Y4191"/>
      <c r="Z4191"/>
      <c r="AA4191"/>
      <c r="AB4191"/>
      <c r="AC4191"/>
      <c r="AD4191"/>
      <c r="AE4191"/>
      <c r="AF4191"/>
      <c r="AG4191"/>
      <c r="AH4191"/>
      <c r="AI4191"/>
      <c r="AJ4191"/>
      <c r="AK4191"/>
      <c r="AL4191"/>
      <c r="AM4191"/>
      <c r="AN4191"/>
      <c r="AO4191"/>
      <c r="AP4191"/>
      <c r="AQ4191"/>
      <c r="AR4191"/>
      <c r="AS4191"/>
      <c r="AT4191"/>
      <c r="AU4191"/>
      <c r="AV4191"/>
      <c r="AW4191"/>
      <c r="AX4191"/>
      <c r="AY4191"/>
      <c r="AZ4191"/>
      <c r="BA4191"/>
      <c r="BB4191"/>
      <c r="BC4191"/>
      <c r="BD4191"/>
      <c r="BE4191"/>
      <c r="BF4191"/>
      <c r="BG4191"/>
      <c r="BH4191"/>
      <c r="BI4191"/>
      <c r="BJ4191"/>
      <c r="BK4191"/>
      <c r="BL4191"/>
      <c r="BM4191"/>
      <c r="BN4191"/>
      <c r="BO4191"/>
      <c r="BP4191"/>
      <c r="BQ4191"/>
      <c r="BR4191"/>
      <c r="BS4191"/>
      <c r="BT4191"/>
      <c r="BU4191"/>
      <c r="BV4191"/>
      <c r="BW4191"/>
      <c r="BX4191"/>
      <c r="BY4191"/>
      <c r="BZ4191"/>
      <c r="CA4191"/>
      <c r="CB4191"/>
      <c r="CC4191"/>
      <c r="CD4191"/>
      <c r="CE4191"/>
      <c r="CF4191"/>
      <c r="CG4191"/>
      <c r="CH4191"/>
      <c r="CI4191"/>
      <c r="CJ4191"/>
      <c r="CK4191"/>
      <c r="CL4191"/>
      <c r="CM4191"/>
      <c r="CN4191"/>
      <c r="CO4191"/>
      <c r="CP4191"/>
      <c r="CQ4191"/>
      <c r="CR4191"/>
      <c r="CS4191"/>
      <c r="CT4191"/>
      <c r="CU4191"/>
      <c r="CV4191"/>
    </row>
    <row r="4192" spans="10:100" x14ac:dyDescent="0.25">
      <c r="J4192"/>
      <c r="K4192"/>
      <c r="L4192"/>
      <c r="M4192"/>
      <c r="N4192"/>
      <c r="O4192"/>
      <c r="P4192"/>
      <c r="Q4192"/>
      <c r="R4192"/>
      <c r="S4192"/>
      <c r="T4192"/>
      <c r="U4192"/>
      <c r="V4192"/>
      <c r="W4192"/>
      <c r="X4192"/>
      <c r="Y4192"/>
      <c r="Z4192"/>
      <c r="AA4192"/>
      <c r="AB4192"/>
      <c r="AC4192"/>
      <c r="AD4192"/>
      <c r="AE4192"/>
      <c r="AF4192"/>
      <c r="AG4192"/>
      <c r="AH4192"/>
      <c r="AI4192"/>
      <c r="AJ4192"/>
      <c r="AK4192"/>
      <c r="AL4192"/>
      <c r="AM4192"/>
      <c r="AN4192"/>
      <c r="AO4192"/>
      <c r="AP4192"/>
      <c r="AQ4192"/>
      <c r="AR4192"/>
      <c r="AS4192"/>
      <c r="AT4192"/>
      <c r="AU4192"/>
      <c r="AV4192"/>
      <c r="AW4192"/>
      <c r="AX4192"/>
      <c r="AY4192"/>
      <c r="AZ4192"/>
      <c r="BA4192"/>
      <c r="BB4192"/>
      <c r="BC4192"/>
      <c r="BD4192"/>
      <c r="BE4192"/>
      <c r="BF4192"/>
      <c r="BG4192"/>
      <c r="BH4192"/>
      <c r="BI4192"/>
      <c r="BJ4192"/>
      <c r="BK4192"/>
      <c r="BL4192"/>
      <c r="BM4192"/>
      <c r="BN4192"/>
      <c r="BO4192"/>
      <c r="BP4192"/>
      <c r="BQ4192"/>
      <c r="BR4192"/>
      <c r="BS4192"/>
      <c r="BT4192"/>
      <c r="BU4192"/>
      <c r="BV4192"/>
      <c r="BW4192"/>
      <c r="BX4192"/>
      <c r="BY4192"/>
      <c r="BZ4192"/>
      <c r="CA4192"/>
      <c r="CB4192"/>
      <c r="CC4192"/>
      <c r="CD4192"/>
      <c r="CE4192"/>
      <c r="CF4192"/>
      <c r="CG4192"/>
      <c r="CH4192"/>
      <c r="CI4192"/>
      <c r="CJ4192"/>
      <c r="CK4192"/>
      <c r="CL4192"/>
      <c r="CM4192"/>
      <c r="CN4192"/>
      <c r="CO4192"/>
      <c r="CP4192"/>
      <c r="CQ4192"/>
      <c r="CR4192"/>
      <c r="CS4192"/>
      <c r="CT4192"/>
      <c r="CU4192"/>
      <c r="CV4192"/>
    </row>
    <row r="4193" spans="10:100" x14ac:dyDescent="0.25">
      <c r="J4193"/>
      <c r="K4193"/>
      <c r="L4193"/>
      <c r="M4193"/>
      <c r="N4193"/>
      <c r="O4193"/>
      <c r="P4193"/>
      <c r="Q4193"/>
      <c r="R4193"/>
      <c r="S4193"/>
      <c r="T4193"/>
      <c r="U4193"/>
      <c r="V4193"/>
      <c r="W4193"/>
      <c r="X4193"/>
      <c r="Y4193"/>
      <c r="Z4193"/>
      <c r="AA4193"/>
      <c r="AB4193"/>
      <c r="AC4193"/>
      <c r="AD4193"/>
      <c r="AE4193"/>
      <c r="AF4193"/>
      <c r="AG4193"/>
      <c r="AH4193"/>
      <c r="AI4193"/>
      <c r="AJ4193"/>
      <c r="AK4193"/>
      <c r="AL4193"/>
      <c r="AM4193"/>
      <c r="AN4193"/>
      <c r="AO4193"/>
      <c r="AP4193"/>
      <c r="AQ4193"/>
      <c r="AR4193"/>
      <c r="AS4193"/>
      <c r="AT4193"/>
      <c r="AU4193"/>
      <c r="AV4193"/>
      <c r="AW4193"/>
      <c r="AX4193"/>
      <c r="AY4193"/>
      <c r="AZ4193"/>
      <c r="BA4193"/>
      <c r="BB4193"/>
      <c r="BC4193"/>
      <c r="BD4193"/>
      <c r="BE4193"/>
      <c r="BF4193"/>
      <c r="BG4193"/>
      <c r="BH4193"/>
      <c r="BI4193"/>
      <c r="BJ4193"/>
      <c r="BK4193"/>
      <c r="BL4193"/>
      <c r="BM4193"/>
      <c r="BN4193"/>
      <c r="BO4193"/>
      <c r="BP4193"/>
      <c r="BQ4193"/>
      <c r="BR4193"/>
      <c r="BS4193"/>
      <c r="BT4193"/>
      <c r="BU4193"/>
      <c r="BV4193"/>
      <c r="BW4193"/>
      <c r="BX4193"/>
      <c r="BY4193"/>
      <c r="BZ4193"/>
      <c r="CA4193"/>
      <c r="CB4193"/>
      <c r="CC4193"/>
      <c r="CD4193"/>
      <c r="CE4193"/>
      <c r="CF4193"/>
      <c r="CG4193"/>
      <c r="CH4193"/>
      <c r="CI4193"/>
      <c r="CJ4193"/>
      <c r="CK4193"/>
      <c r="CL4193"/>
      <c r="CM4193"/>
      <c r="CN4193"/>
      <c r="CO4193"/>
      <c r="CP4193"/>
      <c r="CQ4193"/>
      <c r="CR4193"/>
      <c r="CS4193"/>
      <c r="CT4193"/>
      <c r="CU4193"/>
      <c r="CV4193"/>
    </row>
    <row r="4194" spans="10:100" x14ac:dyDescent="0.25">
      <c r="J4194"/>
      <c r="K4194"/>
      <c r="L4194"/>
      <c r="M4194"/>
      <c r="N4194"/>
      <c r="O4194"/>
      <c r="P4194"/>
      <c r="Q4194"/>
      <c r="R4194"/>
      <c r="S4194"/>
      <c r="T4194"/>
      <c r="U4194"/>
      <c r="V4194"/>
      <c r="W4194"/>
      <c r="X4194"/>
      <c r="Y4194"/>
      <c r="Z4194"/>
      <c r="AA4194"/>
      <c r="AB4194"/>
      <c r="AC4194"/>
      <c r="AD4194"/>
      <c r="AE4194"/>
      <c r="AF4194"/>
      <c r="AG4194"/>
      <c r="AH4194"/>
      <c r="AI4194"/>
      <c r="AJ4194"/>
      <c r="AK4194"/>
      <c r="AL4194"/>
      <c r="AM4194"/>
      <c r="AN4194"/>
      <c r="AO4194"/>
      <c r="AP4194"/>
      <c r="AQ4194"/>
      <c r="AR4194"/>
      <c r="AS4194"/>
      <c r="AT4194"/>
      <c r="AU4194"/>
      <c r="AV4194"/>
      <c r="AW4194"/>
      <c r="AX4194"/>
      <c r="AY4194"/>
      <c r="AZ4194"/>
      <c r="BA4194"/>
      <c r="BB4194"/>
      <c r="BC4194"/>
      <c r="BD4194"/>
      <c r="BE4194"/>
      <c r="BF4194"/>
      <c r="BG4194"/>
      <c r="BH4194"/>
      <c r="BI4194"/>
      <c r="BJ4194"/>
      <c r="BK4194"/>
      <c r="BL4194"/>
      <c r="BM4194"/>
      <c r="BN4194"/>
      <c r="BO4194"/>
      <c r="BP4194"/>
      <c r="BQ4194"/>
      <c r="BR4194"/>
      <c r="BS4194"/>
      <c r="BT4194"/>
      <c r="BU4194"/>
      <c r="BV4194"/>
      <c r="BW4194"/>
      <c r="BX4194"/>
      <c r="BY4194"/>
      <c r="BZ4194"/>
      <c r="CA4194"/>
      <c r="CB4194"/>
      <c r="CC4194"/>
      <c r="CD4194"/>
      <c r="CE4194"/>
      <c r="CF4194"/>
      <c r="CG4194"/>
      <c r="CH4194"/>
      <c r="CI4194"/>
      <c r="CJ4194"/>
      <c r="CK4194"/>
      <c r="CL4194"/>
      <c r="CM4194"/>
      <c r="CN4194"/>
      <c r="CO4194"/>
      <c r="CP4194"/>
      <c r="CQ4194"/>
      <c r="CR4194"/>
      <c r="CS4194"/>
      <c r="CT4194"/>
      <c r="CU4194"/>
      <c r="CV4194"/>
    </row>
    <row r="4195" spans="10:100" x14ac:dyDescent="0.25">
      <c r="J4195"/>
      <c r="K4195"/>
      <c r="L4195"/>
      <c r="M4195"/>
      <c r="N4195"/>
      <c r="O4195"/>
      <c r="P4195"/>
      <c r="Q4195"/>
      <c r="R4195"/>
      <c r="S4195"/>
      <c r="T4195"/>
      <c r="U4195"/>
      <c r="V4195"/>
      <c r="W4195"/>
      <c r="X4195"/>
      <c r="Y4195"/>
      <c r="Z4195"/>
      <c r="AA4195"/>
      <c r="AB4195"/>
      <c r="AC4195"/>
      <c r="AD4195"/>
      <c r="AE4195"/>
      <c r="AF4195"/>
      <c r="AG4195"/>
      <c r="AH4195"/>
      <c r="AI4195"/>
      <c r="AJ4195"/>
      <c r="AK4195"/>
      <c r="AL4195"/>
      <c r="AM4195"/>
      <c r="AN4195"/>
      <c r="AO4195"/>
      <c r="AP4195"/>
      <c r="AQ4195"/>
      <c r="AR4195"/>
      <c r="AS4195"/>
      <c r="AT4195"/>
      <c r="AU4195"/>
      <c r="AV4195"/>
      <c r="AW4195"/>
      <c r="AX4195"/>
      <c r="AY4195"/>
      <c r="AZ4195"/>
      <c r="BA4195"/>
      <c r="BB4195"/>
      <c r="BC4195"/>
      <c r="BD4195"/>
      <c r="BE4195"/>
      <c r="BF4195"/>
      <c r="BG4195"/>
      <c r="BH4195"/>
      <c r="BI4195"/>
      <c r="BJ4195"/>
      <c r="BK4195"/>
      <c r="BL4195"/>
      <c r="BM4195"/>
      <c r="BN4195"/>
      <c r="BO4195"/>
      <c r="BP4195"/>
      <c r="BQ4195"/>
      <c r="BR4195"/>
      <c r="BS4195"/>
      <c r="BT4195"/>
      <c r="BU4195"/>
      <c r="BV4195"/>
      <c r="BW4195"/>
      <c r="BX4195"/>
      <c r="BY4195"/>
      <c r="BZ4195"/>
      <c r="CA4195"/>
      <c r="CB4195"/>
      <c r="CC4195"/>
      <c r="CD4195"/>
      <c r="CE4195"/>
      <c r="CF4195"/>
      <c r="CG4195"/>
      <c r="CH4195"/>
      <c r="CI4195"/>
      <c r="CJ4195"/>
      <c r="CK4195"/>
      <c r="CL4195"/>
      <c r="CM4195"/>
      <c r="CN4195"/>
      <c r="CO4195"/>
      <c r="CP4195"/>
      <c r="CQ4195"/>
      <c r="CR4195"/>
      <c r="CS4195"/>
      <c r="CT4195"/>
      <c r="CU4195"/>
      <c r="CV4195"/>
    </row>
    <row r="4196" spans="10:100" x14ac:dyDescent="0.25">
      <c r="J4196"/>
      <c r="K4196"/>
      <c r="L4196"/>
      <c r="M4196"/>
      <c r="N4196"/>
      <c r="O4196"/>
      <c r="P4196"/>
      <c r="Q4196"/>
      <c r="R4196"/>
      <c r="S4196"/>
      <c r="T4196"/>
      <c r="U4196"/>
      <c r="V4196"/>
      <c r="W4196"/>
      <c r="X4196"/>
      <c r="Y4196"/>
      <c r="Z4196"/>
      <c r="AA4196"/>
      <c r="AB4196"/>
      <c r="AC4196"/>
      <c r="AD4196"/>
      <c r="AE4196"/>
      <c r="AF4196"/>
      <c r="AG4196"/>
      <c r="AH4196"/>
      <c r="AI4196"/>
      <c r="AJ4196"/>
      <c r="AK4196"/>
      <c r="AL4196"/>
      <c r="AM4196"/>
      <c r="AN4196"/>
      <c r="AO4196"/>
      <c r="AP4196"/>
      <c r="AQ4196"/>
      <c r="AR4196"/>
      <c r="AS4196"/>
      <c r="AT4196"/>
      <c r="AU4196"/>
      <c r="AV4196"/>
      <c r="AW4196"/>
      <c r="AX4196"/>
      <c r="AY4196"/>
      <c r="AZ4196"/>
      <c r="BA4196"/>
      <c r="BB4196"/>
      <c r="BC4196"/>
      <c r="BD4196"/>
      <c r="BE4196"/>
      <c r="BF4196"/>
      <c r="BG4196"/>
      <c r="BH4196"/>
      <c r="BI4196"/>
      <c r="BJ4196"/>
      <c r="BK4196"/>
      <c r="BL4196"/>
      <c r="BM4196"/>
      <c r="BN4196"/>
      <c r="BO4196"/>
      <c r="BP4196"/>
      <c r="BQ4196"/>
      <c r="BR4196"/>
      <c r="BS4196"/>
      <c r="BT4196"/>
      <c r="BU4196"/>
      <c r="BV4196"/>
      <c r="BW4196"/>
      <c r="BX4196"/>
      <c r="BY4196"/>
      <c r="BZ4196"/>
      <c r="CA4196"/>
      <c r="CB4196"/>
      <c r="CC4196"/>
      <c r="CD4196"/>
      <c r="CE4196"/>
      <c r="CF4196"/>
      <c r="CG4196"/>
      <c r="CH4196"/>
      <c r="CI4196"/>
      <c r="CJ4196"/>
      <c r="CK4196"/>
      <c r="CL4196"/>
      <c r="CM4196"/>
      <c r="CN4196"/>
      <c r="CO4196"/>
      <c r="CP4196"/>
      <c r="CQ4196"/>
      <c r="CR4196"/>
      <c r="CS4196"/>
      <c r="CT4196"/>
      <c r="CU4196"/>
      <c r="CV4196"/>
    </row>
    <row r="4197" spans="10:100" x14ac:dyDescent="0.25">
      <c r="J4197"/>
      <c r="K4197"/>
      <c r="L4197"/>
      <c r="M4197"/>
      <c r="N4197"/>
      <c r="O4197"/>
      <c r="P4197"/>
      <c r="Q4197"/>
      <c r="R4197"/>
      <c r="S4197"/>
      <c r="T4197"/>
      <c r="U4197"/>
      <c r="V4197"/>
      <c r="W4197"/>
      <c r="X4197"/>
      <c r="Y4197"/>
      <c r="Z4197"/>
      <c r="AA4197"/>
      <c r="AB4197"/>
      <c r="AC4197"/>
      <c r="AD4197"/>
      <c r="AE4197"/>
      <c r="AF4197"/>
      <c r="AG4197"/>
      <c r="AH4197"/>
      <c r="AI4197"/>
      <c r="AJ4197"/>
      <c r="AK4197"/>
      <c r="AL4197"/>
      <c r="AM4197"/>
      <c r="AN4197"/>
      <c r="AO4197"/>
      <c r="AP4197"/>
      <c r="AQ4197"/>
      <c r="AR4197"/>
      <c r="AS4197"/>
      <c r="AT4197"/>
      <c r="AU4197"/>
      <c r="AV4197"/>
      <c r="AW4197"/>
      <c r="AX4197"/>
      <c r="AY4197"/>
      <c r="AZ4197"/>
      <c r="BA4197"/>
      <c r="BB4197"/>
      <c r="BC4197"/>
      <c r="BD4197"/>
      <c r="BE4197"/>
      <c r="BF4197"/>
      <c r="BG4197"/>
      <c r="BH4197"/>
      <c r="BI4197"/>
      <c r="BJ4197"/>
      <c r="BK4197"/>
      <c r="BL4197"/>
      <c r="BM4197"/>
      <c r="BN4197"/>
      <c r="BO4197"/>
      <c r="BP4197"/>
      <c r="BQ4197"/>
      <c r="BR4197"/>
      <c r="BS4197"/>
      <c r="BT4197"/>
      <c r="BU4197"/>
      <c r="BV4197"/>
      <c r="BW4197"/>
      <c r="BX4197"/>
      <c r="BY4197"/>
      <c r="BZ4197"/>
      <c r="CA4197"/>
      <c r="CB4197"/>
      <c r="CC4197"/>
      <c r="CD4197"/>
      <c r="CE4197"/>
      <c r="CF4197"/>
      <c r="CG4197"/>
      <c r="CH4197"/>
      <c r="CI4197"/>
      <c r="CJ4197"/>
      <c r="CK4197"/>
      <c r="CL4197"/>
      <c r="CM4197"/>
      <c r="CN4197"/>
      <c r="CO4197"/>
      <c r="CP4197"/>
      <c r="CQ4197"/>
      <c r="CR4197"/>
      <c r="CS4197"/>
      <c r="CT4197"/>
      <c r="CU4197"/>
      <c r="CV4197"/>
    </row>
    <row r="4198" spans="10:100" x14ac:dyDescent="0.25">
      <c r="J4198"/>
      <c r="K4198"/>
      <c r="L4198"/>
      <c r="M4198"/>
      <c r="N4198"/>
      <c r="O4198"/>
      <c r="P4198"/>
      <c r="Q4198"/>
      <c r="R4198"/>
      <c r="S4198"/>
      <c r="T4198"/>
      <c r="U4198"/>
      <c r="V4198"/>
      <c r="W4198"/>
      <c r="X4198"/>
      <c r="Y4198"/>
      <c r="Z4198"/>
      <c r="AA4198"/>
      <c r="AB4198"/>
      <c r="AC4198"/>
      <c r="AD4198"/>
      <c r="AE4198"/>
      <c r="AF4198"/>
      <c r="AG4198"/>
      <c r="AH4198"/>
      <c r="AI4198"/>
      <c r="AJ4198"/>
      <c r="AK4198"/>
      <c r="AL4198"/>
      <c r="AM4198"/>
      <c r="AN4198"/>
      <c r="AO4198"/>
      <c r="AP4198"/>
      <c r="AQ4198"/>
      <c r="AR4198"/>
      <c r="AS4198"/>
      <c r="AT4198"/>
      <c r="AU4198"/>
      <c r="AV4198"/>
      <c r="AW4198"/>
      <c r="AX4198"/>
      <c r="AY4198"/>
      <c r="AZ4198"/>
      <c r="BA4198"/>
      <c r="BB4198"/>
      <c r="BC4198"/>
      <c r="BD4198"/>
      <c r="BE4198"/>
      <c r="BF4198"/>
      <c r="BG4198"/>
      <c r="BH4198"/>
      <c r="BI4198"/>
      <c r="BJ4198"/>
      <c r="BK4198"/>
      <c r="BL4198"/>
      <c r="BM4198"/>
      <c r="BN4198"/>
      <c r="BO4198"/>
      <c r="BP4198"/>
      <c r="BQ4198"/>
      <c r="BR4198"/>
      <c r="BS4198"/>
      <c r="BT4198"/>
      <c r="BU4198"/>
      <c r="BV4198"/>
      <c r="BW4198"/>
      <c r="BX4198"/>
      <c r="BY4198"/>
      <c r="BZ4198"/>
      <c r="CA4198"/>
      <c r="CB4198"/>
      <c r="CC4198"/>
      <c r="CD4198"/>
      <c r="CE4198"/>
      <c r="CF4198"/>
      <c r="CG4198"/>
      <c r="CH4198"/>
      <c r="CI4198"/>
      <c r="CJ4198"/>
      <c r="CK4198"/>
      <c r="CL4198"/>
      <c r="CM4198"/>
      <c r="CN4198"/>
      <c r="CO4198"/>
      <c r="CP4198"/>
      <c r="CQ4198"/>
      <c r="CR4198"/>
      <c r="CS4198"/>
      <c r="CT4198"/>
      <c r="CU4198"/>
      <c r="CV4198"/>
    </row>
    <row r="4199" spans="10:100" x14ac:dyDescent="0.25">
      <c r="J4199"/>
      <c r="K4199"/>
      <c r="L4199"/>
      <c r="M4199"/>
      <c r="N4199"/>
      <c r="O4199"/>
      <c r="P4199"/>
      <c r="Q4199"/>
      <c r="R4199"/>
      <c r="S4199"/>
      <c r="T4199"/>
      <c r="U4199"/>
      <c r="V4199"/>
      <c r="W4199"/>
      <c r="X4199"/>
      <c r="Y4199"/>
      <c r="Z4199"/>
      <c r="AA4199"/>
      <c r="AB4199"/>
      <c r="AC4199"/>
      <c r="AD4199"/>
      <c r="AE4199"/>
      <c r="AF4199"/>
      <c r="AG4199"/>
      <c r="AH4199"/>
      <c r="AI4199"/>
      <c r="AJ4199"/>
      <c r="AK4199"/>
      <c r="AL4199"/>
      <c r="AM4199"/>
      <c r="AN4199"/>
      <c r="AO4199"/>
      <c r="AP4199"/>
      <c r="AQ4199"/>
      <c r="AR4199"/>
      <c r="AS4199"/>
      <c r="AT4199"/>
      <c r="AU4199"/>
      <c r="AV4199"/>
      <c r="AW4199"/>
      <c r="AX4199"/>
      <c r="AY4199"/>
      <c r="AZ4199"/>
      <c r="BA4199"/>
      <c r="BB4199"/>
      <c r="BC4199"/>
      <c r="BD4199"/>
      <c r="BE4199"/>
      <c r="BF4199"/>
      <c r="BG4199"/>
      <c r="BH4199"/>
      <c r="BI4199"/>
      <c r="BJ4199"/>
      <c r="BK4199"/>
      <c r="BL4199"/>
      <c r="BM4199"/>
      <c r="BN4199"/>
      <c r="BO4199"/>
      <c r="BP4199"/>
      <c r="BQ4199"/>
      <c r="BR4199"/>
      <c r="BS4199"/>
      <c r="BT4199"/>
      <c r="BU4199"/>
      <c r="BV4199"/>
      <c r="BW4199"/>
      <c r="BX4199"/>
      <c r="BY4199"/>
      <c r="BZ4199"/>
      <c r="CA4199"/>
      <c r="CB4199"/>
      <c r="CC4199"/>
      <c r="CD4199"/>
      <c r="CE4199"/>
      <c r="CF4199"/>
      <c r="CG4199"/>
      <c r="CH4199"/>
      <c r="CI4199"/>
      <c r="CJ4199"/>
      <c r="CK4199"/>
      <c r="CL4199"/>
      <c r="CM4199"/>
      <c r="CN4199"/>
      <c r="CO4199"/>
      <c r="CP4199"/>
      <c r="CQ4199"/>
      <c r="CR4199"/>
      <c r="CS4199"/>
      <c r="CT4199"/>
      <c r="CU4199"/>
      <c r="CV4199"/>
    </row>
    <row r="4200" spans="10:100" x14ac:dyDescent="0.25">
      <c r="J4200"/>
      <c r="K4200"/>
      <c r="L4200"/>
      <c r="M4200"/>
      <c r="N4200"/>
      <c r="O4200"/>
      <c r="P4200"/>
      <c r="Q4200"/>
      <c r="R4200"/>
      <c r="S4200"/>
      <c r="T4200"/>
      <c r="U4200"/>
      <c r="V4200"/>
      <c r="W4200"/>
      <c r="X4200"/>
      <c r="Y4200"/>
      <c r="Z4200"/>
      <c r="AA4200"/>
      <c r="AB4200"/>
      <c r="AC4200"/>
      <c r="AD4200"/>
      <c r="AE4200"/>
      <c r="AF4200"/>
      <c r="AG4200"/>
      <c r="AH4200"/>
      <c r="AI4200"/>
      <c r="AJ4200"/>
      <c r="AK4200"/>
      <c r="AL4200"/>
      <c r="AM4200"/>
      <c r="AN4200"/>
      <c r="AO4200"/>
      <c r="AP4200"/>
      <c r="AQ4200"/>
      <c r="AR4200"/>
      <c r="AS4200"/>
      <c r="AT4200"/>
      <c r="AU4200"/>
      <c r="AV4200"/>
      <c r="AW4200"/>
      <c r="AX4200"/>
      <c r="AY4200"/>
      <c r="AZ4200"/>
      <c r="BA4200"/>
      <c r="BB4200"/>
      <c r="BC4200"/>
      <c r="BD4200"/>
      <c r="BE4200"/>
      <c r="BF4200"/>
      <c r="BG4200"/>
      <c r="BH4200"/>
      <c r="BI4200"/>
      <c r="BJ4200"/>
      <c r="BK4200"/>
      <c r="BL4200"/>
      <c r="BM4200"/>
      <c r="BN4200"/>
      <c r="BO4200"/>
      <c r="BP4200"/>
      <c r="BQ4200"/>
      <c r="BR4200"/>
      <c r="BS4200"/>
      <c r="BT4200"/>
      <c r="BU4200"/>
      <c r="BV4200"/>
      <c r="BW4200"/>
      <c r="BX4200"/>
      <c r="BY4200"/>
      <c r="BZ4200"/>
      <c r="CA4200"/>
      <c r="CB4200"/>
      <c r="CC4200"/>
      <c r="CD4200"/>
      <c r="CE4200"/>
      <c r="CF4200"/>
      <c r="CG4200"/>
      <c r="CH4200"/>
      <c r="CI4200"/>
      <c r="CJ4200"/>
      <c r="CK4200"/>
      <c r="CL4200"/>
      <c r="CM4200"/>
      <c r="CN4200"/>
      <c r="CO4200"/>
      <c r="CP4200"/>
      <c r="CQ4200"/>
      <c r="CR4200"/>
      <c r="CS4200"/>
      <c r="CT4200"/>
      <c r="CU4200"/>
      <c r="CV4200"/>
    </row>
    <row r="4201" spans="10:100" x14ac:dyDescent="0.25">
      <c r="J4201"/>
      <c r="K4201"/>
      <c r="L4201"/>
      <c r="M4201"/>
      <c r="N4201"/>
      <c r="O4201"/>
      <c r="P4201"/>
      <c r="Q4201"/>
      <c r="R4201"/>
      <c r="S4201"/>
      <c r="T4201"/>
      <c r="U4201"/>
      <c r="V4201"/>
      <c r="W4201"/>
      <c r="X4201"/>
      <c r="Y4201"/>
      <c r="Z4201"/>
      <c r="AA4201"/>
      <c r="AB4201"/>
      <c r="AC4201"/>
      <c r="AD4201"/>
      <c r="AE4201"/>
      <c r="AF4201"/>
      <c r="AG4201"/>
      <c r="AH4201"/>
      <c r="AI4201"/>
      <c r="AJ4201"/>
      <c r="AK4201"/>
      <c r="AL4201"/>
      <c r="AM4201"/>
      <c r="AN4201"/>
      <c r="AO4201"/>
      <c r="AP4201"/>
      <c r="AQ4201"/>
      <c r="AR4201"/>
      <c r="AS4201"/>
      <c r="AT4201"/>
      <c r="AU4201"/>
      <c r="AV4201"/>
      <c r="AW4201"/>
      <c r="AX4201"/>
      <c r="AY4201"/>
      <c r="AZ4201"/>
      <c r="BA4201"/>
      <c r="BB4201"/>
      <c r="BC4201"/>
      <c r="BD4201"/>
      <c r="BE4201"/>
      <c r="BF4201"/>
      <c r="BG4201"/>
      <c r="BH4201"/>
      <c r="BI4201"/>
      <c r="BJ4201"/>
      <c r="BK4201"/>
      <c r="BL4201"/>
      <c r="BM4201"/>
      <c r="BN4201"/>
      <c r="BO4201"/>
      <c r="BP4201"/>
      <c r="BQ4201"/>
      <c r="BR4201"/>
      <c r="BS4201"/>
      <c r="BT4201"/>
      <c r="BU4201"/>
      <c r="BV4201"/>
      <c r="BW4201"/>
      <c r="BX4201"/>
      <c r="BY4201"/>
      <c r="BZ4201"/>
      <c r="CA4201"/>
      <c r="CB4201"/>
      <c r="CC4201"/>
      <c r="CD4201"/>
      <c r="CE4201"/>
      <c r="CF4201"/>
      <c r="CG4201"/>
      <c r="CH4201"/>
      <c r="CI4201"/>
      <c r="CJ4201"/>
      <c r="CK4201"/>
      <c r="CL4201"/>
      <c r="CM4201"/>
      <c r="CN4201"/>
      <c r="CO4201"/>
      <c r="CP4201"/>
      <c r="CQ4201"/>
      <c r="CR4201"/>
      <c r="CS4201"/>
      <c r="CT4201"/>
      <c r="CU4201"/>
      <c r="CV4201"/>
    </row>
    <row r="4202" spans="10:100" x14ac:dyDescent="0.25">
      <c r="J4202"/>
      <c r="K4202"/>
      <c r="L4202"/>
      <c r="M4202"/>
      <c r="N4202"/>
      <c r="O4202"/>
      <c r="P4202"/>
      <c r="Q4202"/>
      <c r="R4202"/>
      <c r="S4202"/>
      <c r="T4202"/>
      <c r="U4202"/>
      <c r="V4202"/>
      <c r="W4202"/>
      <c r="X4202"/>
      <c r="Y4202"/>
      <c r="Z4202"/>
      <c r="AA4202"/>
      <c r="AB4202"/>
      <c r="AC4202"/>
      <c r="AD4202"/>
      <c r="AE4202"/>
      <c r="AF4202"/>
      <c r="AG4202"/>
      <c r="AH4202"/>
      <c r="AI4202"/>
      <c r="AJ4202"/>
      <c r="AK4202"/>
      <c r="AL4202"/>
      <c r="AM4202"/>
      <c r="AN4202"/>
      <c r="AO4202"/>
      <c r="AP4202"/>
      <c r="AQ4202"/>
      <c r="AR4202"/>
      <c r="AS4202"/>
      <c r="AT4202"/>
      <c r="AU4202"/>
      <c r="AV4202"/>
      <c r="AW4202"/>
      <c r="AX4202"/>
      <c r="AY4202"/>
      <c r="AZ4202"/>
      <c r="BA4202"/>
      <c r="BB4202"/>
      <c r="BC4202"/>
      <c r="BD4202"/>
      <c r="BE4202"/>
      <c r="BF4202"/>
      <c r="BG4202"/>
      <c r="BH4202"/>
      <c r="BI4202"/>
      <c r="BJ4202"/>
      <c r="BK4202"/>
      <c r="BL4202"/>
      <c r="BM4202"/>
      <c r="BN4202"/>
      <c r="BO4202"/>
      <c r="BP4202"/>
      <c r="BQ4202"/>
      <c r="BR4202"/>
      <c r="BS4202"/>
      <c r="BT4202"/>
      <c r="BU4202"/>
      <c r="BV4202"/>
      <c r="BW4202"/>
      <c r="BX4202"/>
      <c r="BY4202"/>
      <c r="BZ4202"/>
      <c r="CA4202"/>
      <c r="CB4202"/>
      <c r="CC4202"/>
      <c r="CD4202"/>
      <c r="CE4202"/>
      <c r="CF4202"/>
      <c r="CG4202"/>
      <c r="CH4202"/>
      <c r="CI4202"/>
      <c r="CJ4202"/>
      <c r="CK4202"/>
      <c r="CL4202"/>
      <c r="CM4202"/>
      <c r="CN4202"/>
      <c r="CO4202"/>
      <c r="CP4202"/>
      <c r="CQ4202"/>
      <c r="CR4202"/>
      <c r="CS4202"/>
      <c r="CT4202"/>
      <c r="CU4202"/>
      <c r="CV4202"/>
    </row>
    <row r="4203" spans="10:100" x14ac:dyDescent="0.25">
      <c r="J4203"/>
      <c r="K4203"/>
      <c r="L4203"/>
      <c r="M4203"/>
      <c r="N4203"/>
      <c r="O4203"/>
      <c r="P4203"/>
      <c r="Q4203"/>
      <c r="R4203"/>
      <c r="S4203"/>
      <c r="T4203"/>
      <c r="U4203"/>
      <c r="V4203"/>
      <c r="W4203"/>
      <c r="X4203"/>
      <c r="Y4203"/>
      <c r="Z4203"/>
      <c r="AA4203"/>
      <c r="AB4203"/>
      <c r="AC4203"/>
      <c r="AD4203"/>
      <c r="AE4203"/>
      <c r="AF4203"/>
      <c r="AG4203"/>
      <c r="AH4203"/>
      <c r="AI4203"/>
      <c r="AJ4203"/>
      <c r="AK4203"/>
      <c r="AL4203"/>
      <c r="AM4203"/>
      <c r="AN4203"/>
      <c r="AO4203"/>
      <c r="AP4203"/>
      <c r="AQ4203"/>
      <c r="AR4203"/>
      <c r="AS4203"/>
      <c r="AT4203"/>
      <c r="AU4203"/>
      <c r="AV4203"/>
      <c r="AW4203"/>
      <c r="AX4203"/>
      <c r="AY4203"/>
      <c r="AZ4203"/>
      <c r="BA4203"/>
      <c r="BB4203"/>
      <c r="BC4203"/>
      <c r="BD4203"/>
      <c r="BE4203"/>
      <c r="BF4203"/>
      <c r="BG4203"/>
      <c r="BH4203"/>
      <c r="BI4203"/>
      <c r="BJ4203"/>
      <c r="BK4203"/>
      <c r="BL4203"/>
      <c r="BM4203"/>
      <c r="BN4203"/>
      <c r="BO4203"/>
      <c r="BP4203"/>
      <c r="BQ4203"/>
      <c r="BR4203"/>
      <c r="BS4203"/>
      <c r="BT4203"/>
      <c r="BU4203"/>
      <c r="BV4203"/>
      <c r="BW4203"/>
      <c r="BX4203"/>
      <c r="BY4203"/>
      <c r="BZ4203"/>
      <c r="CA4203"/>
      <c r="CB4203"/>
      <c r="CC4203"/>
      <c r="CD4203"/>
      <c r="CE4203"/>
      <c r="CF4203"/>
      <c r="CG4203"/>
      <c r="CH4203"/>
      <c r="CI4203"/>
      <c r="CJ4203"/>
      <c r="CK4203"/>
      <c r="CL4203"/>
      <c r="CM4203"/>
      <c r="CN4203"/>
      <c r="CO4203"/>
      <c r="CP4203"/>
      <c r="CQ4203"/>
      <c r="CR4203"/>
      <c r="CS4203"/>
      <c r="CT4203"/>
      <c r="CU4203"/>
      <c r="CV4203"/>
    </row>
    <row r="4204" spans="10:100" x14ac:dyDescent="0.25">
      <c r="J4204"/>
      <c r="K4204"/>
      <c r="L4204"/>
      <c r="M4204"/>
      <c r="N4204"/>
      <c r="O4204"/>
      <c r="P4204"/>
      <c r="Q4204"/>
      <c r="R4204"/>
      <c r="S4204"/>
      <c r="T4204"/>
      <c r="U4204"/>
      <c r="V4204"/>
      <c r="W4204"/>
      <c r="X4204"/>
      <c r="Y4204"/>
      <c r="Z4204"/>
      <c r="AA4204"/>
      <c r="AB4204"/>
      <c r="AC4204"/>
      <c r="AD4204"/>
      <c r="AE4204"/>
      <c r="AF4204"/>
      <c r="AG4204"/>
      <c r="AH4204"/>
      <c r="AI4204"/>
      <c r="AJ4204"/>
      <c r="AK4204"/>
      <c r="AL4204"/>
      <c r="AM4204"/>
      <c r="AN4204"/>
      <c r="AO4204"/>
      <c r="AP4204"/>
      <c r="AQ4204"/>
      <c r="AR4204"/>
      <c r="AS4204"/>
      <c r="AT4204"/>
      <c r="AU4204"/>
      <c r="AV4204"/>
      <c r="AW4204"/>
      <c r="AX4204"/>
      <c r="AY4204"/>
      <c r="AZ4204"/>
      <c r="BA4204"/>
      <c r="BB4204"/>
      <c r="BC4204"/>
      <c r="BD4204"/>
      <c r="BE4204"/>
      <c r="BF4204"/>
      <c r="BG4204"/>
      <c r="BH4204"/>
      <c r="BI4204"/>
      <c r="BJ4204"/>
      <c r="BK4204"/>
      <c r="BL4204"/>
      <c r="BM4204"/>
      <c r="BN4204"/>
      <c r="BO4204"/>
      <c r="BP4204"/>
      <c r="BQ4204"/>
      <c r="BR4204"/>
      <c r="BS4204"/>
      <c r="BT4204"/>
      <c r="BU4204"/>
      <c r="BV4204"/>
      <c r="BW4204"/>
      <c r="BX4204"/>
      <c r="BY4204"/>
      <c r="BZ4204"/>
      <c r="CA4204"/>
      <c r="CB4204"/>
      <c r="CC4204"/>
      <c r="CD4204"/>
      <c r="CE4204"/>
      <c r="CF4204"/>
      <c r="CG4204"/>
      <c r="CH4204"/>
      <c r="CI4204"/>
      <c r="CJ4204"/>
      <c r="CK4204"/>
      <c r="CL4204"/>
      <c r="CM4204"/>
      <c r="CN4204"/>
      <c r="CO4204"/>
      <c r="CP4204"/>
      <c r="CQ4204"/>
      <c r="CR4204"/>
      <c r="CS4204"/>
      <c r="CT4204"/>
      <c r="CU4204"/>
      <c r="CV4204"/>
    </row>
    <row r="4205" spans="10:100" x14ac:dyDescent="0.25">
      <c r="J4205"/>
      <c r="K4205"/>
      <c r="L4205"/>
      <c r="M4205"/>
      <c r="N4205"/>
      <c r="O4205"/>
      <c r="P4205"/>
      <c r="Q4205"/>
      <c r="R4205"/>
      <c r="S4205"/>
      <c r="T4205"/>
      <c r="U4205"/>
      <c r="V4205"/>
      <c r="W4205"/>
      <c r="X4205"/>
      <c r="Y4205"/>
      <c r="Z4205"/>
      <c r="AA4205"/>
      <c r="AB4205"/>
      <c r="AC4205"/>
      <c r="AD4205"/>
      <c r="AE4205"/>
      <c r="AF4205"/>
      <c r="AG4205"/>
      <c r="AH4205"/>
      <c r="AI4205"/>
      <c r="AJ4205"/>
      <c r="AK4205"/>
      <c r="AL4205"/>
      <c r="AM4205"/>
      <c r="AN4205"/>
      <c r="AO4205"/>
      <c r="AP4205"/>
      <c r="AQ4205"/>
      <c r="AR4205"/>
      <c r="AS4205"/>
      <c r="AT4205"/>
      <c r="AU4205"/>
      <c r="AV4205"/>
      <c r="AW4205"/>
      <c r="AX4205"/>
      <c r="AY4205"/>
      <c r="AZ4205"/>
      <c r="BA4205"/>
      <c r="BB4205"/>
      <c r="BC4205"/>
      <c r="BD4205"/>
      <c r="BE4205"/>
      <c r="BF4205"/>
      <c r="BG4205"/>
      <c r="BH4205"/>
      <c r="BI4205"/>
      <c r="BJ4205"/>
      <c r="BK4205"/>
      <c r="BL4205"/>
      <c r="BM4205"/>
      <c r="BN4205"/>
      <c r="BO4205"/>
      <c r="BP4205"/>
      <c r="BQ4205"/>
      <c r="BR4205"/>
      <c r="BS4205"/>
      <c r="BT4205"/>
      <c r="BU4205"/>
      <c r="BV4205"/>
      <c r="BW4205"/>
      <c r="BX4205"/>
      <c r="BY4205"/>
      <c r="BZ4205"/>
      <c r="CA4205"/>
      <c r="CB4205"/>
      <c r="CC4205"/>
      <c r="CD4205"/>
      <c r="CE4205"/>
      <c r="CF4205"/>
      <c r="CG4205"/>
      <c r="CH4205"/>
      <c r="CI4205"/>
      <c r="CJ4205"/>
      <c r="CK4205"/>
      <c r="CL4205"/>
      <c r="CM4205"/>
      <c r="CN4205"/>
      <c r="CO4205"/>
      <c r="CP4205"/>
      <c r="CQ4205"/>
      <c r="CR4205"/>
      <c r="CS4205"/>
      <c r="CT4205"/>
      <c r="CU4205"/>
      <c r="CV4205"/>
    </row>
    <row r="4206" spans="10:100" x14ac:dyDescent="0.25">
      <c r="J4206"/>
      <c r="K4206"/>
      <c r="L4206"/>
      <c r="M4206"/>
      <c r="N4206"/>
      <c r="O4206"/>
      <c r="P4206"/>
      <c r="Q4206"/>
      <c r="R4206"/>
      <c r="S4206"/>
      <c r="T4206"/>
      <c r="U4206"/>
      <c r="V4206"/>
      <c r="W4206"/>
      <c r="X4206"/>
      <c r="Y4206"/>
      <c r="Z4206"/>
      <c r="AA4206"/>
      <c r="AB4206"/>
      <c r="AC4206"/>
      <c r="AD4206"/>
      <c r="AE4206"/>
      <c r="AF4206"/>
      <c r="AG4206"/>
      <c r="AH4206"/>
      <c r="AI4206"/>
      <c r="AJ4206"/>
      <c r="AK4206"/>
      <c r="AL4206"/>
      <c r="AM4206"/>
      <c r="AN4206"/>
      <c r="AO4206"/>
      <c r="AP4206"/>
      <c r="AQ4206"/>
      <c r="AR4206"/>
      <c r="AS4206"/>
      <c r="AT4206"/>
      <c r="AU4206"/>
      <c r="AV4206"/>
      <c r="AW4206"/>
      <c r="AX4206"/>
      <c r="AY4206"/>
      <c r="AZ4206"/>
      <c r="BA4206"/>
      <c r="BB4206"/>
      <c r="BC4206"/>
      <c r="BD4206"/>
      <c r="BE4206"/>
      <c r="BF4206"/>
      <c r="BG4206"/>
      <c r="BH4206"/>
      <c r="BI4206"/>
      <c r="BJ4206"/>
      <c r="BK4206"/>
      <c r="BL4206"/>
      <c r="BM4206"/>
      <c r="BN4206"/>
      <c r="BO4206"/>
      <c r="BP4206"/>
      <c r="BQ4206"/>
      <c r="BR4206"/>
      <c r="BS4206"/>
      <c r="BT4206"/>
      <c r="BU4206"/>
      <c r="BV4206"/>
      <c r="BW4206"/>
      <c r="BX4206"/>
      <c r="BY4206"/>
      <c r="BZ4206"/>
      <c r="CA4206"/>
      <c r="CB4206"/>
      <c r="CC4206"/>
      <c r="CD4206"/>
      <c r="CE4206"/>
      <c r="CF4206"/>
      <c r="CG4206"/>
      <c r="CH4206"/>
      <c r="CI4206"/>
      <c r="CJ4206"/>
      <c r="CK4206"/>
      <c r="CL4206"/>
      <c r="CM4206"/>
      <c r="CN4206"/>
      <c r="CO4206"/>
      <c r="CP4206"/>
      <c r="CQ4206"/>
      <c r="CR4206"/>
      <c r="CS4206"/>
      <c r="CT4206"/>
      <c r="CU4206"/>
      <c r="CV4206"/>
    </row>
    <row r="4207" spans="10:100" x14ac:dyDescent="0.25">
      <c r="J4207"/>
      <c r="K4207"/>
      <c r="L4207"/>
      <c r="M4207"/>
      <c r="N4207"/>
      <c r="O4207"/>
      <c r="P4207"/>
      <c r="Q4207"/>
      <c r="R4207"/>
      <c r="S4207"/>
      <c r="T4207"/>
      <c r="U4207"/>
      <c r="V4207"/>
      <c r="W4207"/>
      <c r="X4207"/>
      <c r="Y4207"/>
      <c r="Z4207"/>
      <c r="AA4207"/>
      <c r="AB4207"/>
      <c r="AC4207"/>
      <c r="AD4207"/>
      <c r="AE4207"/>
      <c r="AF4207"/>
      <c r="AG4207"/>
      <c r="AH4207"/>
      <c r="AI4207"/>
      <c r="AJ4207"/>
      <c r="AK4207"/>
      <c r="AL4207"/>
      <c r="AM4207"/>
      <c r="AN4207"/>
      <c r="AO4207"/>
      <c r="AP4207"/>
      <c r="AQ4207"/>
      <c r="AR4207"/>
      <c r="AS4207"/>
      <c r="AT4207"/>
      <c r="AU4207"/>
      <c r="AV4207"/>
      <c r="AW4207"/>
      <c r="AX4207"/>
      <c r="AY4207"/>
      <c r="AZ4207"/>
      <c r="BA4207"/>
      <c r="BB4207"/>
      <c r="BC4207"/>
      <c r="BD4207"/>
      <c r="BE4207"/>
      <c r="BF4207"/>
      <c r="BG4207"/>
      <c r="BH4207"/>
      <c r="BI4207"/>
      <c r="BJ4207"/>
      <c r="BK4207"/>
      <c r="BL4207"/>
      <c r="BM4207"/>
      <c r="BN4207"/>
      <c r="BO4207"/>
      <c r="BP4207"/>
      <c r="BQ4207"/>
      <c r="BR4207"/>
      <c r="BS4207"/>
      <c r="BT4207"/>
      <c r="BU4207"/>
      <c r="BV4207"/>
      <c r="BW4207"/>
      <c r="BX4207"/>
      <c r="BY4207"/>
      <c r="BZ4207"/>
      <c r="CA4207"/>
      <c r="CB4207"/>
      <c r="CC4207"/>
      <c r="CD4207"/>
      <c r="CE4207"/>
      <c r="CF4207"/>
      <c r="CG4207"/>
      <c r="CH4207"/>
      <c r="CI4207"/>
      <c r="CJ4207"/>
      <c r="CK4207"/>
      <c r="CL4207"/>
      <c r="CM4207"/>
      <c r="CN4207"/>
      <c r="CO4207"/>
      <c r="CP4207"/>
      <c r="CQ4207"/>
      <c r="CR4207"/>
      <c r="CS4207"/>
      <c r="CT4207"/>
      <c r="CU4207"/>
      <c r="CV4207"/>
    </row>
    <row r="4208" spans="10:100" x14ac:dyDescent="0.25">
      <c r="J4208"/>
      <c r="K4208"/>
      <c r="L4208"/>
      <c r="M4208"/>
      <c r="N4208"/>
      <c r="O4208"/>
      <c r="P4208"/>
      <c r="Q4208"/>
      <c r="R4208"/>
      <c r="S4208"/>
      <c r="T4208"/>
      <c r="U4208"/>
      <c r="V4208"/>
      <c r="W4208"/>
      <c r="X4208"/>
      <c r="Y4208"/>
      <c r="Z4208"/>
      <c r="AA4208"/>
      <c r="AB4208"/>
      <c r="AC4208"/>
      <c r="AD4208"/>
      <c r="AE4208"/>
      <c r="AF4208"/>
      <c r="AG4208"/>
      <c r="AH4208"/>
      <c r="AI4208"/>
      <c r="AJ4208"/>
      <c r="AK4208"/>
      <c r="AL4208"/>
      <c r="AM4208"/>
      <c r="AN4208"/>
      <c r="AO4208"/>
      <c r="AP4208"/>
      <c r="AQ4208"/>
      <c r="AR4208"/>
      <c r="AS4208"/>
      <c r="AT4208"/>
      <c r="AU4208"/>
      <c r="AV4208"/>
      <c r="AW4208"/>
      <c r="AX4208"/>
      <c r="AY4208"/>
      <c r="AZ4208"/>
      <c r="BA4208"/>
      <c r="BB4208"/>
      <c r="BC4208"/>
      <c r="BD4208"/>
      <c r="BE4208"/>
      <c r="BF4208"/>
      <c r="BG4208"/>
      <c r="BH4208"/>
      <c r="BI4208"/>
      <c r="BJ4208"/>
      <c r="BK4208"/>
      <c r="BL4208"/>
      <c r="BM4208"/>
      <c r="BN4208"/>
      <c r="BO4208"/>
      <c r="BP4208"/>
      <c r="BQ4208"/>
      <c r="BR4208"/>
      <c r="BS4208"/>
      <c r="BT4208"/>
      <c r="BU4208"/>
      <c r="BV4208"/>
      <c r="BW4208"/>
      <c r="BX4208"/>
      <c r="BY4208"/>
      <c r="BZ4208"/>
      <c r="CA4208"/>
      <c r="CB4208"/>
      <c r="CC4208"/>
      <c r="CD4208"/>
      <c r="CE4208"/>
      <c r="CF4208"/>
      <c r="CG4208"/>
      <c r="CH4208"/>
      <c r="CI4208"/>
      <c r="CJ4208"/>
      <c r="CK4208"/>
      <c r="CL4208"/>
      <c r="CM4208"/>
      <c r="CN4208"/>
      <c r="CO4208"/>
      <c r="CP4208"/>
      <c r="CQ4208"/>
      <c r="CR4208"/>
      <c r="CS4208"/>
      <c r="CT4208"/>
      <c r="CU4208"/>
      <c r="CV4208"/>
    </row>
    <row r="4209" spans="10:100" x14ac:dyDescent="0.25">
      <c r="J4209"/>
      <c r="K4209"/>
      <c r="L4209"/>
      <c r="M4209"/>
      <c r="N4209"/>
      <c r="O4209"/>
      <c r="P4209"/>
      <c r="Q4209"/>
      <c r="R4209"/>
      <c r="S4209"/>
      <c r="T4209"/>
      <c r="U4209"/>
      <c r="V4209"/>
      <c r="W4209"/>
      <c r="X4209"/>
      <c r="Y4209"/>
      <c r="Z4209"/>
      <c r="AA4209"/>
      <c r="AB4209"/>
      <c r="AC4209"/>
      <c r="AD4209"/>
      <c r="AE4209"/>
      <c r="AF4209"/>
      <c r="AG4209"/>
      <c r="AH4209"/>
      <c r="AI4209"/>
      <c r="AJ4209"/>
      <c r="AK4209"/>
      <c r="AL4209"/>
      <c r="AM4209"/>
      <c r="AN4209"/>
      <c r="AO4209"/>
      <c r="AP4209"/>
      <c r="AQ4209"/>
      <c r="AR4209"/>
      <c r="AS4209"/>
      <c r="AT4209"/>
      <c r="AU4209"/>
      <c r="AV4209"/>
      <c r="AW4209"/>
      <c r="AX4209"/>
      <c r="AY4209"/>
      <c r="AZ4209"/>
      <c r="BA4209"/>
      <c r="BB4209"/>
      <c r="BC4209"/>
      <c r="BD4209"/>
      <c r="BE4209"/>
      <c r="BF4209"/>
      <c r="BG4209"/>
      <c r="BH4209"/>
      <c r="BI4209"/>
      <c r="BJ4209"/>
      <c r="BK4209"/>
      <c r="BL4209"/>
      <c r="BM4209"/>
      <c r="BN4209"/>
      <c r="BO4209"/>
      <c r="BP4209"/>
      <c r="BQ4209"/>
      <c r="BR4209"/>
      <c r="BS4209"/>
      <c r="BT4209"/>
      <c r="BU4209"/>
      <c r="BV4209"/>
      <c r="BW4209"/>
      <c r="BX4209"/>
      <c r="BY4209"/>
      <c r="BZ4209"/>
      <c r="CA4209"/>
      <c r="CB4209"/>
      <c r="CC4209"/>
      <c r="CD4209"/>
      <c r="CE4209"/>
      <c r="CF4209"/>
      <c r="CG4209"/>
      <c r="CH4209"/>
      <c r="CI4209"/>
      <c r="CJ4209"/>
      <c r="CK4209"/>
      <c r="CL4209"/>
      <c r="CM4209"/>
      <c r="CN4209"/>
      <c r="CO4209"/>
      <c r="CP4209"/>
      <c r="CQ4209"/>
      <c r="CR4209"/>
      <c r="CS4209"/>
      <c r="CT4209"/>
      <c r="CU4209"/>
      <c r="CV4209"/>
    </row>
    <row r="4210" spans="10:100" x14ac:dyDescent="0.25">
      <c r="J4210"/>
      <c r="K4210"/>
      <c r="L4210"/>
      <c r="M4210"/>
      <c r="N4210"/>
      <c r="O4210"/>
      <c r="P4210"/>
      <c r="Q4210"/>
      <c r="R4210"/>
      <c r="S4210"/>
      <c r="T4210"/>
      <c r="U4210"/>
      <c r="V4210"/>
      <c r="W4210"/>
      <c r="X4210"/>
      <c r="Y4210"/>
      <c r="Z4210"/>
      <c r="AA4210"/>
      <c r="AB4210"/>
      <c r="AC4210"/>
      <c r="AD4210"/>
      <c r="AE4210"/>
      <c r="AF4210"/>
      <c r="AG4210"/>
      <c r="AH4210"/>
      <c r="AI4210"/>
      <c r="AJ4210"/>
      <c r="AK4210"/>
      <c r="AL4210"/>
      <c r="AM4210"/>
      <c r="AN4210"/>
      <c r="AO4210"/>
      <c r="AP4210"/>
      <c r="AQ4210"/>
      <c r="AR4210"/>
      <c r="AS4210"/>
      <c r="AT4210"/>
      <c r="AU4210"/>
      <c r="AV4210"/>
      <c r="AW4210"/>
      <c r="AX4210"/>
      <c r="AY4210"/>
      <c r="AZ4210"/>
      <c r="BA4210"/>
      <c r="BB4210"/>
      <c r="BC4210"/>
      <c r="BD4210"/>
      <c r="BE4210"/>
      <c r="BF4210"/>
      <c r="BG4210"/>
      <c r="BH4210"/>
      <c r="BI4210"/>
      <c r="BJ4210"/>
      <c r="BK4210"/>
      <c r="BL4210"/>
      <c r="BM4210"/>
      <c r="BN4210"/>
      <c r="BO4210"/>
      <c r="BP4210"/>
      <c r="BQ4210"/>
      <c r="BR4210"/>
      <c r="BS4210"/>
      <c r="BT4210"/>
      <c r="BU4210"/>
      <c r="BV4210"/>
      <c r="BW4210"/>
      <c r="BX4210"/>
      <c r="BY4210"/>
      <c r="BZ4210"/>
      <c r="CA4210"/>
      <c r="CB4210"/>
      <c r="CC4210"/>
      <c r="CD4210"/>
      <c r="CE4210"/>
      <c r="CF4210"/>
      <c r="CG4210"/>
      <c r="CH4210"/>
      <c r="CI4210"/>
      <c r="CJ4210"/>
      <c r="CK4210"/>
      <c r="CL4210"/>
      <c r="CM4210"/>
      <c r="CN4210"/>
      <c r="CO4210"/>
      <c r="CP4210"/>
      <c r="CQ4210"/>
      <c r="CR4210"/>
      <c r="CS4210"/>
      <c r="CT4210"/>
      <c r="CU4210"/>
      <c r="CV4210"/>
    </row>
    <row r="4211" spans="10:100" x14ac:dyDescent="0.25">
      <c r="J4211"/>
      <c r="K4211"/>
      <c r="L4211"/>
      <c r="M4211"/>
      <c r="N4211"/>
      <c r="O4211"/>
      <c r="P4211"/>
      <c r="Q4211"/>
      <c r="R4211"/>
      <c r="S4211"/>
      <c r="T4211"/>
      <c r="U4211"/>
      <c r="V4211"/>
      <c r="W4211"/>
      <c r="X4211"/>
      <c r="Y4211"/>
      <c r="Z4211"/>
      <c r="AA4211"/>
      <c r="AB4211"/>
      <c r="AC4211"/>
      <c r="AD4211"/>
      <c r="AE4211"/>
      <c r="AF4211"/>
      <c r="AG4211"/>
      <c r="AH4211"/>
      <c r="AI4211"/>
      <c r="AJ4211"/>
      <c r="AK4211"/>
      <c r="AL4211"/>
      <c r="AM4211"/>
      <c r="AN4211"/>
      <c r="AO4211"/>
      <c r="AP4211"/>
      <c r="AQ4211"/>
      <c r="AR4211"/>
      <c r="AS4211"/>
      <c r="AT4211"/>
      <c r="AU4211"/>
      <c r="AV4211"/>
      <c r="AW4211"/>
      <c r="AX4211"/>
      <c r="AY4211"/>
      <c r="AZ4211"/>
      <c r="BA4211"/>
      <c r="BB4211"/>
      <c r="BC4211"/>
      <c r="BD4211"/>
      <c r="BE4211"/>
      <c r="BF4211"/>
      <c r="BG4211"/>
      <c r="BH4211"/>
      <c r="BI4211"/>
      <c r="BJ4211"/>
      <c r="BK4211"/>
      <c r="BL4211"/>
      <c r="BM4211"/>
      <c r="BN4211"/>
      <c r="BO4211"/>
      <c r="BP4211"/>
      <c r="BQ4211"/>
      <c r="BR4211"/>
      <c r="BS4211"/>
      <c r="BT4211"/>
      <c r="BU4211"/>
      <c r="BV4211"/>
      <c r="BW4211"/>
      <c r="BX4211"/>
      <c r="BY4211"/>
      <c r="BZ4211"/>
      <c r="CA4211"/>
      <c r="CB4211"/>
      <c r="CC4211"/>
      <c r="CD4211"/>
      <c r="CE4211"/>
      <c r="CF4211"/>
      <c r="CG4211"/>
      <c r="CH4211"/>
      <c r="CI4211"/>
      <c r="CJ4211"/>
      <c r="CK4211"/>
      <c r="CL4211"/>
      <c r="CM4211"/>
      <c r="CN4211"/>
      <c r="CO4211"/>
      <c r="CP4211"/>
      <c r="CQ4211"/>
      <c r="CR4211"/>
      <c r="CS4211"/>
      <c r="CT4211"/>
      <c r="CU4211"/>
      <c r="CV4211"/>
    </row>
    <row r="4212" spans="10:100" x14ac:dyDescent="0.25">
      <c r="J4212"/>
      <c r="K4212"/>
      <c r="L4212"/>
      <c r="M4212"/>
      <c r="N4212"/>
      <c r="O4212"/>
      <c r="P4212"/>
      <c r="Q4212"/>
      <c r="R4212"/>
      <c r="S4212"/>
      <c r="T4212"/>
      <c r="U4212"/>
      <c r="V4212"/>
      <c r="W4212"/>
      <c r="X4212"/>
      <c r="Y4212"/>
      <c r="Z4212"/>
      <c r="AA4212"/>
      <c r="AB4212"/>
      <c r="AC4212"/>
      <c r="AD4212"/>
      <c r="AE4212"/>
      <c r="AF4212"/>
      <c r="AG4212"/>
      <c r="AH4212"/>
      <c r="AI4212"/>
      <c r="AJ4212"/>
      <c r="AK4212"/>
      <c r="AL4212"/>
      <c r="AM4212"/>
      <c r="AN4212"/>
      <c r="AO4212"/>
      <c r="AP4212"/>
      <c r="AQ4212"/>
      <c r="AR4212"/>
      <c r="AS4212"/>
      <c r="AT4212"/>
      <c r="AU4212"/>
      <c r="AV4212"/>
      <c r="AW4212"/>
      <c r="AX4212"/>
      <c r="AY4212"/>
      <c r="AZ4212"/>
      <c r="BA4212"/>
      <c r="BB4212"/>
      <c r="BC4212"/>
      <c r="BD4212"/>
      <c r="BE4212"/>
      <c r="BF4212"/>
      <c r="BG4212"/>
      <c r="BH4212"/>
      <c r="BI4212"/>
      <c r="BJ4212"/>
      <c r="BK4212"/>
      <c r="BL4212"/>
      <c r="BM4212"/>
      <c r="BN4212"/>
      <c r="BO4212"/>
      <c r="BP4212"/>
      <c r="BQ4212"/>
      <c r="BR4212"/>
      <c r="BS4212"/>
      <c r="BT4212"/>
      <c r="BU4212"/>
      <c r="BV4212"/>
      <c r="BW4212"/>
      <c r="BX4212"/>
      <c r="BY4212"/>
      <c r="BZ4212"/>
      <c r="CA4212"/>
      <c r="CB4212"/>
      <c r="CC4212"/>
      <c r="CD4212"/>
      <c r="CE4212"/>
      <c r="CF4212"/>
      <c r="CG4212"/>
      <c r="CH4212"/>
      <c r="CI4212"/>
      <c r="CJ4212"/>
      <c r="CK4212"/>
      <c r="CL4212"/>
      <c r="CM4212"/>
      <c r="CN4212"/>
      <c r="CO4212"/>
      <c r="CP4212"/>
      <c r="CQ4212"/>
      <c r="CR4212"/>
      <c r="CS4212"/>
      <c r="CT4212"/>
      <c r="CU4212"/>
      <c r="CV4212"/>
    </row>
    <row r="4213" spans="10:100" x14ac:dyDescent="0.25">
      <c r="J4213"/>
      <c r="K4213"/>
      <c r="L4213"/>
      <c r="M4213"/>
      <c r="N4213"/>
      <c r="O4213"/>
      <c r="P4213"/>
      <c r="Q4213"/>
      <c r="R4213"/>
      <c r="S4213"/>
      <c r="T4213"/>
      <c r="U4213"/>
      <c r="V4213"/>
      <c r="W4213"/>
      <c r="X4213"/>
      <c r="Y4213"/>
      <c r="Z4213"/>
      <c r="AA4213"/>
      <c r="AB4213"/>
      <c r="AC4213"/>
      <c r="AD4213"/>
      <c r="AE4213"/>
      <c r="AF4213"/>
      <c r="AG4213"/>
      <c r="AH4213"/>
      <c r="AI4213"/>
      <c r="AJ4213"/>
      <c r="AK4213"/>
      <c r="AL4213"/>
      <c r="AM4213"/>
      <c r="AN4213"/>
      <c r="AO4213"/>
      <c r="AP4213"/>
      <c r="AQ4213"/>
      <c r="AR4213"/>
      <c r="AS4213"/>
      <c r="AT4213"/>
      <c r="AU4213"/>
      <c r="AV4213"/>
      <c r="AW4213"/>
      <c r="AX4213"/>
      <c r="AY4213"/>
      <c r="AZ4213"/>
      <c r="BA4213"/>
      <c r="BB4213"/>
      <c r="BC4213"/>
      <c r="BD4213"/>
      <c r="BE4213"/>
      <c r="BF4213"/>
      <c r="BG4213"/>
      <c r="BH4213"/>
      <c r="BI4213"/>
      <c r="BJ4213"/>
      <c r="BK4213"/>
      <c r="BL4213"/>
      <c r="BM4213"/>
      <c r="BN4213"/>
      <c r="BO4213"/>
      <c r="BP4213"/>
      <c r="BQ4213"/>
      <c r="BR4213"/>
      <c r="BS4213"/>
      <c r="BT4213"/>
      <c r="BU4213"/>
      <c r="BV4213"/>
      <c r="BW4213"/>
      <c r="BX4213"/>
      <c r="BY4213"/>
      <c r="BZ4213"/>
      <c r="CA4213"/>
      <c r="CB4213"/>
      <c r="CC4213"/>
      <c r="CD4213"/>
      <c r="CE4213"/>
      <c r="CF4213"/>
      <c r="CG4213"/>
      <c r="CH4213"/>
      <c r="CI4213"/>
      <c r="CJ4213"/>
      <c r="CK4213"/>
      <c r="CL4213"/>
      <c r="CM4213"/>
      <c r="CN4213"/>
      <c r="CO4213"/>
      <c r="CP4213"/>
      <c r="CQ4213"/>
      <c r="CR4213"/>
      <c r="CS4213"/>
      <c r="CT4213"/>
      <c r="CU4213"/>
      <c r="CV4213"/>
    </row>
    <row r="4214" spans="10:100" x14ac:dyDescent="0.25">
      <c r="J4214"/>
      <c r="K4214"/>
      <c r="L4214"/>
      <c r="M4214"/>
      <c r="N4214"/>
      <c r="O4214"/>
      <c r="P4214"/>
      <c r="Q4214"/>
      <c r="R4214"/>
      <c r="S4214"/>
      <c r="T4214"/>
      <c r="U4214"/>
      <c r="V4214"/>
      <c r="W4214"/>
      <c r="X4214"/>
      <c r="Y4214"/>
      <c r="Z4214"/>
      <c r="AA4214"/>
      <c r="AB4214"/>
      <c r="AC4214"/>
      <c r="AD4214"/>
      <c r="AE4214"/>
      <c r="AF4214"/>
      <c r="AG4214"/>
      <c r="AH4214"/>
      <c r="AI4214"/>
      <c r="AJ4214"/>
      <c r="AK4214"/>
      <c r="AL4214"/>
      <c r="AM4214"/>
      <c r="AN4214"/>
      <c r="AO4214"/>
      <c r="AP4214"/>
      <c r="AQ4214"/>
      <c r="AR4214"/>
      <c r="AS4214"/>
      <c r="AT4214"/>
      <c r="AU4214"/>
      <c r="AV4214"/>
      <c r="AW4214"/>
      <c r="AX4214"/>
      <c r="AY4214"/>
      <c r="AZ4214"/>
      <c r="BA4214"/>
      <c r="BB4214"/>
      <c r="BC4214"/>
      <c r="BD4214"/>
      <c r="BE4214"/>
      <c r="BF4214"/>
      <c r="BG4214"/>
      <c r="BH4214"/>
      <c r="BI4214"/>
      <c r="BJ4214"/>
      <c r="BK4214"/>
      <c r="BL4214"/>
      <c r="BM4214"/>
      <c r="BN4214"/>
      <c r="BO4214"/>
      <c r="BP4214"/>
      <c r="BQ4214"/>
      <c r="BR4214"/>
      <c r="BS4214"/>
      <c r="BT4214"/>
      <c r="BU4214"/>
      <c r="BV4214"/>
      <c r="BW4214"/>
      <c r="BX4214"/>
      <c r="BY4214"/>
      <c r="BZ4214"/>
      <c r="CA4214"/>
      <c r="CB4214"/>
      <c r="CC4214"/>
      <c r="CD4214"/>
      <c r="CE4214"/>
      <c r="CF4214"/>
      <c r="CG4214"/>
      <c r="CH4214"/>
      <c r="CI4214"/>
      <c r="CJ4214"/>
      <c r="CK4214"/>
      <c r="CL4214"/>
      <c r="CM4214"/>
      <c r="CN4214"/>
      <c r="CO4214"/>
      <c r="CP4214"/>
      <c r="CQ4214"/>
      <c r="CR4214"/>
      <c r="CS4214"/>
      <c r="CT4214"/>
      <c r="CU4214"/>
      <c r="CV4214"/>
    </row>
    <row r="4215" spans="10:100" x14ac:dyDescent="0.25">
      <c r="J4215"/>
      <c r="K4215"/>
      <c r="L4215"/>
      <c r="M4215"/>
      <c r="N4215"/>
      <c r="O4215"/>
      <c r="P4215"/>
      <c r="Q4215"/>
      <c r="R4215"/>
      <c r="S4215"/>
      <c r="T4215"/>
      <c r="U4215"/>
      <c r="V4215"/>
      <c r="W4215"/>
      <c r="X4215"/>
      <c r="Y4215"/>
      <c r="Z4215"/>
      <c r="AA4215"/>
      <c r="AB4215"/>
      <c r="AC4215"/>
      <c r="AD4215"/>
      <c r="AE4215"/>
      <c r="AF4215"/>
      <c r="AG4215"/>
      <c r="AH4215"/>
      <c r="AI4215"/>
      <c r="AJ4215"/>
      <c r="AK4215"/>
      <c r="AL4215"/>
      <c r="AM4215"/>
      <c r="AN4215"/>
      <c r="AO4215"/>
      <c r="AP4215"/>
      <c r="AQ4215"/>
      <c r="AR4215"/>
      <c r="AS4215"/>
      <c r="AT4215"/>
      <c r="AU4215"/>
      <c r="AV4215"/>
      <c r="AW4215"/>
      <c r="AX4215"/>
      <c r="AY4215"/>
      <c r="AZ4215"/>
      <c r="BA4215"/>
      <c r="BB4215"/>
      <c r="BC4215"/>
      <c r="BD4215"/>
      <c r="BE4215"/>
      <c r="BF4215"/>
      <c r="BG4215"/>
      <c r="BH4215"/>
      <c r="BI4215"/>
      <c r="BJ4215"/>
      <c r="BK4215"/>
      <c r="BL4215"/>
      <c r="BM4215"/>
      <c r="BN4215"/>
      <c r="BO4215"/>
      <c r="BP4215"/>
      <c r="BQ4215"/>
      <c r="BR4215"/>
      <c r="BS4215"/>
      <c r="BT4215"/>
      <c r="BU4215"/>
      <c r="BV4215"/>
      <c r="BW4215"/>
      <c r="BX4215"/>
      <c r="BY4215"/>
      <c r="BZ4215"/>
      <c r="CA4215"/>
      <c r="CB4215"/>
      <c r="CC4215"/>
      <c r="CD4215"/>
      <c r="CE4215"/>
      <c r="CF4215"/>
      <c r="CG4215"/>
      <c r="CH4215"/>
      <c r="CI4215"/>
      <c r="CJ4215"/>
      <c r="CK4215"/>
      <c r="CL4215"/>
      <c r="CM4215"/>
      <c r="CN4215"/>
      <c r="CO4215"/>
      <c r="CP4215"/>
      <c r="CQ4215"/>
      <c r="CR4215"/>
      <c r="CS4215"/>
      <c r="CT4215"/>
      <c r="CU4215"/>
      <c r="CV4215"/>
    </row>
    <row r="4216" spans="10:100" x14ac:dyDescent="0.25">
      <c r="J4216"/>
      <c r="K4216"/>
      <c r="L4216"/>
      <c r="M4216"/>
      <c r="N4216"/>
      <c r="O4216"/>
      <c r="P4216"/>
      <c r="Q4216"/>
      <c r="R4216"/>
      <c r="S4216"/>
      <c r="T4216"/>
      <c r="U4216"/>
      <c r="V4216"/>
      <c r="W4216"/>
      <c r="X4216"/>
      <c r="Y4216"/>
      <c r="Z4216"/>
      <c r="AA4216"/>
      <c r="AB4216"/>
      <c r="AC4216"/>
      <c r="AD4216"/>
      <c r="AE4216"/>
      <c r="AF4216"/>
      <c r="AG4216"/>
      <c r="AH4216"/>
      <c r="AI4216"/>
      <c r="AJ4216"/>
      <c r="AK4216"/>
      <c r="AL4216"/>
      <c r="AM4216"/>
      <c r="AN4216"/>
      <c r="AO4216"/>
      <c r="AP4216"/>
      <c r="AQ4216"/>
      <c r="AR4216"/>
      <c r="AS4216"/>
      <c r="AT4216"/>
      <c r="AU4216"/>
      <c r="AV4216"/>
      <c r="AW4216"/>
      <c r="AX4216"/>
      <c r="AY4216"/>
      <c r="AZ4216"/>
      <c r="BA4216"/>
      <c r="BB4216"/>
      <c r="BC4216"/>
      <c r="BD4216"/>
      <c r="BE4216"/>
      <c r="BF4216"/>
      <c r="BG4216"/>
      <c r="BH4216"/>
      <c r="BI4216"/>
      <c r="BJ4216"/>
      <c r="BK4216"/>
      <c r="BL4216"/>
      <c r="BM4216"/>
      <c r="BN4216"/>
      <c r="BO4216"/>
      <c r="BP4216"/>
      <c r="BQ4216"/>
      <c r="BR4216"/>
      <c r="BS4216"/>
      <c r="BT4216"/>
      <c r="BU4216"/>
      <c r="BV4216"/>
      <c r="BW4216"/>
      <c r="BX4216"/>
      <c r="BY4216"/>
      <c r="BZ4216"/>
      <c r="CA4216"/>
      <c r="CB4216"/>
      <c r="CC4216"/>
      <c r="CD4216"/>
      <c r="CE4216"/>
      <c r="CF4216"/>
      <c r="CG4216"/>
      <c r="CH4216"/>
      <c r="CI4216"/>
      <c r="CJ4216"/>
      <c r="CK4216"/>
      <c r="CL4216"/>
      <c r="CM4216"/>
      <c r="CN4216"/>
      <c r="CO4216"/>
      <c r="CP4216"/>
      <c r="CQ4216"/>
      <c r="CR4216"/>
      <c r="CS4216"/>
      <c r="CT4216"/>
      <c r="CU4216"/>
      <c r="CV4216"/>
    </row>
    <row r="4217" spans="10:100" x14ac:dyDescent="0.25">
      <c r="J4217"/>
      <c r="K4217"/>
      <c r="L4217"/>
      <c r="M4217"/>
      <c r="N4217"/>
      <c r="O4217"/>
      <c r="P4217"/>
      <c r="Q4217"/>
      <c r="R4217"/>
      <c r="S4217"/>
      <c r="T4217"/>
      <c r="U4217"/>
      <c r="V4217"/>
      <c r="W4217"/>
      <c r="X4217"/>
      <c r="Y4217"/>
      <c r="Z4217"/>
      <c r="AA4217"/>
      <c r="AB4217"/>
      <c r="AC4217"/>
      <c r="AD4217"/>
      <c r="AE4217"/>
      <c r="AF4217"/>
      <c r="AG4217"/>
      <c r="AH4217"/>
      <c r="AI4217"/>
      <c r="AJ4217"/>
      <c r="AK4217"/>
      <c r="AL4217"/>
      <c r="AM4217"/>
      <c r="AN4217"/>
      <c r="AO4217"/>
      <c r="AP4217"/>
      <c r="AQ4217"/>
      <c r="AR4217"/>
      <c r="AS4217"/>
      <c r="AT4217"/>
      <c r="AU4217"/>
      <c r="AV4217"/>
      <c r="AW4217"/>
      <c r="AX4217"/>
      <c r="AY4217"/>
      <c r="AZ4217"/>
      <c r="BA4217"/>
      <c r="BB4217"/>
      <c r="BC4217"/>
      <c r="BD4217"/>
      <c r="BE4217"/>
      <c r="BF4217"/>
      <c r="BG4217"/>
      <c r="BH4217"/>
      <c r="BI4217"/>
      <c r="BJ4217"/>
      <c r="BK4217"/>
      <c r="BL4217"/>
      <c r="BM4217"/>
      <c r="BN4217"/>
      <c r="BO4217"/>
      <c r="BP4217"/>
      <c r="BQ4217"/>
      <c r="BR4217"/>
      <c r="BS4217"/>
      <c r="BT4217"/>
      <c r="BU4217"/>
      <c r="BV4217"/>
      <c r="BW4217"/>
      <c r="BX4217"/>
      <c r="BY4217"/>
      <c r="BZ4217"/>
      <c r="CA4217"/>
      <c r="CB4217"/>
      <c r="CC4217"/>
      <c r="CD4217"/>
      <c r="CE4217"/>
      <c r="CF4217"/>
      <c r="CG4217"/>
      <c r="CH4217"/>
      <c r="CI4217"/>
      <c r="CJ4217"/>
      <c r="CK4217"/>
      <c r="CL4217"/>
      <c r="CM4217"/>
      <c r="CN4217"/>
      <c r="CO4217"/>
      <c r="CP4217"/>
      <c r="CQ4217"/>
      <c r="CR4217"/>
      <c r="CS4217"/>
      <c r="CT4217"/>
      <c r="CU4217"/>
      <c r="CV4217"/>
    </row>
    <row r="4218" spans="10:100" x14ac:dyDescent="0.25">
      <c r="J4218"/>
      <c r="K4218"/>
      <c r="L4218"/>
      <c r="M4218"/>
      <c r="N4218"/>
      <c r="O4218"/>
      <c r="P4218"/>
      <c r="Q4218"/>
      <c r="R4218"/>
      <c r="S4218"/>
      <c r="T4218"/>
      <c r="U4218"/>
      <c r="V4218"/>
      <c r="W4218"/>
      <c r="X4218"/>
      <c r="Y4218"/>
      <c r="Z4218"/>
      <c r="AA4218"/>
      <c r="AB4218"/>
      <c r="AC4218"/>
      <c r="AD4218"/>
      <c r="AE4218"/>
      <c r="AF4218"/>
      <c r="AG4218"/>
      <c r="AH4218"/>
      <c r="AI4218"/>
      <c r="AJ4218"/>
      <c r="AK4218"/>
      <c r="AL4218"/>
      <c r="AM4218"/>
      <c r="AN4218"/>
      <c r="AO4218"/>
      <c r="AP4218"/>
      <c r="AQ4218"/>
      <c r="AR4218"/>
      <c r="AS4218"/>
      <c r="AT4218"/>
      <c r="AU4218"/>
      <c r="AV4218"/>
      <c r="AW4218"/>
      <c r="AX4218"/>
      <c r="AY4218"/>
      <c r="AZ4218"/>
      <c r="BA4218"/>
      <c r="BB4218"/>
      <c r="BC4218"/>
      <c r="BD4218"/>
      <c r="BE4218"/>
      <c r="BF4218"/>
      <c r="BG4218"/>
      <c r="BH4218"/>
      <c r="BI4218"/>
      <c r="BJ4218"/>
      <c r="BK4218"/>
      <c r="BL4218"/>
      <c r="BM4218"/>
      <c r="BN4218"/>
      <c r="BO4218"/>
      <c r="BP4218"/>
      <c r="BQ4218"/>
      <c r="BR4218"/>
      <c r="BS4218"/>
      <c r="BT4218"/>
      <c r="BU4218"/>
      <c r="BV4218"/>
      <c r="BW4218"/>
      <c r="BX4218"/>
      <c r="BY4218"/>
      <c r="BZ4218"/>
      <c r="CA4218"/>
      <c r="CB4218"/>
      <c r="CC4218"/>
      <c r="CD4218"/>
      <c r="CE4218"/>
      <c r="CF4218"/>
      <c r="CG4218"/>
      <c r="CH4218"/>
      <c r="CI4218"/>
      <c r="CJ4218"/>
      <c r="CK4218"/>
      <c r="CL4218"/>
      <c r="CM4218"/>
      <c r="CN4218"/>
      <c r="CO4218"/>
      <c r="CP4218"/>
      <c r="CQ4218"/>
      <c r="CR4218"/>
      <c r="CS4218"/>
      <c r="CT4218"/>
      <c r="CU4218"/>
      <c r="CV4218"/>
    </row>
    <row r="4219" spans="10:100" x14ac:dyDescent="0.25">
      <c r="J4219"/>
      <c r="K4219"/>
      <c r="L4219"/>
      <c r="M4219"/>
      <c r="N4219"/>
      <c r="O4219"/>
      <c r="P4219"/>
      <c r="Q4219"/>
      <c r="R4219"/>
      <c r="S4219"/>
      <c r="T4219"/>
      <c r="U4219"/>
      <c r="V4219"/>
      <c r="W4219"/>
      <c r="X4219"/>
      <c r="Y4219"/>
      <c r="Z4219"/>
      <c r="AA4219"/>
      <c r="AB4219"/>
      <c r="AC4219"/>
      <c r="AD4219"/>
      <c r="AE4219"/>
      <c r="AF4219"/>
      <c r="AG4219"/>
      <c r="AH4219"/>
      <c r="AI4219"/>
      <c r="AJ4219"/>
      <c r="AK4219"/>
      <c r="AL4219"/>
      <c r="AM4219"/>
      <c r="AN4219"/>
      <c r="AO4219"/>
      <c r="AP4219"/>
      <c r="AQ4219"/>
      <c r="AR4219"/>
      <c r="AS4219"/>
      <c r="AT4219"/>
      <c r="AU4219"/>
      <c r="AV4219"/>
      <c r="AW4219"/>
      <c r="AX4219"/>
      <c r="AY4219"/>
      <c r="AZ4219"/>
      <c r="BA4219"/>
      <c r="BB4219"/>
      <c r="BC4219"/>
      <c r="BD4219"/>
      <c r="BE4219"/>
      <c r="BF4219"/>
      <c r="BG4219"/>
      <c r="BH4219"/>
      <c r="BI4219"/>
      <c r="BJ4219"/>
      <c r="BK4219"/>
      <c r="BL4219"/>
      <c r="BM4219"/>
      <c r="BN4219"/>
      <c r="BO4219"/>
      <c r="BP4219"/>
      <c r="BQ4219"/>
      <c r="BR4219"/>
      <c r="BS4219"/>
      <c r="BT4219"/>
      <c r="BU4219"/>
      <c r="BV4219"/>
      <c r="BW4219"/>
      <c r="BX4219"/>
      <c r="BY4219"/>
      <c r="BZ4219"/>
      <c r="CA4219"/>
      <c r="CB4219"/>
      <c r="CC4219"/>
      <c r="CD4219"/>
      <c r="CE4219"/>
      <c r="CF4219"/>
      <c r="CG4219"/>
      <c r="CH4219"/>
      <c r="CI4219"/>
      <c r="CJ4219"/>
      <c r="CK4219"/>
      <c r="CL4219"/>
      <c r="CM4219"/>
      <c r="CN4219"/>
      <c r="CO4219"/>
      <c r="CP4219"/>
      <c r="CQ4219"/>
      <c r="CR4219"/>
      <c r="CS4219"/>
      <c r="CT4219"/>
      <c r="CU4219"/>
      <c r="CV4219"/>
    </row>
    <row r="4220" spans="10:100" x14ac:dyDescent="0.25">
      <c r="J4220"/>
      <c r="K4220"/>
      <c r="L4220"/>
      <c r="M4220"/>
      <c r="N4220"/>
      <c r="O4220"/>
      <c r="P4220"/>
      <c r="Q4220"/>
      <c r="R4220"/>
      <c r="S4220"/>
      <c r="T4220"/>
      <c r="U4220"/>
      <c r="V4220"/>
      <c r="W4220"/>
      <c r="X4220"/>
      <c r="Y4220"/>
      <c r="Z4220"/>
      <c r="AA4220"/>
      <c r="AB4220"/>
      <c r="AC4220"/>
      <c r="AD4220"/>
      <c r="AE4220"/>
      <c r="AF4220"/>
      <c r="AG4220"/>
      <c r="AH4220"/>
      <c r="AI4220"/>
      <c r="AJ4220"/>
      <c r="AK4220"/>
      <c r="AL4220"/>
      <c r="AM4220"/>
      <c r="AN4220"/>
      <c r="AO4220"/>
      <c r="AP4220"/>
      <c r="AQ4220"/>
      <c r="AR4220"/>
      <c r="AS4220"/>
      <c r="AT4220"/>
      <c r="AU4220"/>
      <c r="AV4220"/>
      <c r="AW4220"/>
      <c r="AX4220"/>
      <c r="AY4220"/>
      <c r="AZ4220"/>
      <c r="BA4220"/>
      <c r="BB4220"/>
      <c r="BC4220"/>
      <c r="BD4220"/>
      <c r="BE4220"/>
      <c r="BF4220"/>
      <c r="BG4220"/>
      <c r="BH4220"/>
      <c r="BI4220"/>
      <c r="BJ4220"/>
      <c r="BK4220"/>
      <c r="BL4220"/>
      <c r="BM4220"/>
      <c r="BN4220"/>
      <c r="BO4220"/>
      <c r="BP4220"/>
      <c r="BQ4220"/>
      <c r="BR4220"/>
      <c r="BS4220"/>
      <c r="BT4220"/>
      <c r="BU4220"/>
      <c r="BV4220"/>
      <c r="BW4220"/>
      <c r="BX4220"/>
      <c r="BY4220"/>
      <c r="BZ4220"/>
      <c r="CA4220"/>
      <c r="CB4220"/>
      <c r="CC4220"/>
      <c r="CD4220"/>
      <c r="CE4220"/>
      <c r="CF4220"/>
      <c r="CG4220"/>
      <c r="CH4220"/>
      <c r="CI4220"/>
      <c r="CJ4220"/>
      <c r="CK4220"/>
      <c r="CL4220"/>
      <c r="CM4220"/>
      <c r="CN4220"/>
      <c r="CO4220"/>
      <c r="CP4220"/>
      <c r="CQ4220"/>
      <c r="CR4220"/>
      <c r="CS4220"/>
      <c r="CT4220"/>
      <c r="CU4220"/>
      <c r="CV4220"/>
    </row>
    <row r="4221" spans="10:100" x14ac:dyDescent="0.25">
      <c r="J4221"/>
      <c r="K4221"/>
      <c r="L4221"/>
      <c r="M4221"/>
      <c r="N4221"/>
      <c r="O4221"/>
      <c r="P4221"/>
      <c r="Q4221"/>
      <c r="R4221"/>
      <c r="S4221"/>
      <c r="T4221"/>
      <c r="U4221"/>
      <c r="V4221"/>
      <c r="W4221"/>
      <c r="X4221"/>
      <c r="Y4221"/>
      <c r="Z4221"/>
      <c r="AA4221"/>
      <c r="AB4221"/>
      <c r="AC4221"/>
      <c r="AD4221"/>
      <c r="AE4221"/>
      <c r="AF4221"/>
      <c r="AG4221"/>
      <c r="AH4221"/>
      <c r="AI4221"/>
      <c r="AJ4221"/>
      <c r="AK4221"/>
      <c r="AL4221"/>
      <c r="AM4221"/>
      <c r="AN4221"/>
      <c r="AO4221"/>
      <c r="AP4221"/>
      <c r="AQ4221"/>
      <c r="AR4221"/>
      <c r="AS4221"/>
      <c r="AT4221"/>
      <c r="AU4221"/>
      <c r="AV4221"/>
      <c r="AW4221"/>
      <c r="AX4221"/>
      <c r="AY4221"/>
      <c r="AZ4221"/>
      <c r="BA4221"/>
      <c r="BB4221"/>
      <c r="BC4221"/>
      <c r="BD4221"/>
      <c r="BE4221"/>
      <c r="BF4221"/>
      <c r="BG4221"/>
      <c r="BH4221"/>
      <c r="BI4221"/>
      <c r="BJ4221"/>
      <c r="BK4221"/>
      <c r="BL4221"/>
      <c r="BM4221"/>
      <c r="BN4221"/>
      <c r="BO4221"/>
      <c r="BP4221"/>
      <c r="BQ4221"/>
      <c r="BR4221"/>
      <c r="BS4221"/>
      <c r="BT4221"/>
      <c r="BU4221"/>
      <c r="BV4221"/>
      <c r="BW4221"/>
      <c r="BX4221"/>
      <c r="BY4221"/>
      <c r="BZ4221"/>
      <c r="CA4221"/>
      <c r="CB4221"/>
      <c r="CC4221"/>
      <c r="CD4221"/>
      <c r="CE4221"/>
      <c r="CF4221"/>
      <c r="CG4221"/>
      <c r="CH4221"/>
      <c r="CI4221"/>
      <c r="CJ4221"/>
      <c r="CK4221"/>
      <c r="CL4221"/>
      <c r="CM4221"/>
      <c r="CN4221"/>
      <c r="CO4221"/>
      <c r="CP4221"/>
      <c r="CQ4221"/>
      <c r="CR4221"/>
      <c r="CS4221"/>
      <c r="CT4221"/>
      <c r="CU4221"/>
      <c r="CV4221"/>
    </row>
    <row r="4222" spans="10:100" x14ac:dyDescent="0.25">
      <c r="J4222"/>
      <c r="K4222"/>
      <c r="L4222"/>
      <c r="M4222"/>
      <c r="N4222"/>
      <c r="O4222"/>
      <c r="P4222"/>
      <c r="Q4222"/>
      <c r="R4222"/>
      <c r="S4222"/>
      <c r="T4222"/>
      <c r="U4222"/>
      <c r="V4222"/>
      <c r="W4222"/>
      <c r="X4222"/>
      <c r="Y4222"/>
      <c r="Z4222"/>
      <c r="AA4222"/>
      <c r="AB4222"/>
      <c r="AC4222"/>
      <c r="AD4222"/>
      <c r="AE4222"/>
      <c r="AF4222"/>
      <c r="AG4222"/>
      <c r="AH4222"/>
      <c r="AI4222"/>
      <c r="AJ4222"/>
      <c r="AK4222"/>
      <c r="AL4222"/>
      <c r="AM4222"/>
      <c r="AN4222"/>
      <c r="AO4222"/>
      <c r="AP4222"/>
      <c r="AQ4222"/>
      <c r="AR4222"/>
      <c r="AS4222"/>
      <c r="AT4222"/>
      <c r="AU4222"/>
      <c r="AV4222"/>
      <c r="AW4222"/>
      <c r="AX4222"/>
      <c r="AY4222"/>
      <c r="AZ4222"/>
      <c r="BA4222"/>
      <c r="BB4222"/>
      <c r="BC4222"/>
      <c r="BD4222"/>
      <c r="BE4222"/>
      <c r="BF4222"/>
      <c r="BG4222"/>
      <c r="BH4222"/>
      <c r="BI4222"/>
      <c r="BJ4222"/>
      <c r="BK4222"/>
      <c r="BL4222"/>
      <c r="BM4222"/>
      <c r="BN4222"/>
      <c r="BO4222"/>
      <c r="BP4222"/>
      <c r="BQ4222"/>
      <c r="BR4222"/>
      <c r="BS4222"/>
      <c r="BT4222"/>
      <c r="BU4222"/>
      <c r="BV4222"/>
      <c r="BW4222"/>
      <c r="BX4222"/>
      <c r="BY4222"/>
      <c r="BZ4222"/>
      <c r="CA4222"/>
      <c r="CB4222"/>
      <c r="CC4222"/>
      <c r="CD4222"/>
      <c r="CE4222"/>
      <c r="CF4222"/>
      <c r="CG4222"/>
      <c r="CH4222"/>
      <c r="CI4222"/>
      <c r="CJ4222"/>
      <c r="CK4222"/>
      <c r="CL4222"/>
      <c r="CM4222"/>
      <c r="CN4222"/>
      <c r="CO4222"/>
      <c r="CP4222"/>
      <c r="CQ4222"/>
      <c r="CR4222"/>
      <c r="CS4222"/>
      <c r="CT4222"/>
      <c r="CU4222"/>
      <c r="CV4222"/>
    </row>
    <row r="4223" spans="10:100" x14ac:dyDescent="0.25">
      <c r="J4223"/>
      <c r="K4223"/>
      <c r="L4223"/>
      <c r="M4223"/>
      <c r="N4223"/>
      <c r="O4223"/>
      <c r="P4223"/>
      <c r="Q4223"/>
      <c r="R4223"/>
      <c r="S4223"/>
      <c r="T4223"/>
      <c r="U4223"/>
      <c r="V4223"/>
      <c r="W4223"/>
      <c r="X4223"/>
      <c r="Y4223"/>
      <c r="Z4223"/>
      <c r="AA4223"/>
      <c r="AB4223"/>
      <c r="AC4223"/>
      <c r="AD4223"/>
      <c r="AE4223"/>
      <c r="AF4223"/>
      <c r="AG4223"/>
      <c r="AH4223"/>
      <c r="AI4223"/>
      <c r="AJ4223"/>
      <c r="AK4223"/>
      <c r="AL4223"/>
      <c r="AM4223"/>
      <c r="AN4223"/>
      <c r="AO4223"/>
      <c r="AP4223"/>
      <c r="AQ4223"/>
      <c r="AR4223"/>
      <c r="AS4223"/>
      <c r="AT4223"/>
      <c r="AU4223"/>
      <c r="AV4223"/>
      <c r="AW4223"/>
      <c r="AX4223"/>
      <c r="AY4223"/>
      <c r="AZ4223"/>
      <c r="BA4223"/>
      <c r="BB4223"/>
      <c r="BC4223"/>
      <c r="BD4223"/>
      <c r="BE4223"/>
      <c r="BF4223"/>
      <c r="BG4223"/>
      <c r="BH4223"/>
      <c r="BI4223"/>
      <c r="BJ4223"/>
      <c r="BK4223"/>
      <c r="BL4223"/>
      <c r="BM4223"/>
      <c r="BN4223"/>
      <c r="BO4223"/>
      <c r="BP4223"/>
      <c r="BQ4223"/>
      <c r="BR4223"/>
      <c r="BS4223"/>
      <c r="BT4223"/>
      <c r="BU4223"/>
      <c r="BV4223"/>
      <c r="BW4223"/>
      <c r="BX4223"/>
      <c r="BY4223"/>
      <c r="BZ4223"/>
      <c r="CA4223"/>
      <c r="CB4223"/>
      <c r="CC4223"/>
      <c r="CD4223"/>
      <c r="CE4223"/>
      <c r="CF4223"/>
      <c r="CG4223"/>
      <c r="CH4223"/>
      <c r="CI4223"/>
      <c r="CJ4223"/>
      <c r="CK4223"/>
      <c r="CL4223"/>
      <c r="CM4223"/>
      <c r="CN4223"/>
      <c r="CO4223"/>
      <c r="CP4223"/>
      <c r="CQ4223"/>
      <c r="CR4223"/>
      <c r="CS4223"/>
      <c r="CT4223"/>
      <c r="CU4223"/>
      <c r="CV4223"/>
    </row>
    <row r="4224" spans="10:100" x14ac:dyDescent="0.25">
      <c r="J4224"/>
      <c r="K4224"/>
      <c r="L4224"/>
      <c r="M4224"/>
      <c r="N4224"/>
      <c r="O4224"/>
      <c r="P4224"/>
      <c r="Q4224"/>
      <c r="R4224"/>
      <c r="S4224"/>
      <c r="T4224"/>
      <c r="U4224"/>
      <c r="V4224"/>
      <c r="W4224"/>
      <c r="X4224"/>
      <c r="Y4224"/>
      <c r="Z4224"/>
      <c r="AA4224"/>
      <c r="AB4224"/>
      <c r="AC4224"/>
      <c r="AD4224"/>
      <c r="AE4224"/>
      <c r="AF4224"/>
      <c r="AG4224"/>
      <c r="AH4224"/>
      <c r="AI4224"/>
      <c r="AJ4224"/>
      <c r="AK4224"/>
      <c r="AL4224"/>
      <c r="AM4224"/>
      <c r="AN4224"/>
      <c r="AO4224"/>
      <c r="AP4224"/>
      <c r="AQ4224"/>
      <c r="AR4224"/>
      <c r="AS4224"/>
      <c r="AT4224"/>
      <c r="AU4224"/>
      <c r="AV4224"/>
      <c r="AW4224"/>
      <c r="AX4224"/>
      <c r="AY4224"/>
      <c r="AZ4224"/>
      <c r="BA4224"/>
      <c r="BB4224"/>
      <c r="BC4224"/>
      <c r="BD4224"/>
      <c r="BE4224"/>
      <c r="BF4224"/>
      <c r="BG4224"/>
      <c r="BH4224"/>
      <c r="BI4224"/>
      <c r="BJ4224"/>
      <c r="BK4224"/>
      <c r="BL4224"/>
      <c r="BM4224"/>
      <c r="BN4224"/>
      <c r="BO4224"/>
      <c r="BP4224"/>
      <c r="BQ4224"/>
      <c r="BR4224"/>
      <c r="BS4224"/>
      <c r="BT4224"/>
      <c r="BU4224"/>
      <c r="BV4224"/>
      <c r="BW4224"/>
      <c r="BX4224"/>
      <c r="BY4224"/>
      <c r="BZ4224"/>
      <c r="CA4224"/>
      <c r="CB4224"/>
      <c r="CC4224"/>
      <c r="CD4224"/>
      <c r="CE4224"/>
      <c r="CF4224"/>
      <c r="CG4224"/>
      <c r="CH4224"/>
      <c r="CI4224"/>
      <c r="CJ4224"/>
      <c r="CK4224"/>
      <c r="CL4224"/>
      <c r="CM4224"/>
      <c r="CN4224"/>
      <c r="CO4224"/>
      <c r="CP4224"/>
      <c r="CQ4224"/>
      <c r="CR4224"/>
      <c r="CS4224"/>
      <c r="CT4224"/>
      <c r="CU4224"/>
      <c r="CV4224"/>
    </row>
    <row r="4225" spans="10:100" x14ac:dyDescent="0.25">
      <c r="J4225"/>
      <c r="K4225"/>
      <c r="L4225"/>
      <c r="M4225"/>
      <c r="N4225"/>
      <c r="O4225"/>
      <c r="P4225"/>
      <c r="Q4225"/>
      <c r="R4225"/>
      <c r="S4225"/>
      <c r="T4225"/>
      <c r="U4225"/>
      <c r="V4225"/>
      <c r="W4225"/>
      <c r="X4225"/>
      <c r="Y4225"/>
      <c r="Z4225"/>
      <c r="AA4225"/>
      <c r="AB4225"/>
      <c r="AC4225"/>
      <c r="AD4225"/>
      <c r="AE4225"/>
      <c r="AF4225"/>
      <c r="AG4225"/>
      <c r="AH4225"/>
      <c r="AI4225"/>
      <c r="AJ4225"/>
      <c r="AK4225"/>
      <c r="AL4225"/>
      <c r="AM4225"/>
      <c r="AN4225"/>
      <c r="AO4225"/>
      <c r="AP4225"/>
      <c r="AQ4225"/>
      <c r="AR4225"/>
      <c r="AS4225"/>
      <c r="AT4225"/>
      <c r="AU4225"/>
      <c r="AV4225"/>
      <c r="AW4225"/>
      <c r="AX4225"/>
      <c r="AY4225"/>
      <c r="AZ4225"/>
      <c r="BA4225"/>
      <c r="BB4225"/>
      <c r="BC4225"/>
      <c r="BD4225"/>
      <c r="BE4225"/>
      <c r="BF4225"/>
      <c r="BG4225"/>
      <c r="BH4225"/>
      <c r="BI4225"/>
      <c r="BJ4225"/>
      <c r="BK4225"/>
      <c r="BL4225"/>
      <c r="BM4225"/>
      <c r="BN4225"/>
      <c r="BO4225"/>
      <c r="BP4225"/>
      <c r="BQ4225"/>
      <c r="BR4225"/>
      <c r="BS4225"/>
      <c r="BT4225"/>
      <c r="BU4225"/>
      <c r="BV4225"/>
      <c r="BW4225"/>
      <c r="BX4225"/>
      <c r="BY4225"/>
      <c r="BZ4225"/>
      <c r="CA4225"/>
      <c r="CB4225"/>
      <c r="CC4225"/>
      <c r="CD4225"/>
      <c r="CE4225"/>
      <c r="CF4225"/>
      <c r="CG4225"/>
      <c r="CH4225"/>
      <c r="CI4225"/>
      <c r="CJ4225"/>
      <c r="CK4225"/>
      <c r="CL4225"/>
      <c r="CM4225"/>
      <c r="CN4225"/>
      <c r="CO4225"/>
      <c r="CP4225"/>
      <c r="CQ4225"/>
      <c r="CR4225"/>
      <c r="CS4225"/>
      <c r="CT4225"/>
      <c r="CU4225"/>
      <c r="CV4225"/>
    </row>
    <row r="4226" spans="10:100" x14ac:dyDescent="0.25">
      <c r="J4226"/>
      <c r="K4226"/>
      <c r="L4226"/>
      <c r="M4226"/>
      <c r="N4226"/>
      <c r="O4226"/>
      <c r="P4226"/>
      <c r="Q4226"/>
      <c r="R4226"/>
      <c r="S4226"/>
      <c r="T4226"/>
      <c r="U4226"/>
      <c r="V4226"/>
      <c r="W4226"/>
      <c r="X4226"/>
      <c r="Y4226"/>
      <c r="Z4226"/>
      <c r="AA4226"/>
      <c r="AB4226"/>
      <c r="AC4226"/>
      <c r="AD4226"/>
      <c r="AE4226"/>
      <c r="AF4226"/>
      <c r="AG4226"/>
      <c r="AH4226"/>
      <c r="AI4226"/>
      <c r="AJ4226"/>
      <c r="AK4226"/>
      <c r="AL4226"/>
      <c r="AM4226"/>
      <c r="AN4226"/>
      <c r="AO4226"/>
      <c r="AP4226"/>
      <c r="AQ4226"/>
      <c r="AR4226"/>
      <c r="AS4226"/>
      <c r="AT4226"/>
      <c r="AU4226"/>
      <c r="AV4226"/>
      <c r="AW4226"/>
      <c r="AX4226"/>
      <c r="AY4226"/>
      <c r="AZ4226"/>
      <c r="BA4226"/>
      <c r="BB4226"/>
      <c r="BC4226"/>
      <c r="BD4226"/>
      <c r="BE4226"/>
      <c r="BF4226"/>
      <c r="BG4226"/>
      <c r="BH4226"/>
      <c r="BI4226"/>
      <c r="BJ4226"/>
      <c r="BK4226"/>
      <c r="BL4226"/>
      <c r="BM4226"/>
      <c r="BN4226"/>
      <c r="BO4226"/>
      <c r="BP4226"/>
      <c r="BQ4226"/>
      <c r="BR4226"/>
      <c r="BS4226"/>
      <c r="BT4226"/>
      <c r="BU4226"/>
      <c r="BV4226"/>
      <c r="BW4226"/>
      <c r="BX4226"/>
      <c r="BY4226"/>
      <c r="BZ4226"/>
      <c r="CA4226"/>
      <c r="CB4226"/>
      <c r="CC4226"/>
      <c r="CD4226"/>
      <c r="CE4226"/>
      <c r="CF4226"/>
      <c r="CG4226"/>
      <c r="CH4226"/>
      <c r="CI4226"/>
      <c r="CJ4226"/>
      <c r="CK4226"/>
      <c r="CL4226"/>
      <c r="CM4226"/>
      <c r="CN4226"/>
      <c r="CO4226"/>
      <c r="CP4226"/>
      <c r="CQ4226"/>
      <c r="CR4226"/>
      <c r="CS4226"/>
      <c r="CT4226"/>
      <c r="CU4226"/>
      <c r="CV4226"/>
    </row>
    <row r="4227" spans="10:100" x14ac:dyDescent="0.25">
      <c r="J4227"/>
      <c r="K4227"/>
      <c r="L4227"/>
      <c r="M4227"/>
      <c r="N4227"/>
      <c r="O4227"/>
      <c r="P4227"/>
      <c r="Q4227"/>
      <c r="R4227"/>
      <c r="S4227"/>
      <c r="T4227"/>
      <c r="U4227"/>
      <c r="V4227"/>
      <c r="W4227"/>
      <c r="X4227"/>
      <c r="Y4227"/>
      <c r="Z4227"/>
      <c r="AA4227"/>
      <c r="AB4227"/>
      <c r="AC4227"/>
      <c r="AD4227"/>
      <c r="AE4227"/>
      <c r="AF4227"/>
      <c r="AG4227"/>
      <c r="AH4227"/>
      <c r="AI4227"/>
      <c r="AJ4227"/>
      <c r="AK4227"/>
      <c r="AL4227"/>
      <c r="AM4227"/>
      <c r="AN4227"/>
      <c r="AO4227"/>
      <c r="AP4227"/>
      <c r="AQ4227"/>
      <c r="AR4227"/>
      <c r="AS4227"/>
      <c r="AT4227"/>
      <c r="AU4227"/>
      <c r="AV4227"/>
      <c r="AW4227"/>
      <c r="AX4227"/>
      <c r="AY4227"/>
      <c r="AZ4227"/>
      <c r="BA4227"/>
      <c r="BB4227"/>
      <c r="BC4227"/>
      <c r="BD4227"/>
      <c r="BE4227"/>
      <c r="BF4227"/>
      <c r="BG4227"/>
      <c r="BH4227"/>
      <c r="BI4227"/>
      <c r="BJ4227"/>
      <c r="BK4227"/>
      <c r="BL4227"/>
      <c r="BM4227"/>
      <c r="BN4227"/>
      <c r="BO4227"/>
      <c r="BP4227"/>
      <c r="BQ4227"/>
      <c r="BR4227"/>
      <c r="BS4227"/>
      <c r="BT4227"/>
      <c r="BU4227"/>
      <c r="BV4227"/>
      <c r="BW4227"/>
      <c r="BX4227"/>
      <c r="BY4227"/>
      <c r="BZ4227"/>
      <c r="CA4227"/>
      <c r="CB4227"/>
      <c r="CC4227"/>
      <c r="CD4227"/>
      <c r="CE4227"/>
      <c r="CF4227"/>
      <c r="CG4227"/>
      <c r="CH4227"/>
      <c r="CI4227"/>
      <c r="CJ4227"/>
      <c r="CK4227"/>
      <c r="CL4227"/>
      <c r="CM4227"/>
      <c r="CN4227"/>
      <c r="CO4227"/>
      <c r="CP4227"/>
      <c r="CQ4227"/>
      <c r="CR4227"/>
      <c r="CS4227"/>
      <c r="CT4227"/>
      <c r="CU4227"/>
      <c r="CV4227"/>
    </row>
    <row r="4228" spans="10:100" x14ac:dyDescent="0.25">
      <c r="J4228"/>
      <c r="K4228"/>
      <c r="L4228"/>
      <c r="M4228"/>
      <c r="N4228"/>
      <c r="O4228"/>
      <c r="P4228"/>
      <c r="Q4228"/>
      <c r="R4228"/>
      <c r="S4228"/>
      <c r="T4228"/>
      <c r="U4228"/>
      <c r="V4228"/>
      <c r="W4228"/>
      <c r="X4228"/>
      <c r="Y4228"/>
      <c r="Z4228"/>
      <c r="AA4228"/>
      <c r="AB4228"/>
      <c r="AC4228"/>
      <c r="AD4228"/>
      <c r="AE4228"/>
      <c r="AF4228"/>
      <c r="AG4228"/>
      <c r="AH4228"/>
      <c r="AI4228"/>
      <c r="AJ4228"/>
      <c r="AK4228"/>
      <c r="AL4228"/>
      <c r="AM4228"/>
      <c r="AN4228"/>
      <c r="AO4228"/>
      <c r="AP4228"/>
      <c r="AQ4228"/>
      <c r="AR4228"/>
      <c r="AS4228"/>
      <c r="AT4228"/>
      <c r="AU4228"/>
      <c r="AV4228"/>
      <c r="AW4228"/>
      <c r="AX4228"/>
      <c r="AY4228"/>
      <c r="AZ4228"/>
      <c r="BA4228"/>
      <c r="BB4228"/>
      <c r="BC4228"/>
      <c r="BD4228"/>
      <c r="BE4228"/>
      <c r="BF4228"/>
      <c r="BG4228"/>
      <c r="BH4228"/>
      <c r="BI4228"/>
      <c r="BJ4228"/>
      <c r="BK4228"/>
      <c r="BL4228"/>
      <c r="BM4228"/>
      <c r="BN4228"/>
      <c r="BO4228"/>
      <c r="BP4228"/>
      <c r="BQ4228"/>
      <c r="BR4228"/>
      <c r="BS4228"/>
      <c r="BT4228"/>
      <c r="BU4228"/>
      <c r="BV4228"/>
      <c r="BW4228"/>
      <c r="BX4228"/>
      <c r="BY4228"/>
      <c r="BZ4228"/>
      <c r="CA4228"/>
      <c r="CB4228"/>
      <c r="CC4228"/>
      <c r="CD4228"/>
      <c r="CE4228"/>
      <c r="CF4228"/>
      <c r="CG4228"/>
      <c r="CH4228"/>
      <c r="CI4228"/>
      <c r="CJ4228"/>
      <c r="CK4228"/>
      <c r="CL4228"/>
      <c r="CM4228"/>
      <c r="CN4228"/>
      <c r="CO4228"/>
      <c r="CP4228"/>
      <c r="CQ4228"/>
      <c r="CR4228"/>
      <c r="CS4228"/>
      <c r="CT4228"/>
      <c r="CU4228"/>
      <c r="CV4228"/>
    </row>
    <row r="4229" spans="10:100" x14ac:dyDescent="0.25">
      <c r="J4229"/>
      <c r="K4229"/>
      <c r="L4229"/>
      <c r="M4229"/>
      <c r="N4229"/>
      <c r="O4229"/>
      <c r="P4229"/>
      <c r="Q4229"/>
      <c r="R4229"/>
      <c r="S4229"/>
      <c r="T4229"/>
      <c r="U4229"/>
      <c r="V4229"/>
      <c r="W4229"/>
      <c r="X4229"/>
      <c r="Y4229"/>
      <c r="Z4229"/>
      <c r="AA4229"/>
      <c r="AB4229"/>
      <c r="AC4229"/>
      <c r="AD4229"/>
      <c r="AE4229"/>
      <c r="AF4229"/>
      <c r="AG4229"/>
      <c r="AH4229"/>
      <c r="AI4229"/>
      <c r="AJ4229"/>
      <c r="AK4229"/>
      <c r="AL4229"/>
      <c r="AM4229"/>
      <c r="AN4229"/>
      <c r="AO4229"/>
      <c r="AP4229"/>
      <c r="AQ4229"/>
      <c r="AR4229"/>
      <c r="AS4229"/>
      <c r="AT4229"/>
      <c r="AU4229"/>
      <c r="AV4229"/>
      <c r="AW4229"/>
      <c r="AX4229"/>
      <c r="AY4229"/>
      <c r="AZ4229"/>
      <c r="BA4229"/>
      <c r="BB4229"/>
      <c r="BC4229"/>
      <c r="BD4229"/>
      <c r="BE4229"/>
      <c r="BF4229"/>
      <c r="BG4229"/>
      <c r="BH4229"/>
      <c r="BI4229"/>
      <c r="BJ4229"/>
      <c r="BK4229"/>
      <c r="BL4229"/>
      <c r="BM4229"/>
      <c r="BN4229"/>
      <c r="BO4229"/>
      <c r="BP4229"/>
      <c r="BQ4229"/>
      <c r="BR4229"/>
      <c r="BS4229"/>
      <c r="BT4229"/>
      <c r="BU4229"/>
      <c r="BV4229"/>
      <c r="BW4229"/>
      <c r="BX4229"/>
      <c r="BY4229"/>
      <c r="BZ4229"/>
      <c r="CA4229"/>
      <c r="CB4229"/>
      <c r="CC4229"/>
      <c r="CD4229"/>
      <c r="CE4229"/>
      <c r="CF4229"/>
      <c r="CG4229"/>
      <c r="CH4229"/>
      <c r="CI4229"/>
      <c r="CJ4229"/>
      <c r="CK4229"/>
      <c r="CL4229"/>
      <c r="CM4229"/>
      <c r="CN4229"/>
      <c r="CO4229"/>
      <c r="CP4229"/>
      <c r="CQ4229"/>
      <c r="CR4229"/>
      <c r="CS4229"/>
      <c r="CT4229"/>
      <c r="CU4229"/>
      <c r="CV4229"/>
    </row>
    <row r="4230" spans="10:100" x14ac:dyDescent="0.25">
      <c r="J4230"/>
      <c r="K4230"/>
      <c r="L4230"/>
      <c r="M4230"/>
      <c r="N4230"/>
      <c r="O4230"/>
      <c r="P4230"/>
      <c r="Q4230"/>
      <c r="R4230"/>
      <c r="S4230"/>
      <c r="T4230"/>
      <c r="U4230"/>
      <c r="V4230"/>
      <c r="W4230"/>
      <c r="X4230"/>
      <c r="Y4230"/>
      <c r="Z4230"/>
      <c r="AA4230"/>
      <c r="AB4230"/>
      <c r="AC4230"/>
      <c r="AD4230"/>
      <c r="AE4230"/>
      <c r="AF4230"/>
      <c r="AG4230"/>
      <c r="AH4230"/>
      <c r="AI4230"/>
      <c r="AJ4230"/>
      <c r="AK4230"/>
      <c r="AL4230"/>
      <c r="AM4230"/>
      <c r="AN4230"/>
      <c r="AO4230"/>
      <c r="AP4230"/>
      <c r="AQ4230"/>
      <c r="AR4230"/>
      <c r="AS4230"/>
      <c r="AT4230"/>
      <c r="AU4230"/>
      <c r="AV4230"/>
      <c r="AW4230"/>
      <c r="AX4230"/>
      <c r="AY4230"/>
      <c r="AZ4230"/>
      <c r="BA4230"/>
      <c r="BB4230"/>
      <c r="BC4230"/>
      <c r="BD4230"/>
      <c r="BE4230"/>
      <c r="BF4230"/>
      <c r="BG4230"/>
      <c r="BH4230"/>
      <c r="BI4230"/>
      <c r="BJ4230"/>
      <c r="BK4230"/>
      <c r="BL4230"/>
      <c r="BM4230"/>
      <c r="BN4230"/>
      <c r="BO4230"/>
      <c r="BP4230"/>
      <c r="BQ4230"/>
      <c r="BR4230"/>
      <c r="BS4230"/>
      <c r="BT4230"/>
      <c r="BU4230"/>
      <c r="BV4230"/>
      <c r="BW4230"/>
      <c r="BX4230"/>
      <c r="BY4230"/>
      <c r="BZ4230"/>
      <c r="CA4230"/>
      <c r="CB4230"/>
      <c r="CC4230"/>
      <c r="CD4230"/>
      <c r="CE4230"/>
      <c r="CF4230"/>
      <c r="CG4230"/>
      <c r="CH4230"/>
      <c r="CI4230"/>
      <c r="CJ4230"/>
      <c r="CK4230"/>
      <c r="CL4230"/>
      <c r="CM4230"/>
      <c r="CN4230"/>
      <c r="CO4230"/>
      <c r="CP4230"/>
      <c r="CQ4230"/>
      <c r="CR4230"/>
      <c r="CS4230"/>
      <c r="CT4230"/>
      <c r="CU4230"/>
      <c r="CV4230"/>
    </row>
    <row r="4231" spans="10:100" x14ac:dyDescent="0.25">
      <c r="J4231"/>
      <c r="K4231"/>
      <c r="L4231"/>
      <c r="M4231"/>
      <c r="N4231"/>
      <c r="O4231"/>
      <c r="P4231"/>
      <c r="Q4231"/>
      <c r="R4231"/>
      <c r="S4231"/>
      <c r="T4231"/>
      <c r="U4231"/>
      <c r="V4231"/>
      <c r="W4231"/>
      <c r="X4231"/>
      <c r="Y4231"/>
      <c r="Z4231"/>
      <c r="AA4231"/>
      <c r="AB4231"/>
      <c r="AC4231"/>
      <c r="AD4231"/>
      <c r="AE4231"/>
      <c r="AF4231"/>
      <c r="AG4231"/>
      <c r="AH4231"/>
      <c r="AI4231"/>
      <c r="AJ4231"/>
      <c r="AK4231"/>
      <c r="AL4231"/>
      <c r="AM4231"/>
      <c r="AN4231"/>
      <c r="AO4231"/>
      <c r="AP4231"/>
      <c r="AQ4231"/>
      <c r="AR4231"/>
      <c r="AS4231"/>
      <c r="AT4231"/>
      <c r="AU4231"/>
      <c r="AV4231"/>
      <c r="AW4231"/>
      <c r="AX4231"/>
      <c r="AY4231"/>
      <c r="AZ4231"/>
      <c r="BA4231"/>
      <c r="BB4231"/>
      <c r="BC4231"/>
      <c r="BD4231"/>
      <c r="BE4231"/>
      <c r="BF4231"/>
      <c r="BG4231"/>
      <c r="BH4231"/>
      <c r="BI4231"/>
      <c r="BJ4231"/>
      <c r="BK4231"/>
      <c r="BL4231"/>
      <c r="BM4231"/>
      <c r="BN4231"/>
      <c r="BO4231"/>
      <c r="BP4231"/>
      <c r="BQ4231"/>
      <c r="BR4231"/>
      <c r="BS4231"/>
      <c r="BT4231"/>
      <c r="BU4231"/>
      <c r="BV4231"/>
      <c r="BW4231"/>
      <c r="BX4231"/>
      <c r="BY4231"/>
      <c r="BZ4231"/>
      <c r="CA4231"/>
      <c r="CB4231"/>
      <c r="CC4231"/>
      <c r="CD4231"/>
      <c r="CE4231"/>
      <c r="CF4231"/>
      <c r="CG4231"/>
      <c r="CH4231"/>
      <c r="CI4231"/>
      <c r="CJ4231"/>
      <c r="CK4231"/>
      <c r="CL4231"/>
      <c r="CM4231"/>
      <c r="CN4231"/>
      <c r="CO4231"/>
      <c r="CP4231"/>
      <c r="CQ4231"/>
      <c r="CR4231"/>
      <c r="CS4231"/>
      <c r="CT4231"/>
      <c r="CU4231"/>
      <c r="CV4231"/>
    </row>
    <row r="4232" spans="10:100" x14ac:dyDescent="0.25">
      <c r="J4232"/>
      <c r="K4232"/>
      <c r="L4232"/>
      <c r="M4232"/>
      <c r="N4232"/>
      <c r="O4232"/>
      <c r="P4232"/>
      <c r="Q4232"/>
      <c r="R4232"/>
      <c r="S4232"/>
      <c r="T4232"/>
      <c r="U4232"/>
      <c r="V4232"/>
      <c r="W4232"/>
      <c r="X4232"/>
      <c r="Y4232"/>
      <c r="Z4232"/>
      <c r="AA4232"/>
      <c r="AB4232"/>
      <c r="AC4232"/>
      <c r="AD4232"/>
      <c r="AE4232"/>
      <c r="AF4232"/>
      <c r="AG4232"/>
      <c r="AH4232"/>
      <c r="AI4232"/>
      <c r="AJ4232"/>
      <c r="AK4232"/>
      <c r="AL4232"/>
      <c r="AM4232"/>
      <c r="AN4232"/>
      <c r="AO4232"/>
      <c r="AP4232"/>
      <c r="AQ4232"/>
      <c r="AR4232"/>
      <c r="AS4232"/>
      <c r="AT4232"/>
      <c r="AU4232"/>
      <c r="AV4232"/>
      <c r="AW4232"/>
      <c r="AX4232"/>
      <c r="AY4232"/>
      <c r="AZ4232"/>
      <c r="BA4232"/>
      <c r="BB4232"/>
      <c r="BC4232"/>
      <c r="BD4232"/>
      <c r="BE4232"/>
      <c r="BF4232"/>
      <c r="BG4232"/>
      <c r="BH4232"/>
      <c r="BI4232"/>
      <c r="BJ4232"/>
      <c r="BK4232"/>
      <c r="BL4232"/>
      <c r="BM4232"/>
      <c r="BN4232"/>
      <c r="BO4232"/>
      <c r="BP4232"/>
      <c r="BQ4232"/>
      <c r="BR4232"/>
      <c r="BS4232"/>
      <c r="BT4232"/>
      <c r="BU4232"/>
      <c r="BV4232"/>
      <c r="BW4232"/>
      <c r="BX4232"/>
      <c r="BY4232"/>
      <c r="BZ4232"/>
      <c r="CA4232"/>
      <c r="CB4232"/>
      <c r="CC4232"/>
      <c r="CD4232"/>
      <c r="CE4232"/>
      <c r="CF4232"/>
      <c r="CG4232"/>
      <c r="CH4232"/>
      <c r="CI4232"/>
      <c r="CJ4232"/>
      <c r="CK4232"/>
      <c r="CL4232"/>
      <c r="CM4232"/>
      <c r="CN4232"/>
      <c r="CO4232"/>
      <c r="CP4232"/>
      <c r="CQ4232"/>
      <c r="CR4232"/>
      <c r="CS4232"/>
      <c r="CT4232"/>
      <c r="CU4232"/>
      <c r="CV4232"/>
    </row>
    <row r="4233" spans="10:100" x14ac:dyDescent="0.25">
      <c r="J4233"/>
      <c r="K4233"/>
      <c r="L4233"/>
      <c r="M4233"/>
      <c r="N4233"/>
      <c r="O4233"/>
      <c r="P4233"/>
      <c r="Q4233"/>
      <c r="R4233"/>
      <c r="S4233"/>
      <c r="T4233"/>
      <c r="U4233"/>
      <c r="V4233"/>
      <c r="W4233"/>
      <c r="X4233"/>
      <c r="Y4233"/>
      <c r="Z4233"/>
      <c r="AA4233"/>
      <c r="AB4233"/>
      <c r="AC4233"/>
      <c r="AD4233"/>
      <c r="AE4233"/>
      <c r="AF4233"/>
      <c r="AG4233"/>
      <c r="AH4233"/>
      <c r="AI4233"/>
      <c r="AJ4233"/>
      <c r="AK4233"/>
      <c r="AL4233"/>
      <c r="AM4233"/>
      <c r="AN4233"/>
      <c r="AO4233"/>
      <c r="AP4233"/>
      <c r="AQ4233"/>
      <c r="AR4233"/>
      <c r="AS4233"/>
      <c r="AT4233"/>
      <c r="AU4233"/>
      <c r="AV4233"/>
      <c r="AW4233"/>
      <c r="AX4233"/>
      <c r="AY4233"/>
      <c r="AZ4233"/>
      <c r="BA4233"/>
      <c r="BB4233"/>
      <c r="BC4233"/>
      <c r="BD4233"/>
      <c r="BE4233"/>
      <c r="BF4233"/>
      <c r="BG4233"/>
      <c r="BH4233"/>
      <c r="BI4233"/>
      <c r="BJ4233"/>
      <c r="BK4233"/>
      <c r="BL4233"/>
      <c r="BM4233"/>
      <c r="BN4233"/>
      <c r="BO4233"/>
      <c r="BP4233"/>
      <c r="BQ4233"/>
      <c r="BR4233"/>
      <c r="BS4233"/>
      <c r="BT4233"/>
      <c r="BU4233"/>
      <c r="BV4233"/>
      <c r="BW4233"/>
      <c r="BX4233"/>
      <c r="BY4233"/>
      <c r="BZ4233"/>
      <c r="CA4233"/>
      <c r="CB4233"/>
      <c r="CC4233"/>
      <c r="CD4233"/>
      <c r="CE4233"/>
      <c r="CF4233"/>
      <c r="CG4233"/>
      <c r="CH4233"/>
      <c r="CI4233"/>
      <c r="CJ4233"/>
      <c r="CK4233"/>
      <c r="CL4233"/>
      <c r="CM4233"/>
      <c r="CN4233"/>
      <c r="CO4233"/>
      <c r="CP4233"/>
      <c r="CQ4233"/>
      <c r="CR4233"/>
      <c r="CS4233"/>
      <c r="CT4233"/>
      <c r="CU4233"/>
      <c r="CV4233"/>
    </row>
    <row r="4234" spans="10:100" x14ac:dyDescent="0.25">
      <c r="J4234"/>
      <c r="K4234"/>
      <c r="L4234"/>
      <c r="M4234"/>
      <c r="N4234"/>
      <c r="O4234"/>
      <c r="P4234"/>
      <c r="Q4234"/>
      <c r="R4234"/>
      <c r="S4234"/>
      <c r="T4234"/>
      <c r="U4234"/>
      <c r="V4234"/>
      <c r="W4234"/>
      <c r="X4234"/>
      <c r="Y4234"/>
      <c r="Z4234"/>
      <c r="AA4234"/>
      <c r="AB4234"/>
      <c r="AC4234"/>
      <c r="AD4234"/>
      <c r="AE4234"/>
      <c r="AF4234"/>
      <c r="AG4234"/>
      <c r="AH4234"/>
      <c r="AI4234"/>
      <c r="AJ4234"/>
      <c r="AK4234"/>
      <c r="AL4234"/>
      <c r="AM4234"/>
      <c r="AN4234"/>
      <c r="AO4234"/>
      <c r="AP4234"/>
      <c r="AQ4234"/>
      <c r="AR4234"/>
      <c r="AS4234"/>
      <c r="AT4234"/>
      <c r="AU4234"/>
      <c r="AV4234"/>
      <c r="AW4234"/>
      <c r="AX4234"/>
      <c r="AY4234"/>
      <c r="AZ4234"/>
      <c r="BA4234"/>
      <c r="BB4234"/>
      <c r="BC4234"/>
      <c r="BD4234"/>
      <c r="BE4234"/>
      <c r="BF4234"/>
      <c r="BG4234"/>
      <c r="BH4234"/>
      <c r="BI4234"/>
      <c r="BJ4234"/>
      <c r="BK4234"/>
      <c r="BL4234"/>
      <c r="BM4234"/>
      <c r="BN4234"/>
      <c r="BO4234"/>
      <c r="BP4234"/>
      <c r="BQ4234"/>
      <c r="BR4234"/>
      <c r="BS4234"/>
      <c r="BT4234"/>
      <c r="BU4234"/>
      <c r="BV4234"/>
      <c r="BW4234"/>
      <c r="BX4234"/>
      <c r="BY4234"/>
      <c r="BZ4234"/>
      <c r="CA4234"/>
      <c r="CB4234"/>
      <c r="CC4234"/>
      <c r="CD4234"/>
      <c r="CE4234"/>
      <c r="CF4234"/>
      <c r="CG4234"/>
      <c r="CH4234"/>
      <c r="CI4234"/>
      <c r="CJ4234"/>
      <c r="CK4234"/>
      <c r="CL4234"/>
      <c r="CM4234"/>
      <c r="CN4234"/>
      <c r="CO4234"/>
      <c r="CP4234"/>
      <c r="CQ4234"/>
      <c r="CR4234"/>
      <c r="CS4234"/>
      <c r="CT4234"/>
      <c r="CU4234"/>
      <c r="CV4234"/>
    </row>
    <row r="4235" spans="10:100" x14ac:dyDescent="0.25">
      <c r="J4235"/>
      <c r="K4235"/>
      <c r="L4235"/>
      <c r="M4235"/>
      <c r="N4235"/>
      <c r="O4235"/>
      <c r="P4235"/>
      <c r="Q4235"/>
      <c r="R4235"/>
      <c r="S4235"/>
      <c r="T4235"/>
      <c r="U4235"/>
      <c r="V4235"/>
      <c r="W4235"/>
      <c r="X4235"/>
      <c r="Y4235"/>
      <c r="Z4235"/>
      <c r="AA4235"/>
      <c r="AB4235"/>
      <c r="AC4235"/>
      <c r="AD4235"/>
      <c r="AE4235"/>
      <c r="AF4235"/>
      <c r="AG4235"/>
      <c r="AH4235"/>
      <c r="AI4235"/>
      <c r="AJ4235"/>
      <c r="AK4235"/>
      <c r="AL4235"/>
      <c r="AM4235"/>
      <c r="AN4235"/>
      <c r="AO4235"/>
      <c r="AP4235"/>
      <c r="AQ4235"/>
      <c r="AR4235"/>
      <c r="AS4235"/>
      <c r="AT4235"/>
      <c r="AU4235"/>
      <c r="AV4235"/>
      <c r="AW4235"/>
      <c r="AX4235"/>
      <c r="AY4235"/>
      <c r="AZ4235"/>
      <c r="BA4235"/>
      <c r="BB4235"/>
      <c r="BC4235"/>
      <c r="BD4235"/>
      <c r="BE4235"/>
      <c r="BF4235"/>
      <c r="BG4235"/>
      <c r="BH4235"/>
      <c r="BI4235"/>
      <c r="BJ4235"/>
      <c r="BK4235"/>
      <c r="BL4235"/>
      <c r="BM4235"/>
      <c r="BN4235"/>
      <c r="BO4235"/>
      <c r="BP4235"/>
      <c r="BQ4235"/>
      <c r="BR4235"/>
      <c r="BS4235"/>
      <c r="BT4235"/>
      <c r="BU4235"/>
      <c r="BV4235"/>
      <c r="BW4235"/>
      <c r="BX4235"/>
      <c r="BY4235"/>
      <c r="BZ4235"/>
      <c r="CA4235"/>
      <c r="CB4235"/>
      <c r="CC4235"/>
      <c r="CD4235"/>
      <c r="CE4235"/>
      <c r="CF4235"/>
      <c r="CG4235"/>
      <c r="CH4235"/>
      <c r="CI4235"/>
      <c r="CJ4235"/>
      <c r="CK4235"/>
      <c r="CL4235"/>
      <c r="CM4235"/>
      <c r="CN4235"/>
      <c r="CO4235"/>
      <c r="CP4235"/>
      <c r="CQ4235"/>
      <c r="CR4235"/>
      <c r="CS4235"/>
      <c r="CT4235"/>
      <c r="CU4235"/>
      <c r="CV4235"/>
    </row>
    <row r="4236" spans="10:100" x14ac:dyDescent="0.25">
      <c r="J4236"/>
      <c r="K4236"/>
      <c r="L4236"/>
      <c r="M4236"/>
      <c r="N4236"/>
      <c r="O4236"/>
      <c r="P4236"/>
      <c r="Q4236"/>
      <c r="R4236"/>
      <c r="S4236"/>
      <c r="T4236"/>
      <c r="U4236"/>
      <c r="V4236"/>
      <c r="W4236"/>
      <c r="X4236"/>
      <c r="Y4236"/>
      <c r="Z4236"/>
      <c r="AA4236"/>
      <c r="AB4236"/>
      <c r="AC4236"/>
      <c r="AD4236"/>
      <c r="AE4236"/>
      <c r="AF4236"/>
      <c r="AG4236"/>
      <c r="AH4236"/>
      <c r="AI4236"/>
      <c r="AJ4236"/>
      <c r="AK4236"/>
      <c r="AL4236"/>
      <c r="AM4236"/>
      <c r="AN4236"/>
      <c r="AO4236"/>
      <c r="AP4236"/>
      <c r="AQ4236"/>
      <c r="AR4236"/>
      <c r="AS4236"/>
      <c r="AT4236"/>
      <c r="AU4236"/>
      <c r="AV4236"/>
      <c r="AW4236"/>
      <c r="AX4236"/>
      <c r="AY4236"/>
      <c r="AZ4236"/>
      <c r="BA4236"/>
      <c r="BB4236"/>
      <c r="BC4236"/>
      <c r="BD4236"/>
      <c r="BE4236"/>
      <c r="BF4236"/>
      <c r="BG4236"/>
      <c r="BH4236"/>
      <c r="BI4236"/>
      <c r="BJ4236"/>
      <c r="BK4236"/>
      <c r="BL4236"/>
      <c r="BM4236"/>
      <c r="BN4236"/>
      <c r="BO4236"/>
      <c r="BP4236"/>
      <c r="BQ4236"/>
      <c r="BR4236"/>
      <c r="BS4236"/>
      <c r="BT4236"/>
      <c r="BU4236"/>
      <c r="BV4236"/>
      <c r="BW4236"/>
      <c r="BX4236"/>
      <c r="BY4236"/>
      <c r="BZ4236"/>
      <c r="CA4236"/>
      <c r="CB4236"/>
      <c r="CC4236"/>
      <c r="CD4236"/>
      <c r="CE4236"/>
      <c r="CF4236"/>
      <c r="CG4236"/>
      <c r="CH4236"/>
      <c r="CI4236"/>
      <c r="CJ4236"/>
      <c r="CK4236"/>
      <c r="CL4236"/>
      <c r="CM4236"/>
      <c r="CN4236"/>
      <c r="CO4236"/>
      <c r="CP4236"/>
      <c r="CQ4236"/>
      <c r="CR4236"/>
      <c r="CS4236"/>
      <c r="CT4236"/>
      <c r="CU4236"/>
      <c r="CV4236"/>
    </row>
    <row r="4237" spans="10:100" x14ac:dyDescent="0.25">
      <c r="J4237"/>
      <c r="K4237"/>
      <c r="L4237"/>
      <c r="M4237"/>
      <c r="N4237"/>
      <c r="O4237"/>
      <c r="P4237"/>
      <c r="Q4237"/>
      <c r="R4237"/>
      <c r="S4237"/>
      <c r="T4237"/>
      <c r="U4237"/>
      <c r="V4237"/>
      <c r="W4237"/>
      <c r="X4237"/>
      <c r="Y4237"/>
      <c r="Z4237"/>
      <c r="AA4237"/>
      <c r="AB4237"/>
      <c r="AC4237"/>
      <c r="AD4237"/>
      <c r="AE4237"/>
      <c r="AF4237"/>
      <c r="AG4237"/>
      <c r="AH4237"/>
      <c r="AI4237"/>
      <c r="AJ4237"/>
      <c r="AK4237"/>
      <c r="AL4237"/>
      <c r="AM4237"/>
      <c r="AN4237"/>
      <c r="AO4237"/>
      <c r="AP4237"/>
      <c r="AQ4237"/>
      <c r="AR4237"/>
      <c r="AS4237"/>
      <c r="AT4237"/>
      <c r="AU4237"/>
      <c r="AV4237"/>
      <c r="AW4237"/>
      <c r="AX4237"/>
      <c r="AY4237"/>
      <c r="AZ4237"/>
      <c r="BA4237"/>
      <c r="BB4237"/>
      <c r="BC4237"/>
      <c r="BD4237"/>
      <c r="BE4237"/>
      <c r="BF4237"/>
      <c r="BG4237"/>
      <c r="BH4237"/>
      <c r="BI4237"/>
      <c r="BJ4237"/>
      <c r="BK4237"/>
      <c r="BL4237"/>
      <c r="BM4237"/>
      <c r="BN4237"/>
      <c r="BO4237"/>
      <c r="BP4237"/>
      <c r="BQ4237"/>
      <c r="BR4237"/>
      <c r="BS4237"/>
      <c r="BT4237"/>
      <c r="BU4237"/>
      <c r="BV4237"/>
      <c r="BW4237"/>
      <c r="BX4237"/>
      <c r="BY4237"/>
      <c r="BZ4237"/>
      <c r="CA4237"/>
      <c r="CB4237"/>
      <c r="CC4237"/>
      <c r="CD4237"/>
      <c r="CE4237"/>
      <c r="CF4237"/>
      <c r="CG4237"/>
      <c r="CH4237"/>
      <c r="CI4237"/>
      <c r="CJ4237"/>
      <c r="CK4237"/>
      <c r="CL4237"/>
      <c r="CM4237"/>
      <c r="CN4237"/>
      <c r="CO4237"/>
      <c r="CP4237"/>
      <c r="CQ4237"/>
      <c r="CR4237"/>
      <c r="CS4237"/>
      <c r="CT4237"/>
      <c r="CU4237"/>
      <c r="CV4237"/>
    </row>
    <row r="4238" spans="10:100" x14ac:dyDescent="0.25">
      <c r="J4238"/>
      <c r="K4238"/>
      <c r="L4238"/>
      <c r="M4238"/>
      <c r="N4238"/>
      <c r="O4238"/>
      <c r="P4238"/>
      <c r="Q4238"/>
      <c r="R4238"/>
      <c r="S4238"/>
      <c r="T4238"/>
      <c r="U4238"/>
      <c r="V4238"/>
      <c r="W4238"/>
      <c r="X4238"/>
      <c r="Y4238"/>
      <c r="Z4238"/>
      <c r="AA4238"/>
      <c r="AB4238"/>
      <c r="AC4238"/>
      <c r="AD4238"/>
      <c r="AE4238"/>
      <c r="AF4238"/>
      <c r="AG4238"/>
      <c r="AH4238"/>
      <c r="AI4238"/>
      <c r="AJ4238"/>
      <c r="AK4238"/>
      <c r="AL4238"/>
      <c r="AM4238"/>
      <c r="AN4238"/>
      <c r="AO4238"/>
      <c r="AP4238"/>
      <c r="AQ4238"/>
      <c r="AR4238"/>
      <c r="AS4238"/>
      <c r="AT4238"/>
      <c r="AU4238"/>
      <c r="AV4238"/>
      <c r="AW4238"/>
      <c r="AX4238"/>
      <c r="AY4238"/>
      <c r="AZ4238"/>
      <c r="BA4238"/>
      <c r="BB4238"/>
      <c r="BC4238"/>
      <c r="BD4238"/>
      <c r="BE4238"/>
      <c r="BF4238"/>
      <c r="BG4238"/>
      <c r="BH4238"/>
      <c r="BI4238"/>
      <c r="BJ4238"/>
      <c r="BK4238"/>
      <c r="BL4238"/>
      <c r="BM4238"/>
      <c r="BN4238"/>
      <c r="BO4238"/>
      <c r="BP4238"/>
      <c r="BQ4238"/>
      <c r="BR4238"/>
      <c r="BS4238"/>
      <c r="BT4238"/>
      <c r="BU4238"/>
      <c r="BV4238"/>
      <c r="BW4238"/>
      <c r="BX4238"/>
      <c r="BY4238"/>
      <c r="BZ4238"/>
      <c r="CA4238"/>
      <c r="CB4238"/>
      <c r="CC4238"/>
      <c r="CD4238"/>
      <c r="CE4238"/>
      <c r="CF4238"/>
      <c r="CG4238"/>
      <c r="CH4238"/>
      <c r="CI4238"/>
      <c r="CJ4238"/>
      <c r="CK4238"/>
      <c r="CL4238"/>
      <c r="CM4238"/>
      <c r="CN4238"/>
      <c r="CO4238"/>
      <c r="CP4238"/>
      <c r="CQ4238"/>
      <c r="CR4238"/>
      <c r="CS4238"/>
      <c r="CT4238"/>
      <c r="CU4238"/>
      <c r="CV4238"/>
    </row>
    <row r="4239" spans="10:100" x14ac:dyDescent="0.25">
      <c r="J4239"/>
      <c r="K4239"/>
      <c r="L4239"/>
      <c r="M4239"/>
      <c r="N4239"/>
      <c r="O4239"/>
      <c r="P4239"/>
      <c r="Q4239"/>
      <c r="R4239"/>
      <c r="S4239"/>
      <c r="T4239"/>
      <c r="U4239"/>
      <c r="V4239"/>
      <c r="W4239"/>
      <c r="X4239"/>
      <c r="Y4239"/>
      <c r="Z4239"/>
      <c r="AA4239"/>
      <c r="AB4239"/>
      <c r="AC4239"/>
      <c r="AD4239"/>
      <c r="AE4239"/>
      <c r="AF4239"/>
      <c r="AG4239"/>
      <c r="AH4239"/>
      <c r="AI4239"/>
      <c r="AJ4239"/>
      <c r="AK4239"/>
      <c r="AL4239"/>
      <c r="AM4239"/>
      <c r="AN4239"/>
      <c r="AO4239"/>
      <c r="AP4239"/>
      <c r="AQ4239"/>
      <c r="AR4239"/>
      <c r="AS4239"/>
      <c r="AT4239"/>
      <c r="AU4239"/>
      <c r="AV4239"/>
      <c r="AW4239"/>
      <c r="AX4239"/>
      <c r="AY4239"/>
      <c r="AZ4239"/>
      <c r="BA4239"/>
      <c r="BB4239"/>
      <c r="BC4239"/>
      <c r="BD4239"/>
      <c r="BE4239"/>
      <c r="BF4239"/>
      <c r="BG4239"/>
      <c r="BH4239"/>
      <c r="BI4239"/>
      <c r="BJ4239"/>
      <c r="BK4239"/>
      <c r="BL4239"/>
      <c r="BM4239"/>
      <c r="BN4239"/>
      <c r="BO4239"/>
      <c r="BP4239"/>
      <c r="BQ4239"/>
      <c r="BR4239"/>
      <c r="BS4239"/>
      <c r="BT4239"/>
      <c r="BU4239"/>
      <c r="BV4239"/>
      <c r="BW4239"/>
      <c r="BX4239"/>
      <c r="BY4239"/>
      <c r="BZ4239"/>
      <c r="CA4239"/>
      <c r="CB4239"/>
      <c r="CC4239"/>
      <c r="CD4239"/>
      <c r="CE4239"/>
      <c r="CF4239"/>
      <c r="CG4239"/>
      <c r="CH4239"/>
      <c r="CI4239"/>
      <c r="CJ4239"/>
      <c r="CK4239"/>
      <c r="CL4239"/>
      <c r="CM4239"/>
      <c r="CN4239"/>
      <c r="CO4239"/>
      <c r="CP4239"/>
      <c r="CQ4239"/>
      <c r="CR4239"/>
      <c r="CS4239"/>
      <c r="CT4239"/>
      <c r="CU4239"/>
      <c r="CV4239"/>
    </row>
    <row r="4240" spans="10:100" x14ac:dyDescent="0.25">
      <c r="J4240"/>
      <c r="K4240"/>
      <c r="L4240"/>
      <c r="M4240"/>
      <c r="N4240"/>
      <c r="O4240"/>
      <c r="P4240"/>
      <c r="Q4240"/>
      <c r="R4240"/>
      <c r="S4240"/>
      <c r="T4240"/>
      <c r="U4240"/>
      <c r="V4240"/>
      <c r="W4240"/>
      <c r="X4240"/>
      <c r="Y4240"/>
      <c r="Z4240"/>
      <c r="AA4240"/>
      <c r="AB4240"/>
      <c r="AC4240"/>
      <c r="AD4240"/>
      <c r="AE4240"/>
      <c r="AF4240"/>
      <c r="AG4240"/>
      <c r="AH4240"/>
      <c r="AI4240"/>
      <c r="AJ4240"/>
      <c r="AK4240"/>
      <c r="AL4240"/>
      <c r="AM4240"/>
      <c r="AN4240"/>
      <c r="AO4240"/>
      <c r="AP4240"/>
      <c r="AQ4240"/>
      <c r="AR4240"/>
      <c r="AS4240"/>
      <c r="AT4240"/>
      <c r="AU4240"/>
      <c r="AV4240"/>
      <c r="AW4240"/>
      <c r="AX4240"/>
      <c r="AY4240"/>
      <c r="AZ4240"/>
      <c r="BA4240"/>
      <c r="BB4240"/>
      <c r="BC4240"/>
      <c r="BD4240"/>
      <c r="BE4240"/>
      <c r="BF4240"/>
      <c r="BG4240"/>
      <c r="BH4240"/>
      <c r="BI4240"/>
      <c r="BJ4240"/>
      <c r="BK4240"/>
      <c r="BL4240"/>
      <c r="BM4240"/>
      <c r="BN4240"/>
      <c r="BO4240"/>
      <c r="BP4240"/>
      <c r="BQ4240"/>
      <c r="BR4240"/>
      <c r="BS4240"/>
      <c r="BT4240"/>
      <c r="BU4240"/>
      <c r="BV4240"/>
      <c r="BW4240"/>
      <c r="BX4240"/>
      <c r="BY4240"/>
      <c r="BZ4240"/>
      <c r="CA4240"/>
      <c r="CB4240"/>
      <c r="CC4240"/>
      <c r="CD4240"/>
      <c r="CE4240"/>
      <c r="CF4240"/>
      <c r="CG4240"/>
      <c r="CH4240"/>
      <c r="CI4240"/>
      <c r="CJ4240"/>
      <c r="CK4240"/>
      <c r="CL4240"/>
      <c r="CM4240"/>
      <c r="CN4240"/>
      <c r="CO4240"/>
      <c r="CP4240"/>
      <c r="CQ4240"/>
      <c r="CR4240"/>
      <c r="CS4240"/>
      <c r="CT4240"/>
      <c r="CU4240"/>
      <c r="CV4240"/>
    </row>
    <row r="4241" spans="10:100" x14ac:dyDescent="0.25">
      <c r="J4241"/>
      <c r="K4241"/>
      <c r="L4241"/>
      <c r="M4241"/>
      <c r="N4241"/>
      <c r="O4241"/>
      <c r="P4241"/>
      <c r="Q4241"/>
      <c r="R4241"/>
      <c r="S4241"/>
      <c r="T4241"/>
      <c r="U4241"/>
      <c r="V4241"/>
      <c r="W4241"/>
      <c r="X4241"/>
      <c r="Y4241"/>
      <c r="Z4241"/>
      <c r="AA4241"/>
      <c r="AB4241"/>
      <c r="AC4241"/>
      <c r="AD4241"/>
      <c r="AE4241"/>
      <c r="AF4241"/>
      <c r="AG4241"/>
      <c r="AH4241"/>
      <c r="AI4241"/>
      <c r="AJ4241"/>
      <c r="AK4241"/>
      <c r="AL4241"/>
      <c r="AM4241"/>
      <c r="AN4241"/>
      <c r="AO4241"/>
      <c r="AP4241"/>
      <c r="AQ4241"/>
      <c r="AR4241"/>
      <c r="AS4241"/>
      <c r="AT4241"/>
      <c r="AU4241"/>
      <c r="AV4241"/>
      <c r="AW4241"/>
      <c r="AX4241"/>
      <c r="AY4241"/>
      <c r="AZ4241"/>
      <c r="BA4241"/>
      <c r="BB4241"/>
      <c r="BC4241"/>
      <c r="BD4241"/>
      <c r="BE4241"/>
      <c r="BF4241"/>
      <c r="BG4241"/>
      <c r="BH4241"/>
      <c r="BI4241"/>
      <c r="BJ4241"/>
      <c r="BK4241"/>
      <c r="BL4241"/>
      <c r="BM4241"/>
      <c r="BN4241"/>
      <c r="BO4241"/>
      <c r="BP4241"/>
      <c r="BQ4241"/>
      <c r="BR4241"/>
      <c r="BS4241"/>
      <c r="BT4241"/>
      <c r="BU4241"/>
      <c r="BV4241"/>
      <c r="BW4241"/>
      <c r="BX4241"/>
      <c r="BY4241"/>
      <c r="BZ4241"/>
      <c r="CA4241"/>
      <c r="CB4241"/>
      <c r="CC4241"/>
      <c r="CD4241"/>
      <c r="CE4241"/>
      <c r="CF4241"/>
      <c r="CG4241"/>
      <c r="CH4241"/>
      <c r="CI4241"/>
      <c r="CJ4241"/>
      <c r="CK4241"/>
      <c r="CL4241"/>
      <c r="CM4241"/>
      <c r="CN4241"/>
      <c r="CO4241"/>
      <c r="CP4241"/>
      <c r="CQ4241"/>
      <c r="CR4241"/>
      <c r="CS4241"/>
      <c r="CT4241"/>
      <c r="CU4241"/>
      <c r="CV4241"/>
    </row>
    <row r="4242" spans="10:100" x14ac:dyDescent="0.25">
      <c r="J4242"/>
      <c r="K4242"/>
      <c r="L4242"/>
      <c r="M4242"/>
      <c r="N4242"/>
      <c r="O4242"/>
      <c r="P4242"/>
      <c r="Q4242"/>
      <c r="R4242"/>
      <c r="S4242"/>
      <c r="T4242"/>
      <c r="U4242"/>
      <c r="V4242"/>
      <c r="W4242"/>
      <c r="X4242"/>
      <c r="Y4242"/>
      <c r="Z4242"/>
      <c r="AA4242"/>
      <c r="AB4242"/>
      <c r="AC4242"/>
      <c r="AD4242"/>
      <c r="AE4242"/>
      <c r="AF4242"/>
      <c r="AG4242"/>
      <c r="AH4242"/>
      <c r="AI4242"/>
      <c r="AJ4242"/>
      <c r="AK4242"/>
      <c r="AL4242"/>
      <c r="AM4242"/>
      <c r="AN4242"/>
      <c r="AO4242"/>
      <c r="AP4242"/>
      <c r="AQ4242"/>
      <c r="AR4242"/>
      <c r="AS4242"/>
      <c r="AT4242"/>
      <c r="AU4242"/>
      <c r="AV4242"/>
      <c r="AW4242"/>
      <c r="AX4242"/>
      <c r="AY4242"/>
      <c r="AZ4242"/>
      <c r="BA4242"/>
      <c r="BB4242"/>
      <c r="BC4242"/>
      <c r="BD4242"/>
      <c r="BE4242"/>
      <c r="BF4242"/>
      <c r="BG4242"/>
      <c r="BH4242"/>
      <c r="BI4242"/>
      <c r="BJ4242"/>
      <c r="BK4242"/>
      <c r="BL4242"/>
      <c r="BM4242"/>
      <c r="BN4242"/>
      <c r="BO4242"/>
      <c r="BP4242"/>
      <c r="BQ4242"/>
      <c r="BR4242"/>
      <c r="BS4242"/>
      <c r="BT4242"/>
      <c r="BU4242"/>
      <c r="BV4242"/>
      <c r="BW4242"/>
      <c r="BX4242"/>
      <c r="BY4242"/>
      <c r="BZ4242"/>
      <c r="CA4242"/>
      <c r="CB4242"/>
      <c r="CC4242"/>
      <c r="CD4242"/>
      <c r="CE4242"/>
      <c r="CF4242"/>
      <c r="CG4242"/>
      <c r="CH4242"/>
      <c r="CI4242"/>
      <c r="CJ4242"/>
      <c r="CK4242"/>
      <c r="CL4242"/>
      <c r="CM4242"/>
      <c r="CN4242"/>
      <c r="CO4242"/>
      <c r="CP4242"/>
      <c r="CQ4242"/>
      <c r="CR4242"/>
      <c r="CS4242"/>
      <c r="CT4242"/>
      <c r="CU4242"/>
      <c r="CV4242"/>
    </row>
    <row r="4243" spans="10:100" x14ac:dyDescent="0.25">
      <c r="J4243"/>
      <c r="K4243"/>
      <c r="L4243"/>
      <c r="M4243"/>
      <c r="N4243"/>
      <c r="O4243"/>
      <c r="P4243"/>
      <c r="Q4243"/>
      <c r="R4243"/>
      <c r="S4243"/>
      <c r="T4243"/>
      <c r="U4243"/>
      <c r="V4243"/>
      <c r="W4243"/>
      <c r="X4243"/>
      <c r="Y4243"/>
      <c r="Z4243"/>
      <c r="AA4243"/>
      <c r="AB4243"/>
      <c r="AC4243"/>
      <c r="AD4243"/>
      <c r="AE4243"/>
      <c r="AF4243"/>
      <c r="AG4243"/>
      <c r="AH4243"/>
      <c r="AI4243"/>
      <c r="AJ4243"/>
      <c r="AK4243"/>
      <c r="AL4243"/>
      <c r="AM4243"/>
      <c r="AN4243"/>
      <c r="AO4243"/>
      <c r="AP4243"/>
      <c r="AQ4243"/>
      <c r="AR4243"/>
      <c r="AS4243"/>
      <c r="AT4243"/>
      <c r="AU4243"/>
      <c r="AV4243"/>
      <c r="AW4243"/>
      <c r="AX4243"/>
      <c r="AY4243"/>
      <c r="AZ4243"/>
      <c r="BA4243"/>
      <c r="BB4243"/>
      <c r="BC4243"/>
      <c r="BD4243"/>
      <c r="BE4243"/>
      <c r="BF4243"/>
      <c r="BG4243"/>
      <c r="BH4243"/>
      <c r="BI4243"/>
      <c r="BJ4243"/>
      <c r="BK4243"/>
      <c r="BL4243"/>
      <c r="BM4243"/>
      <c r="BN4243"/>
      <c r="BO4243"/>
      <c r="BP4243"/>
      <c r="BQ4243"/>
      <c r="BR4243"/>
      <c r="BS4243"/>
      <c r="BT4243"/>
      <c r="BU4243"/>
      <c r="BV4243"/>
      <c r="BW4243"/>
      <c r="BX4243"/>
      <c r="BY4243"/>
      <c r="BZ4243"/>
      <c r="CA4243"/>
      <c r="CB4243"/>
      <c r="CC4243"/>
      <c r="CD4243"/>
      <c r="CE4243"/>
      <c r="CF4243"/>
      <c r="CG4243"/>
      <c r="CH4243"/>
      <c r="CI4243"/>
      <c r="CJ4243"/>
      <c r="CK4243"/>
      <c r="CL4243"/>
      <c r="CM4243"/>
      <c r="CN4243"/>
      <c r="CO4243"/>
      <c r="CP4243"/>
      <c r="CQ4243"/>
      <c r="CR4243"/>
      <c r="CS4243"/>
      <c r="CT4243"/>
      <c r="CU4243"/>
      <c r="CV4243"/>
    </row>
    <row r="4244" spans="10:100" x14ac:dyDescent="0.25">
      <c r="J4244"/>
      <c r="K4244"/>
      <c r="L4244"/>
      <c r="M4244"/>
      <c r="N4244"/>
      <c r="O4244"/>
      <c r="P4244"/>
      <c r="Q4244"/>
      <c r="R4244"/>
      <c r="S4244"/>
      <c r="T4244"/>
      <c r="U4244"/>
      <c r="V4244"/>
      <c r="W4244"/>
      <c r="X4244"/>
      <c r="Y4244"/>
      <c r="Z4244"/>
      <c r="AA4244"/>
      <c r="AB4244"/>
      <c r="AC4244"/>
      <c r="AD4244"/>
      <c r="AE4244"/>
      <c r="AF4244"/>
      <c r="AG4244"/>
      <c r="AH4244"/>
      <c r="AI4244"/>
      <c r="AJ4244"/>
      <c r="AK4244"/>
      <c r="AL4244"/>
      <c r="AM4244"/>
      <c r="AN4244"/>
      <c r="AO4244"/>
      <c r="AP4244"/>
      <c r="AQ4244"/>
      <c r="AR4244"/>
      <c r="AS4244"/>
      <c r="AT4244"/>
      <c r="AU4244"/>
      <c r="AV4244"/>
      <c r="AW4244"/>
      <c r="AX4244"/>
      <c r="AY4244"/>
      <c r="AZ4244"/>
      <c r="BA4244"/>
      <c r="BB4244"/>
      <c r="BC4244"/>
      <c r="BD4244"/>
      <c r="BE4244"/>
      <c r="BF4244"/>
      <c r="BG4244"/>
      <c r="BH4244"/>
      <c r="BI4244"/>
      <c r="BJ4244"/>
      <c r="BK4244"/>
      <c r="BL4244"/>
      <c r="BM4244"/>
      <c r="BN4244"/>
      <c r="BO4244"/>
      <c r="BP4244"/>
      <c r="BQ4244"/>
      <c r="BR4244"/>
      <c r="BS4244"/>
      <c r="BT4244"/>
      <c r="BU4244"/>
      <c r="BV4244"/>
      <c r="BW4244"/>
      <c r="BX4244"/>
      <c r="BY4244"/>
      <c r="BZ4244"/>
      <c r="CA4244"/>
      <c r="CB4244"/>
      <c r="CC4244"/>
      <c r="CD4244"/>
      <c r="CE4244"/>
      <c r="CF4244"/>
      <c r="CG4244"/>
      <c r="CH4244"/>
      <c r="CI4244"/>
      <c r="CJ4244"/>
      <c r="CK4244"/>
      <c r="CL4244"/>
      <c r="CM4244"/>
      <c r="CN4244"/>
      <c r="CO4244"/>
      <c r="CP4244"/>
      <c r="CQ4244"/>
      <c r="CR4244"/>
      <c r="CS4244"/>
      <c r="CT4244"/>
      <c r="CU4244"/>
      <c r="CV4244"/>
    </row>
    <row r="4245" spans="10:100" x14ac:dyDescent="0.25">
      <c r="J4245"/>
      <c r="K4245"/>
      <c r="L4245"/>
      <c r="M4245"/>
      <c r="N4245"/>
      <c r="O4245"/>
      <c r="P4245"/>
      <c r="Q4245"/>
      <c r="R4245"/>
      <c r="S4245"/>
      <c r="T4245"/>
      <c r="U4245"/>
      <c r="V4245"/>
      <c r="W4245"/>
      <c r="X4245"/>
      <c r="Y4245"/>
      <c r="Z4245"/>
      <c r="AA4245"/>
      <c r="AB4245"/>
      <c r="AC4245"/>
      <c r="AD4245"/>
      <c r="AE4245"/>
      <c r="AF4245"/>
      <c r="AG4245"/>
      <c r="AH4245"/>
      <c r="AI4245"/>
      <c r="AJ4245"/>
      <c r="AK4245"/>
      <c r="AL4245"/>
      <c r="AM4245"/>
      <c r="AN4245"/>
      <c r="AO4245"/>
      <c r="AP4245"/>
      <c r="AQ4245"/>
      <c r="AR4245"/>
      <c r="AS4245"/>
      <c r="AT4245"/>
      <c r="AU4245"/>
      <c r="AV4245"/>
      <c r="AW4245"/>
      <c r="AX4245"/>
      <c r="AY4245"/>
      <c r="AZ4245"/>
      <c r="BA4245"/>
      <c r="BB4245"/>
      <c r="BC4245"/>
      <c r="BD4245"/>
      <c r="BE4245"/>
      <c r="BF4245"/>
      <c r="BG4245"/>
      <c r="BH4245"/>
      <c r="BI4245"/>
      <c r="BJ4245"/>
      <c r="BK4245"/>
      <c r="BL4245"/>
      <c r="BM4245"/>
      <c r="BN4245"/>
      <c r="BO4245"/>
      <c r="BP4245"/>
      <c r="BQ4245"/>
      <c r="BR4245"/>
      <c r="BS4245"/>
      <c r="BT4245"/>
      <c r="BU4245"/>
      <c r="BV4245"/>
      <c r="BW4245"/>
      <c r="BX4245"/>
      <c r="BY4245"/>
      <c r="BZ4245"/>
      <c r="CA4245"/>
      <c r="CB4245"/>
      <c r="CC4245"/>
      <c r="CD4245"/>
      <c r="CE4245"/>
      <c r="CF4245"/>
      <c r="CG4245"/>
      <c r="CH4245"/>
      <c r="CI4245"/>
      <c r="CJ4245"/>
      <c r="CK4245"/>
      <c r="CL4245"/>
      <c r="CM4245"/>
      <c r="CN4245"/>
      <c r="CO4245"/>
      <c r="CP4245"/>
      <c r="CQ4245"/>
      <c r="CR4245"/>
      <c r="CS4245"/>
      <c r="CT4245"/>
      <c r="CU4245"/>
      <c r="CV4245"/>
    </row>
    <row r="4246" spans="10:100" x14ac:dyDescent="0.25">
      <c r="J4246"/>
      <c r="K4246"/>
      <c r="L4246"/>
      <c r="M4246"/>
      <c r="N4246"/>
      <c r="O4246"/>
      <c r="P4246"/>
      <c r="Q4246"/>
      <c r="R4246"/>
      <c r="S4246"/>
      <c r="T4246"/>
      <c r="U4246"/>
      <c r="V4246"/>
      <c r="W4246"/>
      <c r="X4246"/>
      <c r="Y4246"/>
      <c r="Z4246"/>
      <c r="AA4246"/>
      <c r="AB4246"/>
      <c r="AC4246"/>
      <c r="AD4246"/>
      <c r="AE4246"/>
      <c r="AF4246"/>
      <c r="AG4246"/>
      <c r="AH4246"/>
      <c r="AI4246"/>
      <c r="AJ4246"/>
      <c r="AK4246"/>
      <c r="AL4246"/>
      <c r="AM4246"/>
      <c r="AN4246"/>
      <c r="AO4246"/>
      <c r="AP4246"/>
      <c r="AQ4246"/>
      <c r="AR4246"/>
      <c r="AS4246"/>
      <c r="AT4246"/>
      <c r="AU4246"/>
      <c r="AV4246"/>
      <c r="AW4246"/>
      <c r="AX4246"/>
      <c r="AY4246"/>
      <c r="AZ4246"/>
      <c r="BA4246"/>
      <c r="BB4246"/>
      <c r="BC4246"/>
      <c r="BD4246"/>
      <c r="BE4246"/>
      <c r="BF4246"/>
      <c r="BG4246"/>
      <c r="BH4246"/>
      <c r="BI4246"/>
      <c r="BJ4246"/>
      <c r="BK4246"/>
      <c r="BL4246"/>
      <c r="BM4246"/>
      <c r="BN4246"/>
      <c r="BO4246"/>
      <c r="BP4246"/>
      <c r="BQ4246"/>
      <c r="BR4246"/>
      <c r="BS4246"/>
      <c r="BT4246"/>
      <c r="BU4246"/>
      <c r="BV4246"/>
      <c r="BW4246"/>
      <c r="BX4246"/>
      <c r="BY4246"/>
      <c r="BZ4246"/>
      <c r="CA4246"/>
      <c r="CB4246"/>
      <c r="CC4246"/>
      <c r="CD4246"/>
      <c r="CE4246"/>
      <c r="CF4246"/>
      <c r="CG4246"/>
      <c r="CH4246"/>
      <c r="CI4246"/>
      <c r="CJ4246"/>
      <c r="CK4246"/>
      <c r="CL4246"/>
      <c r="CM4246"/>
      <c r="CN4246"/>
      <c r="CO4246"/>
      <c r="CP4246"/>
      <c r="CQ4246"/>
      <c r="CR4246"/>
      <c r="CS4246"/>
      <c r="CT4246"/>
      <c r="CU4246"/>
      <c r="CV4246"/>
    </row>
    <row r="4247" spans="10:100" x14ac:dyDescent="0.25">
      <c r="J4247"/>
      <c r="K4247"/>
      <c r="L4247"/>
      <c r="M4247"/>
      <c r="N4247"/>
      <c r="O4247"/>
      <c r="P4247"/>
      <c r="Q4247"/>
      <c r="R4247"/>
      <c r="S4247"/>
      <c r="T4247"/>
      <c r="U4247"/>
      <c r="V4247"/>
      <c r="W4247"/>
      <c r="X4247"/>
      <c r="Y4247"/>
      <c r="Z4247"/>
      <c r="AA4247"/>
      <c r="AB4247"/>
      <c r="AC4247"/>
      <c r="AD4247"/>
      <c r="AE4247"/>
      <c r="AF4247"/>
      <c r="AG4247"/>
      <c r="AH4247"/>
      <c r="AI4247"/>
      <c r="AJ4247"/>
      <c r="AK4247"/>
      <c r="AL4247"/>
      <c r="AM4247"/>
      <c r="AN4247"/>
      <c r="AO4247"/>
      <c r="AP4247"/>
      <c r="AQ4247"/>
      <c r="AR4247"/>
      <c r="AS4247"/>
      <c r="AT4247"/>
      <c r="AU4247"/>
      <c r="AV4247"/>
      <c r="AW4247"/>
      <c r="AX4247"/>
      <c r="AY4247"/>
      <c r="AZ4247"/>
      <c r="BA4247"/>
      <c r="BB4247"/>
      <c r="BC4247"/>
      <c r="BD4247"/>
      <c r="BE4247"/>
      <c r="BF4247"/>
      <c r="BG4247"/>
      <c r="BH4247"/>
      <c r="BI4247"/>
      <c r="BJ4247"/>
      <c r="BK4247"/>
      <c r="BL4247"/>
      <c r="BM4247"/>
      <c r="BN4247"/>
      <c r="BO4247"/>
      <c r="BP4247"/>
      <c r="BQ4247"/>
      <c r="BR4247"/>
      <c r="BS4247"/>
      <c r="BT4247"/>
      <c r="BU4247"/>
      <c r="BV4247"/>
      <c r="BW4247"/>
      <c r="BX4247"/>
      <c r="BY4247"/>
      <c r="BZ4247"/>
      <c r="CA4247"/>
      <c r="CB4247"/>
      <c r="CC4247"/>
      <c r="CD4247"/>
      <c r="CE4247"/>
      <c r="CF4247"/>
      <c r="CG4247"/>
      <c r="CH4247"/>
      <c r="CI4247"/>
      <c r="CJ4247"/>
      <c r="CK4247"/>
      <c r="CL4247"/>
      <c r="CM4247"/>
      <c r="CN4247"/>
      <c r="CO4247"/>
      <c r="CP4247"/>
      <c r="CQ4247"/>
      <c r="CR4247"/>
      <c r="CS4247"/>
      <c r="CT4247"/>
      <c r="CU4247"/>
      <c r="CV4247"/>
    </row>
    <row r="4248" spans="10:100" x14ac:dyDescent="0.25">
      <c r="J4248"/>
      <c r="K4248"/>
      <c r="L4248"/>
      <c r="M4248"/>
      <c r="N4248"/>
      <c r="O4248"/>
      <c r="P4248"/>
      <c r="Q4248"/>
      <c r="R4248"/>
      <c r="S4248"/>
      <c r="T4248"/>
      <c r="U4248"/>
      <c r="V4248"/>
      <c r="W4248"/>
      <c r="X4248"/>
      <c r="Y4248"/>
      <c r="Z4248"/>
      <c r="AA4248"/>
      <c r="AB4248"/>
      <c r="AC4248"/>
      <c r="AD4248"/>
      <c r="AE4248"/>
      <c r="AF4248"/>
      <c r="AG4248"/>
      <c r="AH4248"/>
      <c r="AI4248"/>
      <c r="AJ4248"/>
      <c r="AK4248"/>
      <c r="AL4248"/>
      <c r="AM4248"/>
      <c r="AN4248"/>
      <c r="AO4248"/>
      <c r="AP4248"/>
      <c r="AQ4248"/>
      <c r="AR4248"/>
      <c r="AS4248"/>
      <c r="AT4248"/>
      <c r="AU4248"/>
      <c r="AV4248"/>
      <c r="AW4248"/>
      <c r="AX4248"/>
      <c r="AY4248"/>
      <c r="AZ4248"/>
      <c r="BA4248"/>
      <c r="BB4248"/>
      <c r="BC4248"/>
      <c r="BD4248"/>
      <c r="BE4248"/>
      <c r="BF4248"/>
      <c r="BG4248"/>
      <c r="BH4248"/>
      <c r="BI4248"/>
      <c r="BJ4248"/>
      <c r="BK4248"/>
      <c r="BL4248"/>
      <c r="BM4248"/>
      <c r="BN4248"/>
      <c r="BO4248"/>
      <c r="BP4248"/>
      <c r="BQ4248"/>
      <c r="BR4248"/>
      <c r="BS4248"/>
      <c r="BT4248"/>
      <c r="BU4248"/>
      <c r="BV4248"/>
      <c r="BW4248"/>
      <c r="BX4248"/>
      <c r="BY4248"/>
      <c r="BZ4248"/>
      <c r="CA4248"/>
      <c r="CB4248"/>
      <c r="CC4248"/>
      <c r="CD4248"/>
      <c r="CE4248"/>
      <c r="CF4248"/>
      <c r="CG4248"/>
      <c r="CH4248"/>
      <c r="CI4248"/>
      <c r="CJ4248"/>
      <c r="CK4248"/>
      <c r="CL4248"/>
      <c r="CM4248"/>
      <c r="CN4248"/>
      <c r="CO4248"/>
      <c r="CP4248"/>
      <c r="CQ4248"/>
      <c r="CR4248"/>
      <c r="CS4248"/>
      <c r="CT4248"/>
      <c r="CU4248"/>
      <c r="CV4248"/>
    </row>
    <row r="4249" spans="10:100" x14ac:dyDescent="0.25">
      <c r="J4249"/>
      <c r="K4249"/>
      <c r="L4249"/>
      <c r="M4249"/>
      <c r="N4249"/>
      <c r="O4249"/>
      <c r="P4249"/>
      <c r="Q4249"/>
      <c r="R4249"/>
      <c r="S4249"/>
      <c r="T4249"/>
      <c r="U4249"/>
      <c r="V4249"/>
      <c r="W4249"/>
      <c r="X4249"/>
      <c r="Y4249"/>
      <c r="Z4249"/>
      <c r="AA4249"/>
      <c r="AB4249"/>
      <c r="AC4249"/>
      <c r="AD4249"/>
      <c r="AE4249"/>
      <c r="AF4249"/>
      <c r="AG4249"/>
      <c r="AH4249"/>
      <c r="AI4249"/>
      <c r="AJ4249"/>
      <c r="AK4249"/>
      <c r="AL4249"/>
      <c r="AM4249"/>
      <c r="AN4249"/>
      <c r="AO4249"/>
      <c r="AP4249"/>
      <c r="AQ4249"/>
      <c r="AR4249"/>
      <c r="AS4249"/>
      <c r="AT4249"/>
      <c r="AU4249"/>
      <c r="AV4249"/>
      <c r="AW4249"/>
      <c r="AX4249"/>
      <c r="AY4249"/>
      <c r="AZ4249"/>
      <c r="BA4249"/>
      <c r="BB4249"/>
      <c r="BC4249"/>
      <c r="BD4249"/>
      <c r="BE4249"/>
      <c r="BF4249"/>
      <c r="BG4249"/>
      <c r="BH4249"/>
      <c r="BI4249"/>
      <c r="BJ4249"/>
      <c r="BK4249"/>
      <c r="BL4249"/>
      <c r="BM4249"/>
      <c r="BN4249"/>
      <c r="BO4249"/>
      <c r="BP4249"/>
      <c r="BQ4249"/>
      <c r="BR4249"/>
      <c r="BS4249"/>
      <c r="BT4249"/>
      <c r="BU4249"/>
      <c r="BV4249"/>
      <c r="BW4249"/>
      <c r="BX4249"/>
      <c r="BY4249"/>
      <c r="BZ4249"/>
      <c r="CA4249"/>
      <c r="CB4249"/>
      <c r="CC4249"/>
      <c r="CD4249"/>
      <c r="CE4249"/>
      <c r="CF4249"/>
      <c r="CG4249"/>
      <c r="CH4249"/>
      <c r="CI4249"/>
      <c r="CJ4249"/>
      <c r="CK4249"/>
      <c r="CL4249"/>
      <c r="CM4249"/>
      <c r="CN4249"/>
      <c r="CO4249"/>
      <c r="CP4249"/>
      <c r="CQ4249"/>
      <c r="CR4249"/>
      <c r="CS4249"/>
      <c r="CT4249"/>
      <c r="CU4249"/>
      <c r="CV4249"/>
    </row>
    <row r="4250" spans="10:100" x14ac:dyDescent="0.25">
      <c r="J4250"/>
      <c r="K4250"/>
      <c r="L4250"/>
      <c r="M4250"/>
      <c r="N4250"/>
      <c r="O4250"/>
      <c r="P4250"/>
      <c r="Q4250"/>
      <c r="R4250"/>
      <c r="S4250"/>
      <c r="T4250"/>
      <c r="U4250"/>
      <c r="V4250"/>
      <c r="W4250"/>
      <c r="X4250"/>
      <c r="Y4250"/>
      <c r="Z4250"/>
      <c r="AA4250"/>
      <c r="AB4250"/>
      <c r="AC4250"/>
      <c r="AD4250"/>
      <c r="AE4250"/>
      <c r="AF4250"/>
      <c r="AG4250"/>
      <c r="AH4250"/>
      <c r="AI4250"/>
      <c r="AJ4250"/>
      <c r="AK4250"/>
      <c r="AL4250"/>
      <c r="AM4250"/>
      <c r="AN4250"/>
      <c r="AO4250"/>
      <c r="AP4250"/>
      <c r="AQ4250"/>
      <c r="AR4250"/>
      <c r="AS4250"/>
      <c r="AT4250"/>
      <c r="AU4250"/>
      <c r="AV4250"/>
      <c r="AW4250"/>
      <c r="AX4250"/>
      <c r="AY4250"/>
      <c r="AZ4250"/>
      <c r="BA4250"/>
      <c r="BB4250"/>
      <c r="BC4250"/>
      <c r="BD4250"/>
      <c r="BE4250"/>
      <c r="BF4250"/>
      <c r="BG4250"/>
      <c r="BH4250"/>
      <c r="BI4250"/>
      <c r="BJ4250"/>
      <c r="BK4250"/>
      <c r="BL4250"/>
      <c r="BM4250"/>
      <c r="BN4250"/>
      <c r="BO4250"/>
      <c r="BP4250"/>
      <c r="BQ4250"/>
      <c r="BR4250"/>
      <c r="BS4250"/>
      <c r="BT4250"/>
      <c r="BU4250"/>
      <c r="BV4250"/>
      <c r="BW4250"/>
      <c r="BX4250"/>
      <c r="BY4250"/>
      <c r="BZ4250"/>
      <c r="CA4250"/>
      <c r="CB4250"/>
      <c r="CC4250"/>
      <c r="CD4250"/>
      <c r="CE4250"/>
      <c r="CF4250"/>
      <c r="CG4250"/>
      <c r="CH4250"/>
      <c r="CI4250"/>
      <c r="CJ4250"/>
      <c r="CK4250"/>
      <c r="CL4250"/>
      <c r="CM4250"/>
      <c r="CN4250"/>
      <c r="CO4250"/>
      <c r="CP4250"/>
      <c r="CQ4250"/>
      <c r="CR4250"/>
      <c r="CS4250"/>
      <c r="CT4250"/>
      <c r="CU4250"/>
      <c r="CV4250"/>
    </row>
    <row r="4251" spans="10:100" x14ac:dyDescent="0.25">
      <c r="J4251"/>
      <c r="K4251"/>
      <c r="L4251"/>
      <c r="M4251"/>
      <c r="N4251"/>
      <c r="O4251"/>
      <c r="P4251"/>
      <c r="Q4251"/>
      <c r="R4251"/>
      <c r="S4251"/>
      <c r="T4251"/>
      <c r="U4251"/>
      <c r="V4251"/>
      <c r="W4251"/>
      <c r="X4251"/>
      <c r="Y4251"/>
      <c r="Z4251"/>
      <c r="AA4251"/>
      <c r="AB4251"/>
      <c r="AC4251"/>
      <c r="AD4251"/>
      <c r="AE4251"/>
      <c r="AF4251"/>
      <c r="AG4251"/>
      <c r="AH4251"/>
      <c r="AI4251"/>
      <c r="AJ4251"/>
      <c r="AK4251"/>
      <c r="AL4251"/>
      <c r="AM4251"/>
      <c r="AN4251"/>
      <c r="AO4251"/>
      <c r="AP4251"/>
      <c r="AQ4251"/>
      <c r="AR4251"/>
      <c r="AS4251"/>
      <c r="AT4251"/>
      <c r="AU4251"/>
      <c r="AV4251"/>
      <c r="AW4251"/>
      <c r="AX4251"/>
      <c r="AY4251"/>
      <c r="AZ4251"/>
      <c r="BA4251"/>
      <c r="BB4251"/>
      <c r="BC4251"/>
      <c r="BD4251"/>
      <c r="BE4251"/>
      <c r="BF4251"/>
      <c r="BG4251"/>
      <c r="BH4251"/>
      <c r="BI4251"/>
      <c r="BJ4251"/>
      <c r="BK4251"/>
      <c r="BL4251"/>
      <c r="BM4251"/>
      <c r="BN4251"/>
      <c r="BO4251"/>
      <c r="BP4251"/>
      <c r="BQ4251"/>
      <c r="BR4251"/>
      <c r="BS4251"/>
      <c r="BT4251"/>
      <c r="BU4251"/>
      <c r="BV4251"/>
      <c r="BW4251"/>
      <c r="BX4251"/>
      <c r="BY4251"/>
      <c r="BZ4251"/>
      <c r="CA4251"/>
      <c r="CB4251"/>
      <c r="CC4251"/>
      <c r="CD4251"/>
      <c r="CE4251"/>
      <c r="CF4251"/>
      <c r="CG4251"/>
      <c r="CH4251"/>
      <c r="CI4251"/>
      <c r="CJ4251"/>
      <c r="CK4251"/>
      <c r="CL4251"/>
      <c r="CM4251"/>
      <c r="CN4251"/>
      <c r="CO4251"/>
      <c r="CP4251"/>
      <c r="CQ4251"/>
      <c r="CR4251"/>
      <c r="CS4251"/>
      <c r="CT4251"/>
      <c r="CU4251"/>
      <c r="CV4251"/>
    </row>
    <row r="4252" spans="10:100" x14ac:dyDescent="0.25">
      <c r="J4252"/>
      <c r="K4252"/>
      <c r="L4252"/>
      <c r="M4252"/>
      <c r="N4252"/>
      <c r="O4252"/>
      <c r="P4252"/>
      <c r="Q4252"/>
      <c r="R4252"/>
      <c r="S4252"/>
      <c r="T4252"/>
      <c r="U4252"/>
      <c r="V4252"/>
      <c r="W4252"/>
      <c r="X4252"/>
      <c r="Y4252"/>
      <c r="Z4252"/>
      <c r="AA4252"/>
      <c r="AB4252"/>
      <c r="AC4252"/>
      <c r="AD4252"/>
      <c r="AE4252"/>
      <c r="AF4252"/>
      <c r="AG4252"/>
      <c r="AH4252"/>
      <c r="AI4252"/>
      <c r="AJ4252"/>
      <c r="AK4252"/>
      <c r="AL4252"/>
      <c r="AM4252"/>
      <c r="AN4252"/>
      <c r="AO4252"/>
      <c r="AP4252"/>
      <c r="AQ4252"/>
      <c r="AR4252"/>
      <c r="AS4252"/>
      <c r="AT4252"/>
      <c r="AU4252"/>
      <c r="AV4252"/>
      <c r="AW4252"/>
      <c r="AX4252"/>
      <c r="AY4252"/>
      <c r="AZ4252"/>
      <c r="BA4252"/>
      <c r="BB4252"/>
      <c r="BC4252"/>
      <c r="BD4252"/>
      <c r="BE4252"/>
      <c r="BF4252"/>
      <c r="BG4252"/>
      <c r="BH4252"/>
      <c r="BI4252"/>
      <c r="BJ4252"/>
      <c r="BK4252"/>
      <c r="BL4252"/>
      <c r="BM4252"/>
      <c r="BN4252"/>
      <c r="BO4252"/>
      <c r="BP4252"/>
      <c r="BQ4252"/>
      <c r="BR4252"/>
      <c r="BS4252"/>
      <c r="BT4252"/>
      <c r="BU4252"/>
      <c r="BV4252"/>
      <c r="BW4252"/>
      <c r="BX4252"/>
      <c r="BY4252"/>
      <c r="BZ4252"/>
      <c r="CA4252"/>
      <c r="CB4252"/>
      <c r="CC4252"/>
      <c r="CD4252"/>
      <c r="CE4252"/>
      <c r="CF4252"/>
      <c r="CG4252"/>
      <c r="CH4252"/>
      <c r="CI4252"/>
      <c r="CJ4252"/>
      <c r="CK4252"/>
      <c r="CL4252"/>
      <c r="CM4252"/>
      <c r="CN4252"/>
      <c r="CO4252"/>
      <c r="CP4252"/>
      <c r="CQ4252"/>
      <c r="CR4252"/>
      <c r="CS4252"/>
      <c r="CT4252"/>
      <c r="CU4252"/>
      <c r="CV4252"/>
    </row>
    <row r="4253" spans="10:100" x14ac:dyDescent="0.25">
      <c r="J4253"/>
      <c r="K4253"/>
      <c r="L4253"/>
      <c r="M4253"/>
      <c r="N4253"/>
      <c r="O4253"/>
      <c r="P4253"/>
      <c r="Q4253"/>
      <c r="R4253"/>
      <c r="S4253"/>
      <c r="T4253"/>
      <c r="U4253"/>
      <c r="V4253"/>
      <c r="W4253"/>
      <c r="X4253"/>
      <c r="Y4253"/>
      <c r="Z4253"/>
      <c r="AA4253"/>
      <c r="AB4253"/>
      <c r="AC4253"/>
      <c r="AD4253"/>
      <c r="AE4253"/>
      <c r="AF4253"/>
      <c r="AG4253"/>
      <c r="AH4253"/>
      <c r="AI4253"/>
      <c r="AJ4253"/>
      <c r="AK4253"/>
      <c r="AL4253"/>
      <c r="AM4253"/>
      <c r="AN4253"/>
      <c r="AO4253"/>
      <c r="AP4253"/>
      <c r="AQ4253"/>
      <c r="AR4253"/>
      <c r="AS4253"/>
      <c r="AT4253"/>
      <c r="AU4253"/>
      <c r="AV4253"/>
      <c r="AW4253"/>
      <c r="AX4253"/>
      <c r="AY4253"/>
      <c r="AZ4253"/>
      <c r="BA4253"/>
      <c r="BB4253"/>
      <c r="BC4253"/>
      <c r="BD4253"/>
      <c r="BE4253"/>
      <c r="BF4253"/>
      <c r="BG4253"/>
      <c r="BH4253"/>
      <c r="BI4253"/>
      <c r="BJ4253"/>
      <c r="BK4253"/>
      <c r="BL4253"/>
      <c r="BM4253"/>
      <c r="BN4253"/>
      <c r="BO4253"/>
      <c r="BP4253"/>
      <c r="BQ4253"/>
      <c r="BR4253"/>
      <c r="BS4253"/>
      <c r="BT4253"/>
      <c r="BU4253"/>
      <c r="BV4253"/>
      <c r="BW4253"/>
      <c r="BX4253"/>
      <c r="BY4253"/>
      <c r="BZ4253"/>
      <c r="CA4253"/>
      <c r="CB4253"/>
      <c r="CC4253"/>
      <c r="CD4253"/>
      <c r="CE4253"/>
      <c r="CF4253"/>
      <c r="CG4253"/>
      <c r="CH4253"/>
      <c r="CI4253"/>
      <c r="CJ4253"/>
      <c r="CK4253"/>
      <c r="CL4253"/>
      <c r="CM4253"/>
      <c r="CN4253"/>
      <c r="CO4253"/>
      <c r="CP4253"/>
      <c r="CQ4253"/>
      <c r="CR4253"/>
      <c r="CS4253"/>
      <c r="CT4253"/>
      <c r="CU4253"/>
      <c r="CV4253"/>
    </row>
    <row r="4254" spans="10:100" x14ac:dyDescent="0.25">
      <c r="J4254"/>
      <c r="K4254"/>
      <c r="L4254"/>
      <c r="M4254"/>
      <c r="N4254"/>
      <c r="O4254"/>
      <c r="P4254"/>
      <c r="Q4254"/>
      <c r="R4254"/>
      <c r="S4254"/>
      <c r="T4254"/>
      <c r="U4254"/>
      <c r="V4254"/>
      <c r="W4254"/>
      <c r="X4254"/>
      <c r="Y4254"/>
      <c r="Z4254"/>
      <c r="AA4254"/>
      <c r="AB4254"/>
      <c r="AC4254"/>
      <c r="AD4254"/>
      <c r="AE4254"/>
      <c r="AF4254"/>
      <c r="AG4254"/>
      <c r="AH4254"/>
      <c r="AI4254"/>
      <c r="AJ4254"/>
      <c r="AK4254"/>
      <c r="AL4254"/>
      <c r="AM4254"/>
      <c r="AN4254"/>
      <c r="AO4254"/>
      <c r="AP4254"/>
      <c r="AQ4254"/>
      <c r="AR4254"/>
      <c r="AS4254"/>
      <c r="AT4254"/>
      <c r="AU4254"/>
      <c r="AV4254"/>
      <c r="AW4254"/>
      <c r="AX4254"/>
      <c r="AY4254"/>
      <c r="AZ4254"/>
      <c r="BA4254"/>
      <c r="BB4254"/>
      <c r="BC4254"/>
      <c r="BD4254"/>
      <c r="BE4254"/>
      <c r="BF4254"/>
      <c r="BG4254"/>
      <c r="BH4254"/>
      <c r="BI4254"/>
      <c r="BJ4254"/>
      <c r="BK4254"/>
      <c r="BL4254"/>
      <c r="BM4254"/>
      <c r="BN4254"/>
      <c r="BO4254"/>
      <c r="BP4254"/>
      <c r="BQ4254"/>
      <c r="BR4254"/>
      <c r="BS4254"/>
      <c r="BT4254"/>
      <c r="BU4254"/>
      <c r="BV4254"/>
      <c r="BW4254"/>
      <c r="BX4254"/>
      <c r="BY4254"/>
      <c r="BZ4254"/>
      <c r="CA4254"/>
      <c r="CB4254"/>
      <c r="CC4254"/>
      <c r="CD4254"/>
      <c r="CE4254"/>
      <c r="CF4254"/>
      <c r="CG4254"/>
      <c r="CH4254"/>
      <c r="CI4254"/>
      <c r="CJ4254"/>
      <c r="CK4254"/>
      <c r="CL4254"/>
      <c r="CM4254"/>
      <c r="CN4254"/>
      <c r="CO4254"/>
      <c r="CP4254"/>
      <c r="CQ4254"/>
      <c r="CR4254"/>
      <c r="CS4254"/>
      <c r="CT4254"/>
      <c r="CU4254"/>
      <c r="CV4254"/>
    </row>
    <row r="4255" spans="10:100" x14ac:dyDescent="0.25">
      <c r="J4255"/>
      <c r="K4255"/>
      <c r="L4255"/>
      <c r="M4255"/>
      <c r="N4255"/>
      <c r="O4255"/>
      <c r="P4255"/>
      <c r="Q4255"/>
      <c r="R4255"/>
      <c r="S4255"/>
      <c r="T4255"/>
      <c r="U4255"/>
      <c r="V4255"/>
      <c r="W4255"/>
      <c r="X4255"/>
      <c r="Y4255"/>
      <c r="Z4255"/>
      <c r="AA4255"/>
      <c r="AB4255"/>
      <c r="AC4255"/>
      <c r="AD4255"/>
      <c r="AE4255"/>
      <c r="AF4255"/>
      <c r="AG4255"/>
      <c r="AH4255"/>
      <c r="AI4255"/>
      <c r="AJ4255"/>
      <c r="AK4255"/>
      <c r="AL4255"/>
      <c r="AM4255"/>
      <c r="AN4255"/>
      <c r="AO4255"/>
      <c r="AP4255"/>
      <c r="AQ4255"/>
      <c r="AR4255"/>
      <c r="AS4255"/>
      <c r="AT4255"/>
      <c r="AU4255"/>
      <c r="AV4255"/>
      <c r="AW4255"/>
      <c r="AX4255"/>
      <c r="AY4255"/>
      <c r="AZ4255"/>
      <c r="BA4255"/>
      <c r="BB4255"/>
      <c r="BC4255"/>
      <c r="BD4255"/>
      <c r="BE4255"/>
      <c r="BF4255"/>
      <c r="BG4255"/>
      <c r="BH4255"/>
      <c r="BI4255"/>
      <c r="BJ4255"/>
      <c r="BK4255"/>
      <c r="BL4255"/>
      <c r="BM4255"/>
      <c r="BN4255"/>
      <c r="BO4255"/>
      <c r="BP4255"/>
      <c r="BQ4255"/>
      <c r="BR4255"/>
      <c r="BS4255"/>
      <c r="BT4255"/>
      <c r="BU4255"/>
      <c r="BV4255"/>
      <c r="BW4255"/>
      <c r="BX4255"/>
      <c r="BY4255"/>
      <c r="BZ4255"/>
      <c r="CA4255"/>
      <c r="CB4255"/>
      <c r="CC4255"/>
      <c r="CD4255"/>
      <c r="CE4255"/>
      <c r="CF4255"/>
      <c r="CG4255"/>
      <c r="CH4255"/>
      <c r="CI4255"/>
      <c r="CJ4255"/>
      <c r="CK4255"/>
      <c r="CL4255"/>
      <c r="CM4255"/>
      <c r="CN4255"/>
      <c r="CO4255"/>
      <c r="CP4255"/>
      <c r="CQ4255"/>
      <c r="CR4255"/>
      <c r="CS4255"/>
      <c r="CT4255"/>
      <c r="CU4255"/>
      <c r="CV4255"/>
    </row>
    <row r="4256" spans="10:100" x14ac:dyDescent="0.25">
      <c r="J4256"/>
      <c r="K4256"/>
      <c r="L4256"/>
      <c r="M4256"/>
      <c r="N4256"/>
      <c r="O4256"/>
      <c r="P4256"/>
      <c r="Q4256"/>
      <c r="R4256"/>
      <c r="S4256"/>
      <c r="T4256"/>
      <c r="U4256"/>
      <c r="V4256"/>
      <c r="W4256"/>
      <c r="X4256"/>
      <c r="Y4256"/>
      <c r="Z4256"/>
      <c r="AA4256"/>
      <c r="AB4256"/>
      <c r="AC4256"/>
      <c r="AD4256"/>
      <c r="AE4256"/>
      <c r="AF4256"/>
      <c r="AG4256"/>
      <c r="AH4256"/>
      <c r="AI4256"/>
      <c r="AJ4256"/>
      <c r="AK4256"/>
      <c r="AL4256"/>
      <c r="AM4256"/>
      <c r="AN4256"/>
      <c r="AO4256"/>
      <c r="AP4256"/>
      <c r="AQ4256"/>
      <c r="AR4256"/>
      <c r="AS4256"/>
      <c r="AT4256"/>
      <c r="AU4256"/>
      <c r="AV4256"/>
      <c r="AW4256"/>
      <c r="AX4256"/>
      <c r="AY4256"/>
      <c r="AZ4256"/>
      <c r="BA4256"/>
      <c r="BB4256"/>
      <c r="BC4256"/>
      <c r="BD4256"/>
      <c r="BE4256"/>
      <c r="BF4256"/>
      <c r="BG4256"/>
      <c r="BH4256"/>
      <c r="BI4256"/>
      <c r="BJ4256"/>
      <c r="BK4256"/>
      <c r="BL4256"/>
      <c r="BM4256"/>
      <c r="BN4256"/>
      <c r="BO4256"/>
      <c r="BP4256"/>
      <c r="BQ4256"/>
      <c r="BR4256"/>
      <c r="BS4256"/>
      <c r="BT4256"/>
      <c r="BU4256"/>
      <c r="BV4256"/>
      <c r="BW4256"/>
      <c r="BX4256"/>
      <c r="BY4256"/>
      <c r="BZ4256"/>
      <c r="CA4256"/>
      <c r="CB4256"/>
      <c r="CC4256"/>
      <c r="CD4256"/>
      <c r="CE4256"/>
      <c r="CF4256"/>
      <c r="CG4256"/>
      <c r="CH4256"/>
      <c r="CI4256"/>
      <c r="CJ4256"/>
      <c r="CK4256"/>
      <c r="CL4256"/>
      <c r="CM4256"/>
      <c r="CN4256"/>
      <c r="CO4256"/>
      <c r="CP4256"/>
      <c r="CQ4256"/>
      <c r="CR4256"/>
      <c r="CS4256"/>
      <c r="CT4256"/>
      <c r="CU4256"/>
      <c r="CV4256"/>
    </row>
    <row r="4257" spans="10:100" x14ac:dyDescent="0.25">
      <c r="J4257"/>
      <c r="K4257"/>
      <c r="L4257"/>
      <c r="M4257"/>
      <c r="N4257"/>
      <c r="O4257"/>
      <c r="P4257"/>
      <c r="Q4257"/>
      <c r="R4257"/>
      <c r="S4257"/>
      <c r="T4257"/>
      <c r="U4257"/>
      <c r="V4257"/>
      <c r="W4257"/>
      <c r="X4257"/>
      <c r="Y4257"/>
      <c r="Z4257"/>
      <c r="AA4257"/>
      <c r="AB4257"/>
      <c r="AC4257"/>
      <c r="AD4257"/>
      <c r="AE4257"/>
      <c r="AF4257"/>
      <c r="AG4257"/>
      <c r="AH4257"/>
      <c r="AI4257"/>
      <c r="AJ4257"/>
      <c r="AK4257"/>
      <c r="AL4257"/>
      <c r="AM4257"/>
      <c r="AN4257"/>
      <c r="AO4257"/>
      <c r="AP4257"/>
      <c r="AQ4257"/>
      <c r="AR4257"/>
      <c r="AS4257"/>
      <c r="AT4257"/>
      <c r="AU4257"/>
      <c r="AV4257"/>
      <c r="AW4257"/>
      <c r="AX4257"/>
      <c r="AY4257"/>
      <c r="AZ4257"/>
      <c r="BA4257"/>
      <c r="BB4257"/>
      <c r="BC4257"/>
      <c r="BD4257"/>
      <c r="BE4257"/>
      <c r="BF4257"/>
      <c r="BG4257"/>
      <c r="BH4257"/>
      <c r="BI4257"/>
      <c r="BJ4257"/>
      <c r="BK4257"/>
      <c r="BL4257"/>
      <c r="BM4257"/>
      <c r="BN4257"/>
      <c r="BO4257"/>
      <c r="BP4257"/>
      <c r="BQ4257"/>
      <c r="BR4257"/>
      <c r="BS4257"/>
      <c r="BT4257"/>
      <c r="BU4257"/>
      <c r="BV4257"/>
      <c r="BW4257"/>
      <c r="BX4257"/>
      <c r="BY4257"/>
      <c r="BZ4257"/>
      <c r="CA4257"/>
      <c r="CB4257"/>
      <c r="CC4257"/>
      <c r="CD4257"/>
      <c r="CE4257"/>
      <c r="CF4257"/>
      <c r="CG4257"/>
      <c r="CH4257"/>
      <c r="CI4257"/>
      <c r="CJ4257"/>
      <c r="CK4257"/>
      <c r="CL4257"/>
      <c r="CM4257"/>
      <c r="CN4257"/>
      <c r="CO4257"/>
      <c r="CP4257"/>
      <c r="CQ4257"/>
      <c r="CR4257"/>
      <c r="CS4257"/>
      <c r="CT4257"/>
      <c r="CU4257"/>
      <c r="CV4257"/>
    </row>
    <row r="4258" spans="10:100" x14ac:dyDescent="0.25">
      <c r="J4258"/>
      <c r="K4258"/>
      <c r="L4258"/>
      <c r="M4258"/>
      <c r="N4258"/>
      <c r="O4258"/>
      <c r="P4258"/>
      <c r="Q4258"/>
      <c r="R4258"/>
      <c r="S4258"/>
      <c r="T4258"/>
      <c r="U4258"/>
      <c r="V4258"/>
      <c r="W4258"/>
      <c r="X4258"/>
      <c r="Y4258"/>
      <c r="Z4258"/>
      <c r="AA4258"/>
      <c r="AB4258"/>
      <c r="AC4258"/>
      <c r="AD4258"/>
      <c r="AE4258"/>
      <c r="AF4258"/>
      <c r="AG4258"/>
      <c r="AH4258"/>
      <c r="AI4258"/>
      <c r="AJ4258"/>
      <c r="AK4258"/>
      <c r="AL4258"/>
      <c r="AM4258"/>
      <c r="AN4258"/>
      <c r="AO4258"/>
      <c r="AP4258"/>
      <c r="AQ4258"/>
      <c r="AR4258"/>
      <c r="AS4258"/>
      <c r="AT4258"/>
      <c r="AU4258"/>
      <c r="AV4258"/>
      <c r="AW4258"/>
      <c r="AX4258"/>
      <c r="AY4258"/>
      <c r="AZ4258"/>
      <c r="BA4258"/>
      <c r="BB4258"/>
      <c r="BC4258"/>
      <c r="BD4258"/>
      <c r="BE4258"/>
      <c r="BF4258"/>
      <c r="BG4258"/>
      <c r="BH4258"/>
      <c r="BI4258"/>
      <c r="BJ4258"/>
      <c r="BK4258"/>
      <c r="BL4258"/>
      <c r="BM4258"/>
      <c r="BN4258"/>
      <c r="BO4258"/>
      <c r="BP4258"/>
      <c r="BQ4258"/>
      <c r="BR4258"/>
      <c r="BS4258"/>
      <c r="BT4258"/>
      <c r="BU4258"/>
      <c r="BV4258"/>
      <c r="BW4258"/>
      <c r="BX4258"/>
      <c r="BY4258"/>
      <c r="BZ4258"/>
      <c r="CA4258"/>
      <c r="CB4258"/>
      <c r="CC4258"/>
      <c r="CD4258"/>
      <c r="CE4258"/>
      <c r="CF4258"/>
      <c r="CG4258"/>
      <c r="CH4258"/>
      <c r="CI4258"/>
      <c r="CJ4258"/>
      <c r="CK4258"/>
      <c r="CL4258"/>
      <c r="CM4258"/>
      <c r="CN4258"/>
      <c r="CO4258"/>
      <c r="CP4258"/>
      <c r="CQ4258"/>
      <c r="CR4258"/>
      <c r="CS4258"/>
      <c r="CT4258"/>
      <c r="CU4258"/>
      <c r="CV4258"/>
    </row>
    <row r="4259" spans="10:100" x14ac:dyDescent="0.25">
      <c r="J4259"/>
      <c r="K4259"/>
      <c r="L4259"/>
      <c r="M4259"/>
      <c r="N4259"/>
      <c r="O4259"/>
      <c r="P4259"/>
      <c r="Q4259"/>
      <c r="R4259"/>
      <c r="S4259"/>
      <c r="T4259"/>
      <c r="U4259"/>
      <c r="V4259"/>
      <c r="W4259"/>
      <c r="X4259"/>
      <c r="Y4259"/>
      <c r="Z4259"/>
      <c r="AA4259"/>
      <c r="AB4259"/>
      <c r="AC4259"/>
      <c r="AD4259"/>
      <c r="AE4259"/>
      <c r="AF4259"/>
      <c r="AG4259"/>
      <c r="AH4259"/>
      <c r="AI4259"/>
      <c r="AJ4259"/>
      <c r="AK4259"/>
      <c r="AL4259"/>
      <c r="AM4259"/>
      <c r="AN4259"/>
      <c r="AO4259"/>
      <c r="AP4259"/>
      <c r="AQ4259"/>
      <c r="AR4259"/>
      <c r="AS4259"/>
      <c r="AT4259"/>
      <c r="AU4259"/>
      <c r="AV4259"/>
      <c r="AW4259"/>
      <c r="AX4259"/>
      <c r="AY4259"/>
      <c r="AZ4259"/>
      <c r="BA4259"/>
      <c r="BB4259"/>
      <c r="BC4259"/>
      <c r="BD4259"/>
      <c r="BE4259"/>
      <c r="BF4259"/>
      <c r="BG4259"/>
      <c r="BH4259"/>
      <c r="BI4259"/>
      <c r="BJ4259"/>
      <c r="BK4259"/>
      <c r="BL4259"/>
      <c r="BM4259"/>
      <c r="BN4259"/>
      <c r="BO4259"/>
      <c r="BP4259"/>
      <c r="BQ4259"/>
      <c r="BR4259"/>
      <c r="BS4259"/>
      <c r="BT4259"/>
      <c r="BU4259"/>
      <c r="BV4259"/>
      <c r="BW4259"/>
      <c r="BX4259"/>
      <c r="BY4259"/>
      <c r="BZ4259"/>
      <c r="CA4259"/>
      <c r="CB4259"/>
      <c r="CC4259"/>
      <c r="CD4259"/>
      <c r="CE4259"/>
      <c r="CF4259"/>
      <c r="CG4259"/>
      <c r="CH4259"/>
      <c r="CI4259"/>
      <c r="CJ4259"/>
      <c r="CK4259"/>
      <c r="CL4259"/>
      <c r="CM4259"/>
      <c r="CN4259"/>
      <c r="CO4259"/>
      <c r="CP4259"/>
      <c r="CQ4259"/>
      <c r="CR4259"/>
      <c r="CS4259"/>
      <c r="CT4259"/>
      <c r="CU4259"/>
      <c r="CV4259"/>
    </row>
    <row r="4260" spans="10:100" x14ac:dyDescent="0.25">
      <c r="J4260"/>
      <c r="K4260"/>
      <c r="L4260"/>
      <c r="M4260"/>
      <c r="N4260"/>
      <c r="O4260"/>
      <c r="P4260"/>
      <c r="Q4260"/>
      <c r="R4260"/>
      <c r="S4260"/>
      <c r="T4260"/>
      <c r="U4260"/>
      <c r="V4260"/>
      <c r="W4260"/>
      <c r="X4260"/>
      <c r="Y4260"/>
      <c r="Z4260"/>
      <c r="AA4260"/>
      <c r="AB4260"/>
      <c r="AC4260"/>
      <c r="AD4260"/>
      <c r="AE4260"/>
      <c r="AF4260"/>
      <c r="AG4260"/>
      <c r="AH4260"/>
      <c r="AI4260"/>
      <c r="AJ4260"/>
      <c r="AK4260"/>
      <c r="AL4260"/>
      <c r="AM4260"/>
      <c r="AN4260"/>
      <c r="AO4260"/>
      <c r="AP4260"/>
      <c r="AQ4260"/>
      <c r="AR4260"/>
      <c r="AS4260"/>
      <c r="AT4260"/>
      <c r="AU4260"/>
      <c r="AV4260"/>
      <c r="AW4260"/>
      <c r="AX4260"/>
      <c r="AY4260"/>
      <c r="AZ4260"/>
      <c r="BA4260"/>
      <c r="BB4260"/>
      <c r="BC4260"/>
      <c r="BD4260"/>
      <c r="BE4260"/>
      <c r="BF4260"/>
      <c r="BG4260"/>
      <c r="BH4260"/>
      <c r="BI4260"/>
      <c r="BJ4260"/>
      <c r="BK4260"/>
      <c r="BL4260"/>
      <c r="BM4260"/>
      <c r="BN4260"/>
      <c r="BO4260"/>
      <c r="BP4260"/>
      <c r="BQ4260"/>
      <c r="BR4260"/>
      <c r="BS4260"/>
      <c r="BT4260"/>
      <c r="BU4260"/>
      <c r="BV4260"/>
      <c r="BW4260"/>
      <c r="BX4260"/>
      <c r="BY4260"/>
      <c r="BZ4260"/>
      <c r="CA4260"/>
      <c r="CB4260"/>
      <c r="CC4260"/>
      <c r="CD4260"/>
      <c r="CE4260"/>
      <c r="CF4260"/>
      <c r="CG4260"/>
      <c r="CH4260"/>
      <c r="CI4260"/>
      <c r="CJ4260"/>
      <c r="CK4260"/>
      <c r="CL4260"/>
      <c r="CM4260"/>
      <c r="CN4260"/>
      <c r="CO4260"/>
      <c r="CP4260"/>
      <c r="CQ4260"/>
      <c r="CR4260"/>
      <c r="CS4260"/>
      <c r="CT4260"/>
      <c r="CU4260"/>
      <c r="CV4260"/>
    </row>
    <row r="4261" spans="10:100" x14ac:dyDescent="0.25">
      <c r="J4261"/>
      <c r="K4261"/>
      <c r="L4261"/>
      <c r="M4261"/>
      <c r="N4261"/>
      <c r="O4261"/>
      <c r="P4261"/>
      <c r="Q4261"/>
      <c r="R4261"/>
      <c r="S4261"/>
      <c r="T4261"/>
      <c r="U4261"/>
      <c r="V4261"/>
      <c r="W4261"/>
      <c r="X4261"/>
      <c r="Y4261"/>
      <c r="Z4261"/>
      <c r="AA4261"/>
      <c r="AB4261"/>
      <c r="AC4261"/>
      <c r="AD4261"/>
      <c r="AE4261"/>
      <c r="AF4261"/>
      <c r="AG4261"/>
      <c r="AH4261"/>
      <c r="AI4261"/>
      <c r="AJ4261"/>
      <c r="AK4261"/>
      <c r="AL4261"/>
      <c r="AM4261"/>
      <c r="AN4261"/>
      <c r="AO4261"/>
      <c r="AP4261"/>
      <c r="AQ4261"/>
      <c r="AR4261"/>
      <c r="AS4261"/>
      <c r="AT4261"/>
      <c r="AU4261"/>
      <c r="AV4261"/>
      <c r="AW4261"/>
      <c r="AX4261"/>
      <c r="AY4261"/>
      <c r="AZ4261"/>
      <c r="BA4261"/>
      <c r="BB4261"/>
      <c r="BC4261"/>
      <c r="BD4261"/>
      <c r="BE4261"/>
      <c r="BF4261"/>
      <c r="BG4261"/>
      <c r="BH4261"/>
      <c r="BI4261"/>
      <c r="BJ4261"/>
      <c r="BK4261"/>
      <c r="BL4261"/>
      <c r="BM4261"/>
      <c r="BN4261"/>
      <c r="BO4261"/>
      <c r="BP4261"/>
      <c r="BQ4261"/>
      <c r="BR4261"/>
      <c r="BS4261"/>
      <c r="BT4261"/>
      <c r="BU4261"/>
      <c r="BV4261"/>
      <c r="BW4261"/>
      <c r="BX4261"/>
      <c r="BY4261"/>
      <c r="BZ4261"/>
      <c r="CA4261"/>
      <c r="CB4261"/>
      <c r="CC4261"/>
      <c r="CD4261"/>
      <c r="CE4261"/>
      <c r="CF4261"/>
      <c r="CG4261"/>
      <c r="CH4261"/>
      <c r="CI4261"/>
      <c r="CJ4261"/>
      <c r="CK4261"/>
      <c r="CL4261"/>
      <c r="CM4261"/>
      <c r="CN4261"/>
      <c r="CO4261"/>
      <c r="CP4261"/>
      <c r="CQ4261"/>
      <c r="CR4261"/>
      <c r="CS4261"/>
      <c r="CT4261"/>
      <c r="CU4261"/>
      <c r="CV4261"/>
    </row>
    <row r="4262" spans="10:100" x14ac:dyDescent="0.25">
      <c r="J4262"/>
      <c r="K4262"/>
      <c r="L4262"/>
      <c r="M4262"/>
      <c r="N4262"/>
      <c r="O4262"/>
      <c r="P4262"/>
      <c r="Q4262"/>
      <c r="R4262"/>
      <c r="S4262"/>
      <c r="T4262"/>
      <c r="U4262"/>
      <c r="V4262"/>
      <c r="W4262"/>
      <c r="X4262"/>
      <c r="Y4262"/>
      <c r="Z4262"/>
      <c r="AA4262"/>
      <c r="AB4262"/>
      <c r="AC4262"/>
      <c r="AD4262"/>
      <c r="AE4262"/>
      <c r="AF4262"/>
      <c r="AG4262"/>
      <c r="AH4262"/>
      <c r="AI4262"/>
      <c r="AJ4262"/>
      <c r="AK4262"/>
      <c r="AL4262"/>
      <c r="AM4262"/>
      <c r="AN4262"/>
      <c r="AO4262"/>
      <c r="AP4262"/>
      <c r="AQ4262"/>
      <c r="AR4262"/>
      <c r="AS4262"/>
      <c r="AT4262"/>
      <c r="AU4262"/>
      <c r="AV4262"/>
      <c r="AW4262"/>
      <c r="AX4262"/>
      <c r="AY4262"/>
      <c r="AZ4262"/>
      <c r="BA4262"/>
      <c r="BB4262"/>
      <c r="BC4262"/>
      <c r="BD4262"/>
      <c r="BE4262"/>
      <c r="BF4262"/>
      <c r="BG4262"/>
      <c r="BH4262"/>
      <c r="BI4262"/>
      <c r="BJ4262"/>
      <c r="BK4262"/>
      <c r="BL4262"/>
      <c r="BM4262"/>
      <c r="BN4262"/>
      <c r="BO4262"/>
      <c r="BP4262"/>
      <c r="BQ4262"/>
      <c r="BR4262"/>
      <c r="BS4262"/>
      <c r="BT4262"/>
      <c r="BU4262"/>
      <c r="BV4262"/>
      <c r="BW4262"/>
      <c r="BX4262"/>
      <c r="BY4262"/>
      <c r="BZ4262"/>
      <c r="CA4262"/>
      <c r="CB4262"/>
      <c r="CC4262"/>
      <c r="CD4262"/>
      <c r="CE4262"/>
      <c r="CF4262"/>
      <c r="CG4262"/>
      <c r="CH4262"/>
      <c r="CI4262"/>
      <c r="CJ4262"/>
      <c r="CK4262"/>
      <c r="CL4262"/>
      <c r="CM4262"/>
      <c r="CN4262"/>
      <c r="CO4262"/>
      <c r="CP4262"/>
      <c r="CQ4262"/>
      <c r="CR4262"/>
      <c r="CS4262"/>
      <c r="CT4262"/>
      <c r="CU4262"/>
      <c r="CV4262"/>
    </row>
    <row r="4263" spans="10:100" x14ac:dyDescent="0.25">
      <c r="J4263"/>
      <c r="K4263"/>
      <c r="L4263"/>
      <c r="M4263"/>
      <c r="N4263"/>
      <c r="O4263"/>
      <c r="P4263"/>
      <c r="Q4263"/>
      <c r="R4263"/>
      <c r="S4263"/>
      <c r="T4263"/>
      <c r="U4263"/>
      <c r="V4263"/>
      <c r="W4263"/>
      <c r="X4263"/>
      <c r="Y4263"/>
      <c r="Z4263"/>
      <c r="AA4263"/>
      <c r="AB4263"/>
      <c r="AC4263"/>
      <c r="AD4263"/>
      <c r="AE4263"/>
      <c r="AF4263"/>
      <c r="AG4263"/>
      <c r="AH4263"/>
      <c r="AI4263"/>
      <c r="AJ4263"/>
      <c r="AK4263"/>
      <c r="AL4263"/>
      <c r="AM4263"/>
      <c r="AN4263"/>
      <c r="AO4263"/>
      <c r="AP4263"/>
      <c r="AQ4263"/>
      <c r="AR4263"/>
      <c r="AS4263"/>
      <c r="AT4263"/>
      <c r="AU4263"/>
      <c r="AV4263"/>
      <c r="AW4263"/>
      <c r="AX4263"/>
      <c r="AY4263"/>
      <c r="AZ4263"/>
      <c r="BA4263"/>
      <c r="BB4263"/>
      <c r="BC4263"/>
      <c r="BD4263"/>
      <c r="BE4263"/>
      <c r="BF4263"/>
      <c r="BG4263"/>
      <c r="BH4263"/>
      <c r="BI4263"/>
      <c r="BJ4263"/>
      <c r="BK4263"/>
      <c r="BL4263"/>
      <c r="BM4263"/>
      <c r="BN4263"/>
      <c r="BO4263"/>
      <c r="BP4263"/>
      <c r="BQ4263"/>
      <c r="BR4263"/>
      <c r="BS4263"/>
      <c r="BT4263"/>
      <c r="BU4263"/>
      <c r="BV4263"/>
      <c r="BW4263"/>
      <c r="BX4263"/>
      <c r="BY4263"/>
      <c r="BZ4263"/>
      <c r="CA4263"/>
      <c r="CB4263"/>
      <c r="CC4263"/>
      <c r="CD4263"/>
      <c r="CE4263"/>
      <c r="CF4263"/>
      <c r="CG4263"/>
      <c r="CH4263"/>
      <c r="CI4263"/>
      <c r="CJ4263"/>
      <c r="CK4263"/>
      <c r="CL4263"/>
      <c r="CM4263"/>
      <c r="CN4263"/>
      <c r="CO4263"/>
      <c r="CP4263"/>
      <c r="CQ4263"/>
      <c r="CR4263"/>
      <c r="CS4263"/>
      <c r="CT4263"/>
      <c r="CU4263"/>
      <c r="CV4263"/>
    </row>
    <row r="4264" spans="10:100" x14ac:dyDescent="0.25">
      <c r="J4264"/>
      <c r="K4264"/>
      <c r="L4264"/>
      <c r="M4264"/>
      <c r="N4264"/>
      <c r="O4264"/>
      <c r="P4264"/>
      <c r="Q4264"/>
      <c r="R4264"/>
      <c r="S4264"/>
      <c r="T4264"/>
      <c r="U4264"/>
      <c r="V4264"/>
      <c r="W4264"/>
      <c r="X4264"/>
      <c r="Y4264"/>
      <c r="Z4264"/>
      <c r="AA4264"/>
      <c r="AB4264"/>
      <c r="AC4264"/>
      <c r="AD4264"/>
      <c r="AE4264"/>
      <c r="AF4264"/>
      <c r="AG4264"/>
      <c r="AH4264"/>
      <c r="AI4264"/>
      <c r="AJ4264"/>
      <c r="AK4264"/>
      <c r="AL4264"/>
      <c r="AM4264"/>
      <c r="AN4264"/>
      <c r="AO4264"/>
      <c r="AP4264"/>
      <c r="AQ4264"/>
      <c r="AR4264"/>
      <c r="AS4264"/>
      <c r="AT4264"/>
      <c r="AU4264"/>
      <c r="AV4264"/>
      <c r="AW4264"/>
      <c r="AX4264"/>
      <c r="AY4264"/>
      <c r="AZ4264"/>
      <c r="BA4264"/>
      <c r="BB4264"/>
      <c r="BC4264"/>
      <c r="BD4264"/>
      <c r="BE4264"/>
      <c r="BF4264"/>
      <c r="BG4264"/>
      <c r="BH4264"/>
      <c r="BI4264"/>
      <c r="BJ4264"/>
      <c r="BK4264"/>
      <c r="BL4264"/>
      <c r="BM4264"/>
      <c r="BN4264"/>
      <c r="BO4264"/>
      <c r="BP4264"/>
      <c r="BQ4264"/>
      <c r="BR4264"/>
      <c r="BS4264"/>
      <c r="BT4264"/>
      <c r="BU4264"/>
      <c r="BV4264"/>
      <c r="BW4264"/>
      <c r="BX4264"/>
      <c r="BY4264"/>
      <c r="BZ4264"/>
      <c r="CA4264"/>
      <c r="CB4264"/>
      <c r="CC4264"/>
      <c r="CD4264"/>
      <c r="CE4264"/>
      <c r="CF4264"/>
      <c r="CG4264"/>
      <c r="CH4264"/>
      <c r="CI4264"/>
      <c r="CJ4264"/>
      <c r="CK4264"/>
      <c r="CL4264"/>
      <c r="CM4264"/>
      <c r="CN4264"/>
      <c r="CO4264"/>
      <c r="CP4264"/>
      <c r="CQ4264"/>
      <c r="CR4264"/>
      <c r="CS4264"/>
      <c r="CT4264"/>
      <c r="CU4264"/>
      <c r="CV4264"/>
    </row>
    <row r="4265" spans="10:100" x14ac:dyDescent="0.25">
      <c r="J4265"/>
      <c r="K4265"/>
      <c r="L4265"/>
      <c r="M4265"/>
      <c r="N4265"/>
      <c r="O4265"/>
      <c r="P4265"/>
      <c r="Q4265"/>
      <c r="R4265"/>
      <c r="S4265"/>
      <c r="T4265"/>
      <c r="U4265"/>
      <c r="V4265"/>
      <c r="W4265"/>
      <c r="X4265"/>
      <c r="Y4265"/>
      <c r="Z4265"/>
      <c r="AA4265"/>
      <c r="AB4265"/>
      <c r="AC4265"/>
      <c r="AD4265"/>
      <c r="AE4265"/>
      <c r="AF4265"/>
      <c r="AG4265"/>
      <c r="AH4265"/>
      <c r="AI4265"/>
      <c r="AJ4265"/>
      <c r="AK4265"/>
      <c r="AL4265"/>
      <c r="AM4265"/>
      <c r="AN4265"/>
      <c r="AO4265"/>
      <c r="AP4265"/>
      <c r="AQ4265"/>
      <c r="AR4265"/>
      <c r="AS4265"/>
      <c r="AT4265"/>
      <c r="AU4265"/>
      <c r="AV4265"/>
      <c r="AW4265"/>
      <c r="AX4265"/>
      <c r="AY4265"/>
      <c r="AZ4265"/>
      <c r="BA4265"/>
      <c r="BB4265"/>
      <c r="BC4265"/>
      <c r="BD4265"/>
      <c r="BE4265"/>
      <c r="BF4265"/>
      <c r="BG4265"/>
      <c r="BH4265"/>
      <c r="BI4265"/>
      <c r="BJ4265"/>
      <c r="BK4265"/>
      <c r="BL4265"/>
      <c r="BM4265"/>
      <c r="BN4265"/>
      <c r="BO4265"/>
      <c r="BP4265"/>
      <c r="BQ4265"/>
      <c r="BR4265"/>
      <c r="BS4265"/>
      <c r="BT4265"/>
      <c r="BU4265"/>
      <c r="BV4265"/>
      <c r="BW4265"/>
      <c r="BX4265"/>
      <c r="BY4265"/>
      <c r="BZ4265"/>
      <c r="CA4265"/>
      <c r="CB4265"/>
      <c r="CC4265"/>
      <c r="CD4265"/>
      <c r="CE4265"/>
      <c r="CF4265"/>
      <c r="CG4265"/>
      <c r="CH4265"/>
      <c r="CI4265"/>
      <c r="CJ4265"/>
      <c r="CK4265"/>
      <c r="CL4265"/>
      <c r="CM4265"/>
      <c r="CN4265"/>
      <c r="CO4265"/>
      <c r="CP4265"/>
      <c r="CQ4265"/>
      <c r="CR4265"/>
      <c r="CS4265"/>
      <c r="CT4265"/>
      <c r="CU4265"/>
      <c r="CV4265"/>
    </row>
    <row r="4266" spans="10:100" x14ac:dyDescent="0.25">
      <c r="J4266"/>
      <c r="K4266"/>
      <c r="L4266"/>
      <c r="M4266"/>
      <c r="N4266"/>
      <c r="O4266"/>
      <c r="P4266"/>
      <c r="Q4266"/>
      <c r="R4266"/>
      <c r="S4266"/>
      <c r="T4266"/>
      <c r="U4266"/>
      <c r="V4266"/>
      <c r="W4266"/>
      <c r="X4266"/>
      <c r="Y4266"/>
      <c r="Z4266"/>
      <c r="AA4266"/>
      <c r="AB4266"/>
      <c r="AC4266"/>
      <c r="AD4266"/>
      <c r="AE4266"/>
      <c r="AF4266"/>
      <c r="AG4266"/>
      <c r="AH4266"/>
      <c r="AI4266"/>
      <c r="AJ4266"/>
      <c r="AK4266"/>
      <c r="AL4266"/>
      <c r="AM4266"/>
      <c r="AN4266"/>
      <c r="AO4266"/>
      <c r="AP4266"/>
      <c r="AQ4266"/>
      <c r="AR4266"/>
      <c r="AS4266"/>
      <c r="AT4266"/>
      <c r="AU4266"/>
      <c r="AV4266"/>
      <c r="AW4266"/>
      <c r="AX4266"/>
      <c r="AY4266"/>
      <c r="AZ4266"/>
      <c r="BA4266"/>
      <c r="BB4266"/>
      <c r="BC4266"/>
      <c r="BD4266"/>
      <c r="BE4266"/>
      <c r="BF4266"/>
      <c r="BG4266"/>
      <c r="BH4266"/>
      <c r="BI4266"/>
      <c r="BJ4266"/>
      <c r="BK4266"/>
      <c r="BL4266"/>
      <c r="BM4266"/>
      <c r="BN4266"/>
      <c r="BO4266"/>
      <c r="BP4266"/>
      <c r="BQ4266"/>
      <c r="BR4266"/>
      <c r="BS4266"/>
      <c r="BT4266"/>
      <c r="BU4266"/>
      <c r="BV4266"/>
      <c r="BW4266"/>
      <c r="BX4266"/>
      <c r="BY4266"/>
      <c r="BZ4266"/>
      <c r="CA4266"/>
      <c r="CB4266"/>
      <c r="CC4266"/>
      <c r="CD4266"/>
      <c r="CE4266"/>
      <c r="CF4266"/>
      <c r="CG4266"/>
      <c r="CH4266"/>
      <c r="CI4266"/>
      <c r="CJ4266"/>
      <c r="CK4266"/>
      <c r="CL4266"/>
      <c r="CM4266"/>
      <c r="CN4266"/>
      <c r="CO4266"/>
      <c r="CP4266"/>
      <c r="CQ4266"/>
      <c r="CR4266"/>
      <c r="CS4266"/>
      <c r="CT4266"/>
      <c r="CU4266"/>
      <c r="CV4266"/>
    </row>
    <row r="4267" spans="10:100" x14ac:dyDescent="0.25">
      <c r="J4267"/>
      <c r="K4267"/>
      <c r="L4267"/>
      <c r="M4267"/>
      <c r="N4267"/>
      <c r="O4267"/>
      <c r="P4267"/>
      <c r="Q4267"/>
      <c r="R4267"/>
      <c r="S4267"/>
      <c r="T4267"/>
      <c r="U4267"/>
      <c r="V4267"/>
      <c r="W4267"/>
      <c r="X4267"/>
      <c r="Y4267"/>
      <c r="Z4267"/>
      <c r="AA4267"/>
      <c r="AB4267"/>
      <c r="AC4267"/>
      <c r="AD4267"/>
      <c r="AE4267"/>
      <c r="AF4267"/>
      <c r="AG4267"/>
      <c r="AH4267"/>
      <c r="AI4267"/>
      <c r="AJ4267"/>
      <c r="AK4267"/>
      <c r="AL4267"/>
      <c r="AM4267"/>
      <c r="AN4267"/>
      <c r="AO4267"/>
      <c r="AP4267"/>
      <c r="AQ4267"/>
      <c r="AR4267"/>
      <c r="AS4267"/>
      <c r="AT4267"/>
      <c r="AU4267"/>
      <c r="AV4267"/>
      <c r="AW4267"/>
      <c r="AX4267"/>
      <c r="AY4267"/>
      <c r="AZ4267"/>
      <c r="BA4267"/>
      <c r="BB4267"/>
      <c r="BC4267"/>
      <c r="BD4267"/>
      <c r="BE4267"/>
      <c r="BF4267"/>
      <c r="BG4267"/>
      <c r="BH4267"/>
      <c r="BI4267"/>
      <c r="BJ4267"/>
      <c r="BK4267"/>
      <c r="BL4267"/>
      <c r="BM4267"/>
      <c r="BN4267"/>
      <c r="BO4267"/>
      <c r="BP4267"/>
      <c r="BQ4267"/>
      <c r="BR4267"/>
      <c r="BS4267"/>
      <c r="BT4267"/>
      <c r="BU4267"/>
      <c r="BV4267"/>
      <c r="BW4267"/>
      <c r="BX4267"/>
      <c r="BY4267"/>
      <c r="BZ4267"/>
      <c r="CA4267"/>
      <c r="CB4267"/>
      <c r="CC4267"/>
      <c r="CD4267"/>
      <c r="CE4267"/>
      <c r="CF4267"/>
      <c r="CG4267"/>
      <c r="CH4267"/>
      <c r="CI4267"/>
      <c r="CJ4267"/>
      <c r="CK4267"/>
      <c r="CL4267"/>
      <c r="CM4267"/>
      <c r="CN4267"/>
      <c r="CO4267"/>
      <c r="CP4267"/>
      <c r="CQ4267"/>
      <c r="CR4267"/>
      <c r="CS4267"/>
      <c r="CT4267"/>
      <c r="CU4267"/>
      <c r="CV4267"/>
    </row>
    <row r="4268" spans="10:100" x14ac:dyDescent="0.25">
      <c r="J4268"/>
      <c r="K4268"/>
      <c r="L4268"/>
      <c r="M4268"/>
      <c r="N4268"/>
      <c r="O4268"/>
      <c r="P4268"/>
      <c r="Q4268"/>
      <c r="R4268"/>
      <c r="S4268"/>
      <c r="T4268"/>
      <c r="U4268"/>
      <c r="V4268"/>
      <c r="W4268"/>
      <c r="X4268"/>
      <c r="Y4268"/>
      <c r="Z4268"/>
      <c r="AA4268"/>
      <c r="AB4268"/>
      <c r="AC4268"/>
      <c r="AD4268"/>
      <c r="AE4268"/>
      <c r="AF4268"/>
      <c r="AG4268"/>
      <c r="AH4268"/>
      <c r="AI4268"/>
      <c r="AJ4268"/>
      <c r="AK4268"/>
      <c r="AL4268"/>
      <c r="AM4268"/>
      <c r="AN4268"/>
      <c r="AO4268"/>
      <c r="AP4268"/>
      <c r="AQ4268"/>
      <c r="AR4268"/>
      <c r="AS4268"/>
      <c r="AT4268"/>
      <c r="AU4268"/>
      <c r="AV4268"/>
      <c r="AW4268"/>
      <c r="AX4268"/>
      <c r="AY4268"/>
      <c r="AZ4268"/>
      <c r="BA4268"/>
      <c r="BB4268"/>
      <c r="BC4268"/>
      <c r="BD4268"/>
      <c r="BE4268"/>
      <c r="BF4268"/>
      <c r="BG4268"/>
      <c r="BH4268"/>
      <c r="BI4268"/>
      <c r="BJ4268"/>
      <c r="BK4268"/>
      <c r="BL4268"/>
      <c r="BM4268"/>
      <c r="BN4268"/>
      <c r="BO4268"/>
      <c r="BP4268"/>
      <c r="BQ4268"/>
      <c r="BR4268"/>
      <c r="BS4268"/>
      <c r="BT4268"/>
      <c r="BU4268"/>
      <c r="BV4268"/>
      <c r="BW4268"/>
      <c r="BX4268"/>
      <c r="BY4268"/>
      <c r="BZ4268"/>
      <c r="CA4268"/>
      <c r="CB4268"/>
      <c r="CC4268"/>
      <c r="CD4268"/>
      <c r="CE4268"/>
      <c r="CF4268"/>
      <c r="CG4268"/>
      <c r="CH4268"/>
      <c r="CI4268"/>
      <c r="CJ4268"/>
      <c r="CK4268"/>
      <c r="CL4268"/>
      <c r="CM4268"/>
      <c r="CN4268"/>
      <c r="CO4268"/>
      <c r="CP4268"/>
      <c r="CQ4268"/>
      <c r="CR4268"/>
      <c r="CS4268"/>
      <c r="CT4268"/>
      <c r="CU4268"/>
      <c r="CV4268"/>
    </row>
    <row r="4269" spans="10:100" x14ac:dyDescent="0.25">
      <c r="J4269"/>
      <c r="K4269"/>
      <c r="L4269"/>
      <c r="M4269"/>
      <c r="N4269"/>
      <c r="O4269"/>
      <c r="P4269"/>
      <c r="Q4269"/>
      <c r="R4269"/>
      <c r="S4269"/>
      <c r="T4269"/>
      <c r="U4269"/>
      <c r="V4269"/>
      <c r="W4269"/>
      <c r="X4269"/>
      <c r="Y4269"/>
      <c r="Z4269"/>
      <c r="AA4269"/>
      <c r="AB4269"/>
      <c r="AC4269"/>
      <c r="AD4269"/>
      <c r="AE4269"/>
      <c r="AF4269"/>
      <c r="AG4269"/>
      <c r="AH4269"/>
      <c r="AI4269"/>
      <c r="AJ4269"/>
      <c r="AK4269"/>
      <c r="AL4269"/>
      <c r="AM4269"/>
      <c r="AN4269"/>
      <c r="AO4269"/>
      <c r="AP4269"/>
      <c r="AQ4269"/>
      <c r="AR4269"/>
      <c r="AS4269"/>
      <c r="AT4269"/>
      <c r="AU4269"/>
      <c r="AV4269"/>
      <c r="AW4269"/>
      <c r="AX4269"/>
      <c r="AY4269"/>
      <c r="AZ4269"/>
      <c r="BA4269"/>
      <c r="BB4269"/>
      <c r="BC4269"/>
      <c r="BD4269"/>
      <c r="BE4269"/>
      <c r="BF4269"/>
      <c r="BG4269"/>
      <c r="BH4269"/>
      <c r="BI4269"/>
      <c r="BJ4269"/>
      <c r="BK4269"/>
      <c r="BL4269"/>
      <c r="BM4269"/>
      <c r="BN4269"/>
      <c r="BO4269"/>
      <c r="BP4269"/>
      <c r="BQ4269"/>
      <c r="BR4269"/>
      <c r="BS4269"/>
      <c r="BT4269"/>
      <c r="BU4269"/>
      <c r="BV4269"/>
      <c r="BW4269"/>
      <c r="BX4269"/>
      <c r="BY4269"/>
      <c r="BZ4269"/>
      <c r="CA4269"/>
      <c r="CB4269"/>
      <c r="CC4269"/>
      <c r="CD4269"/>
      <c r="CE4269"/>
      <c r="CF4269"/>
      <c r="CG4269"/>
      <c r="CH4269"/>
      <c r="CI4269"/>
      <c r="CJ4269"/>
      <c r="CK4269"/>
      <c r="CL4269"/>
      <c r="CM4269"/>
      <c r="CN4269"/>
      <c r="CO4269"/>
      <c r="CP4269"/>
      <c r="CQ4269"/>
      <c r="CR4269"/>
      <c r="CS4269"/>
      <c r="CT4269"/>
      <c r="CU4269"/>
      <c r="CV4269"/>
    </row>
    <row r="4270" spans="10:100" x14ac:dyDescent="0.25">
      <c r="J4270"/>
      <c r="K4270"/>
      <c r="L4270"/>
      <c r="M4270"/>
      <c r="N4270"/>
      <c r="O4270"/>
      <c r="P4270"/>
      <c r="Q4270"/>
      <c r="R4270"/>
      <c r="S4270"/>
      <c r="T4270"/>
      <c r="U4270"/>
      <c r="V4270"/>
      <c r="W4270"/>
      <c r="X4270"/>
      <c r="Y4270"/>
      <c r="Z4270"/>
      <c r="AA4270"/>
      <c r="AB4270"/>
      <c r="AC4270"/>
      <c r="AD4270"/>
      <c r="AE4270"/>
      <c r="AF4270"/>
      <c r="AG4270"/>
      <c r="AH4270"/>
      <c r="AI4270"/>
      <c r="AJ4270"/>
      <c r="AK4270"/>
      <c r="AL4270"/>
      <c r="AM4270"/>
      <c r="AN4270"/>
      <c r="AO4270"/>
      <c r="AP4270"/>
      <c r="AQ4270"/>
      <c r="AR4270"/>
      <c r="AS4270"/>
      <c r="AT4270"/>
      <c r="AU4270"/>
      <c r="AV4270"/>
      <c r="AW4270"/>
      <c r="AX4270"/>
      <c r="AY4270"/>
      <c r="AZ4270"/>
      <c r="BA4270"/>
      <c r="BB4270"/>
      <c r="BC4270"/>
      <c r="BD4270"/>
      <c r="BE4270"/>
      <c r="BF4270"/>
      <c r="BG4270"/>
      <c r="BH4270"/>
      <c r="BI4270"/>
      <c r="BJ4270"/>
      <c r="BK4270"/>
      <c r="BL4270"/>
      <c r="BM4270"/>
      <c r="BN4270"/>
      <c r="BO4270"/>
      <c r="BP4270"/>
      <c r="BQ4270"/>
      <c r="BR4270"/>
      <c r="BS4270"/>
      <c r="BT4270"/>
      <c r="BU4270"/>
      <c r="BV4270"/>
      <c r="BW4270"/>
      <c r="BX4270"/>
      <c r="BY4270"/>
      <c r="BZ4270"/>
      <c r="CA4270"/>
      <c r="CB4270"/>
      <c r="CC4270"/>
      <c r="CD4270"/>
      <c r="CE4270"/>
      <c r="CF4270"/>
      <c r="CG4270"/>
      <c r="CH4270"/>
      <c r="CI4270"/>
      <c r="CJ4270"/>
      <c r="CK4270"/>
      <c r="CL4270"/>
      <c r="CM4270"/>
      <c r="CN4270"/>
      <c r="CO4270"/>
      <c r="CP4270"/>
      <c r="CQ4270"/>
      <c r="CR4270"/>
      <c r="CS4270"/>
      <c r="CT4270"/>
      <c r="CU4270"/>
      <c r="CV4270"/>
    </row>
    <row r="4271" spans="10:100" x14ac:dyDescent="0.25">
      <c r="J4271"/>
      <c r="K4271"/>
      <c r="L4271"/>
      <c r="M4271"/>
      <c r="N4271"/>
      <c r="O4271"/>
      <c r="P4271"/>
      <c r="Q4271"/>
      <c r="R4271"/>
      <c r="S4271"/>
      <c r="T4271"/>
      <c r="U4271"/>
      <c r="V4271"/>
      <c r="W4271"/>
      <c r="X4271"/>
      <c r="Y4271"/>
      <c r="Z4271"/>
      <c r="AA4271"/>
      <c r="AB4271"/>
      <c r="AC4271"/>
      <c r="AD4271"/>
      <c r="AE4271"/>
      <c r="AF4271"/>
      <c r="AG4271"/>
      <c r="AH4271"/>
      <c r="AI4271"/>
      <c r="AJ4271"/>
      <c r="AK4271"/>
      <c r="AL4271"/>
      <c r="AM4271"/>
      <c r="AN4271"/>
      <c r="AO4271"/>
      <c r="AP4271"/>
      <c r="AQ4271"/>
      <c r="AR4271"/>
      <c r="AS4271"/>
      <c r="AT4271"/>
      <c r="AU4271"/>
      <c r="AV4271"/>
      <c r="AW4271"/>
      <c r="AX4271"/>
      <c r="AY4271"/>
      <c r="AZ4271"/>
      <c r="BA4271"/>
      <c r="BB4271"/>
      <c r="BC4271"/>
      <c r="BD4271"/>
      <c r="BE4271"/>
      <c r="BF4271"/>
      <c r="BG4271"/>
      <c r="BH4271"/>
      <c r="BI4271"/>
      <c r="BJ4271"/>
      <c r="BK4271"/>
      <c r="BL4271"/>
      <c r="BM4271"/>
      <c r="BN4271"/>
      <c r="BO4271"/>
      <c r="BP4271"/>
      <c r="BQ4271"/>
      <c r="BR4271"/>
      <c r="BS4271"/>
      <c r="BT4271"/>
      <c r="BU4271"/>
      <c r="BV4271"/>
      <c r="BW4271"/>
      <c r="BX4271"/>
      <c r="BY4271"/>
      <c r="BZ4271"/>
      <c r="CA4271"/>
      <c r="CB4271"/>
      <c r="CC4271"/>
      <c r="CD4271"/>
      <c r="CE4271"/>
      <c r="CF4271"/>
      <c r="CG4271"/>
      <c r="CH4271"/>
      <c r="CI4271"/>
      <c r="CJ4271"/>
      <c r="CK4271"/>
      <c r="CL4271"/>
      <c r="CM4271"/>
      <c r="CN4271"/>
      <c r="CO4271"/>
      <c r="CP4271"/>
      <c r="CQ4271"/>
      <c r="CR4271"/>
      <c r="CS4271"/>
      <c r="CT4271"/>
      <c r="CU4271"/>
      <c r="CV4271"/>
    </row>
    <row r="4272" spans="10:100" x14ac:dyDescent="0.25">
      <c r="J4272"/>
      <c r="K4272"/>
      <c r="L4272"/>
      <c r="M4272"/>
      <c r="N4272"/>
      <c r="O4272"/>
      <c r="P4272"/>
      <c r="Q4272"/>
      <c r="R4272"/>
      <c r="S4272"/>
      <c r="T4272"/>
      <c r="U4272"/>
      <c r="V4272"/>
      <c r="W4272"/>
      <c r="X4272"/>
      <c r="Y4272"/>
      <c r="Z4272"/>
      <c r="AA4272"/>
      <c r="AB4272"/>
      <c r="AC4272"/>
      <c r="AD4272"/>
      <c r="AE4272"/>
      <c r="AF4272"/>
      <c r="AG4272"/>
      <c r="AH4272"/>
      <c r="AI4272"/>
      <c r="AJ4272"/>
      <c r="AK4272"/>
      <c r="AL4272"/>
      <c r="AM4272"/>
      <c r="AN4272"/>
      <c r="AO4272"/>
      <c r="AP4272"/>
      <c r="AQ4272"/>
      <c r="AR4272"/>
      <c r="AS4272"/>
      <c r="AT4272"/>
      <c r="AU4272"/>
      <c r="AV4272"/>
      <c r="AW4272"/>
      <c r="AX4272"/>
      <c r="AY4272"/>
      <c r="AZ4272"/>
      <c r="BA4272"/>
      <c r="BB4272"/>
      <c r="BC4272"/>
      <c r="BD4272"/>
      <c r="BE4272"/>
      <c r="BF4272"/>
      <c r="BG4272"/>
      <c r="BH4272"/>
      <c r="BI4272"/>
      <c r="BJ4272"/>
      <c r="BK4272"/>
      <c r="BL4272"/>
      <c r="BM4272"/>
      <c r="BN4272"/>
      <c r="BO4272"/>
      <c r="BP4272"/>
      <c r="BQ4272"/>
      <c r="BR4272"/>
      <c r="BS4272"/>
      <c r="BT4272"/>
      <c r="BU4272"/>
      <c r="BV4272"/>
      <c r="BW4272"/>
      <c r="BX4272"/>
      <c r="BY4272"/>
      <c r="BZ4272"/>
      <c r="CA4272"/>
      <c r="CB4272"/>
      <c r="CC4272"/>
      <c r="CD4272"/>
      <c r="CE4272"/>
      <c r="CF4272"/>
      <c r="CG4272"/>
      <c r="CH4272"/>
      <c r="CI4272"/>
      <c r="CJ4272"/>
      <c r="CK4272"/>
      <c r="CL4272"/>
      <c r="CM4272"/>
      <c r="CN4272"/>
      <c r="CO4272"/>
      <c r="CP4272"/>
      <c r="CQ4272"/>
      <c r="CR4272"/>
      <c r="CS4272"/>
      <c r="CT4272"/>
      <c r="CU4272"/>
      <c r="CV4272"/>
    </row>
    <row r="4273" spans="10:100" x14ac:dyDescent="0.25">
      <c r="J4273"/>
      <c r="K4273"/>
      <c r="L4273"/>
      <c r="M4273"/>
      <c r="N4273"/>
      <c r="O4273"/>
      <c r="P4273"/>
      <c r="Q4273"/>
      <c r="R4273"/>
      <c r="S4273"/>
      <c r="T4273"/>
      <c r="U4273"/>
      <c r="V4273"/>
      <c r="W4273"/>
      <c r="X4273"/>
      <c r="Y4273"/>
      <c r="Z4273"/>
      <c r="AA4273"/>
      <c r="AB4273"/>
      <c r="AC4273"/>
      <c r="AD4273"/>
      <c r="AE4273"/>
      <c r="AF4273"/>
      <c r="AG4273"/>
      <c r="AH4273"/>
      <c r="AI4273"/>
      <c r="AJ4273"/>
      <c r="AK4273"/>
      <c r="AL4273"/>
      <c r="AM4273"/>
      <c r="AN4273"/>
      <c r="AO4273"/>
      <c r="AP4273"/>
      <c r="AQ4273"/>
      <c r="AR4273"/>
      <c r="AS4273"/>
      <c r="AT4273"/>
      <c r="AU4273"/>
      <c r="AV4273"/>
      <c r="AW4273"/>
      <c r="AX4273"/>
      <c r="AY4273"/>
      <c r="AZ4273"/>
      <c r="BA4273"/>
      <c r="BB4273"/>
      <c r="BC4273"/>
      <c r="BD4273"/>
      <c r="BE4273"/>
      <c r="BF4273"/>
      <c r="BG4273"/>
      <c r="BH4273"/>
      <c r="BI4273"/>
      <c r="BJ4273"/>
      <c r="BK4273"/>
      <c r="BL4273"/>
      <c r="BM4273"/>
      <c r="BN4273"/>
      <c r="BO4273"/>
      <c r="BP4273"/>
      <c r="BQ4273"/>
      <c r="BR4273"/>
      <c r="BS4273"/>
      <c r="BT4273"/>
      <c r="BU4273"/>
      <c r="BV4273"/>
      <c r="BW4273"/>
      <c r="BX4273"/>
      <c r="BY4273"/>
      <c r="BZ4273"/>
      <c r="CA4273"/>
      <c r="CB4273"/>
      <c r="CC4273"/>
      <c r="CD4273"/>
      <c r="CE4273"/>
      <c r="CF4273"/>
      <c r="CG4273"/>
      <c r="CH4273"/>
      <c r="CI4273"/>
      <c r="CJ4273"/>
      <c r="CK4273"/>
      <c r="CL4273"/>
      <c r="CM4273"/>
      <c r="CN4273"/>
      <c r="CO4273"/>
      <c r="CP4273"/>
      <c r="CQ4273"/>
      <c r="CR4273"/>
      <c r="CS4273"/>
      <c r="CT4273"/>
      <c r="CU4273"/>
      <c r="CV4273"/>
    </row>
    <row r="4274" spans="10:100" x14ac:dyDescent="0.25">
      <c r="J4274"/>
      <c r="K4274"/>
      <c r="L4274"/>
      <c r="M4274"/>
      <c r="N4274"/>
      <c r="O4274"/>
      <c r="P4274"/>
      <c r="Q4274"/>
      <c r="R4274"/>
      <c r="S4274"/>
      <c r="T4274"/>
      <c r="U4274"/>
      <c r="V4274"/>
      <c r="W4274"/>
      <c r="X4274"/>
      <c r="Y4274"/>
      <c r="Z4274"/>
      <c r="AA4274"/>
      <c r="AB4274"/>
      <c r="AC4274"/>
      <c r="AD4274"/>
      <c r="AE4274"/>
      <c r="AF4274"/>
      <c r="AG4274"/>
      <c r="AH4274"/>
      <c r="AI4274"/>
      <c r="AJ4274"/>
      <c r="AK4274"/>
      <c r="AL4274"/>
      <c r="AM4274"/>
      <c r="AN4274"/>
      <c r="AO4274"/>
      <c r="AP4274"/>
      <c r="AQ4274"/>
      <c r="AR4274"/>
      <c r="AS4274"/>
      <c r="AT4274"/>
      <c r="AU4274"/>
      <c r="AV4274"/>
      <c r="AW4274"/>
      <c r="AX4274"/>
      <c r="AY4274"/>
      <c r="AZ4274"/>
      <c r="BA4274"/>
      <c r="BB4274"/>
      <c r="BC4274"/>
      <c r="BD4274"/>
      <c r="BE4274"/>
      <c r="BF4274"/>
      <c r="BG4274"/>
      <c r="BH4274"/>
      <c r="BI4274"/>
      <c r="BJ4274"/>
      <c r="BK4274"/>
      <c r="BL4274"/>
      <c r="BM4274"/>
      <c r="BN4274"/>
      <c r="BO4274"/>
      <c r="BP4274"/>
      <c r="BQ4274"/>
      <c r="BR4274"/>
      <c r="BS4274"/>
      <c r="BT4274"/>
      <c r="BU4274"/>
      <c r="BV4274"/>
      <c r="BW4274"/>
      <c r="BX4274"/>
      <c r="BY4274"/>
      <c r="BZ4274"/>
      <c r="CA4274"/>
      <c r="CB4274"/>
      <c r="CC4274"/>
      <c r="CD4274"/>
      <c r="CE4274"/>
      <c r="CF4274"/>
      <c r="CG4274"/>
      <c r="CH4274"/>
      <c r="CI4274"/>
      <c r="CJ4274"/>
      <c r="CK4274"/>
      <c r="CL4274"/>
      <c r="CM4274"/>
      <c r="CN4274"/>
      <c r="CO4274"/>
      <c r="CP4274"/>
      <c r="CQ4274"/>
      <c r="CR4274"/>
      <c r="CS4274"/>
      <c r="CT4274"/>
      <c r="CU4274"/>
      <c r="CV4274"/>
    </row>
    <row r="4275" spans="10:100" x14ac:dyDescent="0.25">
      <c r="J4275"/>
      <c r="K4275"/>
      <c r="L4275"/>
      <c r="M4275"/>
      <c r="N4275"/>
      <c r="O4275"/>
      <c r="P4275"/>
      <c r="Q4275"/>
      <c r="R4275"/>
      <c r="S4275"/>
      <c r="T4275"/>
      <c r="U4275"/>
      <c r="V4275"/>
      <c r="W4275"/>
      <c r="X4275"/>
      <c r="Y4275"/>
      <c r="Z4275"/>
      <c r="AA4275"/>
      <c r="AB4275"/>
      <c r="AC4275"/>
      <c r="AD4275"/>
      <c r="AE4275"/>
      <c r="AF4275"/>
      <c r="AG4275"/>
      <c r="AH4275"/>
      <c r="AI4275"/>
      <c r="AJ4275"/>
      <c r="AK4275"/>
      <c r="AL4275"/>
      <c r="AM4275"/>
      <c r="AN4275"/>
      <c r="AO4275"/>
      <c r="AP4275"/>
      <c r="AQ4275"/>
      <c r="AR4275"/>
      <c r="AS4275"/>
      <c r="AT4275"/>
      <c r="AU4275"/>
      <c r="AV4275"/>
      <c r="AW4275"/>
      <c r="AX4275"/>
      <c r="AY4275"/>
      <c r="AZ4275"/>
      <c r="BA4275"/>
      <c r="BB4275"/>
      <c r="BC4275"/>
      <c r="BD4275"/>
      <c r="BE4275"/>
      <c r="BF4275"/>
      <c r="BG4275"/>
      <c r="BH4275"/>
      <c r="BI4275"/>
      <c r="BJ4275"/>
      <c r="BK4275"/>
      <c r="BL4275"/>
      <c r="BM4275"/>
      <c r="BN4275"/>
      <c r="BO4275"/>
      <c r="BP4275"/>
      <c r="BQ4275"/>
      <c r="BR4275"/>
      <c r="BS4275"/>
      <c r="BT4275"/>
      <c r="BU4275"/>
      <c r="BV4275"/>
      <c r="BW4275"/>
      <c r="BX4275"/>
      <c r="BY4275"/>
      <c r="BZ4275"/>
      <c r="CA4275"/>
      <c r="CB4275"/>
      <c r="CC4275"/>
      <c r="CD4275"/>
      <c r="CE4275"/>
      <c r="CF4275"/>
      <c r="CG4275"/>
      <c r="CH4275"/>
      <c r="CI4275"/>
      <c r="CJ4275"/>
      <c r="CK4275"/>
      <c r="CL4275"/>
      <c r="CM4275"/>
      <c r="CN4275"/>
      <c r="CO4275"/>
      <c r="CP4275"/>
      <c r="CQ4275"/>
      <c r="CR4275"/>
      <c r="CS4275"/>
      <c r="CT4275"/>
      <c r="CU4275"/>
      <c r="CV4275"/>
    </row>
    <row r="4276" spans="10:100" x14ac:dyDescent="0.25">
      <c r="J4276"/>
      <c r="K4276"/>
      <c r="L4276"/>
      <c r="M4276"/>
      <c r="N4276"/>
      <c r="O4276"/>
      <c r="P4276"/>
      <c r="Q4276"/>
      <c r="R4276"/>
      <c r="S4276"/>
      <c r="T4276"/>
      <c r="U4276"/>
      <c r="V4276"/>
      <c r="W4276"/>
      <c r="X4276"/>
      <c r="Y4276"/>
      <c r="Z4276"/>
      <c r="AA4276"/>
      <c r="AB4276"/>
      <c r="AC4276"/>
      <c r="AD4276"/>
      <c r="AE4276"/>
      <c r="AF4276"/>
      <c r="AG4276"/>
      <c r="AH4276"/>
      <c r="AI4276"/>
      <c r="AJ4276"/>
      <c r="AK4276"/>
      <c r="AL4276"/>
      <c r="AM4276"/>
      <c r="AN4276"/>
      <c r="AO4276"/>
      <c r="AP4276"/>
      <c r="AQ4276"/>
      <c r="AR4276"/>
      <c r="AS4276"/>
      <c r="AT4276"/>
      <c r="AU4276"/>
      <c r="AV4276"/>
      <c r="AW4276"/>
      <c r="AX4276"/>
      <c r="AY4276"/>
      <c r="AZ4276"/>
      <c r="BA4276"/>
      <c r="BB4276"/>
      <c r="BC4276"/>
      <c r="BD4276"/>
      <c r="BE4276"/>
      <c r="BF4276"/>
      <c r="BG4276"/>
      <c r="BH4276"/>
      <c r="BI4276"/>
      <c r="BJ4276"/>
      <c r="BK4276"/>
      <c r="BL4276"/>
      <c r="BM4276"/>
      <c r="BN4276"/>
      <c r="BO4276"/>
      <c r="BP4276"/>
      <c r="BQ4276"/>
      <c r="BR4276"/>
      <c r="BS4276"/>
      <c r="BT4276"/>
      <c r="BU4276"/>
      <c r="BV4276"/>
      <c r="BW4276"/>
      <c r="BX4276"/>
      <c r="BY4276"/>
      <c r="BZ4276"/>
      <c r="CA4276"/>
      <c r="CB4276"/>
      <c r="CC4276"/>
      <c r="CD4276"/>
      <c r="CE4276"/>
      <c r="CF4276"/>
      <c r="CG4276"/>
      <c r="CH4276"/>
      <c r="CI4276"/>
      <c r="CJ4276"/>
      <c r="CK4276"/>
      <c r="CL4276"/>
      <c r="CM4276"/>
      <c r="CN4276"/>
      <c r="CO4276"/>
      <c r="CP4276"/>
      <c r="CQ4276"/>
      <c r="CR4276"/>
      <c r="CS4276"/>
      <c r="CT4276"/>
      <c r="CU4276"/>
      <c r="CV4276"/>
    </row>
    <row r="4277" spans="10:100" x14ac:dyDescent="0.25">
      <c r="J4277"/>
      <c r="K4277"/>
      <c r="L4277"/>
      <c r="M4277"/>
      <c r="N4277"/>
      <c r="O4277"/>
      <c r="P4277"/>
      <c r="Q4277"/>
      <c r="R4277"/>
      <c r="S4277"/>
      <c r="T4277"/>
      <c r="U4277"/>
      <c r="V4277"/>
      <c r="W4277"/>
      <c r="X4277"/>
      <c r="Y4277"/>
      <c r="Z4277"/>
      <c r="AA4277"/>
      <c r="AB4277"/>
      <c r="AC4277"/>
      <c r="AD4277"/>
      <c r="AE4277"/>
      <c r="AF4277"/>
      <c r="AG4277"/>
      <c r="AH4277"/>
      <c r="AI4277"/>
      <c r="AJ4277"/>
      <c r="AK4277"/>
      <c r="AL4277"/>
      <c r="AM4277"/>
      <c r="AN4277"/>
      <c r="AO4277"/>
      <c r="AP4277"/>
      <c r="AQ4277"/>
      <c r="AR4277"/>
      <c r="AS4277"/>
      <c r="AT4277"/>
      <c r="AU4277"/>
      <c r="AV4277"/>
      <c r="AW4277"/>
      <c r="AX4277"/>
      <c r="AY4277"/>
      <c r="AZ4277"/>
      <c r="BA4277"/>
      <c r="BB4277"/>
      <c r="BC4277"/>
      <c r="BD4277"/>
      <c r="BE4277"/>
      <c r="BF4277"/>
      <c r="BG4277"/>
      <c r="BH4277"/>
      <c r="BI4277"/>
      <c r="BJ4277"/>
      <c r="BK4277"/>
      <c r="BL4277"/>
      <c r="BM4277"/>
      <c r="BN4277"/>
      <c r="BO4277"/>
      <c r="BP4277"/>
      <c r="BQ4277"/>
      <c r="BR4277"/>
      <c r="BS4277"/>
      <c r="BT4277"/>
      <c r="BU4277"/>
      <c r="BV4277"/>
      <c r="BW4277"/>
      <c r="BX4277"/>
      <c r="BY4277"/>
      <c r="BZ4277"/>
      <c r="CA4277"/>
      <c r="CB4277"/>
      <c r="CC4277"/>
      <c r="CD4277"/>
      <c r="CE4277"/>
      <c r="CF4277"/>
      <c r="CG4277"/>
      <c r="CH4277"/>
      <c r="CI4277"/>
      <c r="CJ4277"/>
      <c r="CK4277"/>
      <c r="CL4277"/>
      <c r="CM4277"/>
      <c r="CN4277"/>
      <c r="CO4277"/>
      <c r="CP4277"/>
      <c r="CQ4277"/>
      <c r="CR4277"/>
      <c r="CS4277"/>
      <c r="CT4277"/>
      <c r="CU4277"/>
      <c r="CV4277"/>
    </row>
    <row r="4278" spans="10:100" x14ac:dyDescent="0.25">
      <c r="J4278"/>
      <c r="K4278"/>
      <c r="L4278"/>
      <c r="M4278"/>
      <c r="N4278"/>
      <c r="O4278"/>
      <c r="P4278"/>
      <c r="Q4278"/>
      <c r="R4278"/>
      <c r="S4278"/>
      <c r="T4278"/>
      <c r="U4278"/>
      <c r="V4278"/>
      <c r="W4278"/>
      <c r="X4278"/>
      <c r="Y4278"/>
      <c r="Z4278"/>
      <c r="AA4278"/>
      <c r="AB4278"/>
      <c r="AC4278"/>
      <c r="AD4278"/>
      <c r="AE4278"/>
      <c r="AF4278"/>
      <c r="AG4278"/>
      <c r="AH4278"/>
      <c r="AI4278"/>
      <c r="AJ4278"/>
      <c r="AK4278"/>
      <c r="AL4278"/>
      <c r="AM4278"/>
      <c r="AN4278"/>
      <c r="AO4278"/>
      <c r="AP4278"/>
      <c r="AQ4278"/>
      <c r="AR4278"/>
      <c r="AS4278"/>
      <c r="AT4278"/>
      <c r="AU4278"/>
      <c r="AV4278"/>
      <c r="AW4278"/>
      <c r="AX4278"/>
      <c r="AY4278"/>
      <c r="AZ4278"/>
      <c r="BA4278"/>
      <c r="BB4278"/>
      <c r="BC4278"/>
      <c r="BD4278"/>
      <c r="BE4278"/>
      <c r="BF4278"/>
      <c r="BG4278"/>
      <c r="BH4278"/>
      <c r="BI4278"/>
      <c r="BJ4278"/>
      <c r="BK4278"/>
      <c r="BL4278"/>
      <c r="BM4278"/>
      <c r="BN4278"/>
      <c r="BO4278"/>
      <c r="BP4278"/>
      <c r="BQ4278"/>
      <c r="BR4278"/>
      <c r="BS4278"/>
      <c r="BT4278"/>
      <c r="BU4278"/>
      <c r="BV4278"/>
      <c r="BW4278"/>
      <c r="BX4278"/>
      <c r="BY4278"/>
      <c r="BZ4278"/>
      <c r="CA4278"/>
      <c r="CB4278"/>
      <c r="CC4278"/>
      <c r="CD4278"/>
      <c r="CE4278"/>
      <c r="CF4278"/>
      <c r="CG4278"/>
      <c r="CH4278"/>
      <c r="CI4278"/>
      <c r="CJ4278"/>
      <c r="CK4278"/>
      <c r="CL4278"/>
      <c r="CM4278"/>
      <c r="CN4278"/>
      <c r="CO4278"/>
      <c r="CP4278"/>
      <c r="CQ4278"/>
      <c r="CR4278"/>
      <c r="CS4278"/>
      <c r="CT4278"/>
      <c r="CU4278"/>
      <c r="CV4278"/>
    </row>
    <row r="4279" spans="10:100" x14ac:dyDescent="0.25">
      <c r="J4279"/>
      <c r="K4279"/>
      <c r="L4279"/>
      <c r="M4279"/>
      <c r="N4279"/>
      <c r="O4279"/>
      <c r="P4279"/>
      <c r="Q4279"/>
      <c r="R4279"/>
      <c r="S4279"/>
      <c r="T4279"/>
      <c r="U4279"/>
      <c r="V4279"/>
      <c r="W4279"/>
      <c r="X4279"/>
      <c r="Y4279"/>
      <c r="Z4279"/>
      <c r="AA4279"/>
      <c r="AB4279"/>
      <c r="AC4279"/>
      <c r="AD4279"/>
      <c r="AE4279"/>
      <c r="AF4279"/>
      <c r="AG4279"/>
      <c r="AH4279"/>
      <c r="AI4279"/>
      <c r="AJ4279"/>
      <c r="AK4279"/>
      <c r="AL4279"/>
      <c r="AM4279"/>
      <c r="AN4279"/>
      <c r="AO4279"/>
      <c r="AP4279"/>
      <c r="AQ4279"/>
      <c r="AR4279"/>
      <c r="AS4279"/>
      <c r="AT4279"/>
      <c r="AU4279"/>
      <c r="AV4279"/>
      <c r="AW4279"/>
      <c r="AX4279"/>
      <c r="AY4279"/>
      <c r="AZ4279"/>
      <c r="BA4279"/>
      <c r="BB4279"/>
      <c r="BC4279"/>
      <c r="BD4279"/>
      <c r="BE4279"/>
      <c r="BF4279"/>
      <c r="BG4279"/>
      <c r="BH4279"/>
      <c r="BI4279"/>
      <c r="BJ4279"/>
      <c r="BK4279"/>
      <c r="BL4279"/>
      <c r="BM4279"/>
      <c r="BN4279"/>
      <c r="BO4279"/>
      <c r="BP4279"/>
      <c r="BQ4279"/>
      <c r="BR4279"/>
      <c r="BS4279"/>
      <c r="BT4279"/>
      <c r="BU4279"/>
      <c r="BV4279"/>
      <c r="BW4279"/>
      <c r="BX4279"/>
      <c r="BY4279"/>
      <c r="BZ4279"/>
      <c r="CA4279"/>
      <c r="CB4279"/>
      <c r="CC4279"/>
      <c r="CD4279"/>
      <c r="CE4279"/>
      <c r="CF4279"/>
      <c r="CG4279"/>
      <c r="CH4279"/>
      <c r="CI4279"/>
      <c r="CJ4279"/>
      <c r="CK4279"/>
      <c r="CL4279"/>
      <c r="CM4279"/>
      <c r="CN4279"/>
      <c r="CO4279"/>
      <c r="CP4279"/>
      <c r="CQ4279"/>
      <c r="CR4279"/>
      <c r="CS4279"/>
      <c r="CT4279"/>
      <c r="CU4279"/>
      <c r="CV4279"/>
    </row>
    <row r="4280" spans="10:100" x14ac:dyDescent="0.25">
      <c r="J4280"/>
      <c r="K4280"/>
      <c r="L4280"/>
      <c r="M4280"/>
      <c r="N4280"/>
      <c r="O4280"/>
      <c r="P4280"/>
      <c r="Q4280"/>
      <c r="R4280"/>
      <c r="S4280"/>
      <c r="T4280"/>
      <c r="U4280"/>
      <c r="V4280"/>
      <c r="W4280"/>
      <c r="X4280"/>
      <c r="Y4280"/>
      <c r="Z4280"/>
      <c r="AA4280"/>
      <c r="AB4280"/>
      <c r="AC4280"/>
      <c r="AD4280"/>
      <c r="AE4280"/>
      <c r="AF4280"/>
      <c r="AG4280"/>
      <c r="AH4280"/>
      <c r="AI4280"/>
      <c r="AJ4280"/>
      <c r="AK4280"/>
      <c r="AL4280"/>
      <c r="AM4280"/>
      <c r="AN4280"/>
      <c r="AO4280"/>
      <c r="AP4280"/>
      <c r="AQ4280"/>
      <c r="AR4280"/>
      <c r="AS4280"/>
      <c r="AT4280"/>
      <c r="AU4280"/>
      <c r="AV4280"/>
      <c r="AW4280"/>
      <c r="AX4280"/>
      <c r="AY4280"/>
      <c r="AZ4280"/>
      <c r="BA4280"/>
      <c r="BB4280"/>
      <c r="BC4280"/>
      <c r="BD4280"/>
      <c r="BE4280"/>
      <c r="BF4280"/>
      <c r="BG4280"/>
      <c r="BH4280"/>
      <c r="BI4280"/>
      <c r="BJ4280"/>
      <c r="BK4280"/>
      <c r="BL4280"/>
      <c r="BM4280"/>
      <c r="BN4280"/>
      <c r="BO4280"/>
      <c r="BP4280"/>
      <c r="BQ4280"/>
      <c r="BR4280"/>
      <c r="BS4280"/>
      <c r="BT4280"/>
      <c r="BU4280"/>
      <c r="BV4280"/>
      <c r="BW4280"/>
      <c r="BX4280"/>
      <c r="BY4280"/>
      <c r="BZ4280"/>
      <c r="CA4280"/>
      <c r="CB4280"/>
      <c r="CC4280"/>
      <c r="CD4280"/>
      <c r="CE4280"/>
      <c r="CF4280"/>
      <c r="CG4280"/>
      <c r="CH4280"/>
      <c r="CI4280"/>
      <c r="CJ4280"/>
      <c r="CK4280"/>
      <c r="CL4280"/>
      <c r="CM4280"/>
      <c r="CN4280"/>
      <c r="CO4280"/>
      <c r="CP4280"/>
      <c r="CQ4280"/>
      <c r="CR4280"/>
      <c r="CS4280"/>
      <c r="CT4280"/>
      <c r="CU4280"/>
      <c r="CV4280"/>
    </row>
    <row r="4281" spans="10:100" x14ac:dyDescent="0.25">
      <c r="J4281"/>
      <c r="K4281"/>
      <c r="L4281"/>
      <c r="M4281"/>
      <c r="N4281"/>
      <c r="O4281"/>
      <c r="P4281"/>
      <c r="Q4281"/>
      <c r="R4281"/>
      <c r="S4281"/>
      <c r="T4281"/>
      <c r="U4281"/>
      <c r="V4281"/>
      <c r="W4281"/>
      <c r="X4281"/>
      <c r="Y4281"/>
      <c r="Z4281"/>
      <c r="AA4281"/>
      <c r="AB4281"/>
      <c r="AC4281"/>
      <c r="AD4281"/>
      <c r="AE4281"/>
      <c r="AF4281"/>
      <c r="AG4281"/>
      <c r="AH4281"/>
      <c r="AI4281"/>
      <c r="AJ4281"/>
      <c r="AK4281"/>
      <c r="AL4281"/>
      <c r="AM4281"/>
      <c r="AN4281"/>
      <c r="AO4281"/>
      <c r="AP4281"/>
      <c r="AQ4281"/>
      <c r="AR4281"/>
      <c r="AS4281"/>
      <c r="AT4281"/>
      <c r="AU4281"/>
      <c r="AV4281"/>
      <c r="AW4281"/>
      <c r="AX4281"/>
      <c r="AY4281"/>
      <c r="AZ4281"/>
      <c r="BA4281"/>
      <c r="BB4281"/>
      <c r="BC4281"/>
      <c r="BD4281"/>
      <c r="BE4281"/>
      <c r="BF4281"/>
      <c r="BG4281"/>
      <c r="BH4281"/>
      <c r="BI4281"/>
      <c r="BJ4281"/>
      <c r="BK4281"/>
      <c r="BL4281"/>
      <c r="BM4281"/>
      <c r="BN4281"/>
      <c r="BO4281"/>
      <c r="BP4281"/>
      <c r="BQ4281"/>
      <c r="BR4281"/>
      <c r="BS4281"/>
      <c r="BT4281"/>
      <c r="BU4281"/>
      <c r="BV4281"/>
      <c r="BW4281"/>
      <c r="BX4281"/>
      <c r="BY4281"/>
      <c r="BZ4281"/>
      <c r="CA4281"/>
      <c r="CB4281"/>
      <c r="CC4281"/>
      <c r="CD4281"/>
      <c r="CE4281"/>
      <c r="CF4281"/>
      <c r="CG4281"/>
      <c r="CH4281"/>
      <c r="CI4281"/>
      <c r="CJ4281"/>
      <c r="CK4281"/>
      <c r="CL4281"/>
      <c r="CM4281"/>
      <c r="CN4281"/>
      <c r="CO4281"/>
      <c r="CP4281"/>
      <c r="CQ4281"/>
      <c r="CR4281"/>
      <c r="CS4281"/>
      <c r="CT4281"/>
      <c r="CU4281"/>
      <c r="CV4281"/>
    </row>
    <row r="4282" spans="10:100" x14ac:dyDescent="0.25">
      <c r="J4282"/>
      <c r="K4282"/>
      <c r="L4282"/>
      <c r="M4282"/>
      <c r="N4282"/>
      <c r="O4282"/>
      <c r="P4282"/>
      <c r="Q4282"/>
      <c r="R4282"/>
      <c r="S4282"/>
      <c r="T4282"/>
      <c r="U4282"/>
      <c r="V4282"/>
      <c r="W4282"/>
      <c r="X4282"/>
      <c r="Y4282"/>
      <c r="Z4282"/>
      <c r="AA4282"/>
      <c r="AB4282"/>
      <c r="AC4282"/>
      <c r="AD4282"/>
      <c r="AE4282"/>
      <c r="AF4282"/>
      <c r="AG4282"/>
      <c r="AH4282"/>
      <c r="AI4282"/>
      <c r="AJ4282"/>
      <c r="AK4282"/>
      <c r="AL4282"/>
      <c r="AM4282"/>
      <c r="AN4282"/>
      <c r="AO4282"/>
      <c r="AP4282"/>
      <c r="AQ4282"/>
      <c r="AR4282"/>
      <c r="AS4282"/>
      <c r="AT4282"/>
      <c r="AU4282"/>
      <c r="AV4282"/>
      <c r="AW4282"/>
      <c r="AX4282"/>
      <c r="AY4282"/>
      <c r="AZ4282"/>
      <c r="BA4282"/>
      <c r="BB4282"/>
      <c r="BC4282"/>
      <c r="BD4282"/>
      <c r="BE4282"/>
      <c r="BF4282"/>
      <c r="BG4282"/>
      <c r="BH4282"/>
      <c r="BI4282"/>
      <c r="BJ4282"/>
      <c r="BK4282"/>
      <c r="BL4282"/>
      <c r="BM4282"/>
      <c r="BN4282"/>
      <c r="BO4282"/>
      <c r="BP4282"/>
      <c r="BQ4282"/>
      <c r="BR4282"/>
      <c r="BS4282"/>
      <c r="BT4282"/>
      <c r="BU4282"/>
      <c r="BV4282"/>
      <c r="BW4282"/>
      <c r="BX4282"/>
      <c r="BY4282"/>
      <c r="BZ4282"/>
      <c r="CA4282"/>
      <c r="CB4282"/>
      <c r="CC4282"/>
      <c r="CD4282"/>
      <c r="CE4282"/>
      <c r="CF4282"/>
      <c r="CG4282"/>
      <c r="CH4282"/>
      <c r="CI4282"/>
      <c r="CJ4282"/>
      <c r="CK4282"/>
      <c r="CL4282"/>
      <c r="CM4282"/>
      <c r="CN4282"/>
      <c r="CO4282"/>
      <c r="CP4282"/>
      <c r="CQ4282"/>
      <c r="CR4282"/>
      <c r="CS4282"/>
      <c r="CT4282"/>
      <c r="CU4282"/>
      <c r="CV4282"/>
    </row>
    <row r="4283" spans="10:100" x14ac:dyDescent="0.25">
      <c r="J4283"/>
      <c r="K4283"/>
      <c r="L4283"/>
      <c r="M4283"/>
      <c r="N4283"/>
      <c r="O4283"/>
      <c r="P4283"/>
      <c r="Q4283"/>
      <c r="R4283"/>
      <c r="S4283"/>
      <c r="T4283"/>
      <c r="U4283"/>
      <c r="V4283"/>
      <c r="W4283"/>
      <c r="X4283"/>
      <c r="Y4283"/>
      <c r="Z4283"/>
      <c r="AA4283"/>
      <c r="AB4283"/>
      <c r="AC4283"/>
      <c r="AD4283"/>
      <c r="AE4283"/>
      <c r="AF4283"/>
      <c r="AG4283"/>
      <c r="AH4283"/>
      <c r="AI4283"/>
      <c r="AJ4283"/>
      <c r="AK4283"/>
      <c r="AL4283"/>
      <c r="AM4283"/>
      <c r="AN4283"/>
      <c r="AO4283"/>
      <c r="AP4283"/>
      <c r="AQ4283"/>
      <c r="AR4283"/>
      <c r="AS4283"/>
      <c r="AT4283"/>
      <c r="AU4283"/>
      <c r="AV4283"/>
      <c r="AW4283"/>
      <c r="AX4283"/>
      <c r="AY4283"/>
      <c r="AZ4283"/>
      <c r="BA4283"/>
      <c r="BB4283"/>
      <c r="BC4283"/>
      <c r="BD4283"/>
      <c r="BE4283"/>
      <c r="BF4283"/>
      <c r="BG4283"/>
      <c r="BH4283"/>
      <c r="BI4283"/>
      <c r="BJ4283"/>
      <c r="BK4283"/>
      <c r="BL4283"/>
      <c r="BM4283"/>
      <c r="BN4283"/>
      <c r="BO4283"/>
      <c r="BP4283"/>
      <c r="BQ4283"/>
      <c r="BR4283"/>
      <c r="BS4283"/>
      <c r="BT4283"/>
      <c r="BU4283"/>
      <c r="BV4283"/>
      <c r="BW4283"/>
      <c r="BX4283"/>
      <c r="BY4283"/>
      <c r="BZ4283"/>
      <c r="CA4283"/>
      <c r="CB4283"/>
      <c r="CC4283"/>
      <c r="CD4283"/>
      <c r="CE4283"/>
      <c r="CF4283"/>
      <c r="CG4283"/>
      <c r="CH4283"/>
      <c r="CI4283"/>
      <c r="CJ4283"/>
      <c r="CK4283"/>
      <c r="CL4283"/>
      <c r="CM4283"/>
      <c r="CN4283"/>
      <c r="CO4283"/>
      <c r="CP4283"/>
      <c r="CQ4283"/>
      <c r="CR4283"/>
      <c r="CS4283"/>
      <c r="CT4283"/>
      <c r="CU4283"/>
      <c r="CV4283"/>
    </row>
    <row r="4284" spans="10:100" x14ac:dyDescent="0.25">
      <c r="J4284"/>
      <c r="K4284"/>
      <c r="L4284"/>
      <c r="M4284"/>
      <c r="N4284"/>
      <c r="O4284"/>
      <c r="P4284"/>
      <c r="Q4284"/>
      <c r="R4284"/>
      <c r="S4284"/>
      <c r="T4284"/>
      <c r="U4284"/>
      <c r="V4284"/>
      <c r="W4284"/>
      <c r="X4284"/>
      <c r="Y4284"/>
      <c r="Z4284"/>
      <c r="AA4284"/>
      <c r="AB4284"/>
      <c r="AC4284"/>
      <c r="AD4284"/>
      <c r="AE4284"/>
      <c r="AF4284"/>
      <c r="AG4284"/>
      <c r="AH4284"/>
      <c r="AI4284"/>
      <c r="AJ4284"/>
      <c r="AK4284"/>
      <c r="AL4284"/>
      <c r="AM4284"/>
      <c r="AN4284"/>
      <c r="AO4284"/>
      <c r="AP4284"/>
      <c r="AQ4284"/>
      <c r="AR4284"/>
      <c r="AS4284"/>
      <c r="AT4284"/>
      <c r="AU4284"/>
      <c r="AV4284"/>
      <c r="AW4284"/>
      <c r="AX4284"/>
      <c r="AY4284"/>
      <c r="AZ4284"/>
      <c r="BA4284"/>
      <c r="BB4284"/>
      <c r="BC4284"/>
      <c r="BD4284"/>
      <c r="BE4284"/>
      <c r="BF4284"/>
      <c r="BG4284"/>
      <c r="BH4284"/>
      <c r="BI4284"/>
      <c r="BJ4284"/>
      <c r="BK4284"/>
      <c r="BL4284"/>
      <c r="BM4284"/>
      <c r="BN4284"/>
      <c r="BO4284"/>
      <c r="BP4284"/>
      <c r="BQ4284"/>
      <c r="BR4284"/>
      <c r="BS4284"/>
      <c r="BT4284"/>
      <c r="BU4284"/>
      <c r="BV4284"/>
      <c r="BW4284"/>
      <c r="BX4284"/>
      <c r="BY4284"/>
      <c r="BZ4284"/>
      <c r="CA4284"/>
      <c r="CB4284"/>
      <c r="CC4284"/>
      <c r="CD4284"/>
      <c r="CE4284"/>
      <c r="CF4284"/>
      <c r="CG4284"/>
      <c r="CH4284"/>
      <c r="CI4284"/>
      <c r="CJ4284"/>
      <c r="CK4284"/>
      <c r="CL4284"/>
      <c r="CM4284"/>
      <c r="CN4284"/>
      <c r="CO4284"/>
      <c r="CP4284"/>
      <c r="CQ4284"/>
      <c r="CR4284"/>
      <c r="CS4284"/>
      <c r="CT4284"/>
      <c r="CU4284"/>
      <c r="CV4284"/>
    </row>
    <row r="4285" spans="10:100" x14ac:dyDescent="0.25">
      <c r="J4285"/>
      <c r="K4285"/>
      <c r="L4285"/>
      <c r="M4285"/>
      <c r="N4285"/>
      <c r="O4285"/>
      <c r="P4285"/>
      <c r="Q4285"/>
      <c r="R4285"/>
      <c r="S4285"/>
      <c r="T4285"/>
      <c r="U4285"/>
      <c r="V4285"/>
      <c r="W4285"/>
      <c r="X4285"/>
      <c r="Y4285"/>
      <c r="Z4285"/>
      <c r="AA4285"/>
      <c r="AB4285"/>
      <c r="AC4285"/>
      <c r="AD4285"/>
      <c r="AE4285"/>
      <c r="AF4285"/>
      <c r="AG4285"/>
      <c r="AH4285"/>
      <c r="AI4285"/>
      <c r="AJ4285"/>
      <c r="AK4285"/>
      <c r="AL4285"/>
      <c r="AM4285"/>
      <c r="AN4285"/>
      <c r="AO4285"/>
      <c r="AP4285"/>
      <c r="AQ4285"/>
      <c r="AR4285"/>
      <c r="AS4285"/>
      <c r="AT4285"/>
      <c r="AU4285"/>
      <c r="AV4285"/>
      <c r="AW4285"/>
      <c r="AX4285"/>
      <c r="AY4285"/>
      <c r="AZ4285"/>
      <c r="BA4285"/>
      <c r="BB4285"/>
      <c r="BC4285"/>
      <c r="BD4285"/>
      <c r="BE4285"/>
      <c r="BF4285"/>
      <c r="BG4285"/>
      <c r="BH4285"/>
      <c r="BI4285"/>
      <c r="BJ4285"/>
      <c r="BK4285"/>
      <c r="BL4285"/>
      <c r="BM4285"/>
      <c r="BN4285"/>
      <c r="BO4285"/>
      <c r="BP4285"/>
      <c r="BQ4285"/>
      <c r="BR4285"/>
      <c r="BS4285"/>
      <c r="BT4285"/>
      <c r="BU4285"/>
      <c r="BV4285"/>
      <c r="BW4285"/>
      <c r="BX4285"/>
      <c r="BY4285"/>
      <c r="BZ4285"/>
      <c r="CA4285"/>
      <c r="CB4285"/>
      <c r="CC4285"/>
      <c r="CD4285"/>
      <c r="CE4285"/>
      <c r="CF4285"/>
      <c r="CG4285"/>
      <c r="CH4285"/>
      <c r="CI4285"/>
      <c r="CJ4285"/>
      <c r="CK4285"/>
      <c r="CL4285"/>
      <c r="CM4285"/>
      <c r="CN4285"/>
      <c r="CO4285"/>
      <c r="CP4285"/>
      <c r="CQ4285"/>
      <c r="CR4285"/>
      <c r="CS4285"/>
      <c r="CT4285"/>
      <c r="CU4285"/>
      <c r="CV4285"/>
    </row>
    <row r="4286" spans="10:100" x14ac:dyDescent="0.25">
      <c r="J4286"/>
      <c r="K4286"/>
      <c r="L4286"/>
      <c r="M4286"/>
      <c r="N4286"/>
      <c r="O4286"/>
      <c r="P4286"/>
      <c r="Q4286"/>
      <c r="R4286"/>
      <c r="S4286"/>
      <c r="T4286"/>
      <c r="U4286"/>
      <c r="V4286"/>
      <c r="W4286"/>
      <c r="X4286"/>
      <c r="Y4286"/>
      <c r="Z4286"/>
      <c r="AA4286"/>
      <c r="AB4286"/>
      <c r="AC4286"/>
      <c r="AD4286"/>
      <c r="AE4286"/>
      <c r="AF4286"/>
      <c r="AG4286"/>
      <c r="AH4286"/>
      <c r="AI4286"/>
      <c r="AJ4286"/>
      <c r="AK4286"/>
      <c r="AL4286"/>
      <c r="AM4286"/>
      <c r="AN4286"/>
      <c r="AO4286"/>
      <c r="AP4286"/>
      <c r="AQ4286"/>
      <c r="AR4286"/>
      <c r="AS4286"/>
      <c r="AT4286"/>
      <c r="AU4286"/>
      <c r="AV4286"/>
      <c r="AW4286"/>
      <c r="AX4286"/>
      <c r="AY4286"/>
      <c r="AZ4286"/>
      <c r="BA4286"/>
      <c r="BB4286"/>
      <c r="BC4286"/>
      <c r="BD4286"/>
      <c r="BE4286"/>
      <c r="BF4286"/>
      <c r="BG4286"/>
      <c r="BH4286"/>
      <c r="BI4286"/>
      <c r="BJ4286"/>
      <c r="BK4286"/>
      <c r="BL4286"/>
      <c r="BM4286"/>
      <c r="BN4286"/>
      <c r="BO4286"/>
      <c r="BP4286"/>
      <c r="BQ4286"/>
      <c r="BR4286"/>
      <c r="BS4286"/>
      <c r="BT4286"/>
      <c r="BU4286"/>
      <c r="BV4286"/>
      <c r="BW4286"/>
      <c r="BX4286"/>
      <c r="BY4286"/>
      <c r="BZ4286"/>
      <c r="CA4286"/>
      <c r="CB4286"/>
      <c r="CC4286"/>
      <c r="CD4286"/>
      <c r="CE4286"/>
      <c r="CF4286"/>
      <c r="CG4286"/>
      <c r="CH4286"/>
      <c r="CI4286"/>
      <c r="CJ4286"/>
      <c r="CK4286"/>
      <c r="CL4286"/>
      <c r="CM4286"/>
      <c r="CN4286"/>
      <c r="CO4286"/>
      <c r="CP4286"/>
      <c r="CQ4286"/>
      <c r="CR4286"/>
      <c r="CS4286"/>
      <c r="CT4286"/>
      <c r="CU4286"/>
      <c r="CV4286"/>
    </row>
    <row r="4287" spans="10:100" x14ac:dyDescent="0.25">
      <c r="J4287"/>
      <c r="K4287"/>
      <c r="L4287"/>
      <c r="M4287"/>
      <c r="N4287"/>
      <c r="O4287"/>
      <c r="P4287"/>
      <c r="Q4287"/>
      <c r="R4287"/>
      <c r="S4287"/>
      <c r="T4287"/>
      <c r="U4287"/>
      <c r="V4287"/>
      <c r="W4287"/>
      <c r="X4287"/>
      <c r="Y4287"/>
      <c r="Z4287"/>
      <c r="AA4287"/>
      <c r="AB4287"/>
      <c r="AC4287"/>
      <c r="AD4287"/>
      <c r="AE4287"/>
      <c r="AF4287"/>
      <c r="AG4287"/>
      <c r="AH4287"/>
      <c r="AI4287"/>
      <c r="AJ4287"/>
      <c r="AK4287"/>
      <c r="AL4287"/>
      <c r="AM4287"/>
      <c r="AN4287"/>
      <c r="AO4287"/>
      <c r="AP4287"/>
      <c r="AQ4287"/>
      <c r="AR4287"/>
      <c r="AS4287"/>
      <c r="AT4287"/>
      <c r="AU4287"/>
      <c r="AV4287"/>
      <c r="AW4287"/>
      <c r="AX4287"/>
      <c r="AY4287"/>
      <c r="AZ4287"/>
      <c r="BA4287"/>
      <c r="BB4287"/>
      <c r="BC4287"/>
      <c r="BD4287"/>
      <c r="BE4287"/>
      <c r="BF4287"/>
      <c r="BG4287"/>
      <c r="BH4287"/>
      <c r="BI4287"/>
      <c r="BJ4287"/>
      <c r="BK4287"/>
      <c r="BL4287"/>
      <c r="BM4287"/>
      <c r="BN4287"/>
      <c r="BO4287"/>
      <c r="BP4287"/>
      <c r="BQ4287"/>
      <c r="BR4287"/>
      <c r="BS4287"/>
      <c r="BT4287"/>
      <c r="BU4287"/>
      <c r="BV4287"/>
      <c r="BW4287"/>
      <c r="BX4287"/>
      <c r="BY4287"/>
      <c r="BZ4287"/>
      <c r="CA4287"/>
      <c r="CB4287"/>
      <c r="CC4287"/>
      <c r="CD4287"/>
      <c r="CE4287"/>
      <c r="CF4287"/>
      <c r="CG4287"/>
      <c r="CH4287"/>
      <c r="CI4287"/>
      <c r="CJ4287"/>
      <c r="CK4287"/>
      <c r="CL4287"/>
      <c r="CM4287"/>
      <c r="CN4287"/>
      <c r="CO4287"/>
      <c r="CP4287"/>
      <c r="CQ4287"/>
      <c r="CR4287"/>
      <c r="CS4287"/>
      <c r="CT4287"/>
      <c r="CU4287"/>
      <c r="CV4287"/>
    </row>
    <row r="4288" spans="10:100" x14ac:dyDescent="0.25">
      <c r="J4288"/>
      <c r="K4288"/>
      <c r="L4288"/>
      <c r="M4288"/>
      <c r="N4288"/>
      <c r="O4288"/>
      <c r="P4288"/>
      <c r="Q4288"/>
      <c r="R4288"/>
      <c r="S4288"/>
      <c r="T4288"/>
      <c r="U4288"/>
      <c r="V4288"/>
      <c r="W4288"/>
      <c r="X4288"/>
      <c r="Y4288"/>
      <c r="Z4288"/>
      <c r="AA4288"/>
      <c r="AB4288"/>
      <c r="AC4288"/>
      <c r="AD4288"/>
      <c r="AE4288"/>
      <c r="AF4288"/>
      <c r="AG4288"/>
      <c r="AH4288"/>
      <c r="AI4288"/>
      <c r="AJ4288"/>
      <c r="AK4288"/>
      <c r="AL4288"/>
      <c r="AM4288"/>
      <c r="AN4288"/>
      <c r="AO4288"/>
      <c r="AP4288"/>
      <c r="AQ4288"/>
      <c r="AR4288"/>
      <c r="AS4288"/>
      <c r="AT4288"/>
      <c r="AU4288"/>
      <c r="AV4288"/>
      <c r="AW4288"/>
      <c r="AX4288"/>
      <c r="AY4288"/>
      <c r="AZ4288"/>
      <c r="BA4288"/>
      <c r="BB4288"/>
      <c r="BC4288"/>
      <c r="BD4288"/>
      <c r="BE4288"/>
      <c r="BF4288"/>
      <c r="BG4288"/>
      <c r="BH4288"/>
      <c r="BI4288"/>
      <c r="BJ4288"/>
      <c r="BK4288"/>
      <c r="BL4288"/>
      <c r="BM4288"/>
      <c r="BN4288"/>
      <c r="BO4288"/>
      <c r="BP4288"/>
      <c r="BQ4288"/>
      <c r="BR4288"/>
      <c r="BS4288"/>
      <c r="BT4288"/>
      <c r="BU4288"/>
      <c r="BV4288"/>
      <c r="BW4288"/>
      <c r="BX4288"/>
      <c r="BY4288"/>
      <c r="BZ4288"/>
      <c r="CA4288"/>
      <c r="CB4288"/>
      <c r="CC4288"/>
      <c r="CD4288"/>
      <c r="CE4288"/>
      <c r="CF4288"/>
      <c r="CG4288"/>
      <c r="CH4288"/>
      <c r="CI4288"/>
      <c r="CJ4288"/>
      <c r="CK4288"/>
      <c r="CL4288"/>
      <c r="CM4288"/>
      <c r="CN4288"/>
      <c r="CO4288"/>
      <c r="CP4288"/>
      <c r="CQ4288"/>
      <c r="CR4288"/>
      <c r="CS4288"/>
      <c r="CT4288"/>
      <c r="CU4288"/>
      <c r="CV4288"/>
    </row>
    <row r="4289" spans="10:100" x14ac:dyDescent="0.25">
      <c r="J4289"/>
      <c r="K4289"/>
      <c r="L4289"/>
      <c r="M4289"/>
      <c r="N4289"/>
      <c r="O4289"/>
      <c r="P4289"/>
      <c r="Q4289"/>
      <c r="R4289"/>
      <c r="S4289"/>
      <c r="T4289"/>
      <c r="U4289"/>
      <c r="V4289"/>
      <c r="W4289"/>
      <c r="X4289"/>
      <c r="Y4289"/>
      <c r="Z4289"/>
      <c r="AA4289"/>
      <c r="AB4289"/>
      <c r="AC4289"/>
      <c r="AD4289"/>
      <c r="AE4289"/>
      <c r="AF4289"/>
      <c r="AG4289"/>
      <c r="AH4289"/>
      <c r="AI4289"/>
      <c r="AJ4289"/>
      <c r="AK4289"/>
      <c r="AL4289"/>
      <c r="AM4289"/>
      <c r="AN4289"/>
      <c r="AO4289"/>
      <c r="AP4289"/>
      <c r="AQ4289"/>
      <c r="AR4289"/>
      <c r="AS4289"/>
      <c r="AT4289"/>
      <c r="AU4289"/>
      <c r="AV4289"/>
      <c r="AW4289"/>
      <c r="AX4289"/>
      <c r="AY4289"/>
      <c r="AZ4289"/>
      <c r="BA4289"/>
      <c r="BB4289"/>
      <c r="BC4289"/>
      <c r="BD4289"/>
      <c r="BE4289"/>
      <c r="BF4289"/>
      <c r="BG4289"/>
      <c r="BH4289"/>
      <c r="BI4289"/>
      <c r="BJ4289"/>
      <c r="BK4289"/>
      <c r="BL4289"/>
      <c r="BM4289"/>
      <c r="BN4289"/>
      <c r="BO4289"/>
      <c r="BP4289"/>
      <c r="BQ4289"/>
      <c r="BR4289"/>
      <c r="BS4289"/>
      <c r="BT4289"/>
      <c r="BU4289"/>
      <c r="BV4289"/>
      <c r="BW4289"/>
      <c r="BX4289"/>
      <c r="BY4289"/>
      <c r="BZ4289"/>
      <c r="CA4289"/>
      <c r="CB4289"/>
      <c r="CC4289"/>
      <c r="CD4289"/>
      <c r="CE4289"/>
      <c r="CF4289"/>
      <c r="CG4289"/>
      <c r="CH4289"/>
      <c r="CI4289"/>
      <c r="CJ4289"/>
      <c r="CK4289"/>
      <c r="CL4289"/>
      <c r="CM4289"/>
      <c r="CN4289"/>
      <c r="CO4289"/>
      <c r="CP4289"/>
      <c r="CQ4289"/>
      <c r="CR4289"/>
      <c r="CS4289"/>
      <c r="CT4289"/>
      <c r="CU4289"/>
      <c r="CV4289"/>
    </row>
    <row r="4290" spans="10:100" x14ac:dyDescent="0.25">
      <c r="J4290"/>
      <c r="K4290"/>
      <c r="L4290"/>
      <c r="M4290"/>
      <c r="N4290"/>
      <c r="O4290"/>
      <c r="P4290"/>
      <c r="Q4290"/>
      <c r="R4290"/>
      <c r="S4290"/>
      <c r="T4290"/>
      <c r="U4290"/>
      <c r="V4290"/>
      <c r="W4290"/>
      <c r="X4290"/>
      <c r="Y4290"/>
      <c r="Z4290"/>
      <c r="AA4290"/>
      <c r="AB4290"/>
      <c r="AC4290"/>
      <c r="AD4290"/>
      <c r="AE4290"/>
      <c r="AF4290"/>
      <c r="AG4290"/>
      <c r="AH4290"/>
      <c r="AI4290"/>
      <c r="AJ4290"/>
      <c r="AK4290"/>
      <c r="AL4290"/>
      <c r="AM4290"/>
      <c r="AN4290"/>
      <c r="AO4290"/>
      <c r="AP4290"/>
      <c r="AQ4290"/>
      <c r="AR4290"/>
      <c r="AS4290"/>
      <c r="AT4290"/>
      <c r="AU4290"/>
      <c r="AV4290"/>
      <c r="AW4290"/>
      <c r="AX4290"/>
      <c r="AY4290"/>
      <c r="AZ4290"/>
      <c r="BA4290"/>
      <c r="BB4290"/>
      <c r="BC4290"/>
      <c r="BD4290"/>
      <c r="BE4290"/>
      <c r="BF4290"/>
      <c r="BG4290"/>
      <c r="BH4290"/>
      <c r="BI4290"/>
      <c r="BJ4290"/>
      <c r="BK4290"/>
      <c r="BL4290"/>
      <c r="BM4290"/>
      <c r="BN4290"/>
      <c r="BO4290"/>
      <c r="BP4290"/>
      <c r="BQ4290"/>
      <c r="BR4290"/>
      <c r="BS4290"/>
      <c r="BT4290"/>
      <c r="BU4290"/>
      <c r="BV4290"/>
      <c r="BW4290"/>
      <c r="BX4290"/>
      <c r="BY4290"/>
      <c r="BZ4290"/>
      <c r="CA4290"/>
      <c r="CB4290"/>
      <c r="CC4290"/>
      <c r="CD4290"/>
      <c r="CE4290"/>
      <c r="CF4290"/>
      <c r="CG4290"/>
      <c r="CH4290"/>
      <c r="CI4290"/>
      <c r="CJ4290"/>
      <c r="CK4290"/>
      <c r="CL4290"/>
      <c r="CM4290"/>
      <c r="CN4290"/>
      <c r="CO4290"/>
      <c r="CP4290"/>
      <c r="CQ4290"/>
      <c r="CR4290"/>
      <c r="CS4290"/>
      <c r="CT4290"/>
      <c r="CU4290"/>
      <c r="CV4290"/>
    </row>
    <row r="4291" spans="10:100" x14ac:dyDescent="0.25">
      <c r="J4291"/>
      <c r="K4291"/>
      <c r="L4291"/>
      <c r="M4291"/>
      <c r="N4291"/>
      <c r="O4291"/>
      <c r="P4291"/>
      <c r="Q4291"/>
      <c r="R4291"/>
      <c r="S4291"/>
      <c r="T4291"/>
      <c r="U4291"/>
      <c r="V4291"/>
      <c r="W4291"/>
      <c r="X4291"/>
      <c r="Y4291"/>
      <c r="Z4291"/>
      <c r="AA4291"/>
      <c r="AB4291"/>
      <c r="AC4291"/>
      <c r="AD4291"/>
      <c r="AE4291"/>
      <c r="AF4291"/>
      <c r="AG4291"/>
      <c r="AH4291"/>
      <c r="AI4291"/>
      <c r="AJ4291"/>
      <c r="AK4291"/>
      <c r="AL4291"/>
      <c r="AM4291"/>
      <c r="AN4291"/>
      <c r="AO4291"/>
      <c r="AP4291"/>
      <c r="AQ4291"/>
      <c r="AR4291"/>
      <c r="AS4291"/>
      <c r="AT4291"/>
      <c r="AU4291"/>
      <c r="AV4291"/>
      <c r="AW4291"/>
      <c r="AX4291"/>
      <c r="AY4291"/>
      <c r="AZ4291"/>
      <c r="BA4291"/>
      <c r="BB4291"/>
      <c r="BC4291"/>
      <c r="BD4291"/>
      <c r="BE4291"/>
      <c r="BF4291"/>
      <c r="BG4291"/>
      <c r="BH4291"/>
      <c r="BI4291"/>
      <c r="BJ4291"/>
      <c r="BK4291"/>
      <c r="BL4291"/>
      <c r="BM4291"/>
      <c r="BN4291"/>
      <c r="BO4291"/>
      <c r="BP4291"/>
      <c r="BQ4291"/>
      <c r="BR4291"/>
      <c r="BS4291"/>
      <c r="BT4291"/>
      <c r="BU4291"/>
      <c r="BV4291"/>
      <c r="BW4291"/>
      <c r="BX4291"/>
      <c r="BY4291"/>
      <c r="BZ4291"/>
      <c r="CA4291"/>
      <c r="CB4291"/>
      <c r="CC4291"/>
      <c r="CD4291"/>
      <c r="CE4291"/>
      <c r="CF4291"/>
      <c r="CG4291"/>
      <c r="CH4291"/>
      <c r="CI4291"/>
      <c r="CJ4291"/>
      <c r="CK4291"/>
      <c r="CL4291"/>
      <c r="CM4291"/>
      <c r="CN4291"/>
      <c r="CO4291"/>
      <c r="CP4291"/>
      <c r="CQ4291"/>
      <c r="CR4291"/>
      <c r="CS4291"/>
      <c r="CT4291"/>
      <c r="CU4291"/>
      <c r="CV4291"/>
    </row>
    <row r="4292" spans="10:100" x14ac:dyDescent="0.25">
      <c r="J4292"/>
      <c r="K4292"/>
      <c r="L4292"/>
      <c r="M4292"/>
      <c r="N4292"/>
      <c r="O4292"/>
      <c r="P4292"/>
      <c r="Q4292"/>
      <c r="R4292"/>
      <c r="S4292"/>
      <c r="T4292"/>
      <c r="U4292"/>
      <c r="V4292"/>
      <c r="W4292"/>
      <c r="X4292"/>
      <c r="Y4292"/>
      <c r="Z4292"/>
      <c r="AA4292"/>
      <c r="AB4292"/>
      <c r="AC4292"/>
      <c r="AD4292"/>
      <c r="AE4292"/>
      <c r="AF4292"/>
      <c r="AG4292"/>
      <c r="AH4292"/>
      <c r="AI4292"/>
      <c r="AJ4292"/>
      <c r="AK4292"/>
      <c r="AL4292"/>
      <c r="AM4292"/>
      <c r="AN4292"/>
      <c r="AO4292"/>
      <c r="AP4292"/>
      <c r="AQ4292"/>
      <c r="AR4292"/>
      <c r="AS4292"/>
      <c r="AT4292"/>
      <c r="AU4292"/>
      <c r="AV4292"/>
      <c r="AW4292"/>
      <c r="AX4292"/>
      <c r="AY4292"/>
      <c r="AZ4292"/>
      <c r="BA4292"/>
      <c r="BB4292"/>
      <c r="BC4292"/>
      <c r="BD4292"/>
      <c r="BE4292"/>
      <c r="BF4292"/>
      <c r="BG4292"/>
      <c r="BH4292"/>
      <c r="BI4292"/>
      <c r="BJ4292"/>
      <c r="BK4292"/>
      <c r="BL4292"/>
      <c r="BM4292"/>
      <c r="BN4292"/>
      <c r="BO4292"/>
      <c r="BP4292"/>
      <c r="BQ4292"/>
      <c r="BR4292"/>
      <c r="BS4292"/>
      <c r="BT4292"/>
      <c r="BU4292"/>
      <c r="BV4292"/>
      <c r="BW4292"/>
      <c r="BX4292"/>
      <c r="BY4292"/>
      <c r="BZ4292"/>
      <c r="CA4292"/>
      <c r="CB4292"/>
      <c r="CC4292"/>
      <c r="CD4292"/>
      <c r="CE4292"/>
      <c r="CF4292"/>
      <c r="CG4292"/>
      <c r="CH4292"/>
      <c r="CI4292"/>
      <c r="CJ4292"/>
      <c r="CK4292"/>
      <c r="CL4292"/>
      <c r="CM4292"/>
      <c r="CN4292"/>
      <c r="CO4292"/>
      <c r="CP4292"/>
      <c r="CQ4292"/>
      <c r="CR4292"/>
      <c r="CS4292"/>
      <c r="CT4292"/>
      <c r="CU4292"/>
      <c r="CV4292"/>
    </row>
    <row r="4293" spans="10:100" x14ac:dyDescent="0.25">
      <c r="J4293"/>
      <c r="K4293"/>
      <c r="L4293"/>
      <c r="M4293"/>
      <c r="N4293"/>
      <c r="O4293"/>
      <c r="P4293"/>
      <c r="Q4293"/>
      <c r="R4293"/>
      <c r="S4293"/>
      <c r="T4293"/>
      <c r="U4293"/>
      <c r="V4293"/>
      <c r="W4293"/>
      <c r="X4293"/>
      <c r="Y4293"/>
      <c r="Z4293"/>
      <c r="AA4293"/>
      <c r="AB4293"/>
      <c r="AC4293"/>
      <c r="AD4293"/>
      <c r="AE4293"/>
      <c r="AF4293"/>
      <c r="AG4293"/>
      <c r="AH4293"/>
      <c r="AI4293"/>
      <c r="AJ4293"/>
      <c r="AK4293"/>
      <c r="AL4293"/>
      <c r="AM4293"/>
      <c r="AN4293"/>
      <c r="AO4293"/>
      <c r="AP4293"/>
      <c r="AQ4293"/>
      <c r="AR4293"/>
      <c r="AS4293"/>
      <c r="AT4293"/>
      <c r="AU4293"/>
      <c r="AV4293"/>
      <c r="AW4293"/>
      <c r="AX4293"/>
      <c r="AY4293"/>
      <c r="AZ4293"/>
      <c r="BA4293"/>
      <c r="BB4293"/>
      <c r="BC4293"/>
      <c r="BD4293"/>
      <c r="BE4293"/>
      <c r="BF4293"/>
      <c r="BG4293"/>
      <c r="BH4293"/>
      <c r="BI4293"/>
      <c r="BJ4293"/>
      <c r="BK4293"/>
      <c r="BL4293"/>
      <c r="BM4293"/>
      <c r="BN4293"/>
      <c r="BO4293"/>
      <c r="BP4293"/>
      <c r="BQ4293"/>
      <c r="BR4293"/>
      <c r="BS4293"/>
      <c r="BT4293"/>
      <c r="BU4293"/>
      <c r="BV4293"/>
      <c r="BW4293"/>
      <c r="BX4293"/>
      <c r="BY4293"/>
      <c r="BZ4293"/>
      <c r="CA4293"/>
      <c r="CB4293"/>
      <c r="CC4293"/>
      <c r="CD4293"/>
      <c r="CE4293"/>
      <c r="CF4293"/>
      <c r="CG4293"/>
      <c r="CH4293"/>
      <c r="CI4293"/>
      <c r="CJ4293"/>
      <c r="CK4293"/>
      <c r="CL4293"/>
      <c r="CM4293"/>
      <c r="CN4293"/>
      <c r="CO4293"/>
      <c r="CP4293"/>
      <c r="CQ4293"/>
      <c r="CR4293"/>
      <c r="CS4293"/>
      <c r="CT4293"/>
      <c r="CU4293"/>
      <c r="CV4293"/>
    </row>
    <row r="4294" spans="10:100" x14ac:dyDescent="0.25">
      <c r="J4294"/>
      <c r="K4294"/>
      <c r="L4294"/>
      <c r="M4294"/>
      <c r="N4294"/>
      <c r="O4294"/>
      <c r="P4294"/>
      <c r="Q4294"/>
      <c r="R4294"/>
      <c r="S4294"/>
      <c r="T4294"/>
      <c r="U4294"/>
      <c r="V4294"/>
      <c r="W4294"/>
      <c r="X4294"/>
      <c r="Y4294"/>
      <c r="Z4294"/>
      <c r="AA4294"/>
      <c r="AB4294"/>
      <c r="AC4294"/>
      <c r="AD4294"/>
      <c r="AE4294"/>
      <c r="AF4294"/>
      <c r="AG4294"/>
      <c r="AH4294"/>
      <c r="AI4294"/>
      <c r="AJ4294"/>
      <c r="AK4294"/>
      <c r="AL4294"/>
      <c r="AM4294"/>
      <c r="AN4294"/>
      <c r="AO4294"/>
      <c r="AP4294"/>
      <c r="AQ4294"/>
      <c r="AR4294"/>
      <c r="AS4294"/>
      <c r="AT4294"/>
      <c r="AU4294"/>
      <c r="AV4294"/>
      <c r="AW4294"/>
      <c r="AX4294"/>
      <c r="AY4294"/>
      <c r="AZ4294"/>
      <c r="BA4294"/>
      <c r="BB4294"/>
      <c r="BC4294"/>
      <c r="BD4294"/>
      <c r="BE4294"/>
      <c r="BF4294"/>
      <c r="BG4294"/>
      <c r="BH4294"/>
      <c r="BI4294"/>
      <c r="BJ4294"/>
      <c r="BK4294"/>
      <c r="BL4294"/>
      <c r="BM4294"/>
      <c r="BN4294"/>
      <c r="BO4294"/>
      <c r="BP4294"/>
      <c r="BQ4294"/>
      <c r="BR4294"/>
      <c r="BS4294"/>
      <c r="BT4294"/>
      <c r="BU4294"/>
      <c r="BV4294"/>
      <c r="BW4294"/>
      <c r="BX4294"/>
      <c r="BY4294"/>
      <c r="BZ4294"/>
      <c r="CA4294"/>
      <c r="CB4294"/>
      <c r="CC4294"/>
      <c r="CD4294"/>
      <c r="CE4294"/>
      <c r="CF4294"/>
      <c r="CG4294"/>
      <c r="CH4294"/>
      <c r="CI4294"/>
      <c r="CJ4294"/>
      <c r="CK4294"/>
      <c r="CL4294"/>
      <c r="CM4294"/>
      <c r="CN4294"/>
      <c r="CO4294"/>
      <c r="CP4294"/>
      <c r="CQ4294"/>
      <c r="CR4294"/>
      <c r="CS4294"/>
      <c r="CT4294"/>
      <c r="CU4294"/>
      <c r="CV4294"/>
    </row>
    <row r="4295" spans="10:100" x14ac:dyDescent="0.25">
      <c r="J4295"/>
      <c r="K4295"/>
      <c r="L4295"/>
      <c r="M4295"/>
      <c r="N4295"/>
      <c r="O4295"/>
      <c r="P4295"/>
      <c r="Q4295"/>
      <c r="R4295"/>
      <c r="S4295"/>
      <c r="T4295"/>
      <c r="U4295"/>
      <c r="V4295"/>
      <c r="W4295"/>
      <c r="X4295"/>
      <c r="Y4295"/>
      <c r="Z4295"/>
      <c r="AA4295"/>
      <c r="AB4295"/>
      <c r="AC4295"/>
      <c r="AD4295"/>
      <c r="AE4295"/>
      <c r="AF4295"/>
      <c r="AG4295"/>
      <c r="AH4295"/>
      <c r="AI4295"/>
      <c r="AJ4295"/>
      <c r="AK4295"/>
      <c r="AL4295"/>
      <c r="AM4295"/>
      <c r="AN4295"/>
      <c r="AO4295"/>
      <c r="AP4295"/>
      <c r="AQ4295"/>
      <c r="AR4295"/>
      <c r="AS4295"/>
      <c r="AT4295"/>
      <c r="AU4295"/>
      <c r="AV4295"/>
      <c r="AW4295"/>
      <c r="AX4295"/>
      <c r="AY4295"/>
      <c r="AZ4295"/>
      <c r="BA4295"/>
      <c r="BB4295"/>
      <c r="BC4295"/>
      <c r="BD4295"/>
      <c r="BE4295"/>
      <c r="BF4295"/>
      <c r="BG4295"/>
      <c r="BH4295"/>
      <c r="BI4295"/>
      <c r="BJ4295"/>
      <c r="BK4295"/>
      <c r="BL4295"/>
      <c r="BM4295"/>
      <c r="BN4295"/>
      <c r="BO4295"/>
      <c r="BP4295"/>
      <c r="BQ4295"/>
      <c r="BR4295"/>
      <c r="BS4295"/>
      <c r="BT4295"/>
      <c r="BU4295"/>
      <c r="BV4295"/>
      <c r="BW4295"/>
      <c r="BX4295"/>
      <c r="BY4295"/>
      <c r="BZ4295"/>
      <c r="CA4295"/>
      <c r="CB4295"/>
      <c r="CC4295"/>
      <c r="CD4295"/>
      <c r="CE4295"/>
      <c r="CF4295"/>
      <c r="CG4295"/>
      <c r="CH4295"/>
      <c r="CI4295"/>
      <c r="CJ4295"/>
      <c r="CK4295"/>
      <c r="CL4295"/>
      <c r="CM4295"/>
      <c r="CN4295"/>
      <c r="CO4295"/>
      <c r="CP4295"/>
      <c r="CQ4295"/>
      <c r="CR4295"/>
      <c r="CS4295"/>
      <c r="CT4295"/>
      <c r="CU4295"/>
      <c r="CV4295"/>
    </row>
    <row r="4296" spans="10:100" x14ac:dyDescent="0.25">
      <c r="J4296"/>
      <c r="K4296"/>
      <c r="L4296"/>
      <c r="M4296"/>
      <c r="N4296"/>
      <c r="O4296"/>
      <c r="P4296"/>
      <c r="Q4296"/>
      <c r="R4296"/>
      <c r="S4296"/>
      <c r="T4296"/>
      <c r="U4296"/>
      <c r="V4296"/>
      <c r="W4296"/>
      <c r="X4296"/>
      <c r="Y4296"/>
      <c r="Z4296"/>
      <c r="AA4296"/>
      <c r="AB4296"/>
      <c r="AC4296"/>
      <c r="AD4296"/>
      <c r="AE4296"/>
      <c r="AF4296"/>
      <c r="AG4296"/>
      <c r="AH4296"/>
      <c r="AI4296"/>
      <c r="AJ4296"/>
      <c r="AK4296"/>
      <c r="AL4296"/>
      <c r="AM4296"/>
      <c r="AN4296"/>
      <c r="AO4296"/>
      <c r="AP4296"/>
      <c r="AQ4296"/>
      <c r="AR4296"/>
      <c r="AS4296"/>
      <c r="AT4296"/>
      <c r="AU4296"/>
      <c r="AV4296"/>
      <c r="AW4296"/>
      <c r="AX4296"/>
      <c r="AY4296"/>
      <c r="AZ4296"/>
      <c r="BA4296"/>
      <c r="BB4296"/>
      <c r="BC4296"/>
      <c r="BD4296"/>
      <c r="BE4296"/>
      <c r="BF4296"/>
      <c r="BG4296"/>
      <c r="BH4296"/>
      <c r="BI4296"/>
      <c r="BJ4296"/>
      <c r="BK4296"/>
      <c r="BL4296"/>
      <c r="BM4296"/>
      <c r="BN4296"/>
      <c r="BO4296"/>
      <c r="BP4296"/>
      <c r="BQ4296"/>
      <c r="BR4296"/>
      <c r="BS4296"/>
      <c r="BT4296"/>
      <c r="BU4296"/>
      <c r="BV4296"/>
      <c r="BW4296"/>
      <c r="BX4296"/>
      <c r="BY4296"/>
      <c r="BZ4296"/>
      <c r="CA4296"/>
      <c r="CB4296"/>
      <c r="CC4296"/>
      <c r="CD4296"/>
      <c r="CE4296"/>
      <c r="CF4296"/>
      <c r="CG4296"/>
      <c r="CH4296"/>
      <c r="CI4296"/>
      <c r="CJ4296"/>
      <c r="CK4296"/>
      <c r="CL4296"/>
      <c r="CM4296"/>
      <c r="CN4296"/>
      <c r="CO4296"/>
      <c r="CP4296"/>
      <c r="CQ4296"/>
      <c r="CR4296"/>
      <c r="CS4296"/>
      <c r="CT4296"/>
      <c r="CU4296"/>
      <c r="CV4296"/>
    </row>
    <row r="4297" spans="10:100" x14ac:dyDescent="0.25">
      <c r="J4297"/>
      <c r="K4297"/>
      <c r="L4297"/>
      <c r="M4297"/>
      <c r="N4297"/>
      <c r="O4297"/>
      <c r="P4297"/>
      <c r="Q4297"/>
      <c r="R4297"/>
      <c r="S4297"/>
      <c r="T4297"/>
      <c r="U4297"/>
      <c r="V4297"/>
      <c r="W4297"/>
      <c r="X4297"/>
      <c r="Y4297"/>
      <c r="Z4297"/>
      <c r="AA4297"/>
      <c r="AB4297"/>
      <c r="AC4297"/>
      <c r="AD4297"/>
      <c r="AE4297"/>
      <c r="AF4297"/>
      <c r="AG4297"/>
      <c r="AH4297"/>
      <c r="AI4297"/>
      <c r="AJ4297"/>
      <c r="AK4297"/>
      <c r="AL4297"/>
      <c r="AM4297"/>
      <c r="AN4297"/>
      <c r="AO4297"/>
      <c r="AP4297"/>
      <c r="AQ4297"/>
      <c r="AR4297"/>
      <c r="AS4297"/>
      <c r="AT4297"/>
      <c r="AU4297"/>
      <c r="AV4297"/>
      <c r="AW4297"/>
      <c r="AX4297"/>
      <c r="AY4297"/>
      <c r="AZ4297"/>
      <c r="BA4297"/>
      <c r="BB4297"/>
      <c r="BC4297"/>
      <c r="BD4297"/>
      <c r="BE4297"/>
      <c r="BF4297"/>
      <c r="BG4297"/>
      <c r="BH4297"/>
      <c r="BI4297"/>
      <c r="BJ4297"/>
      <c r="BK4297"/>
      <c r="BL4297"/>
      <c r="BM4297"/>
      <c r="BN4297"/>
      <c r="BO4297"/>
      <c r="BP4297"/>
      <c r="BQ4297"/>
      <c r="BR4297"/>
      <c r="BS4297"/>
      <c r="BT4297"/>
      <c r="BU4297"/>
      <c r="BV4297"/>
      <c r="BW4297"/>
      <c r="BX4297"/>
      <c r="BY4297"/>
      <c r="BZ4297"/>
      <c r="CA4297"/>
      <c r="CB4297"/>
      <c r="CC4297"/>
      <c r="CD4297"/>
      <c r="CE4297"/>
      <c r="CF4297"/>
      <c r="CG4297"/>
      <c r="CH4297"/>
      <c r="CI4297"/>
      <c r="CJ4297"/>
      <c r="CK4297"/>
      <c r="CL4297"/>
      <c r="CM4297"/>
      <c r="CN4297"/>
      <c r="CO4297"/>
      <c r="CP4297"/>
      <c r="CQ4297"/>
      <c r="CR4297"/>
      <c r="CS4297"/>
      <c r="CT4297"/>
      <c r="CU4297"/>
      <c r="CV4297"/>
    </row>
    <row r="4298" spans="10:100" x14ac:dyDescent="0.25">
      <c r="J4298"/>
      <c r="K4298"/>
      <c r="L4298"/>
      <c r="M4298"/>
      <c r="N4298"/>
      <c r="O4298"/>
      <c r="P4298"/>
      <c r="Q4298"/>
      <c r="R4298"/>
      <c r="S4298"/>
      <c r="T4298"/>
      <c r="U4298"/>
      <c r="V4298"/>
      <c r="W4298"/>
      <c r="X4298"/>
      <c r="Y4298"/>
      <c r="Z4298"/>
      <c r="AA4298"/>
      <c r="AB4298"/>
      <c r="AC4298"/>
      <c r="AD4298"/>
      <c r="AE4298"/>
      <c r="AF4298"/>
      <c r="AG4298"/>
      <c r="AH4298"/>
      <c r="AI4298"/>
      <c r="AJ4298"/>
      <c r="AK4298"/>
      <c r="AL4298"/>
      <c r="AM4298"/>
      <c r="AN4298"/>
      <c r="AO4298"/>
      <c r="AP4298"/>
      <c r="AQ4298"/>
      <c r="AR4298"/>
      <c r="AS4298"/>
      <c r="AT4298"/>
      <c r="AU4298"/>
      <c r="AV4298"/>
      <c r="AW4298"/>
      <c r="AX4298"/>
      <c r="AY4298"/>
      <c r="AZ4298"/>
      <c r="BA4298"/>
      <c r="BB4298"/>
      <c r="BC4298"/>
      <c r="BD4298"/>
      <c r="BE4298"/>
      <c r="BF4298"/>
      <c r="BG4298"/>
      <c r="BH4298"/>
      <c r="BI4298"/>
      <c r="BJ4298"/>
      <c r="BK4298"/>
      <c r="BL4298"/>
      <c r="BM4298"/>
      <c r="BN4298"/>
      <c r="BO4298"/>
      <c r="BP4298"/>
      <c r="BQ4298"/>
      <c r="BR4298"/>
      <c r="BS4298"/>
      <c r="BT4298"/>
      <c r="BU4298"/>
      <c r="BV4298"/>
      <c r="BW4298"/>
      <c r="BX4298"/>
      <c r="BY4298"/>
      <c r="BZ4298"/>
      <c r="CA4298"/>
      <c r="CB4298"/>
      <c r="CC4298"/>
      <c r="CD4298"/>
      <c r="CE4298"/>
      <c r="CF4298"/>
      <c r="CG4298"/>
      <c r="CH4298"/>
      <c r="CI4298"/>
      <c r="CJ4298"/>
      <c r="CK4298"/>
      <c r="CL4298"/>
      <c r="CM4298"/>
      <c r="CN4298"/>
      <c r="CO4298"/>
      <c r="CP4298"/>
      <c r="CQ4298"/>
      <c r="CR4298"/>
      <c r="CS4298"/>
      <c r="CT4298"/>
      <c r="CU4298"/>
      <c r="CV4298"/>
    </row>
    <row r="4299" spans="10:100" x14ac:dyDescent="0.25">
      <c r="J4299"/>
      <c r="K4299"/>
      <c r="L4299"/>
      <c r="M4299"/>
      <c r="N4299"/>
      <c r="O4299"/>
      <c r="P4299"/>
      <c r="Q4299"/>
      <c r="R4299"/>
      <c r="S4299"/>
      <c r="T4299"/>
      <c r="U4299"/>
      <c r="V4299"/>
      <c r="W4299"/>
      <c r="X4299"/>
      <c r="Y4299"/>
      <c r="Z4299"/>
      <c r="AA4299"/>
      <c r="AB4299"/>
      <c r="AC4299"/>
      <c r="AD4299"/>
      <c r="AE4299"/>
      <c r="AF4299"/>
      <c r="AG4299"/>
      <c r="AH4299"/>
      <c r="AI4299"/>
      <c r="AJ4299"/>
      <c r="AK4299"/>
      <c r="AL4299"/>
      <c r="AM4299"/>
      <c r="AN4299"/>
      <c r="AO4299"/>
      <c r="AP4299"/>
      <c r="AQ4299"/>
      <c r="AR4299"/>
      <c r="AS4299"/>
      <c r="AT4299"/>
      <c r="AU4299"/>
      <c r="AV4299"/>
      <c r="AW4299"/>
      <c r="AX4299"/>
      <c r="AY4299"/>
      <c r="AZ4299"/>
      <c r="BA4299"/>
      <c r="BB4299"/>
      <c r="BC4299"/>
      <c r="BD4299"/>
      <c r="BE4299"/>
      <c r="BF4299"/>
      <c r="BG4299"/>
      <c r="BH4299"/>
      <c r="BI4299"/>
      <c r="BJ4299"/>
      <c r="BK4299"/>
      <c r="BL4299"/>
      <c r="BM4299"/>
      <c r="BN4299"/>
      <c r="BO4299"/>
      <c r="BP4299"/>
      <c r="BQ4299"/>
      <c r="BR4299"/>
      <c r="BS4299"/>
      <c r="BT4299"/>
      <c r="BU4299"/>
      <c r="BV4299"/>
      <c r="BW4299"/>
      <c r="BX4299"/>
      <c r="BY4299"/>
      <c r="BZ4299"/>
      <c r="CA4299"/>
      <c r="CB4299"/>
      <c r="CC4299"/>
      <c r="CD4299"/>
      <c r="CE4299"/>
      <c r="CF4299"/>
      <c r="CG4299"/>
      <c r="CH4299"/>
      <c r="CI4299"/>
      <c r="CJ4299"/>
      <c r="CK4299"/>
      <c r="CL4299"/>
      <c r="CM4299"/>
      <c r="CN4299"/>
      <c r="CO4299"/>
      <c r="CP4299"/>
      <c r="CQ4299"/>
      <c r="CR4299"/>
      <c r="CS4299"/>
      <c r="CT4299"/>
      <c r="CU4299"/>
      <c r="CV4299"/>
    </row>
    <row r="4300" spans="10:100" x14ac:dyDescent="0.25">
      <c r="J4300"/>
      <c r="K4300"/>
      <c r="L4300"/>
      <c r="M4300"/>
      <c r="N4300"/>
      <c r="O4300"/>
      <c r="P4300"/>
      <c r="Q4300"/>
      <c r="R4300"/>
      <c r="S4300"/>
      <c r="T4300"/>
      <c r="U4300"/>
      <c r="V4300"/>
      <c r="W4300"/>
      <c r="X4300"/>
      <c r="Y4300"/>
      <c r="Z4300"/>
      <c r="AA4300"/>
      <c r="AB4300"/>
      <c r="AC4300"/>
      <c r="AD4300"/>
      <c r="AE4300"/>
      <c r="AF4300"/>
      <c r="AG4300"/>
      <c r="AH4300"/>
      <c r="AI4300"/>
      <c r="AJ4300"/>
      <c r="AK4300"/>
      <c r="AL4300"/>
      <c r="AM4300"/>
      <c r="AN4300"/>
      <c r="AO4300"/>
      <c r="AP4300"/>
      <c r="AQ4300"/>
      <c r="AR4300"/>
      <c r="AS4300"/>
      <c r="AT4300"/>
      <c r="AU4300"/>
      <c r="AV4300"/>
      <c r="AW4300"/>
      <c r="AX4300"/>
      <c r="AY4300"/>
      <c r="AZ4300"/>
      <c r="BA4300"/>
      <c r="BB4300"/>
      <c r="BC4300"/>
      <c r="BD4300"/>
      <c r="BE4300"/>
      <c r="BF4300"/>
      <c r="BG4300"/>
      <c r="BH4300"/>
      <c r="BI4300"/>
      <c r="BJ4300"/>
      <c r="BK4300"/>
      <c r="BL4300"/>
      <c r="BM4300"/>
      <c r="BN4300"/>
      <c r="BO4300"/>
      <c r="BP4300"/>
      <c r="BQ4300"/>
      <c r="BR4300"/>
      <c r="BS4300"/>
      <c r="BT4300"/>
      <c r="BU4300"/>
      <c r="BV4300"/>
      <c r="BW4300"/>
      <c r="BX4300"/>
      <c r="BY4300"/>
      <c r="BZ4300"/>
      <c r="CA4300"/>
      <c r="CB4300"/>
      <c r="CC4300"/>
      <c r="CD4300"/>
      <c r="CE4300"/>
      <c r="CF4300"/>
      <c r="CG4300"/>
      <c r="CH4300"/>
      <c r="CI4300"/>
      <c r="CJ4300"/>
      <c r="CK4300"/>
      <c r="CL4300"/>
      <c r="CM4300"/>
      <c r="CN4300"/>
      <c r="CO4300"/>
      <c r="CP4300"/>
      <c r="CQ4300"/>
      <c r="CR4300"/>
      <c r="CS4300"/>
      <c r="CT4300"/>
      <c r="CU4300"/>
      <c r="CV4300"/>
    </row>
    <row r="4301" spans="10:100" x14ac:dyDescent="0.25">
      <c r="J4301"/>
      <c r="K4301"/>
      <c r="L4301"/>
      <c r="M4301"/>
      <c r="N4301"/>
      <c r="O4301"/>
      <c r="P4301"/>
      <c r="Q4301"/>
      <c r="R4301"/>
      <c r="S4301"/>
      <c r="T4301"/>
      <c r="U4301"/>
      <c r="V4301"/>
      <c r="W4301"/>
      <c r="X4301"/>
      <c r="Y4301"/>
      <c r="Z4301"/>
      <c r="AA4301"/>
      <c r="AB4301"/>
      <c r="AC4301"/>
      <c r="AD4301"/>
      <c r="AE4301"/>
      <c r="AF4301"/>
      <c r="AG4301"/>
      <c r="AH4301"/>
      <c r="AI4301"/>
      <c r="AJ4301"/>
      <c r="AK4301"/>
      <c r="AL4301"/>
      <c r="AM4301"/>
      <c r="AN4301"/>
      <c r="AO4301"/>
      <c r="AP4301"/>
      <c r="AQ4301"/>
      <c r="AR4301"/>
      <c r="AS4301"/>
      <c r="AT4301"/>
      <c r="AU4301"/>
      <c r="AV4301"/>
      <c r="AW4301"/>
      <c r="AX4301"/>
      <c r="AY4301"/>
      <c r="AZ4301"/>
      <c r="BA4301"/>
      <c r="BB4301"/>
      <c r="BC4301"/>
      <c r="BD4301"/>
      <c r="BE4301"/>
      <c r="BF4301"/>
      <c r="BG4301"/>
      <c r="BH4301"/>
      <c r="BI4301"/>
      <c r="BJ4301"/>
      <c r="BK4301"/>
      <c r="BL4301"/>
      <c r="BM4301"/>
      <c r="BN4301"/>
      <c r="BO4301"/>
      <c r="BP4301"/>
      <c r="BQ4301"/>
      <c r="BR4301"/>
      <c r="BS4301"/>
      <c r="BT4301"/>
      <c r="BU4301"/>
      <c r="BV4301"/>
      <c r="BW4301"/>
      <c r="BX4301"/>
      <c r="BY4301"/>
      <c r="BZ4301"/>
      <c r="CA4301"/>
      <c r="CB4301"/>
      <c r="CC4301"/>
      <c r="CD4301"/>
      <c r="CE4301"/>
      <c r="CF4301"/>
      <c r="CG4301"/>
      <c r="CH4301"/>
      <c r="CI4301"/>
      <c r="CJ4301"/>
      <c r="CK4301"/>
      <c r="CL4301"/>
      <c r="CM4301"/>
      <c r="CN4301"/>
      <c r="CO4301"/>
      <c r="CP4301"/>
      <c r="CQ4301"/>
      <c r="CR4301"/>
      <c r="CS4301"/>
      <c r="CT4301"/>
      <c r="CU4301"/>
      <c r="CV4301"/>
    </row>
    <row r="4302" spans="10:100" x14ac:dyDescent="0.25">
      <c r="J4302"/>
      <c r="K4302"/>
      <c r="L4302"/>
      <c r="M4302"/>
      <c r="N4302"/>
      <c r="O4302"/>
      <c r="P4302"/>
      <c r="Q4302"/>
      <c r="R4302"/>
      <c r="S4302"/>
      <c r="T4302"/>
      <c r="U4302"/>
      <c r="V4302"/>
      <c r="W4302"/>
      <c r="X4302"/>
      <c r="Y4302"/>
      <c r="Z4302"/>
      <c r="AA4302"/>
      <c r="AB4302"/>
      <c r="AC4302"/>
      <c r="AD4302"/>
      <c r="AE4302"/>
      <c r="AF4302"/>
      <c r="AG4302"/>
      <c r="AH4302"/>
      <c r="AI4302"/>
      <c r="AJ4302"/>
      <c r="AK4302"/>
      <c r="AL4302"/>
      <c r="AM4302"/>
      <c r="AN4302"/>
      <c r="AO4302"/>
      <c r="AP4302"/>
      <c r="AQ4302"/>
      <c r="AR4302"/>
      <c r="AS4302"/>
      <c r="AT4302"/>
      <c r="AU4302"/>
      <c r="AV4302"/>
      <c r="AW4302"/>
      <c r="AX4302"/>
      <c r="AY4302"/>
      <c r="AZ4302"/>
      <c r="BA4302"/>
      <c r="BB4302"/>
      <c r="BC4302"/>
      <c r="BD4302"/>
      <c r="BE4302"/>
      <c r="BF4302"/>
      <c r="BG4302"/>
      <c r="BH4302"/>
      <c r="BI4302"/>
      <c r="BJ4302"/>
      <c r="BK4302"/>
      <c r="BL4302"/>
      <c r="BM4302"/>
      <c r="BN4302"/>
      <c r="BO4302"/>
      <c r="BP4302"/>
      <c r="BQ4302"/>
      <c r="BR4302"/>
      <c r="BS4302"/>
      <c r="BT4302"/>
      <c r="BU4302"/>
      <c r="BV4302"/>
      <c r="BW4302"/>
      <c r="BX4302"/>
      <c r="BY4302"/>
      <c r="BZ4302"/>
      <c r="CA4302"/>
      <c r="CB4302"/>
      <c r="CC4302"/>
      <c r="CD4302"/>
      <c r="CE4302"/>
      <c r="CF4302"/>
      <c r="CG4302"/>
      <c r="CH4302"/>
      <c r="CI4302"/>
      <c r="CJ4302"/>
      <c r="CK4302"/>
      <c r="CL4302"/>
      <c r="CM4302"/>
      <c r="CN4302"/>
      <c r="CO4302"/>
      <c r="CP4302"/>
      <c r="CQ4302"/>
      <c r="CR4302"/>
      <c r="CS4302"/>
      <c r="CT4302"/>
      <c r="CU4302"/>
      <c r="CV4302"/>
    </row>
    <row r="4303" spans="10:100" x14ac:dyDescent="0.25">
      <c r="J4303"/>
      <c r="K4303"/>
      <c r="L4303"/>
      <c r="M4303"/>
      <c r="N4303"/>
      <c r="O4303"/>
      <c r="P4303"/>
      <c r="Q4303"/>
      <c r="R4303"/>
      <c r="S4303"/>
      <c r="T4303"/>
      <c r="U4303"/>
      <c r="V4303"/>
      <c r="W4303"/>
      <c r="X4303"/>
      <c r="Y4303"/>
      <c r="Z4303"/>
      <c r="AA4303"/>
      <c r="AB4303"/>
      <c r="AC4303"/>
      <c r="AD4303"/>
      <c r="AE4303"/>
      <c r="AF4303"/>
      <c r="AG4303"/>
      <c r="AH4303"/>
      <c r="AI4303"/>
      <c r="AJ4303"/>
      <c r="AK4303"/>
      <c r="AL4303"/>
      <c r="AM4303"/>
      <c r="AN4303"/>
      <c r="AO4303"/>
      <c r="AP4303"/>
      <c r="AQ4303"/>
      <c r="AR4303"/>
      <c r="AS4303"/>
      <c r="AT4303"/>
      <c r="AU4303"/>
      <c r="AV4303"/>
      <c r="AW4303"/>
      <c r="AX4303"/>
      <c r="AY4303"/>
      <c r="AZ4303"/>
      <c r="BA4303"/>
      <c r="BB4303"/>
      <c r="BC4303"/>
      <c r="BD4303"/>
      <c r="BE4303"/>
      <c r="BF4303"/>
      <c r="BG4303"/>
      <c r="BH4303"/>
      <c r="BI4303"/>
      <c r="BJ4303"/>
      <c r="BK4303"/>
      <c r="BL4303"/>
      <c r="BM4303"/>
      <c r="BN4303"/>
      <c r="BO4303"/>
      <c r="BP4303"/>
      <c r="BQ4303"/>
      <c r="BR4303"/>
      <c r="BS4303"/>
      <c r="BT4303"/>
      <c r="BU4303"/>
      <c r="BV4303"/>
      <c r="BW4303"/>
      <c r="BX4303"/>
      <c r="BY4303"/>
      <c r="BZ4303"/>
      <c r="CA4303"/>
      <c r="CB4303"/>
      <c r="CC4303"/>
      <c r="CD4303"/>
      <c r="CE4303"/>
      <c r="CF4303"/>
      <c r="CG4303"/>
      <c r="CH4303"/>
      <c r="CI4303"/>
      <c r="CJ4303"/>
      <c r="CK4303"/>
      <c r="CL4303"/>
      <c r="CM4303"/>
      <c r="CN4303"/>
      <c r="CO4303"/>
      <c r="CP4303"/>
      <c r="CQ4303"/>
      <c r="CR4303"/>
      <c r="CS4303"/>
      <c r="CT4303"/>
      <c r="CU4303"/>
      <c r="CV4303"/>
    </row>
    <row r="4304" spans="10:100" x14ac:dyDescent="0.25">
      <c r="J4304"/>
      <c r="K4304"/>
      <c r="L4304"/>
      <c r="M4304"/>
      <c r="N4304"/>
      <c r="O4304"/>
      <c r="P4304"/>
      <c r="Q4304"/>
      <c r="R4304"/>
      <c r="S4304"/>
      <c r="T4304"/>
      <c r="U4304"/>
      <c r="V4304"/>
      <c r="W4304"/>
      <c r="X4304"/>
      <c r="Y4304"/>
      <c r="Z4304"/>
      <c r="AA4304"/>
      <c r="AB4304"/>
      <c r="AC4304"/>
      <c r="AD4304"/>
      <c r="AE4304"/>
      <c r="AF4304"/>
      <c r="AG4304"/>
      <c r="AH4304"/>
      <c r="AI4304"/>
      <c r="AJ4304"/>
      <c r="AK4304"/>
      <c r="AL4304"/>
      <c r="AM4304"/>
      <c r="AN4304"/>
      <c r="AO4304"/>
      <c r="AP4304"/>
      <c r="AQ4304"/>
      <c r="AR4304"/>
      <c r="AS4304"/>
      <c r="AT4304"/>
      <c r="AU4304"/>
      <c r="AV4304"/>
      <c r="AW4304"/>
      <c r="AX4304"/>
      <c r="AY4304"/>
      <c r="AZ4304"/>
      <c r="BA4304"/>
      <c r="BB4304"/>
      <c r="BC4304"/>
      <c r="BD4304"/>
      <c r="BE4304"/>
      <c r="BF4304"/>
      <c r="BG4304"/>
      <c r="BH4304"/>
      <c r="BI4304"/>
      <c r="BJ4304"/>
      <c r="BK4304"/>
      <c r="BL4304"/>
      <c r="BM4304"/>
      <c r="BN4304"/>
      <c r="BO4304"/>
      <c r="BP4304"/>
      <c r="BQ4304"/>
      <c r="BR4304"/>
      <c r="BS4304"/>
      <c r="BT4304"/>
      <c r="BU4304"/>
      <c r="BV4304"/>
      <c r="BW4304"/>
      <c r="BX4304"/>
      <c r="BY4304"/>
      <c r="BZ4304"/>
      <c r="CA4304"/>
      <c r="CB4304"/>
      <c r="CC4304"/>
      <c r="CD4304"/>
      <c r="CE4304"/>
      <c r="CF4304"/>
      <c r="CG4304"/>
      <c r="CH4304"/>
      <c r="CI4304"/>
      <c r="CJ4304"/>
      <c r="CK4304"/>
      <c r="CL4304"/>
      <c r="CM4304"/>
      <c r="CN4304"/>
      <c r="CO4304"/>
      <c r="CP4304"/>
      <c r="CQ4304"/>
      <c r="CR4304"/>
      <c r="CS4304"/>
      <c r="CT4304"/>
      <c r="CU4304"/>
      <c r="CV4304"/>
    </row>
    <row r="4305" spans="10:100" x14ac:dyDescent="0.25">
      <c r="J4305"/>
      <c r="K4305"/>
      <c r="L4305"/>
      <c r="M4305"/>
      <c r="N4305"/>
      <c r="O4305"/>
      <c r="P4305"/>
      <c r="Q4305"/>
      <c r="R4305"/>
      <c r="S4305"/>
      <c r="T4305"/>
      <c r="U4305"/>
      <c r="V4305"/>
      <c r="W4305"/>
      <c r="X4305"/>
      <c r="Y4305"/>
      <c r="Z4305"/>
      <c r="AA4305"/>
      <c r="AB4305"/>
      <c r="AC4305"/>
      <c r="AD4305"/>
      <c r="AE4305"/>
      <c r="AF4305"/>
      <c r="AG4305"/>
      <c r="AH4305"/>
      <c r="AI4305"/>
      <c r="AJ4305"/>
      <c r="AK4305"/>
      <c r="AL4305"/>
      <c r="AM4305"/>
      <c r="AN4305"/>
      <c r="AO4305"/>
      <c r="AP4305"/>
      <c r="AQ4305"/>
      <c r="AR4305"/>
      <c r="AS4305"/>
      <c r="AT4305"/>
      <c r="AU4305"/>
      <c r="AV4305"/>
      <c r="AW4305"/>
      <c r="AX4305"/>
      <c r="AY4305"/>
      <c r="AZ4305"/>
      <c r="BA4305"/>
      <c r="BB4305"/>
      <c r="BC4305"/>
      <c r="BD4305"/>
      <c r="BE4305"/>
      <c r="BF4305"/>
      <c r="BG4305"/>
      <c r="BH4305"/>
      <c r="BI4305"/>
      <c r="BJ4305"/>
      <c r="BK4305"/>
      <c r="BL4305"/>
      <c r="BM4305"/>
      <c r="BN4305"/>
      <c r="BO4305"/>
      <c r="BP4305"/>
      <c r="BQ4305"/>
      <c r="BR4305"/>
      <c r="BS4305"/>
      <c r="BT4305"/>
      <c r="BU4305"/>
      <c r="BV4305"/>
      <c r="BW4305"/>
      <c r="BX4305"/>
      <c r="BY4305"/>
      <c r="BZ4305"/>
      <c r="CA4305"/>
      <c r="CB4305"/>
      <c r="CC4305"/>
      <c r="CD4305"/>
      <c r="CE4305"/>
      <c r="CF4305"/>
      <c r="CG4305"/>
      <c r="CH4305"/>
      <c r="CI4305"/>
      <c r="CJ4305"/>
      <c r="CK4305"/>
      <c r="CL4305"/>
      <c r="CM4305"/>
      <c r="CN4305"/>
      <c r="CO4305"/>
      <c r="CP4305"/>
      <c r="CQ4305"/>
      <c r="CR4305"/>
      <c r="CS4305"/>
      <c r="CT4305"/>
      <c r="CU4305"/>
      <c r="CV4305"/>
    </row>
    <row r="4306" spans="10:100" x14ac:dyDescent="0.25">
      <c r="J4306"/>
      <c r="K4306"/>
      <c r="L4306"/>
      <c r="M4306"/>
      <c r="N4306"/>
      <c r="O4306"/>
      <c r="P4306"/>
      <c r="Q4306"/>
      <c r="R4306"/>
      <c r="S4306"/>
      <c r="T4306"/>
      <c r="U4306"/>
      <c r="V4306"/>
      <c r="W4306"/>
      <c r="X4306"/>
      <c r="Y4306"/>
      <c r="Z4306"/>
      <c r="AA4306"/>
      <c r="AB4306"/>
      <c r="AC4306"/>
      <c r="AD4306"/>
      <c r="AE4306"/>
      <c r="AF4306"/>
      <c r="AG4306"/>
      <c r="AH4306"/>
      <c r="AI4306"/>
      <c r="AJ4306"/>
      <c r="AK4306"/>
      <c r="AL4306"/>
      <c r="AM4306"/>
      <c r="AN4306"/>
      <c r="AO4306"/>
      <c r="AP4306"/>
      <c r="AQ4306"/>
      <c r="AR4306"/>
      <c r="AS4306"/>
      <c r="AT4306"/>
      <c r="AU4306"/>
      <c r="AV4306"/>
      <c r="AW4306"/>
      <c r="AX4306"/>
      <c r="AY4306"/>
      <c r="AZ4306"/>
      <c r="BA4306"/>
      <c r="BB4306"/>
      <c r="BC4306"/>
      <c r="BD4306"/>
      <c r="BE4306"/>
      <c r="BF4306"/>
      <c r="BG4306"/>
      <c r="BH4306"/>
      <c r="BI4306"/>
      <c r="BJ4306"/>
      <c r="BK4306"/>
      <c r="BL4306"/>
      <c r="BM4306"/>
      <c r="BN4306"/>
      <c r="BO4306"/>
      <c r="BP4306"/>
      <c r="BQ4306"/>
      <c r="BR4306"/>
      <c r="BS4306"/>
      <c r="BT4306"/>
      <c r="BU4306"/>
      <c r="BV4306"/>
      <c r="BW4306"/>
      <c r="BX4306"/>
      <c r="BY4306"/>
      <c r="BZ4306"/>
      <c r="CA4306"/>
      <c r="CB4306"/>
      <c r="CC4306"/>
      <c r="CD4306"/>
      <c r="CE4306"/>
      <c r="CF4306"/>
      <c r="CG4306"/>
      <c r="CH4306"/>
      <c r="CI4306"/>
      <c r="CJ4306"/>
      <c r="CK4306"/>
      <c r="CL4306"/>
      <c r="CM4306"/>
      <c r="CN4306"/>
      <c r="CO4306"/>
      <c r="CP4306"/>
      <c r="CQ4306"/>
      <c r="CR4306"/>
      <c r="CS4306"/>
      <c r="CT4306"/>
      <c r="CU4306"/>
      <c r="CV4306"/>
    </row>
    <row r="4307" spans="10:100" x14ac:dyDescent="0.25">
      <c r="J4307"/>
      <c r="K4307"/>
      <c r="L4307"/>
      <c r="M4307"/>
      <c r="N4307"/>
      <c r="O4307"/>
      <c r="P4307"/>
      <c r="Q4307"/>
      <c r="R4307"/>
      <c r="S4307"/>
      <c r="T4307"/>
      <c r="U4307"/>
      <c r="V4307"/>
      <c r="W4307"/>
      <c r="X4307"/>
      <c r="Y4307"/>
      <c r="Z4307"/>
      <c r="AA4307"/>
      <c r="AB4307"/>
      <c r="AC4307"/>
      <c r="AD4307"/>
      <c r="AE4307"/>
      <c r="AF4307"/>
      <c r="AG4307"/>
      <c r="AH4307"/>
      <c r="AI4307"/>
      <c r="AJ4307"/>
      <c r="AK4307"/>
      <c r="AL4307"/>
      <c r="AM4307"/>
      <c r="AN4307"/>
      <c r="AO4307"/>
      <c r="AP4307"/>
      <c r="AQ4307"/>
      <c r="AR4307"/>
      <c r="AS4307"/>
      <c r="AT4307"/>
      <c r="AU4307"/>
      <c r="AV4307"/>
      <c r="AW4307"/>
      <c r="AX4307"/>
      <c r="AY4307"/>
      <c r="AZ4307"/>
      <c r="BA4307"/>
      <c r="BB4307"/>
      <c r="BC4307"/>
      <c r="BD4307"/>
      <c r="BE4307"/>
      <c r="BF4307"/>
      <c r="BG4307"/>
      <c r="BH4307"/>
      <c r="BI4307"/>
      <c r="BJ4307"/>
      <c r="BK4307"/>
      <c r="BL4307"/>
      <c r="BM4307"/>
      <c r="BN4307"/>
      <c r="BO4307"/>
      <c r="BP4307"/>
      <c r="BQ4307"/>
      <c r="BR4307"/>
      <c r="BS4307"/>
      <c r="BT4307"/>
      <c r="BU4307"/>
      <c r="BV4307"/>
      <c r="BW4307"/>
      <c r="BX4307"/>
      <c r="BY4307"/>
      <c r="BZ4307"/>
      <c r="CA4307"/>
      <c r="CB4307"/>
      <c r="CC4307"/>
      <c r="CD4307"/>
      <c r="CE4307"/>
      <c r="CF4307"/>
      <c r="CG4307"/>
      <c r="CH4307"/>
      <c r="CI4307"/>
      <c r="CJ4307"/>
      <c r="CK4307"/>
      <c r="CL4307"/>
      <c r="CM4307"/>
      <c r="CN4307"/>
      <c r="CO4307"/>
      <c r="CP4307"/>
      <c r="CQ4307"/>
      <c r="CR4307"/>
      <c r="CS4307"/>
      <c r="CT4307"/>
      <c r="CU4307"/>
      <c r="CV4307"/>
    </row>
    <row r="4308" spans="10:100" x14ac:dyDescent="0.25">
      <c r="J4308"/>
      <c r="K4308"/>
      <c r="L4308"/>
      <c r="M4308"/>
      <c r="N4308"/>
      <c r="O4308"/>
      <c r="P4308"/>
      <c r="Q4308"/>
      <c r="R4308"/>
      <c r="S4308"/>
      <c r="T4308"/>
      <c r="U4308"/>
      <c r="V4308"/>
      <c r="W4308"/>
      <c r="X4308"/>
      <c r="Y4308"/>
      <c r="Z4308"/>
      <c r="AA4308"/>
      <c r="AB4308"/>
      <c r="AC4308"/>
      <c r="AD4308"/>
      <c r="AE4308"/>
      <c r="AF4308"/>
      <c r="AG4308"/>
      <c r="AH4308"/>
      <c r="AI4308"/>
      <c r="AJ4308"/>
      <c r="AK4308"/>
      <c r="AL4308"/>
      <c r="AM4308"/>
      <c r="AN4308"/>
      <c r="AO4308"/>
      <c r="AP4308"/>
      <c r="AQ4308"/>
      <c r="AR4308"/>
      <c r="AS4308"/>
      <c r="AT4308"/>
      <c r="AU4308"/>
      <c r="AV4308"/>
      <c r="AW4308"/>
      <c r="AX4308"/>
      <c r="AY4308"/>
      <c r="AZ4308"/>
      <c r="BA4308"/>
      <c r="BB4308"/>
      <c r="BC4308"/>
      <c r="BD4308"/>
      <c r="BE4308"/>
      <c r="BF4308"/>
      <c r="BG4308"/>
      <c r="BH4308"/>
      <c r="BI4308"/>
      <c r="BJ4308"/>
      <c r="BK4308"/>
      <c r="BL4308"/>
      <c r="BM4308"/>
      <c r="BN4308"/>
      <c r="BO4308"/>
      <c r="BP4308"/>
      <c r="BQ4308"/>
      <c r="BR4308"/>
      <c r="BS4308"/>
      <c r="BT4308"/>
      <c r="BU4308"/>
      <c r="BV4308"/>
      <c r="BW4308"/>
      <c r="BX4308"/>
      <c r="BY4308"/>
      <c r="BZ4308"/>
      <c r="CA4308"/>
      <c r="CB4308"/>
      <c r="CC4308"/>
      <c r="CD4308"/>
      <c r="CE4308"/>
      <c r="CF4308"/>
      <c r="CG4308"/>
      <c r="CH4308"/>
      <c r="CI4308"/>
      <c r="CJ4308"/>
      <c r="CK4308"/>
      <c r="CL4308"/>
      <c r="CM4308"/>
      <c r="CN4308"/>
      <c r="CO4308"/>
      <c r="CP4308"/>
      <c r="CQ4308"/>
      <c r="CR4308"/>
      <c r="CS4308"/>
      <c r="CT4308"/>
      <c r="CU4308"/>
      <c r="CV4308"/>
    </row>
    <row r="4309" spans="10:100" x14ac:dyDescent="0.25">
      <c r="J4309"/>
      <c r="K4309"/>
      <c r="L4309"/>
      <c r="M4309"/>
      <c r="N4309"/>
      <c r="O4309"/>
      <c r="P4309"/>
      <c r="Q4309"/>
      <c r="R4309"/>
      <c r="S4309"/>
      <c r="T4309"/>
      <c r="U4309"/>
      <c r="V4309"/>
      <c r="W4309"/>
      <c r="X4309"/>
      <c r="Y4309"/>
      <c r="Z4309"/>
      <c r="AA4309"/>
      <c r="AB4309"/>
      <c r="AC4309"/>
      <c r="AD4309"/>
      <c r="AE4309"/>
      <c r="AF4309"/>
      <c r="AG4309"/>
      <c r="AH4309"/>
      <c r="AI4309"/>
      <c r="AJ4309"/>
      <c r="AK4309"/>
      <c r="AL4309"/>
      <c r="AM4309"/>
      <c r="AN4309"/>
      <c r="AO4309"/>
      <c r="AP4309"/>
      <c r="AQ4309"/>
      <c r="AR4309"/>
      <c r="AS4309"/>
      <c r="AT4309"/>
      <c r="AU4309"/>
      <c r="AV4309"/>
      <c r="AW4309"/>
      <c r="AX4309"/>
      <c r="AY4309"/>
      <c r="AZ4309"/>
      <c r="BA4309"/>
      <c r="BB4309"/>
      <c r="BC4309"/>
      <c r="BD4309"/>
      <c r="BE4309"/>
      <c r="BF4309"/>
      <c r="BG4309"/>
      <c r="BH4309"/>
      <c r="BI4309"/>
      <c r="BJ4309"/>
      <c r="BK4309"/>
      <c r="BL4309"/>
      <c r="BM4309"/>
      <c r="BN4309"/>
      <c r="BO4309"/>
      <c r="BP4309"/>
      <c r="BQ4309"/>
      <c r="BR4309"/>
      <c r="BS4309"/>
      <c r="BT4309"/>
      <c r="BU4309"/>
      <c r="BV4309"/>
      <c r="BW4309"/>
      <c r="BX4309"/>
      <c r="BY4309"/>
      <c r="BZ4309"/>
      <c r="CA4309"/>
      <c r="CB4309"/>
      <c r="CC4309"/>
      <c r="CD4309"/>
      <c r="CE4309"/>
      <c r="CF4309"/>
      <c r="CG4309"/>
      <c r="CH4309"/>
      <c r="CI4309"/>
      <c r="CJ4309"/>
      <c r="CK4309"/>
      <c r="CL4309"/>
      <c r="CM4309"/>
      <c r="CN4309"/>
      <c r="CO4309"/>
      <c r="CP4309"/>
      <c r="CQ4309"/>
      <c r="CR4309"/>
      <c r="CS4309"/>
      <c r="CT4309"/>
      <c r="CU4309"/>
      <c r="CV4309"/>
    </row>
    <row r="4310" spans="10:100" x14ac:dyDescent="0.25">
      <c r="J4310"/>
      <c r="K4310"/>
      <c r="L4310"/>
      <c r="M4310"/>
      <c r="N4310"/>
      <c r="O4310"/>
      <c r="P4310"/>
      <c r="Q4310"/>
      <c r="R4310"/>
      <c r="S4310"/>
      <c r="T4310"/>
      <c r="U4310"/>
      <c r="V4310"/>
      <c r="W4310"/>
      <c r="X4310"/>
      <c r="Y4310"/>
      <c r="Z4310"/>
      <c r="AA4310"/>
      <c r="AB4310"/>
      <c r="AC4310"/>
      <c r="AD4310"/>
      <c r="AE4310"/>
      <c r="AF4310"/>
      <c r="AG4310"/>
      <c r="AH4310"/>
      <c r="AI4310"/>
      <c r="AJ4310"/>
      <c r="AK4310"/>
      <c r="AL4310"/>
      <c r="AM4310"/>
      <c r="AN4310"/>
      <c r="AO4310"/>
      <c r="AP4310"/>
      <c r="AQ4310"/>
      <c r="AR4310"/>
      <c r="AS4310"/>
      <c r="AT4310"/>
      <c r="AU4310"/>
      <c r="AV4310"/>
      <c r="AW4310"/>
      <c r="AX4310"/>
      <c r="AY4310"/>
      <c r="AZ4310"/>
      <c r="BA4310"/>
      <c r="BB4310"/>
      <c r="BC4310"/>
      <c r="BD4310"/>
      <c r="BE4310"/>
      <c r="BF4310"/>
      <c r="BG4310"/>
      <c r="BH4310"/>
      <c r="BI4310"/>
      <c r="BJ4310"/>
      <c r="BK4310"/>
      <c r="BL4310"/>
      <c r="BM4310"/>
      <c r="BN4310"/>
      <c r="BO4310"/>
      <c r="BP4310"/>
      <c r="BQ4310"/>
      <c r="BR4310"/>
      <c r="BS4310"/>
      <c r="BT4310"/>
      <c r="BU4310"/>
      <c r="BV4310"/>
      <c r="BW4310"/>
      <c r="BX4310"/>
      <c r="BY4310"/>
      <c r="BZ4310"/>
      <c r="CA4310"/>
      <c r="CB4310"/>
      <c r="CC4310"/>
      <c r="CD4310"/>
      <c r="CE4310"/>
      <c r="CF4310"/>
      <c r="CG4310"/>
      <c r="CH4310"/>
      <c r="CI4310"/>
      <c r="CJ4310"/>
      <c r="CK4310"/>
      <c r="CL4310"/>
      <c r="CM4310"/>
      <c r="CN4310"/>
      <c r="CO4310"/>
      <c r="CP4310"/>
      <c r="CQ4310"/>
      <c r="CR4310"/>
      <c r="CS4310"/>
      <c r="CT4310"/>
      <c r="CU4310"/>
      <c r="CV4310"/>
    </row>
    <row r="4311" spans="10:100" x14ac:dyDescent="0.25">
      <c r="J4311"/>
      <c r="K4311"/>
      <c r="L4311"/>
      <c r="M4311"/>
      <c r="N4311"/>
      <c r="O4311"/>
      <c r="P4311"/>
      <c r="Q4311"/>
      <c r="R4311"/>
      <c r="S4311"/>
      <c r="T4311"/>
      <c r="U4311"/>
      <c r="V4311"/>
      <c r="W4311"/>
      <c r="X4311"/>
      <c r="Y4311"/>
      <c r="Z4311"/>
      <c r="AA4311"/>
      <c r="AB4311"/>
      <c r="AC4311"/>
      <c r="AD4311"/>
      <c r="AE4311"/>
      <c r="AF4311"/>
      <c r="AG4311"/>
      <c r="AH4311"/>
      <c r="AI4311"/>
      <c r="AJ4311"/>
      <c r="AK4311"/>
      <c r="AL4311"/>
      <c r="AM4311"/>
      <c r="AN4311"/>
      <c r="AO4311"/>
      <c r="AP4311"/>
      <c r="AQ4311"/>
      <c r="AR4311"/>
      <c r="AS4311"/>
      <c r="AT4311"/>
      <c r="AU4311"/>
      <c r="AV4311"/>
      <c r="AW4311"/>
      <c r="AX4311"/>
      <c r="AY4311"/>
      <c r="AZ4311"/>
      <c r="BA4311"/>
      <c r="BB4311"/>
      <c r="BC4311"/>
      <c r="BD4311"/>
      <c r="BE4311"/>
      <c r="BF4311"/>
      <c r="BG4311"/>
      <c r="BH4311"/>
      <c r="BI4311"/>
      <c r="BJ4311"/>
      <c r="BK4311"/>
      <c r="BL4311"/>
      <c r="BM4311"/>
      <c r="BN4311"/>
      <c r="BO4311"/>
      <c r="BP4311"/>
      <c r="BQ4311"/>
      <c r="BR4311"/>
      <c r="BS4311"/>
      <c r="BT4311"/>
      <c r="BU4311"/>
      <c r="BV4311"/>
      <c r="BW4311"/>
      <c r="BX4311"/>
      <c r="BY4311"/>
      <c r="BZ4311"/>
      <c r="CA4311"/>
      <c r="CB4311"/>
      <c r="CC4311"/>
      <c r="CD4311"/>
      <c r="CE4311"/>
      <c r="CF4311"/>
      <c r="CG4311"/>
      <c r="CH4311"/>
      <c r="CI4311"/>
      <c r="CJ4311"/>
      <c r="CK4311"/>
      <c r="CL4311"/>
      <c r="CM4311"/>
      <c r="CN4311"/>
      <c r="CO4311"/>
      <c r="CP4311"/>
      <c r="CQ4311"/>
      <c r="CR4311"/>
      <c r="CS4311"/>
      <c r="CT4311"/>
      <c r="CU4311"/>
      <c r="CV4311"/>
    </row>
    <row r="4312" spans="10:100" x14ac:dyDescent="0.25">
      <c r="J4312"/>
      <c r="K4312"/>
      <c r="L4312"/>
      <c r="M4312"/>
      <c r="N4312"/>
      <c r="O4312"/>
      <c r="P4312"/>
      <c r="Q4312"/>
      <c r="R4312"/>
      <c r="S4312"/>
      <c r="T4312"/>
      <c r="U4312"/>
      <c r="V4312"/>
      <c r="W4312"/>
      <c r="X4312"/>
      <c r="Y4312"/>
      <c r="Z4312"/>
      <c r="AA4312"/>
      <c r="AB4312"/>
      <c r="AC4312"/>
      <c r="AD4312"/>
      <c r="AE4312"/>
      <c r="AF4312"/>
      <c r="AG4312"/>
      <c r="AH4312"/>
      <c r="AI4312"/>
      <c r="AJ4312"/>
      <c r="AK4312"/>
      <c r="AL4312"/>
      <c r="AM4312"/>
      <c r="AN4312"/>
      <c r="AO4312"/>
      <c r="AP4312"/>
      <c r="AQ4312"/>
      <c r="AR4312"/>
      <c r="AS4312"/>
      <c r="AT4312"/>
      <c r="AU4312"/>
      <c r="AV4312"/>
      <c r="AW4312"/>
      <c r="AX4312"/>
      <c r="AY4312"/>
      <c r="AZ4312"/>
      <c r="BA4312"/>
      <c r="BB4312"/>
      <c r="BC4312"/>
      <c r="BD4312"/>
      <c r="BE4312"/>
      <c r="BF4312"/>
      <c r="BG4312"/>
      <c r="BH4312"/>
      <c r="BI4312"/>
      <c r="BJ4312"/>
      <c r="BK4312"/>
      <c r="BL4312"/>
      <c r="BM4312"/>
      <c r="BN4312"/>
      <c r="BO4312"/>
      <c r="BP4312"/>
      <c r="BQ4312"/>
      <c r="BR4312"/>
      <c r="BS4312"/>
      <c r="BT4312"/>
      <c r="BU4312"/>
      <c r="BV4312"/>
      <c r="BW4312"/>
      <c r="BX4312"/>
      <c r="BY4312"/>
      <c r="BZ4312"/>
      <c r="CA4312"/>
      <c r="CB4312"/>
      <c r="CC4312"/>
      <c r="CD4312"/>
      <c r="CE4312"/>
      <c r="CF4312"/>
      <c r="CG4312"/>
      <c r="CH4312"/>
      <c r="CI4312"/>
      <c r="CJ4312"/>
      <c r="CK4312"/>
      <c r="CL4312"/>
      <c r="CM4312"/>
      <c r="CN4312"/>
      <c r="CO4312"/>
      <c r="CP4312"/>
      <c r="CQ4312"/>
      <c r="CR4312"/>
      <c r="CS4312"/>
      <c r="CT4312"/>
      <c r="CU4312"/>
      <c r="CV4312"/>
    </row>
    <row r="4313" spans="10:100" x14ac:dyDescent="0.25">
      <c r="J4313"/>
      <c r="K4313"/>
      <c r="L4313"/>
      <c r="M4313"/>
      <c r="N4313"/>
      <c r="O4313"/>
      <c r="P4313"/>
      <c r="Q4313"/>
      <c r="R4313"/>
      <c r="S4313"/>
      <c r="T4313"/>
      <c r="U4313"/>
      <c r="V4313"/>
      <c r="W4313"/>
      <c r="X4313"/>
      <c r="Y4313"/>
      <c r="Z4313"/>
      <c r="AA4313"/>
      <c r="AB4313"/>
      <c r="AC4313"/>
      <c r="AD4313"/>
      <c r="AE4313"/>
      <c r="AF4313"/>
      <c r="AG4313"/>
      <c r="AH4313"/>
      <c r="AI4313"/>
      <c r="AJ4313"/>
      <c r="AK4313"/>
      <c r="AL4313"/>
      <c r="AM4313"/>
      <c r="AN4313"/>
      <c r="AO4313"/>
      <c r="AP4313"/>
      <c r="AQ4313"/>
      <c r="AR4313"/>
      <c r="AS4313"/>
      <c r="AT4313"/>
      <c r="AU4313"/>
      <c r="AV4313"/>
      <c r="AW4313"/>
      <c r="AX4313"/>
      <c r="AY4313"/>
      <c r="AZ4313"/>
      <c r="BA4313"/>
      <c r="BB4313"/>
      <c r="BC4313"/>
      <c r="BD4313"/>
      <c r="BE4313"/>
      <c r="BF4313"/>
      <c r="BG4313"/>
      <c r="BH4313"/>
      <c r="BI4313"/>
      <c r="BJ4313"/>
      <c r="BK4313"/>
      <c r="BL4313"/>
      <c r="BM4313"/>
      <c r="BN4313"/>
      <c r="BO4313"/>
      <c r="BP4313"/>
      <c r="BQ4313"/>
      <c r="BR4313"/>
      <c r="BS4313"/>
      <c r="BT4313"/>
      <c r="BU4313"/>
      <c r="BV4313"/>
      <c r="BW4313"/>
      <c r="BX4313"/>
      <c r="BY4313"/>
      <c r="BZ4313"/>
      <c r="CA4313"/>
      <c r="CB4313"/>
      <c r="CC4313"/>
      <c r="CD4313"/>
      <c r="CE4313"/>
      <c r="CF4313"/>
      <c r="CG4313"/>
      <c r="CH4313"/>
      <c r="CI4313"/>
      <c r="CJ4313"/>
      <c r="CK4313"/>
      <c r="CL4313"/>
      <c r="CM4313"/>
      <c r="CN4313"/>
      <c r="CO4313"/>
      <c r="CP4313"/>
      <c r="CQ4313"/>
      <c r="CR4313"/>
      <c r="CS4313"/>
      <c r="CT4313"/>
      <c r="CU4313"/>
      <c r="CV4313"/>
    </row>
    <row r="4314" spans="10:100" x14ac:dyDescent="0.25">
      <c r="J4314"/>
      <c r="K4314"/>
      <c r="L4314"/>
      <c r="M4314"/>
      <c r="N4314"/>
      <c r="O4314"/>
      <c r="P4314"/>
      <c r="Q4314"/>
      <c r="R4314"/>
      <c r="S4314"/>
      <c r="T4314"/>
      <c r="U4314"/>
      <c r="V4314"/>
      <c r="W4314"/>
      <c r="X4314"/>
      <c r="Y4314"/>
      <c r="Z4314"/>
      <c r="AA4314"/>
      <c r="AB4314"/>
      <c r="AC4314"/>
      <c r="AD4314"/>
      <c r="AE4314"/>
      <c r="AF4314"/>
      <c r="AG4314"/>
      <c r="AH4314"/>
      <c r="AI4314"/>
      <c r="AJ4314"/>
      <c r="AK4314"/>
      <c r="AL4314"/>
      <c r="AM4314"/>
      <c r="AN4314"/>
      <c r="AO4314"/>
      <c r="AP4314"/>
      <c r="AQ4314"/>
      <c r="AR4314"/>
      <c r="AS4314"/>
      <c r="AT4314"/>
      <c r="AU4314"/>
      <c r="AV4314"/>
      <c r="AW4314"/>
      <c r="AX4314"/>
      <c r="AY4314"/>
      <c r="AZ4314"/>
      <c r="BA4314"/>
      <c r="BB4314"/>
      <c r="BC4314"/>
      <c r="BD4314"/>
      <c r="BE4314"/>
      <c r="BF4314"/>
      <c r="BG4314"/>
      <c r="BH4314"/>
      <c r="BI4314"/>
      <c r="BJ4314"/>
      <c r="BK4314"/>
      <c r="BL4314"/>
      <c r="BM4314"/>
      <c r="BN4314"/>
      <c r="BO4314"/>
      <c r="BP4314"/>
      <c r="BQ4314"/>
      <c r="BR4314"/>
      <c r="BS4314"/>
      <c r="BT4314"/>
      <c r="BU4314"/>
      <c r="BV4314"/>
      <c r="BW4314"/>
      <c r="BX4314"/>
      <c r="BY4314"/>
      <c r="BZ4314"/>
      <c r="CA4314"/>
      <c r="CB4314"/>
      <c r="CC4314"/>
      <c r="CD4314"/>
      <c r="CE4314"/>
      <c r="CF4314"/>
      <c r="CG4314"/>
      <c r="CH4314"/>
      <c r="CI4314"/>
      <c r="CJ4314"/>
      <c r="CK4314"/>
      <c r="CL4314"/>
      <c r="CM4314"/>
      <c r="CN4314"/>
      <c r="CO4314"/>
      <c r="CP4314"/>
      <c r="CQ4314"/>
      <c r="CR4314"/>
      <c r="CS4314"/>
      <c r="CT4314"/>
      <c r="CU4314"/>
      <c r="CV4314"/>
    </row>
    <row r="4315" spans="10:100" x14ac:dyDescent="0.25">
      <c r="J4315"/>
      <c r="K4315"/>
      <c r="L4315"/>
      <c r="M4315"/>
      <c r="N4315"/>
      <c r="O4315"/>
      <c r="P4315"/>
      <c r="Q4315"/>
      <c r="R4315"/>
      <c r="S4315"/>
      <c r="T4315"/>
      <c r="U4315"/>
      <c r="V4315"/>
      <c r="W4315"/>
      <c r="X4315"/>
      <c r="Y4315"/>
      <c r="Z4315"/>
      <c r="AA4315"/>
      <c r="AB4315"/>
      <c r="AC4315"/>
      <c r="AD4315"/>
      <c r="AE4315"/>
      <c r="AF4315"/>
      <c r="AG4315"/>
      <c r="AH4315"/>
      <c r="AI4315"/>
      <c r="AJ4315"/>
      <c r="AK4315"/>
      <c r="AL4315"/>
      <c r="AM4315"/>
      <c r="AN4315"/>
      <c r="AO4315"/>
      <c r="AP4315"/>
      <c r="AQ4315"/>
      <c r="AR4315"/>
      <c r="AS4315"/>
      <c r="AT4315"/>
      <c r="AU4315"/>
      <c r="AV4315"/>
      <c r="AW4315"/>
      <c r="AX4315"/>
      <c r="AY4315"/>
      <c r="AZ4315"/>
      <c r="BA4315"/>
      <c r="BB4315"/>
      <c r="BC4315"/>
      <c r="BD4315"/>
      <c r="BE4315"/>
      <c r="BF4315"/>
      <c r="BG4315"/>
      <c r="BH4315"/>
      <c r="BI4315"/>
      <c r="BJ4315"/>
      <c r="BK4315"/>
      <c r="BL4315"/>
      <c r="BM4315"/>
      <c r="BN4315"/>
      <c r="BO4315"/>
      <c r="BP4315"/>
      <c r="BQ4315"/>
      <c r="BR4315"/>
      <c r="BS4315"/>
      <c r="BT4315"/>
      <c r="BU4315"/>
      <c r="BV4315"/>
      <c r="BW4315"/>
      <c r="BX4315"/>
      <c r="BY4315"/>
      <c r="BZ4315"/>
      <c r="CA4315"/>
      <c r="CB4315"/>
      <c r="CC4315"/>
      <c r="CD4315"/>
      <c r="CE4315"/>
      <c r="CF4315"/>
      <c r="CG4315"/>
      <c r="CH4315"/>
      <c r="CI4315"/>
      <c r="CJ4315"/>
      <c r="CK4315"/>
      <c r="CL4315"/>
      <c r="CM4315"/>
      <c r="CN4315"/>
      <c r="CO4315"/>
      <c r="CP4315"/>
      <c r="CQ4315"/>
      <c r="CR4315"/>
      <c r="CS4315"/>
      <c r="CT4315"/>
      <c r="CU4315"/>
      <c r="CV4315"/>
    </row>
    <row r="4316" spans="10:100" x14ac:dyDescent="0.25">
      <c r="J4316"/>
      <c r="K4316"/>
      <c r="L4316"/>
      <c r="M4316"/>
      <c r="N4316"/>
      <c r="O4316"/>
      <c r="P4316"/>
      <c r="Q4316"/>
      <c r="R4316"/>
      <c r="S4316"/>
      <c r="T4316"/>
      <c r="U4316"/>
      <c r="V4316"/>
      <c r="W4316"/>
      <c r="X4316"/>
      <c r="Y4316"/>
      <c r="Z4316"/>
      <c r="AA4316"/>
      <c r="AB4316"/>
      <c r="AC4316"/>
      <c r="AD4316"/>
      <c r="AE4316"/>
      <c r="AF4316"/>
      <c r="AG4316"/>
      <c r="AH4316"/>
      <c r="AI4316"/>
      <c r="AJ4316"/>
      <c r="AK4316"/>
      <c r="AL4316"/>
      <c r="AM4316"/>
      <c r="AN4316"/>
      <c r="AO4316"/>
      <c r="AP4316"/>
      <c r="AQ4316"/>
      <c r="AR4316"/>
      <c r="AS4316"/>
      <c r="AT4316"/>
      <c r="AU4316"/>
      <c r="AV4316"/>
      <c r="AW4316"/>
      <c r="AX4316"/>
      <c r="AY4316"/>
      <c r="AZ4316"/>
      <c r="BA4316"/>
      <c r="BB4316"/>
      <c r="BC4316"/>
      <c r="BD4316"/>
      <c r="BE4316"/>
      <c r="BF4316"/>
      <c r="BG4316"/>
      <c r="BH4316"/>
      <c r="BI4316"/>
      <c r="BJ4316"/>
      <c r="BK4316"/>
      <c r="BL4316"/>
      <c r="BM4316"/>
      <c r="BN4316"/>
      <c r="BO4316"/>
      <c r="BP4316"/>
      <c r="BQ4316"/>
      <c r="BR4316"/>
      <c r="BS4316"/>
      <c r="BT4316"/>
      <c r="BU4316"/>
      <c r="BV4316"/>
      <c r="BW4316"/>
      <c r="BX4316"/>
      <c r="BY4316"/>
      <c r="BZ4316"/>
      <c r="CA4316"/>
      <c r="CB4316"/>
      <c r="CC4316"/>
      <c r="CD4316"/>
      <c r="CE4316"/>
      <c r="CF4316"/>
      <c r="CG4316"/>
      <c r="CH4316"/>
      <c r="CI4316"/>
      <c r="CJ4316"/>
      <c r="CK4316"/>
      <c r="CL4316"/>
      <c r="CM4316"/>
      <c r="CN4316"/>
      <c r="CO4316"/>
      <c r="CP4316"/>
      <c r="CQ4316"/>
      <c r="CR4316"/>
      <c r="CS4316"/>
      <c r="CT4316"/>
      <c r="CU4316"/>
      <c r="CV4316"/>
    </row>
    <row r="4317" spans="10:100" x14ac:dyDescent="0.25">
      <c r="J4317"/>
      <c r="K4317"/>
      <c r="L4317"/>
      <c r="M4317"/>
      <c r="N4317"/>
      <c r="O4317"/>
      <c r="P4317"/>
      <c r="Q4317"/>
      <c r="R4317"/>
      <c r="S4317"/>
      <c r="T4317"/>
      <c r="U4317"/>
      <c r="V4317"/>
      <c r="W4317"/>
      <c r="X4317"/>
      <c r="Y4317"/>
      <c r="Z4317"/>
      <c r="AA4317"/>
      <c r="AB4317"/>
      <c r="AC4317"/>
      <c r="AD4317"/>
      <c r="AE4317"/>
      <c r="AF4317"/>
      <c r="AG4317"/>
      <c r="AH4317"/>
      <c r="AI4317"/>
      <c r="AJ4317"/>
      <c r="AK4317"/>
      <c r="AL4317"/>
      <c r="AM4317"/>
      <c r="AN4317"/>
      <c r="AO4317"/>
      <c r="AP4317"/>
      <c r="AQ4317"/>
      <c r="AR4317"/>
      <c r="AS4317"/>
      <c r="AT4317"/>
      <c r="AU4317"/>
      <c r="AV4317"/>
      <c r="AW4317"/>
      <c r="AX4317"/>
      <c r="AY4317"/>
      <c r="AZ4317"/>
      <c r="BA4317"/>
      <c r="BB4317"/>
      <c r="BC4317"/>
      <c r="BD4317"/>
      <c r="BE4317"/>
      <c r="BF4317"/>
      <c r="BG4317"/>
      <c r="BH4317"/>
      <c r="BI4317"/>
      <c r="BJ4317"/>
      <c r="BK4317"/>
      <c r="BL4317"/>
      <c r="BM4317"/>
      <c r="BN4317"/>
      <c r="BO4317"/>
      <c r="BP4317"/>
      <c r="BQ4317"/>
      <c r="BR4317"/>
      <c r="BS4317"/>
      <c r="BT4317"/>
      <c r="BU4317"/>
      <c r="BV4317"/>
      <c r="BW4317"/>
      <c r="BX4317"/>
      <c r="BY4317"/>
      <c r="BZ4317"/>
      <c r="CA4317"/>
      <c r="CB4317"/>
      <c r="CC4317"/>
      <c r="CD4317"/>
      <c r="CE4317"/>
      <c r="CF4317"/>
      <c r="CG4317"/>
      <c r="CH4317"/>
      <c r="CI4317"/>
      <c r="CJ4317"/>
      <c r="CK4317"/>
      <c r="CL4317"/>
      <c r="CM4317"/>
      <c r="CN4317"/>
      <c r="CO4317"/>
      <c r="CP4317"/>
      <c r="CQ4317"/>
      <c r="CR4317"/>
      <c r="CS4317"/>
      <c r="CT4317"/>
      <c r="CU4317"/>
      <c r="CV4317"/>
    </row>
    <row r="4318" spans="10:100" x14ac:dyDescent="0.25">
      <c r="J4318"/>
      <c r="K4318"/>
      <c r="L4318"/>
      <c r="M4318"/>
      <c r="N4318"/>
      <c r="O4318"/>
      <c r="P4318"/>
      <c r="Q4318"/>
      <c r="R4318"/>
      <c r="S4318"/>
      <c r="T4318"/>
      <c r="U4318"/>
      <c r="V4318"/>
      <c r="W4318"/>
      <c r="X4318"/>
      <c r="Y4318"/>
      <c r="Z4318"/>
      <c r="AA4318"/>
      <c r="AB4318"/>
      <c r="AC4318"/>
      <c r="AD4318"/>
      <c r="AE4318"/>
      <c r="AF4318"/>
      <c r="AG4318"/>
      <c r="AH4318"/>
      <c r="AI4318"/>
      <c r="AJ4318"/>
      <c r="AK4318"/>
      <c r="AL4318"/>
      <c r="AM4318"/>
      <c r="AN4318"/>
      <c r="AO4318"/>
      <c r="AP4318"/>
      <c r="AQ4318"/>
      <c r="AR4318"/>
      <c r="AS4318"/>
      <c r="AT4318"/>
      <c r="AU4318"/>
      <c r="AV4318"/>
      <c r="AW4318"/>
      <c r="AX4318"/>
      <c r="AY4318"/>
      <c r="AZ4318"/>
      <c r="BA4318"/>
      <c r="BB4318"/>
      <c r="BC4318"/>
      <c r="BD4318"/>
      <c r="BE4318"/>
      <c r="BF4318"/>
      <c r="BG4318"/>
      <c r="BH4318"/>
      <c r="BI4318"/>
      <c r="BJ4318"/>
      <c r="BK4318"/>
      <c r="BL4318"/>
      <c r="BM4318"/>
      <c r="BN4318"/>
      <c r="BO4318"/>
      <c r="BP4318"/>
      <c r="BQ4318"/>
      <c r="BR4318"/>
      <c r="BS4318"/>
      <c r="BT4318"/>
      <c r="BU4318"/>
      <c r="BV4318"/>
      <c r="BW4318"/>
      <c r="BX4318"/>
      <c r="BY4318"/>
      <c r="BZ4318"/>
      <c r="CA4318"/>
      <c r="CB4318"/>
      <c r="CC4318"/>
      <c r="CD4318"/>
      <c r="CE4318"/>
      <c r="CF4318"/>
      <c r="CG4318"/>
      <c r="CH4318"/>
      <c r="CI4318"/>
      <c r="CJ4318"/>
      <c r="CK4318"/>
      <c r="CL4318"/>
      <c r="CM4318"/>
      <c r="CN4318"/>
      <c r="CO4318"/>
      <c r="CP4318"/>
      <c r="CQ4318"/>
      <c r="CR4318"/>
      <c r="CS4318"/>
      <c r="CT4318"/>
      <c r="CU4318"/>
      <c r="CV4318"/>
    </row>
    <row r="4319" spans="10:100" x14ac:dyDescent="0.25">
      <c r="J4319"/>
      <c r="K4319"/>
      <c r="L4319"/>
      <c r="M4319"/>
      <c r="N4319"/>
      <c r="O4319"/>
      <c r="P4319"/>
      <c r="Q4319"/>
      <c r="R4319"/>
      <c r="S4319"/>
      <c r="T4319"/>
      <c r="U4319"/>
      <c r="V4319"/>
      <c r="W4319"/>
      <c r="X4319"/>
      <c r="Y4319"/>
      <c r="Z4319"/>
      <c r="AA4319"/>
      <c r="AB4319"/>
      <c r="AC4319"/>
      <c r="AD4319"/>
      <c r="AE4319"/>
      <c r="AF4319"/>
      <c r="AG4319"/>
      <c r="AH4319"/>
      <c r="AI4319"/>
      <c r="AJ4319"/>
      <c r="AK4319"/>
      <c r="AL4319"/>
      <c r="AM4319"/>
      <c r="AN4319"/>
      <c r="AO4319"/>
      <c r="AP4319"/>
      <c r="AQ4319"/>
      <c r="AR4319"/>
      <c r="AS4319"/>
      <c r="AT4319"/>
      <c r="AU4319"/>
      <c r="AV4319"/>
      <c r="AW4319"/>
      <c r="AX4319"/>
      <c r="AY4319"/>
      <c r="AZ4319"/>
      <c r="BA4319"/>
      <c r="BB4319"/>
      <c r="BC4319"/>
      <c r="BD4319"/>
      <c r="BE4319"/>
      <c r="BF4319"/>
      <c r="BG4319"/>
      <c r="BH4319"/>
      <c r="BI4319"/>
      <c r="BJ4319"/>
      <c r="BK4319"/>
      <c r="BL4319"/>
      <c r="BM4319"/>
      <c r="BN4319"/>
      <c r="BO4319"/>
      <c r="BP4319"/>
      <c r="BQ4319"/>
      <c r="BR4319"/>
      <c r="BS4319"/>
      <c r="BT4319"/>
      <c r="BU4319"/>
      <c r="BV4319"/>
      <c r="BW4319"/>
      <c r="BX4319"/>
      <c r="BY4319"/>
      <c r="BZ4319"/>
      <c r="CA4319"/>
      <c r="CB4319"/>
      <c r="CC4319"/>
      <c r="CD4319"/>
      <c r="CE4319"/>
      <c r="CF4319"/>
      <c r="CG4319"/>
      <c r="CH4319"/>
      <c r="CI4319"/>
      <c r="CJ4319"/>
      <c r="CK4319"/>
      <c r="CL4319"/>
      <c r="CM4319"/>
      <c r="CN4319"/>
      <c r="CO4319"/>
      <c r="CP4319"/>
      <c r="CQ4319"/>
      <c r="CR4319"/>
      <c r="CS4319"/>
      <c r="CT4319"/>
      <c r="CU4319"/>
      <c r="CV4319"/>
    </row>
    <row r="4320" spans="10:100" x14ac:dyDescent="0.25">
      <c r="J4320"/>
      <c r="K4320"/>
      <c r="L4320"/>
      <c r="M4320"/>
      <c r="N4320"/>
      <c r="O4320"/>
      <c r="P4320"/>
      <c r="Q4320"/>
      <c r="R4320"/>
      <c r="S4320"/>
      <c r="T4320"/>
      <c r="U4320"/>
      <c r="V4320"/>
      <c r="W4320"/>
      <c r="X4320"/>
      <c r="Y4320"/>
      <c r="Z4320"/>
      <c r="AA4320"/>
      <c r="AB4320"/>
      <c r="AC4320"/>
      <c r="AD4320"/>
      <c r="AE4320"/>
      <c r="AF4320"/>
      <c r="AG4320"/>
      <c r="AH4320"/>
      <c r="AI4320"/>
      <c r="AJ4320"/>
      <c r="AK4320"/>
      <c r="AL4320"/>
      <c r="AM4320"/>
      <c r="AN4320"/>
      <c r="AO4320"/>
      <c r="AP4320"/>
      <c r="AQ4320"/>
      <c r="AR4320"/>
      <c r="AS4320"/>
      <c r="AT4320"/>
      <c r="AU4320"/>
      <c r="AV4320"/>
      <c r="AW4320"/>
      <c r="AX4320"/>
      <c r="AY4320"/>
      <c r="AZ4320"/>
      <c r="BA4320"/>
      <c r="BB4320"/>
      <c r="BC4320"/>
      <c r="BD4320"/>
      <c r="BE4320"/>
      <c r="BF4320"/>
      <c r="BG4320"/>
      <c r="BH4320"/>
      <c r="BI4320"/>
      <c r="BJ4320"/>
      <c r="BK4320"/>
      <c r="BL4320"/>
      <c r="BM4320"/>
      <c r="BN4320"/>
      <c r="BO4320"/>
      <c r="BP4320"/>
      <c r="BQ4320"/>
      <c r="BR4320"/>
      <c r="BS4320"/>
      <c r="BT4320"/>
      <c r="BU4320"/>
      <c r="BV4320"/>
      <c r="BW4320"/>
      <c r="BX4320"/>
      <c r="BY4320"/>
      <c r="BZ4320"/>
      <c r="CA4320"/>
      <c r="CB4320"/>
      <c r="CC4320"/>
      <c r="CD4320"/>
      <c r="CE4320"/>
      <c r="CF4320"/>
      <c r="CG4320"/>
      <c r="CH4320"/>
      <c r="CI4320"/>
      <c r="CJ4320"/>
      <c r="CK4320"/>
      <c r="CL4320"/>
      <c r="CM4320"/>
      <c r="CN4320"/>
      <c r="CO4320"/>
      <c r="CP4320"/>
      <c r="CQ4320"/>
      <c r="CR4320"/>
      <c r="CS4320"/>
      <c r="CT4320"/>
      <c r="CU4320"/>
      <c r="CV4320"/>
    </row>
    <row r="4321" spans="10:100" x14ac:dyDescent="0.25">
      <c r="J4321"/>
      <c r="K4321"/>
      <c r="L4321"/>
      <c r="M4321"/>
      <c r="N4321"/>
      <c r="O4321"/>
      <c r="P4321"/>
      <c r="Q4321"/>
      <c r="R4321"/>
      <c r="S4321"/>
      <c r="T4321"/>
      <c r="U4321"/>
      <c r="V4321"/>
      <c r="W4321"/>
      <c r="X4321"/>
      <c r="Y4321"/>
      <c r="Z4321"/>
      <c r="AA4321"/>
      <c r="AB4321"/>
      <c r="AC4321"/>
      <c r="AD4321"/>
      <c r="AE4321"/>
      <c r="AF4321"/>
      <c r="AG4321"/>
      <c r="AH4321"/>
      <c r="AI4321"/>
      <c r="AJ4321"/>
      <c r="AK4321"/>
      <c r="AL4321"/>
      <c r="AM4321"/>
      <c r="AN4321"/>
      <c r="AO4321"/>
      <c r="AP4321"/>
      <c r="AQ4321"/>
      <c r="AR4321"/>
      <c r="AS4321"/>
      <c r="AT4321"/>
      <c r="AU4321"/>
      <c r="AV4321"/>
      <c r="AW4321"/>
      <c r="AX4321"/>
      <c r="AY4321"/>
      <c r="AZ4321"/>
      <c r="BA4321"/>
      <c r="BB4321"/>
      <c r="BC4321"/>
      <c r="BD4321"/>
      <c r="BE4321"/>
      <c r="BF4321"/>
      <c r="BG4321"/>
      <c r="BH4321"/>
      <c r="BI4321"/>
      <c r="BJ4321"/>
      <c r="BK4321"/>
      <c r="BL4321"/>
      <c r="BM4321"/>
      <c r="BN4321"/>
      <c r="BO4321"/>
      <c r="BP4321"/>
      <c r="BQ4321"/>
      <c r="BR4321"/>
      <c r="BS4321"/>
      <c r="BT4321"/>
      <c r="BU4321"/>
      <c r="BV4321"/>
      <c r="BW4321"/>
      <c r="BX4321"/>
      <c r="BY4321"/>
      <c r="BZ4321"/>
      <c r="CA4321"/>
      <c r="CB4321"/>
      <c r="CC4321"/>
      <c r="CD4321"/>
      <c r="CE4321"/>
      <c r="CF4321"/>
      <c r="CG4321"/>
      <c r="CH4321"/>
      <c r="CI4321"/>
      <c r="CJ4321"/>
      <c r="CK4321"/>
      <c r="CL4321"/>
      <c r="CM4321"/>
      <c r="CN4321"/>
      <c r="CO4321"/>
      <c r="CP4321"/>
      <c r="CQ4321"/>
      <c r="CR4321"/>
      <c r="CS4321"/>
      <c r="CT4321"/>
      <c r="CU4321"/>
      <c r="CV4321"/>
    </row>
    <row r="4322" spans="10:100" x14ac:dyDescent="0.25">
      <c r="J4322"/>
      <c r="K4322"/>
      <c r="L4322"/>
      <c r="M4322"/>
      <c r="N4322"/>
      <c r="O4322"/>
      <c r="P4322"/>
      <c r="Q4322"/>
      <c r="R4322"/>
      <c r="S4322"/>
      <c r="T4322"/>
      <c r="U4322"/>
      <c r="V4322"/>
      <c r="W4322"/>
      <c r="X4322"/>
      <c r="Y4322"/>
      <c r="Z4322"/>
      <c r="AA4322"/>
      <c r="AB4322"/>
      <c r="AC4322"/>
      <c r="AD4322"/>
      <c r="AE4322"/>
      <c r="AF4322"/>
      <c r="AG4322"/>
      <c r="AH4322"/>
      <c r="AI4322"/>
      <c r="AJ4322"/>
      <c r="AK4322"/>
      <c r="AL4322"/>
      <c r="AM4322"/>
      <c r="AN4322"/>
      <c r="AO4322"/>
      <c r="AP4322"/>
      <c r="AQ4322"/>
      <c r="AR4322"/>
      <c r="AS4322"/>
      <c r="AT4322"/>
      <c r="AU4322"/>
      <c r="AV4322"/>
      <c r="AW4322"/>
      <c r="AX4322"/>
      <c r="AY4322"/>
      <c r="AZ4322"/>
      <c r="BA4322"/>
      <c r="BB4322"/>
      <c r="BC4322"/>
      <c r="BD4322"/>
      <c r="BE4322"/>
      <c r="BF4322"/>
      <c r="BG4322"/>
      <c r="BH4322"/>
      <c r="BI4322"/>
      <c r="BJ4322"/>
      <c r="BK4322"/>
      <c r="BL4322"/>
      <c r="BM4322"/>
      <c r="BN4322"/>
      <c r="BO4322"/>
      <c r="BP4322"/>
      <c r="BQ4322"/>
      <c r="BR4322"/>
      <c r="BS4322"/>
      <c r="BT4322"/>
      <c r="BU4322"/>
      <c r="BV4322"/>
      <c r="BW4322"/>
      <c r="BX4322"/>
      <c r="BY4322"/>
      <c r="BZ4322"/>
      <c r="CA4322"/>
      <c r="CB4322"/>
      <c r="CC4322"/>
      <c r="CD4322"/>
      <c r="CE4322"/>
      <c r="CF4322"/>
      <c r="CG4322"/>
      <c r="CH4322"/>
      <c r="CI4322"/>
      <c r="CJ4322"/>
      <c r="CK4322"/>
      <c r="CL4322"/>
      <c r="CM4322"/>
      <c r="CN4322"/>
      <c r="CO4322"/>
      <c r="CP4322"/>
      <c r="CQ4322"/>
      <c r="CR4322"/>
      <c r="CS4322"/>
      <c r="CT4322"/>
      <c r="CU4322"/>
      <c r="CV4322"/>
    </row>
    <row r="4323" spans="10:100" x14ac:dyDescent="0.25">
      <c r="J4323"/>
      <c r="K4323"/>
      <c r="L4323"/>
      <c r="M4323"/>
      <c r="N4323"/>
      <c r="O4323"/>
      <c r="P4323"/>
      <c r="Q4323"/>
      <c r="R4323"/>
      <c r="S4323"/>
      <c r="T4323"/>
      <c r="U4323"/>
      <c r="V4323"/>
      <c r="W4323"/>
      <c r="X4323"/>
      <c r="Y4323"/>
      <c r="Z4323"/>
      <c r="AA4323"/>
      <c r="AB4323"/>
      <c r="AC4323"/>
      <c r="AD4323"/>
      <c r="AE4323"/>
      <c r="AF4323"/>
      <c r="AG4323"/>
      <c r="AH4323"/>
      <c r="AI4323"/>
      <c r="AJ4323"/>
      <c r="AK4323"/>
      <c r="AL4323"/>
      <c r="AM4323"/>
      <c r="AN4323"/>
      <c r="AO4323"/>
      <c r="AP4323"/>
      <c r="AQ4323"/>
      <c r="AR4323"/>
      <c r="AS4323"/>
      <c r="AT4323"/>
      <c r="AU4323"/>
      <c r="AV4323"/>
      <c r="AW4323"/>
      <c r="AX4323"/>
      <c r="AY4323"/>
      <c r="AZ4323"/>
      <c r="BA4323"/>
      <c r="BB4323"/>
      <c r="BC4323"/>
      <c r="BD4323"/>
      <c r="BE4323"/>
      <c r="BF4323"/>
      <c r="BG4323"/>
      <c r="BH4323"/>
      <c r="BI4323"/>
      <c r="BJ4323"/>
      <c r="BK4323"/>
      <c r="BL4323"/>
      <c r="BM4323"/>
      <c r="BN4323"/>
      <c r="BO4323"/>
      <c r="BP4323"/>
      <c r="BQ4323"/>
      <c r="BR4323"/>
      <c r="BS4323"/>
      <c r="BT4323"/>
      <c r="BU4323"/>
      <c r="BV4323"/>
      <c r="BW4323"/>
      <c r="BX4323"/>
      <c r="BY4323"/>
      <c r="BZ4323"/>
      <c r="CA4323"/>
      <c r="CB4323"/>
      <c r="CC4323"/>
      <c r="CD4323"/>
      <c r="CE4323"/>
      <c r="CF4323"/>
      <c r="CG4323"/>
      <c r="CH4323"/>
      <c r="CI4323"/>
      <c r="CJ4323"/>
      <c r="CK4323"/>
      <c r="CL4323"/>
      <c r="CM4323"/>
      <c r="CN4323"/>
      <c r="CO4323"/>
      <c r="CP4323"/>
      <c r="CQ4323"/>
      <c r="CR4323"/>
      <c r="CS4323"/>
      <c r="CT4323"/>
      <c r="CU4323"/>
      <c r="CV4323"/>
    </row>
    <row r="4324" spans="10:100" x14ac:dyDescent="0.25">
      <c r="J4324"/>
      <c r="K4324"/>
      <c r="L4324"/>
      <c r="M4324"/>
      <c r="N4324"/>
      <c r="O4324"/>
      <c r="P4324"/>
      <c r="Q4324"/>
      <c r="R4324"/>
      <c r="S4324"/>
      <c r="T4324"/>
      <c r="U4324"/>
      <c r="V4324"/>
      <c r="W4324"/>
      <c r="X4324"/>
      <c r="Y4324"/>
      <c r="Z4324"/>
      <c r="AA4324"/>
      <c r="AB4324"/>
      <c r="AC4324"/>
      <c r="AD4324"/>
      <c r="AE4324"/>
      <c r="AF4324"/>
      <c r="AG4324"/>
      <c r="AH4324"/>
      <c r="AI4324"/>
      <c r="AJ4324"/>
      <c r="AK4324"/>
      <c r="AL4324"/>
      <c r="AM4324"/>
      <c r="AN4324"/>
      <c r="AO4324"/>
      <c r="AP4324"/>
      <c r="AQ4324"/>
      <c r="AR4324"/>
      <c r="AS4324"/>
      <c r="AT4324"/>
      <c r="AU4324"/>
      <c r="AV4324"/>
      <c r="AW4324"/>
      <c r="AX4324"/>
      <c r="AY4324"/>
      <c r="AZ4324"/>
      <c r="BA4324"/>
      <c r="BB4324"/>
      <c r="BC4324"/>
      <c r="BD4324"/>
      <c r="BE4324"/>
      <c r="BF4324"/>
      <c r="BG4324"/>
      <c r="BH4324"/>
      <c r="BI4324"/>
      <c r="BJ4324"/>
      <c r="BK4324"/>
      <c r="BL4324"/>
      <c r="BM4324"/>
      <c r="BN4324"/>
      <c r="BO4324"/>
      <c r="BP4324"/>
      <c r="BQ4324"/>
      <c r="BR4324"/>
      <c r="BS4324"/>
      <c r="BT4324"/>
      <c r="BU4324"/>
      <c r="BV4324"/>
      <c r="BW4324"/>
      <c r="BX4324"/>
      <c r="BY4324"/>
      <c r="BZ4324"/>
      <c r="CA4324"/>
      <c r="CB4324"/>
      <c r="CC4324"/>
      <c r="CD4324"/>
      <c r="CE4324"/>
      <c r="CF4324"/>
      <c r="CG4324"/>
      <c r="CH4324"/>
      <c r="CI4324"/>
      <c r="CJ4324"/>
      <c r="CK4324"/>
      <c r="CL4324"/>
      <c r="CM4324"/>
      <c r="CN4324"/>
      <c r="CO4324"/>
      <c r="CP4324"/>
      <c r="CQ4324"/>
      <c r="CR4324"/>
      <c r="CS4324"/>
      <c r="CT4324"/>
      <c r="CU4324"/>
      <c r="CV4324"/>
    </row>
    <row r="4325" spans="10:100" x14ac:dyDescent="0.25">
      <c r="J4325"/>
      <c r="K4325"/>
      <c r="L4325"/>
      <c r="M4325"/>
      <c r="N4325"/>
      <c r="O4325"/>
      <c r="P4325"/>
      <c r="Q4325"/>
      <c r="R4325"/>
      <c r="S4325"/>
      <c r="T4325"/>
      <c r="U4325"/>
      <c r="V4325"/>
      <c r="W4325"/>
      <c r="X4325"/>
      <c r="Y4325"/>
      <c r="Z4325"/>
      <c r="AA4325"/>
      <c r="AB4325"/>
      <c r="AC4325"/>
      <c r="AD4325"/>
      <c r="AE4325"/>
      <c r="AF4325"/>
      <c r="AG4325"/>
      <c r="AH4325"/>
      <c r="AI4325"/>
      <c r="AJ4325"/>
      <c r="AK4325"/>
      <c r="AL4325"/>
      <c r="AM4325"/>
      <c r="AN4325"/>
      <c r="AO4325"/>
      <c r="AP4325"/>
      <c r="AQ4325"/>
      <c r="AR4325"/>
      <c r="AS4325"/>
      <c r="AT4325"/>
      <c r="AU4325"/>
      <c r="AV4325"/>
      <c r="AW4325"/>
      <c r="AX4325"/>
      <c r="AY4325"/>
      <c r="AZ4325"/>
      <c r="BA4325"/>
      <c r="BB4325"/>
      <c r="BC4325"/>
      <c r="BD4325"/>
      <c r="BE4325"/>
      <c r="BF4325"/>
      <c r="BG4325"/>
      <c r="BH4325"/>
      <c r="BI4325"/>
      <c r="BJ4325"/>
      <c r="BK4325"/>
      <c r="BL4325"/>
      <c r="BM4325"/>
      <c r="BN4325"/>
      <c r="BO4325"/>
      <c r="BP4325"/>
      <c r="BQ4325"/>
      <c r="BR4325"/>
      <c r="BS4325"/>
      <c r="BT4325"/>
      <c r="BU4325"/>
      <c r="BV4325"/>
      <c r="BW4325"/>
      <c r="BX4325"/>
      <c r="BY4325"/>
      <c r="BZ4325"/>
      <c r="CA4325"/>
      <c r="CB4325"/>
      <c r="CC4325"/>
      <c r="CD4325"/>
      <c r="CE4325"/>
      <c r="CF4325"/>
      <c r="CG4325"/>
      <c r="CH4325"/>
      <c r="CI4325"/>
      <c r="CJ4325"/>
      <c r="CK4325"/>
      <c r="CL4325"/>
      <c r="CM4325"/>
      <c r="CN4325"/>
      <c r="CO4325"/>
      <c r="CP4325"/>
      <c r="CQ4325"/>
      <c r="CR4325"/>
      <c r="CS4325"/>
      <c r="CT4325"/>
      <c r="CU4325"/>
      <c r="CV4325"/>
    </row>
    <row r="4326" spans="10:100" x14ac:dyDescent="0.25">
      <c r="J4326"/>
      <c r="K4326"/>
      <c r="L4326"/>
      <c r="M4326"/>
      <c r="N4326"/>
      <c r="O4326"/>
      <c r="P4326"/>
      <c r="Q4326"/>
      <c r="R4326"/>
      <c r="S4326"/>
      <c r="T4326"/>
      <c r="U4326"/>
      <c r="V4326"/>
      <c r="W4326"/>
      <c r="X4326"/>
      <c r="Y4326"/>
      <c r="Z4326"/>
      <c r="AA4326"/>
      <c r="AB4326"/>
      <c r="AC4326"/>
      <c r="AD4326"/>
      <c r="AE4326"/>
      <c r="AF4326"/>
      <c r="AG4326"/>
      <c r="AH4326"/>
      <c r="AI4326"/>
      <c r="AJ4326"/>
      <c r="AK4326"/>
      <c r="AL4326"/>
      <c r="AM4326"/>
      <c r="AN4326"/>
      <c r="AO4326"/>
      <c r="AP4326"/>
      <c r="AQ4326"/>
      <c r="AR4326"/>
      <c r="AS4326"/>
      <c r="AT4326"/>
      <c r="AU4326"/>
      <c r="AV4326"/>
      <c r="AW4326"/>
      <c r="AX4326"/>
      <c r="AY4326"/>
      <c r="AZ4326"/>
      <c r="BA4326"/>
      <c r="BB4326"/>
      <c r="BC4326"/>
      <c r="BD4326"/>
      <c r="BE4326"/>
      <c r="BF4326"/>
      <c r="BG4326"/>
      <c r="BH4326"/>
      <c r="BI4326"/>
      <c r="BJ4326"/>
      <c r="BK4326"/>
      <c r="BL4326"/>
      <c r="BM4326"/>
      <c r="BN4326"/>
      <c r="BO4326"/>
      <c r="BP4326"/>
      <c r="BQ4326"/>
      <c r="BR4326"/>
      <c r="BS4326"/>
      <c r="BT4326"/>
      <c r="BU4326"/>
      <c r="BV4326"/>
      <c r="BW4326"/>
      <c r="BX4326"/>
      <c r="BY4326"/>
      <c r="BZ4326"/>
      <c r="CA4326"/>
      <c r="CB4326"/>
      <c r="CC4326"/>
      <c r="CD4326"/>
      <c r="CE4326"/>
      <c r="CF4326"/>
      <c r="CG4326"/>
      <c r="CH4326"/>
      <c r="CI4326"/>
      <c r="CJ4326"/>
      <c r="CK4326"/>
      <c r="CL4326"/>
      <c r="CM4326"/>
      <c r="CN4326"/>
      <c r="CO4326"/>
      <c r="CP4326"/>
      <c r="CQ4326"/>
      <c r="CR4326"/>
      <c r="CS4326"/>
      <c r="CT4326"/>
      <c r="CU4326"/>
      <c r="CV4326"/>
    </row>
    <row r="4327" spans="10:100" x14ac:dyDescent="0.25">
      <c r="J4327"/>
      <c r="K4327"/>
      <c r="L4327"/>
      <c r="M4327"/>
      <c r="N4327"/>
      <c r="O4327"/>
      <c r="P4327"/>
      <c r="Q4327"/>
      <c r="R4327"/>
      <c r="S4327"/>
      <c r="T4327"/>
      <c r="U4327"/>
      <c r="V4327"/>
      <c r="W4327"/>
      <c r="X4327"/>
      <c r="Y4327"/>
      <c r="Z4327"/>
      <c r="AA4327"/>
      <c r="AB4327"/>
      <c r="AC4327"/>
      <c r="AD4327"/>
      <c r="AE4327"/>
      <c r="AF4327"/>
      <c r="AG4327"/>
      <c r="AH4327"/>
      <c r="AI4327"/>
      <c r="AJ4327"/>
      <c r="AK4327"/>
      <c r="AL4327"/>
      <c r="AM4327"/>
      <c r="AN4327"/>
      <c r="AO4327"/>
      <c r="AP4327"/>
      <c r="AQ4327"/>
      <c r="AR4327"/>
      <c r="AS4327"/>
      <c r="AT4327"/>
      <c r="AU4327"/>
      <c r="AV4327"/>
      <c r="AW4327"/>
      <c r="AX4327"/>
      <c r="AY4327"/>
      <c r="AZ4327"/>
      <c r="BA4327"/>
      <c r="BB4327"/>
      <c r="BC4327"/>
      <c r="BD4327"/>
      <c r="BE4327"/>
      <c r="BF4327"/>
      <c r="BG4327"/>
      <c r="BH4327"/>
      <c r="BI4327"/>
      <c r="BJ4327"/>
      <c r="BK4327"/>
      <c r="BL4327"/>
      <c r="BM4327"/>
      <c r="BN4327"/>
      <c r="BO4327"/>
      <c r="BP4327"/>
      <c r="BQ4327"/>
      <c r="BR4327"/>
      <c r="BS4327"/>
      <c r="BT4327"/>
      <c r="BU4327"/>
      <c r="BV4327"/>
      <c r="BW4327"/>
      <c r="BX4327"/>
      <c r="BY4327"/>
      <c r="BZ4327"/>
      <c r="CA4327"/>
      <c r="CB4327"/>
      <c r="CC4327"/>
      <c r="CD4327"/>
      <c r="CE4327"/>
      <c r="CF4327"/>
      <c r="CG4327"/>
      <c r="CH4327"/>
      <c r="CI4327"/>
      <c r="CJ4327"/>
      <c r="CK4327"/>
      <c r="CL4327"/>
      <c r="CM4327"/>
      <c r="CN4327"/>
      <c r="CO4327"/>
      <c r="CP4327"/>
      <c r="CQ4327"/>
      <c r="CR4327"/>
      <c r="CS4327"/>
      <c r="CT4327"/>
      <c r="CU4327"/>
      <c r="CV4327"/>
    </row>
    <row r="4328" spans="10:100" x14ac:dyDescent="0.25">
      <c r="J4328"/>
      <c r="K4328"/>
      <c r="L4328"/>
      <c r="M4328"/>
      <c r="N4328"/>
      <c r="O4328"/>
      <c r="P4328"/>
      <c r="Q4328"/>
      <c r="R4328"/>
      <c r="S4328"/>
      <c r="T4328"/>
      <c r="U4328"/>
      <c r="V4328"/>
      <c r="W4328"/>
      <c r="X4328"/>
      <c r="Y4328"/>
      <c r="Z4328"/>
      <c r="AA4328"/>
      <c r="AB4328"/>
      <c r="AC4328"/>
      <c r="AD4328"/>
      <c r="AE4328"/>
      <c r="AF4328"/>
      <c r="AG4328"/>
      <c r="AH4328"/>
      <c r="AI4328"/>
      <c r="AJ4328"/>
      <c r="AK4328"/>
      <c r="AL4328"/>
      <c r="AM4328"/>
      <c r="AN4328"/>
      <c r="AO4328"/>
      <c r="AP4328"/>
      <c r="AQ4328"/>
      <c r="AR4328"/>
      <c r="AS4328"/>
      <c r="AT4328"/>
      <c r="AU4328"/>
      <c r="AV4328"/>
      <c r="AW4328"/>
      <c r="AX4328"/>
      <c r="AY4328"/>
      <c r="AZ4328"/>
      <c r="BA4328"/>
      <c r="BB4328"/>
      <c r="BC4328"/>
      <c r="BD4328"/>
      <c r="BE4328"/>
      <c r="BF4328"/>
      <c r="BG4328"/>
      <c r="BH4328"/>
      <c r="BI4328"/>
      <c r="BJ4328"/>
      <c r="BK4328"/>
      <c r="BL4328"/>
      <c r="BM4328"/>
      <c r="BN4328"/>
      <c r="BO4328"/>
      <c r="BP4328"/>
      <c r="BQ4328"/>
      <c r="BR4328"/>
      <c r="BS4328"/>
      <c r="BT4328"/>
      <c r="BU4328"/>
      <c r="BV4328"/>
      <c r="BW4328"/>
      <c r="BX4328"/>
      <c r="BY4328"/>
      <c r="BZ4328"/>
      <c r="CA4328"/>
      <c r="CB4328"/>
      <c r="CC4328"/>
      <c r="CD4328"/>
      <c r="CE4328"/>
      <c r="CF4328"/>
      <c r="CG4328"/>
      <c r="CH4328"/>
      <c r="CI4328"/>
      <c r="CJ4328"/>
      <c r="CK4328"/>
      <c r="CL4328"/>
      <c r="CM4328"/>
      <c r="CN4328"/>
      <c r="CO4328"/>
      <c r="CP4328"/>
      <c r="CQ4328"/>
      <c r="CR4328"/>
      <c r="CS4328"/>
      <c r="CT4328"/>
      <c r="CU4328"/>
      <c r="CV4328"/>
    </row>
    <row r="4329" spans="10:100" x14ac:dyDescent="0.25">
      <c r="J4329"/>
      <c r="K4329"/>
      <c r="L4329"/>
      <c r="M4329"/>
      <c r="N4329"/>
      <c r="O4329"/>
      <c r="P4329"/>
      <c r="Q4329"/>
      <c r="R4329"/>
      <c r="S4329"/>
      <c r="T4329"/>
      <c r="U4329"/>
      <c r="V4329"/>
      <c r="W4329"/>
      <c r="X4329"/>
      <c r="Y4329"/>
      <c r="Z4329"/>
      <c r="AA4329"/>
      <c r="AB4329"/>
      <c r="AC4329"/>
      <c r="AD4329"/>
      <c r="AE4329"/>
      <c r="AF4329"/>
      <c r="AG4329"/>
      <c r="AH4329"/>
      <c r="AI4329"/>
      <c r="AJ4329"/>
      <c r="AK4329"/>
      <c r="AL4329"/>
      <c r="AM4329"/>
      <c r="AN4329"/>
      <c r="AO4329"/>
      <c r="AP4329"/>
      <c r="AQ4329"/>
      <c r="AR4329"/>
      <c r="AS4329"/>
      <c r="AT4329"/>
      <c r="AU4329"/>
      <c r="AV4329"/>
      <c r="AW4329"/>
      <c r="AX4329"/>
      <c r="AY4329"/>
      <c r="AZ4329"/>
      <c r="BA4329"/>
      <c r="BB4329"/>
      <c r="BC4329"/>
      <c r="BD4329"/>
      <c r="BE4329"/>
      <c r="BF4329"/>
      <c r="BG4329"/>
      <c r="BH4329"/>
      <c r="BI4329"/>
      <c r="BJ4329"/>
      <c r="BK4329"/>
      <c r="BL4329"/>
      <c r="BM4329"/>
      <c r="BN4329"/>
      <c r="BO4329"/>
      <c r="BP4329"/>
      <c r="BQ4329"/>
      <c r="BR4329"/>
      <c r="BS4329"/>
      <c r="BT4329"/>
      <c r="BU4329"/>
      <c r="BV4329"/>
      <c r="BW4329"/>
      <c r="BX4329"/>
      <c r="BY4329"/>
      <c r="BZ4329"/>
      <c r="CA4329"/>
      <c r="CB4329"/>
      <c r="CC4329"/>
      <c r="CD4329"/>
      <c r="CE4329"/>
      <c r="CF4329"/>
      <c r="CG4329"/>
      <c r="CH4329"/>
      <c r="CI4329"/>
      <c r="CJ4329"/>
      <c r="CK4329"/>
      <c r="CL4329"/>
      <c r="CM4329"/>
      <c r="CN4329"/>
      <c r="CO4329"/>
      <c r="CP4329"/>
      <c r="CQ4329"/>
      <c r="CR4329"/>
      <c r="CS4329"/>
      <c r="CT4329"/>
      <c r="CU4329"/>
      <c r="CV4329"/>
    </row>
    <row r="4330" spans="10:100" x14ac:dyDescent="0.25">
      <c r="J4330"/>
      <c r="K4330"/>
      <c r="L4330"/>
      <c r="M4330"/>
      <c r="N4330"/>
      <c r="O4330"/>
      <c r="P4330"/>
      <c r="Q4330"/>
      <c r="R4330"/>
      <c r="S4330"/>
      <c r="T4330"/>
      <c r="U4330"/>
      <c r="V4330"/>
      <c r="W4330"/>
      <c r="X4330"/>
      <c r="Y4330"/>
      <c r="Z4330"/>
      <c r="AA4330"/>
      <c r="AB4330"/>
      <c r="AC4330"/>
      <c r="AD4330"/>
      <c r="AE4330"/>
      <c r="AF4330"/>
      <c r="AG4330"/>
      <c r="AH4330"/>
      <c r="AI4330"/>
      <c r="AJ4330"/>
      <c r="AK4330"/>
      <c r="AL4330"/>
      <c r="AM4330"/>
      <c r="AN4330"/>
      <c r="AO4330"/>
      <c r="AP4330"/>
      <c r="AQ4330"/>
      <c r="AR4330"/>
      <c r="AS4330"/>
      <c r="AT4330"/>
      <c r="AU4330"/>
      <c r="AV4330"/>
      <c r="AW4330"/>
      <c r="AX4330"/>
      <c r="AY4330"/>
      <c r="AZ4330"/>
      <c r="BA4330"/>
      <c r="BB4330"/>
      <c r="BC4330"/>
      <c r="BD4330"/>
      <c r="BE4330"/>
      <c r="BF4330"/>
      <c r="BG4330"/>
      <c r="BH4330"/>
      <c r="BI4330"/>
      <c r="BJ4330"/>
      <c r="BK4330"/>
      <c r="BL4330"/>
      <c r="BM4330"/>
      <c r="BN4330"/>
      <c r="BO4330"/>
      <c r="BP4330"/>
      <c r="BQ4330"/>
      <c r="BR4330"/>
      <c r="BS4330"/>
      <c r="BT4330"/>
      <c r="BU4330"/>
      <c r="BV4330"/>
      <c r="BW4330"/>
      <c r="BX4330"/>
      <c r="BY4330"/>
      <c r="BZ4330"/>
      <c r="CA4330"/>
      <c r="CB4330"/>
      <c r="CC4330"/>
      <c r="CD4330"/>
      <c r="CE4330"/>
      <c r="CF4330"/>
      <c r="CG4330"/>
      <c r="CH4330"/>
      <c r="CI4330"/>
      <c r="CJ4330"/>
      <c r="CK4330"/>
      <c r="CL4330"/>
      <c r="CM4330"/>
      <c r="CN4330"/>
      <c r="CO4330"/>
      <c r="CP4330"/>
      <c r="CQ4330"/>
      <c r="CR4330"/>
      <c r="CS4330"/>
      <c r="CT4330"/>
      <c r="CU4330"/>
      <c r="CV4330"/>
    </row>
    <row r="4331" spans="10:100" x14ac:dyDescent="0.25">
      <c r="J4331"/>
      <c r="K4331"/>
      <c r="L4331"/>
      <c r="M4331"/>
      <c r="N4331"/>
      <c r="O4331"/>
      <c r="P4331"/>
      <c r="Q4331"/>
      <c r="R4331"/>
      <c r="S4331"/>
      <c r="T4331"/>
      <c r="U4331"/>
      <c r="V4331"/>
      <c r="W4331"/>
      <c r="X4331"/>
      <c r="Y4331"/>
      <c r="Z4331"/>
      <c r="AA4331"/>
      <c r="AB4331"/>
      <c r="AC4331"/>
      <c r="AD4331"/>
      <c r="AE4331"/>
      <c r="AF4331"/>
      <c r="AG4331"/>
      <c r="AH4331"/>
      <c r="AI4331"/>
      <c r="AJ4331"/>
      <c r="AK4331"/>
      <c r="AL4331"/>
      <c r="AM4331"/>
      <c r="AN4331"/>
      <c r="AO4331"/>
      <c r="AP4331"/>
      <c r="AQ4331"/>
      <c r="AR4331"/>
      <c r="AS4331"/>
      <c r="AT4331"/>
      <c r="AU4331"/>
      <c r="AV4331"/>
      <c r="AW4331"/>
      <c r="AX4331"/>
      <c r="AY4331"/>
      <c r="AZ4331"/>
      <c r="BA4331"/>
      <c r="BB4331"/>
      <c r="BC4331"/>
      <c r="BD4331"/>
      <c r="BE4331"/>
      <c r="BF4331"/>
      <c r="BG4331"/>
      <c r="BH4331"/>
      <c r="BI4331"/>
      <c r="BJ4331"/>
      <c r="BK4331"/>
      <c r="BL4331"/>
      <c r="BM4331"/>
      <c r="BN4331"/>
      <c r="BO4331"/>
      <c r="BP4331"/>
      <c r="BQ4331"/>
      <c r="BR4331"/>
      <c r="BS4331"/>
      <c r="BT4331"/>
      <c r="BU4331"/>
      <c r="BV4331"/>
      <c r="BW4331"/>
      <c r="BX4331"/>
      <c r="BY4331"/>
      <c r="BZ4331"/>
      <c r="CA4331"/>
      <c r="CB4331"/>
      <c r="CC4331"/>
      <c r="CD4331"/>
      <c r="CE4331"/>
      <c r="CF4331"/>
      <c r="CG4331"/>
      <c r="CH4331"/>
      <c r="CI4331"/>
      <c r="CJ4331"/>
      <c r="CK4331"/>
      <c r="CL4331"/>
      <c r="CM4331"/>
      <c r="CN4331"/>
      <c r="CO4331"/>
      <c r="CP4331"/>
      <c r="CQ4331"/>
      <c r="CR4331"/>
      <c r="CS4331"/>
      <c r="CT4331"/>
      <c r="CU4331"/>
      <c r="CV4331"/>
    </row>
    <row r="4332" spans="10:100" x14ac:dyDescent="0.25">
      <c r="J4332"/>
      <c r="K4332"/>
      <c r="L4332"/>
      <c r="M4332"/>
      <c r="N4332"/>
      <c r="O4332"/>
      <c r="P4332"/>
      <c r="Q4332"/>
      <c r="R4332"/>
      <c r="S4332"/>
      <c r="T4332"/>
      <c r="U4332"/>
      <c r="V4332"/>
      <c r="W4332"/>
      <c r="X4332"/>
      <c r="Y4332"/>
      <c r="Z4332"/>
      <c r="AA4332"/>
      <c r="AB4332"/>
      <c r="AC4332"/>
      <c r="AD4332"/>
      <c r="AE4332"/>
      <c r="AF4332"/>
      <c r="AG4332"/>
      <c r="AH4332"/>
      <c r="AI4332"/>
      <c r="AJ4332"/>
      <c r="AK4332"/>
      <c r="AL4332"/>
      <c r="AM4332"/>
      <c r="AN4332"/>
      <c r="AO4332"/>
      <c r="AP4332"/>
      <c r="AQ4332"/>
      <c r="AR4332"/>
      <c r="AS4332"/>
      <c r="AT4332"/>
      <c r="AU4332"/>
      <c r="AV4332"/>
      <c r="AW4332"/>
      <c r="AX4332"/>
      <c r="AY4332"/>
      <c r="AZ4332"/>
      <c r="BA4332"/>
      <c r="BB4332"/>
      <c r="BC4332"/>
      <c r="BD4332"/>
      <c r="BE4332"/>
      <c r="BF4332"/>
      <c r="BG4332"/>
      <c r="BH4332"/>
      <c r="BI4332"/>
      <c r="BJ4332"/>
      <c r="BK4332"/>
      <c r="BL4332"/>
      <c r="BM4332"/>
      <c r="BN4332"/>
      <c r="BO4332"/>
      <c r="BP4332"/>
      <c r="BQ4332"/>
      <c r="BR4332"/>
      <c r="BS4332"/>
      <c r="BT4332"/>
      <c r="BU4332"/>
      <c r="BV4332"/>
      <c r="BW4332"/>
      <c r="BX4332"/>
      <c r="BY4332"/>
      <c r="BZ4332"/>
      <c r="CA4332"/>
      <c r="CB4332"/>
      <c r="CC4332"/>
      <c r="CD4332"/>
      <c r="CE4332"/>
      <c r="CF4332"/>
      <c r="CG4332"/>
      <c r="CH4332"/>
      <c r="CI4332"/>
      <c r="CJ4332"/>
      <c r="CK4332"/>
      <c r="CL4332"/>
      <c r="CM4332"/>
      <c r="CN4332"/>
      <c r="CO4332"/>
      <c r="CP4332"/>
      <c r="CQ4332"/>
      <c r="CR4332"/>
      <c r="CS4332"/>
      <c r="CT4332"/>
      <c r="CU4332"/>
      <c r="CV4332"/>
    </row>
    <row r="4333" spans="10:100" x14ac:dyDescent="0.25">
      <c r="J4333"/>
      <c r="K4333"/>
      <c r="L4333"/>
      <c r="M4333"/>
      <c r="N4333"/>
      <c r="O4333"/>
      <c r="P4333"/>
      <c r="Q4333"/>
      <c r="R4333"/>
      <c r="S4333"/>
      <c r="T4333"/>
      <c r="U4333"/>
      <c r="V4333"/>
      <c r="W4333"/>
      <c r="X4333"/>
      <c r="Y4333"/>
      <c r="Z4333"/>
      <c r="AA4333"/>
      <c r="AB4333"/>
      <c r="AC4333"/>
      <c r="AD4333"/>
      <c r="AE4333"/>
      <c r="AF4333"/>
      <c r="AG4333"/>
      <c r="AH4333"/>
      <c r="AI4333"/>
      <c r="AJ4333"/>
      <c r="AK4333"/>
      <c r="AL4333"/>
      <c r="AM4333"/>
      <c r="AN4333"/>
      <c r="AO4333"/>
      <c r="AP4333"/>
      <c r="AQ4333"/>
      <c r="AR4333"/>
      <c r="AS4333"/>
      <c r="AT4333"/>
      <c r="AU4333"/>
      <c r="AV4333"/>
      <c r="AW4333"/>
      <c r="AX4333"/>
      <c r="AY4333"/>
      <c r="AZ4333"/>
      <c r="BA4333"/>
      <c r="BB4333"/>
      <c r="BC4333"/>
      <c r="BD4333"/>
      <c r="BE4333"/>
      <c r="BF4333"/>
      <c r="BG4333"/>
      <c r="BH4333"/>
      <c r="BI4333"/>
      <c r="BJ4333"/>
      <c r="BK4333"/>
      <c r="BL4333"/>
      <c r="BM4333"/>
      <c r="BN4333"/>
      <c r="BO4333"/>
      <c r="BP4333"/>
      <c r="BQ4333"/>
      <c r="BR4333"/>
      <c r="BS4333"/>
      <c r="BT4333"/>
      <c r="BU4333"/>
      <c r="BV4333"/>
      <c r="BW4333"/>
      <c r="BX4333"/>
      <c r="BY4333"/>
      <c r="BZ4333"/>
      <c r="CA4333"/>
      <c r="CB4333"/>
      <c r="CC4333"/>
      <c r="CD4333"/>
      <c r="CE4333"/>
      <c r="CF4333"/>
      <c r="CG4333"/>
      <c r="CH4333"/>
      <c r="CI4333"/>
      <c r="CJ4333"/>
      <c r="CK4333"/>
      <c r="CL4333"/>
      <c r="CM4333"/>
      <c r="CN4333"/>
      <c r="CO4333"/>
      <c r="CP4333"/>
      <c r="CQ4333"/>
      <c r="CR4333"/>
      <c r="CS4333"/>
      <c r="CT4333"/>
      <c r="CU4333"/>
      <c r="CV4333"/>
    </row>
    <row r="4334" spans="10:100" x14ac:dyDescent="0.25">
      <c r="J4334"/>
      <c r="K4334"/>
      <c r="L4334"/>
      <c r="M4334"/>
      <c r="N4334"/>
      <c r="O4334"/>
      <c r="P4334"/>
      <c r="Q4334"/>
      <c r="R4334"/>
      <c r="S4334"/>
      <c r="T4334"/>
      <c r="U4334"/>
      <c r="V4334"/>
      <c r="W4334"/>
      <c r="X4334"/>
      <c r="Y4334"/>
      <c r="Z4334"/>
      <c r="AA4334"/>
      <c r="AB4334"/>
      <c r="AC4334"/>
      <c r="AD4334"/>
      <c r="AE4334"/>
      <c r="AF4334"/>
      <c r="AG4334"/>
      <c r="AH4334"/>
      <c r="AI4334"/>
      <c r="AJ4334"/>
      <c r="AK4334"/>
      <c r="AL4334"/>
      <c r="AM4334"/>
      <c r="AN4334"/>
      <c r="AO4334"/>
      <c r="AP4334"/>
      <c r="AQ4334"/>
      <c r="AR4334"/>
      <c r="AS4334"/>
      <c r="AT4334"/>
      <c r="AU4334"/>
      <c r="AV4334"/>
      <c r="AW4334"/>
      <c r="AX4334"/>
      <c r="AY4334"/>
      <c r="AZ4334"/>
      <c r="BA4334"/>
      <c r="BB4334"/>
      <c r="BC4334"/>
      <c r="BD4334"/>
      <c r="BE4334"/>
      <c r="BF4334"/>
      <c r="BG4334"/>
      <c r="BH4334"/>
      <c r="BI4334"/>
      <c r="BJ4334"/>
      <c r="BK4334"/>
      <c r="BL4334"/>
      <c r="BM4334"/>
      <c r="BN4334"/>
      <c r="BO4334"/>
      <c r="BP4334"/>
      <c r="BQ4334"/>
      <c r="BR4334"/>
      <c r="BS4334"/>
      <c r="BT4334"/>
      <c r="BU4334"/>
      <c r="BV4334"/>
      <c r="BW4334"/>
      <c r="BX4334"/>
      <c r="BY4334"/>
      <c r="BZ4334"/>
      <c r="CA4334"/>
      <c r="CB4334"/>
      <c r="CC4334"/>
      <c r="CD4334"/>
      <c r="CE4334"/>
      <c r="CF4334"/>
      <c r="CG4334"/>
      <c r="CH4334"/>
      <c r="CI4334"/>
      <c r="CJ4334"/>
      <c r="CK4334"/>
      <c r="CL4334"/>
      <c r="CM4334"/>
      <c r="CN4334"/>
      <c r="CO4334"/>
      <c r="CP4334"/>
      <c r="CQ4334"/>
      <c r="CR4334"/>
      <c r="CS4334"/>
      <c r="CT4334"/>
      <c r="CU4334"/>
      <c r="CV4334"/>
    </row>
    <row r="4335" spans="10:100" x14ac:dyDescent="0.25">
      <c r="J4335"/>
      <c r="K4335"/>
      <c r="L4335"/>
      <c r="M4335"/>
      <c r="N4335"/>
      <c r="O4335"/>
      <c r="P4335"/>
      <c r="Q4335"/>
      <c r="R4335"/>
      <c r="S4335"/>
      <c r="T4335"/>
      <c r="U4335"/>
      <c r="V4335"/>
      <c r="W4335"/>
      <c r="X4335"/>
      <c r="Y4335"/>
      <c r="Z4335"/>
      <c r="AA4335"/>
      <c r="AB4335"/>
      <c r="AC4335"/>
      <c r="AD4335"/>
      <c r="AE4335"/>
      <c r="AF4335"/>
      <c r="AG4335"/>
      <c r="AH4335"/>
      <c r="AI4335"/>
      <c r="AJ4335"/>
      <c r="AK4335"/>
      <c r="AL4335"/>
      <c r="AM4335"/>
      <c r="AN4335"/>
      <c r="AO4335"/>
      <c r="AP4335"/>
      <c r="AQ4335"/>
      <c r="AR4335"/>
      <c r="AS4335"/>
      <c r="AT4335"/>
      <c r="AU4335"/>
      <c r="AV4335"/>
      <c r="AW4335"/>
      <c r="AX4335"/>
      <c r="AY4335"/>
      <c r="AZ4335"/>
      <c r="BA4335"/>
      <c r="BB4335"/>
      <c r="BC4335"/>
      <c r="BD4335"/>
      <c r="BE4335"/>
      <c r="BF4335"/>
      <c r="BG4335"/>
      <c r="BH4335"/>
      <c r="BI4335"/>
      <c r="BJ4335"/>
      <c r="BK4335"/>
      <c r="BL4335"/>
      <c r="BM4335"/>
      <c r="BN4335"/>
      <c r="BO4335"/>
      <c r="BP4335"/>
      <c r="BQ4335"/>
      <c r="BR4335"/>
      <c r="BS4335"/>
      <c r="BT4335"/>
      <c r="BU4335"/>
      <c r="BV4335"/>
      <c r="BW4335"/>
      <c r="BX4335"/>
      <c r="BY4335"/>
      <c r="BZ4335"/>
      <c r="CA4335"/>
      <c r="CB4335"/>
      <c r="CC4335"/>
      <c r="CD4335"/>
      <c r="CE4335"/>
      <c r="CF4335"/>
      <c r="CG4335"/>
      <c r="CH4335"/>
      <c r="CI4335"/>
      <c r="CJ4335"/>
      <c r="CK4335"/>
      <c r="CL4335"/>
      <c r="CM4335"/>
      <c r="CN4335"/>
      <c r="CO4335"/>
      <c r="CP4335"/>
      <c r="CQ4335"/>
      <c r="CR4335"/>
      <c r="CS4335"/>
      <c r="CT4335"/>
      <c r="CU4335"/>
      <c r="CV4335"/>
    </row>
    <row r="4336" spans="10:100" x14ac:dyDescent="0.25">
      <c r="J4336"/>
      <c r="K4336"/>
      <c r="L4336"/>
      <c r="M4336"/>
      <c r="N4336"/>
      <c r="O4336"/>
      <c r="P4336"/>
      <c r="Q4336"/>
      <c r="R4336"/>
      <c r="S4336"/>
      <c r="T4336"/>
      <c r="U4336"/>
      <c r="V4336"/>
      <c r="W4336"/>
      <c r="X4336"/>
      <c r="Y4336"/>
      <c r="Z4336"/>
      <c r="AA4336"/>
      <c r="AB4336"/>
      <c r="AC4336"/>
      <c r="AD4336"/>
      <c r="AE4336"/>
      <c r="AF4336"/>
      <c r="AG4336"/>
      <c r="AH4336"/>
      <c r="AI4336"/>
      <c r="AJ4336"/>
      <c r="AK4336"/>
      <c r="AL4336"/>
      <c r="AM4336"/>
      <c r="AN4336"/>
      <c r="AO4336"/>
      <c r="AP4336"/>
      <c r="AQ4336"/>
      <c r="AR4336"/>
      <c r="AS4336"/>
      <c r="AT4336"/>
      <c r="AU4336"/>
      <c r="AV4336"/>
      <c r="AW4336"/>
      <c r="AX4336"/>
      <c r="AY4336"/>
      <c r="AZ4336"/>
      <c r="BA4336"/>
      <c r="BB4336"/>
      <c r="BC4336"/>
      <c r="BD4336"/>
      <c r="BE4336"/>
      <c r="BF4336"/>
      <c r="BG4336"/>
      <c r="BH4336"/>
      <c r="BI4336"/>
      <c r="BJ4336"/>
      <c r="BK4336"/>
      <c r="BL4336"/>
      <c r="BM4336"/>
      <c r="BN4336"/>
      <c r="BO4336"/>
      <c r="BP4336"/>
      <c r="BQ4336"/>
      <c r="BR4336"/>
      <c r="BS4336"/>
      <c r="BT4336"/>
      <c r="BU4336"/>
      <c r="BV4336"/>
      <c r="BW4336"/>
      <c r="BX4336"/>
      <c r="BY4336"/>
      <c r="BZ4336"/>
      <c r="CA4336"/>
      <c r="CB4336"/>
      <c r="CC4336"/>
      <c r="CD4336"/>
      <c r="CE4336"/>
      <c r="CF4336"/>
      <c r="CG4336"/>
      <c r="CH4336"/>
      <c r="CI4336"/>
      <c r="CJ4336"/>
      <c r="CK4336"/>
      <c r="CL4336"/>
      <c r="CM4336"/>
      <c r="CN4336"/>
      <c r="CO4336"/>
      <c r="CP4336"/>
      <c r="CQ4336"/>
      <c r="CR4336"/>
      <c r="CS4336"/>
      <c r="CT4336"/>
      <c r="CU4336"/>
      <c r="CV4336"/>
    </row>
    <row r="4337" spans="10:100" x14ac:dyDescent="0.25">
      <c r="J4337"/>
      <c r="K4337"/>
      <c r="L4337"/>
      <c r="M4337"/>
      <c r="N4337"/>
      <c r="O4337"/>
      <c r="P4337"/>
      <c r="Q4337"/>
      <c r="R4337"/>
      <c r="S4337"/>
      <c r="T4337"/>
      <c r="U4337"/>
      <c r="V4337"/>
      <c r="W4337"/>
      <c r="X4337"/>
      <c r="Y4337"/>
      <c r="Z4337"/>
      <c r="AA4337"/>
      <c r="AB4337"/>
      <c r="AC4337"/>
      <c r="AD4337"/>
      <c r="AE4337"/>
      <c r="AF4337"/>
      <c r="AG4337"/>
      <c r="AH4337"/>
      <c r="AI4337"/>
      <c r="AJ4337"/>
      <c r="AK4337"/>
      <c r="AL4337"/>
      <c r="AM4337"/>
      <c r="AN4337"/>
      <c r="AO4337"/>
      <c r="AP4337"/>
      <c r="AQ4337"/>
      <c r="AR4337"/>
      <c r="AS4337"/>
      <c r="AT4337"/>
      <c r="AU4337"/>
      <c r="AV4337"/>
      <c r="AW4337"/>
      <c r="AX4337"/>
      <c r="AY4337"/>
      <c r="AZ4337"/>
      <c r="BA4337"/>
      <c r="BB4337"/>
      <c r="BC4337"/>
      <c r="BD4337"/>
      <c r="BE4337"/>
      <c r="BF4337"/>
      <c r="BG4337"/>
      <c r="BH4337"/>
      <c r="BI4337"/>
      <c r="BJ4337"/>
      <c r="BK4337"/>
      <c r="BL4337"/>
      <c r="BM4337"/>
      <c r="BN4337"/>
      <c r="BO4337"/>
      <c r="BP4337"/>
      <c r="BQ4337"/>
      <c r="BR4337"/>
      <c r="BS4337"/>
      <c r="BT4337"/>
      <c r="BU4337"/>
      <c r="BV4337"/>
      <c r="BW4337"/>
      <c r="BX4337"/>
      <c r="BY4337"/>
      <c r="BZ4337"/>
      <c r="CA4337"/>
      <c r="CB4337"/>
      <c r="CC4337"/>
      <c r="CD4337"/>
      <c r="CE4337"/>
      <c r="CF4337"/>
      <c r="CG4337"/>
      <c r="CH4337"/>
      <c r="CI4337"/>
      <c r="CJ4337"/>
      <c r="CK4337"/>
      <c r="CL4337"/>
      <c r="CM4337"/>
      <c r="CN4337"/>
      <c r="CO4337"/>
      <c r="CP4337"/>
      <c r="CQ4337"/>
      <c r="CR4337"/>
      <c r="CS4337"/>
      <c r="CT4337"/>
      <c r="CU4337"/>
      <c r="CV4337"/>
    </row>
    <row r="4338" spans="10:100" x14ac:dyDescent="0.25">
      <c r="J4338"/>
      <c r="K4338"/>
      <c r="L4338"/>
      <c r="M4338"/>
      <c r="N4338"/>
      <c r="O4338"/>
      <c r="P4338"/>
      <c r="Q4338"/>
      <c r="R4338"/>
      <c r="S4338"/>
      <c r="T4338"/>
      <c r="U4338"/>
      <c r="V4338"/>
      <c r="W4338"/>
      <c r="X4338"/>
      <c r="Y4338"/>
      <c r="Z4338"/>
      <c r="AA4338"/>
      <c r="AB4338"/>
      <c r="AC4338"/>
      <c r="AD4338"/>
      <c r="AE4338"/>
      <c r="AF4338"/>
      <c r="AG4338"/>
      <c r="AH4338"/>
      <c r="AI4338"/>
      <c r="AJ4338"/>
      <c r="AK4338"/>
      <c r="AL4338"/>
      <c r="AM4338"/>
      <c r="AN4338"/>
      <c r="AO4338"/>
      <c r="AP4338"/>
      <c r="AQ4338"/>
      <c r="AR4338"/>
      <c r="AS4338"/>
      <c r="AT4338"/>
      <c r="AU4338"/>
      <c r="AV4338"/>
      <c r="AW4338"/>
      <c r="AX4338"/>
      <c r="AY4338"/>
      <c r="AZ4338"/>
      <c r="BA4338"/>
      <c r="BB4338"/>
      <c r="BC4338"/>
      <c r="BD4338"/>
      <c r="BE4338"/>
      <c r="BF4338"/>
      <c r="BG4338"/>
      <c r="BH4338"/>
      <c r="BI4338"/>
      <c r="BJ4338"/>
      <c r="BK4338"/>
      <c r="BL4338"/>
      <c r="BM4338"/>
      <c r="BN4338"/>
      <c r="BO4338"/>
      <c r="BP4338"/>
      <c r="BQ4338"/>
      <c r="BR4338"/>
      <c r="BS4338"/>
      <c r="BT4338"/>
      <c r="BU4338"/>
      <c r="BV4338"/>
      <c r="BW4338"/>
      <c r="BX4338"/>
      <c r="BY4338"/>
      <c r="BZ4338"/>
      <c r="CA4338"/>
      <c r="CB4338"/>
      <c r="CC4338"/>
      <c r="CD4338"/>
      <c r="CE4338"/>
      <c r="CF4338"/>
      <c r="CG4338"/>
      <c r="CH4338"/>
      <c r="CI4338"/>
      <c r="CJ4338"/>
      <c r="CK4338"/>
      <c r="CL4338"/>
      <c r="CM4338"/>
      <c r="CN4338"/>
      <c r="CO4338"/>
      <c r="CP4338"/>
      <c r="CQ4338"/>
      <c r="CR4338"/>
      <c r="CS4338"/>
      <c r="CT4338"/>
      <c r="CU4338"/>
      <c r="CV4338"/>
    </row>
    <row r="4339" spans="10:100" x14ac:dyDescent="0.25">
      <c r="J4339"/>
      <c r="K4339"/>
      <c r="L4339"/>
      <c r="M4339"/>
      <c r="N4339"/>
      <c r="O4339"/>
      <c r="P4339"/>
      <c r="Q4339"/>
      <c r="R4339"/>
      <c r="S4339"/>
      <c r="T4339"/>
      <c r="U4339"/>
      <c r="V4339"/>
      <c r="W4339"/>
      <c r="X4339"/>
      <c r="Y4339"/>
      <c r="Z4339"/>
      <c r="AA4339"/>
      <c r="AB4339"/>
      <c r="AC4339"/>
      <c r="AD4339"/>
      <c r="AE4339"/>
      <c r="AF4339"/>
      <c r="AG4339"/>
      <c r="AH4339"/>
      <c r="AI4339"/>
      <c r="AJ4339"/>
      <c r="AK4339"/>
      <c r="AL4339"/>
      <c r="AM4339"/>
      <c r="AN4339"/>
      <c r="AO4339"/>
      <c r="AP4339"/>
      <c r="AQ4339"/>
      <c r="AR4339"/>
      <c r="AS4339"/>
      <c r="AT4339"/>
      <c r="AU4339"/>
      <c r="AV4339"/>
      <c r="AW4339"/>
      <c r="AX4339"/>
      <c r="AY4339"/>
      <c r="AZ4339"/>
      <c r="BA4339"/>
      <c r="BB4339"/>
      <c r="BC4339"/>
      <c r="BD4339"/>
      <c r="BE4339"/>
      <c r="BF4339"/>
      <c r="BG4339"/>
      <c r="BH4339"/>
      <c r="BI4339"/>
      <c r="BJ4339"/>
      <c r="BK4339"/>
      <c r="BL4339"/>
      <c r="BM4339"/>
      <c r="BN4339"/>
      <c r="BO4339"/>
      <c r="BP4339"/>
      <c r="BQ4339"/>
      <c r="BR4339"/>
      <c r="BS4339"/>
      <c r="BT4339"/>
      <c r="BU4339"/>
      <c r="BV4339"/>
      <c r="BW4339"/>
      <c r="BX4339"/>
      <c r="BY4339"/>
      <c r="BZ4339"/>
      <c r="CA4339"/>
      <c r="CB4339"/>
      <c r="CC4339"/>
      <c r="CD4339"/>
      <c r="CE4339"/>
      <c r="CF4339"/>
      <c r="CG4339"/>
      <c r="CH4339"/>
      <c r="CI4339"/>
      <c r="CJ4339"/>
      <c r="CK4339"/>
      <c r="CL4339"/>
      <c r="CM4339"/>
      <c r="CN4339"/>
      <c r="CO4339"/>
      <c r="CP4339"/>
      <c r="CQ4339"/>
      <c r="CR4339"/>
      <c r="CS4339"/>
      <c r="CT4339"/>
      <c r="CU4339"/>
      <c r="CV4339"/>
    </row>
    <row r="4340" spans="10:100" x14ac:dyDescent="0.25">
      <c r="J4340"/>
      <c r="K4340"/>
      <c r="L4340"/>
      <c r="M4340"/>
      <c r="N4340"/>
      <c r="O4340"/>
      <c r="P4340"/>
      <c r="Q4340"/>
      <c r="R4340"/>
      <c r="S4340"/>
      <c r="T4340"/>
      <c r="U4340"/>
      <c r="V4340"/>
      <c r="W4340"/>
      <c r="X4340"/>
      <c r="Y4340"/>
      <c r="Z4340"/>
      <c r="AA4340"/>
      <c r="AB4340"/>
      <c r="AC4340"/>
      <c r="AD4340"/>
      <c r="AE4340"/>
      <c r="AF4340"/>
      <c r="AG4340"/>
      <c r="AH4340"/>
      <c r="AI4340"/>
      <c r="AJ4340"/>
      <c r="AK4340"/>
      <c r="AL4340"/>
      <c r="AM4340"/>
      <c r="AN4340"/>
      <c r="AO4340"/>
      <c r="AP4340"/>
      <c r="AQ4340"/>
      <c r="AR4340"/>
      <c r="AS4340"/>
      <c r="AT4340"/>
      <c r="AU4340"/>
      <c r="AV4340"/>
      <c r="AW4340"/>
      <c r="AX4340"/>
      <c r="AY4340"/>
      <c r="AZ4340"/>
      <c r="BA4340"/>
      <c r="BB4340"/>
      <c r="BC4340"/>
      <c r="BD4340"/>
      <c r="BE4340"/>
      <c r="BF4340"/>
      <c r="BG4340"/>
      <c r="BH4340"/>
      <c r="BI4340"/>
      <c r="BJ4340"/>
      <c r="BK4340"/>
      <c r="BL4340"/>
      <c r="BM4340"/>
      <c r="BN4340"/>
      <c r="BO4340"/>
      <c r="BP4340"/>
      <c r="BQ4340"/>
      <c r="BR4340"/>
      <c r="BS4340"/>
      <c r="BT4340"/>
      <c r="BU4340"/>
      <c r="BV4340"/>
      <c r="BW4340"/>
      <c r="BX4340"/>
      <c r="BY4340"/>
      <c r="BZ4340"/>
      <c r="CA4340"/>
      <c r="CB4340"/>
      <c r="CC4340"/>
      <c r="CD4340"/>
      <c r="CE4340"/>
      <c r="CF4340"/>
      <c r="CG4340"/>
      <c r="CH4340"/>
      <c r="CI4340"/>
      <c r="CJ4340"/>
      <c r="CK4340"/>
      <c r="CL4340"/>
      <c r="CM4340"/>
      <c r="CN4340"/>
      <c r="CO4340"/>
      <c r="CP4340"/>
      <c r="CQ4340"/>
      <c r="CR4340"/>
      <c r="CS4340"/>
      <c r="CT4340"/>
      <c r="CU4340"/>
      <c r="CV4340"/>
    </row>
    <row r="4341" spans="10:100" x14ac:dyDescent="0.25">
      <c r="J4341"/>
      <c r="K4341"/>
      <c r="L4341"/>
      <c r="M4341"/>
      <c r="N4341"/>
      <c r="O4341"/>
      <c r="P4341"/>
      <c r="Q4341"/>
      <c r="R4341"/>
      <c r="S4341"/>
      <c r="T4341"/>
      <c r="U4341"/>
      <c r="V4341"/>
      <c r="W4341"/>
      <c r="X4341"/>
      <c r="Y4341"/>
      <c r="Z4341"/>
      <c r="AA4341"/>
      <c r="AB4341"/>
      <c r="AC4341"/>
      <c r="AD4341"/>
      <c r="AE4341"/>
      <c r="AF4341"/>
      <c r="AG4341"/>
      <c r="AH4341"/>
      <c r="AI4341"/>
      <c r="AJ4341"/>
      <c r="AK4341"/>
      <c r="AL4341"/>
      <c r="AM4341"/>
      <c r="AN4341"/>
      <c r="AO4341"/>
      <c r="AP4341"/>
      <c r="AQ4341"/>
      <c r="AR4341"/>
      <c r="AS4341"/>
      <c r="AT4341"/>
      <c r="AU4341"/>
      <c r="AV4341"/>
      <c r="AW4341"/>
      <c r="AX4341"/>
      <c r="AY4341"/>
      <c r="AZ4341"/>
      <c r="BA4341"/>
      <c r="BB4341"/>
      <c r="BC4341"/>
      <c r="BD4341"/>
      <c r="BE4341"/>
      <c r="BF4341"/>
      <c r="BG4341"/>
      <c r="BH4341"/>
      <c r="BI4341"/>
      <c r="BJ4341"/>
      <c r="BK4341"/>
      <c r="BL4341"/>
      <c r="BM4341"/>
      <c r="BN4341"/>
      <c r="BO4341"/>
      <c r="BP4341"/>
      <c r="BQ4341"/>
      <c r="BR4341"/>
      <c r="BS4341"/>
      <c r="BT4341"/>
      <c r="BU4341"/>
      <c r="BV4341"/>
      <c r="BW4341"/>
      <c r="BX4341"/>
      <c r="BY4341"/>
      <c r="BZ4341"/>
      <c r="CA4341"/>
      <c r="CB4341"/>
      <c r="CC4341"/>
      <c r="CD4341"/>
      <c r="CE4341"/>
      <c r="CF4341"/>
      <c r="CG4341"/>
      <c r="CH4341"/>
      <c r="CI4341"/>
      <c r="CJ4341"/>
      <c r="CK4341"/>
      <c r="CL4341"/>
      <c r="CM4341"/>
      <c r="CN4341"/>
      <c r="CO4341"/>
      <c r="CP4341"/>
      <c r="CQ4341"/>
      <c r="CR4341"/>
      <c r="CS4341"/>
      <c r="CT4341"/>
      <c r="CU4341"/>
      <c r="CV4341"/>
    </row>
    <row r="4342" spans="10:100" x14ac:dyDescent="0.25">
      <c r="J4342"/>
      <c r="K4342"/>
      <c r="L4342"/>
      <c r="M4342"/>
      <c r="N4342"/>
      <c r="O4342"/>
      <c r="P4342"/>
      <c r="Q4342"/>
      <c r="R4342"/>
      <c r="S4342"/>
      <c r="T4342"/>
      <c r="U4342"/>
      <c r="V4342"/>
      <c r="W4342"/>
      <c r="X4342"/>
      <c r="Y4342"/>
      <c r="Z4342"/>
      <c r="AA4342"/>
      <c r="AB4342"/>
      <c r="AC4342"/>
      <c r="AD4342"/>
      <c r="AE4342"/>
      <c r="AF4342"/>
      <c r="AG4342"/>
      <c r="AH4342"/>
      <c r="AI4342"/>
      <c r="AJ4342"/>
      <c r="AK4342"/>
      <c r="AL4342"/>
      <c r="AM4342"/>
      <c r="AN4342"/>
      <c r="AO4342"/>
      <c r="AP4342"/>
      <c r="AQ4342"/>
      <c r="AR4342"/>
      <c r="AS4342"/>
      <c r="AT4342"/>
      <c r="AU4342"/>
      <c r="AV4342"/>
      <c r="AW4342"/>
      <c r="AX4342"/>
      <c r="AY4342"/>
      <c r="AZ4342"/>
      <c r="BA4342"/>
      <c r="BB4342"/>
      <c r="BC4342"/>
      <c r="BD4342"/>
      <c r="BE4342"/>
      <c r="BF4342"/>
      <c r="BG4342"/>
      <c r="BH4342"/>
      <c r="BI4342"/>
      <c r="BJ4342"/>
      <c r="BK4342"/>
      <c r="BL4342"/>
      <c r="BM4342"/>
      <c r="BN4342"/>
      <c r="BO4342"/>
      <c r="BP4342"/>
      <c r="BQ4342"/>
      <c r="BR4342"/>
      <c r="BS4342"/>
      <c r="BT4342"/>
      <c r="BU4342"/>
      <c r="BV4342"/>
      <c r="BW4342"/>
      <c r="BX4342"/>
      <c r="BY4342"/>
      <c r="BZ4342"/>
      <c r="CA4342"/>
      <c r="CB4342"/>
      <c r="CC4342"/>
      <c r="CD4342"/>
      <c r="CE4342"/>
      <c r="CF4342"/>
      <c r="CG4342"/>
      <c r="CH4342"/>
      <c r="CI4342"/>
      <c r="CJ4342"/>
      <c r="CK4342"/>
      <c r="CL4342"/>
      <c r="CM4342"/>
      <c r="CN4342"/>
      <c r="CO4342"/>
      <c r="CP4342"/>
      <c r="CQ4342"/>
      <c r="CR4342"/>
      <c r="CS4342"/>
      <c r="CT4342"/>
      <c r="CU4342"/>
      <c r="CV4342"/>
    </row>
    <row r="4343" spans="10:100" x14ac:dyDescent="0.25">
      <c r="J4343"/>
      <c r="K4343"/>
      <c r="L4343"/>
      <c r="M4343"/>
      <c r="N4343"/>
      <c r="O4343"/>
      <c r="P4343"/>
      <c r="Q4343"/>
      <c r="R4343"/>
      <c r="S4343"/>
      <c r="T4343"/>
      <c r="U4343"/>
      <c r="V4343"/>
      <c r="W4343"/>
      <c r="X4343"/>
      <c r="Y4343"/>
      <c r="Z4343"/>
      <c r="AA4343"/>
      <c r="AB4343"/>
      <c r="AC4343"/>
      <c r="AD4343"/>
      <c r="AE4343"/>
      <c r="AF4343"/>
      <c r="AG4343"/>
      <c r="AH4343"/>
      <c r="AI4343"/>
      <c r="AJ4343"/>
      <c r="AK4343"/>
      <c r="AL4343"/>
      <c r="AM4343"/>
      <c r="AN4343"/>
      <c r="AO4343"/>
      <c r="AP4343"/>
      <c r="AQ4343"/>
      <c r="AR4343"/>
      <c r="AS4343"/>
      <c r="AT4343"/>
      <c r="AU4343"/>
      <c r="AV4343"/>
      <c r="AW4343"/>
      <c r="AX4343"/>
      <c r="AY4343"/>
      <c r="AZ4343"/>
      <c r="BA4343"/>
      <c r="BB4343"/>
      <c r="BC4343"/>
      <c r="BD4343"/>
      <c r="BE4343"/>
      <c r="BF4343"/>
      <c r="BG4343"/>
      <c r="BH4343"/>
      <c r="BI4343"/>
      <c r="BJ4343"/>
      <c r="BK4343"/>
      <c r="BL4343"/>
      <c r="BM4343"/>
      <c r="BN4343"/>
      <c r="BO4343"/>
      <c r="BP4343"/>
      <c r="BQ4343"/>
      <c r="BR4343"/>
      <c r="BS4343"/>
      <c r="BT4343"/>
      <c r="BU4343"/>
      <c r="BV4343"/>
      <c r="BW4343"/>
      <c r="BX4343"/>
      <c r="BY4343"/>
      <c r="BZ4343"/>
      <c r="CA4343"/>
      <c r="CB4343"/>
      <c r="CC4343"/>
      <c r="CD4343"/>
      <c r="CE4343"/>
      <c r="CF4343"/>
      <c r="CG4343"/>
      <c r="CH4343"/>
      <c r="CI4343"/>
      <c r="CJ4343"/>
      <c r="CK4343"/>
      <c r="CL4343"/>
      <c r="CM4343"/>
      <c r="CN4343"/>
      <c r="CO4343"/>
      <c r="CP4343"/>
      <c r="CQ4343"/>
      <c r="CR4343"/>
      <c r="CS4343"/>
      <c r="CT4343"/>
      <c r="CU4343"/>
      <c r="CV4343"/>
    </row>
    <row r="4344" spans="10:100" x14ac:dyDescent="0.25">
      <c r="J4344"/>
      <c r="K4344"/>
      <c r="L4344"/>
      <c r="M4344"/>
      <c r="N4344"/>
      <c r="O4344"/>
      <c r="P4344"/>
      <c r="Q4344"/>
      <c r="R4344"/>
      <c r="S4344"/>
      <c r="T4344"/>
      <c r="U4344"/>
      <c r="V4344"/>
      <c r="W4344"/>
      <c r="X4344"/>
      <c r="Y4344"/>
      <c r="Z4344"/>
      <c r="AA4344"/>
      <c r="AB4344"/>
      <c r="AC4344"/>
      <c r="AD4344"/>
      <c r="AE4344"/>
      <c r="AF4344"/>
      <c r="AG4344"/>
      <c r="AH4344"/>
      <c r="AI4344"/>
      <c r="AJ4344"/>
      <c r="AK4344"/>
      <c r="AL4344"/>
      <c r="AM4344"/>
      <c r="AN4344"/>
      <c r="AO4344"/>
      <c r="AP4344"/>
      <c r="AQ4344"/>
      <c r="AR4344"/>
      <c r="AS4344"/>
      <c r="AT4344"/>
      <c r="AU4344"/>
      <c r="AV4344"/>
      <c r="AW4344"/>
      <c r="AX4344"/>
      <c r="AY4344"/>
      <c r="AZ4344"/>
      <c r="BA4344"/>
      <c r="BB4344"/>
      <c r="BC4344"/>
      <c r="BD4344"/>
      <c r="BE4344"/>
      <c r="BF4344"/>
      <c r="BG4344"/>
      <c r="BH4344"/>
      <c r="BI4344"/>
      <c r="BJ4344"/>
      <c r="BK4344"/>
      <c r="BL4344"/>
      <c r="BM4344"/>
      <c r="BN4344"/>
      <c r="BO4344"/>
      <c r="BP4344"/>
      <c r="BQ4344"/>
      <c r="BR4344"/>
      <c r="BS4344"/>
      <c r="BT4344"/>
      <c r="BU4344"/>
      <c r="BV4344"/>
      <c r="BW4344"/>
      <c r="BX4344"/>
      <c r="BY4344"/>
      <c r="BZ4344"/>
      <c r="CA4344"/>
      <c r="CB4344"/>
      <c r="CC4344"/>
      <c r="CD4344"/>
      <c r="CE4344"/>
      <c r="CF4344"/>
      <c r="CG4344"/>
      <c r="CH4344"/>
      <c r="CI4344"/>
      <c r="CJ4344"/>
      <c r="CK4344"/>
      <c r="CL4344"/>
      <c r="CM4344"/>
      <c r="CN4344"/>
      <c r="CO4344"/>
      <c r="CP4344"/>
      <c r="CQ4344"/>
      <c r="CR4344"/>
      <c r="CS4344"/>
      <c r="CT4344"/>
      <c r="CU4344"/>
      <c r="CV4344"/>
    </row>
    <row r="4345" spans="10:100" x14ac:dyDescent="0.25">
      <c r="J4345"/>
      <c r="K4345"/>
      <c r="L4345"/>
      <c r="M4345"/>
      <c r="N4345"/>
      <c r="O4345"/>
      <c r="P4345"/>
      <c r="Q4345"/>
      <c r="R4345"/>
      <c r="S4345"/>
      <c r="T4345"/>
      <c r="U4345"/>
      <c r="V4345"/>
      <c r="W4345"/>
      <c r="X4345"/>
      <c r="Y4345"/>
      <c r="Z4345"/>
      <c r="AA4345"/>
      <c r="AB4345"/>
      <c r="AC4345"/>
      <c r="AD4345"/>
      <c r="AE4345"/>
      <c r="AF4345"/>
      <c r="AG4345"/>
      <c r="AH4345"/>
      <c r="AI4345"/>
      <c r="AJ4345"/>
      <c r="AK4345"/>
      <c r="AL4345"/>
      <c r="AM4345"/>
      <c r="AN4345"/>
      <c r="AO4345"/>
      <c r="AP4345"/>
      <c r="AQ4345"/>
      <c r="AR4345"/>
      <c r="AS4345"/>
      <c r="AT4345"/>
      <c r="AU4345"/>
      <c r="AV4345"/>
      <c r="AW4345"/>
      <c r="AX4345"/>
      <c r="AY4345"/>
      <c r="AZ4345"/>
      <c r="BA4345"/>
      <c r="BB4345"/>
      <c r="BC4345"/>
      <c r="BD4345"/>
      <c r="BE4345"/>
      <c r="BF4345"/>
      <c r="BG4345"/>
      <c r="BH4345"/>
      <c r="BI4345"/>
      <c r="BJ4345"/>
      <c r="BK4345"/>
      <c r="BL4345"/>
      <c r="BM4345"/>
      <c r="BN4345"/>
      <c r="BO4345"/>
      <c r="BP4345"/>
      <c r="BQ4345"/>
      <c r="BR4345"/>
      <c r="BS4345"/>
      <c r="BT4345"/>
      <c r="BU4345"/>
      <c r="BV4345"/>
      <c r="BW4345"/>
      <c r="BX4345"/>
      <c r="BY4345"/>
      <c r="BZ4345"/>
      <c r="CA4345"/>
      <c r="CB4345"/>
      <c r="CC4345"/>
      <c r="CD4345"/>
      <c r="CE4345"/>
      <c r="CF4345"/>
      <c r="CG4345"/>
      <c r="CH4345"/>
      <c r="CI4345"/>
      <c r="CJ4345"/>
      <c r="CK4345"/>
      <c r="CL4345"/>
      <c r="CM4345"/>
      <c r="CN4345"/>
      <c r="CO4345"/>
      <c r="CP4345"/>
      <c r="CQ4345"/>
      <c r="CR4345"/>
      <c r="CS4345"/>
      <c r="CT4345"/>
      <c r="CU4345"/>
      <c r="CV4345"/>
    </row>
    <row r="4346" spans="10:100" x14ac:dyDescent="0.25">
      <c r="J4346"/>
      <c r="K4346"/>
      <c r="L4346"/>
      <c r="M4346"/>
      <c r="N4346"/>
      <c r="O4346"/>
      <c r="P4346"/>
      <c r="Q4346"/>
      <c r="R4346"/>
      <c r="S4346"/>
      <c r="T4346"/>
      <c r="U4346"/>
      <c r="V4346"/>
      <c r="W4346"/>
      <c r="X4346"/>
      <c r="Y4346"/>
      <c r="Z4346"/>
      <c r="AA4346"/>
      <c r="AB4346"/>
      <c r="AC4346"/>
      <c r="AD4346"/>
      <c r="AE4346"/>
      <c r="AF4346"/>
      <c r="AG4346"/>
      <c r="AH4346"/>
      <c r="AI4346"/>
      <c r="AJ4346"/>
      <c r="AK4346"/>
      <c r="AL4346"/>
      <c r="AM4346"/>
      <c r="AN4346"/>
      <c r="AO4346"/>
      <c r="AP4346"/>
      <c r="AQ4346"/>
      <c r="AR4346"/>
      <c r="AS4346"/>
      <c r="AT4346"/>
      <c r="AU4346"/>
      <c r="AV4346"/>
      <c r="AW4346"/>
      <c r="AX4346"/>
      <c r="AY4346"/>
      <c r="AZ4346"/>
      <c r="BA4346"/>
      <c r="BB4346"/>
      <c r="BC4346"/>
      <c r="BD4346"/>
      <c r="BE4346"/>
      <c r="BF4346"/>
      <c r="BG4346"/>
      <c r="BH4346"/>
      <c r="BI4346"/>
      <c r="BJ4346"/>
      <c r="BK4346"/>
      <c r="BL4346"/>
      <c r="BM4346"/>
      <c r="BN4346"/>
      <c r="BO4346"/>
      <c r="BP4346"/>
      <c r="BQ4346"/>
      <c r="BR4346"/>
      <c r="BS4346"/>
      <c r="BT4346"/>
      <c r="BU4346"/>
      <c r="BV4346"/>
      <c r="BW4346"/>
      <c r="BX4346"/>
      <c r="BY4346"/>
      <c r="BZ4346"/>
      <c r="CA4346"/>
      <c r="CB4346"/>
      <c r="CC4346"/>
      <c r="CD4346"/>
      <c r="CE4346"/>
      <c r="CF4346"/>
      <c r="CG4346"/>
      <c r="CH4346"/>
      <c r="CI4346"/>
      <c r="CJ4346"/>
      <c r="CK4346"/>
      <c r="CL4346"/>
      <c r="CM4346"/>
      <c r="CN4346"/>
      <c r="CO4346"/>
      <c r="CP4346"/>
      <c r="CQ4346"/>
      <c r="CR4346"/>
      <c r="CS4346"/>
      <c r="CT4346"/>
      <c r="CU4346"/>
      <c r="CV4346"/>
    </row>
    <row r="4347" spans="10:100" x14ac:dyDescent="0.25">
      <c r="J4347"/>
      <c r="K4347"/>
      <c r="L4347"/>
      <c r="M4347"/>
      <c r="N4347"/>
      <c r="O4347"/>
      <c r="P4347"/>
      <c r="Q4347"/>
      <c r="R4347"/>
      <c r="S4347"/>
      <c r="T4347"/>
      <c r="U4347"/>
      <c r="V4347"/>
      <c r="W4347"/>
      <c r="X4347"/>
      <c r="Y4347"/>
      <c r="Z4347"/>
      <c r="AA4347"/>
      <c r="AB4347"/>
      <c r="AC4347"/>
      <c r="AD4347"/>
      <c r="AE4347"/>
      <c r="AF4347"/>
      <c r="AG4347"/>
      <c r="AH4347"/>
      <c r="AI4347"/>
      <c r="AJ4347"/>
      <c r="AK4347"/>
      <c r="AL4347"/>
      <c r="AM4347"/>
      <c r="AN4347"/>
      <c r="AO4347"/>
      <c r="AP4347"/>
      <c r="AQ4347"/>
      <c r="AR4347"/>
      <c r="AS4347"/>
      <c r="AT4347"/>
      <c r="AU4347"/>
      <c r="AV4347"/>
      <c r="AW4347"/>
      <c r="AX4347"/>
      <c r="AY4347"/>
      <c r="AZ4347"/>
      <c r="BA4347"/>
      <c r="BB4347"/>
      <c r="BC4347"/>
      <c r="BD4347"/>
      <c r="BE4347"/>
      <c r="BF4347"/>
      <c r="BG4347"/>
      <c r="BH4347"/>
      <c r="BI4347"/>
      <c r="BJ4347"/>
      <c r="BK4347"/>
      <c r="BL4347"/>
      <c r="BM4347"/>
      <c r="BN4347"/>
      <c r="BO4347"/>
      <c r="BP4347"/>
      <c r="BQ4347"/>
      <c r="BR4347"/>
      <c r="BS4347"/>
      <c r="BT4347"/>
      <c r="BU4347"/>
      <c r="BV4347"/>
      <c r="BW4347"/>
      <c r="BX4347"/>
      <c r="BY4347"/>
      <c r="BZ4347"/>
      <c r="CA4347"/>
      <c r="CB4347"/>
      <c r="CC4347"/>
      <c r="CD4347"/>
      <c r="CE4347"/>
      <c r="CF4347"/>
      <c r="CG4347"/>
      <c r="CH4347"/>
      <c r="CI4347"/>
      <c r="CJ4347"/>
      <c r="CK4347"/>
      <c r="CL4347"/>
      <c r="CM4347"/>
      <c r="CN4347"/>
      <c r="CO4347"/>
      <c r="CP4347"/>
      <c r="CQ4347"/>
      <c r="CR4347"/>
      <c r="CS4347"/>
      <c r="CT4347"/>
      <c r="CU4347"/>
      <c r="CV4347"/>
    </row>
    <row r="4348" spans="10:100" x14ac:dyDescent="0.25">
      <c r="J4348"/>
      <c r="K4348"/>
      <c r="L4348"/>
      <c r="M4348"/>
      <c r="N4348"/>
      <c r="O4348"/>
      <c r="P4348"/>
      <c r="Q4348"/>
      <c r="R4348"/>
      <c r="S4348"/>
      <c r="T4348"/>
      <c r="U4348"/>
      <c r="V4348"/>
      <c r="W4348"/>
      <c r="X4348"/>
      <c r="Y4348"/>
      <c r="Z4348"/>
      <c r="AA4348"/>
      <c r="AB4348"/>
      <c r="AC4348"/>
      <c r="AD4348"/>
      <c r="AE4348"/>
      <c r="AF4348"/>
      <c r="AG4348"/>
      <c r="AH4348"/>
      <c r="AI4348"/>
      <c r="AJ4348"/>
      <c r="AK4348"/>
      <c r="AL4348"/>
      <c r="AM4348"/>
      <c r="AN4348"/>
      <c r="AO4348"/>
      <c r="AP4348"/>
      <c r="AQ4348"/>
      <c r="AR4348"/>
      <c r="AS4348"/>
      <c r="AT4348"/>
      <c r="AU4348"/>
      <c r="AV4348"/>
      <c r="AW4348"/>
      <c r="AX4348"/>
      <c r="AY4348"/>
      <c r="AZ4348"/>
      <c r="BA4348"/>
      <c r="BB4348"/>
      <c r="BC4348"/>
      <c r="BD4348"/>
      <c r="BE4348"/>
      <c r="BF4348"/>
      <c r="BG4348"/>
      <c r="BH4348"/>
      <c r="BI4348"/>
      <c r="BJ4348"/>
      <c r="BK4348"/>
      <c r="BL4348"/>
      <c r="BM4348"/>
      <c r="BN4348"/>
      <c r="BO4348"/>
      <c r="BP4348"/>
      <c r="BQ4348"/>
      <c r="BR4348"/>
      <c r="BS4348"/>
      <c r="BT4348"/>
      <c r="BU4348"/>
      <c r="BV4348"/>
      <c r="BW4348"/>
      <c r="BX4348"/>
      <c r="BY4348"/>
      <c r="BZ4348"/>
      <c r="CA4348"/>
      <c r="CB4348"/>
      <c r="CC4348"/>
      <c r="CD4348"/>
      <c r="CE4348"/>
      <c r="CF4348"/>
      <c r="CG4348"/>
      <c r="CH4348"/>
      <c r="CI4348"/>
      <c r="CJ4348"/>
      <c r="CK4348"/>
      <c r="CL4348"/>
      <c r="CM4348"/>
      <c r="CN4348"/>
      <c r="CO4348"/>
      <c r="CP4348"/>
      <c r="CQ4348"/>
      <c r="CR4348"/>
      <c r="CS4348"/>
      <c r="CT4348"/>
      <c r="CU4348"/>
      <c r="CV4348"/>
    </row>
    <row r="4349" spans="10:100" x14ac:dyDescent="0.25">
      <c r="J4349"/>
      <c r="K4349"/>
      <c r="L4349"/>
      <c r="M4349"/>
      <c r="N4349"/>
      <c r="O4349"/>
      <c r="P4349"/>
      <c r="Q4349"/>
      <c r="R4349"/>
      <c r="S4349"/>
      <c r="T4349"/>
      <c r="U4349"/>
      <c r="V4349"/>
      <c r="W4349"/>
      <c r="X4349"/>
      <c r="Y4349"/>
      <c r="Z4349"/>
      <c r="AA4349"/>
      <c r="AB4349"/>
      <c r="AC4349"/>
      <c r="AD4349"/>
      <c r="AE4349"/>
      <c r="AF4349"/>
      <c r="AG4349"/>
      <c r="AH4349"/>
      <c r="AI4349"/>
      <c r="AJ4349"/>
      <c r="AK4349"/>
      <c r="AL4349"/>
      <c r="AM4349"/>
      <c r="AN4349"/>
      <c r="AO4349"/>
      <c r="AP4349"/>
      <c r="AQ4349"/>
      <c r="AR4349"/>
      <c r="AS4349"/>
      <c r="AT4349"/>
      <c r="AU4349"/>
      <c r="AV4349"/>
      <c r="AW4349"/>
      <c r="AX4349"/>
      <c r="AY4349"/>
      <c r="AZ4349"/>
      <c r="BA4349"/>
      <c r="BB4349"/>
      <c r="BC4349"/>
      <c r="BD4349"/>
      <c r="BE4349"/>
      <c r="BF4349"/>
      <c r="BG4349"/>
      <c r="BH4349"/>
      <c r="BI4349"/>
      <c r="BJ4349"/>
      <c r="BK4349"/>
      <c r="BL4349"/>
      <c r="BM4349"/>
      <c r="BN4349"/>
      <c r="BO4349"/>
      <c r="BP4349"/>
      <c r="BQ4349"/>
      <c r="BR4349"/>
      <c r="BS4349"/>
      <c r="BT4349"/>
      <c r="BU4349"/>
      <c r="BV4349"/>
      <c r="BW4349"/>
      <c r="BX4349"/>
      <c r="BY4349"/>
      <c r="BZ4349"/>
      <c r="CA4349"/>
      <c r="CB4349"/>
      <c r="CC4349"/>
      <c r="CD4349"/>
      <c r="CE4349"/>
      <c r="CF4349"/>
      <c r="CG4349"/>
      <c r="CH4349"/>
      <c r="CI4349"/>
      <c r="CJ4349"/>
      <c r="CK4349"/>
      <c r="CL4349"/>
      <c r="CM4349"/>
      <c r="CN4349"/>
      <c r="CO4349"/>
      <c r="CP4349"/>
      <c r="CQ4349"/>
      <c r="CR4349"/>
      <c r="CS4349"/>
      <c r="CT4349"/>
      <c r="CU4349"/>
      <c r="CV4349"/>
    </row>
    <row r="4350" spans="10:100" x14ac:dyDescent="0.25">
      <c r="J4350"/>
      <c r="K4350"/>
      <c r="L4350"/>
      <c r="M4350"/>
      <c r="N4350"/>
      <c r="O4350"/>
      <c r="P4350"/>
      <c r="Q4350"/>
      <c r="R4350"/>
      <c r="S4350"/>
      <c r="T4350"/>
      <c r="U4350"/>
      <c r="V4350"/>
      <c r="W4350"/>
      <c r="X4350"/>
      <c r="Y4350"/>
      <c r="Z4350"/>
      <c r="AA4350"/>
      <c r="AB4350"/>
      <c r="AC4350"/>
      <c r="AD4350"/>
      <c r="AE4350"/>
      <c r="AF4350"/>
      <c r="AG4350"/>
      <c r="AH4350"/>
      <c r="AI4350"/>
      <c r="AJ4350"/>
      <c r="AK4350"/>
      <c r="AL4350"/>
      <c r="AM4350"/>
      <c r="AN4350"/>
      <c r="AO4350"/>
      <c r="AP4350"/>
      <c r="AQ4350"/>
      <c r="AR4350"/>
      <c r="AS4350"/>
      <c r="AT4350"/>
      <c r="AU4350"/>
      <c r="AV4350"/>
      <c r="AW4350"/>
      <c r="AX4350"/>
      <c r="AY4350"/>
      <c r="AZ4350"/>
      <c r="BA4350"/>
      <c r="BB4350"/>
      <c r="BC4350"/>
      <c r="BD4350"/>
      <c r="BE4350"/>
      <c r="BF4350"/>
      <c r="BG4350"/>
      <c r="BH4350"/>
      <c r="BI4350"/>
      <c r="BJ4350"/>
      <c r="BK4350"/>
      <c r="BL4350"/>
      <c r="BM4350"/>
      <c r="BN4350"/>
      <c r="BO4350"/>
      <c r="BP4350"/>
      <c r="BQ4350"/>
      <c r="BR4350"/>
      <c r="BS4350"/>
      <c r="BT4350"/>
      <c r="BU4350"/>
      <c r="BV4350"/>
      <c r="BW4350"/>
      <c r="BX4350"/>
      <c r="BY4350"/>
      <c r="BZ4350"/>
      <c r="CA4350"/>
      <c r="CB4350"/>
      <c r="CC4350"/>
      <c r="CD4350"/>
      <c r="CE4350"/>
      <c r="CF4350"/>
      <c r="CG4350"/>
      <c r="CH4350"/>
      <c r="CI4350"/>
      <c r="CJ4350"/>
      <c r="CK4350"/>
      <c r="CL4350"/>
      <c r="CM4350"/>
      <c r="CN4350"/>
      <c r="CO4350"/>
      <c r="CP4350"/>
      <c r="CQ4350"/>
      <c r="CR4350"/>
      <c r="CS4350"/>
      <c r="CT4350"/>
      <c r="CU4350"/>
      <c r="CV4350"/>
    </row>
    <row r="4351" spans="10:100" x14ac:dyDescent="0.25">
      <c r="J4351"/>
      <c r="K4351"/>
      <c r="L4351"/>
      <c r="M4351"/>
      <c r="N4351"/>
      <c r="O4351"/>
      <c r="P4351"/>
      <c r="Q4351"/>
      <c r="R4351"/>
      <c r="S4351"/>
      <c r="T4351"/>
      <c r="U4351"/>
      <c r="V4351"/>
      <c r="W4351"/>
      <c r="X4351"/>
      <c r="Y4351"/>
      <c r="Z4351"/>
      <c r="AA4351"/>
      <c r="AB4351"/>
      <c r="AC4351"/>
      <c r="AD4351"/>
      <c r="AE4351"/>
      <c r="AF4351"/>
      <c r="AG4351"/>
      <c r="AH4351"/>
      <c r="AI4351"/>
      <c r="AJ4351"/>
      <c r="AK4351"/>
      <c r="AL4351"/>
      <c r="AM4351"/>
      <c r="AN4351"/>
      <c r="AO4351"/>
      <c r="AP4351"/>
      <c r="AQ4351"/>
      <c r="AR4351"/>
      <c r="AS4351"/>
      <c r="AT4351"/>
      <c r="AU4351"/>
      <c r="AV4351"/>
      <c r="AW4351"/>
      <c r="AX4351"/>
      <c r="AY4351"/>
      <c r="AZ4351"/>
      <c r="BA4351"/>
      <c r="BB4351"/>
      <c r="BC4351"/>
      <c r="BD4351"/>
      <c r="BE4351"/>
      <c r="BF4351"/>
      <c r="BG4351"/>
      <c r="BH4351"/>
      <c r="BI4351"/>
      <c r="BJ4351"/>
      <c r="BK4351"/>
      <c r="BL4351"/>
      <c r="BM4351"/>
      <c r="BN4351"/>
      <c r="BO4351"/>
      <c r="BP4351"/>
      <c r="BQ4351"/>
      <c r="BR4351"/>
      <c r="BS4351"/>
      <c r="BT4351"/>
      <c r="BU4351"/>
      <c r="BV4351"/>
      <c r="BW4351"/>
      <c r="BX4351"/>
      <c r="BY4351"/>
      <c r="BZ4351"/>
      <c r="CA4351"/>
      <c r="CB4351"/>
      <c r="CC4351"/>
      <c r="CD4351"/>
      <c r="CE4351"/>
      <c r="CF4351"/>
      <c r="CG4351"/>
      <c r="CH4351"/>
      <c r="CI4351"/>
      <c r="CJ4351"/>
      <c r="CK4351"/>
      <c r="CL4351"/>
      <c r="CM4351"/>
      <c r="CN4351"/>
      <c r="CO4351"/>
      <c r="CP4351"/>
      <c r="CQ4351"/>
      <c r="CR4351"/>
      <c r="CS4351"/>
      <c r="CT4351"/>
      <c r="CU4351"/>
      <c r="CV4351"/>
    </row>
    <row r="4352" spans="10:100" x14ac:dyDescent="0.25">
      <c r="J4352"/>
      <c r="K4352"/>
      <c r="L4352"/>
      <c r="M4352"/>
      <c r="N4352"/>
      <c r="O4352"/>
      <c r="P4352"/>
      <c r="Q4352"/>
      <c r="R4352"/>
      <c r="S4352"/>
      <c r="T4352"/>
      <c r="U4352"/>
      <c r="V4352"/>
      <c r="W4352"/>
      <c r="X4352"/>
      <c r="Y4352"/>
      <c r="Z4352"/>
      <c r="AA4352"/>
      <c r="AB4352"/>
      <c r="AC4352"/>
      <c r="AD4352"/>
      <c r="AE4352"/>
      <c r="AF4352"/>
      <c r="AG4352"/>
      <c r="AH4352"/>
      <c r="AI4352"/>
      <c r="AJ4352"/>
      <c r="AK4352"/>
      <c r="AL4352"/>
      <c r="AM4352"/>
      <c r="AN4352"/>
      <c r="AO4352"/>
      <c r="AP4352"/>
      <c r="AQ4352"/>
      <c r="AR4352"/>
      <c r="AS4352"/>
      <c r="AT4352"/>
      <c r="AU4352"/>
      <c r="AV4352"/>
      <c r="AW4352"/>
      <c r="AX4352"/>
      <c r="AY4352"/>
      <c r="AZ4352"/>
      <c r="BA4352"/>
      <c r="BB4352"/>
      <c r="BC4352"/>
      <c r="BD4352"/>
      <c r="BE4352"/>
      <c r="BF4352"/>
      <c r="BG4352"/>
      <c r="BH4352"/>
      <c r="BI4352"/>
      <c r="BJ4352"/>
      <c r="BK4352"/>
      <c r="BL4352"/>
      <c r="BM4352"/>
      <c r="BN4352"/>
      <c r="BO4352"/>
      <c r="BP4352"/>
      <c r="BQ4352"/>
      <c r="BR4352"/>
      <c r="BS4352"/>
      <c r="BT4352"/>
      <c r="BU4352"/>
      <c r="BV4352"/>
      <c r="BW4352"/>
      <c r="BX4352"/>
      <c r="BY4352"/>
      <c r="BZ4352"/>
      <c r="CA4352"/>
      <c r="CB4352"/>
      <c r="CC4352"/>
      <c r="CD4352"/>
      <c r="CE4352"/>
      <c r="CF4352"/>
      <c r="CG4352"/>
      <c r="CH4352"/>
      <c r="CI4352"/>
      <c r="CJ4352"/>
      <c r="CK4352"/>
      <c r="CL4352"/>
      <c r="CM4352"/>
      <c r="CN4352"/>
      <c r="CO4352"/>
      <c r="CP4352"/>
      <c r="CQ4352"/>
      <c r="CR4352"/>
      <c r="CS4352"/>
      <c r="CT4352"/>
      <c r="CU4352"/>
      <c r="CV4352"/>
    </row>
    <row r="4353" spans="10:100" x14ac:dyDescent="0.25">
      <c r="J4353"/>
      <c r="K4353"/>
      <c r="L4353"/>
      <c r="M4353"/>
      <c r="N4353"/>
      <c r="O4353"/>
      <c r="P4353"/>
      <c r="Q4353"/>
      <c r="R4353"/>
      <c r="S4353"/>
      <c r="T4353"/>
      <c r="U4353"/>
      <c r="V4353"/>
      <c r="W4353"/>
      <c r="X4353"/>
      <c r="Y4353"/>
      <c r="Z4353"/>
      <c r="AA4353"/>
      <c r="AB4353"/>
      <c r="AC4353"/>
      <c r="AD4353"/>
      <c r="AE4353"/>
      <c r="AF4353"/>
      <c r="AG4353"/>
      <c r="AH4353"/>
      <c r="AI4353"/>
      <c r="AJ4353"/>
      <c r="AK4353"/>
      <c r="AL4353"/>
      <c r="AM4353"/>
      <c r="AN4353"/>
      <c r="AO4353"/>
      <c r="AP4353"/>
      <c r="AQ4353"/>
      <c r="AR4353"/>
      <c r="AS4353"/>
      <c r="AT4353"/>
      <c r="AU4353"/>
      <c r="AV4353"/>
      <c r="AW4353"/>
      <c r="AX4353"/>
      <c r="AY4353"/>
      <c r="AZ4353"/>
      <c r="BA4353"/>
      <c r="BB4353"/>
      <c r="BC4353"/>
      <c r="BD4353"/>
      <c r="BE4353"/>
      <c r="BF4353"/>
      <c r="BG4353"/>
      <c r="BH4353"/>
      <c r="BI4353"/>
      <c r="BJ4353"/>
      <c r="BK4353"/>
      <c r="BL4353"/>
      <c r="BM4353"/>
      <c r="BN4353"/>
      <c r="BO4353"/>
      <c r="BP4353"/>
      <c r="BQ4353"/>
      <c r="BR4353"/>
      <c r="BS4353"/>
      <c r="BT4353"/>
      <c r="BU4353"/>
      <c r="BV4353"/>
      <c r="BW4353"/>
      <c r="BX4353"/>
      <c r="BY4353"/>
      <c r="BZ4353"/>
      <c r="CA4353"/>
      <c r="CB4353"/>
      <c r="CC4353"/>
      <c r="CD4353"/>
      <c r="CE4353"/>
      <c r="CF4353"/>
      <c r="CG4353"/>
      <c r="CH4353"/>
      <c r="CI4353"/>
      <c r="CJ4353"/>
      <c r="CK4353"/>
      <c r="CL4353"/>
      <c r="CM4353"/>
      <c r="CN4353"/>
      <c r="CO4353"/>
      <c r="CP4353"/>
      <c r="CQ4353"/>
      <c r="CR4353"/>
      <c r="CS4353"/>
      <c r="CT4353"/>
      <c r="CU4353"/>
      <c r="CV4353"/>
    </row>
    <row r="4354" spans="10:100" x14ac:dyDescent="0.25">
      <c r="J4354"/>
      <c r="K4354"/>
      <c r="L4354"/>
      <c r="M4354"/>
      <c r="N4354"/>
      <c r="O4354"/>
      <c r="P4354"/>
      <c r="Q4354"/>
      <c r="R4354"/>
      <c r="S4354"/>
      <c r="T4354"/>
      <c r="U4354"/>
      <c r="V4354"/>
      <c r="W4354"/>
      <c r="X4354"/>
      <c r="Y4354"/>
      <c r="Z4354"/>
      <c r="AA4354"/>
      <c r="AB4354"/>
      <c r="AC4354"/>
      <c r="AD4354"/>
      <c r="AE4354"/>
      <c r="AF4354"/>
      <c r="AG4354"/>
      <c r="AH4354"/>
      <c r="AI4354"/>
      <c r="AJ4354"/>
      <c r="AK4354"/>
      <c r="AL4354"/>
      <c r="AM4354"/>
      <c r="AN4354"/>
      <c r="AO4354"/>
      <c r="AP4354"/>
      <c r="AQ4354"/>
      <c r="AR4354"/>
      <c r="AS4354"/>
      <c r="AT4354"/>
      <c r="AU4354"/>
      <c r="AV4354"/>
      <c r="AW4354"/>
      <c r="AX4354"/>
      <c r="AY4354"/>
      <c r="AZ4354"/>
      <c r="BA4354"/>
      <c r="BB4354"/>
      <c r="BC4354"/>
      <c r="BD4354"/>
      <c r="BE4354"/>
      <c r="BF4354"/>
      <c r="BG4354"/>
      <c r="BH4354"/>
      <c r="BI4354"/>
      <c r="BJ4354"/>
      <c r="BK4354"/>
      <c r="BL4354"/>
      <c r="BM4354"/>
      <c r="BN4354"/>
      <c r="BO4354"/>
      <c r="BP4354"/>
      <c r="BQ4354"/>
      <c r="BR4354"/>
      <c r="BS4354"/>
      <c r="BT4354"/>
      <c r="BU4354"/>
      <c r="BV4354"/>
      <c r="BW4354"/>
      <c r="BX4354"/>
      <c r="BY4354"/>
      <c r="BZ4354"/>
      <c r="CA4354"/>
      <c r="CB4354"/>
      <c r="CC4354"/>
      <c r="CD4354"/>
      <c r="CE4354"/>
      <c r="CF4354"/>
      <c r="CG4354"/>
      <c r="CH4354"/>
      <c r="CI4354"/>
      <c r="CJ4354"/>
      <c r="CK4354"/>
      <c r="CL4354"/>
      <c r="CM4354"/>
      <c r="CN4354"/>
      <c r="CO4354"/>
      <c r="CP4354"/>
      <c r="CQ4354"/>
      <c r="CR4354"/>
      <c r="CS4354"/>
      <c r="CT4354"/>
      <c r="CU4354"/>
      <c r="CV4354"/>
    </row>
    <row r="4355" spans="10:100" x14ac:dyDescent="0.25">
      <c r="J4355"/>
      <c r="K4355"/>
      <c r="L4355"/>
      <c r="M4355"/>
      <c r="N4355"/>
      <c r="O4355"/>
      <c r="P4355"/>
      <c r="Q4355"/>
      <c r="R4355"/>
      <c r="S4355"/>
      <c r="T4355"/>
      <c r="U4355"/>
      <c r="V4355"/>
      <c r="W4355"/>
      <c r="X4355"/>
      <c r="Y4355"/>
      <c r="Z4355"/>
      <c r="AA4355"/>
      <c r="AB4355"/>
      <c r="AC4355"/>
      <c r="AD4355"/>
      <c r="AE4355"/>
      <c r="AF4355"/>
      <c r="AG4355"/>
      <c r="AH4355"/>
      <c r="AI4355"/>
      <c r="AJ4355"/>
      <c r="AK4355"/>
      <c r="AL4355"/>
      <c r="AM4355"/>
      <c r="AN4355"/>
      <c r="AO4355"/>
      <c r="AP4355"/>
      <c r="AQ4355"/>
      <c r="AR4355"/>
      <c r="AS4355"/>
      <c r="AT4355"/>
      <c r="AU4355"/>
      <c r="AV4355"/>
      <c r="AW4355"/>
      <c r="AX4355"/>
      <c r="AY4355"/>
      <c r="AZ4355"/>
      <c r="BA4355"/>
      <c r="BB4355"/>
      <c r="BC4355"/>
      <c r="BD4355"/>
      <c r="BE4355"/>
      <c r="BF4355"/>
      <c r="BG4355"/>
      <c r="BH4355"/>
      <c r="BI4355"/>
      <c r="BJ4355"/>
      <c r="BK4355"/>
      <c r="BL4355"/>
      <c r="BM4355"/>
      <c r="BN4355"/>
      <c r="BO4355"/>
      <c r="BP4355"/>
      <c r="BQ4355"/>
      <c r="BR4355"/>
      <c r="BS4355"/>
      <c r="BT4355"/>
      <c r="BU4355"/>
      <c r="BV4355"/>
      <c r="BW4355"/>
      <c r="BX4355"/>
      <c r="BY4355"/>
      <c r="BZ4355"/>
      <c r="CA4355"/>
      <c r="CB4355"/>
      <c r="CC4355"/>
      <c r="CD4355"/>
      <c r="CE4355"/>
      <c r="CF4355"/>
      <c r="CG4355"/>
      <c r="CH4355"/>
      <c r="CI4355"/>
      <c r="CJ4355"/>
      <c r="CK4355"/>
      <c r="CL4355"/>
      <c r="CM4355"/>
      <c r="CN4355"/>
      <c r="CO4355"/>
      <c r="CP4355"/>
      <c r="CQ4355"/>
      <c r="CR4355"/>
      <c r="CS4355"/>
      <c r="CT4355"/>
      <c r="CU4355"/>
      <c r="CV4355"/>
    </row>
    <row r="4356" spans="10:100" x14ac:dyDescent="0.25">
      <c r="J4356"/>
      <c r="K4356"/>
      <c r="L4356"/>
      <c r="M4356"/>
      <c r="N4356"/>
      <c r="O4356"/>
      <c r="P4356"/>
      <c r="Q4356"/>
      <c r="R4356"/>
      <c r="S4356"/>
      <c r="T4356"/>
      <c r="U4356"/>
      <c r="V4356"/>
      <c r="W4356"/>
      <c r="X4356"/>
      <c r="Y4356"/>
      <c r="Z4356"/>
      <c r="AA4356"/>
      <c r="AB4356"/>
      <c r="AC4356"/>
      <c r="AD4356"/>
      <c r="AE4356"/>
      <c r="AF4356"/>
      <c r="AG4356"/>
      <c r="AH4356"/>
      <c r="AI4356"/>
      <c r="AJ4356"/>
      <c r="AK4356"/>
      <c r="AL4356"/>
      <c r="AM4356"/>
      <c r="AN4356"/>
      <c r="AO4356"/>
      <c r="AP4356"/>
      <c r="AQ4356"/>
      <c r="AR4356"/>
      <c r="AS4356"/>
      <c r="AT4356"/>
      <c r="AU4356"/>
      <c r="AV4356"/>
      <c r="AW4356"/>
      <c r="AX4356"/>
      <c r="AY4356"/>
      <c r="AZ4356"/>
      <c r="BA4356"/>
      <c r="BB4356"/>
      <c r="BC4356"/>
      <c r="BD4356"/>
      <c r="BE4356"/>
      <c r="BF4356"/>
      <c r="BG4356"/>
      <c r="BH4356"/>
      <c r="BI4356"/>
      <c r="BJ4356"/>
      <c r="BK4356"/>
      <c r="BL4356"/>
      <c r="BM4356"/>
      <c r="BN4356"/>
      <c r="BO4356"/>
      <c r="BP4356"/>
      <c r="BQ4356"/>
      <c r="BR4356"/>
      <c r="BS4356"/>
      <c r="BT4356"/>
      <c r="BU4356"/>
      <c r="BV4356"/>
      <c r="BW4356"/>
      <c r="BX4356"/>
      <c r="BY4356"/>
      <c r="BZ4356"/>
      <c r="CA4356"/>
      <c r="CB4356"/>
      <c r="CC4356"/>
      <c r="CD4356"/>
      <c r="CE4356"/>
      <c r="CF4356"/>
      <c r="CG4356"/>
      <c r="CH4356"/>
      <c r="CI4356"/>
      <c r="CJ4356"/>
      <c r="CK4356"/>
      <c r="CL4356"/>
      <c r="CM4356"/>
      <c r="CN4356"/>
      <c r="CO4356"/>
      <c r="CP4356"/>
      <c r="CQ4356"/>
      <c r="CR4356"/>
      <c r="CS4356"/>
      <c r="CT4356"/>
      <c r="CU4356"/>
      <c r="CV4356"/>
    </row>
    <row r="4357" spans="10:100" x14ac:dyDescent="0.25">
      <c r="J4357"/>
      <c r="K4357"/>
      <c r="L4357"/>
      <c r="M4357"/>
      <c r="N4357"/>
      <c r="O4357"/>
      <c r="P4357"/>
      <c r="Q4357"/>
      <c r="R4357"/>
      <c r="S4357"/>
      <c r="T4357"/>
      <c r="U4357"/>
      <c r="V4357"/>
      <c r="W4357"/>
      <c r="X4357"/>
      <c r="Y4357"/>
      <c r="Z4357"/>
      <c r="AA4357"/>
      <c r="AB4357"/>
      <c r="AC4357"/>
      <c r="AD4357"/>
      <c r="AE4357"/>
      <c r="AF4357"/>
      <c r="AG4357"/>
      <c r="AH4357"/>
      <c r="AI4357"/>
      <c r="AJ4357"/>
      <c r="AK4357"/>
      <c r="AL4357"/>
      <c r="AM4357"/>
      <c r="AN4357"/>
      <c r="AO4357"/>
      <c r="AP4357"/>
      <c r="AQ4357"/>
      <c r="AR4357"/>
      <c r="AS4357"/>
      <c r="AT4357"/>
      <c r="AU4357"/>
      <c r="AV4357"/>
      <c r="AW4357"/>
      <c r="AX4357"/>
      <c r="AY4357"/>
      <c r="AZ4357"/>
      <c r="BA4357"/>
      <c r="BB4357"/>
      <c r="BC4357"/>
      <c r="BD4357"/>
      <c r="BE4357"/>
      <c r="BF4357"/>
      <c r="BG4357"/>
      <c r="BH4357"/>
      <c r="BI4357"/>
      <c r="BJ4357"/>
      <c r="BK4357"/>
      <c r="BL4357"/>
      <c r="BM4357"/>
      <c r="BN4357"/>
      <c r="BO4357"/>
      <c r="BP4357"/>
      <c r="BQ4357"/>
      <c r="BR4357"/>
      <c r="BS4357"/>
      <c r="BT4357"/>
      <c r="BU4357"/>
      <c r="BV4357"/>
      <c r="BW4357"/>
      <c r="BX4357"/>
      <c r="BY4357"/>
      <c r="BZ4357"/>
      <c r="CA4357"/>
      <c r="CB4357"/>
      <c r="CC4357"/>
      <c r="CD4357"/>
      <c r="CE4357"/>
      <c r="CF4357"/>
      <c r="CG4357"/>
      <c r="CH4357"/>
      <c r="CI4357"/>
      <c r="CJ4357"/>
      <c r="CK4357"/>
      <c r="CL4357"/>
      <c r="CM4357"/>
      <c r="CN4357"/>
      <c r="CO4357"/>
      <c r="CP4357"/>
      <c r="CQ4357"/>
      <c r="CR4357"/>
      <c r="CS4357"/>
      <c r="CT4357"/>
      <c r="CU4357"/>
      <c r="CV4357"/>
    </row>
    <row r="4358" spans="10:100" x14ac:dyDescent="0.25">
      <c r="J4358"/>
      <c r="K4358"/>
      <c r="L4358"/>
      <c r="M4358"/>
      <c r="N4358"/>
      <c r="O4358"/>
      <c r="P4358"/>
      <c r="Q4358"/>
      <c r="R4358"/>
      <c r="S4358"/>
      <c r="T4358"/>
      <c r="U4358"/>
      <c r="V4358"/>
      <c r="W4358"/>
      <c r="X4358"/>
      <c r="Y4358"/>
      <c r="Z4358"/>
      <c r="AA4358"/>
      <c r="AB4358"/>
      <c r="AC4358"/>
      <c r="AD4358"/>
      <c r="AE4358"/>
      <c r="AF4358"/>
      <c r="AG4358"/>
      <c r="AH4358"/>
      <c r="AI4358"/>
      <c r="AJ4358"/>
      <c r="AK4358"/>
      <c r="AL4358"/>
      <c r="AM4358"/>
      <c r="AN4358"/>
      <c r="AO4358"/>
      <c r="AP4358"/>
      <c r="AQ4358"/>
      <c r="AR4358"/>
      <c r="AS4358"/>
      <c r="AT4358"/>
      <c r="AU4358"/>
      <c r="AV4358"/>
      <c r="AW4358"/>
      <c r="AX4358"/>
      <c r="AY4358"/>
      <c r="AZ4358"/>
      <c r="BA4358"/>
      <c r="BB4358"/>
      <c r="BC4358"/>
      <c r="BD4358"/>
      <c r="BE4358"/>
      <c r="BF4358"/>
      <c r="BG4358"/>
      <c r="BH4358"/>
      <c r="BI4358"/>
      <c r="BJ4358"/>
      <c r="BK4358"/>
      <c r="BL4358"/>
      <c r="BM4358"/>
      <c r="BN4358"/>
      <c r="BO4358"/>
      <c r="BP4358"/>
      <c r="BQ4358"/>
      <c r="BR4358"/>
      <c r="BS4358"/>
      <c r="BT4358"/>
      <c r="BU4358"/>
      <c r="BV4358"/>
      <c r="BW4358"/>
      <c r="BX4358"/>
      <c r="BY4358"/>
      <c r="BZ4358"/>
      <c r="CA4358"/>
      <c r="CB4358"/>
      <c r="CC4358"/>
      <c r="CD4358"/>
      <c r="CE4358"/>
      <c r="CF4358"/>
      <c r="CG4358"/>
      <c r="CH4358"/>
      <c r="CI4358"/>
      <c r="CJ4358"/>
      <c r="CK4358"/>
      <c r="CL4358"/>
      <c r="CM4358"/>
      <c r="CN4358"/>
      <c r="CO4358"/>
      <c r="CP4358"/>
      <c r="CQ4358"/>
      <c r="CR4358"/>
      <c r="CS4358"/>
      <c r="CT4358"/>
      <c r="CU4358"/>
      <c r="CV4358"/>
    </row>
    <row r="4359" spans="10:100" x14ac:dyDescent="0.25">
      <c r="J4359"/>
      <c r="K4359"/>
      <c r="L4359"/>
      <c r="M4359"/>
      <c r="N4359"/>
      <c r="O4359"/>
      <c r="P4359"/>
      <c r="Q4359"/>
      <c r="R4359"/>
      <c r="S4359"/>
      <c r="T4359"/>
      <c r="U4359"/>
      <c r="V4359"/>
      <c r="W4359"/>
      <c r="X4359"/>
      <c r="Y4359"/>
      <c r="Z4359"/>
      <c r="AA4359"/>
      <c r="AB4359"/>
      <c r="AC4359"/>
      <c r="AD4359"/>
      <c r="AE4359"/>
      <c r="AF4359"/>
      <c r="AG4359"/>
      <c r="AH4359"/>
      <c r="AI4359"/>
      <c r="AJ4359"/>
      <c r="AK4359"/>
      <c r="AL4359"/>
      <c r="AM4359"/>
      <c r="AN4359"/>
      <c r="AO4359"/>
      <c r="AP4359"/>
      <c r="AQ4359"/>
      <c r="AR4359"/>
      <c r="AS4359"/>
      <c r="AT4359"/>
      <c r="AU4359"/>
      <c r="AV4359"/>
      <c r="AW4359"/>
      <c r="AX4359"/>
      <c r="AY4359"/>
      <c r="AZ4359"/>
      <c r="BA4359"/>
      <c r="BB4359"/>
      <c r="BC4359"/>
      <c r="BD4359"/>
      <c r="BE4359"/>
      <c r="BF4359"/>
      <c r="BG4359"/>
      <c r="BH4359"/>
      <c r="BI4359"/>
      <c r="BJ4359"/>
      <c r="BK4359"/>
      <c r="BL4359"/>
      <c r="BM4359"/>
      <c r="BN4359"/>
      <c r="BO4359"/>
      <c r="BP4359"/>
      <c r="BQ4359"/>
      <c r="BR4359"/>
      <c r="BS4359"/>
      <c r="BT4359"/>
      <c r="BU4359"/>
      <c r="BV4359"/>
      <c r="BW4359"/>
      <c r="BX4359"/>
      <c r="BY4359"/>
      <c r="BZ4359"/>
      <c r="CA4359"/>
      <c r="CB4359"/>
      <c r="CC4359"/>
      <c r="CD4359"/>
      <c r="CE4359"/>
      <c r="CF4359"/>
      <c r="CG4359"/>
      <c r="CH4359"/>
      <c r="CI4359"/>
      <c r="CJ4359"/>
      <c r="CK4359"/>
      <c r="CL4359"/>
      <c r="CM4359"/>
      <c r="CN4359"/>
      <c r="CO4359"/>
      <c r="CP4359"/>
      <c r="CQ4359"/>
      <c r="CR4359"/>
      <c r="CS4359"/>
      <c r="CT4359"/>
      <c r="CU4359"/>
      <c r="CV4359"/>
    </row>
    <row r="4360" spans="10:100" x14ac:dyDescent="0.25">
      <c r="J4360"/>
      <c r="K4360"/>
      <c r="L4360"/>
      <c r="M4360"/>
      <c r="N4360"/>
      <c r="O4360"/>
      <c r="P4360"/>
      <c r="Q4360"/>
      <c r="R4360"/>
      <c r="S4360"/>
      <c r="T4360"/>
      <c r="U4360"/>
      <c r="V4360"/>
      <c r="W4360"/>
      <c r="X4360"/>
      <c r="Y4360"/>
      <c r="Z4360"/>
      <c r="AA4360"/>
      <c r="AB4360"/>
      <c r="AC4360"/>
      <c r="AD4360"/>
      <c r="AE4360"/>
      <c r="AF4360"/>
      <c r="AG4360"/>
      <c r="AH4360"/>
      <c r="AI4360"/>
      <c r="AJ4360"/>
      <c r="AK4360"/>
      <c r="AL4360"/>
      <c r="AM4360"/>
      <c r="AN4360"/>
      <c r="AO4360"/>
      <c r="AP4360"/>
      <c r="AQ4360"/>
      <c r="AR4360"/>
      <c r="AS4360"/>
      <c r="AT4360"/>
      <c r="AU4360"/>
      <c r="AV4360"/>
      <c r="AW4360"/>
      <c r="AX4360"/>
      <c r="AY4360"/>
      <c r="AZ4360"/>
      <c r="BA4360"/>
      <c r="BB4360"/>
      <c r="BC4360"/>
      <c r="BD4360"/>
      <c r="BE4360"/>
      <c r="BF4360"/>
      <c r="BG4360"/>
      <c r="BH4360"/>
      <c r="BI4360"/>
      <c r="BJ4360"/>
      <c r="BK4360"/>
      <c r="BL4360"/>
      <c r="BM4360"/>
      <c r="BN4360"/>
      <c r="BO4360"/>
      <c r="BP4360"/>
      <c r="BQ4360"/>
      <c r="BR4360"/>
      <c r="BS4360"/>
      <c r="BT4360"/>
      <c r="BU4360"/>
      <c r="BV4360"/>
      <c r="BW4360"/>
      <c r="BX4360"/>
      <c r="BY4360"/>
      <c r="BZ4360"/>
      <c r="CA4360"/>
      <c r="CB4360"/>
      <c r="CC4360"/>
      <c r="CD4360"/>
      <c r="CE4360"/>
      <c r="CF4360"/>
      <c r="CG4360"/>
      <c r="CH4360"/>
      <c r="CI4360"/>
      <c r="CJ4360"/>
      <c r="CK4360"/>
      <c r="CL4360"/>
      <c r="CM4360"/>
      <c r="CN4360"/>
      <c r="CO4360"/>
      <c r="CP4360"/>
      <c r="CQ4360"/>
      <c r="CR4360"/>
      <c r="CS4360"/>
      <c r="CT4360"/>
      <c r="CU4360"/>
      <c r="CV4360"/>
    </row>
    <row r="4361" spans="10:100" x14ac:dyDescent="0.25">
      <c r="J4361"/>
      <c r="K4361"/>
      <c r="L4361"/>
      <c r="M4361"/>
      <c r="N4361"/>
      <c r="O4361"/>
      <c r="P4361"/>
      <c r="Q4361"/>
      <c r="R4361"/>
      <c r="S4361"/>
      <c r="T4361"/>
      <c r="U4361"/>
      <c r="V4361"/>
      <c r="W4361"/>
      <c r="X4361"/>
      <c r="Y4361"/>
      <c r="Z4361"/>
      <c r="AA4361"/>
      <c r="AB4361"/>
      <c r="AC4361"/>
      <c r="AD4361"/>
      <c r="AE4361"/>
      <c r="AF4361"/>
      <c r="AG4361"/>
      <c r="AH4361"/>
      <c r="AI4361"/>
      <c r="AJ4361"/>
      <c r="AK4361"/>
      <c r="AL4361"/>
      <c r="AM4361"/>
      <c r="AN4361"/>
      <c r="AO4361"/>
      <c r="AP4361"/>
      <c r="AQ4361"/>
      <c r="AR4361"/>
      <c r="AS4361"/>
      <c r="AT4361"/>
      <c r="AU4361"/>
      <c r="AV4361"/>
      <c r="AW4361"/>
      <c r="AX4361"/>
      <c r="AY4361"/>
      <c r="AZ4361"/>
      <c r="BA4361"/>
      <c r="BB4361"/>
      <c r="BC4361"/>
      <c r="BD4361"/>
      <c r="BE4361"/>
      <c r="BF4361"/>
      <c r="BG4361"/>
      <c r="BH4361"/>
      <c r="BI4361"/>
      <c r="BJ4361"/>
      <c r="BK4361"/>
      <c r="BL4361"/>
      <c r="BM4361"/>
      <c r="BN4361"/>
      <c r="BO4361"/>
      <c r="BP4361"/>
      <c r="BQ4361"/>
      <c r="BR4361"/>
      <c r="BS4361"/>
      <c r="BT4361"/>
      <c r="BU4361"/>
      <c r="BV4361"/>
      <c r="BW4361"/>
      <c r="BX4361"/>
      <c r="BY4361"/>
      <c r="BZ4361"/>
      <c r="CA4361"/>
      <c r="CB4361"/>
      <c r="CC4361"/>
      <c r="CD4361"/>
      <c r="CE4361"/>
      <c r="CF4361"/>
      <c r="CG4361"/>
      <c r="CH4361"/>
      <c r="CI4361"/>
      <c r="CJ4361"/>
      <c r="CK4361"/>
      <c r="CL4361"/>
      <c r="CM4361"/>
      <c r="CN4361"/>
      <c r="CO4361"/>
      <c r="CP4361"/>
      <c r="CQ4361"/>
      <c r="CR4361"/>
      <c r="CS4361"/>
      <c r="CT4361"/>
      <c r="CU4361"/>
      <c r="CV4361"/>
    </row>
    <row r="4362" spans="10:100" x14ac:dyDescent="0.25">
      <c r="J4362"/>
      <c r="K4362"/>
      <c r="L4362"/>
      <c r="M4362"/>
      <c r="N4362"/>
      <c r="O4362"/>
      <c r="P4362"/>
      <c r="Q4362"/>
      <c r="R4362"/>
      <c r="S4362"/>
      <c r="T4362"/>
      <c r="U4362"/>
      <c r="V4362"/>
      <c r="W4362"/>
      <c r="X4362"/>
      <c r="Y4362"/>
      <c r="Z4362"/>
      <c r="AA4362"/>
      <c r="AB4362"/>
      <c r="AC4362"/>
      <c r="AD4362"/>
      <c r="AE4362"/>
      <c r="AF4362"/>
      <c r="AG4362"/>
      <c r="AH4362"/>
      <c r="AI4362"/>
      <c r="AJ4362"/>
      <c r="AK4362"/>
      <c r="AL4362"/>
      <c r="AM4362"/>
      <c r="AN4362"/>
      <c r="AO4362"/>
      <c r="AP4362"/>
      <c r="AQ4362"/>
      <c r="AR4362"/>
      <c r="AS4362"/>
      <c r="AT4362"/>
      <c r="AU4362"/>
      <c r="AV4362"/>
      <c r="AW4362"/>
      <c r="AX4362"/>
      <c r="AY4362"/>
      <c r="AZ4362"/>
      <c r="BA4362"/>
      <c r="BB4362"/>
      <c r="BC4362"/>
      <c r="BD4362"/>
      <c r="BE4362"/>
      <c r="BF4362"/>
      <c r="BG4362"/>
      <c r="BH4362"/>
      <c r="BI4362"/>
      <c r="BJ4362"/>
      <c r="BK4362"/>
      <c r="BL4362"/>
      <c r="BM4362"/>
      <c r="BN4362"/>
      <c r="BO4362"/>
      <c r="BP4362"/>
      <c r="BQ4362"/>
      <c r="BR4362"/>
      <c r="BS4362"/>
      <c r="BT4362"/>
      <c r="BU4362"/>
      <c r="BV4362"/>
      <c r="BW4362"/>
      <c r="BX4362"/>
      <c r="BY4362"/>
      <c r="BZ4362"/>
      <c r="CA4362"/>
      <c r="CB4362"/>
      <c r="CC4362"/>
      <c r="CD4362"/>
      <c r="CE4362"/>
      <c r="CF4362"/>
      <c r="CG4362"/>
      <c r="CH4362"/>
      <c r="CI4362"/>
      <c r="CJ4362"/>
      <c r="CK4362"/>
      <c r="CL4362"/>
      <c r="CM4362"/>
      <c r="CN4362"/>
      <c r="CO4362"/>
      <c r="CP4362"/>
      <c r="CQ4362"/>
      <c r="CR4362"/>
      <c r="CS4362"/>
      <c r="CT4362"/>
      <c r="CU4362"/>
      <c r="CV4362"/>
    </row>
    <row r="4363" spans="10:100" x14ac:dyDescent="0.25">
      <c r="J4363"/>
      <c r="K4363"/>
      <c r="L4363"/>
      <c r="M4363"/>
      <c r="N4363"/>
      <c r="O4363"/>
      <c r="P4363"/>
      <c r="Q4363"/>
      <c r="R4363"/>
      <c r="S4363"/>
      <c r="T4363"/>
      <c r="U4363"/>
      <c r="V4363"/>
      <c r="W4363"/>
      <c r="X4363"/>
      <c r="Y4363"/>
      <c r="Z4363"/>
      <c r="AA4363"/>
      <c r="AB4363"/>
      <c r="AC4363"/>
      <c r="AD4363"/>
      <c r="AE4363"/>
      <c r="AF4363"/>
      <c r="AG4363"/>
      <c r="AH4363"/>
      <c r="AI4363"/>
      <c r="AJ4363"/>
      <c r="AK4363"/>
      <c r="AL4363"/>
      <c r="AM4363"/>
      <c r="AN4363"/>
      <c r="AO4363"/>
      <c r="AP4363"/>
      <c r="AQ4363"/>
      <c r="AR4363"/>
      <c r="AS4363"/>
      <c r="AT4363"/>
      <c r="AU4363"/>
      <c r="AV4363"/>
      <c r="AW4363"/>
      <c r="AX4363"/>
      <c r="AY4363"/>
      <c r="AZ4363"/>
      <c r="BA4363"/>
      <c r="BB4363"/>
      <c r="BC4363"/>
      <c r="BD4363"/>
      <c r="BE4363"/>
      <c r="BF4363"/>
      <c r="BG4363"/>
      <c r="BH4363"/>
      <c r="BI4363"/>
      <c r="BJ4363"/>
      <c r="BK4363"/>
      <c r="BL4363"/>
      <c r="BM4363"/>
      <c r="BN4363"/>
      <c r="BO4363"/>
      <c r="BP4363"/>
      <c r="BQ4363"/>
      <c r="BR4363"/>
      <c r="BS4363"/>
      <c r="BT4363"/>
      <c r="BU4363"/>
      <c r="BV4363"/>
      <c r="BW4363"/>
      <c r="BX4363"/>
      <c r="BY4363"/>
      <c r="BZ4363"/>
      <c r="CA4363"/>
      <c r="CB4363"/>
      <c r="CC4363"/>
      <c r="CD4363"/>
      <c r="CE4363"/>
      <c r="CF4363"/>
      <c r="CG4363"/>
      <c r="CH4363"/>
      <c r="CI4363"/>
      <c r="CJ4363"/>
      <c r="CK4363"/>
      <c r="CL4363"/>
      <c r="CM4363"/>
      <c r="CN4363"/>
      <c r="CO4363"/>
      <c r="CP4363"/>
      <c r="CQ4363"/>
      <c r="CR4363"/>
      <c r="CS4363"/>
      <c r="CT4363"/>
      <c r="CU4363"/>
      <c r="CV4363"/>
    </row>
    <row r="4364" spans="10:100" x14ac:dyDescent="0.25">
      <c r="J4364"/>
      <c r="K4364"/>
      <c r="L4364"/>
      <c r="M4364"/>
      <c r="N4364"/>
      <c r="O4364"/>
      <c r="P4364"/>
      <c r="Q4364"/>
      <c r="R4364"/>
      <c r="S4364"/>
      <c r="T4364"/>
      <c r="U4364"/>
      <c r="V4364"/>
      <c r="W4364"/>
      <c r="X4364"/>
      <c r="Y4364"/>
      <c r="Z4364"/>
      <c r="AA4364"/>
      <c r="AB4364"/>
      <c r="AC4364"/>
      <c r="AD4364"/>
      <c r="AE4364"/>
      <c r="AF4364"/>
      <c r="AG4364"/>
      <c r="AH4364"/>
      <c r="AI4364"/>
      <c r="AJ4364"/>
      <c r="AK4364"/>
      <c r="AL4364"/>
      <c r="AM4364"/>
      <c r="AN4364"/>
      <c r="AO4364"/>
      <c r="AP4364"/>
      <c r="AQ4364"/>
      <c r="AR4364"/>
      <c r="AS4364"/>
      <c r="AT4364"/>
      <c r="AU4364"/>
      <c r="AV4364"/>
      <c r="AW4364"/>
      <c r="AX4364"/>
      <c r="AY4364"/>
      <c r="AZ4364"/>
      <c r="BA4364"/>
      <c r="BB4364"/>
      <c r="BC4364"/>
      <c r="BD4364"/>
      <c r="BE4364"/>
      <c r="BF4364"/>
      <c r="BG4364"/>
      <c r="BH4364"/>
      <c r="BI4364"/>
      <c r="BJ4364"/>
      <c r="BK4364"/>
      <c r="BL4364"/>
      <c r="BM4364"/>
      <c r="BN4364"/>
      <c r="BO4364"/>
      <c r="BP4364"/>
      <c r="BQ4364"/>
      <c r="BR4364"/>
      <c r="BS4364"/>
      <c r="BT4364"/>
      <c r="BU4364"/>
      <c r="BV4364"/>
      <c r="BW4364"/>
      <c r="BX4364"/>
      <c r="BY4364"/>
      <c r="BZ4364"/>
      <c r="CA4364"/>
      <c r="CB4364"/>
      <c r="CC4364"/>
      <c r="CD4364"/>
      <c r="CE4364"/>
      <c r="CF4364"/>
      <c r="CG4364"/>
      <c r="CH4364"/>
      <c r="CI4364"/>
      <c r="CJ4364"/>
      <c r="CK4364"/>
      <c r="CL4364"/>
      <c r="CM4364"/>
      <c r="CN4364"/>
      <c r="CO4364"/>
      <c r="CP4364"/>
      <c r="CQ4364"/>
      <c r="CR4364"/>
      <c r="CS4364"/>
      <c r="CT4364"/>
      <c r="CU4364"/>
      <c r="CV4364"/>
    </row>
    <row r="4365" spans="10:100" x14ac:dyDescent="0.25">
      <c r="J4365"/>
      <c r="K4365"/>
      <c r="L4365"/>
      <c r="M4365"/>
      <c r="N4365"/>
      <c r="O4365"/>
      <c r="P4365"/>
      <c r="Q4365"/>
      <c r="R4365"/>
      <c r="S4365"/>
      <c r="T4365"/>
      <c r="U4365"/>
      <c r="V4365"/>
      <c r="W4365"/>
      <c r="X4365"/>
      <c r="Y4365"/>
      <c r="Z4365"/>
      <c r="AA4365"/>
      <c r="AB4365"/>
      <c r="AC4365"/>
      <c r="AD4365"/>
      <c r="AE4365"/>
      <c r="AF4365"/>
      <c r="AG4365"/>
      <c r="AH4365"/>
      <c r="AI4365"/>
      <c r="AJ4365"/>
      <c r="AK4365"/>
      <c r="AL4365"/>
      <c r="AM4365"/>
      <c r="AN4365"/>
      <c r="AO4365"/>
      <c r="AP4365"/>
      <c r="AQ4365"/>
      <c r="AR4365"/>
      <c r="AS4365"/>
      <c r="AT4365"/>
      <c r="AU4365"/>
      <c r="AV4365"/>
      <c r="AW4365"/>
      <c r="AX4365"/>
      <c r="AY4365"/>
      <c r="AZ4365"/>
      <c r="BA4365"/>
      <c r="BB4365"/>
      <c r="BC4365"/>
      <c r="BD4365"/>
      <c r="BE4365"/>
      <c r="BF4365"/>
      <c r="BG4365"/>
      <c r="BH4365"/>
      <c r="BI4365"/>
      <c r="BJ4365"/>
      <c r="BK4365"/>
      <c r="BL4365"/>
      <c r="BM4365"/>
      <c r="BN4365"/>
      <c r="BO4365"/>
      <c r="BP4365"/>
      <c r="BQ4365"/>
      <c r="BR4365"/>
      <c r="BS4365"/>
      <c r="BT4365"/>
      <c r="BU4365"/>
      <c r="BV4365"/>
      <c r="BW4365"/>
      <c r="BX4365"/>
      <c r="BY4365"/>
      <c r="BZ4365"/>
      <c r="CA4365"/>
      <c r="CB4365"/>
      <c r="CC4365"/>
      <c r="CD4365"/>
      <c r="CE4365"/>
      <c r="CF4365"/>
      <c r="CG4365"/>
      <c r="CH4365"/>
      <c r="CI4365"/>
      <c r="CJ4365"/>
      <c r="CK4365"/>
      <c r="CL4365"/>
      <c r="CM4365"/>
      <c r="CN4365"/>
      <c r="CO4365"/>
      <c r="CP4365"/>
      <c r="CQ4365"/>
      <c r="CR4365"/>
      <c r="CS4365"/>
      <c r="CT4365"/>
      <c r="CU4365"/>
      <c r="CV4365"/>
    </row>
    <row r="4366" spans="10:100" x14ac:dyDescent="0.25">
      <c r="J4366"/>
      <c r="K4366"/>
      <c r="L4366"/>
      <c r="M4366"/>
      <c r="N4366"/>
      <c r="O4366"/>
      <c r="P4366"/>
      <c r="Q4366"/>
      <c r="R4366"/>
      <c r="S4366"/>
      <c r="T4366"/>
      <c r="U4366"/>
      <c r="V4366"/>
      <c r="W4366"/>
      <c r="X4366"/>
      <c r="Y4366"/>
      <c r="Z4366"/>
      <c r="AA4366"/>
      <c r="AB4366"/>
      <c r="AC4366"/>
      <c r="AD4366"/>
      <c r="AE4366"/>
      <c r="AF4366"/>
      <c r="AG4366"/>
      <c r="AH4366"/>
      <c r="AI4366"/>
      <c r="AJ4366"/>
      <c r="AK4366"/>
      <c r="AL4366"/>
      <c r="AM4366"/>
      <c r="AN4366"/>
      <c r="AO4366"/>
      <c r="AP4366"/>
      <c r="AQ4366"/>
      <c r="AR4366"/>
      <c r="AS4366"/>
      <c r="AT4366"/>
      <c r="AU4366"/>
      <c r="AV4366"/>
      <c r="AW4366"/>
      <c r="AX4366"/>
      <c r="AY4366"/>
      <c r="AZ4366"/>
      <c r="BA4366"/>
      <c r="BB4366"/>
      <c r="BC4366"/>
      <c r="BD4366"/>
      <c r="BE4366"/>
      <c r="BF4366"/>
      <c r="BG4366"/>
      <c r="BH4366"/>
      <c r="BI4366"/>
      <c r="BJ4366"/>
      <c r="BK4366"/>
      <c r="BL4366"/>
      <c r="BM4366"/>
      <c r="BN4366"/>
      <c r="BO4366"/>
      <c r="BP4366"/>
      <c r="BQ4366"/>
      <c r="BR4366"/>
      <c r="BS4366"/>
      <c r="BT4366"/>
      <c r="BU4366"/>
      <c r="BV4366"/>
      <c r="BW4366"/>
      <c r="BX4366"/>
      <c r="BY4366"/>
      <c r="BZ4366"/>
      <c r="CA4366"/>
      <c r="CB4366"/>
      <c r="CC4366"/>
      <c r="CD4366"/>
      <c r="CE4366"/>
      <c r="CF4366"/>
      <c r="CG4366"/>
      <c r="CH4366"/>
      <c r="CI4366"/>
      <c r="CJ4366"/>
      <c r="CK4366"/>
      <c r="CL4366"/>
      <c r="CM4366"/>
      <c r="CN4366"/>
      <c r="CO4366"/>
      <c r="CP4366"/>
      <c r="CQ4366"/>
      <c r="CR4366"/>
      <c r="CS4366"/>
      <c r="CT4366"/>
      <c r="CU4366"/>
      <c r="CV4366"/>
    </row>
    <row r="4367" spans="10:100" x14ac:dyDescent="0.25">
      <c r="J4367"/>
      <c r="K4367"/>
      <c r="L4367"/>
      <c r="M4367"/>
      <c r="N4367"/>
      <c r="O4367"/>
      <c r="P4367"/>
      <c r="Q4367"/>
      <c r="R4367"/>
      <c r="S4367"/>
      <c r="T4367"/>
      <c r="U4367"/>
      <c r="V4367"/>
      <c r="W4367"/>
      <c r="X4367"/>
      <c r="Y4367"/>
      <c r="Z4367"/>
      <c r="AA4367"/>
      <c r="AB4367"/>
      <c r="AC4367"/>
      <c r="AD4367"/>
      <c r="AE4367"/>
      <c r="AF4367"/>
      <c r="AG4367"/>
      <c r="AH4367"/>
      <c r="AI4367"/>
      <c r="AJ4367"/>
      <c r="AK4367"/>
      <c r="AL4367"/>
      <c r="AM4367"/>
      <c r="AN4367"/>
      <c r="AO4367"/>
      <c r="AP4367"/>
      <c r="AQ4367"/>
      <c r="AR4367"/>
      <c r="AS4367"/>
      <c r="AT4367"/>
      <c r="AU4367"/>
      <c r="AV4367"/>
      <c r="AW4367"/>
      <c r="AX4367"/>
      <c r="AY4367"/>
      <c r="AZ4367"/>
      <c r="BA4367"/>
      <c r="BB4367"/>
      <c r="BC4367"/>
      <c r="BD4367"/>
      <c r="BE4367"/>
      <c r="BF4367"/>
      <c r="BG4367"/>
      <c r="BH4367"/>
      <c r="BI4367"/>
      <c r="BJ4367"/>
      <c r="BK4367"/>
      <c r="BL4367"/>
      <c r="BM4367"/>
      <c r="BN4367"/>
      <c r="BO4367"/>
      <c r="BP4367"/>
      <c r="BQ4367"/>
      <c r="BR4367"/>
      <c r="BS4367"/>
      <c r="BT4367"/>
      <c r="BU4367"/>
      <c r="BV4367"/>
      <c r="BW4367"/>
      <c r="BX4367"/>
      <c r="BY4367"/>
      <c r="BZ4367"/>
      <c r="CA4367"/>
      <c r="CB4367"/>
      <c r="CC4367"/>
      <c r="CD4367"/>
      <c r="CE4367"/>
      <c r="CF4367"/>
      <c r="CG4367"/>
      <c r="CH4367"/>
      <c r="CI4367"/>
      <c r="CJ4367"/>
      <c r="CK4367"/>
      <c r="CL4367"/>
      <c r="CM4367"/>
      <c r="CN4367"/>
      <c r="CO4367"/>
      <c r="CP4367"/>
      <c r="CQ4367"/>
      <c r="CR4367"/>
      <c r="CS4367"/>
      <c r="CT4367"/>
      <c r="CU4367"/>
      <c r="CV4367"/>
    </row>
    <row r="4368" spans="10:100" x14ac:dyDescent="0.25">
      <c r="J4368"/>
      <c r="K4368"/>
      <c r="L4368"/>
      <c r="M4368"/>
      <c r="N4368"/>
      <c r="O4368"/>
      <c r="P4368"/>
      <c r="Q4368"/>
      <c r="R4368"/>
      <c r="S4368"/>
      <c r="T4368"/>
      <c r="U4368"/>
      <c r="V4368"/>
      <c r="W4368"/>
      <c r="X4368"/>
      <c r="Y4368"/>
      <c r="Z4368"/>
      <c r="AA4368"/>
      <c r="AB4368"/>
      <c r="AC4368"/>
      <c r="AD4368"/>
      <c r="AE4368"/>
      <c r="AF4368"/>
      <c r="AG4368"/>
      <c r="AH4368"/>
      <c r="AI4368"/>
      <c r="AJ4368"/>
      <c r="AK4368"/>
      <c r="AL4368"/>
      <c r="AM4368"/>
      <c r="AN4368"/>
      <c r="AO4368"/>
      <c r="AP4368"/>
      <c r="AQ4368"/>
      <c r="AR4368"/>
      <c r="AS4368"/>
      <c r="AT4368"/>
      <c r="AU4368"/>
      <c r="AV4368"/>
      <c r="AW4368"/>
      <c r="AX4368"/>
      <c r="AY4368"/>
      <c r="AZ4368"/>
      <c r="BA4368"/>
      <c r="BB4368"/>
      <c r="BC4368"/>
      <c r="BD4368"/>
      <c r="BE4368"/>
      <c r="BF4368"/>
      <c r="BG4368"/>
      <c r="BH4368"/>
      <c r="BI4368"/>
      <c r="BJ4368"/>
      <c r="BK4368"/>
      <c r="BL4368"/>
      <c r="BM4368"/>
      <c r="BN4368"/>
      <c r="BO4368"/>
      <c r="BP4368"/>
      <c r="BQ4368"/>
      <c r="BR4368"/>
      <c r="BS4368"/>
      <c r="BT4368"/>
      <c r="BU4368"/>
      <c r="BV4368"/>
      <c r="BW4368"/>
      <c r="BX4368"/>
      <c r="BY4368"/>
      <c r="BZ4368"/>
      <c r="CA4368"/>
      <c r="CB4368"/>
      <c r="CC4368"/>
      <c r="CD4368"/>
      <c r="CE4368"/>
      <c r="CF4368"/>
      <c r="CG4368"/>
      <c r="CH4368"/>
      <c r="CI4368"/>
      <c r="CJ4368"/>
      <c r="CK4368"/>
      <c r="CL4368"/>
      <c r="CM4368"/>
      <c r="CN4368"/>
      <c r="CO4368"/>
      <c r="CP4368"/>
      <c r="CQ4368"/>
      <c r="CR4368"/>
      <c r="CS4368"/>
      <c r="CT4368"/>
      <c r="CU4368"/>
      <c r="CV4368"/>
    </row>
    <row r="4369" spans="10:100" x14ac:dyDescent="0.25">
      <c r="J4369"/>
      <c r="K4369"/>
      <c r="L4369"/>
      <c r="M4369"/>
      <c r="N4369"/>
      <c r="O4369"/>
      <c r="P4369"/>
      <c r="Q4369"/>
      <c r="R4369"/>
      <c r="S4369"/>
      <c r="T4369"/>
      <c r="U4369"/>
      <c r="V4369"/>
      <c r="W4369"/>
      <c r="X4369"/>
      <c r="Y4369"/>
      <c r="Z4369"/>
      <c r="AA4369"/>
      <c r="AB4369"/>
      <c r="AC4369"/>
      <c r="AD4369"/>
      <c r="AE4369"/>
      <c r="AF4369"/>
      <c r="AG4369"/>
      <c r="AH4369"/>
      <c r="AI4369"/>
      <c r="AJ4369"/>
      <c r="AK4369"/>
      <c r="AL4369"/>
      <c r="AM4369"/>
      <c r="AN4369"/>
      <c r="AO4369"/>
      <c r="AP4369"/>
      <c r="AQ4369"/>
      <c r="AR4369"/>
      <c r="AS4369"/>
      <c r="AT4369"/>
      <c r="AU4369"/>
      <c r="AV4369"/>
      <c r="AW4369"/>
      <c r="AX4369"/>
      <c r="AY4369"/>
      <c r="AZ4369"/>
      <c r="BA4369"/>
      <c r="BB4369"/>
      <c r="BC4369"/>
      <c r="BD4369"/>
      <c r="BE4369"/>
      <c r="BF4369"/>
      <c r="BG4369"/>
      <c r="BH4369"/>
      <c r="BI4369"/>
      <c r="BJ4369"/>
      <c r="BK4369"/>
      <c r="BL4369"/>
      <c r="BM4369"/>
      <c r="BN4369"/>
      <c r="BO4369"/>
      <c r="BP4369"/>
      <c r="BQ4369"/>
      <c r="BR4369"/>
      <c r="BS4369"/>
      <c r="BT4369"/>
      <c r="BU4369"/>
      <c r="BV4369"/>
      <c r="BW4369"/>
      <c r="BX4369"/>
      <c r="BY4369"/>
      <c r="BZ4369"/>
      <c r="CA4369"/>
      <c r="CB4369"/>
      <c r="CC4369"/>
      <c r="CD4369"/>
      <c r="CE4369"/>
      <c r="CF4369"/>
      <c r="CG4369"/>
      <c r="CH4369"/>
      <c r="CI4369"/>
      <c r="CJ4369"/>
      <c r="CK4369"/>
      <c r="CL4369"/>
      <c r="CM4369"/>
      <c r="CN4369"/>
      <c r="CO4369"/>
      <c r="CP4369"/>
      <c r="CQ4369"/>
      <c r="CR4369"/>
      <c r="CS4369"/>
      <c r="CT4369"/>
      <c r="CU4369"/>
      <c r="CV4369"/>
    </row>
    <row r="4370" spans="10:100" x14ac:dyDescent="0.25">
      <c r="J4370"/>
      <c r="K4370"/>
      <c r="L4370"/>
      <c r="M4370"/>
      <c r="N4370"/>
      <c r="O4370"/>
      <c r="P4370"/>
      <c r="Q4370"/>
      <c r="R4370"/>
      <c r="S4370"/>
      <c r="T4370"/>
      <c r="U4370"/>
      <c r="V4370"/>
      <c r="W4370"/>
      <c r="X4370"/>
      <c r="Y4370"/>
      <c r="Z4370"/>
      <c r="AA4370"/>
      <c r="AB4370"/>
      <c r="AC4370"/>
      <c r="AD4370"/>
      <c r="AE4370"/>
      <c r="AF4370"/>
      <c r="AG4370"/>
      <c r="AH4370"/>
      <c r="AI4370"/>
      <c r="AJ4370"/>
      <c r="AK4370"/>
      <c r="AL4370"/>
      <c r="AM4370"/>
      <c r="AN4370"/>
      <c r="AO4370"/>
      <c r="AP4370"/>
      <c r="AQ4370"/>
      <c r="AR4370"/>
      <c r="AS4370"/>
      <c r="AT4370"/>
      <c r="AU4370"/>
      <c r="AV4370"/>
      <c r="AW4370"/>
      <c r="AX4370"/>
      <c r="AY4370"/>
      <c r="AZ4370"/>
      <c r="BA4370"/>
      <c r="BB4370"/>
      <c r="BC4370"/>
      <c r="BD4370"/>
      <c r="BE4370"/>
      <c r="BF4370"/>
      <c r="BG4370"/>
      <c r="BH4370"/>
      <c r="BI4370"/>
      <c r="BJ4370"/>
      <c r="BK4370"/>
      <c r="BL4370"/>
      <c r="BM4370"/>
      <c r="BN4370"/>
      <c r="BO4370"/>
      <c r="BP4370"/>
      <c r="BQ4370"/>
      <c r="BR4370"/>
      <c r="BS4370"/>
      <c r="BT4370"/>
      <c r="BU4370"/>
      <c r="BV4370"/>
      <c r="BW4370"/>
      <c r="BX4370"/>
      <c r="BY4370"/>
      <c r="BZ4370"/>
      <c r="CA4370"/>
      <c r="CB4370"/>
      <c r="CC4370"/>
      <c r="CD4370"/>
      <c r="CE4370"/>
      <c r="CF4370"/>
      <c r="CG4370"/>
      <c r="CH4370"/>
      <c r="CI4370"/>
      <c r="CJ4370"/>
      <c r="CK4370"/>
      <c r="CL4370"/>
      <c r="CM4370"/>
      <c r="CN4370"/>
      <c r="CO4370"/>
      <c r="CP4370"/>
      <c r="CQ4370"/>
      <c r="CR4370"/>
      <c r="CS4370"/>
      <c r="CT4370"/>
      <c r="CU4370"/>
      <c r="CV4370"/>
    </row>
    <row r="4371" spans="10:100" x14ac:dyDescent="0.25">
      <c r="J4371"/>
      <c r="K4371"/>
      <c r="L4371"/>
      <c r="M4371"/>
      <c r="N4371"/>
      <c r="O4371"/>
      <c r="P4371"/>
      <c r="Q4371"/>
      <c r="R4371"/>
      <c r="S4371"/>
      <c r="T4371"/>
      <c r="U4371"/>
      <c r="V4371"/>
      <c r="W4371"/>
      <c r="X4371"/>
      <c r="Y4371"/>
      <c r="Z4371"/>
      <c r="AA4371"/>
      <c r="AB4371"/>
      <c r="AC4371"/>
      <c r="AD4371"/>
      <c r="AE4371"/>
      <c r="AF4371"/>
      <c r="AG4371"/>
      <c r="AH4371"/>
      <c r="AI4371"/>
      <c r="AJ4371"/>
      <c r="AK4371"/>
      <c r="AL4371"/>
      <c r="AM4371"/>
      <c r="AN4371"/>
      <c r="AO4371"/>
      <c r="AP4371"/>
      <c r="AQ4371"/>
      <c r="AR4371"/>
      <c r="AS4371"/>
      <c r="AT4371"/>
      <c r="AU4371"/>
      <c r="AV4371"/>
      <c r="AW4371"/>
      <c r="AX4371"/>
      <c r="AY4371"/>
      <c r="AZ4371"/>
      <c r="BA4371"/>
      <c r="BB4371"/>
      <c r="BC4371"/>
      <c r="BD4371"/>
      <c r="BE4371"/>
      <c r="BF4371"/>
      <c r="BG4371"/>
      <c r="BH4371"/>
      <c r="BI4371"/>
      <c r="BJ4371"/>
      <c r="BK4371"/>
      <c r="BL4371"/>
      <c r="BM4371"/>
      <c r="BN4371"/>
      <c r="BO4371"/>
      <c r="BP4371"/>
      <c r="BQ4371"/>
      <c r="BR4371"/>
      <c r="BS4371"/>
      <c r="BT4371"/>
      <c r="BU4371"/>
      <c r="BV4371"/>
      <c r="BW4371"/>
      <c r="BX4371"/>
      <c r="BY4371"/>
      <c r="BZ4371"/>
      <c r="CA4371"/>
      <c r="CB4371"/>
      <c r="CC4371"/>
      <c r="CD4371"/>
      <c r="CE4371"/>
      <c r="CF4371"/>
      <c r="CG4371"/>
      <c r="CH4371"/>
      <c r="CI4371"/>
      <c r="CJ4371"/>
      <c r="CK4371"/>
      <c r="CL4371"/>
      <c r="CM4371"/>
      <c r="CN4371"/>
      <c r="CO4371"/>
      <c r="CP4371"/>
      <c r="CQ4371"/>
      <c r="CR4371"/>
      <c r="CS4371"/>
      <c r="CT4371"/>
      <c r="CU4371"/>
      <c r="CV4371"/>
    </row>
    <row r="4372" spans="10:100" x14ac:dyDescent="0.25">
      <c r="J4372"/>
      <c r="K4372"/>
      <c r="L4372"/>
      <c r="M4372"/>
      <c r="N4372"/>
      <c r="O4372"/>
      <c r="P4372"/>
      <c r="Q4372"/>
      <c r="R4372"/>
      <c r="S4372"/>
      <c r="T4372"/>
      <c r="U4372"/>
      <c r="V4372"/>
      <c r="W4372"/>
      <c r="X4372"/>
      <c r="Y4372"/>
      <c r="Z4372"/>
      <c r="AA4372"/>
      <c r="AB4372"/>
      <c r="AC4372"/>
      <c r="AD4372"/>
      <c r="AE4372"/>
      <c r="AF4372"/>
      <c r="AG4372"/>
      <c r="AH4372"/>
      <c r="AI4372"/>
      <c r="AJ4372"/>
      <c r="AK4372"/>
      <c r="AL4372"/>
      <c r="AM4372"/>
      <c r="AN4372"/>
      <c r="AO4372"/>
      <c r="AP4372"/>
      <c r="AQ4372"/>
      <c r="AR4372"/>
      <c r="AS4372"/>
      <c r="AT4372"/>
      <c r="AU4372"/>
      <c r="AV4372"/>
      <c r="AW4372"/>
      <c r="AX4372"/>
      <c r="AY4372"/>
      <c r="AZ4372"/>
      <c r="BA4372"/>
      <c r="BB4372"/>
      <c r="BC4372"/>
      <c r="BD4372"/>
      <c r="BE4372"/>
      <c r="BF4372"/>
      <c r="BG4372"/>
      <c r="BH4372"/>
      <c r="BI4372"/>
      <c r="BJ4372"/>
      <c r="BK4372"/>
      <c r="BL4372"/>
      <c r="BM4372"/>
      <c r="BN4372"/>
      <c r="BO4372"/>
      <c r="BP4372"/>
      <c r="BQ4372"/>
      <c r="BR4372"/>
      <c r="BS4372"/>
      <c r="BT4372"/>
      <c r="BU4372"/>
      <c r="BV4372"/>
      <c r="BW4372"/>
      <c r="BX4372"/>
      <c r="BY4372"/>
      <c r="BZ4372"/>
      <c r="CA4372"/>
      <c r="CB4372"/>
      <c r="CC4372"/>
      <c r="CD4372"/>
      <c r="CE4372"/>
      <c r="CF4372"/>
      <c r="CG4372"/>
      <c r="CH4372"/>
      <c r="CI4372"/>
      <c r="CJ4372"/>
      <c r="CK4372"/>
      <c r="CL4372"/>
      <c r="CM4372"/>
      <c r="CN4372"/>
      <c r="CO4372"/>
      <c r="CP4372"/>
      <c r="CQ4372"/>
      <c r="CR4372"/>
      <c r="CS4372"/>
      <c r="CT4372"/>
      <c r="CU4372"/>
      <c r="CV4372"/>
    </row>
    <row r="4373" spans="10:100" x14ac:dyDescent="0.25">
      <c r="J4373"/>
      <c r="K4373"/>
      <c r="L4373"/>
      <c r="M4373"/>
      <c r="N4373"/>
      <c r="O4373"/>
      <c r="P4373"/>
      <c r="Q4373"/>
      <c r="R4373"/>
      <c r="S4373"/>
      <c r="T4373"/>
      <c r="U4373"/>
      <c r="V4373"/>
      <c r="W4373"/>
      <c r="X4373"/>
      <c r="Y4373"/>
      <c r="Z4373"/>
      <c r="AA4373"/>
      <c r="AB4373"/>
      <c r="AC4373"/>
      <c r="AD4373"/>
      <c r="AE4373"/>
      <c r="AF4373"/>
      <c r="AG4373"/>
      <c r="AH4373"/>
      <c r="AI4373"/>
      <c r="AJ4373"/>
      <c r="AK4373"/>
      <c r="AL4373"/>
      <c r="AM4373"/>
      <c r="AN4373"/>
      <c r="AO4373"/>
      <c r="AP4373"/>
      <c r="AQ4373"/>
      <c r="AR4373"/>
      <c r="AS4373"/>
      <c r="AT4373"/>
      <c r="AU4373"/>
      <c r="AV4373"/>
      <c r="AW4373"/>
      <c r="AX4373"/>
      <c r="AY4373"/>
      <c r="AZ4373"/>
      <c r="BA4373"/>
      <c r="BB4373"/>
      <c r="BC4373"/>
      <c r="BD4373"/>
      <c r="BE4373"/>
      <c r="BF4373"/>
      <c r="BG4373"/>
      <c r="BH4373"/>
      <c r="BI4373"/>
      <c r="BJ4373"/>
      <c r="BK4373"/>
      <c r="BL4373"/>
      <c r="BM4373"/>
      <c r="BN4373"/>
      <c r="BO4373"/>
      <c r="BP4373"/>
      <c r="BQ4373"/>
      <c r="BR4373"/>
      <c r="BS4373"/>
      <c r="BT4373"/>
      <c r="BU4373"/>
      <c r="BV4373"/>
      <c r="BW4373"/>
      <c r="BX4373"/>
      <c r="BY4373"/>
      <c r="BZ4373"/>
      <c r="CA4373"/>
      <c r="CB4373"/>
      <c r="CC4373"/>
      <c r="CD4373"/>
      <c r="CE4373"/>
      <c r="CF4373"/>
      <c r="CG4373"/>
      <c r="CH4373"/>
      <c r="CI4373"/>
      <c r="CJ4373"/>
      <c r="CK4373"/>
      <c r="CL4373"/>
      <c r="CM4373"/>
      <c r="CN4373"/>
      <c r="CO4373"/>
      <c r="CP4373"/>
      <c r="CQ4373"/>
      <c r="CR4373"/>
      <c r="CS4373"/>
      <c r="CT4373"/>
      <c r="CU4373"/>
      <c r="CV4373"/>
    </row>
    <row r="4374" spans="10:100" x14ac:dyDescent="0.25">
      <c r="J4374"/>
      <c r="K4374"/>
      <c r="L4374"/>
      <c r="M4374"/>
      <c r="N4374"/>
      <c r="O4374"/>
      <c r="P4374"/>
      <c r="Q4374"/>
      <c r="R4374"/>
      <c r="S4374"/>
      <c r="T4374"/>
      <c r="U4374"/>
      <c r="V4374"/>
      <c r="W4374"/>
      <c r="X4374"/>
      <c r="Y4374"/>
      <c r="Z4374"/>
      <c r="AA4374"/>
      <c r="AB4374"/>
      <c r="AC4374"/>
      <c r="AD4374"/>
      <c r="AE4374"/>
      <c r="AF4374"/>
      <c r="AG4374"/>
      <c r="AH4374"/>
      <c r="AI4374"/>
      <c r="AJ4374"/>
      <c r="AK4374"/>
      <c r="AL4374"/>
      <c r="AM4374"/>
      <c r="AN4374"/>
      <c r="AO4374"/>
      <c r="AP4374"/>
      <c r="AQ4374"/>
      <c r="AR4374"/>
      <c r="AS4374"/>
      <c r="AT4374"/>
      <c r="AU4374"/>
      <c r="AV4374"/>
      <c r="AW4374"/>
      <c r="AX4374"/>
      <c r="AY4374"/>
      <c r="AZ4374"/>
      <c r="BA4374"/>
      <c r="BB4374"/>
      <c r="BC4374"/>
      <c r="BD4374"/>
      <c r="BE4374"/>
      <c r="BF4374"/>
      <c r="BG4374"/>
      <c r="BH4374"/>
      <c r="BI4374"/>
      <c r="BJ4374"/>
      <c r="BK4374"/>
      <c r="BL4374"/>
      <c r="BM4374"/>
      <c r="BN4374"/>
      <c r="BO4374"/>
      <c r="BP4374"/>
      <c r="BQ4374"/>
      <c r="BR4374"/>
      <c r="BS4374"/>
      <c r="BT4374"/>
      <c r="BU4374"/>
      <c r="BV4374"/>
      <c r="BW4374"/>
      <c r="BX4374"/>
      <c r="BY4374"/>
      <c r="BZ4374"/>
      <c r="CA4374"/>
      <c r="CB4374"/>
      <c r="CC4374"/>
      <c r="CD4374"/>
      <c r="CE4374"/>
      <c r="CF4374"/>
      <c r="CG4374"/>
      <c r="CH4374"/>
      <c r="CI4374"/>
      <c r="CJ4374"/>
      <c r="CK4374"/>
      <c r="CL4374"/>
      <c r="CM4374"/>
      <c r="CN4374"/>
      <c r="CO4374"/>
      <c r="CP4374"/>
      <c r="CQ4374"/>
      <c r="CR4374"/>
      <c r="CS4374"/>
      <c r="CT4374"/>
      <c r="CU4374"/>
      <c r="CV4374"/>
    </row>
    <row r="4375" spans="10:100" x14ac:dyDescent="0.25">
      <c r="J4375"/>
      <c r="K4375"/>
      <c r="L4375"/>
      <c r="M4375"/>
      <c r="N4375"/>
      <c r="O4375"/>
      <c r="P4375"/>
      <c r="Q4375"/>
      <c r="R4375"/>
      <c r="S4375"/>
      <c r="T4375"/>
      <c r="U4375"/>
      <c r="V4375"/>
      <c r="W4375"/>
      <c r="X4375"/>
      <c r="Y4375"/>
      <c r="Z4375"/>
      <c r="AA4375"/>
      <c r="AB4375"/>
      <c r="AC4375"/>
      <c r="AD4375"/>
      <c r="AE4375"/>
      <c r="AF4375"/>
      <c r="AG4375"/>
      <c r="AH4375"/>
      <c r="AI4375"/>
      <c r="AJ4375"/>
      <c r="AK4375"/>
      <c r="AL4375"/>
      <c r="AM4375"/>
      <c r="AN4375"/>
      <c r="AO4375"/>
      <c r="AP4375"/>
      <c r="AQ4375"/>
      <c r="AR4375"/>
      <c r="AS4375"/>
      <c r="AT4375"/>
      <c r="AU4375"/>
      <c r="AV4375"/>
      <c r="AW4375"/>
      <c r="AX4375"/>
      <c r="AY4375"/>
      <c r="AZ4375"/>
      <c r="BA4375"/>
      <c r="BB4375"/>
      <c r="BC4375"/>
      <c r="BD4375"/>
      <c r="BE4375"/>
      <c r="BF4375"/>
      <c r="BG4375"/>
      <c r="BH4375"/>
      <c r="BI4375"/>
      <c r="BJ4375"/>
      <c r="BK4375"/>
      <c r="BL4375"/>
      <c r="BM4375"/>
      <c r="BN4375"/>
      <c r="BO4375"/>
      <c r="BP4375"/>
      <c r="BQ4375"/>
      <c r="BR4375"/>
      <c r="BS4375"/>
      <c r="BT4375"/>
      <c r="BU4375"/>
      <c r="BV4375"/>
      <c r="BW4375"/>
      <c r="BX4375"/>
      <c r="BY4375"/>
      <c r="BZ4375"/>
      <c r="CA4375"/>
      <c r="CB4375"/>
      <c r="CC4375"/>
      <c r="CD4375"/>
      <c r="CE4375"/>
      <c r="CF4375"/>
      <c r="CG4375"/>
      <c r="CH4375"/>
      <c r="CI4375"/>
      <c r="CJ4375"/>
      <c r="CK4375"/>
      <c r="CL4375"/>
      <c r="CM4375"/>
      <c r="CN4375"/>
      <c r="CO4375"/>
      <c r="CP4375"/>
      <c r="CQ4375"/>
      <c r="CR4375"/>
      <c r="CS4375"/>
      <c r="CT4375"/>
      <c r="CU4375"/>
      <c r="CV4375"/>
    </row>
    <row r="4376" spans="10:100" x14ac:dyDescent="0.25">
      <c r="J4376"/>
      <c r="K4376"/>
      <c r="L4376"/>
      <c r="M4376"/>
      <c r="N4376"/>
      <c r="O4376"/>
      <c r="P4376"/>
      <c r="Q4376"/>
      <c r="R4376"/>
      <c r="S4376"/>
      <c r="T4376"/>
      <c r="U4376"/>
      <c r="V4376"/>
      <c r="W4376"/>
      <c r="X4376"/>
      <c r="Y4376"/>
      <c r="Z4376"/>
      <c r="AA4376"/>
      <c r="AB4376"/>
      <c r="AC4376"/>
      <c r="AD4376"/>
      <c r="AE4376"/>
      <c r="AF4376"/>
      <c r="AG4376"/>
      <c r="AH4376"/>
      <c r="AI4376"/>
      <c r="AJ4376"/>
      <c r="AK4376"/>
      <c r="AL4376"/>
      <c r="AM4376"/>
      <c r="AN4376"/>
      <c r="AO4376"/>
      <c r="AP4376"/>
      <c r="AQ4376"/>
      <c r="AR4376"/>
      <c r="AS4376"/>
      <c r="AT4376"/>
      <c r="AU4376"/>
      <c r="AV4376"/>
      <c r="AW4376"/>
      <c r="AX4376"/>
      <c r="AY4376"/>
      <c r="AZ4376"/>
      <c r="BA4376"/>
      <c r="BB4376"/>
      <c r="BC4376"/>
      <c r="BD4376"/>
      <c r="BE4376"/>
      <c r="BF4376"/>
      <c r="BG4376"/>
      <c r="BH4376"/>
      <c r="BI4376"/>
      <c r="BJ4376"/>
      <c r="BK4376"/>
      <c r="BL4376"/>
      <c r="BM4376"/>
      <c r="BN4376"/>
      <c r="BO4376"/>
      <c r="BP4376"/>
      <c r="BQ4376"/>
      <c r="BR4376"/>
      <c r="BS4376"/>
      <c r="BT4376"/>
      <c r="BU4376"/>
      <c r="BV4376"/>
      <c r="BW4376"/>
      <c r="BX4376"/>
      <c r="BY4376"/>
      <c r="BZ4376"/>
      <c r="CA4376"/>
      <c r="CB4376"/>
      <c r="CC4376"/>
      <c r="CD4376"/>
      <c r="CE4376"/>
      <c r="CF4376"/>
      <c r="CG4376"/>
      <c r="CH4376"/>
      <c r="CI4376"/>
      <c r="CJ4376"/>
      <c r="CK4376"/>
      <c r="CL4376"/>
      <c r="CM4376"/>
      <c r="CN4376"/>
      <c r="CO4376"/>
      <c r="CP4376"/>
      <c r="CQ4376"/>
      <c r="CR4376"/>
      <c r="CS4376"/>
      <c r="CT4376"/>
      <c r="CU4376"/>
      <c r="CV4376"/>
    </row>
    <row r="4377" spans="10:100" x14ac:dyDescent="0.25">
      <c r="J4377"/>
      <c r="K4377"/>
      <c r="L4377"/>
      <c r="M4377"/>
      <c r="N4377"/>
      <c r="O4377"/>
      <c r="P4377"/>
      <c r="Q4377"/>
      <c r="R4377"/>
      <c r="S4377"/>
      <c r="T4377"/>
      <c r="U4377"/>
      <c r="V4377"/>
      <c r="W4377"/>
      <c r="X4377"/>
      <c r="Y4377"/>
      <c r="Z4377"/>
      <c r="AA4377"/>
      <c r="AB4377"/>
      <c r="AC4377"/>
      <c r="AD4377"/>
      <c r="AE4377"/>
      <c r="AF4377"/>
      <c r="AG4377"/>
      <c r="AH4377"/>
      <c r="AI4377"/>
      <c r="AJ4377"/>
      <c r="AK4377"/>
      <c r="AL4377"/>
      <c r="AM4377"/>
      <c r="AN4377"/>
      <c r="AO4377"/>
      <c r="AP4377"/>
      <c r="AQ4377"/>
      <c r="AR4377"/>
      <c r="AS4377"/>
      <c r="AT4377"/>
      <c r="AU4377"/>
      <c r="AV4377"/>
      <c r="AW4377"/>
      <c r="AX4377"/>
      <c r="AY4377"/>
      <c r="AZ4377"/>
      <c r="BA4377"/>
      <c r="BB4377"/>
      <c r="BC4377"/>
      <c r="BD4377"/>
      <c r="BE4377"/>
      <c r="BF4377"/>
      <c r="BG4377"/>
      <c r="BH4377"/>
      <c r="BI4377"/>
      <c r="BJ4377"/>
      <c r="BK4377"/>
      <c r="BL4377"/>
      <c r="BM4377"/>
      <c r="BN4377"/>
      <c r="BO4377"/>
      <c r="BP4377"/>
      <c r="BQ4377"/>
      <c r="BR4377"/>
      <c r="BS4377"/>
      <c r="BT4377"/>
      <c r="BU4377"/>
      <c r="BV4377"/>
      <c r="BW4377"/>
      <c r="BX4377"/>
      <c r="BY4377"/>
      <c r="BZ4377"/>
      <c r="CA4377"/>
      <c r="CB4377"/>
      <c r="CC4377"/>
      <c r="CD4377"/>
      <c r="CE4377"/>
      <c r="CF4377"/>
      <c r="CG4377"/>
      <c r="CH4377"/>
      <c r="CI4377"/>
      <c r="CJ4377"/>
      <c r="CK4377"/>
      <c r="CL4377"/>
      <c r="CM4377"/>
      <c r="CN4377"/>
      <c r="CO4377"/>
      <c r="CP4377"/>
      <c r="CQ4377"/>
      <c r="CR4377"/>
      <c r="CS4377"/>
      <c r="CT4377"/>
      <c r="CU4377"/>
      <c r="CV4377"/>
    </row>
    <row r="4378" spans="10:100" x14ac:dyDescent="0.25">
      <c r="J4378"/>
      <c r="K4378"/>
      <c r="L4378"/>
      <c r="M4378"/>
      <c r="N4378"/>
      <c r="O4378"/>
      <c r="P4378"/>
      <c r="Q4378"/>
      <c r="R4378"/>
      <c r="S4378"/>
      <c r="T4378"/>
      <c r="U4378"/>
      <c r="V4378"/>
      <c r="W4378"/>
      <c r="X4378"/>
      <c r="Y4378"/>
      <c r="Z4378"/>
      <c r="AA4378"/>
      <c r="AB4378"/>
      <c r="AC4378"/>
      <c r="AD4378"/>
      <c r="AE4378"/>
      <c r="AF4378"/>
      <c r="AG4378"/>
      <c r="AH4378"/>
      <c r="AI4378"/>
      <c r="AJ4378"/>
      <c r="AK4378"/>
      <c r="AL4378"/>
      <c r="AM4378"/>
      <c r="AN4378"/>
      <c r="AO4378"/>
      <c r="AP4378"/>
      <c r="AQ4378"/>
      <c r="AR4378"/>
      <c r="AS4378"/>
      <c r="AT4378"/>
      <c r="AU4378"/>
      <c r="AV4378"/>
      <c r="AW4378"/>
      <c r="AX4378"/>
      <c r="AY4378"/>
      <c r="AZ4378"/>
      <c r="BA4378"/>
      <c r="BB4378"/>
      <c r="BC4378"/>
      <c r="BD4378"/>
      <c r="BE4378"/>
      <c r="BF4378"/>
      <c r="BG4378"/>
      <c r="BH4378"/>
      <c r="BI4378"/>
      <c r="BJ4378"/>
      <c r="BK4378"/>
      <c r="BL4378"/>
      <c r="BM4378"/>
      <c r="BN4378"/>
      <c r="BO4378"/>
      <c r="BP4378"/>
      <c r="BQ4378"/>
      <c r="BR4378"/>
      <c r="BS4378"/>
      <c r="BT4378"/>
      <c r="BU4378"/>
      <c r="BV4378"/>
      <c r="BW4378"/>
      <c r="BX4378"/>
      <c r="BY4378"/>
      <c r="BZ4378"/>
      <c r="CA4378"/>
      <c r="CB4378"/>
      <c r="CC4378"/>
      <c r="CD4378"/>
      <c r="CE4378"/>
      <c r="CF4378"/>
      <c r="CG4378"/>
      <c r="CH4378"/>
      <c r="CI4378"/>
      <c r="CJ4378"/>
      <c r="CK4378"/>
      <c r="CL4378"/>
      <c r="CM4378"/>
      <c r="CN4378"/>
      <c r="CO4378"/>
      <c r="CP4378"/>
      <c r="CQ4378"/>
      <c r="CR4378"/>
      <c r="CS4378"/>
      <c r="CT4378"/>
      <c r="CU4378"/>
      <c r="CV4378"/>
    </row>
    <row r="4379" spans="10:100" x14ac:dyDescent="0.25">
      <c r="J4379"/>
      <c r="K4379"/>
      <c r="L4379"/>
      <c r="M4379"/>
      <c r="N4379"/>
      <c r="O4379"/>
      <c r="P4379"/>
      <c r="Q4379"/>
      <c r="R4379"/>
      <c r="S4379"/>
      <c r="T4379"/>
      <c r="U4379"/>
      <c r="V4379"/>
      <c r="W4379"/>
      <c r="X4379"/>
      <c r="Y4379"/>
      <c r="Z4379"/>
      <c r="AA4379"/>
      <c r="AB4379"/>
      <c r="AC4379"/>
      <c r="AD4379"/>
      <c r="AE4379"/>
      <c r="AF4379"/>
      <c r="AG4379"/>
      <c r="AH4379"/>
      <c r="AI4379"/>
      <c r="AJ4379"/>
      <c r="AK4379"/>
      <c r="AL4379"/>
      <c r="AM4379"/>
      <c r="AN4379"/>
      <c r="AO4379"/>
      <c r="AP4379"/>
      <c r="AQ4379"/>
      <c r="AR4379"/>
      <c r="AS4379"/>
      <c r="AT4379"/>
      <c r="AU4379"/>
      <c r="AV4379"/>
      <c r="AW4379"/>
      <c r="AX4379"/>
      <c r="AY4379"/>
      <c r="AZ4379"/>
      <c r="BA4379"/>
      <c r="BB4379"/>
      <c r="BC4379"/>
      <c r="BD4379"/>
      <c r="BE4379"/>
      <c r="BF4379"/>
      <c r="BG4379"/>
      <c r="BH4379"/>
      <c r="BI4379"/>
      <c r="BJ4379"/>
      <c r="BK4379"/>
      <c r="BL4379"/>
      <c r="BM4379"/>
      <c r="BN4379"/>
      <c r="BO4379"/>
      <c r="BP4379"/>
      <c r="BQ4379"/>
      <c r="BR4379"/>
      <c r="BS4379"/>
      <c r="BT4379"/>
      <c r="BU4379"/>
      <c r="BV4379"/>
      <c r="BW4379"/>
      <c r="BX4379"/>
      <c r="BY4379"/>
      <c r="BZ4379"/>
      <c r="CA4379"/>
      <c r="CB4379"/>
      <c r="CC4379"/>
      <c r="CD4379"/>
      <c r="CE4379"/>
      <c r="CF4379"/>
      <c r="CG4379"/>
      <c r="CH4379"/>
      <c r="CI4379"/>
      <c r="CJ4379"/>
      <c r="CK4379"/>
      <c r="CL4379"/>
      <c r="CM4379"/>
      <c r="CN4379"/>
      <c r="CO4379"/>
      <c r="CP4379"/>
      <c r="CQ4379"/>
      <c r="CR4379"/>
      <c r="CS4379"/>
      <c r="CT4379"/>
      <c r="CU4379"/>
      <c r="CV4379"/>
    </row>
    <row r="4380" spans="10:100" x14ac:dyDescent="0.25">
      <c r="J4380"/>
      <c r="K4380"/>
      <c r="L4380"/>
      <c r="M4380"/>
      <c r="N4380"/>
      <c r="O4380"/>
      <c r="P4380"/>
      <c r="Q4380"/>
      <c r="R4380"/>
      <c r="S4380"/>
      <c r="T4380"/>
      <c r="U4380"/>
      <c r="V4380"/>
      <c r="W4380"/>
      <c r="X4380"/>
      <c r="Y4380"/>
      <c r="Z4380"/>
      <c r="AA4380"/>
      <c r="AB4380"/>
      <c r="AC4380"/>
      <c r="AD4380"/>
      <c r="AE4380"/>
      <c r="AF4380"/>
      <c r="AG4380"/>
      <c r="AH4380"/>
      <c r="AI4380"/>
      <c r="AJ4380"/>
      <c r="AK4380"/>
      <c r="AL4380"/>
      <c r="AM4380"/>
      <c r="AN4380"/>
      <c r="AO4380"/>
      <c r="AP4380"/>
      <c r="AQ4380"/>
      <c r="AR4380"/>
      <c r="AS4380"/>
      <c r="AT4380"/>
      <c r="AU4380"/>
      <c r="AV4380"/>
      <c r="AW4380"/>
      <c r="AX4380"/>
      <c r="AY4380"/>
      <c r="AZ4380"/>
      <c r="BA4380"/>
      <c r="BB4380"/>
      <c r="BC4380"/>
      <c r="BD4380"/>
      <c r="BE4380"/>
      <c r="BF4380"/>
      <c r="BG4380"/>
      <c r="BH4380"/>
      <c r="BI4380"/>
      <c r="BJ4380"/>
      <c r="BK4380"/>
      <c r="BL4380"/>
      <c r="BM4380"/>
      <c r="BN4380"/>
      <c r="BO4380"/>
      <c r="BP4380"/>
      <c r="BQ4380"/>
      <c r="BR4380"/>
      <c r="BS4380"/>
      <c r="BT4380"/>
      <c r="BU4380"/>
      <c r="BV4380"/>
      <c r="BW4380"/>
      <c r="BX4380"/>
      <c r="BY4380"/>
      <c r="BZ4380"/>
      <c r="CA4380"/>
      <c r="CB4380"/>
      <c r="CC4380"/>
      <c r="CD4380"/>
      <c r="CE4380"/>
      <c r="CF4380"/>
      <c r="CG4380"/>
      <c r="CH4380"/>
      <c r="CI4380"/>
      <c r="CJ4380"/>
      <c r="CK4380"/>
      <c r="CL4380"/>
      <c r="CM4380"/>
      <c r="CN4380"/>
      <c r="CO4380"/>
      <c r="CP4380"/>
      <c r="CQ4380"/>
      <c r="CR4380"/>
      <c r="CS4380"/>
      <c r="CT4380"/>
      <c r="CU4380"/>
      <c r="CV4380"/>
    </row>
    <row r="4381" spans="10:100" x14ac:dyDescent="0.25">
      <c r="J4381"/>
      <c r="K4381"/>
      <c r="L4381"/>
      <c r="M4381"/>
      <c r="N4381"/>
      <c r="O4381"/>
      <c r="P4381"/>
      <c r="Q4381"/>
      <c r="R4381"/>
      <c r="S4381"/>
      <c r="T4381"/>
      <c r="U4381"/>
      <c r="V4381"/>
      <c r="W4381"/>
      <c r="X4381"/>
      <c r="Y4381"/>
      <c r="Z4381"/>
      <c r="AA4381"/>
      <c r="AB4381"/>
      <c r="AC4381"/>
      <c r="AD4381"/>
      <c r="AE4381"/>
      <c r="AF4381"/>
      <c r="AG4381"/>
      <c r="AH4381"/>
      <c r="AI4381"/>
      <c r="AJ4381"/>
      <c r="AK4381"/>
      <c r="AL4381"/>
      <c r="AM4381"/>
      <c r="AN4381"/>
      <c r="AO4381"/>
      <c r="AP4381"/>
      <c r="AQ4381"/>
      <c r="AR4381"/>
      <c r="AS4381"/>
      <c r="AT4381"/>
      <c r="AU4381"/>
      <c r="AV4381"/>
      <c r="AW4381"/>
      <c r="AX4381"/>
      <c r="AY4381"/>
      <c r="AZ4381"/>
      <c r="BA4381"/>
      <c r="BB4381"/>
      <c r="BC4381"/>
      <c r="BD4381"/>
      <c r="BE4381"/>
      <c r="BF4381"/>
      <c r="BG4381"/>
      <c r="BH4381"/>
      <c r="BI4381"/>
      <c r="BJ4381"/>
      <c r="BK4381"/>
      <c r="BL4381"/>
      <c r="BM4381"/>
      <c r="BN4381"/>
      <c r="BO4381"/>
      <c r="BP4381"/>
      <c r="BQ4381"/>
      <c r="BR4381"/>
      <c r="BS4381"/>
      <c r="BT4381"/>
      <c r="BU4381"/>
      <c r="BV4381"/>
      <c r="BW4381"/>
      <c r="BX4381"/>
      <c r="BY4381"/>
      <c r="BZ4381"/>
      <c r="CA4381"/>
      <c r="CB4381"/>
      <c r="CC4381"/>
      <c r="CD4381"/>
      <c r="CE4381"/>
      <c r="CF4381"/>
      <c r="CG4381"/>
      <c r="CH4381"/>
      <c r="CI4381"/>
      <c r="CJ4381"/>
      <c r="CK4381"/>
      <c r="CL4381"/>
      <c r="CM4381"/>
      <c r="CN4381"/>
      <c r="CO4381"/>
      <c r="CP4381"/>
      <c r="CQ4381"/>
      <c r="CR4381"/>
      <c r="CS4381"/>
      <c r="CT4381"/>
      <c r="CU4381"/>
      <c r="CV4381"/>
    </row>
    <row r="4382" spans="10:100" x14ac:dyDescent="0.25">
      <c r="J4382"/>
      <c r="K4382"/>
      <c r="L4382"/>
      <c r="M4382"/>
      <c r="N4382"/>
      <c r="O4382"/>
      <c r="P4382"/>
      <c r="Q4382"/>
      <c r="R4382"/>
      <c r="S4382"/>
      <c r="T4382"/>
      <c r="U4382"/>
      <c r="V4382"/>
      <c r="W4382"/>
      <c r="X4382"/>
      <c r="Y4382"/>
      <c r="Z4382"/>
      <c r="AA4382"/>
      <c r="AB4382"/>
      <c r="AC4382"/>
      <c r="AD4382"/>
      <c r="AE4382"/>
      <c r="AF4382"/>
      <c r="AG4382"/>
      <c r="AH4382"/>
      <c r="AI4382"/>
      <c r="AJ4382"/>
      <c r="AK4382"/>
      <c r="AL4382"/>
      <c r="AM4382"/>
      <c r="AN4382"/>
      <c r="AO4382"/>
      <c r="AP4382"/>
      <c r="AQ4382"/>
      <c r="AR4382"/>
      <c r="AS4382"/>
      <c r="AT4382"/>
      <c r="AU4382"/>
      <c r="AV4382"/>
      <c r="AW4382"/>
      <c r="AX4382"/>
      <c r="AY4382"/>
      <c r="AZ4382"/>
      <c r="BA4382"/>
      <c r="BB4382"/>
      <c r="BC4382"/>
      <c r="BD4382"/>
      <c r="BE4382"/>
      <c r="BF4382"/>
      <c r="BG4382"/>
      <c r="BH4382"/>
      <c r="BI4382"/>
      <c r="BJ4382"/>
      <c r="BK4382"/>
      <c r="BL4382"/>
      <c r="BM4382"/>
      <c r="BN4382"/>
      <c r="BO4382"/>
      <c r="BP4382"/>
      <c r="BQ4382"/>
      <c r="BR4382"/>
      <c r="BS4382"/>
      <c r="BT4382"/>
      <c r="BU4382"/>
      <c r="BV4382"/>
      <c r="BW4382"/>
      <c r="BX4382"/>
      <c r="BY4382"/>
      <c r="BZ4382"/>
      <c r="CA4382"/>
      <c r="CB4382"/>
      <c r="CC4382"/>
      <c r="CD4382"/>
      <c r="CE4382"/>
      <c r="CF4382"/>
      <c r="CG4382"/>
      <c r="CH4382"/>
      <c r="CI4382"/>
      <c r="CJ4382"/>
      <c r="CK4382"/>
      <c r="CL4382"/>
      <c r="CM4382"/>
      <c r="CN4382"/>
      <c r="CO4382"/>
      <c r="CP4382"/>
      <c r="CQ4382"/>
      <c r="CR4382"/>
      <c r="CS4382"/>
      <c r="CT4382"/>
      <c r="CU4382"/>
      <c r="CV4382"/>
    </row>
    <row r="4383" spans="10:100" x14ac:dyDescent="0.25">
      <c r="J4383"/>
      <c r="K4383"/>
      <c r="L4383"/>
      <c r="M4383"/>
      <c r="N4383"/>
      <c r="O4383"/>
      <c r="P4383"/>
      <c r="Q4383"/>
      <c r="R4383"/>
      <c r="S4383"/>
      <c r="T4383"/>
      <c r="U4383"/>
      <c r="V4383"/>
      <c r="W4383"/>
      <c r="X4383"/>
      <c r="Y4383"/>
      <c r="Z4383"/>
      <c r="AA4383"/>
      <c r="AB4383"/>
      <c r="AC4383"/>
      <c r="AD4383"/>
      <c r="AE4383"/>
      <c r="AF4383"/>
      <c r="AG4383"/>
      <c r="AH4383"/>
      <c r="AI4383"/>
      <c r="AJ4383"/>
      <c r="AK4383"/>
      <c r="AL4383"/>
      <c r="AM4383"/>
      <c r="AN4383"/>
      <c r="AO4383"/>
      <c r="AP4383"/>
      <c r="AQ4383"/>
      <c r="AR4383"/>
      <c r="AS4383"/>
      <c r="AT4383"/>
      <c r="AU4383"/>
      <c r="AV4383"/>
      <c r="AW4383"/>
      <c r="AX4383"/>
      <c r="AY4383"/>
      <c r="AZ4383"/>
      <c r="BA4383"/>
      <c r="BB4383"/>
      <c r="BC4383"/>
      <c r="BD4383"/>
      <c r="BE4383"/>
      <c r="BF4383"/>
      <c r="BG4383"/>
      <c r="BH4383"/>
      <c r="BI4383"/>
      <c r="BJ4383"/>
      <c r="BK4383"/>
      <c r="BL4383"/>
      <c r="BM4383"/>
      <c r="BN4383"/>
      <c r="BO4383"/>
      <c r="BP4383"/>
      <c r="BQ4383"/>
      <c r="BR4383"/>
      <c r="BS4383"/>
      <c r="BT4383"/>
      <c r="BU4383"/>
      <c r="BV4383"/>
      <c r="BW4383"/>
      <c r="BX4383"/>
      <c r="BY4383"/>
      <c r="BZ4383"/>
      <c r="CA4383"/>
      <c r="CB4383"/>
      <c r="CC4383"/>
      <c r="CD4383"/>
      <c r="CE4383"/>
      <c r="CF4383"/>
      <c r="CG4383"/>
      <c r="CH4383"/>
      <c r="CI4383"/>
      <c r="CJ4383"/>
      <c r="CK4383"/>
      <c r="CL4383"/>
      <c r="CM4383"/>
      <c r="CN4383"/>
      <c r="CO4383"/>
      <c r="CP4383"/>
      <c r="CQ4383"/>
      <c r="CR4383"/>
      <c r="CS4383"/>
      <c r="CT4383"/>
      <c r="CU4383"/>
      <c r="CV4383"/>
    </row>
    <row r="4384" spans="10:100" x14ac:dyDescent="0.25">
      <c r="J4384"/>
      <c r="K4384"/>
      <c r="L4384"/>
      <c r="M4384"/>
      <c r="N4384"/>
      <c r="O4384"/>
      <c r="P4384"/>
      <c r="Q4384"/>
      <c r="R4384"/>
      <c r="S4384"/>
      <c r="T4384"/>
      <c r="U4384"/>
      <c r="V4384"/>
      <c r="W4384"/>
      <c r="X4384"/>
      <c r="Y4384"/>
      <c r="Z4384"/>
      <c r="AA4384"/>
      <c r="AB4384"/>
      <c r="AC4384"/>
      <c r="AD4384"/>
      <c r="AE4384"/>
      <c r="AF4384"/>
      <c r="AG4384"/>
      <c r="AH4384"/>
      <c r="AI4384"/>
      <c r="AJ4384"/>
      <c r="AK4384"/>
      <c r="AL4384"/>
      <c r="AM4384"/>
      <c r="AN4384"/>
      <c r="AO4384"/>
      <c r="AP4384"/>
      <c r="AQ4384"/>
      <c r="AR4384"/>
      <c r="AS4384"/>
      <c r="AT4384"/>
      <c r="AU4384"/>
      <c r="AV4384"/>
      <c r="AW4384"/>
      <c r="AX4384"/>
      <c r="AY4384"/>
      <c r="AZ4384"/>
      <c r="BA4384"/>
      <c r="BB4384"/>
      <c r="BC4384"/>
      <c r="BD4384"/>
      <c r="BE4384"/>
      <c r="BF4384"/>
      <c r="BG4384"/>
      <c r="BH4384"/>
      <c r="BI4384"/>
      <c r="BJ4384"/>
      <c r="BK4384"/>
      <c r="BL4384"/>
      <c r="BM4384"/>
      <c r="BN4384"/>
      <c r="BO4384"/>
      <c r="BP4384"/>
      <c r="BQ4384"/>
      <c r="BR4384"/>
      <c r="BS4384"/>
      <c r="BT4384"/>
      <c r="BU4384"/>
      <c r="BV4384"/>
      <c r="BW4384"/>
      <c r="BX4384"/>
      <c r="BY4384"/>
      <c r="BZ4384"/>
      <c r="CA4384"/>
      <c r="CB4384"/>
      <c r="CC4384"/>
      <c r="CD4384"/>
      <c r="CE4384"/>
      <c r="CF4384"/>
      <c r="CG4384"/>
      <c r="CH4384"/>
      <c r="CI4384"/>
      <c r="CJ4384"/>
      <c r="CK4384"/>
      <c r="CL4384"/>
      <c r="CM4384"/>
      <c r="CN4384"/>
      <c r="CO4384"/>
      <c r="CP4384"/>
      <c r="CQ4384"/>
      <c r="CR4384"/>
      <c r="CS4384"/>
      <c r="CT4384"/>
      <c r="CU4384"/>
      <c r="CV4384"/>
    </row>
    <row r="4385" spans="10:100" x14ac:dyDescent="0.25">
      <c r="J4385"/>
      <c r="K4385"/>
      <c r="L4385"/>
      <c r="M4385"/>
      <c r="N4385"/>
      <c r="O4385"/>
      <c r="P4385"/>
      <c r="Q4385"/>
      <c r="R4385"/>
      <c r="S4385"/>
      <c r="T4385"/>
      <c r="U4385"/>
      <c r="V4385"/>
      <c r="W4385"/>
      <c r="X4385"/>
      <c r="Y4385"/>
      <c r="Z4385"/>
      <c r="AA4385"/>
      <c r="AB4385"/>
      <c r="AC4385"/>
      <c r="AD4385"/>
      <c r="AE4385"/>
      <c r="AF4385"/>
      <c r="AG4385"/>
      <c r="AH4385"/>
      <c r="AI4385"/>
      <c r="AJ4385"/>
      <c r="AK4385"/>
      <c r="AL4385"/>
      <c r="AM4385"/>
      <c r="AN4385"/>
      <c r="AO4385"/>
      <c r="AP4385"/>
      <c r="AQ4385"/>
      <c r="AR4385"/>
      <c r="AS4385"/>
      <c r="AT4385"/>
      <c r="AU4385"/>
      <c r="AV4385"/>
      <c r="AW4385"/>
      <c r="AX4385"/>
      <c r="AY4385"/>
      <c r="AZ4385"/>
      <c r="BA4385"/>
      <c r="BB4385"/>
      <c r="BC4385"/>
      <c r="BD4385"/>
      <c r="BE4385"/>
      <c r="BF4385"/>
      <c r="BG4385"/>
      <c r="BH4385"/>
      <c r="BI4385"/>
      <c r="BJ4385"/>
      <c r="BK4385"/>
      <c r="BL4385"/>
      <c r="BM4385"/>
      <c r="BN4385"/>
      <c r="BO4385"/>
      <c r="BP4385"/>
      <c r="BQ4385"/>
      <c r="BR4385"/>
      <c r="BS4385"/>
      <c r="BT4385"/>
      <c r="BU4385"/>
      <c r="BV4385"/>
      <c r="BW4385"/>
      <c r="BX4385"/>
      <c r="BY4385"/>
      <c r="BZ4385"/>
      <c r="CA4385"/>
      <c r="CB4385"/>
      <c r="CC4385"/>
      <c r="CD4385"/>
      <c r="CE4385"/>
      <c r="CF4385"/>
      <c r="CG4385"/>
      <c r="CH4385"/>
      <c r="CI4385"/>
      <c r="CJ4385"/>
      <c r="CK4385"/>
      <c r="CL4385"/>
      <c r="CM4385"/>
      <c r="CN4385"/>
      <c r="CO4385"/>
      <c r="CP4385"/>
      <c r="CQ4385"/>
      <c r="CR4385"/>
      <c r="CS4385"/>
      <c r="CT4385"/>
      <c r="CU4385"/>
      <c r="CV4385"/>
    </row>
    <row r="4386" spans="10:100" x14ac:dyDescent="0.25">
      <c r="J4386"/>
      <c r="K4386"/>
      <c r="L4386"/>
      <c r="M4386"/>
      <c r="N4386"/>
      <c r="O4386"/>
      <c r="P4386"/>
      <c r="Q4386"/>
      <c r="R4386"/>
      <c r="S4386"/>
      <c r="T4386"/>
      <c r="U4386"/>
      <c r="V4386"/>
      <c r="W4386"/>
      <c r="X4386"/>
      <c r="Y4386"/>
      <c r="Z4386"/>
      <c r="AA4386"/>
      <c r="AB4386"/>
      <c r="AC4386"/>
      <c r="AD4386"/>
      <c r="AE4386"/>
      <c r="AF4386"/>
      <c r="AG4386"/>
      <c r="AH4386"/>
      <c r="AI4386"/>
      <c r="AJ4386"/>
      <c r="AK4386"/>
      <c r="AL4386"/>
      <c r="AM4386"/>
      <c r="AN4386"/>
      <c r="AO4386"/>
      <c r="AP4386"/>
      <c r="AQ4386"/>
      <c r="AR4386"/>
      <c r="AS4386"/>
      <c r="AT4386"/>
      <c r="AU4386"/>
      <c r="AV4386"/>
      <c r="AW4386"/>
      <c r="AX4386"/>
      <c r="AY4386"/>
      <c r="AZ4386"/>
      <c r="BA4386"/>
      <c r="BB4386"/>
      <c r="BC4386"/>
      <c r="BD4386"/>
      <c r="BE4386"/>
      <c r="BF4386"/>
      <c r="BG4386"/>
      <c r="BH4386"/>
      <c r="BI4386"/>
      <c r="BJ4386"/>
      <c r="BK4386"/>
      <c r="BL4386"/>
      <c r="BM4386"/>
      <c r="BN4386"/>
      <c r="BO4386"/>
      <c r="BP4386"/>
      <c r="BQ4386"/>
      <c r="BR4386"/>
      <c r="BS4386"/>
      <c r="BT4386"/>
      <c r="BU4386"/>
      <c r="BV4386"/>
      <c r="BW4386"/>
      <c r="BX4386"/>
      <c r="BY4386"/>
      <c r="BZ4386"/>
      <c r="CA4386"/>
      <c r="CB4386"/>
      <c r="CC4386"/>
      <c r="CD4386"/>
      <c r="CE4386"/>
      <c r="CF4386"/>
      <c r="CG4386"/>
      <c r="CH4386"/>
      <c r="CI4386"/>
      <c r="CJ4386"/>
      <c r="CK4386"/>
      <c r="CL4386"/>
      <c r="CM4386"/>
      <c r="CN4386"/>
      <c r="CO4386"/>
      <c r="CP4386"/>
      <c r="CQ4386"/>
      <c r="CR4386"/>
      <c r="CS4386"/>
      <c r="CT4386"/>
      <c r="CU4386"/>
      <c r="CV4386"/>
    </row>
    <row r="4387" spans="10:100" x14ac:dyDescent="0.25">
      <c r="J4387"/>
      <c r="K4387"/>
      <c r="L4387"/>
      <c r="M4387"/>
      <c r="N4387"/>
      <c r="O4387"/>
      <c r="P4387"/>
      <c r="Q4387"/>
      <c r="R4387"/>
      <c r="S4387"/>
      <c r="T4387"/>
      <c r="U4387"/>
      <c r="V4387"/>
      <c r="W4387"/>
      <c r="X4387"/>
      <c r="Y4387"/>
      <c r="Z4387"/>
      <c r="AA4387"/>
      <c r="AB4387"/>
      <c r="AC4387"/>
      <c r="AD4387"/>
      <c r="AE4387"/>
      <c r="AF4387"/>
      <c r="AG4387"/>
      <c r="AH4387"/>
      <c r="AI4387"/>
      <c r="AJ4387"/>
      <c r="AK4387"/>
      <c r="AL4387"/>
      <c r="AM4387"/>
      <c r="AN4387"/>
      <c r="AO4387"/>
      <c r="AP4387"/>
      <c r="AQ4387"/>
      <c r="AR4387"/>
      <c r="AS4387"/>
      <c r="AT4387"/>
      <c r="AU4387"/>
      <c r="AV4387"/>
      <c r="AW4387"/>
      <c r="AX4387"/>
      <c r="AY4387"/>
      <c r="AZ4387"/>
      <c r="BA4387"/>
      <c r="BB4387"/>
      <c r="BC4387"/>
      <c r="BD4387"/>
      <c r="BE4387"/>
      <c r="BF4387"/>
      <c r="BG4387"/>
      <c r="BH4387"/>
      <c r="BI4387"/>
      <c r="BJ4387"/>
      <c r="BK4387"/>
      <c r="BL4387"/>
      <c r="BM4387"/>
      <c r="BN4387"/>
      <c r="BO4387"/>
      <c r="BP4387"/>
      <c r="BQ4387"/>
      <c r="BR4387"/>
      <c r="BS4387"/>
      <c r="BT4387"/>
      <c r="BU4387"/>
      <c r="BV4387"/>
      <c r="BW4387"/>
      <c r="BX4387"/>
      <c r="BY4387"/>
      <c r="BZ4387"/>
      <c r="CA4387"/>
      <c r="CB4387"/>
      <c r="CC4387"/>
      <c r="CD4387"/>
      <c r="CE4387"/>
      <c r="CF4387"/>
      <c r="CG4387"/>
      <c r="CH4387"/>
      <c r="CI4387"/>
      <c r="CJ4387"/>
      <c r="CK4387"/>
      <c r="CL4387"/>
      <c r="CM4387"/>
      <c r="CN4387"/>
      <c r="CO4387"/>
      <c r="CP4387"/>
      <c r="CQ4387"/>
      <c r="CR4387"/>
      <c r="CS4387"/>
      <c r="CT4387"/>
      <c r="CU4387"/>
      <c r="CV4387"/>
    </row>
    <row r="4388" spans="10:100" x14ac:dyDescent="0.25">
      <c r="J4388"/>
      <c r="K4388"/>
      <c r="L4388"/>
      <c r="M4388"/>
      <c r="N4388"/>
      <c r="O4388"/>
      <c r="P4388"/>
      <c r="Q4388"/>
      <c r="R4388"/>
      <c r="S4388"/>
      <c r="T4388"/>
      <c r="U4388"/>
      <c r="V4388"/>
      <c r="W4388"/>
      <c r="X4388"/>
      <c r="Y4388"/>
      <c r="Z4388"/>
      <c r="AA4388"/>
      <c r="AB4388"/>
      <c r="AC4388"/>
      <c r="AD4388"/>
      <c r="AE4388"/>
      <c r="AF4388"/>
      <c r="AG4388"/>
      <c r="AH4388"/>
      <c r="AI4388"/>
      <c r="AJ4388"/>
      <c r="AK4388"/>
      <c r="AL4388"/>
      <c r="AM4388"/>
      <c r="AN4388"/>
      <c r="AO4388"/>
      <c r="AP4388"/>
      <c r="AQ4388"/>
      <c r="AR4388"/>
      <c r="AS4388"/>
      <c r="AT4388"/>
      <c r="AU4388"/>
      <c r="AV4388"/>
      <c r="AW4388"/>
      <c r="AX4388"/>
      <c r="AY4388"/>
      <c r="AZ4388"/>
      <c r="BA4388"/>
      <c r="BB4388"/>
      <c r="BC4388"/>
      <c r="BD4388"/>
      <c r="BE4388"/>
      <c r="BF4388"/>
      <c r="BG4388"/>
      <c r="BH4388"/>
      <c r="BI4388"/>
      <c r="BJ4388"/>
      <c r="BK4388"/>
      <c r="BL4388"/>
      <c r="BM4388"/>
      <c r="BN4388"/>
      <c r="BO4388"/>
      <c r="BP4388"/>
      <c r="BQ4388"/>
      <c r="BR4388"/>
      <c r="BS4388"/>
      <c r="BT4388"/>
      <c r="BU4388"/>
      <c r="BV4388"/>
      <c r="BW4388"/>
      <c r="BX4388"/>
      <c r="BY4388"/>
      <c r="BZ4388"/>
      <c r="CA4388"/>
      <c r="CB4388"/>
      <c r="CC4388"/>
      <c r="CD4388"/>
      <c r="CE4388"/>
      <c r="CF4388"/>
      <c r="CG4388"/>
      <c r="CH4388"/>
      <c r="CI4388"/>
      <c r="CJ4388"/>
      <c r="CK4388"/>
      <c r="CL4388"/>
      <c r="CM4388"/>
      <c r="CN4388"/>
      <c r="CO4388"/>
      <c r="CP4388"/>
      <c r="CQ4388"/>
      <c r="CR4388"/>
      <c r="CS4388"/>
      <c r="CT4388"/>
      <c r="CU4388"/>
      <c r="CV4388"/>
    </row>
    <row r="4389" spans="10:100" x14ac:dyDescent="0.25">
      <c r="J4389"/>
      <c r="K4389"/>
      <c r="L4389"/>
      <c r="M4389"/>
      <c r="N4389"/>
      <c r="O4389"/>
      <c r="P4389"/>
      <c r="Q4389"/>
      <c r="R4389"/>
      <c r="S4389"/>
      <c r="T4389"/>
      <c r="U4389"/>
      <c r="V4389"/>
      <c r="W4389"/>
      <c r="X4389"/>
      <c r="Y4389"/>
      <c r="Z4389"/>
      <c r="AA4389"/>
      <c r="AB4389"/>
      <c r="AC4389"/>
      <c r="AD4389"/>
      <c r="AE4389"/>
      <c r="AF4389"/>
      <c r="AG4389"/>
      <c r="AH4389"/>
      <c r="AI4389"/>
      <c r="AJ4389"/>
      <c r="AK4389"/>
      <c r="AL4389"/>
      <c r="AM4389"/>
      <c r="AN4389"/>
      <c r="AO4389"/>
      <c r="AP4389"/>
      <c r="AQ4389"/>
      <c r="AR4389"/>
      <c r="AS4389"/>
      <c r="AT4389"/>
      <c r="AU4389"/>
      <c r="AV4389"/>
      <c r="AW4389"/>
      <c r="AX4389"/>
      <c r="AY4389"/>
      <c r="AZ4389"/>
      <c r="BA4389"/>
      <c r="BB4389"/>
      <c r="BC4389"/>
      <c r="BD4389"/>
      <c r="BE4389"/>
      <c r="BF4389"/>
      <c r="BG4389"/>
      <c r="BH4389"/>
      <c r="BI4389"/>
      <c r="BJ4389"/>
      <c r="BK4389"/>
      <c r="BL4389"/>
      <c r="BM4389"/>
      <c r="BN4389"/>
      <c r="BO4389"/>
      <c r="BP4389"/>
      <c r="BQ4389"/>
      <c r="BR4389"/>
      <c r="BS4389"/>
      <c r="BT4389"/>
      <c r="BU4389"/>
      <c r="BV4389"/>
      <c r="BW4389"/>
      <c r="BX4389"/>
      <c r="BY4389"/>
      <c r="BZ4389"/>
      <c r="CA4389"/>
      <c r="CB4389"/>
      <c r="CC4389"/>
      <c r="CD4389"/>
      <c r="CE4389"/>
      <c r="CF4389"/>
      <c r="CG4389"/>
      <c r="CH4389"/>
      <c r="CI4389"/>
      <c r="CJ4389"/>
      <c r="CK4389"/>
      <c r="CL4389"/>
      <c r="CM4389"/>
      <c r="CN4389"/>
      <c r="CO4389"/>
      <c r="CP4389"/>
      <c r="CQ4389"/>
      <c r="CR4389"/>
      <c r="CS4389"/>
      <c r="CT4389"/>
      <c r="CU4389"/>
      <c r="CV4389"/>
    </row>
    <row r="4390" spans="10:100" x14ac:dyDescent="0.25">
      <c r="J4390"/>
      <c r="K4390"/>
      <c r="L4390"/>
      <c r="M4390"/>
      <c r="N4390"/>
      <c r="O4390"/>
      <c r="P4390"/>
      <c r="Q4390"/>
      <c r="R4390"/>
      <c r="S4390"/>
      <c r="T4390"/>
      <c r="U4390"/>
      <c r="V4390"/>
      <c r="W4390"/>
      <c r="X4390"/>
      <c r="Y4390"/>
      <c r="Z4390"/>
      <c r="AA4390"/>
      <c r="AB4390"/>
      <c r="AC4390"/>
      <c r="AD4390"/>
      <c r="AE4390"/>
      <c r="AF4390"/>
      <c r="AG4390"/>
      <c r="AH4390"/>
      <c r="AI4390"/>
      <c r="AJ4390"/>
      <c r="AK4390"/>
      <c r="AL4390"/>
      <c r="AM4390"/>
      <c r="AN4390"/>
      <c r="AO4390"/>
      <c r="AP4390"/>
      <c r="AQ4390"/>
      <c r="AR4390"/>
      <c r="AS4390"/>
      <c r="AT4390"/>
      <c r="AU4390"/>
      <c r="AV4390"/>
      <c r="AW4390"/>
      <c r="AX4390"/>
      <c r="AY4390"/>
      <c r="AZ4390"/>
      <c r="BA4390"/>
      <c r="BB4390"/>
      <c r="BC4390"/>
      <c r="BD4390"/>
      <c r="BE4390"/>
      <c r="BF4390"/>
      <c r="BG4390"/>
      <c r="BH4390"/>
      <c r="BI4390"/>
      <c r="BJ4390"/>
      <c r="BK4390"/>
      <c r="BL4390"/>
      <c r="BM4390"/>
      <c r="BN4390"/>
      <c r="BO4390"/>
      <c r="BP4390"/>
      <c r="BQ4390"/>
      <c r="BR4390"/>
      <c r="BS4390"/>
      <c r="BT4390"/>
      <c r="BU4390"/>
      <c r="BV4390"/>
      <c r="BW4390"/>
      <c r="BX4390"/>
      <c r="BY4390"/>
      <c r="BZ4390"/>
      <c r="CA4390"/>
      <c r="CB4390"/>
      <c r="CC4390"/>
      <c r="CD4390"/>
      <c r="CE4390"/>
      <c r="CF4390"/>
      <c r="CG4390"/>
      <c r="CH4390"/>
      <c r="CI4390"/>
      <c r="CJ4390"/>
      <c r="CK4390"/>
      <c r="CL4390"/>
      <c r="CM4390"/>
      <c r="CN4390"/>
      <c r="CO4390"/>
      <c r="CP4390"/>
      <c r="CQ4390"/>
      <c r="CR4390"/>
      <c r="CS4390"/>
      <c r="CT4390"/>
      <c r="CU4390"/>
      <c r="CV4390"/>
    </row>
    <row r="4391" spans="10:100" x14ac:dyDescent="0.25">
      <c r="J4391"/>
      <c r="K4391"/>
      <c r="L4391"/>
      <c r="M4391"/>
      <c r="N4391"/>
      <c r="O4391"/>
      <c r="P4391"/>
      <c r="Q4391"/>
      <c r="R4391"/>
      <c r="S4391"/>
      <c r="T4391"/>
      <c r="U4391"/>
      <c r="V4391"/>
      <c r="W4391"/>
      <c r="X4391"/>
      <c r="Y4391"/>
      <c r="Z4391"/>
      <c r="AA4391"/>
      <c r="AB4391"/>
      <c r="AC4391"/>
      <c r="AD4391"/>
      <c r="AE4391"/>
      <c r="AF4391"/>
      <c r="AG4391"/>
      <c r="AH4391"/>
      <c r="AI4391"/>
      <c r="AJ4391"/>
      <c r="AK4391"/>
      <c r="AL4391"/>
      <c r="AM4391"/>
      <c r="AN4391"/>
      <c r="AO4391"/>
      <c r="AP4391"/>
      <c r="AQ4391"/>
      <c r="AR4391"/>
      <c r="AS4391"/>
      <c r="AT4391"/>
      <c r="AU4391"/>
      <c r="AV4391"/>
      <c r="AW4391"/>
      <c r="AX4391"/>
      <c r="AY4391"/>
      <c r="AZ4391"/>
      <c r="BA4391"/>
      <c r="BB4391"/>
      <c r="BC4391"/>
      <c r="BD4391"/>
      <c r="BE4391"/>
      <c r="BF4391"/>
      <c r="BG4391"/>
      <c r="BH4391"/>
      <c r="BI4391"/>
      <c r="BJ4391"/>
      <c r="BK4391"/>
      <c r="BL4391"/>
      <c r="BM4391"/>
      <c r="BN4391"/>
      <c r="BO4391"/>
      <c r="BP4391"/>
      <c r="BQ4391"/>
      <c r="BR4391"/>
      <c r="BS4391"/>
      <c r="BT4391"/>
      <c r="BU4391"/>
      <c r="BV4391"/>
      <c r="BW4391"/>
      <c r="BX4391"/>
      <c r="BY4391"/>
      <c r="BZ4391"/>
      <c r="CA4391"/>
      <c r="CB4391"/>
      <c r="CC4391"/>
      <c r="CD4391"/>
      <c r="CE4391"/>
      <c r="CF4391"/>
      <c r="CG4391"/>
      <c r="CH4391"/>
      <c r="CI4391"/>
      <c r="CJ4391"/>
      <c r="CK4391"/>
      <c r="CL4391"/>
      <c r="CM4391"/>
      <c r="CN4391"/>
      <c r="CO4391"/>
      <c r="CP4391"/>
      <c r="CQ4391"/>
      <c r="CR4391"/>
      <c r="CS4391"/>
      <c r="CT4391"/>
      <c r="CU4391"/>
      <c r="CV4391"/>
    </row>
    <row r="4392" spans="10:100" x14ac:dyDescent="0.25">
      <c r="J4392"/>
      <c r="K4392"/>
      <c r="L4392"/>
      <c r="M4392"/>
      <c r="N4392"/>
      <c r="O4392"/>
      <c r="P4392"/>
      <c r="Q4392"/>
      <c r="R4392"/>
      <c r="S4392"/>
      <c r="T4392"/>
      <c r="U4392"/>
      <c r="V4392"/>
      <c r="W4392"/>
      <c r="X4392"/>
      <c r="Y4392"/>
      <c r="Z4392"/>
      <c r="AA4392"/>
      <c r="AB4392"/>
      <c r="AC4392"/>
      <c r="AD4392"/>
      <c r="AE4392"/>
      <c r="AF4392"/>
      <c r="AG4392"/>
      <c r="AH4392"/>
      <c r="AI4392"/>
      <c r="AJ4392"/>
      <c r="AK4392"/>
      <c r="AL4392"/>
      <c r="AM4392"/>
      <c r="AN4392"/>
      <c r="AO4392"/>
      <c r="AP4392"/>
      <c r="AQ4392"/>
      <c r="AR4392"/>
      <c r="AS4392"/>
      <c r="AT4392"/>
      <c r="AU4392"/>
      <c r="AV4392"/>
      <c r="AW4392"/>
      <c r="AX4392"/>
      <c r="AY4392"/>
      <c r="AZ4392"/>
      <c r="BA4392"/>
      <c r="BB4392"/>
      <c r="BC4392"/>
      <c r="BD4392"/>
      <c r="BE4392"/>
      <c r="BF4392"/>
      <c r="BG4392"/>
      <c r="BH4392"/>
      <c r="BI4392"/>
      <c r="BJ4392"/>
      <c r="BK4392"/>
      <c r="BL4392"/>
      <c r="BM4392"/>
      <c r="BN4392"/>
      <c r="BO4392"/>
      <c r="BP4392"/>
      <c r="BQ4392"/>
      <c r="BR4392"/>
      <c r="BS4392"/>
      <c r="BT4392"/>
      <c r="BU4392"/>
      <c r="BV4392"/>
      <c r="BW4392"/>
      <c r="BX4392"/>
      <c r="BY4392"/>
      <c r="BZ4392"/>
      <c r="CA4392"/>
      <c r="CB4392"/>
      <c r="CC4392"/>
      <c r="CD4392"/>
      <c r="CE4392"/>
      <c r="CF4392"/>
      <c r="CG4392"/>
      <c r="CH4392"/>
      <c r="CI4392"/>
      <c r="CJ4392"/>
      <c r="CK4392"/>
      <c r="CL4392"/>
      <c r="CM4392"/>
      <c r="CN4392"/>
      <c r="CO4392"/>
      <c r="CP4392"/>
      <c r="CQ4392"/>
      <c r="CR4392"/>
      <c r="CS4392"/>
      <c r="CT4392"/>
      <c r="CU4392"/>
      <c r="CV4392"/>
    </row>
    <row r="4393" spans="10:100" x14ac:dyDescent="0.25">
      <c r="J4393"/>
      <c r="K4393"/>
      <c r="L4393"/>
      <c r="M4393"/>
      <c r="N4393"/>
      <c r="O4393"/>
      <c r="P4393"/>
      <c r="Q4393"/>
      <c r="R4393"/>
      <c r="S4393"/>
      <c r="T4393"/>
      <c r="U4393"/>
      <c r="V4393"/>
      <c r="W4393"/>
      <c r="X4393"/>
      <c r="Y4393"/>
      <c r="Z4393"/>
      <c r="AA4393"/>
      <c r="AB4393"/>
      <c r="AC4393"/>
      <c r="AD4393"/>
      <c r="AE4393"/>
      <c r="AF4393"/>
      <c r="AG4393"/>
      <c r="AH4393"/>
      <c r="AI4393"/>
      <c r="AJ4393"/>
      <c r="AK4393"/>
      <c r="AL4393"/>
      <c r="AM4393"/>
      <c r="AN4393"/>
      <c r="AO4393"/>
      <c r="AP4393"/>
      <c r="AQ4393"/>
      <c r="AR4393"/>
      <c r="AS4393"/>
      <c r="AT4393"/>
      <c r="AU4393"/>
      <c r="AV4393"/>
      <c r="AW4393"/>
      <c r="AX4393"/>
      <c r="AY4393"/>
      <c r="AZ4393"/>
      <c r="BA4393"/>
      <c r="BB4393"/>
      <c r="BC4393"/>
      <c r="BD4393"/>
      <c r="BE4393"/>
      <c r="BF4393"/>
      <c r="BG4393"/>
      <c r="BH4393"/>
      <c r="BI4393"/>
      <c r="BJ4393"/>
      <c r="BK4393"/>
      <c r="BL4393"/>
      <c r="BM4393"/>
      <c r="BN4393"/>
      <c r="BO4393"/>
      <c r="BP4393"/>
      <c r="BQ4393"/>
      <c r="BR4393"/>
      <c r="BS4393"/>
      <c r="BT4393"/>
      <c r="BU4393"/>
      <c r="BV4393"/>
      <c r="BW4393"/>
      <c r="BX4393"/>
      <c r="BY4393"/>
      <c r="BZ4393"/>
      <c r="CA4393"/>
      <c r="CB4393"/>
      <c r="CC4393"/>
      <c r="CD4393"/>
      <c r="CE4393"/>
      <c r="CF4393"/>
      <c r="CG4393"/>
      <c r="CH4393"/>
      <c r="CI4393"/>
      <c r="CJ4393"/>
      <c r="CK4393"/>
      <c r="CL4393"/>
      <c r="CM4393"/>
      <c r="CN4393"/>
      <c r="CO4393"/>
      <c r="CP4393"/>
      <c r="CQ4393"/>
      <c r="CR4393"/>
      <c r="CS4393"/>
      <c r="CT4393"/>
      <c r="CU4393"/>
      <c r="CV4393"/>
    </row>
    <row r="4394" spans="10:100" x14ac:dyDescent="0.25">
      <c r="J4394"/>
      <c r="K4394"/>
      <c r="L4394"/>
      <c r="M4394"/>
      <c r="N4394"/>
      <c r="O4394"/>
      <c r="P4394"/>
      <c r="Q4394"/>
      <c r="R4394"/>
      <c r="S4394"/>
      <c r="T4394"/>
      <c r="U4394"/>
      <c r="V4394"/>
      <c r="W4394"/>
      <c r="X4394"/>
      <c r="Y4394"/>
      <c r="Z4394"/>
      <c r="AA4394"/>
      <c r="AB4394"/>
      <c r="AC4394"/>
      <c r="AD4394"/>
      <c r="AE4394"/>
      <c r="AF4394"/>
      <c r="AG4394"/>
      <c r="AH4394"/>
      <c r="AI4394"/>
      <c r="AJ4394"/>
      <c r="AK4394"/>
      <c r="AL4394"/>
      <c r="AM4394"/>
      <c r="AN4394"/>
      <c r="AO4394"/>
      <c r="AP4394"/>
      <c r="AQ4394"/>
      <c r="AR4394"/>
      <c r="AS4394"/>
      <c r="AT4394"/>
      <c r="AU4394"/>
      <c r="AV4394"/>
      <c r="AW4394"/>
      <c r="AX4394"/>
      <c r="AY4394"/>
      <c r="AZ4394"/>
      <c r="BA4394"/>
      <c r="BB4394"/>
      <c r="BC4394"/>
      <c r="BD4394"/>
      <c r="BE4394"/>
      <c r="BF4394"/>
      <c r="BG4394"/>
      <c r="BH4394"/>
      <c r="BI4394"/>
      <c r="BJ4394"/>
      <c r="BK4394"/>
      <c r="BL4394"/>
      <c r="BM4394"/>
      <c r="BN4394"/>
      <c r="BO4394"/>
      <c r="BP4394"/>
      <c r="BQ4394"/>
      <c r="BR4394"/>
      <c r="BS4394"/>
      <c r="BT4394"/>
      <c r="BU4394"/>
      <c r="BV4394"/>
      <c r="BW4394"/>
      <c r="BX4394"/>
      <c r="BY4394"/>
      <c r="BZ4394"/>
      <c r="CA4394"/>
      <c r="CB4394"/>
      <c r="CC4394"/>
      <c r="CD4394"/>
      <c r="CE4394"/>
      <c r="CF4394"/>
      <c r="CG4394"/>
      <c r="CH4394"/>
      <c r="CI4394"/>
      <c r="CJ4394"/>
      <c r="CK4394"/>
      <c r="CL4394"/>
      <c r="CM4394"/>
      <c r="CN4394"/>
      <c r="CO4394"/>
      <c r="CP4394"/>
      <c r="CQ4394"/>
      <c r="CR4394"/>
      <c r="CS4394"/>
      <c r="CT4394"/>
      <c r="CU4394"/>
      <c r="CV4394"/>
    </row>
    <row r="4395" spans="10:100" x14ac:dyDescent="0.25">
      <c r="J4395"/>
      <c r="K4395"/>
      <c r="L4395"/>
      <c r="M4395"/>
      <c r="N4395"/>
      <c r="O4395"/>
      <c r="P4395"/>
      <c r="Q4395"/>
      <c r="R4395"/>
      <c r="S4395"/>
      <c r="T4395"/>
      <c r="U4395"/>
      <c r="V4395"/>
      <c r="W4395"/>
      <c r="X4395"/>
      <c r="Y4395"/>
      <c r="Z4395"/>
      <c r="AA4395"/>
      <c r="AB4395"/>
      <c r="AC4395"/>
      <c r="AD4395"/>
      <c r="AE4395"/>
      <c r="AF4395"/>
      <c r="AG4395"/>
      <c r="AH4395"/>
      <c r="AI4395"/>
      <c r="AJ4395"/>
      <c r="AK4395"/>
      <c r="AL4395"/>
      <c r="AM4395"/>
      <c r="AN4395"/>
      <c r="AO4395"/>
      <c r="AP4395"/>
      <c r="AQ4395"/>
      <c r="AR4395"/>
      <c r="AS4395"/>
      <c r="AT4395"/>
      <c r="AU4395"/>
      <c r="AV4395"/>
      <c r="AW4395"/>
      <c r="AX4395"/>
      <c r="AY4395"/>
      <c r="AZ4395"/>
      <c r="BA4395"/>
      <c r="BB4395"/>
      <c r="BC4395"/>
      <c r="BD4395"/>
      <c r="BE4395"/>
      <c r="BF4395"/>
      <c r="BG4395"/>
      <c r="BH4395"/>
      <c r="BI4395"/>
      <c r="BJ4395"/>
      <c r="BK4395"/>
      <c r="BL4395"/>
      <c r="BM4395"/>
      <c r="BN4395"/>
      <c r="BO4395"/>
      <c r="BP4395"/>
      <c r="BQ4395"/>
      <c r="BR4395"/>
      <c r="BS4395"/>
      <c r="BT4395"/>
      <c r="BU4395"/>
      <c r="BV4395"/>
      <c r="BW4395"/>
      <c r="BX4395"/>
      <c r="BY4395"/>
      <c r="BZ4395"/>
      <c r="CA4395"/>
      <c r="CB4395"/>
      <c r="CC4395"/>
      <c r="CD4395"/>
      <c r="CE4395"/>
      <c r="CF4395"/>
      <c r="CG4395"/>
      <c r="CH4395"/>
      <c r="CI4395"/>
      <c r="CJ4395"/>
      <c r="CK4395"/>
      <c r="CL4395"/>
      <c r="CM4395"/>
      <c r="CN4395"/>
      <c r="CO4395"/>
      <c r="CP4395"/>
      <c r="CQ4395"/>
      <c r="CR4395"/>
      <c r="CS4395"/>
      <c r="CT4395"/>
      <c r="CU4395"/>
      <c r="CV4395"/>
    </row>
    <row r="4396" spans="10:100" x14ac:dyDescent="0.25">
      <c r="J4396"/>
      <c r="K4396"/>
      <c r="L4396"/>
      <c r="M4396"/>
      <c r="N4396"/>
      <c r="O4396"/>
      <c r="P4396"/>
      <c r="Q4396"/>
      <c r="R4396"/>
      <c r="S4396"/>
      <c r="T4396"/>
      <c r="U4396"/>
      <c r="V4396"/>
      <c r="W4396"/>
      <c r="X4396"/>
      <c r="Y4396"/>
      <c r="Z4396"/>
      <c r="AA4396"/>
      <c r="AB4396"/>
      <c r="AC4396"/>
      <c r="AD4396"/>
      <c r="AE4396"/>
      <c r="AF4396"/>
      <c r="AG4396"/>
      <c r="AH4396"/>
      <c r="AI4396"/>
      <c r="AJ4396"/>
      <c r="AK4396"/>
      <c r="AL4396"/>
      <c r="AM4396"/>
      <c r="AN4396"/>
      <c r="AO4396"/>
      <c r="AP4396"/>
      <c r="AQ4396"/>
      <c r="AR4396"/>
      <c r="AS4396"/>
      <c r="AT4396"/>
      <c r="AU4396"/>
      <c r="AV4396"/>
      <c r="AW4396"/>
      <c r="AX4396"/>
      <c r="AY4396"/>
      <c r="AZ4396"/>
      <c r="BA4396"/>
      <c r="BB4396"/>
      <c r="BC4396"/>
      <c r="BD4396"/>
      <c r="BE4396"/>
      <c r="BF4396"/>
      <c r="BG4396"/>
      <c r="BH4396"/>
      <c r="BI4396"/>
      <c r="BJ4396"/>
      <c r="BK4396"/>
      <c r="BL4396"/>
      <c r="BM4396"/>
      <c r="BN4396"/>
      <c r="BO4396"/>
      <c r="BP4396"/>
      <c r="BQ4396"/>
      <c r="BR4396"/>
      <c r="BS4396"/>
      <c r="BT4396"/>
      <c r="BU4396"/>
      <c r="BV4396"/>
      <c r="BW4396"/>
      <c r="BX4396"/>
      <c r="BY4396"/>
      <c r="BZ4396"/>
      <c r="CA4396"/>
      <c r="CB4396"/>
      <c r="CC4396"/>
      <c r="CD4396"/>
      <c r="CE4396"/>
      <c r="CF4396"/>
      <c r="CG4396"/>
      <c r="CH4396"/>
      <c r="CI4396"/>
      <c r="CJ4396"/>
      <c r="CK4396"/>
      <c r="CL4396"/>
      <c r="CM4396"/>
      <c r="CN4396"/>
      <c r="CO4396"/>
      <c r="CP4396"/>
      <c r="CQ4396"/>
      <c r="CR4396"/>
      <c r="CS4396"/>
      <c r="CT4396"/>
      <c r="CU4396"/>
      <c r="CV4396"/>
    </row>
    <row r="4397" spans="10:100" x14ac:dyDescent="0.25">
      <c r="J4397"/>
      <c r="K4397"/>
      <c r="L4397"/>
      <c r="M4397"/>
      <c r="N4397"/>
      <c r="O4397"/>
      <c r="P4397"/>
      <c r="Q4397"/>
      <c r="R4397"/>
      <c r="S4397"/>
      <c r="T4397"/>
      <c r="U4397"/>
      <c r="V4397"/>
      <c r="W4397"/>
      <c r="X4397"/>
      <c r="Y4397"/>
      <c r="Z4397"/>
      <c r="AA4397"/>
      <c r="AB4397"/>
      <c r="AC4397"/>
      <c r="AD4397"/>
      <c r="AE4397"/>
      <c r="AF4397"/>
      <c r="AG4397"/>
      <c r="AH4397"/>
      <c r="AI4397"/>
      <c r="AJ4397"/>
      <c r="AK4397"/>
      <c r="AL4397"/>
      <c r="AM4397"/>
      <c r="AN4397"/>
      <c r="AO4397"/>
      <c r="AP4397"/>
      <c r="AQ4397"/>
      <c r="AR4397"/>
      <c r="AS4397"/>
      <c r="AT4397"/>
      <c r="AU4397"/>
      <c r="AV4397"/>
      <c r="AW4397"/>
      <c r="AX4397"/>
      <c r="AY4397"/>
      <c r="AZ4397"/>
      <c r="BA4397"/>
      <c r="BB4397"/>
      <c r="BC4397"/>
      <c r="BD4397"/>
      <c r="BE4397"/>
      <c r="BF4397"/>
      <c r="BG4397"/>
      <c r="BH4397"/>
      <c r="BI4397"/>
      <c r="BJ4397"/>
      <c r="BK4397"/>
      <c r="BL4397"/>
      <c r="BM4397"/>
      <c r="BN4397"/>
      <c r="BO4397"/>
      <c r="BP4397"/>
      <c r="BQ4397"/>
      <c r="BR4397"/>
      <c r="BS4397"/>
      <c r="BT4397"/>
      <c r="BU4397"/>
      <c r="BV4397"/>
      <c r="BW4397"/>
      <c r="BX4397"/>
      <c r="BY4397"/>
      <c r="BZ4397"/>
      <c r="CA4397"/>
      <c r="CB4397"/>
      <c r="CC4397"/>
      <c r="CD4397"/>
      <c r="CE4397"/>
      <c r="CF4397"/>
      <c r="CG4397"/>
      <c r="CH4397"/>
      <c r="CI4397"/>
      <c r="CJ4397"/>
      <c r="CK4397"/>
      <c r="CL4397"/>
      <c r="CM4397"/>
      <c r="CN4397"/>
      <c r="CO4397"/>
      <c r="CP4397"/>
      <c r="CQ4397"/>
      <c r="CR4397"/>
      <c r="CS4397"/>
      <c r="CT4397"/>
      <c r="CU4397"/>
      <c r="CV4397"/>
    </row>
    <row r="4398" spans="10:100" x14ac:dyDescent="0.25">
      <c r="J4398"/>
      <c r="K4398"/>
      <c r="L4398"/>
      <c r="M4398"/>
      <c r="N4398"/>
      <c r="O4398"/>
      <c r="P4398"/>
      <c r="Q4398"/>
      <c r="R4398"/>
      <c r="S4398"/>
      <c r="T4398"/>
      <c r="U4398"/>
      <c r="V4398"/>
      <c r="W4398"/>
      <c r="X4398"/>
      <c r="Y4398"/>
      <c r="Z4398"/>
      <c r="AA4398"/>
      <c r="AB4398"/>
      <c r="AC4398"/>
      <c r="AD4398"/>
      <c r="AE4398"/>
      <c r="AF4398"/>
      <c r="AG4398"/>
      <c r="AH4398"/>
      <c r="AI4398"/>
      <c r="AJ4398"/>
      <c r="AK4398"/>
      <c r="AL4398"/>
      <c r="AM4398"/>
      <c r="AN4398"/>
      <c r="AO4398"/>
      <c r="AP4398"/>
      <c r="AQ4398"/>
      <c r="AR4398"/>
      <c r="AS4398"/>
      <c r="AT4398"/>
      <c r="AU4398"/>
      <c r="AV4398"/>
      <c r="AW4398"/>
      <c r="AX4398"/>
      <c r="AY4398"/>
      <c r="AZ4398"/>
      <c r="BA4398"/>
      <c r="BB4398"/>
      <c r="BC4398"/>
      <c r="BD4398"/>
      <c r="BE4398"/>
      <c r="BF4398"/>
      <c r="BG4398"/>
      <c r="BH4398"/>
      <c r="BI4398"/>
      <c r="BJ4398"/>
      <c r="BK4398"/>
      <c r="BL4398"/>
      <c r="BM4398"/>
      <c r="BN4398"/>
      <c r="BO4398"/>
      <c r="BP4398"/>
      <c r="BQ4398"/>
      <c r="BR4398"/>
      <c r="BS4398"/>
      <c r="BT4398"/>
      <c r="BU4398"/>
      <c r="BV4398"/>
      <c r="BW4398"/>
      <c r="BX4398"/>
      <c r="BY4398"/>
      <c r="BZ4398"/>
      <c r="CA4398"/>
      <c r="CB4398"/>
      <c r="CC4398"/>
      <c r="CD4398"/>
      <c r="CE4398"/>
      <c r="CF4398"/>
      <c r="CG4398"/>
      <c r="CH4398"/>
      <c r="CI4398"/>
      <c r="CJ4398"/>
      <c r="CK4398"/>
      <c r="CL4398"/>
      <c r="CM4398"/>
      <c r="CN4398"/>
      <c r="CO4398"/>
      <c r="CP4398"/>
      <c r="CQ4398"/>
      <c r="CR4398"/>
      <c r="CS4398"/>
      <c r="CT4398"/>
      <c r="CU4398"/>
      <c r="CV4398"/>
    </row>
    <row r="4399" spans="10:100" x14ac:dyDescent="0.25">
      <c r="J4399"/>
      <c r="K4399"/>
      <c r="L4399"/>
      <c r="M4399"/>
      <c r="N4399"/>
      <c r="O4399"/>
      <c r="P4399"/>
      <c r="Q4399"/>
      <c r="R4399"/>
      <c r="S4399"/>
      <c r="T4399"/>
      <c r="U4399"/>
      <c r="V4399"/>
      <c r="W4399"/>
      <c r="X4399"/>
      <c r="Y4399"/>
      <c r="Z4399"/>
      <c r="AA4399"/>
      <c r="AB4399"/>
      <c r="AC4399"/>
      <c r="AD4399"/>
      <c r="AE4399"/>
      <c r="AF4399"/>
      <c r="AG4399"/>
      <c r="AH4399"/>
      <c r="AI4399"/>
      <c r="AJ4399"/>
      <c r="AK4399"/>
      <c r="AL4399"/>
      <c r="AM4399"/>
      <c r="AN4399"/>
      <c r="AO4399"/>
      <c r="AP4399"/>
      <c r="AQ4399"/>
      <c r="AR4399"/>
      <c r="AS4399"/>
      <c r="AT4399"/>
      <c r="AU4399"/>
      <c r="AV4399"/>
      <c r="AW4399"/>
      <c r="AX4399"/>
      <c r="AY4399"/>
      <c r="AZ4399"/>
      <c r="BA4399"/>
      <c r="BB4399"/>
      <c r="BC4399"/>
      <c r="BD4399"/>
      <c r="BE4399"/>
      <c r="BF4399"/>
      <c r="BG4399"/>
      <c r="BH4399"/>
      <c r="BI4399"/>
      <c r="BJ4399"/>
      <c r="BK4399"/>
      <c r="BL4399"/>
      <c r="BM4399"/>
      <c r="BN4399"/>
      <c r="BO4399"/>
      <c r="BP4399"/>
      <c r="BQ4399"/>
      <c r="BR4399"/>
      <c r="BS4399"/>
      <c r="BT4399"/>
      <c r="BU4399"/>
      <c r="BV4399"/>
      <c r="BW4399"/>
      <c r="BX4399"/>
      <c r="BY4399"/>
      <c r="BZ4399"/>
      <c r="CA4399"/>
      <c r="CB4399"/>
      <c r="CC4399"/>
      <c r="CD4399"/>
      <c r="CE4399"/>
      <c r="CF4399"/>
      <c r="CG4399"/>
      <c r="CH4399"/>
      <c r="CI4399"/>
      <c r="CJ4399"/>
      <c r="CK4399"/>
      <c r="CL4399"/>
      <c r="CM4399"/>
      <c r="CN4399"/>
      <c r="CO4399"/>
      <c r="CP4399"/>
      <c r="CQ4399"/>
      <c r="CR4399"/>
      <c r="CS4399"/>
      <c r="CT4399"/>
      <c r="CU4399"/>
      <c r="CV4399"/>
    </row>
    <row r="4400" spans="10:100" x14ac:dyDescent="0.25">
      <c r="J4400"/>
      <c r="K4400"/>
      <c r="L4400"/>
      <c r="M4400"/>
      <c r="N4400"/>
      <c r="O4400"/>
      <c r="P4400"/>
      <c r="Q4400"/>
      <c r="R4400"/>
      <c r="S4400"/>
      <c r="T4400"/>
      <c r="U4400"/>
      <c r="V4400"/>
      <c r="W4400"/>
      <c r="X4400"/>
      <c r="Y4400"/>
      <c r="Z4400"/>
      <c r="AA4400"/>
      <c r="AB4400"/>
      <c r="AC4400"/>
      <c r="AD4400"/>
      <c r="AE4400"/>
      <c r="AF4400"/>
      <c r="AG4400"/>
      <c r="AH4400"/>
      <c r="AI4400"/>
      <c r="AJ4400"/>
      <c r="AK4400"/>
      <c r="AL4400"/>
      <c r="AM4400"/>
      <c r="AN4400"/>
      <c r="AO4400"/>
      <c r="AP4400"/>
      <c r="AQ4400"/>
      <c r="AR4400"/>
      <c r="AS4400"/>
      <c r="AT4400"/>
      <c r="AU4400"/>
      <c r="AV4400"/>
      <c r="AW4400"/>
      <c r="AX4400"/>
      <c r="AY4400"/>
      <c r="AZ4400"/>
      <c r="BA4400"/>
      <c r="BB4400"/>
      <c r="BC4400"/>
      <c r="BD4400"/>
      <c r="BE4400"/>
      <c r="BF4400"/>
      <c r="BG4400"/>
      <c r="BH4400"/>
      <c r="BI4400"/>
      <c r="BJ4400"/>
      <c r="BK4400"/>
      <c r="BL4400"/>
      <c r="BM4400"/>
      <c r="BN4400"/>
      <c r="BO4400"/>
      <c r="BP4400"/>
      <c r="BQ4400"/>
      <c r="BR4400"/>
      <c r="BS4400"/>
      <c r="BT4400"/>
      <c r="BU4400"/>
      <c r="BV4400"/>
      <c r="BW4400"/>
      <c r="BX4400"/>
      <c r="BY4400"/>
      <c r="BZ4400"/>
      <c r="CA4400"/>
      <c r="CB4400"/>
      <c r="CC4400"/>
      <c r="CD4400"/>
      <c r="CE4400"/>
      <c r="CF4400"/>
      <c r="CG4400"/>
      <c r="CH4400"/>
      <c r="CI4400"/>
      <c r="CJ4400"/>
      <c r="CK4400"/>
      <c r="CL4400"/>
      <c r="CM4400"/>
      <c r="CN4400"/>
      <c r="CO4400"/>
      <c r="CP4400"/>
      <c r="CQ4400"/>
      <c r="CR4400"/>
      <c r="CS4400"/>
      <c r="CT4400"/>
      <c r="CU4400"/>
      <c r="CV4400"/>
    </row>
    <row r="4401" spans="10:100" x14ac:dyDescent="0.25">
      <c r="J4401"/>
      <c r="K4401"/>
      <c r="L4401"/>
      <c r="M4401"/>
      <c r="N4401"/>
      <c r="O4401"/>
      <c r="P4401"/>
      <c r="Q4401"/>
      <c r="R4401"/>
      <c r="S4401"/>
      <c r="T4401"/>
      <c r="U4401"/>
      <c r="V4401"/>
      <c r="W4401"/>
      <c r="X4401"/>
      <c r="Y4401"/>
      <c r="Z4401"/>
      <c r="AA4401"/>
      <c r="AB4401"/>
      <c r="AC4401"/>
      <c r="AD4401"/>
      <c r="AE4401"/>
      <c r="AF4401"/>
      <c r="AG4401"/>
      <c r="AH4401"/>
      <c r="AI4401"/>
      <c r="AJ4401"/>
      <c r="AK4401"/>
      <c r="AL4401"/>
      <c r="AM4401"/>
      <c r="AN4401"/>
      <c r="AO4401"/>
      <c r="AP4401"/>
      <c r="AQ4401"/>
      <c r="AR4401"/>
      <c r="AS4401"/>
      <c r="AT4401"/>
      <c r="AU4401"/>
      <c r="AV4401"/>
      <c r="AW4401"/>
      <c r="AX4401"/>
      <c r="AY4401"/>
      <c r="AZ4401"/>
      <c r="BA4401"/>
      <c r="BB4401"/>
      <c r="BC4401"/>
      <c r="BD4401"/>
      <c r="BE4401"/>
      <c r="BF4401"/>
      <c r="BG4401"/>
      <c r="BH4401"/>
      <c r="BI4401"/>
      <c r="BJ4401"/>
      <c r="BK4401"/>
      <c r="BL4401"/>
      <c r="BM4401"/>
      <c r="BN4401"/>
      <c r="BO4401"/>
      <c r="BP4401"/>
      <c r="BQ4401"/>
      <c r="BR4401"/>
      <c r="BS4401"/>
      <c r="BT4401"/>
      <c r="BU4401"/>
      <c r="BV4401"/>
      <c r="BW4401"/>
      <c r="BX4401"/>
      <c r="BY4401"/>
      <c r="BZ4401"/>
      <c r="CA4401"/>
      <c r="CB4401"/>
      <c r="CC4401"/>
      <c r="CD4401"/>
      <c r="CE4401"/>
      <c r="CF4401"/>
      <c r="CG4401"/>
      <c r="CH4401"/>
      <c r="CI4401"/>
      <c r="CJ4401"/>
      <c r="CK4401"/>
      <c r="CL4401"/>
      <c r="CM4401"/>
      <c r="CN4401"/>
      <c r="CO4401"/>
      <c r="CP4401"/>
      <c r="CQ4401"/>
      <c r="CR4401"/>
      <c r="CS4401"/>
      <c r="CT4401"/>
      <c r="CU4401"/>
      <c r="CV4401"/>
    </row>
    <row r="4402" spans="10:100" x14ac:dyDescent="0.25">
      <c r="J4402"/>
      <c r="K4402"/>
      <c r="L4402"/>
      <c r="M4402"/>
      <c r="N4402"/>
      <c r="O4402"/>
      <c r="P4402"/>
      <c r="Q4402"/>
      <c r="R4402"/>
      <c r="S4402"/>
      <c r="T4402"/>
      <c r="U4402"/>
      <c r="V4402"/>
      <c r="W4402"/>
      <c r="X4402"/>
      <c r="Y4402"/>
      <c r="Z4402"/>
      <c r="AA4402"/>
      <c r="AB4402"/>
      <c r="AC4402"/>
      <c r="AD4402"/>
      <c r="AE4402"/>
      <c r="AF4402"/>
      <c r="AG4402"/>
      <c r="AH4402"/>
      <c r="AI4402"/>
      <c r="AJ4402"/>
      <c r="AK4402"/>
      <c r="AL4402"/>
      <c r="AM4402"/>
      <c r="AN4402"/>
      <c r="AO4402"/>
      <c r="AP4402"/>
      <c r="AQ4402"/>
      <c r="AR4402"/>
      <c r="AS4402"/>
      <c r="AT4402"/>
      <c r="AU4402"/>
      <c r="AV4402"/>
      <c r="AW4402"/>
      <c r="AX4402"/>
      <c r="AY4402"/>
      <c r="AZ4402"/>
      <c r="BA4402"/>
      <c r="BB4402"/>
      <c r="BC4402"/>
      <c r="BD4402"/>
      <c r="BE4402"/>
      <c r="BF4402"/>
      <c r="BG4402"/>
      <c r="BH4402"/>
      <c r="BI4402"/>
      <c r="BJ4402"/>
      <c r="BK4402"/>
      <c r="BL4402"/>
      <c r="BM4402"/>
      <c r="BN4402"/>
      <c r="BO4402"/>
      <c r="BP4402"/>
      <c r="BQ4402"/>
      <c r="BR4402"/>
      <c r="BS4402"/>
      <c r="BT4402"/>
      <c r="BU4402"/>
      <c r="BV4402"/>
      <c r="BW4402"/>
      <c r="BX4402"/>
      <c r="BY4402"/>
      <c r="BZ4402"/>
      <c r="CA4402"/>
      <c r="CB4402"/>
      <c r="CC4402"/>
      <c r="CD4402"/>
      <c r="CE4402"/>
      <c r="CF4402"/>
      <c r="CG4402"/>
      <c r="CH4402"/>
      <c r="CI4402"/>
      <c r="CJ4402"/>
      <c r="CK4402"/>
      <c r="CL4402"/>
      <c r="CM4402"/>
      <c r="CN4402"/>
      <c r="CO4402"/>
      <c r="CP4402"/>
      <c r="CQ4402"/>
      <c r="CR4402"/>
      <c r="CS4402"/>
      <c r="CT4402"/>
      <c r="CU4402"/>
      <c r="CV4402"/>
    </row>
    <row r="4403" spans="10:100" x14ac:dyDescent="0.25">
      <c r="J4403"/>
      <c r="K4403"/>
      <c r="L4403"/>
      <c r="M4403"/>
      <c r="N4403"/>
      <c r="O4403"/>
      <c r="P4403"/>
      <c r="Q4403"/>
      <c r="R4403"/>
      <c r="S4403"/>
      <c r="T4403"/>
      <c r="U4403"/>
      <c r="V4403"/>
      <c r="W4403"/>
      <c r="X4403"/>
      <c r="Y4403"/>
      <c r="Z4403"/>
      <c r="AA4403"/>
      <c r="AB4403"/>
      <c r="AC4403"/>
      <c r="AD4403"/>
      <c r="AE4403"/>
      <c r="AF4403"/>
      <c r="AG4403"/>
      <c r="AH4403"/>
      <c r="AI4403"/>
      <c r="AJ4403"/>
      <c r="AK4403"/>
      <c r="AL4403"/>
      <c r="AM4403"/>
      <c r="AN4403"/>
      <c r="AO4403"/>
      <c r="AP4403"/>
      <c r="AQ4403"/>
      <c r="AR4403"/>
      <c r="AS4403"/>
      <c r="AT4403"/>
      <c r="AU4403"/>
      <c r="AV4403"/>
      <c r="AW4403"/>
      <c r="AX4403"/>
      <c r="AY4403"/>
      <c r="AZ4403"/>
      <c r="BA4403"/>
      <c r="BB4403"/>
      <c r="BC4403"/>
      <c r="BD4403"/>
      <c r="BE4403"/>
      <c r="BF4403"/>
      <c r="BG4403"/>
      <c r="BH4403"/>
      <c r="BI4403"/>
      <c r="BJ4403"/>
      <c r="BK4403"/>
      <c r="BL4403"/>
      <c r="BM4403"/>
      <c r="BN4403"/>
      <c r="BO4403"/>
      <c r="BP4403"/>
      <c r="BQ4403"/>
      <c r="BR4403"/>
      <c r="BS4403"/>
      <c r="BT4403"/>
      <c r="BU4403"/>
      <c r="BV4403"/>
      <c r="BW4403"/>
      <c r="BX4403"/>
      <c r="BY4403"/>
      <c r="BZ4403"/>
      <c r="CA4403"/>
      <c r="CB4403"/>
      <c r="CC4403"/>
      <c r="CD4403"/>
      <c r="CE4403"/>
      <c r="CF4403"/>
      <c r="CG4403"/>
      <c r="CH4403"/>
      <c r="CI4403"/>
      <c r="CJ4403"/>
      <c r="CK4403"/>
      <c r="CL4403"/>
      <c r="CM4403"/>
      <c r="CN4403"/>
      <c r="CO4403"/>
      <c r="CP4403"/>
      <c r="CQ4403"/>
      <c r="CR4403"/>
      <c r="CS4403"/>
      <c r="CT4403"/>
      <c r="CU4403"/>
      <c r="CV4403"/>
    </row>
    <row r="4404" spans="10:100" x14ac:dyDescent="0.25">
      <c r="J4404"/>
      <c r="K4404"/>
      <c r="L4404"/>
      <c r="M4404"/>
      <c r="N4404"/>
      <c r="O4404"/>
      <c r="P4404"/>
      <c r="Q4404"/>
      <c r="R4404"/>
      <c r="S4404"/>
      <c r="T4404"/>
      <c r="U4404"/>
      <c r="V4404"/>
      <c r="W4404"/>
      <c r="X4404"/>
      <c r="Y4404"/>
      <c r="Z4404"/>
      <c r="AA4404"/>
      <c r="AB4404"/>
      <c r="AC4404"/>
      <c r="AD4404"/>
      <c r="AE4404"/>
      <c r="AF4404"/>
      <c r="AG4404"/>
      <c r="AH4404"/>
      <c r="AI4404"/>
      <c r="AJ4404"/>
      <c r="AK4404"/>
      <c r="AL4404"/>
      <c r="AM4404"/>
      <c r="AN4404"/>
      <c r="AO4404"/>
      <c r="AP4404"/>
      <c r="AQ4404"/>
      <c r="AR4404"/>
      <c r="AS4404"/>
      <c r="AT4404"/>
      <c r="AU4404"/>
      <c r="AV4404"/>
      <c r="AW4404"/>
      <c r="AX4404"/>
      <c r="AY4404"/>
      <c r="AZ4404"/>
      <c r="BA4404"/>
      <c r="BB4404"/>
      <c r="BC4404"/>
      <c r="BD4404"/>
      <c r="BE4404"/>
      <c r="BF4404"/>
      <c r="BG4404"/>
      <c r="BH4404"/>
      <c r="BI4404"/>
      <c r="BJ4404"/>
      <c r="BK4404"/>
      <c r="BL4404"/>
      <c r="BM4404"/>
      <c r="BN4404"/>
      <c r="BO4404"/>
      <c r="BP4404"/>
      <c r="BQ4404"/>
      <c r="BR4404"/>
      <c r="BS4404"/>
      <c r="BT4404"/>
      <c r="BU4404"/>
      <c r="BV4404"/>
      <c r="BW4404"/>
      <c r="BX4404"/>
      <c r="BY4404"/>
      <c r="BZ4404"/>
      <c r="CA4404"/>
      <c r="CB4404"/>
      <c r="CC4404"/>
      <c r="CD4404"/>
      <c r="CE4404"/>
      <c r="CF4404"/>
      <c r="CG4404"/>
      <c r="CH4404"/>
      <c r="CI4404"/>
      <c r="CJ4404"/>
      <c r="CK4404"/>
      <c r="CL4404"/>
      <c r="CM4404"/>
      <c r="CN4404"/>
      <c r="CO4404"/>
      <c r="CP4404"/>
      <c r="CQ4404"/>
      <c r="CR4404"/>
      <c r="CS4404"/>
      <c r="CT4404"/>
      <c r="CU4404"/>
      <c r="CV4404"/>
    </row>
    <row r="4405" spans="10:100" x14ac:dyDescent="0.25">
      <c r="J4405"/>
      <c r="K4405"/>
      <c r="L4405"/>
      <c r="M4405"/>
      <c r="N4405"/>
      <c r="O4405"/>
      <c r="P4405"/>
      <c r="Q4405"/>
      <c r="R4405"/>
      <c r="S4405"/>
      <c r="T4405"/>
      <c r="U4405"/>
      <c r="V4405"/>
      <c r="W4405"/>
      <c r="X4405"/>
      <c r="Y4405"/>
      <c r="Z4405"/>
      <c r="AA4405"/>
      <c r="AB4405"/>
      <c r="AC4405"/>
      <c r="AD4405"/>
      <c r="AE4405"/>
      <c r="AF4405"/>
      <c r="AG4405"/>
      <c r="AH4405"/>
      <c r="AI4405"/>
      <c r="AJ4405"/>
      <c r="AK4405"/>
      <c r="AL4405"/>
      <c r="AM4405"/>
      <c r="AN4405"/>
      <c r="AO4405"/>
      <c r="AP4405"/>
      <c r="AQ4405"/>
      <c r="AR4405"/>
      <c r="AS4405"/>
      <c r="AT4405"/>
      <c r="AU4405"/>
      <c r="AV4405"/>
      <c r="AW4405"/>
      <c r="AX4405"/>
      <c r="AY4405"/>
      <c r="AZ4405"/>
      <c r="BA4405"/>
      <c r="BB4405"/>
      <c r="BC4405"/>
      <c r="BD4405"/>
      <c r="BE4405"/>
      <c r="BF4405"/>
      <c r="BG4405"/>
      <c r="BH4405"/>
      <c r="BI4405"/>
      <c r="BJ4405"/>
      <c r="BK4405"/>
      <c r="BL4405"/>
      <c r="BM4405"/>
      <c r="BN4405"/>
      <c r="BO4405"/>
      <c r="BP4405"/>
      <c r="BQ4405"/>
      <c r="BR4405"/>
      <c r="BS4405"/>
      <c r="BT4405"/>
      <c r="BU4405"/>
      <c r="BV4405"/>
      <c r="BW4405"/>
      <c r="BX4405"/>
      <c r="BY4405"/>
      <c r="BZ4405"/>
      <c r="CA4405"/>
      <c r="CB4405"/>
      <c r="CC4405"/>
      <c r="CD4405"/>
      <c r="CE4405"/>
      <c r="CF4405"/>
      <c r="CG4405"/>
      <c r="CH4405"/>
      <c r="CI4405"/>
      <c r="CJ4405"/>
      <c r="CK4405"/>
      <c r="CL4405"/>
      <c r="CM4405"/>
      <c r="CN4405"/>
      <c r="CO4405"/>
      <c r="CP4405"/>
      <c r="CQ4405"/>
      <c r="CR4405"/>
      <c r="CS4405"/>
      <c r="CT4405"/>
      <c r="CU4405"/>
      <c r="CV4405"/>
    </row>
    <row r="4406" spans="10:100" x14ac:dyDescent="0.25">
      <c r="J4406"/>
      <c r="K4406"/>
      <c r="L4406"/>
      <c r="M4406"/>
      <c r="N4406"/>
      <c r="O4406"/>
      <c r="P4406"/>
      <c r="Q4406"/>
      <c r="R4406"/>
      <c r="S4406"/>
      <c r="T4406"/>
      <c r="U4406"/>
      <c r="V4406"/>
      <c r="W4406"/>
      <c r="X4406"/>
      <c r="Y4406"/>
      <c r="Z4406"/>
      <c r="AA4406"/>
      <c r="AB4406"/>
      <c r="AC4406"/>
      <c r="AD4406"/>
      <c r="AE4406"/>
      <c r="AF4406"/>
      <c r="AG4406"/>
      <c r="AH4406"/>
      <c r="AI4406"/>
      <c r="AJ4406"/>
      <c r="AK4406"/>
      <c r="AL4406"/>
      <c r="AM4406"/>
      <c r="AN4406"/>
      <c r="AO4406"/>
      <c r="AP4406"/>
      <c r="AQ4406"/>
      <c r="AR4406"/>
      <c r="AS4406"/>
      <c r="AT4406"/>
      <c r="AU4406"/>
      <c r="AV4406"/>
      <c r="AW4406"/>
      <c r="AX4406"/>
      <c r="AY4406"/>
      <c r="AZ4406"/>
      <c r="BA4406"/>
      <c r="BB4406"/>
      <c r="BC4406"/>
      <c r="BD4406"/>
      <c r="BE4406"/>
      <c r="BF4406"/>
      <c r="BG4406"/>
      <c r="BH4406"/>
      <c r="BI4406"/>
      <c r="BJ4406"/>
      <c r="BK4406"/>
      <c r="BL4406"/>
      <c r="BM4406"/>
      <c r="BN4406"/>
      <c r="BO4406"/>
      <c r="BP4406"/>
      <c r="BQ4406"/>
      <c r="BR4406"/>
      <c r="BS4406"/>
      <c r="BT4406"/>
      <c r="BU4406"/>
      <c r="BV4406"/>
      <c r="BW4406"/>
      <c r="BX4406"/>
      <c r="BY4406"/>
      <c r="BZ4406"/>
      <c r="CA4406"/>
      <c r="CB4406"/>
      <c r="CC4406"/>
      <c r="CD4406"/>
      <c r="CE4406"/>
      <c r="CF4406"/>
      <c r="CG4406"/>
      <c r="CH4406"/>
      <c r="CI4406"/>
      <c r="CJ4406"/>
      <c r="CK4406"/>
      <c r="CL4406"/>
      <c r="CM4406"/>
      <c r="CN4406"/>
      <c r="CO4406"/>
      <c r="CP4406"/>
      <c r="CQ4406"/>
      <c r="CR4406"/>
      <c r="CS4406"/>
      <c r="CT4406"/>
      <c r="CU4406"/>
      <c r="CV4406"/>
    </row>
    <row r="4407" spans="10:100" x14ac:dyDescent="0.25">
      <c r="J4407"/>
      <c r="K4407"/>
      <c r="L4407"/>
      <c r="M4407"/>
      <c r="N4407"/>
      <c r="O4407"/>
      <c r="P4407"/>
      <c r="Q4407"/>
      <c r="R4407"/>
      <c r="S4407"/>
      <c r="T4407"/>
      <c r="U4407"/>
      <c r="V4407"/>
      <c r="W4407"/>
      <c r="X4407"/>
      <c r="Y4407"/>
      <c r="Z4407"/>
      <c r="AA4407"/>
      <c r="AB4407"/>
      <c r="AC4407"/>
      <c r="AD4407"/>
      <c r="AE4407"/>
      <c r="AF4407"/>
      <c r="AG4407"/>
      <c r="AH4407"/>
      <c r="AI4407"/>
      <c r="AJ4407"/>
      <c r="AK4407"/>
      <c r="AL4407"/>
      <c r="AM4407"/>
      <c r="AN4407"/>
      <c r="AO4407"/>
      <c r="AP4407"/>
      <c r="AQ4407"/>
      <c r="AR4407"/>
      <c r="AS4407"/>
      <c r="AT4407"/>
      <c r="AU4407"/>
      <c r="AV4407"/>
      <c r="AW4407"/>
      <c r="AX4407"/>
      <c r="AY4407"/>
      <c r="AZ4407"/>
      <c r="BA4407"/>
      <c r="BB4407"/>
      <c r="BC4407"/>
      <c r="BD4407"/>
      <c r="BE4407"/>
      <c r="BF4407"/>
      <c r="BG4407"/>
      <c r="BH4407"/>
      <c r="BI4407"/>
      <c r="BJ4407"/>
      <c r="BK4407"/>
      <c r="BL4407"/>
      <c r="BM4407"/>
      <c r="BN4407"/>
      <c r="BO4407"/>
      <c r="BP4407"/>
      <c r="BQ4407"/>
      <c r="BR4407"/>
      <c r="BS4407"/>
      <c r="BT4407"/>
      <c r="BU4407"/>
      <c r="BV4407"/>
      <c r="BW4407"/>
      <c r="BX4407"/>
      <c r="BY4407"/>
      <c r="BZ4407"/>
      <c r="CA4407"/>
      <c r="CB4407"/>
      <c r="CC4407"/>
      <c r="CD4407"/>
      <c r="CE4407"/>
      <c r="CF4407"/>
      <c r="CG4407"/>
      <c r="CH4407"/>
      <c r="CI4407"/>
      <c r="CJ4407"/>
      <c r="CK4407"/>
      <c r="CL4407"/>
      <c r="CM4407"/>
      <c r="CN4407"/>
      <c r="CO4407"/>
      <c r="CP4407"/>
      <c r="CQ4407"/>
      <c r="CR4407"/>
      <c r="CS4407"/>
      <c r="CT4407"/>
      <c r="CU4407"/>
      <c r="CV4407"/>
    </row>
    <row r="4408" spans="10:100" x14ac:dyDescent="0.25">
      <c r="J4408"/>
      <c r="K4408"/>
      <c r="L4408"/>
      <c r="M4408"/>
      <c r="N4408"/>
      <c r="O4408"/>
      <c r="P4408"/>
      <c r="Q4408"/>
      <c r="R4408"/>
      <c r="S4408"/>
      <c r="T4408"/>
      <c r="U4408"/>
      <c r="V4408"/>
      <c r="W4408"/>
      <c r="X4408"/>
      <c r="Y4408"/>
      <c r="Z4408"/>
      <c r="AA4408"/>
      <c r="AB4408"/>
      <c r="AC4408"/>
      <c r="AD4408"/>
      <c r="AE4408"/>
      <c r="AF4408"/>
      <c r="AG4408"/>
      <c r="AH4408"/>
      <c r="AI4408"/>
      <c r="AJ4408"/>
      <c r="AK4408"/>
      <c r="AL4408"/>
      <c r="AM4408"/>
      <c r="AN4408"/>
      <c r="AO4408"/>
      <c r="AP4408"/>
      <c r="AQ4408"/>
      <c r="AR4408"/>
      <c r="AS4408"/>
      <c r="AT4408"/>
      <c r="AU4408"/>
      <c r="AV4408"/>
      <c r="AW4408"/>
      <c r="AX4408"/>
      <c r="AY4408"/>
      <c r="AZ4408"/>
      <c r="BA4408"/>
      <c r="BB4408"/>
      <c r="BC4408"/>
      <c r="BD4408"/>
      <c r="BE4408"/>
      <c r="BF4408"/>
      <c r="BG4408"/>
      <c r="BH4408"/>
      <c r="BI4408"/>
      <c r="BJ4408"/>
      <c r="BK4408"/>
      <c r="BL4408"/>
      <c r="BM4408"/>
      <c r="BN4408"/>
      <c r="BO4408"/>
      <c r="BP4408"/>
      <c r="BQ4408"/>
      <c r="BR4408"/>
      <c r="BS4408"/>
      <c r="BT4408"/>
      <c r="BU4408"/>
      <c r="BV4408"/>
      <c r="BW4408"/>
      <c r="BX4408"/>
      <c r="BY4408"/>
      <c r="BZ4408"/>
      <c r="CA4408"/>
      <c r="CB4408"/>
      <c r="CC4408"/>
      <c r="CD4408"/>
      <c r="CE4408"/>
      <c r="CF4408"/>
      <c r="CG4408"/>
      <c r="CH4408"/>
      <c r="CI4408"/>
      <c r="CJ4408"/>
      <c r="CK4408"/>
      <c r="CL4408"/>
      <c r="CM4408"/>
      <c r="CN4408"/>
      <c r="CO4408"/>
      <c r="CP4408"/>
      <c r="CQ4408"/>
      <c r="CR4408"/>
      <c r="CS4408"/>
      <c r="CT4408"/>
      <c r="CU4408"/>
      <c r="CV4408"/>
    </row>
    <row r="4409" spans="10:100" x14ac:dyDescent="0.25">
      <c r="J4409"/>
      <c r="K4409"/>
      <c r="L4409"/>
      <c r="M4409"/>
      <c r="N4409"/>
      <c r="O4409"/>
      <c r="P4409"/>
      <c r="Q4409"/>
      <c r="R4409"/>
      <c r="S4409"/>
      <c r="T4409"/>
      <c r="U4409"/>
      <c r="V4409"/>
      <c r="W4409"/>
      <c r="X4409"/>
      <c r="Y4409"/>
      <c r="Z4409"/>
      <c r="AA4409"/>
      <c r="AB4409"/>
      <c r="AC4409"/>
      <c r="AD4409"/>
      <c r="AE4409"/>
      <c r="AF4409"/>
      <c r="AG4409"/>
      <c r="AH4409"/>
      <c r="AI4409"/>
      <c r="AJ4409"/>
      <c r="AK4409"/>
      <c r="AL4409"/>
      <c r="AM4409"/>
      <c r="AN4409"/>
      <c r="AO4409"/>
      <c r="AP4409"/>
      <c r="AQ4409"/>
      <c r="AR4409"/>
      <c r="AS4409"/>
      <c r="AT4409"/>
      <c r="AU4409"/>
      <c r="AV4409"/>
      <c r="AW4409"/>
      <c r="AX4409"/>
      <c r="AY4409"/>
      <c r="AZ4409"/>
      <c r="BA4409"/>
      <c r="BB4409"/>
      <c r="BC4409"/>
      <c r="BD4409"/>
      <c r="BE4409"/>
      <c r="BF4409"/>
      <c r="BG4409"/>
      <c r="BH4409"/>
      <c r="BI4409"/>
      <c r="BJ4409"/>
      <c r="BK4409"/>
      <c r="BL4409"/>
      <c r="BM4409"/>
      <c r="BN4409"/>
      <c r="BO4409"/>
      <c r="BP4409"/>
      <c r="BQ4409"/>
      <c r="BR4409"/>
      <c r="BS4409"/>
      <c r="BT4409"/>
      <c r="BU4409"/>
      <c r="BV4409"/>
      <c r="BW4409"/>
      <c r="BX4409"/>
      <c r="BY4409"/>
      <c r="BZ4409"/>
      <c r="CA4409"/>
      <c r="CB4409"/>
      <c r="CC4409"/>
      <c r="CD4409"/>
      <c r="CE4409"/>
      <c r="CF4409"/>
      <c r="CG4409"/>
      <c r="CH4409"/>
      <c r="CI4409"/>
      <c r="CJ4409"/>
      <c r="CK4409"/>
      <c r="CL4409"/>
      <c r="CM4409"/>
      <c r="CN4409"/>
      <c r="CO4409"/>
      <c r="CP4409"/>
      <c r="CQ4409"/>
      <c r="CR4409"/>
      <c r="CS4409"/>
      <c r="CT4409"/>
      <c r="CU4409"/>
      <c r="CV4409"/>
    </row>
    <row r="4410" spans="10:100" x14ac:dyDescent="0.25">
      <c r="J4410"/>
      <c r="K4410"/>
      <c r="L4410"/>
      <c r="M4410"/>
      <c r="N4410"/>
      <c r="O4410"/>
      <c r="P4410"/>
      <c r="Q4410"/>
      <c r="R4410"/>
      <c r="S4410"/>
      <c r="T4410"/>
      <c r="U4410"/>
      <c r="V4410"/>
      <c r="W4410"/>
      <c r="X4410"/>
      <c r="Y4410"/>
      <c r="Z4410"/>
      <c r="AA4410"/>
      <c r="AB4410"/>
      <c r="AC4410"/>
      <c r="AD4410"/>
      <c r="AE4410"/>
      <c r="AF4410"/>
      <c r="AG4410"/>
      <c r="AH4410"/>
      <c r="AI4410"/>
      <c r="AJ4410"/>
      <c r="AK4410"/>
      <c r="AL4410"/>
      <c r="AM4410"/>
      <c r="AN4410"/>
      <c r="AO4410"/>
      <c r="AP4410"/>
      <c r="AQ4410"/>
      <c r="AR4410"/>
      <c r="AS4410"/>
      <c r="AT4410"/>
      <c r="AU4410"/>
      <c r="AV4410"/>
      <c r="AW4410"/>
      <c r="AX4410"/>
      <c r="AY4410"/>
      <c r="AZ4410"/>
      <c r="BA4410"/>
      <c r="BB4410"/>
      <c r="BC4410"/>
      <c r="BD4410"/>
      <c r="BE4410"/>
      <c r="BF4410"/>
      <c r="BG4410"/>
      <c r="BH4410"/>
      <c r="BI4410"/>
      <c r="BJ4410"/>
      <c r="BK4410"/>
      <c r="BL4410"/>
      <c r="BM4410"/>
      <c r="BN4410"/>
      <c r="BO4410"/>
      <c r="BP4410"/>
      <c r="BQ4410"/>
      <c r="BR4410"/>
      <c r="BS4410"/>
      <c r="BT4410"/>
      <c r="BU4410"/>
      <c r="BV4410"/>
      <c r="BW4410"/>
      <c r="BX4410"/>
      <c r="BY4410"/>
      <c r="BZ4410"/>
      <c r="CA4410"/>
      <c r="CB4410"/>
      <c r="CC4410"/>
      <c r="CD4410"/>
      <c r="CE4410"/>
      <c r="CF4410"/>
      <c r="CG4410"/>
      <c r="CH4410"/>
      <c r="CI4410"/>
      <c r="CJ4410"/>
      <c r="CK4410"/>
      <c r="CL4410"/>
      <c r="CM4410"/>
      <c r="CN4410"/>
      <c r="CO4410"/>
      <c r="CP4410"/>
      <c r="CQ4410"/>
      <c r="CR4410"/>
      <c r="CS4410"/>
      <c r="CT4410"/>
      <c r="CU4410"/>
      <c r="CV4410"/>
    </row>
    <row r="4411" spans="10:100" x14ac:dyDescent="0.25">
      <c r="J4411"/>
      <c r="K4411"/>
      <c r="L4411"/>
      <c r="M4411"/>
      <c r="N4411"/>
      <c r="O4411"/>
      <c r="P4411"/>
      <c r="Q4411"/>
      <c r="R4411"/>
      <c r="S4411"/>
      <c r="T4411"/>
      <c r="U4411"/>
      <c r="V4411"/>
      <c r="W4411"/>
      <c r="X4411"/>
      <c r="Y4411"/>
      <c r="Z4411"/>
      <c r="AA4411"/>
      <c r="AB4411"/>
      <c r="AC4411"/>
      <c r="AD4411"/>
      <c r="AE4411"/>
      <c r="AF4411"/>
      <c r="AG4411"/>
      <c r="AH4411"/>
      <c r="AI4411"/>
      <c r="AJ4411"/>
      <c r="AK4411"/>
      <c r="AL4411"/>
      <c r="AM4411"/>
      <c r="AN4411"/>
      <c r="AO4411"/>
      <c r="AP4411"/>
      <c r="AQ4411"/>
      <c r="AR4411"/>
      <c r="AS4411"/>
      <c r="AT4411"/>
      <c r="AU4411"/>
      <c r="AV4411"/>
      <c r="AW4411"/>
      <c r="AX4411"/>
      <c r="AY4411"/>
      <c r="AZ4411"/>
      <c r="BA4411"/>
      <c r="BB4411"/>
      <c r="BC4411"/>
      <c r="BD4411"/>
      <c r="BE4411"/>
      <c r="BF4411"/>
      <c r="BG4411"/>
      <c r="BH4411"/>
      <c r="BI4411"/>
      <c r="BJ4411"/>
      <c r="BK4411"/>
      <c r="BL4411"/>
      <c r="BM4411"/>
      <c r="BN4411"/>
      <c r="BO4411"/>
      <c r="BP4411"/>
      <c r="BQ4411"/>
      <c r="BR4411"/>
      <c r="BS4411"/>
      <c r="BT4411"/>
      <c r="BU4411"/>
      <c r="BV4411"/>
      <c r="BW4411"/>
      <c r="BX4411"/>
      <c r="BY4411"/>
      <c r="BZ4411"/>
      <c r="CA4411"/>
      <c r="CB4411"/>
      <c r="CC4411"/>
      <c r="CD4411"/>
      <c r="CE4411"/>
      <c r="CF4411"/>
      <c r="CG4411"/>
      <c r="CH4411"/>
      <c r="CI4411"/>
      <c r="CJ4411"/>
      <c r="CK4411"/>
      <c r="CL4411"/>
      <c r="CM4411"/>
      <c r="CN4411"/>
      <c r="CO4411"/>
      <c r="CP4411"/>
      <c r="CQ4411"/>
      <c r="CR4411"/>
      <c r="CS4411"/>
      <c r="CT4411"/>
      <c r="CU4411"/>
      <c r="CV4411"/>
    </row>
    <row r="4412" spans="10:100" x14ac:dyDescent="0.25">
      <c r="J4412"/>
      <c r="K4412"/>
      <c r="L4412"/>
      <c r="M4412"/>
      <c r="N4412"/>
      <c r="O4412"/>
      <c r="P4412"/>
      <c r="Q4412"/>
      <c r="R4412"/>
      <c r="S4412"/>
      <c r="T4412"/>
      <c r="U4412"/>
      <c r="V4412"/>
      <c r="W4412"/>
      <c r="X4412"/>
      <c r="Y4412"/>
      <c r="Z4412"/>
      <c r="AA4412"/>
      <c r="AB4412"/>
      <c r="AC4412"/>
      <c r="AD4412"/>
      <c r="AE4412"/>
      <c r="AF4412"/>
      <c r="AG4412"/>
      <c r="AH4412"/>
      <c r="AI4412"/>
      <c r="AJ4412"/>
      <c r="AK4412"/>
      <c r="AL4412"/>
      <c r="AM4412"/>
      <c r="AN4412"/>
      <c r="AO4412"/>
      <c r="AP4412"/>
      <c r="AQ4412"/>
      <c r="AR4412"/>
      <c r="AS4412"/>
      <c r="AT4412"/>
      <c r="AU4412"/>
      <c r="AV4412"/>
      <c r="AW4412"/>
      <c r="AX4412"/>
      <c r="AY4412"/>
      <c r="AZ4412"/>
      <c r="BA4412"/>
      <c r="BB4412"/>
      <c r="BC4412"/>
      <c r="BD4412"/>
      <c r="BE4412"/>
      <c r="BF4412"/>
      <c r="BG4412"/>
      <c r="BH4412"/>
      <c r="BI4412"/>
      <c r="BJ4412"/>
      <c r="BK4412"/>
      <c r="BL4412"/>
      <c r="BM4412"/>
      <c r="BN4412"/>
      <c r="BO4412"/>
      <c r="BP4412"/>
      <c r="BQ4412"/>
      <c r="BR4412"/>
      <c r="BS4412"/>
      <c r="BT4412"/>
      <c r="BU4412"/>
      <c r="BV4412"/>
      <c r="BW4412"/>
      <c r="BX4412"/>
      <c r="BY4412"/>
      <c r="BZ4412"/>
      <c r="CA4412"/>
      <c r="CB4412"/>
      <c r="CC4412"/>
      <c r="CD4412"/>
      <c r="CE4412"/>
      <c r="CF4412"/>
      <c r="CG4412"/>
      <c r="CH4412"/>
      <c r="CI4412"/>
      <c r="CJ4412"/>
      <c r="CK4412"/>
      <c r="CL4412"/>
      <c r="CM4412"/>
      <c r="CN4412"/>
      <c r="CO4412"/>
      <c r="CP4412"/>
      <c r="CQ4412"/>
      <c r="CR4412"/>
      <c r="CS4412"/>
      <c r="CT4412"/>
      <c r="CU4412"/>
      <c r="CV4412"/>
    </row>
    <row r="4413" spans="10:100" x14ac:dyDescent="0.25">
      <c r="J4413"/>
      <c r="K4413"/>
      <c r="L4413"/>
      <c r="M4413"/>
      <c r="N4413"/>
      <c r="O4413"/>
      <c r="P4413"/>
      <c r="Q4413"/>
      <c r="R4413"/>
      <c r="S4413"/>
      <c r="T4413"/>
      <c r="U4413"/>
      <c r="V4413"/>
      <c r="W4413"/>
      <c r="X4413"/>
      <c r="Y4413"/>
      <c r="Z4413"/>
      <c r="AA4413"/>
      <c r="AB4413"/>
      <c r="AC4413"/>
      <c r="AD4413"/>
      <c r="AE4413"/>
      <c r="AF4413"/>
      <c r="AG4413"/>
      <c r="AH4413"/>
      <c r="AI4413"/>
      <c r="AJ4413"/>
      <c r="AK4413"/>
      <c r="AL4413"/>
      <c r="AM4413"/>
      <c r="AN4413"/>
      <c r="AO4413"/>
      <c r="AP4413"/>
      <c r="AQ4413"/>
      <c r="AR4413"/>
      <c r="AS4413"/>
      <c r="AT4413"/>
      <c r="AU4413"/>
      <c r="AV4413"/>
      <c r="AW4413"/>
      <c r="AX4413"/>
      <c r="AY4413"/>
      <c r="AZ4413"/>
      <c r="BA4413"/>
      <c r="BB4413"/>
      <c r="BC4413"/>
      <c r="BD4413"/>
      <c r="BE4413"/>
      <c r="BF4413"/>
      <c r="BG4413"/>
      <c r="BH4413"/>
      <c r="BI4413"/>
      <c r="BJ4413"/>
      <c r="BK4413"/>
      <c r="BL4413"/>
      <c r="BM4413"/>
      <c r="BN4413"/>
      <c r="BO4413"/>
      <c r="BP4413"/>
      <c r="BQ4413"/>
      <c r="BR4413"/>
      <c r="BS4413"/>
      <c r="BT4413"/>
      <c r="BU4413"/>
      <c r="BV4413"/>
      <c r="BW4413"/>
      <c r="BX4413"/>
      <c r="BY4413"/>
      <c r="BZ4413"/>
      <c r="CA4413"/>
      <c r="CB4413"/>
      <c r="CC4413"/>
      <c r="CD4413"/>
      <c r="CE4413"/>
      <c r="CF4413"/>
      <c r="CG4413"/>
      <c r="CH4413"/>
      <c r="CI4413"/>
      <c r="CJ4413"/>
      <c r="CK4413"/>
      <c r="CL4413"/>
      <c r="CM4413"/>
      <c r="CN4413"/>
      <c r="CO4413"/>
      <c r="CP4413"/>
      <c r="CQ4413"/>
      <c r="CR4413"/>
      <c r="CS4413"/>
      <c r="CT4413"/>
      <c r="CU4413"/>
      <c r="CV4413"/>
    </row>
    <row r="4414" spans="10:100" x14ac:dyDescent="0.25">
      <c r="J4414"/>
      <c r="K4414"/>
      <c r="L4414"/>
      <c r="M4414"/>
      <c r="N4414"/>
      <c r="O4414"/>
      <c r="P4414"/>
      <c r="Q4414"/>
      <c r="R4414"/>
      <c r="S4414"/>
      <c r="T4414"/>
      <c r="U4414"/>
      <c r="V4414"/>
      <c r="W4414"/>
      <c r="X4414"/>
      <c r="Y4414"/>
      <c r="Z4414"/>
      <c r="AA4414"/>
      <c r="AB4414"/>
      <c r="AC4414"/>
      <c r="AD4414"/>
      <c r="AE4414"/>
      <c r="AF4414"/>
      <c r="AG4414"/>
      <c r="AH4414"/>
      <c r="AI4414"/>
      <c r="AJ4414"/>
      <c r="AK4414"/>
      <c r="AL4414"/>
      <c r="AM4414"/>
      <c r="AN4414"/>
      <c r="AO4414"/>
      <c r="AP4414"/>
      <c r="AQ4414"/>
      <c r="AR4414"/>
      <c r="AS4414"/>
      <c r="AT4414"/>
      <c r="AU4414"/>
      <c r="AV4414"/>
      <c r="AW4414"/>
      <c r="AX4414"/>
      <c r="AY4414"/>
      <c r="AZ4414"/>
      <c r="BA4414"/>
      <c r="BB4414"/>
      <c r="BC4414"/>
      <c r="BD4414"/>
      <c r="BE4414"/>
      <c r="BF4414"/>
      <c r="BG4414"/>
      <c r="BH4414"/>
      <c r="BI4414"/>
      <c r="BJ4414"/>
      <c r="BK4414"/>
      <c r="BL4414"/>
      <c r="BM4414"/>
      <c r="BN4414"/>
      <c r="BO4414"/>
      <c r="BP4414"/>
      <c r="BQ4414"/>
      <c r="BR4414"/>
      <c r="BS4414"/>
      <c r="BT4414"/>
      <c r="BU4414"/>
      <c r="BV4414"/>
      <c r="BW4414"/>
      <c r="BX4414"/>
      <c r="BY4414"/>
      <c r="BZ4414"/>
      <c r="CA4414"/>
      <c r="CB4414"/>
      <c r="CC4414"/>
      <c r="CD4414"/>
      <c r="CE4414"/>
      <c r="CF4414"/>
      <c r="CG4414"/>
      <c r="CH4414"/>
      <c r="CI4414"/>
      <c r="CJ4414"/>
      <c r="CK4414"/>
      <c r="CL4414"/>
      <c r="CM4414"/>
      <c r="CN4414"/>
      <c r="CO4414"/>
      <c r="CP4414"/>
      <c r="CQ4414"/>
      <c r="CR4414"/>
      <c r="CS4414"/>
      <c r="CT4414"/>
      <c r="CU4414"/>
      <c r="CV4414"/>
    </row>
    <row r="4415" spans="10:100" x14ac:dyDescent="0.25">
      <c r="J4415"/>
      <c r="K4415"/>
      <c r="L4415"/>
      <c r="M4415"/>
      <c r="N4415"/>
      <c r="O4415"/>
      <c r="P4415"/>
      <c r="Q4415"/>
      <c r="R4415"/>
      <c r="S4415"/>
      <c r="T4415"/>
      <c r="U4415"/>
      <c r="V4415"/>
      <c r="W4415"/>
      <c r="X4415"/>
      <c r="Y4415"/>
      <c r="Z4415"/>
      <c r="AA4415"/>
      <c r="AB4415"/>
      <c r="AC4415"/>
      <c r="AD4415"/>
      <c r="AE4415"/>
      <c r="AF4415"/>
      <c r="AG4415"/>
      <c r="AH4415"/>
      <c r="AI4415"/>
      <c r="AJ4415"/>
      <c r="AK4415"/>
      <c r="AL4415"/>
      <c r="AM4415"/>
      <c r="AN4415"/>
      <c r="AO4415"/>
      <c r="AP4415"/>
      <c r="AQ4415"/>
      <c r="AR4415"/>
      <c r="AS4415"/>
      <c r="AT4415"/>
      <c r="AU4415"/>
      <c r="AV4415"/>
      <c r="AW4415"/>
      <c r="AX4415"/>
      <c r="AY4415"/>
      <c r="AZ4415"/>
      <c r="BA4415"/>
      <c r="BB4415"/>
      <c r="BC4415"/>
      <c r="BD4415"/>
      <c r="BE4415"/>
      <c r="BF4415"/>
      <c r="BG4415"/>
      <c r="BH4415"/>
      <c r="BI4415"/>
      <c r="BJ4415"/>
      <c r="BK4415"/>
      <c r="BL4415"/>
      <c r="BM4415"/>
      <c r="BN4415"/>
      <c r="BO4415"/>
      <c r="BP4415"/>
      <c r="BQ4415"/>
      <c r="BR4415"/>
      <c r="BS4415"/>
      <c r="BT4415"/>
      <c r="BU4415"/>
      <c r="BV4415"/>
      <c r="BW4415"/>
      <c r="BX4415"/>
      <c r="BY4415"/>
      <c r="BZ4415"/>
      <c r="CA4415"/>
      <c r="CB4415"/>
      <c r="CC4415"/>
      <c r="CD4415"/>
      <c r="CE4415"/>
      <c r="CF4415"/>
      <c r="CG4415"/>
      <c r="CH4415"/>
      <c r="CI4415"/>
      <c r="CJ4415"/>
      <c r="CK4415"/>
      <c r="CL4415"/>
      <c r="CM4415"/>
      <c r="CN4415"/>
      <c r="CO4415"/>
      <c r="CP4415"/>
      <c r="CQ4415"/>
      <c r="CR4415"/>
      <c r="CS4415"/>
      <c r="CT4415"/>
      <c r="CU4415"/>
      <c r="CV4415"/>
    </row>
    <row r="4416" spans="10:100" x14ac:dyDescent="0.25">
      <c r="J4416"/>
      <c r="K4416"/>
      <c r="L4416"/>
      <c r="M4416"/>
      <c r="N4416"/>
      <c r="O4416"/>
      <c r="P4416"/>
      <c r="Q4416"/>
      <c r="R4416"/>
      <c r="S4416"/>
      <c r="T4416"/>
      <c r="U4416"/>
      <c r="V4416"/>
      <c r="W4416"/>
      <c r="X4416"/>
      <c r="Y4416"/>
      <c r="Z4416"/>
      <c r="AA4416"/>
      <c r="AB4416"/>
      <c r="AC4416"/>
      <c r="AD4416"/>
      <c r="AE4416"/>
      <c r="AF4416"/>
      <c r="AG4416"/>
      <c r="AH4416"/>
      <c r="AI4416"/>
      <c r="AJ4416"/>
      <c r="AK4416"/>
      <c r="AL4416"/>
      <c r="AM4416"/>
      <c r="AN4416"/>
      <c r="AO4416"/>
      <c r="AP4416"/>
      <c r="AQ4416"/>
      <c r="AR4416"/>
      <c r="AS4416"/>
      <c r="AT4416"/>
      <c r="AU4416"/>
      <c r="AV4416"/>
      <c r="AW4416"/>
      <c r="AX4416"/>
      <c r="AY4416"/>
      <c r="AZ4416"/>
      <c r="BA4416"/>
      <c r="BB4416"/>
      <c r="BC4416"/>
      <c r="BD4416"/>
      <c r="BE4416"/>
      <c r="BF4416"/>
      <c r="BG4416"/>
      <c r="BH4416"/>
      <c r="BI4416"/>
      <c r="BJ4416"/>
      <c r="BK4416"/>
      <c r="BL4416"/>
      <c r="BM4416"/>
      <c r="BN4416"/>
      <c r="BO4416"/>
      <c r="BP4416"/>
      <c r="BQ4416"/>
      <c r="BR4416"/>
      <c r="BS4416"/>
      <c r="BT4416"/>
      <c r="BU4416"/>
      <c r="BV4416"/>
      <c r="BW4416"/>
      <c r="BX4416"/>
      <c r="BY4416"/>
      <c r="BZ4416"/>
      <c r="CA4416"/>
      <c r="CB4416"/>
      <c r="CC4416"/>
      <c r="CD4416"/>
      <c r="CE4416"/>
      <c r="CF4416"/>
      <c r="CG4416"/>
      <c r="CH4416"/>
      <c r="CI4416"/>
      <c r="CJ4416"/>
      <c r="CK4416"/>
      <c r="CL4416"/>
      <c r="CM4416"/>
      <c r="CN4416"/>
      <c r="CO4416"/>
      <c r="CP4416"/>
      <c r="CQ4416"/>
      <c r="CR4416"/>
      <c r="CS4416"/>
      <c r="CT4416"/>
      <c r="CU4416"/>
      <c r="CV4416"/>
    </row>
    <row r="4417" spans="10:100" x14ac:dyDescent="0.25">
      <c r="J4417"/>
      <c r="K4417"/>
      <c r="L4417"/>
      <c r="M4417"/>
      <c r="N4417"/>
      <c r="O4417"/>
      <c r="P4417"/>
      <c r="Q4417"/>
      <c r="R4417"/>
      <c r="S4417"/>
      <c r="T4417"/>
      <c r="U4417"/>
      <c r="V4417"/>
      <c r="W4417"/>
      <c r="X4417"/>
      <c r="Y4417"/>
      <c r="Z4417"/>
      <c r="AA4417"/>
      <c r="AB4417"/>
      <c r="AC4417"/>
      <c r="AD4417"/>
      <c r="AE4417"/>
      <c r="AF4417"/>
      <c r="AG4417"/>
      <c r="AH4417"/>
      <c r="AI4417"/>
      <c r="AJ4417"/>
      <c r="AK4417"/>
      <c r="AL4417"/>
      <c r="AM4417"/>
      <c r="AN4417"/>
      <c r="AO4417"/>
      <c r="AP4417"/>
      <c r="AQ4417"/>
      <c r="AR4417"/>
      <c r="AS4417"/>
      <c r="AT4417"/>
      <c r="AU4417"/>
      <c r="AV4417"/>
      <c r="AW4417"/>
      <c r="AX4417"/>
      <c r="AY4417"/>
      <c r="AZ4417"/>
      <c r="BA4417"/>
      <c r="BB4417"/>
      <c r="BC4417"/>
      <c r="BD4417"/>
      <c r="BE4417"/>
      <c r="BF4417"/>
      <c r="BG4417"/>
      <c r="BH4417"/>
      <c r="BI4417"/>
      <c r="BJ4417"/>
      <c r="BK4417"/>
      <c r="BL4417"/>
      <c r="BM4417"/>
      <c r="BN4417"/>
      <c r="BO4417"/>
      <c r="BP4417"/>
      <c r="BQ4417"/>
      <c r="BR4417"/>
      <c r="BS4417"/>
      <c r="BT4417"/>
      <c r="BU4417"/>
      <c r="BV4417"/>
      <c r="BW4417"/>
      <c r="BX4417"/>
      <c r="BY4417"/>
      <c r="BZ4417"/>
      <c r="CA4417"/>
      <c r="CB4417"/>
      <c r="CC4417"/>
      <c r="CD4417"/>
      <c r="CE4417"/>
      <c r="CF4417"/>
      <c r="CG4417"/>
      <c r="CH4417"/>
      <c r="CI4417"/>
      <c r="CJ4417"/>
      <c r="CK4417"/>
      <c r="CL4417"/>
      <c r="CM4417"/>
      <c r="CN4417"/>
      <c r="CO4417"/>
      <c r="CP4417"/>
      <c r="CQ4417"/>
      <c r="CR4417"/>
      <c r="CS4417"/>
      <c r="CT4417"/>
      <c r="CU4417"/>
      <c r="CV4417"/>
    </row>
    <row r="4418" spans="10:100" x14ac:dyDescent="0.25">
      <c r="J4418"/>
      <c r="K4418"/>
      <c r="L4418"/>
      <c r="M4418"/>
      <c r="N4418"/>
      <c r="O4418"/>
      <c r="P4418"/>
      <c r="Q4418"/>
      <c r="R4418"/>
      <c r="S4418"/>
      <c r="T4418"/>
      <c r="U4418"/>
      <c r="V4418"/>
      <c r="W4418"/>
      <c r="X4418"/>
      <c r="Y4418"/>
      <c r="Z4418"/>
      <c r="AA4418"/>
      <c r="AB4418"/>
      <c r="AC4418"/>
      <c r="AD4418"/>
      <c r="AE4418"/>
      <c r="AF4418"/>
      <c r="AG4418"/>
      <c r="AH4418"/>
      <c r="AI4418"/>
      <c r="AJ4418"/>
      <c r="AK4418"/>
      <c r="AL4418"/>
      <c r="AM4418"/>
      <c r="AN4418"/>
      <c r="AO4418"/>
      <c r="AP4418"/>
      <c r="AQ4418"/>
      <c r="AR4418"/>
      <c r="AS4418"/>
      <c r="AT4418"/>
      <c r="AU4418"/>
      <c r="AV4418"/>
      <c r="AW4418"/>
      <c r="AX4418"/>
      <c r="AY4418"/>
      <c r="AZ4418"/>
      <c r="BA4418"/>
      <c r="BB4418"/>
      <c r="BC4418"/>
      <c r="BD4418"/>
      <c r="BE4418"/>
      <c r="BF4418"/>
      <c r="BG4418"/>
      <c r="BH4418"/>
      <c r="BI4418"/>
      <c r="BJ4418"/>
      <c r="BK4418"/>
      <c r="BL4418"/>
      <c r="BM4418"/>
      <c r="BN4418"/>
      <c r="BO4418"/>
      <c r="BP4418"/>
      <c r="BQ4418"/>
      <c r="BR4418"/>
      <c r="BS4418"/>
      <c r="BT4418"/>
      <c r="BU4418"/>
      <c r="BV4418"/>
      <c r="BW4418"/>
      <c r="BX4418"/>
      <c r="BY4418"/>
      <c r="BZ4418"/>
      <c r="CA4418"/>
      <c r="CB4418"/>
      <c r="CC4418"/>
      <c r="CD4418"/>
      <c r="CE4418"/>
      <c r="CF4418"/>
      <c r="CG4418"/>
      <c r="CH4418"/>
      <c r="CI4418"/>
      <c r="CJ4418"/>
      <c r="CK4418"/>
      <c r="CL4418"/>
      <c r="CM4418"/>
      <c r="CN4418"/>
      <c r="CO4418"/>
      <c r="CP4418"/>
      <c r="CQ4418"/>
      <c r="CR4418"/>
      <c r="CS4418"/>
      <c r="CT4418"/>
      <c r="CU4418"/>
      <c r="CV4418"/>
    </row>
    <row r="4419" spans="10:100" x14ac:dyDescent="0.25">
      <c r="J4419"/>
      <c r="K4419"/>
      <c r="L4419"/>
      <c r="M4419"/>
      <c r="N4419"/>
      <c r="O4419"/>
      <c r="P4419"/>
      <c r="Q4419"/>
      <c r="R4419"/>
      <c r="S4419"/>
      <c r="T4419"/>
      <c r="U4419"/>
      <c r="V4419"/>
      <c r="W4419"/>
      <c r="X4419"/>
      <c r="Y4419"/>
      <c r="Z4419"/>
      <c r="AA4419"/>
      <c r="AB4419"/>
      <c r="AC4419"/>
      <c r="AD4419"/>
      <c r="AE4419"/>
      <c r="AF4419"/>
      <c r="AG4419"/>
      <c r="AH4419"/>
      <c r="AI4419"/>
      <c r="AJ4419"/>
      <c r="AK4419"/>
      <c r="AL4419"/>
      <c r="AM4419"/>
      <c r="AN4419"/>
      <c r="AO4419"/>
      <c r="AP4419"/>
      <c r="AQ4419"/>
      <c r="AR4419"/>
      <c r="AS4419"/>
      <c r="AT4419"/>
      <c r="AU4419"/>
      <c r="AV4419"/>
      <c r="AW4419"/>
      <c r="AX4419"/>
      <c r="AY4419"/>
      <c r="AZ4419"/>
      <c r="BA4419"/>
      <c r="BB4419"/>
      <c r="BC4419"/>
      <c r="BD4419"/>
      <c r="BE4419"/>
      <c r="BF4419"/>
      <c r="BG4419"/>
      <c r="BH4419"/>
      <c r="BI4419"/>
      <c r="BJ4419"/>
      <c r="BK4419"/>
      <c r="BL4419"/>
      <c r="BM4419"/>
      <c r="BN4419"/>
      <c r="BO4419"/>
      <c r="BP4419"/>
      <c r="BQ4419"/>
      <c r="BR4419"/>
      <c r="BS4419"/>
      <c r="BT4419"/>
      <c r="BU4419"/>
      <c r="BV4419"/>
      <c r="BW4419"/>
      <c r="BX4419"/>
      <c r="BY4419"/>
      <c r="BZ4419"/>
      <c r="CA4419"/>
      <c r="CB4419"/>
      <c r="CC4419"/>
      <c r="CD4419"/>
      <c r="CE4419"/>
      <c r="CF4419"/>
      <c r="CG4419"/>
      <c r="CH4419"/>
      <c r="CI4419"/>
      <c r="CJ4419"/>
      <c r="CK4419"/>
      <c r="CL4419"/>
      <c r="CM4419"/>
      <c r="CN4419"/>
      <c r="CO4419"/>
      <c r="CP4419"/>
      <c r="CQ4419"/>
      <c r="CR4419"/>
      <c r="CS4419"/>
      <c r="CT4419"/>
      <c r="CU4419"/>
      <c r="CV4419"/>
    </row>
    <row r="4420" spans="10:100" x14ac:dyDescent="0.25">
      <c r="J4420"/>
      <c r="K4420"/>
      <c r="L4420"/>
      <c r="M4420"/>
      <c r="N4420"/>
      <c r="O4420"/>
      <c r="P4420"/>
      <c r="Q4420"/>
      <c r="R4420"/>
      <c r="S4420"/>
      <c r="T4420"/>
      <c r="U4420"/>
      <c r="V4420"/>
      <c r="W4420"/>
      <c r="X4420"/>
      <c r="Y4420"/>
      <c r="Z4420"/>
      <c r="AA4420"/>
      <c r="AB4420"/>
      <c r="AC4420"/>
      <c r="AD4420"/>
      <c r="AE4420"/>
      <c r="AF4420"/>
      <c r="AG4420"/>
      <c r="AH4420"/>
      <c r="AI4420"/>
      <c r="AJ4420"/>
      <c r="AK4420"/>
      <c r="AL4420"/>
      <c r="AM4420"/>
      <c r="AN4420"/>
      <c r="AO4420"/>
      <c r="AP4420"/>
      <c r="AQ4420"/>
      <c r="AR4420"/>
      <c r="AS4420"/>
      <c r="AT4420"/>
      <c r="AU4420"/>
      <c r="AV4420"/>
      <c r="AW4420"/>
      <c r="AX4420"/>
      <c r="AY4420"/>
      <c r="AZ4420"/>
      <c r="BA4420"/>
      <c r="BB4420"/>
      <c r="BC4420"/>
      <c r="BD4420"/>
      <c r="BE4420"/>
      <c r="BF4420"/>
      <c r="BG4420"/>
      <c r="BH4420"/>
      <c r="BI4420"/>
      <c r="BJ4420"/>
      <c r="BK4420"/>
      <c r="BL4420"/>
      <c r="BM4420"/>
      <c r="BN4420"/>
      <c r="BO4420"/>
      <c r="BP4420"/>
      <c r="BQ4420"/>
      <c r="BR4420"/>
      <c r="BS4420"/>
      <c r="BT4420"/>
      <c r="BU4420"/>
      <c r="BV4420"/>
      <c r="BW4420"/>
      <c r="BX4420"/>
      <c r="BY4420"/>
      <c r="BZ4420"/>
      <c r="CA4420"/>
      <c r="CB4420"/>
      <c r="CC4420"/>
      <c r="CD4420"/>
      <c r="CE4420"/>
      <c r="CF4420"/>
      <c r="CG4420"/>
      <c r="CH4420"/>
      <c r="CI4420"/>
      <c r="CJ4420"/>
      <c r="CK4420"/>
      <c r="CL4420"/>
      <c r="CM4420"/>
      <c r="CN4420"/>
      <c r="CO4420"/>
      <c r="CP4420"/>
      <c r="CQ4420"/>
      <c r="CR4420"/>
      <c r="CS4420"/>
      <c r="CT4420"/>
      <c r="CU4420"/>
      <c r="CV4420"/>
    </row>
    <row r="4421" spans="10:100" x14ac:dyDescent="0.25">
      <c r="J4421"/>
      <c r="K4421"/>
      <c r="L4421"/>
      <c r="M4421"/>
      <c r="N4421"/>
      <c r="O4421"/>
      <c r="P4421"/>
      <c r="Q4421"/>
      <c r="R4421"/>
      <c r="S4421"/>
      <c r="T4421"/>
      <c r="U4421"/>
      <c r="V4421"/>
      <c r="W4421"/>
      <c r="X4421"/>
      <c r="Y4421"/>
      <c r="Z4421"/>
      <c r="AA4421"/>
      <c r="AB4421"/>
      <c r="AC4421"/>
      <c r="AD4421"/>
      <c r="AE4421"/>
      <c r="AF4421"/>
      <c r="AG4421"/>
      <c r="AH4421"/>
      <c r="AI4421"/>
      <c r="AJ4421"/>
      <c r="AK4421"/>
      <c r="AL4421"/>
      <c r="AM4421"/>
      <c r="AN4421"/>
      <c r="AO4421"/>
      <c r="AP4421"/>
      <c r="AQ4421"/>
      <c r="AR4421"/>
      <c r="AS4421"/>
      <c r="AT4421"/>
      <c r="AU4421"/>
      <c r="AV4421"/>
      <c r="AW4421"/>
      <c r="AX4421"/>
      <c r="AY4421"/>
      <c r="AZ4421"/>
      <c r="BA4421"/>
      <c r="BB4421"/>
      <c r="BC4421"/>
      <c r="BD4421"/>
      <c r="BE4421"/>
      <c r="BF4421"/>
      <c r="BG4421"/>
      <c r="BH4421"/>
      <c r="BI4421"/>
      <c r="BJ4421"/>
      <c r="BK4421"/>
      <c r="BL4421"/>
      <c r="BM4421"/>
      <c r="BN4421"/>
      <c r="BO4421"/>
      <c r="BP4421"/>
      <c r="BQ4421"/>
      <c r="BR4421"/>
      <c r="BS4421"/>
      <c r="BT4421"/>
      <c r="BU4421"/>
      <c r="BV4421"/>
      <c r="BW4421"/>
      <c r="BX4421"/>
      <c r="BY4421"/>
      <c r="BZ4421"/>
      <c r="CA4421"/>
      <c r="CB4421"/>
      <c r="CC4421"/>
      <c r="CD4421"/>
      <c r="CE4421"/>
      <c r="CF4421"/>
      <c r="CG4421"/>
      <c r="CH4421"/>
      <c r="CI4421"/>
      <c r="CJ4421"/>
      <c r="CK4421"/>
      <c r="CL4421"/>
      <c r="CM4421"/>
      <c r="CN4421"/>
      <c r="CO4421"/>
      <c r="CP4421"/>
      <c r="CQ4421"/>
      <c r="CR4421"/>
      <c r="CS4421"/>
      <c r="CT4421"/>
      <c r="CU4421"/>
      <c r="CV4421"/>
    </row>
    <row r="4422" spans="10:100" x14ac:dyDescent="0.25">
      <c r="J4422"/>
      <c r="K4422"/>
      <c r="L4422"/>
      <c r="M4422"/>
      <c r="N4422"/>
      <c r="O4422"/>
      <c r="P4422"/>
      <c r="Q4422"/>
      <c r="R4422"/>
      <c r="S4422"/>
      <c r="T4422"/>
      <c r="U4422"/>
      <c r="V4422"/>
      <c r="W4422"/>
      <c r="X4422"/>
      <c r="Y4422"/>
      <c r="Z4422"/>
      <c r="AA4422"/>
      <c r="AB4422"/>
      <c r="AC4422"/>
      <c r="AD4422"/>
      <c r="AE4422"/>
      <c r="AF4422"/>
      <c r="AG4422"/>
      <c r="AH4422"/>
      <c r="AI4422"/>
      <c r="AJ4422"/>
      <c r="AK4422"/>
      <c r="AL4422"/>
      <c r="AM4422"/>
      <c r="AN4422"/>
      <c r="AO4422"/>
      <c r="AP4422"/>
      <c r="AQ4422"/>
      <c r="AR4422"/>
      <c r="AS4422"/>
      <c r="AT4422"/>
      <c r="AU4422"/>
      <c r="AV4422"/>
      <c r="AW4422"/>
      <c r="AX4422"/>
      <c r="AY4422"/>
      <c r="AZ4422"/>
      <c r="BA4422"/>
      <c r="BB4422"/>
      <c r="BC4422"/>
      <c r="BD4422"/>
      <c r="BE4422"/>
      <c r="BF4422"/>
      <c r="BG4422"/>
      <c r="BH4422"/>
      <c r="BI4422"/>
      <c r="BJ4422"/>
      <c r="BK4422"/>
      <c r="BL4422"/>
      <c r="BM4422"/>
      <c r="BN4422"/>
      <c r="BO4422"/>
      <c r="BP4422"/>
      <c r="BQ4422"/>
      <c r="BR4422"/>
      <c r="BS4422"/>
      <c r="BT4422"/>
      <c r="BU4422"/>
      <c r="BV4422"/>
      <c r="BW4422"/>
      <c r="BX4422"/>
      <c r="BY4422"/>
      <c r="BZ4422"/>
      <c r="CA4422"/>
      <c r="CB4422"/>
      <c r="CC4422"/>
      <c r="CD4422"/>
      <c r="CE4422"/>
      <c r="CF4422"/>
      <c r="CG4422"/>
      <c r="CH4422"/>
      <c r="CI4422"/>
      <c r="CJ4422"/>
      <c r="CK4422"/>
      <c r="CL4422"/>
      <c r="CM4422"/>
      <c r="CN4422"/>
      <c r="CO4422"/>
      <c r="CP4422"/>
      <c r="CQ4422"/>
      <c r="CR4422"/>
      <c r="CS4422"/>
      <c r="CT4422"/>
      <c r="CU4422"/>
      <c r="CV4422"/>
    </row>
    <row r="4423" spans="10:100" x14ac:dyDescent="0.25">
      <c r="J4423"/>
      <c r="K4423"/>
      <c r="L4423"/>
      <c r="M4423"/>
      <c r="N4423"/>
      <c r="O4423"/>
      <c r="P4423"/>
      <c r="Q4423"/>
      <c r="R4423"/>
      <c r="S4423"/>
      <c r="T4423"/>
      <c r="U4423"/>
      <c r="V4423"/>
      <c r="W4423"/>
      <c r="X4423"/>
      <c r="Y4423"/>
      <c r="Z4423"/>
      <c r="AA4423"/>
      <c r="AB4423"/>
      <c r="AC4423"/>
      <c r="AD4423"/>
      <c r="AE4423"/>
      <c r="AF4423"/>
      <c r="AG4423"/>
      <c r="AH4423"/>
      <c r="AI4423"/>
      <c r="AJ4423"/>
      <c r="AK4423"/>
      <c r="AL4423"/>
      <c r="AM4423"/>
      <c r="AN4423"/>
      <c r="AO4423"/>
      <c r="AP4423"/>
      <c r="AQ4423"/>
      <c r="AR4423"/>
      <c r="AS4423"/>
      <c r="AT4423"/>
      <c r="AU4423"/>
      <c r="AV4423"/>
      <c r="AW4423"/>
      <c r="AX4423"/>
      <c r="AY4423"/>
      <c r="AZ4423"/>
      <c r="BA4423"/>
      <c r="BB4423"/>
      <c r="BC4423"/>
      <c r="BD4423"/>
      <c r="BE4423"/>
      <c r="BF4423"/>
      <c r="BG4423"/>
      <c r="BH4423"/>
      <c r="BI4423"/>
      <c r="BJ4423"/>
      <c r="BK4423"/>
      <c r="BL4423"/>
      <c r="BM4423"/>
      <c r="BN4423"/>
      <c r="BO4423"/>
      <c r="BP4423"/>
      <c r="BQ4423"/>
      <c r="BR4423"/>
      <c r="BS4423"/>
      <c r="BT4423"/>
      <c r="BU4423"/>
      <c r="BV4423"/>
      <c r="BW4423"/>
      <c r="BX4423"/>
      <c r="BY4423"/>
      <c r="BZ4423"/>
      <c r="CA4423"/>
      <c r="CB4423"/>
      <c r="CC4423"/>
      <c r="CD4423"/>
      <c r="CE4423"/>
      <c r="CF4423"/>
      <c r="CG4423"/>
      <c r="CH4423"/>
      <c r="CI4423"/>
      <c r="CJ4423"/>
      <c r="CK4423"/>
      <c r="CL4423"/>
      <c r="CM4423"/>
      <c r="CN4423"/>
      <c r="CO4423"/>
      <c r="CP4423"/>
      <c r="CQ4423"/>
      <c r="CR4423"/>
      <c r="CS4423"/>
      <c r="CT4423"/>
      <c r="CU4423"/>
      <c r="CV4423"/>
    </row>
    <row r="4424" spans="10:100" x14ac:dyDescent="0.25">
      <c r="J4424"/>
      <c r="K4424"/>
      <c r="L4424"/>
      <c r="M4424"/>
      <c r="N4424"/>
      <c r="O4424"/>
      <c r="P4424"/>
      <c r="Q4424"/>
      <c r="R4424"/>
      <c r="S4424"/>
      <c r="T4424"/>
      <c r="U4424"/>
      <c r="V4424"/>
      <c r="W4424"/>
      <c r="X4424"/>
      <c r="Y4424"/>
      <c r="Z4424"/>
      <c r="AA4424"/>
      <c r="AB4424"/>
      <c r="AC4424"/>
      <c r="AD4424"/>
      <c r="AE4424"/>
      <c r="AF4424"/>
      <c r="AG4424"/>
      <c r="AH4424"/>
      <c r="AI4424"/>
      <c r="AJ4424"/>
      <c r="AK4424"/>
      <c r="AL4424"/>
      <c r="AM4424"/>
      <c r="AN4424"/>
      <c r="AO4424"/>
      <c r="AP4424"/>
      <c r="AQ4424"/>
      <c r="AR4424"/>
      <c r="AS4424"/>
      <c r="AT4424"/>
      <c r="AU4424"/>
      <c r="AV4424"/>
      <c r="AW4424"/>
      <c r="AX4424"/>
      <c r="AY4424"/>
      <c r="AZ4424"/>
      <c r="BA4424"/>
      <c r="BB4424"/>
      <c r="BC4424"/>
      <c r="BD4424"/>
      <c r="BE4424"/>
      <c r="BF4424"/>
      <c r="BG4424"/>
      <c r="BH4424"/>
      <c r="BI4424"/>
      <c r="BJ4424"/>
      <c r="BK4424"/>
      <c r="BL4424"/>
      <c r="BM4424"/>
      <c r="BN4424"/>
      <c r="BO4424"/>
      <c r="BP4424"/>
      <c r="BQ4424"/>
      <c r="BR4424"/>
      <c r="BS4424"/>
      <c r="BT4424"/>
      <c r="BU4424"/>
      <c r="BV4424"/>
      <c r="BW4424"/>
      <c r="BX4424"/>
      <c r="BY4424"/>
      <c r="BZ4424"/>
      <c r="CA4424"/>
      <c r="CB4424"/>
      <c r="CC4424"/>
      <c r="CD4424"/>
      <c r="CE4424"/>
      <c r="CF4424"/>
      <c r="CG4424"/>
      <c r="CH4424"/>
      <c r="CI4424"/>
      <c r="CJ4424"/>
      <c r="CK4424"/>
      <c r="CL4424"/>
      <c r="CM4424"/>
      <c r="CN4424"/>
      <c r="CO4424"/>
      <c r="CP4424"/>
      <c r="CQ4424"/>
      <c r="CR4424"/>
      <c r="CS4424"/>
      <c r="CT4424"/>
      <c r="CU4424"/>
      <c r="CV4424"/>
    </row>
    <row r="4425" spans="10:100" x14ac:dyDescent="0.25">
      <c r="J4425"/>
      <c r="K4425"/>
      <c r="L4425"/>
      <c r="M4425"/>
      <c r="N4425"/>
      <c r="O4425"/>
      <c r="P4425"/>
      <c r="Q4425"/>
      <c r="R4425"/>
      <c r="S4425"/>
      <c r="T4425"/>
      <c r="U4425"/>
      <c r="V4425"/>
      <c r="W4425"/>
      <c r="X4425"/>
      <c r="Y4425"/>
      <c r="Z4425"/>
      <c r="AA4425"/>
      <c r="AB4425"/>
      <c r="AC4425"/>
      <c r="AD4425"/>
      <c r="AE4425"/>
      <c r="AF4425"/>
      <c r="AG4425"/>
      <c r="AH4425"/>
      <c r="AI4425"/>
      <c r="AJ4425"/>
      <c r="AK4425"/>
      <c r="AL4425"/>
      <c r="AM4425"/>
      <c r="AN4425"/>
      <c r="AO4425"/>
      <c r="AP4425"/>
      <c r="AQ4425"/>
      <c r="AR4425"/>
      <c r="AS4425"/>
      <c r="AT4425"/>
      <c r="AU4425"/>
      <c r="AV4425"/>
      <c r="AW4425"/>
      <c r="AX4425"/>
      <c r="AY4425"/>
      <c r="AZ4425"/>
      <c r="BA4425"/>
      <c r="BB4425"/>
      <c r="BC4425"/>
      <c r="BD4425"/>
      <c r="BE4425"/>
      <c r="BF4425"/>
      <c r="BG4425"/>
      <c r="BH4425"/>
      <c r="BI4425"/>
      <c r="BJ4425"/>
      <c r="BK4425"/>
      <c r="BL4425"/>
      <c r="BM4425"/>
      <c r="BN4425"/>
      <c r="BO4425"/>
      <c r="BP4425"/>
      <c r="BQ4425"/>
      <c r="BR4425"/>
      <c r="BS4425"/>
      <c r="BT4425"/>
      <c r="BU4425"/>
      <c r="BV4425"/>
      <c r="BW4425"/>
      <c r="BX4425"/>
      <c r="BY4425"/>
      <c r="BZ4425"/>
      <c r="CA4425"/>
      <c r="CB4425"/>
      <c r="CC4425"/>
      <c r="CD4425"/>
      <c r="CE4425"/>
      <c r="CF4425"/>
      <c r="CG4425"/>
      <c r="CH4425"/>
      <c r="CI4425"/>
      <c r="CJ4425"/>
      <c r="CK4425"/>
      <c r="CL4425"/>
      <c r="CM4425"/>
      <c r="CN4425"/>
      <c r="CO4425"/>
      <c r="CP4425"/>
      <c r="CQ4425"/>
      <c r="CR4425"/>
      <c r="CS4425"/>
      <c r="CT4425"/>
      <c r="CU4425"/>
      <c r="CV4425"/>
    </row>
    <row r="4426" spans="10:100" x14ac:dyDescent="0.25">
      <c r="J4426"/>
      <c r="K4426"/>
      <c r="L4426"/>
      <c r="M4426"/>
      <c r="N4426"/>
      <c r="O4426"/>
      <c r="P4426"/>
      <c r="Q4426"/>
      <c r="R4426"/>
      <c r="S4426"/>
      <c r="T4426"/>
      <c r="U4426"/>
      <c r="V4426"/>
      <c r="W4426"/>
      <c r="X4426"/>
      <c r="Y4426"/>
      <c r="Z4426"/>
      <c r="AA4426"/>
      <c r="AB4426"/>
      <c r="AC4426"/>
      <c r="AD4426"/>
      <c r="AE4426"/>
      <c r="AF4426"/>
      <c r="AG4426"/>
      <c r="AH4426"/>
      <c r="AI4426"/>
      <c r="AJ4426"/>
      <c r="AK4426"/>
      <c r="AL4426"/>
      <c r="AM4426"/>
      <c r="AN4426"/>
      <c r="AO4426"/>
      <c r="AP4426"/>
      <c r="AQ4426"/>
      <c r="AR4426"/>
      <c r="AS4426"/>
      <c r="AT4426"/>
      <c r="AU4426"/>
      <c r="AV4426"/>
      <c r="AW4426"/>
      <c r="AX4426"/>
      <c r="AY4426"/>
      <c r="AZ4426"/>
      <c r="BA4426"/>
      <c r="BB4426"/>
      <c r="BC4426"/>
      <c r="BD4426"/>
      <c r="BE4426"/>
      <c r="BF4426"/>
      <c r="BG4426"/>
      <c r="BH4426"/>
      <c r="BI4426"/>
      <c r="BJ4426"/>
      <c r="BK4426"/>
      <c r="BL4426"/>
      <c r="BM4426"/>
      <c r="BN4426"/>
      <c r="BO4426"/>
      <c r="BP4426"/>
      <c r="BQ4426"/>
      <c r="BR4426"/>
      <c r="BS4426"/>
      <c r="BT4426"/>
      <c r="BU4426"/>
      <c r="BV4426"/>
      <c r="BW4426"/>
      <c r="BX4426"/>
      <c r="BY4426"/>
      <c r="BZ4426"/>
      <c r="CA4426"/>
      <c r="CB4426"/>
      <c r="CC4426"/>
      <c r="CD4426"/>
      <c r="CE4426"/>
      <c r="CF4426"/>
      <c r="CG4426"/>
      <c r="CH4426"/>
      <c r="CI4426"/>
      <c r="CJ4426"/>
      <c r="CK4426"/>
      <c r="CL4426"/>
      <c r="CM4426"/>
      <c r="CN4426"/>
      <c r="CO4426"/>
      <c r="CP4426"/>
      <c r="CQ4426"/>
      <c r="CR4426"/>
      <c r="CS4426"/>
      <c r="CT4426"/>
      <c r="CU4426"/>
      <c r="CV4426"/>
    </row>
    <row r="4427" spans="10:100" x14ac:dyDescent="0.25">
      <c r="J4427"/>
      <c r="K4427"/>
      <c r="L4427"/>
      <c r="M4427"/>
      <c r="N4427"/>
      <c r="O4427"/>
      <c r="P4427"/>
      <c r="Q4427"/>
      <c r="R4427"/>
      <c r="S4427"/>
      <c r="T4427"/>
      <c r="U4427"/>
      <c r="V4427"/>
      <c r="W4427"/>
      <c r="X4427"/>
      <c r="Y4427"/>
      <c r="Z4427"/>
      <c r="AA4427"/>
      <c r="AB4427"/>
      <c r="AC4427"/>
      <c r="AD4427"/>
      <c r="AE4427"/>
      <c r="AF4427"/>
      <c r="AG4427"/>
      <c r="AH4427"/>
      <c r="AI4427"/>
      <c r="AJ4427"/>
      <c r="AK4427"/>
      <c r="AL4427"/>
      <c r="AM4427"/>
      <c r="AN4427"/>
      <c r="AO4427"/>
      <c r="AP4427"/>
      <c r="AQ4427"/>
      <c r="AR4427"/>
      <c r="AS4427"/>
      <c r="AT4427"/>
      <c r="AU4427"/>
      <c r="AV4427"/>
      <c r="AW4427"/>
      <c r="AX4427"/>
      <c r="AY4427"/>
      <c r="AZ4427"/>
      <c r="BA4427"/>
      <c r="BB4427"/>
      <c r="BC4427"/>
      <c r="BD4427"/>
      <c r="BE4427"/>
      <c r="BF4427"/>
      <c r="BG4427"/>
      <c r="BH4427"/>
      <c r="BI4427"/>
      <c r="BJ4427"/>
      <c r="BK4427"/>
      <c r="BL4427"/>
      <c r="BM4427"/>
      <c r="BN4427"/>
      <c r="BO4427"/>
      <c r="BP4427"/>
      <c r="BQ4427"/>
      <c r="BR4427"/>
      <c r="BS4427"/>
      <c r="BT4427"/>
      <c r="BU4427"/>
      <c r="BV4427"/>
      <c r="BW4427"/>
      <c r="BX4427"/>
      <c r="BY4427"/>
      <c r="BZ4427"/>
      <c r="CA4427"/>
      <c r="CB4427"/>
      <c r="CC4427"/>
      <c r="CD4427"/>
      <c r="CE4427"/>
      <c r="CF4427"/>
      <c r="CG4427"/>
      <c r="CH4427"/>
      <c r="CI4427"/>
      <c r="CJ4427"/>
      <c r="CK4427"/>
      <c r="CL4427"/>
      <c r="CM4427"/>
      <c r="CN4427"/>
      <c r="CO4427"/>
      <c r="CP4427"/>
      <c r="CQ4427"/>
      <c r="CR4427"/>
      <c r="CS4427"/>
      <c r="CT4427"/>
      <c r="CU4427"/>
      <c r="CV4427"/>
    </row>
    <row r="4428" spans="10:100" x14ac:dyDescent="0.25">
      <c r="J4428"/>
      <c r="K4428"/>
      <c r="L4428"/>
      <c r="M4428"/>
      <c r="N4428"/>
      <c r="O4428"/>
      <c r="P4428"/>
      <c r="Q4428"/>
      <c r="R4428"/>
      <c r="S4428"/>
      <c r="T4428"/>
      <c r="U4428"/>
      <c r="V4428"/>
      <c r="W4428"/>
      <c r="X4428"/>
      <c r="Y4428"/>
      <c r="Z4428"/>
      <c r="AA4428"/>
      <c r="AB4428"/>
      <c r="AC4428"/>
      <c r="AD4428"/>
      <c r="AE4428"/>
      <c r="AF4428"/>
      <c r="AG4428"/>
      <c r="AH4428"/>
      <c r="AI4428"/>
      <c r="AJ4428"/>
      <c r="AK4428"/>
      <c r="AL4428"/>
      <c r="AM4428"/>
      <c r="AN4428"/>
      <c r="AO4428"/>
      <c r="AP4428"/>
      <c r="AQ4428"/>
      <c r="AR4428"/>
      <c r="AS4428"/>
      <c r="AT4428"/>
      <c r="AU4428"/>
      <c r="AV4428"/>
      <c r="AW4428"/>
      <c r="AX4428"/>
      <c r="AY4428"/>
      <c r="AZ4428"/>
      <c r="BA4428"/>
      <c r="BB4428"/>
      <c r="BC4428"/>
      <c r="BD4428"/>
      <c r="BE4428"/>
      <c r="BF4428"/>
      <c r="BG4428"/>
      <c r="BH4428"/>
      <c r="BI4428"/>
      <c r="BJ4428"/>
      <c r="BK4428"/>
      <c r="BL4428"/>
      <c r="BM4428"/>
      <c r="BN4428"/>
      <c r="BO4428"/>
      <c r="BP4428"/>
      <c r="BQ4428"/>
      <c r="BR4428"/>
      <c r="BS4428"/>
      <c r="BT4428"/>
      <c r="BU4428"/>
      <c r="BV4428"/>
      <c r="BW4428"/>
      <c r="BX4428"/>
      <c r="BY4428"/>
      <c r="BZ4428"/>
      <c r="CA4428"/>
      <c r="CB4428"/>
      <c r="CC4428"/>
      <c r="CD4428"/>
      <c r="CE4428"/>
      <c r="CF4428"/>
      <c r="CG4428"/>
      <c r="CH4428"/>
      <c r="CI4428"/>
      <c r="CJ4428"/>
      <c r="CK4428"/>
      <c r="CL4428"/>
      <c r="CM4428"/>
      <c r="CN4428"/>
      <c r="CO4428"/>
      <c r="CP4428"/>
      <c r="CQ4428"/>
      <c r="CR4428"/>
      <c r="CS4428"/>
      <c r="CT4428"/>
      <c r="CU4428"/>
      <c r="CV4428"/>
    </row>
    <row r="4429" spans="10:100" x14ac:dyDescent="0.25">
      <c r="J4429"/>
      <c r="K4429"/>
      <c r="L4429"/>
      <c r="M4429"/>
      <c r="N4429"/>
      <c r="O4429"/>
      <c r="P4429"/>
      <c r="Q4429"/>
      <c r="R4429"/>
      <c r="S4429"/>
      <c r="T4429"/>
      <c r="U4429"/>
      <c r="V4429"/>
      <c r="W4429"/>
      <c r="X4429"/>
      <c r="Y4429"/>
      <c r="Z4429"/>
      <c r="AA4429"/>
      <c r="AB4429"/>
      <c r="AC4429"/>
      <c r="AD4429"/>
      <c r="AE4429"/>
      <c r="AF4429"/>
      <c r="AG4429"/>
      <c r="AH4429"/>
      <c r="AI4429"/>
      <c r="AJ4429"/>
      <c r="AK4429"/>
      <c r="AL4429"/>
      <c r="AM4429"/>
      <c r="AN4429"/>
      <c r="AO4429"/>
      <c r="AP4429"/>
      <c r="AQ4429"/>
      <c r="AR4429"/>
      <c r="AS4429"/>
      <c r="AT4429"/>
      <c r="AU4429"/>
      <c r="AV4429"/>
      <c r="AW4429"/>
      <c r="AX4429"/>
      <c r="AY4429"/>
      <c r="AZ4429"/>
      <c r="BA4429"/>
      <c r="BB4429"/>
      <c r="BC4429"/>
      <c r="BD4429"/>
      <c r="BE4429"/>
      <c r="BF4429"/>
      <c r="BG4429"/>
      <c r="BH4429"/>
      <c r="BI4429"/>
      <c r="BJ4429"/>
      <c r="BK4429"/>
      <c r="BL4429"/>
      <c r="BM4429"/>
      <c r="BN4429"/>
      <c r="BO4429"/>
      <c r="BP4429"/>
      <c r="BQ4429"/>
      <c r="BR4429"/>
      <c r="BS4429"/>
      <c r="BT4429"/>
      <c r="BU4429"/>
      <c r="BV4429"/>
      <c r="BW4429"/>
      <c r="BX4429"/>
      <c r="BY4429"/>
      <c r="BZ4429"/>
      <c r="CA4429"/>
      <c r="CB4429"/>
      <c r="CC4429"/>
      <c r="CD4429"/>
      <c r="CE4429"/>
      <c r="CF4429"/>
      <c r="CG4429"/>
      <c r="CH4429"/>
      <c r="CI4429"/>
      <c r="CJ4429"/>
      <c r="CK4429"/>
      <c r="CL4429"/>
      <c r="CM4429"/>
      <c r="CN4429"/>
      <c r="CO4429"/>
      <c r="CP4429"/>
      <c r="CQ4429"/>
      <c r="CR4429"/>
      <c r="CS4429"/>
      <c r="CT4429"/>
      <c r="CU4429"/>
      <c r="CV4429"/>
    </row>
    <row r="4430" spans="10:100" x14ac:dyDescent="0.25">
      <c r="J4430"/>
      <c r="K4430"/>
      <c r="L4430"/>
      <c r="M4430"/>
      <c r="N4430"/>
      <c r="O4430"/>
      <c r="P4430"/>
      <c r="Q4430"/>
      <c r="R4430"/>
      <c r="S4430"/>
      <c r="T4430"/>
      <c r="U4430"/>
      <c r="V4430"/>
      <c r="W4430"/>
      <c r="X4430"/>
      <c r="Y4430"/>
      <c r="Z4430"/>
      <c r="AA4430"/>
      <c r="AB4430"/>
      <c r="AC4430"/>
      <c r="AD4430"/>
      <c r="AE4430"/>
      <c r="AF4430"/>
      <c r="AG4430"/>
      <c r="AH4430"/>
      <c r="AI4430"/>
      <c r="AJ4430"/>
      <c r="AK4430"/>
      <c r="AL4430"/>
      <c r="AM4430"/>
      <c r="AN4430"/>
      <c r="AO4430"/>
      <c r="AP4430"/>
      <c r="AQ4430"/>
      <c r="AR4430"/>
      <c r="AS4430"/>
      <c r="AT4430"/>
      <c r="AU4430"/>
      <c r="AV4430"/>
      <c r="AW4430"/>
      <c r="AX4430"/>
      <c r="AY4430"/>
      <c r="AZ4430"/>
      <c r="BA4430"/>
      <c r="BB4430"/>
      <c r="BC4430"/>
      <c r="BD4430"/>
      <c r="BE4430"/>
      <c r="BF4430"/>
      <c r="BG4430"/>
      <c r="BH4430"/>
      <c r="BI4430"/>
      <c r="BJ4430"/>
      <c r="BK4430"/>
      <c r="BL4430"/>
      <c r="BM4430"/>
      <c r="BN4430"/>
      <c r="BO4430"/>
      <c r="BP4430"/>
      <c r="BQ4430"/>
      <c r="BR4430"/>
      <c r="BS4430"/>
      <c r="BT4430"/>
      <c r="BU4430"/>
      <c r="BV4430"/>
      <c r="BW4430"/>
      <c r="BX4430"/>
      <c r="BY4430"/>
      <c r="BZ4430"/>
      <c r="CA4430"/>
      <c r="CB4430"/>
      <c r="CC4430"/>
      <c r="CD4430"/>
      <c r="CE4430"/>
      <c r="CF4430"/>
      <c r="CG4430"/>
      <c r="CH4430"/>
      <c r="CI4430"/>
      <c r="CJ4430"/>
      <c r="CK4430"/>
      <c r="CL4430"/>
      <c r="CM4430"/>
      <c r="CN4430"/>
      <c r="CO4430"/>
      <c r="CP4430"/>
      <c r="CQ4430"/>
      <c r="CR4430"/>
      <c r="CS4430"/>
      <c r="CT4430"/>
      <c r="CU4430"/>
      <c r="CV4430"/>
    </row>
    <row r="4431" spans="10:100" x14ac:dyDescent="0.25">
      <c r="J4431"/>
      <c r="K4431"/>
      <c r="L4431"/>
      <c r="M4431"/>
      <c r="N4431"/>
      <c r="O4431"/>
      <c r="P4431"/>
      <c r="Q4431"/>
      <c r="R4431"/>
      <c r="S4431"/>
      <c r="T4431"/>
      <c r="U4431"/>
      <c r="V4431"/>
      <c r="W4431"/>
      <c r="X4431"/>
      <c r="Y4431"/>
      <c r="Z4431"/>
      <c r="AA4431"/>
      <c r="AB4431"/>
      <c r="AC4431"/>
      <c r="AD4431"/>
      <c r="AE4431"/>
      <c r="AF4431"/>
      <c r="AG4431"/>
      <c r="AH4431"/>
      <c r="AI4431"/>
      <c r="AJ4431"/>
      <c r="AK4431"/>
      <c r="AL4431"/>
      <c r="AM4431"/>
      <c r="AN4431"/>
      <c r="AO4431"/>
      <c r="AP4431"/>
      <c r="AQ4431"/>
      <c r="AR4431"/>
      <c r="AS4431"/>
      <c r="AT4431"/>
      <c r="AU4431"/>
      <c r="AV4431"/>
      <c r="AW4431"/>
      <c r="AX4431"/>
      <c r="AY4431"/>
      <c r="AZ4431"/>
      <c r="BA4431"/>
      <c r="BB4431"/>
      <c r="BC4431"/>
      <c r="BD4431"/>
      <c r="BE4431"/>
      <c r="BF4431"/>
      <c r="BG4431"/>
      <c r="BH4431"/>
      <c r="BI4431"/>
      <c r="BJ4431"/>
      <c r="BK4431"/>
      <c r="BL4431"/>
      <c r="BM4431"/>
      <c r="BN4431"/>
      <c r="BO4431"/>
      <c r="BP4431"/>
      <c r="BQ4431"/>
      <c r="BR4431"/>
      <c r="BS4431"/>
      <c r="BT4431"/>
      <c r="BU4431"/>
      <c r="BV4431"/>
      <c r="BW4431"/>
      <c r="BX4431"/>
      <c r="BY4431"/>
      <c r="BZ4431"/>
      <c r="CA4431"/>
      <c r="CB4431"/>
      <c r="CC4431"/>
      <c r="CD4431"/>
      <c r="CE4431"/>
      <c r="CF4431"/>
      <c r="CG4431"/>
      <c r="CH4431"/>
      <c r="CI4431"/>
      <c r="CJ4431"/>
      <c r="CK4431"/>
      <c r="CL4431"/>
      <c r="CM4431"/>
      <c r="CN4431"/>
      <c r="CO4431"/>
      <c r="CP4431"/>
      <c r="CQ4431"/>
      <c r="CR4431"/>
      <c r="CS4431"/>
      <c r="CT4431"/>
      <c r="CU4431"/>
      <c r="CV4431"/>
    </row>
    <row r="4432" spans="10:100" x14ac:dyDescent="0.25">
      <c r="J4432"/>
      <c r="K4432"/>
      <c r="L4432"/>
      <c r="M4432"/>
      <c r="N4432"/>
      <c r="O4432"/>
      <c r="P4432"/>
      <c r="Q4432"/>
      <c r="R4432"/>
      <c r="S4432"/>
      <c r="T4432"/>
      <c r="U4432"/>
      <c r="V4432"/>
      <c r="W4432"/>
      <c r="X4432"/>
      <c r="Y4432"/>
      <c r="Z4432"/>
      <c r="AA4432"/>
      <c r="AB4432"/>
      <c r="AC4432"/>
      <c r="AD4432"/>
      <c r="AE4432"/>
      <c r="AF4432"/>
      <c r="AG4432"/>
      <c r="AH4432"/>
      <c r="AI4432"/>
      <c r="AJ4432"/>
      <c r="AK4432"/>
      <c r="AL4432"/>
      <c r="AM4432"/>
      <c r="AN4432"/>
      <c r="AO4432"/>
      <c r="AP4432"/>
      <c r="AQ4432"/>
      <c r="AR4432"/>
      <c r="AS4432"/>
      <c r="AT4432"/>
      <c r="AU4432"/>
      <c r="AV4432"/>
      <c r="AW4432"/>
      <c r="AX4432"/>
      <c r="AY4432"/>
      <c r="AZ4432"/>
      <c r="BA4432"/>
      <c r="BB4432"/>
      <c r="BC4432"/>
      <c r="BD4432"/>
      <c r="BE4432"/>
      <c r="BF4432"/>
      <c r="BG4432"/>
      <c r="BH4432"/>
      <c r="BI4432"/>
      <c r="BJ4432"/>
      <c r="BK4432"/>
      <c r="BL4432"/>
      <c r="BM4432"/>
      <c r="BN4432"/>
      <c r="BO4432"/>
      <c r="BP4432"/>
      <c r="BQ4432"/>
      <c r="BR4432"/>
      <c r="BS4432"/>
      <c r="BT4432"/>
      <c r="BU4432"/>
      <c r="BV4432"/>
      <c r="BW4432"/>
      <c r="BX4432"/>
      <c r="BY4432"/>
      <c r="BZ4432"/>
      <c r="CA4432"/>
      <c r="CB4432"/>
      <c r="CC4432"/>
      <c r="CD4432"/>
      <c r="CE4432"/>
      <c r="CF4432"/>
      <c r="CG4432"/>
      <c r="CH4432"/>
      <c r="CI4432"/>
      <c r="CJ4432"/>
      <c r="CK4432"/>
      <c r="CL4432"/>
      <c r="CM4432"/>
      <c r="CN4432"/>
      <c r="CO4432"/>
      <c r="CP4432"/>
      <c r="CQ4432"/>
      <c r="CR4432"/>
      <c r="CS4432"/>
      <c r="CT4432"/>
      <c r="CU4432"/>
      <c r="CV4432"/>
    </row>
    <row r="4433" spans="10:100" x14ac:dyDescent="0.25">
      <c r="J4433"/>
      <c r="K4433"/>
      <c r="L4433"/>
      <c r="M4433"/>
      <c r="N4433"/>
      <c r="O4433"/>
      <c r="P4433"/>
      <c r="Q4433"/>
      <c r="R4433"/>
      <c r="S4433"/>
      <c r="T4433"/>
      <c r="U4433"/>
      <c r="V4433"/>
      <c r="W4433"/>
      <c r="X4433"/>
      <c r="Y4433"/>
      <c r="Z4433"/>
      <c r="AA4433"/>
      <c r="AB4433"/>
      <c r="AC4433"/>
      <c r="AD4433"/>
      <c r="AE4433"/>
      <c r="AF4433"/>
      <c r="AG4433"/>
      <c r="AH4433"/>
      <c r="AI4433"/>
      <c r="AJ4433"/>
      <c r="AK4433"/>
      <c r="AL4433"/>
      <c r="AM4433"/>
      <c r="AN4433"/>
      <c r="AO4433"/>
      <c r="AP4433"/>
      <c r="AQ4433"/>
      <c r="AR4433"/>
      <c r="AS4433"/>
      <c r="AT4433"/>
      <c r="AU4433"/>
      <c r="AV4433"/>
      <c r="AW4433"/>
      <c r="AX4433"/>
      <c r="AY4433"/>
      <c r="AZ4433"/>
      <c r="BA4433"/>
      <c r="BB4433"/>
      <c r="BC4433"/>
      <c r="BD4433"/>
      <c r="BE4433"/>
      <c r="BF4433"/>
      <c r="BG4433"/>
      <c r="BH4433"/>
      <c r="BI4433"/>
      <c r="BJ4433"/>
      <c r="BK4433"/>
      <c r="BL4433"/>
      <c r="BM4433"/>
      <c r="BN4433"/>
      <c r="BO4433"/>
      <c r="BP4433"/>
      <c r="BQ4433"/>
      <c r="BR4433"/>
      <c r="BS4433"/>
      <c r="BT4433"/>
      <c r="BU4433"/>
      <c r="BV4433"/>
      <c r="BW4433"/>
      <c r="BX4433"/>
      <c r="BY4433"/>
      <c r="BZ4433"/>
      <c r="CA4433"/>
      <c r="CB4433"/>
      <c r="CC4433"/>
      <c r="CD4433"/>
      <c r="CE4433"/>
      <c r="CF4433"/>
      <c r="CG4433"/>
      <c r="CH4433"/>
      <c r="CI4433"/>
      <c r="CJ4433"/>
      <c r="CK4433"/>
      <c r="CL4433"/>
      <c r="CM4433"/>
      <c r="CN4433"/>
      <c r="CO4433"/>
      <c r="CP4433"/>
      <c r="CQ4433"/>
      <c r="CR4433"/>
      <c r="CS4433"/>
      <c r="CT4433"/>
      <c r="CU4433"/>
      <c r="CV4433"/>
    </row>
    <row r="4434" spans="10:100" x14ac:dyDescent="0.25">
      <c r="J4434"/>
      <c r="K4434"/>
      <c r="L4434"/>
      <c r="M4434"/>
      <c r="N4434"/>
      <c r="O4434"/>
      <c r="P4434"/>
      <c r="Q4434"/>
      <c r="R4434"/>
      <c r="S4434"/>
      <c r="T4434"/>
      <c r="U4434"/>
      <c r="V4434"/>
      <c r="W4434"/>
      <c r="X4434"/>
      <c r="Y4434"/>
      <c r="Z4434"/>
      <c r="AA4434"/>
      <c r="AB4434"/>
      <c r="AC4434"/>
      <c r="AD4434"/>
      <c r="AE4434"/>
      <c r="AF4434"/>
      <c r="AG4434"/>
      <c r="AH4434"/>
      <c r="AI4434"/>
      <c r="AJ4434"/>
      <c r="AK4434"/>
      <c r="AL4434"/>
      <c r="AM4434"/>
      <c r="AN4434"/>
      <c r="AO4434"/>
      <c r="AP4434"/>
      <c r="AQ4434"/>
      <c r="AR4434"/>
      <c r="AS4434"/>
      <c r="AT4434"/>
      <c r="AU4434"/>
      <c r="AV4434"/>
      <c r="AW4434"/>
      <c r="AX4434"/>
      <c r="AY4434"/>
      <c r="AZ4434"/>
      <c r="BA4434"/>
      <c r="BB4434"/>
      <c r="BC4434"/>
      <c r="BD4434"/>
      <c r="BE4434"/>
      <c r="BF4434"/>
      <c r="BG4434"/>
      <c r="BH4434"/>
      <c r="BI4434"/>
      <c r="BJ4434"/>
      <c r="BK4434"/>
      <c r="BL4434"/>
      <c r="BM4434"/>
      <c r="BN4434"/>
      <c r="BO4434"/>
      <c r="BP4434"/>
      <c r="BQ4434"/>
      <c r="BR4434"/>
      <c r="BS4434"/>
      <c r="BT4434"/>
      <c r="BU4434"/>
      <c r="BV4434"/>
      <c r="BW4434"/>
      <c r="BX4434"/>
      <c r="BY4434"/>
      <c r="BZ4434"/>
      <c r="CA4434"/>
      <c r="CB4434"/>
      <c r="CC4434"/>
      <c r="CD4434"/>
      <c r="CE4434"/>
      <c r="CF4434"/>
      <c r="CG4434"/>
      <c r="CH4434"/>
      <c r="CI4434"/>
      <c r="CJ4434"/>
      <c r="CK4434"/>
      <c r="CL4434"/>
      <c r="CM4434"/>
      <c r="CN4434"/>
      <c r="CO4434"/>
      <c r="CP4434"/>
      <c r="CQ4434"/>
      <c r="CR4434"/>
      <c r="CS4434"/>
      <c r="CT4434"/>
      <c r="CU4434"/>
      <c r="CV4434"/>
    </row>
    <row r="4435" spans="10:100" x14ac:dyDescent="0.25">
      <c r="J4435"/>
      <c r="K4435"/>
      <c r="L4435"/>
      <c r="M4435"/>
      <c r="N4435"/>
      <c r="O4435"/>
      <c r="P4435"/>
      <c r="Q4435"/>
      <c r="R4435"/>
      <c r="S4435"/>
      <c r="T4435"/>
      <c r="U4435"/>
      <c r="V4435"/>
      <c r="W4435"/>
      <c r="X4435"/>
      <c r="Y4435"/>
      <c r="Z4435"/>
      <c r="AA4435"/>
      <c r="AB4435"/>
      <c r="AC4435"/>
      <c r="AD4435"/>
      <c r="AE4435"/>
      <c r="AF4435"/>
      <c r="AG4435"/>
      <c r="AH4435"/>
      <c r="AI4435"/>
      <c r="AJ4435"/>
      <c r="AK4435"/>
      <c r="AL4435"/>
      <c r="AM4435"/>
      <c r="AN4435"/>
      <c r="AO4435"/>
      <c r="AP4435"/>
      <c r="AQ4435"/>
      <c r="AR4435"/>
      <c r="AS4435"/>
      <c r="AT4435"/>
      <c r="AU4435"/>
      <c r="AV4435"/>
      <c r="AW4435"/>
      <c r="AX4435"/>
      <c r="AY4435"/>
      <c r="AZ4435"/>
      <c r="BA4435"/>
      <c r="BB4435"/>
      <c r="BC4435"/>
      <c r="BD4435"/>
      <c r="BE4435"/>
      <c r="BF4435"/>
      <c r="BG4435"/>
      <c r="BH4435"/>
      <c r="BI4435"/>
      <c r="BJ4435"/>
      <c r="BK4435"/>
      <c r="BL4435"/>
      <c r="BM4435"/>
      <c r="BN4435"/>
      <c r="BO4435"/>
      <c r="BP4435"/>
      <c r="BQ4435"/>
      <c r="BR4435"/>
      <c r="BS4435"/>
      <c r="BT4435"/>
      <c r="BU4435"/>
      <c r="BV4435"/>
      <c r="BW4435"/>
      <c r="BX4435"/>
      <c r="BY4435"/>
      <c r="BZ4435"/>
      <c r="CA4435"/>
      <c r="CB4435"/>
      <c r="CC4435"/>
      <c r="CD4435"/>
      <c r="CE4435"/>
      <c r="CF4435"/>
      <c r="CG4435"/>
      <c r="CH4435"/>
      <c r="CI4435"/>
      <c r="CJ4435"/>
      <c r="CK4435"/>
      <c r="CL4435"/>
      <c r="CM4435"/>
      <c r="CN4435"/>
      <c r="CO4435"/>
      <c r="CP4435"/>
      <c r="CQ4435"/>
      <c r="CR4435"/>
      <c r="CS4435"/>
      <c r="CT4435"/>
      <c r="CU4435"/>
      <c r="CV4435"/>
    </row>
    <row r="4436" spans="10:100" x14ac:dyDescent="0.25">
      <c r="J4436"/>
      <c r="K4436"/>
      <c r="L4436"/>
      <c r="M4436"/>
      <c r="N4436"/>
      <c r="O4436"/>
      <c r="P4436"/>
      <c r="Q4436"/>
      <c r="R4436"/>
      <c r="S4436"/>
      <c r="T4436"/>
      <c r="U4436"/>
      <c r="V4436"/>
      <c r="W4436"/>
      <c r="X4436"/>
      <c r="Y4436"/>
      <c r="Z4436"/>
      <c r="AA4436"/>
      <c r="AB4436"/>
      <c r="AC4436"/>
      <c r="AD4436"/>
      <c r="AE4436"/>
      <c r="AF4436"/>
      <c r="AG4436"/>
      <c r="AH4436"/>
      <c r="AI4436"/>
      <c r="AJ4436"/>
      <c r="AK4436"/>
      <c r="AL4436"/>
      <c r="AM4436"/>
      <c r="AN4436"/>
      <c r="AO4436"/>
      <c r="AP4436"/>
      <c r="AQ4436"/>
      <c r="AR4436"/>
      <c r="AS4436"/>
      <c r="AT4436"/>
      <c r="AU4436"/>
      <c r="AV4436"/>
      <c r="AW4436"/>
      <c r="AX4436"/>
      <c r="AY4436"/>
      <c r="AZ4436"/>
      <c r="BA4436"/>
      <c r="BB4436"/>
      <c r="BC4436"/>
      <c r="BD4436"/>
      <c r="BE4436"/>
      <c r="BF4436"/>
      <c r="BG4436"/>
      <c r="BH4436"/>
      <c r="BI4436"/>
      <c r="BJ4436"/>
      <c r="BK4436"/>
      <c r="BL4436"/>
      <c r="BM4436"/>
      <c r="BN4436"/>
      <c r="BO4436"/>
      <c r="BP4436"/>
      <c r="BQ4436"/>
      <c r="BR4436"/>
      <c r="BS4436"/>
      <c r="BT4436"/>
      <c r="BU4436"/>
      <c r="BV4436"/>
      <c r="BW4436"/>
      <c r="BX4436"/>
      <c r="BY4436"/>
      <c r="BZ4436"/>
      <c r="CA4436"/>
      <c r="CB4436"/>
      <c r="CC4436"/>
      <c r="CD4436"/>
      <c r="CE4436"/>
      <c r="CF4436"/>
      <c r="CG4436"/>
      <c r="CH4436"/>
      <c r="CI4436"/>
      <c r="CJ4436"/>
      <c r="CK4436"/>
      <c r="CL4436"/>
      <c r="CM4436"/>
      <c r="CN4436"/>
      <c r="CO4436"/>
      <c r="CP4436"/>
      <c r="CQ4436"/>
      <c r="CR4436"/>
      <c r="CS4436"/>
      <c r="CT4436"/>
      <c r="CU4436"/>
      <c r="CV4436"/>
    </row>
    <row r="4437" spans="10:100" x14ac:dyDescent="0.25">
      <c r="J4437"/>
      <c r="K4437"/>
      <c r="L4437"/>
      <c r="M4437"/>
      <c r="N4437"/>
      <c r="O4437"/>
      <c r="P4437"/>
      <c r="Q4437"/>
      <c r="R4437"/>
      <c r="S4437"/>
      <c r="T4437"/>
      <c r="U4437"/>
      <c r="V4437"/>
      <c r="W4437"/>
      <c r="X4437"/>
      <c r="Y4437"/>
      <c r="Z4437"/>
      <c r="AA4437"/>
      <c r="AB4437"/>
      <c r="AC4437"/>
      <c r="AD4437"/>
      <c r="AE4437"/>
      <c r="AF4437"/>
      <c r="AG4437"/>
      <c r="AH4437"/>
      <c r="AI4437"/>
      <c r="AJ4437"/>
      <c r="AK4437"/>
      <c r="AL4437"/>
      <c r="AM4437"/>
      <c r="AN4437"/>
      <c r="AO4437"/>
      <c r="AP4437"/>
      <c r="AQ4437"/>
      <c r="AR4437"/>
      <c r="AS4437"/>
      <c r="AT4437"/>
      <c r="AU4437"/>
      <c r="AV4437"/>
      <c r="AW4437"/>
      <c r="AX4437"/>
      <c r="AY4437"/>
      <c r="AZ4437"/>
      <c r="BA4437"/>
      <c r="BB4437"/>
      <c r="BC4437"/>
      <c r="BD4437"/>
      <c r="BE4437"/>
      <c r="BF4437"/>
      <c r="BG4437"/>
      <c r="BH4437"/>
      <c r="BI4437"/>
      <c r="BJ4437"/>
      <c r="BK4437"/>
      <c r="BL4437"/>
      <c r="BM4437"/>
      <c r="BN4437"/>
      <c r="BO4437"/>
      <c r="BP4437"/>
      <c r="BQ4437"/>
      <c r="BR4437"/>
      <c r="BS4437"/>
      <c r="BT4437"/>
      <c r="BU4437"/>
      <c r="BV4437"/>
      <c r="BW4437"/>
      <c r="BX4437"/>
      <c r="BY4437"/>
      <c r="BZ4437"/>
      <c r="CA4437"/>
      <c r="CB4437"/>
      <c r="CC4437"/>
      <c r="CD4437"/>
      <c r="CE4437"/>
      <c r="CF4437"/>
      <c r="CG4437"/>
      <c r="CH4437"/>
      <c r="CI4437"/>
      <c r="CJ4437"/>
      <c r="CK4437"/>
      <c r="CL4437"/>
      <c r="CM4437"/>
      <c r="CN4437"/>
      <c r="CO4437"/>
      <c r="CP4437"/>
      <c r="CQ4437"/>
      <c r="CR4437"/>
      <c r="CS4437"/>
      <c r="CT4437"/>
      <c r="CU4437"/>
      <c r="CV4437"/>
    </row>
    <row r="4438" spans="10:100" x14ac:dyDescent="0.25">
      <c r="J4438"/>
      <c r="K4438"/>
      <c r="L4438"/>
      <c r="M4438"/>
      <c r="N4438"/>
      <c r="O4438"/>
      <c r="P4438"/>
      <c r="Q4438"/>
      <c r="R4438"/>
      <c r="S4438"/>
      <c r="T4438"/>
      <c r="U4438"/>
      <c r="V4438"/>
      <c r="W4438"/>
      <c r="X4438"/>
      <c r="Y4438"/>
      <c r="Z4438"/>
      <c r="AA4438"/>
      <c r="AB4438"/>
      <c r="AC4438"/>
      <c r="AD4438"/>
      <c r="AE4438"/>
      <c r="AF4438"/>
      <c r="AG4438"/>
      <c r="AH4438"/>
      <c r="AI4438"/>
      <c r="AJ4438"/>
      <c r="AK4438"/>
      <c r="AL4438"/>
      <c r="AM4438"/>
      <c r="AN4438"/>
      <c r="AO4438"/>
      <c r="AP4438"/>
      <c r="AQ4438"/>
      <c r="AR4438"/>
      <c r="AS4438"/>
      <c r="AT4438"/>
      <c r="AU4438"/>
      <c r="AV4438"/>
      <c r="AW4438"/>
      <c r="AX4438"/>
      <c r="AY4438"/>
      <c r="AZ4438"/>
      <c r="BA4438"/>
      <c r="BB4438"/>
      <c r="BC4438"/>
      <c r="BD4438"/>
      <c r="BE4438"/>
      <c r="BF4438"/>
      <c r="BG4438"/>
      <c r="BH4438"/>
      <c r="BI4438"/>
      <c r="BJ4438"/>
      <c r="BK4438"/>
      <c r="BL4438"/>
      <c r="BM4438"/>
      <c r="BN4438"/>
      <c r="BO4438"/>
      <c r="BP4438"/>
      <c r="BQ4438"/>
      <c r="BR4438"/>
      <c r="BS4438"/>
      <c r="BT4438"/>
      <c r="BU4438"/>
      <c r="BV4438"/>
      <c r="BW4438"/>
      <c r="BX4438"/>
      <c r="BY4438"/>
      <c r="BZ4438"/>
      <c r="CA4438"/>
      <c r="CB4438"/>
      <c r="CC4438"/>
      <c r="CD4438"/>
      <c r="CE4438"/>
      <c r="CF4438"/>
      <c r="CG4438"/>
      <c r="CH4438"/>
      <c r="CI4438"/>
      <c r="CJ4438"/>
      <c r="CK4438"/>
      <c r="CL4438"/>
      <c r="CM4438"/>
      <c r="CN4438"/>
      <c r="CO4438"/>
      <c r="CP4438"/>
      <c r="CQ4438"/>
      <c r="CR4438"/>
      <c r="CS4438"/>
      <c r="CT4438"/>
      <c r="CU4438"/>
      <c r="CV4438"/>
    </row>
    <row r="4439" spans="10:100" x14ac:dyDescent="0.25">
      <c r="J4439"/>
      <c r="K4439"/>
      <c r="L4439"/>
      <c r="M4439"/>
      <c r="N4439"/>
      <c r="O4439"/>
      <c r="P4439"/>
      <c r="Q4439"/>
      <c r="R4439"/>
      <c r="S4439"/>
      <c r="T4439"/>
      <c r="U4439"/>
      <c r="V4439"/>
      <c r="W4439"/>
      <c r="X4439"/>
      <c r="Y4439"/>
      <c r="Z4439"/>
      <c r="AA4439"/>
      <c r="AB4439"/>
      <c r="AC4439"/>
      <c r="AD4439"/>
      <c r="AE4439"/>
      <c r="AF4439"/>
      <c r="AG4439"/>
      <c r="AH4439"/>
      <c r="AI4439"/>
      <c r="AJ4439"/>
      <c r="AK4439"/>
      <c r="AL4439"/>
      <c r="AM4439"/>
      <c r="AN4439"/>
      <c r="AO4439"/>
      <c r="AP4439"/>
      <c r="AQ4439"/>
      <c r="AR4439"/>
      <c r="AS4439"/>
      <c r="AT4439"/>
      <c r="AU4439"/>
      <c r="AV4439"/>
      <c r="AW4439"/>
      <c r="AX4439"/>
      <c r="AY4439"/>
      <c r="AZ4439"/>
      <c r="BA4439"/>
      <c r="BB4439"/>
      <c r="BC4439"/>
      <c r="BD4439"/>
      <c r="BE4439"/>
      <c r="BF4439"/>
      <c r="BG4439"/>
      <c r="BH4439"/>
      <c r="BI4439"/>
      <c r="BJ4439"/>
      <c r="BK4439"/>
      <c r="BL4439"/>
      <c r="BM4439"/>
      <c r="BN4439"/>
      <c r="BO4439"/>
      <c r="BP4439"/>
      <c r="BQ4439"/>
      <c r="BR4439"/>
      <c r="BS4439"/>
      <c r="BT4439"/>
      <c r="BU4439"/>
      <c r="BV4439"/>
      <c r="BW4439"/>
      <c r="BX4439"/>
      <c r="BY4439"/>
      <c r="BZ4439"/>
      <c r="CA4439"/>
      <c r="CB4439"/>
      <c r="CC4439"/>
      <c r="CD4439"/>
      <c r="CE4439"/>
      <c r="CF4439"/>
      <c r="CG4439"/>
      <c r="CH4439"/>
      <c r="CI4439"/>
      <c r="CJ4439"/>
      <c r="CK4439"/>
      <c r="CL4439"/>
      <c r="CM4439"/>
      <c r="CN4439"/>
      <c r="CO4439"/>
      <c r="CP4439"/>
      <c r="CQ4439"/>
      <c r="CR4439"/>
      <c r="CS4439"/>
      <c r="CT4439"/>
      <c r="CU4439"/>
      <c r="CV4439"/>
    </row>
    <row r="4440" spans="10:100" x14ac:dyDescent="0.25">
      <c r="J4440"/>
      <c r="K4440"/>
      <c r="L4440"/>
      <c r="M4440"/>
      <c r="N4440"/>
      <c r="O4440"/>
      <c r="P4440"/>
      <c r="Q4440"/>
      <c r="R4440"/>
      <c r="S4440"/>
      <c r="T4440"/>
      <c r="U4440"/>
      <c r="V4440"/>
      <c r="W4440"/>
      <c r="X4440"/>
      <c r="Y4440"/>
      <c r="Z4440"/>
      <c r="AA4440"/>
      <c r="AB4440"/>
      <c r="AC4440"/>
      <c r="AD4440"/>
      <c r="AE4440"/>
      <c r="AF4440"/>
      <c r="AG4440"/>
      <c r="AH4440"/>
      <c r="AI4440"/>
      <c r="AJ4440"/>
      <c r="AK4440"/>
      <c r="AL4440"/>
      <c r="AM4440"/>
      <c r="AN4440"/>
      <c r="AO4440"/>
      <c r="AP4440"/>
      <c r="AQ4440"/>
      <c r="AR4440"/>
      <c r="AS4440"/>
      <c r="AT4440"/>
      <c r="AU4440"/>
      <c r="AV4440"/>
      <c r="AW4440"/>
      <c r="AX4440"/>
      <c r="AY4440"/>
      <c r="AZ4440"/>
      <c r="BA4440"/>
      <c r="BB4440"/>
      <c r="BC4440"/>
      <c r="BD4440"/>
      <c r="BE4440"/>
      <c r="BF4440"/>
      <c r="BG4440"/>
      <c r="BH4440"/>
      <c r="BI4440"/>
      <c r="BJ4440"/>
      <c r="BK4440"/>
      <c r="BL4440"/>
      <c r="BM4440"/>
      <c r="BN4440"/>
      <c r="BO4440"/>
      <c r="BP4440"/>
      <c r="BQ4440"/>
      <c r="BR4440"/>
      <c r="BS4440"/>
      <c r="BT4440"/>
      <c r="BU4440"/>
      <c r="BV4440"/>
      <c r="BW4440"/>
      <c r="BX4440"/>
      <c r="BY4440"/>
      <c r="BZ4440"/>
      <c r="CA4440"/>
      <c r="CB4440"/>
      <c r="CC4440"/>
      <c r="CD4440"/>
      <c r="CE4440"/>
      <c r="CF4440"/>
      <c r="CG4440"/>
      <c r="CH4440"/>
      <c r="CI4440"/>
      <c r="CJ4440"/>
      <c r="CK4440"/>
      <c r="CL4440"/>
      <c r="CM4440"/>
      <c r="CN4440"/>
      <c r="CO4440"/>
      <c r="CP4440"/>
      <c r="CQ4440"/>
      <c r="CR4440"/>
      <c r="CS4440"/>
      <c r="CT4440"/>
      <c r="CU4440"/>
      <c r="CV4440"/>
    </row>
    <row r="4441" spans="10:100" x14ac:dyDescent="0.25">
      <c r="J4441"/>
      <c r="K4441"/>
      <c r="L4441"/>
      <c r="M4441"/>
      <c r="N4441"/>
      <c r="O4441"/>
      <c r="P4441"/>
      <c r="Q4441"/>
      <c r="R4441"/>
      <c r="S4441"/>
      <c r="T4441"/>
      <c r="U4441"/>
      <c r="V4441"/>
      <c r="W4441"/>
      <c r="X4441"/>
      <c r="Y4441"/>
      <c r="Z4441"/>
      <c r="AA4441"/>
      <c r="AB4441"/>
      <c r="AC4441"/>
      <c r="AD4441"/>
      <c r="AE4441"/>
      <c r="AF4441"/>
      <c r="AG4441"/>
      <c r="AH4441"/>
      <c r="AI4441"/>
      <c r="AJ4441"/>
      <c r="AK4441"/>
      <c r="AL4441"/>
      <c r="AM4441"/>
      <c r="AN4441"/>
      <c r="AO4441"/>
      <c r="AP4441"/>
      <c r="AQ4441"/>
      <c r="AR4441"/>
      <c r="AS4441"/>
      <c r="AT4441"/>
      <c r="AU4441"/>
      <c r="AV4441"/>
      <c r="AW4441"/>
      <c r="AX4441"/>
      <c r="AY4441"/>
      <c r="AZ4441"/>
      <c r="BA4441"/>
      <c r="BB4441"/>
      <c r="BC4441"/>
      <c r="BD4441"/>
      <c r="BE4441"/>
      <c r="BF4441"/>
      <c r="BG4441"/>
      <c r="BH4441"/>
      <c r="BI4441"/>
      <c r="BJ4441"/>
      <c r="BK4441"/>
      <c r="BL4441"/>
      <c r="BM4441"/>
      <c r="BN4441"/>
      <c r="BO4441"/>
      <c r="BP4441"/>
      <c r="BQ4441"/>
      <c r="BR4441"/>
      <c r="BS4441"/>
      <c r="BT4441"/>
      <c r="BU4441"/>
      <c r="BV4441"/>
      <c r="BW4441"/>
      <c r="BX4441"/>
      <c r="BY4441"/>
      <c r="BZ4441"/>
      <c r="CA4441"/>
      <c r="CB4441"/>
      <c r="CC4441"/>
      <c r="CD4441"/>
      <c r="CE4441"/>
      <c r="CF4441"/>
      <c r="CG4441"/>
      <c r="CH4441"/>
      <c r="CI4441"/>
      <c r="CJ4441"/>
      <c r="CK4441"/>
      <c r="CL4441"/>
      <c r="CM4441"/>
      <c r="CN4441"/>
      <c r="CO4441"/>
      <c r="CP4441"/>
      <c r="CQ4441"/>
      <c r="CR4441"/>
      <c r="CS4441"/>
      <c r="CT4441"/>
      <c r="CU4441"/>
      <c r="CV4441"/>
    </row>
    <row r="4442" spans="10:100" x14ac:dyDescent="0.25">
      <c r="J4442"/>
      <c r="K4442"/>
      <c r="L4442"/>
      <c r="M4442"/>
      <c r="N4442"/>
      <c r="O4442"/>
      <c r="P4442"/>
      <c r="Q4442"/>
      <c r="R4442"/>
      <c r="S4442"/>
      <c r="T4442"/>
      <c r="U4442"/>
      <c r="V4442"/>
      <c r="W4442"/>
      <c r="X4442"/>
      <c r="Y4442"/>
      <c r="Z4442"/>
      <c r="AA4442"/>
      <c r="AB4442"/>
      <c r="AC4442"/>
      <c r="AD4442"/>
      <c r="AE4442"/>
      <c r="AF4442"/>
      <c r="AG4442"/>
      <c r="AH4442"/>
      <c r="AI4442"/>
      <c r="AJ4442"/>
      <c r="AK4442"/>
      <c r="AL4442"/>
      <c r="AM4442"/>
      <c r="AN4442"/>
      <c r="AO4442"/>
      <c r="AP4442"/>
      <c r="AQ4442"/>
      <c r="AR4442"/>
      <c r="AS4442"/>
      <c r="AT4442"/>
      <c r="AU4442"/>
      <c r="AV4442"/>
      <c r="AW4442"/>
      <c r="AX4442"/>
      <c r="AY4442"/>
      <c r="AZ4442"/>
      <c r="BA4442"/>
      <c r="BB4442"/>
      <c r="BC4442"/>
      <c r="BD4442"/>
      <c r="BE4442"/>
      <c r="BF4442"/>
      <c r="BG4442"/>
      <c r="BH4442"/>
      <c r="BI4442"/>
      <c r="BJ4442"/>
      <c r="BK4442"/>
      <c r="BL4442"/>
      <c r="BM4442"/>
      <c r="BN4442"/>
      <c r="BO4442"/>
      <c r="BP4442"/>
      <c r="BQ4442"/>
      <c r="BR4442"/>
      <c r="BS4442"/>
      <c r="BT4442"/>
      <c r="BU4442"/>
      <c r="BV4442"/>
      <c r="BW4442"/>
      <c r="BX4442"/>
      <c r="BY4442"/>
      <c r="BZ4442"/>
      <c r="CA4442"/>
      <c r="CB4442"/>
      <c r="CC4442"/>
      <c r="CD4442"/>
      <c r="CE4442"/>
      <c r="CF4442"/>
      <c r="CG4442"/>
      <c r="CH4442"/>
      <c r="CI4442"/>
      <c r="CJ4442"/>
      <c r="CK4442"/>
      <c r="CL4442"/>
      <c r="CM4442"/>
      <c r="CN4442"/>
      <c r="CO4442"/>
      <c r="CP4442"/>
      <c r="CQ4442"/>
      <c r="CR4442"/>
      <c r="CS4442"/>
      <c r="CT4442"/>
      <c r="CU4442"/>
      <c r="CV4442"/>
    </row>
    <row r="4443" spans="10:100" x14ac:dyDescent="0.25">
      <c r="J4443"/>
      <c r="K4443"/>
      <c r="L4443"/>
      <c r="M4443"/>
      <c r="N4443"/>
      <c r="O4443"/>
      <c r="P4443"/>
      <c r="Q4443"/>
      <c r="R4443"/>
      <c r="S4443"/>
      <c r="T4443"/>
      <c r="U4443"/>
      <c r="V4443"/>
      <c r="W4443"/>
      <c r="X4443"/>
      <c r="Y4443"/>
      <c r="Z4443"/>
      <c r="AA4443"/>
      <c r="AB4443"/>
      <c r="AC4443"/>
      <c r="AD4443"/>
      <c r="AE4443"/>
      <c r="AF4443"/>
      <c r="AG4443"/>
      <c r="AH4443"/>
      <c r="AI4443"/>
      <c r="AJ4443"/>
      <c r="AK4443"/>
      <c r="AL4443"/>
      <c r="AM4443"/>
      <c r="AN4443"/>
      <c r="AO4443"/>
      <c r="AP4443"/>
      <c r="AQ4443"/>
      <c r="AR4443"/>
      <c r="AS4443"/>
      <c r="AT4443"/>
      <c r="AU4443"/>
      <c r="AV4443"/>
      <c r="AW4443"/>
      <c r="AX4443"/>
      <c r="AY4443"/>
      <c r="AZ4443"/>
      <c r="BA4443"/>
      <c r="BB4443"/>
      <c r="BC4443"/>
      <c r="BD4443"/>
      <c r="BE4443"/>
      <c r="BF4443"/>
      <c r="BG4443"/>
      <c r="BH4443"/>
      <c r="BI4443"/>
      <c r="BJ4443"/>
      <c r="BK4443"/>
      <c r="BL4443"/>
      <c r="BM4443"/>
      <c r="BN4443"/>
      <c r="BO4443"/>
      <c r="BP4443"/>
      <c r="BQ4443"/>
      <c r="BR4443"/>
      <c r="BS4443"/>
      <c r="BT4443"/>
      <c r="BU4443"/>
      <c r="BV4443"/>
      <c r="BW4443"/>
      <c r="BX4443"/>
      <c r="BY4443"/>
      <c r="BZ4443"/>
      <c r="CA4443"/>
      <c r="CB4443"/>
      <c r="CC4443"/>
      <c r="CD4443"/>
      <c r="CE4443"/>
      <c r="CF4443"/>
      <c r="CG4443"/>
      <c r="CH4443"/>
      <c r="CI4443"/>
      <c r="CJ4443"/>
      <c r="CK4443"/>
      <c r="CL4443"/>
      <c r="CM4443"/>
      <c r="CN4443"/>
      <c r="CO4443"/>
      <c r="CP4443"/>
      <c r="CQ4443"/>
      <c r="CR4443"/>
      <c r="CS4443"/>
      <c r="CT4443"/>
      <c r="CU4443"/>
      <c r="CV4443"/>
    </row>
    <row r="4444" spans="10:100" x14ac:dyDescent="0.25">
      <c r="J4444"/>
      <c r="K4444"/>
      <c r="L4444"/>
      <c r="M4444"/>
      <c r="N4444"/>
      <c r="O4444"/>
      <c r="P4444"/>
      <c r="Q4444"/>
      <c r="R4444"/>
      <c r="S4444"/>
      <c r="T4444"/>
      <c r="U4444"/>
      <c r="V4444"/>
      <c r="W4444"/>
      <c r="X4444"/>
      <c r="Y4444"/>
      <c r="Z4444"/>
      <c r="AA4444"/>
      <c r="AB4444"/>
      <c r="AC4444"/>
      <c r="AD4444"/>
      <c r="AE4444"/>
      <c r="AF4444"/>
      <c r="AG4444"/>
      <c r="AH4444"/>
      <c r="AI4444"/>
      <c r="AJ4444"/>
      <c r="AK4444"/>
      <c r="AL4444"/>
      <c r="AM4444"/>
      <c r="AN4444"/>
      <c r="AO4444"/>
      <c r="AP4444"/>
      <c r="AQ4444"/>
      <c r="AR4444"/>
      <c r="AS4444"/>
      <c r="AT4444"/>
      <c r="AU4444"/>
      <c r="AV4444"/>
      <c r="AW4444"/>
      <c r="AX4444"/>
      <c r="AY4444"/>
      <c r="AZ4444"/>
      <c r="BA4444"/>
      <c r="BB4444"/>
      <c r="BC4444"/>
      <c r="BD4444"/>
      <c r="BE4444"/>
      <c r="BF4444"/>
      <c r="BG4444"/>
      <c r="BH4444"/>
      <c r="BI4444"/>
      <c r="BJ4444"/>
      <c r="BK4444"/>
      <c r="BL4444"/>
      <c r="BM4444"/>
      <c r="BN4444"/>
      <c r="BO4444"/>
      <c r="BP4444"/>
      <c r="BQ4444"/>
      <c r="BR4444"/>
      <c r="BS4444"/>
      <c r="BT4444"/>
      <c r="BU4444"/>
      <c r="BV4444"/>
      <c r="BW4444"/>
      <c r="BX4444"/>
      <c r="BY4444"/>
      <c r="BZ4444"/>
      <c r="CA4444"/>
      <c r="CB4444"/>
      <c r="CC4444"/>
      <c r="CD4444"/>
      <c r="CE4444"/>
      <c r="CF4444"/>
      <c r="CG4444"/>
      <c r="CH4444"/>
      <c r="CI4444"/>
      <c r="CJ4444"/>
      <c r="CK4444"/>
      <c r="CL4444"/>
      <c r="CM4444"/>
      <c r="CN4444"/>
      <c r="CO4444"/>
      <c r="CP4444"/>
      <c r="CQ4444"/>
      <c r="CR4444"/>
      <c r="CS4444"/>
      <c r="CT4444"/>
      <c r="CU4444"/>
      <c r="CV4444"/>
    </row>
    <row r="4445" spans="10:100" x14ac:dyDescent="0.25">
      <c r="J4445"/>
      <c r="K4445"/>
      <c r="L4445"/>
      <c r="M4445"/>
      <c r="N4445"/>
      <c r="O4445"/>
      <c r="P4445"/>
      <c r="Q4445"/>
      <c r="R4445"/>
      <c r="S4445"/>
      <c r="T4445"/>
      <c r="U4445"/>
      <c r="V4445"/>
      <c r="W4445"/>
      <c r="X4445"/>
      <c r="Y4445"/>
      <c r="Z4445"/>
      <c r="AA4445"/>
      <c r="AB4445"/>
      <c r="AC4445"/>
      <c r="AD4445"/>
      <c r="AE4445"/>
      <c r="AF4445"/>
      <c r="AG4445"/>
      <c r="AH4445"/>
      <c r="AI4445"/>
      <c r="AJ4445"/>
      <c r="AK4445"/>
      <c r="AL4445"/>
      <c r="AM4445"/>
      <c r="AN4445"/>
      <c r="AO4445"/>
      <c r="AP4445"/>
      <c r="AQ4445"/>
      <c r="AR4445"/>
      <c r="AS4445"/>
      <c r="AT4445"/>
      <c r="AU4445"/>
      <c r="AV4445"/>
      <c r="AW4445"/>
      <c r="AX4445"/>
      <c r="AY4445"/>
      <c r="AZ4445"/>
      <c r="BA4445"/>
      <c r="BB4445"/>
      <c r="BC4445"/>
      <c r="BD4445"/>
      <c r="BE4445"/>
      <c r="BF4445"/>
      <c r="BG4445"/>
      <c r="BH4445"/>
      <c r="BI4445"/>
      <c r="BJ4445"/>
      <c r="BK4445"/>
      <c r="BL4445"/>
      <c r="BM4445"/>
      <c r="BN4445"/>
      <c r="BO4445"/>
      <c r="BP4445"/>
      <c r="BQ4445"/>
      <c r="BR4445"/>
      <c r="BS4445"/>
      <c r="BT4445"/>
      <c r="BU4445"/>
      <c r="BV4445"/>
      <c r="BW4445"/>
      <c r="BX4445"/>
      <c r="BY4445"/>
      <c r="BZ4445"/>
      <c r="CA4445"/>
      <c r="CB4445"/>
      <c r="CC4445"/>
      <c r="CD4445"/>
      <c r="CE4445"/>
      <c r="CF4445"/>
      <c r="CG4445"/>
      <c r="CH4445"/>
      <c r="CI4445"/>
      <c r="CJ4445"/>
      <c r="CK4445"/>
      <c r="CL4445"/>
      <c r="CM4445"/>
      <c r="CN4445"/>
      <c r="CO4445"/>
      <c r="CP4445"/>
      <c r="CQ4445"/>
      <c r="CR4445"/>
      <c r="CS4445"/>
      <c r="CT4445"/>
      <c r="CU4445"/>
      <c r="CV4445"/>
    </row>
    <row r="4446" spans="10:100" x14ac:dyDescent="0.25">
      <c r="J4446"/>
      <c r="K4446"/>
      <c r="L4446"/>
      <c r="M4446"/>
      <c r="N4446"/>
      <c r="O4446"/>
      <c r="P4446"/>
      <c r="Q4446"/>
      <c r="R4446"/>
      <c r="S4446"/>
      <c r="T4446"/>
      <c r="U4446"/>
      <c r="V4446"/>
      <c r="W4446"/>
      <c r="X4446"/>
      <c r="Y4446"/>
      <c r="Z4446"/>
      <c r="AA4446"/>
      <c r="AB4446"/>
      <c r="AC4446"/>
      <c r="AD4446"/>
      <c r="AE4446"/>
      <c r="AF4446"/>
      <c r="AG4446"/>
      <c r="AH4446"/>
      <c r="AI4446"/>
      <c r="AJ4446"/>
      <c r="AK4446"/>
      <c r="AL4446"/>
      <c r="AM4446"/>
      <c r="AN4446"/>
      <c r="AO4446"/>
      <c r="AP4446"/>
      <c r="AQ4446"/>
      <c r="AR4446"/>
      <c r="AS4446"/>
      <c r="AT4446"/>
      <c r="AU4446"/>
      <c r="AV4446"/>
      <c r="AW4446"/>
      <c r="AX4446"/>
      <c r="AY4446"/>
      <c r="AZ4446"/>
      <c r="BA4446"/>
      <c r="BB4446"/>
      <c r="BC4446"/>
      <c r="BD4446"/>
      <c r="BE4446"/>
      <c r="BF4446"/>
      <c r="BG4446"/>
      <c r="BH4446"/>
      <c r="BI4446"/>
      <c r="BJ4446"/>
      <c r="BK4446"/>
      <c r="BL4446"/>
      <c r="BM4446"/>
      <c r="BN4446"/>
      <c r="BO4446"/>
      <c r="BP4446"/>
      <c r="BQ4446"/>
      <c r="BR4446"/>
      <c r="BS4446"/>
      <c r="BT4446"/>
      <c r="BU4446"/>
      <c r="BV4446"/>
      <c r="BW4446"/>
      <c r="BX4446"/>
      <c r="BY4446"/>
      <c r="BZ4446"/>
      <c r="CA4446"/>
      <c r="CB4446"/>
      <c r="CC4446"/>
      <c r="CD4446"/>
      <c r="CE4446"/>
      <c r="CF4446"/>
      <c r="CG4446"/>
      <c r="CH4446"/>
      <c r="CI4446"/>
      <c r="CJ4446"/>
      <c r="CK4446"/>
      <c r="CL4446"/>
      <c r="CM4446"/>
      <c r="CN4446"/>
      <c r="CO4446"/>
      <c r="CP4446"/>
      <c r="CQ4446"/>
      <c r="CR4446"/>
      <c r="CS4446"/>
      <c r="CT4446"/>
      <c r="CU4446"/>
      <c r="CV4446"/>
    </row>
    <row r="4447" spans="10:100" x14ac:dyDescent="0.25">
      <c r="J4447"/>
      <c r="K4447"/>
      <c r="L4447"/>
      <c r="M4447"/>
      <c r="N4447"/>
      <c r="O4447"/>
      <c r="P4447"/>
      <c r="Q4447"/>
      <c r="R4447"/>
      <c r="S4447"/>
      <c r="T4447"/>
      <c r="U4447"/>
      <c r="V4447"/>
      <c r="W4447"/>
      <c r="X4447"/>
      <c r="Y4447"/>
      <c r="Z4447"/>
      <c r="AA4447"/>
      <c r="AB4447"/>
      <c r="AC4447"/>
      <c r="AD4447"/>
      <c r="AE4447"/>
      <c r="AF4447"/>
      <c r="AG4447"/>
      <c r="AH4447"/>
      <c r="AI4447"/>
      <c r="AJ4447"/>
      <c r="AK4447"/>
      <c r="AL4447"/>
      <c r="AM4447"/>
      <c r="AN4447"/>
      <c r="AO4447"/>
      <c r="AP4447"/>
      <c r="AQ4447"/>
      <c r="AR4447"/>
      <c r="AS4447"/>
      <c r="AT4447"/>
      <c r="AU4447"/>
      <c r="AV4447"/>
      <c r="AW4447"/>
      <c r="AX4447"/>
      <c r="AY4447"/>
      <c r="AZ4447"/>
      <c r="BA4447"/>
      <c r="BB4447"/>
      <c r="BC4447"/>
      <c r="BD4447"/>
      <c r="BE4447"/>
      <c r="BF4447"/>
      <c r="BG4447"/>
      <c r="BH4447"/>
      <c r="BI4447"/>
      <c r="BJ4447"/>
      <c r="BK4447"/>
      <c r="BL4447"/>
      <c r="BM4447"/>
      <c r="BN4447"/>
      <c r="BO4447"/>
      <c r="BP4447"/>
      <c r="BQ4447"/>
      <c r="BR4447"/>
      <c r="BS4447"/>
      <c r="BT4447"/>
      <c r="BU4447"/>
      <c r="BV4447"/>
      <c r="BW4447"/>
      <c r="BX4447"/>
      <c r="BY4447"/>
      <c r="BZ4447"/>
      <c r="CA4447"/>
      <c r="CB4447"/>
      <c r="CC4447"/>
      <c r="CD4447"/>
      <c r="CE4447"/>
      <c r="CF4447"/>
      <c r="CG4447"/>
      <c r="CH4447"/>
      <c r="CI4447"/>
      <c r="CJ4447"/>
      <c r="CK4447"/>
      <c r="CL4447"/>
      <c r="CM4447"/>
      <c r="CN4447"/>
      <c r="CO4447"/>
      <c r="CP4447"/>
      <c r="CQ4447"/>
      <c r="CR4447"/>
      <c r="CS4447"/>
      <c r="CT4447"/>
      <c r="CU4447"/>
      <c r="CV4447"/>
    </row>
    <row r="4448" spans="10:100" x14ac:dyDescent="0.25">
      <c r="J4448"/>
      <c r="K4448"/>
      <c r="L4448"/>
      <c r="M4448"/>
      <c r="N4448"/>
      <c r="O4448"/>
      <c r="P4448"/>
      <c r="Q4448"/>
      <c r="R4448"/>
      <c r="S4448"/>
      <c r="T4448"/>
      <c r="U4448"/>
      <c r="V4448"/>
      <c r="W4448"/>
      <c r="X4448"/>
      <c r="Y4448"/>
      <c r="Z4448"/>
      <c r="AA4448"/>
      <c r="AB4448"/>
      <c r="AC4448"/>
      <c r="AD4448"/>
      <c r="AE4448"/>
      <c r="AF4448"/>
      <c r="AG4448"/>
      <c r="AH4448"/>
      <c r="AI4448"/>
      <c r="AJ4448"/>
      <c r="AK4448"/>
      <c r="AL4448"/>
      <c r="AM4448"/>
      <c r="AN4448"/>
      <c r="AO4448"/>
      <c r="AP4448"/>
      <c r="AQ4448"/>
      <c r="AR4448"/>
      <c r="AS4448"/>
      <c r="AT4448"/>
      <c r="AU4448"/>
      <c r="AV4448"/>
      <c r="AW4448"/>
      <c r="AX4448"/>
      <c r="AY4448"/>
      <c r="AZ4448"/>
      <c r="BA4448"/>
      <c r="BB4448"/>
      <c r="BC4448"/>
      <c r="BD4448"/>
      <c r="BE4448"/>
      <c r="BF4448"/>
      <c r="BG4448"/>
      <c r="BH4448"/>
      <c r="BI4448"/>
      <c r="BJ4448"/>
      <c r="BK4448"/>
      <c r="BL4448"/>
      <c r="BM4448"/>
      <c r="BN4448"/>
      <c r="BO4448"/>
      <c r="BP4448"/>
      <c r="BQ4448"/>
      <c r="BR4448"/>
      <c r="BS4448"/>
      <c r="BT4448"/>
      <c r="BU4448"/>
      <c r="BV4448"/>
      <c r="BW4448"/>
      <c r="BX4448"/>
      <c r="BY4448"/>
      <c r="BZ4448"/>
      <c r="CA4448"/>
      <c r="CB4448"/>
      <c r="CC4448"/>
      <c r="CD4448"/>
      <c r="CE4448"/>
      <c r="CF4448"/>
      <c r="CG4448"/>
      <c r="CH4448"/>
      <c r="CI4448"/>
      <c r="CJ4448"/>
      <c r="CK4448"/>
      <c r="CL4448"/>
      <c r="CM4448"/>
      <c r="CN4448"/>
      <c r="CO4448"/>
      <c r="CP4448"/>
      <c r="CQ4448"/>
      <c r="CR4448"/>
      <c r="CS4448"/>
      <c r="CT4448"/>
      <c r="CU4448"/>
      <c r="CV4448"/>
    </row>
    <row r="4449" spans="10:100" x14ac:dyDescent="0.25">
      <c r="J4449"/>
      <c r="K4449"/>
      <c r="L4449"/>
      <c r="M4449"/>
      <c r="N4449"/>
      <c r="O4449"/>
      <c r="P4449"/>
      <c r="Q4449"/>
      <c r="R4449"/>
      <c r="S4449"/>
      <c r="T4449"/>
      <c r="U4449"/>
      <c r="V4449"/>
      <c r="W4449"/>
      <c r="X4449"/>
      <c r="Y4449"/>
      <c r="Z4449"/>
      <c r="AA4449"/>
      <c r="AB4449"/>
      <c r="AC4449"/>
      <c r="AD4449"/>
      <c r="AE4449"/>
      <c r="AF4449"/>
      <c r="AG4449"/>
      <c r="AH4449"/>
      <c r="AI4449"/>
      <c r="AJ4449"/>
      <c r="AK4449"/>
      <c r="AL4449"/>
      <c r="AM4449"/>
      <c r="AN4449"/>
      <c r="AO4449"/>
      <c r="AP4449"/>
      <c r="AQ4449"/>
      <c r="AR4449"/>
      <c r="AS4449"/>
      <c r="AT4449"/>
      <c r="AU4449"/>
      <c r="AV4449"/>
      <c r="AW4449"/>
      <c r="AX4449"/>
      <c r="AY4449"/>
      <c r="AZ4449"/>
      <c r="BA4449"/>
      <c r="BB4449"/>
      <c r="BC4449"/>
      <c r="BD4449"/>
      <c r="BE4449"/>
      <c r="BF4449"/>
      <c r="BG4449"/>
      <c r="BH4449"/>
      <c r="BI4449"/>
      <c r="BJ4449"/>
      <c r="BK4449"/>
      <c r="BL4449"/>
      <c r="BM4449"/>
      <c r="BN4449"/>
      <c r="BO4449"/>
      <c r="BP4449"/>
      <c r="BQ4449"/>
      <c r="BR4449"/>
      <c r="BS4449"/>
      <c r="BT4449"/>
      <c r="BU4449"/>
      <c r="BV4449"/>
      <c r="BW4449"/>
      <c r="BX4449"/>
      <c r="BY4449"/>
      <c r="BZ4449"/>
      <c r="CA4449"/>
      <c r="CB4449"/>
      <c r="CC4449"/>
      <c r="CD4449"/>
      <c r="CE4449"/>
      <c r="CF4449"/>
      <c r="CG4449"/>
      <c r="CH4449"/>
      <c r="CI4449"/>
      <c r="CJ4449"/>
      <c r="CK4449"/>
      <c r="CL4449"/>
      <c r="CM4449"/>
      <c r="CN4449"/>
      <c r="CO4449"/>
      <c r="CP4449"/>
      <c r="CQ4449"/>
      <c r="CR4449"/>
      <c r="CS4449"/>
      <c r="CT4449"/>
      <c r="CU4449"/>
      <c r="CV4449"/>
    </row>
    <row r="4450" spans="10:100" x14ac:dyDescent="0.25">
      <c r="J4450"/>
      <c r="K4450"/>
      <c r="L4450"/>
      <c r="M4450"/>
      <c r="N4450"/>
      <c r="O4450"/>
      <c r="P4450"/>
      <c r="Q4450"/>
      <c r="R4450"/>
      <c r="S4450"/>
      <c r="T4450"/>
      <c r="U4450"/>
      <c r="V4450"/>
      <c r="W4450"/>
      <c r="X4450"/>
      <c r="Y4450"/>
      <c r="Z4450"/>
      <c r="AA4450"/>
      <c r="AB4450"/>
      <c r="AC4450"/>
      <c r="AD4450"/>
      <c r="AE4450"/>
      <c r="AF4450"/>
      <c r="AG4450"/>
      <c r="AH4450"/>
      <c r="AI4450"/>
      <c r="AJ4450"/>
      <c r="AK4450"/>
      <c r="AL4450"/>
      <c r="AM4450"/>
      <c r="AN4450"/>
      <c r="AO4450"/>
      <c r="AP4450"/>
      <c r="AQ4450"/>
      <c r="AR4450"/>
      <c r="AS4450"/>
      <c r="AT4450"/>
      <c r="AU4450"/>
      <c r="AV4450"/>
      <c r="AW4450"/>
      <c r="AX4450"/>
      <c r="AY4450"/>
      <c r="AZ4450"/>
      <c r="BA4450"/>
      <c r="BB4450"/>
      <c r="BC4450"/>
      <c r="BD4450"/>
      <c r="BE4450"/>
      <c r="BF4450"/>
      <c r="BG4450"/>
      <c r="BH4450"/>
      <c r="BI4450"/>
      <c r="BJ4450"/>
      <c r="BK4450"/>
      <c r="BL4450"/>
      <c r="BM4450"/>
      <c r="BN4450"/>
      <c r="BO4450"/>
      <c r="BP4450"/>
      <c r="BQ4450"/>
      <c r="BR4450"/>
      <c r="BS4450"/>
      <c r="BT4450"/>
      <c r="BU4450"/>
      <c r="BV4450"/>
      <c r="BW4450"/>
      <c r="BX4450"/>
      <c r="BY4450"/>
      <c r="BZ4450"/>
      <c r="CA4450"/>
      <c r="CB4450"/>
      <c r="CC4450"/>
      <c r="CD4450"/>
      <c r="CE4450"/>
      <c r="CF4450"/>
      <c r="CG4450"/>
      <c r="CH4450"/>
      <c r="CI4450"/>
      <c r="CJ4450"/>
      <c r="CK4450"/>
      <c r="CL4450"/>
      <c r="CM4450"/>
      <c r="CN4450"/>
      <c r="CO4450"/>
      <c r="CP4450"/>
      <c r="CQ4450"/>
      <c r="CR4450"/>
      <c r="CS4450"/>
      <c r="CT4450"/>
      <c r="CU4450"/>
      <c r="CV4450"/>
    </row>
    <row r="4451" spans="10:100" x14ac:dyDescent="0.25">
      <c r="J4451"/>
      <c r="K4451"/>
      <c r="L4451"/>
      <c r="M4451"/>
      <c r="N4451"/>
      <c r="O4451"/>
      <c r="P4451"/>
      <c r="Q4451"/>
      <c r="R4451"/>
      <c r="S4451"/>
      <c r="T4451"/>
      <c r="U4451"/>
      <c r="V4451"/>
      <c r="W4451"/>
      <c r="X4451"/>
      <c r="Y4451"/>
      <c r="Z4451"/>
      <c r="AA4451"/>
      <c r="AB4451"/>
      <c r="AC4451"/>
      <c r="AD4451"/>
      <c r="AE4451"/>
      <c r="AF4451"/>
      <c r="AG4451"/>
      <c r="AH4451"/>
      <c r="AI4451"/>
      <c r="AJ4451"/>
      <c r="AK4451"/>
      <c r="AL4451"/>
      <c r="AM4451"/>
      <c r="AN4451"/>
      <c r="AO4451"/>
      <c r="AP4451"/>
      <c r="AQ4451"/>
      <c r="AR4451"/>
      <c r="AS4451"/>
      <c r="AT4451"/>
      <c r="AU4451"/>
      <c r="AV4451"/>
      <c r="AW4451"/>
      <c r="AX4451"/>
      <c r="AY4451"/>
      <c r="AZ4451"/>
      <c r="BA4451"/>
      <c r="BB4451"/>
      <c r="BC4451"/>
      <c r="BD4451"/>
      <c r="BE4451"/>
      <c r="BF4451"/>
      <c r="BG4451"/>
      <c r="BH4451"/>
      <c r="BI4451"/>
      <c r="BJ4451"/>
      <c r="BK4451"/>
      <c r="BL4451"/>
      <c r="BM4451"/>
      <c r="BN4451"/>
      <c r="BO4451"/>
      <c r="BP4451"/>
      <c r="BQ4451"/>
      <c r="BR4451"/>
      <c r="BS4451"/>
      <c r="BT4451"/>
      <c r="BU4451"/>
      <c r="BV4451"/>
      <c r="BW4451"/>
      <c r="BX4451"/>
      <c r="BY4451"/>
      <c r="BZ4451"/>
      <c r="CA4451"/>
      <c r="CB4451"/>
      <c r="CC4451"/>
      <c r="CD4451"/>
      <c r="CE4451"/>
      <c r="CF4451"/>
      <c r="CG4451"/>
      <c r="CH4451"/>
      <c r="CI4451"/>
      <c r="CJ4451"/>
      <c r="CK4451"/>
      <c r="CL4451"/>
      <c r="CM4451"/>
      <c r="CN4451"/>
      <c r="CO4451"/>
      <c r="CP4451"/>
      <c r="CQ4451"/>
      <c r="CR4451"/>
      <c r="CS4451"/>
      <c r="CT4451"/>
      <c r="CU4451"/>
      <c r="CV4451"/>
    </row>
    <row r="4452" spans="10:100" x14ac:dyDescent="0.25">
      <c r="J4452"/>
      <c r="K4452"/>
      <c r="L4452"/>
      <c r="M4452"/>
      <c r="N4452"/>
      <c r="O4452"/>
      <c r="P4452"/>
      <c r="Q4452"/>
      <c r="R4452"/>
      <c r="S4452"/>
      <c r="T4452"/>
      <c r="U4452"/>
      <c r="V4452"/>
      <c r="W4452"/>
      <c r="X4452"/>
      <c r="Y4452"/>
      <c r="Z4452"/>
      <c r="AA4452"/>
      <c r="AB4452"/>
      <c r="AC4452"/>
      <c r="AD4452"/>
      <c r="AE4452"/>
      <c r="AF4452"/>
      <c r="AG4452"/>
      <c r="AH4452"/>
      <c r="AI4452"/>
      <c r="AJ4452"/>
      <c r="AK4452"/>
      <c r="AL4452"/>
      <c r="AM4452"/>
      <c r="AN4452"/>
      <c r="AO4452"/>
      <c r="AP4452"/>
      <c r="AQ4452"/>
      <c r="AR4452"/>
      <c r="AS4452"/>
      <c r="AT4452"/>
      <c r="AU4452"/>
      <c r="AV4452"/>
      <c r="AW4452"/>
      <c r="AX4452"/>
      <c r="AY4452"/>
      <c r="AZ4452"/>
      <c r="BA4452"/>
      <c r="BB4452"/>
      <c r="BC4452"/>
      <c r="BD4452"/>
      <c r="BE4452"/>
      <c r="BF4452"/>
      <c r="BG4452"/>
      <c r="BH4452"/>
      <c r="BI4452"/>
      <c r="BJ4452"/>
      <c r="BK4452"/>
      <c r="BL4452"/>
      <c r="BM4452"/>
      <c r="BN4452"/>
      <c r="BO4452"/>
      <c r="BP4452"/>
      <c r="BQ4452"/>
      <c r="BR4452"/>
      <c r="BS4452"/>
      <c r="BT4452"/>
      <c r="BU4452"/>
      <c r="BV4452"/>
      <c r="BW4452"/>
      <c r="BX4452"/>
      <c r="BY4452"/>
      <c r="BZ4452"/>
      <c r="CA4452"/>
      <c r="CB4452"/>
      <c r="CC4452"/>
      <c r="CD4452"/>
      <c r="CE4452"/>
      <c r="CF4452"/>
      <c r="CG4452"/>
      <c r="CH4452"/>
      <c r="CI4452"/>
      <c r="CJ4452"/>
      <c r="CK4452"/>
      <c r="CL4452"/>
      <c r="CM4452"/>
      <c r="CN4452"/>
      <c r="CO4452"/>
      <c r="CP4452"/>
      <c r="CQ4452"/>
      <c r="CR4452"/>
      <c r="CS4452"/>
      <c r="CT4452"/>
      <c r="CU4452"/>
      <c r="CV4452"/>
    </row>
    <row r="4453" spans="10:100" x14ac:dyDescent="0.25">
      <c r="J4453"/>
      <c r="K4453"/>
      <c r="L4453"/>
      <c r="M4453"/>
      <c r="N4453"/>
      <c r="O4453"/>
      <c r="P4453"/>
      <c r="Q4453"/>
      <c r="R4453"/>
      <c r="S4453"/>
      <c r="T4453"/>
      <c r="U4453"/>
      <c r="V4453"/>
      <c r="W4453"/>
      <c r="X4453"/>
      <c r="Y4453"/>
      <c r="Z4453"/>
      <c r="AA4453"/>
      <c r="AB4453"/>
      <c r="AC4453"/>
      <c r="AD4453"/>
      <c r="AE4453"/>
      <c r="AF4453"/>
      <c r="AG4453"/>
      <c r="AH4453"/>
      <c r="AI4453"/>
      <c r="AJ4453"/>
      <c r="AK4453"/>
      <c r="AL4453"/>
      <c r="AM4453"/>
      <c r="AN4453"/>
      <c r="AO4453"/>
      <c r="AP4453"/>
      <c r="AQ4453"/>
      <c r="AR4453"/>
      <c r="AS4453"/>
      <c r="AT4453"/>
      <c r="AU4453"/>
      <c r="AV4453"/>
      <c r="AW4453"/>
      <c r="AX4453"/>
      <c r="AY4453"/>
      <c r="AZ4453"/>
      <c r="BA4453"/>
      <c r="BB4453"/>
      <c r="BC4453"/>
      <c r="BD4453"/>
      <c r="BE4453"/>
      <c r="BF4453"/>
      <c r="BG4453"/>
      <c r="BH4453"/>
      <c r="BI4453"/>
      <c r="BJ4453"/>
      <c r="BK4453"/>
      <c r="BL4453"/>
      <c r="BM4453"/>
      <c r="BN4453"/>
      <c r="BO4453"/>
      <c r="BP4453"/>
      <c r="BQ4453"/>
      <c r="BR4453"/>
      <c r="BS4453"/>
      <c r="BT4453"/>
      <c r="BU4453"/>
      <c r="BV4453"/>
      <c r="BW4453"/>
      <c r="BX4453"/>
      <c r="BY4453"/>
      <c r="BZ4453"/>
      <c r="CA4453"/>
      <c r="CB4453"/>
      <c r="CC4453"/>
      <c r="CD4453"/>
      <c r="CE4453"/>
      <c r="CF4453"/>
      <c r="CG4453"/>
      <c r="CH4453"/>
      <c r="CI4453"/>
      <c r="CJ4453"/>
      <c r="CK4453"/>
      <c r="CL4453"/>
      <c r="CM4453"/>
      <c r="CN4453"/>
      <c r="CO4453"/>
      <c r="CP4453"/>
      <c r="CQ4453"/>
      <c r="CR4453"/>
      <c r="CS4453"/>
      <c r="CT4453"/>
      <c r="CU4453"/>
      <c r="CV4453"/>
    </row>
    <row r="4454" spans="10:100" x14ac:dyDescent="0.25">
      <c r="J4454"/>
      <c r="K4454"/>
      <c r="L4454"/>
      <c r="M4454"/>
      <c r="N4454"/>
      <c r="O4454"/>
      <c r="P4454"/>
      <c r="Q4454"/>
      <c r="R4454"/>
      <c r="S4454"/>
      <c r="T4454"/>
      <c r="U4454"/>
      <c r="V4454"/>
      <c r="W4454"/>
      <c r="X4454"/>
      <c r="Y4454"/>
      <c r="Z4454"/>
      <c r="AA4454"/>
      <c r="AB4454"/>
      <c r="AC4454"/>
      <c r="AD4454"/>
      <c r="AE4454"/>
      <c r="AF4454"/>
      <c r="AG4454"/>
      <c r="AH4454"/>
      <c r="AI4454"/>
      <c r="AJ4454"/>
      <c r="AK4454"/>
      <c r="AL4454"/>
      <c r="AM4454"/>
      <c r="AN4454"/>
      <c r="AO4454"/>
      <c r="AP4454"/>
      <c r="AQ4454"/>
      <c r="AR4454"/>
      <c r="AS4454"/>
      <c r="AT4454"/>
      <c r="AU4454"/>
      <c r="AV4454"/>
      <c r="AW4454"/>
      <c r="AX4454"/>
      <c r="AY4454"/>
      <c r="AZ4454"/>
      <c r="BA4454"/>
      <c r="BB4454"/>
      <c r="BC4454"/>
      <c r="BD4454"/>
      <c r="BE4454"/>
      <c r="BF4454"/>
      <c r="BG4454"/>
      <c r="BH4454"/>
      <c r="BI4454"/>
      <c r="BJ4454"/>
      <c r="BK4454"/>
      <c r="BL4454"/>
      <c r="BM4454"/>
      <c r="BN4454"/>
      <c r="BO4454"/>
      <c r="BP4454"/>
      <c r="BQ4454"/>
      <c r="BR4454"/>
      <c r="BS4454"/>
      <c r="BT4454"/>
      <c r="BU4454"/>
      <c r="BV4454"/>
      <c r="BW4454"/>
      <c r="BX4454"/>
      <c r="BY4454"/>
      <c r="BZ4454"/>
      <c r="CA4454"/>
      <c r="CB4454"/>
      <c r="CC4454"/>
      <c r="CD4454"/>
      <c r="CE4454"/>
      <c r="CF4454"/>
      <c r="CG4454"/>
      <c r="CH4454"/>
      <c r="CI4454"/>
      <c r="CJ4454"/>
      <c r="CK4454"/>
      <c r="CL4454"/>
      <c r="CM4454"/>
      <c r="CN4454"/>
      <c r="CO4454"/>
      <c r="CP4454"/>
      <c r="CQ4454"/>
      <c r="CR4454"/>
      <c r="CS4454"/>
      <c r="CT4454"/>
      <c r="CU4454"/>
      <c r="CV4454"/>
    </row>
    <row r="4455" spans="10:100" x14ac:dyDescent="0.25">
      <c r="J4455"/>
      <c r="K4455"/>
      <c r="L4455"/>
      <c r="M4455"/>
      <c r="N4455"/>
      <c r="O4455"/>
      <c r="P4455"/>
      <c r="Q4455"/>
      <c r="R4455"/>
      <c r="S4455"/>
      <c r="T4455"/>
      <c r="U4455"/>
      <c r="V4455"/>
      <c r="W4455"/>
      <c r="X4455"/>
      <c r="Y4455"/>
      <c r="Z4455"/>
      <c r="AA4455"/>
      <c r="AB4455"/>
      <c r="AC4455"/>
      <c r="AD4455"/>
      <c r="AE4455"/>
      <c r="AF4455"/>
      <c r="AG4455"/>
      <c r="AH4455"/>
      <c r="AI4455"/>
      <c r="AJ4455"/>
      <c r="AK4455"/>
      <c r="AL4455"/>
      <c r="AM4455"/>
      <c r="AN4455"/>
      <c r="AO4455"/>
      <c r="AP4455"/>
      <c r="AQ4455"/>
      <c r="AR4455"/>
      <c r="AS4455"/>
      <c r="AT4455"/>
      <c r="AU4455"/>
      <c r="AV4455"/>
      <c r="AW4455"/>
      <c r="AX4455"/>
      <c r="AY4455"/>
      <c r="AZ4455"/>
      <c r="BA4455"/>
      <c r="BB4455"/>
      <c r="BC4455"/>
      <c r="BD4455"/>
      <c r="BE4455"/>
      <c r="BF4455"/>
      <c r="BG4455"/>
      <c r="BH4455"/>
      <c r="BI4455"/>
      <c r="BJ4455"/>
      <c r="BK4455"/>
      <c r="BL4455"/>
      <c r="BM4455"/>
      <c r="BN4455"/>
      <c r="BO4455"/>
      <c r="BP4455"/>
      <c r="BQ4455"/>
      <c r="BR4455"/>
      <c r="BS4455"/>
      <c r="BT4455"/>
      <c r="BU4455"/>
      <c r="BV4455"/>
      <c r="BW4455"/>
      <c r="BX4455"/>
      <c r="BY4455"/>
      <c r="BZ4455"/>
      <c r="CA4455"/>
      <c r="CB4455"/>
      <c r="CC4455"/>
      <c r="CD4455"/>
      <c r="CE4455"/>
      <c r="CF4455"/>
      <c r="CG4455"/>
      <c r="CH4455"/>
      <c r="CI4455"/>
      <c r="CJ4455"/>
      <c r="CK4455"/>
      <c r="CL4455"/>
      <c r="CM4455"/>
      <c r="CN4455"/>
      <c r="CO4455"/>
      <c r="CP4455"/>
      <c r="CQ4455"/>
      <c r="CR4455"/>
      <c r="CS4455"/>
      <c r="CT4455"/>
      <c r="CU4455"/>
      <c r="CV4455"/>
    </row>
    <row r="4456" spans="10:100" x14ac:dyDescent="0.25">
      <c r="J4456"/>
      <c r="K4456"/>
      <c r="L4456"/>
      <c r="M4456"/>
      <c r="N4456"/>
      <c r="O4456"/>
      <c r="P4456"/>
      <c r="Q4456"/>
      <c r="R4456"/>
      <c r="S4456"/>
      <c r="T4456"/>
      <c r="U4456"/>
      <c r="V4456"/>
      <c r="W4456"/>
      <c r="X4456"/>
      <c r="Y4456"/>
      <c r="Z4456"/>
      <c r="AA4456"/>
      <c r="AB4456"/>
      <c r="AC4456"/>
      <c r="AD4456"/>
      <c r="AE4456"/>
      <c r="AF4456"/>
      <c r="AG4456"/>
      <c r="AH4456"/>
      <c r="AI4456"/>
      <c r="AJ4456"/>
      <c r="AK4456"/>
      <c r="AL4456"/>
      <c r="AM4456"/>
      <c r="AN4456"/>
      <c r="AO4456"/>
      <c r="AP4456"/>
      <c r="AQ4456"/>
      <c r="AR4456"/>
      <c r="AS4456"/>
      <c r="AT4456"/>
      <c r="AU4456"/>
      <c r="AV4456"/>
      <c r="AW4456"/>
      <c r="AX4456"/>
      <c r="AY4456"/>
      <c r="AZ4456"/>
      <c r="BA4456"/>
      <c r="BB4456"/>
      <c r="BC4456"/>
      <c r="BD4456"/>
      <c r="BE4456"/>
      <c r="BF4456"/>
      <c r="BG4456"/>
      <c r="BH4456"/>
      <c r="BI4456"/>
      <c r="BJ4456"/>
      <c r="BK4456"/>
      <c r="BL4456"/>
      <c r="BM4456"/>
      <c r="BN4456"/>
      <c r="BO4456"/>
      <c r="BP4456"/>
      <c r="BQ4456"/>
      <c r="BR4456"/>
      <c r="BS4456"/>
      <c r="BT4456"/>
      <c r="BU4456"/>
      <c r="BV4456"/>
      <c r="BW4456"/>
      <c r="BX4456"/>
      <c r="BY4456"/>
      <c r="BZ4456"/>
      <c r="CA4456"/>
      <c r="CB4456"/>
      <c r="CC4456"/>
      <c r="CD4456"/>
      <c r="CE4456"/>
      <c r="CF4456"/>
      <c r="CG4456"/>
      <c r="CH4456"/>
      <c r="CI4456"/>
      <c r="CJ4456"/>
      <c r="CK4456"/>
      <c r="CL4456"/>
      <c r="CM4456"/>
      <c r="CN4456"/>
      <c r="CO4456"/>
      <c r="CP4456"/>
      <c r="CQ4456"/>
      <c r="CR4456"/>
      <c r="CS4456"/>
      <c r="CT4456"/>
      <c r="CU4456"/>
      <c r="CV4456"/>
    </row>
    <row r="4457" spans="10:100" x14ac:dyDescent="0.25">
      <c r="J4457"/>
      <c r="K4457"/>
      <c r="L4457"/>
      <c r="M4457"/>
      <c r="N4457"/>
      <c r="O4457"/>
      <c r="P4457"/>
      <c r="Q4457"/>
      <c r="R4457"/>
      <c r="S4457"/>
      <c r="T4457"/>
      <c r="U4457"/>
      <c r="V4457"/>
      <c r="W4457"/>
      <c r="X4457"/>
      <c r="Y4457"/>
      <c r="Z4457"/>
      <c r="AA4457"/>
      <c r="AB4457"/>
      <c r="AC4457"/>
      <c r="AD4457"/>
      <c r="AE4457"/>
      <c r="AF4457"/>
      <c r="AG4457"/>
      <c r="AH4457"/>
      <c r="AI4457"/>
      <c r="AJ4457"/>
      <c r="AK4457"/>
      <c r="AL4457"/>
      <c r="AM4457"/>
      <c r="AN4457"/>
      <c r="AO4457"/>
      <c r="AP4457"/>
      <c r="AQ4457"/>
      <c r="AR4457"/>
      <c r="AS4457"/>
      <c r="AT4457"/>
      <c r="AU4457"/>
      <c r="AV4457"/>
      <c r="AW4457"/>
      <c r="AX4457"/>
      <c r="AY4457"/>
      <c r="AZ4457"/>
      <c r="BA4457"/>
      <c r="BB4457"/>
      <c r="BC4457"/>
      <c r="BD4457"/>
      <c r="BE4457"/>
      <c r="BF4457"/>
      <c r="BG4457"/>
      <c r="BH4457"/>
      <c r="BI4457"/>
      <c r="BJ4457"/>
      <c r="BK4457"/>
      <c r="BL4457"/>
      <c r="BM4457"/>
      <c r="BN4457"/>
      <c r="BO4457"/>
      <c r="BP4457"/>
      <c r="BQ4457"/>
      <c r="BR4457"/>
      <c r="BS4457"/>
      <c r="BT4457"/>
      <c r="BU4457"/>
      <c r="BV4457"/>
      <c r="BW4457"/>
      <c r="BX4457"/>
      <c r="BY4457"/>
      <c r="BZ4457"/>
      <c r="CA4457"/>
      <c r="CB4457"/>
      <c r="CC4457"/>
      <c r="CD4457"/>
      <c r="CE4457"/>
      <c r="CF4457"/>
      <c r="CG4457"/>
      <c r="CH4457"/>
      <c r="CI4457"/>
      <c r="CJ4457"/>
      <c r="CK4457"/>
      <c r="CL4457"/>
      <c r="CM4457"/>
      <c r="CN4457"/>
      <c r="CO4457"/>
      <c r="CP4457"/>
      <c r="CQ4457"/>
      <c r="CR4457"/>
      <c r="CS4457"/>
      <c r="CT4457"/>
      <c r="CU4457"/>
      <c r="CV4457"/>
    </row>
    <row r="4458" spans="10:100" x14ac:dyDescent="0.25">
      <c r="J4458"/>
      <c r="K4458"/>
      <c r="L4458"/>
      <c r="M4458"/>
      <c r="N4458"/>
      <c r="O4458"/>
      <c r="P4458"/>
      <c r="Q4458"/>
      <c r="R4458"/>
      <c r="S4458"/>
      <c r="T4458"/>
      <c r="U4458"/>
      <c r="V4458"/>
      <c r="W4458"/>
      <c r="X4458"/>
      <c r="Y4458"/>
      <c r="Z4458"/>
      <c r="AA4458"/>
      <c r="AB4458"/>
      <c r="AC4458"/>
      <c r="AD4458"/>
      <c r="AE4458"/>
      <c r="AF4458"/>
      <c r="AG4458"/>
      <c r="AH4458"/>
      <c r="AI4458"/>
      <c r="AJ4458"/>
      <c r="AK4458"/>
      <c r="AL4458"/>
      <c r="AM4458"/>
      <c r="AN4458"/>
      <c r="AO4458"/>
      <c r="AP4458"/>
      <c r="AQ4458"/>
      <c r="AR4458"/>
      <c r="AS4458"/>
      <c r="AT4458"/>
      <c r="AU4458"/>
      <c r="AV4458"/>
      <c r="AW4458"/>
      <c r="AX4458"/>
      <c r="AY4458"/>
      <c r="AZ4458"/>
      <c r="BA4458"/>
      <c r="BB4458"/>
      <c r="BC4458"/>
      <c r="BD4458"/>
      <c r="BE4458"/>
      <c r="BF4458"/>
      <c r="BG4458"/>
      <c r="BH4458"/>
      <c r="BI4458"/>
      <c r="BJ4458"/>
      <c r="BK4458"/>
      <c r="BL4458"/>
      <c r="BM4458"/>
      <c r="BN4458"/>
      <c r="BO4458"/>
      <c r="BP4458"/>
      <c r="BQ4458"/>
      <c r="BR4458"/>
      <c r="BS4458"/>
      <c r="BT4458"/>
      <c r="BU4458"/>
      <c r="BV4458"/>
      <c r="BW4458"/>
      <c r="BX4458"/>
      <c r="BY4458"/>
      <c r="BZ4458"/>
      <c r="CA4458"/>
      <c r="CB4458"/>
      <c r="CC4458"/>
      <c r="CD4458"/>
      <c r="CE4458"/>
      <c r="CF4458"/>
      <c r="CG4458"/>
      <c r="CH4458"/>
      <c r="CI4458"/>
      <c r="CJ4458"/>
      <c r="CK4458"/>
      <c r="CL4458"/>
      <c r="CM4458"/>
      <c r="CN4458"/>
      <c r="CO4458"/>
      <c r="CP4458"/>
      <c r="CQ4458"/>
      <c r="CR4458"/>
      <c r="CS4458"/>
      <c r="CT4458"/>
      <c r="CU4458"/>
      <c r="CV4458"/>
    </row>
    <row r="4459" spans="10:100" x14ac:dyDescent="0.25">
      <c r="J4459"/>
      <c r="K4459"/>
      <c r="L4459"/>
      <c r="M4459"/>
      <c r="N4459"/>
      <c r="O4459"/>
      <c r="P4459"/>
      <c r="Q4459"/>
      <c r="R4459"/>
      <c r="S4459"/>
      <c r="T4459"/>
      <c r="U4459"/>
      <c r="V4459"/>
      <c r="W4459"/>
      <c r="X4459"/>
      <c r="Y4459"/>
      <c r="Z4459"/>
      <c r="AA4459"/>
      <c r="AB4459"/>
      <c r="AC4459"/>
      <c r="AD4459"/>
      <c r="AE4459"/>
      <c r="AF4459"/>
      <c r="AG4459"/>
      <c r="AH4459"/>
      <c r="AI4459"/>
      <c r="AJ4459"/>
      <c r="AK4459"/>
      <c r="AL4459"/>
      <c r="AM4459"/>
      <c r="AN4459"/>
      <c r="AO4459"/>
      <c r="AP4459"/>
      <c r="AQ4459"/>
      <c r="AR4459"/>
      <c r="AS4459"/>
      <c r="AT4459"/>
      <c r="AU4459"/>
      <c r="AV4459"/>
      <c r="AW4459"/>
      <c r="AX4459"/>
      <c r="AY4459"/>
      <c r="AZ4459"/>
      <c r="BA4459"/>
      <c r="BB4459"/>
      <c r="BC4459"/>
      <c r="BD4459"/>
      <c r="BE4459"/>
      <c r="BF4459"/>
      <c r="BG4459"/>
      <c r="BH4459"/>
      <c r="BI4459"/>
      <c r="BJ4459"/>
      <c r="BK4459"/>
      <c r="BL4459"/>
      <c r="BM4459"/>
      <c r="BN4459"/>
      <c r="BO4459"/>
      <c r="BP4459"/>
      <c r="BQ4459"/>
      <c r="BR4459"/>
      <c r="BS4459"/>
      <c r="BT4459"/>
      <c r="BU4459"/>
      <c r="BV4459"/>
      <c r="BW4459"/>
      <c r="BX4459"/>
      <c r="BY4459"/>
      <c r="BZ4459"/>
      <c r="CA4459"/>
      <c r="CB4459"/>
      <c r="CC4459"/>
      <c r="CD4459"/>
      <c r="CE4459"/>
      <c r="CF4459"/>
      <c r="CG4459"/>
      <c r="CH4459"/>
      <c r="CI4459"/>
      <c r="CJ4459"/>
      <c r="CK4459"/>
      <c r="CL4459"/>
      <c r="CM4459"/>
      <c r="CN4459"/>
      <c r="CO4459"/>
      <c r="CP4459"/>
      <c r="CQ4459"/>
      <c r="CR4459"/>
      <c r="CS4459"/>
      <c r="CT4459"/>
      <c r="CU4459"/>
      <c r="CV4459"/>
    </row>
    <row r="4460" spans="10:100" x14ac:dyDescent="0.25">
      <c r="J4460"/>
      <c r="K4460"/>
      <c r="L4460"/>
      <c r="M4460"/>
      <c r="N4460"/>
      <c r="O4460"/>
      <c r="P4460"/>
      <c r="Q4460"/>
      <c r="R4460"/>
      <c r="S4460"/>
      <c r="T4460"/>
      <c r="U4460"/>
      <c r="V4460"/>
      <c r="W4460"/>
      <c r="X4460"/>
      <c r="Y4460"/>
      <c r="Z4460"/>
      <c r="AA4460"/>
      <c r="AB4460"/>
      <c r="AC4460"/>
      <c r="AD4460"/>
      <c r="AE4460"/>
      <c r="AF4460"/>
      <c r="AG4460"/>
      <c r="AH4460"/>
      <c r="AI4460"/>
      <c r="AJ4460"/>
      <c r="AK4460"/>
      <c r="AL4460"/>
      <c r="AM4460"/>
      <c r="AN4460"/>
      <c r="AO4460"/>
      <c r="AP4460"/>
      <c r="AQ4460"/>
      <c r="AR4460"/>
      <c r="AS4460"/>
      <c r="AT4460"/>
      <c r="AU4460"/>
      <c r="AV4460"/>
      <c r="AW4460"/>
      <c r="AX4460"/>
      <c r="AY4460"/>
      <c r="AZ4460"/>
      <c r="BA4460"/>
      <c r="BB4460"/>
      <c r="BC4460"/>
      <c r="BD4460"/>
      <c r="BE4460"/>
      <c r="BF4460"/>
      <c r="BG4460"/>
      <c r="BH4460"/>
      <c r="BI4460"/>
      <c r="BJ4460"/>
      <c r="BK4460"/>
      <c r="BL4460"/>
      <c r="BM4460"/>
      <c r="BN4460"/>
      <c r="BO4460"/>
      <c r="BP4460"/>
      <c r="BQ4460"/>
      <c r="BR4460"/>
      <c r="BS4460"/>
      <c r="BT4460"/>
      <c r="BU4460"/>
      <c r="BV4460"/>
      <c r="BW4460"/>
      <c r="BX4460"/>
      <c r="BY4460"/>
      <c r="BZ4460"/>
      <c r="CA4460"/>
      <c r="CB4460"/>
      <c r="CC4460"/>
      <c r="CD4460"/>
      <c r="CE4460"/>
      <c r="CF4460"/>
      <c r="CG4460"/>
      <c r="CH4460"/>
      <c r="CI4460"/>
      <c r="CJ4460"/>
      <c r="CK4460"/>
      <c r="CL4460"/>
      <c r="CM4460"/>
      <c r="CN4460"/>
      <c r="CO4460"/>
      <c r="CP4460"/>
      <c r="CQ4460"/>
      <c r="CR4460"/>
      <c r="CS4460"/>
      <c r="CT4460"/>
      <c r="CU4460"/>
      <c r="CV4460"/>
    </row>
    <row r="4461" spans="10:100" x14ac:dyDescent="0.25">
      <c r="J4461"/>
      <c r="K4461"/>
      <c r="L4461"/>
      <c r="M4461"/>
      <c r="N4461"/>
      <c r="O4461"/>
      <c r="P4461"/>
      <c r="Q4461"/>
      <c r="R4461"/>
      <c r="S4461"/>
      <c r="T4461"/>
      <c r="U4461"/>
      <c r="V4461"/>
      <c r="W4461"/>
      <c r="X4461"/>
      <c r="Y4461"/>
      <c r="Z4461"/>
      <c r="AA4461"/>
      <c r="AB4461"/>
      <c r="AC4461"/>
      <c r="AD4461"/>
      <c r="AE4461"/>
      <c r="AF4461"/>
      <c r="AG4461"/>
      <c r="AH4461"/>
      <c r="AI4461"/>
      <c r="AJ4461"/>
      <c r="AK4461"/>
      <c r="AL4461"/>
      <c r="AM4461"/>
      <c r="AN4461"/>
      <c r="AO4461"/>
      <c r="AP4461"/>
      <c r="AQ4461"/>
      <c r="AR4461"/>
      <c r="AS4461"/>
      <c r="AT4461"/>
      <c r="AU4461"/>
      <c r="AV4461"/>
      <c r="AW4461"/>
      <c r="AX4461"/>
      <c r="AY4461"/>
      <c r="AZ4461"/>
      <c r="BA4461"/>
      <c r="BB4461"/>
      <c r="BC4461"/>
      <c r="BD4461"/>
      <c r="BE4461"/>
      <c r="BF4461"/>
      <c r="BG4461"/>
      <c r="BH4461"/>
      <c r="BI4461"/>
      <c r="BJ4461"/>
      <c r="BK4461"/>
      <c r="BL4461"/>
      <c r="BM4461"/>
      <c r="BN4461"/>
      <c r="BO4461"/>
      <c r="BP4461"/>
      <c r="BQ4461"/>
      <c r="BR4461"/>
      <c r="BS4461"/>
      <c r="BT4461"/>
      <c r="BU4461"/>
      <c r="BV4461"/>
      <c r="BW4461"/>
      <c r="BX4461"/>
      <c r="BY4461"/>
      <c r="BZ4461"/>
      <c r="CA4461"/>
      <c r="CB4461"/>
      <c r="CC4461"/>
      <c r="CD4461"/>
      <c r="CE4461"/>
      <c r="CF4461"/>
      <c r="CG4461"/>
      <c r="CH4461"/>
      <c r="CI4461"/>
      <c r="CJ4461"/>
      <c r="CK4461"/>
      <c r="CL4461"/>
      <c r="CM4461"/>
      <c r="CN4461"/>
      <c r="CO4461"/>
      <c r="CP4461"/>
      <c r="CQ4461"/>
      <c r="CR4461"/>
      <c r="CS4461"/>
      <c r="CT4461"/>
      <c r="CU4461"/>
      <c r="CV4461"/>
    </row>
    <row r="4462" spans="10:100" x14ac:dyDescent="0.25">
      <c r="J4462"/>
      <c r="K4462"/>
      <c r="L4462"/>
      <c r="M4462"/>
      <c r="N4462"/>
      <c r="O4462"/>
      <c r="P4462"/>
      <c r="Q4462"/>
      <c r="R4462"/>
      <c r="S4462"/>
      <c r="T4462"/>
      <c r="U4462"/>
      <c r="V4462"/>
      <c r="W4462"/>
      <c r="X4462"/>
      <c r="Y4462"/>
      <c r="Z4462"/>
      <c r="AA4462"/>
      <c r="AB4462"/>
      <c r="AC4462"/>
      <c r="AD4462"/>
      <c r="AE4462"/>
      <c r="AF4462"/>
      <c r="AG4462"/>
      <c r="AH4462"/>
      <c r="AI4462"/>
      <c r="AJ4462"/>
      <c r="AK4462"/>
      <c r="AL4462"/>
      <c r="AM4462"/>
      <c r="AN4462"/>
      <c r="AO4462"/>
      <c r="AP4462"/>
      <c r="AQ4462"/>
      <c r="AR4462"/>
      <c r="AS4462"/>
      <c r="AT4462"/>
      <c r="AU4462"/>
      <c r="AV4462"/>
      <c r="AW4462"/>
      <c r="AX4462"/>
      <c r="AY4462"/>
      <c r="AZ4462"/>
      <c r="BA4462"/>
      <c r="BB4462"/>
      <c r="BC4462"/>
      <c r="BD4462"/>
      <c r="BE4462"/>
      <c r="BF4462"/>
      <c r="BG4462"/>
      <c r="BH4462"/>
      <c r="BI4462"/>
      <c r="BJ4462"/>
      <c r="BK4462"/>
      <c r="BL4462"/>
      <c r="BM4462"/>
      <c r="BN4462"/>
      <c r="BO4462"/>
      <c r="BP4462"/>
      <c r="BQ4462"/>
      <c r="BR4462"/>
      <c r="BS4462"/>
      <c r="BT4462"/>
      <c r="BU4462"/>
      <c r="BV4462"/>
      <c r="BW4462"/>
      <c r="BX4462"/>
      <c r="BY4462"/>
      <c r="BZ4462"/>
      <c r="CA4462"/>
      <c r="CB4462"/>
      <c r="CC4462"/>
      <c r="CD4462"/>
      <c r="CE4462"/>
      <c r="CF4462"/>
      <c r="CG4462"/>
      <c r="CH4462"/>
      <c r="CI4462"/>
      <c r="CJ4462"/>
      <c r="CK4462"/>
      <c r="CL4462"/>
      <c r="CM4462"/>
      <c r="CN4462"/>
      <c r="CO4462"/>
      <c r="CP4462"/>
      <c r="CQ4462"/>
      <c r="CR4462"/>
      <c r="CS4462"/>
      <c r="CT4462"/>
      <c r="CU4462"/>
      <c r="CV4462"/>
    </row>
    <row r="4463" spans="10:100" x14ac:dyDescent="0.25">
      <c r="J4463"/>
      <c r="K4463"/>
      <c r="L4463"/>
      <c r="M4463"/>
      <c r="N4463"/>
      <c r="O4463"/>
      <c r="P4463"/>
      <c r="Q4463"/>
      <c r="R4463"/>
      <c r="S4463"/>
      <c r="T4463"/>
      <c r="U4463"/>
      <c r="V4463"/>
      <c r="W4463"/>
      <c r="X4463"/>
      <c r="Y4463"/>
      <c r="Z4463"/>
      <c r="AA4463"/>
      <c r="AB4463"/>
      <c r="AC4463"/>
      <c r="AD4463"/>
      <c r="AE4463"/>
      <c r="AF4463"/>
      <c r="AG4463"/>
      <c r="AH4463"/>
      <c r="AI4463"/>
      <c r="AJ4463"/>
      <c r="AK4463"/>
      <c r="AL4463"/>
      <c r="AM4463"/>
      <c r="AN4463"/>
      <c r="AO4463"/>
      <c r="AP4463"/>
      <c r="AQ4463"/>
      <c r="AR4463"/>
      <c r="AS4463"/>
      <c r="AT4463"/>
      <c r="AU4463"/>
      <c r="AV4463"/>
      <c r="AW4463"/>
      <c r="AX4463"/>
      <c r="AY4463"/>
      <c r="AZ4463"/>
      <c r="BA4463"/>
      <c r="BB4463"/>
      <c r="BC4463"/>
      <c r="BD4463"/>
      <c r="BE4463"/>
      <c r="BF4463"/>
      <c r="BG4463"/>
      <c r="BH4463"/>
      <c r="BI4463"/>
      <c r="BJ4463"/>
      <c r="BK4463"/>
      <c r="BL4463"/>
      <c r="BM4463"/>
      <c r="BN4463"/>
      <c r="BO4463"/>
      <c r="BP4463"/>
      <c r="BQ4463"/>
      <c r="BR4463"/>
      <c r="BS4463"/>
      <c r="BT4463"/>
      <c r="BU4463"/>
      <c r="BV4463"/>
      <c r="BW4463"/>
      <c r="BX4463"/>
      <c r="BY4463"/>
      <c r="BZ4463"/>
      <c r="CA4463"/>
      <c r="CB4463"/>
      <c r="CC4463"/>
      <c r="CD4463"/>
      <c r="CE4463"/>
      <c r="CF4463"/>
      <c r="CG4463"/>
      <c r="CH4463"/>
      <c r="CI4463"/>
      <c r="CJ4463"/>
      <c r="CK4463"/>
      <c r="CL4463"/>
      <c r="CM4463"/>
      <c r="CN4463"/>
      <c r="CO4463"/>
      <c r="CP4463"/>
      <c r="CQ4463"/>
      <c r="CR4463"/>
      <c r="CS4463"/>
      <c r="CT4463"/>
      <c r="CU4463"/>
      <c r="CV4463"/>
    </row>
    <row r="4464" spans="10:100" x14ac:dyDescent="0.25">
      <c r="J4464"/>
      <c r="K4464"/>
      <c r="L4464"/>
      <c r="M4464"/>
      <c r="N4464"/>
      <c r="O4464"/>
      <c r="P4464"/>
      <c r="Q4464"/>
      <c r="R4464"/>
      <c r="S4464"/>
      <c r="T4464"/>
      <c r="U4464"/>
      <c r="V4464"/>
      <c r="W4464"/>
      <c r="X4464"/>
      <c r="Y4464"/>
      <c r="Z4464"/>
      <c r="AA4464"/>
      <c r="AB4464"/>
      <c r="AC4464"/>
      <c r="AD4464"/>
      <c r="AE4464"/>
      <c r="AF4464"/>
      <c r="AG4464"/>
      <c r="AH4464"/>
      <c r="AI4464"/>
      <c r="AJ4464"/>
      <c r="AK4464"/>
      <c r="AL4464"/>
      <c r="AM4464"/>
      <c r="AN4464"/>
      <c r="AO4464"/>
      <c r="AP4464"/>
      <c r="AQ4464"/>
      <c r="AR4464"/>
      <c r="AS4464"/>
      <c r="AT4464"/>
      <c r="AU4464"/>
      <c r="AV4464"/>
      <c r="AW4464"/>
      <c r="AX4464"/>
      <c r="AY4464"/>
      <c r="AZ4464"/>
      <c r="BA4464"/>
      <c r="BB4464"/>
      <c r="BC4464"/>
      <c r="BD4464"/>
      <c r="BE4464"/>
      <c r="BF4464"/>
      <c r="BG4464"/>
      <c r="BH4464"/>
      <c r="BI4464"/>
      <c r="BJ4464"/>
      <c r="BK4464"/>
      <c r="BL4464"/>
      <c r="BM4464"/>
      <c r="BN4464"/>
      <c r="BO4464"/>
      <c r="BP4464"/>
      <c r="BQ4464"/>
      <c r="BR4464"/>
      <c r="BS4464"/>
      <c r="BT4464"/>
      <c r="BU4464"/>
      <c r="BV4464"/>
      <c r="BW4464"/>
      <c r="BX4464"/>
      <c r="BY4464"/>
      <c r="BZ4464"/>
      <c r="CA4464"/>
      <c r="CB4464"/>
      <c r="CC4464"/>
      <c r="CD4464"/>
      <c r="CE4464"/>
      <c r="CF4464"/>
      <c r="CG4464"/>
      <c r="CH4464"/>
      <c r="CI4464"/>
      <c r="CJ4464"/>
      <c r="CK4464"/>
      <c r="CL4464"/>
      <c r="CM4464"/>
      <c r="CN4464"/>
      <c r="CO4464"/>
      <c r="CP4464"/>
      <c r="CQ4464"/>
      <c r="CR4464"/>
      <c r="CS4464"/>
      <c r="CT4464"/>
      <c r="CU4464"/>
      <c r="CV4464"/>
    </row>
    <row r="4465" spans="10:100" x14ac:dyDescent="0.25">
      <c r="J4465"/>
      <c r="K4465"/>
      <c r="L4465"/>
      <c r="M4465"/>
      <c r="N4465"/>
      <c r="O4465"/>
      <c r="P4465"/>
      <c r="Q4465"/>
      <c r="R4465"/>
      <c r="S4465"/>
      <c r="T4465"/>
      <c r="U4465"/>
      <c r="V4465"/>
      <c r="W4465"/>
      <c r="X4465"/>
      <c r="Y4465"/>
      <c r="Z4465"/>
      <c r="AA4465"/>
      <c r="AB4465"/>
      <c r="AC4465"/>
      <c r="AD4465"/>
      <c r="AE4465"/>
      <c r="AF4465"/>
      <c r="AG4465"/>
      <c r="AH4465"/>
      <c r="AI4465"/>
      <c r="AJ4465"/>
      <c r="AK4465"/>
      <c r="AL4465"/>
      <c r="AM4465"/>
      <c r="AN4465"/>
      <c r="AO4465"/>
      <c r="AP4465"/>
      <c r="AQ4465"/>
      <c r="AR4465"/>
      <c r="AS4465"/>
      <c r="AT4465"/>
      <c r="AU4465"/>
      <c r="AV4465"/>
      <c r="AW4465"/>
      <c r="AX4465"/>
      <c r="AY4465"/>
      <c r="AZ4465"/>
      <c r="BA4465"/>
      <c r="BB4465"/>
      <c r="BC4465"/>
      <c r="BD4465"/>
      <c r="BE4465"/>
      <c r="BF4465"/>
      <c r="BG4465"/>
      <c r="BH4465"/>
      <c r="BI4465"/>
      <c r="BJ4465"/>
      <c r="BK4465"/>
      <c r="BL4465"/>
      <c r="BM4465"/>
      <c r="BN4465"/>
      <c r="BO4465"/>
      <c r="BP4465"/>
      <c r="BQ4465"/>
      <c r="BR4465"/>
      <c r="BS4465"/>
      <c r="BT4465"/>
      <c r="BU4465"/>
      <c r="BV4465"/>
      <c r="BW4465"/>
      <c r="BX4465"/>
      <c r="BY4465"/>
      <c r="BZ4465"/>
      <c r="CA4465"/>
      <c r="CB4465"/>
      <c r="CC4465"/>
      <c r="CD4465"/>
      <c r="CE4465"/>
      <c r="CF4465"/>
      <c r="CG4465"/>
      <c r="CH4465"/>
      <c r="CI4465"/>
      <c r="CJ4465"/>
      <c r="CK4465"/>
      <c r="CL4465"/>
      <c r="CM4465"/>
      <c r="CN4465"/>
      <c r="CO4465"/>
      <c r="CP4465"/>
      <c r="CQ4465"/>
      <c r="CR4465"/>
      <c r="CS4465"/>
      <c r="CT4465"/>
      <c r="CU4465"/>
      <c r="CV4465"/>
    </row>
    <row r="4466" spans="10:100" x14ac:dyDescent="0.25">
      <c r="J4466"/>
      <c r="K4466"/>
      <c r="L4466"/>
      <c r="M4466"/>
      <c r="N4466"/>
      <c r="O4466"/>
      <c r="P4466"/>
      <c r="Q4466"/>
      <c r="R4466"/>
      <c r="S4466"/>
      <c r="T4466"/>
      <c r="U4466"/>
      <c r="V4466"/>
      <c r="W4466"/>
      <c r="X4466"/>
      <c r="Y4466"/>
      <c r="Z4466"/>
      <c r="AA4466"/>
      <c r="AB4466"/>
      <c r="AC4466"/>
      <c r="AD4466"/>
      <c r="AE4466"/>
      <c r="AF4466"/>
      <c r="AG4466"/>
      <c r="AH4466"/>
      <c r="AI4466"/>
      <c r="AJ4466"/>
      <c r="AK4466"/>
      <c r="AL4466"/>
      <c r="AM4466"/>
      <c r="AN4466"/>
      <c r="AO4466"/>
      <c r="AP4466"/>
      <c r="AQ4466"/>
      <c r="AR4466"/>
      <c r="AS4466"/>
      <c r="AT4466"/>
      <c r="AU4466"/>
      <c r="AV4466"/>
      <c r="AW4466"/>
      <c r="AX4466"/>
      <c r="AY4466"/>
      <c r="AZ4466"/>
      <c r="BA4466"/>
      <c r="BB4466"/>
      <c r="BC4466"/>
      <c r="BD4466"/>
      <c r="BE4466"/>
      <c r="BF4466"/>
      <c r="BG4466"/>
      <c r="BH4466"/>
      <c r="BI4466"/>
      <c r="BJ4466"/>
      <c r="BK4466"/>
      <c r="BL4466"/>
      <c r="BM4466"/>
      <c r="BN4466"/>
      <c r="BO4466"/>
      <c r="BP4466"/>
      <c r="BQ4466"/>
      <c r="BR4466"/>
      <c r="BS4466"/>
      <c r="BT4466"/>
      <c r="BU4466"/>
      <c r="BV4466"/>
      <c r="BW4466"/>
      <c r="BX4466"/>
      <c r="BY4466"/>
      <c r="BZ4466"/>
      <c r="CA4466"/>
      <c r="CB4466"/>
      <c r="CC4466"/>
      <c r="CD4466"/>
      <c r="CE4466"/>
      <c r="CF4466"/>
      <c r="CG4466"/>
      <c r="CH4466"/>
      <c r="CI4466"/>
      <c r="CJ4466"/>
      <c r="CK4466"/>
      <c r="CL4466"/>
      <c r="CM4466"/>
      <c r="CN4466"/>
      <c r="CO4466"/>
      <c r="CP4466"/>
      <c r="CQ4466"/>
      <c r="CR4466"/>
      <c r="CS4466"/>
      <c r="CT4466"/>
      <c r="CU4466"/>
      <c r="CV4466"/>
    </row>
    <row r="4467" spans="10:100" x14ac:dyDescent="0.25">
      <c r="J4467"/>
      <c r="K4467"/>
      <c r="L4467"/>
      <c r="M4467"/>
      <c r="N4467"/>
      <c r="O4467"/>
      <c r="P4467"/>
      <c r="Q4467"/>
      <c r="R4467"/>
      <c r="S4467"/>
      <c r="T4467"/>
      <c r="U4467"/>
      <c r="V4467"/>
      <c r="W4467"/>
      <c r="X4467"/>
      <c r="Y4467"/>
      <c r="Z4467"/>
      <c r="AA4467"/>
      <c r="AB4467"/>
      <c r="AC4467"/>
      <c r="AD4467"/>
      <c r="AE4467"/>
      <c r="AF4467"/>
      <c r="AG4467"/>
      <c r="AH4467"/>
      <c r="AI4467"/>
      <c r="AJ4467"/>
      <c r="AK4467"/>
      <c r="AL4467"/>
      <c r="AM4467"/>
      <c r="AN4467"/>
      <c r="AO4467"/>
      <c r="AP4467"/>
      <c r="AQ4467"/>
      <c r="AR4467"/>
      <c r="AS4467"/>
      <c r="AT4467"/>
      <c r="AU4467"/>
      <c r="AV4467"/>
      <c r="AW4467"/>
      <c r="AX4467"/>
      <c r="AY4467"/>
      <c r="AZ4467"/>
      <c r="BA4467"/>
      <c r="BB4467"/>
      <c r="BC4467"/>
      <c r="BD4467"/>
      <c r="BE4467"/>
      <c r="BF4467"/>
      <c r="BG4467"/>
      <c r="BH4467"/>
      <c r="BI4467"/>
      <c r="BJ4467"/>
      <c r="BK4467"/>
      <c r="BL4467"/>
      <c r="BM4467"/>
      <c r="BN4467"/>
      <c r="BO4467"/>
      <c r="BP4467"/>
      <c r="BQ4467"/>
      <c r="BR4467"/>
      <c r="BS4467"/>
      <c r="BT4467"/>
      <c r="BU4467"/>
      <c r="BV4467"/>
      <c r="BW4467"/>
      <c r="BX4467"/>
      <c r="BY4467"/>
      <c r="BZ4467"/>
      <c r="CA4467"/>
      <c r="CB4467"/>
      <c r="CC4467"/>
      <c r="CD4467"/>
      <c r="CE4467"/>
      <c r="CF4467"/>
      <c r="CG4467"/>
      <c r="CH4467"/>
      <c r="CI4467"/>
      <c r="CJ4467"/>
      <c r="CK4467"/>
      <c r="CL4467"/>
      <c r="CM4467"/>
      <c r="CN4467"/>
      <c r="CO4467"/>
      <c r="CP4467"/>
      <c r="CQ4467"/>
      <c r="CR4467"/>
      <c r="CS4467"/>
      <c r="CT4467"/>
      <c r="CU4467"/>
      <c r="CV4467"/>
    </row>
    <row r="4468" spans="10:100" x14ac:dyDescent="0.25">
      <c r="J4468"/>
      <c r="K4468"/>
      <c r="L4468"/>
      <c r="M4468"/>
      <c r="N4468"/>
      <c r="O4468"/>
      <c r="P4468"/>
      <c r="Q4468"/>
      <c r="R4468"/>
      <c r="S4468"/>
      <c r="T4468"/>
      <c r="U4468"/>
      <c r="V4468"/>
      <c r="W4468"/>
      <c r="X4468"/>
      <c r="Y4468"/>
      <c r="Z4468"/>
      <c r="AA4468"/>
      <c r="AB4468"/>
      <c r="AC4468"/>
      <c r="AD4468"/>
      <c r="AE4468"/>
      <c r="AF4468"/>
      <c r="AG4468"/>
      <c r="AH4468"/>
      <c r="AI4468"/>
      <c r="AJ4468"/>
      <c r="AK4468"/>
      <c r="AL4468"/>
      <c r="AM4468"/>
      <c r="AN4468"/>
      <c r="AO4468"/>
      <c r="AP4468"/>
      <c r="AQ4468"/>
      <c r="AR4468"/>
      <c r="AS4468"/>
      <c r="AT4468"/>
      <c r="AU4468"/>
      <c r="AV4468"/>
      <c r="AW4468"/>
      <c r="AX4468"/>
      <c r="AY4468"/>
      <c r="AZ4468"/>
      <c r="BA4468"/>
      <c r="BB4468"/>
      <c r="BC4468"/>
      <c r="BD4468"/>
      <c r="BE4468"/>
      <c r="BF4468"/>
      <c r="BG4468"/>
      <c r="BH4468"/>
      <c r="BI4468"/>
      <c r="BJ4468"/>
      <c r="BK4468"/>
      <c r="BL4468"/>
      <c r="BM4468"/>
      <c r="BN4468"/>
      <c r="BO4468"/>
      <c r="BP4468"/>
      <c r="BQ4468"/>
      <c r="BR4468"/>
      <c r="BS4468"/>
      <c r="BT4468"/>
      <c r="BU4468"/>
      <c r="BV4468"/>
      <c r="BW4468"/>
      <c r="BX4468"/>
      <c r="BY4468"/>
      <c r="BZ4468"/>
      <c r="CA4468"/>
      <c r="CB4468"/>
      <c r="CC4468"/>
      <c r="CD4468"/>
      <c r="CE4468"/>
      <c r="CF4468"/>
      <c r="CG4468"/>
      <c r="CH4468"/>
      <c r="CI4468"/>
      <c r="CJ4468"/>
      <c r="CK4468"/>
      <c r="CL4468"/>
      <c r="CM4468"/>
      <c r="CN4468"/>
      <c r="CO4468"/>
      <c r="CP4468"/>
      <c r="CQ4468"/>
      <c r="CR4468"/>
      <c r="CS4468"/>
      <c r="CT4468"/>
      <c r="CU4468"/>
      <c r="CV4468"/>
    </row>
    <row r="4469" spans="10:100" x14ac:dyDescent="0.25">
      <c r="J4469"/>
      <c r="K4469"/>
      <c r="L4469"/>
      <c r="M4469"/>
      <c r="N4469"/>
      <c r="O4469"/>
      <c r="P4469"/>
      <c r="Q4469"/>
      <c r="R4469"/>
      <c r="S4469"/>
      <c r="T4469"/>
      <c r="U4469"/>
      <c r="V4469"/>
      <c r="W4469"/>
      <c r="X4469"/>
      <c r="Y4469"/>
      <c r="Z4469"/>
      <c r="AA4469"/>
      <c r="AB4469"/>
      <c r="AC4469"/>
      <c r="AD4469"/>
      <c r="AE4469"/>
      <c r="AF4469"/>
      <c r="AG4469"/>
      <c r="AH4469"/>
      <c r="AI4469"/>
      <c r="AJ4469"/>
      <c r="AK4469"/>
      <c r="AL4469"/>
      <c r="AM4469"/>
      <c r="AN4469"/>
      <c r="AO4469"/>
      <c r="AP4469"/>
      <c r="AQ4469"/>
      <c r="AR4469"/>
      <c r="AS4469"/>
      <c r="AT4469"/>
      <c r="AU4469"/>
      <c r="AV4469"/>
      <c r="AW4469"/>
      <c r="AX4469"/>
      <c r="AY4469"/>
      <c r="AZ4469"/>
      <c r="BA4469"/>
      <c r="BB4469"/>
      <c r="BC4469"/>
      <c r="BD4469"/>
      <c r="BE4469"/>
      <c r="BF4469"/>
      <c r="BG4469"/>
      <c r="BH4469"/>
      <c r="BI4469"/>
      <c r="BJ4469"/>
      <c r="BK4469"/>
      <c r="BL4469"/>
      <c r="BM4469"/>
      <c r="BN4469"/>
      <c r="BO4469"/>
      <c r="BP4469"/>
      <c r="BQ4469"/>
      <c r="BR4469"/>
      <c r="BS4469"/>
      <c r="BT4469"/>
      <c r="BU4469"/>
      <c r="BV4469"/>
      <c r="BW4469"/>
      <c r="BX4469"/>
      <c r="BY4469"/>
      <c r="BZ4469"/>
      <c r="CA4469"/>
      <c r="CB4469"/>
      <c r="CC4469"/>
      <c r="CD4469"/>
      <c r="CE4469"/>
      <c r="CF4469"/>
      <c r="CG4469"/>
      <c r="CH4469"/>
      <c r="CI4469"/>
      <c r="CJ4469"/>
      <c r="CK4469"/>
      <c r="CL4469"/>
      <c r="CM4469"/>
      <c r="CN4469"/>
      <c r="CO4469"/>
      <c r="CP4469"/>
      <c r="CQ4469"/>
      <c r="CR4469"/>
      <c r="CS4469"/>
      <c r="CT4469"/>
      <c r="CU4469"/>
      <c r="CV4469"/>
    </row>
    <row r="4470" spans="10:100" x14ac:dyDescent="0.25">
      <c r="J4470"/>
      <c r="K4470"/>
      <c r="L4470"/>
      <c r="M4470"/>
      <c r="N4470"/>
      <c r="O4470"/>
      <c r="P4470"/>
      <c r="Q4470"/>
      <c r="R4470"/>
      <c r="S4470"/>
      <c r="T4470"/>
      <c r="U4470"/>
      <c r="V4470"/>
      <c r="W4470"/>
      <c r="X4470"/>
      <c r="Y4470"/>
      <c r="Z4470"/>
      <c r="AA4470"/>
      <c r="AB4470"/>
      <c r="AC4470"/>
      <c r="AD4470"/>
      <c r="AE4470"/>
      <c r="AF4470"/>
      <c r="AG4470"/>
      <c r="AH4470"/>
      <c r="AI4470"/>
      <c r="AJ4470"/>
      <c r="AK4470"/>
      <c r="AL4470"/>
      <c r="AM4470"/>
      <c r="AN4470"/>
      <c r="AO4470"/>
      <c r="AP4470"/>
      <c r="AQ4470"/>
      <c r="AR4470"/>
      <c r="AS4470"/>
      <c r="AT4470"/>
      <c r="AU4470"/>
      <c r="AV4470"/>
      <c r="AW4470"/>
      <c r="AX4470"/>
      <c r="AY4470"/>
      <c r="AZ4470"/>
      <c r="BA4470"/>
      <c r="BB4470"/>
      <c r="BC4470"/>
      <c r="BD4470"/>
      <c r="BE4470"/>
      <c r="BF4470"/>
      <c r="BG4470"/>
      <c r="BH4470"/>
      <c r="BI4470"/>
      <c r="BJ4470"/>
      <c r="BK4470"/>
      <c r="BL4470"/>
      <c r="BM4470"/>
      <c r="BN4470"/>
      <c r="BO4470"/>
      <c r="BP4470"/>
      <c r="BQ4470"/>
      <c r="BR4470"/>
      <c r="BS4470"/>
      <c r="BT4470"/>
      <c r="BU4470"/>
      <c r="BV4470"/>
      <c r="BW4470"/>
      <c r="BX4470"/>
      <c r="BY4470"/>
      <c r="BZ4470"/>
      <c r="CA4470"/>
      <c r="CB4470"/>
      <c r="CC4470"/>
      <c r="CD4470"/>
      <c r="CE4470"/>
      <c r="CF4470"/>
      <c r="CG4470"/>
      <c r="CH4470"/>
      <c r="CI4470"/>
      <c r="CJ4470"/>
      <c r="CK4470"/>
      <c r="CL4470"/>
      <c r="CM4470"/>
      <c r="CN4470"/>
      <c r="CO4470"/>
      <c r="CP4470"/>
      <c r="CQ4470"/>
      <c r="CR4470"/>
      <c r="CS4470"/>
      <c r="CT4470"/>
      <c r="CU4470"/>
      <c r="CV4470"/>
    </row>
    <row r="4471" spans="10:100" x14ac:dyDescent="0.25">
      <c r="J4471"/>
      <c r="K4471"/>
      <c r="L4471"/>
      <c r="M4471"/>
      <c r="N4471"/>
      <c r="O4471"/>
      <c r="P4471"/>
      <c r="Q4471"/>
      <c r="R4471"/>
      <c r="S4471"/>
      <c r="T4471"/>
      <c r="U4471"/>
      <c r="V4471"/>
      <c r="W4471"/>
      <c r="X4471"/>
      <c r="Y4471"/>
      <c r="Z4471"/>
      <c r="AA4471"/>
      <c r="AB4471"/>
      <c r="AC4471"/>
      <c r="AD4471"/>
      <c r="AE4471"/>
      <c r="AF4471"/>
      <c r="AG4471"/>
      <c r="AH4471"/>
      <c r="AI4471"/>
      <c r="AJ4471"/>
      <c r="AK4471"/>
      <c r="AL4471"/>
      <c r="AM4471"/>
      <c r="AN4471"/>
      <c r="AO4471"/>
      <c r="AP4471"/>
      <c r="AQ4471"/>
      <c r="AR4471"/>
      <c r="AS4471"/>
      <c r="AT4471"/>
      <c r="AU4471"/>
      <c r="AV4471"/>
      <c r="AW4471"/>
      <c r="AX4471"/>
      <c r="AY4471"/>
      <c r="AZ4471"/>
      <c r="BA4471"/>
      <c r="BB4471"/>
      <c r="BC4471"/>
      <c r="BD4471"/>
      <c r="BE4471"/>
      <c r="BF4471"/>
      <c r="BG4471"/>
      <c r="BH4471"/>
      <c r="BI4471"/>
      <c r="BJ4471"/>
      <c r="BK4471"/>
      <c r="BL4471"/>
      <c r="BM4471"/>
      <c r="BN4471"/>
      <c r="BO4471"/>
      <c r="BP4471"/>
      <c r="BQ4471"/>
      <c r="BR4471"/>
      <c r="BS4471"/>
      <c r="BT4471"/>
      <c r="BU4471"/>
      <c r="BV4471"/>
      <c r="BW4471"/>
      <c r="BX4471"/>
      <c r="BY4471"/>
      <c r="BZ4471"/>
      <c r="CA4471"/>
      <c r="CB4471"/>
      <c r="CC4471"/>
      <c r="CD4471"/>
      <c r="CE4471"/>
      <c r="CF4471"/>
      <c r="CG4471"/>
      <c r="CH4471"/>
      <c r="CI4471"/>
      <c r="CJ4471"/>
      <c r="CK4471"/>
      <c r="CL4471"/>
      <c r="CM4471"/>
      <c r="CN4471"/>
      <c r="CO4471"/>
      <c r="CP4471"/>
      <c r="CQ4471"/>
      <c r="CR4471"/>
      <c r="CS4471"/>
      <c r="CT4471"/>
      <c r="CU4471"/>
      <c r="CV4471"/>
    </row>
    <row r="4472" spans="10:100" x14ac:dyDescent="0.25">
      <c r="J4472"/>
      <c r="K4472"/>
      <c r="L4472"/>
      <c r="M4472"/>
      <c r="N4472"/>
      <c r="O4472"/>
      <c r="P4472"/>
      <c r="Q4472"/>
      <c r="R4472"/>
      <c r="S4472"/>
      <c r="T4472"/>
      <c r="U4472"/>
      <c r="V4472"/>
      <c r="W4472"/>
      <c r="X4472"/>
      <c r="Y4472"/>
      <c r="Z4472"/>
      <c r="AA4472"/>
      <c r="AB4472"/>
      <c r="AC4472"/>
      <c r="AD4472"/>
      <c r="AE4472"/>
      <c r="AF4472"/>
      <c r="AG4472"/>
      <c r="AH4472"/>
      <c r="AI4472"/>
      <c r="AJ4472"/>
      <c r="AK4472"/>
      <c r="AL4472"/>
      <c r="AM4472"/>
      <c r="AN4472"/>
      <c r="AO4472"/>
      <c r="AP4472"/>
      <c r="AQ4472"/>
      <c r="AR4472"/>
      <c r="AS4472"/>
      <c r="AT4472"/>
      <c r="AU4472"/>
      <c r="AV4472"/>
      <c r="AW4472"/>
      <c r="AX4472"/>
      <c r="AY4472"/>
      <c r="AZ4472"/>
      <c r="BA4472"/>
      <c r="BB4472"/>
      <c r="BC4472"/>
      <c r="BD4472"/>
      <c r="BE4472"/>
      <c r="BF4472"/>
      <c r="BG4472"/>
      <c r="BH4472"/>
      <c r="BI4472"/>
      <c r="BJ4472"/>
      <c r="BK4472"/>
      <c r="BL4472"/>
      <c r="BM4472"/>
      <c r="BN4472"/>
      <c r="BO4472"/>
      <c r="BP4472"/>
      <c r="BQ4472"/>
      <c r="BR4472"/>
      <c r="BS4472"/>
      <c r="BT4472"/>
      <c r="BU4472"/>
      <c r="BV4472"/>
      <c r="BW4472"/>
      <c r="BX4472"/>
      <c r="BY4472"/>
      <c r="BZ4472"/>
      <c r="CA4472"/>
      <c r="CB4472"/>
      <c r="CC4472"/>
      <c r="CD4472"/>
      <c r="CE4472"/>
      <c r="CF4472"/>
      <c r="CG4472"/>
      <c r="CH4472"/>
      <c r="CI4472"/>
      <c r="CJ4472"/>
      <c r="CK4472"/>
      <c r="CL4472"/>
      <c r="CM4472"/>
      <c r="CN4472"/>
      <c r="CO4472"/>
      <c r="CP4472"/>
      <c r="CQ4472"/>
      <c r="CR4472"/>
      <c r="CS4472"/>
      <c r="CT4472"/>
      <c r="CU4472"/>
      <c r="CV4472"/>
    </row>
    <row r="4473" spans="10:100" x14ac:dyDescent="0.25">
      <c r="J4473"/>
      <c r="K4473"/>
      <c r="L4473"/>
      <c r="M4473"/>
      <c r="N4473"/>
      <c r="O4473"/>
      <c r="P4473"/>
      <c r="Q4473"/>
      <c r="R4473"/>
      <c r="S4473"/>
      <c r="T4473"/>
      <c r="U4473"/>
      <c r="V4473"/>
      <c r="W4473"/>
      <c r="X4473"/>
      <c r="Y4473"/>
      <c r="Z4473"/>
      <c r="AA4473"/>
      <c r="AB4473"/>
      <c r="AC4473"/>
      <c r="AD4473"/>
      <c r="AE4473"/>
      <c r="AF4473"/>
      <c r="AG4473"/>
      <c r="AH4473"/>
      <c r="AI4473"/>
      <c r="AJ4473"/>
      <c r="AK4473"/>
      <c r="AL4473"/>
      <c r="AM4473"/>
      <c r="AN4473"/>
      <c r="AO4473"/>
      <c r="AP4473"/>
      <c r="AQ4473"/>
      <c r="AR4473"/>
      <c r="AS4473"/>
      <c r="AT4473"/>
      <c r="AU4473"/>
      <c r="AV4473"/>
      <c r="AW4473"/>
      <c r="AX4473"/>
      <c r="AY4473"/>
      <c r="AZ4473"/>
      <c r="BA4473"/>
      <c r="BB4473"/>
      <c r="BC4473"/>
      <c r="BD4473"/>
      <c r="BE4473"/>
      <c r="BF4473"/>
      <c r="BG4473"/>
      <c r="BH4473"/>
      <c r="BI4473"/>
      <c r="BJ4473"/>
      <c r="BK4473"/>
      <c r="BL4473"/>
      <c r="BM4473"/>
      <c r="BN4473"/>
      <c r="BO4473"/>
      <c r="BP4473"/>
      <c r="BQ4473"/>
      <c r="BR4473"/>
      <c r="BS4473"/>
      <c r="BT4473"/>
      <c r="BU4473"/>
      <c r="BV4473"/>
      <c r="BW4473"/>
      <c r="BX4473"/>
      <c r="BY4473"/>
      <c r="BZ4473"/>
      <c r="CA4473"/>
      <c r="CB4473"/>
      <c r="CC4473"/>
      <c r="CD4473"/>
      <c r="CE4473"/>
      <c r="CF4473"/>
      <c r="CG4473"/>
      <c r="CH4473"/>
      <c r="CI4473"/>
      <c r="CJ4473"/>
      <c r="CK4473"/>
      <c r="CL4473"/>
      <c r="CM4473"/>
      <c r="CN4473"/>
      <c r="CO4473"/>
      <c r="CP4473"/>
      <c r="CQ4473"/>
      <c r="CR4473"/>
      <c r="CS4473"/>
      <c r="CT4473"/>
      <c r="CU4473"/>
      <c r="CV4473"/>
    </row>
    <row r="4474" spans="10:100" x14ac:dyDescent="0.25">
      <c r="J4474"/>
      <c r="K4474"/>
      <c r="L4474"/>
      <c r="M4474"/>
      <c r="N4474"/>
      <c r="O4474"/>
      <c r="P4474"/>
      <c r="Q4474"/>
      <c r="R4474"/>
      <c r="S4474"/>
      <c r="T4474"/>
      <c r="U4474"/>
      <c r="V4474"/>
      <c r="W4474"/>
      <c r="X4474"/>
      <c r="Y4474"/>
      <c r="Z4474"/>
      <c r="AA4474"/>
      <c r="AB4474"/>
      <c r="AC4474"/>
      <c r="AD4474"/>
      <c r="AE4474"/>
      <c r="AF4474"/>
      <c r="AG4474"/>
      <c r="AH4474"/>
      <c r="AI4474"/>
      <c r="AJ4474"/>
      <c r="AK4474"/>
      <c r="AL4474"/>
      <c r="AM4474"/>
      <c r="AN4474"/>
      <c r="AO4474"/>
      <c r="AP4474"/>
      <c r="AQ4474"/>
      <c r="AR4474"/>
      <c r="AS4474"/>
      <c r="AT4474"/>
      <c r="AU4474"/>
      <c r="AV4474"/>
      <c r="AW4474"/>
      <c r="AX4474"/>
      <c r="AY4474"/>
      <c r="AZ4474"/>
      <c r="BA4474"/>
      <c r="BB4474"/>
      <c r="BC4474"/>
      <c r="BD4474"/>
      <c r="BE4474"/>
      <c r="BF4474"/>
      <c r="BG4474"/>
      <c r="BH4474"/>
      <c r="BI4474"/>
      <c r="BJ4474"/>
      <c r="BK4474"/>
      <c r="BL4474"/>
      <c r="BM4474"/>
      <c r="BN4474"/>
      <c r="BO4474"/>
      <c r="BP4474"/>
      <c r="BQ4474"/>
      <c r="BR4474"/>
      <c r="BS4474"/>
      <c r="BT4474"/>
      <c r="BU4474"/>
      <c r="BV4474"/>
      <c r="BW4474"/>
      <c r="BX4474"/>
      <c r="BY4474"/>
      <c r="BZ4474"/>
      <c r="CA4474"/>
      <c r="CB4474"/>
      <c r="CC4474"/>
      <c r="CD4474"/>
      <c r="CE4474"/>
      <c r="CF4474"/>
      <c r="CG4474"/>
      <c r="CH4474"/>
      <c r="CI4474"/>
      <c r="CJ4474"/>
      <c r="CK4474"/>
      <c r="CL4474"/>
      <c r="CM4474"/>
      <c r="CN4474"/>
      <c r="CO4474"/>
      <c r="CP4474"/>
      <c r="CQ4474"/>
      <c r="CR4474"/>
      <c r="CS4474"/>
      <c r="CT4474"/>
      <c r="CU4474"/>
      <c r="CV4474"/>
    </row>
    <row r="4475" spans="10:100" x14ac:dyDescent="0.25">
      <c r="J4475"/>
      <c r="K4475"/>
      <c r="L4475"/>
      <c r="M4475"/>
      <c r="N4475"/>
      <c r="O4475"/>
      <c r="P4475"/>
      <c r="Q4475"/>
      <c r="R4475"/>
      <c r="S4475"/>
      <c r="T4475"/>
      <c r="U4475"/>
      <c r="V4475"/>
      <c r="W4475"/>
      <c r="X4475"/>
      <c r="Y4475"/>
      <c r="Z4475"/>
      <c r="AA4475"/>
      <c r="AB4475"/>
      <c r="AC4475"/>
      <c r="AD4475"/>
      <c r="AE4475"/>
      <c r="AF4475"/>
      <c r="AG4475"/>
      <c r="AH4475"/>
      <c r="AI4475"/>
      <c r="AJ4475"/>
      <c r="AK4475"/>
      <c r="AL4475"/>
      <c r="AM4475"/>
      <c r="AN4475"/>
      <c r="AO4475"/>
      <c r="AP4475"/>
      <c r="AQ4475"/>
      <c r="AR4475"/>
      <c r="AS4475"/>
      <c r="AT4475"/>
      <c r="AU4475"/>
      <c r="AV4475"/>
      <c r="AW4475"/>
      <c r="AX4475"/>
      <c r="AY4475"/>
      <c r="AZ4475"/>
      <c r="BA4475"/>
      <c r="BB4475"/>
      <c r="BC4475"/>
      <c r="BD4475"/>
      <c r="BE4475"/>
      <c r="BF4475"/>
      <c r="BG4475"/>
      <c r="BH4475"/>
      <c r="BI4475"/>
      <c r="BJ4475"/>
      <c r="BK4475"/>
      <c r="BL4475"/>
      <c r="BM4475"/>
      <c r="BN4475"/>
      <c r="BO4475"/>
      <c r="BP4475"/>
      <c r="BQ4475"/>
      <c r="BR4475"/>
      <c r="BS4475"/>
      <c r="BT4475"/>
      <c r="BU4475"/>
      <c r="BV4475"/>
      <c r="BW4475"/>
      <c r="BX4475"/>
      <c r="BY4475"/>
      <c r="BZ4475"/>
      <c r="CA4475"/>
      <c r="CB4475"/>
      <c r="CC4475"/>
      <c r="CD4475"/>
      <c r="CE4475"/>
      <c r="CF4475"/>
      <c r="CG4475"/>
      <c r="CH4475"/>
      <c r="CI4475"/>
      <c r="CJ4475"/>
      <c r="CK4475"/>
      <c r="CL4475"/>
      <c r="CM4475"/>
      <c r="CN4475"/>
      <c r="CO4475"/>
      <c r="CP4475"/>
      <c r="CQ4475"/>
      <c r="CR4475"/>
      <c r="CS4475"/>
      <c r="CT4475"/>
      <c r="CU4475"/>
      <c r="CV4475"/>
    </row>
    <row r="4476" spans="10:100" x14ac:dyDescent="0.25">
      <c r="J4476"/>
      <c r="K4476"/>
      <c r="L4476"/>
      <c r="M4476"/>
      <c r="N4476"/>
      <c r="O4476"/>
      <c r="P4476"/>
      <c r="Q4476"/>
      <c r="R4476"/>
      <c r="S4476"/>
      <c r="T4476"/>
      <c r="U4476"/>
      <c r="V4476"/>
      <c r="W4476"/>
      <c r="X4476"/>
      <c r="Y4476"/>
      <c r="Z4476"/>
      <c r="AA4476"/>
      <c r="AB4476"/>
      <c r="AC4476"/>
      <c r="AD4476"/>
      <c r="AE4476"/>
      <c r="AF4476"/>
      <c r="AG4476"/>
      <c r="AH4476"/>
      <c r="AI4476"/>
      <c r="AJ4476"/>
      <c r="AK4476"/>
      <c r="AL4476"/>
      <c r="AM4476"/>
      <c r="AN4476"/>
      <c r="AO4476"/>
      <c r="AP4476"/>
      <c r="AQ4476"/>
      <c r="AR4476"/>
      <c r="AS4476"/>
      <c r="AT4476"/>
      <c r="AU4476"/>
      <c r="AV4476"/>
      <c r="AW4476"/>
      <c r="AX4476"/>
      <c r="AY4476"/>
      <c r="AZ4476"/>
      <c r="BA4476"/>
      <c r="BB4476"/>
      <c r="BC4476"/>
      <c r="BD4476"/>
      <c r="BE4476"/>
      <c r="BF4476"/>
      <c r="BG4476"/>
      <c r="BH4476"/>
      <c r="BI4476"/>
      <c r="BJ4476"/>
      <c r="BK4476"/>
      <c r="BL4476"/>
      <c r="BM4476"/>
      <c r="BN4476"/>
      <c r="BO4476"/>
      <c r="BP4476"/>
      <c r="BQ4476"/>
      <c r="BR4476"/>
      <c r="BS4476"/>
      <c r="BT4476"/>
      <c r="BU4476"/>
      <c r="BV4476"/>
      <c r="BW4476"/>
      <c r="BX4476"/>
      <c r="BY4476"/>
      <c r="BZ4476"/>
      <c r="CA4476"/>
      <c r="CB4476"/>
      <c r="CC4476"/>
      <c r="CD4476"/>
      <c r="CE4476"/>
      <c r="CF4476"/>
      <c r="CG4476"/>
      <c r="CH4476"/>
      <c r="CI4476"/>
      <c r="CJ4476"/>
      <c r="CK4476"/>
      <c r="CL4476"/>
      <c r="CM4476"/>
      <c r="CN4476"/>
      <c r="CO4476"/>
      <c r="CP4476"/>
      <c r="CQ4476"/>
      <c r="CR4476"/>
      <c r="CS4476"/>
      <c r="CT4476"/>
      <c r="CU4476"/>
      <c r="CV4476"/>
    </row>
    <row r="4477" spans="10:100" x14ac:dyDescent="0.25">
      <c r="J4477"/>
      <c r="K4477"/>
      <c r="L4477"/>
      <c r="M4477"/>
      <c r="N4477"/>
      <c r="O4477"/>
      <c r="P4477"/>
      <c r="Q4477"/>
      <c r="R4477"/>
      <c r="S4477"/>
      <c r="T4477"/>
      <c r="U4477"/>
      <c r="V4477"/>
      <c r="W4477"/>
      <c r="X4477"/>
      <c r="Y4477"/>
      <c r="Z4477"/>
      <c r="AA4477"/>
      <c r="AB4477"/>
      <c r="AC4477"/>
      <c r="AD4477"/>
      <c r="AE4477"/>
      <c r="AF4477"/>
      <c r="AG4477"/>
      <c r="AH4477"/>
      <c r="AI4477"/>
      <c r="AJ4477"/>
      <c r="AK4477"/>
      <c r="AL4477"/>
      <c r="AM4477"/>
      <c r="AN4477"/>
      <c r="AO4477"/>
      <c r="AP4477"/>
      <c r="AQ4477"/>
      <c r="AR4477"/>
      <c r="AS4477"/>
      <c r="AT4477"/>
      <c r="AU4477"/>
      <c r="AV4477"/>
      <c r="AW4477"/>
      <c r="AX4477"/>
      <c r="AY4477"/>
      <c r="AZ4477"/>
      <c r="BA4477"/>
      <c r="BB4477"/>
      <c r="BC4477"/>
      <c r="BD4477"/>
      <c r="BE4477"/>
      <c r="BF4477"/>
      <c r="BG4477"/>
      <c r="BH4477"/>
      <c r="BI4477"/>
      <c r="BJ4477"/>
      <c r="BK4477"/>
      <c r="BL4477"/>
      <c r="BM4477"/>
      <c r="BN4477"/>
      <c r="BO4477"/>
      <c r="BP4477"/>
      <c r="BQ4477"/>
      <c r="BR4477"/>
      <c r="BS4477"/>
      <c r="BT4477"/>
      <c r="BU4477"/>
      <c r="BV4477"/>
      <c r="BW4477"/>
      <c r="BX4477"/>
      <c r="BY4477"/>
      <c r="BZ4477"/>
      <c r="CA4477"/>
      <c r="CB4477"/>
      <c r="CC4477"/>
      <c r="CD4477"/>
      <c r="CE4477"/>
      <c r="CF4477"/>
      <c r="CG4477"/>
      <c r="CH4477"/>
      <c r="CI4477"/>
      <c r="CJ4477"/>
      <c r="CK4477"/>
      <c r="CL4477"/>
      <c r="CM4477"/>
      <c r="CN4477"/>
      <c r="CO4477"/>
      <c r="CP4477"/>
      <c r="CQ4477"/>
      <c r="CR4477"/>
      <c r="CS4477"/>
      <c r="CT4477"/>
      <c r="CU4477"/>
      <c r="CV4477"/>
    </row>
    <row r="4478" spans="10:100" x14ac:dyDescent="0.25">
      <c r="J4478"/>
      <c r="K4478"/>
      <c r="L4478"/>
      <c r="M4478"/>
      <c r="N4478"/>
      <c r="O4478"/>
      <c r="P4478"/>
      <c r="Q4478"/>
      <c r="R4478"/>
      <c r="S4478"/>
      <c r="T4478"/>
      <c r="U4478"/>
      <c r="V4478"/>
      <c r="W4478"/>
      <c r="X4478"/>
      <c r="Y4478"/>
      <c r="Z4478"/>
      <c r="AA4478"/>
      <c r="AB4478"/>
      <c r="AC4478"/>
      <c r="AD4478"/>
      <c r="AE4478"/>
      <c r="AF4478"/>
      <c r="AG4478"/>
      <c r="AH4478"/>
      <c r="AI4478"/>
      <c r="AJ4478"/>
      <c r="AK4478"/>
      <c r="AL4478"/>
      <c r="AM4478"/>
      <c r="AN4478"/>
      <c r="AO4478"/>
      <c r="AP4478"/>
      <c r="AQ4478"/>
      <c r="AR4478"/>
      <c r="AS4478"/>
      <c r="AT4478"/>
      <c r="AU4478"/>
      <c r="AV4478"/>
      <c r="AW4478"/>
      <c r="AX4478"/>
      <c r="AY4478"/>
      <c r="AZ4478"/>
      <c r="BA4478"/>
      <c r="BB4478"/>
      <c r="BC4478"/>
      <c r="BD4478"/>
      <c r="BE4478"/>
      <c r="BF4478"/>
      <c r="BG4478"/>
      <c r="BH4478"/>
      <c r="BI4478"/>
      <c r="BJ4478"/>
      <c r="BK4478"/>
      <c r="BL4478"/>
      <c r="BM4478"/>
      <c r="BN4478"/>
      <c r="BO4478"/>
      <c r="BP4478"/>
      <c r="BQ4478"/>
      <c r="BR4478"/>
      <c r="BS4478"/>
      <c r="BT4478"/>
      <c r="BU4478"/>
      <c r="BV4478"/>
      <c r="BW4478"/>
      <c r="BX4478"/>
      <c r="BY4478"/>
      <c r="BZ4478"/>
      <c r="CA4478"/>
      <c r="CB4478"/>
      <c r="CC4478"/>
      <c r="CD4478"/>
      <c r="CE4478"/>
      <c r="CF4478"/>
      <c r="CG4478"/>
      <c r="CH4478"/>
      <c r="CI4478"/>
      <c r="CJ4478"/>
      <c r="CK4478"/>
      <c r="CL4478"/>
      <c r="CM4478"/>
      <c r="CN4478"/>
      <c r="CO4478"/>
      <c r="CP4478"/>
      <c r="CQ4478"/>
      <c r="CR4478"/>
      <c r="CS4478"/>
      <c r="CT4478"/>
      <c r="CU4478"/>
      <c r="CV4478"/>
    </row>
    <row r="4479" spans="10:100" x14ac:dyDescent="0.25">
      <c r="J4479"/>
      <c r="K4479"/>
      <c r="L4479"/>
      <c r="M4479"/>
      <c r="N4479"/>
      <c r="O4479"/>
      <c r="P4479"/>
      <c r="Q4479"/>
      <c r="R4479"/>
      <c r="S4479"/>
      <c r="T4479"/>
      <c r="U4479"/>
      <c r="V4479"/>
      <c r="W4479"/>
      <c r="X4479"/>
      <c r="Y4479"/>
      <c r="Z4479"/>
      <c r="AA4479"/>
      <c r="AB4479"/>
      <c r="AC4479"/>
      <c r="AD4479"/>
      <c r="AE4479"/>
      <c r="AF4479"/>
      <c r="AG4479"/>
      <c r="AH4479"/>
      <c r="AI4479"/>
      <c r="AJ4479"/>
      <c r="AK4479"/>
      <c r="AL4479"/>
      <c r="AM4479"/>
      <c r="AN4479"/>
      <c r="AO4479"/>
      <c r="AP4479"/>
      <c r="AQ4479"/>
      <c r="AR4479"/>
      <c r="AS4479"/>
      <c r="AT4479"/>
      <c r="AU4479"/>
      <c r="AV4479"/>
      <c r="AW4479"/>
      <c r="AX4479"/>
      <c r="AY4479"/>
      <c r="AZ4479"/>
      <c r="BA4479"/>
      <c r="BB4479"/>
      <c r="BC4479"/>
      <c r="BD4479"/>
      <c r="BE4479"/>
      <c r="BF4479"/>
      <c r="BG4479"/>
      <c r="BH4479"/>
      <c r="BI4479"/>
      <c r="BJ4479"/>
      <c r="BK4479"/>
      <c r="BL4479"/>
      <c r="BM4479"/>
      <c r="BN4479"/>
      <c r="BO4479"/>
      <c r="BP4479"/>
      <c r="BQ4479"/>
      <c r="BR4479"/>
      <c r="BS4479"/>
      <c r="BT4479"/>
      <c r="BU4479"/>
      <c r="BV4479"/>
      <c r="BW4479"/>
      <c r="BX4479"/>
      <c r="BY4479"/>
      <c r="BZ4479"/>
      <c r="CA4479"/>
      <c r="CB4479"/>
      <c r="CC4479"/>
      <c r="CD4479"/>
      <c r="CE4479"/>
      <c r="CF4479"/>
      <c r="CG4479"/>
      <c r="CH4479"/>
      <c r="CI4479"/>
      <c r="CJ4479"/>
      <c r="CK4479"/>
      <c r="CL4479"/>
      <c r="CM4479"/>
      <c r="CN4479"/>
      <c r="CO4479"/>
      <c r="CP4479"/>
      <c r="CQ4479"/>
      <c r="CR4479"/>
      <c r="CS4479"/>
      <c r="CT4479"/>
      <c r="CU4479"/>
      <c r="CV4479"/>
    </row>
    <row r="4480" spans="10:100" x14ac:dyDescent="0.25">
      <c r="J4480"/>
      <c r="K4480"/>
      <c r="L4480"/>
      <c r="M4480"/>
      <c r="N4480"/>
      <c r="O4480"/>
      <c r="P4480"/>
      <c r="Q4480"/>
      <c r="R4480"/>
      <c r="S4480"/>
      <c r="T4480"/>
      <c r="U4480"/>
      <c r="V4480"/>
      <c r="W4480"/>
      <c r="X4480"/>
      <c r="Y4480"/>
      <c r="Z4480"/>
      <c r="AA4480"/>
      <c r="AB4480"/>
      <c r="AC4480"/>
      <c r="AD4480"/>
      <c r="AE4480"/>
      <c r="AF4480"/>
      <c r="AG4480"/>
      <c r="AH4480"/>
      <c r="AI4480"/>
      <c r="AJ4480"/>
      <c r="AK4480"/>
      <c r="AL4480"/>
      <c r="AM4480"/>
      <c r="AN4480"/>
      <c r="AO4480"/>
      <c r="AP4480"/>
      <c r="AQ4480"/>
      <c r="AR4480"/>
      <c r="AS4480"/>
      <c r="AT4480"/>
      <c r="AU4480"/>
      <c r="AV4480"/>
      <c r="AW4480"/>
      <c r="AX4480"/>
      <c r="AY4480"/>
      <c r="AZ4480"/>
      <c r="BA4480"/>
      <c r="BB4480"/>
      <c r="BC4480"/>
      <c r="BD4480"/>
      <c r="BE4480"/>
      <c r="BF4480"/>
      <c r="BG4480"/>
      <c r="BH4480"/>
      <c r="BI4480"/>
      <c r="BJ4480"/>
      <c r="BK4480"/>
      <c r="BL4480"/>
      <c r="BM4480"/>
      <c r="BN4480"/>
      <c r="BO4480"/>
      <c r="BP4480"/>
      <c r="BQ4480"/>
      <c r="BR4480"/>
      <c r="BS4480"/>
      <c r="BT4480"/>
      <c r="BU4480"/>
      <c r="BV4480"/>
      <c r="BW4480"/>
      <c r="BX4480"/>
      <c r="BY4480"/>
      <c r="BZ4480"/>
      <c r="CA4480"/>
      <c r="CB4480"/>
      <c r="CC4480"/>
      <c r="CD4480"/>
      <c r="CE4480"/>
      <c r="CF4480"/>
      <c r="CG4480"/>
      <c r="CH4480"/>
      <c r="CI4480"/>
      <c r="CJ4480"/>
      <c r="CK4480"/>
      <c r="CL4480"/>
      <c r="CM4480"/>
      <c r="CN4480"/>
      <c r="CO4480"/>
      <c r="CP4480"/>
      <c r="CQ4480"/>
      <c r="CR4480"/>
      <c r="CS4480"/>
      <c r="CT4480"/>
      <c r="CU4480"/>
      <c r="CV4480"/>
    </row>
    <row r="4481" spans="10:100" x14ac:dyDescent="0.25">
      <c r="J4481"/>
      <c r="K4481"/>
      <c r="L4481"/>
      <c r="M4481"/>
      <c r="N4481"/>
      <c r="O4481"/>
      <c r="P4481"/>
      <c r="Q4481"/>
      <c r="R4481"/>
      <c r="S4481"/>
      <c r="T4481"/>
      <c r="U4481"/>
      <c r="V4481"/>
      <c r="W4481"/>
      <c r="X4481"/>
      <c r="Y4481"/>
      <c r="Z4481"/>
      <c r="AA4481"/>
      <c r="AB4481"/>
      <c r="AC4481"/>
      <c r="AD4481"/>
      <c r="AE4481"/>
      <c r="AF4481"/>
      <c r="AG4481"/>
      <c r="AH4481"/>
      <c r="AI4481"/>
      <c r="AJ4481"/>
      <c r="AK4481"/>
      <c r="AL4481"/>
      <c r="AM4481"/>
      <c r="AN4481"/>
      <c r="AO4481"/>
      <c r="AP4481"/>
      <c r="AQ4481"/>
      <c r="AR4481"/>
      <c r="AS4481"/>
      <c r="AT4481"/>
      <c r="AU4481"/>
      <c r="AV4481"/>
      <c r="AW4481"/>
      <c r="AX4481"/>
      <c r="AY4481"/>
      <c r="AZ4481"/>
      <c r="BA4481"/>
      <c r="BB4481"/>
      <c r="BC4481"/>
      <c r="BD4481"/>
      <c r="BE4481"/>
      <c r="BF4481"/>
      <c r="BG4481"/>
      <c r="BH4481"/>
      <c r="BI4481"/>
      <c r="BJ4481"/>
      <c r="BK4481"/>
      <c r="BL4481"/>
      <c r="BM4481"/>
      <c r="BN4481"/>
      <c r="BO4481"/>
      <c r="BP4481"/>
      <c r="BQ4481"/>
      <c r="BR4481"/>
      <c r="BS4481"/>
      <c r="BT4481"/>
      <c r="BU4481"/>
      <c r="BV4481"/>
      <c r="BW4481"/>
      <c r="BX4481"/>
      <c r="BY4481"/>
      <c r="BZ4481"/>
      <c r="CA4481"/>
      <c r="CB4481"/>
      <c r="CC4481"/>
      <c r="CD4481"/>
      <c r="CE4481"/>
      <c r="CF4481"/>
      <c r="CG4481"/>
      <c r="CH4481"/>
      <c r="CI4481"/>
      <c r="CJ4481"/>
      <c r="CK4481"/>
      <c r="CL4481"/>
      <c r="CM4481"/>
      <c r="CN4481"/>
      <c r="CO4481"/>
      <c r="CP4481"/>
      <c r="CQ4481"/>
      <c r="CR4481"/>
      <c r="CS4481"/>
      <c r="CT4481"/>
      <c r="CU4481"/>
      <c r="CV4481"/>
    </row>
    <row r="4482" spans="10:100" x14ac:dyDescent="0.25">
      <c r="J4482"/>
      <c r="K4482"/>
      <c r="L4482"/>
      <c r="M4482"/>
      <c r="N4482"/>
      <c r="O4482"/>
      <c r="P4482"/>
      <c r="Q4482"/>
      <c r="R4482"/>
      <c r="S4482"/>
      <c r="T4482"/>
      <c r="U4482"/>
      <c r="V4482"/>
      <c r="W4482"/>
      <c r="X4482"/>
      <c r="Y4482"/>
      <c r="Z4482"/>
      <c r="AA4482"/>
      <c r="AB4482"/>
      <c r="AC4482"/>
      <c r="AD4482"/>
      <c r="AE4482"/>
      <c r="AF4482"/>
      <c r="AG4482"/>
      <c r="AH4482"/>
      <c r="AI4482"/>
      <c r="AJ4482"/>
      <c r="AK4482"/>
      <c r="AL4482"/>
      <c r="AM4482"/>
      <c r="AN4482"/>
      <c r="AO4482"/>
      <c r="AP4482"/>
      <c r="AQ4482"/>
      <c r="AR4482"/>
      <c r="AS4482"/>
      <c r="AT4482"/>
      <c r="AU4482"/>
      <c r="AV4482"/>
      <c r="AW4482"/>
      <c r="AX4482"/>
      <c r="AY4482"/>
      <c r="AZ4482"/>
      <c r="BA4482"/>
      <c r="BB4482"/>
      <c r="BC4482"/>
      <c r="BD4482"/>
      <c r="BE4482"/>
      <c r="BF4482"/>
      <c r="BG4482"/>
      <c r="BH4482"/>
      <c r="BI4482"/>
      <c r="BJ4482"/>
      <c r="BK4482"/>
      <c r="BL4482"/>
      <c r="BM4482"/>
      <c r="BN4482"/>
      <c r="BO4482"/>
      <c r="BP4482"/>
      <c r="BQ4482"/>
      <c r="BR4482"/>
      <c r="BS4482"/>
      <c r="BT4482"/>
      <c r="BU4482"/>
      <c r="BV4482"/>
      <c r="BW4482"/>
      <c r="BX4482"/>
      <c r="BY4482"/>
      <c r="BZ4482"/>
      <c r="CA4482"/>
      <c r="CB4482"/>
      <c r="CC4482"/>
      <c r="CD4482"/>
      <c r="CE4482"/>
      <c r="CF4482"/>
      <c r="CG4482"/>
      <c r="CH4482"/>
      <c r="CI4482"/>
      <c r="CJ4482"/>
      <c r="CK4482"/>
      <c r="CL4482"/>
      <c r="CM4482"/>
      <c r="CN4482"/>
      <c r="CO4482"/>
      <c r="CP4482"/>
      <c r="CQ4482"/>
      <c r="CR4482"/>
      <c r="CS4482"/>
      <c r="CT4482"/>
      <c r="CU4482"/>
      <c r="CV4482"/>
    </row>
    <row r="4483" spans="10:100" x14ac:dyDescent="0.25">
      <c r="J4483"/>
      <c r="K4483"/>
      <c r="L4483"/>
      <c r="M4483"/>
      <c r="N4483"/>
      <c r="O4483"/>
      <c r="P4483"/>
      <c r="Q4483"/>
      <c r="R4483"/>
      <c r="S4483"/>
      <c r="T4483"/>
      <c r="U4483"/>
      <c r="V4483"/>
      <c r="W4483"/>
      <c r="X4483"/>
      <c r="Y4483"/>
      <c r="Z4483"/>
      <c r="AA4483"/>
      <c r="AB4483"/>
      <c r="AC4483"/>
      <c r="AD4483"/>
      <c r="AE4483"/>
      <c r="AF4483"/>
      <c r="AG4483"/>
      <c r="AH4483"/>
      <c r="AI4483"/>
      <c r="AJ4483"/>
      <c r="AK4483"/>
      <c r="AL4483"/>
      <c r="AM4483"/>
      <c r="AN4483"/>
      <c r="AO4483"/>
      <c r="AP4483"/>
      <c r="AQ4483"/>
      <c r="AR4483"/>
      <c r="AS4483"/>
      <c r="AT4483"/>
      <c r="AU4483"/>
      <c r="AV4483"/>
      <c r="AW4483"/>
      <c r="AX4483"/>
      <c r="AY4483"/>
      <c r="AZ4483"/>
      <c r="BA4483"/>
      <c r="BB4483"/>
      <c r="BC4483"/>
      <c r="BD4483"/>
      <c r="BE4483"/>
      <c r="BF4483"/>
      <c r="BG4483"/>
      <c r="BH4483"/>
      <c r="BI4483"/>
      <c r="BJ4483"/>
      <c r="BK4483"/>
      <c r="BL4483"/>
      <c r="BM4483"/>
      <c r="BN4483"/>
      <c r="BO4483"/>
      <c r="BP4483"/>
      <c r="BQ4483"/>
      <c r="BR4483"/>
      <c r="BS4483"/>
      <c r="BT4483"/>
      <c r="BU4483"/>
      <c r="BV4483"/>
      <c r="BW4483"/>
      <c r="BX4483"/>
      <c r="BY4483"/>
      <c r="BZ4483"/>
      <c r="CA4483"/>
      <c r="CB4483"/>
      <c r="CC4483"/>
      <c r="CD4483"/>
      <c r="CE4483"/>
      <c r="CF4483"/>
      <c r="CG4483"/>
      <c r="CH4483"/>
      <c r="CI4483"/>
      <c r="CJ4483"/>
      <c r="CK4483"/>
      <c r="CL4483"/>
      <c r="CM4483"/>
      <c r="CN4483"/>
      <c r="CO4483"/>
      <c r="CP4483"/>
      <c r="CQ4483"/>
      <c r="CR4483"/>
      <c r="CS4483"/>
      <c r="CT4483"/>
      <c r="CU4483"/>
      <c r="CV4483"/>
    </row>
    <row r="4484" spans="10:100" x14ac:dyDescent="0.25">
      <c r="J4484"/>
      <c r="K4484"/>
      <c r="L4484"/>
      <c r="M4484"/>
      <c r="N4484"/>
      <c r="O4484"/>
      <c r="P4484"/>
      <c r="Q4484"/>
      <c r="R4484"/>
      <c r="S4484"/>
      <c r="T4484"/>
      <c r="U4484"/>
      <c r="V4484"/>
      <c r="W4484"/>
      <c r="X4484"/>
      <c r="Y4484"/>
      <c r="Z4484"/>
      <c r="AA4484"/>
      <c r="AB4484"/>
      <c r="AC4484"/>
      <c r="AD4484"/>
      <c r="AE4484"/>
      <c r="AF4484"/>
      <c r="AG4484"/>
      <c r="AH4484"/>
      <c r="AI4484"/>
      <c r="AJ4484"/>
      <c r="AK4484"/>
      <c r="AL4484"/>
      <c r="AM4484"/>
      <c r="AN4484"/>
      <c r="AO4484"/>
      <c r="AP4484"/>
      <c r="AQ4484"/>
      <c r="AR4484"/>
      <c r="AS4484"/>
      <c r="AT4484"/>
      <c r="AU4484"/>
      <c r="AV4484"/>
      <c r="AW4484"/>
      <c r="AX4484"/>
      <c r="AY4484"/>
      <c r="AZ4484"/>
      <c r="BA4484"/>
      <c r="BB4484"/>
      <c r="BC4484"/>
      <c r="BD4484"/>
      <c r="BE4484"/>
      <c r="BF4484"/>
      <c r="BG4484"/>
      <c r="BH4484"/>
      <c r="BI4484"/>
      <c r="BJ4484"/>
      <c r="BK4484"/>
      <c r="BL4484"/>
      <c r="BM4484"/>
      <c r="BN4484"/>
      <c r="BO4484"/>
      <c r="BP4484"/>
      <c r="BQ4484"/>
      <c r="BR4484"/>
      <c r="BS4484"/>
      <c r="BT4484"/>
      <c r="BU4484"/>
      <c r="BV4484"/>
      <c r="BW4484"/>
      <c r="BX4484"/>
      <c r="BY4484"/>
      <c r="BZ4484"/>
      <c r="CA4484"/>
      <c r="CB4484"/>
      <c r="CC4484"/>
      <c r="CD4484"/>
      <c r="CE4484"/>
      <c r="CF4484"/>
      <c r="CG4484"/>
      <c r="CH4484"/>
      <c r="CI4484"/>
      <c r="CJ4484"/>
      <c r="CK4484"/>
      <c r="CL4484"/>
      <c r="CM4484"/>
      <c r="CN4484"/>
      <c r="CO4484"/>
      <c r="CP4484"/>
      <c r="CQ4484"/>
      <c r="CR4484"/>
      <c r="CS4484"/>
      <c r="CT4484"/>
      <c r="CU4484"/>
      <c r="CV4484"/>
    </row>
    <row r="4485" spans="10:100" x14ac:dyDescent="0.25">
      <c r="J4485"/>
      <c r="K4485"/>
      <c r="L4485"/>
      <c r="M4485"/>
      <c r="N4485"/>
      <c r="O4485"/>
      <c r="P4485"/>
      <c r="Q4485"/>
      <c r="R4485"/>
      <c r="S4485"/>
      <c r="T4485"/>
      <c r="U4485"/>
      <c r="V4485"/>
      <c r="W4485"/>
      <c r="X4485"/>
      <c r="Y4485"/>
      <c r="Z4485"/>
      <c r="AA4485"/>
      <c r="AB4485"/>
      <c r="AC4485"/>
      <c r="AD4485"/>
      <c r="AE4485"/>
      <c r="AF4485"/>
      <c r="AG4485"/>
      <c r="AH4485"/>
      <c r="AI4485"/>
      <c r="AJ4485"/>
      <c r="AK4485"/>
      <c r="AL4485"/>
      <c r="AM4485"/>
      <c r="AN4485"/>
      <c r="AO4485"/>
      <c r="AP4485"/>
      <c r="AQ4485"/>
      <c r="AR4485"/>
      <c r="AS4485"/>
      <c r="AT4485"/>
      <c r="AU4485"/>
      <c r="AV4485"/>
      <c r="AW4485"/>
      <c r="AX4485"/>
      <c r="AY4485"/>
      <c r="AZ4485"/>
      <c r="BA4485"/>
      <c r="BB4485"/>
      <c r="BC4485"/>
      <c r="BD4485"/>
      <c r="BE4485"/>
      <c r="BF4485"/>
      <c r="BG4485"/>
      <c r="BH4485"/>
      <c r="BI4485"/>
      <c r="BJ4485"/>
      <c r="BK4485"/>
      <c r="BL4485"/>
      <c r="BM4485"/>
      <c r="BN4485"/>
      <c r="BO4485"/>
      <c r="BP4485"/>
      <c r="BQ4485"/>
      <c r="BR4485"/>
      <c r="BS4485"/>
      <c r="BT4485"/>
      <c r="BU4485"/>
      <c r="BV4485"/>
      <c r="BW4485"/>
      <c r="BX4485"/>
      <c r="BY4485"/>
      <c r="BZ4485"/>
      <c r="CA4485"/>
      <c r="CB4485"/>
      <c r="CC4485"/>
      <c r="CD4485"/>
      <c r="CE4485"/>
      <c r="CF4485"/>
      <c r="CG4485"/>
      <c r="CH4485"/>
      <c r="CI4485"/>
      <c r="CJ4485"/>
      <c r="CK4485"/>
      <c r="CL4485"/>
      <c r="CM4485"/>
      <c r="CN4485"/>
      <c r="CO4485"/>
      <c r="CP4485"/>
      <c r="CQ4485"/>
      <c r="CR4485"/>
      <c r="CS4485"/>
      <c r="CT4485"/>
      <c r="CU4485"/>
      <c r="CV4485"/>
    </row>
    <row r="4486" spans="10:100" x14ac:dyDescent="0.25">
      <c r="J4486"/>
      <c r="K4486"/>
      <c r="L4486"/>
      <c r="M4486"/>
      <c r="N4486"/>
      <c r="O4486"/>
      <c r="P4486"/>
      <c r="Q4486"/>
      <c r="R4486"/>
      <c r="S4486"/>
      <c r="T4486"/>
      <c r="U4486"/>
      <c r="V4486"/>
      <c r="W4486"/>
      <c r="X4486"/>
      <c r="Y4486"/>
      <c r="Z4486"/>
      <c r="AA4486"/>
      <c r="AB4486"/>
      <c r="AC4486"/>
      <c r="AD4486"/>
      <c r="AE4486"/>
      <c r="AF4486"/>
      <c r="AG4486"/>
      <c r="AH4486"/>
      <c r="AI4486"/>
      <c r="AJ4486"/>
      <c r="AK4486"/>
      <c r="AL4486"/>
      <c r="AM4486"/>
      <c r="AN4486"/>
      <c r="AO4486"/>
      <c r="AP4486"/>
      <c r="AQ4486"/>
      <c r="AR4486"/>
      <c r="AS4486"/>
      <c r="AT4486"/>
      <c r="AU4486"/>
      <c r="AV4486"/>
      <c r="AW4486"/>
      <c r="AX4486"/>
      <c r="AY4486"/>
      <c r="AZ4486"/>
      <c r="BA4486"/>
      <c r="BB4486"/>
      <c r="BC4486"/>
      <c r="BD4486"/>
      <c r="BE4486"/>
      <c r="BF4486"/>
      <c r="BG4486"/>
      <c r="BH4486"/>
      <c r="BI4486"/>
      <c r="BJ4486"/>
      <c r="BK4486"/>
      <c r="BL4486"/>
      <c r="BM4486"/>
      <c r="BN4486"/>
      <c r="BO4486"/>
      <c r="BP4486"/>
      <c r="BQ4486"/>
      <c r="BR4486"/>
      <c r="BS4486"/>
      <c r="BT4486"/>
      <c r="BU4486"/>
      <c r="BV4486"/>
      <c r="BW4486"/>
      <c r="BX4486"/>
      <c r="BY4486"/>
      <c r="BZ4486"/>
      <c r="CA4486"/>
      <c r="CB4486"/>
      <c r="CC4486"/>
      <c r="CD4486"/>
      <c r="CE4486"/>
      <c r="CF4486"/>
      <c r="CG4486"/>
      <c r="CH4486"/>
      <c r="CI4486"/>
      <c r="CJ4486"/>
      <c r="CK4486"/>
      <c r="CL4486"/>
      <c r="CM4486"/>
      <c r="CN4486"/>
      <c r="CO4486"/>
      <c r="CP4486"/>
      <c r="CQ4486"/>
      <c r="CR4486"/>
      <c r="CS4486"/>
      <c r="CT4486"/>
      <c r="CU4486"/>
      <c r="CV4486"/>
    </row>
    <row r="4487" spans="10:100" x14ac:dyDescent="0.25">
      <c r="J4487"/>
      <c r="K4487"/>
      <c r="L4487"/>
      <c r="M4487"/>
      <c r="N4487"/>
      <c r="O4487"/>
      <c r="P4487"/>
      <c r="Q4487"/>
      <c r="R4487"/>
      <c r="S4487"/>
      <c r="T4487"/>
      <c r="U4487"/>
      <c r="V4487"/>
      <c r="W4487"/>
      <c r="X4487"/>
      <c r="Y4487"/>
      <c r="Z4487"/>
      <c r="AA4487"/>
      <c r="AB4487"/>
      <c r="AC4487"/>
      <c r="AD4487"/>
      <c r="AE4487"/>
      <c r="AF4487"/>
      <c r="AG4487"/>
      <c r="AH4487"/>
      <c r="AI4487"/>
      <c r="AJ4487"/>
      <c r="AK4487"/>
      <c r="AL4487"/>
      <c r="AM4487"/>
      <c r="AN4487"/>
      <c r="AO4487"/>
      <c r="AP4487"/>
      <c r="AQ4487"/>
      <c r="AR4487"/>
      <c r="AS4487"/>
      <c r="AT4487"/>
      <c r="AU4487"/>
      <c r="AV4487"/>
      <c r="AW4487"/>
      <c r="AX4487"/>
      <c r="AY4487"/>
      <c r="AZ4487"/>
      <c r="BA4487"/>
      <c r="BB4487"/>
      <c r="BC4487"/>
      <c r="BD4487"/>
      <c r="BE4487"/>
      <c r="BF4487"/>
      <c r="BG4487"/>
      <c r="BH4487"/>
      <c r="BI4487"/>
      <c r="BJ4487"/>
      <c r="BK4487"/>
      <c r="BL4487"/>
      <c r="BM4487"/>
      <c r="BN4487"/>
      <c r="BO4487"/>
      <c r="BP4487"/>
      <c r="BQ4487"/>
      <c r="BR4487"/>
      <c r="BS4487"/>
      <c r="BT4487"/>
      <c r="BU4487"/>
      <c r="BV4487"/>
      <c r="BW4487"/>
      <c r="BX4487"/>
      <c r="BY4487"/>
      <c r="BZ4487"/>
      <c r="CA4487"/>
      <c r="CB4487"/>
      <c r="CC4487"/>
      <c r="CD4487"/>
      <c r="CE4487"/>
      <c r="CF4487"/>
      <c r="CG4487"/>
      <c r="CH4487"/>
      <c r="CI4487"/>
      <c r="CJ4487"/>
      <c r="CK4487"/>
      <c r="CL4487"/>
      <c r="CM4487"/>
      <c r="CN4487"/>
      <c r="CO4487"/>
      <c r="CP4487"/>
      <c r="CQ4487"/>
      <c r="CR4487"/>
      <c r="CS4487"/>
      <c r="CT4487"/>
      <c r="CU4487"/>
      <c r="CV4487"/>
    </row>
    <row r="4488" spans="10:100" x14ac:dyDescent="0.25">
      <c r="J4488"/>
      <c r="K4488"/>
      <c r="L4488"/>
      <c r="M4488"/>
      <c r="N4488"/>
      <c r="O4488"/>
      <c r="P4488"/>
      <c r="Q4488"/>
      <c r="R4488"/>
      <c r="S4488"/>
      <c r="T4488"/>
      <c r="U4488"/>
      <c r="V4488"/>
      <c r="W4488"/>
      <c r="X4488"/>
      <c r="Y4488"/>
      <c r="Z4488"/>
      <c r="AA4488"/>
      <c r="AB4488"/>
      <c r="AC4488"/>
      <c r="AD4488"/>
      <c r="AE4488"/>
      <c r="AF4488"/>
      <c r="AG4488"/>
      <c r="AH4488"/>
      <c r="AI4488"/>
      <c r="AJ4488"/>
      <c r="AK4488"/>
      <c r="AL4488"/>
      <c r="AM4488"/>
      <c r="AN4488"/>
      <c r="AO4488"/>
      <c r="AP4488"/>
      <c r="AQ4488"/>
      <c r="AR4488"/>
      <c r="AS4488"/>
      <c r="AT4488"/>
      <c r="AU4488"/>
      <c r="AV4488"/>
      <c r="AW4488"/>
      <c r="AX4488"/>
      <c r="AY4488"/>
      <c r="AZ4488"/>
      <c r="BA4488"/>
      <c r="BB4488"/>
      <c r="BC4488"/>
      <c r="BD4488"/>
      <c r="BE4488"/>
      <c r="BF4488"/>
      <c r="BG4488"/>
      <c r="BH4488"/>
      <c r="BI4488"/>
      <c r="BJ4488"/>
      <c r="BK4488"/>
      <c r="BL4488"/>
      <c r="BM4488"/>
      <c r="BN4488"/>
      <c r="BO4488"/>
      <c r="BP4488"/>
      <c r="BQ4488"/>
      <c r="BR4488"/>
      <c r="BS4488"/>
      <c r="BT4488"/>
      <c r="BU4488"/>
      <c r="BV4488"/>
      <c r="BW4488"/>
      <c r="BX4488"/>
      <c r="BY4488"/>
      <c r="BZ4488"/>
      <c r="CA4488"/>
      <c r="CB4488"/>
      <c r="CC4488"/>
      <c r="CD4488"/>
      <c r="CE4488"/>
      <c r="CF4488"/>
      <c r="CG4488"/>
      <c r="CH4488"/>
      <c r="CI4488"/>
      <c r="CJ4488"/>
      <c r="CK4488"/>
      <c r="CL4488"/>
      <c r="CM4488"/>
      <c r="CN4488"/>
      <c r="CO4488"/>
      <c r="CP4488"/>
      <c r="CQ4488"/>
      <c r="CR4488"/>
      <c r="CS4488"/>
      <c r="CT4488"/>
      <c r="CU4488"/>
      <c r="CV4488"/>
    </row>
    <row r="4489" spans="10:100" x14ac:dyDescent="0.25">
      <c r="J4489"/>
      <c r="K4489"/>
      <c r="L4489"/>
      <c r="M4489"/>
      <c r="N4489"/>
      <c r="O4489"/>
      <c r="P4489"/>
      <c r="Q4489"/>
      <c r="R4489"/>
      <c r="S4489"/>
      <c r="T4489"/>
      <c r="U4489"/>
      <c r="V4489"/>
      <c r="W4489"/>
      <c r="X4489"/>
      <c r="Y4489"/>
      <c r="Z4489"/>
      <c r="AA4489"/>
      <c r="AB4489"/>
      <c r="AC4489"/>
      <c r="AD4489"/>
      <c r="AE4489"/>
      <c r="AF4489"/>
      <c r="AG4489"/>
      <c r="AH4489"/>
      <c r="AI4489"/>
      <c r="AJ4489"/>
      <c r="AK4489"/>
      <c r="AL4489"/>
      <c r="AM4489"/>
      <c r="AN4489"/>
      <c r="AO4489"/>
      <c r="AP4489"/>
      <c r="AQ4489"/>
      <c r="AR4489"/>
      <c r="AS4489"/>
      <c r="AT4489"/>
      <c r="AU4489"/>
      <c r="AV4489"/>
      <c r="AW4489"/>
      <c r="AX4489"/>
      <c r="AY4489"/>
      <c r="AZ4489"/>
      <c r="BA4489"/>
      <c r="BB4489"/>
      <c r="BC4489"/>
      <c r="BD4489"/>
      <c r="BE4489"/>
      <c r="BF4489"/>
      <c r="BG4489"/>
      <c r="BH4489"/>
      <c r="BI4489"/>
      <c r="BJ4489"/>
      <c r="BK4489"/>
      <c r="BL4489"/>
      <c r="BM4489"/>
      <c r="BN4489"/>
      <c r="BO4489"/>
      <c r="BP4489"/>
      <c r="BQ4489"/>
      <c r="BR4489"/>
      <c r="BS4489"/>
      <c r="BT4489"/>
      <c r="BU4489"/>
      <c r="BV4489"/>
      <c r="BW4489"/>
      <c r="BX4489"/>
      <c r="BY4489"/>
      <c r="BZ4489"/>
      <c r="CA4489"/>
      <c r="CB4489"/>
      <c r="CC4489"/>
      <c r="CD4489"/>
      <c r="CE4489"/>
      <c r="CF4489"/>
      <c r="CG4489"/>
      <c r="CH4489"/>
      <c r="CI4489"/>
      <c r="CJ4489"/>
      <c r="CK4489"/>
      <c r="CL4489"/>
      <c r="CM4489"/>
      <c r="CN4489"/>
      <c r="CO4489"/>
      <c r="CP4489"/>
      <c r="CQ4489"/>
      <c r="CR4489"/>
      <c r="CS4489"/>
      <c r="CT4489"/>
      <c r="CU4489"/>
      <c r="CV4489"/>
    </row>
    <row r="4490" spans="10:100" x14ac:dyDescent="0.25">
      <c r="J4490"/>
      <c r="K4490"/>
      <c r="L4490"/>
      <c r="M4490"/>
      <c r="N4490"/>
      <c r="O4490"/>
      <c r="P4490"/>
      <c r="Q4490"/>
      <c r="R4490"/>
      <c r="S4490"/>
      <c r="T4490"/>
      <c r="U4490"/>
      <c r="V4490"/>
      <c r="W4490"/>
      <c r="X4490"/>
      <c r="Y4490"/>
      <c r="Z4490"/>
      <c r="AA4490"/>
      <c r="AB4490"/>
      <c r="AC4490"/>
      <c r="AD4490"/>
      <c r="AE4490"/>
      <c r="AF4490"/>
      <c r="AG4490"/>
      <c r="AH4490"/>
      <c r="AI4490"/>
      <c r="AJ4490"/>
      <c r="AK4490"/>
      <c r="AL4490"/>
      <c r="AM4490"/>
      <c r="AN4490"/>
      <c r="AO4490"/>
      <c r="AP4490"/>
      <c r="AQ4490"/>
      <c r="AR4490"/>
      <c r="AS4490"/>
      <c r="AT4490"/>
      <c r="AU4490"/>
      <c r="AV4490"/>
      <c r="AW4490"/>
      <c r="AX4490"/>
      <c r="AY4490"/>
      <c r="AZ4490"/>
      <c r="BA4490"/>
      <c r="BB4490"/>
      <c r="BC4490"/>
      <c r="BD4490"/>
      <c r="BE4490"/>
      <c r="BF4490"/>
      <c r="BG4490"/>
      <c r="BH4490"/>
      <c r="BI4490"/>
      <c r="BJ4490"/>
      <c r="BK4490"/>
      <c r="BL4490"/>
      <c r="BM4490"/>
      <c r="BN4490"/>
      <c r="BO4490"/>
      <c r="BP4490"/>
      <c r="BQ4490"/>
      <c r="BR4490"/>
      <c r="BS4490"/>
      <c r="BT4490"/>
      <c r="BU4490"/>
      <c r="BV4490"/>
      <c r="BW4490"/>
      <c r="BX4490"/>
      <c r="BY4490"/>
      <c r="BZ4490"/>
      <c r="CA4490"/>
      <c r="CB4490"/>
      <c r="CC4490"/>
      <c r="CD4490"/>
      <c r="CE4490"/>
      <c r="CF4490"/>
      <c r="CG4490"/>
      <c r="CH4490"/>
      <c r="CI4490"/>
      <c r="CJ4490"/>
      <c r="CK4490"/>
      <c r="CL4490"/>
      <c r="CM4490"/>
      <c r="CN4490"/>
      <c r="CO4490"/>
      <c r="CP4490"/>
      <c r="CQ4490"/>
      <c r="CR4490"/>
      <c r="CS4490"/>
      <c r="CT4490"/>
      <c r="CU4490"/>
      <c r="CV4490"/>
    </row>
    <row r="4491" spans="10:100" x14ac:dyDescent="0.25">
      <c r="J4491"/>
      <c r="K4491"/>
      <c r="L4491"/>
      <c r="M4491"/>
      <c r="N4491"/>
      <c r="O4491"/>
      <c r="P4491"/>
      <c r="Q4491"/>
      <c r="R4491"/>
      <c r="S4491"/>
      <c r="T4491"/>
      <c r="U4491"/>
      <c r="V4491"/>
      <c r="W4491"/>
      <c r="X4491"/>
      <c r="Y4491"/>
      <c r="Z4491"/>
      <c r="AA4491"/>
      <c r="AB4491"/>
      <c r="AC4491"/>
      <c r="AD4491"/>
      <c r="AE4491"/>
      <c r="AF4491"/>
      <c r="AG4491"/>
      <c r="AH4491"/>
      <c r="AI4491"/>
      <c r="AJ4491"/>
      <c r="AK4491"/>
      <c r="AL4491"/>
      <c r="AM4491"/>
      <c r="AN4491"/>
      <c r="AO4491"/>
      <c r="AP4491"/>
      <c r="AQ4491"/>
      <c r="AR4491"/>
      <c r="AS4491"/>
      <c r="AT4491"/>
      <c r="AU4491"/>
      <c r="AV4491"/>
      <c r="AW4491"/>
      <c r="AX4491"/>
      <c r="AY4491"/>
      <c r="AZ4491"/>
      <c r="BA4491"/>
      <c r="BB4491"/>
      <c r="BC4491"/>
      <c r="BD4491"/>
      <c r="BE4491"/>
      <c r="BF4491"/>
      <c r="BG4491"/>
      <c r="BH4491"/>
      <c r="BI4491"/>
      <c r="BJ4491"/>
      <c r="BK4491"/>
      <c r="BL4491"/>
      <c r="BM4491"/>
      <c r="BN4491"/>
      <c r="BO4491"/>
      <c r="BP4491"/>
      <c r="BQ4491"/>
      <c r="BR4491"/>
      <c r="BS4491"/>
      <c r="BT4491"/>
      <c r="BU4491"/>
      <c r="BV4491"/>
      <c r="BW4491"/>
      <c r="BX4491"/>
      <c r="BY4491"/>
      <c r="BZ4491"/>
      <c r="CA4491"/>
      <c r="CB4491"/>
      <c r="CC4491"/>
      <c r="CD4491"/>
      <c r="CE4491"/>
      <c r="CF4491"/>
      <c r="CG4491"/>
      <c r="CH4491"/>
      <c r="CI4491"/>
      <c r="CJ4491"/>
      <c r="CK4491"/>
      <c r="CL4491"/>
      <c r="CM4491"/>
      <c r="CN4491"/>
      <c r="CO4491"/>
      <c r="CP4491"/>
      <c r="CQ4491"/>
      <c r="CR4491"/>
      <c r="CS4491"/>
      <c r="CT4491"/>
      <c r="CU4491"/>
      <c r="CV4491"/>
    </row>
    <row r="4492" spans="10:100" x14ac:dyDescent="0.25">
      <c r="J4492"/>
      <c r="K4492"/>
      <c r="L4492"/>
      <c r="M4492"/>
      <c r="N4492"/>
      <c r="O4492"/>
      <c r="P4492"/>
      <c r="Q4492"/>
      <c r="R4492"/>
      <c r="S4492"/>
      <c r="T4492"/>
      <c r="U4492"/>
      <c r="V4492"/>
      <c r="W4492"/>
      <c r="X4492"/>
      <c r="Y4492"/>
      <c r="Z4492"/>
      <c r="AA4492"/>
      <c r="AB4492"/>
      <c r="AC4492"/>
      <c r="AD4492"/>
      <c r="AE4492"/>
      <c r="AF4492"/>
      <c r="AG4492"/>
      <c r="AH4492"/>
      <c r="AI4492"/>
      <c r="AJ4492"/>
      <c r="AK4492"/>
      <c r="AL4492"/>
      <c r="AM4492"/>
      <c r="AN4492"/>
      <c r="AO4492"/>
      <c r="AP4492"/>
      <c r="AQ4492"/>
      <c r="AR4492"/>
      <c r="AS4492"/>
      <c r="AT4492"/>
      <c r="AU4492"/>
      <c r="AV4492"/>
      <c r="AW4492"/>
      <c r="AX4492"/>
      <c r="AY4492"/>
      <c r="AZ4492"/>
      <c r="BA4492"/>
      <c r="BB4492"/>
      <c r="BC4492"/>
      <c r="BD4492"/>
      <c r="BE4492"/>
      <c r="BF4492"/>
      <c r="BG4492"/>
      <c r="BH4492"/>
      <c r="BI4492"/>
      <c r="BJ4492"/>
      <c r="BK4492"/>
      <c r="BL4492"/>
      <c r="BM4492"/>
      <c r="BN4492"/>
      <c r="BO4492"/>
      <c r="BP4492"/>
      <c r="BQ4492"/>
      <c r="BR4492"/>
      <c r="BS4492"/>
      <c r="BT4492"/>
      <c r="BU4492"/>
      <c r="BV4492"/>
      <c r="BW4492"/>
      <c r="BX4492"/>
      <c r="BY4492"/>
      <c r="BZ4492"/>
      <c r="CA4492"/>
      <c r="CB4492"/>
      <c r="CC4492"/>
      <c r="CD4492"/>
      <c r="CE4492"/>
      <c r="CF4492"/>
      <c r="CG4492"/>
      <c r="CH4492"/>
      <c r="CI4492"/>
      <c r="CJ4492"/>
      <c r="CK4492"/>
      <c r="CL4492"/>
      <c r="CM4492"/>
      <c r="CN4492"/>
      <c r="CO4492"/>
      <c r="CP4492"/>
      <c r="CQ4492"/>
      <c r="CR4492"/>
      <c r="CS4492"/>
      <c r="CT4492"/>
      <c r="CU4492"/>
      <c r="CV4492"/>
    </row>
    <row r="4493" spans="10:100" x14ac:dyDescent="0.25">
      <c r="J4493"/>
      <c r="K4493"/>
      <c r="L4493"/>
      <c r="M4493"/>
      <c r="N4493"/>
      <c r="O4493"/>
      <c r="P4493"/>
      <c r="Q4493"/>
      <c r="R4493"/>
      <c r="S4493"/>
      <c r="T4493"/>
      <c r="U4493"/>
      <c r="V4493"/>
      <c r="W4493"/>
      <c r="X4493"/>
      <c r="Y4493"/>
      <c r="Z4493"/>
      <c r="AA4493"/>
      <c r="AB4493"/>
      <c r="AC4493"/>
      <c r="AD4493"/>
      <c r="AE4493"/>
      <c r="AF4493"/>
      <c r="AG4493"/>
      <c r="AH4493"/>
      <c r="AI4493"/>
      <c r="AJ4493"/>
      <c r="AK4493"/>
      <c r="AL4493"/>
      <c r="AM4493"/>
      <c r="AN4493"/>
      <c r="AO4493"/>
      <c r="AP4493"/>
      <c r="AQ4493"/>
      <c r="AR4493"/>
      <c r="AS4493"/>
      <c r="AT4493"/>
      <c r="AU4493"/>
      <c r="AV4493"/>
      <c r="AW4493"/>
      <c r="AX4493"/>
      <c r="AY4493"/>
      <c r="AZ4493"/>
      <c r="BA4493"/>
      <c r="BB4493"/>
      <c r="BC4493"/>
      <c r="BD4493"/>
      <c r="BE4493"/>
      <c r="BF4493"/>
      <c r="BG4493"/>
      <c r="BH4493"/>
      <c r="BI4493"/>
      <c r="BJ4493"/>
      <c r="BK4493"/>
      <c r="BL4493"/>
      <c r="BM4493"/>
      <c r="BN4493"/>
      <c r="BO4493"/>
      <c r="BP4493"/>
      <c r="BQ4493"/>
      <c r="BR4493"/>
      <c r="BS4493"/>
      <c r="BT4493"/>
      <c r="BU4493"/>
      <c r="BV4493"/>
      <c r="BW4493"/>
      <c r="BX4493"/>
      <c r="BY4493"/>
      <c r="BZ4493"/>
      <c r="CA4493"/>
      <c r="CB4493"/>
      <c r="CC4493"/>
      <c r="CD4493"/>
      <c r="CE4493"/>
      <c r="CF4493"/>
      <c r="CG4493"/>
      <c r="CH4493"/>
      <c r="CI4493"/>
      <c r="CJ4493"/>
      <c r="CK4493"/>
      <c r="CL4493"/>
      <c r="CM4493"/>
      <c r="CN4493"/>
      <c r="CO4493"/>
      <c r="CP4493"/>
      <c r="CQ4493"/>
      <c r="CR4493"/>
      <c r="CS4493"/>
      <c r="CT4493"/>
      <c r="CU4493"/>
      <c r="CV4493"/>
    </row>
    <row r="4494" spans="10:100" x14ac:dyDescent="0.25">
      <c r="J4494"/>
      <c r="K4494"/>
      <c r="L4494"/>
      <c r="M4494"/>
      <c r="N4494"/>
      <c r="O4494"/>
      <c r="P4494"/>
      <c r="Q4494"/>
      <c r="R4494"/>
      <c r="S4494"/>
      <c r="T4494"/>
      <c r="U4494"/>
      <c r="V4494"/>
      <c r="W4494"/>
      <c r="X4494"/>
      <c r="Y4494"/>
      <c r="Z4494"/>
      <c r="AA4494"/>
      <c r="AB4494"/>
      <c r="AC4494"/>
      <c r="AD4494"/>
      <c r="AE4494"/>
      <c r="AF4494"/>
      <c r="AG4494"/>
      <c r="AH4494"/>
      <c r="AI4494"/>
      <c r="AJ4494"/>
      <c r="AK4494"/>
      <c r="AL4494"/>
      <c r="AM4494"/>
      <c r="AN4494"/>
      <c r="AO4494"/>
      <c r="AP4494"/>
      <c r="AQ4494"/>
      <c r="AR4494"/>
      <c r="AS4494"/>
      <c r="AT4494"/>
      <c r="AU4494"/>
      <c r="AV4494"/>
      <c r="AW4494"/>
      <c r="AX4494"/>
      <c r="AY4494"/>
      <c r="AZ4494"/>
      <c r="BA4494"/>
      <c r="BB4494"/>
      <c r="BC4494"/>
      <c r="BD4494"/>
      <c r="BE4494"/>
      <c r="BF4494"/>
      <c r="BG4494"/>
      <c r="BH4494"/>
      <c r="BI4494"/>
      <c r="BJ4494"/>
      <c r="BK4494"/>
      <c r="BL4494"/>
      <c r="BM4494"/>
      <c r="BN4494"/>
      <c r="BO4494"/>
      <c r="BP4494"/>
      <c r="BQ4494"/>
      <c r="BR4494"/>
      <c r="BS4494"/>
      <c r="BT4494"/>
      <c r="BU4494"/>
      <c r="BV4494"/>
      <c r="BW4494"/>
      <c r="BX4494"/>
      <c r="BY4494"/>
      <c r="BZ4494"/>
      <c r="CA4494"/>
      <c r="CB4494"/>
      <c r="CC4494"/>
      <c r="CD4494"/>
      <c r="CE4494"/>
      <c r="CF4494"/>
      <c r="CG4494"/>
      <c r="CH4494"/>
      <c r="CI4494"/>
      <c r="CJ4494"/>
      <c r="CK4494"/>
      <c r="CL4494"/>
      <c r="CM4494"/>
      <c r="CN4494"/>
      <c r="CO4494"/>
      <c r="CP4494"/>
      <c r="CQ4494"/>
      <c r="CR4494"/>
      <c r="CS4494"/>
      <c r="CT4494"/>
      <c r="CU4494"/>
      <c r="CV4494"/>
    </row>
    <row r="4495" spans="10:100" x14ac:dyDescent="0.25">
      <c r="J4495"/>
      <c r="K4495"/>
      <c r="L4495"/>
      <c r="M4495"/>
      <c r="N4495"/>
      <c r="O4495"/>
      <c r="P4495"/>
      <c r="Q4495"/>
      <c r="R4495"/>
      <c r="S4495"/>
      <c r="T4495"/>
      <c r="U4495"/>
      <c r="V4495"/>
      <c r="W4495"/>
      <c r="X4495"/>
      <c r="Y4495"/>
      <c r="Z4495"/>
      <c r="AA4495"/>
      <c r="AB4495"/>
      <c r="AC4495"/>
      <c r="AD4495"/>
      <c r="AE4495"/>
      <c r="AF4495"/>
      <c r="AG4495"/>
      <c r="AH4495"/>
      <c r="AI4495"/>
      <c r="AJ4495"/>
      <c r="AK4495"/>
      <c r="AL4495"/>
      <c r="AM4495"/>
      <c r="AN4495"/>
      <c r="AO4495"/>
      <c r="AP4495"/>
      <c r="AQ4495"/>
      <c r="AR4495"/>
      <c r="AS4495"/>
      <c r="AT4495"/>
      <c r="AU4495"/>
      <c r="AV4495"/>
      <c r="AW4495"/>
      <c r="AX4495"/>
      <c r="AY4495"/>
      <c r="AZ4495"/>
      <c r="BA4495"/>
      <c r="BB4495"/>
      <c r="BC4495"/>
      <c r="BD4495"/>
      <c r="BE4495"/>
      <c r="BF4495"/>
      <c r="BG4495"/>
      <c r="BH4495"/>
      <c r="BI4495"/>
      <c r="BJ4495"/>
      <c r="BK4495"/>
      <c r="BL4495"/>
      <c r="BM4495"/>
      <c r="BN4495"/>
      <c r="BO4495"/>
      <c r="BP4495"/>
      <c r="BQ4495"/>
      <c r="BR4495"/>
      <c r="BS4495"/>
      <c r="BT4495"/>
      <c r="BU4495"/>
      <c r="BV4495"/>
      <c r="BW4495"/>
      <c r="BX4495"/>
      <c r="BY4495"/>
      <c r="BZ4495"/>
      <c r="CA4495"/>
      <c r="CB4495"/>
      <c r="CC4495"/>
      <c r="CD4495"/>
      <c r="CE4495"/>
      <c r="CF4495"/>
      <c r="CG4495"/>
      <c r="CH4495"/>
      <c r="CI4495"/>
      <c r="CJ4495"/>
      <c r="CK4495"/>
      <c r="CL4495"/>
      <c r="CM4495"/>
      <c r="CN4495"/>
      <c r="CO4495"/>
      <c r="CP4495"/>
      <c r="CQ4495"/>
      <c r="CR4495"/>
      <c r="CS4495"/>
      <c r="CT4495"/>
      <c r="CU4495"/>
      <c r="CV4495"/>
    </row>
    <row r="4496" spans="10:100" x14ac:dyDescent="0.25">
      <c r="J4496"/>
      <c r="K4496"/>
      <c r="L4496"/>
      <c r="M4496"/>
      <c r="N4496"/>
      <c r="O4496"/>
      <c r="P4496"/>
      <c r="Q4496"/>
      <c r="R4496"/>
      <c r="S4496"/>
      <c r="T4496"/>
      <c r="U4496"/>
      <c r="V4496"/>
      <c r="W4496"/>
      <c r="X4496"/>
      <c r="Y4496"/>
      <c r="Z4496"/>
      <c r="AA4496"/>
      <c r="AB4496"/>
      <c r="AC4496"/>
      <c r="AD4496"/>
      <c r="AE4496"/>
      <c r="AF4496"/>
      <c r="AG4496"/>
      <c r="AH4496"/>
      <c r="AI4496"/>
      <c r="AJ4496"/>
      <c r="AK4496"/>
      <c r="AL4496"/>
      <c r="AM4496"/>
      <c r="AN4496"/>
      <c r="AO4496"/>
      <c r="AP4496"/>
      <c r="AQ4496"/>
      <c r="AR4496"/>
      <c r="AS4496"/>
      <c r="AT4496"/>
      <c r="AU4496"/>
      <c r="AV4496"/>
      <c r="AW4496"/>
      <c r="AX4496"/>
      <c r="AY4496"/>
      <c r="AZ4496"/>
      <c r="BA4496"/>
      <c r="BB4496"/>
      <c r="BC4496"/>
      <c r="BD4496"/>
      <c r="BE4496"/>
      <c r="BF4496"/>
      <c r="BG4496"/>
      <c r="BH4496"/>
      <c r="BI4496"/>
      <c r="BJ4496"/>
      <c r="BK4496"/>
      <c r="BL4496"/>
      <c r="BM4496"/>
      <c r="BN4496"/>
      <c r="BO4496"/>
      <c r="BP4496"/>
      <c r="BQ4496"/>
      <c r="BR4496"/>
      <c r="BS4496"/>
      <c r="BT4496"/>
      <c r="BU4496"/>
      <c r="BV4496"/>
      <c r="BW4496"/>
      <c r="BX4496"/>
      <c r="BY4496"/>
      <c r="BZ4496"/>
      <c r="CA4496"/>
      <c r="CB4496"/>
      <c r="CC4496"/>
      <c r="CD4496"/>
      <c r="CE4496"/>
      <c r="CF4496"/>
      <c r="CG4496"/>
      <c r="CH4496"/>
      <c r="CI4496"/>
      <c r="CJ4496"/>
      <c r="CK4496"/>
      <c r="CL4496"/>
      <c r="CM4496"/>
      <c r="CN4496"/>
      <c r="CO4496"/>
      <c r="CP4496"/>
      <c r="CQ4496"/>
      <c r="CR4496"/>
      <c r="CS4496"/>
      <c r="CT4496"/>
      <c r="CU4496"/>
      <c r="CV4496"/>
    </row>
    <row r="4497" spans="10:100" x14ac:dyDescent="0.25">
      <c r="J4497"/>
      <c r="K4497"/>
      <c r="L4497"/>
      <c r="M4497"/>
      <c r="N4497"/>
      <c r="O4497"/>
      <c r="P4497"/>
      <c r="Q4497"/>
      <c r="R4497"/>
      <c r="S4497"/>
      <c r="T4497"/>
      <c r="U4497"/>
      <c r="V4497"/>
      <c r="W4497"/>
      <c r="X4497"/>
      <c r="Y4497"/>
      <c r="Z4497"/>
      <c r="AA4497"/>
      <c r="AB4497"/>
      <c r="AC4497"/>
      <c r="AD4497"/>
      <c r="AE4497"/>
      <c r="AF4497"/>
      <c r="AG4497"/>
      <c r="AH4497"/>
      <c r="AI4497"/>
      <c r="AJ4497"/>
      <c r="AK4497"/>
      <c r="AL4497"/>
      <c r="AM4497"/>
      <c r="AN4497"/>
      <c r="AO4497"/>
      <c r="AP4497"/>
      <c r="AQ4497"/>
      <c r="AR4497"/>
      <c r="AS4497"/>
      <c r="AT4497"/>
      <c r="AU4497"/>
      <c r="AV4497"/>
      <c r="AW4497"/>
      <c r="AX4497"/>
      <c r="AY4497"/>
      <c r="AZ4497"/>
      <c r="BA4497"/>
      <c r="BB4497"/>
      <c r="BC4497"/>
      <c r="BD4497"/>
      <c r="BE4497"/>
      <c r="BF4497"/>
      <c r="BG4497"/>
      <c r="BH4497"/>
      <c r="BI4497"/>
      <c r="BJ4497"/>
      <c r="BK4497"/>
      <c r="BL4497"/>
      <c r="BM4497"/>
      <c r="BN4497"/>
      <c r="BO4497"/>
      <c r="BP4497"/>
      <c r="BQ4497"/>
      <c r="BR4497"/>
      <c r="BS4497"/>
      <c r="BT4497"/>
      <c r="BU4497"/>
      <c r="BV4497"/>
      <c r="BW4497"/>
      <c r="BX4497"/>
      <c r="BY4497"/>
      <c r="BZ4497"/>
      <c r="CA4497"/>
      <c r="CB4497"/>
      <c r="CC4497"/>
      <c r="CD4497"/>
      <c r="CE4497"/>
      <c r="CF4497"/>
      <c r="CG4497"/>
      <c r="CH4497"/>
      <c r="CI4497"/>
      <c r="CJ4497"/>
      <c r="CK4497"/>
      <c r="CL4497"/>
      <c r="CM4497"/>
      <c r="CN4497"/>
      <c r="CO4497"/>
      <c r="CP4497"/>
      <c r="CQ4497"/>
      <c r="CR4497"/>
      <c r="CS4497"/>
      <c r="CT4497"/>
      <c r="CU4497"/>
      <c r="CV4497"/>
    </row>
    <row r="4498" spans="10:100" x14ac:dyDescent="0.25">
      <c r="J4498"/>
      <c r="K4498"/>
      <c r="L4498"/>
      <c r="M4498"/>
      <c r="N4498"/>
      <c r="O4498"/>
      <c r="P4498"/>
      <c r="Q4498"/>
      <c r="R4498"/>
      <c r="S4498"/>
      <c r="T4498"/>
      <c r="U4498"/>
      <c r="V4498"/>
      <c r="W4498"/>
      <c r="X4498"/>
      <c r="Y4498"/>
      <c r="Z4498"/>
      <c r="AA4498"/>
      <c r="AB4498"/>
      <c r="AC4498"/>
      <c r="AD4498"/>
      <c r="AE4498"/>
      <c r="AF4498"/>
      <c r="AG4498"/>
      <c r="AH4498"/>
      <c r="AI4498"/>
      <c r="AJ4498"/>
      <c r="AK4498"/>
      <c r="AL4498"/>
      <c r="AM4498"/>
      <c r="AN4498"/>
      <c r="AO4498"/>
      <c r="AP4498"/>
      <c r="AQ4498"/>
      <c r="AR4498"/>
      <c r="AS4498"/>
      <c r="AT4498"/>
      <c r="AU4498"/>
      <c r="AV4498"/>
      <c r="AW4498"/>
      <c r="AX4498"/>
      <c r="AY4498"/>
      <c r="AZ4498"/>
      <c r="BA4498"/>
      <c r="BB4498"/>
      <c r="BC4498"/>
      <c r="BD4498"/>
      <c r="BE4498"/>
      <c r="BF4498"/>
      <c r="BG4498"/>
      <c r="BH4498"/>
      <c r="BI4498"/>
      <c r="BJ4498"/>
      <c r="BK4498"/>
      <c r="BL4498"/>
      <c r="BM4498"/>
      <c r="BN4498"/>
      <c r="BO4498"/>
      <c r="BP4498"/>
      <c r="BQ4498"/>
      <c r="BR4498"/>
      <c r="BS4498"/>
      <c r="BT4498"/>
      <c r="BU4498"/>
      <c r="BV4498"/>
      <c r="BW4498"/>
      <c r="BX4498"/>
      <c r="BY4498"/>
      <c r="BZ4498"/>
      <c r="CA4498"/>
      <c r="CB4498"/>
      <c r="CC4498"/>
      <c r="CD4498"/>
      <c r="CE4498"/>
      <c r="CF4498"/>
      <c r="CG4498"/>
      <c r="CH4498"/>
      <c r="CI4498"/>
      <c r="CJ4498"/>
      <c r="CK4498"/>
      <c r="CL4498"/>
      <c r="CM4498"/>
      <c r="CN4498"/>
      <c r="CO4498"/>
      <c r="CP4498"/>
      <c r="CQ4498"/>
      <c r="CR4498"/>
      <c r="CS4498"/>
      <c r="CT4498"/>
      <c r="CU4498"/>
      <c r="CV4498"/>
    </row>
    <row r="4499" spans="10:100" x14ac:dyDescent="0.25">
      <c r="J4499"/>
      <c r="K4499"/>
      <c r="L4499"/>
      <c r="M4499"/>
      <c r="N4499"/>
      <c r="O4499"/>
      <c r="P4499"/>
      <c r="Q4499"/>
      <c r="R4499"/>
      <c r="S4499"/>
      <c r="T4499"/>
      <c r="U4499"/>
      <c r="V4499"/>
      <c r="W4499"/>
      <c r="X4499"/>
      <c r="Y4499"/>
      <c r="Z4499"/>
      <c r="AA4499"/>
      <c r="AB4499"/>
      <c r="AC4499"/>
      <c r="AD4499"/>
      <c r="AE4499"/>
      <c r="AF4499"/>
      <c r="AG4499"/>
      <c r="AH4499"/>
      <c r="AI4499"/>
      <c r="AJ4499"/>
      <c r="AK4499"/>
      <c r="AL4499"/>
      <c r="AM4499"/>
      <c r="AN4499"/>
      <c r="AO4499"/>
      <c r="AP4499"/>
      <c r="AQ4499"/>
      <c r="AR4499"/>
      <c r="AS4499"/>
      <c r="AT4499"/>
      <c r="AU4499"/>
      <c r="AV4499"/>
      <c r="AW4499"/>
      <c r="AX4499"/>
      <c r="AY4499"/>
      <c r="AZ4499"/>
      <c r="BA4499"/>
      <c r="BB4499"/>
      <c r="BC4499"/>
      <c r="BD4499"/>
      <c r="BE4499"/>
      <c r="BF4499"/>
      <c r="BG4499"/>
      <c r="BH4499"/>
      <c r="BI4499"/>
      <c r="BJ4499"/>
      <c r="BK4499"/>
      <c r="BL4499"/>
      <c r="BM4499"/>
      <c r="BN4499"/>
      <c r="BO4499"/>
      <c r="BP4499"/>
      <c r="BQ4499"/>
      <c r="BR4499"/>
      <c r="BS4499"/>
      <c r="BT4499"/>
      <c r="BU4499"/>
      <c r="BV4499"/>
      <c r="BW4499"/>
      <c r="BX4499"/>
      <c r="BY4499"/>
      <c r="BZ4499"/>
      <c r="CA4499"/>
      <c r="CB4499"/>
      <c r="CC4499"/>
      <c r="CD4499"/>
      <c r="CE4499"/>
      <c r="CF4499"/>
      <c r="CG4499"/>
      <c r="CH4499"/>
      <c r="CI4499"/>
      <c r="CJ4499"/>
      <c r="CK4499"/>
      <c r="CL4499"/>
      <c r="CM4499"/>
      <c r="CN4499"/>
      <c r="CO4499"/>
      <c r="CP4499"/>
      <c r="CQ4499"/>
      <c r="CR4499"/>
      <c r="CS4499"/>
      <c r="CT4499"/>
      <c r="CU4499"/>
      <c r="CV4499"/>
    </row>
    <row r="4500" spans="10:100" x14ac:dyDescent="0.25">
      <c r="J4500"/>
      <c r="K4500"/>
      <c r="L4500"/>
      <c r="M4500"/>
      <c r="N4500"/>
      <c r="O4500"/>
      <c r="P4500"/>
      <c r="Q4500"/>
      <c r="R4500"/>
      <c r="S4500"/>
      <c r="T4500"/>
      <c r="U4500"/>
      <c r="V4500"/>
      <c r="W4500"/>
      <c r="X4500"/>
      <c r="Y4500"/>
      <c r="Z4500"/>
      <c r="AA4500"/>
      <c r="AB4500"/>
      <c r="AC4500"/>
      <c r="AD4500"/>
      <c r="AE4500"/>
      <c r="AF4500"/>
      <c r="AG4500"/>
      <c r="AH4500"/>
      <c r="AI4500"/>
      <c r="AJ4500"/>
      <c r="AK4500"/>
      <c r="AL4500"/>
      <c r="AM4500"/>
      <c r="AN4500"/>
      <c r="AO4500"/>
      <c r="AP4500"/>
      <c r="AQ4500"/>
      <c r="AR4500"/>
      <c r="AS4500"/>
      <c r="AT4500"/>
      <c r="AU4500"/>
      <c r="AV4500"/>
      <c r="AW4500"/>
      <c r="AX4500"/>
      <c r="AY4500"/>
      <c r="AZ4500"/>
      <c r="BA4500"/>
      <c r="BB4500"/>
      <c r="BC4500"/>
      <c r="BD4500"/>
      <c r="BE4500"/>
      <c r="BF4500"/>
      <c r="BG4500"/>
      <c r="BH4500"/>
      <c r="BI4500"/>
      <c r="BJ4500"/>
      <c r="BK4500"/>
      <c r="BL4500"/>
      <c r="BM4500"/>
      <c r="BN4500"/>
      <c r="BO4500"/>
      <c r="BP4500"/>
      <c r="BQ4500"/>
      <c r="BR4500"/>
      <c r="BS4500"/>
      <c r="BT4500"/>
      <c r="BU4500"/>
      <c r="BV4500"/>
      <c r="BW4500"/>
      <c r="BX4500"/>
      <c r="BY4500"/>
      <c r="BZ4500"/>
      <c r="CA4500"/>
      <c r="CB4500"/>
      <c r="CC4500"/>
      <c r="CD4500"/>
      <c r="CE4500"/>
      <c r="CF4500"/>
      <c r="CG4500"/>
      <c r="CH4500"/>
      <c r="CI4500"/>
      <c r="CJ4500"/>
      <c r="CK4500"/>
      <c r="CL4500"/>
      <c r="CM4500"/>
      <c r="CN4500"/>
      <c r="CO4500"/>
      <c r="CP4500"/>
      <c r="CQ4500"/>
      <c r="CR4500"/>
      <c r="CS4500"/>
      <c r="CT4500"/>
      <c r="CU4500"/>
      <c r="CV4500"/>
    </row>
    <row r="4501" spans="10:100" x14ac:dyDescent="0.25">
      <c r="J4501"/>
      <c r="K4501"/>
      <c r="L4501"/>
      <c r="M4501"/>
      <c r="N4501"/>
      <c r="O4501"/>
      <c r="P4501"/>
      <c r="Q4501"/>
      <c r="R4501"/>
      <c r="S4501"/>
      <c r="T4501"/>
      <c r="U4501"/>
      <c r="V4501"/>
      <c r="W4501"/>
      <c r="X4501"/>
      <c r="Y4501"/>
      <c r="Z4501"/>
      <c r="AA4501"/>
      <c r="AB4501"/>
      <c r="AC4501"/>
      <c r="AD4501"/>
      <c r="AE4501"/>
      <c r="AF4501"/>
      <c r="AG4501"/>
      <c r="AH4501"/>
      <c r="AI4501"/>
      <c r="AJ4501"/>
      <c r="AK4501"/>
      <c r="AL4501"/>
      <c r="AM4501"/>
      <c r="AN4501"/>
      <c r="AO4501"/>
      <c r="AP4501"/>
      <c r="AQ4501"/>
      <c r="AR4501"/>
      <c r="AS4501"/>
      <c r="AT4501"/>
      <c r="AU4501"/>
      <c r="AV4501"/>
      <c r="AW4501"/>
      <c r="AX4501"/>
      <c r="AY4501"/>
      <c r="AZ4501"/>
      <c r="BA4501"/>
      <c r="BB4501"/>
      <c r="BC4501"/>
      <c r="BD4501"/>
      <c r="BE4501"/>
      <c r="BF4501"/>
      <c r="BG4501"/>
      <c r="BH4501"/>
      <c r="BI4501"/>
      <c r="BJ4501"/>
      <c r="BK4501"/>
      <c r="BL4501"/>
      <c r="BM4501"/>
      <c r="BN4501"/>
      <c r="BO4501"/>
      <c r="BP4501"/>
      <c r="BQ4501"/>
      <c r="BR4501"/>
      <c r="BS4501"/>
      <c r="BT4501"/>
      <c r="BU4501"/>
      <c r="BV4501"/>
      <c r="BW4501"/>
      <c r="BX4501"/>
      <c r="BY4501"/>
      <c r="BZ4501"/>
      <c r="CA4501"/>
      <c r="CB4501"/>
      <c r="CC4501"/>
      <c r="CD4501"/>
      <c r="CE4501"/>
      <c r="CF4501"/>
      <c r="CG4501"/>
      <c r="CH4501"/>
      <c r="CI4501"/>
      <c r="CJ4501"/>
      <c r="CK4501"/>
      <c r="CL4501"/>
      <c r="CM4501"/>
      <c r="CN4501"/>
      <c r="CO4501"/>
      <c r="CP4501"/>
      <c r="CQ4501"/>
      <c r="CR4501"/>
      <c r="CS4501"/>
      <c r="CT4501"/>
      <c r="CU4501"/>
      <c r="CV4501"/>
    </row>
    <row r="4502" spans="10:100" x14ac:dyDescent="0.25">
      <c r="J4502"/>
      <c r="K4502"/>
      <c r="L4502"/>
      <c r="M4502"/>
      <c r="N4502"/>
      <c r="O4502"/>
      <c r="P4502"/>
      <c r="Q4502"/>
      <c r="R4502"/>
      <c r="S4502"/>
      <c r="T4502"/>
      <c r="U4502"/>
      <c r="V4502"/>
      <c r="W4502"/>
      <c r="X4502"/>
      <c r="Y4502"/>
      <c r="Z4502"/>
      <c r="AA4502"/>
      <c r="AB4502"/>
      <c r="AC4502"/>
      <c r="AD4502"/>
      <c r="AE4502"/>
      <c r="AF4502"/>
      <c r="AG4502"/>
      <c r="AH4502"/>
      <c r="AI4502"/>
      <c r="AJ4502"/>
      <c r="AK4502"/>
      <c r="AL4502"/>
      <c r="AM4502"/>
      <c r="AN4502"/>
      <c r="AO4502"/>
      <c r="AP4502"/>
      <c r="AQ4502"/>
      <c r="AR4502"/>
      <c r="AS4502"/>
      <c r="AT4502"/>
      <c r="AU4502"/>
      <c r="AV4502"/>
      <c r="AW4502"/>
      <c r="AX4502"/>
      <c r="AY4502"/>
      <c r="AZ4502"/>
      <c r="BA4502"/>
      <c r="BB4502"/>
      <c r="BC4502"/>
      <c r="BD4502"/>
      <c r="BE4502"/>
      <c r="BF4502"/>
      <c r="BG4502"/>
      <c r="BH4502"/>
      <c r="BI4502"/>
      <c r="BJ4502"/>
      <c r="BK4502"/>
      <c r="BL4502"/>
      <c r="BM4502"/>
      <c r="BN4502"/>
      <c r="BO4502"/>
      <c r="BP4502"/>
      <c r="BQ4502"/>
      <c r="BR4502"/>
      <c r="BS4502"/>
      <c r="BT4502"/>
      <c r="BU4502"/>
      <c r="BV4502"/>
      <c r="BW4502"/>
      <c r="BX4502"/>
      <c r="BY4502"/>
      <c r="BZ4502"/>
      <c r="CA4502"/>
      <c r="CB4502"/>
      <c r="CC4502"/>
      <c r="CD4502"/>
      <c r="CE4502"/>
      <c r="CF4502"/>
      <c r="CG4502"/>
      <c r="CH4502"/>
      <c r="CI4502"/>
      <c r="CJ4502"/>
      <c r="CK4502"/>
      <c r="CL4502"/>
      <c r="CM4502"/>
      <c r="CN4502"/>
      <c r="CO4502"/>
      <c r="CP4502"/>
      <c r="CQ4502"/>
      <c r="CR4502"/>
      <c r="CS4502"/>
      <c r="CT4502"/>
      <c r="CU4502"/>
      <c r="CV4502"/>
    </row>
    <row r="4503" spans="10:100" x14ac:dyDescent="0.25">
      <c r="J4503"/>
      <c r="K4503"/>
      <c r="L4503"/>
      <c r="M4503"/>
      <c r="N4503"/>
      <c r="O4503"/>
      <c r="P4503"/>
      <c r="Q4503"/>
      <c r="R4503"/>
      <c r="S4503"/>
      <c r="T4503"/>
      <c r="U4503"/>
      <c r="V4503"/>
      <c r="W4503"/>
      <c r="X4503"/>
      <c r="Y4503"/>
      <c r="Z4503"/>
      <c r="AA4503"/>
      <c r="AB4503"/>
      <c r="AC4503"/>
      <c r="AD4503"/>
      <c r="AE4503"/>
      <c r="AF4503"/>
      <c r="AG4503"/>
      <c r="AH4503"/>
      <c r="AI4503"/>
      <c r="AJ4503"/>
      <c r="AK4503"/>
      <c r="AL4503"/>
      <c r="AM4503"/>
      <c r="AN4503"/>
      <c r="AO4503"/>
      <c r="AP4503"/>
      <c r="AQ4503"/>
      <c r="AR4503"/>
      <c r="AS4503"/>
      <c r="AT4503"/>
      <c r="AU4503"/>
      <c r="AV4503"/>
      <c r="AW4503"/>
      <c r="AX4503"/>
      <c r="AY4503"/>
      <c r="AZ4503"/>
      <c r="BA4503"/>
      <c r="BB4503"/>
      <c r="BC4503"/>
      <c r="BD4503"/>
      <c r="BE4503"/>
      <c r="BF4503"/>
      <c r="BG4503"/>
      <c r="BH4503"/>
      <c r="BI4503"/>
      <c r="BJ4503"/>
      <c r="BK4503"/>
      <c r="BL4503"/>
      <c r="BM4503"/>
      <c r="BN4503"/>
      <c r="BO4503"/>
      <c r="BP4503"/>
      <c r="BQ4503"/>
      <c r="BR4503"/>
      <c r="BS4503"/>
      <c r="BT4503"/>
      <c r="BU4503"/>
      <c r="BV4503"/>
      <c r="BW4503"/>
      <c r="BX4503"/>
      <c r="BY4503"/>
      <c r="BZ4503"/>
      <c r="CA4503"/>
      <c r="CB4503"/>
      <c r="CC4503"/>
      <c r="CD4503"/>
      <c r="CE4503"/>
      <c r="CF4503"/>
      <c r="CG4503"/>
      <c r="CH4503"/>
      <c r="CI4503"/>
      <c r="CJ4503"/>
      <c r="CK4503"/>
      <c r="CL4503"/>
      <c r="CM4503"/>
      <c r="CN4503"/>
      <c r="CO4503"/>
      <c r="CP4503"/>
      <c r="CQ4503"/>
      <c r="CR4503"/>
      <c r="CS4503"/>
      <c r="CT4503"/>
      <c r="CU4503"/>
      <c r="CV4503"/>
    </row>
    <row r="4504" spans="10:100" x14ac:dyDescent="0.25">
      <c r="J4504"/>
      <c r="K4504"/>
      <c r="L4504"/>
      <c r="M4504"/>
      <c r="N4504"/>
      <c r="O4504"/>
      <c r="P4504"/>
      <c r="Q4504"/>
      <c r="R4504"/>
      <c r="S4504"/>
      <c r="T4504"/>
      <c r="U4504"/>
      <c r="V4504"/>
      <c r="W4504"/>
      <c r="X4504"/>
      <c r="Y4504"/>
      <c r="Z4504"/>
      <c r="AA4504"/>
      <c r="AB4504"/>
      <c r="AC4504"/>
      <c r="AD4504"/>
      <c r="AE4504"/>
      <c r="AF4504"/>
      <c r="AG4504"/>
      <c r="AH4504"/>
      <c r="AI4504"/>
      <c r="AJ4504"/>
      <c r="AK4504"/>
      <c r="AL4504"/>
      <c r="AM4504"/>
      <c r="AN4504"/>
      <c r="AO4504"/>
      <c r="AP4504"/>
      <c r="AQ4504"/>
      <c r="AR4504"/>
      <c r="AS4504"/>
      <c r="AT4504"/>
      <c r="AU4504"/>
      <c r="AV4504"/>
      <c r="AW4504"/>
      <c r="AX4504"/>
      <c r="AY4504"/>
      <c r="AZ4504"/>
      <c r="BA4504"/>
      <c r="BB4504"/>
      <c r="BC4504"/>
      <c r="BD4504"/>
      <c r="BE4504"/>
      <c r="BF4504"/>
      <c r="BG4504"/>
      <c r="BH4504"/>
      <c r="BI4504"/>
      <c r="BJ4504"/>
      <c r="BK4504"/>
      <c r="BL4504"/>
      <c r="BM4504"/>
      <c r="BN4504"/>
      <c r="BO4504"/>
      <c r="BP4504"/>
      <c r="BQ4504"/>
      <c r="BR4504"/>
      <c r="BS4504"/>
      <c r="BT4504"/>
      <c r="BU4504"/>
      <c r="BV4504"/>
      <c r="BW4504"/>
      <c r="BX4504"/>
      <c r="BY4504"/>
      <c r="BZ4504"/>
      <c r="CA4504"/>
      <c r="CB4504"/>
      <c r="CC4504"/>
      <c r="CD4504"/>
      <c r="CE4504"/>
      <c r="CF4504"/>
      <c r="CG4504"/>
      <c r="CH4504"/>
      <c r="CI4504"/>
      <c r="CJ4504"/>
      <c r="CK4504"/>
      <c r="CL4504"/>
      <c r="CM4504"/>
      <c r="CN4504"/>
      <c r="CO4504"/>
      <c r="CP4504"/>
      <c r="CQ4504"/>
      <c r="CR4504"/>
      <c r="CS4504"/>
      <c r="CT4504"/>
      <c r="CU4504"/>
      <c r="CV4504"/>
    </row>
    <row r="4505" spans="10:100" x14ac:dyDescent="0.25">
      <c r="J4505"/>
      <c r="K4505"/>
      <c r="L4505"/>
      <c r="M4505"/>
      <c r="N4505"/>
      <c r="O4505"/>
      <c r="P4505"/>
      <c r="Q4505"/>
      <c r="R4505"/>
      <c r="S4505"/>
      <c r="T4505"/>
      <c r="U4505"/>
      <c r="V4505"/>
      <c r="W4505"/>
      <c r="X4505"/>
      <c r="Y4505"/>
      <c r="Z4505"/>
      <c r="AA4505"/>
      <c r="AB4505"/>
      <c r="AC4505"/>
      <c r="AD4505"/>
      <c r="AE4505"/>
      <c r="AF4505"/>
      <c r="AG4505"/>
      <c r="AH4505"/>
      <c r="AI4505"/>
      <c r="AJ4505"/>
      <c r="AK4505"/>
      <c r="AL4505"/>
      <c r="AM4505"/>
      <c r="AN4505"/>
      <c r="AO4505"/>
      <c r="AP4505"/>
      <c r="AQ4505"/>
      <c r="AR4505"/>
      <c r="AS4505"/>
      <c r="AT4505"/>
      <c r="AU4505"/>
      <c r="AV4505"/>
      <c r="AW4505"/>
      <c r="AX4505"/>
      <c r="AY4505"/>
      <c r="AZ4505"/>
      <c r="BA4505"/>
      <c r="BB4505"/>
      <c r="BC4505"/>
      <c r="BD4505"/>
      <c r="BE4505"/>
      <c r="BF4505"/>
      <c r="BG4505"/>
      <c r="BH4505"/>
      <c r="BI4505"/>
      <c r="BJ4505"/>
      <c r="BK4505"/>
      <c r="BL4505"/>
      <c r="BM4505"/>
      <c r="BN4505"/>
      <c r="BO4505"/>
      <c r="BP4505"/>
      <c r="BQ4505"/>
      <c r="BR4505"/>
      <c r="BS4505"/>
      <c r="BT4505"/>
      <c r="BU4505"/>
      <c r="BV4505"/>
      <c r="BW4505"/>
      <c r="BX4505"/>
      <c r="BY4505"/>
      <c r="BZ4505"/>
      <c r="CA4505"/>
      <c r="CB4505"/>
      <c r="CC4505"/>
      <c r="CD4505"/>
      <c r="CE4505"/>
      <c r="CF4505"/>
      <c r="CG4505"/>
      <c r="CH4505"/>
      <c r="CI4505"/>
      <c r="CJ4505"/>
      <c r="CK4505"/>
      <c r="CL4505"/>
      <c r="CM4505"/>
      <c r="CN4505"/>
      <c r="CO4505"/>
      <c r="CP4505"/>
      <c r="CQ4505"/>
      <c r="CR4505"/>
      <c r="CS4505"/>
      <c r="CT4505"/>
      <c r="CU4505"/>
      <c r="CV4505"/>
    </row>
    <row r="4506" spans="10:100" x14ac:dyDescent="0.25">
      <c r="J4506"/>
      <c r="K4506"/>
      <c r="L4506"/>
      <c r="M4506"/>
      <c r="N4506"/>
      <c r="O4506"/>
      <c r="P4506"/>
      <c r="Q4506"/>
      <c r="R4506"/>
      <c r="S4506"/>
      <c r="T4506"/>
      <c r="U4506"/>
      <c r="V4506"/>
      <c r="W4506"/>
      <c r="X4506"/>
      <c r="Y4506"/>
      <c r="Z4506"/>
      <c r="AA4506"/>
      <c r="AB4506"/>
      <c r="AC4506"/>
      <c r="AD4506"/>
      <c r="AE4506"/>
      <c r="AF4506"/>
      <c r="AG4506"/>
      <c r="AH4506"/>
      <c r="AI4506"/>
      <c r="AJ4506"/>
      <c r="AK4506"/>
      <c r="AL4506"/>
      <c r="AM4506"/>
      <c r="AN4506"/>
      <c r="AO4506"/>
      <c r="AP4506"/>
      <c r="AQ4506"/>
      <c r="AR4506"/>
      <c r="AS4506"/>
      <c r="AT4506"/>
      <c r="AU4506"/>
      <c r="AV4506"/>
      <c r="AW4506"/>
      <c r="AX4506"/>
      <c r="AY4506"/>
      <c r="AZ4506"/>
      <c r="BA4506"/>
      <c r="BB4506"/>
      <c r="BC4506"/>
      <c r="BD4506"/>
      <c r="BE4506"/>
      <c r="BF4506"/>
      <c r="BG4506"/>
      <c r="BH4506"/>
      <c r="BI4506"/>
      <c r="BJ4506"/>
      <c r="BK4506"/>
      <c r="BL4506"/>
      <c r="BM4506"/>
      <c r="BN4506"/>
      <c r="BO4506"/>
      <c r="BP4506"/>
      <c r="BQ4506"/>
      <c r="BR4506"/>
      <c r="BS4506"/>
      <c r="BT4506"/>
      <c r="BU4506"/>
      <c r="BV4506"/>
      <c r="BW4506"/>
      <c r="BX4506"/>
      <c r="BY4506"/>
      <c r="BZ4506"/>
      <c r="CA4506"/>
      <c r="CB4506"/>
      <c r="CC4506"/>
      <c r="CD4506"/>
      <c r="CE4506"/>
      <c r="CF4506"/>
      <c r="CG4506"/>
      <c r="CH4506"/>
      <c r="CI4506"/>
      <c r="CJ4506"/>
      <c r="CK4506"/>
      <c r="CL4506"/>
      <c r="CM4506"/>
      <c r="CN4506"/>
      <c r="CO4506"/>
      <c r="CP4506"/>
      <c r="CQ4506"/>
      <c r="CR4506"/>
      <c r="CS4506"/>
      <c r="CT4506"/>
      <c r="CU4506"/>
      <c r="CV4506"/>
    </row>
    <row r="4507" spans="10:100" x14ac:dyDescent="0.25">
      <c r="J4507"/>
      <c r="K4507"/>
      <c r="L4507"/>
      <c r="M4507"/>
      <c r="N4507"/>
      <c r="O4507"/>
      <c r="P4507"/>
      <c r="Q4507"/>
      <c r="R4507"/>
      <c r="S4507"/>
      <c r="T4507"/>
      <c r="U4507"/>
      <c r="V4507"/>
      <c r="W4507"/>
      <c r="X4507"/>
      <c r="Y4507"/>
      <c r="Z4507"/>
      <c r="AA4507"/>
      <c r="AB4507"/>
      <c r="AC4507"/>
      <c r="AD4507"/>
      <c r="AE4507"/>
      <c r="AF4507"/>
      <c r="AG4507"/>
      <c r="AH4507"/>
      <c r="AI4507"/>
      <c r="AJ4507"/>
      <c r="AK4507"/>
      <c r="AL4507"/>
      <c r="AM4507"/>
      <c r="AN4507"/>
      <c r="AO4507"/>
      <c r="AP4507"/>
      <c r="AQ4507"/>
      <c r="AR4507"/>
      <c r="AS4507"/>
      <c r="AT4507"/>
      <c r="AU4507"/>
      <c r="AV4507"/>
      <c r="AW4507"/>
      <c r="AX4507"/>
      <c r="AY4507"/>
      <c r="AZ4507"/>
      <c r="BA4507"/>
      <c r="BB4507"/>
      <c r="BC4507"/>
      <c r="BD4507"/>
      <c r="BE4507"/>
      <c r="BF4507"/>
      <c r="BG4507"/>
      <c r="BH4507"/>
      <c r="BI4507"/>
      <c r="BJ4507"/>
      <c r="BK4507"/>
      <c r="BL4507"/>
      <c r="BM4507"/>
      <c r="BN4507"/>
      <c r="BO4507"/>
      <c r="BP4507"/>
      <c r="BQ4507"/>
      <c r="BR4507"/>
      <c r="BS4507"/>
      <c r="BT4507"/>
      <c r="BU4507"/>
      <c r="BV4507"/>
      <c r="BW4507"/>
      <c r="BX4507"/>
      <c r="BY4507"/>
      <c r="BZ4507"/>
      <c r="CA4507"/>
      <c r="CB4507"/>
      <c r="CC4507"/>
      <c r="CD4507"/>
      <c r="CE4507"/>
      <c r="CF4507"/>
      <c r="CG4507"/>
      <c r="CH4507"/>
      <c r="CI4507"/>
      <c r="CJ4507"/>
      <c r="CK4507"/>
      <c r="CL4507"/>
      <c r="CM4507"/>
      <c r="CN4507"/>
      <c r="CO4507"/>
      <c r="CP4507"/>
      <c r="CQ4507"/>
      <c r="CR4507"/>
      <c r="CS4507"/>
      <c r="CT4507"/>
      <c r="CU4507"/>
      <c r="CV4507"/>
    </row>
    <row r="4508" spans="10:100" x14ac:dyDescent="0.25">
      <c r="J4508"/>
      <c r="K4508"/>
      <c r="L4508"/>
      <c r="M4508"/>
      <c r="N4508"/>
      <c r="O4508"/>
      <c r="P4508"/>
      <c r="Q4508"/>
      <c r="R4508"/>
      <c r="S4508"/>
      <c r="T4508"/>
      <c r="U4508"/>
      <c r="V4508"/>
      <c r="W4508"/>
      <c r="X4508"/>
      <c r="Y4508"/>
      <c r="Z4508"/>
      <c r="AA4508"/>
      <c r="AB4508"/>
      <c r="AC4508"/>
      <c r="AD4508"/>
      <c r="AE4508"/>
      <c r="AF4508"/>
      <c r="AG4508"/>
      <c r="AH4508"/>
      <c r="AI4508"/>
      <c r="AJ4508"/>
      <c r="AK4508"/>
      <c r="AL4508"/>
      <c r="AM4508"/>
      <c r="AN4508"/>
      <c r="AO4508"/>
      <c r="AP4508"/>
      <c r="AQ4508"/>
      <c r="AR4508"/>
      <c r="AS4508"/>
      <c r="AT4508"/>
      <c r="AU4508"/>
      <c r="AV4508"/>
      <c r="AW4508"/>
      <c r="AX4508"/>
      <c r="AY4508"/>
      <c r="AZ4508"/>
      <c r="BA4508"/>
      <c r="BB4508"/>
      <c r="BC4508"/>
      <c r="BD4508"/>
      <c r="BE4508"/>
      <c r="BF4508"/>
      <c r="BG4508"/>
      <c r="BH4508"/>
      <c r="BI4508"/>
      <c r="BJ4508"/>
      <c r="BK4508"/>
      <c r="BL4508"/>
      <c r="BM4508"/>
      <c r="BN4508"/>
      <c r="BO4508"/>
      <c r="BP4508"/>
      <c r="BQ4508"/>
      <c r="BR4508"/>
      <c r="BS4508"/>
      <c r="BT4508"/>
      <c r="BU4508"/>
      <c r="BV4508"/>
      <c r="BW4508"/>
      <c r="BX4508"/>
      <c r="BY4508"/>
      <c r="BZ4508"/>
      <c r="CA4508"/>
      <c r="CB4508"/>
      <c r="CC4508"/>
      <c r="CD4508"/>
      <c r="CE4508"/>
      <c r="CF4508"/>
      <c r="CG4508"/>
      <c r="CH4508"/>
      <c r="CI4508"/>
      <c r="CJ4508"/>
      <c r="CK4508"/>
      <c r="CL4508"/>
      <c r="CM4508"/>
      <c r="CN4508"/>
      <c r="CO4508"/>
      <c r="CP4508"/>
      <c r="CQ4508"/>
      <c r="CR4508"/>
      <c r="CS4508"/>
      <c r="CT4508"/>
      <c r="CU4508"/>
      <c r="CV4508"/>
    </row>
    <row r="4509" spans="10:100" x14ac:dyDescent="0.25">
      <c r="J4509"/>
      <c r="K4509"/>
      <c r="L4509"/>
      <c r="M4509"/>
      <c r="N4509"/>
      <c r="O4509"/>
      <c r="P4509"/>
      <c r="Q4509"/>
      <c r="R4509"/>
      <c r="S4509"/>
      <c r="T4509"/>
      <c r="U4509"/>
      <c r="V4509"/>
      <c r="W4509"/>
      <c r="X4509"/>
      <c r="Y4509"/>
      <c r="Z4509"/>
      <c r="AA4509"/>
      <c r="AB4509"/>
      <c r="AC4509"/>
      <c r="AD4509"/>
      <c r="AE4509"/>
      <c r="AF4509"/>
      <c r="AG4509"/>
      <c r="AH4509"/>
      <c r="AI4509"/>
      <c r="AJ4509"/>
      <c r="AK4509"/>
      <c r="AL4509"/>
      <c r="AM4509"/>
      <c r="AN4509"/>
      <c r="AO4509"/>
      <c r="AP4509"/>
      <c r="AQ4509"/>
      <c r="AR4509"/>
      <c r="AS4509"/>
      <c r="AT4509"/>
      <c r="AU4509"/>
      <c r="AV4509"/>
      <c r="AW4509"/>
      <c r="AX4509"/>
      <c r="AY4509"/>
      <c r="AZ4509"/>
      <c r="BA4509"/>
      <c r="BB4509"/>
      <c r="BC4509"/>
      <c r="BD4509"/>
      <c r="BE4509"/>
      <c r="BF4509"/>
      <c r="BG4509"/>
      <c r="BH4509"/>
      <c r="BI4509"/>
      <c r="BJ4509"/>
      <c r="BK4509"/>
      <c r="BL4509"/>
      <c r="BM4509"/>
      <c r="BN4509"/>
      <c r="BO4509"/>
      <c r="BP4509"/>
      <c r="BQ4509"/>
      <c r="BR4509"/>
      <c r="BS4509"/>
      <c r="BT4509"/>
      <c r="BU4509"/>
      <c r="BV4509"/>
      <c r="BW4509"/>
      <c r="BX4509"/>
      <c r="BY4509"/>
      <c r="BZ4509"/>
      <c r="CA4509"/>
      <c r="CB4509"/>
      <c r="CC4509"/>
      <c r="CD4509"/>
      <c r="CE4509"/>
      <c r="CF4509"/>
      <c r="CG4509"/>
      <c r="CH4509"/>
      <c r="CI4509"/>
      <c r="CJ4509"/>
      <c r="CK4509"/>
      <c r="CL4509"/>
      <c r="CM4509"/>
      <c r="CN4509"/>
      <c r="CO4509"/>
      <c r="CP4509"/>
      <c r="CQ4509"/>
      <c r="CR4509"/>
      <c r="CS4509"/>
      <c r="CT4509"/>
      <c r="CU4509"/>
      <c r="CV4509"/>
    </row>
    <row r="4510" spans="10:100" x14ac:dyDescent="0.25">
      <c r="J4510"/>
      <c r="K4510"/>
      <c r="L4510"/>
      <c r="M4510"/>
      <c r="N4510"/>
      <c r="O4510"/>
      <c r="P4510"/>
      <c r="Q4510"/>
      <c r="R4510"/>
      <c r="S4510"/>
      <c r="T4510"/>
      <c r="U4510"/>
      <c r="V4510"/>
      <c r="W4510"/>
      <c r="X4510"/>
      <c r="Y4510"/>
      <c r="Z4510"/>
      <c r="AA4510"/>
      <c r="AB4510"/>
      <c r="AC4510"/>
      <c r="AD4510"/>
      <c r="AE4510"/>
      <c r="AF4510"/>
      <c r="AG4510"/>
      <c r="AH4510"/>
      <c r="AI4510"/>
      <c r="AJ4510"/>
      <c r="AK4510"/>
      <c r="AL4510"/>
      <c r="AM4510"/>
      <c r="AN4510"/>
      <c r="AO4510"/>
      <c r="AP4510"/>
      <c r="AQ4510"/>
      <c r="AR4510"/>
      <c r="AS4510"/>
      <c r="AT4510"/>
      <c r="AU4510"/>
      <c r="AV4510"/>
      <c r="AW4510"/>
      <c r="AX4510"/>
      <c r="AY4510"/>
      <c r="AZ4510"/>
      <c r="BA4510"/>
      <c r="BB4510"/>
      <c r="BC4510"/>
      <c r="BD4510"/>
      <c r="BE4510"/>
      <c r="BF4510"/>
      <c r="BG4510"/>
      <c r="BH4510"/>
      <c r="BI4510"/>
      <c r="BJ4510"/>
      <c r="BK4510"/>
      <c r="BL4510"/>
      <c r="BM4510"/>
      <c r="BN4510"/>
      <c r="BO4510"/>
      <c r="BP4510"/>
      <c r="BQ4510"/>
      <c r="BR4510"/>
      <c r="BS4510"/>
      <c r="BT4510"/>
      <c r="BU4510"/>
      <c r="BV4510"/>
      <c r="BW4510"/>
      <c r="BX4510"/>
      <c r="BY4510"/>
      <c r="BZ4510"/>
      <c r="CA4510"/>
      <c r="CB4510"/>
      <c r="CC4510"/>
      <c r="CD4510"/>
      <c r="CE4510"/>
      <c r="CF4510"/>
      <c r="CG4510"/>
      <c r="CH4510"/>
      <c r="CI4510"/>
      <c r="CJ4510"/>
      <c r="CK4510"/>
      <c r="CL4510"/>
      <c r="CM4510"/>
      <c r="CN4510"/>
      <c r="CO4510"/>
      <c r="CP4510"/>
      <c r="CQ4510"/>
      <c r="CR4510"/>
      <c r="CS4510"/>
      <c r="CT4510"/>
      <c r="CU4510"/>
      <c r="CV4510"/>
    </row>
    <row r="4511" spans="10:100" x14ac:dyDescent="0.25">
      <c r="J4511"/>
      <c r="K4511"/>
      <c r="L4511"/>
      <c r="M4511"/>
      <c r="N4511"/>
      <c r="O4511"/>
      <c r="P4511"/>
      <c r="Q4511"/>
      <c r="R4511"/>
      <c r="S4511"/>
      <c r="T4511"/>
      <c r="U4511"/>
      <c r="V4511"/>
      <c r="W4511"/>
      <c r="X4511"/>
      <c r="Y4511"/>
      <c r="Z4511"/>
      <c r="AA4511"/>
      <c r="AB4511"/>
      <c r="AC4511"/>
      <c r="AD4511"/>
      <c r="AE4511"/>
      <c r="AF4511"/>
      <c r="AG4511"/>
      <c r="AH4511"/>
      <c r="AI4511"/>
      <c r="AJ4511"/>
      <c r="AK4511"/>
      <c r="AL4511"/>
      <c r="AM4511"/>
      <c r="AN4511"/>
      <c r="AO4511"/>
      <c r="AP4511"/>
      <c r="AQ4511"/>
      <c r="AR4511"/>
      <c r="AS4511"/>
      <c r="AT4511"/>
      <c r="AU4511"/>
      <c r="AV4511"/>
      <c r="AW4511"/>
      <c r="AX4511"/>
      <c r="AY4511"/>
      <c r="AZ4511"/>
      <c r="BA4511"/>
      <c r="BB4511"/>
      <c r="BC4511"/>
      <c r="BD4511"/>
      <c r="BE4511"/>
      <c r="BF4511"/>
      <c r="BG4511"/>
      <c r="BH4511"/>
      <c r="BI4511"/>
      <c r="BJ4511"/>
      <c r="BK4511"/>
      <c r="BL4511"/>
      <c r="BM4511"/>
      <c r="BN4511"/>
      <c r="BO4511"/>
      <c r="BP4511"/>
      <c r="BQ4511"/>
      <c r="BR4511"/>
      <c r="BS4511"/>
      <c r="BT4511"/>
      <c r="BU4511"/>
      <c r="BV4511"/>
      <c r="BW4511"/>
      <c r="BX4511"/>
      <c r="BY4511"/>
      <c r="BZ4511"/>
      <c r="CA4511"/>
      <c r="CB4511"/>
      <c r="CC4511"/>
      <c r="CD4511"/>
      <c r="CE4511"/>
      <c r="CF4511"/>
      <c r="CG4511"/>
      <c r="CH4511"/>
      <c r="CI4511"/>
      <c r="CJ4511"/>
      <c r="CK4511"/>
      <c r="CL4511"/>
      <c r="CM4511"/>
      <c r="CN4511"/>
      <c r="CO4511"/>
      <c r="CP4511"/>
      <c r="CQ4511"/>
      <c r="CR4511"/>
      <c r="CS4511"/>
      <c r="CT4511"/>
      <c r="CU4511"/>
      <c r="CV4511"/>
    </row>
    <row r="4512" spans="10:100" x14ac:dyDescent="0.25">
      <c r="J4512"/>
      <c r="K4512"/>
      <c r="L4512"/>
      <c r="M4512"/>
      <c r="N4512"/>
      <c r="O4512"/>
      <c r="P4512"/>
      <c r="Q4512"/>
      <c r="R4512"/>
      <c r="S4512"/>
      <c r="T4512"/>
      <c r="U4512"/>
      <c r="V4512"/>
      <c r="W4512"/>
      <c r="X4512"/>
      <c r="Y4512"/>
      <c r="Z4512"/>
      <c r="AA4512"/>
      <c r="AB4512"/>
      <c r="AC4512"/>
      <c r="AD4512"/>
      <c r="AE4512"/>
      <c r="AF4512"/>
      <c r="AG4512"/>
      <c r="AH4512"/>
      <c r="AI4512"/>
      <c r="AJ4512"/>
      <c r="AK4512"/>
      <c r="AL4512"/>
      <c r="AM4512"/>
      <c r="AN4512"/>
      <c r="AO4512"/>
      <c r="AP4512"/>
      <c r="AQ4512"/>
      <c r="AR4512"/>
      <c r="AS4512"/>
      <c r="AT4512"/>
      <c r="AU4512"/>
      <c r="AV4512"/>
      <c r="AW4512"/>
      <c r="AX4512"/>
      <c r="AY4512"/>
      <c r="AZ4512"/>
      <c r="BA4512"/>
      <c r="BB4512"/>
      <c r="BC4512"/>
      <c r="BD4512"/>
      <c r="BE4512"/>
      <c r="BF4512"/>
      <c r="BG4512"/>
      <c r="BH4512"/>
      <c r="BI4512"/>
      <c r="BJ4512"/>
      <c r="BK4512"/>
      <c r="BL4512"/>
      <c r="BM4512"/>
      <c r="BN4512"/>
      <c r="BO4512"/>
      <c r="BP4512"/>
      <c r="BQ4512"/>
      <c r="BR4512"/>
      <c r="BS4512"/>
      <c r="BT4512"/>
      <c r="BU4512"/>
      <c r="BV4512"/>
      <c r="BW4512"/>
      <c r="BX4512"/>
      <c r="BY4512"/>
      <c r="BZ4512"/>
      <c r="CA4512"/>
      <c r="CB4512"/>
      <c r="CC4512"/>
      <c r="CD4512"/>
      <c r="CE4512"/>
      <c r="CF4512"/>
      <c r="CG4512"/>
      <c r="CH4512"/>
      <c r="CI4512"/>
      <c r="CJ4512"/>
      <c r="CK4512"/>
      <c r="CL4512"/>
      <c r="CM4512"/>
      <c r="CN4512"/>
      <c r="CO4512"/>
      <c r="CP4512"/>
      <c r="CQ4512"/>
      <c r="CR4512"/>
      <c r="CS4512"/>
      <c r="CT4512"/>
      <c r="CU4512"/>
      <c r="CV4512"/>
    </row>
    <row r="4513" spans="10:100" x14ac:dyDescent="0.25">
      <c r="J4513"/>
      <c r="K4513"/>
      <c r="L4513"/>
      <c r="M4513"/>
      <c r="N4513"/>
      <c r="O4513"/>
      <c r="P4513"/>
      <c r="Q4513"/>
      <c r="R4513"/>
      <c r="S4513"/>
      <c r="T4513"/>
      <c r="U4513"/>
      <c r="V4513"/>
      <c r="W4513"/>
      <c r="X4513"/>
      <c r="Y4513"/>
      <c r="Z4513"/>
      <c r="AA4513"/>
      <c r="AB4513"/>
      <c r="AC4513"/>
      <c r="AD4513"/>
      <c r="AE4513"/>
      <c r="AF4513"/>
      <c r="AG4513"/>
      <c r="AH4513"/>
      <c r="AI4513"/>
      <c r="AJ4513"/>
      <c r="AK4513"/>
      <c r="AL4513"/>
      <c r="AM4513"/>
      <c r="AN4513"/>
      <c r="AO4513"/>
      <c r="AP4513"/>
      <c r="AQ4513"/>
      <c r="AR4513"/>
      <c r="AS4513"/>
      <c r="AT4513"/>
      <c r="AU4513"/>
      <c r="AV4513"/>
      <c r="AW4513"/>
      <c r="AX4513"/>
      <c r="AY4513"/>
      <c r="AZ4513"/>
      <c r="BA4513"/>
      <c r="BB4513"/>
      <c r="BC4513"/>
      <c r="BD4513"/>
      <c r="BE4513"/>
      <c r="BF4513"/>
      <c r="BG4513"/>
      <c r="BH4513"/>
      <c r="BI4513"/>
      <c r="BJ4513"/>
      <c r="BK4513"/>
      <c r="BL4513"/>
      <c r="BM4513"/>
      <c r="BN4513"/>
      <c r="BO4513"/>
      <c r="BP4513"/>
      <c r="BQ4513"/>
      <c r="BR4513"/>
      <c r="BS4513"/>
      <c r="BT4513"/>
      <c r="BU4513"/>
      <c r="BV4513"/>
      <c r="BW4513"/>
      <c r="BX4513"/>
      <c r="BY4513"/>
      <c r="BZ4513"/>
      <c r="CA4513"/>
      <c r="CB4513"/>
      <c r="CC4513"/>
      <c r="CD4513"/>
      <c r="CE4513"/>
      <c r="CF4513"/>
      <c r="CG4513"/>
      <c r="CH4513"/>
      <c r="CI4513"/>
      <c r="CJ4513"/>
      <c r="CK4513"/>
      <c r="CL4513"/>
      <c r="CM4513"/>
      <c r="CN4513"/>
      <c r="CO4513"/>
      <c r="CP4513"/>
      <c r="CQ4513"/>
      <c r="CR4513"/>
      <c r="CS4513"/>
      <c r="CT4513"/>
      <c r="CU4513"/>
      <c r="CV4513"/>
    </row>
    <row r="4514" spans="10:100" x14ac:dyDescent="0.25">
      <c r="J4514"/>
      <c r="K4514"/>
      <c r="L4514"/>
      <c r="M4514"/>
      <c r="N4514"/>
      <c r="O4514"/>
      <c r="P4514"/>
      <c r="Q4514"/>
      <c r="R4514"/>
      <c r="S4514"/>
      <c r="T4514"/>
      <c r="U4514"/>
      <c r="V4514"/>
      <c r="W4514"/>
      <c r="X4514"/>
      <c r="Y4514"/>
      <c r="Z4514"/>
      <c r="AA4514"/>
      <c r="AB4514"/>
      <c r="AC4514"/>
      <c r="AD4514"/>
      <c r="AE4514"/>
      <c r="AF4514"/>
      <c r="AG4514"/>
      <c r="AH4514"/>
      <c r="AI4514"/>
      <c r="AJ4514"/>
      <c r="AK4514"/>
      <c r="AL4514"/>
      <c r="AM4514"/>
      <c r="AN4514"/>
      <c r="AO4514"/>
      <c r="AP4514"/>
      <c r="AQ4514"/>
      <c r="AR4514"/>
      <c r="AS4514"/>
      <c r="AT4514"/>
      <c r="AU4514"/>
      <c r="AV4514"/>
      <c r="AW4514"/>
      <c r="AX4514"/>
      <c r="AY4514"/>
      <c r="AZ4514"/>
      <c r="BA4514"/>
      <c r="BB4514"/>
      <c r="BC4514"/>
      <c r="BD4514"/>
      <c r="BE4514"/>
      <c r="BF4514"/>
      <c r="BG4514"/>
      <c r="BH4514"/>
      <c r="BI4514"/>
      <c r="BJ4514"/>
      <c r="BK4514"/>
      <c r="BL4514"/>
      <c r="BM4514"/>
      <c r="BN4514"/>
      <c r="BO4514"/>
      <c r="BP4514"/>
      <c r="BQ4514"/>
      <c r="BR4514"/>
      <c r="BS4514"/>
      <c r="BT4514"/>
      <c r="BU4514"/>
      <c r="BV4514"/>
      <c r="BW4514"/>
      <c r="BX4514"/>
      <c r="BY4514"/>
      <c r="BZ4514"/>
      <c r="CA4514"/>
      <c r="CB4514"/>
      <c r="CC4514"/>
      <c r="CD4514"/>
      <c r="CE4514"/>
      <c r="CF4514"/>
      <c r="CG4514"/>
      <c r="CH4514"/>
      <c r="CI4514"/>
      <c r="CJ4514"/>
      <c r="CK4514"/>
      <c r="CL4514"/>
      <c r="CM4514"/>
      <c r="CN4514"/>
      <c r="CO4514"/>
      <c r="CP4514"/>
      <c r="CQ4514"/>
      <c r="CR4514"/>
      <c r="CS4514"/>
      <c r="CT4514"/>
      <c r="CU4514"/>
      <c r="CV4514"/>
    </row>
    <row r="4515" spans="10:100" x14ac:dyDescent="0.25">
      <c r="J4515"/>
      <c r="K4515"/>
      <c r="L4515"/>
      <c r="M4515"/>
      <c r="N4515"/>
      <c r="O4515"/>
      <c r="P4515"/>
      <c r="Q4515"/>
      <c r="R4515"/>
      <c r="S4515"/>
      <c r="T4515"/>
      <c r="U4515"/>
      <c r="V4515"/>
      <c r="W4515"/>
      <c r="X4515"/>
      <c r="Y4515"/>
      <c r="Z4515"/>
      <c r="AA4515"/>
      <c r="AB4515"/>
      <c r="AC4515"/>
      <c r="AD4515"/>
      <c r="AE4515"/>
      <c r="AF4515"/>
      <c r="AG4515"/>
      <c r="AH4515"/>
      <c r="AI4515"/>
      <c r="AJ4515"/>
      <c r="AK4515"/>
      <c r="AL4515"/>
      <c r="AM4515"/>
      <c r="AN4515"/>
      <c r="AO4515"/>
      <c r="AP4515"/>
      <c r="AQ4515"/>
      <c r="AR4515"/>
      <c r="AS4515"/>
      <c r="AT4515"/>
      <c r="AU4515"/>
      <c r="AV4515"/>
      <c r="AW4515"/>
      <c r="AX4515"/>
      <c r="AY4515"/>
      <c r="AZ4515"/>
      <c r="BA4515"/>
      <c r="BB4515"/>
      <c r="BC4515"/>
      <c r="BD4515"/>
      <c r="BE4515"/>
      <c r="BF4515"/>
      <c r="BG4515"/>
      <c r="BH4515"/>
      <c r="BI4515"/>
      <c r="BJ4515"/>
      <c r="BK4515"/>
      <c r="BL4515"/>
      <c r="BM4515"/>
      <c r="BN4515"/>
      <c r="BO4515"/>
      <c r="BP4515"/>
      <c r="BQ4515"/>
      <c r="BR4515"/>
      <c r="BS4515"/>
      <c r="BT4515"/>
      <c r="BU4515"/>
      <c r="BV4515"/>
      <c r="BW4515"/>
      <c r="BX4515"/>
      <c r="BY4515"/>
      <c r="BZ4515"/>
      <c r="CA4515"/>
      <c r="CB4515"/>
      <c r="CC4515"/>
      <c r="CD4515"/>
      <c r="CE4515"/>
      <c r="CF4515"/>
      <c r="CG4515"/>
      <c r="CH4515"/>
      <c r="CI4515"/>
      <c r="CJ4515"/>
      <c r="CK4515"/>
      <c r="CL4515"/>
      <c r="CM4515"/>
      <c r="CN4515"/>
      <c r="CO4515"/>
      <c r="CP4515"/>
      <c r="CQ4515"/>
      <c r="CR4515"/>
      <c r="CS4515"/>
      <c r="CT4515"/>
      <c r="CU4515"/>
      <c r="CV4515"/>
    </row>
    <row r="4516" spans="10:100" x14ac:dyDescent="0.25">
      <c r="J4516"/>
      <c r="K4516"/>
      <c r="L4516"/>
      <c r="M4516"/>
      <c r="N4516"/>
      <c r="O4516"/>
      <c r="P4516"/>
      <c r="Q4516"/>
      <c r="R4516"/>
      <c r="S4516"/>
      <c r="T4516"/>
      <c r="U4516"/>
      <c r="V4516"/>
      <c r="W4516"/>
      <c r="X4516"/>
      <c r="Y4516"/>
      <c r="Z4516"/>
      <c r="AA4516"/>
      <c r="AB4516"/>
      <c r="AC4516"/>
      <c r="AD4516"/>
      <c r="AE4516"/>
      <c r="AF4516"/>
      <c r="AG4516"/>
      <c r="AH4516"/>
      <c r="AI4516"/>
      <c r="AJ4516"/>
      <c r="AK4516"/>
      <c r="AL4516"/>
      <c r="AM4516"/>
      <c r="AN4516"/>
      <c r="AO4516"/>
      <c r="AP4516"/>
      <c r="AQ4516"/>
      <c r="AR4516"/>
      <c r="AS4516"/>
      <c r="AT4516"/>
      <c r="AU4516"/>
      <c r="AV4516"/>
      <c r="AW4516"/>
      <c r="AX4516"/>
      <c r="AY4516"/>
      <c r="AZ4516"/>
      <c r="BA4516"/>
      <c r="BB4516"/>
      <c r="BC4516"/>
      <c r="BD4516"/>
      <c r="BE4516"/>
      <c r="BF4516"/>
      <c r="BG4516"/>
      <c r="BH4516"/>
      <c r="BI4516"/>
      <c r="BJ4516"/>
      <c r="BK4516"/>
      <c r="BL4516"/>
      <c r="BM4516"/>
      <c r="BN4516"/>
      <c r="BO4516"/>
      <c r="BP4516"/>
      <c r="BQ4516"/>
      <c r="BR4516"/>
      <c r="BS4516"/>
      <c r="BT4516"/>
      <c r="BU4516"/>
      <c r="BV4516"/>
      <c r="BW4516"/>
      <c r="BX4516"/>
      <c r="BY4516"/>
      <c r="BZ4516"/>
      <c r="CA4516"/>
      <c r="CB4516"/>
      <c r="CC4516"/>
      <c r="CD4516"/>
      <c r="CE4516"/>
      <c r="CF4516"/>
      <c r="CG4516"/>
      <c r="CH4516"/>
      <c r="CI4516"/>
      <c r="CJ4516"/>
      <c r="CK4516"/>
      <c r="CL4516"/>
      <c r="CM4516"/>
      <c r="CN4516"/>
      <c r="CO4516"/>
      <c r="CP4516"/>
      <c r="CQ4516"/>
      <c r="CR4516"/>
      <c r="CS4516"/>
      <c r="CT4516"/>
      <c r="CU4516"/>
      <c r="CV4516"/>
    </row>
    <row r="4517" spans="10:100" x14ac:dyDescent="0.25">
      <c r="J4517"/>
      <c r="K4517"/>
      <c r="L4517"/>
      <c r="M4517"/>
      <c r="N4517"/>
      <c r="O4517"/>
      <c r="P4517"/>
      <c r="Q4517"/>
      <c r="R4517"/>
      <c r="S4517"/>
      <c r="T4517"/>
      <c r="U4517"/>
      <c r="V4517"/>
      <c r="W4517"/>
      <c r="X4517"/>
      <c r="Y4517"/>
      <c r="Z4517"/>
      <c r="AA4517"/>
      <c r="AB4517"/>
      <c r="AC4517"/>
      <c r="AD4517"/>
      <c r="AE4517"/>
      <c r="AF4517"/>
      <c r="AG4517"/>
      <c r="AH4517"/>
      <c r="AI4517"/>
      <c r="AJ4517"/>
      <c r="AK4517"/>
      <c r="AL4517"/>
      <c r="AM4517"/>
      <c r="AN4517"/>
      <c r="AO4517"/>
      <c r="AP4517"/>
      <c r="AQ4517"/>
      <c r="AR4517"/>
      <c r="AS4517"/>
      <c r="AT4517"/>
      <c r="AU4517"/>
      <c r="AV4517"/>
      <c r="AW4517"/>
      <c r="AX4517"/>
      <c r="AY4517"/>
      <c r="AZ4517"/>
      <c r="BA4517"/>
      <c r="BB4517"/>
      <c r="BC4517"/>
      <c r="BD4517"/>
      <c r="BE4517"/>
      <c r="BF4517"/>
      <c r="BG4517"/>
      <c r="BH4517"/>
      <c r="BI4517"/>
      <c r="BJ4517"/>
      <c r="BK4517"/>
      <c r="BL4517"/>
      <c r="BM4517"/>
      <c r="BN4517"/>
      <c r="BO4517"/>
      <c r="BP4517"/>
      <c r="BQ4517"/>
      <c r="BR4517"/>
      <c r="BS4517"/>
      <c r="BT4517"/>
      <c r="BU4517"/>
      <c r="BV4517"/>
      <c r="BW4517"/>
      <c r="BX4517"/>
      <c r="BY4517"/>
      <c r="BZ4517"/>
      <c r="CA4517"/>
      <c r="CB4517"/>
      <c r="CC4517"/>
      <c r="CD4517"/>
      <c r="CE4517"/>
      <c r="CF4517"/>
      <c r="CG4517"/>
      <c r="CH4517"/>
      <c r="CI4517"/>
      <c r="CJ4517"/>
      <c r="CK4517"/>
      <c r="CL4517"/>
      <c r="CM4517"/>
      <c r="CN4517"/>
      <c r="CO4517"/>
      <c r="CP4517"/>
      <c r="CQ4517"/>
      <c r="CR4517"/>
      <c r="CS4517"/>
      <c r="CT4517"/>
      <c r="CU4517"/>
      <c r="CV4517"/>
    </row>
    <row r="4518" spans="10:100" x14ac:dyDescent="0.25">
      <c r="J4518"/>
      <c r="K4518"/>
      <c r="L4518"/>
      <c r="M4518"/>
      <c r="N4518"/>
      <c r="O4518"/>
      <c r="P4518"/>
      <c r="Q4518"/>
      <c r="R4518"/>
      <c r="S4518"/>
      <c r="T4518"/>
      <c r="U4518"/>
      <c r="V4518"/>
      <c r="W4518"/>
      <c r="X4518"/>
      <c r="Y4518"/>
      <c r="Z4518"/>
      <c r="AA4518"/>
      <c r="AB4518"/>
      <c r="AC4518"/>
      <c r="AD4518"/>
      <c r="AE4518"/>
      <c r="AF4518"/>
      <c r="AG4518"/>
      <c r="AH4518"/>
      <c r="AI4518"/>
      <c r="AJ4518"/>
      <c r="AK4518"/>
      <c r="AL4518"/>
      <c r="AM4518"/>
      <c r="AN4518"/>
      <c r="AO4518"/>
      <c r="AP4518"/>
      <c r="AQ4518"/>
      <c r="AR4518"/>
      <c r="AS4518"/>
      <c r="AT4518"/>
      <c r="AU4518"/>
      <c r="AV4518"/>
      <c r="AW4518"/>
      <c r="AX4518"/>
      <c r="AY4518"/>
      <c r="AZ4518"/>
      <c r="BA4518"/>
      <c r="BB4518"/>
      <c r="BC4518"/>
      <c r="BD4518"/>
      <c r="BE4518"/>
      <c r="BF4518"/>
      <c r="BG4518"/>
      <c r="BH4518"/>
      <c r="BI4518"/>
      <c r="BJ4518"/>
      <c r="BK4518"/>
      <c r="BL4518"/>
      <c r="BM4518"/>
      <c r="BN4518"/>
      <c r="BO4518"/>
      <c r="BP4518"/>
      <c r="BQ4518"/>
      <c r="BR4518"/>
      <c r="BS4518"/>
      <c r="BT4518"/>
      <c r="BU4518"/>
      <c r="BV4518"/>
      <c r="BW4518"/>
      <c r="BX4518"/>
      <c r="BY4518"/>
      <c r="BZ4518"/>
      <c r="CA4518"/>
      <c r="CB4518"/>
      <c r="CC4518"/>
      <c r="CD4518"/>
      <c r="CE4518"/>
      <c r="CF4518"/>
      <c r="CG4518"/>
      <c r="CH4518"/>
      <c r="CI4518"/>
      <c r="CJ4518"/>
      <c r="CK4518"/>
      <c r="CL4518"/>
      <c r="CM4518"/>
      <c r="CN4518"/>
      <c r="CO4518"/>
      <c r="CP4518"/>
      <c r="CQ4518"/>
      <c r="CR4518"/>
      <c r="CS4518"/>
      <c r="CT4518"/>
      <c r="CU4518"/>
      <c r="CV4518"/>
    </row>
    <row r="4519" spans="10:100" x14ac:dyDescent="0.25">
      <c r="J4519"/>
      <c r="K4519"/>
      <c r="L4519"/>
      <c r="M4519"/>
      <c r="N4519"/>
      <c r="O4519"/>
      <c r="P4519"/>
      <c r="Q4519"/>
      <c r="R4519"/>
      <c r="S4519"/>
      <c r="T4519"/>
      <c r="U4519"/>
      <c r="V4519"/>
      <c r="W4519"/>
      <c r="X4519"/>
      <c r="Y4519"/>
      <c r="Z4519"/>
      <c r="AA4519"/>
      <c r="AB4519"/>
      <c r="AC4519"/>
      <c r="AD4519"/>
      <c r="AE4519"/>
      <c r="AF4519"/>
      <c r="AG4519"/>
      <c r="AH4519"/>
      <c r="AI4519"/>
      <c r="AJ4519"/>
      <c r="AK4519"/>
      <c r="AL4519"/>
      <c r="AM4519"/>
      <c r="AN4519"/>
      <c r="AO4519"/>
      <c r="AP4519"/>
      <c r="AQ4519"/>
      <c r="AR4519"/>
      <c r="AS4519"/>
      <c r="AT4519"/>
      <c r="AU4519"/>
      <c r="AV4519"/>
      <c r="AW4519"/>
      <c r="AX4519"/>
      <c r="AY4519"/>
      <c r="AZ4519"/>
      <c r="BA4519"/>
      <c r="BB4519"/>
      <c r="BC4519"/>
      <c r="BD4519"/>
      <c r="BE4519"/>
      <c r="BF4519"/>
      <c r="BG4519"/>
      <c r="BH4519"/>
      <c r="BI4519"/>
      <c r="BJ4519"/>
      <c r="BK4519"/>
      <c r="BL4519"/>
      <c r="BM4519"/>
      <c r="BN4519"/>
      <c r="BO4519"/>
      <c r="BP4519"/>
      <c r="BQ4519"/>
      <c r="BR4519"/>
      <c r="BS4519"/>
      <c r="BT4519"/>
      <c r="BU4519"/>
      <c r="BV4519"/>
      <c r="BW4519"/>
      <c r="BX4519"/>
      <c r="BY4519"/>
      <c r="BZ4519"/>
      <c r="CA4519"/>
      <c r="CB4519"/>
      <c r="CC4519"/>
      <c r="CD4519"/>
      <c r="CE4519"/>
      <c r="CF4519"/>
      <c r="CG4519"/>
      <c r="CH4519"/>
      <c r="CI4519"/>
      <c r="CJ4519"/>
      <c r="CK4519"/>
      <c r="CL4519"/>
      <c r="CM4519"/>
      <c r="CN4519"/>
      <c r="CO4519"/>
      <c r="CP4519"/>
      <c r="CQ4519"/>
      <c r="CR4519"/>
      <c r="CS4519"/>
      <c r="CT4519"/>
      <c r="CU4519"/>
      <c r="CV4519"/>
    </row>
    <row r="4520" spans="10:100" x14ac:dyDescent="0.25">
      <c r="J4520"/>
      <c r="K4520"/>
      <c r="L4520"/>
      <c r="M4520"/>
      <c r="N4520"/>
      <c r="O4520"/>
      <c r="P4520"/>
      <c r="Q4520"/>
      <c r="R4520"/>
      <c r="S4520"/>
      <c r="T4520"/>
      <c r="U4520"/>
      <c r="V4520"/>
      <c r="W4520"/>
      <c r="X4520"/>
      <c r="Y4520"/>
      <c r="Z4520"/>
      <c r="AA4520"/>
      <c r="AB4520"/>
      <c r="AC4520"/>
      <c r="AD4520"/>
      <c r="AE4520"/>
      <c r="AF4520"/>
      <c r="AG4520"/>
      <c r="AH4520"/>
      <c r="AI4520"/>
      <c r="AJ4520"/>
      <c r="AK4520"/>
      <c r="AL4520"/>
      <c r="AM4520"/>
      <c r="AN4520"/>
      <c r="AO4520"/>
      <c r="AP4520"/>
      <c r="AQ4520"/>
      <c r="AR4520"/>
      <c r="AS4520"/>
      <c r="AT4520"/>
      <c r="AU4520"/>
      <c r="AV4520"/>
      <c r="AW4520"/>
      <c r="AX4520"/>
      <c r="AY4520"/>
      <c r="AZ4520"/>
      <c r="BA4520"/>
      <c r="BB4520"/>
      <c r="BC4520"/>
      <c r="BD4520"/>
      <c r="BE4520"/>
      <c r="BF4520"/>
      <c r="BG4520"/>
      <c r="BH4520"/>
      <c r="BI4520"/>
      <c r="BJ4520"/>
      <c r="BK4520"/>
      <c r="BL4520"/>
      <c r="BM4520"/>
      <c r="BN4520"/>
      <c r="BO4520"/>
      <c r="BP4520"/>
      <c r="BQ4520"/>
      <c r="BR4520"/>
      <c r="BS4520"/>
      <c r="BT4520"/>
      <c r="BU4520"/>
      <c r="BV4520"/>
      <c r="BW4520"/>
      <c r="BX4520"/>
      <c r="BY4520"/>
      <c r="BZ4520"/>
      <c r="CA4520"/>
      <c r="CB4520"/>
      <c r="CC4520"/>
      <c r="CD4520"/>
      <c r="CE4520"/>
      <c r="CF4520"/>
      <c r="CG4520"/>
      <c r="CH4520"/>
      <c r="CI4520"/>
      <c r="CJ4520"/>
      <c r="CK4520"/>
      <c r="CL4520"/>
      <c r="CM4520"/>
      <c r="CN4520"/>
      <c r="CO4520"/>
      <c r="CP4520"/>
      <c r="CQ4520"/>
      <c r="CR4520"/>
      <c r="CS4520"/>
      <c r="CT4520"/>
      <c r="CU4520"/>
      <c r="CV4520"/>
    </row>
    <row r="4521" spans="10:100" x14ac:dyDescent="0.25">
      <c r="J4521"/>
      <c r="K4521"/>
      <c r="L4521"/>
      <c r="M4521"/>
      <c r="N4521"/>
      <c r="O4521"/>
      <c r="P4521"/>
      <c r="Q4521"/>
      <c r="R4521"/>
      <c r="S4521"/>
      <c r="T4521"/>
      <c r="U4521"/>
      <c r="V4521"/>
      <c r="W4521"/>
      <c r="X4521"/>
      <c r="Y4521"/>
      <c r="Z4521"/>
      <c r="AA4521"/>
      <c r="AB4521"/>
      <c r="AC4521"/>
      <c r="AD4521"/>
      <c r="AE4521"/>
      <c r="AF4521"/>
      <c r="AG4521"/>
      <c r="AH4521"/>
      <c r="AI4521"/>
      <c r="AJ4521"/>
      <c r="AK4521"/>
      <c r="AL4521"/>
      <c r="AM4521"/>
      <c r="AN4521"/>
      <c r="AO4521"/>
      <c r="AP4521"/>
      <c r="AQ4521"/>
      <c r="AR4521"/>
      <c r="AS4521"/>
      <c r="AT4521"/>
      <c r="AU4521"/>
      <c r="AV4521"/>
      <c r="AW4521"/>
      <c r="AX4521"/>
      <c r="AY4521"/>
      <c r="AZ4521"/>
      <c r="BA4521"/>
      <c r="BB4521"/>
      <c r="BC4521"/>
      <c r="BD4521"/>
      <c r="BE4521"/>
      <c r="BF4521"/>
      <c r="BG4521"/>
      <c r="BH4521"/>
      <c r="BI4521"/>
      <c r="BJ4521"/>
      <c r="BK4521"/>
      <c r="BL4521"/>
      <c r="BM4521"/>
      <c r="BN4521"/>
      <c r="BO4521"/>
      <c r="BP4521"/>
      <c r="BQ4521"/>
      <c r="BR4521"/>
      <c r="BS4521"/>
      <c r="BT4521"/>
      <c r="BU4521"/>
      <c r="BV4521"/>
      <c r="BW4521"/>
      <c r="BX4521"/>
      <c r="BY4521"/>
      <c r="BZ4521"/>
      <c r="CA4521"/>
      <c r="CB4521"/>
      <c r="CC4521"/>
      <c r="CD4521"/>
      <c r="CE4521"/>
      <c r="CF4521"/>
      <c r="CG4521"/>
      <c r="CH4521"/>
      <c r="CI4521"/>
      <c r="CJ4521"/>
      <c r="CK4521"/>
      <c r="CL4521"/>
      <c r="CM4521"/>
      <c r="CN4521"/>
      <c r="CO4521"/>
      <c r="CP4521"/>
      <c r="CQ4521"/>
      <c r="CR4521"/>
      <c r="CS4521"/>
      <c r="CT4521"/>
      <c r="CU4521"/>
      <c r="CV4521"/>
    </row>
    <row r="4522" spans="10:100" x14ac:dyDescent="0.25">
      <c r="J4522"/>
      <c r="K4522"/>
      <c r="L4522"/>
      <c r="M4522"/>
      <c r="N4522"/>
      <c r="O4522"/>
      <c r="P4522"/>
      <c r="Q4522"/>
      <c r="R4522"/>
      <c r="S4522"/>
      <c r="T4522"/>
      <c r="U4522"/>
      <c r="V4522"/>
      <c r="W4522"/>
      <c r="X4522"/>
      <c r="Y4522"/>
      <c r="Z4522"/>
      <c r="AA4522"/>
      <c r="AB4522"/>
      <c r="AC4522"/>
      <c r="AD4522"/>
      <c r="AE4522"/>
      <c r="AF4522"/>
      <c r="AG4522"/>
      <c r="AH4522"/>
      <c r="AI4522"/>
      <c r="AJ4522"/>
      <c r="AK4522"/>
      <c r="AL4522"/>
      <c r="AM4522"/>
      <c r="AN4522"/>
      <c r="AO4522"/>
      <c r="AP4522"/>
      <c r="AQ4522"/>
      <c r="AR4522"/>
      <c r="AS4522"/>
      <c r="AT4522"/>
      <c r="AU4522"/>
      <c r="AV4522"/>
      <c r="AW4522"/>
      <c r="AX4522"/>
      <c r="AY4522"/>
      <c r="AZ4522"/>
      <c r="BA4522"/>
      <c r="BB4522"/>
      <c r="BC4522"/>
      <c r="BD4522"/>
      <c r="BE4522"/>
      <c r="BF4522"/>
      <c r="BG4522"/>
      <c r="BH4522"/>
      <c r="BI4522"/>
      <c r="BJ4522"/>
      <c r="BK4522"/>
      <c r="BL4522"/>
      <c r="BM4522"/>
      <c r="BN4522"/>
      <c r="BO4522"/>
      <c r="BP4522"/>
      <c r="BQ4522"/>
      <c r="BR4522"/>
      <c r="BS4522"/>
      <c r="BT4522"/>
      <c r="BU4522"/>
      <c r="BV4522"/>
      <c r="BW4522"/>
      <c r="BX4522"/>
      <c r="BY4522"/>
      <c r="BZ4522"/>
      <c r="CA4522"/>
      <c r="CB4522"/>
      <c r="CC4522"/>
      <c r="CD4522"/>
      <c r="CE4522"/>
      <c r="CF4522"/>
      <c r="CG4522"/>
      <c r="CH4522"/>
      <c r="CI4522"/>
      <c r="CJ4522"/>
      <c r="CK4522"/>
      <c r="CL4522"/>
      <c r="CM4522"/>
      <c r="CN4522"/>
      <c r="CO4522"/>
      <c r="CP4522"/>
      <c r="CQ4522"/>
      <c r="CR4522"/>
      <c r="CS4522"/>
      <c r="CT4522"/>
      <c r="CU4522"/>
      <c r="CV4522"/>
    </row>
    <row r="4523" spans="10:100" x14ac:dyDescent="0.25">
      <c r="J4523"/>
      <c r="K4523"/>
      <c r="L4523"/>
      <c r="M4523"/>
      <c r="N4523"/>
      <c r="O4523"/>
      <c r="P4523"/>
      <c r="Q4523"/>
      <c r="R4523"/>
      <c r="S4523"/>
      <c r="T4523"/>
      <c r="U4523"/>
      <c r="V4523"/>
      <c r="W4523"/>
      <c r="X4523"/>
      <c r="Y4523"/>
      <c r="Z4523"/>
      <c r="AA4523"/>
      <c r="AB4523"/>
      <c r="AC4523"/>
      <c r="AD4523"/>
      <c r="AE4523"/>
      <c r="AF4523"/>
      <c r="AG4523"/>
      <c r="AH4523"/>
      <c r="AI4523"/>
      <c r="AJ4523"/>
      <c r="AK4523"/>
      <c r="AL4523"/>
      <c r="AM4523"/>
      <c r="AN4523"/>
      <c r="AO4523"/>
      <c r="AP4523"/>
      <c r="AQ4523"/>
      <c r="AR4523"/>
      <c r="AS4523"/>
      <c r="AT4523"/>
      <c r="AU4523"/>
      <c r="AV4523"/>
      <c r="AW4523"/>
      <c r="AX4523"/>
      <c r="AY4523"/>
      <c r="AZ4523"/>
      <c r="BA4523"/>
      <c r="BB4523"/>
      <c r="BC4523"/>
      <c r="BD4523"/>
      <c r="BE4523"/>
      <c r="BF4523"/>
      <c r="BG4523"/>
      <c r="BH4523"/>
      <c r="BI4523"/>
      <c r="BJ4523"/>
      <c r="BK4523"/>
      <c r="BL4523"/>
      <c r="BM4523"/>
      <c r="BN4523"/>
      <c r="BO4523"/>
      <c r="BP4523"/>
      <c r="BQ4523"/>
      <c r="BR4523"/>
      <c r="BS4523"/>
      <c r="BT4523"/>
      <c r="BU4523"/>
      <c r="BV4523"/>
      <c r="BW4523"/>
      <c r="BX4523"/>
      <c r="BY4523"/>
      <c r="BZ4523"/>
      <c r="CA4523"/>
      <c r="CB4523"/>
      <c r="CC4523"/>
      <c r="CD4523"/>
      <c r="CE4523"/>
      <c r="CF4523"/>
      <c r="CG4523"/>
      <c r="CH4523"/>
      <c r="CI4523"/>
      <c r="CJ4523"/>
      <c r="CK4523"/>
      <c r="CL4523"/>
      <c r="CM4523"/>
      <c r="CN4523"/>
      <c r="CO4523"/>
      <c r="CP4523"/>
      <c r="CQ4523"/>
      <c r="CR4523"/>
      <c r="CS4523"/>
      <c r="CT4523"/>
      <c r="CU4523"/>
      <c r="CV4523"/>
    </row>
    <row r="4524" spans="10:100" x14ac:dyDescent="0.25">
      <c r="J4524"/>
      <c r="K4524"/>
      <c r="L4524"/>
      <c r="M4524"/>
      <c r="N4524"/>
      <c r="O4524"/>
      <c r="P4524"/>
      <c r="Q4524"/>
      <c r="R4524"/>
      <c r="S4524"/>
      <c r="T4524"/>
      <c r="U4524"/>
      <c r="V4524"/>
      <c r="W4524"/>
      <c r="X4524"/>
      <c r="Y4524"/>
      <c r="Z4524"/>
      <c r="AA4524"/>
      <c r="AB4524"/>
      <c r="AC4524"/>
      <c r="AD4524"/>
      <c r="AE4524"/>
      <c r="AF4524"/>
      <c r="AG4524"/>
      <c r="AH4524"/>
      <c r="AI4524"/>
      <c r="AJ4524"/>
      <c r="AK4524"/>
      <c r="AL4524"/>
      <c r="AM4524"/>
      <c r="AN4524"/>
      <c r="AO4524"/>
      <c r="AP4524"/>
      <c r="AQ4524"/>
      <c r="AR4524"/>
      <c r="AS4524"/>
      <c r="AT4524"/>
      <c r="AU4524"/>
      <c r="AV4524"/>
      <c r="AW4524"/>
      <c r="AX4524"/>
      <c r="AY4524"/>
      <c r="AZ4524"/>
      <c r="BA4524"/>
      <c r="BB4524"/>
      <c r="BC4524"/>
      <c r="BD4524"/>
      <c r="BE4524"/>
      <c r="BF4524"/>
      <c r="BG4524"/>
      <c r="BH4524"/>
      <c r="BI4524"/>
      <c r="BJ4524"/>
      <c r="BK4524"/>
      <c r="BL4524"/>
      <c r="BM4524"/>
      <c r="BN4524"/>
      <c r="BO4524"/>
      <c r="BP4524"/>
      <c r="BQ4524"/>
      <c r="BR4524"/>
      <c r="BS4524"/>
      <c r="BT4524"/>
      <c r="BU4524"/>
      <c r="BV4524"/>
      <c r="BW4524"/>
      <c r="BX4524"/>
      <c r="BY4524"/>
      <c r="BZ4524"/>
      <c r="CA4524"/>
      <c r="CB4524"/>
      <c r="CC4524"/>
      <c r="CD4524"/>
      <c r="CE4524"/>
      <c r="CF4524"/>
      <c r="CG4524"/>
      <c r="CH4524"/>
      <c r="CI4524"/>
      <c r="CJ4524"/>
      <c r="CK4524"/>
      <c r="CL4524"/>
      <c r="CM4524"/>
      <c r="CN4524"/>
      <c r="CO4524"/>
      <c r="CP4524"/>
      <c r="CQ4524"/>
      <c r="CR4524"/>
      <c r="CS4524"/>
      <c r="CT4524"/>
      <c r="CU4524"/>
      <c r="CV4524"/>
    </row>
    <row r="4525" spans="10:100" x14ac:dyDescent="0.25">
      <c r="J4525"/>
      <c r="K4525"/>
      <c r="L4525"/>
      <c r="M4525"/>
      <c r="N4525"/>
      <c r="O4525"/>
      <c r="P4525"/>
      <c r="Q4525"/>
      <c r="R4525"/>
      <c r="S4525"/>
      <c r="T4525"/>
      <c r="U4525"/>
      <c r="V4525"/>
      <c r="W4525"/>
      <c r="X4525"/>
      <c r="Y4525"/>
      <c r="Z4525"/>
      <c r="AA4525"/>
      <c r="AB4525"/>
      <c r="AC4525"/>
      <c r="AD4525"/>
      <c r="AE4525"/>
      <c r="AF4525"/>
      <c r="AG4525"/>
      <c r="AH4525"/>
      <c r="AI4525"/>
      <c r="AJ4525"/>
      <c r="AK4525"/>
      <c r="AL4525"/>
      <c r="AM4525"/>
      <c r="AN4525"/>
      <c r="AO4525"/>
      <c r="AP4525"/>
      <c r="AQ4525"/>
      <c r="AR4525"/>
      <c r="AS4525"/>
      <c r="AT4525"/>
      <c r="AU4525"/>
      <c r="AV4525"/>
      <c r="AW4525"/>
      <c r="AX4525"/>
      <c r="AY4525"/>
      <c r="AZ4525"/>
      <c r="BA4525"/>
      <c r="BB4525"/>
      <c r="BC4525"/>
      <c r="BD4525"/>
      <c r="BE4525"/>
      <c r="BF4525"/>
      <c r="BG4525"/>
      <c r="BH4525"/>
      <c r="BI4525"/>
      <c r="BJ4525"/>
      <c r="BK4525"/>
      <c r="BL4525"/>
      <c r="BM4525"/>
      <c r="BN4525"/>
      <c r="BO4525"/>
      <c r="BP4525"/>
      <c r="BQ4525"/>
      <c r="BR4525"/>
      <c r="BS4525"/>
      <c r="BT4525"/>
      <c r="BU4525"/>
      <c r="BV4525"/>
      <c r="BW4525"/>
      <c r="BX4525"/>
      <c r="BY4525"/>
      <c r="BZ4525"/>
      <c r="CA4525"/>
      <c r="CB4525"/>
      <c r="CC4525"/>
      <c r="CD4525"/>
      <c r="CE4525"/>
      <c r="CF4525"/>
      <c r="CG4525"/>
      <c r="CH4525"/>
      <c r="CI4525"/>
      <c r="CJ4525"/>
      <c r="CK4525"/>
      <c r="CL4525"/>
      <c r="CM4525"/>
      <c r="CN4525"/>
      <c r="CO4525"/>
      <c r="CP4525"/>
      <c r="CQ4525"/>
      <c r="CR4525"/>
      <c r="CS4525"/>
      <c r="CT4525"/>
      <c r="CU4525"/>
      <c r="CV4525"/>
    </row>
    <row r="4526" spans="10:100" x14ac:dyDescent="0.25">
      <c r="J4526"/>
      <c r="K4526"/>
      <c r="L4526"/>
      <c r="M4526"/>
      <c r="N4526"/>
      <c r="O4526"/>
      <c r="P4526"/>
      <c r="Q4526"/>
      <c r="R4526"/>
      <c r="S4526"/>
      <c r="T4526"/>
      <c r="U4526"/>
      <c r="V4526"/>
      <c r="W4526"/>
      <c r="X4526"/>
      <c r="Y4526"/>
      <c r="Z4526"/>
      <c r="AA4526"/>
      <c r="AB4526"/>
      <c r="AC4526"/>
      <c r="AD4526"/>
      <c r="AE4526"/>
      <c r="AF4526"/>
      <c r="AG4526"/>
      <c r="AH4526"/>
      <c r="AI4526"/>
      <c r="AJ4526"/>
      <c r="AK4526"/>
      <c r="AL4526"/>
      <c r="AM4526"/>
      <c r="AN4526"/>
      <c r="AO4526"/>
      <c r="AP4526"/>
      <c r="AQ4526"/>
      <c r="AR4526"/>
      <c r="AS4526"/>
      <c r="AT4526"/>
      <c r="AU4526"/>
      <c r="AV4526"/>
      <c r="AW4526"/>
      <c r="AX4526"/>
      <c r="AY4526"/>
      <c r="AZ4526"/>
      <c r="BA4526"/>
      <c r="BB4526"/>
      <c r="BC4526"/>
      <c r="BD4526"/>
      <c r="BE4526"/>
      <c r="BF4526"/>
      <c r="BG4526"/>
      <c r="BH4526"/>
      <c r="BI4526"/>
      <c r="BJ4526"/>
      <c r="BK4526"/>
      <c r="BL4526"/>
      <c r="BM4526"/>
      <c r="BN4526"/>
      <c r="BO4526"/>
      <c r="BP4526"/>
      <c r="BQ4526"/>
      <c r="BR4526"/>
      <c r="BS4526"/>
      <c r="BT4526"/>
      <c r="BU4526"/>
      <c r="BV4526"/>
      <c r="BW4526"/>
      <c r="BX4526"/>
      <c r="BY4526"/>
      <c r="BZ4526"/>
      <c r="CA4526"/>
      <c r="CB4526"/>
      <c r="CC4526"/>
      <c r="CD4526"/>
      <c r="CE4526"/>
      <c r="CF4526"/>
      <c r="CG4526"/>
      <c r="CH4526"/>
      <c r="CI4526"/>
      <c r="CJ4526"/>
      <c r="CK4526"/>
      <c r="CL4526"/>
      <c r="CM4526"/>
      <c r="CN4526"/>
      <c r="CO4526"/>
      <c r="CP4526"/>
      <c r="CQ4526"/>
      <c r="CR4526"/>
      <c r="CS4526"/>
      <c r="CT4526"/>
      <c r="CU4526"/>
      <c r="CV4526"/>
    </row>
    <row r="4527" spans="10:100" x14ac:dyDescent="0.25">
      <c r="J4527"/>
      <c r="K4527"/>
      <c r="L4527"/>
      <c r="M4527"/>
      <c r="N4527"/>
      <c r="O4527"/>
      <c r="P4527"/>
      <c r="Q4527"/>
      <c r="R4527"/>
      <c r="S4527"/>
      <c r="T4527"/>
      <c r="U4527"/>
      <c r="V4527"/>
      <c r="W4527"/>
      <c r="X4527"/>
      <c r="Y4527"/>
      <c r="Z4527"/>
      <c r="AA4527"/>
      <c r="AB4527"/>
      <c r="AC4527"/>
      <c r="AD4527"/>
      <c r="AE4527"/>
      <c r="AF4527"/>
      <c r="AG4527"/>
      <c r="AH4527"/>
      <c r="AI4527"/>
      <c r="AJ4527"/>
      <c r="AK4527"/>
      <c r="AL4527"/>
      <c r="AM4527"/>
      <c r="AN4527"/>
      <c r="AO4527"/>
      <c r="AP4527"/>
      <c r="AQ4527"/>
      <c r="AR4527"/>
      <c r="AS4527"/>
      <c r="AT4527"/>
      <c r="AU4527"/>
      <c r="AV4527"/>
      <c r="AW4527"/>
      <c r="AX4527"/>
      <c r="AY4527"/>
      <c r="AZ4527"/>
      <c r="BA4527"/>
      <c r="BB4527"/>
      <c r="BC4527"/>
      <c r="BD4527"/>
      <c r="BE4527"/>
      <c r="BF4527"/>
      <c r="BG4527"/>
      <c r="BH4527"/>
      <c r="BI4527"/>
      <c r="BJ4527"/>
      <c r="BK4527"/>
      <c r="BL4527"/>
      <c r="BM4527"/>
      <c r="BN4527"/>
      <c r="BO4527"/>
      <c r="BP4527"/>
      <c r="BQ4527"/>
      <c r="BR4527"/>
      <c r="BS4527"/>
      <c r="BT4527"/>
      <c r="BU4527"/>
      <c r="BV4527"/>
      <c r="BW4527"/>
      <c r="BX4527"/>
      <c r="BY4527"/>
      <c r="BZ4527"/>
      <c r="CA4527"/>
      <c r="CB4527"/>
      <c r="CC4527"/>
      <c r="CD4527"/>
      <c r="CE4527"/>
      <c r="CF4527"/>
      <c r="CG4527"/>
      <c r="CH4527"/>
      <c r="CI4527"/>
      <c r="CJ4527"/>
      <c r="CK4527"/>
      <c r="CL4527"/>
      <c r="CM4527"/>
      <c r="CN4527"/>
      <c r="CO4527"/>
      <c r="CP4527"/>
      <c r="CQ4527"/>
      <c r="CR4527"/>
      <c r="CS4527"/>
      <c r="CT4527"/>
      <c r="CU4527"/>
      <c r="CV4527"/>
    </row>
    <row r="4528" spans="10:100" x14ac:dyDescent="0.25">
      <c r="J4528"/>
      <c r="K4528"/>
      <c r="L4528"/>
      <c r="M4528"/>
      <c r="N4528"/>
      <c r="O4528"/>
      <c r="P4528"/>
      <c r="Q4528"/>
      <c r="R4528"/>
      <c r="S4528"/>
      <c r="T4528"/>
      <c r="U4528"/>
      <c r="V4528"/>
      <c r="W4528"/>
      <c r="X4528"/>
      <c r="Y4528"/>
      <c r="Z4528"/>
      <c r="AA4528"/>
      <c r="AB4528"/>
      <c r="AC4528"/>
      <c r="AD4528"/>
      <c r="AE4528"/>
      <c r="AF4528"/>
      <c r="AG4528"/>
      <c r="AH4528"/>
      <c r="AI4528"/>
      <c r="AJ4528"/>
      <c r="AK4528"/>
      <c r="AL4528"/>
      <c r="AM4528"/>
      <c r="AN4528"/>
      <c r="AO4528"/>
      <c r="AP4528"/>
      <c r="AQ4528"/>
      <c r="AR4528"/>
      <c r="AS4528"/>
      <c r="AT4528"/>
      <c r="AU4528"/>
      <c r="AV4528"/>
      <c r="AW4528"/>
      <c r="AX4528"/>
      <c r="AY4528"/>
      <c r="AZ4528"/>
      <c r="BA4528"/>
      <c r="BB4528"/>
      <c r="BC4528"/>
      <c r="BD4528"/>
      <c r="BE4528"/>
      <c r="BF4528"/>
      <c r="BG4528"/>
      <c r="BH4528"/>
      <c r="BI4528"/>
      <c r="BJ4528"/>
      <c r="BK4528"/>
      <c r="BL4528"/>
      <c r="BM4528"/>
      <c r="BN4528"/>
      <c r="BO4528"/>
      <c r="BP4528"/>
      <c r="BQ4528"/>
      <c r="BR4528"/>
      <c r="BS4528"/>
      <c r="BT4528"/>
      <c r="BU4528"/>
      <c r="BV4528"/>
      <c r="BW4528"/>
      <c r="BX4528"/>
      <c r="BY4528"/>
      <c r="BZ4528"/>
      <c r="CA4528"/>
      <c r="CB4528"/>
      <c r="CC4528"/>
      <c r="CD4528"/>
      <c r="CE4528"/>
      <c r="CF4528"/>
      <c r="CG4528"/>
      <c r="CH4528"/>
      <c r="CI4528"/>
      <c r="CJ4528"/>
      <c r="CK4528"/>
      <c r="CL4528"/>
      <c r="CM4528"/>
      <c r="CN4528"/>
      <c r="CO4528"/>
      <c r="CP4528"/>
      <c r="CQ4528"/>
      <c r="CR4528"/>
      <c r="CS4528"/>
      <c r="CT4528"/>
      <c r="CU4528"/>
      <c r="CV4528"/>
    </row>
    <row r="4529" spans="10:100" x14ac:dyDescent="0.25">
      <c r="J4529"/>
      <c r="K4529"/>
      <c r="L4529"/>
      <c r="M4529"/>
      <c r="N4529"/>
      <c r="O4529"/>
      <c r="P4529"/>
      <c r="Q4529"/>
      <c r="R4529"/>
      <c r="S4529"/>
      <c r="T4529"/>
      <c r="U4529"/>
      <c r="V4529"/>
      <c r="W4529"/>
      <c r="X4529"/>
      <c r="Y4529"/>
      <c r="Z4529"/>
      <c r="AA4529"/>
      <c r="AB4529"/>
      <c r="AC4529"/>
      <c r="AD4529"/>
      <c r="AE4529"/>
      <c r="AF4529"/>
      <c r="AG4529"/>
      <c r="AH4529"/>
      <c r="AI4529"/>
      <c r="AJ4529"/>
      <c r="AK4529"/>
      <c r="AL4529"/>
      <c r="AM4529"/>
      <c r="AN4529"/>
      <c r="AO4529"/>
      <c r="AP4529"/>
      <c r="AQ4529"/>
      <c r="AR4529"/>
      <c r="AS4529"/>
      <c r="AT4529"/>
      <c r="AU4529"/>
      <c r="AV4529"/>
      <c r="AW4529"/>
      <c r="AX4529"/>
      <c r="AY4529"/>
      <c r="AZ4529"/>
      <c r="BA4529"/>
      <c r="BB4529"/>
      <c r="BC4529"/>
      <c r="BD4529"/>
      <c r="BE4529"/>
      <c r="BF4529"/>
      <c r="BG4529"/>
      <c r="BH4529"/>
      <c r="BI4529"/>
      <c r="BJ4529"/>
      <c r="BK4529"/>
      <c r="BL4529"/>
      <c r="BM4529"/>
      <c r="BN4529"/>
      <c r="BO4529"/>
      <c r="BP4529"/>
      <c r="BQ4529"/>
      <c r="BR4529"/>
      <c r="BS4529"/>
      <c r="BT4529"/>
      <c r="BU4529"/>
      <c r="BV4529"/>
      <c r="BW4529"/>
      <c r="BX4529"/>
      <c r="BY4529"/>
      <c r="BZ4529"/>
      <c r="CA4529"/>
      <c r="CB4529"/>
      <c r="CC4529"/>
      <c r="CD4529"/>
      <c r="CE4529"/>
      <c r="CF4529"/>
      <c r="CG4529"/>
      <c r="CH4529"/>
      <c r="CI4529"/>
      <c r="CJ4529"/>
      <c r="CK4529"/>
      <c r="CL4529"/>
      <c r="CM4529"/>
      <c r="CN4529"/>
      <c r="CO4529"/>
      <c r="CP4529"/>
      <c r="CQ4529"/>
      <c r="CR4529"/>
      <c r="CS4529"/>
      <c r="CT4529"/>
      <c r="CU4529"/>
      <c r="CV4529"/>
    </row>
    <row r="4530" spans="10:100" x14ac:dyDescent="0.25">
      <c r="J4530"/>
      <c r="K4530"/>
      <c r="L4530"/>
      <c r="M4530"/>
      <c r="N4530"/>
      <c r="O4530"/>
      <c r="P4530"/>
      <c r="Q4530"/>
      <c r="R4530"/>
      <c r="S4530"/>
      <c r="T4530"/>
      <c r="U4530"/>
      <c r="V4530"/>
      <c r="W4530"/>
      <c r="X4530"/>
      <c r="Y4530"/>
      <c r="Z4530"/>
      <c r="AA4530"/>
      <c r="AB4530"/>
      <c r="AC4530"/>
      <c r="AD4530"/>
      <c r="AE4530"/>
      <c r="AF4530"/>
      <c r="AG4530"/>
      <c r="AH4530"/>
      <c r="AI4530"/>
      <c r="AJ4530"/>
      <c r="AK4530"/>
      <c r="AL4530"/>
      <c r="AM4530"/>
      <c r="AN4530"/>
      <c r="AO4530"/>
      <c r="AP4530"/>
      <c r="AQ4530"/>
      <c r="AR4530"/>
      <c r="AS4530"/>
      <c r="AT4530"/>
      <c r="AU4530"/>
      <c r="AV4530"/>
      <c r="AW4530"/>
      <c r="AX4530"/>
      <c r="AY4530"/>
      <c r="AZ4530"/>
      <c r="BA4530"/>
      <c r="BB4530"/>
      <c r="BC4530"/>
      <c r="BD4530"/>
      <c r="BE4530"/>
      <c r="BF4530"/>
      <c r="BG4530"/>
      <c r="BH4530"/>
      <c r="BI4530"/>
      <c r="BJ4530"/>
      <c r="BK4530"/>
      <c r="BL4530"/>
      <c r="BM4530"/>
      <c r="BN4530"/>
      <c r="BO4530"/>
      <c r="BP4530"/>
      <c r="BQ4530"/>
      <c r="BR4530"/>
      <c r="BS4530"/>
      <c r="BT4530"/>
      <c r="BU4530"/>
      <c r="BV4530"/>
      <c r="BW4530"/>
      <c r="BX4530"/>
      <c r="BY4530"/>
      <c r="BZ4530"/>
      <c r="CA4530"/>
      <c r="CB4530"/>
      <c r="CC4530"/>
      <c r="CD4530"/>
      <c r="CE4530"/>
      <c r="CF4530"/>
      <c r="CG4530"/>
      <c r="CH4530"/>
      <c r="CI4530"/>
      <c r="CJ4530"/>
      <c r="CK4530"/>
      <c r="CL4530"/>
      <c r="CM4530"/>
      <c r="CN4530"/>
      <c r="CO4530"/>
      <c r="CP4530"/>
      <c r="CQ4530"/>
      <c r="CR4530"/>
      <c r="CS4530"/>
      <c r="CT4530"/>
      <c r="CU4530"/>
      <c r="CV4530"/>
    </row>
    <row r="4531" spans="10:100" x14ac:dyDescent="0.25">
      <c r="J4531"/>
      <c r="K4531"/>
      <c r="L4531"/>
      <c r="M4531"/>
      <c r="N4531"/>
      <c r="O4531"/>
      <c r="P4531"/>
      <c r="Q4531"/>
      <c r="R4531"/>
      <c r="S4531"/>
      <c r="T4531"/>
      <c r="U4531"/>
      <c r="V4531"/>
      <c r="W4531"/>
      <c r="X4531"/>
      <c r="Y4531"/>
      <c r="Z4531"/>
      <c r="AA4531"/>
      <c r="AB4531"/>
      <c r="AC4531"/>
      <c r="AD4531"/>
      <c r="AE4531"/>
      <c r="AF4531"/>
      <c r="AG4531"/>
      <c r="AH4531"/>
      <c r="AI4531"/>
      <c r="AJ4531"/>
      <c r="AK4531"/>
      <c r="AL4531"/>
      <c r="AM4531"/>
      <c r="AN4531"/>
      <c r="AO4531"/>
      <c r="AP4531"/>
      <c r="AQ4531"/>
      <c r="AR4531"/>
      <c r="AS4531"/>
      <c r="AT4531"/>
      <c r="AU4531"/>
      <c r="AV4531"/>
      <c r="AW4531"/>
      <c r="AX4531"/>
      <c r="AY4531"/>
      <c r="AZ4531"/>
      <c r="BA4531"/>
      <c r="BB4531"/>
      <c r="BC4531"/>
      <c r="BD4531"/>
      <c r="BE4531"/>
      <c r="BF4531"/>
      <c r="BG4531"/>
      <c r="BH4531"/>
      <c r="BI4531"/>
      <c r="BJ4531"/>
      <c r="BK4531"/>
      <c r="BL4531"/>
      <c r="BM4531"/>
      <c r="BN4531"/>
      <c r="BO4531"/>
      <c r="BP4531"/>
      <c r="BQ4531"/>
      <c r="BR4531"/>
      <c r="BS4531"/>
      <c r="BT4531"/>
      <c r="BU4531"/>
      <c r="BV4531"/>
      <c r="BW4531"/>
      <c r="BX4531"/>
      <c r="BY4531"/>
      <c r="BZ4531"/>
      <c r="CA4531"/>
      <c r="CB4531"/>
      <c r="CC4531"/>
      <c r="CD4531"/>
      <c r="CE4531"/>
      <c r="CF4531"/>
      <c r="CG4531"/>
      <c r="CH4531"/>
      <c r="CI4531"/>
      <c r="CJ4531"/>
      <c r="CK4531"/>
      <c r="CL4531"/>
      <c r="CM4531"/>
      <c r="CN4531"/>
      <c r="CO4531"/>
      <c r="CP4531"/>
      <c r="CQ4531"/>
      <c r="CR4531"/>
      <c r="CS4531"/>
      <c r="CT4531"/>
      <c r="CU4531"/>
      <c r="CV4531"/>
    </row>
    <row r="4532" spans="10:100" x14ac:dyDescent="0.25">
      <c r="J4532"/>
      <c r="K4532"/>
      <c r="L4532"/>
      <c r="M4532"/>
      <c r="N4532"/>
      <c r="O4532"/>
      <c r="P4532"/>
      <c r="Q4532"/>
      <c r="R4532"/>
      <c r="S4532"/>
      <c r="T4532"/>
      <c r="U4532"/>
      <c r="V4532"/>
      <c r="W4532"/>
      <c r="X4532"/>
      <c r="Y4532"/>
      <c r="Z4532"/>
      <c r="AA4532"/>
      <c r="AB4532"/>
      <c r="AC4532"/>
      <c r="AD4532"/>
      <c r="AE4532"/>
      <c r="AF4532"/>
      <c r="AG4532"/>
      <c r="AH4532"/>
      <c r="AI4532"/>
      <c r="AJ4532"/>
      <c r="AK4532"/>
      <c r="AL4532"/>
      <c r="AM4532"/>
      <c r="AN4532"/>
      <c r="AO4532"/>
      <c r="AP4532"/>
      <c r="AQ4532"/>
      <c r="AR4532"/>
      <c r="AS4532"/>
      <c r="AT4532"/>
      <c r="AU4532"/>
      <c r="AV4532"/>
      <c r="AW4532"/>
      <c r="AX4532"/>
      <c r="AY4532"/>
      <c r="AZ4532"/>
      <c r="BA4532"/>
      <c r="BB4532"/>
      <c r="BC4532"/>
      <c r="BD4532"/>
      <c r="BE4532"/>
      <c r="BF4532"/>
      <c r="BG4532"/>
      <c r="BH4532"/>
      <c r="BI4532"/>
      <c r="BJ4532"/>
      <c r="BK4532"/>
      <c r="BL4532"/>
      <c r="BM4532"/>
      <c r="BN4532"/>
      <c r="BO4532"/>
      <c r="BP4532"/>
      <c r="BQ4532"/>
      <c r="BR4532"/>
      <c r="BS4532"/>
      <c r="BT4532"/>
      <c r="BU4532"/>
      <c r="BV4532"/>
      <c r="BW4532"/>
      <c r="BX4532"/>
      <c r="BY4532"/>
      <c r="BZ4532"/>
      <c r="CA4532"/>
      <c r="CB4532"/>
      <c r="CC4532"/>
      <c r="CD4532"/>
      <c r="CE4532"/>
      <c r="CF4532"/>
      <c r="CG4532"/>
      <c r="CH4532"/>
      <c r="CI4532"/>
      <c r="CJ4532"/>
      <c r="CK4532"/>
      <c r="CL4532"/>
      <c r="CM4532"/>
      <c r="CN4532"/>
      <c r="CO4532"/>
      <c r="CP4532"/>
      <c r="CQ4532"/>
      <c r="CR4532"/>
      <c r="CS4532"/>
      <c r="CT4532"/>
      <c r="CU4532"/>
      <c r="CV4532"/>
    </row>
    <row r="4533" spans="10:100" x14ac:dyDescent="0.25">
      <c r="J4533"/>
      <c r="K4533"/>
      <c r="L4533"/>
      <c r="M4533"/>
      <c r="N4533"/>
      <c r="O4533"/>
      <c r="P4533"/>
      <c r="Q4533"/>
      <c r="R4533"/>
      <c r="S4533"/>
      <c r="T4533"/>
      <c r="U4533"/>
      <c r="V4533"/>
      <c r="W4533"/>
      <c r="X4533"/>
      <c r="Y4533"/>
      <c r="Z4533"/>
      <c r="AA4533"/>
      <c r="AB4533"/>
      <c r="AC4533"/>
      <c r="AD4533"/>
      <c r="AE4533"/>
      <c r="AF4533"/>
      <c r="AG4533"/>
      <c r="AH4533"/>
      <c r="AI4533"/>
      <c r="AJ4533"/>
      <c r="AK4533"/>
      <c r="AL4533"/>
      <c r="AM4533"/>
      <c r="AN4533"/>
      <c r="AO4533"/>
      <c r="AP4533"/>
      <c r="AQ4533"/>
      <c r="AR4533"/>
      <c r="AS4533"/>
      <c r="AT4533"/>
      <c r="AU4533"/>
      <c r="AV4533"/>
      <c r="AW4533"/>
      <c r="AX4533"/>
      <c r="AY4533"/>
      <c r="AZ4533"/>
      <c r="BA4533"/>
      <c r="BB4533"/>
      <c r="BC4533"/>
      <c r="BD4533"/>
      <c r="BE4533"/>
      <c r="BF4533"/>
      <c r="BG4533"/>
      <c r="BH4533"/>
      <c r="BI4533"/>
      <c r="BJ4533"/>
      <c r="BK4533"/>
      <c r="BL4533"/>
      <c r="BM4533"/>
      <c r="BN4533"/>
      <c r="BO4533"/>
      <c r="BP4533"/>
      <c r="BQ4533"/>
      <c r="BR4533"/>
      <c r="BS4533"/>
      <c r="BT4533"/>
      <c r="BU4533"/>
      <c r="BV4533"/>
      <c r="BW4533"/>
      <c r="BX4533"/>
      <c r="BY4533"/>
      <c r="BZ4533"/>
      <c r="CA4533"/>
      <c r="CB4533"/>
      <c r="CC4533"/>
      <c r="CD4533"/>
      <c r="CE4533"/>
      <c r="CF4533"/>
      <c r="CG4533"/>
      <c r="CH4533"/>
      <c r="CI4533"/>
      <c r="CJ4533"/>
      <c r="CK4533"/>
      <c r="CL4533"/>
      <c r="CM4533"/>
      <c r="CN4533"/>
      <c r="CO4533"/>
      <c r="CP4533"/>
      <c r="CQ4533"/>
      <c r="CR4533"/>
      <c r="CS4533"/>
      <c r="CT4533"/>
      <c r="CU4533"/>
      <c r="CV4533"/>
    </row>
    <row r="4534" spans="10:100" x14ac:dyDescent="0.25">
      <c r="J4534"/>
      <c r="K4534"/>
      <c r="L4534"/>
      <c r="M4534"/>
      <c r="N4534"/>
      <c r="O4534"/>
      <c r="P4534"/>
      <c r="Q4534"/>
      <c r="R4534"/>
      <c r="S4534"/>
      <c r="T4534"/>
      <c r="U4534"/>
      <c r="V4534"/>
      <c r="W4534"/>
      <c r="X4534"/>
      <c r="Y4534"/>
      <c r="Z4534"/>
      <c r="AA4534"/>
      <c r="AB4534"/>
      <c r="AC4534"/>
      <c r="AD4534"/>
      <c r="AE4534"/>
      <c r="AF4534"/>
      <c r="AG4534"/>
      <c r="AH4534"/>
      <c r="AI4534"/>
      <c r="AJ4534"/>
      <c r="AK4534"/>
      <c r="AL4534"/>
      <c r="AM4534"/>
      <c r="AN4534"/>
      <c r="AO4534"/>
      <c r="AP4534"/>
      <c r="AQ4534"/>
      <c r="AR4534"/>
      <c r="AS4534"/>
      <c r="AT4534"/>
      <c r="AU4534"/>
      <c r="AV4534"/>
      <c r="AW4534"/>
      <c r="AX4534"/>
      <c r="AY4534"/>
      <c r="AZ4534"/>
      <c r="BA4534"/>
      <c r="BB4534"/>
      <c r="BC4534"/>
      <c r="BD4534"/>
      <c r="BE4534"/>
      <c r="BF4534"/>
      <c r="BG4534"/>
      <c r="BH4534"/>
      <c r="BI4534"/>
      <c r="BJ4534"/>
      <c r="BK4534"/>
      <c r="BL4534"/>
      <c r="BM4534"/>
      <c r="BN4534"/>
      <c r="BO4534"/>
      <c r="BP4534"/>
      <c r="BQ4534"/>
      <c r="BR4534"/>
      <c r="BS4534"/>
      <c r="BT4534"/>
      <c r="BU4534"/>
      <c r="BV4534"/>
      <c r="BW4534"/>
      <c r="BX4534"/>
      <c r="BY4534"/>
      <c r="BZ4534"/>
      <c r="CA4534"/>
      <c r="CB4534"/>
      <c r="CC4534"/>
      <c r="CD4534"/>
      <c r="CE4534"/>
      <c r="CF4534"/>
      <c r="CG4534"/>
      <c r="CH4534"/>
      <c r="CI4534"/>
      <c r="CJ4534"/>
      <c r="CK4534"/>
      <c r="CL4534"/>
      <c r="CM4534"/>
      <c r="CN4534"/>
      <c r="CO4534"/>
      <c r="CP4534"/>
      <c r="CQ4534"/>
      <c r="CR4534"/>
      <c r="CS4534"/>
      <c r="CT4534"/>
      <c r="CU4534"/>
      <c r="CV4534"/>
    </row>
    <row r="4535" spans="10:100" x14ac:dyDescent="0.25">
      <c r="J4535"/>
      <c r="K4535"/>
      <c r="L4535"/>
      <c r="M4535"/>
      <c r="N4535"/>
      <c r="O4535"/>
      <c r="P4535"/>
      <c r="Q4535"/>
      <c r="R4535"/>
      <c r="S4535"/>
      <c r="T4535"/>
      <c r="U4535"/>
      <c r="V4535"/>
      <c r="W4535"/>
      <c r="X4535"/>
      <c r="Y4535"/>
      <c r="Z4535"/>
      <c r="AA4535"/>
      <c r="AB4535"/>
      <c r="AC4535"/>
      <c r="AD4535"/>
      <c r="AE4535"/>
      <c r="AF4535"/>
      <c r="AG4535"/>
      <c r="AH4535"/>
      <c r="AI4535"/>
      <c r="AJ4535"/>
      <c r="AK4535"/>
      <c r="AL4535"/>
      <c r="AM4535"/>
      <c r="AN4535"/>
      <c r="AO4535"/>
      <c r="AP4535"/>
      <c r="AQ4535"/>
      <c r="AR4535"/>
      <c r="AS4535"/>
      <c r="AT4535"/>
      <c r="AU4535"/>
      <c r="AV4535"/>
      <c r="AW4535"/>
      <c r="AX4535"/>
      <c r="AY4535"/>
      <c r="AZ4535"/>
      <c r="BA4535"/>
      <c r="BB4535"/>
      <c r="BC4535"/>
      <c r="BD4535"/>
      <c r="BE4535"/>
      <c r="BF4535"/>
      <c r="BG4535"/>
      <c r="BH4535"/>
      <c r="BI4535"/>
      <c r="BJ4535"/>
      <c r="BK4535"/>
      <c r="BL4535"/>
      <c r="BM4535"/>
      <c r="BN4535"/>
      <c r="BO4535"/>
      <c r="BP4535"/>
      <c r="BQ4535"/>
      <c r="BR4535"/>
      <c r="BS4535"/>
      <c r="BT4535"/>
      <c r="BU4535"/>
      <c r="BV4535"/>
      <c r="BW4535"/>
      <c r="BX4535"/>
      <c r="BY4535"/>
      <c r="BZ4535"/>
      <c r="CA4535"/>
      <c r="CB4535"/>
      <c r="CC4535"/>
      <c r="CD4535"/>
      <c r="CE4535"/>
      <c r="CF4535"/>
      <c r="CG4535"/>
      <c r="CH4535"/>
      <c r="CI4535"/>
      <c r="CJ4535"/>
      <c r="CK4535"/>
      <c r="CL4535"/>
      <c r="CM4535"/>
      <c r="CN4535"/>
      <c r="CO4535"/>
      <c r="CP4535"/>
      <c r="CQ4535"/>
      <c r="CR4535"/>
      <c r="CS4535"/>
      <c r="CT4535"/>
      <c r="CU4535"/>
      <c r="CV4535"/>
    </row>
    <row r="4536" spans="10:100" x14ac:dyDescent="0.25">
      <c r="J4536"/>
      <c r="K4536"/>
      <c r="L4536"/>
      <c r="M4536"/>
      <c r="N4536"/>
      <c r="O4536"/>
      <c r="P4536"/>
      <c r="Q4536"/>
      <c r="R4536"/>
      <c r="S4536"/>
      <c r="T4536"/>
      <c r="U4536"/>
      <c r="V4536"/>
      <c r="W4536"/>
      <c r="X4536"/>
      <c r="Y4536"/>
      <c r="Z4536"/>
      <c r="AA4536"/>
      <c r="AB4536"/>
      <c r="AC4536"/>
      <c r="AD4536"/>
      <c r="AE4536"/>
      <c r="AF4536"/>
      <c r="AG4536"/>
      <c r="AH4536"/>
      <c r="AI4536"/>
      <c r="AJ4536"/>
      <c r="AK4536"/>
      <c r="AL4536"/>
      <c r="AM4536"/>
      <c r="AN4536"/>
      <c r="AO4536"/>
      <c r="AP4536"/>
      <c r="AQ4536"/>
      <c r="AR4536"/>
      <c r="AS4536"/>
      <c r="AT4536"/>
      <c r="AU4536"/>
      <c r="AV4536"/>
      <c r="AW4536"/>
      <c r="AX4536"/>
      <c r="AY4536"/>
      <c r="AZ4536"/>
      <c r="BA4536"/>
      <c r="BB4536"/>
      <c r="BC4536"/>
      <c r="BD4536"/>
      <c r="BE4536"/>
      <c r="BF4536"/>
      <c r="BG4536"/>
      <c r="BH4536"/>
      <c r="BI4536"/>
      <c r="BJ4536"/>
      <c r="BK4536"/>
      <c r="BL4536"/>
      <c r="BM4536"/>
      <c r="BN4536"/>
      <c r="BO4536"/>
      <c r="BP4536"/>
      <c r="BQ4536"/>
      <c r="BR4536"/>
      <c r="BS4536"/>
      <c r="BT4536"/>
      <c r="BU4536"/>
      <c r="BV4536"/>
      <c r="BW4536"/>
      <c r="BX4536"/>
      <c r="BY4536"/>
      <c r="BZ4536"/>
      <c r="CA4536"/>
      <c r="CB4536"/>
      <c r="CC4536"/>
      <c r="CD4536"/>
      <c r="CE4536"/>
      <c r="CF4536"/>
      <c r="CG4536"/>
      <c r="CH4536"/>
      <c r="CI4536"/>
      <c r="CJ4536"/>
      <c r="CK4536"/>
      <c r="CL4536"/>
      <c r="CM4536"/>
      <c r="CN4536"/>
      <c r="CO4536"/>
      <c r="CP4536"/>
      <c r="CQ4536"/>
      <c r="CR4536"/>
      <c r="CS4536"/>
      <c r="CT4536"/>
      <c r="CU4536"/>
      <c r="CV4536"/>
    </row>
    <row r="4537" spans="10:100" x14ac:dyDescent="0.25">
      <c r="J4537"/>
      <c r="K4537"/>
      <c r="L4537"/>
      <c r="M4537"/>
      <c r="N4537"/>
      <c r="O4537"/>
      <c r="P4537"/>
      <c r="Q4537"/>
      <c r="R4537"/>
      <c r="S4537"/>
      <c r="T4537"/>
      <c r="U4537"/>
      <c r="V4537"/>
      <c r="W4537"/>
      <c r="X4537"/>
      <c r="Y4537"/>
      <c r="Z4537"/>
      <c r="AA4537"/>
      <c r="AB4537"/>
      <c r="AC4537"/>
      <c r="AD4537"/>
      <c r="AE4537"/>
      <c r="AF4537"/>
      <c r="AG4537"/>
      <c r="AH4537"/>
      <c r="AI4537"/>
      <c r="AJ4537"/>
      <c r="AK4537"/>
      <c r="AL4537"/>
      <c r="AM4537"/>
      <c r="AN4537"/>
      <c r="AO4537"/>
      <c r="AP4537"/>
      <c r="AQ4537"/>
      <c r="AR4537"/>
      <c r="AS4537"/>
      <c r="AT4537"/>
      <c r="AU4537"/>
      <c r="AV4537"/>
      <c r="AW4537"/>
      <c r="AX4537"/>
      <c r="AY4537"/>
      <c r="AZ4537"/>
      <c r="BA4537"/>
      <c r="BB4537"/>
      <c r="BC4537"/>
      <c r="BD4537"/>
      <c r="BE4537"/>
      <c r="BF4537"/>
      <c r="BG4537"/>
      <c r="BH4537"/>
      <c r="BI4537"/>
      <c r="BJ4537"/>
      <c r="BK4537"/>
      <c r="BL4537"/>
      <c r="BM4537"/>
      <c r="BN4537"/>
      <c r="BO4537"/>
      <c r="BP4537"/>
      <c r="BQ4537"/>
      <c r="BR4537"/>
      <c r="BS4537"/>
      <c r="BT4537"/>
      <c r="BU4537"/>
      <c r="BV4537"/>
      <c r="BW4537"/>
      <c r="BX4537"/>
      <c r="BY4537"/>
      <c r="BZ4537"/>
      <c r="CA4537"/>
      <c r="CB4537"/>
      <c r="CC4537"/>
      <c r="CD4537"/>
      <c r="CE4537"/>
      <c r="CF4537"/>
      <c r="CG4537"/>
      <c r="CH4537"/>
      <c r="CI4537"/>
      <c r="CJ4537"/>
      <c r="CK4537"/>
      <c r="CL4537"/>
      <c r="CM4537"/>
      <c r="CN4537"/>
      <c r="CO4537"/>
      <c r="CP4537"/>
      <c r="CQ4537"/>
      <c r="CR4537"/>
      <c r="CS4537"/>
      <c r="CT4537"/>
      <c r="CU4537"/>
      <c r="CV4537"/>
    </row>
    <row r="4538" spans="10:100" x14ac:dyDescent="0.25">
      <c r="J4538"/>
      <c r="K4538"/>
      <c r="L4538"/>
      <c r="M4538"/>
      <c r="N4538"/>
      <c r="O4538"/>
      <c r="P4538"/>
      <c r="Q4538"/>
      <c r="R4538"/>
      <c r="S4538"/>
      <c r="T4538"/>
      <c r="U4538"/>
      <c r="V4538"/>
      <c r="W4538"/>
      <c r="X4538"/>
      <c r="Y4538"/>
      <c r="Z4538"/>
      <c r="AA4538"/>
      <c r="AB4538"/>
      <c r="AC4538"/>
      <c r="AD4538"/>
      <c r="AE4538"/>
      <c r="AF4538"/>
      <c r="AG4538"/>
      <c r="AH4538"/>
      <c r="AI4538"/>
      <c r="AJ4538"/>
      <c r="AK4538"/>
      <c r="AL4538"/>
      <c r="AM4538"/>
      <c r="AN4538"/>
      <c r="AO4538"/>
      <c r="AP4538"/>
      <c r="AQ4538"/>
      <c r="AR4538"/>
      <c r="AS4538"/>
      <c r="AT4538"/>
      <c r="AU4538"/>
      <c r="AV4538"/>
      <c r="AW4538"/>
      <c r="AX4538"/>
      <c r="AY4538"/>
      <c r="AZ4538"/>
      <c r="BA4538"/>
      <c r="BB4538"/>
      <c r="BC4538"/>
      <c r="BD4538"/>
      <c r="BE4538"/>
      <c r="BF4538"/>
      <c r="BG4538"/>
      <c r="BH4538"/>
      <c r="BI4538"/>
      <c r="BJ4538"/>
      <c r="BK4538"/>
      <c r="BL4538"/>
      <c r="BM4538"/>
      <c r="BN4538"/>
      <c r="BO4538"/>
      <c r="BP4538"/>
      <c r="BQ4538"/>
      <c r="BR4538"/>
      <c r="BS4538"/>
      <c r="BT4538"/>
      <c r="BU4538"/>
      <c r="BV4538"/>
      <c r="BW4538"/>
      <c r="BX4538"/>
      <c r="BY4538"/>
      <c r="BZ4538"/>
      <c r="CA4538"/>
      <c r="CB4538"/>
      <c r="CC4538"/>
      <c r="CD4538"/>
      <c r="CE4538"/>
      <c r="CF4538"/>
      <c r="CG4538"/>
      <c r="CH4538"/>
      <c r="CI4538"/>
      <c r="CJ4538"/>
      <c r="CK4538"/>
      <c r="CL4538"/>
      <c r="CM4538"/>
      <c r="CN4538"/>
      <c r="CO4538"/>
      <c r="CP4538"/>
      <c r="CQ4538"/>
      <c r="CR4538"/>
      <c r="CS4538"/>
      <c r="CT4538"/>
      <c r="CU4538"/>
      <c r="CV4538"/>
    </row>
    <row r="4539" spans="10:100" x14ac:dyDescent="0.25">
      <c r="J4539"/>
      <c r="K4539"/>
      <c r="L4539"/>
      <c r="M4539"/>
      <c r="N4539"/>
      <c r="O4539"/>
      <c r="P4539"/>
      <c r="Q4539"/>
      <c r="R4539"/>
      <c r="S4539"/>
      <c r="T4539"/>
      <c r="U4539"/>
      <c r="V4539"/>
      <c r="W4539"/>
      <c r="X4539"/>
      <c r="Y4539"/>
      <c r="Z4539"/>
      <c r="AA4539"/>
      <c r="AB4539"/>
      <c r="AC4539"/>
      <c r="AD4539"/>
      <c r="AE4539"/>
      <c r="AF4539"/>
      <c r="AG4539"/>
      <c r="AH4539"/>
      <c r="AI4539"/>
      <c r="AJ4539"/>
      <c r="AK4539"/>
      <c r="AL4539"/>
      <c r="AM4539"/>
      <c r="AN4539"/>
      <c r="AO4539"/>
      <c r="AP4539"/>
      <c r="AQ4539"/>
      <c r="AR4539"/>
      <c r="AS4539"/>
      <c r="AT4539"/>
      <c r="AU4539"/>
      <c r="AV4539"/>
      <c r="AW4539"/>
      <c r="AX4539"/>
      <c r="AY4539"/>
      <c r="AZ4539"/>
      <c r="BA4539"/>
      <c r="BB4539"/>
      <c r="BC4539"/>
      <c r="BD4539"/>
      <c r="BE4539"/>
      <c r="BF4539"/>
      <c r="BG4539"/>
      <c r="BH4539"/>
      <c r="BI4539"/>
      <c r="BJ4539"/>
      <c r="BK4539"/>
      <c r="BL4539"/>
      <c r="BM4539"/>
      <c r="BN4539"/>
      <c r="BO4539"/>
      <c r="BP4539"/>
      <c r="BQ4539"/>
      <c r="BR4539"/>
      <c r="BS4539"/>
      <c r="BT4539"/>
      <c r="BU4539"/>
      <c r="BV4539"/>
      <c r="BW4539"/>
      <c r="BX4539"/>
      <c r="BY4539"/>
      <c r="BZ4539"/>
      <c r="CA4539"/>
      <c r="CB4539"/>
      <c r="CC4539"/>
      <c r="CD4539"/>
      <c r="CE4539"/>
      <c r="CF4539"/>
      <c r="CG4539"/>
      <c r="CH4539"/>
      <c r="CI4539"/>
      <c r="CJ4539"/>
      <c r="CK4539"/>
      <c r="CL4539"/>
      <c r="CM4539"/>
      <c r="CN4539"/>
      <c r="CO4539"/>
      <c r="CP4539"/>
      <c r="CQ4539"/>
      <c r="CR4539"/>
      <c r="CS4539"/>
      <c r="CT4539"/>
      <c r="CU4539"/>
      <c r="CV4539"/>
    </row>
    <row r="4540" spans="10:100" x14ac:dyDescent="0.25">
      <c r="J4540"/>
      <c r="K4540"/>
      <c r="L4540"/>
      <c r="M4540"/>
      <c r="N4540"/>
      <c r="O4540"/>
      <c r="P4540"/>
      <c r="Q4540"/>
      <c r="R4540"/>
      <c r="S4540"/>
      <c r="T4540"/>
      <c r="U4540"/>
      <c r="V4540"/>
      <c r="W4540"/>
      <c r="X4540"/>
      <c r="Y4540"/>
      <c r="Z4540"/>
      <c r="AA4540"/>
      <c r="AB4540"/>
      <c r="AC4540"/>
      <c r="AD4540"/>
      <c r="AE4540"/>
      <c r="AF4540"/>
      <c r="AG4540"/>
      <c r="AH4540"/>
      <c r="AI4540"/>
      <c r="AJ4540"/>
      <c r="AK4540"/>
      <c r="AL4540"/>
      <c r="AM4540"/>
      <c r="AN4540"/>
      <c r="AO4540"/>
      <c r="AP4540"/>
      <c r="AQ4540"/>
      <c r="AR4540"/>
      <c r="AS4540"/>
      <c r="AT4540"/>
      <c r="AU4540"/>
      <c r="AV4540"/>
      <c r="AW4540"/>
      <c r="AX4540"/>
      <c r="AY4540"/>
      <c r="AZ4540"/>
      <c r="BA4540"/>
      <c r="BB4540"/>
      <c r="BC4540"/>
      <c r="BD4540"/>
      <c r="BE4540"/>
      <c r="BF4540"/>
      <c r="BG4540"/>
      <c r="BH4540"/>
      <c r="BI4540"/>
      <c r="BJ4540"/>
      <c r="BK4540"/>
      <c r="BL4540"/>
      <c r="BM4540"/>
      <c r="BN4540"/>
      <c r="BO4540"/>
      <c r="BP4540"/>
      <c r="BQ4540"/>
      <c r="BR4540"/>
      <c r="BS4540"/>
      <c r="BT4540"/>
      <c r="BU4540"/>
      <c r="BV4540"/>
      <c r="BW4540"/>
      <c r="BX4540"/>
      <c r="BY4540"/>
      <c r="BZ4540"/>
      <c r="CA4540"/>
      <c r="CB4540"/>
      <c r="CC4540"/>
      <c r="CD4540"/>
      <c r="CE4540"/>
      <c r="CF4540"/>
      <c r="CG4540"/>
      <c r="CH4540"/>
      <c r="CI4540"/>
      <c r="CJ4540"/>
      <c r="CK4540"/>
      <c r="CL4540"/>
      <c r="CM4540"/>
      <c r="CN4540"/>
      <c r="CO4540"/>
      <c r="CP4540"/>
      <c r="CQ4540"/>
      <c r="CR4540"/>
      <c r="CS4540"/>
      <c r="CT4540"/>
      <c r="CU4540"/>
      <c r="CV4540"/>
    </row>
    <row r="4541" spans="10:100" x14ac:dyDescent="0.25">
      <c r="J4541"/>
      <c r="K4541"/>
      <c r="L4541"/>
      <c r="M4541"/>
      <c r="N4541"/>
      <c r="O4541"/>
      <c r="P4541"/>
      <c r="Q4541"/>
      <c r="R4541"/>
      <c r="S4541"/>
      <c r="T4541"/>
      <c r="U4541"/>
      <c r="V4541"/>
      <c r="W4541"/>
      <c r="X4541"/>
      <c r="Y4541"/>
      <c r="Z4541"/>
      <c r="AA4541"/>
      <c r="AB4541"/>
      <c r="AC4541"/>
      <c r="AD4541"/>
      <c r="AE4541"/>
      <c r="AF4541"/>
      <c r="AG4541"/>
      <c r="AH4541"/>
      <c r="AI4541"/>
      <c r="AJ4541"/>
      <c r="AK4541"/>
      <c r="AL4541"/>
      <c r="AM4541"/>
      <c r="AN4541"/>
      <c r="AO4541"/>
      <c r="AP4541"/>
      <c r="AQ4541"/>
      <c r="AR4541"/>
      <c r="AS4541"/>
      <c r="AT4541"/>
      <c r="AU4541"/>
      <c r="AV4541"/>
      <c r="AW4541"/>
      <c r="AX4541"/>
      <c r="AY4541"/>
      <c r="AZ4541"/>
      <c r="BA4541"/>
      <c r="BB4541"/>
      <c r="BC4541"/>
      <c r="BD4541"/>
      <c r="BE4541"/>
      <c r="BF4541"/>
      <c r="BG4541"/>
      <c r="BH4541"/>
      <c r="BI4541"/>
      <c r="BJ4541"/>
      <c r="BK4541"/>
      <c r="BL4541"/>
      <c r="BM4541"/>
      <c r="BN4541"/>
      <c r="BO4541"/>
      <c r="BP4541"/>
      <c r="BQ4541"/>
      <c r="BR4541"/>
      <c r="BS4541"/>
      <c r="BT4541"/>
      <c r="BU4541"/>
      <c r="BV4541"/>
      <c r="BW4541"/>
      <c r="BX4541"/>
      <c r="BY4541"/>
      <c r="BZ4541"/>
      <c r="CA4541"/>
      <c r="CB4541"/>
      <c r="CC4541"/>
      <c r="CD4541"/>
      <c r="CE4541"/>
      <c r="CF4541"/>
      <c r="CG4541"/>
      <c r="CH4541"/>
      <c r="CI4541"/>
      <c r="CJ4541"/>
      <c r="CK4541"/>
      <c r="CL4541"/>
      <c r="CM4541"/>
      <c r="CN4541"/>
      <c r="CO4541"/>
      <c r="CP4541"/>
      <c r="CQ4541"/>
      <c r="CR4541"/>
      <c r="CS4541"/>
      <c r="CT4541"/>
      <c r="CU4541"/>
      <c r="CV4541"/>
    </row>
    <row r="4542" spans="10:100" x14ac:dyDescent="0.25">
      <c r="J4542"/>
      <c r="K4542"/>
      <c r="L4542"/>
      <c r="M4542"/>
      <c r="N4542"/>
      <c r="O4542"/>
      <c r="P4542"/>
      <c r="Q4542"/>
      <c r="R4542"/>
      <c r="S4542"/>
      <c r="T4542"/>
      <c r="U4542"/>
      <c r="V4542"/>
      <c r="W4542"/>
      <c r="X4542"/>
      <c r="Y4542"/>
      <c r="Z4542"/>
      <c r="AA4542"/>
      <c r="AB4542"/>
      <c r="AC4542"/>
      <c r="AD4542"/>
      <c r="AE4542"/>
      <c r="AF4542"/>
      <c r="AG4542"/>
      <c r="AH4542"/>
      <c r="AI4542"/>
      <c r="AJ4542"/>
      <c r="AK4542"/>
      <c r="AL4542"/>
      <c r="AM4542"/>
      <c r="AN4542"/>
      <c r="AO4542"/>
      <c r="AP4542"/>
      <c r="AQ4542"/>
      <c r="AR4542"/>
      <c r="AS4542"/>
      <c r="AT4542"/>
      <c r="AU4542"/>
      <c r="AV4542"/>
      <c r="AW4542"/>
      <c r="AX4542"/>
      <c r="AY4542"/>
      <c r="AZ4542"/>
      <c r="BA4542"/>
      <c r="BB4542"/>
      <c r="BC4542"/>
      <c r="BD4542"/>
      <c r="BE4542"/>
      <c r="BF4542"/>
      <c r="BG4542"/>
      <c r="BH4542"/>
      <c r="BI4542"/>
      <c r="BJ4542"/>
      <c r="BK4542"/>
      <c r="BL4542"/>
      <c r="BM4542"/>
      <c r="BN4542"/>
      <c r="BO4542"/>
      <c r="BP4542"/>
      <c r="BQ4542"/>
      <c r="BR4542"/>
      <c r="BS4542"/>
      <c r="BT4542"/>
      <c r="BU4542"/>
      <c r="BV4542"/>
      <c r="BW4542"/>
      <c r="BX4542"/>
      <c r="BY4542"/>
      <c r="BZ4542"/>
      <c r="CA4542"/>
      <c r="CB4542"/>
      <c r="CC4542"/>
      <c r="CD4542"/>
      <c r="CE4542"/>
      <c r="CF4542"/>
      <c r="CG4542"/>
      <c r="CH4542"/>
      <c r="CI4542"/>
      <c r="CJ4542"/>
      <c r="CK4542"/>
      <c r="CL4542"/>
      <c r="CM4542"/>
      <c r="CN4542"/>
      <c r="CO4542"/>
      <c r="CP4542"/>
      <c r="CQ4542"/>
      <c r="CR4542"/>
      <c r="CS4542"/>
      <c r="CT4542"/>
      <c r="CU4542"/>
      <c r="CV4542"/>
    </row>
    <row r="4543" spans="10:100" x14ac:dyDescent="0.25">
      <c r="J4543"/>
      <c r="K4543"/>
      <c r="L4543"/>
      <c r="M4543"/>
      <c r="N4543"/>
      <c r="O4543"/>
      <c r="P4543"/>
      <c r="Q4543"/>
      <c r="R4543"/>
      <c r="S4543"/>
      <c r="T4543"/>
      <c r="U4543"/>
      <c r="V4543"/>
      <c r="W4543"/>
      <c r="X4543"/>
      <c r="Y4543"/>
      <c r="Z4543"/>
      <c r="AA4543"/>
      <c r="AB4543"/>
      <c r="AC4543"/>
      <c r="AD4543"/>
      <c r="AE4543"/>
      <c r="AF4543"/>
      <c r="AG4543"/>
      <c r="AH4543"/>
      <c r="AI4543"/>
      <c r="AJ4543"/>
      <c r="AK4543"/>
      <c r="AL4543"/>
      <c r="AM4543"/>
      <c r="AN4543"/>
      <c r="AO4543"/>
      <c r="AP4543"/>
      <c r="AQ4543"/>
      <c r="AR4543"/>
      <c r="AS4543"/>
      <c r="AT4543"/>
      <c r="AU4543"/>
      <c r="AV4543"/>
      <c r="AW4543"/>
      <c r="AX4543"/>
      <c r="AY4543"/>
      <c r="AZ4543"/>
      <c r="BA4543"/>
      <c r="BB4543"/>
      <c r="BC4543"/>
      <c r="BD4543"/>
      <c r="BE4543"/>
      <c r="BF4543"/>
      <c r="BG4543"/>
      <c r="BH4543"/>
      <c r="BI4543"/>
      <c r="BJ4543"/>
      <c r="BK4543"/>
      <c r="BL4543"/>
      <c r="BM4543"/>
      <c r="BN4543"/>
      <c r="BO4543"/>
      <c r="BP4543"/>
      <c r="BQ4543"/>
      <c r="BR4543"/>
      <c r="BS4543"/>
      <c r="BT4543"/>
      <c r="BU4543"/>
      <c r="BV4543"/>
      <c r="BW4543"/>
      <c r="BX4543"/>
      <c r="BY4543"/>
      <c r="BZ4543"/>
      <c r="CA4543"/>
      <c r="CB4543"/>
      <c r="CC4543"/>
      <c r="CD4543"/>
      <c r="CE4543"/>
      <c r="CF4543"/>
      <c r="CG4543"/>
      <c r="CH4543"/>
      <c r="CI4543"/>
      <c r="CJ4543"/>
      <c r="CK4543"/>
      <c r="CL4543"/>
      <c r="CM4543"/>
      <c r="CN4543"/>
      <c r="CO4543"/>
      <c r="CP4543"/>
      <c r="CQ4543"/>
      <c r="CR4543"/>
      <c r="CS4543"/>
      <c r="CT4543"/>
      <c r="CU4543"/>
      <c r="CV4543"/>
    </row>
    <row r="4544" spans="10:100" x14ac:dyDescent="0.25">
      <c r="J4544"/>
      <c r="K4544"/>
      <c r="L4544"/>
      <c r="M4544"/>
      <c r="N4544"/>
      <c r="O4544"/>
      <c r="P4544"/>
      <c r="Q4544"/>
      <c r="R4544"/>
      <c r="S4544"/>
      <c r="T4544"/>
      <c r="U4544"/>
      <c r="V4544"/>
      <c r="W4544"/>
      <c r="X4544"/>
      <c r="Y4544"/>
      <c r="Z4544"/>
      <c r="AA4544"/>
      <c r="AB4544"/>
      <c r="AC4544"/>
      <c r="AD4544"/>
      <c r="AE4544"/>
      <c r="AF4544"/>
      <c r="AG4544"/>
      <c r="AH4544"/>
      <c r="AI4544"/>
      <c r="AJ4544"/>
      <c r="AK4544"/>
      <c r="AL4544"/>
      <c r="AM4544"/>
      <c r="AN4544"/>
      <c r="AO4544"/>
      <c r="AP4544"/>
      <c r="AQ4544"/>
      <c r="AR4544"/>
      <c r="AS4544"/>
      <c r="AT4544"/>
      <c r="AU4544"/>
      <c r="AV4544"/>
      <c r="AW4544"/>
      <c r="AX4544"/>
      <c r="AY4544"/>
      <c r="AZ4544"/>
      <c r="BA4544"/>
      <c r="BB4544"/>
      <c r="BC4544"/>
      <c r="BD4544"/>
      <c r="BE4544"/>
      <c r="BF4544"/>
      <c r="BG4544"/>
      <c r="BH4544"/>
      <c r="BI4544"/>
      <c r="BJ4544"/>
      <c r="BK4544"/>
      <c r="BL4544"/>
      <c r="BM4544"/>
      <c r="BN4544"/>
      <c r="BO4544"/>
      <c r="BP4544"/>
      <c r="BQ4544"/>
      <c r="BR4544"/>
      <c r="BS4544"/>
      <c r="BT4544"/>
      <c r="BU4544"/>
      <c r="BV4544"/>
      <c r="BW4544"/>
      <c r="BX4544"/>
      <c r="BY4544"/>
      <c r="BZ4544"/>
      <c r="CA4544"/>
      <c r="CB4544"/>
      <c r="CC4544"/>
      <c r="CD4544"/>
      <c r="CE4544"/>
      <c r="CF4544"/>
      <c r="CG4544"/>
      <c r="CH4544"/>
      <c r="CI4544"/>
      <c r="CJ4544"/>
      <c r="CK4544"/>
      <c r="CL4544"/>
      <c r="CM4544"/>
      <c r="CN4544"/>
      <c r="CO4544"/>
      <c r="CP4544"/>
      <c r="CQ4544"/>
      <c r="CR4544"/>
      <c r="CS4544"/>
      <c r="CT4544"/>
      <c r="CU4544"/>
      <c r="CV4544"/>
    </row>
    <row r="4545" spans="10:100" x14ac:dyDescent="0.25">
      <c r="J4545"/>
      <c r="K4545"/>
      <c r="L4545"/>
      <c r="M4545"/>
      <c r="N4545"/>
      <c r="O4545"/>
      <c r="P4545"/>
      <c r="Q4545"/>
      <c r="R4545"/>
      <c r="S4545"/>
      <c r="T4545"/>
      <c r="U4545"/>
      <c r="V4545"/>
      <c r="W4545"/>
      <c r="X4545"/>
      <c r="Y4545"/>
      <c r="Z4545"/>
      <c r="AA4545"/>
      <c r="AB4545"/>
      <c r="AC4545"/>
      <c r="AD4545"/>
      <c r="AE4545"/>
      <c r="AF4545"/>
      <c r="AG4545"/>
      <c r="AH4545"/>
      <c r="AI4545"/>
      <c r="AJ4545"/>
      <c r="AK4545"/>
      <c r="AL4545"/>
      <c r="AM4545"/>
      <c r="AN4545"/>
      <c r="AO4545"/>
      <c r="AP4545"/>
      <c r="AQ4545"/>
      <c r="AR4545"/>
      <c r="AS4545"/>
      <c r="AT4545"/>
      <c r="AU4545"/>
      <c r="AV4545"/>
      <c r="AW4545"/>
      <c r="AX4545"/>
      <c r="AY4545"/>
      <c r="AZ4545"/>
      <c r="BA4545"/>
      <c r="BB4545"/>
      <c r="BC4545"/>
      <c r="BD4545"/>
      <c r="BE4545"/>
      <c r="BF4545"/>
      <c r="BG4545"/>
      <c r="BH4545"/>
      <c r="BI4545"/>
      <c r="BJ4545"/>
      <c r="BK4545"/>
      <c r="BL4545"/>
      <c r="BM4545"/>
      <c r="BN4545"/>
      <c r="BO4545"/>
      <c r="BP4545"/>
      <c r="BQ4545"/>
      <c r="BR4545"/>
      <c r="BS4545"/>
      <c r="BT4545"/>
      <c r="BU4545"/>
      <c r="BV4545"/>
      <c r="BW4545"/>
      <c r="BX4545"/>
      <c r="BY4545"/>
      <c r="BZ4545"/>
      <c r="CA4545"/>
      <c r="CB4545"/>
      <c r="CC4545"/>
      <c r="CD4545"/>
      <c r="CE4545"/>
      <c r="CF4545"/>
      <c r="CG4545"/>
      <c r="CH4545"/>
      <c r="CI4545"/>
      <c r="CJ4545"/>
      <c r="CK4545"/>
      <c r="CL4545"/>
      <c r="CM4545"/>
      <c r="CN4545"/>
      <c r="CO4545"/>
      <c r="CP4545"/>
      <c r="CQ4545"/>
      <c r="CR4545"/>
      <c r="CS4545"/>
      <c r="CT4545"/>
      <c r="CU4545"/>
      <c r="CV4545"/>
    </row>
    <row r="4546" spans="10:100" x14ac:dyDescent="0.25">
      <c r="J4546"/>
      <c r="K4546"/>
      <c r="L4546"/>
      <c r="M4546"/>
      <c r="N4546"/>
      <c r="O4546"/>
      <c r="P4546"/>
      <c r="Q4546"/>
      <c r="R4546"/>
      <c r="S4546"/>
      <c r="T4546"/>
      <c r="U4546"/>
      <c r="V4546"/>
      <c r="W4546"/>
      <c r="X4546"/>
      <c r="Y4546"/>
      <c r="Z4546"/>
      <c r="AA4546"/>
      <c r="AB4546"/>
      <c r="AC4546"/>
      <c r="AD4546"/>
      <c r="AE4546"/>
      <c r="AF4546"/>
      <c r="AG4546"/>
      <c r="AH4546"/>
      <c r="AI4546"/>
      <c r="AJ4546"/>
      <c r="AK4546"/>
      <c r="AL4546"/>
      <c r="AM4546"/>
      <c r="AN4546"/>
      <c r="AO4546"/>
      <c r="AP4546"/>
      <c r="AQ4546"/>
      <c r="AR4546"/>
      <c r="AS4546"/>
      <c r="AT4546"/>
      <c r="AU4546"/>
      <c r="AV4546"/>
      <c r="AW4546"/>
      <c r="AX4546"/>
      <c r="AY4546"/>
      <c r="AZ4546"/>
      <c r="BA4546"/>
      <c r="BB4546"/>
      <c r="BC4546"/>
      <c r="BD4546"/>
      <c r="BE4546"/>
      <c r="BF4546"/>
      <c r="BG4546"/>
      <c r="BH4546"/>
      <c r="BI4546"/>
      <c r="BJ4546"/>
      <c r="BK4546"/>
      <c r="BL4546"/>
      <c r="BM4546"/>
      <c r="BN4546"/>
      <c r="BO4546"/>
      <c r="BP4546"/>
      <c r="BQ4546"/>
      <c r="BR4546"/>
      <c r="BS4546"/>
      <c r="BT4546"/>
      <c r="BU4546"/>
      <c r="BV4546"/>
      <c r="BW4546"/>
      <c r="BX4546"/>
      <c r="BY4546"/>
      <c r="BZ4546"/>
      <c r="CA4546"/>
      <c r="CB4546"/>
      <c r="CC4546"/>
      <c r="CD4546"/>
      <c r="CE4546"/>
      <c r="CF4546"/>
      <c r="CG4546"/>
      <c r="CH4546"/>
      <c r="CI4546"/>
      <c r="CJ4546"/>
      <c r="CK4546"/>
      <c r="CL4546"/>
      <c r="CM4546"/>
      <c r="CN4546"/>
      <c r="CO4546"/>
      <c r="CP4546"/>
      <c r="CQ4546"/>
      <c r="CR4546"/>
      <c r="CS4546"/>
      <c r="CT4546"/>
      <c r="CU4546"/>
      <c r="CV4546"/>
    </row>
    <row r="4547" spans="10:100" x14ac:dyDescent="0.25">
      <c r="J4547"/>
      <c r="K4547"/>
      <c r="L4547"/>
      <c r="M4547"/>
      <c r="N4547"/>
      <c r="O4547"/>
      <c r="P4547"/>
      <c r="Q4547"/>
      <c r="R4547"/>
      <c r="S4547"/>
      <c r="T4547"/>
      <c r="U4547"/>
      <c r="V4547"/>
      <c r="W4547"/>
      <c r="X4547"/>
      <c r="Y4547"/>
      <c r="Z4547"/>
      <c r="AA4547"/>
      <c r="AB4547"/>
      <c r="AC4547"/>
      <c r="AD4547"/>
      <c r="AE4547"/>
      <c r="AF4547"/>
      <c r="AG4547"/>
      <c r="AH4547"/>
      <c r="AI4547"/>
      <c r="AJ4547"/>
      <c r="AK4547"/>
      <c r="AL4547"/>
      <c r="AM4547"/>
      <c r="AN4547"/>
      <c r="AO4547"/>
      <c r="AP4547"/>
      <c r="AQ4547"/>
      <c r="AR4547"/>
      <c r="AS4547"/>
      <c r="AT4547"/>
      <c r="AU4547"/>
      <c r="AV4547"/>
      <c r="AW4547"/>
      <c r="AX4547"/>
      <c r="AY4547"/>
      <c r="AZ4547"/>
      <c r="BA4547"/>
      <c r="BB4547"/>
      <c r="BC4547"/>
      <c r="BD4547"/>
      <c r="BE4547"/>
      <c r="BF4547"/>
      <c r="BG4547"/>
      <c r="BH4547"/>
      <c r="BI4547"/>
      <c r="BJ4547"/>
      <c r="BK4547"/>
      <c r="BL4547"/>
      <c r="BM4547"/>
      <c r="BN4547"/>
      <c r="BO4547"/>
      <c r="BP4547"/>
      <c r="BQ4547"/>
      <c r="BR4547"/>
      <c r="BS4547"/>
      <c r="BT4547"/>
      <c r="BU4547"/>
      <c r="BV4547"/>
      <c r="BW4547"/>
      <c r="BX4547"/>
      <c r="BY4547"/>
      <c r="BZ4547"/>
      <c r="CA4547"/>
      <c r="CB4547"/>
      <c r="CC4547"/>
      <c r="CD4547"/>
      <c r="CE4547"/>
      <c r="CF4547"/>
      <c r="CG4547"/>
      <c r="CH4547"/>
      <c r="CI4547"/>
      <c r="CJ4547"/>
      <c r="CK4547"/>
      <c r="CL4547"/>
      <c r="CM4547"/>
      <c r="CN4547"/>
      <c r="CO4547"/>
      <c r="CP4547"/>
      <c r="CQ4547"/>
      <c r="CR4547"/>
      <c r="CS4547"/>
      <c r="CT4547"/>
      <c r="CU4547"/>
      <c r="CV4547"/>
    </row>
    <row r="4548" spans="10:100" x14ac:dyDescent="0.25">
      <c r="J4548"/>
      <c r="K4548"/>
      <c r="L4548"/>
      <c r="M4548"/>
      <c r="N4548"/>
      <c r="O4548"/>
      <c r="P4548"/>
      <c r="Q4548"/>
      <c r="R4548"/>
      <c r="S4548"/>
      <c r="T4548"/>
      <c r="U4548"/>
      <c r="V4548"/>
      <c r="W4548"/>
      <c r="X4548"/>
      <c r="Y4548"/>
      <c r="Z4548"/>
      <c r="AA4548"/>
      <c r="AB4548"/>
      <c r="AC4548"/>
      <c r="AD4548"/>
      <c r="AE4548"/>
      <c r="AF4548"/>
      <c r="AG4548"/>
      <c r="AH4548"/>
      <c r="AI4548"/>
      <c r="AJ4548"/>
      <c r="AK4548"/>
      <c r="AL4548"/>
      <c r="AM4548"/>
      <c r="AN4548"/>
      <c r="AO4548"/>
      <c r="AP4548"/>
      <c r="AQ4548"/>
      <c r="AR4548"/>
      <c r="AS4548"/>
      <c r="AT4548"/>
      <c r="AU4548"/>
      <c r="AV4548"/>
      <c r="AW4548"/>
      <c r="AX4548"/>
      <c r="AY4548"/>
      <c r="AZ4548"/>
      <c r="BA4548"/>
      <c r="BB4548"/>
      <c r="BC4548"/>
      <c r="BD4548"/>
      <c r="BE4548"/>
      <c r="BF4548"/>
      <c r="BG4548"/>
      <c r="BH4548"/>
      <c r="BI4548"/>
      <c r="BJ4548"/>
      <c r="BK4548"/>
      <c r="BL4548"/>
      <c r="BM4548"/>
      <c r="BN4548"/>
      <c r="BO4548"/>
      <c r="BP4548"/>
      <c r="BQ4548"/>
      <c r="BR4548"/>
      <c r="BS4548"/>
      <c r="BT4548"/>
      <c r="BU4548"/>
      <c r="BV4548"/>
      <c r="BW4548"/>
      <c r="BX4548"/>
      <c r="BY4548"/>
      <c r="BZ4548"/>
      <c r="CA4548"/>
      <c r="CB4548"/>
      <c r="CC4548"/>
      <c r="CD4548"/>
      <c r="CE4548"/>
      <c r="CF4548"/>
      <c r="CG4548"/>
      <c r="CH4548"/>
      <c r="CI4548"/>
      <c r="CJ4548"/>
      <c r="CK4548"/>
      <c r="CL4548"/>
      <c r="CM4548"/>
      <c r="CN4548"/>
      <c r="CO4548"/>
      <c r="CP4548"/>
      <c r="CQ4548"/>
      <c r="CR4548"/>
      <c r="CS4548"/>
      <c r="CT4548"/>
      <c r="CU4548"/>
      <c r="CV4548"/>
    </row>
    <row r="4549" spans="10:100" x14ac:dyDescent="0.25">
      <c r="J4549"/>
      <c r="K4549"/>
      <c r="L4549"/>
      <c r="M4549"/>
      <c r="N4549"/>
      <c r="O4549"/>
      <c r="P4549"/>
      <c r="Q4549"/>
      <c r="R4549"/>
      <c r="S4549"/>
      <c r="T4549"/>
      <c r="U4549"/>
      <c r="V4549"/>
      <c r="W4549"/>
      <c r="X4549"/>
      <c r="Y4549"/>
      <c r="Z4549"/>
      <c r="AA4549"/>
      <c r="AB4549"/>
      <c r="AC4549"/>
      <c r="AD4549"/>
      <c r="AE4549"/>
      <c r="AF4549"/>
      <c r="AG4549"/>
      <c r="AH4549"/>
      <c r="AI4549"/>
      <c r="AJ4549"/>
      <c r="AK4549"/>
      <c r="AL4549"/>
      <c r="AM4549"/>
      <c r="AN4549"/>
      <c r="AO4549"/>
      <c r="AP4549"/>
      <c r="AQ4549"/>
      <c r="AR4549"/>
      <c r="AS4549"/>
      <c r="AT4549"/>
      <c r="AU4549"/>
      <c r="AV4549"/>
      <c r="AW4549"/>
      <c r="AX4549"/>
      <c r="AY4549"/>
      <c r="AZ4549"/>
      <c r="BA4549"/>
      <c r="BB4549"/>
      <c r="BC4549"/>
      <c r="BD4549"/>
      <c r="BE4549"/>
      <c r="BF4549"/>
      <c r="BG4549"/>
      <c r="BH4549"/>
      <c r="BI4549"/>
      <c r="BJ4549"/>
      <c r="BK4549"/>
      <c r="BL4549"/>
      <c r="BM4549"/>
      <c r="BN4549"/>
      <c r="BO4549"/>
      <c r="BP4549"/>
      <c r="BQ4549"/>
      <c r="BR4549"/>
      <c r="BS4549"/>
      <c r="BT4549"/>
      <c r="BU4549"/>
      <c r="BV4549"/>
      <c r="BW4549"/>
      <c r="BX4549"/>
      <c r="BY4549"/>
      <c r="BZ4549"/>
      <c r="CA4549"/>
      <c r="CB4549"/>
      <c r="CC4549"/>
      <c r="CD4549"/>
      <c r="CE4549"/>
      <c r="CF4549"/>
      <c r="CG4549"/>
      <c r="CH4549"/>
      <c r="CI4549"/>
      <c r="CJ4549"/>
      <c r="CK4549"/>
      <c r="CL4549"/>
      <c r="CM4549"/>
      <c r="CN4549"/>
      <c r="CO4549"/>
      <c r="CP4549"/>
      <c r="CQ4549"/>
      <c r="CR4549"/>
      <c r="CS4549"/>
      <c r="CT4549"/>
      <c r="CU4549"/>
      <c r="CV4549"/>
    </row>
    <row r="4550" spans="10:100" x14ac:dyDescent="0.25">
      <c r="J4550"/>
      <c r="K4550"/>
      <c r="L4550"/>
      <c r="M4550"/>
      <c r="N4550"/>
      <c r="O4550"/>
      <c r="P4550"/>
      <c r="Q4550"/>
      <c r="R4550"/>
      <c r="S4550"/>
      <c r="T4550"/>
      <c r="U4550"/>
      <c r="V4550"/>
      <c r="W4550"/>
      <c r="X4550"/>
      <c r="Y4550"/>
      <c r="Z4550"/>
      <c r="AA4550"/>
      <c r="AB4550"/>
      <c r="AC4550"/>
      <c r="AD4550"/>
      <c r="AE4550"/>
      <c r="AF4550"/>
      <c r="AG4550"/>
      <c r="AH4550"/>
      <c r="AI4550"/>
      <c r="AJ4550"/>
      <c r="AK4550"/>
      <c r="AL4550"/>
      <c r="AM4550"/>
      <c r="AN4550"/>
      <c r="AO4550"/>
      <c r="AP4550"/>
      <c r="AQ4550"/>
      <c r="AR4550"/>
      <c r="AS4550"/>
      <c r="AT4550"/>
      <c r="AU4550"/>
      <c r="AV4550"/>
      <c r="AW4550"/>
      <c r="AX4550"/>
      <c r="AY4550"/>
      <c r="AZ4550"/>
      <c r="BA4550"/>
      <c r="BB4550"/>
      <c r="BC4550"/>
      <c r="BD4550"/>
      <c r="BE4550"/>
      <c r="BF4550"/>
      <c r="BG4550"/>
      <c r="BH4550"/>
      <c r="BI4550"/>
      <c r="BJ4550"/>
      <c r="BK4550"/>
      <c r="BL4550"/>
      <c r="BM4550"/>
      <c r="BN4550"/>
      <c r="BO4550"/>
      <c r="BP4550"/>
      <c r="BQ4550"/>
      <c r="BR4550"/>
      <c r="BS4550"/>
      <c r="BT4550"/>
      <c r="BU4550"/>
      <c r="BV4550"/>
      <c r="BW4550"/>
      <c r="BX4550"/>
      <c r="BY4550"/>
      <c r="BZ4550"/>
      <c r="CA4550"/>
      <c r="CB4550"/>
      <c r="CC4550"/>
      <c r="CD4550"/>
      <c r="CE4550"/>
      <c r="CF4550"/>
      <c r="CG4550"/>
      <c r="CH4550"/>
      <c r="CI4550"/>
      <c r="CJ4550"/>
      <c r="CK4550"/>
      <c r="CL4550"/>
      <c r="CM4550"/>
      <c r="CN4550"/>
      <c r="CO4550"/>
      <c r="CP4550"/>
      <c r="CQ4550"/>
      <c r="CR4550"/>
      <c r="CS4550"/>
      <c r="CT4550"/>
      <c r="CU4550"/>
      <c r="CV4550"/>
    </row>
    <row r="4551" spans="10:100" x14ac:dyDescent="0.25">
      <c r="J4551"/>
      <c r="K4551"/>
      <c r="L4551"/>
      <c r="M4551"/>
      <c r="N4551"/>
      <c r="O4551"/>
      <c r="P4551"/>
      <c r="Q4551"/>
      <c r="R4551"/>
      <c r="S4551"/>
      <c r="T4551"/>
      <c r="U4551"/>
      <c r="V4551"/>
      <c r="W4551"/>
      <c r="X4551"/>
      <c r="Y4551"/>
      <c r="Z4551"/>
      <c r="AA4551"/>
      <c r="AB4551"/>
      <c r="AC4551"/>
      <c r="AD4551"/>
      <c r="AE4551"/>
      <c r="AF4551"/>
      <c r="AG4551"/>
      <c r="AH4551"/>
      <c r="AI4551"/>
      <c r="AJ4551"/>
      <c r="AK4551"/>
      <c r="AL4551"/>
      <c r="AM4551"/>
      <c r="AN4551"/>
      <c r="AO4551"/>
      <c r="AP4551"/>
      <c r="AQ4551"/>
      <c r="AR4551"/>
      <c r="AS4551"/>
      <c r="AT4551"/>
      <c r="AU4551"/>
      <c r="AV4551"/>
      <c r="AW4551"/>
      <c r="AX4551"/>
      <c r="AY4551"/>
      <c r="AZ4551"/>
      <c r="BA4551"/>
      <c r="BB4551"/>
      <c r="BC4551"/>
      <c r="BD4551"/>
      <c r="BE4551"/>
      <c r="BF4551"/>
      <c r="BG4551"/>
      <c r="BH4551"/>
      <c r="BI4551"/>
      <c r="BJ4551"/>
      <c r="BK4551"/>
      <c r="BL4551"/>
      <c r="BM4551"/>
      <c r="BN4551"/>
      <c r="BO4551"/>
      <c r="BP4551"/>
      <c r="BQ4551"/>
      <c r="BR4551"/>
      <c r="BS4551"/>
      <c r="BT4551"/>
      <c r="BU4551"/>
      <c r="BV4551"/>
      <c r="BW4551"/>
      <c r="BX4551"/>
      <c r="BY4551"/>
      <c r="BZ4551"/>
      <c r="CA4551"/>
      <c r="CB4551"/>
      <c r="CC4551"/>
      <c r="CD4551"/>
      <c r="CE4551"/>
      <c r="CF4551"/>
      <c r="CG4551"/>
      <c r="CH4551"/>
      <c r="CI4551"/>
      <c r="CJ4551"/>
      <c r="CK4551"/>
      <c r="CL4551"/>
      <c r="CM4551"/>
      <c r="CN4551"/>
      <c r="CO4551"/>
      <c r="CP4551"/>
      <c r="CQ4551"/>
      <c r="CR4551"/>
      <c r="CS4551"/>
      <c r="CT4551"/>
      <c r="CU4551"/>
      <c r="CV4551"/>
    </row>
    <row r="4552" spans="10:100" x14ac:dyDescent="0.25">
      <c r="J4552"/>
      <c r="K4552"/>
      <c r="L4552"/>
      <c r="M4552"/>
      <c r="N4552"/>
      <c r="O4552"/>
      <c r="P4552"/>
      <c r="Q4552"/>
      <c r="R4552"/>
      <c r="S4552"/>
      <c r="T4552"/>
      <c r="U4552"/>
      <c r="V4552"/>
      <c r="W4552"/>
      <c r="X4552"/>
      <c r="Y4552"/>
      <c r="Z4552"/>
      <c r="AA4552"/>
      <c r="AB4552"/>
      <c r="AC4552"/>
      <c r="AD4552"/>
      <c r="AE4552"/>
      <c r="AF4552"/>
      <c r="AG4552"/>
      <c r="AH4552"/>
      <c r="AI4552"/>
      <c r="AJ4552"/>
      <c r="AK4552"/>
      <c r="AL4552"/>
      <c r="AM4552"/>
      <c r="AN4552"/>
      <c r="AO4552"/>
      <c r="AP4552"/>
      <c r="AQ4552"/>
      <c r="AR4552"/>
      <c r="AS4552"/>
      <c r="AT4552"/>
      <c r="AU4552"/>
      <c r="AV4552"/>
      <c r="AW4552"/>
      <c r="AX4552"/>
      <c r="AY4552"/>
      <c r="AZ4552"/>
      <c r="BA4552"/>
      <c r="BB4552"/>
      <c r="BC4552"/>
      <c r="BD4552"/>
      <c r="BE4552"/>
      <c r="BF4552"/>
      <c r="BG4552"/>
      <c r="BH4552"/>
      <c r="BI4552"/>
      <c r="BJ4552"/>
      <c r="BK4552"/>
      <c r="BL4552"/>
      <c r="BM4552"/>
      <c r="BN4552"/>
      <c r="BO4552"/>
      <c r="BP4552"/>
      <c r="BQ4552"/>
      <c r="BR4552"/>
      <c r="BS4552"/>
      <c r="BT4552"/>
      <c r="BU4552"/>
      <c r="BV4552"/>
      <c r="BW4552"/>
      <c r="BX4552"/>
      <c r="BY4552"/>
      <c r="BZ4552"/>
      <c r="CA4552"/>
      <c r="CB4552"/>
      <c r="CC4552"/>
      <c r="CD4552"/>
      <c r="CE4552"/>
      <c r="CF4552"/>
      <c r="CG4552"/>
      <c r="CH4552"/>
      <c r="CI4552"/>
      <c r="CJ4552"/>
      <c r="CK4552"/>
      <c r="CL4552"/>
      <c r="CM4552"/>
      <c r="CN4552"/>
      <c r="CO4552"/>
      <c r="CP4552"/>
      <c r="CQ4552"/>
      <c r="CR4552"/>
      <c r="CS4552"/>
      <c r="CT4552"/>
      <c r="CU4552"/>
      <c r="CV4552"/>
    </row>
    <row r="4553" spans="10:100" x14ac:dyDescent="0.25">
      <c r="J4553"/>
      <c r="K4553"/>
      <c r="L4553"/>
      <c r="M4553"/>
      <c r="N4553"/>
      <c r="O4553"/>
      <c r="P4553"/>
      <c r="Q4553"/>
      <c r="R4553"/>
      <c r="S4553"/>
      <c r="T4553"/>
      <c r="U4553"/>
      <c r="V4553"/>
      <c r="W4553"/>
      <c r="X4553"/>
      <c r="Y4553"/>
      <c r="Z4553"/>
      <c r="AA4553"/>
      <c r="AB4553"/>
      <c r="AC4553"/>
      <c r="AD4553"/>
      <c r="AE4553"/>
      <c r="AF4553"/>
      <c r="AG4553"/>
      <c r="AH4553"/>
      <c r="AI4553"/>
      <c r="AJ4553"/>
      <c r="AK4553"/>
      <c r="AL4553"/>
      <c r="AM4553"/>
      <c r="AN4553"/>
      <c r="AO4553"/>
      <c r="AP4553"/>
      <c r="AQ4553"/>
      <c r="AR4553"/>
      <c r="AS4553"/>
      <c r="AT4553"/>
      <c r="AU4553"/>
      <c r="AV4553"/>
      <c r="AW4553"/>
      <c r="AX4553"/>
      <c r="AY4553"/>
      <c r="AZ4553"/>
      <c r="BA4553"/>
      <c r="BB4553"/>
      <c r="BC4553"/>
      <c r="BD4553"/>
      <c r="BE4553"/>
      <c r="BF4553"/>
      <c r="BG4553"/>
      <c r="BH4553"/>
      <c r="BI4553"/>
      <c r="BJ4553"/>
      <c r="BK4553"/>
      <c r="BL4553"/>
      <c r="BM4553"/>
      <c r="BN4553"/>
      <c r="BO4553"/>
      <c r="BP4553"/>
      <c r="BQ4553"/>
      <c r="BR4553"/>
      <c r="BS4553"/>
      <c r="BT4553"/>
      <c r="BU4553"/>
      <c r="BV4553"/>
      <c r="BW4553"/>
      <c r="BX4553"/>
      <c r="BY4553"/>
      <c r="BZ4553"/>
      <c r="CA4553"/>
      <c r="CB4553"/>
      <c r="CC4553"/>
      <c r="CD4553"/>
      <c r="CE4553"/>
      <c r="CF4553"/>
      <c r="CG4553"/>
      <c r="CH4553"/>
      <c r="CI4553"/>
      <c r="CJ4553"/>
      <c r="CK4553"/>
      <c r="CL4553"/>
      <c r="CM4553"/>
      <c r="CN4553"/>
      <c r="CO4553"/>
      <c r="CP4553"/>
      <c r="CQ4553"/>
      <c r="CR4553"/>
      <c r="CS4553"/>
      <c r="CT4553"/>
      <c r="CU4553"/>
      <c r="CV4553"/>
    </row>
    <row r="4554" spans="10:100" x14ac:dyDescent="0.25">
      <c r="J4554"/>
      <c r="K4554"/>
      <c r="L4554"/>
      <c r="M4554"/>
      <c r="N4554"/>
      <c r="O4554"/>
      <c r="P4554"/>
      <c r="Q4554"/>
      <c r="R4554"/>
      <c r="S4554"/>
      <c r="T4554"/>
      <c r="U4554"/>
      <c r="V4554"/>
      <c r="W4554"/>
      <c r="X4554"/>
      <c r="Y4554"/>
      <c r="Z4554"/>
      <c r="AA4554"/>
      <c r="AB4554"/>
      <c r="AC4554"/>
      <c r="AD4554"/>
      <c r="AE4554"/>
      <c r="AF4554"/>
      <c r="AG4554"/>
      <c r="AH4554"/>
      <c r="AI4554"/>
      <c r="AJ4554"/>
      <c r="AK4554"/>
      <c r="AL4554"/>
      <c r="AM4554"/>
      <c r="AN4554"/>
      <c r="AO4554"/>
      <c r="AP4554"/>
      <c r="AQ4554"/>
      <c r="AR4554"/>
      <c r="AS4554"/>
      <c r="AT4554"/>
      <c r="AU4554"/>
      <c r="AV4554"/>
      <c r="AW4554"/>
      <c r="AX4554"/>
      <c r="AY4554"/>
      <c r="AZ4554"/>
      <c r="BA4554"/>
      <c r="BB4554"/>
      <c r="BC4554"/>
      <c r="BD4554"/>
      <c r="BE4554"/>
      <c r="BF4554"/>
      <c r="BG4554"/>
      <c r="BH4554"/>
      <c r="BI4554"/>
      <c r="BJ4554"/>
      <c r="BK4554"/>
      <c r="BL4554"/>
      <c r="BM4554"/>
      <c r="BN4554"/>
      <c r="BO4554"/>
      <c r="BP4554"/>
      <c r="BQ4554"/>
      <c r="BR4554"/>
      <c r="BS4554"/>
      <c r="BT4554"/>
      <c r="BU4554"/>
      <c r="BV4554"/>
      <c r="BW4554"/>
      <c r="BX4554"/>
      <c r="BY4554"/>
      <c r="BZ4554"/>
      <c r="CA4554"/>
      <c r="CB4554"/>
      <c r="CC4554"/>
      <c r="CD4554"/>
      <c r="CE4554"/>
      <c r="CF4554"/>
      <c r="CG4554"/>
      <c r="CH4554"/>
      <c r="CI4554"/>
      <c r="CJ4554"/>
      <c r="CK4554"/>
      <c r="CL4554"/>
      <c r="CM4554"/>
      <c r="CN4554"/>
      <c r="CO4554"/>
      <c r="CP4554"/>
      <c r="CQ4554"/>
      <c r="CR4554"/>
      <c r="CS4554"/>
      <c r="CT4554"/>
      <c r="CU4554"/>
      <c r="CV4554"/>
    </row>
    <row r="4555" spans="10:100" x14ac:dyDescent="0.25">
      <c r="J4555"/>
      <c r="K4555"/>
      <c r="L4555"/>
      <c r="M4555"/>
      <c r="N4555"/>
      <c r="O4555"/>
      <c r="P4555"/>
      <c r="Q4555"/>
      <c r="R4555"/>
      <c r="S4555"/>
      <c r="T4555"/>
      <c r="U4555"/>
      <c r="V4555"/>
      <c r="W4555"/>
      <c r="X4555"/>
      <c r="Y4555"/>
      <c r="Z4555"/>
      <c r="AA4555"/>
      <c r="AB4555"/>
      <c r="AC4555"/>
      <c r="AD4555"/>
      <c r="AE4555"/>
      <c r="AF4555"/>
      <c r="AG4555"/>
      <c r="AH4555"/>
      <c r="AI4555"/>
      <c r="AJ4555"/>
      <c r="AK4555"/>
      <c r="AL4555"/>
      <c r="AM4555"/>
      <c r="AN4555"/>
      <c r="AO4555"/>
      <c r="AP4555"/>
      <c r="AQ4555"/>
      <c r="AR4555"/>
      <c r="AS4555"/>
      <c r="AT4555"/>
      <c r="AU4555"/>
      <c r="AV4555"/>
      <c r="AW4555"/>
      <c r="AX4555"/>
      <c r="AY4555"/>
      <c r="AZ4555"/>
      <c r="BA4555"/>
      <c r="BB4555"/>
      <c r="BC4555"/>
      <c r="BD4555"/>
      <c r="BE4555"/>
      <c r="BF4555"/>
      <c r="BG4555"/>
      <c r="BH4555"/>
      <c r="BI4555"/>
      <c r="BJ4555"/>
      <c r="BK4555"/>
      <c r="BL4555"/>
      <c r="BM4555"/>
      <c r="BN4555"/>
      <c r="BO4555"/>
      <c r="BP4555"/>
      <c r="BQ4555"/>
      <c r="BR4555"/>
      <c r="BS4555"/>
      <c r="BT4555"/>
      <c r="BU4555"/>
      <c r="BV4555"/>
      <c r="BW4555"/>
      <c r="BX4555"/>
      <c r="BY4555"/>
      <c r="BZ4555"/>
      <c r="CA4555"/>
      <c r="CB4555"/>
      <c r="CC4555"/>
      <c r="CD4555"/>
      <c r="CE4555"/>
      <c r="CF4555"/>
      <c r="CG4555"/>
      <c r="CH4555"/>
      <c r="CI4555"/>
      <c r="CJ4555"/>
      <c r="CK4555"/>
      <c r="CL4555"/>
      <c r="CM4555"/>
      <c r="CN4555"/>
      <c r="CO4555"/>
      <c r="CP4555"/>
      <c r="CQ4555"/>
      <c r="CR4555"/>
      <c r="CS4555"/>
      <c r="CT4555"/>
      <c r="CU4555"/>
      <c r="CV4555"/>
    </row>
    <row r="4556" spans="10:100" x14ac:dyDescent="0.25">
      <c r="J4556"/>
      <c r="K4556"/>
      <c r="L4556"/>
      <c r="M4556"/>
      <c r="N4556"/>
      <c r="O4556"/>
      <c r="P4556"/>
      <c r="Q4556"/>
      <c r="R4556"/>
      <c r="S4556"/>
      <c r="T4556"/>
      <c r="U4556"/>
      <c r="V4556"/>
      <c r="W4556"/>
      <c r="X4556"/>
      <c r="Y4556"/>
      <c r="Z4556"/>
      <c r="AA4556"/>
      <c r="AB4556"/>
      <c r="AC4556"/>
      <c r="AD4556"/>
      <c r="AE4556"/>
      <c r="AF4556"/>
      <c r="AG4556"/>
      <c r="AH4556"/>
      <c r="AI4556"/>
      <c r="AJ4556"/>
      <c r="AK4556"/>
      <c r="AL4556"/>
      <c r="AM4556"/>
      <c r="AN4556"/>
      <c r="AO4556"/>
      <c r="AP4556"/>
      <c r="AQ4556"/>
      <c r="AR4556"/>
      <c r="AS4556"/>
      <c r="AT4556"/>
      <c r="AU4556"/>
      <c r="AV4556"/>
      <c r="AW4556"/>
      <c r="AX4556"/>
      <c r="AY4556"/>
      <c r="AZ4556"/>
      <c r="BA4556"/>
      <c r="BB4556"/>
      <c r="BC4556"/>
      <c r="BD4556"/>
      <c r="BE4556"/>
      <c r="BF4556"/>
      <c r="BG4556"/>
      <c r="BH4556"/>
      <c r="BI4556"/>
      <c r="BJ4556"/>
      <c r="BK4556"/>
      <c r="BL4556"/>
      <c r="BM4556"/>
      <c r="BN4556"/>
      <c r="BO4556"/>
      <c r="BP4556"/>
      <c r="BQ4556"/>
      <c r="BR4556"/>
      <c r="BS4556"/>
      <c r="BT4556"/>
      <c r="BU4556"/>
      <c r="BV4556"/>
      <c r="BW4556"/>
      <c r="BX4556"/>
      <c r="BY4556"/>
      <c r="BZ4556"/>
      <c r="CA4556"/>
      <c r="CB4556"/>
      <c r="CC4556"/>
      <c r="CD4556"/>
      <c r="CE4556"/>
      <c r="CF4556"/>
      <c r="CG4556"/>
      <c r="CH4556"/>
      <c r="CI4556"/>
      <c r="CJ4556"/>
      <c r="CK4556"/>
      <c r="CL4556"/>
      <c r="CM4556"/>
      <c r="CN4556"/>
      <c r="CO4556"/>
      <c r="CP4556"/>
      <c r="CQ4556"/>
      <c r="CR4556"/>
      <c r="CS4556"/>
      <c r="CT4556"/>
      <c r="CU4556"/>
      <c r="CV4556"/>
    </row>
    <row r="4557" spans="10:100" x14ac:dyDescent="0.25">
      <c r="J4557"/>
      <c r="K4557"/>
      <c r="L4557"/>
      <c r="M4557"/>
      <c r="N4557"/>
      <c r="O4557"/>
      <c r="P4557"/>
      <c r="Q4557"/>
      <c r="R4557"/>
      <c r="S4557"/>
      <c r="T4557"/>
      <c r="U4557"/>
      <c r="V4557"/>
      <c r="W4557"/>
      <c r="X4557"/>
      <c r="Y4557"/>
      <c r="Z4557"/>
      <c r="AA4557"/>
      <c r="AB4557"/>
      <c r="AC4557"/>
      <c r="AD4557"/>
      <c r="AE4557"/>
      <c r="AF4557"/>
      <c r="AG4557"/>
      <c r="AH4557"/>
      <c r="AI4557"/>
      <c r="AJ4557"/>
      <c r="AK4557"/>
      <c r="AL4557"/>
      <c r="AM4557"/>
      <c r="AN4557"/>
      <c r="AO4557"/>
      <c r="AP4557"/>
      <c r="AQ4557"/>
      <c r="AR4557"/>
      <c r="AS4557"/>
      <c r="AT4557"/>
      <c r="AU4557"/>
      <c r="AV4557"/>
      <c r="AW4557"/>
      <c r="AX4557"/>
      <c r="AY4557"/>
      <c r="AZ4557"/>
      <c r="BA4557"/>
      <c r="BB4557"/>
      <c r="BC4557"/>
      <c r="BD4557"/>
      <c r="BE4557"/>
      <c r="BF4557"/>
      <c r="BG4557"/>
      <c r="BH4557"/>
      <c r="BI4557"/>
      <c r="BJ4557"/>
      <c r="BK4557"/>
      <c r="BL4557"/>
      <c r="BM4557"/>
      <c r="BN4557"/>
      <c r="BO4557"/>
      <c r="BP4557"/>
      <c r="BQ4557"/>
      <c r="BR4557"/>
      <c r="BS4557"/>
      <c r="BT4557"/>
      <c r="BU4557"/>
      <c r="BV4557"/>
      <c r="BW4557"/>
      <c r="BX4557"/>
      <c r="BY4557"/>
      <c r="BZ4557"/>
      <c r="CA4557"/>
      <c r="CB4557"/>
      <c r="CC4557"/>
      <c r="CD4557"/>
      <c r="CE4557"/>
      <c r="CF4557"/>
      <c r="CG4557"/>
      <c r="CH4557"/>
      <c r="CI4557"/>
      <c r="CJ4557"/>
      <c r="CK4557"/>
      <c r="CL4557"/>
      <c r="CM4557"/>
      <c r="CN4557"/>
      <c r="CO4557"/>
      <c r="CP4557"/>
      <c r="CQ4557"/>
      <c r="CR4557"/>
      <c r="CS4557"/>
      <c r="CT4557"/>
      <c r="CU4557"/>
      <c r="CV4557"/>
    </row>
    <row r="4558" spans="10:100" x14ac:dyDescent="0.25">
      <c r="J4558"/>
      <c r="K4558"/>
      <c r="L4558"/>
      <c r="M4558"/>
      <c r="N4558"/>
      <c r="O4558"/>
      <c r="P4558"/>
      <c r="Q4558"/>
      <c r="R4558"/>
      <c r="S4558"/>
      <c r="T4558"/>
      <c r="U4558"/>
      <c r="V4558"/>
      <c r="W4558"/>
      <c r="X4558"/>
      <c r="Y4558"/>
      <c r="Z4558"/>
      <c r="AA4558"/>
      <c r="AB4558"/>
      <c r="AC4558"/>
      <c r="AD4558"/>
      <c r="AE4558"/>
      <c r="AF4558"/>
      <c r="AG4558"/>
      <c r="AH4558"/>
      <c r="AI4558"/>
      <c r="AJ4558"/>
      <c r="AK4558"/>
      <c r="AL4558"/>
      <c r="AM4558"/>
      <c r="AN4558"/>
      <c r="AO4558"/>
      <c r="AP4558"/>
      <c r="AQ4558"/>
      <c r="AR4558"/>
      <c r="AS4558"/>
      <c r="AT4558"/>
      <c r="AU4558"/>
      <c r="AV4558"/>
      <c r="AW4558"/>
      <c r="AX4558"/>
      <c r="AY4558"/>
      <c r="AZ4558"/>
      <c r="BA4558"/>
      <c r="BB4558"/>
      <c r="BC4558"/>
      <c r="BD4558"/>
      <c r="BE4558"/>
      <c r="BF4558"/>
      <c r="BG4558"/>
      <c r="BH4558"/>
      <c r="BI4558"/>
      <c r="BJ4558"/>
      <c r="BK4558"/>
      <c r="BL4558"/>
      <c r="BM4558"/>
      <c r="BN4558"/>
      <c r="BO4558"/>
      <c r="BP4558"/>
      <c r="BQ4558"/>
      <c r="BR4558"/>
      <c r="BS4558"/>
      <c r="BT4558"/>
      <c r="BU4558"/>
      <c r="BV4558"/>
      <c r="BW4558"/>
      <c r="BX4558"/>
      <c r="BY4558"/>
      <c r="BZ4558"/>
      <c r="CA4558"/>
      <c r="CB4558"/>
      <c r="CC4558"/>
      <c r="CD4558"/>
      <c r="CE4558"/>
      <c r="CF4558"/>
      <c r="CG4558"/>
      <c r="CH4558"/>
      <c r="CI4558"/>
      <c r="CJ4558"/>
      <c r="CK4558"/>
      <c r="CL4558"/>
      <c r="CM4558"/>
      <c r="CN4558"/>
      <c r="CO4558"/>
      <c r="CP4558"/>
      <c r="CQ4558"/>
      <c r="CR4558"/>
      <c r="CS4558"/>
      <c r="CT4558"/>
      <c r="CU4558"/>
      <c r="CV4558"/>
    </row>
    <row r="4559" spans="10:100" x14ac:dyDescent="0.25">
      <c r="J4559"/>
      <c r="K4559"/>
      <c r="L4559"/>
      <c r="M4559"/>
      <c r="N4559"/>
      <c r="O4559"/>
      <c r="P4559"/>
      <c r="Q4559"/>
      <c r="R4559"/>
      <c r="S4559"/>
      <c r="T4559"/>
      <c r="U4559"/>
      <c r="V4559"/>
      <c r="W4559"/>
      <c r="X4559"/>
      <c r="Y4559"/>
      <c r="Z4559"/>
      <c r="AA4559"/>
      <c r="AB4559"/>
      <c r="AC4559"/>
      <c r="AD4559"/>
      <c r="AE4559"/>
      <c r="AF4559"/>
      <c r="AG4559"/>
      <c r="AH4559"/>
      <c r="AI4559"/>
      <c r="AJ4559"/>
      <c r="AK4559"/>
      <c r="AL4559"/>
      <c r="AM4559"/>
      <c r="AN4559"/>
      <c r="AO4559"/>
      <c r="AP4559"/>
      <c r="AQ4559"/>
      <c r="AR4559"/>
      <c r="AS4559"/>
      <c r="AT4559"/>
      <c r="AU4559"/>
      <c r="AV4559"/>
      <c r="AW4559"/>
      <c r="AX4559"/>
      <c r="AY4559"/>
      <c r="AZ4559"/>
      <c r="BA4559"/>
      <c r="BB4559"/>
      <c r="BC4559"/>
      <c r="BD4559"/>
      <c r="BE4559"/>
      <c r="BF4559"/>
      <c r="BG4559"/>
      <c r="BH4559"/>
      <c r="BI4559"/>
      <c r="BJ4559"/>
      <c r="BK4559"/>
      <c r="BL4559"/>
      <c r="BM4559"/>
      <c r="BN4559"/>
      <c r="BO4559"/>
      <c r="BP4559"/>
      <c r="BQ4559"/>
      <c r="BR4559"/>
      <c r="BS4559"/>
      <c r="BT4559"/>
      <c r="BU4559"/>
      <c r="BV4559"/>
      <c r="BW4559"/>
      <c r="BX4559"/>
      <c r="BY4559"/>
      <c r="BZ4559"/>
      <c r="CA4559"/>
      <c r="CB4559"/>
      <c r="CC4559"/>
      <c r="CD4559"/>
      <c r="CE4559"/>
      <c r="CF4559"/>
      <c r="CG4559"/>
      <c r="CH4559"/>
      <c r="CI4559"/>
      <c r="CJ4559"/>
      <c r="CK4559"/>
      <c r="CL4559"/>
      <c r="CM4559"/>
      <c r="CN4559"/>
      <c r="CO4559"/>
      <c r="CP4559"/>
      <c r="CQ4559"/>
      <c r="CR4559"/>
      <c r="CS4559"/>
      <c r="CT4559"/>
      <c r="CU4559"/>
      <c r="CV4559"/>
    </row>
    <row r="4560" spans="10:100" x14ac:dyDescent="0.25">
      <c r="J4560"/>
      <c r="K4560"/>
      <c r="L4560"/>
      <c r="M4560"/>
      <c r="N4560"/>
      <c r="O4560"/>
      <c r="P4560"/>
      <c r="Q4560"/>
      <c r="R4560"/>
      <c r="S4560"/>
      <c r="T4560"/>
      <c r="U4560"/>
      <c r="V4560"/>
      <c r="W4560"/>
      <c r="X4560"/>
      <c r="Y4560"/>
      <c r="Z4560"/>
      <c r="AA4560"/>
      <c r="AB4560"/>
      <c r="AC4560"/>
      <c r="AD4560"/>
      <c r="AE4560"/>
      <c r="AF4560"/>
      <c r="AG4560"/>
      <c r="AH4560"/>
      <c r="AI4560"/>
      <c r="AJ4560"/>
      <c r="AK4560"/>
      <c r="AL4560"/>
      <c r="AM4560"/>
      <c r="AN4560"/>
      <c r="AO4560"/>
      <c r="AP4560"/>
      <c r="AQ4560"/>
      <c r="AR4560"/>
      <c r="AS4560"/>
      <c r="AT4560"/>
      <c r="AU4560"/>
      <c r="AV4560"/>
      <c r="AW4560"/>
      <c r="AX4560"/>
      <c r="AY4560"/>
      <c r="AZ4560"/>
      <c r="BA4560"/>
      <c r="BB4560"/>
      <c r="BC4560"/>
      <c r="BD4560"/>
      <c r="BE4560"/>
      <c r="BF4560"/>
      <c r="BG4560"/>
      <c r="BH4560"/>
      <c r="BI4560"/>
      <c r="BJ4560"/>
      <c r="BK4560"/>
      <c r="BL4560"/>
      <c r="BM4560"/>
      <c r="BN4560"/>
      <c r="BO4560"/>
      <c r="BP4560"/>
      <c r="BQ4560"/>
      <c r="BR4560"/>
      <c r="BS4560"/>
      <c r="BT4560"/>
      <c r="BU4560"/>
      <c r="BV4560"/>
      <c r="BW4560"/>
      <c r="BX4560"/>
      <c r="BY4560"/>
      <c r="BZ4560"/>
      <c r="CA4560"/>
      <c r="CB4560"/>
      <c r="CC4560"/>
      <c r="CD4560"/>
      <c r="CE4560"/>
      <c r="CF4560"/>
      <c r="CG4560"/>
      <c r="CH4560"/>
      <c r="CI4560"/>
      <c r="CJ4560"/>
      <c r="CK4560"/>
      <c r="CL4560"/>
      <c r="CM4560"/>
      <c r="CN4560"/>
      <c r="CO4560"/>
      <c r="CP4560"/>
      <c r="CQ4560"/>
      <c r="CR4560"/>
      <c r="CS4560"/>
      <c r="CT4560"/>
      <c r="CU4560"/>
      <c r="CV4560"/>
    </row>
    <row r="4561" spans="10:100" x14ac:dyDescent="0.25">
      <c r="J4561"/>
      <c r="K4561"/>
      <c r="L4561"/>
      <c r="M4561"/>
      <c r="N4561"/>
      <c r="O4561"/>
      <c r="P4561"/>
      <c r="Q4561"/>
      <c r="R4561"/>
      <c r="S4561"/>
      <c r="T4561"/>
      <c r="U4561"/>
      <c r="V4561"/>
      <c r="W4561"/>
      <c r="X4561"/>
      <c r="Y4561"/>
      <c r="Z4561"/>
      <c r="AA4561"/>
      <c r="AB4561"/>
      <c r="AC4561"/>
      <c r="AD4561"/>
      <c r="AE4561"/>
      <c r="AF4561"/>
      <c r="AG4561"/>
      <c r="AH4561"/>
      <c r="AI4561"/>
      <c r="AJ4561"/>
      <c r="AK4561"/>
      <c r="AL4561"/>
      <c r="AM4561"/>
      <c r="AN4561"/>
      <c r="AO4561"/>
      <c r="AP4561"/>
      <c r="AQ4561"/>
      <c r="AR4561"/>
      <c r="AS4561"/>
      <c r="AT4561"/>
      <c r="AU4561"/>
      <c r="AV4561"/>
      <c r="AW4561"/>
      <c r="AX4561"/>
      <c r="AY4561"/>
      <c r="AZ4561"/>
      <c r="BA4561"/>
      <c r="BB4561"/>
      <c r="BC4561"/>
      <c r="BD4561"/>
      <c r="BE4561"/>
      <c r="BF4561"/>
      <c r="BG4561"/>
      <c r="BH4561"/>
      <c r="BI4561"/>
      <c r="BJ4561"/>
      <c r="BK4561"/>
      <c r="BL4561"/>
      <c r="BM4561"/>
      <c r="BN4561"/>
      <c r="BO4561"/>
      <c r="BP4561"/>
      <c r="BQ4561"/>
      <c r="BR4561"/>
      <c r="BS4561"/>
      <c r="BT4561"/>
      <c r="BU4561"/>
      <c r="BV4561"/>
      <c r="BW4561"/>
      <c r="BX4561"/>
      <c r="BY4561"/>
      <c r="BZ4561"/>
      <c r="CA4561"/>
      <c r="CB4561"/>
      <c r="CC4561"/>
      <c r="CD4561"/>
      <c r="CE4561"/>
      <c r="CF4561"/>
      <c r="CG4561"/>
      <c r="CH4561"/>
      <c r="CI4561"/>
      <c r="CJ4561"/>
      <c r="CK4561"/>
      <c r="CL4561"/>
      <c r="CM4561"/>
      <c r="CN4561"/>
      <c r="CO4561"/>
      <c r="CP4561"/>
      <c r="CQ4561"/>
      <c r="CR4561"/>
      <c r="CS4561"/>
      <c r="CT4561"/>
      <c r="CU4561"/>
      <c r="CV4561"/>
    </row>
    <row r="4562" spans="10:100" x14ac:dyDescent="0.25">
      <c r="J4562"/>
      <c r="K4562"/>
      <c r="L4562"/>
      <c r="M4562"/>
      <c r="N4562"/>
      <c r="O4562"/>
      <c r="P4562"/>
      <c r="Q4562"/>
      <c r="R4562"/>
      <c r="S4562"/>
      <c r="T4562"/>
      <c r="U4562"/>
      <c r="V4562"/>
      <c r="W4562"/>
      <c r="X4562"/>
      <c r="Y4562"/>
      <c r="Z4562"/>
      <c r="AA4562"/>
      <c r="AB4562"/>
      <c r="AC4562"/>
      <c r="AD4562"/>
      <c r="AE4562"/>
      <c r="AF4562"/>
      <c r="AG4562"/>
      <c r="AH4562"/>
      <c r="AI4562"/>
      <c r="AJ4562"/>
      <c r="AK4562"/>
      <c r="AL4562"/>
      <c r="AM4562"/>
      <c r="AN4562"/>
      <c r="AO4562"/>
      <c r="AP4562"/>
      <c r="AQ4562"/>
      <c r="AR4562"/>
      <c r="AS4562"/>
      <c r="AT4562"/>
      <c r="AU4562"/>
      <c r="AV4562"/>
      <c r="AW4562"/>
      <c r="AX4562"/>
      <c r="AY4562"/>
      <c r="AZ4562"/>
      <c r="BA4562"/>
      <c r="BB4562"/>
      <c r="BC4562"/>
      <c r="BD4562"/>
      <c r="BE4562"/>
      <c r="BF4562"/>
      <c r="BG4562"/>
      <c r="BH4562"/>
      <c r="BI4562"/>
      <c r="BJ4562"/>
      <c r="BK4562"/>
      <c r="BL4562"/>
      <c r="BM4562"/>
      <c r="BN4562"/>
      <c r="BO4562"/>
      <c r="BP4562"/>
      <c r="BQ4562"/>
      <c r="BR4562"/>
      <c r="BS4562"/>
      <c r="BT4562"/>
      <c r="BU4562"/>
      <c r="BV4562"/>
      <c r="BW4562"/>
      <c r="BX4562"/>
      <c r="BY4562"/>
      <c r="BZ4562"/>
      <c r="CA4562"/>
      <c r="CB4562"/>
      <c r="CC4562"/>
      <c r="CD4562"/>
      <c r="CE4562"/>
      <c r="CF4562"/>
      <c r="CG4562"/>
      <c r="CH4562"/>
      <c r="CI4562"/>
      <c r="CJ4562"/>
      <c r="CK4562"/>
      <c r="CL4562"/>
      <c r="CM4562"/>
      <c r="CN4562"/>
      <c r="CO4562"/>
      <c r="CP4562"/>
      <c r="CQ4562"/>
      <c r="CR4562"/>
      <c r="CS4562"/>
      <c r="CT4562"/>
      <c r="CU4562"/>
      <c r="CV4562"/>
    </row>
    <row r="4563" spans="10:100" x14ac:dyDescent="0.25">
      <c r="J4563"/>
      <c r="K4563"/>
      <c r="L4563"/>
      <c r="M4563"/>
      <c r="N4563"/>
      <c r="O4563"/>
      <c r="P4563"/>
      <c r="Q4563"/>
      <c r="R4563"/>
      <c r="S4563"/>
      <c r="T4563"/>
      <c r="U4563"/>
      <c r="V4563"/>
      <c r="W4563"/>
      <c r="X4563"/>
      <c r="Y4563"/>
      <c r="Z4563"/>
      <c r="AA4563"/>
      <c r="AB4563"/>
      <c r="AC4563"/>
      <c r="AD4563"/>
      <c r="AE4563"/>
      <c r="AF4563"/>
      <c r="AG4563"/>
      <c r="AH4563"/>
      <c r="AI4563"/>
      <c r="AJ4563"/>
      <c r="AK4563"/>
      <c r="AL4563"/>
      <c r="AM4563"/>
      <c r="AN4563"/>
      <c r="AO4563"/>
      <c r="AP4563"/>
      <c r="AQ4563"/>
      <c r="AR4563"/>
      <c r="AS4563"/>
      <c r="AT4563"/>
      <c r="AU4563"/>
      <c r="AV4563"/>
      <c r="AW4563"/>
      <c r="AX4563"/>
      <c r="AY4563"/>
      <c r="AZ4563"/>
      <c r="BA4563"/>
      <c r="BB4563"/>
      <c r="BC4563"/>
      <c r="BD4563"/>
      <c r="BE4563"/>
      <c r="BF4563"/>
      <c r="BG4563"/>
      <c r="BH4563"/>
      <c r="BI4563"/>
      <c r="BJ4563"/>
      <c r="BK4563"/>
      <c r="BL4563"/>
      <c r="BM4563"/>
      <c r="BN4563"/>
      <c r="BO4563"/>
      <c r="BP4563"/>
      <c r="BQ4563"/>
      <c r="BR4563"/>
      <c r="BS4563"/>
      <c r="BT4563"/>
      <c r="BU4563"/>
      <c r="BV4563"/>
      <c r="BW4563"/>
      <c r="BX4563"/>
      <c r="BY4563"/>
      <c r="BZ4563"/>
      <c r="CA4563"/>
      <c r="CB4563"/>
      <c r="CC4563"/>
      <c r="CD4563"/>
      <c r="CE4563"/>
      <c r="CF4563"/>
      <c r="CG4563"/>
      <c r="CH4563"/>
      <c r="CI4563"/>
      <c r="CJ4563"/>
      <c r="CK4563"/>
      <c r="CL4563"/>
      <c r="CM4563"/>
      <c r="CN4563"/>
      <c r="CO4563"/>
      <c r="CP4563"/>
      <c r="CQ4563"/>
      <c r="CR4563"/>
      <c r="CS4563"/>
      <c r="CT4563"/>
      <c r="CU4563"/>
      <c r="CV4563"/>
    </row>
    <row r="4564" spans="10:100" x14ac:dyDescent="0.25">
      <c r="J4564"/>
      <c r="K4564"/>
      <c r="L4564"/>
      <c r="M4564"/>
      <c r="N4564"/>
      <c r="O4564"/>
      <c r="P4564"/>
      <c r="Q4564"/>
      <c r="R4564"/>
      <c r="S4564"/>
      <c r="T4564"/>
      <c r="U4564"/>
      <c r="V4564"/>
      <c r="W4564"/>
      <c r="X4564"/>
      <c r="Y4564"/>
      <c r="Z4564"/>
      <c r="AA4564"/>
      <c r="AB4564"/>
      <c r="AC4564"/>
      <c r="AD4564"/>
      <c r="AE4564"/>
      <c r="AF4564"/>
      <c r="AG4564"/>
      <c r="AH4564"/>
      <c r="AI4564"/>
      <c r="AJ4564"/>
      <c r="AK4564"/>
      <c r="AL4564"/>
      <c r="AM4564"/>
      <c r="AN4564"/>
      <c r="AO4564"/>
      <c r="AP4564"/>
      <c r="AQ4564"/>
      <c r="AR4564"/>
      <c r="AS4564"/>
      <c r="AT4564"/>
      <c r="AU4564"/>
      <c r="AV4564"/>
      <c r="AW4564"/>
      <c r="AX4564"/>
      <c r="AY4564"/>
      <c r="AZ4564"/>
      <c r="BA4564"/>
      <c r="BB4564"/>
      <c r="BC4564"/>
      <c r="BD4564"/>
      <c r="BE4564"/>
      <c r="BF4564"/>
      <c r="BG4564"/>
      <c r="BH4564"/>
      <c r="BI4564"/>
      <c r="BJ4564"/>
      <c r="BK4564"/>
      <c r="BL4564"/>
      <c r="BM4564"/>
      <c r="BN4564"/>
      <c r="BO4564"/>
      <c r="BP4564"/>
      <c r="BQ4564"/>
      <c r="BR4564"/>
      <c r="BS4564"/>
      <c r="BT4564"/>
      <c r="BU4564"/>
      <c r="BV4564"/>
      <c r="BW4564"/>
      <c r="BX4564"/>
      <c r="BY4564"/>
      <c r="BZ4564"/>
      <c r="CA4564"/>
      <c r="CB4564"/>
      <c r="CC4564"/>
      <c r="CD4564"/>
      <c r="CE4564"/>
      <c r="CF4564"/>
      <c r="CG4564"/>
      <c r="CH4564"/>
      <c r="CI4564"/>
      <c r="CJ4564"/>
      <c r="CK4564"/>
      <c r="CL4564"/>
      <c r="CM4564"/>
      <c r="CN4564"/>
      <c r="CO4564"/>
      <c r="CP4564"/>
      <c r="CQ4564"/>
      <c r="CR4564"/>
      <c r="CS4564"/>
      <c r="CT4564"/>
      <c r="CU4564"/>
      <c r="CV4564"/>
    </row>
    <row r="4565" spans="10:100" x14ac:dyDescent="0.25">
      <c r="J4565"/>
      <c r="K4565"/>
      <c r="L4565"/>
      <c r="M4565"/>
      <c r="N4565"/>
      <c r="O4565"/>
      <c r="P4565"/>
      <c r="Q4565"/>
      <c r="R4565"/>
      <c r="S4565"/>
      <c r="T4565"/>
      <c r="U4565"/>
      <c r="V4565"/>
      <c r="W4565"/>
      <c r="X4565"/>
      <c r="Y4565"/>
      <c r="Z4565"/>
      <c r="AA4565"/>
      <c r="AB4565"/>
      <c r="AC4565"/>
      <c r="AD4565"/>
      <c r="AE4565"/>
      <c r="AF4565"/>
      <c r="AG4565"/>
      <c r="AH4565"/>
      <c r="AI4565"/>
      <c r="AJ4565"/>
      <c r="AK4565"/>
      <c r="AL4565"/>
      <c r="AM4565"/>
      <c r="AN4565"/>
      <c r="AO4565"/>
      <c r="AP4565"/>
      <c r="AQ4565"/>
      <c r="AR4565"/>
      <c r="AS4565"/>
      <c r="AT4565"/>
      <c r="AU4565"/>
      <c r="AV4565"/>
      <c r="AW4565"/>
      <c r="AX4565"/>
      <c r="AY4565"/>
      <c r="AZ4565"/>
      <c r="BA4565"/>
      <c r="BB4565"/>
      <c r="BC4565"/>
      <c r="BD4565"/>
      <c r="BE4565"/>
      <c r="BF4565"/>
      <c r="BG4565"/>
      <c r="BH4565"/>
      <c r="BI4565"/>
      <c r="BJ4565"/>
      <c r="BK4565"/>
      <c r="BL4565"/>
      <c r="BM4565"/>
      <c r="BN4565"/>
      <c r="BO4565"/>
      <c r="BP4565"/>
      <c r="BQ4565"/>
      <c r="BR4565"/>
      <c r="BS4565"/>
      <c r="BT4565"/>
      <c r="BU4565"/>
      <c r="BV4565"/>
      <c r="BW4565"/>
      <c r="BX4565"/>
      <c r="BY4565"/>
      <c r="BZ4565"/>
      <c r="CA4565"/>
      <c r="CB4565"/>
      <c r="CC4565"/>
      <c r="CD4565"/>
      <c r="CE4565"/>
      <c r="CF4565"/>
      <c r="CG4565"/>
      <c r="CH4565"/>
      <c r="CI4565"/>
      <c r="CJ4565"/>
      <c r="CK4565"/>
      <c r="CL4565"/>
      <c r="CM4565"/>
      <c r="CN4565"/>
      <c r="CO4565"/>
      <c r="CP4565"/>
      <c r="CQ4565"/>
      <c r="CR4565"/>
      <c r="CS4565"/>
      <c r="CT4565"/>
      <c r="CU4565"/>
      <c r="CV4565"/>
    </row>
    <row r="4566" spans="10:100" x14ac:dyDescent="0.25">
      <c r="J4566"/>
      <c r="K4566"/>
      <c r="L4566"/>
      <c r="M4566"/>
      <c r="N4566"/>
      <c r="O4566"/>
      <c r="P4566"/>
      <c r="Q4566"/>
      <c r="R4566"/>
      <c r="S4566"/>
      <c r="T4566"/>
      <c r="U4566"/>
      <c r="V4566"/>
      <c r="W4566"/>
      <c r="X4566"/>
      <c r="Y4566"/>
      <c r="Z4566"/>
      <c r="AA4566"/>
      <c r="AB4566"/>
      <c r="AC4566"/>
      <c r="AD4566"/>
      <c r="AE4566"/>
      <c r="AF4566"/>
      <c r="AG4566"/>
      <c r="AH4566"/>
      <c r="AI4566"/>
      <c r="AJ4566"/>
      <c r="AK4566"/>
      <c r="AL4566"/>
      <c r="AM4566"/>
      <c r="AN4566"/>
      <c r="AO4566"/>
      <c r="AP4566"/>
      <c r="AQ4566"/>
      <c r="AR4566"/>
      <c r="AS4566"/>
      <c r="AT4566"/>
      <c r="AU4566"/>
      <c r="AV4566"/>
      <c r="AW4566"/>
      <c r="AX4566"/>
      <c r="AY4566"/>
      <c r="AZ4566"/>
      <c r="BA4566"/>
      <c r="BB4566"/>
      <c r="BC4566"/>
      <c r="BD4566"/>
      <c r="BE4566"/>
      <c r="BF4566"/>
      <c r="BG4566"/>
      <c r="BH4566"/>
      <c r="BI4566"/>
      <c r="BJ4566"/>
      <c r="BK4566"/>
      <c r="BL4566"/>
      <c r="BM4566"/>
      <c r="BN4566"/>
      <c r="BO4566"/>
      <c r="BP4566"/>
      <c r="BQ4566"/>
      <c r="BR4566"/>
      <c r="BS4566"/>
      <c r="BT4566"/>
      <c r="BU4566"/>
      <c r="BV4566"/>
      <c r="BW4566"/>
      <c r="BX4566"/>
      <c r="BY4566"/>
      <c r="BZ4566"/>
      <c r="CA4566"/>
      <c r="CB4566"/>
      <c r="CC4566"/>
      <c r="CD4566"/>
      <c r="CE4566"/>
      <c r="CF4566"/>
      <c r="CG4566"/>
      <c r="CH4566"/>
      <c r="CI4566"/>
      <c r="CJ4566"/>
      <c r="CK4566"/>
      <c r="CL4566"/>
      <c r="CM4566"/>
      <c r="CN4566"/>
      <c r="CO4566"/>
      <c r="CP4566"/>
      <c r="CQ4566"/>
      <c r="CR4566"/>
      <c r="CS4566"/>
      <c r="CT4566"/>
      <c r="CU4566"/>
      <c r="CV4566"/>
    </row>
    <row r="4567" spans="10:100" x14ac:dyDescent="0.25">
      <c r="J4567"/>
      <c r="K4567"/>
      <c r="L4567"/>
      <c r="M4567"/>
      <c r="N4567"/>
      <c r="O4567"/>
      <c r="P4567"/>
      <c r="Q4567"/>
      <c r="R4567"/>
      <c r="S4567"/>
      <c r="T4567"/>
      <c r="U4567"/>
      <c r="V4567"/>
      <c r="W4567"/>
      <c r="X4567"/>
      <c r="Y4567"/>
      <c r="Z4567"/>
      <c r="AA4567"/>
      <c r="AB4567"/>
      <c r="AC4567"/>
      <c r="AD4567"/>
      <c r="AE4567"/>
      <c r="AF4567"/>
      <c r="AG4567"/>
      <c r="AH4567"/>
      <c r="AI4567"/>
      <c r="AJ4567"/>
      <c r="AK4567"/>
      <c r="AL4567"/>
      <c r="AM4567"/>
      <c r="AN4567"/>
      <c r="AO4567"/>
      <c r="AP4567"/>
      <c r="AQ4567"/>
      <c r="AR4567"/>
      <c r="AS4567"/>
      <c r="AT4567"/>
      <c r="AU4567"/>
      <c r="AV4567"/>
      <c r="AW4567"/>
      <c r="AX4567"/>
      <c r="AY4567"/>
      <c r="AZ4567"/>
      <c r="BA4567"/>
      <c r="BB4567"/>
      <c r="BC4567"/>
      <c r="BD4567"/>
      <c r="BE4567"/>
      <c r="BF4567"/>
      <c r="BG4567"/>
      <c r="BH4567"/>
      <c r="BI4567"/>
      <c r="BJ4567"/>
      <c r="BK4567"/>
      <c r="BL4567"/>
      <c r="BM4567"/>
      <c r="BN4567"/>
      <c r="BO4567"/>
      <c r="BP4567"/>
      <c r="BQ4567"/>
      <c r="BR4567"/>
      <c r="BS4567"/>
      <c r="BT4567"/>
      <c r="BU4567"/>
      <c r="BV4567"/>
      <c r="BW4567"/>
      <c r="BX4567"/>
      <c r="BY4567"/>
      <c r="BZ4567"/>
      <c r="CA4567"/>
      <c r="CB4567"/>
      <c r="CC4567"/>
      <c r="CD4567"/>
      <c r="CE4567"/>
      <c r="CF4567"/>
      <c r="CG4567"/>
      <c r="CH4567"/>
      <c r="CI4567"/>
      <c r="CJ4567"/>
      <c r="CK4567"/>
      <c r="CL4567"/>
      <c r="CM4567"/>
      <c r="CN4567"/>
      <c r="CO4567"/>
      <c r="CP4567"/>
      <c r="CQ4567"/>
      <c r="CR4567"/>
      <c r="CS4567"/>
      <c r="CT4567"/>
      <c r="CU4567"/>
      <c r="CV4567"/>
    </row>
    <row r="4568" spans="10:100" x14ac:dyDescent="0.25">
      <c r="J4568"/>
      <c r="K4568"/>
      <c r="L4568"/>
      <c r="M4568"/>
      <c r="N4568"/>
      <c r="O4568"/>
      <c r="P4568"/>
      <c r="Q4568"/>
      <c r="R4568"/>
      <c r="S4568"/>
      <c r="T4568"/>
      <c r="U4568"/>
      <c r="V4568"/>
      <c r="W4568"/>
      <c r="X4568"/>
      <c r="Y4568"/>
      <c r="Z4568"/>
      <c r="AA4568"/>
      <c r="AB4568"/>
      <c r="AC4568"/>
      <c r="AD4568"/>
      <c r="AE4568"/>
      <c r="AF4568"/>
      <c r="AG4568"/>
      <c r="AH4568"/>
      <c r="AI4568"/>
      <c r="AJ4568"/>
      <c r="AK4568"/>
      <c r="AL4568"/>
      <c r="AM4568"/>
      <c r="AN4568"/>
      <c r="AO4568"/>
      <c r="AP4568"/>
      <c r="AQ4568"/>
      <c r="AR4568"/>
      <c r="AS4568"/>
      <c r="AT4568"/>
      <c r="AU4568"/>
      <c r="AV4568"/>
      <c r="AW4568"/>
      <c r="AX4568"/>
      <c r="AY4568"/>
      <c r="AZ4568"/>
      <c r="BA4568"/>
      <c r="BB4568"/>
      <c r="BC4568"/>
      <c r="BD4568"/>
      <c r="BE4568"/>
      <c r="BF4568"/>
      <c r="BG4568"/>
      <c r="BH4568"/>
      <c r="BI4568"/>
      <c r="BJ4568"/>
      <c r="BK4568"/>
      <c r="BL4568"/>
      <c r="BM4568"/>
      <c r="BN4568"/>
      <c r="BO4568"/>
      <c r="BP4568"/>
      <c r="BQ4568"/>
      <c r="BR4568"/>
      <c r="BS4568"/>
      <c r="BT4568"/>
      <c r="BU4568"/>
      <c r="BV4568"/>
      <c r="BW4568"/>
      <c r="BX4568"/>
      <c r="BY4568"/>
      <c r="BZ4568"/>
      <c r="CA4568"/>
      <c r="CB4568"/>
      <c r="CC4568"/>
      <c r="CD4568"/>
      <c r="CE4568"/>
      <c r="CF4568"/>
      <c r="CG4568"/>
      <c r="CH4568"/>
      <c r="CI4568"/>
      <c r="CJ4568"/>
      <c r="CK4568"/>
      <c r="CL4568"/>
      <c r="CM4568"/>
      <c r="CN4568"/>
      <c r="CO4568"/>
      <c r="CP4568"/>
      <c r="CQ4568"/>
      <c r="CR4568"/>
      <c r="CS4568"/>
      <c r="CT4568"/>
      <c r="CU4568"/>
      <c r="CV4568"/>
    </row>
    <row r="4569" spans="10:100" x14ac:dyDescent="0.25">
      <c r="J4569"/>
      <c r="K4569"/>
      <c r="L4569"/>
      <c r="M4569"/>
      <c r="N4569"/>
      <c r="O4569"/>
      <c r="P4569"/>
      <c r="Q4569"/>
      <c r="R4569"/>
      <c r="S4569"/>
      <c r="T4569"/>
      <c r="U4569"/>
      <c r="V4569"/>
      <c r="W4569"/>
      <c r="X4569"/>
      <c r="Y4569"/>
      <c r="Z4569"/>
      <c r="AA4569"/>
      <c r="AB4569"/>
      <c r="AC4569"/>
      <c r="AD4569"/>
      <c r="AE4569"/>
      <c r="AF4569"/>
      <c r="AG4569"/>
      <c r="AH4569"/>
      <c r="AI4569"/>
      <c r="AJ4569"/>
      <c r="AK4569"/>
      <c r="AL4569"/>
      <c r="AM4569"/>
      <c r="AN4569"/>
      <c r="AO4569"/>
      <c r="AP4569"/>
      <c r="AQ4569"/>
      <c r="AR4569"/>
      <c r="AS4569"/>
      <c r="AT4569"/>
      <c r="AU4569"/>
      <c r="AV4569"/>
      <c r="AW4569"/>
      <c r="AX4569"/>
      <c r="AY4569"/>
      <c r="AZ4569"/>
      <c r="BA4569"/>
      <c r="BB4569"/>
      <c r="BC4569"/>
      <c r="BD4569"/>
      <c r="BE4569"/>
      <c r="BF4569"/>
      <c r="BG4569"/>
      <c r="BH4569"/>
      <c r="BI4569"/>
      <c r="BJ4569"/>
      <c r="BK4569"/>
      <c r="BL4569"/>
      <c r="BM4569"/>
      <c r="BN4569"/>
      <c r="BO4569"/>
      <c r="BP4569"/>
      <c r="BQ4569"/>
      <c r="BR4569"/>
      <c r="BS4569"/>
      <c r="BT4569"/>
      <c r="BU4569"/>
      <c r="BV4569"/>
      <c r="BW4569"/>
      <c r="BX4569"/>
      <c r="BY4569"/>
      <c r="BZ4569"/>
      <c r="CA4569"/>
      <c r="CB4569"/>
      <c r="CC4569"/>
      <c r="CD4569"/>
      <c r="CE4569"/>
      <c r="CF4569"/>
      <c r="CG4569"/>
      <c r="CH4569"/>
      <c r="CI4569"/>
      <c r="CJ4569"/>
      <c r="CK4569"/>
      <c r="CL4569"/>
      <c r="CM4569"/>
      <c r="CN4569"/>
      <c r="CO4569"/>
      <c r="CP4569"/>
      <c r="CQ4569"/>
      <c r="CR4569"/>
      <c r="CS4569"/>
      <c r="CT4569"/>
      <c r="CU4569"/>
      <c r="CV4569"/>
    </row>
    <row r="4570" spans="10:100" x14ac:dyDescent="0.25">
      <c r="J4570"/>
      <c r="K4570"/>
      <c r="L4570"/>
      <c r="M4570"/>
      <c r="N4570"/>
      <c r="O4570"/>
      <c r="P4570"/>
      <c r="Q4570"/>
      <c r="R4570"/>
      <c r="S4570"/>
      <c r="T4570"/>
      <c r="U4570"/>
      <c r="V4570"/>
      <c r="W4570"/>
      <c r="X4570"/>
      <c r="Y4570"/>
      <c r="Z4570"/>
      <c r="AA4570"/>
      <c r="AB4570"/>
      <c r="AC4570"/>
      <c r="AD4570"/>
      <c r="AE4570"/>
      <c r="AF4570"/>
      <c r="AG4570"/>
      <c r="AH4570"/>
      <c r="AI4570"/>
      <c r="AJ4570"/>
      <c r="AK4570"/>
      <c r="AL4570"/>
      <c r="AM4570"/>
      <c r="AN4570"/>
      <c r="AO4570"/>
      <c r="AP4570"/>
      <c r="AQ4570"/>
      <c r="AR4570"/>
      <c r="AS4570"/>
      <c r="AT4570"/>
      <c r="AU4570"/>
      <c r="AV4570"/>
      <c r="AW4570"/>
      <c r="AX4570"/>
      <c r="AY4570"/>
      <c r="AZ4570"/>
      <c r="BA4570"/>
      <c r="BB4570"/>
      <c r="BC4570"/>
      <c r="BD4570"/>
      <c r="BE4570"/>
      <c r="BF4570"/>
      <c r="BG4570"/>
      <c r="BH4570"/>
      <c r="BI4570"/>
      <c r="BJ4570"/>
      <c r="BK4570"/>
      <c r="BL4570"/>
      <c r="BM4570"/>
      <c r="BN4570"/>
      <c r="BO4570"/>
      <c r="BP4570"/>
      <c r="BQ4570"/>
      <c r="BR4570"/>
      <c r="BS4570"/>
      <c r="BT4570"/>
      <c r="BU4570"/>
      <c r="BV4570"/>
      <c r="BW4570"/>
      <c r="BX4570"/>
      <c r="BY4570"/>
      <c r="BZ4570"/>
      <c r="CA4570"/>
      <c r="CB4570"/>
      <c r="CC4570"/>
      <c r="CD4570"/>
      <c r="CE4570"/>
      <c r="CF4570"/>
      <c r="CG4570"/>
      <c r="CH4570"/>
      <c r="CI4570"/>
      <c r="CJ4570"/>
      <c r="CK4570"/>
      <c r="CL4570"/>
      <c r="CM4570"/>
      <c r="CN4570"/>
      <c r="CO4570"/>
      <c r="CP4570"/>
      <c r="CQ4570"/>
      <c r="CR4570"/>
      <c r="CS4570"/>
      <c r="CT4570"/>
      <c r="CU4570"/>
      <c r="CV4570"/>
    </row>
    <row r="4571" spans="10:100" x14ac:dyDescent="0.25">
      <c r="J4571"/>
      <c r="K4571"/>
      <c r="L4571"/>
      <c r="M4571"/>
      <c r="N4571"/>
      <c r="O4571"/>
      <c r="P4571"/>
      <c r="Q4571"/>
      <c r="R4571"/>
      <c r="S4571"/>
      <c r="T4571"/>
      <c r="U4571"/>
      <c r="V4571"/>
      <c r="W4571"/>
      <c r="X4571"/>
      <c r="Y4571"/>
      <c r="Z4571"/>
      <c r="AA4571"/>
      <c r="AB4571"/>
      <c r="AC4571"/>
      <c r="AD4571"/>
      <c r="AE4571"/>
      <c r="AF4571"/>
      <c r="AG4571"/>
      <c r="AH4571"/>
      <c r="AI4571"/>
      <c r="AJ4571"/>
      <c r="AK4571"/>
      <c r="AL4571"/>
      <c r="AM4571"/>
      <c r="AN4571"/>
      <c r="AO4571"/>
      <c r="AP4571"/>
      <c r="AQ4571"/>
      <c r="AR4571"/>
      <c r="AS4571"/>
      <c r="AT4571"/>
      <c r="AU4571"/>
      <c r="AV4571"/>
      <c r="AW4571"/>
      <c r="AX4571"/>
      <c r="AY4571"/>
      <c r="AZ4571"/>
      <c r="BA4571"/>
      <c r="BB4571"/>
      <c r="BC4571"/>
      <c r="BD4571"/>
      <c r="BE4571"/>
      <c r="BF4571"/>
      <c r="BG4571"/>
      <c r="BH4571"/>
      <c r="BI4571"/>
      <c r="BJ4571"/>
      <c r="BK4571"/>
      <c r="BL4571"/>
      <c r="BM4571"/>
      <c r="BN4571"/>
      <c r="BO4571"/>
      <c r="BP4571"/>
      <c r="BQ4571"/>
      <c r="BR4571"/>
      <c r="BS4571"/>
      <c r="BT4571"/>
      <c r="BU4571"/>
      <c r="BV4571"/>
      <c r="BW4571"/>
      <c r="BX4571"/>
      <c r="BY4571"/>
      <c r="BZ4571"/>
      <c r="CA4571"/>
      <c r="CB4571"/>
      <c r="CC4571"/>
      <c r="CD4571"/>
      <c r="CE4571"/>
      <c r="CF4571"/>
      <c r="CG4571"/>
      <c r="CH4571"/>
      <c r="CI4571"/>
      <c r="CJ4571"/>
      <c r="CK4571"/>
      <c r="CL4571"/>
      <c r="CM4571"/>
      <c r="CN4571"/>
      <c r="CO4571"/>
      <c r="CP4571"/>
      <c r="CQ4571"/>
      <c r="CR4571"/>
      <c r="CS4571"/>
      <c r="CT4571"/>
      <c r="CU4571"/>
      <c r="CV4571"/>
    </row>
    <row r="4572" spans="10:100" x14ac:dyDescent="0.25">
      <c r="J4572"/>
      <c r="K4572"/>
      <c r="L4572"/>
      <c r="M4572"/>
      <c r="N4572"/>
      <c r="O4572"/>
      <c r="P4572"/>
      <c r="Q4572"/>
      <c r="R4572"/>
      <c r="S4572"/>
      <c r="T4572"/>
      <c r="U4572"/>
      <c r="V4572"/>
      <c r="W4572"/>
      <c r="X4572"/>
      <c r="Y4572"/>
      <c r="Z4572"/>
      <c r="AA4572"/>
      <c r="AB4572"/>
      <c r="AC4572"/>
      <c r="AD4572"/>
      <c r="AE4572"/>
      <c r="AF4572"/>
      <c r="AG4572"/>
      <c r="AH4572"/>
      <c r="AI4572"/>
      <c r="AJ4572"/>
      <c r="AK4572"/>
      <c r="AL4572"/>
      <c r="AM4572"/>
      <c r="AN4572"/>
      <c r="AO4572"/>
      <c r="AP4572"/>
      <c r="AQ4572"/>
      <c r="AR4572"/>
      <c r="AS4572"/>
      <c r="AT4572"/>
      <c r="AU4572"/>
      <c r="AV4572"/>
      <c r="AW4572"/>
      <c r="AX4572"/>
      <c r="AY4572"/>
      <c r="AZ4572"/>
      <c r="BA4572"/>
      <c r="BB4572"/>
      <c r="BC4572"/>
      <c r="BD4572"/>
      <c r="BE4572"/>
      <c r="BF4572"/>
      <c r="BG4572"/>
      <c r="BH4572"/>
      <c r="BI4572"/>
      <c r="BJ4572"/>
      <c r="BK4572"/>
      <c r="BL4572"/>
      <c r="BM4572"/>
      <c r="BN4572"/>
      <c r="BO4572"/>
      <c r="BP4572"/>
      <c r="BQ4572"/>
      <c r="BR4572"/>
      <c r="BS4572"/>
      <c r="BT4572"/>
      <c r="BU4572"/>
      <c r="BV4572"/>
      <c r="BW4572"/>
      <c r="BX4572"/>
      <c r="BY4572"/>
      <c r="BZ4572"/>
      <c r="CA4572"/>
      <c r="CB4572"/>
      <c r="CC4572"/>
      <c r="CD4572"/>
      <c r="CE4572"/>
      <c r="CF4572"/>
      <c r="CG4572"/>
      <c r="CH4572"/>
      <c r="CI4572"/>
      <c r="CJ4572"/>
      <c r="CK4572"/>
      <c r="CL4572"/>
      <c r="CM4572"/>
      <c r="CN4572"/>
      <c r="CO4572"/>
      <c r="CP4572"/>
      <c r="CQ4572"/>
      <c r="CR4572"/>
      <c r="CS4572"/>
      <c r="CT4572"/>
      <c r="CU4572"/>
      <c r="CV4572"/>
    </row>
    <row r="4573" spans="10:100" x14ac:dyDescent="0.25">
      <c r="J4573"/>
      <c r="K4573"/>
      <c r="L4573"/>
      <c r="M4573"/>
      <c r="N4573"/>
      <c r="O4573"/>
      <c r="P4573"/>
      <c r="Q4573"/>
      <c r="R4573"/>
      <c r="S4573"/>
      <c r="T4573"/>
      <c r="U4573"/>
      <c r="V4573"/>
      <c r="W4573"/>
      <c r="X4573"/>
      <c r="Y4573"/>
      <c r="Z4573"/>
      <c r="AA4573"/>
      <c r="AB4573"/>
      <c r="AC4573"/>
      <c r="AD4573"/>
      <c r="AE4573"/>
      <c r="AF4573"/>
      <c r="AG4573"/>
      <c r="AH4573"/>
      <c r="AI4573"/>
      <c r="AJ4573"/>
      <c r="AK4573"/>
      <c r="AL4573"/>
      <c r="AM4573"/>
      <c r="AN4573"/>
      <c r="AO4573"/>
      <c r="AP4573"/>
      <c r="AQ4573"/>
      <c r="AR4573"/>
      <c r="AS4573"/>
      <c r="AT4573"/>
      <c r="AU4573"/>
      <c r="AV4573"/>
      <c r="AW4573"/>
      <c r="AX4573"/>
      <c r="AY4573"/>
      <c r="AZ4573"/>
      <c r="BA4573"/>
      <c r="BB4573"/>
      <c r="BC4573"/>
      <c r="BD4573"/>
      <c r="BE4573"/>
      <c r="BF4573"/>
      <c r="BG4573"/>
      <c r="BH4573"/>
      <c r="BI4573"/>
      <c r="BJ4573"/>
      <c r="BK4573"/>
      <c r="BL4573"/>
      <c r="BM4573"/>
      <c r="BN4573"/>
      <c r="BO4573"/>
      <c r="BP4573"/>
      <c r="BQ4573"/>
      <c r="BR4573"/>
      <c r="BS4573"/>
      <c r="BT4573"/>
      <c r="BU4573"/>
      <c r="BV4573"/>
      <c r="BW4573"/>
      <c r="BX4573"/>
      <c r="BY4573"/>
      <c r="BZ4573"/>
      <c r="CA4573"/>
      <c r="CB4573"/>
      <c r="CC4573"/>
      <c r="CD4573"/>
      <c r="CE4573"/>
      <c r="CF4573"/>
      <c r="CG4573"/>
      <c r="CH4573"/>
      <c r="CI4573"/>
      <c r="CJ4573"/>
      <c r="CK4573"/>
      <c r="CL4573"/>
      <c r="CM4573"/>
      <c r="CN4573"/>
      <c r="CO4573"/>
      <c r="CP4573"/>
      <c r="CQ4573"/>
      <c r="CR4573"/>
      <c r="CS4573"/>
      <c r="CT4573"/>
      <c r="CU4573"/>
      <c r="CV4573"/>
    </row>
    <row r="4574" spans="10:100" x14ac:dyDescent="0.25">
      <c r="J4574"/>
      <c r="K4574"/>
      <c r="L4574"/>
      <c r="M4574"/>
      <c r="N4574"/>
      <c r="O4574"/>
      <c r="P4574"/>
      <c r="Q4574"/>
      <c r="R4574"/>
      <c r="S4574"/>
      <c r="T4574"/>
      <c r="U4574"/>
      <c r="V4574"/>
      <c r="W4574"/>
      <c r="X4574"/>
      <c r="Y4574"/>
      <c r="Z4574"/>
      <c r="AA4574"/>
      <c r="AB4574"/>
      <c r="AC4574"/>
      <c r="AD4574"/>
      <c r="AE4574"/>
      <c r="AF4574"/>
      <c r="AG4574"/>
      <c r="AH4574"/>
      <c r="AI4574"/>
      <c r="AJ4574"/>
      <c r="AK4574"/>
      <c r="AL4574"/>
      <c r="AM4574"/>
      <c r="AN4574"/>
      <c r="AO4574"/>
      <c r="AP4574"/>
      <c r="AQ4574"/>
      <c r="AR4574"/>
      <c r="AS4574"/>
      <c r="AT4574"/>
      <c r="AU4574"/>
      <c r="AV4574"/>
      <c r="AW4574"/>
      <c r="AX4574"/>
      <c r="AY4574"/>
      <c r="AZ4574"/>
      <c r="BA4574"/>
      <c r="BB4574"/>
      <c r="BC4574"/>
      <c r="BD4574"/>
      <c r="BE4574"/>
      <c r="BF4574"/>
      <c r="BG4574"/>
      <c r="BH4574"/>
      <c r="BI4574"/>
      <c r="BJ4574"/>
      <c r="BK4574"/>
      <c r="BL4574"/>
      <c r="BM4574"/>
      <c r="BN4574"/>
      <c r="BO4574"/>
      <c r="BP4574"/>
      <c r="BQ4574"/>
      <c r="BR4574"/>
      <c r="BS4574"/>
      <c r="BT4574"/>
      <c r="BU4574"/>
      <c r="BV4574"/>
      <c r="BW4574"/>
      <c r="BX4574"/>
      <c r="BY4574"/>
      <c r="BZ4574"/>
      <c r="CA4574"/>
      <c r="CB4574"/>
      <c r="CC4574"/>
      <c r="CD4574"/>
      <c r="CE4574"/>
      <c r="CF4574"/>
      <c r="CG4574"/>
      <c r="CH4574"/>
      <c r="CI4574"/>
      <c r="CJ4574"/>
      <c r="CK4574"/>
      <c r="CL4574"/>
      <c r="CM4574"/>
      <c r="CN4574"/>
      <c r="CO4574"/>
      <c r="CP4574"/>
      <c r="CQ4574"/>
      <c r="CR4574"/>
      <c r="CS4574"/>
      <c r="CT4574"/>
      <c r="CU4574"/>
      <c r="CV4574"/>
    </row>
    <row r="4575" spans="10:100" x14ac:dyDescent="0.25">
      <c r="J4575"/>
      <c r="K4575"/>
      <c r="L4575"/>
      <c r="M4575"/>
      <c r="N4575"/>
      <c r="O4575"/>
      <c r="P4575"/>
      <c r="Q4575"/>
      <c r="R4575"/>
      <c r="S4575"/>
      <c r="T4575"/>
      <c r="U4575"/>
      <c r="V4575"/>
      <c r="W4575"/>
      <c r="X4575"/>
      <c r="Y4575"/>
      <c r="Z4575"/>
      <c r="AA4575"/>
      <c r="AB4575"/>
      <c r="AC4575"/>
      <c r="AD4575"/>
      <c r="AE4575"/>
      <c r="AF4575"/>
      <c r="AG4575"/>
      <c r="AH4575"/>
      <c r="AI4575"/>
      <c r="AJ4575"/>
      <c r="AK4575"/>
      <c r="AL4575"/>
      <c r="AM4575"/>
      <c r="AN4575"/>
      <c r="AO4575"/>
      <c r="AP4575"/>
      <c r="AQ4575"/>
      <c r="AR4575"/>
      <c r="AS4575"/>
      <c r="AT4575"/>
      <c r="AU4575"/>
      <c r="AV4575"/>
      <c r="AW4575"/>
      <c r="AX4575"/>
      <c r="AY4575"/>
      <c r="AZ4575"/>
      <c r="BA4575"/>
      <c r="BB4575"/>
      <c r="BC4575"/>
      <c r="BD4575"/>
      <c r="BE4575"/>
      <c r="BF4575"/>
      <c r="BG4575"/>
      <c r="BH4575"/>
      <c r="BI4575"/>
      <c r="BJ4575"/>
      <c r="BK4575"/>
      <c r="BL4575"/>
      <c r="BM4575"/>
      <c r="BN4575"/>
      <c r="BO4575"/>
      <c r="BP4575"/>
      <c r="BQ4575"/>
      <c r="BR4575"/>
      <c r="BS4575"/>
      <c r="BT4575"/>
      <c r="BU4575"/>
      <c r="BV4575"/>
      <c r="BW4575"/>
      <c r="BX4575"/>
      <c r="BY4575"/>
      <c r="BZ4575"/>
      <c r="CA4575"/>
      <c r="CB4575"/>
      <c r="CC4575"/>
      <c r="CD4575"/>
      <c r="CE4575"/>
      <c r="CF4575"/>
      <c r="CG4575"/>
      <c r="CH4575"/>
      <c r="CI4575"/>
      <c r="CJ4575"/>
      <c r="CK4575"/>
      <c r="CL4575"/>
      <c r="CM4575"/>
      <c r="CN4575"/>
      <c r="CO4575"/>
      <c r="CP4575"/>
      <c r="CQ4575"/>
      <c r="CR4575"/>
      <c r="CS4575"/>
      <c r="CT4575"/>
      <c r="CU4575"/>
      <c r="CV4575"/>
    </row>
    <row r="4576" spans="10:100" x14ac:dyDescent="0.25">
      <c r="J4576"/>
      <c r="K4576"/>
      <c r="L4576"/>
      <c r="M4576"/>
      <c r="N4576"/>
      <c r="O4576"/>
      <c r="P4576"/>
      <c r="Q4576"/>
      <c r="R4576"/>
      <c r="S4576"/>
      <c r="T4576"/>
      <c r="U4576"/>
      <c r="V4576"/>
      <c r="W4576"/>
      <c r="X4576"/>
      <c r="Y4576"/>
      <c r="Z4576"/>
      <c r="AA4576"/>
      <c r="AB4576"/>
      <c r="AC4576"/>
      <c r="AD4576"/>
      <c r="AE4576"/>
      <c r="AF4576"/>
      <c r="AG4576"/>
      <c r="AH4576"/>
      <c r="AI4576"/>
      <c r="AJ4576"/>
      <c r="AK4576"/>
      <c r="AL4576"/>
      <c r="AM4576"/>
      <c r="AN4576"/>
      <c r="AO4576"/>
      <c r="AP4576"/>
      <c r="AQ4576"/>
      <c r="AR4576"/>
      <c r="AS4576"/>
      <c r="AT4576"/>
      <c r="AU4576"/>
      <c r="AV4576"/>
      <c r="AW4576"/>
      <c r="AX4576"/>
      <c r="AY4576"/>
      <c r="AZ4576"/>
      <c r="BA4576"/>
      <c r="BB4576"/>
      <c r="BC4576"/>
      <c r="BD4576"/>
      <c r="BE4576"/>
      <c r="BF4576"/>
      <c r="BG4576"/>
      <c r="BH4576"/>
      <c r="BI4576"/>
      <c r="BJ4576"/>
      <c r="BK4576"/>
      <c r="BL4576"/>
      <c r="BM4576"/>
      <c r="BN4576"/>
      <c r="BO4576"/>
      <c r="BP4576"/>
      <c r="BQ4576"/>
      <c r="BR4576"/>
      <c r="BS4576"/>
      <c r="BT4576"/>
      <c r="BU4576"/>
      <c r="BV4576"/>
      <c r="BW4576"/>
      <c r="BX4576"/>
      <c r="BY4576"/>
      <c r="BZ4576"/>
      <c r="CA4576"/>
      <c r="CB4576"/>
      <c r="CC4576"/>
      <c r="CD4576"/>
      <c r="CE4576"/>
      <c r="CF4576"/>
      <c r="CG4576"/>
      <c r="CH4576"/>
      <c r="CI4576"/>
      <c r="CJ4576"/>
      <c r="CK4576"/>
      <c r="CL4576"/>
      <c r="CM4576"/>
      <c r="CN4576"/>
      <c r="CO4576"/>
      <c r="CP4576"/>
      <c r="CQ4576"/>
      <c r="CR4576"/>
      <c r="CS4576"/>
      <c r="CT4576"/>
      <c r="CU4576"/>
      <c r="CV4576"/>
    </row>
    <row r="4577" spans="10:100" x14ac:dyDescent="0.25">
      <c r="J4577"/>
      <c r="K4577"/>
      <c r="L4577"/>
      <c r="M4577"/>
      <c r="N4577"/>
      <c r="O4577"/>
      <c r="P4577"/>
      <c r="Q4577"/>
      <c r="R4577"/>
      <c r="S4577"/>
      <c r="T4577"/>
      <c r="U4577"/>
      <c r="V4577"/>
      <c r="W4577"/>
      <c r="X4577"/>
      <c r="Y4577"/>
      <c r="Z4577"/>
      <c r="AA4577"/>
      <c r="AB4577"/>
      <c r="AC4577"/>
      <c r="AD4577"/>
      <c r="AE4577"/>
      <c r="AF4577"/>
      <c r="AG4577"/>
      <c r="AH4577"/>
      <c r="AI4577"/>
      <c r="AJ4577"/>
      <c r="AK4577"/>
      <c r="AL4577"/>
      <c r="AM4577"/>
      <c r="AN4577"/>
      <c r="AO4577"/>
      <c r="AP4577"/>
      <c r="AQ4577"/>
      <c r="AR4577"/>
      <c r="AS4577"/>
      <c r="AT4577"/>
      <c r="AU4577"/>
      <c r="AV4577"/>
      <c r="AW4577"/>
      <c r="AX4577"/>
      <c r="AY4577"/>
      <c r="AZ4577"/>
      <c r="BA4577"/>
      <c r="BB4577"/>
      <c r="BC4577"/>
      <c r="BD4577"/>
      <c r="BE4577"/>
      <c r="BF4577"/>
      <c r="BG4577"/>
      <c r="BH4577"/>
      <c r="BI4577"/>
      <c r="BJ4577"/>
      <c r="BK4577"/>
      <c r="BL4577"/>
      <c r="BM4577"/>
      <c r="BN4577"/>
      <c r="BO4577"/>
      <c r="BP4577"/>
      <c r="BQ4577"/>
      <c r="BR4577"/>
      <c r="BS4577"/>
      <c r="BT4577"/>
      <c r="BU4577"/>
      <c r="BV4577"/>
      <c r="BW4577"/>
      <c r="BX4577"/>
      <c r="BY4577"/>
      <c r="BZ4577"/>
      <c r="CA4577"/>
      <c r="CB4577"/>
      <c r="CC4577"/>
      <c r="CD4577"/>
      <c r="CE4577"/>
      <c r="CF4577"/>
      <c r="CG4577"/>
      <c r="CH4577"/>
      <c r="CI4577"/>
      <c r="CJ4577"/>
      <c r="CK4577"/>
      <c r="CL4577"/>
      <c r="CM4577"/>
      <c r="CN4577"/>
      <c r="CO4577"/>
      <c r="CP4577"/>
      <c r="CQ4577"/>
      <c r="CR4577"/>
      <c r="CS4577"/>
      <c r="CT4577"/>
      <c r="CU4577"/>
      <c r="CV4577"/>
    </row>
    <row r="4578" spans="10:100" x14ac:dyDescent="0.25">
      <c r="J4578"/>
      <c r="K4578"/>
      <c r="L4578"/>
      <c r="M4578"/>
      <c r="N4578"/>
      <c r="O4578"/>
      <c r="P4578"/>
      <c r="Q4578"/>
      <c r="R4578"/>
      <c r="S4578"/>
      <c r="T4578"/>
      <c r="U4578"/>
      <c r="V4578"/>
      <c r="W4578"/>
      <c r="X4578"/>
      <c r="Y4578"/>
      <c r="Z4578"/>
      <c r="AA4578"/>
      <c r="AB4578"/>
      <c r="AC4578"/>
      <c r="AD4578"/>
      <c r="AE4578"/>
      <c r="AF4578"/>
      <c r="AG4578"/>
      <c r="AH4578"/>
      <c r="AI4578"/>
      <c r="AJ4578"/>
      <c r="AK4578"/>
      <c r="AL4578"/>
      <c r="AM4578"/>
      <c r="AN4578"/>
      <c r="AO4578"/>
      <c r="AP4578"/>
      <c r="AQ4578"/>
      <c r="AR4578"/>
      <c r="AS4578"/>
      <c r="AT4578"/>
      <c r="AU4578"/>
      <c r="AV4578"/>
      <c r="AW4578"/>
      <c r="AX4578"/>
      <c r="AY4578"/>
      <c r="AZ4578"/>
      <c r="BA4578"/>
      <c r="BB4578"/>
      <c r="BC4578"/>
      <c r="BD4578"/>
      <c r="BE4578"/>
      <c r="BF4578"/>
      <c r="BG4578"/>
      <c r="BH4578"/>
      <c r="BI4578"/>
      <c r="BJ4578"/>
      <c r="BK4578"/>
      <c r="BL4578"/>
      <c r="BM4578"/>
      <c r="BN4578"/>
      <c r="BO4578"/>
      <c r="BP4578"/>
      <c r="BQ4578"/>
      <c r="BR4578"/>
      <c r="BS4578"/>
      <c r="BT4578"/>
      <c r="BU4578"/>
      <c r="BV4578"/>
      <c r="BW4578"/>
      <c r="BX4578"/>
      <c r="BY4578"/>
      <c r="BZ4578"/>
      <c r="CA4578"/>
      <c r="CB4578"/>
      <c r="CC4578"/>
      <c r="CD4578"/>
      <c r="CE4578"/>
      <c r="CF4578"/>
      <c r="CG4578"/>
      <c r="CH4578"/>
      <c r="CI4578"/>
      <c r="CJ4578"/>
      <c r="CK4578"/>
      <c r="CL4578"/>
      <c r="CM4578"/>
      <c r="CN4578"/>
      <c r="CO4578"/>
      <c r="CP4578"/>
      <c r="CQ4578"/>
      <c r="CR4578"/>
      <c r="CS4578"/>
      <c r="CT4578"/>
      <c r="CU4578"/>
      <c r="CV4578"/>
    </row>
    <row r="4579" spans="10:100" x14ac:dyDescent="0.25">
      <c r="J4579"/>
      <c r="K4579"/>
      <c r="L4579"/>
      <c r="M4579"/>
      <c r="N4579"/>
      <c r="O4579"/>
      <c r="P4579"/>
      <c r="Q4579"/>
      <c r="R4579"/>
      <c r="S4579"/>
      <c r="T4579"/>
      <c r="U4579"/>
      <c r="V4579"/>
      <c r="W4579"/>
      <c r="X4579"/>
      <c r="Y4579"/>
      <c r="Z4579"/>
      <c r="AA4579"/>
      <c r="AB4579"/>
      <c r="AC4579"/>
      <c r="AD4579"/>
      <c r="AE4579"/>
      <c r="AF4579"/>
      <c r="AG4579"/>
      <c r="AH4579"/>
      <c r="AI4579"/>
      <c r="AJ4579"/>
      <c r="AK4579"/>
      <c r="AL4579"/>
      <c r="AM4579"/>
      <c r="AN4579"/>
      <c r="AO4579"/>
      <c r="AP4579"/>
      <c r="AQ4579"/>
      <c r="AR4579"/>
      <c r="AS4579"/>
      <c r="AT4579"/>
      <c r="AU4579"/>
      <c r="AV4579"/>
      <c r="AW4579"/>
      <c r="AX4579"/>
      <c r="AY4579"/>
      <c r="AZ4579"/>
      <c r="BA4579"/>
      <c r="BB4579"/>
      <c r="BC4579"/>
      <c r="BD4579"/>
      <c r="BE4579"/>
      <c r="BF4579"/>
      <c r="BG4579"/>
      <c r="BH4579"/>
      <c r="BI4579"/>
      <c r="BJ4579"/>
      <c r="BK4579"/>
      <c r="BL4579"/>
      <c r="BM4579"/>
      <c r="BN4579"/>
      <c r="BO4579"/>
      <c r="BP4579"/>
      <c r="BQ4579"/>
      <c r="BR4579"/>
      <c r="BS4579"/>
      <c r="BT4579"/>
      <c r="BU4579"/>
      <c r="BV4579"/>
      <c r="BW4579"/>
      <c r="BX4579"/>
      <c r="BY4579"/>
      <c r="BZ4579"/>
      <c r="CA4579"/>
      <c r="CB4579"/>
      <c r="CC4579"/>
      <c r="CD4579"/>
      <c r="CE4579"/>
      <c r="CF4579"/>
      <c r="CG4579"/>
      <c r="CH4579"/>
      <c r="CI4579"/>
      <c r="CJ4579"/>
      <c r="CK4579"/>
      <c r="CL4579"/>
      <c r="CM4579"/>
      <c r="CN4579"/>
      <c r="CO4579"/>
      <c r="CP4579"/>
      <c r="CQ4579"/>
      <c r="CR4579"/>
      <c r="CS4579"/>
      <c r="CT4579"/>
      <c r="CU4579"/>
      <c r="CV4579"/>
    </row>
    <row r="4580" spans="10:100" x14ac:dyDescent="0.25">
      <c r="J4580"/>
      <c r="K4580"/>
      <c r="L4580"/>
      <c r="M4580"/>
      <c r="N4580"/>
      <c r="O4580"/>
      <c r="P4580"/>
      <c r="Q4580"/>
      <c r="R4580"/>
      <c r="S4580"/>
      <c r="T4580"/>
      <c r="U4580"/>
      <c r="V4580"/>
      <c r="W4580"/>
      <c r="X4580"/>
      <c r="Y4580"/>
      <c r="Z4580"/>
      <c r="AA4580"/>
      <c r="AB4580"/>
      <c r="AC4580"/>
      <c r="AD4580"/>
      <c r="AE4580"/>
      <c r="AF4580"/>
      <c r="AG4580"/>
      <c r="AH4580"/>
      <c r="AI4580"/>
      <c r="AJ4580"/>
      <c r="AK4580"/>
      <c r="AL4580"/>
      <c r="AM4580"/>
      <c r="AN4580"/>
      <c r="AO4580"/>
      <c r="AP4580"/>
      <c r="AQ4580"/>
      <c r="AR4580"/>
      <c r="AS4580"/>
      <c r="AT4580"/>
      <c r="AU4580"/>
      <c r="AV4580"/>
      <c r="AW4580"/>
      <c r="AX4580"/>
      <c r="AY4580"/>
      <c r="AZ4580"/>
      <c r="BA4580"/>
      <c r="BB4580"/>
      <c r="BC4580"/>
      <c r="BD4580"/>
      <c r="BE4580"/>
      <c r="BF4580"/>
      <c r="BG4580"/>
      <c r="BH4580"/>
      <c r="BI4580"/>
      <c r="BJ4580"/>
      <c r="BK4580"/>
      <c r="BL4580"/>
      <c r="BM4580"/>
      <c r="BN4580"/>
      <c r="BO4580"/>
      <c r="BP4580"/>
      <c r="BQ4580"/>
      <c r="BR4580"/>
      <c r="BS4580"/>
      <c r="BT4580"/>
      <c r="BU4580"/>
      <c r="BV4580"/>
      <c r="BW4580"/>
      <c r="BX4580"/>
      <c r="BY4580"/>
      <c r="BZ4580"/>
      <c r="CA4580"/>
      <c r="CB4580"/>
      <c r="CC4580"/>
      <c r="CD4580"/>
      <c r="CE4580"/>
      <c r="CF4580"/>
      <c r="CG4580"/>
      <c r="CH4580"/>
      <c r="CI4580"/>
      <c r="CJ4580"/>
      <c r="CK4580"/>
      <c r="CL4580"/>
      <c r="CM4580"/>
      <c r="CN4580"/>
      <c r="CO4580"/>
      <c r="CP4580"/>
      <c r="CQ4580"/>
      <c r="CR4580"/>
      <c r="CS4580"/>
      <c r="CT4580"/>
      <c r="CU4580"/>
      <c r="CV4580"/>
    </row>
    <row r="4581" spans="10:100" x14ac:dyDescent="0.25">
      <c r="J4581"/>
      <c r="K4581"/>
      <c r="L4581"/>
      <c r="M4581"/>
      <c r="N4581"/>
      <c r="O4581"/>
      <c r="P4581"/>
      <c r="Q4581"/>
      <c r="R4581"/>
      <c r="S4581"/>
      <c r="T4581"/>
      <c r="U4581"/>
      <c r="V4581"/>
      <c r="W4581"/>
      <c r="X4581"/>
      <c r="Y4581"/>
      <c r="Z4581"/>
      <c r="AA4581"/>
      <c r="AB4581"/>
      <c r="AC4581"/>
      <c r="AD4581"/>
      <c r="AE4581"/>
      <c r="AF4581"/>
      <c r="AG4581"/>
      <c r="AH4581"/>
      <c r="AI4581"/>
      <c r="AJ4581"/>
      <c r="AK4581"/>
      <c r="AL4581"/>
      <c r="AM4581"/>
      <c r="AN4581"/>
      <c r="AO4581"/>
      <c r="AP4581"/>
      <c r="AQ4581"/>
      <c r="AR4581"/>
      <c r="AS4581"/>
      <c r="AT4581"/>
      <c r="AU4581"/>
      <c r="AV4581"/>
      <c r="AW4581"/>
      <c r="AX4581"/>
      <c r="AY4581"/>
      <c r="AZ4581"/>
      <c r="BA4581"/>
      <c r="BB4581"/>
      <c r="BC4581"/>
      <c r="BD4581"/>
      <c r="BE4581"/>
      <c r="BF4581"/>
      <c r="BG4581"/>
      <c r="BH4581"/>
      <c r="BI4581"/>
      <c r="BJ4581"/>
      <c r="BK4581"/>
      <c r="BL4581"/>
      <c r="BM4581"/>
      <c r="BN4581"/>
      <c r="BO4581"/>
      <c r="BP4581"/>
      <c r="BQ4581"/>
      <c r="BR4581"/>
      <c r="BS4581"/>
      <c r="BT4581"/>
      <c r="BU4581"/>
      <c r="BV4581"/>
      <c r="BW4581"/>
      <c r="BX4581"/>
      <c r="BY4581"/>
      <c r="BZ4581"/>
      <c r="CA4581"/>
      <c r="CB4581"/>
      <c r="CC4581"/>
      <c r="CD4581"/>
      <c r="CE4581"/>
      <c r="CF4581"/>
      <c r="CG4581"/>
      <c r="CH4581"/>
      <c r="CI4581"/>
      <c r="CJ4581"/>
      <c r="CK4581"/>
      <c r="CL4581"/>
      <c r="CM4581"/>
      <c r="CN4581"/>
      <c r="CO4581"/>
      <c r="CP4581"/>
      <c r="CQ4581"/>
      <c r="CR4581"/>
      <c r="CS4581"/>
      <c r="CT4581"/>
      <c r="CU4581"/>
      <c r="CV4581"/>
    </row>
    <row r="4582" spans="10:100" x14ac:dyDescent="0.25">
      <c r="J4582"/>
      <c r="K4582"/>
      <c r="L4582"/>
      <c r="M4582"/>
      <c r="N4582"/>
      <c r="O4582"/>
      <c r="P4582"/>
      <c r="Q4582"/>
      <c r="R4582"/>
      <c r="S4582"/>
      <c r="T4582"/>
      <c r="U4582"/>
      <c r="V4582"/>
      <c r="W4582"/>
      <c r="X4582"/>
      <c r="Y4582"/>
      <c r="Z4582"/>
      <c r="AA4582"/>
      <c r="AB4582"/>
      <c r="AC4582"/>
      <c r="AD4582"/>
      <c r="AE4582"/>
      <c r="AF4582"/>
      <c r="AG4582"/>
      <c r="AH4582"/>
      <c r="AI4582"/>
      <c r="AJ4582"/>
      <c r="AK4582"/>
      <c r="AL4582"/>
      <c r="AM4582"/>
      <c r="AN4582"/>
      <c r="AO4582"/>
      <c r="AP4582"/>
      <c r="AQ4582"/>
      <c r="AR4582"/>
      <c r="AS4582"/>
      <c r="AT4582"/>
      <c r="AU4582"/>
      <c r="AV4582"/>
      <c r="AW4582"/>
      <c r="AX4582"/>
      <c r="AY4582"/>
      <c r="AZ4582"/>
      <c r="BA4582"/>
      <c r="BB4582"/>
      <c r="BC4582"/>
      <c r="BD4582"/>
      <c r="BE4582"/>
      <c r="BF4582"/>
      <c r="BG4582"/>
      <c r="BH4582"/>
      <c r="BI4582"/>
      <c r="BJ4582"/>
      <c r="BK4582"/>
      <c r="BL4582"/>
      <c r="BM4582"/>
      <c r="BN4582"/>
      <c r="BO4582"/>
      <c r="BP4582"/>
      <c r="BQ4582"/>
      <c r="BR4582"/>
      <c r="BS4582"/>
      <c r="BT4582"/>
      <c r="BU4582"/>
      <c r="BV4582"/>
      <c r="BW4582"/>
      <c r="BX4582"/>
      <c r="BY4582"/>
      <c r="BZ4582"/>
      <c r="CA4582"/>
      <c r="CB4582"/>
      <c r="CC4582"/>
      <c r="CD4582"/>
      <c r="CE4582"/>
      <c r="CF4582"/>
      <c r="CG4582"/>
      <c r="CH4582"/>
      <c r="CI4582"/>
      <c r="CJ4582"/>
      <c r="CK4582"/>
      <c r="CL4582"/>
      <c r="CM4582"/>
      <c r="CN4582"/>
      <c r="CO4582"/>
      <c r="CP4582"/>
      <c r="CQ4582"/>
      <c r="CR4582"/>
      <c r="CS4582"/>
      <c r="CT4582"/>
      <c r="CU4582"/>
      <c r="CV4582"/>
    </row>
    <row r="4583" spans="10:100" x14ac:dyDescent="0.25">
      <c r="J4583"/>
      <c r="K4583"/>
      <c r="L4583"/>
      <c r="M4583"/>
      <c r="N4583"/>
      <c r="O4583"/>
      <c r="P4583"/>
      <c r="Q4583"/>
      <c r="R4583"/>
      <c r="S4583"/>
      <c r="T4583"/>
      <c r="U4583"/>
      <c r="V4583"/>
      <c r="W4583"/>
      <c r="X4583"/>
      <c r="Y4583"/>
      <c r="Z4583"/>
      <c r="AA4583"/>
      <c r="AB4583"/>
      <c r="AC4583"/>
      <c r="AD4583"/>
      <c r="AE4583"/>
      <c r="AF4583"/>
      <c r="AG4583"/>
      <c r="AH4583"/>
      <c r="AI4583"/>
      <c r="AJ4583"/>
      <c r="AK4583"/>
      <c r="AL4583"/>
      <c r="AM4583"/>
      <c r="AN4583"/>
      <c r="AO4583"/>
      <c r="AP4583"/>
      <c r="AQ4583"/>
      <c r="AR4583"/>
      <c r="AS4583"/>
      <c r="AT4583"/>
      <c r="AU4583"/>
      <c r="AV4583"/>
      <c r="AW4583"/>
      <c r="AX4583"/>
      <c r="AY4583"/>
      <c r="AZ4583"/>
      <c r="BA4583"/>
      <c r="BB4583"/>
      <c r="BC4583"/>
      <c r="BD4583"/>
      <c r="BE4583"/>
      <c r="BF4583"/>
      <c r="BG4583"/>
      <c r="BH4583"/>
      <c r="BI4583"/>
      <c r="BJ4583"/>
      <c r="BK4583"/>
      <c r="BL4583"/>
      <c r="BM4583"/>
      <c r="BN4583"/>
      <c r="BO4583"/>
      <c r="BP4583"/>
      <c r="BQ4583"/>
      <c r="BR4583"/>
      <c r="BS4583"/>
      <c r="BT4583"/>
      <c r="BU4583"/>
      <c r="BV4583"/>
      <c r="BW4583"/>
      <c r="BX4583"/>
      <c r="BY4583"/>
      <c r="BZ4583"/>
      <c r="CA4583"/>
      <c r="CB4583"/>
      <c r="CC4583"/>
      <c r="CD4583"/>
      <c r="CE4583"/>
      <c r="CF4583"/>
      <c r="CG4583"/>
      <c r="CH4583"/>
      <c r="CI4583"/>
      <c r="CJ4583"/>
      <c r="CK4583"/>
      <c r="CL4583"/>
      <c r="CM4583"/>
      <c r="CN4583"/>
      <c r="CO4583"/>
      <c r="CP4583"/>
      <c r="CQ4583"/>
      <c r="CR4583"/>
      <c r="CS4583"/>
      <c r="CT4583"/>
      <c r="CU4583"/>
      <c r="CV4583"/>
    </row>
    <row r="4584" spans="10:100" x14ac:dyDescent="0.25">
      <c r="J4584"/>
      <c r="K4584"/>
      <c r="L4584"/>
      <c r="M4584"/>
      <c r="N4584"/>
      <c r="O4584"/>
      <c r="P4584"/>
      <c r="Q4584"/>
      <c r="R4584"/>
      <c r="S4584"/>
      <c r="T4584"/>
      <c r="U4584"/>
      <c r="V4584"/>
      <c r="W4584"/>
      <c r="X4584"/>
      <c r="Y4584"/>
      <c r="Z4584"/>
      <c r="AA4584"/>
      <c r="AB4584"/>
      <c r="AC4584"/>
      <c r="AD4584"/>
      <c r="AE4584"/>
      <c r="AF4584"/>
      <c r="AG4584"/>
      <c r="AH4584"/>
      <c r="AI4584"/>
      <c r="AJ4584"/>
      <c r="AK4584"/>
      <c r="AL4584"/>
      <c r="AM4584"/>
      <c r="AN4584"/>
      <c r="AO4584"/>
      <c r="AP4584"/>
      <c r="AQ4584"/>
      <c r="AR4584"/>
      <c r="AS4584"/>
      <c r="AT4584"/>
      <c r="AU4584"/>
      <c r="AV4584"/>
      <c r="AW4584"/>
      <c r="AX4584"/>
      <c r="AY4584"/>
      <c r="AZ4584"/>
      <c r="BA4584"/>
      <c r="BB4584"/>
      <c r="BC4584"/>
      <c r="BD4584"/>
      <c r="BE4584"/>
      <c r="BF4584"/>
      <c r="BG4584"/>
      <c r="BH4584"/>
      <c r="BI4584"/>
      <c r="BJ4584"/>
      <c r="BK4584"/>
      <c r="BL4584"/>
      <c r="BM4584"/>
      <c r="BN4584"/>
      <c r="BO4584"/>
      <c r="BP4584"/>
      <c r="BQ4584"/>
      <c r="BR4584"/>
      <c r="BS4584"/>
      <c r="BT4584"/>
      <c r="BU4584"/>
      <c r="BV4584"/>
      <c r="BW4584"/>
      <c r="BX4584"/>
      <c r="BY4584"/>
      <c r="BZ4584"/>
      <c r="CA4584"/>
      <c r="CB4584"/>
      <c r="CC4584"/>
      <c r="CD4584"/>
      <c r="CE4584"/>
      <c r="CF4584"/>
      <c r="CG4584"/>
      <c r="CH4584"/>
      <c r="CI4584"/>
      <c r="CJ4584"/>
      <c r="CK4584"/>
      <c r="CL4584"/>
      <c r="CM4584"/>
      <c r="CN4584"/>
      <c r="CO4584"/>
      <c r="CP4584"/>
      <c r="CQ4584"/>
      <c r="CR4584"/>
      <c r="CS4584"/>
      <c r="CT4584"/>
      <c r="CU4584"/>
      <c r="CV4584"/>
    </row>
    <row r="4585" spans="10:100" x14ac:dyDescent="0.25">
      <c r="J4585"/>
      <c r="K4585"/>
      <c r="L4585"/>
      <c r="M4585"/>
      <c r="N4585"/>
      <c r="O4585"/>
      <c r="P4585"/>
      <c r="Q4585"/>
      <c r="R4585"/>
      <c r="S4585"/>
      <c r="T4585"/>
      <c r="U4585"/>
      <c r="V4585"/>
      <c r="W4585"/>
      <c r="X4585"/>
      <c r="Y4585"/>
      <c r="Z4585"/>
      <c r="AA4585"/>
      <c r="AB4585"/>
      <c r="AC4585"/>
      <c r="AD4585"/>
      <c r="AE4585"/>
      <c r="AF4585"/>
      <c r="AG4585"/>
      <c r="AH4585"/>
      <c r="AI4585"/>
      <c r="AJ4585"/>
      <c r="AK4585"/>
      <c r="AL4585"/>
      <c r="AM4585"/>
      <c r="AN4585"/>
      <c r="AO4585"/>
      <c r="AP4585"/>
      <c r="AQ4585"/>
      <c r="AR4585"/>
      <c r="AS4585"/>
      <c r="AT4585"/>
      <c r="AU4585"/>
      <c r="AV4585"/>
      <c r="AW4585"/>
      <c r="AX4585"/>
      <c r="AY4585"/>
      <c r="AZ4585"/>
      <c r="BA4585"/>
      <c r="BB4585"/>
      <c r="BC4585"/>
      <c r="BD4585"/>
      <c r="BE4585"/>
      <c r="BF4585"/>
      <c r="BG4585"/>
      <c r="BH4585"/>
      <c r="BI4585"/>
      <c r="BJ4585"/>
      <c r="BK4585"/>
      <c r="BL4585"/>
      <c r="BM4585"/>
      <c r="BN4585"/>
      <c r="BO4585"/>
      <c r="BP4585"/>
      <c r="BQ4585"/>
      <c r="BR4585"/>
      <c r="BS4585"/>
      <c r="BT4585"/>
      <c r="BU4585"/>
      <c r="BV4585"/>
      <c r="BW4585"/>
      <c r="BX4585"/>
      <c r="BY4585"/>
      <c r="BZ4585"/>
      <c r="CA4585"/>
      <c r="CB4585"/>
      <c r="CC4585"/>
      <c r="CD4585"/>
      <c r="CE4585"/>
      <c r="CF4585"/>
      <c r="CG4585"/>
      <c r="CH4585"/>
      <c r="CI4585"/>
      <c r="CJ4585"/>
      <c r="CK4585"/>
      <c r="CL4585"/>
      <c r="CM4585"/>
      <c r="CN4585"/>
      <c r="CO4585"/>
      <c r="CP4585"/>
      <c r="CQ4585"/>
      <c r="CR4585"/>
      <c r="CS4585"/>
      <c r="CT4585"/>
      <c r="CU4585"/>
      <c r="CV4585"/>
    </row>
    <row r="4586" spans="10:100" x14ac:dyDescent="0.25">
      <c r="J4586"/>
      <c r="K4586"/>
      <c r="L4586"/>
      <c r="M4586"/>
      <c r="N4586"/>
      <c r="O4586"/>
      <c r="P4586"/>
      <c r="Q4586"/>
      <c r="R4586"/>
      <c r="S4586"/>
      <c r="T4586"/>
      <c r="U4586"/>
      <c r="V4586"/>
      <c r="W4586"/>
      <c r="X4586"/>
      <c r="Y4586"/>
      <c r="Z4586"/>
      <c r="AA4586"/>
      <c r="AB4586"/>
      <c r="AC4586"/>
      <c r="AD4586"/>
      <c r="AE4586"/>
      <c r="AF4586"/>
      <c r="AG4586"/>
      <c r="AH4586"/>
      <c r="AI4586"/>
      <c r="AJ4586"/>
      <c r="AK4586"/>
      <c r="AL4586"/>
      <c r="AM4586"/>
      <c r="AN4586"/>
      <c r="AO4586"/>
      <c r="AP4586"/>
      <c r="AQ4586"/>
      <c r="AR4586"/>
      <c r="AS4586"/>
      <c r="AT4586"/>
      <c r="AU4586"/>
      <c r="AV4586"/>
      <c r="AW4586"/>
      <c r="AX4586"/>
      <c r="AY4586"/>
      <c r="AZ4586"/>
      <c r="BA4586"/>
      <c r="BB4586"/>
      <c r="BC4586"/>
      <c r="BD4586"/>
      <c r="BE4586"/>
      <c r="BF4586"/>
      <c r="BG4586"/>
      <c r="BH4586"/>
      <c r="BI4586"/>
      <c r="BJ4586"/>
      <c r="BK4586"/>
      <c r="BL4586"/>
      <c r="BM4586"/>
      <c r="BN4586"/>
      <c r="BO4586"/>
      <c r="BP4586"/>
      <c r="BQ4586"/>
      <c r="BR4586"/>
      <c r="BS4586"/>
      <c r="BT4586"/>
      <c r="BU4586"/>
      <c r="BV4586"/>
      <c r="BW4586"/>
      <c r="BX4586"/>
      <c r="BY4586"/>
      <c r="BZ4586"/>
      <c r="CA4586"/>
      <c r="CB4586"/>
      <c r="CC4586"/>
      <c r="CD4586"/>
      <c r="CE4586"/>
      <c r="CF4586"/>
      <c r="CG4586"/>
      <c r="CH4586"/>
      <c r="CI4586"/>
      <c r="CJ4586"/>
      <c r="CK4586"/>
      <c r="CL4586"/>
      <c r="CM4586"/>
      <c r="CN4586"/>
      <c r="CO4586"/>
      <c r="CP4586"/>
      <c r="CQ4586"/>
      <c r="CR4586"/>
      <c r="CS4586"/>
      <c r="CT4586"/>
      <c r="CU4586"/>
      <c r="CV4586"/>
    </row>
    <row r="4587" spans="10:100" x14ac:dyDescent="0.25">
      <c r="J4587"/>
      <c r="K4587"/>
      <c r="L4587"/>
      <c r="M4587"/>
      <c r="N4587"/>
      <c r="O4587"/>
      <c r="P4587"/>
      <c r="Q4587"/>
      <c r="R4587"/>
      <c r="S4587"/>
      <c r="T4587"/>
      <c r="U4587"/>
      <c r="V4587"/>
      <c r="W4587"/>
      <c r="X4587"/>
      <c r="Y4587"/>
      <c r="Z4587"/>
      <c r="AA4587"/>
      <c r="AB4587"/>
      <c r="AC4587"/>
      <c r="AD4587"/>
      <c r="AE4587"/>
      <c r="AF4587"/>
      <c r="AG4587"/>
      <c r="AH4587"/>
      <c r="AI4587"/>
      <c r="AJ4587"/>
      <c r="AK4587"/>
      <c r="AL4587"/>
      <c r="AM4587"/>
      <c r="AN4587"/>
      <c r="AO4587"/>
      <c r="AP4587"/>
      <c r="AQ4587"/>
      <c r="AR4587"/>
      <c r="AS4587"/>
      <c r="AT4587"/>
      <c r="AU4587"/>
      <c r="AV4587"/>
      <c r="AW4587"/>
      <c r="AX4587"/>
      <c r="AY4587"/>
      <c r="AZ4587"/>
      <c r="BA4587"/>
      <c r="BB4587"/>
      <c r="BC4587"/>
      <c r="BD4587"/>
      <c r="BE4587"/>
      <c r="BF4587"/>
      <c r="BG4587"/>
      <c r="BH4587"/>
      <c r="BI4587"/>
      <c r="BJ4587"/>
      <c r="BK4587"/>
      <c r="BL4587"/>
      <c r="BM4587"/>
      <c r="BN4587"/>
      <c r="BO4587"/>
      <c r="BP4587"/>
      <c r="BQ4587"/>
      <c r="BR4587"/>
      <c r="BS4587"/>
      <c r="BT4587"/>
      <c r="BU4587"/>
      <c r="BV4587"/>
      <c r="BW4587"/>
      <c r="BX4587"/>
      <c r="BY4587"/>
      <c r="BZ4587"/>
      <c r="CA4587"/>
      <c r="CB4587"/>
      <c r="CC4587"/>
      <c r="CD4587"/>
      <c r="CE4587"/>
      <c r="CF4587"/>
      <c r="CG4587"/>
      <c r="CH4587"/>
      <c r="CI4587"/>
      <c r="CJ4587"/>
      <c r="CK4587"/>
      <c r="CL4587"/>
      <c r="CM4587"/>
      <c r="CN4587"/>
      <c r="CO4587"/>
      <c r="CP4587"/>
      <c r="CQ4587"/>
      <c r="CR4587"/>
      <c r="CS4587"/>
      <c r="CT4587"/>
      <c r="CU4587"/>
      <c r="CV4587"/>
    </row>
    <row r="4588" spans="10:100" x14ac:dyDescent="0.25">
      <c r="J4588"/>
      <c r="K4588"/>
      <c r="L4588"/>
      <c r="M4588"/>
      <c r="N4588"/>
      <c r="O4588"/>
      <c r="P4588"/>
      <c r="Q4588"/>
      <c r="R4588"/>
      <c r="S4588"/>
      <c r="T4588"/>
      <c r="U4588"/>
      <c r="V4588"/>
      <c r="W4588"/>
      <c r="X4588"/>
      <c r="Y4588"/>
      <c r="Z4588"/>
      <c r="AA4588"/>
      <c r="AB4588"/>
      <c r="AC4588"/>
      <c r="AD4588"/>
      <c r="AE4588"/>
      <c r="AF4588"/>
      <c r="AG4588"/>
      <c r="AH4588"/>
      <c r="AI4588"/>
      <c r="AJ4588"/>
      <c r="AK4588"/>
      <c r="AL4588"/>
      <c r="AM4588"/>
      <c r="AN4588"/>
      <c r="AO4588"/>
      <c r="AP4588"/>
      <c r="AQ4588"/>
      <c r="AR4588"/>
      <c r="AS4588"/>
      <c r="AT4588"/>
      <c r="AU4588"/>
      <c r="AV4588"/>
      <c r="AW4588"/>
      <c r="AX4588"/>
      <c r="AY4588"/>
      <c r="AZ4588"/>
      <c r="BA4588"/>
      <c r="BB4588"/>
      <c r="BC4588"/>
      <c r="BD4588"/>
      <c r="BE4588"/>
      <c r="BF4588"/>
      <c r="BG4588"/>
      <c r="BH4588"/>
      <c r="BI4588"/>
      <c r="BJ4588"/>
      <c r="BK4588"/>
      <c r="BL4588"/>
      <c r="BM4588"/>
      <c r="BN4588"/>
      <c r="BO4588"/>
      <c r="BP4588"/>
      <c r="BQ4588"/>
      <c r="BR4588"/>
      <c r="BS4588"/>
      <c r="BT4588"/>
      <c r="BU4588"/>
      <c r="BV4588"/>
      <c r="BW4588"/>
      <c r="BX4588"/>
      <c r="BY4588"/>
      <c r="BZ4588"/>
      <c r="CA4588"/>
      <c r="CB4588"/>
      <c r="CC4588"/>
      <c r="CD4588"/>
      <c r="CE4588"/>
      <c r="CF4588"/>
      <c r="CG4588"/>
      <c r="CH4588"/>
      <c r="CI4588"/>
      <c r="CJ4588"/>
      <c r="CK4588"/>
      <c r="CL4588"/>
      <c r="CM4588"/>
      <c r="CN4588"/>
      <c r="CO4588"/>
      <c r="CP4588"/>
      <c r="CQ4588"/>
      <c r="CR4588"/>
      <c r="CS4588"/>
      <c r="CT4588"/>
      <c r="CU4588"/>
      <c r="CV4588"/>
    </row>
    <row r="4589" spans="10:100" x14ac:dyDescent="0.25">
      <c r="J4589"/>
      <c r="K4589"/>
      <c r="L4589"/>
      <c r="M4589"/>
      <c r="N4589"/>
      <c r="O4589"/>
      <c r="P4589"/>
      <c r="Q4589"/>
      <c r="R4589"/>
      <c r="S4589"/>
      <c r="T4589"/>
      <c r="U4589"/>
      <c r="V4589"/>
      <c r="W4589"/>
      <c r="X4589"/>
      <c r="Y4589"/>
      <c r="Z4589"/>
      <c r="AA4589"/>
      <c r="AB4589"/>
      <c r="AC4589"/>
      <c r="AD4589"/>
      <c r="AE4589"/>
      <c r="AF4589"/>
      <c r="AG4589"/>
      <c r="AH4589"/>
      <c r="AI4589"/>
      <c r="AJ4589"/>
      <c r="AK4589"/>
      <c r="AL4589"/>
      <c r="AM4589"/>
      <c r="AN4589"/>
      <c r="AO4589"/>
      <c r="AP4589"/>
      <c r="AQ4589"/>
      <c r="AR4589"/>
      <c r="AS4589"/>
      <c r="AT4589"/>
      <c r="AU4589"/>
      <c r="AV4589"/>
      <c r="AW4589"/>
      <c r="AX4589"/>
      <c r="AY4589"/>
      <c r="AZ4589"/>
      <c r="BA4589"/>
      <c r="BB4589"/>
      <c r="BC4589"/>
      <c r="BD4589"/>
      <c r="BE4589"/>
      <c r="BF4589"/>
      <c r="BG4589"/>
      <c r="BH4589"/>
      <c r="BI4589"/>
      <c r="BJ4589"/>
      <c r="BK4589"/>
      <c r="BL4589"/>
      <c r="BM4589"/>
      <c r="BN4589"/>
      <c r="BO4589"/>
      <c r="BP4589"/>
      <c r="BQ4589"/>
      <c r="BR4589"/>
      <c r="BS4589"/>
      <c r="BT4589"/>
      <c r="BU4589"/>
      <c r="BV4589"/>
      <c r="BW4589"/>
      <c r="BX4589"/>
      <c r="BY4589"/>
      <c r="BZ4589"/>
      <c r="CA4589"/>
      <c r="CB4589"/>
      <c r="CC4589"/>
      <c r="CD4589"/>
      <c r="CE4589"/>
      <c r="CF4589"/>
      <c r="CG4589"/>
      <c r="CH4589"/>
      <c r="CI4589"/>
      <c r="CJ4589"/>
      <c r="CK4589"/>
      <c r="CL4589"/>
      <c r="CM4589"/>
      <c r="CN4589"/>
      <c r="CO4589"/>
      <c r="CP4589"/>
      <c r="CQ4589"/>
      <c r="CR4589"/>
      <c r="CS4589"/>
      <c r="CT4589"/>
      <c r="CU4589"/>
      <c r="CV4589"/>
    </row>
    <row r="4590" spans="10:100" x14ac:dyDescent="0.25">
      <c r="J4590"/>
      <c r="K4590"/>
      <c r="L4590"/>
      <c r="M4590"/>
      <c r="N4590"/>
      <c r="O4590"/>
      <c r="P4590"/>
      <c r="Q4590"/>
      <c r="R4590"/>
      <c r="S4590"/>
      <c r="T4590"/>
      <c r="U4590"/>
      <c r="V4590"/>
      <c r="W4590"/>
      <c r="X4590"/>
      <c r="Y4590"/>
      <c r="Z4590"/>
      <c r="AA4590"/>
      <c r="AB4590"/>
      <c r="AC4590"/>
      <c r="AD4590"/>
      <c r="AE4590"/>
      <c r="AF4590"/>
      <c r="AG4590"/>
      <c r="AH4590"/>
      <c r="AI4590"/>
      <c r="AJ4590"/>
      <c r="AK4590"/>
      <c r="AL4590"/>
      <c r="AM4590"/>
      <c r="AN4590"/>
      <c r="AO4590"/>
      <c r="AP4590"/>
      <c r="AQ4590"/>
      <c r="AR4590"/>
      <c r="AS4590"/>
      <c r="AT4590"/>
      <c r="AU4590"/>
      <c r="AV4590"/>
      <c r="AW4590"/>
      <c r="AX4590"/>
      <c r="AY4590"/>
      <c r="AZ4590"/>
      <c r="BA4590"/>
      <c r="BB4590"/>
      <c r="BC4590"/>
      <c r="BD4590"/>
      <c r="BE4590"/>
      <c r="BF4590"/>
      <c r="BG4590"/>
      <c r="BH4590"/>
      <c r="BI4590"/>
      <c r="BJ4590"/>
      <c r="BK4590"/>
      <c r="BL4590"/>
      <c r="BM4590"/>
      <c r="BN4590"/>
      <c r="BO4590"/>
      <c r="BP4590"/>
      <c r="BQ4590"/>
      <c r="BR4590"/>
      <c r="BS4590"/>
      <c r="BT4590"/>
      <c r="BU4590"/>
      <c r="BV4590"/>
      <c r="BW4590"/>
      <c r="BX4590"/>
      <c r="BY4590"/>
      <c r="BZ4590"/>
      <c r="CA4590"/>
      <c r="CB4590"/>
      <c r="CC4590"/>
      <c r="CD4590"/>
      <c r="CE4590"/>
      <c r="CF4590"/>
      <c r="CG4590"/>
      <c r="CH4590"/>
      <c r="CI4590"/>
      <c r="CJ4590"/>
      <c r="CK4590"/>
      <c r="CL4590"/>
      <c r="CM4590"/>
      <c r="CN4590"/>
      <c r="CO4590"/>
      <c r="CP4590"/>
      <c r="CQ4590"/>
      <c r="CR4590"/>
      <c r="CS4590"/>
      <c r="CT4590"/>
      <c r="CU4590"/>
      <c r="CV4590"/>
    </row>
    <row r="4591" spans="10:100" x14ac:dyDescent="0.25">
      <c r="J4591"/>
      <c r="K4591"/>
      <c r="L4591"/>
      <c r="M4591"/>
      <c r="N4591"/>
      <c r="O4591"/>
      <c r="P4591"/>
      <c r="Q4591"/>
      <c r="R4591"/>
      <c r="S4591"/>
      <c r="T4591"/>
      <c r="U4591"/>
      <c r="V4591"/>
      <c r="W4591"/>
      <c r="X4591"/>
      <c r="Y4591"/>
      <c r="Z4591"/>
      <c r="AA4591"/>
      <c r="AB4591"/>
      <c r="AC4591"/>
      <c r="AD4591"/>
      <c r="AE4591"/>
      <c r="AF4591"/>
      <c r="AG4591"/>
      <c r="AH4591"/>
      <c r="AI4591"/>
      <c r="AJ4591"/>
      <c r="AK4591"/>
      <c r="AL4591"/>
      <c r="AM4591"/>
      <c r="AN4591"/>
      <c r="AO4591"/>
      <c r="AP4591"/>
      <c r="AQ4591"/>
      <c r="AR4591"/>
      <c r="AS4591"/>
      <c r="AT4591"/>
      <c r="AU4591"/>
      <c r="AV4591"/>
      <c r="AW4591"/>
      <c r="AX4591"/>
      <c r="AY4591"/>
      <c r="AZ4591"/>
      <c r="BA4591"/>
      <c r="BB4591"/>
      <c r="BC4591"/>
      <c r="BD4591"/>
      <c r="BE4591"/>
      <c r="BF4591"/>
      <c r="BG4591"/>
      <c r="BH4591"/>
      <c r="BI4591"/>
      <c r="BJ4591"/>
      <c r="BK4591"/>
      <c r="BL4591"/>
      <c r="BM4591"/>
      <c r="BN4591"/>
      <c r="BO4591"/>
      <c r="BP4591"/>
      <c r="BQ4591"/>
      <c r="BR4591"/>
      <c r="BS4591"/>
      <c r="BT4591"/>
      <c r="BU4591"/>
      <c r="BV4591"/>
      <c r="BW4591"/>
      <c r="BX4591"/>
      <c r="BY4591"/>
      <c r="BZ4591"/>
      <c r="CA4591"/>
      <c r="CB4591"/>
      <c r="CC4591"/>
      <c r="CD4591"/>
      <c r="CE4591"/>
      <c r="CF4591"/>
      <c r="CG4591"/>
      <c r="CH4591"/>
      <c r="CI4591"/>
      <c r="CJ4591"/>
      <c r="CK4591"/>
      <c r="CL4591"/>
      <c r="CM4591"/>
      <c r="CN4591"/>
      <c r="CO4591"/>
      <c r="CP4591"/>
      <c r="CQ4591"/>
      <c r="CR4591"/>
      <c r="CS4591"/>
      <c r="CT4591"/>
      <c r="CU4591"/>
      <c r="CV4591"/>
    </row>
    <row r="4592" spans="10:100" x14ac:dyDescent="0.25">
      <c r="J4592"/>
      <c r="K4592"/>
      <c r="L4592"/>
      <c r="M4592"/>
      <c r="N4592"/>
      <c r="O4592"/>
      <c r="P4592"/>
      <c r="Q4592"/>
      <c r="R4592"/>
      <c r="S4592"/>
      <c r="T4592"/>
      <c r="U4592"/>
      <c r="V4592"/>
      <c r="W4592"/>
      <c r="X4592"/>
      <c r="Y4592"/>
      <c r="Z4592"/>
      <c r="AA4592"/>
      <c r="AB4592"/>
      <c r="AC4592"/>
      <c r="AD4592"/>
      <c r="AE4592"/>
      <c r="AF4592"/>
      <c r="AG4592"/>
      <c r="AH4592"/>
      <c r="AI4592"/>
      <c r="AJ4592"/>
      <c r="AK4592"/>
      <c r="AL4592"/>
      <c r="AM4592"/>
      <c r="AN4592"/>
      <c r="AO4592"/>
      <c r="AP4592"/>
      <c r="AQ4592"/>
      <c r="AR4592"/>
      <c r="AS4592"/>
      <c r="AT4592"/>
      <c r="AU4592"/>
      <c r="AV4592"/>
      <c r="AW4592"/>
      <c r="AX4592"/>
      <c r="AY4592"/>
      <c r="AZ4592"/>
      <c r="BA4592"/>
      <c r="BB4592"/>
      <c r="BC4592"/>
      <c r="BD4592"/>
      <c r="BE4592"/>
      <c r="BF4592"/>
      <c r="BG4592"/>
      <c r="BH4592"/>
      <c r="BI4592"/>
      <c r="BJ4592"/>
      <c r="BK4592"/>
      <c r="BL4592"/>
      <c r="BM4592"/>
      <c r="BN4592"/>
      <c r="BO4592"/>
      <c r="BP4592"/>
      <c r="BQ4592"/>
      <c r="BR4592"/>
      <c r="BS4592"/>
      <c r="BT4592"/>
      <c r="BU4592"/>
      <c r="BV4592"/>
      <c r="BW4592"/>
      <c r="BX4592"/>
      <c r="BY4592"/>
      <c r="BZ4592"/>
      <c r="CA4592"/>
      <c r="CB4592"/>
      <c r="CC4592"/>
      <c r="CD4592"/>
      <c r="CE4592"/>
      <c r="CF4592"/>
      <c r="CG4592"/>
      <c r="CH4592"/>
      <c r="CI4592"/>
      <c r="CJ4592"/>
      <c r="CK4592"/>
      <c r="CL4592"/>
      <c r="CM4592"/>
      <c r="CN4592"/>
      <c r="CO4592"/>
      <c r="CP4592"/>
      <c r="CQ4592"/>
      <c r="CR4592"/>
      <c r="CS4592"/>
      <c r="CT4592"/>
      <c r="CU4592"/>
      <c r="CV4592"/>
    </row>
    <row r="4593" spans="10:100" x14ac:dyDescent="0.25">
      <c r="J4593"/>
      <c r="K4593"/>
      <c r="L4593"/>
      <c r="M4593"/>
      <c r="N4593"/>
      <c r="O4593"/>
      <c r="P4593"/>
      <c r="Q4593"/>
      <c r="R4593"/>
      <c r="S4593"/>
      <c r="T4593"/>
      <c r="U4593"/>
      <c r="V4593"/>
      <c r="W4593"/>
      <c r="X4593"/>
      <c r="Y4593"/>
      <c r="Z4593"/>
      <c r="AA4593"/>
      <c r="AB4593"/>
      <c r="AC4593"/>
      <c r="AD4593"/>
      <c r="AE4593"/>
      <c r="AF4593"/>
      <c r="AG4593"/>
      <c r="AH4593"/>
      <c r="AI4593"/>
      <c r="AJ4593"/>
      <c r="AK4593"/>
      <c r="AL4593"/>
      <c r="AM4593"/>
      <c r="AN4593"/>
      <c r="AO4593"/>
      <c r="AP4593"/>
      <c r="AQ4593"/>
      <c r="AR4593"/>
      <c r="AS4593"/>
      <c r="AT4593"/>
      <c r="AU4593"/>
      <c r="AV4593"/>
      <c r="AW4593"/>
      <c r="AX4593"/>
      <c r="AY4593"/>
      <c r="AZ4593"/>
      <c r="BA4593"/>
      <c r="BB4593"/>
      <c r="BC4593"/>
      <c r="BD4593"/>
      <c r="BE4593"/>
      <c r="BF4593"/>
      <c r="BG4593"/>
      <c r="BH4593"/>
      <c r="BI4593"/>
      <c r="BJ4593"/>
      <c r="BK4593"/>
      <c r="BL4593"/>
      <c r="BM4593"/>
      <c r="BN4593"/>
      <c r="BO4593"/>
      <c r="BP4593"/>
      <c r="BQ4593"/>
      <c r="BR4593"/>
      <c r="BS4593"/>
      <c r="BT4593"/>
      <c r="BU4593"/>
      <c r="BV4593"/>
      <c r="BW4593"/>
      <c r="BX4593"/>
      <c r="BY4593"/>
      <c r="BZ4593"/>
      <c r="CA4593"/>
      <c r="CB4593"/>
      <c r="CC4593"/>
      <c r="CD4593"/>
      <c r="CE4593"/>
      <c r="CF4593"/>
      <c r="CG4593"/>
      <c r="CH4593"/>
      <c r="CI4593"/>
      <c r="CJ4593"/>
      <c r="CK4593"/>
      <c r="CL4593"/>
      <c r="CM4593"/>
      <c r="CN4593"/>
      <c r="CO4593"/>
      <c r="CP4593"/>
      <c r="CQ4593"/>
      <c r="CR4593"/>
      <c r="CS4593"/>
      <c r="CT4593"/>
      <c r="CU4593"/>
      <c r="CV4593"/>
    </row>
    <row r="4594" spans="10:100" x14ac:dyDescent="0.25">
      <c r="J4594"/>
      <c r="K4594"/>
      <c r="L4594"/>
      <c r="M4594"/>
      <c r="N4594"/>
      <c r="O4594"/>
      <c r="P4594"/>
      <c r="Q4594"/>
      <c r="R4594"/>
      <c r="S4594"/>
      <c r="T4594"/>
      <c r="U4594"/>
      <c r="V4594"/>
      <c r="W4594"/>
      <c r="X4594"/>
      <c r="Y4594"/>
      <c r="Z4594"/>
      <c r="AA4594"/>
      <c r="AB4594"/>
      <c r="AC4594"/>
      <c r="AD4594"/>
      <c r="AE4594"/>
      <c r="AF4594"/>
      <c r="AG4594"/>
      <c r="AH4594"/>
      <c r="AI4594"/>
      <c r="AJ4594"/>
      <c r="AK4594"/>
      <c r="AL4594"/>
      <c r="AM4594"/>
      <c r="AN4594"/>
      <c r="AO4594"/>
      <c r="AP4594"/>
      <c r="AQ4594"/>
      <c r="AR4594"/>
      <c r="AS4594"/>
      <c r="AT4594"/>
      <c r="AU4594"/>
      <c r="AV4594"/>
      <c r="AW4594"/>
      <c r="AX4594"/>
      <c r="AY4594"/>
      <c r="AZ4594"/>
      <c r="BA4594"/>
      <c r="BB4594"/>
      <c r="BC4594"/>
      <c r="BD4594"/>
      <c r="BE4594"/>
      <c r="BF4594"/>
      <c r="BG4594"/>
      <c r="BH4594"/>
      <c r="BI4594"/>
      <c r="BJ4594"/>
      <c r="BK4594"/>
      <c r="BL4594"/>
      <c r="BM4594"/>
      <c r="BN4594"/>
      <c r="BO4594"/>
      <c r="BP4594"/>
      <c r="BQ4594"/>
      <c r="BR4594"/>
      <c r="BS4594"/>
      <c r="BT4594"/>
      <c r="BU4594"/>
      <c r="BV4594"/>
      <c r="BW4594"/>
      <c r="BX4594"/>
      <c r="BY4594"/>
      <c r="BZ4594"/>
      <c r="CA4594"/>
      <c r="CB4594"/>
      <c r="CC4594"/>
      <c r="CD4594"/>
      <c r="CE4594"/>
      <c r="CF4594"/>
      <c r="CG4594"/>
      <c r="CH4594"/>
      <c r="CI4594"/>
      <c r="CJ4594"/>
      <c r="CK4594"/>
      <c r="CL4594"/>
      <c r="CM4594"/>
      <c r="CN4594"/>
      <c r="CO4594"/>
      <c r="CP4594"/>
      <c r="CQ4594"/>
      <c r="CR4594"/>
      <c r="CS4594"/>
      <c r="CT4594"/>
      <c r="CU4594"/>
      <c r="CV4594"/>
    </row>
    <row r="4595" spans="10:100" x14ac:dyDescent="0.25">
      <c r="J4595"/>
      <c r="K4595"/>
      <c r="L4595"/>
      <c r="M4595"/>
      <c r="N4595"/>
      <c r="O4595"/>
      <c r="P4595"/>
      <c r="Q4595"/>
      <c r="R4595"/>
      <c r="S4595"/>
      <c r="T4595"/>
      <c r="U4595"/>
      <c r="V4595"/>
      <c r="W4595"/>
      <c r="X4595"/>
      <c r="Y4595"/>
      <c r="Z4595"/>
      <c r="AA4595"/>
      <c r="AB4595"/>
      <c r="AC4595"/>
      <c r="AD4595"/>
      <c r="AE4595"/>
      <c r="AF4595"/>
      <c r="AG4595"/>
      <c r="AH4595"/>
      <c r="AI4595"/>
      <c r="AJ4595"/>
      <c r="AK4595"/>
      <c r="AL4595"/>
      <c r="AM4595"/>
      <c r="AN4595"/>
      <c r="AO4595"/>
      <c r="AP4595"/>
      <c r="AQ4595"/>
      <c r="AR4595"/>
      <c r="AS4595"/>
      <c r="AT4595"/>
      <c r="AU4595"/>
      <c r="AV4595"/>
      <c r="AW4595"/>
      <c r="AX4595"/>
      <c r="AY4595"/>
      <c r="AZ4595"/>
      <c r="BA4595"/>
      <c r="BB4595"/>
      <c r="BC4595"/>
      <c r="BD4595"/>
      <c r="BE4595"/>
      <c r="BF4595"/>
      <c r="BG4595"/>
      <c r="BH4595"/>
      <c r="BI4595"/>
      <c r="BJ4595"/>
      <c r="BK4595"/>
      <c r="BL4595"/>
      <c r="BM4595"/>
      <c r="BN4595"/>
      <c r="BO4595"/>
      <c r="BP4595"/>
      <c r="BQ4595"/>
      <c r="BR4595"/>
      <c r="BS4595"/>
      <c r="BT4595"/>
      <c r="BU4595"/>
      <c r="BV4595"/>
      <c r="BW4595"/>
      <c r="BX4595"/>
      <c r="BY4595"/>
      <c r="BZ4595"/>
      <c r="CA4595"/>
      <c r="CB4595"/>
      <c r="CC4595"/>
      <c r="CD4595"/>
      <c r="CE4595"/>
      <c r="CF4595"/>
      <c r="CG4595"/>
      <c r="CH4595"/>
      <c r="CI4595"/>
      <c r="CJ4595"/>
      <c r="CK4595"/>
      <c r="CL4595"/>
      <c r="CM4595"/>
      <c r="CN4595"/>
      <c r="CO4595"/>
      <c r="CP4595"/>
      <c r="CQ4595"/>
      <c r="CR4595"/>
      <c r="CS4595"/>
      <c r="CT4595"/>
      <c r="CU4595"/>
      <c r="CV4595"/>
    </row>
    <row r="4596" spans="10:100" x14ac:dyDescent="0.25">
      <c r="J4596"/>
      <c r="K4596"/>
      <c r="L4596"/>
      <c r="M4596"/>
      <c r="N4596"/>
      <c r="O4596"/>
      <c r="P4596"/>
      <c r="Q4596"/>
      <c r="R4596"/>
      <c r="S4596"/>
      <c r="T4596"/>
      <c r="U4596"/>
      <c r="V4596"/>
      <c r="W4596"/>
      <c r="X4596"/>
      <c r="Y4596"/>
      <c r="Z4596"/>
      <c r="AA4596"/>
      <c r="AB4596"/>
      <c r="AC4596"/>
      <c r="AD4596"/>
      <c r="AE4596"/>
      <c r="AF4596"/>
      <c r="AG4596"/>
      <c r="AH4596"/>
      <c r="AI4596"/>
      <c r="AJ4596"/>
      <c r="AK4596"/>
      <c r="AL4596"/>
      <c r="AM4596"/>
      <c r="AN4596"/>
      <c r="AO4596"/>
      <c r="AP4596"/>
      <c r="AQ4596"/>
      <c r="AR4596"/>
      <c r="AS4596"/>
      <c r="AT4596"/>
      <c r="AU4596"/>
      <c r="AV4596"/>
      <c r="AW4596"/>
      <c r="AX4596"/>
      <c r="AY4596"/>
      <c r="AZ4596"/>
      <c r="BA4596"/>
      <c r="BB4596"/>
      <c r="BC4596"/>
      <c r="BD4596"/>
      <c r="BE4596"/>
      <c r="BF4596"/>
      <c r="BG4596"/>
      <c r="BH4596"/>
      <c r="BI4596"/>
      <c r="BJ4596"/>
      <c r="BK4596"/>
      <c r="BL4596"/>
      <c r="BM4596"/>
      <c r="BN4596"/>
      <c r="BO4596"/>
      <c r="BP4596"/>
      <c r="BQ4596"/>
      <c r="BR4596"/>
      <c r="BS4596"/>
      <c r="BT4596"/>
      <c r="BU4596"/>
      <c r="BV4596"/>
      <c r="BW4596"/>
      <c r="BX4596"/>
      <c r="BY4596"/>
      <c r="BZ4596"/>
      <c r="CA4596"/>
      <c r="CB4596"/>
      <c r="CC4596"/>
      <c r="CD4596"/>
      <c r="CE4596"/>
      <c r="CF4596"/>
      <c r="CG4596"/>
      <c r="CH4596"/>
      <c r="CI4596"/>
      <c r="CJ4596"/>
      <c r="CK4596"/>
      <c r="CL4596"/>
      <c r="CM4596"/>
      <c r="CN4596"/>
      <c r="CO4596"/>
      <c r="CP4596"/>
      <c r="CQ4596"/>
      <c r="CR4596"/>
      <c r="CS4596"/>
      <c r="CT4596"/>
      <c r="CU4596"/>
      <c r="CV4596"/>
    </row>
    <row r="4597" spans="10:100" x14ac:dyDescent="0.25">
      <c r="J4597"/>
      <c r="K4597"/>
      <c r="L4597"/>
      <c r="M4597"/>
      <c r="N4597"/>
      <c r="O4597"/>
      <c r="P4597"/>
      <c r="Q4597"/>
      <c r="R4597"/>
      <c r="S4597"/>
      <c r="T4597"/>
      <c r="U4597"/>
      <c r="V4597"/>
      <c r="W4597"/>
      <c r="X4597"/>
      <c r="Y4597"/>
      <c r="Z4597"/>
      <c r="AA4597"/>
      <c r="AB4597"/>
      <c r="AC4597"/>
      <c r="AD4597"/>
      <c r="AE4597"/>
      <c r="AF4597"/>
      <c r="AG4597"/>
      <c r="AH4597"/>
      <c r="AI4597"/>
      <c r="AJ4597"/>
      <c r="AK4597"/>
      <c r="AL4597"/>
      <c r="AM4597"/>
      <c r="AN4597"/>
      <c r="AO4597"/>
      <c r="AP4597"/>
      <c r="AQ4597"/>
      <c r="AR4597"/>
      <c r="AS4597"/>
      <c r="AT4597"/>
      <c r="AU4597"/>
      <c r="AV4597"/>
      <c r="AW4597"/>
      <c r="AX4597"/>
      <c r="AY4597"/>
      <c r="AZ4597"/>
      <c r="BA4597"/>
      <c r="BB4597"/>
      <c r="BC4597"/>
      <c r="BD4597"/>
      <c r="BE4597"/>
      <c r="BF4597"/>
      <c r="BG4597"/>
      <c r="BH4597"/>
      <c r="BI4597"/>
      <c r="BJ4597"/>
      <c r="BK4597"/>
      <c r="BL4597"/>
      <c r="BM4597"/>
      <c r="BN4597"/>
      <c r="BO4597"/>
      <c r="BP4597"/>
      <c r="BQ4597"/>
      <c r="BR4597"/>
      <c r="BS4597"/>
      <c r="BT4597"/>
      <c r="BU4597"/>
      <c r="BV4597"/>
      <c r="BW4597"/>
      <c r="BX4597"/>
      <c r="BY4597"/>
      <c r="BZ4597"/>
      <c r="CA4597"/>
      <c r="CB4597"/>
      <c r="CC4597"/>
      <c r="CD4597"/>
      <c r="CE4597"/>
      <c r="CF4597"/>
      <c r="CG4597"/>
      <c r="CH4597"/>
      <c r="CI4597"/>
      <c r="CJ4597"/>
      <c r="CK4597"/>
      <c r="CL4597"/>
      <c r="CM4597"/>
      <c r="CN4597"/>
      <c r="CO4597"/>
      <c r="CP4597"/>
      <c r="CQ4597"/>
      <c r="CR4597"/>
      <c r="CS4597"/>
      <c r="CT4597"/>
      <c r="CU4597"/>
      <c r="CV4597"/>
    </row>
    <row r="4598" spans="10:100" x14ac:dyDescent="0.25">
      <c r="J4598"/>
      <c r="K4598"/>
      <c r="L4598"/>
      <c r="M4598"/>
      <c r="N4598"/>
      <c r="O4598"/>
      <c r="P4598"/>
      <c r="Q4598"/>
      <c r="R4598"/>
      <c r="S4598"/>
      <c r="T4598"/>
      <c r="U4598"/>
      <c r="V4598"/>
      <c r="W4598"/>
      <c r="X4598"/>
      <c r="Y4598"/>
      <c r="Z4598"/>
      <c r="AA4598"/>
      <c r="AB4598"/>
      <c r="AC4598"/>
      <c r="AD4598"/>
      <c r="AE4598"/>
      <c r="AF4598"/>
      <c r="AG4598"/>
      <c r="AH4598"/>
      <c r="AI4598"/>
      <c r="AJ4598"/>
      <c r="AK4598"/>
      <c r="AL4598"/>
      <c r="AM4598"/>
      <c r="AN4598"/>
      <c r="AO4598"/>
      <c r="AP4598"/>
      <c r="AQ4598"/>
      <c r="AR4598"/>
      <c r="AS4598"/>
      <c r="AT4598"/>
      <c r="AU4598"/>
      <c r="AV4598"/>
      <c r="AW4598"/>
      <c r="AX4598"/>
      <c r="AY4598"/>
      <c r="AZ4598"/>
      <c r="BA4598"/>
      <c r="BB4598"/>
      <c r="BC4598"/>
      <c r="BD4598"/>
      <c r="BE4598"/>
      <c r="BF4598"/>
      <c r="BG4598"/>
      <c r="BH4598"/>
      <c r="BI4598"/>
      <c r="BJ4598"/>
      <c r="BK4598"/>
      <c r="BL4598"/>
      <c r="BM4598"/>
      <c r="BN4598"/>
      <c r="BO4598"/>
      <c r="BP4598"/>
      <c r="BQ4598"/>
      <c r="BR4598"/>
      <c r="BS4598"/>
      <c r="BT4598"/>
      <c r="BU4598"/>
      <c r="BV4598"/>
      <c r="BW4598"/>
      <c r="BX4598"/>
      <c r="BY4598"/>
      <c r="BZ4598"/>
      <c r="CA4598"/>
      <c r="CB4598"/>
      <c r="CC4598"/>
      <c r="CD4598"/>
      <c r="CE4598"/>
      <c r="CF4598"/>
      <c r="CG4598"/>
      <c r="CH4598"/>
      <c r="CI4598"/>
      <c r="CJ4598"/>
      <c r="CK4598"/>
      <c r="CL4598"/>
      <c r="CM4598"/>
      <c r="CN4598"/>
      <c r="CO4598"/>
      <c r="CP4598"/>
      <c r="CQ4598"/>
      <c r="CR4598"/>
      <c r="CS4598"/>
      <c r="CT4598"/>
      <c r="CU4598"/>
      <c r="CV4598"/>
    </row>
    <row r="4599" spans="10:100" x14ac:dyDescent="0.25">
      <c r="J4599"/>
      <c r="K4599"/>
      <c r="L4599"/>
      <c r="M4599"/>
      <c r="N4599"/>
      <c r="O4599"/>
      <c r="P4599"/>
      <c r="Q4599"/>
      <c r="R4599"/>
      <c r="S4599"/>
      <c r="T4599"/>
      <c r="U4599"/>
      <c r="V4599"/>
      <c r="W4599"/>
      <c r="X4599"/>
      <c r="Y4599"/>
      <c r="Z4599"/>
      <c r="AA4599"/>
      <c r="AB4599"/>
      <c r="AC4599"/>
      <c r="AD4599"/>
      <c r="AE4599"/>
      <c r="AF4599"/>
      <c r="AG4599"/>
      <c r="AH4599"/>
      <c r="AI4599"/>
      <c r="AJ4599"/>
      <c r="AK4599"/>
      <c r="AL4599"/>
      <c r="AM4599"/>
      <c r="AN4599"/>
      <c r="AO4599"/>
      <c r="AP4599"/>
      <c r="AQ4599"/>
      <c r="AR4599"/>
      <c r="AS4599"/>
      <c r="AT4599"/>
      <c r="AU4599"/>
      <c r="AV4599"/>
      <c r="AW4599"/>
      <c r="AX4599"/>
      <c r="AY4599"/>
      <c r="AZ4599"/>
      <c r="BA4599"/>
      <c r="BB4599"/>
      <c r="BC4599"/>
      <c r="BD4599"/>
      <c r="BE4599"/>
      <c r="BF4599"/>
      <c r="BG4599"/>
      <c r="BH4599"/>
      <c r="BI4599"/>
      <c r="BJ4599"/>
      <c r="BK4599"/>
      <c r="BL4599"/>
      <c r="BM4599"/>
      <c r="BN4599"/>
      <c r="BO4599"/>
      <c r="BP4599"/>
      <c r="BQ4599"/>
      <c r="BR4599"/>
      <c r="BS4599"/>
      <c r="BT4599"/>
      <c r="BU4599"/>
      <c r="BV4599"/>
      <c r="BW4599"/>
      <c r="BX4599"/>
      <c r="BY4599"/>
      <c r="BZ4599"/>
      <c r="CA4599"/>
      <c r="CB4599"/>
      <c r="CC4599"/>
      <c r="CD4599"/>
      <c r="CE4599"/>
      <c r="CF4599"/>
      <c r="CG4599"/>
      <c r="CH4599"/>
      <c r="CI4599"/>
      <c r="CJ4599"/>
      <c r="CK4599"/>
      <c r="CL4599"/>
      <c r="CM4599"/>
      <c r="CN4599"/>
      <c r="CO4599"/>
      <c r="CP4599"/>
      <c r="CQ4599"/>
      <c r="CR4599"/>
      <c r="CS4599"/>
      <c r="CT4599"/>
      <c r="CU4599"/>
      <c r="CV4599"/>
    </row>
    <row r="4600" spans="10:100" x14ac:dyDescent="0.25">
      <c r="J4600"/>
      <c r="K4600"/>
      <c r="L4600"/>
      <c r="M4600"/>
      <c r="N4600"/>
      <c r="O4600"/>
      <c r="P4600"/>
      <c r="Q4600"/>
      <c r="R4600"/>
      <c r="S4600"/>
      <c r="T4600"/>
      <c r="U4600"/>
      <c r="V4600"/>
      <c r="W4600"/>
      <c r="X4600"/>
      <c r="Y4600"/>
      <c r="Z4600"/>
      <c r="AA4600"/>
      <c r="AB4600"/>
      <c r="AC4600"/>
      <c r="AD4600"/>
      <c r="AE4600"/>
      <c r="AF4600"/>
      <c r="AG4600"/>
      <c r="AH4600"/>
      <c r="AI4600"/>
      <c r="AJ4600"/>
      <c r="AK4600"/>
      <c r="AL4600"/>
      <c r="AM4600"/>
      <c r="AN4600"/>
      <c r="AO4600"/>
      <c r="AP4600"/>
      <c r="AQ4600"/>
      <c r="AR4600"/>
      <c r="AS4600"/>
      <c r="AT4600"/>
      <c r="AU4600"/>
      <c r="AV4600"/>
      <c r="AW4600"/>
      <c r="AX4600"/>
      <c r="AY4600"/>
      <c r="AZ4600"/>
      <c r="BA4600"/>
      <c r="BB4600"/>
      <c r="BC4600"/>
      <c r="BD4600"/>
      <c r="BE4600"/>
      <c r="BF4600"/>
      <c r="BG4600"/>
      <c r="BH4600"/>
      <c r="BI4600"/>
      <c r="BJ4600"/>
      <c r="BK4600"/>
      <c r="BL4600"/>
      <c r="BM4600"/>
      <c r="BN4600"/>
      <c r="BO4600"/>
      <c r="BP4600"/>
      <c r="BQ4600"/>
      <c r="BR4600"/>
      <c r="BS4600"/>
      <c r="BT4600"/>
      <c r="BU4600"/>
      <c r="BV4600"/>
      <c r="BW4600"/>
      <c r="BX4600"/>
      <c r="BY4600"/>
      <c r="BZ4600"/>
      <c r="CA4600"/>
      <c r="CB4600"/>
      <c r="CC4600"/>
      <c r="CD4600"/>
      <c r="CE4600"/>
      <c r="CF4600"/>
      <c r="CG4600"/>
      <c r="CH4600"/>
      <c r="CI4600"/>
      <c r="CJ4600"/>
      <c r="CK4600"/>
      <c r="CL4600"/>
      <c r="CM4600"/>
      <c r="CN4600"/>
      <c r="CO4600"/>
      <c r="CP4600"/>
      <c r="CQ4600"/>
      <c r="CR4600"/>
      <c r="CS4600"/>
      <c r="CT4600"/>
      <c r="CU4600"/>
      <c r="CV4600"/>
    </row>
    <row r="4601" spans="10:100" x14ac:dyDescent="0.25">
      <c r="J4601"/>
      <c r="K4601"/>
      <c r="L4601"/>
      <c r="M4601"/>
      <c r="N4601"/>
      <c r="O4601"/>
      <c r="P4601"/>
      <c r="Q4601"/>
      <c r="R4601"/>
      <c r="S4601"/>
      <c r="T4601"/>
      <c r="U4601"/>
      <c r="V4601"/>
      <c r="W4601"/>
      <c r="X4601"/>
      <c r="Y4601"/>
      <c r="Z4601"/>
      <c r="AA4601"/>
      <c r="AB4601"/>
      <c r="AC4601"/>
      <c r="AD4601"/>
      <c r="AE4601"/>
      <c r="AF4601"/>
      <c r="AG4601"/>
      <c r="AH4601"/>
      <c r="AI4601"/>
      <c r="AJ4601"/>
      <c r="AK4601"/>
      <c r="AL4601"/>
      <c r="AM4601"/>
      <c r="AN4601"/>
      <c r="AO4601"/>
      <c r="AP4601"/>
      <c r="AQ4601"/>
      <c r="AR4601"/>
      <c r="AS4601"/>
      <c r="AT4601"/>
      <c r="AU4601"/>
      <c r="AV4601"/>
      <c r="AW4601"/>
      <c r="AX4601"/>
      <c r="AY4601"/>
      <c r="AZ4601"/>
      <c r="BA4601"/>
      <c r="BB4601"/>
      <c r="BC4601"/>
      <c r="BD4601"/>
      <c r="BE4601"/>
      <c r="BF4601"/>
      <c r="BG4601"/>
      <c r="BH4601"/>
      <c r="BI4601"/>
      <c r="BJ4601"/>
      <c r="BK4601"/>
      <c r="BL4601"/>
      <c r="BM4601"/>
      <c r="BN4601"/>
      <c r="BO4601"/>
      <c r="BP4601"/>
      <c r="BQ4601"/>
      <c r="BR4601"/>
      <c r="BS4601"/>
      <c r="BT4601"/>
      <c r="BU4601"/>
      <c r="BV4601"/>
      <c r="BW4601"/>
      <c r="BX4601"/>
      <c r="BY4601"/>
      <c r="BZ4601"/>
      <c r="CA4601"/>
      <c r="CB4601"/>
      <c r="CC4601"/>
      <c r="CD4601"/>
      <c r="CE4601"/>
      <c r="CF4601"/>
      <c r="CG4601"/>
      <c r="CH4601"/>
      <c r="CI4601"/>
      <c r="CJ4601"/>
      <c r="CK4601"/>
      <c r="CL4601"/>
      <c r="CM4601"/>
      <c r="CN4601"/>
      <c r="CO4601"/>
      <c r="CP4601"/>
      <c r="CQ4601"/>
      <c r="CR4601"/>
      <c r="CS4601"/>
      <c r="CT4601"/>
      <c r="CU4601"/>
      <c r="CV4601"/>
    </row>
    <row r="4602" spans="10:100" x14ac:dyDescent="0.25">
      <c r="J4602"/>
      <c r="K4602"/>
      <c r="L4602"/>
      <c r="M4602"/>
      <c r="N4602"/>
      <c r="O4602"/>
      <c r="P4602"/>
      <c r="Q4602"/>
      <c r="R4602"/>
      <c r="S4602"/>
      <c r="T4602"/>
      <c r="U4602"/>
      <c r="V4602"/>
      <c r="W4602"/>
      <c r="X4602"/>
      <c r="Y4602"/>
      <c r="Z4602"/>
      <c r="AA4602"/>
      <c r="AB4602"/>
      <c r="AC4602"/>
      <c r="AD4602"/>
      <c r="AE4602"/>
      <c r="AF4602"/>
      <c r="AG4602"/>
      <c r="AH4602"/>
      <c r="AI4602"/>
      <c r="AJ4602"/>
      <c r="AK4602"/>
      <c r="AL4602"/>
      <c r="AM4602"/>
      <c r="AN4602"/>
      <c r="AO4602"/>
      <c r="AP4602"/>
      <c r="AQ4602"/>
      <c r="AR4602"/>
      <c r="AS4602"/>
      <c r="AT4602"/>
      <c r="AU4602"/>
      <c r="AV4602"/>
      <c r="AW4602"/>
      <c r="AX4602"/>
      <c r="AY4602"/>
      <c r="AZ4602"/>
      <c r="BA4602"/>
      <c r="BB4602"/>
      <c r="BC4602"/>
      <c r="BD4602"/>
      <c r="BE4602"/>
      <c r="BF4602"/>
      <c r="BG4602"/>
      <c r="BH4602"/>
      <c r="BI4602"/>
      <c r="BJ4602"/>
      <c r="BK4602"/>
      <c r="BL4602"/>
      <c r="BM4602"/>
      <c r="BN4602"/>
      <c r="BO4602"/>
      <c r="BP4602"/>
      <c r="BQ4602"/>
      <c r="BR4602"/>
      <c r="BS4602"/>
      <c r="BT4602"/>
      <c r="BU4602"/>
      <c r="BV4602"/>
      <c r="BW4602"/>
      <c r="BX4602"/>
      <c r="BY4602"/>
      <c r="BZ4602"/>
      <c r="CA4602"/>
      <c r="CB4602"/>
      <c r="CC4602"/>
      <c r="CD4602"/>
      <c r="CE4602"/>
      <c r="CF4602"/>
      <c r="CG4602"/>
      <c r="CH4602"/>
      <c r="CI4602"/>
      <c r="CJ4602"/>
      <c r="CK4602"/>
      <c r="CL4602"/>
      <c r="CM4602"/>
      <c r="CN4602"/>
      <c r="CO4602"/>
      <c r="CP4602"/>
      <c r="CQ4602"/>
      <c r="CR4602"/>
      <c r="CS4602"/>
      <c r="CT4602"/>
      <c r="CU4602"/>
      <c r="CV4602"/>
    </row>
    <row r="4603" spans="10:100" x14ac:dyDescent="0.25">
      <c r="J4603"/>
      <c r="K4603"/>
      <c r="L4603"/>
      <c r="M4603"/>
      <c r="N4603"/>
      <c r="O4603"/>
      <c r="P4603"/>
      <c r="Q4603"/>
      <c r="R4603"/>
      <c r="S4603"/>
      <c r="T4603"/>
      <c r="U4603"/>
      <c r="V4603"/>
      <c r="W4603"/>
      <c r="X4603"/>
      <c r="Y4603"/>
      <c r="Z4603"/>
      <c r="AA4603"/>
      <c r="AB4603"/>
      <c r="AC4603"/>
      <c r="AD4603"/>
      <c r="AE4603"/>
      <c r="AF4603"/>
      <c r="AG4603"/>
      <c r="AH4603"/>
      <c r="AI4603"/>
      <c r="AJ4603"/>
      <c r="AK4603"/>
      <c r="AL4603"/>
      <c r="AM4603"/>
      <c r="AN4603"/>
      <c r="AO4603"/>
      <c r="AP4603"/>
      <c r="AQ4603"/>
      <c r="AR4603"/>
      <c r="AS4603"/>
      <c r="AT4603"/>
      <c r="AU4603"/>
      <c r="AV4603"/>
      <c r="AW4603"/>
      <c r="AX4603"/>
      <c r="AY4603"/>
      <c r="AZ4603"/>
      <c r="BA4603"/>
      <c r="BB4603"/>
      <c r="BC4603"/>
      <c r="BD4603"/>
      <c r="BE4603"/>
      <c r="BF4603"/>
      <c r="BG4603"/>
      <c r="BH4603"/>
      <c r="BI4603"/>
      <c r="BJ4603"/>
      <c r="BK4603"/>
      <c r="BL4603"/>
      <c r="BM4603"/>
      <c r="BN4603"/>
      <c r="BO4603"/>
      <c r="BP4603"/>
      <c r="BQ4603"/>
      <c r="BR4603"/>
      <c r="BS4603"/>
      <c r="BT4603"/>
      <c r="BU4603"/>
      <c r="BV4603"/>
      <c r="BW4603"/>
      <c r="BX4603"/>
      <c r="BY4603"/>
      <c r="BZ4603"/>
      <c r="CA4603"/>
      <c r="CB4603"/>
      <c r="CC4603"/>
      <c r="CD4603"/>
      <c r="CE4603"/>
      <c r="CF4603"/>
      <c r="CG4603"/>
      <c r="CH4603"/>
      <c r="CI4603"/>
      <c r="CJ4603"/>
      <c r="CK4603"/>
      <c r="CL4603"/>
      <c r="CM4603"/>
      <c r="CN4603"/>
      <c r="CO4603"/>
      <c r="CP4603"/>
      <c r="CQ4603"/>
      <c r="CR4603"/>
      <c r="CS4603"/>
      <c r="CT4603"/>
      <c r="CU4603"/>
      <c r="CV4603"/>
    </row>
    <row r="4604" spans="10:100" x14ac:dyDescent="0.25">
      <c r="J4604"/>
      <c r="K4604"/>
      <c r="L4604"/>
      <c r="M4604"/>
      <c r="N4604"/>
      <c r="O4604"/>
      <c r="P4604"/>
      <c r="Q4604"/>
      <c r="R4604"/>
      <c r="S4604"/>
      <c r="T4604"/>
      <c r="U4604"/>
      <c r="V4604"/>
      <c r="W4604"/>
      <c r="X4604"/>
      <c r="Y4604"/>
      <c r="Z4604"/>
      <c r="AA4604"/>
      <c r="AB4604"/>
      <c r="AC4604"/>
      <c r="AD4604"/>
      <c r="AE4604"/>
      <c r="AF4604"/>
      <c r="AG4604"/>
      <c r="AH4604"/>
      <c r="AI4604"/>
      <c r="AJ4604"/>
      <c r="AK4604"/>
      <c r="AL4604"/>
      <c r="AM4604"/>
      <c r="AN4604"/>
      <c r="AO4604"/>
      <c r="AP4604"/>
      <c r="AQ4604"/>
      <c r="AR4604"/>
      <c r="AS4604"/>
      <c r="AT4604"/>
      <c r="AU4604"/>
      <c r="AV4604"/>
      <c r="AW4604"/>
      <c r="AX4604"/>
      <c r="AY4604"/>
      <c r="AZ4604"/>
      <c r="BA4604"/>
      <c r="BB4604"/>
      <c r="BC4604"/>
      <c r="BD4604"/>
      <c r="BE4604"/>
      <c r="BF4604"/>
      <c r="BG4604"/>
      <c r="BH4604"/>
      <c r="BI4604"/>
      <c r="BJ4604"/>
      <c r="BK4604"/>
      <c r="BL4604"/>
      <c r="BM4604"/>
      <c r="BN4604"/>
      <c r="BO4604"/>
      <c r="BP4604"/>
      <c r="BQ4604"/>
      <c r="BR4604"/>
      <c r="BS4604"/>
      <c r="BT4604"/>
      <c r="BU4604"/>
      <c r="BV4604"/>
      <c r="BW4604"/>
      <c r="BX4604"/>
      <c r="BY4604"/>
      <c r="BZ4604"/>
      <c r="CA4604"/>
      <c r="CB4604"/>
      <c r="CC4604"/>
      <c r="CD4604"/>
      <c r="CE4604"/>
      <c r="CF4604"/>
      <c r="CG4604"/>
      <c r="CH4604"/>
      <c r="CI4604"/>
      <c r="CJ4604"/>
      <c r="CK4604"/>
      <c r="CL4604"/>
      <c r="CM4604"/>
      <c r="CN4604"/>
      <c r="CO4604"/>
      <c r="CP4604"/>
      <c r="CQ4604"/>
      <c r="CR4604"/>
      <c r="CS4604"/>
      <c r="CT4604"/>
      <c r="CU4604"/>
      <c r="CV4604"/>
    </row>
    <row r="4605" spans="10:100" x14ac:dyDescent="0.25">
      <c r="J4605"/>
      <c r="K4605"/>
      <c r="L4605"/>
      <c r="M4605"/>
      <c r="N4605"/>
      <c r="O4605"/>
      <c r="P4605"/>
      <c r="Q4605"/>
      <c r="R4605"/>
      <c r="S4605"/>
      <c r="T4605"/>
      <c r="U4605"/>
      <c r="V4605"/>
      <c r="W4605"/>
      <c r="X4605"/>
      <c r="Y4605"/>
      <c r="Z4605"/>
      <c r="AA4605"/>
      <c r="AB4605"/>
      <c r="AC4605"/>
      <c r="AD4605"/>
      <c r="AE4605"/>
      <c r="AF4605"/>
      <c r="AG4605"/>
      <c r="AH4605"/>
      <c r="AI4605"/>
      <c r="AJ4605"/>
      <c r="AK4605"/>
      <c r="AL4605"/>
      <c r="AM4605"/>
      <c r="AN4605"/>
      <c r="AO4605"/>
      <c r="AP4605"/>
      <c r="AQ4605"/>
      <c r="AR4605"/>
      <c r="AS4605"/>
      <c r="AT4605"/>
      <c r="AU4605"/>
      <c r="AV4605"/>
      <c r="AW4605"/>
      <c r="AX4605"/>
      <c r="AY4605"/>
      <c r="AZ4605"/>
      <c r="BA4605"/>
      <c r="BB4605"/>
      <c r="BC4605"/>
      <c r="BD4605"/>
      <c r="BE4605"/>
      <c r="BF4605"/>
      <c r="BG4605"/>
      <c r="BH4605"/>
      <c r="BI4605"/>
      <c r="BJ4605"/>
      <c r="BK4605"/>
      <c r="BL4605"/>
      <c r="BM4605"/>
      <c r="BN4605"/>
      <c r="BO4605"/>
      <c r="BP4605"/>
      <c r="BQ4605"/>
      <c r="BR4605"/>
      <c r="BS4605"/>
      <c r="BT4605"/>
      <c r="BU4605"/>
      <c r="BV4605"/>
      <c r="BW4605"/>
      <c r="BX4605"/>
      <c r="BY4605"/>
      <c r="BZ4605"/>
      <c r="CA4605"/>
      <c r="CB4605"/>
      <c r="CC4605"/>
      <c r="CD4605"/>
      <c r="CE4605"/>
      <c r="CF4605"/>
      <c r="CG4605"/>
      <c r="CH4605"/>
      <c r="CI4605"/>
      <c r="CJ4605"/>
      <c r="CK4605"/>
      <c r="CL4605"/>
      <c r="CM4605"/>
      <c r="CN4605"/>
      <c r="CO4605"/>
      <c r="CP4605"/>
      <c r="CQ4605"/>
      <c r="CR4605"/>
      <c r="CS4605"/>
      <c r="CT4605"/>
      <c r="CU4605"/>
      <c r="CV4605"/>
    </row>
    <row r="4606" spans="10:100" x14ac:dyDescent="0.25">
      <c r="J4606"/>
      <c r="K4606"/>
      <c r="L4606"/>
      <c r="M4606"/>
      <c r="N4606"/>
      <c r="O4606"/>
      <c r="P4606"/>
      <c r="Q4606"/>
      <c r="R4606"/>
      <c r="S4606"/>
      <c r="T4606"/>
      <c r="U4606"/>
      <c r="V4606"/>
      <c r="W4606"/>
      <c r="X4606"/>
      <c r="Y4606"/>
      <c r="Z4606"/>
      <c r="AA4606"/>
      <c r="AB4606"/>
      <c r="AC4606"/>
      <c r="AD4606"/>
      <c r="AE4606"/>
      <c r="AF4606"/>
      <c r="AG4606"/>
      <c r="AH4606"/>
      <c r="AI4606"/>
      <c r="AJ4606"/>
      <c r="AK4606"/>
      <c r="AL4606"/>
      <c r="AM4606"/>
      <c r="AN4606"/>
      <c r="AO4606"/>
      <c r="AP4606"/>
      <c r="AQ4606"/>
      <c r="AR4606"/>
      <c r="AS4606"/>
      <c r="AT4606"/>
      <c r="AU4606"/>
      <c r="AV4606"/>
      <c r="AW4606"/>
      <c r="AX4606"/>
      <c r="AY4606"/>
      <c r="AZ4606"/>
      <c r="BA4606"/>
      <c r="BB4606"/>
      <c r="BC4606"/>
      <c r="BD4606"/>
      <c r="BE4606"/>
      <c r="BF4606"/>
      <c r="BG4606"/>
      <c r="BH4606"/>
      <c r="BI4606"/>
      <c r="BJ4606"/>
      <c r="BK4606"/>
      <c r="BL4606"/>
      <c r="BM4606"/>
      <c r="BN4606"/>
      <c r="BO4606"/>
      <c r="BP4606"/>
      <c r="BQ4606"/>
      <c r="BR4606"/>
      <c r="BS4606"/>
      <c r="BT4606"/>
      <c r="BU4606"/>
      <c r="BV4606"/>
      <c r="BW4606"/>
      <c r="BX4606"/>
      <c r="BY4606"/>
      <c r="BZ4606"/>
      <c r="CA4606"/>
      <c r="CB4606"/>
      <c r="CC4606"/>
      <c r="CD4606"/>
      <c r="CE4606"/>
      <c r="CF4606"/>
      <c r="CG4606"/>
      <c r="CH4606"/>
      <c r="CI4606"/>
      <c r="CJ4606"/>
      <c r="CK4606"/>
      <c r="CL4606"/>
      <c r="CM4606"/>
      <c r="CN4606"/>
      <c r="CO4606"/>
      <c r="CP4606"/>
      <c r="CQ4606"/>
      <c r="CR4606"/>
      <c r="CS4606"/>
      <c r="CT4606"/>
      <c r="CU4606"/>
      <c r="CV4606"/>
    </row>
    <row r="4607" spans="10:100" x14ac:dyDescent="0.25">
      <c r="J4607"/>
      <c r="K4607"/>
      <c r="L4607"/>
      <c r="M4607"/>
      <c r="N4607"/>
      <c r="O4607"/>
      <c r="P4607"/>
      <c r="Q4607"/>
      <c r="R4607"/>
      <c r="S4607"/>
      <c r="T4607"/>
      <c r="U4607"/>
      <c r="V4607"/>
      <c r="W4607"/>
      <c r="X4607"/>
      <c r="Y4607"/>
      <c r="Z4607"/>
      <c r="AA4607"/>
      <c r="AB4607"/>
      <c r="AC4607"/>
      <c r="AD4607"/>
      <c r="AE4607"/>
      <c r="AF4607"/>
      <c r="AG4607"/>
      <c r="AH4607"/>
      <c r="AI4607"/>
      <c r="AJ4607"/>
      <c r="AK4607"/>
      <c r="AL4607"/>
      <c r="AM4607"/>
      <c r="AN4607"/>
      <c r="AO4607"/>
      <c r="AP4607"/>
      <c r="AQ4607"/>
      <c r="AR4607"/>
      <c r="AS4607"/>
      <c r="AT4607"/>
      <c r="AU4607"/>
      <c r="AV4607"/>
      <c r="AW4607"/>
      <c r="AX4607"/>
      <c r="AY4607"/>
      <c r="AZ4607"/>
      <c r="BA4607"/>
      <c r="BB4607"/>
      <c r="BC4607"/>
      <c r="BD4607"/>
      <c r="BE4607"/>
      <c r="BF4607"/>
      <c r="BG4607"/>
      <c r="BH4607"/>
      <c r="BI4607"/>
      <c r="BJ4607"/>
      <c r="BK4607"/>
      <c r="BL4607"/>
      <c r="BM4607"/>
      <c r="BN4607"/>
      <c r="BO4607"/>
      <c r="BP4607"/>
      <c r="BQ4607"/>
      <c r="BR4607"/>
      <c r="BS4607"/>
      <c r="BT4607"/>
      <c r="BU4607"/>
      <c r="BV4607"/>
      <c r="BW4607"/>
      <c r="BX4607"/>
      <c r="BY4607"/>
      <c r="BZ4607"/>
      <c r="CA4607"/>
      <c r="CB4607"/>
      <c r="CC4607"/>
      <c r="CD4607"/>
      <c r="CE4607"/>
      <c r="CF4607"/>
      <c r="CG4607"/>
      <c r="CH4607"/>
      <c r="CI4607"/>
      <c r="CJ4607"/>
      <c r="CK4607"/>
      <c r="CL4607"/>
      <c r="CM4607"/>
      <c r="CN4607"/>
      <c r="CO4607"/>
      <c r="CP4607"/>
      <c r="CQ4607"/>
      <c r="CR4607"/>
      <c r="CS4607"/>
      <c r="CT4607"/>
      <c r="CU4607"/>
      <c r="CV4607"/>
    </row>
    <row r="4608" spans="10:100" x14ac:dyDescent="0.25">
      <c r="J4608"/>
      <c r="K4608"/>
      <c r="L4608"/>
      <c r="M4608"/>
      <c r="N4608"/>
      <c r="O4608"/>
      <c r="P4608"/>
      <c r="Q4608"/>
      <c r="R4608"/>
      <c r="S4608"/>
      <c r="T4608"/>
      <c r="U4608"/>
      <c r="V4608"/>
      <c r="W4608"/>
      <c r="X4608"/>
      <c r="Y4608"/>
      <c r="Z4608"/>
      <c r="AA4608"/>
      <c r="AB4608"/>
      <c r="AC4608"/>
      <c r="AD4608"/>
      <c r="AE4608"/>
      <c r="AF4608"/>
      <c r="AG4608"/>
      <c r="AH4608"/>
      <c r="AI4608"/>
      <c r="AJ4608"/>
      <c r="AK4608"/>
      <c r="AL4608"/>
      <c r="AM4608"/>
      <c r="AN4608"/>
      <c r="AO4608"/>
      <c r="AP4608"/>
      <c r="AQ4608"/>
      <c r="AR4608"/>
      <c r="AS4608"/>
      <c r="AT4608"/>
      <c r="AU4608"/>
      <c r="AV4608"/>
      <c r="AW4608"/>
      <c r="AX4608"/>
      <c r="AY4608"/>
      <c r="AZ4608"/>
      <c r="BA4608"/>
      <c r="BB4608"/>
      <c r="BC4608"/>
      <c r="BD4608"/>
      <c r="BE4608"/>
      <c r="BF4608"/>
      <c r="BG4608"/>
      <c r="BH4608"/>
      <c r="BI4608"/>
      <c r="BJ4608"/>
      <c r="BK4608"/>
      <c r="BL4608"/>
      <c r="BM4608"/>
      <c r="BN4608"/>
      <c r="BO4608"/>
      <c r="BP4608"/>
      <c r="BQ4608"/>
      <c r="BR4608"/>
      <c r="BS4608"/>
      <c r="BT4608"/>
      <c r="BU4608"/>
      <c r="BV4608"/>
      <c r="BW4608"/>
      <c r="BX4608"/>
      <c r="BY4608"/>
      <c r="BZ4608"/>
      <c r="CA4608"/>
      <c r="CB4608"/>
      <c r="CC4608"/>
      <c r="CD4608"/>
      <c r="CE4608"/>
      <c r="CF4608"/>
      <c r="CG4608"/>
      <c r="CH4608"/>
      <c r="CI4608"/>
      <c r="CJ4608"/>
      <c r="CK4608"/>
      <c r="CL4608"/>
      <c r="CM4608"/>
      <c r="CN4608"/>
      <c r="CO4608"/>
      <c r="CP4608"/>
      <c r="CQ4608"/>
      <c r="CR4608"/>
      <c r="CS4608"/>
      <c r="CT4608"/>
      <c r="CU4608"/>
      <c r="CV4608"/>
    </row>
    <row r="4609" spans="10:100" x14ac:dyDescent="0.25">
      <c r="J4609"/>
      <c r="K4609"/>
      <c r="L4609"/>
      <c r="M4609"/>
      <c r="N4609"/>
      <c r="O4609"/>
      <c r="P4609"/>
      <c r="Q4609"/>
      <c r="R4609"/>
      <c r="S4609"/>
      <c r="T4609"/>
      <c r="U4609"/>
      <c r="V4609"/>
      <c r="W4609"/>
      <c r="X4609"/>
      <c r="Y4609"/>
      <c r="Z4609"/>
      <c r="AA4609"/>
      <c r="AB4609"/>
      <c r="AC4609"/>
      <c r="AD4609"/>
      <c r="AE4609"/>
      <c r="AF4609"/>
      <c r="AG4609"/>
      <c r="AH4609"/>
      <c r="AI4609"/>
      <c r="AJ4609"/>
      <c r="AK4609"/>
      <c r="AL4609"/>
      <c r="AM4609"/>
      <c r="AN4609"/>
      <c r="AO4609"/>
      <c r="AP4609"/>
      <c r="AQ4609"/>
      <c r="AR4609"/>
      <c r="AS4609"/>
      <c r="AT4609"/>
      <c r="AU4609"/>
      <c r="AV4609"/>
      <c r="AW4609"/>
      <c r="AX4609"/>
      <c r="AY4609"/>
      <c r="AZ4609"/>
      <c r="BA4609"/>
      <c r="BB4609"/>
      <c r="BC4609"/>
      <c r="BD4609"/>
      <c r="BE4609"/>
      <c r="BF4609"/>
      <c r="BG4609"/>
      <c r="BH4609"/>
      <c r="BI4609"/>
      <c r="BJ4609"/>
      <c r="BK4609"/>
      <c r="BL4609"/>
      <c r="BM4609"/>
      <c r="BN4609"/>
      <c r="BO4609"/>
      <c r="BP4609"/>
      <c r="BQ4609"/>
      <c r="BR4609"/>
      <c r="BS4609"/>
      <c r="BT4609"/>
      <c r="BU4609"/>
      <c r="BV4609"/>
      <c r="BW4609"/>
      <c r="BX4609"/>
      <c r="BY4609"/>
      <c r="BZ4609"/>
      <c r="CA4609"/>
      <c r="CB4609"/>
      <c r="CC4609"/>
      <c r="CD4609"/>
      <c r="CE4609"/>
      <c r="CF4609"/>
      <c r="CG4609"/>
      <c r="CH4609"/>
      <c r="CI4609"/>
      <c r="CJ4609"/>
      <c r="CK4609"/>
      <c r="CL4609"/>
      <c r="CM4609"/>
      <c r="CN4609"/>
      <c r="CO4609"/>
      <c r="CP4609"/>
      <c r="CQ4609"/>
      <c r="CR4609"/>
      <c r="CS4609"/>
      <c r="CT4609"/>
      <c r="CU4609"/>
      <c r="CV4609"/>
    </row>
    <row r="4610" spans="10:100" x14ac:dyDescent="0.25">
      <c r="J4610"/>
      <c r="K4610"/>
      <c r="L4610"/>
      <c r="M4610"/>
      <c r="N4610"/>
      <c r="O4610"/>
      <c r="P4610"/>
      <c r="Q4610"/>
      <c r="R4610"/>
      <c r="S4610"/>
      <c r="T4610"/>
      <c r="U4610"/>
      <c r="V4610"/>
      <c r="W4610"/>
      <c r="X4610"/>
      <c r="Y4610"/>
      <c r="Z4610"/>
      <c r="AA4610"/>
      <c r="AB4610"/>
      <c r="AC4610"/>
      <c r="AD4610"/>
      <c r="AE4610"/>
      <c r="AF4610"/>
      <c r="AG4610"/>
      <c r="AH4610"/>
      <c r="AI4610"/>
      <c r="AJ4610"/>
      <c r="AK4610"/>
      <c r="AL4610"/>
      <c r="AM4610"/>
      <c r="AN4610"/>
      <c r="AO4610"/>
      <c r="AP4610"/>
      <c r="AQ4610"/>
      <c r="AR4610"/>
      <c r="AS4610"/>
      <c r="AT4610"/>
      <c r="AU4610"/>
      <c r="AV4610"/>
      <c r="AW4610"/>
      <c r="AX4610"/>
      <c r="AY4610"/>
      <c r="AZ4610"/>
      <c r="BA4610"/>
      <c r="BB4610"/>
      <c r="BC4610"/>
      <c r="BD4610"/>
      <c r="BE4610"/>
      <c r="BF4610"/>
      <c r="BG4610"/>
      <c r="BH4610"/>
      <c r="BI4610"/>
      <c r="BJ4610"/>
      <c r="BK4610"/>
      <c r="BL4610"/>
      <c r="BM4610"/>
      <c r="BN4610"/>
      <c r="BO4610"/>
      <c r="BP4610"/>
      <c r="BQ4610"/>
      <c r="BR4610"/>
      <c r="BS4610"/>
      <c r="BT4610"/>
      <c r="BU4610"/>
      <c r="BV4610"/>
      <c r="BW4610"/>
      <c r="BX4610"/>
      <c r="BY4610"/>
      <c r="BZ4610"/>
      <c r="CA4610"/>
      <c r="CB4610"/>
      <c r="CC4610"/>
      <c r="CD4610"/>
      <c r="CE4610"/>
      <c r="CF4610"/>
      <c r="CG4610"/>
      <c r="CH4610"/>
      <c r="CI4610"/>
      <c r="CJ4610"/>
      <c r="CK4610"/>
      <c r="CL4610"/>
      <c r="CM4610"/>
      <c r="CN4610"/>
      <c r="CO4610"/>
      <c r="CP4610"/>
      <c r="CQ4610"/>
      <c r="CR4610"/>
      <c r="CS4610"/>
      <c r="CT4610"/>
      <c r="CU4610"/>
      <c r="CV4610"/>
    </row>
    <row r="4611" spans="10:100" x14ac:dyDescent="0.25">
      <c r="J4611"/>
      <c r="K4611"/>
      <c r="L4611"/>
      <c r="M4611"/>
      <c r="N4611"/>
      <c r="O4611"/>
      <c r="P4611"/>
      <c r="Q4611"/>
      <c r="R4611"/>
      <c r="S4611"/>
      <c r="T4611"/>
      <c r="U4611"/>
      <c r="V4611"/>
      <c r="W4611"/>
      <c r="X4611"/>
      <c r="Y4611"/>
      <c r="Z4611"/>
      <c r="AA4611"/>
      <c r="AB4611"/>
      <c r="AC4611"/>
      <c r="AD4611"/>
      <c r="AE4611"/>
      <c r="AF4611"/>
      <c r="AG4611"/>
      <c r="AH4611"/>
      <c r="AI4611"/>
      <c r="AJ4611"/>
      <c r="AK4611"/>
      <c r="AL4611"/>
      <c r="AM4611"/>
      <c r="AN4611"/>
      <c r="AO4611"/>
      <c r="AP4611"/>
      <c r="AQ4611"/>
      <c r="AR4611"/>
      <c r="AS4611"/>
      <c r="AT4611"/>
      <c r="AU4611"/>
      <c r="AV4611"/>
      <c r="AW4611"/>
      <c r="AX4611"/>
      <c r="AY4611"/>
      <c r="AZ4611"/>
      <c r="BA4611"/>
      <c r="BB4611"/>
      <c r="BC4611"/>
      <c r="BD4611"/>
      <c r="BE4611"/>
      <c r="BF4611"/>
      <c r="BG4611"/>
      <c r="BH4611"/>
      <c r="BI4611"/>
      <c r="BJ4611"/>
      <c r="BK4611"/>
      <c r="BL4611"/>
      <c r="BM4611"/>
      <c r="BN4611"/>
      <c r="BO4611"/>
      <c r="BP4611"/>
      <c r="BQ4611"/>
      <c r="BR4611"/>
      <c r="BS4611"/>
      <c r="BT4611"/>
      <c r="BU4611"/>
      <c r="BV4611"/>
      <c r="BW4611"/>
      <c r="BX4611"/>
      <c r="BY4611"/>
      <c r="BZ4611"/>
      <c r="CA4611"/>
      <c r="CB4611"/>
      <c r="CC4611"/>
      <c r="CD4611"/>
      <c r="CE4611"/>
      <c r="CF4611"/>
      <c r="CG4611"/>
      <c r="CH4611"/>
      <c r="CI4611"/>
      <c r="CJ4611"/>
      <c r="CK4611"/>
      <c r="CL4611"/>
      <c r="CM4611"/>
      <c r="CN4611"/>
      <c r="CO4611"/>
      <c r="CP4611"/>
      <c r="CQ4611"/>
      <c r="CR4611"/>
      <c r="CS4611"/>
      <c r="CT4611"/>
      <c r="CU4611"/>
      <c r="CV4611"/>
    </row>
    <row r="4612" spans="10:100" x14ac:dyDescent="0.25">
      <c r="J4612"/>
      <c r="K4612"/>
      <c r="L4612"/>
      <c r="M4612"/>
      <c r="N4612"/>
      <c r="O4612"/>
      <c r="P4612"/>
      <c r="Q4612"/>
      <c r="R4612"/>
      <c r="S4612"/>
      <c r="T4612"/>
      <c r="U4612"/>
      <c r="V4612"/>
      <c r="W4612"/>
      <c r="X4612"/>
      <c r="Y4612"/>
      <c r="Z4612"/>
      <c r="AA4612"/>
      <c r="AB4612"/>
      <c r="AC4612"/>
      <c r="AD4612"/>
      <c r="AE4612"/>
      <c r="AF4612"/>
      <c r="AG4612"/>
      <c r="AH4612"/>
      <c r="AI4612"/>
      <c r="AJ4612"/>
      <c r="AK4612"/>
      <c r="AL4612"/>
      <c r="AM4612"/>
      <c r="AN4612"/>
      <c r="AO4612"/>
      <c r="AP4612"/>
      <c r="AQ4612"/>
      <c r="AR4612"/>
      <c r="AS4612"/>
      <c r="AT4612"/>
      <c r="AU4612"/>
      <c r="AV4612"/>
      <c r="AW4612"/>
      <c r="AX4612"/>
      <c r="AY4612"/>
      <c r="AZ4612"/>
      <c r="BA4612"/>
      <c r="BB4612"/>
      <c r="BC4612"/>
      <c r="BD4612"/>
      <c r="BE4612"/>
      <c r="BF4612"/>
      <c r="BG4612"/>
      <c r="BH4612"/>
      <c r="BI4612"/>
      <c r="BJ4612"/>
      <c r="BK4612"/>
      <c r="BL4612"/>
      <c r="BM4612"/>
      <c r="BN4612"/>
      <c r="BO4612"/>
      <c r="BP4612"/>
      <c r="BQ4612"/>
      <c r="BR4612"/>
      <c r="BS4612"/>
      <c r="BT4612"/>
      <c r="BU4612"/>
      <c r="BV4612"/>
      <c r="BW4612"/>
      <c r="BX4612"/>
      <c r="BY4612"/>
      <c r="BZ4612"/>
      <c r="CA4612"/>
      <c r="CB4612"/>
      <c r="CC4612"/>
      <c r="CD4612"/>
      <c r="CE4612"/>
      <c r="CF4612"/>
      <c r="CG4612"/>
      <c r="CH4612"/>
      <c r="CI4612"/>
      <c r="CJ4612"/>
      <c r="CK4612"/>
      <c r="CL4612"/>
      <c r="CM4612"/>
      <c r="CN4612"/>
      <c r="CO4612"/>
      <c r="CP4612"/>
      <c r="CQ4612"/>
      <c r="CR4612"/>
      <c r="CS4612"/>
      <c r="CT4612"/>
      <c r="CU4612"/>
      <c r="CV4612"/>
    </row>
    <row r="4613" spans="10:100" x14ac:dyDescent="0.25">
      <c r="J4613"/>
      <c r="K4613"/>
      <c r="L4613"/>
      <c r="M4613"/>
      <c r="N4613"/>
      <c r="O4613"/>
      <c r="P4613"/>
      <c r="Q4613"/>
      <c r="R4613"/>
      <c r="S4613"/>
      <c r="T4613"/>
      <c r="U4613"/>
      <c r="V4613"/>
      <c r="W4613"/>
      <c r="X4613"/>
      <c r="Y4613"/>
      <c r="Z4613"/>
      <c r="AA4613"/>
      <c r="AB4613"/>
      <c r="AC4613"/>
      <c r="AD4613"/>
      <c r="AE4613"/>
      <c r="AF4613"/>
      <c r="AG4613"/>
      <c r="AH4613"/>
      <c r="AI4613"/>
      <c r="AJ4613"/>
      <c r="AK4613"/>
      <c r="AL4613"/>
      <c r="AM4613"/>
      <c r="AN4613"/>
      <c r="AO4613"/>
      <c r="AP4613"/>
      <c r="AQ4613"/>
      <c r="AR4613"/>
      <c r="AS4613"/>
      <c r="AT4613"/>
      <c r="AU4613"/>
      <c r="AV4613"/>
      <c r="AW4613"/>
      <c r="AX4613"/>
      <c r="AY4613"/>
      <c r="AZ4613"/>
      <c r="BA4613"/>
      <c r="BB4613"/>
      <c r="BC4613"/>
      <c r="BD4613"/>
      <c r="BE4613"/>
      <c r="BF4613"/>
      <c r="BG4613"/>
      <c r="BH4613"/>
      <c r="BI4613"/>
      <c r="BJ4613"/>
      <c r="BK4613"/>
      <c r="BL4613"/>
      <c r="BM4613"/>
      <c r="BN4613"/>
      <c r="BO4613"/>
      <c r="BP4613"/>
      <c r="BQ4613"/>
      <c r="BR4613"/>
      <c r="BS4613"/>
      <c r="BT4613"/>
      <c r="BU4613"/>
      <c r="BV4613"/>
      <c r="BW4613"/>
      <c r="BX4613"/>
      <c r="BY4613"/>
      <c r="BZ4613"/>
      <c r="CA4613"/>
      <c r="CB4613"/>
      <c r="CC4613"/>
      <c r="CD4613"/>
      <c r="CE4613"/>
      <c r="CF4613"/>
      <c r="CG4613"/>
      <c r="CH4613"/>
      <c r="CI4613"/>
      <c r="CJ4613"/>
      <c r="CK4613"/>
      <c r="CL4613"/>
      <c r="CM4613"/>
      <c r="CN4613"/>
      <c r="CO4613"/>
      <c r="CP4613"/>
      <c r="CQ4613"/>
      <c r="CR4613"/>
      <c r="CS4613"/>
      <c r="CT4613"/>
      <c r="CU4613"/>
      <c r="CV4613"/>
    </row>
    <row r="4614" spans="10:100" x14ac:dyDescent="0.25">
      <c r="J4614"/>
      <c r="K4614"/>
      <c r="L4614"/>
      <c r="M4614"/>
      <c r="N4614"/>
      <c r="O4614"/>
      <c r="P4614"/>
      <c r="Q4614"/>
      <c r="R4614"/>
      <c r="S4614"/>
      <c r="T4614"/>
      <c r="U4614"/>
      <c r="V4614"/>
      <c r="W4614"/>
      <c r="X4614"/>
      <c r="Y4614"/>
      <c r="Z4614"/>
      <c r="AA4614"/>
      <c r="AB4614"/>
      <c r="AC4614"/>
      <c r="AD4614"/>
      <c r="AE4614"/>
      <c r="AF4614"/>
      <c r="AG4614"/>
      <c r="AH4614"/>
      <c r="AI4614"/>
      <c r="AJ4614"/>
      <c r="AK4614"/>
      <c r="AL4614"/>
      <c r="AM4614"/>
      <c r="AN4614"/>
      <c r="AO4614"/>
      <c r="AP4614"/>
      <c r="AQ4614"/>
      <c r="AR4614"/>
      <c r="AS4614"/>
      <c r="AT4614"/>
      <c r="AU4614"/>
      <c r="AV4614"/>
      <c r="AW4614"/>
      <c r="AX4614"/>
      <c r="AY4614"/>
      <c r="AZ4614"/>
      <c r="BA4614"/>
      <c r="BB4614"/>
      <c r="BC4614"/>
      <c r="BD4614"/>
      <c r="BE4614"/>
      <c r="BF4614"/>
      <c r="BG4614"/>
      <c r="BH4614"/>
      <c r="BI4614"/>
      <c r="BJ4614"/>
      <c r="BK4614"/>
      <c r="BL4614"/>
      <c r="BM4614"/>
      <c r="BN4614"/>
      <c r="BO4614"/>
      <c r="BP4614"/>
      <c r="BQ4614"/>
      <c r="BR4614"/>
      <c r="BS4614"/>
      <c r="BT4614"/>
      <c r="BU4614"/>
      <c r="BV4614"/>
      <c r="BW4614"/>
      <c r="BX4614"/>
      <c r="BY4614"/>
      <c r="BZ4614"/>
      <c r="CA4614"/>
      <c r="CB4614"/>
      <c r="CC4614"/>
      <c r="CD4614"/>
      <c r="CE4614"/>
      <c r="CF4614"/>
      <c r="CG4614"/>
      <c r="CH4614"/>
      <c r="CI4614"/>
      <c r="CJ4614"/>
      <c r="CK4614"/>
      <c r="CL4614"/>
      <c r="CM4614"/>
      <c r="CN4614"/>
      <c r="CO4614"/>
      <c r="CP4614"/>
      <c r="CQ4614"/>
      <c r="CR4614"/>
      <c r="CS4614"/>
      <c r="CT4614"/>
      <c r="CU4614"/>
      <c r="CV4614"/>
    </row>
    <row r="4615" spans="10:100" x14ac:dyDescent="0.25">
      <c r="J4615"/>
      <c r="K4615"/>
      <c r="L4615"/>
      <c r="M4615"/>
      <c r="N4615"/>
      <c r="O4615"/>
      <c r="P4615"/>
      <c r="Q4615"/>
      <c r="R4615"/>
      <c r="S4615"/>
      <c r="T4615"/>
      <c r="U4615"/>
      <c r="V4615"/>
      <c r="W4615"/>
      <c r="X4615"/>
      <c r="Y4615"/>
      <c r="Z4615"/>
      <c r="AA4615"/>
      <c r="AB4615"/>
      <c r="AC4615"/>
      <c r="AD4615"/>
      <c r="AE4615"/>
      <c r="AF4615"/>
      <c r="AG4615"/>
      <c r="AH4615"/>
      <c r="AI4615"/>
      <c r="AJ4615"/>
      <c r="AK4615"/>
      <c r="AL4615"/>
      <c r="AM4615"/>
      <c r="AN4615"/>
      <c r="AO4615"/>
      <c r="AP4615"/>
      <c r="AQ4615"/>
      <c r="AR4615"/>
      <c r="AS4615"/>
      <c r="AT4615"/>
      <c r="AU4615"/>
      <c r="AV4615"/>
      <c r="AW4615"/>
      <c r="AX4615"/>
      <c r="AY4615"/>
      <c r="AZ4615"/>
      <c r="BA4615"/>
      <c r="BB4615"/>
      <c r="BC4615"/>
      <c r="BD4615"/>
      <c r="BE4615"/>
      <c r="BF4615"/>
      <c r="BG4615"/>
      <c r="BH4615"/>
      <c r="BI4615"/>
      <c r="BJ4615"/>
      <c r="BK4615"/>
      <c r="BL4615"/>
      <c r="BM4615"/>
      <c r="BN4615"/>
      <c r="BO4615"/>
      <c r="BP4615"/>
      <c r="BQ4615"/>
      <c r="BR4615"/>
      <c r="BS4615"/>
      <c r="BT4615"/>
      <c r="BU4615"/>
      <c r="BV4615"/>
      <c r="BW4615"/>
      <c r="BX4615"/>
      <c r="BY4615"/>
      <c r="BZ4615"/>
      <c r="CA4615"/>
      <c r="CB4615"/>
      <c r="CC4615"/>
      <c r="CD4615"/>
      <c r="CE4615"/>
      <c r="CF4615"/>
      <c r="CG4615"/>
      <c r="CH4615"/>
      <c r="CI4615"/>
      <c r="CJ4615"/>
      <c r="CK4615"/>
      <c r="CL4615"/>
      <c r="CM4615"/>
      <c r="CN4615"/>
      <c r="CO4615"/>
      <c r="CP4615"/>
      <c r="CQ4615"/>
      <c r="CR4615"/>
      <c r="CS4615"/>
      <c r="CT4615"/>
      <c r="CU4615"/>
      <c r="CV4615"/>
    </row>
    <row r="4616" spans="10:100" x14ac:dyDescent="0.25">
      <c r="J4616"/>
      <c r="K4616"/>
      <c r="L4616"/>
      <c r="M4616"/>
      <c r="N4616"/>
      <c r="O4616"/>
      <c r="P4616"/>
      <c r="Q4616"/>
      <c r="R4616"/>
      <c r="S4616"/>
      <c r="T4616"/>
      <c r="U4616"/>
      <c r="V4616"/>
      <c r="W4616"/>
      <c r="X4616"/>
      <c r="Y4616"/>
      <c r="Z4616"/>
      <c r="AA4616"/>
      <c r="AB4616"/>
      <c r="AC4616"/>
      <c r="AD4616"/>
      <c r="AE4616"/>
      <c r="AF4616"/>
      <c r="AG4616"/>
      <c r="AH4616"/>
      <c r="AI4616"/>
      <c r="AJ4616"/>
      <c r="AK4616"/>
      <c r="AL4616"/>
      <c r="AM4616"/>
      <c r="AN4616"/>
      <c r="AO4616"/>
      <c r="AP4616"/>
      <c r="AQ4616"/>
      <c r="AR4616"/>
      <c r="AS4616"/>
      <c r="AT4616"/>
      <c r="AU4616"/>
      <c r="AV4616"/>
      <c r="AW4616"/>
      <c r="AX4616"/>
      <c r="AY4616"/>
      <c r="AZ4616"/>
      <c r="BA4616"/>
      <c r="BB4616"/>
      <c r="BC4616"/>
      <c r="BD4616"/>
      <c r="BE4616"/>
      <c r="BF4616"/>
      <c r="BG4616"/>
      <c r="BH4616"/>
      <c r="BI4616"/>
      <c r="BJ4616"/>
      <c r="BK4616"/>
      <c r="BL4616"/>
      <c r="BM4616"/>
      <c r="BN4616"/>
      <c r="BO4616"/>
      <c r="BP4616"/>
      <c r="BQ4616"/>
      <c r="BR4616"/>
      <c r="BS4616"/>
      <c r="BT4616"/>
      <c r="BU4616"/>
      <c r="BV4616"/>
      <c r="BW4616"/>
      <c r="BX4616"/>
      <c r="BY4616"/>
      <c r="BZ4616"/>
      <c r="CA4616"/>
      <c r="CB4616"/>
      <c r="CC4616"/>
      <c r="CD4616"/>
      <c r="CE4616"/>
      <c r="CF4616"/>
      <c r="CG4616"/>
      <c r="CH4616"/>
      <c r="CI4616"/>
      <c r="CJ4616"/>
      <c r="CK4616"/>
      <c r="CL4616"/>
      <c r="CM4616"/>
      <c r="CN4616"/>
      <c r="CO4616"/>
      <c r="CP4616"/>
      <c r="CQ4616"/>
      <c r="CR4616"/>
      <c r="CS4616"/>
      <c r="CT4616"/>
      <c r="CU4616"/>
      <c r="CV4616"/>
    </row>
    <row r="4617" spans="10:100" x14ac:dyDescent="0.25">
      <c r="J4617"/>
      <c r="K4617"/>
      <c r="L4617"/>
      <c r="M4617"/>
      <c r="N4617"/>
      <c r="O4617"/>
      <c r="P4617"/>
      <c r="Q4617"/>
      <c r="R4617"/>
      <c r="S4617"/>
      <c r="T4617"/>
      <c r="U4617"/>
      <c r="V4617"/>
      <c r="W4617"/>
      <c r="X4617"/>
      <c r="Y4617"/>
      <c r="Z4617"/>
      <c r="AA4617"/>
      <c r="AB4617"/>
      <c r="AC4617"/>
      <c r="AD4617"/>
      <c r="AE4617"/>
      <c r="AF4617"/>
      <c r="AG4617"/>
      <c r="AH4617"/>
      <c r="AI4617"/>
      <c r="AJ4617"/>
      <c r="AK4617"/>
      <c r="AL4617"/>
      <c r="AM4617"/>
      <c r="AN4617"/>
      <c r="AO4617"/>
      <c r="AP4617"/>
      <c r="AQ4617"/>
      <c r="AR4617"/>
      <c r="AS4617"/>
      <c r="AT4617"/>
      <c r="AU4617"/>
      <c r="AV4617"/>
      <c r="AW4617"/>
      <c r="AX4617"/>
      <c r="AY4617"/>
      <c r="AZ4617"/>
      <c r="BA4617"/>
      <c r="BB4617"/>
      <c r="BC4617"/>
      <c r="BD4617"/>
      <c r="BE4617"/>
      <c r="BF4617"/>
      <c r="BG4617"/>
      <c r="BH4617"/>
      <c r="BI4617"/>
      <c r="BJ4617"/>
      <c r="BK4617"/>
      <c r="BL4617"/>
      <c r="BM4617"/>
      <c r="BN4617"/>
      <c r="BO4617"/>
      <c r="BP4617"/>
      <c r="BQ4617"/>
      <c r="BR4617"/>
      <c r="BS4617"/>
      <c r="BT4617"/>
      <c r="BU4617"/>
      <c r="BV4617"/>
      <c r="BW4617"/>
      <c r="BX4617"/>
      <c r="BY4617"/>
      <c r="BZ4617"/>
      <c r="CA4617"/>
      <c r="CB4617"/>
      <c r="CC4617"/>
      <c r="CD4617"/>
      <c r="CE4617"/>
      <c r="CF4617"/>
      <c r="CG4617"/>
      <c r="CH4617"/>
      <c r="CI4617"/>
      <c r="CJ4617"/>
      <c r="CK4617"/>
      <c r="CL4617"/>
      <c r="CM4617"/>
      <c r="CN4617"/>
      <c r="CO4617"/>
      <c r="CP4617"/>
      <c r="CQ4617"/>
      <c r="CR4617"/>
      <c r="CS4617"/>
      <c r="CT4617"/>
      <c r="CU4617"/>
      <c r="CV4617"/>
    </row>
    <row r="4618" spans="10:100" x14ac:dyDescent="0.25">
      <c r="J4618"/>
      <c r="K4618"/>
      <c r="L4618"/>
      <c r="M4618"/>
      <c r="N4618"/>
      <c r="O4618"/>
      <c r="P4618"/>
      <c r="Q4618"/>
      <c r="R4618"/>
      <c r="S4618"/>
      <c r="T4618"/>
      <c r="U4618"/>
      <c r="V4618"/>
      <c r="W4618"/>
      <c r="X4618"/>
      <c r="Y4618"/>
      <c r="Z4618"/>
      <c r="AA4618"/>
      <c r="AB4618"/>
      <c r="AC4618"/>
      <c r="AD4618"/>
      <c r="AE4618"/>
      <c r="AF4618"/>
      <c r="AG4618"/>
      <c r="AH4618"/>
      <c r="AI4618"/>
      <c r="AJ4618"/>
      <c r="AK4618"/>
      <c r="AL4618"/>
      <c r="AM4618"/>
      <c r="AN4618"/>
      <c r="AO4618"/>
      <c r="AP4618"/>
      <c r="AQ4618"/>
      <c r="AR4618"/>
      <c r="AS4618"/>
      <c r="AT4618"/>
      <c r="AU4618"/>
      <c r="AV4618"/>
      <c r="AW4618"/>
      <c r="AX4618"/>
      <c r="AY4618"/>
      <c r="AZ4618"/>
      <c r="BA4618"/>
      <c r="BB4618"/>
      <c r="BC4618"/>
      <c r="BD4618"/>
      <c r="BE4618"/>
      <c r="BF4618"/>
      <c r="BG4618"/>
      <c r="BH4618"/>
      <c r="BI4618"/>
      <c r="BJ4618"/>
      <c r="BK4618"/>
      <c r="BL4618"/>
      <c r="BM4618"/>
      <c r="BN4618"/>
      <c r="BO4618"/>
      <c r="BP4618"/>
      <c r="BQ4618"/>
      <c r="BR4618"/>
      <c r="BS4618"/>
      <c r="BT4618"/>
      <c r="BU4618"/>
      <c r="BV4618"/>
      <c r="BW4618"/>
      <c r="BX4618"/>
      <c r="BY4618"/>
      <c r="BZ4618"/>
      <c r="CA4618"/>
      <c r="CB4618"/>
      <c r="CC4618"/>
      <c r="CD4618"/>
      <c r="CE4618"/>
      <c r="CF4618"/>
      <c r="CG4618"/>
      <c r="CH4618"/>
      <c r="CI4618"/>
      <c r="CJ4618"/>
      <c r="CK4618"/>
      <c r="CL4618"/>
      <c r="CM4618"/>
      <c r="CN4618"/>
      <c r="CO4618"/>
      <c r="CP4618"/>
      <c r="CQ4618"/>
      <c r="CR4618"/>
      <c r="CS4618"/>
      <c r="CT4618"/>
      <c r="CU4618"/>
      <c r="CV4618"/>
    </row>
    <row r="4619" spans="10:100" x14ac:dyDescent="0.25">
      <c r="J4619"/>
      <c r="K4619"/>
      <c r="L4619"/>
      <c r="M4619"/>
      <c r="N4619"/>
      <c r="O4619"/>
      <c r="P4619"/>
      <c r="Q4619"/>
      <c r="R4619"/>
      <c r="S4619"/>
      <c r="T4619"/>
      <c r="U4619"/>
      <c r="V4619"/>
      <c r="W4619"/>
      <c r="X4619"/>
      <c r="Y4619"/>
      <c r="Z4619"/>
      <c r="AA4619"/>
      <c r="AB4619"/>
      <c r="AC4619"/>
      <c r="AD4619"/>
      <c r="AE4619"/>
      <c r="AF4619"/>
      <c r="AG4619"/>
      <c r="AH4619"/>
      <c r="AI4619"/>
      <c r="AJ4619"/>
      <c r="AK4619"/>
      <c r="AL4619"/>
      <c r="AM4619"/>
      <c r="AN4619"/>
      <c r="AO4619"/>
      <c r="AP4619"/>
      <c r="AQ4619"/>
      <c r="AR4619"/>
      <c r="AS4619"/>
      <c r="AT4619"/>
      <c r="AU4619"/>
      <c r="AV4619"/>
      <c r="AW4619"/>
      <c r="AX4619"/>
      <c r="AY4619"/>
      <c r="AZ4619"/>
      <c r="BA4619"/>
      <c r="BB4619"/>
      <c r="BC4619"/>
      <c r="BD4619"/>
      <c r="BE4619"/>
      <c r="BF4619"/>
      <c r="BG4619"/>
      <c r="BH4619"/>
      <c r="BI4619"/>
      <c r="BJ4619"/>
      <c r="BK4619"/>
      <c r="BL4619"/>
      <c r="BM4619"/>
      <c r="BN4619"/>
      <c r="BO4619"/>
      <c r="BP4619"/>
      <c r="BQ4619"/>
      <c r="BR4619"/>
      <c r="BS4619"/>
      <c r="BT4619"/>
      <c r="BU4619"/>
      <c r="BV4619"/>
      <c r="BW4619"/>
      <c r="BX4619"/>
      <c r="BY4619"/>
      <c r="BZ4619"/>
      <c r="CA4619"/>
      <c r="CB4619"/>
      <c r="CC4619"/>
      <c r="CD4619"/>
      <c r="CE4619"/>
      <c r="CF4619"/>
      <c r="CG4619"/>
      <c r="CH4619"/>
      <c r="CI4619"/>
      <c r="CJ4619"/>
      <c r="CK4619"/>
      <c r="CL4619"/>
      <c r="CM4619"/>
      <c r="CN4619"/>
      <c r="CO4619"/>
      <c r="CP4619"/>
      <c r="CQ4619"/>
      <c r="CR4619"/>
      <c r="CS4619"/>
      <c r="CT4619"/>
      <c r="CU4619"/>
      <c r="CV4619"/>
    </row>
    <row r="4620" spans="10:100" x14ac:dyDescent="0.25">
      <c r="J4620"/>
      <c r="K4620"/>
      <c r="L4620"/>
      <c r="M4620"/>
      <c r="N4620"/>
      <c r="O4620"/>
      <c r="P4620"/>
      <c r="Q4620"/>
      <c r="R4620"/>
      <c r="S4620"/>
      <c r="T4620"/>
      <c r="U4620"/>
      <c r="V4620"/>
      <c r="W4620"/>
      <c r="X4620"/>
      <c r="Y4620"/>
      <c r="Z4620"/>
      <c r="AA4620"/>
      <c r="AB4620"/>
      <c r="AC4620"/>
      <c r="AD4620"/>
      <c r="AE4620"/>
      <c r="AF4620"/>
      <c r="AG4620"/>
      <c r="AH4620"/>
      <c r="AI4620"/>
      <c r="AJ4620"/>
      <c r="AK4620"/>
      <c r="AL4620"/>
      <c r="AM4620"/>
      <c r="AN4620"/>
      <c r="AO4620"/>
      <c r="AP4620"/>
      <c r="AQ4620"/>
      <c r="AR4620"/>
      <c r="AS4620"/>
      <c r="AT4620"/>
      <c r="AU4620"/>
      <c r="AV4620"/>
      <c r="AW4620"/>
      <c r="AX4620"/>
      <c r="AY4620"/>
      <c r="AZ4620"/>
      <c r="BA4620"/>
      <c r="BB4620"/>
      <c r="BC4620"/>
      <c r="BD4620"/>
      <c r="BE4620"/>
      <c r="BF4620"/>
      <c r="BG4620"/>
      <c r="BH4620"/>
      <c r="BI4620"/>
      <c r="BJ4620"/>
      <c r="BK4620"/>
      <c r="BL4620"/>
      <c r="BM4620"/>
      <c r="BN4620"/>
      <c r="BO4620"/>
      <c r="BP4620"/>
      <c r="BQ4620"/>
      <c r="BR4620"/>
      <c r="BS4620"/>
      <c r="BT4620"/>
      <c r="BU4620"/>
      <c r="BV4620"/>
      <c r="BW4620"/>
      <c r="BX4620"/>
      <c r="BY4620"/>
      <c r="BZ4620"/>
      <c r="CA4620"/>
      <c r="CB4620"/>
      <c r="CC4620"/>
      <c r="CD4620"/>
      <c r="CE4620"/>
      <c r="CF4620"/>
      <c r="CG4620"/>
      <c r="CH4620"/>
      <c r="CI4620"/>
      <c r="CJ4620"/>
      <c r="CK4620"/>
      <c r="CL4620"/>
      <c r="CM4620"/>
      <c r="CN4620"/>
      <c r="CO4620"/>
      <c r="CP4620"/>
      <c r="CQ4620"/>
      <c r="CR4620"/>
      <c r="CS4620"/>
      <c r="CT4620"/>
      <c r="CU4620"/>
      <c r="CV4620"/>
    </row>
    <row r="4621" spans="10:100" x14ac:dyDescent="0.25">
      <c r="J4621"/>
      <c r="K4621"/>
      <c r="L4621"/>
      <c r="M4621"/>
      <c r="N4621"/>
      <c r="O4621"/>
      <c r="P4621"/>
      <c r="Q4621"/>
      <c r="R4621"/>
      <c r="S4621"/>
      <c r="T4621"/>
      <c r="U4621"/>
      <c r="V4621"/>
      <c r="W4621"/>
      <c r="X4621"/>
      <c r="Y4621"/>
      <c r="Z4621"/>
      <c r="AA4621"/>
      <c r="AB4621"/>
      <c r="AC4621"/>
      <c r="AD4621"/>
      <c r="AE4621"/>
      <c r="AF4621"/>
      <c r="AG4621"/>
      <c r="AH4621"/>
      <c r="AI4621"/>
      <c r="AJ4621"/>
      <c r="AK4621"/>
      <c r="AL4621"/>
      <c r="AM4621"/>
      <c r="AN4621"/>
      <c r="AO4621"/>
      <c r="AP4621"/>
      <c r="AQ4621"/>
      <c r="AR4621"/>
      <c r="AS4621"/>
      <c r="AT4621"/>
      <c r="AU4621"/>
      <c r="AV4621"/>
      <c r="AW4621"/>
      <c r="AX4621"/>
      <c r="AY4621"/>
      <c r="AZ4621"/>
      <c r="BA4621"/>
      <c r="BB4621"/>
      <c r="BC4621"/>
      <c r="BD4621"/>
      <c r="BE4621"/>
      <c r="BF4621"/>
      <c r="BG4621"/>
      <c r="BH4621"/>
      <c r="BI4621"/>
      <c r="BJ4621"/>
      <c r="BK4621"/>
      <c r="BL4621"/>
      <c r="BM4621"/>
      <c r="BN4621"/>
      <c r="BO4621"/>
      <c r="BP4621"/>
      <c r="BQ4621"/>
      <c r="BR4621"/>
      <c r="BS4621"/>
      <c r="BT4621"/>
      <c r="BU4621"/>
      <c r="BV4621"/>
      <c r="BW4621"/>
      <c r="BX4621"/>
      <c r="BY4621"/>
      <c r="BZ4621"/>
      <c r="CA4621"/>
      <c r="CB4621"/>
      <c r="CC4621"/>
      <c r="CD4621"/>
      <c r="CE4621"/>
      <c r="CF4621"/>
      <c r="CG4621"/>
      <c r="CH4621"/>
      <c r="CI4621"/>
      <c r="CJ4621"/>
      <c r="CK4621"/>
      <c r="CL4621"/>
      <c r="CM4621"/>
      <c r="CN4621"/>
      <c r="CO4621"/>
      <c r="CP4621"/>
      <c r="CQ4621"/>
      <c r="CR4621"/>
      <c r="CS4621"/>
      <c r="CT4621"/>
      <c r="CU4621"/>
      <c r="CV4621"/>
    </row>
    <row r="4622" spans="10:100" x14ac:dyDescent="0.25">
      <c r="J4622"/>
      <c r="K4622"/>
      <c r="L4622"/>
      <c r="M4622"/>
      <c r="N4622"/>
      <c r="O4622"/>
      <c r="P4622"/>
      <c r="Q4622"/>
      <c r="R4622"/>
      <c r="S4622"/>
      <c r="T4622"/>
      <c r="U4622"/>
      <c r="V4622"/>
      <c r="W4622"/>
      <c r="X4622"/>
      <c r="Y4622"/>
      <c r="Z4622"/>
      <c r="AA4622"/>
      <c r="AB4622"/>
      <c r="AC4622"/>
      <c r="AD4622"/>
      <c r="AE4622"/>
      <c r="AF4622"/>
      <c r="AG4622"/>
      <c r="AH4622"/>
      <c r="AI4622"/>
      <c r="AJ4622"/>
      <c r="AK4622"/>
      <c r="AL4622"/>
      <c r="AM4622"/>
      <c r="AN4622"/>
      <c r="AO4622"/>
      <c r="AP4622"/>
      <c r="AQ4622"/>
      <c r="AR4622"/>
      <c r="AS4622"/>
      <c r="AT4622"/>
      <c r="AU4622"/>
      <c r="AV4622"/>
      <c r="AW4622"/>
      <c r="AX4622"/>
      <c r="AY4622"/>
      <c r="AZ4622"/>
      <c r="BA4622"/>
      <c r="BB4622"/>
      <c r="BC4622"/>
      <c r="BD4622"/>
      <c r="BE4622"/>
      <c r="BF4622"/>
      <c r="BG4622"/>
      <c r="BH4622"/>
      <c r="BI4622"/>
      <c r="BJ4622"/>
      <c r="BK4622"/>
      <c r="BL4622"/>
      <c r="BM4622"/>
      <c r="BN4622"/>
      <c r="BO4622"/>
      <c r="BP4622"/>
      <c r="BQ4622"/>
      <c r="BR4622"/>
      <c r="BS4622"/>
      <c r="BT4622"/>
      <c r="BU4622"/>
      <c r="BV4622"/>
      <c r="BW4622"/>
      <c r="BX4622"/>
      <c r="BY4622"/>
      <c r="BZ4622"/>
      <c r="CA4622"/>
      <c r="CB4622"/>
      <c r="CC4622"/>
      <c r="CD4622"/>
      <c r="CE4622"/>
      <c r="CF4622"/>
      <c r="CG4622"/>
      <c r="CH4622"/>
      <c r="CI4622"/>
      <c r="CJ4622"/>
      <c r="CK4622"/>
      <c r="CL4622"/>
      <c r="CM4622"/>
      <c r="CN4622"/>
      <c r="CO4622"/>
      <c r="CP4622"/>
      <c r="CQ4622"/>
      <c r="CR4622"/>
      <c r="CS4622"/>
      <c r="CT4622"/>
      <c r="CU4622"/>
      <c r="CV4622"/>
    </row>
    <row r="4623" spans="10:100" x14ac:dyDescent="0.25">
      <c r="J4623"/>
      <c r="K4623"/>
      <c r="L4623"/>
      <c r="M4623"/>
      <c r="N4623"/>
      <c r="O4623"/>
      <c r="P4623"/>
      <c r="Q4623"/>
      <c r="R4623"/>
      <c r="S4623"/>
      <c r="T4623"/>
      <c r="U4623"/>
      <c r="V4623"/>
      <c r="W4623"/>
      <c r="X4623"/>
      <c r="Y4623"/>
      <c r="Z4623"/>
      <c r="AA4623"/>
      <c r="AB4623"/>
      <c r="AC4623"/>
      <c r="AD4623"/>
      <c r="AE4623"/>
      <c r="AF4623"/>
      <c r="AG4623"/>
      <c r="AH4623"/>
      <c r="AI4623"/>
      <c r="AJ4623"/>
      <c r="AK4623"/>
      <c r="AL4623"/>
      <c r="AM4623"/>
      <c r="AN4623"/>
      <c r="AO4623"/>
      <c r="AP4623"/>
      <c r="AQ4623"/>
      <c r="AR4623"/>
      <c r="AS4623"/>
      <c r="AT4623"/>
      <c r="AU4623"/>
      <c r="AV4623"/>
      <c r="AW4623"/>
      <c r="AX4623"/>
      <c r="AY4623"/>
      <c r="AZ4623"/>
      <c r="BA4623"/>
      <c r="BB4623"/>
      <c r="BC4623"/>
      <c r="BD4623"/>
      <c r="BE4623"/>
      <c r="BF4623"/>
      <c r="BG4623"/>
      <c r="BH4623"/>
      <c r="BI4623"/>
      <c r="BJ4623"/>
      <c r="BK4623"/>
      <c r="BL4623"/>
      <c r="BM4623"/>
      <c r="BN4623"/>
      <c r="BO4623"/>
      <c r="BP4623"/>
      <c r="BQ4623"/>
      <c r="BR4623"/>
      <c r="BS4623"/>
      <c r="BT4623"/>
      <c r="BU4623"/>
      <c r="BV4623"/>
      <c r="BW4623"/>
      <c r="BX4623"/>
      <c r="BY4623"/>
      <c r="BZ4623"/>
      <c r="CA4623"/>
      <c r="CB4623"/>
      <c r="CC4623"/>
      <c r="CD4623"/>
      <c r="CE4623"/>
      <c r="CF4623"/>
      <c r="CG4623"/>
      <c r="CH4623"/>
      <c r="CI4623"/>
      <c r="CJ4623"/>
      <c r="CK4623"/>
      <c r="CL4623"/>
      <c r="CM4623"/>
      <c r="CN4623"/>
      <c r="CO4623"/>
      <c r="CP4623"/>
      <c r="CQ4623"/>
      <c r="CR4623"/>
      <c r="CS4623"/>
      <c r="CT4623"/>
      <c r="CU4623"/>
      <c r="CV4623"/>
    </row>
    <row r="4624" spans="10:100" x14ac:dyDescent="0.25">
      <c r="J4624"/>
      <c r="K4624"/>
      <c r="L4624"/>
      <c r="M4624"/>
      <c r="N4624"/>
      <c r="O4624"/>
      <c r="P4624"/>
      <c r="Q4624"/>
      <c r="R4624"/>
      <c r="S4624"/>
      <c r="T4624"/>
      <c r="U4624"/>
      <c r="V4624"/>
      <c r="W4624"/>
      <c r="X4624"/>
      <c r="Y4624"/>
      <c r="Z4624"/>
      <c r="AA4624"/>
      <c r="AB4624"/>
      <c r="AC4624"/>
      <c r="AD4624"/>
      <c r="AE4624"/>
      <c r="AF4624"/>
      <c r="AG4624"/>
      <c r="AH4624"/>
      <c r="AI4624"/>
      <c r="AJ4624"/>
      <c r="AK4624"/>
      <c r="AL4624"/>
      <c r="AM4624"/>
      <c r="AN4624"/>
      <c r="AO4624"/>
      <c r="AP4624"/>
      <c r="AQ4624"/>
      <c r="AR4624"/>
      <c r="AS4624"/>
      <c r="AT4624"/>
      <c r="AU4624"/>
      <c r="AV4624"/>
      <c r="AW4624"/>
      <c r="AX4624"/>
      <c r="AY4624"/>
      <c r="AZ4624"/>
      <c r="BA4624"/>
      <c r="BB4624"/>
      <c r="BC4624"/>
      <c r="BD4624"/>
      <c r="BE4624"/>
      <c r="BF4624"/>
      <c r="BG4624"/>
      <c r="BH4624"/>
      <c r="BI4624"/>
      <c r="BJ4624"/>
      <c r="BK4624"/>
      <c r="BL4624"/>
      <c r="BM4624"/>
      <c r="BN4624"/>
      <c r="BO4624"/>
      <c r="BP4624"/>
      <c r="BQ4624"/>
      <c r="BR4624"/>
      <c r="BS4624"/>
      <c r="BT4624"/>
      <c r="BU4624"/>
      <c r="BV4624"/>
      <c r="BW4624"/>
      <c r="BX4624"/>
      <c r="BY4624"/>
      <c r="BZ4624"/>
      <c r="CA4624"/>
      <c r="CB4624"/>
      <c r="CC4624"/>
      <c r="CD4624"/>
      <c r="CE4624"/>
      <c r="CF4624"/>
      <c r="CG4624"/>
      <c r="CH4624"/>
      <c r="CI4624"/>
      <c r="CJ4624"/>
      <c r="CK4624"/>
      <c r="CL4624"/>
      <c r="CM4624"/>
      <c r="CN4624"/>
      <c r="CO4624"/>
      <c r="CP4624"/>
      <c r="CQ4624"/>
      <c r="CR4624"/>
      <c r="CS4624"/>
      <c r="CT4624"/>
      <c r="CU4624"/>
      <c r="CV4624"/>
    </row>
    <row r="4625" spans="10:100" x14ac:dyDescent="0.25">
      <c r="J4625"/>
      <c r="K4625"/>
      <c r="L4625"/>
      <c r="M4625"/>
      <c r="N4625"/>
      <c r="O4625"/>
      <c r="P4625"/>
      <c r="Q4625"/>
      <c r="R4625"/>
      <c r="S4625"/>
      <c r="T4625"/>
      <c r="U4625"/>
      <c r="V4625"/>
      <c r="W4625"/>
      <c r="X4625"/>
      <c r="Y4625"/>
      <c r="Z4625"/>
      <c r="AA4625"/>
      <c r="AB4625"/>
      <c r="AC4625"/>
      <c r="AD4625"/>
      <c r="AE4625"/>
      <c r="AF4625"/>
      <c r="AG4625"/>
      <c r="AH4625"/>
      <c r="AI4625"/>
      <c r="AJ4625"/>
      <c r="AK4625"/>
      <c r="AL4625"/>
      <c r="AM4625"/>
      <c r="AN4625"/>
      <c r="AO4625"/>
      <c r="AP4625"/>
      <c r="AQ4625"/>
      <c r="AR4625"/>
      <c r="AS4625"/>
      <c r="AT4625"/>
      <c r="AU4625"/>
      <c r="AV4625"/>
      <c r="AW4625"/>
      <c r="AX4625"/>
      <c r="AY4625"/>
      <c r="AZ4625"/>
      <c r="BA4625"/>
      <c r="BB4625"/>
      <c r="BC4625"/>
      <c r="BD4625"/>
      <c r="BE4625"/>
      <c r="BF4625"/>
      <c r="BG4625"/>
      <c r="BH4625"/>
      <c r="BI4625"/>
      <c r="BJ4625"/>
      <c r="BK4625"/>
      <c r="BL4625"/>
      <c r="BM4625"/>
      <c r="BN4625"/>
      <c r="BO4625"/>
      <c r="BP4625"/>
      <c r="BQ4625"/>
      <c r="BR4625"/>
      <c r="BS4625"/>
      <c r="BT4625"/>
      <c r="BU4625"/>
      <c r="BV4625"/>
      <c r="BW4625"/>
      <c r="BX4625"/>
      <c r="BY4625"/>
      <c r="BZ4625"/>
      <c r="CA4625"/>
      <c r="CB4625"/>
      <c r="CC4625"/>
      <c r="CD4625"/>
      <c r="CE4625"/>
      <c r="CF4625"/>
      <c r="CG4625"/>
      <c r="CH4625"/>
      <c r="CI4625"/>
      <c r="CJ4625"/>
      <c r="CK4625"/>
      <c r="CL4625"/>
      <c r="CM4625"/>
      <c r="CN4625"/>
      <c r="CO4625"/>
      <c r="CP4625"/>
      <c r="CQ4625"/>
      <c r="CR4625"/>
      <c r="CS4625"/>
      <c r="CT4625"/>
      <c r="CU4625"/>
      <c r="CV4625"/>
    </row>
    <row r="4626" spans="10:100" x14ac:dyDescent="0.25">
      <c r="J4626"/>
      <c r="K4626"/>
      <c r="L4626"/>
      <c r="M4626"/>
      <c r="N4626"/>
      <c r="O4626"/>
      <c r="P4626"/>
      <c r="Q4626"/>
      <c r="R4626"/>
      <c r="S4626"/>
      <c r="T4626"/>
      <c r="U4626"/>
      <c r="V4626"/>
      <c r="W4626"/>
      <c r="X4626"/>
      <c r="Y4626"/>
      <c r="Z4626"/>
      <c r="AA4626"/>
      <c r="AB4626"/>
      <c r="AC4626"/>
      <c r="AD4626"/>
      <c r="AE4626"/>
      <c r="AF4626"/>
      <c r="AG4626"/>
      <c r="AH4626"/>
      <c r="AI4626"/>
      <c r="AJ4626"/>
      <c r="AK4626"/>
      <c r="AL4626"/>
      <c r="AM4626"/>
      <c r="AN4626"/>
      <c r="AO4626"/>
      <c r="AP4626"/>
      <c r="AQ4626"/>
      <c r="AR4626"/>
      <c r="AS4626"/>
      <c r="AT4626"/>
      <c r="AU4626"/>
      <c r="AV4626"/>
      <c r="AW4626"/>
      <c r="AX4626"/>
      <c r="AY4626"/>
      <c r="AZ4626"/>
      <c r="BA4626"/>
      <c r="BB4626"/>
      <c r="BC4626"/>
      <c r="BD4626"/>
      <c r="BE4626"/>
      <c r="BF4626"/>
      <c r="BG4626"/>
      <c r="BH4626"/>
      <c r="BI4626"/>
      <c r="BJ4626"/>
      <c r="BK4626"/>
      <c r="BL4626"/>
      <c r="BM4626"/>
      <c r="BN4626"/>
      <c r="BO4626"/>
      <c r="BP4626"/>
      <c r="BQ4626"/>
      <c r="BR4626"/>
      <c r="BS4626"/>
      <c r="BT4626"/>
      <c r="BU4626"/>
      <c r="BV4626"/>
      <c r="BW4626"/>
      <c r="BX4626"/>
      <c r="BY4626"/>
      <c r="BZ4626"/>
      <c r="CA4626"/>
      <c r="CB4626"/>
      <c r="CC4626"/>
      <c r="CD4626"/>
      <c r="CE4626"/>
      <c r="CF4626"/>
      <c r="CG4626"/>
      <c r="CH4626"/>
      <c r="CI4626"/>
      <c r="CJ4626"/>
      <c r="CK4626"/>
      <c r="CL4626"/>
      <c r="CM4626"/>
      <c r="CN4626"/>
      <c r="CO4626"/>
      <c r="CP4626"/>
      <c r="CQ4626"/>
      <c r="CR4626"/>
      <c r="CS4626"/>
      <c r="CT4626"/>
      <c r="CU4626"/>
      <c r="CV4626"/>
    </row>
    <row r="4627" spans="10:100" x14ac:dyDescent="0.25">
      <c r="J4627"/>
      <c r="K4627"/>
      <c r="L4627"/>
      <c r="M4627"/>
      <c r="N4627"/>
      <c r="O4627"/>
      <c r="P4627"/>
      <c r="Q4627"/>
      <c r="R4627"/>
      <c r="S4627"/>
      <c r="T4627"/>
      <c r="U4627"/>
      <c r="V4627"/>
      <c r="W4627"/>
      <c r="X4627"/>
      <c r="Y4627"/>
      <c r="Z4627"/>
      <c r="AA4627"/>
      <c r="AB4627"/>
      <c r="AC4627"/>
      <c r="AD4627"/>
      <c r="AE4627"/>
      <c r="AF4627"/>
      <c r="AG4627"/>
      <c r="AH4627"/>
      <c r="AI4627"/>
      <c r="AJ4627"/>
      <c r="AK4627"/>
      <c r="AL4627"/>
      <c r="AM4627"/>
      <c r="AN4627"/>
      <c r="AO4627"/>
      <c r="AP4627"/>
      <c r="AQ4627"/>
      <c r="AR4627"/>
      <c r="AS4627"/>
      <c r="AT4627"/>
      <c r="AU4627"/>
      <c r="AV4627"/>
      <c r="AW4627"/>
      <c r="AX4627"/>
      <c r="AY4627"/>
      <c r="AZ4627"/>
      <c r="BA4627"/>
      <c r="BB4627"/>
      <c r="BC4627"/>
      <c r="BD4627"/>
      <c r="BE4627"/>
      <c r="BF4627"/>
      <c r="BG4627"/>
      <c r="BH4627"/>
      <c r="BI4627"/>
      <c r="BJ4627"/>
      <c r="BK4627"/>
      <c r="BL4627"/>
      <c r="BM4627"/>
      <c r="BN4627"/>
      <c r="BO4627"/>
      <c r="BP4627"/>
      <c r="BQ4627"/>
      <c r="BR4627"/>
      <c r="BS4627"/>
      <c r="BT4627"/>
      <c r="BU4627"/>
      <c r="BV4627"/>
      <c r="BW4627"/>
      <c r="BX4627"/>
      <c r="BY4627"/>
      <c r="BZ4627"/>
      <c r="CA4627"/>
      <c r="CB4627"/>
      <c r="CC4627"/>
      <c r="CD4627"/>
      <c r="CE4627"/>
      <c r="CF4627"/>
      <c r="CG4627"/>
      <c r="CH4627"/>
      <c r="CI4627"/>
      <c r="CJ4627"/>
      <c r="CK4627"/>
      <c r="CL4627"/>
      <c r="CM4627"/>
      <c r="CN4627"/>
      <c r="CO4627"/>
      <c r="CP4627"/>
      <c r="CQ4627"/>
      <c r="CR4627"/>
      <c r="CS4627"/>
      <c r="CT4627"/>
      <c r="CU4627"/>
      <c r="CV4627"/>
    </row>
    <row r="4628" spans="10:100" x14ac:dyDescent="0.25">
      <c r="J4628"/>
      <c r="K4628"/>
      <c r="L4628"/>
      <c r="M4628"/>
      <c r="N4628"/>
      <c r="O4628"/>
      <c r="P4628"/>
      <c r="Q4628"/>
      <c r="R4628"/>
      <c r="S4628"/>
      <c r="T4628"/>
      <c r="U4628"/>
      <c r="V4628"/>
      <c r="W4628"/>
      <c r="X4628"/>
      <c r="Y4628"/>
      <c r="Z4628"/>
      <c r="AA4628"/>
      <c r="AB4628"/>
      <c r="AC4628"/>
      <c r="AD4628"/>
      <c r="AE4628"/>
      <c r="AF4628"/>
      <c r="AG4628"/>
      <c r="AH4628"/>
      <c r="AI4628"/>
      <c r="AJ4628"/>
      <c r="AK4628"/>
      <c r="AL4628"/>
      <c r="AM4628"/>
      <c r="AN4628"/>
      <c r="AO4628"/>
      <c r="AP4628"/>
      <c r="AQ4628"/>
      <c r="AR4628"/>
      <c r="AS4628"/>
      <c r="AT4628"/>
      <c r="AU4628"/>
      <c r="AV4628"/>
      <c r="AW4628"/>
      <c r="AX4628"/>
      <c r="AY4628"/>
      <c r="AZ4628"/>
      <c r="BA4628"/>
      <c r="BB4628"/>
      <c r="BC4628"/>
      <c r="BD4628"/>
      <c r="BE4628"/>
      <c r="BF4628"/>
      <c r="BG4628"/>
      <c r="BH4628"/>
      <c r="BI4628"/>
      <c r="BJ4628"/>
      <c r="BK4628"/>
      <c r="BL4628"/>
      <c r="BM4628"/>
      <c r="BN4628"/>
      <c r="BO4628"/>
      <c r="BP4628"/>
      <c r="BQ4628"/>
      <c r="BR4628"/>
      <c r="BS4628"/>
      <c r="BT4628"/>
      <c r="BU4628"/>
      <c r="BV4628"/>
      <c r="BW4628"/>
      <c r="BX4628"/>
      <c r="BY4628"/>
      <c r="BZ4628"/>
      <c r="CA4628"/>
      <c r="CB4628"/>
      <c r="CC4628"/>
      <c r="CD4628"/>
      <c r="CE4628"/>
      <c r="CF4628"/>
      <c r="CG4628"/>
      <c r="CH4628"/>
      <c r="CI4628"/>
      <c r="CJ4628"/>
      <c r="CK4628"/>
      <c r="CL4628"/>
      <c r="CM4628"/>
      <c r="CN4628"/>
      <c r="CO4628"/>
      <c r="CP4628"/>
      <c r="CQ4628"/>
      <c r="CR4628"/>
      <c r="CS4628"/>
      <c r="CT4628"/>
      <c r="CU4628"/>
      <c r="CV4628"/>
    </row>
    <row r="4629" spans="10:100" x14ac:dyDescent="0.25">
      <c r="J4629"/>
      <c r="K4629"/>
      <c r="L4629"/>
      <c r="M4629"/>
      <c r="N4629"/>
      <c r="O4629"/>
      <c r="P4629"/>
      <c r="Q4629"/>
      <c r="R4629"/>
      <c r="S4629"/>
      <c r="T4629"/>
      <c r="U4629"/>
      <c r="V4629"/>
      <c r="W4629"/>
      <c r="X4629"/>
      <c r="Y4629"/>
      <c r="Z4629"/>
      <c r="AA4629"/>
      <c r="AB4629"/>
      <c r="AC4629"/>
      <c r="AD4629"/>
      <c r="AE4629"/>
      <c r="AF4629"/>
      <c r="AG4629"/>
      <c r="AH4629"/>
      <c r="AI4629"/>
      <c r="AJ4629"/>
      <c r="AK4629"/>
      <c r="AL4629"/>
      <c r="AM4629"/>
      <c r="AN4629"/>
      <c r="AO4629"/>
      <c r="AP4629"/>
      <c r="AQ4629"/>
      <c r="AR4629"/>
      <c r="AS4629"/>
      <c r="AT4629"/>
      <c r="AU4629"/>
      <c r="AV4629"/>
      <c r="AW4629"/>
      <c r="AX4629"/>
      <c r="AY4629"/>
      <c r="AZ4629"/>
      <c r="BA4629"/>
      <c r="BB4629"/>
      <c r="BC4629"/>
      <c r="BD4629"/>
      <c r="BE4629"/>
      <c r="BF4629"/>
      <c r="BG4629"/>
      <c r="BH4629"/>
      <c r="BI4629"/>
      <c r="BJ4629"/>
      <c r="BK4629"/>
      <c r="BL4629"/>
      <c r="BM4629"/>
      <c r="BN4629"/>
      <c r="BO4629"/>
      <c r="BP4629"/>
      <c r="BQ4629"/>
      <c r="BR4629"/>
      <c r="BS4629"/>
      <c r="BT4629"/>
      <c r="BU4629"/>
      <c r="BV4629"/>
      <c r="BW4629"/>
      <c r="BX4629"/>
      <c r="BY4629"/>
      <c r="BZ4629"/>
      <c r="CA4629"/>
      <c r="CB4629"/>
      <c r="CC4629"/>
      <c r="CD4629"/>
      <c r="CE4629"/>
      <c r="CF4629"/>
      <c r="CG4629"/>
      <c r="CH4629"/>
      <c r="CI4629"/>
      <c r="CJ4629"/>
      <c r="CK4629"/>
      <c r="CL4629"/>
      <c r="CM4629"/>
      <c r="CN4629"/>
      <c r="CO4629"/>
      <c r="CP4629"/>
      <c r="CQ4629"/>
      <c r="CR4629"/>
      <c r="CS4629"/>
      <c r="CT4629"/>
      <c r="CU4629"/>
      <c r="CV4629"/>
    </row>
    <row r="4630" spans="10:100" x14ac:dyDescent="0.25">
      <c r="J4630"/>
      <c r="K4630"/>
      <c r="L4630"/>
      <c r="M4630"/>
      <c r="N4630"/>
      <c r="O4630"/>
      <c r="P4630"/>
      <c r="Q4630"/>
      <c r="R4630"/>
      <c r="S4630"/>
      <c r="T4630"/>
      <c r="U4630"/>
      <c r="V4630"/>
      <c r="W4630"/>
      <c r="X4630"/>
      <c r="Y4630"/>
      <c r="Z4630"/>
      <c r="AA4630"/>
      <c r="AB4630"/>
      <c r="AC4630"/>
      <c r="AD4630"/>
      <c r="AE4630"/>
      <c r="AF4630"/>
      <c r="AG4630"/>
      <c r="AH4630"/>
      <c r="AI4630"/>
      <c r="AJ4630"/>
      <c r="AK4630"/>
      <c r="AL4630"/>
      <c r="AM4630"/>
      <c r="AN4630"/>
      <c r="AO4630"/>
      <c r="AP4630"/>
      <c r="AQ4630"/>
      <c r="AR4630"/>
      <c r="AS4630"/>
      <c r="AT4630"/>
      <c r="AU4630"/>
      <c r="AV4630"/>
      <c r="AW4630"/>
      <c r="AX4630"/>
      <c r="AY4630"/>
      <c r="AZ4630"/>
      <c r="BA4630"/>
      <c r="BB4630"/>
      <c r="BC4630"/>
      <c r="BD4630"/>
      <c r="BE4630"/>
      <c r="BF4630"/>
      <c r="BG4630"/>
      <c r="BH4630"/>
      <c r="BI4630"/>
      <c r="BJ4630"/>
      <c r="BK4630"/>
      <c r="BL4630"/>
      <c r="BM4630"/>
      <c r="BN4630"/>
      <c r="BO4630"/>
      <c r="BP4630"/>
      <c r="BQ4630"/>
      <c r="BR4630"/>
      <c r="BS4630"/>
      <c r="BT4630"/>
      <c r="BU4630"/>
      <c r="BV4630"/>
      <c r="BW4630"/>
      <c r="BX4630"/>
      <c r="BY4630"/>
      <c r="BZ4630"/>
      <c r="CA4630"/>
      <c r="CB4630"/>
      <c r="CC4630"/>
      <c r="CD4630"/>
      <c r="CE4630"/>
      <c r="CF4630"/>
      <c r="CG4630"/>
      <c r="CH4630"/>
      <c r="CI4630"/>
      <c r="CJ4630"/>
      <c r="CK4630"/>
      <c r="CL4630"/>
      <c r="CM4630"/>
      <c r="CN4630"/>
      <c r="CO4630"/>
      <c r="CP4630"/>
      <c r="CQ4630"/>
      <c r="CR4630"/>
      <c r="CS4630"/>
      <c r="CT4630"/>
      <c r="CU4630"/>
      <c r="CV4630"/>
    </row>
    <row r="4631" spans="10:100" x14ac:dyDescent="0.25">
      <c r="J4631"/>
      <c r="K4631"/>
      <c r="L4631"/>
      <c r="M4631"/>
      <c r="N4631"/>
      <c r="O4631"/>
      <c r="P4631"/>
      <c r="Q4631"/>
      <c r="R4631"/>
      <c r="S4631"/>
      <c r="T4631"/>
      <c r="U4631"/>
      <c r="V4631"/>
      <c r="W4631"/>
      <c r="X4631"/>
      <c r="Y4631"/>
      <c r="Z4631"/>
      <c r="AA4631"/>
      <c r="AB4631"/>
      <c r="AC4631"/>
      <c r="AD4631"/>
      <c r="AE4631"/>
      <c r="AF4631"/>
      <c r="AG4631"/>
      <c r="AH4631"/>
      <c r="AI4631"/>
      <c r="AJ4631"/>
      <c r="AK4631"/>
      <c r="AL4631"/>
      <c r="AM4631"/>
      <c r="AN4631"/>
      <c r="AO4631"/>
      <c r="AP4631"/>
      <c r="AQ4631"/>
      <c r="AR4631"/>
      <c r="AS4631"/>
      <c r="AT4631"/>
      <c r="AU4631"/>
      <c r="AV4631"/>
      <c r="AW4631"/>
      <c r="AX4631"/>
      <c r="AY4631"/>
      <c r="AZ4631"/>
      <c r="BA4631"/>
      <c r="BB4631"/>
      <c r="BC4631"/>
      <c r="BD4631"/>
      <c r="BE4631"/>
      <c r="BF4631"/>
      <c r="BG4631"/>
      <c r="BH4631"/>
      <c r="BI4631"/>
      <c r="BJ4631"/>
      <c r="BK4631"/>
      <c r="BL4631"/>
      <c r="BM4631"/>
      <c r="BN4631"/>
      <c r="BO4631"/>
      <c r="BP4631"/>
      <c r="BQ4631"/>
      <c r="BR4631"/>
      <c r="BS4631"/>
      <c r="BT4631"/>
      <c r="BU4631"/>
      <c r="BV4631"/>
      <c r="BW4631"/>
      <c r="BX4631"/>
      <c r="BY4631"/>
      <c r="BZ4631"/>
      <c r="CA4631"/>
      <c r="CB4631"/>
      <c r="CC4631"/>
      <c r="CD4631"/>
      <c r="CE4631"/>
      <c r="CF4631"/>
      <c r="CG4631"/>
      <c r="CH4631"/>
      <c r="CI4631"/>
      <c r="CJ4631"/>
      <c r="CK4631"/>
      <c r="CL4631"/>
      <c r="CM4631"/>
      <c r="CN4631"/>
      <c r="CO4631"/>
      <c r="CP4631"/>
      <c r="CQ4631"/>
      <c r="CR4631"/>
      <c r="CS4631"/>
      <c r="CT4631"/>
      <c r="CU4631"/>
      <c r="CV4631"/>
    </row>
    <row r="4632" spans="10:100" x14ac:dyDescent="0.25">
      <c r="J4632"/>
      <c r="K4632"/>
      <c r="L4632"/>
      <c r="M4632"/>
      <c r="N4632"/>
      <c r="O4632"/>
      <c r="P4632"/>
      <c r="Q4632"/>
      <c r="R4632"/>
      <c r="S4632"/>
      <c r="T4632"/>
      <c r="U4632"/>
      <c r="V4632"/>
      <c r="W4632"/>
      <c r="X4632"/>
      <c r="Y4632"/>
      <c r="Z4632"/>
      <c r="AA4632"/>
      <c r="AB4632"/>
      <c r="AC4632"/>
      <c r="AD4632"/>
      <c r="AE4632"/>
      <c r="AF4632"/>
      <c r="AG4632"/>
      <c r="AH4632"/>
      <c r="AI4632"/>
      <c r="AJ4632"/>
      <c r="AK4632"/>
      <c r="AL4632"/>
      <c r="AM4632"/>
      <c r="AN4632"/>
      <c r="AO4632"/>
      <c r="AP4632"/>
      <c r="AQ4632"/>
      <c r="AR4632"/>
      <c r="AS4632"/>
      <c r="AT4632"/>
      <c r="AU4632"/>
      <c r="AV4632"/>
      <c r="AW4632"/>
      <c r="AX4632"/>
      <c r="AY4632"/>
      <c r="AZ4632"/>
      <c r="BA4632"/>
      <c r="BB4632"/>
      <c r="BC4632"/>
      <c r="BD4632"/>
      <c r="BE4632"/>
      <c r="BF4632"/>
      <c r="BG4632"/>
      <c r="BH4632"/>
      <c r="BI4632"/>
      <c r="BJ4632"/>
      <c r="BK4632"/>
      <c r="BL4632"/>
      <c r="BM4632"/>
      <c r="BN4632"/>
      <c r="BO4632"/>
      <c r="BP4632"/>
      <c r="BQ4632"/>
      <c r="BR4632"/>
      <c r="BS4632"/>
      <c r="BT4632"/>
      <c r="BU4632"/>
      <c r="BV4632"/>
      <c r="BW4632"/>
      <c r="BX4632"/>
      <c r="BY4632"/>
      <c r="BZ4632"/>
      <c r="CA4632"/>
      <c r="CB4632"/>
      <c r="CC4632"/>
      <c r="CD4632"/>
      <c r="CE4632"/>
      <c r="CF4632"/>
      <c r="CG4632"/>
      <c r="CH4632"/>
      <c r="CI4632"/>
      <c r="CJ4632"/>
      <c r="CK4632"/>
      <c r="CL4632"/>
      <c r="CM4632"/>
      <c r="CN4632"/>
      <c r="CO4632"/>
      <c r="CP4632"/>
      <c r="CQ4632"/>
      <c r="CR4632"/>
      <c r="CS4632"/>
      <c r="CT4632"/>
      <c r="CU4632"/>
      <c r="CV4632"/>
    </row>
    <row r="4633" spans="10:100" x14ac:dyDescent="0.25">
      <c r="J4633"/>
      <c r="K4633"/>
      <c r="L4633"/>
      <c r="M4633"/>
      <c r="N4633"/>
      <c r="O4633"/>
      <c r="P4633"/>
      <c r="Q4633"/>
      <c r="R4633"/>
      <c r="S4633"/>
      <c r="T4633"/>
      <c r="U4633"/>
      <c r="V4633"/>
      <c r="W4633"/>
      <c r="X4633"/>
      <c r="Y4633"/>
      <c r="Z4633"/>
      <c r="AA4633"/>
      <c r="AB4633"/>
      <c r="AC4633"/>
      <c r="AD4633"/>
      <c r="AE4633"/>
      <c r="AF4633"/>
      <c r="AG4633"/>
      <c r="AH4633"/>
      <c r="AI4633"/>
      <c r="AJ4633"/>
      <c r="AK4633"/>
      <c r="AL4633"/>
      <c r="AM4633"/>
      <c r="AN4633"/>
      <c r="AO4633"/>
      <c r="AP4633"/>
      <c r="AQ4633"/>
      <c r="AR4633"/>
      <c r="AS4633"/>
      <c r="AT4633"/>
      <c r="AU4633"/>
      <c r="AV4633"/>
      <c r="AW4633"/>
      <c r="AX4633"/>
      <c r="AY4633"/>
      <c r="AZ4633"/>
      <c r="BA4633"/>
      <c r="BB4633"/>
      <c r="BC4633"/>
      <c r="BD4633"/>
      <c r="BE4633"/>
      <c r="BF4633"/>
      <c r="BG4633"/>
      <c r="BH4633"/>
      <c r="BI4633"/>
      <c r="BJ4633"/>
      <c r="BK4633"/>
      <c r="BL4633"/>
      <c r="BM4633"/>
      <c r="BN4633"/>
      <c r="BO4633"/>
      <c r="BP4633"/>
      <c r="BQ4633"/>
      <c r="BR4633"/>
      <c r="BS4633"/>
      <c r="BT4633"/>
      <c r="BU4633"/>
      <c r="BV4633"/>
      <c r="BW4633"/>
      <c r="BX4633"/>
      <c r="BY4633"/>
      <c r="BZ4633"/>
      <c r="CA4633"/>
      <c r="CB4633"/>
      <c r="CC4633"/>
      <c r="CD4633"/>
      <c r="CE4633"/>
      <c r="CF4633"/>
      <c r="CG4633"/>
      <c r="CH4633"/>
      <c r="CI4633"/>
      <c r="CJ4633"/>
      <c r="CK4633"/>
      <c r="CL4633"/>
      <c r="CM4633"/>
      <c r="CN4633"/>
      <c r="CO4633"/>
      <c r="CP4633"/>
      <c r="CQ4633"/>
      <c r="CR4633"/>
      <c r="CS4633"/>
      <c r="CT4633"/>
      <c r="CU4633"/>
      <c r="CV4633"/>
    </row>
    <row r="4634" spans="10:100" x14ac:dyDescent="0.25">
      <c r="J4634"/>
      <c r="K4634"/>
      <c r="L4634"/>
      <c r="M4634"/>
      <c r="N4634"/>
      <c r="O4634"/>
      <c r="P4634"/>
      <c r="Q4634"/>
      <c r="R4634"/>
      <c r="S4634"/>
      <c r="T4634"/>
      <c r="U4634"/>
      <c r="V4634"/>
      <c r="W4634"/>
      <c r="X4634"/>
      <c r="Y4634"/>
      <c r="Z4634"/>
      <c r="AA4634"/>
      <c r="AB4634"/>
      <c r="AC4634"/>
      <c r="AD4634"/>
      <c r="AE4634"/>
      <c r="AF4634"/>
      <c r="AG4634"/>
      <c r="AH4634"/>
      <c r="AI4634"/>
      <c r="AJ4634"/>
      <c r="AK4634"/>
      <c r="AL4634"/>
      <c r="AM4634"/>
      <c r="AN4634"/>
      <c r="AO4634"/>
      <c r="AP4634"/>
      <c r="AQ4634"/>
      <c r="AR4634"/>
      <c r="AS4634"/>
      <c r="AT4634"/>
      <c r="AU4634"/>
      <c r="AV4634"/>
      <c r="AW4634"/>
      <c r="AX4634"/>
      <c r="AY4634"/>
      <c r="AZ4634"/>
      <c r="BA4634"/>
      <c r="BB4634"/>
      <c r="BC4634"/>
      <c r="BD4634"/>
      <c r="BE4634"/>
      <c r="BF4634"/>
      <c r="BG4634"/>
      <c r="BH4634"/>
      <c r="BI4634"/>
      <c r="BJ4634"/>
      <c r="BK4634"/>
      <c r="BL4634"/>
      <c r="BM4634"/>
      <c r="BN4634"/>
      <c r="BO4634"/>
      <c r="BP4634"/>
      <c r="BQ4634"/>
      <c r="BR4634"/>
      <c r="BS4634"/>
      <c r="BT4634"/>
      <c r="BU4634"/>
      <c r="BV4634"/>
      <c r="BW4634"/>
      <c r="BX4634"/>
      <c r="BY4634"/>
      <c r="BZ4634"/>
      <c r="CA4634"/>
      <c r="CB4634"/>
      <c r="CC4634"/>
      <c r="CD4634"/>
      <c r="CE4634"/>
      <c r="CF4634"/>
      <c r="CG4634"/>
      <c r="CH4634"/>
      <c r="CI4634"/>
      <c r="CJ4634"/>
      <c r="CK4634"/>
      <c r="CL4634"/>
      <c r="CM4634"/>
      <c r="CN4634"/>
      <c r="CO4634"/>
      <c r="CP4634"/>
      <c r="CQ4634"/>
      <c r="CR4634"/>
      <c r="CS4634"/>
      <c r="CT4634"/>
      <c r="CU4634"/>
      <c r="CV4634"/>
    </row>
    <row r="4635" spans="10:100" x14ac:dyDescent="0.25">
      <c r="J4635"/>
      <c r="K4635"/>
      <c r="L4635"/>
      <c r="M4635"/>
      <c r="N4635"/>
      <c r="O4635"/>
      <c r="P4635"/>
      <c r="Q4635"/>
      <c r="R4635"/>
      <c r="S4635"/>
      <c r="T4635"/>
      <c r="U4635"/>
      <c r="V4635"/>
      <c r="W4635"/>
      <c r="X4635"/>
      <c r="Y4635"/>
      <c r="Z4635"/>
      <c r="AA4635"/>
      <c r="AB4635"/>
      <c r="AC4635"/>
      <c r="AD4635"/>
      <c r="AE4635"/>
      <c r="AF4635"/>
      <c r="AG4635"/>
      <c r="AH4635"/>
      <c r="AI4635"/>
      <c r="AJ4635"/>
      <c r="AK4635"/>
      <c r="AL4635"/>
      <c r="AM4635"/>
      <c r="AN4635"/>
      <c r="AO4635"/>
      <c r="AP4635"/>
      <c r="AQ4635"/>
      <c r="AR4635"/>
      <c r="AS4635"/>
      <c r="AT4635"/>
      <c r="AU4635"/>
      <c r="AV4635"/>
      <c r="AW4635"/>
      <c r="AX4635"/>
      <c r="AY4635"/>
      <c r="AZ4635"/>
      <c r="BA4635"/>
      <c r="BB4635"/>
      <c r="BC4635"/>
      <c r="BD4635"/>
      <c r="BE4635"/>
      <c r="BF4635"/>
      <c r="BG4635"/>
      <c r="BH4635"/>
      <c r="BI4635"/>
      <c r="BJ4635"/>
      <c r="BK4635"/>
      <c r="BL4635"/>
      <c r="BM4635"/>
      <c r="BN4635"/>
      <c r="BO4635"/>
      <c r="BP4635"/>
      <c r="BQ4635"/>
      <c r="BR4635"/>
      <c r="BS4635"/>
      <c r="BT4635"/>
      <c r="BU4635"/>
      <c r="BV4635"/>
      <c r="BW4635"/>
      <c r="BX4635"/>
      <c r="BY4635"/>
      <c r="BZ4635"/>
      <c r="CA4635"/>
      <c r="CB4635"/>
      <c r="CC4635"/>
      <c r="CD4635"/>
      <c r="CE4635"/>
      <c r="CF4635"/>
      <c r="CG4635"/>
      <c r="CH4635"/>
      <c r="CI4635"/>
      <c r="CJ4635"/>
      <c r="CK4635"/>
      <c r="CL4635"/>
      <c r="CM4635"/>
      <c r="CN4635"/>
      <c r="CO4635"/>
      <c r="CP4635"/>
      <c r="CQ4635"/>
      <c r="CR4635"/>
      <c r="CS4635"/>
      <c r="CT4635"/>
      <c r="CU4635"/>
      <c r="CV4635"/>
    </row>
    <row r="4636" spans="10:100" x14ac:dyDescent="0.25">
      <c r="J4636"/>
      <c r="K4636"/>
      <c r="L4636"/>
      <c r="M4636"/>
      <c r="N4636"/>
      <c r="O4636"/>
      <c r="P4636"/>
      <c r="Q4636"/>
      <c r="R4636"/>
      <c r="S4636"/>
      <c r="T4636"/>
      <c r="U4636"/>
      <c r="V4636"/>
      <c r="W4636"/>
      <c r="X4636"/>
      <c r="Y4636"/>
      <c r="Z4636"/>
      <c r="AA4636"/>
      <c r="AB4636"/>
      <c r="AC4636"/>
      <c r="AD4636"/>
      <c r="AE4636"/>
      <c r="AF4636"/>
      <c r="AG4636"/>
      <c r="AH4636"/>
      <c r="AI4636"/>
      <c r="AJ4636"/>
      <c r="AK4636"/>
      <c r="AL4636"/>
      <c r="AM4636"/>
      <c r="AN4636"/>
      <c r="AO4636"/>
      <c r="AP4636"/>
      <c r="AQ4636"/>
      <c r="AR4636"/>
      <c r="AS4636"/>
      <c r="AT4636"/>
      <c r="AU4636"/>
      <c r="AV4636"/>
      <c r="AW4636"/>
      <c r="AX4636"/>
      <c r="AY4636"/>
      <c r="AZ4636"/>
      <c r="BA4636"/>
      <c r="BB4636"/>
      <c r="BC4636"/>
      <c r="BD4636"/>
      <c r="BE4636"/>
      <c r="BF4636"/>
      <c r="BG4636"/>
      <c r="BH4636"/>
      <c r="BI4636"/>
      <c r="BJ4636"/>
      <c r="BK4636"/>
      <c r="BL4636"/>
      <c r="BM4636"/>
      <c r="BN4636"/>
      <c r="BO4636"/>
      <c r="BP4636"/>
      <c r="BQ4636"/>
      <c r="BR4636"/>
      <c r="BS4636"/>
      <c r="BT4636"/>
      <c r="BU4636"/>
      <c r="BV4636"/>
      <c r="BW4636"/>
      <c r="BX4636"/>
      <c r="BY4636"/>
      <c r="BZ4636"/>
      <c r="CA4636"/>
      <c r="CB4636"/>
      <c r="CC4636"/>
      <c r="CD4636"/>
      <c r="CE4636"/>
      <c r="CF4636"/>
      <c r="CG4636"/>
      <c r="CH4636"/>
      <c r="CI4636"/>
      <c r="CJ4636"/>
      <c r="CK4636"/>
      <c r="CL4636"/>
      <c r="CM4636"/>
      <c r="CN4636"/>
      <c r="CO4636"/>
      <c r="CP4636"/>
      <c r="CQ4636"/>
      <c r="CR4636"/>
      <c r="CS4636"/>
      <c r="CT4636"/>
      <c r="CU4636"/>
      <c r="CV4636"/>
    </row>
    <row r="4637" spans="10:100" x14ac:dyDescent="0.25">
      <c r="J4637"/>
      <c r="K4637"/>
      <c r="L4637"/>
      <c r="M4637"/>
      <c r="N4637"/>
      <c r="O4637"/>
      <c r="P4637"/>
      <c r="Q4637"/>
      <c r="R4637"/>
      <c r="S4637"/>
      <c r="T4637"/>
      <c r="U4637"/>
      <c r="V4637"/>
      <c r="W4637"/>
      <c r="X4637"/>
      <c r="Y4637"/>
      <c r="Z4637"/>
      <c r="AA4637"/>
      <c r="AB4637"/>
      <c r="AC4637"/>
      <c r="AD4637"/>
      <c r="AE4637"/>
      <c r="AF4637"/>
      <c r="AG4637"/>
      <c r="AH4637"/>
      <c r="AI4637"/>
      <c r="AJ4637"/>
      <c r="AK4637"/>
      <c r="AL4637"/>
      <c r="AM4637"/>
      <c r="AN4637"/>
      <c r="AO4637"/>
      <c r="AP4637"/>
      <c r="AQ4637"/>
      <c r="AR4637"/>
      <c r="AS4637"/>
      <c r="AT4637"/>
      <c r="AU4637"/>
      <c r="AV4637"/>
      <c r="AW4637"/>
      <c r="AX4637"/>
      <c r="AY4637"/>
      <c r="AZ4637"/>
      <c r="BA4637"/>
      <c r="BB4637"/>
      <c r="BC4637"/>
      <c r="BD4637"/>
      <c r="BE4637"/>
      <c r="BF4637"/>
      <c r="BG4637"/>
      <c r="BH4637"/>
      <c r="BI4637"/>
      <c r="BJ4637"/>
      <c r="BK4637"/>
      <c r="BL4637"/>
      <c r="BM4637"/>
      <c r="BN4637"/>
      <c r="BO4637"/>
      <c r="BP4637"/>
      <c r="BQ4637"/>
      <c r="BR4637"/>
      <c r="BS4637"/>
      <c r="BT4637"/>
      <c r="BU4637"/>
      <c r="BV4637"/>
      <c r="BW4637"/>
      <c r="BX4637"/>
      <c r="BY4637"/>
      <c r="BZ4637"/>
      <c r="CA4637"/>
      <c r="CB4637"/>
      <c r="CC4637"/>
      <c r="CD4637"/>
      <c r="CE4637"/>
      <c r="CF4637"/>
      <c r="CG4637"/>
      <c r="CH4637"/>
      <c r="CI4637"/>
      <c r="CJ4637"/>
      <c r="CK4637"/>
      <c r="CL4637"/>
      <c r="CM4637"/>
      <c r="CN4637"/>
      <c r="CO4637"/>
      <c r="CP4637"/>
      <c r="CQ4637"/>
      <c r="CR4637"/>
      <c r="CS4637"/>
      <c r="CT4637"/>
      <c r="CU4637"/>
      <c r="CV4637"/>
    </row>
    <row r="4638" spans="10:100" x14ac:dyDescent="0.25">
      <c r="J4638"/>
      <c r="K4638"/>
      <c r="L4638"/>
      <c r="M4638"/>
      <c r="N4638"/>
      <c r="O4638"/>
      <c r="P4638"/>
      <c r="Q4638"/>
      <c r="R4638"/>
      <c r="S4638"/>
      <c r="T4638"/>
      <c r="U4638"/>
      <c r="V4638"/>
      <c r="W4638"/>
      <c r="X4638"/>
      <c r="Y4638"/>
      <c r="Z4638"/>
      <c r="AA4638"/>
      <c r="AB4638"/>
      <c r="AC4638"/>
      <c r="AD4638"/>
      <c r="AE4638"/>
      <c r="AF4638"/>
      <c r="AG4638"/>
      <c r="AH4638"/>
      <c r="AI4638"/>
      <c r="AJ4638"/>
      <c r="AK4638"/>
      <c r="AL4638"/>
      <c r="AM4638"/>
      <c r="AN4638"/>
      <c r="AO4638"/>
      <c r="AP4638"/>
      <c r="AQ4638"/>
      <c r="AR4638"/>
      <c r="AS4638"/>
      <c r="AT4638"/>
      <c r="AU4638"/>
      <c r="AV4638"/>
      <c r="AW4638"/>
      <c r="AX4638"/>
      <c r="AY4638"/>
      <c r="AZ4638"/>
      <c r="BA4638"/>
      <c r="BB4638"/>
      <c r="BC4638"/>
      <c r="BD4638"/>
      <c r="BE4638"/>
      <c r="BF4638"/>
      <c r="BG4638"/>
      <c r="BH4638"/>
      <c r="BI4638"/>
      <c r="BJ4638"/>
      <c r="BK4638"/>
      <c r="BL4638"/>
      <c r="BM4638"/>
      <c r="BN4638"/>
      <c r="BO4638"/>
      <c r="BP4638"/>
      <c r="BQ4638"/>
      <c r="BR4638"/>
      <c r="BS4638"/>
      <c r="BT4638"/>
      <c r="BU4638"/>
      <c r="BV4638"/>
      <c r="BW4638"/>
      <c r="BX4638"/>
      <c r="BY4638"/>
      <c r="BZ4638"/>
      <c r="CA4638"/>
      <c r="CB4638"/>
      <c r="CC4638"/>
      <c r="CD4638"/>
      <c r="CE4638"/>
      <c r="CF4638"/>
      <c r="CG4638"/>
      <c r="CH4638"/>
      <c r="CI4638"/>
      <c r="CJ4638"/>
      <c r="CK4638"/>
      <c r="CL4638"/>
      <c r="CM4638"/>
      <c r="CN4638"/>
      <c r="CO4638"/>
      <c r="CP4638"/>
      <c r="CQ4638"/>
      <c r="CR4638"/>
      <c r="CS4638"/>
      <c r="CT4638"/>
      <c r="CU4638"/>
      <c r="CV4638"/>
    </row>
    <row r="4639" spans="10:100" x14ac:dyDescent="0.25">
      <c r="J4639"/>
      <c r="K4639"/>
      <c r="L4639"/>
      <c r="M4639"/>
      <c r="N4639"/>
      <c r="O4639"/>
      <c r="P4639"/>
      <c r="Q4639"/>
      <c r="R4639"/>
      <c r="S4639"/>
      <c r="T4639"/>
      <c r="U4639"/>
      <c r="V4639"/>
      <c r="W4639"/>
      <c r="X4639"/>
      <c r="Y4639"/>
      <c r="Z4639"/>
      <c r="AA4639"/>
      <c r="AB4639"/>
      <c r="AC4639"/>
      <c r="AD4639"/>
      <c r="AE4639"/>
      <c r="AF4639"/>
      <c r="AG4639"/>
      <c r="AH4639"/>
      <c r="AI4639"/>
      <c r="AJ4639"/>
      <c r="AK4639"/>
      <c r="AL4639"/>
      <c r="AM4639"/>
      <c r="AN4639"/>
      <c r="AO4639"/>
      <c r="AP4639"/>
      <c r="AQ4639"/>
      <c r="AR4639"/>
      <c r="AS4639"/>
      <c r="AT4639"/>
      <c r="AU4639"/>
      <c r="AV4639"/>
      <c r="AW4639"/>
      <c r="AX4639"/>
      <c r="AY4639"/>
      <c r="AZ4639"/>
      <c r="BA4639"/>
      <c r="BB4639"/>
      <c r="BC4639"/>
      <c r="BD4639"/>
      <c r="BE4639"/>
      <c r="BF4639"/>
      <c r="BG4639"/>
      <c r="BH4639"/>
      <c r="BI4639"/>
      <c r="BJ4639"/>
      <c r="BK4639"/>
      <c r="BL4639"/>
      <c r="BM4639"/>
      <c r="BN4639"/>
      <c r="BO4639"/>
      <c r="BP4639"/>
      <c r="BQ4639"/>
      <c r="BR4639"/>
      <c r="BS4639"/>
      <c r="BT4639"/>
      <c r="BU4639"/>
      <c r="BV4639"/>
      <c r="BW4639"/>
      <c r="BX4639"/>
      <c r="BY4639"/>
      <c r="BZ4639"/>
      <c r="CA4639"/>
      <c r="CB4639"/>
      <c r="CC4639"/>
      <c r="CD4639"/>
      <c r="CE4639"/>
      <c r="CF4639"/>
      <c r="CG4639"/>
      <c r="CH4639"/>
      <c r="CI4639"/>
      <c r="CJ4639"/>
      <c r="CK4639"/>
      <c r="CL4639"/>
      <c r="CM4639"/>
      <c r="CN4639"/>
      <c r="CO4639"/>
      <c r="CP4639"/>
      <c r="CQ4639"/>
      <c r="CR4639"/>
      <c r="CS4639"/>
      <c r="CT4639"/>
      <c r="CU4639"/>
      <c r="CV4639"/>
    </row>
    <row r="4640" spans="10:100" x14ac:dyDescent="0.25">
      <c r="J4640"/>
      <c r="K4640"/>
      <c r="L4640"/>
      <c r="M4640"/>
      <c r="N4640"/>
      <c r="O4640"/>
      <c r="P4640"/>
      <c r="Q4640"/>
      <c r="R4640"/>
      <c r="S4640"/>
      <c r="T4640"/>
      <c r="U4640"/>
      <c r="V4640"/>
      <c r="W4640"/>
      <c r="X4640"/>
      <c r="Y4640"/>
      <c r="Z4640"/>
      <c r="AA4640"/>
      <c r="AB4640"/>
      <c r="AC4640"/>
      <c r="AD4640"/>
      <c r="AE4640"/>
      <c r="AF4640"/>
      <c r="AG4640"/>
      <c r="AH4640"/>
      <c r="AI4640"/>
      <c r="AJ4640"/>
      <c r="AK4640"/>
      <c r="AL4640"/>
      <c r="AM4640"/>
      <c r="AN4640"/>
      <c r="AO4640"/>
      <c r="AP4640"/>
      <c r="AQ4640"/>
      <c r="AR4640"/>
      <c r="AS4640"/>
      <c r="AT4640"/>
      <c r="AU4640"/>
      <c r="AV4640"/>
      <c r="AW4640"/>
      <c r="AX4640"/>
      <c r="AY4640"/>
      <c r="AZ4640"/>
      <c r="BA4640"/>
      <c r="BB4640"/>
      <c r="BC4640"/>
      <c r="BD4640"/>
      <c r="BE4640"/>
      <c r="BF4640"/>
      <c r="BG4640"/>
      <c r="BH4640"/>
      <c r="BI4640"/>
      <c r="BJ4640"/>
      <c r="BK4640"/>
      <c r="BL4640"/>
      <c r="BM4640"/>
      <c r="BN4640"/>
      <c r="BO4640"/>
      <c r="BP4640"/>
      <c r="BQ4640"/>
      <c r="BR4640"/>
      <c r="BS4640"/>
      <c r="BT4640"/>
      <c r="BU4640"/>
      <c r="BV4640"/>
      <c r="BW4640"/>
      <c r="BX4640"/>
      <c r="BY4640"/>
      <c r="BZ4640"/>
      <c r="CA4640"/>
      <c r="CB4640"/>
      <c r="CC4640"/>
      <c r="CD4640"/>
      <c r="CE4640"/>
      <c r="CF4640"/>
      <c r="CG4640"/>
      <c r="CH4640"/>
      <c r="CI4640"/>
      <c r="CJ4640"/>
      <c r="CK4640"/>
      <c r="CL4640"/>
      <c r="CM4640"/>
      <c r="CN4640"/>
      <c r="CO4640"/>
      <c r="CP4640"/>
      <c r="CQ4640"/>
      <c r="CR4640"/>
      <c r="CS4640"/>
      <c r="CT4640"/>
      <c r="CU4640"/>
      <c r="CV4640"/>
    </row>
    <row r="4641" spans="10:100" x14ac:dyDescent="0.25">
      <c r="J4641"/>
      <c r="K4641"/>
      <c r="L4641"/>
      <c r="M4641"/>
      <c r="N4641"/>
      <c r="O4641"/>
      <c r="P4641"/>
      <c r="Q4641"/>
      <c r="R4641"/>
      <c r="S4641"/>
      <c r="T4641"/>
      <c r="U4641"/>
      <c r="V4641"/>
      <c r="W4641"/>
      <c r="X4641"/>
      <c r="Y4641"/>
      <c r="Z4641"/>
      <c r="AA4641"/>
      <c r="AB4641"/>
      <c r="AC4641"/>
      <c r="AD4641"/>
      <c r="AE4641"/>
      <c r="AF4641"/>
      <c r="AG4641"/>
      <c r="AH4641"/>
      <c r="AI4641"/>
      <c r="AJ4641"/>
      <c r="AK4641"/>
      <c r="AL4641"/>
      <c r="AM4641"/>
      <c r="AN4641"/>
      <c r="AO4641"/>
      <c r="AP4641"/>
      <c r="AQ4641"/>
      <c r="AR4641"/>
      <c r="AS4641"/>
      <c r="AT4641"/>
      <c r="AU4641"/>
      <c r="AV4641"/>
      <c r="AW4641"/>
      <c r="AX4641"/>
      <c r="AY4641"/>
      <c r="AZ4641"/>
      <c r="BA4641"/>
      <c r="BB4641"/>
      <c r="BC4641"/>
      <c r="BD4641"/>
      <c r="BE4641"/>
      <c r="BF4641"/>
      <c r="BG4641"/>
      <c r="BH4641"/>
      <c r="BI4641"/>
      <c r="BJ4641"/>
      <c r="BK4641"/>
      <c r="BL4641"/>
      <c r="BM4641"/>
      <c r="BN4641"/>
      <c r="BO4641"/>
      <c r="BP4641"/>
      <c r="BQ4641"/>
      <c r="BR4641"/>
      <c r="BS4641"/>
      <c r="BT4641"/>
      <c r="BU4641"/>
      <c r="BV4641"/>
      <c r="BW4641"/>
      <c r="BX4641"/>
      <c r="BY4641"/>
      <c r="BZ4641"/>
      <c r="CA4641"/>
      <c r="CB4641"/>
      <c r="CC4641"/>
      <c r="CD4641"/>
      <c r="CE4641"/>
      <c r="CF4641"/>
      <c r="CG4641"/>
      <c r="CH4641"/>
      <c r="CI4641"/>
      <c r="CJ4641"/>
      <c r="CK4641"/>
      <c r="CL4641"/>
      <c r="CM4641"/>
      <c r="CN4641"/>
      <c r="CO4641"/>
      <c r="CP4641"/>
      <c r="CQ4641"/>
      <c r="CR4641"/>
      <c r="CS4641"/>
      <c r="CT4641"/>
      <c r="CU4641"/>
      <c r="CV4641"/>
    </row>
    <row r="4642" spans="10:100" x14ac:dyDescent="0.25">
      <c r="J4642"/>
      <c r="K4642"/>
      <c r="L4642"/>
      <c r="M4642"/>
      <c r="N4642"/>
      <c r="O4642"/>
      <c r="P4642"/>
      <c r="Q4642"/>
      <c r="R4642"/>
      <c r="S4642"/>
      <c r="T4642"/>
      <c r="U4642"/>
      <c r="V4642"/>
      <c r="W4642"/>
      <c r="X4642"/>
      <c r="Y4642"/>
      <c r="Z4642"/>
      <c r="AA4642"/>
      <c r="AB4642"/>
      <c r="AC4642"/>
      <c r="AD4642"/>
      <c r="AE4642"/>
      <c r="AF4642"/>
      <c r="AG4642"/>
      <c r="AH4642"/>
      <c r="AI4642"/>
      <c r="AJ4642"/>
      <c r="AK4642"/>
      <c r="AL4642"/>
      <c r="AM4642"/>
      <c r="AN4642"/>
      <c r="AO4642"/>
      <c r="AP4642"/>
      <c r="AQ4642"/>
      <c r="AR4642"/>
      <c r="AS4642"/>
      <c r="AT4642"/>
      <c r="AU4642"/>
      <c r="AV4642"/>
      <c r="AW4642"/>
      <c r="AX4642"/>
      <c r="AY4642"/>
      <c r="AZ4642"/>
      <c r="BA4642"/>
      <c r="BB4642"/>
      <c r="BC4642"/>
      <c r="BD4642"/>
      <c r="BE4642"/>
      <c r="BF4642"/>
      <c r="BG4642"/>
      <c r="BH4642"/>
      <c r="BI4642"/>
      <c r="BJ4642"/>
      <c r="BK4642"/>
      <c r="BL4642"/>
      <c r="BM4642"/>
      <c r="BN4642"/>
      <c r="BO4642"/>
      <c r="BP4642"/>
      <c r="BQ4642"/>
      <c r="BR4642"/>
      <c r="BS4642"/>
      <c r="BT4642"/>
      <c r="BU4642"/>
      <c r="BV4642"/>
      <c r="BW4642"/>
      <c r="BX4642"/>
      <c r="BY4642"/>
      <c r="BZ4642"/>
      <c r="CA4642"/>
      <c r="CB4642"/>
      <c r="CC4642"/>
      <c r="CD4642"/>
      <c r="CE4642"/>
      <c r="CF4642"/>
      <c r="CG4642"/>
      <c r="CH4642"/>
      <c r="CI4642"/>
      <c r="CJ4642"/>
      <c r="CK4642"/>
      <c r="CL4642"/>
      <c r="CM4642"/>
      <c r="CN4642"/>
      <c r="CO4642"/>
      <c r="CP4642"/>
      <c r="CQ4642"/>
      <c r="CR4642"/>
      <c r="CS4642"/>
      <c r="CT4642"/>
      <c r="CU4642"/>
      <c r="CV4642"/>
    </row>
    <row r="4643" spans="10:100" x14ac:dyDescent="0.25">
      <c r="J4643"/>
      <c r="K4643"/>
      <c r="L4643"/>
      <c r="M4643"/>
      <c r="N4643"/>
      <c r="O4643"/>
      <c r="P4643"/>
      <c r="Q4643"/>
      <c r="R4643"/>
      <c r="S4643"/>
      <c r="T4643"/>
      <c r="U4643"/>
      <c r="V4643"/>
      <c r="W4643"/>
      <c r="X4643"/>
      <c r="Y4643"/>
      <c r="Z4643"/>
      <c r="AA4643"/>
      <c r="AB4643"/>
      <c r="AC4643"/>
      <c r="AD4643"/>
      <c r="AE4643"/>
      <c r="AF4643"/>
      <c r="AG4643"/>
      <c r="AH4643"/>
      <c r="AI4643"/>
      <c r="AJ4643"/>
      <c r="AK4643"/>
      <c r="AL4643"/>
      <c r="AM4643"/>
      <c r="AN4643"/>
      <c r="AO4643"/>
      <c r="AP4643"/>
      <c r="AQ4643"/>
      <c r="AR4643"/>
      <c r="AS4643"/>
      <c r="AT4643"/>
      <c r="AU4643"/>
      <c r="AV4643"/>
      <c r="AW4643"/>
      <c r="AX4643"/>
      <c r="AY4643"/>
      <c r="AZ4643"/>
      <c r="BA4643"/>
      <c r="BB4643"/>
      <c r="BC4643"/>
      <c r="BD4643"/>
      <c r="BE4643"/>
      <c r="BF4643"/>
      <c r="BG4643"/>
      <c r="BH4643"/>
      <c r="BI4643"/>
      <c r="BJ4643"/>
      <c r="BK4643"/>
      <c r="BL4643"/>
      <c r="BM4643"/>
      <c r="BN4643"/>
      <c r="BO4643"/>
      <c r="BP4643"/>
      <c r="BQ4643"/>
      <c r="BR4643"/>
      <c r="BS4643"/>
      <c r="BT4643"/>
      <c r="BU4643"/>
      <c r="BV4643"/>
      <c r="BW4643"/>
      <c r="BX4643"/>
      <c r="BY4643"/>
      <c r="BZ4643"/>
      <c r="CA4643"/>
      <c r="CB4643"/>
      <c r="CC4643"/>
      <c r="CD4643"/>
      <c r="CE4643"/>
      <c r="CF4643"/>
      <c r="CG4643"/>
      <c r="CH4643"/>
      <c r="CI4643"/>
      <c r="CJ4643"/>
      <c r="CK4643"/>
      <c r="CL4643"/>
      <c r="CM4643"/>
      <c r="CN4643"/>
      <c r="CO4643"/>
      <c r="CP4643"/>
      <c r="CQ4643"/>
      <c r="CR4643"/>
      <c r="CS4643"/>
      <c r="CT4643"/>
      <c r="CU4643"/>
      <c r="CV4643"/>
    </row>
    <row r="4644" spans="10:100" x14ac:dyDescent="0.25">
      <c r="J4644"/>
      <c r="K4644"/>
      <c r="L4644"/>
      <c r="M4644"/>
      <c r="N4644"/>
      <c r="O4644"/>
      <c r="P4644"/>
      <c r="Q4644"/>
      <c r="R4644"/>
      <c r="S4644"/>
      <c r="T4644"/>
      <c r="U4644"/>
      <c r="V4644"/>
      <c r="W4644"/>
      <c r="X4644"/>
      <c r="Y4644"/>
      <c r="Z4644"/>
      <c r="AA4644"/>
      <c r="AB4644"/>
      <c r="AC4644"/>
      <c r="AD4644"/>
      <c r="AE4644"/>
      <c r="AF4644"/>
      <c r="AG4644"/>
      <c r="AH4644"/>
      <c r="AI4644"/>
      <c r="AJ4644"/>
      <c r="AK4644"/>
      <c r="AL4644"/>
      <c r="AM4644"/>
      <c r="AN4644"/>
      <c r="AO4644"/>
      <c r="AP4644"/>
      <c r="AQ4644"/>
      <c r="AR4644"/>
      <c r="AS4644"/>
      <c r="AT4644"/>
      <c r="AU4644"/>
      <c r="AV4644"/>
      <c r="AW4644"/>
      <c r="AX4644"/>
      <c r="AY4644"/>
      <c r="AZ4644"/>
      <c r="BA4644"/>
      <c r="BB4644"/>
      <c r="BC4644"/>
      <c r="BD4644"/>
      <c r="BE4644"/>
      <c r="BF4644"/>
      <c r="BG4644"/>
      <c r="BH4644"/>
      <c r="BI4644"/>
      <c r="BJ4644"/>
      <c r="BK4644"/>
      <c r="BL4644"/>
      <c r="BM4644"/>
      <c r="BN4644"/>
      <c r="BO4644"/>
      <c r="BP4644"/>
      <c r="BQ4644"/>
      <c r="BR4644"/>
      <c r="BS4644"/>
      <c r="BT4644"/>
      <c r="BU4644"/>
      <c r="BV4644"/>
      <c r="BW4644"/>
      <c r="BX4644"/>
      <c r="BY4644"/>
      <c r="BZ4644"/>
      <c r="CA4644"/>
      <c r="CB4644"/>
      <c r="CC4644"/>
      <c r="CD4644"/>
      <c r="CE4644"/>
      <c r="CF4644"/>
      <c r="CG4644"/>
      <c r="CH4644"/>
      <c r="CI4644"/>
      <c r="CJ4644"/>
      <c r="CK4644"/>
      <c r="CL4644"/>
      <c r="CM4644"/>
      <c r="CN4644"/>
      <c r="CO4644"/>
      <c r="CP4644"/>
      <c r="CQ4644"/>
      <c r="CR4644"/>
      <c r="CS4644"/>
      <c r="CT4644"/>
      <c r="CU4644"/>
      <c r="CV4644"/>
    </row>
    <row r="4645" spans="10:100" x14ac:dyDescent="0.25">
      <c r="J4645"/>
      <c r="K4645"/>
      <c r="L4645"/>
      <c r="M4645"/>
      <c r="N4645"/>
      <c r="O4645"/>
      <c r="P4645"/>
      <c r="Q4645"/>
      <c r="R4645"/>
      <c r="S4645"/>
      <c r="T4645"/>
      <c r="U4645"/>
      <c r="V4645"/>
      <c r="W4645"/>
      <c r="X4645"/>
      <c r="Y4645"/>
      <c r="Z4645"/>
      <c r="AA4645"/>
      <c r="AB4645"/>
      <c r="AC4645"/>
      <c r="AD4645"/>
      <c r="AE4645"/>
      <c r="AF4645"/>
      <c r="AG4645"/>
      <c r="AH4645"/>
      <c r="AI4645"/>
      <c r="AJ4645"/>
      <c r="AK4645"/>
      <c r="AL4645"/>
      <c r="AM4645"/>
      <c r="AN4645"/>
      <c r="AO4645"/>
      <c r="AP4645"/>
      <c r="AQ4645"/>
      <c r="AR4645"/>
      <c r="AS4645"/>
      <c r="AT4645"/>
      <c r="AU4645"/>
      <c r="AV4645"/>
      <c r="AW4645"/>
      <c r="AX4645"/>
      <c r="AY4645"/>
      <c r="AZ4645"/>
      <c r="BA4645"/>
      <c r="BB4645"/>
      <c r="BC4645"/>
      <c r="BD4645"/>
      <c r="BE4645"/>
      <c r="BF4645"/>
      <c r="BG4645"/>
      <c r="BH4645"/>
      <c r="BI4645"/>
      <c r="BJ4645"/>
      <c r="BK4645"/>
      <c r="BL4645"/>
      <c r="BM4645"/>
      <c r="BN4645"/>
      <c r="BO4645"/>
      <c r="BP4645"/>
      <c r="BQ4645"/>
      <c r="BR4645"/>
      <c r="BS4645"/>
      <c r="BT4645"/>
      <c r="BU4645"/>
      <c r="BV4645"/>
      <c r="BW4645"/>
      <c r="BX4645"/>
      <c r="BY4645"/>
      <c r="BZ4645"/>
      <c r="CA4645"/>
      <c r="CB4645"/>
      <c r="CC4645"/>
      <c r="CD4645"/>
      <c r="CE4645"/>
      <c r="CF4645"/>
      <c r="CG4645"/>
      <c r="CH4645"/>
      <c r="CI4645"/>
      <c r="CJ4645"/>
      <c r="CK4645"/>
      <c r="CL4645"/>
      <c r="CM4645"/>
      <c r="CN4645"/>
      <c r="CO4645"/>
      <c r="CP4645"/>
      <c r="CQ4645"/>
      <c r="CR4645"/>
      <c r="CS4645"/>
      <c r="CT4645"/>
      <c r="CU4645"/>
      <c r="CV4645"/>
    </row>
    <row r="4646" spans="10:100" x14ac:dyDescent="0.25">
      <c r="J4646"/>
      <c r="K4646"/>
      <c r="L4646"/>
      <c r="M4646"/>
      <c r="N4646"/>
      <c r="O4646"/>
      <c r="P4646"/>
      <c r="Q4646"/>
      <c r="R4646"/>
      <c r="S4646"/>
      <c r="T4646"/>
      <c r="U4646"/>
      <c r="V4646"/>
      <c r="W4646"/>
      <c r="X4646"/>
      <c r="Y4646"/>
      <c r="Z4646"/>
      <c r="AA4646"/>
      <c r="AB4646"/>
      <c r="AC4646"/>
      <c r="AD4646"/>
      <c r="AE4646"/>
      <c r="AF4646"/>
      <c r="AG4646"/>
      <c r="AH4646"/>
      <c r="AI4646"/>
      <c r="AJ4646"/>
      <c r="AK4646"/>
      <c r="AL4646"/>
      <c r="AM4646"/>
      <c r="AN4646"/>
      <c r="AO4646"/>
      <c r="AP4646"/>
      <c r="AQ4646"/>
      <c r="AR4646"/>
      <c r="AS4646"/>
      <c r="AT4646"/>
      <c r="AU4646"/>
      <c r="AV4646"/>
      <c r="AW4646"/>
      <c r="AX4646"/>
      <c r="AY4646"/>
      <c r="AZ4646"/>
      <c r="BA4646"/>
      <c r="BB4646"/>
      <c r="BC4646"/>
      <c r="BD4646"/>
      <c r="BE4646"/>
      <c r="BF4646"/>
      <c r="BG4646"/>
      <c r="BH4646"/>
      <c r="BI4646"/>
      <c r="BJ4646"/>
      <c r="BK4646"/>
      <c r="BL4646"/>
      <c r="BM4646"/>
      <c r="BN4646"/>
      <c r="BO4646"/>
      <c r="BP4646"/>
      <c r="BQ4646"/>
      <c r="BR4646"/>
      <c r="BS4646"/>
      <c r="BT4646"/>
      <c r="BU4646"/>
      <c r="BV4646"/>
      <c r="BW4646"/>
      <c r="BX4646"/>
      <c r="BY4646"/>
      <c r="BZ4646"/>
      <c r="CA4646"/>
      <c r="CB4646"/>
      <c r="CC4646"/>
      <c r="CD4646"/>
      <c r="CE4646"/>
      <c r="CF4646"/>
      <c r="CG4646"/>
      <c r="CH4646"/>
      <c r="CI4646"/>
      <c r="CJ4646"/>
      <c r="CK4646"/>
      <c r="CL4646"/>
      <c r="CM4646"/>
      <c r="CN4646"/>
      <c r="CO4646"/>
      <c r="CP4646"/>
      <c r="CQ4646"/>
      <c r="CR4646"/>
      <c r="CS4646"/>
      <c r="CT4646"/>
      <c r="CU4646"/>
      <c r="CV4646"/>
    </row>
    <row r="4647" spans="10:100" x14ac:dyDescent="0.25">
      <c r="J4647"/>
      <c r="K4647"/>
      <c r="L4647"/>
      <c r="M4647"/>
      <c r="N4647"/>
      <c r="O4647"/>
      <c r="P4647"/>
      <c r="Q4647"/>
      <c r="R4647"/>
      <c r="S4647"/>
      <c r="T4647"/>
      <c r="U4647"/>
      <c r="V4647"/>
      <c r="W4647"/>
      <c r="X4647"/>
      <c r="Y4647"/>
      <c r="Z4647"/>
      <c r="AA4647"/>
      <c r="AB4647"/>
      <c r="AC4647"/>
      <c r="AD4647"/>
      <c r="AE4647"/>
      <c r="AF4647"/>
      <c r="AG4647"/>
      <c r="AH4647"/>
      <c r="AI4647"/>
      <c r="AJ4647"/>
      <c r="AK4647"/>
      <c r="AL4647"/>
      <c r="AM4647"/>
      <c r="AN4647"/>
      <c r="AO4647"/>
      <c r="AP4647"/>
      <c r="AQ4647"/>
      <c r="AR4647"/>
      <c r="AS4647"/>
      <c r="AT4647"/>
      <c r="AU4647"/>
      <c r="AV4647"/>
      <c r="AW4647"/>
      <c r="AX4647"/>
      <c r="AY4647"/>
      <c r="AZ4647"/>
      <c r="BA4647"/>
      <c r="BB4647"/>
      <c r="BC4647"/>
      <c r="BD4647"/>
      <c r="BE4647"/>
      <c r="BF4647"/>
      <c r="BG4647"/>
      <c r="BH4647"/>
      <c r="BI4647"/>
      <c r="BJ4647"/>
      <c r="BK4647"/>
      <c r="BL4647"/>
      <c r="BM4647"/>
      <c r="BN4647"/>
      <c r="BO4647"/>
      <c r="BP4647"/>
      <c r="BQ4647"/>
      <c r="BR4647"/>
      <c r="BS4647"/>
      <c r="BT4647"/>
      <c r="BU4647"/>
      <c r="BV4647"/>
      <c r="BW4647"/>
      <c r="BX4647"/>
      <c r="BY4647"/>
      <c r="BZ4647"/>
      <c r="CA4647"/>
      <c r="CB4647"/>
      <c r="CC4647"/>
      <c r="CD4647"/>
      <c r="CE4647"/>
      <c r="CF4647"/>
      <c r="CG4647"/>
      <c r="CH4647"/>
      <c r="CI4647"/>
      <c r="CJ4647"/>
      <c r="CK4647"/>
      <c r="CL4647"/>
      <c r="CM4647"/>
      <c r="CN4647"/>
      <c r="CO4647"/>
      <c r="CP4647"/>
      <c r="CQ4647"/>
      <c r="CR4647"/>
      <c r="CS4647"/>
      <c r="CT4647"/>
      <c r="CU4647"/>
      <c r="CV4647"/>
    </row>
    <row r="4648" spans="10:100" x14ac:dyDescent="0.25">
      <c r="J4648"/>
      <c r="K4648"/>
      <c r="L4648"/>
      <c r="M4648"/>
      <c r="N4648"/>
      <c r="O4648"/>
      <c r="P4648"/>
      <c r="Q4648"/>
      <c r="R4648"/>
      <c r="S4648"/>
      <c r="T4648"/>
      <c r="U4648"/>
      <c r="V4648"/>
      <c r="W4648"/>
      <c r="X4648"/>
      <c r="Y4648"/>
      <c r="Z4648"/>
      <c r="AA4648"/>
      <c r="AB4648"/>
      <c r="AC4648"/>
      <c r="AD4648"/>
      <c r="AE4648"/>
      <c r="AF4648"/>
      <c r="AG4648"/>
      <c r="AH4648"/>
      <c r="AI4648"/>
      <c r="AJ4648"/>
      <c r="AK4648"/>
      <c r="AL4648"/>
      <c r="AM4648"/>
      <c r="AN4648"/>
      <c r="AO4648"/>
      <c r="AP4648"/>
      <c r="AQ4648"/>
      <c r="AR4648"/>
      <c r="AS4648"/>
      <c r="AT4648"/>
      <c r="AU4648"/>
      <c r="AV4648"/>
      <c r="AW4648"/>
      <c r="AX4648"/>
      <c r="AY4648"/>
      <c r="AZ4648"/>
      <c r="BA4648"/>
      <c r="BB4648"/>
      <c r="BC4648"/>
      <c r="BD4648"/>
      <c r="BE4648"/>
      <c r="BF4648"/>
      <c r="BG4648"/>
      <c r="BH4648"/>
      <c r="BI4648"/>
      <c r="BJ4648"/>
      <c r="BK4648"/>
      <c r="BL4648"/>
      <c r="BM4648"/>
      <c r="BN4648"/>
      <c r="BO4648"/>
      <c r="BP4648"/>
      <c r="BQ4648"/>
      <c r="BR4648"/>
      <c r="BS4648"/>
      <c r="BT4648"/>
      <c r="BU4648"/>
      <c r="BV4648"/>
      <c r="BW4648"/>
      <c r="BX4648"/>
      <c r="BY4648"/>
      <c r="BZ4648"/>
      <c r="CA4648"/>
      <c r="CB4648"/>
      <c r="CC4648"/>
      <c r="CD4648"/>
      <c r="CE4648"/>
      <c r="CF4648"/>
      <c r="CG4648"/>
      <c r="CH4648"/>
      <c r="CI4648"/>
      <c r="CJ4648"/>
      <c r="CK4648"/>
      <c r="CL4648"/>
      <c r="CM4648"/>
      <c r="CN4648"/>
      <c r="CO4648"/>
      <c r="CP4648"/>
      <c r="CQ4648"/>
      <c r="CR4648"/>
      <c r="CS4648"/>
      <c r="CT4648"/>
      <c r="CU4648"/>
      <c r="CV4648"/>
    </row>
    <row r="4649" spans="10:100" x14ac:dyDescent="0.25">
      <c r="J4649"/>
      <c r="K4649"/>
      <c r="L4649"/>
      <c r="M4649"/>
      <c r="N4649"/>
      <c r="O4649"/>
      <c r="P4649"/>
      <c r="Q4649"/>
      <c r="R4649"/>
      <c r="S4649"/>
      <c r="T4649"/>
      <c r="U4649"/>
      <c r="V4649"/>
      <c r="W4649"/>
      <c r="X4649"/>
      <c r="Y4649"/>
      <c r="Z4649"/>
      <c r="AA4649"/>
      <c r="AB4649"/>
      <c r="AC4649"/>
      <c r="AD4649"/>
      <c r="AE4649"/>
      <c r="AF4649"/>
      <c r="AG4649"/>
      <c r="AH4649"/>
      <c r="AI4649"/>
      <c r="AJ4649"/>
      <c r="AK4649"/>
      <c r="AL4649"/>
      <c r="AM4649"/>
      <c r="AN4649"/>
      <c r="AO4649"/>
      <c r="AP4649"/>
      <c r="AQ4649"/>
      <c r="AR4649"/>
      <c r="AS4649"/>
      <c r="AT4649"/>
      <c r="AU4649"/>
      <c r="AV4649"/>
      <c r="AW4649"/>
      <c r="AX4649"/>
      <c r="AY4649"/>
      <c r="AZ4649"/>
      <c r="BA4649"/>
      <c r="BB4649"/>
      <c r="BC4649"/>
      <c r="BD4649"/>
      <c r="BE4649"/>
      <c r="BF4649"/>
      <c r="BG4649"/>
      <c r="BH4649"/>
      <c r="BI4649"/>
      <c r="BJ4649"/>
      <c r="BK4649"/>
      <c r="BL4649"/>
      <c r="BM4649"/>
      <c r="BN4649"/>
      <c r="BO4649"/>
      <c r="BP4649"/>
      <c r="BQ4649"/>
      <c r="BR4649"/>
      <c r="BS4649"/>
      <c r="BT4649"/>
      <c r="BU4649"/>
      <c r="BV4649"/>
      <c r="BW4649"/>
      <c r="BX4649"/>
      <c r="BY4649"/>
      <c r="BZ4649"/>
      <c r="CA4649"/>
      <c r="CB4649"/>
      <c r="CC4649"/>
      <c r="CD4649"/>
      <c r="CE4649"/>
      <c r="CF4649"/>
      <c r="CG4649"/>
      <c r="CH4649"/>
      <c r="CI4649"/>
      <c r="CJ4649"/>
      <c r="CK4649"/>
      <c r="CL4649"/>
      <c r="CM4649"/>
      <c r="CN4649"/>
      <c r="CO4649"/>
      <c r="CP4649"/>
      <c r="CQ4649"/>
      <c r="CR4649"/>
      <c r="CS4649"/>
      <c r="CT4649"/>
      <c r="CU4649"/>
      <c r="CV4649"/>
    </row>
    <row r="4650" spans="10:100" x14ac:dyDescent="0.25">
      <c r="J4650"/>
      <c r="K4650"/>
      <c r="L4650"/>
      <c r="M4650"/>
      <c r="N4650"/>
      <c r="O4650"/>
      <c r="P4650"/>
      <c r="Q4650"/>
      <c r="R4650"/>
      <c r="S4650"/>
      <c r="T4650"/>
      <c r="U4650"/>
      <c r="V4650"/>
      <c r="W4650"/>
      <c r="X4650"/>
      <c r="Y4650"/>
      <c r="Z4650"/>
      <c r="AA4650"/>
      <c r="AB4650"/>
      <c r="AC4650"/>
      <c r="AD4650"/>
      <c r="AE4650"/>
      <c r="AF4650"/>
      <c r="AG4650"/>
      <c r="AH4650"/>
      <c r="AI4650"/>
      <c r="AJ4650"/>
      <c r="AK4650"/>
      <c r="AL4650"/>
      <c r="AM4650"/>
      <c r="AN4650"/>
      <c r="AO4650"/>
      <c r="AP4650"/>
      <c r="AQ4650"/>
      <c r="AR4650"/>
      <c r="AS4650"/>
      <c r="AT4650"/>
      <c r="AU4650"/>
      <c r="AV4650"/>
      <c r="AW4650"/>
      <c r="AX4650"/>
      <c r="AY4650"/>
      <c r="AZ4650"/>
      <c r="BA4650"/>
      <c r="BB4650"/>
      <c r="BC4650"/>
      <c r="BD4650"/>
      <c r="BE4650"/>
      <c r="BF4650"/>
      <c r="BG4650"/>
      <c r="BH4650"/>
      <c r="BI4650"/>
      <c r="BJ4650"/>
      <c r="BK4650"/>
      <c r="BL4650"/>
      <c r="BM4650"/>
      <c r="BN4650"/>
      <c r="BO4650"/>
      <c r="BP4650"/>
      <c r="BQ4650"/>
      <c r="BR4650"/>
      <c r="BS4650"/>
      <c r="BT4650"/>
      <c r="BU4650"/>
      <c r="BV4650"/>
      <c r="BW4650"/>
      <c r="BX4650"/>
      <c r="BY4650"/>
      <c r="BZ4650"/>
      <c r="CA4650"/>
      <c r="CB4650"/>
      <c r="CC4650"/>
      <c r="CD4650"/>
      <c r="CE4650"/>
      <c r="CF4650"/>
      <c r="CG4650"/>
      <c r="CH4650"/>
      <c r="CI4650"/>
      <c r="CJ4650"/>
      <c r="CK4650"/>
      <c r="CL4650"/>
      <c r="CM4650"/>
      <c r="CN4650"/>
      <c r="CO4650"/>
      <c r="CP4650"/>
      <c r="CQ4650"/>
      <c r="CR4650"/>
      <c r="CS4650"/>
      <c r="CT4650"/>
      <c r="CU4650"/>
      <c r="CV4650"/>
    </row>
    <row r="4651" spans="10:100" x14ac:dyDescent="0.25">
      <c r="J4651"/>
      <c r="K4651"/>
      <c r="L4651"/>
      <c r="M4651"/>
      <c r="N4651"/>
      <c r="O4651"/>
      <c r="P4651"/>
      <c r="Q4651"/>
      <c r="R4651"/>
      <c r="S4651"/>
      <c r="T4651"/>
      <c r="U4651"/>
      <c r="V4651"/>
      <c r="W4651"/>
      <c r="X4651"/>
      <c r="Y4651"/>
      <c r="Z4651"/>
      <c r="AA4651"/>
      <c r="AB4651"/>
      <c r="AC4651"/>
      <c r="AD4651"/>
      <c r="AE4651"/>
      <c r="AF4651"/>
      <c r="AG4651"/>
      <c r="AH4651"/>
      <c r="AI4651"/>
      <c r="AJ4651"/>
      <c r="AK4651"/>
      <c r="AL4651"/>
      <c r="AM4651"/>
      <c r="AN4651"/>
      <c r="AO4651"/>
      <c r="AP4651"/>
      <c r="AQ4651"/>
      <c r="AR4651"/>
      <c r="AS4651"/>
      <c r="AT4651"/>
      <c r="AU4651"/>
      <c r="AV4651"/>
      <c r="AW4651"/>
      <c r="AX4651"/>
      <c r="AY4651"/>
      <c r="AZ4651"/>
      <c r="BA4651"/>
      <c r="BB4651"/>
      <c r="BC4651"/>
      <c r="BD4651"/>
      <c r="BE4651"/>
      <c r="BF4651"/>
      <c r="BG4651"/>
      <c r="BH4651"/>
      <c r="BI4651"/>
      <c r="BJ4651"/>
      <c r="BK4651"/>
      <c r="BL4651"/>
      <c r="BM4651"/>
      <c r="BN4651"/>
      <c r="BO4651"/>
      <c r="BP4651"/>
      <c r="BQ4651"/>
      <c r="BR4651"/>
      <c r="BS4651"/>
      <c r="BT4651"/>
      <c r="BU4651"/>
      <c r="BV4651"/>
      <c r="BW4651"/>
      <c r="BX4651"/>
      <c r="BY4651"/>
      <c r="BZ4651"/>
      <c r="CA4651"/>
      <c r="CB4651"/>
      <c r="CC4651"/>
      <c r="CD4651"/>
      <c r="CE4651"/>
      <c r="CF4651"/>
      <c r="CG4651"/>
      <c r="CH4651"/>
      <c r="CI4651"/>
      <c r="CJ4651"/>
      <c r="CK4651"/>
      <c r="CL4651"/>
      <c r="CM4651"/>
      <c r="CN4651"/>
      <c r="CO4651"/>
      <c r="CP4651"/>
      <c r="CQ4651"/>
      <c r="CR4651"/>
      <c r="CS4651"/>
      <c r="CT4651"/>
      <c r="CU4651"/>
      <c r="CV4651"/>
    </row>
    <row r="4652" spans="10:100" x14ac:dyDescent="0.25">
      <c r="J4652"/>
      <c r="K4652"/>
      <c r="L4652"/>
      <c r="M4652"/>
      <c r="N4652"/>
      <c r="O4652"/>
      <c r="P4652"/>
      <c r="Q4652"/>
      <c r="R4652"/>
      <c r="S4652"/>
      <c r="T4652"/>
      <c r="U4652"/>
      <c r="V4652"/>
      <c r="W4652"/>
      <c r="X4652"/>
      <c r="Y4652"/>
      <c r="Z4652"/>
      <c r="AA4652"/>
      <c r="AB4652"/>
      <c r="AC4652"/>
      <c r="AD4652"/>
      <c r="AE4652"/>
      <c r="AF4652"/>
      <c r="AG4652"/>
      <c r="AH4652"/>
      <c r="AI4652"/>
      <c r="AJ4652"/>
      <c r="AK4652"/>
      <c r="AL4652"/>
      <c r="AM4652"/>
      <c r="AN4652"/>
      <c r="AO4652"/>
      <c r="AP4652"/>
      <c r="AQ4652"/>
      <c r="AR4652"/>
      <c r="AS4652"/>
      <c r="AT4652"/>
      <c r="AU4652"/>
      <c r="AV4652"/>
      <c r="AW4652"/>
      <c r="AX4652"/>
      <c r="AY4652"/>
      <c r="AZ4652"/>
      <c r="BA4652"/>
      <c r="BB4652"/>
      <c r="BC4652"/>
      <c r="BD4652"/>
      <c r="BE4652"/>
      <c r="BF4652"/>
      <c r="BG4652"/>
      <c r="BH4652"/>
      <c r="BI4652"/>
      <c r="BJ4652"/>
      <c r="BK4652"/>
      <c r="BL4652"/>
      <c r="BM4652"/>
      <c r="BN4652"/>
      <c r="BO4652"/>
      <c r="BP4652"/>
      <c r="BQ4652"/>
      <c r="BR4652"/>
      <c r="BS4652"/>
      <c r="BT4652"/>
      <c r="BU4652"/>
      <c r="BV4652"/>
      <c r="BW4652"/>
      <c r="BX4652"/>
      <c r="BY4652"/>
      <c r="BZ4652"/>
      <c r="CA4652"/>
      <c r="CB4652"/>
      <c r="CC4652"/>
      <c r="CD4652"/>
      <c r="CE4652"/>
      <c r="CF4652"/>
      <c r="CG4652"/>
      <c r="CH4652"/>
      <c r="CI4652"/>
      <c r="CJ4652"/>
      <c r="CK4652"/>
      <c r="CL4652"/>
      <c r="CM4652"/>
      <c r="CN4652"/>
      <c r="CO4652"/>
      <c r="CP4652"/>
      <c r="CQ4652"/>
      <c r="CR4652"/>
      <c r="CS4652"/>
      <c r="CT4652"/>
      <c r="CU4652"/>
      <c r="CV4652"/>
    </row>
    <row r="4653" spans="10:100" x14ac:dyDescent="0.25">
      <c r="J4653"/>
      <c r="K4653"/>
      <c r="L4653"/>
      <c r="M4653"/>
      <c r="N4653"/>
      <c r="O4653"/>
      <c r="P4653"/>
      <c r="Q4653"/>
      <c r="R4653"/>
      <c r="S4653"/>
      <c r="T4653"/>
      <c r="U4653"/>
      <c r="V4653"/>
      <c r="W4653"/>
      <c r="X4653"/>
      <c r="Y4653"/>
      <c r="Z4653"/>
      <c r="AA4653"/>
      <c r="AB4653"/>
      <c r="AC4653"/>
      <c r="AD4653"/>
      <c r="AE4653"/>
      <c r="AF4653"/>
      <c r="AG4653"/>
      <c r="AH4653"/>
      <c r="AI4653"/>
      <c r="AJ4653"/>
      <c r="AK4653"/>
      <c r="AL4653"/>
      <c r="AM4653"/>
      <c r="AN4653"/>
      <c r="AO4653"/>
      <c r="AP4653"/>
      <c r="AQ4653"/>
      <c r="AR4653"/>
      <c r="AS4653"/>
      <c r="AT4653"/>
      <c r="AU4653"/>
      <c r="AV4653"/>
      <c r="AW4653"/>
      <c r="AX4653"/>
      <c r="AY4653"/>
      <c r="AZ4653"/>
      <c r="BA4653"/>
      <c r="BB4653"/>
      <c r="BC4653"/>
      <c r="BD4653"/>
      <c r="BE4653"/>
      <c r="BF4653"/>
      <c r="BG4653"/>
      <c r="BH4653"/>
      <c r="BI4653"/>
      <c r="BJ4653"/>
      <c r="BK4653"/>
      <c r="BL4653"/>
      <c r="BM4653"/>
      <c r="BN4653"/>
      <c r="BO4653"/>
      <c r="BP4653"/>
      <c r="BQ4653"/>
      <c r="BR4653"/>
      <c r="BS4653"/>
      <c r="BT4653"/>
      <c r="BU4653"/>
      <c r="BV4653"/>
      <c r="BW4653"/>
      <c r="BX4653"/>
      <c r="BY4653"/>
      <c r="BZ4653"/>
      <c r="CA4653"/>
      <c r="CB4653"/>
      <c r="CC4653"/>
      <c r="CD4653"/>
      <c r="CE4653"/>
      <c r="CF4653"/>
      <c r="CG4653"/>
      <c r="CH4653"/>
      <c r="CI4653"/>
      <c r="CJ4653"/>
      <c r="CK4653"/>
      <c r="CL4653"/>
      <c r="CM4653"/>
      <c r="CN4653"/>
      <c r="CO4653"/>
      <c r="CP4653"/>
      <c r="CQ4653"/>
      <c r="CR4653"/>
      <c r="CS4653"/>
      <c r="CT4653"/>
      <c r="CU4653"/>
      <c r="CV4653"/>
    </row>
    <row r="4654" spans="10:100" x14ac:dyDescent="0.25">
      <c r="J4654"/>
      <c r="K4654"/>
      <c r="L4654"/>
      <c r="M4654"/>
      <c r="N4654"/>
      <c r="O4654"/>
      <c r="P4654"/>
      <c r="Q4654"/>
      <c r="R4654"/>
      <c r="S4654"/>
      <c r="T4654"/>
      <c r="U4654"/>
      <c r="V4654"/>
      <c r="W4654"/>
      <c r="X4654"/>
      <c r="Y4654"/>
      <c r="Z4654"/>
      <c r="AA4654"/>
      <c r="AB4654"/>
      <c r="AC4654"/>
      <c r="AD4654"/>
      <c r="AE4654"/>
      <c r="AF4654"/>
      <c r="AG4654"/>
      <c r="AH4654"/>
      <c r="AI4654"/>
      <c r="AJ4654"/>
      <c r="AK4654"/>
      <c r="AL4654"/>
      <c r="AM4654"/>
      <c r="AN4654"/>
      <c r="AO4654"/>
      <c r="AP4654"/>
      <c r="AQ4654"/>
      <c r="AR4654"/>
      <c r="AS4654"/>
      <c r="AT4654"/>
      <c r="AU4654"/>
      <c r="AV4654"/>
      <c r="AW4654"/>
      <c r="AX4654"/>
      <c r="AY4654"/>
      <c r="AZ4654"/>
      <c r="BA4654"/>
      <c r="BB4654"/>
      <c r="BC4654"/>
      <c r="BD4654"/>
      <c r="BE4654"/>
      <c r="BF4654"/>
      <c r="BG4654"/>
      <c r="BH4654"/>
      <c r="BI4654"/>
      <c r="BJ4654"/>
      <c r="BK4654"/>
      <c r="BL4654"/>
      <c r="BM4654"/>
      <c r="BN4654"/>
      <c r="BO4654"/>
      <c r="BP4654"/>
      <c r="BQ4654"/>
      <c r="BR4654"/>
      <c r="BS4654"/>
      <c r="BT4654"/>
      <c r="BU4654"/>
      <c r="BV4654"/>
      <c r="BW4654"/>
      <c r="BX4654"/>
      <c r="BY4654"/>
      <c r="BZ4654"/>
      <c r="CA4654"/>
      <c r="CB4654"/>
      <c r="CC4654"/>
      <c r="CD4654"/>
      <c r="CE4654"/>
      <c r="CF4654"/>
      <c r="CG4654"/>
      <c r="CH4654"/>
      <c r="CI4654"/>
      <c r="CJ4654"/>
      <c r="CK4654"/>
      <c r="CL4654"/>
      <c r="CM4654"/>
      <c r="CN4654"/>
      <c r="CO4654"/>
      <c r="CP4654"/>
      <c r="CQ4654"/>
      <c r="CR4654"/>
      <c r="CS4654"/>
      <c r="CT4654"/>
      <c r="CU4654"/>
      <c r="CV4654"/>
    </row>
    <row r="4655" spans="10:100" x14ac:dyDescent="0.25">
      <c r="J4655"/>
      <c r="K4655"/>
      <c r="L4655"/>
      <c r="M4655"/>
      <c r="N4655"/>
      <c r="O4655"/>
      <c r="P4655"/>
      <c r="Q4655"/>
      <c r="R4655"/>
      <c r="S4655"/>
      <c r="T4655"/>
      <c r="U4655"/>
      <c r="V4655"/>
      <c r="W4655"/>
      <c r="X4655"/>
      <c r="Y4655"/>
      <c r="Z4655"/>
      <c r="AA4655"/>
      <c r="AB4655"/>
      <c r="AC4655"/>
      <c r="AD4655"/>
      <c r="AE4655"/>
      <c r="AF4655"/>
      <c r="AG4655"/>
      <c r="AH4655"/>
      <c r="AI4655"/>
      <c r="AJ4655"/>
      <c r="AK4655"/>
      <c r="AL4655"/>
      <c r="AM4655"/>
      <c r="AN4655"/>
      <c r="AO4655"/>
      <c r="AP4655"/>
      <c r="AQ4655"/>
      <c r="AR4655"/>
      <c r="AS4655"/>
      <c r="AT4655"/>
      <c r="AU4655"/>
      <c r="AV4655"/>
      <c r="AW4655"/>
      <c r="AX4655"/>
      <c r="AY4655"/>
      <c r="AZ4655"/>
      <c r="BA4655"/>
      <c r="BB4655"/>
      <c r="BC4655"/>
      <c r="BD4655"/>
      <c r="BE4655"/>
      <c r="BF4655"/>
      <c r="BG4655"/>
      <c r="BH4655"/>
      <c r="BI4655"/>
      <c r="BJ4655"/>
      <c r="BK4655"/>
      <c r="BL4655"/>
      <c r="BM4655"/>
      <c r="BN4655"/>
      <c r="BO4655"/>
      <c r="BP4655"/>
      <c r="BQ4655"/>
      <c r="BR4655"/>
      <c r="BS4655"/>
      <c r="BT4655"/>
      <c r="BU4655"/>
      <c r="BV4655"/>
      <c r="BW4655"/>
      <c r="BX4655"/>
      <c r="BY4655"/>
      <c r="BZ4655"/>
      <c r="CA4655"/>
      <c r="CB4655"/>
      <c r="CC4655"/>
      <c r="CD4655"/>
      <c r="CE4655"/>
      <c r="CF4655"/>
      <c r="CG4655"/>
      <c r="CH4655"/>
      <c r="CI4655"/>
      <c r="CJ4655"/>
      <c r="CK4655"/>
      <c r="CL4655"/>
      <c r="CM4655"/>
      <c r="CN4655"/>
      <c r="CO4655"/>
      <c r="CP4655"/>
      <c r="CQ4655"/>
      <c r="CR4655"/>
      <c r="CS4655"/>
      <c r="CT4655"/>
      <c r="CU4655"/>
      <c r="CV4655"/>
    </row>
    <row r="4656" spans="10:100" x14ac:dyDescent="0.25">
      <c r="J4656"/>
      <c r="K4656"/>
      <c r="L4656"/>
      <c r="M4656"/>
      <c r="N4656"/>
      <c r="O4656"/>
      <c r="P4656"/>
      <c r="Q4656"/>
      <c r="R4656"/>
      <c r="S4656"/>
      <c r="T4656"/>
      <c r="U4656"/>
      <c r="V4656"/>
      <c r="W4656"/>
      <c r="X4656"/>
      <c r="Y4656"/>
      <c r="Z4656"/>
      <c r="AA4656"/>
      <c r="AB4656"/>
      <c r="AC4656"/>
      <c r="AD4656"/>
      <c r="AE4656"/>
      <c r="AF4656"/>
      <c r="AG4656"/>
      <c r="AH4656"/>
      <c r="AI4656"/>
      <c r="AJ4656"/>
      <c r="AK4656"/>
      <c r="AL4656"/>
      <c r="AM4656"/>
      <c r="AN4656"/>
      <c r="AO4656"/>
      <c r="AP4656"/>
      <c r="AQ4656"/>
      <c r="AR4656"/>
      <c r="AS4656"/>
      <c r="AT4656"/>
      <c r="AU4656"/>
      <c r="AV4656"/>
      <c r="AW4656"/>
      <c r="AX4656"/>
      <c r="AY4656"/>
      <c r="AZ4656"/>
      <c r="BA4656"/>
      <c r="BB4656"/>
      <c r="BC4656"/>
      <c r="BD4656"/>
      <c r="BE4656"/>
      <c r="BF4656"/>
      <c r="BG4656"/>
      <c r="BH4656"/>
      <c r="BI4656"/>
      <c r="BJ4656"/>
      <c r="BK4656"/>
      <c r="BL4656"/>
      <c r="BM4656"/>
      <c r="BN4656"/>
      <c r="BO4656"/>
      <c r="BP4656"/>
      <c r="BQ4656"/>
      <c r="BR4656"/>
      <c r="BS4656"/>
      <c r="BT4656"/>
      <c r="BU4656"/>
      <c r="BV4656"/>
      <c r="BW4656"/>
      <c r="BX4656"/>
      <c r="BY4656"/>
      <c r="BZ4656"/>
      <c r="CA4656"/>
      <c r="CB4656"/>
      <c r="CC4656"/>
      <c r="CD4656"/>
      <c r="CE4656"/>
      <c r="CF4656"/>
      <c r="CG4656"/>
      <c r="CH4656"/>
      <c r="CI4656"/>
      <c r="CJ4656"/>
      <c r="CK4656"/>
      <c r="CL4656"/>
      <c r="CM4656"/>
      <c r="CN4656"/>
      <c r="CO4656"/>
      <c r="CP4656"/>
      <c r="CQ4656"/>
      <c r="CR4656"/>
      <c r="CS4656"/>
      <c r="CT4656"/>
      <c r="CU4656"/>
      <c r="CV4656"/>
    </row>
    <row r="4657" spans="10:100" x14ac:dyDescent="0.25">
      <c r="J4657"/>
      <c r="K4657"/>
      <c r="L4657"/>
      <c r="M4657"/>
      <c r="N4657"/>
      <c r="O4657"/>
      <c r="P4657"/>
      <c r="Q4657"/>
      <c r="R4657"/>
      <c r="S4657"/>
      <c r="T4657"/>
      <c r="U4657"/>
      <c r="V4657"/>
      <c r="W4657"/>
      <c r="X4657"/>
      <c r="Y4657"/>
      <c r="Z4657"/>
      <c r="AA4657"/>
      <c r="AB4657"/>
      <c r="AC4657"/>
      <c r="AD4657"/>
      <c r="AE4657"/>
      <c r="AF4657"/>
      <c r="AG4657"/>
      <c r="AH4657"/>
      <c r="AI4657"/>
      <c r="AJ4657"/>
      <c r="AK4657"/>
      <c r="AL4657"/>
      <c r="AM4657"/>
      <c r="AN4657"/>
      <c r="AO4657"/>
      <c r="AP4657"/>
      <c r="AQ4657"/>
      <c r="AR4657"/>
      <c r="AS4657"/>
      <c r="AT4657"/>
      <c r="AU4657"/>
      <c r="AV4657"/>
      <c r="AW4657"/>
      <c r="AX4657"/>
      <c r="AY4657"/>
      <c r="AZ4657"/>
      <c r="BA4657"/>
      <c r="BB4657"/>
      <c r="BC4657"/>
      <c r="BD4657"/>
      <c r="BE4657"/>
      <c r="BF4657"/>
      <c r="BG4657"/>
      <c r="BH4657"/>
      <c r="BI4657"/>
      <c r="BJ4657"/>
      <c r="BK4657"/>
      <c r="BL4657"/>
      <c r="BM4657"/>
      <c r="BN4657"/>
      <c r="BO4657"/>
      <c r="BP4657"/>
      <c r="BQ4657"/>
      <c r="BR4657"/>
      <c r="BS4657"/>
      <c r="BT4657"/>
      <c r="BU4657"/>
      <c r="BV4657"/>
      <c r="BW4657"/>
      <c r="BX4657"/>
      <c r="BY4657"/>
      <c r="BZ4657"/>
      <c r="CA4657"/>
      <c r="CB4657"/>
      <c r="CC4657"/>
      <c r="CD4657"/>
      <c r="CE4657"/>
      <c r="CF4657"/>
      <c r="CG4657"/>
      <c r="CH4657"/>
      <c r="CI4657"/>
      <c r="CJ4657"/>
      <c r="CK4657"/>
      <c r="CL4657"/>
      <c r="CM4657"/>
      <c r="CN4657"/>
      <c r="CO4657"/>
      <c r="CP4657"/>
      <c r="CQ4657"/>
      <c r="CR4657"/>
      <c r="CS4657"/>
      <c r="CT4657"/>
      <c r="CU4657"/>
      <c r="CV4657"/>
    </row>
    <row r="4658" spans="10:100" x14ac:dyDescent="0.25">
      <c r="J4658"/>
      <c r="K4658"/>
      <c r="L4658"/>
      <c r="M4658"/>
      <c r="N4658"/>
      <c r="O4658"/>
      <c r="P4658"/>
      <c r="Q4658"/>
      <c r="R4658"/>
      <c r="S4658"/>
      <c r="T4658"/>
      <c r="U4658"/>
      <c r="V4658"/>
      <c r="W4658"/>
      <c r="X4658"/>
      <c r="Y4658"/>
      <c r="Z4658"/>
      <c r="AA4658"/>
      <c r="AB4658"/>
      <c r="AC4658"/>
      <c r="AD4658"/>
      <c r="AE4658"/>
      <c r="AF4658"/>
      <c r="AG4658"/>
      <c r="AH4658"/>
      <c r="AI4658"/>
      <c r="AJ4658"/>
      <c r="AK4658"/>
      <c r="AL4658"/>
      <c r="AM4658"/>
      <c r="AN4658"/>
      <c r="AO4658"/>
      <c r="AP4658"/>
      <c r="AQ4658"/>
      <c r="AR4658"/>
      <c r="AS4658"/>
      <c r="AT4658"/>
      <c r="AU4658"/>
      <c r="AV4658"/>
      <c r="AW4658"/>
      <c r="AX4658"/>
      <c r="AY4658"/>
      <c r="AZ4658"/>
      <c r="BA4658"/>
      <c r="BB4658"/>
      <c r="BC4658"/>
      <c r="BD4658"/>
      <c r="BE4658"/>
      <c r="BF4658"/>
      <c r="BG4658"/>
      <c r="BH4658"/>
      <c r="BI4658"/>
      <c r="BJ4658"/>
      <c r="BK4658"/>
      <c r="BL4658"/>
      <c r="BM4658"/>
      <c r="BN4658"/>
      <c r="BO4658"/>
      <c r="BP4658"/>
      <c r="BQ4658"/>
      <c r="BR4658"/>
      <c r="BS4658"/>
      <c r="BT4658"/>
      <c r="BU4658"/>
      <c r="BV4658"/>
      <c r="BW4658"/>
      <c r="BX4658"/>
      <c r="BY4658"/>
      <c r="BZ4658"/>
      <c r="CA4658"/>
      <c r="CB4658"/>
      <c r="CC4658"/>
      <c r="CD4658"/>
      <c r="CE4658"/>
      <c r="CF4658"/>
      <c r="CG4658"/>
      <c r="CH4658"/>
      <c r="CI4658"/>
      <c r="CJ4658"/>
      <c r="CK4658"/>
      <c r="CL4658"/>
      <c r="CM4658"/>
      <c r="CN4658"/>
      <c r="CO4658"/>
      <c r="CP4658"/>
      <c r="CQ4658"/>
      <c r="CR4658"/>
      <c r="CS4658"/>
      <c r="CT4658"/>
      <c r="CU4658"/>
      <c r="CV4658"/>
    </row>
    <row r="4659" spans="10:100" x14ac:dyDescent="0.25">
      <c r="J4659"/>
      <c r="K4659"/>
      <c r="L4659"/>
      <c r="M4659"/>
      <c r="N4659"/>
      <c r="O4659"/>
      <c r="P4659"/>
      <c r="Q4659"/>
      <c r="R4659"/>
      <c r="S4659"/>
      <c r="T4659"/>
      <c r="U4659"/>
      <c r="V4659"/>
      <c r="W4659"/>
      <c r="X4659"/>
      <c r="Y4659"/>
      <c r="Z4659"/>
      <c r="AA4659"/>
      <c r="AB4659"/>
      <c r="AC4659"/>
      <c r="AD4659"/>
      <c r="AE4659"/>
      <c r="AF4659"/>
      <c r="AG4659"/>
      <c r="AH4659"/>
      <c r="AI4659"/>
      <c r="AJ4659"/>
      <c r="AK4659"/>
      <c r="AL4659"/>
      <c r="AM4659"/>
      <c r="AN4659"/>
      <c r="AO4659"/>
      <c r="AP4659"/>
      <c r="AQ4659"/>
      <c r="AR4659"/>
      <c r="AS4659"/>
      <c r="AT4659"/>
      <c r="AU4659"/>
      <c r="AV4659"/>
      <c r="AW4659"/>
      <c r="AX4659"/>
      <c r="AY4659"/>
      <c r="AZ4659"/>
      <c r="BA4659"/>
      <c r="BB4659"/>
      <c r="BC4659"/>
      <c r="BD4659"/>
      <c r="BE4659"/>
      <c r="BF4659"/>
      <c r="BG4659"/>
      <c r="BH4659"/>
      <c r="BI4659"/>
      <c r="BJ4659"/>
      <c r="BK4659"/>
      <c r="BL4659"/>
      <c r="BM4659"/>
      <c r="BN4659"/>
      <c r="BO4659"/>
      <c r="BP4659"/>
      <c r="BQ4659"/>
      <c r="BR4659"/>
      <c r="BS4659"/>
      <c r="BT4659"/>
      <c r="BU4659"/>
      <c r="BV4659"/>
      <c r="BW4659"/>
      <c r="BX4659"/>
      <c r="BY4659"/>
      <c r="BZ4659"/>
      <c r="CA4659"/>
      <c r="CB4659"/>
      <c r="CC4659"/>
      <c r="CD4659"/>
      <c r="CE4659"/>
      <c r="CF4659"/>
      <c r="CG4659"/>
      <c r="CH4659"/>
      <c r="CI4659"/>
      <c r="CJ4659"/>
      <c r="CK4659"/>
      <c r="CL4659"/>
      <c r="CM4659"/>
      <c r="CN4659"/>
      <c r="CO4659"/>
      <c r="CP4659"/>
      <c r="CQ4659"/>
      <c r="CR4659"/>
      <c r="CS4659"/>
      <c r="CT4659"/>
      <c r="CU4659"/>
      <c r="CV4659"/>
    </row>
    <row r="4660" spans="10:100" x14ac:dyDescent="0.25">
      <c r="J4660"/>
      <c r="K4660"/>
      <c r="L4660"/>
      <c r="M4660"/>
      <c r="N4660"/>
      <c r="O4660"/>
      <c r="P4660"/>
      <c r="Q4660"/>
      <c r="R4660"/>
      <c r="S4660"/>
      <c r="T4660"/>
      <c r="U4660"/>
      <c r="V4660"/>
      <c r="W4660"/>
      <c r="X4660"/>
      <c r="Y4660"/>
      <c r="Z4660"/>
      <c r="AA4660"/>
      <c r="AB4660"/>
      <c r="AC4660"/>
      <c r="AD4660"/>
      <c r="AE4660"/>
      <c r="AF4660"/>
      <c r="AG4660"/>
      <c r="AH4660"/>
      <c r="AI4660"/>
      <c r="AJ4660"/>
      <c r="AK4660"/>
      <c r="AL4660"/>
      <c r="AM4660"/>
      <c r="AN4660"/>
      <c r="AO4660"/>
      <c r="AP4660"/>
      <c r="AQ4660"/>
      <c r="AR4660"/>
      <c r="AS4660"/>
      <c r="AT4660"/>
      <c r="AU4660"/>
      <c r="AV4660"/>
      <c r="AW4660"/>
      <c r="AX4660"/>
      <c r="AY4660"/>
      <c r="AZ4660"/>
      <c r="BA4660"/>
      <c r="BB4660"/>
      <c r="BC4660"/>
      <c r="BD4660"/>
      <c r="BE4660"/>
      <c r="BF4660"/>
      <c r="BG4660"/>
      <c r="BH4660"/>
      <c r="BI4660"/>
      <c r="BJ4660"/>
      <c r="BK4660"/>
      <c r="BL4660"/>
      <c r="BM4660"/>
      <c r="BN4660"/>
      <c r="BO4660"/>
      <c r="BP4660"/>
      <c r="BQ4660"/>
      <c r="BR4660"/>
      <c r="BS4660"/>
      <c r="BT4660"/>
      <c r="BU4660"/>
      <c r="BV4660"/>
      <c r="BW4660"/>
      <c r="BX4660"/>
      <c r="BY4660"/>
      <c r="BZ4660"/>
      <c r="CA4660"/>
      <c r="CB4660"/>
      <c r="CC4660"/>
      <c r="CD4660"/>
      <c r="CE4660"/>
      <c r="CF4660"/>
      <c r="CG4660"/>
      <c r="CH4660"/>
      <c r="CI4660"/>
      <c r="CJ4660"/>
      <c r="CK4660"/>
      <c r="CL4660"/>
      <c r="CM4660"/>
      <c r="CN4660"/>
      <c r="CO4660"/>
      <c r="CP4660"/>
      <c r="CQ4660"/>
      <c r="CR4660"/>
      <c r="CS4660"/>
      <c r="CT4660"/>
      <c r="CU4660"/>
      <c r="CV4660"/>
    </row>
    <row r="4661" spans="10:100" x14ac:dyDescent="0.25">
      <c r="J4661"/>
      <c r="K4661"/>
      <c r="L4661"/>
      <c r="M4661"/>
      <c r="N4661"/>
      <c r="O4661"/>
      <c r="P4661"/>
      <c r="Q4661"/>
      <c r="R4661"/>
      <c r="S4661"/>
      <c r="T4661"/>
      <c r="U4661"/>
      <c r="V4661"/>
      <c r="W4661"/>
      <c r="X4661"/>
      <c r="Y4661"/>
      <c r="Z4661"/>
      <c r="AA4661"/>
      <c r="AB4661"/>
      <c r="AC4661"/>
      <c r="AD4661"/>
      <c r="AE4661"/>
      <c r="AF4661"/>
      <c r="AG4661"/>
      <c r="AH4661"/>
      <c r="AI4661"/>
      <c r="AJ4661"/>
      <c r="AK4661"/>
      <c r="AL4661"/>
      <c r="AM4661"/>
      <c r="AN4661"/>
      <c r="AO4661"/>
      <c r="AP4661"/>
      <c r="AQ4661"/>
      <c r="AR4661"/>
      <c r="AS4661"/>
      <c r="AT4661"/>
      <c r="AU4661"/>
      <c r="AV4661"/>
      <c r="AW4661"/>
      <c r="AX4661"/>
      <c r="AY4661"/>
      <c r="AZ4661"/>
      <c r="BA4661"/>
      <c r="BB4661"/>
      <c r="BC4661"/>
      <c r="BD4661"/>
      <c r="BE4661"/>
      <c r="BF4661"/>
      <c r="BG4661"/>
      <c r="BH4661"/>
      <c r="BI4661"/>
      <c r="BJ4661"/>
      <c r="BK4661"/>
      <c r="BL4661"/>
      <c r="BM4661"/>
      <c r="BN4661"/>
      <c r="BO4661"/>
      <c r="BP4661"/>
      <c r="BQ4661"/>
      <c r="BR4661"/>
      <c r="BS4661"/>
      <c r="BT4661"/>
      <c r="BU4661"/>
      <c r="BV4661"/>
      <c r="BW4661"/>
      <c r="BX4661"/>
      <c r="BY4661"/>
      <c r="BZ4661"/>
      <c r="CA4661"/>
      <c r="CB4661"/>
      <c r="CC4661"/>
      <c r="CD4661"/>
      <c r="CE4661"/>
      <c r="CF4661"/>
      <c r="CG4661"/>
      <c r="CH4661"/>
      <c r="CI4661"/>
      <c r="CJ4661"/>
      <c r="CK4661"/>
      <c r="CL4661"/>
      <c r="CM4661"/>
      <c r="CN4661"/>
      <c r="CO4661"/>
      <c r="CP4661"/>
      <c r="CQ4661"/>
      <c r="CR4661"/>
      <c r="CS4661"/>
      <c r="CT4661"/>
      <c r="CU4661"/>
      <c r="CV4661"/>
    </row>
    <row r="4662" spans="10:100" x14ac:dyDescent="0.25">
      <c r="J4662"/>
      <c r="K4662"/>
      <c r="L4662"/>
      <c r="M4662"/>
      <c r="N4662"/>
      <c r="O4662"/>
      <c r="P4662"/>
      <c r="Q4662"/>
      <c r="R4662"/>
      <c r="S4662"/>
      <c r="T4662"/>
      <c r="U4662"/>
      <c r="V4662"/>
      <c r="W4662"/>
      <c r="X4662"/>
      <c r="Y4662"/>
      <c r="Z4662"/>
      <c r="AA4662"/>
      <c r="AB4662"/>
      <c r="AC4662"/>
      <c r="AD4662"/>
      <c r="AE4662"/>
      <c r="AF4662"/>
      <c r="AG4662"/>
      <c r="AH4662"/>
      <c r="AI4662"/>
      <c r="AJ4662"/>
      <c r="AK4662"/>
      <c r="AL4662"/>
      <c r="AM4662"/>
      <c r="AN4662"/>
      <c r="AO4662"/>
      <c r="AP4662"/>
      <c r="AQ4662"/>
      <c r="AR4662"/>
      <c r="AS4662"/>
      <c r="AT4662"/>
      <c r="AU4662"/>
      <c r="AV4662"/>
      <c r="AW4662"/>
      <c r="AX4662"/>
      <c r="AY4662"/>
      <c r="AZ4662"/>
      <c r="BA4662"/>
      <c r="BB4662"/>
      <c r="BC4662"/>
      <c r="BD4662"/>
      <c r="BE4662"/>
      <c r="BF4662"/>
      <c r="BG4662"/>
      <c r="BH4662"/>
      <c r="BI4662"/>
      <c r="BJ4662"/>
      <c r="BK4662"/>
      <c r="BL4662"/>
      <c r="BM4662"/>
      <c r="BN4662"/>
      <c r="BO4662"/>
      <c r="BP4662"/>
      <c r="BQ4662"/>
      <c r="BR4662"/>
      <c r="BS4662"/>
      <c r="BT4662"/>
      <c r="BU4662"/>
      <c r="BV4662"/>
      <c r="BW4662"/>
      <c r="BX4662"/>
      <c r="BY4662"/>
      <c r="BZ4662"/>
      <c r="CA4662"/>
      <c r="CB4662"/>
      <c r="CC4662"/>
      <c r="CD4662"/>
      <c r="CE4662"/>
      <c r="CF4662"/>
      <c r="CG4662"/>
      <c r="CH4662"/>
      <c r="CI4662"/>
      <c r="CJ4662"/>
      <c r="CK4662"/>
      <c r="CL4662"/>
      <c r="CM4662"/>
      <c r="CN4662"/>
      <c r="CO4662"/>
      <c r="CP4662"/>
      <c r="CQ4662"/>
      <c r="CR4662"/>
      <c r="CS4662"/>
      <c r="CT4662"/>
      <c r="CU4662"/>
      <c r="CV4662"/>
    </row>
    <row r="4663" spans="10:100" x14ac:dyDescent="0.25">
      <c r="J4663"/>
      <c r="K4663"/>
      <c r="L4663"/>
      <c r="M4663"/>
      <c r="N4663"/>
      <c r="O4663"/>
      <c r="P4663"/>
      <c r="Q4663"/>
      <c r="R4663"/>
      <c r="S4663"/>
      <c r="T4663"/>
      <c r="U4663"/>
      <c r="V4663"/>
      <c r="W4663"/>
      <c r="X4663"/>
      <c r="Y4663"/>
      <c r="Z4663"/>
      <c r="AA4663"/>
      <c r="AB4663"/>
      <c r="AC4663"/>
      <c r="AD4663"/>
      <c r="AE4663"/>
      <c r="AF4663"/>
      <c r="AG4663"/>
      <c r="AH4663"/>
      <c r="AI4663"/>
      <c r="AJ4663"/>
      <c r="AK4663"/>
      <c r="AL4663"/>
      <c r="AM4663"/>
      <c r="AN4663"/>
      <c r="AO4663"/>
      <c r="AP4663"/>
      <c r="AQ4663"/>
      <c r="AR4663"/>
      <c r="AS4663"/>
      <c r="AT4663"/>
      <c r="AU4663"/>
      <c r="AV4663"/>
      <c r="AW4663"/>
      <c r="AX4663"/>
      <c r="AY4663"/>
      <c r="AZ4663"/>
      <c r="BA4663"/>
      <c r="BB4663"/>
      <c r="BC4663"/>
      <c r="BD4663"/>
      <c r="BE4663"/>
      <c r="BF4663"/>
      <c r="BG4663"/>
      <c r="BH4663"/>
      <c r="BI4663"/>
      <c r="BJ4663"/>
      <c r="BK4663"/>
      <c r="BL4663"/>
      <c r="BM4663"/>
      <c r="BN4663"/>
      <c r="BO4663"/>
      <c r="BP4663"/>
      <c r="BQ4663"/>
      <c r="BR4663"/>
      <c r="BS4663"/>
      <c r="BT4663"/>
      <c r="BU4663"/>
      <c r="BV4663"/>
      <c r="BW4663"/>
      <c r="BX4663"/>
      <c r="BY4663"/>
      <c r="BZ4663"/>
      <c r="CA4663"/>
      <c r="CB4663"/>
      <c r="CC4663"/>
      <c r="CD4663"/>
      <c r="CE4663"/>
      <c r="CF4663"/>
      <c r="CG4663"/>
      <c r="CH4663"/>
      <c r="CI4663"/>
      <c r="CJ4663"/>
      <c r="CK4663"/>
      <c r="CL4663"/>
      <c r="CM4663"/>
      <c r="CN4663"/>
      <c r="CO4663"/>
      <c r="CP4663"/>
      <c r="CQ4663"/>
      <c r="CR4663"/>
      <c r="CS4663"/>
      <c r="CT4663"/>
      <c r="CU4663"/>
      <c r="CV4663"/>
    </row>
    <row r="4664" spans="10:100" x14ac:dyDescent="0.25">
      <c r="J4664"/>
      <c r="K4664"/>
      <c r="L4664"/>
      <c r="M4664"/>
      <c r="N4664"/>
      <c r="O4664"/>
      <c r="P4664"/>
      <c r="Q4664"/>
      <c r="R4664"/>
      <c r="S4664"/>
      <c r="T4664"/>
      <c r="U4664"/>
      <c r="V4664"/>
      <c r="W4664"/>
      <c r="X4664"/>
      <c r="Y4664"/>
      <c r="Z4664"/>
      <c r="AA4664"/>
      <c r="AB4664"/>
      <c r="AC4664"/>
      <c r="AD4664"/>
      <c r="AE4664"/>
      <c r="AF4664"/>
      <c r="AG4664"/>
      <c r="AH4664"/>
      <c r="AI4664"/>
      <c r="AJ4664"/>
      <c r="AK4664"/>
      <c r="AL4664"/>
      <c r="AM4664"/>
      <c r="AN4664"/>
      <c r="AO4664"/>
      <c r="AP4664"/>
      <c r="AQ4664"/>
      <c r="AR4664"/>
      <c r="AS4664"/>
      <c r="AT4664"/>
      <c r="AU4664"/>
      <c r="AV4664"/>
      <c r="AW4664"/>
      <c r="AX4664"/>
      <c r="AY4664"/>
      <c r="AZ4664"/>
      <c r="BA4664"/>
      <c r="BB4664"/>
      <c r="BC4664"/>
      <c r="BD4664"/>
      <c r="BE4664"/>
      <c r="BF4664"/>
      <c r="BG4664"/>
      <c r="BH4664"/>
      <c r="BI4664"/>
      <c r="BJ4664"/>
      <c r="BK4664"/>
      <c r="BL4664"/>
      <c r="BM4664"/>
      <c r="BN4664"/>
      <c r="BO4664"/>
      <c r="BP4664"/>
      <c r="BQ4664"/>
      <c r="BR4664"/>
      <c r="BS4664"/>
      <c r="BT4664"/>
      <c r="BU4664"/>
      <c r="BV4664"/>
      <c r="BW4664"/>
      <c r="BX4664"/>
      <c r="BY4664"/>
      <c r="BZ4664"/>
      <c r="CA4664"/>
      <c r="CB4664"/>
      <c r="CC4664"/>
      <c r="CD4664"/>
      <c r="CE4664"/>
      <c r="CF4664"/>
      <c r="CG4664"/>
      <c r="CH4664"/>
      <c r="CI4664"/>
      <c r="CJ4664"/>
      <c r="CK4664"/>
      <c r="CL4664"/>
      <c r="CM4664"/>
      <c r="CN4664"/>
      <c r="CO4664"/>
      <c r="CP4664"/>
      <c r="CQ4664"/>
      <c r="CR4664"/>
      <c r="CS4664"/>
      <c r="CT4664"/>
      <c r="CU4664"/>
      <c r="CV4664"/>
    </row>
    <row r="4665" spans="10:100" x14ac:dyDescent="0.25">
      <c r="J4665"/>
      <c r="K4665"/>
      <c r="L4665"/>
      <c r="M4665"/>
      <c r="N4665"/>
      <c r="O4665"/>
      <c r="P4665"/>
      <c r="Q4665"/>
      <c r="R4665"/>
      <c r="S4665"/>
      <c r="T4665"/>
      <c r="U4665"/>
      <c r="V4665"/>
      <c r="W4665"/>
      <c r="X4665"/>
      <c r="Y4665"/>
      <c r="Z4665"/>
      <c r="AA4665"/>
      <c r="AB4665"/>
      <c r="AC4665"/>
      <c r="AD4665"/>
      <c r="AE4665"/>
      <c r="AF4665"/>
      <c r="AG4665"/>
      <c r="AH4665"/>
      <c r="AI4665"/>
      <c r="AJ4665"/>
      <c r="AK4665"/>
      <c r="AL4665"/>
      <c r="AM4665"/>
      <c r="AN4665"/>
      <c r="AO4665"/>
      <c r="AP4665"/>
      <c r="AQ4665"/>
      <c r="AR4665"/>
      <c r="AS4665"/>
      <c r="AT4665"/>
      <c r="AU4665"/>
      <c r="AV4665"/>
      <c r="AW4665"/>
      <c r="AX4665"/>
      <c r="AY4665"/>
      <c r="AZ4665"/>
      <c r="BA4665"/>
      <c r="BB4665"/>
      <c r="BC4665"/>
      <c r="BD4665"/>
      <c r="BE4665"/>
      <c r="BF4665"/>
      <c r="BG4665"/>
      <c r="BH4665"/>
      <c r="BI4665"/>
      <c r="BJ4665"/>
      <c r="BK4665"/>
      <c r="BL4665"/>
      <c r="BM4665"/>
      <c r="BN4665"/>
      <c r="BO4665"/>
      <c r="BP4665"/>
      <c r="BQ4665"/>
      <c r="BR4665"/>
      <c r="BS4665"/>
      <c r="BT4665"/>
      <c r="BU4665"/>
      <c r="BV4665"/>
      <c r="BW4665"/>
      <c r="BX4665"/>
      <c r="BY4665"/>
      <c r="BZ4665"/>
      <c r="CA4665"/>
      <c r="CB4665"/>
      <c r="CC4665"/>
      <c r="CD4665"/>
      <c r="CE4665"/>
      <c r="CF4665"/>
      <c r="CG4665"/>
      <c r="CH4665"/>
      <c r="CI4665"/>
      <c r="CJ4665"/>
      <c r="CK4665"/>
      <c r="CL4665"/>
      <c r="CM4665"/>
      <c r="CN4665"/>
      <c r="CO4665"/>
      <c r="CP4665"/>
      <c r="CQ4665"/>
      <c r="CR4665"/>
      <c r="CS4665"/>
      <c r="CT4665"/>
      <c r="CU4665"/>
      <c r="CV4665"/>
    </row>
    <row r="4666" spans="10:100" x14ac:dyDescent="0.25">
      <c r="J4666"/>
      <c r="K4666"/>
      <c r="L4666"/>
      <c r="M4666"/>
      <c r="N4666"/>
      <c r="O4666"/>
      <c r="P4666"/>
      <c r="Q4666"/>
      <c r="R4666"/>
      <c r="S4666"/>
      <c r="T4666"/>
      <c r="U4666"/>
      <c r="V4666"/>
      <c r="W4666"/>
      <c r="X4666"/>
      <c r="Y4666"/>
      <c r="Z4666"/>
      <c r="AA4666"/>
      <c r="AB4666"/>
      <c r="AC4666"/>
      <c r="AD4666"/>
      <c r="AE4666"/>
      <c r="AF4666"/>
      <c r="AG4666"/>
      <c r="AH4666"/>
      <c r="AI4666"/>
      <c r="AJ4666"/>
      <c r="AK4666"/>
      <c r="AL4666"/>
      <c r="AM4666"/>
      <c r="AN4666"/>
      <c r="AO4666"/>
      <c r="AP4666"/>
      <c r="AQ4666"/>
      <c r="AR4666"/>
      <c r="AS4666"/>
      <c r="AT4666"/>
      <c r="AU4666"/>
      <c r="AV4666"/>
      <c r="AW4666"/>
      <c r="AX4666"/>
      <c r="AY4666"/>
      <c r="AZ4666"/>
      <c r="BA4666"/>
      <c r="BB4666"/>
      <c r="BC4666"/>
      <c r="BD4666"/>
      <c r="BE4666"/>
      <c r="BF4666"/>
      <c r="BG4666"/>
      <c r="BH4666"/>
      <c r="BI4666"/>
      <c r="BJ4666"/>
      <c r="BK4666"/>
      <c r="BL4666"/>
      <c r="BM4666"/>
      <c r="BN4666"/>
      <c r="BO4666"/>
      <c r="BP4666"/>
      <c r="BQ4666"/>
      <c r="BR4666"/>
      <c r="BS4666"/>
      <c r="BT4666"/>
      <c r="BU4666"/>
      <c r="BV4666"/>
      <c r="BW4666"/>
      <c r="BX4666"/>
      <c r="BY4666"/>
      <c r="BZ4666"/>
      <c r="CA4666"/>
      <c r="CB4666"/>
      <c r="CC4666"/>
      <c r="CD4666"/>
      <c r="CE4666"/>
      <c r="CF4666"/>
      <c r="CG4666"/>
      <c r="CH4666"/>
      <c r="CI4666"/>
      <c r="CJ4666"/>
      <c r="CK4666"/>
      <c r="CL4666"/>
      <c r="CM4666"/>
      <c r="CN4666"/>
      <c r="CO4666"/>
      <c r="CP4666"/>
      <c r="CQ4666"/>
      <c r="CR4666"/>
      <c r="CS4666"/>
      <c r="CT4666"/>
      <c r="CU4666"/>
      <c r="CV4666"/>
    </row>
    <row r="4667" spans="10:100" x14ac:dyDescent="0.25">
      <c r="J4667"/>
      <c r="K4667"/>
      <c r="L4667"/>
      <c r="M4667"/>
      <c r="N4667"/>
      <c r="O4667"/>
      <c r="P4667"/>
      <c r="Q4667"/>
      <c r="R4667"/>
      <c r="S4667"/>
      <c r="T4667"/>
      <c r="U4667"/>
      <c r="V4667"/>
      <c r="W4667"/>
      <c r="X4667"/>
      <c r="Y4667"/>
      <c r="Z4667"/>
      <c r="AA4667"/>
      <c r="AB4667"/>
      <c r="AC4667"/>
      <c r="AD4667"/>
      <c r="AE4667"/>
      <c r="AF4667"/>
      <c r="AG4667"/>
      <c r="AH4667"/>
      <c r="AI4667"/>
      <c r="AJ4667"/>
      <c r="AK4667"/>
      <c r="AL4667"/>
      <c r="AM4667"/>
      <c r="AN4667"/>
      <c r="AO4667"/>
      <c r="AP4667"/>
      <c r="AQ4667"/>
      <c r="AR4667"/>
      <c r="AS4667"/>
      <c r="AT4667"/>
      <c r="AU4667"/>
      <c r="AV4667"/>
      <c r="AW4667"/>
      <c r="AX4667"/>
      <c r="AY4667"/>
      <c r="AZ4667"/>
      <c r="BA4667"/>
      <c r="BB4667"/>
      <c r="BC4667"/>
      <c r="BD4667"/>
      <c r="BE4667"/>
      <c r="BF4667"/>
      <c r="BG4667"/>
      <c r="BH4667"/>
      <c r="BI4667"/>
      <c r="BJ4667"/>
      <c r="BK4667"/>
      <c r="BL4667"/>
      <c r="BM4667"/>
      <c r="BN4667"/>
      <c r="BO4667"/>
      <c r="BP4667"/>
      <c r="BQ4667"/>
      <c r="BR4667"/>
      <c r="BS4667"/>
      <c r="BT4667"/>
      <c r="BU4667"/>
      <c r="BV4667"/>
      <c r="BW4667"/>
      <c r="BX4667"/>
      <c r="BY4667"/>
      <c r="BZ4667"/>
      <c r="CA4667"/>
      <c r="CB4667"/>
      <c r="CC4667"/>
      <c r="CD4667"/>
      <c r="CE4667"/>
      <c r="CF4667"/>
      <c r="CG4667"/>
      <c r="CH4667"/>
      <c r="CI4667"/>
      <c r="CJ4667"/>
      <c r="CK4667"/>
      <c r="CL4667"/>
      <c r="CM4667"/>
      <c r="CN4667"/>
      <c r="CO4667"/>
      <c r="CP4667"/>
      <c r="CQ4667"/>
      <c r="CR4667"/>
      <c r="CS4667"/>
      <c r="CT4667"/>
      <c r="CU4667"/>
      <c r="CV4667"/>
    </row>
    <row r="4668" spans="10:100" x14ac:dyDescent="0.25">
      <c r="J4668"/>
      <c r="K4668"/>
      <c r="L4668"/>
      <c r="M4668"/>
      <c r="N4668"/>
      <c r="O4668"/>
      <c r="P4668"/>
      <c r="Q4668"/>
      <c r="R4668"/>
      <c r="S4668"/>
      <c r="T4668"/>
      <c r="U4668"/>
      <c r="V4668"/>
      <c r="W4668"/>
      <c r="X4668"/>
      <c r="Y4668"/>
      <c r="Z4668"/>
      <c r="AA4668"/>
      <c r="AB4668"/>
      <c r="AC4668"/>
      <c r="AD4668"/>
      <c r="AE4668"/>
      <c r="AF4668"/>
      <c r="AG4668"/>
      <c r="AH4668"/>
      <c r="AI4668"/>
      <c r="AJ4668"/>
      <c r="AK4668"/>
      <c r="AL4668"/>
      <c r="AM4668"/>
      <c r="AN4668"/>
      <c r="AO4668"/>
      <c r="AP4668"/>
      <c r="AQ4668"/>
      <c r="AR4668"/>
      <c r="AS4668"/>
      <c r="AT4668"/>
      <c r="AU4668"/>
      <c r="AV4668"/>
      <c r="AW4668"/>
      <c r="AX4668"/>
      <c r="AY4668"/>
      <c r="AZ4668"/>
      <c r="BA4668"/>
      <c r="BB4668"/>
      <c r="BC4668"/>
      <c r="BD4668"/>
      <c r="BE4668"/>
      <c r="BF4668"/>
      <c r="BG4668"/>
      <c r="BH4668"/>
      <c r="BI4668"/>
      <c r="BJ4668"/>
      <c r="BK4668"/>
      <c r="BL4668"/>
      <c r="BM4668"/>
      <c r="BN4668"/>
      <c r="BO4668"/>
      <c r="BP4668"/>
      <c r="BQ4668"/>
      <c r="BR4668"/>
      <c r="BS4668"/>
      <c r="BT4668"/>
      <c r="BU4668"/>
      <c r="BV4668"/>
      <c r="BW4668"/>
      <c r="BX4668"/>
      <c r="BY4668"/>
      <c r="BZ4668"/>
      <c r="CA4668"/>
      <c r="CB4668"/>
      <c r="CC4668"/>
      <c r="CD4668"/>
      <c r="CE4668"/>
      <c r="CF4668"/>
      <c r="CG4668"/>
      <c r="CH4668"/>
      <c r="CI4668"/>
      <c r="CJ4668"/>
      <c r="CK4668"/>
      <c r="CL4668"/>
      <c r="CM4668"/>
      <c r="CN4668"/>
      <c r="CO4668"/>
      <c r="CP4668"/>
      <c r="CQ4668"/>
      <c r="CR4668"/>
      <c r="CS4668"/>
      <c r="CT4668"/>
      <c r="CU4668"/>
      <c r="CV4668"/>
    </row>
    <row r="4669" spans="10:100" x14ac:dyDescent="0.25">
      <c r="J4669"/>
      <c r="K4669"/>
      <c r="L4669"/>
      <c r="M4669"/>
      <c r="N4669"/>
      <c r="O4669"/>
      <c r="P4669"/>
      <c r="Q4669"/>
      <c r="R4669"/>
      <c r="S4669"/>
      <c r="T4669"/>
      <c r="U4669"/>
      <c r="V4669"/>
      <c r="W4669"/>
      <c r="X4669"/>
      <c r="Y4669"/>
      <c r="Z4669"/>
      <c r="AA4669"/>
      <c r="AB4669"/>
      <c r="AC4669"/>
      <c r="AD4669"/>
      <c r="AE4669"/>
      <c r="AF4669"/>
      <c r="AG4669"/>
      <c r="AH4669"/>
      <c r="AI4669"/>
      <c r="AJ4669"/>
      <c r="AK4669"/>
      <c r="AL4669"/>
      <c r="AM4669"/>
      <c r="AN4669"/>
      <c r="AO4669"/>
      <c r="AP4669"/>
      <c r="AQ4669"/>
      <c r="AR4669"/>
      <c r="AS4669"/>
      <c r="AT4669"/>
      <c r="AU4669"/>
      <c r="AV4669"/>
      <c r="AW4669"/>
      <c r="AX4669"/>
      <c r="AY4669"/>
      <c r="AZ4669"/>
      <c r="BA4669"/>
      <c r="BB4669"/>
      <c r="BC4669"/>
      <c r="BD4669"/>
      <c r="BE4669"/>
      <c r="BF4669"/>
      <c r="BG4669"/>
      <c r="BH4669"/>
      <c r="BI4669"/>
      <c r="BJ4669"/>
      <c r="BK4669"/>
      <c r="BL4669"/>
      <c r="BM4669"/>
      <c r="BN4669"/>
      <c r="BO4669"/>
      <c r="BP4669"/>
      <c r="BQ4669"/>
      <c r="BR4669"/>
      <c r="BS4669"/>
      <c r="BT4669"/>
      <c r="BU4669"/>
      <c r="BV4669"/>
      <c r="BW4669"/>
      <c r="BX4669"/>
      <c r="BY4669"/>
      <c r="BZ4669"/>
      <c r="CA4669"/>
      <c r="CB4669"/>
      <c r="CC4669"/>
      <c r="CD4669"/>
      <c r="CE4669"/>
      <c r="CF4669"/>
      <c r="CG4669"/>
      <c r="CH4669"/>
      <c r="CI4669"/>
      <c r="CJ4669"/>
      <c r="CK4669"/>
      <c r="CL4669"/>
      <c r="CM4669"/>
      <c r="CN4669"/>
      <c r="CO4669"/>
      <c r="CP4669"/>
      <c r="CQ4669"/>
      <c r="CR4669"/>
      <c r="CS4669"/>
      <c r="CT4669"/>
      <c r="CU4669"/>
      <c r="CV4669"/>
    </row>
    <row r="4670" spans="10:100" x14ac:dyDescent="0.25">
      <c r="J4670"/>
      <c r="K4670"/>
      <c r="L4670"/>
      <c r="M4670"/>
      <c r="N4670"/>
      <c r="O4670"/>
      <c r="P4670"/>
      <c r="Q4670"/>
      <c r="R4670"/>
      <c r="S4670"/>
      <c r="T4670"/>
      <c r="U4670"/>
      <c r="V4670"/>
      <c r="W4670"/>
      <c r="X4670"/>
      <c r="Y4670"/>
      <c r="Z4670"/>
      <c r="AA4670"/>
      <c r="AB4670"/>
      <c r="AC4670"/>
      <c r="AD4670"/>
      <c r="AE4670"/>
      <c r="AF4670"/>
      <c r="AG4670"/>
      <c r="AH4670"/>
      <c r="AI4670"/>
      <c r="AJ4670"/>
      <c r="AK4670"/>
      <c r="AL4670"/>
      <c r="AM4670"/>
      <c r="AN4670"/>
      <c r="AO4670"/>
      <c r="AP4670"/>
      <c r="AQ4670"/>
      <c r="AR4670"/>
      <c r="AS4670"/>
      <c r="AT4670"/>
      <c r="AU4670"/>
      <c r="AV4670"/>
      <c r="AW4670"/>
      <c r="AX4670"/>
      <c r="AY4670"/>
      <c r="AZ4670"/>
      <c r="BA4670"/>
      <c r="BB4670"/>
      <c r="BC4670"/>
      <c r="BD4670"/>
      <c r="BE4670"/>
      <c r="BF4670"/>
      <c r="BG4670"/>
      <c r="BH4670"/>
      <c r="BI4670"/>
      <c r="BJ4670"/>
      <c r="BK4670"/>
      <c r="BL4670"/>
      <c r="BM4670"/>
      <c r="BN4670"/>
      <c r="BO4670"/>
      <c r="BP4670"/>
      <c r="BQ4670"/>
      <c r="BR4670"/>
      <c r="BS4670"/>
      <c r="BT4670"/>
      <c r="BU4670"/>
      <c r="BV4670"/>
      <c r="BW4670"/>
      <c r="BX4670"/>
      <c r="BY4670"/>
      <c r="BZ4670"/>
      <c r="CA4670"/>
      <c r="CB4670"/>
      <c r="CC4670"/>
      <c r="CD4670"/>
      <c r="CE4670"/>
      <c r="CF4670"/>
      <c r="CG4670"/>
      <c r="CH4670"/>
      <c r="CI4670"/>
      <c r="CJ4670"/>
      <c r="CK4670"/>
      <c r="CL4670"/>
      <c r="CM4670"/>
      <c r="CN4670"/>
      <c r="CO4670"/>
      <c r="CP4670"/>
      <c r="CQ4670"/>
      <c r="CR4670"/>
      <c r="CS4670"/>
      <c r="CT4670"/>
      <c r="CU4670"/>
      <c r="CV4670"/>
    </row>
    <row r="4671" spans="10:100" x14ac:dyDescent="0.25">
      <c r="J4671"/>
      <c r="K4671"/>
      <c r="L4671"/>
      <c r="M4671"/>
      <c r="N4671"/>
      <c r="O4671"/>
      <c r="P4671"/>
      <c r="Q4671"/>
      <c r="R4671"/>
      <c r="S4671"/>
      <c r="T4671"/>
      <c r="U4671"/>
      <c r="V4671"/>
      <c r="W4671"/>
      <c r="X4671"/>
      <c r="Y4671"/>
      <c r="Z4671"/>
      <c r="AA4671"/>
      <c r="AB4671"/>
      <c r="AC4671"/>
      <c r="AD4671"/>
      <c r="AE4671"/>
      <c r="AF4671"/>
      <c r="AG4671"/>
      <c r="AH4671"/>
      <c r="AI4671"/>
      <c r="AJ4671"/>
      <c r="AK4671"/>
      <c r="AL4671"/>
      <c r="AM4671"/>
      <c r="AN4671"/>
      <c r="AO4671"/>
      <c r="AP4671"/>
      <c r="AQ4671"/>
      <c r="AR4671"/>
      <c r="AS4671"/>
      <c r="AT4671"/>
      <c r="AU4671"/>
      <c r="AV4671"/>
      <c r="AW4671"/>
      <c r="AX4671"/>
      <c r="AY4671"/>
      <c r="AZ4671"/>
      <c r="BA4671"/>
      <c r="BB4671"/>
      <c r="BC4671"/>
      <c r="BD4671"/>
      <c r="BE4671"/>
      <c r="BF4671"/>
      <c r="BG4671"/>
      <c r="BH4671"/>
      <c r="BI4671"/>
      <c r="BJ4671"/>
      <c r="BK4671"/>
      <c r="BL4671"/>
      <c r="BM4671"/>
      <c r="BN4671"/>
      <c r="BO4671"/>
      <c r="BP4671"/>
      <c r="BQ4671"/>
      <c r="BR4671"/>
      <c r="BS4671"/>
      <c r="BT4671"/>
      <c r="BU4671"/>
      <c r="BV4671"/>
      <c r="BW4671"/>
      <c r="BX4671"/>
      <c r="BY4671"/>
      <c r="BZ4671"/>
      <c r="CA4671"/>
      <c r="CB4671"/>
      <c r="CC4671"/>
      <c r="CD4671"/>
      <c r="CE4671"/>
      <c r="CF4671"/>
      <c r="CG4671"/>
      <c r="CH4671"/>
      <c r="CI4671"/>
      <c r="CJ4671"/>
      <c r="CK4671"/>
      <c r="CL4671"/>
      <c r="CM4671"/>
      <c r="CN4671"/>
      <c r="CO4671"/>
      <c r="CP4671"/>
      <c r="CQ4671"/>
      <c r="CR4671"/>
      <c r="CS4671"/>
      <c r="CT4671"/>
      <c r="CU4671"/>
      <c r="CV4671"/>
    </row>
    <row r="4672" spans="10:100" x14ac:dyDescent="0.25">
      <c r="J4672"/>
      <c r="K4672"/>
      <c r="L4672"/>
      <c r="M4672"/>
      <c r="N4672"/>
      <c r="O4672"/>
      <c r="P4672"/>
      <c r="Q4672"/>
      <c r="R4672"/>
      <c r="S4672"/>
      <c r="T4672"/>
      <c r="U4672"/>
      <c r="V4672"/>
      <c r="W4672"/>
      <c r="X4672"/>
      <c r="Y4672"/>
      <c r="Z4672"/>
      <c r="AA4672"/>
      <c r="AB4672"/>
      <c r="AC4672"/>
      <c r="AD4672"/>
      <c r="AE4672"/>
      <c r="AF4672"/>
      <c r="AG4672"/>
      <c r="AH4672"/>
      <c r="AI4672"/>
      <c r="AJ4672"/>
      <c r="AK4672"/>
      <c r="AL4672"/>
      <c r="AM4672"/>
      <c r="AN4672"/>
      <c r="AO4672"/>
      <c r="AP4672"/>
      <c r="AQ4672"/>
      <c r="AR4672"/>
      <c r="AS4672"/>
      <c r="AT4672"/>
      <c r="AU4672"/>
      <c r="AV4672"/>
      <c r="AW4672"/>
      <c r="AX4672"/>
      <c r="AY4672"/>
      <c r="AZ4672"/>
      <c r="BA4672"/>
      <c r="BB4672"/>
      <c r="BC4672"/>
      <c r="BD4672"/>
      <c r="BE4672"/>
      <c r="BF4672"/>
      <c r="BG4672"/>
      <c r="BH4672"/>
      <c r="BI4672"/>
      <c r="BJ4672"/>
      <c r="BK4672"/>
      <c r="BL4672"/>
      <c r="BM4672"/>
      <c r="BN4672"/>
      <c r="BO4672"/>
      <c r="BP4672"/>
      <c r="BQ4672"/>
      <c r="BR4672"/>
      <c r="BS4672"/>
      <c r="BT4672"/>
      <c r="BU4672"/>
      <c r="BV4672"/>
      <c r="BW4672"/>
      <c r="BX4672"/>
      <c r="BY4672"/>
      <c r="BZ4672"/>
      <c r="CA4672"/>
      <c r="CB4672"/>
      <c r="CC4672"/>
      <c r="CD4672"/>
      <c r="CE4672"/>
      <c r="CF4672"/>
      <c r="CG4672"/>
      <c r="CH4672"/>
      <c r="CI4672"/>
      <c r="CJ4672"/>
      <c r="CK4672"/>
      <c r="CL4672"/>
      <c r="CM4672"/>
      <c r="CN4672"/>
      <c r="CO4672"/>
      <c r="CP4672"/>
      <c r="CQ4672"/>
      <c r="CR4672"/>
      <c r="CS4672"/>
      <c r="CT4672"/>
      <c r="CU4672"/>
      <c r="CV4672"/>
    </row>
    <row r="4673" spans="10:100" x14ac:dyDescent="0.25">
      <c r="J4673"/>
      <c r="K4673"/>
      <c r="L4673"/>
      <c r="M4673"/>
      <c r="N4673"/>
      <c r="O4673"/>
      <c r="P4673"/>
      <c r="Q4673"/>
      <c r="R4673"/>
      <c r="S4673"/>
      <c r="T4673"/>
      <c r="U4673"/>
      <c r="V4673"/>
      <c r="W4673"/>
      <c r="X4673"/>
      <c r="Y4673"/>
      <c r="Z4673"/>
      <c r="AA4673"/>
      <c r="AB4673"/>
      <c r="AC4673"/>
      <c r="AD4673"/>
      <c r="AE4673"/>
      <c r="AF4673"/>
      <c r="AG4673"/>
      <c r="AH4673"/>
      <c r="AI4673"/>
      <c r="AJ4673"/>
      <c r="AK4673"/>
      <c r="AL4673"/>
      <c r="AM4673"/>
      <c r="AN4673"/>
      <c r="AO4673"/>
      <c r="AP4673"/>
      <c r="AQ4673"/>
      <c r="AR4673"/>
      <c r="AS4673"/>
      <c r="AT4673"/>
      <c r="AU4673"/>
      <c r="AV4673"/>
      <c r="AW4673"/>
      <c r="AX4673"/>
      <c r="AY4673"/>
      <c r="AZ4673"/>
      <c r="BA4673"/>
      <c r="BB4673"/>
      <c r="BC4673"/>
      <c r="BD4673"/>
      <c r="BE4673"/>
      <c r="BF4673"/>
      <c r="BG4673"/>
      <c r="BH4673"/>
      <c r="BI4673"/>
      <c r="BJ4673"/>
      <c r="BK4673"/>
      <c r="BL4673"/>
      <c r="BM4673"/>
      <c r="BN4673"/>
      <c r="BO4673"/>
      <c r="BP4673"/>
      <c r="BQ4673"/>
      <c r="BR4673"/>
      <c r="BS4673"/>
      <c r="BT4673"/>
      <c r="BU4673"/>
      <c r="BV4673"/>
      <c r="BW4673"/>
      <c r="BX4673"/>
      <c r="BY4673"/>
      <c r="BZ4673"/>
      <c r="CA4673"/>
      <c r="CB4673"/>
      <c r="CC4673"/>
      <c r="CD4673"/>
      <c r="CE4673"/>
      <c r="CF4673"/>
      <c r="CG4673"/>
      <c r="CH4673"/>
      <c r="CI4673"/>
      <c r="CJ4673"/>
      <c r="CK4673"/>
      <c r="CL4673"/>
      <c r="CM4673"/>
      <c r="CN4673"/>
      <c r="CO4673"/>
      <c r="CP4673"/>
      <c r="CQ4673"/>
      <c r="CR4673"/>
      <c r="CS4673"/>
      <c r="CT4673"/>
      <c r="CU4673"/>
      <c r="CV4673"/>
    </row>
    <row r="4674" spans="10:100" x14ac:dyDescent="0.25">
      <c r="J4674"/>
      <c r="K4674"/>
      <c r="L4674"/>
      <c r="M4674"/>
      <c r="N4674"/>
      <c r="O4674"/>
      <c r="P4674"/>
      <c r="Q4674"/>
      <c r="R4674"/>
      <c r="S4674"/>
      <c r="T4674"/>
      <c r="U4674"/>
      <c r="V4674"/>
      <c r="W4674"/>
      <c r="X4674"/>
      <c r="Y4674"/>
      <c r="Z4674"/>
      <c r="AA4674"/>
      <c r="AB4674"/>
      <c r="AC4674"/>
      <c r="AD4674"/>
      <c r="AE4674"/>
      <c r="AF4674"/>
      <c r="AG4674"/>
      <c r="AH4674"/>
      <c r="AI4674"/>
      <c r="AJ4674"/>
      <c r="AK4674"/>
      <c r="AL4674"/>
      <c r="AM4674"/>
      <c r="AN4674"/>
      <c r="AO4674"/>
      <c r="AP4674"/>
      <c r="AQ4674"/>
      <c r="AR4674"/>
      <c r="AS4674"/>
      <c r="AT4674"/>
      <c r="AU4674"/>
      <c r="AV4674"/>
      <c r="AW4674"/>
      <c r="AX4674"/>
      <c r="AY4674"/>
      <c r="AZ4674"/>
      <c r="BA4674"/>
      <c r="BB4674"/>
      <c r="BC4674"/>
      <c r="BD4674"/>
      <c r="BE4674"/>
      <c r="BF4674"/>
      <c r="BG4674"/>
      <c r="BH4674"/>
      <c r="BI4674"/>
      <c r="BJ4674"/>
      <c r="BK4674"/>
      <c r="BL4674"/>
      <c r="BM4674"/>
      <c r="BN4674"/>
      <c r="BO4674"/>
      <c r="BP4674"/>
      <c r="BQ4674"/>
      <c r="BR4674"/>
      <c r="BS4674"/>
      <c r="BT4674"/>
      <c r="BU4674"/>
      <c r="BV4674"/>
      <c r="BW4674"/>
      <c r="BX4674"/>
      <c r="BY4674"/>
      <c r="BZ4674"/>
      <c r="CA4674"/>
      <c r="CB4674"/>
      <c r="CC4674"/>
      <c r="CD4674"/>
      <c r="CE4674"/>
      <c r="CF4674"/>
      <c r="CG4674"/>
      <c r="CH4674"/>
      <c r="CI4674"/>
      <c r="CJ4674"/>
      <c r="CK4674"/>
      <c r="CL4674"/>
      <c r="CM4674"/>
      <c r="CN4674"/>
      <c r="CO4674"/>
      <c r="CP4674"/>
      <c r="CQ4674"/>
      <c r="CR4674"/>
      <c r="CS4674"/>
      <c r="CT4674"/>
      <c r="CU4674"/>
      <c r="CV4674"/>
    </row>
    <row r="4675" spans="10:100" x14ac:dyDescent="0.25">
      <c r="J4675"/>
      <c r="K4675"/>
      <c r="L4675"/>
      <c r="M4675"/>
      <c r="N4675"/>
      <c r="O4675"/>
      <c r="P4675"/>
      <c r="Q4675"/>
      <c r="R4675"/>
      <c r="S4675"/>
      <c r="T4675"/>
      <c r="U4675"/>
      <c r="V4675"/>
      <c r="W4675"/>
      <c r="X4675"/>
      <c r="Y4675"/>
      <c r="Z4675"/>
      <c r="AA4675"/>
      <c r="AB4675"/>
      <c r="AC4675"/>
      <c r="AD4675"/>
      <c r="AE4675"/>
      <c r="AF4675"/>
      <c r="AG4675"/>
      <c r="AH4675"/>
      <c r="AI4675"/>
      <c r="AJ4675"/>
      <c r="AK4675"/>
      <c r="AL4675"/>
      <c r="AM4675"/>
      <c r="AN4675"/>
      <c r="AO4675"/>
      <c r="AP4675"/>
      <c r="AQ4675"/>
      <c r="AR4675"/>
      <c r="AS4675"/>
      <c r="AT4675"/>
      <c r="AU4675"/>
      <c r="AV4675"/>
      <c r="AW4675"/>
      <c r="AX4675"/>
      <c r="AY4675"/>
      <c r="AZ4675"/>
      <c r="BA4675"/>
      <c r="BB4675"/>
      <c r="BC4675"/>
      <c r="BD4675"/>
      <c r="BE4675"/>
      <c r="BF4675"/>
      <c r="BG4675"/>
      <c r="BH4675"/>
      <c r="BI4675"/>
      <c r="BJ4675"/>
      <c r="BK4675"/>
      <c r="BL4675"/>
      <c r="BM4675"/>
      <c r="BN4675"/>
      <c r="BO4675"/>
      <c r="BP4675"/>
      <c r="BQ4675"/>
      <c r="BR4675"/>
      <c r="BS4675"/>
      <c r="BT4675"/>
      <c r="BU4675"/>
      <c r="BV4675"/>
      <c r="BW4675"/>
      <c r="BX4675"/>
      <c r="BY4675"/>
      <c r="BZ4675"/>
      <c r="CA4675"/>
      <c r="CB4675"/>
      <c r="CC4675"/>
      <c r="CD4675"/>
      <c r="CE4675"/>
      <c r="CF4675"/>
      <c r="CG4675"/>
      <c r="CH4675"/>
      <c r="CI4675"/>
      <c r="CJ4675"/>
      <c r="CK4675"/>
      <c r="CL4675"/>
      <c r="CM4675"/>
      <c r="CN4675"/>
      <c r="CO4675"/>
      <c r="CP4675"/>
      <c r="CQ4675"/>
      <c r="CR4675"/>
      <c r="CS4675"/>
      <c r="CT4675"/>
      <c r="CU4675"/>
      <c r="CV4675"/>
    </row>
    <row r="4676" spans="10:100" x14ac:dyDescent="0.25">
      <c r="J4676"/>
      <c r="K4676"/>
      <c r="L4676"/>
      <c r="M4676"/>
      <c r="N4676"/>
      <c r="O4676"/>
      <c r="P4676"/>
      <c r="Q4676"/>
      <c r="R4676"/>
      <c r="S4676"/>
      <c r="T4676"/>
      <c r="U4676"/>
      <c r="V4676"/>
      <c r="W4676"/>
      <c r="X4676"/>
      <c r="Y4676"/>
      <c r="Z4676"/>
      <c r="AA4676"/>
      <c r="AB4676"/>
      <c r="AC4676"/>
      <c r="AD4676"/>
      <c r="AE4676"/>
      <c r="AF4676"/>
      <c r="AG4676"/>
      <c r="AH4676"/>
      <c r="AI4676"/>
      <c r="AJ4676"/>
      <c r="AK4676"/>
      <c r="AL4676"/>
      <c r="AM4676"/>
      <c r="AN4676"/>
      <c r="AO4676"/>
      <c r="AP4676"/>
      <c r="AQ4676"/>
      <c r="AR4676"/>
      <c r="AS4676"/>
      <c r="AT4676"/>
      <c r="AU4676"/>
      <c r="AV4676"/>
      <c r="AW4676"/>
      <c r="AX4676"/>
      <c r="AY4676"/>
      <c r="AZ4676"/>
      <c r="BA4676"/>
      <c r="BB4676"/>
      <c r="BC4676"/>
      <c r="BD4676"/>
      <c r="BE4676"/>
      <c r="BF4676"/>
      <c r="BG4676"/>
      <c r="BH4676"/>
      <c r="BI4676"/>
      <c r="BJ4676"/>
      <c r="BK4676"/>
      <c r="BL4676"/>
      <c r="BM4676"/>
      <c r="BN4676"/>
      <c r="BO4676"/>
      <c r="BP4676"/>
      <c r="BQ4676"/>
      <c r="BR4676"/>
      <c r="BS4676"/>
      <c r="BT4676"/>
      <c r="BU4676"/>
      <c r="BV4676"/>
      <c r="BW4676"/>
      <c r="BX4676"/>
      <c r="BY4676"/>
      <c r="BZ4676"/>
      <c r="CA4676"/>
      <c r="CB4676"/>
      <c r="CC4676"/>
      <c r="CD4676"/>
      <c r="CE4676"/>
      <c r="CF4676"/>
      <c r="CG4676"/>
      <c r="CH4676"/>
      <c r="CI4676"/>
      <c r="CJ4676"/>
      <c r="CK4676"/>
      <c r="CL4676"/>
      <c r="CM4676"/>
      <c r="CN4676"/>
      <c r="CO4676"/>
      <c r="CP4676"/>
      <c r="CQ4676"/>
      <c r="CR4676"/>
      <c r="CS4676"/>
      <c r="CT4676"/>
      <c r="CU4676"/>
      <c r="CV4676"/>
    </row>
    <row r="4677" spans="10:100" x14ac:dyDescent="0.25">
      <c r="J4677"/>
      <c r="K4677"/>
      <c r="L4677"/>
      <c r="M4677"/>
      <c r="N4677"/>
      <c r="O4677"/>
      <c r="P4677"/>
      <c r="Q4677"/>
      <c r="R4677"/>
      <c r="S4677"/>
      <c r="T4677"/>
      <c r="U4677"/>
      <c r="V4677"/>
      <c r="W4677"/>
      <c r="X4677"/>
      <c r="Y4677"/>
      <c r="Z4677"/>
      <c r="AA4677"/>
      <c r="AB4677"/>
      <c r="AC4677"/>
      <c r="AD4677"/>
      <c r="AE4677"/>
      <c r="AF4677"/>
      <c r="AG4677"/>
      <c r="AH4677"/>
      <c r="AI4677"/>
      <c r="AJ4677"/>
      <c r="AK4677"/>
      <c r="AL4677"/>
      <c r="AM4677"/>
      <c r="AN4677"/>
      <c r="AO4677"/>
      <c r="AP4677"/>
      <c r="AQ4677"/>
      <c r="AR4677"/>
      <c r="AS4677"/>
      <c r="AT4677"/>
      <c r="AU4677"/>
      <c r="AV4677"/>
      <c r="AW4677"/>
      <c r="AX4677"/>
      <c r="AY4677"/>
      <c r="AZ4677"/>
      <c r="BA4677"/>
      <c r="BB4677"/>
      <c r="BC4677"/>
      <c r="BD4677"/>
      <c r="BE4677"/>
      <c r="BF4677"/>
      <c r="BG4677"/>
      <c r="BH4677"/>
      <c r="BI4677"/>
      <c r="BJ4677"/>
      <c r="BK4677"/>
      <c r="BL4677"/>
      <c r="BM4677"/>
      <c r="BN4677"/>
      <c r="BO4677"/>
      <c r="BP4677"/>
      <c r="BQ4677"/>
      <c r="BR4677"/>
      <c r="BS4677"/>
      <c r="BT4677"/>
      <c r="BU4677"/>
      <c r="BV4677"/>
      <c r="BW4677"/>
      <c r="BX4677"/>
      <c r="BY4677"/>
      <c r="BZ4677"/>
      <c r="CA4677"/>
      <c r="CB4677"/>
      <c r="CC4677"/>
      <c r="CD4677"/>
      <c r="CE4677"/>
      <c r="CF4677"/>
      <c r="CG4677"/>
      <c r="CH4677"/>
      <c r="CI4677"/>
      <c r="CJ4677"/>
      <c r="CK4677"/>
      <c r="CL4677"/>
      <c r="CM4677"/>
      <c r="CN4677"/>
      <c r="CO4677"/>
      <c r="CP4677"/>
      <c r="CQ4677"/>
      <c r="CR4677"/>
      <c r="CS4677"/>
      <c r="CT4677"/>
      <c r="CU4677"/>
      <c r="CV4677"/>
    </row>
    <row r="4678" spans="10:100" x14ac:dyDescent="0.25">
      <c r="J4678"/>
      <c r="K4678"/>
      <c r="L4678"/>
      <c r="M4678"/>
      <c r="N4678"/>
      <c r="O4678"/>
      <c r="P4678"/>
      <c r="Q4678"/>
      <c r="R4678"/>
      <c r="S4678"/>
      <c r="T4678"/>
      <c r="U4678"/>
      <c r="V4678"/>
      <c r="W4678"/>
      <c r="X4678"/>
      <c r="Y4678"/>
      <c r="Z4678"/>
      <c r="AA4678"/>
      <c r="AB4678"/>
      <c r="AC4678"/>
      <c r="AD4678"/>
      <c r="AE4678"/>
      <c r="AF4678"/>
      <c r="AG4678"/>
      <c r="AH4678"/>
      <c r="AI4678"/>
      <c r="AJ4678"/>
      <c r="AK4678"/>
      <c r="AL4678"/>
      <c r="AM4678"/>
      <c r="AN4678"/>
      <c r="AO4678"/>
      <c r="AP4678"/>
      <c r="AQ4678"/>
      <c r="AR4678"/>
      <c r="AS4678"/>
      <c r="AT4678"/>
      <c r="AU4678"/>
      <c r="AV4678"/>
      <c r="AW4678"/>
      <c r="AX4678"/>
      <c r="AY4678"/>
      <c r="AZ4678"/>
      <c r="BA4678"/>
      <c r="BB4678"/>
      <c r="BC4678"/>
      <c r="BD4678"/>
      <c r="BE4678"/>
      <c r="BF4678"/>
      <c r="BG4678"/>
      <c r="BH4678"/>
      <c r="BI4678"/>
      <c r="BJ4678"/>
      <c r="BK4678"/>
      <c r="BL4678"/>
      <c r="BM4678"/>
      <c r="BN4678"/>
      <c r="BO4678"/>
      <c r="BP4678"/>
      <c r="BQ4678"/>
      <c r="BR4678"/>
      <c r="BS4678"/>
      <c r="BT4678"/>
      <c r="BU4678"/>
      <c r="BV4678"/>
      <c r="BW4678"/>
      <c r="BX4678"/>
      <c r="BY4678"/>
      <c r="BZ4678"/>
      <c r="CA4678"/>
      <c r="CB4678"/>
      <c r="CC4678"/>
      <c r="CD4678"/>
      <c r="CE4678"/>
      <c r="CF4678"/>
      <c r="CG4678"/>
      <c r="CH4678"/>
      <c r="CI4678"/>
      <c r="CJ4678"/>
      <c r="CK4678"/>
      <c r="CL4678"/>
      <c r="CM4678"/>
      <c r="CN4678"/>
      <c r="CO4678"/>
      <c r="CP4678"/>
      <c r="CQ4678"/>
      <c r="CR4678"/>
      <c r="CS4678"/>
      <c r="CT4678"/>
      <c r="CU4678"/>
      <c r="CV4678"/>
    </row>
    <row r="4679" spans="10:100" x14ac:dyDescent="0.25">
      <c r="J4679"/>
      <c r="K4679"/>
      <c r="L4679"/>
      <c r="M4679"/>
      <c r="N4679"/>
      <c r="O4679"/>
      <c r="P4679"/>
      <c r="Q4679"/>
      <c r="R4679"/>
      <c r="S4679"/>
      <c r="T4679"/>
      <c r="U4679"/>
      <c r="V4679"/>
      <c r="W4679"/>
      <c r="X4679"/>
      <c r="Y4679"/>
      <c r="Z4679"/>
      <c r="AA4679"/>
      <c r="AB4679"/>
      <c r="AC4679"/>
      <c r="AD4679"/>
      <c r="AE4679"/>
      <c r="AF4679"/>
      <c r="AG4679"/>
      <c r="AH4679"/>
      <c r="AI4679"/>
      <c r="AJ4679"/>
      <c r="AK4679"/>
      <c r="AL4679"/>
      <c r="AM4679"/>
      <c r="AN4679"/>
      <c r="AO4679"/>
      <c r="AP4679"/>
      <c r="AQ4679"/>
      <c r="AR4679"/>
      <c r="AS4679"/>
      <c r="AT4679"/>
      <c r="AU4679"/>
      <c r="AV4679"/>
      <c r="AW4679"/>
      <c r="AX4679"/>
      <c r="AY4679"/>
      <c r="AZ4679"/>
      <c r="BA4679"/>
      <c r="BB4679"/>
      <c r="BC4679"/>
      <c r="BD4679"/>
      <c r="BE4679"/>
      <c r="BF4679"/>
      <c r="BG4679"/>
      <c r="BH4679"/>
      <c r="BI4679"/>
      <c r="BJ4679"/>
      <c r="BK4679"/>
      <c r="BL4679"/>
      <c r="BM4679"/>
      <c r="BN4679"/>
      <c r="BO4679"/>
      <c r="BP4679"/>
      <c r="BQ4679"/>
      <c r="BR4679"/>
      <c r="BS4679"/>
      <c r="BT4679"/>
      <c r="BU4679"/>
      <c r="BV4679"/>
      <c r="BW4679"/>
      <c r="BX4679"/>
      <c r="BY4679"/>
      <c r="BZ4679"/>
      <c r="CA4679"/>
      <c r="CB4679"/>
      <c r="CC4679"/>
      <c r="CD4679"/>
      <c r="CE4679"/>
      <c r="CF4679"/>
      <c r="CG4679"/>
      <c r="CH4679"/>
      <c r="CI4679"/>
      <c r="CJ4679"/>
      <c r="CK4679"/>
      <c r="CL4679"/>
      <c r="CM4679"/>
      <c r="CN4679"/>
      <c r="CO4679"/>
      <c r="CP4679"/>
      <c r="CQ4679"/>
      <c r="CR4679"/>
      <c r="CS4679"/>
      <c r="CT4679"/>
      <c r="CU4679"/>
      <c r="CV4679"/>
    </row>
    <row r="4680" spans="10:100" x14ac:dyDescent="0.25">
      <c r="J4680"/>
      <c r="K4680"/>
      <c r="L4680"/>
      <c r="M4680"/>
      <c r="N4680"/>
      <c r="O4680"/>
      <c r="P4680"/>
      <c r="Q4680"/>
      <c r="R4680"/>
      <c r="S4680"/>
      <c r="T4680"/>
      <c r="U4680"/>
      <c r="V4680"/>
      <c r="W4680"/>
      <c r="X4680"/>
      <c r="Y4680"/>
      <c r="Z4680"/>
      <c r="AA4680"/>
      <c r="AB4680"/>
      <c r="AC4680"/>
      <c r="AD4680"/>
      <c r="AE4680"/>
      <c r="AF4680"/>
      <c r="AG4680"/>
      <c r="AH4680"/>
      <c r="AI4680"/>
      <c r="AJ4680"/>
      <c r="AK4680"/>
      <c r="AL4680"/>
      <c r="AM4680"/>
      <c r="AN4680"/>
      <c r="AO4680"/>
      <c r="AP4680"/>
      <c r="AQ4680"/>
      <c r="AR4680"/>
      <c r="AS4680"/>
      <c r="AT4680"/>
      <c r="AU4680"/>
      <c r="AV4680"/>
      <c r="AW4680"/>
      <c r="AX4680"/>
      <c r="AY4680"/>
      <c r="AZ4680"/>
      <c r="BA4680"/>
      <c r="BB4680"/>
      <c r="BC4680"/>
      <c r="BD4680"/>
      <c r="BE4680"/>
      <c r="BF4680"/>
      <c r="BG4680"/>
      <c r="BH4680"/>
      <c r="BI4680"/>
      <c r="BJ4680"/>
      <c r="BK4680"/>
      <c r="BL4680"/>
      <c r="BM4680"/>
      <c r="BN4680"/>
      <c r="BO4680"/>
      <c r="BP4680"/>
      <c r="BQ4680"/>
      <c r="BR4680"/>
      <c r="BS4680"/>
      <c r="BT4680"/>
      <c r="BU4680"/>
      <c r="BV4680"/>
      <c r="BW4680"/>
      <c r="BX4680"/>
      <c r="BY4680"/>
      <c r="BZ4680"/>
      <c r="CA4680"/>
      <c r="CB4680"/>
      <c r="CC4680"/>
      <c r="CD4680"/>
      <c r="CE4680"/>
      <c r="CF4680"/>
      <c r="CG4680"/>
      <c r="CH4680"/>
      <c r="CI4680"/>
      <c r="CJ4680"/>
      <c r="CK4680"/>
      <c r="CL4680"/>
      <c r="CM4680"/>
      <c r="CN4680"/>
      <c r="CO4680"/>
      <c r="CP4680"/>
      <c r="CQ4680"/>
      <c r="CR4680"/>
      <c r="CS4680"/>
      <c r="CT4680"/>
      <c r="CU4680"/>
      <c r="CV4680"/>
    </row>
    <row r="4681" spans="10:100" x14ac:dyDescent="0.25">
      <c r="J4681"/>
      <c r="K4681"/>
      <c r="L4681"/>
      <c r="M4681"/>
      <c r="N4681"/>
      <c r="O4681"/>
      <c r="P4681"/>
      <c r="Q4681"/>
      <c r="R4681"/>
      <c r="S4681"/>
      <c r="T4681"/>
      <c r="U4681"/>
      <c r="V4681"/>
      <c r="W4681"/>
      <c r="X4681"/>
      <c r="Y4681"/>
      <c r="Z4681"/>
      <c r="AA4681"/>
      <c r="AB4681"/>
      <c r="AC4681"/>
      <c r="AD4681"/>
      <c r="AE4681"/>
      <c r="AF4681"/>
      <c r="AG4681"/>
      <c r="AH4681"/>
      <c r="AI4681"/>
      <c r="AJ4681"/>
      <c r="AK4681"/>
      <c r="AL4681"/>
      <c r="AM4681"/>
      <c r="AN4681"/>
      <c r="AO4681"/>
      <c r="AP4681"/>
      <c r="AQ4681"/>
      <c r="AR4681"/>
      <c r="AS4681"/>
      <c r="AT4681"/>
      <c r="AU4681"/>
      <c r="AV4681"/>
      <c r="AW4681"/>
      <c r="AX4681"/>
      <c r="AY4681"/>
      <c r="AZ4681"/>
      <c r="BA4681"/>
      <c r="BB4681"/>
      <c r="BC4681"/>
      <c r="BD4681"/>
      <c r="BE4681"/>
      <c r="BF4681"/>
      <c r="BG4681"/>
      <c r="BH4681"/>
      <c r="BI4681"/>
      <c r="BJ4681"/>
      <c r="BK4681"/>
      <c r="BL4681"/>
      <c r="BM4681"/>
      <c r="BN4681"/>
      <c r="BO4681"/>
      <c r="BP4681"/>
      <c r="BQ4681"/>
      <c r="BR4681"/>
      <c r="BS4681"/>
      <c r="BT4681"/>
      <c r="BU4681"/>
      <c r="BV4681"/>
      <c r="BW4681"/>
      <c r="BX4681"/>
      <c r="BY4681"/>
      <c r="BZ4681"/>
      <c r="CA4681"/>
      <c r="CB4681"/>
      <c r="CC4681"/>
      <c r="CD4681"/>
      <c r="CE4681"/>
      <c r="CF4681"/>
      <c r="CG4681"/>
      <c r="CH4681"/>
      <c r="CI4681"/>
      <c r="CJ4681"/>
      <c r="CK4681"/>
      <c r="CL4681"/>
      <c r="CM4681"/>
      <c r="CN4681"/>
      <c r="CO4681"/>
      <c r="CP4681"/>
      <c r="CQ4681"/>
      <c r="CR4681"/>
      <c r="CS4681"/>
      <c r="CT4681"/>
      <c r="CU4681"/>
      <c r="CV4681"/>
    </row>
    <row r="4682" spans="10:100" x14ac:dyDescent="0.25">
      <c r="J4682"/>
      <c r="K4682"/>
      <c r="L4682"/>
      <c r="M4682"/>
      <c r="N4682"/>
      <c r="O4682"/>
      <c r="P4682"/>
      <c r="Q4682"/>
      <c r="R4682"/>
      <c r="S4682"/>
      <c r="T4682"/>
      <c r="U4682"/>
      <c r="V4682"/>
      <c r="W4682"/>
      <c r="X4682"/>
      <c r="Y4682"/>
      <c r="Z4682"/>
      <c r="AA4682"/>
      <c r="AB4682"/>
      <c r="AC4682"/>
      <c r="AD4682"/>
      <c r="AE4682"/>
      <c r="AF4682"/>
      <c r="AG4682"/>
      <c r="AH4682"/>
      <c r="AI4682"/>
      <c r="AJ4682"/>
      <c r="AK4682"/>
      <c r="AL4682"/>
      <c r="AM4682"/>
      <c r="AN4682"/>
      <c r="AO4682"/>
      <c r="AP4682"/>
      <c r="AQ4682"/>
      <c r="AR4682"/>
      <c r="AS4682"/>
      <c r="AT4682"/>
      <c r="AU4682"/>
      <c r="AV4682"/>
      <c r="AW4682"/>
      <c r="AX4682"/>
      <c r="AY4682"/>
      <c r="AZ4682"/>
      <c r="BA4682"/>
      <c r="BB4682"/>
      <c r="BC4682"/>
      <c r="BD4682"/>
      <c r="BE4682"/>
      <c r="BF4682"/>
      <c r="BG4682"/>
      <c r="BH4682"/>
      <c r="BI4682"/>
      <c r="BJ4682"/>
      <c r="BK4682"/>
      <c r="BL4682"/>
      <c r="BM4682"/>
      <c r="BN4682"/>
      <c r="BO4682"/>
      <c r="BP4682"/>
      <c r="BQ4682"/>
      <c r="BR4682"/>
      <c r="BS4682"/>
      <c r="BT4682"/>
      <c r="BU4682"/>
      <c r="BV4682"/>
      <c r="BW4682"/>
      <c r="BX4682"/>
      <c r="BY4682"/>
      <c r="BZ4682"/>
      <c r="CA4682"/>
      <c r="CB4682"/>
      <c r="CC4682"/>
      <c r="CD4682"/>
      <c r="CE4682"/>
      <c r="CF4682"/>
      <c r="CG4682"/>
      <c r="CH4682"/>
      <c r="CI4682"/>
      <c r="CJ4682"/>
      <c r="CK4682"/>
      <c r="CL4682"/>
      <c r="CM4682"/>
      <c r="CN4682"/>
      <c r="CO4682"/>
      <c r="CP4682"/>
      <c r="CQ4682"/>
      <c r="CR4682"/>
      <c r="CS4682"/>
      <c r="CT4682"/>
      <c r="CU4682"/>
      <c r="CV4682"/>
    </row>
    <row r="4683" spans="10:100" x14ac:dyDescent="0.25">
      <c r="J4683"/>
      <c r="K4683"/>
      <c r="L4683"/>
      <c r="M4683"/>
      <c r="N4683"/>
      <c r="O4683"/>
      <c r="P4683"/>
      <c r="Q4683"/>
      <c r="R4683"/>
      <c r="S4683"/>
      <c r="T4683"/>
      <c r="U4683"/>
      <c r="V4683"/>
      <c r="W4683"/>
      <c r="X4683"/>
      <c r="Y4683"/>
      <c r="Z4683"/>
      <c r="AA4683"/>
      <c r="AB4683"/>
      <c r="AC4683"/>
      <c r="AD4683"/>
      <c r="AE4683"/>
      <c r="AF4683"/>
      <c r="AG4683"/>
      <c r="AH4683"/>
      <c r="AI4683"/>
      <c r="AJ4683"/>
      <c r="AK4683"/>
      <c r="AL4683"/>
      <c r="AM4683"/>
      <c r="AN4683"/>
      <c r="AO4683"/>
      <c r="AP4683"/>
      <c r="AQ4683"/>
      <c r="AR4683"/>
      <c r="AS4683"/>
      <c r="AT4683"/>
      <c r="AU4683"/>
      <c r="AV4683"/>
      <c r="AW4683"/>
      <c r="AX4683"/>
      <c r="AY4683"/>
      <c r="AZ4683"/>
      <c r="BA4683"/>
      <c r="BB4683"/>
      <c r="BC4683"/>
      <c r="BD4683"/>
      <c r="BE4683"/>
      <c r="BF4683"/>
      <c r="BG4683"/>
      <c r="BH4683"/>
      <c r="BI4683"/>
      <c r="BJ4683"/>
      <c r="BK4683"/>
      <c r="BL4683"/>
      <c r="BM4683"/>
      <c r="BN4683"/>
      <c r="BO4683"/>
      <c r="BP4683"/>
      <c r="BQ4683"/>
      <c r="BR4683"/>
      <c r="BS4683"/>
      <c r="BT4683"/>
      <c r="BU4683"/>
      <c r="BV4683"/>
      <c r="BW4683"/>
      <c r="BX4683"/>
      <c r="BY4683"/>
      <c r="BZ4683"/>
      <c r="CA4683"/>
      <c r="CB4683"/>
      <c r="CC4683"/>
      <c r="CD4683"/>
      <c r="CE4683"/>
      <c r="CF4683"/>
      <c r="CG4683"/>
      <c r="CH4683"/>
      <c r="CI4683"/>
      <c r="CJ4683"/>
      <c r="CK4683"/>
      <c r="CL4683"/>
      <c r="CM4683"/>
      <c r="CN4683"/>
      <c r="CO4683"/>
      <c r="CP4683"/>
      <c r="CQ4683"/>
      <c r="CR4683"/>
      <c r="CS4683"/>
      <c r="CT4683"/>
      <c r="CU4683"/>
      <c r="CV4683"/>
    </row>
    <row r="4684" spans="10:100" x14ac:dyDescent="0.25">
      <c r="J4684"/>
      <c r="K4684"/>
      <c r="L4684"/>
      <c r="M4684"/>
      <c r="N4684"/>
      <c r="O4684"/>
      <c r="P4684"/>
      <c r="Q4684"/>
      <c r="R4684"/>
      <c r="S4684"/>
      <c r="T4684"/>
      <c r="U4684"/>
      <c r="V4684"/>
      <c r="W4684"/>
      <c r="X4684"/>
      <c r="Y4684"/>
      <c r="Z4684"/>
      <c r="AA4684"/>
      <c r="AB4684"/>
      <c r="AC4684"/>
      <c r="AD4684"/>
      <c r="AE4684"/>
      <c r="AF4684"/>
      <c r="AG4684"/>
      <c r="AH4684"/>
      <c r="AI4684"/>
      <c r="AJ4684"/>
      <c r="AK4684"/>
      <c r="AL4684"/>
      <c r="AM4684"/>
      <c r="AN4684"/>
      <c r="AO4684"/>
      <c r="AP4684"/>
      <c r="AQ4684"/>
      <c r="AR4684"/>
      <c r="AS4684"/>
      <c r="AT4684"/>
      <c r="AU4684"/>
      <c r="AV4684"/>
      <c r="AW4684"/>
      <c r="AX4684"/>
      <c r="AY4684"/>
      <c r="AZ4684"/>
      <c r="BA4684"/>
      <c r="BB4684"/>
      <c r="BC4684"/>
      <c r="BD4684"/>
      <c r="BE4684"/>
      <c r="BF4684"/>
      <c r="BG4684"/>
      <c r="BH4684"/>
      <c r="BI4684"/>
      <c r="BJ4684"/>
      <c r="BK4684"/>
      <c r="BL4684"/>
      <c r="BM4684"/>
      <c r="BN4684"/>
      <c r="BO4684"/>
      <c r="BP4684"/>
      <c r="BQ4684"/>
      <c r="BR4684"/>
      <c r="BS4684"/>
      <c r="BT4684"/>
      <c r="BU4684"/>
      <c r="BV4684"/>
      <c r="BW4684"/>
      <c r="BX4684"/>
      <c r="BY4684"/>
      <c r="BZ4684"/>
      <c r="CA4684"/>
      <c r="CB4684"/>
      <c r="CC4684"/>
      <c r="CD4684"/>
      <c r="CE4684"/>
      <c r="CF4684"/>
      <c r="CG4684"/>
      <c r="CH4684"/>
      <c r="CI4684"/>
      <c r="CJ4684"/>
      <c r="CK4684"/>
      <c r="CL4684"/>
      <c r="CM4684"/>
      <c r="CN4684"/>
      <c r="CO4684"/>
      <c r="CP4684"/>
      <c r="CQ4684"/>
      <c r="CR4684"/>
      <c r="CS4684"/>
      <c r="CT4684"/>
      <c r="CU4684"/>
      <c r="CV4684"/>
    </row>
    <row r="4685" spans="10:100" x14ac:dyDescent="0.25">
      <c r="J4685"/>
      <c r="K4685"/>
      <c r="L4685"/>
      <c r="M4685"/>
      <c r="N4685"/>
      <c r="O4685"/>
      <c r="P4685"/>
      <c r="Q4685"/>
      <c r="R4685"/>
      <c r="S4685"/>
      <c r="T4685"/>
      <c r="U4685"/>
      <c r="V4685"/>
      <c r="W4685"/>
      <c r="X4685"/>
      <c r="Y4685"/>
      <c r="Z4685"/>
      <c r="AA4685"/>
      <c r="AB4685"/>
      <c r="AC4685"/>
      <c r="AD4685"/>
      <c r="AE4685"/>
      <c r="AF4685"/>
      <c r="AG4685"/>
      <c r="AH4685"/>
      <c r="AI4685"/>
      <c r="AJ4685"/>
      <c r="AK4685"/>
      <c r="AL4685"/>
      <c r="AM4685"/>
      <c r="AN4685"/>
      <c r="AO4685"/>
      <c r="AP4685"/>
      <c r="AQ4685"/>
      <c r="AR4685"/>
      <c r="AS4685"/>
      <c r="AT4685"/>
      <c r="AU4685"/>
      <c r="AV4685"/>
      <c r="AW4685"/>
      <c r="AX4685"/>
      <c r="AY4685"/>
      <c r="AZ4685"/>
      <c r="BA4685"/>
      <c r="BB4685"/>
      <c r="BC4685"/>
      <c r="BD4685"/>
      <c r="BE4685"/>
      <c r="BF4685"/>
      <c r="BG4685"/>
      <c r="BH4685"/>
      <c r="BI4685"/>
      <c r="BJ4685"/>
      <c r="BK4685"/>
      <c r="BL4685"/>
      <c r="BM4685"/>
      <c r="BN4685"/>
      <c r="BO4685"/>
      <c r="BP4685"/>
      <c r="BQ4685"/>
      <c r="BR4685"/>
      <c r="BS4685"/>
      <c r="BT4685"/>
      <c r="BU4685"/>
      <c r="BV4685"/>
      <c r="BW4685"/>
      <c r="BX4685"/>
      <c r="BY4685"/>
      <c r="BZ4685"/>
      <c r="CA4685"/>
      <c r="CB4685"/>
      <c r="CC4685"/>
      <c r="CD4685"/>
      <c r="CE4685"/>
      <c r="CF4685"/>
      <c r="CG4685"/>
      <c r="CH4685"/>
      <c r="CI4685"/>
      <c r="CJ4685"/>
      <c r="CK4685"/>
      <c r="CL4685"/>
      <c r="CM4685"/>
      <c r="CN4685"/>
      <c r="CO4685"/>
      <c r="CP4685"/>
      <c r="CQ4685"/>
      <c r="CR4685"/>
      <c r="CS4685"/>
      <c r="CT4685"/>
      <c r="CU4685"/>
      <c r="CV4685"/>
    </row>
    <row r="4686" spans="10:100" x14ac:dyDescent="0.25">
      <c r="J4686"/>
      <c r="K4686"/>
      <c r="L4686"/>
      <c r="M4686"/>
      <c r="N4686"/>
      <c r="O4686"/>
      <c r="P4686"/>
      <c r="Q4686"/>
      <c r="R4686"/>
      <c r="S4686"/>
      <c r="T4686"/>
      <c r="U4686"/>
      <c r="V4686"/>
      <c r="W4686"/>
      <c r="X4686"/>
      <c r="Y4686"/>
      <c r="Z4686"/>
      <c r="AA4686"/>
      <c r="AB4686"/>
      <c r="AC4686"/>
      <c r="AD4686"/>
      <c r="AE4686"/>
      <c r="AF4686"/>
      <c r="AG4686"/>
      <c r="AH4686"/>
      <c r="AI4686"/>
      <c r="AJ4686"/>
      <c r="AK4686"/>
      <c r="AL4686"/>
      <c r="AM4686"/>
      <c r="AN4686"/>
      <c r="AO4686"/>
      <c r="AP4686"/>
      <c r="AQ4686"/>
      <c r="AR4686"/>
      <c r="AS4686"/>
      <c r="AT4686"/>
      <c r="AU4686"/>
      <c r="AV4686"/>
      <c r="AW4686"/>
      <c r="AX4686"/>
      <c r="AY4686"/>
      <c r="AZ4686"/>
      <c r="BA4686"/>
      <c r="BB4686"/>
      <c r="BC4686"/>
      <c r="BD4686"/>
      <c r="BE4686"/>
      <c r="BF4686"/>
      <c r="BG4686"/>
      <c r="BH4686"/>
      <c r="BI4686"/>
      <c r="BJ4686"/>
      <c r="BK4686"/>
      <c r="BL4686"/>
      <c r="BM4686"/>
      <c r="BN4686"/>
      <c r="BO4686"/>
      <c r="BP4686"/>
      <c r="BQ4686"/>
      <c r="BR4686"/>
      <c r="BS4686"/>
      <c r="BT4686"/>
      <c r="BU4686"/>
      <c r="BV4686"/>
      <c r="BW4686"/>
      <c r="BX4686"/>
      <c r="BY4686"/>
      <c r="BZ4686"/>
      <c r="CA4686"/>
      <c r="CB4686"/>
      <c r="CC4686"/>
      <c r="CD4686"/>
      <c r="CE4686"/>
      <c r="CF4686"/>
      <c r="CG4686"/>
      <c r="CH4686"/>
      <c r="CI4686"/>
      <c r="CJ4686"/>
      <c r="CK4686"/>
      <c r="CL4686"/>
      <c r="CM4686"/>
      <c r="CN4686"/>
      <c r="CO4686"/>
      <c r="CP4686"/>
      <c r="CQ4686"/>
      <c r="CR4686"/>
      <c r="CS4686"/>
      <c r="CT4686"/>
      <c r="CU4686"/>
      <c r="CV4686"/>
    </row>
    <row r="4687" spans="10:100" x14ac:dyDescent="0.25">
      <c r="J4687"/>
      <c r="K4687"/>
      <c r="L4687"/>
      <c r="M4687"/>
      <c r="N4687"/>
      <c r="O4687"/>
      <c r="P4687"/>
      <c r="Q4687"/>
      <c r="R4687"/>
      <c r="S4687"/>
      <c r="T4687"/>
      <c r="U4687"/>
      <c r="V4687"/>
      <c r="W4687"/>
      <c r="X4687"/>
      <c r="Y4687"/>
      <c r="Z4687"/>
      <c r="AA4687"/>
      <c r="AB4687"/>
      <c r="AC4687"/>
      <c r="AD4687"/>
      <c r="AE4687"/>
      <c r="AF4687"/>
      <c r="AG4687"/>
      <c r="AH4687"/>
      <c r="AI4687"/>
      <c r="AJ4687"/>
      <c r="AK4687"/>
      <c r="AL4687"/>
      <c r="AM4687"/>
      <c r="AN4687"/>
      <c r="AO4687"/>
      <c r="AP4687"/>
      <c r="AQ4687"/>
      <c r="AR4687"/>
      <c r="AS4687"/>
      <c r="AT4687"/>
      <c r="AU4687"/>
      <c r="AV4687"/>
      <c r="AW4687"/>
      <c r="AX4687"/>
      <c r="AY4687"/>
      <c r="AZ4687"/>
      <c r="BA4687"/>
      <c r="BB4687"/>
      <c r="BC4687"/>
      <c r="BD4687"/>
      <c r="BE4687"/>
      <c r="BF4687"/>
      <c r="BG4687"/>
      <c r="BH4687"/>
      <c r="BI4687"/>
      <c r="BJ4687"/>
      <c r="BK4687"/>
      <c r="BL4687"/>
      <c r="BM4687"/>
      <c r="BN4687"/>
      <c r="BO4687"/>
      <c r="BP4687"/>
      <c r="BQ4687"/>
      <c r="BR4687"/>
      <c r="BS4687"/>
      <c r="BT4687"/>
      <c r="BU4687"/>
      <c r="BV4687"/>
      <c r="BW4687"/>
      <c r="BX4687"/>
      <c r="BY4687"/>
      <c r="BZ4687"/>
      <c r="CA4687"/>
      <c r="CB4687"/>
      <c r="CC4687"/>
      <c r="CD4687"/>
      <c r="CE4687"/>
      <c r="CF4687"/>
      <c r="CG4687"/>
      <c r="CH4687"/>
      <c r="CI4687"/>
      <c r="CJ4687"/>
      <c r="CK4687"/>
      <c r="CL4687"/>
      <c r="CM4687"/>
      <c r="CN4687"/>
      <c r="CO4687"/>
      <c r="CP4687"/>
      <c r="CQ4687"/>
      <c r="CR4687"/>
      <c r="CS4687"/>
      <c r="CT4687"/>
      <c r="CU4687"/>
      <c r="CV4687"/>
    </row>
    <row r="4688" spans="10:100" x14ac:dyDescent="0.25">
      <c r="J4688"/>
      <c r="K4688"/>
      <c r="L4688"/>
      <c r="M4688"/>
      <c r="N4688"/>
      <c r="O4688"/>
      <c r="P4688"/>
      <c r="Q4688"/>
      <c r="R4688"/>
      <c r="S4688"/>
      <c r="T4688"/>
      <c r="U4688"/>
      <c r="V4688"/>
      <c r="W4688"/>
      <c r="X4688"/>
      <c r="Y4688"/>
      <c r="Z4688"/>
      <c r="AA4688"/>
      <c r="AB4688"/>
      <c r="AC4688"/>
      <c r="AD4688"/>
      <c r="AE4688"/>
      <c r="AF4688"/>
      <c r="AG4688"/>
      <c r="AH4688"/>
      <c r="AI4688"/>
      <c r="AJ4688"/>
      <c r="AK4688"/>
      <c r="AL4688"/>
      <c r="AM4688"/>
      <c r="AN4688"/>
      <c r="AO4688"/>
      <c r="AP4688"/>
      <c r="AQ4688"/>
      <c r="AR4688"/>
      <c r="AS4688"/>
      <c r="AT4688"/>
      <c r="AU4688"/>
      <c r="AV4688"/>
      <c r="AW4688"/>
      <c r="AX4688"/>
      <c r="AY4688"/>
      <c r="AZ4688"/>
      <c r="BA4688"/>
      <c r="BB4688"/>
      <c r="BC4688"/>
      <c r="BD4688"/>
      <c r="BE4688"/>
      <c r="BF4688"/>
      <c r="BG4688"/>
      <c r="BH4688"/>
      <c r="BI4688"/>
      <c r="BJ4688"/>
      <c r="BK4688"/>
      <c r="BL4688"/>
      <c r="BM4688"/>
      <c r="BN4688"/>
      <c r="BO4688"/>
      <c r="BP4688"/>
      <c r="BQ4688"/>
      <c r="BR4688"/>
      <c r="BS4688"/>
      <c r="BT4688"/>
      <c r="BU4688"/>
      <c r="BV4688"/>
      <c r="BW4688"/>
      <c r="BX4688"/>
      <c r="BY4688"/>
      <c r="BZ4688"/>
      <c r="CA4688"/>
      <c r="CB4688"/>
      <c r="CC4688"/>
      <c r="CD4688"/>
      <c r="CE4688"/>
      <c r="CF4688"/>
      <c r="CG4688"/>
      <c r="CH4688"/>
      <c r="CI4688"/>
      <c r="CJ4688"/>
      <c r="CK4688"/>
      <c r="CL4688"/>
      <c r="CM4688"/>
      <c r="CN4688"/>
      <c r="CO4688"/>
      <c r="CP4688"/>
      <c r="CQ4688"/>
      <c r="CR4688"/>
      <c r="CS4688"/>
      <c r="CT4688"/>
      <c r="CU4688"/>
      <c r="CV4688"/>
    </row>
    <row r="4689" spans="10:100" x14ac:dyDescent="0.25">
      <c r="J4689"/>
      <c r="K4689"/>
      <c r="L4689"/>
      <c r="M4689"/>
      <c r="N4689"/>
      <c r="O4689"/>
      <c r="P4689"/>
      <c r="Q4689"/>
      <c r="R4689"/>
      <c r="S4689"/>
      <c r="T4689"/>
      <c r="U4689"/>
      <c r="V4689"/>
      <c r="W4689"/>
      <c r="X4689"/>
      <c r="Y4689"/>
      <c r="Z4689"/>
      <c r="AA4689"/>
      <c r="AB4689"/>
      <c r="AC4689"/>
      <c r="AD4689"/>
      <c r="AE4689"/>
      <c r="AF4689"/>
      <c r="AG4689"/>
      <c r="AH4689"/>
      <c r="AI4689"/>
      <c r="AJ4689"/>
      <c r="AK4689"/>
      <c r="AL4689"/>
      <c r="AM4689"/>
      <c r="AN4689"/>
      <c r="AO4689"/>
      <c r="AP4689"/>
      <c r="AQ4689"/>
      <c r="AR4689"/>
      <c r="AS4689"/>
      <c r="AT4689"/>
      <c r="AU4689"/>
      <c r="AV4689"/>
      <c r="AW4689"/>
      <c r="AX4689"/>
      <c r="AY4689"/>
      <c r="AZ4689"/>
      <c r="BA4689"/>
      <c r="BB4689"/>
      <c r="BC4689"/>
      <c r="BD4689"/>
      <c r="BE4689"/>
      <c r="BF4689"/>
      <c r="BG4689"/>
      <c r="BH4689"/>
      <c r="BI4689"/>
      <c r="BJ4689"/>
      <c r="BK4689"/>
      <c r="BL4689"/>
      <c r="BM4689"/>
      <c r="BN4689"/>
      <c r="BO4689"/>
      <c r="BP4689"/>
      <c r="BQ4689"/>
      <c r="BR4689"/>
      <c r="BS4689"/>
      <c r="BT4689"/>
      <c r="BU4689"/>
      <c r="BV4689"/>
      <c r="BW4689"/>
      <c r="BX4689"/>
      <c r="BY4689"/>
      <c r="BZ4689"/>
      <c r="CA4689"/>
      <c r="CB4689"/>
      <c r="CC4689"/>
      <c r="CD4689"/>
      <c r="CE4689"/>
      <c r="CF4689"/>
      <c r="CG4689"/>
      <c r="CH4689"/>
      <c r="CI4689"/>
      <c r="CJ4689"/>
      <c r="CK4689"/>
      <c r="CL4689"/>
      <c r="CM4689"/>
      <c r="CN4689"/>
      <c r="CO4689"/>
      <c r="CP4689"/>
      <c r="CQ4689"/>
      <c r="CR4689"/>
      <c r="CS4689"/>
      <c r="CT4689"/>
      <c r="CU4689"/>
      <c r="CV4689"/>
    </row>
    <row r="4690" spans="10:100" x14ac:dyDescent="0.25">
      <c r="J4690"/>
      <c r="K4690"/>
      <c r="L4690"/>
      <c r="M4690"/>
      <c r="N4690"/>
      <c r="O4690"/>
      <c r="P4690"/>
      <c r="Q4690"/>
      <c r="R4690"/>
      <c r="S4690"/>
      <c r="T4690"/>
      <c r="U4690"/>
      <c r="V4690"/>
      <c r="W4690"/>
      <c r="X4690"/>
      <c r="Y4690"/>
      <c r="Z4690"/>
      <c r="AA4690"/>
      <c r="AB4690"/>
      <c r="AC4690"/>
      <c r="AD4690"/>
      <c r="AE4690"/>
      <c r="AF4690"/>
      <c r="AG4690"/>
      <c r="AH4690"/>
      <c r="AI4690"/>
      <c r="AJ4690"/>
      <c r="AK4690"/>
      <c r="AL4690"/>
      <c r="AM4690"/>
      <c r="AN4690"/>
      <c r="AO4690"/>
      <c r="AP4690"/>
      <c r="AQ4690"/>
      <c r="AR4690"/>
      <c r="AS4690"/>
      <c r="AT4690"/>
      <c r="AU4690"/>
      <c r="AV4690"/>
      <c r="AW4690"/>
      <c r="AX4690"/>
      <c r="AY4690"/>
      <c r="AZ4690"/>
      <c r="BA4690"/>
      <c r="BB4690"/>
      <c r="BC4690"/>
      <c r="BD4690"/>
      <c r="BE4690"/>
      <c r="BF4690"/>
      <c r="BG4690"/>
      <c r="BH4690"/>
      <c r="BI4690"/>
      <c r="BJ4690"/>
      <c r="BK4690"/>
      <c r="BL4690"/>
      <c r="BM4690"/>
      <c r="BN4690"/>
      <c r="BO4690"/>
      <c r="BP4690"/>
      <c r="BQ4690"/>
      <c r="BR4690"/>
      <c r="BS4690"/>
      <c r="BT4690"/>
      <c r="BU4690"/>
      <c r="BV4690"/>
      <c r="BW4690"/>
      <c r="BX4690"/>
      <c r="BY4690"/>
      <c r="BZ4690"/>
      <c r="CA4690"/>
      <c r="CB4690"/>
      <c r="CC4690"/>
      <c r="CD4690"/>
      <c r="CE4690"/>
      <c r="CF4690"/>
      <c r="CG4690"/>
      <c r="CH4690"/>
      <c r="CI4690"/>
      <c r="CJ4690"/>
      <c r="CK4690"/>
      <c r="CL4690"/>
      <c r="CM4690"/>
      <c r="CN4690"/>
      <c r="CO4690"/>
      <c r="CP4690"/>
      <c r="CQ4690"/>
      <c r="CR4690"/>
      <c r="CS4690"/>
      <c r="CT4690"/>
      <c r="CU4690"/>
      <c r="CV4690"/>
    </row>
    <row r="4691" spans="10:100" x14ac:dyDescent="0.25">
      <c r="J4691"/>
      <c r="K4691"/>
      <c r="L4691"/>
      <c r="M4691"/>
      <c r="N4691"/>
      <c r="O4691"/>
      <c r="P4691"/>
      <c r="Q4691"/>
      <c r="R4691"/>
      <c r="S4691"/>
      <c r="T4691"/>
      <c r="U4691"/>
      <c r="V4691"/>
      <c r="W4691"/>
      <c r="X4691"/>
      <c r="Y4691"/>
      <c r="Z4691"/>
      <c r="AA4691"/>
      <c r="AB4691"/>
      <c r="AC4691"/>
      <c r="AD4691"/>
      <c r="AE4691"/>
      <c r="AF4691"/>
      <c r="AG4691"/>
      <c r="AH4691"/>
      <c r="AI4691"/>
      <c r="AJ4691"/>
      <c r="AK4691"/>
      <c r="AL4691"/>
      <c r="AM4691"/>
      <c r="AN4691"/>
      <c r="AO4691"/>
      <c r="AP4691"/>
      <c r="AQ4691"/>
      <c r="AR4691"/>
      <c r="AS4691"/>
      <c r="AT4691"/>
      <c r="AU4691"/>
      <c r="AV4691"/>
      <c r="AW4691"/>
      <c r="AX4691"/>
      <c r="AY4691"/>
      <c r="AZ4691"/>
      <c r="BA4691"/>
      <c r="BB4691"/>
      <c r="BC4691"/>
      <c r="BD4691"/>
      <c r="BE4691"/>
      <c r="BF4691"/>
      <c r="BG4691"/>
      <c r="BH4691"/>
      <c r="BI4691"/>
      <c r="BJ4691"/>
      <c r="BK4691"/>
      <c r="BL4691"/>
      <c r="BM4691"/>
      <c r="BN4691"/>
      <c r="BO4691"/>
      <c r="BP4691"/>
      <c r="BQ4691"/>
      <c r="BR4691"/>
      <c r="BS4691"/>
      <c r="BT4691"/>
      <c r="BU4691"/>
      <c r="BV4691"/>
      <c r="BW4691"/>
      <c r="BX4691"/>
      <c r="BY4691"/>
      <c r="BZ4691"/>
      <c r="CA4691"/>
      <c r="CB4691"/>
      <c r="CC4691"/>
      <c r="CD4691"/>
      <c r="CE4691"/>
      <c r="CF4691"/>
      <c r="CG4691"/>
      <c r="CH4691"/>
      <c r="CI4691"/>
      <c r="CJ4691"/>
      <c r="CK4691"/>
      <c r="CL4691"/>
      <c r="CM4691"/>
      <c r="CN4691"/>
      <c r="CO4691"/>
      <c r="CP4691"/>
      <c r="CQ4691"/>
      <c r="CR4691"/>
      <c r="CS4691"/>
      <c r="CT4691"/>
      <c r="CU4691"/>
      <c r="CV4691"/>
    </row>
    <row r="4692" spans="10:100" x14ac:dyDescent="0.25">
      <c r="J4692"/>
      <c r="K4692"/>
      <c r="L4692"/>
      <c r="M4692"/>
      <c r="N4692"/>
      <c r="O4692"/>
      <c r="P4692"/>
      <c r="Q4692"/>
      <c r="R4692"/>
      <c r="S4692"/>
      <c r="T4692"/>
      <c r="U4692"/>
      <c r="V4692"/>
      <c r="W4692"/>
      <c r="X4692"/>
      <c r="Y4692"/>
      <c r="Z4692"/>
      <c r="AA4692"/>
      <c r="AB4692"/>
      <c r="AC4692"/>
      <c r="AD4692"/>
      <c r="AE4692"/>
      <c r="AF4692"/>
      <c r="AG4692"/>
      <c r="AH4692"/>
      <c r="AI4692"/>
      <c r="AJ4692"/>
      <c r="AK4692"/>
      <c r="AL4692"/>
      <c r="AM4692"/>
      <c r="AN4692"/>
      <c r="AO4692"/>
      <c r="AP4692"/>
      <c r="AQ4692"/>
      <c r="AR4692"/>
      <c r="AS4692"/>
      <c r="AT4692"/>
      <c r="AU4692"/>
      <c r="AV4692"/>
      <c r="AW4692"/>
      <c r="AX4692"/>
      <c r="AY4692"/>
      <c r="AZ4692"/>
      <c r="BA4692"/>
      <c r="BB4692"/>
      <c r="BC4692"/>
      <c r="BD4692"/>
      <c r="BE4692"/>
      <c r="BF4692"/>
      <c r="BG4692"/>
      <c r="BH4692"/>
      <c r="BI4692"/>
      <c r="BJ4692"/>
      <c r="BK4692"/>
      <c r="BL4692"/>
      <c r="BM4692"/>
      <c r="BN4692"/>
      <c r="BO4692"/>
      <c r="BP4692"/>
      <c r="BQ4692"/>
      <c r="BR4692"/>
      <c r="BS4692"/>
      <c r="BT4692"/>
      <c r="BU4692"/>
      <c r="BV4692"/>
      <c r="BW4692"/>
      <c r="BX4692"/>
      <c r="BY4692"/>
      <c r="BZ4692"/>
      <c r="CA4692"/>
      <c r="CB4692"/>
      <c r="CC4692"/>
      <c r="CD4692"/>
      <c r="CE4692"/>
      <c r="CF4692"/>
      <c r="CG4692"/>
      <c r="CH4692"/>
      <c r="CI4692"/>
      <c r="CJ4692"/>
      <c r="CK4692"/>
      <c r="CL4692"/>
      <c r="CM4692"/>
      <c r="CN4692"/>
      <c r="CO4692"/>
      <c r="CP4692"/>
      <c r="CQ4692"/>
      <c r="CR4692"/>
      <c r="CS4692"/>
      <c r="CT4692"/>
      <c r="CU4692"/>
      <c r="CV4692"/>
    </row>
    <row r="4693" spans="10:100" x14ac:dyDescent="0.25">
      <c r="J4693"/>
      <c r="K4693"/>
      <c r="L4693"/>
      <c r="M4693"/>
      <c r="N4693"/>
      <c r="O4693"/>
      <c r="P4693"/>
      <c r="Q4693"/>
      <c r="R4693"/>
      <c r="S4693"/>
      <c r="T4693"/>
      <c r="U4693"/>
      <c r="V4693"/>
      <c r="W4693"/>
      <c r="X4693"/>
      <c r="Y4693"/>
      <c r="Z4693"/>
      <c r="AA4693"/>
      <c r="AB4693"/>
      <c r="AC4693"/>
      <c r="AD4693"/>
      <c r="AE4693"/>
      <c r="AF4693"/>
      <c r="AG4693"/>
      <c r="AH4693"/>
      <c r="AI4693"/>
      <c r="AJ4693"/>
      <c r="AK4693"/>
      <c r="AL4693"/>
      <c r="AM4693"/>
      <c r="AN4693"/>
      <c r="AO4693"/>
      <c r="AP4693"/>
      <c r="AQ4693"/>
      <c r="AR4693"/>
      <c r="AS4693"/>
      <c r="AT4693"/>
      <c r="AU4693"/>
      <c r="AV4693"/>
      <c r="AW4693"/>
      <c r="AX4693"/>
      <c r="AY4693"/>
      <c r="AZ4693"/>
      <c r="BA4693"/>
      <c r="BB4693"/>
      <c r="BC4693"/>
      <c r="BD4693"/>
      <c r="BE4693"/>
      <c r="BF4693"/>
      <c r="BG4693"/>
      <c r="BH4693"/>
      <c r="BI4693"/>
      <c r="BJ4693"/>
      <c r="BK4693"/>
      <c r="BL4693"/>
      <c r="BM4693"/>
      <c r="BN4693"/>
      <c r="BO4693"/>
      <c r="BP4693"/>
      <c r="BQ4693"/>
      <c r="BR4693"/>
      <c r="BS4693"/>
      <c r="BT4693"/>
      <c r="BU4693"/>
      <c r="BV4693"/>
      <c r="BW4693"/>
      <c r="BX4693"/>
      <c r="BY4693"/>
      <c r="BZ4693"/>
      <c r="CA4693"/>
      <c r="CB4693"/>
      <c r="CC4693"/>
      <c r="CD4693"/>
      <c r="CE4693"/>
      <c r="CF4693"/>
      <c r="CG4693"/>
      <c r="CH4693"/>
      <c r="CI4693"/>
      <c r="CJ4693"/>
      <c r="CK4693"/>
      <c r="CL4693"/>
      <c r="CM4693"/>
      <c r="CN4693"/>
      <c r="CO4693"/>
      <c r="CP4693"/>
      <c r="CQ4693"/>
      <c r="CR4693"/>
      <c r="CS4693"/>
      <c r="CT4693"/>
      <c r="CU4693"/>
      <c r="CV4693"/>
    </row>
    <row r="4694" spans="10:100" x14ac:dyDescent="0.25">
      <c r="J4694"/>
      <c r="K4694"/>
      <c r="L4694"/>
      <c r="M4694"/>
      <c r="N4694"/>
      <c r="O4694"/>
      <c r="P4694"/>
      <c r="Q4694"/>
      <c r="R4694"/>
      <c r="S4694"/>
      <c r="T4694"/>
      <c r="U4694"/>
      <c r="V4694"/>
      <c r="W4694"/>
      <c r="X4694"/>
      <c r="Y4694"/>
      <c r="Z4694"/>
      <c r="AA4694"/>
      <c r="AB4694"/>
      <c r="AC4694"/>
      <c r="AD4694"/>
      <c r="AE4694"/>
      <c r="AF4694"/>
      <c r="AG4694"/>
      <c r="AH4694"/>
      <c r="AI4694"/>
      <c r="AJ4694"/>
      <c r="AK4694"/>
      <c r="AL4694"/>
      <c r="AM4694"/>
      <c r="AN4694"/>
      <c r="AO4694"/>
      <c r="AP4694"/>
      <c r="AQ4694"/>
      <c r="AR4694"/>
      <c r="AS4694"/>
      <c r="AT4694"/>
      <c r="AU4694"/>
      <c r="AV4694"/>
      <c r="AW4694"/>
      <c r="AX4694"/>
      <c r="AY4694"/>
      <c r="AZ4694"/>
      <c r="BA4694"/>
      <c r="BB4694"/>
      <c r="BC4694"/>
      <c r="BD4694"/>
      <c r="BE4694"/>
      <c r="BF4694"/>
      <c r="BG4694"/>
      <c r="BH4694"/>
      <c r="BI4694"/>
      <c r="BJ4694"/>
      <c r="BK4694"/>
      <c r="BL4694"/>
      <c r="BM4694"/>
      <c r="BN4694"/>
      <c r="BO4694"/>
      <c r="BP4694"/>
      <c r="BQ4694"/>
      <c r="BR4694"/>
      <c r="BS4694"/>
      <c r="BT4694"/>
      <c r="BU4694"/>
      <c r="BV4694"/>
      <c r="BW4694"/>
      <c r="BX4694"/>
      <c r="BY4694"/>
      <c r="BZ4694"/>
      <c r="CA4694"/>
      <c r="CB4694"/>
      <c r="CC4694"/>
      <c r="CD4694"/>
      <c r="CE4694"/>
      <c r="CF4694"/>
      <c r="CG4694"/>
      <c r="CH4694"/>
      <c r="CI4694"/>
      <c r="CJ4694"/>
      <c r="CK4694"/>
      <c r="CL4694"/>
      <c r="CM4694"/>
      <c r="CN4694"/>
      <c r="CO4694"/>
      <c r="CP4694"/>
      <c r="CQ4694"/>
      <c r="CR4694"/>
      <c r="CS4694"/>
      <c r="CT4694"/>
      <c r="CU4694"/>
      <c r="CV4694"/>
    </row>
    <row r="4695" spans="10:100" x14ac:dyDescent="0.25">
      <c r="J4695"/>
      <c r="K4695"/>
      <c r="L4695"/>
      <c r="M4695"/>
      <c r="N4695"/>
      <c r="O4695"/>
      <c r="P4695"/>
      <c r="Q4695"/>
      <c r="R4695"/>
      <c r="S4695"/>
      <c r="T4695"/>
      <c r="U4695"/>
      <c r="V4695"/>
      <c r="W4695"/>
      <c r="X4695"/>
      <c r="Y4695"/>
      <c r="Z4695"/>
      <c r="AA4695"/>
      <c r="AB4695"/>
      <c r="AC4695"/>
      <c r="AD4695"/>
      <c r="AE4695"/>
      <c r="AF4695"/>
      <c r="AG4695"/>
      <c r="AH4695"/>
      <c r="AI4695"/>
      <c r="AJ4695"/>
      <c r="AK4695"/>
      <c r="AL4695"/>
      <c r="AM4695"/>
      <c r="AN4695"/>
      <c r="AO4695"/>
      <c r="AP4695"/>
      <c r="AQ4695"/>
      <c r="AR4695"/>
      <c r="AS4695"/>
      <c r="AT4695"/>
      <c r="AU4695"/>
      <c r="AV4695"/>
      <c r="AW4695"/>
      <c r="AX4695"/>
      <c r="AY4695"/>
      <c r="AZ4695"/>
      <c r="BA4695"/>
      <c r="BB4695"/>
      <c r="BC4695"/>
      <c r="BD4695"/>
      <c r="BE4695"/>
      <c r="BF4695"/>
      <c r="BG4695"/>
      <c r="BH4695"/>
      <c r="BI4695"/>
      <c r="BJ4695"/>
      <c r="BK4695"/>
      <c r="BL4695"/>
      <c r="BM4695"/>
      <c r="BN4695"/>
      <c r="BO4695"/>
      <c r="BP4695"/>
      <c r="BQ4695"/>
      <c r="BR4695"/>
      <c r="BS4695"/>
      <c r="BT4695"/>
      <c r="BU4695"/>
      <c r="BV4695"/>
      <c r="BW4695"/>
      <c r="BX4695"/>
      <c r="BY4695"/>
      <c r="BZ4695"/>
      <c r="CA4695"/>
      <c r="CB4695"/>
      <c r="CC4695"/>
      <c r="CD4695"/>
      <c r="CE4695"/>
      <c r="CF4695"/>
      <c r="CG4695"/>
      <c r="CH4695"/>
      <c r="CI4695"/>
      <c r="CJ4695"/>
      <c r="CK4695"/>
      <c r="CL4695"/>
      <c r="CM4695"/>
      <c r="CN4695"/>
      <c r="CO4695"/>
      <c r="CP4695"/>
      <c r="CQ4695"/>
      <c r="CR4695"/>
      <c r="CS4695"/>
      <c r="CT4695"/>
      <c r="CU4695"/>
      <c r="CV4695"/>
    </row>
    <row r="4696" spans="10:100" x14ac:dyDescent="0.25">
      <c r="J4696"/>
      <c r="K4696"/>
      <c r="L4696"/>
      <c r="M4696"/>
      <c r="N4696"/>
      <c r="O4696"/>
      <c r="P4696"/>
      <c r="Q4696"/>
      <c r="R4696"/>
      <c r="S4696"/>
      <c r="T4696"/>
      <c r="U4696"/>
      <c r="V4696"/>
      <c r="W4696"/>
      <c r="X4696"/>
      <c r="Y4696"/>
      <c r="Z4696"/>
      <c r="AA4696"/>
      <c r="AB4696"/>
      <c r="AC4696"/>
      <c r="AD4696"/>
      <c r="AE4696"/>
      <c r="AF4696"/>
      <c r="AG4696"/>
      <c r="AH4696"/>
      <c r="AI4696"/>
      <c r="AJ4696"/>
      <c r="AK4696"/>
      <c r="AL4696"/>
      <c r="AM4696"/>
      <c r="AN4696"/>
      <c r="AO4696"/>
      <c r="AP4696"/>
      <c r="AQ4696"/>
      <c r="AR4696"/>
      <c r="AS4696"/>
      <c r="AT4696"/>
      <c r="AU4696"/>
      <c r="AV4696"/>
      <c r="AW4696"/>
      <c r="AX4696"/>
      <c r="AY4696"/>
      <c r="AZ4696"/>
      <c r="BA4696"/>
      <c r="BB4696"/>
      <c r="BC4696"/>
      <c r="BD4696"/>
      <c r="BE4696"/>
      <c r="BF4696"/>
      <c r="BG4696"/>
      <c r="BH4696"/>
      <c r="BI4696"/>
      <c r="BJ4696"/>
      <c r="BK4696"/>
      <c r="BL4696"/>
      <c r="BM4696"/>
      <c r="BN4696"/>
      <c r="BO4696"/>
      <c r="BP4696"/>
      <c r="BQ4696"/>
      <c r="BR4696"/>
      <c r="BS4696"/>
      <c r="BT4696"/>
      <c r="BU4696"/>
      <c r="BV4696"/>
      <c r="BW4696"/>
      <c r="BX4696"/>
      <c r="BY4696"/>
      <c r="BZ4696"/>
      <c r="CA4696"/>
      <c r="CB4696"/>
      <c r="CC4696"/>
      <c r="CD4696"/>
      <c r="CE4696"/>
      <c r="CF4696"/>
      <c r="CG4696"/>
      <c r="CH4696"/>
      <c r="CI4696"/>
      <c r="CJ4696"/>
      <c r="CK4696"/>
      <c r="CL4696"/>
      <c r="CM4696"/>
      <c r="CN4696"/>
      <c r="CO4696"/>
      <c r="CP4696"/>
      <c r="CQ4696"/>
      <c r="CR4696"/>
      <c r="CS4696"/>
      <c r="CT4696"/>
      <c r="CU4696"/>
      <c r="CV4696"/>
    </row>
    <row r="4697" spans="10:100" x14ac:dyDescent="0.25">
      <c r="J4697"/>
      <c r="K4697"/>
      <c r="L4697"/>
      <c r="M4697"/>
      <c r="N4697"/>
      <c r="O4697"/>
      <c r="P4697"/>
      <c r="Q4697"/>
      <c r="R4697"/>
      <c r="S4697"/>
      <c r="T4697"/>
      <c r="U4697"/>
      <c r="V4697"/>
      <c r="W4697"/>
      <c r="X4697"/>
      <c r="Y4697"/>
      <c r="Z4697"/>
      <c r="AA4697"/>
      <c r="AB4697"/>
      <c r="AC4697"/>
      <c r="AD4697"/>
      <c r="AE4697"/>
      <c r="AF4697"/>
      <c r="AG4697"/>
      <c r="AH4697"/>
      <c r="AI4697"/>
      <c r="AJ4697"/>
      <c r="AK4697"/>
      <c r="AL4697"/>
      <c r="AM4697"/>
      <c r="AN4697"/>
      <c r="AO4697"/>
      <c r="AP4697"/>
      <c r="AQ4697"/>
      <c r="AR4697"/>
      <c r="AS4697"/>
      <c r="AT4697"/>
      <c r="AU4697"/>
      <c r="AV4697"/>
      <c r="AW4697"/>
      <c r="AX4697"/>
      <c r="AY4697"/>
      <c r="AZ4697"/>
      <c r="BA4697"/>
      <c r="BB4697"/>
      <c r="BC4697"/>
      <c r="BD4697"/>
      <c r="BE4697"/>
      <c r="BF4697"/>
      <c r="BG4697"/>
      <c r="BH4697"/>
      <c r="BI4697"/>
      <c r="BJ4697"/>
      <c r="BK4697"/>
      <c r="BL4697"/>
      <c r="BM4697"/>
      <c r="BN4697"/>
      <c r="BO4697"/>
      <c r="BP4697"/>
      <c r="BQ4697"/>
      <c r="BR4697"/>
      <c r="BS4697"/>
      <c r="BT4697"/>
      <c r="BU4697"/>
      <c r="BV4697"/>
      <c r="BW4697"/>
      <c r="BX4697"/>
      <c r="BY4697"/>
      <c r="BZ4697"/>
      <c r="CA4697"/>
      <c r="CB4697"/>
      <c r="CC4697"/>
      <c r="CD4697"/>
      <c r="CE4697"/>
      <c r="CF4697"/>
      <c r="CG4697"/>
      <c r="CH4697"/>
      <c r="CI4697"/>
      <c r="CJ4697"/>
      <c r="CK4697"/>
      <c r="CL4697"/>
      <c r="CM4697"/>
      <c r="CN4697"/>
      <c r="CO4697"/>
      <c r="CP4697"/>
      <c r="CQ4697"/>
      <c r="CR4697"/>
      <c r="CS4697"/>
      <c r="CT4697"/>
      <c r="CU4697"/>
      <c r="CV4697"/>
    </row>
    <row r="4698" spans="10:100" x14ac:dyDescent="0.25">
      <c r="J4698"/>
      <c r="K4698"/>
      <c r="L4698"/>
      <c r="M4698"/>
      <c r="N4698"/>
      <c r="O4698"/>
      <c r="P4698"/>
      <c r="Q4698"/>
      <c r="R4698"/>
      <c r="S4698"/>
      <c r="T4698"/>
      <c r="U4698"/>
      <c r="V4698"/>
      <c r="W4698"/>
      <c r="X4698"/>
      <c r="Y4698"/>
      <c r="Z4698"/>
      <c r="AA4698"/>
      <c r="AB4698"/>
      <c r="AC4698"/>
      <c r="AD4698"/>
      <c r="AE4698"/>
      <c r="AF4698"/>
      <c r="AG4698"/>
      <c r="AH4698"/>
      <c r="AI4698"/>
      <c r="AJ4698"/>
      <c r="AK4698"/>
      <c r="AL4698"/>
      <c r="AM4698"/>
      <c r="AN4698"/>
      <c r="AO4698"/>
      <c r="AP4698"/>
      <c r="AQ4698"/>
      <c r="AR4698"/>
      <c r="AS4698"/>
      <c r="AT4698"/>
      <c r="AU4698"/>
      <c r="AV4698"/>
      <c r="AW4698"/>
      <c r="AX4698"/>
      <c r="AY4698"/>
      <c r="AZ4698"/>
      <c r="BA4698"/>
      <c r="BB4698"/>
      <c r="BC4698"/>
      <c r="BD4698"/>
      <c r="BE4698"/>
      <c r="BF4698"/>
      <c r="BG4698"/>
      <c r="BH4698"/>
      <c r="BI4698"/>
      <c r="BJ4698"/>
      <c r="BK4698"/>
      <c r="BL4698"/>
      <c r="BM4698"/>
      <c r="BN4698"/>
      <c r="BO4698"/>
      <c r="BP4698"/>
      <c r="BQ4698"/>
      <c r="BR4698"/>
      <c r="BS4698"/>
      <c r="BT4698"/>
      <c r="BU4698"/>
      <c r="BV4698"/>
      <c r="BW4698"/>
      <c r="BX4698"/>
      <c r="BY4698"/>
      <c r="BZ4698"/>
      <c r="CA4698"/>
      <c r="CB4698"/>
      <c r="CC4698"/>
      <c r="CD4698"/>
      <c r="CE4698"/>
      <c r="CF4698"/>
      <c r="CG4698"/>
      <c r="CH4698"/>
      <c r="CI4698"/>
      <c r="CJ4698"/>
      <c r="CK4698"/>
      <c r="CL4698"/>
      <c r="CM4698"/>
      <c r="CN4698"/>
      <c r="CO4698"/>
      <c r="CP4698"/>
      <c r="CQ4698"/>
      <c r="CR4698"/>
      <c r="CS4698"/>
      <c r="CT4698"/>
      <c r="CU4698"/>
      <c r="CV4698"/>
    </row>
    <row r="4699" spans="10:100" x14ac:dyDescent="0.25">
      <c r="J4699"/>
      <c r="K4699"/>
      <c r="L4699"/>
      <c r="M4699"/>
      <c r="N4699"/>
      <c r="O4699"/>
      <c r="P4699"/>
      <c r="Q4699"/>
      <c r="R4699"/>
      <c r="S4699"/>
      <c r="T4699"/>
      <c r="U4699"/>
      <c r="V4699"/>
      <c r="W4699"/>
      <c r="X4699"/>
      <c r="Y4699"/>
      <c r="Z4699"/>
      <c r="AA4699"/>
      <c r="AB4699"/>
      <c r="AC4699"/>
      <c r="AD4699"/>
      <c r="AE4699"/>
      <c r="AF4699"/>
      <c r="AG4699"/>
      <c r="AH4699"/>
      <c r="AI4699"/>
      <c r="AJ4699"/>
      <c r="AK4699"/>
      <c r="AL4699"/>
      <c r="AM4699"/>
      <c r="AN4699"/>
      <c r="AO4699"/>
      <c r="AP4699"/>
      <c r="AQ4699"/>
      <c r="AR4699"/>
      <c r="AS4699"/>
      <c r="AT4699"/>
      <c r="AU4699"/>
      <c r="AV4699"/>
      <c r="AW4699"/>
      <c r="AX4699"/>
      <c r="AY4699"/>
      <c r="AZ4699"/>
      <c r="BA4699"/>
      <c r="BB4699"/>
      <c r="BC4699"/>
      <c r="BD4699"/>
      <c r="BE4699"/>
      <c r="BF4699"/>
      <c r="BG4699"/>
      <c r="BH4699"/>
      <c r="BI4699"/>
      <c r="BJ4699"/>
      <c r="BK4699"/>
      <c r="BL4699"/>
      <c r="BM4699"/>
      <c r="BN4699"/>
      <c r="BO4699"/>
      <c r="BP4699"/>
      <c r="BQ4699"/>
      <c r="BR4699"/>
      <c r="BS4699"/>
      <c r="BT4699"/>
      <c r="BU4699"/>
      <c r="BV4699"/>
      <c r="BW4699"/>
      <c r="BX4699"/>
      <c r="BY4699"/>
      <c r="BZ4699"/>
      <c r="CA4699"/>
      <c r="CB4699"/>
      <c r="CC4699"/>
      <c r="CD4699"/>
      <c r="CE4699"/>
      <c r="CF4699"/>
      <c r="CG4699"/>
      <c r="CH4699"/>
      <c r="CI4699"/>
      <c r="CJ4699"/>
      <c r="CK4699"/>
      <c r="CL4699"/>
      <c r="CM4699"/>
      <c r="CN4699"/>
      <c r="CO4699"/>
      <c r="CP4699"/>
      <c r="CQ4699"/>
      <c r="CR4699"/>
      <c r="CS4699"/>
      <c r="CT4699"/>
      <c r="CU4699"/>
      <c r="CV4699"/>
    </row>
    <row r="4700" spans="10:100" x14ac:dyDescent="0.25">
      <c r="J4700"/>
      <c r="K4700"/>
      <c r="L4700"/>
      <c r="M4700"/>
      <c r="N4700"/>
      <c r="O4700"/>
      <c r="P4700"/>
      <c r="Q4700"/>
      <c r="R4700"/>
      <c r="S4700"/>
      <c r="T4700"/>
      <c r="U4700"/>
      <c r="V4700"/>
      <c r="W4700"/>
      <c r="X4700"/>
      <c r="Y4700"/>
      <c r="Z4700"/>
      <c r="AA4700"/>
      <c r="AB4700"/>
      <c r="AC4700"/>
      <c r="AD4700"/>
      <c r="AE4700"/>
      <c r="AF4700"/>
      <c r="AG4700"/>
      <c r="AH4700"/>
      <c r="AI4700"/>
      <c r="AJ4700"/>
      <c r="AK4700"/>
      <c r="AL4700"/>
      <c r="AM4700"/>
      <c r="AN4700"/>
      <c r="AO4700"/>
      <c r="AP4700"/>
      <c r="AQ4700"/>
      <c r="AR4700"/>
      <c r="AS4700"/>
      <c r="AT4700"/>
      <c r="AU4700"/>
      <c r="AV4700"/>
      <c r="AW4700"/>
      <c r="AX4700"/>
      <c r="AY4700"/>
      <c r="AZ4700"/>
      <c r="BA4700"/>
      <c r="BB4700"/>
      <c r="BC4700"/>
      <c r="BD4700"/>
      <c r="BE4700"/>
      <c r="BF4700"/>
      <c r="BG4700"/>
      <c r="BH4700"/>
      <c r="BI4700"/>
      <c r="BJ4700"/>
      <c r="BK4700"/>
      <c r="BL4700"/>
      <c r="BM4700"/>
      <c r="BN4700"/>
      <c r="BO4700"/>
      <c r="BP4700"/>
      <c r="BQ4700"/>
      <c r="BR4700"/>
      <c r="BS4700"/>
      <c r="BT4700"/>
      <c r="BU4700"/>
      <c r="BV4700"/>
      <c r="BW4700"/>
      <c r="BX4700"/>
      <c r="BY4700"/>
      <c r="BZ4700"/>
      <c r="CA4700"/>
      <c r="CB4700"/>
      <c r="CC4700"/>
      <c r="CD4700"/>
      <c r="CE4700"/>
      <c r="CF4700"/>
      <c r="CG4700"/>
      <c r="CH4700"/>
      <c r="CI4700"/>
      <c r="CJ4700"/>
      <c r="CK4700"/>
      <c r="CL4700"/>
      <c r="CM4700"/>
      <c r="CN4700"/>
      <c r="CO4700"/>
      <c r="CP4700"/>
      <c r="CQ4700"/>
      <c r="CR4700"/>
      <c r="CS4700"/>
      <c r="CT4700"/>
      <c r="CU4700"/>
      <c r="CV4700"/>
    </row>
    <row r="4701" spans="10:100" x14ac:dyDescent="0.25">
      <c r="J4701"/>
      <c r="K4701"/>
      <c r="L4701"/>
      <c r="M4701"/>
      <c r="N4701"/>
      <c r="O4701"/>
      <c r="P4701"/>
      <c r="Q4701"/>
      <c r="R4701"/>
      <c r="S4701"/>
      <c r="T4701"/>
      <c r="U4701"/>
      <c r="V4701"/>
      <c r="W4701"/>
      <c r="X4701"/>
      <c r="Y4701"/>
      <c r="Z4701"/>
      <c r="AA4701"/>
      <c r="AB4701"/>
      <c r="AC4701"/>
      <c r="AD4701"/>
      <c r="AE4701"/>
      <c r="AF4701"/>
      <c r="AG4701"/>
      <c r="AH4701"/>
      <c r="AI4701"/>
      <c r="AJ4701"/>
      <c r="AK4701"/>
      <c r="AL4701"/>
      <c r="AM4701"/>
      <c r="AN4701"/>
      <c r="AO4701"/>
      <c r="AP4701"/>
      <c r="AQ4701"/>
      <c r="AR4701"/>
      <c r="AS4701"/>
      <c r="AT4701"/>
      <c r="AU4701"/>
      <c r="AV4701"/>
      <c r="AW4701"/>
      <c r="AX4701"/>
      <c r="AY4701"/>
      <c r="AZ4701"/>
      <c r="BA4701"/>
      <c r="BB4701"/>
      <c r="BC4701"/>
      <c r="BD4701"/>
      <c r="BE4701"/>
      <c r="BF4701"/>
      <c r="BG4701"/>
      <c r="BH4701"/>
      <c r="BI4701"/>
      <c r="BJ4701"/>
      <c r="BK4701"/>
      <c r="BL4701"/>
      <c r="BM4701"/>
      <c r="BN4701"/>
      <c r="BO4701"/>
      <c r="BP4701"/>
      <c r="BQ4701"/>
      <c r="BR4701"/>
      <c r="BS4701"/>
      <c r="BT4701"/>
      <c r="BU4701"/>
      <c r="BV4701"/>
      <c r="BW4701"/>
      <c r="BX4701"/>
      <c r="BY4701"/>
      <c r="BZ4701"/>
      <c r="CA4701"/>
      <c r="CB4701"/>
      <c r="CC4701"/>
      <c r="CD4701"/>
      <c r="CE4701"/>
      <c r="CF4701"/>
      <c r="CG4701"/>
      <c r="CH4701"/>
      <c r="CI4701"/>
      <c r="CJ4701"/>
      <c r="CK4701"/>
      <c r="CL4701"/>
      <c r="CM4701"/>
      <c r="CN4701"/>
      <c r="CO4701"/>
      <c r="CP4701"/>
      <c r="CQ4701"/>
      <c r="CR4701"/>
      <c r="CS4701"/>
      <c r="CT4701"/>
      <c r="CU4701"/>
      <c r="CV4701"/>
    </row>
    <row r="4702" spans="10:100" x14ac:dyDescent="0.25">
      <c r="J4702"/>
      <c r="K4702"/>
      <c r="L4702"/>
      <c r="M4702"/>
      <c r="N4702"/>
      <c r="O4702"/>
      <c r="P4702"/>
      <c r="Q4702"/>
      <c r="R4702"/>
      <c r="S4702"/>
      <c r="T4702"/>
      <c r="U4702"/>
      <c r="V4702"/>
      <c r="W4702"/>
      <c r="X4702"/>
      <c r="Y4702"/>
      <c r="Z4702"/>
      <c r="AA4702"/>
      <c r="AB4702"/>
      <c r="AC4702"/>
      <c r="AD4702"/>
      <c r="AE4702"/>
      <c r="AF4702"/>
      <c r="AG4702"/>
      <c r="AH4702"/>
      <c r="AI4702"/>
      <c r="AJ4702"/>
      <c r="AK4702"/>
      <c r="AL4702"/>
      <c r="AM4702"/>
      <c r="AN4702"/>
      <c r="AO4702"/>
      <c r="AP4702"/>
      <c r="AQ4702"/>
      <c r="AR4702"/>
      <c r="AS4702"/>
      <c r="AT4702"/>
      <c r="AU4702"/>
      <c r="AV4702"/>
      <c r="AW4702"/>
      <c r="AX4702"/>
      <c r="AY4702"/>
      <c r="AZ4702"/>
      <c r="BA4702"/>
      <c r="BB4702"/>
      <c r="BC4702"/>
      <c r="BD4702"/>
      <c r="BE4702"/>
      <c r="BF4702"/>
      <c r="BG4702"/>
      <c r="BH4702"/>
      <c r="BI4702"/>
      <c r="BJ4702"/>
      <c r="BK4702"/>
      <c r="BL4702"/>
      <c r="BM4702"/>
      <c r="BN4702"/>
      <c r="BO4702"/>
      <c r="BP4702"/>
      <c r="BQ4702"/>
      <c r="BR4702"/>
      <c r="BS4702"/>
      <c r="BT4702"/>
      <c r="BU4702"/>
      <c r="BV4702"/>
      <c r="BW4702"/>
      <c r="BX4702"/>
      <c r="BY4702"/>
      <c r="BZ4702"/>
      <c r="CA4702"/>
      <c r="CB4702"/>
      <c r="CC4702"/>
      <c r="CD4702"/>
      <c r="CE4702"/>
      <c r="CF4702"/>
      <c r="CG4702"/>
      <c r="CH4702"/>
      <c r="CI4702"/>
      <c r="CJ4702"/>
      <c r="CK4702"/>
      <c r="CL4702"/>
      <c r="CM4702"/>
      <c r="CN4702"/>
      <c r="CO4702"/>
      <c r="CP4702"/>
      <c r="CQ4702"/>
      <c r="CR4702"/>
      <c r="CS4702"/>
      <c r="CT4702"/>
      <c r="CU4702"/>
      <c r="CV4702"/>
    </row>
    <row r="4703" spans="10:100" x14ac:dyDescent="0.25">
      <c r="J4703"/>
      <c r="K4703"/>
      <c r="L4703"/>
      <c r="M4703"/>
      <c r="N4703"/>
      <c r="O4703"/>
      <c r="P4703"/>
      <c r="Q4703"/>
      <c r="R4703"/>
      <c r="S4703"/>
      <c r="T4703"/>
      <c r="U4703"/>
      <c r="V4703"/>
      <c r="W4703"/>
      <c r="X4703"/>
      <c r="Y4703"/>
      <c r="Z4703"/>
      <c r="AA4703"/>
      <c r="AB4703"/>
      <c r="AC4703"/>
      <c r="AD4703"/>
      <c r="AE4703"/>
      <c r="AF4703"/>
      <c r="AG4703"/>
      <c r="AH4703"/>
      <c r="AI4703"/>
      <c r="AJ4703"/>
      <c r="AK4703"/>
      <c r="AL4703"/>
      <c r="AM4703"/>
      <c r="AN4703"/>
      <c r="AO4703"/>
      <c r="AP4703"/>
      <c r="AQ4703"/>
      <c r="AR4703"/>
      <c r="AS4703"/>
      <c r="AT4703"/>
      <c r="AU4703"/>
      <c r="AV4703"/>
      <c r="AW4703"/>
      <c r="AX4703"/>
      <c r="AY4703"/>
      <c r="AZ4703"/>
      <c r="BA4703"/>
      <c r="BB4703"/>
      <c r="BC4703"/>
      <c r="BD4703"/>
      <c r="BE4703"/>
      <c r="BF4703"/>
      <c r="BG4703"/>
      <c r="BH4703"/>
      <c r="BI4703"/>
      <c r="BJ4703"/>
      <c r="BK4703"/>
      <c r="BL4703"/>
      <c r="BM4703"/>
      <c r="BN4703"/>
      <c r="BO4703"/>
      <c r="BP4703"/>
      <c r="BQ4703"/>
      <c r="BR4703"/>
      <c r="BS4703"/>
      <c r="BT4703"/>
      <c r="BU4703"/>
      <c r="BV4703"/>
      <c r="BW4703"/>
      <c r="BX4703"/>
      <c r="BY4703"/>
      <c r="BZ4703"/>
      <c r="CA4703"/>
      <c r="CB4703"/>
      <c r="CC4703"/>
      <c r="CD4703"/>
      <c r="CE4703"/>
      <c r="CF4703"/>
      <c r="CG4703"/>
      <c r="CH4703"/>
      <c r="CI4703"/>
      <c r="CJ4703"/>
      <c r="CK4703"/>
      <c r="CL4703"/>
      <c r="CM4703"/>
      <c r="CN4703"/>
      <c r="CO4703"/>
      <c r="CP4703"/>
      <c r="CQ4703"/>
      <c r="CR4703"/>
      <c r="CS4703"/>
      <c r="CT4703"/>
      <c r="CU4703"/>
      <c r="CV4703"/>
    </row>
    <row r="4704" spans="10:100" x14ac:dyDescent="0.25">
      <c r="J4704"/>
      <c r="K4704"/>
      <c r="L4704"/>
      <c r="M4704"/>
      <c r="N4704"/>
      <c r="O4704"/>
      <c r="P4704"/>
      <c r="Q4704"/>
      <c r="R4704"/>
      <c r="S4704"/>
      <c r="T4704"/>
      <c r="U4704"/>
      <c r="V4704"/>
      <c r="W4704"/>
      <c r="X4704"/>
      <c r="Y4704"/>
      <c r="Z4704"/>
      <c r="AA4704"/>
      <c r="AB4704"/>
      <c r="AC4704"/>
      <c r="AD4704"/>
      <c r="AE4704"/>
      <c r="AF4704"/>
      <c r="AG4704"/>
      <c r="AH4704"/>
      <c r="AI4704"/>
      <c r="AJ4704"/>
      <c r="AK4704"/>
      <c r="AL4704"/>
      <c r="AM4704"/>
      <c r="AN4704"/>
      <c r="AO4704"/>
      <c r="AP4704"/>
      <c r="AQ4704"/>
      <c r="AR4704"/>
      <c r="AS4704"/>
      <c r="AT4704"/>
      <c r="AU4704"/>
      <c r="AV4704"/>
      <c r="AW4704"/>
      <c r="AX4704"/>
      <c r="AY4704"/>
      <c r="AZ4704"/>
      <c r="BA4704"/>
      <c r="BB4704"/>
      <c r="BC4704"/>
      <c r="BD4704"/>
      <c r="BE4704"/>
      <c r="BF4704"/>
      <c r="BG4704"/>
      <c r="BH4704"/>
      <c r="BI4704"/>
      <c r="BJ4704"/>
      <c r="BK4704"/>
      <c r="BL4704"/>
      <c r="BM4704"/>
      <c r="BN4704"/>
      <c r="BO4704"/>
      <c r="BP4704"/>
      <c r="BQ4704"/>
      <c r="BR4704"/>
      <c r="BS4704"/>
      <c r="BT4704"/>
      <c r="BU4704"/>
      <c r="BV4704"/>
      <c r="BW4704"/>
      <c r="BX4704"/>
      <c r="BY4704"/>
      <c r="BZ4704"/>
      <c r="CA4704"/>
      <c r="CB4704"/>
      <c r="CC4704"/>
      <c r="CD4704"/>
      <c r="CE4704"/>
      <c r="CF4704"/>
      <c r="CG4704"/>
      <c r="CH4704"/>
      <c r="CI4704"/>
      <c r="CJ4704"/>
      <c r="CK4704"/>
      <c r="CL4704"/>
      <c r="CM4704"/>
      <c r="CN4704"/>
      <c r="CO4704"/>
      <c r="CP4704"/>
      <c r="CQ4704"/>
      <c r="CR4704"/>
      <c r="CS4704"/>
      <c r="CT4704"/>
      <c r="CU4704"/>
      <c r="CV4704"/>
    </row>
    <row r="4705" spans="10:100" x14ac:dyDescent="0.25">
      <c r="J4705"/>
      <c r="K4705"/>
      <c r="L4705"/>
      <c r="M4705"/>
      <c r="N4705"/>
      <c r="O4705"/>
      <c r="P4705"/>
      <c r="Q4705"/>
      <c r="R4705"/>
      <c r="S4705"/>
      <c r="T4705"/>
      <c r="U4705"/>
      <c r="V4705"/>
      <c r="W4705"/>
      <c r="X4705"/>
      <c r="Y4705"/>
      <c r="Z4705"/>
      <c r="AA4705"/>
      <c r="AB4705"/>
      <c r="AC4705"/>
      <c r="AD4705"/>
      <c r="AE4705"/>
      <c r="AF4705"/>
      <c r="AG4705"/>
      <c r="AH4705"/>
      <c r="AI4705"/>
      <c r="AJ4705"/>
      <c r="AK4705"/>
      <c r="AL4705"/>
      <c r="AM4705"/>
      <c r="AN4705"/>
      <c r="AO4705"/>
      <c r="AP4705"/>
      <c r="AQ4705"/>
      <c r="AR4705"/>
      <c r="AS4705"/>
      <c r="AT4705"/>
      <c r="AU4705"/>
      <c r="AV4705"/>
      <c r="AW4705"/>
      <c r="AX4705"/>
      <c r="AY4705"/>
      <c r="AZ4705"/>
      <c r="BA4705"/>
      <c r="BB4705"/>
      <c r="BC4705"/>
      <c r="BD4705"/>
      <c r="BE4705"/>
      <c r="BF4705"/>
      <c r="BG4705"/>
      <c r="BH4705"/>
      <c r="BI4705"/>
      <c r="BJ4705"/>
      <c r="BK4705"/>
      <c r="BL4705"/>
      <c r="BM4705"/>
      <c r="BN4705"/>
      <c r="BO4705"/>
      <c r="BP4705"/>
      <c r="BQ4705"/>
      <c r="BR4705"/>
      <c r="BS4705"/>
      <c r="BT4705"/>
      <c r="BU4705"/>
      <c r="BV4705"/>
      <c r="BW4705"/>
      <c r="BX4705"/>
      <c r="BY4705"/>
      <c r="BZ4705"/>
      <c r="CA4705"/>
      <c r="CB4705"/>
      <c r="CC4705"/>
      <c r="CD4705"/>
      <c r="CE4705"/>
      <c r="CF4705"/>
      <c r="CG4705"/>
      <c r="CH4705"/>
      <c r="CI4705"/>
      <c r="CJ4705"/>
      <c r="CK4705"/>
      <c r="CL4705"/>
      <c r="CM4705"/>
      <c r="CN4705"/>
      <c r="CO4705"/>
      <c r="CP4705"/>
      <c r="CQ4705"/>
      <c r="CR4705"/>
      <c r="CS4705"/>
      <c r="CT4705"/>
      <c r="CU4705"/>
      <c r="CV4705"/>
    </row>
    <row r="4706" spans="10:100" x14ac:dyDescent="0.25">
      <c r="J4706"/>
      <c r="K4706"/>
      <c r="L4706"/>
      <c r="M4706"/>
      <c r="N4706"/>
      <c r="O4706"/>
      <c r="P4706"/>
      <c r="Q4706"/>
      <c r="R4706"/>
      <c r="S4706"/>
      <c r="T4706"/>
      <c r="U4706"/>
      <c r="V4706"/>
      <c r="W4706"/>
      <c r="X4706"/>
      <c r="Y4706"/>
      <c r="Z4706"/>
      <c r="AA4706"/>
      <c r="AB4706"/>
      <c r="AC4706"/>
      <c r="AD4706"/>
      <c r="AE4706"/>
      <c r="AF4706"/>
      <c r="AG4706"/>
      <c r="AH4706"/>
      <c r="AI4706"/>
      <c r="AJ4706"/>
      <c r="AK4706"/>
      <c r="AL4706"/>
      <c r="AM4706"/>
      <c r="AN4706"/>
      <c r="AO4706"/>
      <c r="AP4706"/>
      <c r="AQ4706"/>
      <c r="AR4706"/>
      <c r="AS4706"/>
      <c r="AT4706"/>
      <c r="AU4706"/>
      <c r="AV4706"/>
      <c r="AW4706"/>
      <c r="AX4706"/>
      <c r="AY4706"/>
      <c r="AZ4706"/>
      <c r="BA4706"/>
      <c r="BB4706"/>
      <c r="BC4706"/>
      <c r="BD4706"/>
      <c r="BE4706"/>
      <c r="BF4706"/>
      <c r="BG4706"/>
      <c r="BH4706"/>
      <c r="BI4706"/>
      <c r="BJ4706"/>
      <c r="BK4706"/>
      <c r="BL4706"/>
      <c r="BM4706"/>
      <c r="BN4706"/>
      <c r="BO4706"/>
      <c r="BP4706"/>
      <c r="BQ4706"/>
      <c r="BR4706"/>
      <c r="BS4706"/>
      <c r="BT4706"/>
      <c r="BU4706"/>
      <c r="BV4706"/>
      <c r="BW4706"/>
      <c r="BX4706"/>
      <c r="BY4706"/>
      <c r="BZ4706"/>
      <c r="CA4706"/>
      <c r="CB4706"/>
      <c r="CC4706"/>
      <c r="CD4706"/>
      <c r="CE4706"/>
      <c r="CF4706"/>
      <c r="CG4706"/>
      <c r="CH4706"/>
      <c r="CI4706"/>
      <c r="CJ4706"/>
      <c r="CK4706"/>
      <c r="CL4706"/>
      <c r="CM4706"/>
      <c r="CN4706"/>
      <c r="CO4706"/>
      <c r="CP4706"/>
      <c r="CQ4706"/>
      <c r="CR4706"/>
      <c r="CS4706"/>
      <c r="CT4706"/>
      <c r="CU4706"/>
      <c r="CV4706"/>
    </row>
    <row r="4707" spans="10:100" x14ac:dyDescent="0.25">
      <c r="J4707"/>
      <c r="K4707"/>
      <c r="L4707"/>
      <c r="M4707"/>
      <c r="N4707"/>
      <c r="O4707"/>
      <c r="P4707"/>
      <c r="Q4707"/>
      <c r="R4707"/>
      <c r="S4707"/>
      <c r="T4707"/>
      <c r="U4707"/>
      <c r="V4707"/>
      <c r="W4707"/>
      <c r="X4707"/>
      <c r="Y4707"/>
      <c r="Z4707"/>
      <c r="AA4707"/>
      <c r="AB4707"/>
      <c r="AC4707"/>
      <c r="AD4707"/>
      <c r="AE4707"/>
      <c r="AF4707"/>
      <c r="AG4707"/>
      <c r="AH4707"/>
      <c r="AI4707"/>
      <c r="AJ4707"/>
      <c r="AK4707"/>
      <c r="AL4707"/>
      <c r="AM4707"/>
      <c r="AN4707"/>
      <c r="AO4707"/>
      <c r="AP4707"/>
      <c r="AQ4707"/>
      <c r="AR4707"/>
      <c r="AS4707"/>
      <c r="AT4707"/>
      <c r="AU4707"/>
      <c r="AV4707"/>
      <c r="AW4707"/>
      <c r="AX4707"/>
      <c r="AY4707"/>
      <c r="AZ4707"/>
      <c r="BA4707"/>
      <c r="BB4707"/>
      <c r="BC4707"/>
      <c r="BD4707"/>
      <c r="BE4707"/>
      <c r="BF4707"/>
      <c r="BG4707"/>
      <c r="BH4707"/>
      <c r="BI4707"/>
      <c r="BJ4707"/>
      <c r="BK4707"/>
      <c r="BL4707"/>
      <c r="BM4707"/>
      <c r="BN4707"/>
      <c r="BO4707"/>
      <c r="BP4707"/>
      <c r="BQ4707"/>
      <c r="BR4707"/>
      <c r="BS4707"/>
      <c r="BT4707"/>
      <c r="BU4707"/>
      <c r="BV4707"/>
      <c r="BW4707"/>
      <c r="BX4707"/>
      <c r="BY4707"/>
      <c r="BZ4707"/>
      <c r="CA4707"/>
      <c r="CB4707"/>
      <c r="CC4707"/>
      <c r="CD4707"/>
      <c r="CE4707"/>
      <c r="CF4707"/>
      <c r="CG4707"/>
      <c r="CH4707"/>
      <c r="CI4707"/>
      <c r="CJ4707"/>
      <c r="CK4707"/>
      <c r="CL4707"/>
      <c r="CM4707"/>
      <c r="CN4707"/>
      <c r="CO4707"/>
      <c r="CP4707"/>
      <c r="CQ4707"/>
      <c r="CR4707"/>
      <c r="CS4707"/>
      <c r="CT4707"/>
      <c r="CU4707"/>
      <c r="CV4707"/>
    </row>
    <row r="4708" spans="10:100" x14ac:dyDescent="0.25">
      <c r="J4708"/>
      <c r="K4708"/>
      <c r="L4708"/>
      <c r="M4708"/>
      <c r="N4708"/>
      <c r="O4708"/>
      <c r="P4708"/>
      <c r="Q4708"/>
      <c r="R4708"/>
      <c r="S4708"/>
      <c r="T4708"/>
      <c r="U4708"/>
      <c r="V4708"/>
      <c r="W4708"/>
      <c r="X4708"/>
      <c r="Y4708"/>
      <c r="Z4708"/>
      <c r="AA4708"/>
      <c r="AB4708"/>
      <c r="AC4708"/>
      <c r="AD4708"/>
      <c r="AE4708"/>
      <c r="AF4708"/>
      <c r="AG4708"/>
      <c r="AH4708"/>
      <c r="AI4708"/>
      <c r="AJ4708"/>
      <c r="AK4708"/>
      <c r="AL4708"/>
      <c r="AM4708"/>
      <c r="AN4708"/>
      <c r="AO4708"/>
      <c r="AP4708"/>
      <c r="AQ4708"/>
      <c r="AR4708"/>
      <c r="AS4708"/>
      <c r="AT4708"/>
      <c r="AU4708"/>
      <c r="AV4708"/>
      <c r="AW4708"/>
      <c r="AX4708"/>
      <c r="AY4708"/>
      <c r="AZ4708"/>
      <c r="BA4708"/>
      <c r="BB4708"/>
      <c r="BC4708"/>
      <c r="BD4708"/>
      <c r="BE4708"/>
      <c r="BF4708"/>
      <c r="BG4708"/>
      <c r="BH4708"/>
      <c r="BI4708"/>
      <c r="BJ4708"/>
      <c r="BK4708"/>
      <c r="BL4708"/>
      <c r="BM4708"/>
      <c r="BN4708"/>
      <c r="BO4708"/>
      <c r="BP4708"/>
      <c r="BQ4708"/>
      <c r="BR4708"/>
      <c r="BS4708"/>
      <c r="BT4708"/>
      <c r="BU4708"/>
      <c r="BV4708"/>
      <c r="BW4708"/>
      <c r="BX4708"/>
      <c r="BY4708"/>
      <c r="BZ4708"/>
      <c r="CA4708"/>
      <c r="CB4708"/>
      <c r="CC4708"/>
      <c r="CD4708"/>
      <c r="CE4708"/>
      <c r="CF4708"/>
      <c r="CG4708"/>
      <c r="CH4708"/>
      <c r="CI4708"/>
      <c r="CJ4708"/>
      <c r="CK4708"/>
      <c r="CL4708"/>
      <c r="CM4708"/>
      <c r="CN4708"/>
      <c r="CO4708"/>
      <c r="CP4708"/>
      <c r="CQ4708"/>
      <c r="CR4708"/>
      <c r="CS4708"/>
      <c r="CT4708"/>
      <c r="CU4708"/>
      <c r="CV4708"/>
    </row>
    <row r="4709" spans="10:100" x14ac:dyDescent="0.25">
      <c r="J4709"/>
      <c r="K4709"/>
      <c r="L4709"/>
      <c r="M4709"/>
      <c r="N4709"/>
      <c r="O4709"/>
      <c r="P4709"/>
      <c r="Q4709"/>
      <c r="R4709"/>
      <c r="S4709"/>
      <c r="T4709"/>
      <c r="U4709"/>
      <c r="V4709"/>
      <c r="W4709"/>
      <c r="X4709"/>
      <c r="Y4709"/>
      <c r="Z4709"/>
      <c r="AA4709"/>
      <c r="AB4709"/>
      <c r="AC4709"/>
      <c r="AD4709"/>
      <c r="AE4709"/>
      <c r="AF4709"/>
      <c r="AG4709"/>
      <c r="AH4709"/>
      <c r="AI4709"/>
      <c r="AJ4709"/>
      <c r="AK4709"/>
      <c r="AL4709"/>
      <c r="AM4709"/>
      <c r="AN4709"/>
      <c r="AO4709"/>
      <c r="AP4709"/>
      <c r="AQ4709"/>
      <c r="AR4709"/>
      <c r="AS4709"/>
      <c r="AT4709"/>
      <c r="AU4709"/>
      <c r="AV4709"/>
      <c r="AW4709"/>
      <c r="AX4709"/>
      <c r="AY4709"/>
      <c r="AZ4709"/>
      <c r="BA4709"/>
      <c r="BB4709"/>
      <c r="BC4709"/>
      <c r="BD4709"/>
      <c r="BE4709"/>
      <c r="BF4709"/>
      <c r="BG4709"/>
      <c r="BH4709"/>
      <c r="BI4709"/>
      <c r="BJ4709"/>
      <c r="BK4709"/>
      <c r="BL4709"/>
      <c r="BM4709"/>
      <c r="BN4709"/>
      <c r="BO4709"/>
      <c r="BP4709"/>
      <c r="BQ4709"/>
      <c r="BR4709"/>
      <c r="BS4709"/>
      <c r="BT4709"/>
      <c r="BU4709"/>
      <c r="BV4709"/>
      <c r="BW4709"/>
      <c r="BX4709"/>
      <c r="BY4709"/>
      <c r="BZ4709"/>
      <c r="CA4709"/>
      <c r="CB4709"/>
      <c r="CC4709"/>
      <c r="CD4709"/>
      <c r="CE4709"/>
      <c r="CF4709"/>
      <c r="CG4709"/>
      <c r="CH4709"/>
      <c r="CI4709"/>
      <c r="CJ4709"/>
      <c r="CK4709"/>
      <c r="CL4709"/>
      <c r="CM4709"/>
      <c r="CN4709"/>
      <c r="CO4709"/>
      <c r="CP4709"/>
      <c r="CQ4709"/>
      <c r="CR4709"/>
      <c r="CS4709"/>
      <c r="CT4709"/>
      <c r="CU4709"/>
      <c r="CV4709"/>
    </row>
    <row r="4710" spans="10:100" x14ac:dyDescent="0.25">
      <c r="J4710"/>
      <c r="K4710"/>
      <c r="L4710"/>
      <c r="M4710"/>
      <c r="N4710"/>
      <c r="O4710"/>
      <c r="P4710"/>
      <c r="Q4710"/>
      <c r="R4710"/>
      <c r="S4710"/>
      <c r="T4710"/>
      <c r="U4710"/>
      <c r="V4710"/>
      <c r="W4710"/>
      <c r="X4710"/>
      <c r="Y4710"/>
      <c r="Z4710"/>
      <c r="AA4710"/>
      <c r="AB4710"/>
      <c r="AC4710"/>
      <c r="AD4710"/>
      <c r="AE4710"/>
      <c r="AF4710"/>
      <c r="AG4710"/>
      <c r="AH4710"/>
      <c r="AI4710"/>
      <c r="AJ4710"/>
      <c r="AK4710"/>
      <c r="AL4710"/>
      <c r="AM4710"/>
      <c r="AN4710"/>
      <c r="AO4710"/>
      <c r="AP4710"/>
      <c r="AQ4710"/>
      <c r="AR4710"/>
      <c r="AS4710"/>
      <c r="AT4710"/>
      <c r="AU4710"/>
      <c r="AV4710"/>
      <c r="AW4710"/>
      <c r="AX4710"/>
      <c r="AY4710"/>
      <c r="AZ4710"/>
      <c r="BA4710"/>
      <c r="BB4710"/>
      <c r="BC4710"/>
      <c r="BD4710"/>
      <c r="BE4710"/>
      <c r="BF4710"/>
      <c r="BG4710"/>
      <c r="BH4710"/>
      <c r="BI4710"/>
      <c r="BJ4710"/>
      <c r="BK4710"/>
      <c r="BL4710"/>
      <c r="BM4710"/>
      <c r="BN4710"/>
      <c r="BO4710"/>
      <c r="BP4710"/>
      <c r="BQ4710"/>
      <c r="BR4710"/>
      <c r="BS4710"/>
      <c r="BT4710"/>
      <c r="BU4710"/>
      <c r="BV4710"/>
      <c r="BW4710"/>
      <c r="BX4710"/>
      <c r="BY4710"/>
      <c r="BZ4710"/>
      <c r="CA4710"/>
      <c r="CB4710"/>
      <c r="CC4710"/>
      <c r="CD4710"/>
      <c r="CE4710"/>
      <c r="CF4710"/>
      <c r="CG4710"/>
      <c r="CH4710"/>
      <c r="CI4710"/>
      <c r="CJ4710"/>
      <c r="CK4710"/>
      <c r="CL4710"/>
      <c r="CM4710"/>
      <c r="CN4710"/>
      <c r="CO4710"/>
      <c r="CP4710"/>
      <c r="CQ4710"/>
      <c r="CR4710"/>
      <c r="CS4710"/>
      <c r="CT4710"/>
      <c r="CU4710"/>
      <c r="CV4710"/>
    </row>
    <row r="4711" spans="10:100" x14ac:dyDescent="0.25">
      <c r="J4711"/>
      <c r="K4711"/>
      <c r="L4711"/>
      <c r="M4711"/>
      <c r="N4711"/>
      <c r="O4711"/>
      <c r="P4711"/>
      <c r="Q4711"/>
      <c r="R4711"/>
      <c r="S4711"/>
      <c r="T4711"/>
      <c r="U4711"/>
      <c r="V4711"/>
      <c r="W4711"/>
      <c r="X4711"/>
      <c r="Y4711"/>
      <c r="Z4711"/>
      <c r="AA4711"/>
      <c r="AB4711"/>
      <c r="AC4711"/>
      <c r="AD4711"/>
      <c r="AE4711"/>
      <c r="AF4711"/>
      <c r="AG4711"/>
      <c r="AH4711"/>
      <c r="AI4711"/>
      <c r="AJ4711"/>
      <c r="AK4711"/>
      <c r="AL4711"/>
      <c r="AM4711"/>
      <c r="AN4711"/>
      <c r="AO4711"/>
      <c r="AP4711"/>
      <c r="AQ4711"/>
      <c r="AR4711"/>
      <c r="AS4711"/>
      <c r="AT4711"/>
      <c r="AU4711"/>
      <c r="AV4711"/>
      <c r="AW4711"/>
      <c r="AX4711"/>
      <c r="AY4711"/>
      <c r="AZ4711"/>
      <c r="BA4711"/>
      <c r="BB4711"/>
      <c r="BC4711"/>
      <c r="BD4711"/>
      <c r="BE4711"/>
      <c r="BF4711"/>
      <c r="BG4711"/>
      <c r="BH4711"/>
      <c r="BI4711"/>
      <c r="BJ4711"/>
      <c r="BK4711"/>
      <c r="BL4711"/>
      <c r="BM4711"/>
      <c r="BN4711"/>
      <c r="BO4711"/>
      <c r="BP4711"/>
      <c r="BQ4711"/>
      <c r="BR4711"/>
      <c r="BS4711"/>
      <c r="BT4711"/>
      <c r="BU4711"/>
      <c r="BV4711"/>
      <c r="BW4711"/>
      <c r="BX4711"/>
      <c r="BY4711"/>
      <c r="BZ4711"/>
      <c r="CA4711"/>
      <c r="CB4711"/>
      <c r="CC4711"/>
      <c r="CD4711"/>
      <c r="CE4711"/>
      <c r="CF4711"/>
      <c r="CG4711"/>
      <c r="CH4711"/>
      <c r="CI4711"/>
      <c r="CJ4711"/>
      <c r="CK4711"/>
      <c r="CL4711"/>
      <c r="CM4711"/>
      <c r="CN4711"/>
      <c r="CO4711"/>
      <c r="CP4711"/>
      <c r="CQ4711"/>
      <c r="CR4711"/>
      <c r="CS4711"/>
      <c r="CT4711"/>
      <c r="CU4711"/>
      <c r="CV4711"/>
    </row>
    <row r="4712" spans="10:100" x14ac:dyDescent="0.25">
      <c r="J4712"/>
      <c r="K4712"/>
      <c r="L4712"/>
      <c r="M4712"/>
      <c r="N4712"/>
      <c r="O4712"/>
      <c r="P4712"/>
      <c r="Q4712"/>
      <c r="R4712"/>
      <c r="S4712"/>
      <c r="T4712"/>
      <c r="U4712"/>
      <c r="V4712"/>
      <c r="W4712"/>
      <c r="X4712"/>
      <c r="Y4712"/>
      <c r="Z4712"/>
      <c r="AA4712"/>
      <c r="AB4712"/>
      <c r="AC4712"/>
      <c r="AD4712"/>
      <c r="AE4712"/>
      <c r="AF4712"/>
      <c r="AG4712"/>
      <c r="AH4712"/>
      <c r="AI4712"/>
      <c r="AJ4712"/>
      <c r="AK4712"/>
      <c r="AL4712"/>
      <c r="AM4712"/>
      <c r="AN4712"/>
      <c r="AO4712"/>
      <c r="AP4712"/>
      <c r="AQ4712"/>
      <c r="AR4712"/>
      <c r="AS4712"/>
      <c r="AT4712"/>
      <c r="AU4712"/>
      <c r="AV4712"/>
      <c r="AW4712"/>
      <c r="AX4712"/>
      <c r="AY4712"/>
      <c r="AZ4712"/>
      <c r="BA4712"/>
      <c r="BB4712"/>
      <c r="BC4712"/>
      <c r="BD4712"/>
      <c r="BE4712"/>
      <c r="BF4712"/>
      <c r="BG4712"/>
      <c r="BH4712"/>
      <c r="BI4712"/>
      <c r="BJ4712"/>
      <c r="BK4712"/>
      <c r="BL4712"/>
      <c r="BM4712"/>
      <c r="BN4712"/>
      <c r="BO4712"/>
      <c r="BP4712"/>
      <c r="BQ4712"/>
      <c r="BR4712"/>
      <c r="BS4712"/>
      <c r="BT4712"/>
      <c r="BU4712"/>
      <c r="BV4712"/>
      <c r="BW4712"/>
      <c r="BX4712"/>
      <c r="BY4712"/>
      <c r="BZ4712"/>
      <c r="CA4712"/>
      <c r="CB4712"/>
      <c r="CC4712"/>
      <c r="CD4712"/>
      <c r="CE4712"/>
      <c r="CF4712"/>
      <c r="CG4712"/>
      <c r="CH4712"/>
      <c r="CI4712"/>
      <c r="CJ4712"/>
      <c r="CK4712"/>
      <c r="CL4712"/>
      <c r="CM4712"/>
      <c r="CN4712"/>
      <c r="CO4712"/>
      <c r="CP4712"/>
      <c r="CQ4712"/>
      <c r="CR4712"/>
      <c r="CS4712"/>
      <c r="CT4712"/>
      <c r="CU4712"/>
      <c r="CV4712"/>
    </row>
    <row r="4713" spans="10:100" x14ac:dyDescent="0.25">
      <c r="J4713"/>
      <c r="K4713"/>
      <c r="L4713"/>
      <c r="M4713"/>
      <c r="N4713"/>
      <c r="O4713"/>
      <c r="P4713"/>
      <c r="Q4713"/>
      <c r="R4713"/>
      <c r="S4713"/>
      <c r="T4713"/>
      <c r="U4713"/>
      <c r="V4713"/>
      <c r="W4713"/>
      <c r="X4713"/>
      <c r="Y4713"/>
      <c r="Z4713"/>
      <c r="AA4713"/>
      <c r="AB4713"/>
      <c r="AC4713"/>
      <c r="AD4713"/>
      <c r="AE4713"/>
      <c r="AF4713"/>
      <c r="AG4713"/>
      <c r="AH4713"/>
      <c r="AI4713"/>
      <c r="AJ4713"/>
      <c r="AK4713"/>
      <c r="AL4713"/>
      <c r="AM4713"/>
      <c r="AN4713"/>
      <c r="AO4713"/>
      <c r="AP4713"/>
      <c r="AQ4713"/>
      <c r="AR4713"/>
      <c r="AS4713"/>
      <c r="AT4713"/>
      <c r="AU4713"/>
      <c r="AV4713"/>
      <c r="AW4713"/>
      <c r="AX4713"/>
      <c r="AY4713"/>
      <c r="AZ4713"/>
      <c r="BA4713"/>
      <c r="BB4713"/>
      <c r="BC4713"/>
      <c r="BD4713"/>
      <c r="BE4713"/>
      <c r="BF4713"/>
      <c r="BG4713"/>
      <c r="BH4713"/>
      <c r="BI4713"/>
      <c r="BJ4713"/>
      <c r="BK4713"/>
      <c r="BL4713"/>
      <c r="BM4713"/>
      <c r="BN4713"/>
      <c r="BO4713"/>
      <c r="BP4713"/>
      <c r="BQ4713"/>
      <c r="BR4713"/>
      <c r="BS4713"/>
      <c r="BT4713"/>
      <c r="BU4713"/>
      <c r="BV4713"/>
      <c r="BW4713"/>
      <c r="BX4713"/>
      <c r="BY4713"/>
      <c r="BZ4713"/>
      <c r="CA4713"/>
      <c r="CB4713"/>
      <c r="CC4713"/>
      <c r="CD4713"/>
      <c r="CE4713"/>
      <c r="CF4713"/>
      <c r="CG4713"/>
      <c r="CH4713"/>
      <c r="CI4713"/>
      <c r="CJ4713"/>
      <c r="CK4713"/>
      <c r="CL4713"/>
      <c r="CM4713"/>
      <c r="CN4713"/>
      <c r="CO4713"/>
      <c r="CP4713"/>
      <c r="CQ4713"/>
      <c r="CR4713"/>
      <c r="CS4713"/>
      <c r="CT4713"/>
      <c r="CU4713"/>
      <c r="CV4713"/>
    </row>
    <row r="4714" spans="10:100" x14ac:dyDescent="0.25">
      <c r="J4714"/>
      <c r="K4714"/>
      <c r="L4714"/>
      <c r="M4714"/>
      <c r="N4714"/>
      <c r="O4714"/>
      <c r="P4714"/>
      <c r="Q4714"/>
      <c r="R4714"/>
      <c r="S4714"/>
      <c r="T4714"/>
      <c r="U4714"/>
      <c r="V4714"/>
      <c r="W4714"/>
      <c r="X4714"/>
      <c r="Y4714"/>
      <c r="Z4714"/>
      <c r="AA4714"/>
      <c r="AB4714"/>
      <c r="AC4714"/>
      <c r="AD4714"/>
      <c r="AE4714"/>
      <c r="AF4714"/>
      <c r="AG4714"/>
      <c r="AH4714"/>
      <c r="AI4714"/>
      <c r="AJ4714"/>
      <c r="AK4714"/>
      <c r="AL4714"/>
      <c r="AM4714"/>
      <c r="AN4714"/>
      <c r="AO4714"/>
      <c r="AP4714"/>
      <c r="AQ4714"/>
      <c r="AR4714"/>
      <c r="AS4714"/>
      <c r="AT4714"/>
      <c r="AU4714"/>
      <c r="AV4714"/>
      <c r="AW4714"/>
      <c r="AX4714"/>
      <c r="AY4714"/>
      <c r="AZ4714"/>
      <c r="BA4714"/>
      <c r="BB4714"/>
      <c r="BC4714"/>
      <c r="BD4714"/>
      <c r="BE4714"/>
      <c r="BF4714"/>
      <c r="BG4714"/>
      <c r="BH4714"/>
      <c r="BI4714"/>
      <c r="BJ4714"/>
      <c r="BK4714"/>
      <c r="BL4714"/>
      <c r="BM4714"/>
      <c r="BN4714"/>
      <c r="BO4714"/>
      <c r="BP4714"/>
      <c r="BQ4714"/>
      <c r="BR4714"/>
      <c r="BS4714"/>
      <c r="BT4714"/>
      <c r="BU4714"/>
      <c r="BV4714"/>
      <c r="BW4714"/>
      <c r="BX4714"/>
      <c r="BY4714"/>
      <c r="BZ4714"/>
      <c r="CA4714"/>
      <c r="CB4714"/>
      <c r="CC4714"/>
      <c r="CD4714"/>
      <c r="CE4714"/>
      <c r="CF4714"/>
      <c r="CG4714"/>
      <c r="CH4714"/>
      <c r="CI4714"/>
      <c r="CJ4714"/>
      <c r="CK4714"/>
      <c r="CL4714"/>
      <c r="CM4714"/>
      <c r="CN4714"/>
      <c r="CO4714"/>
      <c r="CP4714"/>
      <c r="CQ4714"/>
      <c r="CR4714"/>
      <c r="CS4714"/>
      <c r="CT4714"/>
      <c r="CU4714"/>
      <c r="CV4714"/>
    </row>
    <row r="4715" spans="10:100" x14ac:dyDescent="0.25">
      <c r="J4715"/>
      <c r="K4715"/>
      <c r="L4715"/>
      <c r="M4715"/>
      <c r="N4715"/>
      <c r="O4715"/>
      <c r="P4715"/>
      <c r="Q4715"/>
      <c r="R4715"/>
      <c r="S4715"/>
      <c r="T4715"/>
      <c r="U4715"/>
      <c r="V4715"/>
      <c r="W4715"/>
      <c r="X4715"/>
      <c r="Y4715"/>
      <c r="Z4715"/>
      <c r="AA4715"/>
      <c r="AB4715"/>
      <c r="AC4715"/>
      <c r="AD4715"/>
      <c r="AE4715"/>
      <c r="AF4715"/>
      <c r="AG4715"/>
      <c r="AH4715"/>
      <c r="AI4715"/>
      <c r="AJ4715"/>
      <c r="AK4715"/>
      <c r="AL4715"/>
      <c r="AM4715"/>
      <c r="AN4715"/>
      <c r="AO4715"/>
      <c r="AP4715"/>
      <c r="AQ4715"/>
      <c r="AR4715"/>
      <c r="AS4715"/>
      <c r="AT4715"/>
      <c r="AU4715"/>
      <c r="AV4715"/>
      <c r="AW4715"/>
      <c r="AX4715"/>
      <c r="AY4715"/>
      <c r="AZ4715"/>
      <c r="BA4715"/>
      <c r="BB4715"/>
      <c r="BC4715"/>
      <c r="BD4715"/>
      <c r="BE4715"/>
      <c r="BF4715"/>
      <c r="BG4715"/>
      <c r="BH4715"/>
      <c r="BI4715"/>
      <c r="BJ4715"/>
      <c r="BK4715"/>
      <c r="BL4715"/>
      <c r="BM4715"/>
      <c r="BN4715"/>
      <c r="BO4715"/>
      <c r="BP4715"/>
      <c r="BQ4715"/>
      <c r="BR4715"/>
      <c r="BS4715"/>
      <c r="BT4715"/>
      <c r="BU4715"/>
      <c r="BV4715"/>
      <c r="BW4715"/>
      <c r="BX4715"/>
      <c r="BY4715"/>
      <c r="BZ4715"/>
      <c r="CA4715"/>
      <c r="CB4715"/>
      <c r="CC4715"/>
      <c r="CD4715"/>
      <c r="CE4715"/>
      <c r="CF4715"/>
      <c r="CG4715"/>
      <c r="CH4715"/>
      <c r="CI4715"/>
      <c r="CJ4715"/>
      <c r="CK4715"/>
      <c r="CL4715"/>
      <c r="CM4715"/>
      <c r="CN4715"/>
      <c r="CO4715"/>
      <c r="CP4715"/>
      <c r="CQ4715"/>
      <c r="CR4715"/>
      <c r="CS4715"/>
      <c r="CT4715"/>
      <c r="CU4715"/>
      <c r="CV4715"/>
    </row>
    <row r="4716" spans="10:100" x14ac:dyDescent="0.25">
      <c r="J4716"/>
      <c r="K4716"/>
      <c r="L4716"/>
      <c r="M4716"/>
      <c r="N4716"/>
      <c r="O4716"/>
      <c r="P4716"/>
      <c r="Q4716"/>
      <c r="R4716"/>
      <c r="S4716"/>
      <c r="T4716"/>
      <c r="U4716"/>
      <c r="V4716"/>
      <c r="W4716"/>
      <c r="X4716"/>
      <c r="Y4716"/>
      <c r="Z4716"/>
      <c r="AA4716"/>
      <c r="AB4716"/>
      <c r="AC4716"/>
      <c r="AD4716"/>
      <c r="AE4716"/>
      <c r="AF4716"/>
      <c r="AG4716"/>
      <c r="AH4716"/>
      <c r="AI4716"/>
      <c r="AJ4716"/>
      <c r="AK4716"/>
      <c r="AL4716"/>
      <c r="AM4716"/>
      <c r="AN4716"/>
      <c r="AO4716"/>
      <c r="AP4716"/>
      <c r="AQ4716"/>
      <c r="AR4716"/>
      <c r="AS4716"/>
      <c r="AT4716"/>
      <c r="AU4716"/>
      <c r="AV4716"/>
      <c r="AW4716"/>
      <c r="AX4716"/>
      <c r="AY4716"/>
      <c r="AZ4716"/>
      <c r="BA4716"/>
      <c r="BB4716"/>
      <c r="BC4716"/>
      <c r="BD4716"/>
      <c r="BE4716"/>
      <c r="BF4716"/>
      <c r="BG4716"/>
      <c r="BH4716"/>
      <c r="BI4716"/>
      <c r="BJ4716"/>
      <c r="BK4716"/>
      <c r="BL4716"/>
      <c r="BM4716"/>
      <c r="BN4716"/>
      <c r="BO4716"/>
      <c r="BP4716"/>
      <c r="BQ4716"/>
      <c r="BR4716"/>
      <c r="BS4716"/>
      <c r="BT4716"/>
      <c r="BU4716"/>
      <c r="BV4716"/>
      <c r="BW4716"/>
      <c r="BX4716"/>
      <c r="BY4716"/>
      <c r="BZ4716"/>
      <c r="CA4716"/>
      <c r="CB4716"/>
      <c r="CC4716"/>
      <c r="CD4716"/>
      <c r="CE4716"/>
      <c r="CF4716"/>
      <c r="CG4716"/>
      <c r="CH4716"/>
      <c r="CI4716"/>
      <c r="CJ4716"/>
      <c r="CK4716"/>
      <c r="CL4716"/>
      <c r="CM4716"/>
      <c r="CN4716"/>
      <c r="CO4716"/>
      <c r="CP4716"/>
      <c r="CQ4716"/>
      <c r="CR4716"/>
      <c r="CS4716"/>
      <c r="CT4716"/>
      <c r="CU4716"/>
      <c r="CV4716"/>
    </row>
    <row r="4717" spans="10:100" x14ac:dyDescent="0.25">
      <c r="J4717"/>
      <c r="K4717"/>
      <c r="L4717"/>
      <c r="M4717"/>
      <c r="N4717"/>
      <c r="O4717"/>
      <c r="P4717"/>
      <c r="Q4717"/>
      <c r="R4717"/>
      <c r="S4717"/>
      <c r="T4717"/>
      <c r="U4717"/>
      <c r="V4717"/>
      <c r="W4717"/>
      <c r="X4717"/>
      <c r="Y4717"/>
      <c r="Z4717"/>
      <c r="AA4717"/>
      <c r="AB4717"/>
      <c r="AC4717"/>
      <c r="AD4717"/>
      <c r="AE4717"/>
      <c r="AF4717"/>
      <c r="AG4717"/>
      <c r="AH4717"/>
      <c r="AI4717"/>
      <c r="AJ4717"/>
      <c r="AK4717"/>
      <c r="AL4717"/>
      <c r="AM4717"/>
      <c r="AN4717"/>
      <c r="AO4717"/>
      <c r="AP4717"/>
      <c r="AQ4717"/>
      <c r="AR4717"/>
      <c r="AS4717"/>
      <c r="AT4717"/>
      <c r="AU4717"/>
      <c r="AV4717"/>
      <c r="AW4717"/>
      <c r="AX4717"/>
      <c r="AY4717"/>
      <c r="AZ4717"/>
      <c r="BA4717"/>
      <c r="BB4717"/>
      <c r="BC4717"/>
      <c r="BD4717"/>
      <c r="BE4717"/>
      <c r="BF4717"/>
      <c r="BG4717"/>
      <c r="BH4717"/>
      <c r="BI4717"/>
      <c r="BJ4717"/>
      <c r="BK4717"/>
      <c r="BL4717"/>
      <c r="BM4717"/>
      <c r="BN4717"/>
      <c r="BO4717"/>
      <c r="BP4717"/>
      <c r="BQ4717"/>
      <c r="BR4717"/>
      <c r="BS4717"/>
      <c r="BT4717"/>
      <c r="BU4717"/>
      <c r="BV4717"/>
      <c r="BW4717"/>
      <c r="BX4717"/>
      <c r="BY4717"/>
      <c r="BZ4717"/>
      <c r="CA4717"/>
      <c r="CB4717"/>
      <c r="CC4717"/>
      <c r="CD4717"/>
      <c r="CE4717"/>
      <c r="CF4717"/>
      <c r="CG4717"/>
      <c r="CH4717"/>
      <c r="CI4717"/>
      <c r="CJ4717"/>
      <c r="CK4717"/>
      <c r="CL4717"/>
      <c r="CM4717"/>
      <c r="CN4717"/>
      <c r="CO4717"/>
      <c r="CP4717"/>
      <c r="CQ4717"/>
      <c r="CR4717"/>
      <c r="CS4717"/>
      <c r="CT4717"/>
      <c r="CU4717"/>
      <c r="CV4717"/>
    </row>
    <row r="4718" spans="10:100" x14ac:dyDescent="0.25">
      <c r="J4718"/>
      <c r="K4718"/>
      <c r="L4718"/>
      <c r="M4718"/>
      <c r="N4718"/>
      <c r="O4718"/>
      <c r="P4718"/>
      <c r="Q4718"/>
      <c r="R4718"/>
      <c r="S4718"/>
      <c r="T4718"/>
      <c r="U4718"/>
      <c r="V4718"/>
      <c r="W4718"/>
      <c r="X4718"/>
      <c r="Y4718"/>
      <c r="Z4718"/>
      <c r="AA4718"/>
      <c r="AB4718"/>
      <c r="AC4718"/>
      <c r="AD4718"/>
      <c r="AE4718"/>
      <c r="AF4718"/>
      <c r="AG4718"/>
      <c r="AH4718"/>
      <c r="AI4718"/>
      <c r="AJ4718"/>
      <c r="AK4718"/>
      <c r="AL4718"/>
      <c r="AM4718"/>
      <c r="AN4718"/>
      <c r="AO4718"/>
      <c r="AP4718"/>
      <c r="AQ4718"/>
      <c r="AR4718"/>
      <c r="AS4718"/>
      <c r="AT4718"/>
      <c r="AU4718"/>
      <c r="AV4718"/>
      <c r="AW4718"/>
      <c r="AX4718"/>
      <c r="AY4718"/>
      <c r="AZ4718"/>
      <c r="BA4718"/>
      <c r="BB4718"/>
      <c r="BC4718"/>
      <c r="BD4718"/>
      <c r="BE4718"/>
      <c r="BF4718"/>
      <c r="BG4718"/>
      <c r="BH4718"/>
      <c r="BI4718"/>
      <c r="BJ4718"/>
      <c r="BK4718"/>
      <c r="BL4718"/>
      <c r="BM4718"/>
      <c r="BN4718"/>
      <c r="BO4718"/>
      <c r="BP4718"/>
      <c r="BQ4718"/>
      <c r="BR4718"/>
      <c r="BS4718"/>
      <c r="BT4718"/>
      <c r="BU4718"/>
      <c r="BV4718"/>
      <c r="BW4718"/>
      <c r="BX4718"/>
      <c r="BY4718"/>
      <c r="BZ4718"/>
      <c r="CA4718"/>
      <c r="CB4718"/>
      <c r="CC4718"/>
      <c r="CD4718"/>
      <c r="CE4718"/>
      <c r="CF4718"/>
      <c r="CG4718"/>
      <c r="CH4718"/>
      <c r="CI4718"/>
      <c r="CJ4718"/>
      <c r="CK4718"/>
      <c r="CL4718"/>
      <c r="CM4718"/>
      <c r="CN4718"/>
      <c r="CO4718"/>
      <c r="CP4718"/>
      <c r="CQ4718"/>
      <c r="CR4718"/>
      <c r="CS4718"/>
      <c r="CT4718"/>
      <c r="CU4718"/>
      <c r="CV4718"/>
    </row>
    <row r="4719" spans="10:100" x14ac:dyDescent="0.25">
      <c r="J4719"/>
      <c r="K4719"/>
      <c r="L4719"/>
      <c r="M4719"/>
      <c r="N4719"/>
      <c r="O4719"/>
      <c r="P4719"/>
      <c r="Q4719"/>
      <c r="R4719"/>
      <c r="S4719"/>
      <c r="T4719"/>
      <c r="U4719"/>
      <c r="V4719"/>
      <c r="W4719"/>
      <c r="X4719"/>
      <c r="Y4719"/>
      <c r="Z4719"/>
      <c r="AA4719"/>
      <c r="AB4719"/>
      <c r="AC4719"/>
      <c r="AD4719"/>
      <c r="AE4719"/>
      <c r="AF4719"/>
      <c r="AG4719"/>
      <c r="AH4719"/>
      <c r="AI4719"/>
      <c r="AJ4719"/>
      <c r="AK4719"/>
      <c r="AL4719"/>
      <c r="AM4719"/>
      <c r="AN4719"/>
      <c r="AO4719"/>
      <c r="AP4719"/>
      <c r="AQ4719"/>
      <c r="AR4719"/>
      <c r="AS4719"/>
      <c r="AT4719"/>
      <c r="AU4719"/>
      <c r="AV4719"/>
      <c r="AW4719"/>
      <c r="AX4719"/>
      <c r="AY4719"/>
      <c r="AZ4719"/>
      <c r="BA4719"/>
      <c r="BB4719"/>
      <c r="BC4719"/>
      <c r="BD4719"/>
      <c r="BE4719"/>
      <c r="BF4719"/>
      <c r="BG4719"/>
      <c r="BH4719"/>
      <c r="BI4719"/>
      <c r="BJ4719"/>
      <c r="BK4719"/>
      <c r="BL4719"/>
      <c r="BM4719"/>
      <c r="BN4719"/>
      <c r="BO4719"/>
      <c r="BP4719"/>
      <c r="BQ4719"/>
      <c r="BR4719"/>
      <c r="BS4719"/>
      <c r="BT4719"/>
      <c r="BU4719"/>
      <c r="BV4719"/>
      <c r="BW4719"/>
      <c r="BX4719"/>
      <c r="BY4719"/>
      <c r="BZ4719"/>
      <c r="CA4719"/>
      <c r="CB4719"/>
      <c r="CC4719"/>
      <c r="CD4719"/>
      <c r="CE4719"/>
      <c r="CF4719"/>
      <c r="CG4719"/>
      <c r="CH4719"/>
      <c r="CI4719"/>
      <c r="CJ4719"/>
      <c r="CK4719"/>
      <c r="CL4719"/>
      <c r="CM4719"/>
      <c r="CN4719"/>
      <c r="CO4719"/>
      <c r="CP4719"/>
      <c r="CQ4719"/>
      <c r="CR4719"/>
      <c r="CS4719"/>
      <c r="CT4719"/>
      <c r="CU4719"/>
      <c r="CV4719"/>
    </row>
    <row r="4720" spans="10:100" x14ac:dyDescent="0.25">
      <c r="J4720"/>
      <c r="K4720"/>
      <c r="L4720"/>
      <c r="M4720"/>
      <c r="N4720"/>
      <c r="O4720"/>
      <c r="P4720"/>
      <c r="Q4720"/>
      <c r="R4720"/>
      <c r="S4720"/>
      <c r="T4720"/>
      <c r="U4720"/>
      <c r="V4720"/>
      <c r="W4720"/>
      <c r="X4720"/>
      <c r="Y4720"/>
      <c r="Z4720"/>
      <c r="AA4720"/>
      <c r="AB4720"/>
      <c r="AC4720"/>
      <c r="AD4720"/>
      <c r="AE4720"/>
      <c r="AF4720"/>
      <c r="AG4720"/>
      <c r="AH4720"/>
      <c r="AI4720"/>
      <c r="AJ4720"/>
      <c r="AK4720"/>
      <c r="AL4720"/>
      <c r="AM4720"/>
      <c r="AN4720"/>
      <c r="AO4720"/>
      <c r="AP4720"/>
      <c r="AQ4720"/>
      <c r="AR4720"/>
      <c r="AS4720"/>
      <c r="AT4720"/>
      <c r="AU4720"/>
      <c r="AV4720"/>
      <c r="AW4720"/>
      <c r="AX4720"/>
      <c r="AY4720"/>
      <c r="AZ4720"/>
      <c r="BA4720"/>
      <c r="BB4720"/>
      <c r="BC4720"/>
      <c r="BD4720"/>
      <c r="BE4720"/>
      <c r="BF4720"/>
      <c r="BG4720"/>
      <c r="BH4720"/>
      <c r="BI4720"/>
      <c r="BJ4720"/>
      <c r="BK4720"/>
      <c r="BL4720"/>
      <c r="BM4720"/>
      <c r="BN4720"/>
      <c r="BO4720"/>
      <c r="BP4720"/>
      <c r="BQ4720"/>
      <c r="BR4720"/>
      <c r="BS4720"/>
      <c r="BT4720"/>
      <c r="BU4720"/>
      <c r="BV4720"/>
      <c r="BW4720"/>
      <c r="BX4720"/>
      <c r="BY4720"/>
      <c r="BZ4720"/>
      <c r="CA4720"/>
      <c r="CB4720"/>
      <c r="CC4720"/>
      <c r="CD4720"/>
      <c r="CE4720"/>
      <c r="CF4720"/>
      <c r="CG4720"/>
      <c r="CH4720"/>
      <c r="CI4720"/>
      <c r="CJ4720"/>
      <c r="CK4720"/>
      <c r="CL4720"/>
      <c r="CM4720"/>
      <c r="CN4720"/>
      <c r="CO4720"/>
      <c r="CP4720"/>
      <c r="CQ4720"/>
      <c r="CR4720"/>
      <c r="CS4720"/>
      <c r="CT4720"/>
      <c r="CU4720"/>
      <c r="CV4720"/>
    </row>
    <row r="4721" spans="10:100" x14ac:dyDescent="0.25">
      <c r="J4721"/>
      <c r="K4721"/>
      <c r="L4721"/>
      <c r="M4721"/>
      <c r="N4721"/>
      <c r="O4721"/>
      <c r="P4721"/>
      <c r="Q4721"/>
      <c r="R4721"/>
      <c r="S4721"/>
      <c r="T4721"/>
      <c r="U4721"/>
      <c r="V4721"/>
      <c r="W4721"/>
      <c r="X4721"/>
      <c r="Y4721"/>
      <c r="Z4721"/>
      <c r="AA4721"/>
      <c r="AB4721"/>
      <c r="AC4721"/>
      <c r="AD4721"/>
      <c r="AE4721"/>
      <c r="AF4721"/>
      <c r="AG4721"/>
      <c r="AH4721"/>
      <c r="AI4721"/>
      <c r="AJ4721"/>
      <c r="AK4721"/>
      <c r="AL4721"/>
      <c r="AM4721"/>
      <c r="AN4721"/>
      <c r="AO4721"/>
      <c r="AP4721"/>
      <c r="AQ4721"/>
      <c r="AR4721"/>
      <c r="AS4721"/>
      <c r="AT4721"/>
      <c r="AU4721"/>
      <c r="AV4721"/>
      <c r="AW4721"/>
      <c r="AX4721"/>
      <c r="AY4721"/>
      <c r="AZ4721"/>
      <c r="BA4721"/>
      <c r="BB4721"/>
      <c r="BC4721"/>
      <c r="BD4721"/>
      <c r="BE4721"/>
      <c r="BF4721"/>
      <c r="BG4721"/>
      <c r="BH4721"/>
      <c r="BI4721"/>
      <c r="BJ4721"/>
      <c r="BK4721"/>
      <c r="BL4721"/>
      <c r="BM4721"/>
      <c r="BN4721"/>
      <c r="BO4721"/>
      <c r="BP4721"/>
      <c r="BQ4721"/>
      <c r="BR4721"/>
      <c r="BS4721"/>
      <c r="BT4721"/>
      <c r="BU4721"/>
      <c r="BV4721"/>
      <c r="BW4721"/>
      <c r="BX4721"/>
      <c r="BY4721"/>
      <c r="BZ4721"/>
      <c r="CA4721"/>
      <c r="CB4721"/>
      <c r="CC4721"/>
      <c r="CD4721"/>
      <c r="CE4721"/>
      <c r="CF4721"/>
      <c r="CG4721"/>
      <c r="CH4721"/>
      <c r="CI4721"/>
      <c r="CJ4721"/>
      <c r="CK4721"/>
      <c r="CL4721"/>
      <c r="CM4721"/>
      <c r="CN4721"/>
      <c r="CO4721"/>
      <c r="CP4721"/>
      <c r="CQ4721"/>
      <c r="CR4721"/>
      <c r="CS4721"/>
      <c r="CT4721"/>
      <c r="CU4721"/>
      <c r="CV4721"/>
    </row>
    <row r="4722" spans="10:100" x14ac:dyDescent="0.25">
      <c r="J4722"/>
      <c r="K4722"/>
      <c r="L4722"/>
      <c r="M4722"/>
      <c r="N4722"/>
      <c r="O4722"/>
      <c r="P4722"/>
      <c r="Q4722"/>
      <c r="R4722"/>
      <c r="S4722"/>
      <c r="T4722"/>
      <c r="U4722"/>
      <c r="V4722"/>
      <c r="W4722"/>
      <c r="X4722"/>
      <c r="Y4722"/>
      <c r="Z4722"/>
      <c r="AA4722"/>
      <c r="AB4722"/>
      <c r="AC4722"/>
      <c r="AD4722"/>
      <c r="AE4722"/>
      <c r="AF4722"/>
      <c r="AG4722"/>
      <c r="AH4722"/>
      <c r="AI4722"/>
      <c r="AJ4722"/>
      <c r="AK4722"/>
      <c r="AL4722"/>
      <c r="AM4722"/>
      <c r="AN4722"/>
      <c r="AO4722"/>
      <c r="AP4722"/>
      <c r="AQ4722"/>
      <c r="AR4722"/>
      <c r="AS4722"/>
      <c r="AT4722"/>
      <c r="AU4722"/>
      <c r="AV4722"/>
      <c r="AW4722"/>
      <c r="AX4722"/>
      <c r="AY4722"/>
      <c r="AZ4722"/>
      <c r="BA4722"/>
      <c r="BB4722"/>
      <c r="BC4722"/>
      <c r="BD4722"/>
      <c r="BE4722"/>
      <c r="BF4722"/>
      <c r="BG4722"/>
      <c r="BH4722"/>
      <c r="BI4722"/>
      <c r="BJ4722"/>
      <c r="BK4722"/>
      <c r="BL4722"/>
      <c r="BM4722"/>
      <c r="BN4722"/>
      <c r="BO4722"/>
      <c r="BP4722"/>
      <c r="BQ4722"/>
      <c r="BR4722"/>
      <c r="BS4722"/>
      <c r="BT4722"/>
      <c r="BU4722"/>
      <c r="BV4722"/>
      <c r="BW4722"/>
      <c r="BX4722"/>
      <c r="BY4722"/>
      <c r="BZ4722"/>
      <c r="CA4722"/>
      <c r="CB4722"/>
      <c r="CC4722"/>
      <c r="CD4722"/>
      <c r="CE4722"/>
      <c r="CF4722"/>
      <c r="CG4722"/>
      <c r="CH4722"/>
      <c r="CI4722"/>
      <c r="CJ4722"/>
      <c r="CK4722"/>
      <c r="CL4722"/>
      <c r="CM4722"/>
      <c r="CN4722"/>
      <c r="CO4722"/>
      <c r="CP4722"/>
      <c r="CQ4722"/>
      <c r="CR4722"/>
      <c r="CS4722"/>
      <c r="CT4722"/>
      <c r="CU4722"/>
      <c r="CV4722"/>
    </row>
    <row r="4723" spans="10:100" x14ac:dyDescent="0.25">
      <c r="J4723"/>
      <c r="K4723"/>
      <c r="L4723"/>
      <c r="M4723"/>
      <c r="N4723"/>
      <c r="O4723"/>
      <c r="P4723"/>
      <c r="Q4723"/>
      <c r="R4723"/>
      <c r="S4723"/>
      <c r="T4723"/>
      <c r="U4723"/>
      <c r="V4723"/>
      <c r="W4723"/>
      <c r="X4723"/>
      <c r="Y4723"/>
      <c r="Z4723"/>
      <c r="AA4723"/>
      <c r="AB4723"/>
      <c r="AC4723"/>
      <c r="AD4723"/>
      <c r="AE4723"/>
      <c r="AF4723"/>
      <c r="AG4723"/>
      <c r="AH4723"/>
      <c r="AI4723"/>
      <c r="AJ4723"/>
      <c r="AK4723"/>
      <c r="AL4723"/>
      <c r="AM4723"/>
      <c r="AN4723"/>
      <c r="AO4723"/>
      <c r="AP4723"/>
      <c r="AQ4723"/>
      <c r="AR4723"/>
      <c r="AS4723"/>
      <c r="AT4723"/>
      <c r="AU4723"/>
      <c r="AV4723"/>
      <c r="AW4723"/>
      <c r="AX4723"/>
      <c r="AY4723"/>
      <c r="AZ4723"/>
      <c r="BA4723"/>
      <c r="BB4723"/>
      <c r="BC4723"/>
      <c r="BD4723"/>
      <c r="BE4723"/>
      <c r="BF4723"/>
      <c r="BG4723"/>
      <c r="BH4723"/>
      <c r="BI4723"/>
      <c r="BJ4723"/>
      <c r="BK4723"/>
      <c r="BL4723"/>
      <c r="BM4723"/>
      <c r="BN4723"/>
      <c r="BO4723"/>
      <c r="BP4723"/>
      <c r="BQ4723"/>
      <c r="BR4723"/>
      <c r="BS4723"/>
      <c r="BT4723"/>
      <c r="BU4723"/>
      <c r="BV4723"/>
      <c r="BW4723"/>
      <c r="BX4723"/>
      <c r="BY4723"/>
      <c r="BZ4723"/>
      <c r="CA4723"/>
      <c r="CB4723"/>
      <c r="CC4723"/>
      <c r="CD4723"/>
      <c r="CE4723"/>
      <c r="CF4723"/>
      <c r="CG4723"/>
      <c r="CH4723"/>
      <c r="CI4723"/>
      <c r="CJ4723"/>
      <c r="CK4723"/>
      <c r="CL4723"/>
      <c r="CM4723"/>
      <c r="CN4723"/>
      <c r="CO4723"/>
      <c r="CP4723"/>
      <c r="CQ4723"/>
      <c r="CR4723"/>
      <c r="CS4723"/>
      <c r="CT4723"/>
      <c r="CU4723"/>
      <c r="CV4723"/>
    </row>
    <row r="4724" spans="10:100" x14ac:dyDescent="0.25">
      <c r="J4724"/>
      <c r="K4724"/>
      <c r="L4724"/>
      <c r="M4724"/>
      <c r="N4724"/>
      <c r="O4724"/>
      <c r="P4724"/>
      <c r="Q4724"/>
      <c r="R4724"/>
      <c r="S4724"/>
      <c r="T4724"/>
      <c r="U4724"/>
      <c r="V4724"/>
      <c r="W4724"/>
      <c r="X4724"/>
      <c r="Y4724"/>
      <c r="Z4724"/>
      <c r="AA4724"/>
      <c r="AB4724"/>
      <c r="AC4724"/>
      <c r="AD4724"/>
      <c r="AE4724"/>
      <c r="AF4724"/>
      <c r="AG4724"/>
      <c r="AH4724"/>
      <c r="AI4724"/>
      <c r="AJ4724"/>
      <c r="AK4724"/>
      <c r="AL4724"/>
      <c r="AM4724"/>
      <c r="AN4724"/>
      <c r="AO4724"/>
      <c r="AP4724"/>
      <c r="AQ4724"/>
      <c r="AR4724"/>
      <c r="AS4724"/>
      <c r="AT4724"/>
      <c r="AU4724"/>
      <c r="AV4724"/>
      <c r="AW4724"/>
      <c r="AX4724"/>
      <c r="AY4724"/>
      <c r="AZ4724"/>
      <c r="BA4724"/>
      <c r="BB4724"/>
      <c r="BC4724"/>
      <c r="BD4724"/>
      <c r="BE4724"/>
      <c r="BF4724"/>
      <c r="BG4724"/>
      <c r="BH4724"/>
      <c r="BI4724"/>
      <c r="BJ4724"/>
      <c r="BK4724"/>
      <c r="BL4724"/>
      <c r="BM4724"/>
      <c r="BN4724"/>
      <c r="BO4724"/>
      <c r="BP4724"/>
      <c r="BQ4724"/>
      <c r="BR4724"/>
      <c r="BS4724"/>
      <c r="BT4724"/>
      <c r="BU4724"/>
      <c r="BV4724"/>
      <c r="BW4724"/>
      <c r="BX4724"/>
      <c r="BY4724"/>
      <c r="BZ4724"/>
      <c r="CA4724"/>
      <c r="CB4724"/>
      <c r="CC4724"/>
      <c r="CD4724"/>
      <c r="CE4724"/>
      <c r="CF4724"/>
      <c r="CG4724"/>
      <c r="CH4724"/>
      <c r="CI4724"/>
      <c r="CJ4724"/>
      <c r="CK4724"/>
      <c r="CL4724"/>
      <c r="CM4724"/>
      <c r="CN4724"/>
      <c r="CO4724"/>
      <c r="CP4724"/>
      <c r="CQ4724"/>
      <c r="CR4724"/>
      <c r="CS4724"/>
      <c r="CT4724"/>
      <c r="CU4724"/>
      <c r="CV4724"/>
    </row>
    <row r="4725" spans="10:100" x14ac:dyDescent="0.25">
      <c r="J4725"/>
      <c r="K4725"/>
      <c r="L4725"/>
      <c r="M4725"/>
      <c r="N4725"/>
      <c r="O4725"/>
      <c r="P4725"/>
      <c r="Q4725"/>
      <c r="R4725"/>
      <c r="S4725"/>
      <c r="T4725"/>
      <c r="U4725"/>
      <c r="V4725"/>
      <c r="W4725"/>
      <c r="X4725"/>
      <c r="Y4725"/>
      <c r="Z4725"/>
      <c r="AA4725"/>
      <c r="AB4725"/>
      <c r="AC4725"/>
      <c r="AD4725"/>
      <c r="AE4725"/>
      <c r="AF4725"/>
      <c r="AG4725"/>
      <c r="AH4725"/>
      <c r="AI4725"/>
      <c r="AJ4725"/>
      <c r="AK4725"/>
      <c r="AL4725"/>
      <c r="AM4725"/>
      <c r="AN4725"/>
      <c r="AO4725"/>
      <c r="AP4725"/>
      <c r="AQ4725"/>
      <c r="AR4725"/>
      <c r="AS4725"/>
      <c r="AT4725"/>
      <c r="AU4725"/>
      <c r="AV4725"/>
      <c r="AW4725"/>
      <c r="AX4725"/>
      <c r="AY4725"/>
      <c r="AZ4725"/>
      <c r="BA4725"/>
      <c r="BB4725"/>
      <c r="BC4725"/>
      <c r="BD4725"/>
      <c r="BE4725"/>
      <c r="BF4725"/>
      <c r="BG4725"/>
      <c r="BH4725"/>
      <c r="BI4725"/>
      <c r="BJ4725"/>
      <c r="BK4725"/>
      <c r="BL4725"/>
      <c r="BM4725"/>
      <c r="BN4725"/>
      <c r="BO4725"/>
      <c r="BP4725"/>
      <c r="BQ4725"/>
      <c r="BR4725"/>
      <c r="BS4725"/>
      <c r="BT4725"/>
      <c r="BU4725"/>
      <c r="BV4725"/>
      <c r="BW4725"/>
      <c r="BX4725"/>
      <c r="BY4725"/>
      <c r="BZ4725"/>
      <c r="CA4725"/>
      <c r="CB4725"/>
      <c r="CC4725"/>
      <c r="CD4725"/>
      <c r="CE4725"/>
      <c r="CF4725"/>
      <c r="CG4725"/>
      <c r="CH4725"/>
      <c r="CI4725"/>
      <c r="CJ4725"/>
      <c r="CK4725"/>
      <c r="CL4725"/>
      <c r="CM4725"/>
      <c r="CN4725"/>
      <c r="CO4725"/>
      <c r="CP4725"/>
      <c r="CQ4725"/>
      <c r="CR4725"/>
      <c r="CS4725"/>
      <c r="CT4725"/>
      <c r="CU4725"/>
      <c r="CV4725"/>
    </row>
    <row r="4726" spans="10:100" x14ac:dyDescent="0.25">
      <c r="J4726"/>
      <c r="K4726"/>
      <c r="L4726"/>
      <c r="M4726"/>
      <c r="N4726"/>
      <c r="O4726"/>
      <c r="P4726"/>
      <c r="Q4726"/>
      <c r="R4726"/>
      <c r="S4726"/>
      <c r="T4726"/>
      <c r="U4726"/>
      <c r="V4726"/>
      <c r="W4726"/>
      <c r="X4726"/>
      <c r="Y4726"/>
      <c r="Z4726"/>
      <c r="AA4726"/>
      <c r="AB4726"/>
      <c r="AC4726"/>
      <c r="AD4726"/>
      <c r="AE4726"/>
      <c r="AF4726"/>
      <c r="AG4726"/>
      <c r="AH4726"/>
      <c r="AI4726"/>
      <c r="AJ4726"/>
      <c r="AK4726"/>
      <c r="AL4726"/>
      <c r="AM4726"/>
      <c r="AN4726"/>
      <c r="AO4726"/>
      <c r="AP4726"/>
      <c r="AQ4726"/>
      <c r="AR4726"/>
      <c r="AS4726"/>
      <c r="AT4726"/>
      <c r="AU4726"/>
      <c r="AV4726"/>
      <c r="AW4726"/>
      <c r="AX4726"/>
      <c r="AY4726"/>
      <c r="AZ4726"/>
      <c r="BA4726"/>
      <c r="BB4726"/>
      <c r="BC4726"/>
      <c r="BD4726"/>
      <c r="BE4726"/>
      <c r="BF4726"/>
      <c r="BG4726"/>
      <c r="BH4726"/>
      <c r="BI4726"/>
      <c r="BJ4726"/>
      <c r="BK4726"/>
      <c r="BL4726"/>
      <c r="BM4726"/>
      <c r="BN4726"/>
      <c r="BO4726"/>
      <c r="BP4726"/>
      <c r="BQ4726"/>
      <c r="BR4726"/>
      <c r="BS4726"/>
      <c r="BT4726"/>
      <c r="BU4726"/>
      <c r="BV4726"/>
      <c r="BW4726"/>
      <c r="BX4726"/>
      <c r="BY4726"/>
      <c r="BZ4726"/>
      <c r="CA4726"/>
      <c r="CB4726"/>
      <c r="CC4726"/>
      <c r="CD4726"/>
      <c r="CE4726"/>
      <c r="CF4726"/>
      <c r="CG4726"/>
      <c r="CH4726"/>
      <c r="CI4726"/>
      <c r="CJ4726"/>
      <c r="CK4726"/>
      <c r="CL4726"/>
      <c r="CM4726"/>
      <c r="CN4726"/>
      <c r="CO4726"/>
      <c r="CP4726"/>
      <c r="CQ4726"/>
      <c r="CR4726"/>
      <c r="CS4726"/>
      <c r="CT4726"/>
      <c r="CU4726"/>
      <c r="CV4726"/>
    </row>
    <row r="4727" spans="10:100" x14ac:dyDescent="0.25">
      <c r="J4727"/>
      <c r="K4727"/>
      <c r="L4727"/>
      <c r="M4727"/>
      <c r="N4727"/>
      <c r="O4727"/>
      <c r="P4727"/>
      <c r="Q4727"/>
      <c r="R4727"/>
      <c r="S4727"/>
      <c r="T4727"/>
      <c r="U4727"/>
      <c r="V4727"/>
      <c r="W4727"/>
      <c r="X4727"/>
      <c r="Y4727"/>
      <c r="Z4727"/>
      <c r="AA4727"/>
      <c r="AB4727"/>
      <c r="AC4727"/>
      <c r="AD4727"/>
      <c r="AE4727"/>
      <c r="AF4727"/>
      <c r="AG4727"/>
      <c r="AH4727"/>
      <c r="AI4727"/>
      <c r="AJ4727"/>
      <c r="AK4727"/>
      <c r="AL4727"/>
      <c r="AM4727"/>
      <c r="AN4727"/>
      <c r="AO4727"/>
      <c r="AP4727"/>
      <c r="AQ4727"/>
      <c r="AR4727"/>
      <c r="AS4727"/>
      <c r="AT4727"/>
      <c r="AU4727"/>
      <c r="AV4727"/>
      <c r="AW4727"/>
      <c r="AX4727"/>
      <c r="AY4727"/>
      <c r="AZ4727"/>
      <c r="BA4727"/>
      <c r="BB4727"/>
      <c r="BC4727"/>
      <c r="BD4727"/>
      <c r="BE4727"/>
      <c r="BF4727"/>
      <c r="BG4727"/>
      <c r="BH4727"/>
      <c r="BI4727"/>
      <c r="BJ4727"/>
      <c r="BK4727"/>
      <c r="BL4727"/>
      <c r="BM4727"/>
      <c r="BN4727"/>
      <c r="BO4727"/>
      <c r="BP4727"/>
      <c r="BQ4727"/>
      <c r="BR4727"/>
      <c r="BS4727"/>
      <c r="BT4727"/>
      <c r="BU4727"/>
      <c r="BV4727"/>
      <c r="BW4727"/>
      <c r="BX4727"/>
      <c r="BY4727"/>
      <c r="BZ4727"/>
      <c r="CA4727"/>
      <c r="CB4727"/>
      <c r="CC4727"/>
      <c r="CD4727"/>
      <c r="CE4727"/>
      <c r="CF4727"/>
      <c r="CG4727"/>
      <c r="CH4727"/>
      <c r="CI4727"/>
      <c r="CJ4727"/>
      <c r="CK4727"/>
      <c r="CL4727"/>
      <c r="CM4727"/>
      <c r="CN4727"/>
      <c r="CO4727"/>
      <c r="CP4727"/>
      <c r="CQ4727"/>
      <c r="CR4727"/>
      <c r="CS4727"/>
      <c r="CT4727"/>
      <c r="CU4727"/>
      <c r="CV4727"/>
    </row>
    <row r="4728" spans="10:100" x14ac:dyDescent="0.25">
      <c r="J4728"/>
      <c r="K4728"/>
      <c r="L4728"/>
      <c r="M4728"/>
      <c r="N4728"/>
      <c r="O4728"/>
      <c r="P4728"/>
      <c r="Q4728"/>
      <c r="R4728"/>
      <c r="S4728"/>
      <c r="T4728"/>
      <c r="U4728"/>
      <c r="V4728"/>
      <c r="W4728"/>
      <c r="X4728"/>
      <c r="Y4728"/>
      <c r="Z4728"/>
      <c r="AA4728"/>
      <c r="AB4728"/>
      <c r="AC4728"/>
      <c r="AD4728"/>
      <c r="AE4728"/>
      <c r="AF4728"/>
      <c r="AG4728"/>
      <c r="AH4728"/>
      <c r="AI4728"/>
      <c r="AJ4728"/>
      <c r="AK4728"/>
      <c r="AL4728"/>
      <c r="AM4728"/>
      <c r="AN4728"/>
      <c r="AO4728"/>
      <c r="AP4728"/>
      <c r="AQ4728"/>
      <c r="AR4728"/>
      <c r="AS4728"/>
      <c r="AT4728"/>
      <c r="AU4728"/>
      <c r="AV4728"/>
      <c r="AW4728"/>
      <c r="AX4728"/>
      <c r="AY4728"/>
      <c r="AZ4728"/>
      <c r="BA4728"/>
      <c r="BB4728"/>
      <c r="BC4728"/>
      <c r="BD4728"/>
      <c r="BE4728"/>
      <c r="BF4728"/>
      <c r="BG4728"/>
      <c r="BH4728"/>
      <c r="BI4728"/>
      <c r="BJ4728"/>
      <c r="BK4728"/>
      <c r="BL4728"/>
      <c r="BM4728"/>
      <c r="BN4728"/>
      <c r="BO4728"/>
      <c r="BP4728"/>
      <c r="BQ4728"/>
      <c r="BR4728"/>
      <c r="BS4728"/>
      <c r="BT4728"/>
      <c r="BU4728"/>
      <c r="BV4728"/>
      <c r="BW4728"/>
      <c r="BX4728"/>
      <c r="BY4728"/>
      <c r="BZ4728"/>
      <c r="CA4728"/>
      <c r="CB4728"/>
      <c r="CC4728"/>
      <c r="CD4728"/>
      <c r="CE4728"/>
      <c r="CF4728"/>
      <c r="CG4728"/>
      <c r="CH4728"/>
      <c r="CI4728"/>
      <c r="CJ4728"/>
      <c r="CK4728"/>
      <c r="CL4728"/>
      <c r="CM4728"/>
      <c r="CN4728"/>
      <c r="CO4728"/>
      <c r="CP4728"/>
      <c r="CQ4728"/>
      <c r="CR4728"/>
      <c r="CS4728"/>
      <c r="CT4728"/>
      <c r="CU4728"/>
      <c r="CV4728"/>
    </row>
    <row r="4729" spans="10:100" x14ac:dyDescent="0.25">
      <c r="J4729"/>
      <c r="K4729"/>
      <c r="L4729"/>
      <c r="M4729"/>
      <c r="N4729"/>
      <c r="O4729"/>
      <c r="P4729"/>
      <c r="Q4729"/>
      <c r="R4729"/>
      <c r="S4729"/>
      <c r="T4729"/>
      <c r="U4729"/>
      <c r="V4729"/>
      <c r="W4729"/>
      <c r="X4729"/>
      <c r="Y4729"/>
      <c r="Z4729"/>
      <c r="AA4729"/>
      <c r="AB4729"/>
      <c r="AC4729"/>
      <c r="AD4729"/>
      <c r="AE4729"/>
      <c r="AF4729"/>
      <c r="AG4729"/>
      <c r="AH4729"/>
      <c r="AI4729"/>
      <c r="AJ4729"/>
      <c r="AK4729"/>
      <c r="AL4729"/>
      <c r="AM4729"/>
      <c r="AN4729"/>
      <c r="AO4729"/>
      <c r="AP4729"/>
      <c r="AQ4729"/>
      <c r="AR4729"/>
      <c r="AS4729"/>
      <c r="AT4729"/>
      <c r="AU4729"/>
      <c r="AV4729"/>
      <c r="AW4729"/>
      <c r="AX4729"/>
      <c r="AY4729"/>
      <c r="AZ4729"/>
      <c r="BA4729"/>
      <c r="BB4729"/>
      <c r="BC4729"/>
      <c r="BD4729"/>
      <c r="BE4729"/>
      <c r="BF4729"/>
      <c r="BG4729"/>
      <c r="BH4729"/>
      <c r="BI4729"/>
      <c r="BJ4729"/>
      <c r="BK4729"/>
      <c r="BL4729"/>
      <c r="BM4729"/>
      <c r="BN4729"/>
      <c r="BO4729"/>
      <c r="BP4729"/>
      <c r="BQ4729"/>
      <c r="BR4729"/>
      <c r="BS4729"/>
      <c r="BT4729"/>
      <c r="BU4729"/>
      <c r="BV4729"/>
      <c r="BW4729"/>
      <c r="BX4729"/>
      <c r="BY4729"/>
      <c r="BZ4729"/>
      <c r="CA4729"/>
      <c r="CB4729"/>
      <c r="CC4729"/>
      <c r="CD4729"/>
      <c r="CE4729"/>
      <c r="CF4729"/>
      <c r="CG4729"/>
      <c r="CH4729"/>
      <c r="CI4729"/>
      <c r="CJ4729"/>
      <c r="CK4729"/>
      <c r="CL4729"/>
      <c r="CM4729"/>
      <c r="CN4729"/>
      <c r="CO4729"/>
      <c r="CP4729"/>
      <c r="CQ4729"/>
      <c r="CR4729"/>
      <c r="CS4729"/>
      <c r="CT4729"/>
      <c r="CU4729"/>
      <c r="CV4729"/>
    </row>
    <row r="4730" spans="10:100" x14ac:dyDescent="0.25">
      <c r="J4730"/>
      <c r="K4730"/>
      <c r="L4730"/>
      <c r="M4730"/>
      <c r="N4730"/>
      <c r="O4730"/>
      <c r="P4730"/>
      <c r="Q4730"/>
      <c r="R4730"/>
      <c r="S4730"/>
      <c r="T4730"/>
      <c r="U4730"/>
      <c r="V4730"/>
      <c r="W4730"/>
      <c r="X4730"/>
      <c r="Y4730"/>
      <c r="Z4730"/>
      <c r="AA4730"/>
      <c r="AB4730"/>
      <c r="AC4730"/>
      <c r="AD4730"/>
      <c r="AE4730"/>
      <c r="AF4730"/>
      <c r="AG4730"/>
      <c r="AH4730"/>
      <c r="AI4730"/>
      <c r="AJ4730"/>
      <c r="AK4730"/>
      <c r="AL4730"/>
      <c r="AM4730"/>
      <c r="AN4730"/>
      <c r="AO4730"/>
      <c r="AP4730"/>
      <c r="AQ4730"/>
      <c r="AR4730"/>
      <c r="AS4730"/>
      <c r="AT4730"/>
      <c r="AU4730"/>
      <c r="AV4730"/>
      <c r="AW4730"/>
      <c r="AX4730"/>
      <c r="AY4730"/>
      <c r="AZ4730"/>
      <c r="BA4730"/>
      <c r="BB4730"/>
      <c r="BC4730"/>
      <c r="BD4730"/>
      <c r="BE4730"/>
      <c r="BF4730"/>
      <c r="BG4730"/>
      <c r="BH4730"/>
      <c r="BI4730"/>
      <c r="BJ4730"/>
      <c r="BK4730"/>
      <c r="BL4730"/>
      <c r="BM4730"/>
      <c r="BN4730"/>
      <c r="BO4730"/>
      <c r="BP4730"/>
      <c r="BQ4730"/>
      <c r="BR4730"/>
      <c r="BS4730"/>
      <c r="BT4730"/>
      <c r="BU4730"/>
      <c r="BV4730"/>
      <c r="BW4730"/>
      <c r="BX4730"/>
      <c r="BY4730"/>
      <c r="BZ4730"/>
      <c r="CA4730"/>
      <c r="CB4730"/>
      <c r="CC4730"/>
      <c r="CD4730"/>
      <c r="CE4730"/>
      <c r="CF4730"/>
      <c r="CG4730"/>
      <c r="CH4730"/>
      <c r="CI4730"/>
      <c r="CJ4730"/>
      <c r="CK4730"/>
      <c r="CL4730"/>
      <c r="CM4730"/>
      <c r="CN4730"/>
      <c r="CO4730"/>
      <c r="CP4730"/>
      <c r="CQ4730"/>
      <c r="CR4730"/>
      <c r="CS4730"/>
      <c r="CT4730"/>
      <c r="CU4730"/>
      <c r="CV4730"/>
    </row>
    <row r="4731" spans="10:100" x14ac:dyDescent="0.25">
      <c r="J4731"/>
      <c r="K4731"/>
      <c r="L4731"/>
      <c r="M4731"/>
      <c r="N4731"/>
      <c r="O4731"/>
      <c r="P4731"/>
      <c r="Q4731"/>
      <c r="R4731"/>
      <c r="S4731"/>
      <c r="T4731"/>
      <c r="U4731"/>
      <c r="V4731"/>
      <c r="W4731"/>
      <c r="X4731"/>
      <c r="Y4731"/>
      <c r="Z4731"/>
      <c r="AA4731"/>
      <c r="AB4731"/>
      <c r="AC4731"/>
      <c r="AD4731"/>
      <c r="AE4731"/>
      <c r="AF4731"/>
      <c r="AG4731"/>
      <c r="AH4731"/>
      <c r="AI4731"/>
      <c r="AJ4731"/>
      <c r="AK4731"/>
      <c r="AL4731"/>
      <c r="AM4731"/>
      <c r="AN4731"/>
      <c r="AO4731"/>
      <c r="AP4731"/>
      <c r="AQ4731"/>
      <c r="AR4731"/>
      <c r="AS4731"/>
      <c r="AT4731"/>
      <c r="AU4731"/>
      <c r="AV4731"/>
      <c r="AW4731"/>
      <c r="AX4731"/>
      <c r="AY4731"/>
      <c r="AZ4731"/>
      <c r="BA4731"/>
      <c r="BB4731"/>
      <c r="BC4731"/>
      <c r="BD4731"/>
      <c r="BE4731"/>
      <c r="BF4731"/>
      <c r="BG4731"/>
      <c r="BH4731"/>
      <c r="BI4731"/>
      <c r="BJ4731"/>
      <c r="BK4731"/>
      <c r="BL4731"/>
      <c r="BM4731"/>
      <c r="BN4731"/>
      <c r="BO4731"/>
      <c r="BP4731"/>
      <c r="BQ4731"/>
      <c r="BR4731"/>
      <c r="BS4731"/>
      <c r="BT4731"/>
      <c r="BU4731"/>
      <c r="BV4731"/>
      <c r="BW4731"/>
      <c r="BX4731"/>
      <c r="BY4731"/>
      <c r="BZ4731"/>
      <c r="CA4731"/>
      <c r="CB4731"/>
      <c r="CC4731"/>
      <c r="CD4731"/>
      <c r="CE4731"/>
      <c r="CF4731"/>
      <c r="CG4731"/>
      <c r="CH4731"/>
      <c r="CI4731"/>
      <c r="CJ4731"/>
      <c r="CK4731"/>
      <c r="CL4731"/>
      <c r="CM4731"/>
      <c r="CN4731"/>
      <c r="CO4731"/>
      <c r="CP4731"/>
      <c r="CQ4731"/>
      <c r="CR4731"/>
      <c r="CS4731"/>
      <c r="CT4731"/>
      <c r="CU4731"/>
      <c r="CV4731"/>
    </row>
    <row r="4732" spans="10:100" x14ac:dyDescent="0.25">
      <c r="J4732"/>
      <c r="K4732"/>
      <c r="L4732"/>
      <c r="M4732"/>
      <c r="N4732"/>
      <c r="O4732"/>
      <c r="P4732"/>
      <c r="Q4732"/>
      <c r="R4732"/>
      <c r="S4732"/>
      <c r="T4732"/>
      <c r="U4732"/>
      <c r="V4732"/>
      <c r="W4732"/>
      <c r="X4732"/>
      <c r="Y4732"/>
      <c r="Z4732"/>
      <c r="AA4732"/>
      <c r="AB4732"/>
      <c r="AC4732"/>
      <c r="AD4732"/>
      <c r="AE4732"/>
      <c r="AF4732"/>
      <c r="AG4732"/>
      <c r="AH4732"/>
      <c r="AI4732"/>
      <c r="AJ4732"/>
      <c r="AK4732"/>
      <c r="AL4732"/>
      <c r="AM4732"/>
      <c r="AN4732"/>
      <c r="AO4732"/>
      <c r="AP4732"/>
      <c r="AQ4732"/>
      <c r="AR4732"/>
      <c r="AS4732"/>
      <c r="AT4732"/>
      <c r="AU4732"/>
      <c r="AV4732"/>
      <c r="AW4732"/>
      <c r="AX4732"/>
      <c r="AY4732"/>
      <c r="AZ4732"/>
      <c r="BA4732"/>
      <c r="BB4732"/>
      <c r="BC4732"/>
      <c r="BD4732"/>
      <c r="BE4732"/>
      <c r="BF4732"/>
      <c r="BG4732"/>
      <c r="BH4732"/>
      <c r="BI4732"/>
      <c r="BJ4732"/>
      <c r="BK4732"/>
      <c r="BL4732"/>
      <c r="BM4732"/>
      <c r="BN4732"/>
      <c r="BO4732"/>
      <c r="BP4732"/>
      <c r="BQ4732"/>
      <c r="BR4732"/>
      <c r="BS4732"/>
      <c r="BT4732"/>
      <c r="BU4732"/>
      <c r="BV4732"/>
      <c r="BW4732"/>
      <c r="BX4732"/>
      <c r="BY4732"/>
      <c r="BZ4732"/>
      <c r="CA4732"/>
      <c r="CB4732"/>
      <c r="CC4732"/>
      <c r="CD4732"/>
      <c r="CE4732"/>
      <c r="CF4732"/>
      <c r="CG4732"/>
      <c r="CH4732"/>
      <c r="CI4732"/>
      <c r="CJ4732"/>
      <c r="CK4732"/>
      <c r="CL4732"/>
      <c r="CM4732"/>
      <c r="CN4732"/>
      <c r="CO4732"/>
      <c r="CP4732"/>
      <c r="CQ4732"/>
      <c r="CR4732"/>
      <c r="CS4732"/>
      <c r="CT4732"/>
      <c r="CU4732"/>
      <c r="CV4732"/>
    </row>
    <row r="4733" spans="10:100" x14ac:dyDescent="0.25">
      <c r="J4733"/>
      <c r="K4733"/>
      <c r="L4733"/>
      <c r="M4733"/>
      <c r="N4733"/>
      <c r="O4733"/>
      <c r="P4733"/>
      <c r="Q4733"/>
      <c r="R4733"/>
      <c r="S4733"/>
      <c r="T4733"/>
      <c r="U4733"/>
      <c r="V4733"/>
      <c r="W4733"/>
      <c r="X4733"/>
      <c r="Y4733"/>
      <c r="Z4733"/>
      <c r="AA4733"/>
      <c r="AB4733"/>
      <c r="AC4733"/>
      <c r="AD4733"/>
      <c r="AE4733"/>
      <c r="AF4733"/>
      <c r="AG4733"/>
      <c r="AH4733"/>
      <c r="AI4733"/>
      <c r="AJ4733"/>
      <c r="AK4733"/>
      <c r="AL4733"/>
      <c r="AM4733"/>
      <c r="AN4733"/>
      <c r="AO4733"/>
      <c r="AP4733"/>
      <c r="AQ4733"/>
      <c r="AR4733"/>
      <c r="AS4733"/>
      <c r="AT4733"/>
      <c r="AU4733"/>
      <c r="AV4733"/>
      <c r="AW4733"/>
      <c r="AX4733"/>
      <c r="AY4733"/>
      <c r="AZ4733"/>
      <c r="BA4733"/>
      <c r="BB4733"/>
      <c r="BC4733"/>
      <c r="BD4733"/>
      <c r="BE4733"/>
      <c r="BF4733"/>
      <c r="BG4733"/>
      <c r="BH4733"/>
      <c r="BI4733"/>
      <c r="BJ4733"/>
      <c r="BK4733"/>
      <c r="BL4733"/>
      <c r="BM4733"/>
      <c r="BN4733"/>
      <c r="BO4733"/>
      <c r="BP4733"/>
      <c r="BQ4733"/>
      <c r="BR4733"/>
      <c r="BS4733"/>
      <c r="BT4733"/>
      <c r="BU4733"/>
      <c r="BV4733"/>
      <c r="BW4733"/>
      <c r="BX4733"/>
      <c r="BY4733"/>
      <c r="BZ4733"/>
      <c r="CA4733"/>
      <c r="CB4733"/>
      <c r="CC4733"/>
      <c r="CD4733"/>
      <c r="CE4733"/>
      <c r="CF4733"/>
      <c r="CG4733"/>
      <c r="CH4733"/>
      <c r="CI4733"/>
      <c r="CJ4733"/>
      <c r="CK4733"/>
      <c r="CL4733"/>
      <c r="CM4733"/>
      <c r="CN4733"/>
      <c r="CO4733"/>
      <c r="CP4733"/>
      <c r="CQ4733"/>
      <c r="CR4733"/>
      <c r="CS4733"/>
      <c r="CT4733"/>
      <c r="CU4733"/>
      <c r="CV4733"/>
    </row>
    <row r="4734" spans="10:100" x14ac:dyDescent="0.25">
      <c r="J4734"/>
      <c r="K4734"/>
      <c r="L4734"/>
      <c r="M4734"/>
      <c r="N4734"/>
      <c r="O4734"/>
      <c r="P4734"/>
      <c r="Q4734"/>
      <c r="R4734"/>
      <c r="S4734"/>
      <c r="T4734"/>
      <c r="U4734"/>
      <c r="V4734"/>
      <c r="W4734"/>
      <c r="X4734"/>
      <c r="Y4734"/>
      <c r="Z4734"/>
      <c r="AA4734"/>
      <c r="AB4734"/>
      <c r="AC4734"/>
      <c r="AD4734"/>
      <c r="AE4734"/>
      <c r="AF4734"/>
      <c r="AG4734"/>
      <c r="AH4734"/>
      <c r="AI4734"/>
      <c r="AJ4734"/>
      <c r="AK4734"/>
      <c r="AL4734"/>
      <c r="AM4734"/>
      <c r="AN4734"/>
      <c r="AO4734"/>
      <c r="AP4734"/>
      <c r="AQ4734"/>
      <c r="AR4734"/>
      <c r="AS4734"/>
      <c r="AT4734"/>
      <c r="AU4734"/>
      <c r="AV4734"/>
      <c r="AW4734"/>
      <c r="AX4734"/>
      <c r="AY4734"/>
      <c r="AZ4734"/>
      <c r="BA4734"/>
      <c r="BB4734"/>
      <c r="BC4734"/>
      <c r="BD4734"/>
      <c r="BE4734"/>
      <c r="BF4734"/>
      <c r="BG4734"/>
      <c r="BH4734"/>
      <c r="BI4734"/>
      <c r="BJ4734"/>
      <c r="BK4734"/>
      <c r="BL4734"/>
      <c r="BM4734"/>
      <c r="BN4734"/>
      <c r="BO4734"/>
      <c r="BP4734"/>
      <c r="BQ4734"/>
      <c r="BR4734"/>
      <c r="BS4734"/>
      <c r="BT4734"/>
      <c r="BU4734"/>
      <c r="BV4734"/>
      <c r="BW4734"/>
      <c r="BX4734"/>
      <c r="BY4734"/>
      <c r="BZ4734"/>
      <c r="CA4734"/>
      <c r="CB4734"/>
      <c r="CC4734"/>
      <c r="CD4734"/>
      <c r="CE4734"/>
      <c r="CF4734"/>
      <c r="CG4734"/>
      <c r="CH4734"/>
      <c r="CI4734"/>
      <c r="CJ4734"/>
      <c r="CK4734"/>
      <c r="CL4734"/>
      <c r="CM4734"/>
      <c r="CN4734"/>
      <c r="CO4734"/>
      <c r="CP4734"/>
      <c r="CQ4734"/>
      <c r="CR4734"/>
      <c r="CS4734"/>
      <c r="CT4734"/>
      <c r="CU4734"/>
      <c r="CV4734"/>
    </row>
    <row r="4735" spans="10:100" x14ac:dyDescent="0.25">
      <c r="J4735"/>
      <c r="K4735"/>
      <c r="L4735"/>
      <c r="M4735"/>
      <c r="N4735"/>
      <c r="O4735"/>
      <c r="P4735"/>
      <c r="Q4735"/>
      <c r="R4735"/>
      <c r="S4735"/>
      <c r="T4735"/>
      <c r="U4735"/>
      <c r="V4735"/>
      <c r="W4735"/>
      <c r="X4735"/>
      <c r="Y4735"/>
      <c r="Z4735"/>
      <c r="AA4735"/>
      <c r="AB4735"/>
      <c r="AC4735"/>
      <c r="AD4735"/>
      <c r="AE4735"/>
      <c r="AF4735"/>
      <c r="AG4735"/>
      <c r="AH4735"/>
      <c r="AI4735"/>
      <c r="AJ4735"/>
      <c r="AK4735"/>
      <c r="AL4735"/>
      <c r="AM4735"/>
      <c r="AN4735"/>
      <c r="AO4735"/>
      <c r="AP4735"/>
      <c r="AQ4735"/>
      <c r="AR4735"/>
      <c r="AS4735"/>
      <c r="AT4735"/>
      <c r="AU4735"/>
      <c r="AV4735"/>
      <c r="AW4735"/>
      <c r="AX4735"/>
      <c r="AY4735"/>
      <c r="AZ4735"/>
      <c r="BA4735"/>
      <c r="BB4735"/>
      <c r="BC4735"/>
      <c r="BD4735"/>
      <c r="BE4735"/>
      <c r="BF4735"/>
      <c r="BG4735"/>
      <c r="BH4735"/>
      <c r="BI4735"/>
      <c r="BJ4735"/>
      <c r="BK4735"/>
      <c r="BL4735"/>
      <c r="BM4735"/>
      <c r="BN4735"/>
      <c r="BO4735"/>
      <c r="BP4735"/>
      <c r="BQ4735"/>
      <c r="BR4735"/>
      <c r="BS4735"/>
      <c r="BT4735"/>
      <c r="BU4735"/>
      <c r="BV4735"/>
      <c r="BW4735"/>
      <c r="BX4735"/>
      <c r="BY4735"/>
      <c r="BZ4735"/>
      <c r="CA4735"/>
      <c r="CB4735"/>
      <c r="CC4735"/>
      <c r="CD4735"/>
      <c r="CE4735"/>
      <c r="CF4735"/>
      <c r="CG4735"/>
      <c r="CH4735"/>
      <c r="CI4735"/>
      <c r="CJ4735"/>
      <c r="CK4735"/>
      <c r="CL4735"/>
      <c r="CM4735"/>
      <c r="CN4735"/>
      <c r="CO4735"/>
      <c r="CP4735"/>
      <c r="CQ4735"/>
      <c r="CR4735"/>
      <c r="CS4735"/>
      <c r="CT4735"/>
      <c r="CU4735"/>
      <c r="CV4735"/>
    </row>
    <row r="4736" spans="10:100" x14ac:dyDescent="0.25">
      <c r="J4736"/>
      <c r="K4736"/>
      <c r="L4736"/>
      <c r="M4736"/>
      <c r="N4736"/>
      <c r="O4736"/>
      <c r="P4736"/>
      <c r="Q4736"/>
      <c r="R4736"/>
      <c r="S4736"/>
      <c r="T4736"/>
      <c r="U4736"/>
      <c r="V4736"/>
      <c r="W4736"/>
      <c r="X4736"/>
      <c r="Y4736"/>
      <c r="Z4736"/>
      <c r="AA4736"/>
      <c r="AB4736"/>
      <c r="AC4736"/>
      <c r="AD4736"/>
      <c r="AE4736"/>
      <c r="AF4736"/>
      <c r="AG4736"/>
      <c r="AH4736"/>
      <c r="AI4736"/>
      <c r="AJ4736"/>
      <c r="AK4736"/>
      <c r="AL4736"/>
      <c r="AM4736"/>
      <c r="AN4736"/>
      <c r="AO4736"/>
      <c r="AP4736"/>
      <c r="AQ4736"/>
      <c r="AR4736"/>
      <c r="AS4736"/>
      <c r="AT4736"/>
      <c r="AU4736"/>
      <c r="AV4736"/>
      <c r="AW4736"/>
      <c r="AX4736"/>
      <c r="AY4736"/>
      <c r="AZ4736"/>
      <c r="BA4736"/>
      <c r="BB4736"/>
      <c r="BC4736"/>
      <c r="BD4736"/>
      <c r="BE4736"/>
      <c r="BF4736"/>
      <c r="BG4736"/>
      <c r="BH4736"/>
      <c r="BI4736"/>
      <c r="BJ4736"/>
      <c r="BK4736"/>
      <c r="BL4736"/>
      <c r="BM4736"/>
      <c r="BN4736"/>
      <c r="BO4736"/>
      <c r="BP4736"/>
      <c r="BQ4736"/>
      <c r="BR4736"/>
      <c r="BS4736"/>
      <c r="BT4736"/>
      <c r="BU4736"/>
      <c r="BV4736"/>
      <c r="BW4736"/>
      <c r="BX4736"/>
      <c r="BY4736"/>
      <c r="BZ4736"/>
      <c r="CA4736"/>
      <c r="CB4736"/>
      <c r="CC4736"/>
      <c r="CD4736"/>
      <c r="CE4736"/>
      <c r="CF4736"/>
      <c r="CG4736"/>
      <c r="CH4736"/>
      <c r="CI4736"/>
      <c r="CJ4736"/>
      <c r="CK4736"/>
      <c r="CL4736"/>
      <c r="CM4736"/>
      <c r="CN4736"/>
      <c r="CO4736"/>
      <c r="CP4736"/>
      <c r="CQ4736"/>
      <c r="CR4736"/>
      <c r="CS4736"/>
      <c r="CT4736"/>
      <c r="CU4736"/>
      <c r="CV4736"/>
    </row>
    <row r="4737" spans="10:100" x14ac:dyDescent="0.25">
      <c r="J4737"/>
      <c r="K4737"/>
      <c r="L4737"/>
      <c r="M4737"/>
      <c r="N4737"/>
      <c r="O4737"/>
      <c r="P4737"/>
      <c r="Q4737"/>
      <c r="R4737"/>
      <c r="S4737"/>
      <c r="T4737"/>
      <c r="U4737"/>
      <c r="V4737"/>
      <c r="W4737"/>
      <c r="X4737"/>
      <c r="Y4737"/>
      <c r="Z4737"/>
      <c r="AA4737"/>
      <c r="AB4737"/>
      <c r="AC4737"/>
      <c r="AD4737"/>
      <c r="AE4737"/>
      <c r="AF4737"/>
      <c r="AG4737"/>
      <c r="AH4737"/>
      <c r="AI4737"/>
      <c r="AJ4737"/>
      <c r="AK4737"/>
      <c r="AL4737"/>
      <c r="AM4737"/>
      <c r="AN4737"/>
      <c r="AO4737"/>
      <c r="AP4737"/>
      <c r="AQ4737"/>
      <c r="AR4737"/>
      <c r="AS4737"/>
      <c r="AT4737"/>
      <c r="AU4737"/>
      <c r="AV4737"/>
      <c r="AW4737"/>
      <c r="AX4737"/>
      <c r="AY4737"/>
      <c r="AZ4737"/>
      <c r="BA4737"/>
      <c r="BB4737"/>
      <c r="BC4737"/>
      <c r="BD4737"/>
      <c r="BE4737"/>
      <c r="BF4737"/>
      <c r="BG4737"/>
      <c r="BH4737"/>
      <c r="BI4737"/>
      <c r="BJ4737"/>
      <c r="BK4737"/>
      <c r="BL4737"/>
      <c r="BM4737"/>
      <c r="BN4737"/>
      <c r="BO4737"/>
      <c r="BP4737"/>
      <c r="BQ4737"/>
      <c r="BR4737"/>
      <c r="BS4737"/>
      <c r="BT4737"/>
      <c r="BU4737"/>
      <c r="BV4737"/>
      <c r="BW4737"/>
      <c r="BX4737"/>
      <c r="BY4737"/>
      <c r="BZ4737"/>
      <c r="CA4737"/>
      <c r="CB4737"/>
      <c r="CC4737"/>
      <c r="CD4737"/>
      <c r="CE4737"/>
      <c r="CF4737"/>
      <c r="CG4737"/>
      <c r="CH4737"/>
      <c r="CI4737"/>
      <c r="CJ4737"/>
      <c r="CK4737"/>
      <c r="CL4737"/>
      <c r="CM4737"/>
      <c r="CN4737"/>
      <c r="CO4737"/>
      <c r="CP4737"/>
      <c r="CQ4737"/>
      <c r="CR4737"/>
      <c r="CS4737"/>
      <c r="CT4737"/>
      <c r="CU4737"/>
      <c r="CV4737"/>
    </row>
    <row r="4738" spans="10:100" x14ac:dyDescent="0.25">
      <c r="J4738"/>
      <c r="K4738"/>
      <c r="L4738"/>
      <c r="M4738"/>
      <c r="N4738"/>
      <c r="O4738"/>
      <c r="P4738"/>
      <c r="Q4738"/>
      <c r="R4738"/>
      <c r="S4738"/>
      <c r="T4738"/>
      <c r="U4738"/>
      <c r="V4738"/>
      <c r="W4738"/>
      <c r="X4738"/>
      <c r="Y4738"/>
      <c r="Z4738"/>
      <c r="AA4738"/>
      <c r="AB4738"/>
      <c r="AC4738"/>
      <c r="AD4738"/>
      <c r="AE4738"/>
      <c r="AF4738"/>
      <c r="AG4738"/>
      <c r="AH4738"/>
      <c r="AI4738"/>
      <c r="AJ4738"/>
      <c r="AK4738"/>
      <c r="AL4738"/>
      <c r="AM4738"/>
      <c r="AN4738"/>
      <c r="AO4738"/>
      <c r="AP4738"/>
      <c r="AQ4738"/>
      <c r="AR4738"/>
      <c r="AS4738"/>
      <c r="AT4738"/>
      <c r="AU4738"/>
      <c r="AV4738"/>
      <c r="AW4738"/>
      <c r="AX4738"/>
      <c r="AY4738"/>
      <c r="AZ4738"/>
      <c r="BA4738"/>
      <c r="BB4738"/>
      <c r="BC4738"/>
      <c r="BD4738"/>
      <c r="BE4738"/>
      <c r="BF4738"/>
      <c r="BG4738"/>
      <c r="BH4738"/>
      <c r="BI4738"/>
      <c r="BJ4738"/>
      <c r="BK4738"/>
      <c r="BL4738"/>
      <c r="BM4738"/>
      <c r="BN4738"/>
      <c r="BO4738"/>
      <c r="BP4738"/>
      <c r="BQ4738"/>
      <c r="BR4738"/>
      <c r="BS4738"/>
      <c r="BT4738"/>
      <c r="BU4738"/>
      <c r="BV4738"/>
      <c r="BW4738"/>
      <c r="BX4738"/>
      <c r="BY4738"/>
      <c r="BZ4738"/>
      <c r="CA4738"/>
      <c r="CB4738"/>
      <c r="CC4738"/>
      <c r="CD4738"/>
      <c r="CE4738"/>
      <c r="CF4738"/>
      <c r="CG4738"/>
      <c r="CH4738"/>
      <c r="CI4738"/>
      <c r="CJ4738"/>
      <c r="CK4738"/>
      <c r="CL4738"/>
      <c r="CM4738"/>
      <c r="CN4738"/>
      <c r="CO4738"/>
      <c r="CP4738"/>
      <c r="CQ4738"/>
      <c r="CR4738"/>
      <c r="CS4738"/>
      <c r="CT4738"/>
      <c r="CU4738"/>
      <c r="CV4738"/>
    </row>
    <row r="4739" spans="10:100" x14ac:dyDescent="0.25">
      <c r="J4739"/>
      <c r="K4739"/>
      <c r="L4739"/>
      <c r="M4739"/>
      <c r="N4739"/>
      <c r="O4739"/>
      <c r="P4739"/>
      <c r="Q4739"/>
      <c r="R4739"/>
      <c r="S4739"/>
      <c r="T4739"/>
      <c r="U4739"/>
      <c r="V4739"/>
      <c r="W4739"/>
      <c r="X4739"/>
      <c r="Y4739"/>
      <c r="Z4739"/>
      <c r="AA4739"/>
      <c r="AB4739"/>
      <c r="AC4739"/>
      <c r="AD4739"/>
      <c r="AE4739"/>
      <c r="AF4739"/>
      <c r="AG4739"/>
      <c r="AH4739"/>
      <c r="AI4739"/>
      <c r="AJ4739"/>
      <c r="AK4739"/>
      <c r="AL4739"/>
      <c r="AM4739"/>
      <c r="AN4739"/>
      <c r="AO4739"/>
      <c r="AP4739"/>
      <c r="AQ4739"/>
      <c r="AR4739"/>
      <c r="AS4739"/>
      <c r="AT4739"/>
      <c r="AU4739"/>
      <c r="AV4739"/>
      <c r="AW4739"/>
      <c r="AX4739"/>
      <c r="AY4739"/>
      <c r="AZ4739"/>
      <c r="BA4739"/>
      <c r="BB4739"/>
      <c r="BC4739"/>
      <c r="BD4739"/>
      <c r="BE4739"/>
      <c r="BF4739"/>
      <c r="BG4739"/>
      <c r="BH4739"/>
      <c r="BI4739"/>
      <c r="BJ4739"/>
      <c r="BK4739"/>
      <c r="BL4739"/>
      <c r="BM4739"/>
      <c r="BN4739"/>
      <c r="BO4739"/>
      <c r="BP4739"/>
      <c r="BQ4739"/>
      <c r="BR4739"/>
      <c r="BS4739"/>
      <c r="BT4739"/>
      <c r="BU4739"/>
      <c r="BV4739"/>
      <c r="BW4739"/>
      <c r="BX4739"/>
      <c r="BY4739"/>
      <c r="BZ4739"/>
      <c r="CA4739"/>
      <c r="CB4739"/>
      <c r="CC4739"/>
      <c r="CD4739"/>
      <c r="CE4739"/>
      <c r="CF4739"/>
      <c r="CG4739"/>
      <c r="CH4739"/>
      <c r="CI4739"/>
      <c r="CJ4739"/>
      <c r="CK4739"/>
      <c r="CL4739"/>
      <c r="CM4739"/>
      <c r="CN4739"/>
      <c r="CO4739"/>
      <c r="CP4739"/>
      <c r="CQ4739"/>
      <c r="CR4739"/>
      <c r="CS4739"/>
      <c r="CT4739"/>
      <c r="CU4739"/>
      <c r="CV4739"/>
    </row>
    <row r="4740" spans="10:100" x14ac:dyDescent="0.25">
      <c r="J4740"/>
      <c r="K4740"/>
      <c r="L4740"/>
      <c r="M4740"/>
      <c r="N4740"/>
      <c r="O4740"/>
      <c r="P4740"/>
      <c r="Q4740"/>
      <c r="R4740"/>
      <c r="S4740"/>
      <c r="T4740"/>
      <c r="U4740"/>
      <c r="V4740"/>
      <c r="W4740"/>
      <c r="X4740"/>
      <c r="Y4740"/>
      <c r="Z4740"/>
      <c r="AA4740"/>
      <c r="AB4740"/>
      <c r="AC4740"/>
      <c r="AD4740"/>
      <c r="AE4740"/>
      <c r="AF4740"/>
      <c r="AG4740"/>
      <c r="AH4740"/>
      <c r="AI4740"/>
      <c r="AJ4740"/>
      <c r="AK4740"/>
      <c r="AL4740"/>
      <c r="AM4740"/>
      <c r="AN4740"/>
      <c r="AO4740"/>
      <c r="AP4740"/>
      <c r="AQ4740"/>
      <c r="AR4740"/>
      <c r="AS4740"/>
      <c r="AT4740"/>
      <c r="AU4740"/>
      <c r="AV4740"/>
      <c r="AW4740"/>
      <c r="AX4740"/>
      <c r="AY4740"/>
      <c r="AZ4740"/>
      <c r="BA4740"/>
      <c r="BB4740"/>
      <c r="BC4740"/>
      <c r="BD4740"/>
      <c r="BE4740"/>
      <c r="BF4740"/>
      <c r="BG4740"/>
      <c r="BH4740"/>
      <c r="BI4740"/>
      <c r="BJ4740"/>
      <c r="BK4740"/>
      <c r="BL4740"/>
      <c r="BM4740"/>
      <c r="BN4740"/>
      <c r="BO4740"/>
      <c r="BP4740"/>
      <c r="BQ4740"/>
      <c r="BR4740"/>
      <c r="BS4740"/>
      <c r="BT4740"/>
      <c r="BU4740"/>
      <c r="BV4740"/>
      <c r="BW4740"/>
      <c r="BX4740"/>
      <c r="BY4740"/>
      <c r="BZ4740"/>
      <c r="CA4740"/>
      <c r="CB4740"/>
      <c r="CC4740"/>
      <c r="CD4740"/>
      <c r="CE4740"/>
      <c r="CF4740"/>
      <c r="CG4740"/>
      <c r="CH4740"/>
      <c r="CI4740"/>
      <c r="CJ4740"/>
      <c r="CK4740"/>
      <c r="CL4740"/>
      <c r="CM4740"/>
      <c r="CN4740"/>
      <c r="CO4740"/>
      <c r="CP4740"/>
      <c r="CQ4740"/>
      <c r="CR4740"/>
      <c r="CS4740"/>
      <c r="CT4740"/>
      <c r="CU4740"/>
      <c r="CV4740"/>
    </row>
    <row r="4741" spans="10:100" x14ac:dyDescent="0.25">
      <c r="J4741"/>
      <c r="K4741"/>
      <c r="L4741"/>
      <c r="M4741"/>
      <c r="N4741"/>
      <c r="O4741"/>
      <c r="P4741"/>
      <c r="Q4741"/>
      <c r="R4741"/>
      <c r="S4741"/>
      <c r="T4741"/>
      <c r="U4741"/>
      <c r="V4741"/>
      <c r="W4741"/>
      <c r="X4741"/>
      <c r="Y4741"/>
      <c r="Z4741"/>
      <c r="AA4741"/>
      <c r="AB4741"/>
      <c r="AC4741"/>
      <c r="AD4741"/>
      <c r="AE4741"/>
      <c r="AF4741"/>
      <c r="AG4741"/>
      <c r="AH4741"/>
      <c r="AI4741"/>
      <c r="AJ4741"/>
      <c r="AK4741"/>
      <c r="AL4741"/>
      <c r="AM4741"/>
      <c r="AN4741"/>
      <c r="AO4741"/>
      <c r="AP4741"/>
      <c r="AQ4741"/>
      <c r="AR4741"/>
      <c r="AS4741"/>
      <c r="AT4741"/>
      <c r="AU4741"/>
      <c r="AV4741"/>
      <c r="AW4741"/>
      <c r="AX4741"/>
      <c r="AY4741"/>
      <c r="AZ4741"/>
      <c r="BA4741"/>
      <c r="BB4741"/>
      <c r="BC4741"/>
      <c r="BD4741"/>
      <c r="BE4741"/>
      <c r="BF4741"/>
      <c r="BG4741"/>
      <c r="BH4741"/>
      <c r="BI4741"/>
      <c r="BJ4741"/>
      <c r="BK4741"/>
      <c r="BL4741"/>
      <c r="BM4741"/>
      <c r="BN4741"/>
      <c r="BO4741"/>
      <c r="BP4741"/>
      <c r="BQ4741"/>
      <c r="BR4741"/>
      <c r="BS4741"/>
      <c r="BT4741"/>
      <c r="BU4741"/>
      <c r="BV4741"/>
      <c r="BW4741"/>
      <c r="BX4741"/>
      <c r="BY4741"/>
      <c r="BZ4741"/>
      <c r="CA4741"/>
      <c r="CB4741"/>
      <c r="CC4741"/>
      <c r="CD4741"/>
      <c r="CE4741"/>
      <c r="CF4741"/>
      <c r="CG4741"/>
      <c r="CH4741"/>
      <c r="CI4741"/>
      <c r="CJ4741"/>
      <c r="CK4741"/>
      <c r="CL4741"/>
      <c r="CM4741"/>
      <c r="CN4741"/>
      <c r="CO4741"/>
      <c r="CP4741"/>
      <c r="CQ4741"/>
      <c r="CR4741"/>
      <c r="CS4741"/>
      <c r="CT4741"/>
      <c r="CU4741"/>
      <c r="CV4741"/>
    </row>
    <row r="4742" spans="10:100" x14ac:dyDescent="0.25">
      <c r="J4742"/>
      <c r="K4742"/>
      <c r="L4742"/>
      <c r="M4742"/>
      <c r="N4742"/>
      <c r="O4742"/>
      <c r="P4742"/>
      <c r="Q4742"/>
      <c r="R4742"/>
      <c r="S4742"/>
      <c r="T4742"/>
      <c r="U4742"/>
      <c r="V4742"/>
      <c r="W4742"/>
      <c r="X4742"/>
      <c r="Y4742"/>
      <c r="Z4742"/>
      <c r="AA4742"/>
      <c r="AB4742"/>
      <c r="AC4742"/>
      <c r="AD4742"/>
      <c r="AE4742"/>
      <c r="AF4742"/>
      <c r="AG4742"/>
      <c r="AH4742"/>
      <c r="AI4742"/>
      <c r="AJ4742"/>
      <c r="AK4742"/>
      <c r="AL4742"/>
      <c r="AM4742"/>
      <c r="AN4742"/>
      <c r="AO4742"/>
      <c r="AP4742"/>
      <c r="AQ4742"/>
      <c r="AR4742"/>
      <c r="AS4742"/>
      <c r="AT4742"/>
      <c r="AU4742"/>
      <c r="AV4742"/>
      <c r="AW4742"/>
      <c r="AX4742"/>
      <c r="AY4742"/>
      <c r="AZ4742"/>
      <c r="BA4742"/>
      <c r="BB4742"/>
      <c r="BC4742"/>
      <c r="BD4742"/>
      <c r="BE4742"/>
      <c r="BF4742"/>
      <c r="BG4742"/>
      <c r="BH4742"/>
      <c r="BI4742"/>
      <c r="BJ4742"/>
      <c r="BK4742"/>
      <c r="BL4742"/>
      <c r="BM4742"/>
      <c r="BN4742"/>
      <c r="BO4742"/>
      <c r="BP4742"/>
      <c r="BQ4742"/>
      <c r="BR4742"/>
      <c r="BS4742"/>
      <c r="BT4742"/>
      <c r="BU4742"/>
      <c r="BV4742"/>
      <c r="BW4742"/>
      <c r="BX4742"/>
      <c r="BY4742"/>
      <c r="BZ4742"/>
      <c r="CA4742"/>
      <c r="CB4742"/>
      <c r="CC4742"/>
      <c r="CD4742"/>
      <c r="CE4742"/>
      <c r="CF4742"/>
      <c r="CG4742"/>
      <c r="CH4742"/>
      <c r="CI4742"/>
      <c r="CJ4742"/>
      <c r="CK4742"/>
      <c r="CL4742"/>
      <c r="CM4742"/>
      <c r="CN4742"/>
      <c r="CO4742"/>
      <c r="CP4742"/>
      <c r="CQ4742"/>
      <c r="CR4742"/>
      <c r="CS4742"/>
      <c r="CT4742"/>
      <c r="CU4742"/>
      <c r="CV4742"/>
    </row>
    <row r="4743" spans="10:100" x14ac:dyDescent="0.25">
      <c r="J4743"/>
      <c r="K4743"/>
      <c r="L4743"/>
      <c r="M4743"/>
      <c r="N4743"/>
      <c r="O4743"/>
      <c r="P4743"/>
      <c r="Q4743"/>
      <c r="R4743"/>
      <c r="S4743"/>
      <c r="T4743"/>
      <c r="U4743"/>
      <c r="V4743"/>
      <c r="W4743"/>
      <c r="X4743"/>
      <c r="Y4743"/>
      <c r="Z4743"/>
      <c r="AA4743"/>
      <c r="AB4743"/>
      <c r="AC4743"/>
      <c r="AD4743"/>
      <c r="AE4743"/>
      <c r="AF4743"/>
      <c r="AG4743"/>
      <c r="AH4743"/>
      <c r="AI4743"/>
      <c r="AJ4743"/>
      <c r="AK4743"/>
      <c r="AL4743"/>
      <c r="AM4743"/>
      <c r="AN4743"/>
      <c r="AO4743"/>
      <c r="AP4743"/>
      <c r="AQ4743"/>
      <c r="AR4743"/>
      <c r="AS4743"/>
      <c r="AT4743"/>
      <c r="AU4743"/>
      <c r="AV4743"/>
      <c r="AW4743"/>
      <c r="AX4743"/>
      <c r="AY4743"/>
      <c r="AZ4743"/>
      <c r="BA4743"/>
      <c r="BB4743"/>
      <c r="BC4743"/>
      <c r="BD4743"/>
      <c r="BE4743"/>
      <c r="BF4743"/>
      <c r="BG4743"/>
      <c r="BH4743"/>
      <c r="BI4743"/>
      <c r="BJ4743"/>
      <c r="BK4743"/>
      <c r="BL4743"/>
      <c r="BM4743"/>
      <c r="BN4743"/>
      <c r="BO4743"/>
      <c r="BP4743"/>
      <c r="BQ4743"/>
      <c r="BR4743"/>
      <c r="BS4743"/>
      <c r="BT4743"/>
      <c r="BU4743"/>
      <c r="BV4743"/>
      <c r="BW4743"/>
      <c r="BX4743"/>
      <c r="BY4743"/>
      <c r="BZ4743"/>
      <c r="CA4743"/>
      <c r="CB4743"/>
      <c r="CC4743"/>
      <c r="CD4743"/>
      <c r="CE4743"/>
      <c r="CF4743"/>
      <c r="CG4743"/>
      <c r="CH4743"/>
      <c r="CI4743"/>
      <c r="CJ4743"/>
      <c r="CK4743"/>
      <c r="CL4743"/>
      <c r="CM4743"/>
      <c r="CN4743"/>
      <c r="CO4743"/>
      <c r="CP4743"/>
      <c r="CQ4743"/>
      <c r="CR4743"/>
      <c r="CS4743"/>
      <c r="CT4743"/>
      <c r="CU4743"/>
      <c r="CV4743"/>
    </row>
    <row r="4744" spans="10:100" x14ac:dyDescent="0.25">
      <c r="J4744"/>
      <c r="K4744"/>
      <c r="L4744"/>
      <c r="M4744"/>
      <c r="N4744"/>
      <c r="O4744"/>
      <c r="P4744"/>
      <c r="Q4744"/>
      <c r="R4744"/>
      <c r="S4744"/>
      <c r="T4744"/>
      <c r="U4744"/>
      <c r="V4744"/>
      <c r="W4744"/>
      <c r="X4744"/>
      <c r="Y4744"/>
      <c r="Z4744"/>
      <c r="AA4744"/>
      <c r="AB4744"/>
      <c r="AC4744"/>
      <c r="AD4744"/>
      <c r="AE4744"/>
      <c r="AF4744"/>
      <c r="AG4744"/>
      <c r="AH4744"/>
      <c r="AI4744"/>
      <c r="AJ4744"/>
      <c r="AK4744"/>
      <c r="AL4744"/>
      <c r="AM4744"/>
      <c r="AN4744"/>
      <c r="AO4744"/>
      <c r="AP4744"/>
      <c r="AQ4744"/>
      <c r="AR4744"/>
      <c r="AS4744"/>
      <c r="AT4744"/>
      <c r="AU4744"/>
      <c r="AV4744"/>
      <c r="AW4744"/>
      <c r="AX4744"/>
      <c r="AY4744"/>
      <c r="AZ4744"/>
      <c r="BA4744"/>
      <c r="BB4744"/>
      <c r="BC4744"/>
      <c r="BD4744"/>
      <c r="BE4744"/>
      <c r="BF4744"/>
      <c r="BG4744"/>
      <c r="BH4744"/>
      <c r="BI4744"/>
      <c r="BJ4744"/>
      <c r="BK4744"/>
      <c r="BL4744"/>
      <c r="BM4744"/>
      <c r="BN4744"/>
      <c r="BO4744"/>
      <c r="BP4744"/>
      <c r="BQ4744"/>
      <c r="BR4744"/>
      <c r="BS4744"/>
      <c r="BT4744"/>
      <c r="BU4744"/>
      <c r="BV4744"/>
      <c r="BW4744"/>
      <c r="BX4744"/>
      <c r="BY4744"/>
      <c r="BZ4744"/>
      <c r="CA4744"/>
      <c r="CB4744"/>
      <c r="CC4744"/>
      <c r="CD4744"/>
      <c r="CE4744"/>
      <c r="CF4744"/>
      <c r="CG4744"/>
      <c r="CH4744"/>
      <c r="CI4744"/>
      <c r="CJ4744"/>
      <c r="CK4744"/>
      <c r="CL4744"/>
      <c r="CM4744"/>
      <c r="CN4744"/>
      <c r="CO4744"/>
      <c r="CP4744"/>
      <c r="CQ4744"/>
      <c r="CR4744"/>
      <c r="CS4744"/>
      <c r="CT4744"/>
      <c r="CU4744"/>
      <c r="CV4744"/>
    </row>
    <row r="4745" spans="10:100" x14ac:dyDescent="0.25">
      <c r="J4745"/>
      <c r="K4745"/>
      <c r="L4745"/>
      <c r="M4745"/>
      <c r="N4745"/>
      <c r="O4745"/>
      <c r="P4745"/>
      <c r="Q4745"/>
      <c r="R4745"/>
      <c r="S4745"/>
      <c r="T4745"/>
      <c r="U4745"/>
      <c r="V4745"/>
      <c r="W4745"/>
      <c r="X4745"/>
      <c r="Y4745"/>
      <c r="Z4745"/>
      <c r="AA4745"/>
      <c r="AB4745"/>
      <c r="AC4745"/>
      <c r="AD4745"/>
      <c r="AE4745"/>
      <c r="AF4745"/>
      <c r="AG4745"/>
      <c r="AH4745"/>
      <c r="AI4745"/>
      <c r="AJ4745"/>
      <c r="AK4745"/>
      <c r="AL4745"/>
      <c r="AM4745"/>
      <c r="AN4745"/>
      <c r="AO4745"/>
      <c r="AP4745"/>
      <c r="AQ4745"/>
      <c r="AR4745"/>
      <c r="AS4745"/>
      <c r="AT4745"/>
      <c r="AU4745"/>
      <c r="AV4745"/>
      <c r="AW4745"/>
      <c r="AX4745"/>
      <c r="AY4745"/>
      <c r="AZ4745"/>
      <c r="BA4745"/>
      <c r="BB4745"/>
      <c r="BC4745"/>
      <c r="BD4745"/>
      <c r="BE4745"/>
      <c r="BF4745"/>
      <c r="BG4745"/>
      <c r="BH4745"/>
      <c r="BI4745"/>
      <c r="BJ4745"/>
      <c r="BK4745"/>
      <c r="BL4745"/>
      <c r="BM4745"/>
      <c r="BN4745"/>
      <c r="BO4745"/>
      <c r="BP4745"/>
      <c r="BQ4745"/>
      <c r="BR4745"/>
      <c r="BS4745"/>
      <c r="BT4745"/>
      <c r="BU4745"/>
      <c r="BV4745"/>
      <c r="BW4745"/>
      <c r="BX4745"/>
      <c r="BY4745"/>
      <c r="BZ4745"/>
      <c r="CA4745"/>
      <c r="CB4745"/>
      <c r="CC4745"/>
      <c r="CD4745"/>
      <c r="CE4745"/>
      <c r="CF4745"/>
      <c r="CG4745"/>
      <c r="CH4745"/>
      <c r="CI4745"/>
      <c r="CJ4745"/>
      <c r="CK4745"/>
      <c r="CL4745"/>
      <c r="CM4745"/>
      <c r="CN4745"/>
      <c r="CO4745"/>
      <c r="CP4745"/>
      <c r="CQ4745"/>
      <c r="CR4745"/>
      <c r="CS4745"/>
      <c r="CT4745"/>
      <c r="CU4745"/>
      <c r="CV4745"/>
    </row>
    <row r="4746" spans="10:100" x14ac:dyDescent="0.25">
      <c r="J4746"/>
      <c r="K4746"/>
      <c r="L4746"/>
      <c r="M4746"/>
      <c r="N4746"/>
      <c r="O4746"/>
      <c r="P4746"/>
      <c r="Q4746"/>
      <c r="R4746"/>
      <c r="S4746"/>
      <c r="T4746"/>
      <c r="U4746"/>
      <c r="V4746"/>
      <c r="W4746"/>
      <c r="X4746"/>
      <c r="Y4746"/>
      <c r="Z4746"/>
      <c r="AA4746"/>
      <c r="AB4746"/>
      <c r="AC4746"/>
      <c r="AD4746"/>
      <c r="AE4746"/>
      <c r="AF4746"/>
      <c r="AG4746"/>
      <c r="AH4746"/>
      <c r="AI4746"/>
      <c r="AJ4746"/>
      <c r="AK4746"/>
      <c r="AL4746"/>
      <c r="AM4746"/>
      <c r="AN4746"/>
      <c r="AO4746"/>
      <c r="AP4746"/>
      <c r="AQ4746"/>
      <c r="AR4746"/>
      <c r="AS4746"/>
      <c r="AT4746"/>
      <c r="AU4746"/>
      <c r="AV4746"/>
      <c r="AW4746"/>
      <c r="AX4746"/>
      <c r="AY4746"/>
      <c r="AZ4746"/>
      <c r="BA4746"/>
      <c r="BB4746"/>
      <c r="BC4746"/>
      <c r="BD4746"/>
      <c r="BE4746"/>
      <c r="BF4746"/>
      <c r="BG4746"/>
      <c r="BH4746"/>
      <c r="BI4746"/>
      <c r="BJ4746"/>
      <c r="BK4746"/>
      <c r="BL4746"/>
      <c r="BM4746"/>
      <c r="BN4746"/>
      <c r="BO4746"/>
      <c r="BP4746"/>
      <c r="BQ4746"/>
      <c r="BR4746"/>
      <c r="BS4746"/>
      <c r="BT4746"/>
      <c r="BU4746"/>
      <c r="BV4746"/>
      <c r="BW4746"/>
      <c r="BX4746"/>
      <c r="BY4746"/>
      <c r="BZ4746"/>
      <c r="CA4746"/>
      <c r="CB4746"/>
      <c r="CC4746"/>
      <c r="CD4746"/>
      <c r="CE4746"/>
      <c r="CF4746"/>
      <c r="CG4746"/>
      <c r="CH4746"/>
      <c r="CI4746"/>
      <c r="CJ4746"/>
      <c r="CK4746"/>
      <c r="CL4746"/>
      <c r="CM4746"/>
      <c r="CN4746"/>
      <c r="CO4746"/>
      <c r="CP4746"/>
      <c r="CQ4746"/>
      <c r="CR4746"/>
      <c r="CS4746"/>
      <c r="CT4746"/>
      <c r="CU4746"/>
      <c r="CV4746"/>
    </row>
    <row r="4747" spans="10:100" x14ac:dyDescent="0.25">
      <c r="J4747"/>
      <c r="K4747"/>
      <c r="L4747"/>
      <c r="M4747"/>
      <c r="N4747"/>
      <c r="O4747"/>
      <c r="P4747"/>
      <c r="Q4747"/>
      <c r="R4747"/>
      <c r="S4747"/>
      <c r="T4747"/>
      <c r="U4747"/>
      <c r="V4747"/>
      <c r="W4747"/>
      <c r="X4747"/>
      <c r="Y4747"/>
      <c r="Z4747"/>
      <c r="AA4747"/>
      <c r="AB4747"/>
      <c r="AC4747"/>
      <c r="AD4747"/>
      <c r="AE4747"/>
      <c r="AF4747"/>
      <c r="AG4747"/>
      <c r="AH4747"/>
      <c r="AI4747"/>
      <c r="AJ4747"/>
      <c r="AK4747"/>
      <c r="AL4747"/>
      <c r="AM4747"/>
      <c r="AN4747"/>
      <c r="AO4747"/>
      <c r="AP4747"/>
      <c r="AQ4747"/>
      <c r="AR4747"/>
      <c r="AS4747"/>
      <c r="AT4747"/>
      <c r="AU4747"/>
      <c r="AV4747"/>
      <c r="AW4747"/>
      <c r="AX4747"/>
      <c r="AY4747"/>
      <c r="AZ4747"/>
      <c r="BA4747"/>
      <c r="BB4747"/>
      <c r="BC4747"/>
      <c r="BD4747"/>
      <c r="BE4747"/>
      <c r="BF4747"/>
      <c r="BG4747"/>
      <c r="BH4747"/>
      <c r="BI4747"/>
      <c r="BJ4747"/>
      <c r="BK4747"/>
      <c r="BL4747"/>
      <c r="BM4747"/>
      <c r="BN4747"/>
      <c r="BO4747"/>
      <c r="BP4747"/>
      <c r="BQ4747"/>
      <c r="BR4747"/>
      <c r="BS4747"/>
      <c r="BT4747"/>
      <c r="BU4747"/>
      <c r="BV4747"/>
      <c r="BW4747"/>
      <c r="BX4747"/>
      <c r="BY4747"/>
      <c r="BZ4747"/>
      <c r="CA4747"/>
      <c r="CB4747"/>
      <c r="CC4747"/>
      <c r="CD4747"/>
      <c r="CE4747"/>
      <c r="CF4747"/>
      <c r="CG4747"/>
      <c r="CH4747"/>
      <c r="CI4747"/>
      <c r="CJ4747"/>
      <c r="CK4747"/>
      <c r="CL4747"/>
      <c r="CM4747"/>
      <c r="CN4747"/>
      <c r="CO4747"/>
      <c r="CP4747"/>
      <c r="CQ4747"/>
      <c r="CR4747"/>
      <c r="CS4747"/>
      <c r="CT4747"/>
      <c r="CU4747"/>
      <c r="CV4747"/>
    </row>
    <row r="4748" spans="10:100" x14ac:dyDescent="0.25">
      <c r="J4748"/>
      <c r="K4748"/>
      <c r="L4748"/>
      <c r="M4748"/>
      <c r="N4748"/>
      <c r="O4748"/>
      <c r="P4748"/>
      <c r="Q4748"/>
      <c r="R4748"/>
      <c r="S4748"/>
      <c r="T4748"/>
      <c r="U4748"/>
      <c r="V4748"/>
      <c r="W4748"/>
      <c r="X4748"/>
      <c r="Y4748"/>
      <c r="Z4748"/>
      <c r="AA4748"/>
      <c r="AB4748"/>
      <c r="AC4748"/>
      <c r="AD4748"/>
      <c r="AE4748"/>
      <c r="AF4748"/>
      <c r="AG4748"/>
      <c r="AH4748"/>
      <c r="AI4748"/>
      <c r="AJ4748"/>
      <c r="AK4748"/>
      <c r="AL4748"/>
      <c r="AM4748"/>
      <c r="AN4748"/>
      <c r="AO4748"/>
      <c r="AP4748"/>
      <c r="AQ4748"/>
      <c r="AR4748"/>
      <c r="AS4748"/>
      <c r="AT4748"/>
      <c r="AU4748"/>
      <c r="AV4748"/>
      <c r="AW4748"/>
      <c r="AX4748"/>
      <c r="AY4748"/>
      <c r="AZ4748"/>
      <c r="BA4748"/>
      <c r="BB4748"/>
      <c r="BC4748"/>
      <c r="BD4748"/>
      <c r="BE4748"/>
      <c r="BF4748"/>
      <c r="BG4748"/>
      <c r="BH4748"/>
      <c r="BI4748"/>
      <c r="BJ4748"/>
      <c r="BK4748"/>
      <c r="BL4748"/>
      <c r="BM4748"/>
      <c r="BN4748"/>
      <c r="BO4748"/>
      <c r="BP4748"/>
      <c r="BQ4748"/>
      <c r="BR4748"/>
      <c r="BS4748"/>
      <c r="BT4748"/>
      <c r="BU4748"/>
      <c r="BV4748"/>
      <c r="BW4748"/>
      <c r="BX4748"/>
      <c r="BY4748"/>
      <c r="BZ4748"/>
      <c r="CA4748"/>
      <c r="CB4748"/>
      <c r="CC4748"/>
      <c r="CD4748"/>
      <c r="CE4748"/>
      <c r="CF4748"/>
      <c r="CG4748"/>
      <c r="CH4748"/>
      <c r="CI4748"/>
      <c r="CJ4748"/>
      <c r="CK4748"/>
      <c r="CL4748"/>
      <c r="CM4748"/>
      <c r="CN4748"/>
      <c r="CO4748"/>
      <c r="CP4748"/>
      <c r="CQ4748"/>
      <c r="CR4748"/>
      <c r="CS4748"/>
      <c r="CT4748"/>
      <c r="CU4748"/>
      <c r="CV4748"/>
    </row>
    <row r="4749" spans="10:100" x14ac:dyDescent="0.25">
      <c r="J4749"/>
      <c r="K4749"/>
      <c r="L4749"/>
      <c r="M4749"/>
      <c r="N4749"/>
      <c r="O4749"/>
      <c r="P4749"/>
      <c r="Q4749"/>
      <c r="R4749"/>
      <c r="S4749"/>
      <c r="T4749"/>
      <c r="U4749"/>
      <c r="V4749"/>
      <c r="W4749"/>
      <c r="X4749"/>
      <c r="Y4749"/>
      <c r="Z4749"/>
      <c r="AA4749"/>
      <c r="AB4749"/>
      <c r="AC4749"/>
      <c r="AD4749"/>
      <c r="AE4749"/>
      <c r="AF4749"/>
      <c r="AG4749"/>
      <c r="AH4749"/>
      <c r="AI4749"/>
      <c r="AJ4749"/>
      <c r="AK4749"/>
      <c r="AL4749"/>
      <c r="AM4749"/>
      <c r="AN4749"/>
      <c r="AO4749"/>
      <c r="AP4749"/>
      <c r="AQ4749"/>
      <c r="AR4749"/>
      <c r="AS4749"/>
      <c r="AT4749"/>
      <c r="AU4749"/>
      <c r="AV4749"/>
      <c r="AW4749"/>
      <c r="AX4749"/>
      <c r="AY4749"/>
      <c r="AZ4749"/>
      <c r="BA4749"/>
      <c r="BB4749"/>
      <c r="BC4749"/>
      <c r="BD4749"/>
      <c r="BE4749"/>
      <c r="BF4749"/>
      <c r="BG4749"/>
      <c r="BH4749"/>
      <c r="BI4749"/>
      <c r="BJ4749"/>
      <c r="BK4749"/>
      <c r="BL4749"/>
      <c r="BM4749"/>
      <c r="BN4749"/>
      <c r="BO4749"/>
      <c r="BP4749"/>
      <c r="BQ4749"/>
      <c r="BR4749"/>
      <c r="BS4749"/>
      <c r="BT4749"/>
      <c r="BU4749"/>
      <c r="BV4749"/>
      <c r="BW4749"/>
      <c r="BX4749"/>
      <c r="BY4749"/>
      <c r="BZ4749"/>
      <c r="CA4749"/>
      <c r="CB4749"/>
      <c r="CC4749"/>
      <c r="CD4749"/>
      <c r="CE4749"/>
      <c r="CF4749"/>
      <c r="CG4749"/>
      <c r="CH4749"/>
      <c r="CI4749"/>
      <c r="CJ4749"/>
      <c r="CK4749"/>
      <c r="CL4749"/>
      <c r="CM4749"/>
      <c r="CN4749"/>
      <c r="CO4749"/>
      <c r="CP4749"/>
      <c r="CQ4749"/>
      <c r="CR4749"/>
      <c r="CS4749"/>
      <c r="CT4749"/>
      <c r="CU4749"/>
      <c r="CV4749"/>
    </row>
    <row r="4750" spans="10:100" x14ac:dyDescent="0.25">
      <c r="J4750"/>
      <c r="K4750"/>
      <c r="L4750"/>
      <c r="M4750"/>
      <c r="N4750"/>
      <c r="O4750"/>
      <c r="P4750"/>
      <c r="Q4750"/>
      <c r="R4750"/>
      <c r="S4750"/>
      <c r="T4750"/>
      <c r="U4750"/>
      <c r="V4750"/>
      <c r="W4750"/>
      <c r="X4750"/>
      <c r="Y4750"/>
      <c r="Z4750"/>
      <c r="AA4750"/>
      <c r="AB4750"/>
      <c r="AC4750"/>
      <c r="AD4750"/>
      <c r="AE4750"/>
      <c r="AF4750"/>
      <c r="AG4750"/>
      <c r="AH4750"/>
      <c r="AI4750"/>
      <c r="AJ4750"/>
      <c r="AK4750"/>
      <c r="AL4750"/>
      <c r="AM4750"/>
      <c r="AN4750"/>
      <c r="AO4750"/>
      <c r="AP4750"/>
      <c r="AQ4750"/>
      <c r="AR4750"/>
      <c r="AS4750"/>
      <c r="AT4750"/>
      <c r="AU4750"/>
      <c r="AV4750"/>
      <c r="AW4750"/>
      <c r="AX4750"/>
      <c r="AY4750"/>
      <c r="AZ4750"/>
      <c r="BA4750"/>
      <c r="BB4750"/>
      <c r="BC4750"/>
      <c r="BD4750"/>
      <c r="BE4750"/>
      <c r="BF4750"/>
      <c r="BG4750"/>
      <c r="BH4750"/>
      <c r="BI4750"/>
      <c r="BJ4750"/>
      <c r="BK4750"/>
      <c r="BL4750"/>
      <c r="BM4750"/>
      <c r="BN4750"/>
      <c r="BO4750"/>
      <c r="BP4750"/>
      <c r="BQ4750"/>
      <c r="BR4750"/>
      <c r="BS4750"/>
      <c r="BT4750"/>
      <c r="BU4750"/>
      <c r="BV4750"/>
      <c r="BW4750"/>
      <c r="BX4750"/>
      <c r="BY4750"/>
      <c r="BZ4750"/>
      <c r="CA4750"/>
      <c r="CB4750"/>
      <c r="CC4750"/>
      <c r="CD4750"/>
      <c r="CE4750"/>
      <c r="CF4750"/>
      <c r="CG4750"/>
      <c r="CH4750"/>
      <c r="CI4750"/>
      <c r="CJ4750"/>
      <c r="CK4750"/>
      <c r="CL4750"/>
      <c r="CM4750"/>
      <c r="CN4750"/>
      <c r="CO4750"/>
      <c r="CP4750"/>
      <c r="CQ4750"/>
      <c r="CR4750"/>
      <c r="CS4750"/>
      <c r="CT4750"/>
      <c r="CU4750"/>
      <c r="CV4750"/>
    </row>
    <row r="4751" spans="10:100" x14ac:dyDescent="0.25">
      <c r="J4751"/>
      <c r="K4751"/>
      <c r="L4751"/>
      <c r="M4751"/>
      <c r="N4751"/>
      <c r="O4751"/>
      <c r="P4751"/>
      <c r="Q4751"/>
      <c r="R4751"/>
      <c r="S4751"/>
      <c r="T4751"/>
      <c r="U4751"/>
      <c r="V4751"/>
      <c r="W4751"/>
      <c r="X4751"/>
      <c r="Y4751"/>
      <c r="Z4751"/>
      <c r="AA4751"/>
      <c r="AB4751"/>
      <c r="AC4751"/>
      <c r="AD4751"/>
      <c r="AE4751"/>
      <c r="AF4751"/>
      <c r="AG4751"/>
      <c r="AH4751"/>
      <c r="AI4751"/>
      <c r="AJ4751"/>
      <c r="AK4751"/>
      <c r="AL4751"/>
      <c r="AM4751"/>
      <c r="AN4751"/>
      <c r="AO4751"/>
      <c r="AP4751"/>
      <c r="AQ4751"/>
      <c r="AR4751"/>
      <c r="AS4751"/>
      <c r="AT4751"/>
      <c r="AU4751"/>
      <c r="AV4751"/>
      <c r="AW4751"/>
      <c r="AX4751"/>
      <c r="AY4751"/>
      <c r="AZ4751"/>
      <c r="BA4751"/>
      <c r="BB4751"/>
      <c r="BC4751"/>
      <c r="BD4751"/>
      <c r="BE4751"/>
      <c r="BF4751"/>
      <c r="BG4751"/>
      <c r="BH4751"/>
      <c r="BI4751"/>
      <c r="BJ4751"/>
      <c r="BK4751"/>
      <c r="BL4751"/>
      <c r="BM4751"/>
      <c r="BN4751"/>
      <c r="BO4751"/>
      <c r="BP4751"/>
      <c r="BQ4751"/>
      <c r="BR4751"/>
      <c r="BS4751"/>
      <c r="BT4751"/>
      <c r="BU4751"/>
      <c r="BV4751"/>
      <c r="BW4751"/>
      <c r="BX4751"/>
      <c r="BY4751"/>
      <c r="BZ4751"/>
      <c r="CA4751"/>
      <c r="CB4751"/>
      <c r="CC4751"/>
      <c r="CD4751"/>
      <c r="CE4751"/>
      <c r="CF4751"/>
      <c r="CG4751"/>
      <c r="CH4751"/>
      <c r="CI4751"/>
      <c r="CJ4751"/>
      <c r="CK4751"/>
      <c r="CL4751"/>
      <c r="CM4751"/>
      <c r="CN4751"/>
      <c r="CO4751"/>
      <c r="CP4751"/>
      <c r="CQ4751"/>
      <c r="CR4751"/>
      <c r="CS4751"/>
      <c r="CT4751"/>
      <c r="CU4751"/>
      <c r="CV4751"/>
    </row>
    <row r="4752" spans="10:100" x14ac:dyDescent="0.25">
      <c r="J4752"/>
      <c r="K4752"/>
      <c r="L4752"/>
      <c r="M4752"/>
      <c r="N4752"/>
      <c r="O4752"/>
      <c r="P4752"/>
      <c r="Q4752"/>
      <c r="R4752"/>
      <c r="S4752"/>
      <c r="T4752"/>
      <c r="U4752"/>
      <c r="V4752"/>
      <c r="W4752"/>
      <c r="X4752"/>
      <c r="Y4752"/>
      <c r="Z4752"/>
      <c r="AA4752"/>
      <c r="AB4752"/>
      <c r="AC4752"/>
      <c r="AD4752"/>
      <c r="AE4752"/>
      <c r="AF4752"/>
      <c r="AG4752"/>
      <c r="AH4752"/>
      <c r="AI4752"/>
      <c r="AJ4752"/>
      <c r="AK4752"/>
      <c r="AL4752"/>
      <c r="AM4752"/>
      <c r="AN4752"/>
      <c r="AO4752"/>
      <c r="AP4752"/>
      <c r="AQ4752"/>
      <c r="AR4752"/>
      <c r="AS4752"/>
      <c r="AT4752"/>
      <c r="AU4752"/>
      <c r="AV4752"/>
      <c r="AW4752"/>
      <c r="AX4752"/>
      <c r="AY4752"/>
      <c r="AZ4752"/>
      <c r="BA4752"/>
      <c r="BB4752"/>
      <c r="BC4752"/>
      <c r="BD4752"/>
      <c r="BE4752"/>
      <c r="BF4752"/>
      <c r="BG4752"/>
      <c r="BH4752"/>
      <c r="BI4752"/>
      <c r="BJ4752"/>
      <c r="BK4752"/>
      <c r="BL4752"/>
      <c r="BM4752"/>
      <c r="BN4752"/>
      <c r="BO4752"/>
      <c r="BP4752"/>
      <c r="BQ4752"/>
      <c r="BR4752"/>
      <c r="BS4752"/>
      <c r="BT4752"/>
      <c r="BU4752"/>
      <c r="BV4752"/>
      <c r="BW4752"/>
      <c r="BX4752"/>
      <c r="BY4752"/>
      <c r="BZ4752"/>
      <c r="CA4752"/>
      <c r="CB4752"/>
      <c r="CC4752"/>
      <c r="CD4752"/>
      <c r="CE4752"/>
      <c r="CF4752"/>
      <c r="CG4752"/>
      <c r="CH4752"/>
      <c r="CI4752"/>
      <c r="CJ4752"/>
      <c r="CK4752"/>
      <c r="CL4752"/>
      <c r="CM4752"/>
      <c r="CN4752"/>
      <c r="CO4752"/>
      <c r="CP4752"/>
      <c r="CQ4752"/>
      <c r="CR4752"/>
      <c r="CS4752"/>
      <c r="CT4752"/>
      <c r="CU4752"/>
      <c r="CV4752"/>
    </row>
    <row r="4753" spans="10:100" x14ac:dyDescent="0.25">
      <c r="J4753"/>
      <c r="K4753"/>
      <c r="L4753"/>
      <c r="M4753"/>
      <c r="N4753"/>
      <c r="O4753"/>
      <c r="P4753"/>
      <c r="Q4753"/>
      <c r="R4753"/>
      <c r="S4753"/>
      <c r="T4753"/>
      <c r="U4753"/>
      <c r="V4753"/>
      <c r="W4753"/>
      <c r="X4753"/>
      <c r="Y4753"/>
      <c r="Z4753"/>
      <c r="AA4753"/>
      <c r="AB4753"/>
      <c r="AC4753"/>
      <c r="AD4753"/>
      <c r="AE4753"/>
      <c r="AF4753"/>
      <c r="AG4753"/>
      <c r="AH4753"/>
      <c r="AI4753"/>
      <c r="AJ4753"/>
      <c r="AK4753"/>
      <c r="AL4753"/>
      <c r="AM4753"/>
      <c r="AN4753"/>
      <c r="AO4753"/>
      <c r="AP4753"/>
      <c r="AQ4753"/>
      <c r="AR4753"/>
      <c r="AS4753"/>
      <c r="AT4753"/>
      <c r="AU4753"/>
      <c r="AV4753"/>
      <c r="AW4753"/>
      <c r="AX4753"/>
      <c r="AY4753"/>
      <c r="AZ4753"/>
      <c r="BA4753"/>
      <c r="BB4753"/>
      <c r="BC4753"/>
      <c r="BD4753"/>
      <c r="BE4753"/>
      <c r="BF4753"/>
      <c r="BG4753"/>
      <c r="BH4753"/>
      <c r="BI4753"/>
      <c r="BJ4753"/>
      <c r="BK4753"/>
      <c r="BL4753"/>
      <c r="BM4753"/>
      <c r="BN4753"/>
      <c r="BO4753"/>
      <c r="BP4753"/>
      <c r="BQ4753"/>
      <c r="BR4753"/>
      <c r="BS4753"/>
      <c r="BT4753"/>
      <c r="BU4753"/>
      <c r="BV4753"/>
      <c r="BW4753"/>
      <c r="BX4753"/>
      <c r="BY4753"/>
      <c r="BZ4753"/>
      <c r="CA4753"/>
      <c r="CB4753"/>
      <c r="CC4753"/>
      <c r="CD4753"/>
      <c r="CE4753"/>
      <c r="CF4753"/>
      <c r="CG4753"/>
      <c r="CH4753"/>
      <c r="CI4753"/>
      <c r="CJ4753"/>
      <c r="CK4753"/>
      <c r="CL4753"/>
      <c r="CM4753"/>
      <c r="CN4753"/>
      <c r="CO4753"/>
      <c r="CP4753"/>
      <c r="CQ4753"/>
      <c r="CR4753"/>
      <c r="CS4753"/>
      <c r="CT4753"/>
      <c r="CU4753"/>
      <c r="CV4753"/>
    </row>
    <row r="4754" spans="10:100" x14ac:dyDescent="0.25">
      <c r="J4754"/>
      <c r="K4754"/>
      <c r="L4754"/>
      <c r="M4754"/>
      <c r="N4754"/>
      <c r="O4754"/>
      <c r="P4754"/>
      <c r="Q4754"/>
      <c r="R4754"/>
      <c r="S4754"/>
      <c r="T4754"/>
      <c r="U4754"/>
      <c r="V4754"/>
      <c r="W4754"/>
      <c r="X4754"/>
      <c r="Y4754"/>
      <c r="Z4754"/>
      <c r="AA4754"/>
      <c r="AB4754"/>
      <c r="AC4754"/>
      <c r="AD4754"/>
      <c r="AE4754"/>
      <c r="AF4754"/>
      <c r="AG4754"/>
      <c r="AH4754"/>
      <c r="AI4754"/>
      <c r="AJ4754"/>
      <c r="AK4754"/>
      <c r="AL4754"/>
      <c r="AM4754"/>
      <c r="AN4754"/>
      <c r="AO4754"/>
      <c r="AP4754"/>
      <c r="AQ4754"/>
      <c r="AR4754"/>
      <c r="AS4754"/>
      <c r="AT4754"/>
      <c r="AU4754"/>
      <c r="AV4754"/>
      <c r="AW4754"/>
      <c r="AX4754"/>
      <c r="AY4754"/>
      <c r="AZ4754"/>
      <c r="BA4754"/>
      <c r="BB4754"/>
      <c r="BC4754"/>
      <c r="BD4754"/>
      <c r="BE4754"/>
      <c r="BF4754"/>
      <c r="BG4754"/>
      <c r="BH4754"/>
      <c r="BI4754"/>
      <c r="BJ4754"/>
      <c r="BK4754"/>
      <c r="BL4754"/>
      <c r="BM4754"/>
      <c r="BN4754"/>
      <c r="BO4754"/>
      <c r="BP4754"/>
      <c r="BQ4754"/>
      <c r="BR4754"/>
      <c r="BS4754"/>
      <c r="BT4754"/>
      <c r="BU4754"/>
      <c r="BV4754"/>
      <c r="BW4754"/>
      <c r="BX4754"/>
      <c r="BY4754"/>
      <c r="BZ4754"/>
      <c r="CA4754"/>
      <c r="CB4754"/>
      <c r="CC4754"/>
      <c r="CD4754"/>
      <c r="CE4754"/>
      <c r="CF4754"/>
      <c r="CG4754"/>
      <c r="CH4754"/>
      <c r="CI4754"/>
      <c r="CJ4754"/>
      <c r="CK4754"/>
      <c r="CL4754"/>
      <c r="CM4754"/>
      <c r="CN4754"/>
      <c r="CO4754"/>
      <c r="CP4754"/>
      <c r="CQ4754"/>
      <c r="CR4754"/>
      <c r="CS4754"/>
      <c r="CT4754"/>
      <c r="CU4754"/>
      <c r="CV4754"/>
    </row>
    <row r="4755" spans="10:100" x14ac:dyDescent="0.25">
      <c r="J4755"/>
      <c r="K4755"/>
      <c r="L4755"/>
      <c r="M4755"/>
      <c r="N4755"/>
      <c r="O4755"/>
      <c r="P4755"/>
      <c r="Q4755"/>
      <c r="R4755"/>
      <c r="S4755"/>
      <c r="T4755"/>
      <c r="U4755"/>
      <c r="V4755"/>
      <c r="W4755"/>
      <c r="X4755"/>
      <c r="Y4755"/>
      <c r="Z4755"/>
      <c r="AA4755"/>
      <c r="AB4755"/>
      <c r="AC4755"/>
      <c r="AD4755"/>
      <c r="AE4755"/>
      <c r="AF4755"/>
      <c r="AG4755"/>
      <c r="AH4755"/>
      <c r="AI4755"/>
      <c r="AJ4755"/>
      <c r="AK4755"/>
      <c r="AL4755"/>
      <c r="AM4755"/>
      <c r="AN4755"/>
      <c r="AO4755"/>
      <c r="AP4755"/>
      <c r="AQ4755"/>
      <c r="AR4755"/>
      <c r="AS4755"/>
      <c r="AT4755"/>
      <c r="AU4755"/>
      <c r="AV4755"/>
      <c r="AW4755"/>
      <c r="AX4755"/>
      <c r="AY4755"/>
      <c r="AZ4755"/>
      <c r="BA4755"/>
      <c r="BB4755"/>
      <c r="BC4755"/>
      <c r="BD4755"/>
      <c r="BE4755"/>
      <c r="BF4755"/>
      <c r="BG4755"/>
      <c r="BH4755"/>
      <c r="BI4755"/>
      <c r="BJ4755"/>
      <c r="BK4755"/>
      <c r="BL4755"/>
      <c r="BM4755"/>
      <c r="BN4755"/>
      <c r="BO4755"/>
      <c r="BP4755"/>
      <c r="BQ4755"/>
      <c r="BR4755"/>
      <c r="BS4755"/>
      <c r="BT4755"/>
      <c r="BU4755"/>
      <c r="BV4755"/>
      <c r="BW4755"/>
      <c r="BX4755"/>
      <c r="BY4755"/>
      <c r="BZ4755"/>
      <c r="CA4755"/>
      <c r="CB4755"/>
      <c r="CC4755"/>
      <c r="CD4755"/>
      <c r="CE4755"/>
      <c r="CF4755"/>
      <c r="CG4755"/>
      <c r="CH4755"/>
      <c r="CI4755"/>
      <c r="CJ4755"/>
      <c r="CK4755"/>
      <c r="CL4755"/>
      <c r="CM4755"/>
      <c r="CN4755"/>
      <c r="CO4755"/>
      <c r="CP4755"/>
      <c r="CQ4755"/>
      <c r="CR4755"/>
      <c r="CS4755"/>
      <c r="CT4755"/>
      <c r="CU4755"/>
      <c r="CV4755"/>
    </row>
    <row r="4756" spans="10:100" x14ac:dyDescent="0.25">
      <c r="J4756"/>
      <c r="K4756"/>
      <c r="L4756"/>
      <c r="M4756"/>
      <c r="N4756"/>
      <c r="O4756"/>
      <c r="P4756"/>
      <c r="Q4756"/>
      <c r="R4756"/>
      <c r="S4756"/>
      <c r="T4756"/>
      <c r="U4756"/>
      <c r="V4756"/>
      <c r="W4756"/>
      <c r="X4756"/>
      <c r="Y4756"/>
      <c r="Z4756"/>
      <c r="AA4756"/>
      <c r="AB4756"/>
      <c r="AC4756"/>
      <c r="AD4756"/>
      <c r="AE4756"/>
      <c r="AF4756"/>
      <c r="AG4756"/>
      <c r="AH4756"/>
      <c r="AI4756"/>
      <c r="AJ4756"/>
      <c r="AK4756"/>
      <c r="AL4756"/>
      <c r="AM4756"/>
      <c r="AN4756"/>
      <c r="AO4756"/>
      <c r="AP4756"/>
      <c r="AQ4756"/>
      <c r="AR4756"/>
      <c r="AS4756"/>
      <c r="AT4756"/>
      <c r="AU4756"/>
      <c r="AV4756"/>
      <c r="AW4756"/>
      <c r="AX4756"/>
      <c r="AY4756"/>
      <c r="AZ4756"/>
      <c r="BA4756"/>
      <c r="BB4756"/>
      <c r="BC4756"/>
      <c r="BD4756"/>
      <c r="BE4756"/>
      <c r="BF4756"/>
      <c r="BG4756"/>
      <c r="BH4756"/>
      <c r="BI4756"/>
      <c r="BJ4756"/>
      <c r="BK4756"/>
      <c r="BL4756"/>
      <c r="BM4756"/>
      <c r="BN4756"/>
      <c r="BO4756"/>
      <c r="BP4756"/>
      <c r="BQ4756"/>
      <c r="BR4756"/>
      <c r="BS4756"/>
      <c r="BT4756"/>
      <c r="BU4756"/>
      <c r="BV4756"/>
      <c r="BW4756"/>
      <c r="BX4756"/>
      <c r="BY4756"/>
      <c r="BZ4756"/>
      <c r="CA4756"/>
      <c r="CB4756"/>
      <c r="CC4756"/>
      <c r="CD4756"/>
      <c r="CE4756"/>
      <c r="CF4756"/>
      <c r="CG4756"/>
      <c r="CH4756"/>
      <c r="CI4756"/>
      <c r="CJ4756"/>
      <c r="CK4756"/>
      <c r="CL4756"/>
      <c r="CM4756"/>
      <c r="CN4756"/>
      <c r="CO4756"/>
      <c r="CP4756"/>
      <c r="CQ4756"/>
      <c r="CR4756"/>
      <c r="CS4756"/>
      <c r="CT4756"/>
      <c r="CU4756"/>
      <c r="CV4756"/>
    </row>
    <row r="4757" spans="10:100" x14ac:dyDescent="0.25">
      <c r="J4757"/>
      <c r="K4757"/>
      <c r="L4757"/>
      <c r="M4757"/>
      <c r="N4757"/>
      <c r="O4757"/>
      <c r="P4757"/>
      <c r="Q4757"/>
      <c r="R4757"/>
      <c r="S4757"/>
      <c r="T4757"/>
      <c r="U4757"/>
      <c r="V4757"/>
      <c r="W4757"/>
      <c r="X4757"/>
      <c r="Y4757"/>
      <c r="Z4757"/>
      <c r="AA4757"/>
      <c r="AB4757"/>
      <c r="AC4757"/>
      <c r="AD4757"/>
      <c r="AE4757"/>
      <c r="AF4757"/>
      <c r="AG4757"/>
      <c r="AH4757"/>
      <c r="AI4757"/>
      <c r="AJ4757"/>
      <c r="AK4757"/>
      <c r="AL4757"/>
      <c r="AM4757"/>
      <c r="AN4757"/>
      <c r="AO4757"/>
      <c r="AP4757"/>
      <c r="AQ4757"/>
      <c r="AR4757"/>
      <c r="AS4757"/>
      <c r="AT4757"/>
      <c r="AU4757"/>
      <c r="AV4757"/>
      <c r="AW4757"/>
      <c r="AX4757"/>
      <c r="AY4757"/>
      <c r="AZ4757"/>
      <c r="BA4757"/>
      <c r="BB4757"/>
      <c r="BC4757"/>
      <c r="BD4757"/>
      <c r="BE4757"/>
      <c r="BF4757"/>
      <c r="BG4757"/>
      <c r="BH4757"/>
      <c r="BI4757"/>
      <c r="BJ4757"/>
      <c r="BK4757"/>
      <c r="BL4757"/>
      <c r="BM4757"/>
      <c r="BN4757"/>
      <c r="BO4757"/>
      <c r="BP4757"/>
      <c r="BQ4757"/>
      <c r="BR4757"/>
      <c r="BS4757"/>
      <c r="BT4757"/>
      <c r="BU4757"/>
      <c r="BV4757"/>
      <c r="BW4757"/>
      <c r="BX4757"/>
      <c r="BY4757"/>
      <c r="BZ4757"/>
      <c r="CA4757"/>
      <c r="CB4757"/>
      <c r="CC4757"/>
      <c r="CD4757"/>
      <c r="CE4757"/>
      <c r="CF4757"/>
      <c r="CG4757"/>
      <c r="CH4757"/>
      <c r="CI4757"/>
      <c r="CJ4757"/>
      <c r="CK4757"/>
      <c r="CL4757"/>
      <c r="CM4757"/>
      <c r="CN4757"/>
      <c r="CO4757"/>
      <c r="CP4757"/>
      <c r="CQ4757"/>
      <c r="CR4757"/>
      <c r="CS4757"/>
      <c r="CT4757"/>
      <c r="CU4757"/>
      <c r="CV4757"/>
    </row>
    <row r="4758" spans="10:100" x14ac:dyDescent="0.25">
      <c r="J4758"/>
      <c r="K4758"/>
      <c r="L4758"/>
      <c r="M4758"/>
      <c r="N4758"/>
      <c r="O4758"/>
      <c r="P4758"/>
      <c r="Q4758"/>
      <c r="R4758"/>
      <c r="S4758"/>
      <c r="T4758"/>
      <c r="U4758"/>
      <c r="V4758"/>
      <c r="W4758"/>
      <c r="X4758"/>
      <c r="Y4758"/>
      <c r="Z4758"/>
      <c r="AA4758"/>
      <c r="AB4758"/>
      <c r="AC4758"/>
      <c r="AD4758"/>
      <c r="AE4758"/>
      <c r="AF4758"/>
      <c r="AG4758"/>
      <c r="AH4758"/>
      <c r="AI4758"/>
      <c r="AJ4758"/>
      <c r="AK4758"/>
      <c r="AL4758"/>
      <c r="AM4758"/>
      <c r="AN4758"/>
      <c r="AO4758"/>
      <c r="AP4758"/>
      <c r="AQ4758"/>
      <c r="AR4758"/>
      <c r="AS4758"/>
      <c r="AT4758"/>
      <c r="AU4758"/>
      <c r="AV4758"/>
      <c r="AW4758"/>
      <c r="AX4758"/>
      <c r="AY4758"/>
      <c r="AZ4758"/>
      <c r="BA4758"/>
      <c r="BB4758"/>
      <c r="BC4758"/>
      <c r="BD4758"/>
      <c r="BE4758"/>
      <c r="BF4758"/>
      <c r="BG4758"/>
      <c r="BH4758"/>
      <c r="BI4758"/>
      <c r="BJ4758"/>
      <c r="BK4758"/>
      <c r="BL4758"/>
      <c r="BM4758"/>
      <c r="BN4758"/>
      <c r="BO4758"/>
      <c r="BP4758"/>
      <c r="BQ4758"/>
      <c r="BR4758"/>
      <c r="BS4758"/>
      <c r="BT4758"/>
      <c r="BU4758"/>
      <c r="BV4758"/>
      <c r="BW4758"/>
      <c r="BX4758"/>
      <c r="BY4758"/>
      <c r="BZ4758"/>
      <c r="CA4758"/>
      <c r="CB4758"/>
      <c r="CC4758"/>
      <c r="CD4758"/>
      <c r="CE4758"/>
      <c r="CF4758"/>
      <c r="CG4758"/>
      <c r="CH4758"/>
      <c r="CI4758"/>
      <c r="CJ4758"/>
      <c r="CK4758"/>
      <c r="CL4758"/>
      <c r="CM4758"/>
      <c r="CN4758"/>
      <c r="CO4758"/>
      <c r="CP4758"/>
      <c r="CQ4758"/>
      <c r="CR4758"/>
      <c r="CS4758"/>
      <c r="CT4758"/>
      <c r="CU4758"/>
      <c r="CV4758"/>
    </row>
    <row r="4759" spans="10:100" x14ac:dyDescent="0.25">
      <c r="J4759"/>
      <c r="K4759"/>
      <c r="L4759"/>
      <c r="M4759"/>
      <c r="N4759"/>
      <c r="O4759"/>
      <c r="P4759"/>
      <c r="Q4759"/>
      <c r="R4759"/>
      <c r="S4759"/>
      <c r="T4759"/>
      <c r="U4759"/>
      <c r="V4759"/>
      <c r="W4759"/>
      <c r="X4759"/>
      <c r="Y4759"/>
      <c r="Z4759"/>
      <c r="AA4759"/>
      <c r="AB4759"/>
      <c r="AC4759"/>
      <c r="AD4759"/>
      <c r="AE4759"/>
      <c r="AF4759"/>
      <c r="AG4759"/>
      <c r="AH4759"/>
      <c r="AI4759"/>
      <c r="AJ4759"/>
      <c r="AK4759"/>
      <c r="AL4759"/>
      <c r="AM4759"/>
      <c r="AN4759"/>
      <c r="AO4759"/>
      <c r="AP4759"/>
      <c r="AQ4759"/>
      <c r="AR4759"/>
      <c r="AS4759"/>
      <c r="AT4759"/>
      <c r="AU4759"/>
      <c r="AV4759"/>
      <c r="AW4759"/>
      <c r="AX4759"/>
      <c r="AY4759"/>
      <c r="AZ4759"/>
      <c r="BA4759"/>
      <c r="BB4759"/>
      <c r="BC4759"/>
      <c r="BD4759"/>
      <c r="BE4759"/>
      <c r="BF4759"/>
      <c r="BG4759"/>
      <c r="BH4759"/>
      <c r="BI4759"/>
      <c r="BJ4759"/>
      <c r="BK4759"/>
      <c r="BL4759"/>
      <c r="BM4759"/>
      <c r="BN4759"/>
      <c r="BO4759"/>
      <c r="BP4759"/>
      <c r="BQ4759"/>
      <c r="BR4759"/>
      <c r="BS4759"/>
      <c r="BT4759"/>
      <c r="BU4759"/>
      <c r="BV4759"/>
      <c r="BW4759"/>
      <c r="BX4759"/>
      <c r="BY4759"/>
      <c r="BZ4759"/>
      <c r="CA4759"/>
      <c r="CB4759"/>
      <c r="CC4759"/>
      <c r="CD4759"/>
      <c r="CE4759"/>
      <c r="CF4759"/>
      <c r="CG4759"/>
      <c r="CH4759"/>
      <c r="CI4759"/>
      <c r="CJ4759"/>
      <c r="CK4759"/>
      <c r="CL4759"/>
      <c r="CM4759"/>
      <c r="CN4759"/>
      <c r="CO4759"/>
      <c r="CP4759"/>
      <c r="CQ4759"/>
      <c r="CR4759"/>
      <c r="CS4759"/>
      <c r="CT4759"/>
      <c r="CU4759"/>
      <c r="CV4759"/>
    </row>
    <row r="4760" spans="10:100" x14ac:dyDescent="0.25">
      <c r="J4760"/>
      <c r="K4760"/>
      <c r="L4760"/>
      <c r="M4760"/>
      <c r="N4760"/>
      <c r="O4760"/>
      <c r="P4760"/>
      <c r="Q4760"/>
      <c r="R4760"/>
      <c r="S4760"/>
      <c r="T4760"/>
      <c r="U4760"/>
      <c r="V4760"/>
      <c r="W4760"/>
      <c r="X4760"/>
      <c r="Y4760"/>
      <c r="Z4760"/>
      <c r="AA4760"/>
      <c r="AB4760"/>
      <c r="AC4760"/>
      <c r="AD4760"/>
      <c r="AE4760"/>
      <c r="AF4760"/>
      <c r="AG4760"/>
      <c r="AH4760"/>
      <c r="AI4760"/>
      <c r="AJ4760"/>
      <c r="AK4760"/>
      <c r="AL4760"/>
      <c r="AM4760"/>
      <c r="AN4760"/>
      <c r="AO4760"/>
      <c r="AP4760"/>
      <c r="AQ4760"/>
      <c r="AR4760"/>
      <c r="AS4760"/>
      <c r="AT4760"/>
      <c r="AU4760"/>
      <c r="AV4760"/>
      <c r="AW4760"/>
      <c r="AX4760"/>
      <c r="AY4760"/>
      <c r="AZ4760"/>
      <c r="BA4760"/>
      <c r="BB4760"/>
      <c r="BC4760"/>
      <c r="BD4760"/>
      <c r="BE4760"/>
      <c r="BF4760"/>
      <c r="BG4760"/>
      <c r="BH4760"/>
      <c r="BI4760"/>
      <c r="BJ4760"/>
      <c r="BK4760"/>
      <c r="BL4760"/>
      <c r="BM4760"/>
      <c r="BN4760"/>
      <c r="BO4760"/>
      <c r="BP4760"/>
      <c r="BQ4760"/>
      <c r="BR4760"/>
      <c r="BS4760"/>
      <c r="BT4760"/>
      <c r="BU4760"/>
      <c r="BV4760"/>
      <c r="BW4760"/>
      <c r="BX4760"/>
      <c r="BY4760"/>
      <c r="BZ4760"/>
      <c r="CA4760"/>
      <c r="CB4760"/>
      <c r="CC4760"/>
      <c r="CD4760"/>
      <c r="CE4760"/>
      <c r="CF4760"/>
      <c r="CG4760"/>
      <c r="CH4760"/>
      <c r="CI4760"/>
      <c r="CJ4760"/>
      <c r="CK4760"/>
      <c r="CL4760"/>
      <c r="CM4760"/>
      <c r="CN4760"/>
      <c r="CO4760"/>
      <c r="CP4760"/>
      <c r="CQ4760"/>
      <c r="CR4760"/>
      <c r="CS4760"/>
      <c r="CT4760"/>
      <c r="CU4760"/>
      <c r="CV4760"/>
    </row>
    <row r="4761" spans="10:100" x14ac:dyDescent="0.25">
      <c r="J4761"/>
      <c r="K4761"/>
      <c r="L4761"/>
      <c r="M4761"/>
      <c r="N4761"/>
      <c r="O4761"/>
      <c r="P4761"/>
      <c r="Q4761"/>
      <c r="R4761"/>
      <c r="S4761"/>
      <c r="T4761"/>
      <c r="U4761"/>
      <c r="V4761"/>
      <c r="W4761"/>
      <c r="X4761"/>
      <c r="Y4761"/>
      <c r="Z4761"/>
      <c r="AA4761"/>
      <c r="AB4761"/>
      <c r="AC4761"/>
      <c r="AD4761"/>
      <c r="AE4761"/>
      <c r="AF4761"/>
      <c r="AG4761"/>
      <c r="AH4761"/>
      <c r="AI4761"/>
      <c r="AJ4761"/>
      <c r="AK4761"/>
      <c r="AL4761"/>
      <c r="AM4761"/>
      <c r="AN4761"/>
      <c r="AO4761"/>
      <c r="AP4761"/>
      <c r="AQ4761"/>
      <c r="AR4761"/>
      <c r="AS4761"/>
      <c r="AT4761"/>
      <c r="AU4761"/>
      <c r="AV4761"/>
      <c r="AW4761"/>
      <c r="AX4761"/>
      <c r="AY4761"/>
      <c r="AZ4761"/>
      <c r="BA4761"/>
      <c r="BB4761"/>
      <c r="BC4761"/>
      <c r="BD4761"/>
      <c r="BE4761"/>
      <c r="BF4761"/>
      <c r="BG4761"/>
      <c r="BH4761"/>
      <c r="BI4761"/>
      <c r="BJ4761"/>
      <c r="BK4761"/>
      <c r="BL4761"/>
      <c r="BM4761"/>
      <c r="BN4761"/>
      <c r="BO4761"/>
      <c r="BP4761"/>
      <c r="BQ4761"/>
      <c r="BR4761"/>
      <c r="BS4761"/>
      <c r="BT4761"/>
      <c r="BU4761"/>
      <c r="BV4761"/>
      <c r="BW4761"/>
      <c r="BX4761"/>
      <c r="BY4761"/>
      <c r="BZ4761"/>
      <c r="CA4761"/>
      <c r="CB4761"/>
      <c r="CC4761"/>
      <c r="CD4761"/>
      <c r="CE4761"/>
      <c r="CF4761"/>
      <c r="CG4761"/>
      <c r="CH4761"/>
      <c r="CI4761"/>
      <c r="CJ4761"/>
      <c r="CK4761"/>
      <c r="CL4761"/>
      <c r="CM4761"/>
      <c r="CN4761"/>
      <c r="CO4761"/>
      <c r="CP4761"/>
      <c r="CQ4761"/>
      <c r="CR4761"/>
      <c r="CS4761"/>
      <c r="CT4761"/>
      <c r="CU4761"/>
      <c r="CV4761"/>
    </row>
    <row r="4762" spans="10:100" x14ac:dyDescent="0.25">
      <c r="J4762"/>
      <c r="K4762"/>
      <c r="L4762"/>
      <c r="M4762"/>
      <c r="N4762"/>
      <c r="O4762"/>
      <c r="P4762"/>
      <c r="Q4762"/>
      <c r="R4762"/>
      <c r="S4762"/>
      <c r="T4762"/>
      <c r="U4762"/>
      <c r="V4762"/>
      <c r="W4762"/>
      <c r="X4762"/>
      <c r="Y4762"/>
      <c r="Z4762"/>
      <c r="AA4762"/>
      <c r="AB4762"/>
      <c r="AC4762"/>
      <c r="AD4762"/>
      <c r="AE4762"/>
      <c r="AF4762"/>
      <c r="AG4762"/>
      <c r="AH4762"/>
      <c r="AI4762"/>
      <c r="AJ4762"/>
      <c r="AK4762"/>
      <c r="AL4762"/>
      <c r="AM4762"/>
      <c r="AN4762"/>
      <c r="AO4762"/>
      <c r="AP4762"/>
      <c r="AQ4762"/>
      <c r="AR4762"/>
      <c r="AS4762"/>
      <c r="AT4762"/>
      <c r="AU4762"/>
      <c r="AV4762"/>
      <c r="AW4762"/>
      <c r="AX4762"/>
      <c r="AY4762"/>
      <c r="AZ4762"/>
      <c r="BA4762"/>
      <c r="BB4762"/>
      <c r="BC4762"/>
      <c r="BD4762"/>
      <c r="BE4762"/>
      <c r="BF4762"/>
      <c r="BG4762"/>
      <c r="BH4762"/>
      <c r="BI4762"/>
      <c r="BJ4762"/>
      <c r="BK4762"/>
      <c r="BL4762"/>
      <c r="BM4762"/>
      <c r="BN4762"/>
      <c r="BO4762"/>
      <c r="BP4762"/>
      <c r="BQ4762"/>
      <c r="BR4762"/>
      <c r="BS4762"/>
      <c r="BT4762"/>
      <c r="BU4762"/>
      <c r="BV4762"/>
      <c r="BW4762"/>
      <c r="BX4762"/>
      <c r="BY4762"/>
      <c r="BZ4762"/>
      <c r="CA4762"/>
      <c r="CB4762"/>
      <c r="CC4762"/>
      <c r="CD4762"/>
      <c r="CE4762"/>
      <c r="CF4762"/>
      <c r="CG4762"/>
      <c r="CH4762"/>
      <c r="CI4762"/>
      <c r="CJ4762"/>
      <c r="CK4762"/>
      <c r="CL4762"/>
      <c r="CM4762"/>
      <c r="CN4762"/>
      <c r="CO4762"/>
      <c r="CP4762"/>
      <c r="CQ4762"/>
      <c r="CR4762"/>
      <c r="CS4762"/>
      <c r="CT4762"/>
      <c r="CU4762"/>
      <c r="CV4762"/>
    </row>
    <row r="4763" spans="10:100" x14ac:dyDescent="0.25">
      <c r="J4763"/>
      <c r="K4763"/>
      <c r="L4763"/>
      <c r="M4763"/>
      <c r="N4763"/>
      <c r="O4763"/>
      <c r="P4763"/>
      <c r="Q4763"/>
      <c r="R4763"/>
      <c r="S4763"/>
      <c r="T4763"/>
      <c r="U4763"/>
      <c r="V4763"/>
      <c r="W4763"/>
      <c r="X4763"/>
      <c r="Y4763"/>
      <c r="Z4763"/>
      <c r="AA4763"/>
      <c r="AB4763"/>
      <c r="AC4763"/>
      <c r="AD4763"/>
      <c r="AE4763"/>
      <c r="AF4763"/>
      <c r="AG4763"/>
      <c r="AH4763"/>
      <c r="AI4763"/>
      <c r="AJ4763"/>
      <c r="AK4763"/>
      <c r="AL4763"/>
      <c r="AM4763"/>
      <c r="AN4763"/>
      <c r="AO4763"/>
      <c r="AP4763"/>
      <c r="AQ4763"/>
      <c r="AR4763"/>
      <c r="AS4763"/>
      <c r="AT4763"/>
      <c r="AU4763"/>
      <c r="AV4763"/>
      <c r="AW4763"/>
      <c r="AX4763"/>
      <c r="AY4763"/>
      <c r="AZ4763"/>
      <c r="BA4763"/>
      <c r="BB4763"/>
      <c r="BC4763"/>
      <c r="BD4763"/>
      <c r="BE4763"/>
      <c r="BF4763"/>
      <c r="BG4763"/>
      <c r="BH4763"/>
      <c r="BI4763"/>
      <c r="BJ4763"/>
      <c r="BK4763"/>
      <c r="BL4763"/>
      <c r="BM4763"/>
      <c r="BN4763"/>
      <c r="BO4763"/>
      <c r="BP4763"/>
      <c r="BQ4763"/>
      <c r="BR4763"/>
      <c r="BS4763"/>
      <c r="BT4763"/>
      <c r="BU4763"/>
      <c r="BV4763"/>
      <c r="BW4763"/>
      <c r="BX4763"/>
      <c r="BY4763"/>
      <c r="BZ4763"/>
      <c r="CA4763"/>
      <c r="CB4763"/>
      <c r="CC4763"/>
      <c r="CD4763"/>
      <c r="CE4763"/>
      <c r="CF4763"/>
      <c r="CG4763"/>
      <c r="CH4763"/>
      <c r="CI4763"/>
      <c r="CJ4763"/>
      <c r="CK4763"/>
      <c r="CL4763"/>
      <c r="CM4763"/>
      <c r="CN4763"/>
      <c r="CO4763"/>
      <c r="CP4763"/>
      <c r="CQ4763"/>
      <c r="CR4763"/>
      <c r="CS4763"/>
      <c r="CT4763"/>
      <c r="CU4763"/>
      <c r="CV4763"/>
    </row>
    <row r="4764" spans="10:100" x14ac:dyDescent="0.25">
      <c r="J4764"/>
      <c r="K4764"/>
      <c r="L4764"/>
      <c r="M4764"/>
      <c r="N4764"/>
      <c r="O4764"/>
      <c r="P4764"/>
      <c r="Q4764"/>
      <c r="R4764"/>
      <c r="S4764"/>
      <c r="T4764"/>
      <c r="U4764"/>
      <c r="V4764"/>
      <c r="W4764"/>
      <c r="X4764"/>
      <c r="Y4764"/>
      <c r="Z4764"/>
      <c r="AA4764"/>
      <c r="AB4764"/>
      <c r="AC4764"/>
      <c r="AD4764"/>
      <c r="AE4764"/>
      <c r="AF4764"/>
      <c r="AG4764"/>
      <c r="AH4764"/>
      <c r="AI4764"/>
      <c r="AJ4764"/>
      <c r="AK4764"/>
      <c r="AL4764"/>
      <c r="AM4764"/>
      <c r="AN4764"/>
      <c r="AO4764"/>
      <c r="AP4764"/>
      <c r="AQ4764"/>
      <c r="AR4764"/>
      <c r="AS4764"/>
      <c r="AT4764"/>
      <c r="AU4764"/>
      <c r="AV4764"/>
      <c r="AW4764"/>
      <c r="AX4764"/>
      <c r="AY4764"/>
      <c r="AZ4764"/>
      <c r="BA4764"/>
      <c r="BB4764"/>
      <c r="BC4764"/>
      <c r="BD4764"/>
      <c r="BE4764"/>
      <c r="BF4764"/>
      <c r="BG4764"/>
      <c r="BH4764"/>
      <c r="BI4764"/>
      <c r="BJ4764"/>
      <c r="BK4764"/>
      <c r="BL4764"/>
      <c r="BM4764"/>
      <c r="BN4764"/>
      <c r="BO4764"/>
      <c r="BP4764"/>
      <c r="BQ4764"/>
      <c r="BR4764"/>
      <c r="BS4764"/>
      <c r="BT4764"/>
      <c r="BU4764"/>
      <c r="BV4764"/>
      <c r="BW4764"/>
      <c r="BX4764"/>
      <c r="BY4764"/>
      <c r="BZ4764"/>
      <c r="CA4764"/>
      <c r="CB4764"/>
      <c r="CC4764"/>
      <c r="CD4764"/>
      <c r="CE4764"/>
      <c r="CF4764"/>
      <c r="CG4764"/>
      <c r="CH4764"/>
      <c r="CI4764"/>
      <c r="CJ4764"/>
      <c r="CK4764"/>
      <c r="CL4764"/>
      <c r="CM4764"/>
      <c r="CN4764"/>
      <c r="CO4764"/>
      <c r="CP4764"/>
      <c r="CQ4764"/>
      <c r="CR4764"/>
      <c r="CS4764"/>
      <c r="CT4764"/>
      <c r="CU4764"/>
      <c r="CV4764"/>
    </row>
    <row r="4765" spans="10:100" x14ac:dyDescent="0.25">
      <c r="J4765"/>
      <c r="K4765"/>
      <c r="L4765"/>
      <c r="M4765"/>
      <c r="N4765"/>
      <c r="O4765"/>
      <c r="P4765"/>
      <c r="Q4765"/>
      <c r="R4765"/>
      <c r="S4765"/>
      <c r="T4765"/>
      <c r="U4765"/>
      <c r="V4765"/>
      <c r="W4765"/>
      <c r="X4765"/>
      <c r="Y4765"/>
      <c r="Z4765"/>
      <c r="AA4765"/>
      <c r="AB4765"/>
      <c r="AC4765"/>
      <c r="AD4765"/>
      <c r="AE4765"/>
      <c r="AF4765"/>
      <c r="AG4765"/>
      <c r="AH4765"/>
      <c r="AI4765"/>
      <c r="AJ4765"/>
      <c r="AK4765"/>
      <c r="AL4765"/>
      <c r="AM4765"/>
      <c r="AN4765"/>
      <c r="AO4765"/>
      <c r="AP4765"/>
      <c r="AQ4765"/>
      <c r="AR4765"/>
      <c r="AS4765"/>
      <c r="AT4765"/>
      <c r="AU4765"/>
      <c r="AV4765"/>
      <c r="AW4765"/>
      <c r="AX4765"/>
      <c r="AY4765"/>
      <c r="AZ4765"/>
      <c r="BA4765"/>
      <c r="BB4765"/>
      <c r="BC4765"/>
      <c r="BD4765"/>
      <c r="BE4765"/>
      <c r="BF4765"/>
      <c r="BG4765"/>
      <c r="BH4765"/>
      <c r="BI4765"/>
      <c r="BJ4765"/>
      <c r="BK4765"/>
      <c r="BL4765"/>
      <c r="BM4765"/>
      <c r="BN4765"/>
      <c r="BO4765"/>
      <c r="BP4765"/>
      <c r="BQ4765"/>
      <c r="BR4765"/>
      <c r="BS4765"/>
      <c r="BT4765"/>
      <c r="BU4765"/>
      <c r="BV4765"/>
      <c r="BW4765"/>
      <c r="BX4765"/>
      <c r="BY4765"/>
      <c r="BZ4765"/>
      <c r="CA4765"/>
      <c r="CB4765"/>
      <c r="CC4765"/>
      <c r="CD4765"/>
      <c r="CE4765"/>
      <c r="CF4765"/>
      <c r="CG4765"/>
      <c r="CH4765"/>
      <c r="CI4765"/>
      <c r="CJ4765"/>
      <c r="CK4765"/>
      <c r="CL4765"/>
      <c r="CM4765"/>
      <c r="CN4765"/>
      <c r="CO4765"/>
      <c r="CP4765"/>
      <c r="CQ4765"/>
      <c r="CR4765"/>
      <c r="CS4765"/>
      <c r="CT4765"/>
      <c r="CU4765"/>
      <c r="CV4765"/>
    </row>
    <row r="4766" spans="10:100" x14ac:dyDescent="0.25">
      <c r="J4766"/>
      <c r="K4766"/>
      <c r="L4766"/>
      <c r="M4766"/>
      <c r="N4766"/>
      <c r="O4766"/>
      <c r="P4766"/>
      <c r="Q4766"/>
      <c r="R4766"/>
      <c r="S4766"/>
      <c r="T4766"/>
      <c r="U4766"/>
      <c r="V4766"/>
      <c r="W4766"/>
      <c r="X4766"/>
      <c r="Y4766"/>
      <c r="Z4766"/>
      <c r="AA4766"/>
      <c r="AB4766"/>
      <c r="AC4766"/>
      <c r="AD4766"/>
      <c r="AE4766"/>
      <c r="AF4766"/>
      <c r="AG4766"/>
      <c r="AH4766"/>
      <c r="AI4766"/>
      <c r="AJ4766"/>
      <c r="AK4766"/>
      <c r="AL4766"/>
      <c r="AM4766"/>
      <c r="AN4766"/>
      <c r="AO4766"/>
      <c r="AP4766"/>
      <c r="AQ4766"/>
      <c r="AR4766"/>
      <c r="AS4766"/>
      <c r="AT4766"/>
      <c r="AU4766"/>
      <c r="AV4766"/>
      <c r="AW4766"/>
      <c r="AX4766"/>
      <c r="AY4766"/>
      <c r="AZ4766"/>
      <c r="BA4766"/>
      <c r="BB4766"/>
      <c r="BC4766"/>
      <c r="BD4766"/>
      <c r="BE4766"/>
      <c r="BF4766"/>
      <c r="BG4766"/>
      <c r="BH4766"/>
      <c r="BI4766"/>
      <c r="BJ4766"/>
      <c r="BK4766"/>
      <c r="BL4766"/>
      <c r="BM4766"/>
      <c r="BN4766"/>
      <c r="BO4766"/>
      <c r="BP4766"/>
      <c r="BQ4766"/>
      <c r="BR4766"/>
      <c r="BS4766"/>
      <c r="BT4766"/>
      <c r="BU4766"/>
      <c r="BV4766"/>
      <c r="BW4766"/>
      <c r="BX4766"/>
      <c r="BY4766"/>
      <c r="BZ4766"/>
      <c r="CA4766"/>
      <c r="CB4766"/>
      <c r="CC4766"/>
      <c r="CD4766"/>
      <c r="CE4766"/>
      <c r="CF4766"/>
      <c r="CG4766"/>
      <c r="CH4766"/>
      <c r="CI4766"/>
      <c r="CJ4766"/>
      <c r="CK4766"/>
      <c r="CL4766"/>
      <c r="CM4766"/>
      <c r="CN4766"/>
      <c r="CO4766"/>
      <c r="CP4766"/>
      <c r="CQ4766"/>
      <c r="CR4766"/>
      <c r="CS4766"/>
      <c r="CT4766"/>
      <c r="CU4766"/>
      <c r="CV4766"/>
    </row>
    <row r="4767" spans="10:100" x14ac:dyDescent="0.25">
      <c r="J4767"/>
      <c r="K4767"/>
      <c r="L4767"/>
      <c r="M4767"/>
      <c r="N4767"/>
      <c r="O4767"/>
      <c r="P4767"/>
      <c r="Q4767"/>
      <c r="R4767"/>
      <c r="S4767"/>
      <c r="T4767"/>
      <c r="U4767"/>
      <c r="V4767"/>
      <c r="W4767"/>
      <c r="X4767"/>
      <c r="Y4767"/>
      <c r="Z4767"/>
      <c r="AA4767"/>
      <c r="AB4767"/>
      <c r="AC4767"/>
      <c r="AD4767"/>
      <c r="AE4767"/>
      <c r="AF4767"/>
      <c r="AG4767"/>
      <c r="AH4767"/>
      <c r="AI4767"/>
      <c r="AJ4767"/>
      <c r="AK4767"/>
      <c r="AL4767"/>
      <c r="AM4767"/>
      <c r="AN4767"/>
      <c r="AO4767"/>
      <c r="AP4767"/>
      <c r="AQ4767"/>
      <c r="AR4767"/>
      <c r="AS4767"/>
      <c r="AT4767"/>
      <c r="AU4767"/>
      <c r="AV4767"/>
      <c r="AW4767"/>
      <c r="AX4767"/>
      <c r="AY4767"/>
      <c r="AZ4767"/>
      <c r="BA4767"/>
      <c r="BB4767"/>
      <c r="BC4767"/>
      <c r="BD4767"/>
      <c r="BE4767"/>
      <c r="BF4767"/>
      <c r="BG4767"/>
      <c r="BH4767"/>
      <c r="BI4767"/>
      <c r="BJ4767"/>
      <c r="BK4767"/>
      <c r="BL4767"/>
      <c r="BM4767"/>
      <c r="BN4767"/>
      <c r="BO4767"/>
      <c r="BP4767"/>
      <c r="BQ4767"/>
      <c r="BR4767"/>
      <c r="BS4767"/>
      <c r="BT4767"/>
      <c r="BU4767"/>
      <c r="BV4767"/>
      <c r="BW4767"/>
      <c r="BX4767"/>
      <c r="BY4767"/>
      <c r="BZ4767"/>
      <c r="CA4767"/>
      <c r="CB4767"/>
      <c r="CC4767"/>
      <c r="CD4767"/>
      <c r="CE4767"/>
      <c r="CF4767"/>
      <c r="CG4767"/>
      <c r="CH4767"/>
      <c r="CI4767"/>
      <c r="CJ4767"/>
      <c r="CK4767"/>
      <c r="CL4767"/>
      <c r="CM4767"/>
      <c r="CN4767"/>
      <c r="CO4767"/>
      <c r="CP4767"/>
      <c r="CQ4767"/>
      <c r="CR4767"/>
      <c r="CS4767"/>
      <c r="CT4767"/>
      <c r="CU4767"/>
      <c r="CV4767"/>
    </row>
    <row r="4768" spans="10:100" x14ac:dyDescent="0.25">
      <c r="J4768"/>
      <c r="K4768"/>
      <c r="L4768"/>
      <c r="M4768"/>
      <c r="N4768"/>
      <c r="O4768"/>
      <c r="P4768"/>
      <c r="Q4768"/>
      <c r="R4768"/>
      <c r="S4768"/>
      <c r="T4768"/>
      <c r="U4768"/>
      <c r="V4768"/>
      <c r="W4768"/>
      <c r="X4768"/>
      <c r="Y4768"/>
      <c r="Z4768"/>
      <c r="AA4768"/>
      <c r="AB4768"/>
      <c r="AC4768"/>
      <c r="AD4768"/>
      <c r="AE4768"/>
      <c r="AF4768"/>
      <c r="AG4768"/>
      <c r="AH4768"/>
      <c r="AI4768"/>
      <c r="AJ4768"/>
      <c r="AK4768"/>
      <c r="AL4768"/>
      <c r="AM4768"/>
      <c r="AN4768"/>
      <c r="AO4768"/>
      <c r="AP4768"/>
      <c r="AQ4768"/>
      <c r="AR4768"/>
      <c r="AS4768"/>
      <c r="AT4768"/>
      <c r="AU4768"/>
      <c r="AV4768"/>
      <c r="AW4768"/>
      <c r="AX4768"/>
      <c r="AY4768"/>
      <c r="AZ4768"/>
      <c r="BA4768"/>
      <c r="BB4768"/>
      <c r="BC4768"/>
      <c r="BD4768"/>
      <c r="BE4768"/>
      <c r="BF4768"/>
      <c r="BG4768"/>
      <c r="BH4768"/>
      <c r="BI4768"/>
      <c r="BJ4768"/>
      <c r="BK4768"/>
      <c r="BL4768"/>
      <c r="BM4768"/>
      <c r="BN4768"/>
      <c r="BO4768"/>
      <c r="BP4768"/>
      <c r="BQ4768"/>
      <c r="BR4768"/>
      <c r="BS4768"/>
      <c r="BT4768"/>
      <c r="BU4768"/>
      <c r="BV4768"/>
      <c r="BW4768"/>
      <c r="BX4768"/>
      <c r="BY4768"/>
      <c r="BZ4768"/>
      <c r="CA4768"/>
      <c r="CB4768"/>
      <c r="CC4768"/>
      <c r="CD4768"/>
      <c r="CE4768"/>
      <c r="CF4768"/>
      <c r="CG4768"/>
      <c r="CH4768"/>
      <c r="CI4768"/>
      <c r="CJ4768"/>
      <c r="CK4768"/>
      <c r="CL4768"/>
      <c r="CM4768"/>
      <c r="CN4768"/>
      <c r="CO4768"/>
      <c r="CP4768"/>
      <c r="CQ4768"/>
      <c r="CR4768"/>
      <c r="CS4768"/>
      <c r="CT4768"/>
      <c r="CU4768"/>
      <c r="CV4768"/>
    </row>
    <row r="4769" spans="10:100" x14ac:dyDescent="0.25">
      <c r="J4769"/>
      <c r="K4769"/>
      <c r="L4769"/>
      <c r="M4769"/>
      <c r="N4769"/>
      <c r="O4769"/>
      <c r="P4769"/>
      <c r="Q4769"/>
      <c r="R4769"/>
      <c r="S4769"/>
      <c r="T4769"/>
      <c r="U4769"/>
      <c r="V4769"/>
      <c r="W4769"/>
      <c r="X4769"/>
      <c r="Y4769"/>
      <c r="Z4769"/>
      <c r="AA4769"/>
      <c r="AB4769"/>
      <c r="AC4769"/>
      <c r="AD4769"/>
      <c r="AE4769"/>
      <c r="AF4769"/>
      <c r="AG4769"/>
      <c r="AH4769"/>
      <c r="AI4769"/>
      <c r="AJ4769"/>
      <c r="AK4769"/>
      <c r="AL4769"/>
      <c r="AM4769"/>
      <c r="AN4769"/>
      <c r="AO4769"/>
      <c r="AP4769"/>
      <c r="AQ4769"/>
      <c r="AR4769"/>
      <c r="AS4769"/>
      <c r="AT4769"/>
      <c r="AU4769"/>
      <c r="AV4769"/>
      <c r="AW4769"/>
      <c r="AX4769"/>
      <c r="AY4769"/>
      <c r="AZ4769"/>
      <c r="BA4769"/>
      <c r="BB4769"/>
      <c r="BC4769"/>
      <c r="BD4769"/>
      <c r="BE4769"/>
      <c r="BF4769"/>
      <c r="BG4769"/>
      <c r="BH4769"/>
      <c r="BI4769"/>
      <c r="BJ4769"/>
      <c r="BK4769"/>
      <c r="BL4769"/>
      <c r="BM4769"/>
      <c r="BN4769"/>
      <c r="BO4769"/>
      <c r="BP4769"/>
      <c r="BQ4769"/>
      <c r="BR4769"/>
      <c r="BS4769"/>
      <c r="BT4769"/>
      <c r="BU4769"/>
      <c r="BV4769"/>
      <c r="BW4769"/>
      <c r="BX4769"/>
      <c r="BY4769"/>
      <c r="BZ4769"/>
      <c r="CA4769"/>
      <c r="CB4769"/>
      <c r="CC4769"/>
      <c r="CD4769"/>
      <c r="CE4769"/>
      <c r="CF4769"/>
      <c r="CG4769"/>
      <c r="CH4769"/>
      <c r="CI4769"/>
      <c r="CJ4769"/>
      <c r="CK4769"/>
      <c r="CL4769"/>
      <c r="CM4769"/>
      <c r="CN4769"/>
      <c r="CO4769"/>
      <c r="CP4769"/>
      <c r="CQ4769"/>
      <c r="CR4769"/>
      <c r="CS4769"/>
      <c r="CT4769"/>
      <c r="CU4769"/>
      <c r="CV4769"/>
    </row>
    <row r="4770" spans="10:100" x14ac:dyDescent="0.25">
      <c r="J4770"/>
      <c r="K4770"/>
      <c r="L4770"/>
      <c r="M4770"/>
      <c r="N4770"/>
      <c r="O4770"/>
      <c r="P4770"/>
      <c r="Q4770"/>
      <c r="R4770"/>
      <c r="S4770"/>
      <c r="T4770"/>
      <c r="U4770"/>
      <c r="V4770"/>
      <c r="W4770"/>
      <c r="X4770"/>
      <c r="Y4770"/>
      <c r="Z4770"/>
      <c r="AA4770"/>
      <c r="AB4770"/>
      <c r="AC4770"/>
      <c r="AD4770"/>
      <c r="AE4770"/>
      <c r="AF4770"/>
      <c r="AG4770"/>
      <c r="AH4770"/>
      <c r="AI4770"/>
      <c r="AJ4770"/>
      <c r="AK4770"/>
      <c r="AL4770"/>
      <c r="AM4770"/>
      <c r="AN4770"/>
      <c r="AO4770"/>
      <c r="AP4770"/>
      <c r="AQ4770"/>
      <c r="AR4770"/>
      <c r="AS4770"/>
      <c r="AT4770"/>
      <c r="AU4770"/>
      <c r="AV4770"/>
      <c r="AW4770"/>
      <c r="AX4770"/>
      <c r="AY4770"/>
      <c r="AZ4770"/>
      <c r="BA4770"/>
      <c r="BB4770"/>
      <c r="BC4770"/>
      <c r="BD4770"/>
      <c r="BE4770"/>
      <c r="BF4770"/>
      <c r="BG4770"/>
      <c r="BH4770"/>
      <c r="BI4770"/>
      <c r="BJ4770"/>
      <c r="BK4770"/>
      <c r="BL4770"/>
      <c r="BM4770"/>
      <c r="BN4770"/>
      <c r="BO4770"/>
      <c r="BP4770"/>
      <c r="BQ4770"/>
      <c r="BR4770"/>
      <c r="BS4770"/>
      <c r="BT4770"/>
      <c r="BU4770"/>
      <c r="BV4770"/>
      <c r="BW4770"/>
      <c r="BX4770"/>
      <c r="BY4770"/>
      <c r="BZ4770"/>
      <c r="CA4770"/>
      <c r="CB4770"/>
      <c r="CC4770"/>
      <c r="CD4770"/>
      <c r="CE4770"/>
      <c r="CF4770"/>
      <c r="CG4770"/>
      <c r="CH4770"/>
      <c r="CI4770"/>
      <c r="CJ4770"/>
      <c r="CK4770"/>
      <c r="CL4770"/>
      <c r="CM4770"/>
      <c r="CN4770"/>
      <c r="CO4770"/>
      <c r="CP4770"/>
      <c r="CQ4770"/>
      <c r="CR4770"/>
      <c r="CS4770"/>
      <c r="CT4770"/>
      <c r="CU4770"/>
      <c r="CV4770"/>
    </row>
    <row r="4771" spans="10:100" x14ac:dyDescent="0.25">
      <c r="J4771"/>
      <c r="K4771"/>
      <c r="L4771"/>
      <c r="M4771"/>
      <c r="N4771"/>
      <c r="O4771"/>
      <c r="P4771"/>
      <c r="Q4771"/>
      <c r="R4771"/>
      <c r="S4771"/>
      <c r="T4771"/>
      <c r="U4771"/>
      <c r="V4771"/>
      <c r="W4771"/>
      <c r="X4771"/>
      <c r="Y4771"/>
      <c r="Z4771"/>
      <c r="AA4771"/>
      <c r="AB4771"/>
      <c r="AC4771"/>
      <c r="AD4771"/>
      <c r="AE4771"/>
      <c r="AF4771"/>
      <c r="AG4771"/>
      <c r="AH4771"/>
      <c r="AI4771"/>
      <c r="AJ4771"/>
      <c r="AK4771"/>
      <c r="AL4771"/>
      <c r="AM4771"/>
      <c r="AN4771"/>
      <c r="AO4771"/>
      <c r="AP4771"/>
      <c r="AQ4771"/>
      <c r="AR4771"/>
      <c r="AS4771"/>
      <c r="AT4771"/>
      <c r="AU4771"/>
      <c r="AV4771"/>
      <c r="AW4771"/>
      <c r="AX4771"/>
      <c r="AY4771"/>
      <c r="AZ4771"/>
      <c r="BA4771"/>
      <c r="BB4771"/>
      <c r="BC4771"/>
      <c r="BD4771"/>
      <c r="BE4771"/>
      <c r="BF4771"/>
      <c r="BG4771"/>
      <c r="BH4771"/>
      <c r="BI4771"/>
      <c r="BJ4771"/>
      <c r="BK4771"/>
      <c r="BL4771"/>
      <c r="BM4771"/>
      <c r="BN4771"/>
      <c r="BO4771"/>
      <c r="BP4771"/>
      <c r="BQ4771"/>
      <c r="BR4771"/>
      <c r="BS4771"/>
      <c r="BT4771"/>
      <c r="BU4771"/>
      <c r="BV4771"/>
      <c r="BW4771"/>
      <c r="BX4771"/>
      <c r="BY4771"/>
      <c r="BZ4771"/>
      <c r="CA4771"/>
      <c r="CB4771"/>
      <c r="CC4771"/>
      <c r="CD4771"/>
      <c r="CE4771"/>
      <c r="CF4771"/>
      <c r="CG4771"/>
      <c r="CH4771"/>
      <c r="CI4771"/>
      <c r="CJ4771"/>
      <c r="CK4771"/>
      <c r="CL4771"/>
      <c r="CM4771"/>
      <c r="CN4771"/>
      <c r="CO4771"/>
      <c r="CP4771"/>
      <c r="CQ4771"/>
      <c r="CR4771"/>
      <c r="CS4771"/>
      <c r="CT4771"/>
      <c r="CU4771"/>
      <c r="CV4771"/>
    </row>
    <row r="4772" spans="10:100" x14ac:dyDescent="0.25">
      <c r="J4772"/>
      <c r="K4772"/>
      <c r="L4772"/>
      <c r="M4772"/>
      <c r="N4772"/>
      <c r="O4772"/>
      <c r="P4772"/>
      <c r="Q4772"/>
      <c r="R4772"/>
      <c r="S4772"/>
      <c r="T4772"/>
      <c r="U4772"/>
      <c r="V4772"/>
      <c r="W4772"/>
      <c r="X4772"/>
      <c r="Y4772"/>
      <c r="Z4772"/>
      <c r="AA4772"/>
      <c r="AB4772"/>
      <c r="AC4772"/>
      <c r="AD4772"/>
      <c r="AE4772"/>
      <c r="AF4772"/>
      <c r="AG4772"/>
      <c r="AH4772"/>
      <c r="AI4772"/>
      <c r="AJ4772"/>
      <c r="AK4772"/>
      <c r="AL4772"/>
      <c r="AM4772"/>
      <c r="AN4772"/>
      <c r="AO4772"/>
      <c r="AP4772"/>
      <c r="AQ4772"/>
      <c r="AR4772"/>
      <c r="AS4772"/>
      <c r="AT4772"/>
      <c r="AU4772"/>
      <c r="AV4772"/>
      <c r="AW4772"/>
      <c r="AX4772"/>
      <c r="AY4772"/>
      <c r="AZ4772"/>
      <c r="BA4772"/>
      <c r="BB4772"/>
      <c r="BC4772"/>
      <c r="BD4772"/>
      <c r="BE4772"/>
      <c r="BF4772"/>
      <c r="BG4772"/>
      <c r="BH4772"/>
      <c r="BI4772"/>
      <c r="BJ4772"/>
      <c r="BK4772"/>
      <c r="BL4772"/>
      <c r="BM4772"/>
      <c r="BN4772"/>
      <c r="BO4772"/>
      <c r="BP4772"/>
      <c r="BQ4772"/>
      <c r="BR4772"/>
      <c r="BS4772"/>
      <c r="BT4772"/>
      <c r="BU4772"/>
      <c r="BV4772"/>
      <c r="BW4772"/>
      <c r="BX4772"/>
      <c r="BY4772"/>
      <c r="BZ4772"/>
      <c r="CA4772"/>
      <c r="CB4772"/>
      <c r="CC4772"/>
      <c r="CD4772"/>
      <c r="CE4772"/>
      <c r="CF4772"/>
      <c r="CG4772"/>
      <c r="CH4772"/>
      <c r="CI4772"/>
      <c r="CJ4772"/>
      <c r="CK4772"/>
      <c r="CL4772"/>
      <c r="CM4772"/>
      <c r="CN4772"/>
      <c r="CO4772"/>
      <c r="CP4772"/>
      <c r="CQ4772"/>
      <c r="CR4772"/>
      <c r="CS4772"/>
      <c r="CT4772"/>
      <c r="CU4772"/>
      <c r="CV4772"/>
    </row>
    <row r="4773" spans="10:100" x14ac:dyDescent="0.25">
      <c r="J4773"/>
      <c r="K4773"/>
      <c r="L4773"/>
      <c r="M4773"/>
      <c r="N4773"/>
      <c r="O4773"/>
      <c r="P4773"/>
      <c r="Q4773"/>
      <c r="R4773"/>
      <c r="S4773"/>
      <c r="T4773"/>
      <c r="U4773"/>
      <c r="V4773"/>
      <c r="W4773"/>
      <c r="X4773"/>
      <c r="Y4773"/>
      <c r="Z4773"/>
      <c r="AA4773"/>
      <c r="AB4773"/>
      <c r="AC4773"/>
      <c r="AD4773"/>
      <c r="AE4773"/>
      <c r="AF4773"/>
      <c r="AG4773"/>
      <c r="AH4773"/>
      <c r="AI4773"/>
      <c r="AJ4773"/>
      <c r="AK4773"/>
      <c r="AL4773"/>
      <c r="AM4773"/>
      <c r="AN4773"/>
      <c r="AO4773"/>
      <c r="AP4773"/>
      <c r="AQ4773"/>
      <c r="AR4773"/>
      <c r="AS4773"/>
      <c r="AT4773"/>
      <c r="AU4773"/>
      <c r="AV4773"/>
      <c r="AW4773"/>
      <c r="AX4773"/>
      <c r="AY4773"/>
      <c r="AZ4773"/>
      <c r="BA4773"/>
      <c r="BB4773"/>
      <c r="BC4773"/>
      <c r="BD4773"/>
      <c r="BE4773"/>
      <c r="BF4773"/>
      <c r="BG4773"/>
      <c r="BH4773"/>
      <c r="BI4773"/>
      <c r="BJ4773"/>
      <c r="BK4773"/>
      <c r="BL4773"/>
      <c r="BM4773"/>
      <c r="BN4773"/>
      <c r="BO4773"/>
      <c r="BP4773"/>
      <c r="BQ4773"/>
      <c r="BR4773"/>
      <c r="BS4773"/>
      <c r="BT4773"/>
      <c r="BU4773"/>
      <c r="BV4773"/>
      <c r="BW4773"/>
      <c r="BX4773"/>
      <c r="BY4773"/>
      <c r="BZ4773"/>
      <c r="CA4773"/>
      <c r="CB4773"/>
      <c r="CC4773"/>
      <c r="CD4773"/>
      <c r="CE4773"/>
      <c r="CF4773"/>
      <c r="CG4773"/>
      <c r="CH4773"/>
      <c r="CI4773"/>
      <c r="CJ4773"/>
      <c r="CK4773"/>
      <c r="CL4773"/>
      <c r="CM4773"/>
      <c r="CN4773"/>
      <c r="CO4773"/>
      <c r="CP4773"/>
      <c r="CQ4773"/>
      <c r="CR4773"/>
      <c r="CS4773"/>
      <c r="CT4773"/>
      <c r="CU4773"/>
      <c r="CV4773"/>
    </row>
    <row r="4774" spans="10:100" x14ac:dyDescent="0.25">
      <c r="J4774"/>
      <c r="K4774"/>
      <c r="L4774"/>
      <c r="M4774"/>
      <c r="N4774"/>
      <c r="O4774"/>
      <c r="P4774"/>
      <c r="Q4774"/>
      <c r="R4774"/>
      <c r="S4774"/>
      <c r="T4774"/>
      <c r="U4774"/>
      <c r="V4774"/>
      <c r="W4774"/>
      <c r="X4774"/>
      <c r="Y4774"/>
      <c r="Z4774"/>
      <c r="AA4774"/>
      <c r="AB4774"/>
      <c r="AC4774"/>
      <c r="AD4774"/>
      <c r="AE4774"/>
      <c r="AF4774"/>
      <c r="AG4774"/>
      <c r="AH4774"/>
      <c r="AI4774"/>
      <c r="AJ4774"/>
      <c r="AK4774"/>
      <c r="AL4774"/>
      <c r="AM4774"/>
      <c r="AN4774"/>
      <c r="AO4774"/>
      <c r="AP4774"/>
      <c r="AQ4774"/>
      <c r="AR4774"/>
      <c r="AS4774"/>
      <c r="AT4774"/>
      <c r="AU4774"/>
      <c r="AV4774"/>
      <c r="AW4774"/>
      <c r="AX4774"/>
      <c r="AY4774"/>
      <c r="AZ4774"/>
      <c r="BA4774"/>
      <c r="BB4774"/>
      <c r="BC4774"/>
      <c r="BD4774"/>
      <c r="BE4774"/>
      <c r="BF4774"/>
      <c r="BG4774"/>
      <c r="BH4774"/>
      <c r="BI4774"/>
      <c r="BJ4774"/>
      <c r="BK4774"/>
      <c r="BL4774"/>
      <c r="BM4774"/>
      <c r="BN4774"/>
      <c r="BO4774"/>
      <c r="BP4774"/>
      <c r="BQ4774"/>
      <c r="BR4774"/>
      <c r="BS4774"/>
      <c r="BT4774"/>
      <c r="BU4774"/>
      <c r="BV4774"/>
      <c r="BW4774"/>
      <c r="BX4774"/>
      <c r="BY4774"/>
      <c r="BZ4774"/>
      <c r="CA4774"/>
      <c r="CB4774"/>
      <c r="CC4774"/>
      <c r="CD4774"/>
      <c r="CE4774"/>
      <c r="CF4774"/>
      <c r="CG4774"/>
      <c r="CH4774"/>
      <c r="CI4774"/>
      <c r="CJ4774"/>
      <c r="CK4774"/>
      <c r="CL4774"/>
      <c r="CM4774"/>
      <c r="CN4774"/>
      <c r="CO4774"/>
      <c r="CP4774"/>
      <c r="CQ4774"/>
      <c r="CR4774"/>
      <c r="CS4774"/>
      <c r="CT4774"/>
      <c r="CU4774"/>
      <c r="CV4774"/>
    </row>
    <row r="4775" spans="10:100" x14ac:dyDescent="0.25">
      <c r="J4775"/>
      <c r="K4775"/>
      <c r="L4775"/>
      <c r="M4775"/>
      <c r="N4775"/>
      <c r="O4775"/>
      <c r="P4775"/>
      <c r="Q4775"/>
      <c r="R4775"/>
      <c r="S4775"/>
      <c r="T4775"/>
      <c r="U4775"/>
      <c r="V4775"/>
      <c r="W4775"/>
      <c r="X4775"/>
      <c r="Y4775"/>
      <c r="Z4775"/>
      <c r="AA4775"/>
      <c r="AB4775"/>
      <c r="AC4775"/>
      <c r="AD4775"/>
      <c r="AE4775"/>
      <c r="AF4775"/>
      <c r="AG4775"/>
      <c r="AH4775"/>
      <c r="AI4775"/>
      <c r="AJ4775"/>
      <c r="AK4775"/>
      <c r="AL4775"/>
      <c r="AM4775"/>
      <c r="AN4775"/>
      <c r="AO4775"/>
      <c r="AP4775"/>
      <c r="AQ4775"/>
      <c r="AR4775"/>
      <c r="AS4775"/>
      <c r="AT4775"/>
      <c r="AU4775"/>
      <c r="AV4775"/>
      <c r="AW4775"/>
      <c r="AX4775"/>
      <c r="AY4775"/>
      <c r="AZ4775"/>
      <c r="BA4775"/>
      <c r="BB4775"/>
      <c r="BC4775"/>
      <c r="BD4775"/>
      <c r="BE4775"/>
      <c r="BF4775"/>
      <c r="BG4775"/>
      <c r="BH4775"/>
      <c r="BI4775"/>
      <c r="BJ4775"/>
      <c r="BK4775"/>
      <c r="BL4775"/>
      <c r="BM4775"/>
      <c r="BN4775"/>
      <c r="BO4775"/>
      <c r="BP4775"/>
      <c r="BQ4775"/>
      <c r="BR4775"/>
      <c r="BS4775"/>
      <c r="BT4775"/>
      <c r="BU4775"/>
      <c r="BV4775"/>
      <c r="BW4775"/>
      <c r="BX4775"/>
      <c r="BY4775"/>
      <c r="BZ4775"/>
      <c r="CA4775"/>
      <c r="CB4775"/>
      <c r="CC4775"/>
      <c r="CD4775"/>
      <c r="CE4775"/>
      <c r="CF4775"/>
      <c r="CG4775"/>
      <c r="CH4775"/>
      <c r="CI4775"/>
      <c r="CJ4775"/>
      <c r="CK4775"/>
      <c r="CL4775"/>
      <c r="CM4775"/>
      <c r="CN4775"/>
      <c r="CO4775"/>
      <c r="CP4775"/>
      <c r="CQ4775"/>
      <c r="CR4775"/>
      <c r="CS4775"/>
      <c r="CT4775"/>
      <c r="CU4775"/>
      <c r="CV4775"/>
    </row>
    <row r="4776" spans="10:100" x14ac:dyDescent="0.25">
      <c r="J4776"/>
      <c r="K4776"/>
      <c r="L4776"/>
      <c r="M4776"/>
      <c r="N4776"/>
      <c r="O4776"/>
      <c r="P4776"/>
      <c r="Q4776"/>
      <c r="R4776"/>
      <c r="S4776"/>
      <c r="T4776"/>
      <c r="U4776"/>
      <c r="V4776"/>
      <c r="W4776"/>
      <c r="X4776"/>
      <c r="Y4776"/>
      <c r="Z4776"/>
      <c r="AA4776"/>
      <c r="AB4776"/>
      <c r="AC4776"/>
      <c r="AD4776"/>
      <c r="AE4776"/>
      <c r="AF4776"/>
      <c r="AG4776"/>
      <c r="AH4776"/>
      <c r="AI4776"/>
      <c r="AJ4776"/>
      <c r="AK4776"/>
      <c r="AL4776"/>
      <c r="AM4776"/>
      <c r="AN4776"/>
      <c r="AO4776"/>
      <c r="AP4776"/>
      <c r="AQ4776"/>
      <c r="AR4776"/>
      <c r="AS4776"/>
      <c r="AT4776"/>
      <c r="AU4776"/>
      <c r="AV4776"/>
      <c r="AW4776"/>
      <c r="AX4776"/>
      <c r="AY4776"/>
      <c r="AZ4776"/>
      <c r="BA4776"/>
      <c r="BB4776"/>
      <c r="BC4776"/>
      <c r="BD4776"/>
      <c r="BE4776"/>
      <c r="BF4776"/>
      <c r="BG4776"/>
      <c r="BH4776"/>
      <c r="BI4776"/>
      <c r="BJ4776"/>
      <c r="BK4776"/>
      <c r="BL4776"/>
      <c r="BM4776"/>
      <c r="BN4776"/>
      <c r="BO4776"/>
      <c r="BP4776"/>
      <c r="BQ4776"/>
      <c r="BR4776"/>
      <c r="BS4776"/>
      <c r="BT4776"/>
      <c r="BU4776"/>
      <c r="BV4776"/>
      <c r="BW4776"/>
      <c r="BX4776"/>
      <c r="BY4776"/>
      <c r="BZ4776"/>
      <c r="CA4776"/>
      <c r="CB4776"/>
      <c r="CC4776"/>
      <c r="CD4776"/>
      <c r="CE4776"/>
      <c r="CF4776"/>
      <c r="CG4776"/>
      <c r="CH4776"/>
      <c r="CI4776"/>
      <c r="CJ4776"/>
      <c r="CK4776"/>
      <c r="CL4776"/>
      <c r="CM4776"/>
      <c r="CN4776"/>
      <c r="CO4776"/>
      <c r="CP4776"/>
      <c r="CQ4776"/>
      <c r="CR4776"/>
      <c r="CS4776"/>
      <c r="CT4776"/>
      <c r="CU4776"/>
      <c r="CV4776"/>
    </row>
    <row r="4777" spans="10:100" x14ac:dyDescent="0.25">
      <c r="J4777"/>
      <c r="K4777"/>
      <c r="L4777"/>
      <c r="M4777"/>
      <c r="N4777"/>
      <c r="O4777"/>
      <c r="P4777"/>
      <c r="Q4777"/>
      <c r="R4777"/>
      <c r="S4777"/>
      <c r="T4777"/>
      <c r="U4777"/>
      <c r="V4777"/>
      <c r="W4777"/>
      <c r="X4777"/>
      <c r="Y4777"/>
      <c r="Z4777"/>
      <c r="AA4777"/>
      <c r="AB4777"/>
      <c r="AC4777"/>
      <c r="AD4777"/>
      <c r="AE4777"/>
      <c r="AF4777"/>
      <c r="AG4777"/>
      <c r="AH4777"/>
      <c r="AI4777"/>
      <c r="AJ4777"/>
      <c r="AK4777"/>
      <c r="AL4777"/>
      <c r="AM4777"/>
      <c r="AN4777"/>
      <c r="AO4777"/>
      <c r="AP4777"/>
      <c r="AQ4777"/>
      <c r="AR4777"/>
      <c r="AS4777"/>
      <c r="AT4777"/>
      <c r="AU4777"/>
      <c r="AV4777"/>
      <c r="AW4777"/>
      <c r="AX4777"/>
      <c r="AY4777"/>
      <c r="AZ4777"/>
      <c r="BA4777"/>
      <c r="BB4777"/>
      <c r="BC4777"/>
      <c r="BD4777"/>
      <c r="BE4777"/>
      <c r="BF4777"/>
      <c r="BG4777"/>
      <c r="BH4777"/>
      <c r="BI4777"/>
      <c r="BJ4777"/>
      <c r="BK4777"/>
      <c r="BL4777"/>
      <c r="BM4777"/>
      <c r="BN4777"/>
      <c r="BO4777"/>
      <c r="BP4777"/>
      <c r="BQ4777"/>
      <c r="BR4777"/>
      <c r="BS4777"/>
      <c r="BT4777"/>
      <c r="BU4777"/>
      <c r="BV4777"/>
      <c r="BW4777"/>
      <c r="BX4777"/>
      <c r="BY4777"/>
      <c r="BZ4777"/>
      <c r="CA4777"/>
      <c r="CB4777"/>
      <c r="CC4777"/>
      <c r="CD4777"/>
      <c r="CE4777"/>
      <c r="CF4777"/>
      <c r="CG4777"/>
      <c r="CH4777"/>
      <c r="CI4777"/>
      <c r="CJ4777"/>
      <c r="CK4777"/>
      <c r="CL4777"/>
      <c r="CM4777"/>
      <c r="CN4777"/>
      <c r="CO4777"/>
      <c r="CP4777"/>
      <c r="CQ4777"/>
      <c r="CR4777"/>
      <c r="CS4777"/>
      <c r="CT4777"/>
      <c r="CU4777"/>
      <c r="CV4777"/>
    </row>
    <row r="4778" spans="10:100" x14ac:dyDescent="0.25">
      <c r="J4778"/>
      <c r="K4778"/>
      <c r="L4778"/>
      <c r="M4778"/>
      <c r="N4778"/>
      <c r="O4778"/>
      <c r="P4778"/>
      <c r="Q4778"/>
      <c r="R4778"/>
      <c r="S4778"/>
      <c r="T4778"/>
      <c r="U4778"/>
      <c r="V4778"/>
      <c r="W4778"/>
      <c r="X4778"/>
      <c r="Y4778"/>
      <c r="Z4778"/>
      <c r="AA4778"/>
      <c r="AB4778"/>
      <c r="AC4778"/>
      <c r="AD4778"/>
      <c r="AE4778"/>
      <c r="AF4778"/>
      <c r="AG4778"/>
      <c r="AH4778"/>
      <c r="AI4778"/>
      <c r="AJ4778"/>
      <c r="AK4778"/>
      <c r="AL4778"/>
      <c r="AM4778"/>
      <c r="AN4778"/>
      <c r="AO4778"/>
      <c r="AP4778"/>
      <c r="AQ4778"/>
      <c r="AR4778"/>
      <c r="AS4778"/>
      <c r="AT4778"/>
      <c r="AU4778"/>
      <c r="AV4778"/>
      <c r="AW4778"/>
      <c r="AX4778"/>
      <c r="AY4778"/>
      <c r="AZ4778"/>
      <c r="BA4778"/>
      <c r="BB4778"/>
      <c r="BC4778"/>
      <c r="BD4778"/>
      <c r="BE4778"/>
      <c r="BF4778"/>
      <c r="BG4778"/>
      <c r="BH4778"/>
      <c r="BI4778"/>
      <c r="BJ4778"/>
      <c r="BK4778"/>
      <c r="BL4778"/>
      <c r="BM4778"/>
      <c r="BN4778"/>
      <c r="BO4778"/>
      <c r="BP4778"/>
      <c r="BQ4778"/>
      <c r="BR4778"/>
      <c r="BS4778"/>
      <c r="BT4778"/>
      <c r="BU4778"/>
      <c r="BV4778"/>
      <c r="BW4778"/>
      <c r="BX4778"/>
      <c r="BY4778"/>
      <c r="BZ4778"/>
      <c r="CA4778"/>
      <c r="CB4778"/>
      <c r="CC4778"/>
      <c r="CD4778"/>
      <c r="CE4778"/>
      <c r="CF4778"/>
      <c r="CG4778"/>
      <c r="CH4778"/>
      <c r="CI4778"/>
      <c r="CJ4778"/>
      <c r="CK4778"/>
      <c r="CL4778"/>
      <c r="CM4778"/>
      <c r="CN4778"/>
      <c r="CO4778"/>
      <c r="CP4778"/>
      <c r="CQ4778"/>
      <c r="CR4778"/>
      <c r="CS4778"/>
      <c r="CT4778"/>
      <c r="CU4778"/>
      <c r="CV4778"/>
    </row>
    <row r="4779" spans="10:100" x14ac:dyDescent="0.25">
      <c r="J4779"/>
      <c r="K4779"/>
      <c r="L4779"/>
      <c r="M4779"/>
      <c r="N4779"/>
      <c r="O4779"/>
      <c r="P4779"/>
      <c r="Q4779"/>
      <c r="R4779"/>
      <c r="S4779"/>
      <c r="T4779"/>
      <c r="U4779"/>
      <c r="V4779"/>
      <c r="W4779"/>
      <c r="X4779"/>
      <c r="Y4779"/>
      <c r="Z4779"/>
      <c r="AA4779"/>
      <c r="AB4779"/>
      <c r="AC4779"/>
      <c r="AD4779"/>
      <c r="AE4779"/>
      <c r="AF4779"/>
      <c r="AG4779"/>
      <c r="AH4779"/>
      <c r="AI4779"/>
      <c r="AJ4779"/>
      <c r="AK4779"/>
      <c r="AL4779"/>
      <c r="AM4779"/>
      <c r="AN4779"/>
      <c r="AO4779"/>
      <c r="AP4779"/>
      <c r="AQ4779"/>
      <c r="AR4779"/>
      <c r="AS4779"/>
      <c r="AT4779"/>
      <c r="AU4779"/>
      <c r="AV4779"/>
      <c r="AW4779"/>
      <c r="AX4779"/>
      <c r="AY4779"/>
      <c r="AZ4779"/>
      <c r="BA4779"/>
      <c r="BB4779"/>
      <c r="BC4779"/>
      <c r="BD4779"/>
      <c r="BE4779"/>
      <c r="BF4779"/>
      <c r="BG4779"/>
      <c r="BH4779"/>
      <c r="BI4779"/>
      <c r="BJ4779"/>
      <c r="BK4779"/>
      <c r="BL4779"/>
      <c r="BM4779"/>
      <c r="BN4779"/>
      <c r="BO4779"/>
      <c r="BP4779"/>
      <c r="BQ4779"/>
      <c r="BR4779"/>
      <c r="BS4779"/>
      <c r="BT4779"/>
      <c r="BU4779"/>
      <c r="BV4779"/>
      <c r="BW4779"/>
      <c r="BX4779"/>
      <c r="BY4779"/>
      <c r="BZ4779"/>
      <c r="CA4779"/>
      <c r="CB4779"/>
      <c r="CC4779"/>
      <c r="CD4779"/>
      <c r="CE4779"/>
      <c r="CF4779"/>
      <c r="CG4779"/>
      <c r="CH4779"/>
      <c r="CI4779"/>
      <c r="CJ4779"/>
      <c r="CK4779"/>
      <c r="CL4779"/>
      <c r="CM4779"/>
      <c r="CN4779"/>
      <c r="CO4779"/>
      <c r="CP4779"/>
      <c r="CQ4779"/>
      <c r="CR4779"/>
      <c r="CS4779"/>
      <c r="CT4779"/>
      <c r="CU4779"/>
      <c r="CV4779"/>
    </row>
    <row r="4780" spans="10:100" x14ac:dyDescent="0.25">
      <c r="J4780"/>
      <c r="K4780"/>
      <c r="L4780"/>
      <c r="M4780"/>
      <c r="N4780"/>
      <c r="O4780"/>
      <c r="P4780"/>
      <c r="Q4780"/>
      <c r="R4780"/>
      <c r="S4780"/>
      <c r="T4780"/>
      <c r="U4780"/>
      <c r="V4780"/>
      <c r="W4780"/>
      <c r="X4780"/>
      <c r="Y4780"/>
      <c r="Z4780"/>
      <c r="AA4780"/>
      <c r="AB4780"/>
      <c r="AC4780"/>
      <c r="AD4780"/>
      <c r="AE4780"/>
      <c r="AF4780"/>
      <c r="AG4780"/>
      <c r="AH4780"/>
      <c r="AI4780"/>
      <c r="AJ4780"/>
      <c r="AK4780"/>
      <c r="AL4780"/>
      <c r="AM4780"/>
      <c r="AN4780"/>
      <c r="AO4780"/>
      <c r="AP4780"/>
      <c r="AQ4780"/>
      <c r="AR4780"/>
      <c r="AS4780"/>
      <c r="AT4780"/>
      <c r="AU4780"/>
      <c r="AV4780"/>
      <c r="AW4780"/>
      <c r="AX4780"/>
      <c r="AY4780"/>
      <c r="AZ4780"/>
      <c r="BA4780"/>
      <c r="BB4780"/>
      <c r="BC4780"/>
      <c r="BD4780"/>
      <c r="BE4780"/>
      <c r="BF4780"/>
      <c r="BG4780"/>
      <c r="BH4780"/>
      <c r="BI4780"/>
      <c r="BJ4780"/>
      <c r="BK4780"/>
      <c r="BL4780"/>
      <c r="BM4780"/>
      <c r="BN4780"/>
      <c r="BO4780"/>
      <c r="BP4780"/>
      <c r="BQ4780"/>
      <c r="BR4780"/>
      <c r="BS4780"/>
      <c r="BT4780"/>
      <c r="BU4780"/>
      <c r="BV4780"/>
      <c r="BW4780"/>
      <c r="BX4780"/>
      <c r="BY4780"/>
      <c r="BZ4780"/>
      <c r="CA4780"/>
      <c r="CB4780"/>
      <c r="CC4780"/>
      <c r="CD4780"/>
      <c r="CE4780"/>
      <c r="CF4780"/>
      <c r="CG4780"/>
      <c r="CH4780"/>
      <c r="CI4780"/>
      <c r="CJ4780"/>
      <c r="CK4780"/>
      <c r="CL4780"/>
      <c r="CM4780"/>
      <c r="CN4780"/>
      <c r="CO4780"/>
      <c r="CP4780"/>
      <c r="CQ4780"/>
      <c r="CR4780"/>
      <c r="CS4780"/>
      <c r="CT4780"/>
      <c r="CU4780"/>
      <c r="CV4780"/>
    </row>
    <row r="4781" spans="10:100" x14ac:dyDescent="0.25">
      <c r="J4781"/>
      <c r="K4781"/>
      <c r="L4781"/>
      <c r="M4781"/>
      <c r="N4781"/>
      <c r="O4781"/>
      <c r="P4781"/>
      <c r="Q4781"/>
      <c r="R4781"/>
      <c r="S4781"/>
      <c r="T4781"/>
      <c r="U4781"/>
      <c r="V4781"/>
      <c r="W4781"/>
      <c r="X4781"/>
      <c r="Y4781"/>
      <c r="Z4781"/>
      <c r="AA4781"/>
      <c r="AB4781"/>
      <c r="AC4781"/>
      <c r="AD4781"/>
      <c r="AE4781"/>
      <c r="AF4781"/>
      <c r="AG4781"/>
      <c r="AH4781"/>
      <c r="AI4781"/>
      <c r="AJ4781"/>
      <c r="AK4781"/>
      <c r="AL4781"/>
      <c r="AM4781"/>
      <c r="AN4781"/>
      <c r="AO4781"/>
      <c r="AP4781"/>
      <c r="AQ4781"/>
      <c r="AR4781"/>
      <c r="AS4781"/>
      <c r="AT4781"/>
      <c r="AU4781"/>
      <c r="AV4781"/>
      <c r="AW4781"/>
      <c r="AX4781"/>
      <c r="AY4781"/>
      <c r="AZ4781"/>
      <c r="BA4781"/>
      <c r="BB4781"/>
      <c r="BC4781"/>
      <c r="BD4781"/>
      <c r="BE4781"/>
      <c r="BF4781"/>
      <c r="BG4781"/>
      <c r="BH4781"/>
      <c r="BI4781"/>
      <c r="BJ4781"/>
      <c r="BK4781"/>
      <c r="BL4781"/>
      <c r="BM4781"/>
      <c r="BN4781"/>
      <c r="BO4781"/>
      <c r="BP4781"/>
      <c r="BQ4781"/>
      <c r="BR4781"/>
      <c r="BS4781"/>
      <c r="BT4781"/>
      <c r="BU4781"/>
      <c r="BV4781"/>
      <c r="BW4781"/>
      <c r="BX4781"/>
      <c r="BY4781"/>
      <c r="BZ4781"/>
      <c r="CA4781"/>
      <c r="CB4781"/>
      <c r="CC4781"/>
      <c r="CD4781"/>
      <c r="CE4781"/>
      <c r="CF4781"/>
      <c r="CG4781"/>
      <c r="CH4781"/>
      <c r="CI4781"/>
      <c r="CJ4781"/>
      <c r="CK4781"/>
      <c r="CL4781"/>
      <c r="CM4781"/>
      <c r="CN4781"/>
      <c r="CO4781"/>
      <c r="CP4781"/>
      <c r="CQ4781"/>
      <c r="CR4781"/>
      <c r="CS4781"/>
      <c r="CT4781"/>
      <c r="CU4781"/>
      <c r="CV4781"/>
    </row>
    <row r="4782" spans="10:100" x14ac:dyDescent="0.25">
      <c r="J4782"/>
      <c r="K4782"/>
      <c r="L4782"/>
      <c r="M4782"/>
      <c r="N4782"/>
      <c r="O4782"/>
      <c r="P4782"/>
      <c r="Q4782"/>
      <c r="R4782"/>
      <c r="S4782"/>
      <c r="T4782"/>
      <c r="U4782"/>
      <c r="V4782"/>
      <c r="W4782"/>
      <c r="X4782"/>
      <c r="Y4782"/>
      <c r="Z4782"/>
      <c r="AA4782"/>
      <c r="AB4782"/>
      <c r="AC4782"/>
      <c r="AD4782"/>
      <c r="AE4782"/>
      <c r="AF4782"/>
      <c r="AG4782"/>
      <c r="AH4782"/>
      <c r="AI4782"/>
      <c r="AJ4782"/>
      <c r="AK4782"/>
      <c r="AL4782"/>
      <c r="AM4782"/>
      <c r="AN4782"/>
      <c r="AO4782"/>
      <c r="AP4782"/>
      <c r="AQ4782"/>
      <c r="AR4782"/>
      <c r="AS4782"/>
      <c r="AT4782"/>
      <c r="AU4782"/>
      <c r="AV4782"/>
      <c r="AW4782"/>
      <c r="AX4782"/>
      <c r="AY4782"/>
      <c r="AZ4782"/>
      <c r="BA4782"/>
      <c r="BB4782"/>
      <c r="BC4782"/>
      <c r="BD4782"/>
      <c r="BE4782"/>
      <c r="BF4782"/>
      <c r="BG4782"/>
      <c r="BH4782"/>
      <c r="BI4782"/>
      <c r="BJ4782"/>
      <c r="BK4782"/>
      <c r="BL4782"/>
      <c r="BM4782"/>
      <c r="BN4782"/>
      <c r="BO4782"/>
      <c r="BP4782"/>
      <c r="BQ4782"/>
      <c r="BR4782"/>
      <c r="BS4782"/>
      <c r="BT4782"/>
      <c r="BU4782"/>
      <c r="BV4782"/>
      <c r="BW4782"/>
      <c r="BX4782"/>
      <c r="BY4782"/>
      <c r="BZ4782"/>
      <c r="CA4782"/>
      <c r="CB4782"/>
      <c r="CC4782"/>
      <c r="CD4782"/>
      <c r="CE4782"/>
      <c r="CF4782"/>
      <c r="CG4782"/>
      <c r="CH4782"/>
      <c r="CI4782"/>
      <c r="CJ4782"/>
      <c r="CK4782"/>
      <c r="CL4782"/>
      <c r="CM4782"/>
      <c r="CN4782"/>
      <c r="CO4782"/>
      <c r="CP4782"/>
      <c r="CQ4782"/>
      <c r="CR4782"/>
      <c r="CS4782"/>
      <c r="CT4782"/>
      <c r="CU4782"/>
      <c r="CV4782"/>
    </row>
    <row r="4783" spans="10:100" x14ac:dyDescent="0.25">
      <c r="J4783"/>
      <c r="K4783"/>
      <c r="L4783"/>
      <c r="M4783"/>
      <c r="N4783"/>
      <c r="O4783"/>
      <c r="P4783"/>
      <c r="Q4783"/>
      <c r="R4783"/>
      <c r="S4783"/>
      <c r="T4783"/>
      <c r="U4783"/>
      <c r="V4783"/>
      <c r="W4783"/>
      <c r="X4783"/>
      <c r="Y4783"/>
      <c r="Z4783"/>
      <c r="AA4783"/>
      <c r="AB4783"/>
      <c r="AC4783"/>
      <c r="AD4783"/>
      <c r="AE4783"/>
      <c r="AF4783"/>
      <c r="AG4783"/>
      <c r="AH4783"/>
      <c r="AI4783"/>
      <c r="AJ4783"/>
      <c r="AK4783"/>
      <c r="AL4783"/>
      <c r="AM4783"/>
      <c r="AN4783"/>
      <c r="AO4783"/>
      <c r="AP4783"/>
      <c r="AQ4783"/>
      <c r="AR4783"/>
      <c r="AS4783"/>
      <c r="AT4783"/>
      <c r="AU4783"/>
      <c r="AV4783"/>
      <c r="AW4783"/>
      <c r="AX4783"/>
      <c r="AY4783"/>
      <c r="AZ4783"/>
      <c r="BA4783"/>
      <c r="BB4783"/>
      <c r="BC4783"/>
      <c r="BD4783"/>
      <c r="BE4783"/>
      <c r="BF4783"/>
      <c r="BG4783"/>
      <c r="BH4783"/>
      <c r="BI4783"/>
      <c r="BJ4783"/>
      <c r="BK4783"/>
      <c r="BL4783"/>
      <c r="BM4783"/>
      <c r="BN4783"/>
      <c r="BO4783"/>
      <c r="BP4783"/>
      <c r="BQ4783"/>
      <c r="BR4783"/>
      <c r="BS4783"/>
      <c r="BT4783"/>
      <c r="BU4783"/>
      <c r="BV4783"/>
      <c r="BW4783"/>
      <c r="BX4783"/>
      <c r="BY4783"/>
      <c r="BZ4783"/>
      <c r="CA4783"/>
      <c r="CB4783"/>
      <c r="CC4783"/>
      <c r="CD4783"/>
      <c r="CE4783"/>
      <c r="CF4783"/>
      <c r="CG4783"/>
      <c r="CH4783"/>
      <c r="CI4783"/>
      <c r="CJ4783"/>
      <c r="CK4783"/>
      <c r="CL4783"/>
      <c r="CM4783"/>
      <c r="CN4783"/>
      <c r="CO4783"/>
      <c r="CP4783"/>
      <c r="CQ4783"/>
      <c r="CR4783"/>
      <c r="CS4783"/>
      <c r="CT4783"/>
      <c r="CU4783"/>
      <c r="CV4783"/>
    </row>
    <row r="4784" spans="10:100" x14ac:dyDescent="0.25">
      <c r="J4784"/>
      <c r="K4784"/>
      <c r="L4784"/>
      <c r="M4784"/>
      <c r="N4784"/>
      <c r="O4784"/>
      <c r="P4784"/>
      <c r="Q4784"/>
      <c r="R4784"/>
      <c r="S4784"/>
      <c r="T4784"/>
      <c r="U4784"/>
      <c r="V4784"/>
      <c r="W4784"/>
      <c r="X4784"/>
      <c r="Y4784"/>
      <c r="Z4784"/>
      <c r="AA4784"/>
      <c r="AB4784"/>
      <c r="AC4784"/>
      <c r="AD4784"/>
      <c r="AE4784"/>
      <c r="AF4784"/>
      <c r="AG4784"/>
      <c r="AH4784"/>
      <c r="AI4784"/>
      <c r="AJ4784"/>
      <c r="AK4784"/>
      <c r="AL4784"/>
      <c r="AM4784"/>
      <c r="AN4784"/>
      <c r="AO4784"/>
      <c r="AP4784"/>
      <c r="AQ4784"/>
      <c r="AR4784"/>
      <c r="AS4784"/>
      <c r="AT4784"/>
      <c r="AU4784"/>
      <c r="AV4784"/>
      <c r="AW4784"/>
      <c r="AX4784"/>
      <c r="AY4784"/>
      <c r="AZ4784"/>
      <c r="BA4784"/>
      <c r="BB4784"/>
      <c r="BC4784"/>
      <c r="BD4784"/>
      <c r="BE4784"/>
      <c r="BF4784"/>
      <c r="BG4784"/>
      <c r="BH4784"/>
      <c r="BI4784"/>
      <c r="BJ4784"/>
      <c r="BK4784"/>
      <c r="BL4784"/>
      <c r="BM4784"/>
      <c r="BN4784"/>
      <c r="BO4784"/>
      <c r="BP4784"/>
      <c r="BQ4784"/>
      <c r="BR4784"/>
      <c r="BS4784"/>
      <c r="BT4784"/>
      <c r="BU4784"/>
      <c r="BV4784"/>
      <c r="BW4784"/>
      <c r="BX4784"/>
      <c r="BY4784"/>
      <c r="BZ4784"/>
      <c r="CA4784"/>
      <c r="CB4784"/>
      <c r="CC4784"/>
      <c r="CD4784"/>
      <c r="CE4784"/>
      <c r="CF4784"/>
      <c r="CG4784"/>
      <c r="CH4784"/>
      <c r="CI4784"/>
      <c r="CJ4784"/>
      <c r="CK4784"/>
      <c r="CL4784"/>
      <c r="CM4784"/>
      <c r="CN4784"/>
      <c r="CO4784"/>
      <c r="CP4784"/>
      <c r="CQ4784"/>
      <c r="CR4784"/>
      <c r="CS4784"/>
      <c r="CT4784"/>
      <c r="CU4784"/>
      <c r="CV4784"/>
    </row>
    <row r="4785" spans="10:100" x14ac:dyDescent="0.25">
      <c r="J4785"/>
      <c r="K4785"/>
      <c r="L4785"/>
      <c r="M4785"/>
      <c r="N4785"/>
      <c r="O4785"/>
      <c r="P4785"/>
      <c r="Q4785"/>
      <c r="R4785"/>
      <c r="S4785"/>
      <c r="T4785"/>
      <c r="U4785"/>
      <c r="V4785"/>
      <c r="W4785"/>
      <c r="X4785"/>
      <c r="Y4785"/>
      <c r="Z4785"/>
      <c r="AA4785"/>
      <c r="AB4785"/>
      <c r="AC4785"/>
      <c r="AD4785"/>
      <c r="AE4785"/>
      <c r="AF4785"/>
      <c r="AG4785"/>
      <c r="AH4785"/>
      <c r="AI4785"/>
      <c r="AJ4785"/>
      <c r="AK4785"/>
      <c r="AL4785"/>
      <c r="AM4785"/>
      <c r="AN4785"/>
      <c r="AO4785"/>
      <c r="AP4785"/>
      <c r="AQ4785"/>
      <c r="AR4785"/>
      <c r="AS4785"/>
      <c r="AT4785"/>
      <c r="AU4785"/>
      <c r="AV4785"/>
      <c r="AW4785"/>
      <c r="AX4785"/>
      <c r="AY4785"/>
      <c r="AZ4785"/>
      <c r="BA4785"/>
      <c r="BB4785"/>
      <c r="BC4785"/>
      <c r="BD4785"/>
      <c r="BE4785"/>
      <c r="BF4785"/>
      <c r="BG4785"/>
      <c r="BH4785"/>
      <c r="BI4785"/>
      <c r="BJ4785"/>
      <c r="BK4785"/>
      <c r="BL4785"/>
      <c r="BM4785"/>
      <c r="BN4785"/>
      <c r="BO4785"/>
      <c r="BP4785"/>
      <c r="BQ4785"/>
      <c r="BR4785"/>
      <c r="BS4785"/>
      <c r="BT4785"/>
      <c r="BU4785"/>
      <c r="BV4785"/>
      <c r="BW4785"/>
      <c r="BX4785"/>
      <c r="BY4785"/>
      <c r="BZ4785"/>
      <c r="CA4785"/>
      <c r="CB4785"/>
      <c r="CC4785"/>
      <c r="CD4785"/>
      <c r="CE4785"/>
      <c r="CF4785"/>
      <c r="CG4785"/>
      <c r="CH4785"/>
      <c r="CI4785"/>
      <c r="CJ4785"/>
      <c r="CK4785"/>
      <c r="CL4785"/>
      <c r="CM4785"/>
      <c r="CN4785"/>
      <c r="CO4785"/>
      <c r="CP4785"/>
      <c r="CQ4785"/>
      <c r="CR4785"/>
      <c r="CS4785"/>
      <c r="CT4785"/>
      <c r="CU4785"/>
      <c r="CV4785"/>
    </row>
    <row r="4786" spans="10:100" x14ac:dyDescent="0.25">
      <c r="J4786"/>
      <c r="K4786"/>
      <c r="L4786"/>
      <c r="M4786"/>
      <c r="N4786"/>
      <c r="O4786"/>
      <c r="P4786"/>
      <c r="Q4786"/>
      <c r="R4786"/>
      <c r="S4786"/>
      <c r="T4786"/>
      <c r="U4786"/>
      <c r="V4786"/>
      <c r="W4786"/>
      <c r="X4786"/>
      <c r="Y4786"/>
      <c r="Z4786"/>
      <c r="AA4786"/>
      <c r="AB4786"/>
      <c r="AC4786"/>
      <c r="AD4786"/>
      <c r="AE4786"/>
      <c r="AF4786"/>
      <c r="AG4786"/>
      <c r="AH4786"/>
      <c r="AI4786"/>
      <c r="AJ4786"/>
      <c r="AK4786"/>
      <c r="AL4786"/>
      <c r="AM4786"/>
      <c r="AN4786"/>
      <c r="AO4786"/>
      <c r="AP4786"/>
      <c r="AQ4786"/>
      <c r="AR4786"/>
      <c r="AS4786"/>
      <c r="AT4786"/>
      <c r="AU4786"/>
      <c r="AV4786"/>
      <c r="AW4786"/>
      <c r="AX4786"/>
      <c r="AY4786"/>
      <c r="AZ4786"/>
      <c r="BA4786"/>
      <c r="BB4786"/>
      <c r="BC4786"/>
      <c r="BD4786"/>
      <c r="BE4786"/>
      <c r="BF4786"/>
      <c r="BG4786"/>
      <c r="BH4786"/>
      <c r="BI4786"/>
      <c r="BJ4786"/>
      <c r="BK4786"/>
      <c r="BL4786"/>
      <c r="BM4786"/>
      <c r="BN4786"/>
      <c r="BO4786"/>
      <c r="BP4786"/>
      <c r="BQ4786"/>
      <c r="BR4786"/>
      <c r="BS4786"/>
      <c r="BT4786"/>
      <c r="BU4786"/>
      <c r="BV4786"/>
      <c r="BW4786"/>
      <c r="BX4786"/>
      <c r="BY4786"/>
      <c r="BZ4786"/>
      <c r="CA4786"/>
      <c r="CB4786"/>
      <c r="CC4786"/>
      <c r="CD4786"/>
      <c r="CE4786"/>
      <c r="CF4786"/>
      <c r="CG4786"/>
      <c r="CH4786"/>
      <c r="CI4786"/>
      <c r="CJ4786"/>
      <c r="CK4786"/>
      <c r="CL4786"/>
      <c r="CM4786"/>
      <c r="CN4786"/>
      <c r="CO4786"/>
      <c r="CP4786"/>
      <c r="CQ4786"/>
      <c r="CR4786"/>
      <c r="CS4786"/>
      <c r="CT4786"/>
      <c r="CU4786"/>
      <c r="CV4786"/>
    </row>
    <row r="4787" spans="10:100" x14ac:dyDescent="0.25">
      <c r="J4787"/>
      <c r="K4787"/>
      <c r="L4787"/>
      <c r="M4787"/>
      <c r="N4787"/>
      <c r="O4787"/>
      <c r="P4787"/>
      <c r="Q4787"/>
      <c r="R4787"/>
      <c r="S4787"/>
      <c r="T4787"/>
      <c r="U4787"/>
      <c r="V4787"/>
      <c r="W4787"/>
      <c r="X4787"/>
      <c r="Y4787"/>
      <c r="Z4787"/>
      <c r="AA4787"/>
      <c r="AB4787"/>
      <c r="AC4787"/>
      <c r="AD4787"/>
      <c r="AE4787"/>
      <c r="AF4787"/>
      <c r="AG4787"/>
      <c r="AH4787"/>
      <c r="AI4787"/>
      <c r="AJ4787"/>
      <c r="AK4787"/>
      <c r="AL4787"/>
      <c r="AM4787"/>
      <c r="AN4787"/>
      <c r="AO4787"/>
      <c r="AP4787"/>
      <c r="AQ4787"/>
      <c r="AR4787"/>
      <c r="AS4787"/>
      <c r="AT4787"/>
      <c r="AU4787"/>
      <c r="AV4787"/>
      <c r="AW4787"/>
      <c r="AX4787"/>
      <c r="AY4787"/>
      <c r="AZ4787"/>
      <c r="BA4787"/>
      <c r="BB4787"/>
      <c r="BC4787"/>
      <c r="BD4787"/>
      <c r="BE4787"/>
      <c r="BF4787"/>
      <c r="BG4787"/>
      <c r="BH4787"/>
      <c r="BI4787"/>
      <c r="BJ4787"/>
      <c r="BK4787"/>
      <c r="BL4787"/>
      <c r="BM4787"/>
      <c r="BN4787"/>
      <c r="BO4787"/>
      <c r="BP4787"/>
      <c r="BQ4787"/>
      <c r="BR4787"/>
      <c r="BS4787"/>
      <c r="BT4787"/>
      <c r="BU4787"/>
      <c r="BV4787"/>
      <c r="BW4787"/>
      <c r="BX4787"/>
      <c r="BY4787"/>
      <c r="BZ4787"/>
      <c r="CA4787"/>
      <c r="CB4787"/>
      <c r="CC4787"/>
      <c r="CD4787"/>
      <c r="CE4787"/>
      <c r="CF4787"/>
      <c r="CG4787"/>
      <c r="CH4787"/>
      <c r="CI4787"/>
      <c r="CJ4787"/>
      <c r="CK4787"/>
      <c r="CL4787"/>
      <c r="CM4787"/>
      <c r="CN4787"/>
      <c r="CO4787"/>
      <c r="CP4787"/>
      <c r="CQ4787"/>
      <c r="CR4787"/>
      <c r="CS4787"/>
      <c r="CT4787"/>
      <c r="CU4787"/>
      <c r="CV4787"/>
    </row>
    <row r="4788" spans="10:100" x14ac:dyDescent="0.25">
      <c r="J4788"/>
      <c r="K4788"/>
      <c r="L4788"/>
      <c r="M4788"/>
      <c r="N4788"/>
      <c r="O4788"/>
      <c r="P4788"/>
      <c r="Q4788"/>
      <c r="R4788"/>
      <c r="S4788"/>
      <c r="T4788"/>
      <c r="U4788"/>
      <c r="V4788"/>
      <c r="W4788"/>
      <c r="X4788"/>
      <c r="Y4788"/>
      <c r="Z4788"/>
      <c r="AA4788"/>
      <c r="AB4788"/>
      <c r="AC4788"/>
      <c r="AD4788"/>
      <c r="AE4788"/>
      <c r="AF4788"/>
      <c r="AG4788"/>
      <c r="AH4788"/>
      <c r="AI4788"/>
      <c r="AJ4788"/>
      <c r="AK4788"/>
      <c r="AL4788"/>
      <c r="AM4788"/>
      <c r="AN4788"/>
      <c r="AO4788"/>
      <c r="AP4788"/>
      <c r="AQ4788"/>
      <c r="AR4788"/>
      <c r="AS4788"/>
      <c r="AT4788"/>
      <c r="AU4788"/>
      <c r="AV4788"/>
      <c r="AW4788"/>
      <c r="AX4788"/>
      <c r="AY4788"/>
      <c r="AZ4788"/>
      <c r="BA4788"/>
      <c r="BB4788"/>
      <c r="BC4788"/>
      <c r="BD4788"/>
      <c r="BE4788"/>
      <c r="BF4788"/>
      <c r="BG4788"/>
      <c r="BH4788"/>
      <c r="BI4788"/>
      <c r="BJ4788"/>
      <c r="BK4788"/>
      <c r="BL4788"/>
      <c r="BM4788"/>
      <c r="BN4788"/>
      <c r="BO4788"/>
      <c r="BP4788"/>
      <c r="BQ4788"/>
      <c r="BR4788"/>
      <c r="BS4788"/>
      <c r="BT4788"/>
      <c r="BU4788"/>
      <c r="BV4788"/>
      <c r="BW4788"/>
      <c r="BX4788"/>
      <c r="BY4788"/>
      <c r="BZ4788"/>
      <c r="CA4788"/>
      <c r="CB4788"/>
      <c r="CC4788"/>
      <c r="CD4788"/>
      <c r="CE4788"/>
      <c r="CF4788"/>
      <c r="CG4788"/>
      <c r="CH4788"/>
      <c r="CI4788"/>
      <c r="CJ4788"/>
      <c r="CK4788"/>
      <c r="CL4788"/>
      <c r="CM4788"/>
      <c r="CN4788"/>
      <c r="CO4788"/>
      <c r="CP4788"/>
      <c r="CQ4788"/>
      <c r="CR4788"/>
      <c r="CS4788"/>
      <c r="CT4788"/>
      <c r="CU4788"/>
      <c r="CV4788"/>
    </row>
    <row r="4789" spans="10:100" x14ac:dyDescent="0.25">
      <c r="J4789"/>
      <c r="K4789"/>
      <c r="L4789"/>
      <c r="M4789"/>
      <c r="N4789"/>
      <c r="O4789"/>
      <c r="P4789"/>
      <c r="Q4789"/>
      <c r="R4789"/>
      <c r="S4789"/>
      <c r="T4789"/>
      <c r="U4789"/>
      <c r="V4789"/>
      <c r="W4789"/>
      <c r="X4789"/>
      <c r="Y4789"/>
      <c r="Z4789"/>
      <c r="AA4789"/>
      <c r="AB4789"/>
      <c r="AC4789"/>
      <c r="AD4789"/>
      <c r="AE4789"/>
      <c r="AF4789"/>
      <c r="AG4789"/>
      <c r="AH4789"/>
      <c r="AI4789"/>
      <c r="AJ4789"/>
      <c r="AK4789"/>
      <c r="AL4789"/>
      <c r="AM4789"/>
      <c r="AN4789"/>
      <c r="AO4789"/>
      <c r="AP4789"/>
      <c r="AQ4789"/>
      <c r="AR4789"/>
      <c r="AS4789"/>
      <c r="AT4789"/>
      <c r="AU4789"/>
      <c r="AV4789"/>
      <c r="AW4789"/>
      <c r="AX4789"/>
      <c r="AY4789"/>
      <c r="AZ4789"/>
      <c r="BA4789"/>
      <c r="BB4789"/>
      <c r="BC4789"/>
      <c r="BD4789"/>
      <c r="BE4789"/>
      <c r="BF4789"/>
      <c r="BG4789"/>
      <c r="BH4789"/>
      <c r="BI4789"/>
      <c r="BJ4789"/>
      <c r="BK4789"/>
      <c r="BL4789"/>
      <c r="BM4789"/>
      <c r="BN4789"/>
      <c r="BO4789"/>
      <c r="BP4789"/>
      <c r="BQ4789"/>
      <c r="BR4789"/>
      <c r="BS4789"/>
      <c r="BT4789"/>
      <c r="BU4789"/>
      <c r="BV4789"/>
      <c r="BW4789"/>
      <c r="BX4789"/>
      <c r="BY4789"/>
      <c r="BZ4789"/>
      <c r="CA4789"/>
      <c r="CB4789"/>
      <c r="CC4789"/>
      <c r="CD4789"/>
      <c r="CE4789"/>
      <c r="CF4789"/>
      <c r="CG4789"/>
      <c r="CH4789"/>
      <c r="CI4789"/>
      <c r="CJ4789"/>
      <c r="CK4789"/>
      <c r="CL4789"/>
      <c r="CM4789"/>
      <c r="CN4789"/>
      <c r="CO4789"/>
      <c r="CP4789"/>
      <c r="CQ4789"/>
      <c r="CR4789"/>
      <c r="CS4789"/>
      <c r="CT4789"/>
      <c r="CU4789"/>
      <c r="CV4789"/>
    </row>
    <row r="4790" spans="10:100" x14ac:dyDescent="0.25">
      <c r="J4790"/>
      <c r="K4790"/>
      <c r="L4790"/>
      <c r="M4790"/>
      <c r="N4790"/>
      <c r="O4790"/>
      <c r="P4790"/>
      <c r="Q4790"/>
      <c r="R4790"/>
      <c r="S4790"/>
      <c r="T4790"/>
      <c r="U4790"/>
      <c r="V4790"/>
      <c r="W4790"/>
      <c r="X4790"/>
      <c r="Y4790"/>
      <c r="Z4790"/>
      <c r="AA4790"/>
      <c r="AB4790"/>
      <c r="AC4790"/>
      <c r="AD4790"/>
      <c r="AE4790"/>
      <c r="AF4790"/>
      <c r="AG4790"/>
      <c r="AH4790"/>
      <c r="AI4790"/>
      <c r="AJ4790"/>
      <c r="AK4790"/>
      <c r="AL4790"/>
      <c r="AM4790"/>
      <c r="AN4790"/>
      <c r="AO4790"/>
      <c r="AP4790"/>
      <c r="AQ4790"/>
      <c r="AR4790"/>
      <c r="AS4790"/>
      <c r="AT4790"/>
      <c r="AU4790"/>
      <c r="AV4790"/>
      <c r="AW4790"/>
      <c r="AX4790"/>
      <c r="AY4790"/>
      <c r="AZ4790"/>
      <c r="BA4790"/>
      <c r="BB4790"/>
      <c r="BC4790"/>
      <c r="BD4790"/>
      <c r="BE4790"/>
      <c r="BF4790"/>
      <c r="BG4790"/>
      <c r="BH4790"/>
      <c r="BI4790"/>
      <c r="BJ4790"/>
      <c r="BK4790"/>
      <c r="BL4790"/>
      <c r="BM4790"/>
      <c r="BN4790"/>
      <c r="BO4790"/>
      <c r="BP4790"/>
      <c r="BQ4790"/>
      <c r="BR4790"/>
      <c r="BS4790"/>
      <c r="BT4790"/>
      <c r="BU4790"/>
      <c r="BV4790"/>
      <c r="BW4790"/>
      <c r="BX4790"/>
      <c r="BY4790"/>
      <c r="BZ4790"/>
      <c r="CA4790"/>
      <c r="CB4790"/>
      <c r="CC4790"/>
      <c r="CD4790"/>
      <c r="CE4790"/>
      <c r="CF4790"/>
      <c r="CG4790"/>
      <c r="CH4790"/>
      <c r="CI4790"/>
      <c r="CJ4790"/>
      <c r="CK4790"/>
      <c r="CL4790"/>
      <c r="CM4790"/>
      <c r="CN4790"/>
      <c r="CO4790"/>
      <c r="CP4790"/>
      <c r="CQ4790"/>
      <c r="CR4790"/>
      <c r="CS4790"/>
      <c r="CT4790"/>
      <c r="CU4790"/>
      <c r="CV4790"/>
    </row>
    <row r="4791" spans="10:100" x14ac:dyDescent="0.25">
      <c r="J4791"/>
      <c r="K4791"/>
      <c r="L4791"/>
      <c r="M4791"/>
      <c r="N4791"/>
      <c r="O4791"/>
      <c r="P4791"/>
      <c r="Q4791"/>
      <c r="R4791"/>
      <c r="S4791"/>
      <c r="T4791"/>
      <c r="U4791"/>
      <c r="V4791"/>
      <c r="W4791"/>
      <c r="X4791"/>
      <c r="Y4791"/>
      <c r="Z4791"/>
      <c r="AA4791"/>
      <c r="AB4791"/>
      <c r="AC4791"/>
      <c r="AD4791"/>
      <c r="AE4791"/>
      <c r="AF4791"/>
      <c r="AG4791"/>
      <c r="AH4791"/>
      <c r="AI4791"/>
      <c r="AJ4791"/>
      <c r="AK4791"/>
      <c r="AL4791"/>
      <c r="AM4791"/>
      <c r="AN4791"/>
      <c r="AO4791"/>
      <c r="AP4791"/>
      <c r="AQ4791"/>
      <c r="AR4791"/>
      <c r="AS4791"/>
      <c r="AT4791"/>
      <c r="AU4791"/>
      <c r="AV4791"/>
      <c r="AW4791"/>
      <c r="AX4791"/>
      <c r="AY4791"/>
      <c r="AZ4791"/>
      <c r="BA4791"/>
      <c r="BB4791"/>
      <c r="BC4791"/>
      <c r="BD4791"/>
      <c r="BE4791"/>
      <c r="BF4791"/>
      <c r="BG4791"/>
      <c r="BH4791"/>
      <c r="BI4791"/>
      <c r="BJ4791"/>
      <c r="BK4791"/>
      <c r="BL4791"/>
      <c r="BM4791"/>
      <c r="BN4791"/>
      <c r="BO4791"/>
      <c r="BP4791"/>
      <c r="BQ4791"/>
      <c r="BR4791"/>
      <c r="BS4791"/>
      <c r="BT4791"/>
      <c r="BU4791"/>
      <c r="BV4791"/>
      <c r="BW4791"/>
      <c r="BX4791"/>
      <c r="BY4791"/>
      <c r="BZ4791"/>
      <c r="CA4791"/>
      <c r="CB4791"/>
      <c r="CC4791"/>
      <c r="CD4791"/>
      <c r="CE4791"/>
      <c r="CF4791"/>
      <c r="CG4791"/>
      <c r="CH4791"/>
      <c r="CI4791"/>
      <c r="CJ4791"/>
      <c r="CK4791"/>
      <c r="CL4791"/>
      <c r="CM4791"/>
      <c r="CN4791"/>
      <c r="CO4791"/>
      <c r="CP4791"/>
      <c r="CQ4791"/>
      <c r="CR4791"/>
      <c r="CS4791"/>
      <c r="CT4791"/>
      <c r="CU4791"/>
      <c r="CV4791"/>
    </row>
    <row r="4792" spans="10:100" x14ac:dyDescent="0.25">
      <c r="J4792"/>
      <c r="K4792"/>
      <c r="L4792"/>
      <c r="M4792"/>
      <c r="N4792"/>
      <c r="O4792"/>
      <c r="P4792"/>
      <c r="Q4792"/>
      <c r="R4792"/>
      <c r="S4792"/>
      <c r="T4792"/>
      <c r="U4792"/>
      <c r="V4792"/>
      <c r="W4792"/>
      <c r="X4792"/>
      <c r="Y4792"/>
      <c r="Z4792"/>
      <c r="AA4792"/>
      <c r="AB4792"/>
      <c r="AC4792"/>
      <c r="AD4792"/>
      <c r="AE4792"/>
      <c r="AF4792"/>
      <c r="AG4792"/>
      <c r="AH4792"/>
      <c r="AI4792"/>
      <c r="AJ4792"/>
      <c r="AK4792"/>
      <c r="AL4792"/>
      <c r="AM4792"/>
      <c r="AN4792"/>
      <c r="AO4792"/>
      <c r="AP4792"/>
      <c r="AQ4792"/>
      <c r="AR4792"/>
      <c r="AS4792"/>
      <c r="AT4792"/>
      <c r="AU4792"/>
      <c r="AV4792"/>
      <c r="AW4792"/>
      <c r="AX4792"/>
      <c r="AY4792"/>
      <c r="AZ4792"/>
      <c r="BA4792"/>
      <c r="BB4792"/>
      <c r="BC4792"/>
      <c r="BD4792"/>
      <c r="BE4792"/>
      <c r="BF4792"/>
      <c r="BG4792"/>
      <c r="BH4792"/>
      <c r="BI4792"/>
      <c r="BJ4792"/>
      <c r="BK4792"/>
      <c r="BL4792"/>
      <c r="BM4792"/>
      <c r="BN4792"/>
      <c r="BO4792"/>
      <c r="BP4792"/>
      <c r="BQ4792"/>
      <c r="BR4792"/>
      <c r="BS4792"/>
      <c r="BT4792"/>
      <c r="BU4792"/>
      <c r="BV4792"/>
      <c r="BW4792"/>
      <c r="BX4792"/>
      <c r="BY4792"/>
      <c r="BZ4792"/>
      <c r="CA4792"/>
      <c r="CB4792"/>
      <c r="CC4792"/>
      <c r="CD4792"/>
      <c r="CE4792"/>
      <c r="CF4792"/>
      <c r="CG4792"/>
      <c r="CH4792"/>
      <c r="CI4792"/>
      <c r="CJ4792"/>
      <c r="CK4792"/>
      <c r="CL4792"/>
      <c r="CM4792"/>
      <c r="CN4792"/>
      <c r="CO4792"/>
      <c r="CP4792"/>
      <c r="CQ4792"/>
      <c r="CR4792"/>
      <c r="CS4792"/>
      <c r="CT4792"/>
      <c r="CU4792"/>
      <c r="CV4792"/>
    </row>
    <row r="4793" spans="10:100" x14ac:dyDescent="0.25">
      <c r="J4793"/>
      <c r="K4793"/>
      <c r="L4793"/>
      <c r="M4793"/>
      <c r="N4793"/>
      <c r="O4793"/>
      <c r="P4793"/>
      <c r="Q4793"/>
      <c r="R4793"/>
      <c r="S4793"/>
      <c r="T4793"/>
      <c r="U4793"/>
      <c r="V4793"/>
      <c r="W4793"/>
      <c r="X4793"/>
      <c r="Y4793"/>
      <c r="Z4793"/>
      <c r="AA4793"/>
      <c r="AB4793"/>
      <c r="AC4793"/>
      <c r="AD4793"/>
      <c r="AE4793"/>
      <c r="AF4793"/>
      <c r="AG4793"/>
      <c r="AH4793"/>
      <c r="AI4793"/>
      <c r="AJ4793"/>
      <c r="AK4793"/>
      <c r="AL4793"/>
      <c r="AM4793"/>
      <c r="AN4793"/>
      <c r="AO4793"/>
      <c r="AP4793"/>
      <c r="AQ4793"/>
      <c r="AR4793"/>
      <c r="AS4793"/>
      <c r="AT4793"/>
      <c r="AU4793"/>
      <c r="AV4793"/>
      <c r="AW4793"/>
      <c r="AX4793"/>
      <c r="AY4793"/>
      <c r="AZ4793"/>
      <c r="BA4793"/>
      <c r="BB4793"/>
      <c r="BC4793"/>
      <c r="BD4793"/>
      <c r="BE4793"/>
      <c r="BF4793"/>
      <c r="BG4793"/>
      <c r="BH4793"/>
      <c r="BI4793"/>
      <c r="BJ4793"/>
      <c r="BK4793"/>
      <c r="BL4793"/>
      <c r="BM4793"/>
      <c r="BN4793"/>
      <c r="BO4793"/>
      <c r="BP4793"/>
      <c r="BQ4793"/>
      <c r="BR4793"/>
      <c r="BS4793"/>
      <c r="BT4793"/>
      <c r="BU4793"/>
      <c r="BV4793"/>
      <c r="BW4793"/>
      <c r="BX4793"/>
      <c r="BY4793"/>
      <c r="BZ4793"/>
      <c r="CA4793"/>
      <c r="CB4793"/>
      <c r="CC4793"/>
      <c r="CD4793"/>
      <c r="CE4793"/>
      <c r="CF4793"/>
      <c r="CG4793"/>
      <c r="CH4793"/>
      <c r="CI4793"/>
      <c r="CJ4793"/>
      <c r="CK4793"/>
      <c r="CL4793"/>
      <c r="CM4793"/>
      <c r="CN4793"/>
      <c r="CO4793"/>
      <c r="CP4793"/>
      <c r="CQ4793"/>
      <c r="CR4793"/>
      <c r="CS4793"/>
      <c r="CT4793"/>
      <c r="CU4793"/>
      <c r="CV4793"/>
    </row>
    <row r="4794" spans="10:100" x14ac:dyDescent="0.25">
      <c r="J4794"/>
      <c r="K4794"/>
      <c r="L4794"/>
      <c r="M4794"/>
      <c r="N4794"/>
      <c r="O4794"/>
      <c r="P4794"/>
      <c r="Q4794"/>
      <c r="R4794"/>
      <c r="S4794"/>
      <c r="T4794"/>
      <c r="U4794"/>
      <c r="V4794"/>
      <c r="W4794"/>
      <c r="X4794"/>
      <c r="Y4794"/>
      <c r="Z4794"/>
      <c r="AA4794"/>
      <c r="AB4794"/>
      <c r="AC4794"/>
      <c r="AD4794"/>
      <c r="AE4794"/>
      <c r="AF4794"/>
      <c r="AG4794"/>
      <c r="AH4794"/>
      <c r="AI4794"/>
      <c r="AJ4794"/>
      <c r="AK4794"/>
      <c r="AL4794"/>
      <c r="AM4794"/>
      <c r="AN4794"/>
      <c r="AO4794"/>
      <c r="AP4794"/>
      <c r="AQ4794"/>
      <c r="AR4794"/>
      <c r="AS4794"/>
      <c r="AT4794"/>
      <c r="AU4794"/>
      <c r="AV4794"/>
      <c r="AW4794"/>
      <c r="AX4794"/>
      <c r="AY4794"/>
      <c r="AZ4794"/>
      <c r="BA4794"/>
      <c r="BB4794"/>
      <c r="BC4794"/>
      <c r="BD4794"/>
      <c r="BE4794"/>
      <c r="BF4794"/>
      <c r="BG4794"/>
      <c r="BH4794"/>
      <c r="BI4794"/>
      <c r="BJ4794"/>
      <c r="BK4794"/>
      <c r="BL4794"/>
      <c r="BM4794"/>
      <c r="BN4794"/>
      <c r="BO4794"/>
      <c r="BP4794"/>
      <c r="BQ4794"/>
      <c r="BR4794"/>
      <c r="BS4794"/>
      <c r="BT4794"/>
      <c r="BU4794"/>
      <c r="BV4794"/>
      <c r="BW4794"/>
      <c r="BX4794"/>
      <c r="BY4794"/>
      <c r="BZ4794"/>
      <c r="CA4794"/>
      <c r="CB4794"/>
      <c r="CC4794"/>
      <c r="CD4794"/>
      <c r="CE4794"/>
      <c r="CF4794"/>
      <c r="CG4794"/>
      <c r="CH4794"/>
      <c r="CI4794"/>
      <c r="CJ4794"/>
      <c r="CK4794"/>
      <c r="CL4794"/>
      <c r="CM4794"/>
      <c r="CN4794"/>
      <c r="CO4794"/>
      <c r="CP4794"/>
      <c r="CQ4794"/>
      <c r="CR4794"/>
      <c r="CS4794"/>
      <c r="CT4794"/>
      <c r="CU4794"/>
      <c r="CV4794"/>
    </row>
    <row r="4795" spans="10:100" x14ac:dyDescent="0.25">
      <c r="J4795"/>
      <c r="K4795"/>
      <c r="L4795"/>
      <c r="M4795"/>
      <c r="N4795"/>
      <c r="O4795"/>
      <c r="P4795"/>
      <c r="Q4795"/>
      <c r="R4795"/>
      <c r="S4795"/>
      <c r="T4795"/>
      <c r="U4795"/>
      <c r="V4795"/>
      <c r="W4795"/>
      <c r="X4795"/>
      <c r="Y4795"/>
      <c r="Z4795"/>
      <c r="AA4795"/>
      <c r="AB4795"/>
      <c r="AC4795"/>
      <c r="AD4795"/>
      <c r="AE4795"/>
      <c r="AF4795"/>
      <c r="AG4795"/>
      <c r="AH4795"/>
      <c r="AI4795"/>
      <c r="AJ4795"/>
      <c r="AK4795"/>
      <c r="AL4795"/>
      <c r="AM4795"/>
      <c r="AN4795"/>
      <c r="AO4795"/>
      <c r="AP4795"/>
      <c r="AQ4795"/>
      <c r="AR4795"/>
      <c r="AS4795"/>
      <c r="AT4795"/>
      <c r="AU4795"/>
      <c r="AV4795"/>
      <c r="AW4795"/>
      <c r="AX4795"/>
      <c r="AY4795"/>
      <c r="AZ4795"/>
      <c r="BA4795"/>
      <c r="BB4795"/>
      <c r="BC4795"/>
      <c r="BD4795"/>
      <c r="BE4795"/>
      <c r="BF4795"/>
      <c r="BG4795"/>
      <c r="BH4795"/>
      <c r="BI4795"/>
      <c r="BJ4795"/>
      <c r="BK4795"/>
      <c r="BL4795"/>
      <c r="BM4795"/>
      <c r="BN4795"/>
      <c r="BO4795"/>
      <c r="BP4795"/>
      <c r="BQ4795"/>
      <c r="BR4795"/>
      <c r="BS4795"/>
      <c r="BT4795"/>
      <c r="BU4795"/>
      <c r="BV4795"/>
      <c r="BW4795"/>
      <c r="BX4795"/>
      <c r="BY4795"/>
      <c r="BZ4795"/>
      <c r="CA4795"/>
      <c r="CB4795"/>
      <c r="CC4795"/>
      <c r="CD4795"/>
      <c r="CE4795"/>
      <c r="CF4795"/>
      <c r="CG4795"/>
      <c r="CH4795"/>
      <c r="CI4795"/>
      <c r="CJ4795"/>
      <c r="CK4795"/>
      <c r="CL4795"/>
      <c r="CM4795"/>
      <c r="CN4795"/>
      <c r="CO4795"/>
      <c r="CP4795"/>
      <c r="CQ4795"/>
      <c r="CR4795"/>
      <c r="CS4795"/>
      <c r="CT4795"/>
      <c r="CU4795"/>
      <c r="CV4795"/>
    </row>
    <row r="4796" spans="10:100" x14ac:dyDescent="0.25">
      <c r="J4796"/>
      <c r="K4796"/>
      <c r="L4796"/>
      <c r="M4796"/>
      <c r="N4796"/>
      <c r="O4796"/>
      <c r="P4796"/>
      <c r="Q4796"/>
      <c r="R4796"/>
      <c r="S4796"/>
      <c r="T4796"/>
      <c r="U4796"/>
      <c r="V4796"/>
      <c r="W4796"/>
      <c r="X4796"/>
      <c r="Y4796"/>
      <c r="Z4796"/>
      <c r="AA4796"/>
      <c r="AB4796"/>
      <c r="AC4796"/>
      <c r="AD4796"/>
      <c r="AE4796"/>
      <c r="AF4796"/>
      <c r="AG4796"/>
      <c r="AH4796"/>
      <c r="AI4796"/>
      <c r="AJ4796"/>
      <c r="AK4796"/>
      <c r="AL4796"/>
      <c r="AM4796"/>
      <c r="AN4796"/>
      <c r="AO4796"/>
      <c r="AP4796"/>
      <c r="AQ4796"/>
      <c r="AR4796"/>
      <c r="AS4796"/>
      <c r="AT4796"/>
      <c r="AU4796"/>
      <c r="AV4796"/>
      <c r="AW4796"/>
      <c r="AX4796"/>
      <c r="AY4796"/>
      <c r="AZ4796"/>
      <c r="BA4796"/>
      <c r="BB4796"/>
      <c r="BC4796"/>
      <c r="BD4796"/>
      <c r="BE4796"/>
      <c r="BF4796"/>
      <c r="BG4796"/>
      <c r="BH4796"/>
      <c r="BI4796"/>
      <c r="BJ4796"/>
      <c r="BK4796"/>
      <c r="BL4796"/>
      <c r="BM4796"/>
      <c r="BN4796"/>
      <c r="BO4796"/>
      <c r="BP4796"/>
      <c r="BQ4796"/>
      <c r="BR4796"/>
      <c r="BS4796"/>
      <c r="BT4796"/>
      <c r="BU4796"/>
      <c r="BV4796"/>
      <c r="BW4796"/>
      <c r="BX4796"/>
      <c r="BY4796"/>
      <c r="BZ4796"/>
      <c r="CA4796"/>
      <c r="CB4796"/>
      <c r="CC4796"/>
      <c r="CD4796"/>
      <c r="CE4796"/>
      <c r="CF4796"/>
      <c r="CG4796"/>
      <c r="CH4796"/>
      <c r="CI4796"/>
      <c r="CJ4796"/>
      <c r="CK4796"/>
      <c r="CL4796"/>
      <c r="CM4796"/>
      <c r="CN4796"/>
      <c r="CO4796"/>
      <c r="CP4796"/>
      <c r="CQ4796"/>
      <c r="CR4796"/>
      <c r="CS4796"/>
      <c r="CT4796"/>
      <c r="CU4796"/>
      <c r="CV4796"/>
    </row>
    <row r="4797" spans="10:100" x14ac:dyDescent="0.25">
      <c r="J4797"/>
      <c r="K4797"/>
      <c r="L4797"/>
      <c r="M4797"/>
      <c r="N4797"/>
      <c r="O4797"/>
      <c r="P4797"/>
      <c r="Q4797"/>
      <c r="R4797"/>
      <c r="S4797"/>
      <c r="T4797"/>
      <c r="U4797"/>
      <c r="V4797"/>
      <c r="W4797"/>
      <c r="X4797"/>
      <c r="Y4797"/>
      <c r="Z4797"/>
      <c r="AA4797"/>
      <c r="AB4797"/>
      <c r="AC4797"/>
      <c r="AD4797"/>
      <c r="AE4797"/>
      <c r="AF4797"/>
      <c r="AG4797"/>
      <c r="AH4797"/>
      <c r="AI4797"/>
      <c r="AJ4797"/>
      <c r="AK4797"/>
      <c r="AL4797"/>
      <c r="AM4797"/>
      <c r="AN4797"/>
      <c r="AO4797"/>
      <c r="AP4797"/>
      <c r="AQ4797"/>
      <c r="AR4797"/>
      <c r="AS4797"/>
      <c r="AT4797"/>
      <c r="AU4797"/>
      <c r="AV4797"/>
      <c r="AW4797"/>
      <c r="AX4797"/>
      <c r="AY4797"/>
      <c r="AZ4797"/>
      <c r="BA4797"/>
      <c r="BB4797"/>
      <c r="BC4797"/>
      <c r="BD4797"/>
      <c r="BE4797"/>
      <c r="BF4797"/>
      <c r="BG4797"/>
      <c r="BH4797"/>
      <c r="BI4797"/>
      <c r="BJ4797"/>
      <c r="BK4797"/>
      <c r="BL4797"/>
      <c r="BM4797"/>
      <c r="BN4797"/>
      <c r="BO4797"/>
      <c r="BP4797"/>
      <c r="BQ4797"/>
      <c r="BR4797"/>
      <c r="BS4797"/>
      <c r="BT4797"/>
      <c r="BU4797"/>
      <c r="BV4797"/>
      <c r="BW4797"/>
      <c r="BX4797"/>
      <c r="BY4797"/>
      <c r="BZ4797"/>
      <c r="CA4797"/>
      <c r="CB4797"/>
      <c r="CC4797"/>
      <c r="CD4797"/>
      <c r="CE4797"/>
      <c r="CF4797"/>
      <c r="CG4797"/>
      <c r="CH4797"/>
      <c r="CI4797"/>
      <c r="CJ4797"/>
      <c r="CK4797"/>
      <c r="CL4797"/>
      <c r="CM4797"/>
      <c r="CN4797"/>
      <c r="CO4797"/>
      <c r="CP4797"/>
      <c r="CQ4797"/>
      <c r="CR4797"/>
      <c r="CS4797"/>
      <c r="CT4797"/>
      <c r="CU4797"/>
      <c r="CV4797"/>
    </row>
    <row r="4798" spans="10:100" x14ac:dyDescent="0.25">
      <c r="J4798"/>
      <c r="K4798"/>
      <c r="L4798"/>
      <c r="M4798"/>
      <c r="N4798"/>
      <c r="O4798"/>
      <c r="P4798"/>
      <c r="Q4798"/>
      <c r="R4798"/>
      <c r="S4798"/>
      <c r="T4798"/>
      <c r="U4798"/>
      <c r="V4798"/>
      <c r="W4798"/>
      <c r="X4798"/>
      <c r="Y4798"/>
      <c r="Z4798"/>
      <c r="AA4798"/>
      <c r="AB4798"/>
      <c r="AC4798"/>
      <c r="AD4798"/>
      <c r="AE4798"/>
      <c r="AF4798"/>
      <c r="AG4798"/>
      <c r="AH4798"/>
      <c r="AI4798"/>
      <c r="AJ4798"/>
      <c r="AK4798"/>
      <c r="AL4798"/>
      <c r="AM4798"/>
      <c r="AN4798"/>
      <c r="AO4798"/>
      <c r="AP4798"/>
      <c r="AQ4798"/>
      <c r="AR4798"/>
      <c r="AS4798"/>
      <c r="AT4798"/>
      <c r="AU4798"/>
      <c r="AV4798"/>
      <c r="AW4798"/>
      <c r="AX4798"/>
      <c r="AY4798"/>
      <c r="AZ4798"/>
      <c r="BA4798"/>
      <c r="BB4798"/>
      <c r="BC4798"/>
      <c r="BD4798"/>
      <c r="BE4798"/>
      <c r="BF4798"/>
      <c r="BG4798"/>
      <c r="BH4798"/>
      <c r="BI4798"/>
      <c r="BJ4798"/>
      <c r="BK4798"/>
      <c r="BL4798"/>
      <c r="BM4798"/>
      <c r="BN4798"/>
      <c r="BO4798"/>
      <c r="BP4798"/>
      <c r="BQ4798"/>
      <c r="BR4798"/>
      <c r="BS4798"/>
      <c r="BT4798"/>
      <c r="BU4798"/>
      <c r="BV4798"/>
      <c r="BW4798"/>
      <c r="BX4798"/>
      <c r="BY4798"/>
      <c r="BZ4798"/>
      <c r="CA4798"/>
      <c r="CB4798"/>
      <c r="CC4798"/>
      <c r="CD4798"/>
      <c r="CE4798"/>
      <c r="CF4798"/>
      <c r="CG4798"/>
      <c r="CH4798"/>
      <c r="CI4798"/>
      <c r="CJ4798"/>
      <c r="CK4798"/>
      <c r="CL4798"/>
      <c r="CM4798"/>
      <c r="CN4798"/>
      <c r="CO4798"/>
      <c r="CP4798"/>
      <c r="CQ4798"/>
      <c r="CR4798"/>
      <c r="CS4798"/>
      <c r="CT4798"/>
      <c r="CU4798"/>
      <c r="CV4798"/>
    </row>
    <row r="4799" spans="10:100" x14ac:dyDescent="0.25">
      <c r="J4799"/>
      <c r="K4799"/>
      <c r="L4799"/>
      <c r="M4799"/>
      <c r="N4799"/>
      <c r="O4799"/>
      <c r="P4799"/>
      <c r="Q4799"/>
      <c r="R4799"/>
      <c r="S4799"/>
      <c r="T4799"/>
      <c r="U4799"/>
      <c r="V4799"/>
      <c r="W4799"/>
      <c r="X4799"/>
      <c r="Y4799"/>
      <c r="Z4799"/>
      <c r="AA4799"/>
      <c r="AB4799"/>
      <c r="AC4799"/>
      <c r="AD4799"/>
      <c r="AE4799"/>
      <c r="AF4799"/>
      <c r="AG4799"/>
      <c r="AH4799"/>
      <c r="AI4799"/>
      <c r="AJ4799"/>
      <c r="AK4799"/>
      <c r="AL4799"/>
      <c r="AM4799"/>
      <c r="AN4799"/>
      <c r="AO4799"/>
      <c r="AP4799"/>
      <c r="AQ4799"/>
      <c r="AR4799"/>
      <c r="AS4799"/>
      <c r="AT4799"/>
      <c r="AU4799"/>
      <c r="AV4799"/>
      <c r="AW4799"/>
      <c r="AX4799"/>
      <c r="AY4799"/>
      <c r="AZ4799"/>
      <c r="BA4799"/>
      <c r="BB4799"/>
      <c r="BC4799"/>
      <c r="BD4799"/>
      <c r="BE4799"/>
      <c r="BF4799"/>
      <c r="BG4799"/>
      <c r="BH4799"/>
      <c r="BI4799"/>
      <c r="BJ4799"/>
      <c r="BK4799"/>
      <c r="BL4799"/>
      <c r="BM4799"/>
      <c r="BN4799"/>
      <c r="BO4799"/>
      <c r="BP4799"/>
      <c r="BQ4799"/>
      <c r="BR4799"/>
      <c r="BS4799"/>
      <c r="BT4799"/>
      <c r="BU4799"/>
      <c r="BV4799"/>
      <c r="BW4799"/>
      <c r="BX4799"/>
      <c r="BY4799"/>
      <c r="BZ4799"/>
      <c r="CA4799"/>
      <c r="CB4799"/>
      <c r="CC4799"/>
      <c r="CD4799"/>
      <c r="CE4799"/>
      <c r="CF4799"/>
      <c r="CG4799"/>
      <c r="CH4799"/>
      <c r="CI4799"/>
      <c r="CJ4799"/>
      <c r="CK4799"/>
      <c r="CL4799"/>
      <c r="CM4799"/>
      <c r="CN4799"/>
      <c r="CO4799"/>
      <c r="CP4799"/>
      <c r="CQ4799"/>
      <c r="CR4799"/>
      <c r="CS4799"/>
      <c r="CT4799"/>
      <c r="CU4799"/>
      <c r="CV4799"/>
    </row>
    <row r="4800" spans="10:100" x14ac:dyDescent="0.25">
      <c r="J4800"/>
      <c r="K4800"/>
      <c r="L4800"/>
      <c r="M4800"/>
      <c r="N4800"/>
      <c r="O4800"/>
      <c r="P4800"/>
      <c r="Q4800"/>
      <c r="R4800"/>
      <c r="S4800"/>
      <c r="T4800"/>
      <c r="U4800"/>
      <c r="V4800"/>
      <c r="W4800"/>
      <c r="X4800"/>
      <c r="Y4800"/>
      <c r="Z4800"/>
      <c r="AA4800"/>
      <c r="AB4800"/>
      <c r="AC4800"/>
      <c r="AD4800"/>
      <c r="AE4800"/>
      <c r="AF4800"/>
      <c r="AG4800"/>
      <c r="AH4800"/>
      <c r="AI4800"/>
      <c r="AJ4800"/>
      <c r="AK4800"/>
      <c r="AL4800"/>
      <c r="AM4800"/>
      <c r="AN4800"/>
      <c r="AO4800"/>
      <c r="AP4800"/>
      <c r="AQ4800"/>
      <c r="AR4800"/>
      <c r="AS4800"/>
      <c r="AT4800"/>
      <c r="AU4800"/>
      <c r="AV4800"/>
      <c r="AW4800"/>
      <c r="AX4800"/>
      <c r="AY4800"/>
      <c r="AZ4800"/>
      <c r="BA4800"/>
      <c r="BB4800"/>
      <c r="BC4800"/>
      <c r="BD4800"/>
      <c r="BE4800"/>
      <c r="BF4800"/>
      <c r="BG4800"/>
      <c r="BH4800"/>
      <c r="BI4800"/>
      <c r="BJ4800"/>
      <c r="BK4800"/>
      <c r="BL4800"/>
      <c r="BM4800"/>
      <c r="BN4800"/>
      <c r="BO4800"/>
      <c r="BP4800"/>
      <c r="BQ4800"/>
      <c r="BR4800"/>
      <c r="BS4800"/>
      <c r="BT4800"/>
      <c r="BU4800"/>
      <c r="BV4800"/>
      <c r="BW4800"/>
      <c r="BX4800"/>
      <c r="BY4800"/>
      <c r="BZ4800"/>
      <c r="CA4800"/>
      <c r="CB4800"/>
      <c r="CC4800"/>
      <c r="CD4800"/>
      <c r="CE4800"/>
      <c r="CF4800"/>
      <c r="CG4800"/>
      <c r="CH4800"/>
      <c r="CI4800"/>
      <c r="CJ4800"/>
      <c r="CK4800"/>
      <c r="CL4800"/>
      <c r="CM4800"/>
      <c r="CN4800"/>
      <c r="CO4800"/>
      <c r="CP4800"/>
      <c r="CQ4800"/>
      <c r="CR4800"/>
      <c r="CS4800"/>
      <c r="CT4800"/>
      <c r="CU4800"/>
      <c r="CV4800"/>
    </row>
    <row r="4801" spans="10:100" x14ac:dyDescent="0.25">
      <c r="J4801"/>
      <c r="K4801"/>
      <c r="L4801"/>
      <c r="M4801"/>
      <c r="N4801"/>
      <c r="O4801"/>
      <c r="P4801"/>
      <c r="Q4801"/>
      <c r="R4801"/>
      <c r="S4801"/>
      <c r="T4801"/>
      <c r="U4801"/>
      <c r="V4801"/>
      <c r="W4801"/>
      <c r="X4801"/>
      <c r="Y4801"/>
      <c r="Z4801"/>
      <c r="AA4801"/>
      <c r="AB4801"/>
      <c r="AC4801"/>
      <c r="AD4801"/>
      <c r="AE4801"/>
      <c r="AF4801"/>
      <c r="AG4801"/>
      <c r="AH4801"/>
      <c r="AI4801"/>
      <c r="AJ4801"/>
      <c r="AK4801"/>
      <c r="AL4801"/>
      <c r="AM4801"/>
      <c r="AN4801"/>
      <c r="AO4801"/>
      <c r="AP4801"/>
      <c r="AQ4801"/>
      <c r="AR4801"/>
      <c r="AS4801"/>
      <c r="AT4801"/>
      <c r="AU4801"/>
      <c r="AV4801"/>
      <c r="AW4801"/>
      <c r="AX4801"/>
      <c r="AY4801"/>
      <c r="AZ4801"/>
      <c r="BA4801"/>
      <c r="BB4801"/>
      <c r="BC4801"/>
      <c r="BD4801"/>
      <c r="BE4801"/>
      <c r="BF4801"/>
      <c r="BG4801"/>
      <c r="BH4801"/>
      <c r="BI4801"/>
      <c r="BJ4801"/>
      <c r="BK4801"/>
      <c r="BL4801"/>
      <c r="BM4801"/>
      <c r="BN4801"/>
      <c r="BO4801"/>
      <c r="BP4801"/>
      <c r="BQ4801"/>
      <c r="BR4801"/>
      <c r="BS4801"/>
      <c r="BT4801"/>
      <c r="BU4801"/>
      <c r="BV4801"/>
      <c r="BW4801"/>
      <c r="BX4801"/>
      <c r="BY4801"/>
      <c r="BZ4801"/>
      <c r="CA4801"/>
      <c r="CB4801"/>
      <c r="CC4801"/>
      <c r="CD4801"/>
      <c r="CE4801"/>
      <c r="CF4801"/>
      <c r="CG4801"/>
      <c r="CH4801"/>
      <c r="CI4801"/>
      <c r="CJ4801"/>
      <c r="CK4801"/>
      <c r="CL4801"/>
      <c r="CM4801"/>
      <c r="CN4801"/>
      <c r="CO4801"/>
      <c r="CP4801"/>
      <c r="CQ4801"/>
      <c r="CR4801"/>
      <c r="CS4801"/>
      <c r="CT4801"/>
      <c r="CU4801"/>
      <c r="CV4801"/>
    </row>
    <row r="4802" spans="10:100" x14ac:dyDescent="0.25">
      <c r="J4802"/>
      <c r="K4802"/>
      <c r="L4802"/>
      <c r="M4802"/>
      <c r="N4802"/>
      <c r="O4802"/>
      <c r="P4802"/>
      <c r="Q4802"/>
      <c r="R4802"/>
      <c r="S4802"/>
      <c r="T4802"/>
      <c r="U4802"/>
      <c r="V4802"/>
      <c r="W4802"/>
      <c r="X4802"/>
      <c r="Y4802"/>
      <c r="Z4802"/>
      <c r="AA4802"/>
      <c r="AB4802"/>
      <c r="AC4802"/>
      <c r="AD4802"/>
      <c r="AE4802"/>
      <c r="AF4802"/>
      <c r="AG4802"/>
      <c r="AH4802"/>
      <c r="AI4802"/>
      <c r="AJ4802"/>
      <c r="AK4802"/>
      <c r="AL4802"/>
      <c r="AM4802"/>
      <c r="AN4802"/>
      <c r="AO4802"/>
      <c r="AP4802"/>
      <c r="AQ4802"/>
      <c r="AR4802"/>
      <c r="AS4802"/>
      <c r="AT4802"/>
      <c r="AU4802"/>
      <c r="AV4802"/>
      <c r="AW4802"/>
      <c r="AX4802"/>
      <c r="AY4802"/>
      <c r="AZ4802"/>
      <c r="BA4802"/>
      <c r="BB4802"/>
      <c r="BC4802"/>
      <c r="BD4802"/>
      <c r="BE4802"/>
      <c r="BF4802"/>
      <c r="BG4802"/>
      <c r="BH4802"/>
      <c r="BI4802"/>
      <c r="BJ4802"/>
      <c r="BK4802"/>
      <c r="BL4802"/>
      <c r="BM4802"/>
      <c r="BN4802"/>
      <c r="BO4802"/>
      <c r="BP4802"/>
      <c r="BQ4802"/>
      <c r="BR4802"/>
      <c r="BS4802"/>
      <c r="BT4802"/>
      <c r="BU4802"/>
      <c r="BV4802"/>
      <c r="BW4802"/>
      <c r="BX4802"/>
      <c r="BY4802"/>
      <c r="BZ4802"/>
      <c r="CA4802"/>
      <c r="CB4802"/>
      <c r="CC4802"/>
      <c r="CD4802"/>
      <c r="CE4802"/>
      <c r="CF4802"/>
      <c r="CG4802"/>
      <c r="CH4802"/>
      <c r="CI4802"/>
      <c r="CJ4802"/>
      <c r="CK4802"/>
      <c r="CL4802"/>
      <c r="CM4802"/>
      <c r="CN4802"/>
      <c r="CO4802"/>
      <c r="CP4802"/>
      <c r="CQ4802"/>
      <c r="CR4802"/>
      <c r="CS4802"/>
      <c r="CT4802"/>
      <c r="CU4802"/>
      <c r="CV4802"/>
    </row>
    <row r="4803" spans="10:100" x14ac:dyDescent="0.25">
      <c r="J4803"/>
      <c r="K4803"/>
      <c r="L4803"/>
      <c r="M4803"/>
      <c r="N4803"/>
      <c r="O4803"/>
      <c r="P4803"/>
      <c r="Q4803"/>
      <c r="R4803"/>
      <c r="S4803"/>
      <c r="T4803"/>
      <c r="U4803"/>
      <c r="V4803"/>
      <c r="W4803"/>
      <c r="X4803"/>
      <c r="Y4803"/>
      <c r="Z4803"/>
      <c r="AA4803"/>
      <c r="AB4803"/>
      <c r="AC4803"/>
      <c r="AD4803"/>
      <c r="AE4803"/>
      <c r="AF4803"/>
      <c r="AG4803"/>
      <c r="AH4803"/>
      <c r="AI4803"/>
      <c r="AJ4803"/>
      <c r="AK4803"/>
      <c r="AL4803"/>
      <c r="AM4803"/>
      <c r="AN4803"/>
      <c r="AO4803"/>
      <c r="AP4803"/>
      <c r="AQ4803"/>
      <c r="AR4803"/>
      <c r="AS4803"/>
      <c r="AT4803"/>
      <c r="AU4803"/>
      <c r="AV4803"/>
      <c r="AW4803"/>
      <c r="AX4803"/>
      <c r="AY4803"/>
      <c r="AZ4803"/>
      <c r="BA4803"/>
      <c r="BB4803"/>
      <c r="BC4803"/>
      <c r="BD4803"/>
      <c r="BE4803"/>
      <c r="BF4803"/>
      <c r="BG4803"/>
      <c r="BH4803"/>
      <c r="BI4803"/>
      <c r="BJ4803"/>
      <c r="BK4803"/>
      <c r="BL4803"/>
      <c r="BM4803"/>
      <c r="BN4803"/>
      <c r="BO4803"/>
      <c r="BP4803"/>
      <c r="BQ4803"/>
      <c r="BR4803"/>
      <c r="BS4803"/>
      <c r="BT4803"/>
      <c r="BU4803"/>
      <c r="BV4803"/>
      <c r="BW4803"/>
      <c r="BX4803"/>
      <c r="BY4803"/>
      <c r="BZ4803"/>
      <c r="CA4803"/>
      <c r="CB4803"/>
      <c r="CC4803"/>
      <c r="CD4803"/>
      <c r="CE4803"/>
      <c r="CF4803"/>
      <c r="CG4803"/>
      <c r="CH4803"/>
      <c r="CI4803"/>
      <c r="CJ4803"/>
      <c r="CK4803"/>
      <c r="CL4803"/>
      <c r="CM4803"/>
      <c r="CN4803"/>
      <c r="CO4803"/>
      <c r="CP4803"/>
      <c r="CQ4803"/>
      <c r="CR4803"/>
      <c r="CS4803"/>
      <c r="CT4803"/>
      <c r="CU4803"/>
      <c r="CV4803"/>
    </row>
    <row r="4804" spans="10:100" x14ac:dyDescent="0.25">
      <c r="J4804"/>
      <c r="K4804"/>
      <c r="L4804"/>
      <c r="M4804"/>
      <c r="N4804"/>
      <c r="O4804"/>
      <c r="P4804"/>
      <c r="Q4804"/>
      <c r="R4804"/>
      <c r="S4804"/>
      <c r="T4804"/>
      <c r="U4804"/>
      <c r="V4804"/>
      <c r="W4804"/>
      <c r="X4804"/>
      <c r="Y4804"/>
      <c r="Z4804"/>
      <c r="AA4804"/>
      <c r="AB4804"/>
      <c r="AC4804"/>
      <c r="AD4804"/>
      <c r="AE4804"/>
      <c r="AF4804"/>
      <c r="AG4804"/>
      <c r="AH4804"/>
      <c r="AI4804"/>
      <c r="AJ4804"/>
      <c r="AK4804"/>
      <c r="AL4804"/>
      <c r="AM4804"/>
      <c r="AN4804"/>
      <c r="AO4804"/>
      <c r="AP4804"/>
      <c r="AQ4804"/>
      <c r="AR4804"/>
      <c r="AS4804"/>
      <c r="AT4804"/>
      <c r="AU4804"/>
      <c r="AV4804"/>
      <c r="AW4804"/>
      <c r="AX4804"/>
      <c r="AY4804"/>
      <c r="AZ4804"/>
      <c r="BA4804"/>
      <c r="BB4804"/>
      <c r="BC4804"/>
      <c r="BD4804"/>
      <c r="BE4804"/>
      <c r="BF4804"/>
      <c r="BG4804"/>
      <c r="BH4804"/>
      <c r="BI4804"/>
      <c r="BJ4804"/>
      <c r="BK4804"/>
      <c r="BL4804"/>
      <c r="BM4804"/>
      <c r="BN4804"/>
      <c r="BO4804"/>
      <c r="BP4804"/>
      <c r="BQ4804"/>
      <c r="BR4804"/>
      <c r="BS4804"/>
      <c r="BT4804"/>
      <c r="BU4804"/>
      <c r="BV4804"/>
      <c r="BW4804"/>
      <c r="BX4804"/>
      <c r="BY4804"/>
      <c r="BZ4804"/>
      <c r="CA4804"/>
      <c r="CB4804"/>
      <c r="CC4804"/>
      <c r="CD4804"/>
      <c r="CE4804"/>
      <c r="CF4804"/>
      <c r="CG4804"/>
      <c r="CH4804"/>
      <c r="CI4804"/>
      <c r="CJ4804"/>
      <c r="CK4804"/>
      <c r="CL4804"/>
      <c r="CM4804"/>
      <c r="CN4804"/>
      <c r="CO4804"/>
      <c r="CP4804"/>
      <c r="CQ4804"/>
      <c r="CR4804"/>
      <c r="CS4804"/>
      <c r="CT4804"/>
      <c r="CU4804"/>
      <c r="CV4804"/>
    </row>
    <row r="4805" spans="10:100" x14ac:dyDescent="0.25">
      <c r="J4805"/>
      <c r="K4805"/>
      <c r="L4805"/>
      <c r="M4805"/>
      <c r="N4805"/>
      <c r="O4805"/>
      <c r="P4805"/>
      <c r="Q4805"/>
      <c r="R4805"/>
      <c r="S4805"/>
      <c r="T4805"/>
      <c r="U4805"/>
      <c r="V4805"/>
      <c r="W4805"/>
      <c r="X4805"/>
      <c r="Y4805"/>
      <c r="Z4805"/>
      <c r="AA4805"/>
      <c r="AB4805"/>
      <c r="AC4805"/>
      <c r="AD4805"/>
      <c r="AE4805"/>
      <c r="AF4805"/>
      <c r="AG4805"/>
      <c r="AH4805"/>
      <c r="AI4805"/>
      <c r="AJ4805"/>
      <c r="AK4805"/>
      <c r="AL4805"/>
      <c r="AM4805"/>
      <c r="AN4805"/>
      <c r="AO4805"/>
      <c r="AP4805"/>
      <c r="AQ4805"/>
      <c r="AR4805"/>
      <c r="AS4805"/>
      <c r="AT4805"/>
      <c r="AU4805"/>
      <c r="AV4805"/>
      <c r="AW4805"/>
      <c r="AX4805"/>
      <c r="AY4805"/>
      <c r="AZ4805"/>
      <c r="BA4805"/>
      <c r="BB4805"/>
      <c r="BC4805"/>
      <c r="BD4805"/>
      <c r="BE4805"/>
      <c r="BF4805"/>
      <c r="BG4805"/>
      <c r="BH4805"/>
      <c r="BI4805"/>
      <c r="BJ4805"/>
      <c r="BK4805"/>
      <c r="BL4805"/>
      <c r="BM4805"/>
      <c r="BN4805"/>
      <c r="BO4805"/>
      <c r="BP4805"/>
      <c r="BQ4805"/>
      <c r="BR4805"/>
      <c r="BS4805"/>
      <c r="BT4805"/>
      <c r="BU4805"/>
      <c r="BV4805"/>
      <c r="BW4805"/>
      <c r="BX4805"/>
      <c r="BY4805"/>
      <c r="BZ4805"/>
      <c r="CA4805"/>
      <c r="CB4805"/>
      <c r="CC4805"/>
      <c r="CD4805"/>
      <c r="CE4805"/>
      <c r="CF4805"/>
      <c r="CG4805"/>
      <c r="CH4805"/>
      <c r="CI4805"/>
      <c r="CJ4805"/>
      <c r="CK4805"/>
      <c r="CL4805"/>
      <c r="CM4805"/>
      <c r="CN4805"/>
      <c r="CO4805"/>
      <c r="CP4805"/>
      <c r="CQ4805"/>
      <c r="CR4805"/>
      <c r="CS4805"/>
      <c r="CT4805"/>
      <c r="CU4805"/>
      <c r="CV4805"/>
    </row>
    <row r="4806" spans="10:100" x14ac:dyDescent="0.25">
      <c r="J4806"/>
      <c r="K4806"/>
      <c r="L4806"/>
      <c r="M4806"/>
      <c r="N4806"/>
      <c r="O4806"/>
      <c r="P4806"/>
      <c r="Q4806"/>
      <c r="R4806"/>
      <c r="S4806"/>
      <c r="T4806"/>
      <c r="U4806"/>
      <c r="V4806"/>
      <c r="W4806"/>
      <c r="X4806"/>
      <c r="Y4806"/>
      <c r="Z4806"/>
      <c r="AA4806"/>
      <c r="AB4806"/>
      <c r="AC4806"/>
      <c r="AD4806"/>
      <c r="AE4806"/>
      <c r="AF4806"/>
      <c r="AG4806"/>
      <c r="AH4806"/>
      <c r="AI4806"/>
      <c r="AJ4806"/>
      <c r="AK4806"/>
      <c r="AL4806"/>
      <c r="AM4806"/>
      <c r="AN4806"/>
      <c r="AO4806"/>
      <c r="AP4806"/>
      <c r="AQ4806"/>
      <c r="AR4806"/>
      <c r="AS4806"/>
      <c r="AT4806"/>
      <c r="AU4806"/>
      <c r="AV4806"/>
      <c r="AW4806"/>
      <c r="AX4806"/>
      <c r="AY4806"/>
      <c r="AZ4806"/>
      <c r="BA4806"/>
      <c r="BB4806"/>
      <c r="BC4806"/>
      <c r="BD4806"/>
      <c r="BE4806"/>
      <c r="BF4806"/>
      <c r="BG4806"/>
      <c r="BH4806"/>
      <c r="BI4806"/>
      <c r="BJ4806"/>
      <c r="BK4806"/>
      <c r="BL4806"/>
      <c r="BM4806"/>
      <c r="BN4806"/>
      <c r="BO4806"/>
      <c r="BP4806"/>
      <c r="BQ4806"/>
      <c r="BR4806"/>
      <c r="BS4806"/>
      <c r="BT4806"/>
      <c r="BU4806"/>
      <c r="BV4806"/>
      <c r="BW4806"/>
      <c r="BX4806"/>
      <c r="BY4806"/>
      <c r="BZ4806"/>
      <c r="CA4806"/>
      <c r="CB4806"/>
      <c r="CC4806"/>
      <c r="CD4806"/>
      <c r="CE4806"/>
      <c r="CF4806"/>
      <c r="CG4806"/>
      <c r="CH4806"/>
      <c r="CI4806"/>
      <c r="CJ4806"/>
      <c r="CK4806"/>
      <c r="CL4806"/>
      <c r="CM4806"/>
      <c r="CN4806"/>
      <c r="CO4806"/>
      <c r="CP4806"/>
      <c r="CQ4806"/>
      <c r="CR4806"/>
      <c r="CS4806"/>
      <c r="CT4806"/>
      <c r="CU4806"/>
      <c r="CV4806"/>
    </row>
    <row r="4807" spans="10:100" x14ac:dyDescent="0.25">
      <c r="J4807"/>
      <c r="K4807"/>
      <c r="L4807"/>
      <c r="M4807"/>
      <c r="N4807"/>
      <c r="O4807"/>
      <c r="P4807"/>
      <c r="Q4807"/>
      <c r="R4807"/>
      <c r="S4807"/>
      <c r="T4807"/>
      <c r="U4807"/>
      <c r="V4807"/>
      <c r="W4807"/>
      <c r="X4807"/>
      <c r="Y4807"/>
      <c r="Z4807"/>
      <c r="AA4807"/>
      <c r="AB4807"/>
      <c r="AC4807"/>
      <c r="AD4807"/>
      <c r="AE4807"/>
      <c r="AF4807"/>
      <c r="AG4807"/>
      <c r="AH4807"/>
      <c r="AI4807"/>
      <c r="AJ4807"/>
      <c r="AK4807"/>
      <c r="AL4807"/>
      <c r="AM4807"/>
      <c r="AN4807"/>
      <c r="AO4807"/>
      <c r="AP4807"/>
      <c r="AQ4807"/>
      <c r="AR4807"/>
      <c r="AS4807"/>
      <c r="AT4807"/>
      <c r="AU4807"/>
      <c r="AV4807"/>
      <c r="AW4807"/>
      <c r="AX4807"/>
      <c r="AY4807"/>
      <c r="AZ4807"/>
      <c r="BA4807"/>
      <c r="BB4807"/>
      <c r="BC4807"/>
      <c r="BD4807"/>
      <c r="BE4807"/>
      <c r="BF4807"/>
      <c r="BG4807"/>
      <c r="BH4807"/>
      <c r="BI4807"/>
      <c r="BJ4807"/>
      <c r="BK4807"/>
      <c r="BL4807"/>
      <c r="BM4807"/>
      <c r="BN4807"/>
      <c r="BO4807"/>
      <c r="BP4807"/>
      <c r="BQ4807"/>
      <c r="BR4807"/>
      <c r="BS4807"/>
      <c r="BT4807"/>
      <c r="BU4807"/>
      <c r="BV4807"/>
      <c r="BW4807"/>
      <c r="BX4807"/>
      <c r="BY4807"/>
      <c r="BZ4807"/>
      <c r="CA4807"/>
      <c r="CB4807"/>
      <c r="CC4807"/>
      <c r="CD4807"/>
      <c r="CE4807"/>
      <c r="CF4807"/>
      <c r="CG4807"/>
      <c r="CH4807"/>
      <c r="CI4807"/>
      <c r="CJ4807"/>
      <c r="CK4807"/>
      <c r="CL4807"/>
      <c r="CM4807"/>
      <c r="CN4807"/>
      <c r="CO4807"/>
      <c r="CP4807"/>
      <c r="CQ4807"/>
      <c r="CR4807"/>
      <c r="CS4807"/>
      <c r="CT4807"/>
      <c r="CU4807"/>
      <c r="CV4807"/>
    </row>
    <row r="4808" spans="10:100" x14ac:dyDescent="0.25">
      <c r="J4808"/>
      <c r="K4808"/>
      <c r="L4808"/>
      <c r="M4808"/>
      <c r="N4808"/>
      <c r="O4808"/>
      <c r="P4808"/>
      <c r="Q4808"/>
      <c r="R4808"/>
      <c r="S4808"/>
      <c r="T4808"/>
      <c r="U4808"/>
      <c r="V4808"/>
      <c r="W4808"/>
      <c r="X4808"/>
      <c r="Y4808"/>
      <c r="Z4808"/>
      <c r="AA4808"/>
      <c r="AB4808"/>
      <c r="AC4808"/>
      <c r="AD4808"/>
      <c r="AE4808"/>
      <c r="AF4808"/>
      <c r="AG4808"/>
      <c r="AH4808"/>
      <c r="AI4808"/>
      <c r="AJ4808"/>
      <c r="AK4808"/>
      <c r="AL4808"/>
      <c r="AM4808"/>
      <c r="AN4808"/>
      <c r="AO4808"/>
      <c r="AP4808"/>
      <c r="AQ4808"/>
      <c r="AR4808"/>
      <c r="AS4808"/>
      <c r="AT4808"/>
      <c r="AU4808"/>
      <c r="AV4808"/>
      <c r="AW4808"/>
      <c r="AX4808"/>
      <c r="AY4808"/>
      <c r="AZ4808"/>
      <c r="BA4808"/>
      <c r="BB4808"/>
      <c r="BC4808"/>
      <c r="BD4808"/>
      <c r="BE4808"/>
      <c r="BF4808"/>
      <c r="BG4808"/>
      <c r="BH4808"/>
      <c r="BI4808"/>
      <c r="BJ4808"/>
      <c r="BK4808"/>
      <c r="BL4808"/>
      <c r="BM4808"/>
      <c r="BN4808"/>
      <c r="BO4808"/>
      <c r="BP4808"/>
      <c r="BQ4808"/>
      <c r="BR4808"/>
      <c r="BS4808"/>
      <c r="BT4808"/>
      <c r="BU4808"/>
      <c r="BV4808"/>
      <c r="BW4808"/>
      <c r="BX4808"/>
      <c r="BY4808"/>
      <c r="BZ4808"/>
      <c r="CA4808"/>
      <c r="CB4808"/>
      <c r="CC4808"/>
      <c r="CD4808"/>
      <c r="CE4808"/>
      <c r="CF4808"/>
      <c r="CG4808"/>
      <c r="CH4808"/>
      <c r="CI4808"/>
      <c r="CJ4808"/>
      <c r="CK4808"/>
      <c r="CL4808"/>
      <c r="CM4808"/>
      <c r="CN4808"/>
      <c r="CO4808"/>
      <c r="CP4808"/>
      <c r="CQ4808"/>
      <c r="CR4808"/>
      <c r="CS4808"/>
      <c r="CT4808"/>
      <c r="CU4808"/>
      <c r="CV4808"/>
    </row>
    <row r="4809" spans="10:100" x14ac:dyDescent="0.25">
      <c r="J4809"/>
      <c r="K4809"/>
      <c r="L4809"/>
      <c r="M4809"/>
      <c r="N4809"/>
      <c r="O4809"/>
      <c r="P4809"/>
      <c r="Q4809"/>
      <c r="R4809"/>
      <c r="S4809"/>
      <c r="T4809"/>
      <c r="U4809"/>
      <c r="V4809"/>
      <c r="W4809"/>
      <c r="X4809"/>
      <c r="Y4809"/>
      <c r="Z4809"/>
      <c r="AA4809"/>
      <c r="AB4809"/>
      <c r="AC4809"/>
      <c r="AD4809"/>
      <c r="AE4809"/>
      <c r="AF4809"/>
      <c r="AG4809"/>
      <c r="AH4809"/>
      <c r="AI4809"/>
      <c r="AJ4809"/>
      <c r="AK4809"/>
      <c r="AL4809"/>
      <c r="AM4809"/>
      <c r="AN4809"/>
      <c r="AO4809"/>
      <c r="AP4809"/>
      <c r="AQ4809"/>
      <c r="AR4809"/>
      <c r="AS4809"/>
      <c r="AT4809"/>
      <c r="AU4809"/>
      <c r="AV4809"/>
      <c r="AW4809"/>
      <c r="AX4809"/>
      <c r="AY4809"/>
      <c r="AZ4809"/>
      <c r="BA4809"/>
      <c r="BB4809"/>
      <c r="BC4809"/>
      <c r="BD4809"/>
      <c r="BE4809"/>
      <c r="BF4809"/>
      <c r="BG4809"/>
      <c r="BH4809"/>
      <c r="BI4809"/>
      <c r="BJ4809"/>
      <c r="BK4809"/>
      <c r="BL4809"/>
      <c r="BM4809"/>
      <c r="BN4809"/>
      <c r="BO4809"/>
      <c r="BP4809"/>
      <c r="BQ4809"/>
      <c r="BR4809"/>
      <c r="BS4809"/>
      <c r="BT4809"/>
      <c r="BU4809"/>
      <c r="BV4809"/>
      <c r="BW4809"/>
      <c r="BX4809"/>
      <c r="BY4809"/>
      <c r="BZ4809"/>
      <c r="CA4809"/>
      <c r="CB4809"/>
      <c r="CC4809"/>
      <c r="CD4809"/>
      <c r="CE4809"/>
      <c r="CF4809"/>
      <c r="CG4809"/>
      <c r="CH4809"/>
      <c r="CI4809"/>
      <c r="CJ4809"/>
      <c r="CK4809"/>
      <c r="CL4809"/>
      <c r="CM4809"/>
      <c r="CN4809"/>
      <c r="CO4809"/>
      <c r="CP4809"/>
      <c r="CQ4809"/>
      <c r="CR4809"/>
      <c r="CS4809"/>
      <c r="CT4809"/>
      <c r="CU4809"/>
      <c r="CV4809"/>
    </row>
    <row r="4810" spans="10:100" x14ac:dyDescent="0.25">
      <c r="J4810"/>
      <c r="K4810"/>
      <c r="L4810"/>
      <c r="M4810"/>
      <c r="N4810"/>
      <c r="O4810"/>
      <c r="P4810"/>
      <c r="Q4810"/>
      <c r="R4810"/>
      <c r="S4810"/>
      <c r="T4810"/>
      <c r="U4810"/>
      <c r="V4810"/>
      <c r="W4810"/>
      <c r="X4810"/>
      <c r="Y4810"/>
      <c r="Z4810"/>
      <c r="AA4810"/>
      <c r="AB4810"/>
      <c r="AC4810"/>
      <c r="AD4810"/>
      <c r="AE4810"/>
      <c r="AF4810"/>
      <c r="AG4810"/>
      <c r="AH4810"/>
      <c r="AI4810"/>
      <c r="AJ4810"/>
      <c r="AK4810"/>
      <c r="AL4810"/>
      <c r="AM4810"/>
      <c r="AN4810"/>
      <c r="AO4810"/>
      <c r="AP4810"/>
      <c r="AQ4810"/>
      <c r="AR4810"/>
      <c r="AS4810"/>
      <c r="AT4810"/>
      <c r="AU4810"/>
      <c r="AV4810"/>
      <c r="AW4810"/>
      <c r="AX4810"/>
      <c r="AY4810"/>
      <c r="AZ4810"/>
      <c r="BA4810"/>
      <c r="BB4810"/>
      <c r="BC4810"/>
      <c r="BD4810"/>
      <c r="BE4810"/>
      <c r="BF4810"/>
      <c r="BG4810"/>
      <c r="BH4810"/>
      <c r="BI4810"/>
      <c r="BJ4810"/>
      <c r="BK4810"/>
      <c r="BL4810"/>
      <c r="BM4810"/>
      <c r="BN4810"/>
      <c r="BO4810"/>
      <c r="BP4810"/>
      <c r="BQ4810"/>
      <c r="BR4810"/>
      <c r="BS4810"/>
      <c r="BT4810"/>
      <c r="BU4810"/>
      <c r="BV4810"/>
      <c r="BW4810"/>
      <c r="BX4810"/>
      <c r="BY4810"/>
      <c r="BZ4810"/>
      <c r="CA4810"/>
      <c r="CB4810"/>
      <c r="CC4810"/>
      <c r="CD4810"/>
      <c r="CE4810"/>
      <c r="CF4810"/>
      <c r="CG4810"/>
      <c r="CH4810"/>
      <c r="CI4810"/>
      <c r="CJ4810"/>
      <c r="CK4810"/>
      <c r="CL4810"/>
      <c r="CM4810"/>
      <c r="CN4810"/>
      <c r="CO4810"/>
      <c r="CP4810"/>
      <c r="CQ4810"/>
      <c r="CR4810"/>
      <c r="CS4810"/>
      <c r="CT4810"/>
      <c r="CU4810"/>
      <c r="CV4810"/>
    </row>
    <row r="4811" spans="10:100" x14ac:dyDescent="0.25">
      <c r="J4811"/>
      <c r="K4811"/>
      <c r="L4811"/>
      <c r="M4811"/>
      <c r="N4811"/>
      <c r="O4811"/>
      <c r="P4811"/>
      <c r="Q4811"/>
      <c r="R4811"/>
      <c r="S4811"/>
      <c r="T4811"/>
      <c r="U4811"/>
      <c r="V4811"/>
      <c r="W4811"/>
      <c r="X4811"/>
      <c r="Y4811"/>
      <c r="Z4811"/>
      <c r="AA4811"/>
      <c r="AB4811"/>
      <c r="AC4811"/>
      <c r="AD4811"/>
      <c r="AE4811"/>
      <c r="AF4811"/>
      <c r="AG4811"/>
      <c r="AH4811"/>
      <c r="AI4811"/>
      <c r="AJ4811"/>
      <c r="AK4811"/>
      <c r="AL4811"/>
      <c r="AM4811"/>
      <c r="AN4811"/>
      <c r="AO4811"/>
      <c r="AP4811"/>
      <c r="AQ4811"/>
      <c r="AR4811"/>
      <c r="AS4811"/>
      <c r="AT4811"/>
      <c r="AU4811"/>
      <c r="AV4811"/>
      <c r="AW4811"/>
      <c r="AX4811"/>
      <c r="AY4811"/>
      <c r="AZ4811"/>
      <c r="BA4811"/>
      <c r="BB4811"/>
      <c r="BC4811"/>
      <c r="BD4811"/>
      <c r="BE4811"/>
      <c r="BF4811"/>
      <c r="BG4811"/>
      <c r="BH4811"/>
      <c r="BI4811"/>
      <c r="BJ4811"/>
      <c r="BK4811"/>
      <c r="BL4811"/>
      <c r="BM4811"/>
      <c r="BN4811"/>
      <c r="BO4811"/>
      <c r="BP4811"/>
      <c r="BQ4811"/>
      <c r="BR4811"/>
      <c r="BS4811"/>
      <c r="BT4811"/>
      <c r="BU4811"/>
      <c r="BV4811"/>
      <c r="BW4811"/>
      <c r="BX4811"/>
      <c r="BY4811"/>
      <c r="BZ4811"/>
      <c r="CA4811"/>
      <c r="CB4811"/>
      <c r="CC4811"/>
      <c r="CD4811"/>
      <c r="CE4811"/>
      <c r="CF4811"/>
      <c r="CG4811"/>
      <c r="CH4811"/>
      <c r="CI4811"/>
      <c r="CJ4811"/>
      <c r="CK4811"/>
      <c r="CL4811"/>
      <c r="CM4811"/>
      <c r="CN4811"/>
      <c r="CO4811"/>
      <c r="CP4811"/>
      <c r="CQ4811"/>
      <c r="CR4811"/>
      <c r="CS4811"/>
      <c r="CT4811"/>
      <c r="CU4811"/>
      <c r="CV4811"/>
    </row>
    <row r="4812" spans="10:100" x14ac:dyDescent="0.25">
      <c r="J4812"/>
      <c r="K4812"/>
      <c r="L4812"/>
      <c r="M4812"/>
      <c r="N4812"/>
      <c r="O4812"/>
      <c r="P4812"/>
      <c r="Q4812"/>
      <c r="R4812"/>
      <c r="S4812"/>
      <c r="T4812"/>
      <c r="U4812"/>
      <c r="V4812"/>
      <c r="W4812"/>
      <c r="X4812"/>
      <c r="Y4812"/>
      <c r="Z4812"/>
      <c r="AA4812"/>
      <c r="AB4812"/>
      <c r="AC4812"/>
      <c r="AD4812"/>
      <c r="AE4812"/>
      <c r="AF4812"/>
      <c r="AG4812"/>
      <c r="AH4812"/>
      <c r="AI4812"/>
      <c r="AJ4812"/>
      <c r="AK4812"/>
      <c r="AL4812"/>
      <c r="AM4812"/>
      <c r="AN4812"/>
      <c r="AO4812"/>
      <c r="AP4812"/>
      <c r="AQ4812"/>
      <c r="AR4812"/>
      <c r="AS4812"/>
      <c r="AT4812"/>
      <c r="AU4812"/>
      <c r="AV4812"/>
      <c r="AW4812"/>
      <c r="AX4812"/>
      <c r="AY4812"/>
      <c r="AZ4812"/>
      <c r="BA4812"/>
      <c r="BB4812"/>
      <c r="BC4812"/>
      <c r="BD4812"/>
      <c r="BE4812"/>
      <c r="BF4812"/>
      <c r="BG4812"/>
      <c r="BH4812"/>
      <c r="BI4812"/>
      <c r="BJ4812"/>
      <c r="BK4812"/>
      <c r="BL4812"/>
      <c r="BM4812"/>
      <c r="BN4812"/>
      <c r="BO4812"/>
      <c r="BP4812"/>
      <c r="BQ4812"/>
      <c r="BR4812"/>
      <c r="BS4812"/>
      <c r="BT4812"/>
      <c r="BU4812"/>
      <c r="BV4812"/>
      <c r="BW4812"/>
      <c r="BX4812"/>
      <c r="BY4812"/>
      <c r="BZ4812"/>
      <c r="CA4812"/>
      <c r="CB4812"/>
      <c r="CC4812"/>
      <c r="CD4812"/>
      <c r="CE4812"/>
      <c r="CF4812"/>
      <c r="CG4812"/>
      <c r="CH4812"/>
      <c r="CI4812"/>
      <c r="CJ4812"/>
      <c r="CK4812"/>
      <c r="CL4812"/>
      <c r="CM4812"/>
      <c r="CN4812"/>
      <c r="CO4812"/>
      <c r="CP4812"/>
      <c r="CQ4812"/>
      <c r="CR4812"/>
      <c r="CS4812"/>
      <c r="CT4812"/>
      <c r="CU4812"/>
      <c r="CV4812"/>
    </row>
    <row r="4813" spans="10:100" x14ac:dyDescent="0.25">
      <c r="J4813"/>
      <c r="K4813"/>
      <c r="L4813"/>
      <c r="M4813"/>
      <c r="N4813"/>
      <c r="O4813"/>
      <c r="P4813"/>
      <c r="Q4813"/>
      <c r="R4813"/>
      <c r="S4813"/>
      <c r="T4813"/>
      <c r="U4813"/>
      <c r="V4813"/>
      <c r="W4813"/>
      <c r="X4813"/>
      <c r="Y4813"/>
      <c r="Z4813"/>
      <c r="AA4813"/>
      <c r="AB4813"/>
      <c r="AC4813"/>
      <c r="AD4813"/>
      <c r="AE4813"/>
      <c r="AF4813"/>
      <c r="AG4813"/>
      <c r="AH4813"/>
      <c r="AI4813"/>
      <c r="AJ4813"/>
      <c r="AK4813"/>
      <c r="AL4813"/>
      <c r="AM4813"/>
      <c r="AN4813"/>
      <c r="AO4813"/>
      <c r="AP4813"/>
      <c r="AQ4813"/>
      <c r="AR4813"/>
      <c r="AS4813"/>
      <c r="AT4813"/>
      <c r="AU4813"/>
      <c r="AV4813"/>
      <c r="AW4813"/>
      <c r="AX4813"/>
      <c r="AY4813"/>
      <c r="AZ4813"/>
      <c r="BA4813"/>
      <c r="BB4813"/>
      <c r="BC4813"/>
      <c r="BD4813"/>
      <c r="BE4813"/>
      <c r="BF4813"/>
      <c r="BG4813"/>
      <c r="BH4813"/>
      <c r="BI4813"/>
      <c r="BJ4813"/>
      <c r="BK4813"/>
      <c r="BL4813"/>
      <c r="BM4813"/>
      <c r="BN4813"/>
      <c r="BO4813"/>
      <c r="BP4813"/>
      <c r="BQ4813"/>
      <c r="BR4813"/>
      <c r="BS4813"/>
      <c r="BT4813"/>
      <c r="BU4813"/>
      <c r="BV4813"/>
      <c r="BW4813"/>
      <c r="BX4813"/>
      <c r="BY4813"/>
      <c r="BZ4813"/>
      <c r="CA4813"/>
      <c r="CB4813"/>
      <c r="CC4813"/>
      <c r="CD4813"/>
      <c r="CE4813"/>
      <c r="CF4813"/>
      <c r="CG4813"/>
      <c r="CH4813"/>
      <c r="CI4813"/>
      <c r="CJ4813"/>
      <c r="CK4813"/>
      <c r="CL4813"/>
      <c r="CM4813"/>
      <c r="CN4813"/>
      <c r="CO4813"/>
      <c r="CP4813"/>
      <c r="CQ4813"/>
      <c r="CR4813"/>
      <c r="CS4813"/>
      <c r="CT4813"/>
      <c r="CU4813"/>
      <c r="CV4813"/>
    </row>
    <row r="4814" spans="10:100" x14ac:dyDescent="0.25">
      <c r="J4814"/>
      <c r="K4814"/>
      <c r="L4814"/>
      <c r="M4814"/>
      <c r="N4814"/>
      <c r="O4814"/>
      <c r="P4814"/>
      <c r="Q4814"/>
      <c r="R4814"/>
      <c r="S4814"/>
      <c r="T4814"/>
      <c r="U4814"/>
      <c r="V4814"/>
      <c r="W4814"/>
      <c r="X4814"/>
      <c r="Y4814"/>
      <c r="Z4814"/>
      <c r="AA4814"/>
      <c r="AB4814"/>
      <c r="AC4814"/>
      <c r="AD4814"/>
      <c r="AE4814"/>
      <c r="AF4814"/>
      <c r="AG4814"/>
      <c r="AH4814"/>
      <c r="AI4814"/>
      <c r="AJ4814"/>
      <c r="AK4814"/>
      <c r="AL4814"/>
      <c r="AM4814"/>
      <c r="AN4814"/>
      <c r="AO4814"/>
      <c r="AP4814"/>
      <c r="AQ4814"/>
      <c r="AR4814"/>
      <c r="AS4814"/>
      <c r="AT4814"/>
      <c r="AU4814"/>
      <c r="AV4814"/>
      <c r="AW4814"/>
      <c r="AX4814"/>
      <c r="AY4814"/>
      <c r="AZ4814"/>
      <c r="BA4814"/>
      <c r="BB4814"/>
      <c r="BC4814"/>
      <c r="BD4814"/>
      <c r="BE4814"/>
      <c r="BF4814"/>
      <c r="BG4814"/>
      <c r="BH4814"/>
      <c r="BI4814"/>
      <c r="BJ4814"/>
      <c r="BK4814"/>
      <c r="BL4814"/>
      <c r="BM4814"/>
      <c r="BN4814"/>
      <c r="BO4814"/>
      <c r="BP4814"/>
      <c r="BQ4814"/>
      <c r="BR4814"/>
      <c r="BS4814"/>
      <c r="BT4814"/>
      <c r="BU4814"/>
      <c r="BV4814"/>
      <c r="BW4814"/>
      <c r="BX4814"/>
      <c r="BY4814"/>
      <c r="BZ4814"/>
      <c r="CA4814"/>
      <c r="CB4814"/>
      <c r="CC4814"/>
      <c r="CD4814"/>
      <c r="CE4814"/>
      <c r="CF4814"/>
      <c r="CG4814"/>
      <c r="CH4814"/>
      <c r="CI4814"/>
      <c r="CJ4814"/>
      <c r="CK4814"/>
      <c r="CL4814"/>
      <c r="CM4814"/>
      <c r="CN4814"/>
      <c r="CO4814"/>
      <c r="CP4814"/>
      <c r="CQ4814"/>
      <c r="CR4814"/>
      <c r="CS4814"/>
      <c r="CT4814"/>
      <c r="CU4814"/>
      <c r="CV4814"/>
    </row>
    <row r="4815" spans="10:100" x14ac:dyDescent="0.25">
      <c r="J4815"/>
      <c r="K4815"/>
      <c r="L4815"/>
      <c r="M4815"/>
      <c r="N4815"/>
      <c r="O4815"/>
      <c r="P4815"/>
      <c r="Q4815"/>
      <c r="R4815"/>
      <c r="S4815"/>
      <c r="T4815"/>
      <c r="U4815"/>
      <c r="V4815"/>
      <c r="W4815"/>
      <c r="X4815"/>
      <c r="Y4815"/>
      <c r="Z4815"/>
      <c r="AA4815"/>
      <c r="AB4815"/>
      <c r="AC4815"/>
      <c r="AD4815"/>
      <c r="AE4815"/>
      <c r="AF4815"/>
      <c r="AG4815"/>
      <c r="AH4815"/>
      <c r="AI4815"/>
      <c r="AJ4815"/>
      <c r="AK4815"/>
      <c r="AL4815"/>
      <c r="AM4815"/>
      <c r="AN4815"/>
      <c r="AO4815"/>
      <c r="AP4815"/>
      <c r="AQ4815"/>
      <c r="AR4815"/>
      <c r="AS4815"/>
      <c r="AT4815"/>
      <c r="AU4815"/>
      <c r="AV4815"/>
      <c r="AW4815"/>
      <c r="AX4815"/>
      <c r="AY4815"/>
      <c r="AZ4815"/>
      <c r="BA4815"/>
      <c r="BB4815"/>
      <c r="BC4815"/>
      <c r="BD4815"/>
      <c r="BE4815"/>
      <c r="BF4815"/>
      <c r="BG4815"/>
      <c r="BH4815"/>
      <c r="BI4815"/>
      <c r="BJ4815"/>
      <c r="BK4815"/>
      <c r="BL4815"/>
      <c r="BM4815"/>
      <c r="BN4815"/>
      <c r="BO4815"/>
      <c r="BP4815"/>
      <c r="BQ4815"/>
      <c r="BR4815"/>
      <c r="BS4815"/>
      <c r="BT4815"/>
      <c r="BU4815"/>
      <c r="BV4815"/>
      <c r="BW4815"/>
      <c r="BX4815"/>
      <c r="BY4815"/>
      <c r="BZ4815"/>
      <c r="CA4815"/>
      <c r="CB4815"/>
      <c r="CC4815"/>
      <c r="CD4815"/>
      <c r="CE4815"/>
      <c r="CF4815"/>
      <c r="CG4815"/>
      <c r="CH4815"/>
      <c r="CI4815"/>
      <c r="CJ4815"/>
      <c r="CK4815"/>
      <c r="CL4815"/>
      <c r="CM4815"/>
      <c r="CN4815"/>
      <c r="CO4815"/>
      <c r="CP4815"/>
      <c r="CQ4815"/>
      <c r="CR4815"/>
      <c r="CS4815"/>
      <c r="CT4815"/>
      <c r="CU4815"/>
      <c r="CV4815"/>
    </row>
    <row r="4816" spans="10:100" x14ac:dyDescent="0.25">
      <c r="J4816"/>
      <c r="K4816"/>
      <c r="L4816"/>
      <c r="M4816"/>
      <c r="N4816"/>
      <c r="O4816"/>
      <c r="P4816"/>
      <c r="Q4816"/>
      <c r="R4816"/>
      <c r="S4816"/>
      <c r="T4816"/>
      <c r="U4816"/>
      <c r="V4816"/>
      <c r="W4816"/>
      <c r="X4816"/>
      <c r="Y4816"/>
      <c r="Z4816"/>
      <c r="AA4816"/>
      <c r="AB4816"/>
      <c r="AC4816"/>
      <c r="AD4816"/>
      <c r="AE4816"/>
      <c r="AF4816"/>
      <c r="AG4816"/>
      <c r="AH4816"/>
      <c r="AI4816"/>
      <c r="AJ4816"/>
      <c r="AK4816"/>
      <c r="AL4816"/>
      <c r="AM4816"/>
      <c r="AN4816"/>
      <c r="AO4816"/>
      <c r="AP4816"/>
      <c r="AQ4816"/>
      <c r="AR4816"/>
      <c r="AS4816"/>
      <c r="AT4816"/>
      <c r="AU4816"/>
      <c r="AV4816"/>
      <c r="AW4816"/>
      <c r="AX4816"/>
      <c r="AY4816"/>
      <c r="AZ4816"/>
      <c r="BA4816"/>
      <c r="BB4816"/>
      <c r="BC4816"/>
      <c r="BD4816"/>
      <c r="BE4816"/>
      <c r="BF4816"/>
      <c r="BG4816"/>
      <c r="BH4816"/>
      <c r="BI4816"/>
      <c r="BJ4816"/>
      <c r="BK4816"/>
      <c r="BL4816"/>
      <c r="BM4816"/>
      <c r="BN4816"/>
      <c r="BO4816"/>
      <c r="BP4816"/>
      <c r="BQ4816"/>
      <c r="BR4816"/>
      <c r="BS4816"/>
      <c r="BT4816"/>
      <c r="BU4816"/>
      <c r="BV4816"/>
      <c r="BW4816"/>
      <c r="BX4816"/>
      <c r="BY4816"/>
      <c r="BZ4816"/>
      <c r="CA4816"/>
      <c r="CB4816"/>
      <c r="CC4816"/>
      <c r="CD4816"/>
      <c r="CE4816"/>
      <c r="CF4816"/>
      <c r="CG4816"/>
      <c r="CH4816"/>
      <c r="CI4816"/>
      <c r="CJ4816"/>
      <c r="CK4816"/>
      <c r="CL4816"/>
      <c r="CM4816"/>
      <c r="CN4816"/>
      <c r="CO4816"/>
      <c r="CP4816"/>
      <c r="CQ4816"/>
      <c r="CR4816"/>
      <c r="CS4816"/>
      <c r="CT4816"/>
      <c r="CU4816"/>
      <c r="CV4816"/>
    </row>
    <row r="4817" spans="10:100" x14ac:dyDescent="0.25">
      <c r="J4817"/>
      <c r="K4817"/>
      <c r="L4817"/>
      <c r="M4817"/>
      <c r="N4817"/>
      <c r="O4817"/>
      <c r="P4817"/>
      <c r="Q4817"/>
      <c r="R4817"/>
      <c r="S4817"/>
      <c r="T4817"/>
      <c r="U4817"/>
      <c r="V4817"/>
      <c r="W4817"/>
      <c r="X4817"/>
      <c r="Y4817"/>
      <c r="Z4817"/>
      <c r="AA4817"/>
      <c r="AB4817"/>
      <c r="AC4817"/>
      <c r="AD4817"/>
      <c r="AE4817"/>
      <c r="AF4817"/>
      <c r="AG4817"/>
      <c r="AH4817"/>
      <c r="AI4817"/>
      <c r="AJ4817"/>
      <c r="AK4817"/>
      <c r="AL4817"/>
      <c r="AM4817"/>
      <c r="AN4817"/>
      <c r="AO4817"/>
      <c r="AP4817"/>
      <c r="AQ4817"/>
      <c r="AR4817"/>
      <c r="AS4817"/>
      <c r="AT4817"/>
      <c r="AU4817"/>
      <c r="AV4817"/>
      <c r="AW4817"/>
      <c r="AX4817"/>
      <c r="AY4817"/>
      <c r="AZ4817"/>
      <c r="BA4817"/>
      <c r="BB4817"/>
      <c r="BC4817"/>
      <c r="BD4817"/>
      <c r="BE4817"/>
      <c r="BF4817"/>
      <c r="BG4817"/>
      <c r="BH4817"/>
      <c r="BI4817"/>
      <c r="BJ4817"/>
      <c r="BK4817"/>
      <c r="BL4817"/>
      <c r="BM4817"/>
      <c r="BN4817"/>
      <c r="BO4817"/>
      <c r="BP4817"/>
      <c r="BQ4817"/>
      <c r="BR4817"/>
      <c r="BS4817"/>
      <c r="BT4817"/>
      <c r="BU4817"/>
      <c r="BV4817"/>
      <c r="BW4817"/>
      <c r="BX4817"/>
      <c r="BY4817"/>
      <c r="BZ4817"/>
      <c r="CA4817"/>
      <c r="CB4817"/>
      <c r="CC4817"/>
      <c r="CD4817"/>
      <c r="CE4817"/>
      <c r="CF4817"/>
      <c r="CG4817"/>
      <c r="CH4817"/>
      <c r="CI4817"/>
      <c r="CJ4817"/>
      <c r="CK4817"/>
      <c r="CL4817"/>
      <c r="CM4817"/>
      <c r="CN4817"/>
      <c r="CO4817"/>
      <c r="CP4817"/>
      <c r="CQ4817"/>
      <c r="CR4817"/>
      <c r="CS4817"/>
      <c r="CT4817"/>
      <c r="CU4817"/>
      <c r="CV4817"/>
    </row>
    <row r="4818" spans="10:100" x14ac:dyDescent="0.25">
      <c r="J4818"/>
      <c r="K4818"/>
      <c r="L4818"/>
      <c r="M4818"/>
      <c r="N4818"/>
      <c r="O4818"/>
      <c r="P4818"/>
      <c r="Q4818"/>
      <c r="R4818"/>
      <c r="S4818"/>
      <c r="T4818"/>
      <c r="U4818"/>
      <c r="V4818"/>
      <c r="W4818"/>
      <c r="X4818"/>
      <c r="Y4818"/>
      <c r="Z4818"/>
      <c r="AA4818"/>
      <c r="AB4818"/>
      <c r="AC4818"/>
      <c r="AD4818"/>
      <c r="AE4818"/>
      <c r="AF4818"/>
      <c r="AG4818"/>
      <c r="AH4818"/>
      <c r="AI4818"/>
      <c r="AJ4818"/>
      <c r="AK4818"/>
      <c r="AL4818"/>
      <c r="AM4818"/>
      <c r="AN4818"/>
      <c r="AO4818"/>
      <c r="AP4818"/>
      <c r="AQ4818"/>
      <c r="AR4818"/>
      <c r="AS4818"/>
      <c r="AT4818"/>
      <c r="AU4818"/>
      <c r="AV4818"/>
      <c r="AW4818"/>
      <c r="AX4818"/>
      <c r="AY4818"/>
      <c r="AZ4818"/>
      <c r="BA4818"/>
      <c r="BB4818"/>
      <c r="BC4818"/>
      <c r="BD4818"/>
      <c r="BE4818"/>
      <c r="BF4818"/>
      <c r="BG4818"/>
      <c r="BH4818"/>
      <c r="BI4818"/>
      <c r="BJ4818"/>
      <c r="BK4818"/>
      <c r="BL4818"/>
      <c r="BM4818"/>
      <c r="BN4818"/>
      <c r="BO4818"/>
      <c r="BP4818"/>
      <c r="BQ4818"/>
      <c r="BR4818"/>
      <c r="BS4818"/>
      <c r="BT4818"/>
      <c r="BU4818"/>
      <c r="BV4818"/>
      <c r="BW4818"/>
      <c r="BX4818"/>
      <c r="BY4818"/>
      <c r="BZ4818"/>
      <c r="CA4818"/>
      <c r="CB4818"/>
      <c r="CC4818"/>
      <c r="CD4818"/>
      <c r="CE4818"/>
      <c r="CF4818"/>
      <c r="CG4818"/>
      <c r="CH4818"/>
      <c r="CI4818"/>
      <c r="CJ4818"/>
      <c r="CK4818"/>
      <c r="CL4818"/>
      <c r="CM4818"/>
      <c r="CN4818"/>
      <c r="CO4818"/>
      <c r="CP4818"/>
      <c r="CQ4818"/>
      <c r="CR4818"/>
      <c r="CS4818"/>
      <c r="CT4818"/>
      <c r="CU4818"/>
      <c r="CV4818"/>
    </row>
    <row r="4819" spans="10:100" x14ac:dyDescent="0.25">
      <c r="J4819"/>
      <c r="K4819"/>
      <c r="L4819"/>
      <c r="M4819"/>
      <c r="N4819"/>
      <c r="O4819"/>
      <c r="P4819"/>
      <c r="Q4819"/>
      <c r="R4819"/>
      <c r="S4819"/>
      <c r="T4819"/>
      <c r="U4819"/>
      <c r="V4819"/>
      <c r="W4819"/>
      <c r="X4819"/>
      <c r="Y4819"/>
      <c r="Z4819"/>
      <c r="AA4819"/>
      <c r="AB4819"/>
      <c r="AC4819"/>
      <c r="AD4819"/>
      <c r="AE4819"/>
      <c r="AF4819"/>
      <c r="AG4819"/>
      <c r="AH4819"/>
      <c r="AI4819"/>
      <c r="AJ4819"/>
      <c r="AK4819"/>
      <c r="AL4819"/>
      <c r="AM4819"/>
      <c r="AN4819"/>
      <c r="AO4819"/>
      <c r="AP4819"/>
      <c r="AQ4819"/>
      <c r="AR4819"/>
      <c r="AS4819"/>
      <c r="AT4819"/>
      <c r="AU4819"/>
      <c r="AV4819"/>
      <c r="AW4819"/>
      <c r="AX4819"/>
      <c r="AY4819"/>
      <c r="AZ4819"/>
      <c r="BA4819"/>
      <c r="BB4819"/>
      <c r="BC4819"/>
      <c r="BD4819"/>
      <c r="BE4819"/>
      <c r="BF4819"/>
      <c r="BG4819"/>
      <c r="BH4819"/>
      <c r="BI4819"/>
      <c r="BJ4819"/>
      <c r="BK4819"/>
      <c r="BL4819"/>
      <c r="BM4819"/>
      <c r="BN4819"/>
      <c r="BO4819"/>
      <c r="BP4819"/>
      <c r="BQ4819"/>
      <c r="BR4819"/>
      <c r="BS4819"/>
      <c r="BT4819"/>
      <c r="BU4819"/>
      <c r="BV4819"/>
      <c r="BW4819"/>
      <c r="BX4819"/>
      <c r="BY4819"/>
      <c r="BZ4819"/>
      <c r="CA4819"/>
      <c r="CB4819"/>
      <c r="CC4819"/>
      <c r="CD4819"/>
      <c r="CE4819"/>
      <c r="CF4819"/>
      <c r="CG4819"/>
      <c r="CH4819"/>
      <c r="CI4819"/>
      <c r="CJ4819"/>
      <c r="CK4819"/>
      <c r="CL4819"/>
      <c r="CM4819"/>
      <c r="CN4819"/>
      <c r="CO4819"/>
      <c r="CP4819"/>
      <c r="CQ4819"/>
      <c r="CR4819"/>
      <c r="CS4819"/>
      <c r="CT4819"/>
      <c r="CU4819"/>
      <c r="CV4819"/>
    </row>
    <row r="4820" spans="10:100" x14ac:dyDescent="0.25">
      <c r="J4820"/>
      <c r="K4820"/>
      <c r="L4820"/>
      <c r="M4820"/>
      <c r="N4820"/>
      <c r="O4820"/>
      <c r="P4820"/>
      <c r="Q4820"/>
      <c r="R4820"/>
      <c r="S4820"/>
      <c r="T4820"/>
      <c r="U4820"/>
      <c r="V4820"/>
      <c r="W4820"/>
      <c r="X4820"/>
      <c r="Y4820"/>
      <c r="Z4820"/>
      <c r="AA4820"/>
      <c r="AB4820"/>
      <c r="AC4820"/>
      <c r="AD4820"/>
      <c r="AE4820"/>
      <c r="AF4820"/>
      <c r="AG4820"/>
      <c r="AH4820"/>
      <c r="AI4820"/>
      <c r="AJ4820"/>
      <c r="AK4820"/>
      <c r="AL4820"/>
      <c r="AM4820"/>
      <c r="AN4820"/>
      <c r="AO4820"/>
      <c r="AP4820"/>
      <c r="AQ4820"/>
      <c r="AR4820"/>
      <c r="AS4820"/>
      <c r="AT4820"/>
      <c r="AU4820"/>
      <c r="AV4820"/>
      <c r="AW4820"/>
      <c r="AX4820"/>
      <c r="AY4820"/>
      <c r="AZ4820"/>
      <c r="BA4820"/>
      <c r="BB4820"/>
      <c r="BC4820"/>
      <c r="BD4820"/>
      <c r="BE4820"/>
      <c r="BF4820"/>
      <c r="BG4820"/>
      <c r="BH4820"/>
      <c r="BI4820"/>
      <c r="BJ4820"/>
      <c r="BK4820"/>
      <c r="BL4820"/>
      <c r="BM4820"/>
      <c r="BN4820"/>
      <c r="BO4820"/>
      <c r="BP4820"/>
      <c r="BQ4820"/>
      <c r="BR4820"/>
      <c r="BS4820"/>
      <c r="BT4820"/>
      <c r="BU4820"/>
      <c r="BV4820"/>
      <c r="BW4820"/>
      <c r="BX4820"/>
      <c r="BY4820"/>
      <c r="BZ4820"/>
      <c r="CA4820"/>
      <c r="CB4820"/>
      <c r="CC4820"/>
      <c r="CD4820"/>
      <c r="CE4820"/>
      <c r="CF4820"/>
      <c r="CG4820"/>
      <c r="CH4820"/>
      <c r="CI4820"/>
      <c r="CJ4820"/>
      <c r="CK4820"/>
      <c r="CL4820"/>
      <c r="CM4820"/>
      <c r="CN4820"/>
      <c r="CO4820"/>
      <c r="CP4820"/>
      <c r="CQ4820"/>
      <c r="CR4820"/>
      <c r="CS4820"/>
      <c r="CT4820"/>
      <c r="CU4820"/>
      <c r="CV4820"/>
    </row>
    <row r="4821" spans="10:100" x14ac:dyDescent="0.25">
      <c r="J4821"/>
      <c r="K4821"/>
      <c r="L4821"/>
      <c r="M4821"/>
      <c r="N4821"/>
      <c r="O4821"/>
      <c r="P4821"/>
      <c r="Q4821"/>
      <c r="R4821"/>
      <c r="S4821"/>
      <c r="T4821"/>
      <c r="U4821"/>
      <c r="V4821"/>
      <c r="W4821"/>
      <c r="X4821"/>
      <c r="Y4821"/>
      <c r="Z4821"/>
      <c r="AA4821"/>
      <c r="AB4821"/>
      <c r="AC4821"/>
      <c r="AD4821"/>
      <c r="AE4821"/>
      <c r="AF4821"/>
      <c r="AG4821"/>
      <c r="AH4821"/>
      <c r="AI4821"/>
      <c r="AJ4821"/>
      <c r="AK4821"/>
      <c r="AL4821"/>
      <c r="AM4821"/>
      <c r="AN4821"/>
      <c r="AO4821"/>
      <c r="AP4821"/>
      <c r="AQ4821"/>
      <c r="AR4821"/>
      <c r="AS4821"/>
      <c r="AT4821"/>
      <c r="AU4821"/>
      <c r="AV4821"/>
      <c r="AW4821"/>
      <c r="AX4821"/>
      <c r="AY4821"/>
      <c r="AZ4821"/>
      <c r="BA4821"/>
      <c r="BB4821"/>
      <c r="BC4821"/>
      <c r="BD4821"/>
      <c r="BE4821"/>
      <c r="BF4821"/>
      <c r="BG4821"/>
      <c r="BH4821"/>
      <c r="BI4821"/>
      <c r="BJ4821"/>
      <c r="BK4821"/>
      <c r="BL4821"/>
      <c r="BM4821"/>
      <c r="BN4821"/>
      <c r="BO4821"/>
      <c r="BP4821"/>
      <c r="BQ4821"/>
      <c r="BR4821"/>
      <c r="BS4821"/>
      <c r="BT4821"/>
      <c r="BU4821"/>
      <c r="BV4821"/>
      <c r="BW4821"/>
      <c r="BX4821"/>
      <c r="BY4821"/>
      <c r="BZ4821"/>
      <c r="CA4821"/>
      <c r="CB4821"/>
      <c r="CC4821"/>
      <c r="CD4821"/>
      <c r="CE4821"/>
      <c r="CF4821"/>
      <c r="CG4821"/>
      <c r="CH4821"/>
      <c r="CI4821"/>
      <c r="CJ4821"/>
      <c r="CK4821"/>
      <c r="CL4821"/>
      <c r="CM4821"/>
      <c r="CN4821"/>
      <c r="CO4821"/>
      <c r="CP4821"/>
      <c r="CQ4821"/>
      <c r="CR4821"/>
      <c r="CS4821"/>
      <c r="CT4821"/>
      <c r="CU4821"/>
      <c r="CV4821"/>
    </row>
    <row r="4822" spans="10:100" x14ac:dyDescent="0.25">
      <c r="J4822"/>
      <c r="K4822"/>
      <c r="L4822"/>
      <c r="M4822"/>
      <c r="N4822"/>
      <c r="O4822"/>
      <c r="P4822"/>
      <c r="Q4822"/>
      <c r="R4822"/>
      <c r="S4822"/>
      <c r="T4822"/>
      <c r="U4822"/>
      <c r="V4822"/>
      <c r="W4822"/>
      <c r="X4822"/>
      <c r="Y4822"/>
      <c r="Z4822"/>
      <c r="AA4822"/>
      <c r="AB4822"/>
      <c r="AC4822"/>
      <c r="AD4822"/>
      <c r="AE4822"/>
      <c r="AF4822"/>
      <c r="AG4822"/>
      <c r="AH4822"/>
      <c r="AI4822"/>
      <c r="AJ4822"/>
      <c r="AK4822"/>
      <c r="AL4822"/>
      <c r="AM4822"/>
      <c r="AN4822"/>
      <c r="AO4822"/>
      <c r="AP4822"/>
      <c r="AQ4822"/>
      <c r="AR4822"/>
      <c r="AS4822"/>
      <c r="AT4822"/>
      <c r="AU4822"/>
      <c r="AV4822"/>
      <c r="AW4822"/>
      <c r="AX4822"/>
      <c r="AY4822"/>
      <c r="AZ4822"/>
      <c r="BA4822"/>
      <c r="BB4822"/>
      <c r="BC4822"/>
      <c r="BD4822"/>
      <c r="BE4822"/>
      <c r="BF4822"/>
      <c r="BG4822"/>
      <c r="BH4822"/>
      <c r="BI4822"/>
      <c r="BJ4822"/>
      <c r="BK4822"/>
      <c r="BL4822"/>
      <c r="BM4822"/>
      <c r="BN4822"/>
      <c r="BO4822"/>
      <c r="BP4822"/>
      <c r="BQ4822"/>
      <c r="BR4822"/>
      <c r="BS4822"/>
      <c r="BT4822"/>
      <c r="BU4822"/>
      <c r="BV4822"/>
      <c r="BW4822"/>
      <c r="BX4822"/>
      <c r="BY4822"/>
      <c r="BZ4822"/>
      <c r="CA4822"/>
      <c r="CB4822"/>
      <c r="CC4822"/>
      <c r="CD4822"/>
      <c r="CE4822"/>
      <c r="CF4822"/>
      <c r="CG4822"/>
      <c r="CH4822"/>
      <c r="CI4822"/>
      <c r="CJ4822"/>
      <c r="CK4822"/>
      <c r="CL4822"/>
      <c r="CM4822"/>
      <c r="CN4822"/>
      <c r="CO4822"/>
      <c r="CP4822"/>
      <c r="CQ4822"/>
      <c r="CR4822"/>
      <c r="CS4822"/>
      <c r="CT4822"/>
      <c r="CU4822"/>
      <c r="CV4822"/>
    </row>
    <row r="4823" spans="10:100" x14ac:dyDescent="0.25">
      <c r="J4823"/>
      <c r="K4823"/>
      <c r="L4823"/>
      <c r="M4823"/>
      <c r="N4823"/>
      <c r="O4823"/>
      <c r="P4823"/>
      <c r="Q4823"/>
      <c r="R4823"/>
      <c r="S4823"/>
      <c r="T4823"/>
      <c r="U4823"/>
      <c r="V4823"/>
      <c r="W4823"/>
      <c r="X4823"/>
      <c r="Y4823"/>
      <c r="Z4823"/>
      <c r="AA4823"/>
      <c r="AB4823"/>
      <c r="AC4823"/>
      <c r="AD4823"/>
      <c r="AE4823"/>
      <c r="AF4823"/>
      <c r="AG4823"/>
      <c r="AH4823"/>
      <c r="AI4823"/>
      <c r="AJ4823"/>
      <c r="AK4823"/>
      <c r="AL4823"/>
      <c r="AM4823"/>
      <c r="AN4823"/>
      <c r="AO4823"/>
      <c r="AP4823"/>
      <c r="AQ4823"/>
      <c r="AR4823"/>
      <c r="AS4823"/>
      <c r="AT4823"/>
      <c r="AU4823"/>
      <c r="AV4823"/>
      <c r="AW4823"/>
      <c r="AX4823"/>
      <c r="AY4823"/>
      <c r="AZ4823"/>
      <c r="BA4823"/>
      <c r="BB4823"/>
      <c r="BC4823"/>
      <c r="BD4823"/>
      <c r="BE4823"/>
      <c r="BF4823"/>
      <c r="BG4823"/>
      <c r="BH4823"/>
      <c r="BI4823"/>
      <c r="BJ4823"/>
      <c r="BK4823"/>
      <c r="BL4823"/>
      <c r="BM4823"/>
      <c r="BN4823"/>
      <c r="BO4823"/>
      <c r="BP4823"/>
      <c r="BQ4823"/>
      <c r="BR4823"/>
      <c r="BS4823"/>
      <c r="BT4823"/>
      <c r="BU4823"/>
      <c r="BV4823"/>
      <c r="BW4823"/>
      <c r="BX4823"/>
      <c r="BY4823"/>
      <c r="BZ4823"/>
      <c r="CA4823"/>
      <c r="CB4823"/>
      <c r="CC4823"/>
      <c r="CD4823"/>
      <c r="CE4823"/>
      <c r="CF4823"/>
      <c r="CG4823"/>
      <c r="CH4823"/>
      <c r="CI4823"/>
      <c r="CJ4823"/>
      <c r="CK4823"/>
      <c r="CL4823"/>
      <c r="CM4823"/>
      <c r="CN4823"/>
      <c r="CO4823"/>
      <c r="CP4823"/>
      <c r="CQ4823"/>
      <c r="CR4823"/>
      <c r="CS4823"/>
      <c r="CT4823"/>
      <c r="CU4823"/>
      <c r="CV4823"/>
    </row>
    <row r="4824" spans="10:100" x14ac:dyDescent="0.25">
      <c r="J4824"/>
      <c r="K4824"/>
      <c r="L4824"/>
      <c r="M4824"/>
      <c r="N4824"/>
      <c r="O4824"/>
      <c r="P4824"/>
      <c r="Q4824"/>
      <c r="R4824"/>
      <c r="S4824"/>
      <c r="T4824"/>
      <c r="U4824"/>
      <c r="V4824"/>
      <c r="W4824"/>
      <c r="X4824"/>
      <c r="Y4824"/>
      <c r="Z4824"/>
      <c r="AA4824"/>
      <c r="AB4824"/>
      <c r="AC4824"/>
      <c r="AD4824"/>
      <c r="AE4824"/>
      <c r="AF4824"/>
      <c r="AG4824"/>
      <c r="AH4824"/>
      <c r="AI4824"/>
      <c r="AJ4824"/>
      <c r="AK4824"/>
      <c r="AL4824"/>
      <c r="AM4824"/>
      <c r="AN4824"/>
      <c r="AO4824"/>
      <c r="AP4824"/>
      <c r="AQ4824"/>
      <c r="AR4824"/>
      <c r="AS4824"/>
      <c r="AT4824"/>
      <c r="AU4824"/>
      <c r="AV4824"/>
      <c r="AW4824"/>
      <c r="AX4824"/>
      <c r="AY4824"/>
      <c r="AZ4824"/>
      <c r="BA4824"/>
      <c r="BB4824"/>
      <c r="BC4824"/>
      <c r="BD4824"/>
      <c r="BE4824"/>
      <c r="BF4824"/>
      <c r="BG4824"/>
      <c r="BH4824"/>
      <c r="BI4824"/>
      <c r="BJ4824"/>
      <c r="BK4824"/>
      <c r="BL4824"/>
      <c r="BM4824"/>
      <c r="BN4824"/>
      <c r="BO4824"/>
      <c r="BP4824"/>
      <c r="BQ4824"/>
      <c r="BR4824"/>
      <c r="BS4824"/>
      <c r="BT4824"/>
      <c r="BU4824"/>
      <c r="BV4824"/>
      <c r="BW4824"/>
      <c r="BX4824"/>
      <c r="BY4824"/>
      <c r="BZ4824"/>
      <c r="CA4824"/>
      <c r="CB4824"/>
      <c r="CC4824"/>
      <c r="CD4824"/>
      <c r="CE4824"/>
      <c r="CF4824"/>
      <c r="CG4824"/>
      <c r="CH4824"/>
      <c r="CI4824"/>
      <c r="CJ4824"/>
      <c r="CK4824"/>
      <c r="CL4824"/>
      <c r="CM4824"/>
      <c r="CN4824"/>
      <c r="CO4824"/>
      <c r="CP4824"/>
      <c r="CQ4824"/>
      <c r="CR4824"/>
      <c r="CS4824"/>
      <c r="CT4824"/>
      <c r="CU4824"/>
      <c r="CV4824"/>
    </row>
    <row r="4825" spans="10:100" x14ac:dyDescent="0.25">
      <c r="J4825"/>
      <c r="K4825"/>
      <c r="L4825"/>
      <c r="M4825"/>
      <c r="N4825"/>
      <c r="O4825"/>
      <c r="P4825"/>
      <c r="Q4825"/>
      <c r="R4825"/>
      <c r="S4825"/>
      <c r="T4825"/>
      <c r="U4825"/>
      <c r="V4825"/>
      <c r="W4825"/>
      <c r="X4825"/>
      <c r="Y4825"/>
      <c r="Z4825"/>
      <c r="AA4825"/>
      <c r="AB4825"/>
      <c r="AC4825"/>
      <c r="AD4825"/>
      <c r="AE4825"/>
      <c r="AF4825"/>
      <c r="AG4825"/>
      <c r="AH4825"/>
      <c r="AI4825"/>
      <c r="AJ4825"/>
      <c r="AK4825"/>
      <c r="AL4825"/>
      <c r="AM4825"/>
      <c r="AN4825"/>
      <c r="AO4825"/>
      <c r="AP4825"/>
      <c r="AQ4825"/>
      <c r="AR4825"/>
      <c r="AS4825"/>
      <c r="AT4825"/>
      <c r="AU4825"/>
      <c r="AV4825"/>
      <c r="AW4825"/>
      <c r="AX4825"/>
      <c r="AY4825"/>
      <c r="AZ4825"/>
      <c r="BA4825"/>
      <c r="BB4825"/>
      <c r="BC4825"/>
      <c r="BD4825"/>
      <c r="BE4825"/>
      <c r="BF4825"/>
      <c r="BG4825"/>
      <c r="BH4825"/>
      <c r="BI4825"/>
      <c r="BJ4825"/>
      <c r="BK4825"/>
      <c r="BL4825"/>
      <c r="BM4825"/>
      <c r="BN4825"/>
      <c r="BO4825"/>
      <c r="BP4825"/>
      <c r="BQ4825"/>
      <c r="BR4825"/>
      <c r="BS4825"/>
      <c r="BT4825"/>
      <c r="BU4825"/>
      <c r="BV4825"/>
      <c r="BW4825"/>
      <c r="BX4825"/>
      <c r="BY4825"/>
      <c r="BZ4825"/>
      <c r="CA4825"/>
      <c r="CB4825"/>
      <c r="CC4825"/>
      <c r="CD4825"/>
      <c r="CE4825"/>
      <c r="CF4825"/>
      <c r="CG4825"/>
      <c r="CH4825"/>
      <c r="CI4825"/>
      <c r="CJ4825"/>
      <c r="CK4825"/>
      <c r="CL4825"/>
      <c r="CM4825"/>
      <c r="CN4825"/>
      <c r="CO4825"/>
      <c r="CP4825"/>
      <c r="CQ4825"/>
      <c r="CR4825"/>
      <c r="CS4825"/>
      <c r="CT4825"/>
      <c r="CU4825"/>
      <c r="CV4825"/>
    </row>
    <row r="4826" spans="10:100" x14ac:dyDescent="0.25">
      <c r="J4826"/>
      <c r="K4826"/>
      <c r="L4826"/>
      <c r="M4826"/>
      <c r="N4826"/>
      <c r="O4826"/>
      <c r="P4826"/>
      <c r="Q4826"/>
      <c r="R4826"/>
      <c r="S4826"/>
      <c r="T4826"/>
      <c r="U4826"/>
      <c r="V4826"/>
      <c r="W4826"/>
      <c r="X4826"/>
      <c r="Y4826"/>
      <c r="Z4826"/>
      <c r="AA4826"/>
      <c r="AB4826"/>
      <c r="AC4826"/>
      <c r="AD4826"/>
      <c r="AE4826"/>
      <c r="AF4826"/>
      <c r="AG4826"/>
      <c r="AH4826"/>
      <c r="AI4826"/>
      <c r="AJ4826"/>
      <c r="AK4826"/>
      <c r="AL4826"/>
      <c r="AM4826"/>
      <c r="AN4826"/>
      <c r="AO4826"/>
      <c r="AP4826"/>
      <c r="AQ4826"/>
      <c r="AR4826"/>
      <c r="AS4826"/>
      <c r="AT4826"/>
      <c r="AU4826"/>
      <c r="AV4826"/>
      <c r="AW4826"/>
      <c r="AX4826"/>
      <c r="AY4826"/>
      <c r="AZ4826"/>
      <c r="BA4826"/>
      <c r="BB4826"/>
      <c r="BC4826"/>
      <c r="BD4826"/>
      <c r="BE4826"/>
      <c r="BF4826"/>
      <c r="BG4826"/>
      <c r="BH4826"/>
      <c r="BI4826"/>
      <c r="BJ4826"/>
      <c r="BK4826"/>
      <c r="BL4826"/>
      <c r="BM4826"/>
      <c r="BN4826"/>
      <c r="BO4826"/>
      <c r="BP4826"/>
      <c r="BQ4826"/>
      <c r="BR4826"/>
      <c r="BS4826"/>
      <c r="BT4826"/>
      <c r="BU4826"/>
      <c r="BV4826"/>
      <c r="BW4826"/>
      <c r="BX4826"/>
      <c r="BY4826"/>
      <c r="BZ4826"/>
      <c r="CA4826"/>
      <c r="CB4826"/>
      <c r="CC4826"/>
      <c r="CD4826"/>
      <c r="CE4826"/>
      <c r="CF4826"/>
      <c r="CG4826"/>
      <c r="CH4826"/>
      <c r="CI4826"/>
      <c r="CJ4826"/>
      <c r="CK4826"/>
      <c r="CL4826"/>
      <c r="CM4826"/>
      <c r="CN4826"/>
      <c r="CO4826"/>
      <c r="CP4826"/>
      <c r="CQ4826"/>
      <c r="CR4826"/>
      <c r="CS4826"/>
      <c r="CT4826"/>
      <c r="CU4826"/>
      <c r="CV4826"/>
    </row>
    <row r="4827" spans="10:100" x14ac:dyDescent="0.25">
      <c r="J4827"/>
      <c r="K4827"/>
      <c r="L4827"/>
      <c r="M4827"/>
      <c r="N4827"/>
      <c r="O4827"/>
      <c r="P4827"/>
      <c r="Q4827"/>
      <c r="R4827"/>
      <c r="S4827"/>
      <c r="T4827"/>
      <c r="U4827"/>
      <c r="V4827"/>
      <c r="W4827"/>
      <c r="X4827"/>
      <c r="Y4827"/>
      <c r="Z4827"/>
      <c r="AA4827"/>
      <c r="AB4827"/>
      <c r="AC4827"/>
      <c r="AD4827"/>
      <c r="AE4827"/>
      <c r="AF4827"/>
      <c r="AG4827"/>
      <c r="AH4827"/>
      <c r="AI4827"/>
      <c r="AJ4827"/>
      <c r="AK4827"/>
      <c r="AL4827"/>
      <c r="AM4827"/>
      <c r="AN4827"/>
      <c r="AO4827"/>
      <c r="AP4827"/>
      <c r="AQ4827"/>
      <c r="AR4827"/>
      <c r="AS4827"/>
      <c r="AT4827"/>
      <c r="AU4827"/>
      <c r="AV4827"/>
      <c r="AW4827"/>
      <c r="AX4827"/>
      <c r="AY4827"/>
      <c r="AZ4827"/>
      <c r="BA4827"/>
      <c r="BB4827"/>
      <c r="BC4827"/>
      <c r="BD4827"/>
      <c r="BE4827"/>
      <c r="BF4827"/>
      <c r="BG4827"/>
      <c r="BH4827"/>
      <c r="BI4827"/>
      <c r="BJ4827"/>
      <c r="BK4827"/>
      <c r="BL4827"/>
      <c r="BM4827"/>
      <c r="BN4827"/>
      <c r="BO4827"/>
      <c r="BP4827"/>
      <c r="BQ4827"/>
      <c r="BR4827"/>
      <c r="BS4827"/>
      <c r="BT4827"/>
      <c r="BU4827"/>
      <c r="BV4827"/>
      <c r="BW4827"/>
      <c r="BX4827"/>
      <c r="BY4827"/>
      <c r="BZ4827"/>
      <c r="CA4827"/>
      <c r="CB4827"/>
      <c r="CC4827"/>
      <c r="CD4827"/>
      <c r="CE4827"/>
      <c r="CF4827"/>
      <c r="CG4827"/>
      <c r="CH4827"/>
      <c r="CI4827"/>
      <c r="CJ4827"/>
      <c r="CK4827"/>
      <c r="CL4827"/>
      <c r="CM4827"/>
      <c r="CN4827"/>
      <c r="CO4827"/>
      <c r="CP4827"/>
      <c r="CQ4827"/>
      <c r="CR4827"/>
      <c r="CS4827"/>
      <c r="CT4827"/>
      <c r="CU4827"/>
      <c r="CV4827"/>
    </row>
    <row r="4828" spans="10:100" x14ac:dyDescent="0.25">
      <c r="J4828"/>
      <c r="K4828"/>
      <c r="L4828"/>
      <c r="M4828"/>
      <c r="N4828"/>
      <c r="O4828"/>
      <c r="P4828"/>
      <c r="Q4828"/>
      <c r="R4828"/>
      <c r="S4828"/>
      <c r="T4828"/>
      <c r="U4828"/>
      <c r="V4828"/>
      <c r="W4828"/>
      <c r="X4828"/>
      <c r="Y4828"/>
      <c r="Z4828"/>
      <c r="AA4828"/>
      <c r="AB4828"/>
      <c r="AC4828"/>
      <c r="AD4828"/>
      <c r="AE4828"/>
      <c r="AF4828"/>
      <c r="AG4828"/>
      <c r="AH4828"/>
      <c r="AI4828"/>
      <c r="AJ4828"/>
      <c r="AK4828"/>
      <c r="AL4828"/>
      <c r="AM4828"/>
      <c r="AN4828"/>
      <c r="AO4828"/>
      <c r="AP4828"/>
      <c r="AQ4828"/>
      <c r="AR4828"/>
      <c r="AS4828"/>
      <c r="AT4828"/>
      <c r="AU4828"/>
      <c r="AV4828"/>
      <c r="AW4828"/>
      <c r="AX4828"/>
      <c r="AY4828"/>
      <c r="AZ4828"/>
      <c r="BA4828"/>
      <c r="BB4828"/>
      <c r="BC4828"/>
      <c r="BD4828"/>
      <c r="BE4828"/>
      <c r="BF4828"/>
      <c r="BG4828"/>
      <c r="BH4828"/>
      <c r="BI4828"/>
      <c r="BJ4828"/>
      <c r="BK4828"/>
      <c r="BL4828"/>
      <c r="BM4828"/>
      <c r="BN4828"/>
      <c r="BO4828"/>
      <c r="BP4828"/>
      <c r="BQ4828"/>
      <c r="BR4828"/>
      <c r="BS4828"/>
      <c r="BT4828"/>
      <c r="BU4828"/>
      <c r="BV4828"/>
      <c r="BW4828"/>
      <c r="BX4828"/>
      <c r="BY4828"/>
      <c r="BZ4828"/>
      <c r="CA4828"/>
      <c r="CB4828"/>
      <c r="CC4828"/>
      <c r="CD4828"/>
      <c r="CE4828"/>
      <c r="CF4828"/>
      <c r="CG4828"/>
      <c r="CH4828"/>
      <c r="CI4828"/>
      <c r="CJ4828"/>
      <c r="CK4828"/>
      <c r="CL4828"/>
      <c r="CM4828"/>
      <c r="CN4828"/>
      <c r="CO4828"/>
      <c r="CP4828"/>
      <c r="CQ4828"/>
      <c r="CR4828"/>
      <c r="CS4828"/>
      <c r="CT4828"/>
      <c r="CU4828"/>
      <c r="CV4828"/>
    </row>
    <row r="4829" spans="10:100" x14ac:dyDescent="0.25">
      <c r="J4829"/>
      <c r="K4829"/>
      <c r="L4829"/>
      <c r="M4829"/>
      <c r="N4829"/>
      <c r="O4829"/>
      <c r="P4829"/>
      <c r="Q4829"/>
      <c r="R4829"/>
      <c r="S4829"/>
      <c r="T4829"/>
      <c r="U4829"/>
      <c r="V4829"/>
      <c r="W4829"/>
      <c r="X4829"/>
      <c r="Y4829"/>
      <c r="Z4829"/>
      <c r="AA4829"/>
      <c r="AB4829"/>
      <c r="AC4829"/>
      <c r="AD4829"/>
      <c r="AE4829"/>
      <c r="AF4829"/>
      <c r="AG4829"/>
      <c r="AH4829"/>
      <c r="AI4829"/>
      <c r="AJ4829"/>
      <c r="AK4829"/>
      <c r="AL4829"/>
      <c r="AM4829"/>
      <c r="AN4829"/>
      <c r="AO4829"/>
      <c r="AP4829"/>
      <c r="AQ4829"/>
      <c r="AR4829"/>
      <c r="AS4829"/>
      <c r="AT4829"/>
      <c r="AU4829"/>
      <c r="AV4829"/>
      <c r="AW4829"/>
      <c r="AX4829"/>
      <c r="AY4829"/>
      <c r="AZ4829"/>
      <c r="BA4829"/>
      <c r="BB4829"/>
      <c r="BC4829"/>
      <c r="BD4829"/>
      <c r="BE4829"/>
      <c r="BF4829"/>
      <c r="BG4829"/>
      <c r="BH4829"/>
      <c r="BI4829"/>
      <c r="BJ4829"/>
      <c r="BK4829"/>
      <c r="BL4829"/>
      <c r="BM4829"/>
      <c r="BN4829"/>
      <c r="BO4829"/>
      <c r="BP4829"/>
      <c r="BQ4829"/>
      <c r="BR4829"/>
      <c r="BS4829"/>
      <c r="BT4829"/>
      <c r="BU4829"/>
      <c r="BV4829"/>
      <c r="BW4829"/>
      <c r="BX4829"/>
      <c r="BY4829"/>
      <c r="BZ4829"/>
      <c r="CA4829"/>
      <c r="CB4829"/>
      <c r="CC4829"/>
      <c r="CD4829"/>
      <c r="CE4829"/>
      <c r="CF4829"/>
      <c r="CG4829"/>
      <c r="CH4829"/>
      <c r="CI4829"/>
      <c r="CJ4829"/>
      <c r="CK4829"/>
      <c r="CL4829"/>
      <c r="CM4829"/>
      <c r="CN4829"/>
      <c r="CO4829"/>
      <c r="CP4829"/>
      <c r="CQ4829"/>
      <c r="CR4829"/>
      <c r="CS4829"/>
      <c r="CT4829"/>
      <c r="CU4829"/>
      <c r="CV4829"/>
    </row>
    <row r="4830" spans="10:100" x14ac:dyDescent="0.25">
      <c r="J4830"/>
      <c r="K4830"/>
      <c r="L4830"/>
      <c r="M4830"/>
      <c r="N4830"/>
      <c r="O4830"/>
      <c r="P4830"/>
      <c r="Q4830"/>
      <c r="R4830"/>
      <c r="S4830"/>
      <c r="T4830"/>
      <c r="U4830"/>
      <c r="V4830"/>
      <c r="W4830"/>
      <c r="X4830"/>
      <c r="Y4830"/>
      <c r="Z4830"/>
      <c r="AA4830"/>
      <c r="AB4830"/>
      <c r="AC4830"/>
      <c r="AD4830"/>
      <c r="AE4830"/>
      <c r="AF4830"/>
      <c r="AG4830"/>
      <c r="AH4830"/>
      <c r="AI4830"/>
      <c r="AJ4830"/>
      <c r="AK4830"/>
      <c r="AL4830"/>
      <c r="AM4830"/>
      <c r="AN4830"/>
      <c r="AO4830"/>
      <c r="AP4830"/>
      <c r="AQ4830"/>
      <c r="AR4830"/>
      <c r="AS4830"/>
      <c r="AT4830"/>
      <c r="AU4830"/>
      <c r="AV4830"/>
      <c r="AW4830"/>
      <c r="AX4830"/>
      <c r="AY4830"/>
      <c r="AZ4830"/>
      <c r="BA4830"/>
      <c r="BB4830"/>
      <c r="BC4830"/>
      <c r="BD4830"/>
      <c r="BE4830"/>
      <c r="BF4830"/>
      <c r="BG4830"/>
      <c r="BH4830"/>
      <c r="BI4830"/>
      <c r="BJ4830"/>
      <c r="BK4830"/>
      <c r="BL4830"/>
      <c r="BM4830"/>
      <c r="BN4830"/>
      <c r="BO4830"/>
      <c r="BP4830"/>
      <c r="BQ4830"/>
      <c r="BR4830"/>
      <c r="BS4830"/>
      <c r="BT4830"/>
      <c r="BU4830"/>
      <c r="BV4830"/>
      <c r="BW4830"/>
      <c r="BX4830"/>
      <c r="BY4830"/>
      <c r="BZ4830"/>
      <c r="CA4830"/>
      <c r="CB4830"/>
      <c r="CC4830"/>
      <c r="CD4830"/>
      <c r="CE4830"/>
      <c r="CF4830"/>
      <c r="CG4830"/>
      <c r="CH4830"/>
      <c r="CI4830"/>
      <c r="CJ4830"/>
      <c r="CK4830"/>
      <c r="CL4830"/>
      <c r="CM4830"/>
      <c r="CN4830"/>
      <c r="CO4830"/>
      <c r="CP4830"/>
      <c r="CQ4830"/>
      <c r="CR4830"/>
      <c r="CS4830"/>
      <c r="CT4830"/>
      <c r="CU4830"/>
      <c r="CV4830"/>
    </row>
    <row r="4831" spans="10:100" x14ac:dyDescent="0.25">
      <c r="J4831"/>
      <c r="K4831"/>
      <c r="L4831"/>
      <c r="M4831"/>
      <c r="N4831"/>
      <c r="O4831"/>
      <c r="P4831"/>
      <c r="Q4831"/>
      <c r="R4831"/>
      <c r="S4831"/>
      <c r="T4831"/>
      <c r="U4831"/>
      <c r="V4831"/>
      <c r="W4831"/>
      <c r="X4831"/>
      <c r="Y4831"/>
      <c r="Z4831"/>
      <c r="AA4831"/>
      <c r="AB4831"/>
      <c r="AC4831"/>
      <c r="AD4831"/>
      <c r="AE4831"/>
      <c r="AF4831"/>
      <c r="AG4831"/>
      <c r="AH4831"/>
      <c r="AI4831"/>
      <c r="AJ4831"/>
      <c r="AK4831"/>
      <c r="AL4831"/>
      <c r="AM4831"/>
      <c r="AN4831"/>
      <c r="AO4831"/>
      <c r="AP4831"/>
      <c r="AQ4831"/>
      <c r="AR4831"/>
      <c r="AS4831"/>
      <c r="AT4831"/>
      <c r="AU4831"/>
      <c r="AV4831"/>
      <c r="AW4831"/>
      <c r="AX4831"/>
      <c r="AY4831"/>
      <c r="AZ4831"/>
      <c r="BA4831"/>
      <c r="BB4831"/>
      <c r="BC4831"/>
      <c r="BD4831"/>
      <c r="BE4831"/>
      <c r="BF4831"/>
      <c r="BG4831"/>
      <c r="BH4831"/>
      <c r="BI4831"/>
      <c r="BJ4831"/>
      <c r="BK4831"/>
      <c r="BL4831"/>
      <c r="BM4831"/>
      <c r="BN4831"/>
      <c r="BO4831"/>
      <c r="BP4831"/>
      <c r="BQ4831"/>
      <c r="BR4831"/>
      <c r="BS4831"/>
      <c r="BT4831"/>
      <c r="BU4831"/>
      <c r="BV4831"/>
      <c r="BW4831"/>
      <c r="BX4831"/>
      <c r="BY4831"/>
      <c r="BZ4831"/>
      <c r="CA4831"/>
      <c r="CB4831"/>
      <c r="CC4831"/>
      <c r="CD4831"/>
      <c r="CE4831"/>
      <c r="CF4831"/>
      <c r="CG4831"/>
      <c r="CH4831"/>
      <c r="CI4831"/>
      <c r="CJ4831"/>
      <c r="CK4831"/>
      <c r="CL4831"/>
      <c r="CM4831"/>
      <c r="CN4831"/>
      <c r="CO4831"/>
      <c r="CP4831"/>
      <c r="CQ4831"/>
      <c r="CR4831"/>
      <c r="CS4831"/>
      <c r="CT4831"/>
      <c r="CU4831"/>
      <c r="CV4831"/>
    </row>
    <row r="4832" spans="10:100" x14ac:dyDescent="0.25">
      <c r="J4832"/>
      <c r="K4832"/>
      <c r="L4832"/>
      <c r="M4832"/>
      <c r="N4832"/>
      <c r="O4832"/>
      <c r="P4832"/>
      <c r="Q4832"/>
      <c r="R4832"/>
      <c r="S4832"/>
      <c r="T4832"/>
      <c r="U4832"/>
      <c r="V4832"/>
      <c r="W4832"/>
      <c r="X4832"/>
      <c r="Y4832"/>
      <c r="Z4832"/>
      <c r="AA4832"/>
      <c r="AB4832"/>
      <c r="AC4832"/>
      <c r="AD4832"/>
      <c r="AE4832"/>
      <c r="AF4832"/>
      <c r="AG4832"/>
      <c r="AH4832"/>
      <c r="AI4832"/>
      <c r="AJ4832"/>
      <c r="AK4832"/>
      <c r="AL4832"/>
      <c r="AM4832"/>
      <c r="AN4832"/>
      <c r="AO4832"/>
      <c r="AP4832"/>
      <c r="AQ4832"/>
      <c r="AR4832"/>
      <c r="AS4832"/>
      <c r="AT4832"/>
      <c r="AU4832"/>
      <c r="AV4832"/>
      <c r="AW4832"/>
      <c r="AX4832"/>
      <c r="AY4832"/>
      <c r="AZ4832"/>
      <c r="BA4832"/>
      <c r="BB4832"/>
      <c r="BC4832"/>
      <c r="BD4832"/>
      <c r="BE4832"/>
      <c r="BF4832"/>
      <c r="BG4832"/>
      <c r="BH4832"/>
      <c r="BI4832"/>
      <c r="BJ4832"/>
      <c r="BK4832"/>
      <c r="BL4832"/>
      <c r="BM4832"/>
      <c r="BN4832"/>
      <c r="BO4832"/>
      <c r="BP4832"/>
      <c r="BQ4832"/>
      <c r="BR4832"/>
      <c r="BS4832"/>
      <c r="BT4832"/>
      <c r="BU4832"/>
      <c r="BV4832"/>
      <c r="BW4832"/>
      <c r="BX4832"/>
      <c r="BY4832"/>
      <c r="BZ4832"/>
      <c r="CA4832"/>
      <c r="CB4832"/>
      <c r="CC4832"/>
      <c r="CD4832"/>
      <c r="CE4832"/>
      <c r="CF4832"/>
      <c r="CG4832"/>
      <c r="CH4832"/>
      <c r="CI4832"/>
      <c r="CJ4832"/>
      <c r="CK4832"/>
      <c r="CL4832"/>
      <c r="CM4832"/>
      <c r="CN4832"/>
      <c r="CO4832"/>
      <c r="CP4832"/>
      <c r="CQ4832"/>
      <c r="CR4832"/>
      <c r="CS4832"/>
      <c r="CT4832"/>
      <c r="CU4832"/>
      <c r="CV4832"/>
    </row>
    <row r="4833" spans="10:100" x14ac:dyDescent="0.25">
      <c r="J4833"/>
      <c r="K4833"/>
      <c r="L4833"/>
      <c r="M4833"/>
      <c r="N4833"/>
      <c r="O4833"/>
      <c r="P4833"/>
      <c r="Q4833"/>
      <c r="R4833"/>
      <c r="S4833"/>
      <c r="T4833"/>
      <c r="U4833"/>
      <c r="V4833"/>
      <c r="W4833"/>
      <c r="X4833"/>
      <c r="Y4833"/>
      <c r="Z4833"/>
      <c r="AA4833"/>
      <c r="AB4833"/>
      <c r="AC4833"/>
      <c r="AD4833"/>
      <c r="AE4833"/>
      <c r="AF4833"/>
      <c r="AG4833"/>
      <c r="AH4833"/>
      <c r="AI4833"/>
      <c r="AJ4833"/>
      <c r="AK4833"/>
      <c r="AL4833"/>
      <c r="AM4833"/>
      <c r="AN4833"/>
      <c r="AO4833"/>
      <c r="AP4833"/>
      <c r="AQ4833"/>
      <c r="AR4833"/>
      <c r="AS4833"/>
      <c r="AT4833"/>
      <c r="AU4833"/>
      <c r="AV4833"/>
      <c r="AW4833"/>
      <c r="AX4833"/>
      <c r="AY4833"/>
      <c r="AZ4833"/>
      <c r="BA4833"/>
      <c r="BB4833"/>
      <c r="BC4833"/>
      <c r="BD4833"/>
      <c r="BE4833"/>
      <c r="BF4833"/>
      <c r="BG4833"/>
      <c r="BH4833"/>
      <c r="BI4833"/>
      <c r="BJ4833"/>
      <c r="BK4833"/>
      <c r="BL4833"/>
      <c r="BM4833"/>
      <c r="BN4833"/>
      <c r="BO4833"/>
      <c r="BP4833"/>
      <c r="BQ4833"/>
      <c r="BR4833"/>
      <c r="BS4833"/>
      <c r="BT4833"/>
      <c r="BU4833"/>
      <c r="BV4833"/>
      <c r="BW4833"/>
      <c r="BX4833"/>
      <c r="BY4833"/>
      <c r="BZ4833"/>
      <c r="CA4833"/>
      <c r="CB4833"/>
      <c r="CC4833"/>
      <c r="CD4833"/>
      <c r="CE4833"/>
      <c r="CF4833"/>
      <c r="CG4833"/>
      <c r="CH4833"/>
      <c r="CI4833"/>
      <c r="CJ4833"/>
      <c r="CK4833"/>
      <c r="CL4833"/>
      <c r="CM4833"/>
      <c r="CN4833"/>
      <c r="CO4833"/>
      <c r="CP4833"/>
      <c r="CQ4833"/>
      <c r="CR4833"/>
      <c r="CS4833"/>
      <c r="CT4833"/>
      <c r="CU4833"/>
      <c r="CV4833"/>
    </row>
    <row r="4834" spans="10:100" x14ac:dyDescent="0.25">
      <c r="J4834"/>
      <c r="K4834"/>
      <c r="L4834"/>
      <c r="M4834"/>
      <c r="N4834"/>
      <c r="O4834"/>
      <c r="P4834"/>
      <c r="Q4834"/>
      <c r="R4834"/>
      <c r="S4834"/>
      <c r="T4834"/>
      <c r="U4834"/>
      <c r="V4834"/>
      <c r="W4834"/>
      <c r="X4834"/>
      <c r="Y4834"/>
      <c r="Z4834"/>
      <c r="AA4834"/>
      <c r="AB4834"/>
      <c r="AC4834"/>
      <c r="AD4834"/>
      <c r="AE4834"/>
      <c r="AF4834"/>
      <c r="AG4834"/>
      <c r="AH4834"/>
      <c r="AI4834"/>
      <c r="AJ4834"/>
      <c r="AK4834"/>
      <c r="AL4834"/>
      <c r="AM4834"/>
      <c r="AN4834"/>
      <c r="AO4834"/>
      <c r="AP4834"/>
      <c r="AQ4834"/>
      <c r="AR4834"/>
      <c r="AS4834"/>
      <c r="AT4834"/>
      <c r="AU4834"/>
      <c r="AV4834"/>
      <c r="AW4834"/>
      <c r="AX4834"/>
      <c r="AY4834"/>
      <c r="AZ4834"/>
      <c r="BA4834"/>
      <c r="BB4834"/>
      <c r="BC4834"/>
      <c r="BD4834"/>
      <c r="BE4834"/>
      <c r="BF4834"/>
      <c r="BG4834"/>
      <c r="BH4834"/>
      <c r="BI4834"/>
      <c r="BJ4834"/>
      <c r="BK4834"/>
      <c r="BL4834"/>
      <c r="BM4834"/>
      <c r="BN4834"/>
      <c r="BO4834"/>
      <c r="BP4834"/>
      <c r="BQ4834"/>
      <c r="BR4834"/>
      <c r="BS4834"/>
      <c r="BT4834"/>
      <c r="BU4834"/>
      <c r="BV4834"/>
      <c r="BW4834"/>
      <c r="BX4834"/>
      <c r="BY4834"/>
      <c r="BZ4834"/>
      <c r="CA4834"/>
      <c r="CB4834"/>
      <c r="CC4834"/>
      <c r="CD4834"/>
      <c r="CE4834"/>
      <c r="CF4834"/>
      <c r="CG4834"/>
      <c r="CH4834"/>
      <c r="CI4834"/>
      <c r="CJ4834"/>
      <c r="CK4834"/>
      <c r="CL4834"/>
      <c r="CM4834"/>
      <c r="CN4834"/>
      <c r="CO4834"/>
      <c r="CP4834"/>
      <c r="CQ4834"/>
      <c r="CR4834"/>
      <c r="CS4834"/>
      <c r="CT4834"/>
      <c r="CU4834"/>
      <c r="CV4834"/>
    </row>
    <row r="4835" spans="10:100" x14ac:dyDescent="0.25">
      <c r="J4835"/>
      <c r="K4835"/>
      <c r="L4835"/>
      <c r="M4835"/>
      <c r="N4835"/>
      <c r="O4835"/>
      <c r="P4835"/>
      <c r="Q4835"/>
      <c r="R4835"/>
      <c r="S4835"/>
      <c r="T4835"/>
      <c r="U4835"/>
      <c r="V4835"/>
      <c r="W4835"/>
      <c r="X4835"/>
      <c r="Y4835"/>
      <c r="Z4835"/>
      <c r="AA4835"/>
      <c r="AB4835"/>
      <c r="AC4835"/>
      <c r="AD4835"/>
      <c r="AE4835"/>
      <c r="AF4835"/>
      <c r="AG4835"/>
      <c r="AH4835"/>
      <c r="AI4835"/>
      <c r="AJ4835"/>
      <c r="AK4835"/>
      <c r="AL4835"/>
      <c r="AM4835"/>
      <c r="AN4835"/>
      <c r="AO4835"/>
      <c r="AP4835"/>
      <c r="AQ4835"/>
      <c r="AR4835"/>
      <c r="AS4835"/>
      <c r="AT4835"/>
      <c r="AU4835"/>
      <c r="AV4835"/>
      <c r="AW4835"/>
      <c r="AX4835"/>
      <c r="AY4835"/>
      <c r="AZ4835"/>
      <c r="BA4835"/>
      <c r="BB4835"/>
      <c r="BC4835"/>
      <c r="BD4835"/>
      <c r="BE4835"/>
      <c r="BF4835"/>
      <c r="BG4835"/>
      <c r="BH4835"/>
      <c r="BI4835"/>
      <c r="BJ4835"/>
      <c r="BK4835"/>
      <c r="BL4835"/>
      <c r="BM4835"/>
      <c r="BN4835"/>
      <c r="BO4835"/>
      <c r="BP4835"/>
      <c r="BQ4835"/>
      <c r="BR4835"/>
      <c r="BS4835"/>
      <c r="BT4835"/>
      <c r="BU4835"/>
      <c r="BV4835"/>
      <c r="BW4835"/>
      <c r="BX4835"/>
      <c r="BY4835"/>
      <c r="BZ4835"/>
      <c r="CA4835"/>
      <c r="CB4835"/>
      <c r="CC4835"/>
      <c r="CD4835"/>
      <c r="CE4835"/>
      <c r="CF4835"/>
      <c r="CG4835"/>
      <c r="CH4835"/>
      <c r="CI4835"/>
      <c r="CJ4835"/>
      <c r="CK4835"/>
      <c r="CL4835"/>
      <c r="CM4835"/>
      <c r="CN4835"/>
      <c r="CO4835"/>
      <c r="CP4835"/>
      <c r="CQ4835"/>
      <c r="CR4835"/>
      <c r="CS4835"/>
      <c r="CT4835"/>
      <c r="CU4835"/>
      <c r="CV4835"/>
    </row>
    <row r="4836" spans="10:100" x14ac:dyDescent="0.25">
      <c r="J4836"/>
      <c r="K4836"/>
      <c r="L4836"/>
      <c r="M4836"/>
      <c r="N4836"/>
      <c r="O4836"/>
      <c r="P4836"/>
      <c r="Q4836"/>
      <c r="R4836"/>
      <c r="S4836"/>
      <c r="T4836"/>
      <c r="U4836"/>
      <c r="V4836"/>
      <c r="W4836"/>
      <c r="X4836"/>
      <c r="Y4836"/>
      <c r="Z4836"/>
      <c r="AA4836"/>
      <c r="AB4836"/>
      <c r="AC4836"/>
      <c r="AD4836"/>
      <c r="AE4836"/>
      <c r="AF4836"/>
      <c r="AG4836"/>
      <c r="AH4836"/>
      <c r="AI4836"/>
      <c r="AJ4836"/>
      <c r="AK4836"/>
      <c r="AL4836"/>
      <c r="AM4836"/>
      <c r="AN4836"/>
      <c r="AO4836"/>
      <c r="AP4836"/>
      <c r="AQ4836"/>
      <c r="AR4836"/>
      <c r="AS4836"/>
      <c r="AT4836"/>
      <c r="AU4836"/>
      <c r="AV4836"/>
      <c r="AW4836"/>
      <c r="AX4836"/>
      <c r="AY4836"/>
      <c r="AZ4836"/>
      <c r="BA4836"/>
      <c r="BB4836"/>
      <c r="BC4836"/>
      <c r="BD4836"/>
      <c r="BE4836"/>
      <c r="BF4836"/>
      <c r="BG4836"/>
      <c r="BH4836"/>
      <c r="BI4836"/>
      <c r="BJ4836"/>
      <c r="BK4836"/>
      <c r="BL4836"/>
      <c r="BM4836"/>
      <c r="BN4836"/>
      <c r="BO4836"/>
      <c r="BP4836"/>
      <c r="BQ4836"/>
      <c r="BR4836"/>
      <c r="BS4836"/>
      <c r="BT4836"/>
      <c r="BU4836"/>
      <c r="BV4836"/>
      <c r="BW4836"/>
      <c r="BX4836"/>
      <c r="BY4836"/>
      <c r="BZ4836"/>
      <c r="CA4836"/>
      <c r="CB4836"/>
      <c r="CC4836"/>
      <c r="CD4836"/>
      <c r="CE4836"/>
      <c r="CF4836"/>
      <c r="CG4836"/>
      <c r="CH4836"/>
      <c r="CI4836"/>
      <c r="CJ4836"/>
      <c r="CK4836"/>
      <c r="CL4836"/>
      <c r="CM4836"/>
      <c r="CN4836"/>
      <c r="CO4836"/>
      <c r="CP4836"/>
      <c r="CQ4836"/>
      <c r="CR4836"/>
      <c r="CS4836"/>
      <c r="CT4836"/>
      <c r="CU4836"/>
      <c r="CV4836"/>
    </row>
    <row r="4837" spans="10:100" x14ac:dyDescent="0.25">
      <c r="J4837"/>
      <c r="K4837"/>
      <c r="L4837"/>
      <c r="M4837"/>
      <c r="N4837"/>
      <c r="O4837"/>
      <c r="P4837"/>
      <c r="Q4837"/>
      <c r="R4837"/>
      <c r="S4837"/>
      <c r="T4837"/>
      <c r="U4837"/>
      <c r="V4837"/>
      <c r="W4837"/>
      <c r="X4837"/>
      <c r="Y4837"/>
      <c r="Z4837"/>
      <c r="AA4837"/>
      <c r="AB4837"/>
      <c r="AC4837"/>
      <c r="AD4837"/>
      <c r="AE4837"/>
      <c r="AF4837"/>
      <c r="AG4837"/>
      <c r="AH4837"/>
      <c r="AI4837"/>
      <c r="AJ4837"/>
      <c r="AK4837"/>
      <c r="AL4837"/>
      <c r="AM4837"/>
      <c r="AN4837"/>
      <c r="AO4837"/>
      <c r="AP4837"/>
      <c r="AQ4837"/>
      <c r="AR4837"/>
      <c r="AS4837"/>
      <c r="AT4837"/>
      <c r="AU4837"/>
      <c r="AV4837"/>
      <c r="AW4837"/>
      <c r="AX4837"/>
      <c r="AY4837"/>
      <c r="AZ4837"/>
      <c r="BA4837"/>
      <c r="BB4837"/>
      <c r="BC4837"/>
      <c r="BD4837"/>
      <c r="BE4837"/>
      <c r="BF4837"/>
      <c r="BG4837"/>
      <c r="BH4837"/>
      <c r="BI4837"/>
      <c r="BJ4837"/>
      <c r="BK4837"/>
      <c r="BL4837"/>
      <c r="BM4837"/>
      <c r="BN4837"/>
      <c r="BO4837"/>
      <c r="BP4837"/>
      <c r="BQ4837"/>
      <c r="BR4837"/>
      <c r="BS4837"/>
      <c r="BT4837"/>
      <c r="BU4837"/>
      <c r="BV4837"/>
      <c r="BW4837"/>
      <c r="BX4837"/>
      <c r="BY4837"/>
      <c r="BZ4837"/>
      <c r="CA4837"/>
      <c r="CB4837"/>
      <c r="CC4837"/>
      <c r="CD4837"/>
      <c r="CE4837"/>
      <c r="CF4837"/>
      <c r="CG4837"/>
      <c r="CH4837"/>
      <c r="CI4837"/>
      <c r="CJ4837"/>
      <c r="CK4837"/>
      <c r="CL4837"/>
      <c r="CM4837"/>
      <c r="CN4837"/>
      <c r="CO4837"/>
      <c r="CP4837"/>
      <c r="CQ4837"/>
      <c r="CR4837"/>
      <c r="CS4837"/>
      <c r="CT4837"/>
      <c r="CU4837"/>
      <c r="CV4837"/>
    </row>
    <row r="4838" spans="10:100" x14ac:dyDescent="0.25">
      <c r="J4838"/>
      <c r="K4838"/>
      <c r="L4838"/>
      <c r="M4838"/>
      <c r="N4838"/>
      <c r="O4838"/>
      <c r="P4838"/>
      <c r="Q4838"/>
      <c r="R4838"/>
      <c r="S4838"/>
      <c r="T4838"/>
      <c r="U4838"/>
      <c r="V4838"/>
      <c r="W4838"/>
      <c r="X4838"/>
      <c r="Y4838"/>
      <c r="Z4838"/>
      <c r="AA4838"/>
      <c r="AB4838"/>
      <c r="AC4838"/>
      <c r="AD4838"/>
      <c r="AE4838"/>
      <c r="AF4838"/>
      <c r="AG4838"/>
      <c r="AH4838"/>
      <c r="AI4838"/>
      <c r="AJ4838"/>
      <c r="AK4838"/>
      <c r="AL4838"/>
      <c r="AM4838"/>
      <c r="AN4838"/>
      <c r="AO4838"/>
      <c r="AP4838"/>
      <c r="AQ4838"/>
      <c r="AR4838"/>
      <c r="AS4838"/>
      <c r="AT4838"/>
      <c r="AU4838"/>
      <c r="AV4838"/>
      <c r="AW4838"/>
      <c r="AX4838"/>
      <c r="AY4838"/>
      <c r="AZ4838"/>
      <c r="BA4838"/>
      <c r="BB4838"/>
      <c r="BC4838"/>
      <c r="BD4838"/>
      <c r="BE4838"/>
      <c r="BF4838"/>
      <c r="BG4838"/>
      <c r="BH4838"/>
      <c r="BI4838"/>
      <c r="BJ4838"/>
      <c r="BK4838"/>
      <c r="BL4838"/>
      <c r="BM4838"/>
      <c r="BN4838"/>
      <c r="BO4838"/>
      <c r="BP4838"/>
      <c r="BQ4838"/>
      <c r="BR4838"/>
      <c r="BS4838"/>
      <c r="BT4838"/>
      <c r="BU4838"/>
      <c r="BV4838"/>
      <c r="BW4838"/>
      <c r="BX4838"/>
      <c r="BY4838"/>
      <c r="BZ4838"/>
      <c r="CA4838"/>
      <c r="CB4838"/>
      <c r="CC4838"/>
      <c r="CD4838"/>
      <c r="CE4838"/>
      <c r="CF4838"/>
      <c r="CG4838"/>
      <c r="CH4838"/>
      <c r="CI4838"/>
      <c r="CJ4838"/>
      <c r="CK4838"/>
      <c r="CL4838"/>
      <c r="CM4838"/>
      <c r="CN4838"/>
      <c r="CO4838"/>
      <c r="CP4838"/>
      <c r="CQ4838"/>
      <c r="CR4838"/>
      <c r="CS4838"/>
      <c r="CT4838"/>
      <c r="CU4838"/>
      <c r="CV4838"/>
    </row>
    <row r="4839" spans="10:100" x14ac:dyDescent="0.25">
      <c r="J4839"/>
      <c r="K4839"/>
      <c r="L4839"/>
      <c r="M4839"/>
      <c r="N4839"/>
      <c r="O4839"/>
      <c r="P4839"/>
      <c r="Q4839"/>
      <c r="R4839"/>
      <c r="S4839"/>
      <c r="T4839"/>
      <c r="U4839"/>
      <c r="V4839"/>
      <c r="W4839"/>
      <c r="X4839"/>
      <c r="Y4839"/>
      <c r="Z4839"/>
      <c r="AA4839"/>
      <c r="AB4839"/>
      <c r="AC4839"/>
      <c r="AD4839"/>
      <c r="AE4839"/>
      <c r="AF4839"/>
      <c r="AG4839"/>
      <c r="AH4839"/>
      <c r="AI4839"/>
      <c r="AJ4839"/>
      <c r="AK4839"/>
      <c r="AL4839"/>
      <c r="AM4839"/>
      <c r="AN4839"/>
      <c r="AO4839"/>
      <c r="AP4839"/>
      <c r="AQ4839"/>
      <c r="AR4839"/>
      <c r="AS4839"/>
      <c r="AT4839"/>
      <c r="AU4839"/>
      <c r="AV4839"/>
      <c r="AW4839"/>
      <c r="AX4839"/>
      <c r="AY4839"/>
      <c r="AZ4839"/>
      <c r="BA4839"/>
      <c r="BB4839"/>
      <c r="BC4839"/>
      <c r="BD4839"/>
      <c r="BE4839"/>
      <c r="BF4839"/>
      <c r="BG4839"/>
      <c r="BH4839"/>
      <c r="BI4839"/>
      <c r="BJ4839"/>
      <c r="BK4839"/>
      <c r="BL4839"/>
      <c r="BM4839"/>
      <c r="BN4839"/>
      <c r="BO4839"/>
      <c r="BP4839"/>
      <c r="BQ4839"/>
      <c r="BR4839"/>
      <c r="BS4839"/>
      <c r="BT4839"/>
      <c r="BU4839"/>
      <c r="BV4839"/>
      <c r="BW4839"/>
      <c r="BX4839"/>
      <c r="BY4839"/>
      <c r="BZ4839"/>
      <c r="CA4839"/>
      <c r="CB4839"/>
      <c r="CC4839"/>
      <c r="CD4839"/>
      <c r="CE4839"/>
      <c r="CF4839"/>
      <c r="CG4839"/>
      <c r="CH4839"/>
      <c r="CI4839"/>
      <c r="CJ4839"/>
      <c r="CK4839"/>
      <c r="CL4839"/>
      <c r="CM4839"/>
      <c r="CN4839"/>
      <c r="CO4839"/>
      <c r="CP4839"/>
      <c r="CQ4839"/>
      <c r="CR4839"/>
      <c r="CS4839"/>
      <c r="CT4839"/>
      <c r="CU4839"/>
      <c r="CV4839"/>
    </row>
    <row r="4840" spans="10:100" x14ac:dyDescent="0.25">
      <c r="J4840"/>
      <c r="K4840"/>
      <c r="L4840"/>
      <c r="M4840"/>
      <c r="N4840"/>
      <c r="O4840"/>
      <c r="P4840"/>
      <c r="Q4840"/>
      <c r="R4840"/>
      <c r="S4840"/>
      <c r="T4840"/>
      <c r="U4840"/>
      <c r="V4840"/>
      <c r="W4840"/>
      <c r="X4840"/>
      <c r="Y4840"/>
      <c r="Z4840"/>
      <c r="AA4840"/>
      <c r="AB4840"/>
      <c r="AC4840"/>
      <c r="AD4840"/>
      <c r="AE4840"/>
      <c r="AF4840"/>
      <c r="AG4840"/>
      <c r="AH4840"/>
      <c r="AI4840"/>
      <c r="AJ4840"/>
      <c r="AK4840"/>
      <c r="AL4840"/>
      <c r="AM4840"/>
      <c r="AN4840"/>
      <c r="AO4840"/>
      <c r="AP4840"/>
      <c r="AQ4840"/>
      <c r="AR4840"/>
      <c r="AS4840"/>
      <c r="AT4840"/>
      <c r="AU4840"/>
      <c r="AV4840"/>
      <c r="AW4840"/>
      <c r="AX4840"/>
      <c r="AY4840"/>
      <c r="AZ4840"/>
      <c r="BA4840"/>
      <c r="BB4840"/>
      <c r="BC4840"/>
      <c r="BD4840"/>
      <c r="BE4840"/>
      <c r="BF4840"/>
      <c r="BG4840"/>
      <c r="BH4840"/>
      <c r="BI4840"/>
      <c r="BJ4840"/>
      <c r="BK4840"/>
      <c r="BL4840"/>
      <c r="BM4840"/>
      <c r="BN4840"/>
      <c r="BO4840"/>
      <c r="BP4840"/>
      <c r="BQ4840"/>
      <c r="BR4840"/>
      <c r="BS4840"/>
      <c r="BT4840"/>
      <c r="BU4840"/>
      <c r="BV4840"/>
      <c r="BW4840"/>
      <c r="BX4840"/>
      <c r="BY4840"/>
      <c r="BZ4840"/>
      <c r="CA4840"/>
      <c r="CB4840"/>
      <c r="CC4840"/>
      <c r="CD4840"/>
      <c r="CE4840"/>
      <c r="CF4840"/>
      <c r="CG4840"/>
      <c r="CH4840"/>
      <c r="CI4840"/>
      <c r="CJ4840"/>
      <c r="CK4840"/>
      <c r="CL4840"/>
      <c r="CM4840"/>
      <c r="CN4840"/>
      <c r="CO4840"/>
      <c r="CP4840"/>
      <c r="CQ4840"/>
      <c r="CR4840"/>
      <c r="CS4840"/>
      <c r="CT4840"/>
      <c r="CU4840"/>
      <c r="CV4840"/>
    </row>
    <row r="4841" spans="10:100" x14ac:dyDescent="0.25">
      <c r="J4841"/>
      <c r="K4841"/>
      <c r="L4841"/>
      <c r="M4841"/>
      <c r="N4841"/>
      <c r="O4841"/>
      <c r="P4841"/>
      <c r="Q4841"/>
      <c r="R4841"/>
      <c r="S4841"/>
      <c r="T4841"/>
      <c r="U4841"/>
      <c r="V4841"/>
      <c r="W4841"/>
      <c r="X4841"/>
      <c r="Y4841"/>
      <c r="Z4841"/>
      <c r="AA4841"/>
      <c r="AB4841"/>
      <c r="AC4841"/>
      <c r="AD4841"/>
      <c r="AE4841"/>
      <c r="AF4841"/>
      <c r="AG4841"/>
      <c r="AH4841"/>
      <c r="AI4841"/>
      <c r="AJ4841"/>
      <c r="AK4841"/>
      <c r="AL4841"/>
      <c r="AM4841"/>
      <c r="AN4841"/>
      <c r="AO4841"/>
      <c r="AP4841"/>
      <c r="AQ4841"/>
      <c r="AR4841"/>
      <c r="AS4841"/>
      <c r="AT4841"/>
      <c r="AU4841"/>
      <c r="AV4841"/>
      <c r="AW4841"/>
      <c r="AX4841"/>
      <c r="AY4841"/>
      <c r="AZ4841"/>
      <c r="BA4841"/>
      <c r="BB4841"/>
      <c r="BC4841"/>
      <c r="BD4841"/>
      <c r="BE4841"/>
      <c r="BF4841"/>
      <c r="BG4841"/>
      <c r="BH4841"/>
      <c r="BI4841"/>
      <c r="BJ4841"/>
      <c r="BK4841"/>
      <c r="BL4841"/>
      <c r="BM4841"/>
      <c r="BN4841"/>
      <c r="BO4841"/>
      <c r="BP4841"/>
      <c r="BQ4841"/>
      <c r="BR4841"/>
      <c r="BS4841"/>
      <c r="BT4841"/>
      <c r="BU4841"/>
      <c r="BV4841"/>
      <c r="BW4841"/>
      <c r="BX4841"/>
      <c r="BY4841"/>
      <c r="BZ4841"/>
      <c r="CA4841"/>
      <c r="CB4841"/>
      <c r="CC4841"/>
      <c r="CD4841"/>
      <c r="CE4841"/>
      <c r="CF4841"/>
      <c r="CG4841"/>
      <c r="CH4841"/>
      <c r="CI4841"/>
      <c r="CJ4841"/>
      <c r="CK4841"/>
      <c r="CL4841"/>
      <c r="CM4841"/>
      <c r="CN4841"/>
      <c r="CO4841"/>
      <c r="CP4841"/>
      <c r="CQ4841"/>
      <c r="CR4841"/>
      <c r="CS4841"/>
      <c r="CT4841"/>
      <c r="CU4841"/>
      <c r="CV4841"/>
    </row>
    <row r="4842" spans="10:100" x14ac:dyDescent="0.25">
      <c r="J4842"/>
      <c r="K4842"/>
      <c r="L4842"/>
      <c r="M4842"/>
      <c r="N4842"/>
      <c r="O4842"/>
      <c r="P4842"/>
      <c r="Q4842"/>
      <c r="R4842"/>
      <c r="S4842"/>
      <c r="T4842"/>
      <c r="U4842"/>
      <c r="V4842"/>
      <c r="W4842"/>
      <c r="X4842"/>
      <c r="Y4842"/>
      <c r="Z4842"/>
      <c r="AA4842"/>
      <c r="AB4842"/>
      <c r="AC4842"/>
      <c r="AD4842"/>
      <c r="AE4842"/>
      <c r="AF4842"/>
      <c r="AG4842"/>
      <c r="AH4842"/>
      <c r="AI4842"/>
      <c r="AJ4842"/>
      <c r="AK4842"/>
      <c r="AL4842"/>
      <c r="AM4842"/>
      <c r="AN4842"/>
      <c r="AO4842"/>
      <c r="AP4842"/>
      <c r="AQ4842"/>
      <c r="AR4842"/>
      <c r="AS4842"/>
      <c r="AT4842"/>
      <c r="AU4842"/>
      <c r="AV4842"/>
      <c r="AW4842"/>
      <c r="AX4842"/>
      <c r="AY4842"/>
      <c r="AZ4842"/>
      <c r="BA4842"/>
      <c r="BB4842"/>
      <c r="BC4842"/>
      <c r="BD4842"/>
      <c r="BE4842"/>
      <c r="BF4842"/>
      <c r="BG4842"/>
      <c r="BH4842"/>
      <c r="BI4842"/>
      <c r="BJ4842"/>
      <c r="BK4842"/>
      <c r="BL4842"/>
      <c r="BM4842"/>
      <c r="BN4842"/>
      <c r="BO4842"/>
      <c r="BP4842"/>
      <c r="BQ4842"/>
      <c r="BR4842"/>
      <c r="BS4842"/>
      <c r="BT4842"/>
      <c r="BU4842"/>
      <c r="BV4842"/>
      <c r="BW4842"/>
      <c r="BX4842"/>
      <c r="BY4842"/>
      <c r="BZ4842"/>
      <c r="CA4842"/>
      <c r="CB4842"/>
      <c r="CC4842"/>
      <c r="CD4842"/>
      <c r="CE4842"/>
      <c r="CF4842"/>
      <c r="CG4842"/>
      <c r="CH4842"/>
      <c r="CI4842"/>
      <c r="CJ4842"/>
      <c r="CK4842"/>
      <c r="CL4842"/>
      <c r="CM4842"/>
      <c r="CN4842"/>
      <c r="CO4842"/>
      <c r="CP4842"/>
      <c r="CQ4842"/>
      <c r="CR4842"/>
      <c r="CS4842"/>
      <c r="CT4842"/>
      <c r="CU4842"/>
      <c r="CV4842"/>
    </row>
    <row r="4843" spans="10:100" x14ac:dyDescent="0.25">
      <c r="J4843"/>
      <c r="K4843"/>
      <c r="L4843"/>
      <c r="M4843"/>
      <c r="N4843"/>
      <c r="O4843"/>
      <c r="P4843"/>
      <c r="Q4843"/>
      <c r="R4843"/>
      <c r="S4843"/>
      <c r="T4843"/>
      <c r="U4843"/>
      <c r="V4843"/>
      <c r="W4843"/>
      <c r="X4843"/>
      <c r="Y4843"/>
      <c r="Z4843"/>
      <c r="AA4843"/>
      <c r="AB4843"/>
      <c r="AC4843"/>
      <c r="AD4843"/>
      <c r="AE4843"/>
      <c r="AF4843"/>
      <c r="AG4843"/>
      <c r="AH4843"/>
      <c r="AI4843"/>
      <c r="AJ4843"/>
      <c r="AK4843"/>
      <c r="AL4843"/>
      <c r="AM4843"/>
      <c r="AN4843"/>
      <c r="AO4843"/>
      <c r="AP4843"/>
      <c r="AQ4843"/>
      <c r="AR4843"/>
      <c r="AS4843"/>
      <c r="AT4843"/>
      <c r="AU4843"/>
      <c r="AV4843"/>
      <c r="AW4843"/>
      <c r="AX4843"/>
      <c r="AY4843"/>
      <c r="AZ4843"/>
      <c r="BA4843"/>
      <c r="BB4843"/>
      <c r="BC4843"/>
      <c r="BD4843"/>
      <c r="BE4843"/>
      <c r="BF4843"/>
      <c r="BG4843"/>
      <c r="BH4843"/>
      <c r="BI4843"/>
      <c r="BJ4843"/>
      <c r="BK4843"/>
      <c r="BL4843"/>
      <c r="BM4843"/>
      <c r="BN4843"/>
      <c r="BO4843"/>
      <c r="BP4843"/>
      <c r="BQ4843"/>
      <c r="BR4843"/>
      <c r="BS4843"/>
      <c r="BT4843"/>
      <c r="BU4843"/>
      <c r="BV4843"/>
      <c r="BW4843"/>
      <c r="BX4843"/>
      <c r="BY4843"/>
      <c r="BZ4843"/>
      <c r="CA4843"/>
      <c r="CB4843"/>
      <c r="CC4843"/>
      <c r="CD4843"/>
      <c r="CE4843"/>
      <c r="CF4843"/>
      <c r="CG4843"/>
      <c r="CH4843"/>
      <c r="CI4843"/>
      <c r="CJ4843"/>
      <c r="CK4843"/>
      <c r="CL4843"/>
      <c r="CM4843"/>
      <c r="CN4843"/>
      <c r="CO4843"/>
      <c r="CP4843"/>
      <c r="CQ4843"/>
      <c r="CR4843"/>
      <c r="CS4843"/>
      <c r="CT4843"/>
      <c r="CU4843"/>
      <c r="CV4843"/>
    </row>
    <row r="4844" spans="10:100" x14ac:dyDescent="0.25">
      <c r="J4844"/>
      <c r="K4844"/>
      <c r="L4844"/>
      <c r="M4844"/>
      <c r="N4844"/>
      <c r="O4844"/>
      <c r="P4844"/>
      <c r="Q4844"/>
      <c r="R4844"/>
      <c r="S4844"/>
      <c r="T4844"/>
      <c r="U4844"/>
      <c r="V4844"/>
      <c r="W4844"/>
      <c r="X4844"/>
      <c r="Y4844"/>
      <c r="Z4844"/>
      <c r="AA4844"/>
      <c r="AB4844"/>
      <c r="AC4844"/>
      <c r="AD4844"/>
      <c r="AE4844"/>
      <c r="AF4844"/>
      <c r="AG4844"/>
      <c r="AH4844"/>
      <c r="AI4844"/>
      <c r="AJ4844"/>
      <c r="AK4844"/>
      <c r="AL4844"/>
      <c r="AM4844"/>
      <c r="AN4844"/>
      <c r="AO4844"/>
      <c r="AP4844"/>
      <c r="AQ4844"/>
      <c r="AR4844"/>
      <c r="AS4844"/>
      <c r="AT4844"/>
      <c r="AU4844"/>
      <c r="AV4844"/>
      <c r="AW4844"/>
      <c r="AX4844"/>
      <c r="AY4844"/>
      <c r="AZ4844"/>
      <c r="BA4844"/>
      <c r="BB4844"/>
      <c r="BC4844"/>
      <c r="BD4844"/>
      <c r="BE4844"/>
      <c r="BF4844"/>
      <c r="BG4844"/>
      <c r="BH4844"/>
      <c r="BI4844"/>
      <c r="BJ4844"/>
      <c r="BK4844"/>
      <c r="BL4844"/>
      <c r="BM4844"/>
      <c r="BN4844"/>
      <c r="BO4844"/>
      <c r="BP4844"/>
      <c r="BQ4844"/>
      <c r="BR4844"/>
      <c r="BS4844"/>
      <c r="BT4844"/>
      <c r="BU4844"/>
      <c r="BV4844"/>
      <c r="BW4844"/>
      <c r="BX4844"/>
      <c r="BY4844"/>
      <c r="BZ4844"/>
      <c r="CA4844"/>
      <c r="CB4844"/>
      <c r="CC4844"/>
      <c r="CD4844"/>
      <c r="CE4844"/>
      <c r="CF4844"/>
      <c r="CG4844"/>
      <c r="CH4844"/>
      <c r="CI4844"/>
      <c r="CJ4844"/>
      <c r="CK4844"/>
      <c r="CL4844"/>
      <c r="CM4844"/>
      <c r="CN4844"/>
      <c r="CO4844"/>
      <c r="CP4844"/>
      <c r="CQ4844"/>
      <c r="CR4844"/>
      <c r="CS4844"/>
      <c r="CT4844"/>
      <c r="CU4844"/>
      <c r="CV4844"/>
    </row>
    <row r="4845" spans="10:100" x14ac:dyDescent="0.25">
      <c r="J4845"/>
      <c r="K4845"/>
      <c r="L4845"/>
      <c r="M4845"/>
      <c r="N4845"/>
      <c r="O4845"/>
      <c r="P4845"/>
      <c r="Q4845"/>
      <c r="R4845"/>
      <c r="S4845"/>
      <c r="T4845"/>
      <c r="U4845"/>
      <c r="V4845"/>
      <c r="W4845"/>
      <c r="X4845"/>
      <c r="Y4845"/>
      <c r="Z4845"/>
      <c r="AA4845"/>
      <c r="AB4845"/>
      <c r="AC4845"/>
      <c r="AD4845"/>
      <c r="AE4845"/>
      <c r="AF4845"/>
      <c r="AG4845"/>
      <c r="AH4845"/>
      <c r="AI4845"/>
      <c r="AJ4845"/>
      <c r="AK4845"/>
      <c r="AL4845"/>
      <c r="AM4845"/>
      <c r="AN4845"/>
      <c r="AO4845"/>
      <c r="AP4845"/>
      <c r="AQ4845"/>
      <c r="AR4845"/>
      <c r="AS4845"/>
      <c r="AT4845"/>
      <c r="AU4845"/>
      <c r="AV4845"/>
      <c r="AW4845"/>
      <c r="AX4845"/>
      <c r="AY4845"/>
      <c r="AZ4845"/>
      <c r="BA4845"/>
      <c r="BB4845"/>
      <c r="BC4845"/>
      <c r="BD4845"/>
      <c r="BE4845"/>
      <c r="BF4845"/>
      <c r="BG4845"/>
      <c r="BH4845"/>
      <c r="BI4845"/>
      <c r="BJ4845"/>
      <c r="BK4845"/>
      <c r="BL4845"/>
      <c r="BM4845"/>
      <c r="BN4845"/>
      <c r="BO4845"/>
      <c r="BP4845"/>
      <c r="BQ4845"/>
      <c r="BR4845"/>
      <c r="BS4845"/>
      <c r="BT4845"/>
      <c r="BU4845"/>
      <c r="BV4845"/>
      <c r="BW4845"/>
      <c r="BX4845"/>
      <c r="BY4845"/>
      <c r="BZ4845"/>
      <c r="CA4845"/>
      <c r="CB4845"/>
      <c r="CC4845"/>
      <c r="CD4845"/>
      <c r="CE4845"/>
      <c r="CF4845"/>
      <c r="CG4845"/>
      <c r="CH4845"/>
      <c r="CI4845"/>
      <c r="CJ4845"/>
      <c r="CK4845"/>
      <c r="CL4845"/>
      <c r="CM4845"/>
      <c r="CN4845"/>
      <c r="CO4845"/>
      <c r="CP4845"/>
      <c r="CQ4845"/>
      <c r="CR4845"/>
      <c r="CS4845"/>
      <c r="CT4845"/>
      <c r="CU4845"/>
      <c r="CV4845"/>
    </row>
    <row r="4846" spans="10:100" x14ac:dyDescent="0.25">
      <c r="J4846"/>
      <c r="K4846"/>
      <c r="L4846"/>
      <c r="M4846"/>
      <c r="N4846"/>
      <c r="O4846"/>
      <c r="P4846"/>
      <c r="Q4846"/>
      <c r="R4846"/>
      <c r="S4846"/>
      <c r="T4846"/>
      <c r="U4846"/>
      <c r="V4846"/>
      <c r="W4846"/>
      <c r="X4846"/>
      <c r="Y4846"/>
      <c r="Z4846"/>
      <c r="AA4846"/>
      <c r="AB4846"/>
      <c r="AC4846"/>
      <c r="AD4846"/>
      <c r="AE4846"/>
      <c r="AF4846"/>
      <c r="AG4846"/>
      <c r="AH4846"/>
      <c r="AI4846"/>
      <c r="AJ4846"/>
      <c r="AK4846"/>
      <c r="AL4846"/>
      <c r="AM4846"/>
      <c r="AN4846"/>
      <c r="AO4846"/>
      <c r="AP4846"/>
      <c r="AQ4846"/>
      <c r="AR4846"/>
      <c r="AS4846"/>
      <c r="AT4846"/>
      <c r="AU4846"/>
      <c r="AV4846"/>
      <c r="AW4846"/>
      <c r="AX4846"/>
      <c r="AY4846"/>
      <c r="AZ4846"/>
      <c r="BA4846"/>
      <c r="BB4846"/>
      <c r="BC4846"/>
      <c r="BD4846"/>
      <c r="BE4846"/>
      <c r="BF4846"/>
      <c r="BG4846"/>
      <c r="BH4846"/>
      <c r="BI4846"/>
      <c r="BJ4846"/>
      <c r="BK4846"/>
      <c r="BL4846"/>
      <c r="BM4846"/>
      <c r="BN4846"/>
      <c r="BO4846"/>
      <c r="BP4846"/>
      <c r="BQ4846"/>
      <c r="BR4846"/>
      <c r="BS4846"/>
      <c r="BT4846"/>
      <c r="BU4846"/>
      <c r="BV4846"/>
      <c r="BW4846"/>
      <c r="BX4846"/>
      <c r="BY4846"/>
      <c r="BZ4846"/>
      <c r="CA4846"/>
      <c r="CB4846"/>
      <c r="CC4846"/>
      <c r="CD4846"/>
      <c r="CE4846"/>
      <c r="CF4846"/>
      <c r="CG4846"/>
      <c r="CH4846"/>
      <c r="CI4846"/>
      <c r="CJ4846"/>
      <c r="CK4846"/>
      <c r="CL4846"/>
      <c r="CM4846"/>
      <c r="CN4846"/>
      <c r="CO4846"/>
      <c r="CP4846"/>
      <c r="CQ4846"/>
      <c r="CR4846"/>
      <c r="CS4846"/>
      <c r="CT4846"/>
      <c r="CU4846"/>
      <c r="CV4846"/>
    </row>
    <row r="4847" spans="10:100" x14ac:dyDescent="0.25">
      <c r="J4847"/>
      <c r="K4847"/>
      <c r="L4847"/>
      <c r="M4847"/>
      <c r="N4847"/>
      <c r="O4847"/>
      <c r="P4847"/>
      <c r="Q4847"/>
      <c r="R4847"/>
      <c r="S4847"/>
      <c r="T4847"/>
      <c r="U4847"/>
      <c r="V4847"/>
      <c r="W4847"/>
      <c r="X4847"/>
      <c r="Y4847"/>
      <c r="Z4847"/>
      <c r="AA4847"/>
      <c r="AB4847"/>
      <c r="AC4847"/>
      <c r="AD4847"/>
      <c r="AE4847"/>
      <c r="AF4847"/>
      <c r="AG4847"/>
      <c r="AH4847"/>
      <c r="AI4847"/>
      <c r="AJ4847"/>
      <c r="AK4847"/>
      <c r="AL4847"/>
      <c r="AM4847"/>
      <c r="AN4847"/>
      <c r="AO4847"/>
      <c r="AP4847"/>
      <c r="AQ4847"/>
      <c r="AR4847"/>
      <c r="AS4847"/>
      <c r="AT4847"/>
      <c r="AU4847"/>
      <c r="AV4847"/>
      <c r="AW4847"/>
      <c r="AX4847"/>
      <c r="AY4847"/>
      <c r="AZ4847"/>
      <c r="BA4847"/>
      <c r="BB4847"/>
      <c r="BC4847"/>
      <c r="BD4847"/>
      <c r="BE4847"/>
      <c r="BF4847"/>
      <c r="BG4847"/>
      <c r="BH4847"/>
      <c r="BI4847"/>
      <c r="BJ4847"/>
      <c r="BK4847"/>
      <c r="BL4847"/>
      <c r="BM4847"/>
      <c r="BN4847"/>
      <c r="BO4847"/>
      <c r="BP4847"/>
      <c r="BQ4847"/>
      <c r="BR4847"/>
      <c r="BS4847"/>
      <c r="BT4847"/>
      <c r="BU4847"/>
      <c r="BV4847"/>
      <c r="BW4847"/>
      <c r="BX4847"/>
      <c r="BY4847"/>
      <c r="BZ4847"/>
      <c r="CA4847"/>
      <c r="CB4847"/>
      <c r="CC4847"/>
      <c r="CD4847"/>
      <c r="CE4847"/>
      <c r="CF4847"/>
      <c r="CG4847"/>
      <c r="CH4847"/>
      <c r="CI4847"/>
      <c r="CJ4847"/>
      <c r="CK4847"/>
      <c r="CL4847"/>
      <c r="CM4847"/>
      <c r="CN4847"/>
      <c r="CO4847"/>
      <c r="CP4847"/>
      <c r="CQ4847"/>
      <c r="CR4847"/>
      <c r="CS4847"/>
      <c r="CT4847"/>
      <c r="CU4847"/>
      <c r="CV4847"/>
    </row>
    <row r="4848" spans="10:100" x14ac:dyDescent="0.25">
      <c r="J4848"/>
      <c r="K4848"/>
      <c r="L4848"/>
      <c r="M4848"/>
      <c r="N4848"/>
      <c r="O4848"/>
      <c r="P4848"/>
      <c r="Q4848"/>
      <c r="R4848"/>
      <c r="S4848"/>
      <c r="T4848"/>
      <c r="U4848"/>
      <c r="V4848"/>
      <c r="W4848"/>
      <c r="X4848"/>
      <c r="Y4848"/>
      <c r="Z4848"/>
      <c r="AA4848"/>
      <c r="AB4848"/>
      <c r="AC4848"/>
      <c r="AD4848"/>
      <c r="AE4848"/>
      <c r="AF4848"/>
      <c r="AG4848"/>
      <c r="AH4848"/>
      <c r="AI4848"/>
      <c r="AJ4848"/>
      <c r="AK4848"/>
      <c r="AL4848"/>
      <c r="AM4848"/>
      <c r="AN4848"/>
      <c r="AO4848"/>
      <c r="AP4848"/>
      <c r="AQ4848"/>
      <c r="AR4848"/>
      <c r="AS4848"/>
      <c r="AT4848"/>
      <c r="AU4848"/>
      <c r="AV4848"/>
      <c r="AW4848"/>
      <c r="AX4848"/>
      <c r="AY4848"/>
      <c r="AZ4848"/>
      <c r="BA4848"/>
      <c r="BB4848"/>
      <c r="BC4848"/>
      <c r="BD4848"/>
      <c r="BE4848"/>
      <c r="BF4848"/>
      <c r="BG4848"/>
      <c r="BH4848"/>
      <c r="BI4848"/>
      <c r="BJ4848"/>
      <c r="BK4848"/>
      <c r="BL4848"/>
      <c r="BM4848"/>
      <c r="BN4848"/>
      <c r="BO4848"/>
      <c r="BP4848"/>
      <c r="BQ4848"/>
      <c r="BR4848"/>
      <c r="BS4848"/>
      <c r="BT4848"/>
      <c r="BU4848"/>
      <c r="BV4848"/>
      <c r="BW4848"/>
      <c r="BX4848"/>
      <c r="BY4848"/>
      <c r="BZ4848"/>
      <c r="CA4848"/>
      <c r="CB4848"/>
      <c r="CC4848"/>
      <c r="CD4848"/>
      <c r="CE4848"/>
      <c r="CF4848"/>
      <c r="CG4848"/>
      <c r="CH4848"/>
      <c r="CI4848"/>
      <c r="CJ4848"/>
      <c r="CK4848"/>
      <c r="CL4848"/>
      <c r="CM4848"/>
      <c r="CN4848"/>
      <c r="CO4848"/>
      <c r="CP4848"/>
      <c r="CQ4848"/>
      <c r="CR4848"/>
      <c r="CS4848"/>
      <c r="CT4848"/>
      <c r="CU4848"/>
      <c r="CV4848"/>
    </row>
    <row r="4849" spans="10:100" x14ac:dyDescent="0.25">
      <c r="J4849"/>
      <c r="K4849"/>
      <c r="L4849"/>
      <c r="M4849"/>
      <c r="N4849"/>
      <c r="O4849"/>
      <c r="P4849"/>
      <c r="Q4849"/>
      <c r="R4849"/>
      <c r="S4849"/>
      <c r="T4849"/>
      <c r="U4849"/>
      <c r="V4849"/>
      <c r="W4849"/>
      <c r="X4849"/>
      <c r="Y4849"/>
      <c r="Z4849"/>
      <c r="AA4849"/>
      <c r="AB4849"/>
      <c r="AC4849"/>
      <c r="AD4849"/>
      <c r="AE4849"/>
      <c r="AF4849"/>
      <c r="AG4849"/>
      <c r="AH4849"/>
      <c r="AI4849"/>
      <c r="AJ4849"/>
      <c r="AK4849"/>
      <c r="AL4849"/>
      <c r="AM4849"/>
      <c r="AN4849"/>
      <c r="AO4849"/>
      <c r="AP4849"/>
      <c r="AQ4849"/>
      <c r="AR4849"/>
      <c r="AS4849"/>
      <c r="AT4849"/>
      <c r="AU4849"/>
      <c r="AV4849"/>
      <c r="AW4849"/>
      <c r="AX4849"/>
      <c r="AY4849"/>
      <c r="AZ4849"/>
      <c r="BA4849"/>
      <c r="BB4849"/>
      <c r="BC4849"/>
      <c r="BD4849"/>
      <c r="BE4849"/>
      <c r="BF4849"/>
      <c r="BG4849"/>
      <c r="BH4849"/>
      <c r="BI4849"/>
      <c r="BJ4849"/>
      <c r="BK4849"/>
      <c r="BL4849"/>
      <c r="BM4849"/>
      <c r="BN4849"/>
      <c r="BO4849"/>
      <c r="BP4849"/>
      <c r="BQ4849"/>
      <c r="BR4849"/>
      <c r="BS4849"/>
      <c r="BT4849"/>
      <c r="BU4849"/>
      <c r="BV4849"/>
      <c r="BW4849"/>
      <c r="BX4849"/>
      <c r="BY4849"/>
      <c r="BZ4849"/>
      <c r="CA4849"/>
      <c r="CB4849"/>
      <c r="CC4849"/>
      <c r="CD4849"/>
      <c r="CE4849"/>
      <c r="CF4849"/>
      <c r="CG4849"/>
      <c r="CH4849"/>
      <c r="CI4849"/>
      <c r="CJ4849"/>
      <c r="CK4849"/>
      <c r="CL4849"/>
      <c r="CM4849"/>
      <c r="CN4849"/>
      <c r="CO4849"/>
      <c r="CP4849"/>
      <c r="CQ4849"/>
      <c r="CR4849"/>
      <c r="CS4849"/>
      <c r="CT4849"/>
      <c r="CU4849"/>
      <c r="CV4849"/>
    </row>
    <row r="4850" spans="10:100" x14ac:dyDescent="0.25">
      <c r="J4850"/>
      <c r="K4850"/>
      <c r="L4850"/>
      <c r="M4850"/>
      <c r="N4850"/>
      <c r="O4850"/>
      <c r="P4850"/>
      <c r="Q4850"/>
      <c r="R4850"/>
      <c r="S4850"/>
      <c r="T4850"/>
      <c r="U4850"/>
      <c r="V4850"/>
      <c r="W4850"/>
      <c r="X4850"/>
      <c r="Y4850"/>
      <c r="Z4850"/>
      <c r="AA4850"/>
      <c r="AB4850"/>
      <c r="AC4850"/>
      <c r="AD4850"/>
      <c r="AE4850"/>
      <c r="AF4850"/>
      <c r="AG4850"/>
      <c r="AH4850"/>
      <c r="AI4850"/>
      <c r="AJ4850"/>
      <c r="AK4850"/>
      <c r="AL4850"/>
      <c r="AM4850"/>
      <c r="AN4850"/>
      <c r="AO4850"/>
      <c r="AP4850"/>
      <c r="AQ4850"/>
      <c r="AR4850"/>
      <c r="AS4850"/>
      <c r="AT4850"/>
      <c r="AU4850"/>
      <c r="AV4850"/>
      <c r="AW4850"/>
      <c r="AX4850"/>
      <c r="AY4850"/>
      <c r="AZ4850"/>
      <c r="BA4850"/>
      <c r="BB4850"/>
      <c r="BC4850"/>
      <c r="BD4850"/>
      <c r="BE4850"/>
      <c r="BF4850"/>
      <c r="BG4850"/>
      <c r="BH4850"/>
      <c r="BI4850"/>
      <c r="BJ4850"/>
      <c r="BK4850"/>
      <c r="BL4850"/>
      <c r="BM4850"/>
      <c r="BN4850"/>
      <c r="BO4850"/>
      <c r="BP4850"/>
      <c r="BQ4850"/>
      <c r="BR4850"/>
      <c r="BS4850"/>
      <c r="BT4850"/>
      <c r="BU4850"/>
      <c r="BV4850"/>
      <c r="BW4850"/>
      <c r="BX4850"/>
      <c r="BY4850"/>
      <c r="BZ4850"/>
      <c r="CA4850"/>
      <c r="CB4850"/>
      <c r="CC4850"/>
      <c r="CD4850"/>
      <c r="CE4850"/>
      <c r="CF4850"/>
      <c r="CG4850"/>
      <c r="CH4850"/>
      <c r="CI4850"/>
      <c r="CJ4850"/>
      <c r="CK4850"/>
      <c r="CL4850"/>
      <c r="CM4850"/>
      <c r="CN4850"/>
      <c r="CO4850"/>
      <c r="CP4850"/>
      <c r="CQ4850"/>
      <c r="CR4850"/>
      <c r="CS4850"/>
      <c r="CT4850"/>
      <c r="CU4850"/>
      <c r="CV4850"/>
    </row>
    <row r="4851" spans="10:100" x14ac:dyDescent="0.25">
      <c r="J4851"/>
      <c r="K4851"/>
      <c r="L4851"/>
      <c r="M4851"/>
      <c r="N4851"/>
      <c r="O4851"/>
      <c r="P4851"/>
      <c r="Q4851"/>
      <c r="R4851"/>
      <c r="S4851"/>
      <c r="T4851"/>
      <c r="U4851"/>
      <c r="V4851"/>
      <c r="W4851"/>
      <c r="X4851"/>
      <c r="Y4851"/>
      <c r="Z4851"/>
      <c r="AA4851"/>
      <c r="AB4851"/>
      <c r="AC4851"/>
      <c r="AD4851"/>
      <c r="AE4851"/>
      <c r="AF4851"/>
      <c r="AG4851"/>
      <c r="AH4851"/>
      <c r="AI4851"/>
      <c r="AJ4851"/>
      <c r="AK4851"/>
      <c r="AL4851"/>
      <c r="AM4851"/>
      <c r="AN4851"/>
      <c r="AO4851"/>
      <c r="AP4851"/>
      <c r="AQ4851"/>
      <c r="AR4851"/>
      <c r="AS4851"/>
      <c r="AT4851"/>
      <c r="AU4851"/>
      <c r="AV4851"/>
      <c r="AW4851"/>
      <c r="AX4851"/>
      <c r="AY4851"/>
      <c r="AZ4851"/>
      <c r="BA4851"/>
      <c r="BB4851"/>
      <c r="BC4851"/>
      <c r="BD4851"/>
      <c r="BE4851"/>
      <c r="BF4851"/>
      <c r="BG4851"/>
      <c r="BH4851"/>
      <c r="BI4851"/>
      <c r="BJ4851"/>
      <c r="BK4851"/>
      <c r="BL4851"/>
      <c r="BM4851"/>
      <c r="BN4851"/>
      <c r="BO4851"/>
      <c r="BP4851"/>
      <c r="BQ4851"/>
      <c r="BR4851"/>
      <c r="BS4851"/>
      <c r="BT4851"/>
      <c r="BU4851"/>
      <c r="BV4851"/>
      <c r="BW4851"/>
      <c r="BX4851"/>
      <c r="BY4851"/>
      <c r="BZ4851"/>
      <c r="CA4851"/>
      <c r="CB4851"/>
      <c r="CC4851"/>
      <c r="CD4851"/>
      <c r="CE4851"/>
      <c r="CF4851"/>
      <c r="CG4851"/>
      <c r="CH4851"/>
      <c r="CI4851"/>
      <c r="CJ4851"/>
      <c r="CK4851"/>
      <c r="CL4851"/>
      <c r="CM4851"/>
      <c r="CN4851"/>
      <c r="CO4851"/>
      <c r="CP4851"/>
      <c r="CQ4851"/>
      <c r="CR4851"/>
      <c r="CS4851"/>
      <c r="CT4851"/>
      <c r="CU4851"/>
      <c r="CV4851"/>
    </row>
    <row r="4852" spans="10:100" x14ac:dyDescent="0.25">
      <c r="J4852"/>
      <c r="K4852"/>
      <c r="L4852"/>
      <c r="M4852"/>
      <c r="N4852"/>
      <c r="O4852"/>
      <c r="P4852"/>
      <c r="Q4852"/>
      <c r="R4852"/>
      <c r="S4852"/>
      <c r="T4852"/>
      <c r="U4852"/>
      <c r="V4852"/>
      <c r="W4852"/>
      <c r="X4852"/>
      <c r="Y4852"/>
      <c r="Z4852"/>
      <c r="AA4852"/>
      <c r="AB4852"/>
      <c r="AC4852"/>
      <c r="AD4852"/>
      <c r="AE4852"/>
      <c r="AF4852"/>
      <c r="AG4852"/>
      <c r="AH4852"/>
      <c r="AI4852"/>
      <c r="AJ4852"/>
      <c r="AK4852"/>
      <c r="AL4852"/>
      <c r="AM4852"/>
      <c r="AN4852"/>
      <c r="AO4852"/>
      <c r="AP4852"/>
      <c r="AQ4852"/>
      <c r="AR4852"/>
      <c r="AS4852"/>
      <c r="AT4852"/>
      <c r="AU4852"/>
      <c r="AV4852"/>
      <c r="AW4852"/>
      <c r="AX4852"/>
      <c r="AY4852"/>
      <c r="AZ4852"/>
      <c r="BA4852"/>
      <c r="BB4852"/>
      <c r="BC4852"/>
      <c r="BD4852"/>
      <c r="BE4852"/>
      <c r="BF4852"/>
      <c r="BG4852"/>
      <c r="BH4852"/>
      <c r="BI4852"/>
      <c r="BJ4852"/>
      <c r="BK4852"/>
      <c r="BL4852"/>
      <c r="BM4852"/>
      <c r="BN4852"/>
      <c r="BO4852"/>
      <c r="BP4852"/>
      <c r="BQ4852"/>
      <c r="BR4852"/>
      <c r="BS4852"/>
      <c r="BT4852"/>
      <c r="BU4852"/>
      <c r="BV4852"/>
      <c r="BW4852"/>
      <c r="BX4852"/>
      <c r="BY4852"/>
      <c r="BZ4852"/>
      <c r="CA4852"/>
      <c r="CB4852"/>
      <c r="CC4852"/>
      <c r="CD4852"/>
      <c r="CE4852"/>
      <c r="CF4852"/>
      <c r="CG4852"/>
      <c r="CH4852"/>
      <c r="CI4852"/>
      <c r="CJ4852"/>
      <c r="CK4852"/>
      <c r="CL4852"/>
      <c r="CM4852"/>
      <c r="CN4852"/>
      <c r="CO4852"/>
      <c r="CP4852"/>
      <c r="CQ4852"/>
      <c r="CR4852"/>
      <c r="CS4852"/>
      <c r="CT4852"/>
      <c r="CU4852"/>
      <c r="CV4852"/>
    </row>
    <row r="4853" spans="10:100" x14ac:dyDescent="0.25">
      <c r="J4853"/>
      <c r="K4853"/>
      <c r="L4853"/>
      <c r="M4853"/>
      <c r="N4853"/>
      <c r="O4853"/>
      <c r="P4853"/>
      <c r="Q4853"/>
      <c r="R4853"/>
      <c r="S4853"/>
      <c r="T4853"/>
      <c r="U4853"/>
      <c r="V4853"/>
      <c r="W4853"/>
      <c r="X4853"/>
      <c r="Y4853"/>
      <c r="Z4853"/>
      <c r="AA4853"/>
      <c r="AB4853"/>
      <c r="AC4853"/>
      <c r="AD4853"/>
      <c r="AE4853"/>
      <c r="AF4853"/>
      <c r="AG4853"/>
      <c r="AH4853"/>
      <c r="AI4853"/>
      <c r="AJ4853"/>
      <c r="AK4853"/>
      <c r="AL4853"/>
      <c r="AM4853"/>
      <c r="AN4853"/>
      <c r="AO4853"/>
      <c r="AP4853"/>
      <c r="AQ4853"/>
      <c r="AR4853"/>
      <c r="AS4853"/>
      <c r="AT4853"/>
      <c r="AU4853"/>
      <c r="AV4853"/>
      <c r="AW4853"/>
      <c r="AX4853"/>
      <c r="AY4853"/>
      <c r="AZ4853"/>
      <c r="BA4853"/>
      <c r="BB4853"/>
      <c r="BC4853"/>
      <c r="BD4853"/>
      <c r="BE4853"/>
      <c r="BF4853"/>
      <c r="BG4853"/>
      <c r="BH4853"/>
      <c r="BI4853"/>
      <c r="BJ4853"/>
      <c r="BK4853"/>
      <c r="BL4853"/>
      <c r="BM4853"/>
      <c r="BN4853"/>
      <c r="BO4853"/>
      <c r="BP4853"/>
      <c r="BQ4853"/>
      <c r="BR4853"/>
      <c r="BS4853"/>
      <c r="BT4853"/>
      <c r="BU4853"/>
      <c r="BV4853"/>
      <c r="BW4853"/>
      <c r="BX4853"/>
      <c r="BY4853"/>
      <c r="BZ4853"/>
      <c r="CA4853"/>
      <c r="CB4853"/>
      <c r="CC4853"/>
      <c r="CD4853"/>
      <c r="CE4853"/>
      <c r="CF4853"/>
      <c r="CG4853"/>
      <c r="CH4853"/>
      <c r="CI4853"/>
      <c r="CJ4853"/>
      <c r="CK4853"/>
      <c r="CL4853"/>
      <c r="CM4853"/>
      <c r="CN4853"/>
      <c r="CO4853"/>
      <c r="CP4853"/>
      <c r="CQ4853"/>
      <c r="CR4853"/>
      <c r="CS4853"/>
      <c r="CT4853"/>
      <c r="CU4853"/>
      <c r="CV4853"/>
    </row>
    <row r="4854" spans="10:100" x14ac:dyDescent="0.25">
      <c r="J4854"/>
      <c r="K4854"/>
      <c r="L4854"/>
      <c r="M4854"/>
      <c r="N4854"/>
      <c r="O4854"/>
      <c r="P4854"/>
      <c r="Q4854"/>
      <c r="R4854"/>
      <c r="S4854"/>
      <c r="T4854"/>
      <c r="U4854"/>
      <c r="V4854"/>
      <c r="W4854"/>
      <c r="X4854"/>
      <c r="Y4854"/>
      <c r="Z4854"/>
      <c r="AA4854"/>
      <c r="AB4854"/>
      <c r="AC4854"/>
      <c r="AD4854"/>
      <c r="AE4854"/>
      <c r="AF4854"/>
      <c r="AG4854"/>
      <c r="AH4854"/>
      <c r="AI4854"/>
      <c r="AJ4854"/>
      <c r="AK4854"/>
      <c r="AL4854"/>
      <c r="AM4854"/>
      <c r="AN4854"/>
      <c r="AO4854"/>
      <c r="AP4854"/>
      <c r="AQ4854"/>
      <c r="AR4854"/>
      <c r="AS4854"/>
      <c r="AT4854"/>
      <c r="AU4854"/>
      <c r="AV4854"/>
      <c r="AW4854"/>
      <c r="AX4854"/>
      <c r="AY4854"/>
      <c r="AZ4854"/>
      <c r="BA4854"/>
      <c r="BB4854"/>
      <c r="BC4854"/>
      <c r="BD4854"/>
      <c r="BE4854"/>
      <c r="BF4854"/>
      <c r="BG4854"/>
      <c r="BH4854"/>
      <c r="BI4854"/>
      <c r="BJ4854"/>
      <c r="BK4854"/>
      <c r="BL4854"/>
      <c r="BM4854"/>
      <c r="BN4854"/>
      <c r="BO4854"/>
      <c r="BP4854"/>
      <c r="BQ4854"/>
      <c r="BR4854"/>
      <c r="BS4854"/>
      <c r="BT4854"/>
      <c r="BU4854"/>
      <c r="BV4854"/>
      <c r="BW4854"/>
      <c r="BX4854"/>
      <c r="BY4854"/>
      <c r="BZ4854"/>
      <c r="CA4854"/>
      <c r="CB4854"/>
      <c r="CC4854"/>
      <c r="CD4854"/>
      <c r="CE4854"/>
      <c r="CF4854"/>
      <c r="CG4854"/>
      <c r="CH4854"/>
      <c r="CI4854"/>
      <c r="CJ4854"/>
      <c r="CK4854"/>
      <c r="CL4854"/>
      <c r="CM4854"/>
      <c r="CN4854"/>
      <c r="CO4854"/>
      <c r="CP4854"/>
      <c r="CQ4854"/>
      <c r="CR4854"/>
      <c r="CS4854"/>
      <c r="CT4854"/>
      <c r="CU4854"/>
      <c r="CV4854"/>
    </row>
    <row r="4855" spans="10:100" x14ac:dyDescent="0.25">
      <c r="J4855"/>
      <c r="K4855"/>
      <c r="L4855"/>
      <c r="M4855"/>
      <c r="N4855"/>
      <c r="O4855"/>
      <c r="P4855"/>
      <c r="Q4855"/>
      <c r="R4855"/>
      <c r="S4855"/>
      <c r="T4855"/>
      <c r="U4855"/>
      <c r="V4855"/>
      <c r="W4855"/>
      <c r="X4855"/>
      <c r="Y4855"/>
      <c r="Z4855"/>
      <c r="AA4855"/>
      <c r="AB4855"/>
      <c r="AC4855"/>
      <c r="AD4855"/>
      <c r="AE4855"/>
      <c r="AF4855"/>
      <c r="AG4855"/>
      <c r="AH4855"/>
      <c r="AI4855"/>
      <c r="AJ4855"/>
      <c r="AK4855"/>
      <c r="AL4855"/>
      <c r="AM4855"/>
      <c r="AN4855"/>
      <c r="AO4855"/>
      <c r="AP4855"/>
      <c r="AQ4855"/>
      <c r="AR4855"/>
      <c r="AS4855"/>
      <c r="AT4855"/>
      <c r="AU4855"/>
      <c r="AV4855"/>
      <c r="AW4855"/>
      <c r="AX4855"/>
      <c r="AY4855"/>
      <c r="AZ4855"/>
      <c r="BA4855"/>
      <c r="BB4855"/>
      <c r="BC4855"/>
      <c r="BD4855"/>
      <c r="BE4855"/>
      <c r="BF4855"/>
      <c r="BG4855"/>
      <c r="BH4855"/>
      <c r="BI4855"/>
      <c r="BJ4855"/>
      <c r="BK4855"/>
      <c r="BL4855"/>
      <c r="BM4855"/>
      <c r="BN4855"/>
      <c r="BO4855"/>
      <c r="BP4855"/>
      <c r="BQ4855"/>
      <c r="BR4855"/>
      <c r="BS4855"/>
      <c r="BT4855"/>
      <c r="BU4855"/>
      <c r="BV4855"/>
      <c r="BW4855"/>
      <c r="BX4855"/>
      <c r="BY4855"/>
      <c r="BZ4855"/>
      <c r="CA4855"/>
      <c r="CB4855"/>
      <c r="CC4855"/>
      <c r="CD4855"/>
      <c r="CE4855"/>
      <c r="CF4855"/>
      <c r="CG4855"/>
      <c r="CH4855"/>
      <c r="CI4855"/>
      <c r="CJ4855"/>
      <c r="CK4855"/>
      <c r="CL4855"/>
      <c r="CM4855"/>
      <c r="CN4855"/>
      <c r="CO4855"/>
      <c r="CP4855"/>
      <c r="CQ4855"/>
      <c r="CR4855"/>
      <c r="CS4855"/>
      <c r="CT4855"/>
      <c r="CU4855"/>
      <c r="CV4855"/>
    </row>
    <row r="4856" spans="10:100" x14ac:dyDescent="0.25">
      <c r="J4856"/>
      <c r="K4856"/>
      <c r="L4856"/>
      <c r="M4856"/>
      <c r="N4856"/>
      <c r="O4856"/>
      <c r="P4856"/>
      <c r="Q4856"/>
      <c r="R4856"/>
      <c r="S4856"/>
      <c r="T4856"/>
      <c r="U4856"/>
      <c r="V4856"/>
      <c r="W4856"/>
      <c r="X4856"/>
      <c r="Y4856"/>
      <c r="Z4856"/>
      <c r="AA4856"/>
      <c r="AB4856"/>
      <c r="AC4856"/>
      <c r="AD4856"/>
      <c r="AE4856"/>
      <c r="AF4856"/>
      <c r="AG4856"/>
      <c r="AH4856"/>
      <c r="AI4856"/>
      <c r="AJ4856"/>
      <c r="AK4856"/>
      <c r="AL4856"/>
      <c r="AM4856"/>
      <c r="AN4856"/>
      <c r="AO4856"/>
      <c r="AP4856"/>
      <c r="AQ4856"/>
      <c r="AR4856"/>
      <c r="AS4856"/>
      <c r="AT4856"/>
      <c r="AU4856"/>
      <c r="AV4856"/>
      <c r="AW4856"/>
      <c r="AX4856"/>
      <c r="AY4856"/>
      <c r="AZ4856"/>
      <c r="BA4856"/>
      <c r="BB4856"/>
      <c r="BC4856"/>
      <c r="BD4856"/>
      <c r="BE4856"/>
      <c r="BF4856"/>
      <c r="BG4856"/>
      <c r="BH4856"/>
      <c r="BI4856"/>
      <c r="BJ4856"/>
      <c r="BK4856"/>
      <c r="BL4856"/>
      <c r="BM4856"/>
      <c r="BN4856"/>
      <c r="BO4856"/>
      <c r="BP4856"/>
      <c r="BQ4856"/>
      <c r="BR4856"/>
      <c r="BS4856"/>
      <c r="BT4856"/>
      <c r="BU4856"/>
      <c r="BV4856"/>
      <c r="BW4856"/>
      <c r="BX4856"/>
      <c r="BY4856"/>
      <c r="BZ4856"/>
      <c r="CA4856"/>
      <c r="CB4856"/>
      <c r="CC4856"/>
      <c r="CD4856"/>
      <c r="CE4856"/>
      <c r="CF4856"/>
      <c r="CG4856"/>
      <c r="CH4856"/>
      <c r="CI4856"/>
      <c r="CJ4856"/>
      <c r="CK4856"/>
      <c r="CL4856"/>
      <c r="CM4856"/>
      <c r="CN4856"/>
      <c r="CO4856"/>
      <c r="CP4856"/>
      <c r="CQ4856"/>
      <c r="CR4856"/>
      <c r="CS4856"/>
      <c r="CT4856"/>
      <c r="CU4856"/>
      <c r="CV4856"/>
    </row>
    <row r="4857" spans="10:100" x14ac:dyDescent="0.25">
      <c r="J4857"/>
      <c r="K4857"/>
      <c r="L4857"/>
      <c r="M4857"/>
      <c r="N4857"/>
      <c r="O4857"/>
      <c r="P4857"/>
      <c r="Q4857"/>
      <c r="R4857"/>
      <c r="S4857"/>
      <c r="T4857"/>
      <c r="U4857"/>
      <c r="V4857"/>
      <c r="W4857"/>
      <c r="X4857"/>
      <c r="Y4857"/>
      <c r="Z4857"/>
      <c r="AA4857"/>
      <c r="AB4857"/>
      <c r="AC4857"/>
      <c r="AD4857"/>
      <c r="AE4857"/>
      <c r="AF4857"/>
      <c r="AG4857"/>
      <c r="AH4857"/>
      <c r="AI4857"/>
      <c r="AJ4857"/>
      <c r="AK4857"/>
      <c r="AL4857"/>
      <c r="AM4857"/>
      <c r="AN4857"/>
      <c r="AO4857"/>
      <c r="AP4857"/>
      <c r="AQ4857"/>
      <c r="AR4857"/>
      <c r="AS4857"/>
      <c r="AT4857"/>
      <c r="AU4857"/>
      <c r="AV4857"/>
      <c r="AW4857"/>
      <c r="AX4857"/>
      <c r="AY4857"/>
      <c r="AZ4857"/>
      <c r="BA4857"/>
      <c r="BB4857"/>
      <c r="BC4857"/>
      <c r="BD4857"/>
      <c r="BE4857"/>
      <c r="BF4857"/>
      <c r="BG4857"/>
      <c r="BH4857"/>
      <c r="BI4857"/>
      <c r="BJ4857"/>
      <c r="BK4857"/>
      <c r="BL4857"/>
      <c r="BM4857"/>
      <c r="BN4857"/>
      <c r="BO4857"/>
      <c r="BP4857"/>
      <c r="BQ4857"/>
      <c r="BR4857"/>
      <c r="BS4857"/>
      <c r="BT4857"/>
      <c r="BU4857"/>
      <c r="BV4857"/>
      <c r="BW4857"/>
      <c r="BX4857"/>
      <c r="BY4857"/>
      <c r="BZ4857"/>
      <c r="CA4857"/>
      <c r="CB4857"/>
      <c r="CC4857"/>
      <c r="CD4857"/>
      <c r="CE4857"/>
      <c r="CF4857"/>
      <c r="CG4857"/>
      <c r="CH4857"/>
      <c r="CI4857"/>
      <c r="CJ4857"/>
      <c r="CK4857"/>
      <c r="CL4857"/>
      <c r="CM4857"/>
      <c r="CN4857"/>
      <c r="CO4857"/>
      <c r="CP4857"/>
      <c r="CQ4857"/>
      <c r="CR4857"/>
      <c r="CS4857"/>
      <c r="CT4857"/>
      <c r="CU4857"/>
      <c r="CV4857"/>
    </row>
    <row r="4858" spans="10:100" x14ac:dyDescent="0.25">
      <c r="J4858"/>
      <c r="K4858"/>
      <c r="L4858"/>
      <c r="M4858"/>
      <c r="N4858"/>
      <c r="O4858"/>
      <c r="P4858"/>
      <c r="Q4858"/>
      <c r="R4858"/>
      <c r="S4858"/>
      <c r="T4858"/>
      <c r="U4858"/>
      <c r="V4858"/>
      <c r="W4858"/>
      <c r="X4858"/>
      <c r="Y4858"/>
      <c r="Z4858"/>
      <c r="AA4858"/>
      <c r="AB4858"/>
      <c r="AC4858"/>
      <c r="AD4858"/>
      <c r="AE4858"/>
      <c r="AF4858"/>
      <c r="AG4858"/>
      <c r="AH4858"/>
      <c r="AI4858"/>
      <c r="AJ4858"/>
      <c r="AK4858"/>
      <c r="AL4858"/>
      <c r="AM4858"/>
      <c r="AN4858"/>
      <c r="AO4858"/>
      <c r="AP4858"/>
      <c r="AQ4858"/>
      <c r="AR4858"/>
      <c r="AS4858"/>
      <c r="AT4858"/>
      <c r="AU4858"/>
      <c r="AV4858"/>
      <c r="AW4858"/>
      <c r="AX4858"/>
      <c r="AY4858"/>
      <c r="AZ4858"/>
      <c r="BA4858"/>
      <c r="BB4858"/>
      <c r="BC4858"/>
      <c r="BD4858"/>
      <c r="BE4858"/>
      <c r="BF4858"/>
      <c r="BG4858"/>
      <c r="BH4858"/>
      <c r="BI4858"/>
      <c r="BJ4858"/>
      <c r="BK4858"/>
      <c r="BL4858"/>
      <c r="BM4858"/>
      <c r="BN4858"/>
      <c r="BO4858"/>
      <c r="BP4858"/>
      <c r="BQ4858"/>
      <c r="BR4858"/>
      <c r="BS4858"/>
      <c r="BT4858"/>
      <c r="BU4858"/>
      <c r="BV4858"/>
      <c r="BW4858"/>
      <c r="BX4858"/>
      <c r="BY4858"/>
      <c r="BZ4858"/>
      <c r="CA4858"/>
      <c r="CB4858"/>
      <c r="CC4858"/>
      <c r="CD4858"/>
      <c r="CE4858"/>
      <c r="CF4858"/>
      <c r="CG4858"/>
      <c r="CH4858"/>
      <c r="CI4858"/>
      <c r="CJ4858"/>
      <c r="CK4858"/>
      <c r="CL4858"/>
      <c r="CM4858"/>
      <c r="CN4858"/>
      <c r="CO4858"/>
      <c r="CP4858"/>
      <c r="CQ4858"/>
      <c r="CR4858"/>
      <c r="CS4858"/>
      <c r="CT4858"/>
      <c r="CU4858"/>
      <c r="CV4858"/>
    </row>
    <row r="4859" spans="10:100" x14ac:dyDescent="0.25">
      <c r="J4859"/>
      <c r="K4859"/>
      <c r="L4859"/>
      <c r="M4859"/>
      <c r="N4859"/>
      <c r="O4859"/>
      <c r="P4859"/>
      <c r="Q4859"/>
      <c r="R4859"/>
      <c r="S4859"/>
      <c r="T4859"/>
      <c r="U4859"/>
      <c r="V4859"/>
      <c r="W4859"/>
      <c r="X4859"/>
      <c r="Y4859"/>
      <c r="Z4859"/>
      <c r="AA4859"/>
      <c r="AB4859"/>
      <c r="AC4859"/>
      <c r="AD4859"/>
      <c r="AE4859"/>
      <c r="AF4859"/>
      <c r="AG4859"/>
      <c r="AH4859"/>
      <c r="AI4859"/>
      <c r="AJ4859"/>
      <c r="AK4859"/>
      <c r="AL4859"/>
      <c r="AM4859"/>
      <c r="AN4859"/>
      <c r="AO4859"/>
      <c r="AP4859"/>
      <c r="AQ4859"/>
      <c r="AR4859"/>
      <c r="AS4859"/>
      <c r="AT4859"/>
      <c r="AU4859"/>
      <c r="AV4859"/>
      <c r="AW4859"/>
      <c r="AX4859"/>
      <c r="AY4859"/>
      <c r="AZ4859"/>
      <c r="BA4859"/>
      <c r="BB4859"/>
      <c r="BC4859"/>
      <c r="BD4859"/>
      <c r="BE4859"/>
      <c r="BF4859"/>
      <c r="BG4859"/>
      <c r="BH4859"/>
      <c r="BI4859"/>
      <c r="BJ4859"/>
      <c r="BK4859"/>
      <c r="BL4859"/>
      <c r="BM4859"/>
      <c r="BN4859"/>
      <c r="BO4859"/>
      <c r="BP4859"/>
      <c r="BQ4859"/>
      <c r="BR4859"/>
      <c r="BS4859"/>
      <c r="BT4859"/>
      <c r="BU4859"/>
      <c r="BV4859"/>
      <c r="BW4859"/>
      <c r="BX4859"/>
      <c r="BY4859"/>
      <c r="BZ4859"/>
      <c r="CA4859"/>
      <c r="CB4859"/>
      <c r="CC4859"/>
      <c r="CD4859"/>
      <c r="CE4859"/>
      <c r="CF4859"/>
      <c r="CG4859"/>
      <c r="CH4859"/>
      <c r="CI4859"/>
      <c r="CJ4859"/>
      <c r="CK4859"/>
      <c r="CL4859"/>
      <c r="CM4859"/>
      <c r="CN4859"/>
      <c r="CO4859"/>
      <c r="CP4859"/>
      <c r="CQ4859"/>
      <c r="CR4859"/>
      <c r="CS4859"/>
      <c r="CT4859"/>
      <c r="CU4859"/>
      <c r="CV4859"/>
    </row>
    <row r="4860" spans="10:100" x14ac:dyDescent="0.25">
      <c r="J4860"/>
      <c r="K4860"/>
      <c r="L4860"/>
      <c r="M4860"/>
      <c r="N4860"/>
      <c r="O4860"/>
      <c r="P4860"/>
      <c r="Q4860"/>
      <c r="R4860"/>
      <c r="S4860"/>
      <c r="T4860"/>
      <c r="U4860"/>
      <c r="V4860"/>
      <c r="W4860"/>
      <c r="X4860"/>
      <c r="Y4860"/>
      <c r="Z4860"/>
      <c r="AA4860"/>
      <c r="AB4860"/>
      <c r="AC4860"/>
      <c r="AD4860"/>
      <c r="AE4860"/>
      <c r="AF4860"/>
      <c r="AG4860"/>
      <c r="AH4860"/>
      <c r="AI4860"/>
      <c r="AJ4860"/>
      <c r="AK4860"/>
      <c r="AL4860"/>
      <c r="AM4860"/>
      <c r="AN4860"/>
      <c r="AO4860"/>
      <c r="AP4860"/>
      <c r="AQ4860"/>
      <c r="AR4860"/>
      <c r="AS4860"/>
      <c r="AT4860"/>
      <c r="AU4860"/>
      <c r="AV4860"/>
      <c r="AW4860"/>
      <c r="AX4860"/>
      <c r="AY4860"/>
      <c r="AZ4860"/>
      <c r="BA4860"/>
      <c r="BB4860"/>
      <c r="BC4860"/>
      <c r="BD4860"/>
      <c r="BE4860"/>
      <c r="BF4860"/>
      <c r="BG4860"/>
      <c r="BH4860"/>
      <c r="BI4860"/>
      <c r="BJ4860"/>
      <c r="BK4860"/>
      <c r="BL4860"/>
      <c r="BM4860"/>
      <c r="BN4860"/>
      <c r="BO4860"/>
      <c r="BP4860"/>
      <c r="BQ4860"/>
      <c r="BR4860"/>
      <c r="BS4860"/>
      <c r="BT4860"/>
      <c r="BU4860"/>
      <c r="BV4860"/>
      <c r="BW4860"/>
      <c r="BX4860"/>
      <c r="BY4860"/>
      <c r="BZ4860"/>
      <c r="CA4860"/>
      <c r="CB4860"/>
      <c r="CC4860"/>
      <c r="CD4860"/>
      <c r="CE4860"/>
      <c r="CF4860"/>
      <c r="CG4860"/>
      <c r="CH4860"/>
      <c r="CI4860"/>
      <c r="CJ4860"/>
      <c r="CK4860"/>
      <c r="CL4860"/>
      <c r="CM4860"/>
      <c r="CN4860"/>
      <c r="CO4860"/>
      <c r="CP4860"/>
      <c r="CQ4860"/>
      <c r="CR4860"/>
      <c r="CS4860"/>
      <c r="CT4860"/>
      <c r="CU4860"/>
      <c r="CV4860"/>
    </row>
    <row r="4861" spans="10:100" x14ac:dyDescent="0.25">
      <c r="J4861"/>
      <c r="K4861"/>
      <c r="L4861"/>
      <c r="M4861"/>
      <c r="N4861"/>
      <c r="O4861"/>
      <c r="P4861"/>
      <c r="Q4861"/>
      <c r="R4861"/>
      <c r="S4861"/>
      <c r="T4861"/>
      <c r="U4861"/>
      <c r="V4861"/>
      <c r="W4861"/>
      <c r="X4861"/>
      <c r="Y4861"/>
      <c r="Z4861"/>
      <c r="AA4861"/>
      <c r="AB4861"/>
      <c r="AC4861"/>
      <c r="AD4861"/>
      <c r="AE4861"/>
      <c r="AF4861"/>
      <c r="AG4861"/>
      <c r="AH4861"/>
      <c r="AI4861"/>
      <c r="AJ4861"/>
      <c r="AK4861"/>
      <c r="AL4861"/>
      <c r="AM4861"/>
      <c r="AN4861"/>
      <c r="AO4861"/>
      <c r="AP4861"/>
      <c r="AQ4861"/>
      <c r="AR4861"/>
      <c r="AS4861"/>
      <c r="AT4861"/>
      <c r="AU4861"/>
      <c r="AV4861"/>
      <c r="AW4861"/>
      <c r="AX4861"/>
      <c r="AY4861"/>
      <c r="AZ4861"/>
      <c r="BA4861"/>
      <c r="BB4861"/>
      <c r="BC4861"/>
      <c r="BD4861"/>
      <c r="BE4861"/>
      <c r="BF4861"/>
      <c r="BG4861"/>
      <c r="BH4861"/>
      <c r="BI4861"/>
      <c r="BJ4861"/>
      <c r="BK4861"/>
      <c r="BL4861"/>
      <c r="BM4861"/>
      <c r="BN4861"/>
      <c r="BO4861"/>
      <c r="BP4861"/>
      <c r="BQ4861"/>
      <c r="BR4861"/>
      <c r="BS4861"/>
      <c r="BT4861"/>
      <c r="BU4861"/>
      <c r="BV4861"/>
      <c r="BW4861"/>
      <c r="BX4861"/>
      <c r="BY4861"/>
      <c r="BZ4861"/>
      <c r="CA4861"/>
      <c r="CB4861"/>
      <c r="CC4861"/>
      <c r="CD4861"/>
      <c r="CE4861"/>
      <c r="CF4861"/>
      <c r="CG4861"/>
      <c r="CH4861"/>
      <c r="CI4861"/>
      <c r="CJ4861"/>
      <c r="CK4861"/>
      <c r="CL4861"/>
      <c r="CM4861"/>
      <c r="CN4861"/>
      <c r="CO4861"/>
      <c r="CP4861"/>
      <c r="CQ4861"/>
      <c r="CR4861"/>
      <c r="CS4861"/>
      <c r="CT4861"/>
      <c r="CU4861"/>
      <c r="CV4861"/>
    </row>
    <row r="4862" spans="10:100" x14ac:dyDescent="0.25">
      <c r="J4862"/>
      <c r="K4862"/>
      <c r="L4862"/>
      <c r="M4862"/>
      <c r="N4862"/>
      <c r="O4862"/>
      <c r="P4862"/>
      <c r="Q4862"/>
      <c r="R4862"/>
      <c r="S4862"/>
      <c r="T4862"/>
      <c r="U4862"/>
      <c r="V4862"/>
      <c r="W4862"/>
      <c r="X4862"/>
      <c r="Y4862"/>
      <c r="Z4862"/>
      <c r="AA4862"/>
      <c r="AB4862"/>
      <c r="AC4862"/>
      <c r="AD4862"/>
      <c r="AE4862"/>
      <c r="AF4862"/>
      <c r="AG4862"/>
      <c r="AH4862"/>
      <c r="AI4862"/>
      <c r="AJ4862"/>
      <c r="AK4862"/>
      <c r="AL4862"/>
      <c r="AM4862"/>
      <c r="AN4862"/>
      <c r="AO4862"/>
      <c r="AP4862"/>
      <c r="AQ4862"/>
      <c r="AR4862"/>
      <c r="AS4862"/>
      <c r="AT4862"/>
      <c r="AU4862"/>
      <c r="AV4862"/>
      <c r="AW4862"/>
      <c r="AX4862"/>
      <c r="AY4862"/>
      <c r="AZ4862"/>
      <c r="BA4862"/>
      <c r="BB4862"/>
      <c r="BC4862"/>
      <c r="BD4862"/>
      <c r="BE4862"/>
      <c r="BF4862"/>
      <c r="BG4862"/>
      <c r="BH4862"/>
      <c r="BI4862"/>
      <c r="BJ4862"/>
      <c r="BK4862"/>
      <c r="BL4862"/>
      <c r="BM4862"/>
      <c r="BN4862"/>
      <c r="BO4862"/>
      <c r="BP4862"/>
      <c r="BQ4862"/>
      <c r="BR4862"/>
      <c r="BS4862"/>
      <c r="BT4862"/>
      <c r="BU4862"/>
      <c r="BV4862"/>
      <c r="BW4862"/>
      <c r="BX4862"/>
      <c r="BY4862"/>
      <c r="BZ4862"/>
      <c r="CA4862"/>
      <c r="CB4862"/>
      <c r="CC4862"/>
      <c r="CD4862"/>
      <c r="CE4862"/>
      <c r="CF4862"/>
      <c r="CG4862"/>
      <c r="CH4862"/>
      <c r="CI4862"/>
      <c r="CJ4862"/>
      <c r="CK4862"/>
      <c r="CL4862"/>
      <c r="CM4862"/>
      <c r="CN4862"/>
      <c r="CO4862"/>
      <c r="CP4862"/>
      <c r="CQ4862"/>
      <c r="CR4862"/>
      <c r="CS4862"/>
      <c r="CT4862"/>
      <c r="CU4862"/>
      <c r="CV4862"/>
    </row>
    <row r="4863" spans="10:100" x14ac:dyDescent="0.25">
      <c r="J4863"/>
      <c r="K4863"/>
      <c r="L4863"/>
      <c r="M4863"/>
      <c r="N4863"/>
      <c r="O4863"/>
      <c r="P4863"/>
      <c r="Q4863"/>
      <c r="R4863"/>
      <c r="S4863"/>
      <c r="T4863"/>
      <c r="U4863"/>
      <c r="V4863"/>
      <c r="W4863"/>
      <c r="X4863"/>
      <c r="Y4863"/>
      <c r="Z4863"/>
      <c r="AA4863"/>
      <c r="AB4863"/>
      <c r="AC4863"/>
      <c r="AD4863"/>
      <c r="AE4863"/>
      <c r="AF4863"/>
      <c r="AG4863"/>
      <c r="AH4863"/>
      <c r="AI4863"/>
      <c r="AJ4863"/>
      <c r="AK4863"/>
      <c r="AL4863"/>
      <c r="AM4863"/>
      <c r="AN4863"/>
      <c r="AO4863"/>
      <c r="AP4863"/>
      <c r="AQ4863"/>
      <c r="AR4863"/>
      <c r="AS4863"/>
      <c r="AT4863"/>
      <c r="AU4863"/>
      <c r="AV4863"/>
      <c r="AW4863"/>
      <c r="AX4863"/>
      <c r="AY4863"/>
      <c r="AZ4863"/>
      <c r="BA4863"/>
      <c r="BB4863"/>
      <c r="BC4863"/>
      <c r="BD4863"/>
      <c r="BE4863"/>
      <c r="BF4863"/>
      <c r="BG4863"/>
      <c r="BH4863"/>
      <c r="BI4863"/>
      <c r="BJ4863"/>
      <c r="BK4863"/>
      <c r="BL4863"/>
      <c r="BM4863"/>
      <c r="BN4863"/>
      <c r="BO4863"/>
      <c r="BP4863"/>
      <c r="BQ4863"/>
      <c r="BR4863"/>
      <c r="BS4863"/>
      <c r="BT4863"/>
      <c r="BU4863"/>
      <c r="BV4863"/>
      <c r="BW4863"/>
      <c r="BX4863"/>
      <c r="BY4863"/>
      <c r="BZ4863"/>
      <c r="CA4863"/>
      <c r="CB4863"/>
      <c r="CC4863"/>
      <c r="CD4863"/>
      <c r="CE4863"/>
      <c r="CF4863"/>
      <c r="CG4863"/>
      <c r="CH4863"/>
      <c r="CI4863"/>
      <c r="CJ4863"/>
      <c r="CK4863"/>
      <c r="CL4863"/>
      <c r="CM4863"/>
      <c r="CN4863"/>
      <c r="CO4863"/>
      <c r="CP4863"/>
      <c r="CQ4863"/>
      <c r="CR4863"/>
      <c r="CS4863"/>
      <c r="CT4863"/>
      <c r="CU4863"/>
      <c r="CV4863"/>
    </row>
    <row r="4864" spans="10:100" x14ac:dyDescent="0.25">
      <c r="J4864"/>
      <c r="K4864"/>
      <c r="L4864"/>
      <c r="M4864"/>
      <c r="N4864"/>
      <c r="O4864"/>
      <c r="P4864"/>
      <c r="Q4864"/>
      <c r="R4864"/>
      <c r="S4864"/>
      <c r="T4864"/>
      <c r="U4864"/>
      <c r="V4864"/>
      <c r="W4864"/>
      <c r="X4864"/>
      <c r="Y4864"/>
      <c r="Z4864"/>
      <c r="AA4864"/>
      <c r="AB4864"/>
      <c r="AC4864"/>
      <c r="AD4864"/>
      <c r="AE4864"/>
      <c r="AF4864"/>
      <c r="AG4864"/>
      <c r="AH4864"/>
      <c r="AI4864"/>
      <c r="AJ4864"/>
      <c r="AK4864"/>
      <c r="AL4864"/>
      <c r="AM4864"/>
      <c r="AN4864"/>
      <c r="AO4864"/>
      <c r="AP4864"/>
      <c r="AQ4864"/>
      <c r="AR4864"/>
      <c r="AS4864"/>
      <c r="AT4864"/>
      <c r="AU4864"/>
      <c r="AV4864"/>
      <c r="AW4864"/>
      <c r="AX4864"/>
      <c r="AY4864"/>
      <c r="AZ4864"/>
      <c r="BA4864"/>
      <c r="BB4864"/>
      <c r="BC4864"/>
      <c r="BD4864"/>
      <c r="BE4864"/>
      <c r="BF4864"/>
      <c r="BG4864"/>
      <c r="BH4864"/>
      <c r="BI4864"/>
      <c r="BJ4864"/>
      <c r="BK4864"/>
      <c r="BL4864"/>
      <c r="BM4864"/>
      <c r="BN4864"/>
      <c r="BO4864"/>
      <c r="BP4864"/>
      <c r="BQ4864"/>
      <c r="BR4864"/>
      <c r="BS4864"/>
      <c r="BT4864"/>
      <c r="BU4864"/>
      <c r="BV4864"/>
      <c r="BW4864"/>
      <c r="BX4864"/>
      <c r="BY4864"/>
      <c r="BZ4864"/>
      <c r="CA4864"/>
      <c r="CB4864"/>
      <c r="CC4864"/>
      <c r="CD4864"/>
      <c r="CE4864"/>
      <c r="CF4864"/>
      <c r="CG4864"/>
      <c r="CH4864"/>
      <c r="CI4864"/>
      <c r="CJ4864"/>
      <c r="CK4864"/>
      <c r="CL4864"/>
      <c r="CM4864"/>
      <c r="CN4864"/>
      <c r="CO4864"/>
      <c r="CP4864"/>
      <c r="CQ4864"/>
      <c r="CR4864"/>
      <c r="CS4864"/>
      <c r="CT4864"/>
      <c r="CU4864"/>
      <c r="CV4864"/>
    </row>
    <row r="4865" spans="10:100" x14ac:dyDescent="0.25">
      <c r="J4865"/>
      <c r="K4865"/>
      <c r="L4865"/>
      <c r="M4865"/>
      <c r="N4865"/>
      <c r="O4865"/>
      <c r="P4865"/>
      <c r="Q4865"/>
      <c r="R4865"/>
      <c r="S4865"/>
      <c r="T4865"/>
      <c r="U4865"/>
      <c r="V4865"/>
      <c r="W4865"/>
      <c r="X4865"/>
      <c r="Y4865"/>
      <c r="Z4865"/>
      <c r="AA4865"/>
      <c r="AB4865"/>
      <c r="AC4865"/>
      <c r="AD4865"/>
      <c r="AE4865"/>
      <c r="AF4865"/>
      <c r="AG4865"/>
      <c r="AH4865"/>
      <c r="AI4865"/>
      <c r="AJ4865"/>
      <c r="AK4865"/>
      <c r="AL4865"/>
      <c r="AM4865"/>
      <c r="AN4865"/>
      <c r="AO4865"/>
      <c r="AP4865"/>
      <c r="AQ4865"/>
      <c r="AR4865"/>
      <c r="AS4865"/>
      <c r="AT4865"/>
      <c r="AU4865"/>
      <c r="AV4865"/>
      <c r="AW4865"/>
      <c r="AX4865"/>
      <c r="AY4865"/>
      <c r="AZ4865"/>
      <c r="BA4865"/>
      <c r="BB4865"/>
      <c r="BC4865"/>
      <c r="BD4865"/>
      <c r="BE4865"/>
      <c r="BF4865"/>
      <c r="BG4865"/>
      <c r="BH4865"/>
      <c r="BI4865"/>
      <c r="BJ4865"/>
      <c r="BK4865"/>
      <c r="BL4865"/>
      <c r="BM4865"/>
      <c r="BN4865"/>
      <c r="BO4865"/>
      <c r="BP4865"/>
      <c r="BQ4865"/>
      <c r="BR4865"/>
      <c r="BS4865"/>
      <c r="BT4865"/>
      <c r="BU4865"/>
      <c r="BV4865"/>
      <c r="BW4865"/>
      <c r="BX4865"/>
      <c r="BY4865"/>
      <c r="BZ4865"/>
      <c r="CA4865"/>
      <c r="CB4865"/>
      <c r="CC4865"/>
      <c r="CD4865"/>
      <c r="CE4865"/>
      <c r="CF4865"/>
      <c r="CG4865"/>
      <c r="CH4865"/>
      <c r="CI4865"/>
      <c r="CJ4865"/>
      <c r="CK4865"/>
      <c r="CL4865"/>
      <c r="CM4865"/>
      <c r="CN4865"/>
      <c r="CO4865"/>
      <c r="CP4865"/>
      <c r="CQ4865"/>
      <c r="CR4865"/>
      <c r="CS4865"/>
      <c r="CT4865"/>
      <c r="CU4865"/>
      <c r="CV4865"/>
    </row>
    <row r="4866" spans="10:100" x14ac:dyDescent="0.25">
      <c r="J4866"/>
      <c r="K4866"/>
      <c r="L4866"/>
      <c r="M4866"/>
      <c r="N4866"/>
      <c r="O4866"/>
      <c r="P4866"/>
      <c r="Q4866"/>
      <c r="R4866"/>
      <c r="S4866"/>
      <c r="T4866"/>
      <c r="U4866"/>
      <c r="V4866"/>
      <c r="W4866"/>
      <c r="X4866"/>
      <c r="Y4866"/>
      <c r="Z4866"/>
      <c r="AA4866"/>
      <c r="AB4866"/>
      <c r="AC4866"/>
      <c r="AD4866"/>
      <c r="AE4866"/>
      <c r="AF4866"/>
      <c r="AG4866"/>
      <c r="AH4866"/>
      <c r="AI4866"/>
      <c r="AJ4866"/>
      <c r="AK4866"/>
      <c r="AL4866"/>
      <c r="AM4866"/>
      <c r="AN4866"/>
      <c r="AO4866"/>
      <c r="AP4866"/>
      <c r="AQ4866"/>
      <c r="AR4866"/>
      <c r="AS4866"/>
      <c r="AT4866"/>
      <c r="AU4866"/>
      <c r="AV4866"/>
      <c r="AW4866"/>
      <c r="AX4866"/>
      <c r="AY4866"/>
      <c r="AZ4866"/>
      <c r="BA4866"/>
      <c r="BB4866"/>
      <c r="BC4866"/>
      <c r="BD4866"/>
      <c r="BE4866"/>
      <c r="BF4866"/>
      <c r="BG4866"/>
      <c r="BH4866"/>
      <c r="BI4866"/>
      <c r="BJ4866"/>
      <c r="BK4866"/>
      <c r="BL4866"/>
      <c r="BM4866"/>
      <c r="BN4866"/>
      <c r="BO4866"/>
      <c r="BP4866"/>
      <c r="BQ4866"/>
      <c r="BR4866"/>
      <c r="BS4866"/>
      <c r="BT4866"/>
      <c r="BU4866"/>
      <c r="BV4866"/>
      <c r="BW4866"/>
      <c r="BX4866"/>
      <c r="BY4866"/>
      <c r="BZ4866"/>
      <c r="CA4866"/>
      <c r="CB4866"/>
      <c r="CC4866"/>
      <c r="CD4866"/>
      <c r="CE4866"/>
      <c r="CF4866"/>
      <c r="CG4866"/>
      <c r="CH4866"/>
      <c r="CI4866"/>
      <c r="CJ4866"/>
      <c r="CK4866"/>
      <c r="CL4866"/>
      <c r="CM4866"/>
      <c r="CN4866"/>
      <c r="CO4866"/>
      <c r="CP4866"/>
      <c r="CQ4866"/>
      <c r="CR4866"/>
      <c r="CS4866"/>
      <c r="CT4866"/>
      <c r="CU4866"/>
      <c r="CV4866"/>
    </row>
    <row r="4867" spans="10:100" x14ac:dyDescent="0.25">
      <c r="J4867"/>
      <c r="K4867"/>
      <c r="L4867"/>
      <c r="M4867"/>
      <c r="N4867"/>
      <c r="O4867"/>
      <c r="P4867"/>
      <c r="Q4867"/>
      <c r="R4867"/>
      <c r="S4867"/>
      <c r="T4867"/>
      <c r="U4867"/>
      <c r="V4867"/>
      <c r="W4867"/>
      <c r="X4867"/>
      <c r="Y4867"/>
      <c r="Z4867"/>
      <c r="AA4867"/>
      <c r="AB4867"/>
      <c r="AC4867"/>
      <c r="AD4867"/>
      <c r="AE4867"/>
      <c r="AF4867"/>
      <c r="AG4867"/>
      <c r="AH4867"/>
      <c r="AI4867"/>
      <c r="AJ4867"/>
      <c r="AK4867"/>
      <c r="AL4867"/>
      <c r="AM4867"/>
      <c r="AN4867"/>
      <c r="AO4867"/>
      <c r="AP4867"/>
      <c r="AQ4867"/>
      <c r="AR4867"/>
      <c r="AS4867"/>
      <c r="AT4867"/>
      <c r="AU4867"/>
      <c r="AV4867"/>
      <c r="AW4867"/>
      <c r="AX4867"/>
      <c r="AY4867"/>
      <c r="AZ4867"/>
      <c r="BA4867"/>
      <c r="BB4867"/>
      <c r="BC4867"/>
      <c r="BD4867"/>
      <c r="BE4867"/>
      <c r="BF4867"/>
      <c r="BG4867"/>
      <c r="BH4867"/>
      <c r="BI4867"/>
      <c r="BJ4867"/>
      <c r="BK4867"/>
      <c r="BL4867"/>
      <c r="BM4867"/>
      <c r="BN4867"/>
      <c r="BO4867"/>
      <c r="BP4867"/>
      <c r="BQ4867"/>
      <c r="BR4867"/>
      <c r="BS4867"/>
      <c r="BT4867"/>
      <c r="BU4867"/>
      <c r="BV4867"/>
      <c r="BW4867"/>
      <c r="BX4867"/>
      <c r="BY4867"/>
      <c r="BZ4867"/>
      <c r="CA4867"/>
      <c r="CB4867"/>
      <c r="CC4867"/>
      <c r="CD4867"/>
      <c r="CE4867"/>
      <c r="CF4867"/>
      <c r="CG4867"/>
      <c r="CH4867"/>
      <c r="CI4867"/>
      <c r="CJ4867"/>
      <c r="CK4867"/>
      <c r="CL4867"/>
      <c r="CM4867"/>
      <c r="CN4867"/>
      <c r="CO4867"/>
      <c r="CP4867"/>
      <c r="CQ4867"/>
      <c r="CR4867"/>
      <c r="CS4867"/>
      <c r="CT4867"/>
      <c r="CU4867"/>
      <c r="CV4867"/>
    </row>
    <row r="4868" spans="10:100" x14ac:dyDescent="0.25">
      <c r="J4868"/>
      <c r="K4868"/>
      <c r="L4868"/>
      <c r="M4868"/>
      <c r="N4868"/>
      <c r="O4868"/>
      <c r="P4868"/>
      <c r="Q4868"/>
      <c r="R4868"/>
      <c r="S4868"/>
      <c r="T4868"/>
      <c r="U4868"/>
      <c r="V4868"/>
      <c r="W4868"/>
      <c r="X4868"/>
      <c r="Y4868"/>
      <c r="Z4868"/>
      <c r="AA4868"/>
      <c r="AB4868"/>
      <c r="AC4868"/>
      <c r="AD4868"/>
      <c r="AE4868"/>
      <c r="AF4868"/>
      <c r="AG4868"/>
      <c r="AH4868"/>
      <c r="AI4868"/>
      <c r="AJ4868"/>
      <c r="AK4868"/>
      <c r="AL4868"/>
      <c r="AM4868"/>
      <c r="AN4868"/>
      <c r="AO4868"/>
      <c r="AP4868"/>
      <c r="AQ4868"/>
      <c r="AR4868"/>
      <c r="AS4868"/>
      <c r="AT4868"/>
      <c r="AU4868"/>
      <c r="AV4868"/>
      <c r="AW4868"/>
      <c r="AX4868"/>
      <c r="AY4868"/>
      <c r="AZ4868"/>
      <c r="BA4868"/>
      <c r="BB4868"/>
      <c r="BC4868"/>
      <c r="BD4868"/>
      <c r="BE4868"/>
      <c r="BF4868"/>
      <c r="BG4868"/>
      <c r="BH4868"/>
      <c r="BI4868"/>
      <c r="BJ4868"/>
      <c r="BK4868"/>
      <c r="BL4868"/>
      <c r="BM4868"/>
      <c r="BN4868"/>
      <c r="BO4868"/>
      <c r="BP4868"/>
      <c r="BQ4868"/>
      <c r="BR4868"/>
      <c r="BS4868"/>
      <c r="BT4868"/>
      <c r="BU4868"/>
      <c r="BV4868"/>
      <c r="BW4868"/>
      <c r="BX4868"/>
      <c r="BY4868"/>
      <c r="BZ4868"/>
      <c r="CA4868"/>
      <c r="CB4868"/>
      <c r="CC4868"/>
      <c r="CD4868"/>
      <c r="CE4868"/>
      <c r="CF4868"/>
      <c r="CG4868"/>
      <c r="CH4868"/>
      <c r="CI4868"/>
      <c r="CJ4868"/>
      <c r="CK4868"/>
      <c r="CL4868"/>
      <c r="CM4868"/>
      <c r="CN4868"/>
      <c r="CO4868"/>
      <c r="CP4868"/>
      <c r="CQ4868"/>
      <c r="CR4868"/>
      <c r="CS4868"/>
      <c r="CT4868"/>
      <c r="CU4868"/>
      <c r="CV4868"/>
    </row>
    <row r="4869" spans="10:100" x14ac:dyDescent="0.25">
      <c r="J4869"/>
      <c r="K4869"/>
      <c r="L4869"/>
      <c r="M4869"/>
      <c r="N4869"/>
      <c r="O4869"/>
      <c r="P4869"/>
      <c r="Q4869"/>
      <c r="R4869"/>
      <c r="S4869"/>
      <c r="T4869"/>
      <c r="U4869"/>
      <c r="V4869"/>
      <c r="W4869"/>
      <c r="X4869"/>
      <c r="Y4869"/>
      <c r="Z4869"/>
      <c r="AA4869"/>
      <c r="AB4869"/>
      <c r="AC4869"/>
      <c r="AD4869"/>
      <c r="AE4869"/>
      <c r="AF4869"/>
      <c r="AG4869"/>
      <c r="AH4869"/>
      <c r="AI4869"/>
      <c r="AJ4869"/>
      <c r="AK4869"/>
      <c r="AL4869"/>
      <c r="AM4869"/>
      <c r="AN4869"/>
      <c r="AO4869"/>
      <c r="AP4869"/>
      <c r="AQ4869"/>
      <c r="AR4869"/>
      <c r="AS4869"/>
      <c r="AT4869"/>
      <c r="AU4869"/>
      <c r="AV4869"/>
      <c r="AW4869"/>
      <c r="AX4869"/>
      <c r="AY4869"/>
      <c r="AZ4869"/>
      <c r="BA4869"/>
      <c r="BB4869"/>
      <c r="BC4869"/>
      <c r="BD4869"/>
      <c r="BE4869"/>
      <c r="BF4869"/>
      <c r="BG4869"/>
      <c r="BH4869"/>
      <c r="BI4869"/>
      <c r="BJ4869"/>
      <c r="BK4869"/>
      <c r="BL4869"/>
      <c r="BM4869"/>
      <c r="BN4869"/>
      <c r="BO4869"/>
      <c r="BP4869"/>
      <c r="BQ4869"/>
      <c r="BR4869"/>
      <c r="BS4869"/>
      <c r="BT4869"/>
      <c r="BU4869"/>
      <c r="BV4869"/>
      <c r="BW4869"/>
      <c r="BX4869"/>
      <c r="BY4869"/>
      <c r="BZ4869"/>
      <c r="CA4869"/>
      <c r="CB4869"/>
      <c r="CC4869"/>
      <c r="CD4869"/>
      <c r="CE4869"/>
      <c r="CF4869"/>
      <c r="CG4869"/>
      <c r="CH4869"/>
      <c r="CI4869"/>
      <c r="CJ4869"/>
      <c r="CK4869"/>
      <c r="CL4869"/>
      <c r="CM4869"/>
      <c r="CN4869"/>
      <c r="CO4869"/>
      <c r="CP4869"/>
      <c r="CQ4869"/>
      <c r="CR4869"/>
      <c r="CS4869"/>
      <c r="CT4869"/>
      <c r="CU4869"/>
      <c r="CV4869"/>
    </row>
    <row r="4870" spans="10:100" x14ac:dyDescent="0.25">
      <c r="J4870"/>
      <c r="K4870"/>
      <c r="L4870"/>
      <c r="M4870"/>
      <c r="N4870"/>
      <c r="O4870"/>
      <c r="P4870"/>
      <c r="Q4870"/>
      <c r="R4870"/>
      <c r="S4870"/>
      <c r="T4870"/>
      <c r="U4870"/>
      <c r="V4870"/>
      <c r="W4870"/>
      <c r="X4870"/>
      <c r="Y4870"/>
      <c r="Z4870"/>
      <c r="AA4870"/>
      <c r="AB4870"/>
      <c r="AC4870"/>
      <c r="AD4870"/>
      <c r="AE4870"/>
      <c r="AF4870"/>
      <c r="AG4870"/>
      <c r="AH4870"/>
      <c r="AI4870"/>
      <c r="AJ4870"/>
      <c r="AK4870"/>
      <c r="AL4870"/>
      <c r="AM4870"/>
      <c r="AN4870"/>
      <c r="AO4870"/>
      <c r="AP4870"/>
      <c r="AQ4870"/>
      <c r="AR4870"/>
      <c r="AS4870"/>
      <c r="AT4870"/>
      <c r="AU4870"/>
      <c r="AV4870"/>
      <c r="AW4870"/>
      <c r="AX4870"/>
      <c r="AY4870"/>
      <c r="AZ4870"/>
      <c r="BA4870"/>
      <c r="BB4870"/>
      <c r="BC4870"/>
      <c r="BD4870"/>
      <c r="BE4870"/>
      <c r="BF4870"/>
      <c r="BG4870"/>
      <c r="BH4870"/>
      <c r="BI4870"/>
      <c r="BJ4870"/>
      <c r="BK4870"/>
      <c r="BL4870"/>
      <c r="BM4870"/>
      <c r="BN4870"/>
      <c r="BO4870"/>
      <c r="BP4870"/>
      <c r="BQ4870"/>
      <c r="BR4870"/>
      <c r="BS4870"/>
      <c r="BT4870"/>
      <c r="BU4870"/>
      <c r="BV4870"/>
      <c r="BW4870"/>
      <c r="BX4870"/>
      <c r="BY4870"/>
      <c r="BZ4870"/>
      <c r="CA4870"/>
      <c r="CB4870"/>
      <c r="CC4870"/>
      <c r="CD4870"/>
      <c r="CE4870"/>
      <c r="CF4870"/>
      <c r="CG4870"/>
      <c r="CH4870"/>
      <c r="CI4870"/>
      <c r="CJ4870"/>
      <c r="CK4870"/>
      <c r="CL4870"/>
      <c r="CM4870"/>
      <c r="CN4870"/>
      <c r="CO4870"/>
      <c r="CP4870"/>
      <c r="CQ4870"/>
      <c r="CR4870"/>
      <c r="CS4870"/>
      <c r="CT4870"/>
      <c r="CU4870"/>
      <c r="CV4870"/>
    </row>
    <row r="4871" spans="10:100" x14ac:dyDescent="0.25">
      <c r="J4871"/>
      <c r="K4871"/>
      <c r="L4871"/>
      <c r="M4871"/>
      <c r="N4871"/>
      <c r="O4871"/>
      <c r="P4871"/>
      <c r="Q4871"/>
      <c r="R4871"/>
      <c r="S4871"/>
      <c r="T4871"/>
      <c r="U4871"/>
      <c r="V4871"/>
      <c r="W4871"/>
      <c r="X4871"/>
      <c r="Y4871"/>
      <c r="Z4871"/>
      <c r="AA4871"/>
      <c r="AB4871"/>
      <c r="AC4871"/>
      <c r="AD4871"/>
      <c r="AE4871"/>
      <c r="AF4871"/>
      <c r="AG4871"/>
      <c r="AH4871"/>
      <c r="AI4871"/>
      <c r="AJ4871"/>
      <c r="AK4871"/>
      <c r="AL4871"/>
      <c r="AM4871"/>
      <c r="AN4871"/>
      <c r="AO4871"/>
      <c r="AP4871"/>
      <c r="AQ4871"/>
      <c r="AR4871"/>
      <c r="AS4871"/>
      <c r="AT4871"/>
      <c r="AU4871"/>
      <c r="AV4871"/>
      <c r="AW4871"/>
      <c r="AX4871"/>
      <c r="AY4871"/>
      <c r="AZ4871"/>
      <c r="BA4871"/>
      <c r="BB4871"/>
      <c r="BC4871"/>
      <c r="BD4871"/>
      <c r="BE4871"/>
      <c r="BF4871"/>
      <c r="BG4871"/>
      <c r="BH4871"/>
      <c r="BI4871"/>
      <c r="BJ4871"/>
      <c r="BK4871"/>
      <c r="BL4871"/>
      <c r="BM4871"/>
      <c r="BN4871"/>
      <c r="BO4871"/>
      <c r="BP4871"/>
      <c r="BQ4871"/>
      <c r="BR4871"/>
      <c r="BS4871"/>
      <c r="BT4871"/>
      <c r="BU4871"/>
      <c r="BV4871"/>
      <c r="BW4871"/>
      <c r="BX4871"/>
      <c r="BY4871"/>
      <c r="BZ4871"/>
      <c r="CA4871"/>
      <c r="CB4871"/>
      <c r="CC4871"/>
      <c r="CD4871"/>
      <c r="CE4871"/>
      <c r="CF4871"/>
      <c r="CG4871"/>
      <c r="CH4871"/>
      <c r="CI4871"/>
      <c r="CJ4871"/>
      <c r="CK4871"/>
      <c r="CL4871"/>
      <c r="CM4871"/>
      <c r="CN4871"/>
      <c r="CO4871"/>
      <c r="CP4871"/>
      <c r="CQ4871"/>
      <c r="CR4871"/>
      <c r="CS4871"/>
      <c r="CT4871"/>
      <c r="CU4871"/>
      <c r="CV4871"/>
    </row>
    <row r="4872" spans="10:100" x14ac:dyDescent="0.25">
      <c r="J4872"/>
      <c r="K4872"/>
      <c r="L4872"/>
      <c r="M4872"/>
      <c r="N4872"/>
      <c r="O4872"/>
      <c r="P4872"/>
      <c r="Q4872"/>
      <c r="R4872"/>
      <c r="S4872"/>
      <c r="T4872"/>
      <c r="U4872"/>
      <c r="V4872"/>
      <c r="W4872"/>
      <c r="X4872"/>
      <c r="Y4872"/>
      <c r="Z4872"/>
      <c r="AA4872"/>
      <c r="AB4872"/>
      <c r="AC4872"/>
      <c r="AD4872"/>
      <c r="AE4872"/>
      <c r="AF4872"/>
      <c r="AG4872"/>
      <c r="AH4872"/>
      <c r="AI4872"/>
      <c r="AJ4872"/>
      <c r="AK4872"/>
      <c r="AL4872"/>
      <c r="AM4872"/>
      <c r="AN4872"/>
      <c r="AO4872"/>
      <c r="AP4872"/>
      <c r="AQ4872"/>
      <c r="AR4872"/>
      <c r="AS4872"/>
      <c r="AT4872"/>
      <c r="AU4872"/>
      <c r="AV4872"/>
      <c r="AW4872"/>
      <c r="AX4872"/>
      <c r="AY4872"/>
      <c r="AZ4872"/>
      <c r="BA4872"/>
      <c r="BB4872"/>
      <c r="BC4872"/>
      <c r="BD4872"/>
      <c r="BE4872"/>
      <c r="BF4872"/>
      <c r="BG4872"/>
      <c r="BH4872"/>
      <c r="BI4872"/>
      <c r="BJ4872"/>
      <c r="BK4872"/>
      <c r="BL4872"/>
      <c r="BM4872"/>
      <c r="BN4872"/>
      <c r="BO4872"/>
      <c r="BP4872"/>
      <c r="BQ4872"/>
      <c r="BR4872"/>
      <c r="BS4872"/>
      <c r="BT4872"/>
      <c r="BU4872"/>
      <c r="BV4872"/>
      <c r="BW4872"/>
      <c r="BX4872"/>
      <c r="BY4872"/>
      <c r="BZ4872"/>
      <c r="CA4872"/>
      <c r="CB4872"/>
      <c r="CC4872"/>
      <c r="CD4872"/>
      <c r="CE4872"/>
      <c r="CF4872"/>
      <c r="CG4872"/>
      <c r="CH4872"/>
      <c r="CI4872"/>
      <c r="CJ4872"/>
      <c r="CK4872"/>
      <c r="CL4872"/>
      <c r="CM4872"/>
      <c r="CN4872"/>
      <c r="CO4872"/>
      <c r="CP4872"/>
      <c r="CQ4872"/>
      <c r="CR4872"/>
      <c r="CS4872"/>
      <c r="CT4872"/>
      <c r="CU4872"/>
      <c r="CV4872"/>
    </row>
    <row r="4873" spans="10:100" x14ac:dyDescent="0.25">
      <c r="J4873"/>
      <c r="K4873"/>
      <c r="L4873"/>
      <c r="M4873"/>
      <c r="N4873"/>
      <c r="O4873"/>
      <c r="P4873"/>
      <c r="Q4873"/>
      <c r="R4873"/>
      <c r="S4873"/>
      <c r="T4873"/>
      <c r="U4873"/>
      <c r="V4873"/>
      <c r="W4873"/>
      <c r="X4873"/>
      <c r="Y4873"/>
      <c r="Z4873"/>
      <c r="AA4873"/>
      <c r="AB4873"/>
      <c r="AC4873"/>
      <c r="AD4873"/>
      <c r="AE4873"/>
      <c r="AF4873"/>
      <c r="AG4873"/>
      <c r="AH4873"/>
      <c r="AI4873"/>
      <c r="AJ4873"/>
      <c r="AK4873"/>
      <c r="AL4873"/>
      <c r="AM4873"/>
      <c r="AN4873"/>
      <c r="AO4873"/>
      <c r="AP4873"/>
      <c r="AQ4873"/>
      <c r="AR4873"/>
      <c r="AS4873"/>
      <c r="AT4873"/>
      <c r="AU4873"/>
      <c r="AV4873"/>
      <c r="AW4873"/>
      <c r="AX4873"/>
      <c r="AY4873"/>
      <c r="AZ4873"/>
      <c r="BA4873"/>
      <c r="BB4873"/>
      <c r="BC4873"/>
      <c r="BD4873"/>
      <c r="BE4873"/>
      <c r="BF4873"/>
      <c r="BG4873"/>
      <c r="BH4873"/>
      <c r="BI4873"/>
      <c r="BJ4873"/>
      <c r="BK4873"/>
      <c r="BL4873"/>
      <c r="BM4873"/>
      <c r="BN4873"/>
      <c r="BO4873"/>
      <c r="BP4873"/>
      <c r="BQ4873"/>
      <c r="BR4873"/>
      <c r="BS4873"/>
      <c r="BT4873"/>
      <c r="BU4873"/>
      <c r="BV4873"/>
      <c r="BW4873"/>
      <c r="BX4873"/>
      <c r="BY4873"/>
      <c r="BZ4873"/>
      <c r="CA4873"/>
      <c r="CB4873"/>
      <c r="CC4873"/>
      <c r="CD4873"/>
      <c r="CE4873"/>
      <c r="CF4873"/>
      <c r="CG4873"/>
      <c r="CH4873"/>
      <c r="CI4873"/>
      <c r="CJ4873"/>
      <c r="CK4873"/>
      <c r="CL4873"/>
      <c r="CM4873"/>
      <c r="CN4873"/>
      <c r="CO4873"/>
      <c r="CP4873"/>
      <c r="CQ4873"/>
      <c r="CR4873"/>
      <c r="CS4873"/>
      <c r="CT4873"/>
      <c r="CU4873"/>
      <c r="CV4873"/>
    </row>
    <row r="4874" spans="10:100" x14ac:dyDescent="0.25">
      <c r="J4874"/>
      <c r="K4874"/>
      <c r="L4874"/>
      <c r="M4874"/>
      <c r="N4874"/>
      <c r="O4874"/>
      <c r="P4874"/>
      <c r="Q4874"/>
      <c r="R4874"/>
      <c r="S4874"/>
      <c r="T4874"/>
      <c r="U4874"/>
      <c r="V4874"/>
      <c r="W4874"/>
      <c r="X4874"/>
      <c r="Y4874"/>
      <c r="Z4874"/>
      <c r="AA4874"/>
      <c r="AB4874"/>
      <c r="AC4874"/>
      <c r="AD4874"/>
      <c r="AE4874"/>
      <c r="AF4874"/>
      <c r="AG4874"/>
      <c r="AH4874"/>
      <c r="AI4874"/>
      <c r="AJ4874"/>
      <c r="AK4874"/>
      <c r="AL4874"/>
      <c r="AM4874"/>
      <c r="AN4874"/>
      <c r="AO4874"/>
      <c r="AP4874"/>
      <c r="AQ4874"/>
      <c r="AR4874"/>
      <c r="AS4874"/>
      <c r="AT4874"/>
      <c r="AU4874"/>
      <c r="AV4874"/>
      <c r="AW4874"/>
      <c r="AX4874"/>
      <c r="AY4874"/>
      <c r="AZ4874"/>
      <c r="BA4874"/>
      <c r="BB4874"/>
      <c r="BC4874"/>
      <c r="BD4874"/>
      <c r="BE4874"/>
      <c r="BF4874"/>
      <c r="BG4874"/>
      <c r="BH4874"/>
      <c r="BI4874"/>
      <c r="BJ4874"/>
      <c r="BK4874"/>
      <c r="BL4874"/>
      <c r="BM4874"/>
      <c r="BN4874"/>
      <c r="BO4874"/>
      <c r="BP4874"/>
      <c r="BQ4874"/>
      <c r="BR4874"/>
      <c r="BS4874"/>
      <c r="BT4874"/>
      <c r="BU4874"/>
      <c r="BV4874"/>
      <c r="BW4874"/>
      <c r="BX4874"/>
      <c r="BY4874"/>
      <c r="BZ4874"/>
      <c r="CA4874"/>
      <c r="CB4874"/>
      <c r="CC4874"/>
      <c r="CD4874"/>
      <c r="CE4874"/>
      <c r="CF4874"/>
      <c r="CG4874"/>
      <c r="CH4874"/>
      <c r="CI4874"/>
      <c r="CJ4874"/>
      <c r="CK4874"/>
      <c r="CL4874"/>
      <c r="CM4874"/>
      <c r="CN4874"/>
      <c r="CO4874"/>
      <c r="CP4874"/>
      <c r="CQ4874"/>
      <c r="CR4874"/>
      <c r="CS4874"/>
      <c r="CT4874"/>
      <c r="CU4874"/>
      <c r="CV4874"/>
    </row>
    <row r="4875" spans="10:100" x14ac:dyDescent="0.25">
      <c r="J4875"/>
      <c r="K4875"/>
      <c r="L4875"/>
      <c r="M4875"/>
      <c r="N4875"/>
      <c r="O4875"/>
      <c r="P4875"/>
      <c r="Q4875"/>
      <c r="R4875"/>
      <c r="S4875"/>
      <c r="T4875"/>
      <c r="U4875"/>
      <c r="V4875"/>
      <c r="W4875"/>
      <c r="X4875"/>
      <c r="Y4875"/>
      <c r="Z4875"/>
      <c r="AA4875"/>
      <c r="AB4875"/>
      <c r="AC4875"/>
      <c r="AD4875"/>
      <c r="AE4875"/>
      <c r="AF4875"/>
      <c r="AG4875"/>
      <c r="AH4875"/>
      <c r="AI4875"/>
      <c r="AJ4875"/>
      <c r="AK4875"/>
      <c r="AL4875"/>
      <c r="AM4875"/>
      <c r="AN4875"/>
      <c r="AO4875"/>
      <c r="AP4875"/>
      <c r="AQ4875"/>
      <c r="AR4875"/>
      <c r="AS4875"/>
      <c r="AT4875"/>
      <c r="AU4875"/>
      <c r="AV4875"/>
      <c r="AW4875"/>
      <c r="AX4875"/>
      <c r="AY4875"/>
      <c r="AZ4875"/>
      <c r="BA4875"/>
      <c r="BB4875"/>
      <c r="BC4875"/>
      <c r="BD4875"/>
      <c r="BE4875"/>
      <c r="BF4875"/>
      <c r="BG4875"/>
      <c r="BH4875"/>
      <c r="BI4875"/>
      <c r="BJ4875"/>
      <c r="BK4875"/>
      <c r="BL4875"/>
      <c r="BM4875"/>
      <c r="BN4875"/>
      <c r="BO4875"/>
      <c r="BP4875"/>
      <c r="BQ4875"/>
      <c r="BR4875"/>
      <c r="BS4875"/>
      <c r="BT4875"/>
      <c r="BU4875"/>
      <c r="BV4875"/>
      <c r="BW4875"/>
      <c r="BX4875"/>
      <c r="BY4875"/>
      <c r="BZ4875"/>
      <c r="CA4875"/>
      <c r="CB4875"/>
      <c r="CC4875"/>
      <c r="CD4875"/>
      <c r="CE4875"/>
      <c r="CF4875"/>
      <c r="CG4875"/>
      <c r="CH4875"/>
      <c r="CI4875"/>
      <c r="CJ4875"/>
      <c r="CK4875"/>
      <c r="CL4875"/>
      <c r="CM4875"/>
      <c r="CN4875"/>
      <c r="CO4875"/>
      <c r="CP4875"/>
      <c r="CQ4875"/>
      <c r="CR4875"/>
      <c r="CS4875"/>
      <c r="CT4875"/>
      <c r="CU4875"/>
      <c r="CV4875"/>
    </row>
    <row r="4876" spans="10:100" x14ac:dyDescent="0.25">
      <c r="J4876"/>
      <c r="K4876"/>
      <c r="L4876"/>
      <c r="M4876"/>
      <c r="N4876"/>
      <c r="O4876"/>
      <c r="P4876"/>
      <c r="Q4876"/>
      <c r="R4876"/>
      <c r="S4876"/>
      <c r="T4876"/>
      <c r="U4876"/>
      <c r="V4876"/>
      <c r="W4876"/>
      <c r="X4876"/>
      <c r="Y4876"/>
      <c r="Z4876"/>
      <c r="AA4876"/>
      <c r="AB4876"/>
      <c r="AC4876"/>
      <c r="AD4876"/>
      <c r="AE4876"/>
      <c r="AF4876"/>
      <c r="AG4876"/>
      <c r="AH4876"/>
      <c r="AI4876"/>
      <c r="AJ4876"/>
      <c r="AK4876"/>
      <c r="AL4876"/>
      <c r="AM4876"/>
      <c r="AN4876"/>
      <c r="AO4876"/>
      <c r="AP4876"/>
      <c r="AQ4876"/>
      <c r="AR4876"/>
      <c r="AS4876"/>
      <c r="AT4876"/>
      <c r="AU4876"/>
      <c r="AV4876"/>
      <c r="AW4876"/>
      <c r="AX4876"/>
      <c r="AY4876"/>
      <c r="AZ4876"/>
      <c r="BA4876"/>
      <c r="BB4876"/>
      <c r="BC4876"/>
      <c r="BD4876"/>
      <c r="BE4876"/>
      <c r="BF4876"/>
      <c r="BG4876"/>
      <c r="BH4876"/>
      <c r="BI4876"/>
      <c r="BJ4876"/>
      <c r="BK4876"/>
      <c r="BL4876"/>
      <c r="BM4876"/>
      <c r="BN4876"/>
      <c r="BO4876"/>
      <c r="BP4876"/>
      <c r="BQ4876"/>
      <c r="BR4876"/>
      <c r="BS4876"/>
      <c r="BT4876"/>
      <c r="BU4876"/>
      <c r="BV4876"/>
      <c r="BW4876"/>
      <c r="BX4876"/>
      <c r="BY4876"/>
      <c r="BZ4876"/>
      <c r="CA4876"/>
      <c r="CB4876"/>
      <c r="CC4876"/>
      <c r="CD4876"/>
      <c r="CE4876"/>
      <c r="CF4876"/>
      <c r="CG4876"/>
      <c r="CH4876"/>
      <c r="CI4876"/>
      <c r="CJ4876"/>
      <c r="CK4876"/>
      <c r="CL4876"/>
      <c r="CM4876"/>
      <c r="CN4876"/>
      <c r="CO4876"/>
      <c r="CP4876"/>
      <c r="CQ4876"/>
      <c r="CR4876"/>
      <c r="CS4876"/>
      <c r="CT4876"/>
      <c r="CU4876"/>
      <c r="CV4876"/>
    </row>
    <row r="4877" spans="10:100" x14ac:dyDescent="0.25">
      <c r="J4877"/>
      <c r="K4877"/>
      <c r="L4877"/>
      <c r="M4877"/>
      <c r="N4877"/>
      <c r="O4877"/>
      <c r="P4877"/>
      <c r="Q4877"/>
      <c r="R4877"/>
      <c r="S4877"/>
      <c r="T4877"/>
      <c r="U4877"/>
      <c r="V4877"/>
      <c r="W4877"/>
      <c r="X4877"/>
      <c r="Y4877"/>
      <c r="Z4877"/>
      <c r="AA4877"/>
      <c r="AB4877"/>
      <c r="AC4877"/>
      <c r="AD4877"/>
      <c r="AE4877"/>
      <c r="AF4877"/>
      <c r="AG4877"/>
      <c r="AH4877"/>
      <c r="AI4877"/>
      <c r="AJ4877"/>
      <c r="AK4877"/>
      <c r="AL4877"/>
      <c r="AM4877"/>
      <c r="AN4877"/>
      <c r="AO4877"/>
      <c r="AP4877"/>
      <c r="AQ4877"/>
      <c r="AR4877"/>
      <c r="AS4877"/>
      <c r="AT4877"/>
      <c r="AU4877"/>
      <c r="AV4877"/>
      <c r="AW4877"/>
      <c r="AX4877"/>
      <c r="AY4877"/>
      <c r="AZ4877"/>
      <c r="BA4877"/>
      <c r="BB4877"/>
      <c r="BC4877"/>
      <c r="BD4877"/>
      <c r="BE4877"/>
      <c r="BF4877"/>
      <c r="BG4877"/>
      <c r="BH4877"/>
      <c r="BI4877"/>
      <c r="BJ4877"/>
      <c r="BK4877"/>
      <c r="BL4877"/>
      <c r="BM4877"/>
      <c r="BN4877"/>
      <c r="BO4877"/>
      <c r="BP4877"/>
      <c r="BQ4877"/>
      <c r="BR4877"/>
      <c r="BS4877"/>
      <c r="BT4877"/>
      <c r="BU4877"/>
      <c r="BV4877"/>
      <c r="BW4877"/>
      <c r="BX4877"/>
      <c r="BY4877"/>
      <c r="BZ4877"/>
      <c r="CA4877"/>
      <c r="CB4877"/>
      <c r="CC4877"/>
      <c r="CD4877"/>
      <c r="CE4877"/>
      <c r="CF4877"/>
      <c r="CG4877"/>
      <c r="CH4877"/>
      <c r="CI4877"/>
      <c r="CJ4877"/>
      <c r="CK4877"/>
      <c r="CL4877"/>
      <c r="CM4877"/>
      <c r="CN4877"/>
      <c r="CO4877"/>
      <c r="CP4877"/>
      <c r="CQ4877"/>
      <c r="CR4877"/>
      <c r="CS4877"/>
      <c r="CT4877"/>
      <c r="CU4877"/>
      <c r="CV4877"/>
    </row>
    <row r="4878" spans="10:100" x14ac:dyDescent="0.25">
      <c r="J4878"/>
      <c r="K4878"/>
      <c r="L4878"/>
      <c r="M4878"/>
      <c r="N4878"/>
      <c r="O4878"/>
      <c r="P4878"/>
      <c r="Q4878"/>
      <c r="R4878"/>
      <c r="S4878"/>
      <c r="T4878"/>
      <c r="U4878"/>
      <c r="V4878"/>
      <c r="W4878"/>
      <c r="X4878"/>
      <c r="Y4878"/>
      <c r="Z4878"/>
      <c r="AA4878"/>
      <c r="AB4878"/>
      <c r="AC4878"/>
      <c r="AD4878"/>
      <c r="AE4878"/>
      <c r="AF4878"/>
      <c r="AG4878"/>
      <c r="AH4878"/>
      <c r="AI4878"/>
      <c r="AJ4878"/>
      <c r="AK4878"/>
      <c r="AL4878"/>
      <c r="AM4878"/>
      <c r="AN4878"/>
      <c r="AO4878"/>
      <c r="AP4878"/>
      <c r="AQ4878"/>
      <c r="AR4878"/>
      <c r="AS4878"/>
      <c r="AT4878"/>
      <c r="AU4878"/>
      <c r="AV4878"/>
      <c r="AW4878"/>
      <c r="AX4878"/>
      <c r="AY4878"/>
      <c r="AZ4878"/>
      <c r="BA4878"/>
      <c r="BB4878"/>
      <c r="BC4878"/>
      <c r="BD4878"/>
      <c r="BE4878"/>
      <c r="BF4878"/>
      <c r="BG4878"/>
      <c r="BH4878"/>
      <c r="BI4878"/>
      <c r="BJ4878"/>
      <c r="BK4878"/>
      <c r="BL4878"/>
      <c r="BM4878"/>
      <c r="BN4878"/>
      <c r="BO4878"/>
      <c r="BP4878"/>
      <c r="BQ4878"/>
      <c r="BR4878"/>
      <c r="BS4878"/>
      <c r="BT4878"/>
      <c r="BU4878"/>
      <c r="BV4878"/>
      <c r="BW4878"/>
      <c r="BX4878"/>
      <c r="BY4878"/>
      <c r="BZ4878"/>
      <c r="CA4878"/>
      <c r="CB4878"/>
      <c r="CC4878"/>
      <c r="CD4878"/>
      <c r="CE4878"/>
      <c r="CF4878"/>
      <c r="CG4878"/>
      <c r="CH4878"/>
      <c r="CI4878"/>
      <c r="CJ4878"/>
      <c r="CK4878"/>
      <c r="CL4878"/>
      <c r="CM4878"/>
      <c r="CN4878"/>
      <c r="CO4878"/>
      <c r="CP4878"/>
      <c r="CQ4878"/>
      <c r="CR4878"/>
      <c r="CS4878"/>
      <c r="CT4878"/>
      <c r="CU4878"/>
      <c r="CV4878"/>
    </row>
    <row r="4879" spans="10:100" x14ac:dyDescent="0.25">
      <c r="J4879"/>
      <c r="K4879"/>
      <c r="L4879"/>
      <c r="M4879"/>
      <c r="N4879"/>
      <c r="O4879"/>
      <c r="P4879"/>
      <c r="Q4879"/>
      <c r="R4879"/>
      <c r="S4879"/>
      <c r="T4879"/>
      <c r="U4879"/>
      <c r="V4879"/>
      <c r="W4879"/>
      <c r="X4879"/>
      <c r="Y4879"/>
      <c r="Z4879"/>
      <c r="AA4879"/>
      <c r="AB4879"/>
      <c r="AC4879"/>
      <c r="AD4879"/>
      <c r="AE4879"/>
      <c r="AF4879"/>
      <c r="AG4879"/>
      <c r="AH4879"/>
      <c r="AI4879"/>
      <c r="AJ4879"/>
      <c r="AK4879"/>
      <c r="AL4879"/>
      <c r="AM4879"/>
      <c r="AN4879"/>
      <c r="AO4879"/>
      <c r="AP4879"/>
      <c r="AQ4879"/>
      <c r="AR4879"/>
      <c r="AS4879"/>
      <c r="AT4879"/>
      <c r="AU4879"/>
      <c r="AV4879"/>
      <c r="AW4879"/>
      <c r="AX4879"/>
      <c r="AY4879"/>
      <c r="AZ4879"/>
      <c r="BA4879"/>
      <c r="BB4879"/>
      <c r="BC4879"/>
      <c r="BD4879"/>
      <c r="BE4879"/>
      <c r="BF4879"/>
      <c r="BG4879"/>
      <c r="BH4879"/>
      <c r="BI4879"/>
      <c r="BJ4879"/>
      <c r="BK4879"/>
      <c r="BL4879"/>
      <c r="BM4879"/>
      <c r="BN4879"/>
      <c r="BO4879"/>
      <c r="BP4879"/>
      <c r="BQ4879"/>
      <c r="BR4879"/>
      <c r="BS4879"/>
      <c r="BT4879"/>
      <c r="BU4879"/>
      <c r="BV4879"/>
      <c r="BW4879"/>
      <c r="BX4879"/>
      <c r="BY4879"/>
      <c r="BZ4879"/>
      <c r="CA4879"/>
      <c r="CB4879"/>
      <c r="CC4879"/>
      <c r="CD4879"/>
      <c r="CE4879"/>
      <c r="CF4879"/>
      <c r="CG4879"/>
      <c r="CH4879"/>
      <c r="CI4879"/>
      <c r="CJ4879"/>
      <c r="CK4879"/>
      <c r="CL4879"/>
      <c r="CM4879"/>
      <c r="CN4879"/>
      <c r="CO4879"/>
      <c r="CP4879"/>
      <c r="CQ4879"/>
      <c r="CR4879"/>
      <c r="CS4879"/>
      <c r="CT4879"/>
      <c r="CU4879"/>
      <c r="CV4879"/>
    </row>
    <row r="4880" spans="10:100" x14ac:dyDescent="0.25">
      <c r="J4880"/>
      <c r="K4880"/>
      <c r="L4880"/>
      <c r="M4880"/>
      <c r="N4880"/>
      <c r="O4880"/>
      <c r="P4880"/>
      <c r="Q4880"/>
      <c r="R4880"/>
      <c r="S4880"/>
      <c r="T4880"/>
      <c r="U4880"/>
      <c r="V4880"/>
      <c r="W4880"/>
      <c r="X4880"/>
      <c r="Y4880"/>
      <c r="Z4880"/>
      <c r="AA4880"/>
      <c r="AB4880"/>
      <c r="AC4880"/>
      <c r="AD4880"/>
      <c r="AE4880"/>
      <c r="AF4880"/>
      <c r="AG4880"/>
      <c r="AH4880"/>
      <c r="AI4880"/>
      <c r="AJ4880"/>
      <c r="AK4880"/>
      <c r="AL4880"/>
      <c r="AM4880"/>
      <c r="AN4880"/>
      <c r="AO4880"/>
      <c r="AP4880"/>
      <c r="AQ4880"/>
      <c r="AR4880"/>
      <c r="AS4880"/>
      <c r="AT4880"/>
      <c r="AU4880"/>
      <c r="AV4880"/>
      <c r="AW4880"/>
      <c r="AX4880"/>
      <c r="AY4880"/>
      <c r="AZ4880"/>
      <c r="BA4880"/>
      <c r="BB4880"/>
      <c r="BC4880"/>
      <c r="BD4880"/>
      <c r="BE4880"/>
      <c r="BF4880"/>
      <c r="BG4880"/>
      <c r="BH4880"/>
      <c r="BI4880"/>
      <c r="BJ4880"/>
      <c r="BK4880"/>
      <c r="BL4880"/>
      <c r="BM4880"/>
      <c r="BN4880"/>
      <c r="BO4880"/>
      <c r="BP4880"/>
      <c r="BQ4880"/>
      <c r="BR4880"/>
      <c r="BS4880"/>
      <c r="BT4880"/>
      <c r="BU4880"/>
      <c r="BV4880"/>
      <c r="BW4880"/>
      <c r="BX4880"/>
      <c r="BY4880"/>
      <c r="BZ4880"/>
      <c r="CA4880"/>
      <c r="CB4880"/>
      <c r="CC4880"/>
      <c r="CD4880"/>
      <c r="CE4880"/>
      <c r="CF4880"/>
      <c r="CG4880"/>
      <c r="CH4880"/>
      <c r="CI4880"/>
      <c r="CJ4880"/>
      <c r="CK4880"/>
      <c r="CL4880"/>
      <c r="CM4880"/>
      <c r="CN4880"/>
      <c r="CO4880"/>
      <c r="CP4880"/>
      <c r="CQ4880"/>
      <c r="CR4880"/>
      <c r="CS4880"/>
      <c r="CT4880"/>
      <c r="CU4880"/>
      <c r="CV4880"/>
    </row>
    <row r="4881" spans="10:100" x14ac:dyDescent="0.25">
      <c r="J4881"/>
      <c r="K4881"/>
      <c r="L4881"/>
      <c r="M4881"/>
      <c r="N4881"/>
      <c r="O4881"/>
      <c r="P4881"/>
      <c r="Q4881"/>
      <c r="R4881"/>
      <c r="S4881"/>
      <c r="T4881"/>
      <c r="U4881"/>
      <c r="V4881"/>
      <c r="W4881"/>
      <c r="X4881"/>
      <c r="Y4881"/>
      <c r="Z4881"/>
      <c r="AA4881"/>
      <c r="AB4881"/>
      <c r="AC4881"/>
      <c r="AD4881"/>
      <c r="AE4881"/>
      <c r="AF4881"/>
      <c r="AG4881"/>
      <c r="AH4881"/>
      <c r="AI4881"/>
      <c r="AJ4881"/>
      <c r="AK4881"/>
      <c r="AL4881"/>
      <c r="AM4881"/>
      <c r="AN4881"/>
      <c r="AO4881"/>
      <c r="AP4881"/>
      <c r="AQ4881"/>
      <c r="AR4881"/>
      <c r="AS4881"/>
      <c r="AT4881"/>
      <c r="AU4881"/>
      <c r="AV4881"/>
      <c r="AW4881"/>
      <c r="AX4881"/>
      <c r="AY4881"/>
      <c r="AZ4881"/>
      <c r="BA4881"/>
      <c r="BB4881"/>
      <c r="BC4881"/>
      <c r="BD4881"/>
      <c r="BE4881"/>
      <c r="BF4881"/>
      <c r="BG4881"/>
      <c r="BH4881"/>
      <c r="BI4881"/>
      <c r="BJ4881"/>
      <c r="BK4881"/>
      <c r="BL4881"/>
      <c r="BM4881"/>
      <c r="BN4881"/>
      <c r="BO4881"/>
      <c r="BP4881"/>
      <c r="BQ4881"/>
      <c r="BR4881"/>
      <c r="BS4881"/>
      <c r="BT4881"/>
      <c r="BU4881"/>
      <c r="BV4881"/>
      <c r="BW4881"/>
      <c r="BX4881"/>
      <c r="BY4881"/>
      <c r="BZ4881"/>
      <c r="CA4881"/>
      <c r="CB4881"/>
      <c r="CC4881"/>
      <c r="CD4881"/>
      <c r="CE4881"/>
      <c r="CF4881"/>
      <c r="CG4881"/>
      <c r="CH4881"/>
      <c r="CI4881"/>
      <c r="CJ4881"/>
      <c r="CK4881"/>
      <c r="CL4881"/>
      <c r="CM4881"/>
      <c r="CN4881"/>
      <c r="CO4881"/>
      <c r="CP4881"/>
      <c r="CQ4881"/>
      <c r="CR4881"/>
      <c r="CS4881"/>
      <c r="CT4881"/>
      <c r="CU4881"/>
      <c r="CV4881"/>
    </row>
    <row r="4882" spans="10:100" x14ac:dyDescent="0.25">
      <c r="J4882"/>
      <c r="K4882"/>
      <c r="L4882"/>
      <c r="M4882"/>
      <c r="N4882"/>
      <c r="O4882"/>
      <c r="P4882"/>
      <c r="Q4882"/>
      <c r="R4882"/>
      <c r="S4882"/>
      <c r="T4882"/>
      <c r="U4882"/>
      <c r="V4882"/>
      <c r="W4882"/>
      <c r="X4882"/>
      <c r="Y4882"/>
      <c r="Z4882"/>
      <c r="AA4882"/>
      <c r="AB4882"/>
      <c r="AC4882"/>
      <c r="AD4882"/>
      <c r="AE4882"/>
      <c r="AF4882"/>
      <c r="AG4882"/>
      <c r="AH4882"/>
      <c r="AI4882"/>
      <c r="AJ4882"/>
      <c r="AK4882"/>
      <c r="AL4882"/>
      <c r="AM4882"/>
      <c r="AN4882"/>
      <c r="AO4882"/>
      <c r="AP4882"/>
      <c r="AQ4882"/>
      <c r="AR4882"/>
      <c r="AS4882"/>
      <c r="AT4882"/>
      <c r="AU4882"/>
      <c r="AV4882"/>
      <c r="AW4882"/>
      <c r="AX4882"/>
      <c r="AY4882"/>
      <c r="AZ4882"/>
      <c r="BA4882"/>
      <c r="BB4882"/>
      <c r="BC4882"/>
      <c r="BD4882"/>
      <c r="BE4882"/>
      <c r="BF4882"/>
      <c r="BG4882"/>
      <c r="BH4882"/>
      <c r="BI4882"/>
      <c r="BJ4882"/>
      <c r="BK4882"/>
      <c r="BL4882"/>
      <c r="BM4882"/>
      <c r="BN4882"/>
      <c r="BO4882"/>
      <c r="BP4882"/>
      <c r="BQ4882"/>
      <c r="BR4882"/>
      <c r="BS4882"/>
      <c r="BT4882"/>
      <c r="BU4882"/>
      <c r="BV4882"/>
      <c r="BW4882"/>
      <c r="BX4882"/>
      <c r="BY4882"/>
      <c r="BZ4882"/>
      <c r="CA4882"/>
      <c r="CB4882"/>
      <c r="CC4882"/>
      <c r="CD4882"/>
      <c r="CE4882"/>
      <c r="CF4882"/>
      <c r="CG4882"/>
      <c r="CH4882"/>
      <c r="CI4882"/>
      <c r="CJ4882"/>
      <c r="CK4882"/>
      <c r="CL4882"/>
      <c r="CM4882"/>
      <c r="CN4882"/>
      <c r="CO4882"/>
      <c r="CP4882"/>
      <c r="CQ4882"/>
      <c r="CR4882"/>
      <c r="CS4882"/>
      <c r="CT4882"/>
      <c r="CU4882"/>
      <c r="CV4882"/>
    </row>
    <row r="4883" spans="10:100" x14ac:dyDescent="0.25">
      <c r="J4883"/>
      <c r="K4883"/>
      <c r="L4883"/>
      <c r="M4883"/>
      <c r="N4883"/>
      <c r="O4883"/>
      <c r="P4883"/>
      <c r="Q4883"/>
      <c r="R4883"/>
      <c r="S4883"/>
      <c r="T4883"/>
      <c r="U4883"/>
      <c r="V4883"/>
      <c r="W4883"/>
      <c r="X4883"/>
      <c r="Y4883"/>
      <c r="Z4883"/>
      <c r="AA4883"/>
      <c r="AB4883"/>
      <c r="AC4883"/>
      <c r="AD4883"/>
      <c r="AE4883"/>
      <c r="AF4883"/>
      <c r="AG4883"/>
      <c r="AH4883"/>
      <c r="AI4883"/>
      <c r="AJ4883"/>
      <c r="AK4883"/>
      <c r="AL4883"/>
      <c r="AM4883"/>
      <c r="AN4883"/>
      <c r="AO4883"/>
      <c r="AP4883"/>
      <c r="AQ4883"/>
      <c r="AR4883"/>
      <c r="AS4883"/>
      <c r="AT4883"/>
      <c r="AU4883"/>
      <c r="AV4883"/>
      <c r="AW4883"/>
      <c r="AX4883"/>
      <c r="AY4883"/>
      <c r="AZ4883"/>
      <c r="BA4883"/>
      <c r="BB4883"/>
      <c r="BC4883"/>
      <c r="BD4883"/>
      <c r="BE4883"/>
      <c r="BF4883"/>
      <c r="BG4883"/>
      <c r="BH4883"/>
      <c r="BI4883"/>
      <c r="BJ4883"/>
      <c r="BK4883"/>
      <c r="BL4883"/>
      <c r="BM4883"/>
      <c r="BN4883"/>
      <c r="BO4883"/>
      <c r="BP4883"/>
      <c r="BQ4883"/>
      <c r="BR4883"/>
      <c r="BS4883"/>
      <c r="BT4883"/>
      <c r="BU4883"/>
      <c r="BV4883"/>
      <c r="BW4883"/>
      <c r="BX4883"/>
      <c r="BY4883"/>
      <c r="BZ4883"/>
      <c r="CA4883"/>
      <c r="CB4883"/>
      <c r="CC4883"/>
      <c r="CD4883"/>
      <c r="CE4883"/>
      <c r="CF4883"/>
      <c r="CG4883"/>
      <c r="CH4883"/>
      <c r="CI4883"/>
      <c r="CJ4883"/>
      <c r="CK4883"/>
      <c r="CL4883"/>
      <c r="CM4883"/>
      <c r="CN4883"/>
      <c r="CO4883"/>
      <c r="CP4883"/>
      <c r="CQ4883"/>
      <c r="CR4883"/>
      <c r="CS4883"/>
      <c r="CT4883"/>
      <c r="CU4883"/>
      <c r="CV4883"/>
    </row>
    <row r="4884" spans="10:100" x14ac:dyDescent="0.25">
      <c r="J4884"/>
      <c r="K4884"/>
      <c r="L4884"/>
      <c r="M4884"/>
      <c r="N4884"/>
      <c r="O4884"/>
      <c r="P4884"/>
      <c r="Q4884"/>
      <c r="R4884"/>
      <c r="S4884"/>
      <c r="T4884"/>
      <c r="U4884"/>
      <c r="V4884"/>
      <c r="W4884"/>
      <c r="X4884"/>
      <c r="Y4884"/>
      <c r="Z4884"/>
      <c r="AA4884"/>
      <c r="AB4884"/>
      <c r="AC4884"/>
      <c r="AD4884"/>
      <c r="AE4884"/>
      <c r="AF4884"/>
      <c r="AG4884"/>
      <c r="AH4884"/>
      <c r="AI4884"/>
      <c r="AJ4884"/>
      <c r="AK4884"/>
      <c r="AL4884"/>
      <c r="AM4884"/>
      <c r="AN4884"/>
      <c r="AO4884"/>
      <c r="AP4884"/>
      <c r="AQ4884"/>
      <c r="AR4884"/>
      <c r="AS4884"/>
      <c r="AT4884"/>
      <c r="AU4884"/>
      <c r="AV4884"/>
      <c r="AW4884"/>
      <c r="AX4884"/>
      <c r="AY4884"/>
      <c r="AZ4884"/>
      <c r="BA4884"/>
      <c r="BB4884"/>
      <c r="BC4884"/>
      <c r="BD4884"/>
      <c r="BE4884"/>
      <c r="BF4884"/>
      <c r="BG4884"/>
      <c r="BH4884"/>
      <c r="BI4884"/>
      <c r="BJ4884"/>
      <c r="BK4884"/>
      <c r="BL4884"/>
      <c r="BM4884"/>
      <c r="BN4884"/>
      <c r="BO4884"/>
      <c r="BP4884"/>
      <c r="BQ4884"/>
      <c r="BR4884"/>
      <c r="BS4884"/>
      <c r="BT4884"/>
      <c r="BU4884"/>
      <c r="BV4884"/>
      <c r="BW4884"/>
      <c r="BX4884"/>
      <c r="BY4884"/>
      <c r="BZ4884"/>
      <c r="CA4884"/>
      <c r="CB4884"/>
      <c r="CC4884"/>
      <c r="CD4884"/>
      <c r="CE4884"/>
      <c r="CF4884"/>
      <c r="CG4884"/>
      <c r="CH4884"/>
      <c r="CI4884"/>
      <c r="CJ4884"/>
      <c r="CK4884"/>
      <c r="CL4884"/>
      <c r="CM4884"/>
      <c r="CN4884"/>
      <c r="CO4884"/>
      <c r="CP4884"/>
      <c r="CQ4884"/>
      <c r="CR4884"/>
      <c r="CS4884"/>
      <c r="CT4884"/>
      <c r="CU4884"/>
      <c r="CV4884"/>
    </row>
    <row r="4885" spans="10:100" x14ac:dyDescent="0.25">
      <c r="J4885"/>
      <c r="K4885"/>
      <c r="L4885"/>
      <c r="M4885"/>
      <c r="N4885"/>
      <c r="O4885"/>
      <c r="P4885"/>
      <c r="Q4885"/>
      <c r="R4885"/>
      <c r="S4885"/>
      <c r="T4885"/>
      <c r="U4885"/>
      <c r="V4885"/>
      <c r="W4885"/>
      <c r="X4885"/>
      <c r="Y4885"/>
      <c r="Z4885"/>
      <c r="AA4885"/>
      <c r="AB4885"/>
      <c r="AC4885"/>
      <c r="AD4885"/>
      <c r="AE4885"/>
      <c r="AF4885"/>
      <c r="AG4885"/>
      <c r="AH4885"/>
      <c r="AI4885"/>
      <c r="AJ4885"/>
      <c r="AK4885"/>
      <c r="AL4885"/>
      <c r="AM4885"/>
      <c r="AN4885"/>
      <c r="AO4885"/>
      <c r="AP4885"/>
      <c r="AQ4885"/>
      <c r="AR4885"/>
      <c r="AS4885"/>
      <c r="AT4885"/>
      <c r="AU4885"/>
      <c r="AV4885"/>
      <c r="AW4885"/>
      <c r="AX4885"/>
      <c r="AY4885"/>
      <c r="AZ4885"/>
      <c r="BA4885"/>
      <c r="BB4885"/>
      <c r="BC4885"/>
      <c r="BD4885"/>
      <c r="BE4885"/>
      <c r="BF4885"/>
      <c r="BG4885"/>
      <c r="BH4885"/>
      <c r="BI4885"/>
      <c r="BJ4885"/>
      <c r="BK4885"/>
      <c r="BL4885"/>
      <c r="BM4885"/>
      <c r="BN4885"/>
      <c r="BO4885"/>
      <c r="BP4885"/>
      <c r="BQ4885"/>
      <c r="BR4885"/>
      <c r="BS4885"/>
      <c r="BT4885"/>
      <c r="BU4885"/>
      <c r="BV4885"/>
      <c r="BW4885"/>
      <c r="BX4885"/>
      <c r="BY4885"/>
      <c r="BZ4885"/>
      <c r="CA4885"/>
      <c r="CB4885"/>
      <c r="CC4885"/>
      <c r="CD4885"/>
      <c r="CE4885"/>
      <c r="CF4885"/>
      <c r="CG4885"/>
      <c r="CH4885"/>
      <c r="CI4885"/>
      <c r="CJ4885"/>
      <c r="CK4885"/>
      <c r="CL4885"/>
      <c r="CM4885"/>
      <c r="CN4885"/>
      <c r="CO4885"/>
      <c r="CP4885"/>
      <c r="CQ4885"/>
      <c r="CR4885"/>
      <c r="CS4885"/>
      <c r="CT4885"/>
      <c r="CU4885"/>
      <c r="CV4885"/>
    </row>
    <row r="4886" spans="10:100" x14ac:dyDescent="0.25">
      <c r="J4886"/>
      <c r="K4886"/>
      <c r="L4886"/>
      <c r="M4886"/>
      <c r="N4886"/>
      <c r="O4886"/>
      <c r="P4886"/>
      <c r="Q4886"/>
      <c r="R4886"/>
      <c r="S4886"/>
      <c r="T4886"/>
      <c r="U4886"/>
      <c r="V4886"/>
      <c r="W4886"/>
      <c r="X4886"/>
      <c r="Y4886"/>
      <c r="Z4886"/>
      <c r="AA4886"/>
      <c r="AB4886"/>
      <c r="AC4886"/>
      <c r="AD4886"/>
      <c r="AE4886"/>
      <c r="AF4886"/>
      <c r="AG4886"/>
      <c r="AH4886"/>
      <c r="AI4886"/>
      <c r="AJ4886"/>
      <c r="AK4886"/>
      <c r="AL4886"/>
      <c r="AM4886"/>
      <c r="AN4886"/>
      <c r="AO4886"/>
      <c r="AP4886"/>
      <c r="AQ4886"/>
      <c r="AR4886"/>
      <c r="AS4886"/>
      <c r="AT4886"/>
      <c r="AU4886"/>
      <c r="AV4886"/>
      <c r="AW4886"/>
      <c r="AX4886"/>
      <c r="AY4886"/>
      <c r="AZ4886"/>
      <c r="BA4886"/>
      <c r="BB4886"/>
      <c r="BC4886"/>
      <c r="BD4886"/>
      <c r="BE4886"/>
      <c r="BF4886"/>
      <c r="BG4886"/>
      <c r="BH4886"/>
      <c r="BI4886"/>
      <c r="BJ4886"/>
      <c r="BK4886"/>
      <c r="BL4886"/>
      <c r="BM4886"/>
      <c r="BN4886"/>
      <c r="BO4886"/>
      <c r="BP4886"/>
      <c r="BQ4886"/>
      <c r="BR4886"/>
      <c r="BS4886"/>
      <c r="BT4886"/>
      <c r="BU4886"/>
      <c r="BV4886"/>
      <c r="BW4886"/>
      <c r="BX4886"/>
      <c r="BY4886"/>
      <c r="BZ4886"/>
      <c r="CA4886"/>
      <c r="CB4886"/>
      <c r="CC4886"/>
      <c r="CD4886"/>
      <c r="CE4886"/>
      <c r="CF4886"/>
      <c r="CG4886"/>
      <c r="CH4886"/>
      <c r="CI4886"/>
      <c r="CJ4886"/>
      <c r="CK4886"/>
      <c r="CL4886"/>
      <c r="CM4886"/>
      <c r="CN4886"/>
      <c r="CO4886"/>
      <c r="CP4886"/>
      <c r="CQ4886"/>
      <c r="CR4886"/>
      <c r="CS4886"/>
      <c r="CT4886"/>
      <c r="CU4886"/>
      <c r="CV4886"/>
    </row>
    <row r="4887" spans="10:100" x14ac:dyDescent="0.25">
      <c r="J4887"/>
      <c r="K4887"/>
      <c r="L4887"/>
      <c r="M4887"/>
      <c r="N4887"/>
      <c r="O4887"/>
      <c r="P4887"/>
      <c r="Q4887"/>
      <c r="R4887"/>
      <c r="S4887"/>
      <c r="T4887"/>
      <c r="U4887"/>
      <c r="V4887"/>
      <c r="W4887"/>
      <c r="X4887"/>
      <c r="Y4887"/>
      <c r="Z4887"/>
      <c r="AA4887"/>
      <c r="AB4887"/>
      <c r="AC4887"/>
      <c r="AD4887"/>
      <c r="AE4887"/>
      <c r="AF4887"/>
      <c r="AG4887"/>
      <c r="AH4887"/>
      <c r="AI4887"/>
      <c r="AJ4887"/>
      <c r="AK4887"/>
      <c r="AL4887"/>
      <c r="AM4887"/>
      <c r="AN4887"/>
      <c r="AO4887"/>
      <c r="AP4887"/>
      <c r="AQ4887"/>
      <c r="AR4887"/>
      <c r="AS4887"/>
      <c r="AT4887"/>
      <c r="AU4887"/>
      <c r="AV4887"/>
      <c r="AW4887"/>
      <c r="AX4887"/>
      <c r="AY4887"/>
      <c r="AZ4887"/>
      <c r="BA4887"/>
      <c r="BB4887"/>
      <c r="BC4887"/>
      <c r="BD4887"/>
      <c r="BE4887"/>
      <c r="BF4887"/>
      <c r="BG4887"/>
      <c r="BH4887"/>
      <c r="BI4887"/>
      <c r="BJ4887"/>
      <c r="BK4887"/>
      <c r="BL4887"/>
      <c r="BM4887"/>
      <c r="BN4887"/>
      <c r="BO4887"/>
      <c r="BP4887"/>
      <c r="BQ4887"/>
      <c r="BR4887"/>
      <c r="BS4887"/>
      <c r="BT4887"/>
      <c r="BU4887"/>
      <c r="BV4887"/>
      <c r="BW4887"/>
      <c r="BX4887"/>
      <c r="BY4887"/>
      <c r="BZ4887"/>
      <c r="CA4887"/>
      <c r="CB4887"/>
      <c r="CC4887"/>
      <c r="CD4887"/>
      <c r="CE4887"/>
      <c r="CF4887"/>
      <c r="CG4887"/>
      <c r="CH4887"/>
      <c r="CI4887"/>
      <c r="CJ4887"/>
      <c r="CK4887"/>
      <c r="CL4887"/>
      <c r="CM4887"/>
      <c r="CN4887"/>
      <c r="CO4887"/>
      <c r="CP4887"/>
      <c r="CQ4887"/>
      <c r="CR4887"/>
      <c r="CS4887"/>
      <c r="CT4887"/>
      <c r="CU4887"/>
      <c r="CV4887"/>
    </row>
    <row r="4888" spans="10:100" x14ac:dyDescent="0.25">
      <c r="J4888"/>
      <c r="K4888"/>
      <c r="L4888"/>
      <c r="M4888"/>
      <c r="N4888"/>
      <c r="O4888"/>
      <c r="P4888"/>
      <c r="Q4888"/>
      <c r="R4888"/>
      <c r="S4888"/>
      <c r="T4888"/>
      <c r="U4888"/>
      <c r="V4888"/>
      <c r="W4888"/>
      <c r="X4888"/>
      <c r="Y4888"/>
      <c r="Z4888"/>
      <c r="AA4888"/>
      <c r="AB4888"/>
      <c r="AC4888"/>
      <c r="AD4888"/>
      <c r="AE4888"/>
      <c r="AF4888"/>
      <c r="AG4888"/>
      <c r="AH4888"/>
      <c r="AI4888"/>
      <c r="AJ4888"/>
      <c r="AK4888"/>
      <c r="AL4888"/>
      <c r="AM4888"/>
      <c r="AN4888"/>
      <c r="AO4888"/>
      <c r="AP4888"/>
      <c r="AQ4888"/>
      <c r="AR4888"/>
      <c r="AS4888"/>
      <c r="AT4888"/>
      <c r="AU4888"/>
      <c r="AV4888"/>
      <c r="AW4888"/>
      <c r="AX4888"/>
      <c r="AY4888"/>
      <c r="AZ4888"/>
      <c r="BA4888"/>
      <c r="BB4888"/>
      <c r="BC4888"/>
      <c r="BD4888"/>
      <c r="BE4888"/>
      <c r="BF4888"/>
      <c r="BG4888"/>
      <c r="BH4888"/>
      <c r="BI4888"/>
      <c r="BJ4888"/>
      <c r="BK4888"/>
      <c r="BL4888"/>
      <c r="BM4888"/>
      <c r="BN4888"/>
      <c r="BO4888"/>
      <c r="BP4888"/>
      <c r="BQ4888"/>
      <c r="BR4888"/>
      <c r="BS4888"/>
      <c r="BT4888"/>
      <c r="BU4888"/>
      <c r="BV4888"/>
      <c r="BW4888"/>
      <c r="BX4888"/>
      <c r="BY4888"/>
      <c r="BZ4888"/>
      <c r="CA4888"/>
      <c r="CB4888"/>
      <c r="CC4888"/>
      <c r="CD4888"/>
      <c r="CE4888"/>
      <c r="CF4888"/>
      <c r="CG4888"/>
      <c r="CH4888"/>
      <c r="CI4888"/>
      <c r="CJ4888"/>
      <c r="CK4888"/>
      <c r="CL4888"/>
      <c r="CM4888"/>
      <c r="CN4888"/>
      <c r="CO4888"/>
      <c r="CP4888"/>
      <c r="CQ4888"/>
      <c r="CR4888"/>
      <c r="CS4888"/>
      <c r="CT4888"/>
      <c r="CU4888"/>
      <c r="CV4888"/>
    </row>
    <row r="4889" spans="10:100" x14ac:dyDescent="0.25">
      <c r="J4889"/>
      <c r="K4889"/>
      <c r="L4889"/>
      <c r="M4889"/>
      <c r="N4889"/>
      <c r="O4889"/>
      <c r="P4889"/>
      <c r="Q4889"/>
      <c r="R4889"/>
      <c r="S4889"/>
      <c r="T4889"/>
      <c r="U4889"/>
      <c r="V4889"/>
      <c r="W4889"/>
      <c r="X4889"/>
      <c r="Y4889"/>
      <c r="Z4889"/>
      <c r="AA4889"/>
      <c r="AB4889"/>
      <c r="AC4889"/>
      <c r="AD4889"/>
      <c r="AE4889"/>
      <c r="AF4889"/>
      <c r="AG4889"/>
      <c r="AH4889"/>
      <c r="AI4889"/>
      <c r="AJ4889"/>
      <c r="AK4889"/>
      <c r="AL4889"/>
      <c r="AM4889"/>
      <c r="AN4889"/>
      <c r="AO4889"/>
      <c r="AP4889"/>
      <c r="AQ4889"/>
      <c r="AR4889"/>
      <c r="AS4889"/>
      <c r="AT4889"/>
      <c r="AU4889"/>
      <c r="AV4889"/>
      <c r="AW4889"/>
      <c r="AX4889"/>
      <c r="AY4889"/>
      <c r="AZ4889"/>
      <c r="BA4889"/>
      <c r="BB4889"/>
      <c r="BC4889"/>
      <c r="BD4889"/>
      <c r="BE4889"/>
      <c r="BF4889"/>
      <c r="BG4889"/>
      <c r="BH4889"/>
      <c r="BI4889"/>
      <c r="BJ4889"/>
      <c r="BK4889"/>
      <c r="BL4889"/>
      <c r="BM4889"/>
      <c r="BN4889"/>
      <c r="BO4889"/>
      <c r="BP4889"/>
      <c r="BQ4889"/>
      <c r="BR4889"/>
      <c r="BS4889"/>
      <c r="BT4889"/>
      <c r="BU4889"/>
      <c r="BV4889"/>
      <c r="BW4889"/>
      <c r="BX4889"/>
      <c r="BY4889"/>
      <c r="BZ4889"/>
      <c r="CA4889"/>
      <c r="CB4889"/>
      <c r="CC4889"/>
      <c r="CD4889"/>
      <c r="CE4889"/>
      <c r="CF4889"/>
      <c r="CG4889"/>
      <c r="CH4889"/>
      <c r="CI4889"/>
      <c r="CJ4889"/>
      <c r="CK4889"/>
      <c r="CL4889"/>
      <c r="CM4889"/>
      <c r="CN4889"/>
      <c r="CO4889"/>
      <c r="CP4889"/>
      <c r="CQ4889"/>
      <c r="CR4889"/>
      <c r="CS4889"/>
      <c r="CT4889"/>
      <c r="CU4889"/>
      <c r="CV4889"/>
    </row>
    <row r="4890" spans="10:100" x14ac:dyDescent="0.25">
      <c r="J4890"/>
      <c r="K4890"/>
      <c r="L4890"/>
      <c r="M4890"/>
      <c r="N4890"/>
      <c r="O4890"/>
      <c r="P4890"/>
      <c r="Q4890"/>
      <c r="R4890"/>
      <c r="S4890"/>
      <c r="T4890"/>
      <c r="U4890"/>
      <c r="V4890"/>
      <c r="W4890"/>
      <c r="X4890"/>
      <c r="Y4890"/>
      <c r="Z4890"/>
      <c r="AA4890"/>
      <c r="AB4890"/>
      <c r="AC4890"/>
      <c r="AD4890"/>
      <c r="AE4890"/>
      <c r="AF4890"/>
      <c r="AG4890"/>
      <c r="AH4890"/>
      <c r="AI4890"/>
      <c r="AJ4890"/>
      <c r="AK4890"/>
      <c r="AL4890"/>
      <c r="AM4890"/>
      <c r="AN4890"/>
      <c r="AO4890"/>
      <c r="AP4890"/>
      <c r="AQ4890"/>
      <c r="AR4890"/>
      <c r="AS4890"/>
      <c r="AT4890"/>
      <c r="AU4890"/>
      <c r="AV4890"/>
      <c r="AW4890"/>
      <c r="AX4890"/>
      <c r="AY4890"/>
      <c r="AZ4890"/>
      <c r="BA4890"/>
      <c r="BB4890"/>
      <c r="BC4890"/>
      <c r="BD4890"/>
      <c r="BE4890"/>
      <c r="BF4890"/>
      <c r="BG4890"/>
      <c r="BH4890"/>
      <c r="BI4890"/>
      <c r="BJ4890"/>
      <c r="BK4890"/>
      <c r="BL4890"/>
      <c r="BM4890"/>
      <c r="BN4890"/>
      <c r="BO4890"/>
      <c r="BP4890"/>
      <c r="BQ4890"/>
      <c r="BR4890"/>
      <c r="BS4890"/>
      <c r="BT4890"/>
      <c r="BU4890"/>
      <c r="BV4890"/>
      <c r="BW4890"/>
      <c r="BX4890"/>
      <c r="BY4890"/>
      <c r="BZ4890"/>
      <c r="CA4890"/>
      <c r="CB4890"/>
      <c r="CC4890"/>
      <c r="CD4890"/>
      <c r="CE4890"/>
      <c r="CF4890"/>
      <c r="CG4890"/>
      <c r="CH4890"/>
      <c r="CI4890"/>
      <c r="CJ4890"/>
      <c r="CK4890"/>
      <c r="CL4890"/>
      <c r="CM4890"/>
      <c r="CN4890"/>
      <c r="CO4890"/>
      <c r="CP4890"/>
      <c r="CQ4890"/>
      <c r="CR4890"/>
      <c r="CS4890"/>
      <c r="CT4890"/>
      <c r="CU4890"/>
      <c r="CV4890"/>
    </row>
    <row r="4891" spans="10:100" x14ac:dyDescent="0.25">
      <c r="J4891"/>
      <c r="K4891"/>
      <c r="L4891"/>
      <c r="M4891"/>
      <c r="N4891"/>
      <c r="O4891"/>
      <c r="P4891"/>
      <c r="Q4891"/>
      <c r="R4891"/>
      <c r="S4891"/>
      <c r="T4891"/>
      <c r="U4891"/>
      <c r="V4891"/>
      <c r="W4891"/>
      <c r="X4891"/>
      <c r="Y4891"/>
      <c r="Z4891"/>
      <c r="AA4891"/>
      <c r="AB4891"/>
      <c r="AC4891"/>
      <c r="AD4891"/>
      <c r="AE4891"/>
      <c r="AF4891"/>
      <c r="AG4891"/>
      <c r="AH4891"/>
      <c r="AI4891"/>
      <c r="AJ4891"/>
      <c r="AK4891"/>
      <c r="AL4891"/>
      <c r="AM4891"/>
      <c r="AN4891"/>
      <c r="AO4891"/>
      <c r="AP4891"/>
      <c r="AQ4891"/>
      <c r="AR4891"/>
      <c r="AS4891"/>
      <c r="AT4891"/>
      <c r="AU4891"/>
      <c r="AV4891"/>
      <c r="AW4891"/>
      <c r="AX4891"/>
      <c r="AY4891"/>
      <c r="AZ4891"/>
      <c r="BA4891"/>
      <c r="BB4891"/>
      <c r="BC4891"/>
      <c r="BD4891"/>
      <c r="BE4891"/>
      <c r="BF4891"/>
      <c r="BG4891"/>
      <c r="BH4891"/>
      <c r="BI4891"/>
      <c r="BJ4891"/>
      <c r="BK4891"/>
      <c r="BL4891"/>
      <c r="BM4891"/>
      <c r="BN4891"/>
      <c r="BO4891"/>
      <c r="BP4891"/>
      <c r="BQ4891"/>
      <c r="BR4891"/>
      <c r="BS4891"/>
      <c r="BT4891"/>
      <c r="BU4891"/>
      <c r="BV4891"/>
      <c r="BW4891"/>
      <c r="BX4891"/>
      <c r="BY4891"/>
      <c r="BZ4891"/>
      <c r="CA4891"/>
      <c r="CB4891"/>
      <c r="CC4891"/>
      <c r="CD4891"/>
      <c r="CE4891"/>
      <c r="CF4891"/>
      <c r="CG4891"/>
      <c r="CH4891"/>
      <c r="CI4891"/>
      <c r="CJ4891"/>
      <c r="CK4891"/>
      <c r="CL4891"/>
      <c r="CM4891"/>
      <c r="CN4891"/>
      <c r="CO4891"/>
      <c r="CP4891"/>
      <c r="CQ4891"/>
      <c r="CR4891"/>
      <c r="CS4891"/>
      <c r="CT4891"/>
      <c r="CU4891"/>
      <c r="CV4891"/>
    </row>
    <row r="4892" spans="10:100" x14ac:dyDescent="0.25">
      <c r="J4892"/>
      <c r="K4892"/>
      <c r="L4892"/>
      <c r="M4892"/>
      <c r="N4892"/>
      <c r="O4892"/>
      <c r="P4892"/>
      <c r="Q4892"/>
      <c r="R4892"/>
      <c r="S4892"/>
      <c r="T4892"/>
      <c r="U4892"/>
      <c r="V4892"/>
      <c r="W4892"/>
      <c r="X4892"/>
      <c r="Y4892"/>
      <c r="Z4892"/>
      <c r="AA4892"/>
      <c r="AB4892"/>
      <c r="AC4892"/>
      <c r="AD4892"/>
      <c r="AE4892"/>
      <c r="AF4892"/>
      <c r="AG4892"/>
      <c r="AH4892"/>
      <c r="AI4892"/>
      <c r="AJ4892"/>
      <c r="AK4892"/>
      <c r="AL4892"/>
      <c r="AM4892"/>
      <c r="AN4892"/>
      <c r="AO4892"/>
      <c r="AP4892"/>
      <c r="AQ4892"/>
      <c r="AR4892"/>
      <c r="AS4892"/>
      <c r="AT4892"/>
      <c r="AU4892"/>
      <c r="AV4892"/>
      <c r="AW4892"/>
      <c r="AX4892"/>
      <c r="AY4892"/>
      <c r="AZ4892"/>
      <c r="BA4892"/>
      <c r="BB4892"/>
      <c r="BC4892"/>
      <c r="BD4892"/>
      <c r="BE4892"/>
      <c r="BF4892"/>
      <c r="BG4892"/>
      <c r="BH4892"/>
      <c r="BI4892"/>
      <c r="BJ4892"/>
      <c r="BK4892"/>
      <c r="BL4892"/>
      <c r="BM4892"/>
      <c r="BN4892"/>
      <c r="BO4892"/>
      <c r="BP4892"/>
      <c r="BQ4892"/>
      <c r="BR4892"/>
      <c r="BS4892"/>
      <c r="BT4892"/>
      <c r="BU4892"/>
      <c r="BV4892"/>
      <c r="BW4892"/>
      <c r="BX4892"/>
      <c r="BY4892"/>
      <c r="BZ4892"/>
      <c r="CA4892"/>
      <c r="CB4892"/>
      <c r="CC4892"/>
      <c r="CD4892"/>
      <c r="CE4892"/>
      <c r="CF4892"/>
      <c r="CG4892"/>
      <c r="CH4892"/>
      <c r="CI4892"/>
      <c r="CJ4892"/>
      <c r="CK4892"/>
      <c r="CL4892"/>
      <c r="CM4892"/>
      <c r="CN4892"/>
      <c r="CO4892"/>
      <c r="CP4892"/>
      <c r="CQ4892"/>
      <c r="CR4892"/>
      <c r="CS4892"/>
      <c r="CT4892"/>
      <c r="CU4892"/>
      <c r="CV4892"/>
    </row>
    <row r="4893" spans="10:100" x14ac:dyDescent="0.25">
      <c r="J4893"/>
      <c r="K4893"/>
      <c r="L4893"/>
      <c r="M4893"/>
      <c r="N4893"/>
      <c r="O4893"/>
      <c r="P4893"/>
      <c r="Q4893"/>
      <c r="R4893"/>
      <c r="S4893"/>
      <c r="T4893"/>
      <c r="U4893"/>
      <c r="V4893"/>
      <c r="W4893"/>
      <c r="X4893"/>
      <c r="Y4893"/>
      <c r="Z4893"/>
      <c r="AA4893"/>
      <c r="AB4893"/>
      <c r="AC4893"/>
      <c r="AD4893"/>
      <c r="AE4893"/>
      <c r="AF4893"/>
      <c r="AG4893"/>
      <c r="AH4893"/>
      <c r="AI4893"/>
      <c r="AJ4893"/>
      <c r="AK4893"/>
      <c r="AL4893"/>
      <c r="AM4893"/>
      <c r="AN4893"/>
      <c r="AO4893"/>
      <c r="AP4893"/>
      <c r="AQ4893"/>
      <c r="AR4893"/>
      <c r="AS4893"/>
      <c r="AT4893"/>
      <c r="AU4893"/>
      <c r="AV4893"/>
      <c r="AW4893"/>
      <c r="AX4893"/>
      <c r="AY4893"/>
      <c r="AZ4893"/>
      <c r="BA4893"/>
      <c r="BB4893"/>
      <c r="BC4893"/>
      <c r="BD4893"/>
      <c r="BE4893"/>
      <c r="BF4893"/>
      <c r="BG4893"/>
      <c r="BH4893"/>
      <c r="BI4893"/>
      <c r="BJ4893"/>
      <c r="BK4893"/>
      <c r="BL4893"/>
      <c r="BM4893"/>
      <c r="BN4893"/>
      <c r="BO4893"/>
      <c r="BP4893"/>
      <c r="BQ4893"/>
      <c r="BR4893"/>
      <c r="BS4893"/>
      <c r="BT4893"/>
      <c r="BU4893"/>
      <c r="BV4893"/>
      <c r="BW4893"/>
      <c r="BX4893"/>
      <c r="BY4893"/>
      <c r="BZ4893"/>
      <c r="CA4893"/>
      <c r="CB4893"/>
      <c r="CC4893"/>
      <c r="CD4893"/>
      <c r="CE4893"/>
      <c r="CF4893"/>
      <c r="CG4893"/>
      <c r="CH4893"/>
      <c r="CI4893"/>
      <c r="CJ4893"/>
      <c r="CK4893"/>
      <c r="CL4893"/>
      <c r="CM4893"/>
      <c r="CN4893"/>
      <c r="CO4893"/>
      <c r="CP4893"/>
      <c r="CQ4893"/>
      <c r="CR4893"/>
      <c r="CS4893"/>
      <c r="CT4893"/>
      <c r="CU4893"/>
      <c r="CV4893"/>
    </row>
    <row r="4894" spans="10:100" x14ac:dyDescent="0.25">
      <c r="J4894"/>
      <c r="K4894"/>
      <c r="L4894"/>
      <c r="M4894"/>
      <c r="N4894"/>
      <c r="O4894"/>
      <c r="P4894"/>
      <c r="Q4894"/>
      <c r="R4894"/>
      <c r="S4894"/>
      <c r="T4894"/>
      <c r="U4894"/>
      <c r="V4894"/>
      <c r="W4894"/>
      <c r="X4894"/>
      <c r="Y4894"/>
      <c r="Z4894"/>
      <c r="AA4894"/>
      <c r="AB4894"/>
      <c r="AC4894"/>
      <c r="AD4894"/>
      <c r="AE4894"/>
      <c r="AF4894"/>
      <c r="AG4894"/>
      <c r="AH4894"/>
      <c r="AI4894"/>
      <c r="AJ4894"/>
      <c r="AK4894"/>
      <c r="AL4894"/>
      <c r="AM4894"/>
      <c r="AN4894"/>
      <c r="AO4894"/>
      <c r="AP4894"/>
      <c r="AQ4894"/>
      <c r="AR4894"/>
      <c r="AS4894"/>
      <c r="AT4894"/>
      <c r="AU4894"/>
      <c r="AV4894"/>
      <c r="AW4894"/>
      <c r="AX4894"/>
      <c r="AY4894"/>
      <c r="AZ4894"/>
      <c r="BA4894"/>
      <c r="BB4894"/>
      <c r="BC4894"/>
      <c r="BD4894"/>
      <c r="BE4894"/>
      <c r="BF4894"/>
      <c r="BG4894"/>
      <c r="BH4894"/>
      <c r="BI4894"/>
      <c r="BJ4894"/>
      <c r="BK4894"/>
      <c r="BL4894"/>
      <c r="BM4894"/>
      <c r="BN4894"/>
      <c r="BO4894"/>
      <c r="BP4894"/>
      <c r="BQ4894"/>
      <c r="BR4894"/>
      <c r="BS4894"/>
      <c r="BT4894"/>
      <c r="BU4894"/>
      <c r="BV4894"/>
      <c r="BW4894"/>
      <c r="BX4894"/>
      <c r="BY4894"/>
      <c r="BZ4894"/>
      <c r="CA4894"/>
      <c r="CB4894"/>
      <c r="CC4894"/>
      <c r="CD4894"/>
      <c r="CE4894"/>
      <c r="CF4894"/>
      <c r="CG4894"/>
      <c r="CH4894"/>
      <c r="CI4894"/>
      <c r="CJ4894"/>
      <c r="CK4894"/>
      <c r="CL4894"/>
      <c r="CM4894"/>
      <c r="CN4894"/>
      <c r="CO4894"/>
      <c r="CP4894"/>
      <c r="CQ4894"/>
      <c r="CR4894"/>
      <c r="CS4894"/>
      <c r="CT4894"/>
      <c r="CU4894"/>
      <c r="CV4894"/>
    </row>
    <row r="4895" spans="10:100" x14ac:dyDescent="0.25">
      <c r="J4895"/>
      <c r="K4895"/>
      <c r="L4895"/>
      <c r="M4895"/>
      <c r="N4895"/>
      <c r="O4895"/>
      <c r="P4895"/>
      <c r="Q4895"/>
      <c r="R4895"/>
      <c r="S4895"/>
      <c r="T4895"/>
      <c r="U4895"/>
      <c r="V4895"/>
      <c r="W4895"/>
      <c r="X4895"/>
      <c r="Y4895"/>
      <c r="Z4895"/>
      <c r="AA4895"/>
      <c r="AB4895"/>
      <c r="AC4895"/>
      <c r="AD4895"/>
      <c r="AE4895"/>
      <c r="AF4895"/>
      <c r="AG4895"/>
      <c r="AH4895"/>
      <c r="AI4895"/>
      <c r="AJ4895"/>
      <c r="AK4895"/>
      <c r="AL4895"/>
      <c r="AM4895"/>
      <c r="AN4895"/>
      <c r="AO4895"/>
      <c r="AP4895"/>
      <c r="AQ4895"/>
      <c r="AR4895"/>
      <c r="AS4895"/>
      <c r="AT4895"/>
      <c r="AU4895"/>
      <c r="AV4895"/>
      <c r="AW4895"/>
      <c r="AX4895"/>
      <c r="AY4895"/>
      <c r="AZ4895"/>
      <c r="BA4895"/>
      <c r="BB4895"/>
      <c r="BC4895"/>
      <c r="BD4895"/>
      <c r="BE4895"/>
      <c r="BF4895"/>
      <c r="BG4895"/>
      <c r="BH4895"/>
      <c r="BI4895"/>
      <c r="BJ4895"/>
      <c r="BK4895"/>
      <c r="BL4895"/>
      <c r="BM4895"/>
      <c r="BN4895"/>
      <c r="BO4895"/>
      <c r="BP4895"/>
      <c r="BQ4895"/>
      <c r="BR4895"/>
      <c r="BS4895"/>
      <c r="BT4895"/>
      <c r="BU4895"/>
      <c r="BV4895"/>
      <c r="BW4895"/>
      <c r="BX4895"/>
      <c r="BY4895"/>
      <c r="BZ4895"/>
      <c r="CA4895"/>
      <c r="CB4895"/>
      <c r="CC4895"/>
      <c r="CD4895"/>
      <c r="CE4895"/>
      <c r="CF4895"/>
      <c r="CG4895"/>
      <c r="CH4895"/>
      <c r="CI4895"/>
      <c r="CJ4895"/>
      <c r="CK4895"/>
      <c r="CL4895"/>
      <c r="CM4895"/>
      <c r="CN4895"/>
      <c r="CO4895"/>
      <c r="CP4895"/>
      <c r="CQ4895"/>
      <c r="CR4895"/>
      <c r="CS4895"/>
      <c r="CT4895"/>
      <c r="CU4895"/>
      <c r="CV4895"/>
    </row>
    <row r="4896" spans="10:100" x14ac:dyDescent="0.25">
      <c r="J4896"/>
      <c r="K4896"/>
      <c r="L4896"/>
      <c r="M4896"/>
      <c r="N4896"/>
      <c r="O4896"/>
      <c r="P4896"/>
      <c r="Q4896"/>
      <c r="R4896"/>
      <c r="S4896"/>
      <c r="T4896"/>
      <c r="U4896"/>
      <c r="V4896"/>
      <c r="W4896"/>
      <c r="X4896"/>
      <c r="Y4896"/>
      <c r="Z4896"/>
      <c r="AA4896"/>
      <c r="AB4896"/>
      <c r="AC4896"/>
      <c r="AD4896"/>
      <c r="AE4896"/>
      <c r="AF4896"/>
      <c r="AG4896"/>
      <c r="AH4896"/>
      <c r="AI4896"/>
      <c r="AJ4896"/>
      <c r="AK4896"/>
      <c r="AL4896"/>
      <c r="AM4896"/>
      <c r="AN4896"/>
      <c r="AO4896"/>
      <c r="AP4896"/>
      <c r="AQ4896"/>
      <c r="AR4896"/>
      <c r="AS4896"/>
      <c r="AT4896"/>
      <c r="AU4896"/>
      <c r="AV4896"/>
      <c r="AW4896"/>
      <c r="AX4896"/>
      <c r="AY4896"/>
      <c r="AZ4896"/>
      <c r="BA4896"/>
      <c r="BB4896"/>
      <c r="BC4896"/>
      <c r="BD4896"/>
      <c r="BE4896"/>
      <c r="BF4896"/>
      <c r="BG4896"/>
      <c r="BH4896"/>
      <c r="BI4896"/>
      <c r="BJ4896"/>
      <c r="BK4896"/>
      <c r="BL4896"/>
      <c r="BM4896"/>
      <c r="BN4896"/>
      <c r="BO4896"/>
      <c r="BP4896"/>
      <c r="BQ4896"/>
      <c r="BR4896"/>
      <c r="BS4896"/>
      <c r="BT4896"/>
      <c r="BU4896"/>
      <c r="BV4896"/>
      <c r="BW4896"/>
      <c r="BX4896"/>
      <c r="BY4896"/>
      <c r="BZ4896"/>
      <c r="CA4896"/>
      <c r="CB4896"/>
      <c r="CC4896"/>
      <c r="CD4896"/>
      <c r="CE4896"/>
      <c r="CF4896"/>
      <c r="CG4896"/>
      <c r="CH4896"/>
      <c r="CI4896"/>
      <c r="CJ4896"/>
      <c r="CK4896"/>
      <c r="CL4896"/>
      <c r="CM4896"/>
      <c r="CN4896"/>
      <c r="CO4896"/>
      <c r="CP4896"/>
      <c r="CQ4896"/>
      <c r="CR4896"/>
      <c r="CS4896"/>
      <c r="CT4896"/>
      <c r="CU4896"/>
      <c r="CV4896"/>
    </row>
    <row r="4897" spans="10:100" x14ac:dyDescent="0.25">
      <c r="J4897"/>
      <c r="K4897"/>
      <c r="L4897"/>
      <c r="M4897"/>
      <c r="N4897"/>
      <c r="O4897"/>
      <c r="P4897"/>
      <c r="Q4897"/>
      <c r="R4897"/>
      <c r="S4897"/>
      <c r="T4897"/>
      <c r="U4897"/>
      <c r="V4897"/>
      <c r="W4897"/>
      <c r="X4897"/>
      <c r="Y4897"/>
      <c r="Z4897"/>
      <c r="AA4897"/>
      <c r="AB4897"/>
      <c r="AC4897"/>
      <c r="AD4897"/>
      <c r="AE4897"/>
      <c r="AF4897"/>
      <c r="AG4897"/>
      <c r="AH4897"/>
      <c r="AI4897"/>
      <c r="AJ4897"/>
      <c r="AK4897"/>
      <c r="AL4897"/>
      <c r="AM4897"/>
      <c r="AN4897"/>
      <c r="AO4897"/>
      <c r="AP4897"/>
      <c r="AQ4897"/>
      <c r="AR4897"/>
      <c r="AS4897"/>
      <c r="AT4897"/>
      <c r="AU4897"/>
      <c r="AV4897"/>
      <c r="AW4897"/>
      <c r="AX4897"/>
      <c r="AY4897"/>
      <c r="AZ4897"/>
      <c r="BA4897"/>
      <c r="BB4897"/>
      <c r="BC4897"/>
      <c r="BD4897"/>
      <c r="BE4897"/>
      <c r="BF4897"/>
      <c r="BG4897"/>
      <c r="BH4897"/>
      <c r="BI4897"/>
      <c r="BJ4897"/>
      <c r="BK4897"/>
      <c r="BL4897"/>
      <c r="BM4897"/>
      <c r="BN4897"/>
      <c r="BO4897"/>
      <c r="BP4897"/>
      <c r="BQ4897"/>
      <c r="BR4897"/>
      <c r="BS4897"/>
      <c r="BT4897"/>
      <c r="BU4897"/>
      <c r="BV4897"/>
      <c r="BW4897"/>
      <c r="BX4897"/>
      <c r="BY4897"/>
      <c r="BZ4897"/>
      <c r="CA4897"/>
      <c r="CB4897"/>
      <c r="CC4897"/>
      <c r="CD4897"/>
      <c r="CE4897"/>
      <c r="CF4897"/>
      <c r="CG4897"/>
      <c r="CH4897"/>
      <c r="CI4897"/>
      <c r="CJ4897"/>
      <c r="CK4897"/>
      <c r="CL4897"/>
      <c r="CM4897"/>
      <c r="CN4897"/>
      <c r="CO4897"/>
      <c r="CP4897"/>
      <c r="CQ4897"/>
      <c r="CR4897"/>
      <c r="CS4897"/>
      <c r="CT4897"/>
      <c r="CU4897"/>
      <c r="CV4897"/>
    </row>
    <row r="4898" spans="10:100" x14ac:dyDescent="0.25">
      <c r="J4898"/>
      <c r="K4898"/>
      <c r="L4898"/>
      <c r="M4898"/>
      <c r="N4898"/>
      <c r="O4898"/>
      <c r="P4898"/>
      <c r="Q4898"/>
      <c r="R4898"/>
      <c r="S4898"/>
      <c r="T4898"/>
      <c r="U4898"/>
      <c r="V4898"/>
      <c r="W4898"/>
      <c r="X4898"/>
      <c r="Y4898"/>
      <c r="Z4898"/>
      <c r="AA4898"/>
      <c r="AB4898"/>
      <c r="AC4898"/>
      <c r="AD4898"/>
      <c r="AE4898"/>
      <c r="AF4898"/>
      <c r="AG4898"/>
      <c r="AH4898"/>
      <c r="AI4898"/>
      <c r="AJ4898"/>
      <c r="AK4898"/>
      <c r="AL4898"/>
      <c r="AM4898"/>
      <c r="AN4898"/>
      <c r="AO4898"/>
      <c r="AP4898"/>
      <c r="AQ4898"/>
      <c r="AR4898"/>
      <c r="AS4898"/>
      <c r="AT4898"/>
      <c r="AU4898"/>
      <c r="AV4898"/>
      <c r="AW4898"/>
      <c r="AX4898"/>
      <c r="AY4898"/>
      <c r="AZ4898"/>
      <c r="BA4898"/>
      <c r="BB4898"/>
      <c r="BC4898"/>
      <c r="BD4898"/>
      <c r="BE4898"/>
      <c r="BF4898"/>
      <c r="BG4898"/>
      <c r="BH4898"/>
      <c r="BI4898"/>
      <c r="BJ4898"/>
      <c r="BK4898"/>
      <c r="BL4898"/>
      <c r="BM4898"/>
      <c r="BN4898"/>
      <c r="BO4898"/>
      <c r="BP4898"/>
      <c r="BQ4898"/>
      <c r="BR4898"/>
      <c r="BS4898"/>
      <c r="BT4898"/>
      <c r="BU4898"/>
      <c r="BV4898"/>
      <c r="BW4898"/>
      <c r="BX4898"/>
      <c r="BY4898"/>
      <c r="BZ4898"/>
      <c r="CA4898"/>
      <c r="CB4898"/>
      <c r="CC4898"/>
      <c r="CD4898"/>
      <c r="CE4898"/>
      <c r="CF4898"/>
      <c r="CG4898"/>
      <c r="CH4898"/>
      <c r="CI4898"/>
      <c r="CJ4898"/>
      <c r="CK4898"/>
      <c r="CL4898"/>
      <c r="CM4898"/>
      <c r="CN4898"/>
      <c r="CO4898"/>
      <c r="CP4898"/>
      <c r="CQ4898"/>
      <c r="CR4898"/>
      <c r="CS4898"/>
      <c r="CT4898"/>
      <c r="CU4898"/>
      <c r="CV4898"/>
    </row>
    <row r="4899" spans="10:100" x14ac:dyDescent="0.25">
      <c r="J4899"/>
      <c r="K4899"/>
      <c r="L4899"/>
      <c r="M4899"/>
      <c r="N4899"/>
      <c r="O4899"/>
      <c r="P4899"/>
      <c r="Q4899"/>
      <c r="R4899"/>
      <c r="S4899"/>
      <c r="T4899"/>
      <c r="U4899"/>
      <c r="V4899"/>
      <c r="W4899"/>
      <c r="X4899"/>
      <c r="Y4899"/>
      <c r="Z4899"/>
      <c r="AA4899"/>
      <c r="AB4899"/>
      <c r="AC4899"/>
      <c r="AD4899"/>
      <c r="AE4899"/>
      <c r="AF4899"/>
      <c r="AG4899"/>
      <c r="AH4899"/>
      <c r="AI4899"/>
      <c r="AJ4899"/>
      <c r="AK4899"/>
      <c r="AL4899"/>
      <c r="AM4899"/>
      <c r="AN4899"/>
      <c r="AO4899"/>
      <c r="AP4899"/>
      <c r="AQ4899"/>
      <c r="AR4899"/>
      <c r="AS4899"/>
      <c r="AT4899"/>
      <c r="AU4899"/>
      <c r="AV4899"/>
      <c r="AW4899"/>
      <c r="AX4899"/>
      <c r="AY4899"/>
      <c r="AZ4899"/>
      <c r="BA4899"/>
      <c r="BB4899"/>
      <c r="BC4899"/>
      <c r="BD4899"/>
      <c r="BE4899"/>
      <c r="BF4899"/>
      <c r="BG4899"/>
      <c r="BH4899"/>
      <c r="BI4899"/>
      <c r="BJ4899"/>
      <c r="BK4899"/>
      <c r="BL4899"/>
      <c r="BM4899"/>
      <c r="BN4899"/>
      <c r="BO4899"/>
      <c r="BP4899"/>
      <c r="BQ4899"/>
      <c r="BR4899"/>
      <c r="BS4899"/>
      <c r="BT4899"/>
      <c r="BU4899"/>
      <c r="BV4899"/>
      <c r="BW4899"/>
      <c r="BX4899"/>
      <c r="BY4899"/>
      <c r="BZ4899"/>
      <c r="CA4899"/>
      <c r="CB4899"/>
      <c r="CC4899"/>
      <c r="CD4899"/>
      <c r="CE4899"/>
      <c r="CF4899"/>
      <c r="CG4899"/>
      <c r="CH4899"/>
      <c r="CI4899"/>
      <c r="CJ4899"/>
      <c r="CK4899"/>
      <c r="CL4899"/>
      <c r="CM4899"/>
      <c r="CN4899"/>
      <c r="CO4899"/>
      <c r="CP4899"/>
      <c r="CQ4899"/>
      <c r="CR4899"/>
      <c r="CS4899"/>
      <c r="CT4899"/>
      <c r="CU4899"/>
      <c r="CV4899"/>
    </row>
    <row r="4900" spans="10:100" x14ac:dyDescent="0.25">
      <c r="J4900"/>
      <c r="K4900"/>
      <c r="L4900"/>
      <c r="M4900"/>
      <c r="N4900"/>
      <c r="O4900"/>
      <c r="P4900"/>
      <c r="Q4900"/>
      <c r="R4900"/>
      <c r="S4900"/>
      <c r="T4900"/>
      <c r="U4900"/>
      <c r="V4900"/>
      <c r="W4900"/>
      <c r="X4900"/>
      <c r="Y4900"/>
      <c r="Z4900"/>
      <c r="AA4900"/>
      <c r="AB4900"/>
      <c r="AC4900"/>
      <c r="AD4900"/>
      <c r="AE4900"/>
      <c r="AF4900"/>
      <c r="AG4900"/>
      <c r="AH4900"/>
      <c r="AI4900"/>
      <c r="AJ4900"/>
      <c r="AK4900"/>
      <c r="AL4900"/>
      <c r="AM4900"/>
      <c r="AN4900"/>
      <c r="AO4900"/>
      <c r="AP4900"/>
      <c r="AQ4900"/>
      <c r="AR4900"/>
      <c r="AS4900"/>
      <c r="AT4900"/>
      <c r="AU4900"/>
      <c r="AV4900"/>
      <c r="AW4900"/>
      <c r="AX4900"/>
      <c r="AY4900"/>
      <c r="AZ4900"/>
      <c r="BA4900"/>
      <c r="BB4900"/>
      <c r="BC4900"/>
      <c r="BD4900"/>
      <c r="BE4900"/>
      <c r="BF4900"/>
      <c r="BG4900"/>
      <c r="BH4900"/>
      <c r="BI4900"/>
      <c r="BJ4900"/>
      <c r="BK4900"/>
      <c r="BL4900"/>
      <c r="BM4900"/>
      <c r="BN4900"/>
      <c r="BO4900"/>
      <c r="BP4900"/>
      <c r="BQ4900"/>
      <c r="BR4900"/>
      <c r="BS4900"/>
      <c r="BT4900"/>
      <c r="BU4900"/>
      <c r="BV4900"/>
      <c r="BW4900"/>
      <c r="BX4900"/>
      <c r="BY4900"/>
      <c r="BZ4900"/>
      <c r="CA4900"/>
      <c r="CB4900"/>
      <c r="CC4900"/>
      <c r="CD4900"/>
      <c r="CE4900"/>
      <c r="CF4900"/>
      <c r="CG4900"/>
      <c r="CH4900"/>
      <c r="CI4900"/>
      <c r="CJ4900"/>
      <c r="CK4900"/>
      <c r="CL4900"/>
      <c r="CM4900"/>
      <c r="CN4900"/>
      <c r="CO4900"/>
      <c r="CP4900"/>
      <c r="CQ4900"/>
      <c r="CR4900"/>
      <c r="CS4900"/>
      <c r="CT4900"/>
      <c r="CU4900"/>
      <c r="CV4900"/>
    </row>
    <row r="4901" spans="10:100" x14ac:dyDescent="0.25">
      <c r="J4901"/>
      <c r="K4901"/>
      <c r="L4901"/>
      <c r="M4901"/>
      <c r="N4901"/>
      <c r="O4901"/>
      <c r="P4901"/>
      <c r="Q4901"/>
      <c r="R4901"/>
      <c r="S4901"/>
      <c r="T4901"/>
      <c r="U4901"/>
      <c r="V4901"/>
      <c r="W4901"/>
      <c r="X4901"/>
      <c r="Y4901"/>
      <c r="Z4901"/>
      <c r="AA4901"/>
      <c r="AB4901"/>
      <c r="AC4901"/>
      <c r="AD4901"/>
      <c r="AE4901"/>
      <c r="AF4901"/>
      <c r="AG4901"/>
      <c r="AH4901"/>
      <c r="AI4901"/>
      <c r="AJ4901"/>
      <c r="AK4901"/>
      <c r="AL4901"/>
      <c r="AM4901"/>
      <c r="AN4901"/>
      <c r="AO4901"/>
      <c r="AP4901"/>
      <c r="AQ4901"/>
      <c r="AR4901"/>
      <c r="AS4901"/>
      <c r="AT4901"/>
      <c r="AU4901"/>
      <c r="AV4901"/>
      <c r="AW4901"/>
      <c r="AX4901"/>
      <c r="AY4901"/>
      <c r="AZ4901"/>
      <c r="BA4901"/>
      <c r="BB4901"/>
      <c r="BC4901"/>
      <c r="BD4901"/>
      <c r="BE4901"/>
      <c r="BF4901"/>
      <c r="BG4901"/>
      <c r="BH4901"/>
      <c r="BI4901"/>
      <c r="BJ4901"/>
      <c r="BK4901"/>
      <c r="BL4901"/>
      <c r="BM4901"/>
      <c r="BN4901"/>
      <c r="BO4901"/>
      <c r="BP4901"/>
      <c r="BQ4901"/>
      <c r="BR4901"/>
      <c r="BS4901"/>
      <c r="BT4901"/>
      <c r="BU4901"/>
      <c r="BV4901"/>
      <c r="BW4901"/>
      <c r="BX4901"/>
      <c r="BY4901"/>
      <c r="BZ4901"/>
      <c r="CA4901"/>
      <c r="CB4901"/>
      <c r="CC4901"/>
      <c r="CD4901"/>
      <c r="CE4901"/>
      <c r="CF4901"/>
      <c r="CG4901"/>
      <c r="CH4901"/>
      <c r="CI4901"/>
      <c r="CJ4901"/>
      <c r="CK4901"/>
      <c r="CL4901"/>
      <c r="CM4901"/>
      <c r="CN4901"/>
      <c r="CO4901"/>
      <c r="CP4901"/>
      <c r="CQ4901"/>
      <c r="CR4901"/>
      <c r="CS4901"/>
      <c r="CT4901"/>
      <c r="CU4901"/>
      <c r="CV4901"/>
    </row>
    <row r="4902" spans="10:100" x14ac:dyDescent="0.25">
      <c r="J4902"/>
      <c r="K4902"/>
      <c r="L4902"/>
      <c r="M4902"/>
      <c r="N4902"/>
      <c r="O4902"/>
      <c r="P4902"/>
      <c r="Q4902"/>
      <c r="R4902"/>
      <c r="S4902"/>
      <c r="T4902"/>
      <c r="U4902"/>
      <c r="V4902"/>
      <c r="W4902"/>
      <c r="X4902"/>
      <c r="Y4902"/>
      <c r="Z4902"/>
      <c r="AA4902"/>
      <c r="AB4902"/>
      <c r="AC4902"/>
      <c r="AD4902"/>
      <c r="AE4902"/>
      <c r="AF4902"/>
      <c r="AG4902"/>
      <c r="AH4902"/>
      <c r="AI4902"/>
      <c r="AJ4902"/>
      <c r="AK4902"/>
      <c r="AL4902"/>
      <c r="AM4902"/>
      <c r="AN4902"/>
      <c r="AO4902"/>
      <c r="AP4902"/>
      <c r="AQ4902"/>
      <c r="AR4902"/>
      <c r="AS4902"/>
      <c r="AT4902"/>
      <c r="AU4902"/>
      <c r="AV4902"/>
      <c r="AW4902"/>
      <c r="AX4902"/>
      <c r="AY4902"/>
      <c r="AZ4902"/>
      <c r="BA4902"/>
      <c r="BB4902"/>
      <c r="BC4902"/>
      <c r="BD4902"/>
      <c r="BE4902"/>
      <c r="BF4902"/>
      <c r="BG4902"/>
      <c r="BH4902"/>
      <c r="BI4902"/>
      <c r="BJ4902"/>
      <c r="BK4902"/>
      <c r="BL4902"/>
      <c r="BM4902"/>
      <c r="BN4902"/>
      <c r="BO4902"/>
      <c r="BP4902"/>
      <c r="BQ4902"/>
      <c r="BR4902"/>
      <c r="BS4902"/>
      <c r="BT4902"/>
      <c r="BU4902"/>
      <c r="BV4902"/>
      <c r="BW4902"/>
      <c r="BX4902"/>
      <c r="BY4902"/>
      <c r="BZ4902"/>
      <c r="CA4902"/>
      <c r="CB4902"/>
      <c r="CC4902"/>
      <c r="CD4902"/>
      <c r="CE4902"/>
      <c r="CF4902"/>
      <c r="CG4902"/>
      <c r="CH4902"/>
      <c r="CI4902"/>
      <c r="CJ4902"/>
      <c r="CK4902"/>
      <c r="CL4902"/>
      <c r="CM4902"/>
      <c r="CN4902"/>
      <c r="CO4902"/>
      <c r="CP4902"/>
      <c r="CQ4902"/>
      <c r="CR4902"/>
      <c r="CS4902"/>
      <c r="CT4902"/>
      <c r="CU4902"/>
      <c r="CV4902"/>
    </row>
    <row r="4903" spans="10:100" x14ac:dyDescent="0.25">
      <c r="J4903"/>
      <c r="K4903"/>
      <c r="L4903"/>
      <c r="M4903"/>
      <c r="N4903"/>
      <c r="O4903"/>
      <c r="P4903"/>
      <c r="Q4903"/>
      <c r="R4903"/>
      <c r="S4903"/>
      <c r="T4903"/>
      <c r="U4903"/>
      <c r="V4903"/>
      <c r="W4903"/>
      <c r="X4903"/>
      <c r="Y4903"/>
      <c r="Z4903"/>
      <c r="AA4903"/>
      <c r="AB4903"/>
      <c r="AC4903"/>
      <c r="AD4903"/>
      <c r="AE4903"/>
      <c r="AF4903"/>
      <c r="AG4903"/>
      <c r="AH4903"/>
      <c r="AI4903"/>
      <c r="AJ4903"/>
      <c r="AK4903"/>
      <c r="AL4903"/>
      <c r="AM4903"/>
      <c r="AN4903"/>
      <c r="AO4903"/>
      <c r="AP4903"/>
      <c r="AQ4903"/>
      <c r="AR4903"/>
      <c r="AS4903"/>
      <c r="AT4903"/>
      <c r="AU4903"/>
      <c r="AV4903"/>
      <c r="AW4903"/>
      <c r="AX4903"/>
      <c r="AY4903"/>
      <c r="AZ4903"/>
      <c r="BA4903"/>
      <c r="BB4903"/>
      <c r="BC4903"/>
      <c r="BD4903"/>
      <c r="BE4903"/>
      <c r="BF4903"/>
      <c r="BG4903"/>
      <c r="BH4903"/>
      <c r="BI4903"/>
      <c r="BJ4903"/>
      <c r="BK4903"/>
      <c r="BL4903"/>
      <c r="BM4903"/>
      <c r="BN4903"/>
      <c r="BO4903"/>
      <c r="BP4903"/>
      <c r="BQ4903"/>
      <c r="BR4903"/>
      <c r="BS4903"/>
      <c r="BT4903"/>
      <c r="BU4903"/>
      <c r="BV4903"/>
      <c r="BW4903"/>
      <c r="BX4903"/>
      <c r="BY4903"/>
      <c r="BZ4903"/>
      <c r="CA4903"/>
      <c r="CB4903"/>
      <c r="CC4903"/>
      <c r="CD4903"/>
      <c r="CE4903"/>
      <c r="CF4903"/>
      <c r="CG4903"/>
      <c r="CH4903"/>
      <c r="CI4903"/>
      <c r="CJ4903"/>
      <c r="CK4903"/>
      <c r="CL4903"/>
      <c r="CM4903"/>
      <c r="CN4903"/>
      <c r="CO4903"/>
      <c r="CP4903"/>
      <c r="CQ4903"/>
      <c r="CR4903"/>
      <c r="CS4903"/>
      <c r="CT4903"/>
      <c r="CU4903"/>
      <c r="CV4903"/>
    </row>
    <row r="4904" spans="10:100" x14ac:dyDescent="0.25">
      <c r="J4904"/>
      <c r="K4904"/>
      <c r="L4904"/>
      <c r="M4904"/>
      <c r="N4904"/>
      <c r="O4904"/>
      <c r="P4904"/>
      <c r="Q4904"/>
      <c r="R4904"/>
      <c r="S4904"/>
      <c r="T4904"/>
      <c r="U4904"/>
      <c r="V4904"/>
      <c r="W4904"/>
      <c r="X4904"/>
      <c r="Y4904"/>
      <c r="Z4904"/>
      <c r="AA4904"/>
      <c r="AB4904"/>
      <c r="AC4904"/>
      <c r="AD4904"/>
      <c r="AE4904"/>
      <c r="AF4904"/>
      <c r="AG4904"/>
      <c r="AH4904"/>
      <c r="AI4904"/>
      <c r="AJ4904"/>
      <c r="AK4904"/>
      <c r="AL4904"/>
      <c r="AM4904"/>
      <c r="AN4904"/>
      <c r="AO4904"/>
      <c r="AP4904"/>
      <c r="AQ4904"/>
      <c r="AR4904"/>
      <c r="AS4904"/>
      <c r="AT4904"/>
      <c r="AU4904"/>
      <c r="AV4904"/>
      <c r="AW4904"/>
      <c r="AX4904"/>
      <c r="AY4904"/>
      <c r="AZ4904"/>
      <c r="BA4904"/>
      <c r="BB4904"/>
      <c r="BC4904"/>
      <c r="BD4904"/>
      <c r="BE4904"/>
      <c r="BF4904"/>
      <c r="BG4904"/>
      <c r="BH4904"/>
      <c r="BI4904"/>
      <c r="BJ4904"/>
      <c r="BK4904"/>
      <c r="BL4904"/>
      <c r="BM4904"/>
      <c r="BN4904"/>
      <c r="BO4904"/>
      <c r="BP4904"/>
      <c r="BQ4904"/>
      <c r="BR4904"/>
      <c r="BS4904"/>
      <c r="BT4904"/>
      <c r="BU4904"/>
      <c r="BV4904"/>
      <c r="BW4904"/>
      <c r="BX4904"/>
      <c r="BY4904"/>
      <c r="BZ4904"/>
      <c r="CA4904"/>
      <c r="CB4904"/>
      <c r="CC4904"/>
      <c r="CD4904"/>
      <c r="CE4904"/>
      <c r="CF4904"/>
      <c r="CG4904"/>
      <c r="CH4904"/>
      <c r="CI4904"/>
      <c r="CJ4904"/>
      <c r="CK4904"/>
      <c r="CL4904"/>
      <c r="CM4904"/>
      <c r="CN4904"/>
      <c r="CO4904"/>
      <c r="CP4904"/>
      <c r="CQ4904"/>
      <c r="CR4904"/>
      <c r="CS4904"/>
      <c r="CT4904"/>
      <c r="CU4904"/>
      <c r="CV4904"/>
    </row>
    <row r="4905" spans="10:100" x14ac:dyDescent="0.25">
      <c r="J4905"/>
      <c r="K4905"/>
      <c r="L4905"/>
      <c r="M4905"/>
      <c r="N4905"/>
      <c r="O4905"/>
      <c r="P4905"/>
      <c r="Q4905"/>
      <c r="R4905"/>
      <c r="S4905"/>
      <c r="T4905"/>
      <c r="U4905"/>
      <c r="V4905"/>
      <c r="W4905"/>
      <c r="X4905"/>
      <c r="Y4905"/>
      <c r="Z4905"/>
      <c r="AA4905"/>
      <c r="AB4905"/>
      <c r="AC4905"/>
      <c r="AD4905"/>
      <c r="AE4905"/>
      <c r="AF4905"/>
      <c r="AG4905"/>
      <c r="AH4905"/>
      <c r="AI4905"/>
      <c r="AJ4905"/>
      <c r="AK4905"/>
      <c r="AL4905"/>
      <c r="AM4905"/>
      <c r="AN4905"/>
      <c r="AO4905"/>
      <c r="AP4905"/>
      <c r="AQ4905"/>
      <c r="AR4905"/>
      <c r="AS4905"/>
      <c r="AT4905"/>
      <c r="AU4905"/>
      <c r="AV4905"/>
      <c r="AW4905"/>
      <c r="AX4905"/>
      <c r="AY4905"/>
      <c r="AZ4905"/>
      <c r="BA4905"/>
      <c r="BB4905"/>
      <c r="BC4905"/>
      <c r="BD4905"/>
      <c r="BE4905"/>
      <c r="BF4905"/>
      <c r="BG4905"/>
      <c r="BH4905"/>
      <c r="BI4905"/>
      <c r="BJ4905"/>
      <c r="BK4905"/>
      <c r="BL4905"/>
      <c r="BM4905"/>
      <c r="BN4905"/>
      <c r="BO4905"/>
      <c r="BP4905"/>
      <c r="BQ4905"/>
      <c r="BR4905"/>
      <c r="BS4905"/>
      <c r="BT4905"/>
      <c r="BU4905"/>
      <c r="BV4905"/>
      <c r="BW4905"/>
      <c r="BX4905"/>
      <c r="BY4905"/>
      <c r="BZ4905"/>
      <c r="CA4905"/>
      <c r="CB4905"/>
      <c r="CC4905"/>
      <c r="CD4905"/>
      <c r="CE4905"/>
      <c r="CF4905"/>
      <c r="CG4905"/>
      <c r="CH4905"/>
      <c r="CI4905"/>
      <c r="CJ4905"/>
      <c r="CK4905"/>
      <c r="CL4905"/>
      <c r="CM4905"/>
      <c r="CN4905"/>
      <c r="CO4905"/>
      <c r="CP4905"/>
      <c r="CQ4905"/>
      <c r="CR4905"/>
      <c r="CS4905"/>
      <c r="CT4905"/>
      <c r="CU4905"/>
      <c r="CV4905"/>
    </row>
    <row r="4906" spans="10:100" x14ac:dyDescent="0.25">
      <c r="J4906"/>
      <c r="K4906"/>
      <c r="L4906"/>
      <c r="M4906"/>
      <c r="N4906"/>
      <c r="O4906"/>
      <c r="P4906"/>
      <c r="Q4906"/>
      <c r="R4906"/>
      <c r="S4906"/>
      <c r="T4906"/>
      <c r="U4906"/>
      <c r="V4906"/>
      <c r="W4906"/>
      <c r="X4906"/>
      <c r="Y4906"/>
      <c r="Z4906"/>
      <c r="AA4906"/>
      <c r="AB4906"/>
      <c r="AC4906"/>
      <c r="AD4906"/>
      <c r="AE4906"/>
      <c r="AF4906"/>
      <c r="AG4906"/>
      <c r="AH4906"/>
      <c r="AI4906"/>
      <c r="AJ4906"/>
      <c r="AK4906"/>
      <c r="AL4906"/>
      <c r="AM4906"/>
      <c r="AN4906"/>
      <c r="AO4906"/>
      <c r="AP4906"/>
      <c r="AQ4906"/>
      <c r="AR4906"/>
      <c r="AS4906"/>
      <c r="AT4906"/>
      <c r="AU4906"/>
      <c r="AV4906"/>
      <c r="AW4906"/>
      <c r="AX4906"/>
      <c r="AY4906"/>
      <c r="AZ4906"/>
      <c r="BA4906"/>
      <c r="BB4906"/>
      <c r="BC4906"/>
      <c r="BD4906"/>
      <c r="BE4906"/>
      <c r="BF4906"/>
      <c r="BG4906"/>
      <c r="BH4906"/>
      <c r="BI4906"/>
      <c r="BJ4906"/>
      <c r="BK4906"/>
      <c r="BL4906"/>
      <c r="BM4906"/>
      <c r="BN4906"/>
      <c r="BO4906"/>
      <c r="BP4906"/>
      <c r="BQ4906"/>
      <c r="BR4906"/>
      <c r="BS4906"/>
      <c r="BT4906"/>
      <c r="BU4906"/>
      <c r="BV4906"/>
      <c r="BW4906"/>
      <c r="BX4906"/>
      <c r="BY4906"/>
      <c r="BZ4906"/>
      <c r="CA4906"/>
      <c r="CB4906"/>
      <c r="CC4906"/>
      <c r="CD4906"/>
      <c r="CE4906"/>
      <c r="CF4906"/>
      <c r="CG4906"/>
      <c r="CH4906"/>
      <c r="CI4906"/>
      <c r="CJ4906"/>
      <c r="CK4906"/>
      <c r="CL4906"/>
      <c r="CM4906"/>
      <c r="CN4906"/>
      <c r="CO4906"/>
      <c r="CP4906"/>
      <c r="CQ4906"/>
      <c r="CR4906"/>
      <c r="CS4906"/>
      <c r="CT4906"/>
      <c r="CU4906"/>
      <c r="CV4906"/>
    </row>
    <row r="4907" spans="10:100" x14ac:dyDescent="0.25">
      <c r="J4907"/>
      <c r="K4907"/>
      <c r="L4907"/>
      <c r="M4907"/>
      <c r="N4907"/>
      <c r="O4907"/>
      <c r="P4907"/>
      <c r="Q4907"/>
      <c r="R4907"/>
      <c r="S4907"/>
      <c r="T4907"/>
      <c r="U4907"/>
      <c r="V4907"/>
      <c r="W4907"/>
      <c r="X4907"/>
      <c r="Y4907"/>
      <c r="Z4907"/>
      <c r="AA4907"/>
      <c r="AB4907"/>
      <c r="AC4907"/>
      <c r="AD4907"/>
      <c r="AE4907"/>
      <c r="AF4907"/>
      <c r="AG4907"/>
      <c r="AH4907"/>
      <c r="AI4907"/>
      <c r="AJ4907"/>
      <c r="AK4907"/>
      <c r="AL4907"/>
      <c r="AM4907"/>
      <c r="AN4907"/>
      <c r="AO4907"/>
      <c r="AP4907"/>
      <c r="AQ4907"/>
      <c r="AR4907"/>
      <c r="AS4907"/>
      <c r="AT4907"/>
      <c r="AU4907"/>
      <c r="AV4907"/>
      <c r="AW4907"/>
      <c r="AX4907"/>
      <c r="AY4907"/>
      <c r="AZ4907"/>
      <c r="BA4907"/>
      <c r="BB4907"/>
      <c r="BC4907"/>
      <c r="BD4907"/>
      <c r="BE4907"/>
      <c r="BF4907"/>
      <c r="BG4907"/>
      <c r="BH4907"/>
      <c r="BI4907"/>
      <c r="BJ4907"/>
      <c r="BK4907"/>
      <c r="BL4907"/>
      <c r="BM4907"/>
      <c r="BN4907"/>
      <c r="BO4907"/>
      <c r="BP4907"/>
      <c r="BQ4907"/>
      <c r="BR4907"/>
      <c r="BS4907"/>
      <c r="BT4907"/>
      <c r="BU4907"/>
      <c r="BV4907"/>
      <c r="BW4907"/>
      <c r="BX4907"/>
      <c r="BY4907"/>
      <c r="BZ4907"/>
      <c r="CA4907"/>
      <c r="CB4907"/>
      <c r="CC4907"/>
      <c r="CD4907"/>
      <c r="CE4907"/>
      <c r="CF4907"/>
      <c r="CG4907"/>
      <c r="CH4907"/>
      <c r="CI4907"/>
      <c r="CJ4907"/>
      <c r="CK4907"/>
      <c r="CL4907"/>
      <c r="CM4907"/>
      <c r="CN4907"/>
      <c r="CO4907"/>
      <c r="CP4907"/>
      <c r="CQ4907"/>
      <c r="CR4907"/>
      <c r="CS4907"/>
      <c r="CT4907"/>
      <c r="CU4907"/>
      <c r="CV4907"/>
    </row>
    <row r="4908" spans="10:100" x14ac:dyDescent="0.25">
      <c r="J4908"/>
      <c r="K4908"/>
      <c r="L4908"/>
      <c r="M4908"/>
      <c r="N4908"/>
      <c r="O4908"/>
      <c r="P4908"/>
      <c r="Q4908"/>
      <c r="R4908"/>
      <c r="S4908"/>
      <c r="T4908"/>
      <c r="U4908"/>
      <c r="V4908"/>
      <c r="W4908"/>
      <c r="X4908"/>
      <c r="Y4908"/>
      <c r="Z4908"/>
      <c r="AA4908"/>
      <c r="AB4908"/>
      <c r="AC4908"/>
      <c r="AD4908"/>
      <c r="AE4908"/>
      <c r="AF4908"/>
      <c r="AG4908"/>
      <c r="AH4908"/>
      <c r="AI4908"/>
      <c r="AJ4908"/>
      <c r="AK4908"/>
      <c r="AL4908"/>
      <c r="AM4908"/>
      <c r="AN4908"/>
      <c r="AO4908"/>
      <c r="AP4908"/>
      <c r="AQ4908"/>
      <c r="AR4908"/>
      <c r="AS4908"/>
      <c r="AT4908"/>
      <c r="AU4908"/>
      <c r="AV4908"/>
      <c r="AW4908"/>
      <c r="AX4908"/>
      <c r="AY4908"/>
      <c r="AZ4908"/>
      <c r="BA4908"/>
      <c r="BB4908"/>
      <c r="BC4908"/>
      <c r="BD4908"/>
      <c r="BE4908"/>
      <c r="BF4908"/>
      <c r="BG4908"/>
      <c r="BH4908"/>
      <c r="BI4908"/>
      <c r="BJ4908"/>
      <c r="BK4908"/>
      <c r="BL4908"/>
      <c r="BM4908"/>
      <c r="BN4908"/>
      <c r="BO4908"/>
      <c r="BP4908"/>
      <c r="BQ4908"/>
      <c r="BR4908"/>
      <c r="BS4908"/>
      <c r="BT4908"/>
      <c r="BU4908"/>
      <c r="BV4908"/>
      <c r="BW4908"/>
      <c r="BX4908"/>
      <c r="BY4908"/>
      <c r="BZ4908"/>
      <c r="CA4908"/>
      <c r="CB4908"/>
      <c r="CC4908"/>
      <c r="CD4908"/>
      <c r="CE4908"/>
      <c r="CF4908"/>
      <c r="CG4908"/>
      <c r="CH4908"/>
      <c r="CI4908"/>
      <c r="CJ4908"/>
      <c r="CK4908"/>
      <c r="CL4908"/>
      <c r="CM4908"/>
      <c r="CN4908"/>
      <c r="CO4908"/>
      <c r="CP4908"/>
      <c r="CQ4908"/>
      <c r="CR4908"/>
      <c r="CS4908"/>
      <c r="CT4908"/>
      <c r="CU4908"/>
      <c r="CV4908"/>
    </row>
    <row r="4909" spans="10:100" x14ac:dyDescent="0.25">
      <c r="J4909"/>
      <c r="K4909"/>
      <c r="L4909"/>
      <c r="M4909"/>
      <c r="N4909"/>
      <c r="O4909"/>
      <c r="P4909"/>
      <c r="Q4909"/>
      <c r="R4909"/>
      <c r="S4909"/>
      <c r="T4909"/>
      <c r="U4909"/>
      <c r="V4909"/>
      <c r="W4909"/>
      <c r="X4909"/>
      <c r="Y4909"/>
      <c r="Z4909"/>
      <c r="AA4909"/>
      <c r="AB4909"/>
      <c r="AC4909"/>
      <c r="AD4909"/>
      <c r="AE4909"/>
      <c r="AF4909"/>
      <c r="AG4909"/>
      <c r="AH4909"/>
      <c r="AI4909"/>
      <c r="AJ4909"/>
      <c r="AK4909"/>
      <c r="AL4909"/>
      <c r="AM4909"/>
      <c r="AN4909"/>
      <c r="AO4909"/>
      <c r="AP4909"/>
      <c r="AQ4909"/>
      <c r="AR4909"/>
      <c r="AS4909"/>
      <c r="AT4909"/>
      <c r="AU4909"/>
      <c r="AV4909"/>
      <c r="AW4909"/>
      <c r="AX4909"/>
      <c r="AY4909"/>
      <c r="AZ4909"/>
      <c r="BA4909"/>
      <c r="BB4909"/>
      <c r="BC4909"/>
      <c r="BD4909"/>
      <c r="BE4909"/>
      <c r="BF4909"/>
      <c r="BG4909"/>
      <c r="BH4909"/>
      <c r="BI4909"/>
      <c r="BJ4909"/>
      <c r="BK4909"/>
      <c r="BL4909"/>
      <c r="BM4909"/>
      <c r="BN4909"/>
      <c r="BO4909"/>
      <c r="BP4909"/>
      <c r="BQ4909"/>
      <c r="BR4909"/>
      <c r="BS4909"/>
      <c r="BT4909"/>
      <c r="BU4909"/>
      <c r="BV4909"/>
      <c r="BW4909"/>
      <c r="BX4909"/>
      <c r="BY4909"/>
      <c r="BZ4909"/>
      <c r="CA4909"/>
      <c r="CB4909"/>
      <c r="CC4909"/>
      <c r="CD4909"/>
      <c r="CE4909"/>
      <c r="CF4909"/>
      <c r="CG4909"/>
      <c r="CH4909"/>
      <c r="CI4909"/>
      <c r="CJ4909"/>
      <c r="CK4909"/>
      <c r="CL4909"/>
      <c r="CM4909"/>
      <c r="CN4909"/>
      <c r="CO4909"/>
      <c r="CP4909"/>
      <c r="CQ4909"/>
      <c r="CR4909"/>
      <c r="CS4909"/>
      <c r="CT4909"/>
      <c r="CU4909"/>
      <c r="CV4909"/>
    </row>
    <row r="4910" spans="10:100" x14ac:dyDescent="0.25">
      <c r="J4910"/>
      <c r="K4910"/>
      <c r="L4910"/>
      <c r="M4910"/>
      <c r="N4910"/>
      <c r="O4910"/>
      <c r="P4910"/>
      <c r="Q4910"/>
      <c r="R4910"/>
      <c r="S4910"/>
      <c r="T4910"/>
      <c r="U4910"/>
      <c r="V4910"/>
      <c r="W4910"/>
      <c r="X4910"/>
      <c r="Y4910"/>
      <c r="Z4910"/>
      <c r="AA4910"/>
      <c r="AB4910"/>
      <c r="AC4910"/>
      <c r="AD4910"/>
      <c r="AE4910"/>
      <c r="AF4910"/>
      <c r="AG4910"/>
      <c r="AH4910"/>
      <c r="AI4910"/>
      <c r="AJ4910"/>
      <c r="AK4910"/>
      <c r="AL4910"/>
      <c r="AM4910"/>
      <c r="AN4910"/>
      <c r="AO4910"/>
      <c r="AP4910"/>
      <c r="AQ4910"/>
      <c r="AR4910"/>
      <c r="AS4910"/>
      <c r="AT4910"/>
      <c r="AU4910"/>
      <c r="AV4910"/>
      <c r="AW4910"/>
      <c r="AX4910"/>
      <c r="AY4910"/>
      <c r="AZ4910"/>
      <c r="BA4910"/>
      <c r="BB4910"/>
      <c r="BC4910"/>
      <c r="BD4910"/>
      <c r="BE4910"/>
      <c r="BF4910"/>
      <c r="BG4910"/>
      <c r="BH4910"/>
      <c r="BI4910"/>
      <c r="BJ4910"/>
      <c r="BK4910"/>
      <c r="BL4910"/>
      <c r="BM4910"/>
      <c r="BN4910"/>
      <c r="BO4910"/>
      <c r="BP4910"/>
      <c r="BQ4910"/>
      <c r="BR4910"/>
      <c r="BS4910"/>
      <c r="BT4910"/>
      <c r="BU4910"/>
      <c r="BV4910"/>
      <c r="BW4910"/>
      <c r="BX4910"/>
      <c r="BY4910"/>
      <c r="BZ4910"/>
      <c r="CA4910"/>
      <c r="CB4910"/>
      <c r="CC4910"/>
      <c r="CD4910"/>
      <c r="CE4910"/>
      <c r="CF4910"/>
      <c r="CG4910"/>
      <c r="CH4910"/>
      <c r="CI4910"/>
      <c r="CJ4910"/>
      <c r="CK4910"/>
      <c r="CL4910"/>
      <c r="CM4910"/>
      <c r="CN4910"/>
      <c r="CO4910"/>
      <c r="CP4910"/>
      <c r="CQ4910"/>
      <c r="CR4910"/>
      <c r="CS4910"/>
      <c r="CT4910"/>
      <c r="CU4910"/>
      <c r="CV4910"/>
    </row>
    <row r="4911" spans="10:100" x14ac:dyDescent="0.25">
      <c r="J4911"/>
      <c r="K4911"/>
      <c r="L4911"/>
      <c r="M4911"/>
      <c r="N4911"/>
      <c r="O4911"/>
      <c r="P4911"/>
      <c r="Q4911"/>
      <c r="R4911"/>
      <c r="S4911"/>
      <c r="T4911"/>
      <c r="U4911"/>
      <c r="V4911"/>
      <c r="W4911"/>
      <c r="X4911"/>
      <c r="Y4911"/>
      <c r="Z4911"/>
      <c r="AA4911"/>
      <c r="AB4911"/>
      <c r="AC4911"/>
      <c r="AD4911"/>
      <c r="AE4911"/>
      <c r="AF4911"/>
      <c r="AG4911"/>
      <c r="AH4911"/>
      <c r="AI4911"/>
      <c r="AJ4911"/>
      <c r="AK4911"/>
      <c r="AL4911"/>
      <c r="AM4911"/>
      <c r="AN4911"/>
      <c r="AO4911"/>
      <c r="AP4911"/>
      <c r="AQ4911"/>
      <c r="AR4911"/>
      <c r="AS4911"/>
      <c r="AT4911"/>
      <c r="AU4911"/>
      <c r="AV4911"/>
      <c r="AW4911"/>
      <c r="AX4911"/>
      <c r="AY4911"/>
      <c r="AZ4911"/>
      <c r="BA4911"/>
      <c r="BB4911"/>
      <c r="BC4911"/>
      <c r="BD4911"/>
      <c r="BE4911"/>
      <c r="BF4911"/>
      <c r="BG4911"/>
      <c r="BH4911"/>
      <c r="BI4911"/>
      <c r="BJ4911"/>
      <c r="BK4911"/>
      <c r="BL4911"/>
      <c r="BM4911"/>
      <c r="BN4911"/>
      <c r="BO4911"/>
      <c r="BP4911"/>
      <c r="BQ4911"/>
      <c r="BR4911"/>
      <c r="BS4911"/>
      <c r="BT4911"/>
      <c r="BU4911"/>
      <c r="BV4911"/>
      <c r="BW4911"/>
      <c r="BX4911"/>
      <c r="BY4911"/>
      <c r="BZ4911"/>
      <c r="CA4911"/>
      <c r="CB4911"/>
      <c r="CC4911"/>
      <c r="CD4911"/>
      <c r="CE4911"/>
      <c r="CF4911"/>
      <c r="CG4911"/>
      <c r="CH4911"/>
      <c r="CI4911"/>
      <c r="CJ4911"/>
      <c r="CK4911"/>
      <c r="CL4911"/>
      <c r="CM4911"/>
      <c r="CN4911"/>
      <c r="CO4911"/>
      <c r="CP4911"/>
      <c r="CQ4911"/>
      <c r="CR4911"/>
      <c r="CS4911"/>
      <c r="CT4911"/>
      <c r="CU4911"/>
      <c r="CV4911"/>
    </row>
    <row r="4912" spans="10:100" x14ac:dyDescent="0.25">
      <c r="J4912"/>
      <c r="K4912"/>
      <c r="L4912"/>
      <c r="M4912"/>
      <c r="N4912"/>
      <c r="O4912"/>
      <c r="P4912"/>
      <c r="Q4912"/>
      <c r="R4912"/>
      <c r="S4912"/>
      <c r="T4912"/>
      <c r="U4912"/>
      <c r="V4912"/>
      <c r="W4912"/>
      <c r="X4912"/>
      <c r="Y4912"/>
      <c r="Z4912"/>
      <c r="AA4912"/>
      <c r="AB4912"/>
      <c r="AC4912"/>
      <c r="AD4912"/>
      <c r="AE4912"/>
      <c r="AF4912"/>
      <c r="AG4912"/>
      <c r="AH4912"/>
      <c r="AI4912"/>
      <c r="AJ4912"/>
      <c r="AK4912"/>
      <c r="AL4912"/>
      <c r="AM4912"/>
      <c r="AN4912"/>
      <c r="AO4912"/>
      <c r="AP4912"/>
      <c r="AQ4912"/>
      <c r="AR4912"/>
      <c r="AS4912"/>
      <c r="AT4912"/>
      <c r="AU4912"/>
      <c r="AV4912"/>
      <c r="AW4912"/>
      <c r="AX4912"/>
      <c r="AY4912"/>
      <c r="AZ4912"/>
      <c r="BA4912"/>
      <c r="BB4912"/>
      <c r="BC4912"/>
      <c r="BD4912"/>
      <c r="BE4912"/>
      <c r="BF4912"/>
      <c r="BG4912"/>
      <c r="BH4912"/>
      <c r="BI4912"/>
      <c r="BJ4912"/>
      <c r="BK4912"/>
      <c r="BL4912"/>
      <c r="BM4912"/>
      <c r="BN4912"/>
      <c r="BO4912"/>
      <c r="BP4912"/>
      <c r="BQ4912"/>
      <c r="BR4912"/>
      <c r="BS4912"/>
      <c r="BT4912"/>
      <c r="BU4912"/>
      <c r="BV4912"/>
      <c r="BW4912"/>
      <c r="BX4912"/>
      <c r="BY4912"/>
      <c r="BZ4912"/>
      <c r="CA4912"/>
      <c r="CB4912"/>
      <c r="CC4912"/>
      <c r="CD4912"/>
      <c r="CE4912"/>
      <c r="CF4912"/>
      <c r="CG4912"/>
      <c r="CH4912"/>
      <c r="CI4912"/>
      <c r="CJ4912"/>
      <c r="CK4912"/>
      <c r="CL4912"/>
      <c r="CM4912"/>
      <c r="CN4912"/>
      <c r="CO4912"/>
      <c r="CP4912"/>
      <c r="CQ4912"/>
      <c r="CR4912"/>
      <c r="CS4912"/>
      <c r="CT4912"/>
      <c r="CU4912"/>
      <c r="CV4912"/>
    </row>
    <row r="4913" spans="10:100" x14ac:dyDescent="0.25">
      <c r="J4913"/>
      <c r="K4913"/>
      <c r="L4913"/>
      <c r="M4913"/>
      <c r="N4913"/>
      <c r="O4913"/>
      <c r="P4913"/>
      <c r="Q4913"/>
      <c r="R4913"/>
      <c r="S4913"/>
      <c r="T4913"/>
      <c r="U4913"/>
      <c r="V4913"/>
      <c r="W4913"/>
      <c r="X4913"/>
      <c r="Y4913"/>
      <c r="Z4913"/>
      <c r="AA4913"/>
      <c r="AB4913"/>
      <c r="AC4913"/>
      <c r="AD4913"/>
      <c r="AE4913"/>
      <c r="AF4913"/>
      <c r="AG4913"/>
      <c r="AH4913"/>
      <c r="AI4913"/>
      <c r="AJ4913"/>
      <c r="AK4913"/>
      <c r="AL4913"/>
      <c r="AM4913"/>
      <c r="AN4913"/>
      <c r="AO4913"/>
      <c r="AP4913"/>
      <c r="AQ4913"/>
      <c r="AR4913"/>
      <c r="AS4913"/>
      <c r="AT4913"/>
      <c r="AU4913"/>
      <c r="AV4913"/>
      <c r="AW4913"/>
      <c r="AX4913"/>
      <c r="AY4913"/>
      <c r="AZ4913"/>
      <c r="BA4913"/>
      <c r="BB4913"/>
      <c r="BC4913"/>
      <c r="BD4913"/>
      <c r="BE4913"/>
      <c r="BF4913"/>
      <c r="BG4913"/>
      <c r="BH4913"/>
      <c r="BI4913"/>
      <c r="BJ4913"/>
      <c r="BK4913"/>
      <c r="BL4913"/>
      <c r="BM4913"/>
      <c r="BN4913"/>
      <c r="BO4913"/>
      <c r="BP4913"/>
      <c r="BQ4913"/>
      <c r="BR4913"/>
      <c r="BS4913"/>
      <c r="BT4913"/>
      <c r="BU4913"/>
      <c r="BV4913"/>
      <c r="BW4913"/>
      <c r="BX4913"/>
      <c r="BY4913"/>
      <c r="BZ4913"/>
      <c r="CA4913"/>
      <c r="CB4913"/>
      <c r="CC4913"/>
      <c r="CD4913"/>
      <c r="CE4913"/>
      <c r="CF4913"/>
      <c r="CG4913"/>
      <c r="CH4913"/>
      <c r="CI4913"/>
      <c r="CJ4913"/>
      <c r="CK4913"/>
      <c r="CL4913"/>
      <c r="CM4913"/>
      <c r="CN4913"/>
      <c r="CO4913"/>
      <c r="CP4913"/>
      <c r="CQ4913"/>
      <c r="CR4913"/>
      <c r="CS4913"/>
      <c r="CT4913"/>
      <c r="CU4913"/>
      <c r="CV4913"/>
    </row>
    <row r="4914" spans="10:100" x14ac:dyDescent="0.25">
      <c r="J4914"/>
      <c r="K4914"/>
      <c r="L4914"/>
      <c r="M4914"/>
      <c r="N4914"/>
      <c r="O4914"/>
      <c r="P4914"/>
      <c r="Q4914"/>
      <c r="R4914"/>
      <c r="S4914"/>
      <c r="T4914"/>
      <c r="U4914"/>
      <c r="V4914"/>
      <c r="W4914"/>
      <c r="X4914"/>
      <c r="Y4914"/>
      <c r="Z4914"/>
      <c r="AA4914"/>
      <c r="AB4914"/>
      <c r="AC4914"/>
      <c r="AD4914"/>
      <c r="AE4914"/>
      <c r="AF4914"/>
      <c r="AG4914"/>
      <c r="AH4914"/>
      <c r="AI4914"/>
      <c r="AJ4914"/>
      <c r="AK4914"/>
      <c r="AL4914"/>
      <c r="AM4914"/>
      <c r="AN4914"/>
      <c r="AO4914"/>
      <c r="AP4914"/>
      <c r="AQ4914"/>
      <c r="AR4914"/>
      <c r="AS4914"/>
      <c r="AT4914"/>
      <c r="AU4914"/>
      <c r="AV4914"/>
      <c r="AW4914"/>
      <c r="AX4914"/>
      <c r="AY4914"/>
      <c r="AZ4914"/>
      <c r="BA4914"/>
      <c r="BB4914"/>
      <c r="BC4914"/>
      <c r="BD4914"/>
      <c r="BE4914"/>
      <c r="BF4914"/>
      <c r="BG4914"/>
      <c r="BH4914"/>
      <c r="BI4914"/>
      <c r="BJ4914"/>
      <c r="BK4914"/>
      <c r="BL4914"/>
      <c r="BM4914"/>
      <c r="BN4914"/>
      <c r="BO4914"/>
      <c r="BP4914"/>
      <c r="BQ4914"/>
      <c r="BR4914"/>
      <c r="BS4914"/>
      <c r="BT4914"/>
      <c r="BU4914"/>
      <c r="BV4914"/>
      <c r="BW4914"/>
      <c r="BX4914"/>
      <c r="BY4914"/>
      <c r="BZ4914"/>
      <c r="CA4914"/>
      <c r="CB4914"/>
      <c r="CC4914"/>
      <c r="CD4914"/>
      <c r="CE4914"/>
      <c r="CF4914"/>
      <c r="CG4914"/>
      <c r="CH4914"/>
      <c r="CI4914"/>
      <c r="CJ4914"/>
      <c r="CK4914"/>
      <c r="CL4914"/>
      <c r="CM4914"/>
      <c r="CN4914"/>
      <c r="CO4914"/>
      <c r="CP4914"/>
      <c r="CQ4914"/>
      <c r="CR4914"/>
      <c r="CS4914"/>
      <c r="CT4914"/>
      <c r="CU4914"/>
      <c r="CV4914"/>
    </row>
    <row r="4915" spans="10:100" x14ac:dyDescent="0.25">
      <c r="J4915"/>
      <c r="K4915"/>
      <c r="L4915"/>
      <c r="M4915"/>
      <c r="N4915"/>
      <c r="O4915"/>
      <c r="P4915"/>
      <c r="Q4915"/>
      <c r="R4915"/>
      <c r="S4915"/>
      <c r="T4915"/>
      <c r="U4915"/>
      <c r="V4915"/>
      <c r="W4915"/>
      <c r="X4915"/>
      <c r="Y4915"/>
      <c r="Z4915"/>
      <c r="AA4915"/>
      <c r="AB4915"/>
      <c r="AC4915"/>
      <c r="AD4915"/>
      <c r="AE4915"/>
      <c r="AF4915"/>
      <c r="AG4915"/>
      <c r="AH4915"/>
      <c r="AI4915"/>
      <c r="AJ4915"/>
      <c r="AK4915"/>
      <c r="AL4915"/>
      <c r="AM4915"/>
      <c r="AN4915"/>
      <c r="AO4915"/>
      <c r="AP4915"/>
      <c r="AQ4915"/>
      <c r="AR4915"/>
      <c r="AS4915"/>
      <c r="AT4915"/>
      <c r="AU4915"/>
      <c r="AV4915"/>
      <c r="AW4915"/>
      <c r="AX4915"/>
      <c r="AY4915"/>
      <c r="AZ4915"/>
      <c r="BA4915"/>
      <c r="BB4915"/>
      <c r="BC4915"/>
      <c r="BD4915"/>
      <c r="BE4915"/>
      <c r="BF4915"/>
      <c r="BG4915"/>
      <c r="BH4915"/>
      <c r="BI4915"/>
      <c r="BJ4915"/>
      <c r="BK4915"/>
      <c r="BL4915"/>
      <c r="BM4915"/>
      <c r="BN4915"/>
      <c r="BO4915"/>
      <c r="BP4915"/>
      <c r="BQ4915"/>
      <c r="BR4915"/>
      <c r="BS4915"/>
      <c r="BT4915"/>
      <c r="BU4915"/>
      <c r="BV4915"/>
      <c r="BW4915"/>
      <c r="BX4915"/>
      <c r="BY4915"/>
      <c r="BZ4915"/>
      <c r="CA4915"/>
      <c r="CB4915"/>
      <c r="CC4915"/>
      <c r="CD4915"/>
      <c r="CE4915"/>
      <c r="CF4915"/>
      <c r="CG4915"/>
      <c r="CH4915"/>
      <c r="CI4915"/>
      <c r="CJ4915"/>
      <c r="CK4915"/>
      <c r="CL4915"/>
      <c r="CM4915"/>
      <c r="CN4915"/>
      <c r="CO4915"/>
      <c r="CP4915"/>
      <c r="CQ4915"/>
      <c r="CR4915"/>
      <c r="CS4915"/>
      <c r="CT4915"/>
      <c r="CU4915"/>
      <c r="CV4915"/>
    </row>
    <row r="4916" spans="10:100" x14ac:dyDescent="0.25">
      <c r="J4916"/>
      <c r="K4916"/>
      <c r="L4916"/>
      <c r="M4916"/>
      <c r="N4916"/>
      <c r="O4916"/>
      <c r="P4916"/>
      <c r="Q4916"/>
      <c r="R4916"/>
      <c r="S4916"/>
      <c r="T4916"/>
      <c r="U4916"/>
      <c r="V4916"/>
      <c r="W4916"/>
      <c r="X4916"/>
      <c r="Y4916"/>
      <c r="Z4916"/>
      <c r="AA4916"/>
      <c r="AB4916"/>
      <c r="AC4916"/>
      <c r="AD4916"/>
      <c r="AE4916"/>
      <c r="AF4916"/>
      <c r="AG4916"/>
      <c r="AH4916"/>
      <c r="AI4916"/>
      <c r="AJ4916"/>
      <c r="AK4916"/>
      <c r="AL4916"/>
      <c r="AM4916"/>
      <c r="AN4916"/>
      <c r="AO4916"/>
      <c r="AP4916"/>
      <c r="AQ4916"/>
      <c r="AR4916"/>
      <c r="AS4916"/>
      <c r="AT4916"/>
      <c r="AU4916"/>
      <c r="AV4916"/>
      <c r="AW4916"/>
      <c r="AX4916"/>
      <c r="AY4916"/>
      <c r="AZ4916"/>
      <c r="BA4916"/>
      <c r="BB4916"/>
      <c r="BC4916"/>
      <c r="BD4916"/>
      <c r="BE4916"/>
      <c r="BF4916"/>
      <c r="BG4916"/>
      <c r="BH4916"/>
      <c r="BI4916"/>
      <c r="BJ4916"/>
      <c r="BK4916"/>
      <c r="BL4916"/>
      <c r="BM4916"/>
      <c r="BN4916"/>
      <c r="BO4916"/>
      <c r="BP4916"/>
      <c r="BQ4916"/>
      <c r="BR4916"/>
      <c r="BS4916"/>
      <c r="BT4916"/>
      <c r="BU4916"/>
      <c r="BV4916"/>
      <c r="BW4916"/>
      <c r="BX4916"/>
      <c r="BY4916"/>
      <c r="BZ4916"/>
      <c r="CA4916"/>
      <c r="CB4916"/>
      <c r="CC4916"/>
      <c r="CD4916"/>
      <c r="CE4916"/>
      <c r="CF4916"/>
      <c r="CG4916"/>
      <c r="CH4916"/>
      <c r="CI4916"/>
      <c r="CJ4916"/>
      <c r="CK4916"/>
      <c r="CL4916"/>
      <c r="CM4916"/>
      <c r="CN4916"/>
      <c r="CO4916"/>
      <c r="CP4916"/>
      <c r="CQ4916"/>
      <c r="CR4916"/>
      <c r="CS4916"/>
      <c r="CT4916"/>
      <c r="CU4916"/>
      <c r="CV4916"/>
    </row>
    <row r="4917" spans="10:100" x14ac:dyDescent="0.25">
      <c r="J4917"/>
      <c r="K4917"/>
      <c r="L4917"/>
      <c r="M4917"/>
      <c r="N4917"/>
      <c r="O4917"/>
      <c r="P4917"/>
      <c r="Q4917"/>
      <c r="R4917"/>
      <c r="S4917"/>
      <c r="T4917"/>
      <c r="U4917"/>
      <c r="V4917"/>
      <c r="W4917"/>
      <c r="X4917"/>
      <c r="Y4917"/>
      <c r="Z4917"/>
      <c r="AA4917"/>
      <c r="AB4917"/>
      <c r="AC4917"/>
      <c r="AD4917"/>
      <c r="AE4917"/>
      <c r="AF4917"/>
      <c r="AG4917"/>
      <c r="AH4917"/>
      <c r="AI4917"/>
      <c r="AJ4917"/>
      <c r="AK4917"/>
      <c r="AL4917"/>
      <c r="AM4917"/>
      <c r="AN4917"/>
      <c r="AO4917"/>
      <c r="AP4917"/>
      <c r="AQ4917"/>
      <c r="AR4917"/>
      <c r="AS4917"/>
      <c r="AT4917"/>
      <c r="AU4917"/>
      <c r="AV4917"/>
      <c r="AW4917"/>
      <c r="AX4917"/>
      <c r="AY4917"/>
      <c r="AZ4917"/>
      <c r="BA4917"/>
      <c r="BB4917"/>
      <c r="BC4917"/>
      <c r="BD4917"/>
      <c r="BE4917"/>
      <c r="BF4917"/>
      <c r="BG4917"/>
      <c r="BH4917"/>
      <c r="BI4917"/>
      <c r="BJ4917"/>
      <c r="BK4917"/>
      <c r="BL4917"/>
      <c r="BM4917"/>
      <c r="BN4917"/>
      <c r="BO4917"/>
      <c r="BP4917"/>
      <c r="BQ4917"/>
      <c r="BR4917"/>
      <c r="BS4917"/>
      <c r="BT4917"/>
      <c r="BU4917"/>
      <c r="BV4917"/>
      <c r="BW4917"/>
      <c r="BX4917"/>
      <c r="BY4917"/>
      <c r="BZ4917"/>
      <c r="CA4917"/>
      <c r="CB4917"/>
      <c r="CC4917"/>
      <c r="CD4917"/>
      <c r="CE4917"/>
      <c r="CF4917"/>
      <c r="CG4917"/>
      <c r="CH4917"/>
      <c r="CI4917"/>
      <c r="CJ4917"/>
      <c r="CK4917"/>
      <c r="CL4917"/>
      <c r="CM4917"/>
      <c r="CN4917"/>
      <c r="CO4917"/>
      <c r="CP4917"/>
      <c r="CQ4917"/>
      <c r="CR4917"/>
      <c r="CS4917"/>
      <c r="CT4917"/>
      <c r="CU4917"/>
      <c r="CV4917"/>
    </row>
    <row r="4918" spans="10:100" x14ac:dyDescent="0.25">
      <c r="J4918"/>
      <c r="K4918"/>
      <c r="L4918"/>
      <c r="M4918"/>
      <c r="N4918"/>
      <c r="O4918"/>
      <c r="P4918"/>
      <c r="Q4918"/>
      <c r="R4918"/>
      <c r="S4918"/>
      <c r="T4918"/>
      <c r="U4918"/>
      <c r="V4918"/>
      <c r="W4918"/>
      <c r="X4918"/>
      <c r="Y4918"/>
      <c r="Z4918"/>
      <c r="AA4918"/>
      <c r="AB4918"/>
      <c r="AC4918"/>
      <c r="AD4918"/>
      <c r="AE4918"/>
      <c r="AF4918"/>
      <c r="AG4918"/>
      <c r="AH4918"/>
      <c r="AI4918"/>
      <c r="AJ4918"/>
      <c r="AK4918"/>
      <c r="AL4918"/>
      <c r="AM4918"/>
      <c r="AN4918"/>
      <c r="AO4918"/>
      <c r="AP4918"/>
      <c r="AQ4918"/>
      <c r="AR4918"/>
      <c r="AS4918"/>
      <c r="AT4918"/>
      <c r="AU4918"/>
      <c r="AV4918"/>
      <c r="AW4918"/>
      <c r="AX4918"/>
      <c r="AY4918"/>
      <c r="AZ4918"/>
      <c r="BA4918"/>
      <c r="BB4918"/>
      <c r="BC4918"/>
      <c r="BD4918"/>
      <c r="BE4918"/>
      <c r="BF4918"/>
      <c r="BG4918"/>
      <c r="BH4918"/>
      <c r="BI4918"/>
      <c r="BJ4918"/>
      <c r="BK4918"/>
      <c r="BL4918"/>
      <c r="BM4918"/>
      <c r="BN4918"/>
      <c r="BO4918"/>
      <c r="BP4918"/>
      <c r="BQ4918"/>
      <c r="BR4918"/>
      <c r="BS4918"/>
      <c r="BT4918"/>
      <c r="BU4918"/>
      <c r="BV4918"/>
      <c r="BW4918"/>
      <c r="BX4918"/>
      <c r="BY4918"/>
      <c r="BZ4918"/>
      <c r="CA4918"/>
      <c r="CB4918"/>
      <c r="CC4918"/>
      <c r="CD4918"/>
      <c r="CE4918"/>
      <c r="CF4918"/>
      <c r="CG4918"/>
      <c r="CH4918"/>
      <c r="CI4918"/>
      <c r="CJ4918"/>
      <c r="CK4918"/>
      <c r="CL4918"/>
      <c r="CM4918"/>
      <c r="CN4918"/>
      <c r="CO4918"/>
      <c r="CP4918"/>
      <c r="CQ4918"/>
      <c r="CR4918"/>
      <c r="CS4918"/>
      <c r="CT4918"/>
      <c r="CU4918"/>
      <c r="CV4918"/>
    </row>
    <row r="4919" spans="10:100" x14ac:dyDescent="0.25">
      <c r="J4919"/>
      <c r="K4919"/>
      <c r="L4919"/>
      <c r="M4919"/>
      <c r="N4919"/>
      <c r="O4919"/>
      <c r="P4919"/>
      <c r="Q4919"/>
      <c r="R4919"/>
      <c r="S4919"/>
      <c r="T4919"/>
      <c r="U4919"/>
      <c r="V4919"/>
      <c r="W4919"/>
      <c r="X4919"/>
      <c r="Y4919"/>
      <c r="Z4919"/>
      <c r="AA4919"/>
      <c r="AB4919"/>
      <c r="AC4919"/>
      <c r="AD4919"/>
      <c r="AE4919"/>
      <c r="AF4919"/>
      <c r="AG4919"/>
      <c r="AH4919"/>
      <c r="AI4919"/>
      <c r="AJ4919"/>
      <c r="AK4919"/>
      <c r="AL4919"/>
      <c r="AM4919"/>
      <c r="AN4919"/>
      <c r="AO4919"/>
      <c r="AP4919"/>
      <c r="AQ4919"/>
      <c r="AR4919"/>
      <c r="AS4919"/>
      <c r="AT4919"/>
      <c r="AU4919"/>
      <c r="AV4919"/>
      <c r="AW4919"/>
      <c r="AX4919"/>
      <c r="AY4919"/>
      <c r="AZ4919"/>
      <c r="BA4919"/>
      <c r="BB4919"/>
      <c r="BC4919"/>
      <c r="BD4919"/>
      <c r="BE4919"/>
      <c r="BF4919"/>
      <c r="BG4919"/>
      <c r="BH4919"/>
      <c r="BI4919"/>
      <c r="BJ4919"/>
      <c r="BK4919"/>
      <c r="BL4919"/>
      <c r="BM4919"/>
      <c r="BN4919"/>
      <c r="BO4919"/>
      <c r="BP4919"/>
      <c r="BQ4919"/>
      <c r="BR4919"/>
      <c r="BS4919"/>
      <c r="BT4919"/>
      <c r="BU4919"/>
      <c r="BV4919"/>
      <c r="BW4919"/>
      <c r="BX4919"/>
      <c r="BY4919"/>
      <c r="BZ4919"/>
      <c r="CA4919"/>
      <c r="CB4919"/>
      <c r="CC4919"/>
      <c r="CD4919"/>
      <c r="CE4919"/>
      <c r="CF4919"/>
      <c r="CG4919"/>
      <c r="CH4919"/>
      <c r="CI4919"/>
      <c r="CJ4919"/>
      <c r="CK4919"/>
      <c r="CL4919"/>
      <c r="CM4919"/>
      <c r="CN4919"/>
      <c r="CO4919"/>
      <c r="CP4919"/>
      <c r="CQ4919"/>
      <c r="CR4919"/>
      <c r="CS4919"/>
      <c r="CT4919"/>
      <c r="CU4919"/>
      <c r="CV4919"/>
    </row>
    <row r="4920" spans="10:100" x14ac:dyDescent="0.25">
      <c r="J4920"/>
      <c r="K4920"/>
      <c r="L4920"/>
      <c r="M4920"/>
      <c r="N4920"/>
      <c r="O4920"/>
      <c r="P4920"/>
      <c r="Q4920"/>
      <c r="R4920"/>
      <c r="S4920"/>
      <c r="T4920"/>
      <c r="U4920"/>
      <c r="V4920"/>
      <c r="W4920"/>
      <c r="X4920"/>
      <c r="Y4920"/>
      <c r="Z4920"/>
      <c r="AA4920"/>
      <c r="AB4920"/>
      <c r="AC4920"/>
      <c r="AD4920"/>
      <c r="AE4920"/>
      <c r="AF4920"/>
      <c r="AG4920"/>
      <c r="AH4920"/>
      <c r="AI4920"/>
      <c r="AJ4920"/>
      <c r="AK4920"/>
      <c r="AL4920"/>
      <c r="AM4920"/>
      <c r="AN4920"/>
      <c r="AO4920"/>
      <c r="AP4920"/>
      <c r="AQ4920"/>
      <c r="AR4920"/>
      <c r="AS4920"/>
      <c r="AT4920"/>
      <c r="AU4920"/>
      <c r="AV4920"/>
      <c r="AW4920"/>
      <c r="AX4920"/>
      <c r="AY4920"/>
      <c r="AZ4920"/>
      <c r="BA4920"/>
      <c r="BB4920"/>
      <c r="BC4920"/>
      <c r="BD4920"/>
      <c r="BE4920"/>
      <c r="BF4920"/>
      <c r="BG4920"/>
      <c r="BH4920"/>
      <c r="BI4920"/>
      <c r="BJ4920"/>
      <c r="BK4920"/>
      <c r="BL4920"/>
      <c r="BM4920"/>
      <c r="BN4920"/>
      <c r="BO4920"/>
      <c r="BP4920"/>
      <c r="BQ4920"/>
      <c r="BR4920"/>
      <c r="BS4920"/>
      <c r="BT4920"/>
      <c r="BU4920"/>
      <c r="BV4920"/>
      <c r="BW4920"/>
      <c r="BX4920"/>
      <c r="BY4920"/>
      <c r="BZ4920"/>
      <c r="CA4920"/>
      <c r="CB4920"/>
      <c r="CC4920"/>
      <c r="CD4920"/>
      <c r="CE4920"/>
      <c r="CF4920"/>
      <c r="CG4920"/>
      <c r="CH4920"/>
      <c r="CI4920"/>
      <c r="CJ4920"/>
      <c r="CK4920"/>
      <c r="CL4920"/>
      <c r="CM4920"/>
      <c r="CN4920"/>
      <c r="CO4920"/>
      <c r="CP4920"/>
      <c r="CQ4920"/>
      <c r="CR4920"/>
      <c r="CS4920"/>
      <c r="CT4920"/>
      <c r="CU4920"/>
      <c r="CV4920"/>
    </row>
    <row r="4921" spans="10:100" x14ac:dyDescent="0.25">
      <c r="J4921"/>
      <c r="K4921"/>
      <c r="L4921"/>
      <c r="M4921"/>
      <c r="N4921"/>
      <c r="O4921"/>
      <c r="P4921"/>
      <c r="Q4921"/>
      <c r="R4921"/>
      <c r="S4921"/>
      <c r="T4921"/>
      <c r="U4921"/>
      <c r="V4921"/>
      <c r="W4921"/>
      <c r="X4921"/>
      <c r="Y4921"/>
      <c r="Z4921"/>
      <c r="AA4921"/>
      <c r="AB4921"/>
      <c r="AC4921"/>
      <c r="AD4921"/>
      <c r="AE4921"/>
      <c r="AF4921"/>
      <c r="AG4921"/>
      <c r="AH4921"/>
      <c r="AI4921"/>
      <c r="AJ4921"/>
      <c r="AK4921"/>
      <c r="AL4921"/>
      <c r="AM4921"/>
      <c r="AN4921"/>
      <c r="AO4921"/>
      <c r="AP4921"/>
      <c r="AQ4921"/>
      <c r="AR4921"/>
      <c r="AS4921"/>
      <c r="AT4921"/>
      <c r="AU4921"/>
      <c r="AV4921"/>
      <c r="AW4921"/>
      <c r="AX4921"/>
      <c r="AY4921"/>
      <c r="AZ4921"/>
      <c r="BA4921"/>
      <c r="BB4921"/>
      <c r="BC4921"/>
      <c r="BD4921"/>
      <c r="BE4921"/>
      <c r="BF4921"/>
      <c r="BG4921"/>
      <c r="BH4921"/>
      <c r="BI4921"/>
      <c r="BJ4921"/>
      <c r="BK4921"/>
      <c r="BL4921"/>
      <c r="BM4921"/>
      <c r="BN4921"/>
      <c r="BO4921"/>
      <c r="BP4921"/>
      <c r="BQ4921"/>
      <c r="BR4921"/>
      <c r="BS4921"/>
      <c r="BT4921"/>
      <c r="BU4921"/>
      <c r="BV4921"/>
      <c r="BW4921"/>
      <c r="BX4921"/>
      <c r="BY4921"/>
      <c r="BZ4921"/>
      <c r="CA4921"/>
      <c r="CB4921"/>
      <c r="CC4921"/>
      <c r="CD4921"/>
      <c r="CE4921"/>
      <c r="CF4921"/>
      <c r="CG4921"/>
      <c r="CH4921"/>
      <c r="CI4921"/>
      <c r="CJ4921"/>
      <c r="CK4921"/>
      <c r="CL4921"/>
      <c r="CM4921"/>
      <c r="CN4921"/>
      <c r="CO4921"/>
      <c r="CP4921"/>
      <c r="CQ4921"/>
      <c r="CR4921"/>
      <c r="CS4921"/>
      <c r="CT4921"/>
      <c r="CU4921"/>
      <c r="CV4921"/>
    </row>
    <row r="4922" spans="10:100" x14ac:dyDescent="0.25">
      <c r="J4922"/>
      <c r="K4922"/>
      <c r="L4922"/>
      <c r="M4922"/>
      <c r="N4922"/>
      <c r="O4922"/>
      <c r="P4922"/>
      <c r="Q4922"/>
      <c r="R4922"/>
      <c r="S4922"/>
      <c r="T4922"/>
      <c r="U4922"/>
      <c r="V4922"/>
      <c r="W4922"/>
      <c r="X4922"/>
      <c r="Y4922"/>
      <c r="Z4922"/>
      <c r="AA4922"/>
      <c r="AB4922"/>
      <c r="AC4922"/>
      <c r="AD4922"/>
      <c r="AE4922"/>
      <c r="AF4922"/>
      <c r="AG4922"/>
      <c r="AH4922"/>
      <c r="AI4922"/>
      <c r="AJ4922"/>
      <c r="AK4922"/>
      <c r="AL4922"/>
      <c r="AM4922"/>
      <c r="AN4922"/>
      <c r="AO4922"/>
      <c r="AP4922"/>
      <c r="AQ4922"/>
      <c r="AR4922"/>
      <c r="AS4922"/>
      <c r="AT4922"/>
      <c r="AU4922"/>
      <c r="AV4922"/>
      <c r="AW4922"/>
      <c r="AX4922"/>
      <c r="AY4922"/>
      <c r="AZ4922"/>
      <c r="BA4922"/>
      <c r="BB4922"/>
      <c r="BC4922"/>
      <c r="BD4922"/>
      <c r="BE4922"/>
      <c r="BF4922"/>
      <c r="BG4922"/>
      <c r="BH4922"/>
      <c r="BI4922"/>
      <c r="BJ4922"/>
      <c r="BK4922"/>
      <c r="BL4922"/>
      <c r="BM4922"/>
      <c r="BN4922"/>
      <c r="BO4922"/>
      <c r="BP4922"/>
      <c r="BQ4922"/>
      <c r="BR4922"/>
      <c r="BS4922"/>
      <c r="BT4922"/>
      <c r="BU4922"/>
      <c r="BV4922"/>
      <c r="BW4922"/>
      <c r="BX4922"/>
      <c r="BY4922"/>
      <c r="BZ4922"/>
      <c r="CA4922"/>
      <c r="CB4922"/>
      <c r="CC4922"/>
      <c r="CD4922"/>
      <c r="CE4922"/>
      <c r="CF4922"/>
      <c r="CG4922"/>
      <c r="CH4922"/>
      <c r="CI4922"/>
      <c r="CJ4922"/>
      <c r="CK4922"/>
      <c r="CL4922"/>
      <c r="CM4922"/>
      <c r="CN4922"/>
      <c r="CO4922"/>
      <c r="CP4922"/>
      <c r="CQ4922"/>
      <c r="CR4922"/>
      <c r="CS4922"/>
      <c r="CT4922"/>
      <c r="CU4922"/>
      <c r="CV4922"/>
    </row>
    <row r="4923" spans="10:100" x14ac:dyDescent="0.25">
      <c r="J4923"/>
      <c r="K4923"/>
      <c r="L4923"/>
      <c r="M4923"/>
      <c r="N4923"/>
      <c r="O4923"/>
      <c r="P4923"/>
      <c r="Q4923"/>
      <c r="R4923"/>
      <c r="S4923"/>
      <c r="T4923"/>
      <c r="U4923"/>
      <c r="V4923"/>
      <c r="W4923"/>
      <c r="X4923"/>
      <c r="Y4923"/>
      <c r="Z4923"/>
      <c r="AA4923"/>
      <c r="AB4923"/>
      <c r="AC4923"/>
      <c r="AD4923"/>
      <c r="AE4923"/>
      <c r="AF4923"/>
      <c r="AG4923"/>
      <c r="AH4923"/>
      <c r="AI4923"/>
      <c r="AJ4923"/>
      <c r="AK4923"/>
      <c r="AL4923"/>
      <c r="AM4923"/>
      <c r="AN4923"/>
      <c r="AO4923"/>
      <c r="AP4923"/>
      <c r="AQ4923"/>
      <c r="AR4923"/>
      <c r="AS4923"/>
      <c r="AT4923"/>
      <c r="AU4923"/>
      <c r="AV4923"/>
      <c r="AW4923"/>
      <c r="AX4923"/>
      <c r="AY4923"/>
      <c r="AZ4923"/>
      <c r="BA4923"/>
      <c r="BB4923"/>
      <c r="BC4923"/>
      <c r="BD4923"/>
      <c r="BE4923"/>
      <c r="BF4923"/>
      <c r="BG4923"/>
      <c r="BH4923"/>
      <c r="BI4923"/>
      <c r="BJ4923"/>
      <c r="BK4923"/>
      <c r="BL4923"/>
      <c r="BM4923"/>
      <c r="BN4923"/>
      <c r="BO4923"/>
      <c r="BP4923"/>
      <c r="BQ4923"/>
      <c r="BR4923"/>
      <c r="BS4923"/>
      <c r="BT4923"/>
      <c r="BU4923"/>
      <c r="BV4923"/>
      <c r="BW4923"/>
      <c r="BX4923"/>
      <c r="BY4923"/>
      <c r="BZ4923"/>
      <c r="CA4923"/>
      <c r="CB4923"/>
      <c r="CC4923"/>
      <c r="CD4923"/>
      <c r="CE4923"/>
      <c r="CF4923"/>
      <c r="CG4923"/>
      <c r="CH4923"/>
      <c r="CI4923"/>
      <c r="CJ4923"/>
      <c r="CK4923"/>
      <c r="CL4923"/>
      <c r="CM4923"/>
      <c r="CN4923"/>
      <c r="CO4923"/>
      <c r="CP4923"/>
      <c r="CQ4923"/>
      <c r="CR4923"/>
      <c r="CS4923"/>
      <c r="CT4923"/>
      <c r="CU4923"/>
      <c r="CV4923"/>
    </row>
    <row r="4924" spans="10:100" x14ac:dyDescent="0.25">
      <c r="J4924"/>
      <c r="K4924"/>
      <c r="L4924"/>
      <c r="M4924"/>
      <c r="N4924"/>
      <c r="O4924"/>
      <c r="P4924"/>
      <c r="Q4924"/>
      <c r="R4924"/>
      <c r="S4924"/>
      <c r="T4924"/>
      <c r="U4924"/>
      <c r="V4924"/>
      <c r="W4924"/>
      <c r="X4924"/>
      <c r="Y4924"/>
      <c r="Z4924"/>
      <c r="AA4924"/>
      <c r="AB4924"/>
      <c r="AC4924"/>
      <c r="AD4924"/>
      <c r="AE4924"/>
      <c r="AF4924"/>
      <c r="AG4924"/>
      <c r="AH4924"/>
      <c r="AI4924"/>
      <c r="AJ4924"/>
      <c r="AK4924"/>
      <c r="AL4924"/>
      <c r="AM4924"/>
      <c r="AN4924"/>
      <c r="AO4924"/>
      <c r="AP4924"/>
      <c r="AQ4924"/>
      <c r="AR4924"/>
      <c r="AS4924"/>
      <c r="AT4924"/>
      <c r="AU4924"/>
      <c r="AV4924"/>
      <c r="AW4924"/>
      <c r="AX4924"/>
      <c r="AY4924"/>
      <c r="AZ4924"/>
      <c r="BA4924"/>
      <c r="BB4924"/>
      <c r="BC4924"/>
      <c r="BD4924"/>
      <c r="BE4924"/>
      <c r="BF4924"/>
      <c r="BG4924"/>
      <c r="BH4924"/>
      <c r="BI4924"/>
      <c r="BJ4924"/>
      <c r="BK4924"/>
      <c r="BL4924"/>
      <c r="BM4924"/>
      <c r="BN4924"/>
      <c r="BO4924"/>
      <c r="BP4924"/>
      <c r="BQ4924"/>
      <c r="BR4924"/>
      <c r="BS4924"/>
      <c r="BT4924"/>
      <c r="BU4924"/>
      <c r="BV4924"/>
      <c r="BW4924"/>
      <c r="BX4924"/>
      <c r="BY4924"/>
      <c r="BZ4924"/>
      <c r="CA4924"/>
      <c r="CB4924"/>
      <c r="CC4924"/>
      <c r="CD4924"/>
      <c r="CE4924"/>
      <c r="CF4924"/>
      <c r="CG4924"/>
      <c r="CH4924"/>
      <c r="CI4924"/>
      <c r="CJ4924"/>
      <c r="CK4924"/>
      <c r="CL4924"/>
      <c r="CM4924"/>
      <c r="CN4924"/>
      <c r="CO4924"/>
      <c r="CP4924"/>
      <c r="CQ4924"/>
      <c r="CR4924"/>
      <c r="CS4924"/>
      <c r="CT4924"/>
      <c r="CU4924"/>
      <c r="CV4924"/>
    </row>
    <row r="4925" spans="10:100" x14ac:dyDescent="0.25">
      <c r="J4925"/>
      <c r="K4925"/>
      <c r="L4925"/>
      <c r="M4925"/>
      <c r="N4925"/>
      <c r="O4925"/>
      <c r="P4925"/>
      <c r="Q4925"/>
      <c r="R4925"/>
      <c r="S4925"/>
      <c r="T4925"/>
      <c r="U4925"/>
      <c r="V4925"/>
      <c r="W4925"/>
      <c r="X4925"/>
      <c r="Y4925"/>
      <c r="Z4925"/>
      <c r="AA4925"/>
      <c r="AB4925"/>
      <c r="AC4925"/>
      <c r="AD4925"/>
      <c r="AE4925"/>
      <c r="AF4925"/>
      <c r="AG4925"/>
      <c r="AH4925"/>
      <c r="AI4925"/>
      <c r="AJ4925"/>
      <c r="AK4925"/>
      <c r="AL4925"/>
      <c r="AM4925"/>
      <c r="AN4925"/>
      <c r="AO4925"/>
      <c r="AP4925"/>
      <c r="AQ4925"/>
      <c r="AR4925"/>
      <c r="AS4925"/>
      <c r="AT4925"/>
      <c r="AU4925"/>
      <c r="AV4925"/>
      <c r="AW4925"/>
      <c r="AX4925"/>
      <c r="AY4925"/>
      <c r="AZ4925"/>
      <c r="BA4925"/>
      <c r="BB4925"/>
      <c r="BC4925"/>
      <c r="BD4925"/>
      <c r="BE4925"/>
      <c r="BF4925"/>
      <c r="BG4925"/>
      <c r="BH4925"/>
      <c r="BI4925"/>
      <c r="BJ4925"/>
      <c r="BK4925"/>
      <c r="BL4925"/>
      <c r="BM4925"/>
      <c r="BN4925"/>
      <c r="BO4925"/>
      <c r="BP4925"/>
      <c r="BQ4925"/>
      <c r="BR4925"/>
      <c r="BS4925"/>
      <c r="BT4925"/>
      <c r="BU4925"/>
      <c r="BV4925"/>
      <c r="BW4925"/>
      <c r="BX4925"/>
      <c r="BY4925"/>
      <c r="BZ4925"/>
      <c r="CA4925"/>
      <c r="CB4925"/>
      <c r="CC4925"/>
      <c r="CD4925"/>
      <c r="CE4925"/>
      <c r="CF4925"/>
      <c r="CG4925"/>
      <c r="CH4925"/>
      <c r="CI4925"/>
      <c r="CJ4925"/>
      <c r="CK4925"/>
      <c r="CL4925"/>
      <c r="CM4925"/>
      <c r="CN4925"/>
      <c r="CO4925"/>
      <c r="CP4925"/>
      <c r="CQ4925"/>
      <c r="CR4925"/>
      <c r="CS4925"/>
      <c r="CT4925"/>
      <c r="CU4925"/>
      <c r="CV4925"/>
    </row>
    <row r="4926" spans="10:100" x14ac:dyDescent="0.25">
      <c r="J4926"/>
      <c r="K4926"/>
      <c r="L4926"/>
      <c r="M4926"/>
      <c r="N4926"/>
      <c r="O4926"/>
      <c r="P4926"/>
      <c r="Q4926"/>
      <c r="R4926"/>
      <c r="S4926"/>
      <c r="T4926"/>
      <c r="U4926"/>
      <c r="V4926"/>
      <c r="W4926"/>
      <c r="X4926"/>
      <c r="Y4926"/>
      <c r="Z4926"/>
      <c r="AA4926"/>
      <c r="AB4926"/>
      <c r="AC4926"/>
      <c r="AD4926"/>
      <c r="AE4926"/>
      <c r="AF4926"/>
      <c r="AG4926"/>
      <c r="AH4926"/>
      <c r="AI4926"/>
      <c r="AJ4926"/>
      <c r="AK4926"/>
      <c r="AL4926"/>
      <c r="AM4926"/>
      <c r="AN4926"/>
      <c r="AO4926"/>
      <c r="AP4926"/>
      <c r="AQ4926"/>
      <c r="AR4926"/>
      <c r="AS4926"/>
      <c r="AT4926"/>
      <c r="AU4926"/>
      <c r="AV4926"/>
      <c r="AW4926"/>
      <c r="AX4926"/>
      <c r="AY4926"/>
      <c r="AZ4926"/>
      <c r="BA4926"/>
      <c r="BB4926"/>
      <c r="BC4926"/>
      <c r="BD4926"/>
      <c r="BE4926"/>
      <c r="BF4926"/>
      <c r="BG4926"/>
      <c r="BH4926"/>
      <c r="BI4926"/>
      <c r="BJ4926"/>
      <c r="BK4926"/>
      <c r="BL4926"/>
      <c r="BM4926"/>
      <c r="BN4926"/>
      <c r="BO4926"/>
      <c r="BP4926"/>
      <c r="BQ4926"/>
      <c r="BR4926"/>
      <c r="BS4926"/>
      <c r="BT4926"/>
      <c r="BU4926"/>
      <c r="BV4926"/>
      <c r="BW4926"/>
      <c r="BX4926"/>
      <c r="BY4926"/>
      <c r="BZ4926"/>
      <c r="CA4926"/>
      <c r="CB4926"/>
      <c r="CC4926"/>
      <c r="CD4926"/>
      <c r="CE4926"/>
      <c r="CF4926"/>
      <c r="CG4926"/>
      <c r="CH4926"/>
      <c r="CI4926"/>
      <c r="CJ4926"/>
      <c r="CK4926"/>
      <c r="CL4926"/>
      <c r="CM4926"/>
      <c r="CN4926"/>
      <c r="CO4926"/>
      <c r="CP4926"/>
      <c r="CQ4926"/>
      <c r="CR4926"/>
      <c r="CS4926"/>
      <c r="CT4926"/>
      <c r="CU4926"/>
      <c r="CV4926"/>
    </row>
    <row r="4927" spans="10:100" x14ac:dyDescent="0.25">
      <c r="J4927"/>
      <c r="K4927"/>
      <c r="L4927"/>
      <c r="M4927"/>
      <c r="N4927"/>
      <c r="O4927"/>
      <c r="P4927"/>
      <c r="Q4927"/>
      <c r="R4927"/>
      <c r="S4927"/>
      <c r="T4927"/>
      <c r="U4927"/>
      <c r="V4927"/>
      <c r="W4927"/>
      <c r="X4927"/>
      <c r="Y4927"/>
      <c r="Z4927"/>
      <c r="AA4927"/>
      <c r="AB4927"/>
      <c r="AC4927"/>
      <c r="AD4927"/>
      <c r="AE4927"/>
      <c r="AF4927"/>
      <c r="AG4927"/>
      <c r="AH4927"/>
      <c r="AI4927"/>
      <c r="AJ4927"/>
      <c r="AK4927"/>
      <c r="AL4927"/>
      <c r="AM4927"/>
      <c r="AN4927"/>
      <c r="AO4927"/>
      <c r="AP4927"/>
      <c r="AQ4927"/>
      <c r="AR4927"/>
      <c r="AS4927"/>
      <c r="AT4927"/>
      <c r="AU4927"/>
      <c r="AV4927"/>
      <c r="AW4927"/>
      <c r="AX4927"/>
      <c r="AY4927"/>
      <c r="AZ4927"/>
      <c r="BA4927"/>
      <c r="BB4927"/>
      <c r="BC4927"/>
      <c r="BD4927"/>
      <c r="BE4927"/>
      <c r="BF4927"/>
      <c r="BG4927"/>
      <c r="BH4927"/>
      <c r="BI4927"/>
      <c r="BJ4927"/>
      <c r="BK4927"/>
      <c r="BL4927"/>
      <c r="BM4927"/>
      <c r="BN4927"/>
      <c r="BO4927"/>
      <c r="BP4927"/>
      <c r="BQ4927"/>
      <c r="BR4927"/>
      <c r="BS4927"/>
      <c r="BT4927"/>
      <c r="BU4927"/>
      <c r="BV4927"/>
      <c r="BW4927"/>
      <c r="BX4927"/>
      <c r="BY4927"/>
      <c r="BZ4927"/>
      <c r="CA4927"/>
      <c r="CB4927"/>
      <c r="CC4927"/>
      <c r="CD4927"/>
      <c r="CE4927"/>
      <c r="CF4927"/>
      <c r="CG4927"/>
      <c r="CH4927"/>
      <c r="CI4927"/>
      <c r="CJ4927"/>
      <c r="CK4927"/>
      <c r="CL4927"/>
      <c r="CM4927"/>
      <c r="CN4927"/>
      <c r="CO4927"/>
      <c r="CP4927"/>
      <c r="CQ4927"/>
      <c r="CR4927"/>
      <c r="CS4927"/>
      <c r="CT4927"/>
      <c r="CU4927"/>
      <c r="CV4927"/>
    </row>
    <row r="4928" spans="10:100" x14ac:dyDescent="0.25">
      <c r="J4928"/>
      <c r="K4928"/>
      <c r="L4928"/>
      <c r="M4928"/>
      <c r="N4928"/>
      <c r="O4928"/>
      <c r="P4928"/>
      <c r="Q4928"/>
      <c r="R4928"/>
      <c r="S4928"/>
      <c r="T4928"/>
      <c r="U4928"/>
      <c r="V4928"/>
      <c r="W4928"/>
      <c r="X4928"/>
      <c r="Y4928"/>
      <c r="Z4928"/>
      <c r="AA4928"/>
      <c r="AB4928"/>
      <c r="AC4928"/>
      <c r="AD4928"/>
      <c r="AE4928"/>
      <c r="AF4928"/>
      <c r="AG4928"/>
      <c r="AH4928"/>
      <c r="AI4928"/>
      <c r="AJ4928"/>
      <c r="AK4928"/>
      <c r="AL4928"/>
      <c r="AM4928"/>
      <c r="AN4928"/>
      <c r="AO4928"/>
      <c r="AP4928"/>
      <c r="AQ4928"/>
      <c r="AR4928"/>
      <c r="AS4928"/>
      <c r="AT4928"/>
      <c r="AU4928"/>
      <c r="AV4928"/>
      <c r="AW4928"/>
      <c r="AX4928"/>
      <c r="AY4928"/>
      <c r="AZ4928"/>
      <c r="BA4928"/>
      <c r="BB4928"/>
      <c r="BC4928"/>
      <c r="BD4928"/>
      <c r="BE4928"/>
      <c r="BF4928"/>
      <c r="BG4928"/>
      <c r="BH4928"/>
      <c r="BI4928"/>
      <c r="BJ4928"/>
      <c r="BK4928"/>
      <c r="BL4928"/>
      <c r="BM4928"/>
      <c r="BN4928"/>
      <c r="BO4928"/>
      <c r="BP4928"/>
      <c r="BQ4928"/>
      <c r="BR4928"/>
      <c r="BS4928"/>
      <c r="BT4928"/>
      <c r="BU4928"/>
      <c r="BV4928"/>
      <c r="BW4928"/>
      <c r="BX4928"/>
      <c r="BY4928"/>
      <c r="BZ4928"/>
      <c r="CA4928"/>
      <c r="CB4928"/>
      <c r="CC4928"/>
      <c r="CD4928"/>
      <c r="CE4928"/>
      <c r="CF4928"/>
      <c r="CG4928"/>
      <c r="CH4928"/>
      <c r="CI4928"/>
      <c r="CJ4928"/>
      <c r="CK4928"/>
      <c r="CL4928"/>
      <c r="CM4928"/>
      <c r="CN4928"/>
      <c r="CO4928"/>
      <c r="CP4928"/>
      <c r="CQ4928"/>
      <c r="CR4928"/>
      <c r="CS4928"/>
      <c r="CT4928"/>
      <c r="CU4928"/>
      <c r="CV4928"/>
    </row>
    <row r="4929" spans="10:100" x14ac:dyDescent="0.25">
      <c r="J4929"/>
      <c r="K4929"/>
      <c r="L4929"/>
      <c r="M4929"/>
      <c r="N4929"/>
      <c r="O4929"/>
      <c r="P4929"/>
      <c r="Q4929"/>
      <c r="R4929"/>
      <c r="S4929"/>
      <c r="T4929"/>
      <c r="U4929"/>
      <c r="V4929"/>
      <c r="W4929"/>
      <c r="X4929"/>
      <c r="Y4929"/>
      <c r="Z4929"/>
      <c r="AA4929"/>
      <c r="AB4929"/>
      <c r="AC4929"/>
      <c r="AD4929"/>
      <c r="AE4929"/>
      <c r="AF4929"/>
      <c r="AG4929"/>
      <c r="AH4929"/>
      <c r="AI4929"/>
      <c r="AJ4929"/>
      <c r="AK4929"/>
      <c r="AL4929"/>
      <c r="AM4929"/>
      <c r="AN4929"/>
      <c r="AO4929"/>
      <c r="AP4929"/>
      <c r="AQ4929"/>
      <c r="AR4929"/>
      <c r="AS4929"/>
      <c r="AT4929"/>
      <c r="AU4929"/>
      <c r="AV4929"/>
      <c r="AW4929"/>
      <c r="AX4929"/>
      <c r="AY4929"/>
      <c r="AZ4929"/>
      <c r="BA4929"/>
      <c r="BB4929"/>
      <c r="BC4929"/>
      <c r="BD4929"/>
      <c r="BE4929"/>
      <c r="BF4929"/>
      <c r="BG4929"/>
      <c r="BH4929"/>
      <c r="BI4929"/>
      <c r="BJ4929"/>
      <c r="BK4929"/>
      <c r="BL4929"/>
      <c r="BM4929"/>
      <c r="BN4929"/>
      <c r="BO4929"/>
      <c r="BP4929"/>
      <c r="BQ4929"/>
      <c r="BR4929"/>
      <c r="BS4929"/>
      <c r="BT4929"/>
      <c r="BU4929"/>
      <c r="BV4929"/>
      <c r="BW4929"/>
      <c r="BX4929"/>
      <c r="BY4929"/>
      <c r="BZ4929"/>
      <c r="CA4929"/>
      <c r="CB4929"/>
      <c r="CC4929"/>
      <c r="CD4929"/>
      <c r="CE4929"/>
      <c r="CF4929"/>
      <c r="CG4929"/>
      <c r="CH4929"/>
      <c r="CI4929"/>
      <c r="CJ4929"/>
      <c r="CK4929"/>
      <c r="CL4929"/>
      <c r="CM4929"/>
      <c r="CN4929"/>
      <c r="CO4929"/>
      <c r="CP4929"/>
      <c r="CQ4929"/>
      <c r="CR4929"/>
      <c r="CS4929"/>
      <c r="CT4929"/>
      <c r="CU4929"/>
      <c r="CV4929"/>
    </row>
    <row r="4930" spans="10:100" x14ac:dyDescent="0.25">
      <c r="J4930"/>
      <c r="K4930"/>
      <c r="L4930"/>
      <c r="M4930"/>
      <c r="N4930"/>
      <c r="O4930"/>
      <c r="P4930"/>
      <c r="Q4930"/>
      <c r="R4930"/>
      <c r="S4930"/>
      <c r="T4930"/>
      <c r="U4930"/>
      <c r="V4930"/>
      <c r="W4930"/>
      <c r="X4930"/>
      <c r="Y4930"/>
      <c r="Z4930"/>
      <c r="AA4930"/>
      <c r="AB4930"/>
      <c r="AC4930"/>
      <c r="AD4930"/>
      <c r="AE4930"/>
      <c r="AF4930"/>
      <c r="AG4930"/>
      <c r="AH4930"/>
      <c r="AI4930"/>
      <c r="AJ4930"/>
      <c r="AK4930"/>
      <c r="AL4930"/>
      <c r="AM4930"/>
      <c r="AN4930"/>
      <c r="AO4930"/>
      <c r="AP4930"/>
      <c r="AQ4930"/>
      <c r="AR4930"/>
      <c r="AS4930"/>
      <c r="AT4930"/>
      <c r="AU4930"/>
      <c r="AV4930"/>
      <c r="AW4930"/>
      <c r="AX4930"/>
      <c r="AY4930"/>
      <c r="AZ4930"/>
      <c r="BA4930"/>
      <c r="BB4930"/>
      <c r="BC4930"/>
      <c r="BD4930"/>
      <c r="BE4930"/>
      <c r="BF4930"/>
      <c r="BG4930"/>
      <c r="BH4930"/>
      <c r="BI4930"/>
      <c r="BJ4930"/>
      <c r="BK4930"/>
      <c r="BL4930"/>
      <c r="BM4930"/>
      <c r="BN4930"/>
      <c r="BO4930"/>
      <c r="BP4930"/>
      <c r="BQ4930"/>
      <c r="BR4930"/>
      <c r="BS4930"/>
      <c r="BT4930"/>
      <c r="BU4930"/>
      <c r="BV4930"/>
      <c r="BW4930"/>
      <c r="BX4930"/>
      <c r="BY4930"/>
      <c r="BZ4930"/>
      <c r="CA4930"/>
      <c r="CB4930"/>
      <c r="CC4930"/>
      <c r="CD4930"/>
      <c r="CE4930"/>
      <c r="CF4930"/>
      <c r="CG4930"/>
      <c r="CH4930"/>
      <c r="CI4930"/>
      <c r="CJ4930"/>
      <c r="CK4930"/>
      <c r="CL4930"/>
      <c r="CM4930"/>
      <c r="CN4930"/>
      <c r="CO4930"/>
      <c r="CP4930"/>
      <c r="CQ4930"/>
      <c r="CR4930"/>
      <c r="CS4930"/>
      <c r="CT4930"/>
      <c r="CU4930"/>
      <c r="CV4930"/>
    </row>
    <row r="4931" spans="10:100" x14ac:dyDescent="0.25">
      <c r="J4931"/>
      <c r="K4931"/>
      <c r="L4931"/>
      <c r="M4931"/>
      <c r="N4931"/>
      <c r="O4931"/>
      <c r="P4931"/>
      <c r="Q4931"/>
      <c r="R4931"/>
      <c r="S4931"/>
      <c r="T4931"/>
      <c r="U4931"/>
      <c r="V4931"/>
      <c r="W4931"/>
      <c r="X4931"/>
      <c r="Y4931"/>
      <c r="Z4931"/>
      <c r="AA4931"/>
      <c r="AB4931"/>
      <c r="AC4931"/>
      <c r="AD4931"/>
      <c r="AE4931"/>
      <c r="AF4931"/>
      <c r="AG4931"/>
      <c r="AH4931"/>
      <c r="AI4931"/>
      <c r="AJ4931"/>
      <c r="AK4931"/>
      <c r="AL4931"/>
      <c r="AM4931"/>
      <c r="AN4931"/>
      <c r="AO4931"/>
      <c r="AP4931"/>
      <c r="AQ4931"/>
      <c r="AR4931"/>
      <c r="AS4931"/>
      <c r="AT4931"/>
      <c r="AU4931"/>
      <c r="AV4931"/>
      <c r="AW4931"/>
      <c r="AX4931"/>
      <c r="AY4931"/>
      <c r="AZ4931"/>
      <c r="BA4931"/>
      <c r="BB4931"/>
      <c r="BC4931"/>
      <c r="BD4931"/>
      <c r="BE4931"/>
      <c r="BF4931"/>
      <c r="BG4931"/>
      <c r="BH4931"/>
      <c r="BI4931"/>
      <c r="BJ4931"/>
      <c r="BK4931"/>
      <c r="BL4931"/>
      <c r="BM4931"/>
      <c r="BN4931"/>
      <c r="BO4931"/>
      <c r="BP4931"/>
      <c r="BQ4931"/>
      <c r="BR4931"/>
      <c r="BS4931"/>
      <c r="BT4931"/>
      <c r="BU4931"/>
      <c r="BV4931"/>
      <c r="BW4931"/>
      <c r="BX4931"/>
      <c r="BY4931"/>
      <c r="BZ4931"/>
      <c r="CA4931"/>
      <c r="CB4931"/>
      <c r="CC4931"/>
      <c r="CD4931"/>
      <c r="CE4931"/>
      <c r="CF4931"/>
      <c r="CG4931"/>
      <c r="CH4931"/>
      <c r="CI4931"/>
      <c r="CJ4931"/>
      <c r="CK4931"/>
      <c r="CL4931"/>
      <c r="CM4931"/>
      <c r="CN4931"/>
      <c r="CO4931"/>
      <c r="CP4931"/>
      <c r="CQ4931"/>
      <c r="CR4931"/>
      <c r="CS4931"/>
      <c r="CT4931"/>
      <c r="CU4931"/>
      <c r="CV4931"/>
    </row>
    <row r="4932" spans="10:100" x14ac:dyDescent="0.25">
      <c r="J4932"/>
      <c r="K4932"/>
      <c r="L4932"/>
      <c r="M4932"/>
      <c r="N4932"/>
      <c r="O4932"/>
      <c r="P4932"/>
      <c r="Q4932"/>
      <c r="R4932"/>
      <c r="S4932"/>
      <c r="T4932"/>
      <c r="U4932"/>
      <c r="V4932"/>
      <c r="W4932"/>
      <c r="X4932"/>
      <c r="Y4932"/>
      <c r="Z4932"/>
      <c r="AA4932"/>
      <c r="AB4932"/>
      <c r="AC4932"/>
      <c r="AD4932"/>
      <c r="AE4932"/>
      <c r="AF4932"/>
      <c r="AG4932"/>
      <c r="AH4932"/>
      <c r="AI4932"/>
      <c r="AJ4932"/>
      <c r="AK4932"/>
      <c r="AL4932"/>
      <c r="AM4932"/>
      <c r="AN4932"/>
      <c r="AO4932"/>
      <c r="AP4932"/>
      <c r="AQ4932"/>
      <c r="AR4932"/>
      <c r="AS4932"/>
      <c r="AT4932"/>
      <c r="AU4932"/>
      <c r="AV4932"/>
      <c r="AW4932"/>
      <c r="AX4932"/>
      <c r="AY4932"/>
      <c r="AZ4932"/>
      <c r="BA4932"/>
      <c r="BB4932"/>
      <c r="BC4932"/>
      <c r="BD4932"/>
      <c r="BE4932"/>
      <c r="BF4932"/>
      <c r="BG4932"/>
      <c r="BH4932"/>
      <c r="BI4932"/>
      <c r="BJ4932"/>
      <c r="BK4932"/>
      <c r="BL4932"/>
      <c r="BM4932"/>
      <c r="BN4932"/>
      <c r="BO4932"/>
      <c r="BP4932"/>
      <c r="BQ4932"/>
      <c r="BR4932"/>
      <c r="BS4932"/>
      <c r="BT4932"/>
      <c r="BU4932"/>
      <c r="BV4932"/>
      <c r="BW4932"/>
      <c r="BX4932"/>
      <c r="BY4932"/>
      <c r="BZ4932"/>
      <c r="CA4932"/>
      <c r="CB4932"/>
      <c r="CC4932"/>
      <c r="CD4932"/>
      <c r="CE4932"/>
      <c r="CF4932"/>
      <c r="CG4932"/>
      <c r="CH4932"/>
      <c r="CI4932"/>
      <c r="CJ4932"/>
      <c r="CK4932"/>
      <c r="CL4932"/>
      <c r="CM4932"/>
      <c r="CN4932"/>
      <c r="CO4932"/>
      <c r="CP4932"/>
      <c r="CQ4932"/>
      <c r="CR4932"/>
      <c r="CS4932"/>
      <c r="CT4932"/>
      <c r="CU4932"/>
      <c r="CV4932"/>
    </row>
    <row r="4933" spans="10:100" x14ac:dyDescent="0.25">
      <c r="J4933"/>
      <c r="K4933"/>
      <c r="L4933"/>
      <c r="M4933"/>
      <c r="N4933"/>
      <c r="O4933"/>
      <c r="P4933"/>
      <c r="Q4933"/>
      <c r="R4933"/>
      <c r="S4933"/>
      <c r="T4933"/>
      <c r="U4933"/>
      <c r="V4933"/>
      <c r="W4933"/>
      <c r="X4933"/>
      <c r="Y4933"/>
      <c r="Z4933"/>
      <c r="AA4933"/>
      <c r="AB4933"/>
      <c r="AC4933"/>
      <c r="AD4933"/>
      <c r="AE4933"/>
      <c r="AF4933"/>
      <c r="AG4933"/>
      <c r="AH4933"/>
      <c r="AI4933"/>
      <c r="AJ4933"/>
      <c r="AK4933"/>
      <c r="AL4933"/>
      <c r="AM4933"/>
      <c r="AN4933"/>
      <c r="AO4933"/>
      <c r="AP4933"/>
      <c r="AQ4933"/>
      <c r="AR4933"/>
      <c r="AS4933"/>
      <c r="AT4933"/>
      <c r="AU4933"/>
      <c r="AV4933"/>
      <c r="AW4933"/>
      <c r="AX4933"/>
      <c r="AY4933"/>
      <c r="AZ4933"/>
      <c r="BA4933"/>
      <c r="BB4933"/>
      <c r="BC4933"/>
      <c r="BD4933"/>
      <c r="BE4933"/>
      <c r="BF4933"/>
      <c r="BG4933"/>
      <c r="BH4933"/>
      <c r="BI4933"/>
      <c r="BJ4933"/>
      <c r="BK4933"/>
      <c r="BL4933"/>
      <c r="BM4933"/>
      <c r="BN4933"/>
      <c r="BO4933"/>
      <c r="BP4933"/>
      <c r="BQ4933"/>
      <c r="BR4933"/>
      <c r="BS4933"/>
      <c r="BT4933"/>
      <c r="BU4933"/>
      <c r="BV4933"/>
      <c r="BW4933"/>
      <c r="BX4933"/>
      <c r="BY4933"/>
      <c r="BZ4933"/>
      <c r="CA4933"/>
      <c r="CB4933"/>
      <c r="CC4933"/>
      <c r="CD4933"/>
      <c r="CE4933"/>
      <c r="CF4933"/>
      <c r="CG4933"/>
      <c r="CH4933"/>
      <c r="CI4933"/>
      <c r="CJ4933"/>
      <c r="CK4933"/>
      <c r="CL4933"/>
      <c r="CM4933"/>
      <c r="CN4933"/>
      <c r="CO4933"/>
      <c r="CP4933"/>
      <c r="CQ4933"/>
      <c r="CR4933"/>
      <c r="CS4933"/>
      <c r="CT4933"/>
      <c r="CU4933"/>
      <c r="CV4933"/>
    </row>
    <row r="4934" spans="10:100" x14ac:dyDescent="0.25">
      <c r="J4934"/>
      <c r="K4934"/>
      <c r="L4934"/>
      <c r="M4934"/>
      <c r="N4934"/>
      <c r="O4934"/>
      <c r="P4934"/>
      <c r="Q4934"/>
      <c r="R4934"/>
      <c r="S4934"/>
      <c r="T4934"/>
      <c r="U4934"/>
      <c r="V4934"/>
      <c r="W4934"/>
      <c r="X4934"/>
      <c r="Y4934"/>
      <c r="Z4934"/>
      <c r="AA4934"/>
      <c r="AB4934"/>
      <c r="AC4934"/>
      <c r="AD4934"/>
      <c r="AE4934"/>
      <c r="AF4934"/>
      <c r="AG4934"/>
      <c r="AH4934"/>
      <c r="AI4934"/>
      <c r="AJ4934"/>
      <c r="AK4934"/>
      <c r="AL4934"/>
      <c r="AM4934"/>
      <c r="AN4934"/>
      <c r="AO4934"/>
      <c r="AP4934"/>
      <c r="AQ4934"/>
      <c r="AR4934"/>
      <c r="AS4934"/>
      <c r="AT4934"/>
      <c r="AU4934"/>
      <c r="AV4934"/>
      <c r="AW4934"/>
      <c r="AX4934"/>
      <c r="AY4934"/>
      <c r="AZ4934"/>
      <c r="BA4934"/>
      <c r="BB4934"/>
      <c r="BC4934"/>
      <c r="BD4934"/>
      <c r="BE4934"/>
      <c r="BF4934"/>
      <c r="BG4934"/>
      <c r="BH4934"/>
      <c r="BI4934"/>
      <c r="BJ4934"/>
      <c r="BK4934"/>
      <c r="BL4934"/>
      <c r="BM4934"/>
      <c r="BN4934"/>
      <c r="BO4934"/>
      <c r="BP4934"/>
      <c r="BQ4934"/>
      <c r="BR4934"/>
      <c r="BS4934"/>
      <c r="BT4934"/>
      <c r="BU4934"/>
      <c r="BV4934"/>
      <c r="BW4934"/>
      <c r="BX4934"/>
      <c r="BY4934"/>
      <c r="BZ4934"/>
      <c r="CA4934"/>
      <c r="CB4934"/>
      <c r="CC4934"/>
      <c r="CD4934"/>
      <c r="CE4934"/>
      <c r="CF4934"/>
      <c r="CG4934"/>
      <c r="CH4934"/>
      <c r="CI4934"/>
      <c r="CJ4934"/>
      <c r="CK4934"/>
      <c r="CL4934"/>
      <c r="CM4934"/>
      <c r="CN4934"/>
      <c r="CO4934"/>
      <c r="CP4934"/>
      <c r="CQ4934"/>
      <c r="CR4934"/>
      <c r="CS4934"/>
      <c r="CT4934"/>
      <c r="CU4934"/>
      <c r="CV4934"/>
    </row>
    <row r="4935" spans="10:100" x14ac:dyDescent="0.25">
      <c r="J4935"/>
      <c r="K4935"/>
      <c r="L4935"/>
      <c r="M4935"/>
      <c r="N4935"/>
      <c r="O4935"/>
      <c r="P4935"/>
      <c r="Q4935"/>
      <c r="R4935"/>
      <c r="S4935"/>
      <c r="T4935"/>
      <c r="U4935"/>
      <c r="V4935"/>
      <c r="W4935"/>
      <c r="X4935"/>
      <c r="Y4935"/>
      <c r="Z4935"/>
      <c r="AA4935"/>
      <c r="AB4935"/>
      <c r="AC4935"/>
      <c r="AD4935"/>
      <c r="AE4935"/>
      <c r="AF4935"/>
      <c r="AG4935"/>
      <c r="AH4935"/>
      <c r="AI4935"/>
      <c r="AJ4935"/>
      <c r="AK4935"/>
      <c r="AL4935"/>
      <c r="AM4935"/>
      <c r="AN4935"/>
      <c r="AO4935"/>
      <c r="AP4935"/>
      <c r="AQ4935"/>
      <c r="AR4935"/>
      <c r="AS4935"/>
      <c r="AT4935"/>
      <c r="AU4935"/>
      <c r="AV4935"/>
      <c r="AW4935"/>
      <c r="AX4935"/>
      <c r="AY4935"/>
      <c r="AZ4935"/>
      <c r="BA4935"/>
      <c r="BB4935"/>
      <c r="BC4935"/>
      <c r="BD4935"/>
      <c r="BE4935"/>
      <c r="BF4935"/>
      <c r="BG4935"/>
      <c r="BH4935"/>
      <c r="BI4935"/>
      <c r="BJ4935"/>
      <c r="BK4935"/>
      <c r="BL4935"/>
      <c r="BM4935"/>
      <c r="BN4935"/>
      <c r="BO4935"/>
      <c r="BP4935"/>
      <c r="BQ4935"/>
      <c r="BR4935"/>
      <c r="BS4935"/>
      <c r="BT4935"/>
      <c r="BU4935"/>
      <c r="BV4935"/>
      <c r="BW4935"/>
      <c r="BX4935"/>
      <c r="BY4935"/>
      <c r="BZ4935"/>
      <c r="CA4935"/>
      <c r="CB4935"/>
      <c r="CC4935"/>
      <c r="CD4935"/>
      <c r="CE4935"/>
      <c r="CF4935"/>
      <c r="CG4935"/>
      <c r="CH4935"/>
      <c r="CI4935"/>
      <c r="CJ4935"/>
      <c r="CK4935"/>
      <c r="CL4935"/>
      <c r="CM4935"/>
      <c r="CN4935"/>
      <c r="CO4935"/>
      <c r="CP4935"/>
      <c r="CQ4935"/>
      <c r="CR4935"/>
      <c r="CS4935"/>
      <c r="CT4935"/>
      <c r="CU4935"/>
      <c r="CV4935"/>
    </row>
    <row r="4936" spans="10:100" x14ac:dyDescent="0.25">
      <c r="J4936"/>
      <c r="K4936"/>
      <c r="L4936"/>
      <c r="M4936"/>
      <c r="N4936"/>
      <c r="O4936"/>
      <c r="P4936"/>
      <c r="Q4936"/>
      <c r="R4936"/>
      <c r="S4936"/>
      <c r="T4936"/>
      <c r="U4936"/>
      <c r="V4936"/>
      <c r="W4936"/>
      <c r="X4936"/>
      <c r="Y4936"/>
      <c r="Z4936"/>
      <c r="AA4936"/>
      <c r="AB4936"/>
      <c r="AC4936"/>
      <c r="AD4936"/>
      <c r="AE4936"/>
      <c r="AF4936"/>
      <c r="AG4936"/>
      <c r="AH4936"/>
      <c r="AI4936"/>
      <c r="AJ4936"/>
      <c r="AK4936"/>
      <c r="AL4936"/>
      <c r="AM4936"/>
      <c r="AN4936"/>
      <c r="AO4936"/>
      <c r="AP4936"/>
      <c r="AQ4936"/>
      <c r="AR4936"/>
      <c r="AS4936"/>
      <c r="AT4936"/>
      <c r="AU4936"/>
      <c r="AV4936"/>
      <c r="AW4936"/>
      <c r="AX4936"/>
      <c r="AY4936"/>
      <c r="AZ4936"/>
      <c r="BA4936"/>
      <c r="BB4936"/>
      <c r="BC4936"/>
      <c r="BD4936"/>
      <c r="BE4936"/>
      <c r="BF4936"/>
      <c r="BG4936"/>
      <c r="BH4936"/>
      <c r="BI4936"/>
      <c r="BJ4936"/>
      <c r="BK4936"/>
      <c r="BL4936"/>
      <c r="BM4936"/>
      <c r="BN4936"/>
      <c r="BO4936"/>
      <c r="BP4936"/>
      <c r="BQ4936"/>
      <c r="BR4936"/>
      <c r="BS4936"/>
      <c r="BT4936"/>
      <c r="BU4936"/>
      <c r="BV4936"/>
      <c r="BW4936"/>
      <c r="BX4936"/>
      <c r="BY4936"/>
      <c r="BZ4936"/>
      <c r="CA4936"/>
      <c r="CB4936"/>
      <c r="CC4936"/>
      <c r="CD4936"/>
      <c r="CE4936"/>
      <c r="CF4936"/>
      <c r="CG4936"/>
      <c r="CH4936"/>
      <c r="CI4936"/>
      <c r="CJ4936"/>
      <c r="CK4936"/>
      <c r="CL4936"/>
      <c r="CM4936"/>
      <c r="CN4936"/>
      <c r="CO4936"/>
      <c r="CP4936"/>
      <c r="CQ4936"/>
      <c r="CR4936"/>
      <c r="CS4936"/>
      <c r="CT4936"/>
      <c r="CU4936"/>
      <c r="CV4936"/>
    </row>
    <row r="4937" spans="10:100" x14ac:dyDescent="0.25">
      <c r="J4937"/>
      <c r="K4937"/>
      <c r="L4937"/>
      <c r="M4937"/>
      <c r="N4937"/>
      <c r="O4937"/>
      <c r="P4937"/>
      <c r="Q4937"/>
      <c r="R4937"/>
      <c r="S4937"/>
      <c r="T4937"/>
      <c r="U4937"/>
      <c r="V4937"/>
      <c r="W4937"/>
      <c r="X4937"/>
      <c r="Y4937"/>
      <c r="Z4937"/>
      <c r="AA4937"/>
      <c r="AB4937"/>
      <c r="AC4937"/>
      <c r="AD4937"/>
      <c r="AE4937"/>
      <c r="AF4937"/>
      <c r="AG4937"/>
      <c r="AH4937"/>
      <c r="AI4937"/>
      <c r="AJ4937"/>
      <c r="AK4937"/>
      <c r="AL4937"/>
      <c r="AM4937"/>
      <c r="AN4937"/>
      <c r="AO4937"/>
      <c r="AP4937"/>
      <c r="AQ4937"/>
      <c r="AR4937"/>
      <c r="AS4937"/>
      <c r="AT4937"/>
      <c r="AU4937"/>
      <c r="AV4937"/>
      <c r="AW4937"/>
      <c r="AX4937"/>
      <c r="AY4937"/>
      <c r="AZ4937"/>
      <c r="BA4937"/>
      <c r="BB4937"/>
      <c r="BC4937"/>
      <c r="BD4937"/>
      <c r="BE4937"/>
      <c r="BF4937"/>
      <c r="BG4937"/>
      <c r="BH4937"/>
      <c r="BI4937"/>
      <c r="BJ4937"/>
      <c r="BK4937"/>
      <c r="BL4937"/>
      <c r="BM4937"/>
      <c r="BN4937"/>
      <c r="BO4937"/>
      <c r="BP4937"/>
      <c r="BQ4937"/>
      <c r="BR4937"/>
      <c r="BS4937"/>
      <c r="BT4937"/>
      <c r="BU4937"/>
      <c r="BV4937"/>
      <c r="BW4937"/>
      <c r="BX4937"/>
      <c r="BY4937"/>
      <c r="BZ4937"/>
      <c r="CA4937"/>
      <c r="CB4937"/>
      <c r="CC4937"/>
      <c r="CD4937"/>
      <c r="CE4937"/>
      <c r="CF4937"/>
      <c r="CG4937"/>
      <c r="CH4937"/>
      <c r="CI4937"/>
      <c r="CJ4937"/>
      <c r="CK4937"/>
      <c r="CL4937"/>
      <c r="CM4937"/>
      <c r="CN4937"/>
      <c r="CO4937"/>
      <c r="CP4937"/>
      <c r="CQ4937"/>
      <c r="CR4937"/>
      <c r="CS4937"/>
      <c r="CT4937"/>
      <c r="CU4937"/>
      <c r="CV4937"/>
    </row>
    <row r="4938" spans="10:100" x14ac:dyDescent="0.25">
      <c r="J4938"/>
      <c r="K4938"/>
      <c r="L4938"/>
      <c r="M4938"/>
      <c r="N4938"/>
      <c r="O4938"/>
      <c r="P4938"/>
      <c r="Q4938"/>
      <c r="R4938"/>
      <c r="S4938"/>
      <c r="T4938"/>
      <c r="U4938"/>
      <c r="V4938"/>
      <c r="W4938"/>
      <c r="X4938"/>
      <c r="Y4938"/>
      <c r="Z4938"/>
      <c r="AA4938"/>
      <c r="AB4938"/>
      <c r="AC4938"/>
      <c r="AD4938"/>
      <c r="AE4938"/>
      <c r="AF4938"/>
      <c r="AG4938"/>
      <c r="AH4938"/>
      <c r="AI4938"/>
      <c r="AJ4938"/>
      <c r="AK4938"/>
      <c r="AL4938"/>
      <c r="AM4938"/>
      <c r="AN4938"/>
      <c r="AO4938"/>
      <c r="AP4938"/>
      <c r="AQ4938"/>
      <c r="AR4938"/>
      <c r="AS4938"/>
      <c r="AT4938"/>
      <c r="AU4938"/>
      <c r="AV4938"/>
      <c r="AW4938"/>
      <c r="AX4938"/>
      <c r="AY4938"/>
      <c r="AZ4938"/>
      <c r="BA4938"/>
      <c r="BB4938"/>
      <c r="BC4938"/>
      <c r="BD4938"/>
      <c r="BE4938"/>
      <c r="BF4938"/>
      <c r="BG4938"/>
      <c r="BH4938"/>
      <c r="BI4938"/>
      <c r="BJ4938"/>
      <c r="BK4938"/>
      <c r="BL4938"/>
      <c r="BM4938"/>
      <c r="BN4938"/>
      <c r="BO4938"/>
      <c r="BP4938"/>
      <c r="BQ4938"/>
      <c r="BR4938"/>
      <c r="BS4938"/>
      <c r="BT4938"/>
      <c r="BU4938"/>
      <c r="BV4938"/>
      <c r="BW4938"/>
      <c r="BX4938"/>
      <c r="BY4938"/>
      <c r="BZ4938"/>
      <c r="CA4938"/>
      <c r="CB4938"/>
      <c r="CC4938"/>
      <c r="CD4938"/>
      <c r="CE4938"/>
      <c r="CF4938"/>
      <c r="CG4938"/>
      <c r="CH4938"/>
      <c r="CI4938"/>
      <c r="CJ4938"/>
      <c r="CK4938"/>
      <c r="CL4938"/>
      <c r="CM4938"/>
      <c r="CN4938"/>
      <c r="CO4938"/>
      <c r="CP4938"/>
      <c r="CQ4938"/>
      <c r="CR4938"/>
      <c r="CS4938"/>
      <c r="CT4938"/>
      <c r="CU4938"/>
      <c r="CV4938"/>
    </row>
    <row r="4939" spans="10:100" x14ac:dyDescent="0.25">
      <c r="J4939"/>
      <c r="K4939"/>
      <c r="L4939"/>
      <c r="M4939"/>
      <c r="N4939"/>
      <c r="O4939"/>
      <c r="P4939"/>
      <c r="Q4939"/>
      <c r="R4939"/>
      <c r="S4939"/>
      <c r="T4939"/>
      <c r="U4939"/>
      <c r="V4939"/>
      <c r="W4939"/>
      <c r="X4939"/>
      <c r="Y4939"/>
      <c r="Z4939"/>
      <c r="AA4939"/>
      <c r="AB4939"/>
      <c r="AC4939"/>
      <c r="AD4939"/>
      <c r="AE4939"/>
      <c r="AF4939"/>
      <c r="AG4939"/>
      <c r="AH4939"/>
      <c r="AI4939"/>
      <c r="AJ4939"/>
      <c r="AK4939"/>
      <c r="AL4939"/>
      <c r="AM4939"/>
      <c r="AN4939"/>
      <c r="AO4939"/>
      <c r="AP4939"/>
      <c r="AQ4939"/>
      <c r="AR4939"/>
      <c r="AS4939"/>
      <c r="AT4939"/>
      <c r="AU4939"/>
      <c r="AV4939"/>
      <c r="AW4939"/>
      <c r="AX4939"/>
      <c r="AY4939"/>
      <c r="AZ4939"/>
      <c r="BA4939"/>
      <c r="BB4939"/>
      <c r="BC4939"/>
      <c r="BD4939"/>
      <c r="BE4939"/>
      <c r="BF4939"/>
      <c r="BG4939"/>
      <c r="BH4939"/>
      <c r="BI4939"/>
      <c r="BJ4939"/>
      <c r="BK4939"/>
      <c r="BL4939"/>
      <c r="BM4939"/>
      <c r="BN4939"/>
      <c r="BO4939"/>
      <c r="BP4939"/>
      <c r="BQ4939"/>
      <c r="BR4939"/>
      <c r="BS4939"/>
      <c r="BT4939"/>
      <c r="BU4939"/>
      <c r="BV4939"/>
      <c r="BW4939"/>
      <c r="BX4939"/>
      <c r="BY4939"/>
      <c r="BZ4939"/>
      <c r="CA4939"/>
      <c r="CB4939"/>
      <c r="CC4939"/>
      <c r="CD4939"/>
      <c r="CE4939"/>
      <c r="CF4939"/>
      <c r="CG4939"/>
      <c r="CH4939"/>
      <c r="CI4939"/>
      <c r="CJ4939"/>
      <c r="CK4939"/>
      <c r="CL4939"/>
      <c r="CM4939"/>
      <c r="CN4939"/>
      <c r="CO4939"/>
      <c r="CP4939"/>
      <c r="CQ4939"/>
      <c r="CR4939"/>
      <c r="CS4939"/>
      <c r="CT4939"/>
      <c r="CU4939"/>
      <c r="CV4939"/>
    </row>
    <row r="4940" spans="10:100" x14ac:dyDescent="0.25">
      <c r="J4940"/>
      <c r="K4940"/>
      <c r="L4940"/>
      <c r="M4940"/>
      <c r="N4940"/>
      <c r="O4940"/>
      <c r="P4940"/>
      <c r="Q4940"/>
      <c r="R4940"/>
      <c r="S4940"/>
      <c r="T4940"/>
      <c r="U4940"/>
      <c r="V4940"/>
      <c r="W4940"/>
      <c r="X4940"/>
      <c r="Y4940"/>
      <c r="Z4940"/>
      <c r="AA4940"/>
      <c r="AB4940"/>
      <c r="AC4940"/>
      <c r="AD4940"/>
      <c r="AE4940"/>
      <c r="AF4940"/>
      <c r="AG4940"/>
      <c r="AH4940"/>
      <c r="AI4940"/>
      <c r="AJ4940"/>
      <c r="AK4940"/>
      <c r="AL4940"/>
      <c r="AM4940"/>
      <c r="AN4940"/>
      <c r="AO4940"/>
      <c r="AP4940"/>
      <c r="AQ4940"/>
      <c r="AR4940"/>
      <c r="AS4940"/>
      <c r="AT4940"/>
      <c r="AU4940"/>
      <c r="AV4940"/>
      <c r="AW4940"/>
      <c r="AX4940"/>
      <c r="AY4940"/>
      <c r="AZ4940"/>
      <c r="BA4940"/>
      <c r="BB4940"/>
      <c r="BC4940"/>
      <c r="BD4940"/>
      <c r="BE4940"/>
      <c r="BF4940"/>
      <c r="BG4940"/>
      <c r="BH4940"/>
      <c r="BI4940"/>
      <c r="BJ4940"/>
      <c r="BK4940"/>
      <c r="BL4940"/>
      <c r="BM4940"/>
      <c r="BN4940"/>
      <c r="BO4940"/>
      <c r="BP4940"/>
      <c r="BQ4940"/>
      <c r="BR4940"/>
      <c r="BS4940"/>
      <c r="BT4940"/>
      <c r="BU4940"/>
      <c r="BV4940"/>
      <c r="BW4940"/>
      <c r="BX4940"/>
      <c r="BY4940"/>
      <c r="BZ4940"/>
      <c r="CA4940"/>
      <c r="CB4940"/>
      <c r="CC4940"/>
      <c r="CD4940"/>
      <c r="CE4940"/>
      <c r="CF4940"/>
      <c r="CG4940"/>
      <c r="CH4940"/>
      <c r="CI4940"/>
      <c r="CJ4940"/>
      <c r="CK4940"/>
      <c r="CL4940"/>
      <c r="CM4940"/>
      <c r="CN4940"/>
      <c r="CO4940"/>
      <c r="CP4940"/>
      <c r="CQ4940"/>
      <c r="CR4940"/>
      <c r="CS4940"/>
      <c r="CT4940"/>
      <c r="CU4940"/>
      <c r="CV4940"/>
    </row>
    <row r="4941" spans="10:100" x14ac:dyDescent="0.25">
      <c r="J4941"/>
      <c r="K4941"/>
      <c r="L4941"/>
      <c r="M4941"/>
      <c r="N4941"/>
      <c r="O4941"/>
      <c r="P4941"/>
      <c r="Q4941"/>
      <c r="R4941"/>
      <c r="S4941"/>
      <c r="T4941"/>
      <c r="U4941"/>
      <c r="V4941"/>
      <c r="W4941"/>
      <c r="X4941"/>
      <c r="Y4941"/>
      <c r="Z4941"/>
      <c r="AA4941"/>
      <c r="AB4941"/>
      <c r="AC4941"/>
      <c r="AD4941"/>
      <c r="AE4941"/>
      <c r="AF4941"/>
      <c r="AG4941"/>
      <c r="AH4941"/>
      <c r="AI4941"/>
      <c r="AJ4941"/>
      <c r="AK4941"/>
      <c r="AL4941"/>
      <c r="AM4941"/>
      <c r="AN4941"/>
      <c r="AO4941"/>
      <c r="AP4941"/>
      <c r="AQ4941"/>
      <c r="AR4941"/>
      <c r="AS4941"/>
      <c r="AT4941"/>
      <c r="AU4941"/>
      <c r="AV4941"/>
      <c r="AW4941"/>
      <c r="AX4941"/>
      <c r="AY4941"/>
      <c r="AZ4941"/>
      <c r="BA4941"/>
      <c r="BB4941"/>
      <c r="BC4941"/>
      <c r="BD4941"/>
      <c r="BE4941"/>
      <c r="BF4941"/>
      <c r="BG4941"/>
      <c r="BH4941"/>
      <c r="BI4941"/>
      <c r="BJ4941"/>
      <c r="BK4941"/>
      <c r="BL4941"/>
      <c r="BM4941"/>
      <c r="BN4941"/>
      <c r="BO4941"/>
      <c r="BP4941"/>
      <c r="BQ4941"/>
      <c r="BR4941"/>
      <c r="BS4941"/>
      <c r="BT4941"/>
      <c r="BU4941"/>
      <c r="BV4941"/>
      <c r="BW4941"/>
      <c r="BX4941"/>
      <c r="BY4941"/>
      <c r="BZ4941"/>
      <c r="CA4941"/>
      <c r="CB4941"/>
      <c r="CC4941"/>
      <c r="CD4941"/>
      <c r="CE4941"/>
      <c r="CF4941"/>
      <c r="CG4941"/>
      <c r="CH4941"/>
      <c r="CI4941"/>
      <c r="CJ4941"/>
      <c r="CK4941"/>
      <c r="CL4941"/>
      <c r="CM4941"/>
      <c r="CN4941"/>
      <c r="CO4941"/>
      <c r="CP4941"/>
      <c r="CQ4941"/>
      <c r="CR4941"/>
      <c r="CS4941"/>
      <c r="CT4941"/>
      <c r="CU4941"/>
      <c r="CV4941"/>
    </row>
    <row r="4942" spans="10:100" x14ac:dyDescent="0.25">
      <c r="J4942"/>
      <c r="K4942"/>
      <c r="L4942"/>
      <c r="M4942"/>
      <c r="N4942"/>
      <c r="O4942"/>
      <c r="P4942"/>
      <c r="Q4942"/>
      <c r="R4942"/>
      <c r="S4942"/>
      <c r="T4942"/>
      <c r="U4942"/>
      <c r="V4942"/>
      <c r="W4942"/>
      <c r="X4942"/>
      <c r="Y4942"/>
      <c r="Z4942"/>
      <c r="AA4942"/>
      <c r="AB4942"/>
      <c r="AC4942"/>
      <c r="AD4942"/>
      <c r="AE4942"/>
      <c r="AF4942"/>
      <c r="AG4942"/>
      <c r="AH4942"/>
      <c r="AI4942"/>
      <c r="AJ4942"/>
      <c r="AK4942"/>
      <c r="AL4942"/>
      <c r="AM4942"/>
      <c r="AN4942"/>
      <c r="AO4942"/>
      <c r="AP4942"/>
      <c r="AQ4942"/>
      <c r="AR4942"/>
      <c r="AS4942"/>
      <c r="AT4942"/>
      <c r="AU4942"/>
      <c r="AV4942"/>
      <c r="AW4942"/>
      <c r="AX4942"/>
      <c r="AY4942"/>
      <c r="AZ4942"/>
      <c r="BA4942"/>
      <c r="BB4942"/>
      <c r="BC4942"/>
      <c r="BD4942"/>
      <c r="BE4942"/>
      <c r="BF4942"/>
      <c r="BG4942"/>
      <c r="BH4942"/>
      <c r="BI4942"/>
      <c r="BJ4942"/>
      <c r="BK4942"/>
      <c r="BL4942"/>
      <c r="BM4942"/>
      <c r="BN4942"/>
      <c r="BO4942"/>
      <c r="BP4942"/>
      <c r="BQ4942"/>
      <c r="BR4942"/>
      <c r="BS4942"/>
      <c r="BT4942"/>
      <c r="BU4942"/>
      <c r="BV4942"/>
      <c r="BW4942"/>
      <c r="BX4942"/>
      <c r="BY4942"/>
      <c r="BZ4942"/>
      <c r="CA4942"/>
      <c r="CB4942"/>
      <c r="CC4942"/>
      <c r="CD4942"/>
      <c r="CE4942"/>
      <c r="CF4942"/>
      <c r="CG4942"/>
      <c r="CH4942"/>
      <c r="CI4942"/>
      <c r="CJ4942"/>
      <c r="CK4942"/>
      <c r="CL4942"/>
      <c r="CM4942"/>
      <c r="CN4942"/>
      <c r="CO4942"/>
      <c r="CP4942"/>
      <c r="CQ4942"/>
      <c r="CR4942"/>
      <c r="CS4942"/>
      <c r="CT4942"/>
      <c r="CU4942"/>
      <c r="CV4942"/>
    </row>
    <row r="4943" spans="10:100" x14ac:dyDescent="0.25">
      <c r="J4943"/>
      <c r="K4943"/>
      <c r="L4943"/>
      <c r="M4943"/>
      <c r="N4943"/>
      <c r="O4943"/>
      <c r="P4943"/>
      <c r="Q4943"/>
      <c r="R4943"/>
      <c r="S4943"/>
      <c r="T4943"/>
      <c r="U4943"/>
      <c r="V4943"/>
      <c r="W4943"/>
      <c r="X4943"/>
      <c r="Y4943"/>
      <c r="Z4943"/>
      <c r="AA4943"/>
      <c r="AB4943"/>
      <c r="AC4943"/>
      <c r="AD4943"/>
      <c r="AE4943"/>
      <c r="AF4943"/>
      <c r="AG4943"/>
      <c r="AH4943"/>
      <c r="AI4943"/>
      <c r="AJ4943"/>
      <c r="AK4943"/>
      <c r="AL4943"/>
      <c r="AM4943"/>
      <c r="AN4943"/>
      <c r="AO4943"/>
      <c r="AP4943"/>
      <c r="AQ4943"/>
      <c r="AR4943"/>
      <c r="AS4943"/>
      <c r="AT4943"/>
      <c r="AU4943"/>
      <c r="AV4943"/>
      <c r="AW4943"/>
      <c r="AX4943"/>
      <c r="AY4943"/>
      <c r="AZ4943"/>
      <c r="BA4943"/>
      <c r="BB4943"/>
      <c r="BC4943"/>
      <c r="BD4943"/>
      <c r="BE4943"/>
      <c r="BF4943"/>
      <c r="BG4943"/>
      <c r="BH4943"/>
      <c r="BI4943"/>
      <c r="BJ4943"/>
      <c r="BK4943"/>
      <c r="BL4943"/>
      <c r="BM4943"/>
      <c r="BN4943"/>
      <c r="BO4943"/>
      <c r="BP4943"/>
      <c r="BQ4943"/>
      <c r="BR4943"/>
      <c r="BS4943"/>
      <c r="BT4943"/>
      <c r="BU4943"/>
      <c r="BV4943"/>
      <c r="BW4943"/>
      <c r="BX4943"/>
      <c r="BY4943"/>
      <c r="BZ4943"/>
      <c r="CA4943"/>
      <c r="CB4943"/>
      <c r="CC4943"/>
      <c r="CD4943"/>
      <c r="CE4943"/>
      <c r="CF4943"/>
      <c r="CG4943"/>
      <c r="CH4943"/>
      <c r="CI4943"/>
      <c r="CJ4943"/>
      <c r="CK4943"/>
      <c r="CL4943"/>
      <c r="CM4943"/>
      <c r="CN4943"/>
      <c r="CO4943"/>
      <c r="CP4943"/>
      <c r="CQ4943"/>
      <c r="CR4943"/>
      <c r="CS4943"/>
      <c r="CT4943"/>
      <c r="CU4943"/>
      <c r="CV4943"/>
    </row>
    <row r="4944" spans="10:100" x14ac:dyDescent="0.25">
      <c r="J4944"/>
      <c r="K4944"/>
      <c r="L4944"/>
      <c r="M4944"/>
      <c r="N4944"/>
      <c r="O4944"/>
      <c r="P4944"/>
      <c r="Q4944"/>
      <c r="R4944"/>
      <c r="S4944"/>
      <c r="T4944"/>
      <c r="U4944"/>
      <c r="V4944"/>
      <c r="W4944"/>
      <c r="X4944"/>
      <c r="Y4944"/>
      <c r="Z4944"/>
      <c r="AA4944"/>
      <c r="AB4944"/>
      <c r="AC4944"/>
      <c r="AD4944"/>
      <c r="AE4944"/>
      <c r="AF4944"/>
      <c r="AG4944"/>
      <c r="AH4944"/>
      <c r="AI4944"/>
      <c r="AJ4944"/>
      <c r="AK4944"/>
      <c r="AL4944"/>
      <c r="AM4944"/>
      <c r="AN4944"/>
      <c r="AO4944"/>
      <c r="AP4944"/>
      <c r="AQ4944"/>
      <c r="AR4944"/>
      <c r="AS4944"/>
      <c r="AT4944"/>
      <c r="AU4944"/>
      <c r="AV4944"/>
      <c r="AW4944"/>
      <c r="AX4944"/>
      <c r="AY4944"/>
      <c r="AZ4944"/>
      <c r="BA4944"/>
      <c r="BB4944"/>
      <c r="BC4944"/>
      <c r="BD4944"/>
      <c r="BE4944"/>
      <c r="BF4944"/>
      <c r="BG4944"/>
      <c r="BH4944"/>
      <c r="BI4944"/>
      <c r="BJ4944"/>
      <c r="BK4944"/>
      <c r="BL4944"/>
      <c r="BM4944"/>
      <c r="BN4944"/>
      <c r="BO4944"/>
      <c r="BP4944"/>
      <c r="BQ4944"/>
      <c r="BR4944"/>
      <c r="BS4944"/>
      <c r="BT4944"/>
      <c r="BU4944"/>
      <c r="BV4944"/>
      <c r="BW4944"/>
      <c r="BX4944"/>
      <c r="BY4944"/>
      <c r="BZ4944"/>
      <c r="CA4944"/>
      <c r="CB4944"/>
      <c r="CC4944"/>
      <c r="CD4944"/>
      <c r="CE4944"/>
      <c r="CF4944"/>
      <c r="CG4944"/>
      <c r="CH4944"/>
      <c r="CI4944"/>
      <c r="CJ4944"/>
      <c r="CK4944"/>
      <c r="CL4944"/>
      <c r="CM4944"/>
      <c r="CN4944"/>
      <c r="CO4944"/>
      <c r="CP4944"/>
      <c r="CQ4944"/>
      <c r="CR4944"/>
      <c r="CS4944"/>
      <c r="CT4944"/>
      <c r="CU4944"/>
      <c r="CV4944"/>
    </row>
    <row r="4945" spans="10:100" x14ac:dyDescent="0.25">
      <c r="J4945"/>
      <c r="K4945"/>
      <c r="L4945"/>
      <c r="M4945"/>
      <c r="N4945"/>
      <c r="O4945"/>
      <c r="P4945"/>
      <c r="Q4945"/>
      <c r="R4945"/>
      <c r="S4945"/>
      <c r="T4945"/>
      <c r="U4945"/>
      <c r="V4945"/>
      <c r="W4945"/>
      <c r="X4945"/>
      <c r="Y4945"/>
      <c r="Z4945"/>
      <c r="AA4945"/>
      <c r="AB4945"/>
      <c r="AC4945"/>
      <c r="AD4945"/>
      <c r="AE4945"/>
      <c r="AF4945"/>
      <c r="AG4945"/>
      <c r="AH4945"/>
      <c r="AI4945"/>
      <c r="AJ4945"/>
      <c r="AK4945"/>
      <c r="AL4945"/>
      <c r="AM4945"/>
      <c r="AN4945"/>
      <c r="AO4945"/>
      <c r="AP4945"/>
      <c r="AQ4945"/>
      <c r="AR4945"/>
      <c r="AS4945"/>
      <c r="AT4945"/>
      <c r="AU4945"/>
      <c r="AV4945"/>
      <c r="AW4945"/>
      <c r="AX4945"/>
      <c r="AY4945"/>
      <c r="AZ4945"/>
      <c r="BA4945"/>
      <c r="BB4945"/>
      <c r="BC4945"/>
      <c r="BD4945"/>
      <c r="BE4945"/>
      <c r="BF4945"/>
      <c r="BG4945"/>
      <c r="BH4945"/>
      <c r="BI4945"/>
      <c r="BJ4945"/>
      <c r="BK4945"/>
      <c r="BL4945"/>
      <c r="BM4945"/>
      <c r="BN4945"/>
      <c r="BO4945"/>
      <c r="BP4945"/>
      <c r="BQ4945"/>
      <c r="BR4945"/>
      <c r="BS4945"/>
      <c r="BT4945"/>
      <c r="BU4945"/>
      <c r="BV4945"/>
      <c r="BW4945"/>
      <c r="BX4945"/>
      <c r="BY4945"/>
      <c r="BZ4945"/>
      <c r="CA4945"/>
      <c r="CB4945"/>
      <c r="CC4945"/>
      <c r="CD4945"/>
      <c r="CE4945"/>
      <c r="CF4945"/>
      <c r="CG4945"/>
      <c r="CH4945"/>
      <c r="CI4945"/>
      <c r="CJ4945"/>
      <c r="CK4945"/>
      <c r="CL4945"/>
      <c r="CM4945"/>
      <c r="CN4945"/>
      <c r="CO4945"/>
      <c r="CP4945"/>
      <c r="CQ4945"/>
      <c r="CR4945"/>
      <c r="CS4945"/>
      <c r="CT4945"/>
      <c r="CU4945"/>
      <c r="CV4945"/>
    </row>
    <row r="4946" spans="10:100" x14ac:dyDescent="0.25">
      <c r="J4946"/>
      <c r="K4946"/>
      <c r="L4946"/>
      <c r="M4946"/>
      <c r="N4946"/>
      <c r="O4946"/>
      <c r="P4946"/>
      <c r="Q4946"/>
      <c r="R4946"/>
      <c r="S4946"/>
      <c r="T4946"/>
      <c r="U4946"/>
      <c r="V4946"/>
      <c r="W4946"/>
      <c r="X4946"/>
      <c r="Y4946"/>
      <c r="Z4946"/>
      <c r="AA4946"/>
      <c r="AB4946"/>
      <c r="AC4946"/>
      <c r="AD4946"/>
      <c r="AE4946"/>
      <c r="AF4946"/>
      <c r="AG4946"/>
      <c r="AH4946"/>
      <c r="AI4946"/>
      <c r="AJ4946"/>
      <c r="AK4946"/>
      <c r="AL4946"/>
      <c r="AM4946"/>
      <c r="AN4946"/>
      <c r="AO4946"/>
      <c r="AP4946"/>
      <c r="AQ4946"/>
      <c r="AR4946"/>
      <c r="AS4946"/>
      <c r="AT4946"/>
      <c r="AU4946"/>
      <c r="AV4946"/>
      <c r="AW4946"/>
      <c r="AX4946"/>
      <c r="AY4946"/>
      <c r="AZ4946"/>
      <c r="BA4946"/>
      <c r="BB4946"/>
      <c r="BC4946"/>
      <c r="BD4946"/>
      <c r="BE4946"/>
      <c r="BF4946"/>
      <c r="BG4946"/>
      <c r="BH4946"/>
      <c r="BI4946"/>
      <c r="BJ4946"/>
      <c r="BK4946"/>
      <c r="BL4946"/>
      <c r="BM4946"/>
      <c r="BN4946"/>
      <c r="BO4946"/>
      <c r="BP4946"/>
      <c r="BQ4946"/>
      <c r="BR4946"/>
      <c r="BS4946"/>
      <c r="BT4946"/>
      <c r="BU4946"/>
      <c r="BV4946"/>
      <c r="BW4946"/>
      <c r="BX4946"/>
      <c r="BY4946"/>
      <c r="BZ4946"/>
      <c r="CA4946"/>
      <c r="CB4946"/>
      <c r="CC4946"/>
      <c r="CD4946"/>
      <c r="CE4946"/>
      <c r="CF4946"/>
      <c r="CG4946"/>
      <c r="CH4946"/>
      <c r="CI4946"/>
      <c r="CJ4946"/>
      <c r="CK4946"/>
      <c r="CL4946"/>
      <c r="CM4946"/>
      <c r="CN4946"/>
      <c r="CO4946"/>
      <c r="CP4946"/>
      <c r="CQ4946"/>
      <c r="CR4946"/>
      <c r="CS4946"/>
      <c r="CT4946"/>
      <c r="CU4946"/>
      <c r="CV4946"/>
    </row>
    <row r="4947" spans="10:100" x14ac:dyDescent="0.25">
      <c r="J4947"/>
      <c r="K4947"/>
      <c r="L4947"/>
      <c r="M4947"/>
      <c r="N4947"/>
      <c r="O4947"/>
      <c r="P4947"/>
      <c r="Q4947"/>
      <c r="R4947"/>
      <c r="S4947"/>
      <c r="T4947"/>
      <c r="U4947"/>
      <c r="V4947"/>
      <c r="W4947"/>
      <c r="X4947"/>
      <c r="Y4947"/>
      <c r="Z4947"/>
      <c r="AA4947"/>
      <c r="AB4947"/>
      <c r="AC4947"/>
      <c r="AD4947"/>
      <c r="AE4947"/>
      <c r="AF4947"/>
      <c r="AG4947"/>
      <c r="AH4947"/>
      <c r="AI4947"/>
      <c r="AJ4947"/>
      <c r="AK4947"/>
      <c r="AL4947"/>
      <c r="AM4947"/>
      <c r="AN4947"/>
      <c r="AO4947"/>
      <c r="AP4947"/>
      <c r="AQ4947"/>
      <c r="AR4947"/>
      <c r="AS4947"/>
      <c r="AT4947"/>
      <c r="AU4947"/>
      <c r="AV4947"/>
      <c r="AW4947"/>
      <c r="AX4947"/>
      <c r="AY4947"/>
      <c r="AZ4947"/>
      <c r="BA4947"/>
      <c r="BB4947"/>
      <c r="BC4947"/>
      <c r="BD4947"/>
      <c r="BE4947"/>
      <c r="BF4947"/>
      <c r="BG4947"/>
      <c r="BH4947"/>
      <c r="BI4947"/>
      <c r="BJ4947"/>
      <c r="BK4947"/>
      <c r="BL4947"/>
      <c r="BM4947"/>
      <c r="BN4947"/>
      <c r="BO4947"/>
      <c r="BP4947"/>
      <c r="BQ4947"/>
      <c r="BR4947"/>
      <c r="BS4947"/>
      <c r="BT4947"/>
      <c r="BU4947"/>
      <c r="BV4947"/>
      <c r="BW4947"/>
      <c r="BX4947"/>
      <c r="BY4947"/>
      <c r="BZ4947"/>
      <c r="CA4947"/>
      <c r="CB4947"/>
      <c r="CC4947"/>
      <c r="CD4947"/>
      <c r="CE4947"/>
      <c r="CF4947"/>
      <c r="CG4947"/>
      <c r="CH4947"/>
      <c r="CI4947"/>
      <c r="CJ4947"/>
      <c r="CK4947"/>
      <c r="CL4947"/>
      <c r="CM4947"/>
      <c r="CN4947"/>
      <c r="CO4947"/>
      <c r="CP4947"/>
      <c r="CQ4947"/>
      <c r="CR4947"/>
      <c r="CS4947"/>
      <c r="CT4947"/>
      <c r="CU4947"/>
      <c r="CV4947"/>
    </row>
    <row r="4948" spans="10:100" x14ac:dyDescent="0.25">
      <c r="J4948"/>
      <c r="K4948"/>
      <c r="L4948"/>
      <c r="M4948"/>
      <c r="N4948"/>
      <c r="O4948"/>
      <c r="P4948"/>
      <c r="Q4948"/>
      <c r="R4948"/>
      <c r="S4948"/>
      <c r="T4948"/>
      <c r="U4948"/>
      <c r="V4948"/>
      <c r="W4948"/>
      <c r="X4948"/>
      <c r="Y4948"/>
      <c r="Z4948"/>
      <c r="AA4948"/>
      <c r="AB4948"/>
      <c r="AC4948"/>
      <c r="AD4948"/>
      <c r="AE4948"/>
      <c r="AF4948"/>
      <c r="AG4948"/>
      <c r="AH4948"/>
      <c r="AI4948"/>
      <c r="AJ4948"/>
      <c r="AK4948"/>
      <c r="AL4948"/>
      <c r="AM4948"/>
      <c r="AN4948"/>
      <c r="AO4948"/>
      <c r="AP4948"/>
      <c r="AQ4948"/>
      <c r="AR4948"/>
      <c r="AS4948"/>
      <c r="AT4948"/>
      <c r="AU4948"/>
      <c r="AV4948"/>
      <c r="AW4948"/>
      <c r="AX4948"/>
      <c r="AY4948"/>
      <c r="AZ4948"/>
      <c r="BA4948"/>
      <c r="BB4948"/>
      <c r="BC4948"/>
      <c r="BD4948"/>
      <c r="BE4948"/>
      <c r="BF4948"/>
      <c r="BG4948"/>
      <c r="BH4948"/>
      <c r="BI4948"/>
      <c r="BJ4948"/>
      <c r="BK4948"/>
      <c r="BL4948"/>
      <c r="BM4948"/>
      <c r="BN4948"/>
      <c r="BO4948"/>
      <c r="BP4948"/>
      <c r="BQ4948"/>
      <c r="BR4948"/>
      <c r="BS4948"/>
      <c r="BT4948"/>
      <c r="BU4948"/>
      <c r="BV4948"/>
      <c r="BW4948"/>
      <c r="BX4948"/>
      <c r="BY4948"/>
      <c r="BZ4948"/>
      <c r="CA4948"/>
      <c r="CB4948"/>
      <c r="CC4948"/>
      <c r="CD4948"/>
      <c r="CE4948"/>
      <c r="CF4948"/>
      <c r="CG4948"/>
      <c r="CH4948"/>
      <c r="CI4948"/>
      <c r="CJ4948"/>
      <c r="CK4948"/>
      <c r="CL4948"/>
      <c r="CM4948"/>
      <c r="CN4948"/>
      <c r="CO4948"/>
      <c r="CP4948"/>
      <c r="CQ4948"/>
      <c r="CR4948"/>
      <c r="CS4948"/>
      <c r="CT4948"/>
      <c r="CU4948"/>
      <c r="CV4948"/>
    </row>
    <row r="4949" spans="10:100" x14ac:dyDescent="0.25">
      <c r="J4949"/>
      <c r="K4949"/>
      <c r="L4949"/>
      <c r="M4949"/>
      <c r="N4949"/>
      <c r="O4949"/>
      <c r="P4949"/>
      <c r="Q4949"/>
      <c r="R4949"/>
      <c r="S4949"/>
      <c r="T4949"/>
      <c r="U4949"/>
      <c r="V4949"/>
      <c r="W4949"/>
      <c r="X4949"/>
      <c r="Y4949"/>
      <c r="Z4949"/>
      <c r="AA4949"/>
      <c r="AB4949"/>
      <c r="AC4949"/>
      <c r="AD4949"/>
      <c r="AE4949"/>
      <c r="AF4949"/>
      <c r="AG4949"/>
      <c r="AH4949"/>
      <c r="AI4949"/>
      <c r="AJ4949"/>
      <c r="AK4949"/>
      <c r="AL4949"/>
      <c r="AM4949"/>
      <c r="AN4949"/>
      <c r="AO4949"/>
      <c r="AP4949"/>
      <c r="AQ4949"/>
      <c r="AR4949"/>
      <c r="AS4949"/>
      <c r="AT4949"/>
      <c r="AU4949"/>
      <c r="AV4949"/>
      <c r="AW4949"/>
      <c r="AX4949"/>
      <c r="AY4949"/>
      <c r="AZ4949"/>
      <c r="BA4949"/>
      <c r="BB4949"/>
      <c r="BC4949"/>
      <c r="BD4949"/>
      <c r="BE4949"/>
      <c r="BF4949"/>
      <c r="BG4949"/>
      <c r="BH4949"/>
      <c r="BI4949"/>
      <c r="BJ4949"/>
      <c r="BK4949"/>
      <c r="BL4949"/>
      <c r="BM4949"/>
      <c r="BN4949"/>
      <c r="BO4949"/>
      <c r="BP4949"/>
      <c r="BQ4949"/>
      <c r="BR4949"/>
      <c r="BS4949"/>
      <c r="BT4949"/>
      <c r="BU4949"/>
      <c r="BV4949"/>
      <c r="BW4949"/>
      <c r="BX4949"/>
      <c r="BY4949"/>
      <c r="BZ4949"/>
      <c r="CA4949"/>
      <c r="CB4949"/>
      <c r="CC4949"/>
      <c r="CD4949"/>
      <c r="CE4949"/>
      <c r="CF4949"/>
      <c r="CG4949"/>
      <c r="CH4949"/>
      <c r="CI4949"/>
      <c r="CJ4949"/>
      <c r="CK4949"/>
      <c r="CL4949"/>
      <c r="CM4949"/>
      <c r="CN4949"/>
      <c r="CO4949"/>
      <c r="CP4949"/>
      <c r="CQ4949"/>
      <c r="CR4949"/>
      <c r="CS4949"/>
      <c r="CT4949"/>
      <c r="CU4949"/>
      <c r="CV4949"/>
    </row>
    <row r="4950" spans="10:100" x14ac:dyDescent="0.25">
      <c r="J4950"/>
      <c r="K4950"/>
      <c r="L4950"/>
      <c r="M4950"/>
      <c r="N4950"/>
      <c r="O4950"/>
      <c r="P4950"/>
      <c r="Q4950"/>
      <c r="R4950"/>
      <c r="S4950"/>
      <c r="T4950"/>
      <c r="U4950"/>
      <c r="V4950"/>
      <c r="W4950"/>
      <c r="X4950"/>
      <c r="Y4950"/>
      <c r="Z4950"/>
      <c r="AA4950"/>
      <c r="AB4950"/>
      <c r="AC4950"/>
      <c r="AD4950"/>
      <c r="AE4950"/>
      <c r="AF4950"/>
      <c r="AG4950"/>
      <c r="AH4950"/>
      <c r="AI4950"/>
      <c r="AJ4950"/>
      <c r="AK4950"/>
      <c r="AL4950"/>
      <c r="AM4950"/>
      <c r="AN4950"/>
      <c r="AO4950"/>
      <c r="AP4950"/>
      <c r="AQ4950"/>
      <c r="AR4950"/>
      <c r="AS4950"/>
      <c r="AT4950"/>
      <c r="AU4950"/>
      <c r="AV4950"/>
      <c r="AW4950"/>
      <c r="AX4950"/>
      <c r="AY4950"/>
      <c r="AZ4950"/>
      <c r="BA4950"/>
      <c r="BB4950"/>
      <c r="BC4950"/>
      <c r="BD4950"/>
      <c r="BE4950"/>
      <c r="BF4950"/>
      <c r="BG4950"/>
      <c r="BH4950"/>
      <c r="BI4950"/>
      <c r="BJ4950"/>
      <c r="BK4950"/>
      <c r="BL4950"/>
      <c r="BM4950"/>
      <c r="BN4950"/>
      <c r="BO4950"/>
      <c r="BP4950"/>
      <c r="BQ4950"/>
      <c r="BR4950"/>
      <c r="BS4950"/>
      <c r="BT4950"/>
      <c r="BU4950"/>
      <c r="BV4950"/>
      <c r="BW4950"/>
      <c r="BX4950"/>
      <c r="BY4950"/>
      <c r="BZ4950"/>
      <c r="CA4950"/>
      <c r="CB4950"/>
      <c r="CC4950"/>
      <c r="CD4950"/>
      <c r="CE4950"/>
      <c r="CF4950"/>
      <c r="CG4950"/>
      <c r="CH4950"/>
      <c r="CI4950"/>
      <c r="CJ4950"/>
      <c r="CK4950"/>
      <c r="CL4950"/>
      <c r="CM4950"/>
      <c r="CN4950"/>
      <c r="CO4950"/>
      <c r="CP4950"/>
      <c r="CQ4950"/>
      <c r="CR4950"/>
      <c r="CS4950"/>
      <c r="CT4950"/>
      <c r="CU4950"/>
      <c r="CV4950"/>
    </row>
    <row r="4951" spans="10:100" x14ac:dyDescent="0.25">
      <c r="J4951"/>
      <c r="K4951"/>
      <c r="L4951"/>
      <c r="M4951"/>
      <c r="N4951"/>
      <c r="O4951"/>
      <c r="P4951"/>
      <c r="Q4951"/>
      <c r="R4951"/>
      <c r="S4951"/>
      <c r="T4951"/>
      <c r="U4951"/>
      <c r="V4951"/>
      <c r="W4951"/>
      <c r="X4951"/>
      <c r="Y4951"/>
      <c r="Z4951"/>
      <c r="AA4951"/>
      <c r="AB4951"/>
      <c r="AC4951"/>
      <c r="AD4951"/>
      <c r="AE4951"/>
      <c r="AF4951"/>
      <c r="AG4951"/>
      <c r="AH4951"/>
      <c r="AI4951"/>
      <c r="AJ4951"/>
      <c r="AK4951"/>
      <c r="AL4951"/>
      <c r="AM4951"/>
      <c r="AN4951"/>
      <c r="AO4951"/>
      <c r="AP4951"/>
      <c r="AQ4951"/>
      <c r="AR4951"/>
      <c r="AS4951"/>
      <c r="AT4951"/>
      <c r="AU4951"/>
      <c r="AV4951"/>
      <c r="AW4951"/>
      <c r="AX4951"/>
      <c r="AY4951"/>
      <c r="AZ4951"/>
      <c r="BA4951"/>
      <c r="BB4951"/>
      <c r="BC4951"/>
      <c r="BD4951"/>
      <c r="BE4951"/>
      <c r="BF4951"/>
      <c r="BG4951"/>
      <c r="BH4951"/>
      <c r="BI4951"/>
      <c r="BJ4951"/>
      <c r="BK4951"/>
      <c r="BL4951"/>
      <c r="BM4951"/>
      <c r="BN4951"/>
      <c r="BO4951"/>
      <c r="BP4951"/>
      <c r="BQ4951"/>
      <c r="BR4951"/>
      <c r="BS4951"/>
      <c r="BT4951"/>
      <c r="BU4951"/>
      <c r="BV4951"/>
      <c r="BW4951"/>
      <c r="BX4951"/>
      <c r="BY4951"/>
      <c r="BZ4951"/>
      <c r="CA4951"/>
      <c r="CB4951"/>
      <c r="CC4951"/>
      <c r="CD4951"/>
      <c r="CE4951"/>
      <c r="CF4951"/>
      <c r="CG4951"/>
      <c r="CH4951"/>
      <c r="CI4951"/>
      <c r="CJ4951"/>
      <c r="CK4951"/>
      <c r="CL4951"/>
      <c r="CM4951"/>
      <c r="CN4951"/>
      <c r="CO4951"/>
      <c r="CP4951"/>
      <c r="CQ4951"/>
      <c r="CR4951"/>
      <c r="CS4951"/>
      <c r="CT4951"/>
      <c r="CU4951"/>
      <c r="CV4951"/>
    </row>
    <row r="4952" spans="10:100" x14ac:dyDescent="0.25">
      <c r="J4952"/>
      <c r="K4952"/>
      <c r="L4952"/>
      <c r="M4952"/>
      <c r="N4952"/>
      <c r="O4952"/>
      <c r="P4952"/>
      <c r="Q4952"/>
      <c r="R4952"/>
      <c r="S4952"/>
      <c r="T4952"/>
      <c r="U4952"/>
      <c r="V4952"/>
      <c r="W4952"/>
      <c r="X4952"/>
      <c r="Y4952"/>
      <c r="Z4952"/>
      <c r="AA4952"/>
      <c r="AB4952"/>
      <c r="AC4952"/>
      <c r="AD4952"/>
      <c r="AE4952"/>
      <c r="AF4952"/>
      <c r="AG4952"/>
      <c r="AH4952"/>
      <c r="AI4952"/>
      <c r="AJ4952"/>
      <c r="AK4952"/>
      <c r="AL4952"/>
      <c r="AM4952"/>
      <c r="AN4952"/>
      <c r="AO4952"/>
      <c r="AP4952"/>
      <c r="AQ4952"/>
      <c r="AR4952"/>
      <c r="AS4952"/>
      <c r="AT4952"/>
      <c r="AU4952"/>
      <c r="AV4952"/>
      <c r="AW4952"/>
      <c r="AX4952"/>
      <c r="AY4952"/>
      <c r="AZ4952"/>
      <c r="BA4952"/>
      <c r="BB4952"/>
      <c r="BC4952"/>
      <c r="BD4952"/>
      <c r="BE4952"/>
      <c r="BF4952"/>
      <c r="BG4952"/>
      <c r="BH4952"/>
      <c r="BI4952"/>
      <c r="BJ4952"/>
      <c r="BK4952"/>
      <c r="BL4952"/>
      <c r="BM4952"/>
      <c r="BN4952"/>
      <c r="BO4952"/>
      <c r="BP4952"/>
      <c r="BQ4952"/>
      <c r="BR4952"/>
      <c r="BS4952"/>
      <c r="BT4952"/>
      <c r="BU4952"/>
      <c r="BV4952"/>
      <c r="BW4952"/>
      <c r="BX4952"/>
      <c r="BY4952"/>
      <c r="BZ4952"/>
      <c r="CA4952"/>
      <c r="CB4952"/>
      <c r="CC4952"/>
      <c r="CD4952"/>
      <c r="CE4952"/>
      <c r="CF4952"/>
      <c r="CG4952"/>
      <c r="CH4952"/>
      <c r="CI4952"/>
      <c r="CJ4952"/>
      <c r="CK4952"/>
      <c r="CL4952"/>
      <c r="CM4952"/>
      <c r="CN4952"/>
      <c r="CO4952"/>
      <c r="CP4952"/>
      <c r="CQ4952"/>
      <c r="CR4952"/>
      <c r="CS4952"/>
      <c r="CT4952"/>
      <c r="CU4952"/>
      <c r="CV4952"/>
    </row>
    <row r="4953" spans="10:100" x14ac:dyDescent="0.25">
      <c r="J4953"/>
      <c r="K4953"/>
      <c r="L4953"/>
      <c r="M4953"/>
      <c r="N4953"/>
      <c r="O4953"/>
      <c r="P4953"/>
      <c r="Q4953"/>
      <c r="R4953"/>
      <c r="S4953"/>
      <c r="T4953"/>
      <c r="U4953"/>
      <c r="V4953"/>
      <c r="W4953"/>
      <c r="X4953"/>
      <c r="Y4953"/>
      <c r="Z4953"/>
      <c r="AA4953"/>
      <c r="AB4953"/>
      <c r="AC4953"/>
      <c r="AD4953"/>
      <c r="AE4953"/>
      <c r="AF4953"/>
      <c r="AG4953"/>
      <c r="AH4953"/>
      <c r="AI4953"/>
      <c r="AJ4953"/>
      <c r="AK4953"/>
      <c r="AL4953"/>
      <c r="AM4953"/>
      <c r="AN4953"/>
      <c r="AO4953"/>
      <c r="AP4953"/>
      <c r="AQ4953"/>
      <c r="AR4953"/>
      <c r="AS4953"/>
      <c r="AT4953"/>
      <c r="AU4953"/>
      <c r="AV4953"/>
      <c r="AW4953"/>
      <c r="AX4953"/>
      <c r="AY4953"/>
      <c r="AZ4953"/>
      <c r="BA4953"/>
      <c r="BB4953"/>
      <c r="BC4953"/>
      <c r="BD4953"/>
      <c r="BE4953"/>
      <c r="BF4953"/>
      <c r="BG4953"/>
      <c r="BH4953"/>
      <c r="BI4953"/>
      <c r="BJ4953"/>
      <c r="BK4953"/>
      <c r="BL4953"/>
      <c r="BM4953"/>
      <c r="BN4953"/>
      <c r="BO4953"/>
      <c r="BP4953"/>
      <c r="BQ4953"/>
      <c r="BR4953"/>
      <c r="BS4953"/>
      <c r="BT4953"/>
      <c r="BU4953"/>
      <c r="BV4953"/>
      <c r="BW4953"/>
      <c r="BX4953"/>
      <c r="BY4953"/>
      <c r="BZ4953"/>
      <c r="CA4953"/>
      <c r="CB4953"/>
      <c r="CC4953"/>
      <c r="CD4953"/>
      <c r="CE4953"/>
      <c r="CF4953"/>
      <c r="CG4953"/>
      <c r="CH4953"/>
      <c r="CI4953"/>
      <c r="CJ4953"/>
      <c r="CK4953"/>
      <c r="CL4953"/>
      <c r="CM4953"/>
      <c r="CN4953"/>
      <c r="CO4953"/>
      <c r="CP4953"/>
      <c r="CQ4953"/>
      <c r="CR4953"/>
      <c r="CS4953"/>
      <c r="CT4953"/>
      <c r="CU4953"/>
      <c r="CV4953"/>
    </row>
    <row r="4954" spans="10:100" x14ac:dyDescent="0.25">
      <c r="J4954"/>
      <c r="K4954"/>
      <c r="L4954"/>
      <c r="M4954"/>
      <c r="N4954"/>
      <c r="O4954"/>
      <c r="P4954"/>
      <c r="Q4954"/>
      <c r="R4954"/>
      <c r="S4954"/>
      <c r="T4954"/>
      <c r="U4954"/>
      <c r="V4954"/>
      <c r="W4954"/>
      <c r="X4954"/>
      <c r="Y4954"/>
      <c r="Z4954"/>
      <c r="AA4954"/>
      <c r="AB4954"/>
      <c r="AC4954"/>
      <c r="AD4954"/>
      <c r="AE4954"/>
      <c r="AF4954"/>
      <c r="AG4954"/>
      <c r="AH4954"/>
      <c r="AI4954"/>
      <c r="AJ4954"/>
      <c r="AK4954"/>
      <c r="AL4954"/>
      <c r="AM4954"/>
      <c r="AN4954"/>
      <c r="AO4954"/>
      <c r="AP4954"/>
      <c r="AQ4954"/>
      <c r="AR4954"/>
      <c r="AS4954"/>
      <c r="AT4954"/>
      <c r="AU4954"/>
      <c r="AV4954"/>
      <c r="AW4954"/>
      <c r="AX4954"/>
      <c r="AY4954"/>
      <c r="AZ4954"/>
      <c r="BA4954"/>
      <c r="BB4954"/>
      <c r="BC4954"/>
      <c r="BD4954"/>
      <c r="BE4954"/>
      <c r="BF4954"/>
      <c r="BG4954"/>
      <c r="BH4954"/>
      <c r="BI4954"/>
      <c r="BJ4954"/>
      <c r="BK4954"/>
      <c r="BL4954"/>
      <c r="BM4954"/>
      <c r="BN4954"/>
      <c r="BO4954"/>
      <c r="BP4954"/>
      <c r="BQ4954"/>
      <c r="BR4954"/>
      <c r="BS4954"/>
      <c r="BT4954"/>
      <c r="BU4954"/>
      <c r="BV4954"/>
      <c r="BW4954"/>
      <c r="BX4954"/>
      <c r="BY4954"/>
      <c r="BZ4954"/>
      <c r="CA4954"/>
      <c r="CB4954"/>
      <c r="CC4954"/>
      <c r="CD4954"/>
      <c r="CE4954"/>
      <c r="CF4954"/>
      <c r="CG4954"/>
      <c r="CH4954"/>
      <c r="CI4954"/>
      <c r="CJ4954"/>
      <c r="CK4954"/>
      <c r="CL4954"/>
      <c r="CM4954"/>
      <c r="CN4954"/>
      <c r="CO4954"/>
      <c r="CP4954"/>
      <c r="CQ4954"/>
      <c r="CR4954"/>
      <c r="CS4954"/>
      <c r="CT4954"/>
      <c r="CU4954"/>
      <c r="CV4954"/>
    </row>
    <row r="4955" spans="10:100" x14ac:dyDescent="0.25">
      <c r="J4955"/>
      <c r="K4955"/>
      <c r="L4955"/>
      <c r="M4955"/>
      <c r="N4955"/>
      <c r="O4955"/>
      <c r="P4955"/>
      <c r="Q4955"/>
      <c r="R4955"/>
      <c r="S4955"/>
      <c r="T4955"/>
      <c r="U4955"/>
      <c r="V4955"/>
      <c r="W4955"/>
      <c r="X4955"/>
      <c r="Y4955"/>
      <c r="Z4955"/>
      <c r="AA4955"/>
      <c r="AB4955"/>
      <c r="AC4955"/>
      <c r="AD4955"/>
      <c r="AE4955"/>
      <c r="AF4955"/>
      <c r="AG4955"/>
      <c r="AH4955"/>
      <c r="AI4955"/>
      <c r="AJ4955"/>
      <c r="AK4955"/>
      <c r="AL4955"/>
      <c r="AM4955"/>
      <c r="AN4955"/>
      <c r="AO4955"/>
      <c r="AP4955"/>
      <c r="AQ4955"/>
      <c r="AR4955"/>
      <c r="AS4955"/>
      <c r="AT4955"/>
      <c r="AU4955"/>
      <c r="AV4955"/>
      <c r="AW4955"/>
      <c r="AX4955"/>
      <c r="AY4955"/>
      <c r="AZ4955"/>
      <c r="BA4955"/>
      <c r="BB4955"/>
      <c r="BC4955"/>
      <c r="BD4955"/>
      <c r="BE4955"/>
      <c r="BF4955"/>
      <c r="BG4955"/>
      <c r="BH4955"/>
      <c r="BI4955"/>
      <c r="BJ4955"/>
      <c r="BK4955"/>
      <c r="BL4955"/>
      <c r="BM4955"/>
      <c r="BN4955"/>
      <c r="BO4955"/>
      <c r="BP4955"/>
      <c r="BQ4955"/>
      <c r="BR4955"/>
      <c r="BS4955"/>
      <c r="BT4955"/>
      <c r="BU4955"/>
      <c r="BV4955"/>
      <c r="BW4955"/>
      <c r="BX4955"/>
      <c r="BY4955"/>
      <c r="BZ4955"/>
      <c r="CA4955"/>
      <c r="CB4955"/>
      <c r="CC4955"/>
      <c r="CD4955"/>
      <c r="CE4955"/>
      <c r="CF4955"/>
      <c r="CG4955"/>
      <c r="CH4955"/>
      <c r="CI4955"/>
      <c r="CJ4955"/>
      <c r="CK4955"/>
      <c r="CL4955"/>
      <c r="CM4955"/>
      <c r="CN4955"/>
      <c r="CO4955"/>
      <c r="CP4955"/>
      <c r="CQ4955"/>
      <c r="CR4955"/>
      <c r="CS4955"/>
      <c r="CT4955"/>
      <c r="CU4955"/>
      <c r="CV4955"/>
    </row>
    <row r="4956" spans="10:100" x14ac:dyDescent="0.25">
      <c r="J4956"/>
      <c r="K4956"/>
      <c r="L4956"/>
      <c r="M4956"/>
      <c r="N4956"/>
      <c r="O4956"/>
      <c r="P4956"/>
      <c r="Q4956"/>
      <c r="R4956"/>
      <c r="S4956"/>
      <c r="T4956"/>
      <c r="U4956"/>
      <c r="V4956"/>
      <c r="W4956"/>
      <c r="X4956"/>
      <c r="Y4956"/>
      <c r="Z4956"/>
      <c r="AA4956"/>
      <c r="AB4956"/>
      <c r="AC4956"/>
      <c r="AD4956"/>
      <c r="AE4956"/>
      <c r="AF4956"/>
      <c r="AG4956"/>
      <c r="AH4956"/>
      <c r="AI4956"/>
      <c r="AJ4956"/>
      <c r="AK4956"/>
      <c r="AL4956"/>
      <c r="AM4956"/>
      <c r="AN4956"/>
      <c r="AO4956"/>
      <c r="AP4956"/>
      <c r="AQ4956"/>
      <c r="AR4956"/>
      <c r="AS4956"/>
      <c r="AT4956"/>
      <c r="AU4956"/>
      <c r="AV4956"/>
      <c r="AW4956"/>
      <c r="AX4956"/>
      <c r="AY4956"/>
      <c r="AZ4956"/>
      <c r="BA4956"/>
      <c r="BB4956"/>
      <c r="BC4956"/>
      <c r="BD4956"/>
      <c r="BE4956"/>
      <c r="BF4956"/>
      <c r="BG4956"/>
      <c r="BH4956"/>
      <c r="BI4956"/>
      <c r="BJ4956"/>
      <c r="BK4956"/>
      <c r="BL4956"/>
      <c r="BM4956"/>
      <c r="BN4956"/>
      <c r="BO4956"/>
      <c r="BP4956"/>
      <c r="BQ4956"/>
      <c r="BR4956"/>
      <c r="BS4956"/>
      <c r="BT4956"/>
      <c r="BU4956"/>
      <c r="BV4956"/>
      <c r="BW4956"/>
      <c r="BX4956"/>
      <c r="BY4956"/>
      <c r="BZ4956"/>
      <c r="CA4956"/>
      <c r="CB4956"/>
      <c r="CC4956"/>
      <c r="CD4956"/>
      <c r="CE4956"/>
      <c r="CF4956"/>
      <c r="CG4956"/>
      <c r="CH4956"/>
      <c r="CI4956"/>
      <c r="CJ4956"/>
      <c r="CK4956"/>
      <c r="CL4956"/>
      <c r="CM4956"/>
      <c r="CN4956"/>
      <c r="CO4956"/>
      <c r="CP4956"/>
      <c r="CQ4956"/>
      <c r="CR4956"/>
      <c r="CS4956"/>
      <c r="CT4956"/>
      <c r="CU4956"/>
      <c r="CV4956"/>
    </row>
    <row r="4957" spans="10:100" x14ac:dyDescent="0.25">
      <c r="J4957"/>
      <c r="K4957"/>
      <c r="L4957"/>
      <c r="M4957"/>
      <c r="N4957"/>
      <c r="O4957"/>
      <c r="P4957"/>
      <c r="Q4957"/>
      <c r="R4957"/>
      <c r="S4957"/>
      <c r="T4957"/>
      <c r="U4957"/>
      <c r="V4957"/>
      <c r="W4957"/>
      <c r="X4957"/>
      <c r="Y4957"/>
      <c r="Z4957"/>
      <c r="AA4957"/>
      <c r="AB4957"/>
      <c r="AC4957"/>
      <c r="AD4957"/>
      <c r="AE4957"/>
      <c r="AF4957"/>
      <c r="AG4957"/>
      <c r="AH4957"/>
      <c r="AI4957"/>
      <c r="AJ4957"/>
      <c r="AK4957"/>
      <c r="AL4957"/>
      <c r="AM4957"/>
      <c r="AN4957"/>
      <c r="AO4957"/>
      <c r="AP4957"/>
      <c r="AQ4957"/>
      <c r="AR4957"/>
      <c r="AS4957"/>
      <c r="AT4957"/>
      <c r="AU4957"/>
      <c r="AV4957"/>
      <c r="AW4957"/>
      <c r="AX4957"/>
      <c r="AY4957"/>
      <c r="AZ4957"/>
      <c r="BA4957"/>
      <c r="BB4957"/>
      <c r="BC4957"/>
      <c r="BD4957"/>
      <c r="BE4957"/>
      <c r="BF4957"/>
      <c r="BG4957"/>
      <c r="BH4957"/>
      <c r="BI4957"/>
      <c r="BJ4957"/>
      <c r="BK4957"/>
      <c r="BL4957"/>
      <c r="BM4957"/>
      <c r="BN4957"/>
      <c r="BO4957"/>
      <c r="BP4957"/>
      <c r="BQ4957"/>
      <c r="BR4957"/>
      <c r="BS4957"/>
      <c r="BT4957"/>
      <c r="BU4957"/>
      <c r="BV4957"/>
      <c r="BW4957"/>
      <c r="BX4957"/>
      <c r="BY4957"/>
      <c r="BZ4957"/>
      <c r="CA4957"/>
      <c r="CB4957"/>
      <c r="CC4957"/>
      <c r="CD4957"/>
      <c r="CE4957"/>
      <c r="CF4957"/>
      <c r="CG4957"/>
      <c r="CH4957"/>
      <c r="CI4957"/>
      <c r="CJ4957"/>
      <c r="CK4957"/>
      <c r="CL4957"/>
      <c r="CM4957"/>
      <c r="CN4957"/>
      <c r="CO4957"/>
      <c r="CP4957"/>
      <c r="CQ4957"/>
      <c r="CR4957"/>
      <c r="CS4957"/>
      <c r="CT4957"/>
      <c r="CU4957"/>
      <c r="CV4957"/>
    </row>
    <row r="4958" spans="10:100" x14ac:dyDescent="0.25">
      <c r="J4958"/>
      <c r="K4958"/>
      <c r="L4958"/>
      <c r="M4958"/>
      <c r="N4958"/>
      <c r="O4958"/>
      <c r="P4958"/>
      <c r="Q4958"/>
      <c r="R4958"/>
      <c r="S4958"/>
      <c r="T4958"/>
      <c r="U4958"/>
      <c r="V4958"/>
      <c r="W4958"/>
      <c r="X4958"/>
      <c r="Y4958"/>
      <c r="Z4958"/>
      <c r="AA4958"/>
      <c r="AB4958"/>
      <c r="AC4958"/>
      <c r="AD4958"/>
      <c r="AE4958"/>
      <c r="AF4958"/>
      <c r="AG4958"/>
      <c r="AH4958"/>
      <c r="AI4958"/>
      <c r="AJ4958"/>
      <c r="AK4958"/>
      <c r="AL4958"/>
      <c r="AM4958"/>
      <c r="AN4958"/>
      <c r="AO4958"/>
      <c r="AP4958"/>
      <c r="AQ4958"/>
      <c r="AR4958"/>
      <c r="AS4958"/>
      <c r="AT4958"/>
      <c r="AU4958"/>
      <c r="AV4958"/>
      <c r="AW4958"/>
      <c r="AX4958"/>
      <c r="AY4958"/>
      <c r="AZ4958"/>
      <c r="BA4958"/>
      <c r="BB4958"/>
      <c r="BC4958"/>
      <c r="BD4958"/>
      <c r="BE4958"/>
      <c r="BF4958"/>
      <c r="BG4958"/>
      <c r="BH4958"/>
      <c r="BI4958"/>
      <c r="BJ4958"/>
      <c r="BK4958"/>
      <c r="BL4958"/>
      <c r="BM4958"/>
      <c r="BN4958"/>
      <c r="BO4958"/>
      <c r="BP4958"/>
      <c r="BQ4958"/>
      <c r="BR4958"/>
      <c r="BS4958"/>
      <c r="BT4958"/>
      <c r="BU4958"/>
      <c r="BV4958"/>
      <c r="BW4958"/>
      <c r="BX4958"/>
      <c r="BY4958"/>
      <c r="BZ4958"/>
      <c r="CA4958"/>
      <c r="CB4958"/>
      <c r="CC4958"/>
      <c r="CD4958"/>
      <c r="CE4958"/>
      <c r="CF4958"/>
      <c r="CG4958"/>
      <c r="CH4958"/>
      <c r="CI4958"/>
      <c r="CJ4958"/>
      <c r="CK4958"/>
      <c r="CL4958"/>
      <c r="CM4958"/>
      <c r="CN4958"/>
      <c r="CO4958"/>
      <c r="CP4958"/>
      <c r="CQ4958"/>
      <c r="CR4958"/>
      <c r="CS4958"/>
      <c r="CT4958"/>
      <c r="CU4958"/>
      <c r="CV4958"/>
    </row>
    <row r="4959" spans="10:100" x14ac:dyDescent="0.25">
      <c r="J4959"/>
      <c r="K4959"/>
      <c r="L4959"/>
      <c r="M4959"/>
      <c r="N4959"/>
      <c r="O4959"/>
      <c r="P4959"/>
      <c r="Q4959"/>
      <c r="R4959"/>
      <c r="S4959"/>
      <c r="T4959"/>
      <c r="U4959"/>
      <c r="V4959"/>
      <c r="W4959"/>
      <c r="X4959"/>
      <c r="Y4959"/>
      <c r="Z4959"/>
      <c r="AA4959"/>
      <c r="AB4959"/>
      <c r="AC4959"/>
      <c r="AD4959"/>
      <c r="AE4959"/>
      <c r="AF4959"/>
      <c r="AG4959"/>
      <c r="AH4959"/>
      <c r="AI4959"/>
      <c r="AJ4959"/>
      <c r="AK4959"/>
      <c r="AL4959"/>
      <c r="AM4959"/>
      <c r="AN4959"/>
      <c r="AO4959"/>
      <c r="AP4959"/>
      <c r="AQ4959"/>
      <c r="AR4959"/>
      <c r="AS4959"/>
      <c r="AT4959"/>
      <c r="AU4959"/>
      <c r="AV4959"/>
      <c r="AW4959"/>
      <c r="AX4959"/>
      <c r="AY4959"/>
      <c r="AZ4959"/>
      <c r="BA4959"/>
      <c r="BB4959"/>
      <c r="BC4959"/>
      <c r="BD4959"/>
      <c r="BE4959"/>
      <c r="BF4959"/>
      <c r="BG4959"/>
      <c r="BH4959"/>
      <c r="BI4959"/>
      <c r="BJ4959"/>
      <c r="BK4959"/>
      <c r="BL4959"/>
      <c r="BM4959"/>
      <c r="BN4959"/>
      <c r="BO4959"/>
      <c r="BP4959"/>
      <c r="BQ4959"/>
      <c r="BR4959"/>
      <c r="BS4959"/>
      <c r="BT4959"/>
      <c r="BU4959"/>
      <c r="BV4959"/>
      <c r="BW4959"/>
      <c r="BX4959"/>
      <c r="BY4959"/>
      <c r="BZ4959"/>
      <c r="CA4959"/>
      <c r="CB4959"/>
      <c r="CC4959"/>
      <c r="CD4959"/>
      <c r="CE4959"/>
      <c r="CF4959"/>
      <c r="CG4959"/>
      <c r="CH4959"/>
      <c r="CI4959"/>
      <c r="CJ4959"/>
      <c r="CK4959"/>
      <c r="CL4959"/>
      <c r="CM4959"/>
      <c r="CN4959"/>
      <c r="CO4959"/>
      <c r="CP4959"/>
      <c r="CQ4959"/>
      <c r="CR4959"/>
      <c r="CS4959"/>
      <c r="CT4959"/>
      <c r="CU4959"/>
      <c r="CV4959"/>
    </row>
    <row r="4960" spans="10:100" x14ac:dyDescent="0.25">
      <c r="J4960"/>
      <c r="K4960"/>
      <c r="L4960"/>
      <c r="M4960"/>
      <c r="N4960"/>
      <c r="O4960"/>
      <c r="P4960"/>
      <c r="Q4960"/>
      <c r="R4960"/>
      <c r="S4960"/>
      <c r="T4960"/>
      <c r="U4960"/>
      <c r="V4960"/>
      <c r="W4960"/>
      <c r="X4960"/>
      <c r="Y4960"/>
      <c r="Z4960"/>
      <c r="AA4960"/>
      <c r="AB4960"/>
      <c r="AC4960"/>
      <c r="AD4960"/>
      <c r="AE4960"/>
      <c r="AF4960"/>
      <c r="AG4960"/>
      <c r="AH4960"/>
      <c r="AI4960"/>
      <c r="AJ4960"/>
      <c r="AK4960"/>
      <c r="AL4960"/>
      <c r="AM4960"/>
      <c r="AN4960"/>
      <c r="AO4960"/>
      <c r="AP4960"/>
      <c r="AQ4960"/>
      <c r="AR4960"/>
      <c r="AS4960"/>
      <c r="AT4960"/>
      <c r="AU4960"/>
      <c r="AV4960"/>
      <c r="AW4960"/>
      <c r="AX4960"/>
      <c r="AY4960"/>
      <c r="AZ4960"/>
      <c r="BA4960"/>
      <c r="BB4960"/>
      <c r="BC4960"/>
      <c r="BD4960"/>
      <c r="BE4960"/>
      <c r="BF4960"/>
      <c r="BG4960"/>
      <c r="BH4960"/>
      <c r="BI4960"/>
      <c r="BJ4960"/>
      <c r="BK4960"/>
      <c r="BL4960"/>
      <c r="BM4960"/>
      <c r="BN4960"/>
      <c r="BO4960"/>
      <c r="BP4960"/>
      <c r="BQ4960"/>
      <c r="BR4960"/>
      <c r="BS4960"/>
      <c r="BT4960"/>
      <c r="BU4960"/>
      <c r="BV4960"/>
      <c r="BW4960"/>
      <c r="BX4960"/>
      <c r="BY4960"/>
      <c r="BZ4960"/>
      <c r="CA4960"/>
      <c r="CB4960"/>
      <c r="CC4960"/>
      <c r="CD4960"/>
      <c r="CE4960"/>
      <c r="CF4960"/>
      <c r="CG4960"/>
      <c r="CH4960"/>
      <c r="CI4960"/>
      <c r="CJ4960"/>
      <c r="CK4960"/>
      <c r="CL4960"/>
      <c r="CM4960"/>
      <c r="CN4960"/>
      <c r="CO4960"/>
      <c r="CP4960"/>
      <c r="CQ4960"/>
      <c r="CR4960"/>
      <c r="CS4960"/>
      <c r="CT4960"/>
      <c r="CU4960"/>
      <c r="CV4960"/>
    </row>
    <row r="4961" spans="10:100" x14ac:dyDescent="0.25">
      <c r="J4961"/>
      <c r="K4961"/>
      <c r="L4961"/>
      <c r="M4961"/>
      <c r="N4961"/>
      <c r="O4961"/>
      <c r="P4961"/>
      <c r="Q4961"/>
      <c r="R4961"/>
      <c r="S4961"/>
      <c r="T4961"/>
      <c r="U4961"/>
      <c r="V4961"/>
      <c r="W4961"/>
      <c r="X4961"/>
      <c r="Y4961"/>
      <c r="Z4961"/>
      <c r="AA4961"/>
      <c r="AB4961"/>
      <c r="AC4961"/>
      <c r="AD4961"/>
      <c r="AE4961"/>
      <c r="AF4961"/>
      <c r="AG4961"/>
      <c r="AH4961"/>
      <c r="AI4961"/>
      <c r="AJ4961"/>
      <c r="AK4961"/>
      <c r="AL4961"/>
      <c r="AM4961"/>
      <c r="AN4961"/>
      <c r="AO4961"/>
      <c r="AP4961"/>
      <c r="AQ4961"/>
      <c r="AR4961"/>
      <c r="AS4961"/>
      <c r="AT4961"/>
      <c r="AU4961"/>
      <c r="AV4961"/>
      <c r="AW4961"/>
      <c r="AX4961"/>
      <c r="AY4961"/>
      <c r="AZ4961"/>
      <c r="BA4961"/>
      <c r="BB4961"/>
      <c r="BC4961"/>
      <c r="BD4961"/>
      <c r="BE4961"/>
      <c r="BF4961"/>
      <c r="BG4961"/>
      <c r="BH4961"/>
      <c r="BI4961"/>
      <c r="BJ4961"/>
      <c r="BK4961"/>
      <c r="BL4961"/>
      <c r="BM4961"/>
      <c r="BN4961"/>
      <c r="BO4961"/>
      <c r="BP4961"/>
      <c r="BQ4961"/>
      <c r="BR4961"/>
      <c r="BS4961"/>
      <c r="BT4961"/>
      <c r="BU4961"/>
      <c r="BV4961"/>
      <c r="BW4961"/>
      <c r="BX4961"/>
      <c r="BY4961"/>
      <c r="BZ4961"/>
      <c r="CA4961"/>
      <c r="CB4961"/>
      <c r="CC4961"/>
      <c r="CD4961"/>
      <c r="CE4961"/>
      <c r="CF4961"/>
      <c r="CG4961"/>
      <c r="CH4961"/>
      <c r="CI4961"/>
      <c r="CJ4961"/>
      <c r="CK4961"/>
      <c r="CL4961"/>
      <c r="CM4961"/>
      <c r="CN4961"/>
      <c r="CO4961"/>
      <c r="CP4961"/>
      <c r="CQ4961"/>
      <c r="CR4961"/>
      <c r="CS4961"/>
      <c r="CT4961"/>
      <c r="CU4961"/>
      <c r="CV4961"/>
    </row>
    <row r="4962" spans="10:100" x14ac:dyDescent="0.25">
      <c r="J4962"/>
      <c r="K4962"/>
      <c r="L4962"/>
      <c r="M4962"/>
      <c r="N4962"/>
      <c r="O4962"/>
      <c r="P4962"/>
      <c r="Q4962"/>
      <c r="R4962"/>
      <c r="S4962"/>
      <c r="T4962"/>
      <c r="U4962"/>
      <c r="V4962"/>
      <c r="W4962"/>
      <c r="X4962"/>
      <c r="Y4962"/>
      <c r="Z4962"/>
      <c r="AA4962"/>
      <c r="AB4962"/>
      <c r="AC4962"/>
      <c r="AD4962"/>
      <c r="AE4962"/>
      <c r="AF4962"/>
      <c r="AG4962"/>
      <c r="AH4962"/>
      <c r="AI4962"/>
      <c r="AJ4962"/>
      <c r="AK4962"/>
      <c r="AL4962"/>
      <c r="AM4962"/>
      <c r="AN4962"/>
      <c r="AO4962"/>
      <c r="AP4962"/>
      <c r="AQ4962"/>
      <c r="AR4962"/>
      <c r="AS4962"/>
      <c r="AT4962"/>
      <c r="AU4962"/>
      <c r="AV4962"/>
      <c r="AW4962"/>
      <c r="AX4962"/>
      <c r="AY4962"/>
      <c r="AZ4962"/>
      <c r="BA4962"/>
      <c r="BB4962"/>
      <c r="BC4962"/>
      <c r="BD4962"/>
      <c r="BE4962"/>
      <c r="BF4962"/>
      <c r="BG4962"/>
      <c r="BH4962"/>
      <c r="BI4962"/>
      <c r="BJ4962"/>
      <c r="BK4962"/>
      <c r="BL4962"/>
      <c r="BM4962"/>
      <c r="BN4962"/>
      <c r="BO4962"/>
      <c r="BP4962"/>
      <c r="BQ4962"/>
      <c r="BR4962"/>
      <c r="BS4962"/>
      <c r="BT4962"/>
      <c r="BU4962"/>
      <c r="BV4962"/>
      <c r="BW4962"/>
      <c r="BX4962"/>
      <c r="BY4962"/>
      <c r="BZ4962"/>
      <c r="CA4962"/>
      <c r="CB4962"/>
      <c r="CC4962"/>
      <c r="CD4962"/>
      <c r="CE4962"/>
      <c r="CF4962"/>
      <c r="CG4962"/>
      <c r="CH4962"/>
      <c r="CI4962"/>
      <c r="CJ4962"/>
      <c r="CK4962"/>
      <c r="CL4962"/>
      <c r="CM4962"/>
      <c r="CN4962"/>
      <c r="CO4962"/>
      <c r="CP4962"/>
      <c r="CQ4962"/>
      <c r="CR4962"/>
      <c r="CS4962"/>
      <c r="CT4962"/>
      <c r="CU4962"/>
      <c r="CV4962"/>
    </row>
    <row r="4963" spans="10:100" x14ac:dyDescent="0.25">
      <c r="J4963"/>
      <c r="K4963"/>
      <c r="L4963"/>
      <c r="M4963"/>
      <c r="N4963"/>
      <c r="O4963"/>
      <c r="P4963"/>
      <c r="Q4963"/>
      <c r="R4963"/>
      <c r="S4963"/>
      <c r="T4963"/>
      <c r="U4963"/>
      <c r="V4963"/>
      <c r="W4963"/>
      <c r="X4963"/>
      <c r="Y4963"/>
      <c r="Z4963"/>
      <c r="AA4963"/>
      <c r="AB4963"/>
      <c r="AC4963"/>
      <c r="AD4963"/>
      <c r="AE4963"/>
      <c r="AF4963"/>
      <c r="AG4963"/>
      <c r="AH4963"/>
      <c r="AI4963"/>
      <c r="AJ4963"/>
      <c r="AK4963"/>
      <c r="AL4963"/>
      <c r="AM4963"/>
      <c r="AN4963"/>
      <c r="AO4963"/>
      <c r="AP4963"/>
      <c r="AQ4963"/>
      <c r="AR4963"/>
      <c r="AS4963"/>
      <c r="AT4963"/>
      <c r="AU4963"/>
      <c r="AV4963"/>
      <c r="AW4963"/>
      <c r="AX4963"/>
      <c r="AY4963"/>
      <c r="AZ4963"/>
      <c r="BA4963"/>
      <c r="BB4963"/>
      <c r="BC4963"/>
      <c r="BD4963"/>
      <c r="BE4963"/>
      <c r="BF4963"/>
      <c r="BG4963"/>
      <c r="BH4963"/>
      <c r="BI4963"/>
      <c r="BJ4963"/>
      <c r="BK4963"/>
      <c r="BL4963"/>
      <c r="BM4963"/>
      <c r="BN4963"/>
      <c r="BO4963"/>
      <c r="BP4963"/>
      <c r="BQ4963"/>
      <c r="BR4963"/>
      <c r="BS4963"/>
      <c r="BT4963"/>
      <c r="BU4963"/>
      <c r="BV4963"/>
      <c r="BW4963"/>
      <c r="BX4963"/>
      <c r="BY4963"/>
      <c r="BZ4963"/>
      <c r="CA4963"/>
      <c r="CB4963"/>
      <c r="CC4963"/>
      <c r="CD4963"/>
      <c r="CE4963"/>
      <c r="CF4963"/>
      <c r="CG4963"/>
      <c r="CH4963"/>
      <c r="CI4963"/>
      <c r="CJ4963"/>
      <c r="CK4963"/>
      <c r="CL4963"/>
      <c r="CM4963"/>
      <c r="CN4963"/>
      <c r="CO4963"/>
      <c r="CP4963"/>
      <c r="CQ4963"/>
      <c r="CR4963"/>
      <c r="CS4963"/>
      <c r="CT4963"/>
      <c r="CU4963"/>
      <c r="CV4963"/>
    </row>
    <row r="4964" spans="10:100" x14ac:dyDescent="0.25">
      <c r="J4964"/>
      <c r="K4964"/>
      <c r="L4964"/>
      <c r="M4964"/>
      <c r="N4964"/>
      <c r="O4964"/>
      <c r="P4964"/>
      <c r="Q4964"/>
      <c r="R4964"/>
      <c r="S4964"/>
      <c r="T4964"/>
      <c r="U4964"/>
      <c r="V4964"/>
      <c r="W4964"/>
      <c r="X4964"/>
      <c r="Y4964"/>
      <c r="Z4964"/>
      <c r="AA4964"/>
      <c r="AB4964"/>
      <c r="AC4964"/>
      <c r="AD4964"/>
      <c r="AE4964"/>
      <c r="AF4964"/>
      <c r="AG4964"/>
      <c r="AH4964"/>
      <c r="AI4964"/>
      <c r="AJ4964"/>
      <c r="AK4964"/>
      <c r="AL4964"/>
      <c r="AM4964"/>
      <c r="AN4964"/>
      <c r="AO4964"/>
      <c r="AP4964"/>
      <c r="AQ4964"/>
      <c r="AR4964"/>
      <c r="AS4964"/>
      <c r="AT4964"/>
      <c r="AU4964"/>
      <c r="AV4964"/>
      <c r="AW4964"/>
      <c r="AX4964"/>
      <c r="AY4964"/>
      <c r="AZ4964"/>
      <c r="BA4964"/>
      <c r="BB4964"/>
      <c r="BC4964"/>
      <c r="BD4964"/>
      <c r="BE4964"/>
      <c r="BF4964"/>
      <c r="BG4964"/>
      <c r="BH4964"/>
      <c r="BI4964"/>
      <c r="BJ4964"/>
      <c r="BK4964"/>
      <c r="BL4964"/>
      <c r="BM4964"/>
      <c r="BN4964"/>
      <c r="BO4964"/>
      <c r="BP4964"/>
      <c r="BQ4964"/>
      <c r="BR4964"/>
      <c r="BS4964"/>
      <c r="BT4964"/>
      <c r="BU4964"/>
      <c r="BV4964"/>
      <c r="BW4964"/>
      <c r="BX4964"/>
      <c r="BY4964"/>
      <c r="BZ4964"/>
      <c r="CA4964"/>
      <c r="CB4964"/>
      <c r="CC4964"/>
      <c r="CD4964"/>
      <c r="CE4964"/>
      <c r="CF4964"/>
      <c r="CG4964"/>
      <c r="CH4964"/>
      <c r="CI4964"/>
      <c r="CJ4964"/>
      <c r="CK4964"/>
      <c r="CL4964"/>
      <c r="CM4964"/>
      <c r="CN4964"/>
      <c r="CO4964"/>
      <c r="CP4964"/>
      <c r="CQ4964"/>
      <c r="CR4964"/>
      <c r="CS4964"/>
      <c r="CT4964"/>
      <c r="CU4964"/>
      <c r="CV4964"/>
    </row>
    <row r="4965" spans="10:100" x14ac:dyDescent="0.25">
      <c r="J4965"/>
      <c r="K4965"/>
      <c r="L4965"/>
      <c r="M4965"/>
      <c r="N4965"/>
      <c r="O4965"/>
      <c r="P4965"/>
      <c r="Q4965"/>
      <c r="R4965"/>
      <c r="S4965"/>
      <c r="T4965"/>
      <c r="U4965"/>
      <c r="V4965"/>
      <c r="W4965"/>
      <c r="X4965"/>
      <c r="Y4965"/>
      <c r="Z4965"/>
      <c r="AA4965"/>
      <c r="AB4965"/>
      <c r="AC4965"/>
      <c r="AD4965"/>
      <c r="AE4965"/>
      <c r="AF4965"/>
      <c r="AG4965"/>
      <c r="AH4965"/>
      <c r="AI4965"/>
      <c r="AJ4965"/>
      <c r="AK4965"/>
      <c r="AL4965"/>
      <c r="AM4965"/>
      <c r="AN4965"/>
      <c r="AO4965"/>
      <c r="AP4965"/>
      <c r="AQ4965"/>
      <c r="AR4965"/>
      <c r="AS4965"/>
      <c r="AT4965"/>
      <c r="AU4965"/>
      <c r="AV4965"/>
      <c r="AW4965"/>
      <c r="AX4965"/>
      <c r="AY4965"/>
      <c r="AZ4965"/>
      <c r="BA4965"/>
      <c r="BB4965"/>
      <c r="BC4965"/>
      <c r="BD4965"/>
      <c r="BE4965"/>
      <c r="BF4965"/>
      <c r="BG4965"/>
      <c r="BH4965"/>
      <c r="BI4965"/>
      <c r="BJ4965"/>
      <c r="BK4965"/>
      <c r="BL4965"/>
      <c r="BM4965"/>
      <c r="BN4965"/>
      <c r="BO4965"/>
      <c r="BP4965"/>
      <c r="BQ4965"/>
      <c r="BR4965"/>
      <c r="BS4965"/>
      <c r="BT4965"/>
      <c r="BU4965"/>
      <c r="BV4965"/>
      <c r="BW4965"/>
      <c r="BX4965"/>
      <c r="BY4965"/>
      <c r="BZ4965"/>
      <c r="CA4965"/>
      <c r="CB4965"/>
      <c r="CC4965"/>
      <c r="CD4965"/>
      <c r="CE4965"/>
      <c r="CF4965"/>
      <c r="CG4965"/>
      <c r="CH4965"/>
      <c r="CI4965"/>
      <c r="CJ4965"/>
      <c r="CK4965"/>
      <c r="CL4965"/>
      <c r="CM4965"/>
      <c r="CN4965"/>
      <c r="CO4965"/>
      <c r="CP4965"/>
      <c r="CQ4965"/>
      <c r="CR4965"/>
      <c r="CS4965"/>
      <c r="CT4965"/>
      <c r="CU4965"/>
      <c r="CV4965"/>
    </row>
    <row r="4966" spans="10:100" x14ac:dyDescent="0.25">
      <c r="J4966"/>
      <c r="K4966"/>
      <c r="L4966"/>
      <c r="M4966"/>
      <c r="N4966"/>
      <c r="O4966"/>
      <c r="P4966"/>
      <c r="Q4966"/>
      <c r="R4966"/>
      <c r="S4966"/>
      <c r="T4966"/>
      <c r="U4966"/>
      <c r="V4966"/>
      <c r="W4966"/>
      <c r="X4966"/>
      <c r="Y4966"/>
      <c r="Z4966"/>
      <c r="AA4966"/>
      <c r="AB4966"/>
      <c r="AC4966"/>
      <c r="AD4966"/>
      <c r="AE4966"/>
      <c r="AF4966"/>
      <c r="AG4966"/>
      <c r="AH4966"/>
      <c r="AI4966"/>
      <c r="AJ4966"/>
      <c r="AK4966"/>
      <c r="AL4966"/>
      <c r="AM4966"/>
      <c r="AN4966"/>
      <c r="AO4966"/>
      <c r="AP4966"/>
      <c r="AQ4966"/>
      <c r="AR4966"/>
      <c r="AS4966"/>
      <c r="AT4966"/>
      <c r="AU4966"/>
      <c r="AV4966"/>
      <c r="AW4966"/>
      <c r="AX4966"/>
      <c r="AY4966"/>
      <c r="AZ4966"/>
      <c r="BA4966"/>
      <c r="BB4966"/>
      <c r="BC4966"/>
      <c r="BD4966"/>
      <c r="BE4966"/>
      <c r="BF4966"/>
      <c r="BG4966"/>
      <c r="BH4966"/>
      <c r="BI4966"/>
      <c r="BJ4966"/>
      <c r="BK4966"/>
      <c r="BL4966"/>
      <c r="BM4966"/>
      <c r="BN4966"/>
      <c r="BO4966"/>
      <c r="BP4966"/>
      <c r="BQ4966"/>
      <c r="BR4966"/>
      <c r="BS4966"/>
      <c r="BT4966"/>
      <c r="BU4966"/>
      <c r="BV4966"/>
      <c r="BW4966"/>
      <c r="BX4966"/>
      <c r="BY4966"/>
      <c r="BZ4966"/>
      <c r="CA4966"/>
      <c r="CB4966"/>
      <c r="CC4966"/>
      <c r="CD4966"/>
      <c r="CE4966"/>
      <c r="CF4966"/>
      <c r="CG4966"/>
      <c r="CH4966"/>
      <c r="CI4966"/>
      <c r="CJ4966"/>
      <c r="CK4966"/>
      <c r="CL4966"/>
      <c r="CM4966"/>
      <c r="CN4966"/>
      <c r="CO4966"/>
      <c r="CP4966"/>
      <c r="CQ4966"/>
      <c r="CR4966"/>
      <c r="CS4966"/>
      <c r="CT4966"/>
      <c r="CU4966"/>
      <c r="CV4966"/>
    </row>
    <row r="4967" spans="10:100" x14ac:dyDescent="0.25">
      <c r="J4967"/>
      <c r="K4967"/>
      <c r="L4967"/>
      <c r="M4967"/>
      <c r="N4967"/>
      <c r="O4967"/>
      <c r="P4967"/>
      <c r="Q4967"/>
      <c r="R4967"/>
      <c r="S4967"/>
      <c r="T4967"/>
      <c r="U4967"/>
      <c r="V4967"/>
      <c r="W4967"/>
      <c r="X4967"/>
      <c r="Y4967"/>
      <c r="Z4967"/>
      <c r="AA4967"/>
      <c r="AB4967"/>
      <c r="AC4967"/>
      <c r="AD4967"/>
      <c r="AE4967"/>
      <c r="AF4967"/>
      <c r="AG4967"/>
      <c r="AH4967"/>
      <c r="AI4967"/>
      <c r="AJ4967"/>
      <c r="AK4967"/>
      <c r="AL4967"/>
      <c r="AM4967"/>
      <c r="AN4967"/>
      <c r="AO4967"/>
      <c r="AP4967"/>
      <c r="AQ4967"/>
      <c r="AR4967"/>
      <c r="AS4967"/>
      <c r="AT4967"/>
      <c r="AU4967"/>
      <c r="AV4967"/>
      <c r="AW4967"/>
      <c r="AX4967"/>
      <c r="AY4967"/>
      <c r="AZ4967"/>
      <c r="BA4967"/>
      <c r="BB4967"/>
      <c r="BC4967"/>
      <c r="BD4967"/>
      <c r="BE4967"/>
      <c r="BF4967"/>
      <c r="BG4967"/>
      <c r="BH4967"/>
      <c r="BI4967"/>
      <c r="BJ4967"/>
      <c r="BK4967"/>
      <c r="BL4967"/>
      <c r="BM4967"/>
      <c r="BN4967"/>
      <c r="BO4967"/>
      <c r="BP4967"/>
      <c r="BQ4967"/>
      <c r="BR4967"/>
      <c r="BS4967"/>
      <c r="BT4967"/>
      <c r="BU4967"/>
      <c r="BV4967"/>
      <c r="BW4967"/>
      <c r="BX4967"/>
      <c r="BY4967"/>
      <c r="BZ4967"/>
      <c r="CA4967"/>
      <c r="CB4967"/>
      <c r="CC4967"/>
      <c r="CD4967"/>
      <c r="CE4967"/>
      <c r="CF4967"/>
      <c r="CG4967"/>
      <c r="CH4967"/>
      <c r="CI4967"/>
      <c r="CJ4967"/>
      <c r="CK4967"/>
      <c r="CL4967"/>
      <c r="CM4967"/>
      <c r="CN4967"/>
      <c r="CO4967"/>
      <c r="CP4967"/>
      <c r="CQ4967"/>
      <c r="CR4967"/>
      <c r="CS4967"/>
      <c r="CT4967"/>
      <c r="CU4967"/>
      <c r="CV4967"/>
    </row>
    <row r="4968" spans="10:100" x14ac:dyDescent="0.25">
      <c r="J4968"/>
      <c r="K4968"/>
      <c r="L4968"/>
      <c r="M4968"/>
      <c r="N4968"/>
      <c r="O4968"/>
      <c r="P4968"/>
      <c r="Q4968"/>
      <c r="R4968"/>
      <c r="S4968"/>
      <c r="T4968"/>
      <c r="U4968"/>
      <c r="V4968"/>
      <c r="W4968"/>
      <c r="X4968"/>
      <c r="Y4968"/>
      <c r="Z4968"/>
      <c r="AA4968"/>
      <c r="AB4968"/>
      <c r="AC4968"/>
      <c r="AD4968"/>
      <c r="AE4968"/>
      <c r="AF4968"/>
      <c r="AG4968"/>
      <c r="AH4968"/>
      <c r="AI4968"/>
      <c r="AJ4968"/>
      <c r="AK4968"/>
      <c r="AL4968"/>
      <c r="AM4968"/>
      <c r="AN4968"/>
      <c r="AO4968"/>
      <c r="AP4968"/>
      <c r="AQ4968"/>
      <c r="AR4968"/>
      <c r="AS4968"/>
      <c r="AT4968"/>
      <c r="AU4968"/>
      <c r="AV4968"/>
      <c r="AW4968"/>
      <c r="AX4968"/>
      <c r="AY4968"/>
      <c r="AZ4968"/>
      <c r="BA4968"/>
      <c r="BB4968"/>
      <c r="BC4968"/>
      <c r="BD4968"/>
      <c r="BE4968"/>
      <c r="BF4968"/>
      <c r="BG4968"/>
      <c r="BH4968"/>
      <c r="BI4968"/>
      <c r="BJ4968"/>
      <c r="BK4968"/>
      <c r="BL4968"/>
      <c r="BM4968"/>
      <c r="BN4968"/>
      <c r="BO4968"/>
      <c r="BP4968"/>
      <c r="BQ4968"/>
      <c r="BR4968"/>
      <c r="BS4968"/>
      <c r="BT4968"/>
      <c r="BU4968"/>
      <c r="BV4968"/>
      <c r="BW4968"/>
      <c r="BX4968"/>
      <c r="BY4968"/>
      <c r="BZ4968"/>
      <c r="CA4968"/>
      <c r="CB4968"/>
      <c r="CC4968"/>
      <c r="CD4968"/>
      <c r="CE4968"/>
      <c r="CF4968"/>
      <c r="CG4968"/>
      <c r="CH4968"/>
      <c r="CI4968"/>
      <c r="CJ4968"/>
      <c r="CK4968"/>
      <c r="CL4968"/>
      <c r="CM4968"/>
      <c r="CN4968"/>
      <c r="CO4968"/>
      <c r="CP4968"/>
      <c r="CQ4968"/>
      <c r="CR4968"/>
      <c r="CS4968"/>
      <c r="CT4968"/>
      <c r="CU4968"/>
      <c r="CV4968"/>
    </row>
    <row r="4969" spans="10:100" x14ac:dyDescent="0.25">
      <c r="J4969"/>
      <c r="K4969"/>
      <c r="L4969"/>
      <c r="M4969"/>
      <c r="N4969"/>
      <c r="O4969"/>
      <c r="P4969"/>
      <c r="Q4969"/>
      <c r="R4969"/>
      <c r="S4969"/>
      <c r="T4969"/>
      <c r="U4969"/>
      <c r="V4969"/>
      <c r="W4969"/>
      <c r="X4969"/>
      <c r="Y4969"/>
      <c r="Z4969"/>
      <c r="AA4969"/>
      <c r="AB4969"/>
      <c r="AC4969"/>
      <c r="AD4969"/>
      <c r="AE4969"/>
      <c r="AF4969"/>
      <c r="AG4969"/>
      <c r="AH4969"/>
      <c r="AI4969"/>
      <c r="AJ4969"/>
      <c r="AK4969"/>
      <c r="AL4969"/>
      <c r="AM4969"/>
      <c r="AN4969"/>
      <c r="AO4969"/>
      <c r="AP4969"/>
      <c r="AQ4969"/>
      <c r="AR4969"/>
      <c r="AS4969"/>
      <c r="AT4969"/>
      <c r="AU4969"/>
      <c r="AV4969"/>
      <c r="AW4969"/>
      <c r="AX4969"/>
      <c r="AY4969"/>
      <c r="AZ4969"/>
      <c r="BA4969"/>
      <c r="BB4969"/>
      <c r="BC4969"/>
      <c r="BD4969"/>
      <c r="BE4969"/>
      <c r="BF4969"/>
      <c r="BG4969"/>
      <c r="BH4969"/>
      <c r="BI4969"/>
      <c r="BJ4969"/>
      <c r="BK4969"/>
      <c r="BL4969"/>
      <c r="BM4969"/>
      <c r="BN4969"/>
      <c r="BO4969"/>
      <c r="BP4969"/>
      <c r="BQ4969"/>
      <c r="BR4969"/>
      <c r="BS4969"/>
      <c r="BT4969"/>
      <c r="BU4969"/>
      <c r="BV4969"/>
      <c r="BW4969"/>
      <c r="BX4969"/>
      <c r="BY4969"/>
      <c r="BZ4969"/>
      <c r="CA4969"/>
      <c r="CB4969"/>
      <c r="CC4969"/>
      <c r="CD4969"/>
      <c r="CE4969"/>
      <c r="CF4969"/>
      <c r="CG4969"/>
      <c r="CH4969"/>
      <c r="CI4969"/>
      <c r="CJ4969"/>
      <c r="CK4969"/>
      <c r="CL4969"/>
      <c r="CM4969"/>
      <c r="CN4969"/>
      <c r="CO4969"/>
      <c r="CP4969"/>
      <c r="CQ4969"/>
      <c r="CR4969"/>
      <c r="CS4969"/>
      <c r="CT4969"/>
      <c r="CU4969"/>
      <c r="CV4969"/>
    </row>
    <row r="4970" spans="10:100" x14ac:dyDescent="0.25">
      <c r="J4970"/>
      <c r="K4970"/>
      <c r="L4970"/>
      <c r="M4970"/>
      <c r="N4970"/>
      <c r="O4970"/>
      <c r="P4970"/>
      <c r="Q4970"/>
      <c r="R4970"/>
      <c r="S4970"/>
      <c r="T4970"/>
      <c r="U4970"/>
      <c r="V4970"/>
      <c r="W4970"/>
      <c r="X4970"/>
      <c r="Y4970"/>
      <c r="Z4970"/>
      <c r="AA4970"/>
      <c r="AB4970"/>
      <c r="AC4970"/>
      <c r="AD4970"/>
      <c r="AE4970"/>
      <c r="AF4970"/>
      <c r="AG4970"/>
      <c r="AH4970"/>
      <c r="AI4970"/>
      <c r="AJ4970"/>
      <c r="AK4970"/>
      <c r="AL4970"/>
      <c r="AM4970"/>
      <c r="AN4970"/>
      <c r="AO4970"/>
      <c r="AP4970"/>
      <c r="AQ4970"/>
      <c r="AR4970"/>
      <c r="AS4970"/>
      <c r="AT4970"/>
      <c r="AU4970"/>
      <c r="AV4970"/>
      <c r="AW4970"/>
      <c r="AX4970"/>
      <c r="AY4970"/>
      <c r="AZ4970"/>
      <c r="BA4970"/>
      <c r="BB4970"/>
      <c r="BC4970"/>
      <c r="BD4970"/>
      <c r="BE4970"/>
      <c r="BF4970"/>
      <c r="BG4970"/>
      <c r="BH4970"/>
      <c r="BI4970"/>
      <c r="BJ4970"/>
      <c r="BK4970"/>
      <c r="BL4970"/>
      <c r="BM4970"/>
      <c r="BN4970"/>
      <c r="BO4970"/>
      <c r="BP4970"/>
      <c r="BQ4970"/>
      <c r="BR4970"/>
      <c r="BS4970"/>
      <c r="BT4970"/>
      <c r="BU4970"/>
      <c r="BV4970"/>
      <c r="BW4970"/>
      <c r="BX4970"/>
      <c r="BY4970"/>
      <c r="BZ4970"/>
      <c r="CA4970"/>
      <c r="CB4970"/>
      <c r="CC4970"/>
      <c r="CD4970"/>
      <c r="CE4970"/>
      <c r="CF4970"/>
      <c r="CG4970"/>
      <c r="CH4970"/>
      <c r="CI4970"/>
      <c r="CJ4970"/>
      <c r="CK4970"/>
      <c r="CL4970"/>
      <c r="CM4970"/>
      <c r="CN4970"/>
      <c r="CO4970"/>
      <c r="CP4970"/>
      <c r="CQ4970"/>
      <c r="CR4970"/>
      <c r="CS4970"/>
      <c r="CT4970"/>
      <c r="CU4970"/>
      <c r="CV4970"/>
    </row>
    <row r="4971" spans="10:100" x14ac:dyDescent="0.25">
      <c r="J4971"/>
      <c r="K4971"/>
      <c r="L4971"/>
      <c r="M4971"/>
      <c r="N4971"/>
      <c r="O4971"/>
      <c r="P4971"/>
      <c r="Q4971"/>
      <c r="R4971"/>
      <c r="S4971"/>
      <c r="T4971"/>
      <c r="U4971"/>
      <c r="V4971"/>
      <c r="W4971"/>
      <c r="X4971"/>
      <c r="Y4971"/>
      <c r="Z4971"/>
      <c r="AA4971"/>
      <c r="AB4971"/>
      <c r="AC4971"/>
      <c r="AD4971"/>
      <c r="AE4971"/>
      <c r="AF4971"/>
      <c r="AG4971"/>
      <c r="AH4971"/>
      <c r="AI4971"/>
      <c r="AJ4971"/>
      <c r="AK4971"/>
      <c r="AL4971"/>
      <c r="AM4971"/>
      <c r="AN4971"/>
      <c r="AO4971"/>
      <c r="AP4971"/>
      <c r="AQ4971"/>
      <c r="AR4971"/>
      <c r="AS4971"/>
      <c r="AT4971"/>
      <c r="AU4971"/>
      <c r="AV4971"/>
      <c r="AW4971"/>
      <c r="AX4971"/>
      <c r="AY4971"/>
      <c r="AZ4971"/>
      <c r="BA4971"/>
      <c r="BB4971"/>
      <c r="BC4971"/>
      <c r="BD4971"/>
      <c r="BE4971"/>
      <c r="BF4971"/>
      <c r="BG4971"/>
      <c r="BH4971"/>
      <c r="BI4971"/>
      <c r="BJ4971"/>
      <c r="BK4971"/>
      <c r="BL4971"/>
      <c r="BM4971"/>
      <c r="BN4971"/>
      <c r="BO4971"/>
      <c r="BP4971"/>
      <c r="BQ4971"/>
      <c r="BR4971"/>
      <c r="BS4971"/>
      <c r="BT4971"/>
      <c r="BU4971"/>
      <c r="BV4971"/>
      <c r="BW4971"/>
      <c r="BX4971"/>
      <c r="BY4971"/>
      <c r="BZ4971"/>
      <c r="CA4971"/>
      <c r="CB4971"/>
      <c r="CC4971"/>
      <c r="CD4971"/>
      <c r="CE4971"/>
      <c r="CF4971"/>
      <c r="CG4971"/>
      <c r="CH4971"/>
      <c r="CI4971"/>
      <c r="CJ4971"/>
      <c r="CK4971"/>
      <c r="CL4971"/>
      <c r="CM4971"/>
      <c r="CN4971"/>
      <c r="CO4971"/>
      <c r="CP4971"/>
      <c r="CQ4971"/>
      <c r="CR4971"/>
      <c r="CS4971"/>
      <c r="CT4971"/>
      <c r="CU4971"/>
      <c r="CV4971"/>
    </row>
    <row r="4972" spans="10:100" x14ac:dyDescent="0.25">
      <c r="J4972"/>
      <c r="K4972"/>
      <c r="L4972"/>
      <c r="M4972"/>
      <c r="N4972"/>
      <c r="O4972"/>
      <c r="P4972"/>
      <c r="Q4972"/>
      <c r="R4972"/>
      <c r="S4972"/>
      <c r="T4972"/>
      <c r="U4972"/>
      <c r="V4972"/>
      <c r="W4972"/>
      <c r="X4972"/>
      <c r="Y4972"/>
      <c r="Z4972"/>
      <c r="AA4972"/>
      <c r="AB4972"/>
      <c r="AC4972"/>
      <c r="AD4972"/>
      <c r="AE4972"/>
      <c r="AF4972"/>
      <c r="AG4972"/>
      <c r="AH4972"/>
      <c r="AI4972"/>
      <c r="AJ4972"/>
      <c r="AK4972"/>
      <c r="AL4972"/>
      <c r="AM4972"/>
      <c r="AN4972"/>
      <c r="AO4972"/>
      <c r="AP4972"/>
      <c r="AQ4972"/>
      <c r="AR4972"/>
      <c r="AS4972"/>
      <c r="AT4972"/>
      <c r="AU4972"/>
      <c r="AV4972"/>
      <c r="AW4972"/>
      <c r="AX4972"/>
      <c r="AY4972"/>
      <c r="AZ4972"/>
      <c r="BA4972"/>
      <c r="BB4972"/>
      <c r="BC4972"/>
      <c r="BD4972"/>
      <c r="BE4972"/>
      <c r="BF4972"/>
      <c r="BG4972"/>
      <c r="BH4972"/>
      <c r="BI4972"/>
      <c r="BJ4972"/>
      <c r="BK4972"/>
      <c r="BL4972"/>
      <c r="BM4972"/>
      <c r="BN4972"/>
      <c r="BO4972"/>
      <c r="BP4972"/>
      <c r="BQ4972"/>
      <c r="BR4972"/>
      <c r="BS4972"/>
      <c r="BT4972"/>
      <c r="BU4972"/>
      <c r="BV4972"/>
      <c r="BW4972"/>
      <c r="BX4972"/>
      <c r="BY4972"/>
      <c r="BZ4972"/>
      <c r="CA4972"/>
      <c r="CB4972"/>
      <c r="CC4972"/>
      <c r="CD4972"/>
      <c r="CE4972"/>
      <c r="CF4972"/>
      <c r="CG4972"/>
      <c r="CH4972"/>
      <c r="CI4972"/>
      <c r="CJ4972"/>
      <c r="CK4972"/>
      <c r="CL4972"/>
      <c r="CM4972"/>
      <c r="CN4972"/>
      <c r="CO4972"/>
      <c r="CP4972"/>
      <c r="CQ4972"/>
      <c r="CR4972"/>
      <c r="CS4972"/>
      <c r="CT4972"/>
      <c r="CU4972"/>
      <c r="CV4972"/>
    </row>
    <row r="4973" spans="10:100" x14ac:dyDescent="0.25">
      <c r="J4973"/>
      <c r="K4973"/>
      <c r="L4973"/>
      <c r="M4973"/>
      <c r="N4973"/>
      <c r="O4973"/>
      <c r="P4973"/>
      <c r="Q4973"/>
      <c r="R4973"/>
      <c r="S4973"/>
      <c r="T4973"/>
      <c r="U4973"/>
      <c r="V4973"/>
      <c r="W4973"/>
      <c r="X4973"/>
      <c r="Y4973"/>
      <c r="Z4973"/>
      <c r="AA4973"/>
      <c r="AB4973"/>
      <c r="AC4973"/>
      <c r="AD4973"/>
      <c r="AE4973"/>
      <c r="AF4973"/>
      <c r="AG4973"/>
      <c r="AH4973"/>
      <c r="AI4973"/>
      <c r="AJ4973"/>
      <c r="AK4973"/>
      <c r="AL4973"/>
      <c r="AM4973"/>
      <c r="AN4973"/>
      <c r="AO4973"/>
      <c r="AP4973"/>
      <c r="AQ4973"/>
      <c r="AR4973"/>
      <c r="AS4973"/>
      <c r="AT4973"/>
      <c r="AU4973"/>
      <c r="AV4973"/>
      <c r="AW4973"/>
      <c r="AX4973"/>
      <c r="AY4973"/>
      <c r="AZ4973"/>
      <c r="BA4973"/>
      <c r="BB4973"/>
      <c r="BC4973"/>
      <c r="BD4973"/>
      <c r="BE4973"/>
      <c r="BF4973"/>
      <c r="BG4973"/>
      <c r="BH4973"/>
      <c r="BI4973"/>
      <c r="BJ4973"/>
      <c r="BK4973"/>
      <c r="BL4973"/>
      <c r="BM4973"/>
      <c r="BN4973"/>
      <c r="BO4973"/>
      <c r="BP4973"/>
      <c r="BQ4973"/>
      <c r="BR4973"/>
      <c r="BS4973"/>
      <c r="BT4973"/>
      <c r="BU4973"/>
      <c r="BV4973"/>
      <c r="BW4973"/>
      <c r="BX4973"/>
      <c r="BY4973"/>
      <c r="BZ4973"/>
      <c r="CA4973"/>
      <c r="CB4973"/>
      <c r="CC4973"/>
      <c r="CD4973"/>
      <c r="CE4973"/>
      <c r="CF4973"/>
      <c r="CG4973"/>
      <c r="CH4973"/>
      <c r="CI4973"/>
      <c r="CJ4973"/>
      <c r="CK4973"/>
      <c r="CL4973"/>
      <c r="CM4973"/>
      <c r="CN4973"/>
      <c r="CO4973"/>
      <c r="CP4973"/>
      <c r="CQ4973"/>
      <c r="CR4973"/>
      <c r="CS4973"/>
      <c r="CT4973"/>
      <c r="CU4973"/>
      <c r="CV4973"/>
    </row>
    <row r="4974" spans="10:100" x14ac:dyDescent="0.25">
      <c r="J4974"/>
      <c r="K4974"/>
      <c r="L4974"/>
      <c r="M4974"/>
      <c r="N4974"/>
      <c r="O4974"/>
      <c r="P4974"/>
      <c r="Q4974"/>
      <c r="R4974"/>
      <c r="S4974"/>
      <c r="T4974"/>
      <c r="U4974"/>
      <c r="V4974"/>
      <c r="W4974"/>
      <c r="X4974"/>
      <c r="Y4974"/>
      <c r="Z4974"/>
      <c r="AA4974"/>
      <c r="AB4974"/>
      <c r="AC4974"/>
      <c r="AD4974"/>
      <c r="AE4974"/>
      <c r="AF4974"/>
      <c r="AG4974"/>
      <c r="AH4974"/>
      <c r="AI4974"/>
      <c r="AJ4974"/>
      <c r="AK4974"/>
      <c r="AL4974"/>
      <c r="AM4974"/>
      <c r="AN4974"/>
      <c r="AO4974"/>
      <c r="AP4974"/>
      <c r="AQ4974"/>
      <c r="AR4974"/>
      <c r="AS4974"/>
      <c r="AT4974"/>
      <c r="AU4974"/>
      <c r="AV4974"/>
      <c r="AW4974"/>
      <c r="AX4974"/>
      <c r="AY4974"/>
      <c r="AZ4974"/>
      <c r="BA4974"/>
      <c r="BB4974"/>
      <c r="BC4974"/>
      <c r="BD4974"/>
      <c r="BE4974"/>
      <c r="BF4974"/>
      <c r="BG4974"/>
      <c r="BH4974"/>
      <c r="BI4974"/>
      <c r="BJ4974"/>
      <c r="BK4974"/>
      <c r="BL4974"/>
      <c r="BM4974"/>
      <c r="BN4974"/>
      <c r="BO4974"/>
      <c r="BP4974"/>
      <c r="BQ4974"/>
      <c r="BR4974"/>
      <c r="BS4974"/>
      <c r="BT4974"/>
      <c r="BU4974"/>
      <c r="BV4974"/>
      <c r="BW4974"/>
      <c r="BX4974"/>
      <c r="BY4974"/>
      <c r="BZ4974"/>
      <c r="CA4974"/>
      <c r="CB4974"/>
      <c r="CC4974"/>
      <c r="CD4974"/>
      <c r="CE4974"/>
      <c r="CF4974"/>
      <c r="CG4974"/>
      <c r="CH4974"/>
      <c r="CI4974"/>
      <c r="CJ4974"/>
      <c r="CK4974"/>
      <c r="CL4974"/>
      <c r="CM4974"/>
      <c r="CN4974"/>
      <c r="CO4974"/>
      <c r="CP4974"/>
      <c r="CQ4974"/>
      <c r="CR4974"/>
      <c r="CS4974"/>
      <c r="CT4974"/>
      <c r="CU4974"/>
      <c r="CV4974"/>
    </row>
    <row r="4975" spans="10:100" x14ac:dyDescent="0.25">
      <c r="J4975"/>
      <c r="K4975"/>
      <c r="L4975"/>
      <c r="M4975"/>
      <c r="N4975"/>
      <c r="O4975"/>
      <c r="P4975"/>
      <c r="Q4975"/>
      <c r="R4975"/>
      <c r="S4975"/>
      <c r="T4975"/>
      <c r="U4975"/>
      <c r="V4975"/>
      <c r="W4975"/>
      <c r="X4975"/>
      <c r="Y4975"/>
      <c r="Z4975"/>
      <c r="AA4975"/>
      <c r="AB4975"/>
      <c r="AC4975"/>
      <c r="AD4975"/>
      <c r="AE4975"/>
      <c r="AF4975"/>
      <c r="AG4975"/>
      <c r="AH4975"/>
      <c r="AI4975"/>
      <c r="AJ4975"/>
      <c r="AK4975"/>
      <c r="AL4975"/>
      <c r="AM4975"/>
      <c r="AN4975"/>
      <c r="AO4975"/>
      <c r="AP4975"/>
      <c r="AQ4975"/>
      <c r="AR4975"/>
      <c r="AS4975"/>
      <c r="AT4975"/>
      <c r="AU4975"/>
      <c r="AV4975"/>
      <c r="AW4975"/>
      <c r="AX4975"/>
      <c r="AY4975"/>
      <c r="AZ4975"/>
      <c r="BA4975"/>
      <c r="BB4975"/>
      <c r="BC4975"/>
      <c r="BD4975"/>
      <c r="BE4975"/>
      <c r="BF4975"/>
      <c r="BG4975"/>
      <c r="BH4975"/>
      <c r="BI4975"/>
      <c r="BJ4975"/>
      <c r="BK4975"/>
      <c r="BL4975"/>
      <c r="BM4975"/>
      <c r="BN4975"/>
      <c r="BO4975"/>
      <c r="BP4975"/>
      <c r="BQ4975"/>
      <c r="BR4975"/>
      <c r="BS4975"/>
      <c r="BT4975"/>
      <c r="BU4975"/>
      <c r="BV4975"/>
      <c r="BW4975"/>
      <c r="BX4975"/>
      <c r="BY4975"/>
      <c r="BZ4975"/>
      <c r="CA4975"/>
      <c r="CB4975"/>
      <c r="CC4975"/>
      <c r="CD4975"/>
      <c r="CE4975"/>
      <c r="CF4975"/>
      <c r="CG4975"/>
      <c r="CH4975"/>
      <c r="CI4975"/>
      <c r="CJ4975"/>
      <c r="CK4975"/>
      <c r="CL4975"/>
      <c r="CM4975"/>
      <c r="CN4975"/>
      <c r="CO4975"/>
      <c r="CP4975"/>
      <c r="CQ4975"/>
      <c r="CR4975"/>
      <c r="CS4975"/>
      <c r="CT4975"/>
      <c r="CU4975"/>
      <c r="CV4975"/>
    </row>
    <row r="4976" spans="10:100" x14ac:dyDescent="0.25">
      <c r="J4976"/>
      <c r="K4976"/>
      <c r="L4976"/>
      <c r="M4976"/>
      <c r="N4976"/>
      <c r="O4976"/>
      <c r="P4976"/>
      <c r="Q4976"/>
      <c r="R4976"/>
      <c r="S4976"/>
      <c r="T4976"/>
      <c r="U4976"/>
      <c r="V4976"/>
      <c r="W4976"/>
      <c r="X4976"/>
      <c r="Y4976"/>
      <c r="Z4976"/>
      <c r="AA4976"/>
      <c r="AB4976"/>
      <c r="AC4976"/>
      <c r="AD4976"/>
      <c r="AE4976"/>
      <c r="AF4976"/>
      <c r="AG4976"/>
      <c r="AH4976"/>
      <c r="AI4976"/>
      <c r="AJ4976"/>
      <c r="AK4976"/>
      <c r="AL4976"/>
      <c r="AM4976"/>
      <c r="AN4976"/>
      <c r="AO4976"/>
      <c r="AP4976"/>
      <c r="AQ4976"/>
      <c r="AR4976"/>
      <c r="AS4976"/>
      <c r="AT4976"/>
      <c r="AU4976"/>
      <c r="AV4976"/>
      <c r="AW4976"/>
      <c r="AX4976"/>
      <c r="AY4976"/>
      <c r="AZ4976"/>
      <c r="BA4976"/>
      <c r="BB4976"/>
      <c r="BC4976"/>
      <c r="BD4976"/>
      <c r="BE4976"/>
      <c r="BF4976"/>
      <c r="BG4976"/>
      <c r="BH4976"/>
      <c r="BI4976"/>
      <c r="BJ4976"/>
      <c r="BK4976"/>
      <c r="BL4976"/>
      <c r="BM4976"/>
      <c r="BN4976"/>
      <c r="BO4976"/>
      <c r="BP4976"/>
      <c r="BQ4976"/>
      <c r="BR4976"/>
      <c r="BS4976"/>
      <c r="BT4976"/>
      <c r="BU4976"/>
      <c r="BV4976"/>
      <c r="BW4976"/>
      <c r="BX4976"/>
      <c r="BY4976"/>
      <c r="BZ4976"/>
      <c r="CA4976"/>
      <c r="CB4976"/>
      <c r="CC4976"/>
      <c r="CD4976"/>
      <c r="CE4976"/>
      <c r="CF4976"/>
      <c r="CG4976"/>
      <c r="CH4976"/>
      <c r="CI4976"/>
      <c r="CJ4976"/>
      <c r="CK4976"/>
      <c r="CL4976"/>
      <c r="CM4976"/>
      <c r="CN4976"/>
      <c r="CO4976"/>
      <c r="CP4976"/>
      <c r="CQ4976"/>
      <c r="CR4976"/>
      <c r="CS4976"/>
      <c r="CT4976"/>
      <c r="CU4976"/>
      <c r="CV4976"/>
    </row>
    <row r="4977" spans="10:100" x14ac:dyDescent="0.25">
      <c r="J4977"/>
      <c r="K4977"/>
      <c r="L4977"/>
      <c r="M4977"/>
      <c r="N4977"/>
      <c r="O4977"/>
      <c r="P4977"/>
      <c r="Q4977"/>
      <c r="R4977"/>
      <c r="S4977"/>
      <c r="T4977"/>
      <c r="U4977"/>
      <c r="V4977"/>
      <c r="W4977"/>
      <c r="X4977"/>
      <c r="Y4977"/>
      <c r="Z4977"/>
      <c r="AA4977"/>
      <c r="AB4977"/>
      <c r="AC4977"/>
      <c r="AD4977"/>
      <c r="AE4977"/>
      <c r="AF4977"/>
      <c r="AG4977"/>
      <c r="AH4977"/>
      <c r="AI4977"/>
      <c r="AJ4977"/>
      <c r="AK4977"/>
      <c r="AL4977"/>
      <c r="AM4977"/>
      <c r="AN4977"/>
      <c r="AO4977"/>
      <c r="AP4977"/>
      <c r="AQ4977"/>
      <c r="AR4977"/>
      <c r="AS4977"/>
      <c r="AT4977"/>
      <c r="AU4977"/>
      <c r="AV4977"/>
      <c r="AW4977"/>
      <c r="AX4977"/>
      <c r="AY4977"/>
      <c r="AZ4977"/>
      <c r="BA4977"/>
      <c r="BB4977"/>
      <c r="BC4977"/>
      <c r="BD4977"/>
      <c r="BE4977"/>
      <c r="BF4977"/>
      <c r="BG4977"/>
      <c r="BH4977"/>
      <c r="BI4977"/>
      <c r="BJ4977"/>
      <c r="BK4977"/>
      <c r="BL4977"/>
      <c r="BM4977"/>
      <c r="BN4977"/>
      <c r="BO4977"/>
      <c r="BP4977"/>
      <c r="BQ4977"/>
      <c r="BR4977"/>
      <c r="BS4977"/>
      <c r="BT4977"/>
      <c r="BU4977"/>
      <c r="BV4977"/>
      <c r="BW4977"/>
      <c r="BX4977"/>
      <c r="BY4977"/>
      <c r="BZ4977"/>
      <c r="CA4977"/>
      <c r="CB4977"/>
      <c r="CC4977"/>
      <c r="CD4977"/>
      <c r="CE4977"/>
      <c r="CF4977"/>
      <c r="CG4977"/>
      <c r="CH4977"/>
      <c r="CI4977"/>
      <c r="CJ4977"/>
      <c r="CK4977"/>
      <c r="CL4977"/>
      <c r="CM4977"/>
      <c r="CN4977"/>
      <c r="CO4977"/>
      <c r="CP4977"/>
      <c r="CQ4977"/>
      <c r="CR4977"/>
      <c r="CS4977"/>
      <c r="CT4977"/>
      <c r="CU4977"/>
      <c r="CV4977"/>
    </row>
    <row r="4978" spans="10:100" x14ac:dyDescent="0.25">
      <c r="J4978"/>
      <c r="K4978"/>
      <c r="L4978"/>
      <c r="M4978"/>
      <c r="N4978"/>
      <c r="O4978"/>
      <c r="P4978"/>
      <c r="Q4978"/>
      <c r="R4978"/>
      <c r="S4978"/>
      <c r="T4978"/>
      <c r="U4978"/>
      <c r="V4978"/>
      <c r="W4978"/>
      <c r="X4978"/>
      <c r="Y4978"/>
      <c r="Z4978"/>
      <c r="AA4978"/>
      <c r="AB4978"/>
      <c r="AC4978"/>
      <c r="AD4978"/>
      <c r="AE4978"/>
      <c r="AF4978"/>
      <c r="AG4978"/>
      <c r="AH4978"/>
      <c r="AI4978"/>
      <c r="AJ4978"/>
      <c r="AK4978"/>
      <c r="AL4978"/>
      <c r="AM4978"/>
      <c r="AN4978"/>
      <c r="AO4978"/>
      <c r="AP4978"/>
      <c r="AQ4978"/>
      <c r="AR4978"/>
      <c r="AS4978"/>
      <c r="AT4978"/>
      <c r="AU4978"/>
      <c r="AV4978"/>
      <c r="AW4978"/>
      <c r="AX4978"/>
      <c r="AY4978"/>
      <c r="AZ4978"/>
      <c r="BA4978"/>
      <c r="BB4978"/>
      <c r="BC4978"/>
      <c r="BD4978"/>
      <c r="BE4978"/>
      <c r="BF4978"/>
      <c r="BG4978"/>
      <c r="BH4978"/>
      <c r="BI4978"/>
      <c r="BJ4978"/>
      <c r="BK4978"/>
      <c r="BL4978"/>
      <c r="BM4978"/>
      <c r="BN4978"/>
      <c r="BO4978"/>
      <c r="BP4978"/>
      <c r="BQ4978"/>
      <c r="BR4978"/>
      <c r="BS4978"/>
      <c r="BT4978"/>
      <c r="BU4978"/>
      <c r="BV4978"/>
      <c r="BW4978"/>
      <c r="BX4978"/>
      <c r="BY4978"/>
      <c r="BZ4978"/>
      <c r="CA4978"/>
      <c r="CB4978"/>
      <c r="CC4978"/>
      <c r="CD4978"/>
      <c r="CE4978"/>
      <c r="CF4978"/>
      <c r="CG4978"/>
      <c r="CH4978"/>
      <c r="CI4978"/>
      <c r="CJ4978"/>
      <c r="CK4978"/>
      <c r="CL4978"/>
      <c r="CM4978"/>
      <c r="CN4978"/>
      <c r="CO4978"/>
      <c r="CP4978"/>
      <c r="CQ4978"/>
      <c r="CR4978"/>
      <c r="CS4978"/>
      <c r="CT4978"/>
      <c r="CU4978"/>
      <c r="CV4978"/>
    </row>
    <row r="4979" spans="10:100" x14ac:dyDescent="0.25">
      <c r="J4979"/>
      <c r="K4979"/>
      <c r="L4979"/>
      <c r="M4979"/>
      <c r="N4979"/>
      <c r="O4979"/>
      <c r="P4979"/>
      <c r="Q4979"/>
      <c r="R4979"/>
      <c r="S4979"/>
      <c r="T4979"/>
      <c r="U4979"/>
      <c r="V4979"/>
      <c r="W4979"/>
      <c r="X4979"/>
      <c r="Y4979"/>
      <c r="Z4979"/>
      <c r="AA4979"/>
      <c r="AB4979"/>
      <c r="AC4979"/>
      <c r="AD4979"/>
      <c r="AE4979"/>
      <c r="AF4979"/>
      <c r="AG4979"/>
      <c r="AH4979"/>
      <c r="AI4979"/>
      <c r="AJ4979"/>
      <c r="AK4979"/>
      <c r="AL4979"/>
      <c r="AM4979"/>
      <c r="AN4979"/>
      <c r="AO4979"/>
      <c r="AP4979"/>
      <c r="AQ4979"/>
      <c r="AR4979"/>
      <c r="AS4979"/>
      <c r="AT4979"/>
      <c r="AU4979"/>
      <c r="AV4979"/>
      <c r="AW4979"/>
      <c r="AX4979"/>
      <c r="AY4979"/>
      <c r="AZ4979"/>
      <c r="BA4979"/>
      <c r="BB4979"/>
      <c r="BC4979"/>
      <c r="BD4979"/>
      <c r="BE4979"/>
      <c r="BF4979"/>
      <c r="BG4979"/>
      <c r="BH4979"/>
      <c r="BI4979"/>
      <c r="BJ4979"/>
      <c r="BK4979"/>
      <c r="BL4979"/>
      <c r="BM4979"/>
      <c r="BN4979"/>
      <c r="BO4979"/>
      <c r="BP4979"/>
      <c r="BQ4979"/>
      <c r="BR4979"/>
      <c r="BS4979"/>
      <c r="BT4979"/>
      <c r="BU4979"/>
      <c r="BV4979"/>
      <c r="BW4979"/>
      <c r="BX4979"/>
      <c r="BY4979"/>
      <c r="BZ4979"/>
      <c r="CA4979"/>
      <c r="CB4979"/>
      <c r="CC4979"/>
      <c r="CD4979"/>
      <c r="CE4979"/>
      <c r="CF4979"/>
      <c r="CG4979"/>
      <c r="CH4979"/>
      <c r="CI4979"/>
      <c r="CJ4979"/>
      <c r="CK4979"/>
      <c r="CL4979"/>
      <c r="CM4979"/>
      <c r="CN4979"/>
      <c r="CO4979"/>
      <c r="CP4979"/>
      <c r="CQ4979"/>
      <c r="CR4979"/>
      <c r="CS4979"/>
      <c r="CT4979"/>
      <c r="CU4979"/>
      <c r="CV4979"/>
    </row>
    <row r="4980" spans="10:100" x14ac:dyDescent="0.25">
      <c r="J4980"/>
      <c r="K4980"/>
      <c r="L4980"/>
      <c r="M4980"/>
      <c r="N4980"/>
      <c r="O4980"/>
      <c r="P4980"/>
      <c r="Q4980"/>
      <c r="R4980"/>
      <c r="S4980"/>
      <c r="T4980"/>
      <c r="U4980"/>
      <c r="V4980"/>
      <c r="W4980"/>
      <c r="X4980"/>
      <c r="Y4980"/>
      <c r="Z4980"/>
      <c r="AA4980"/>
      <c r="AB4980"/>
      <c r="AC4980"/>
      <c r="AD4980"/>
      <c r="AE4980"/>
      <c r="AF4980"/>
      <c r="AG4980"/>
      <c r="AH4980"/>
      <c r="AI4980"/>
      <c r="AJ4980"/>
      <c r="AK4980"/>
      <c r="AL4980"/>
      <c r="AM4980"/>
      <c r="AN4980"/>
      <c r="AO4980"/>
      <c r="AP4980"/>
      <c r="AQ4980"/>
      <c r="AR4980"/>
      <c r="AS4980"/>
      <c r="AT4980"/>
      <c r="AU4980"/>
      <c r="AV4980"/>
      <c r="AW4980"/>
      <c r="AX4980"/>
      <c r="AY4980"/>
      <c r="AZ4980"/>
      <c r="BA4980"/>
      <c r="BB4980"/>
      <c r="BC4980"/>
      <c r="BD4980"/>
      <c r="BE4980"/>
      <c r="BF4980"/>
      <c r="BG4980"/>
      <c r="BH4980"/>
      <c r="BI4980"/>
      <c r="BJ4980"/>
      <c r="BK4980"/>
      <c r="BL4980"/>
      <c r="BM4980"/>
      <c r="BN4980"/>
      <c r="BO4980"/>
      <c r="BP4980"/>
      <c r="BQ4980"/>
      <c r="BR4980"/>
      <c r="BS4980"/>
      <c r="BT4980"/>
      <c r="BU4980"/>
      <c r="BV4980"/>
      <c r="BW4980"/>
      <c r="BX4980"/>
      <c r="BY4980"/>
      <c r="BZ4980"/>
      <c r="CA4980"/>
      <c r="CB4980"/>
      <c r="CC4980"/>
      <c r="CD4980"/>
      <c r="CE4980"/>
      <c r="CF4980"/>
      <c r="CG4980"/>
      <c r="CH4980"/>
      <c r="CI4980"/>
      <c r="CJ4980"/>
      <c r="CK4980"/>
      <c r="CL4980"/>
      <c r="CM4980"/>
      <c r="CN4980"/>
      <c r="CO4980"/>
      <c r="CP4980"/>
      <c r="CQ4980"/>
      <c r="CR4980"/>
      <c r="CS4980"/>
      <c r="CT4980"/>
      <c r="CU4980"/>
      <c r="CV4980"/>
    </row>
    <row r="4981" spans="10:100" x14ac:dyDescent="0.25">
      <c r="J4981"/>
      <c r="K4981"/>
      <c r="L4981"/>
      <c r="M4981"/>
      <c r="N4981"/>
      <c r="O4981"/>
      <c r="P4981"/>
      <c r="Q4981"/>
      <c r="R4981"/>
      <c r="S4981"/>
      <c r="T4981"/>
      <c r="U4981"/>
      <c r="V4981"/>
      <c r="W4981"/>
      <c r="X4981"/>
      <c r="Y4981"/>
      <c r="Z4981"/>
      <c r="AA4981"/>
      <c r="AB4981"/>
      <c r="AC4981"/>
      <c r="AD4981"/>
      <c r="AE4981"/>
      <c r="AF4981"/>
      <c r="AG4981"/>
      <c r="AH4981"/>
      <c r="AI4981"/>
      <c r="AJ4981"/>
      <c r="AK4981"/>
      <c r="AL4981"/>
      <c r="AM4981"/>
      <c r="AN4981"/>
      <c r="AO4981"/>
      <c r="AP4981"/>
      <c r="AQ4981"/>
      <c r="AR4981"/>
      <c r="AS4981"/>
      <c r="AT4981"/>
      <c r="AU4981"/>
      <c r="AV4981"/>
      <c r="AW4981"/>
      <c r="AX4981"/>
      <c r="AY4981"/>
      <c r="AZ4981"/>
      <c r="BA4981"/>
      <c r="BB4981"/>
      <c r="BC4981"/>
      <c r="BD4981"/>
      <c r="BE4981"/>
      <c r="BF4981"/>
      <c r="BG4981"/>
      <c r="BH4981"/>
      <c r="BI4981"/>
      <c r="BJ4981"/>
      <c r="BK4981"/>
      <c r="BL4981"/>
      <c r="BM4981"/>
      <c r="BN4981"/>
      <c r="BO4981"/>
      <c r="BP4981"/>
      <c r="BQ4981"/>
      <c r="BR4981"/>
      <c r="BS4981"/>
      <c r="BT4981"/>
      <c r="BU4981"/>
      <c r="BV4981"/>
      <c r="BW4981"/>
      <c r="BX4981"/>
      <c r="BY4981"/>
      <c r="BZ4981"/>
      <c r="CA4981"/>
      <c r="CB4981"/>
      <c r="CC4981"/>
      <c r="CD4981"/>
      <c r="CE4981"/>
      <c r="CF4981"/>
      <c r="CG4981"/>
      <c r="CH4981"/>
      <c r="CI4981"/>
      <c r="CJ4981"/>
      <c r="CK4981"/>
      <c r="CL4981"/>
      <c r="CM4981"/>
      <c r="CN4981"/>
      <c r="CO4981"/>
      <c r="CP4981"/>
      <c r="CQ4981"/>
      <c r="CR4981"/>
      <c r="CS4981"/>
      <c r="CT4981"/>
      <c r="CU4981"/>
      <c r="CV4981"/>
    </row>
    <row r="4982" spans="10:100" x14ac:dyDescent="0.25">
      <c r="J4982"/>
      <c r="K4982"/>
      <c r="L4982"/>
      <c r="M4982"/>
      <c r="N4982"/>
      <c r="O4982"/>
      <c r="P4982"/>
      <c r="Q4982"/>
      <c r="R4982"/>
      <c r="S4982"/>
      <c r="T4982"/>
      <c r="U4982"/>
      <c r="V4982"/>
      <c r="W4982"/>
      <c r="X4982"/>
      <c r="Y4982"/>
      <c r="Z4982"/>
      <c r="AA4982"/>
      <c r="AB4982"/>
      <c r="AC4982"/>
      <c r="AD4982"/>
      <c r="AE4982"/>
      <c r="AF4982"/>
      <c r="AG4982"/>
      <c r="AH4982"/>
      <c r="AI4982"/>
      <c r="AJ4982"/>
      <c r="AK4982"/>
      <c r="AL4982"/>
      <c r="AM4982"/>
      <c r="AN4982"/>
      <c r="AO4982"/>
      <c r="AP4982"/>
      <c r="AQ4982"/>
      <c r="AR4982"/>
      <c r="AS4982"/>
      <c r="AT4982"/>
      <c r="AU4982"/>
      <c r="AV4982"/>
      <c r="AW4982"/>
      <c r="AX4982"/>
      <c r="AY4982"/>
      <c r="AZ4982"/>
      <c r="BA4982"/>
      <c r="BB4982"/>
      <c r="BC4982"/>
      <c r="BD4982"/>
      <c r="BE4982"/>
      <c r="BF4982"/>
      <c r="BG4982"/>
      <c r="BH4982"/>
      <c r="BI4982"/>
      <c r="BJ4982"/>
      <c r="BK4982"/>
      <c r="BL4982"/>
      <c r="BM4982"/>
      <c r="BN4982"/>
      <c r="BO4982"/>
      <c r="BP4982"/>
      <c r="BQ4982"/>
      <c r="BR4982"/>
      <c r="BS4982"/>
      <c r="BT4982"/>
      <c r="BU4982"/>
      <c r="BV4982"/>
      <c r="BW4982"/>
      <c r="BX4982"/>
      <c r="BY4982"/>
      <c r="BZ4982"/>
      <c r="CA4982"/>
      <c r="CB4982"/>
      <c r="CC4982"/>
      <c r="CD4982"/>
      <c r="CE4982"/>
      <c r="CF4982"/>
      <c r="CG4982"/>
      <c r="CH4982"/>
      <c r="CI4982"/>
      <c r="CJ4982"/>
      <c r="CK4982"/>
      <c r="CL4982"/>
      <c r="CM4982"/>
      <c r="CN4982"/>
      <c r="CO4982"/>
      <c r="CP4982"/>
      <c r="CQ4982"/>
      <c r="CR4982"/>
      <c r="CS4982"/>
      <c r="CT4982"/>
      <c r="CU4982"/>
      <c r="CV4982"/>
    </row>
    <row r="4983" spans="10:100" x14ac:dyDescent="0.25">
      <c r="J4983"/>
      <c r="K4983"/>
      <c r="L4983"/>
      <c r="M4983"/>
      <c r="N4983"/>
      <c r="O4983"/>
      <c r="P4983"/>
      <c r="Q4983"/>
      <c r="R4983"/>
      <c r="S4983"/>
      <c r="T4983"/>
      <c r="U4983"/>
      <c r="V4983"/>
      <c r="W4983"/>
      <c r="X4983"/>
      <c r="Y4983"/>
      <c r="Z4983"/>
      <c r="AA4983"/>
      <c r="AB4983"/>
      <c r="AC4983"/>
      <c r="AD4983"/>
      <c r="AE4983"/>
      <c r="AF4983"/>
      <c r="AG4983"/>
      <c r="AH4983"/>
      <c r="AI4983"/>
      <c r="AJ4983"/>
      <c r="AK4983"/>
      <c r="AL4983"/>
      <c r="AM4983"/>
      <c r="AN4983"/>
      <c r="AO4983"/>
      <c r="AP4983"/>
      <c r="AQ4983"/>
      <c r="AR4983"/>
      <c r="AS4983"/>
      <c r="AT4983"/>
      <c r="AU4983"/>
      <c r="AV4983"/>
      <c r="AW4983"/>
      <c r="AX4983"/>
      <c r="AY4983"/>
      <c r="AZ4983"/>
      <c r="BA4983"/>
      <c r="BB4983"/>
      <c r="BC4983"/>
      <c r="BD4983"/>
      <c r="BE4983"/>
      <c r="BF4983"/>
      <c r="BG4983"/>
      <c r="BH4983"/>
      <c r="BI4983"/>
      <c r="BJ4983"/>
      <c r="BK4983"/>
      <c r="BL4983"/>
      <c r="BM4983"/>
      <c r="BN4983"/>
      <c r="BO4983"/>
      <c r="BP4983"/>
      <c r="BQ4983"/>
      <c r="BR4983"/>
      <c r="BS4983"/>
      <c r="BT4983"/>
      <c r="BU4983"/>
      <c r="BV4983"/>
      <c r="BW4983"/>
      <c r="BX4983"/>
      <c r="BY4983"/>
      <c r="BZ4983"/>
      <c r="CA4983"/>
      <c r="CB4983"/>
      <c r="CC4983"/>
      <c r="CD4983"/>
      <c r="CE4983"/>
      <c r="CF4983"/>
      <c r="CG4983"/>
      <c r="CH4983"/>
      <c r="CI4983"/>
      <c r="CJ4983"/>
      <c r="CK4983"/>
      <c r="CL4983"/>
      <c r="CM4983"/>
      <c r="CN4983"/>
      <c r="CO4983"/>
      <c r="CP4983"/>
      <c r="CQ4983"/>
      <c r="CR4983"/>
      <c r="CS4983"/>
      <c r="CT4983"/>
      <c r="CU4983"/>
      <c r="CV4983"/>
    </row>
    <row r="4984" spans="10:100" x14ac:dyDescent="0.25">
      <c r="J4984"/>
      <c r="K4984"/>
      <c r="L4984"/>
      <c r="M4984"/>
      <c r="N4984"/>
      <c r="O4984"/>
      <c r="P4984"/>
      <c r="Q4984"/>
      <c r="R4984"/>
      <c r="S4984"/>
      <c r="T4984"/>
      <c r="U4984"/>
      <c r="V4984"/>
      <c r="W4984"/>
      <c r="X4984"/>
      <c r="Y4984"/>
      <c r="Z4984"/>
      <c r="AA4984"/>
      <c r="AB4984"/>
      <c r="AC4984"/>
      <c r="AD4984"/>
      <c r="AE4984"/>
      <c r="AF4984"/>
      <c r="AG4984"/>
      <c r="AH4984"/>
      <c r="AI4984"/>
      <c r="AJ4984"/>
      <c r="AK4984"/>
      <c r="AL4984"/>
      <c r="AM4984"/>
      <c r="AN4984"/>
      <c r="AO4984"/>
      <c r="AP4984"/>
      <c r="AQ4984"/>
      <c r="AR4984"/>
      <c r="AS4984"/>
      <c r="AT4984"/>
      <c r="AU4984"/>
      <c r="AV4984"/>
      <c r="AW4984"/>
      <c r="AX4984"/>
      <c r="AY4984"/>
      <c r="AZ4984"/>
      <c r="BA4984"/>
      <c r="BB4984"/>
      <c r="BC4984"/>
      <c r="BD4984"/>
      <c r="BE4984"/>
      <c r="BF4984"/>
      <c r="BG4984"/>
      <c r="BH4984"/>
      <c r="BI4984"/>
      <c r="BJ4984"/>
      <c r="BK4984"/>
      <c r="BL4984"/>
      <c r="BM4984"/>
      <c r="BN4984"/>
      <c r="BO4984"/>
      <c r="BP4984"/>
      <c r="BQ4984"/>
      <c r="BR4984"/>
      <c r="BS4984"/>
      <c r="BT4984"/>
      <c r="BU4984"/>
      <c r="BV4984"/>
      <c r="BW4984"/>
      <c r="BX4984"/>
      <c r="BY4984"/>
      <c r="BZ4984"/>
      <c r="CA4984"/>
      <c r="CB4984"/>
      <c r="CC4984"/>
      <c r="CD4984"/>
      <c r="CE4984"/>
      <c r="CF4984"/>
      <c r="CG4984"/>
      <c r="CH4984"/>
      <c r="CI4984"/>
      <c r="CJ4984"/>
      <c r="CK4984"/>
      <c r="CL4984"/>
      <c r="CM4984"/>
      <c r="CN4984"/>
      <c r="CO4984"/>
      <c r="CP4984"/>
      <c r="CQ4984"/>
      <c r="CR4984"/>
      <c r="CS4984"/>
      <c r="CT4984"/>
      <c r="CU4984"/>
      <c r="CV4984"/>
    </row>
    <row r="4985" spans="10:100" x14ac:dyDescent="0.25">
      <c r="J4985"/>
      <c r="K4985"/>
      <c r="L4985"/>
      <c r="M4985"/>
      <c r="N4985"/>
      <c r="O4985"/>
      <c r="P4985"/>
      <c r="Q4985"/>
      <c r="R4985"/>
      <c r="S4985"/>
      <c r="T4985"/>
      <c r="U4985"/>
      <c r="V4985"/>
      <c r="W4985"/>
      <c r="X4985"/>
      <c r="Y4985"/>
      <c r="Z4985"/>
      <c r="AA4985"/>
      <c r="AB4985"/>
      <c r="AC4985"/>
      <c r="AD4985"/>
      <c r="AE4985"/>
      <c r="AF4985"/>
      <c r="AG4985"/>
      <c r="AH4985"/>
      <c r="AI4985"/>
      <c r="AJ4985"/>
      <c r="AK4985"/>
      <c r="AL4985"/>
      <c r="AM4985"/>
      <c r="AN4985"/>
      <c r="AO4985"/>
      <c r="AP4985"/>
      <c r="AQ4985"/>
      <c r="AR4985"/>
      <c r="AS4985"/>
      <c r="AT4985"/>
      <c r="AU4985"/>
      <c r="AV4985"/>
      <c r="AW4985"/>
      <c r="AX4985"/>
      <c r="AY4985"/>
      <c r="AZ4985"/>
      <c r="BA4985"/>
      <c r="BB4985"/>
      <c r="BC4985"/>
      <c r="BD4985"/>
      <c r="BE4985"/>
      <c r="BF4985"/>
      <c r="BG4985"/>
      <c r="BH4985"/>
      <c r="BI4985"/>
      <c r="BJ4985"/>
      <c r="BK4985"/>
      <c r="BL4985"/>
      <c r="BM4985"/>
      <c r="BN4985"/>
      <c r="BO4985"/>
      <c r="BP4985"/>
      <c r="BQ4985"/>
      <c r="BR4985"/>
      <c r="BS4985"/>
      <c r="BT4985"/>
      <c r="BU4985"/>
      <c r="BV4985"/>
      <c r="BW4985"/>
      <c r="BX4985"/>
      <c r="BY4985"/>
      <c r="BZ4985"/>
      <c r="CA4985"/>
      <c r="CB4985"/>
      <c r="CC4985"/>
      <c r="CD4985"/>
      <c r="CE4985"/>
      <c r="CF4985"/>
      <c r="CG4985"/>
      <c r="CH4985"/>
      <c r="CI4985"/>
      <c r="CJ4985"/>
      <c r="CK4985"/>
      <c r="CL4985"/>
      <c r="CM4985"/>
      <c r="CN4985"/>
      <c r="CO4985"/>
      <c r="CP4985"/>
      <c r="CQ4985"/>
      <c r="CR4985"/>
      <c r="CS4985"/>
      <c r="CT4985"/>
      <c r="CU4985"/>
      <c r="CV4985"/>
    </row>
    <row r="4986" spans="10:100" x14ac:dyDescent="0.25">
      <c r="J4986"/>
      <c r="K4986"/>
      <c r="L4986"/>
      <c r="M4986"/>
      <c r="N4986"/>
      <c r="O4986"/>
      <c r="P4986"/>
      <c r="Q4986"/>
      <c r="R4986"/>
      <c r="S4986"/>
      <c r="T4986"/>
      <c r="U4986"/>
      <c r="V4986"/>
      <c r="W4986"/>
      <c r="X4986"/>
      <c r="Y4986"/>
      <c r="Z4986"/>
      <c r="AA4986"/>
      <c r="AB4986"/>
      <c r="AC4986"/>
      <c r="AD4986"/>
      <c r="AE4986"/>
      <c r="AF4986"/>
      <c r="AG4986"/>
      <c r="AH4986"/>
      <c r="AI4986"/>
      <c r="AJ4986"/>
      <c r="AK4986"/>
      <c r="AL4986"/>
      <c r="AM4986"/>
      <c r="AN4986"/>
      <c r="AO4986"/>
      <c r="AP4986"/>
      <c r="AQ4986"/>
      <c r="AR4986"/>
      <c r="AS4986"/>
      <c r="AT4986"/>
      <c r="AU4986"/>
      <c r="AV4986"/>
      <c r="AW4986"/>
      <c r="AX4986"/>
      <c r="AY4986"/>
      <c r="AZ4986"/>
      <c r="BA4986"/>
      <c r="BB4986"/>
      <c r="BC4986"/>
      <c r="BD4986"/>
      <c r="BE4986"/>
      <c r="BF4986"/>
      <c r="BG4986"/>
      <c r="BH4986"/>
      <c r="BI4986"/>
      <c r="BJ4986"/>
      <c r="BK4986"/>
      <c r="BL4986"/>
      <c r="BM4986"/>
      <c r="BN4986"/>
      <c r="BO4986"/>
      <c r="BP4986"/>
      <c r="BQ4986"/>
      <c r="BR4986"/>
      <c r="BS4986"/>
      <c r="BT4986"/>
      <c r="BU4986"/>
      <c r="BV4986"/>
      <c r="BW4986"/>
      <c r="BX4986"/>
      <c r="BY4986"/>
      <c r="BZ4986"/>
      <c r="CA4986"/>
      <c r="CB4986"/>
      <c r="CC4986"/>
      <c r="CD4986"/>
      <c r="CE4986"/>
      <c r="CF4986"/>
      <c r="CG4986"/>
      <c r="CH4986"/>
      <c r="CI4986"/>
      <c r="CJ4986"/>
      <c r="CK4986"/>
      <c r="CL4986"/>
      <c r="CM4986"/>
      <c r="CN4986"/>
      <c r="CO4986"/>
      <c r="CP4986"/>
      <c r="CQ4986"/>
      <c r="CR4986"/>
      <c r="CS4986"/>
      <c r="CT4986"/>
      <c r="CU4986"/>
      <c r="CV4986"/>
    </row>
    <row r="4987" spans="10:100" x14ac:dyDescent="0.25">
      <c r="J4987"/>
      <c r="K4987"/>
      <c r="L4987"/>
      <c r="M4987"/>
      <c r="N4987"/>
      <c r="O4987"/>
      <c r="P4987"/>
      <c r="Q4987"/>
      <c r="R4987"/>
      <c r="S4987"/>
      <c r="T4987"/>
      <c r="U4987"/>
      <c r="V4987"/>
      <c r="W4987"/>
      <c r="X4987"/>
      <c r="Y4987"/>
      <c r="Z4987"/>
      <c r="AA4987"/>
      <c r="AB4987"/>
      <c r="AC4987"/>
      <c r="AD4987"/>
      <c r="AE4987"/>
      <c r="AF4987"/>
      <c r="AG4987"/>
      <c r="AH4987"/>
      <c r="AI4987"/>
      <c r="AJ4987"/>
      <c r="AK4987"/>
      <c r="AL4987"/>
      <c r="AM4987"/>
      <c r="AN4987"/>
      <c r="AO4987"/>
      <c r="AP4987"/>
      <c r="AQ4987"/>
      <c r="AR4987"/>
      <c r="AS4987"/>
      <c r="AT4987"/>
      <c r="AU4987"/>
      <c r="AV4987"/>
      <c r="AW4987"/>
      <c r="AX4987"/>
      <c r="AY4987"/>
      <c r="AZ4987"/>
      <c r="BA4987"/>
      <c r="BB4987"/>
      <c r="BC4987"/>
      <c r="BD4987"/>
      <c r="BE4987"/>
      <c r="BF4987"/>
      <c r="BG4987"/>
      <c r="BH4987"/>
      <c r="BI4987"/>
      <c r="BJ4987"/>
      <c r="BK4987"/>
      <c r="BL4987"/>
      <c r="BM4987"/>
      <c r="BN4987"/>
      <c r="BO4987"/>
      <c r="BP4987"/>
      <c r="BQ4987"/>
      <c r="BR4987"/>
      <c r="BS4987"/>
      <c r="BT4987"/>
      <c r="BU4987"/>
      <c r="BV4987"/>
      <c r="BW4987"/>
      <c r="BX4987"/>
      <c r="BY4987"/>
      <c r="BZ4987"/>
      <c r="CA4987"/>
      <c r="CB4987"/>
      <c r="CC4987"/>
      <c r="CD4987"/>
      <c r="CE4987"/>
      <c r="CF4987"/>
      <c r="CG4987"/>
      <c r="CH4987"/>
      <c r="CI4987"/>
      <c r="CJ4987"/>
      <c r="CK4987"/>
      <c r="CL4987"/>
      <c r="CM4987"/>
      <c r="CN4987"/>
      <c r="CO4987"/>
      <c r="CP4987"/>
      <c r="CQ4987"/>
      <c r="CR4987"/>
      <c r="CS4987"/>
      <c r="CT4987"/>
      <c r="CU4987"/>
      <c r="CV4987"/>
    </row>
    <row r="4988" spans="10:100" x14ac:dyDescent="0.25">
      <c r="J4988"/>
      <c r="K4988"/>
      <c r="L4988"/>
      <c r="M4988"/>
      <c r="N4988"/>
      <c r="O4988"/>
      <c r="P4988"/>
      <c r="Q4988"/>
      <c r="R4988"/>
      <c r="S4988"/>
      <c r="T4988"/>
      <c r="U4988"/>
      <c r="V4988"/>
      <c r="W4988"/>
      <c r="X4988"/>
      <c r="Y4988"/>
      <c r="Z4988"/>
      <c r="AA4988"/>
      <c r="AB4988"/>
      <c r="AC4988"/>
      <c r="AD4988"/>
      <c r="AE4988"/>
      <c r="AF4988"/>
      <c r="AG4988"/>
      <c r="AH4988"/>
      <c r="AI4988"/>
      <c r="AJ4988"/>
      <c r="AK4988"/>
      <c r="AL4988"/>
      <c r="AM4988"/>
      <c r="AN4988"/>
      <c r="AO4988"/>
      <c r="AP4988"/>
      <c r="AQ4988"/>
      <c r="AR4988"/>
      <c r="AS4988"/>
      <c r="AT4988"/>
      <c r="AU4988"/>
      <c r="AV4988"/>
      <c r="AW4988"/>
      <c r="AX4988"/>
      <c r="AY4988"/>
      <c r="AZ4988"/>
      <c r="BA4988"/>
      <c r="BB4988"/>
      <c r="BC4988"/>
      <c r="BD4988"/>
      <c r="BE4988"/>
      <c r="BF4988"/>
      <c r="BG4988"/>
      <c r="BH4988"/>
      <c r="BI4988"/>
      <c r="BJ4988"/>
      <c r="BK4988"/>
      <c r="BL4988"/>
      <c r="BM4988"/>
      <c r="BN4988"/>
      <c r="BO4988"/>
      <c r="BP4988"/>
      <c r="BQ4988"/>
      <c r="BR4988"/>
      <c r="BS4988"/>
      <c r="BT4988"/>
      <c r="BU4988"/>
      <c r="BV4988"/>
      <c r="BW4988"/>
      <c r="BX4988"/>
      <c r="BY4988"/>
      <c r="BZ4988"/>
      <c r="CA4988"/>
      <c r="CB4988"/>
      <c r="CC4988"/>
      <c r="CD4988"/>
      <c r="CE4988"/>
      <c r="CF4988"/>
      <c r="CG4988"/>
      <c r="CH4988"/>
      <c r="CI4988"/>
      <c r="CJ4988"/>
      <c r="CK4988"/>
      <c r="CL4988"/>
      <c r="CM4988"/>
      <c r="CN4988"/>
      <c r="CO4988"/>
      <c r="CP4988"/>
      <c r="CQ4988"/>
      <c r="CR4988"/>
      <c r="CS4988"/>
      <c r="CT4988"/>
      <c r="CU4988"/>
      <c r="CV4988"/>
    </row>
    <row r="4989" spans="10:100" x14ac:dyDescent="0.25">
      <c r="J4989"/>
      <c r="K4989"/>
      <c r="L4989"/>
      <c r="M4989"/>
      <c r="N4989"/>
      <c r="O4989"/>
      <c r="P4989"/>
      <c r="Q4989"/>
      <c r="R4989"/>
      <c r="S4989"/>
      <c r="T4989"/>
      <c r="U4989"/>
      <c r="V4989"/>
      <c r="W4989"/>
      <c r="X4989"/>
      <c r="Y4989"/>
      <c r="Z4989"/>
      <c r="AA4989"/>
      <c r="AB4989"/>
      <c r="AC4989"/>
      <c r="AD4989"/>
      <c r="AE4989"/>
      <c r="AF4989"/>
      <c r="AG4989"/>
      <c r="AH4989"/>
      <c r="AI4989"/>
      <c r="AJ4989"/>
      <c r="AK4989"/>
      <c r="AL4989"/>
      <c r="AM4989"/>
      <c r="AN4989"/>
      <c r="AO4989"/>
      <c r="AP4989"/>
      <c r="AQ4989"/>
      <c r="AR4989"/>
      <c r="AS4989"/>
      <c r="AT4989"/>
      <c r="AU4989"/>
      <c r="AV4989"/>
      <c r="AW4989"/>
      <c r="AX4989"/>
      <c r="AY4989"/>
      <c r="AZ4989"/>
      <c r="BA4989"/>
      <c r="BB4989"/>
      <c r="BC4989"/>
      <c r="BD4989"/>
      <c r="BE4989"/>
      <c r="BF4989"/>
      <c r="BG4989"/>
      <c r="BH4989"/>
      <c r="BI4989"/>
      <c r="BJ4989"/>
      <c r="BK4989"/>
      <c r="BL4989"/>
      <c r="BM4989"/>
      <c r="BN4989"/>
      <c r="BO4989"/>
      <c r="BP4989"/>
      <c r="BQ4989"/>
      <c r="BR4989"/>
      <c r="BS4989"/>
      <c r="BT4989"/>
      <c r="BU4989"/>
      <c r="BV4989"/>
      <c r="BW4989"/>
      <c r="BX4989"/>
      <c r="BY4989"/>
      <c r="BZ4989"/>
      <c r="CA4989"/>
      <c r="CB4989"/>
      <c r="CC4989"/>
      <c r="CD4989"/>
      <c r="CE4989"/>
      <c r="CF4989"/>
      <c r="CG4989"/>
      <c r="CH4989"/>
      <c r="CI4989"/>
      <c r="CJ4989"/>
      <c r="CK4989"/>
      <c r="CL4989"/>
      <c r="CM4989"/>
      <c r="CN4989"/>
      <c r="CO4989"/>
      <c r="CP4989"/>
      <c r="CQ4989"/>
      <c r="CR4989"/>
      <c r="CS4989"/>
      <c r="CT4989"/>
      <c r="CU4989"/>
      <c r="CV4989"/>
    </row>
    <row r="4990" spans="10:100" x14ac:dyDescent="0.25">
      <c r="J4990"/>
      <c r="K4990"/>
      <c r="L4990"/>
      <c r="M4990"/>
      <c r="N4990"/>
      <c r="O4990"/>
      <c r="P4990"/>
      <c r="Q4990"/>
      <c r="R4990"/>
      <c r="S4990"/>
      <c r="T4990"/>
      <c r="U4990"/>
      <c r="V4990"/>
      <c r="W4990"/>
      <c r="X4990"/>
      <c r="Y4990"/>
      <c r="Z4990"/>
      <c r="AA4990"/>
      <c r="AB4990"/>
      <c r="AC4990"/>
      <c r="AD4990"/>
      <c r="AE4990"/>
      <c r="AF4990"/>
      <c r="AG4990"/>
      <c r="AH4990"/>
      <c r="AI4990"/>
      <c r="AJ4990"/>
      <c r="AK4990"/>
      <c r="AL4990"/>
      <c r="AM4990"/>
      <c r="AN4990"/>
      <c r="AO4990"/>
      <c r="AP4990"/>
      <c r="AQ4990"/>
      <c r="AR4990"/>
      <c r="AS4990"/>
      <c r="AT4990"/>
      <c r="AU4990"/>
      <c r="AV4990"/>
      <c r="AW4990"/>
      <c r="AX4990"/>
      <c r="AY4990"/>
      <c r="AZ4990"/>
      <c r="BA4990"/>
      <c r="BB4990"/>
      <c r="BC4990"/>
      <c r="BD4990"/>
      <c r="BE4990"/>
      <c r="BF4990"/>
      <c r="BG4990"/>
      <c r="BH4990"/>
      <c r="BI4990"/>
      <c r="BJ4990"/>
      <c r="BK4990"/>
      <c r="BL4990"/>
      <c r="BM4990"/>
      <c r="BN4990"/>
      <c r="BO4990"/>
      <c r="BP4990"/>
      <c r="BQ4990"/>
      <c r="BR4990"/>
      <c r="BS4990"/>
      <c r="BT4990"/>
      <c r="BU4990"/>
      <c r="BV4990"/>
      <c r="BW4990"/>
      <c r="BX4990"/>
      <c r="BY4990"/>
      <c r="BZ4990"/>
      <c r="CA4990"/>
      <c r="CB4990"/>
      <c r="CC4990"/>
      <c r="CD4990"/>
      <c r="CE4990"/>
      <c r="CF4990"/>
      <c r="CG4990"/>
      <c r="CH4990"/>
      <c r="CI4990"/>
      <c r="CJ4990"/>
      <c r="CK4990"/>
      <c r="CL4990"/>
      <c r="CM4990"/>
      <c r="CN4990"/>
      <c r="CO4990"/>
      <c r="CP4990"/>
      <c r="CQ4990"/>
      <c r="CR4990"/>
      <c r="CS4990"/>
      <c r="CT4990"/>
      <c r="CU4990"/>
      <c r="CV4990"/>
    </row>
    <row r="4991" spans="10:100" x14ac:dyDescent="0.25">
      <c r="J4991"/>
      <c r="K4991"/>
      <c r="L4991"/>
      <c r="M4991"/>
      <c r="N4991"/>
      <c r="O4991"/>
      <c r="P4991"/>
      <c r="Q4991"/>
      <c r="R4991"/>
      <c r="S4991"/>
      <c r="T4991"/>
      <c r="U4991"/>
      <c r="V4991"/>
      <c r="W4991"/>
      <c r="X4991"/>
      <c r="Y4991"/>
      <c r="Z4991"/>
      <c r="AA4991"/>
      <c r="AB4991"/>
      <c r="AC4991"/>
      <c r="AD4991"/>
      <c r="AE4991"/>
      <c r="AF4991"/>
      <c r="AG4991"/>
      <c r="AH4991"/>
      <c r="AI4991"/>
      <c r="AJ4991"/>
      <c r="AK4991"/>
      <c r="AL4991"/>
      <c r="AM4991"/>
      <c r="AN4991"/>
      <c r="AO4991"/>
      <c r="AP4991"/>
      <c r="AQ4991"/>
      <c r="AR4991"/>
      <c r="AS4991"/>
      <c r="AT4991"/>
      <c r="AU4991"/>
      <c r="AV4991"/>
      <c r="AW4991"/>
      <c r="AX4991"/>
      <c r="AY4991"/>
      <c r="AZ4991"/>
      <c r="BA4991"/>
      <c r="BB4991"/>
      <c r="BC4991"/>
      <c r="BD4991"/>
      <c r="BE4991"/>
      <c r="BF4991"/>
      <c r="BG4991"/>
      <c r="BH4991"/>
      <c r="BI4991"/>
      <c r="BJ4991"/>
      <c r="BK4991"/>
      <c r="BL4991"/>
      <c r="BM4991"/>
      <c r="BN4991"/>
      <c r="BO4991"/>
      <c r="BP4991"/>
      <c r="BQ4991"/>
      <c r="BR4991"/>
      <c r="BS4991"/>
      <c r="BT4991"/>
      <c r="BU4991"/>
      <c r="BV4991"/>
      <c r="BW4991"/>
      <c r="BX4991"/>
      <c r="BY4991"/>
      <c r="BZ4991"/>
      <c r="CA4991"/>
      <c r="CB4991"/>
      <c r="CC4991"/>
      <c r="CD4991"/>
      <c r="CE4991"/>
      <c r="CF4991"/>
      <c r="CG4991"/>
      <c r="CH4991"/>
      <c r="CI4991"/>
      <c r="CJ4991"/>
      <c r="CK4991"/>
      <c r="CL4991"/>
      <c r="CM4991"/>
      <c r="CN4991"/>
      <c r="CO4991"/>
      <c r="CP4991"/>
      <c r="CQ4991"/>
      <c r="CR4991"/>
      <c r="CS4991"/>
      <c r="CT4991"/>
      <c r="CU4991"/>
      <c r="CV4991"/>
    </row>
    <row r="4992" spans="10:100" x14ac:dyDescent="0.25">
      <c r="J4992"/>
      <c r="K4992"/>
      <c r="L4992"/>
      <c r="M4992"/>
      <c r="N4992"/>
      <c r="O4992"/>
      <c r="P4992"/>
      <c r="Q4992"/>
      <c r="R4992"/>
      <c r="S4992"/>
      <c r="T4992"/>
      <c r="U4992"/>
      <c r="V4992"/>
      <c r="W4992"/>
      <c r="X4992"/>
      <c r="Y4992"/>
      <c r="Z4992"/>
      <c r="AA4992"/>
      <c r="AB4992"/>
      <c r="AC4992"/>
      <c r="AD4992"/>
      <c r="AE4992"/>
      <c r="AF4992"/>
      <c r="AG4992"/>
      <c r="AH4992"/>
      <c r="AI4992"/>
      <c r="AJ4992"/>
      <c r="AK4992"/>
      <c r="AL4992"/>
      <c r="AM4992"/>
      <c r="AN4992"/>
      <c r="AO4992"/>
      <c r="AP4992"/>
      <c r="AQ4992"/>
      <c r="AR4992"/>
      <c r="AS4992"/>
      <c r="AT4992"/>
      <c r="AU4992"/>
      <c r="AV4992"/>
      <c r="AW4992"/>
      <c r="AX4992"/>
      <c r="AY4992"/>
      <c r="AZ4992"/>
      <c r="BA4992"/>
      <c r="BB4992"/>
      <c r="BC4992"/>
      <c r="BD4992"/>
      <c r="BE4992"/>
      <c r="BF4992"/>
      <c r="BG4992"/>
      <c r="BH4992"/>
      <c r="BI4992"/>
      <c r="BJ4992"/>
      <c r="BK4992"/>
      <c r="BL4992"/>
      <c r="BM4992"/>
      <c r="BN4992"/>
      <c r="BO4992"/>
      <c r="BP4992"/>
      <c r="BQ4992"/>
      <c r="BR4992"/>
      <c r="BS4992"/>
      <c r="BT4992"/>
      <c r="BU4992"/>
      <c r="BV4992"/>
      <c r="BW4992"/>
      <c r="BX4992"/>
      <c r="BY4992"/>
      <c r="BZ4992"/>
      <c r="CA4992"/>
      <c r="CB4992"/>
      <c r="CC4992"/>
      <c r="CD4992"/>
      <c r="CE4992"/>
      <c r="CF4992"/>
      <c r="CG4992"/>
      <c r="CH4992"/>
      <c r="CI4992"/>
      <c r="CJ4992"/>
      <c r="CK4992"/>
      <c r="CL4992"/>
      <c r="CM4992"/>
      <c r="CN4992"/>
      <c r="CO4992"/>
      <c r="CP4992"/>
      <c r="CQ4992"/>
      <c r="CR4992"/>
      <c r="CS4992"/>
      <c r="CT4992"/>
      <c r="CU4992"/>
      <c r="CV4992"/>
    </row>
    <row r="4993" spans="10:100" x14ac:dyDescent="0.25">
      <c r="J4993"/>
      <c r="K4993"/>
      <c r="L4993"/>
      <c r="M4993"/>
      <c r="N4993"/>
      <c r="O4993"/>
      <c r="P4993"/>
      <c r="Q4993"/>
      <c r="R4993"/>
      <c r="S4993"/>
      <c r="T4993"/>
      <c r="U4993"/>
      <c r="V4993"/>
      <c r="W4993"/>
      <c r="X4993"/>
      <c r="Y4993"/>
      <c r="Z4993"/>
      <c r="AA4993"/>
      <c r="AB4993"/>
      <c r="AC4993"/>
      <c r="AD4993"/>
      <c r="AE4993"/>
      <c r="AF4993"/>
      <c r="AG4993"/>
      <c r="AH4993"/>
      <c r="AI4993"/>
      <c r="AJ4993"/>
      <c r="AK4993"/>
      <c r="AL4993"/>
      <c r="AM4993"/>
      <c r="AN4993"/>
      <c r="AO4993"/>
      <c r="AP4993"/>
      <c r="AQ4993"/>
      <c r="AR4993"/>
      <c r="AS4993"/>
      <c r="AT4993"/>
      <c r="AU4993"/>
      <c r="AV4993"/>
      <c r="AW4993"/>
      <c r="AX4993"/>
      <c r="AY4993"/>
      <c r="AZ4993"/>
      <c r="BA4993"/>
      <c r="BB4993"/>
      <c r="BC4993"/>
      <c r="BD4993"/>
      <c r="BE4993"/>
      <c r="BF4993"/>
      <c r="BG4993"/>
      <c r="BH4993"/>
      <c r="BI4993"/>
      <c r="BJ4993"/>
      <c r="BK4993"/>
      <c r="BL4993"/>
      <c r="BM4993"/>
      <c r="BN4993"/>
      <c r="BO4993"/>
      <c r="BP4993"/>
      <c r="BQ4993"/>
      <c r="BR4993"/>
      <c r="BS4993"/>
      <c r="BT4993"/>
      <c r="BU4993"/>
      <c r="BV4993"/>
      <c r="BW4993"/>
      <c r="BX4993"/>
      <c r="BY4993"/>
      <c r="BZ4993"/>
      <c r="CA4993"/>
      <c r="CB4993"/>
      <c r="CC4993"/>
      <c r="CD4993"/>
      <c r="CE4993"/>
      <c r="CF4993"/>
      <c r="CG4993"/>
      <c r="CH4993"/>
      <c r="CI4993"/>
      <c r="CJ4993"/>
      <c r="CK4993"/>
      <c r="CL4993"/>
      <c r="CM4993"/>
      <c r="CN4993"/>
      <c r="CO4993"/>
      <c r="CP4993"/>
      <c r="CQ4993"/>
      <c r="CR4993"/>
      <c r="CS4993"/>
      <c r="CT4993"/>
      <c r="CU4993"/>
      <c r="CV4993"/>
    </row>
    <row r="4994" spans="10:100" x14ac:dyDescent="0.25">
      <c r="J4994"/>
      <c r="K4994"/>
      <c r="L4994"/>
      <c r="M4994"/>
      <c r="N4994"/>
      <c r="O4994"/>
      <c r="P4994"/>
      <c r="Q4994"/>
      <c r="R4994"/>
      <c r="S4994"/>
      <c r="T4994"/>
      <c r="U4994"/>
      <c r="V4994"/>
      <c r="W4994"/>
      <c r="X4994"/>
      <c r="Y4994"/>
      <c r="Z4994"/>
      <c r="AA4994"/>
      <c r="AB4994"/>
      <c r="AC4994"/>
      <c r="AD4994"/>
      <c r="AE4994"/>
      <c r="AF4994"/>
      <c r="AG4994"/>
      <c r="AH4994"/>
      <c r="AI4994"/>
      <c r="AJ4994"/>
      <c r="AK4994"/>
      <c r="AL4994"/>
      <c r="AM4994"/>
      <c r="AN4994"/>
      <c r="AO4994"/>
      <c r="AP4994"/>
      <c r="AQ4994"/>
      <c r="AR4994"/>
      <c r="AS4994"/>
      <c r="AT4994"/>
      <c r="AU4994"/>
      <c r="AV4994"/>
      <c r="AW4994"/>
      <c r="AX4994"/>
      <c r="AY4994"/>
      <c r="AZ4994"/>
      <c r="BA4994"/>
      <c r="BB4994"/>
      <c r="BC4994"/>
      <c r="BD4994"/>
      <c r="BE4994"/>
      <c r="BF4994"/>
      <c r="BG4994"/>
      <c r="BH4994"/>
      <c r="BI4994"/>
      <c r="BJ4994"/>
      <c r="BK4994"/>
      <c r="BL4994"/>
      <c r="BM4994"/>
      <c r="BN4994"/>
      <c r="BO4994"/>
      <c r="BP4994"/>
      <c r="BQ4994"/>
      <c r="BR4994"/>
      <c r="BS4994"/>
      <c r="BT4994"/>
      <c r="BU4994"/>
      <c r="BV4994"/>
      <c r="BW4994"/>
      <c r="BX4994"/>
      <c r="BY4994"/>
      <c r="BZ4994"/>
      <c r="CA4994"/>
      <c r="CB4994"/>
      <c r="CC4994"/>
      <c r="CD4994"/>
      <c r="CE4994"/>
      <c r="CF4994"/>
      <c r="CG4994"/>
      <c r="CH4994"/>
      <c r="CI4994"/>
      <c r="CJ4994"/>
      <c r="CK4994"/>
      <c r="CL4994"/>
      <c r="CM4994"/>
      <c r="CN4994"/>
      <c r="CO4994"/>
      <c r="CP4994"/>
      <c r="CQ4994"/>
      <c r="CR4994"/>
      <c r="CS4994"/>
      <c r="CT4994"/>
      <c r="CU4994"/>
      <c r="CV4994"/>
    </row>
    <row r="4995" spans="10:100" x14ac:dyDescent="0.25">
      <c r="J4995"/>
      <c r="K4995"/>
      <c r="L4995"/>
      <c r="M4995"/>
      <c r="N4995"/>
      <c r="O4995"/>
      <c r="P4995"/>
      <c r="Q4995"/>
      <c r="R4995"/>
      <c r="S4995"/>
      <c r="T4995"/>
      <c r="U4995"/>
      <c r="V4995"/>
      <c r="W4995"/>
      <c r="X4995"/>
      <c r="Y4995"/>
      <c r="Z4995"/>
      <c r="AA4995"/>
      <c r="AB4995"/>
      <c r="AC4995"/>
      <c r="AD4995"/>
      <c r="AE4995"/>
      <c r="AF4995"/>
      <c r="AG4995"/>
      <c r="AH4995"/>
      <c r="AI4995"/>
      <c r="AJ4995"/>
      <c r="AK4995"/>
      <c r="AL4995"/>
      <c r="AM4995"/>
      <c r="AN4995"/>
      <c r="AO4995"/>
      <c r="AP4995"/>
      <c r="AQ4995"/>
      <c r="AR4995"/>
      <c r="AS4995"/>
      <c r="AT4995"/>
      <c r="AU4995"/>
      <c r="AV4995"/>
      <c r="AW4995"/>
      <c r="AX4995"/>
      <c r="AY4995"/>
      <c r="AZ4995"/>
      <c r="BA4995"/>
      <c r="BB4995"/>
      <c r="BC4995"/>
      <c r="BD4995"/>
      <c r="BE4995"/>
      <c r="BF4995"/>
      <c r="BG4995"/>
      <c r="BH4995"/>
      <c r="BI4995"/>
      <c r="BJ4995"/>
      <c r="BK4995"/>
      <c r="BL4995"/>
      <c r="BM4995"/>
      <c r="BN4995"/>
      <c r="BO4995"/>
      <c r="BP4995"/>
      <c r="BQ4995"/>
      <c r="BR4995"/>
      <c r="BS4995"/>
      <c r="BT4995"/>
      <c r="BU4995"/>
      <c r="BV4995"/>
      <c r="BW4995"/>
      <c r="BX4995"/>
      <c r="BY4995"/>
      <c r="BZ4995"/>
      <c r="CA4995"/>
      <c r="CB4995"/>
      <c r="CC4995"/>
      <c r="CD4995"/>
      <c r="CE4995"/>
      <c r="CF4995"/>
      <c r="CG4995"/>
      <c r="CH4995"/>
      <c r="CI4995"/>
      <c r="CJ4995"/>
      <c r="CK4995"/>
      <c r="CL4995"/>
      <c r="CM4995"/>
      <c r="CN4995"/>
      <c r="CO4995"/>
      <c r="CP4995"/>
      <c r="CQ4995"/>
      <c r="CR4995"/>
      <c r="CS4995"/>
      <c r="CT4995"/>
      <c r="CU4995"/>
      <c r="CV4995"/>
    </row>
    <row r="4996" spans="10:100" x14ac:dyDescent="0.25">
      <c r="J4996"/>
      <c r="K4996"/>
      <c r="L4996"/>
      <c r="M4996"/>
      <c r="N4996"/>
      <c r="O4996"/>
      <c r="P4996"/>
      <c r="Q4996"/>
      <c r="R4996"/>
      <c r="S4996"/>
      <c r="T4996"/>
      <c r="U4996"/>
      <c r="V4996"/>
      <c r="W4996"/>
      <c r="X4996"/>
      <c r="Y4996"/>
      <c r="Z4996"/>
      <c r="AA4996"/>
      <c r="AB4996"/>
      <c r="AC4996"/>
      <c r="AD4996"/>
      <c r="AE4996"/>
      <c r="AF4996"/>
      <c r="AG4996"/>
      <c r="AH4996"/>
      <c r="AI4996"/>
      <c r="AJ4996"/>
      <c r="AK4996"/>
      <c r="AL4996"/>
      <c r="AM4996"/>
      <c r="AN4996"/>
      <c r="AO4996"/>
      <c r="AP4996"/>
      <c r="AQ4996"/>
      <c r="AR4996"/>
      <c r="AS4996"/>
      <c r="AT4996"/>
      <c r="AU4996"/>
      <c r="AV4996"/>
      <c r="AW4996"/>
      <c r="AX4996"/>
      <c r="AY4996"/>
      <c r="AZ4996"/>
      <c r="BA4996"/>
      <c r="BB4996"/>
      <c r="BC4996"/>
      <c r="BD4996"/>
      <c r="BE4996"/>
      <c r="BF4996"/>
      <c r="BG4996"/>
      <c r="BH4996"/>
      <c r="BI4996"/>
      <c r="BJ4996"/>
      <c r="BK4996"/>
      <c r="BL4996"/>
      <c r="BM4996"/>
      <c r="BN4996"/>
      <c r="BO4996"/>
      <c r="BP4996"/>
      <c r="BQ4996"/>
      <c r="BR4996"/>
      <c r="BS4996"/>
      <c r="BT4996"/>
      <c r="BU4996"/>
      <c r="BV4996"/>
      <c r="BW4996"/>
      <c r="BX4996"/>
      <c r="BY4996"/>
      <c r="BZ4996"/>
      <c r="CA4996"/>
      <c r="CB4996"/>
      <c r="CC4996"/>
      <c r="CD4996"/>
      <c r="CE4996"/>
      <c r="CF4996"/>
      <c r="CG4996"/>
      <c r="CH4996"/>
      <c r="CI4996"/>
      <c r="CJ4996"/>
      <c r="CK4996"/>
      <c r="CL4996"/>
      <c r="CM4996"/>
      <c r="CN4996"/>
      <c r="CO4996"/>
      <c r="CP4996"/>
      <c r="CQ4996"/>
      <c r="CR4996"/>
      <c r="CS4996"/>
      <c r="CT4996"/>
      <c r="CU4996"/>
      <c r="CV4996"/>
    </row>
    <row r="4997" spans="10:100" x14ac:dyDescent="0.25">
      <c r="J4997"/>
      <c r="K4997"/>
      <c r="L4997"/>
      <c r="M4997"/>
      <c r="N4997"/>
      <c r="O4997"/>
      <c r="P4997"/>
      <c r="Q4997"/>
      <c r="R4997"/>
      <c r="S4997"/>
      <c r="T4997"/>
      <c r="U4997"/>
      <c r="V4997"/>
      <c r="W4997"/>
      <c r="X4997"/>
      <c r="Y4997"/>
      <c r="Z4997"/>
      <c r="AA4997"/>
      <c r="AB4997"/>
      <c r="AC4997"/>
      <c r="AD4997"/>
      <c r="AE4997"/>
      <c r="AF4997"/>
      <c r="AG4997"/>
      <c r="AH4997"/>
      <c r="AI4997"/>
      <c r="AJ4997"/>
      <c r="AK4997"/>
      <c r="AL4997"/>
      <c r="AM4997"/>
      <c r="AN4997"/>
      <c r="AO4997"/>
      <c r="AP4997"/>
      <c r="AQ4997"/>
      <c r="AR4997"/>
      <c r="AS4997"/>
      <c r="AT4997"/>
      <c r="AU4997"/>
      <c r="AV4997"/>
      <c r="AW4997"/>
      <c r="AX4997"/>
      <c r="AY4997"/>
      <c r="AZ4997"/>
      <c r="BA4997"/>
      <c r="BB4997"/>
      <c r="BC4997"/>
      <c r="BD4997"/>
      <c r="BE4997"/>
      <c r="BF4997"/>
      <c r="BG4997"/>
      <c r="BH4997"/>
      <c r="BI4997"/>
      <c r="BJ4997"/>
      <c r="BK4997"/>
      <c r="BL4997"/>
      <c r="BM4997"/>
      <c r="BN4997"/>
      <c r="BO4997"/>
      <c r="BP4997"/>
      <c r="BQ4997"/>
      <c r="BR4997"/>
      <c r="BS4997"/>
      <c r="BT4997"/>
      <c r="BU4997"/>
      <c r="BV4997"/>
      <c r="BW4997"/>
      <c r="BX4997"/>
      <c r="BY4997"/>
      <c r="BZ4997"/>
      <c r="CA4997"/>
      <c r="CB4997"/>
      <c r="CC4997"/>
      <c r="CD4997"/>
      <c r="CE4997"/>
      <c r="CF4997"/>
      <c r="CG4997"/>
      <c r="CH4997"/>
      <c r="CI4997"/>
      <c r="CJ4997"/>
      <c r="CK4997"/>
      <c r="CL4997"/>
      <c r="CM4997"/>
      <c r="CN4997"/>
      <c r="CO4997"/>
      <c r="CP4997"/>
      <c r="CQ4997"/>
      <c r="CR4997"/>
      <c r="CS4997"/>
      <c r="CT4997"/>
      <c r="CU4997"/>
      <c r="CV4997"/>
    </row>
    <row r="4998" spans="10:100" x14ac:dyDescent="0.25">
      <c r="J4998"/>
      <c r="K4998"/>
      <c r="L4998"/>
      <c r="M4998"/>
      <c r="N4998"/>
      <c r="O4998"/>
      <c r="P4998"/>
      <c r="Q4998"/>
      <c r="R4998"/>
      <c r="S4998"/>
      <c r="T4998"/>
      <c r="U4998"/>
      <c r="V4998"/>
      <c r="W4998"/>
      <c r="X4998"/>
      <c r="Y4998"/>
      <c r="Z4998"/>
      <c r="AA4998"/>
      <c r="AB4998"/>
      <c r="AC4998"/>
      <c r="AD4998"/>
      <c r="AE4998"/>
      <c r="AF4998"/>
      <c r="AG4998"/>
      <c r="AH4998"/>
      <c r="AI4998"/>
      <c r="AJ4998"/>
      <c r="AK4998"/>
      <c r="AL4998"/>
      <c r="AM4998"/>
      <c r="AN4998"/>
      <c r="AO4998"/>
      <c r="AP4998"/>
      <c r="AQ4998"/>
      <c r="AR4998"/>
      <c r="AS4998"/>
      <c r="AT4998"/>
      <c r="AU4998"/>
      <c r="AV4998"/>
      <c r="AW4998"/>
      <c r="AX4998"/>
      <c r="AY4998"/>
      <c r="AZ4998"/>
      <c r="BA4998"/>
      <c r="BB4998"/>
      <c r="BC4998"/>
      <c r="BD4998"/>
      <c r="BE4998"/>
      <c r="BF4998"/>
      <c r="BG4998"/>
      <c r="BH4998"/>
      <c r="BI4998"/>
      <c r="BJ4998"/>
      <c r="BK4998"/>
      <c r="BL4998"/>
      <c r="BM4998"/>
      <c r="BN4998"/>
      <c r="BO4998"/>
      <c r="BP4998"/>
      <c r="BQ4998"/>
      <c r="BR4998"/>
      <c r="BS4998"/>
      <c r="BT4998"/>
      <c r="BU4998"/>
      <c r="BV4998"/>
      <c r="BW4998"/>
      <c r="BX4998"/>
      <c r="BY4998"/>
      <c r="BZ4998"/>
      <c r="CA4998"/>
      <c r="CB4998"/>
      <c r="CC4998"/>
      <c r="CD4998"/>
      <c r="CE4998"/>
      <c r="CF4998"/>
      <c r="CG4998"/>
      <c r="CH4998"/>
      <c r="CI4998"/>
      <c r="CJ4998"/>
      <c r="CK4998"/>
      <c r="CL4998"/>
      <c r="CM4998"/>
      <c r="CN4998"/>
      <c r="CO4998"/>
      <c r="CP4998"/>
      <c r="CQ4998"/>
      <c r="CR4998"/>
      <c r="CS4998"/>
      <c r="CT4998"/>
      <c r="CU4998"/>
      <c r="CV4998"/>
    </row>
    <row r="4999" spans="10:100" x14ac:dyDescent="0.25">
      <c r="J4999"/>
      <c r="K4999"/>
      <c r="L4999"/>
      <c r="M4999"/>
      <c r="N4999"/>
      <c r="O4999"/>
      <c r="P4999"/>
      <c r="Q4999"/>
      <c r="R4999"/>
      <c r="S4999"/>
      <c r="T4999"/>
      <c r="U4999"/>
      <c r="V4999"/>
      <c r="W4999"/>
      <c r="X4999"/>
      <c r="Y4999"/>
      <c r="Z4999"/>
      <c r="AA4999"/>
      <c r="AB4999"/>
      <c r="AC4999"/>
      <c r="AD4999"/>
      <c r="AE4999"/>
      <c r="AF4999"/>
      <c r="AG4999"/>
      <c r="AH4999"/>
      <c r="AI4999"/>
      <c r="AJ4999"/>
      <c r="AK4999"/>
      <c r="AL4999"/>
      <c r="AM4999"/>
      <c r="AN4999"/>
      <c r="AO4999"/>
      <c r="AP4999"/>
      <c r="AQ4999"/>
      <c r="AR4999"/>
      <c r="AS4999"/>
      <c r="AT4999"/>
      <c r="AU4999"/>
      <c r="AV4999"/>
      <c r="AW4999"/>
      <c r="AX4999"/>
      <c r="AY4999"/>
      <c r="AZ4999"/>
      <c r="BA4999"/>
      <c r="BB4999"/>
      <c r="BC4999"/>
      <c r="BD4999"/>
      <c r="BE4999"/>
      <c r="BF4999"/>
      <c r="BG4999"/>
      <c r="BH4999"/>
      <c r="BI4999"/>
      <c r="BJ4999"/>
      <c r="BK4999"/>
      <c r="BL4999"/>
      <c r="BM4999"/>
      <c r="BN4999"/>
      <c r="BO4999"/>
      <c r="BP4999"/>
      <c r="BQ4999"/>
      <c r="BR4999"/>
      <c r="BS4999"/>
      <c r="BT4999"/>
      <c r="BU4999"/>
      <c r="BV4999"/>
      <c r="BW4999"/>
      <c r="BX4999"/>
      <c r="BY4999"/>
      <c r="BZ4999"/>
      <c r="CA4999"/>
      <c r="CB4999"/>
      <c r="CC4999"/>
      <c r="CD4999"/>
      <c r="CE4999"/>
      <c r="CF4999"/>
      <c r="CG4999"/>
      <c r="CH4999"/>
      <c r="CI4999"/>
      <c r="CJ4999"/>
      <c r="CK4999"/>
      <c r="CL4999"/>
      <c r="CM4999"/>
      <c r="CN4999"/>
      <c r="CO4999"/>
      <c r="CP4999"/>
      <c r="CQ4999"/>
      <c r="CR4999"/>
      <c r="CS4999"/>
      <c r="CT4999"/>
      <c r="CU4999"/>
      <c r="CV4999"/>
    </row>
    <row r="5000" spans="10:100" x14ac:dyDescent="0.25">
      <c r="J5000"/>
      <c r="K5000"/>
      <c r="L5000"/>
      <c r="M5000"/>
      <c r="N5000"/>
      <c r="O5000"/>
      <c r="P5000"/>
      <c r="Q5000"/>
      <c r="R5000"/>
      <c r="S5000"/>
      <c r="T5000"/>
      <c r="U5000"/>
      <c r="V5000"/>
      <c r="W5000"/>
      <c r="X5000"/>
      <c r="Y5000"/>
      <c r="Z5000"/>
      <c r="AA5000"/>
      <c r="AB5000"/>
      <c r="AC5000"/>
      <c r="AD5000"/>
      <c r="AE5000"/>
      <c r="AF5000"/>
      <c r="AG5000"/>
      <c r="AH5000"/>
      <c r="AI5000"/>
      <c r="AJ5000"/>
      <c r="AK5000"/>
      <c r="AL5000"/>
      <c r="AM5000"/>
      <c r="AN5000"/>
      <c r="AO5000"/>
      <c r="AP5000"/>
      <c r="AQ5000"/>
      <c r="AR5000"/>
      <c r="AS5000"/>
      <c r="AT5000"/>
      <c r="AU5000"/>
      <c r="AV5000"/>
      <c r="AW5000"/>
      <c r="AX5000"/>
      <c r="AY5000"/>
      <c r="AZ5000"/>
      <c r="BA5000"/>
      <c r="BB5000"/>
      <c r="BC5000"/>
      <c r="BD5000"/>
      <c r="BE5000"/>
      <c r="BF5000"/>
      <c r="BG5000"/>
      <c r="BH5000"/>
      <c r="BI5000"/>
      <c r="BJ5000"/>
      <c r="BK5000"/>
      <c r="BL5000"/>
      <c r="BM5000"/>
      <c r="BN5000"/>
      <c r="BO5000"/>
      <c r="BP5000"/>
      <c r="BQ5000"/>
      <c r="BR5000"/>
      <c r="BS5000"/>
      <c r="BT5000"/>
      <c r="BU5000"/>
      <c r="BV5000"/>
      <c r="BW5000"/>
      <c r="BX5000"/>
      <c r="BY5000"/>
      <c r="BZ5000"/>
      <c r="CA5000"/>
      <c r="CB5000"/>
      <c r="CC5000"/>
      <c r="CD5000"/>
      <c r="CE5000"/>
      <c r="CF5000"/>
      <c r="CG5000"/>
      <c r="CH5000"/>
      <c r="CI5000"/>
      <c r="CJ5000"/>
      <c r="CK5000"/>
      <c r="CL5000"/>
      <c r="CM5000"/>
      <c r="CN5000"/>
      <c r="CO5000"/>
      <c r="CP5000"/>
      <c r="CQ5000"/>
      <c r="CR5000"/>
      <c r="CS5000"/>
      <c r="CT5000"/>
      <c r="CU5000"/>
      <c r="CV5000"/>
    </row>
    <row r="5001" spans="10:100" x14ac:dyDescent="0.25">
      <c r="J5001"/>
      <c r="K5001"/>
      <c r="L5001"/>
      <c r="M5001"/>
      <c r="N5001"/>
      <c r="O5001"/>
      <c r="P5001"/>
      <c r="Q5001"/>
      <c r="R5001"/>
      <c r="S5001"/>
      <c r="T5001"/>
      <c r="U5001"/>
      <c r="V5001"/>
      <c r="W5001"/>
      <c r="X5001"/>
      <c r="Y5001"/>
      <c r="Z5001"/>
      <c r="AA5001"/>
      <c r="AB5001"/>
      <c r="AC5001"/>
      <c r="AD5001"/>
      <c r="AE5001"/>
      <c r="AF5001"/>
      <c r="AG5001"/>
      <c r="AH5001"/>
      <c r="AI5001"/>
      <c r="AJ5001"/>
      <c r="AK5001"/>
      <c r="AL5001"/>
      <c r="AM5001"/>
      <c r="AN5001"/>
      <c r="AO5001"/>
      <c r="AP5001"/>
      <c r="AQ5001"/>
      <c r="AR5001"/>
      <c r="AS5001"/>
      <c r="AT5001"/>
      <c r="AU5001"/>
      <c r="AV5001"/>
      <c r="AW5001"/>
      <c r="AX5001"/>
      <c r="AY5001"/>
      <c r="AZ5001"/>
      <c r="BA5001"/>
      <c r="BB5001"/>
      <c r="BC5001"/>
      <c r="BD5001"/>
      <c r="BE5001"/>
      <c r="BF5001"/>
      <c r="BG5001"/>
      <c r="BH5001"/>
      <c r="BI5001"/>
      <c r="BJ5001"/>
      <c r="BK5001"/>
      <c r="BL5001"/>
      <c r="BM5001"/>
      <c r="BN5001"/>
      <c r="BO5001"/>
      <c r="BP5001"/>
      <c r="BQ5001"/>
      <c r="BR5001"/>
      <c r="BS5001"/>
      <c r="BT5001"/>
      <c r="BU5001"/>
      <c r="BV5001"/>
      <c r="BW5001"/>
      <c r="BX5001"/>
      <c r="BY5001"/>
      <c r="BZ5001"/>
      <c r="CA5001"/>
      <c r="CB5001"/>
      <c r="CC5001"/>
      <c r="CD5001"/>
      <c r="CE5001"/>
      <c r="CF5001"/>
      <c r="CG5001"/>
      <c r="CH5001"/>
      <c r="CI5001"/>
      <c r="CJ5001"/>
      <c r="CK5001"/>
      <c r="CL5001"/>
      <c r="CM5001"/>
      <c r="CN5001"/>
      <c r="CO5001"/>
      <c r="CP5001"/>
      <c r="CQ5001"/>
      <c r="CR5001"/>
      <c r="CS5001"/>
      <c r="CT5001"/>
      <c r="CU5001"/>
      <c r="CV5001"/>
    </row>
    <row r="5002" spans="10:100" x14ac:dyDescent="0.25">
      <c r="J5002"/>
      <c r="K5002"/>
      <c r="L5002"/>
      <c r="M5002"/>
      <c r="N5002"/>
      <c r="O5002"/>
      <c r="P5002"/>
      <c r="Q5002"/>
      <c r="R5002"/>
      <c r="S5002"/>
      <c r="T5002"/>
      <c r="U5002"/>
      <c r="V5002"/>
      <c r="W5002"/>
      <c r="X5002"/>
      <c r="Y5002"/>
      <c r="Z5002"/>
      <c r="AA5002"/>
      <c r="AB5002"/>
      <c r="AC5002"/>
      <c r="AD5002"/>
      <c r="AE5002"/>
      <c r="AF5002"/>
      <c r="AG5002"/>
      <c r="AH5002"/>
      <c r="AI5002"/>
      <c r="AJ5002"/>
      <c r="AK5002"/>
      <c r="AL5002"/>
      <c r="AM5002"/>
      <c r="AN5002"/>
      <c r="AO5002"/>
      <c r="AP5002"/>
      <c r="AQ5002"/>
      <c r="AR5002"/>
      <c r="AS5002"/>
      <c r="AT5002"/>
      <c r="AU5002"/>
      <c r="AV5002"/>
      <c r="AW5002"/>
      <c r="AX5002"/>
      <c r="AY5002"/>
      <c r="AZ5002"/>
      <c r="BA5002"/>
      <c r="BB5002"/>
      <c r="BC5002"/>
      <c r="BD5002"/>
      <c r="BE5002"/>
      <c r="BF5002"/>
      <c r="BG5002"/>
      <c r="BH5002"/>
      <c r="BI5002"/>
      <c r="BJ5002"/>
      <c r="BK5002"/>
      <c r="BL5002"/>
      <c r="BM5002"/>
      <c r="BN5002"/>
      <c r="BO5002"/>
      <c r="BP5002"/>
      <c r="BQ5002"/>
      <c r="BR5002"/>
      <c r="BS5002"/>
      <c r="BT5002"/>
      <c r="BU5002"/>
      <c r="BV5002"/>
      <c r="BW5002"/>
      <c r="BX5002"/>
      <c r="BY5002"/>
      <c r="BZ5002"/>
      <c r="CA5002"/>
      <c r="CB5002"/>
      <c r="CC5002"/>
      <c r="CD5002"/>
      <c r="CE5002"/>
      <c r="CF5002"/>
      <c r="CG5002"/>
      <c r="CH5002"/>
      <c r="CI5002"/>
      <c r="CJ5002"/>
      <c r="CK5002"/>
      <c r="CL5002"/>
      <c r="CM5002"/>
      <c r="CN5002"/>
      <c r="CO5002"/>
      <c r="CP5002"/>
      <c r="CQ5002"/>
      <c r="CR5002"/>
      <c r="CS5002"/>
      <c r="CT5002"/>
      <c r="CU5002"/>
      <c r="CV5002"/>
    </row>
    <row r="5003" spans="10:100" x14ac:dyDescent="0.25">
      <c r="J5003"/>
      <c r="K5003"/>
      <c r="L5003"/>
      <c r="M5003"/>
      <c r="N5003"/>
      <c r="O5003"/>
      <c r="P5003"/>
      <c r="Q5003"/>
      <c r="R5003"/>
      <c r="S5003"/>
      <c r="T5003"/>
      <c r="U5003"/>
      <c r="V5003"/>
      <c r="W5003"/>
      <c r="X5003"/>
      <c r="Y5003"/>
      <c r="Z5003"/>
      <c r="AA5003"/>
      <c r="AB5003"/>
      <c r="AC5003"/>
      <c r="AD5003"/>
      <c r="AE5003"/>
      <c r="AF5003"/>
      <c r="AG5003"/>
      <c r="AH5003"/>
      <c r="AI5003"/>
      <c r="AJ5003"/>
      <c r="AK5003"/>
      <c r="AL5003"/>
      <c r="AM5003"/>
      <c r="AN5003"/>
      <c r="AO5003"/>
      <c r="AP5003"/>
      <c r="AQ5003"/>
      <c r="AR5003"/>
      <c r="AS5003"/>
      <c r="AT5003"/>
      <c r="AU5003"/>
      <c r="AV5003"/>
      <c r="AW5003"/>
      <c r="AX5003"/>
      <c r="AY5003"/>
      <c r="AZ5003"/>
      <c r="BA5003"/>
      <c r="BB5003"/>
      <c r="BC5003"/>
      <c r="BD5003"/>
      <c r="BE5003"/>
      <c r="BF5003"/>
      <c r="BG5003"/>
      <c r="BH5003"/>
      <c r="BI5003"/>
      <c r="BJ5003"/>
      <c r="BK5003"/>
      <c r="BL5003"/>
      <c r="BM5003"/>
      <c r="BN5003"/>
      <c r="BO5003"/>
      <c r="BP5003"/>
      <c r="BQ5003"/>
      <c r="BR5003"/>
      <c r="BS5003"/>
      <c r="BT5003"/>
      <c r="BU5003"/>
      <c r="BV5003"/>
      <c r="BW5003"/>
      <c r="BX5003"/>
      <c r="BY5003"/>
      <c r="BZ5003"/>
      <c r="CA5003"/>
      <c r="CB5003"/>
      <c r="CC5003"/>
      <c r="CD5003"/>
      <c r="CE5003"/>
      <c r="CF5003"/>
      <c r="CG5003"/>
      <c r="CH5003"/>
      <c r="CI5003"/>
      <c r="CJ5003"/>
      <c r="CK5003"/>
      <c r="CL5003"/>
      <c r="CM5003"/>
      <c r="CN5003"/>
      <c r="CO5003"/>
      <c r="CP5003"/>
      <c r="CQ5003"/>
      <c r="CR5003"/>
      <c r="CS5003"/>
      <c r="CT5003"/>
      <c r="CU5003"/>
      <c r="CV5003"/>
    </row>
    <row r="5004" spans="10:100" x14ac:dyDescent="0.25">
      <c r="J5004"/>
      <c r="K5004"/>
      <c r="L5004"/>
      <c r="M5004"/>
      <c r="N5004"/>
      <c r="O5004"/>
      <c r="P5004"/>
      <c r="Q5004"/>
      <c r="R5004"/>
      <c r="S5004"/>
      <c r="T5004"/>
      <c r="U5004"/>
      <c r="V5004"/>
      <c r="W5004"/>
      <c r="X5004"/>
      <c r="Y5004"/>
      <c r="Z5004"/>
      <c r="AA5004"/>
      <c r="AB5004"/>
      <c r="AC5004"/>
      <c r="AD5004"/>
      <c r="AE5004"/>
      <c r="AF5004"/>
      <c r="AG5004"/>
      <c r="AH5004"/>
      <c r="AI5004"/>
      <c r="AJ5004"/>
      <c r="AK5004"/>
      <c r="AL5004"/>
      <c r="AM5004"/>
      <c r="AN5004"/>
      <c r="AO5004"/>
      <c r="AP5004"/>
      <c r="AQ5004"/>
      <c r="AR5004"/>
      <c r="AS5004"/>
      <c r="AT5004"/>
      <c r="AU5004"/>
      <c r="AV5004"/>
      <c r="AW5004"/>
      <c r="AX5004"/>
      <c r="AY5004"/>
      <c r="AZ5004"/>
      <c r="BA5004"/>
      <c r="BB5004"/>
      <c r="BC5004"/>
      <c r="BD5004"/>
      <c r="BE5004"/>
      <c r="BF5004"/>
      <c r="BG5004"/>
      <c r="BH5004"/>
      <c r="BI5004"/>
      <c r="BJ5004"/>
      <c r="BK5004"/>
      <c r="BL5004"/>
      <c r="BM5004"/>
      <c r="BN5004"/>
      <c r="BO5004"/>
      <c r="BP5004"/>
      <c r="BQ5004"/>
      <c r="BR5004"/>
      <c r="BS5004"/>
      <c r="BT5004"/>
      <c r="BU5004"/>
      <c r="BV5004"/>
      <c r="BW5004"/>
      <c r="BX5004"/>
      <c r="BY5004"/>
      <c r="BZ5004"/>
      <c r="CA5004"/>
      <c r="CB5004"/>
      <c r="CC5004"/>
      <c r="CD5004"/>
      <c r="CE5004"/>
      <c r="CF5004"/>
      <c r="CG5004"/>
      <c r="CH5004"/>
      <c r="CI5004"/>
      <c r="CJ5004"/>
      <c r="CK5004"/>
      <c r="CL5004"/>
      <c r="CM5004"/>
      <c r="CN5004"/>
      <c r="CO5004"/>
      <c r="CP5004"/>
      <c r="CQ5004"/>
      <c r="CR5004"/>
      <c r="CS5004"/>
      <c r="CT5004"/>
      <c r="CU5004"/>
      <c r="CV5004"/>
    </row>
    <row r="5005" spans="10:100" x14ac:dyDescent="0.25">
      <c r="J5005"/>
      <c r="K5005"/>
      <c r="L5005"/>
      <c r="M5005"/>
      <c r="N5005"/>
      <c r="O5005"/>
      <c r="P5005"/>
      <c r="Q5005"/>
      <c r="R5005"/>
      <c r="S5005"/>
      <c r="T5005"/>
      <c r="U5005"/>
      <c r="V5005"/>
      <c r="W5005"/>
      <c r="X5005"/>
      <c r="Y5005"/>
      <c r="Z5005"/>
      <c r="AA5005"/>
      <c r="AB5005"/>
      <c r="AC5005"/>
      <c r="AD5005"/>
      <c r="AE5005"/>
      <c r="AF5005"/>
      <c r="AG5005"/>
      <c r="AH5005"/>
      <c r="AI5005"/>
      <c r="AJ5005"/>
      <c r="AK5005"/>
      <c r="AL5005"/>
      <c r="AM5005"/>
      <c r="AN5005"/>
      <c r="AO5005"/>
      <c r="AP5005"/>
      <c r="AQ5005"/>
      <c r="AR5005"/>
      <c r="AS5005"/>
      <c r="AT5005"/>
      <c r="AU5005"/>
      <c r="AV5005"/>
      <c r="AW5005"/>
      <c r="AX5005"/>
      <c r="AY5005"/>
      <c r="AZ5005"/>
      <c r="BA5005"/>
      <c r="BB5005"/>
      <c r="BC5005"/>
      <c r="BD5005"/>
      <c r="BE5005"/>
      <c r="BF5005"/>
      <c r="BG5005"/>
      <c r="BH5005"/>
      <c r="BI5005"/>
      <c r="BJ5005"/>
      <c r="BK5005"/>
      <c r="BL5005"/>
      <c r="BM5005"/>
      <c r="BN5005"/>
      <c r="BO5005"/>
      <c r="BP5005"/>
      <c r="BQ5005"/>
      <c r="BR5005"/>
      <c r="BS5005"/>
      <c r="BT5005"/>
      <c r="BU5005"/>
      <c r="BV5005"/>
      <c r="BW5005"/>
      <c r="BX5005"/>
      <c r="BY5005"/>
      <c r="BZ5005"/>
      <c r="CA5005"/>
      <c r="CB5005"/>
      <c r="CC5005"/>
      <c r="CD5005"/>
      <c r="CE5005"/>
      <c r="CF5005"/>
      <c r="CG5005"/>
      <c r="CH5005"/>
      <c r="CI5005"/>
      <c r="CJ5005"/>
      <c r="CK5005"/>
      <c r="CL5005"/>
      <c r="CM5005"/>
      <c r="CN5005"/>
      <c r="CO5005"/>
      <c r="CP5005"/>
      <c r="CQ5005"/>
      <c r="CR5005"/>
      <c r="CS5005"/>
      <c r="CT5005"/>
      <c r="CU5005"/>
      <c r="CV5005"/>
    </row>
    <row r="5006" spans="10:100" x14ac:dyDescent="0.25">
      <c r="J5006"/>
      <c r="K5006"/>
      <c r="L5006"/>
      <c r="M5006"/>
      <c r="N5006"/>
      <c r="O5006"/>
      <c r="P5006"/>
      <c r="Q5006"/>
      <c r="R5006"/>
      <c r="S5006"/>
      <c r="T5006"/>
      <c r="U5006"/>
      <c r="V5006"/>
      <c r="W5006"/>
      <c r="X5006"/>
      <c r="Y5006"/>
      <c r="Z5006"/>
      <c r="AA5006"/>
      <c r="AB5006"/>
      <c r="AC5006"/>
      <c r="AD5006"/>
      <c r="AE5006"/>
      <c r="AF5006"/>
      <c r="AG5006"/>
      <c r="AH5006"/>
      <c r="AI5006"/>
      <c r="AJ5006"/>
      <c r="AK5006"/>
      <c r="AL5006"/>
      <c r="AM5006"/>
      <c r="AN5006"/>
      <c r="AO5006"/>
      <c r="AP5006"/>
      <c r="AQ5006"/>
      <c r="AR5006"/>
      <c r="AS5006"/>
      <c r="AT5006"/>
      <c r="AU5006"/>
      <c r="AV5006"/>
      <c r="AW5006"/>
      <c r="AX5006"/>
      <c r="AY5006"/>
      <c r="AZ5006"/>
      <c r="BA5006"/>
      <c r="BB5006"/>
      <c r="BC5006"/>
      <c r="BD5006"/>
      <c r="BE5006"/>
      <c r="BF5006"/>
      <c r="BG5006"/>
      <c r="BH5006"/>
      <c r="BI5006"/>
      <c r="BJ5006"/>
      <c r="BK5006"/>
      <c r="BL5006"/>
      <c r="BM5006"/>
      <c r="BN5006"/>
      <c r="BO5006"/>
      <c r="BP5006"/>
      <c r="BQ5006"/>
      <c r="BR5006"/>
      <c r="BS5006"/>
      <c r="BT5006"/>
      <c r="BU5006"/>
      <c r="BV5006"/>
      <c r="BW5006"/>
      <c r="BX5006"/>
      <c r="BY5006"/>
      <c r="BZ5006"/>
      <c r="CA5006"/>
      <c r="CB5006"/>
      <c r="CC5006"/>
      <c r="CD5006"/>
      <c r="CE5006"/>
      <c r="CF5006"/>
      <c r="CG5006"/>
      <c r="CH5006"/>
      <c r="CI5006"/>
      <c r="CJ5006"/>
      <c r="CK5006"/>
      <c r="CL5006"/>
      <c r="CM5006"/>
      <c r="CN5006"/>
      <c r="CO5006"/>
      <c r="CP5006"/>
      <c r="CQ5006"/>
      <c r="CR5006"/>
      <c r="CS5006"/>
      <c r="CT5006"/>
      <c r="CU5006"/>
      <c r="CV5006"/>
    </row>
    <row r="5007" spans="10:100" x14ac:dyDescent="0.25">
      <c r="J5007"/>
      <c r="K5007"/>
      <c r="L5007"/>
      <c r="M5007"/>
      <c r="N5007"/>
      <c r="O5007"/>
      <c r="P5007"/>
      <c r="Q5007"/>
      <c r="R5007"/>
      <c r="S5007"/>
      <c r="T5007"/>
      <c r="U5007"/>
      <c r="V5007"/>
      <c r="W5007"/>
      <c r="X5007"/>
      <c r="Y5007"/>
      <c r="Z5007"/>
      <c r="AA5007"/>
      <c r="AB5007"/>
      <c r="AC5007"/>
      <c r="AD5007"/>
      <c r="AE5007"/>
      <c r="AF5007"/>
      <c r="AG5007"/>
      <c r="AH5007"/>
      <c r="AI5007"/>
      <c r="AJ5007"/>
      <c r="AK5007"/>
      <c r="AL5007"/>
      <c r="AM5007"/>
      <c r="AN5007"/>
      <c r="AO5007"/>
      <c r="AP5007"/>
      <c r="AQ5007"/>
      <c r="AR5007"/>
      <c r="AS5007"/>
      <c r="AT5007"/>
      <c r="AU5007"/>
      <c r="AV5007"/>
      <c r="AW5007"/>
      <c r="AX5007"/>
      <c r="AY5007"/>
      <c r="AZ5007"/>
      <c r="BA5007"/>
      <c r="BB5007"/>
      <c r="BC5007"/>
      <c r="BD5007"/>
      <c r="BE5007"/>
      <c r="BF5007"/>
      <c r="BG5007"/>
      <c r="BH5007"/>
      <c r="BI5007"/>
      <c r="BJ5007"/>
      <c r="BK5007"/>
      <c r="BL5007"/>
      <c r="BM5007"/>
      <c r="BN5007"/>
      <c r="BO5007"/>
      <c r="BP5007"/>
      <c r="BQ5007"/>
      <c r="BR5007"/>
      <c r="BS5007"/>
      <c r="BT5007"/>
      <c r="BU5007"/>
      <c r="BV5007"/>
      <c r="BW5007"/>
      <c r="BX5007"/>
      <c r="BY5007"/>
      <c r="BZ5007"/>
      <c r="CA5007"/>
      <c r="CB5007"/>
      <c r="CC5007"/>
      <c r="CD5007"/>
      <c r="CE5007"/>
      <c r="CF5007"/>
      <c r="CG5007"/>
      <c r="CH5007"/>
      <c r="CI5007"/>
      <c r="CJ5007"/>
      <c r="CK5007"/>
      <c r="CL5007"/>
      <c r="CM5007"/>
      <c r="CN5007"/>
      <c r="CO5007"/>
      <c r="CP5007"/>
      <c r="CQ5007"/>
      <c r="CR5007"/>
      <c r="CS5007"/>
      <c r="CT5007"/>
      <c r="CU5007"/>
      <c r="CV5007"/>
    </row>
    <row r="5008" spans="10:100" x14ac:dyDescent="0.25">
      <c r="J5008"/>
      <c r="K5008"/>
      <c r="L5008"/>
      <c r="M5008"/>
      <c r="N5008"/>
      <c r="O5008"/>
      <c r="P5008"/>
      <c r="Q5008"/>
      <c r="R5008"/>
      <c r="S5008"/>
      <c r="T5008"/>
      <c r="U5008"/>
      <c r="V5008"/>
      <c r="W5008"/>
      <c r="X5008"/>
      <c r="Y5008"/>
      <c r="Z5008"/>
      <c r="AA5008"/>
      <c r="AB5008"/>
      <c r="AC5008"/>
      <c r="AD5008"/>
      <c r="AE5008"/>
      <c r="AF5008"/>
      <c r="AG5008"/>
      <c r="AH5008"/>
      <c r="AI5008"/>
      <c r="AJ5008"/>
      <c r="AK5008"/>
      <c r="AL5008"/>
      <c r="AM5008"/>
      <c r="AN5008"/>
      <c r="AO5008"/>
      <c r="AP5008"/>
      <c r="AQ5008"/>
      <c r="AR5008"/>
      <c r="AS5008"/>
      <c r="AT5008"/>
      <c r="AU5008"/>
      <c r="AV5008"/>
      <c r="AW5008"/>
      <c r="AX5008"/>
      <c r="AY5008"/>
      <c r="AZ5008"/>
      <c r="BA5008"/>
      <c r="BB5008"/>
      <c r="BC5008"/>
      <c r="BD5008"/>
      <c r="BE5008"/>
      <c r="BF5008"/>
      <c r="BG5008"/>
      <c r="BH5008"/>
      <c r="BI5008"/>
      <c r="BJ5008"/>
      <c r="BK5008"/>
      <c r="BL5008"/>
      <c r="BM5008"/>
      <c r="BN5008"/>
      <c r="BO5008"/>
      <c r="BP5008"/>
      <c r="BQ5008"/>
      <c r="BR5008"/>
      <c r="BS5008"/>
      <c r="BT5008"/>
      <c r="BU5008"/>
      <c r="BV5008"/>
      <c r="BW5008"/>
      <c r="BX5008"/>
      <c r="BY5008"/>
      <c r="BZ5008"/>
      <c r="CA5008"/>
      <c r="CB5008"/>
      <c r="CC5008"/>
      <c r="CD5008"/>
      <c r="CE5008"/>
      <c r="CF5008"/>
      <c r="CG5008"/>
      <c r="CH5008"/>
      <c r="CI5008"/>
      <c r="CJ5008"/>
      <c r="CK5008"/>
      <c r="CL5008"/>
      <c r="CM5008"/>
      <c r="CN5008"/>
      <c r="CO5008"/>
      <c r="CP5008"/>
      <c r="CQ5008"/>
      <c r="CR5008"/>
      <c r="CS5008"/>
      <c r="CT5008"/>
      <c r="CU5008"/>
      <c r="CV5008"/>
    </row>
    <row r="5009" spans="10:100" x14ac:dyDescent="0.25">
      <c r="J5009"/>
      <c r="K5009"/>
      <c r="L5009"/>
      <c r="M5009"/>
      <c r="N5009"/>
      <c r="O5009"/>
      <c r="P5009"/>
      <c r="Q5009"/>
      <c r="R5009"/>
      <c r="S5009"/>
      <c r="T5009"/>
      <c r="U5009"/>
      <c r="V5009"/>
      <c r="W5009"/>
      <c r="X5009"/>
      <c r="Y5009"/>
      <c r="Z5009"/>
      <c r="AA5009"/>
      <c r="AB5009"/>
      <c r="AC5009"/>
      <c r="AD5009"/>
      <c r="AE5009"/>
      <c r="AF5009"/>
      <c r="AG5009"/>
      <c r="AH5009"/>
      <c r="AI5009"/>
      <c r="AJ5009"/>
      <c r="AK5009"/>
      <c r="AL5009"/>
      <c r="AM5009"/>
      <c r="AN5009"/>
      <c r="AO5009"/>
      <c r="AP5009"/>
      <c r="AQ5009"/>
      <c r="AR5009"/>
      <c r="AS5009"/>
      <c r="AT5009"/>
      <c r="AU5009"/>
      <c r="AV5009"/>
      <c r="AW5009"/>
      <c r="AX5009"/>
      <c r="AY5009"/>
      <c r="AZ5009"/>
      <c r="BA5009"/>
      <c r="BB5009"/>
      <c r="BC5009"/>
      <c r="BD5009"/>
      <c r="BE5009"/>
      <c r="BF5009"/>
      <c r="BG5009"/>
      <c r="BH5009"/>
      <c r="BI5009"/>
      <c r="BJ5009"/>
      <c r="BK5009"/>
      <c r="BL5009"/>
      <c r="BM5009"/>
      <c r="BN5009"/>
      <c r="BO5009"/>
      <c r="BP5009"/>
      <c r="BQ5009"/>
      <c r="BR5009"/>
      <c r="BS5009"/>
      <c r="BT5009"/>
      <c r="BU5009"/>
      <c r="BV5009"/>
      <c r="BW5009"/>
      <c r="BX5009"/>
      <c r="BY5009"/>
      <c r="BZ5009"/>
      <c r="CA5009"/>
      <c r="CB5009"/>
      <c r="CC5009"/>
      <c r="CD5009"/>
      <c r="CE5009"/>
      <c r="CF5009"/>
      <c r="CG5009"/>
      <c r="CH5009"/>
      <c r="CI5009"/>
      <c r="CJ5009"/>
      <c r="CK5009"/>
      <c r="CL5009"/>
      <c r="CM5009"/>
      <c r="CN5009"/>
      <c r="CO5009"/>
      <c r="CP5009"/>
      <c r="CQ5009"/>
      <c r="CR5009"/>
      <c r="CS5009"/>
      <c r="CT5009"/>
      <c r="CU5009"/>
      <c r="CV5009"/>
    </row>
    <row r="5010" spans="10:100" x14ac:dyDescent="0.25">
      <c r="J5010"/>
      <c r="K5010"/>
      <c r="L5010"/>
      <c r="M5010"/>
      <c r="N5010"/>
      <c r="O5010"/>
      <c r="P5010"/>
      <c r="Q5010"/>
      <c r="R5010"/>
      <c r="S5010"/>
      <c r="T5010"/>
      <c r="U5010"/>
      <c r="V5010"/>
      <c r="W5010"/>
      <c r="X5010"/>
      <c r="Y5010"/>
      <c r="Z5010"/>
      <c r="AA5010"/>
      <c r="AB5010"/>
      <c r="AC5010"/>
      <c r="AD5010"/>
      <c r="AE5010"/>
      <c r="AF5010"/>
      <c r="AG5010"/>
      <c r="AH5010"/>
      <c r="AI5010"/>
      <c r="AJ5010"/>
      <c r="AK5010"/>
      <c r="AL5010"/>
      <c r="AM5010"/>
      <c r="AN5010"/>
      <c r="AO5010"/>
      <c r="AP5010"/>
      <c r="AQ5010"/>
      <c r="AR5010"/>
      <c r="AS5010"/>
      <c r="AT5010"/>
      <c r="AU5010"/>
      <c r="AV5010"/>
      <c r="AW5010"/>
      <c r="AX5010"/>
      <c r="AY5010"/>
      <c r="AZ5010"/>
      <c r="BA5010"/>
      <c r="BB5010"/>
      <c r="BC5010"/>
      <c r="BD5010"/>
      <c r="BE5010"/>
      <c r="BF5010"/>
      <c r="BG5010"/>
      <c r="BH5010"/>
      <c r="BI5010"/>
      <c r="BJ5010"/>
      <c r="BK5010"/>
      <c r="BL5010"/>
      <c r="BM5010"/>
      <c r="BN5010"/>
      <c r="BO5010"/>
      <c r="BP5010"/>
      <c r="BQ5010"/>
      <c r="BR5010"/>
      <c r="BS5010"/>
      <c r="BT5010"/>
      <c r="BU5010"/>
      <c r="BV5010"/>
      <c r="BW5010"/>
      <c r="BX5010"/>
      <c r="BY5010"/>
      <c r="BZ5010"/>
      <c r="CA5010"/>
      <c r="CB5010"/>
      <c r="CC5010"/>
      <c r="CD5010"/>
      <c r="CE5010"/>
      <c r="CF5010"/>
      <c r="CG5010"/>
      <c r="CH5010"/>
      <c r="CI5010"/>
      <c r="CJ5010"/>
      <c r="CK5010"/>
      <c r="CL5010"/>
      <c r="CM5010"/>
      <c r="CN5010"/>
      <c r="CO5010"/>
      <c r="CP5010"/>
      <c r="CQ5010"/>
      <c r="CR5010"/>
      <c r="CS5010"/>
      <c r="CT5010"/>
      <c r="CU5010"/>
      <c r="CV5010"/>
    </row>
    <row r="5011" spans="10:100" x14ac:dyDescent="0.25">
      <c r="J5011"/>
      <c r="K5011"/>
      <c r="L5011"/>
      <c r="M5011"/>
      <c r="N5011"/>
      <c r="O5011"/>
      <c r="P5011"/>
      <c r="Q5011"/>
      <c r="R5011"/>
      <c r="S5011"/>
      <c r="T5011"/>
      <c r="U5011"/>
      <c r="V5011"/>
      <c r="W5011"/>
      <c r="X5011"/>
      <c r="Y5011"/>
      <c r="Z5011"/>
      <c r="AA5011"/>
      <c r="AB5011"/>
      <c r="AC5011"/>
      <c r="AD5011"/>
      <c r="AE5011"/>
      <c r="AF5011"/>
      <c r="AG5011"/>
      <c r="AH5011"/>
      <c r="AI5011"/>
      <c r="AJ5011"/>
      <c r="AK5011"/>
      <c r="AL5011"/>
      <c r="AM5011"/>
      <c r="AN5011"/>
      <c r="AO5011"/>
      <c r="AP5011"/>
      <c r="AQ5011"/>
      <c r="AR5011"/>
      <c r="AS5011"/>
      <c r="AT5011"/>
      <c r="AU5011"/>
      <c r="AV5011"/>
      <c r="AW5011"/>
      <c r="AX5011"/>
      <c r="AY5011"/>
      <c r="AZ5011"/>
      <c r="BA5011"/>
      <c r="BB5011"/>
      <c r="BC5011"/>
      <c r="BD5011"/>
      <c r="BE5011"/>
      <c r="BF5011"/>
      <c r="BG5011"/>
      <c r="BH5011"/>
      <c r="BI5011"/>
      <c r="BJ5011"/>
      <c r="BK5011"/>
      <c r="BL5011"/>
      <c r="BM5011"/>
      <c r="BN5011"/>
      <c r="BO5011"/>
      <c r="BP5011"/>
      <c r="BQ5011"/>
      <c r="BR5011"/>
      <c r="BS5011"/>
      <c r="BT5011"/>
      <c r="BU5011"/>
      <c r="BV5011"/>
      <c r="BW5011"/>
      <c r="BX5011"/>
      <c r="BY5011"/>
      <c r="BZ5011"/>
      <c r="CA5011"/>
      <c r="CB5011"/>
      <c r="CC5011"/>
      <c r="CD5011"/>
      <c r="CE5011"/>
      <c r="CF5011"/>
      <c r="CG5011"/>
      <c r="CH5011"/>
      <c r="CI5011"/>
      <c r="CJ5011"/>
      <c r="CK5011"/>
      <c r="CL5011"/>
      <c r="CM5011"/>
      <c r="CN5011"/>
      <c r="CO5011"/>
      <c r="CP5011"/>
      <c r="CQ5011"/>
      <c r="CR5011"/>
      <c r="CS5011"/>
      <c r="CT5011"/>
      <c r="CU5011"/>
      <c r="CV5011"/>
    </row>
    <row r="5012" spans="10:100" x14ac:dyDescent="0.25">
      <c r="J5012"/>
      <c r="K5012"/>
      <c r="L5012"/>
      <c r="M5012"/>
      <c r="N5012"/>
      <c r="O5012"/>
      <c r="P5012"/>
      <c r="Q5012"/>
      <c r="R5012"/>
      <c r="S5012"/>
      <c r="T5012"/>
      <c r="U5012"/>
      <c r="V5012"/>
      <c r="W5012"/>
      <c r="X5012"/>
      <c r="Y5012"/>
      <c r="Z5012"/>
      <c r="AA5012"/>
      <c r="AB5012"/>
      <c r="AC5012"/>
      <c r="AD5012"/>
      <c r="AE5012"/>
      <c r="AF5012"/>
      <c r="AG5012"/>
      <c r="AH5012"/>
      <c r="AI5012"/>
      <c r="AJ5012"/>
      <c r="AK5012"/>
      <c r="AL5012"/>
      <c r="AM5012"/>
      <c r="AN5012"/>
      <c r="AO5012"/>
      <c r="AP5012"/>
      <c r="AQ5012"/>
      <c r="AR5012"/>
      <c r="AS5012"/>
      <c r="AT5012"/>
      <c r="AU5012"/>
      <c r="AV5012"/>
      <c r="AW5012"/>
      <c r="AX5012"/>
      <c r="AY5012"/>
      <c r="AZ5012"/>
      <c r="BA5012"/>
      <c r="BB5012"/>
      <c r="BC5012"/>
      <c r="BD5012"/>
      <c r="BE5012"/>
      <c r="BF5012"/>
      <c r="BG5012"/>
      <c r="BH5012"/>
      <c r="BI5012"/>
      <c r="BJ5012"/>
      <c r="BK5012"/>
      <c r="BL5012"/>
      <c r="BM5012"/>
      <c r="BN5012"/>
      <c r="BO5012"/>
      <c r="BP5012"/>
      <c r="BQ5012"/>
      <c r="BR5012"/>
      <c r="BS5012"/>
      <c r="BT5012"/>
      <c r="BU5012"/>
      <c r="BV5012"/>
      <c r="BW5012"/>
      <c r="BX5012"/>
      <c r="BY5012"/>
      <c r="BZ5012"/>
      <c r="CA5012"/>
      <c r="CB5012"/>
      <c r="CC5012"/>
      <c r="CD5012"/>
      <c r="CE5012"/>
      <c r="CF5012"/>
      <c r="CG5012"/>
      <c r="CH5012"/>
      <c r="CI5012"/>
      <c r="CJ5012"/>
      <c r="CK5012"/>
      <c r="CL5012"/>
      <c r="CM5012"/>
      <c r="CN5012"/>
      <c r="CO5012"/>
      <c r="CP5012"/>
      <c r="CQ5012"/>
      <c r="CR5012"/>
      <c r="CS5012"/>
      <c r="CT5012"/>
      <c r="CU5012"/>
      <c r="CV5012"/>
    </row>
    <row r="5013" spans="10:100" x14ac:dyDescent="0.25">
      <c r="J5013"/>
      <c r="K5013"/>
      <c r="L5013"/>
      <c r="M5013"/>
      <c r="N5013"/>
      <c r="O5013"/>
      <c r="P5013"/>
      <c r="Q5013"/>
      <c r="R5013"/>
      <c r="S5013"/>
      <c r="T5013"/>
      <c r="U5013"/>
      <c r="V5013"/>
      <c r="W5013"/>
      <c r="X5013"/>
      <c r="Y5013"/>
      <c r="Z5013"/>
      <c r="AA5013"/>
      <c r="AB5013"/>
      <c r="AC5013"/>
      <c r="AD5013"/>
      <c r="AE5013"/>
      <c r="AF5013"/>
      <c r="AG5013"/>
      <c r="AH5013"/>
      <c r="AI5013"/>
      <c r="AJ5013"/>
      <c r="AK5013"/>
      <c r="AL5013"/>
      <c r="AM5013"/>
      <c r="AN5013"/>
      <c r="AO5013"/>
      <c r="AP5013"/>
      <c r="AQ5013"/>
      <c r="AR5013"/>
      <c r="AS5013"/>
      <c r="AT5013"/>
      <c r="AU5013"/>
      <c r="AV5013"/>
      <c r="AW5013"/>
      <c r="AX5013"/>
      <c r="AY5013"/>
      <c r="AZ5013"/>
      <c r="BA5013"/>
      <c r="BB5013"/>
      <c r="BC5013"/>
      <c r="BD5013"/>
      <c r="BE5013"/>
      <c r="BF5013"/>
      <c r="BG5013"/>
      <c r="BH5013"/>
      <c r="BI5013"/>
      <c r="BJ5013"/>
      <c r="BK5013"/>
      <c r="BL5013"/>
      <c r="BM5013"/>
      <c r="BN5013"/>
      <c r="BO5013"/>
      <c r="BP5013"/>
      <c r="BQ5013"/>
      <c r="BR5013"/>
      <c r="BS5013"/>
      <c r="BT5013"/>
      <c r="BU5013"/>
      <c r="BV5013"/>
      <c r="BW5013"/>
      <c r="BX5013"/>
      <c r="BY5013"/>
      <c r="BZ5013"/>
      <c r="CA5013"/>
      <c r="CB5013"/>
      <c r="CC5013"/>
      <c r="CD5013"/>
      <c r="CE5013"/>
      <c r="CF5013"/>
      <c r="CG5013"/>
      <c r="CH5013"/>
      <c r="CI5013"/>
      <c r="CJ5013"/>
      <c r="CK5013"/>
      <c r="CL5013"/>
      <c r="CM5013"/>
      <c r="CN5013"/>
      <c r="CO5013"/>
      <c r="CP5013"/>
      <c r="CQ5013"/>
      <c r="CR5013"/>
      <c r="CS5013"/>
      <c r="CT5013"/>
      <c r="CU5013"/>
      <c r="CV5013"/>
    </row>
    <row r="5014" spans="10:100" x14ac:dyDescent="0.25">
      <c r="J5014"/>
      <c r="K5014"/>
      <c r="L5014"/>
      <c r="M5014"/>
      <c r="N5014"/>
      <c r="O5014"/>
      <c r="P5014"/>
      <c r="Q5014"/>
      <c r="R5014"/>
      <c r="S5014"/>
      <c r="T5014"/>
      <c r="U5014"/>
      <c r="V5014"/>
      <c r="W5014"/>
      <c r="X5014"/>
      <c r="Y5014"/>
      <c r="Z5014"/>
      <c r="AA5014"/>
      <c r="AB5014"/>
      <c r="AC5014"/>
      <c r="AD5014"/>
      <c r="AE5014"/>
      <c r="AF5014"/>
      <c r="AG5014"/>
      <c r="AH5014"/>
      <c r="AI5014"/>
      <c r="AJ5014"/>
      <c r="AK5014"/>
      <c r="AL5014"/>
      <c r="AM5014"/>
      <c r="AN5014"/>
      <c r="AO5014"/>
      <c r="AP5014"/>
      <c r="AQ5014"/>
      <c r="AR5014"/>
      <c r="AS5014"/>
      <c r="AT5014"/>
      <c r="AU5014"/>
      <c r="AV5014"/>
      <c r="AW5014"/>
      <c r="AX5014"/>
      <c r="AY5014"/>
      <c r="AZ5014"/>
      <c r="BA5014"/>
      <c r="BB5014"/>
      <c r="BC5014"/>
      <c r="BD5014"/>
      <c r="BE5014"/>
      <c r="BF5014"/>
      <c r="BG5014"/>
      <c r="BH5014"/>
      <c r="BI5014"/>
      <c r="BJ5014"/>
      <c r="BK5014"/>
      <c r="BL5014"/>
      <c r="BM5014"/>
      <c r="BN5014"/>
      <c r="BO5014"/>
      <c r="BP5014"/>
      <c r="BQ5014"/>
      <c r="BR5014"/>
      <c r="BS5014"/>
      <c r="BT5014"/>
      <c r="BU5014"/>
      <c r="BV5014"/>
      <c r="BW5014"/>
      <c r="BX5014"/>
      <c r="BY5014"/>
      <c r="BZ5014"/>
      <c r="CA5014"/>
      <c r="CB5014"/>
      <c r="CC5014"/>
      <c r="CD5014"/>
      <c r="CE5014"/>
      <c r="CF5014"/>
      <c r="CG5014"/>
      <c r="CH5014"/>
      <c r="CI5014"/>
      <c r="CJ5014"/>
      <c r="CK5014"/>
      <c r="CL5014"/>
      <c r="CM5014"/>
      <c r="CN5014"/>
      <c r="CO5014"/>
      <c r="CP5014"/>
      <c r="CQ5014"/>
      <c r="CR5014"/>
      <c r="CS5014"/>
      <c r="CT5014"/>
      <c r="CU5014"/>
      <c r="CV5014"/>
    </row>
    <row r="5015" spans="10:100" x14ac:dyDescent="0.25">
      <c r="J5015"/>
      <c r="K5015"/>
      <c r="L5015"/>
      <c r="M5015"/>
      <c r="N5015"/>
      <c r="O5015"/>
      <c r="P5015"/>
      <c r="Q5015"/>
      <c r="R5015"/>
      <c r="S5015"/>
      <c r="T5015"/>
      <c r="U5015"/>
      <c r="V5015"/>
      <c r="W5015"/>
      <c r="X5015"/>
      <c r="Y5015"/>
      <c r="Z5015"/>
      <c r="AA5015"/>
      <c r="AB5015"/>
      <c r="AC5015"/>
      <c r="AD5015"/>
      <c r="AE5015"/>
      <c r="AF5015"/>
      <c r="AG5015"/>
      <c r="AH5015"/>
      <c r="AI5015"/>
      <c r="AJ5015"/>
      <c r="AK5015"/>
      <c r="AL5015"/>
      <c r="AM5015"/>
      <c r="AN5015"/>
      <c r="AO5015"/>
      <c r="AP5015"/>
      <c r="AQ5015"/>
      <c r="AR5015"/>
      <c r="AS5015"/>
      <c r="AT5015"/>
      <c r="AU5015"/>
      <c r="AV5015"/>
      <c r="AW5015"/>
      <c r="AX5015"/>
      <c r="AY5015"/>
      <c r="AZ5015"/>
      <c r="BA5015"/>
      <c r="BB5015"/>
      <c r="BC5015"/>
      <c r="BD5015"/>
      <c r="BE5015"/>
      <c r="BF5015"/>
      <c r="BG5015"/>
      <c r="BH5015"/>
      <c r="BI5015"/>
      <c r="BJ5015"/>
      <c r="BK5015"/>
      <c r="BL5015"/>
      <c r="BM5015"/>
      <c r="BN5015"/>
      <c r="BO5015"/>
      <c r="BP5015"/>
      <c r="BQ5015"/>
      <c r="BR5015"/>
      <c r="BS5015"/>
      <c r="BT5015"/>
      <c r="BU5015"/>
      <c r="BV5015"/>
      <c r="BW5015"/>
      <c r="BX5015"/>
      <c r="BY5015"/>
      <c r="BZ5015"/>
      <c r="CA5015"/>
      <c r="CB5015"/>
      <c r="CC5015"/>
      <c r="CD5015"/>
      <c r="CE5015"/>
      <c r="CF5015"/>
      <c r="CG5015"/>
      <c r="CH5015"/>
      <c r="CI5015"/>
      <c r="CJ5015"/>
      <c r="CK5015"/>
      <c r="CL5015"/>
      <c r="CM5015"/>
      <c r="CN5015"/>
      <c r="CO5015"/>
      <c r="CP5015"/>
      <c r="CQ5015"/>
      <c r="CR5015"/>
      <c r="CS5015"/>
      <c r="CT5015"/>
      <c r="CU5015"/>
      <c r="CV5015"/>
    </row>
    <row r="5016" spans="10:100" x14ac:dyDescent="0.25">
      <c r="J5016"/>
      <c r="K5016"/>
      <c r="L5016"/>
      <c r="M5016"/>
      <c r="N5016"/>
      <c r="O5016"/>
      <c r="P5016"/>
      <c r="Q5016"/>
      <c r="R5016"/>
      <c r="S5016"/>
      <c r="T5016"/>
      <c r="U5016"/>
      <c r="V5016"/>
      <c r="W5016"/>
      <c r="X5016"/>
      <c r="Y5016"/>
      <c r="Z5016"/>
      <c r="AA5016"/>
      <c r="AB5016"/>
      <c r="AC5016"/>
      <c r="AD5016"/>
      <c r="AE5016"/>
      <c r="AF5016"/>
      <c r="AG5016"/>
      <c r="AH5016"/>
      <c r="AI5016"/>
      <c r="AJ5016"/>
      <c r="AK5016"/>
      <c r="AL5016"/>
      <c r="AM5016"/>
      <c r="AN5016"/>
      <c r="AO5016"/>
      <c r="AP5016"/>
      <c r="AQ5016"/>
      <c r="AR5016"/>
      <c r="AS5016"/>
      <c r="AT5016"/>
      <c r="AU5016"/>
      <c r="AV5016"/>
      <c r="AW5016"/>
      <c r="AX5016"/>
      <c r="AY5016"/>
      <c r="AZ5016"/>
      <c r="BA5016"/>
      <c r="BB5016"/>
      <c r="BC5016"/>
      <c r="BD5016"/>
      <c r="BE5016"/>
      <c r="BF5016"/>
      <c r="BG5016"/>
      <c r="BH5016"/>
      <c r="BI5016"/>
      <c r="BJ5016"/>
      <c r="BK5016"/>
      <c r="BL5016"/>
      <c r="BM5016"/>
      <c r="BN5016"/>
      <c r="BO5016"/>
      <c r="BP5016"/>
      <c r="BQ5016"/>
      <c r="BR5016"/>
      <c r="BS5016"/>
      <c r="BT5016"/>
      <c r="BU5016"/>
      <c r="BV5016"/>
      <c r="BW5016"/>
      <c r="BX5016"/>
      <c r="BY5016"/>
      <c r="BZ5016"/>
      <c r="CA5016"/>
      <c r="CB5016"/>
      <c r="CC5016"/>
      <c r="CD5016"/>
      <c r="CE5016"/>
      <c r="CF5016"/>
      <c r="CG5016"/>
      <c r="CH5016"/>
      <c r="CI5016"/>
      <c r="CJ5016"/>
      <c r="CK5016"/>
      <c r="CL5016"/>
      <c r="CM5016"/>
      <c r="CN5016"/>
      <c r="CO5016"/>
      <c r="CP5016"/>
      <c r="CQ5016"/>
      <c r="CR5016"/>
      <c r="CS5016"/>
      <c r="CT5016"/>
      <c r="CU5016"/>
      <c r="CV5016"/>
    </row>
    <row r="5017" spans="10:100" x14ac:dyDescent="0.25">
      <c r="J5017"/>
      <c r="K5017"/>
      <c r="L5017"/>
      <c r="M5017"/>
      <c r="N5017"/>
      <c r="O5017"/>
      <c r="P5017"/>
      <c r="Q5017"/>
      <c r="R5017"/>
      <c r="S5017"/>
      <c r="T5017"/>
      <c r="U5017"/>
      <c r="V5017"/>
      <c r="W5017"/>
      <c r="X5017"/>
      <c r="Y5017"/>
      <c r="Z5017"/>
      <c r="AA5017"/>
      <c r="AB5017"/>
      <c r="AC5017"/>
      <c r="AD5017"/>
      <c r="AE5017"/>
      <c r="AF5017"/>
      <c r="AG5017"/>
      <c r="AH5017"/>
      <c r="AI5017"/>
      <c r="AJ5017"/>
      <c r="AK5017"/>
      <c r="AL5017"/>
      <c r="AM5017"/>
      <c r="AN5017"/>
      <c r="AO5017"/>
      <c r="AP5017"/>
      <c r="AQ5017"/>
      <c r="AR5017"/>
      <c r="AS5017"/>
      <c r="AT5017"/>
      <c r="AU5017"/>
      <c r="AV5017"/>
      <c r="AW5017"/>
      <c r="AX5017"/>
      <c r="AY5017"/>
      <c r="AZ5017"/>
      <c r="BA5017"/>
      <c r="BB5017"/>
      <c r="BC5017"/>
      <c r="BD5017"/>
      <c r="BE5017"/>
      <c r="BF5017"/>
      <c r="BG5017"/>
      <c r="BH5017"/>
      <c r="BI5017"/>
      <c r="BJ5017"/>
      <c r="BK5017"/>
      <c r="BL5017"/>
      <c r="BM5017"/>
      <c r="BN5017"/>
      <c r="BO5017"/>
      <c r="BP5017"/>
      <c r="BQ5017"/>
      <c r="BR5017"/>
      <c r="BS5017"/>
      <c r="BT5017"/>
      <c r="BU5017"/>
      <c r="BV5017"/>
      <c r="BW5017"/>
      <c r="BX5017"/>
      <c r="BY5017"/>
      <c r="BZ5017"/>
      <c r="CA5017"/>
      <c r="CB5017"/>
      <c r="CC5017"/>
      <c r="CD5017"/>
      <c r="CE5017"/>
      <c r="CF5017"/>
      <c r="CG5017"/>
      <c r="CH5017"/>
      <c r="CI5017"/>
      <c r="CJ5017"/>
      <c r="CK5017"/>
      <c r="CL5017"/>
      <c r="CM5017"/>
      <c r="CN5017"/>
      <c r="CO5017"/>
      <c r="CP5017"/>
      <c r="CQ5017"/>
      <c r="CR5017"/>
      <c r="CS5017"/>
      <c r="CT5017"/>
      <c r="CU5017"/>
      <c r="CV5017"/>
    </row>
    <row r="5018" spans="10:100" x14ac:dyDescent="0.25">
      <c r="J5018"/>
      <c r="K5018"/>
      <c r="L5018"/>
      <c r="M5018"/>
      <c r="N5018"/>
      <c r="O5018"/>
      <c r="P5018"/>
      <c r="Q5018"/>
      <c r="R5018"/>
      <c r="S5018"/>
      <c r="T5018"/>
      <c r="U5018"/>
      <c r="V5018"/>
      <c r="W5018"/>
      <c r="X5018"/>
      <c r="Y5018"/>
      <c r="Z5018"/>
      <c r="AA5018"/>
      <c r="AB5018"/>
      <c r="AC5018"/>
      <c r="AD5018"/>
      <c r="AE5018"/>
      <c r="AF5018"/>
      <c r="AG5018"/>
      <c r="AH5018"/>
      <c r="AI5018"/>
      <c r="AJ5018"/>
      <c r="AK5018"/>
      <c r="AL5018"/>
      <c r="AM5018"/>
      <c r="AN5018"/>
      <c r="AO5018"/>
      <c r="AP5018"/>
      <c r="AQ5018"/>
      <c r="AR5018"/>
      <c r="AS5018"/>
      <c r="AT5018"/>
      <c r="AU5018"/>
      <c r="AV5018"/>
      <c r="AW5018"/>
      <c r="AX5018"/>
      <c r="AY5018"/>
      <c r="AZ5018"/>
      <c r="BA5018"/>
      <c r="BB5018"/>
      <c r="BC5018"/>
      <c r="BD5018"/>
      <c r="BE5018"/>
      <c r="BF5018"/>
      <c r="BG5018"/>
      <c r="BH5018"/>
      <c r="BI5018"/>
      <c r="BJ5018"/>
      <c r="BK5018"/>
      <c r="BL5018"/>
      <c r="BM5018"/>
      <c r="BN5018"/>
      <c r="BO5018"/>
      <c r="BP5018"/>
      <c r="BQ5018"/>
      <c r="BR5018"/>
      <c r="BS5018"/>
      <c r="BT5018"/>
      <c r="BU5018"/>
      <c r="BV5018"/>
      <c r="BW5018"/>
      <c r="BX5018"/>
      <c r="BY5018"/>
      <c r="BZ5018"/>
      <c r="CA5018"/>
      <c r="CB5018"/>
      <c r="CC5018"/>
      <c r="CD5018"/>
      <c r="CE5018"/>
      <c r="CF5018"/>
      <c r="CG5018"/>
      <c r="CH5018"/>
      <c r="CI5018"/>
      <c r="CJ5018"/>
      <c r="CK5018"/>
      <c r="CL5018"/>
      <c r="CM5018"/>
      <c r="CN5018"/>
      <c r="CO5018"/>
      <c r="CP5018"/>
      <c r="CQ5018"/>
      <c r="CR5018"/>
      <c r="CS5018"/>
      <c r="CT5018"/>
      <c r="CU5018"/>
      <c r="CV5018"/>
    </row>
    <row r="5019" spans="10:100" x14ac:dyDescent="0.25">
      <c r="J5019"/>
      <c r="K5019"/>
      <c r="L5019"/>
      <c r="M5019"/>
      <c r="N5019"/>
      <c r="O5019"/>
      <c r="P5019"/>
      <c r="Q5019"/>
      <c r="R5019"/>
      <c r="S5019"/>
      <c r="T5019"/>
      <c r="U5019"/>
      <c r="V5019"/>
      <c r="W5019"/>
      <c r="X5019"/>
      <c r="Y5019"/>
      <c r="Z5019"/>
      <c r="AA5019"/>
      <c r="AB5019"/>
      <c r="AC5019"/>
      <c r="AD5019"/>
      <c r="AE5019"/>
      <c r="AF5019"/>
      <c r="AG5019"/>
      <c r="AH5019"/>
      <c r="AI5019"/>
      <c r="AJ5019"/>
      <c r="AK5019"/>
      <c r="AL5019"/>
      <c r="AM5019"/>
      <c r="AN5019"/>
      <c r="AO5019"/>
      <c r="AP5019"/>
      <c r="AQ5019"/>
      <c r="AR5019"/>
      <c r="AS5019"/>
      <c r="AT5019"/>
      <c r="AU5019"/>
      <c r="AV5019"/>
      <c r="AW5019"/>
      <c r="AX5019"/>
      <c r="AY5019"/>
      <c r="AZ5019"/>
      <c r="BA5019"/>
      <c r="BB5019"/>
      <c r="BC5019"/>
      <c r="BD5019"/>
      <c r="BE5019"/>
      <c r="BF5019"/>
      <c r="BG5019"/>
      <c r="BH5019"/>
      <c r="BI5019"/>
      <c r="BJ5019"/>
      <c r="BK5019"/>
      <c r="BL5019"/>
      <c r="BM5019"/>
      <c r="BN5019"/>
      <c r="BO5019"/>
      <c r="BP5019"/>
      <c r="BQ5019"/>
      <c r="BR5019"/>
      <c r="BS5019"/>
      <c r="BT5019"/>
      <c r="BU5019"/>
      <c r="BV5019"/>
      <c r="BW5019"/>
      <c r="BX5019"/>
      <c r="BY5019"/>
      <c r="BZ5019"/>
      <c r="CA5019"/>
      <c r="CB5019"/>
      <c r="CC5019"/>
      <c r="CD5019"/>
      <c r="CE5019"/>
      <c r="CF5019"/>
      <c r="CG5019"/>
      <c r="CH5019"/>
      <c r="CI5019"/>
      <c r="CJ5019"/>
      <c r="CK5019"/>
      <c r="CL5019"/>
      <c r="CM5019"/>
      <c r="CN5019"/>
      <c r="CO5019"/>
      <c r="CP5019"/>
      <c r="CQ5019"/>
      <c r="CR5019"/>
      <c r="CS5019"/>
      <c r="CT5019"/>
      <c r="CU5019"/>
      <c r="CV5019"/>
    </row>
    <row r="5020" spans="10:100" x14ac:dyDescent="0.25">
      <c r="J5020"/>
      <c r="K5020"/>
      <c r="L5020"/>
      <c r="M5020"/>
      <c r="N5020"/>
      <c r="O5020"/>
      <c r="P5020"/>
      <c r="Q5020"/>
      <c r="R5020"/>
      <c r="S5020"/>
      <c r="T5020"/>
      <c r="U5020"/>
      <c r="V5020"/>
      <c r="W5020"/>
      <c r="X5020"/>
      <c r="Y5020"/>
      <c r="Z5020"/>
      <c r="AA5020"/>
      <c r="AB5020"/>
      <c r="AC5020"/>
      <c r="AD5020"/>
      <c r="AE5020"/>
      <c r="AF5020"/>
      <c r="AG5020"/>
      <c r="AH5020"/>
      <c r="AI5020"/>
      <c r="AJ5020"/>
      <c r="AK5020"/>
      <c r="AL5020"/>
      <c r="AM5020"/>
      <c r="AN5020"/>
      <c r="AO5020"/>
      <c r="AP5020"/>
      <c r="AQ5020"/>
      <c r="AR5020"/>
      <c r="AS5020"/>
      <c r="AT5020"/>
      <c r="AU5020"/>
      <c r="AV5020"/>
      <c r="AW5020"/>
      <c r="AX5020"/>
      <c r="AY5020"/>
      <c r="AZ5020"/>
      <c r="BA5020"/>
      <c r="BB5020"/>
      <c r="BC5020"/>
      <c r="BD5020"/>
      <c r="BE5020"/>
      <c r="BF5020"/>
      <c r="BG5020"/>
      <c r="BH5020"/>
      <c r="BI5020"/>
      <c r="BJ5020"/>
      <c r="BK5020"/>
      <c r="BL5020"/>
      <c r="BM5020"/>
      <c r="BN5020"/>
      <c r="BO5020"/>
      <c r="BP5020"/>
      <c r="BQ5020"/>
      <c r="BR5020"/>
      <c r="BS5020"/>
      <c r="BT5020"/>
      <c r="BU5020"/>
      <c r="BV5020"/>
      <c r="BW5020"/>
      <c r="BX5020"/>
      <c r="BY5020"/>
      <c r="BZ5020"/>
      <c r="CA5020"/>
      <c r="CB5020"/>
      <c r="CC5020"/>
      <c r="CD5020"/>
      <c r="CE5020"/>
      <c r="CF5020"/>
      <c r="CG5020"/>
      <c r="CH5020"/>
      <c r="CI5020"/>
      <c r="CJ5020"/>
      <c r="CK5020"/>
      <c r="CL5020"/>
      <c r="CM5020"/>
      <c r="CN5020"/>
      <c r="CO5020"/>
      <c r="CP5020"/>
      <c r="CQ5020"/>
      <c r="CR5020"/>
      <c r="CS5020"/>
      <c r="CT5020"/>
      <c r="CU5020"/>
      <c r="CV5020"/>
    </row>
    <row r="5021" spans="10:100" x14ac:dyDescent="0.25">
      <c r="J5021"/>
      <c r="K5021"/>
      <c r="L5021"/>
      <c r="M5021"/>
      <c r="N5021"/>
      <c r="O5021"/>
      <c r="P5021"/>
      <c r="Q5021"/>
      <c r="R5021"/>
      <c r="S5021"/>
      <c r="T5021"/>
      <c r="U5021"/>
      <c r="V5021"/>
      <c r="W5021"/>
      <c r="X5021"/>
      <c r="Y5021"/>
      <c r="Z5021"/>
      <c r="AA5021"/>
      <c r="AB5021"/>
      <c r="AC5021"/>
      <c r="AD5021"/>
      <c r="AE5021"/>
      <c r="AF5021"/>
      <c r="AG5021"/>
      <c r="AH5021"/>
      <c r="AI5021"/>
      <c r="AJ5021"/>
      <c r="AK5021"/>
      <c r="AL5021"/>
      <c r="AM5021"/>
      <c r="AN5021"/>
      <c r="AO5021"/>
      <c r="AP5021"/>
      <c r="AQ5021"/>
      <c r="AR5021"/>
      <c r="AS5021"/>
      <c r="AT5021"/>
      <c r="AU5021"/>
      <c r="AV5021"/>
      <c r="AW5021"/>
      <c r="AX5021"/>
      <c r="AY5021"/>
      <c r="AZ5021"/>
      <c r="BA5021"/>
      <c r="BB5021"/>
      <c r="BC5021"/>
      <c r="BD5021"/>
      <c r="BE5021"/>
      <c r="BF5021"/>
      <c r="BG5021"/>
      <c r="BH5021"/>
      <c r="BI5021"/>
      <c r="BJ5021"/>
      <c r="BK5021"/>
      <c r="BL5021"/>
      <c r="BM5021"/>
      <c r="BN5021"/>
      <c r="BO5021"/>
      <c r="BP5021"/>
      <c r="BQ5021"/>
      <c r="BR5021"/>
      <c r="BS5021"/>
      <c r="BT5021"/>
      <c r="BU5021"/>
      <c r="BV5021"/>
      <c r="BW5021"/>
      <c r="BX5021"/>
      <c r="BY5021"/>
      <c r="BZ5021"/>
      <c r="CA5021"/>
      <c r="CB5021"/>
      <c r="CC5021"/>
      <c r="CD5021"/>
      <c r="CE5021"/>
      <c r="CF5021"/>
      <c r="CG5021"/>
      <c r="CH5021"/>
      <c r="CI5021"/>
      <c r="CJ5021"/>
      <c r="CK5021"/>
      <c r="CL5021"/>
      <c r="CM5021"/>
      <c r="CN5021"/>
      <c r="CO5021"/>
      <c r="CP5021"/>
      <c r="CQ5021"/>
      <c r="CR5021"/>
      <c r="CS5021"/>
      <c r="CT5021"/>
      <c r="CU5021"/>
      <c r="CV5021"/>
    </row>
    <row r="5022" spans="10:100" x14ac:dyDescent="0.25">
      <c r="J5022"/>
      <c r="K5022"/>
      <c r="L5022"/>
      <c r="M5022"/>
      <c r="N5022"/>
      <c r="O5022"/>
      <c r="P5022"/>
      <c r="Q5022"/>
      <c r="R5022"/>
      <c r="S5022"/>
      <c r="T5022"/>
      <c r="U5022"/>
      <c r="V5022"/>
      <c r="W5022"/>
      <c r="X5022"/>
      <c r="Y5022"/>
      <c r="Z5022"/>
      <c r="AA5022"/>
      <c r="AB5022"/>
      <c r="AC5022"/>
      <c r="AD5022"/>
      <c r="AE5022"/>
      <c r="AF5022"/>
      <c r="AG5022"/>
      <c r="AH5022"/>
      <c r="AI5022"/>
      <c r="AJ5022"/>
      <c r="AK5022"/>
      <c r="AL5022"/>
      <c r="AM5022"/>
      <c r="AN5022"/>
      <c r="AO5022"/>
      <c r="AP5022"/>
      <c r="AQ5022"/>
      <c r="AR5022"/>
      <c r="AS5022"/>
      <c r="AT5022"/>
      <c r="AU5022"/>
      <c r="AV5022"/>
      <c r="AW5022"/>
      <c r="AX5022"/>
      <c r="AY5022"/>
      <c r="AZ5022"/>
      <c r="BA5022"/>
      <c r="BB5022"/>
      <c r="BC5022"/>
      <c r="BD5022"/>
      <c r="BE5022"/>
      <c r="BF5022"/>
      <c r="BG5022"/>
      <c r="BH5022"/>
      <c r="BI5022"/>
      <c r="BJ5022"/>
      <c r="BK5022"/>
      <c r="BL5022"/>
      <c r="BM5022"/>
      <c r="BN5022"/>
      <c r="BO5022"/>
      <c r="BP5022"/>
      <c r="BQ5022"/>
      <c r="BR5022"/>
      <c r="BS5022"/>
      <c r="BT5022"/>
      <c r="BU5022"/>
      <c r="BV5022"/>
      <c r="BW5022"/>
      <c r="BX5022"/>
      <c r="BY5022"/>
      <c r="BZ5022"/>
      <c r="CA5022"/>
      <c r="CB5022"/>
      <c r="CC5022"/>
      <c r="CD5022"/>
      <c r="CE5022"/>
      <c r="CF5022"/>
      <c r="CG5022"/>
      <c r="CH5022"/>
      <c r="CI5022"/>
      <c r="CJ5022"/>
      <c r="CK5022"/>
      <c r="CL5022"/>
      <c r="CM5022"/>
      <c r="CN5022"/>
      <c r="CO5022"/>
      <c r="CP5022"/>
      <c r="CQ5022"/>
      <c r="CR5022"/>
      <c r="CS5022"/>
      <c r="CT5022"/>
      <c r="CU5022"/>
      <c r="CV5022"/>
    </row>
    <row r="5023" spans="10:100" x14ac:dyDescent="0.25">
      <c r="J5023"/>
      <c r="K5023"/>
      <c r="L5023"/>
      <c r="M5023"/>
      <c r="N5023"/>
      <c r="O5023"/>
      <c r="P5023"/>
      <c r="Q5023"/>
      <c r="R5023"/>
      <c r="S5023"/>
      <c r="T5023"/>
      <c r="U5023"/>
      <c r="V5023"/>
      <c r="W5023"/>
      <c r="X5023"/>
      <c r="Y5023"/>
      <c r="Z5023"/>
      <c r="AA5023"/>
      <c r="AB5023"/>
      <c r="AC5023"/>
      <c r="AD5023"/>
      <c r="AE5023"/>
      <c r="AF5023"/>
      <c r="AG5023"/>
      <c r="AH5023"/>
      <c r="AI5023"/>
      <c r="AJ5023"/>
      <c r="AK5023"/>
      <c r="AL5023"/>
      <c r="AM5023"/>
      <c r="AN5023"/>
      <c r="AO5023"/>
      <c r="AP5023"/>
      <c r="AQ5023"/>
      <c r="AR5023"/>
      <c r="AS5023"/>
      <c r="AT5023"/>
      <c r="AU5023"/>
      <c r="AV5023"/>
      <c r="AW5023"/>
      <c r="AX5023"/>
      <c r="AY5023"/>
      <c r="AZ5023"/>
      <c r="BA5023"/>
      <c r="BB5023"/>
      <c r="BC5023"/>
      <c r="BD5023"/>
      <c r="BE5023"/>
      <c r="BF5023"/>
      <c r="BG5023"/>
      <c r="BH5023"/>
      <c r="BI5023"/>
      <c r="BJ5023"/>
      <c r="BK5023"/>
      <c r="BL5023"/>
      <c r="BM5023"/>
      <c r="BN5023"/>
      <c r="BO5023"/>
      <c r="BP5023"/>
      <c r="BQ5023"/>
      <c r="BR5023"/>
      <c r="BS5023"/>
      <c r="BT5023"/>
      <c r="BU5023"/>
      <c r="BV5023"/>
      <c r="BW5023"/>
      <c r="BX5023"/>
      <c r="BY5023"/>
      <c r="BZ5023"/>
      <c r="CA5023"/>
      <c r="CB5023"/>
      <c r="CC5023"/>
      <c r="CD5023"/>
      <c r="CE5023"/>
      <c r="CF5023"/>
      <c r="CG5023"/>
      <c r="CH5023"/>
      <c r="CI5023"/>
      <c r="CJ5023"/>
      <c r="CK5023"/>
      <c r="CL5023"/>
      <c r="CM5023"/>
      <c r="CN5023"/>
      <c r="CO5023"/>
      <c r="CP5023"/>
      <c r="CQ5023"/>
      <c r="CR5023"/>
      <c r="CS5023"/>
      <c r="CT5023"/>
      <c r="CU5023"/>
      <c r="CV5023"/>
    </row>
    <row r="5024" spans="10:100" x14ac:dyDescent="0.25">
      <c r="J5024"/>
      <c r="K5024"/>
      <c r="L5024"/>
      <c r="M5024"/>
      <c r="N5024"/>
      <c r="O5024"/>
      <c r="P5024"/>
      <c r="Q5024"/>
      <c r="R5024"/>
      <c r="S5024"/>
      <c r="T5024"/>
      <c r="U5024"/>
      <c r="V5024"/>
      <c r="W5024"/>
      <c r="X5024"/>
      <c r="Y5024"/>
      <c r="Z5024"/>
      <c r="AA5024"/>
      <c r="AB5024"/>
      <c r="AC5024"/>
      <c r="AD5024"/>
      <c r="AE5024"/>
      <c r="AF5024"/>
      <c r="AG5024"/>
      <c r="AH5024"/>
      <c r="AI5024"/>
      <c r="AJ5024"/>
      <c r="AK5024"/>
      <c r="AL5024"/>
      <c r="AM5024"/>
      <c r="AN5024"/>
      <c r="AO5024"/>
      <c r="AP5024"/>
      <c r="AQ5024"/>
      <c r="AR5024"/>
      <c r="AS5024"/>
      <c r="AT5024"/>
      <c r="AU5024"/>
      <c r="AV5024"/>
      <c r="AW5024"/>
      <c r="AX5024"/>
      <c r="AY5024"/>
      <c r="AZ5024"/>
      <c r="BA5024"/>
      <c r="BB5024"/>
      <c r="BC5024"/>
      <c r="BD5024"/>
      <c r="BE5024"/>
      <c r="BF5024"/>
      <c r="BG5024"/>
      <c r="BH5024"/>
      <c r="BI5024"/>
      <c r="BJ5024"/>
      <c r="BK5024"/>
      <c r="BL5024"/>
      <c r="BM5024"/>
      <c r="BN5024"/>
      <c r="BO5024"/>
      <c r="BP5024"/>
      <c r="BQ5024"/>
      <c r="BR5024"/>
      <c r="BS5024"/>
      <c r="BT5024"/>
      <c r="BU5024"/>
      <c r="BV5024"/>
      <c r="BW5024"/>
      <c r="BX5024"/>
      <c r="BY5024"/>
      <c r="BZ5024"/>
      <c r="CA5024"/>
      <c r="CB5024"/>
      <c r="CC5024"/>
      <c r="CD5024"/>
      <c r="CE5024"/>
      <c r="CF5024"/>
      <c r="CG5024"/>
      <c r="CH5024"/>
      <c r="CI5024"/>
      <c r="CJ5024"/>
      <c r="CK5024"/>
      <c r="CL5024"/>
      <c r="CM5024"/>
      <c r="CN5024"/>
      <c r="CO5024"/>
      <c r="CP5024"/>
      <c r="CQ5024"/>
      <c r="CR5024"/>
      <c r="CS5024"/>
      <c r="CT5024"/>
      <c r="CU5024"/>
      <c r="CV5024"/>
    </row>
    <row r="5025" spans="10:100" x14ac:dyDescent="0.25">
      <c r="J5025"/>
      <c r="K5025"/>
      <c r="L5025"/>
      <c r="M5025"/>
      <c r="N5025"/>
      <c r="O5025"/>
      <c r="P5025"/>
      <c r="Q5025"/>
      <c r="R5025"/>
      <c r="S5025"/>
      <c r="T5025"/>
      <c r="U5025"/>
      <c r="V5025"/>
      <c r="W5025"/>
      <c r="X5025"/>
      <c r="Y5025"/>
      <c r="Z5025"/>
      <c r="AA5025"/>
      <c r="AB5025"/>
      <c r="AC5025"/>
      <c r="AD5025"/>
      <c r="AE5025"/>
      <c r="AF5025"/>
      <c r="AG5025"/>
      <c r="AH5025"/>
      <c r="AI5025"/>
      <c r="AJ5025"/>
      <c r="AK5025"/>
      <c r="AL5025"/>
      <c r="AM5025"/>
      <c r="AN5025"/>
      <c r="AO5025"/>
      <c r="AP5025"/>
      <c r="AQ5025"/>
      <c r="AR5025"/>
      <c r="AS5025"/>
      <c r="AT5025"/>
      <c r="AU5025"/>
      <c r="AV5025"/>
      <c r="AW5025"/>
      <c r="AX5025"/>
      <c r="AY5025"/>
      <c r="AZ5025"/>
      <c r="BA5025"/>
      <c r="BB5025"/>
      <c r="BC5025"/>
      <c r="BD5025"/>
      <c r="BE5025"/>
      <c r="BF5025"/>
      <c r="BG5025"/>
      <c r="BH5025"/>
      <c r="BI5025"/>
      <c r="BJ5025"/>
      <c r="BK5025"/>
      <c r="BL5025"/>
      <c r="BM5025"/>
      <c r="BN5025"/>
      <c r="BO5025"/>
      <c r="BP5025"/>
      <c r="BQ5025"/>
      <c r="BR5025"/>
      <c r="BS5025"/>
      <c r="BT5025"/>
      <c r="BU5025"/>
      <c r="BV5025"/>
      <c r="BW5025"/>
      <c r="BX5025"/>
      <c r="BY5025"/>
      <c r="BZ5025"/>
      <c r="CA5025"/>
      <c r="CB5025"/>
      <c r="CC5025"/>
      <c r="CD5025"/>
      <c r="CE5025"/>
      <c r="CF5025"/>
      <c r="CG5025"/>
      <c r="CH5025"/>
      <c r="CI5025"/>
      <c r="CJ5025"/>
      <c r="CK5025"/>
      <c r="CL5025"/>
      <c r="CM5025"/>
      <c r="CN5025"/>
      <c r="CO5025"/>
      <c r="CP5025"/>
      <c r="CQ5025"/>
      <c r="CR5025"/>
      <c r="CS5025"/>
      <c r="CT5025"/>
      <c r="CU5025"/>
      <c r="CV5025"/>
    </row>
    <row r="5026" spans="10:100" x14ac:dyDescent="0.25">
      <c r="J5026"/>
      <c r="K5026"/>
      <c r="L5026"/>
      <c r="M5026"/>
      <c r="N5026"/>
      <c r="O5026"/>
      <c r="P5026"/>
      <c r="Q5026"/>
      <c r="R5026"/>
      <c r="S5026"/>
      <c r="T5026"/>
      <c r="U5026"/>
      <c r="V5026"/>
      <c r="W5026"/>
      <c r="X5026"/>
      <c r="Y5026"/>
      <c r="Z5026"/>
      <c r="AA5026"/>
      <c r="AB5026"/>
      <c r="AC5026"/>
      <c r="AD5026"/>
      <c r="AE5026"/>
      <c r="AF5026"/>
      <c r="AG5026"/>
      <c r="AH5026"/>
      <c r="AI5026"/>
      <c r="AJ5026"/>
      <c r="AK5026"/>
      <c r="AL5026"/>
      <c r="AM5026"/>
      <c r="AN5026"/>
      <c r="AO5026"/>
      <c r="AP5026"/>
      <c r="AQ5026"/>
      <c r="AR5026"/>
      <c r="AS5026"/>
      <c r="AT5026"/>
      <c r="AU5026"/>
      <c r="AV5026"/>
      <c r="AW5026"/>
      <c r="AX5026"/>
      <c r="AY5026"/>
      <c r="AZ5026"/>
      <c r="BA5026"/>
      <c r="BB5026"/>
      <c r="BC5026"/>
      <c r="BD5026"/>
      <c r="BE5026"/>
      <c r="BF5026"/>
      <c r="BG5026"/>
      <c r="BH5026"/>
      <c r="BI5026"/>
      <c r="BJ5026"/>
      <c r="BK5026"/>
      <c r="BL5026"/>
      <c r="BM5026"/>
      <c r="BN5026"/>
      <c r="BO5026"/>
      <c r="BP5026"/>
      <c r="BQ5026"/>
      <c r="BR5026"/>
      <c r="BS5026"/>
      <c r="BT5026"/>
      <c r="BU5026"/>
      <c r="BV5026"/>
      <c r="BW5026"/>
      <c r="BX5026"/>
      <c r="BY5026"/>
      <c r="BZ5026"/>
      <c r="CA5026"/>
      <c r="CB5026"/>
      <c r="CC5026"/>
      <c r="CD5026"/>
      <c r="CE5026"/>
      <c r="CF5026"/>
      <c r="CG5026"/>
      <c r="CH5026"/>
      <c r="CI5026"/>
      <c r="CJ5026"/>
      <c r="CK5026"/>
      <c r="CL5026"/>
      <c r="CM5026"/>
      <c r="CN5026"/>
      <c r="CO5026"/>
      <c r="CP5026"/>
      <c r="CQ5026"/>
      <c r="CR5026"/>
      <c r="CS5026"/>
      <c r="CT5026"/>
      <c r="CU5026"/>
      <c r="CV5026"/>
    </row>
    <row r="5027" spans="10:100" x14ac:dyDescent="0.25">
      <c r="J5027"/>
      <c r="K5027"/>
      <c r="L5027"/>
      <c r="M5027"/>
      <c r="N5027"/>
      <c r="O5027"/>
      <c r="P5027"/>
      <c r="Q5027"/>
      <c r="R5027"/>
      <c r="S5027"/>
      <c r="T5027"/>
      <c r="U5027"/>
      <c r="V5027"/>
      <c r="W5027"/>
      <c r="X5027"/>
      <c r="Y5027"/>
      <c r="Z5027"/>
      <c r="AA5027"/>
      <c r="AB5027"/>
      <c r="AC5027"/>
      <c r="AD5027"/>
      <c r="AE5027"/>
      <c r="AF5027"/>
      <c r="AG5027"/>
      <c r="AH5027"/>
      <c r="AI5027"/>
      <c r="AJ5027"/>
      <c r="AK5027"/>
      <c r="AL5027"/>
      <c r="AM5027"/>
      <c r="AN5027"/>
      <c r="AO5027"/>
      <c r="AP5027"/>
      <c r="AQ5027"/>
      <c r="AR5027"/>
      <c r="AS5027"/>
      <c r="AT5027"/>
      <c r="AU5027"/>
      <c r="AV5027"/>
      <c r="AW5027"/>
      <c r="AX5027"/>
      <c r="AY5027"/>
      <c r="AZ5027"/>
      <c r="BA5027"/>
      <c r="BB5027"/>
      <c r="BC5027"/>
      <c r="BD5027"/>
      <c r="BE5027"/>
      <c r="BF5027"/>
      <c r="BG5027"/>
      <c r="BH5027"/>
      <c r="BI5027"/>
      <c r="BJ5027"/>
      <c r="BK5027"/>
      <c r="BL5027"/>
      <c r="BM5027"/>
      <c r="BN5027"/>
      <c r="BO5027"/>
      <c r="BP5027"/>
      <c r="BQ5027"/>
      <c r="BR5027"/>
      <c r="BS5027"/>
      <c r="BT5027"/>
      <c r="BU5027"/>
      <c r="BV5027"/>
      <c r="BW5027"/>
      <c r="BX5027"/>
      <c r="BY5027"/>
      <c r="BZ5027"/>
      <c r="CA5027"/>
      <c r="CB5027"/>
      <c r="CC5027"/>
      <c r="CD5027"/>
      <c r="CE5027"/>
      <c r="CF5027"/>
      <c r="CG5027"/>
      <c r="CH5027"/>
      <c r="CI5027"/>
      <c r="CJ5027"/>
      <c r="CK5027"/>
      <c r="CL5027"/>
      <c r="CM5027"/>
      <c r="CN5027"/>
      <c r="CO5027"/>
      <c r="CP5027"/>
      <c r="CQ5027"/>
      <c r="CR5027"/>
      <c r="CS5027"/>
      <c r="CT5027"/>
      <c r="CU5027"/>
      <c r="CV5027"/>
    </row>
    <row r="5028" spans="10:100" x14ac:dyDescent="0.25">
      <c r="J5028"/>
      <c r="K5028"/>
      <c r="L5028"/>
      <c r="M5028"/>
      <c r="N5028"/>
      <c r="O5028"/>
      <c r="P5028"/>
      <c r="Q5028"/>
      <c r="R5028"/>
      <c r="S5028"/>
      <c r="T5028"/>
      <c r="U5028"/>
      <c r="V5028"/>
      <c r="W5028"/>
      <c r="X5028"/>
      <c r="Y5028"/>
      <c r="Z5028"/>
      <c r="AA5028"/>
      <c r="AB5028"/>
      <c r="AC5028"/>
      <c r="AD5028"/>
      <c r="AE5028"/>
      <c r="AF5028"/>
      <c r="AG5028"/>
      <c r="AH5028"/>
      <c r="AI5028"/>
      <c r="AJ5028"/>
      <c r="AK5028"/>
      <c r="AL5028"/>
      <c r="AM5028"/>
      <c r="AN5028"/>
      <c r="AO5028"/>
      <c r="AP5028"/>
      <c r="AQ5028"/>
      <c r="AR5028"/>
      <c r="AS5028"/>
      <c r="AT5028"/>
      <c r="AU5028"/>
      <c r="AV5028"/>
      <c r="AW5028"/>
      <c r="AX5028"/>
      <c r="AY5028"/>
      <c r="AZ5028"/>
      <c r="BA5028"/>
      <c r="BB5028"/>
      <c r="BC5028"/>
      <c r="BD5028"/>
      <c r="BE5028"/>
      <c r="BF5028"/>
      <c r="BG5028"/>
      <c r="BH5028"/>
      <c r="BI5028"/>
      <c r="BJ5028"/>
      <c r="BK5028"/>
      <c r="BL5028"/>
      <c r="BM5028"/>
      <c r="BN5028"/>
      <c r="BO5028"/>
      <c r="BP5028"/>
      <c r="BQ5028"/>
      <c r="BR5028"/>
      <c r="BS5028"/>
      <c r="BT5028"/>
      <c r="BU5028"/>
      <c r="BV5028"/>
      <c r="BW5028"/>
      <c r="BX5028"/>
      <c r="BY5028"/>
      <c r="BZ5028"/>
      <c r="CA5028"/>
      <c r="CB5028"/>
      <c r="CC5028"/>
      <c r="CD5028"/>
      <c r="CE5028"/>
      <c r="CF5028"/>
      <c r="CG5028"/>
      <c r="CH5028"/>
      <c r="CI5028"/>
      <c r="CJ5028"/>
      <c r="CK5028"/>
      <c r="CL5028"/>
      <c r="CM5028"/>
      <c r="CN5028"/>
      <c r="CO5028"/>
      <c r="CP5028"/>
      <c r="CQ5028"/>
      <c r="CR5028"/>
      <c r="CS5028"/>
      <c r="CT5028"/>
      <c r="CU5028"/>
      <c r="CV5028"/>
    </row>
    <row r="5029" spans="10:100" x14ac:dyDescent="0.25">
      <c r="J5029"/>
      <c r="K5029"/>
      <c r="L5029"/>
      <c r="M5029"/>
      <c r="N5029"/>
      <c r="O5029"/>
      <c r="P5029"/>
      <c r="Q5029"/>
      <c r="R5029"/>
      <c r="S5029"/>
      <c r="T5029"/>
      <c r="U5029"/>
      <c r="V5029"/>
      <c r="W5029"/>
      <c r="X5029"/>
      <c r="Y5029"/>
      <c r="Z5029"/>
      <c r="AA5029"/>
      <c r="AB5029"/>
      <c r="AC5029"/>
      <c r="AD5029"/>
      <c r="AE5029"/>
      <c r="AF5029"/>
      <c r="AG5029"/>
      <c r="AH5029"/>
      <c r="AI5029"/>
      <c r="AJ5029"/>
      <c r="AK5029"/>
      <c r="AL5029"/>
      <c r="AM5029"/>
      <c r="AN5029"/>
      <c r="AO5029"/>
      <c r="AP5029"/>
      <c r="AQ5029"/>
      <c r="AR5029"/>
      <c r="AS5029"/>
      <c r="AT5029"/>
      <c r="AU5029"/>
      <c r="AV5029"/>
      <c r="AW5029"/>
      <c r="AX5029"/>
      <c r="AY5029"/>
      <c r="AZ5029"/>
      <c r="BA5029"/>
      <c r="BB5029"/>
      <c r="BC5029"/>
      <c r="BD5029"/>
      <c r="BE5029"/>
      <c r="BF5029"/>
      <c r="BG5029"/>
      <c r="BH5029"/>
      <c r="BI5029"/>
      <c r="BJ5029"/>
      <c r="BK5029"/>
      <c r="BL5029"/>
      <c r="BM5029"/>
      <c r="BN5029"/>
      <c r="BO5029"/>
      <c r="BP5029"/>
      <c r="BQ5029"/>
      <c r="BR5029"/>
      <c r="BS5029"/>
      <c r="BT5029"/>
      <c r="BU5029"/>
      <c r="BV5029"/>
      <c r="BW5029"/>
      <c r="BX5029"/>
      <c r="BY5029"/>
      <c r="BZ5029"/>
      <c r="CA5029"/>
      <c r="CB5029"/>
      <c r="CC5029"/>
      <c r="CD5029"/>
      <c r="CE5029"/>
      <c r="CF5029"/>
      <c r="CG5029"/>
      <c r="CH5029"/>
      <c r="CI5029"/>
      <c r="CJ5029"/>
      <c r="CK5029"/>
      <c r="CL5029"/>
      <c r="CM5029"/>
      <c r="CN5029"/>
      <c r="CO5029"/>
      <c r="CP5029"/>
      <c r="CQ5029"/>
      <c r="CR5029"/>
      <c r="CS5029"/>
      <c r="CT5029"/>
      <c r="CU5029"/>
      <c r="CV5029"/>
    </row>
    <row r="5030" spans="10:100" x14ac:dyDescent="0.25">
      <c r="J5030"/>
      <c r="K5030"/>
      <c r="L5030"/>
      <c r="M5030"/>
      <c r="N5030"/>
      <c r="O5030"/>
      <c r="P5030"/>
      <c r="Q5030"/>
      <c r="R5030"/>
      <c r="S5030"/>
      <c r="T5030"/>
      <c r="U5030"/>
      <c r="V5030"/>
      <c r="W5030"/>
      <c r="X5030"/>
      <c r="Y5030"/>
      <c r="Z5030"/>
      <c r="AA5030"/>
      <c r="AB5030"/>
      <c r="AC5030"/>
      <c r="AD5030"/>
      <c r="AE5030"/>
      <c r="AF5030"/>
      <c r="AG5030"/>
      <c r="AH5030"/>
      <c r="AI5030"/>
      <c r="AJ5030"/>
      <c r="AK5030"/>
      <c r="AL5030"/>
      <c r="AM5030"/>
      <c r="AN5030"/>
      <c r="AO5030"/>
      <c r="AP5030"/>
      <c r="AQ5030"/>
      <c r="AR5030"/>
      <c r="AS5030"/>
      <c r="AT5030"/>
      <c r="AU5030"/>
      <c r="AV5030"/>
      <c r="AW5030"/>
      <c r="AX5030"/>
      <c r="AY5030"/>
      <c r="AZ5030"/>
      <c r="BA5030"/>
      <c r="BB5030"/>
      <c r="BC5030"/>
      <c r="BD5030"/>
      <c r="BE5030"/>
      <c r="BF5030"/>
      <c r="BG5030"/>
      <c r="BH5030"/>
      <c r="BI5030"/>
      <c r="BJ5030"/>
      <c r="BK5030"/>
      <c r="BL5030"/>
      <c r="BM5030"/>
      <c r="BN5030"/>
      <c r="BO5030"/>
      <c r="BP5030"/>
      <c r="BQ5030"/>
      <c r="BR5030"/>
      <c r="BS5030"/>
      <c r="BT5030"/>
      <c r="BU5030"/>
      <c r="BV5030"/>
      <c r="BW5030"/>
      <c r="BX5030"/>
      <c r="BY5030"/>
      <c r="BZ5030"/>
      <c r="CA5030"/>
      <c r="CB5030"/>
      <c r="CC5030"/>
      <c r="CD5030"/>
      <c r="CE5030"/>
      <c r="CF5030"/>
      <c r="CG5030"/>
      <c r="CH5030"/>
      <c r="CI5030"/>
      <c r="CJ5030"/>
      <c r="CK5030"/>
      <c r="CL5030"/>
      <c r="CM5030"/>
      <c r="CN5030"/>
      <c r="CO5030"/>
      <c r="CP5030"/>
      <c r="CQ5030"/>
      <c r="CR5030"/>
      <c r="CS5030"/>
      <c r="CT5030"/>
      <c r="CU5030"/>
      <c r="CV5030"/>
    </row>
    <row r="5031" spans="10:100" x14ac:dyDescent="0.25">
      <c r="J5031"/>
      <c r="K5031"/>
      <c r="L5031"/>
      <c r="M5031"/>
      <c r="N5031"/>
      <c r="O5031"/>
      <c r="P5031"/>
      <c r="Q5031"/>
      <c r="R5031"/>
      <c r="S5031"/>
      <c r="T5031"/>
      <c r="U5031"/>
      <c r="V5031"/>
      <c r="W5031"/>
      <c r="X5031"/>
      <c r="Y5031"/>
      <c r="Z5031"/>
      <c r="AA5031"/>
      <c r="AB5031"/>
      <c r="AC5031"/>
      <c r="AD5031"/>
      <c r="AE5031"/>
      <c r="AF5031"/>
      <c r="AG5031"/>
      <c r="AH5031"/>
      <c r="AI5031"/>
      <c r="AJ5031"/>
      <c r="AK5031"/>
      <c r="AL5031"/>
      <c r="AM5031"/>
      <c r="AN5031"/>
      <c r="AO5031"/>
      <c r="AP5031"/>
      <c r="AQ5031"/>
      <c r="AR5031"/>
      <c r="AS5031"/>
      <c r="AT5031"/>
      <c r="AU5031"/>
      <c r="AV5031"/>
      <c r="AW5031"/>
      <c r="AX5031"/>
      <c r="AY5031"/>
      <c r="AZ5031"/>
      <c r="BA5031"/>
      <c r="BB5031"/>
      <c r="BC5031"/>
      <c r="BD5031"/>
      <c r="BE5031"/>
      <c r="BF5031"/>
      <c r="BG5031"/>
      <c r="BH5031"/>
      <c r="BI5031"/>
      <c r="BJ5031"/>
      <c r="BK5031"/>
      <c r="BL5031"/>
      <c r="BM5031"/>
      <c r="BN5031"/>
      <c r="BO5031"/>
      <c r="BP5031"/>
      <c r="BQ5031"/>
      <c r="BR5031"/>
      <c r="BS5031"/>
      <c r="BT5031"/>
      <c r="BU5031"/>
      <c r="BV5031"/>
      <c r="BW5031"/>
      <c r="BX5031"/>
      <c r="BY5031"/>
      <c r="BZ5031"/>
      <c r="CA5031"/>
      <c r="CB5031"/>
      <c r="CC5031"/>
      <c r="CD5031"/>
      <c r="CE5031"/>
      <c r="CF5031"/>
      <c r="CG5031"/>
      <c r="CH5031"/>
      <c r="CI5031"/>
      <c r="CJ5031"/>
      <c r="CK5031"/>
      <c r="CL5031"/>
      <c r="CM5031"/>
      <c r="CN5031"/>
      <c r="CO5031"/>
      <c r="CP5031"/>
      <c r="CQ5031"/>
      <c r="CR5031"/>
      <c r="CS5031"/>
      <c r="CT5031"/>
      <c r="CU5031"/>
      <c r="CV5031"/>
    </row>
    <row r="5032" spans="10:100" x14ac:dyDescent="0.25">
      <c r="J5032"/>
      <c r="K5032"/>
      <c r="L5032"/>
      <c r="M5032"/>
      <c r="N5032"/>
      <c r="O5032"/>
      <c r="P5032"/>
      <c r="Q5032"/>
      <c r="R5032"/>
      <c r="S5032"/>
      <c r="T5032"/>
      <c r="U5032"/>
      <c r="V5032"/>
      <c r="W5032"/>
      <c r="X5032"/>
      <c r="Y5032"/>
      <c r="Z5032"/>
      <c r="AA5032"/>
      <c r="AB5032"/>
      <c r="AC5032"/>
      <c r="AD5032"/>
      <c r="AE5032"/>
      <c r="AF5032"/>
      <c r="AG5032"/>
      <c r="AH5032"/>
      <c r="AI5032"/>
      <c r="AJ5032"/>
      <c r="AK5032"/>
      <c r="AL5032"/>
      <c r="AM5032"/>
      <c r="AN5032"/>
      <c r="AO5032"/>
      <c r="AP5032"/>
      <c r="AQ5032"/>
      <c r="AR5032"/>
      <c r="AS5032"/>
      <c r="AT5032"/>
      <c r="AU5032"/>
      <c r="AV5032"/>
      <c r="AW5032"/>
      <c r="AX5032"/>
      <c r="AY5032"/>
      <c r="AZ5032"/>
      <c r="BA5032"/>
      <c r="BB5032"/>
      <c r="BC5032"/>
      <c r="BD5032"/>
      <c r="BE5032"/>
      <c r="BF5032"/>
      <c r="BG5032"/>
      <c r="BH5032"/>
      <c r="BI5032"/>
      <c r="BJ5032"/>
      <c r="BK5032"/>
      <c r="BL5032"/>
      <c r="BM5032"/>
      <c r="BN5032"/>
      <c r="BO5032"/>
      <c r="BP5032"/>
      <c r="BQ5032"/>
      <c r="BR5032"/>
      <c r="BS5032"/>
      <c r="BT5032"/>
      <c r="BU5032"/>
      <c r="BV5032"/>
      <c r="BW5032"/>
      <c r="BX5032"/>
      <c r="BY5032"/>
      <c r="BZ5032"/>
      <c r="CA5032"/>
      <c r="CB5032"/>
      <c r="CC5032"/>
      <c r="CD5032"/>
      <c r="CE5032"/>
      <c r="CF5032"/>
      <c r="CG5032"/>
      <c r="CH5032"/>
      <c r="CI5032"/>
      <c r="CJ5032"/>
      <c r="CK5032"/>
      <c r="CL5032"/>
      <c r="CM5032"/>
      <c r="CN5032"/>
      <c r="CO5032"/>
      <c r="CP5032"/>
      <c r="CQ5032"/>
      <c r="CR5032"/>
      <c r="CS5032"/>
      <c r="CT5032"/>
      <c r="CU5032"/>
      <c r="CV5032"/>
    </row>
    <row r="5033" spans="10:100" x14ac:dyDescent="0.25">
      <c r="J5033"/>
      <c r="K5033"/>
      <c r="L5033"/>
      <c r="M5033"/>
      <c r="N5033"/>
      <c r="O5033"/>
      <c r="P5033"/>
      <c r="Q5033"/>
      <c r="R5033"/>
      <c r="S5033"/>
      <c r="T5033"/>
      <c r="U5033"/>
      <c r="V5033"/>
      <c r="W5033"/>
      <c r="X5033"/>
      <c r="Y5033"/>
      <c r="Z5033"/>
      <c r="AA5033"/>
      <c r="AB5033"/>
      <c r="AC5033"/>
      <c r="AD5033"/>
      <c r="AE5033"/>
      <c r="AF5033"/>
      <c r="AG5033"/>
      <c r="AH5033"/>
      <c r="AI5033"/>
      <c r="AJ5033"/>
      <c r="AK5033"/>
      <c r="AL5033"/>
      <c r="AM5033"/>
      <c r="AN5033"/>
      <c r="AO5033"/>
      <c r="AP5033"/>
      <c r="AQ5033"/>
      <c r="AR5033"/>
      <c r="AS5033"/>
      <c r="AT5033"/>
      <c r="AU5033"/>
      <c r="AV5033"/>
      <c r="AW5033"/>
      <c r="AX5033"/>
      <c r="AY5033"/>
      <c r="AZ5033"/>
      <c r="BA5033"/>
      <c r="BB5033"/>
      <c r="BC5033"/>
      <c r="BD5033"/>
      <c r="BE5033"/>
      <c r="BF5033"/>
      <c r="BG5033"/>
      <c r="BH5033"/>
      <c r="BI5033"/>
      <c r="BJ5033"/>
      <c r="BK5033"/>
      <c r="BL5033"/>
      <c r="BM5033"/>
      <c r="BN5033"/>
      <c r="BO5033"/>
      <c r="BP5033"/>
      <c r="BQ5033"/>
      <c r="BR5033"/>
      <c r="BS5033"/>
      <c r="BT5033"/>
      <c r="BU5033"/>
      <c r="BV5033"/>
      <c r="BW5033"/>
      <c r="BX5033"/>
      <c r="BY5033"/>
      <c r="BZ5033"/>
      <c r="CA5033"/>
      <c r="CB5033"/>
      <c r="CC5033"/>
      <c r="CD5033"/>
      <c r="CE5033"/>
      <c r="CF5033"/>
      <c r="CG5033"/>
      <c r="CH5033"/>
      <c r="CI5033"/>
      <c r="CJ5033"/>
      <c r="CK5033"/>
      <c r="CL5033"/>
      <c r="CM5033"/>
      <c r="CN5033"/>
      <c r="CO5033"/>
      <c r="CP5033"/>
      <c r="CQ5033"/>
      <c r="CR5033"/>
      <c r="CS5033"/>
      <c r="CT5033"/>
      <c r="CU5033"/>
      <c r="CV5033"/>
    </row>
    <row r="5034" spans="10:100" x14ac:dyDescent="0.25">
      <c r="J5034"/>
      <c r="K5034"/>
      <c r="L5034"/>
      <c r="M5034"/>
      <c r="N5034"/>
      <c r="O5034"/>
      <c r="P5034"/>
      <c r="Q5034"/>
      <c r="R5034"/>
      <c r="S5034"/>
      <c r="T5034"/>
      <c r="U5034"/>
      <c r="V5034"/>
      <c r="W5034"/>
      <c r="X5034"/>
      <c r="Y5034"/>
      <c r="Z5034"/>
      <c r="AA5034"/>
      <c r="AB5034"/>
      <c r="AC5034"/>
      <c r="AD5034"/>
      <c r="AE5034"/>
      <c r="AF5034"/>
      <c r="AG5034"/>
      <c r="AH5034"/>
      <c r="AI5034"/>
      <c r="AJ5034"/>
      <c r="AK5034"/>
      <c r="AL5034"/>
      <c r="AM5034"/>
      <c r="AN5034"/>
      <c r="AO5034"/>
      <c r="AP5034"/>
      <c r="AQ5034"/>
      <c r="AR5034"/>
      <c r="AS5034"/>
      <c r="AT5034"/>
      <c r="AU5034"/>
      <c r="AV5034"/>
      <c r="AW5034"/>
      <c r="AX5034"/>
      <c r="AY5034"/>
      <c r="AZ5034"/>
      <c r="BA5034"/>
      <c r="BB5034"/>
      <c r="BC5034"/>
      <c r="BD5034"/>
      <c r="BE5034"/>
      <c r="BF5034"/>
      <c r="BG5034"/>
      <c r="BH5034"/>
      <c r="BI5034"/>
      <c r="BJ5034"/>
      <c r="BK5034"/>
      <c r="BL5034"/>
      <c r="BM5034"/>
      <c r="BN5034"/>
      <c r="BO5034"/>
      <c r="BP5034"/>
      <c r="BQ5034"/>
      <c r="BR5034"/>
      <c r="BS5034"/>
      <c r="BT5034"/>
      <c r="BU5034"/>
      <c r="BV5034"/>
      <c r="BW5034"/>
      <c r="BX5034"/>
      <c r="BY5034"/>
      <c r="BZ5034"/>
      <c r="CA5034"/>
      <c r="CB5034"/>
      <c r="CC5034"/>
      <c r="CD5034"/>
      <c r="CE5034"/>
      <c r="CF5034"/>
      <c r="CG5034"/>
      <c r="CH5034"/>
      <c r="CI5034"/>
      <c r="CJ5034"/>
      <c r="CK5034"/>
      <c r="CL5034"/>
      <c r="CM5034"/>
      <c r="CN5034"/>
      <c r="CO5034"/>
      <c r="CP5034"/>
      <c r="CQ5034"/>
      <c r="CR5034"/>
      <c r="CS5034"/>
      <c r="CT5034"/>
      <c r="CU5034"/>
      <c r="CV5034"/>
    </row>
    <row r="5035" spans="10:100" x14ac:dyDescent="0.25">
      <c r="J5035"/>
      <c r="K5035"/>
      <c r="L5035"/>
      <c r="M5035"/>
      <c r="N5035"/>
      <c r="O5035"/>
      <c r="P5035"/>
      <c r="Q5035"/>
      <c r="R5035"/>
      <c r="S5035"/>
      <c r="T5035"/>
      <c r="U5035"/>
      <c r="V5035"/>
      <c r="W5035"/>
      <c r="X5035"/>
      <c r="Y5035"/>
      <c r="Z5035"/>
      <c r="AA5035"/>
      <c r="AB5035"/>
      <c r="AC5035"/>
      <c r="AD5035"/>
      <c r="AE5035"/>
      <c r="AF5035"/>
      <c r="AG5035"/>
      <c r="AH5035"/>
      <c r="AI5035"/>
      <c r="AJ5035"/>
      <c r="AK5035"/>
      <c r="AL5035"/>
      <c r="AM5035"/>
      <c r="AN5035"/>
      <c r="AO5035"/>
      <c r="AP5035"/>
      <c r="AQ5035"/>
      <c r="AR5035"/>
      <c r="AS5035"/>
      <c r="AT5035"/>
      <c r="AU5035"/>
      <c r="AV5035"/>
      <c r="AW5035"/>
      <c r="AX5035"/>
      <c r="AY5035"/>
      <c r="AZ5035"/>
      <c r="BA5035"/>
      <c r="BB5035"/>
      <c r="BC5035"/>
      <c r="BD5035"/>
      <c r="BE5035"/>
      <c r="BF5035"/>
      <c r="BG5035"/>
      <c r="BH5035"/>
      <c r="BI5035"/>
      <c r="BJ5035"/>
      <c r="BK5035"/>
      <c r="BL5035"/>
      <c r="BM5035"/>
      <c r="BN5035"/>
      <c r="BO5035"/>
      <c r="BP5035"/>
      <c r="BQ5035"/>
      <c r="BR5035"/>
      <c r="BS5035"/>
      <c r="BT5035"/>
      <c r="BU5035"/>
      <c r="BV5035"/>
      <c r="BW5035"/>
      <c r="BX5035"/>
      <c r="BY5035"/>
      <c r="BZ5035"/>
      <c r="CA5035"/>
      <c r="CB5035"/>
      <c r="CC5035"/>
      <c r="CD5035"/>
      <c r="CE5035"/>
      <c r="CF5035"/>
      <c r="CG5035"/>
      <c r="CH5035"/>
      <c r="CI5035"/>
      <c r="CJ5035"/>
      <c r="CK5035"/>
      <c r="CL5035"/>
      <c r="CM5035"/>
      <c r="CN5035"/>
      <c r="CO5035"/>
      <c r="CP5035"/>
      <c r="CQ5035"/>
      <c r="CR5035"/>
      <c r="CS5035"/>
      <c r="CT5035"/>
      <c r="CU5035"/>
      <c r="CV5035"/>
    </row>
    <row r="5036" spans="10:100" x14ac:dyDescent="0.25">
      <c r="J5036"/>
      <c r="K5036"/>
      <c r="L5036"/>
      <c r="M5036"/>
      <c r="N5036"/>
      <c r="O5036"/>
      <c r="P5036"/>
      <c r="Q5036"/>
      <c r="R5036"/>
      <c r="S5036"/>
      <c r="T5036"/>
      <c r="U5036"/>
      <c r="V5036"/>
      <c r="W5036"/>
      <c r="X5036"/>
      <c r="Y5036"/>
      <c r="Z5036"/>
      <c r="AA5036"/>
      <c r="AB5036"/>
      <c r="AC5036"/>
      <c r="AD5036"/>
      <c r="AE5036"/>
      <c r="AF5036"/>
      <c r="AG5036"/>
      <c r="AH5036"/>
      <c r="AI5036"/>
      <c r="AJ5036"/>
      <c r="AK5036"/>
      <c r="AL5036"/>
      <c r="AM5036"/>
      <c r="AN5036"/>
      <c r="AO5036"/>
      <c r="AP5036"/>
      <c r="AQ5036"/>
      <c r="AR5036"/>
      <c r="AS5036"/>
      <c r="AT5036"/>
      <c r="AU5036"/>
      <c r="AV5036"/>
      <c r="AW5036"/>
      <c r="AX5036"/>
      <c r="AY5036"/>
      <c r="AZ5036"/>
      <c r="BA5036"/>
      <c r="BB5036"/>
      <c r="BC5036"/>
      <c r="BD5036"/>
      <c r="BE5036"/>
      <c r="BF5036"/>
      <c r="BG5036"/>
      <c r="BH5036"/>
      <c r="BI5036"/>
      <c r="BJ5036"/>
      <c r="BK5036"/>
      <c r="BL5036"/>
      <c r="BM5036"/>
      <c r="BN5036"/>
      <c r="BO5036"/>
      <c r="BP5036"/>
      <c r="BQ5036"/>
      <c r="BR5036"/>
      <c r="BS5036"/>
      <c r="BT5036"/>
      <c r="BU5036"/>
      <c r="BV5036"/>
      <c r="BW5036"/>
      <c r="BX5036"/>
      <c r="BY5036"/>
      <c r="BZ5036"/>
      <c r="CA5036"/>
      <c r="CB5036"/>
      <c r="CC5036"/>
      <c r="CD5036"/>
      <c r="CE5036"/>
      <c r="CF5036"/>
      <c r="CG5036"/>
      <c r="CH5036"/>
      <c r="CI5036"/>
      <c r="CJ5036"/>
      <c r="CK5036"/>
      <c r="CL5036"/>
      <c r="CM5036"/>
      <c r="CN5036"/>
      <c r="CO5036"/>
      <c r="CP5036"/>
      <c r="CQ5036"/>
      <c r="CR5036"/>
      <c r="CS5036"/>
      <c r="CT5036"/>
      <c r="CU5036"/>
      <c r="CV5036"/>
    </row>
    <row r="5037" spans="10:100" x14ac:dyDescent="0.25">
      <c r="J5037"/>
      <c r="K5037"/>
      <c r="L5037"/>
      <c r="M5037"/>
      <c r="N5037"/>
      <c r="O5037"/>
      <c r="P5037"/>
      <c r="Q5037"/>
      <c r="R5037"/>
      <c r="S5037"/>
      <c r="T5037"/>
      <c r="U5037"/>
      <c r="V5037"/>
      <c r="W5037"/>
      <c r="X5037"/>
      <c r="Y5037"/>
      <c r="Z5037"/>
      <c r="AA5037"/>
      <c r="AB5037"/>
      <c r="AC5037"/>
      <c r="AD5037"/>
      <c r="AE5037"/>
      <c r="AF5037"/>
      <c r="AG5037"/>
      <c r="AH5037"/>
      <c r="AI5037"/>
      <c r="AJ5037"/>
      <c r="AK5037"/>
      <c r="AL5037"/>
      <c r="AM5037"/>
      <c r="AN5037"/>
      <c r="AO5037"/>
      <c r="AP5037"/>
      <c r="AQ5037"/>
      <c r="AR5037"/>
      <c r="AS5037"/>
      <c r="AT5037"/>
      <c r="AU5037"/>
      <c r="AV5037"/>
      <c r="AW5037"/>
      <c r="AX5037"/>
      <c r="AY5037"/>
      <c r="AZ5037"/>
      <c r="BA5037"/>
      <c r="BB5037"/>
      <c r="BC5037"/>
      <c r="BD5037"/>
      <c r="BE5037"/>
      <c r="BF5037"/>
      <c r="BG5037"/>
      <c r="BH5037"/>
      <c r="BI5037"/>
      <c r="BJ5037"/>
      <c r="BK5037"/>
      <c r="BL5037"/>
      <c r="BM5037"/>
      <c r="BN5037"/>
      <c r="BO5037"/>
      <c r="BP5037"/>
      <c r="BQ5037"/>
      <c r="BR5037"/>
      <c r="BS5037"/>
      <c r="BT5037"/>
      <c r="BU5037"/>
      <c r="BV5037"/>
      <c r="BW5037"/>
      <c r="BX5037"/>
      <c r="BY5037"/>
      <c r="BZ5037"/>
      <c r="CA5037"/>
      <c r="CB5037"/>
      <c r="CC5037"/>
      <c r="CD5037"/>
      <c r="CE5037"/>
      <c r="CF5037"/>
      <c r="CG5037"/>
      <c r="CH5037"/>
      <c r="CI5037"/>
      <c r="CJ5037"/>
      <c r="CK5037"/>
      <c r="CL5037"/>
      <c r="CM5037"/>
      <c r="CN5037"/>
      <c r="CO5037"/>
      <c r="CP5037"/>
      <c r="CQ5037"/>
      <c r="CR5037"/>
      <c r="CS5037"/>
      <c r="CT5037"/>
      <c r="CU5037"/>
      <c r="CV5037"/>
    </row>
    <row r="5038" spans="10:100" x14ac:dyDescent="0.25">
      <c r="J5038"/>
      <c r="K5038"/>
      <c r="L5038"/>
      <c r="M5038"/>
      <c r="N5038"/>
      <c r="O5038"/>
      <c r="P5038"/>
      <c r="Q5038"/>
      <c r="R5038"/>
      <c r="S5038"/>
      <c r="T5038"/>
      <c r="U5038"/>
      <c r="V5038"/>
      <c r="W5038"/>
      <c r="X5038"/>
      <c r="Y5038"/>
      <c r="Z5038"/>
      <c r="AA5038"/>
      <c r="AB5038"/>
      <c r="AC5038"/>
      <c r="AD5038"/>
      <c r="AE5038"/>
      <c r="AF5038"/>
      <c r="AG5038"/>
      <c r="AH5038"/>
      <c r="AI5038"/>
      <c r="AJ5038"/>
      <c r="AK5038"/>
      <c r="AL5038"/>
      <c r="AM5038"/>
      <c r="AN5038"/>
      <c r="AO5038"/>
      <c r="AP5038"/>
      <c r="AQ5038"/>
      <c r="AR5038"/>
      <c r="AS5038"/>
      <c r="AT5038"/>
      <c r="AU5038"/>
      <c r="AV5038"/>
      <c r="AW5038"/>
      <c r="AX5038"/>
      <c r="AY5038"/>
      <c r="AZ5038"/>
      <c r="BA5038"/>
      <c r="BB5038"/>
      <c r="BC5038"/>
      <c r="BD5038"/>
      <c r="BE5038"/>
      <c r="BF5038"/>
      <c r="BG5038"/>
      <c r="BH5038"/>
      <c r="BI5038"/>
      <c r="BJ5038"/>
      <c r="BK5038"/>
      <c r="BL5038"/>
      <c r="BM5038"/>
      <c r="BN5038"/>
      <c r="BO5038"/>
      <c r="BP5038"/>
      <c r="BQ5038"/>
      <c r="BR5038"/>
      <c r="BS5038"/>
      <c r="BT5038"/>
      <c r="BU5038"/>
      <c r="BV5038"/>
      <c r="BW5038"/>
      <c r="BX5038"/>
      <c r="BY5038"/>
      <c r="BZ5038"/>
      <c r="CA5038"/>
      <c r="CB5038"/>
      <c r="CC5038"/>
      <c r="CD5038"/>
      <c r="CE5038"/>
      <c r="CF5038"/>
      <c r="CG5038"/>
      <c r="CH5038"/>
      <c r="CI5038"/>
      <c r="CJ5038"/>
      <c r="CK5038"/>
      <c r="CL5038"/>
      <c r="CM5038"/>
      <c r="CN5038"/>
      <c r="CO5038"/>
      <c r="CP5038"/>
      <c r="CQ5038"/>
      <c r="CR5038"/>
      <c r="CS5038"/>
      <c r="CT5038"/>
      <c r="CU5038"/>
      <c r="CV5038"/>
    </row>
    <row r="5039" spans="10:100" x14ac:dyDescent="0.25">
      <c r="J5039"/>
      <c r="K5039"/>
      <c r="L5039"/>
      <c r="M5039"/>
      <c r="N5039"/>
      <c r="O5039"/>
      <c r="P5039"/>
      <c r="Q5039"/>
      <c r="R5039"/>
      <c r="S5039"/>
      <c r="T5039"/>
      <c r="U5039"/>
      <c r="V5039"/>
      <c r="W5039"/>
      <c r="X5039"/>
      <c r="Y5039"/>
      <c r="Z5039"/>
      <c r="AA5039"/>
      <c r="AB5039"/>
      <c r="AC5039"/>
      <c r="AD5039"/>
      <c r="AE5039"/>
      <c r="AF5039"/>
      <c r="AG5039"/>
      <c r="AH5039"/>
      <c r="AI5039"/>
      <c r="AJ5039"/>
      <c r="AK5039"/>
      <c r="AL5039"/>
      <c r="AM5039"/>
      <c r="AN5039"/>
      <c r="AO5039"/>
      <c r="AP5039"/>
      <c r="AQ5039"/>
      <c r="AR5039"/>
      <c r="AS5039"/>
      <c r="AT5039"/>
      <c r="AU5039"/>
      <c r="AV5039"/>
      <c r="AW5039"/>
      <c r="AX5039"/>
      <c r="AY5039"/>
      <c r="AZ5039"/>
      <c r="BA5039"/>
      <c r="BB5039"/>
      <c r="BC5039"/>
      <c r="BD5039"/>
      <c r="BE5039"/>
      <c r="BF5039"/>
      <c r="BG5039"/>
      <c r="BH5039"/>
      <c r="BI5039"/>
      <c r="BJ5039"/>
      <c r="BK5039"/>
      <c r="BL5039"/>
      <c r="BM5039"/>
      <c r="BN5039"/>
      <c r="BO5039"/>
      <c r="BP5039"/>
      <c r="BQ5039"/>
      <c r="BR5039"/>
      <c r="BS5039"/>
      <c r="BT5039"/>
      <c r="BU5039"/>
      <c r="BV5039"/>
      <c r="BW5039"/>
      <c r="BX5039"/>
      <c r="BY5039"/>
      <c r="BZ5039"/>
      <c r="CA5039"/>
      <c r="CB5039"/>
      <c r="CC5039"/>
      <c r="CD5039"/>
      <c r="CE5039"/>
      <c r="CF5039"/>
      <c r="CG5039"/>
      <c r="CH5039"/>
      <c r="CI5039"/>
      <c r="CJ5039"/>
      <c r="CK5039"/>
      <c r="CL5039"/>
      <c r="CM5039"/>
      <c r="CN5039"/>
      <c r="CO5039"/>
      <c r="CP5039"/>
      <c r="CQ5039"/>
      <c r="CR5039"/>
      <c r="CS5039"/>
      <c r="CT5039"/>
      <c r="CU5039"/>
      <c r="CV5039"/>
    </row>
    <row r="5040" spans="10:100" x14ac:dyDescent="0.25">
      <c r="J5040"/>
      <c r="K5040"/>
      <c r="L5040"/>
      <c r="M5040"/>
      <c r="N5040"/>
      <c r="O5040"/>
      <c r="P5040"/>
      <c r="Q5040"/>
      <c r="R5040"/>
      <c r="S5040"/>
      <c r="T5040"/>
      <c r="U5040"/>
      <c r="V5040"/>
      <c r="W5040"/>
      <c r="X5040"/>
      <c r="Y5040"/>
      <c r="Z5040"/>
      <c r="AA5040"/>
      <c r="AB5040"/>
      <c r="AC5040"/>
      <c r="AD5040"/>
      <c r="AE5040"/>
      <c r="AF5040"/>
      <c r="AG5040"/>
      <c r="AH5040"/>
      <c r="AI5040"/>
      <c r="AJ5040"/>
      <c r="AK5040"/>
      <c r="AL5040"/>
      <c r="AM5040"/>
      <c r="AN5040"/>
      <c r="AO5040"/>
      <c r="AP5040"/>
      <c r="AQ5040"/>
      <c r="AR5040"/>
      <c r="AS5040"/>
      <c r="AT5040"/>
      <c r="AU5040"/>
      <c r="AV5040"/>
      <c r="AW5040"/>
      <c r="AX5040"/>
      <c r="AY5040"/>
      <c r="AZ5040"/>
      <c r="BA5040"/>
      <c r="BB5040"/>
      <c r="BC5040"/>
      <c r="BD5040"/>
      <c r="BE5040"/>
      <c r="BF5040"/>
      <c r="BG5040"/>
      <c r="BH5040"/>
      <c r="BI5040"/>
      <c r="BJ5040"/>
      <c r="BK5040"/>
      <c r="BL5040"/>
      <c r="BM5040"/>
      <c r="BN5040"/>
      <c r="BO5040"/>
      <c r="BP5040"/>
      <c r="BQ5040"/>
      <c r="BR5040"/>
      <c r="BS5040"/>
      <c r="BT5040"/>
      <c r="BU5040"/>
      <c r="BV5040"/>
      <c r="BW5040"/>
      <c r="BX5040"/>
      <c r="BY5040"/>
      <c r="BZ5040"/>
      <c r="CA5040"/>
      <c r="CB5040"/>
      <c r="CC5040"/>
      <c r="CD5040"/>
      <c r="CE5040"/>
      <c r="CF5040"/>
      <c r="CG5040"/>
      <c r="CH5040"/>
      <c r="CI5040"/>
      <c r="CJ5040"/>
      <c r="CK5040"/>
      <c r="CL5040"/>
      <c r="CM5040"/>
      <c r="CN5040"/>
      <c r="CO5040"/>
      <c r="CP5040"/>
      <c r="CQ5040"/>
      <c r="CR5040"/>
      <c r="CS5040"/>
      <c r="CT5040"/>
      <c r="CU5040"/>
      <c r="CV5040"/>
    </row>
    <row r="5041" spans="10:100" x14ac:dyDescent="0.25">
      <c r="J5041"/>
      <c r="K5041"/>
      <c r="L5041"/>
      <c r="M5041"/>
      <c r="N5041"/>
      <c r="O5041"/>
      <c r="P5041"/>
      <c r="Q5041"/>
      <c r="R5041"/>
      <c r="S5041"/>
      <c r="T5041"/>
      <c r="U5041"/>
      <c r="V5041"/>
      <c r="W5041"/>
      <c r="X5041"/>
      <c r="Y5041"/>
      <c r="Z5041"/>
      <c r="AA5041"/>
      <c r="AB5041"/>
      <c r="AC5041"/>
      <c r="AD5041"/>
      <c r="AE5041"/>
      <c r="AF5041"/>
      <c r="AG5041"/>
      <c r="AH5041"/>
      <c r="AI5041"/>
      <c r="AJ5041"/>
      <c r="AK5041"/>
      <c r="AL5041"/>
      <c r="AM5041"/>
      <c r="AN5041"/>
      <c r="AO5041"/>
      <c r="AP5041"/>
      <c r="AQ5041"/>
      <c r="AR5041"/>
      <c r="AS5041"/>
      <c r="AT5041"/>
      <c r="AU5041"/>
      <c r="AV5041"/>
      <c r="AW5041"/>
      <c r="AX5041"/>
      <c r="AY5041"/>
      <c r="AZ5041"/>
      <c r="BA5041"/>
      <c r="BB5041"/>
      <c r="BC5041"/>
      <c r="BD5041"/>
      <c r="BE5041"/>
      <c r="BF5041"/>
      <c r="BG5041"/>
      <c r="BH5041"/>
      <c r="BI5041"/>
      <c r="BJ5041"/>
      <c r="BK5041"/>
      <c r="BL5041"/>
      <c r="BM5041"/>
      <c r="BN5041"/>
      <c r="BO5041"/>
      <c r="BP5041"/>
      <c r="BQ5041"/>
      <c r="BR5041"/>
      <c r="BS5041"/>
      <c r="BT5041"/>
      <c r="BU5041"/>
      <c r="BV5041"/>
      <c r="BW5041"/>
      <c r="BX5041"/>
      <c r="BY5041"/>
      <c r="BZ5041"/>
      <c r="CA5041"/>
      <c r="CB5041"/>
      <c r="CC5041"/>
      <c r="CD5041"/>
      <c r="CE5041"/>
      <c r="CF5041"/>
      <c r="CG5041"/>
      <c r="CH5041"/>
      <c r="CI5041"/>
      <c r="CJ5041"/>
      <c r="CK5041"/>
      <c r="CL5041"/>
      <c r="CM5041"/>
      <c r="CN5041"/>
      <c r="CO5041"/>
      <c r="CP5041"/>
      <c r="CQ5041"/>
      <c r="CR5041"/>
      <c r="CS5041"/>
      <c r="CT5041"/>
      <c r="CU5041"/>
      <c r="CV5041"/>
    </row>
    <row r="5042" spans="10:100" x14ac:dyDescent="0.25">
      <c r="J5042"/>
      <c r="K5042"/>
      <c r="L5042"/>
      <c r="M5042"/>
      <c r="N5042"/>
      <c r="O5042"/>
      <c r="P5042"/>
      <c r="Q5042"/>
      <c r="R5042"/>
      <c r="S5042"/>
      <c r="T5042"/>
      <c r="U5042"/>
      <c r="V5042"/>
      <c r="W5042"/>
      <c r="X5042"/>
      <c r="Y5042"/>
      <c r="Z5042"/>
      <c r="AA5042"/>
      <c r="AB5042"/>
      <c r="AC5042"/>
      <c r="AD5042"/>
      <c r="AE5042"/>
      <c r="AF5042"/>
      <c r="AG5042"/>
      <c r="AH5042"/>
      <c r="AI5042"/>
      <c r="AJ5042"/>
      <c r="AK5042"/>
      <c r="AL5042"/>
      <c r="AM5042"/>
      <c r="AN5042"/>
      <c r="AO5042"/>
      <c r="AP5042"/>
      <c r="AQ5042"/>
      <c r="AR5042"/>
      <c r="AS5042"/>
      <c r="AT5042"/>
      <c r="AU5042"/>
      <c r="AV5042"/>
      <c r="AW5042"/>
      <c r="AX5042"/>
      <c r="AY5042"/>
      <c r="AZ5042"/>
      <c r="BA5042"/>
      <c r="BB5042"/>
      <c r="BC5042"/>
      <c r="BD5042"/>
      <c r="BE5042"/>
      <c r="BF5042"/>
      <c r="BG5042"/>
      <c r="BH5042"/>
      <c r="BI5042"/>
      <c r="BJ5042"/>
      <c r="BK5042"/>
      <c r="BL5042"/>
      <c r="BM5042"/>
      <c r="BN5042"/>
      <c r="BO5042"/>
      <c r="BP5042"/>
      <c r="BQ5042"/>
      <c r="BR5042"/>
      <c r="BS5042"/>
      <c r="BT5042"/>
      <c r="BU5042"/>
      <c r="BV5042"/>
      <c r="BW5042"/>
      <c r="BX5042"/>
      <c r="BY5042"/>
      <c r="BZ5042"/>
      <c r="CA5042"/>
      <c r="CB5042"/>
      <c r="CC5042"/>
      <c r="CD5042"/>
      <c r="CE5042"/>
      <c r="CF5042"/>
      <c r="CG5042"/>
      <c r="CH5042"/>
      <c r="CI5042"/>
      <c r="CJ5042"/>
      <c r="CK5042"/>
      <c r="CL5042"/>
      <c r="CM5042"/>
      <c r="CN5042"/>
      <c r="CO5042"/>
      <c r="CP5042"/>
      <c r="CQ5042"/>
      <c r="CR5042"/>
      <c r="CS5042"/>
      <c r="CT5042"/>
      <c r="CU5042"/>
      <c r="CV5042"/>
    </row>
    <row r="5043" spans="10:100" x14ac:dyDescent="0.25">
      <c r="J5043"/>
      <c r="K5043"/>
      <c r="L5043"/>
      <c r="M5043"/>
      <c r="N5043"/>
      <c r="O5043"/>
      <c r="P5043"/>
      <c r="Q5043"/>
      <c r="R5043"/>
      <c r="S5043"/>
      <c r="T5043"/>
      <c r="U5043"/>
      <c r="V5043"/>
      <c r="W5043"/>
      <c r="X5043"/>
      <c r="Y5043"/>
      <c r="Z5043"/>
      <c r="AA5043"/>
      <c r="AB5043"/>
      <c r="AC5043"/>
      <c r="AD5043"/>
      <c r="AE5043"/>
      <c r="AF5043"/>
      <c r="AG5043"/>
      <c r="AH5043"/>
      <c r="AI5043"/>
      <c r="AJ5043"/>
      <c r="AK5043"/>
      <c r="AL5043"/>
      <c r="AM5043"/>
      <c r="AN5043"/>
      <c r="AO5043"/>
      <c r="AP5043"/>
      <c r="AQ5043"/>
      <c r="AR5043"/>
      <c r="AS5043"/>
      <c r="AT5043"/>
      <c r="AU5043"/>
      <c r="AV5043"/>
      <c r="AW5043"/>
      <c r="AX5043"/>
      <c r="AY5043"/>
      <c r="AZ5043"/>
      <c r="BA5043"/>
      <c r="BB5043"/>
      <c r="BC5043"/>
      <c r="BD5043"/>
      <c r="BE5043"/>
      <c r="BF5043"/>
      <c r="BG5043"/>
      <c r="BH5043"/>
      <c r="BI5043"/>
      <c r="BJ5043"/>
      <c r="BK5043"/>
      <c r="BL5043"/>
      <c r="BM5043"/>
      <c r="BN5043"/>
      <c r="BO5043"/>
      <c r="BP5043"/>
      <c r="BQ5043"/>
      <c r="BR5043"/>
      <c r="BS5043"/>
      <c r="BT5043"/>
      <c r="BU5043"/>
      <c r="BV5043"/>
      <c r="BW5043"/>
      <c r="BX5043"/>
      <c r="BY5043"/>
      <c r="BZ5043"/>
      <c r="CA5043"/>
      <c r="CB5043"/>
      <c r="CC5043"/>
      <c r="CD5043"/>
      <c r="CE5043"/>
      <c r="CF5043"/>
      <c r="CG5043"/>
      <c r="CH5043"/>
      <c r="CI5043"/>
      <c r="CJ5043"/>
      <c r="CK5043"/>
      <c r="CL5043"/>
      <c r="CM5043"/>
      <c r="CN5043"/>
      <c r="CO5043"/>
      <c r="CP5043"/>
      <c r="CQ5043"/>
      <c r="CR5043"/>
      <c r="CS5043"/>
      <c r="CT5043"/>
      <c r="CU5043"/>
      <c r="CV5043"/>
    </row>
    <row r="5044" spans="10:100" x14ac:dyDescent="0.25">
      <c r="J5044"/>
      <c r="K5044"/>
      <c r="L5044"/>
      <c r="M5044"/>
      <c r="N5044"/>
      <c r="O5044"/>
      <c r="P5044"/>
      <c r="Q5044"/>
      <c r="R5044"/>
      <c r="S5044"/>
      <c r="T5044"/>
      <c r="U5044"/>
      <c r="V5044"/>
      <c r="W5044"/>
      <c r="X5044"/>
      <c r="Y5044"/>
      <c r="Z5044"/>
      <c r="AA5044"/>
      <c r="AB5044"/>
      <c r="AC5044"/>
      <c r="AD5044"/>
      <c r="AE5044"/>
      <c r="AF5044"/>
      <c r="AG5044"/>
      <c r="AH5044"/>
      <c r="AI5044"/>
      <c r="AJ5044"/>
      <c r="AK5044"/>
      <c r="AL5044"/>
      <c r="AM5044"/>
      <c r="AN5044"/>
      <c r="AO5044"/>
      <c r="AP5044"/>
      <c r="AQ5044"/>
      <c r="AR5044"/>
      <c r="AS5044"/>
      <c r="AT5044"/>
      <c r="AU5044"/>
      <c r="AV5044"/>
      <c r="AW5044"/>
      <c r="AX5044"/>
      <c r="AY5044"/>
      <c r="AZ5044"/>
      <c r="BA5044"/>
      <c r="BB5044"/>
      <c r="BC5044"/>
      <c r="BD5044"/>
      <c r="BE5044"/>
      <c r="BF5044"/>
      <c r="BG5044"/>
      <c r="BH5044"/>
      <c r="BI5044"/>
      <c r="BJ5044"/>
      <c r="BK5044"/>
      <c r="BL5044"/>
      <c r="BM5044"/>
      <c r="BN5044"/>
      <c r="BO5044"/>
      <c r="BP5044"/>
      <c r="BQ5044"/>
      <c r="BR5044"/>
      <c r="BS5044"/>
      <c r="BT5044"/>
      <c r="BU5044"/>
      <c r="BV5044"/>
      <c r="BW5044"/>
      <c r="BX5044"/>
      <c r="BY5044"/>
      <c r="BZ5044"/>
      <c r="CA5044"/>
      <c r="CB5044"/>
      <c r="CC5044"/>
      <c r="CD5044"/>
      <c r="CE5044"/>
      <c r="CF5044"/>
      <c r="CG5044"/>
      <c r="CH5044"/>
      <c r="CI5044"/>
      <c r="CJ5044"/>
      <c r="CK5044"/>
      <c r="CL5044"/>
      <c r="CM5044"/>
      <c r="CN5044"/>
      <c r="CO5044"/>
      <c r="CP5044"/>
      <c r="CQ5044"/>
      <c r="CR5044"/>
      <c r="CS5044"/>
      <c r="CT5044"/>
      <c r="CU5044"/>
      <c r="CV5044"/>
    </row>
    <row r="5045" spans="10:100" x14ac:dyDescent="0.25">
      <c r="J5045"/>
      <c r="K5045"/>
      <c r="L5045"/>
      <c r="M5045"/>
      <c r="N5045"/>
      <c r="O5045"/>
      <c r="P5045"/>
      <c r="Q5045"/>
      <c r="R5045"/>
      <c r="S5045"/>
      <c r="T5045"/>
      <c r="U5045"/>
      <c r="V5045"/>
      <c r="W5045"/>
      <c r="X5045"/>
      <c r="Y5045"/>
      <c r="Z5045"/>
      <c r="AA5045"/>
      <c r="AB5045"/>
      <c r="AC5045"/>
      <c r="AD5045"/>
      <c r="AE5045"/>
      <c r="AF5045"/>
      <c r="AG5045"/>
      <c r="AH5045"/>
      <c r="AI5045"/>
      <c r="AJ5045"/>
      <c r="AK5045"/>
      <c r="AL5045"/>
      <c r="AM5045"/>
      <c r="AN5045"/>
      <c r="AO5045"/>
      <c r="AP5045"/>
      <c r="AQ5045"/>
      <c r="AR5045"/>
      <c r="AS5045"/>
      <c r="AT5045"/>
      <c r="AU5045"/>
      <c r="AV5045"/>
      <c r="AW5045"/>
      <c r="AX5045"/>
      <c r="AY5045"/>
      <c r="AZ5045"/>
      <c r="BA5045"/>
      <c r="BB5045"/>
      <c r="BC5045"/>
      <c r="BD5045"/>
      <c r="BE5045"/>
      <c r="BF5045"/>
      <c r="BG5045"/>
      <c r="BH5045"/>
      <c r="BI5045"/>
      <c r="BJ5045"/>
      <c r="BK5045"/>
      <c r="BL5045"/>
      <c r="BM5045"/>
      <c r="BN5045"/>
      <c r="BO5045"/>
      <c r="BP5045"/>
      <c r="BQ5045"/>
      <c r="BR5045"/>
      <c r="BS5045"/>
      <c r="BT5045"/>
      <c r="BU5045"/>
      <c r="BV5045"/>
      <c r="BW5045"/>
      <c r="BX5045"/>
      <c r="BY5045"/>
      <c r="BZ5045"/>
      <c r="CA5045"/>
      <c r="CB5045"/>
      <c r="CC5045"/>
      <c r="CD5045"/>
      <c r="CE5045"/>
      <c r="CF5045"/>
      <c r="CG5045"/>
      <c r="CH5045"/>
      <c r="CI5045"/>
      <c r="CJ5045"/>
      <c r="CK5045"/>
      <c r="CL5045"/>
      <c r="CM5045"/>
      <c r="CN5045"/>
      <c r="CO5045"/>
      <c r="CP5045"/>
      <c r="CQ5045"/>
      <c r="CR5045"/>
      <c r="CS5045"/>
      <c r="CT5045"/>
      <c r="CU5045"/>
      <c r="CV5045"/>
    </row>
    <row r="5046" spans="10:100" x14ac:dyDescent="0.25">
      <c r="J5046"/>
      <c r="K5046"/>
      <c r="L5046"/>
      <c r="M5046"/>
      <c r="N5046"/>
      <c r="O5046"/>
      <c r="P5046"/>
      <c r="Q5046"/>
      <c r="R5046"/>
      <c r="S5046"/>
      <c r="T5046"/>
      <c r="U5046"/>
      <c r="V5046"/>
      <c r="W5046"/>
      <c r="X5046"/>
      <c r="Y5046"/>
      <c r="Z5046"/>
      <c r="AA5046"/>
      <c r="AB5046"/>
      <c r="AC5046"/>
      <c r="AD5046"/>
      <c r="AE5046"/>
      <c r="AF5046"/>
      <c r="AG5046"/>
      <c r="AH5046"/>
      <c r="AI5046"/>
      <c r="AJ5046"/>
      <c r="AK5046"/>
      <c r="AL5046"/>
      <c r="AM5046"/>
      <c r="AN5046"/>
      <c r="AO5046"/>
      <c r="AP5046"/>
      <c r="AQ5046"/>
      <c r="AR5046"/>
      <c r="AS5046"/>
      <c r="AT5046"/>
      <c r="AU5046"/>
      <c r="AV5046"/>
      <c r="AW5046"/>
      <c r="AX5046"/>
      <c r="AY5046"/>
      <c r="AZ5046"/>
      <c r="BA5046"/>
      <c r="BB5046"/>
      <c r="BC5046"/>
      <c r="BD5046"/>
      <c r="BE5046"/>
      <c r="BF5046"/>
      <c r="BG5046"/>
      <c r="BH5046"/>
      <c r="BI5046"/>
      <c r="BJ5046"/>
      <c r="BK5046"/>
      <c r="BL5046"/>
      <c r="BM5046"/>
      <c r="BN5046"/>
      <c r="BO5046"/>
      <c r="BP5046"/>
      <c r="BQ5046"/>
      <c r="BR5046"/>
      <c r="BS5046"/>
      <c r="BT5046"/>
      <c r="BU5046"/>
      <c r="BV5046"/>
      <c r="BW5046"/>
      <c r="BX5046"/>
      <c r="BY5046"/>
      <c r="BZ5046"/>
      <c r="CA5046"/>
      <c r="CB5046"/>
      <c r="CC5046"/>
      <c r="CD5046"/>
      <c r="CE5046"/>
      <c r="CF5046"/>
      <c r="CG5046"/>
      <c r="CH5046"/>
      <c r="CI5046"/>
      <c r="CJ5046"/>
      <c r="CK5046"/>
      <c r="CL5046"/>
      <c r="CM5046"/>
      <c r="CN5046"/>
      <c r="CO5046"/>
      <c r="CP5046"/>
      <c r="CQ5046"/>
      <c r="CR5046"/>
      <c r="CS5046"/>
      <c r="CT5046"/>
      <c r="CU5046"/>
      <c r="CV5046"/>
    </row>
    <row r="5047" spans="10:100" x14ac:dyDescent="0.25">
      <c r="J5047"/>
      <c r="K5047"/>
      <c r="L5047"/>
      <c r="M5047"/>
      <c r="N5047"/>
      <c r="O5047"/>
      <c r="P5047"/>
      <c r="Q5047"/>
      <c r="R5047"/>
      <c r="S5047"/>
      <c r="T5047"/>
      <c r="U5047"/>
      <c r="V5047"/>
      <c r="W5047"/>
      <c r="X5047"/>
      <c r="Y5047"/>
      <c r="Z5047"/>
      <c r="AA5047"/>
      <c r="AB5047"/>
      <c r="AC5047"/>
      <c r="AD5047"/>
      <c r="AE5047"/>
      <c r="AF5047"/>
      <c r="AG5047"/>
      <c r="AH5047"/>
      <c r="AI5047"/>
      <c r="AJ5047"/>
      <c r="AK5047"/>
      <c r="AL5047"/>
      <c r="AM5047"/>
      <c r="AN5047"/>
      <c r="AO5047"/>
      <c r="AP5047"/>
      <c r="AQ5047"/>
      <c r="AR5047"/>
      <c r="AS5047"/>
      <c r="AT5047"/>
      <c r="AU5047"/>
      <c r="AV5047"/>
      <c r="AW5047"/>
      <c r="AX5047"/>
      <c r="AY5047"/>
      <c r="AZ5047"/>
      <c r="BA5047"/>
      <c r="BB5047"/>
      <c r="BC5047"/>
      <c r="BD5047"/>
      <c r="BE5047"/>
      <c r="BF5047"/>
      <c r="BG5047"/>
      <c r="BH5047"/>
      <c r="BI5047"/>
      <c r="BJ5047"/>
      <c r="BK5047"/>
      <c r="BL5047"/>
      <c r="BM5047"/>
      <c r="BN5047"/>
      <c r="BO5047"/>
      <c r="BP5047"/>
      <c r="BQ5047"/>
      <c r="BR5047"/>
      <c r="BS5047"/>
      <c r="BT5047"/>
      <c r="BU5047"/>
      <c r="BV5047"/>
      <c r="BW5047"/>
      <c r="BX5047"/>
      <c r="BY5047"/>
      <c r="BZ5047"/>
      <c r="CA5047"/>
      <c r="CB5047"/>
      <c r="CC5047"/>
      <c r="CD5047"/>
      <c r="CE5047"/>
      <c r="CF5047"/>
      <c r="CG5047"/>
      <c r="CH5047"/>
      <c r="CI5047"/>
      <c r="CJ5047"/>
      <c r="CK5047"/>
      <c r="CL5047"/>
      <c r="CM5047"/>
      <c r="CN5047"/>
      <c r="CO5047"/>
      <c r="CP5047"/>
      <c r="CQ5047"/>
      <c r="CR5047"/>
      <c r="CS5047"/>
      <c r="CT5047"/>
      <c r="CU5047"/>
      <c r="CV5047"/>
    </row>
    <row r="5048" spans="10:100" x14ac:dyDescent="0.25">
      <c r="J5048"/>
      <c r="K5048"/>
      <c r="L5048"/>
      <c r="M5048"/>
      <c r="N5048"/>
      <c r="O5048"/>
      <c r="P5048"/>
      <c r="Q5048"/>
      <c r="R5048"/>
      <c r="S5048"/>
      <c r="T5048"/>
      <c r="U5048"/>
      <c r="V5048"/>
      <c r="W5048"/>
      <c r="X5048"/>
      <c r="Y5048"/>
      <c r="Z5048"/>
      <c r="AA5048"/>
      <c r="AB5048"/>
      <c r="AC5048"/>
      <c r="AD5048"/>
      <c r="AE5048"/>
      <c r="AF5048"/>
      <c r="AG5048"/>
      <c r="AH5048"/>
      <c r="AI5048"/>
      <c r="AJ5048"/>
      <c r="AK5048"/>
      <c r="AL5048"/>
      <c r="AM5048"/>
      <c r="AN5048"/>
      <c r="AO5048"/>
      <c r="AP5048"/>
      <c r="AQ5048"/>
      <c r="AR5048"/>
      <c r="AS5048"/>
      <c r="AT5048"/>
      <c r="AU5048"/>
      <c r="AV5048"/>
      <c r="AW5048"/>
      <c r="AX5048"/>
      <c r="AY5048"/>
      <c r="AZ5048"/>
      <c r="BA5048"/>
      <c r="BB5048"/>
      <c r="BC5048"/>
      <c r="BD5048"/>
      <c r="BE5048"/>
      <c r="BF5048"/>
      <c r="BG5048"/>
      <c r="BH5048"/>
      <c r="BI5048"/>
      <c r="BJ5048"/>
      <c r="BK5048"/>
      <c r="BL5048"/>
      <c r="BM5048"/>
      <c r="BN5048"/>
      <c r="BO5048"/>
      <c r="BP5048"/>
      <c r="BQ5048"/>
      <c r="BR5048"/>
      <c r="BS5048"/>
      <c r="BT5048"/>
      <c r="BU5048"/>
      <c r="BV5048"/>
      <c r="BW5048"/>
      <c r="BX5048"/>
      <c r="BY5048"/>
      <c r="BZ5048"/>
      <c r="CA5048"/>
      <c r="CB5048"/>
      <c r="CC5048"/>
      <c r="CD5048"/>
      <c r="CE5048"/>
      <c r="CF5048"/>
      <c r="CG5048"/>
      <c r="CH5048"/>
      <c r="CI5048"/>
      <c r="CJ5048"/>
      <c r="CK5048"/>
      <c r="CL5048"/>
      <c r="CM5048"/>
      <c r="CN5048"/>
      <c r="CO5048"/>
      <c r="CP5048"/>
      <c r="CQ5048"/>
      <c r="CR5048"/>
      <c r="CS5048"/>
      <c r="CT5048"/>
      <c r="CU5048"/>
      <c r="CV5048"/>
    </row>
    <row r="5049" spans="10:100" x14ac:dyDescent="0.25">
      <c r="J5049"/>
      <c r="K5049"/>
      <c r="L5049"/>
      <c r="M5049"/>
      <c r="N5049"/>
      <c r="O5049"/>
      <c r="P5049"/>
      <c r="Q5049"/>
      <c r="R5049"/>
      <c r="S5049"/>
      <c r="T5049"/>
      <c r="U5049"/>
      <c r="V5049"/>
      <c r="W5049"/>
      <c r="X5049"/>
      <c r="Y5049"/>
      <c r="Z5049"/>
      <c r="AA5049"/>
      <c r="AB5049"/>
      <c r="AC5049"/>
      <c r="AD5049"/>
      <c r="AE5049"/>
      <c r="AF5049"/>
      <c r="AG5049"/>
      <c r="AH5049"/>
      <c r="AI5049"/>
      <c r="AJ5049"/>
      <c r="AK5049"/>
      <c r="AL5049"/>
      <c r="AM5049"/>
      <c r="AN5049"/>
      <c r="AO5049"/>
      <c r="AP5049"/>
      <c r="AQ5049"/>
      <c r="AR5049"/>
      <c r="AS5049"/>
      <c r="AT5049"/>
      <c r="AU5049"/>
      <c r="AV5049"/>
      <c r="AW5049"/>
      <c r="AX5049"/>
      <c r="AY5049"/>
      <c r="AZ5049"/>
      <c r="BA5049"/>
      <c r="BB5049"/>
      <c r="BC5049"/>
      <c r="BD5049"/>
      <c r="BE5049"/>
      <c r="BF5049"/>
      <c r="BG5049"/>
      <c r="BH5049"/>
      <c r="BI5049"/>
      <c r="BJ5049"/>
      <c r="BK5049"/>
      <c r="BL5049"/>
      <c r="BM5049"/>
      <c r="BN5049"/>
      <c r="BO5049"/>
      <c r="BP5049"/>
      <c r="BQ5049"/>
      <c r="BR5049"/>
      <c r="BS5049"/>
      <c r="BT5049"/>
      <c r="BU5049"/>
      <c r="BV5049"/>
      <c r="BW5049"/>
      <c r="BX5049"/>
      <c r="BY5049"/>
      <c r="BZ5049"/>
      <c r="CA5049"/>
      <c r="CB5049"/>
      <c r="CC5049"/>
      <c r="CD5049"/>
      <c r="CE5049"/>
      <c r="CF5049"/>
      <c r="CG5049"/>
      <c r="CH5049"/>
      <c r="CI5049"/>
      <c r="CJ5049"/>
      <c r="CK5049"/>
      <c r="CL5049"/>
      <c r="CM5049"/>
      <c r="CN5049"/>
      <c r="CO5049"/>
      <c r="CP5049"/>
      <c r="CQ5049"/>
      <c r="CR5049"/>
      <c r="CS5049"/>
      <c r="CT5049"/>
      <c r="CU5049"/>
      <c r="CV5049"/>
    </row>
    <row r="5050" spans="10:100" x14ac:dyDescent="0.25">
      <c r="J5050"/>
      <c r="K5050"/>
      <c r="L5050"/>
      <c r="M5050"/>
      <c r="N5050"/>
      <c r="O5050"/>
      <c r="P5050"/>
      <c r="Q5050"/>
      <c r="R5050"/>
      <c r="S5050"/>
      <c r="T5050"/>
      <c r="U5050"/>
      <c r="V5050"/>
      <c r="W5050"/>
      <c r="X5050"/>
      <c r="Y5050"/>
      <c r="Z5050"/>
      <c r="AA5050"/>
      <c r="AB5050"/>
      <c r="AC5050"/>
      <c r="AD5050"/>
      <c r="AE5050"/>
      <c r="AF5050"/>
      <c r="AG5050"/>
      <c r="AH5050"/>
      <c r="AI5050"/>
      <c r="AJ5050"/>
      <c r="AK5050"/>
      <c r="AL5050"/>
      <c r="AM5050"/>
      <c r="AN5050"/>
      <c r="AO5050"/>
      <c r="AP5050"/>
      <c r="AQ5050"/>
      <c r="AR5050"/>
      <c r="AS5050"/>
      <c r="AT5050"/>
      <c r="AU5050"/>
      <c r="AV5050"/>
      <c r="AW5050"/>
      <c r="AX5050"/>
      <c r="AY5050"/>
      <c r="AZ5050"/>
      <c r="BA5050"/>
      <c r="BB5050"/>
      <c r="BC5050"/>
      <c r="BD5050"/>
      <c r="BE5050"/>
      <c r="BF5050"/>
      <c r="BG5050"/>
      <c r="BH5050"/>
      <c r="BI5050"/>
      <c r="BJ5050"/>
      <c r="BK5050"/>
      <c r="BL5050"/>
      <c r="BM5050"/>
      <c r="BN5050"/>
      <c r="BO5050"/>
      <c r="BP5050"/>
      <c r="BQ5050"/>
      <c r="BR5050"/>
      <c r="BS5050"/>
      <c r="BT5050"/>
      <c r="BU5050"/>
      <c r="BV5050"/>
      <c r="BW5050"/>
      <c r="BX5050"/>
      <c r="BY5050"/>
      <c r="BZ5050"/>
      <c r="CA5050"/>
      <c r="CB5050"/>
      <c r="CC5050"/>
      <c r="CD5050"/>
      <c r="CE5050"/>
      <c r="CF5050"/>
      <c r="CG5050"/>
      <c r="CH5050"/>
      <c r="CI5050"/>
      <c r="CJ5050"/>
      <c r="CK5050"/>
      <c r="CL5050"/>
      <c r="CM5050"/>
      <c r="CN5050"/>
      <c r="CO5050"/>
      <c r="CP5050"/>
      <c r="CQ5050"/>
      <c r="CR5050"/>
      <c r="CS5050"/>
      <c r="CT5050"/>
      <c r="CU5050"/>
      <c r="CV5050"/>
    </row>
    <row r="5051" spans="10:100" x14ac:dyDescent="0.25">
      <c r="J5051"/>
      <c r="K5051"/>
      <c r="L5051"/>
      <c r="M5051"/>
      <c r="N5051"/>
      <c r="O5051"/>
      <c r="P5051"/>
      <c r="Q5051"/>
      <c r="R5051"/>
      <c r="S5051"/>
      <c r="T5051"/>
      <c r="U5051"/>
      <c r="V5051"/>
      <c r="W5051"/>
      <c r="X5051"/>
      <c r="Y5051"/>
      <c r="Z5051"/>
      <c r="AA5051"/>
      <c r="AB5051"/>
      <c r="AC5051"/>
      <c r="AD5051"/>
      <c r="AE5051"/>
      <c r="AF5051"/>
      <c r="AG5051"/>
      <c r="AH5051"/>
      <c r="AI5051"/>
      <c r="AJ5051"/>
      <c r="AK5051"/>
      <c r="AL5051"/>
      <c r="AM5051"/>
      <c r="AN5051"/>
      <c r="AO5051"/>
      <c r="AP5051"/>
      <c r="AQ5051"/>
      <c r="AR5051"/>
      <c r="AS5051"/>
      <c r="AT5051"/>
      <c r="AU5051"/>
      <c r="AV5051"/>
      <c r="AW5051"/>
      <c r="AX5051"/>
      <c r="AY5051"/>
      <c r="AZ5051"/>
      <c r="BA5051"/>
      <c r="BB5051"/>
      <c r="BC5051"/>
      <c r="BD5051"/>
      <c r="BE5051"/>
      <c r="BF5051"/>
      <c r="BG5051"/>
      <c r="BH5051"/>
      <c r="BI5051"/>
      <c r="BJ5051"/>
      <c r="BK5051"/>
      <c r="BL5051"/>
      <c r="BM5051"/>
      <c r="BN5051"/>
      <c r="BO5051"/>
      <c r="BP5051"/>
      <c r="BQ5051"/>
      <c r="BR5051"/>
      <c r="BS5051"/>
      <c r="BT5051"/>
      <c r="BU5051"/>
      <c r="BV5051"/>
      <c r="BW5051"/>
      <c r="BX5051"/>
      <c r="BY5051"/>
      <c r="BZ5051"/>
      <c r="CA5051"/>
      <c r="CB5051"/>
      <c r="CC5051"/>
      <c r="CD5051"/>
      <c r="CE5051"/>
      <c r="CF5051"/>
      <c r="CG5051"/>
      <c r="CH5051"/>
      <c r="CI5051"/>
      <c r="CJ5051"/>
      <c r="CK5051"/>
      <c r="CL5051"/>
      <c r="CM5051"/>
      <c r="CN5051"/>
      <c r="CO5051"/>
      <c r="CP5051"/>
      <c r="CQ5051"/>
      <c r="CR5051"/>
      <c r="CS5051"/>
      <c r="CT5051"/>
      <c r="CU5051"/>
      <c r="CV5051"/>
    </row>
    <row r="5052" spans="10:100" x14ac:dyDescent="0.25">
      <c r="J5052"/>
      <c r="K5052"/>
      <c r="L5052"/>
      <c r="M5052"/>
      <c r="N5052"/>
      <c r="O5052"/>
      <c r="P5052"/>
      <c r="Q5052"/>
      <c r="R5052"/>
      <c r="S5052"/>
      <c r="T5052"/>
      <c r="U5052"/>
      <c r="V5052"/>
      <c r="W5052"/>
      <c r="X5052"/>
      <c r="Y5052"/>
      <c r="Z5052"/>
      <c r="AA5052"/>
      <c r="AB5052"/>
      <c r="AC5052"/>
      <c r="AD5052"/>
      <c r="AE5052"/>
      <c r="AF5052"/>
      <c r="AG5052"/>
      <c r="AH5052"/>
      <c r="AI5052"/>
      <c r="AJ5052"/>
      <c r="AK5052"/>
      <c r="AL5052"/>
      <c r="AM5052"/>
      <c r="AN5052"/>
      <c r="AO5052"/>
      <c r="AP5052"/>
      <c r="AQ5052"/>
      <c r="AR5052"/>
      <c r="AS5052"/>
      <c r="AT5052"/>
      <c r="AU5052"/>
      <c r="AV5052"/>
      <c r="AW5052"/>
      <c r="AX5052"/>
      <c r="AY5052"/>
      <c r="AZ5052"/>
      <c r="BA5052"/>
      <c r="BB5052"/>
      <c r="BC5052"/>
      <c r="BD5052"/>
      <c r="BE5052"/>
      <c r="BF5052"/>
      <c r="BG5052"/>
      <c r="BH5052"/>
      <c r="BI5052"/>
      <c r="BJ5052"/>
      <c r="BK5052"/>
      <c r="BL5052"/>
      <c r="BM5052"/>
      <c r="BN5052"/>
      <c r="BO5052"/>
      <c r="BP5052"/>
      <c r="BQ5052"/>
      <c r="BR5052"/>
      <c r="BS5052"/>
      <c r="BT5052"/>
      <c r="BU5052"/>
      <c r="BV5052"/>
      <c r="BW5052"/>
      <c r="BX5052"/>
      <c r="BY5052"/>
      <c r="BZ5052"/>
      <c r="CA5052"/>
      <c r="CB5052"/>
      <c r="CC5052"/>
      <c r="CD5052"/>
      <c r="CE5052"/>
      <c r="CF5052"/>
      <c r="CG5052"/>
      <c r="CH5052"/>
      <c r="CI5052"/>
      <c r="CJ5052"/>
      <c r="CK5052"/>
      <c r="CL5052"/>
      <c r="CM5052"/>
      <c r="CN5052"/>
      <c r="CO5052"/>
      <c r="CP5052"/>
      <c r="CQ5052"/>
      <c r="CR5052"/>
      <c r="CS5052"/>
      <c r="CT5052"/>
      <c r="CU5052"/>
      <c r="CV5052"/>
    </row>
    <row r="5053" spans="10:100" x14ac:dyDescent="0.25">
      <c r="J5053"/>
      <c r="K5053"/>
      <c r="L5053"/>
      <c r="M5053"/>
      <c r="N5053"/>
      <c r="O5053"/>
      <c r="P5053"/>
      <c r="Q5053"/>
      <c r="R5053"/>
      <c r="S5053"/>
      <c r="T5053"/>
      <c r="U5053"/>
      <c r="V5053"/>
      <c r="W5053"/>
      <c r="X5053"/>
      <c r="Y5053"/>
      <c r="Z5053"/>
      <c r="AA5053"/>
      <c r="AB5053"/>
      <c r="AC5053"/>
      <c r="AD5053"/>
      <c r="AE5053"/>
      <c r="AF5053"/>
      <c r="AG5053"/>
      <c r="AH5053"/>
      <c r="AI5053"/>
      <c r="AJ5053"/>
      <c r="AK5053"/>
      <c r="AL5053"/>
      <c r="AM5053"/>
      <c r="AN5053"/>
      <c r="AO5053"/>
      <c r="AP5053"/>
      <c r="AQ5053"/>
      <c r="AR5053"/>
      <c r="AS5053"/>
      <c r="AT5053"/>
      <c r="AU5053"/>
      <c r="AV5053"/>
      <c r="AW5053"/>
      <c r="AX5053"/>
      <c r="AY5053"/>
      <c r="AZ5053"/>
      <c r="BA5053"/>
      <c r="BB5053"/>
      <c r="BC5053"/>
      <c r="BD5053"/>
      <c r="BE5053"/>
      <c r="BF5053"/>
      <c r="BG5053"/>
      <c r="BH5053"/>
      <c r="BI5053"/>
      <c r="BJ5053"/>
      <c r="BK5053"/>
      <c r="BL5053"/>
      <c r="BM5053"/>
      <c r="BN5053"/>
      <c r="BO5053"/>
      <c r="BP5053"/>
      <c r="BQ5053"/>
      <c r="BR5053"/>
      <c r="BS5053"/>
      <c r="BT5053"/>
      <c r="BU5053"/>
      <c r="BV5053"/>
      <c r="BW5053"/>
      <c r="BX5053"/>
      <c r="BY5053"/>
      <c r="BZ5053"/>
      <c r="CA5053"/>
      <c r="CB5053"/>
      <c r="CC5053"/>
      <c r="CD5053"/>
      <c r="CE5053"/>
      <c r="CF5053"/>
      <c r="CG5053"/>
      <c r="CH5053"/>
      <c r="CI5053"/>
      <c r="CJ5053"/>
      <c r="CK5053"/>
      <c r="CL5053"/>
      <c r="CM5053"/>
      <c r="CN5053"/>
      <c r="CO5053"/>
      <c r="CP5053"/>
      <c r="CQ5053"/>
      <c r="CR5053"/>
      <c r="CS5053"/>
      <c r="CT5053"/>
      <c r="CU5053"/>
      <c r="CV5053"/>
    </row>
    <row r="5054" spans="10:100" x14ac:dyDescent="0.25">
      <c r="J5054"/>
      <c r="K5054"/>
      <c r="L5054"/>
      <c r="M5054"/>
      <c r="N5054"/>
      <c r="O5054"/>
      <c r="P5054"/>
      <c r="Q5054"/>
      <c r="R5054"/>
      <c r="S5054"/>
      <c r="T5054"/>
      <c r="U5054"/>
      <c r="V5054"/>
      <c r="W5054"/>
      <c r="X5054"/>
      <c r="Y5054"/>
      <c r="Z5054"/>
      <c r="AA5054"/>
      <c r="AB5054"/>
      <c r="AC5054"/>
      <c r="AD5054"/>
      <c r="AE5054"/>
      <c r="AF5054"/>
      <c r="AG5054"/>
      <c r="AH5054"/>
      <c r="AI5054"/>
      <c r="AJ5054"/>
      <c r="AK5054"/>
      <c r="AL5054"/>
      <c r="AM5054"/>
      <c r="AN5054"/>
      <c r="AO5054"/>
      <c r="AP5054"/>
      <c r="AQ5054"/>
      <c r="AR5054"/>
      <c r="AS5054"/>
      <c r="AT5054"/>
      <c r="AU5054"/>
      <c r="AV5054"/>
      <c r="AW5054"/>
      <c r="AX5054"/>
      <c r="AY5054"/>
      <c r="AZ5054"/>
      <c r="BA5054"/>
      <c r="BB5054"/>
      <c r="BC5054"/>
      <c r="BD5054"/>
      <c r="BE5054"/>
      <c r="BF5054"/>
      <c r="BG5054"/>
      <c r="BH5054"/>
      <c r="BI5054"/>
      <c r="BJ5054"/>
      <c r="BK5054"/>
      <c r="BL5054"/>
      <c r="BM5054"/>
      <c r="BN5054"/>
      <c r="BO5054"/>
      <c r="BP5054"/>
      <c r="BQ5054"/>
      <c r="BR5054"/>
      <c r="BS5054"/>
      <c r="BT5054"/>
      <c r="BU5054"/>
      <c r="BV5054"/>
      <c r="BW5054"/>
      <c r="BX5054"/>
      <c r="BY5054"/>
      <c r="BZ5054"/>
      <c r="CA5054"/>
      <c r="CB5054"/>
      <c r="CC5054"/>
      <c r="CD5054"/>
      <c r="CE5054"/>
      <c r="CF5054"/>
      <c r="CG5054"/>
      <c r="CH5054"/>
      <c r="CI5054"/>
      <c r="CJ5054"/>
      <c r="CK5054"/>
      <c r="CL5054"/>
      <c r="CM5054"/>
      <c r="CN5054"/>
      <c r="CO5054"/>
      <c r="CP5054"/>
      <c r="CQ5054"/>
      <c r="CR5054"/>
      <c r="CS5054"/>
      <c r="CT5054"/>
      <c r="CU5054"/>
      <c r="CV5054"/>
    </row>
    <row r="5055" spans="10:100" x14ac:dyDescent="0.25">
      <c r="J5055"/>
      <c r="K5055"/>
      <c r="L5055"/>
      <c r="M5055"/>
      <c r="N5055"/>
      <c r="O5055"/>
      <c r="P5055"/>
      <c r="Q5055"/>
      <c r="R5055"/>
      <c r="S5055"/>
      <c r="T5055"/>
      <c r="U5055"/>
      <c r="V5055"/>
      <c r="W5055"/>
      <c r="X5055"/>
      <c r="Y5055"/>
      <c r="Z5055"/>
      <c r="AA5055"/>
      <c r="AB5055"/>
      <c r="AC5055"/>
      <c r="AD5055"/>
      <c r="AE5055"/>
      <c r="AF5055"/>
      <c r="AG5055"/>
      <c r="AH5055"/>
      <c r="AI5055"/>
      <c r="AJ5055"/>
      <c r="AK5055"/>
      <c r="AL5055"/>
      <c r="AM5055"/>
      <c r="AN5055"/>
      <c r="AO5055"/>
      <c r="AP5055"/>
      <c r="AQ5055"/>
      <c r="AR5055"/>
      <c r="AS5055"/>
      <c r="AT5055"/>
      <c r="AU5055"/>
      <c r="AV5055"/>
      <c r="AW5055"/>
      <c r="AX5055"/>
      <c r="AY5055"/>
      <c r="AZ5055"/>
      <c r="BA5055"/>
      <c r="BB5055"/>
      <c r="BC5055"/>
      <c r="BD5055"/>
      <c r="BE5055"/>
      <c r="BF5055"/>
      <c r="BG5055"/>
      <c r="BH5055"/>
      <c r="BI5055"/>
      <c r="BJ5055"/>
      <c r="BK5055"/>
      <c r="BL5055"/>
      <c r="BM5055"/>
      <c r="BN5055"/>
      <c r="BO5055"/>
      <c r="BP5055"/>
      <c r="BQ5055"/>
      <c r="BR5055"/>
      <c r="BS5055"/>
      <c r="BT5055"/>
      <c r="BU5055"/>
      <c r="BV5055"/>
      <c r="BW5055"/>
      <c r="BX5055"/>
      <c r="BY5055"/>
      <c r="BZ5055"/>
      <c r="CA5055"/>
      <c r="CB5055"/>
      <c r="CC5055"/>
      <c r="CD5055"/>
      <c r="CE5055"/>
      <c r="CF5055"/>
      <c r="CG5055"/>
      <c r="CH5055"/>
      <c r="CI5055"/>
      <c r="CJ5055"/>
      <c r="CK5055"/>
      <c r="CL5055"/>
      <c r="CM5055"/>
      <c r="CN5055"/>
      <c r="CO5055"/>
      <c r="CP5055"/>
      <c r="CQ5055"/>
      <c r="CR5055"/>
      <c r="CS5055"/>
      <c r="CT5055"/>
      <c r="CU5055"/>
      <c r="CV5055"/>
    </row>
    <row r="5056" spans="10:100" x14ac:dyDescent="0.25">
      <c r="J5056"/>
      <c r="K5056"/>
      <c r="L5056"/>
      <c r="M5056"/>
      <c r="N5056"/>
      <c r="O5056"/>
      <c r="P5056"/>
      <c r="Q5056"/>
      <c r="R5056"/>
      <c r="S5056"/>
      <c r="T5056"/>
      <c r="U5056"/>
      <c r="V5056"/>
      <c r="W5056"/>
      <c r="X5056"/>
      <c r="Y5056"/>
      <c r="Z5056"/>
      <c r="AA5056"/>
      <c r="AB5056"/>
      <c r="AC5056"/>
      <c r="AD5056"/>
      <c r="AE5056"/>
      <c r="AF5056"/>
      <c r="AG5056"/>
      <c r="AH5056"/>
      <c r="AI5056"/>
      <c r="AJ5056"/>
      <c r="AK5056"/>
      <c r="AL5056"/>
      <c r="AM5056"/>
      <c r="AN5056"/>
      <c r="AO5056"/>
      <c r="AP5056"/>
      <c r="AQ5056"/>
      <c r="AR5056"/>
      <c r="AS5056"/>
      <c r="AT5056"/>
      <c r="AU5056"/>
      <c r="AV5056"/>
      <c r="AW5056"/>
      <c r="AX5056"/>
      <c r="AY5056"/>
      <c r="AZ5056"/>
      <c r="BA5056"/>
      <c r="BB5056"/>
      <c r="BC5056"/>
      <c r="BD5056"/>
      <c r="BE5056"/>
      <c r="BF5056"/>
      <c r="BG5056"/>
      <c r="BH5056"/>
      <c r="BI5056"/>
      <c r="BJ5056"/>
      <c r="BK5056"/>
      <c r="BL5056"/>
      <c r="BM5056"/>
      <c r="BN5056"/>
      <c r="BO5056"/>
      <c r="BP5056"/>
      <c r="BQ5056"/>
      <c r="BR5056"/>
      <c r="BS5056"/>
      <c r="BT5056"/>
      <c r="BU5056"/>
      <c r="BV5056"/>
      <c r="BW5056"/>
      <c r="BX5056"/>
      <c r="BY5056"/>
      <c r="BZ5056"/>
      <c r="CA5056"/>
      <c r="CB5056"/>
      <c r="CC5056"/>
      <c r="CD5056"/>
      <c r="CE5056"/>
      <c r="CF5056"/>
      <c r="CG5056"/>
      <c r="CH5056"/>
      <c r="CI5056"/>
      <c r="CJ5056"/>
      <c r="CK5056"/>
      <c r="CL5056"/>
      <c r="CM5056"/>
      <c r="CN5056"/>
      <c r="CO5056"/>
      <c r="CP5056"/>
      <c r="CQ5056"/>
      <c r="CR5056"/>
      <c r="CS5056"/>
      <c r="CT5056"/>
      <c r="CU5056"/>
      <c r="CV5056"/>
    </row>
    <row r="5057" spans="10:100" x14ac:dyDescent="0.25">
      <c r="J5057"/>
      <c r="K5057"/>
      <c r="L5057"/>
      <c r="M5057"/>
      <c r="N5057"/>
      <c r="O5057"/>
      <c r="P5057"/>
      <c r="Q5057"/>
      <c r="R5057"/>
      <c r="S5057"/>
      <c r="T5057"/>
      <c r="U5057"/>
      <c r="V5057"/>
      <c r="W5057"/>
      <c r="X5057"/>
      <c r="Y5057"/>
      <c r="Z5057"/>
      <c r="AA5057"/>
      <c r="AB5057"/>
      <c r="AC5057"/>
      <c r="AD5057"/>
      <c r="AE5057"/>
      <c r="AF5057"/>
      <c r="AG5057"/>
      <c r="AH5057"/>
      <c r="AI5057"/>
      <c r="AJ5057"/>
      <c r="AK5057"/>
      <c r="AL5057"/>
      <c r="AM5057"/>
      <c r="AN5057"/>
      <c r="AO5057"/>
      <c r="AP5057"/>
      <c r="AQ5057"/>
      <c r="AR5057"/>
      <c r="AS5057"/>
      <c r="AT5057"/>
      <c r="AU5057"/>
      <c r="AV5057"/>
      <c r="AW5057"/>
      <c r="AX5057"/>
      <c r="AY5057"/>
      <c r="AZ5057"/>
      <c r="BA5057"/>
      <c r="BB5057"/>
      <c r="BC5057"/>
      <c r="BD5057"/>
      <c r="BE5057"/>
      <c r="BF5057"/>
      <c r="BG5057"/>
      <c r="BH5057"/>
      <c r="BI5057"/>
      <c r="BJ5057"/>
      <c r="BK5057"/>
      <c r="BL5057"/>
      <c r="BM5057"/>
      <c r="BN5057"/>
      <c r="BO5057"/>
      <c r="BP5057"/>
      <c r="BQ5057"/>
      <c r="BR5057"/>
      <c r="BS5057"/>
      <c r="BT5057"/>
      <c r="BU5057"/>
      <c r="BV5057"/>
      <c r="BW5057"/>
      <c r="BX5057"/>
      <c r="BY5057"/>
      <c r="BZ5057"/>
      <c r="CA5057"/>
      <c r="CB5057"/>
      <c r="CC5057"/>
      <c r="CD5057"/>
      <c r="CE5057"/>
      <c r="CF5057"/>
      <c r="CG5057"/>
      <c r="CH5057"/>
      <c r="CI5057"/>
      <c r="CJ5057"/>
      <c r="CK5057"/>
      <c r="CL5057"/>
      <c r="CM5057"/>
      <c r="CN5057"/>
      <c r="CO5057"/>
      <c r="CP5057"/>
      <c r="CQ5057"/>
      <c r="CR5057"/>
      <c r="CS5057"/>
      <c r="CT5057"/>
      <c r="CU5057"/>
      <c r="CV5057"/>
    </row>
    <row r="5058" spans="10:100" x14ac:dyDescent="0.25">
      <c r="J5058"/>
      <c r="K5058"/>
      <c r="L5058"/>
      <c r="M5058"/>
      <c r="N5058"/>
      <c r="O5058"/>
      <c r="P5058"/>
      <c r="Q5058"/>
      <c r="R5058"/>
      <c r="S5058"/>
      <c r="T5058"/>
      <c r="U5058"/>
      <c r="V5058"/>
      <c r="W5058"/>
      <c r="X5058"/>
      <c r="Y5058"/>
      <c r="Z5058"/>
      <c r="AA5058"/>
      <c r="AB5058"/>
      <c r="AC5058"/>
      <c r="AD5058"/>
      <c r="AE5058"/>
      <c r="AF5058"/>
      <c r="AG5058"/>
      <c r="AH5058"/>
      <c r="AI5058"/>
      <c r="AJ5058"/>
      <c r="AK5058"/>
      <c r="AL5058"/>
      <c r="AM5058"/>
      <c r="AN5058"/>
      <c r="AO5058"/>
      <c r="AP5058"/>
      <c r="AQ5058"/>
      <c r="AR5058"/>
      <c r="AS5058"/>
      <c r="AT5058"/>
      <c r="AU5058"/>
      <c r="AV5058"/>
      <c r="AW5058"/>
      <c r="AX5058"/>
      <c r="AY5058"/>
      <c r="AZ5058"/>
      <c r="BA5058"/>
      <c r="BB5058"/>
      <c r="BC5058"/>
      <c r="BD5058"/>
      <c r="BE5058"/>
      <c r="BF5058"/>
      <c r="BG5058"/>
      <c r="BH5058"/>
      <c r="BI5058"/>
      <c r="BJ5058"/>
      <c r="BK5058"/>
      <c r="BL5058"/>
      <c r="BM5058"/>
      <c r="BN5058"/>
      <c r="BO5058"/>
      <c r="BP5058"/>
      <c r="BQ5058"/>
      <c r="BR5058"/>
      <c r="BS5058"/>
      <c r="BT5058"/>
      <c r="BU5058"/>
      <c r="BV5058"/>
      <c r="BW5058"/>
      <c r="BX5058"/>
      <c r="BY5058"/>
      <c r="BZ5058"/>
      <c r="CA5058"/>
      <c r="CB5058"/>
      <c r="CC5058"/>
      <c r="CD5058"/>
      <c r="CE5058"/>
      <c r="CF5058"/>
      <c r="CG5058"/>
      <c r="CH5058"/>
      <c r="CI5058"/>
      <c r="CJ5058"/>
      <c r="CK5058"/>
      <c r="CL5058"/>
      <c r="CM5058"/>
      <c r="CN5058"/>
      <c r="CO5058"/>
      <c r="CP5058"/>
      <c r="CQ5058"/>
      <c r="CR5058"/>
      <c r="CS5058"/>
      <c r="CT5058"/>
      <c r="CU5058"/>
      <c r="CV5058"/>
    </row>
    <row r="5059" spans="10:100" x14ac:dyDescent="0.25">
      <c r="J5059"/>
      <c r="K5059"/>
      <c r="L5059"/>
      <c r="M5059"/>
      <c r="N5059"/>
      <c r="O5059"/>
      <c r="P5059"/>
      <c r="Q5059"/>
      <c r="R5059"/>
      <c r="S5059"/>
      <c r="T5059"/>
      <c r="U5059"/>
      <c r="V5059"/>
      <c r="W5059"/>
      <c r="X5059"/>
      <c r="Y5059"/>
      <c r="Z5059"/>
      <c r="AA5059"/>
      <c r="AB5059"/>
      <c r="AC5059"/>
      <c r="AD5059"/>
      <c r="AE5059"/>
      <c r="AF5059"/>
      <c r="AG5059"/>
      <c r="AH5059"/>
      <c r="AI5059"/>
      <c r="AJ5059"/>
      <c r="AK5059"/>
      <c r="AL5059"/>
      <c r="AM5059"/>
      <c r="AN5059"/>
      <c r="AO5059"/>
      <c r="AP5059"/>
      <c r="AQ5059"/>
      <c r="AR5059"/>
      <c r="AS5059"/>
      <c r="AT5059"/>
      <c r="AU5059"/>
      <c r="AV5059"/>
      <c r="AW5059"/>
      <c r="AX5059"/>
      <c r="AY5059"/>
      <c r="AZ5059"/>
      <c r="BA5059"/>
      <c r="BB5059"/>
      <c r="BC5059"/>
      <c r="BD5059"/>
      <c r="BE5059"/>
      <c r="BF5059"/>
      <c r="BG5059"/>
      <c r="BH5059"/>
      <c r="BI5059"/>
      <c r="BJ5059"/>
      <c r="BK5059"/>
      <c r="BL5059"/>
      <c r="BM5059"/>
      <c r="BN5059"/>
      <c r="BO5059"/>
      <c r="BP5059"/>
      <c r="BQ5059"/>
      <c r="BR5059"/>
      <c r="BS5059"/>
      <c r="BT5059"/>
      <c r="BU5059"/>
      <c r="BV5059"/>
      <c r="BW5059"/>
      <c r="BX5059"/>
      <c r="BY5059"/>
      <c r="BZ5059"/>
      <c r="CA5059"/>
      <c r="CB5059"/>
      <c r="CC5059"/>
      <c r="CD5059"/>
      <c r="CE5059"/>
      <c r="CF5059"/>
      <c r="CG5059"/>
      <c r="CH5059"/>
      <c r="CI5059"/>
      <c r="CJ5059"/>
      <c r="CK5059"/>
      <c r="CL5059"/>
      <c r="CM5059"/>
      <c r="CN5059"/>
      <c r="CO5059"/>
      <c r="CP5059"/>
      <c r="CQ5059"/>
      <c r="CR5059"/>
      <c r="CS5059"/>
      <c r="CT5059"/>
      <c r="CU5059"/>
      <c r="CV5059"/>
    </row>
    <row r="5060" spans="10:100" x14ac:dyDescent="0.25">
      <c r="J5060"/>
      <c r="K5060"/>
      <c r="L5060"/>
      <c r="M5060"/>
      <c r="N5060"/>
      <c r="O5060"/>
      <c r="P5060"/>
      <c r="Q5060"/>
      <c r="R5060"/>
      <c r="S5060"/>
      <c r="T5060"/>
      <c r="U5060"/>
      <c r="V5060"/>
      <c r="W5060"/>
      <c r="X5060"/>
      <c r="Y5060"/>
      <c r="Z5060"/>
      <c r="AA5060"/>
      <c r="AB5060"/>
      <c r="AC5060"/>
      <c r="AD5060"/>
      <c r="AE5060"/>
      <c r="AF5060"/>
      <c r="AG5060"/>
      <c r="AH5060"/>
      <c r="AI5060"/>
      <c r="AJ5060"/>
      <c r="AK5060"/>
      <c r="AL5060"/>
      <c r="AM5060"/>
      <c r="AN5060"/>
      <c r="AO5060"/>
      <c r="AP5060"/>
      <c r="AQ5060"/>
      <c r="AR5060"/>
      <c r="AS5060"/>
      <c r="AT5060"/>
      <c r="AU5060"/>
      <c r="AV5060"/>
      <c r="AW5060"/>
      <c r="AX5060"/>
      <c r="AY5060"/>
      <c r="AZ5060"/>
      <c r="BA5060"/>
      <c r="BB5060"/>
      <c r="BC5060"/>
      <c r="BD5060"/>
      <c r="BE5060"/>
      <c r="BF5060"/>
      <c r="BG5060"/>
      <c r="BH5060"/>
      <c r="BI5060"/>
      <c r="BJ5060"/>
      <c r="BK5060"/>
      <c r="BL5060"/>
      <c r="BM5060"/>
      <c r="BN5060"/>
      <c r="BO5060"/>
      <c r="BP5060"/>
      <c r="BQ5060"/>
      <c r="BR5060"/>
      <c r="BS5060"/>
      <c r="BT5060"/>
      <c r="BU5060"/>
      <c r="BV5060"/>
      <c r="BW5060"/>
      <c r="BX5060"/>
      <c r="BY5060"/>
      <c r="BZ5060"/>
      <c r="CA5060"/>
      <c r="CB5060"/>
      <c r="CC5060"/>
      <c r="CD5060"/>
      <c r="CE5060"/>
      <c r="CF5060"/>
      <c r="CG5060"/>
      <c r="CH5060"/>
      <c r="CI5060"/>
      <c r="CJ5060"/>
      <c r="CK5060"/>
      <c r="CL5060"/>
      <c r="CM5060"/>
      <c r="CN5060"/>
      <c r="CO5060"/>
      <c r="CP5060"/>
      <c r="CQ5060"/>
      <c r="CR5060"/>
      <c r="CS5060"/>
      <c r="CT5060"/>
      <c r="CU5060"/>
      <c r="CV5060"/>
    </row>
    <row r="5061" spans="10:100" x14ac:dyDescent="0.25">
      <c r="J5061"/>
      <c r="K5061"/>
      <c r="L5061"/>
      <c r="M5061"/>
      <c r="N5061"/>
      <c r="O5061"/>
      <c r="P5061"/>
      <c r="Q5061"/>
      <c r="R5061"/>
      <c r="S5061"/>
      <c r="T5061"/>
      <c r="U5061"/>
      <c r="V5061"/>
      <c r="W5061"/>
      <c r="X5061"/>
      <c r="Y5061"/>
      <c r="Z5061"/>
      <c r="AA5061"/>
      <c r="AB5061"/>
      <c r="AC5061"/>
      <c r="AD5061"/>
      <c r="AE5061"/>
      <c r="AF5061"/>
      <c r="AG5061"/>
      <c r="AH5061"/>
      <c r="AI5061"/>
      <c r="AJ5061"/>
      <c r="AK5061"/>
      <c r="AL5061"/>
      <c r="AM5061"/>
      <c r="AN5061"/>
      <c r="AO5061"/>
      <c r="AP5061"/>
      <c r="AQ5061"/>
      <c r="AR5061"/>
      <c r="AS5061"/>
      <c r="AT5061"/>
      <c r="AU5061"/>
      <c r="AV5061"/>
      <c r="AW5061"/>
      <c r="AX5061"/>
      <c r="AY5061"/>
      <c r="AZ5061"/>
      <c r="BA5061"/>
      <c r="BB5061"/>
      <c r="BC5061"/>
      <c r="BD5061"/>
      <c r="BE5061"/>
      <c r="BF5061"/>
      <c r="BG5061"/>
      <c r="BH5061"/>
      <c r="BI5061"/>
      <c r="BJ5061"/>
      <c r="BK5061"/>
      <c r="BL5061"/>
      <c r="BM5061"/>
      <c r="BN5061"/>
      <c r="BO5061"/>
      <c r="BP5061"/>
      <c r="BQ5061"/>
      <c r="BR5061"/>
      <c r="BS5061"/>
      <c r="BT5061"/>
      <c r="BU5061"/>
      <c r="BV5061"/>
      <c r="BW5061"/>
      <c r="BX5061"/>
      <c r="BY5061"/>
      <c r="BZ5061"/>
      <c r="CA5061"/>
      <c r="CB5061"/>
      <c r="CC5061"/>
      <c r="CD5061"/>
      <c r="CE5061"/>
      <c r="CF5061"/>
      <c r="CG5061"/>
      <c r="CH5061"/>
      <c r="CI5061"/>
      <c r="CJ5061"/>
      <c r="CK5061"/>
      <c r="CL5061"/>
      <c r="CM5061"/>
      <c r="CN5061"/>
      <c r="CO5061"/>
      <c r="CP5061"/>
      <c r="CQ5061"/>
      <c r="CR5061"/>
      <c r="CS5061"/>
      <c r="CT5061"/>
      <c r="CU5061"/>
      <c r="CV5061"/>
    </row>
    <row r="5062" spans="10:100" x14ac:dyDescent="0.25">
      <c r="J5062"/>
      <c r="K5062"/>
      <c r="L5062"/>
      <c r="M5062"/>
      <c r="N5062"/>
      <c r="O5062"/>
      <c r="P5062"/>
      <c r="Q5062"/>
      <c r="R5062"/>
      <c r="S5062"/>
      <c r="T5062"/>
      <c r="U5062"/>
      <c r="V5062"/>
      <c r="W5062"/>
      <c r="X5062"/>
      <c r="Y5062"/>
      <c r="Z5062"/>
      <c r="AA5062"/>
      <c r="AB5062"/>
      <c r="AC5062"/>
      <c r="AD5062"/>
      <c r="AE5062"/>
      <c r="AF5062"/>
      <c r="AG5062"/>
      <c r="AH5062"/>
      <c r="AI5062"/>
      <c r="AJ5062"/>
      <c r="AK5062"/>
      <c r="AL5062"/>
      <c r="AM5062"/>
      <c r="AN5062"/>
      <c r="AO5062"/>
      <c r="AP5062"/>
      <c r="AQ5062"/>
      <c r="AR5062"/>
      <c r="AS5062"/>
      <c r="AT5062"/>
      <c r="AU5062"/>
      <c r="AV5062"/>
      <c r="AW5062"/>
      <c r="AX5062"/>
      <c r="AY5062"/>
      <c r="AZ5062"/>
      <c r="BA5062"/>
      <c r="BB5062"/>
      <c r="BC5062"/>
      <c r="BD5062"/>
      <c r="BE5062"/>
      <c r="BF5062"/>
      <c r="BG5062"/>
      <c r="BH5062"/>
      <c r="BI5062"/>
      <c r="BJ5062"/>
      <c r="BK5062"/>
      <c r="BL5062"/>
      <c r="BM5062"/>
      <c r="BN5062"/>
      <c r="BO5062"/>
      <c r="BP5062"/>
      <c r="BQ5062"/>
      <c r="BR5062"/>
      <c r="BS5062"/>
      <c r="BT5062"/>
      <c r="BU5062"/>
      <c r="BV5062"/>
      <c r="BW5062"/>
      <c r="BX5062"/>
      <c r="BY5062"/>
      <c r="BZ5062"/>
      <c r="CA5062"/>
      <c r="CB5062"/>
      <c r="CC5062"/>
      <c r="CD5062"/>
      <c r="CE5062"/>
      <c r="CF5062"/>
      <c r="CG5062"/>
      <c r="CH5062"/>
      <c r="CI5062"/>
      <c r="CJ5062"/>
      <c r="CK5062"/>
      <c r="CL5062"/>
      <c r="CM5062"/>
      <c r="CN5062"/>
      <c r="CO5062"/>
      <c r="CP5062"/>
      <c r="CQ5062"/>
      <c r="CR5062"/>
      <c r="CS5062"/>
      <c r="CT5062"/>
      <c r="CU5062"/>
      <c r="CV5062"/>
    </row>
    <row r="5063" spans="10:100" x14ac:dyDescent="0.25">
      <c r="J5063"/>
      <c r="K5063"/>
      <c r="L5063"/>
      <c r="M5063"/>
      <c r="N5063"/>
      <c r="O5063"/>
      <c r="P5063"/>
      <c r="Q5063"/>
      <c r="R5063"/>
      <c r="S5063"/>
      <c r="T5063"/>
      <c r="U5063"/>
      <c r="V5063"/>
      <c r="W5063"/>
      <c r="X5063"/>
      <c r="Y5063"/>
      <c r="Z5063"/>
      <c r="AA5063"/>
      <c r="AB5063"/>
      <c r="AC5063"/>
      <c r="AD5063"/>
      <c r="AE5063"/>
      <c r="AF5063"/>
      <c r="AG5063"/>
      <c r="AH5063"/>
      <c r="AI5063"/>
      <c r="AJ5063"/>
      <c r="AK5063"/>
      <c r="AL5063"/>
      <c r="AM5063"/>
      <c r="AN5063"/>
      <c r="AO5063"/>
      <c r="AP5063"/>
      <c r="AQ5063"/>
      <c r="AR5063"/>
      <c r="AS5063"/>
      <c r="AT5063"/>
      <c r="AU5063"/>
      <c r="AV5063"/>
      <c r="AW5063"/>
      <c r="AX5063"/>
      <c r="AY5063"/>
      <c r="AZ5063"/>
      <c r="BA5063"/>
      <c r="BB5063"/>
      <c r="BC5063"/>
      <c r="BD5063"/>
      <c r="BE5063"/>
      <c r="BF5063"/>
      <c r="BG5063"/>
      <c r="BH5063"/>
      <c r="BI5063"/>
      <c r="BJ5063"/>
      <c r="BK5063"/>
      <c r="BL5063"/>
      <c r="BM5063"/>
      <c r="BN5063"/>
      <c r="BO5063"/>
      <c r="BP5063"/>
      <c r="BQ5063"/>
      <c r="BR5063"/>
      <c r="BS5063"/>
      <c r="BT5063"/>
      <c r="BU5063"/>
      <c r="BV5063"/>
      <c r="BW5063"/>
      <c r="BX5063"/>
      <c r="BY5063"/>
      <c r="BZ5063"/>
      <c r="CA5063"/>
      <c r="CB5063"/>
      <c r="CC5063"/>
      <c r="CD5063"/>
      <c r="CE5063"/>
      <c r="CF5063"/>
      <c r="CG5063"/>
      <c r="CH5063"/>
      <c r="CI5063"/>
      <c r="CJ5063"/>
      <c r="CK5063"/>
      <c r="CL5063"/>
      <c r="CM5063"/>
      <c r="CN5063"/>
      <c r="CO5063"/>
      <c r="CP5063"/>
      <c r="CQ5063"/>
      <c r="CR5063"/>
      <c r="CS5063"/>
      <c r="CT5063"/>
      <c r="CU5063"/>
      <c r="CV5063"/>
    </row>
    <row r="5064" spans="10:100" x14ac:dyDescent="0.25">
      <c r="J5064"/>
      <c r="K5064"/>
      <c r="L5064"/>
      <c r="M5064"/>
      <c r="N5064"/>
      <c r="O5064"/>
      <c r="P5064"/>
      <c r="Q5064"/>
      <c r="R5064"/>
      <c r="S5064"/>
      <c r="T5064"/>
      <c r="U5064"/>
      <c r="V5064"/>
      <c r="W5064"/>
      <c r="X5064"/>
      <c r="Y5064"/>
      <c r="Z5064"/>
      <c r="AA5064"/>
      <c r="AB5064"/>
      <c r="AC5064"/>
      <c r="AD5064"/>
      <c r="AE5064"/>
      <c r="AF5064"/>
      <c r="AG5064"/>
      <c r="AH5064"/>
      <c r="AI5064"/>
      <c r="AJ5064"/>
      <c r="AK5064"/>
      <c r="AL5064"/>
      <c r="AM5064"/>
      <c r="AN5064"/>
      <c r="AO5064"/>
      <c r="AP5064"/>
      <c r="AQ5064"/>
      <c r="AR5064"/>
      <c r="AS5064"/>
      <c r="AT5064"/>
      <c r="AU5064"/>
      <c r="AV5064"/>
      <c r="AW5064"/>
      <c r="AX5064"/>
      <c r="AY5064"/>
      <c r="AZ5064"/>
      <c r="BA5064"/>
      <c r="BB5064"/>
      <c r="BC5064"/>
      <c r="BD5064"/>
      <c r="BE5064"/>
      <c r="BF5064"/>
      <c r="BG5064"/>
      <c r="BH5064"/>
      <c r="BI5064"/>
      <c r="BJ5064"/>
      <c r="BK5064"/>
      <c r="BL5064"/>
      <c r="BM5064"/>
      <c r="BN5064"/>
      <c r="BO5064"/>
      <c r="BP5064"/>
      <c r="BQ5064"/>
      <c r="BR5064"/>
      <c r="BS5064"/>
      <c r="BT5064"/>
      <c r="BU5064"/>
      <c r="BV5064"/>
      <c r="BW5064"/>
      <c r="BX5064"/>
      <c r="BY5064"/>
      <c r="BZ5064"/>
      <c r="CA5064"/>
      <c r="CB5064"/>
      <c r="CC5064"/>
      <c r="CD5064"/>
      <c r="CE5064"/>
      <c r="CF5064"/>
      <c r="CG5064"/>
      <c r="CH5064"/>
      <c r="CI5064"/>
      <c r="CJ5064"/>
      <c r="CK5064"/>
      <c r="CL5064"/>
      <c r="CM5064"/>
      <c r="CN5064"/>
      <c r="CO5064"/>
      <c r="CP5064"/>
      <c r="CQ5064"/>
      <c r="CR5064"/>
      <c r="CS5064"/>
      <c r="CT5064"/>
      <c r="CU5064"/>
      <c r="CV5064"/>
    </row>
    <row r="5065" spans="10:100" x14ac:dyDescent="0.25">
      <c r="J5065"/>
      <c r="K5065"/>
      <c r="L5065"/>
      <c r="M5065"/>
      <c r="N5065"/>
      <c r="O5065"/>
      <c r="P5065"/>
      <c r="Q5065"/>
      <c r="R5065"/>
      <c r="S5065"/>
      <c r="T5065"/>
      <c r="U5065"/>
      <c r="V5065"/>
      <c r="W5065"/>
      <c r="X5065"/>
      <c r="Y5065"/>
      <c r="Z5065"/>
      <c r="AA5065"/>
      <c r="AB5065"/>
      <c r="AC5065"/>
      <c r="AD5065"/>
      <c r="AE5065"/>
      <c r="AF5065"/>
      <c r="AG5065"/>
      <c r="AH5065"/>
      <c r="AI5065"/>
      <c r="AJ5065"/>
      <c r="AK5065"/>
      <c r="AL5065"/>
      <c r="AM5065"/>
      <c r="AN5065"/>
      <c r="AO5065"/>
      <c r="AP5065"/>
      <c r="AQ5065"/>
      <c r="AR5065"/>
      <c r="AS5065"/>
      <c r="AT5065"/>
      <c r="AU5065"/>
      <c r="AV5065"/>
      <c r="AW5065"/>
      <c r="AX5065"/>
      <c r="AY5065"/>
      <c r="AZ5065"/>
      <c r="BA5065"/>
      <c r="BB5065"/>
      <c r="BC5065"/>
      <c r="BD5065"/>
      <c r="BE5065"/>
      <c r="BF5065"/>
      <c r="BG5065"/>
      <c r="BH5065"/>
      <c r="BI5065"/>
      <c r="BJ5065"/>
      <c r="BK5065"/>
      <c r="BL5065"/>
      <c r="BM5065"/>
      <c r="BN5065"/>
      <c r="BO5065"/>
      <c r="BP5065"/>
      <c r="BQ5065"/>
      <c r="BR5065"/>
      <c r="BS5065"/>
      <c r="BT5065"/>
      <c r="BU5065"/>
      <c r="BV5065"/>
      <c r="BW5065"/>
      <c r="BX5065"/>
      <c r="BY5065"/>
      <c r="BZ5065"/>
      <c r="CA5065"/>
      <c r="CB5065"/>
      <c r="CC5065"/>
      <c r="CD5065"/>
      <c r="CE5065"/>
      <c r="CF5065"/>
      <c r="CG5065"/>
      <c r="CH5065"/>
      <c r="CI5065"/>
      <c r="CJ5065"/>
      <c r="CK5065"/>
      <c r="CL5065"/>
      <c r="CM5065"/>
      <c r="CN5065"/>
      <c r="CO5065"/>
      <c r="CP5065"/>
      <c r="CQ5065"/>
      <c r="CR5065"/>
      <c r="CS5065"/>
      <c r="CT5065"/>
      <c r="CU5065"/>
      <c r="CV5065"/>
    </row>
    <row r="5066" spans="10:100" x14ac:dyDescent="0.25">
      <c r="J5066"/>
      <c r="K5066"/>
      <c r="L5066"/>
      <c r="M5066"/>
      <c r="N5066"/>
      <c r="O5066"/>
      <c r="P5066"/>
      <c r="Q5066"/>
      <c r="R5066"/>
      <c r="S5066"/>
      <c r="T5066"/>
      <c r="U5066"/>
      <c r="V5066"/>
      <c r="W5066"/>
      <c r="X5066"/>
      <c r="Y5066"/>
      <c r="Z5066"/>
      <c r="AA5066"/>
      <c r="AB5066"/>
      <c r="AC5066"/>
      <c r="AD5066"/>
      <c r="AE5066"/>
      <c r="AF5066"/>
      <c r="AG5066"/>
      <c r="AH5066"/>
      <c r="AI5066"/>
      <c r="AJ5066"/>
      <c r="AK5066"/>
      <c r="AL5066"/>
      <c r="AM5066"/>
      <c r="AN5066"/>
      <c r="AO5066"/>
      <c r="AP5066"/>
      <c r="AQ5066"/>
      <c r="AR5066"/>
      <c r="AS5066"/>
      <c r="AT5066"/>
      <c r="AU5066"/>
      <c r="AV5066"/>
      <c r="AW5066"/>
      <c r="AX5066"/>
      <c r="AY5066"/>
      <c r="AZ5066"/>
      <c r="BA5066"/>
      <c r="BB5066"/>
      <c r="BC5066"/>
      <c r="BD5066"/>
      <c r="BE5066"/>
      <c r="BF5066"/>
      <c r="BG5066"/>
      <c r="BH5066"/>
      <c r="BI5066"/>
      <c r="BJ5066"/>
      <c r="BK5066"/>
      <c r="BL5066"/>
      <c r="BM5066"/>
      <c r="BN5066"/>
      <c r="BO5066"/>
      <c r="BP5066"/>
      <c r="BQ5066"/>
      <c r="BR5066"/>
      <c r="BS5066"/>
      <c r="BT5066"/>
      <c r="BU5066"/>
      <c r="BV5066"/>
      <c r="BW5066"/>
      <c r="BX5066"/>
      <c r="BY5066"/>
      <c r="BZ5066"/>
      <c r="CA5066"/>
      <c r="CB5066"/>
      <c r="CC5066"/>
      <c r="CD5066"/>
      <c r="CE5066"/>
      <c r="CF5066"/>
      <c r="CG5066"/>
      <c r="CH5066"/>
      <c r="CI5066"/>
      <c r="CJ5066"/>
      <c r="CK5066"/>
      <c r="CL5066"/>
      <c r="CM5066"/>
      <c r="CN5066"/>
      <c r="CO5066"/>
      <c r="CP5066"/>
      <c r="CQ5066"/>
      <c r="CR5066"/>
      <c r="CS5066"/>
      <c r="CT5066"/>
      <c r="CU5066"/>
      <c r="CV5066"/>
    </row>
    <row r="5067" spans="10:100" x14ac:dyDescent="0.25">
      <c r="J5067"/>
      <c r="K5067"/>
      <c r="L5067"/>
      <c r="M5067"/>
      <c r="N5067"/>
      <c r="O5067"/>
      <c r="P5067"/>
      <c r="Q5067"/>
      <c r="R5067"/>
      <c r="S5067"/>
      <c r="T5067"/>
      <c r="U5067"/>
      <c r="V5067"/>
      <c r="W5067"/>
      <c r="X5067"/>
      <c r="Y5067"/>
      <c r="Z5067"/>
      <c r="AA5067"/>
      <c r="AB5067"/>
      <c r="AC5067"/>
      <c r="AD5067"/>
      <c r="AE5067"/>
      <c r="AF5067"/>
      <c r="AG5067"/>
      <c r="AH5067"/>
      <c r="AI5067"/>
      <c r="AJ5067"/>
      <c r="AK5067"/>
      <c r="AL5067"/>
      <c r="AM5067"/>
      <c r="AN5067"/>
      <c r="AO5067"/>
      <c r="AP5067"/>
      <c r="AQ5067"/>
      <c r="AR5067"/>
      <c r="AS5067"/>
      <c r="AT5067"/>
      <c r="AU5067"/>
      <c r="AV5067"/>
      <c r="AW5067"/>
      <c r="AX5067"/>
      <c r="AY5067"/>
      <c r="AZ5067"/>
      <c r="BA5067"/>
      <c r="BB5067"/>
      <c r="BC5067"/>
      <c r="BD5067"/>
      <c r="BE5067"/>
      <c r="BF5067"/>
      <c r="BG5067"/>
      <c r="BH5067"/>
      <c r="BI5067"/>
      <c r="BJ5067"/>
      <c r="BK5067"/>
      <c r="BL5067"/>
      <c r="BM5067"/>
      <c r="BN5067"/>
      <c r="BO5067"/>
      <c r="BP5067"/>
      <c r="BQ5067"/>
      <c r="BR5067"/>
      <c r="BS5067"/>
      <c r="BT5067"/>
      <c r="BU5067"/>
      <c r="BV5067"/>
      <c r="BW5067"/>
      <c r="BX5067"/>
      <c r="BY5067"/>
      <c r="BZ5067"/>
      <c r="CA5067"/>
      <c r="CB5067"/>
      <c r="CC5067"/>
      <c r="CD5067"/>
      <c r="CE5067"/>
      <c r="CF5067"/>
      <c r="CG5067"/>
      <c r="CH5067"/>
      <c r="CI5067"/>
      <c r="CJ5067"/>
      <c r="CK5067"/>
      <c r="CL5067"/>
      <c r="CM5067"/>
      <c r="CN5067"/>
      <c r="CO5067"/>
      <c r="CP5067"/>
      <c r="CQ5067"/>
      <c r="CR5067"/>
      <c r="CS5067"/>
      <c r="CT5067"/>
      <c r="CU5067"/>
      <c r="CV5067"/>
    </row>
    <row r="5068" spans="10:100" x14ac:dyDescent="0.25">
      <c r="J5068"/>
      <c r="K5068"/>
      <c r="L5068"/>
      <c r="M5068"/>
      <c r="N5068"/>
      <c r="O5068"/>
      <c r="P5068"/>
      <c r="Q5068"/>
      <c r="R5068"/>
      <c r="S5068"/>
      <c r="T5068"/>
      <c r="U5068"/>
      <c r="V5068"/>
      <c r="W5068"/>
      <c r="X5068"/>
      <c r="Y5068"/>
      <c r="Z5068"/>
      <c r="AA5068"/>
      <c r="AB5068"/>
      <c r="AC5068"/>
      <c r="AD5068"/>
      <c r="AE5068"/>
      <c r="AF5068"/>
      <c r="AG5068"/>
      <c r="AH5068"/>
      <c r="AI5068"/>
      <c r="AJ5068"/>
      <c r="AK5068"/>
      <c r="AL5068"/>
      <c r="AM5068"/>
      <c r="AN5068"/>
      <c r="AO5068"/>
      <c r="AP5068"/>
      <c r="AQ5068"/>
      <c r="AR5068"/>
      <c r="AS5068"/>
      <c r="AT5068"/>
      <c r="AU5068"/>
      <c r="AV5068"/>
      <c r="AW5068"/>
      <c r="AX5068"/>
      <c r="AY5068"/>
      <c r="AZ5068"/>
      <c r="BA5068"/>
      <c r="BB5068"/>
      <c r="BC5068"/>
      <c r="BD5068"/>
      <c r="BE5068"/>
      <c r="BF5068"/>
      <c r="BG5068"/>
      <c r="BH5068"/>
      <c r="BI5068"/>
      <c r="BJ5068"/>
      <c r="BK5068"/>
      <c r="BL5068"/>
      <c r="BM5068"/>
      <c r="BN5068"/>
      <c r="BO5068"/>
      <c r="BP5068"/>
      <c r="BQ5068"/>
      <c r="BR5068"/>
      <c r="BS5068"/>
      <c r="BT5068"/>
      <c r="BU5068"/>
      <c r="BV5068"/>
      <c r="BW5068"/>
      <c r="BX5068"/>
      <c r="BY5068"/>
      <c r="BZ5068"/>
      <c r="CA5068"/>
      <c r="CB5068"/>
      <c r="CC5068"/>
      <c r="CD5068"/>
      <c r="CE5068"/>
      <c r="CF5068"/>
      <c r="CG5068"/>
      <c r="CH5068"/>
      <c r="CI5068"/>
      <c r="CJ5068"/>
      <c r="CK5068"/>
      <c r="CL5068"/>
      <c r="CM5068"/>
      <c r="CN5068"/>
      <c r="CO5068"/>
      <c r="CP5068"/>
      <c r="CQ5068"/>
      <c r="CR5068"/>
      <c r="CS5068"/>
      <c r="CT5068"/>
      <c r="CU5068"/>
      <c r="CV5068"/>
    </row>
    <row r="5069" spans="10:100" x14ac:dyDescent="0.25">
      <c r="J5069"/>
      <c r="K5069"/>
      <c r="L5069"/>
      <c r="M5069"/>
      <c r="N5069"/>
      <c r="O5069"/>
      <c r="P5069"/>
      <c r="Q5069"/>
      <c r="R5069"/>
      <c r="S5069"/>
      <c r="T5069"/>
      <c r="U5069"/>
      <c r="V5069"/>
      <c r="W5069"/>
      <c r="X5069"/>
      <c r="Y5069"/>
      <c r="Z5069"/>
      <c r="AA5069"/>
      <c r="AB5069"/>
      <c r="AC5069"/>
      <c r="AD5069"/>
      <c r="AE5069"/>
      <c r="AF5069"/>
      <c r="AG5069"/>
      <c r="AH5069"/>
      <c r="AI5069"/>
      <c r="AJ5069"/>
      <c r="AK5069"/>
      <c r="AL5069"/>
      <c r="AM5069"/>
      <c r="AN5069"/>
      <c r="AO5069"/>
      <c r="AP5069"/>
      <c r="AQ5069"/>
      <c r="AR5069"/>
      <c r="AS5069"/>
      <c r="AT5069"/>
      <c r="AU5069"/>
      <c r="AV5069"/>
      <c r="AW5069"/>
      <c r="AX5069"/>
      <c r="AY5069"/>
      <c r="AZ5069"/>
      <c r="BA5069"/>
      <c r="BB5069"/>
      <c r="BC5069"/>
      <c r="BD5069"/>
      <c r="BE5069"/>
      <c r="BF5069"/>
      <c r="BG5069"/>
      <c r="BH5069"/>
      <c r="BI5069"/>
      <c r="BJ5069"/>
      <c r="BK5069"/>
      <c r="BL5069"/>
      <c r="BM5069"/>
      <c r="BN5069"/>
      <c r="BO5069"/>
      <c r="BP5069"/>
      <c r="BQ5069"/>
      <c r="BR5069"/>
      <c r="BS5069"/>
      <c r="BT5069"/>
      <c r="BU5069"/>
      <c r="BV5069"/>
      <c r="BW5069"/>
      <c r="BX5069"/>
      <c r="BY5069"/>
      <c r="BZ5069"/>
      <c r="CA5069"/>
      <c r="CB5069"/>
      <c r="CC5069"/>
      <c r="CD5069"/>
      <c r="CE5069"/>
      <c r="CF5069"/>
      <c r="CG5069"/>
      <c r="CH5069"/>
      <c r="CI5069"/>
      <c r="CJ5069"/>
      <c r="CK5069"/>
      <c r="CL5069"/>
      <c r="CM5069"/>
      <c r="CN5069"/>
      <c r="CO5069"/>
      <c r="CP5069"/>
      <c r="CQ5069"/>
      <c r="CR5069"/>
      <c r="CS5069"/>
      <c r="CT5069"/>
      <c r="CU5069"/>
      <c r="CV5069"/>
    </row>
    <row r="5070" spans="10:100" x14ac:dyDescent="0.25">
      <c r="J5070"/>
      <c r="K5070"/>
      <c r="L5070"/>
      <c r="M5070"/>
      <c r="N5070"/>
      <c r="O5070"/>
      <c r="P5070"/>
      <c r="Q5070"/>
      <c r="R5070"/>
      <c r="S5070"/>
      <c r="T5070"/>
      <c r="U5070"/>
      <c r="V5070"/>
      <c r="W5070"/>
      <c r="X5070"/>
      <c r="Y5070"/>
      <c r="Z5070"/>
      <c r="AA5070"/>
      <c r="AB5070"/>
      <c r="AC5070"/>
      <c r="AD5070"/>
      <c r="AE5070"/>
      <c r="AF5070"/>
      <c r="AG5070"/>
      <c r="AH5070"/>
      <c r="AI5070"/>
      <c r="AJ5070"/>
      <c r="AK5070"/>
      <c r="AL5070"/>
      <c r="AM5070"/>
      <c r="AN5070"/>
      <c r="AO5070"/>
      <c r="AP5070"/>
      <c r="AQ5070"/>
      <c r="AR5070"/>
      <c r="AS5070"/>
      <c r="AT5070"/>
      <c r="AU5070"/>
      <c r="AV5070"/>
      <c r="AW5070"/>
      <c r="AX5070"/>
      <c r="AY5070"/>
      <c r="AZ5070"/>
      <c r="BA5070"/>
      <c r="BB5070"/>
      <c r="BC5070"/>
      <c r="BD5070"/>
      <c r="BE5070"/>
      <c r="BF5070"/>
      <c r="BG5070"/>
      <c r="BH5070"/>
      <c r="BI5070"/>
      <c r="BJ5070"/>
      <c r="BK5070"/>
      <c r="BL5070"/>
      <c r="BM5070"/>
      <c r="BN5070"/>
      <c r="BO5070"/>
      <c r="BP5070"/>
      <c r="BQ5070"/>
      <c r="BR5070"/>
      <c r="BS5070"/>
      <c r="BT5070"/>
      <c r="BU5070"/>
      <c r="BV5070"/>
      <c r="BW5070"/>
      <c r="BX5070"/>
      <c r="BY5070"/>
      <c r="BZ5070"/>
      <c r="CA5070"/>
      <c r="CB5070"/>
      <c r="CC5070"/>
      <c r="CD5070"/>
      <c r="CE5070"/>
      <c r="CF5070"/>
      <c r="CG5070"/>
      <c r="CH5070"/>
      <c r="CI5070"/>
      <c r="CJ5070"/>
      <c r="CK5070"/>
      <c r="CL5070"/>
      <c r="CM5070"/>
      <c r="CN5070"/>
      <c r="CO5070"/>
      <c r="CP5070"/>
      <c r="CQ5070"/>
      <c r="CR5070"/>
      <c r="CS5070"/>
      <c r="CT5070"/>
      <c r="CU5070"/>
      <c r="CV5070"/>
    </row>
    <row r="5071" spans="10:100" x14ac:dyDescent="0.25">
      <c r="J5071"/>
      <c r="K5071"/>
      <c r="L5071"/>
      <c r="M5071"/>
      <c r="N5071"/>
      <c r="O5071"/>
      <c r="P5071"/>
      <c r="Q5071"/>
      <c r="R5071"/>
      <c r="S5071"/>
      <c r="T5071"/>
      <c r="U5071"/>
      <c r="V5071"/>
      <c r="W5071"/>
      <c r="X5071"/>
      <c r="Y5071"/>
      <c r="Z5071"/>
      <c r="AA5071"/>
      <c r="AB5071"/>
      <c r="AC5071"/>
      <c r="AD5071"/>
      <c r="AE5071"/>
      <c r="AF5071"/>
      <c r="AG5071"/>
      <c r="AH5071"/>
      <c r="AI5071"/>
      <c r="AJ5071"/>
      <c r="AK5071"/>
      <c r="AL5071"/>
      <c r="AM5071"/>
      <c r="AN5071"/>
      <c r="AO5071"/>
      <c r="AP5071"/>
      <c r="AQ5071"/>
      <c r="AR5071"/>
      <c r="AS5071"/>
      <c r="AT5071"/>
      <c r="AU5071"/>
      <c r="AV5071"/>
      <c r="AW5071"/>
      <c r="AX5071"/>
      <c r="AY5071"/>
      <c r="AZ5071"/>
      <c r="BA5071"/>
      <c r="BB5071"/>
      <c r="BC5071"/>
      <c r="BD5071"/>
      <c r="BE5071"/>
      <c r="BF5071"/>
      <c r="BG5071"/>
      <c r="BH5071"/>
      <c r="BI5071"/>
      <c r="BJ5071"/>
      <c r="BK5071"/>
      <c r="BL5071"/>
      <c r="BM5071"/>
      <c r="BN5071"/>
      <c r="BO5071"/>
      <c r="BP5071"/>
      <c r="BQ5071"/>
      <c r="BR5071"/>
      <c r="BS5071"/>
      <c r="BT5071"/>
      <c r="BU5071"/>
      <c r="BV5071"/>
      <c r="BW5071"/>
      <c r="BX5071"/>
      <c r="BY5071"/>
      <c r="BZ5071"/>
      <c r="CA5071"/>
      <c r="CB5071"/>
      <c r="CC5071"/>
      <c r="CD5071"/>
      <c r="CE5071"/>
      <c r="CF5071"/>
      <c r="CG5071"/>
      <c r="CH5071"/>
      <c r="CI5071"/>
      <c r="CJ5071"/>
      <c r="CK5071"/>
      <c r="CL5071"/>
      <c r="CM5071"/>
      <c r="CN5071"/>
      <c r="CO5071"/>
      <c r="CP5071"/>
      <c r="CQ5071"/>
      <c r="CR5071"/>
      <c r="CS5071"/>
      <c r="CT5071"/>
      <c r="CU5071"/>
      <c r="CV5071"/>
    </row>
    <row r="5072" spans="10:100" x14ac:dyDescent="0.25">
      <c r="J5072"/>
      <c r="K5072"/>
      <c r="L5072"/>
      <c r="M5072"/>
      <c r="N5072"/>
      <c r="O5072"/>
      <c r="P5072"/>
      <c r="Q5072"/>
      <c r="R5072"/>
      <c r="S5072"/>
      <c r="T5072"/>
      <c r="U5072"/>
      <c r="V5072"/>
      <c r="W5072"/>
      <c r="X5072"/>
      <c r="Y5072"/>
      <c r="Z5072"/>
      <c r="AA5072"/>
      <c r="AB5072"/>
      <c r="AC5072"/>
      <c r="AD5072"/>
      <c r="AE5072"/>
      <c r="AF5072"/>
      <c r="AG5072"/>
      <c r="AH5072"/>
      <c r="AI5072"/>
      <c r="AJ5072"/>
      <c r="AK5072"/>
      <c r="AL5072"/>
      <c r="AM5072"/>
      <c r="AN5072"/>
      <c r="AO5072"/>
      <c r="AP5072"/>
      <c r="AQ5072"/>
      <c r="AR5072"/>
      <c r="AS5072"/>
      <c r="AT5072"/>
      <c r="AU5072"/>
      <c r="AV5072"/>
      <c r="AW5072"/>
      <c r="AX5072"/>
      <c r="AY5072"/>
      <c r="AZ5072"/>
      <c r="BA5072"/>
      <c r="BB5072"/>
      <c r="BC5072"/>
      <c r="BD5072"/>
      <c r="BE5072"/>
      <c r="BF5072"/>
      <c r="BG5072"/>
      <c r="BH5072"/>
      <c r="BI5072"/>
      <c r="BJ5072"/>
      <c r="BK5072"/>
      <c r="BL5072"/>
      <c r="BM5072"/>
      <c r="BN5072"/>
      <c r="BO5072"/>
      <c r="BP5072"/>
      <c r="BQ5072"/>
      <c r="BR5072"/>
      <c r="BS5072"/>
      <c r="BT5072"/>
      <c r="BU5072"/>
      <c r="BV5072"/>
      <c r="BW5072"/>
      <c r="BX5072"/>
      <c r="BY5072"/>
      <c r="BZ5072"/>
      <c r="CA5072"/>
      <c r="CB5072"/>
      <c r="CC5072"/>
      <c r="CD5072"/>
      <c r="CE5072"/>
      <c r="CF5072"/>
      <c r="CG5072"/>
      <c r="CH5072"/>
      <c r="CI5072"/>
      <c r="CJ5072"/>
      <c r="CK5072"/>
      <c r="CL5072"/>
      <c r="CM5072"/>
      <c r="CN5072"/>
      <c r="CO5072"/>
      <c r="CP5072"/>
      <c r="CQ5072"/>
      <c r="CR5072"/>
      <c r="CS5072"/>
      <c r="CT5072"/>
      <c r="CU5072"/>
      <c r="CV5072"/>
    </row>
    <row r="5073" spans="10:100" x14ac:dyDescent="0.25">
      <c r="J5073"/>
      <c r="K5073"/>
      <c r="L5073"/>
      <c r="M5073"/>
      <c r="N5073"/>
      <c r="O5073"/>
      <c r="P5073"/>
      <c r="Q5073"/>
      <c r="R5073"/>
      <c r="S5073"/>
      <c r="T5073"/>
      <c r="U5073"/>
      <c r="V5073"/>
      <c r="W5073"/>
      <c r="X5073"/>
      <c r="Y5073"/>
      <c r="Z5073"/>
      <c r="AA5073"/>
      <c r="AB5073"/>
      <c r="AC5073"/>
      <c r="AD5073"/>
      <c r="AE5073"/>
      <c r="AF5073"/>
      <c r="AG5073"/>
      <c r="AH5073"/>
      <c r="AI5073"/>
      <c r="AJ5073"/>
      <c r="AK5073"/>
      <c r="AL5073"/>
      <c r="AM5073"/>
      <c r="AN5073"/>
      <c r="AO5073"/>
      <c r="AP5073"/>
      <c r="AQ5073"/>
      <c r="AR5073"/>
      <c r="AS5073"/>
      <c r="AT5073"/>
      <c r="AU5073"/>
      <c r="AV5073"/>
      <c r="AW5073"/>
      <c r="AX5073"/>
      <c r="AY5073"/>
      <c r="AZ5073"/>
      <c r="BA5073"/>
      <c r="BB5073"/>
      <c r="BC5073"/>
      <c r="BD5073"/>
      <c r="BE5073"/>
      <c r="BF5073"/>
      <c r="BG5073"/>
      <c r="BH5073"/>
      <c r="BI5073"/>
      <c r="BJ5073"/>
      <c r="BK5073"/>
      <c r="BL5073"/>
      <c r="BM5073"/>
      <c r="BN5073"/>
      <c r="BO5073"/>
      <c r="BP5073"/>
      <c r="BQ5073"/>
      <c r="BR5073"/>
      <c r="BS5073"/>
      <c r="BT5073"/>
      <c r="BU5073"/>
      <c r="BV5073"/>
      <c r="BW5073"/>
      <c r="BX5073"/>
      <c r="BY5073"/>
      <c r="BZ5073"/>
      <c r="CA5073"/>
      <c r="CB5073"/>
      <c r="CC5073"/>
      <c r="CD5073"/>
      <c r="CE5073"/>
      <c r="CF5073"/>
      <c r="CG5073"/>
      <c r="CH5073"/>
      <c r="CI5073"/>
      <c r="CJ5073"/>
      <c r="CK5073"/>
      <c r="CL5073"/>
      <c r="CM5073"/>
      <c r="CN5073"/>
      <c r="CO5073"/>
      <c r="CP5073"/>
      <c r="CQ5073"/>
      <c r="CR5073"/>
      <c r="CS5073"/>
      <c r="CT5073"/>
      <c r="CU5073"/>
      <c r="CV5073"/>
    </row>
    <row r="5074" spans="10:100" x14ac:dyDescent="0.25">
      <c r="J5074"/>
      <c r="K5074"/>
      <c r="L5074"/>
      <c r="M5074"/>
      <c r="N5074"/>
      <c r="O5074"/>
      <c r="P5074"/>
      <c r="Q5074"/>
      <c r="R5074"/>
      <c r="S5074"/>
      <c r="T5074"/>
      <c r="U5074"/>
      <c r="V5074"/>
      <c r="W5074"/>
      <c r="X5074"/>
      <c r="Y5074"/>
      <c r="Z5074"/>
      <c r="AA5074"/>
      <c r="AB5074"/>
      <c r="AC5074"/>
      <c r="AD5074"/>
      <c r="AE5074"/>
      <c r="AF5074"/>
      <c r="AG5074"/>
      <c r="AH5074"/>
      <c r="AI5074"/>
      <c r="AJ5074"/>
      <c r="AK5074"/>
      <c r="AL5074"/>
      <c r="AM5074"/>
      <c r="AN5074"/>
      <c r="AO5074"/>
      <c r="AP5074"/>
      <c r="AQ5074"/>
      <c r="AR5074"/>
      <c r="AS5074"/>
      <c r="AT5074"/>
      <c r="AU5074"/>
      <c r="AV5074"/>
      <c r="AW5074"/>
      <c r="AX5074"/>
      <c r="AY5074"/>
      <c r="AZ5074"/>
      <c r="BA5074"/>
      <c r="BB5074"/>
      <c r="BC5074"/>
      <c r="BD5074"/>
      <c r="BE5074"/>
      <c r="BF5074"/>
      <c r="BG5074"/>
      <c r="BH5074"/>
      <c r="BI5074"/>
      <c r="BJ5074"/>
      <c r="BK5074"/>
      <c r="BL5074"/>
      <c r="BM5074"/>
      <c r="BN5074"/>
      <c r="BO5074"/>
      <c r="BP5074"/>
      <c r="BQ5074"/>
      <c r="BR5074"/>
      <c r="BS5074"/>
      <c r="BT5074"/>
      <c r="BU5074"/>
      <c r="BV5074"/>
      <c r="BW5074"/>
      <c r="BX5074"/>
      <c r="BY5074"/>
      <c r="BZ5074"/>
      <c r="CA5074"/>
      <c r="CB5074"/>
      <c r="CC5074"/>
      <c r="CD5074"/>
      <c r="CE5074"/>
      <c r="CF5074"/>
      <c r="CG5074"/>
      <c r="CH5074"/>
      <c r="CI5074"/>
      <c r="CJ5074"/>
      <c r="CK5074"/>
      <c r="CL5074"/>
      <c r="CM5074"/>
      <c r="CN5074"/>
      <c r="CO5074"/>
      <c r="CP5074"/>
      <c r="CQ5074"/>
      <c r="CR5074"/>
      <c r="CS5074"/>
      <c r="CT5074"/>
      <c r="CU5074"/>
      <c r="CV5074"/>
    </row>
    <row r="5075" spans="10:100" x14ac:dyDescent="0.25">
      <c r="J5075"/>
      <c r="K5075"/>
      <c r="L5075"/>
      <c r="M5075"/>
      <c r="N5075"/>
      <c r="O5075"/>
      <c r="P5075"/>
      <c r="Q5075"/>
      <c r="R5075"/>
      <c r="S5075"/>
      <c r="T5075"/>
      <c r="U5075"/>
      <c r="V5075"/>
      <c r="W5075"/>
      <c r="X5075"/>
      <c r="Y5075"/>
      <c r="Z5075"/>
      <c r="AA5075"/>
      <c r="AB5075"/>
      <c r="AC5075"/>
      <c r="AD5075"/>
      <c r="AE5075"/>
      <c r="AF5075"/>
      <c r="AG5075"/>
      <c r="AH5075"/>
      <c r="AI5075"/>
      <c r="AJ5075"/>
      <c r="AK5075"/>
      <c r="AL5075"/>
      <c r="AM5075"/>
      <c r="AN5075"/>
      <c r="AO5075"/>
      <c r="AP5075"/>
      <c r="AQ5075"/>
      <c r="AR5075"/>
      <c r="AS5075"/>
      <c r="AT5075"/>
      <c r="AU5075"/>
      <c r="AV5075"/>
      <c r="AW5075"/>
      <c r="AX5075"/>
      <c r="AY5075"/>
      <c r="AZ5075"/>
      <c r="BA5075"/>
      <c r="BB5075"/>
      <c r="BC5075"/>
      <c r="BD5075"/>
      <c r="BE5075"/>
      <c r="BF5075"/>
      <c r="BG5075"/>
      <c r="BH5075"/>
      <c r="BI5075"/>
      <c r="BJ5075"/>
      <c r="BK5075"/>
      <c r="BL5075"/>
      <c r="BM5075"/>
      <c r="BN5075"/>
      <c r="BO5075"/>
      <c r="BP5075"/>
      <c r="BQ5075"/>
      <c r="BR5075"/>
      <c r="BS5075"/>
      <c r="BT5075"/>
      <c r="BU5075"/>
      <c r="BV5075"/>
      <c r="BW5075"/>
      <c r="BX5075"/>
      <c r="BY5075"/>
      <c r="BZ5075"/>
      <c r="CA5075"/>
      <c r="CB5075"/>
      <c r="CC5075"/>
      <c r="CD5075"/>
      <c r="CE5075"/>
      <c r="CF5075"/>
      <c r="CG5075"/>
      <c r="CH5075"/>
      <c r="CI5075"/>
      <c r="CJ5075"/>
      <c r="CK5075"/>
      <c r="CL5075"/>
      <c r="CM5075"/>
      <c r="CN5075"/>
      <c r="CO5075"/>
      <c r="CP5075"/>
      <c r="CQ5075"/>
      <c r="CR5075"/>
      <c r="CS5075"/>
      <c r="CT5075"/>
      <c r="CU5075"/>
      <c r="CV5075"/>
    </row>
    <row r="5076" spans="10:100" x14ac:dyDescent="0.25">
      <c r="J5076"/>
      <c r="K5076"/>
      <c r="L5076"/>
      <c r="M5076"/>
      <c r="N5076"/>
      <c r="O5076"/>
      <c r="P5076"/>
      <c r="Q5076"/>
      <c r="R5076"/>
      <c r="S5076"/>
      <c r="T5076"/>
      <c r="U5076"/>
      <c r="V5076"/>
      <c r="W5076"/>
      <c r="X5076"/>
      <c r="Y5076"/>
      <c r="Z5076"/>
      <c r="AA5076"/>
      <c r="AB5076"/>
      <c r="AC5076"/>
      <c r="AD5076"/>
      <c r="AE5076"/>
      <c r="AF5076"/>
      <c r="AG5076"/>
      <c r="AH5076"/>
      <c r="AI5076"/>
      <c r="AJ5076"/>
      <c r="AK5076"/>
      <c r="AL5076"/>
      <c r="AM5076"/>
      <c r="AN5076"/>
      <c r="AO5076"/>
      <c r="AP5076"/>
      <c r="AQ5076"/>
      <c r="AR5076"/>
      <c r="AS5076"/>
      <c r="AT5076"/>
      <c r="AU5076"/>
      <c r="AV5076"/>
      <c r="AW5076"/>
      <c r="AX5076"/>
      <c r="AY5076"/>
      <c r="AZ5076"/>
      <c r="BA5076"/>
      <c r="BB5076"/>
      <c r="BC5076"/>
      <c r="BD5076"/>
      <c r="BE5076"/>
      <c r="BF5076"/>
      <c r="BG5076"/>
      <c r="BH5076"/>
      <c r="BI5076"/>
      <c r="BJ5076"/>
      <c r="BK5076"/>
      <c r="BL5076"/>
      <c r="BM5076"/>
      <c r="BN5076"/>
      <c r="BO5076"/>
      <c r="BP5076"/>
      <c r="BQ5076"/>
      <c r="BR5076"/>
      <c r="BS5076"/>
      <c r="BT5076"/>
      <c r="BU5076"/>
      <c r="BV5076"/>
      <c r="BW5076"/>
      <c r="BX5076"/>
      <c r="BY5076"/>
      <c r="BZ5076"/>
      <c r="CA5076"/>
      <c r="CB5076"/>
      <c r="CC5076"/>
      <c r="CD5076"/>
      <c r="CE5076"/>
      <c r="CF5076"/>
      <c r="CG5076"/>
      <c r="CH5076"/>
      <c r="CI5076"/>
      <c r="CJ5076"/>
      <c r="CK5076"/>
      <c r="CL5076"/>
      <c r="CM5076"/>
      <c r="CN5076"/>
      <c r="CO5076"/>
      <c r="CP5076"/>
      <c r="CQ5076"/>
      <c r="CR5076"/>
      <c r="CS5076"/>
      <c r="CT5076"/>
      <c r="CU5076"/>
      <c r="CV5076"/>
    </row>
    <row r="5077" spans="10:100" x14ac:dyDescent="0.25">
      <c r="J5077"/>
      <c r="K5077"/>
      <c r="L5077"/>
      <c r="M5077"/>
      <c r="N5077"/>
      <c r="O5077"/>
      <c r="P5077"/>
      <c r="Q5077"/>
      <c r="R5077"/>
      <c r="S5077"/>
      <c r="T5077"/>
      <c r="U5077"/>
      <c r="V5077"/>
      <c r="W5077"/>
      <c r="X5077"/>
      <c r="Y5077"/>
      <c r="Z5077"/>
      <c r="AA5077"/>
      <c r="AB5077"/>
      <c r="AC5077"/>
      <c r="AD5077"/>
      <c r="AE5077"/>
      <c r="AF5077"/>
      <c r="AG5077"/>
      <c r="AH5077"/>
      <c r="AI5077"/>
      <c r="AJ5077"/>
      <c r="AK5077"/>
      <c r="AL5077"/>
      <c r="AM5077"/>
      <c r="AN5077"/>
      <c r="AO5077"/>
      <c r="AP5077"/>
      <c r="AQ5077"/>
      <c r="AR5077"/>
      <c r="AS5077"/>
      <c r="AT5077"/>
      <c r="AU5077"/>
      <c r="AV5077"/>
      <c r="AW5077"/>
      <c r="AX5077"/>
      <c r="AY5077"/>
      <c r="AZ5077"/>
      <c r="BA5077"/>
      <c r="BB5077"/>
      <c r="BC5077"/>
      <c r="BD5077"/>
      <c r="BE5077"/>
      <c r="BF5077"/>
      <c r="BG5077"/>
      <c r="BH5077"/>
      <c r="BI5077"/>
      <c r="BJ5077"/>
      <c r="BK5077"/>
      <c r="BL5077"/>
      <c r="BM5077"/>
      <c r="BN5077"/>
      <c r="BO5077"/>
      <c r="BP5077"/>
      <c r="BQ5077"/>
      <c r="BR5077"/>
      <c r="BS5077"/>
      <c r="BT5077"/>
      <c r="BU5077"/>
      <c r="BV5077"/>
      <c r="BW5077"/>
      <c r="BX5077"/>
      <c r="BY5077"/>
      <c r="BZ5077"/>
      <c r="CA5077"/>
      <c r="CB5077"/>
      <c r="CC5077"/>
      <c r="CD5077"/>
      <c r="CE5077"/>
      <c r="CF5077"/>
      <c r="CG5077"/>
      <c r="CH5077"/>
      <c r="CI5077"/>
      <c r="CJ5077"/>
      <c r="CK5077"/>
      <c r="CL5077"/>
      <c r="CM5077"/>
      <c r="CN5077"/>
      <c r="CO5077"/>
      <c r="CP5077"/>
      <c r="CQ5077"/>
      <c r="CR5077"/>
      <c r="CS5077"/>
      <c r="CT5077"/>
      <c r="CU5077"/>
      <c r="CV5077"/>
    </row>
    <row r="5078" spans="10:100" x14ac:dyDescent="0.25">
      <c r="J5078"/>
      <c r="K5078"/>
      <c r="L5078"/>
      <c r="M5078"/>
      <c r="N5078"/>
      <c r="O5078"/>
      <c r="P5078"/>
      <c r="Q5078"/>
      <c r="R5078"/>
      <c r="S5078"/>
      <c r="T5078"/>
      <c r="U5078"/>
      <c r="V5078"/>
      <c r="W5078"/>
      <c r="X5078"/>
      <c r="Y5078"/>
      <c r="Z5078"/>
      <c r="AA5078"/>
      <c r="AB5078"/>
      <c r="AC5078"/>
      <c r="AD5078"/>
      <c r="AE5078"/>
      <c r="AF5078"/>
      <c r="AG5078"/>
      <c r="AH5078"/>
      <c r="AI5078"/>
      <c r="AJ5078"/>
      <c r="AK5078"/>
      <c r="AL5078"/>
      <c r="AM5078"/>
      <c r="AN5078"/>
      <c r="AO5078"/>
      <c r="AP5078"/>
      <c r="AQ5078"/>
      <c r="AR5078"/>
      <c r="AS5078"/>
      <c r="AT5078"/>
      <c r="AU5078"/>
      <c r="AV5078"/>
      <c r="AW5078"/>
      <c r="AX5078"/>
      <c r="AY5078"/>
      <c r="AZ5078"/>
      <c r="BA5078"/>
      <c r="BB5078"/>
      <c r="BC5078"/>
      <c r="BD5078"/>
      <c r="BE5078"/>
      <c r="BF5078"/>
      <c r="BG5078"/>
      <c r="BH5078"/>
      <c r="BI5078"/>
      <c r="BJ5078"/>
      <c r="BK5078"/>
      <c r="BL5078"/>
      <c r="BM5078"/>
      <c r="BN5078"/>
      <c r="BO5078"/>
      <c r="BP5078"/>
      <c r="BQ5078"/>
      <c r="BR5078"/>
      <c r="BS5078"/>
      <c r="BT5078"/>
      <c r="BU5078"/>
      <c r="BV5078"/>
      <c r="BW5078"/>
      <c r="BX5078"/>
      <c r="BY5078"/>
      <c r="BZ5078"/>
      <c r="CA5078"/>
      <c r="CB5078"/>
      <c r="CC5078"/>
      <c r="CD5078"/>
      <c r="CE5078"/>
      <c r="CF5078"/>
      <c r="CG5078"/>
      <c r="CH5078"/>
      <c r="CI5078"/>
      <c r="CJ5078"/>
      <c r="CK5078"/>
      <c r="CL5078"/>
      <c r="CM5078"/>
      <c r="CN5078"/>
      <c r="CO5078"/>
      <c r="CP5078"/>
      <c r="CQ5078"/>
      <c r="CR5078"/>
      <c r="CS5078"/>
      <c r="CT5078"/>
      <c r="CU5078"/>
      <c r="CV5078"/>
    </row>
    <row r="5079" spans="10:100" x14ac:dyDescent="0.25">
      <c r="J5079"/>
      <c r="K5079"/>
      <c r="L5079"/>
      <c r="M5079"/>
      <c r="N5079"/>
      <c r="O5079"/>
      <c r="P5079"/>
      <c r="Q5079"/>
      <c r="R5079"/>
      <c r="S5079"/>
      <c r="T5079"/>
      <c r="U5079"/>
      <c r="V5079"/>
      <c r="W5079"/>
      <c r="X5079"/>
      <c r="Y5079"/>
      <c r="Z5079"/>
      <c r="AA5079"/>
      <c r="AB5079"/>
      <c r="AC5079"/>
      <c r="AD5079"/>
      <c r="AE5079"/>
      <c r="AF5079"/>
      <c r="AG5079"/>
      <c r="AH5079"/>
      <c r="AI5079"/>
      <c r="AJ5079"/>
      <c r="AK5079"/>
      <c r="AL5079"/>
      <c r="AM5079"/>
      <c r="AN5079"/>
      <c r="AO5079"/>
      <c r="AP5079"/>
      <c r="AQ5079"/>
      <c r="AR5079"/>
      <c r="AS5079"/>
      <c r="AT5079"/>
      <c r="AU5079"/>
      <c r="AV5079"/>
      <c r="AW5079"/>
      <c r="AX5079"/>
      <c r="AY5079"/>
      <c r="AZ5079"/>
      <c r="BA5079"/>
      <c r="BB5079"/>
      <c r="BC5079"/>
      <c r="BD5079"/>
      <c r="BE5079"/>
      <c r="BF5079"/>
      <c r="BG5079"/>
      <c r="BH5079"/>
      <c r="BI5079"/>
      <c r="BJ5079"/>
      <c r="BK5079"/>
      <c r="BL5079"/>
      <c r="BM5079"/>
      <c r="BN5079"/>
      <c r="BO5079"/>
      <c r="BP5079"/>
      <c r="BQ5079"/>
      <c r="BR5079"/>
      <c r="BS5079"/>
      <c r="BT5079"/>
      <c r="BU5079"/>
      <c r="BV5079"/>
      <c r="BW5079"/>
      <c r="BX5079"/>
      <c r="BY5079"/>
      <c r="BZ5079"/>
      <c r="CA5079"/>
      <c r="CB5079"/>
      <c r="CC5079"/>
      <c r="CD5079"/>
      <c r="CE5079"/>
      <c r="CF5079"/>
      <c r="CG5079"/>
      <c r="CH5079"/>
      <c r="CI5079"/>
      <c r="CJ5079"/>
      <c r="CK5079"/>
      <c r="CL5079"/>
      <c r="CM5079"/>
      <c r="CN5079"/>
      <c r="CO5079"/>
      <c r="CP5079"/>
      <c r="CQ5079"/>
      <c r="CR5079"/>
      <c r="CS5079"/>
      <c r="CT5079"/>
      <c r="CU5079"/>
      <c r="CV5079"/>
    </row>
    <row r="5080" spans="10:100" x14ac:dyDescent="0.25">
      <c r="J5080"/>
      <c r="K5080"/>
      <c r="L5080"/>
      <c r="M5080"/>
      <c r="N5080"/>
      <c r="O5080"/>
      <c r="P5080"/>
      <c r="Q5080"/>
      <c r="R5080"/>
      <c r="S5080"/>
      <c r="T5080"/>
      <c r="U5080"/>
      <c r="V5080"/>
      <c r="W5080"/>
      <c r="X5080"/>
      <c r="Y5080"/>
      <c r="Z5080"/>
      <c r="AA5080"/>
      <c r="AB5080"/>
      <c r="AC5080"/>
      <c r="AD5080"/>
      <c r="AE5080"/>
      <c r="AF5080"/>
      <c r="AG5080"/>
      <c r="AH5080"/>
      <c r="AI5080"/>
      <c r="AJ5080"/>
      <c r="AK5080"/>
      <c r="AL5080"/>
      <c r="AM5080"/>
      <c r="AN5080"/>
      <c r="AO5080"/>
      <c r="AP5080"/>
      <c r="AQ5080"/>
      <c r="AR5080"/>
      <c r="AS5080"/>
      <c r="AT5080"/>
      <c r="AU5080"/>
      <c r="AV5080"/>
      <c r="AW5080"/>
      <c r="AX5080"/>
      <c r="AY5080"/>
      <c r="AZ5080"/>
      <c r="BA5080"/>
      <c r="BB5080"/>
      <c r="BC5080"/>
      <c r="BD5080"/>
      <c r="BE5080"/>
      <c r="BF5080"/>
      <c r="BG5080"/>
      <c r="BH5080"/>
      <c r="BI5080"/>
      <c r="BJ5080"/>
      <c r="BK5080"/>
      <c r="BL5080"/>
      <c r="BM5080"/>
      <c r="BN5080"/>
      <c r="BO5080"/>
      <c r="BP5080"/>
      <c r="BQ5080"/>
      <c r="BR5080"/>
      <c r="BS5080"/>
      <c r="BT5080"/>
      <c r="BU5080"/>
      <c r="BV5080"/>
      <c r="BW5080"/>
      <c r="BX5080"/>
      <c r="BY5080"/>
      <c r="BZ5080"/>
      <c r="CA5080"/>
      <c r="CB5080"/>
      <c r="CC5080"/>
      <c r="CD5080"/>
      <c r="CE5080"/>
      <c r="CF5080"/>
      <c r="CG5080"/>
      <c r="CH5080"/>
      <c r="CI5080"/>
      <c r="CJ5080"/>
      <c r="CK5080"/>
      <c r="CL5080"/>
      <c r="CM5080"/>
      <c r="CN5080"/>
      <c r="CO5080"/>
      <c r="CP5080"/>
      <c r="CQ5080"/>
      <c r="CR5080"/>
      <c r="CS5080"/>
      <c r="CT5080"/>
      <c r="CU5080"/>
      <c r="CV5080"/>
    </row>
    <row r="5081" spans="10:100" x14ac:dyDescent="0.25">
      <c r="J5081"/>
      <c r="K5081"/>
      <c r="L5081"/>
      <c r="M5081"/>
      <c r="N5081"/>
      <c r="O5081"/>
      <c r="P5081"/>
      <c r="Q5081"/>
      <c r="R5081"/>
      <c r="S5081"/>
      <c r="T5081"/>
      <c r="U5081"/>
      <c r="V5081"/>
      <c r="W5081"/>
      <c r="X5081"/>
      <c r="Y5081"/>
      <c r="Z5081"/>
      <c r="AA5081"/>
      <c r="AB5081"/>
      <c r="AC5081"/>
      <c r="AD5081"/>
      <c r="AE5081"/>
      <c r="AF5081"/>
      <c r="AG5081"/>
      <c r="AH5081"/>
      <c r="AI5081"/>
      <c r="AJ5081"/>
      <c r="AK5081"/>
      <c r="AL5081"/>
      <c r="AM5081"/>
      <c r="AN5081"/>
      <c r="AO5081"/>
      <c r="AP5081"/>
      <c r="AQ5081"/>
      <c r="AR5081"/>
      <c r="AS5081"/>
      <c r="AT5081"/>
      <c r="AU5081"/>
      <c r="AV5081"/>
      <c r="AW5081"/>
      <c r="AX5081"/>
      <c r="AY5081"/>
      <c r="AZ5081"/>
      <c r="BA5081"/>
      <c r="BB5081"/>
      <c r="BC5081"/>
      <c r="BD5081"/>
      <c r="BE5081"/>
      <c r="BF5081"/>
      <c r="BG5081"/>
      <c r="BH5081"/>
      <c r="BI5081"/>
      <c r="BJ5081"/>
      <c r="BK5081"/>
      <c r="BL5081"/>
      <c r="BM5081"/>
      <c r="BN5081"/>
      <c r="BO5081"/>
      <c r="BP5081"/>
      <c r="BQ5081"/>
      <c r="BR5081"/>
      <c r="BS5081"/>
      <c r="BT5081"/>
      <c r="BU5081"/>
      <c r="BV5081"/>
      <c r="BW5081"/>
      <c r="BX5081"/>
      <c r="BY5081"/>
      <c r="BZ5081"/>
      <c r="CA5081"/>
      <c r="CB5081"/>
      <c r="CC5081"/>
      <c r="CD5081"/>
      <c r="CE5081"/>
      <c r="CF5081"/>
      <c r="CG5081"/>
      <c r="CH5081"/>
      <c r="CI5081"/>
      <c r="CJ5081"/>
      <c r="CK5081"/>
      <c r="CL5081"/>
      <c r="CM5081"/>
      <c r="CN5081"/>
      <c r="CO5081"/>
      <c r="CP5081"/>
      <c r="CQ5081"/>
      <c r="CR5081"/>
      <c r="CS5081"/>
      <c r="CT5081"/>
      <c r="CU5081"/>
      <c r="CV5081"/>
    </row>
    <row r="5082" spans="10:100" x14ac:dyDescent="0.25">
      <c r="J5082"/>
      <c r="K5082"/>
      <c r="L5082"/>
      <c r="M5082"/>
      <c r="N5082"/>
      <c r="O5082"/>
      <c r="P5082"/>
      <c r="Q5082"/>
      <c r="R5082"/>
      <c r="S5082"/>
      <c r="T5082"/>
      <c r="U5082"/>
      <c r="V5082"/>
      <c r="W5082"/>
      <c r="X5082"/>
      <c r="Y5082"/>
      <c r="Z5082"/>
      <c r="AA5082"/>
      <c r="AB5082"/>
      <c r="AC5082"/>
      <c r="AD5082"/>
      <c r="AE5082"/>
      <c r="AF5082"/>
      <c r="AG5082"/>
      <c r="AH5082"/>
      <c r="AI5082"/>
      <c r="AJ5082"/>
      <c r="AK5082"/>
      <c r="AL5082"/>
      <c r="AM5082"/>
      <c r="AN5082"/>
      <c r="AO5082"/>
      <c r="AP5082"/>
      <c r="AQ5082"/>
      <c r="AR5082"/>
      <c r="AS5082"/>
      <c r="AT5082"/>
      <c r="AU5082"/>
      <c r="AV5082"/>
      <c r="AW5082"/>
      <c r="AX5082"/>
      <c r="AY5082"/>
      <c r="AZ5082"/>
      <c r="BA5082"/>
      <c r="BB5082"/>
      <c r="BC5082"/>
      <c r="BD5082"/>
      <c r="BE5082"/>
      <c r="BF5082"/>
      <c r="BG5082"/>
      <c r="BH5082"/>
      <c r="BI5082"/>
      <c r="BJ5082"/>
      <c r="BK5082"/>
      <c r="BL5082"/>
      <c r="BM5082"/>
      <c r="BN5082"/>
      <c r="BO5082"/>
      <c r="BP5082"/>
      <c r="BQ5082"/>
      <c r="BR5082"/>
      <c r="BS5082"/>
      <c r="BT5082"/>
      <c r="BU5082"/>
      <c r="BV5082"/>
      <c r="BW5082"/>
      <c r="BX5082"/>
      <c r="BY5082"/>
      <c r="BZ5082"/>
      <c r="CA5082"/>
      <c r="CB5082"/>
      <c r="CC5082"/>
      <c r="CD5082"/>
      <c r="CE5082"/>
      <c r="CF5082"/>
      <c r="CG5082"/>
      <c r="CH5082"/>
      <c r="CI5082"/>
      <c r="CJ5082"/>
      <c r="CK5082"/>
      <c r="CL5082"/>
      <c r="CM5082"/>
      <c r="CN5082"/>
      <c r="CO5082"/>
      <c r="CP5082"/>
      <c r="CQ5082"/>
      <c r="CR5082"/>
      <c r="CS5082"/>
      <c r="CT5082"/>
      <c r="CU5082"/>
      <c r="CV5082"/>
    </row>
    <row r="5083" spans="10:100" x14ac:dyDescent="0.25">
      <c r="J5083"/>
      <c r="K5083"/>
      <c r="L5083"/>
      <c r="M5083"/>
      <c r="N5083"/>
      <c r="O5083"/>
      <c r="P5083"/>
      <c r="Q5083"/>
      <c r="R5083"/>
      <c r="S5083"/>
      <c r="T5083"/>
      <c r="U5083"/>
      <c r="V5083"/>
      <c r="W5083"/>
      <c r="X5083"/>
      <c r="Y5083"/>
      <c r="Z5083"/>
      <c r="AA5083"/>
      <c r="AB5083"/>
      <c r="AC5083"/>
      <c r="AD5083"/>
      <c r="AE5083"/>
      <c r="AF5083"/>
      <c r="AG5083"/>
      <c r="AH5083"/>
      <c r="AI5083"/>
      <c r="AJ5083"/>
      <c r="AK5083"/>
      <c r="AL5083"/>
      <c r="AM5083"/>
      <c r="AN5083"/>
      <c r="AO5083"/>
      <c r="AP5083"/>
      <c r="AQ5083"/>
      <c r="AR5083"/>
      <c r="AS5083"/>
      <c r="AT5083"/>
      <c r="AU5083"/>
      <c r="AV5083"/>
      <c r="AW5083"/>
      <c r="AX5083"/>
      <c r="AY5083"/>
      <c r="AZ5083"/>
      <c r="BA5083"/>
      <c r="BB5083"/>
      <c r="BC5083"/>
      <c r="BD5083"/>
      <c r="BE5083"/>
      <c r="BF5083"/>
      <c r="BG5083"/>
      <c r="BH5083"/>
      <c r="BI5083"/>
      <c r="BJ5083"/>
      <c r="BK5083"/>
      <c r="BL5083"/>
      <c r="BM5083"/>
      <c r="BN5083"/>
      <c r="BO5083"/>
      <c r="BP5083"/>
      <c r="BQ5083"/>
      <c r="BR5083"/>
      <c r="BS5083"/>
      <c r="BT5083"/>
      <c r="BU5083"/>
      <c r="BV5083"/>
      <c r="BW5083"/>
      <c r="BX5083"/>
      <c r="BY5083"/>
      <c r="BZ5083"/>
      <c r="CA5083"/>
      <c r="CB5083"/>
      <c r="CC5083"/>
      <c r="CD5083"/>
      <c r="CE5083"/>
      <c r="CF5083"/>
      <c r="CG5083"/>
      <c r="CH5083"/>
      <c r="CI5083"/>
      <c r="CJ5083"/>
      <c r="CK5083"/>
      <c r="CL5083"/>
      <c r="CM5083"/>
      <c r="CN5083"/>
      <c r="CO5083"/>
      <c r="CP5083"/>
      <c r="CQ5083"/>
      <c r="CR5083"/>
      <c r="CS5083"/>
      <c r="CT5083"/>
      <c r="CU5083"/>
      <c r="CV5083"/>
    </row>
    <row r="5084" spans="10:100" x14ac:dyDescent="0.25">
      <c r="J5084"/>
      <c r="K5084"/>
      <c r="L5084"/>
      <c r="M5084"/>
      <c r="N5084"/>
      <c r="O5084"/>
      <c r="P5084"/>
      <c r="Q5084"/>
      <c r="R5084"/>
      <c r="S5084"/>
      <c r="T5084"/>
      <c r="U5084"/>
      <c r="V5084"/>
      <c r="W5084"/>
      <c r="X5084"/>
      <c r="Y5084"/>
      <c r="Z5084"/>
      <c r="AA5084"/>
      <c r="AB5084"/>
      <c r="AC5084"/>
      <c r="AD5084"/>
      <c r="AE5084"/>
      <c r="AF5084"/>
      <c r="AG5084"/>
      <c r="AH5084"/>
      <c r="AI5084"/>
      <c r="AJ5084"/>
      <c r="AK5084"/>
      <c r="AL5084"/>
      <c r="AM5084"/>
      <c r="AN5084"/>
      <c r="AO5084"/>
      <c r="AP5084"/>
      <c r="AQ5084"/>
      <c r="AR5084"/>
      <c r="AS5084"/>
      <c r="AT5084"/>
      <c r="AU5084"/>
      <c r="AV5084"/>
      <c r="AW5084"/>
      <c r="AX5084"/>
      <c r="AY5084"/>
      <c r="AZ5084"/>
      <c r="BA5084"/>
      <c r="BB5084"/>
      <c r="BC5084"/>
      <c r="BD5084"/>
      <c r="BE5084"/>
      <c r="BF5084"/>
      <c r="BG5084"/>
      <c r="BH5084"/>
      <c r="BI5084"/>
      <c r="BJ5084"/>
      <c r="BK5084"/>
      <c r="BL5084"/>
      <c r="BM5084"/>
      <c r="BN5084"/>
      <c r="BO5084"/>
      <c r="BP5084"/>
      <c r="BQ5084"/>
      <c r="BR5084"/>
      <c r="BS5084"/>
      <c r="BT5084"/>
      <c r="BU5084"/>
      <c r="BV5084"/>
      <c r="BW5084"/>
      <c r="BX5084"/>
      <c r="BY5084"/>
      <c r="BZ5084"/>
      <c r="CA5084"/>
      <c r="CB5084"/>
      <c r="CC5084"/>
      <c r="CD5084"/>
      <c r="CE5084"/>
      <c r="CF5084"/>
      <c r="CG5084"/>
      <c r="CH5084"/>
      <c r="CI5084"/>
      <c r="CJ5084"/>
      <c r="CK5084"/>
      <c r="CL5084"/>
      <c r="CM5084"/>
      <c r="CN5084"/>
      <c r="CO5084"/>
      <c r="CP5084"/>
      <c r="CQ5084"/>
      <c r="CR5084"/>
      <c r="CS5084"/>
      <c r="CT5084"/>
      <c r="CU5084"/>
      <c r="CV5084"/>
    </row>
    <row r="5085" spans="10:100" x14ac:dyDescent="0.25">
      <c r="J5085"/>
      <c r="K5085"/>
      <c r="L5085"/>
      <c r="M5085"/>
      <c r="N5085"/>
      <c r="O5085"/>
      <c r="P5085"/>
      <c r="Q5085"/>
      <c r="R5085"/>
      <c r="S5085"/>
      <c r="T5085"/>
      <c r="U5085"/>
      <c r="V5085"/>
      <c r="W5085"/>
      <c r="X5085"/>
      <c r="Y5085"/>
      <c r="Z5085"/>
      <c r="AA5085"/>
      <c r="AB5085"/>
      <c r="AC5085"/>
      <c r="AD5085"/>
      <c r="AE5085"/>
      <c r="AF5085"/>
      <c r="AG5085"/>
      <c r="AH5085"/>
      <c r="AI5085"/>
      <c r="AJ5085"/>
      <c r="AK5085"/>
      <c r="AL5085"/>
      <c r="AM5085"/>
      <c r="AN5085"/>
      <c r="AO5085"/>
      <c r="AP5085"/>
      <c r="AQ5085"/>
      <c r="AR5085"/>
      <c r="AS5085"/>
      <c r="AT5085"/>
      <c r="AU5085"/>
      <c r="AV5085"/>
      <c r="AW5085"/>
      <c r="AX5085"/>
      <c r="AY5085"/>
      <c r="AZ5085"/>
      <c r="BA5085"/>
      <c r="BB5085"/>
      <c r="BC5085"/>
      <c r="BD5085"/>
      <c r="BE5085"/>
      <c r="BF5085"/>
      <c r="BG5085"/>
      <c r="BH5085"/>
      <c r="BI5085"/>
      <c r="BJ5085"/>
      <c r="BK5085"/>
      <c r="BL5085"/>
      <c r="BM5085"/>
      <c r="BN5085"/>
      <c r="BO5085"/>
      <c r="BP5085"/>
      <c r="BQ5085"/>
      <c r="BR5085"/>
      <c r="BS5085"/>
      <c r="BT5085"/>
      <c r="BU5085"/>
      <c r="BV5085"/>
      <c r="BW5085"/>
      <c r="BX5085"/>
      <c r="BY5085"/>
      <c r="BZ5085"/>
      <c r="CA5085"/>
      <c r="CB5085"/>
      <c r="CC5085"/>
      <c r="CD5085"/>
      <c r="CE5085"/>
      <c r="CF5085"/>
      <c r="CG5085"/>
      <c r="CH5085"/>
      <c r="CI5085"/>
      <c r="CJ5085"/>
      <c r="CK5085"/>
      <c r="CL5085"/>
      <c r="CM5085"/>
      <c r="CN5085"/>
      <c r="CO5085"/>
      <c r="CP5085"/>
      <c r="CQ5085"/>
      <c r="CR5085"/>
      <c r="CS5085"/>
      <c r="CT5085"/>
      <c r="CU5085"/>
      <c r="CV5085"/>
    </row>
    <row r="5086" spans="10:100" x14ac:dyDescent="0.25">
      <c r="J5086"/>
      <c r="K5086"/>
      <c r="L5086"/>
      <c r="M5086"/>
      <c r="N5086"/>
      <c r="O5086"/>
      <c r="P5086"/>
      <c r="Q5086"/>
      <c r="R5086"/>
      <c r="S5086"/>
      <c r="T5086"/>
      <c r="U5086"/>
      <c r="V5086"/>
      <c r="W5086"/>
      <c r="X5086"/>
      <c r="Y5086"/>
      <c r="Z5086"/>
      <c r="AA5086"/>
      <c r="AB5086"/>
      <c r="AC5086"/>
      <c r="AD5086"/>
      <c r="AE5086"/>
      <c r="AF5086"/>
      <c r="AG5086"/>
      <c r="AH5086"/>
      <c r="AI5086"/>
      <c r="AJ5086"/>
      <c r="AK5086"/>
      <c r="AL5086"/>
      <c r="AM5086"/>
      <c r="AN5086"/>
      <c r="AO5086"/>
      <c r="AP5086"/>
      <c r="AQ5086"/>
      <c r="AR5086"/>
      <c r="AS5086"/>
      <c r="AT5086"/>
      <c r="AU5086"/>
      <c r="AV5086"/>
      <c r="AW5086"/>
      <c r="AX5086"/>
      <c r="AY5086"/>
      <c r="AZ5086"/>
      <c r="BA5086"/>
      <c r="BB5086"/>
      <c r="BC5086"/>
      <c r="BD5086"/>
      <c r="BE5086"/>
      <c r="BF5086"/>
      <c r="BG5086"/>
      <c r="BH5086"/>
      <c r="BI5086"/>
      <c r="BJ5086"/>
      <c r="BK5086"/>
      <c r="BL5086"/>
      <c r="BM5086"/>
      <c r="BN5086"/>
      <c r="BO5086"/>
      <c r="BP5086"/>
      <c r="BQ5086"/>
      <c r="BR5086"/>
      <c r="BS5086"/>
      <c r="BT5086"/>
      <c r="BU5086"/>
      <c r="BV5086"/>
      <c r="BW5086"/>
      <c r="BX5086"/>
      <c r="BY5086"/>
      <c r="BZ5086"/>
      <c r="CA5086"/>
      <c r="CB5086"/>
      <c r="CC5086"/>
      <c r="CD5086"/>
      <c r="CE5086"/>
      <c r="CF5086"/>
      <c r="CG5086"/>
      <c r="CH5086"/>
      <c r="CI5086"/>
      <c r="CJ5086"/>
      <c r="CK5086"/>
      <c r="CL5086"/>
      <c r="CM5086"/>
      <c r="CN5086"/>
      <c r="CO5086"/>
      <c r="CP5086"/>
      <c r="CQ5086"/>
      <c r="CR5086"/>
      <c r="CS5086"/>
      <c r="CT5086"/>
      <c r="CU5086"/>
      <c r="CV5086"/>
    </row>
    <row r="5087" spans="10:100" x14ac:dyDescent="0.25">
      <c r="J5087"/>
      <c r="K5087"/>
      <c r="L5087"/>
      <c r="M5087"/>
      <c r="N5087"/>
      <c r="O5087"/>
      <c r="P5087"/>
      <c r="Q5087"/>
      <c r="R5087"/>
      <c r="S5087"/>
      <c r="T5087"/>
      <c r="U5087"/>
      <c r="V5087"/>
      <c r="W5087"/>
      <c r="X5087"/>
      <c r="Y5087"/>
      <c r="Z5087"/>
      <c r="AA5087"/>
      <c r="AB5087"/>
      <c r="AC5087"/>
      <c r="AD5087"/>
      <c r="AE5087"/>
      <c r="AF5087"/>
      <c r="AG5087"/>
      <c r="AH5087"/>
      <c r="AI5087"/>
      <c r="AJ5087"/>
      <c r="AK5087"/>
      <c r="AL5087"/>
      <c r="AM5087"/>
      <c r="AN5087"/>
      <c r="AO5087"/>
      <c r="AP5087"/>
      <c r="AQ5087"/>
      <c r="AR5087"/>
      <c r="AS5087"/>
      <c r="AT5087"/>
      <c r="AU5087"/>
      <c r="AV5087"/>
      <c r="AW5087"/>
      <c r="AX5087"/>
      <c r="AY5087"/>
      <c r="AZ5087"/>
      <c r="BA5087"/>
      <c r="BB5087"/>
      <c r="BC5087"/>
      <c r="BD5087"/>
      <c r="BE5087"/>
      <c r="BF5087"/>
      <c r="BG5087"/>
      <c r="BH5087"/>
      <c r="BI5087"/>
      <c r="BJ5087"/>
      <c r="BK5087"/>
      <c r="BL5087"/>
      <c r="BM5087"/>
      <c r="BN5087"/>
      <c r="BO5087"/>
      <c r="BP5087"/>
      <c r="BQ5087"/>
      <c r="BR5087"/>
      <c r="BS5087"/>
      <c r="BT5087"/>
      <c r="BU5087"/>
      <c r="BV5087"/>
      <c r="BW5087"/>
      <c r="BX5087"/>
      <c r="BY5087"/>
      <c r="BZ5087"/>
      <c r="CA5087"/>
      <c r="CB5087"/>
      <c r="CC5087"/>
      <c r="CD5087"/>
      <c r="CE5087"/>
      <c r="CF5087"/>
      <c r="CG5087"/>
      <c r="CH5087"/>
      <c r="CI5087"/>
      <c r="CJ5087"/>
      <c r="CK5087"/>
      <c r="CL5087"/>
      <c r="CM5087"/>
      <c r="CN5087"/>
      <c r="CO5087"/>
      <c r="CP5087"/>
      <c r="CQ5087"/>
      <c r="CR5087"/>
      <c r="CS5087"/>
      <c r="CT5087"/>
      <c r="CU5087"/>
      <c r="CV5087"/>
    </row>
    <row r="5088" spans="10:100" x14ac:dyDescent="0.25">
      <c r="J5088"/>
      <c r="K5088"/>
      <c r="L5088"/>
      <c r="M5088"/>
      <c r="N5088"/>
      <c r="O5088"/>
      <c r="P5088"/>
      <c r="Q5088"/>
      <c r="R5088"/>
      <c r="S5088"/>
      <c r="T5088"/>
      <c r="U5088"/>
      <c r="V5088"/>
      <c r="W5088"/>
      <c r="X5088"/>
      <c r="Y5088"/>
      <c r="Z5088"/>
      <c r="AA5088"/>
      <c r="AB5088"/>
      <c r="AC5088"/>
      <c r="AD5088"/>
      <c r="AE5088"/>
      <c r="AF5088"/>
      <c r="AG5088"/>
      <c r="AH5088"/>
      <c r="AI5088"/>
      <c r="AJ5088"/>
      <c r="AK5088"/>
      <c r="AL5088"/>
      <c r="AM5088"/>
      <c r="AN5088"/>
      <c r="AO5088"/>
      <c r="AP5088"/>
      <c r="AQ5088"/>
      <c r="AR5088"/>
      <c r="AS5088"/>
      <c r="AT5088"/>
      <c r="AU5088"/>
      <c r="AV5088"/>
      <c r="AW5088"/>
      <c r="AX5088"/>
      <c r="AY5088"/>
      <c r="AZ5088"/>
      <c r="BA5088"/>
      <c r="BB5088"/>
      <c r="BC5088"/>
      <c r="BD5088"/>
      <c r="BE5088"/>
      <c r="BF5088"/>
      <c r="BG5088"/>
      <c r="BH5088"/>
      <c r="BI5088"/>
      <c r="BJ5088"/>
      <c r="BK5088"/>
      <c r="BL5088"/>
      <c r="BM5088"/>
      <c r="BN5088"/>
      <c r="BO5088"/>
      <c r="BP5088"/>
      <c r="BQ5088"/>
      <c r="BR5088"/>
      <c r="BS5088"/>
      <c r="BT5088"/>
      <c r="BU5088"/>
      <c r="BV5088"/>
      <c r="BW5088"/>
      <c r="BX5088"/>
      <c r="BY5088"/>
      <c r="BZ5088"/>
      <c r="CA5088"/>
      <c r="CB5088"/>
      <c r="CC5088"/>
      <c r="CD5088"/>
      <c r="CE5088"/>
      <c r="CF5088"/>
      <c r="CG5088"/>
      <c r="CH5088"/>
      <c r="CI5088"/>
      <c r="CJ5088"/>
      <c r="CK5088"/>
      <c r="CL5088"/>
      <c r="CM5088"/>
      <c r="CN5088"/>
      <c r="CO5088"/>
      <c r="CP5088"/>
      <c r="CQ5088"/>
      <c r="CR5088"/>
      <c r="CS5088"/>
      <c r="CT5088"/>
      <c r="CU5088"/>
      <c r="CV5088"/>
    </row>
    <row r="5089" spans="10:100" x14ac:dyDescent="0.25">
      <c r="J5089"/>
      <c r="K5089"/>
      <c r="L5089"/>
      <c r="M5089"/>
      <c r="N5089"/>
      <c r="O5089"/>
      <c r="P5089"/>
      <c r="Q5089"/>
      <c r="R5089"/>
      <c r="S5089"/>
      <c r="T5089"/>
      <c r="U5089"/>
      <c r="V5089"/>
      <c r="W5089"/>
      <c r="X5089"/>
      <c r="Y5089"/>
      <c r="Z5089"/>
      <c r="AA5089"/>
      <c r="AB5089"/>
      <c r="AC5089"/>
      <c r="AD5089"/>
      <c r="AE5089"/>
      <c r="AF5089"/>
      <c r="AG5089"/>
      <c r="AH5089"/>
      <c r="AI5089"/>
      <c r="AJ5089"/>
      <c r="AK5089"/>
      <c r="AL5089"/>
      <c r="AM5089"/>
      <c r="AN5089"/>
      <c r="AO5089"/>
      <c r="AP5089"/>
      <c r="AQ5089"/>
      <c r="AR5089"/>
      <c r="AS5089"/>
      <c r="AT5089"/>
      <c r="AU5089"/>
      <c r="AV5089"/>
      <c r="AW5089"/>
      <c r="AX5089"/>
      <c r="AY5089"/>
      <c r="AZ5089"/>
      <c r="BA5089"/>
      <c r="BB5089"/>
      <c r="BC5089"/>
      <c r="BD5089"/>
      <c r="BE5089"/>
      <c r="BF5089"/>
      <c r="BG5089"/>
      <c r="BH5089"/>
      <c r="BI5089"/>
      <c r="BJ5089"/>
      <c r="BK5089"/>
      <c r="BL5089"/>
      <c r="BM5089"/>
      <c r="BN5089"/>
      <c r="BO5089"/>
      <c r="BP5089"/>
      <c r="BQ5089"/>
      <c r="BR5089"/>
      <c r="BS5089"/>
      <c r="BT5089"/>
      <c r="BU5089"/>
      <c r="BV5089"/>
      <c r="BW5089"/>
      <c r="BX5089"/>
      <c r="BY5089"/>
      <c r="BZ5089"/>
      <c r="CA5089"/>
      <c r="CB5089"/>
      <c r="CC5089"/>
      <c r="CD5089"/>
      <c r="CE5089"/>
      <c r="CF5089"/>
      <c r="CG5089"/>
      <c r="CH5089"/>
      <c r="CI5089"/>
      <c r="CJ5089"/>
      <c r="CK5089"/>
      <c r="CL5089"/>
      <c r="CM5089"/>
      <c r="CN5089"/>
      <c r="CO5089"/>
      <c r="CP5089"/>
      <c r="CQ5089"/>
      <c r="CR5089"/>
      <c r="CS5089"/>
      <c r="CT5089"/>
      <c r="CU5089"/>
      <c r="CV5089"/>
    </row>
    <row r="5090" spans="10:100" x14ac:dyDescent="0.25">
      <c r="J5090"/>
      <c r="K5090"/>
      <c r="L5090"/>
      <c r="M5090"/>
      <c r="N5090"/>
      <c r="O5090"/>
      <c r="P5090"/>
      <c r="Q5090"/>
      <c r="R5090"/>
      <c r="S5090"/>
      <c r="T5090"/>
      <c r="U5090"/>
      <c r="V5090"/>
      <c r="W5090"/>
      <c r="X5090"/>
      <c r="Y5090"/>
      <c r="Z5090"/>
      <c r="AA5090"/>
      <c r="AB5090"/>
      <c r="AC5090"/>
      <c r="AD5090"/>
      <c r="AE5090"/>
      <c r="AF5090"/>
      <c r="AG5090"/>
      <c r="AH5090"/>
      <c r="AI5090"/>
      <c r="AJ5090"/>
      <c r="AK5090"/>
      <c r="AL5090"/>
      <c r="AM5090"/>
      <c r="AN5090"/>
      <c r="AO5090"/>
      <c r="AP5090"/>
      <c r="AQ5090"/>
      <c r="AR5090"/>
      <c r="AS5090"/>
      <c r="AT5090"/>
      <c r="AU5090"/>
      <c r="AV5090"/>
      <c r="AW5090"/>
      <c r="AX5090"/>
      <c r="AY5090"/>
      <c r="AZ5090"/>
      <c r="BA5090"/>
      <c r="BB5090"/>
      <c r="BC5090"/>
      <c r="BD5090"/>
      <c r="BE5090"/>
      <c r="BF5090"/>
      <c r="BG5090"/>
      <c r="BH5090"/>
      <c r="BI5090"/>
      <c r="BJ5090"/>
      <c r="BK5090"/>
      <c r="BL5090"/>
      <c r="BM5090"/>
      <c r="BN5090"/>
      <c r="BO5090"/>
      <c r="BP5090"/>
      <c r="BQ5090"/>
      <c r="BR5090"/>
      <c r="BS5090"/>
      <c r="BT5090"/>
      <c r="BU5090"/>
      <c r="BV5090"/>
      <c r="BW5090"/>
      <c r="BX5090"/>
      <c r="BY5090"/>
      <c r="BZ5090"/>
      <c r="CA5090"/>
      <c r="CB5090"/>
      <c r="CC5090"/>
      <c r="CD5090"/>
      <c r="CE5090"/>
      <c r="CF5090"/>
      <c r="CG5090"/>
      <c r="CH5090"/>
      <c r="CI5090"/>
      <c r="CJ5090"/>
      <c r="CK5090"/>
      <c r="CL5090"/>
      <c r="CM5090"/>
      <c r="CN5090"/>
      <c r="CO5090"/>
      <c r="CP5090"/>
      <c r="CQ5090"/>
      <c r="CR5090"/>
      <c r="CS5090"/>
      <c r="CT5090"/>
      <c r="CU5090"/>
      <c r="CV5090"/>
    </row>
    <row r="5091" spans="10:100" x14ac:dyDescent="0.25">
      <c r="J5091"/>
      <c r="K5091"/>
      <c r="L5091"/>
      <c r="M5091"/>
      <c r="N5091"/>
      <c r="O5091"/>
      <c r="P5091"/>
      <c r="Q5091"/>
      <c r="R5091"/>
      <c r="S5091"/>
      <c r="T5091"/>
      <c r="U5091"/>
      <c r="V5091"/>
      <c r="W5091"/>
      <c r="X5091"/>
      <c r="Y5091"/>
      <c r="Z5091"/>
      <c r="AA5091"/>
      <c r="AB5091"/>
      <c r="AC5091"/>
      <c r="AD5091"/>
      <c r="AE5091"/>
      <c r="AF5091"/>
      <c r="AG5091"/>
      <c r="AH5091"/>
      <c r="AI5091"/>
      <c r="AJ5091"/>
      <c r="AK5091"/>
      <c r="AL5091"/>
      <c r="AM5091"/>
      <c r="AN5091"/>
      <c r="AO5091"/>
      <c r="AP5091"/>
      <c r="AQ5091"/>
      <c r="AR5091"/>
      <c r="AS5091"/>
      <c r="AT5091"/>
      <c r="AU5091"/>
      <c r="AV5091"/>
      <c r="AW5091"/>
      <c r="AX5091"/>
      <c r="AY5091"/>
      <c r="AZ5091"/>
      <c r="BA5091"/>
      <c r="BB5091"/>
      <c r="BC5091"/>
      <c r="BD5091"/>
      <c r="BE5091"/>
      <c r="BF5091"/>
      <c r="BG5091"/>
      <c r="BH5091"/>
      <c r="BI5091"/>
      <c r="BJ5091"/>
      <c r="BK5091"/>
      <c r="BL5091"/>
      <c r="BM5091"/>
      <c r="BN5091"/>
      <c r="BO5091"/>
      <c r="BP5091"/>
      <c r="BQ5091"/>
      <c r="BR5091"/>
      <c r="BS5091"/>
      <c r="BT5091"/>
      <c r="BU5091"/>
      <c r="BV5091"/>
      <c r="BW5091"/>
      <c r="BX5091"/>
      <c r="BY5091"/>
      <c r="BZ5091"/>
      <c r="CA5091"/>
      <c r="CB5091"/>
      <c r="CC5091"/>
      <c r="CD5091"/>
      <c r="CE5091"/>
      <c r="CF5091"/>
      <c r="CG5091"/>
      <c r="CH5091"/>
      <c r="CI5091"/>
      <c r="CJ5091"/>
      <c r="CK5091"/>
      <c r="CL5091"/>
      <c r="CM5091"/>
      <c r="CN5091"/>
      <c r="CO5091"/>
      <c r="CP5091"/>
      <c r="CQ5091"/>
      <c r="CR5091"/>
      <c r="CS5091"/>
      <c r="CT5091"/>
      <c r="CU5091"/>
      <c r="CV5091"/>
    </row>
    <row r="5092" spans="10:100" x14ac:dyDescent="0.25">
      <c r="J5092"/>
      <c r="K5092"/>
      <c r="L5092"/>
      <c r="M5092"/>
      <c r="N5092"/>
      <c r="O5092"/>
      <c r="P5092"/>
      <c r="Q5092"/>
      <c r="R5092"/>
      <c r="S5092"/>
      <c r="T5092"/>
      <c r="U5092"/>
      <c r="V5092"/>
      <c r="W5092"/>
      <c r="X5092"/>
      <c r="Y5092"/>
      <c r="Z5092"/>
      <c r="AA5092"/>
      <c r="AB5092"/>
      <c r="AC5092"/>
      <c r="AD5092"/>
      <c r="AE5092"/>
      <c r="AF5092"/>
      <c r="AG5092"/>
      <c r="AH5092"/>
      <c r="AI5092"/>
      <c r="AJ5092"/>
      <c r="AK5092"/>
      <c r="AL5092"/>
      <c r="AM5092"/>
      <c r="AN5092"/>
      <c r="AO5092"/>
      <c r="AP5092"/>
      <c r="AQ5092"/>
      <c r="AR5092"/>
      <c r="AS5092"/>
      <c r="AT5092"/>
      <c r="AU5092"/>
      <c r="AV5092"/>
      <c r="AW5092"/>
      <c r="AX5092"/>
      <c r="AY5092"/>
      <c r="AZ5092"/>
      <c r="BA5092"/>
      <c r="BB5092"/>
      <c r="BC5092"/>
      <c r="BD5092"/>
      <c r="BE5092"/>
      <c r="BF5092"/>
      <c r="BG5092"/>
      <c r="BH5092"/>
      <c r="BI5092"/>
      <c r="BJ5092"/>
      <c r="BK5092"/>
      <c r="BL5092"/>
      <c r="BM5092"/>
      <c r="BN5092"/>
      <c r="BO5092"/>
      <c r="BP5092"/>
      <c r="BQ5092"/>
      <c r="BR5092"/>
      <c r="BS5092"/>
      <c r="BT5092"/>
      <c r="BU5092"/>
      <c r="BV5092"/>
      <c r="BW5092"/>
      <c r="BX5092"/>
      <c r="BY5092"/>
      <c r="BZ5092"/>
      <c r="CA5092"/>
      <c r="CB5092"/>
      <c r="CC5092"/>
      <c r="CD5092"/>
      <c r="CE5092"/>
      <c r="CF5092"/>
      <c r="CG5092"/>
      <c r="CH5092"/>
      <c r="CI5092"/>
      <c r="CJ5092"/>
      <c r="CK5092"/>
      <c r="CL5092"/>
      <c r="CM5092"/>
      <c r="CN5092"/>
      <c r="CO5092"/>
      <c r="CP5092"/>
      <c r="CQ5092"/>
      <c r="CR5092"/>
      <c r="CS5092"/>
      <c r="CT5092"/>
      <c r="CU5092"/>
      <c r="CV5092"/>
    </row>
    <row r="5093" spans="10:100" x14ac:dyDescent="0.25">
      <c r="J5093"/>
      <c r="K5093"/>
      <c r="L5093"/>
      <c r="M5093"/>
      <c r="N5093"/>
      <c r="O5093"/>
      <c r="P5093"/>
      <c r="Q5093"/>
      <c r="R5093"/>
      <c r="S5093"/>
      <c r="T5093"/>
      <c r="U5093"/>
      <c r="V5093"/>
      <c r="W5093"/>
      <c r="X5093"/>
      <c r="Y5093"/>
      <c r="Z5093"/>
      <c r="AA5093"/>
      <c r="AB5093"/>
      <c r="AC5093"/>
      <c r="AD5093"/>
      <c r="AE5093"/>
      <c r="AF5093"/>
      <c r="AG5093"/>
      <c r="AH5093"/>
      <c r="AI5093"/>
      <c r="AJ5093"/>
      <c r="AK5093"/>
      <c r="AL5093"/>
      <c r="AM5093"/>
      <c r="AN5093"/>
      <c r="AO5093"/>
      <c r="AP5093"/>
      <c r="AQ5093"/>
      <c r="AR5093"/>
      <c r="AS5093"/>
      <c r="AT5093"/>
      <c r="AU5093"/>
      <c r="AV5093"/>
      <c r="AW5093"/>
      <c r="AX5093"/>
      <c r="AY5093"/>
      <c r="AZ5093"/>
      <c r="BA5093"/>
      <c r="BB5093"/>
      <c r="BC5093"/>
      <c r="BD5093"/>
      <c r="BE5093"/>
      <c r="BF5093"/>
      <c r="BG5093"/>
      <c r="BH5093"/>
      <c r="BI5093"/>
      <c r="BJ5093"/>
      <c r="BK5093"/>
      <c r="BL5093"/>
      <c r="BM5093"/>
      <c r="BN5093"/>
      <c r="BO5093"/>
      <c r="BP5093"/>
      <c r="BQ5093"/>
      <c r="BR5093"/>
      <c r="BS5093"/>
      <c r="BT5093"/>
      <c r="BU5093"/>
      <c r="BV5093"/>
      <c r="BW5093"/>
      <c r="BX5093"/>
      <c r="BY5093"/>
      <c r="BZ5093"/>
      <c r="CA5093"/>
      <c r="CB5093"/>
      <c r="CC5093"/>
      <c r="CD5093"/>
      <c r="CE5093"/>
      <c r="CF5093"/>
      <c r="CG5093"/>
      <c r="CH5093"/>
      <c r="CI5093"/>
      <c r="CJ5093"/>
      <c r="CK5093"/>
      <c r="CL5093"/>
      <c r="CM5093"/>
      <c r="CN5093"/>
      <c r="CO5093"/>
      <c r="CP5093"/>
      <c r="CQ5093"/>
      <c r="CR5093"/>
      <c r="CS5093"/>
      <c r="CT5093"/>
      <c r="CU5093"/>
      <c r="CV5093"/>
    </row>
    <row r="5094" spans="10:100" x14ac:dyDescent="0.25">
      <c r="J5094"/>
      <c r="K5094"/>
      <c r="L5094"/>
      <c r="M5094"/>
      <c r="N5094"/>
      <c r="O5094"/>
      <c r="P5094"/>
      <c r="Q5094"/>
      <c r="R5094"/>
      <c r="S5094"/>
      <c r="T5094"/>
      <c r="U5094"/>
      <c r="V5094"/>
      <c r="W5094"/>
      <c r="X5094"/>
      <c r="Y5094"/>
      <c r="Z5094"/>
      <c r="AA5094"/>
      <c r="AB5094"/>
      <c r="AC5094"/>
      <c r="AD5094"/>
      <c r="AE5094"/>
      <c r="AF5094"/>
      <c r="AG5094"/>
      <c r="AH5094"/>
      <c r="AI5094"/>
      <c r="AJ5094"/>
      <c r="AK5094"/>
      <c r="AL5094"/>
      <c r="AM5094"/>
      <c r="AN5094"/>
      <c r="AO5094"/>
      <c r="AP5094"/>
      <c r="AQ5094"/>
      <c r="AR5094"/>
      <c r="AS5094"/>
      <c r="AT5094"/>
      <c r="AU5094"/>
      <c r="AV5094"/>
      <c r="AW5094"/>
      <c r="AX5094"/>
      <c r="AY5094"/>
      <c r="AZ5094"/>
      <c r="BA5094"/>
      <c r="BB5094"/>
      <c r="BC5094"/>
      <c r="BD5094"/>
      <c r="BE5094"/>
      <c r="BF5094"/>
      <c r="BG5094"/>
      <c r="BH5094"/>
      <c r="BI5094"/>
      <c r="BJ5094"/>
      <c r="BK5094"/>
      <c r="BL5094"/>
      <c r="BM5094"/>
      <c r="BN5094"/>
      <c r="BO5094"/>
      <c r="BP5094"/>
      <c r="BQ5094"/>
      <c r="BR5094"/>
      <c r="BS5094"/>
      <c r="BT5094"/>
      <c r="BU5094"/>
      <c r="BV5094"/>
      <c r="BW5094"/>
      <c r="BX5094"/>
      <c r="BY5094"/>
      <c r="BZ5094"/>
      <c r="CA5094"/>
      <c r="CB5094"/>
      <c r="CC5094"/>
      <c r="CD5094"/>
      <c r="CE5094"/>
      <c r="CF5094"/>
      <c r="CG5094"/>
      <c r="CH5094"/>
      <c r="CI5094"/>
      <c r="CJ5094"/>
      <c r="CK5094"/>
      <c r="CL5094"/>
      <c r="CM5094"/>
      <c r="CN5094"/>
      <c r="CO5094"/>
      <c r="CP5094"/>
      <c r="CQ5094"/>
      <c r="CR5094"/>
      <c r="CS5094"/>
      <c r="CT5094"/>
      <c r="CU5094"/>
      <c r="CV5094"/>
    </row>
    <row r="5095" spans="10:100" x14ac:dyDescent="0.25">
      <c r="J5095"/>
      <c r="K5095"/>
      <c r="L5095"/>
      <c r="M5095"/>
      <c r="N5095"/>
      <c r="O5095"/>
      <c r="P5095"/>
      <c r="Q5095"/>
      <c r="R5095"/>
      <c r="S5095"/>
      <c r="T5095"/>
      <c r="U5095"/>
      <c r="V5095"/>
      <c r="W5095"/>
      <c r="X5095"/>
      <c r="Y5095"/>
      <c r="Z5095"/>
      <c r="AA5095"/>
      <c r="AB5095"/>
      <c r="AC5095"/>
      <c r="AD5095"/>
      <c r="AE5095"/>
      <c r="AF5095"/>
      <c r="AG5095"/>
      <c r="AH5095"/>
      <c r="AI5095"/>
      <c r="AJ5095"/>
      <c r="AK5095"/>
      <c r="AL5095"/>
      <c r="AM5095"/>
      <c r="AN5095"/>
      <c r="AO5095"/>
      <c r="AP5095"/>
      <c r="AQ5095"/>
      <c r="AR5095"/>
      <c r="AS5095"/>
      <c r="AT5095"/>
      <c r="AU5095"/>
      <c r="AV5095"/>
      <c r="AW5095"/>
      <c r="AX5095"/>
      <c r="AY5095"/>
      <c r="AZ5095"/>
      <c r="BA5095"/>
      <c r="BB5095"/>
      <c r="BC5095"/>
      <c r="BD5095"/>
      <c r="BE5095"/>
      <c r="BF5095"/>
      <c r="BG5095"/>
      <c r="BH5095"/>
      <c r="BI5095"/>
      <c r="BJ5095"/>
      <c r="BK5095"/>
      <c r="BL5095"/>
      <c r="BM5095"/>
      <c r="BN5095"/>
      <c r="BO5095"/>
      <c r="BP5095"/>
      <c r="BQ5095"/>
      <c r="BR5095"/>
      <c r="BS5095"/>
      <c r="BT5095"/>
      <c r="BU5095"/>
      <c r="BV5095"/>
      <c r="BW5095"/>
      <c r="BX5095"/>
      <c r="BY5095"/>
      <c r="BZ5095"/>
      <c r="CA5095"/>
      <c r="CB5095"/>
      <c r="CC5095"/>
      <c r="CD5095"/>
      <c r="CE5095"/>
      <c r="CF5095"/>
      <c r="CG5095"/>
      <c r="CH5095"/>
      <c r="CI5095"/>
      <c r="CJ5095"/>
      <c r="CK5095"/>
      <c r="CL5095"/>
      <c r="CM5095"/>
      <c r="CN5095"/>
      <c r="CO5095"/>
      <c r="CP5095"/>
      <c r="CQ5095"/>
      <c r="CR5095"/>
      <c r="CS5095"/>
      <c r="CT5095"/>
      <c r="CU5095"/>
      <c r="CV5095"/>
    </row>
    <row r="5096" spans="10:100" x14ac:dyDescent="0.25">
      <c r="J5096"/>
      <c r="K5096"/>
      <c r="L5096"/>
      <c r="M5096"/>
      <c r="N5096"/>
      <c r="O5096"/>
      <c r="P5096"/>
      <c r="Q5096"/>
      <c r="R5096"/>
      <c r="S5096"/>
      <c r="T5096"/>
      <c r="U5096"/>
      <c r="V5096"/>
      <c r="W5096"/>
      <c r="X5096"/>
      <c r="Y5096"/>
      <c r="Z5096"/>
      <c r="AA5096"/>
      <c r="AB5096"/>
      <c r="AC5096"/>
      <c r="AD5096"/>
      <c r="AE5096"/>
      <c r="AF5096"/>
      <c r="AG5096"/>
      <c r="AH5096"/>
      <c r="AI5096"/>
      <c r="AJ5096"/>
      <c r="AK5096"/>
      <c r="AL5096"/>
      <c r="AM5096"/>
      <c r="AN5096"/>
      <c r="AO5096"/>
      <c r="AP5096"/>
      <c r="AQ5096"/>
      <c r="AR5096"/>
      <c r="AS5096"/>
      <c r="AT5096"/>
      <c r="AU5096"/>
      <c r="AV5096"/>
      <c r="AW5096"/>
      <c r="AX5096"/>
      <c r="AY5096"/>
      <c r="AZ5096"/>
      <c r="BA5096"/>
      <c r="BB5096"/>
      <c r="BC5096"/>
      <c r="BD5096"/>
      <c r="BE5096"/>
      <c r="BF5096"/>
      <c r="BG5096"/>
      <c r="BH5096"/>
      <c r="BI5096"/>
      <c r="BJ5096"/>
      <c r="BK5096"/>
      <c r="BL5096"/>
      <c r="BM5096"/>
      <c r="BN5096"/>
      <c r="BO5096"/>
      <c r="BP5096"/>
      <c r="BQ5096"/>
      <c r="BR5096"/>
      <c r="BS5096"/>
      <c r="BT5096"/>
      <c r="BU5096"/>
      <c r="BV5096"/>
      <c r="BW5096"/>
      <c r="BX5096"/>
      <c r="BY5096"/>
      <c r="BZ5096"/>
      <c r="CA5096"/>
      <c r="CB5096"/>
      <c r="CC5096"/>
      <c r="CD5096"/>
      <c r="CE5096"/>
      <c r="CF5096"/>
      <c r="CG5096"/>
      <c r="CH5096"/>
      <c r="CI5096"/>
      <c r="CJ5096"/>
      <c r="CK5096"/>
      <c r="CL5096"/>
      <c r="CM5096"/>
      <c r="CN5096"/>
      <c r="CO5096"/>
      <c r="CP5096"/>
      <c r="CQ5096"/>
      <c r="CR5096"/>
      <c r="CS5096"/>
      <c r="CT5096"/>
      <c r="CU5096"/>
      <c r="CV5096"/>
    </row>
    <row r="5097" spans="10:100" x14ac:dyDescent="0.25">
      <c r="J5097"/>
      <c r="K5097"/>
      <c r="L5097"/>
      <c r="M5097"/>
      <c r="N5097"/>
      <c r="O5097"/>
      <c r="P5097"/>
      <c r="Q5097"/>
      <c r="R5097"/>
      <c r="S5097"/>
      <c r="T5097"/>
      <c r="U5097"/>
      <c r="V5097"/>
      <c r="W5097"/>
      <c r="X5097"/>
      <c r="Y5097"/>
      <c r="Z5097"/>
      <c r="AA5097"/>
      <c r="AB5097"/>
      <c r="AC5097"/>
      <c r="AD5097"/>
      <c r="AE5097"/>
      <c r="AF5097"/>
      <c r="AG5097"/>
      <c r="AH5097"/>
      <c r="AI5097"/>
      <c r="AJ5097"/>
      <c r="AK5097"/>
      <c r="AL5097"/>
      <c r="AM5097"/>
      <c r="AN5097"/>
      <c r="AO5097"/>
      <c r="AP5097"/>
      <c r="AQ5097"/>
      <c r="AR5097"/>
      <c r="AS5097"/>
      <c r="AT5097"/>
      <c r="AU5097"/>
      <c r="AV5097"/>
      <c r="AW5097"/>
      <c r="AX5097"/>
      <c r="AY5097"/>
      <c r="AZ5097"/>
      <c r="BA5097"/>
      <c r="BB5097"/>
      <c r="BC5097"/>
      <c r="BD5097"/>
      <c r="BE5097"/>
      <c r="BF5097"/>
      <c r="BG5097"/>
      <c r="BH5097"/>
      <c r="BI5097"/>
      <c r="BJ5097"/>
      <c r="BK5097"/>
      <c r="BL5097"/>
      <c r="BM5097"/>
      <c r="BN5097"/>
      <c r="BO5097"/>
      <c r="BP5097"/>
      <c r="BQ5097"/>
      <c r="BR5097"/>
      <c r="BS5097"/>
      <c r="BT5097"/>
      <c r="BU5097"/>
      <c r="BV5097"/>
      <c r="BW5097"/>
      <c r="BX5097"/>
      <c r="BY5097"/>
      <c r="BZ5097"/>
      <c r="CA5097"/>
      <c r="CB5097"/>
      <c r="CC5097"/>
      <c r="CD5097"/>
      <c r="CE5097"/>
      <c r="CF5097"/>
      <c r="CG5097"/>
      <c r="CH5097"/>
      <c r="CI5097"/>
      <c r="CJ5097"/>
      <c r="CK5097"/>
      <c r="CL5097"/>
      <c r="CM5097"/>
      <c r="CN5097"/>
      <c r="CO5097"/>
      <c r="CP5097"/>
      <c r="CQ5097"/>
      <c r="CR5097"/>
      <c r="CS5097"/>
      <c r="CT5097"/>
      <c r="CU5097"/>
      <c r="CV5097"/>
    </row>
    <row r="5098" spans="10:100" x14ac:dyDescent="0.25">
      <c r="J5098"/>
      <c r="K5098"/>
      <c r="L5098"/>
      <c r="M5098"/>
      <c r="N5098"/>
      <c r="O5098"/>
      <c r="P5098"/>
      <c r="Q5098"/>
      <c r="R5098"/>
      <c r="S5098"/>
      <c r="T5098"/>
      <c r="U5098"/>
      <c r="V5098"/>
      <c r="W5098"/>
      <c r="X5098"/>
      <c r="Y5098"/>
      <c r="Z5098"/>
      <c r="AA5098"/>
      <c r="AB5098"/>
      <c r="AC5098"/>
      <c r="AD5098"/>
      <c r="AE5098"/>
      <c r="AF5098"/>
      <c r="AG5098"/>
      <c r="AH5098"/>
      <c r="AI5098"/>
      <c r="AJ5098"/>
      <c r="AK5098"/>
      <c r="AL5098"/>
      <c r="AM5098"/>
      <c r="AN5098"/>
      <c r="AO5098"/>
      <c r="AP5098"/>
      <c r="AQ5098"/>
      <c r="AR5098"/>
      <c r="AS5098"/>
      <c r="AT5098"/>
      <c r="AU5098"/>
      <c r="AV5098"/>
      <c r="AW5098"/>
      <c r="AX5098"/>
      <c r="AY5098"/>
      <c r="AZ5098"/>
      <c r="BA5098"/>
      <c r="BB5098"/>
      <c r="BC5098"/>
      <c r="BD5098"/>
      <c r="BE5098"/>
      <c r="BF5098"/>
      <c r="BG5098"/>
      <c r="BH5098"/>
      <c r="BI5098"/>
      <c r="BJ5098"/>
      <c r="BK5098"/>
      <c r="BL5098"/>
      <c r="BM5098"/>
      <c r="BN5098"/>
      <c r="BO5098"/>
      <c r="BP5098"/>
      <c r="BQ5098"/>
      <c r="BR5098"/>
      <c r="BS5098"/>
      <c r="BT5098"/>
      <c r="BU5098"/>
      <c r="BV5098"/>
      <c r="BW5098"/>
      <c r="BX5098"/>
      <c r="BY5098"/>
      <c r="BZ5098"/>
      <c r="CA5098"/>
      <c r="CB5098"/>
      <c r="CC5098"/>
      <c r="CD5098"/>
      <c r="CE5098"/>
      <c r="CF5098"/>
      <c r="CG5098"/>
      <c r="CH5098"/>
      <c r="CI5098"/>
      <c r="CJ5098"/>
      <c r="CK5098"/>
      <c r="CL5098"/>
      <c r="CM5098"/>
      <c r="CN5098"/>
      <c r="CO5098"/>
      <c r="CP5098"/>
      <c r="CQ5098"/>
      <c r="CR5098"/>
      <c r="CS5098"/>
      <c r="CT5098"/>
      <c r="CU5098"/>
      <c r="CV5098"/>
    </row>
    <row r="5099" spans="10:100" x14ac:dyDescent="0.25">
      <c r="J5099"/>
      <c r="K5099"/>
      <c r="L5099"/>
      <c r="M5099"/>
      <c r="N5099"/>
      <c r="O5099"/>
      <c r="P5099"/>
      <c r="Q5099"/>
      <c r="R5099"/>
      <c r="S5099"/>
      <c r="T5099"/>
      <c r="U5099"/>
      <c r="V5099"/>
      <c r="W5099"/>
      <c r="X5099"/>
      <c r="Y5099"/>
      <c r="Z5099"/>
      <c r="AA5099"/>
      <c r="AB5099"/>
      <c r="AC5099"/>
      <c r="AD5099"/>
      <c r="AE5099"/>
      <c r="AF5099"/>
      <c r="AG5099"/>
      <c r="AH5099"/>
      <c r="AI5099"/>
      <c r="AJ5099"/>
      <c r="AK5099"/>
      <c r="AL5099"/>
      <c r="AM5099"/>
      <c r="AN5099"/>
      <c r="AO5099"/>
      <c r="AP5099"/>
      <c r="AQ5099"/>
      <c r="AR5099"/>
      <c r="AS5099"/>
      <c r="AT5099"/>
      <c r="AU5099"/>
      <c r="AV5099"/>
      <c r="AW5099"/>
      <c r="AX5099"/>
      <c r="AY5099"/>
      <c r="AZ5099"/>
      <c r="BA5099"/>
      <c r="BB5099"/>
      <c r="BC5099"/>
      <c r="BD5099"/>
      <c r="BE5099"/>
      <c r="BF5099"/>
      <c r="BG5099"/>
      <c r="BH5099"/>
      <c r="BI5099"/>
      <c r="BJ5099"/>
      <c r="BK5099"/>
      <c r="BL5099"/>
      <c r="BM5099"/>
      <c r="BN5099"/>
      <c r="BO5099"/>
      <c r="BP5099"/>
      <c r="BQ5099"/>
      <c r="BR5099"/>
      <c r="BS5099"/>
      <c r="BT5099"/>
      <c r="BU5099"/>
      <c r="BV5099"/>
      <c r="BW5099"/>
      <c r="BX5099"/>
      <c r="BY5099"/>
      <c r="BZ5099"/>
      <c r="CA5099"/>
      <c r="CB5099"/>
      <c r="CC5099"/>
      <c r="CD5099"/>
      <c r="CE5099"/>
      <c r="CF5099"/>
      <c r="CG5099"/>
      <c r="CH5099"/>
      <c r="CI5099"/>
      <c r="CJ5099"/>
      <c r="CK5099"/>
      <c r="CL5099"/>
      <c r="CM5099"/>
      <c r="CN5099"/>
      <c r="CO5099"/>
      <c r="CP5099"/>
      <c r="CQ5099"/>
      <c r="CR5099"/>
      <c r="CS5099"/>
      <c r="CT5099"/>
      <c r="CU5099"/>
      <c r="CV5099"/>
    </row>
    <row r="5100" spans="10:100" x14ac:dyDescent="0.25">
      <c r="J5100"/>
      <c r="K5100"/>
      <c r="L5100"/>
      <c r="M5100"/>
      <c r="N5100"/>
      <c r="O5100"/>
      <c r="P5100"/>
      <c r="Q5100"/>
      <c r="R5100"/>
      <c r="S5100"/>
      <c r="T5100"/>
      <c r="U5100"/>
      <c r="V5100"/>
      <c r="W5100"/>
      <c r="X5100"/>
      <c r="Y5100"/>
      <c r="Z5100"/>
      <c r="AA5100"/>
      <c r="AB5100"/>
      <c r="AC5100"/>
      <c r="AD5100"/>
      <c r="AE5100"/>
      <c r="AF5100"/>
      <c r="AG5100"/>
      <c r="AH5100"/>
      <c r="AI5100"/>
      <c r="AJ5100"/>
      <c r="AK5100"/>
      <c r="AL5100"/>
      <c r="AM5100"/>
      <c r="AN5100"/>
      <c r="AO5100"/>
      <c r="AP5100"/>
      <c r="AQ5100"/>
      <c r="AR5100"/>
      <c r="AS5100"/>
      <c r="AT5100"/>
      <c r="AU5100"/>
      <c r="AV5100"/>
      <c r="AW5100"/>
      <c r="AX5100"/>
      <c r="AY5100"/>
      <c r="AZ5100"/>
      <c r="BA5100"/>
      <c r="BB5100"/>
      <c r="BC5100"/>
      <c r="BD5100"/>
      <c r="BE5100"/>
      <c r="BF5100"/>
      <c r="BG5100"/>
      <c r="BH5100"/>
      <c r="BI5100"/>
      <c r="BJ5100"/>
      <c r="BK5100"/>
      <c r="BL5100"/>
      <c r="BM5100"/>
      <c r="BN5100"/>
      <c r="BO5100"/>
      <c r="BP5100"/>
      <c r="BQ5100"/>
      <c r="BR5100"/>
      <c r="BS5100"/>
      <c r="BT5100"/>
      <c r="BU5100"/>
      <c r="BV5100"/>
      <c r="BW5100"/>
      <c r="BX5100"/>
      <c r="BY5100"/>
      <c r="BZ5100"/>
      <c r="CA5100"/>
      <c r="CB5100"/>
      <c r="CC5100"/>
      <c r="CD5100"/>
      <c r="CE5100"/>
      <c r="CF5100"/>
      <c r="CG5100"/>
      <c r="CH5100"/>
      <c r="CI5100"/>
      <c r="CJ5100"/>
      <c r="CK5100"/>
      <c r="CL5100"/>
      <c r="CM5100"/>
      <c r="CN5100"/>
      <c r="CO5100"/>
      <c r="CP5100"/>
      <c r="CQ5100"/>
      <c r="CR5100"/>
      <c r="CS5100"/>
      <c r="CT5100"/>
      <c r="CU5100"/>
      <c r="CV5100"/>
    </row>
    <row r="5101" spans="10:100" x14ac:dyDescent="0.25">
      <c r="J5101"/>
      <c r="K5101"/>
      <c r="L5101"/>
      <c r="M5101"/>
      <c r="N5101"/>
      <c r="O5101"/>
      <c r="P5101"/>
      <c r="Q5101"/>
      <c r="R5101"/>
      <c r="S5101"/>
      <c r="T5101"/>
      <c r="U5101"/>
      <c r="V5101"/>
      <c r="W5101"/>
      <c r="X5101"/>
      <c r="Y5101"/>
      <c r="Z5101"/>
      <c r="AA5101"/>
      <c r="AB5101"/>
      <c r="AC5101"/>
      <c r="AD5101"/>
      <c r="AE5101"/>
      <c r="AF5101"/>
      <c r="AG5101"/>
      <c r="AH5101"/>
      <c r="AI5101"/>
      <c r="AJ5101"/>
      <c r="AK5101"/>
      <c r="AL5101"/>
      <c r="AM5101"/>
      <c r="AN5101"/>
      <c r="AO5101"/>
      <c r="AP5101"/>
      <c r="AQ5101"/>
      <c r="AR5101"/>
      <c r="AS5101"/>
      <c r="AT5101"/>
      <c r="AU5101"/>
      <c r="AV5101"/>
      <c r="AW5101"/>
      <c r="AX5101"/>
      <c r="AY5101"/>
      <c r="AZ5101"/>
      <c r="BA5101"/>
      <c r="BB5101"/>
      <c r="BC5101"/>
      <c r="BD5101"/>
      <c r="BE5101"/>
      <c r="BF5101"/>
      <c r="BG5101"/>
      <c r="BH5101"/>
      <c r="BI5101"/>
      <c r="BJ5101"/>
      <c r="BK5101"/>
      <c r="BL5101"/>
      <c r="BM5101"/>
      <c r="BN5101"/>
      <c r="BO5101"/>
      <c r="BP5101"/>
      <c r="BQ5101"/>
      <c r="BR5101"/>
      <c r="BS5101"/>
      <c r="BT5101"/>
      <c r="BU5101"/>
      <c r="BV5101"/>
      <c r="BW5101"/>
      <c r="BX5101"/>
      <c r="BY5101"/>
      <c r="BZ5101"/>
      <c r="CA5101"/>
      <c r="CB5101"/>
      <c r="CC5101"/>
      <c r="CD5101"/>
      <c r="CE5101"/>
      <c r="CF5101"/>
      <c r="CG5101"/>
      <c r="CH5101"/>
      <c r="CI5101"/>
      <c r="CJ5101"/>
      <c r="CK5101"/>
      <c r="CL5101"/>
      <c r="CM5101"/>
      <c r="CN5101"/>
      <c r="CO5101"/>
      <c r="CP5101"/>
      <c r="CQ5101"/>
      <c r="CR5101"/>
      <c r="CS5101"/>
      <c r="CT5101"/>
      <c r="CU5101"/>
      <c r="CV5101"/>
    </row>
    <row r="5102" spans="10:100" x14ac:dyDescent="0.25">
      <c r="J5102"/>
      <c r="K5102"/>
      <c r="L5102"/>
      <c r="M5102"/>
      <c r="N5102"/>
      <c r="O5102"/>
      <c r="P5102"/>
      <c r="Q5102"/>
      <c r="R5102"/>
      <c r="S5102"/>
      <c r="T5102"/>
      <c r="U5102"/>
      <c r="V5102"/>
      <c r="W5102"/>
      <c r="X5102"/>
      <c r="Y5102"/>
      <c r="Z5102"/>
      <c r="AA5102"/>
      <c r="AB5102"/>
      <c r="AC5102"/>
      <c r="AD5102"/>
      <c r="AE5102"/>
      <c r="AF5102"/>
      <c r="AG5102"/>
      <c r="AH5102"/>
      <c r="AI5102"/>
      <c r="AJ5102"/>
      <c r="AK5102"/>
      <c r="AL5102"/>
      <c r="AM5102"/>
      <c r="AN5102"/>
      <c r="AO5102"/>
      <c r="AP5102"/>
      <c r="AQ5102"/>
      <c r="AR5102"/>
      <c r="AS5102"/>
      <c r="AT5102"/>
      <c r="AU5102"/>
      <c r="AV5102"/>
      <c r="AW5102"/>
      <c r="AX5102"/>
      <c r="AY5102"/>
      <c r="AZ5102"/>
      <c r="BA5102"/>
      <c r="BB5102"/>
      <c r="BC5102"/>
      <c r="BD5102"/>
      <c r="BE5102"/>
      <c r="BF5102"/>
      <c r="BG5102"/>
      <c r="BH5102"/>
      <c r="BI5102"/>
      <c r="BJ5102"/>
      <c r="BK5102"/>
      <c r="BL5102"/>
      <c r="BM5102"/>
      <c r="BN5102"/>
      <c r="BO5102"/>
      <c r="BP5102"/>
      <c r="BQ5102"/>
      <c r="BR5102"/>
      <c r="BS5102"/>
      <c r="BT5102"/>
      <c r="BU5102"/>
      <c r="BV5102"/>
      <c r="BW5102"/>
      <c r="BX5102"/>
      <c r="BY5102"/>
      <c r="BZ5102"/>
      <c r="CA5102"/>
      <c r="CB5102"/>
      <c r="CC5102"/>
      <c r="CD5102"/>
      <c r="CE5102"/>
      <c r="CF5102"/>
      <c r="CG5102"/>
      <c r="CH5102"/>
      <c r="CI5102"/>
      <c r="CJ5102"/>
      <c r="CK5102"/>
      <c r="CL5102"/>
      <c r="CM5102"/>
      <c r="CN5102"/>
      <c r="CO5102"/>
      <c r="CP5102"/>
      <c r="CQ5102"/>
      <c r="CR5102"/>
      <c r="CS5102"/>
      <c r="CT5102"/>
      <c r="CU5102"/>
      <c r="CV5102"/>
    </row>
    <row r="5103" spans="10:100" x14ac:dyDescent="0.25">
      <c r="J5103"/>
      <c r="K5103"/>
      <c r="L5103"/>
      <c r="M5103"/>
      <c r="N5103"/>
      <c r="O5103"/>
      <c r="P5103"/>
      <c r="Q5103"/>
      <c r="R5103"/>
      <c r="S5103"/>
      <c r="T5103"/>
      <c r="U5103"/>
      <c r="V5103"/>
      <c r="W5103"/>
      <c r="X5103"/>
      <c r="Y5103"/>
      <c r="Z5103"/>
      <c r="AA5103"/>
      <c r="AB5103"/>
      <c r="AC5103"/>
      <c r="AD5103"/>
      <c r="AE5103"/>
      <c r="AF5103"/>
      <c r="AG5103"/>
      <c r="AH5103"/>
      <c r="AI5103"/>
      <c r="AJ5103"/>
      <c r="AK5103"/>
      <c r="AL5103"/>
      <c r="AM5103"/>
      <c r="AN5103"/>
      <c r="AO5103"/>
      <c r="AP5103"/>
      <c r="AQ5103"/>
      <c r="AR5103"/>
      <c r="AS5103"/>
      <c r="AT5103"/>
      <c r="AU5103"/>
      <c r="AV5103"/>
      <c r="AW5103"/>
      <c r="AX5103"/>
      <c r="AY5103"/>
      <c r="AZ5103"/>
      <c r="BA5103"/>
      <c r="BB5103"/>
      <c r="BC5103"/>
      <c r="BD5103"/>
      <c r="BE5103"/>
      <c r="BF5103"/>
      <c r="BG5103"/>
      <c r="BH5103"/>
      <c r="BI5103"/>
      <c r="BJ5103"/>
      <c r="BK5103"/>
      <c r="BL5103"/>
      <c r="BM5103"/>
      <c r="BN5103"/>
      <c r="BO5103"/>
      <c r="BP5103"/>
      <c r="BQ5103"/>
      <c r="BR5103"/>
      <c r="BS5103"/>
      <c r="BT5103"/>
      <c r="BU5103"/>
      <c r="BV5103"/>
      <c r="BW5103"/>
      <c r="BX5103"/>
      <c r="BY5103"/>
      <c r="BZ5103"/>
      <c r="CA5103"/>
      <c r="CB5103"/>
      <c r="CC5103"/>
      <c r="CD5103"/>
      <c r="CE5103"/>
      <c r="CF5103"/>
      <c r="CG5103"/>
      <c r="CH5103"/>
      <c r="CI5103"/>
      <c r="CJ5103"/>
      <c r="CK5103"/>
      <c r="CL5103"/>
      <c r="CM5103"/>
      <c r="CN5103"/>
      <c r="CO5103"/>
      <c r="CP5103"/>
      <c r="CQ5103"/>
      <c r="CR5103"/>
      <c r="CS5103"/>
      <c r="CT5103"/>
      <c r="CU5103"/>
      <c r="CV5103"/>
    </row>
    <row r="5104" spans="10:100" x14ac:dyDescent="0.25">
      <c r="J5104"/>
      <c r="K5104"/>
      <c r="L5104"/>
      <c r="M5104"/>
      <c r="N5104"/>
      <c r="O5104"/>
      <c r="P5104"/>
      <c r="Q5104"/>
      <c r="R5104"/>
      <c r="S5104"/>
      <c r="T5104"/>
      <c r="U5104"/>
      <c r="V5104"/>
      <c r="W5104"/>
      <c r="X5104"/>
      <c r="Y5104"/>
      <c r="Z5104"/>
      <c r="AA5104"/>
      <c r="AB5104"/>
      <c r="AC5104"/>
      <c r="AD5104"/>
      <c r="AE5104"/>
      <c r="AF5104"/>
      <c r="AG5104"/>
      <c r="AH5104"/>
      <c r="AI5104"/>
      <c r="AJ5104"/>
      <c r="AK5104"/>
      <c r="AL5104"/>
      <c r="AM5104"/>
      <c r="AN5104"/>
      <c r="AO5104"/>
      <c r="AP5104"/>
      <c r="AQ5104"/>
      <c r="AR5104"/>
      <c r="AS5104"/>
      <c r="AT5104"/>
      <c r="AU5104"/>
      <c r="AV5104"/>
      <c r="AW5104"/>
      <c r="AX5104"/>
      <c r="AY5104"/>
      <c r="AZ5104"/>
      <c r="BA5104"/>
      <c r="BB5104"/>
      <c r="BC5104"/>
      <c r="BD5104"/>
      <c r="BE5104"/>
      <c r="BF5104"/>
      <c r="BG5104"/>
      <c r="BH5104"/>
      <c r="BI5104"/>
      <c r="BJ5104"/>
      <c r="BK5104"/>
      <c r="BL5104"/>
      <c r="BM5104"/>
      <c r="BN5104"/>
      <c r="BO5104"/>
      <c r="BP5104"/>
      <c r="BQ5104"/>
      <c r="BR5104"/>
      <c r="BS5104"/>
      <c r="BT5104"/>
      <c r="BU5104"/>
      <c r="BV5104"/>
      <c r="BW5104"/>
      <c r="BX5104"/>
      <c r="BY5104"/>
      <c r="BZ5104"/>
      <c r="CA5104"/>
      <c r="CB5104"/>
      <c r="CC5104"/>
      <c r="CD5104"/>
      <c r="CE5104"/>
      <c r="CF5104"/>
      <c r="CG5104"/>
      <c r="CH5104"/>
      <c r="CI5104"/>
      <c r="CJ5104"/>
      <c r="CK5104"/>
      <c r="CL5104"/>
      <c r="CM5104"/>
      <c r="CN5104"/>
      <c r="CO5104"/>
      <c r="CP5104"/>
      <c r="CQ5104"/>
      <c r="CR5104"/>
      <c r="CS5104"/>
      <c r="CT5104"/>
      <c r="CU5104"/>
      <c r="CV5104"/>
    </row>
    <row r="5105" spans="10:100" x14ac:dyDescent="0.25">
      <c r="J5105"/>
      <c r="K5105"/>
      <c r="L5105"/>
      <c r="M5105"/>
      <c r="N5105"/>
      <c r="O5105"/>
      <c r="P5105"/>
      <c r="Q5105"/>
      <c r="R5105"/>
      <c r="S5105"/>
      <c r="T5105"/>
      <c r="U5105"/>
      <c r="V5105"/>
      <c r="W5105"/>
      <c r="X5105"/>
      <c r="Y5105"/>
      <c r="Z5105"/>
      <c r="AA5105"/>
      <c r="AB5105"/>
      <c r="AC5105"/>
      <c r="AD5105"/>
      <c r="AE5105"/>
      <c r="AF5105"/>
      <c r="AG5105"/>
      <c r="AH5105"/>
      <c r="AI5105"/>
      <c r="AJ5105"/>
      <c r="AK5105"/>
      <c r="AL5105"/>
      <c r="AM5105"/>
      <c r="AN5105"/>
      <c r="AO5105"/>
      <c r="AP5105"/>
      <c r="AQ5105"/>
      <c r="AR5105"/>
      <c r="AS5105"/>
      <c r="AT5105"/>
      <c r="AU5105"/>
      <c r="AV5105"/>
      <c r="AW5105"/>
      <c r="AX5105"/>
      <c r="AY5105"/>
      <c r="AZ5105"/>
      <c r="BA5105"/>
      <c r="BB5105"/>
      <c r="BC5105"/>
      <c r="BD5105"/>
      <c r="BE5105"/>
      <c r="BF5105"/>
      <c r="BG5105"/>
      <c r="BH5105"/>
      <c r="BI5105"/>
      <c r="BJ5105"/>
      <c r="BK5105"/>
      <c r="BL5105"/>
      <c r="BM5105"/>
      <c r="BN5105"/>
      <c r="BO5105"/>
      <c r="BP5105"/>
      <c r="BQ5105"/>
      <c r="BR5105"/>
      <c r="BS5105"/>
      <c r="BT5105"/>
      <c r="BU5105"/>
      <c r="BV5105"/>
      <c r="BW5105"/>
      <c r="BX5105"/>
      <c r="BY5105"/>
      <c r="BZ5105"/>
      <c r="CA5105"/>
      <c r="CB5105"/>
      <c r="CC5105"/>
      <c r="CD5105"/>
      <c r="CE5105"/>
      <c r="CF5105"/>
      <c r="CG5105"/>
      <c r="CH5105"/>
      <c r="CI5105"/>
      <c r="CJ5105"/>
      <c r="CK5105"/>
      <c r="CL5105"/>
      <c r="CM5105"/>
      <c r="CN5105"/>
      <c r="CO5105"/>
      <c r="CP5105"/>
      <c r="CQ5105"/>
      <c r="CR5105"/>
      <c r="CS5105"/>
      <c r="CT5105"/>
      <c r="CU5105"/>
      <c r="CV5105"/>
    </row>
    <row r="5106" spans="10:100" x14ac:dyDescent="0.25">
      <c r="J5106"/>
      <c r="K5106"/>
      <c r="L5106"/>
      <c r="M5106"/>
      <c r="N5106"/>
      <c r="O5106"/>
      <c r="P5106"/>
      <c r="Q5106"/>
      <c r="R5106"/>
      <c r="S5106"/>
      <c r="T5106"/>
      <c r="U5106"/>
      <c r="V5106"/>
      <c r="W5106"/>
      <c r="X5106"/>
      <c r="Y5106"/>
      <c r="Z5106"/>
      <c r="AA5106"/>
      <c r="AB5106"/>
      <c r="AC5106"/>
      <c r="AD5106"/>
      <c r="AE5106"/>
      <c r="AF5106"/>
      <c r="AG5106"/>
      <c r="AH5106"/>
      <c r="AI5106"/>
      <c r="AJ5106"/>
      <c r="AK5106"/>
      <c r="AL5106"/>
      <c r="AM5106"/>
      <c r="AN5106"/>
      <c r="AO5106"/>
      <c r="AP5106"/>
      <c r="AQ5106"/>
      <c r="AR5106"/>
      <c r="AS5106"/>
      <c r="AT5106"/>
      <c r="AU5106"/>
      <c r="AV5106"/>
      <c r="AW5106"/>
      <c r="AX5106"/>
      <c r="AY5106"/>
      <c r="AZ5106"/>
      <c r="BA5106"/>
      <c r="BB5106"/>
      <c r="BC5106"/>
      <c r="BD5106"/>
      <c r="BE5106"/>
      <c r="BF5106"/>
      <c r="BG5106"/>
      <c r="BH5106"/>
      <c r="BI5106"/>
      <c r="BJ5106"/>
      <c r="BK5106"/>
      <c r="BL5106"/>
      <c r="BM5106"/>
      <c r="BN5106"/>
      <c r="BO5106"/>
      <c r="BP5106"/>
      <c r="BQ5106"/>
      <c r="BR5106"/>
      <c r="BS5106"/>
      <c r="BT5106"/>
      <c r="BU5106"/>
      <c r="BV5106"/>
      <c r="BW5106"/>
      <c r="BX5106"/>
      <c r="BY5106"/>
      <c r="BZ5106"/>
      <c r="CA5106"/>
      <c r="CB5106"/>
      <c r="CC5106"/>
      <c r="CD5106"/>
      <c r="CE5106"/>
      <c r="CF5106"/>
      <c r="CG5106"/>
      <c r="CH5106"/>
      <c r="CI5106"/>
      <c r="CJ5106"/>
      <c r="CK5106"/>
      <c r="CL5106"/>
      <c r="CM5106"/>
      <c r="CN5106"/>
      <c r="CO5106"/>
      <c r="CP5106"/>
      <c r="CQ5106"/>
      <c r="CR5106"/>
      <c r="CS5106"/>
      <c r="CT5106"/>
      <c r="CU5106"/>
      <c r="CV5106"/>
    </row>
    <row r="5107" spans="10:100" x14ac:dyDescent="0.25">
      <c r="J5107"/>
      <c r="K5107"/>
      <c r="L5107"/>
      <c r="M5107"/>
      <c r="N5107"/>
      <c r="O5107"/>
      <c r="P5107"/>
      <c r="Q5107"/>
      <c r="R5107"/>
      <c r="S5107"/>
      <c r="T5107"/>
      <c r="U5107"/>
      <c r="V5107"/>
      <c r="W5107"/>
      <c r="X5107"/>
      <c r="Y5107"/>
      <c r="Z5107"/>
      <c r="AA5107"/>
      <c r="AB5107"/>
      <c r="AC5107"/>
      <c r="AD5107"/>
      <c r="AE5107"/>
      <c r="AF5107"/>
      <c r="AG5107"/>
      <c r="AH5107"/>
      <c r="AI5107"/>
      <c r="AJ5107"/>
      <c r="AK5107"/>
      <c r="AL5107"/>
      <c r="AM5107"/>
      <c r="AN5107"/>
      <c r="AO5107"/>
      <c r="AP5107"/>
      <c r="AQ5107"/>
      <c r="AR5107"/>
      <c r="AS5107"/>
      <c r="AT5107"/>
      <c r="AU5107"/>
      <c r="AV5107"/>
      <c r="AW5107"/>
      <c r="AX5107"/>
      <c r="AY5107"/>
      <c r="AZ5107"/>
      <c r="BA5107"/>
      <c r="BB5107"/>
      <c r="BC5107"/>
      <c r="BD5107"/>
      <c r="BE5107"/>
      <c r="BF5107"/>
      <c r="BG5107"/>
      <c r="BH5107"/>
      <c r="BI5107"/>
      <c r="BJ5107"/>
      <c r="BK5107"/>
      <c r="BL5107"/>
      <c r="BM5107"/>
      <c r="BN5107"/>
      <c r="BO5107"/>
      <c r="BP5107"/>
      <c r="BQ5107"/>
      <c r="BR5107"/>
      <c r="BS5107"/>
      <c r="BT5107"/>
      <c r="BU5107"/>
      <c r="BV5107"/>
      <c r="BW5107"/>
      <c r="BX5107"/>
      <c r="BY5107"/>
      <c r="BZ5107"/>
      <c r="CA5107"/>
      <c r="CB5107"/>
      <c r="CC5107"/>
      <c r="CD5107"/>
      <c r="CE5107"/>
      <c r="CF5107"/>
      <c r="CG5107"/>
      <c r="CH5107"/>
      <c r="CI5107"/>
      <c r="CJ5107"/>
      <c r="CK5107"/>
      <c r="CL5107"/>
      <c r="CM5107"/>
      <c r="CN5107"/>
      <c r="CO5107"/>
      <c r="CP5107"/>
      <c r="CQ5107"/>
      <c r="CR5107"/>
      <c r="CS5107"/>
      <c r="CT5107"/>
      <c r="CU5107"/>
      <c r="CV5107"/>
    </row>
    <row r="5108" spans="10:100" x14ac:dyDescent="0.25">
      <c r="J5108"/>
      <c r="K5108"/>
      <c r="L5108"/>
      <c r="M5108"/>
      <c r="N5108"/>
      <c r="O5108"/>
      <c r="P5108"/>
      <c r="Q5108"/>
      <c r="R5108"/>
      <c r="S5108"/>
      <c r="T5108"/>
      <c r="U5108"/>
      <c r="V5108"/>
      <c r="W5108"/>
      <c r="X5108"/>
      <c r="Y5108"/>
      <c r="Z5108"/>
      <c r="AA5108"/>
      <c r="AB5108"/>
      <c r="AC5108"/>
      <c r="AD5108"/>
      <c r="AE5108"/>
      <c r="AF5108"/>
      <c r="AG5108"/>
      <c r="AH5108"/>
      <c r="AI5108"/>
      <c r="AJ5108"/>
      <c r="AK5108"/>
      <c r="AL5108"/>
      <c r="AM5108"/>
      <c r="AN5108"/>
      <c r="AO5108"/>
      <c r="AP5108"/>
      <c r="AQ5108"/>
      <c r="AR5108"/>
      <c r="AS5108"/>
      <c r="AT5108"/>
      <c r="AU5108"/>
      <c r="AV5108"/>
      <c r="AW5108"/>
      <c r="AX5108"/>
      <c r="AY5108"/>
      <c r="AZ5108"/>
      <c r="BA5108"/>
      <c r="BB5108"/>
      <c r="BC5108"/>
      <c r="BD5108"/>
      <c r="BE5108"/>
      <c r="BF5108"/>
      <c r="BG5108"/>
      <c r="BH5108"/>
      <c r="BI5108"/>
      <c r="BJ5108"/>
      <c r="BK5108"/>
      <c r="BL5108"/>
      <c r="BM5108"/>
      <c r="BN5108"/>
      <c r="BO5108"/>
      <c r="BP5108"/>
      <c r="BQ5108"/>
      <c r="BR5108"/>
      <c r="BS5108"/>
      <c r="BT5108"/>
      <c r="BU5108"/>
      <c r="BV5108"/>
      <c r="BW5108"/>
      <c r="BX5108"/>
      <c r="BY5108"/>
      <c r="BZ5108"/>
      <c r="CA5108"/>
      <c r="CB5108"/>
      <c r="CC5108"/>
      <c r="CD5108"/>
      <c r="CE5108"/>
      <c r="CF5108"/>
      <c r="CG5108"/>
      <c r="CH5108"/>
      <c r="CI5108"/>
      <c r="CJ5108"/>
      <c r="CK5108"/>
      <c r="CL5108"/>
      <c r="CM5108"/>
      <c r="CN5108"/>
      <c r="CO5108"/>
      <c r="CP5108"/>
      <c r="CQ5108"/>
      <c r="CR5108"/>
      <c r="CS5108"/>
      <c r="CT5108"/>
      <c r="CU5108"/>
      <c r="CV5108"/>
    </row>
    <row r="5109" spans="10:100" x14ac:dyDescent="0.25">
      <c r="J5109"/>
      <c r="K5109"/>
      <c r="L5109"/>
      <c r="M5109"/>
      <c r="N5109"/>
      <c r="O5109"/>
      <c r="P5109"/>
      <c r="Q5109"/>
      <c r="R5109"/>
      <c r="S5109"/>
      <c r="T5109"/>
      <c r="U5109"/>
      <c r="V5109"/>
      <c r="W5109"/>
      <c r="X5109"/>
      <c r="Y5109"/>
      <c r="Z5109"/>
      <c r="AA5109"/>
      <c r="AB5109"/>
      <c r="AC5109"/>
      <c r="AD5109"/>
      <c r="AE5109"/>
      <c r="AF5109"/>
      <c r="AG5109"/>
      <c r="AH5109"/>
      <c r="AI5109"/>
      <c r="AJ5109"/>
      <c r="AK5109"/>
      <c r="AL5109"/>
      <c r="AM5109"/>
      <c r="AN5109"/>
      <c r="AO5109"/>
      <c r="AP5109"/>
      <c r="AQ5109"/>
      <c r="AR5109"/>
      <c r="AS5109"/>
      <c r="AT5109"/>
      <c r="AU5109"/>
      <c r="AV5109"/>
      <c r="AW5109"/>
      <c r="AX5109"/>
      <c r="AY5109"/>
      <c r="AZ5109"/>
      <c r="BA5109"/>
      <c r="BB5109"/>
      <c r="BC5109"/>
      <c r="BD5109"/>
      <c r="BE5109"/>
      <c r="BF5109"/>
      <c r="BG5109"/>
      <c r="BH5109"/>
      <c r="BI5109"/>
      <c r="BJ5109"/>
      <c r="BK5109"/>
      <c r="BL5109"/>
      <c r="BM5109"/>
      <c r="BN5109"/>
      <c r="BO5109"/>
      <c r="BP5109"/>
      <c r="BQ5109"/>
      <c r="BR5109"/>
      <c r="BS5109"/>
      <c r="BT5109"/>
      <c r="BU5109"/>
      <c r="BV5109"/>
      <c r="BW5109"/>
      <c r="BX5109"/>
      <c r="BY5109"/>
      <c r="BZ5109"/>
      <c r="CA5109"/>
      <c r="CB5109"/>
      <c r="CC5109"/>
      <c r="CD5109"/>
      <c r="CE5109"/>
      <c r="CF5109"/>
      <c r="CG5109"/>
      <c r="CH5109"/>
      <c r="CI5109"/>
      <c r="CJ5109"/>
      <c r="CK5109"/>
      <c r="CL5109"/>
      <c r="CM5109"/>
      <c r="CN5109"/>
      <c r="CO5109"/>
      <c r="CP5109"/>
      <c r="CQ5109"/>
      <c r="CR5109"/>
      <c r="CS5109"/>
      <c r="CT5109"/>
      <c r="CU5109"/>
      <c r="CV5109"/>
    </row>
    <row r="5110" spans="10:100" x14ac:dyDescent="0.25">
      <c r="J5110"/>
      <c r="K5110"/>
      <c r="L5110"/>
      <c r="M5110"/>
      <c r="N5110"/>
      <c r="O5110"/>
      <c r="P5110"/>
      <c r="Q5110"/>
      <c r="R5110"/>
      <c r="S5110"/>
      <c r="T5110"/>
      <c r="U5110"/>
      <c r="V5110"/>
      <c r="W5110"/>
      <c r="X5110"/>
      <c r="Y5110"/>
      <c r="Z5110"/>
      <c r="AA5110"/>
      <c r="AB5110"/>
      <c r="AC5110"/>
      <c r="AD5110"/>
      <c r="AE5110"/>
      <c r="AF5110"/>
      <c r="AG5110"/>
      <c r="AH5110"/>
      <c r="AI5110"/>
      <c r="AJ5110"/>
      <c r="AK5110"/>
      <c r="AL5110"/>
      <c r="AM5110"/>
      <c r="AN5110"/>
      <c r="AO5110"/>
      <c r="AP5110"/>
      <c r="AQ5110"/>
      <c r="AR5110"/>
      <c r="AS5110"/>
      <c r="AT5110"/>
      <c r="AU5110"/>
      <c r="AV5110"/>
      <c r="AW5110"/>
      <c r="AX5110"/>
      <c r="AY5110"/>
      <c r="AZ5110"/>
      <c r="BA5110"/>
      <c r="BB5110"/>
      <c r="BC5110"/>
      <c r="BD5110"/>
      <c r="BE5110"/>
      <c r="BF5110"/>
      <c r="BG5110"/>
      <c r="BH5110"/>
      <c r="BI5110"/>
      <c r="BJ5110"/>
      <c r="BK5110"/>
      <c r="BL5110"/>
      <c r="BM5110"/>
      <c r="BN5110"/>
      <c r="BO5110"/>
      <c r="BP5110"/>
      <c r="BQ5110"/>
      <c r="BR5110"/>
      <c r="BS5110"/>
      <c r="BT5110"/>
      <c r="BU5110"/>
      <c r="BV5110"/>
      <c r="BW5110"/>
      <c r="BX5110"/>
      <c r="BY5110"/>
      <c r="BZ5110"/>
      <c r="CA5110"/>
      <c r="CB5110"/>
      <c r="CC5110"/>
      <c r="CD5110"/>
      <c r="CE5110"/>
      <c r="CF5110"/>
      <c r="CG5110"/>
      <c r="CH5110"/>
      <c r="CI5110"/>
      <c r="CJ5110"/>
      <c r="CK5110"/>
      <c r="CL5110"/>
      <c r="CM5110"/>
      <c r="CN5110"/>
      <c r="CO5110"/>
      <c r="CP5110"/>
      <c r="CQ5110"/>
      <c r="CR5110"/>
      <c r="CS5110"/>
      <c r="CT5110"/>
      <c r="CU5110"/>
      <c r="CV5110"/>
    </row>
    <row r="5111" spans="10:100" x14ac:dyDescent="0.25">
      <c r="J5111"/>
      <c r="K5111"/>
      <c r="L5111"/>
      <c r="M5111"/>
      <c r="N5111"/>
      <c r="O5111"/>
      <c r="P5111"/>
      <c r="Q5111"/>
      <c r="R5111"/>
      <c r="S5111"/>
      <c r="T5111"/>
      <c r="U5111"/>
      <c r="V5111"/>
      <c r="W5111"/>
      <c r="X5111"/>
      <c r="Y5111"/>
      <c r="Z5111"/>
      <c r="AA5111"/>
      <c r="AB5111"/>
      <c r="AC5111"/>
      <c r="AD5111"/>
      <c r="AE5111"/>
      <c r="AF5111"/>
      <c r="AG5111"/>
      <c r="AH5111"/>
      <c r="AI5111"/>
      <c r="AJ5111"/>
      <c r="AK5111"/>
      <c r="AL5111"/>
      <c r="AM5111"/>
      <c r="AN5111"/>
      <c r="AO5111"/>
      <c r="AP5111"/>
      <c r="AQ5111"/>
      <c r="AR5111"/>
      <c r="AS5111"/>
      <c r="AT5111"/>
      <c r="AU5111"/>
      <c r="AV5111"/>
      <c r="AW5111"/>
      <c r="AX5111"/>
      <c r="AY5111"/>
      <c r="AZ5111"/>
      <c r="BA5111"/>
      <c r="BB5111"/>
      <c r="BC5111"/>
      <c r="BD5111"/>
      <c r="BE5111"/>
      <c r="BF5111"/>
      <c r="BG5111"/>
      <c r="BH5111"/>
      <c r="BI5111"/>
      <c r="BJ5111"/>
      <c r="BK5111"/>
      <c r="BL5111"/>
      <c r="BM5111"/>
      <c r="BN5111"/>
      <c r="BO5111"/>
      <c r="BP5111"/>
      <c r="BQ5111"/>
      <c r="BR5111"/>
      <c r="BS5111"/>
      <c r="BT5111"/>
      <c r="BU5111"/>
      <c r="BV5111"/>
      <c r="BW5111"/>
      <c r="BX5111"/>
      <c r="BY5111"/>
      <c r="BZ5111"/>
      <c r="CA5111"/>
      <c r="CB5111"/>
      <c r="CC5111"/>
      <c r="CD5111"/>
      <c r="CE5111"/>
      <c r="CF5111"/>
      <c r="CG5111"/>
      <c r="CH5111"/>
      <c r="CI5111"/>
      <c r="CJ5111"/>
      <c r="CK5111"/>
      <c r="CL5111"/>
      <c r="CM5111"/>
      <c r="CN5111"/>
      <c r="CO5111"/>
      <c r="CP5111"/>
      <c r="CQ5111"/>
      <c r="CR5111"/>
      <c r="CS5111"/>
      <c r="CT5111"/>
      <c r="CU5111"/>
      <c r="CV5111"/>
    </row>
    <row r="5112" spans="10:100" x14ac:dyDescent="0.25">
      <c r="J5112"/>
      <c r="K5112"/>
      <c r="L5112"/>
      <c r="M5112"/>
      <c r="N5112"/>
      <c r="O5112"/>
      <c r="P5112"/>
      <c r="Q5112"/>
      <c r="R5112"/>
      <c r="S5112"/>
      <c r="T5112"/>
      <c r="U5112"/>
      <c r="V5112"/>
      <c r="W5112"/>
      <c r="X5112"/>
      <c r="Y5112"/>
      <c r="Z5112"/>
      <c r="AA5112"/>
      <c r="AB5112"/>
      <c r="AC5112"/>
      <c r="AD5112"/>
      <c r="AE5112"/>
      <c r="AF5112"/>
      <c r="AG5112"/>
      <c r="AH5112"/>
      <c r="AI5112"/>
      <c r="AJ5112"/>
      <c r="AK5112"/>
      <c r="AL5112"/>
      <c r="AM5112"/>
      <c r="AN5112"/>
      <c r="AO5112"/>
      <c r="AP5112"/>
      <c r="AQ5112"/>
      <c r="AR5112"/>
      <c r="AS5112"/>
      <c r="AT5112"/>
      <c r="AU5112"/>
      <c r="AV5112"/>
      <c r="AW5112"/>
      <c r="AX5112"/>
      <c r="AY5112"/>
      <c r="AZ5112"/>
      <c r="BA5112"/>
      <c r="BB5112"/>
      <c r="BC5112"/>
      <c r="BD5112"/>
      <c r="BE5112"/>
      <c r="BF5112"/>
      <c r="BG5112"/>
      <c r="BH5112"/>
      <c r="BI5112"/>
      <c r="BJ5112"/>
      <c r="BK5112"/>
      <c r="BL5112"/>
      <c r="BM5112"/>
      <c r="BN5112"/>
      <c r="BO5112"/>
      <c r="BP5112"/>
      <c r="BQ5112"/>
      <c r="BR5112"/>
      <c r="BS5112"/>
      <c r="BT5112"/>
      <c r="BU5112"/>
      <c r="BV5112"/>
      <c r="BW5112"/>
      <c r="BX5112"/>
      <c r="BY5112"/>
      <c r="BZ5112"/>
      <c r="CA5112"/>
      <c r="CB5112"/>
      <c r="CC5112"/>
      <c r="CD5112"/>
      <c r="CE5112"/>
      <c r="CF5112"/>
      <c r="CG5112"/>
      <c r="CH5112"/>
      <c r="CI5112"/>
      <c r="CJ5112"/>
      <c r="CK5112"/>
      <c r="CL5112"/>
      <c r="CM5112"/>
      <c r="CN5112"/>
      <c r="CO5112"/>
      <c r="CP5112"/>
      <c r="CQ5112"/>
      <c r="CR5112"/>
      <c r="CS5112"/>
      <c r="CT5112"/>
      <c r="CU5112"/>
      <c r="CV5112"/>
    </row>
    <row r="5113" spans="10:100" x14ac:dyDescent="0.25">
      <c r="J5113"/>
      <c r="K5113"/>
      <c r="L5113"/>
      <c r="M5113"/>
      <c r="N5113"/>
      <c r="O5113"/>
      <c r="P5113"/>
      <c r="Q5113"/>
      <c r="R5113"/>
      <c r="S5113"/>
      <c r="T5113"/>
      <c r="U5113"/>
      <c r="V5113"/>
      <c r="W5113"/>
      <c r="X5113"/>
      <c r="Y5113"/>
      <c r="Z5113"/>
      <c r="AA5113"/>
      <c r="AB5113"/>
      <c r="AC5113"/>
      <c r="AD5113"/>
      <c r="AE5113"/>
      <c r="AF5113"/>
      <c r="AG5113"/>
      <c r="AH5113"/>
      <c r="AI5113"/>
      <c r="AJ5113"/>
      <c r="AK5113"/>
      <c r="AL5113"/>
      <c r="AM5113"/>
      <c r="AN5113"/>
      <c r="AO5113"/>
      <c r="AP5113"/>
      <c r="AQ5113"/>
      <c r="AR5113"/>
      <c r="AS5113"/>
      <c r="AT5113"/>
      <c r="AU5113"/>
      <c r="AV5113"/>
      <c r="AW5113"/>
      <c r="AX5113"/>
      <c r="AY5113"/>
      <c r="AZ5113"/>
      <c r="BA5113"/>
      <c r="BB5113"/>
      <c r="BC5113"/>
      <c r="BD5113"/>
      <c r="BE5113"/>
      <c r="BF5113"/>
      <c r="BG5113"/>
      <c r="BH5113"/>
      <c r="BI5113"/>
      <c r="BJ5113"/>
      <c r="BK5113"/>
      <c r="BL5113"/>
      <c r="BM5113"/>
      <c r="BN5113"/>
      <c r="BO5113"/>
      <c r="BP5113"/>
      <c r="BQ5113"/>
      <c r="BR5113"/>
      <c r="BS5113"/>
      <c r="BT5113"/>
      <c r="BU5113"/>
      <c r="BV5113"/>
      <c r="BW5113"/>
      <c r="BX5113"/>
      <c r="BY5113"/>
      <c r="BZ5113"/>
      <c r="CA5113"/>
      <c r="CB5113"/>
      <c r="CC5113"/>
      <c r="CD5113"/>
      <c r="CE5113"/>
      <c r="CF5113"/>
      <c r="CG5113"/>
      <c r="CH5113"/>
      <c r="CI5113"/>
      <c r="CJ5113"/>
      <c r="CK5113"/>
      <c r="CL5113"/>
      <c r="CM5113"/>
      <c r="CN5113"/>
      <c r="CO5113"/>
      <c r="CP5113"/>
      <c r="CQ5113"/>
      <c r="CR5113"/>
      <c r="CS5113"/>
      <c r="CT5113"/>
      <c r="CU5113"/>
      <c r="CV5113"/>
    </row>
    <row r="5114" spans="10:100" x14ac:dyDescent="0.25">
      <c r="J5114"/>
      <c r="K5114"/>
      <c r="L5114"/>
      <c r="M5114"/>
      <c r="N5114"/>
      <c r="O5114"/>
      <c r="P5114"/>
      <c r="Q5114"/>
      <c r="R5114"/>
      <c r="S5114"/>
      <c r="T5114"/>
      <c r="U5114"/>
      <c r="V5114"/>
      <c r="W5114"/>
      <c r="X5114"/>
      <c r="Y5114"/>
      <c r="Z5114"/>
      <c r="AA5114"/>
      <c r="AB5114"/>
      <c r="AC5114"/>
      <c r="AD5114"/>
      <c r="AE5114"/>
      <c r="AF5114"/>
      <c r="AG5114"/>
      <c r="AH5114"/>
      <c r="AI5114"/>
      <c r="AJ5114"/>
      <c r="AK5114"/>
      <c r="AL5114"/>
      <c r="AM5114"/>
      <c r="AN5114"/>
      <c r="AO5114"/>
      <c r="AP5114"/>
      <c r="AQ5114"/>
      <c r="AR5114"/>
      <c r="AS5114"/>
      <c r="AT5114"/>
      <c r="AU5114"/>
      <c r="AV5114"/>
      <c r="AW5114"/>
      <c r="AX5114"/>
      <c r="AY5114"/>
      <c r="AZ5114"/>
      <c r="BA5114"/>
      <c r="BB5114"/>
      <c r="BC5114"/>
      <c r="BD5114"/>
      <c r="BE5114"/>
      <c r="BF5114"/>
      <c r="BG5114"/>
      <c r="BH5114"/>
      <c r="BI5114"/>
      <c r="BJ5114"/>
      <c r="BK5114"/>
      <c r="BL5114"/>
      <c r="BM5114"/>
      <c r="BN5114"/>
      <c r="BO5114"/>
      <c r="BP5114"/>
      <c r="BQ5114"/>
      <c r="BR5114"/>
      <c r="BS5114"/>
      <c r="BT5114"/>
      <c r="BU5114"/>
      <c r="BV5114"/>
      <c r="BW5114"/>
      <c r="BX5114"/>
      <c r="BY5114"/>
      <c r="BZ5114"/>
      <c r="CA5114"/>
      <c r="CB5114"/>
      <c r="CC5114"/>
      <c r="CD5114"/>
      <c r="CE5114"/>
      <c r="CF5114"/>
      <c r="CG5114"/>
      <c r="CH5114"/>
      <c r="CI5114"/>
      <c r="CJ5114"/>
      <c r="CK5114"/>
      <c r="CL5114"/>
      <c r="CM5114"/>
      <c r="CN5114"/>
      <c r="CO5114"/>
      <c r="CP5114"/>
      <c r="CQ5114"/>
      <c r="CR5114"/>
      <c r="CS5114"/>
      <c r="CT5114"/>
      <c r="CU5114"/>
      <c r="CV5114"/>
    </row>
    <row r="5115" spans="10:100" x14ac:dyDescent="0.25">
      <c r="J5115"/>
      <c r="K5115"/>
      <c r="L5115"/>
      <c r="M5115"/>
      <c r="N5115"/>
      <c r="O5115"/>
      <c r="P5115"/>
      <c r="Q5115"/>
      <c r="R5115"/>
      <c r="S5115"/>
      <c r="T5115"/>
      <c r="U5115"/>
      <c r="V5115"/>
      <c r="W5115"/>
      <c r="X5115"/>
      <c r="Y5115"/>
      <c r="Z5115"/>
      <c r="AA5115"/>
      <c r="AB5115"/>
      <c r="AC5115"/>
      <c r="AD5115"/>
      <c r="AE5115"/>
      <c r="AF5115"/>
      <c r="AG5115"/>
      <c r="AH5115"/>
      <c r="AI5115"/>
      <c r="AJ5115"/>
      <c r="AK5115"/>
      <c r="AL5115"/>
      <c r="AM5115"/>
      <c r="AN5115"/>
      <c r="AO5115"/>
      <c r="AP5115"/>
      <c r="AQ5115"/>
      <c r="AR5115"/>
      <c r="AS5115"/>
      <c r="AT5115"/>
      <c r="AU5115"/>
      <c r="AV5115"/>
      <c r="AW5115"/>
      <c r="AX5115"/>
      <c r="AY5115"/>
      <c r="AZ5115"/>
      <c r="BA5115"/>
      <c r="BB5115"/>
      <c r="BC5115"/>
      <c r="BD5115"/>
      <c r="BE5115"/>
      <c r="BF5115"/>
      <c r="BG5115"/>
      <c r="BH5115"/>
      <c r="BI5115"/>
      <c r="BJ5115"/>
      <c r="BK5115"/>
      <c r="BL5115"/>
      <c r="BM5115"/>
      <c r="BN5115"/>
      <c r="BO5115"/>
      <c r="BP5115"/>
      <c r="BQ5115"/>
      <c r="BR5115"/>
      <c r="BS5115"/>
      <c r="BT5115"/>
      <c r="BU5115"/>
      <c r="BV5115"/>
      <c r="BW5115"/>
      <c r="BX5115"/>
      <c r="BY5115"/>
      <c r="BZ5115"/>
      <c r="CA5115"/>
      <c r="CB5115"/>
      <c r="CC5115"/>
      <c r="CD5115"/>
      <c r="CE5115"/>
      <c r="CF5115"/>
      <c r="CG5115"/>
      <c r="CH5115"/>
      <c r="CI5115"/>
      <c r="CJ5115"/>
      <c r="CK5115"/>
      <c r="CL5115"/>
      <c r="CM5115"/>
      <c r="CN5115"/>
      <c r="CO5115"/>
      <c r="CP5115"/>
      <c r="CQ5115"/>
      <c r="CR5115"/>
      <c r="CS5115"/>
      <c r="CT5115"/>
      <c r="CU5115"/>
      <c r="CV5115"/>
    </row>
    <row r="5116" spans="10:100" x14ac:dyDescent="0.25">
      <c r="J5116"/>
      <c r="K5116"/>
      <c r="L5116"/>
      <c r="M5116"/>
      <c r="N5116"/>
      <c r="O5116"/>
      <c r="P5116"/>
      <c r="Q5116"/>
      <c r="R5116"/>
      <c r="S5116"/>
      <c r="T5116"/>
      <c r="U5116"/>
      <c r="V5116"/>
      <c r="W5116"/>
      <c r="X5116"/>
      <c r="Y5116"/>
      <c r="Z5116"/>
      <c r="AA5116"/>
      <c r="AB5116"/>
      <c r="AC5116"/>
      <c r="AD5116"/>
      <c r="AE5116"/>
      <c r="AF5116"/>
      <c r="AG5116"/>
      <c r="AH5116"/>
      <c r="AI5116"/>
      <c r="AJ5116"/>
      <c r="AK5116"/>
      <c r="AL5116"/>
      <c r="AM5116"/>
      <c r="AN5116"/>
      <c r="AO5116"/>
      <c r="AP5116"/>
      <c r="AQ5116"/>
      <c r="AR5116"/>
      <c r="AS5116"/>
      <c r="AT5116"/>
      <c r="AU5116"/>
      <c r="AV5116"/>
      <c r="AW5116"/>
      <c r="AX5116"/>
      <c r="AY5116"/>
      <c r="AZ5116"/>
      <c r="BA5116"/>
      <c r="BB5116"/>
      <c r="BC5116"/>
      <c r="BD5116"/>
      <c r="BE5116"/>
      <c r="BF5116"/>
      <c r="BG5116"/>
      <c r="BH5116"/>
      <c r="BI5116"/>
      <c r="BJ5116"/>
      <c r="BK5116"/>
      <c r="BL5116"/>
      <c r="BM5116"/>
      <c r="BN5116"/>
      <c r="BO5116"/>
      <c r="BP5116"/>
      <c r="BQ5116"/>
      <c r="BR5116"/>
      <c r="BS5116"/>
      <c r="BT5116"/>
      <c r="BU5116"/>
      <c r="BV5116"/>
      <c r="BW5116"/>
      <c r="BX5116"/>
      <c r="BY5116"/>
      <c r="BZ5116"/>
      <c r="CA5116"/>
      <c r="CB5116"/>
      <c r="CC5116"/>
      <c r="CD5116"/>
      <c r="CE5116"/>
      <c r="CF5116"/>
      <c r="CG5116"/>
      <c r="CH5116"/>
      <c r="CI5116"/>
      <c r="CJ5116"/>
      <c r="CK5116"/>
      <c r="CL5116"/>
      <c r="CM5116"/>
      <c r="CN5116"/>
      <c r="CO5116"/>
      <c r="CP5116"/>
      <c r="CQ5116"/>
      <c r="CR5116"/>
      <c r="CS5116"/>
      <c r="CT5116"/>
      <c r="CU5116"/>
      <c r="CV5116"/>
    </row>
    <row r="5117" spans="10:100" x14ac:dyDescent="0.25">
      <c r="J5117"/>
      <c r="K5117"/>
      <c r="L5117"/>
      <c r="M5117"/>
      <c r="N5117"/>
      <c r="O5117"/>
      <c r="P5117"/>
      <c r="Q5117"/>
      <c r="R5117"/>
      <c r="S5117"/>
      <c r="T5117"/>
      <c r="U5117"/>
      <c r="V5117"/>
      <c r="W5117"/>
      <c r="X5117"/>
      <c r="Y5117"/>
      <c r="Z5117"/>
      <c r="AA5117"/>
      <c r="AB5117"/>
      <c r="AC5117"/>
      <c r="AD5117"/>
      <c r="AE5117"/>
      <c r="AF5117"/>
      <c r="AG5117"/>
      <c r="AH5117"/>
      <c r="AI5117"/>
      <c r="AJ5117"/>
      <c r="AK5117"/>
      <c r="AL5117"/>
      <c r="AM5117"/>
      <c r="AN5117"/>
      <c r="AO5117"/>
      <c r="AP5117"/>
      <c r="AQ5117"/>
      <c r="AR5117"/>
      <c r="AS5117"/>
      <c r="AT5117"/>
      <c r="AU5117"/>
      <c r="AV5117"/>
      <c r="AW5117"/>
      <c r="AX5117"/>
      <c r="AY5117"/>
      <c r="AZ5117"/>
      <c r="BA5117"/>
      <c r="BB5117"/>
      <c r="BC5117"/>
      <c r="BD5117"/>
      <c r="BE5117"/>
      <c r="BF5117"/>
      <c r="BG5117"/>
      <c r="BH5117"/>
      <c r="BI5117"/>
      <c r="BJ5117"/>
      <c r="BK5117"/>
      <c r="BL5117"/>
      <c r="BM5117"/>
      <c r="BN5117"/>
      <c r="BO5117"/>
      <c r="BP5117"/>
      <c r="BQ5117"/>
      <c r="BR5117"/>
      <c r="BS5117"/>
      <c r="BT5117"/>
      <c r="BU5117"/>
      <c r="BV5117"/>
      <c r="BW5117"/>
      <c r="BX5117"/>
      <c r="BY5117"/>
      <c r="BZ5117"/>
      <c r="CA5117"/>
      <c r="CB5117"/>
      <c r="CC5117"/>
      <c r="CD5117"/>
      <c r="CE5117"/>
      <c r="CF5117"/>
      <c r="CG5117"/>
      <c r="CH5117"/>
      <c r="CI5117"/>
      <c r="CJ5117"/>
      <c r="CK5117"/>
      <c r="CL5117"/>
      <c r="CM5117"/>
      <c r="CN5117"/>
      <c r="CO5117"/>
      <c r="CP5117"/>
      <c r="CQ5117"/>
      <c r="CR5117"/>
      <c r="CS5117"/>
      <c r="CT5117"/>
      <c r="CU5117"/>
      <c r="CV5117"/>
    </row>
    <row r="5118" spans="10:100" x14ac:dyDescent="0.25">
      <c r="J5118"/>
      <c r="K5118"/>
      <c r="L5118"/>
      <c r="M5118"/>
      <c r="N5118"/>
      <c r="O5118"/>
      <c r="P5118"/>
      <c r="Q5118"/>
      <c r="R5118"/>
      <c r="S5118"/>
      <c r="T5118"/>
      <c r="U5118"/>
      <c r="V5118"/>
      <c r="W5118"/>
      <c r="X5118"/>
      <c r="Y5118"/>
      <c r="Z5118"/>
      <c r="AA5118"/>
      <c r="AB5118"/>
      <c r="AC5118"/>
      <c r="AD5118"/>
      <c r="AE5118"/>
      <c r="AF5118"/>
      <c r="AG5118"/>
      <c r="AH5118"/>
      <c r="AI5118"/>
      <c r="AJ5118"/>
      <c r="AK5118"/>
      <c r="AL5118"/>
      <c r="AM5118"/>
      <c r="AN5118"/>
      <c r="AO5118"/>
      <c r="AP5118"/>
      <c r="AQ5118"/>
      <c r="AR5118"/>
      <c r="AS5118"/>
      <c r="AT5118"/>
      <c r="AU5118"/>
      <c r="AV5118"/>
      <c r="AW5118"/>
      <c r="AX5118"/>
      <c r="AY5118"/>
      <c r="AZ5118"/>
      <c r="BA5118"/>
      <c r="BB5118"/>
      <c r="BC5118"/>
      <c r="BD5118"/>
      <c r="BE5118"/>
      <c r="BF5118"/>
      <c r="BG5118"/>
      <c r="BH5118"/>
      <c r="BI5118"/>
      <c r="BJ5118"/>
      <c r="BK5118"/>
      <c r="BL5118"/>
      <c r="BM5118"/>
      <c r="BN5118"/>
      <c r="BO5118"/>
      <c r="BP5118"/>
      <c r="BQ5118"/>
      <c r="BR5118"/>
      <c r="BS5118"/>
      <c r="BT5118"/>
      <c r="BU5118"/>
      <c r="BV5118"/>
      <c r="BW5118"/>
      <c r="BX5118"/>
      <c r="BY5118"/>
      <c r="BZ5118"/>
      <c r="CA5118"/>
      <c r="CB5118"/>
      <c r="CC5118"/>
      <c r="CD5118"/>
      <c r="CE5118"/>
      <c r="CF5118"/>
      <c r="CG5118"/>
      <c r="CH5118"/>
      <c r="CI5118"/>
      <c r="CJ5118"/>
      <c r="CK5118"/>
      <c r="CL5118"/>
      <c r="CM5118"/>
      <c r="CN5118"/>
      <c r="CO5118"/>
      <c r="CP5118"/>
      <c r="CQ5118"/>
      <c r="CR5118"/>
      <c r="CS5118"/>
      <c r="CT5118"/>
      <c r="CU5118"/>
      <c r="CV5118"/>
    </row>
    <row r="5119" spans="10:100" x14ac:dyDescent="0.25">
      <c r="J5119"/>
      <c r="K5119"/>
      <c r="L5119"/>
      <c r="M5119"/>
      <c r="N5119"/>
      <c r="O5119"/>
      <c r="P5119"/>
      <c r="Q5119"/>
      <c r="R5119"/>
      <c r="S5119"/>
      <c r="T5119"/>
      <c r="U5119"/>
      <c r="V5119"/>
      <c r="W5119"/>
      <c r="X5119"/>
      <c r="Y5119"/>
      <c r="Z5119"/>
      <c r="AA5119"/>
      <c r="AB5119"/>
      <c r="AC5119"/>
      <c r="AD5119"/>
      <c r="AE5119"/>
      <c r="AF5119"/>
      <c r="AG5119"/>
      <c r="AH5119"/>
      <c r="AI5119"/>
      <c r="AJ5119"/>
      <c r="AK5119"/>
      <c r="AL5119"/>
      <c r="AM5119"/>
      <c r="AN5119"/>
      <c r="AO5119"/>
      <c r="AP5119"/>
      <c r="AQ5119"/>
      <c r="AR5119"/>
      <c r="AS5119"/>
      <c r="AT5119"/>
      <c r="AU5119"/>
      <c r="AV5119"/>
      <c r="AW5119"/>
      <c r="AX5119"/>
      <c r="AY5119"/>
      <c r="AZ5119"/>
      <c r="BA5119"/>
      <c r="BB5119"/>
      <c r="BC5119"/>
      <c r="BD5119"/>
      <c r="BE5119"/>
      <c r="BF5119"/>
      <c r="BG5119"/>
      <c r="BH5119"/>
      <c r="BI5119"/>
      <c r="BJ5119"/>
      <c r="BK5119"/>
      <c r="BL5119"/>
      <c r="BM5119"/>
      <c r="BN5119"/>
      <c r="BO5119"/>
      <c r="BP5119"/>
      <c r="BQ5119"/>
      <c r="BR5119"/>
      <c r="BS5119"/>
      <c r="BT5119"/>
      <c r="BU5119"/>
      <c r="BV5119"/>
      <c r="BW5119"/>
      <c r="BX5119"/>
      <c r="BY5119"/>
      <c r="BZ5119"/>
      <c r="CA5119"/>
      <c r="CB5119"/>
      <c r="CC5119"/>
      <c r="CD5119"/>
      <c r="CE5119"/>
      <c r="CF5119"/>
      <c r="CG5119"/>
      <c r="CH5119"/>
      <c r="CI5119"/>
      <c r="CJ5119"/>
      <c r="CK5119"/>
      <c r="CL5119"/>
      <c r="CM5119"/>
      <c r="CN5119"/>
      <c r="CO5119"/>
      <c r="CP5119"/>
      <c r="CQ5119"/>
      <c r="CR5119"/>
      <c r="CS5119"/>
      <c r="CT5119"/>
      <c r="CU5119"/>
      <c r="CV5119"/>
    </row>
    <row r="5120" spans="10:100" x14ac:dyDescent="0.25">
      <c r="J5120"/>
      <c r="K5120"/>
      <c r="L5120"/>
      <c r="M5120"/>
      <c r="N5120"/>
      <c r="O5120"/>
      <c r="P5120"/>
      <c r="Q5120"/>
      <c r="R5120"/>
      <c r="S5120"/>
      <c r="T5120"/>
      <c r="U5120"/>
      <c r="V5120"/>
      <c r="W5120"/>
      <c r="X5120"/>
      <c r="Y5120"/>
      <c r="Z5120"/>
      <c r="AA5120"/>
      <c r="AB5120"/>
      <c r="AC5120"/>
      <c r="AD5120"/>
      <c r="AE5120"/>
      <c r="AF5120"/>
      <c r="AG5120"/>
      <c r="AH5120"/>
      <c r="AI5120"/>
      <c r="AJ5120"/>
      <c r="AK5120"/>
      <c r="AL5120"/>
      <c r="AM5120"/>
      <c r="AN5120"/>
      <c r="AO5120"/>
      <c r="AP5120"/>
      <c r="AQ5120"/>
      <c r="AR5120"/>
      <c r="AS5120"/>
      <c r="AT5120"/>
      <c r="AU5120"/>
      <c r="AV5120"/>
      <c r="AW5120"/>
      <c r="AX5120"/>
      <c r="AY5120"/>
      <c r="AZ5120"/>
      <c r="BA5120"/>
      <c r="BB5120"/>
      <c r="BC5120"/>
      <c r="BD5120"/>
      <c r="BE5120"/>
      <c r="BF5120"/>
      <c r="BG5120"/>
      <c r="BH5120"/>
      <c r="BI5120"/>
      <c r="BJ5120"/>
      <c r="BK5120"/>
      <c r="BL5120"/>
      <c r="BM5120"/>
      <c r="BN5120"/>
      <c r="BO5120"/>
      <c r="BP5120"/>
      <c r="BQ5120"/>
      <c r="BR5120"/>
      <c r="BS5120"/>
      <c r="BT5120"/>
      <c r="BU5120"/>
      <c r="BV5120"/>
      <c r="BW5120"/>
      <c r="BX5120"/>
      <c r="BY5120"/>
      <c r="BZ5120"/>
      <c r="CA5120"/>
      <c r="CB5120"/>
      <c r="CC5120"/>
      <c r="CD5120"/>
      <c r="CE5120"/>
      <c r="CF5120"/>
      <c r="CG5120"/>
      <c r="CH5120"/>
      <c r="CI5120"/>
      <c r="CJ5120"/>
      <c r="CK5120"/>
      <c r="CL5120"/>
      <c r="CM5120"/>
      <c r="CN5120"/>
      <c r="CO5120"/>
      <c r="CP5120"/>
      <c r="CQ5120"/>
      <c r="CR5120"/>
      <c r="CS5120"/>
      <c r="CT5120"/>
      <c r="CU5120"/>
      <c r="CV5120"/>
    </row>
    <row r="5121" spans="10:100" x14ac:dyDescent="0.25">
      <c r="J5121"/>
      <c r="K5121"/>
      <c r="L5121"/>
      <c r="M5121"/>
      <c r="N5121"/>
      <c r="O5121"/>
      <c r="P5121"/>
      <c r="Q5121"/>
      <c r="R5121"/>
      <c r="S5121"/>
      <c r="T5121"/>
      <c r="U5121"/>
      <c r="V5121"/>
      <c r="W5121"/>
      <c r="X5121"/>
      <c r="Y5121"/>
      <c r="Z5121"/>
      <c r="AA5121"/>
      <c r="AB5121"/>
      <c r="AC5121"/>
      <c r="AD5121"/>
      <c r="AE5121"/>
      <c r="AF5121"/>
      <c r="AG5121"/>
      <c r="AH5121"/>
      <c r="AI5121"/>
      <c r="AJ5121"/>
      <c r="AK5121"/>
      <c r="AL5121"/>
      <c r="AM5121"/>
      <c r="AN5121"/>
      <c r="AO5121"/>
      <c r="AP5121"/>
      <c r="AQ5121"/>
      <c r="AR5121"/>
      <c r="AS5121"/>
      <c r="AT5121"/>
      <c r="AU5121"/>
      <c r="AV5121"/>
      <c r="AW5121"/>
      <c r="AX5121"/>
      <c r="AY5121"/>
      <c r="AZ5121"/>
      <c r="BA5121"/>
      <c r="BB5121"/>
      <c r="BC5121"/>
      <c r="BD5121"/>
      <c r="BE5121"/>
      <c r="BF5121"/>
      <c r="BG5121"/>
      <c r="BH5121"/>
      <c r="BI5121"/>
      <c r="BJ5121"/>
      <c r="BK5121"/>
      <c r="BL5121"/>
      <c r="BM5121"/>
      <c r="BN5121"/>
      <c r="BO5121"/>
      <c r="BP5121"/>
      <c r="BQ5121"/>
      <c r="BR5121"/>
      <c r="BS5121"/>
      <c r="BT5121"/>
      <c r="BU5121"/>
      <c r="BV5121"/>
      <c r="BW5121"/>
      <c r="BX5121"/>
      <c r="BY5121"/>
      <c r="BZ5121"/>
      <c r="CA5121"/>
      <c r="CB5121"/>
      <c r="CC5121"/>
      <c r="CD5121"/>
      <c r="CE5121"/>
      <c r="CF5121"/>
      <c r="CG5121"/>
      <c r="CH5121"/>
      <c r="CI5121"/>
      <c r="CJ5121"/>
      <c r="CK5121"/>
      <c r="CL5121"/>
      <c r="CM5121"/>
      <c r="CN5121"/>
      <c r="CO5121"/>
      <c r="CP5121"/>
      <c r="CQ5121"/>
      <c r="CR5121"/>
      <c r="CS5121"/>
      <c r="CT5121"/>
      <c r="CU5121"/>
      <c r="CV5121"/>
    </row>
    <row r="5122" spans="10:100" x14ac:dyDescent="0.25">
      <c r="J5122"/>
      <c r="K5122"/>
      <c r="L5122"/>
      <c r="M5122"/>
      <c r="N5122"/>
      <c r="O5122"/>
      <c r="P5122"/>
      <c r="Q5122"/>
      <c r="R5122"/>
      <c r="S5122"/>
      <c r="T5122"/>
      <c r="U5122"/>
      <c r="V5122"/>
      <c r="W5122"/>
      <c r="X5122"/>
      <c r="Y5122"/>
      <c r="Z5122"/>
      <c r="AA5122"/>
      <c r="AB5122"/>
      <c r="AC5122"/>
      <c r="AD5122"/>
      <c r="AE5122"/>
      <c r="AF5122"/>
      <c r="AG5122"/>
      <c r="AH5122"/>
      <c r="AI5122"/>
      <c r="AJ5122"/>
      <c r="AK5122"/>
      <c r="AL5122"/>
      <c r="AM5122"/>
      <c r="AN5122"/>
      <c r="AO5122"/>
      <c r="AP5122"/>
      <c r="AQ5122"/>
      <c r="AR5122"/>
      <c r="AS5122"/>
      <c r="AT5122"/>
      <c r="AU5122"/>
      <c r="AV5122"/>
      <c r="AW5122"/>
      <c r="AX5122"/>
      <c r="AY5122"/>
      <c r="AZ5122"/>
      <c r="BA5122"/>
      <c r="BB5122"/>
      <c r="BC5122"/>
      <c r="BD5122"/>
      <c r="BE5122"/>
      <c r="BF5122"/>
      <c r="BG5122"/>
      <c r="BH5122"/>
      <c r="BI5122"/>
      <c r="BJ5122"/>
      <c r="BK5122"/>
      <c r="BL5122"/>
      <c r="BM5122"/>
      <c r="BN5122"/>
      <c r="BO5122"/>
      <c r="BP5122"/>
      <c r="BQ5122"/>
      <c r="BR5122"/>
      <c r="BS5122"/>
      <c r="BT5122"/>
      <c r="BU5122"/>
      <c r="BV5122"/>
      <c r="BW5122"/>
      <c r="BX5122"/>
      <c r="BY5122"/>
      <c r="BZ5122"/>
      <c r="CA5122"/>
      <c r="CB5122"/>
      <c r="CC5122"/>
      <c r="CD5122"/>
      <c r="CE5122"/>
      <c r="CF5122"/>
      <c r="CG5122"/>
      <c r="CH5122"/>
      <c r="CI5122"/>
      <c r="CJ5122"/>
      <c r="CK5122"/>
      <c r="CL5122"/>
      <c r="CM5122"/>
      <c r="CN5122"/>
      <c r="CO5122"/>
      <c r="CP5122"/>
      <c r="CQ5122"/>
      <c r="CR5122"/>
      <c r="CS5122"/>
      <c r="CT5122"/>
      <c r="CU5122"/>
      <c r="CV5122"/>
    </row>
    <row r="5123" spans="10:100" x14ac:dyDescent="0.25">
      <c r="J5123"/>
      <c r="K5123"/>
      <c r="L5123"/>
      <c r="M5123"/>
      <c r="N5123"/>
      <c r="O5123"/>
      <c r="P5123"/>
      <c r="Q5123"/>
      <c r="R5123"/>
      <c r="S5123"/>
      <c r="T5123"/>
      <c r="U5123"/>
      <c r="V5123"/>
      <c r="W5123"/>
      <c r="X5123"/>
      <c r="Y5123"/>
      <c r="Z5123"/>
      <c r="AA5123"/>
      <c r="AB5123"/>
      <c r="AC5123"/>
      <c r="AD5123"/>
      <c r="AE5123"/>
      <c r="AF5123"/>
      <c r="AG5123"/>
      <c r="AH5123"/>
      <c r="AI5123"/>
      <c r="AJ5123"/>
      <c r="AK5123"/>
      <c r="AL5123"/>
      <c r="AM5123"/>
      <c r="AN5123"/>
      <c r="AO5123"/>
      <c r="AP5123"/>
      <c r="AQ5123"/>
      <c r="AR5123"/>
      <c r="AS5123"/>
      <c r="AT5123"/>
      <c r="AU5123"/>
      <c r="AV5123"/>
      <c r="AW5123"/>
      <c r="AX5123"/>
      <c r="AY5123"/>
      <c r="AZ5123"/>
      <c r="BA5123"/>
      <c r="BB5123"/>
      <c r="BC5123"/>
      <c r="BD5123"/>
      <c r="BE5123"/>
      <c r="BF5123"/>
      <c r="BG5123"/>
      <c r="BH5123"/>
      <c r="BI5123"/>
      <c r="BJ5123"/>
      <c r="BK5123"/>
      <c r="BL5123"/>
      <c r="BM5123"/>
      <c r="BN5123"/>
      <c r="BO5123"/>
      <c r="BP5123"/>
      <c r="BQ5123"/>
      <c r="BR5123"/>
      <c r="BS5123"/>
      <c r="BT5123"/>
      <c r="BU5123"/>
      <c r="BV5123"/>
      <c r="BW5123"/>
      <c r="BX5123"/>
      <c r="BY5123"/>
      <c r="BZ5123"/>
      <c r="CA5123"/>
      <c r="CB5123"/>
      <c r="CC5123"/>
      <c r="CD5123"/>
      <c r="CE5123"/>
      <c r="CF5123"/>
      <c r="CG5123"/>
      <c r="CH5123"/>
      <c r="CI5123"/>
      <c r="CJ5123"/>
      <c r="CK5123"/>
      <c r="CL5123"/>
      <c r="CM5123"/>
      <c r="CN5123"/>
      <c r="CO5123"/>
      <c r="CP5123"/>
      <c r="CQ5123"/>
      <c r="CR5123"/>
      <c r="CS5123"/>
      <c r="CT5123"/>
      <c r="CU5123"/>
      <c r="CV5123"/>
    </row>
    <row r="5124" spans="10:100" x14ac:dyDescent="0.25">
      <c r="J5124"/>
      <c r="K5124"/>
      <c r="L5124"/>
      <c r="M5124"/>
      <c r="N5124"/>
      <c r="O5124"/>
      <c r="P5124"/>
      <c r="Q5124"/>
      <c r="R5124"/>
      <c r="S5124"/>
      <c r="T5124"/>
      <c r="U5124"/>
      <c r="V5124"/>
      <c r="W5124"/>
      <c r="X5124"/>
      <c r="Y5124"/>
      <c r="Z5124"/>
      <c r="AA5124"/>
      <c r="AB5124"/>
      <c r="AC5124"/>
      <c r="AD5124"/>
      <c r="AE5124"/>
      <c r="AF5124"/>
      <c r="AG5124"/>
      <c r="AH5124"/>
      <c r="AI5124"/>
      <c r="AJ5124"/>
      <c r="AK5124"/>
      <c r="AL5124"/>
      <c r="AM5124"/>
      <c r="AN5124"/>
      <c r="AO5124"/>
      <c r="AP5124"/>
      <c r="AQ5124"/>
      <c r="AR5124"/>
      <c r="AS5124"/>
      <c r="AT5124"/>
      <c r="AU5124"/>
      <c r="AV5124"/>
      <c r="AW5124"/>
      <c r="AX5124"/>
      <c r="AY5124"/>
      <c r="AZ5124"/>
      <c r="BA5124"/>
      <c r="BB5124"/>
      <c r="BC5124"/>
      <c r="BD5124"/>
      <c r="BE5124"/>
      <c r="BF5124"/>
      <c r="BG5124"/>
      <c r="BH5124"/>
      <c r="BI5124"/>
      <c r="BJ5124"/>
      <c r="BK5124"/>
      <c r="BL5124"/>
      <c r="BM5124"/>
      <c r="BN5124"/>
      <c r="BO5124"/>
      <c r="BP5124"/>
      <c r="BQ5124"/>
      <c r="BR5124"/>
      <c r="BS5124"/>
      <c r="BT5124"/>
      <c r="BU5124"/>
      <c r="BV5124"/>
      <c r="BW5124"/>
      <c r="BX5124"/>
      <c r="BY5124"/>
      <c r="BZ5124"/>
      <c r="CA5124"/>
      <c r="CB5124"/>
      <c r="CC5124"/>
      <c r="CD5124"/>
      <c r="CE5124"/>
      <c r="CF5124"/>
      <c r="CG5124"/>
      <c r="CH5124"/>
      <c r="CI5124"/>
      <c r="CJ5124"/>
      <c r="CK5124"/>
      <c r="CL5124"/>
      <c r="CM5124"/>
      <c r="CN5124"/>
      <c r="CO5124"/>
      <c r="CP5124"/>
      <c r="CQ5124"/>
      <c r="CR5124"/>
      <c r="CS5124"/>
      <c r="CT5124"/>
      <c r="CU5124"/>
      <c r="CV5124"/>
    </row>
    <row r="5125" spans="10:100" x14ac:dyDescent="0.25">
      <c r="J5125"/>
      <c r="K5125"/>
      <c r="L5125"/>
      <c r="M5125"/>
      <c r="N5125"/>
      <c r="O5125"/>
      <c r="P5125"/>
      <c r="Q5125"/>
      <c r="R5125"/>
      <c r="S5125"/>
      <c r="T5125"/>
      <c r="U5125"/>
      <c r="V5125"/>
      <c r="W5125"/>
      <c r="X5125"/>
      <c r="Y5125"/>
      <c r="Z5125"/>
      <c r="AA5125"/>
      <c r="AB5125"/>
      <c r="AC5125"/>
      <c r="AD5125"/>
      <c r="AE5125"/>
      <c r="AF5125"/>
      <c r="AG5125"/>
      <c r="AH5125"/>
      <c r="AI5125"/>
      <c r="AJ5125"/>
      <c r="AK5125"/>
      <c r="AL5125"/>
      <c r="AM5125"/>
      <c r="AN5125"/>
      <c r="AO5125"/>
      <c r="AP5125"/>
      <c r="AQ5125"/>
      <c r="AR5125"/>
      <c r="AS5125"/>
      <c r="AT5125"/>
      <c r="AU5125"/>
      <c r="AV5125"/>
      <c r="AW5125"/>
      <c r="AX5125"/>
      <c r="AY5125"/>
      <c r="AZ5125"/>
      <c r="BA5125"/>
      <c r="BB5125"/>
      <c r="BC5125"/>
      <c r="BD5125"/>
      <c r="BE5125"/>
      <c r="BF5125"/>
      <c r="BG5125"/>
      <c r="BH5125"/>
      <c r="BI5125"/>
      <c r="BJ5125"/>
      <c r="BK5125"/>
      <c r="BL5125"/>
      <c r="BM5125"/>
      <c r="BN5125"/>
      <c r="BO5125"/>
      <c r="BP5125"/>
      <c r="BQ5125"/>
      <c r="BR5125"/>
      <c r="BS5125"/>
      <c r="BT5125"/>
      <c r="BU5125"/>
      <c r="BV5125"/>
      <c r="BW5125"/>
      <c r="BX5125"/>
      <c r="BY5125"/>
      <c r="BZ5125"/>
      <c r="CA5125"/>
      <c r="CB5125"/>
      <c r="CC5125"/>
      <c r="CD5125"/>
      <c r="CE5125"/>
      <c r="CF5125"/>
      <c r="CG5125"/>
      <c r="CH5125"/>
      <c r="CI5125"/>
      <c r="CJ5125"/>
      <c r="CK5125"/>
      <c r="CL5125"/>
      <c r="CM5125"/>
      <c r="CN5125"/>
      <c r="CO5125"/>
      <c r="CP5125"/>
      <c r="CQ5125"/>
      <c r="CR5125"/>
      <c r="CS5125"/>
      <c r="CT5125"/>
      <c r="CU5125"/>
      <c r="CV5125"/>
    </row>
    <row r="5126" spans="10:100" x14ac:dyDescent="0.25">
      <c r="J5126"/>
      <c r="K5126"/>
      <c r="L5126"/>
      <c r="M5126"/>
      <c r="N5126"/>
      <c r="O5126"/>
      <c r="P5126"/>
      <c r="Q5126"/>
      <c r="R5126"/>
      <c r="S5126"/>
      <c r="T5126"/>
      <c r="U5126"/>
      <c r="V5126"/>
      <c r="W5126"/>
      <c r="X5126"/>
      <c r="Y5126"/>
      <c r="Z5126"/>
      <c r="AA5126"/>
      <c r="AB5126"/>
      <c r="AC5126"/>
      <c r="AD5126"/>
      <c r="AE5126"/>
      <c r="AF5126"/>
      <c r="AG5126"/>
      <c r="AH5126"/>
      <c r="AI5126"/>
      <c r="AJ5126"/>
      <c r="AK5126"/>
      <c r="AL5126"/>
      <c r="AM5126"/>
      <c r="AN5126"/>
      <c r="AO5126"/>
      <c r="AP5126"/>
      <c r="AQ5126"/>
      <c r="AR5126"/>
      <c r="AS5126"/>
      <c r="AT5126"/>
      <c r="AU5126"/>
      <c r="AV5126"/>
      <c r="AW5126"/>
      <c r="AX5126"/>
      <c r="AY5126"/>
      <c r="AZ5126"/>
      <c r="BA5126"/>
      <c r="BB5126"/>
      <c r="BC5126"/>
      <c r="BD5126"/>
      <c r="BE5126"/>
      <c r="BF5126"/>
      <c r="BG5126"/>
      <c r="BH5126"/>
      <c r="BI5126"/>
      <c r="BJ5126"/>
      <c r="BK5126"/>
      <c r="BL5126"/>
      <c r="BM5126"/>
      <c r="BN5126"/>
      <c r="BO5126"/>
      <c r="BP5126"/>
      <c r="BQ5126"/>
      <c r="BR5126"/>
      <c r="BS5126"/>
      <c r="BT5126"/>
      <c r="BU5126"/>
      <c r="BV5126"/>
      <c r="BW5126"/>
      <c r="BX5126"/>
      <c r="BY5126"/>
      <c r="BZ5126"/>
      <c r="CA5126"/>
      <c r="CB5126"/>
      <c r="CC5126"/>
      <c r="CD5126"/>
      <c r="CE5126"/>
      <c r="CF5126"/>
      <c r="CG5126"/>
      <c r="CH5126"/>
      <c r="CI5126"/>
      <c r="CJ5126"/>
      <c r="CK5126"/>
      <c r="CL5126"/>
      <c r="CM5126"/>
      <c r="CN5126"/>
      <c r="CO5126"/>
      <c r="CP5126"/>
      <c r="CQ5126"/>
      <c r="CR5126"/>
      <c r="CS5126"/>
      <c r="CT5126"/>
      <c r="CU5126"/>
      <c r="CV5126"/>
    </row>
    <row r="5127" spans="10:100" x14ac:dyDescent="0.25">
      <c r="J5127"/>
      <c r="K5127"/>
      <c r="L5127"/>
      <c r="M5127"/>
      <c r="N5127"/>
      <c r="O5127"/>
      <c r="P5127"/>
      <c r="Q5127"/>
      <c r="R5127"/>
      <c r="S5127"/>
      <c r="T5127"/>
      <c r="U5127"/>
      <c r="V5127"/>
      <c r="W5127"/>
      <c r="X5127"/>
      <c r="Y5127"/>
      <c r="Z5127"/>
      <c r="AA5127"/>
      <c r="AB5127"/>
      <c r="AC5127"/>
      <c r="AD5127"/>
      <c r="AE5127"/>
      <c r="AF5127"/>
      <c r="AG5127"/>
      <c r="AH5127"/>
      <c r="AI5127"/>
      <c r="AJ5127"/>
      <c r="AK5127"/>
      <c r="AL5127"/>
      <c r="AM5127"/>
      <c r="AN5127"/>
      <c r="AO5127"/>
      <c r="AP5127"/>
      <c r="AQ5127"/>
      <c r="AR5127"/>
      <c r="AS5127"/>
      <c r="AT5127"/>
      <c r="AU5127"/>
      <c r="AV5127"/>
      <c r="AW5127"/>
      <c r="AX5127"/>
      <c r="AY5127"/>
      <c r="AZ5127"/>
      <c r="BA5127"/>
      <c r="BB5127"/>
      <c r="BC5127"/>
      <c r="BD5127"/>
      <c r="BE5127"/>
      <c r="BF5127"/>
      <c r="BG5127"/>
      <c r="BH5127"/>
      <c r="BI5127"/>
      <c r="BJ5127"/>
      <c r="BK5127"/>
      <c r="BL5127"/>
      <c r="BM5127"/>
      <c r="BN5127"/>
      <c r="BO5127"/>
      <c r="BP5127"/>
      <c r="BQ5127"/>
      <c r="BR5127"/>
      <c r="BS5127"/>
      <c r="BT5127"/>
      <c r="BU5127"/>
      <c r="BV5127"/>
      <c r="BW5127"/>
      <c r="BX5127"/>
      <c r="BY5127"/>
      <c r="BZ5127"/>
      <c r="CA5127"/>
      <c r="CB5127"/>
      <c r="CC5127"/>
      <c r="CD5127"/>
      <c r="CE5127"/>
      <c r="CF5127"/>
      <c r="CG5127"/>
      <c r="CH5127"/>
      <c r="CI5127"/>
      <c r="CJ5127"/>
      <c r="CK5127"/>
      <c r="CL5127"/>
      <c r="CM5127"/>
      <c r="CN5127"/>
      <c r="CO5127"/>
      <c r="CP5127"/>
      <c r="CQ5127"/>
      <c r="CR5127"/>
      <c r="CS5127"/>
      <c r="CT5127"/>
      <c r="CU5127"/>
      <c r="CV5127"/>
    </row>
    <row r="5128" spans="10:100" x14ac:dyDescent="0.25">
      <c r="J5128"/>
      <c r="K5128"/>
      <c r="L5128"/>
      <c r="M5128"/>
      <c r="N5128"/>
      <c r="O5128"/>
      <c r="P5128"/>
      <c r="Q5128"/>
      <c r="R5128"/>
      <c r="S5128"/>
      <c r="T5128"/>
      <c r="U5128"/>
      <c r="V5128"/>
      <c r="W5128"/>
      <c r="X5128"/>
      <c r="Y5128"/>
      <c r="Z5128"/>
      <c r="AA5128"/>
      <c r="AB5128"/>
      <c r="AC5128"/>
      <c r="AD5128"/>
      <c r="AE5128"/>
      <c r="AF5128"/>
      <c r="AG5128"/>
      <c r="AH5128"/>
      <c r="AI5128"/>
      <c r="AJ5128"/>
      <c r="AK5128"/>
      <c r="AL5128"/>
      <c r="AM5128"/>
      <c r="AN5128"/>
      <c r="AO5128"/>
      <c r="AP5128"/>
      <c r="AQ5128"/>
      <c r="AR5128"/>
      <c r="AS5128"/>
      <c r="AT5128"/>
      <c r="AU5128"/>
      <c r="AV5128"/>
      <c r="AW5128"/>
      <c r="AX5128"/>
      <c r="AY5128"/>
      <c r="AZ5128"/>
      <c r="BA5128"/>
      <c r="BB5128"/>
      <c r="BC5128"/>
      <c r="BD5128"/>
      <c r="BE5128"/>
      <c r="BF5128"/>
      <c r="BG5128"/>
      <c r="BH5128"/>
      <c r="BI5128"/>
      <c r="BJ5128"/>
      <c r="BK5128"/>
      <c r="BL5128"/>
      <c r="BM5128"/>
      <c r="BN5128"/>
      <c r="BO5128"/>
      <c r="BP5128"/>
      <c r="BQ5128"/>
      <c r="BR5128"/>
      <c r="BS5128"/>
      <c r="BT5128"/>
      <c r="BU5128"/>
      <c r="BV5128"/>
      <c r="BW5128"/>
      <c r="BX5128"/>
      <c r="BY5128"/>
      <c r="BZ5128"/>
      <c r="CA5128"/>
      <c r="CB5128"/>
      <c r="CC5128"/>
      <c r="CD5128"/>
      <c r="CE5128"/>
      <c r="CF5128"/>
      <c r="CG5128"/>
      <c r="CH5128"/>
      <c r="CI5128"/>
      <c r="CJ5128"/>
      <c r="CK5128"/>
      <c r="CL5128"/>
      <c r="CM5128"/>
      <c r="CN5128"/>
      <c r="CO5128"/>
      <c r="CP5128"/>
      <c r="CQ5128"/>
      <c r="CR5128"/>
      <c r="CS5128"/>
      <c r="CT5128"/>
      <c r="CU5128"/>
      <c r="CV5128"/>
    </row>
    <row r="5129" spans="10:100" x14ac:dyDescent="0.25">
      <c r="J5129"/>
      <c r="K5129"/>
      <c r="L5129"/>
      <c r="M5129"/>
      <c r="N5129"/>
      <c r="O5129"/>
      <c r="P5129"/>
      <c r="Q5129"/>
      <c r="R5129"/>
      <c r="S5129"/>
      <c r="T5129"/>
      <c r="U5129"/>
      <c r="V5129"/>
      <c r="W5129"/>
      <c r="X5129"/>
      <c r="Y5129"/>
      <c r="Z5129"/>
      <c r="AA5129"/>
      <c r="AB5129"/>
      <c r="AC5129"/>
      <c r="AD5129"/>
      <c r="AE5129"/>
      <c r="AF5129"/>
      <c r="AG5129"/>
      <c r="AH5129"/>
      <c r="AI5129"/>
      <c r="AJ5129"/>
      <c r="AK5129"/>
      <c r="AL5129"/>
      <c r="AM5129"/>
      <c r="AN5129"/>
      <c r="AO5129"/>
      <c r="AP5129"/>
      <c r="AQ5129"/>
      <c r="AR5129"/>
      <c r="AS5129"/>
      <c r="AT5129"/>
      <c r="AU5129"/>
      <c r="AV5129"/>
      <c r="AW5129"/>
      <c r="AX5129"/>
      <c r="AY5129"/>
      <c r="AZ5129"/>
      <c r="BA5129"/>
      <c r="BB5129"/>
      <c r="BC5129"/>
      <c r="BD5129"/>
      <c r="BE5129"/>
      <c r="BF5129"/>
      <c r="BG5129"/>
      <c r="BH5129"/>
      <c r="BI5129"/>
      <c r="BJ5129"/>
      <c r="BK5129"/>
      <c r="BL5129"/>
      <c r="BM5129"/>
      <c r="BN5129"/>
      <c r="BO5129"/>
      <c r="BP5129"/>
      <c r="BQ5129"/>
      <c r="BR5129"/>
      <c r="BS5129"/>
      <c r="BT5129"/>
      <c r="BU5129"/>
      <c r="BV5129"/>
      <c r="BW5129"/>
      <c r="BX5129"/>
      <c r="BY5129"/>
      <c r="BZ5129"/>
      <c r="CA5129"/>
      <c r="CB5129"/>
      <c r="CC5129"/>
      <c r="CD5129"/>
      <c r="CE5129"/>
      <c r="CF5129"/>
      <c r="CG5129"/>
      <c r="CH5129"/>
      <c r="CI5129"/>
      <c r="CJ5129"/>
      <c r="CK5129"/>
      <c r="CL5129"/>
      <c r="CM5129"/>
      <c r="CN5129"/>
      <c r="CO5129"/>
      <c r="CP5129"/>
      <c r="CQ5129"/>
      <c r="CR5129"/>
      <c r="CS5129"/>
      <c r="CT5129"/>
      <c r="CU5129"/>
      <c r="CV5129"/>
    </row>
    <row r="5130" spans="10:100" x14ac:dyDescent="0.25">
      <c r="J5130"/>
      <c r="K5130"/>
      <c r="L5130"/>
      <c r="M5130"/>
      <c r="N5130"/>
      <c r="O5130"/>
      <c r="P5130"/>
      <c r="Q5130"/>
      <c r="R5130"/>
      <c r="S5130"/>
      <c r="T5130"/>
      <c r="U5130"/>
      <c r="V5130"/>
      <c r="W5130"/>
      <c r="X5130"/>
      <c r="Y5130"/>
      <c r="Z5130"/>
      <c r="AA5130"/>
      <c r="AB5130"/>
      <c r="AC5130"/>
      <c r="AD5130"/>
      <c r="AE5130"/>
      <c r="AF5130"/>
      <c r="AG5130"/>
      <c r="AH5130"/>
      <c r="AI5130"/>
      <c r="AJ5130"/>
      <c r="AK5130"/>
      <c r="AL5130"/>
      <c r="AM5130"/>
      <c r="AN5130"/>
      <c r="AO5130"/>
      <c r="AP5130"/>
      <c r="AQ5130"/>
      <c r="AR5130"/>
      <c r="AS5130"/>
      <c r="AT5130"/>
      <c r="AU5130"/>
      <c r="AV5130"/>
      <c r="AW5130"/>
      <c r="AX5130"/>
      <c r="AY5130"/>
      <c r="AZ5130"/>
      <c r="BA5130"/>
      <c r="BB5130"/>
      <c r="BC5130"/>
      <c r="BD5130"/>
      <c r="BE5130"/>
      <c r="BF5130"/>
      <c r="BG5130"/>
      <c r="BH5130"/>
      <c r="BI5130"/>
      <c r="BJ5130"/>
      <c r="BK5130"/>
      <c r="BL5130"/>
      <c r="BM5130"/>
      <c r="BN5130"/>
      <c r="BO5130"/>
      <c r="BP5130"/>
      <c r="BQ5130"/>
      <c r="BR5130"/>
      <c r="BS5130"/>
      <c r="BT5130"/>
      <c r="BU5130"/>
      <c r="BV5130"/>
      <c r="BW5130"/>
      <c r="BX5130"/>
      <c r="BY5130"/>
      <c r="BZ5130"/>
      <c r="CA5130"/>
      <c r="CB5130"/>
      <c r="CC5130"/>
      <c r="CD5130"/>
      <c r="CE5130"/>
      <c r="CF5130"/>
      <c r="CG5130"/>
      <c r="CH5130"/>
      <c r="CI5130"/>
      <c r="CJ5130"/>
      <c r="CK5130"/>
      <c r="CL5130"/>
      <c r="CM5130"/>
      <c r="CN5130"/>
      <c r="CO5130"/>
      <c r="CP5130"/>
      <c r="CQ5130"/>
      <c r="CR5130"/>
      <c r="CS5130"/>
      <c r="CT5130"/>
      <c r="CU5130"/>
      <c r="CV5130"/>
    </row>
    <row r="5131" spans="10:100" x14ac:dyDescent="0.25">
      <c r="J5131"/>
      <c r="K5131"/>
      <c r="L5131"/>
      <c r="M5131"/>
      <c r="N5131"/>
      <c r="O5131"/>
      <c r="P5131"/>
      <c r="Q5131"/>
      <c r="R5131"/>
      <c r="S5131"/>
      <c r="T5131"/>
      <c r="U5131"/>
      <c r="V5131"/>
      <c r="W5131"/>
      <c r="X5131"/>
      <c r="Y5131"/>
      <c r="Z5131"/>
      <c r="AA5131"/>
      <c r="AB5131"/>
      <c r="AC5131"/>
      <c r="AD5131"/>
      <c r="AE5131"/>
      <c r="AF5131"/>
      <c r="AG5131"/>
      <c r="AH5131"/>
      <c r="AI5131"/>
      <c r="AJ5131"/>
      <c r="AK5131"/>
      <c r="AL5131"/>
      <c r="AM5131"/>
      <c r="AN5131"/>
      <c r="AO5131"/>
      <c r="AP5131"/>
      <c r="AQ5131"/>
      <c r="AR5131"/>
      <c r="AS5131"/>
      <c r="AT5131"/>
      <c r="AU5131"/>
      <c r="AV5131"/>
      <c r="AW5131"/>
      <c r="AX5131"/>
      <c r="AY5131"/>
      <c r="AZ5131"/>
      <c r="BA5131"/>
      <c r="BB5131"/>
      <c r="BC5131"/>
      <c r="BD5131"/>
      <c r="BE5131"/>
      <c r="BF5131"/>
      <c r="BG5131"/>
      <c r="BH5131"/>
      <c r="BI5131"/>
      <c r="BJ5131"/>
      <c r="BK5131"/>
      <c r="BL5131"/>
      <c r="BM5131"/>
      <c r="BN5131"/>
      <c r="BO5131"/>
      <c r="BP5131"/>
      <c r="BQ5131"/>
      <c r="BR5131"/>
      <c r="BS5131"/>
      <c r="BT5131"/>
      <c r="BU5131"/>
      <c r="BV5131"/>
      <c r="BW5131"/>
      <c r="BX5131"/>
      <c r="BY5131"/>
      <c r="BZ5131"/>
      <c r="CA5131"/>
      <c r="CB5131"/>
      <c r="CC5131"/>
      <c r="CD5131"/>
      <c r="CE5131"/>
      <c r="CF5131"/>
      <c r="CG5131"/>
      <c r="CH5131"/>
      <c r="CI5131"/>
      <c r="CJ5131"/>
      <c r="CK5131"/>
      <c r="CL5131"/>
      <c r="CM5131"/>
      <c r="CN5131"/>
      <c r="CO5131"/>
      <c r="CP5131"/>
      <c r="CQ5131"/>
      <c r="CR5131"/>
      <c r="CS5131"/>
      <c r="CT5131"/>
      <c r="CU5131"/>
      <c r="CV5131"/>
    </row>
    <row r="5132" spans="10:100" x14ac:dyDescent="0.25">
      <c r="J5132"/>
      <c r="K5132"/>
      <c r="L5132"/>
      <c r="M5132"/>
      <c r="N5132"/>
      <c r="O5132"/>
      <c r="P5132"/>
      <c r="Q5132"/>
      <c r="R5132"/>
      <c r="S5132"/>
      <c r="T5132"/>
      <c r="U5132"/>
      <c r="V5132"/>
      <c r="W5132"/>
      <c r="X5132"/>
      <c r="Y5132"/>
      <c r="Z5132"/>
      <c r="AA5132"/>
      <c r="AB5132"/>
      <c r="AC5132"/>
      <c r="AD5132"/>
      <c r="AE5132"/>
      <c r="AF5132"/>
      <c r="AG5132"/>
      <c r="AH5132"/>
      <c r="AI5132"/>
      <c r="AJ5132"/>
      <c r="AK5132"/>
      <c r="AL5132"/>
      <c r="AM5132"/>
      <c r="AN5132"/>
      <c r="AO5132"/>
      <c r="AP5132"/>
      <c r="AQ5132"/>
      <c r="AR5132"/>
      <c r="AS5132"/>
      <c r="AT5132"/>
      <c r="AU5132"/>
      <c r="AV5132"/>
      <c r="AW5132"/>
      <c r="AX5132"/>
      <c r="AY5132"/>
      <c r="AZ5132"/>
      <c r="BA5132"/>
      <c r="BB5132"/>
      <c r="BC5132"/>
      <c r="BD5132"/>
      <c r="BE5132"/>
      <c r="BF5132"/>
      <c r="BG5132"/>
      <c r="BH5132"/>
      <c r="BI5132"/>
      <c r="BJ5132"/>
      <c r="BK5132"/>
      <c r="BL5132"/>
      <c r="BM5132"/>
      <c r="BN5132"/>
      <c r="BO5132"/>
      <c r="BP5132"/>
      <c r="BQ5132"/>
      <c r="BR5132"/>
      <c r="BS5132"/>
      <c r="BT5132"/>
      <c r="BU5132"/>
      <c r="BV5132"/>
      <c r="BW5132"/>
      <c r="BX5132"/>
      <c r="BY5132"/>
      <c r="BZ5132"/>
      <c r="CA5132"/>
      <c r="CB5132"/>
      <c r="CC5132"/>
      <c r="CD5132"/>
      <c r="CE5132"/>
      <c r="CF5132"/>
      <c r="CG5132"/>
      <c r="CH5132"/>
      <c r="CI5132"/>
      <c r="CJ5132"/>
      <c r="CK5132"/>
      <c r="CL5132"/>
      <c r="CM5132"/>
      <c r="CN5132"/>
      <c r="CO5132"/>
      <c r="CP5132"/>
      <c r="CQ5132"/>
      <c r="CR5132"/>
      <c r="CS5132"/>
      <c r="CT5132"/>
      <c r="CU5132"/>
      <c r="CV5132"/>
    </row>
    <row r="5133" spans="10:100" x14ac:dyDescent="0.25">
      <c r="J5133"/>
      <c r="K5133"/>
      <c r="L5133"/>
      <c r="M5133"/>
      <c r="N5133"/>
      <c r="O5133"/>
      <c r="P5133"/>
      <c r="Q5133"/>
      <c r="R5133"/>
      <c r="S5133"/>
      <c r="T5133"/>
      <c r="U5133"/>
      <c r="V5133"/>
      <c r="W5133"/>
      <c r="X5133"/>
      <c r="Y5133"/>
      <c r="Z5133"/>
      <c r="AA5133"/>
      <c r="AB5133"/>
      <c r="AC5133"/>
      <c r="AD5133"/>
      <c r="AE5133"/>
      <c r="AF5133"/>
      <c r="AG5133"/>
      <c r="AH5133"/>
      <c r="AI5133"/>
      <c r="AJ5133"/>
      <c r="AK5133"/>
      <c r="AL5133"/>
      <c r="AM5133"/>
      <c r="AN5133"/>
      <c r="AO5133"/>
      <c r="AP5133"/>
      <c r="AQ5133"/>
      <c r="AR5133"/>
      <c r="AS5133"/>
      <c r="AT5133"/>
      <c r="AU5133"/>
      <c r="AV5133"/>
      <c r="AW5133"/>
      <c r="AX5133"/>
      <c r="AY5133"/>
      <c r="AZ5133"/>
      <c r="BA5133"/>
      <c r="BB5133"/>
      <c r="BC5133"/>
      <c r="BD5133"/>
      <c r="BE5133"/>
      <c r="BF5133"/>
      <c r="BG5133"/>
      <c r="BH5133"/>
      <c r="BI5133"/>
      <c r="BJ5133"/>
      <c r="BK5133"/>
      <c r="BL5133"/>
      <c r="BM5133"/>
      <c r="BN5133"/>
      <c r="BO5133"/>
      <c r="BP5133"/>
      <c r="BQ5133"/>
      <c r="BR5133"/>
      <c r="BS5133"/>
      <c r="BT5133"/>
      <c r="BU5133"/>
      <c r="BV5133"/>
      <c r="BW5133"/>
      <c r="BX5133"/>
      <c r="BY5133"/>
      <c r="BZ5133"/>
      <c r="CA5133"/>
      <c r="CB5133"/>
      <c r="CC5133"/>
      <c r="CD5133"/>
      <c r="CE5133"/>
      <c r="CF5133"/>
      <c r="CG5133"/>
      <c r="CH5133"/>
      <c r="CI5133"/>
      <c r="CJ5133"/>
      <c r="CK5133"/>
      <c r="CL5133"/>
      <c r="CM5133"/>
      <c r="CN5133"/>
      <c r="CO5133"/>
      <c r="CP5133"/>
      <c r="CQ5133"/>
      <c r="CR5133"/>
      <c r="CS5133"/>
      <c r="CT5133"/>
      <c r="CU5133"/>
      <c r="CV5133"/>
    </row>
    <row r="5134" spans="10:100" x14ac:dyDescent="0.25">
      <c r="J5134"/>
      <c r="K5134"/>
      <c r="L5134"/>
      <c r="M5134"/>
      <c r="N5134"/>
      <c r="O5134"/>
      <c r="P5134"/>
      <c r="Q5134"/>
      <c r="R5134"/>
      <c r="S5134"/>
      <c r="T5134"/>
      <c r="U5134"/>
      <c r="V5134"/>
      <c r="W5134"/>
      <c r="X5134"/>
      <c r="Y5134"/>
      <c r="Z5134"/>
      <c r="AA5134"/>
      <c r="AB5134"/>
      <c r="AC5134"/>
      <c r="AD5134"/>
      <c r="AE5134"/>
      <c r="AF5134"/>
      <c r="AG5134"/>
      <c r="AH5134"/>
      <c r="AI5134"/>
      <c r="AJ5134"/>
      <c r="AK5134"/>
      <c r="AL5134"/>
      <c r="AM5134"/>
      <c r="AN5134"/>
      <c r="AO5134"/>
      <c r="AP5134"/>
      <c r="AQ5134"/>
      <c r="AR5134"/>
      <c r="AS5134"/>
      <c r="AT5134"/>
      <c r="AU5134"/>
      <c r="AV5134"/>
      <c r="AW5134"/>
      <c r="AX5134"/>
      <c r="AY5134"/>
      <c r="AZ5134"/>
      <c r="BA5134"/>
      <c r="BB5134"/>
      <c r="BC5134"/>
      <c r="BD5134"/>
      <c r="BE5134"/>
      <c r="BF5134"/>
      <c r="BG5134"/>
      <c r="BH5134"/>
      <c r="BI5134"/>
      <c r="BJ5134"/>
      <c r="BK5134"/>
      <c r="BL5134"/>
      <c r="BM5134"/>
      <c r="BN5134"/>
      <c r="BO5134"/>
      <c r="BP5134"/>
      <c r="BQ5134"/>
      <c r="BR5134"/>
      <c r="BS5134"/>
      <c r="BT5134"/>
      <c r="BU5134"/>
      <c r="BV5134"/>
      <c r="BW5134"/>
      <c r="BX5134"/>
      <c r="BY5134"/>
      <c r="BZ5134"/>
      <c r="CA5134"/>
      <c r="CB5134"/>
      <c r="CC5134"/>
      <c r="CD5134"/>
      <c r="CE5134"/>
      <c r="CF5134"/>
      <c r="CG5134"/>
      <c r="CH5134"/>
      <c r="CI5134"/>
      <c r="CJ5134"/>
      <c r="CK5134"/>
      <c r="CL5134"/>
      <c r="CM5134"/>
      <c r="CN5134"/>
      <c r="CO5134"/>
      <c r="CP5134"/>
      <c r="CQ5134"/>
      <c r="CR5134"/>
      <c r="CS5134"/>
      <c r="CT5134"/>
      <c r="CU5134"/>
      <c r="CV5134"/>
    </row>
    <row r="5135" spans="10:100" x14ac:dyDescent="0.25">
      <c r="J5135"/>
      <c r="K5135"/>
      <c r="L5135"/>
      <c r="M5135"/>
      <c r="N5135"/>
      <c r="O5135"/>
      <c r="P5135"/>
      <c r="Q5135"/>
      <c r="R5135"/>
      <c r="S5135"/>
      <c r="T5135"/>
      <c r="U5135"/>
      <c r="V5135"/>
      <c r="W5135"/>
      <c r="X5135"/>
      <c r="Y5135"/>
      <c r="Z5135"/>
      <c r="AA5135"/>
      <c r="AB5135"/>
      <c r="AC5135"/>
      <c r="AD5135"/>
      <c r="AE5135"/>
      <c r="AF5135"/>
      <c r="AG5135"/>
      <c r="AH5135"/>
      <c r="AI5135"/>
      <c r="AJ5135"/>
      <c r="AK5135"/>
      <c r="AL5135"/>
      <c r="AM5135"/>
      <c r="AN5135"/>
      <c r="AO5135"/>
      <c r="AP5135"/>
      <c r="AQ5135"/>
      <c r="AR5135"/>
      <c r="AS5135"/>
      <c r="AT5135"/>
      <c r="AU5135"/>
      <c r="AV5135"/>
      <c r="AW5135"/>
      <c r="AX5135"/>
      <c r="AY5135"/>
      <c r="AZ5135"/>
      <c r="BA5135"/>
      <c r="BB5135"/>
      <c r="BC5135"/>
      <c r="BD5135"/>
      <c r="BE5135"/>
      <c r="BF5135"/>
      <c r="BG5135"/>
      <c r="BH5135"/>
      <c r="BI5135"/>
      <c r="BJ5135"/>
      <c r="BK5135"/>
      <c r="BL5135"/>
      <c r="BM5135"/>
      <c r="BN5135"/>
      <c r="BO5135"/>
      <c r="BP5135"/>
      <c r="BQ5135"/>
      <c r="BR5135"/>
      <c r="BS5135"/>
      <c r="BT5135"/>
      <c r="BU5135"/>
      <c r="BV5135"/>
      <c r="BW5135"/>
      <c r="BX5135"/>
      <c r="BY5135"/>
      <c r="BZ5135"/>
      <c r="CA5135"/>
      <c r="CB5135"/>
      <c r="CC5135"/>
      <c r="CD5135"/>
      <c r="CE5135"/>
      <c r="CF5135"/>
      <c r="CG5135"/>
      <c r="CH5135"/>
      <c r="CI5135"/>
      <c r="CJ5135"/>
      <c r="CK5135"/>
      <c r="CL5135"/>
      <c r="CM5135"/>
      <c r="CN5135"/>
      <c r="CO5135"/>
      <c r="CP5135"/>
      <c r="CQ5135"/>
      <c r="CR5135"/>
      <c r="CS5135"/>
      <c r="CT5135"/>
      <c r="CU5135"/>
      <c r="CV5135"/>
    </row>
    <row r="5136" spans="10:100" x14ac:dyDescent="0.25">
      <c r="J5136"/>
      <c r="K5136"/>
      <c r="L5136"/>
      <c r="M5136"/>
      <c r="N5136"/>
      <c r="O5136"/>
      <c r="P5136"/>
      <c r="Q5136"/>
      <c r="R5136"/>
      <c r="S5136"/>
      <c r="T5136"/>
      <c r="U5136"/>
      <c r="V5136"/>
      <c r="W5136"/>
      <c r="X5136"/>
      <c r="Y5136"/>
      <c r="Z5136"/>
      <c r="AA5136"/>
      <c r="AB5136"/>
      <c r="AC5136"/>
      <c r="AD5136"/>
      <c r="AE5136"/>
      <c r="AF5136"/>
      <c r="AG5136"/>
      <c r="AH5136"/>
      <c r="AI5136"/>
      <c r="AJ5136"/>
      <c r="AK5136"/>
      <c r="AL5136"/>
      <c r="AM5136"/>
      <c r="AN5136"/>
      <c r="AO5136"/>
      <c r="AP5136"/>
      <c r="AQ5136"/>
      <c r="AR5136"/>
      <c r="AS5136"/>
      <c r="AT5136"/>
      <c r="AU5136"/>
      <c r="AV5136"/>
      <c r="AW5136"/>
      <c r="AX5136"/>
      <c r="AY5136"/>
      <c r="AZ5136"/>
      <c r="BA5136"/>
      <c r="BB5136"/>
      <c r="BC5136"/>
      <c r="BD5136"/>
      <c r="BE5136"/>
      <c r="BF5136"/>
      <c r="BG5136"/>
      <c r="BH5136"/>
      <c r="BI5136"/>
      <c r="BJ5136"/>
      <c r="BK5136"/>
      <c r="BL5136"/>
      <c r="BM5136"/>
      <c r="BN5136"/>
      <c r="BO5136"/>
      <c r="BP5136"/>
      <c r="BQ5136"/>
      <c r="BR5136"/>
      <c r="BS5136"/>
      <c r="BT5136"/>
      <c r="BU5136"/>
      <c r="BV5136"/>
      <c r="BW5136"/>
      <c r="BX5136"/>
      <c r="BY5136"/>
      <c r="BZ5136"/>
      <c r="CA5136"/>
      <c r="CB5136"/>
      <c r="CC5136"/>
      <c r="CD5136"/>
      <c r="CE5136"/>
      <c r="CF5136"/>
      <c r="CG5136"/>
      <c r="CH5136"/>
      <c r="CI5136"/>
      <c r="CJ5136"/>
      <c r="CK5136"/>
      <c r="CL5136"/>
      <c r="CM5136"/>
      <c r="CN5136"/>
      <c r="CO5136"/>
      <c r="CP5136"/>
      <c r="CQ5136"/>
      <c r="CR5136"/>
      <c r="CS5136"/>
      <c r="CT5136"/>
      <c r="CU5136"/>
      <c r="CV5136"/>
    </row>
    <row r="5137" spans="10:100" x14ac:dyDescent="0.25">
      <c r="J5137"/>
      <c r="K5137"/>
      <c r="L5137"/>
      <c r="M5137"/>
      <c r="N5137"/>
      <c r="O5137"/>
      <c r="P5137"/>
      <c r="Q5137"/>
      <c r="R5137"/>
      <c r="S5137"/>
      <c r="T5137"/>
      <c r="U5137"/>
      <c r="V5137"/>
      <c r="W5137"/>
      <c r="X5137"/>
      <c r="Y5137"/>
      <c r="Z5137"/>
      <c r="AA5137"/>
      <c r="AB5137"/>
      <c r="AC5137"/>
      <c r="AD5137"/>
      <c r="AE5137"/>
      <c r="AF5137"/>
      <c r="AG5137"/>
      <c r="AH5137"/>
      <c r="AI5137"/>
      <c r="AJ5137"/>
      <c r="AK5137"/>
      <c r="AL5137"/>
      <c r="AM5137"/>
      <c r="AN5137"/>
      <c r="AO5137"/>
      <c r="AP5137"/>
      <c r="AQ5137"/>
      <c r="AR5137"/>
      <c r="AS5137"/>
      <c r="AT5137"/>
      <c r="AU5137"/>
      <c r="AV5137"/>
      <c r="AW5137"/>
      <c r="AX5137"/>
      <c r="AY5137"/>
      <c r="AZ5137"/>
      <c r="BA5137"/>
      <c r="BB5137"/>
      <c r="BC5137"/>
      <c r="BD5137"/>
      <c r="BE5137"/>
      <c r="BF5137"/>
      <c r="BG5137"/>
      <c r="BH5137"/>
      <c r="BI5137"/>
      <c r="BJ5137"/>
      <c r="BK5137"/>
      <c r="BL5137"/>
      <c r="BM5137"/>
      <c r="BN5137"/>
      <c r="BO5137"/>
      <c r="BP5137"/>
      <c r="BQ5137"/>
      <c r="BR5137"/>
      <c r="BS5137"/>
      <c r="BT5137"/>
      <c r="BU5137"/>
      <c r="BV5137"/>
      <c r="BW5137"/>
      <c r="BX5137"/>
      <c r="BY5137"/>
      <c r="BZ5137"/>
      <c r="CA5137"/>
      <c r="CB5137"/>
      <c r="CC5137"/>
      <c r="CD5137"/>
      <c r="CE5137"/>
      <c r="CF5137"/>
      <c r="CG5137"/>
      <c r="CH5137"/>
      <c r="CI5137"/>
      <c r="CJ5137"/>
      <c r="CK5137"/>
      <c r="CL5137"/>
      <c r="CM5137"/>
      <c r="CN5137"/>
      <c r="CO5137"/>
      <c r="CP5137"/>
      <c r="CQ5137"/>
      <c r="CR5137"/>
      <c r="CS5137"/>
      <c r="CT5137"/>
      <c r="CU5137"/>
      <c r="CV5137"/>
    </row>
    <row r="5138" spans="10:100" x14ac:dyDescent="0.25">
      <c r="J5138"/>
      <c r="K5138"/>
      <c r="L5138"/>
      <c r="M5138"/>
      <c r="N5138"/>
      <c r="O5138"/>
      <c r="P5138"/>
      <c r="Q5138"/>
      <c r="R5138"/>
      <c r="S5138"/>
      <c r="T5138"/>
      <c r="U5138"/>
      <c r="V5138"/>
      <c r="W5138"/>
      <c r="X5138"/>
      <c r="Y5138"/>
      <c r="Z5138"/>
      <c r="AA5138"/>
      <c r="AB5138"/>
      <c r="AC5138"/>
      <c r="AD5138"/>
      <c r="AE5138"/>
      <c r="AF5138"/>
      <c r="AG5138"/>
      <c r="AH5138"/>
      <c r="AI5138"/>
      <c r="AJ5138"/>
      <c r="AK5138"/>
      <c r="AL5138"/>
      <c r="AM5138"/>
      <c r="AN5138"/>
      <c r="AO5138"/>
      <c r="AP5138"/>
      <c r="AQ5138"/>
      <c r="AR5138"/>
      <c r="AS5138"/>
      <c r="AT5138"/>
      <c r="AU5138"/>
      <c r="AV5138"/>
      <c r="AW5138"/>
      <c r="AX5138"/>
      <c r="AY5138"/>
      <c r="AZ5138"/>
      <c r="BA5138"/>
      <c r="BB5138"/>
      <c r="BC5138"/>
      <c r="BD5138"/>
      <c r="BE5138"/>
      <c r="BF5138"/>
      <c r="BG5138"/>
      <c r="BH5138"/>
      <c r="BI5138"/>
      <c r="BJ5138"/>
      <c r="BK5138"/>
      <c r="BL5138"/>
      <c r="BM5138"/>
      <c r="BN5138"/>
      <c r="BO5138"/>
      <c r="BP5138"/>
      <c r="BQ5138"/>
      <c r="BR5138"/>
      <c r="BS5138"/>
      <c r="BT5138"/>
      <c r="BU5138"/>
      <c r="BV5138"/>
      <c r="BW5138"/>
      <c r="BX5138"/>
      <c r="BY5138"/>
      <c r="BZ5138"/>
      <c r="CA5138"/>
      <c r="CB5138"/>
      <c r="CC5138"/>
      <c r="CD5138"/>
      <c r="CE5138"/>
      <c r="CF5138"/>
      <c r="CG5138"/>
      <c r="CH5138"/>
      <c r="CI5138"/>
      <c r="CJ5138"/>
      <c r="CK5138"/>
      <c r="CL5138"/>
      <c r="CM5138"/>
      <c r="CN5138"/>
      <c r="CO5138"/>
      <c r="CP5138"/>
      <c r="CQ5138"/>
      <c r="CR5138"/>
      <c r="CS5138"/>
      <c r="CT5138"/>
      <c r="CU5138"/>
      <c r="CV5138"/>
    </row>
    <row r="5139" spans="10:100" x14ac:dyDescent="0.25">
      <c r="J5139"/>
      <c r="K5139"/>
      <c r="L5139"/>
      <c r="M5139"/>
      <c r="N5139"/>
      <c r="O5139"/>
      <c r="P5139"/>
      <c r="Q5139"/>
      <c r="R5139"/>
      <c r="S5139"/>
      <c r="T5139"/>
      <c r="U5139"/>
      <c r="V5139"/>
      <c r="W5139"/>
      <c r="X5139"/>
      <c r="Y5139"/>
      <c r="Z5139"/>
      <c r="AA5139"/>
      <c r="AB5139"/>
      <c r="AC5139"/>
      <c r="AD5139"/>
      <c r="AE5139"/>
      <c r="AF5139"/>
      <c r="AG5139"/>
      <c r="AH5139"/>
      <c r="AI5139"/>
      <c r="AJ5139"/>
      <c r="AK5139"/>
      <c r="AL5139"/>
      <c r="AM5139"/>
      <c r="AN5139"/>
      <c r="AO5139"/>
      <c r="AP5139"/>
      <c r="AQ5139"/>
      <c r="AR5139"/>
      <c r="AS5139"/>
      <c r="AT5139"/>
      <c r="AU5139"/>
      <c r="AV5139"/>
      <c r="AW5139"/>
      <c r="AX5139"/>
      <c r="AY5139"/>
      <c r="AZ5139"/>
      <c r="BA5139"/>
      <c r="BB5139"/>
      <c r="BC5139"/>
      <c r="BD5139"/>
      <c r="BE5139"/>
      <c r="BF5139"/>
      <c r="BG5139"/>
      <c r="BH5139"/>
      <c r="BI5139"/>
      <c r="BJ5139"/>
      <c r="BK5139"/>
      <c r="BL5139"/>
      <c r="BM5139"/>
      <c r="BN5139"/>
      <c r="BO5139"/>
      <c r="BP5139"/>
      <c r="BQ5139"/>
      <c r="BR5139"/>
      <c r="BS5139"/>
      <c r="BT5139"/>
      <c r="BU5139"/>
      <c r="BV5139"/>
      <c r="BW5139"/>
      <c r="BX5139"/>
      <c r="BY5139"/>
      <c r="BZ5139"/>
      <c r="CA5139"/>
      <c r="CB5139"/>
      <c r="CC5139"/>
      <c r="CD5139"/>
      <c r="CE5139"/>
      <c r="CF5139"/>
      <c r="CG5139"/>
      <c r="CH5139"/>
      <c r="CI5139"/>
      <c r="CJ5139"/>
      <c r="CK5139"/>
      <c r="CL5139"/>
      <c r="CM5139"/>
      <c r="CN5139"/>
      <c r="CO5139"/>
      <c r="CP5139"/>
      <c r="CQ5139"/>
      <c r="CR5139"/>
      <c r="CS5139"/>
      <c r="CT5139"/>
      <c r="CU5139"/>
      <c r="CV5139"/>
    </row>
    <row r="5140" spans="10:100" x14ac:dyDescent="0.25">
      <c r="J5140"/>
      <c r="K5140"/>
      <c r="L5140"/>
      <c r="M5140"/>
      <c r="N5140"/>
      <c r="O5140"/>
      <c r="P5140"/>
      <c r="Q5140"/>
      <c r="R5140"/>
      <c r="S5140"/>
      <c r="T5140"/>
      <c r="U5140"/>
      <c r="V5140"/>
      <c r="W5140"/>
      <c r="X5140"/>
      <c r="Y5140"/>
      <c r="Z5140"/>
      <c r="AA5140"/>
      <c r="AB5140"/>
      <c r="AC5140"/>
      <c r="AD5140"/>
      <c r="AE5140"/>
      <c r="AF5140"/>
      <c r="AG5140"/>
      <c r="AH5140"/>
      <c r="AI5140"/>
      <c r="AJ5140"/>
      <c r="AK5140"/>
      <c r="AL5140"/>
      <c r="AM5140"/>
      <c r="AN5140"/>
      <c r="AO5140"/>
      <c r="AP5140"/>
      <c r="AQ5140"/>
      <c r="AR5140"/>
      <c r="AS5140"/>
      <c r="AT5140"/>
      <c r="AU5140"/>
      <c r="AV5140"/>
      <c r="AW5140"/>
      <c r="AX5140"/>
      <c r="AY5140"/>
      <c r="AZ5140"/>
      <c r="BA5140"/>
      <c r="BB5140"/>
      <c r="BC5140"/>
      <c r="BD5140"/>
      <c r="BE5140"/>
      <c r="BF5140"/>
      <c r="BG5140"/>
      <c r="BH5140"/>
      <c r="BI5140"/>
      <c r="BJ5140"/>
      <c r="BK5140"/>
      <c r="BL5140"/>
      <c r="BM5140"/>
      <c r="BN5140"/>
      <c r="BO5140"/>
      <c r="BP5140"/>
      <c r="BQ5140"/>
      <c r="BR5140"/>
      <c r="BS5140"/>
      <c r="BT5140"/>
      <c r="BU5140"/>
      <c r="BV5140"/>
      <c r="BW5140"/>
      <c r="BX5140"/>
      <c r="BY5140"/>
      <c r="BZ5140"/>
      <c r="CA5140"/>
      <c r="CB5140"/>
      <c r="CC5140"/>
      <c r="CD5140"/>
      <c r="CE5140"/>
      <c r="CF5140"/>
      <c r="CG5140"/>
      <c r="CH5140"/>
      <c r="CI5140"/>
      <c r="CJ5140"/>
      <c r="CK5140"/>
      <c r="CL5140"/>
      <c r="CM5140"/>
      <c r="CN5140"/>
      <c r="CO5140"/>
      <c r="CP5140"/>
      <c r="CQ5140"/>
      <c r="CR5140"/>
      <c r="CS5140"/>
      <c r="CT5140"/>
      <c r="CU5140"/>
      <c r="CV5140"/>
    </row>
    <row r="5141" spans="10:100" x14ac:dyDescent="0.25">
      <c r="J5141"/>
      <c r="K5141"/>
      <c r="L5141"/>
      <c r="M5141"/>
      <c r="N5141"/>
      <c r="O5141"/>
      <c r="P5141"/>
      <c r="Q5141"/>
      <c r="R5141"/>
      <c r="S5141"/>
      <c r="T5141"/>
      <c r="U5141"/>
      <c r="V5141"/>
      <c r="W5141"/>
      <c r="X5141"/>
      <c r="Y5141"/>
      <c r="Z5141"/>
      <c r="AA5141"/>
      <c r="AB5141"/>
      <c r="AC5141"/>
      <c r="AD5141"/>
      <c r="AE5141"/>
      <c r="AF5141"/>
      <c r="AG5141"/>
      <c r="AH5141"/>
      <c r="AI5141"/>
      <c r="AJ5141"/>
      <c r="AK5141"/>
      <c r="AL5141"/>
      <c r="AM5141"/>
      <c r="AN5141"/>
      <c r="AO5141"/>
      <c r="AP5141"/>
      <c r="AQ5141"/>
      <c r="AR5141"/>
      <c r="AS5141"/>
      <c r="AT5141"/>
      <c r="AU5141"/>
      <c r="AV5141"/>
      <c r="AW5141"/>
      <c r="AX5141"/>
      <c r="AY5141"/>
      <c r="AZ5141"/>
      <c r="BA5141"/>
      <c r="BB5141"/>
      <c r="BC5141"/>
      <c r="BD5141"/>
      <c r="BE5141"/>
      <c r="BF5141"/>
      <c r="BG5141"/>
      <c r="BH5141"/>
      <c r="BI5141"/>
      <c r="BJ5141"/>
      <c r="BK5141"/>
      <c r="BL5141"/>
      <c r="BM5141"/>
      <c r="BN5141"/>
      <c r="BO5141"/>
      <c r="BP5141"/>
      <c r="BQ5141"/>
      <c r="BR5141"/>
      <c r="BS5141"/>
      <c r="BT5141"/>
      <c r="BU5141"/>
      <c r="BV5141"/>
      <c r="BW5141"/>
      <c r="BX5141"/>
      <c r="BY5141"/>
      <c r="BZ5141"/>
      <c r="CA5141"/>
      <c r="CB5141"/>
      <c r="CC5141"/>
      <c r="CD5141"/>
      <c r="CE5141"/>
      <c r="CF5141"/>
      <c r="CG5141"/>
      <c r="CH5141"/>
      <c r="CI5141"/>
      <c r="CJ5141"/>
      <c r="CK5141"/>
      <c r="CL5141"/>
      <c r="CM5141"/>
      <c r="CN5141"/>
      <c r="CO5141"/>
      <c r="CP5141"/>
      <c r="CQ5141"/>
      <c r="CR5141"/>
      <c r="CS5141"/>
      <c r="CT5141"/>
      <c r="CU5141"/>
      <c r="CV5141"/>
    </row>
    <row r="5142" spans="10:100" x14ac:dyDescent="0.25">
      <c r="J5142"/>
      <c r="K5142"/>
      <c r="L5142"/>
      <c r="M5142"/>
      <c r="N5142"/>
      <c r="O5142"/>
      <c r="P5142"/>
      <c r="Q5142"/>
      <c r="R5142"/>
      <c r="S5142"/>
      <c r="T5142"/>
      <c r="U5142"/>
      <c r="V5142"/>
      <c r="W5142"/>
      <c r="X5142"/>
      <c r="Y5142"/>
      <c r="Z5142"/>
      <c r="AA5142"/>
      <c r="AB5142"/>
      <c r="AC5142"/>
      <c r="AD5142"/>
      <c r="AE5142"/>
      <c r="AF5142"/>
      <c r="AG5142"/>
      <c r="AH5142"/>
      <c r="AI5142"/>
      <c r="AJ5142"/>
      <c r="AK5142"/>
      <c r="AL5142"/>
      <c r="AM5142"/>
      <c r="AN5142"/>
      <c r="AO5142"/>
      <c r="AP5142"/>
      <c r="AQ5142"/>
      <c r="AR5142"/>
      <c r="AS5142"/>
      <c r="AT5142"/>
      <c r="AU5142"/>
      <c r="AV5142"/>
      <c r="AW5142"/>
      <c r="AX5142"/>
      <c r="AY5142"/>
      <c r="AZ5142"/>
      <c r="BA5142"/>
      <c r="BB5142"/>
      <c r="BC5142"/>
      <c r="BD5142"/>
      <c r="BE5142"/>
      <c r="BF5142"/>
      <c r="BG5142"/>
      <c r="BH5142"/>
      <c r="BI5142"/>
      <c r="BJ5142"/>
      <c r="BK5142"/>
      <c r="BL5142"/>
      <c r="BM5142"/>
      <c r="BN5142"/>
      <c r="BO5142"/>
      <c r="BP5142"/>
      <c r="BQ5142"/>
      <c r="BR5142"/>
      <c r="BS5142"/>
      <c r="BT5142"/>
      <c r="BU5142"/>
      <c r="BV5142"/>
      <c r="BW5142"/>
      <c r="BX5142"/>
      <c r="BY5142"/>
      <c r="BZ5142"/>
      <c r="CA5142"/>
      <c r="CB5142"/>
      <c r="CC5142"/>
      <c r="CD5142"/>
      <c r="CE5142"/>
      <c r="CF5142"/>
      <c r="CG5142"/>
      <c r="CH5142"/>
      <c r="CI5142"/>
      <c r="CJ5142"/>
      <c r="CK5142"/>
      <c r="CL5142"/>
      <c r="CM5142"/>
      <c r="CN5142"/>
      <c r="CO5142"/>
      <c r="CP5142"/>
      <c r="CQ5142"/>
      <c r="CR5142"/>
      <c r="CS5142"/>
      <c r="CT5142"/>
      <c r="CU5142"/>
      <c r="CV5142"/>
    </row>
    <row r="5143" spans="10:100" x14ac:dyDescent="0.25">
      <c r="J5143"/>
      <c r="K5143"/>
      <c r="L5143"/>
      <c r="M5143"/>
      <c r="N5143"/>
      <c r="O5143"/>
      <c r="P5143"/>
      <c r="Q5143"/>
      <c r="R5143"/>
      <c r="S5143"/>
      <c r="T5143"/>
      <c r="U5143"/>
      <c r="V5143"/>
      <c r="W5143"/>
      <c r="X5143"/>
      <c r="Y5143"/>
      <c r="Z5143"/>
      <c r="AA5143"/>
      <c r="AB5143"/>
      <c r="AC5143"/>
      <c r="AD5143"/>
      <c r="AE5143"/>
      <c r="AF5143"/>
      <c r="AG5143"/>
      <c r="AH5143"/>
      <c r="AI5143"/>
      <c r="AJ5143"/>
      <c r="AK5143"/>
      <c r="AL5143"/>
      <c r="AM5143"/>
      <c r="AN5143"/>
      <c r="AO5143"/>
      <c r="AP5143"/>
      <c r="AQ5143"/>
      <c r="AR5143"/>
      <c r="AS5143"/>
      <c r="AT5143"/>
      <c r="AU5143"/>
      <c r="AV5143"/>
      <c r="AW5143"/>
      <c r="AX5143"/>
      <c r="AY5143"/>
      <c r="AZ5143"/>
      <c r="BA5143"/>
      <c r="BB5143"/>
      <c r="BC5143"/>
      <c r="BD5143"/>
      <c r="BE5143"/>
      <c r="BF5143"/>
      <c r="BG5143"/>
      <c r="BH5143"/>
      <c r="BI5143"/>
      <c r="BJ5143"/>
      <c r="BK5143"/>
      <c r="BL5143"/>
      <c r="BM5143"/>
      <c r="BN5143"/>
      <c r="BO5143"/>
      <c r="BP5143"/>
      <c r="BQ5143"/>
      <c r="BR5143"/>
      <c r="BS5143"/>
      <c r="BT5143"/>
      <c r="BU5143"/>
      <c r="BV5143"/>
      <c r="BW5143"/>
      <c r="BX5143"/>
      <c r="BY5143"/>
      <c r="BZ5143"/>
      <c r="CA5143"/>
      <c r="CB5143"/>
      <c r="CC5143"/>
      <c r="CD5143"/>
      <c r="CE5143"/>
      <c r="CF5143"/>
      <c r="CG5143"/>
      <c r="CH5143"/>
      <c r="CI5143"/>
      <c r="CJ5143"/>
      <c r="CK5143"/>
      <c r="CL5143"/>
      <c r="CM5143"/>
      <c r="CN5143"/>
      <c r="CO5143"/>
      <c r="CP5143"/>
      <c r="CQ5143"/>
      <c r="CR5143"/>
      <c r="CS5143"/>
      <c r="CT5143"/>
      <c r="CU5143"/>
      <c r="CV5143"/>
    </row>
    <row r="5144" spans="10:100" x14ac:dyDescent="0.25">
      <c r="J5144"/>
      <c r="K5144"/>
      <c r="L5144"/>
      <c r="M5144"/>
      <c r="N5144"/>
      <c r="O5144"/>
      <c r="P5144"/>
      <c r="Q5144"/>
      <c r="R5144"/>
      <c r="S5144"/>
      <c r="T5144"/>
      <c r="U5144"/>
      <c r="V5144"/>
      <c r="W5144"/>
      <c r="X5144"/>
      <c r="Y5144"/>
      <c r="Z5144"/>
      <c r="AA5144"/>
      <c r="AB5144"/>
      <c r="AC5144"/>
      <c r="AD5144"/>
      <c r="AE5144"/>
      <c r="AF5144"/>
      <c r="AG5144"/>
      <c r="AH5144"/>
      <c r="AI5144"/>
      <c r="AJ5144"/>
      <c r="AK5144"/>
      <c r="AL5144"/>
      <c r="AM5144"/>
      <c r="AN5144"/>
      <c r="AO5144"/>
      <c r="AP5144"/>
      <c r="AQ5144"/>
      <c r="AR5144"/>
      <c r="AS5144"/>
      <c r="AT5144"/>
      <c r="AU5144"/>
      <c r="AV5144"/>
      <c r="AW5144"/>
      <c r="AX5144"/>
      <c r="AY5144"/>
      <c r="AZ5144"/>
      <c r="BA5144"/>
      <c r="BB5144"/>
      <c r="BC5144"/>
      <c r="BD5144"/>
      <c r="BE5144"/>
      <c r="BF5144"/>
      <c r="BG5144"/>
      <c r="BH5144"/>
      <c r="BI5144"/>
      <c r="BJ5144"/>
      <c r="BK5144"/>
      <c r="BL5144"/>
      <c r="BM5144"/>
      <c r="BN5144"/>
      <c r="BO5144"/>
      <c r="BP5144"/>
      <c r="BQ5144"/>
      <c r="BR5144"/>
      <c r="BS5144"/>
      <c r="BT5144"/>
      <c r="BU5144"/>
      <c r="BV5144"/>
      <c r="BW5144"/>
      <c r="BX5144"/>
      <c r="BY5144"/>
      <c r="BZ5144"/>
      <c r="CA5144"/>
      <c r="CB5144"/>
      <c r="CC5144"/>
      <c r="CD5144"/>
      <c r="CE5144"/>
      <c r="CF5144"/>
      <c r="CG5144"/>
      <c r="CH5144"/>
      <c r="CI5144"/>
      <c r="CJ5144"/>
      <c r="CK5144"/>
      <c r="CL5144"/>
      <c r="CM5144"/>
      <c r="CN5144"/>
      <c r="CO5144"/>
      <c r="CP5144"/>
      <c r="CQ5144"/>
      <c r="CR5144"/>
      <c r="CS5144"/>
      <c r="CT5144"/>
      <c r="CU5144"/>
      <c r="CV5144"/>
    </row>
    <row r="5145" spans="10:100" x14ac:dyDescent="0.25">
      <c r="J5145"/>
      <c r="K5145"/>
      <c r="L5145"/>
      <c r="M5145"/>
      <c r="N5145"/>
      <c r="O5145"/>
      <c r="P5145"/>
      <c r="Q5145"/>
      <c r="R5145"/>
      <c r="S5145"/>
      <c r="T5145"/>
      <c r="U5145"/>
      <c r="V5145"/>
      <c r="W5145"/>
      <c r="X5145"/>
      <c r="Y5145"/>
      <c r="Z5145"/>
      <c r="AA5145"/>
      <c r="AB5145"/>
      <c r="AC5145"/>
      <c r="AD5145"/>
      <c r="AE5145"/>
      <c r="AF5145"/>
      <c r="AG5145"/>
      <c r="AH5145"/>
      <c r="AI5145"/>
      <c r="AJ5145"/>
      <c r="AK5145"/>
      <c r="AL5145"/>
      <c r="AM5145"/>
      <c r="AN5145"/>
      <c r="AO5145"/>
      <c r="AP5145"/>
      <c r="AQ5145"/>
      <c r="AR5145"/>
      <c r="AS5145"/>
      <c r="AT5145"/>
      <c r="AU5145"/>
      <c r="AV5145"/>
      <c r="AW5145"/>
      <c r="AX5145"/>
      <c r="AY5145"/>
      <c r="AZ5145"/>
      <c r="BA5145"/>
      <c r="BB5145"/>
      <c r="BC5145"/>
      <c r="BD5145"/>
      <c r="BE5145"/>
      <c r="BF5145"/>
      <c r="BG5145"/>
      <c r="BH5145"/>
      <c r="BI5145"/>
      <c r="BJ5145"/>
      <c r="BK5145"/>
      <c r="BL5145"/>
      <c r="BM5145"/>
      <c r="BN5145"/>
      <c r="BO5145"/>
      <c r="BP5145"/>
      <c r="BQ5145"/>
      <c r="BR5145"/>
      <c r="BS5145"/>
      <c r="BT5145"/>
      <c r="BU5145"/>
      <c r="BV5145"/>
      <c r="BW5145"/>
      <c r="BX5145"/>
      <c r="BY5145"/>
      <c r="BZ5145"/>
      <c r="CA5145"/>
      <c r="CB5145"/>
      <c r="CC5145"/>
      <c r="CD5145"/>
      <c r="CE5145"/>
      <c r="CF5145"/>
      <c r="CG5145"/>
      <c r="CH5145"/>
      <c r="CI5145"/>
      <c r="CJ5145"/>
      <c r="CK5145"/>
      <c r="CL5145"/>
      <c r="CM5145"/>
      <c r="CN5145"/>
      <c r="CO5145"/>
      <c r="CP5145"/>
      <c r="CQ5145"/>
      <c r="CR5145"/>
      <c r="CS5145"/>
      <c r="CT5145"/>
      <c r="CU5145"/>
      <c r="CV5145"/>
    </row>
    <row r="5146" spans="10:100" x14ac:dyDescent="0.25">
      <c r="J5146"/>
      <c r="K5146"/>
      <c r="L5146"/>
      <c r="M5146"/>
      <c r="N5146"/>
      <c r="O5146"/>
      <c r="P5146"/>
      <c r="Q5146"/>
      <c r="R5146"/>
      <c r="S5146"/>
      <c r="T5146"/>
      <c r="U5146"/>
      <c r="V5146"/>
      <c r="W5146"/>
      <c r="X5146"/>
      <c r="Y5146"/>
      <c r="Z5146"/>
      <c r="AA5146"/>
      <c r="AB5146"/>
      <c r="AC5146"/>
      <c r="AD5146"/>
      <c r="AE5146"/>
      <c r="AF5146"/>
      <c r="AG5146"/>
      <c r="AH5146"/>
      <c r="AI5146"/>
      <c r="AJ5146"/>
      <c r="AK5146"/>
      <c r="AL5146"/>
      <c r="AM5146"/>
      <c r="AN5146"/>
      <c r="AO5146"/>
      <c r="AP5146"/>
      <c r="AQ5146"/>
      <c r="AR5146"/>
      <c r="AS5146"/>
      <c r="AT5146"/>
      <c r="AU5146"/>
      <c r="AV5146"/>
      <c r="AW5146"/>
      <c r="AX5146"/>
      <c r="AY5146"/>
      <c r="AZ5146"/>
      <c r="BA5146"/>
      <c r="BB5146"/>
      <c r="BC5146"/>
      <c r="BD5146"/>
      <c r="BE5146"/>
      <c r="BF5146"/>
      <c r="BG5146"/>
      <c r="BH5146"/>
      <c r="BI5146"/>
      <c r="BJ5146"/>
      <c r="BK5146"/>
      <c r="BL5146"/>
      <c r="BM5146"/>
      <c r="BN5146"/>
      <c r="BO5146"/>
      <c r="BP5146"/>
      <c r="BQ5146"/>
      <c r="BR5146"/>
      <c r="BS5146"/>
      <c r="BT5146"/>
      <c r="BU5146"/>
      <c r="BV5146"/>
      <c r="BW5146"/>
      <c r="BX5146"/>
      <c r="BY5146"/>
      <c r="BZ5146"/>
      <c r="CA5146"/>
      <c r="CB5146"/>
      <c r="CC5146"/>
      <c r="CD5146"/>
      <c r="CE5146"/>
      <c r="CF5146"/>
      <c r="CG5146"/>
      <c r="CH5146"/>
      <c r="CI5146"/>
      <c r="CJ5146"/>
      <c r="CK5146"/>
      <c r="CL5146"/>
      <c r="CM5146"/>
      <c r="CN5146"/>
      <c r="CO5146"/>
      <c r="CP5146"/>
      <c r="CQ5146"/>
      <c r="CR5146"/>
      <c r="CS5146"/>
      <c r="CT5146"/>
      <c r="CU5146"/>
      <c r="CV5146"/>
    </row>
    <row r="5147" spans="10:100" x14ac:dyDescent="0.25">
      <c r="J5147"/>
      <c r="K5147"/>
      <c r="L5147"/>
      <c r="M5147"/>
      <c r="N5147"/>
      <c r="O5147"/>
      <c r="P5147"/>
      <c r="Q5147"/>
      <c r="R5147"/>
      <c r="S5147"/>
      <c r="T5147"/>
      <c r="U5147"/>
      <c r="V5147"/>
      <c r="W5147"/>
      <c r="X5147"/>
      <c r="Y5147"/>
      <c r="Z5147"/>
      <c r="AA5147"/>
      <c r="AB5147"/>
      <c r="AC5147"/>
      <c r="AD5147"/>
      <c r="AE5147"/>
      <c r="AF5147"/>
      <c r="AG5147"/>
      <c r="AH5147"/>
      <c r="AI5147"/>
      <c r="AJ5147"/>
      <c r="AK5147"/>
      <c r="AL5147"/>
      <c r="AM5147"/>
      <c r="AN5147"/>
      <c r="AO5147"/>
      <c r="AP5147"/>
      <c r="AQ5147"/>
      <c r="AR5147"/>
      <c r="AS5147"/>
      <c r="AT5147"/>
      <c r="AU5147"/>
      <c r="AV5147"/>
      <c r="AW5147"/>
      <c r="AX5147"/>
      <c r="AY5147"/>
      <c r="AZ5147"/>
      <c r="BA5147"/>
      <c r="BB5147"/>
      <c r="BC5147"/>
      <c r="BD5147"/>
      <c r="BE5147"/>
      <c r="BF5147"/>
      <c r="BG5147"/>
      <c r="BH5147"/>
      <c r="BI5147"/>
      <c r="BJ5147"/>
      <c r="BK5147"/>
      <c r="BL5147"/>
      <c r="BM5147"/>
      <c r="BN5147"/>
      <c r="BO5147"/>
      <c r="BP5147"/>
      <c r="BQ5147"/>
      <c r="BR5147"/>
      <c r="BS5147"/>
      <c r="BT5147"/>
      <c r="BU5147"/>
      <c r="BV5147"/>
      <c r="BW5147"/>
      <c r="BX5147"/>
      <c r="BY5147"/>
      <c r="BZ5147"/>
      <c r="CA5147"/>
      <c r="CB5147"/>
      <c r="CC5147"/>
      <c r="CD5147"/>
      <c r="CE5147"/>
      <c r="CF5147"/>
      <c r="CG5147"/>
      <c r="CH5147"/>
      <c r="CI5147"/>
      <c r="CJ5147"/>
      <c r="CK5147"/>
      <c r="CL5147"/>
      <c r="CM5147"/>
      <c r="CN5147"/>
      <c r="CO5147"/>
      <c r="CP5147"/>
      <c r="CQ5147"/>
      <c r="CR5147"/>
      <c r="CS5147"/>
      <c r="CT5147"/>
      <c r="CU5147"/>
      <c r="CV5147"/>
    </row>
    <row r="5148" spans="10:100" x14ac:dyDescent="0.25">
      <c r="J5148"/>
      <c r="K5148"/>
      <c r="L5148"/>
      <c r="M5148"/>
      <c r="N5148"/>
      <c r="O5148"/>
      <c r="P5148"/>
      <c r="Q5148"/>
      <c r="R5148"/>
      <c r="S5148"/>
      <c r="T5148"/>
      <c r="U5148"/>
      <c r="V5148"/>
      <c r="W5148"/>
      <c r="X5148"/>
      <c r="Y5148"/>
      <c r="Z5148"/>
      <c r="AA5148"/>
      <c r="AB5148"/>
      <c r="AC5148"/>
      <c r="AD5148"/>
      <c r="AE5148"/>
      <c r="AF5148"/>
      <c r="AG5148"/>
      <c r="AH5148"/>
      <c r="AI5148"/>
      <c r="AJ5148"/>
      <c r="AK5148"/>
      <c r="AL5148"/>
      <c r="AM5148"/>
      <c r="AN5148"/>
      <c r="AO5148"/>
      <c r="AP5148"/>
      <c r="AQ5148"/>
      <c r="AR5148"/>
      <c r="AS5148"/>
      <c r="AT5148"/>
      <c r="AU5148"/>
      <c r="AV5148"/>
      <c r="AW5148"/>
      <c r="AX5148"/>
      <c r="AY5148"/>
      <c r="AZ5148"/>
      <c r="BA5148"/>
      <c r="BB5148"/>
      <c r="BC5148"/>
      <c r="BD5148"/>
      <c r="BE5148"/>
      <c r="BF5148"/>
      <c r="BG5148"/>
      <c r="BH5148"/>
      <c r="BI5148"/>
      <c r="BJ5148"/>
      <c r="BK5148"/>
      <c r="BL5148"/>
      <c r="BM5148"/>
      <c r="BN5148"/>
      <c r="BO5148"/>
      <c r="BP5148"/>
      <c r="BQ5148"/>
      <c r="BR5148"/>
      <c r="BS5148"/>
      <c r="BT5148"/>
      <c r="BU5148"/>
      <c r="BV5148"/>
      <c r="BW5148"/>
      <c r="BX5148"/>
      <c r="BY5148"/>
      <c r="BZ5148"/>
      <c r="CA5148"/>
      <c r="CB5148"/>
      <c r="CC5148"/>
      <c r="CD5148"/>
      <c r="CE5148"/>
      <c r="CF5148"/>
      <c r="CG5148"/>
      <c r="CH5148"/>
      <c r="CI5148"/>
      <c r="CJ5148"/>
      <c r="CK5148"/>
      <c r="CL5148"/>
      <c r="CM5148"/>
      <c r="CN5148"/>
      <c r="CO5148"/>
      <c r="CP5148"/>
      <c r="CQ5148"/>
      <c r="CR5148"/>
      <c r="CS5148"/>
      <c r="CT5148"/>
      <c r="CU5148"/>
      <c r="CV5148"/>
    </row>
    <row r="5149" spans="10:100" x14ac:dyDescent="0.25">
      <c r="J5149"/>
      <c r="K5149"/>
      <c r="L5149"/>
      <c r="M5149"/>
      <c r="N5149"/>
      <c r="O5149"/>
      <c r="P5149"/>
      <c r="Q5149"/>
      <c r="R5149"/>
      <c r="S5149"/>
      <c r="T5149"/>
      <c r="U5149"/>
      <c r="V5149"/>
      <c r="W5149"/>
      <c r="X5149"/>
      <c r="Y5149"/>
      <c r="Z5149"/>
      <c r="AA5149"/>
      <c r="AB5149"/>
      <c r="AC5149"/>
      <c r="AD5149"/>
      <c r="AE5149"/>
      <c r="AF5149"/>
      <c r="AG5149"/>
      <c r="AH5149"/>
      <c r="AI5149"/>
      <c r="AJ5149"/>
      <c r="AK5149"/>
      <c r="AL5149"/>
      <c r="AM5149"/>
      <c r="AN5149"/>
      <c r="AO5149"/>
      <c r="AP5149"/>
      <c r="AQ5149"/>
      <c r="AR5149"/>
      <c r="AS5149"/>
      <c r="AT5149"/>
      <c r="AU5149"/>
      <c r="AV5149"/>
      <c r="AW5149"/>
      <c r="AX5149"/>
      <c r="AY5149"/>
      <c r="AZ5149"/>
      <c r="BA5149"/>
      <c r="BB5149"/>
      <c r="BC5149"/>
      <c r="BD5149"/>
      <c r="BE5149"/>
      <c r="BF5149"/>
      <c r="BG5149"/>
      <c r="BH5149"/>
      <c r="BI5149"/>
      <c r="BJ5149"/>
      <c r="BK5149"/>
      <c r="BL5149"/>
      <c r="BM5149"/>
      <c r="BN5149"/>
      <c r="BO5149"/>
      <c r="BP5149"/>
      <c r="BQ5149"/>
      <c r="BR5149"/>
      <c r="BS5149"/>
      <c r="BT5149"/>
      <c r="BU5149"/>
      <c r="BV5149"/>
      <c r="BW5149"/>
      <c r="BX5149"/>
      <c r="BY5149"/>
      <c r="BZ5149"/>
      <c r="CA5149"/>
      <c r="CB5149"/>
      <c r="CC5149"/>
      <c r="CD5149"/>
      <c r="CE5149"/>
      <c r="CF5149"/>
      <c r="CG5149"/>
      <c r="CH5149"/>
      <c r="CI5149"/>
      <c r="CJ5149"/>
      <c r="CK5149"/>
      <c r="CL5149"/>
      <c r="CM5149"/>
      <c r="CN5149"/>
      <c r="CO5149"/>
      <c r="CP5149"/>
      <c r="CQ5149"/>
      <c r="CR5149"/>
      <c r="CS5149"/>
      <c r="CT5149"/>
      <c r="CU5149"/>
      <c r="CV5149"/>
    </row>
    <row r="5150" spans="10:100" x14ac:dyDescent="0.25">
      <c r="J5150"/>
      <c r="K5150"/>
      <c r="L5150"/>
      <c r="M5150"/>
      <c r="N5150"/>
      <c r="O5150"/>
      <c r="P5150"/>
      <c r="Q5150"/>
      <c r="R5150"/>
      <c r="S5150"/>
      <c r="T5150"/>
      <c r="U5150"/>
      <c r="V5150"/>
      <c r="W5150"/>
      <c r="X5150"/>
      <c r="Y5150"/>
      <c r="Z5150"/>
      <c r="AA5150"/>
      <c r="AB5150"/>
      <c r="AC5150"/>
      <c r="AD5150"/>
      <c r="AE5150"/>
      <c r="AF5150"/>
      <c r="AG5150"/>
      <c r="AH5150"/>
      <c r="AI5150"/>
      <c r="AJ5150"/>
      <c r="AK5150"/>
      <c r="AL5150"/>
      <c r="AM5150"/>
      <c r="AN5150"/>
      <c r="AO5150"/>
      <c r="AP5150"/>
      <c r="AQ5150"/>
      <c r="AR5150"/>
      <c r="AS5150"/>
      <c r="AT5150"/>
      <c r="AU5150"/>
      <c r="AV5150"/>
      <c r="AW5150"/>
      <c r="AX5150"/>
      <c r="AY5150"/>
      <c r="AZ5150"/>
      <c r="BA5150"/>
      <c r="BB5150"/>
      <c r="BC5150"/>
      <c r="BD5150"/>
      <c r="BE5150"/>
      <c r="BF5150"/>
      <c r="BG5150"/>
      <c r="BH5150"/>
      <c r="BI5150"/>
      <c r="BJ5150"/>
      <c r="BK5150"/>
      <c r="BL5150"/>
      <c r="BM5150"/>
      <c r="BN5150"/>
      <c r="BO5150"/>
      <c r="BP5150"/>
      <c r="BQ5150"/>
      <c r="BR5150"/>
      <c r="BS5150"/>
      <c r="BT5150"/>
      <c r="BU5150"/>
      <c r="BV5150"/>
      <c r="BW5150"/>
      <c r="BX5150"/>
      <c r="BY5150"/>
      <c r="BZ5150"/>
      <c r="CA5150"/>
      <c r="CB5150"/>
      <c r="CC5150"/>
      <c r="CD5150"/>
      <c r="CE5150"/>
      <c r="CF5150"/>
      <c r="CG5150"/>
      <c r="CH5150"/>
      <c r="CI5150"/>
      <c r="CJ5150"/>
      <c r="CK5150"/>
      <c r="CL5150"/>
      <c r="CM5150"/>
      <c r="CN5150"/>
      <c r="CO5150"/>
      <c r="CP5150"/>
      <c r="CQ5150"/>
      <c r="CR5150"/>
      <c r="CS5150"/>
      <c r="CT5150"/>
      <c r="CU5150"/>
      <c r="CV5150"/>
    </row>
    <row r="5151" spans="10:100" x14ac:dyDescent="0.25">
      <c r="J5151"/>
      <c r="K5151"/>
      <c r="L5151"/>
      <c r="M5151"/>
      <c r="N5151"/>
      <c r="O5151"/>
      <c r="P5151"/>
      <c r="Q5151"/>
      <c r="R5151"/>
      <c r="S5151"/>
      <c r="T5151"/>
      <c r="U5151"/>
      <c r="V5151"/>
      <c r="W5151"/>
      <c r="X5151"/>
      <c r="Y5151"/>
      <c r="Z5151"/>
      <c r="AA5151"/>
      <c r="AB5151"/>
      <c r="AC5151"/>
      <c r="AD5151"/>
      <c r="AE5151"/>
      <c r="AF5151"/>
      <c r="AG5151"/>
      <c r="AH5151"/>
      <c r="AI5151"/>
      <c r="AJ5151"/>
      <c r="AK5151"/>
      <c r="AL5151"/>
      <c r="AM5151"/>
      <c r="AN5151"/>
      <c r="AO5151"/>
      <c r="AP5151"/>
      <c r="AQ5151"/>
      <c r="AR5151"/>
      <c r="AS5151"/>
      <c r="AT5151"/>
      <c r="AU5151"/>
      <c r="AV5151"/>
      <c r="AW5151"/>
      <c r="AX5151"/>
      <c r="AY5151"/>
      <c r="AZ5151"/>
      <c r="BA5151"/>
      <c r="BB5151"/>
      <c r="BC5151"/>
      <c r="BD5151"/>
      <c r="BE5151"/>
      <c r="BF5151"/>
      <c r="BG5151"/>
      <c r="BH5151"/>
      <c r="BI5151"/>
      <c r="BJ5151"/>
      <c r="BK5151"/>
      <c r="BL5151"/>
      <c r="BM5151"/>
      <c r="BN5151"/>
      <c r="BO5151"/>
      <c r="BP5151"/>
      <c r="BQ5151"/>
      <c r="BR5151"/>
      <c r="BS5151"/>
      <c r="BT5151"/>
      <c r="BU5151"/>
      <c r="BV5151"/>
      <c r="BW5151"/>
      <c r="BX5151"/>
      <c r="BY5151"/>
      <c r="BZ5151"/>
      <c r="CA5151"/>
      <c r="CB5151"/>
      <c r="CC5151"/>
      <c r="CD5151"/>
      <c r="CE5151"/>
      <c r="CF5151"/>
      <c r="CG5151"/>
      <c r="CH5151"/>
      <c r="CI5151"/>
      <c r="CJ5151"/>
      <c r="CK5151"/>
      <c r="CL5151"/>
      <c r="CM5151"/>
      <c r="CN5151"/>
      <c r="CO5151"/>
      <c r="CP5151"/>
      <c r="CQ5151"/>
      <c r="CR5151"/>
      <c r="CS5151"/>
      <c r="CT5151"/>
      <c r="CU5151"/>
      <c r="CV5151"/>
    </row>
    <row r="5152" spans="10:100" x14ac:dyDescent="0.25">
      <c r="J5152"/>
      <c r="K5152"/>
      <c r="L5152"/>
      <c r="M5152"/>
      <c r="N5152"/>
      <c r="O5152"/>
      <c r="P5152"/>
      <c r="Q5152"/>
      <c r="R5152"/>
      <c r="S5152"/>
      <c r="T5152"/>
      <c r="U5152"/>
      <c r="V5152"/>
      <c r="W5152"/>
      <c r="X5152"/>
      <c r="Y5152"/>
      <c r="Z5152"/>
      <c r="AA5152"/>
      <c r="AB5152"/>
      <c r="AC5152"/>
      <c r="AD5152"/>
      <c r="AE5152"/>
      <c r="AF5152"/>
      <c r="AG5152"/>
      <c r="AH5152"/>
      <c r="AI5152"/>
      <c r="AJ5152"/>
      <c r="AK5152"/>
      <c r="AL5152"/>
      <c r="AM5152"/>
      <c r="AN5152"/>
      <c r="AO5152"/>
      <c r="AP5152"/>
      <c r="AQ5152"/>
      <c r="AR5152"/>
      <c r="AS5152"/>
      <c r="AT5152"/>
      <c r="AU5152"/>
      <c r="AV5152"/>
      <c r="AW5152"/>
      <c r="AX5152"/>
      <c r="AY5152"/>
      <c r="AZ5152"/>
      <c r="BA5152"/>
      <c r="BB5152"/>
      <c r="BC5152"/>
      <c r="BD5152"/>
      <c r="BE5152"/>
      <c r="BF5152"/>
      <c r="BG5152"/>
      <c r="BH5152"/>
      <c r="BI5152"/>
      <c r="BJ5152"/>
      <c r="BK5152"/>
      <c r="BL5152"/>
      <c r="BM5152"/>
      <c r="BN5152"/>
      <c r="BO5152"/>
      <c r="BP5152"/>
      <c r="BQ5152"/>
      <c r="BR5152"/>
      <c r="BS5152"/>
      <c r="BT5152"/>
      <c r="BU5152"/>
      <c r="BV5152"/>
      <c r="BW5152"/>
      <c r="BX5152"/>
      <c r="BY5152"/>
      <c r="BZ5152"/>
      <c r="CA5152"/>
      <c r="CB5152"/>
      <c r="CC5152"/>
      <c r="CD5152"/>
      <c r="CE5152"/>
      <c r="CF5152"/>
      <c r="CG5152"/>
      <c r="CH5152"/>
      <c r="CI5152"/>
      <c r="CJ5152"/>
      <c r="CK5152"/>
      <c r="CL5152"/>
      <c r="CM5152"/>
      <c r="CN5152"/>
      <c r="CO5152"/>
      <c r="CP5152"/>
      <c r="CQ5152"/>
      <c r="CR5152"/>
      <c r="CS5152"/>
      <c r="CT5152"/>
      <c r="CU5152"/>
      <c r="CV5152"/>
    </row>
    <row r="5153" spans="10:100" x14ac:dyDescent="0.25">
      <c r="J5153"/>
      <c r="K5153"/>
      <c r="L5153"/>
      <c r="M5153"/>
      <c r="N5153"/>
      <c r="O5153"/>
      <c r="P5153"/>
      <c r="Q5153"/>
      <c r="R5153"/>
      <c r="S5153"/>
      <c r="T5153"/>
      <c r="U5153"/>
      <c r="V5153"/>
      <c r="W5153"/>
      <c r="X5153"/>
      <c r="Y5153"/>
      <c r="Z5153"/>
      <c r="AA5153"/>
      <c r="AB5153"/>
      <c r="AC5153"/>
      <c r="AD5153"/>
      <c r="AE5153"/>
      <c r="AF5153"/>
      <c r="AG5153"/>
      <c r="AH5153"/>
      <c r="AI5153"/>
      <c r="AJ5153"/>
      <c r="AK5153"/>
      <c r="AL5153"/>
      <c r="AM5153"/>
      <c r="AN5153"/>
      <c r="AO5153"/>
      <c r="AP5153"/>
      <c r="AQ5153"/>
      <c r="AR5153"/>
      <c r="AS5153"/>
      <c r="AT5153"/>
      <c r="AU5153"/>
      <c r="AV5153"/>
      <c r="AW5153"/>
      <c r="AX5153"/>
      <c r="AY5153"/>
      <c r="AZ5153"/>
      <c r="BA5153"/>
      <c r="BB5153"/>
      <c r="BC5153"/>
      <c r="BD5153"/>
      <c r="BE5153"/>
      <c r="BF5153"/>
      <c r="BG5153"/>
      <c r="BH5153"/>
      <c r="BI5153"/>
      <c r="BJ5153"/>
      <c r="BK5153"/>
      <c r="BL5153"/>
      <c r="BM5153"/>
      <c r="BN5153"/>
      <c r="BO5153"/>
      <c r="BP5153"/>
      <c r="BQ5153"/>
      <c r="BR5153"/>
      <c r="BS5153"/>
      <c r="BT5153"/>
      <c r="BU5153"/>
      <c r="BV5153"/>
      <c r="BW5153"/>
      <c r="BX5153"/>
      <c r="BY5153"/>
      <c r="BZ5153"/>
      <c r="CA5153"/>
      <c r="CB5153"/>
      <c r="CC5153"/>
      <c r="CD5153"/>
      <c r="CE5153"/>
      <c r="CF5153"/>
      <c r="CG5153"/>
      <c r="CH5153"/>
      <c r="CI5153"/>
      <c r="CJ5153"/>
      <c r="CK5153"/>
      <c r="CL5153"/>
      <c r="CM5153"/>
      <c r="CN5153"/>
      <c r="CO5153"/>
      <c r="CP5153"/>
      <c r="CQ5153"/>
      <c r="CR5153"/>
      <c r="CS5153"/>
      <c r="CT5153"/>
      <c r="CU5153"/>
      <c r="CV5153"/>
    </row>
    <row r="5154" spans="10:100" x14ac:dyDescent="0.25">
      <c r="J5154"/>
      <c r="K5154"/>
      <c r="L5154"/>
      <c r="M5154"/>
      <c r="N5154"/>
      <c r="O5154"/>
      <c r="P5154"/>
      <c r="Q5154"/>
      <c r="R5154"/>
      <c r="S5154"/>
      <c r="T5154"/>
      <c r="U5154"/>
      <c r="V5154"/>
      <c r="W5154"/>
      <c r="X5154"/>
      <c r="Y5154"/>
      <c r="Z5154"/>
      <c r="AA5154"/>
      <c r="AB5154"/>
      <c r="AC5154"/>
      <c r="AD5154"/>
      <c r="AE5154"/>
      <c r="AF5154"/>
      <c r="AG5154"/>
      <c r="AH5154"/>
      <c r="AI5154"/>
      <c r="AJ5154"/>
      <c r="AK5154"/>
      <c r="AL5154"/>
      <c r="AM5154"/>
      <c r="AN5154"/>
      <c r="AO5154"/>
      <c r="AP5154"/>
      <c r="AQ5154"/>
      <c r="AR5154"/>
      <c r="AS5154"/>
      <c r="AT5154"/>
      <c r="AU5154"/>
      <c r="AV5154"/>
      <c r="AW5154"/>
      <c r="AX5154"/>
      <c r="AY5154"/>
      <c r="AZ5154"/>
      <c r="BA5154"/>
      <c r="BB5154"/>
      <c r="BC5154"/>
      <c r="BD5154"/>
      <c r="BE5154"/>
      <c r="BF5154"/>
      <c r="BG5154"/>
      <c r="BH5154"/>
      <c r="BI5154"/>
      <c r="BJ5154"/>
      <c r="BK5154"/>
      <c r="BL5154"/>
      <c r="BM5154"/>
      <c r="BN5154"/>
      <c r="BO5154"/>
      <c r="BP5154"/>
      <c r="BQ5154"/>
      <c r="BR5154"/>
      <c r="BS5154"/>
      <c r="BT5154"/>
      <c r="BU5154"/>
      <c r="BV5154"/>
      <c r="BW5154"/>
      <c r="BX5154"/>
      <c r="BY5154"/>
      <c r="BZ5154"/>
      <c r="CA5154"/>
      <c r="CB5154"/>
      <c r="CC5154"/>
      <c r="CD5154"/>
      <c r="CE5154"/>
      <c r="CF5154"/>
      <c r="CG5154"/>
      <c r="CH5154"/>
      <c r="CI5154"/>
      <c r="CJ5154"/>
      <c r="CK5154"/>
      <c r="CL5154"/>
      <c r="CM5154"/>
      <c r="CN5154"/>
      <c r="CO5154"/>
      <c r="CP5154"/>
      <c r="CQ5154"/>
      <c r="CR5154"/>
      <c r="CS5154"/>
      <c r="CT5154"/>
      <c r="CU5154"/>
      <c r="CV5154"/>
    </row>
    <row r="5155" spans="10:100" x14ac:dyDescent="0.25">
      <c r="J5155"/>
      <c r="K5155"/>
      <c r="L5155"/>
      <c r="M5155"/>
      <c r="N5155"/>
      <c r="O5155"/>
      <c r="P5155"/>
      <c r="Q5155"/>
      <c r="R5155"/>
      <c r="S5155"/>
      <c r="T5155"/>
      <c r="U5155"/>
      <c r="V5155"/>
      <c r="W5155"/>
      <c r="X5155"/>
      <c r="Y5155"/>
      <c r="Z5155"/>
      <c r="AA5155"/>
      <c r="AB5155"/>
      <c r="AC5155"/>
      <c r="AD5155"/>
      <c r="AE5155"/>
      <c r="AF5155"/>
      <c r="AG5155"/>
      <c r="AH5155"/>
      <c r="AI5155"/>
      <c r="AJ5155"/>
      <c r="AK5155"/>
      <c r="AL5155"/>
      <c r="AM5155"/>
      <c r="AN5155"/>
      <c r="AO5155"/>
      <c r="AP5155"/>
      <c r="AQ5155"/>
      <c r="AR5155"/>
      <c r="AS5155"/>
      <c r="AT5155"/>
      <c r="AU5155"/>
      <c r="AV5155"/>
      <c r="AW5155"/>
      <c r="AX5155"/>
      <c r="AY5155"/>
      <c r="AZ5155"/>
      <c r="BA5155"/>
      <c r="BB5155"/>
      <c r="BC5155"/>
      <c r="BD5155"/>
      <c r="BE5155"/>
      <c r="BF5155"/>
      <c r="BG5155"/>
      <c r="BH5155"/>
      <c r="BI5155"/>
      <c r="BJ5155"/>
      <c r="BK5155"/>
      <c r="BL5155"/>
      <c r="BM5155"/>
      <c r="BN5155"/>
      <c r="BO5155"/>
      <c r="BP5155"/>
      <c r="BQ5155"/>
      <c r="BR5155"/>
      <c r="BS5155"/>
      <c r="BT5155"/>
      <c r="BU5155"/>
      <c r="BV5155"/>
      <c r="BW5155"/>
      <c r="BX5155"/>
      <c r="BY5155"/>
      <c r="BZ5155"/>
      <c r="CA5155"/>
      <c r="CB5155"/>
      <c r="CC5155"/>
      <c r="CD5155"/>
      <c r="CE5155"/>
      <c r="CF5155"/>
      <c r="CG5155"/>
      <c r="CH5155"/>
      <c r="CI5155"/>
      <c r="CJ5155"/>
      <c r="CK5155"/>
      <c r="CL5155"/>
      <c r="CM5155"/>
      <c r="CN5155"/>
      <c r="CO5155"/>
      <c r="CP5155"/>
      <c r="CQ5155"/>
      <c r="CR5155"/>
      <c r="CS5155"/>
      <c r="CT5155"/>
      <c r="CU5155"/>
      <c r="CV5155"/>
    </row>
    <row r="5156" spans="10:100" x14ac:dyDescent="0.25">
      <c r="J5156"/>
      <c r="K5156"/>
      <c r="L5156"/>
      <c r="M5156"/>
      <c r="N5156"/>
      <c r="O5156"/>
      <c r="P5156"/>
      <c r="Q5156"/>
      <c r="R5156"/>
      <c r="S5156"/>
      <c r="T5156"/>
      <c r="U5156"/>
      <c r="V5156"/>
      <c r="W5156"/>
      <c r="X5156"/>
      <c r="Y5156"/>
      <c r="Z5156"/>
      <c r="AA5156"/>
      <c r="AB5156"/>
      <c r="AC5156"/>
      <c r="AD5156"/>
      <c r="AE5156"/>
      <c r="AF5156"/>
      <c r="AG5156"/>
      <c r="AH5156"/>
      <c r="AI5156"/>
      <c r="AJ5156"/>
      <c r="AK5156"/>
      <c r="AL5156"/>
      <c r="AM5156"/>
      <c r="AN5156"/>
      <c r="AO5156"/>
      <c r="AP5156"/>
      <c r="AQ5156"/>
      <c r="AR5156"/>
      <c r="AS5156"/>
      <c r="AT5156"/>
      <c r="AU5156"/>
      <c r="AV5156"/>
      <c r="AW5156"/>
      <c r="AX5156"/>
      <c r="AY5156"/>
      <c r="AZ5156"/>
      <c r="BA5156"/>
      <c r="BB5156"/>
      <c r="BC5156"/>
      <c r="BD5156"/>
      <c r="BE5156"/>
      <c r="BF5156"/>
      <c r="BG5156"/>
      <c r="BH5156"/>
      <c r="BI5156"/>
      <c r="BJ5156"/>
      <c r="BK5156"/>
      <c r="BL5156"/>
      <c r="BM5156"/>
      <c r="BN5156"/>
      <c r="BO5156"/>
      <c r="BP5156"/>
      <c r="BQ5156"/>
      <c r="BR5156"/>
      <c r="BS5156"/>
      <c r="BT5156"/>
      <c r="BU5156"/>
      <c r="BV5156"/>
      <c r="BW5156"/>
      <c r="BX5156"/>
      <c r="BY5156"/>
      <c r="BZ5156"/>
      <c r="CA5156"/>
      <c r="CB5156"/>
      <c r="CC5156"/>
      <c r="CD5156"/>
      <c r="CE5156"/>
      <c r="CF5156"/>
      <c r="CG5156"/>
      <c r="CH5156"/>
      <c r="CI5156"/>
      <c r="CJ5156"/>
      <c r="CK5156"/>
      <c r="CL5156"/>
      <c r="CM5156"/>
      <c r="CN5156"/>
      <c r="CO5156"/>
      <c r="CP5156"/>
      <c r="CQ5156"/>
      <c r="CR5156"/>
      <c r="CS5156"/>
      <c r="CT5156"/>
      <c r="CU5156"/>
      <c r="CV5156"/>
    </row>
    <row r="5157" spans="10:100" x14ac:dyDescent="0.25">
      <c r="J5157"/>
      <c r="K5157"/>
      <c r="L5157"/>
      <c r="M5157"/>
      <c r="N5157"/>
      <c r="O5157"/>
      <c r="P5157"/>
      <c r="Q5157"/>
      <c r="R5157"/>
      <c r="S5157"/>
      <c r="T5157"/>
      <c r="U5157"/>
      <c r="V5157"/>
      <c r="W5157"/>
      <c r="X5157"/>
      <c r="Y5157"/>
      <c r="Z5157"/>
      <c r="AA5157"/>
      <c r="AB5157"/>
      <c r="AC5157"/>
      <c r="AD5157"/>
      <c r="AE5157"/>
      <c r="AF5157"/>
      <c r="AG5157"/>
      <c r="AH5157"/>
      <c r="AI5157"/>
      <c r="AJ5157"/>
      <c r="AK5157"/>
      <c r="AL5157"/>
      <c r="AM5157"/>
      <c r="AN5157"/>
      <c r="AO5157"/>
      <c r="AP5157"/>
      <c r="AQ5157"/>
      <c r="AR5157"/>
      <c r="AS5157"/>
      <c r="AT5157"/>
      <c r="AU5157"/>
      <c r="AV5157"/>
      <c r="AW5157"/>
      <c r="AX5157"/>
      <c r="AY5157"/>
      <c r="AZ5157"/>
      <c r="BA5157"/>
      <c r="BB5157"/>
      <c r="BC5157"/>
      <c r="BD5157"/>
      <c r="BE5157"/>
      <c r="BF5157"/>
      <c r="BG5157"/>
      <c r="BH5157"/>
      <c r="BI5157"/>
      <c r="BJ5157"/>
      <c r="BK5157"/>
      <c r="BL5157"/>
      <c r="BM5157"/>
      <c r="BN5157"/>
      <c r="BO5157"/>
      <c r="BP5157"/>
      <c r="BQ5157"/>
      <c r="BR5157"/>
      <c r="BS5157"/>
      <c r="BT5157"/>
      <c r="BU5157"/>
      <c r="BV5157"/>
      <c r="BW5157"/>
      <c r="BX5157"/>
      <c r="BY5157"/>
      <c r="BZ5157"/>
      <c r="CA5157"/>
      <c r="CB5157"/>
      <c r="CC5157"/>
      <c r="CD5157"/>
      <c r="CE5157"/>
      <c r="CF5157"/>
      <c r="CG5157"/>
      <c r="CH5157"/>
      <c r="CI5157"/>
      <c r="CJ5157"/>
      <c r="CK5157"/>
      <c r="CL5157"/>
      <c r="CM5157"/>
      <c r="CN5157"/>
      <c r="CO5157"/>
      <c r="CP5157"/>
      <c r="CQ5157"/>
      <c r="CR5157"/>
      <c r="CS5157"/>
      <c r="CT5157"/>
      <c r="CU5157"/>
      <c r="CV5157"/>
    </row>
    <row r="5158" spans="10:100" x14ac:dyDescent="0.25">
      <c r="J5158"/>
      <c r="K5158"/>
      <c r="L5158"/>
      <c r="M5158"/>
      <c r="N5158"/>
      <c r="O5158"/>
      <c r="P5158"/>
      <c r="Q5158"/>
      <c r="R5158"/>
      <c r="S5158"/>
      <c r="T5158"/>
      <c r="U5158"/>
      <c r="V5158"/>
      <c r="W5158"/>
      <c r="X5158"/>
      <c r="Y5158"/>
      <c r="Z5158"/>
      <c r="AA5158"/>
      <c r="AB5158"/>
      <c r="AC5158"/>
      <c r="AD5158"/>
      <c r="AE5158"/>
      <c r="AF5158"/>
      <c r="AG5158"/>
      <c r="AH5158"/>
      <c r="AI5158"/>
      <c r="AJ5158"/>
      <c r="AK5158"/>
      <c r="AL5158"/>
      <c r="AM5158"/>
      <c r="AN5158"/>
      <c r="AO5158"/>
      <c r="AP5158"/>
      <c r="AQ5158"/>
      <c r="AR5158"/>
      <c r="AS5158"/>
      <c r="AT5158"/>
      <c r="AU5158"/>
      <c r="AV5158"/>
      <c r="AW5158"/>
      <c r="AX5158"/>
      <c r="AY5158"/>
      <c r="AZ5158"/>
      <c r="BA5158"/>
      <c r="BB5158"/>
      <c r="BC5158"/>
      <c r="BD5158"/>
      <c r="BE5158"/>
      <c r="BF5158"/>
      <c r="BG5158"/>
      <c r="BH5158"/>
      <c r="BI5158"/>
      <c r="BJ5158"/>
      <c r="BK5158"/>
      <c r="BL5158"/>
      <c r="BM5158"/>
      <c r="BN5158"/>
      <c r="BO5158"/>
      <c r="BP5158"/>
      <c r="BQ5158"/>
      <c r="BR5158"/>
      <c r="BS5158"/>
      <c r="BT5158"/>
      <c r="BU5158"/>
      <c r="BV5158"/>
      <c r="BW5158"/>
      <c r="BX5158"/>
      <c r="BY5158"/>
      <c r="BZ5158"/>
      <c r="CA5158"/>
      <c r="CB5158"/>
      <c r="CC5158"/>
      <c r="CD5158"/>
      <c r="CE5158"/>
      <c r="CF5158"/>
      <c r="CG5158"/>
      <c r="CH5158"/>
      <c r="CI5158"/>
      <c r="CJ5158"/>
      <c r="CK5158"/>
      <c r="CL5158"/>
      <c r="CM5158"/>
      <c r="CN5158"/>
      <c r="CO5158"/>
      <c r="CP5158"/>
      <c r="CQ5158"/>
      <c r="CR5158"/>
      <c r="CS5158"/>
      <c r="CT5158"/>
      <c r="CU5158"/>
      <c r="CV5158"/>
    </row>
    <row r="5159" spans="10:100" x14ac:dyDescent="0.25">
      <c r="J5159"/>
      <c r="K5159"/>
      <c r="L5159"/>
      <c r="M5159"/>
      <c r="N5159"/>
      <c r="O5159"/>
      <c r="P5159"/>
      <c r="Q5159"/>
      <c r="R5159"/>
      <c r="S5159"/>
      <c r="T5159"/>
      <c r="U5159"/>
      <c r="V5159"/>
      <c r="W5159"/>
      <c r="X5159"/>
      <c r="Y5159"/>
      <c r="Z5159"/>
      <c r="AA5159"/>
      <c r="AB5159"/>
      <c r="AC5159"/>
      <c r="AD5159"/>
      <c r="AE5159"/>
      <c r="AF5159"/>
      <c r="AG5159"/>
      <c r="AH5159"/>
      <c r="AI5159"/>
      <c r="AJ5159"/>
      <c r="AK5159"/>
      <c r="AL5159"/>
      <c r="AM5159"/>
      <c r="AN5159"/>
      <c r="AO5159"/>
      <c r="AP5159"/>
      <c r="AQ5159"/>
      <c r="AR5159"/>
      <c r="AS5159"/>
      <c r="AT5159"/>
      <c r="AU5159"/>
      <c r="AV5159"/>
      <c r="AW5159"/>
      <c r="AX5159"/>
      <c r="AY5159"/>
      <c r="AZ5159"/>
      <c r="BA5159"/>
      <c r="BB5159"/>
      <c r="BC5159"/>
      <c r="BD5159"/>
      <c r="BE5159"/>
      <c r="BF5159"/>
      <c r="BG5159"/>
      <c r="BH5159"/>
      <c r="BI5159"/>
      <c r="BJ5159"/>
      <c r="BK5159"/>
      <c r="BL5159"/>
      <c r="BM5159"/>
      <c r="BN5159"/>
      <c r="BO5159"/>
      <c r="BP5159"/>
      <c r="BQ5159"/>
      <c r="BR5159"/>
      <c r="BS5159"/>
      <c r="BT5159"/>
      <c r="BU5159"/>
      <c r="BV5159"/>
      <c r="BW5159"/>
      <c r="BX5159"/>
      <c r="BY5159"/>
      <c r="BZ5159"/>
      <c r="CA5159"/>
      <c r="CB5159"/>
      <c r="CC5159"/>
      <c r="CD5159"/>
      <c r="CE5159"/>
      <c r="CF5159"/>
      <c r="CG5159"/>
      <c r="CH5159"/>
      <c r="CI5159"/>
      <c r="CJ5159"/>
      <c r="CK5159"/>
      <c r="CL5159"/>
      <c r="CM5159"/>
      <c r="CN5159"/>
      <c r="CO5159"/>
      <c r="CP5159"/>
      <c r="CQ5159"/>
      <c r="CR5159"/>
      <c r="CS5159"/>
      <c r="CT5159"/>
      <c r="CU5159"/>
      <c r="CV5159"/>
    </row>
    <row r="5160" spans="10:100" x14ac:dyDescent="0.25">
      <c r="J5160"/>
      <c r="K5160"/>
      <c r="L5160"/>
      <c r="M5160"/>
      <c r="N5160"/>
      <c r="O5160"/>
      <c r="P5160"/>
      <c r="Q5160"/>
      <c r="R5160"/>
      <c r="S5160"/>
      <c r="T5160"/>
      <c r="U5160"/>
      <c r="V5160"/>
      <c r="W5160"/>
      <c r="X5160"/>
      <c r="Y5160"/>
      <c r="Z5160"/>
      <c r="AA5160"/>
      <c r="AB5160"/>
      <c r="AC5160"/>
      <c r="AD5160"/>
      <c r="AE5160"/>
      <c r="AF5160"/>
      <c r="AG5160"/>
      <c r="AH5160"/>
      <c r="AI5160"/>
      <c r="AJ5160"/>
      <c r="AK5160"/>
      <c r="AL5160"/>
      <c r="AM5160"/>
      <c r="AN5160"/>
      <c r="AO5160"/>
      <c r="AP5160"/>
      <c r="AQ5160"/>
      <c r="AR5160"/>
      <c r="AS5160"/>
      <c r="AT5160"/>
      <c r="AU5160"/>
      <c r="AV5160"/>
      <c r="AW5160"/>
      <c r="AX5160"/>
      <c r="AY5160"/>
      <c r="AZ5160"/>
      <c r="BA5160"/>
      <c r="BB5160"/>
      <c r="BC5160"/>
      <c r="BD5160"/>
      <c r="BE5160"/>
      <c r="BF5160"/>
      <c r="BG5160"/>
      <c r="BH5160"/>
      <c r="BI5160"/>
      <c r="BJ5160"/>
      <c r="BK5160"/>
      <c r="BL5160"/>
      <c r="BM5160"/>
      <c r="BN5160"/>
      <c r="BO5160"/>
      <c r="BP5160"/>
      <c r="BQ5160"/>
      <c r="BR5160"/>
      <c r="BS5160"/>
      <c r="BT5160"/>
      <c r="BU5160"/>
      <c r="BV5160"/>
      <c r="BW5160"/>
      <c r="BX5160"/>
      <c r="BY5160"/>
      <c r="BZ5160"/>
      <c r="CA5160"/>
      <c r="CB5160"/>
      <c r="CC5160"/>
      <c r="CD5160"/>
      <c r="CE5160"/>
      <c r="CF5160"/>
      <c r="CG5160"/>
      <c r="CH5160"/>
      <c r="CI5160"/>
      <c r="CJ5160"/>
      <c r="CK5160"/>
      <c r="CL5160"/>
      <c r="CM5160"/>
      <c r="CN5160"/>
      <c r="CO5160"/>
      <c r="CP5160"/>
      <c r="CQ5160"/>
      <c r="CR5160"/>
      <c r="CS5160"/>
      <c r="CT5160"/>
      <c r="CU5160"/>
      <c r="CV5160"/>
    </row>
    <row r="5161" spans="10:100" x14ac:dyDescent="0.25">
      <c r="J5161"/>
      <c r="K5161"/>
      <c r="L5161"/>
      <c r="M5161"/>
      <c r="N5161"/>
      <c r="O5161"/>
      <c r="P5161"/>
      <c r="Q5161"/>
      <c r="R5161"/>
      <c r="S5161"/>
      <c r="T5161"/>
      <c r="U5161"/>
      <c r="V5161"/>
      <c r="W5161"/>
      <c r="X5161"/>
      <c r="Y5161"/>
      <c r="Z5161"/>
      <c r="AA5161"/>
      <c r="AB5161"/>
      <c r="AC5161"/>
      <c r="AD5161"/>
      <c r="AE5161"/>
      <c r="AF5161"/>
      <c r="AG5161"/>
      <c r="AH5161"/>
      <c r="AI5161"/>
      <c r="AJ5161"/>
      <c r="AK5161"/>
      <c r="AL5161"/>
      <c r="AM5161"/>
      <c r="AN5161"/>
      <c r="AO5161"/>
      <c r="AP5161"/>
      <c r="AQ5161"/>
      <c r="AR5161"/>
      <c r="AS5161"/>
      <c r="AT5161"/>
      <c r="AU5161"/>
      <c r="AV5161"/>
      <c r="AW5161"/>
      <c r="AX5161"/>
      <c r="AY5161"/>
      <c r="AZ5161"/>
      <c r="BA5161"/>
      <c r="BB5161"/>
      <c r="BC5161"/>
      <c r="BD5161"/>
      <c r="BE5161"/>
      <c r="BF5161"/>
      <c r="BG5161"/>
      <c r="BH5161"/>
      <c r="BI5161"/>
      <c r="BJ5161"/>
      <c r="BK5161"/>
      <c r="BL5161"/>
      <c r="BM5161"/>
      <c r="BN5161"/>
      <c r="BO5161"/>
      <c r="BP5161"/>
      <c r="BQ5161"/>
      <c r="BR5161"/>
      <c r="BS5161"/>
      <c r="BT5161"/>
      <c r="BU5161"/>
      <c r="BV5161"/>
      <c r="BW5161"/>
      <c r="BX5161"/>
      <c r="BY5161"/>
      <c r="BZ5161"/>
      <c r="CA5161"/>
      <c r="CB5161"/>
      <c r="CC5161"/>
      <c r="CD5161"/>
      <c r="CE5161"/>
      <c r="CF5161"/>
      <c r="CG5161"/>
      <c r="CH5161"/>
      <c r="CI5161"/>
      <c r="CJ5161"/>
      <c r="CK5161"/>
      <c r="CL5161"/>
      <c r="CM5161"/>
      <c r="CN5161"/>
      <c r="CO5161"/>
      <c r="CP5161"/>
      <c r="CQ5161"/>
      <c r="CR5161"/>
      <c r="CS5161"/>
      <c r="CT5161"/>
      <c r="CU5161"/>
      <c r="CV5161"/>
    </row>
    <row r="5162" spans="10:100" x14ac:dyDescent="0.25">
      <c r="J5162"/>
      <c r="K5162"/>
      <c r="L5162"/>
      <c r="M5162"/>
      <c r="N5162"/>
      <c r="O5162"/>
      <c r="P5162"/>
      <c r="Q5162"/>
      <c r="R5162"/>
      <c r="S5162"/>
      <c r="T5162"/>
      <c r="U5162"/>
      <c r="V5162"/>
      <c r="W5162"/>
      <c r="X5162"/>
      <c r="Y5162"/>
      <c r="Z5162"/>
      <c r="AA5162"/>
      <c r="AB5162"/>
      <c r="AC5162"/>
      <c r="AD5162"/>
      <c r="AE5162"/>
      <c r="AF5162"/>
      <c r="AG5162"/>
      <c r="AH5162"/>
      <c r="AI5162"/>
      <c r="AJ5162"/>
      <c r="AK5162"/>
      <c r="AL5162"/>
      <c r="AM5162"/>
      <c r="AN5162"/>
      <c r="AO5162"/>
      <c r="AP5162"/>
      <c r="AQ5162"/>
      <c r="AR5162"/>
      <c r="AS5162"/>
      <c r="AT5162"/>
      <c r="AU5162"/>
      <c r="AV5162"/>
      <c r="AW5162"/>
      <c r="AX5162"/>
      <c r="AY5162"/>
      <c r="AZ5162"/>
      <c r="BA5162"/>
      <c r="BB5162"/>
      <c r="BC5162"/>
      <c r="BD5162"/>
      <c r="BE5162"/>
      <c r="BF5162"/>
      <c r="BG5162"/>
      <c r="BH5162"/>
      <c r="BI5162"/>
      <c r="BJ5162"/>
      <c r="BK5162"/>
      <c r="BL5162"/>
      <c r="BM5162"/>
      <c r="BN5162"/>
      <c r="BO5162"/>
      <c r="BP5162"/>
      <c r="BQ5162"/>
      <c r="BR5162"/>
      <c r="BS5162"/>
      <c r="BT5162"/>
      <c r="BU5162"/>
      <c r="BV5162"/>
      <c r="BW5162"/>
      <c r="BX5162"/>
      <c r="BY5162"/>
      <c r="BZ5162"/>
      <c r="CA5162"/>
      <c r="CB5162"/>
      <c r="CC5162"/>
      <c r="CD5162"/>
      <c r="CE5162"/>
      <c r="CF5162"/>
      <c r="CG5162"/>
      <c r="CH5162"/>
      <c r="CI5162"/>
      <c r="CJ5162"/>
      <c r="CK5162"/>
      <c r="CL5162"/>
      <c r="CM5162"/>
      <c r="CN5162"/>
      <c r="CO5162"/>
      <c r="CP5162"/>
      <c r="CQ5162"/>
      <c r="CR5162"/>
      <c r="CS5162"/>
      <c r="CT5162"/>
      <c r="CU5162"/>
      <c r="CV5162"/>
    </row>
    <row r="5163" spans="10:100" x14ac:dyDescent="0.25">
      <c r="J5163"/>
      <c r="K5163"/>
      <c r="L5163"/>
      <c r="M5163"/>
      <c r="N5163"/>
      <c r="O5163"/>
      <c r="P5163"/>
      <c r="Q5163"/>
      <c r="R5163"/>
      <c r="S5163"/>
      <c r="T5163"/>
      <c r="U5163"/>
      <c r="V5163"/>
      <c r="W5163"/>
      <c r="X5163"/>
      <c r="Y5163"/>
      <c r="Z5163"/>
      <c r="AA5163"/>
      <c r="AB5163"/>
      <c r="AC5163"/>
      <c r="AD5163"/>
      <c r="AE5163"/>
      <c r="AF5163"/>
      <c r="AG5163"/>
      <c r="AH5163"/>
      <c r="AI5163"/>
      <c r="AJ5163"/>
      <c r="AK5163"/>
      <c r="AL5163"/>
      <c r="AM5163"/>
      <c r="AN5163"/>
      <c r="AO5163"/>
      <c r="AP5163"/>
      <c r="AQ5163"/>
      <c r="AR5163"/>
      <c r="AS5163"/>
      <c r="AT5163"/>
      <c r="AU5163"/>
      <c r="AV5163"/>
      <c r="AW5163"/>
      <c r="AX5163"/>
      <c r="AY5163"/>
      <c r="AZ5163"/>
      <c r="BA5163"/>
      <c r="BB5163"/>
      <c r="BC5163"/>
      <c r="BD5163"/>
      <c r="BE5163"/>
      <c r="BF5163"/>
      <c r="BG5163"/>
      <c r="BH5163"/>
      <c r="BI5163"/>
      <c r="BJ5163"/>
      <c r="BK5163"/>
      <c r="BL5163"/>
      <c r="BM5163"/>
      <c r="BN5163"/>
      <c r="BO5163"/>
      <c r="BP5163"/>
      <c r="BQ5163"/>
      <c r="BR5163"/>
      <c r="BS5163"/>
      <c r="BT5163"/>
      <c r="BU5163"/>
      <c r="BV5163"/>
      <c r="BW5163"/>
      <c r="BX5163"/>
      <c r="BY5163"/>
      <c r="BZ5163"/>
      <c r="CA5163"/>
      <c r="CB5163"/>
      <c r="CC5163"/>
      <c r="CD5163"/>
      <c r="CE5163"/>
      <c r="CF5163"/>
      <c r="CG5163"/>
      <c r="CH5163"/>
      <c r="CI5163"/>
      <c r="CJ5163"/>
      <c r="CK5163"/>
      <c r="CL5163"/>
      <c r="CM5163"/>
      <c r="CN5163"/>
      <c r="CO5163"/>
      <c r="CP5163"/>
      <c r="CQ5163"/>
      <c r="CR5163"/>
      <c r="CS5163"/>
      <c r="CT5163"/>
      <c r="CU5163"/>
      <c r="CV5163"/>
    </row>
    <row r="5164" spans="10:100" x14ac:dyDescent="0.25">
      <c r="J5164"/>
      <c r="K5164"/>
      <c r="L5164"/>
      <c r="M5164"/>
      <c r="N5164"/>
      <c r="O5164"/>
      <c r="P5164"/>
      <c r="Q5164"/>
      <c r="R5164"/>
      <c r="S5164"/>
      <c r="T5164"/>
      <c r="U5164"/>
      <c r="V5164"/>
      <c r="W5164"/>
      <c r="X5164"/>
      <c r="Y5164"/>
      <c r="Z5164"/>
      <c r="AA5164"/>
      <c r="AB5164"/>
      <c r="AC5164"/>
      <c r="AD5164"/>
      <c r="AE5164"/>
      <c r="AF5164"/>
      <c r="AG5164"/>
      <c r="AH5164"/>
      <c r="AI5164"/>
      <c r="AJ5164"/>
      <c r="AK5164"/>
      <c r="AL5164"/>
      <c r="AM5164"/>
      <c r="AN5164"/>
      <c r="AO5164"/>
      <c r="AP5164"/>
      <c r="AQ5164"/>
      <c r="AR5164"/>
      <c r="AS5164"/>
      <c r="AT5164"/>
      <c r="AU5164"/>
      <c r="AV5164"/>
      <c r="AW5164"/>
      <c r="AX5164"/>
      <c r="AY5164"/>
      <c r="AZ5164"/>
      <c r="BA5164"/>
      <c r="BB5164"/>
      <c r="BC5164"/>
      <c r="BD5164"/>
      <c r="BE5164"/>
      <c r="BF5164"/>
      <c r="BG5164"/>
      <c r="BH5164"/>
      <c r="BI5164"/>
      <c r="BJ5164"/>
      <c r="BK5164"/>
      <c r="BL5164"/>
      <c r="BM5164"/>
      <c r="BN5164"/>
      <c r="BO5164"/>
      <c r="BP5164"/>
      <c r="BQ5164"/>
      <c r="BR5164"/>
      <c r="BS5164"/>
      <c r="BT5164"/>
      <c r="BU5164"/>
      <c r="BV5164"/>
      <c r="BW5164"/>
      <c r="BX5164"/>
      <c r="BY5164"/>
      <c r="BZ5164"/>
      <c r="CA5164"/>
      <c r="CB5164"/>
      <c r="CC5164"/>
      <c r="CD5164"/>
      <c r="CE5164"/>
      <c r="CF5164"/>
      <c r="CG5164"/>
      <c r="CH5164"/>
      <c r="CI5164"/>
      <c r="CJ5164"/>
      <c r="CK5164"/>
      <c r="CL5164"/>
      <c r="CM5164"/>
      <c r="CN5164"/>
      <c r="CO5164"/>
      <c r="CP5164"/>
      <c r="CQ5164"/>
      <c r="CR5164"/>
      <c r="CS5164"/>
      <c r="CT5164"/>
      <c r="CU5164"/>
      <c r="CV5164"/>
    </row>
    <row r="5165" spans="10:100" x14ac:dyDescent="0.25">
      <c r="J5165"/>
      <c r="K5165"/>
      <c r="L5165"/>
      <c r="M5165"/>
      <c r="N5165"/>
      <c r="O5165"/>
      <c r="P5165"/>
      <c r="Q5165"/>
      <c r="R5165"/>
      <c r="S5165"/>
      <c r="T5165"/>
      <c r="U5165"/>
      <c r="V5165"/>
      <c r="W5165"/>
      <c r="X5165"/>
      <c r="Y5165"/>
      <c r="Z5165"/>
      <c r="AA5165"/>
      <c r="AB5165"/>
      <c r="AC5165"/>
      <c r="AD5165"/>
      <c r="AE5165"/>
      <c r="AF5165"/>
      <c r="AG5165"/>
      <c r="AH5165"/>
      <c r="AI5165"/>
      <c r="AJ5165"/>
      <c r="AK5165"/>
      <c r="AL5165"/>
      <c r="AM5165"/>
      <c r="AN5165"/>
      <c r="AO5165"/>
      <c r="AP5165"/>
      <c r="AQ5165"/>
      <c r="AR5165"/>
      <c r="AS5165"/>
      <c r="AT5165"/>
      <c r="AU5165"/>
      <c r="AV5165"/>
      <c r="AW5165"/>
      <c r="AX5165"/>
      <c r="AY5165"/>
      <c r="AZ5165"/>
      <c r="BA5165"/>
      <c r="BB5165"/>
      <c r="BC5165"/>
      <c r="BD5165"/>
      <c r="BE5165"/>
      <c r="BF5165"/>
      <c r="BG5165"/>
      <c r="BH5165"/>
      <c r="BI5165"/>
      <c r="BJ5165"/>
      <c r="BK5165"/>
      <c r="BL5165"/>
      <c r="BM5165"/>
      <c r="BN5165"/>
      <c r="BO5165"/>
      <c r="BP5165"/>
      <c r="BQ5165"/>
      <c r="BR5165"/>
      <c r="BS5165"/>
      <c r="BT5165"/>
      <c r="BU5165"/>
      <c r="BV5165"/>
      <c r="BW5165"/>
      <c r="BX5165"/>
      <c r="BY5165"/>
      <c r="BZ5165"/>
      <c r="CA5165"/>
      <c r="CB5165"/>
      <c r="CC5165"/>
      <c r="CD5165"/>
      <c r="CE5165"/>
      <c r="CF5165"/>
      <c r="CG5165"/>
      <c r="CH5165"/>
      <c r="CI5165"/>
      <c r="CJ5165"/>
      <c r="CK5165"/>
      <c r="CL5165"/>
      <c r="CM5165"/>
      <c r="CN5165"/>
      <c r="CO5165"/>
      <c r="CP5165"/>
      <c r="CQ5165"/>
      <c r="CR5165"/>
      <c r="CS5165"/>
      <c r="CT5165"/>
      <c r="CU5165"/>
      <c r="CV5165"/>
    </row>
    <row r="5166" spans="10:100" x14ac:dyDescent="0.25">
      <c r="J5166"/>
      <c r="K5166"/>
      <c r="L5166"/>
      <c r="M5166"/>
      <c r="N5166"/>
      <c r="O5166"/>
      <c r="P5166"/>
      <c r="Q5166"/>
      <c r="R5166"/>
      <c r="S5166"/>
      <c r="T5166"/>
      <c r="U5166"/>
      <c r="V5166"/>
      <c r="W5166"/>
      <c r="X5166"/>
      <c r="Y5166"/>
      <c r="Z5166"/>
      <c r="AA5166"/>
      <c r="AB5166"/>
      <c r="AC5166"/>
      <c r="AD5166"/>
      <c r="AE5166"/>
      <c r="AF5166"/>
      <c r="AG5166"/>
      <c r="AH5166"/>
      <c r="AI5166"/>
      <c r="AJ5166"/>
      <c r="AK5166"/>
      <c r="AL5166"/>
      <c r="AM5166"/>
      <c r="AN5166"/>
      <c r="AO5166"/>
      <c r="AP5166"/>
      <c r="AQ5166"/>
      <c r="AR5166"/>
      <c r="AS5166"/>
      <c r="AT5166"/>
      <c r="AU5166"/>
      <c r="AV5166"/>
      <c r="AW5166"/>
      <c r="AX5166"/>
      <c r="AY5166"/>
      <c r="AZ5166"/>
      <c r="BA5166"/>
      <c r="BB5166"/>
      <c r="BC5166"/>
      <c r="BD5166"/>
      <c r="BE5166"/>
      <c r="BF5166"/>
      <c r="BG5166"/>
      <c r="BH5166"/>
      <c r="BI5166"/>
      <c r="BJ5166"/>
      <c r="BK5166"/>
      <c r="BL5166"/>
      <c r="BM5166"/>
      <c r="BN5166"/>
      <c r="BO5166"/>
      <c r="BP5166"/>
      <c r="BQ5166"/>
      <c r="BR5166"/>
      <c r="BS5166"/>
      <c r="BT5166"/>
      <c r="BU5166"/>
      <c r="BV5166"/>
      <c r="BW5166"/>
      <c r="BX5166"/>
      <c r="BY5166"/>
      <c r="BZ5166"/>
      <c r="CA5166"/>
      <c r="CB5166"/>
      <c r="CC5166"/>
      <c r="CD5166"/>
      <c r="CE5166"/>
      <c r="CF5166"/>
      <c r="CG5166"/>
      <c r="CH5166"/>
      <c r="CI5166"/>
      <c r="CJ5166"/>
      <c r="CK5166"/>
      <c r="CL5166"/>
      <c r="CM5166"/>
      <c r="CN5166"/>
      <c r="CO5166"/>
      <c r="CP5166"/>
      <c r="CQ5166"/>
      <c r="CR5166"/>
      <c r="CS5166"/>
      <c r="CT5166"/>
      <c r="CU5166"/>
      <c r="CV5166"/>
    </row>
    <row r="5167" spans="10:100" x14ac:dyDescent="0.25">
      <c r="J5167"/>
      <c r="K5167"/>
      <c r="L5167"/>
      <c r="M5167"/>
      <c r="N5167"/>
      <c r="O5167"/>
      <c r="P5167"/>
      <c r="Q5167"/>
      <c r="R5167"/>
      <c r="S5167"/>
      <c r="T5167"/>
      <c r="U5167"/>
      <c r="V5167"/>
      <c r="W5167"/>
      <c r="X5167"/>
      <c r="Y5167"/>
      <c r="Z5167"/>
      <c r="AA5167"/>
      <c r="AB5167"/>
      <c r="AC5167"/>
      <c r="AD5167"/>
      <c r="AE5167"/>
      <c r="AF5167"/>
      <c r="AG5167"/>
      <c r="AH5167"/>
      <c r="AI5167"/>
      <c r="AJ5167"/>
      <c r="AK5167"/>
      <c r="AL5167"/>
      <c r="AM5167"/>
      <c r="AN5167"/>
      <c r="AO5167"/>
      <c r="AP5167"/>
      <c r="AQ5167"/>
      <c r="AR5167"/>
      <c r="AS5167"/>
      <c r="AT5167"/>
      <c r="AU5167"/>
      <c r="AV5167"/>
      <c r="AW5167"/>
      <c r="AX5167"/>
      <c r="AY5167"/>
      <c r="AZ5167"/>
      <c r="BA5167"/>
      <c r="BB5167"/>
      <c r="BC5167"/>
      <c r="BD5167"/>
      <c r="BE5167"/>
      <c r="BF5167"/>
      <c r="BG5167"/>
      <c r="BH5167"/>
      <c r="BI5167"/>
      <c r="BJ5167"/>
      <c r="BK5167"/>
      <c r="BL5167"/>
      <c r="BM5167"/>
      <c r="BN5167"/>
      <c r="BO5167"/>
      <c r="BP5167"/>
      <c r="BQ5167"/>
      <c r="BR5167"/>
      <c r="BS5167"/>
      <c r="BT5167"/>
      <c r="BU5167"/>
      <c r="BV5167"/>
      <c r="BW5167"/>
      <c r="BX5167"/>
      <c r="BY5167"/>
      <c r="BZ5167"/>
      <c r="CA5167"/>
      <c r="CB5167"/>
      <c r="CC5167"/>
      <c r="CD5167"/>
      <c r="CE5167"/>
      <c r="CF5167"/>
      <c r="CG5167"/>
      <c r="CH5167"/>
      <c r="CI5167"/>
      <c r="CJ5167"/>
      <c r="CK5167"/>
      <c r="CL5167"/>
      <c r="CM5167"/>
      <c r="CN5167"/>
      <c r="CO5167"/>
      <c r="CP5167"/>
      <c r="CQ5167"/>
      <c r="CR5167"/>
      <c r="CS5167"/>
      <c r="CT5167"/>
      <c r="CU5167"/>
      <c r="CV5167"/>
    </row>
    <row r="5168" spans="10:100" x14ac:dyDescent="0.25">
      <c r="J5168"/>
      <c r="K5168"/>
      <c r="L5168"/>
      <c r="M5168"/>
      <c r="N5168"/>
      <c r="O5168"/>
      <c r="P5168"/>
      <c r="Q5168"/>
      <c r="R5168"/>
      <c r="S5168"/>
      <c r="T5168"/>
      <c r="U5168"/>
      <c r="V5168"/>
      <c r="W5168"/>
      <c r="X5168"/>
      <c r="Y5168"/>
      <c r="Z5168"/>
      <c r="AA5168"/>
      <c r="AB5168"/>
      <c r="AC5168"/>
      <c r="AD5168"/>
      <c r="AE5168"/>
      <c r="AF5168"/>
      <c r="AG5168"/>
      <c r="AH5168"/>
      <c r="AI5168"/>
      <c r="AJ5168"/>
      <c r="AK5168"/>
      <c r="AL5168"/>
      <c r="AM5168"/>
      <c r="AN5168"/>
      <c r="AO5168"/>
      <c r="AP5168"/>
      <c r="AQ5168"/>
      <c r="AR5168"/>
      <c r="AS5168"/>
      <c r="AT5168"/>
      <c r="AU5168"/>
      <c r="AV5168"/>
      <c r="AW5168"/>
      <c r="AX5168"/>
      <c r="AY5168"/>
      <c r="AZ5168"/>
      <c r="BA5168"/>
      <c r="BB5168"/>
      <c r="BC5168"/>
      <c r="BD5168"/>
      <c r="BE5168"/>
      <c r="BF5168"/>
      <c r="BG5168"/>
      <c r="BH5168"/>
      <c r="BI5168"/>
      <c r="BJ5168"/>
      <c r="BK5168"/>
      <c r="BL5168"/>
      <c r="BM5168"/>
      <c r="BN5168"/>
      <c r="BO5168"/>
      <c r="BP5168"/>
      <c r="BQ5168"/>
      <c r="BR5168"/>
      <c r="BS5168"/>
      <c r="BT5168"/>
      <c r="BU5168"/>
      <c r="BV5168"/>
      <c r="BW5168"/>
      <c r="BX5168"/>
      <c r="BY5168"/>
      <c r="BZ5168"/>
      <c r="CA5168"/>
      <c r="CB5168"/>
      <c r="CC5168"/>
      <c r="CD5168"/>
      <c r="CE5168"/>
      <c r="CF5168"/>
      <c r="CG5168"/>
      <c r="CH5168"/>
      <c r="CI5168"/>
      <c r="CJ5168"/>
      <c r="CK5168"/>
      <c r="CL5168"/>
      <c r="CM5168"/>
      <c r="CN5168"/>
      <c r="CO5168"/>
      <c r="CP5168"/>
      <c r="CQ5168"/>
      <c r="CR5168"/>
      <c r="CS5168"/>
      <c r="CT5168"/>
      <c r="CU5168"/>
      <c r="CV5168"/>
    </row>
    <row r="5169" spans="10:100" x14ac:dyDescent="0.25">
      <c r="J5169"/>
      <c r="K5169"/>
      <c r="L5169"/>
      <c r="M5169"/>
      <c r="N5169"/>
      <c r="O5169"/>
      <c r="P5169"/>
      <c r="Q5169"/>
      <c r="R5169"/>
      <c r="S5169"/>
      <c r="T5169"/>
      <c r="U5169"/>
      <c r="V5169"/>
      <c r="W5169"/>
      <c r="X5169"/>
      <c r="Y5169"/>
      <c r="Z5169"/>
      <c r="AA5169"/>
      <c r="AB5169"/>
      <c r="AC5169"/>
      <c r="AD5169"/>
      <c r="AE5169"/>
      <c r="AF5169"/>
      <c r="AG5169"/>
      <c r="AH5169"/>
      <c r="AI5169"/>
      <c r="AJ5169"/>
      <c r="AK5169"/>
      <c r="AL5169"/>
      <c r="AM5169"/>
      <c r="AN5169"/>
      <c r="AO5169"/>
      <c r="AP5169"/>
      <c r="AQ5169"/>
      <c r="AR5169"/>
      <c r="AS5169"/>
      <c r="AT5169"/>
      <c r="AU5169"/>
      <c r="AV5169"/>
      <c r="AW5169"/>
      <c r="AX5169"/>
      <c r="AY5169"/>
      <c r="AZ5169"/>
      <c r="BA5169"/>
      <c r="BB5169"/>
      <c r="BC5169"/>
      <c r="BD5169"/>
      <c r="BE5169"/>
      <c r="BF5169"/>
      <c r="BG5169"/>
      <c r="BH5169"/>
      <c r="BI5169"/>
      <c r="BJ5169"/>
      <c r="BK5169"/>
      <c r="BL5169"/>
      <c r="BM5169"/>
      <c r="BN5169"/>
      <c r="BO5169"/>
      <c r="BP5169"/>
      <c r="BQ5169"/>
      <c r="BR5169"/>
      <c r="BS5169"/>
      <c r="BT5169"/>
      <c r="BU5169"/>
      <c r="BV5169"/>
      <c r="BW5169"/>
      <c r="BX5169"/>
      <c r="BY5169"/>
      <c r="BZ5169"/>
      <c r="CA5169"/>
      <c r="CB5169"/>
      <c r="CC5169"/>
      <c r="CD5169"/>
      <c r="CE5169"/>
      <c r="CF5169"/>
      <c r="CG5169"/>
      <c r="CH5169"/>
      <c r="CI5169"/>
      <c r="CJ5169"/>
      <c r="CK5169"/>
      <c r="CL5169"/>
      <c r="CM5169"/>
      <c r="CN5169"/>
      <c r="CO5169"/>
      <c r="CP5169"/>
      <c r="CQ5169"/>
      <c r="CR5169"/>
      <c r="CS5169"/>
      <c r="CT5169"/>
      <c r="CU5169"/>
      <c r="CV5169"/>
    </row>
    <row r="5170" spans="10:100" x14ac:dyDescent="0.25">
      <c r="J5170"/>
      <c r="K5170"/>
      <c r="L5170"/>
      <c r="M5170"/>
      <c r="N5170"/>
      <c r="O5170"/>
      <c r="P5170"/>
      <c r="Q5170"/>
      <c r="R5170"/>
      <c r="S5170"/>
      <c r="T5170"/>
      <c r="U5170"/>
      <c r="V5170"/>
      <c r="W5170"/>
      <c r="X5170"/>
      <c r="Y5170"/>
      <c r="Z5170"/>
      <c r="AA5170"/>
      <c r="AB5170"/>
      <c r="AC5170"/>
      <c r="AD5170"/>
      <c r="AE5170"/>
      <c r="AF5170"/>
      <c r="AG5170"/>
      <c r="AH5170"/>
      <c r="AI5170"/>
      <c r="AJ5170"/>
      <c r="AK5170"/>
      <c r="AL5170"/>
      <c r="AM5170"/>
      <c r="AN5170"/>
      <c r="AO5170"/>
      <c r="AP5170"/>
      <c r="AQ5170"/>
      <c r="AR5170"/>
      <c r="AS5170"/>
      <c r="AT5170"/>
      <c r="AU5170"/>
      <c r="AV5170"/>
      <c r="AW5170"/>
      <c r="AX5170"/>
      <c r="AY5170"/>
      <c r="AZ5170"/>
      <c r="BA5170"/>
      <c r="BB5170"/>
      <c r="BC5170"/>
      <c r="BD5170"/>
      <c r="BE5170"/>
      <c r="BF5170"/>
      <c r="BG5170"/>
      <c r="BH5170"/>
      <c r="BI5170"/>
      <c r="BJ5170"/>
      <c r="BK5170"/>
      <c r="BL5170"/>
      <c r="BM5170"/>
      <c r="BN5170"/>
      <c r="BO5170"/>
      <c r="BP5170"/>
      <c r="BQ5170"/>
      <c r="BR5170"/>
      <c r="BS5170"/>
      <c r="BT5170"/>
      <c r="BU5170"/>
      <c r="BV5170"/>
      <c r="BW5170"/>
      <c r="BX5170"/>
      <c r="BY5170"/>
      <c r="BZ5170"/>
      <c r="CA5170"/>
      <c r="CB5170"/>
      <c r="CC5170"/>
      <c r="CD5170"/>
      <c r="CE5170"/>
      <c r="CF5170"/>
      <c r="CG5170"/>
      <c r="CH5170"/>
      <c r="CI5170"/>
      <c r="CJ5170"/>
      <c r="CK5170"/>
      <c r="CL5170"/>
      <c r="CM5170"/>
      <c r="CN5170"/>
      <c r="CO5170"/>
      <c r="CP5170"/>
      <c r="CQ5170"/>
      <c r="CR5170"/>
      <c r="CS5170"/>
      <c r="CT5170"/>
      <c r="CU5170"/>
      <c r="CV5170"/>
    </row>
    <row r="5171" spans="10:100" x14ac:dyDescent="0.25">
      <c r="J5171"/>
      <c r="K5171"/>
      <c r="L5171"/>
      <c r="M5171"/>
      <c r="N5171"/>
      <c r="O5171"/>
      <c r="P5171"/>
      <c r="Q5171"/>
      <c r="R5171"/>
      <c r="S5171"/>
      <c r="T5171"/>
      <c r="U5171"/>
      <c r="V5171"/>
      <c r="W5171"/>
      <c r="X5171"/>
      <c r="Y5171"/>
      <c r="Z5171"/>
      <c r="AA5171"/>
      <c r="AB5171"/>
      <c r="AC5171"/>
      <c r="AD5171"/>
      <c r="AE5171"/>
      <c r="AF5171"/>
      <c r="AG5171"/>
      <c r="AH5171"/>
      <c r="AI5171"/>
      <c r="AJ5171"/>
      <c r="AK5171"/>
      <c r="AL5171"/>
      <c r="AM5171"/>
      <c r="AN5171"/>
      <c r="AO5171"/>
      <c r="AP5171"/>
      <c r="AQ5171"/>
      <c r="AR5171"/>
      <c r="AS5171"/>
      <c r="AT5171"/>
      <c r="AU5171"/>
      <c r="AV5171"/>
      <c r="AW5171"/>
      <c r="AX5171"/>
      <c r="AY5171"/>
      <c r="AZ5171"/>
      <c r="BA5171"/>
      <c r="BB5171"/>
      <c r="BC5171"/>
      <c r="BD5171"/>
      <c r="BE5171"/>
      <c r="BF5171"/>
      <c r="BG5171"/>
      <c r="BH5171"/>
      <c r="BI5171"/>
      <c r="BJ5171"/>
      <c r="BK5171"/>
      <c r="BL5171"/>
      <c r="BM5171"/>
      <c r="BN5171"/>
      <c r="BO5171"/>
      <c r="BP5171"/>
      <c r="BQ5171"/>
      <c r="BR5171"/>
      <c r="BS5171"/>
      <c r="BT5171"/>
      <c r="BU5171"/>
      <c r="BV5171"/>
      <c r="BW5171"/>
      <c r="BX5171"/>
      <c r="BY5171"/>
      <c r="BZ5171"/>
      <c r="CA5171"/>
      <c r="CB5171"/>
      <c r="CC5171"/>
      <c r="CD5171"/>
      <c r="CE5171"/>
      <c r="CF5171"/>
      <c r="CG5171"/>
      <c r="CH5171"/>
      <c r="CI5171"/>
      <c r="CJ5171"/>
      <c r="CK5171"/>
      <c r="CL5171"/>
      <c r="CM5171"/>
      <c r="CN5171"/>
      <c r="CO5171"/>
      <c r="CP5171"/>
      <c r="CQ5171"/>
      <c r="CR5171"/>
      <c r="CS5171"/>
      <c r="CT5171"/>
      <c r="CU5171"/>
      <c r="CV5171"/>
    </row>
    <row r="5172" spans="10:100" x14ac:dyDescent="0.25">
      <c r="J5172"/>
      <c r="K5172"/>
      <c r="L5172"/>
      <c r="M5172"/>
      <c r="N5172"/>
      <c r="O5172"/>
      <c r="P5172"/>
      <c r="Q5172"/>
      <c r="R5172"/>
      <c r="S5172"/>
      <c r="T5172"/>
      <c r="U5172"/>
      <c r="V5172"/>
      <c r="W5172"/>
      <c r="X5172"/>
      <c r="Y5172"/>
      <c r="Z5172"/>
      <c r="AA5172"/>
      <c r="AB5172"/>
      <c r="AC5172"/>
      <c r="AD5172"/>
      <c r="AE5172"/>
      <c r="AF5172"/>
      <c r="AG5172"/>
      <c r="AH5172"/>
      <c r="AI5172"/>
      <c r="AJ5172"/>
      <c r="AK5172"/>
      <c r="AL5172"/>
      <c r="AM5172"/>
      <c r="AN5172"/>
      <c r="AO5172"/>
      <c r="AP5172"/>
      <c r="AQ5172"/>
      <c r="AR5172"/>
      <c r="AS5172"/>
      <c r="AT5172"/>
      <c r="AU5172"/>
      <c r="AV5172"/>
      <c r="AW5172"/>
      <c r="AX5172"/>
      <c r="AY5172"/>
      <c r="AZ5172"/>
      <c r="BA5172"/>
      <c r="BB5172"/>
      <c r="BC5172"/>
      <c r="BD5172"/>
      <c r="BE5172"/>
      <c r="BF5172"/>
      <c r="BG5172"/>
      <c r="BH5172"/>
      <c r="BI5172"/>
      <c r="BJ5172"/>
      <c r="BK5172"/>
      <c r="BL5172"/>
      <c r="BM5172"/>
      <c r="BN5172"/>
      <c r="BO5172"/>
      <c r="BP5172"/>
      <c r="BQ5172"/>
      <c r="BR5172"/>
      <c r="BS5172"/>
      <c r="BT5172"/>
      <c r="BU5172"/>
      <c r="BV5172"/>
      <c r="BW5172"/>
      <c r="BX5172"/>
      <c r="BY5172"/>
      <c r="BZ5172"/>
      <c r="CA5172"/>
      <c r="CB5172"/>
      <c r="CC5172"/>
      <c r="CD5172"/>
      <c r="CE5172"/>
      <c r="CF5172"/>
      <c r="CG5172"/>
      <c r="CH5172"/>
      <c r="CI5172"/>
      <c r="CJ5172"/>
      <c r="CK5172"/>
      <c r="CL5172"/>
      <c r="CM5172"/>
      <c r="CN5172"/>
      <c r="CO5172"/>
      <c r="CP5172"/>
      <c r="CQ5172"/>
      <c r="CR5172"/>
      <c r="CS5172"/>
      <c r="CT5172"/>
      <c r="CU5172"/>
      <c r="CV5172"/>
    </row>
    <row r="5173" spans="10:100" x14ac:dyDescent="0.25">
      <c r="J5173"/>
      <c r="K5173"/>
      <c r="L5173"/>
      <c r="M5173"/>
      <c r="N5173"/>
      <c r="O5173"/>
      <c r="P5173"/>
      <c r="Q5173"/>
      <c r="R5173"/>
      <c r="S5173"/>
      <c r="T5173"/>
      <c r="U5173"/>
      <c r="V5173"/>
      <c r="W5173"/>
      <c r="X5173"/>
      <c r="Y5173"/>
      <c r="Z5173"/>
      <c r="AA5173"/>
      <c r="AB5173"/>
      <c r="AC5173"/>
      <c r="AD5173"/>
      <c r="AE5173"/>
      <c r="AF5173"/>
      <c r="AG5173"/>
      <c r="AH5173"/>
      <c r="AI5173"/>
      <c r="AJ5173"/>
      <c r="AK5173"/>
      <c r="AL5173"/>
      <c r="AM5173"/>
      <c r="AN5173"/>
      <c r="AO5173"/>
      <c r="AP5173"/>
      <c r="AQ5173"/>
      <c r="AR5173"/>
      <c r="AS5173"/>
      <c r="AT5173"/>
      <c r="AU5173"/>
      <c r="AV5173"/>
      <c r="AW5173"/>
      <c r="AX5173"/>
      <c r="AY5173"/>
      <c r="AZ5173"/>
      <c r="BA5173"/>
      <c r="BB5173"/>
      <c r="BC5173"/>
      <c r="BD5173"/>
      <c r="BE5173"/>
      <c r="BF5173"/>
      <c r="BG5173"/>
      <c r="BH5173"/>
      <c r="BI5173"/>
      <c r="BJ5173"/>
      <c r="BK5173"/>
      <c r="BL5173"/>
      <c r="BM5173"/>
      <c r="BN5173"/>
      <c r="BO5173"/>
      <c r="BP5173"/>
      <c r="BQ5173"/>
      <c r="BR5173"/>
      <c r="BS5173"/>
      <c r="BT5173"/>
      <c r="BU5173"/>
      <c r="BV5173"/>
      <c r="BW5173"/>
      <c r="BX5173"/>
      <c r="BY5173"/>
      <c r="BZ5173"/>
      <c r="CA5173"/>
      <c r="CB5173"/>
      <c r="CC5173"/>
      <c r="CD5173"/>
      <c r="CE5173"/>
      <c r="CF5173"/>
      <c r="CG5173"/>
      <c r="CH5173"/>
      <c r="CI5173"/>
      <c r="CJ5173"/>
      <c r="CK5173"/>
      <c r="CL5173"/>
      <c r="CM5173"/>
      <c r="CN5173"/>
      <c r="CO5173"/>
      <c r="CP5173"/>
      <c r="CQ5173"/>
      <c r="CR5173"/>
      <c r="CS5173"/>
      <c r="CT5173"/>
      <c r="CU5173"/>
      <c r="CV5173"/>
    </row>
    <row r="5174" spans="10:100" x14ac:dyDescent="0.25">
      <c r="J5174"/>
      <c r="K5174"/>
      <c r="L5174"/>
      <c r="M5174"/>
      <c r="N5174"/>
      <c r="O5174"/>
      <c r="P5174"/>
      <c r="Q5174"/>
      <c r="R5174"/>
      <c r="S5174"/>
      <c r="T5174"/>
      <c r="U5174"/>
      <c r="V5174"/>
      <c r="W5174"/>
      <c r="X5174"/>
      <c r="Y5174"/>
      <c r="Z5174"/>
      <c r="AA5174"/>
      <c r="AB5174"/>
      <c r="AC5174"/>
      <c r="AD5174"/>
      <c r="AE5174"/>
      <c r="AF5174"/>
      <c r="AG5174"/>
      <c r="AH5174"/>
      <c r="AI5174"/>
      <c r="AJ5174"/>
      <c r="AK5174"/>
      <c r="AL5174"/>
      <c r="AM5174"/>
      <c r="AN5174"/>
      <c r="AO5174"/>
      <c r="AP5174"/>
      <c r="AQ5174"/>
      <c r="AR5174"/>
      <c r="AS5174"/>
      <c r="AT5174"/>
      <c r="AU5174"/>
      <c r="AV5174"/>
      <c r="AW5174"/>
      <c r="AX5174"/>
      <c r="AY5174"/>
      <c r="AZ5174"/>
      <c r="BA5174"/>
      <c r="BB5174"/>
      <c r="BC5174"/>
      <c r="BD5174"/>
      <c r="BE5174"/>
      <c r="BF5174"/>
      <c r="BG5174"/>
      <c r="BH5174"/>
      <c r="BI5174"/>
      <c r="BJ5174"/>
      <c r="BK5174"/>
      <c r="BL5174"/>
      <c r="BM5174"/>
      <c r="BN5174"/>
      <c r="BO5174"/>
      <c r="BP5174"/>
      <c r="BQ5174"/>
      <c r="BR5174"/>
      <c r="BS5174"/>
      <c r="BT5174"/>
      <c r="BU5174"/>
      <c r="BV5174"/>
      <c r="BW5174"/>
      <c r="BX5174"/>
      <c r="BY5174"/>
      <c r="BZ5174"/>
      <c r="CA5174"/>
      <c r="CB5174"/>
      <c r="CC5174"/>
      <c r="CD5174"/>
      <c r="CE5174"/>
      <c r="CF5174"/>
      <c r="CG5174"/>
      <c r="CH5174"/>
      <c r="CI5174"/>
      <c r="CJ5174"/>
      <c r="CK5174"/>
      <c r="CL5174"/>
      <c r="CM5174"/>
      <c r="CN5174"/>
      <c r="CO5174"/>
      <c r="CP5174"/>
      <c r="CQ5174"/>
      <c r="CR5174"/>
      <c r="CS5174"/>
      <c r="CT5174"/>
      <c r="CU5174"/>
      <c r="CV5174"/>
    </row>
    <row r="5175" spans="10:100" x14ac:dyDescent="0.25">
      <c r="J5175"/>
      <c r="K5175"/>
      <c r="L5175"/>
      <c r="M5175"/>
      <c r="N5175"/>
      <c r="O5175"/>
      <c r="P5175"/>
      <c r="Q5175"/>
      <c r="R5175"/>
      <c r="S5175"/>
      <c r="T5175"/>
      <c r="U5175"/>
      <c r="V5175"/>
      <c r="W5175"/>
      <c r="X5175"/>
      <c r="Y5175"/>
      <c r="Z5175"/>
      <c r="AA5175"/>
      <c r="AB5175"/>
      <c r="AC5175"/>
      <c r="AD5175"/>
      <c r="AE5175"/>
      <c r="AF5175"/>
      <c r="AG5175"/>
      <c r="AH5175"/>
      <c r="AI5175"/>
      <c r="AJ5175"/>
      <c r="AK5175"/>
      <c r="AL5175"/>
      <c r="AM5175"/>
      <c r="AN5175"/>
      <c r="AO5175"/>
      <c r="AP5175"/>
      <c r="AQ5175"/>
      <c r="AR5175"/>
      <c r="AS5175"/>
      <c r="AT5175"/>
      <c r="AU5175"/>
      <c r="AV5175"/>
      <c r="AW5175"/>
      <c r="AX5175"/>
      <c r="AY5175"/>
      <c r="AZ5175"/>
      <c r="BA5175"/>
      <c r="BB5175"/>
      <c r="BC5175"/>
      <c r="BD5175"/>
      <c r="BE5175"/>
      <c r="BF5175"/>
      <c r="BG5175"/>
      <c r="BH5175"/>
      <c r="BI5175"/>
      <c r="BJ5175"/>
      <c r="BK5175"/>
      <c r="BL5175"/>
      <c r="BM5175"/>
      <c r="BN5175"/>
      <c r="BO5175"/>
      <c r="BP5175"/>
      <c r="BQ5175"/>
      <c r="BR5175"/>
      <c r="BS5175"/>
      <c r="BT5175"/>
      <c r="BU5175"/>
      <c r="BV5175"/>
      <c r="BW5175"/>
      <c r="BX5175"/>
      <c r="BY5175"/>
      <c r="BZ5175"/>
      <c r="CA5175"/>
      <c r="CB5175"/>
      <c r="CC5175"/>
      <c r="CD5175"/>
      <c r="CE5175"/>
      <c r="CF5175"/>
      <c r="CG5175"/>
      <c r="CH5175"/>
      <c r="CI5175"/>
      <c r="CJ5175"/>
      <c r="CK5175"/>
      <c r="CL5175"/>
      <c r="CM5175"/>
      <c r="CN5175"/>
      <c r="CO5175"/>
      <c r="CP5175"/>
      <c r="CQ5175"/>
      <c r="CR5175"/>
      <c r="CS5175"/>
      <c r="CT5175"/>
      <c r="CU5175"/>
      <c r="CV5175"/>
    </row>
    <row r="5176" spans="10:100" x14ac:dyDescent="0.25">
      <c r="J5176"/>
      <c r="K5176"/>
      <c r="L5176"/>
      <c r="M5176"/>
      <c r="N5176"/>
      <c r="O5176"/>
      <c r="P5176"/>
      <c r="Q5176"/>
      <c r="R5176"/>
      <c r="S5176"/>
      <c r="T5176"/>
      <c r="U5176"/>
      <c r="V5176"/>
      <c r="W5176"/>
      <c r="X5176"/>
      <c r="Y5176"/>
      <c r="Z5176"/>
      <c r="AA5176"/>
      <c r="AB5176"/>
      <c r="AC5176"/>
      <c r="AD5176"/>
      <c r="AE5176"/>
      <c r="AF5176"/>
      <c r="AG5176"/>
      <c r="AH5176"/>
      <c r="AI5176"/>
      <c r="AJ5176"/>
      <c r="AK5176"/>
      <c r="AL5176"/>
      <c r="AM5176"/>
      <c r="AN5176"/>
      <c r="AO5176"/>
      <c r="AP5176"/>
      <c r="AQ5176"/>
      <c r="AR5176"/>
      <c r="AS5176"/>
      <c r="AT5176"/>
      <c r="AU5176"/>
      <c r="AV5176"/>
      <c r="AW5176"/>
      <c r="AX5176"/>
      <c r="AY5176"/>
      <c r="AZ5176"/>
      <c r="BA5176"/>
      <c r="BB5176"/>
      <c r="BC5176"/>
      <c r="BD5176"/>
      <c r="BE5176"/>
      <c r="BF5176"/>
      <c r="BG5176"/>
      <c r="BH5176"/>
      <c r="BI5176"/>
      <c r="BJ5176"/>
      <c r="BK5176"/>
      <c r="BL5176"/>
      <c r="BM5176"/>
      <c r="BN5176"/>
      <c r="BO5176"/>
      <c r="BP5176"/>
      <c r="BQ5176"/>
      <c r="BR5176"/>
      <c r="BS5176"/>
      <c r="BT5176"/>
      <c r="BU5176"/>
      <c r="BV5176"/>
      <c r="BW5176"/>
      <c r="BX5176"/>
      <c r="BY5176"/>
      <c r="BZ5176"/>
      <c r="CA5176"/>
      <c r="CB5176"/>
      <c r="CC5176"/>
      <c r="CD5176"/>
      <c r="CE5176"/>
      <c r="CF5176"/>
      <c r="CG5176"/>
      <c r="CH5176"/>
      <c r="CI5176"/>
      <c r="CJ5176"/>
      <c r="CK5176"/>
      <c r="CL5176"/>
      <c r="CM5176"/>
      <c r="CN5176"/>
      <c r="CO5176"/>
      <c r="CP5176"/>
      <c r="CQ5176"/>
      <c r="CR5176"/>
      <c r="CS5176"/>
      <c r="CT5176"/>
      <c r="CU5176"/>
      <c r="CV5176"/>
    </row>
    <row r="5177" spans="10:100" x14ac:dyDescent="0.25">
      <c r="J5177"/>
      <c r="K5177"/>
      <c r="L5177"/>
      <c r="M5177"/>
      <c r="N5177"/>
      <c r="O5177"/>
      <c r="P5177"/>
      <c r="Q5177"/>
      <c r="R5177"/>
      <c r="S5177"/>
      <c r="T5177"/>
      <c r="U5177"/>
      <c r="V5177"/>
      <c r="W5177"/>
      <c r="X5177"/>
      <c r="Y5177"/>
      <c r="Z5177"/>
      <c r="AA5177"/>
      <c r="AB5177"/>
      <c r="AC5177"/>
      <c r="AD5177"/>
      <c r="AE5177"/>
      <c r="AF5177"/>
      <c r="AG5177"/>
      <c r="AH5177"/>
      <c r="AI5177"/>
      <c r="AJ5177"/>
      <c r="AK5177"/>
      <c r="AL5177"/>
      <c r="AM5177"/>
      <c r="AN5177"/>
      <c r="AO5177"/>
      <c r="AP5177"/>
      <c r="AQ5177"/>
      <c r="AR5177"/>
      <c r="AS5177"/>
      <c r="AT5177"/>
      <c r="AU5177"/>
      <c r="AV5177"/>
      <c r="AW5177"/>
      <c r="AX5177"/>
      <c r="AY5177"/>
      <c r="AZ5177"/>
      <c r="BA5177"/>
      <c r="BB5177"/>
      <c r="BC5177"/>
      <c r="BD5177"/>
      <c r="BE5177"/>
      <c r="BF5177"/>
      <c r="BG5177"/>
      <c r="BH5177"/>
      <c r="BI5177"/>
      <c r="BJ5177"/>
      <c r="BK5177"/>
      <c r="BL5177"/>
      <c r="BM5177"/>
      <c r="BN5177"/>
      <c r="BO5177"/>
      <c r="BP5177"/>
      <c r="BQ5177"/>
      <c r="BR5177"/>
      <c r="BS5177"/>
      <c r="BT5177"/>
      <c r="BU5177"/>
      <c r="BV5177"/>
      <c r="BW5177"/>
      <c r="BX5177"/>
      <c r="BY5177"/>
      <c r="BZ5177"/>
      <c r="CA5177"/>
      <c r="CB5177"/>
      <c r="CC5177"/>
      <c r="CD5177"/>
      <c r="CE5177"/>
      <c r="CF5177"/>
      <c r="CG5177"/>
      <c r="CH5177"/>
      <c r="CI5177"/>
      <c r="CJ5177"/>
      <c r="CK5177"/>
      <c r="CL5177"/>
      <c r="CM5177"/>
      <c r="CN5177"/>
      <c r="CO5177"/>
      <c r="CP5177"/>
      <c r="CQ5177"/>
      <c r="CR5177"/>
      <c r="CS5177"/>
      <c r="CT5177"/>
      <c r="CU5177"/>
      <c r="CV5177"/>
    </row>
    <row r="5178" spans="10:100" x14ac:dyDescent="0.25">
      <c r="J5178"/>
      <c r="K5178"/>
      <c r="L5178"/>
      <c r="M5178"/>
      <c r="N5178"/>
      <c r="O5178"/>
      <c r="P5178"/>
      <c r="Q5178"/>
      <c r="R5178"/>
      <c r="S5178"/>
      <c r="T5178"/>
      <c r="U5178"/>
      <c r="V5178"/>
      <c r="W5178"/>
      <c r="X5178"/>
      <c r="Y5178"/>
      <c r="Z5178"/>
      <c r="AA5178"/>
      <c r="AB5178"/>
      <c r="AC5178"/>
      <c r="AD5178"/>
      <c r="AE5178"/>
      <c r="AF5178"/>
      <c r="AG5178"/>
      <c r="AH5178"/>
      <c r="AI5178"/>
      <c r="AJ5178"/>
      <c r="AK5178"/>
      <c r="AL5178"/>
      <c r="AM5178"/>
      <c r="AN5178"/>
      <c r="AO5178"/>
      <c r="AP5178"/>
      <c r="AQ5178"/>
      <c r="AR5178"/>
      <c r="AS5178"/>
      <c r="AT5178"/>
      <c r="AU5178"/>
      <c r="AV5178"/>
      <c r="AW5178"/>
      <c r="AX5178"/>
      <c r="AY5178"/>
      <c r="AZ5178"/>
      <c r="BA5178"/>
      <c r="BB5178"/>
      <c r="BC5178"/>
      <c r="BD5178"/>
      <c r="BE5178"/>
      <c r="BF5178"/>
      <c r="BG5178"/>
      <c r="BH5178"/>
      <c r="BI5178"/>
      <c r="BJ5178"/>
      <c r="BK5178"/>
      <c r="BL5178"/>
      <c r="BM5178"/>
      <c r="BN5178"/>
      <c r="BO5178"/>
      <c r="BP5178"/>
      <c r="BQ5178"/>
      <c r="BR5178"/>
      <c r="BS5178"/>
      <c r="BT5178"/>
      <c r="BU5178"/>
      <c r="BV5178"/>
      <c r="BW5178"/>
      <c r="BX5178"/>
      <c r="BY5178"/>
      <c r="BZ5178"/>
      <c r="CA5178"/>
      <c r="CB5178"/>
      <c r="CC5178"/>
      <c r="CD5178"/>
      <c r="CE5178"/>
      <c r="CF5178"/>
      <c r="CG5178"/>
      <c r="CH5178"/>
      <c r="CI5178"/>
      <c r="CJ5178"/>
      <c r="CK5178"/>
      <c r="CL5178"/>
      <c r="CM5178"/>
      <c r="CN5178"/>
      <c r="CO5178"/>
      <c r="CP5178"/>
      <c r="CQ5178"/>
      <c r="CR5178"/>
      <c r="CS5178"/>
      <c r="CT5178"/>
      <c r="CU5178"/>
      <c r="CV5178"/>
    </row>
    <row r="5179" spans="10:100" x14ac:dyDescent="0.25">
      <c r="J5179"/>
      <c r="K5179"/>
      <c r="L5179"/>
      <c r="M5179"/>
      <c r="N5179"/>
      <c r="O5179"/>
      <c r="P5179"/>
      <c r="Q5179"/>
      <c r="R5179"/>
      <c r="S5179"/>
      <c r="T5179"/>
      <c r="U5179"/>
      <c r="V5179"/>
      <c r="W5179"/>
      <c r="X5179"/>
      <c r="Y5179"/>
      <c r="Z5179"/>
      <c r="AA5179"/>
      <c r="AB5179"/>
      <c r="AC5179"/>
      <c r="AD5179"/>
      <c r="AE5179"/>
      <c r="AF5179"/>
      <c r="AG5179"/>
      <c r="AH5179"/>
      <c r="AI5179"/>
      <c r="AJ5179"/>
      <c r="AK5179"/>
      <c r="AL5179"/>
      <c r="AM5179"/>
      <c r="AN5179"/>
      <c r="AO5179"/>
      <c r="AP5179"/>
      <c r="AQ5179"/>
      <c r="AR5179"/>
      <c r="AS5179"/>
      <c r="AT5179"/>
      <c r="AU5179"/>
      <c r="AV5179"/>
      <c r="AW5179"/>
      <c r="AX5179"/>
      <c r="AY5179"/>
      <c r="AZ5179"/>
      <c r="BA5179"/>
      <c r="BB5179"/>
      <c r="BC5179"/>
      <c r="BD5179"/>
      <c r="BE5179"/>
      <c r="BF5179"/>
      <c r="BG5179"/>
      <c r="BH5179"/>
      <c r="BI5179"/>
      <c r="BJ5179"/>
      <c r="BK5179"/>
      <c r="BL5179"/>
      <c r="BM5179"/>
      <c r="BN5179"/>
      <c r="BO5179"/>
      <c r="BP5179"/>
      <c r="BQ5179"/>
      <c r="BR5179"/>
      <c r="BS5179"/>
      <c r="BT5179"/>
      <c r="BU5179"/>
      <c r="BV5179"/>
      <c r="BW5179"/>
      <c r="BX5179"/>
      <c r="BY5179"/>
      <c r="BZ5179"/>
      <c r="CA5179"/>
      <c r="CB5179"/>
      <c r="CC5179"/>
      <c r="CD5179"/>
      <c r="CE5179"/>
      <c r="CF5179"/>
      <c r="CG5179"/>
      <c r="CH5179"/>
      <c r="CI5179"/>
      <c r="CJ5179"/>
      <c r="CK5179"/>
      <c r="CL5179"/>
      <c r="CM5179"/>
      <c r="CN5179"/>
      <c r="CO5179"/>
      <c r="CP5179"/>
      <c r="CQ5179"/>
      <c r="CR5179"/>
      <c r="CS5179"/>
      <c r="CT5179"/>
      <c r="CU5179"/>
      <c r="CV5179"/>
    </row>
    <row r="5180" spans="10:100" x14ac:dyDescent="0.25">
      <c r="J5180"/>
      <c r="K5180"/>
      <c r="L5180"/>
      <c r="M5180"/>
      <c r="N5180"/>
      <c r="O5180"/>
      <c r="P5180"/>
      <c r="Q5180"/>
      <c r="R5180"/>
      <c r="S5180"/>
      <c r="T5180"/>
      <c r="U5180"/>
      <c r="V5180"/>
      <c r="W5180"/>
      <c r="X5180"/>
      <c r="Y5180"/>
      <c r="Z5180"/>
      <c r="AA5180"/>
      <c r="AB5180"/>
      <c r="AC5180"/>
      <c r="AD5180"/>
      <c r="AE5180"/>
      <c r="AF5180"/>
      <c r="AG5180"/>
      <c r="AH5180"/>
      <c r="AI5180"/>
      <c r="AJ5180"/>
      <c r="AK5180"/>
      <c r="AL5180"/>
      <c r="AM5180"/>
      <c r="AN5180"/>
      <c r="AO5180"/>
      <c r="AP5180"/>
      <c r="AQ5180"/>
      <c r="AR5180"/>
      <c r="AS5180"/>
      <c r="AT5180"/>
      <c r="AU5180"/>
      <c r="AV5180"/>
      <c r="AW5180"/>
      <c r="AX5180"/>
      <c r="AY5180"/>
      <c r="AZ5180"/>
      <c r="BA5180"/>
      <c r="BB5180"/>
      <c r="BC5180"/>
      <c r="BD5180"/>
      <c r="BE5180"/>
      <c r="BF5180"/>
      <c r="BG5180"/>
      <c r="BH5180"/>
      <c r="BI5180"/>
      <c r="BJ5180"/>
      <c r="BK5180"/>
      <c r="BL5180"/>
      <c r="BM5180"/>
      <c r="BN5180"/>
      <c r="BO5180"/>
      <c r="BP5180"/>
      <c r="BQ5180"/>
      <c r="BR5180"/>
      <c r="BS5180"/>
      <c r="BT5180"/>
      <c r="BU5180"/>
      <c r="BV5180"/>
      <c r="BW5180"/>
      <c r="BX5180"/>
      <c r="BY5180"/>
      <c r="BZ5180"/>
      <c r="CA5180"/>
      <c r="CB5180"/>
      <c r="CC5180"/>
      <c r="CD5180"/>
      <c r="CE5180"/>
      <c r="CF5180"/>
      <c r="CG5180"/>
      <c r="CH5180"/>
      <c r="CI5180"/>
      <c r="CJ5180"/>
      <c r="CK5180"/>
      <c r="CL5180"/>
      <c r="CM5180"/>
      <c r="CN5180"/>
      <c r="CO5180"/>
      <c r="CP5180"/>
      <c r="CQ5180"/>
      <c r="CR5180"/>
      <c r="CS5180"/>
      <c r="CT5180"/>
      <c r="CU5180"/>
      <c r="CV5180"/>
    </row>
    <row r="5181" spans="10:100" x14ac:dyDescent="0.25">
      <c r="J5181"/>
      <c r="K5181"/>
      <c r="L5181"/>
      <c r="M5181"/>
      <c r="N5181"/>
      <c r="O5181"/>
      <c r="P5181"/>
      <c r="Q5181"/>
      <c r="R5181"/>
      <c r="S5181"/>
      <c r="T5181"/>
      <c r="U5181"/>
      <c r="V5181"/>
      <c r="W5181"/>
      <c r="X5181"/>
      <c r="Y5181"/>
      <c r="Z5181"/>
      <c r="AA5181"/>
      <c r="AB5181"/>
      <c r="AC5181"/>
      <c r="AD5181"/>
      <c r="AE5181"/>
      <c r="AF5181"/>
      <c r="AG5181"/>
      <c r="AH5181"/>
      <c r="AI5181"/>
      <c r="AJ5181"/>
      <c r="AK5181"/>
      <c r="AL5181"/>
      <c r="AM5181"/>
      <c r="AN5181"/>
      <c r="AO5181"/>
      <c r="AP5181"/>
      <c r="AQ5181"/>
      <c r="AR5181"/>
      <c r="AS5181"/>
      <c r="AT5181"/>
      <c r="AU5181"/>
      <c r="AV5181"/>
      <c r="AW5181"/>
      <c r="AX5181"/>
      <c r="AY5181"/>
      <c r="AZ5181"/>
      <c r="BA5181"/>
      <c r="BB5181"/>
      <c r="BC5181"/>
      <c r="BD5181"/>
      <c r="BE5181"/>
      <c r="BF5181"/>
      <c r="BG5181"/>
      <c r="BH5181"/>
      <c r="BI5181"/>
      <c r="BJ5181"/>
      <c r="BK5181"/>
      <c r="BL5181"/>
      <c r="BM5181"/>
      <c r="BN5181"/>
      <c r="BO5181"/>
      <c r="BP5181"/>
      <c r="BQ5181"/>
      <c r="BR5181"/>
      <c r="BS5181"/>
      <c r="BT5181"/>
      <c r="BU5181"/>
      <c r="BV5181"/>
      <c r="BW5181"/>
      <c r="BX5181"/>
      <c r="BY5181"/>
      <c r="BZ5181"/>
      <c r="CA5181"/>
      <c r="CB5181"/>
      <c r="CC5181"/>
      <c r="CD5181"/>
      <c r="CE5181"/>
      <c r="CF5181"/>
      <c r="CG5181"/>
      <c r="CH5181"/>
      <c r="CI5181"/>
      <c r="CJ5181"/>
      <c r="CK5181"/>
      <c r="CL5181"/>
      <c r="CM5181"/>
      <c r="CN5181"/>
      <c r="CO5181"/>
      <c r="CP5181"/>
      <c r="CQ5181"/>
      <c r="CR5181"/>
      <c r="CS5181"/>
      <c r="CT5181"/>
      <c r="CU5181"/>
      <c r="CV5181"/>
    </row>
    <row r="5182" spans="10:100" x14ac:dyDescent="0.25">
      <c r="J5182"/>
      <c r="K5182"/>
      <c r="L5182"/>
      <c r="M5182"/>
      <c r="N5182"/>
      <c r="O5182"/>
      <c r="P5182"/>
      <c r="Q5182"/>
      <c r="R5182"/>
      <c r="S5182"/>
      <c r="T5182"/>
      <c r="U5182"/>
      <c r="V5182"/>
      <c r="W5182"/>
      <c r="X5182"/>
      <c r="Y5182"/>
      <c r="Z5182"/>
      <c r="AA5182"/>
      <c r="AB5182"/>
      <c r="AC5182"/>
      <c r="AD5182"/>
      <c r="AE5182"/>
      <c r="AF5182"/>
      <c r="AG5182"/>
      <c r="AH5182"/>
      <c r="AI5182"/>
      <c r="AJ5182"/>
      <c r="AK5182"/>
      <c r="AL5182"/>
      <c r="AM5182"/>
      <c r="AN5182"/>
      <c r="AO5182"/>
      <c r="AP5182"/>
      <c r="AQ5182"/>
      <c r="AR5182"/>
      <c r="AS5182"/>
      <c r="AT5182"/>
      <c r="AU5182"/>
      <c r="AV5182"/>
      <c r="AW5182"/>
      <c r="AX5182"/>
      <c r="AY5182"/>
      <c r="AZ5182"/>
      <c r="BA5182"/>
      <c r="BB5182"/>
      <c r="BC5182"/>
      <c r="BD5182"/>
      <c r="BE5182"/>
      <c r="BF5182"/>
      <c r="BG5182"/>
      <c r="BH5182"/>
      <c r="BI5182"/>
      <c r="BJ5182"/>
      <c r="BK5182"/>
      <c r="BL5182"/>
      <c r="BM5182"/>
      <c r="BN5182"/>
      <c r="BO5182"/>
      <c r="BP5182"/>
      <c r="BQ5182"/>
      <c r="BR5182"/>
      <c r="BS5182"/>
      <c r="BT5182"/>
      <c r="BU5182"/>
      <c r="BV5182"/>
      <c r="BW5182"/>
      <c r="BX5182"/>
      <c r="BY5182"/>
      <c r="BZ5182"/>
      <c r="CA5182"/>
      <c r="CB5182"/>
      <c r="CC5182"/>
      <c r="CD5182"/>
      <c r="CE5182"/>
      <c r="CF5182"/>
      <c r="CG5182"/>
      <c r="CH5182"/>
      <c r="CI5182"/>
      <c r="CJ5182"/>
      <c r="CK5182"/>
      <c r="CL5182"/>
      <c r="CM5182"/>
      <c r="CN5182"/>
      <c r="CO5182"/>
      <c r="CP5182"/>
      <c r="CQ5182"/>
      <c r="CR5182"/>
      <c r="CS5182"/>
      <c r="CT5182"/>
      <c r="CU5182"/>
      <c r="CV5182"/>
    </row>
    <row r="5183" spans="10:100" x14ac:dyDescent="0.25">
      <c r="J5183"/>
      <c r="K5183"/>
      <c r="L5183"/>
      <c r="M5183"/>
      <c r="N5183"/>
      <c r="O5183"/>
      <c r="P5183"/>
      <c r="Q5183"/>
      <c r="R5183"/>
      <c r="S5183"/>
      <c r="T5183"/>
      <c r="U5183"/>
      <c r="V5183"/>
      <c r="W5183"/>
      <c r="X5183"/>
      <c r="Y5183"/>
      <c r="Z5183"/>
      <c r="AA5183"/>
      <c r="AB5183"/>
      <c r="AC5183"/>
      <c r="AD5183"/>
      <c r="AE5183"/>
      <c r="AF5183"/>
      <c r="AG5183"/>
      <c r="AH5183"/>
      <c r="AI5183"/>
      <c r="AJ5183"/>
      <c r="AK5183"/>
      <c r="AL5183"/>
      <c r="AM5183"/>
      <c r="AN5183"/>
      <c r="AO5183"/>
      <c r="AP5183"/>
      <c r="AQ5183"/>
      <c r="AR5183"/>
      <c r="AS5183"/>
      <c r="AT5183"/>
      <c r="AU5183"/>
      <c r="AV5183"/>
      <c r="AW5183"/>
      <c r="AX5183"/>
      <c r="AY5183"/>
      <c r="AZ5183"/>
      <c r="BA5183"/>
      <c r="BB5183"/>
      <c r="BC5183"/>
      <c r="BD5183"/>
      <c r="BE5183"/>
      <c r="BF5183"/>
      <c r="BG5183"/>
      <c r="BH5183"/>
      <c r="BI5183"/>
      <c r="BJ5183"/>
      <c r="BK5183"/>
      <c r="BL5183"/>
      <c r="BM5183"/>
      <c r="BN5183"/>
      <c r="BO5183"/>
      <c r="BP5183"/>
      <c r="BQ5183"/>
      <c r="BR5183"/>
      <c r="BS5183"/>
      <c r="BT5183"/>
      <c r="BU5183"/>
      <c r="BV5183"/>
      <c r="BW5183"/>
      <c r="BX5183"/>
      <c r="BY5183"/>
      <c r="BZ5183"/>
      <c r="CA5183"/>
      <c r="CB5183"/>
      <c r="CC5183"/>
      <c r="CD5183"/>
      <c r="CE5183"/>
      <c r="CF5183"/>
      <c r="CG5183"/>
      <c r="CH5183"/>
      <c r="CI5183"/>
      <c r="CJ5183"/>
      <c r="CK5183"/>
      <c r="CL5183"/>
      <c r="CM5183"/>
      <c r="CN5183"/>
      <c r="CO5183"/>
      <c r="CP5183"/>
      <c r="CQ5183"/>
      <c r="CR5183"/>
      <c r="CS5183"/>
      <c r="CT5183"/>
      <c r="CU5183"/>
      <c r="CV5183"/>
    </row>
    <row r="5184" spans="10:100" x14ac:dyDescent="0.25">
      <c r="J5184"/>
      <c r="K5184"/>
      <c r="L5184"/>
      <c r="M5184"/>
      <c r="N5184"/>
      <c r="O5184"/>
      <c r="P5184"/>
      <c r="Q5184"/>
      <c r="R5184"/>
      <c r="S5184"/>
      <c r="T5184"/>
      <c r="U5184"/>
      <c r="V5184"/>
      <c r="W5184"/>
      <c r="X5184"/>
      <c r="Y5184"/>
      <c r="Z5184"/>
      <c r="AA5184"/>
      <c r="AB5184"/>
      <c r="AC5184"/>
      <c r="AD5184"/>
      <c r="AE5184"/>
      <c r="AF5184"/>
      <c r="AG5184"/>
      <c r="AH5184"/>
      <c r="AI5184"/>
      <c r="AJ5184"/>
      <c r="AK5184"/>
      <c r="AL5184"/>
      <c r="AM5184"/>
      <c r="AN5184"/>
      <c r="AO5184"/>
      <c r="AP5184"/>
      <c r="AQ5184"/>
      <c r="AR5184"/>
      <c r="AS5184"/>
      <c r="AT5184"/>
      <c r="AU5184"/>
      <c r="AV5184"/>
      <c r="AW5184"/>
      <c r="AX5184"/>
      <c r="AY5184"/>
      <c r="AZ5184"/>
      <c r="BA5184"/>
      <c r="BB5184"/>
      <c r="BC5184"/>
      <c r="BD5184"/>
      <c r="BE5184"/>
      <c r="BF5184"/>
      <c r="BG5184"/>
      <c r="BH5184"/>
      <c r="BI5184"/>
      <c r="BJ5184"/>
      <c r="BK5184"/>
      <c r="BL5184"/>
      <c r="BM5184"/>
      <c r="BN5184"/>
      <c r="BO5184"/>
      <c r="BP5184"/>
      <c r="BQ5184"/>
      <c r="BR5184"/>
      <c r="BS5184"/>
      <c r="BT5184"/>
      <c r="BU5184"/>
      <c r="BV5184"/>
      <c r="BW5184"/>
      <c r="BX5184"/>
      <c r="BY5184"/>
      <c r="BZ5184"/>
      <c r="CA5184"/>
      <c r="CB5184"/>
      <c r="CC5184"/>
      <c r="CD5184"/>
      <c r="CE5184"/>
      <c r="CF5184"/>
      <c r="CG5184"/>
      <c r="CH5184"/>
      <c r="CI5184"/>
      <c r="CJ5184"/>
      <c r="CK5184"/>
      <c r="CL5184"/>
      <c r="CM5184"/>
      <c r="CN5184"/>
      <c r="CO5184"/>
      <c r="CP5184"/>
      <c r="CQ5184"/>
      <c r="CR5184"/>
      <c r="CS5184"/>
      <c r="CT5184"/>
      <c r="CU5184"/>
      <c r="CV5184"/>
    </row>
    <row r="5185" spans="10:100" x14ac:dyDescent="0.25">
      <c r="J5185"/>
      <c r="K5185"/>
      <c r="L5185"/>
      <c r="M5185"/>
      <c r="N5185"/>
      <c r="O5185"/>
      <c r="P5185"/>
      <c r="Q5185"/>
      <c r="R5185"/>
      <c r="S5185"/>
      <c r="T5185"/>
      <c r="U5185"/>
      <c r="V5185"/>
      <c r="W5185"/>
      <c r="X5185"/>
      <c r="Y5185"/>
      <c r="Z5185"/>
      <c r="AA5185"/>
      <c r="AB5185"/>
      <c r="AC5185"/>
      <c r="AD5185"/>
      <c r="AE5185"/>
      <c r="AF5185"/>
      <c r="AG5185"/>
      <c r="AH5185"/>
      <c r="AI5185"/>
      <c r="AJ5185"/>
      <c r="AK5185"/>
      <c r="AL5185"/>
      <c r="AM5185"/>
      <c r="AN5185"/>
      <c r="AO5185"/>
      <c r="AP5185"/>
      <c r="AQ5185"/>
      <c r="AR5185"/>
      <c r="AS5185"/>
      <c r="AT5185"/>
      <c r="AU5185"/>
      <c r="AV5185"/>
      <c r="AW5185"/>
      <c r="AX5185"/>
      <c r="AY5185"/>
      <c r="AZ5185"/>
      <c r="BA5185"/>
      <c r="BB5185"/>
      <c r="BC5185"/>
      <c r="BD5185"/>
      <c r="BE5185"/>
      <c r="BF5185"/>
      <c r="BG5185"/>
      <c r="BH5185"/>
      <c r="BI5185"/>
      <c r="BJ5185"/>
      <c r="BK5185"/>
      <c r="BL5185"/>
      <c r="BM5185"/>
      <c r="BN5185"/>
      <c r="BO5185"/>
      <c r="BP5185"/>
      <c r="BQ5185"/>
      <c r="BR5185"/>
      <c r="BS5185"/>
      <c r="BT5185"/>
      <c r="BU5185"/>
      <c r="BV5185"/>
      <c r="BW5185"/>
      <c r="BX5185"/>
      <c r="BY5185"/>
      <c r="BZ5185"/>
      <c r="CA5185"/>
      <c r="CB5185"/>
      <c r="CC5185"/>
      <c r="CD5185"/>
      <c r="CE5185"/>
      <c r="CF5185"/>
      <c r="CG5185"/>
      <c r="CH5185"/>
      <c r="CI5185"/>
      <c r="CJ5185"/>
      <c r="CK5185"/>
      <c r="CL5185"/>
      <c r="CM5185"/>
      <c r="CN5185"/>
      <c r="CO5185"/>
      <c r="CP5185"/>
      <c r="CQ5185"/>
      <c r="CR5185"/>
      <c r="CS5185"/>
      <c r="CT5185"/>
      <c r="CU5185"/>
      <c r="CV5185"/>
    </row>
    <row r="5186" spans="10:100" x14ac:dyDescent="0.25">
      <c r="J5186"/>
      <c r="K5186"/>
      <c r="L5186"/>
      <c r="M5186"/>
      <c r="N5186"/>
      <c r="O5186"/>
      <c r="P5186"/>
      <c r="Q5186"/>
      <c r="R5186"/>
      <c r="S5186"/>
      <c r="T5186"/>
      <c r="U5186"/>
      <c r="V5186"/>
      <c r="W5186"/>
      <c r="X5186"/>
      <c r="Y5186"/>
      <c r="Z5186"/>
      <c r="AA5186"/>
      <c r="AB5186"/>
      <c r="AC5186"/>
      <c r="AD5186"/>
      <c r="AE5186"/>
      <c r="AF5186"/>
      <c r="AG5186"/>
      <c r="AH5186"/>
      <c r="AI5186"/>
      <c r="AJ5186"/>
      <c r="AK5186"/>
      <c r="AL5186"/>
      <c r="AM5186"/>
      <c r="AN5186"/>
      <c r="AO5186"/>
      <c r="AP5186"/>
      <c r="AQ5186"/>
      <c r="AR5186"/>
      <c r="AS5186"/>
      <c r="AT5186"/>
      <c r="AU5186"/>
      <c r="AV5186"/>
      <c r="AW5186"/>
      <c r="AX5186"/>
      <c r="AY5186"/>
      <c r="AZ5186"/>
      <c r="BA5186"/>
      <c r="BB5186"/>
      <c r="BC5186"/>
      <c r="BD5186"/>
      <c r="BE5186"/>
      <c r="BF5186"/>
      <c r="BG5186"/>
      <c r="BH5186"/>
      <c r="BI5186"/>
      <c r="BJ5186"/>
      <c r="BK5186"/>
      <c r="BL5186"/>
      <c r="BM5186"/>
      <c r="BN5186"/>
      <c r="BO5186"/>
      <c r="BP5186"/>
      <c r="BQ5186"/>
      <c r="BR5186"/>
      <c r="BS5186"/>
      <c r="BT5186"/>
      <c r="BU5186"/>
      <c r="BV5186"/>
      <c r="BW5186"/>
      <c r="BX5186"/>
      <c r="BY5186"/>
      <c r="BZ5186"/>
      <c r="CA5186"/>
      <c r="CB5186"/>
      <c r="CC5186"/>
      <c r="CD5186"/>
      <c r="CE5186"/>
      <c r="CF5186"/>
      <c r="CG5186"/>
      <c r="CH5186"/>
      <c r="CI5186"/>
      <c r="CJ5186"/>
      <c r="CK5186"/>
      <c r="CL5186"/>
      <c r="CM5186"/>
      <c r="CN5186"/>
      <c r="CO5186"/>
      <c r="CP5186"/>
      <c r="CQ5186"/>
      <c r="CR5186"/>
      <c r="CS5186"/>
      <c r="CT5186"/>
      <c r="CU5186"/>
      <c r="CV5186"/>
    </row>
    <row r="5187" spans="10:100" x14ac:dyDescent="0.25">
      <c r="J5187"/>
      <c r="K5187"/>
      <c r="L5187"/>
      <c r="M5187"/>
      <c r="N5187"/>
      <c r="O5187"/>
      <c r="P5187"/>
      <c r="Q5187"/>
      <c r="R5187"/>
      <c r="S5187"/>
      <c r="T5187"/>
      <c r="U5187"/>
      <c r="V5187"/>
      <c r="W5187"/>
      <c r="X5187"/>
      <c r="Y5187"/>
      <c r="Z5187"/>
      <c r="AA5187"/>
      <c r="AB5187"/>
      <c r="AC5187"/>
      <c r="AD5187"/>
      <c r="AE5187"/>
      <c r="AF5187"/>
      <c r="AG5187"/>
      <c r="AH5187"/>
      <c r="AI5187"/>
      <c r="AJ5187"/>
      <c r="AK5187"/>
      <c r="AL5187"/>
      <c r="AM5187"/>
      <c r="AN5187"/>
      <c r="AO5187"/>
      <c r="AP5187"/>
      <c r="AQ5187"/>
      <c r="AR5187"/>
      <c r="AS5187"/>
      <c r="AT5187"/>
      <c r="AU5187"/>
      <c r="AV5187"/>
      <c r="AW5187"/>
      <c r="AX5187"/>
      <c r="AY5187"/>
      <c r="AZ5187"/>
      <c r="BA5187"/>
      <c r="BB5187"/>
      <c r="BC5187"/>
      <c r="BD5187"/>
      <c r="BE5187"/>
      <c r="BF5187"/>
      <c r="BG5187"/>
      <c r="BH5187"/>
      <c r="BI5187"/>
      <c r="BJ5187"/>
      <c r="BK5187"/>
      <c r="BL5187"/>
      <c r="BM5187"/>
      <c r="BN5187"/>
      <c r="BO5187"/>
      <c r="BP5187"/>
      <c r="BQ5187"/>
      <c r="BR5187"/>
      <c r="BS5187"/>
      <c r="BT5187"/>
      <c r="BU5187"/>
      <c r="BV5187"/>
      <c r="BW5187"/>
      <c r="BX5187"/>
      <c r="BY5187"/>
      <c r="BZ5187"/>
      <c r="CA5187"/>
      <c r="CB5187"/>
      <c r="CC5187"/>
      <c r="CD5187"/>
      <c r="CE5187"/>
      <c r="CF5187"/>
      <c r="CG5187"/>
      <c r="CH5187"/>
      <c r="CI5187"/>
      <c r="CJ5187"/>
      <c r="CK5187"/>
      <c r="CL5187"/>
      <c r="CM5187"/>
      <c r="CN5187"/>
      <c r="CO5187"/>
      <c r="CP5187"/>
      <c r="CQ5187"/>
      <c r="CR5187"/>
      <c r="CS5187"/>
      <c r="CT5187"/>
      <c r="CU5187"/>
      <c r="CV5187"/>
    </row>
    <row r="5188" spans="10:100" x14ac:dyDescent="0.25">
      <c r="J5188"/>
      <c r="K5188"/>
      <c r="L5188"/>
      <c r="M5188"/>
      <c r="N5188"/>
      <c r="O5188"/>
      <c r="P5188"/>
      <c r="Q5188"/>
      <c r="R5188"/>
      <c r="S5188"/>
      <c r="T5188"/>
      <c r="U5188"/>
      <c r="V5188"/>
      <c r="W5188"/>
      <c r="X5188"/>
      <c r="Y5188"/>
      <c r="Z5188"/>
      <c r="AA5188"/>
      <c r="AB5188"/>
      <c r="AC5188"/>
      <c r="AD5188"/>
      <c r="AE5188"/>
      <c r="AF5188"/>
      <c r="AG5188"/>
      <c r="AH5188"/>
      <c r="AI5188"/>
      <c r="AJ5188"/>
      <c r="AK5188"/>
      <c r="AL5188"/>
      <c r="AM5188"/>
      <c r="AN5188"/>
      <c r="AO5188"/>
      <c r="AP5188"/>
      <c r="AQ5188"/>
      <c r="AR5188"/>
      <c r="AS5188"/>
      <c r="AT5188"/>
      <c r="AU5188"/>
      <c r="AV5188"/>
      <c r="AW5188"/>
      <c r="AX5188"/>
      <c r="AY5188"/>
      <c r="AZ5188"/>
      <c r="BA5188"/>
      <c r="BB5188"/>
      <c r="BC5188"/>
      <c r="BD5188"/>
      <c r="BE5188"/>
      <c r="BF5188"/>
      <c r="BG5188"/>
      <c r="BH5188"/>
      <c r="BI5188"/>
      <c r="BJ5188"/>
      <c r="BK5188"/>
      <c r="BL5188"/>
      <c r="BM5188"/>
      <c r="BN5188"/>
      <c r="BO5188"/>
      <c r="BP5188"/>
      <c r="BQ5188"/>
      <c r="BR5188"/>
      <c r="BS5188"/>
      <c r="BT5188"/>
      <c r="BU5188"/>
      <c r="BV5188"/>
      <c r="BW5188"/>
      <c r="BX5188"/>
      <c r="BY5188"/>
      <c r="BZ5188"/>
      <c r="CA5188"/>
      <c r="CB5188"/>
      <c r="CC5188"/>
      <c r="CD5188"/>
      <c r="CE5188"/>
      <c r="CF5188"/>
      <c r="CG5188"/>
      <c r="CH5188"/>
      <c r="CI5188"/>
      <c r="CJ5188"/>
      <c r="CK5188"/>
      <c r="CL5188"/>
      <c r="CM5188"/>
      <c r="CN5188"/>
      <c r="CO5188"/>
      <c r="CP5188"/>
      <c r="CQ5188"/>
      <c r="CR5188"/>
      <c r="CS5188"/>
      <c r="CT5188"/>
      <c r="CU5188"/>
      <c r="CV5188"/>
    </row>
    <row r="5189" spans="10:100" x14ac:dyDescent="0.25">
      <c r="J5189"/>
      <c r="K5189"/>
      <c r="L5189"/>
      <c r="M5189"/>
      <c r="N5189"/>
      <c r="O5189"/>
      <c r="P5189"/>
      <c r="Q5189"/>
      <c r="R5189"/>
      <c r="S5189"/>
      <c r="T5189"/>
      <c r="U5189"/>
      <c r="V5189"/>
      <c r="W5189"/>
      <c r="X5189"/>
      <c r="Y5189"/>
      <c r="Z5189"/>
      <c r="AA5189"/>
      <c r="AB5189"/>
      <c r="AC5189"/>
      <c r="AD5189"/>
      <c r="AE5189"/>
      <c r="AF5189"/>
      <c r="AG5189"/>
      <c r="AH5189"/>
      <c r="AI5189"/>
      <c r="AJ5189"/>
      <c r="AK5189"/>
      <c r="AL5189"/>
      <c r="AM5189"/>
      <c r="AN5189"/>
      <c r="AO5189"/>
      <c r="AP5189"/>
      <c r="AQ5189"/>
      <c r="AR5189"/>
      <c r="AS5189"/>
      <c r="AT5189"/>
      <c r="AU5189"/>
      <c r="AV5189"/>
      <c r="AW5189"/>
      <c r="AX5189"/>
      <c r="AY5189"/>
      <c r="AZ5189"/>
      <c r="BA5189"/>
      <c r="BB5189"/>
      <c r="BC5189"/>
      <c r="BD5189"/>
      <c r="BE5189"/>
      <c r="BF5189"/>
      <c r="BG5189"/>
      <c r="BH5189"/>
      <c r="BI5189"/>
      <c r="BJ5189"/>
      <c r="BK5189"/>
      <c r="BL5189"/>
      <c r="BM5189"/>
      <c r="BN5189"/>
      <c r="BO5189"/>
      <c r="BP5189"/>
      <c r="BQ5189"/>
      <c r="BR5189"/>
      <c r="BS5189"/>
      <c r="BT5189"/>
      <c r="BU5189"/>
      <c r="BV5189"/>
      <c r="BW5189"/>
      <c r="BX5189"/>
      <c r="BY5189"/>
      <c r="BZ5189"/>
      <c r="CA5189"/>
      <c r="CB5189"/>
      <c r="CC5189"/>
      <c r="CD5189"/>
      <c r="CE5189"/>
      <c r="CF5189"/>
      <c r="CG5189"/>
      <c r="CH5189"/>
      <c r="CI5189"/>
      <c r="CJ5189"/>
      <c r="CK5189"/>
      <c r="CL5189"/>
      <c r="CM5189"/>
      <c r="CN5189"/>
      <c r="CO5189"/>
      <c r="CP5189"/>
      <c r="CQ5189"/>
      <c r="CR5189"/>
      <c r="CS5189"/>
      <c r="CT5189"/>
      <c r="CU5189"/>
      <c r="CV5189"/>
    </row>
    <row r="5190" spans="10:100" x14ac:dyDescent="0.25">
      <c r="J5190"/>
      <c r="K5190"/>
      <c r="L5190"/>
      <c r="M5190"/>
      <c r="N5190"/>
      <c r="O5190"/>
      <c r="P5190"/>
      <c r="Q5190"/>
      <c r="R5190"/>
      <c r="S5190"/>
      <c r="T5190"/>
      <c r="U5190"/>
      <c r="V5190"/>
      <c r="W5190"/>
      <c r="X5190"/>
      <c r="Y5190"/>
      <c r="Z5190"/>
      <c r="AA5190"/>
      <c r="AB5190"/>
      <c r="AC5190"/>
      <c r="AD5190"/>
      <c r="AE5190"/>
      <c r="AF5190"/>
      <c r="AG5190"/>
      <c r="AH5190"/>
      <c r="AI5190"/>
      <c r="AJ5190"/>
      <c r="AK5190"/>
      <c r="AL5190"/>
      <c r="AM5190"/>
      <c r="AN5190"/>
      <c r="AO5190"/>
      <c r="AP5190"/>
      <c r="AQ5190"/>
      <c r="AR5190"/>
      <c r="AS5190"/>
      <c r="AT5190"/>
      <c r="AU5190"/>
      <c r="AV5190"/>
      <c r="AW5190"/>
      <c r="AX5190"/>
      <c r="AY5190"/>
      <c r="AZ5190"/>
      <c r="BA5190"/>
      <c r="BB5190"/>
      <c r="BC5190"/>
      <c r="BD5190"/>
      <c r="BE5190"/>
      <c r="BF5190"/>
      <c r="BG5190"/>
      <c r="BH5190"/>
      <c r="BI5190"/>
      <c r="BJ5190"/>
      <c r="BK5190"/>
      <c r="BL5190"/>
      <c r="BM5190"/>
      <c r="BN5190"/>
      <c r="BO5190"/>
      <c r="BP5190"/>
      <c r="BQ5190"/>
      <c r="BR5190"/>
      <c r="BS5190"/>
      <c r="BT5190"/>
      <c r="BU5190"/>
      <c r="BV5190"/>
      <c r="BW5190"/>
      <c r="BX5190"/>
      <c r="BY5190"/>
      <c r="BZ5190"/>
      <c r="CA5190"/>
      <c r="CB5190"/>
      <c r="CC5190"/>
      <c r="CD5190"/>
      <c r="CE5190"/>
      <c r="CF5190"/>
      <c r="CG5190"/>
      <c r="CH5190"/>
      <c r="CI5190"/>
      <c r="CJ5190"/>
      <c r="CK5190"/>
      <c r="CL5190"/>
      <c r="CM5190"/>
      <c r="CN5190"/>
      <c r="CO5190"/>
      <c r="CP5190"/>
      <c r="CQ5190"/>
      <c r="CR5190"/>
      <c r="CS5190"/>
      <c r="CT5190"/>
      <c r="CU5190"/>
      <c r="CV5190"/>
    </row>
    <row r="5191" spans="10:100" x14ac:dyDescent="0.25">
      <c r="J5191"/>
      <c r="K5191"/>
      <c r="L5191"/>
      <c r="M5191"/>
      <c r="N5191"/>
      <c r="O5191"/>
      <c r="P5191"/>
      <c r="Q5191"/>
      <c r="R5191"/>
      <c r="S5191"/>
      <c r="T5191"/>
      <c r="U5191"/>
      <c r="V5191"/>
      <c r="W5191"/>
      <c r="X5191"/>
      <c r="Y5191"/>
      <c r="Z5191"/>
      <c r="AA5191"/>
      <c r="AB5191"/>
      <c r="AC5191"/>
      <c r="AD5191"/>
      <c r="AE5191"/>
      <c r="AF5191"/>
      <c r="AG5191"/>
      <c r="AH5191"/>
      <c r="AI5191"/>
      <c r="AJ5191"/>
      <c r="AK5191"/>
      <c r="AL5191"/>
      <c r="AM5191"/>
      <c r="AN5191"/>
      <c r="AO5191"/>
      <c r="AP5191"/>
      <c r="AQ5191"/>
      <c r="AR5191"/>
      <c r="AS5191"/>
      <c r="AT5191"/>
      <c r="AU5191"/>
      <c r="AV5191"/>
      <c r="AW5191"/>
      <c r="AX5191"/>
      <c r="AY5191"/>
      <c r="AZ5191"/>
      <c r="BA5191"/>
      <c r="BB5191"/>
      <c r="BC5191"/>
      <c r="BD5191"/>
      <c r="BE5191"/>
      <c r="BF5191"/>
      <c r="BG5191"/>
      <c r="BH5191"/>
      <c r="BI5191"/>
      <c r="BJ5191"/>
      <c r="BK5191"/>
      <c r="BL5191"/>
      <c r="BM5191"/>
      <c r="BN5191"/>
      <c r="BO5191"/>
      <c r="BP5191"/>
      <c r="BQ5191"/>
      <c r="BR5191"/>
      <c r="BS5191"/>
      <c r="BT5191"/>
      <c r="BU5191"/>
      <c r="BV5191"/>
      <c r="BW5191"/>
      <c r="BX5191"/>
      <c r="BY5191"/>
      <c r="BZ5191"/>
      <c r="CA5191"/>
      <c r="CB5191"/>
      <c r="CC5191"/>
      <c r="CD5191"/>
      <c r="CE5191"/>
      <c r="CF5191"/>
      <c r="CG5191"/>
      <c r="CH5191"/>
      <c r="CI5191"/>
      <c r="CJ5191"/>
      <c r="CK5191"/>
      <c r="CL5191"/>
      <c r="CM5191"/>
      <c r="CN5191"/>
      <c r="CO5191"/>
      <c r="CP5191"/>
      <c r="CQ5191"/>
      <c r="CR5191"/>
      <c r="CS5191"/>
      <c r="CT5191"/>
      <c r="CU5191"/>
      <c r="CV5191"/>
    </row>
    <row r="5192" spans="10:100" x14ac:dyDescent="0.25">
      <c r="J5192"/>
      <c r="K5192"/>
      <c r="L5192"/>
      <c r="M5192"/>
      <c r="N5192"/>
      <c r="O5192"/>
      <c r="P5192"/>
      <c r="Q5192"/>
      <c r="R5192"/>
      <c r="S5192"/>
      <c r="T5192"/>
      <c r="U5192"/>
      <c r="V5192"/>
      <c r="W5192"/>
      <c r="X5192"/>
      <c r="Y5192"/>
      <c r="Z5192"/>
      <c r="AA5192"/>
      <c r="AB5192"/>
      <c r="AC5192"/>
      <c r="AD5192"/>
      <c r="AE5192"/>
      <c r="AF5192"/>
      <c r="AG5192"/>
      <c r="AH5192"/>
      <c r="AI5192"/>
      <c r="AJ5192"/>
      <c r="AK5192"/>
      <c r="AL5192"/>
      <c r="AM5192"/>
      <c r="AN5192"/>
      <c r="AO5192"/>
      <c r="AP5192"/>
      <c r="AQ5192"/>
      <c r="AR5192"/>
      <c r="AS5192"/>
      <c r="AT5192"/>
      <c r="AU5192"/>
      <c r="AV5192"/>
      <c r="AW5192"/>
      <c r="AX5192"/>
      <c r="AY5192"/>
      <c r="AZ5192"/>
      <c r="BA5192"/>
      <c r="BB5192"/>
      <c r="BC5192"/>
      <c r="BD5192"/>
      <c r="BE5192"/>
      <c r="BF5192"/>
      <c r="BG5192"/>
      <c r="BH5192"/>
      <c r="BI5192"/>
      <c r="BJ5192"/>
      <c r="BK5192"/>
      <c r="BL5192"/>
      <c r="BM5192"/>
      <c r="BN5192"/>
      <c r="BO5192"/>
      <c r="BP5192"/>
      <c r="BQ5192"/>
      <c r="BR5192"/>
      <c r="BS5192"/>
      <c r="BT5192"/>
      <c r="BU5192"/>
      <c r="BV5192"/>
      <c r="BW5192"/>
      <c r="BX5192"/>
      <c r="BY5192"/>
      <c r="BZ5192"/>
      <c r="CA5192"/>
      <c r="CB5192"/>
      <c r="CC5192"/>
      <c r="CD5192"/>
      <c r="CE5192"/>
      <c r="CF5192"/>
      <c r="CG5192"/>
      <c r="CH5192"/>
      <c r="CI5192"/>
      <c r="CJ5192"/>
      <c r="CK5192"/>
      <c r="CL5192"/>
      <c r="CM5192"/>
      <c r="CN5192"/>
      <c r="CO5192"/>
      <c r="CP5192"/>
      <c r="CQ5192"/>
      <c r="CR5192"/>
      <c r="CS5192"/>
      <c r="CT5192"/>
      <c r="CU5192"/>
      <c r="CV5192"/>
    </row>
    <row r="5193" spans="10:100" x14ac:dyDescent="0.25">
      <c r="J5193"/>
      <c r="K5193"/>
      <c r="L5193"/>
      <c r="M5193"/>
      <c r="N5193"/>
      <c r="O5193"/>
      <c r="P5193"/>
      <c r="Q5193"/>
      <c r="R5193"/>
      <c r="S5193"/>
      <c r="T5193"/>
      <c r="U5193"/>
      <c r="V5193"/>
      <c r="W5193"/>
      <c r="X5193"/>
      <c r="Y5193"/>
      <c r="Z5193"/>
      <c r="AA5193"/>
      <c r="AB5193"/>
      <c r="AC5193"/>
      <c r="AD5193"/>
      <c r="AE5193"/>
      <c r="AF5193"/>
      <c r="AG5193"/>
      <c r="AH5193"/>
      <c r="AI5193"/>
      <c r="AJ5193"/>
      <c r="AK5193"/>
      <c r="AL5193"/>
      <c r="AM5193"/>
      <c r="AN5193"/>
      <c r="AO5193"/>
      <c r="AP5193"/>
      <c r="AQ5193"/>
      <c r="AR5193"/>
      <c r="AS5193"/>
      <c r="AT5193"/>
      <c r="AU5193"/>
      <c r="AV5193"/>
      <c r="AW5193"/>
      <c r="AX5193"/>
      <c r="AY5193"/>
      <c r="AZ5193"/>
      <c r="BA5193"/>
      <c r="BB5193"/>
      <c r="BC5193"/>
      <c r="BD5193"/>
      <c r="BE5193"/>
      <c r="BF5193"/>
      <c r="BG5193"/>
      <c r="BH5193"/>
      <c r="BI5193"/>
      <c r="BJ5193"/>
      <c r="BK5193"/>
      <c r="BL5193"/>
      <c r="BM5193"/>
      <c r="BN5193"/>
      <c r="BO5193"/>
      <c r="BP5193"/>
      <c r="BQ5193"/>
      <c r="BR5193"/>
      <c r="BS5193"/>
      <c r="BT5193"/>
      <c r="BU5193"/>
      <c r="BV5193"/>
      <c r="BW5193"/>
      <c r="BX5193"/>
      <c r="BY5193"/>
      <c r="BZ5193"/>
      <c r="CA5193"/>
      <c r="CB5193"/>
      <c r="CC5193"/>
      <c r="CD5193"/>
      <c r="CE5193"/>
      <c r="CF5193"/>
      <c r="CG5193"/>
      <c r="CH5193"/>
      <c r="CI5193"/>
      <c r="CJ5193"/>
      <c r="CK5193"/>
      <c r="CL5193"/>
      <c r="CM5193"/>
      <c r="CN5193"/>
      <c r="CO5193"/>
      <c r="CP5193"/>
      <c r="CQ5193"/>
      <c r="CR5193"/>
      <c r="CS5193"/>
      <c r="CT5193"/>
      <c r="CU5193"/>
      <c r="CV5193"/>
    </row>
    <row r="5194" spans="10:100" x14ac:dyDescent="0.25">
      <c r="J5194"/>
      <c r="K5194"/>
      <c r="L5194"/>
      <c r="M5194"/>
      <c r="N5194"/>
      <c r="O5194"/>
      <c r="P5194"/>
      <c r="Q5194"/>
      <c r="R5194"/>
      <c r="S5194"/>
      <c r="T5194"/>
      <c r="U5194"/>
      <c r="V5194"/>
      <c r="W5194"/>
      <c r="X5194"/>
      <c r="Y5194"/>
      <c r="Z5194"/>
      <c r="AA5194"/>
      <c r="AB5194"/>
      <c r="AC5194"/>
      <c r="AD5194"/>
      <c r="AE5194"/>
      <c r="AF5194"/>
      <c r="AG5194"/>
      <c r="AH5194"/>
      <c r="AI5194"/>
      <c r="AJ5194"/>
      <c r="AK5194"/>
      <c r="AL5194"/>
      <c r="AM5194"/>
      <c r="AN5194"/>
      <c r="AO5194"/>
      <c r="AP5194"/>
      <c r="AQ5194"/>
      <c r="AR5194"/>
      <c r="AS5194"/>
      <c r="AT5194"/>
      <c r="AU5194"/>
      <c r="AV5194"/>
      <c r="AW5194"/>
      <c r="AX5194"/>
      <c r="AY5194"/>
      <c r="AZ5194"/>
      <c r="BA5194"/>
      <c r="BB5194"/>
      <c r="BC5194"/>
      <c r="BD5194"/>
      <c r="BE5194"/>
      <c r="BF5194"/>
      <c r="BG5194"/>
      <c r="BH5194"/>
      <c r="BI5194"/>
      <c r="BJ5194"/>
      <c r="BK5194"/>
      <c r="BL5194"/>
      <c r="BM5194"/>
      <c r="BN5194"/>
      <c r="BO5194"/>
      <c r="BP5194"/>
      <c r="BQ5194"/>
      <c r="BR5194"/>
      <c r="BS5194"/>
      <c r="BT5194"/>
      <c r="BU5194"/>
      <c r="BV5194"/>
      <c r="BW5194"/>
      <c r="BX5194"/>
      <c r="BY5194"/>
      <c r="BZ5194"/>
      <c r="CA5194"/>
      <c r="CB5194"/>
      <c r="CC5194"/>
      <c r="CD5194"/>
      <c r="CE5194"/>
      <c r="CF5194"/>
      <c r="CG5194"/>
      <c r="CH5194"/>
      <c r="CI5194"/>
      <c r="CJ5194"/>
      <c r="CK5194"/>
      <c r="CL5194"/>
      <c r="CM5194"/>
      <c r="CN5194"/>
      <c r="CO5194"/>
      <c r="CP5194"/>
      <c r="CQ5194"/>
      <c r="CR5194"/>
      <c r="CS5194"/>
      <c r="CT5194"/>
      <c r="CU5194"/>
      <c r="CV5194"/>
    </row>
    <row r="5195" spans="10:100" x14ac:dyDescent="0.25">
      <c r="J5195"/>
      <c r="K5195"/>
      <c r="L5195"/>
      <c r="M5195"/>
      <c r="N5195"/>
      <c r="O5195"/>
      <c r="P5195"/>
      <c r="Q5195"/>
      <c r="R5195"/>
      <c r="S5195"/>
      <c r="T5195"/>
      <c r="U5195"/>
      <c r="V5195"/>
      <c r="W5195"/>
      <c r="X5195"/>
      <c r="Y5195"/>
      <c r="Z5195"/>
      <c r="AA5195"/>
      <c r="AB5195"/>
      <c r="AC5195"/>
      <c r="AD5195"/>
      <c r="AE5195"/>
      <c r="AF5195"/>
      <c r="AG5195"/>
      <c r="AH5195"/>
      <c r="AI5195"/>
      <c r="AJ5195"/>
      <c r="AK5195"/>
      <c r="AL5195"/>
      <c r="AM5195"/>
      <c r="AN5195"/>
      <c r="AO5195"/>
      <c r="AP5195"/>
      <c r="AQ5195"/>
      <c r="AR5195"/>
      <c r="AS5195"/>
      <c r="AT5195"/>
      <c r="AU5195"/>
      <c r="AV5195"/>
      <c r="AW5195"/>
      <c r="AX5195"/>
      <c r="AY5195"/>
      <c r="AZ5195"/>
      <c r="BA5195"/>
      <c r="BB5195"/>
      <c r="BC5195"/>
      <c r="BD5195"/>
      <c r="BE5195"/>
      <c r="BF5195"/>
      <c r="BG5195"/>
      <c r="BH5195"/>
      <c r="BI5195"/>
      <c r="BJ5195"/>
      <c r="BK5195"/>
      <c r="BL5195"/>
      <c r="BM5195"/>
      <c r="BN5195"/>
      <c r="BO5195"/>
      <c r="BP5195"/>
      <c r="BQ5195"/>
      <c r="BR5195"/>
      <c r="BS5195"/>
      <c r="BT5195"/>
      <c r="BU5195"/>
      <c r="BV5195"/>
      <c r="BW5195"/>
      <c r="BX5195"/>
      <c r="BY5195"/>
      <c r="BZ5195"/>
      <c r="CA5195"/>
      <c r="CB5195"/>
      <c r="CC5195"/>
      <c r="CD5195"/>
      <c r="CE5195"/>
      <c r="CF5195"/>
      <c r="CG5195"/>
      <c r="CH5195"/>
      <c r="CI5195"/>
      <c r="CJ5195"/>
      <c r="CK5195"/>
      <c r="CL5195"/>
      <c r="CM5195"/>
      <c r="CN5195"/>
      <c r="CO5195"/>
      <c r="CP5195"/>
      <c r="CQ5195"/>
      <c r="CR5195"/>
      <c r="CS5195"/>
      <c r="CT5195"/>
      <c r="CU5195"/>
      <c r="CV5195"/>
    </row>
    <row r="5196" spans="10:100" x14ac:dyDescent="0.25">
      <c r="J5196"/>
      <c r="K5196"/>
      <c r="L5196"/>
      <c r="M5196"/>
      <c r="N5196"/>
      <c r="O5196"/>
      <c r="P5196"/>
      <c r="Q5196"/>
      <c r="R5196"/>
      <c r="S5196"/>
      <c r="T5196"/>
      <c r="U5196"/>
      <c r="V5196"/>
      <c r="W5196"/>
      <c r="X5196"/>
      <c r="Y5196"/>
      <c r="Z5196"/>
      <c r="AA5196"/>
      <c r="AB5196"/>
      <c r="AC5196"/>
      <c r="AD5196"/>
      <c r="AE5196"/>
      <c r="AF5196"/>
      <c r="AG5196"/>
      <c r="AH5196"/>
      <c r="AI5196"/>
      <c r="AJ5196"/>
      <c r="AK5196"/>
      <c r="AL5196"/>
      <c r="AM5196"/>
      <c r="AN5196"/>
      <c r="AO5196"/>
      <c r="AP5196"/>
      <c r="AQ5196"/>
      <c r="AR5196"/>
      <c r="AS5196"/>
      <c r="AT5196"/>
      <c r="AU5196"/>
      <c r="AV5196"/>
      <c r="AW5196"/>
      <c r="AX5196"/>
      <c r="AY5196"/>
      <c r="AZ5196"/>
      <c r="BA5196"/>
      <c r="BB5196"/>
      <c r="BC5196"/>
      <c r="BD5196"/>
      <c r="BE5196"/>
      <c r="BF5196"/>
      <c r="BG5196"/>
      <c r="BH5196"/>
      <c r="BI5196"/>
      <c r="BJ5196"/>
      <c r="BK5196"/>
      <c r="BL5196"/>
      <c r="BM5196"/>
      <c r="BN5196"/>
      <c r="BO5196"/>
      <c r="BP5196"/>
      <c r="BQ5196"/>
      <c r="BR5196"/>
      <c r="BS5196"/>
      <c r="BT5196"/>
      <c r="BU5196"/>
      <c r="BV5196"/>
      <c r="BW5196"/>
      <c r="BX5196"/>
      <c r="BY5196"/>
      <c r="BZ5196"/>
      <c r="CA5196"/>
      <c r="CB5196"/>
      <c r="CC5196"/>
      <c r="CD5196"/>
      <c r="CE5196"/>
      <c r="CF5196"/>
      <c r="CG5196"/>
      <c r="CH5196"/>
      <c r="CI5196"/>
      <c r="CJ5196"/>
      <c r="CK5196"/>
      <c r="CL5196"/>
      <c r="CM5196"/>
      <c r="CN5196"/>
      <c r="CO5196"/>
      <c r="CP5196"/>
      <c r="CQ5196"/>
      <c r="CR5196"/>
      <c r="CS5196"/>
      <c r="CT5196"/>
      <c r="CU5196"/>
      <c r="CV5196"/>
    </row>
    <row r="5197" spans="10:100" x14ac:dyDescent="0.25">
      <c r="J5197"/>
      <c r="K5197"/>
      <c r="L5197"/>
      <c r="M5197"/>
      <c r="N5197"/>
      <c r="O5197"/>
      <c r="P5197"/>
      <c r="Q5197"/>
      <c r="R5197"/>
      <c r="S5197"/>
      <c r="T5197"/>
      <c r="U5197"/>
      <c r="V5197"/>
      <c r="W5197"/>
      <c r="X5197"/>
      <c r="Y5197"/>
      <c r="Z5197"/>
      <c r="AA5197"/>
      <c r="AB5197"/>
      <c r="AC5197"/>
      <c r="AD5197"/>
      <c r="AE5197"/>
      <c r="AF5197"/>
      <c r="AG5197"/>
      <c r="AH5197"/>
      <c r="AI5197"/>
      <c r="AJ5197"/>
      <c r="AK5197"/>
      <c r="AL5197"/>
      <c r="AM5197"/>
      <c r="AN5197"/>
      <c r="AO5197"/>
      <c r="AP5197"/>
      <c r="AQ5197"/>
      <c r="AR5197"/>
      <c r="AS5197"/>
      <c r="AT5197"/>
      <c r="AU5197"/>
      <c r="AV5197"/>
      <c r="AW5197"/>
      <c r="AX5197"/>
      <c r="AY5197"/>
      <c r="AZ5197"/>
      <c r="BA5197"/>
      <c r="BB5197"/>
      <c r="BC5197"/>
      <c r="BD5197"/>
      <c r="BE5197"/>
      <c r="BF5197"/>
      <c r="BG5197"/>
      <c r="BH5197"/>
      <c r="BI5197"/>
      <c r="BJ5197"/>
      <c r="BK5197"/>
      <c r="BL5197"/>
      <c r="BM5197"/>
      <c r="BN5197"/>
      <c r="BO5197"/>
      <c r="BP5197"/>
      <c r="BQ5197"/>
      <c r="BR5197"/>
      <c r="BS5197"/>
      <c r="BT5197"/>
      <c r="BU5197"/>
      <c r="BV5197"/>
      <c r="BW5197"/>
      <c r="BX5197"/>
      <c r="BY5197"/>
      <c r="BZ5197"/>
      <c r="CA5197"/>
      <c r="CB5197"/>
      <c r="CC5197"/>
      <c r="CD5197"/>
      <c r="CE5197"/>
      <c r="CF5197"/>
      <c r="CG5197"/>
      <c r="CH5197"/>
      <c r="CI5197"/>
      <c r="CJ5197"/>
      <c r="CK5197"/>
      <c r="CL5197"/>
      <c r="CM5197"/>
      <c r="CN5197"/>
      <c r="CO5197"/>
      <c r="CP5197"/>
      <c r="CQ5197"/>
      <c r="CR5197"/>
      <c r="CS5197"/>
      <c r="CT5197"/>
      <c r="CU5197"/>
      <c r="CV5197"/>
    </row>
    <row r="5198" spans="10:100" x14ac:dyDescent="0.25">
      <c r="J5198"/>
      <c r="K5198"/>
      <c r="L5198"/>
      <c r="M5198"/>
      <c r="N5198"/>
      <c r="O5198"/>
      <c r="P5198"/>
      <c r="Q5198"/>
      <c r="R5198"/>
      <c r="S5198"/>
      <c r="T5198"/>
      <c r="U5198"/>
      <c r="V5198"/>
      <c r="W5198"/>
      <c r="X5198"/>
      <c r="Y5198"/>
      <c r="Z5198"/>
      <c r="AA5198"/>
      <c r="AB5198"/>
      <c r="AC5198"/>
      <c r="AD5198"/>
      <c r="AE5198"/>
      <c r="AF5198"/>
      <c r="AG5198"/>
      <c r="AH5198"/>
      <c r="AI5198"/>
      <c r="AJ5198"/>
      <c r="AK5198"/>
      <c r="AL5198"/>
      <c r="AM5198"/>
      <c r="AN5198"/>
      <c r="AO5198"/>
      <c r="AP5198"/>
      <c r="AQ5198"/>
      <c r="AR5198"/>
      <c r="AS5198"/>
      <c r="AT5198"/>
      <c r="AU5198"/>
      <c r="AV5198"/>
      <c r="AW5198"/>
      <c r="AX5198"/>
      <c r="AY5198"/>
      <c r="AZ5198"/>
      <c r="BA5198"/>
      <c r="BB5198"/>
      <c r="BC5198"/>
      <c r="BD5198"/>
      <c r="BE5198"/>
      <c r="BF5198"/>
      <c r="BG5198"/>
      <c r="BH5198"/>
      <c r="BI5198"/>
      <c r="BJ5198"/>
      <c r="BK5198"/>
      <c r="BL5198"/>
      <c r="BM5198"/>
      <c r="BN5198"/>
      <c r="BO5198"/>
      <c r="BP5198"/>
      <c r="BQ5198"/>
      <c r="BR5198"/>
      <c r="BS5198"/>
      <c r="BT5198"/>
      <c r="BU5198"/>
      <c r="BV5198"/>
      <c r="BW5198"/>
      <c r="BX5198"/>
      <c r="BY5198"/>
      <c r="BZ5198"/>
      <c r="CA5198"/>
      <c r="CB5198"/>
      <c r="CC5198"/>
      <c r="CD5198"/>
      <c r="CE5198"/>
      <c r="CF5198"/>
      <c r="CG5198"/>
      <c r="CH5198"/>
      <c r="CI5198"/>
      <c r="CJ5198"/>
      <c r="CK5198"/>
      <c r="CL5198"/>
      <c r="CM5198"/>
      <c r="CN5198"/>
      <c r="CO5198"/>
      <c r="CP5198"/>
      <c r="CQ5198"/>
      <c r="CR5198"/>
      <c r="CS5198"/>
      <c r="CT5198"/>
      <c r="CU5198"/>
      <c r="CV5198"/>
    </row>
    <row r="5199" spans="10:100" x14ac:dyDescent="0.25">
      <c r="J5199"/>
      <c r="K5199"/>
      <c r="L5199"/>
      <c r="M5199"/>
      <c r="N5199"/>
      <c r="O5199"/>
      <c r="P5199"/>
      <c r="Q5199"/>
      <c r="R5199"/>
      <c r="S5199"/>
      <c r="T5199"/>
      <c r="U5199"/>
      <c r="V5199"/>
      <c r="W5199"/>
      <c r="X5199"/>
      <c r="Y5199"/>
      <c r="Z5199"/>
      <c r="AA5199"/>
      <c r="AB5199"/>
      <c r="AC5199"/>
      <c r="AD5199"/>
      <c r="AE5199"/>
      <c r="AF5199"/>
      <c r="AG5199"/>
      <c r="AH5199"/>
      <c r="AI5199"/>
      <c r="AJ5199"/>
      <c r="AK5199"/>
      <c r="AL5199"/>
      <c r="AM5199"/>
      <c r="AN5199"/>
      <c r="AO5199"/>
      <c r="AP5199"/>
      <c r="AQ5199"/>
      <c r="AR5199"/>
      <c r="AS5199"/>
      <c r="AT5199"/>
      <c r="AU5199"/>
      <c r="AV5199"/>
      <c r="AW5199"/>
      <c r="AX5199"/>
      <c r="AY5199"/>
      <c r="AZ5199"/>
      <c r="BA5199"/>
      <c r="BB5199"/>
      <c r="BC5199"/>
      <c r="BD5199"/>
      <c r="BE5199"/>
      <c r="BF5199"/>
      <c r="BG5199"/>
      <c r="BH5199"/>
      <c r="BI5199"/>
      <c r="BJ5199"/>
      <c r="BK5199"/>
      <c r="BL5199"/>
      <c r="BM5199"/>
      <c r="BN5199"/>
      <c r="BO5199"/>
      <c r="BP5199"/>
      <c r="BQ5199"/>
      <c r="BR5199"/>
      <c r="BS5199"/>
      <c r="BT5199"/>
      <c r="BU5199"/>
      <c r="BV5199"/>
      <c r="BW5199"/>
      <c r="BX5199"/>
      <c r="BY5199"/>
      <c r="BZ5199"/>
      <c r="CA5199"/>
      <c r="CB5199"/>
      <c r="CC5199"/>
      <c r="CD5199"/>
      <c r="CE5199"/>
      <c r="CF5199"/>
      <c r="CG5199"/>
      <c r="CH5199"/>
      <c r="CI5199"/>
      <c r="CJ5199"/>
      <c r="CK5199"/>
      <c r="CL5199"/>
      <c r="CM5199"/>
      <c r="CN5199"/>
      <c r="CO5199"/>
      <c r="CP5199"/>
      <c r="CQ5199"/>
      <c r="CR5199"/>
      <c r="CS5199"/>
      <c r="CT5199"/>
      <c r="CU5199"/>
      <c r="CV5199"/>
    </row>
    <row r="5200" spans="10:100" x14ac:dyDescent="0.25">
      <c r="J5200"/>
      <c r="K5200"/>
      <c r="L5200"/>
      <c r="M5200"/>
      <c r="N5200"/>
      <c r="O5200"/>
      <c r="P5200"/>
      <c r="Q5200"/>
      <c r="R5200"/>
      <c r="S5200"/>
      <c r="T5200"/>
      <c r="U5200"/>
      <c r="V5200"/>
      <c r="W5200"/>
      <c r="X5200"/>
      <c r="Y5200"/>
      <c r="Z5200"/>
      <c r="AA5200"/>
      <c r="AB5200"/>
      <c r="AC5200"/>
      <c r="AD5200"/>
      <c r="AE5200"/>
      <c r="AF5200"/>
      <c r="AG5200"/>
      <c r="AH5200"/>
      <c r="AI5200"/>
      <c r="AJ5200"/>
      <c r="AK5200"/>
      <c r="AL5200"/>
      <c r="AM5200"/>
      <c r="AN5200"/>
      <c r="AO5200"/>
      <c r="AP5200"/>
      <c r="AQ5200"/>
      <c r="AR5200"/>
      <c r="AS5200"/>
      <c r="AT5200"/>
      <c r="AU5200"/>
      <c r="AV5200"/>
      <c r="AW5200"/>
      <c r="AX5200"/>
      <c r="AY5200"/>
      <c r="AZ5200"/>
      <c r="BA5200"/>
      <c r="BB5200"/>
      <c r="BC5200"/>
      <c r="BD5200"/>
      <c r="BE5200"/>
      <c r="BF5200"/>
      <c r="BG5200"/>
      <c r="BH5200"/>
      <c r="BI5200"/>
      <c r="BJ5200"/>
      <c r="BK5200"/>
      <c r="BL5200"/>
      <c r="BM5200"/>
      <c r="BN5200"/>
      <c r="BO5200"/>
      <c r="BP5200"/>
      <c r="BQ5200"/>
      <c r="BR5200"/>
      <c r="BS5200"/>
      <c r="BT5200"/>
      <c r="BU5200"/>
      <c r="BV5200"/>
      <c r="BW5200"/>
      <c r="BX5200"/>
      <c r="BY5200"/>
      <c r="BZ5200"/>
      <c r="CA5200"/>
      <c r="CB5200"/>
      <c r="CC5200"/>
      <c r="CD5200"/>
      <c r="CE5200"/>
      <c r="CF5200"/>
      <c r="CG5200"/>
      <c r="CH5200"/>
      <c r="CI5200"/>
      <c r="CJ5200"/>
      <c r="CK5200"/>
      <c r="CL5200"/>
      <c r="CM5200"/>
      <c r="CN5200"/>
      <c r="CO5200"/>
      <c r="CP5200"/>
      <c r="CQ5200"/>
      <c r="CR5200"/>
      <c r="CS5200"/>
      <c r="CT5200"/>
      <c r="CU5200"/>
      <c r="CV5200"/>
    </row>
    <row r="5201" spans="10:100" x14ac:dyDescent="0.25">
      <c r="J5201"/>
      <c r="K5201"/>
      <c r="L5201"/>
      <c r="M5201"/>
      <c r="N5201"/>
      <c r="O5201"/>
      <c r="P5201"/>
      <c r="Q5201"/>
      <c r="R5201"/>
      <c r="S5201"/>
      <c r="T5201"/>
      <c r="U5201"/>
      <c r="V5201"/>
      <c r="W5201"/>
      <c r="X5201"/>
      <c r="Y5201"/>
      <c r="Z5201"/>
      <c r="AA5201"/>
      <c r="AB5201"/>
      <c r="AC5201"/>
      <c r="AD5201"/>
      <c r="AE5201"/>
      <c r="AF5201"/>
      <c r="AG5201"/>
      <c r="AH5201"/>
      <c r="AI5201"/>
      <c r="AJ5201"/>
      <c r="AK5201"/>
      <c r="AL5201"/>
      <c r="AM5201"/>
      <c r="AN5201"/>
      <c r="AO5201"/>
      <c r="AP5201"/>
      <c r="AQ5201"/>
      <c r="AR5201"/>
      <c r="AS5201"/>
      <c r="AT5201"/>
      <c r="AU5201"/>
      <c r="AV5201"/>
      <c r="AW5201"/>
      <c r="AX5201"/>
      <c r="AY5201"/>
      <c r="AZ5201"/>
      <c r="BA5201"/>
      <c r="BB5201"/>
      <c r="BC5201"/>
      <c r="BD5201"/>
      <c r="BE5201"/>
      <c r="BF5201"/>
      <c r="BG5201"/>
      <c r="BH5201"/>
      <c r="BI5201"/>
      <c r="BJ5201"/>
      <c r="BK5201"/>
      <c r="BL5201"/>
      <c r="BM5201"/>
      <c r="BN5201"/>
      <c r="BO5201"/>
      <c r="BP5201"/>
      <c r="BQ5201"/>
      <c r="BR5201"/>
      <c r="BS5201"/>
      <c r="BT5201"/>
      <c r="BU5201"/>
      <c r="BV5201"/>
      <c r="BW5201"/>
      <c r="BX5201"/>
      <c r="BY5201"/>
      <c r="BZ5201"/>
      <c r="CA5201"/>
      <c r="CB5201"/>
      <c r="CC5201"/>
      <c r="CD5201"/>
      <c r="CE5201"/>
      <c r="CF5201"/>
      <c r="CG5201"/>
      <c r="CH5201"/>
      <c r="CI5201"/>
      <c r="CJ5201"/>
      <c r="CK5201"/>
      <c r="CL5201"/>
      <c r="CM5201"/>
      <c r="CN5201"/>
      <c r="CO5201"/>
      <c r="CP5201"/>
      <c r="CQ5201"/>
      <c r="CR5201"/>
      <c r="CS5201"/>
      <c r="CT5201"/>
      <c r="CU5201"/>
      <c r="CV5201"/>
    </row>
    <row r="5202" spans="10:100" x14ac:dyDescent="0.25">
      <c r="J5202"/>
      <c r="K5202"/>
      <c r="L5202"/>
      <c r="M5202"/>
      <c r="N5202"/>
      <c r="O5202"/>
      <c r="P5202"/>
      <c r="Q5202"/>
      <c r="R5202"/>
      <c r="S5202"/>
      <c r="T5202"/>
      <c r="U5202"/>
      <c r="V5202"/>
      <c r="W5202"/>
      <c r="X5202"/>
      <c r="Y5202"/>
      <c r="Z5202"/>
      <c r="AA5202"/>
      <c r="AB5202"/>
      <c r="AC5202"/>
      <c r="AD5202"/>
      <c r="AE5202"/>
      <c r="AF5202"/>
      <c r="AG5202"/>
      <c r="AH5202"/>
      <c r="AI5202"/>
      <c r="AJ5202"/>
      <c r="AK5202"/>
      <c r="AL5202"/>
      <c r="AM5202"/>
      <c r="AN5202"/>
      <c r="AO5202"/>
      <c r="AP5202"/>
      <c r="AQ5202"/>
      <c r="AR5202"/>
      <c r="AS5202"/>
      <c r="AT5202"/>
      <c r="AU5202"/>
      <c r="AV5202"/>
      <c r="AW5202"/>
      <c r="AX5202"/>
      <c r="AY5202"/>
      <c r="AZ5202"/>
      <c r="BA5202"/>
      <c r="BB5202"/>
      <c r="BC5202"/>
      <c r="BD5202"/>
      <c r="BE5202"/>
      <c r="BF5202"/>
      <c r="BG5202"/>
      <c r="BH5202"/>
      <c r="BI5202"/>
      <c r="BJ5202"/>
      <c r="BK5202"/>
      <c r="BL5202"/>
      <c r="BM5202"/>
      <c r="BN5202"/>
      <c r="BO5202"/>
      <c r="BP5202"/>
      <c r="BQ5202"/>
      <c r="BR5202"/>
      <c r="BS5202"/>
      <c r="BT5202"/>
      <c r="BU5202"/>
      <c r="BV5202"/>
      <c r="BW5202"/>
      <c r="BX5202"/>
      <c r="BY5202"/>
      <c r="BZ5202"/>
      <c r="CA5202"/>
      <c r="CB5202"/>
      <c r="CC5202"/>
      <c r="CD5202"/>
      <c r="CE5202"/>
      <c r="CF5202"/>
      <c r="CG5202"/>
      <c r="CH5202"/>
      <c r="CI5202"/>
      <c r="CJ5202"/>
      <c r="CK5202"/>
      <c r="CL5202"/>
      <c r="CM5202"/>
      <c r="CN5202"/>
      <c r="CO5202"/>
      <c r="CP5202"/>
      <c r="CQ5202"/>
      <c r="CR5202"/>
      <c r="CS5202"/>
      <c r="CT5202"/>
      <c r="CU5202"/>
      <c r="CV5202"/>
    </row>
    <row r="5203" spans="10:100" x14ac:dyDescent="0.25">
      <c r="J5203"/>
      <c r="K5203"/>
      <c r="L5203"/>
      <c r="M5203"/>
      <c r="N5203"/>
      <c r="O5203"/>
      <c r="P5203"/>
      <c r="Q5203"/>
      <c r="R5203"/>
      <c r="S5203"/>
      <c r="T5203"/>
      <c r="U5203"/>
      <c r="V5203"/>
      <c r="W5203"/>
      <c r="X5203"/>
      <c r="Y5203"/>
      <c r="Z5203"/>
      <c r="AA5203"/>
      <c r="AB5203"/>
      <c r="AC5203"/>
      <c r="AD5203"/>
      <c r="AE5203"/>
      <c r="AF5203"/>
      <c r="AG5203"/>
      <c r="AH5203"/>
      <c r="AI5203"/>
      <c r="AJ5203"/>
      <c r="AK5203"/>
      <c r="AL5203"/>
      <c r="AM5203"/>
      <c r="AN5203"/>
      <c r="AO5203"/>
      <c r="AP5203"/>
      <c r="AQ5203"/>
      <c r="AR5203"/>
      <c r="AS5203"/>
      <c r="AT5203"/>
      <c r="AU5203"/>
      <c r="AV5203"/>
      <c r="AW5203"/>
      <c r="AX5203"/>
      <c r="AY5203"/>
      <c r="AZ5203"/>
      <c r="BA5203"/>
      <c r="BB5203"/>
      <c r="BC5203"/>
      <c r="BD5203"/>
      <c r="BE5203"/>
      <c r="BF5203"/>
      <c r="BG5203"/>
      <c r="BH5203"/>
      <c r="BI5203"/>
      <c r="BJ5203"/>
      <c r="BK5203"/>
      <c r="BL5203"/>
      <c r="BM5203"/>
      <c r="BN5203"/>
      <c r="BO5203"/>
      <c r="BP5203"/>
      <c r="BQ5203"/>
      <c r="BR5203"/>
      <c r="BS5203"/>
      <c r="BT5203"/>
      <c r="BU5203"/>
      <c r="BV5203"/>
      <c r="BW5203"/>
      <c r="BX5203"/>
      <c r="BY5203"/>
      <c r="BZ5203"/>
      <c r="CA5203"/>
      <c r="CB5203"/>
      <c r="CC5203"/>
      <c r="CD5203"/>
      <c r="CE5203"/>
      <c r="CF5203"/>
      <c r="CG5203"/>
      <c r="CH5203"/>
      <c r="CI5203"/>
      <c r="CJ5203"/>
      <c r="CK5203"/>
      <c r="CL5203"/>
      <c r="CM5203"/>
      <c r="CN5203"/>
      <c r="CO5203"/>
      <c r="CP5203"/>
      <c r="CQ5203"/>
      <c r="CR5203"/>
      <c r="CS5203"/>
      <c r="CT5203"/>
      <c r="CU5203"/>
      <c r="CV5203"/>
    </row>
    <row r="5204" spans="10:100" x14ac:dyDescent="0.25">
      <c r="J5204"/>
      <c r="K5204"/>
      <c r="L5204"/>
      <c r="M5204"/>
      <c r="N5204"/>
      <c r="O5204"/>
      <c r="P5204"/>
      <c r="Q5204"/>
      <c r="R5204"/>
      <c r="S5204"/>
      <c r="T5204"/>
      <c r="U5204"/>
      <c r="V5204"/>
      <c r="W5204"/>
      <c r="X5204"/>
      <c r="Y5204"/>
      <c r="Z5204"/>
      <c r="AA5204"/>
      <c r="AB5204"/>
      <c r="AC5204"/>
      <c r="AD5204"/>
      <c r="AE5204"/>
      <c r="AF5204"/>
      <c r="AG5204"/>
      <c r="AH5204"/>
      <c r="AI5204"/>
      <c r="AJ5204"/>
      <c r="AK5204"/>
      <c r="AL5204"/>
      <c r="AM5204"/>
      <c r="AN5204"/>
      <c r="AO5204"/>
      <c r="AP5204"/>
      <c r="AQ5204"/>
      <c r="AR5204"/>
      <c r="AS5204"/>
      <c r="AT5204"/>
      <c r="AU5204"/>
      <c r="AV5204"/>
      <c r="AW5204"/>
      <c r="AX5204"/>
      <c r="AY5204"/>
      <c r="AZ5204"/>
      <c r="BA5204"/>
      <c r="BB5204"/>
      <c r="BC5204"/>
      <c r="BD5204"/>
      <c r="BE5204"/>
      <c r="BF5204"/>
      <c r="BG5204"/>
      <c r="BH5204"/>
      <c r="BI5204"/>
      <c r="BJ5204"/>
      <c r="BK5204"/>
      <c r="BL5204"/>
      <c r="BM5204"/>
      <c r="BN5204"/>
      <c r="BO5204"/>
      <c r="BP5204"/>
      <c r="BQ5204"/>
      <c r="BR5204"/>
      <c r="BS5204"/>
      <c r="BT5204"/>
      <c r="BU5204"/>
      <c r="BV5204"/>
      <c r="BW5204"/>
      <c r="BX5204"/>
      <c r="BY5204"/>
      <c r="BZ5204"/>
      <c r="CA5204"/>
      <c r="CB5204"/>
      <c r="CC5204"/>
      <c r="CD5204"/>
      <c r="CE5204"/>
      <c r="CF5204"/>
      <c r="CG5204"/>
      <c r="CH5204"/>
      <c r="CI5204"/>
      <c r="CJ5204"/>
      <c r="CK5204"/>
      <c r="CL5204"/>
      <c r="CM5204"/>
      <c r="CN5204"/>
      <c r="CO5204"/>
      <c r="CP5204"/>
      <c r="CQ5204"/>
      <c r="CR5204"/>
      <c r="CS5204"/>
      <c r="CT5204"/>
      <c r="CU5204"/>
      <c r="CV5204"/>
    </row>
    <row r="5205" spans="10:100" x14ac:dyDescent="0.25">
      <c r="J5205"/>
      <c r="K5205"/>
      <c r="L5205"/>
      <c r="M5205"/>
      <c r="N5205"/>
      <c r="O5205"/>
      <c r="P5205"/>
      <c r="Q5205"/>
      <c r="R5205"/>
      <c r="S5205"/>
      <c r="T5205"/>
      <c r="U5205"/>
      <c r="V5205"/>
      <c r="W5205"/>
      <c r="X5205"/>
      <c r="Y5205"/>
      <c r="Z5205"/>
      <c r="AA5205"/>
      <c r="AB5205"/>
      <c r="AC5205"/>
      <c r="AD5205"/>
      <c r="AE5205"/>
      <c r="AF5205"/>
      <c r="AG5205"/>
      <c r="AH5205"/>
      <c r="AI5205"/>
      <c r="AJ5205"/>
      <c r="AK5205"/>
      <c r="AL5205"/>
      <c r="AM5205"/>
      <c r="AN5205"/>
      <c r="AO5205"/>
      <c r="AP5205"/>
      <c r="AQ5205"/>
      <c r="AR5205"/>
      <c r="AS5205"/>
      <c r="AT5205"/>
      <c r="AU5205"/>
      <c r="AV5205"/>
      <c r="AW5205"/>
      <c r="AX5205"/>
      <c r="AY5205"/>
      <c r="AZ5205"/>
      <c r="BA5205"/>
      <c r="BB5205"/>
      <c r="BC5205"/>
      <c r="BD5205"/>
      <c r="BE5205"/>
      <c r="BF5205"/>
      <c r="BG5205"/>
      <c r="BH5205"/>
      <c r="BI5205"/>
      <c r="BJ5205"/>
      <c r="BK5205"/>
      <c r="BL5205"/>
      <c r="BM5205"/>
      <c r="BN5205"/>
      <c r="BO5205"/>
      <c r="BP5205"/>
      <c r="BQ5205"/>
      <c r="BR5205"/>
      <c r="BS5205"/>
      <c r="BT5205"/>
      <c r="BU5205"/>
      <c r="BV5205"/>
      <c r="BW5205"/>
      <c r="BX5205"/>
      <c r="BY5205"/>
      <c r="BZ5205"/>
      <c r="CA5205"/>
      <c r="CB5205"/>
      <c r="CC5205"/>
      <c r="CD5205"/>
      <c r="CE5205"/>
      <c r="CF5205"/>
      <c r="CG5205"/>
      <c r="CH5205"/>
      <c r="CI5205"/>
      <c r="CJ5205"/>
      <c r="CK5205"/>
      <c r="CL5205"/>
      <c r="CM5205"/>
      <c r="CN5205"/>
      <c r="CO5205"/>
      <c r="CP5205"/>
      <c r="CQ5205"/>
      <c r="CR5205"/>
      <c r="CS5205"/>
      <c r="CT5205"/>
      <c r="CU5205"/>
      <c r="CV5205"/>
    </row>
    <row r="5206" spans="10:100" x14ac:dyDescent="0.25">
      <c r="J5206"/>
      <c r="K5206"/>
      <c r="L5206"/>
      <c r="M5206"/>
      <c r="N5206"/>
      <c r="O5206"/>
      <c r="P5206"/>
      <c r="Q5206"/>
      <c r="R5206"/>
      <c r="S5206"/>
      <c r="T5206"/>
      <c r="U5206"/>
      <c r="V5206"/>
      <c r="W5206"/>
      <c r="X5206"/>
      <c r="Y5206"/>
      <c r="Z5206"/>
      <c r="AA5206"/>
      <c r="AB5206"/>
      <c r="AC5206"/>
      <c r="AD5206"/>
      <c r="AE5206"/>
      <c r="AF5206"/>
      <c r="AG5206"/>
      <c r="AH5206"/>
      <c r="AI5206"/>
      <c r="AJ5206"/>
      <c r="AK5206"/>
      <c r="AL5206"/>
      <c r="AM5206"/>
      <c r="AN5206"/>
      <c r="AO5206"/>
      <c r="AP5206"/>
      <c r="AQ5206"/>
      <c r="AR5206"/>
      <c r="AS5206"/>
      <c r="AT5206"/>
      <c r="AU5206"/>
      <c r="AV5206"/>
      <c r="AW5206"/>
      <c r="AX5206"/>
      <c r="AY5206"/>
      <c r="AZ5206"/>
      <c r="BA5206"/>
      <c r="BB5206"/>
      <c r="BC5206"/>
      <c r="BD5206"/>
      <c r="BE5206"/>
      <c r="BF5206"/>
      <c r="BG5206"/>
      <c r="BH5206"/>
      <c r="BI5206"/>
      <c r="BJ5206"/>
      <c r="BK5206"/>
      <c r="BL5206"/>
      <c r="BM5206"/>
      <c r="BN5206"/>
      <c r="BO5206"/>
      <c r="BP5206"/>
      <c r="BQ5206"/>
      <c r="BR5206"/>
      <c r="BS5206"/>
      <c r="BT5206"/>
      <c r="BU5206"/>
      <c r="BV5206"/>
      <c r="BW5206"/>
      <c r="BX5206"/>
      <c r="BY5206"/>
      <c r="BZ5206"/>
      <c r="CA5206"/>
      <c r="CB5206"/>
      <c r="CC5206"/>
      <c r="CD5206"/>
      <c r="CE5206"/>
      <c r="CF5206"/>
      <c r="CG5206"/>
      <c r="CH5206"/>
      <c r="CI5206"/>
      <c r="CJ5206"/>
      <c r="CK5206"/>
      <c r="CL5206"/>
      <c r="CM5206"/>
      <c r="CN5206"/>
      <c r="CO5206"/>
      <c r="CP5206"/>
      <c r="CQ5206"/>
      <c r="CR5206"/>
      <c r="CS5206"/>
      <c r="CT5206"/>
      <c r="CU5206"/>
      <c r="CV5206"/>
    </row>
    <row r="5207" spans="10:100" x14ac:dyDescent="0.25">
      <c r="J5207"/>
      <c r="K5207"/>
      <c r="L5207"/>
      <c r="M5207"/>
      <c r="N5207"/>
      <c r="O5207"/>
      <c r="P5207"/>
      <c r="Q5207"/>
      <c r="R5207"/>
      <c r="S5207"/>
      <c r="T5207"/>
      <c r="U5207"/>
      <c r="V5207"/>
      <c r="W5207"/>
      <c r="X5207"/>
      <c r="Y5207"/>
      <c r="Z5207"/>
      <c r="AA5207"/>
      <c r="AB5207"/>
      <c r="AC5207"/>
      <c r="AD5207"/>
      <c r="AE5207"/>
      <c r="AF5207"/>
      <c r="AG5207"/>
      <c r="AH5207"/>
      <c r="AI5207"/>
      <c r="AJ5207"/>
      <c r="AK5207"/>
      <c r="AL5207"/>
      <c r="AM5207"/>
      <c r="AN5207"/>
      <c r="AO5207"/>
      <c r="AP5207"/>
      <c r="AQ5207"/>
      <c r="AR5207"/>
      <c r="AS5207"/>
      <c r="AT5207"/>
      <c r="AU5207"/>
      <c r="AV5207"/>
      <c r="AW5207"/>
      <c r="AX5207"/>
      <c r="AY5207"/>
      <c r="AZ5207"/>
      <c r="BA5207"/>
      <c r="BB5207"/>
      <c r="BC5207"/>
      <c r="BD5207"/>
      <c r="BE5207"/>
      <c r="BF5207"/>
      <c r="BG5207"/>
      <c r="BH5207"/>
      <c r="BI5207"/>
      <c r="BJ5207"/>
      <c r="BK5207"/>
      <c r="BL5207"/>
      <c r="BM5207"/>
      <c r="BN5207"/>
      <c r="BO5207"/>
      <c r="BP5207"/>
      <c r="BQ5207"/>
      <c r="BR5207"/>
      <c r="BS5207"/>
      <c r="BT5207"/>
      <c r="BU5207"/>
      <c r="BV5207"/>
      <c r="BW5207"/>
      <c r="BX5207"/>
      <c r="BY5207"/>
      <c r="BZ5207"/>
      <c r="CA5207"/>
      <c r="CB5207"/>
      <c r="CC5207"/>
      <c r="CD5207"/>
      <c r="CE5207"/>
      <c r="CF5207"/>
      <c r="CG5207"/>
      <c r="CH5207"/>
      <c r="CI5207"/>
      <c r="CJ5207"/>
      <c r="CK5207"/>
      <c r="CL5207"/>
      <c r="CM5207"/>
      <c r="CN5207"/>
      <c r="CO5207"/>
      <c r="CP5207"/>
      <c r="CQ5207"/>
      <c r="CR5207"/>
      <c r="CS5207"/>
      <c r="CT5207"/>
      <c r="CU5207"/>
      <c r="CV5207"/>
    </row>
    <row r="5208" spans="10:100" x14ac:dyDescent="0.25">
      <c r="J5208"/>
      <c r="K5208"/>
      <c r="L5208"/>
      <c r="M5208"/>
      <c r="N5208"/>
      <c r="O5208"/>
      <c r="P5208"/>
      <c r="Q5208"/>
      <c r="R5208"/>
      <c r="S5208"/>
      <c r="T5208"/>
      <c r="U5208"/>
      <c r="V5208"/>
      <c r="W5208"/>
      <c r="X5208"/>
      <c r="Y5208"/>
      <c r="Z5208"/>
      <c r="AA5208"/>
      <c r="AB5208"/>
      <c r="AC5208"/>
      <c r="AD5208"/>
      <c r="AE5208"/>
      <c r="AF5208"/>
      <c r="AG5208"/>
      <c r="AH5208"/>
      <c r="AI5208"/>
      <c r="AJ5208"/>
      <c r="AK5208"/>
      <c r="AL5208"/>
      <c r="AM5208"/>
      <c r="AN5208"/>
      <c r="AO5208"/>
      <c r="AP5208"/>
      <c r="AQ5208"/>
      <c r="AR5208"/>
      <c r="AS5208"/>
      <c r="AT5208"/>
      <c r="AU5208"/>
      <c r="AV5208"/>
      <c r="AW5208"/>
      <c r="AX5208"/>
      <c r="AY5208"/>
      <c r="AZ5208"/>
      <c r="BA5208"/>
      <c r="BB5208"/>
      <c r="BC5208"/>
      <c r="BD5208"/>
      <c r="BE5208"/>
      <c r="BF5208"/>
      <c r="BG5208"/>
      <c r="BH5208"/>
      <c r="BI5208"/>
      <c r="BJ5208"/>
      <c r="BK5208"/>
      <c r="BL5208"/>
      <c r="BM5208"/>
      <c r="BN5208"/>
      <c r="BO5208"/>
      <c r="BP5208"/>
      <c r="BQ5208"/>
      <c r="BR5208"/>
      <c r="BS5208"/>
      <c r="BT5208"/>
      <c r="BU5208"/>
      <c r="BV5208"/>
      <c r="BW5208"/>
      <c r="BX5208"/>
      <c r="BY5208"/>
      <c r="BZ5208"/>
      <c r="CA5208"/>
      <c r="CB5208"/>
      <c r="CC5208"/>
      <c r="CD5208"/>
      <c r="CE5208"/>
      <c r="CF5208"/>
      <c r="CG5208"/>
      <c r="CH5208"/>
      <c r="CI5208"/>
      <c r="CJ5208"/>
      <c r="CK5208"/>
      <c r="CL5208"/>
      <c r="CM5208"/>
      <c r="CN5208"/>
      <c r="CO5208"/>
      <c r="CP5208"/>
      <c r="CQ5208"/>
      <c r="CR5208"/>
      <c r="CS5208"/>
      <c r="CT5208"/>
      <c r="CU5208"/>
      <c r="CV5208"/>
    </row>
    <row r="5209" spans="10:100" x14ac:dyDescent="0.25">
      <c r="J5209"/>
      <c r="K5209"/>
      <c r="L5209"/>
      <c r="M5209"/>
      <c r="N5209"/>
      <c r="O5209"/>
      <c r="P5209"/>
      <c r="Q5209"/>
      <c r="R5209"/>
      <c r="S5209"/>
      <c r="T5209"/>
      <c r="U5209"/>
      <c r="V5209"/>
      <c r="W5209"/>
      <c r="X5209"/>
      <c r="Y5209"/>
      <c r="Z5209"/>
      <c r="AA5209"/>
      <c r="AB5209"/>
      <c r="AC5209"/>
      <c r="AD5209"/>
      <c r="AE5209"/>
      <c r="AF5209"/>
      <c r="AG5209"/>
      <c r="AH5209"/>
      <c r="AI5209"/>
      <c r="AJ5209"/>
      <c r="AK5209"/>
      <c r="AL5209"/>
      <c r="AM5209"/>
      <c r="AN5209"/>
      <c r="AO5209"/>
      <c r="AP5209"/>
      <c r="AQ5209"/>
      <c r="AR5209"/>
      <c r="AS5209"/>
      <c r="AT5209"/>
      <c r="AU5209"/>
      <c r="AV5209"/>
      <c r="AW5209"/>
      <c r="AX5209"/>
      <c r="AY5209"/>
      <c r="AZ5209"/>
      <c r="BA5209"/>
      <c r="BB5209"/>
      <c r="BC5209"/>
      <c r="BD5209"/>
      <c r="BE5209"/>
      <c r="BF5209"/>
      <c r="BG5209"/>
      <c r="BH5209"/>
      <c r="BI5209"/>
      <c r="BJ5209"/>
      <c r="BK5209"/>
      <c r="BL5209"/>
      <c r="BM5209"/>
      <c r="BN5209"/>
      <c r="BO5209"/>
      <c r="BP5209"/>
      <c r="BQ5209"/>
      <c r="BR5209"/>
      <c r="BS5209"/>
      <c r="BT5209"/>
      <c r="BU5209"/>
      <c r="BV5209"/>
      <c r="BW5209"/>
      <c r="BX5209"/>
      <c r="BY5209"/>
      <c r="BZ5209"/>
      <c r="CA5209"/>
      <c r="CB5209"/>
      <c r="CC5209"/>
      <c r="CD5209"/>
      <c r="CE5209"/>
      <c r="CF5209"/>
      <c r="CG5209"/>
      <c r="CH5209"/>
      <c r="CI5209"/>
      <c r="CJ5209"/>
      <c r="CK5209"/>
      <c r="CL5209"/>
      <c r="CM5209"/>
      <c r="CN5209"/>
      <c r="CO5209"/>
      <c r="CP5209"/>
      <c r="CQ5209"/>
      <c r="CR5209"/>
      <c r="CS5209"/>
      <c r="CT5209"/>
      <c r="CU5209"/>
      <c r="CV5209"/>
    </row>
    <row r="5210" spans="10:100" x14ac:dyDescent="0.25">
      <c r="J5210"/>
      <c r="K5210"/>
      <c r="L5210"/>
      <c r="M5210"/>
      <c r="N5210"/>
      <c r="O5210"/>
      <c r="P5210"/>
      <c r="Q5210"/>
      <c r="R5210"/>
      <c r="S5210"/>
      <c r="T5210"/>
      <c r="U5210"/>
      <c r="V5210"/>
      <c r="W5210"/>
      <c r="X5210"/>
      <c r="Y5210"/>
      <c r="Z5210"/>
      <c r="AA5210"/>
      <c r="AB5210"/>
      <c r="AC5210"/>
      <c r="AD5210"/>
      <c r="AE5210"/>
      <c r="AF5210"/>
      <c r="AG5210"/>
      <c r="AH5210"/>
      <c r="AI5210"/>
      <c r="AJ5210"/>
      <c r="AK5210"/>
      <c r="AL5210"/>
      <c r="AM5210"/>
      <c r="AN5210"/>
      <c r="AO5210"/>
      <c r="AP5210"/>
      <c r="AQ5210"/>
      <c r="AR5210"/>
      <c r="AS5210"/>
      <c r="AT5210"/>
      <c r="AU5210"/>
      <c r="AV5210"/>
      <c r="AW5210"/>
      <c r="AX5210"/>
      <c r="AY5210"/>
      <c r="AZ5210"/>
      <c r="BA5210"/>
      <c r="BB5210"/>
      <c r="BC5210"/>
      <c r="BD5210"/>
      <c r="BE5210"/>
      <c r="BF5210"/>
      <c r="BG5210"/>
      <c r="BH5210"/>
      <c r="BI5210"/>
      <c r="BJ5210"/>
      <c r="BK5210"/>
      <c r="BL5210"/>
      <c r="BM5210"/>
      <c r="BN5210"/>
      <c r="BO5210"/>
      <c r="BP5210"/>
      <c r="BQ5210"/>
      <c r="BR5210"/>
      <c r="BS5210"/>
      <c r="BT5210"/>
      <c r="BU5210"/>
      <c r="BV5210"/>
      <c r="BW5210"/>
      <c r="BX5210"/>
      <c r="BY5210"/>
      <c r="BZ5210"/>
      <c r="CA5210"/>
      <c r="CB5210"/>
      <c r="CC5210"/>
      <c r="CD5210"/>
      <c r="CE5210"/>
      <c r="CF5210"/>
      <c r="CG5210"/>
      <c r="CH5210"/>
      <c r="CI5210"/>
      <c r="CJ5210"/>
      <c r="CK5210"/>
      <c r="CL5210"/>
      <c r="CM5210"/>
      <c r="CN5210"/>
      <c r="CO5210"/>
      <c r="CP5210"/>
      <c r="CQ5210"/>
      <c r="CR5210"/>
      <c r="CS5210"/>
      <c r="CT5210"/>
      <c r="CU5210"/>
      <c r="CV5210"/>
    </row>
    <row r="5211" spans="10:100" x14ac:dyDescent="0.25">
      <c r="J5211"/>
      <c r="K5211"/>
      <c r="L5211"/>
      <c r="M5211"/>
      <c r="N5211"/>
      <c r="O5211"/>
      <c r="P5211"/>
      <c r="Q5211"/>
      <c r="R5211"/>
      <c r="S5211"/>
      <c r="T5211"/>
      <c r="U5211"/>
      <c r="V5211"/>
      <c r="W5211"/>
      <c r="X5211"/>
      <c r="Y5211"/>
      <c r="Z5211"/>
      <c r="AA5211"/>
      <c r="AB5211"/>
      <c r="AC5211"/>
      <c r="AD5211"/>
      <c r="AE5211"/>
      <c r="AF5211"/>
      <c r="AG5211"/>
      <c r="AH5211"/>
      <c r="AI5211"/>
      <c r="AJ5211"/>
      <c r="AK5211"/>
      <c r="AL5211"/>
      <c r="AM5211"/>
      <c r="AN5211"/>
      <c r="AO5211"/>
      <c r="AP5211"/>
      <c r="AQ5211"/>
      <c r="AR5211"/>
      <c r="AS5211"/>
      <c r="AT5211"/>
      <c r="AU5211"/>
      <c r="AV5211"/>
      <c r="AW5211"/>
      <c r="AX5211"/>
      <c r="AY5211"/>
      <c r="AZ5211"/>
      <c r="BA5211"/>
      <c r="BB5211"/>
      <c r="BC5211"/>
      <c r="BD5211"/>
      <c r="BE5211"/>
      <c r="BF5211"/>
      <c r="BG5211"/>
      <c r="BH5211"/>
      <c r="BI5211"/>
      <c r="BJ5211"/>
      <c r="BK5211"/>
      <c r="BL5211"/>
      <c r="BM5211"/>
      <c r="BN5211"/>
      <c r="BO5211"/>
      <c r="BP5211"/>
      <c r="BQ5211"/>
      <c r="BR5211"/>
      <c r="BS5211"/>
      <c r="BT5211"/>
      <c r="BU5211"/>
      <c r="BV5211"/>
      <c r="BW5211"/>
      <c r="BX5211"/>
      <c r="BY5211"/>
      <c r="BZ5211"/>
      <c r="CA5211"/>
      <c r="CB5211"/>
      <c r="CC5211"/>
      <c r="CD5211"/>
      <c r="CE5211"/>
      <c r="CF5211"/>
      <c r="CG5211"/>
      <c r="CH5211"/>
      <c r="CI5211"/>
      <c r="CJ5211"/>
      <c r="CK5211"/>
      <c r="CL5211"/>
      <c r="CM5211"/>
      <c r="CN5211"/>
      <c r="CO5211"/>
      <c r="CP5211"/>
      <c r="CQ5211"/>
      <c r="CR5211"/>
      <c r="CS5211"/>
      <c r="CT5211"/>
      <c r="CU5211"/>
      <c r="CV5211"/>
    </row>
    <row r="5212" spans="10:100" x14ac:dyDescent="0.25">
      <c r="J5212"/>
      <c r="K5212"/>
      <c r="L5212"/>
      <c r="M5212"/>
      <c r="N5212"/>
      <c r="O5212"/>
      <c r="P5212"/>
      <c r="Q5212"/>
      <c r="R5212"/>
      <c r="S5212"/>
      <c r="T5212"/>
      <c r="U5212"/>
      <c r="V5212"/>
      <c r="W5212"/>
      <c r="X5212"/>
      <c r="Y5212"/>
      <c r="Z5212"/>
      <c r="AA5212"/>
      <c r="AB5212"/>
      <c r="AC5212"/>
      <c r="AD5212"/>
      <c r="AE5212"/>
      <c r="AF5212"/>
      <c r="AG5212"/>
      <c r="AH5212"/>
      <c r="AI5212"/>
      <c r="AJ5212"/>
      <c r="AK5212"/>
      <c r="AL5212"/>
      <c r="AM5212"/>
      <c r="AN5212"/>
      <c r="AO5212"/>
      <c r="AP5212"/>
      <c r="AQ5212"/>
      <c r="AR5212"/>
      <c r="AS5212"/>
      <c r="AT5212"/>
      <c r="AU5212"/>
      <c r="AV5212"/>
      <c r="AW5212"/>
      <c r="AX5212"/>
      <c r="AY5212"/>
      <c r="AZ5212"/>
      <c r="BA5212"/>
      <c r="BB5212"/>
      <c r="BC5212"/>
      <c r="BD5212"/>
      <c r="BE5212"/>
      <c r="BF5212"/>
      <c r="BG5212"/>
      <c r="BH5212"/>
      <c r="BI5212"/>
      <c r="BJ5212"/>
      <c r="BK5212"/>
      <c r="BL5212"/>
      <c r="BM5212"/>
      <c r="BN5212"/>
      <c r="BO5212"/>
      <c r="BP5212"/>
      <c r="BQ5212"/>
      <c r="BR5212"/>
      <c r="BS5212"/>
      <c r="BT5212"/>
      <c r="BU5212"/>
      <c r="BV5212"/>
      <c r="BW5212"/>
      <c r="BX5212"/>
      <c r="BY5212"/>
      <c r="BZ5212"/>
      <c r="CA5212"/>
      <c r="CB5212"/>
      <c r="CC5212"/>
      <c r="CD5212"/>
      <c r="CE5212"/>
      <c r="CF5212"/>
      <c r="CG5212"/>
      <c r="CH5212"/>
      <c r="CI5212"/>
      <c r="CJ5212"/>
      <c r="CK5212"/>
      <c r="CL5212"/>
      <c r="CM5212"/>
      <c r="CN5212"/>
      <c r="CO5212"/>
      <c r="CP5212"/>
      <c r="CQ5212"/>
      <c r="CR5212"/>
      <c r="CS5212"/>
      <c r="CT5212"/>
      <c r="CU5212"/>
      <c r="CV5212"/>
    </row>
    <row r="5213" spans="10:100" x14ac:dyDescent="0.25">
      <c r="J5213"/>
      <c r="K5213"/>
      <c r="L5213"/>
      <c r="M5213"/>
      <c r="N5213"/>
      <c r="O5213"/>
      <c r="P5213"/>
      <c r="Q5213"/>
      <c r="R5213"/>
      <c r="S5213"/>
      <c r="T5213"/>
      <c r="U5213"/>
      <c r="V5213"/>
      <c r="W5213"/>
      <c r="X5213"/>
      <c r="Y5213"/>
      <c r="Z5213"/>
      <c r="AA5213"/>
      <c r="AB5213"/>
      <c r="AC5213"/>
      <c r="AD5213"/>
      <c r="AE5213"/>
      <c r="AF5213"/>
      <c r="AG5213"/>
      <c r="AH5213"/>
      <c r="AI5213"/>
      <c r="AJ5213"/>
      <c r="AK5213"/>
      <c r="AL5213"/>
      <c r="AM5213"/>
      <c r="AN5213"/>
      <c r="AO5213"/>
      <c r="AP5213"/>
      <c r="AQ5213"/>
      <c r="AR5213"/>
      <c r="AS5213"/>
      <c r="AT5213"/>
      <c r="AU5213"/>
      <c r="AV5213"/>
      <c r="AW5213"/>
      <c r="AX5213"/>
      <c r="AY5213"/>
      <c r="AZ5213"/>
      <c r="BA5213"/>
      <c r="BB5213"/>
      <c r="BC5213"/>
      <c r="BD5213"/>
      <c r="BE5213"/>
      <c r="BF5213"/>
      <c r="BG5213"/>
      <c r="BH5213"/>
      <c r="BI5213"/>
      <c r="BJ5213"/>
      <c r="BK5213"/>
      <c r="BL5213"/>
      <c r="BM5213"/>
      <c r="BN5213"/>
      <c r="BO5213"/>
      <c r="BP5213"/>
      <c r="BQ5213"/>
      <c r="BR5213"/>
      <c r="BS5213"/>
      <c r="BT5213"/>
      <c r="BU5213"/>
      <c r="BV5213"/>
      <c r="BW5213"/>
      <c r="BX5213"/>
      <c r="BY5213"/>
      <c r="BZ5213"/>
      <c r="CA5213"/>
      <c r="CB5213"/>
      <c r="CC5213"/>
      <c r="CD5213"/>
      <c r="CE5213"/>
      <c r="CF5213"/>
      <c r="CG5213"/>
      <c r="CH5213"/>
      <c r="CI5213"/>
      <c r="CJ5213"/>
      <c r="CK5213"/>
      <c r="CL5213"/>
      <c r="CM5213"/>
      <c r="CN5213"/>
      <c r="CO5213"/>
      <c r="CP5213"/>
      <c r="CQ5213"/>
      <c r="CR5213"/>
      <c r="CS5213"/>
      <c r="CT5213"/>
      <c r="CU5213"/>
      <c r="CV5213"/>
    </row>
    <row r="5214" spans="10:100" x14ac:dyDescent="0.25">
      <c r="J5214"/>
      <c r="K5214"/>
      <c r="L5214"/>
      <c r="M5214"/>
      <c r="N5214"/>
      <c r="O5214"/>
      <c r="P5214"/>
      <c r="Q5214"/>
      <c r="R5214"/>
      <c r="S5214"/>
      <c r="T5214"/>
      <c r="U5214"/>
      <c r="V5214"/>
      <c r="W5214"/>
      <c r="X5214"/>
      <c r="Y5214"/>
      <c r="Z5214"/>
      <c r="AA5214"/>
      <c r="AB5214"/>
      <c r="AC5214"/>
      <c r="AD5214"/>
      <c r="AE5214"/>
      <c r="AF5214"/>
      <c r="AG5214"/>
      <c r="AH5214"/>
      <c r="AI5214"/>
      <c r="AJ5214"/>
      <c r="AK5214"/>
      <c r="AL5214"/>
      <c r="AM5214"/>
      <c r="AN5214"/>
      <c r="AO5214"/>
      <c r="AP5214"/>
      <c r="AQ5214"/>
      <c r="AR5214"/>
      <c r="AS5214"/>
      <c r="AT5214"/>
      <c r="AU5214"/>
      <c r="AV5214"/>
      <c r="AW5214"/>
      <c r="AX5214"/>
      <c r="AY5214"/>
      <c r="AZ5214"/>
      <c r="BA5214"/>
      <c r="BB5214"/>
      <c r="BC5214"/>
      <c r="BD5214"/>
      <c r="BE5214"/>
      <c r="BF5214"/>
      <c r="BG5214"/>
      <c r="BH5214"/>
      <c r="BI5214"/>
      <c r="BJ5214"/>
      <c r="BK5214"/>
      <c r="BL5214"/>
      <c r="BM5214"/>
      <c r="BN5214"/>
      <c r="BO5214"/>
      <c r="BP5214"/>
      <c r="BQ5214"/>
      <c r="BR5214"/>
      <c r="BS5214"/>
      <c r="BT5214"/>
      <c r="BU5214"/>
      <c r="BV5214"/>
      <c r="BW5214"/>
      <c r="BX5214"/>
      <c r="BY5214"/>
      <c r="BZ5214"/>
      <c r="CA5214"/>
      <c r="CB5214"/>
      <c r="CC5214"/>
      <c r="CD5214"/>
      <c r="CE5214"/>
      <c r="CF5214"/>
      <c r="CG5214"/>
      <c r="CH5214"/>
      <c r="CI5214"/>
      <c r="CJ5214"/>
      <c r="CK5214"/>
      <c r="CL5214"/>
      <c r="CM5214"/>
      <c r="CN5214"/>
      <c r="CO5214"/>
      <c r="CP5214"/>
      <c r="CQ5214"/>
      <c r="CR5214"/>
      <c r="CS5214"/>
      <c r="CT5214"/>
      <c r="CU5214"/>
      <c r="CV5214"/>
    </row>
    <row r="5215" spans="10:100" x14ac:dyDescent="0.25">
      <c r="J5215"/>
      <c r="K5215"/>
      <c r="L5215"/>
      <c r="M5215"/>
      <c r="N5215"/>
      <c r="O5215"/>
      <c r="P5215"/>
      <c r="Q5215"/>
      <c r="R5215"/>
      <c r="S5215"/>
      <c r="T5215"/>
      <c r="U5215"/>
      <c r="V5215"/>
      <c r="W5215"/>
      <c r="X5215"/>
      <c r="Y5215"/>
      <c r="Z5215"/>
      <c r="AA5215"/>
      <c r="AB5215"/>
      <c r="AC5215"/>
      <c r="AD5215"/>
      <c r="AE5215"/>
      <c r="AF5215"/>
      <c r="AG5215"/>
      <c r="AH5215"/>
      <c r="AI5215"/>
      <c r="AJ5215"/>
      <c r="AK5215"/>
      <c r="AL5215"/>
      <c r="AM5215"/>
      <c r="AN5215"/>
      <c r="AO5215"/>
      <c r="AP5215"/>
      <c r="AQ5215"/>
      <c r="AR5215"/>
      <c r="AS5215"/>
      <c r="AT5215"/>
      <c r="AU5215"/>
      <c r="AV5215"/>
      <c r="AW5215"/>
      <c r="AX5215"/>
      <c r="AY5215"/>
      <c r="AZ5215"/>
      <c r="BA5215"/>
      <c r="BB5215"/>
      <c r="BC5215"/>
      <c r="BD5215"/>
      <c r="BE5215"/>
      <c r="BF5215"/>
      <c r="BG5215"/>
      <c r="BH5215"/>
      <c r="BI5215"/>
      <c r="BJ5215"/>
      <c r="BK5215"/>
      <c r="BL5215"/>
      <c r="BM5215"/>
      <c r="BN5215"/>
      <c r="BO5215"/>
      <c r="BP5215"/>
      <c r="BQ5215"/>
      <c r="BR5215"/>
      <c r="BS5215"/>
      <c r="BT5215"/>
      <c r="BU5215"/>
      <c r="BV5215"/>
      <c r="BW5215"/>
      <c r="BX5215"/>
      <c r="BY5215"/>
      <c r="BZ5215"/>
      <c r="CA5215"/>
      <c r="CB5215"/>
      <c r="CC5215"/>
      <c r="CD5215"/>
      <c r="CE5215"/>
      <c r="CF5215"/>
      <c r="CG5215"/>
      <c r="CH5215"/>
      <c r="CI5215"/>
      <c r="CJ5215"/>
      <c r="CK5215"/>
      <c r="CL5215"/>
      <c r="CM5215"/>
      <c r="CN5215"/>
      <c r="CO5215"/>
      <c r="CP5215"/>
      <c r="CQ5215"/>
      <c r="CR5215"/>
      <c r="CS5215"/>
      <c r="CT5215"/>
      <c r="CU5215"/>
      <c r="CV5215"/>
    </row>
    <row r="5216" spans="10:100" x14ac:dyDescent="0.25">
      <c r="J5216"/>
      <c r="K5216"/>
      <c r="L5216"/>
      <c r="M5216"/>
      <c r="N5216"/>
      <c r="O5216"/>
      <c r="P5216"/>
      <c r="Q5216"/>
      <c r="R5216"/>
      <c r="S5216"/>
      <c r="T5216"/>
      <c r="U5216"/>
      <c r="V5216"/>
      <c r="W5216"/>
      <c r="X5216"/>
      <c r="Y5216"/>
      <c r="Z5216"/>
      <c r="AA5216"/>
      <c r="AB5216"/>
      <c r="AC5216"/>
      <c r="AD5216"/>
      <c r="AE5216"/>
      <c r="AF5216"/>
      <c r="AG5216"/>
      <c r="AH5216"/>
      <c r="AI5216"/>
      <c r="AJ5216"/>
      <c r="AK5216"/>
      <c r="AL5216"/>
      <c r="AM5216"/>
      <c r="AN5216"/>
      <c r="AO5216"/>
      <c r="AP5216"/>
      <c r="AQ5216"/>
      <c r="AR5216"/>
      <c r="AS5216"/>
      <c r="AT5216"/>
      <c r="AU5216"/>
      <c r="AV5216"/>
      <c r="AW5216"/>
      <c r="AX5216"/>
      <c r="AY5216"/>
      <c r="AZ5216"/>
      <c r="BA5216"/>
      <c r="BB5216"/>
      <c r="BC5216"/>
      <c r="BD5216"/>
      <c r="BE5216"/>
      <c r="BF5216"/>
      <c r="BG5216"/>
      <c r="BH5216"/>
      <c r="BI5216"/>
      <c r="BJ5216"/>
      <c r="BK5216"/>
      <c r="BL5216"/>
      <c r="BM5216"/>
      <c r="BN5216"/>
      <c r="BO5216"/>
      <c r="BP5216"/>
      <c r="BQ5216"/>
      <c r="BR5216"/>
      <c r="BS5216"/>
      <c r="BT5216"/>
      <c r="BU5216"/>
      <c r="BV5216"/>
      <c r="BW5216"/>
      <c r="BX5216"/>
      <c r="BY5216"/>
      <c r="BZ5216"/>
      <c r="CA5216"/>
      <c r="CB5216"/>
      <c r="CC5216"/>
      <c r="CD5216"/>
      <c r="CE5216"/>
      <c r="CF5216"/>
      <c r="CG5216"/>
      <c r="CH5216"/>
      <c r="CI5216"/>
      <c r="CJ5216"/>
      <c r="CK5216"/>
      <c r="CL5216"/>
      <c r="CM5216"/>
      <c r="CN5216"/>
      <c r="CO5216"/>
      <c r="CP5216"/>
      <c r="CQ5216"/>
      <c r="CR5216"/>
      <c r="CS5216"/>
      <c r="CT5216"/>
      <c r="CU5216"/>
      <c r="CV5216"/>
    </row>
    <row r="5217" spans="10:100" x14ac:dyDescent="0.25">
      <c r="J5217"/>
      <c r="K5217"/>
      <c r="L5217"/>
      <c r="M5217"/>
      <c r="N5217"/>
      <c r="O5217"/>
      <c r="P5217"/>
      <c r="Q5217"/>
      <c r="R5217"/>
      <c r="S5217"/>
      <c r="T5217"/>
      <c r="U5217"/>
      <c r="V5217"/>
      <c r="W5217"/>
      <c r="X5217"/>
      <c r="Y5217"/>
      <c r="Z5217"/>
      <c r="AA5217"/>
      <c r="AB5217"/>
      <c r="AC5217"/>
      <c r="AD5217"/>
      <c r="AE5217"/>
      <c r="AF5217"/>
      <c r="AG5217"/>
      <c r="AH5217"/>
      <c r="AI5217"/>
      <c r="AJ5217"/>
      <c r="AK5217"/>
      <c r="AL5217"/>
      <c r="AM5217"/>
      <c r="AN5217"/>
      <c r="AO5217"/>
      <c r="AP5217"/>
      <c r="AQ5217"/>
      <c r="AR5217"/>
      <c r="AS5217"/>
      <c r="AT5217"/>
      <c r="AU5217"/>
      <c r="AV5217"/>
      <c r="AW5217"/>
      <c r="AX5217"/>
      <c r="AY5217"/>
      <c r="AZ5217"/>
      <c r="BA5217"/>
      <c r="BB5217"/>
      <c r="BC5217"/>
      <c r="BD5217"/>
      <c r="BE5217"/>
      <c r="BF5217"/>
      <c r="BG5217"/>
      <c r="BH5217"/>
      <c r="BI5217"/>
      <c r="BJ5217"/>
      <c r="BK5217"/>
      <c r="BL5217"/>
      <c r="BM5217"/>
      <c r="BN5217"/>
      <c r="BO5217"/>
      <c r="BP5217"/>
      <c r="BQ5217"/>
      <c r="BR5217"/>
      <c r="BS5217"/>
      <c r="BT5217"/>
      <c r="BU5217"/>
      <c r="BV5217"/>
      <c r="BW5217"/>
      <c r="BX5217"/>
      <c r="BY5217"/>
      <c r="BZ5217"/>
      <c r="CA5217"/>
      <c r="CB5217"/>
      <c r="CC5217"/>
      <c r="CD5217"/>
      <c r="CE5217"/>
      <c r="CF5217"/>
      <c r="CG5217"/>
      <c r="CH5217"/>
      <c r="CI5217"/>
      <c r="CJ5217"/>
      <c r="CK5217"/>
      <c r="CL5217"/>
      <c r="CM5217"/>
      <c r="CN5217"/>
      <c r="CO5217"/>
      <c r="CP5217"/>
      <c r="CQ5217"/>
      <c r="CR5217"/>
      <c r="CS5217"/>
      <c r="CT5217"/>
      <c r="CU5217"/>
      <c r="CV5217"/>
    </row>
    <row r="5218" spans="10:100" x14ac:dyDescent="0.25">
      <c r="J5218"/>
      <c r="K5218"/>
      <c r="L5218"/>
      <c r="M5218"/>
      <c r="N5218"/>
      <c r="O5218"/>
      <c r="P5218"/>
      <c r="Q5218"/>
      <c r="R5218"/>
      <c r="S5218"/>
      <c r="T5218"/>
      <c r="U5218"/>
      <c r="V5218"/>
      <c r="W5218"/>
      <c r="X5218"/>
      <c r="Y5218"/>
      <c r="Z5218"/>
      <c r="AA5218"/>
      <c r="AB5218"/>
      <c r="AC5218"/>
      <c r="AD5218"/>
      <c r="AE5218"/>
      <c r="AF5218"/>
      <c r="AG5218"/>
      <c r="AH5218"/>
      <c r="AI5218"/>
      <c r="AJ5218"/>
      <c r="AK5218"/>
      <c r="AL5218"/>
      <c r="AM5218"/>
      <c r="AN5218"/>
      <c r="AO5218"/>
      <c r="AP5218"/>
      <c r="AQ5218"/>
      <c r="AR5218"/>
      <c r="AS5218"/>
      <c r="AT5218"/>
      <c r="AU5218"/>
      <c r="AV5218"/>
      <c r="AW5218"/>
      <c r="AX5218"/>
      <c r="AY5218"/>
      <c r="AZ5218"/>
      <c r="BA5218"/>
      <c r="BB5218"/>
      <c r="BC5218"/>
      <c r="BD5218"/>
      <c r="BE5218"/>
      <c r="BF5218"/>
      <c r="BG5218"/>
      <c r="BH5218"/>
      <c r="BI5218"/>
      <c r="BJ5218"/>
      <c r="BK5218"/>
      <c r="BL5218"/>
      <c r="BM5218"/>
      <c r="BN5218"/>
      <c r="BO5218"/>
      <c r="BP5218"/>
      <c r="BQ5218"/>
      <c r="BR5218"/>
      <c r="BS5218"/>
      <c r="BT5218"/>
      <c r="BU5218"/>
      <c r="BV5218"/>
      <c r="BW5218"/>
      <c r="BX5218"/>
      <c r="BY5218"/>
      <c r="BZ5218"/>
      <c r="CA5218"/>
      <c r="CB5218"/>
      <c r="CC5218"/>
      <c r="CD5218"/>
      <c r="CE5218"/>
      <c r="CF5218"/>
      <c r="CG5218"/>
      <c r="CH5218"/>
      <c r="CI5218"/>
      <c r="CJ5218"/>
      <c r="CK5218"/>
      <c r="CL5218"/>
      <c r="CM5218"/>
      <c r="CN5218"/>
      <c r="CO5218"/>
      <c r="CP5218"/>
      <c r="CQ5218"/>
      <c r="CR5218"/>
      <c r="CS5218"/>
      <c r="CT5218"/>
      <c r="CU5218"/>
      <c r="CV5218"/>
    </row>
    <row r="5219" spans="10:100" x14ac:dyDescent="0.25">
      <c r="J5219"/>
      <c r="K5219"/>
      <c r="L5219"/>
      <c r="M5219"/>
      <c r="N5219"/>
      <c r="O5219"/>
      <c r="P5219"/>
      <c r="Q5219"/>
      <c r="R5219"/>
      <c r="S5219"/>
      <c r="T5219"/>
      <c r="U5219"/>
      <c r="V5219"/>
      <c r="W5219"/>
      <c r="X5219"/>
      <c r="Y5219"/>
      <c r="Z5219"/>
      <c r="AA5219"/>
      <c r="AB5219"/>
      <c r="AC5219"/>
      <c r="AD5219"/>
      <c r="AE5219"/>
      <c r="AF5219"/>
      <c r="AG5219"/>
      <c r="AH5219"/>
      <c r="AI5219"/>
      <c r="AJ5219"/>
      <c r="AK5219"/>
      <c r="AL5219"/>
      <c r="AM5219"/>
      <c r="AN5219"/>
      <c r="AO5219"/>
      <c r="AP5219"/>
      <c r="AQ5219"/>
      <c r="AR5219"/>
      <c r="AS5219"/>
      <c r="AT5219"/>
      <c r="AU5219"/>
      <c r="AV5219"/>
      <c r="AW5219"/>
      <c r="AX5219"/>
      <c r="AY5219"/>
      <c r="AZ5219"/>
      <c r="BA5219"/>
      <c r="BB5219"/>
      <c r="BC5219"/>
      <c r="BD5219"/>
      <c r="BE5219"/>
      <c r="BF5219"/>
      <c r="BG5219"/>
      <c r="BH5219"/>
      <c r="BI5219"/>
      <c r="BJ5219"/>
      <c r="BK5219"/>
      <c r="BL5219"/>
      <c r="BM5219"/>
      <c r="BN5219"/>
      <c r="BO5219"/>
      <c r="BP5219"/>
      <c r="BQ5219"/>
      <c r="BR5219"/>
      <c r="BS5219"/>
      <c r="BT5219"/>
      <c r="BU5219"/>
      <c r="BV5219"/>
      <c r="BW5219"/>
      <c r="BX5219"/>
      <c r="BY5219"/>
      <c r="BZ5219"/>
      <c r="CA5219"/>
      <c r="CB5219"/>
      <c r="CC5219"/>
      <c r="CD5219"/>
      <c r="CE5219"/>
      <c r="CF5219"/>
      <c r="CG5219"/>
      <c r="CH5219"/>
      <c r="CI5219"/>
      <c r="CJ5219"/>
      <c r="CK5219"/>
      <c r="CL5219"/>
      <c r="CM5219"/>
      <c r="CN5219"/>
      <c r="CO5219"/>
      <c r="CP5219"/>
      <c r="CQ5219"/>
      <c r="CR5219"/>
      <c r="CS5219"/>
      <c r="CT5219"/>
      <c r="CU5219"/>
      <c r="CV5219"/>
    </row>
    <row r="5220" spans="10:100" x14ac:dyDescent="0.25">
      <c r="J5220"/>
      <c r="K5220"/>
      <c r="L5220"/>
      <c r="M5220"/>
      <c r="N5220"/>
      <c r="O5220"/>
      <c r="P5220"/>
      <c r="Q5220"/>
      <c r="R5220"/>
      <c r="S5220"/>
      <c r="T5220"/>
      <c r="U5220"/>
      <c r="V5220"/>
      <c r="W5220"/>
      <c r="X5220"/>
      <c r="Y5220"/>
      <c r="Z5220"/>
      <c r="AA5220"/>
      <c r="AB5220"/>
      <c r="AC5220"/>
      <c r="AD5220"/>
      <c r="AE5220"/>
      <c r="AF5220"/>
      <c r="AG5220"/>
      <c r="AH5220"/>
      <c r="AI5220"/>
      <c r="AJ5220"/>
      <c r="AK5220"/>
      <c r="AL5220"/>
      <c r="AM5220"/>
      <c r="AN5220"/>
      <c r="AO5220"/>
      <c r="AP5220"/>
      <c r="AQ5220"/>
      <c r="AR5220"/>
      <c r="AS5220"/>
      <c r="AT5220"/>
      <c r="AU5220"/>
      <c r="AV5220"/>
      <c r="AW5220"/>
      <c r="AX5220"/>
      <c r="AY5220"/>
      <c r="AZ5220"/>
      <c r="BA5220"/>
      <c r="BB5220"/>
      <c r="BC5220"/>
      <c r="BD5220"/>
      <c r="BE5220"/>
      <c r="BF5220"/>
      <c r="BG5220"/>
      <c r="BH5220"/>
      <c r="BI5220"/>
      <c r="BJ5220"/>
      <c r="BK5220"/>
      <c r="BL5220"/>
      <c r="BM5220"/>
      <c r="BN5220"/>
      <c r="BO5220"/>
      <c r="BP5220"/>
      <c r="BQ5220"/>
      <c r="BR5220"/>
      <c r="BS5220"/>
      <c r="BT5220"/>
      <c r="BU5220"/>
      <c r="BV5220"/>
      <c r="BW5220"/>
      <c r="BX5220"/>
      <c r="BY5220"/>
      <c r="BZ5220"/>
      <c r="CA5220"/>
      <c r="CB5220"/>
      <c r="CC5220"/>
      <c r="CD5220"/>
      <c r="CE5220"/>
      <c r="CF5220"/>
      <c r="CG5220"/>
      <c r="CH5220"/>
      <c r="CI5220"/>
      <c r="CJ5220"/>
      <c r="CK5220"/>
      <c r="CL5220"/>
      <c r="CM5220"/>
      <c r="CN5220"/>
      <c r="CO5220"/>
      <c r="CP5220"/>
      <c r="CQ5220"/>
      <c r="CR5220"/>
      <c r="CS5220"/>
      <c r="CT5220"/>
      <c r="CU5220"/>
      <c r="CV5220"/>
    </row>
    <row r="5221" spans="10:100" x14ac:dyDescent="0.25">
      <c r="J5221"/>
      <c r="K5221"/>
      <c r="L5221"/>
      <c r="M5221"/>
      <c r="N5221"/>
      <c r="O5221"/>
      <c r="P5221"/>
      <c r="Q5221"/>
      <c r="R5221"/>
      <c r="S5221"/>
      <c r="T5221"/>
      <c r="U5221"/>
      <c r="V5221"/>
      <c r="W5221"/>
      <c r="X5221"/>
      <c r="Y5221"/>
      <c r="Z5221"/>
      <c r="AA5221"/>
      <c r="AB5221"/>
      <c r="AC5221"/>
      <c r="AD5221"/>
      <c r="AE5221"/>
      <c r="AF5221"/>
      <c r="AG5221"/>
      <c r="AH5221"/>
      <c r="AI5221"/>
      <c r="AJ5221"/>
      <c r="AK5221"/>
      <c r="AL5221"/>
      <c r="AM5221"/>
      <c r="AN5221"/>
      <c r="AO5221"/>
      <c r="AP5221"/>
      <c r="AQ5221"/>
      <c r="AR5221"/>
      <c r="AS5221"/>
      <c r="AT5221"/>
      <c r="AU5221"/>
      <c r="AV5221"/>
      <c r="AW5221"/>
      <c r="AX5221"/>
      <c r="AY5221"/>
      <c r="AZ5221"/>
      <c r="BA5221"/>
      <c r="BB5221"/>
      <c r="BC5221"/>
      <c r="BD5221"/>
      <c r="BE5221"/>
      <c r="BF5221"/>
      <c r="BG5221"/>
      <c r="BH5221"/>
      <c r="BI5221"/>
      <c r="BJ5221"/>
      <c r="BK5221"/>
      <c r="BL5221"/>
      <c r="BM5221"/>
      <c r="BN5221"/>
      <c r="BO5221"/>
      <c r="BP5221"/>
      <c r="BQ5221"/>
      <c r="BR5221"/>
      <c r="BS5221"/>
      <c r="BT5221"/>
      <c r="BU5221"/>
      <c r="BV5221"/>
      <c r="BW5221"/>
      <c r="BX5221"/>
      <c r="BY5221"/>
      <c r="BZ5221"/>
      <c r="CA5221"/>
      <c r="CB5221"/>
      <c r="CC5221"/>
      <c r="CD5221"/>
      <c r="CE5221"/>
      <c r="CF5221"/>
      <c r="CG5221"/>
      <c r="CH5221"/>
      <c r="CI5221"/>
      <c r="CJ5221"/>
      <c r="CK5221"/>
      <c r="CL5221"/>
      <c r="CM5221"/>
      <c r="CN5221"/>
      <c r="CO5221"/>
      <c r="CP5221"/>
      <c r="CQ5221"/>
      <c r="CR5221"/>
      <c r="CS5221"/>
      <c r="CT5221"/>
      <c r="CU5221"/>
      <c r="CV5221"/>
    </row>
    <row r="5222" spans="10:100" x14ac:dyDescent="0.25">
      <c r="J5222"/>
      <c r="K5222"/>
      <c r="L5222"/>
      <c r="M5222"/>
      <c r="N5222"/>
      <c r="O5222"/>
      <c r="P5222"/>
      <c r="Q5222"/>
      <c r="R5222"/>
      <c r="S5222"/>
      <c r="T5222"/>
      <c r="U5222"/>
      <c r="V5222"/>
      <c r="W5222"/>
      <c r="X5222"/>
      <c r="Y5222"/>
      <c r="Z5222"/>
      <c r="AA5222"/>
      <c r="AB5222"/>
      <c r="AC5222"/>
      <c r="AD5222"/>
      <c r="AE5222"/>
      <c r="AF5222"/>
      <c r="AG5222"/>
      <c r="AH5222"/>
      <c r="AI5222"/>
      <c r="AJ5222"/>
      <c r="AK5222"/>
      <c r="AL5222"/>
      <c r="AM5222"/>
      <c r="AN5222"/>
      <c r="AO5222"/>
      <c r="AP5222"/>
      <c r="AQ5222"/>
      <c r="AR5222"/>
      <c r="AS5222"/>
      <c r="AT5222"/>
      <c r="AU5222"/>
      <c r="AV5222"/>
      <c r="AW5222"/>
      <c r="AX5222"/>
      <c r="AY5222"/>
      <c r="AZ5222"/>
      <c r="BA5222"/>
      <c r="BB5222"/>
      <c r="BC5222"/>
      <c r="BD5222"/>
      <c r="BE5222"/>
      <c r="BF5222"/>
      <c r="BG5222"/>
      <c r="BH5222"/>
      <c r="BI5222"/>
      <c r="BJ5222"/>
      <c r="BK5222"/>
      <c r="BL5222"/>
      <c r="BM5222"/>
      <c r="BN5222"/>
      <c r="BO5222"/>
      <c r="BP5222"/>
      <c r="BQ5222"/>
      <c r="BR5222"/>
      <c r="BS5222"/>
      <c r="BT5222"/>
      <c r="BU5222"/>
      <c r="BV5222"/>
      <c r="BW5222"/>
      <c r="BX5222"/>
      <c r="BY5222"/>
      <c r="BZ5222"/>
      <c r="CA5222"/>
      <c r="CB5222"/>
      <c r="CC5222"/>
      <c r="CD5222"/>
      <c r="CE5222"/>
      <c r="CF5222"/>
      <c r="CG5222"/>
      <c r="CH5222"/>
      <c r="CI5222"/>
      <c r="CJ5222"/>
      <c r="CK5222"/>
      <c r="CL5222"/>
      <c r="CM5222"/>
      <c r="CN5222"/>
      <c r="CO5222"/>
      <c r="CP5222"/>
      <c r="CQ5222"/>
      <c r="CR5222"/>
      <c r="CS5222"/>
      <c r="CT5222"/>
      <c r="CU5222"/>
      <c r="CV5222"/>
    </row>
    <row r="5223" spans="10:100" x14ac:dyDescent="0.25">
      <c r="J5223"/>
      <c r="K5223"/>
      <c r="L5223"/>
      <c r="M5223"/>
      <c r="N5223"/>
      <c r="O5223"/>
      <c r="P5223"/>
      <c r="Q5223"/>
      <c r="R5223"/>
      <c r="S5223"/>
      <c r="T5223"/>
      <c r="U5223"/>
      <c r="V5223"/>
      <c r="W5223"/>
      <c r="X5223"/>
      <c r="Y5223"/>
      <c r="Z5223"/>
      <c r="AA5223"/>
      <c r="AB5223"/>
      <c r="AC5223"/>
      <c r="AD5223"/>
      <c r="AE5223"/>
      <c r="AF5223"/>
      <c r="AG5223"/>
      <c r="AH5223"/>
      <c r="AI5223"/>
      <c r="AJ5223"/>
      <c r="AK5223"/>
      <c r="AL5223"/>
      <c r="AM5223"/>
      <c r="AN5223"/>
      <c r="AO5223"/>
      <c r="AP5223"/>
      <c r="AQ5223"/>
      <c r="AR5223"/>
      <c r="AS5223"/>
      <c r="AT5223"/>
      <c r="AU5223"/>
      <c r="AV5223"/>
      <c r="AW5223"/>
      <c r="AX5223"/>
      <c r="AY5223"/>
      <c r="AZ5223"/>
      <c r="BA5223"/>
      <c r="BB5223"/>
      <c r="BC5223"/>
      <c r="BD5223"/>
      <c r="BE5223"/>
      <c r="BF5223"/>
      <c r="BG5223"/>
      <c r="BH5223"/>
      <c r="BI5223"/>
      <c r="BJ5223"/>
      <c r="BK5223"/>
      <c r="BL5223"/>
      <c r="BM5223"/>
      <c r="BN5223"/>
      <c r="BO5223"/>
      <c r="BP5223"/>
      <c r="BQ5223"/>
      <c r="BR5223"/>
      <c r="BS5223"/>
      <c r="BT5223"/>
      <c r="BU5223"/>
      <c r="BV5223"/>
      <c r="BW5223"/>
      <c r="BX5223"/>
      <c r="BY5223"/>
      <c r="BZ5223"/>
      <c r="CA5223"/>
      <c r="CB5223"/>
      <c r="CC5223"/>
      <c r="CD5223"/>
      <c r="CE5223"/>
      <c r="CF5223"/>
      <c r="CG5223"/>
      <c r="CH5223"/>
      <c r="CI5223"/>
      <c r="CJ5223"/>
      <c r="CK5223"/>
      <c r="CL5223"/>
      <c r="CM5223"/>
      <c r="CN5223"/>
      <c r="CO5223"/>
      <c r="CP5223"/>
      <c r="CQ5223"/>
      <c r="CR5223"/>
      <c r="CS5223"/>
      <c r="CT5223"/>
      <c r="CU5223"/>
      <c r="CV5223"/>
    </row>
    <row r="5224" spans="10:100" x14ac:dyDescent="0.25">
      <c r="J5224"/>
      <c r="K5224"/>
      <c r="L5224"/>
      <c r="M5224"/>
      <c r="N5224"/>
      <c r="O5224"/>
      <c r="P5224"/>
      <c r="Q5224"/>
      <c r="R5224"/>
      <c r="S5224"/>
      <c r="T5224"/>
      <c r="U5224"/>
      <c r="V5224"/>
      <c r="W5224"/>
      <c r="X5224"/>
      <c r="Y5224"/>
      <c r="Z5224"/>
      <c r="AA5224"/>
      <c r="AB5224"/>
      <c r="AC5224"/>
      <c r="AD5224"/>
      <c r="AE5224"/>
      <c r="AF5224"/>
      <c r="AG5224"/>
      <c r="AH5224"/>
      <c r="AI5224"/>
      <c r="AJ5224"/>
      <c r="AK5224"/>
      <c r="AL5224"/>
      <c r="AM5224"/>
      <c r="AN5224"/>
      <c r="AO5224"/>
      <c r="AP5224"/>
      <c r="AQ5224"/>
      <c r="AR5224"/>
      <c r="AS5224"/>
      <c r="AT5224"/>
      <c r="AU5224"/>
      <c r="AV5224"/>
      <c r="AW5224"/>
      <c r="AX5224"/>
      <c r="AY5224"/>
      <c r="AZ5224"/>
      <c r="BA5224"/>
      <c r="BB5224"/>
      <c r="BC5224"/>
      <c r="BD5224"/>
      <c r="BE5224"/>
      <c r="BF5224"/>
      <c r="BG5224"/>
      <c r="BH5224"/>
      <c r="BI5224"/>
      <c r="BJ5224"/>
      <c r="BK5224"/>
      <c r="BL5224"/>
      <c r="BM5224"/>
      <c r="BN5224"/>
      <c r="BO5224"/>
      <c r="BP5224"/>
      <c r="BQ5224"/>
      <c r="BR5224"/>
      <c r="BS5224"/>
      <c r="BT5224"/>
      <c r="BU5224"/>
      <c r="BV5224"/>
      <c r="BW5224"/>
      <c r="BX5224"/>
      <c r="BY5224"/>
      <c r="BZ5224"/>
      <c r="CA5224"/>
      <c r="CB5224"/>
      <c r="CC5224"/>
      <c r="CD5224"/>
      <c r="CE5224"/>
      <c r="CF5224"/>
      <c r="CG5224"/>
      <c r="CH5224"/>
      <c r="CI5224"/>
      <c r="CJ5224"/>
      <c r="CK5224"/>
      <c r="CL5224"/>
      <c r="CM5224"/>
      <c r="CN5224"/>
      <c r="CO5224"/>
      <c r="CP5224"/>
      <c r="CQ5224"/>
      <c r="CR5224"/>
      <c r="CS5224"/>
      <c r="CT5224"/>
      <c r="CU5224"/>
      <c r="CV5224"/>
    </row>
    <row r="5225" spans="10:100" x14ac:dyDescent="0.25">
      <c r="J5225"/>
      <c r="K5225"/>
      <c r="L5225"/>
      <c r="M5225"/>
      <c r="N5225"/>
      <c r="O5225"/>
      <c r="P5225"/>
      <c r="Q5225"/>
      <c r="R5225"/>
      <c r="S5225"/>
      <c r="T5225"/>
      <c r="U5225"/>
      <c r="V5225"/>
      <c r="W5225"/>
      <c r="X5225"/>
      <c r="Y5225"/>
      <c r="Z5225"/>
      <c r="AA5225"/>
      <c r="AB5225"/>
      <c r="AC5225"/>
      <c r="AD5225"/>
      <c r="AE5225"/>
      <c r="AF5225"/>
      <c r="AG5225"/>
      <c r="AH5225"/>
      <c r="AI5225"/>
      <c r="AJ5225"/>
      <c r="AK5225"/>
      <c r="AL5225"/>
      <c r="AM5225"/>
      <c r="AN5225"/>
      <c r="AO5225"/>
      <c r="AP5225"/>
      <c r="AQ5225"/>
      <c r="AR5225"/>
      <c r="AS5225"/>
      <c r="AT5225"/>
      <c r="AU5225"/>
      <c r="AV5225"/>
      <c r="AW5225"/>
      <c r="AX5225"/>
      <c r="AY5225"/>
      <c r="AZ5225"/>
      <c r="BA5225"/>
      <c r="BB5225"/>
      <c r="BC5225"/>
      <c r="BD5225"/>
      <c r="BE5225"/>
      <c r="BF5225"/>
      <c r="BG5225"/>
      <c r="BH5225"/>
      <c r="BI5225"/>
      <c r="BJ5225"/>
      <c r="BK5225"/>
      <c r="BL5225"/>
      <c r="BM5225"/>
      <c r="BN5225"/>
      <c r="BO5225"/>
      <c r="BP5225"/>
      <c r="BQ5225"/>
      <c r="BR5225"/>
      <c r="BS5225"/>
      <c r="BT5225"/>
      <c r="BU5225"/>
      <c r="BV5225"/>
      <c r="BW5225"/>
      <c r="BX5225"/>
      <c r="BY5225"/>
      <c r="BZ5225"/>
      <c r="CA5225"/>
      <c r="CB5225"/>
      <c r="CC5225"/>
      <c r="CD5225"/>
      <c r="CE5225"/>
      <c r="CF5225"/>
      <c r="CG5225"/>
      <c r="CH5225"/>
      <c r="CI5225"/>
      <c r="CJ5225"/>
      <c r="CK5225"/>
      <c r="CL5225"/>
      <c r="CM5225"/>
      <c r="CN5225"/>
      <c r="CO5225"/>
      <c r="CP5225"/>
      <c r="CQ5225"/>
      <c r="CR5225"/>
      <c r="CS5225"/>
      <c r="CT5225"/>
      <c r="CU5225"/>
      <c r="CV5225"/>
    </row>
    <row r="5226" spans="10:100" x14ac:dyDescent="0.25">
      <c r="J5226"/>
      <c r="K5226"/>
      <c r="L5226"/>
      <c r="M5226"/>
      <c r="N5226"/>
      <c r="O5226"/>
      <c r="P5226"/>
      <c r="Q5226"/>
      <c r="R5226"/>
      <c r="S5226"/>
      <c r="T5226"/>
      <c r="U5226"/>
      <c r="V5226"/>
      <c r="W5226"/>
      <c r="X5226"/>
      <c r="Y5226"/>
      <c r="Z5226"/>
      <c r="AA5226"/>
      <c r="AB5226"/>
      <c r="AC5226"/>
      <c r="AD5226"/>
      <c r="AE5226"/>
      <c r="AF5226"/>
      <c r="AG5226"/>
      <c r="AH5226"/>
      <c r="AI5226"/>
      <c r="AJ5226"/>
      <c r="AK5226"/>
      <c r="AL5226"/>
      <c r="AM5226"/>
      <c r="AN5226"/>
      <c r="AO5226"/>
      <c r="AP5226"/>
      <c r="AQ5226"/>
      <c r="AR5226"/>
      <c r="AS5226"/>
      <c r="AT5226"/>
      <c r="AU5226"/>
      <c r="AV5226"/>
      <c r="AW5226"/>
      <c r="AX5226"/>
      <c r="AY5226"/>
      <c r="AZ5226"/>
      <c r="BA5226"/>
      <c r="BB5226"/>
      <c r="BC5226"/>
      <c r="BD5226"/>
      <c r="BE5226"/>
      <c r="BF5226"/>
      <c r="BG5226"/>
      <c r="BH5226"/>
      <c r="BI5226"/>
      <c r="BJ5226"/>
      <c r="BK5226"/>
      <c r="BL5226"/>
      <c r="BM5226"/>
      <c r="BN5226"/>
      <c r="BO5226"/>
      <c r="BP5226"/>
      <c r="BQ5226"/>
      <c r="BR5226"/>
      <c r="BS5226"/>
      <c r="BT5226"/>
      <c r="BU5226"/>
      <c r="BV5226"/>
      <c r="BW5226"/>
      <c r="BX5226"/>
      <c r="BY5226"/>
      <c r="BZ5226"/>
      <c r="CA5226"/>
      <c r="CB5226"/>
      <c r="CC5226"/>
      <c r="CD5226"/>
      <c r="CE5226"/>
      <c r="CF5226"/>
      <c r="CG5226"/>
      <c r="CH5226"/>
      <c r="CI5226"/>
      <c r="CJ5226"/>
      <c r="CK5226"/>
      <c r="CL5226"/>
      <c r="CM5226"/>
      <c r="CN5226"/>
      <c r="CO5226"/>
      <c r="CP5226"/>
      <c r="CQ5226"/>
      <c r="CR5226"/>
      <c r="CS5226"/>
      <c r="CT5226"/>
      <c r="CU5226"/>
      <c r="CV5226"/>
    </row>
    <row r="5227" spans="10:100" x14ac:dyDescent="0.25">
      <c r="J5227"/>
      <c r="K5227"/>
      <c r="L5227"/>
      <c r="M5227"/>
      <c r="N5227"/>
      <c r="O5227"/>
      <c r="P5227"/>
      <c r="Q5227"/>
      <c r="R5227"/>
      <c r="S5227"/>
      <c r="T5227"/>
      <c r="U5227"/>
      <c r="V5227"/>
      <c r="W5227"/>
      <c r="X5227"/>
      <c r="Y5227"/>
      <c r="Z5227"/>
      <c r="AA5227"/>
      <c r="AB5227"/>
      <c r="AC5227"/>
      <c r="AD5227"/>
      <c r="AE5227"/>
      <c r="AF5227"/>
      <c r="AG5227"/>
      <c r="AH5227"/>
      <c r="AI5227"/>
      <c r="AJ5227"/>
      <c r="AK5227"/>
      <c r="AL5227"/>
      <c r="AM5227"/>
      <c r="AN5227"/>
      <c r="AO5227"/>
      <c r="AP5227"/>
      <c r="AQ5227"/>
      <c r="AR5227"/>
      <c r="AS5227"/>
      <c r="AT5227"/>
      <c r="AU5227"/>
      <c r="AV5227"/>
      <c r="AW5227"/>
      <c r="AX5227"/>
      <c r="AY5227"/>
      <c r="AZ5227"/>
      <c r="BA5227"/>
      <c r="BB5227"/>
      <c r="BC5227"/>
      <c r="BD5227"/>
      <c r="BE5227"/>
      <c r="BF5227"/>
      <c r="BG5227"/>
      <c r="BH5227"/>
      <c r="BI5227"/>
      <c r="BJ5227"/>
      <c r="BK5227"/>
      <c r="BL5227"/>
      <c r="BM5227"/>
      <c r="BN5227"/>
      <c r="BO5227"/>
      <c r="BP5227"/>
      <c r="BQ5227"/>
      <c r="BR5227"/>
      <c r="BS5227"/>
      <c r="BT5227"/>
      <c r="BU5227"/>
      <c r="BV5227"/>
      <c r="BW5227"/>
      <c r="BX5227"/>
      <c r="BY5227"/>
      <c r="BZ5227"/>
      <c r="CA5227"/>
      <c r="CB5227"/>
      <c r="CC5227"/>
      <c r="CD5227"/>
      <c r="CE5227"/>
      <c r="CF5227"/>
      <c r="CG5227"/>
      <c r="CH5227"/>
      <c r="CI5227"/>
      <c r="CJ5227"/>
      <c r="CK5227"/>
      <c r="CL5227"/>
      <c r="CM5227"/>
      <c r="CN5227"/>
      <c r="CO5227"/>
      <c r="CP5227"/>
      <c r="CQ5227"/>
      <c r="CR5227"/>
      <c r="CS5227"/>
      <c r="CT5227"/>
      <c r="CU5227"/>
      <c r="CV5227"/>
    </row>
    <row r="5228" spans="10:100" x14ac:dyDescent="0.25">
      <c r="J5228"/>
      <c r="K5228"/>
      <c r="L5228"/>
      <c r="M5228"/>
      <c r="N5228"/>
      <c r="O5228"/>
      <c r="P5228"/>
      <c r="Q5228"/>
      <c r="R5228"/>
      <c r="S5228"/>
      <c r="T5228"/>
      <c r="U5228"/>
      <c r="V5228"/>
      <c r="W5228"/>
      <c r="X5228"/>
      <c r="Y5228"/>
      <c r="Z5228"/>
      <c r="AA5228"/>
      <c r="AB5228"/>
      <c r="AC5228"/>
      <c r="AD5228"/>
      <c r="AE5228"/>
      <c r="AF5228"/>
      <c r="AG5228"/>
      <c r="AH5228"/>
      <c r="AI5228"/>
      <c r="AJ5228"/>
      <c r="AK5228"/>
      <c r="AL5228"/>
      <c r="AM5228"/>
      <c r="AN5228"/>
      <c r="AO5228"/>
      <c r="AP5228"/>
      <c r="AQ5228"/>
      <c r="AR5228"/>
      <c r="AS5228"/>
      <c r="AT5228"/>
      <c r="AU5228"/>
      <c r="AV5228"/>
      <c r="AW5228"/>
      <c r="AX5228"/>
      <c r="AY5228"/>
      <c r="AZ5228"/>
      <c r="BA5228"/>
      <c r="BB5228"/>
      <c r="BC5228"/>
      <c r="BD5228"/>
      <c r="BE5228"/>
      <c r="BF5228"/>
      <c r="BG5228"/>
      <c r="BH5228"/>
      <c r="BI5228"/>
      <c r="BJ5228"/>
      <c r="BK5228"/>
      <c r="BL5228"/>
      <c r="BM5228"/>
      <c r="BN5228"/>
      <c r="BO5228"/>
      <c r="BP5228"/>
      <c r="BQ5228"/>
      <c r="BR5228"/>
      <c r="BS5228"/>
      <c r="BT5228"/>
      <c r="BU5228"/>
      <c r="BV5228"/>
      <c r="BW5228"/>
      <c r="BX5228"/>
      <c r="BY5228"/>
      <c r="BZ5228"/>
      <c r="CA5228"/>
      <c r="CB5228"/>
      <c r="CC5228"/>
      <c r="CD5228"/>
      <c r="CE5228"/>
      <c r="CF5228"/>
      <c r="CG5228"/>
      <c r="CH5228"/>
      <c r="CI5228"/>
      <c r="CJ5228"/>
      <c r="CK5228"/>
      <c r="CL5228"/>
      <c r="CM5228"/>
      <c r="CN5228"/>
      <c r="CO5228"/>
      <c r="CP5228"/>
      <c r="CQ5228"/>
      <c r="CR5228"/>
      <c r="CS5228"/>
      <c r="CT5228"/>
      <c r="CU5228"/>
      <c r="CV5228"/>
    </row>
    <row r="5229" spans="10:100" x14ac:dyDescent="0.25">
      <c r="J5229"/>
      <c r="K5229"/>
      <c r="L5229"/>
      <c r="M5229"/>
      <c r="N5229"/>
      <c r="O5229"/>
      <c r="P5229"/>
      <c r="Q5229"/>
      <c r="R5229"/>
      <c r="S5229"/>
      <c r="T5229"/>
      <c r="U5229"/>
      <c r="V5229"/>
      <c r="W5229"/>
      <c r="X5229"/>
      <c r="Y5229"/>
      <c r="Z5229"/>
      <c r="AA5229"/>
      <c r="AB5229"/>
      <c r="AC5229"/>
      <c r="AD5229"/>
      <c r="AE5229"/>
      <c r="AF5229"/>
      <c r="AG5229"/>
      <c r="AH5229"/>
      <c r="AI5229"/>
      <c r="AJ5229"/>
      <c r="AK5229"/>
      <c r="AL5229"/>
      <c r="AM5229"/>
      <c r="AN5229"/>
      <c r="AO5229"/>
      <c r="AP5229"/>
      <c r="AQ5229"/>
      <c r="AR5229"/>
      <c r="AS5229"/>
      <c r="AT5229"/>
      <c r="AU5229"/>
      <c r="AV5229"/>
      <c r="AW5229"/>
      <c r="AX5229"/>
      <c r="AY5229"/>
      <c r="AZ5229"/>
      <c r="BA5229"/>
      <c r="BB5229"/>
      <c r="BC5229"/>
      <c r="BD5229"/>
      <c r="BE5229"/>
      <c r="BF5229"/>
      <c r="BG5229"/>
      <c r="BH5229"/>
      <c r="BI5229"/>
      <c r="BJ5229"/>
      <c r="BK5229"/>
      <c r="BL5229"/>
      <c r="BM5229"/>
      <c r="BN5229"/>
      <c r="BO5229"/>
      <c r="BP5229"/>
      <c r="BQ5229"/>
      <c r="BR5229"/>
      <c r="BS5229"/>
      <c r="BT5229"/>
      <c r="BU5229"/>
      <c r="BV5229"/>
      <c r="BW5229"/>
      <c r="BX5229"/>
      <c r="BY5229"/>
      <c r="BZ5229"/>
      <c r="CA5229"/>
      <c r="CB5229"/>
      <c r="CC5229"/>
      <c r="CD5229"/>
      <c r="CE5229"/>
      <c r="CF5229"/>
      <c r="CG5229"/>
      <c r="CH5229"/>
      <c r="CI5229"/>
      <c r="CJ5229"/>
      <c r="CK5229"/>
      <c r="CL5229"/>
      <c r="CM5229"/>
      <c r="CN5229"/>
      <c r="CO5229"/>
      <c r="CP5229"/>
      <c r="CQ5229"/>
      <c r="CR5229"/>
      <c r="CS5229"/>
      <c r="CT5229"/>
      <c r="CU5229"/>
      <c r="CV5229"/>
    </row>
    <row r="5230" spans="10:100" x14ac:dyDescent="0.25">
      <c r="J5230"/>
      <c r="K5230"/>
      <c r="L5230"/>
      <c r="M5230"/>
      <c r="N5230"/>
      <c r="O5230"/>
      <c r="P5230"/>
      <c r="Q5230"/>
      <c r="R5230"/>
      <c r="S5230"/>
      <c r="T5230"/>
      <c r="U5230"/>
      <c r="V5230"/>
      <c r="W5230"/>
      <c r="X5230"/>
      <c r="Y5230"/>
      <c r="Z5230"/>
      <c r="AA5230"/>
      <c r="AB5230"/>
      <c r="AC5230"/>
      <c r="AD5230"/>
      <c r="AE5230"/>
      <c r="AF5230"/>
      <c r="AG5230"/>
      <c r="AH5230"/>
      <c r="AI5230"/>
      <c r="AJ5230"/>
      <c r="AK5230"/>
      <c r="AL5230"/>
      <c r="AM5230"/>
      <c r="AN5230"/>
      <c r="AO5230"/>
      <c r="AP5230"/>
      <c r="AQ5230"/>
      <c r="AR5230"/>
      <c r="AS5230"/>
      <c r="AT5230"/>
      <c r="AU5230"/>
      <c r="AV5230"/>
      <c r="AW5230"/>
      <c r="AX5230"/>
      <c r="AY5230"/>
      <c r="AZ5230"/>
      <c r="BA5230"/>
      <c r="BB5230"/>
      <c r="BC5230"/>
      <c r="BD5230"/>
      <c r="BE5230"/>
      <c r="BF5230"/>
      <c r="BG5230"/>
      <c r="BH5230"/>
      <c r="BI5230"/>
      <c r="BJ5230"/>
      <c r="BK5230"/>
      <c r="BL5230"/>
      <c r="BM5230"/>
      <c r="BN5230"/>
      <c r="BO5230"/>
      <c r="BP5230"/>
      <c r="BQ5230"/>
      <c r="BR5230"/>
      <c r="BS5230"/>
      <c r="BT5230"/>
      <c r="BU5230"/>
      <c r="BV5230"/>
      <c r="BW5230"/>
      <c r="BX5230"/>
      <c r="BY5230"/>
      <c r="BZ5230"/>
      <c r="CA5230"/>
      <c r="CB5230"/>
      <c r="CC5230"/>
      <c r="CD5230"/>
      <c r="CE5230"/>
      <c r="CF5230"/>
      <c r="CG5230"/>
      <c r="CH5230"/>
      <c r="CI5230"/>
      <c r="CJ5230"/>
      <c r="CK5230"/>
      <c r="CL5230"/>
      <c r="CM5230"/>
      <c r="CN5230"/>
      <c r="CO5230"/>
      <c r="CP5230"/>
      <c r="CQ5230"/>
      <c r="CR5230"/>
      <c r="CS5230"/>
      <c r="CT5230"/>
      <c r="CU5230"/>
      <c r="CV5230"/>
    </row>
    <row r="5231" spans="10:100" x14ac:dyDescent="0.25">
      <c r="J5231"/>
      <c r="K5231"/>
      <c r="L5231"/>
      <c r="M5231"/>
      <c r="N5231"/>
      <c r="O5231"/>
      <c r="P5231"/>
      <c r="Q5231"/>
      <c r="R5231"/>
      <c r="S5231"/>
      <c r="T5231"/>
      <c r="U5231"/>
      <c r="V5231"/>
      <c r="W5231"/>
      <c r="X5231"/>
      <c r="Y5231"/>
      <c r="Z5231"/>
      <c r="AA5231"/>
      <c r="AB5231"/>
      <c r="AC5231"/>
      <c r="AD5231"/>
      <c r="AE5231"/>
      <c r="AF5231"/>
      <c r="AG5231"/>
      <c r="AH5231"/>
      <c r="AI5231"/>
      <c r="AJ5231"/>
      <c r="AK5231"/>
      <c r="AL5231"/>
      <c r="AM5231"/>
      <c r="AN5231"/>
      <c r="AO5231"/>
      <c r="AP5231"/>
      <c r="AQ5231"/>
      <c r="AR5231"/>
      <c r="AS5231"/>
      <c r="AT5231"/>
      <c r="AU5231"/>
      <c r="AV5231"/>
      <c r="AW5231"/>
      <c r="AX5231"/>
      <c r="AY5231"/>
      <c r="AZ5231"/>
      <c r="BA5231"/>
      <c r="BB5231"/>
      <c r="BC5231"/>
      <c r="BD5231"/>
      <c r="BE5231"/>
      <c r="BF5231"/>
      <c r="BG5231"/>
      <c r="BH5231"/>
      <c r="BI5231"/>
      <c r="BJ5231"/>
      <c r="BK5231"/>
      <c r="BL5231"/>
      <c r="BM5231"/>
      <c r="BN5231"/>
      <c r="BO5231"/>
      <c r="BP5231"/>
      <c r="BQ5231"/>
      <c r="BR5231"/>
      <c r="BS5231"/>
      <c r="BT5231"/>
      <c r="BU5231"/>
      <c r="BV5231"/>
      <c r="BW5231"/>
      <c r="BX5231"/>
      <c r="BY5231"/>
      <c r="BZ5231"/>
      <c r="CA5231"/>
      <c r="CB5231"/>
      <c r="CC5231"/>
      <c r="CD5231"/>
      <c r="CE5231"/>
      <c r="CF5231"/>
      <c r="CG5231"/>
      <c r="CH5231"/>
      <c r="CI5231"/>
      <c r="CJ5231"/>
      <c r="CK5231"/>
      <c r="CL5231"/>
      <c r="CM5231"/>
      <c r="CN5231"/>
      <c r="CO5231"/>
      <c r="CP5231"/>
      <c r="CQ5231"/>
      <c r="CR5231"/>
      <c r="CS5231"/>
      <c r="CT5231"/>
      <c r="CU5231"/>
      <c r="CV5231"/>
    </row>
    <row r="5232" spans="10:100" x14ac:dyDescent="0.25">
      <c r="J5232"/>
      <c r="K5232"/>
      <c r="L5232"/>
      <c r="M5232"/>
      <c r="N5232"/>
      <c r="O5232"/>
      <c r="P5232"/>
      <c r="Q5232"/>
      <c r="R5232"/>
      <c r="S5232"/>
      <c r="T5232"/>
      <c r="U5232"/>
      <c r="V5232"/>
      <c r="W5232"/>
      <c r="X5232"/>
      <c r="Y5232"/>
      <c r="Z5232"/>
      <c r="AA5232"/>
      <c r="AB5232"/>
      <c r="AC5232"/>
      <c r="AD5232"/>
      <c r="AE5232"/>
      <c r="AF5232"/>
      <c r="AG5232"/>
      <c r="AH5232"/>
      <c r="AI5232"/>
      <c r="AJ5232"/>
      <c r="AK5232"/>
      <c r="AL5232"/>
      <c r="AM5232"/>
      <c r="AN5232"/>
      <c r="AO5232"/>
      <c r="AP5232"/>
      <c r="AQ5232"/>
      <c r="AR5232"/>
      <c r="AS5232"/>
      <c r="AT5232"/>
      <c r="AU5232"/>
      <c r="AV5232"/>
      <c r="AW5232"/>
      <c r="AX5232"/>
      <c r="AY5232"/>
      <c r="AZ5232"/>
      <c r="BA5232"/>
      <c r="BB5232"/>
      <c r="BC5232"/>
      <c r="BD5232"/>
      <c r="BE5232"/>
      <c r="BF5232"/>
      <c r="BG5232"/>
      <c r="BH5232"/>
      <c r="BI5232"/>
      <c r="BJ5232"/>
      <c r="BK5232"/>
      <c r="BL5232"/>
      <c r="BM5232"/>
      <c r="BN5232"/>
      <c r="BO5232"/>
      <c r="BP5232"/>
      <c r="BQ5232"/>
      <c r="BR5232"/>
      <c r="BS5232"/>
      <c r="BT5232"/>
      <c r="BU5232"/>
      <c r="BV5232"/>
      <c r="BW5232"/>
      <c r="BX5232"/>
      <c r="BY5232"/>
      <c r="BZ5232"/>
      <c r="CA5232"/>
      <c r="CB5232"/>
      <c r="CC5232"/>
      <c r="CD5232"/>
      <c r="CE5232"/>
      <c r="CF5232"/>
      <c r="CG5232"/>
      <c r="CH5232"/>
      <c r="CI5232"/>
      <c r="CJ5232"/>
      <c r="CK5232"/>
      <c r="CL5232"/>
      <c r="CM5232"/>
      <c r="CN5232"/>
      <c r="CO5232"/>
      <c r="CP5232"/>
      <c r="CQ5232"/>
      <c r="CR5232"/>
      <c r="CS5232"/>
      <c r="CT5232"/>
      <c r="CU5232"/>
      <c r="CV5232"/>
    </row>
    <row r="5233" spans="10:100" x14ac:dyDescent="0.25">
      <c r="J5233"/>
      <c r="K5233"/>
      <c r="L5233"/>
      <c r="M5233"/>
      <c r="N5233"/>
      <c r="O5233"/>
      <c r="P5233"/>
      <c r="Q5233"/>
      <c r="R5233"/>
      <c r="S5233"/>
      <c r="T5233"/>
      <c r="U5233"/>
      <c r="V5233"/>
      <c r="W5233"/>
      <c r="X5233"/>
      <c r="Y5233"/>
      <c r="Z5233"/>
      <c r="AA5233"/>
      <c r="AB5233"/>
      <c r="AC5233"/>
      <c r="AD5233"/>
      <c r="AE5233"/>
      <c r="AF5233"/>
      <c r="AG5233"/>
      <c r="AH5233"/>
      <c r="AI5233"/>
      <c r="AJ5233"/>
      <c r="AK5233"/>
      <c r="AL5233"/>
      <c r="AM5233"/>
      <c r="AN5233"/>
      <c r="AO5233"/>
      <c r="AP5233"/>
      <c r="AQ5233"/>
      <c r="AR5233"/>
      <c r="AS5233"/>
      <c r="AT5233"/>
      <c r="AU5233"/>
      <c r="AV5233"/>
      <c r="AW5233"/>
      <c r="AX5233"/>
      <c r="AY5233"/>
      <c r="AZ5233"/>
      <c r="BA5233"/>
      <c r="BB5233"/>
      <c r="BC5233"/>
      <c r="BD5233"/>
      <c r="BE5233"/>
      <c r="BF5233"/>
      <c r="BG5233"/>
      <c r="BH5233"/>
      <c r="BI5233"/>
      <c r="BJ5233"/>
      <c r="BK5233"/>
      <c r="BL5233"/>
      <c r="BM5233"/>
      <c r="BN5233"/>
      <c r="BO5233"/>
      <c r="BP5233"/>
      <c r="BQ5233"/>
      <c r="BR5233"/>
      <c r="BS5233"/>
      <c r="BT5233"/>
      <c r="BU5233"/>
      <c r="BV5233"/>
      <c r="BW5233"/>
      <c r="BX5233"/>
      <c r="BY5233"/>
      <c r="BZ5233"/>
      <c r="CA5233"/>
      <c r="CB5233"/>
      <c r="CC5233"/>
      <c r="CD5233"/>
      <c r="CE5233"/>
      <c r="CF5233"/>
      <c r="CG5233"/>
      <c r="CH5233"/>
      <c r="CI5233"/>
      <c r="CJ5233"/>
      <c r="CK5233"/>
      <c r="CL5233"/>
      <c r="CM5233"/>
      <c r="CN5233"/>
      <c r="CO5233"/>
      <c r="CP5233"/>
      <c r="CQ5233"/>
      <c r="CR5233"/>
      <c r="CS5233"/>
      <c r="CT5233"/>
      <c r="CU5233"/>
      <c r="CV5233"/>
    </row>
    <row r="5234" spans="10:100" x14ac:dyDescent="0.25">
      <c r="J5234"/>
      <c r="K5234"/>
      <c r="L5234"/>
      <c r="M5234"/>
      <c r="N5234"/>
      <c r="O5234"/>
      <c r="P5234"/>
      <c r="Q5234"/>
      <c r="R5234"/>
      <c r="S5234"/>
      <c r="T5234"/>
      <c r="U5234"/>
      <c r="V5234"/>
      <c r="W5234"/>
      <c r="X5234"/>
      <c r="Y5234"/>
      <c r="Z5234"/>
      <c r="AA5234"/>
      <c r="AB5234"/>
      <c r="AC5234"/>
      <c r="AD5234"/>
      <c r="AE5234"/>
      <c r="AF5234"/>
      <c r="AG5234"/>
      <c r="AH5234"/>
      <c r="AI5234"/>
      <c r="AJ5234"/>
      <c r="AK5234"/>
      <c r="AL5234"/>
      <c r="AM5234"/>
      <c r="AN5234"/>
      <c r="AO5234"/>
      <c r="AP5234"/>
      <c r="AQ5234"/>
      <c r="AR5234"/>
      <c r="AS5234"/>
      <c r="AT5234"/>
      <c r="AU5234"/>
      <c r="AV5234"/>
      <c r="AW5234"/>
      <c r="AX5234"/>
      <c r="AY5234"/>
      <c r="AZ5234"/>
      <c r="BA5234"/>
      <c r="BB5234"/>
      <c r="BC5234"/>
      <c r="BD5234"/>
      <c r="BE5234"/>
      <c r="BF5234"/>
      <c r="BG5234"/>
      <c r="BH5234"/>
      <c r="BI5234"/>
      <c r="BJ5234"/>
      <c r="BK5234"/>
      <c r="BL5234"/>
      <c r="BM5234"/>
      <c r="BN5234"/>
      <c r="BO5234"/>
      <c r="BP5234"/>
      <c r="BQ5234"/>
      <c r="BR5234"/>
      <c r="BS5234"/>
      <c r="BT5234"/>
      <c r="BU5234"/>
      <c r="BV5234"/>
      <c r="BW5234"/>
      <c r="BX5234"/>
      <c r="BY5234"/>
      <c r="BZ5234"/>
      <c r="CA5234"/>
      <c r="CB5234"/>
      <c r="CC5234"/>
      <c r="CD5234"/>
      <c r="CE5234"/>
      <c r="CF5234"/>
      <c r="CG5234"/>
      <c r="CH5234"/>
      <c r="CI5234"/>
      <c r="CJ5234"/>
      <c r="CK5234"/>
      <c r="CL5234"/>
      <c r="CM5234"/>
      <c r="CN5234"/>
      <c r="CO5234"/>
      <c r="CP5234"/>
      <c r="CQ5234"/>
      <c r="CR5234"/>
      <c r="CS5234"/>
      <c r="CT5234"/>
      <c r="CU5234"/>
      <c r="CV5234"/>
    </row>
    <row r="5235" spans="10:100" x14ac:dyDescent="0.25">
      <c r="J5235"/>
      <c r="K5235"/>
      <c r="L5235"/>
      <c r="M5235"/>
      <c r="N5235"/>
      <c r="O5235"/>
      <c r="P5235"/>
      <c r="Q5235"/>
      <c r="R5235"/>
      <c r="S5235"/>
      <c r="T5235"/>
      <c r="U5235"/>
      <c r="V5235"/>
      <c r="W5235"/>
      <c r="X5235"/>
      <c r="Y5235"/>
      <c r="Z5235"/>
      <c r="AA5235"/>
      <c r="AB5235"/>
      <c r="AC5235"/>
      <c r="AD5235"/>
      <c r="AE5235"/>
      <c r="AF5235"/>
      <c r="AG5235"/>
      <c r="AH5235"/>
      <c r="AI5235"/>
      <c r="AJ5235"/>
      <c r="AK5235"/>
      <c r="AL5235"/>
      <c r="AM5235"/>
      <c r="AN5235"/>
      <c r="AO5235"/>
      <c r="AP5235"/>
      <c r="AQ5235"/>
      <c r="AR5235"/>
      <c r="AS5235"/>
      <c r="AT5235"/>
      <c r="AU5235"/>
      <c r="AV5235"/>
      <c r="AW5235"/>
      <c r="AX5235"/>
      <c r="AY5235"/>
      <c r="AZ5235"/>
      <c r="BA5235"/>
      <c r="BB5235"/>
      <c r="BC5235"/>
      <c r="BD5235"/>
      <c r="BE5235"/>
      <c r="BF5235"/>
      <c r="BG5235"/>
      <c r="BH5235"/>
      <c r="BI5235"/>
      <c r="BJ5235"/>
      <c r="BK5235"/>
      <c r="BL5235"/>
      <c r="BM5235"/>
      <c r="BN5235"/>
      <c r="BO5235"/>
      <c r="BP5235"/>
      <c r="BQ5235"/>
      <c r="BR5235"/>
      <c r="BS5235"/>
      <c r="BT5235"/>
      <c r="BU5235"/>
      <c r="BV5235"/>
      <c r="BW5235"/>
      <c r="BX5235"/>
      <c r="BY5235"/>
      <c r="BZ5235"/>
      <c r="CA5235"/>
      <c r="CB5235"/>
      <c r="CC5235"/>
      <c r="CD5235"/>
      <c r="CE5235"/>
      <c r="CF5235"/>
      <c r="CG5235"/>
      <c r="CH5235"/>
      <c r="CI5235"/>
      <c r="CJ5235"/>
      <c r="CK5235"/>
      <c r="CL5235"/>
      <c r="CM5235"/>
      <c r="CN5235"/>
      <c r="CO5235"/>
      <c r="CP5235"/>
      <c r="CQ5235"/>
      <c r="CR5235"/>
      <c r="CS5235"/>
      <c r="CT5235"/>
      <c r="CU5235"/>
      <c r="CV5235"/>
    </row>
    <row r="5236" spans="10:100" x14ac:dyDescent="0.25">
      <c r="J5236"/>
      <c r="K5236"/>
      <c r="L5236"/>
      <c r="M5236"/>
      <c r="N5236"/>
      <c r="O5236"/>
      <c r="P5236"/>
      <c r="Q5236"/>
      <c r="R5236"/>
      <c r="S5236"/>
      <c r="T5236"/>
      <c r="U5236"/>
      <c r="V5236"/>
      <c r="W5236"/>
      <c r="X5236"/>
      <c r="Y5236"/>
      <c r="Z5236"/>
      <c r="AA5236"/>
      <c r="AB5236"/>
      <c r="AC5236"/>
      <c r="AD5236"/>
      <c r="AE5236"/>
      <c r="AF5236"/>
      <c r="AG5236"/>
      <c r="AH5236"/>
      <c r="AI5236"/>
      <c r="AJ5236"/>
      <c r="AK5236"/>
      <c r="AL5236"/>
      <c r="AM5236"/>
      <c r="AN5236"/>
      <c r="AO5236"/>
      <c r="AP5236"/>
      <c r="AQ5236"/>
      <c r="AR5236"/>
      <c r="AS5236"/>
      <c r="AT5236"/>
      <c r="AU5236"/>
      <c r="AV5236"/>
      <c r="AW5236"/>
      <c r="AX5236"/>
      <c r="AY5236"/>
      <c r="AZ5236"/>
      <c r="BA5236"/>
      <c r="BB5236"/>
      <c r="BC5236"/>
      <c r="BD5236"/>
      <c r="BE5236"/>
      <c r="BF5236"/>
      <c r="BG5236"/>
      <c r="BH5236"/>
      <c r="BI5236"/>
      <c r="BJ5236"/>
      <c r="BK5236"/>
      <c r="BL5236"/>
      <c r="BM5236"/>
      <c r="BN5236"/>
      <c r="BO5236"/>
      <c r="BP5236"/>
      <c r="BQ5236"/>
      <c r="BR5236"/>
      <c r="BS5236"/>
      <c r="BT5236"/>
      <c r="BU5236"/>
      <c r="BV5236"/>
      <c r="BW5236"/>
      <c r="BX5236"/>
      <c r="BY5236"/>
      <c r="BZ5236"/>
      <c r="CA5236"/>
      <c r="CB5236"/>
      <c r="CC5236"/>
      <c r="CD5236"/>
      <c r="CE5236"/>
      <c r="CF5236"/>
      <c r="CG5236"/>
      <c r="CH5236"/>
      <c r="CI5236"/>
      <c r="CJ5236"/>
      <c r="CK5236"/>
      <c r="CL5236"/>
      <c r="CM5236"/>
      <c r="CN5236"/>
      <c r="CO5236"/>
      <c r="CP5236"/>
      <c r="CQ5236"/>
      <c r="CR5236"/>
      <c r="CS5236"/>
      <c r="CT5236"/>
      <c r="CU5236"/>
      <c r="CV5236"/>
    </row>
    <row r="5237" spans="10:100" x14ac:dyDescent="0.25">
      <c r="J5237"/>
      <c r="K5237"/>
      <c r="L5237"/>
      <c r="M5237"/>
      <c r="N5237"/>
      <c r="O5237"/>
      <c r="P5237"/>
      <c r="Q5237"/>
      <c r="R5237"/>
      <c r="S5237"/>
      <c r="T5237"/>
      <c r="U5237"/>
      <c r="V5237"/>
      <c r="W5237"/>
      <c r="X5237"/>
      <c r="Y5237"/>
      <c r="Z5237"/>
      <c r="AA5237"/>
      <c r="AB5237"/>
      <c r="AC5237"/>
      <c r="AD5237"/>
      <c r="AE5237"/>
      <c r="AF5237"/>
      <c r="AG5237"/>
      <c r="AH5237"/>
      <c r="AI5237"/>
      <c r="AJ5237"/>
      <c r="AK5237"/>
      <c r="AL5237"/>
      <c r="AM5237"/>
      <c r="AN5237"/>
      <c r="AO5237"/>
      <c r="AP5237"/>
      <c r="AQ5237"/>
      <c r="AR5237"/>
      <c r="AS5237"/>
      <c r="AT5237"/>
      <c r="AU5237"/>
      <c r="AV5237"/>
      <c r="AW5237"/>
      <c r="AX5237"/>
      <c r="AY5237"/>
      <c r="AZ5237"/>
      <c r="BA5237"/>
      <c r="BB5237"/>
      <c r="BC5237"/>
      <c r="BD5237"/>
      <c r="BE5237"/>
      <c r="BF5237"/>
      <c r="BG5237"/>
      <c r="BH5237"/>
      <c r="BI5237"/>
      <c r="BJ5237"/>
      <c r="BK5237"/>
      <c r="BL5237"/>
      <c r="BM5237"/>
      <c r="BN5237"/>
      <c r="BO5237"/>
      <c r="BP5237"/>
      <c r="BQ5237"/>
      <c r="BR5237"/>
      <c r="BS5237"/>
      <c r="BT5237"/>
      <c r="BU5237"/>
      <c r="BV5237"/>
      <c r="BW5237"/>
      <c r="BX5237"/>
      <c r="BY5237"/>
      <c r="BZ5237"/>
      <c r="CA5237"/>
      <c r="CB5237"/>
      <c r="CC5237"/>
      <c r="CD5237"/>
      <c r="CE5237"/>
      <c r="CF5237"/>
      <c r="CG5237"/>
      <c r="CH5237"/>
      <c r="CI5237"/>
      <c r="CJ5237"/>
      <c r="CK5237"/>
      <c r="CL5237"/>
      <c r="CM5237"/>
      <c r="CN5237"/>
      <c r="CO5237"/>
      <c r="CP5237"/>
      <c r="CQ5237"/>
      <c r="CR5237"/>
      <c r="CS5237"/>
      <c r="CT5237"/>
      <c r="CU5237"/>
      <c r="CV5237"/>
    </row>
    <row r="5238" spans="10:100" x14ac:dyDescent="0.25">
      <c r="J5238"/>
      <c r="K5238"/>
      <c r="L5238"/>
      <c r="M5238"/>
      <c r="N5238"/>
      <c r="O5238"/>
      <c r="P5238"/>
      <c r="Q5238"/>
      <c r="R5238"/>
      <c r="S5238"/>
      <c r="T5238"/>
      <c r="U5238"/>
      <c r="V5238"/>
      <c r="W5238"/>
      <c r="X5238"/>
      <c r="Y5238"/>
      <c r="Z5238"/>
      <c r="AA5238"/>
      <c r="AB5238"/>
      <c r="AC5238"/>
      <c r="AD5238"/>
      <c r="AE5238"/>
      <c r="AF5238"/>
      <c r="AG5238"/>
      <c r="AH5238"/>
      <c r="AI5238"/>
      <c r="AJ5238"/>
      <c r="AK5238"/>
      <c r="AL5238"/>
      <c r="AM5238"/>
      <c r="AN5238"/>
      <c r="AO5238"/>
      <c r="AP5238"/>
      <c r="AQ5238"/>
      <c r="AR5238"/>
      <c r="AS5238"/>
      <c r="AT5238"/>
      <c r="AU5238"/>
      <c r="AV5238"/>
      <c r="AW5238"/>
      <c r="AX5238"/>
      <c r="AY5238"/>
      <c r="AZ5238"/>
      <c r="BA5238"/>
      <c r="BB5238"/>
      <c r="BC5238"/>
      <c r="BD5238"/>
      <c r="BE5238"/>
      <c r="BF5238"/>
      <c r="BG5238"/>
      <c r="BH5238"/>
      <c r="BI5238"/>
      <c r="BJ5238"/>
      <c r="BK5238"/>
      <c r="BL5238"/>
      <c r="BM5238"/>
      <c r="BN5238"/>
      <c r="BO5238"/>
      <c r="BP5238"/>
      <c r="BQ5238"/>
      <c r="BR5238"/>
      <c r="BS5238"/>
      <c r="BT5238"/>
      <c r="BU5238"/>
      <c r="BV5238"/>
      <c r="BW5238"/>
      <c r="BX5238"/>
      <c r="BY5238"/>
      <c r="BZ5238"/>
      <c r="CA5238"/>
      <c r="CB5238"/>
      <c r="CC5238"/>
      <c r="CD5238"/>
      <c r="CE5238"/>
      <c r="CF5238"/>
      <c r="CG5238"/>
      <c r="CH5238"/>
      <c r="CI5238"/>
      <c r="CJ5238"/>
      <c r="CK5238"/>
      <c r="CL5238"/>
      <c r="CM5238"/>
      <c r="CN5238"/>
      <c r="CO5238"/>
      <c r="CP5238"/>
      <c r="CQ5238"/>
      <c r="CR5238"/>
      <c r="CS5238"/>
      <c r="CT5238"/>
      <c r="CU5238"/>
      <c r="CV5238"/>
    </row>
    <row r="5239" spans="10:100" x14ac:dyDescent="0.25">
      <c r="J5239"/>
      <c r="K5239"/>
      <c r="L5239"/>
      <c r="M5239"/>
      <c r="N5239"/>
      <c r="O5239"/>
      <c r="P5239"/>
      <c r="Q5239"/>
      <c r="R5239"/>
      <c r="S5239"/>
      <c r="T5239"/>
      <c r="U5239"/>
      <c r="V5239"/>
      <c r="W5239"/>
      <c r="X5239"/>
      <c r="Y5239"/>
      <c r="Z5239"/>
      <c r="AA5239"/>
      <c r="AB5239"/>
      <c r="AC5239"/>
      <c r="AD5239"/>
      <c r="AE5239"/>
      <c r="AF5239"/>
      <c r="AG5239"/>
      <c r="AH5239"/>
      <c r="AI5239"/>
      <c r="AJ5239"/>
      <c r="AK5239"/>
      <c r="AL5239"/>
      <c r="AM5239"/>
      <c r="AN5239"/>
      <c r="AO5239"/>
      <c r="AP5239"/>
      <c r="AQ5239"/>
      <c r="AR5239"/>
      <c r="AS5239"/>
      <c r="AT5239"/>
      <c r="AU5239"/>
      <c r="AV5239"/>
      <c r="AW5239"/>
      <c r="AX5239"/>
      <c r="AY5239"/>
      <c r="AZ5239"/>
      <c r="BA5239"/>
      <c r="BB5239"/>
      <c r="BC5239"/>
      <c r="BD5239"/>
      <c r="BE5239"/>
      <c r="BF5239"/>
      <c r="BG5239"/>
      <c r="BH5239"/>
      <c r="BI5239"/>
      <c r="BJ5239"/>
      <c r="BK5239"/>
      <c r="BL5239"/>
      <c r="BM5239"/>
      <c r="BN5239"/>
      <c r="BO5239"/>
      <c r="BP5239"/>
      <c r="BQ5239"/>
      <c r="BR5239"/>
      <c r="BS5239"/>
      <c r="BT5239"/>
      <c r="BU5239"/>
      <c r="BV5239"/>
      <c r="BW5239"/>
      <c r="BX5239"/>
      <c r="BY5239"/>
      <c r="BZ5239"/>
      <c r="CA5239"/>
      <c r="CB5239"/>
      <c r="CC5239"/>
      <c r="CD5239"/>
      <c r="CE5239"/>
      <c r="CF5239"/>
      <c r="CG5239"/>
      <c r="CH5239"/>
      <c r="CI5239"/>
      <c r="CJ5239"/>
      <c r="CK5239"/>
      <c r="CL5239"/>
      <c r="CM5239"/>
      <c r="CN5239"/>
      <c r="CO5239"/>
      <c r="CP5239"/>
      <c r="CQ5239"/>
      <c r="CR5239"/>
      <c r="CS5239"/>
      <c r="CT5239"/>
      <c r="CU5239"/>
      <c r="CV5239"/>
    </row>
    <row r="5240" spans="10:100" x14ac:dyDescent="0.25">
      <c r="J5240"/>
      <c r="K5240"/>
      <c r="L5240"/>
      <c r="M5240"/>
      <c r="N5240"/>
      <c r="O5240"/>
      <c r="P5240"/>
      <c r="Q5240"/>
      <c r="R5240"/>
      <c r="S5240"/>
      <c r="T5240"/>
      <c r="U5240"/>
      <c r="V5240"/>
      <c r="W5240"/>
      <c r="X5240"/>
      <c r="Y5240"/>
      <c r="Z5240"/>
      <c r="AA5240"/>
      <c r="AB5240"/>
      <c r="AC5240"/>
      <c r="AD5240"/>
      <c r="AE5240"/>
      <c r="AF5240"/>
      <c r="AG5240"/>
      <c r="AH5240"/>
      <c r="AI5240"/>
      <c r="AJ5240"/>
      <c r="AK5240"/>
      <c r="AL5240"/>
      <c r="AM5240"/>
      <c r="AN5240"/>
      <c r="AO5240"/>
      <c r="AP5240"/>
      <c r="AQ5240"/>
      <c r="AR5240"/>
      <c r="AS5240"/>
      <c r="AT5240"/>
      <c r="AU5240"/>
      <c r="AV5240"/>
      <c r="AW5240"/>
      <c r="AX5240"/>
      <c r="AY5240"/>
      <c r="AZ5240"/>
      <c r="BA5240"/>
      <c r="BB5240"/>
      <c r="BC5240"/>
      <c r="BD5240"/>
      <c r="BE5240"/>
      <c r="BF5240"/>
      <c r="BG5240"/>
      <c r="BH5240"/>
      <c r="BI5240"/>
      <c r="BJ5240"/>
      <c r="BK5240"/>
      <c r="BL5240"/>
      <c r="BM5240"/>
      <c r="BN5240"/>
      <c r="BO5240"/>
      <c r="BP5240"/>
      <c r="BQ5240"/>
      <c r="BR5240"/>
      <c r="BS5240"/>
      <c r="BT5240"/>
      <c r="BU5240"/>
      <c r="BV5240"/>
      <c r="BW5240"/>
      <c r="BX5240"/>
      <c r="BY5240"/>
      <c r="BZ5240"/>
      <c r="CA5240"/>
      <c r="CB5240"/>
      <c r="CC5240"/>
      <c r="CD5240"/>
      <c r="CE5240"/>
      <c r="CF5240"/>
      <c r="CG5240"/>
      <c r="CH5240"/>
      <c r="CI5240"/>
      <c r="CJ5240"/>
      <c r="CK5240"/>
      <c r="CL5240"/>
      <c r="CM5240"/>
      <c r="CN5240"/>
      <c r="CO5240"/>
      <c r="CP5240"/>
      <c r="CQ5240"/>
      <c r="CR5240"/>
      <c r="CS5240"/>
      <c r="CT5240"/>
      <c r="CU5240"/>
      <c r="CV5240"/>
    </row>
    <row r="5241" spans="10:100" x14ac:dyDescent="0.25">
      <c r="J5241"/>
      <c r="K5241"/>
      <c r="L5241"/>
      <c r="M5241"/>
      <c r="N5241"/>
      <c r="O5241"/>
      <c r="P5241"/>
      <c r="Q5241"/>
      <c r="R5241"/>
      <c r="S5241"/>
      <c r="T5241"/>
      <c r="U5241"/>
      <c r="V5241"/>
      <c r="W5241"/>
      <c r="X5241"/>
      <c r="Y5241"/>
      <c r="Z5241"/>
      <c r="AA5241"/>
      <c r="AB5241"/>
      <c r="AC5241"/>
      <c r="AD5241"/>
      <c r="AE5241"/>
      <c r="AF5241"/>
      <c r="AG5241"/>
      <c r="AH5241"/>
      <c r="AI5241"/>
      <c r="AJ5241"/>
      <c r="AK5241"/>
      <c r="AL5241"/>
      <c r="AM5241"/>
      <c r="AN5241"/>
      <c r="AO5241"/>
      <c r="AP5241"/>
      <c r="AQ5241"/>
      <c r="AR5241"/>
      <c r="AS5241"/>
      <c r="AT5241"/>
      <c r="AU5241"/>
      <c r="AV5241"/>
      <c r="AW5241"/>
      <c r="AX5241"/>
      <c r="AY5241"/>
      <c r="AZ5241"/>
      <c r="BA5241"/>
      <c r="BB5241"/>
      <c r="BC5241"/>
      <c r="BD5241"/>
      <c r="BE5241"/>
      <c r="BF5241"/>
      <c r="BG5241"/>
      <c r="BH5241"/>
      <c r="BI5241"/>
      <c r="BJ5241"/>
      <c r="BK5241"/>
      <c r="BL5241"/>
      <c r="BM5241"/>
      <c r="BN5241"/>
      <c r="BO5241"/>
      <c r="BP5241"/>
      <c r="BQ5241"/>
      <c r="BR5241"/>
      <c r="BS5241"/>
      <c r="BT5241"/>
      <c r="BU5241"/>
      <c r="BV5241"/>
      <c r="BW5241"/>
      <c r="BX5241"/>
      <c r="BY5241"/>
      <c r="BZ5241"/>
      <c r="CA5241"/>
      <c r="CB5241"/>
      <c r="CC5241"/>
      <c r="CD5241"/>
      <c r="CE5241"/>
      <c r="CF5241"/>
      <c r="CG5241"/>
      <c r="CH5241"/>
      <c r="CI5241"/>
      <c r="CJ5241"/>
      <c r="CK5241"/>
      <c r="CL5241"/>
      <c r="CM5241"/>
      <c r="CN5241"/>
      <c r="CO5241"/>
      <c r="CP5241"/>
      <c r="CQ5241"/>
      <c r="CR5241"/>
      <c r="CS5241"/>
      <c r="CT5241"/>
      <c r="CU5241"/>
      <c r="CV5241"/>
    </row>
    <row r="5242" spans="10:100" x14ac:dyDescent="0.25">
      <c r="J5242"/>
      <c r="K5242"/>
      <c r="L5242"/>
      <c r="M5242"/>
      <c r="N5242"/>
      <c r="O5242"/>
      <c r="P5242"/>
      <c r="Q5242"/>
      <c r="R5242"/>
      <c r="S5242"/>
      <c r="T5242"/>
      <c r="U5242"/>
      <c r="V5242"/>
      <c r="W5242"/>
      <c r="X5242"/>
      <c r="Y5242"/>
      <c r="Z5242"/>
      <c r="AA5242"/>
      <c r="AB5242"/>
      <c r="AC5242"/>
      <c r="AD5242"/>
      <c r="AE5242"/>
      <c r="AF5242"/>
      <c r="AG5242"/>
      <c r="AH5242"/>
      <c r="AI5242"/>
      <c r="AJ5242"/>
      <c r="AK5242"/>
      <c r="AL5242"/>
      <c r="AM5242"/>
      <c r="AN5242"/>
      <c r="AO5242"/>
      <c r="AP5242"/>
      <c r="AQ5242"/>
      <c r="AR5242"/>
      <c r="AS5242"/>
      <c r="AT5242"/>
      <c r="AU5242"/>
      <c r="AV5242"/>
      <c r="AW5242"/>
      <c r="AX5242"/>
      <c r="AY5242"/>
      <c r="AZ5242"/>
      <c r="BA5242"/>
      <c r="BB5242"/>
      <c r="BC5242"/>
      <c r="BD5242"/>
      <c r="BE5242"/>
      <c r="BF5242"/>
      <c r="BG5242"/>
      <c r="BH5242"/>
      <c r="BI5242"/>
      <c r="BJ5242"/>
      <c r="BK5242"/>
      <c r="BL5242"/>
      <c r="BM5242"/>
      <c r="BN5242"/>
      <c r="BO5242"/>
      <c r="BP5242"/>
      <c r="BQ5242"/>
      <c r="BR5242"/>
      <c r="BS5242"/>
      <c r="BT5242"/>
      <c r="BU5242"/>
      <c r="BV5242"/>
      <c r="BW5242"/>
      <c r="BX5242"/>
      <c r="BY5242"/>
      <c r="BZ5242"/>
      <c r="CA5242"/>
      <c r="CB5242"/>
      <c r="CC5242"/>
      <c r="CD5242"/>
      <c r="CE5242"/>
      <c r="CF5242"/>
      <c r="CG5242"/>
      <c r="CH5242"/>
      <c r="CI5242"/>
      <c r="CJ5242"/>
      <c r="CK5242"/>
      <c r="CL5242"/>
      <c r="CM5242"/>
      <c r="CN5242"/>
      <c r="CO5242"/>
      <c r="CP5242"/>
      <c r="CQ5242"/>
      <c r="CR5242"/>
      <c r="CS5242"/>
      <c r="CT5242"/>
      <c r="CU5242"/>
      <c r="CV5242"/>
    </row>
    <row r="5243" spans="10:100" x14ac:dyDescent="0.25">
      <c r="J5243"/>
      <c r="K5243"/>
      <c r="L5243"/>
      <c r="M5243"/>
      <c r="N5243"/>
      <c r="O5243"/>
      <c r="P5243"/>
      <c r="Q5243"/>
      <c r="R5243"/>
      <c r="S5243"/>
      <c r="T5243"/>
      <c r="U5243"/>
      <c r="V5243"/>
      <c r="W5243"/>
      <c r="X5243"/>
      <c r="Y5243"/>
      <c r="Z5243"/>
      <c r="AA5243"/>
      <c r="AB5243"/>
      <c r="AC5243"/>
      <c r="AD5243"/>
      <c r="AE5243"/>
      <c r="AF5243"/>
      <c r="AG5243"/>
      <c r="AH5243"/>
      <c r="AI5243"/>
      <c r="AJ5243"/>
      <c r="AK5243"/>
      <c r="AL5243"/>
      <c r="AM5243"/>
      <c r="AN5243"/>
      <c r="AO5243"/>
      <c r="AP5243"/>
      <c r="AQ5243"/>
      <c r="AR5243"/>
      <c r="AS5243"/>
      <c r="AT5243"/>
      <c r="AU5243"/>
      <c r="AV5243"/>
      <c r="AW5243"/>
      <c r="AX5243"/>
      <c r="AY5243"/>
      <c r="AZ5243"/>
      <c r="BA5243"/>
      <c r="BB5243"/>
      <c r="BC5243"/>
      <c r="BD5243"/>
      <c r="BE5243"/>
      <c r="BF5243"/>
      <c r="BG5243"/>
      <c r="BH5243"/>
      <c r="BI5243"/>
      <c r="BJ5243"/>
      <c r="BK5243"/>
      <c r="BL5243"/>
      <c r="BM5243"/>
      <c r="BN5243"/>
      <c r="BO5243"/>
      <c r="BP5243"/>
      <c r="BQ5243"/>
      <c r="BR5243"/>
      <c r="BS5243"/>
      <c r="BT5243"/>
      <c r="BU5243"/>
      <c r="BV5243"/>
      <c r="BW5243"/>
      <c r="BX5243"/>
      <c r="BY5243"/>
      <c r="BZ5243"/>
      <c r="CA5243"/>
      <c r="CB5243"/>
      <c r="CC5243"/>
      <c r="CD5243"/>
      <c r="CE5243"/>
      <c r="CF5243"/>
      <c r="CG5243"/>
      <c r="CH5243"/>
      <c r="CI5243"/>
      <c r="CJ5243"/>
      <c r="CK5243"/>
      <c r="CL5243"/>
      <c r="CM5243"/>
      <c r="CN5243"/>
      <c r="CO5243"/>
      <c r="CP5243"/>
      <c r="CQ5243"/>
      <c r="CR5243"/>
      <c r="CS5243"/>
      <c r="CT5243"/>
      <c r="CU5243"/>
      <c r="CV5243"/>
    </row>
    <row r="5244" spans="10:100" x14ac:dyDescent="0.25">
      <c r="J5244"/>
      <c r="K5244"/>
      <c r="L5244"/>
      <c r="M5244"/>
      <c r="N5244"/>
      <c r="O5244"/>
      <c r="P5244"/>
      <c r="Q5244"/>
      <c r="R5244"/>
      <c r="S5244"/>
      <c r="T5244"/>
      <c r="U5244"/>
      <c r="V5244"/>
      <c r="W5244"/>
      <c r="X5244"/>
      <c r="Y5244"/>
      <c r="Z5244"/>
      <c r="AA5244"/>
      <c r="AB5244"/>
      <c r="AC5244"/>
      <c r="AD5244"/>
      <c r="AE5244"/>
      <c r="AF5244"/>
      <c r="AG5244"/>
      <c r="AH5244"/>
      <c r="AI5244"/>
      <c r="AJ5244"/>
      <c r="AK5244"/>
      <c r="AL5244"/>
      <c r="AM5244"/>
      <c r="AN5244"/>
      <c r="AO5244"/>
      <c r="AP5244"/>
      <c r="AQ5244"/>
      <c r="AR5244"/>
      <c r="AS5244"/>
      <c r="AT5244"/>
      <c r="AU5244"/>
      <c r="AV5244"/>
      <c r="AW5244"/>
      <c r="AX5244"/>
      <c r="AY5244"/>
      <c r="AZ5244"/>
      <c r="BA5244"/>
      <c r="BB5244"/>
      <c r="BC5244"/>
      <c r="BD5244"/>
      <c r="BE5244"/>
      <c r="BF5244"/>
      <c r="BG5244"/>
      <c r="BH5244"/>
      <c r="BI5244"/>
      <c r="BJ5244"/>
      <c r="BK5244"/>
      <c r="BL5244"/>
      <c r="BM5244"/>
      <c r="BN5244"/>
      <c r="BO5244"/>
      <c r="BP5244"/>
      <c r="BQ5244"/>
      <c r="BR5244"/>
      <c r="BS5244"/>
      <c r="BT5244"/>
      <c r="BU5244"/>
      <c r="BV5244"/>
      <c r="BW5244"/>
      <c r="BX5244"/>
      <c r="BY5244"/>
      <c r="BZ5244"/>
      <c r="CA5244"/>
      <c r="CB5244"/>
      <c r="CC5244"/>
      <c r="CD5244"/>
      <c r="CE5244"/>
      <c r="CF5244"/>
      <c r="CG5244"/>
      <c r="CH5244"/>
      <c r="CI5244"/>
      <c r="CJ5244"/>
      <c r="CK5244"/>
      <c r="CL5244"/>
      <c r="CM5244"/>
      <c r="CN5244"/>
      <c r="CO5244"/>
      <c r="CP5244"/>
      <c r="CQ5244"/>
      <c r="CR5244"/>
      <c r="CS5244"/>
      <c r="CT5244"/>
      <c r="CU5244"/>
      <c r="CV5244"/>
    </row>
    <row r="5245" spans="10:100" x14ac:dyDescent="0.25">
      <c r="J5245"/>
      <c r="K5245"/>
      <c r="L5245"/>
      <c r="M5245"/>
      <c r="N5245"/>
      <c r="O5245"/>
      <c r="P5245"/>
      <c r="Q5245"/>
      <c r="R5245"/>
      <c r="S5245"/>
      <c r="T5245"/>
      <c r="U5245"/>
      <c r="V5245"/>
      <c r="W5245"/>
      <c r="X5245"/>
      <c r="Y5245"/>
      <c r="Z5245"/>
      <c r="AA5245"/>
      <c r="AB5245"/>
      <c r="AC5245"/>
      <c r="AD5245"/>
      <c r="AE5245"/>
      <c r="AF5245"/>
      <c r="AG5245"/>
      <c r="AH5245"/>
      <c r="AI5245"/>
      <c r="AJ5245"/>
      <c r="AK5245"/>
      <c r="AL5245"/>
      <c r="AM5245"/>
      <c r="AN5245"/>
      <c r="AO5245"/>
      <c r="AP5245"/>
      <c r="AQ5245"/>
      <c r="AR5245"/>
      <c r="AS5245"/>
      <c r="AT5245"/>
      <c r="AU5245"/>
      <c r="AV5245"/>
      <c r="AW5245"/>
      <c r="AX5245"/>
      <c r="AY5245"/>
      <c r="AZ5245"/>
      <c r="BA5245"/>
      <c r="BB5245"/>
      <c r="BC5245"/>
      <c r="BD5245"/>
      <c r="BE5245"/>
      <c r="BF5245"/>
      <c r="BG5245"/>
      <c r="BH5245"/>
      <c r="BI5245"/>
      <c r="BJ5245"/>
      <c r="BK5245"/>
      <c r="BL5245"/>
      <c r="BM5245"/>
      <c r="BN5245"/>
      <c r="BO5245"/>
      <c r="BP5245"/>
      <c r="BQ5245"/>
      <c r="BR5245"/>
      <c r="BS5245"/>
      <c r="BT5245"/>
      <c r="BU5245"/>
      <c r="BV5245"/>
      <c r="BW5245"/>
      <c r="BX5245"/>
      <c r="BY5245"/>
      <c r="BZ5245"/>
      <c r="CA5245"/>
      <c r="CB5245"/>
      <c r="CC5245"/>
      <c r="CD5245"/>
      <c r="CE5245"/>
      <c r="CF5245"/>
      <c r="CG5245"/>
      <c r="CH5245"/>
      <c r="CI5245"/>
      <c r="CJ5245"/>
      <c r="CK5245"/>
      <c r="CL5245"/>
      <c r="CM5245"/>
      <c r="CN5245"/>
      <c r="CO5245"/>
      <c r="CP5245"/>
      <c r="CQ5245"/>
      <c r="CR5245"/>
      <c r="CS5245"/>
      <c r="CT5245"/>
      <c r="CU5245"/>
      <c r="CV5245"/>
    </row>
    <row r="5246" spans="10:100" x14ac:dyDescent="0.25">
      <c r="J5246"/>
      <c r="K5246"/>
      <c r="L5246"/>
      <c r="M5246"/>
      <c r="N5246"/>
      <c r="O5246"/>
      <c r="P5246"/>
      <c r="Q5246"/>
      <c r="R5246"/>
      <c r="S5246"/>
      <c r="T5246"/>
      <c r="U5246"/>
      <c r="V5246"/>
      <c r="W5246"/>
      <c r="X5246"/>
      <c r="Y5246"/>
      <c r="Z5246"/>
      <c r="AA5246"/>
      <c r="AB5246"/>
      <c r="AC5246"/>
      <c r="AD5246"/>
      <c r="AE5246"/>
      <c r="AF5246"/>
      <c r="AG5246"/>
      <c r="AH5246"/>
      <c r="AI5246"/>
      <c r="AJ5246"/>
      <c r="AK5246"/>
      <c r="AL5246"/>
      <c r="AM5246"/>
      <c r="AN5246"/>
      <c r="AO5246"/>
      <c r="AP5246"/>
      <c r="AQ5246"/>
      <c r="AR5246"/>
      <c r="AS5246"/>
      <c r="AT5246"/>
      <c r="AU5246"/>
      <c r="AV5246"/>
      <c r="AW5246"/>
      <c r="AX5246"/>
      <c r="AY5246"/>
      <c r="AZ5246"/>
      <c r="BA5246"/>
      <c r="BB5246"/>
      <c r="BC5246"/>
      <c r="BD5246"/>
      <c r="BE5246"/>
      <c r="BF5246"/>
      <c r="BG5246"/>
      <c r="BH5246"/>
      <c r="BI5246"/>
      <c r="BJ5246"/>
      <c r="BK5246"/>
      <c r="BL5246"/>
      <c r="BM5246"/>
      <c r="BN5246"/>
      <c r="BO5246"/>
      <c r="BP5246"/>
      <c r="BQ5246"/>
      <c r="BR5246"/>
      <c r="BS5246"/>
      <c r="BT5246"/>
      <c r="BU5246"/>
      <c r="BV5246"/>
      <c r="BW5246"/>
      <c r="BX5246"/>
      <c r="BY5246"/>
      <c r="BZ5246"/>
      <c r="CA5246"/>
      <c r="CB5246"/>
      <c r="CC5246"/>
      <c r="CD5246"/>
      <c r="CE5246"/>
      <c r="CF5246"/>
      <c r="CG5246"/>
      <c r="CH5246"/>
      <c r="CI5246"/>
      <c r="CJ5246"/>
      <c r="CK5246"/>
      <c r="CL5246"/>
      <c r="CM5246"/>
      <c r="CN5246"/>
      <c r="CO5246"/>
      <c r="CP5246"/>
      <c r="CQ5246"/>
      <c r="CR5246"/>
      <c r="CS5246"/>
      <c r="CT5246"/>
      <c r="CU5246"/>
      <c r="CV5246"/>
    </row>
    <row r="5247" spans="10:100" x14ac:dyDescent="0.25">
      <c r="J5247"/>
      <c r="K5247"/>
      <c r="L5247"/>
      <c r="M5247"/>
      <c r="N5247"/>
      <c r="O5247"/>
      <c r="P5247"/>
      <c r="Q5247"/>
      <c r="R5247"/>
      <c r="S5247"/>
      <c r="T5247"/>
      <c r="U5247"/>
      <c r="V5247"/>
      <c r="W5247"/>
      <c r="X5247"/>
      <c r="Y5247"/>
      <c r="Z5247"/>
      <c r="AA5247"/>
      <c r="AB5247"/>
      <c r="AC5247"/>
      <c r="AD5247"/>
      <c r="AE5247"/>
      <c r="AF5247"/>
      <c r="AG5247"/>
      <c r="AH5247"/>
      <c r="AI5247"/>
      <c r="AJ5247"/>
      <c r="AK5247"/>
      <c r="AL5247"/>
      <c r="AM5247"/>
      <c r="AN5247"/>
      <c r="AO5247"/>
      <c r="AP5247"/>
      <c r="AQ5247"/>
      <c r="AR5247"/>
      <c r="AS5247"/>
      <c r="AT5247"/>
      <c r="AU5247"/>
      <c r="AV5247"/>
      <c r="AW5247"/>
      <c r="AX5247"/>
      <c r="AY5247"/>
      <c r="AZ5247"/>
      <c r="BA5247"/>
      <c r="BB5247"/>
      <c r="BC5247"/>
      <c r="BD5247"/>
      <c r="BE5247"/>
      <c r="BF5247"/>
      <c r="BG5247"/>
      <c r="BH5247"/>
      <c r="BI5247"/>
      <c r="BJ5247"/>
      <c r="BK5247"/>
      <c r="BL5247"/>
      <c r="BM5247"/>
      <c r="BN5247"/>
      <c r="BO5247"/>
      <c r="BP5247"/>
      <c r="BQ5247"/>
      <c r="BR5247"/>
      <c r="BS5247"/>
      <c r="BT5247"/>
      <c r="BU5247"/>
      <c r="BV5247"/>
      <c r="BW5247"/>
      <c r="BX5247"/>
      <c r="BY5247"/>
      <c r="BZ5247"/>
      <c r="CA5247"/>
      <c r="CB5247"/>
      <c r="CC5247"/>
      <c r="CD5247"/>
      <c r="CE5247"/>
      <c r="CF5247"/>
      <c r="CG5247"/>
      <c r="CH5247"/>
      <c r="CI5247"/>
      <c r="CJ5247"/>
      <c r="CK5247"/>
      <c r="CL5247"/>
      <c r="CM5247"/>
      <c r="CN5247"/>
      <c r="CO5247"/>
      <c r="CP5247"/>
      <c r="CQ5247"/>
      <c r="CR5247"/>
      <c r="CS5247"/>
      <c r="CT5247"/>
      <c r="CU5247"/>
      <c r="CV5247"/>
    </row>
    <row r="5248" spans="10:100" x14ac:dyDescent="0.25">
      <c r="J5248"/>
      <c r="K5248"/>
      <c r="L5248"/>
      <c r="M5248"/>
      <c r="N5248"/>
      <c r="O5248"/>
      <c r="P5248"/>
      <c r="Q5248"/>
      <c r="R5248"/>
      <c r="S5248"/>
      <c r="T5248"/>
      <c r="U5248"/>
      <c r="V5248"/>
      <c r="W5248"/>
      <c r="X5248"/>
      <c r="Y5248"/>
      <c r="Z5248"/>
      <c r="AA5248"/>
      <c r="AB5248"/>
      <c r="AC5248"/>
      <c r="AD5248"/>
      <c r="AE5248"/>
      <c r="AF5248"/>
      <c r="AG5248"/>
      <c r="AH5248"/>
      <c r="AI5248"/>
      <c r="AJ5248"/>
      <c r="AK5248"/>
      <c r="AL5248"/>
      <c r="AM5248"/>
      <c r="AN5248"/>
      <c r="AO5248"/>
      <c r="AP5248"/>
      <c r="AQ5248"/>
      <c r="AR5248"/>
      <c r="AS5248"/>
      <c r="AT5248"/>
      <c r="AU5248"/>
      <c r="AV5248"/>
      <c r="AW5248"/>
      <c r="AX5248"/>
      <c r="AY5248"/>
      <c r="AZ5248"/>
      <c r="BA5248"/>
      <c r="BB5248"/>
      <c r="BC5248"/>
      <c r="BD5248"/>
      <c r="BE5248"/>
      <c r="BF5248"/>
      <c r="BG5248"/>
      <c r="BH5248"/>
      <c r="BI5248"/>
      <c r="BJ5248"/>
      <c r="BK5248"/>
      <c r="BL5248"/>
      <c r="BM5248"/>
      <c r="BN5248"/>
      <c r="BO5248"/>
      <c r="BP5248"/>
      <c r="BQ5248"/>
      <c r="BR5248"/>
      <c r="BS5248"/>
      <c r="BT5248"/>
      <c r="BU5248"/>
      <c r="BV5248"/>
      <c r="BW5248"/>
      <c r="BX5248"/>
      <c r="BY5248"/>
      <c r="BZ5248"/>
      <c r="CA5248"/>
      <c r="CB5248"/>
      <c r="CC5248"/>
      <c r="CD5248"/>
      <c r="CE5248"/>
      <c r="CF5248"/>
      <c r="CG5248"/>
      <c r="CH5248"/>
      <c r="CI5248"/>
      <c r="CJ5248"/>
      <c r="CK5248"/>
      <c r="CL5248"/>
      <c r="CM5248"/>
      <c r="CN5248"/>
      <c r="CO5248"/>
      <c r="CP5248"/>
      <c r="CQ5248"/>
      <c r="CR5248"/>
      <c r="CS5248"/>
      <c r="CT5248"/>
      <c r="CU5248"/>
      <c r="CV5248"/>
    </row>
    <row r="5249" spans="10:100" x14ac:dyDescent="0.25">
      <c r="J5249"/>
      <c r="K5249"/>
      <c r="L5249"/>
      <c r="M5249"/>
      <c r="N5249"/>
      <c r="O5249"/>
      <c r="P5249"/>
      <c r="Q5249"/>
      <c r="R5249"/>
      <c r="S5249"/>
      <c r="T5249"/>
      <c r="U5249"/>
      <c r="V5249"/>
      <c r="W5249"/>
      <c r="X5249"/>
      <c r="Y5249"/>
      <c r="Z5249"/>
      <c r="AA5249"/>
      <c r="AB5249"/>
      <c r="AC5249"/>
      <c r="AD5249"/>
      <c r="AE5249"/>
      <c r="AF5249"/>
      <c r="AG5249"/>
      <c r="AH5249"/>
      <c r="AI5249"/>
      <c r="AJ5249"/>
      <c r="AK5249"/>
      <c r="AL5249"/>
      <c r="AM5249"/>
      <c r="AN5249"/>
      <c r="AO5249"/>
      <c r="AP5249"/>
      <c r="AQ5249"/>
      <c r="AR5249"/>
      <c r="AS5249"/>
      <c r="AT5249"/>
      <c r="AU5249"/>
      <c r="AV5249"/>
      <c r="AW5249"/>
      <c r="AX5249"/>
      <c r="AY5249"/>
      <c r="AZ5249"/>
      <c r="BA5249"/>
      <c r="BB5249"/>
      <c r="BC5249"/>
      <c r="BD5249"/>
      <c r="BE5249"/>
      <c r="BF5249"/>
      <c r="BG5249"/>
      <c r="BH5249"/>
      <c r="BI5249"/>
      <c r="BJ5249"/>
      <c r="BK5249"/>
      <c r="BL5249"/>
      <c r="BM5249"/>
      <c r="BN5249"/>
      <c r="BO5249"/>
      <c r="BP5249"/>
      <c r="BQ5249"/>
      <c r="BR5249"/>
      <c r="BS5249"/>
      <c r="BT5249"/>
      <c r="BU5249"/>
      <c r="BV5249"/>
      <c r="BW5249"/>
      <c r="BX5249"/>
      <c r="BY5249"/>
      <c r="BZ5249"/>
      <c r="CA5249"/>
      <c r="CB5249"/>
      <c r="CC5249"/>
      <c r="CD5249"/>
      <c r="CE5249"/>
      <c r="CF5249"/>
      <c r="CG5249"/>
      <c r="CH5249"/>
      <c r="CI5249"/>
      <c r="CJ5249"/>
      <c r="CK5249"/>
      <c r="CL5249"/>
      <c r="CM5249"/>
      <c r="CN5249"/>
      <c r="CO5249"/>
      <c r="CP5249"/>
      <c r="CQ5249"/>
      <c r="CR5249"/>
      <c r="CS5249"/>
      <c r="CT5249"/>
      <c r="CU5249"/>
      <c r="CV5249"/>
    </row>
    <row r="5250" spans="10:100" x14ac:dyDescent="0.25">
      <c r="J5250"/>
      <c r="K5250"/>
      <c r="L5250"/>
      <c r="M5250"/>
      <c r="N5250"/>
      <c r="O5250"/>
      <c r="P5250"/>
      <c r="Q5250"/>
      <c r="R5250"/>
      <c r="S5250"/>
      <c r="T5250"/>
      <c r="U5250"/>
      <c r="V5250"/>
      <c r="W5250"/>
      <c r="X5250"/>
      <c r="Y5250"/>
      <c r="Z5250"/>
      <c r="AA5250"/>
      <c r="AB5250"/>
      <c r="AC5250"/>
      <c r="AD5250"/>
      <c r="AE5250"/>
      <c r="AF5250"/>
      <c r="AG5250"/>
      <c r="AH5250"/>
      <c r="AI5250"/>
      <c r="AJ5250"/>
      <c r="AK5250"/>
      <c r="AL5250"/>
      <c r="AM5250"/>
      <c r="AN5250"/>
      <c r="AO5250"/>
      <c r="AP5250"/>
      <c r="AQ5250"/>
      <c r="AR5250"/>
      <c r="AS5250"/>
      <c r="AT5250"/>
      <c r="AU5250"/>
      <c r="AV5250"/>
      <c r="AW5250"/>
      <c r="AX5250"/>
      <c r="AY5250"/>
      <c r="AZ5250"/>
      <c r="BA5250"/>
      <c r="BB5250"/>
      <c r="BC5250"/>
      <c r="BD5250"/>
      <c r="BE5250"/>
      <c r="BF5250"/>
      <c r="BG5250"/>
      <c r="BH5250"/>
      <c r="BI5250"/>
      <c r="BJ5250"/>
      <c r="BK5250"/>
      <c r="BL5250"/>
      <c r="BM5250"/>
      <c r="BN5250"/>
      <c r="BO5250"/>
      <c r="BP5250"/>
      <c r="BQ5250"/>
      <c r="BR5250"/>
      <c r="BS5250"/>
      <c r="BT5250"/>
      <c r="BU5250"/>
      <c r="BV5250"/>
      <c r="BW5250"/>
      <c r="BX5250"/>
      <c r="BY5250"/>
      <c r="BZ5250"/>
      <c r="CA5250"/>
      <c r="CB5250"/>
      <c r="CC5250"/>
      <c r="CD5250"/>
      <c r="CE5250"/>
      <c r="CF5250"/>
      <c r="CG5250"/>
      <c r="CH5250"/>
      <c r="CI5250"/>
      <c r="CJ5250"/>
      <c r="CK5250"/>
      <c r="CL5250"/>
      <c r="CM5250"/>
      <c r="CN5250"/>
      <c r="CO5250"/>
      <c r="CP5250"/>
      <c r="CQ5250"/>
      <c r="CR5250"/>
      <c r="CS5250"/>
      <c r="CT5250"/>
      <c r="CU5250"/>
      <c r="CV5250"/>
    </row>
    <row r="5251" spans="10:100" x14ac:dyDescent="0.25">
      <c r="J5251"/>
      <c r="K5251"/>
      <c r="L5251"/>
      <c r="M5251"/>
      <c r="N5251"/>
      <c r="O5251"/>
      <c r="P5251"/>
      <c r="Q5251"/>
      <c r="R5251"/>
      <c r="S5251"/>
      <c r="T5251"/>
      <c r="U5251"/>
      <c r="V5251"/>
      <c r="W5251"/>
      <c r="X5251"/>
      <c r="Y5251"/>
      <c r="Z5251"/>
      <c r="AA5251"/>
      <c r="AB5251"/>
      <c r="AC5251"/>
      <c r="AD5251"/>
      <c r="AE5251"/>
      <c r="AF5251"/>
      <c r="AG5251"/>
      <c r="AH5251"/>
      <c r="AI5251"/>
      <c r="AJ5251"/>
      <c r="AK5251"/>
      <c r="AL5251"/>
      <c r="AM5251"/>
      <c r="AN5251"/>
      <c r="AO5251"/>
      <c r="AP5251"/>
      <c r="AQ5251"/>
      <c r="AR5251"/>
      <c r="AS5251"/>
      <c r="AT5251"/>
      <c r="AU5251"/>
      <c r="AV5251"/>
      <c r="AW5251"/>
      <c r="AX5251"/>
      <c r="AY5251"/>
      <c r="AZ5251"/>
      <c r="BA5251"/>
      <c r="BB5251"/>
      <c r="BC5251"/>
      <c r="BD5251"/>
      <c r="BE5251"/>
      <c r="BF5251"/>
      <c r="BG5251"/>
      <c r="BH5251"/>
      <c r="BI5251"/>
      <c r="BJ5251"/>
      <c r="BK5251"/>
      <c r="BL5251"/>
      <c r="BM5251"/>
      <c r="BN5251"/>
      <c r="BO5251"/>
      <c r="BP5251"/>
      <c r="BQ5251"/>
      <c r="BR5251"/>
      <c r="BS5251"/>
      <c r="BT5251"/>
      <c r="BU5251"/>
      <c r="BV5251"/>
      <c r="BW5251"/>
      <c r="BX5251"/>
      <c r="BY5251"/>
      <c r="BZ5251"/>
      <c r="CA5251"/>
      <c r="CB5251"/>
      <c r="CC5251"/>
      <c r="CD5251"/>
      <c r="CE5251"/>
      <c r="CF5251"/>
      <c r="CG5251"/>
      <c r="CH5251"/>
      <c r="CI5251"/>
      <c r="CJ5251"/>
      <c r="CK5251"/>
      <c r="CL5251"/>
      <c r="CM5251"/>
      <c r="CN5251"/>
      <c r="CO5251"/>
      <c r="CP5251"/>
      <c r="CQ5251"/>
      <c r="CR5251"/>
      <c r="CS5251"/>
      <c r="CT5251"/>
      <c r="CU5251"/>
      <c r="CV5251"/>
    </row>
    <row r="5252" spans="10:100" x14ac:dyDescent="0.25">
      <c r="J5252"/>
      <c r="K5252"/>
      <c r="L5252"/>
      <c r="M5252"/>
      <c r="N5252"/>
      <c r="O5252"/>
      <c r="P5252"/>
      <c r="Q5252"/>
      <c r="R5252"/>
      <c r="S5252"/>
      <c r="T5252"/>
      <c r="U5252"/>
      <c r="V5252"/>
      <c r="W5252"/>
      <c r="X5252"/>
      <c r="Y5252"/>
      <c r="Z5252"/>
      <c r="AA5252"/>
      <c r="AB5252"/>
      <c r="AC5252"/>
      <c r="AD5252"/>
      <c r="AE5252"/>
      <c r="AF5252"/>
      <c r="AG5252"/>
      <c r="AH5252"/>
      <c r="AI5252"/>
      <c r="AJ5252"/>
      <c r="AK5252"/>
      <c r="AL5252"/>
      <c r="AM5252"/>
      <c r="AN5252"/>
      <c r="AO5252"/>
      <c r="AP5252"/>
      <c r="AQ5252"/>
      <c r="AR5252"/>
      <c r="AS5252"/>
      <c r="AT5252"/>
      <c r="AU5252"/>
      <c r="AV5252"/>
      <c r="AW5252"/>
      <c r="AX5252"/>
      <c r="AY5252"/>
      <c r="AZ5252"/>
      <c r="BA5252"/>
      <c r="BB5252"/>
      <c r="BC5252"/>
      <c r="BD5252"/>
      <c r="BE5252"/>
      <c r="BF5252"/>
      <c r="BG5252"/>
      <c r="BH5252"/>
      <c r="BI5252"/>
      <c r="BJ5252"/>
      <c r="BK5252"/>
      <c r="BL5252"/>
      <c r="BM5252"/>
      <c r="BN5252"/>
      <c r="BO5252"/>
      <c r="BP5252"/>
      <c r="BQ5252"/>
      <c r="BR5252"/>
      <c r="BS5252"/>
      <c r="BT5252"/>
      <c r="BU5252"/>
      <c r="BV5252"/>
      <c r="BW5252"/>
      <c r="BX5252"/>
      <c r="BY5252"/>
      <c r="BZ5252"/>
      <c r="CA5252"/>
      <c r="CB5252"/>
      <c r="CC5252"/>
      <c r="CD5252"/>
      <c r="CE5252"/>
      <c r="CF5252"/>
      <c r="CG5252"/>
      <c r="CH5252"/>
      <c r="CI5252"/>
      <c r="CJ5252"/>
      <c r="CK5252"/>
      <c r="CL5252"/>
      <c r="CM5252"/>
      <c r="CN5252"/>
      <c r="CO5252"/>
      <c r="CP5252"/>
      <c r="CQ5252"/>
      <c r="CR5252"/>
      <c r="CS5252"/>
      <c r="CT5252"/>
      <c r="CU5252"/>
      <c r="CV5252"/>
    </row>
    <row r="5253" spans="10:100" x14ac:dyDescent="0.25">
      <c r="J5253"/>
      <c r="K5253"/>
      <c r="L5253"/>
      <c r="M5253"/>
      <c r="N5253"/>
      <c r="O5253"/>
      <c r="P5253"/>
      <c r="Q5253"/>
      <c r="R5253"/>
      <c r="S5253"/>
      <c r="T5253"/>
      <c r="U5253"/>
      <c r="V5253"/>
      <c r="W5253"/>
      <c r="X5253"/>
      <c r="Y5253"/>
      <c r="Z5253"/>
      <c r="AA5253"/>
      <c r="AB5253"/>
      <c r="AC5253"/>
      <c r="AD5253"/>
      <c r="AE5253"/>
      <c r="AF5253"/>
      <c r="AG5253"/>
      <c r="AH5253"/>
      <c r="AI5253"/>
      <c r="AJ5253"/>
      <c r="AK5253"/>
      <c r="AL5253"/>
      <c r="AM5253"/>
      <c r="AN5253"/>
      <c r="AO5253"/>
      <c r="AP5253"/>
      <c r="AQ5253"/>
      <c r="AR5253"/>
      <c r="AS5253"/>
      <c r="AT5253"/>
      <c r="AU5253"/>
      <c r="AV5253"/>
      <c r="AW5253"/>
      <c r="AX5253"/>
      <c r="AY5253"/>
      <c r="AZ5253"/>
      <c r="BA5253"/>
      <c r="BB5253"/>
      <c r="BC5253"/>
      <c r="BD5253"/>
      <c r="BE5253"/>
      <c r="BF5253"/>
      <c r="BG5253"/>
      <c r="BH5253"/>
      <c r="BI5253"/>
      <c r="BJ5253"/>
      <c r="BK5253"/>
      <c r="BL5253"/>
      <c r="BM5253"/>
      <c r="BN5253"/>
      <c r="BO5253"/>
      <c r="BP5253"/>
      <c r="BQ5253"/>
      <c r="BR5253"/>
      <c r="BS5253"/>
      <c r="BT5253"/>
      <c r="BU5253"/>
      <c r="BV5253"/>
      <c r="BW5253"/>
      <c r="BX5253"/>
      <c r="BY5253"/>
      <c r="BZ5253"/>
      <c r="CA5253"/>
      <c r="CB5253"/>
      <c r="CC5253"/>
      <c r="CD5253"/>
      <c r="CE5253"/>
      <c r="CF5253"/>
      <c r="CG5253"/>
      <c r="CH5253"/>
      <c r="CI5253"/>
      <c r="CJ5253"/>
      <c r="CK5253"/>
      <c r="CL5253"/>
      <c r="CM5253"/>
      <c r="CN5253"/>
      <c r="CO5253"/>
      <c r="CP5253"/>
      <c r="CQ5253"/>
      <c r="CR5253"/>
      <c r="CS5253"/>
      <c r="CT5253"/>
      <c r="CU5253"/>
      <c r="CV5253"/>
    </row>
    <row r="5254" spans="10:100" x14ac:dyDescent="0.25">
      <c r="J5254"/>
      <c r="K5254"/>
      <c r="L5254"/>
      <c r="M5254"/>
      <c r="N5254"/>
      <c r="O5254"/>
      <c r="P5254"/>
      <c r="Q5254"/>
      <c r="R5254"/>
      <c r="S5254"/>
      <c r="T5254"/>
      <c r="U5254"/>
      <c r="V5254"/>
      <c r="W5254"/>
      <c r="X5254"/>
      <c r="Y5254"/>
      <c r="Z5254"/>
      <c r="AA5254"/>
      <c r="AB5254"/>
      <c r="AC5254"/>
      <c r="AD5254"/>
      <c r="AE5254"/>
      <c r="AF5254"/>
      <c r="AG5254"/>
      <c r="AH5254"/>
      <c r="AI5254"/>
      <c r="AJ5254"/>
      <c r="AK5254"/>
      <c r="AL5254"/>
      <c r="AM5254"/>
      <c r="AN5254"/>
      <c r="AO5254"/>
      <c r="AP5254"/>
      <c r="AQ5254"/>
      <c r="AR5254"/>
      <c r="AS5254"/>
      <c r="AT5254"/>
      <c r="AU5254"/>
      <c r="AV5254"/>
      <c r="AW5254"/>
      <c r="AX5254"/>
      <c r="AY5254"/>
      <c r="AZ5254"/>
      <c r="BA5254"/>
      <c r="BB5254"/>
      <c r="BC5254"/>
      <c r="BD5254"/>
      <c r="BE5254"/>
      <c r="BF5254"/>
      <c r="BG5254"/>
      <c r="BH5254"/>
      <c r="BI5254"/>
      <c r="BJ5254"/>
      <c r="BK5254"/>
      <c r="BL5254"/>
      <c r="BM5254"/>
      <c r="BN5254"/>
      <c r="BO5254"/>
      <c r="BP5254"/>
      <c r="BQ5254"/>
      <c r="BR5254"/>
      <c r="BS5254"/>
      <c r="BT5254"/>
      <c r="BU5254"/>
      <c r="BV5254"/>
      <c r="BW5254"/>
      <c r="BX5254"/>
      <c r="BY5254"/>
      <c r="BZ5254"/>
      <c r="CA5254"/>
      <c r="CB5254"/>
      <c r="CC5254"/>
      <c r="CD5254"/>
      <c r="CE5254"/>
      <c r="CF5254"/>
      <c r="CG5254"/>
      <c r="CH5254"/>
      <c r="CI5254"/>
      <c r="CJ5254"/>
      <c r="CK5254"/>
      <c r="CL5254"/>
      <c r="CM5254"/>
      <c r="CN5254"/>
      <c r="CO5254"/>
      <c r="CP5254"/>
      <c r="CQ5254"/>
      <c r="CR5254"/>
      <c r="CS5254"/>
      <c r="CT5254"/>
      <c r="CU5254"/>
      <c r="CV5254"/>
    </row>
    <row r="5255" spans="10:100" x14ac:dyDescent="0.25">
      <c r="J5255"/>
      <c r="K5255"/>
      <c r="L5255"/>
      <c r="M5255"/>
      <c r="N5255"/>
      <c r="O5255"/>
      <c r="P5255"/>
      <c r="Q5255"/>
      <c r="R5255"/>
      <c r="S5255"/>
      <c r="T5255"/>
      <c r="U5255"/>
      <c r="V5255"/>
      <c r="W5255"/>
      <c r="X5255"/>
      <c r="Y5255"/>
      <c r="Z5255"/>
      <c r="AA5255"/>
      <c r="AB5255"/>
      <c r="AC5255"/>
      <c r="AD5255"/>
      <c r="AE5255"/>
      <c r="AF5255"/>
      <c r="AG5255"/>
      <c r="AH5255"/>
      <c r="AI5255"/>
      <c r="AJ5255"/>
      <c r="AK5255"/>
      <c r="AL5255"/>
      <c r="AM5255"/>
      <c r="AN5255"/>
      <c r="AO5255"/>
      <c r="AP5255"/>
      <c r="AQ5255"/>
      <c r="AR5255"/>
      <c r="AS5255"/>
      <c r="AT5255"/>
      <c r="AU5255"/>
      <c r="AV5255"/>
      <c r="AW5255"/>
      <c r="AX5255"/>
      <c r="AY5255"/>
      <c r="AZ5255"/>
      <c r="BA5255"/>
      <c r="BB5255"/>
      <c r="BC5255"/>
      <c r="BD5255"/>
      <c r="BE5255"/>
      <c r="BF5255"/>
      <c r="BG5255"/>
      <c r="BH5255"/>
      <c r="BI5255"/>
      <c r="BJ5255"/>
      <c r="BK5255"/>
      <c r="BL5255"/>
      <c r="BM5255"/>
      <c r="BN5255"/>
      <c r="BO5255"/>
      <c r="BP5255"/>
      <c r="BQ5255"/>
      <c r="BR5255"/>
      <c r="BS5255"/>
      <c r="BT5255"/>
      <c r="BU5255"/>
      <c r="BV5255"/>
      <c r="BW5255"/>
      <c r="BX5255"/>
      <c r="BY5255"/>
      <c r="BZ5255"/>
      <c r="CA5255"/>
      <c r="CB5255"/>
      <c r="CC5255"/>
      <c r="CD5255"/>
      <c r="CE5255"/>
      <c r="CF5255"/>
      <c r="CG5255"/>
      <c r="CH5255"/>
      <c r="CI5255"/>
      <c r="CJ5255"/>
      <c r="CK5255"/>
      <c r="CL5255"/>
      <c r="CM5255"/>
      <c r="CN5255"/>
      <c r="CO5255"/>
      <c r="CP5255"/>
      <c r="CQ5255"/>
      <c r="CR5255"/>
      <c r="CS5255"/>
      <c r="CT5255"/>
      <c r="CU5255"/>
      <c r="CV5255"/>
    </row>
    <row r="5256" spans="10:100" x14ac:dyDescent="0.25">
      <c r="J5256"/>
      <c r="K5256"/>
      <c r="L5256"/>
      <c r="M5256"/>
      <c r="N5256"/>
      <c r="O5256"/>
      <c r="P5256"/>
      <c r="Q5256"/>
      <c r="R5256"/>
      <c r="S5256"/>
      <c r="T5256"/>
      <c r="U5256"/>
      <c r="V5256"/>
      <c r="W5256"/>
      <c r="X5256"/>
      <c r="Y5256"/>
      <c r="Z5256"/>
      <c r="AA5256"/>
      <c r="AB5256"/>
      <c r="AC5256"/>
      <c r="AD5256"/>
      <c r="AE5256"/>
      <c r="AF5256"/>
      <c r="AG5256"/>
      <c r="AH5256"/>
      <c r="AI5256"/>
      <c r="AJ5256"/>
      <c r="AK5256"/>
      <c r="AL5256"/>
      <c r="AM5256"/>
      <c r="AN5256"/>
      <c r="AO5256"/>
      <c r="AP5256"/>
      <c r="AQ5256"/>
      <c r="AR5256"/>
      <c r="AS5256"/>
      <c r="AT5256"/>
      <c r="AU5256"/>
      <c r="AV5256"/>
      <c r="AW5256"/>
      <c r="AX5256"/>
      <c r="AY5256"/>
      <c r="AZ5256"/>
      <c r="BA5256"/>
      <c r="BB5256"/>
      <c r="BC5256"/>
      <c r="BD5256"/>
      <c r="BE5256"/>
      <c r="BF5256"/>
      <c r="BG5256"/>
      <c r="BH5256"/>
      <c r="BI5256"/>
      <c r="BJ5256"/>
      <c r="BK5256"/>
      <c r="BL5256"/>
      <c r="BM5256"/>
      <c r="BN5256"/>
      <c r="BO5256"/>
      <c r="BP5256"/>
      <c r="BQ5256"/>
      <c r="BR5256"/>
      <c r="BS5256"/>
      <c r="BT5256"/>
      <c r="BU5256"/>
      <c r="BV5256"/>
      <c r="BW5256"/>
      <c r="BX5256"/>
      <c r="BY5256"/>
      <c r="BZ5256"/>
      <c r="CA5256"/>
      <c r="CB5256"/>
      <c r="CC5256"/>
      <c r="CD5256"/>
      <c r="CE5256"/>
      <c r="CF5256"/>
      <c r="CG5256"/>
      <c r="CH5256"/>
      <c r="CI5256"/>
      <c r="CJ5256"/>
      <c r="CK5256"/>
      <c r="CL5256"/>
      <c r="CM5256"/>
      <c r="CN5256"/>
      <c r="CO5256"/>
      <c r="CP5256"/>
      <c r="CQ5256"/>
      <c r="CR5256"/>
      <c r="CS5256"/>
      <c r="CT5256"/>
      <c r="CU5256"/>
      <c r="CV5256"/>
    </row>
    <row r="5257" spans="10:100" x14ac:dyDescent="0.25">
      <c r="J5257"/>
      <c r="K5257"/>
      <c r="L5257"/>
      <c r="M5257"/>
      <c r="N5257"/>
      <c r="O5257"/>
      <c r="P5257"/>
      <c r="Q5257"/>
      <c r="R5257"/>
      <c r="S5257"/>
      <c r="T5257"/>
      <c r="U5257"/>
      <c r="V5257"/>
      <c r="W5257"/>
      <c r="X5257"/>
      <c r="Y5257"/>
      <c r="Z5257"/>
      <c r="AA5257"/>
      <c r="AB5257"/>
      <c r="AC5257"/>
      <c r="AD5257"/>
      <c r="AE5257"/>
      <c r="AF5257"/>
      <c r="AG5257"/>
      <c r="AH5257"/>
      <c r="AI5257"/>
      <c r="AJ5257"/>
      <c r="AK5257"/>
      <c r="AL5257"/>
      <c r="AM5257"/>
      <c r="AN5257"/>
      <c r="AO5257"/>
      <c r="AP5257"/>
      <c r="AQ5257"/>
      <c r="AR5257"/>
      <c r="AS5257"/>
      <c r="AT5257"/>
      <c r="AU5257"/>
      <c r="AV5257"/>
      <c r="AW5257"/>
      <c r="AX5257"/>
      <c r="AY5257"/>
      <c r="AZ5257"/>
      <c r="BA5257"/>
      <c r="BB5257"/>
      <c r="BC5257"/>
      <c r="BD5257"/>
      <c r="BE5257"/>
      <c r="BF5257"/>
      <c r="BG5257"/>
      <c r="BH5257"/>
      <c r="BI5257"/>
      <c r="BJ5257"/>
      <c r="BK5257"/>
      <c r="BL5257"/>
      <c r="BM5257"/>
      <c r="BN5257"/>
      <c r="BO5257"/>
      <c r="BP5257"/>
      <c r="BQ5257"/>
      <c r="BR5257"/>
      <c r="BS5257"/>
      <c r="BT5257"/>
      <c r="BU5257"/>
      <c r="BV5257"/>
      <c r="BW5257"/>
      <c r="BX5257"/>
      <c r="BY5257"/>
      <c r="BZ5257"/>
      <c r="CA5257"/>
      <c r="CB5257"/>
      <c r="CC5257"/>
      <c r="CD5257"/>
      <c r="CE5257"/>
      <c r="CF5257"/>
      <c r="CG5257"/>
      <c r="CH5257"/>
      <c r="CI5257"/>
      <c r="CJ5257"/>
      <c r="CK5257"/>
      <c r="CL5257"/>
      <c r="CM5257"/>
      <c r="CN5257"/>
      <c r="CO5257"/>
      <c r="CP5257"/>
      <c r="CQ5257"/>
      <c r="CR5257"/>
      <c r="CS5257"/>
      <c r="CT5257"/>
      <c r="CU5257"/>
      <c r="CV5257"/>
    </row>
    <row r="5258" spans="10:100" x14ac:dyDescent="0.25">
      <c r="J5258"/>
      <c r="K5258"/>
      <c r="L5258"/>
      <c r="M5258"/>
      <c r="N5258"/>
      <c r="O5258"/>
      <c r="P5258"/>
      <c r="Q5258"/>
      <c r="R5258"/>
      <c r="S5258"/>
      <c r="T5258"/>
      <c r="U5258"/>
      <c r="V5258"/>
      <c r="W5258"/>
      <c r="X5258"/>
      <c r="Y5258"/>
      <c r="Z5258"/>
      <c r="AA5258"/>
      <c r="AB5258"/>
      <c r="AC5258"/>
      <c r="AD5258"/>
      <c r="AE5258"/>
      <c r="AF5258"/>
      <c r="AG5258"/>
      <c r="AH5258"/>
      <c r="AI5258"/>
      <c r="AJ5258"/>
      <c r="AK5258"/>
      <c r="AL5258"/>
      <c r="AM5258"/>
      <c r="AN5258"/>
      <c r="AO5258"/>
      <c r="AP5258"/>
      <c r="AQ5258"/>
      <c r="AR5258"/>
      <c r="AS5258"/>
      <c r="AT5258"/>
      <c r="AU5258"/>
      <c r="AV5258"/>
      <c r="AW5258"/>
      <c r="AX5258"/>
      <c r="AY5258"/>
      <c r="AZ5258"/>
      <c r="BA5258"/>
      <c r="BB5258"/>
      <c r="BC5258"/>
      <c r="BD5258"/>
      <c r="BE5258"/>
      <c r="BF5258"/>
      <c r="BG5258"/>
      <c r="BH5258"/>
      <c r="BI5258"/>
      <c r="BJ5258"/>
      <c r="BK5258"/>
      <c r="BL5258"/>
      <c r="BM5258"/>
      <c r="BN5258"/>
      <c r="BO5258"/>
      <c r="BP5258"/>
      <c r="BQ5258"/>
      <c r="BR5258"/>
      <c r="BS5258"/>
      <c r="BT5258"/>
      <c r="BU5258"/>
      <c r="BV5258"/>
      <c r="BW5258"/>
      <c r="BX5258"/>
      <c r="BY5258"/>
      <c r="BZ5258"/>
      <c r="CA5258"/>
      <c r="CB5258"/>
      <c r="CC5258"/>
      <c r="CD5258"/>
      <c r="CE5258"/>
      <c r="CF5258"/>
      <c r="CG5258"/>
      <c r="CH5258"/>
      <c r="CI5258"/>
      <c r="CJ5258"/>
      <c r="CK5258"/>
      <c r="CL5258"/>
      <c r="CM5258"/>
      <c r="CN5258"/>
      <c r="CO5258"/>
      <c r="CP5258"/>
      <c r="CQ5258"/>
      <c r="CR5258"/>
      <c r="CS5258"/>
      <c r="CT5258"/>
      <c r="CU5258"/>
      <c r="CV5258"/>
    </row>
    <row r="5259" spans="10:100" x14ac:dyDescent="0.25">
      <c r="J5259"/>
      <c r="K5259"/>
      <c r="L5259"/>
      <c r="M5259"/>
      <c r="N5259"/>
      <c r="O5259"/>
      <c r="P5259"/>
      <c r="Q5259"/>
      <c r="R5259"/>
      <c r="S5259"/>
      <c r="T5259"/>
      <c r="U5259"/>
      <c r="V5259"/>
      <c r="W5259"/>
      <c r="X5259"/>
      <c r="Y5259"/>
      <c r="Z5259"/>
      <c r="AA5259"/>
      <c r="AB5259"/>
      <c r="AC5259"/>
      <c r="AD5259"/>
      <c r="AE5259"/>
      <c r="AF5259"/>
      <c r="AG5259"/>
      <c r="AH5259"/>
      <c r="AI5259"/>
      <c r="AJ5259"/>
      <c r="AK5259"/>
      <c r="AL5259"/>
      <c r="AM5259"/>
      <c r="AN5259"/>
      <c r="AO5259"/>
      <c r="AP5259"/>
      <c r="AQ5259"/>
      <c r="AR5259"/>
      <c r="AS5259"/>
      <c r="AT5259"/>
      <c r="AU5259"/>
      <c r="AV5259"/>
      <c r="AW5259"/>
      <c r="AX5259"/>
      <c r="AY5259"/>
      <c r="AZ5259"/>
      <c r="BA5259"/>
      <c r="BB5259"/>
      <c r="BC5259"/>
      <c r="BD5259"/>
      <c r="BE5259"/>
      <c r="BF5259"/>
      <c r="BG5259"/>
      <c r="BH5259"/>
      <c r="BI5259"/>
      <c r="BJ5259"/>
      <c r="BK5259"/>
      <c r="BL5259"/>
      <c r="BM5259"/>
      <c r="BN5259"/>
      <c r="BO5259"/>
      <c r="BP5259"/>
      <c r="BQ5259"/>
      <c r="BR5259"/>
      <c r="BS5259"/>
      <c r="BT5259"/>
      <c r="BU5259"/>
      <c r="BV5259"/>
      <c r="BW5259"/>
      <c r="BX5259"/>
      <c r="BY5259"/>
      <c r="BZ5259"/>
      <c r="CA5259"/>
      <c r="CB5259"/>
      <c r="CC5259"/>
      <c r="CD5259"/>
      <c r="CE5259"/>
      <c r="CF5259"/>
      <c r="CG5259"/>
      <c r="CH5259"/>
      <c r="CI5259"/>
      <c r="CJ5259"/>
      <c r="CK5259"/>
      <c r="CL5259"/>
      <c r="CM5259"/>
      <c r="CN5259"/>
      <c r="CO5259"/>
      <c r="CP5259"/>
      <c r="CQ5259"/>
      <c r="CR5259"/>
      <c r="CS5259"/>
      <c r="CT5259"/>
      <c r="CU5259"/>
      <c r="CV5259"/>
    </row>
    <row r="5260" spans="10:100" x14ac:dyDescent="0.25">
      <c r="J5260"/>
      <c r="K5260"/>
      <c r="L5260"/>
      <c r="M5260"/>
      <c r="N5260"/>
      <c r="O5260"/>
      <c r="P5260"/>
      <c r="Q5260"/>
      <c r="R5260"/>
      <c r="S5260"/>
      <c r="T5260"/>
      <c r="U5260"/>
      <c r="V5260"/>
      <c r="W5260"/>
      <c r="X5260"/>
      <c r="Y5260"/>
      <c r="Z5260"/>
      <c r="AA5260"/>
      <c r="AB5260"/>
      <c r="AC5260"/>
      <c r="AD5260"/>
      <c r="AE5260"/>
      <c r="AF5260"/>
      <c r="AG5260"/>
      <c r="AH5260"/>
      <c r="AI5260"/>
      <c r="AJ5260"/>
      <c r="AK5260"/>
      <c r="AL5260"/>
      <c r="AM5260"/>
      <c r="AN5260"/>
      <c r="AO5260"/>
      <c r="AP5260"/>
      <c r="AQ5260"/>
      <c r="AR5260"/>
      <c r="AS5260"/>
      <c r="AT5260"/>
      <c r="AU5260"/>
      <c r="AV5260"/>
      <c r="AW5260"/>
      <c r="AX5260"/>
      <c r="AY5260"/>
      <c r="AZ5260"/>
      <c r="BA5260"/>
      <c r="BB5260"/>
      <c r="BC5260"/>
      <c r="BD5260"/>
      <c r="BE5260"/>
      <c r="BF5260"/>
      <c r="BG5260"/>
      <c r="BH5260"/>
      <c r="BI5260"/>
      <c r="BJ5260"/>
      <c r="BK5260"/>
      <c r="BL5260"/>
      <c r="BM5260"/>
      <c r="BN5260"/>
      <c r="BO5260"/>
      <c r="BP5260"/>
      <c r="BQ5260"/>
      <c r="BR5260"/>
      <c r="BS5260"/>
      <c r="BT5260"/>
      <c r="BU5260"/>
      <c r="BV5260"/>
      <c r="BW5260"/>
      <c r="BX5260"/>
      <c r="BY5260"/>
      <c r="BZ5260"/>
      <c r="CA5260"/>
      <c r="CB5260"/>
      <c r="CC5260"/>
      <c r="CD5260"/>
      <c r="CE5260"/>
      <c r="CF5260"/>
      <c r="CG5260"/>
      <c r="CH5260"/>
      <c r="CI5260"/>
      <c r="CJ5260"/>
      <c r="CK5260"/>
      <c r="CL5260"/>
      <c r="CM5260"/>
      <c r="CN5260"/>
      <c r="CO5260"/>
      <c r="CP5260"/>
      <c r="CQ5260"/>
      <c r="CR5260"/>
      <c r="CS5260"/>
      <c r="CT5260"/>
      <c r="CU5260"/>
      <c r="CV5260"/>
    </row>
    <row r="5261" spans="10:100" x14ac:dyDescent="0.25">
      <c r="J5261"/>
      <c r="K5261"/>
      <c r="L5261"/>
      <c r="M5261"/>
      <c r="N5261"/>
      <c r="O5261"/>
      <c r="P5261"/>
      <c r="Q5261"/>
      <c r="R5261"/>
      <c r="S5261"/>
      <c r="T5261"/>
      <c r="U5261"/>
      <c r="V5261"/>
      <c r="W5261"/>
      <c r="X5261"/>
      <c r="Y5261"/>
      <c r="Z5261"/>
      <c r="AA5261"/>
      <c r="AB5261"/>
      <c r="AC5261"/>
      <c r="AD5261"/>
      <c r="AE5261"/>
      <c r="AF5261"/>
      <c r="AG5261"/>
      <c r="AH5261"/>
      <c r="AI5261"/>
      <c r="AJ5261"/>
      <c r="AK5261"/>
      <c r="AL5261"/>
      <c r="AM5261"/>
      <c r="AN5261"/>
      <c r="AO5261"/>
      <c r="AP5261"/>
      <c r="AQ5261"/>
      <c r="AR5261"/>
      <c r="AS5261"/>
      <c r="AT5261"/>
      <c r="AU5261"/>
      <c r="AV5261"/>
      <c r="AW5261"/>
      <c r="AX5261"/>
      <c r="AY5261"/>
      <c r="AZ5261"/>
      <c r="BA5261"/>
      <c r="BB5261"/>
      <c r="BC5261"/>
      <c r="BD5261"/>
      <c r="BE5261"/>
      <c r="BF5261"/>
      <c r="BG5261"/>
      <c r="BH5261"/>
      <c r="BI5261"/>
      <c r="BJ5261"/>
      <c r="BK5261"/>
      <c r="BL5261"/>
      <c r="BM5261"/>
      <c r="BN5261"/>
      <c r="BO5261"/>
      <c r="BP5261"/>
      <c r="BQ5261"/>
      <c r="BR5261"/>
      <c r="BS5261"/>
      <c r="BT5261"/>
      <c r="BU5261"/>
      <c r="BV5261"/>
      <c r="BW5261"/>
      <c r="BX5261"/>
      <c r="BY5261"/>
      <c r="BZ5261"/>
      <c r="CA5261"/>
      <c r="CB5261"/>
      <c r="CC5261"/>
      <c r="CD5261"/>
      <c r="CE5261"/>
      <c r="CF5261"/>
      <c r="CG5261"/>
      <c r="CH5261"/>
      <c r="CI5261"/>
      <c r="CJ5261"/>
      <c r="CK5261"/>
      <c r="CL5261"/>
      <c r="CM5261"/>
      <c r="CN5261"/>
      <c r="CO5261"/>
      <c r="CP5261"/>
      <c r="CQ5261"/>
      <c r="CR5261"/>
      <c r="CS5261"/>
      <c r="CT5261"/>
      <c r="CU5261"/>
      <c r="CV5261"/>
    </row>
    <row r="5262" spans="10:100" x14ac:dyDescent="0.25">
      <c r="J5262"/>
      <c r="K5262"/>
      <c r="L5262"/>
      <c r="M5262"/>
      <c r="N5262"/>
      <c r="O5262"/>
      <c r="P5262"/>
      <c r="Q5262"/>
      <c r="R5262"/>
      <c r="S5262"/>
      <c r="T5262"/>
      <c r="U5262"/>
      <c r="V5262"/>
      <c r="W5262"/>
      <c r="X5262"/>
      <c r="Y5262"/>
      <c r="Z5262"/>
      <c r="AA5262"/>
      <c r="AB5262"/>
      <c r="AC5262"/>
      <c r="AD5262"/>
      <c r="AE5262"/>
      <c r="AF5262"/>
      <c r="AG5262"/>
      <c r="AH5262"/>
      <c r="AI5262"/>
      <c r="AJ5262"/>
      <c r="AK5262"/>
      <c r="AL5262"/>
      <c r="AM5262"/>
      <c r="AN5262"/>
      <c r="AO5262"/>
      <c r="AP5262"/>
      <c r="AQ5262"/>
      <c r="AR5262"/>
      <c r="AS5262"/>
      <c r="AT5262"/>
      <c r="AU5262"/>
      <c r="AV5262"/>
      <c r="AW5262"/>
      <c r="AX5262"/>
      <c r="AY5262"/>
      <c r="AZ5262"/>
      <c r="BA5262"/>
      <c r="BB5262"/>
      <c r="BC5262"/>
      <c r="BD5262"/>
      <c r="BE5262"/>
      <c r="BF5262"/>
      <c r="BG5262"/>
      <c r="BH5262"/>
      <c r="BI5262"/>
      <c r="BJ5262"/>
      <c r="BK5262"/>
      <c r="BL5262"/>
      <c r="BM5262"/>
      <c r="BN5262"/>
      <c r="BO5262"/>
      <c r="BP5262"/>
      <c r="BQ5262"/>
      <c r="BR5262"/>
      <c r="BS5262"/>
      <c r="BT5262"/>
      <c r="BU5262"/>
      <c r="BV5262"/>
      <c r="BW5262"/>
      <c r="BX5262"/>
      <c r="BY5262"/>
      <c r="BZ5262"/>
      <c r="CA5262"/>
      <c r="CB5262"/>
      <c r="CC5262"/>
      <c r="CD5262"/>
      <c r="CE5262"/>
      <c r="CF5262"/>
      <c r="CG5262"/>
      <c r="CH5262"/>
      <c r="CI5262"/>
      <c r="CJ5262"/>
      <c r="CK5262"/>
      <c r="CL5262"/>
      <c r="CM5262"/>
      <c r="CN5262"/>
      <c r="CO5262"/>
      <c r="CP5262"/>
      <c r="CQ5262"/>
      <c r="CR5262"/>
      <c r="CS5262"/>
      <c r="CT5262"/>
      <c r="CU5262"/>
      <c r="CV5262"/>
    </row>
    <row r="5263" spans="10:100" x14ac:dyDescent="0.25">
      <c r="J5263"/>
      <c r="K5263"/>
      <c r="L5263"/>
      <c r="M5263"/>
      <c r="N5263"/>
      <c r="O5263"/>
      <c r="P5263"/>
      <c r="Q5263"/>
      <c r="R5263"/>
      <c r="S5263"/>
      <c r="T5263"/>
      <c r="U5263"/>
      <c r="V5263"/>
      <c r="W5263"/>
      <c r="X5263"/>
      <c r="Y5263"/>
      <c r="Z5263"/>
      <c r="AA5263"/>
      <c r="AB5263"/>
      <c r="AC5263"/>
      <c r="AD5263"/>
      <c r="AE5263"/>
      <c r="AF5263"/>
      <c r="AG5263"/>
      <c r="AH5263"/>
      <c r="AI5263"/>
      <c r="AJ5263"/>
      <c r="AK5263"/>
      <c r="AL5263"/>
      <c r="AM5263"/>
      <c r="AN5263"/>
      <c r="AO5263"/>
      <c r="AP5263"/>
      <c r="AQ5263"/>
      <c r="AR5263"/>
      <c r="AS5263"/>
      <c r="AT5263"/>
      <c r="AU5263"/>
      <c r="AV5263"/>
      <c r="AW5263"/>
      <c r="AX5263"/>
      <c r="AY5263"/>
      <c r="AZ5263"/>
      <c r="BA5263"/>
      <c r="BB5263"/>
      <c r="BC5263"/>
      <c r="BD5263"/>
      <c r="BE5263"/>
      <c r="BF5263"/>
      <c r="BG5263"/>
      <c r="BH5263"/>
      <c r="BI5263"/>
      <c r="BJ5263"/>
      <c r="BK5263"/>
      <c r="BL5263"/>
      <c r="BM5263"/>
      <c r="BN5263"/>
      <c r="BO5263"/>
      <c r="BP5263"/>
      <c r="BQ5263"/>
      <c r="BR5263"/>
      <c r="BS5263"/>
      <c r="BT5263"/>
      <c r="BU5263"/>
      <c r="BV5263"/>
      <c r="BW5263"/>
      <c r="BX5263"/>
      <c r="BY5263"/>
      <c r="BZ5263"/>
      <c r="CA5263"/>
      <c r="CB5263"/>
      <c r="CC5263"/>
      <c r="CD5263"/>
      <c r="CE5263"/>
      <c r="CF5263"/>
      <c r="CG5263"/>
      <c r="CH5263"/>
      <c r="CI5263"/>
      <c r="CJ5263"/>
      <c r="CK5263"/>
      <c r="CL5263"/>
      <c r="CM5263"/>
      <c r="CN5263"/>
      <c r="CO5263"/>
      <c r="CP5263"/>
      <c r="CQ5263"/>
      <c r="CR5263"/>
      <c r="CS5263"/>
      <c r="CT5263"/>
      <c r="CU5263"/>
      <c r="CV5263"/>
    </row>
    <row r="5264" spans="10:100" x14ac:dyDescent="0.25">
      <c r="J5264"/>
      <c r="K5264"/>
      <c r="L5264"/>
      <c r="M5264"/>
      <c r="N5264"/>
      <c r="O5264"/>
      <c r="P5264"/>
      <c r="Q5264"/>
      <c r="R5264"/>
      <c r="S5264"/>
      <c r="T5264"/>
      <c r="U5264"/>
      <c r="V5264"/>
      <c r="W5264"/>
      <c r="X5264"/>
      <c r="Y5264"/>
      <c r="Z5264"/>
      <c r="AA5264"/>
      <c r="AB5264"/>
      <c r="AC5264"/>
      <c r="AD5264"/>
      <c r="AE5264"/>
      <c r="AF5264"/>
      <c r="AG5264"/>
      <c r="AH5264"/>
      <c r="AI5264"/>
      <c r="AJ5264"/>
      <c r="AK5264"/>
      <c r="AL5264"/>
      <c r="AM5264"/>
      <c r="AN5264"/>
      <c r="AO5264"/>
      <c r="AP5264"/>
      <c r="AQ5264"/>
      <c r="AR5264"/>
      <c r="AS5264"/>
      <c r="AT5264"/>
      <c r="AU5264"/>
      <c r="AV5264"/>
      <c r="AW5264"/>
      <c r="AX5264"/>
      <c r="AY5264"/>
      <c r="AZ5264"/>
      <c r="BA5264"/>
      <c r="BB5264"/>
      <c r="BC5264"/>
      <c r="BD5264"/>
      <c r="BE5264"/>
      <c r="BF5264"/>
      <c r="BG5264"/>
      <c r="BH5264"/>
      <c r="BI5264"/>
      <c r="BJ5264"/>
      <c r="BK5264"/>
      <c r="BL5264"/>
      <c r="BM5264"/>
      <c r="BN5264"/>
      <c r="BO5264"/>
      <c r="BP5264"/>
      <c r="BQ5264"/>
      <c r="BR5264"/>
      <c r="BS5264"/>
      <c r="BT5264"/>
      <c r="BU5264"/>
      <c r="BV5264"/>
      <c r="BW5264"/>
      <c r="BX5264"/>
      <c r="BY5264"/>
      <c r="BZ5264"/>
      <c r="CA5264"/>
      <c r="CB5264"/>
      <c r="CC5264"/>
      <c r="CD5264"/>
      <c r="CE5264"/>
      <c r="CF5264"/>
      <c r="CG5264"/>
      <c r="CH5264"/>
      <c r="CI5264"/>
      <c r="CJ5264"/>
      <c r="CK5264"/>
      <c r="CL5264"/>
      <c r="CM5264"/>
      <c r="CN5264"/>
      <c r="CO5264"/>
      <c r="CP5264"/>
      <c r="CQ5264"/>
      <c r="CR5264"/>
      <c r="CS5264"/>
      <c r="CT5264"/>
      <c r="CU5264"/>
      <c r="CV5264"/>
    </row>
    <row r="5265" spans="10:100" x14ac:dyDescent="0.25">
      <c r="J5265"/>
      <c r="K5265"/>
      <c r="L5265"/>
      <c r="M5265"/>
      <c r="N5265"/>
      <c r="O5265"/>
      <c r="P5265"/>
      <c r="Q5265"/>
      <c r="R5265"/>
      <c r="S5265"/>
      <c r="T5265"/>
      <c r="U5265"/>
      <c r="V5265"/>
      <c r="W5265"/>
      <c r="X5265"/>
      <c r="Y5265"/>
      <c r="Z5265"/>
      <c r="AA5265"/>
      <c r="AB5265"/>
      <c r="AC5265"/>
      <c r="AD5265"/>
      <c r="AE5265"/>
      <c r="AF5265"/>
      <c r="AG5265"/>
      <c r="AH5265"/>
      <c r="AI5265"/>
      <c r="AJ5265"/>
      <c r="AK5265"/>
      <c r="AL5265"/>
      <c r="AM5265"/>
      <c r="AN5265"/>
      <c r="AO5265"/>
      <c r="AP5265"/>
      <c r="AQ5265"/>
      <c r="AR5265"/>
      <c r="AS5265"/>
      <c r="AT5265"/>
      <c r="AU5265"/>
      <c r="AV5265"/>
      <c r="AW5265"/>
      <c r="AX5265"/>
      <c r="AY5265"/>
      <c r="AZ5265"/>
      <c r="BA5265"/>
      <c r="BB5265"/>
      <c r="BC5265"/>
      <c r="BD5265"/>
      <c r="BE5265"/>
      <c r="BF5265"/>
      <c r="BG5265"/>
      <c r="BH5265"/>
      <c r="BI5265"/>
      <c r="BJ5265"/>
      <c r="BK5265"/>
      <c r="BL5265"/>
      <c r="BM5265"/>
      <c r="BN5265"/>
      <c r="BO5265"/>
      <c r="BP5265"/>
      <c r="BQ5265"/>
      <c r="BR5265"/>
      <c r="BS5265"/>
      <c r="BT5265"/>
      <c r="BU5265"/>
      <c r="BV5265"/>
      <c r="BW5265"/>
      <c r="BX5265"/>
      <c r="BY5265"/>
      <c r="BZ5265"/>
      <c r="CA5265"/>
      <c r="CB5265"/>
      <c r="CC5265"/>
      <c r="CD5265"/>
      <c r="CE5265"/>
      <c r="CF5265"/>
      <c r="CG5265"/>
      <c r="CH5265"/>
      <c r="CI5265"/>
      <c r="CJ5265"/>
      <c r="CK5265"/>
      <c r="CL5265"/>
      <c r="CM5265"/>
      <c r="CN5265"/>
      <c r="CO5265"/>
      <c r="CP5265"/>
      <c r="CQ5265"/>
      <c r="CR5265"/>
      <c r="CS5265"/>
      <c r="CT5265"/>
      <c r="CU5265"/>
      <c r="CV5265"/>
    </row>
    <row r="5266" spans="10:100" x14ac:dyDescent="0.25">
      <c r="J5266"/>
      <c r="K5266"/>
      <c r="L5266"/>
      <c r="M5266"/>
      <c r="N5266"/>
      <c r="O5266"/>
      <c r="P5266"/>
      <c r="Q5266"/>
      <c r="R5266"/>
      <c r="S5266"/>
      <c r="T5266"/>
      <c r="U5266"/>
      <c r="V5266"/>
      <c r="W5266"/>
      <c r="X5266"/>
      <c r="Y5266"/>
      <c r="Z5266"/>
      <c r="AA5266"/>
      <c r="AB5266"/>
      <c r="AC5266"/>
      <c r="AD5266"/>
      <c r="AE5266"/>
      <c r="AF5266"/>
      <c r="AG5266"/>
      <c r="AH5266"/>
      <c r="AI5266"/>
      <c r="AJ5266"/>
      <c r="AK5266"/>
      <c r="AL5266"/>
      <c r="AM5266"/>
      <c r="AN5266"/>
      <c r="AO5266"/>
      <c r="AP5266"/>
      <c r="AQ5266"/>
      <c r="AR5266"/>
      <c r="AS5266"/>
      <c r="AT5266"/>
      <c r="AU5266"/>
      <c r="AV5266"/>
      <c r="AW5266"/>
      <c r="AX5266"/>
      <c r="AY5266"/>
      <c r="AZ5266"/>
      <c r="BA5266"/>
      <c r="BB5266"/>
      <c r="BC5266"/>
      <c r="BD5266"/>
      <c r="BE5266"/>
      <c r="BF5266"/>
      <c r="BG5266"/>
      <c r="BH5266"/>
      <c r="BI5266"/>
      <c r="BJ5266"/>
      <c r="BK5266"/>
      <c r="BL5266"/>
      <c r="BM5266"/>
      <c r="BN5266"/>
      <c r="BO5266"/>
      <c r="BP5266"/>
      <c r="BQ5266"/>
      <c r="BR5266"/>
      <c r="BS5266"/>
      <c r="BT5266"/>
      <c r="BU5266"/>
      <c r="BV5266"/>
      <c r="BW5266"/>
      <c r="BX5266"/>
      <c r="BY5266"/>
      <c r="BZ5266"/>
      <c r="CA5266"/>
      <c r="CB5266"/>
      <c r="CC5266"/>
      <c r="CD5266"/>
      <c r="CE5266"/>
      <c r="CF5266"/>
      <c r="CG5266"/>
      <c r="CH5266"/>
      <c r="CI5266"/>
      <c r="CJ5266"/>
      <c r="CK5266"/>
      <c r="CL5266"/>
      <c r="CM5266"/>
      <c r="CN5266"/>
      <c r="CO5266"/>
      <c r="CP5266"/>
      <c r="CQ5266"/>
      <c r="CR5266"/>
      <c r="CS5266"/>
      <c r="CT5266"/>
      <c r="CU5266"/>
      <c r="CV5266"/>
    </row>
    <row r="5267" spans="10:100" x14ac:dyDescent="0.25">
      <c r="J5267"/>
      <c r="K5267"/>
      <c r="L5267"/>
      <c r="M5267"/>
      <c r="N5267"/>
      <c r="O5267"/>
      <c r="P5267"/>
      <c r="Q5267"/>
      <c r="R5267"/>
      <c r="S5267"/>
      <c r="T5267"/>
      <c r="U5267"/>
      <c r="V5267"/>
      <c r="W5267"/>
      <c r="X5267"/>
      <c r="Y5267"/>
      <c r="Z5267"/>
      <c r="AA5267"/>
      <c r="AB5267"/>
      <c r="AC5267"/>
      <c r="AD5267"/>
      <c r="AE5267"/>
      <c r="AF5267"/>
      <c r="AG5267"/>
      <c r="AH5267"/>
      <c r="AI5267"/>
      <c r="AJ5267"/>
      <c r="AK5267"/>
      <c r="AL5267"/>
      <c r="AM5267"/>
      <c r="AN5267"/>
      <c r="AO5267"/>
      <c r="AP5267"/>
      <c r="AQ5267"/>
      <c r="AR5267"/>
      <c r="AS5267"/>
      <c r="AT5267"/>
      <c r="AU5267"/>
      <c r="AV5267"/>
      <c r="AW5267"/>
      <c r="AX5267"/>
      <c r="AY5267"/>
      <c r="AZ5267"/>
      <c r="BA5267"/>
      <c r="BB5267"/>
      <c r="BC5267"/>
      <c r="BD5267"/>
      <c r="BE5267"/>
      <c r="BF5267"/>
      <c r="BG5267"/>
      <c r="BH5267"/>
      <c r="BI5267"/>
      <c r="BJ5267"/>
      <c r="BK5267"/>
      <c r="BL5267"/>
      <c r="BM5267"/>
      <c r="BN5267"/>
      <c r="BO5267"/>
      <c r="BP5267"/>
      <c r="BQ5267"/>
      <c r="BR5267"/>
      <c r="BS5267"/>
      <c r="BT5267"/>
      <c r="BU5267"/>
      <c r="BV5267"/>
      <c r="BW5267"/>
      <c r="BX5267"/>
      <c r="BY5267"/>
      <c r="BZ5267"/>
      <c r="CA5267"/>
      <c r="CB5267"/>
      <c r="CC5267"/>
      <c r="CD5267"/>
      <c r="CE5267"/>
      <c r="CF5267"/>
      <c r="CG5267"/>
      <c r="CH5267"/>
      <c r="CI5267"/>
      <c r="CJ5267"/>
      <c r="CK5267"/>
      <c r="CL5267"/>
      <c r="CM5267"/>
      <c r="CN5267"/>
      <c r="CO5267"/>
      <c r="CP5267"/>
      <c r="CQ5267"/>
      <c r="CR5267"/>
      <c r="CS5267"/>
      <c r="CT5267"/>
      <c r="CU5267"/>
      <c r="CV5267"/>
    </row>
    <row r="5268" spans="10:100" x14ac:dyDescent="0.25">
      <c r="J5268"/>
      <c r="K5268"/>
      <c r="L5268"/>
      <c r="M5268"/>
      <c r="N5268"/>
      <c r="O5268"/>
      <c r="P5268"/>
      <c r="Q5268"/>
      <c r="R5268"/>
      <c r="S5268"/>
      <c r="T5268"/>
      <c r="U5268"/>
      <c r="V5268"/>
      <c r="W5268"/>
      <c r="X5268"/>
      <c r="Y5268"/>
      <c r="Z5268"/>
      <c r="AA5268"/>
      <c r="AB5268"/>
      <c r="AC5268"/>
      <c r="AD5268"/>
      <c r="AE5268"/>
      <c r="AF5268"/>
      <c r="AG5268"/>
      <c r="AH5268"/>
      <c r="AI5268"/>
      <c r="AJ5268"/>
      <c r="AK5268"/>
      <c r="AL5268"/>
      <c r="AM5268"/>
      <c r="AN5268"/>
      <c r="AO5268"/>
      <c r="AP5268"/>
      <c r="AQ5268"/>
      <c r="AR5268"/>
      <c r="AS5268"/>
      <c r="AT5268"/>
      <c r="AU5268"/>
      <c r="AV5268"/>
      <c r="AW5268"/>
      <c r="AX5268"/>
      <c r="AY5268"/>
      <c r="AZ5268"/>
      <c r="BA5268"/>
      <c r="BB5268"/>
      <c r="BC5268"/>
      <c r="BD5268"/>
      <c r="BE5268"/>
      <c r="BF5268"/>
      <c r="BG5268"/>
      <c r="BH5268"/>
      <c r="BI5268"/>
      <c r="BJ5268"/>
      <c r="BK5268"/>
      <c r="BL5268"/>
      <c r="BM5268"/>
      <c r="BN5268"/>
      <c r="BO5268"/>
      <c r="BP5268"/>
      <c r="BQ5268"/>
      <c r="BR5268"/>
      <c r="BS5268"/>
      <c r="BT5268"/>
      <c r="BU5268"/>
      <c r="BV5268"/>
      <c r="BW5268"/>
      <c r="BX5268"/>
      <c r="BY5268"/>
      <c r="BZ5268"/>
      <c r="CA5268"/>
      <c r="CB5268"/>
      <c r="CC5268"/>
      <c r="CD5268"/>
      <c r="CE5268"/>
      <c r="CF5268"/>
      <c r="CG5268"/>
      <c r="CH5268"/>
      <c r="CI5268"/>
      <c r="CJ5268"/>
      <c r="CK5268"/>
      <c r="CL5268"/>
      <c r="CM5268"/>
      <c r="CN5268"/>
      <c r="CO5268"/>
      <c r="CP5268"/>
      <c r="CQ5268"/>
      <c r="CR5268"/>
      <c r="CS5268"/>
      <c r="CT5268"/>
      <c r="CU5268"/>
      <c r="CV5268"/>
    </row>
    <row r="5269" spans="10:100" x14ac:dyDescent="0.25">
      <c r="J5269"/>
      <c r="K5269"/>
      <c r="L5269"/>
      <c r="M5269"/>
      <c r="N5269"/>
      <c r="O5269"/>
      <c r="P5269"/>
      <c r="Q5269"/>
      <c r="R5269"/>
      <c r="S5269"/>
      <c r="T5269"/>
      <c r="U5269"/>
      <c r="V5269"/>
      <c r="W5269"/>
      <c r="X5269"/>
      <c r="Y5269"/>
      <c r="Z5269"/>
      <c r="AA5269"/>
      <c r="AB5269"/>
      <c r="AC5269"/>
      <c r="AD5269"/>
      <c r="AE5269"/>
      <c r="AF5269"/>
      <c r="AG5269"/>
      <c r="AH5269"/>
      <c r="AI5269"/>
      <c r="AJ5269"/>
      <c r="AK5269"/>
      <c r="AL5269"/>
      <c r="AM5269"/>
      <c r="AN5269"/>
      <c r="AO5269"/>
      <c r="AP5269"/>
      <c r="AQ5269"/>
      <c r="AR5269"/>
      <c r="AS5269"/>
      <c r="AT5269"/>
      <c r="AU5269"/>
      <c r="AV5269"/>
      <c r="AW5269"/>
      <c r="AX5269"/>
      <c r="AY5269"/>
      <c r="AZ5269"/>
      <c r="BA5269"/>
      <c r="BB5269"/>
      <c r="BC5269"/>
      <c r="BD5269"/>
      <c r="BE5269"/>
      <c r="BF5269"/>
      <c r="BG5269"/>
      <c r="BH5269"/>
      <c r="BI5269"/>
      <c r="BJ5269"/>
      <c r="BK5269"/>
      <c r="BL5269"/>
      <c r="BM5269"/>
      <c r="BN5269"/>
      <c r="BO5269"/>
      <c r="BP5269"/>
      <c r="BQ5269"/>
      <c r="BR5269"/>
      <c r="BS5269"/>
      <c r="BT5269"/>
      <c r="BU5269"/>
      <c r="BV5269"/>
      <c r="BW5269"/>
      <c r="BX5269"/>
      <c r="BY5269"/>
      <c r="BZ5269"/>
      <c r="CA5269"/>
      <c r="CB5269"/>
      <c r="CC5269"/>
      <c r="CD5269"/>
      <c r="CE5269"/>
      <c r="CF5269"/>
      <c r="CG5269"/>
      <c r="CH5269"/>
      <c r="CI5269"/>
      <c r="CJ5269"/>
      <c r="CK5269"/>
      <c r="CL5269"/>
      <c r="CM5269"/>
      <c r="CN5269"/>
      <c r="CO5269"/>
      <c r="CP5269"/>
      <c r="CQ5269"/>
      <c r="CR5269"/>
      <c r="CS5269"/>
      <c r="CT5269"/>
      <c r="CU5269"/>
      <c r="CV5269"/>
    </row>
    <row r="5270" spans="10:100" x14ac:dyDescent="0.25">
      <c r="J5270"/>
      <c r="K5270"/>
      <c r="L5270"/>
      <c r="M5270"/>
      <c r="N5270"/>
      <c r="O5270"/>
      <c r="P5270"/>
      <c r="Q5270"/>
      <c r="R5270"/>
      <c r="S5270"/>
      <c r="T5270"/>
      <c r="U5270"/>
      <c r="V5270"/>
      <c r="W5270"/>
      <c r="X5270"/>
      <c r="Y5270"/>
      <c r="Z5270"/>
      <c r="AA5270"/>
      <c r="AB5270"/>
      <c r="AC5270"/>
      <c r="AD5270"/>
      <c r="AE5270"/>
      <c r="AF5270"/>
      <c r="AG5270"/>
      <c r="AH5270"/>
      <c r="AI5270"/>
      <c r="AJ5270"/>
      <c r="AK5270"/>
      <c r="AL5270"/>
      <c r="AM5270"/>
      <c r="AN5270"/>
      <c r="AO5270"/>
      <c r="AP5270"/>
      <c r="AQ5270"/>
      <c r="AR5270"/>
      <c r="AS5270"/>
      <c r="AT5270"/>
      <c r="AU5270"/>
      <c r="AV5270"/>
      <c r="AW5270"/>
      <c r="AX5270"/>
      <c r="AY5270"/>
      <c r="AZ5270"/>
      <c r="BA5270"/>
      <c r="BB5270"/>
      <c r="BC5270"/>
      <c r="BD5270"/>
      <c r="BE5270"/>
      <c r="BF5270"/>
      <c r="BG5270"/>
      <c r="BH5270"/>
      <c r="BI5270"/>
      <c r="BJ5270"/>
      <c r="BK5270"/>
      <c r="BL5270"/>
      <c r="BM5270"/>
      <c r="BN5270"/>
      <c r="BO5270"/>
      <c r="BP5270"/>
      <c r="BQ5270"/>
      <c r="BR5270"/>
      <c r="BS5270"/>
      <c r="BT5270"/>
      <c r="BU5270"/>
      <c r="BV5270"/>
      <c r="BW5270"/>
      <c r="BX5270"/>
      <c r="BY5270"/>
      <c r="BZ5270"/>
      <c r="CA5270"/>
      <c r="CB5270"/>
      <c r="CC5270"/>
      <c r="CD5270"/>
      <c r="CE5270"/>
      <c r="CF5270"/>
      <c r="CG5270"/>
      <c r="CH5270"/>
      <c r="CI5270"/>
      <c r="CJ5270"/>
      <c r="CK5270"/>
      <c r="CL5270"/>
      <c r="CM5270"/>
      <c r="CN5270"/>
      <c r="CO5270"/>
      <c r="CP5270"/>
      <c r="CQ5270"/>
      <c r="CR5270"/>
      <c r="CS5270"/>
      <c r="CT5270"/>
      <c r="CU5270"/>
      <c r="CV5270"/>
    </row>
    <row r="5271" spans="10:100" x14ac:dyDescent="0.25">
      <c r="J5271"/>
      <c r="K5271"/>
      <c r="L5271"/>
      <c r="M5271"/>
      <c r="N5271"/>
      <c r="O5271"/>
      <c r="P5271"/>
      <c r="Q5271"/>
      <c r="R5271"/>
      <c r="S5271"/>
      <c r="T5271"/>
      <c r="U5271"/>
      <c r="V5271"/>
      <c r="W5271"/>
      <c r="X5271"/>
      <c r="Y5271"/>
      <c r="Z5271"/>
      <c r="AA5271"/>
      <c r="AB5271"/>
      <c r="AC5271"/>
      <c r="AD5271"/>
      <c r="AE5271"/>
      <c r="AF5271"/>
      <c r="AG5271"/>
      <c r="AH5271"/>
      <c r="AI5271"/>
      <c r="AJ5271"/>
      <c r="AK5271"/>
      <c r="AL5271"/>
      <c r="AM5271"/>
      <c r="AN5271"/>
      <c r="AO5271"/>
      <c r="AP5271"/>
      <c r="AQ5271"/>
      <c r="AR5271"/>
      <c r="AS5271"/>
      <c r="AT5271"/>
      <c r="AU5271"/>
      <c r="AV5271"/>
      <c r="AW5271"/>
      <c r="AX5271"/>
      <c r="AY5271"/>
      <c r="AZ5271"/>
      <c r="BA5271"/>
      <c r="BB5271"/>
      <c r="BC5271"/>
      <c r="BD5271"/>
      <c r="BE5271"/>
      <c r="BF5271"/>
      <c r="BG5271"/>
      <c r="BH5271"/>
      <c r="BI5271"/>
      <c r="BJ5271"/>
      <c r="BK5271"/>
      <c r="BL5271"/>
      <c r="BM5271"/>
      <c r="BN5271"/>
      <c r="BO5271"/>
      <c r="BP5271"/>
      <c r="BQ5271"/>
      <c r="BR5271"/>
      <c r="BS5271"/>
      <c r="BT5271"/>
      <c r="BU5271"/>
      <c r="BV5271"/>
      <c r="BW5271"/>
      <c r="BX5271"/>
      <c r="BY5271"/>
      <c r="BZ5271"/>
      <c r="CA5271"/>
      <c r="CB5271"/>
      <c r="CC5271"/>
      <c r="CD5271"/>
      <c r="CE5271"/>
      <c r="CF5271"/>
      <c r="CG5271"/>
      <c r="CH5271"/>
      <c r="CI5271"/>
      <c r="CJ5271"/>
      <c r="CK5271"/>
      <c r="CL5271"/>
      <c r="CM5271"/>
      <c r="CN5271"/>
      <c r="CO5271"/>
      <c r="CP5271"/>
      <c r="CQ5271"/>
      <c r="CR5271"/>
      <c r="CS5271"/>
      <c r="CT5271"/>
      <c r="CU5271"/>
      <c r="CV5271"/>
    </row>
    <row r="5272" spans="10:100" x14ac:dyDescent="0.25">
      <c r="J5272"/>
      <c r="K5272"/>
      <c r="L5272"/>
      <c r="M5272"/>
      <c r="N5272"/>
      <c r="O5272"/>
      <c r="P5272"/>
      <c r="Q5272"/>
      <c r="R5272"/>
      <c r="S5272"/>
      <c r="T5272"/>
      <c r="U5272"/>
      <c r="V5272"/>
      <c r="W5272"/>
      <c r="X5272"/>
      <c r="Y5272"/>
      <c r="Z5272"/>
      <c r="AA5272"/>
      <c r="AB5272"/>
      <c r="AC5272"/>
      <c r="AD5272"/>
      <c r="AE5272"/>
      <c r="AF5272"/>
      <c r="AG5272"/>
      <c r="AH5272"/>
      <c r="AI5272"/>
      <c r="AJ5272"/>
      <c r="AK5272"/>
      <c r="AL5272"/>
      <c r="AM5272"/>
      <c r="AN5272"/>
      <c r="AO5272"/>
      <c r="AP5272"/>
      <c r="AQ5272"/>
      <c r="AR5272"/>
      <c r="AS5272"/>
      <c r="AT5272"/>
      <c r="AU5272"/>
      <c r="AV5272"/>
      <c r="AW5272"/>
      <c r="AX5272"/>
      <c r="AY5272"/>
      <c r="AZ5272"/>
      <c r="BA5272"/>
      <c r="BB5272"/>
      <c r="BC5272"/>
      <c r="BD5272"/>
      <c r="BE5272"/>
      <c r="BF5272"/>
      <c r="BG5272"/>
      <c r="BH5272"/>
      <c r="BI5272"/>
      <c r="BJ5272"/>
      <c r="BK5272"/>
      <c r="BL5272"/>
      <c r="BM5272"/>
      <c r="BN5272"/>
      <c r="BO5272"/>
      <c r="BP5272"/>
      <c r="BQ5272"/>
      <c r="BR5272"/>
      <c r="BS5272"/>
      <c r="BT5272"/>
      <c r="BU5272"/>
      <c r="BV5272"/>
      <c r="BW5272"/>
      <c r="BX5272"/>
      <c r="BY5272"/>
      <c r="BZ5272"/>
      <c r="CA5272"/>
      <c r="CB5272"/>
      <c r="CC5272"/>
      <c r="CD5272"/>
      <c r="CE5272"/>
      <c r="CF5272"/>
      <c r="CG5272"/>
      <c r="CH5272"/>
      <c r="CI5272"/>
      <c r="CJ5272"/>
      <c r="CK5272"/>
      <c r="CL5272"/>
      <c r="CM5272"/>
      <c r="CN5272"/>
      <c r="CO5272"/>
      <c r="CP5272"/>
      <c r="CQ5272"/>
      <c r="CR5272"/>
      <c r="CS5272"/>
      <c r="CT5272"/>
      <c r="CU5272"/>
      <c r="CV5272"/>
    </row>
    <row r="5273" spans="10:100" x14ac:dyDescent="0.25">
      <c r="J5273"/>
      <c r="K5273"/>
      <c r="L5273"/>
      <c r="M5273"/>
      <c r="N5273"/>
      <c r="O5273"/>
      <c r="P5273"/>
      <c r="Q5273"/>
      <c r="R5273"/>
      <c r="S5273"/>
      <c r="T5273"/>
      <c r="U5273"/>
      <c r="V5273"/>
      <c r="W5273"/>
      <c r="X5273"/>
      <c r="Y5273"/>
      <c r="Z5273"/>
      <c r="AA5273"/>
      <c r="AB5273"/>
      <c r="AC5273"/>
      <c r="AD5273"/>
      <c r="AE5273"/>
      <c r="AF5273"/>
      <c r="AG5273"/>
      <c r="AH5273"/>
      <c r="AI5273"/>
      <c r="AJ5273"/>
      <c r="AK5273"/>
      <c r="AL5273"/>
      <c r="AM5273"/>
      <c r="AN5273"/>
      <c r="AO5273"/>
      <c r="AP5273"/>
      <c r="AQ5273"/>
      <c r="AR5273"/>
      <c r="AS5273"/>
      <c r="AT5273"/>
      <c r="AU5273"/>
      <c r="AV5273"/>
      <c r="AW5273"/>
      <c r="AX5273"/>
      <c r="AY5273"/>
      <c r="AZ5273"/>
      <c r="BA5273"/>
      <c r="BB5273"/>
      <c r="BC5273"/>
      <c r="BD5273"/>
      <c r="BE5273"/>
      <c r="BF5273"/>
      <c r="BG5273"/>
      <c r="BH5273"/>
      <c r="BI5273"/>
      <c r="BJ5273"/>
      <c r="BK5273"/>
      <c r="BL5273"/>
      <c r="BM5273"/>
      <c r="BN5273"/>
      <c r="BO5273"/>
      <c r="BP5273"/>
      <c r="BQ5273"/>
      <c r="BR5273"/>
      <c r="BS5273"/>
      <c r="BT5273"/>
      <c r="BU5273"/>
      <c r="BV5273"/>
      <c r="BW5273"/>
      <c r="BX5273"/>
      <c r="BY5273"/>
      <c r="BZ5273"/>
      <c r="CA5273"/>
      <c r="CB5273"/>
      <c r="CC5273"/>
      <c r="CD5273"/>
      <c r="CE5273"/>
      <c r="CF5273"/>
      <c r="CG5273"/>
      <c r="CH5273"/>
      <c r="CI5273"/>
      <c r="CJ5273"/>
      <c r="CK5273"/>
      <c r="CL5273"/>
      <c r="CM5273"/>
      <c r="CN5273"/>
      <c r="CO5273"/>
      <c r="CP5273"/>
      <c r="CQ5273"/>
      <c r="CR5273"/>
      <c r="CS5273"/>
      <c r="CT5273"/>
      <c r="CU5273"/>
      <c r="CV5273"/>
    </row>
    <row r="5274" spans="10:100" x14ac:dyDescent="0.25">
      <c r="J5274"/>
      <c r="K5274"/>
      <c r="L5274"/>
      <c r="M5274"/>
      <c r="N5274"/>
      <c r="O5274"/>
      <c r="P5274"/>
      <c r="Q5274"/>
      <c r="R5274"/>
      <c r="S5274"/>
      <c r="T5274"/>
      <c r="U5274"/>
      <c r="V5274"/>
      <c r="W5274"/>
      <c r="X5274"/>
      <c r="Y5274"/>
      <c r="Z5274"/>
      <c r="AA5274"/>
      <c r="AB5274"/>
      <c r="AC5274"/>
      <c r="AD5274"/>
      <c r="AE5274"/>
      <c r="AF5274"/>
      <c r="AG5274"/>
      <c r="AH5274"/>
      <c r="AI5274"/>
      <c r="AJ5274"/>
      <c r="AK5274"/>
      <c r="AL5274"/>
      <c r="AM5274"/>
      <c r="AN5274"/>
      <c r="AO5274"/>
      <c r="AP5274"/>
      <c r="AQ5274"/>
      <c r="AR5274"/>
      <c r="AS5274"/>
      <c r="AT5274"/>
      <c r="AU5274"/>
      <c r="AV5274"/>
      <c r="AW5274"/>
      <c r="AX5274"/>
      <c r="AY5274"/>
      <c r="AZ5274"/>
      <c r="BA5274"/>
      <c r="BB5274"/>
      <c r="BC5274"/>
      <c r="BD5274"/>
      <c r="BE5274"/>
      <c r="BF5274"/>
      <c r="BG5274"/>
      <c r="BH5274"/>
      <c r="BI5274"/>
      <c r="BJ5274"/>
      <c r="BK5274"/>
      <c r="BL5274"/>
      <c r="BM5274"/>
      <c r="BN5274"/>
      <c r="BO5274"/>
      <c r="BP5274"/>
      <c r="BQ5274"/>
      <c r="BR5274"/>
      <c r="BS5274"/>
      <c r="BT5274"/>
      <c r="BU5274"/>
      <c r="BV5274"/>
      <c r="BW5274"/>
      <c r="BX5274"/>
      <c r="BY5274"/>
      <c r="BZ5274"/>
      <c r="CA5274"/>
      <c r="CB5274"/>
      <c r="CC5274"/>
      <c r="CD5274"/>
      <c r="CE5274"/>
      <c r="CF5274"/>
      <c r="CG5274"/>
      <c r="CH5274"/>
      <c r="CI5274"/>
      <c r="CJ5274"/>
      <c r="CK5274"/>
      <c r="CL5274"/>
      <c r="CM5274"/>
      <c r="CN5274"/>
      <c r="CO5274"/>
      <c r="CP5274"/>
      <c r="CQ5274"/>
      <c r="CR5274"/>
      <c r="CS5274"/>
      <c r="CT5274"/>
      <c r="CU5274"/>
      <c r="CV5274"/>
    </row>
    <row r="5275" spans="10:100" x14ac:dyDescent="0.25">
      <c r="J5275"/>
      <c r="K5275"/>
      <c r="L5275"/>
      <c r="M5275"/>
      <c r="N5275"/>
      <c r="O5275"/>
      <c r="P5275"/>
      <c r="Q5275"/>
      <c r="R5275"/>
      <c r="S5275"/>
      <c r="T5275"/>
      <c r="U5275"/>
      <c r="V5275"/>
      <c r="W5275"/>
      <c r="X5275"/>
      <c r="Y5275"/>
      <c r="Z5275"/>
      <c r="AA5275"/>
      <c r="AB5275"/>
      <c r="AC5275"/>
      <c r="AD5275"/>
      <c r="AE5275"/>
      <c r="AF5275"/>
      <c r="AG5275"/>
      <c r="AH5275"/>
      <c r="AI5275"/>
      <c r="AJ5275"/>
      <c r="AK5275"/>
      <c r="AL5275"/>
      <c r="AM5275"/>
      <c r="AN5275"/>
      <c r="AO5275"/>
      <c r="AP5275"/>
      <c r="AQ5275"/>
      <c r="AR5275"/>
      <c r="AS5275"/>
      <c r="AT5275"/>
      <c r="AU5275"/>
      <c r="AV5275"/>
      <c r="AW5275"/>
      <c r="AX5275"/>
      <c r="AY5275"/>
      <c r="AZ5275"/>
      <c r="BA5275"/>
      <c r="BB5275"/>
      <c r="BC5275"/>
      <c r="BD5275"/>
      <c r="BE5275"/>
      <c r="BF5275"/>
      <c r="BG5275"/>
      <c r="BH5275"/>
      <c r="BI5275"/>
      <c r="BJ5275"/>
      <c r="BK5275"/>
      <c r="BL5275"/>
      <c r="BM5275"/>
      <c r="BN5275"/>
      <c r="BO5275"/>
      <c r="BP5275"/>
      <c r="BQ5275"/>
      <c r="BR5275"/>
      <c r="BS5275"/>
      <c r="BT5275"/>
      <c r="BU5275"/>
      <c r="BV5275"/>
      <c r="BW5275"/>
      <c r="BX5275"/>
      <c r="BY5275"/>
      <c r="BZ5275"/>
      <c r="CA5275"/>
      <c r="CB5275"/>
      <c r="CC5275"/>
      <c r="CD5275"/>
      <c r="CE5275"/>
      <c r="CF5275"/>
      <c r="CG5275"/>
      <c r="CH5275"/>
      <c r="CI5275"/>
      <c r="CJ5275"/>
      <c r="CK5275"/>
      <c r="CL5275"/>
      <c r="CM5275"/>
      <c r="CN5275"/>
      <c r="CO5275"/>
      <c r="CP5275"/>
      <c r="CQ5275"/>
      <c r="CR5275"/>
      <c r="CS5275"/>
      <c r="CT5275"/>
      <c r="CU5275"/>
      <c r="CV5275"/>
    </row>
    <row r="5276" spans="10:100" x14ac:dyDescent="0.25">
      <c r="J5276"/>
      <c r="K5276"/>
      <c r="L5276"/>
      <c r="M5276"/>
      <c r="N5276"/>
      <c r="O5276"/>
      <c r="P5276"/>
      <c r="Q5276"/>
      <c r="R5276"/>
      <c r="S5276"/>
      <c r="T5276"/>
      <c r="U5276"/>
      <c r="V5276"/>
      <c r="W5276"/>
      <c r="X5276"/>
      <c r="Y5276"/>
      <c r="Z5276"/>
      <c r="AA5276"/>
      <c r="AB5276"/>
      <c r="AC5276"/>
      <c r="AD5276"/>
      <c r="AE5276"/>
      <c r="AF5276"/>
      <c r="AG5276"/>
      <c r="AH5276"/>
      <c r="AI5276"/>
      <c r="AJ5276"/>
      <c r="AK5276"/>
      <c r="AL5276"/>
      <c r="AM5276"/>
      <c r="AN5276"/>
      <c r="AO5276"/>
      <c r="AP5276"/>
      <c r="AQ5276"/>
      <c r="AR5276"/>
      <c r="AS5276"/>
      <c r="AT5276"/>
      <c r="AU5276"/>
      <c r="AV5276"/>
      <c r="AW5276"/>
      <c r="AX5276"/>
      <c r="AY5276"/>
      <c r="AZ5276"/>
      <c r="BA5276"/>
      <c r="BB5276"/>
      <c r="BC5276"/>
      <c r="BD5276"/>
      <c r="BE5276"/>
      <c r="BF5276"/>
      <c r="BG5276"/>
      <c r="BH5276"/>
      <c r="BI5276"/>
      <c r="BJ5276"/>
      <c r="BK5276"/>
      <c r="BL5276"/>
      <c r="BM5276"/>
      <c r="BN5276"/>
      <c r="BO5276"/>
      <c r="BP5276"/>
      <c r="BQ5276"/>
      <c r="BR5276"/>
      <c r="BS5276"/>
      <c r="BT5276"/>
      <c r="BU5276"/>
      <c r="BV5276"/>
      <c r="BW5276"/>
      <c r="BX5276"/>
      <c r="BY5276"/>
      <c r="BZ5276"/>
      <c r="CA5276"/>
      <c r="CB5276"/>
      <c r="CC5276"/>
      <c r="CD5276"/>
      <c r="CE5276"/>
      <c r="CF5276"/>
      <c r="CG5276"/>
      <c r="CH5276"/>
      <c r="CI5276"/>
      <c r="CJ5276"/>
      <c r="CK5276"/>
      <c r="CL5276"/>
      <c r="CM5276"/>
      <c r="CN5276"/>
      <c r="CO5276"/>
      <c r="CP5276"/>
      <c r="CQ5276"/>
      <c r="CR5276"/>
      <c r="CS5276"/>
      <c r="CT5276"/>
      <c r="CU5276"/>
      <c r="CV5276"/>
    </row>
    <row r="5277" spans="10:100" x14ac:dyDescent="0.25">
      <c r="J5277"/>
      <c r="K5277"/>
      <c r="L5277"/>
      <c r="M5277"/>
      <c r="N5277"/>
      <c r="O5277"/>
      <c r="P5277"/>
      <c r="Q5277"/>
      <c r="R5277"/>
      <c r="S5277"/>
      <c r="T5277"/>
      <c r="U5277"/>
      <c r="V5277"/>
      <c r="W5277"/>
      <c r="X5277"/>
      <c r="Y5277"/>
      <c r="Z5277"/>
      <c r="AA5277"/>
      <c r="AB5277"/>
      <c r="AC5277"/>
      <c r="AD5277"/>
      <c r="AE5277"/>
      <c r="AF5277"/>
      <c r="AG5277"/>
      <c r="AH5277"/>
      <c r="AI5277"/>
      <c r="AJ5277"/>
      <c r="AK5277"/>
      <c r="AL5277"/>
      <c r="AM5277"/>
      <c r="AN5277"/>
      <c r="AO5277"/>
      <c r="AP5277"/>
      <c r="AQ5277"/>
      <c r="AR5277"/>
      <c r="AS5277"/>
      <c r="AT5277"/>
      <c r="AU5277"/>
      <c r="AV5277"/>
      <c r="AW5277"/>
      <c r="AX5277"/>
      <c r="AY5277"/>
      <c r="AZ5277"/>
      <c r="BA5277"/>
      <c r="BB5277"/>
      <c r="BC5277"/>
      <c r="BD5277"/>
      <c r="BE5277"/>
      <c r="BF5277"/>
      <c r="BG5277"/>
      <c r="BH5277"/>
      <c r="BI5277"/>
      <c r="BJ5277"/>
      <c r="BK5277"/>
      <c r="BL5277"/>
      <c r="BM5277"/>
      <c r="BN5277"/>
      <c r="BO5277"/>
      <c r="BP5277"/>
      <c r="BQ5277"/>
      <c r="BR5277"/>
      <c r="BS5277"/>
      <c r="BT5277"/>
      <c r="BU5277"/>
      <c r="BV5277"/>
      <c r="BW5277"/>
      <c r="BX5277"/>
      <c r="BY5277"/>
      <c r="BZ5277"/>
      <c r="CA5277"/>
      <c r="CB5277"/>
      <c r="CC5277"/>
      <c r="CD5277"/>
      <c r="CE5277"/>
      <c r="CF5277"/>
      <c r="CG5277"/>
      <c r="CH5277"/>
      <c r="CI5277"/>
      <c r="CJ5277"/>
      <c r="CK5277"/>
      <c r="CL5277"/>
      <c r="CM5277"/>
      <c r="CN5277"/>
      <c r="CO5277"/>
      <c r="CP5277"/>
      <c r="CQ5277"/>
      <c r="CR5277"/>
      <c r="CS5277"/>
      <c r="CT5277"/>
      <c r="CU5277"/>
      <c r="CV5277"/>
    </row>
    <row r="5278" spans="10:100" x14ac:dyDescent="0.25">
      <c r="J5278"/>
      <c r="K5278"/>
      <c r="L5278"/>
      <c r="M5278"/>
      <c r="N5278"/>
      <c r="O5278"/>
      <c r="P5278"/>
      <c r="Q5278"/>
      <c r="R5278"/>
      <c r="S5278"/>
      <c r="T5278"/>
      <c r="U5278"/>
      <c r="V5278"/>
      <c r="W5278"/>
      <c r="X5278"/>
      <c r="Y5278"/>
      <c r="Z5278"/>
      <c r="AA5278"/>
      <c r="AB5278"/>
      <c r="AC5278"/>
      <c r="AD5278"/>
      <c r="AE5278"/>
      <c r="AF5278"/>
      <c r="AG5278"/>
      <c r="AH5278"/>
      <c r="AI5278"/>
      <c r="AJ5278"/>
      <c r="AK5278"/>
      <c r="AL5278"/>
      <c r="AM5278"/>
      <c r="AN5278"/>
      <c r="AO5278"/>
      <c r="AP5278"/>
      <c r="AQ5278"/>
      <c r="AR5278"/>
      <c r="AS5278"/>
      <c r="AT5278"/>
      <c r="AU5278"/>
      <c r="AV5278"/>
      <c r="AW5278"/>
      <c r="AX5278"/>
      <c r="AY5278"/>
      <c r="AZ5278"/>
      <c r="BA5278"/>
      <c r="BB5278"/>
      <c r="BC5278"/>
      <c r="BD5278"/>
      <c r="BE5278"/>
      <c r="BF5278"/>
      <c r="BG5278"/>
      <c r="BH5278"/>
      <c r="BI5278"/>
      <c r="BJ5278"/>
      <c r="BK5278"/>
      <c r="BL5278"/>
      <c r="BM5278"/>
      <c r="BN5278"/>
      <c r="BO5278"/>
      <c r="BP5278"/>
      <c r="BQ5278"/>
      <c r="BR5278"/>
      <c r="BS5278"/>
      <c r="BT5278"/>
      <c r="BU5278"/>
      <c r="BV5278"/>
      <c r="BW5278"/>
      <c r="BX5278"/>
      <c r="BY5278"/>
      <c r="BZ5278"/>
      <c r="CA5278"/>
      <c r="CB5278"/>
      <c r="CC5278"/>
      <c r="CD5278"/>
      <c r="CE5278"/>
      <c r="CF5278"/>
      <c r="CG5278"/>
      <c r="CH5278"/>
      <c r="CI5278"/>
      <c r="CJ5278"/>
      <c r="CK5278"/>
      <c r="CL5278"/>
      <c r="CM5278"/>
      <c r="CN5278"/>
      <c r="CO5278"/>
      <c r="CP5278"/>
      <c r="CQ5278"/>
      <c r="CR5278"/>
      <c r="CS5278"/>
      <c r="CT5278"/>
      <c r="CU5278"/>
      <c r="CV5278"/>
    </row>
    <row r="5279" spans="10:100" x14ac:dyDescent="0.25">
      <c r="J5279"/>
      <c r="K5279"/>
      <c r="L5279"/>
      <c r="M5279"/>
      <c r="N5279"/>
      <c r="O5279"/>
      <c r="P5279"/>
      <c r="Q5279"/>
      <c r="R5279"/>
      <c r="S5279"/>
      <c r="T5279"/>
      <c r="U5279"/>
      <c r="V5279"/>
      <c r="W5279"/>
      <c r="X5279"/>
      <c r="Y5279"/>
      <c r="Z5279"/>
      <c r="AA5279"/>
      <c r="AB5279"/>
      <c r="AC5279"/>
      <c r="AD5279"/>
      <c r="AE5279"/>
      <c r="AF5279"/>
      <c r="AG5279"/>
      <c r="AH5279"/>
      <c r="AI5279"/>
      <c r="AJ5279"/>
      <c r="AK5279"/>
      <c r="AL5279"/>
      <c r="AM5279"/>
      <c r="AN5279"/>
      <c r="AO5279"/>
      <c r="AP5279"/>
      <c r="AQ5279"/>
      <c r="AR5279"/>
      <c r="AS5279"/>
      <c r="AT5279"/>
      <c r="AU5279"/>
      <c r="AV5279"/>
      <c r="AW5279"/>
      <c r="AX5279"/>
      <c r="AY5279"/>
      <c r="AZ5279"/>
      <c r="BA5279"/>
      <c r="BB5279"/>
      <c r="BC5279"/>
      <c r="BD5279"/>
      <c r="BE5279"/>
      <c r="BF5279"/>
      <c r="BG5279"/>
      <c r="BH5279"/>
      <c r="BI5279"/>
      <c r="BJ5279"/>
      <c r="BK5279"/>
      <c r="BL5279"/>
      <c r="BM5279"/>
      <c r="BN5279"/>
      <c r="BO5279"/>
      <c r="BP5279"/>
      <c r="BQ5279"/>
      <c r="BR5279"/>
      <c r="BS5279"/>
      <c r="BT5279"/>
      <c r="BU5279"/>
      <c r="BV5279"/>
      <c r="BW5279"/>
      <c r="BX5279"/>
      <c r="BY5279"/>
      <c r="BZ5279"/>
      <c r="CA5279"/>
      <c r="CB5279"/>
      <c r="CC5279"/>
      <c r="CD5279"/>
      <c r="CE5279"/>
      <c r="CF5279"/>
      <c r="CG5279"/>
      <c r="CH5279"/>
      <c r="CI5279"/>
      <c r="CJ5279"/>
      <c r="CK5279"/>
      <c r="CL5279"/>
      <c r="CM5279"/>
      <c r="CN5279"/>
      <c r="CO5279"/>
      <c r="CP5279"/>
      <c r="CQ5279"/>
      <c r="CR5279"/>
      <c r="CS5279"/>
      <c r="CT5279"/>
      <c r="CU5279"/>
      <c r="CV5279"/>
    </row>
    <row r="5280" spans="10:100" x14ac:dyDescent="0.25">
      <c r="J5280"/>
      <c r="K5280"/>
      <c r="L5280"/>
      <c r="M5280"/>
      <c r="N5280"/>
      <c r="O5280"/>
      <c r="P5280"/>
      <c r="Q5280"/>
      <c r="R5280"/>
      <c r="S5280"/>
      <c r="T5280"/>
      <c r="U5280"/>
      <c r="V5280"/>
      <c r="W5280"/>
      <c r="X5280"/>
      <c r="Y5280"/>
      <c r="Z5280"/>
      <c r="AA5280"/>
      <c r="AB5280"/>
      <c r="AC5280"/>
      <c r="AD5280"/>
      <c r="AE5280"/>
      <c r="AF5280"/>
      <c r="AG5280"/>
      <c r="AH5280"/>
      <c r="AI5280"/>
      <c r="AJ5280"/>
      <c r="AK5280"/>
      <c r="AL5280"/>
      <c r="AM5280"/>
      <c r="AN5280"/>
      <c r="AO5280"/>
      <c r="AP5280"/>
      <c r="AQ5280"/>
      <c r="AR5280"/>
      <c r="AS5280"/>
      <c r="AT5280"/>
      <c r="AU5280"/>
      <c r="AV5280"/>
      <c r="AW5280"/>
      <c r="AX5280"/>
      <c r="AY5280"/>
      <c r="AZ5280"/>
      <c r="BA5280"/>
      <c r="BB5280"/>
      <c r="BC5280"/>
      <c r="BD5280"/>
      <c r="BE5280"/>
      <c r="BF5280"/>
      <c r="BG5280"/>
      <c r="BH5280"/>
      <c r="BI5280"/>
      <c r="BJ5280"/>
      <c r="BK5280"/>
      <c r="BL5280"/>
      <c r="BM5280"/>
      <c r="BN5280"/>
      <c r="BO5280"/>
      <c r="BP5280"/>
      <c r="BQ5280"/>
      <c r="BR5280"/>
      <c r="BS5280"/>
      <c r="BT5280"/>
      <c r="BU5280"/>
      <c r="BV5280"/>
      <c r="BW5280"/>
      <c r="BX5280"/>
      <c r="BY5280"/>
      <c r="BZ5280"/>
      <c r="CA5280"/>
      <c r="CB5280"/>
      <c r="CC5280"/>
      <c r="CD5280"/>
      <c r="CE5280"/>
      <c r="CF5280"/>
      <c r="CG5280"/>
      <c r="CH5280"/>
      <c r="CI5280"/>
      <c r="CJ5280"/>
      <c r="CK5280"/>
      <c r="CL5280"/>
      <c r="CM5280"/>
      <c r="CN5280"/>
      <c r="CO5280"/>
      <c r="CP5280"/>
      <c r="CQ5280"/>
      <c r="CR5280"/>
      <c r="CS5280"/>
      <c r="CT5280"/>
      <c r="CU5280"/>
      <c r="CV5280"/>
    </row>
    <row r="5281" spans="10:100" x14ac:dyDescent="0.25">
      <c r="J5281"/>
      <c r="K5281"/>
      <c r="L5281"/>
      <c r="M5281"/>
      <c r="N5281"/>
      <c r="O5281"/>
      <c r="P5281"/>
      <c r="Q5281"/>
      <c r="R5281"/>
      <c r="S5281"/>
      <c r="T5281"/>
      <c r="U5281"/>
      <c r="V5281"/>
      <c r="W5281"/>
      <c r="X5281"/>
      <c r="Y5281"/>
      <c r="Z5281"/>
      <c r="AA5281"/>
      <c r="AB5281"/>
      <c r="AC5281"/>
      <c r="AD5281"/>
      <c r="AE5281"/>
      <c r="AF5281"/>
      <c r="AG5281"/>
      <c r="AH5281"/>
      <c r="AI5281"/>
      <c r="AJ5281"/>
      <c r="AK5281"/>
      <c r="AL5281"/>
      <c r="AM5281"/>
      <c r="AN5281"/>
      <c r="AO5281"/>
      <c r="AP5281"/>
      <c r="AQ5281"/>
      <c r="AR5281"/>
      <c r="AS5281"/>
      <c r="AT5281"/>
      <c r="AU5281"/>
      <c r="AV5281"/>
      <c r="AW5281"/>
      <c r="AX5281"/>
      <c r="AY5281"/>
      <c r="AZ5281"/>
      <c r="BA5281"/>
      <c r="BB5281"/>
      <c r="BC5281"/>
      <c r="BD5281"/>
      <c r="BE5281"/>
      <c r="BF5281"/>
      <c r="BG5281"/>
      <c r="BH5281"/>
      <c r="BI5281"/>
      <c r="BJ5281"/>
      <c r="BK5281"/>
      <c r="BL5281"/>
      <c r="BM5281"/>
      <c r="BN5281"/>
      <c r="BO5281"/>
      <c r="BP5281"/>
      <c r="BQ5281"/>
      <c r="BR5281"/>
      <c r="BS5281"/>
      <c r="BT5281"/>
      <c r="BU5281"/>
      <c r="BV5281"/>
      <c r="BW5281"/>
      <c r="BX5281"/>
      <c r="BY5281"/>
      <c r="BZ5281"/>
      <c r="CA5281"/>
      <c r="CB5281"/>
      <c r="CC5281"/>
      <c r="CD5281"/>
      <c r="CE5281"/>
      <c r="CF5281"/>
      <c r="CG5281"/>
      <c r="CH5281"/>
      <c r="CI5281"/>
      <c r="CJ5281"/>
      <c r="CK5281"/>
      <c r="CL5281"/>
      <c r="CM5281"/>
      <c r="CN5281"/>
      <c r="CO5281"/>
      <c r="CP5281"/>
      <c r="CQ5281"/>
      <c r="CR5281"/>
      <c r="CS5281"/>
      <c r="CT5281"/>
      <c r="CU5281"/>
      <c r="CV5281"/>
    </row>
    <row r="5282" spans="10:100" x14ac:dyDescent="0.25">
      <c r="J5282"/>
      <c r="K5282"/>
      <c r="L5282"/>
      <c r="M5282"/>
      <c r="N5282"/>
      <c r="O5282"/>
      <c r="P5282"/>
      <c r="Q5282"/>
      <c r="R5282"/>
      <c r="S5282"/>
      <c r="T5282"/>
      <c r="U5282"/>
      <c r="V5282"/>
      <c r="W5282"/>
      <c r="X5282"/>
      <c r="Y5282"/>
      <c r="Z5282"/>
      <c r="AA5282"/>
      <c r="AB5282"/>
      <c r="AC5282"/>
      <c r="AD5282"/>
      <c r="AE5282"/>
      <c r="AF5282"/>
      <c r="AG5282"/>
      <c r="AH5282"/>
      <c r="AI5282"/>
      <c r="AJ5282"/>
      <c r="AK5282"/>
      <c r="AL5282"/>
      <c r="AM5282"/>
      <c r="AN5282"/>
      <c r="AO5282"/>
      <c r="AP5282"/>
      <c r="AQ5282"/>
      <c r="AR5282"/>
      <c r="AS5282"/>
      <c r="AT5282"/>
      <c r="AU5282"/>
      <c r="AV5282"/>
      <c r="AW5282"/>
      <c r="AX5282"/>
      <c r="AY5282"/>
      <c r="AZ5282"/>
      <c r="BA5282"/>
      <c r="BB5282"/>
      <c r="BC5282"/>
      <c r="BD5282"/>
      <c r="BE5282"/>
      <c r="BF5282"/>
      <c r="BG5282"/>
      <c r="BH5282"/>
      <c r="BI5282"/>
      <c r="BJ5282"/>
      <c r="BK5282"/>
      <c r="BL5282"/>
      <c r="BM5282"/>
      <c r="BN5282"/>
      <c r="BO5282"/>
      <c r="BP5282"/>
      <c r="BQ5282"/>
      <c r="BR5282"/>
      <c r="BS5282"/>
      <c r="BT5282"/>
      <c r="BU5282"/>
      <c r="BV5282"/>
      <c r="BW5282"/>
      <c r="BX5282"/>
      <c r="BY5282"/>
      <c r="BZ5282"/>
      <c r="CA5282"/>
      <c r="CB5282"/>
      <c r="CC5282"/>
      <c r="CD5282"/>
      <c r="CE5282"/>
      <c r="CF5282"/>
      <c r="CG5282"/>
      <c r="CH5282"/>
      <c r="CI5282"/>
      <c r="CJ5282"/>
      <c r="CK5282"/>
      <c r="CL5282"/>
      <c r="CM5282"/>
      <c r="CN5282"/>
      <c r="CO5282"/>
      <c r="CP5282"/>
      <c r="CQ5282"/>
      <c r="CR5282"/>
      <c r="CS5282"/>
      <c r="CT5282"/>
      <c r="CU5282"/>
      <c r="CV5282"/>
    </row>
    <row r="5283" spans="10:100" x14ac:dyDescent="0.25">
      <c r="J5283"/>
      <c r="K5283"/>
      <c r="L5283"/>
      <c r="M5283"/>
      <c r="N5283"/>
      <c r="O5283"/>
      <c r="P5283"/>
      <c r="Q5283"/>
      <c r="R5283"/>
      <c r="S5283"/>
      <c r="T5283"/>
      <c r="U5283"/>
      <c r="V5283"/>
      <c r="W5283"/>
      <c r="X5283"/>
      <c r="Y5283"/>
      <c r="Z5283"/>
      <c r="AA5283"/>
      <c r="AB5283"/>
      <c r="AC5283"/>
      <c r="AD5283"/>
      <c r="AE5283"/>
      <c r="AF5283"/>
      <c r="AG5283"/>
      <c r="AH5283"/>
      <c r="AI5283"/>
      <c r="AJ5283"/>
      <c r="AK5283"/>
      <c r="AL5283"/>
      <c r="AM5283"/>
      <c r="AN5283"/>
      <c r="AO5283"/>
      <c r="AP5283"/>
      <c r="AQ5283"/>
      <c r="AR5283"/>
      <c r="AS5283"/>
      <c r="AT5283"/>
      <c r="AU5283"/>
      <c r="AV5283"/>
      <c r="AW5283"/>
      <c r="AX5283"/>
      <c r="AY5283"/>
      <c r="AZ5283"/>
      <c r="BA5283"/>
      <c r="BB5283"/>
      <c r="BC5283"/>
      <c r="BD5283"/>
      <c r="BE5283"/>
      <c r="BF5283"/>
      <c r="BG5283"/>
      <c r="BH5283"/>
      <c r="BI5283"/>
      <c r="BJ5283"/>
      <c r="BK5283"/>
      <c r="BL5283"/>
      <c r="BM5283"/>
      <c r="BN5283"/>
      <c r="BO5283"/>
      <c r="BP5283"/>
      <c r="BQ5283"/>
      <c r="BR5283"/>
      <c r="BS5283"/>
      <c r="BT5283"/>
      <c r="BU5283"/>
      <c r="BV5283"/>
      <c r="BW5283"/>
      <c r="BX5283"/>
      <c r="BY5283"/>
      <c r="BZ5283"/>
      <c r="CA5283"/>
      <c r="CB5283"/>
      <c r="CC5283"/>
      <c r="CD5283"/>
      <c r="CE5283"/>
      <c r="CF5283"/>
      <c r="CG5283"/>
      <c r="CH5283"/>
      <c r="CI5283"/>
      <c r="CJ5283"/>
      <c r="CK5283"/>
      <c r="CL5283"/>
      <c r="CM5283"/>
      <c r="CN5283"/>
      <c r="CO5283"/>
      <c r="CP5283"/>
      <c r="CQ5283"/>
      <c r="CR5283"/>
      <c r="CS5283"/>
      <c r="CT5283"/>
      <c r="CU5283"/>
      <c r="CV5283"/>
    </row>
    <row r="5284" spans="10:100" x14ac:dyDescent="0.25">
      <c r="J5284"/>
      <c r="K5284"/>
      <c r="L5284"/>
      <c r="M5284"/>
      <c r="N5284"/>
      <c r="O5284"/>
      <c r="P5284"/>
      <c r="Q5284"/>
      <c r="R5284"/>
      <c r="S5284"/>
      <c r="T5284"/>
      <c r="U5284"/>
      <c r="V5284"/>
      <c r="W5284"/>
      <c r="X5284"/>
      <c r="Y5284"/>
      <c r="Z5284"/>
      <c r="AA5284"/>
      <c r="AB5284"/>
      <c r="AC5284"/>
      <c r="AD5284"/>
      <c r="AE5284"/>
      <c r="AF5284"/>
      <c r="AG5284"/>
      <c r="AH5284"/>
      <c r="AI5284"/>
      <c r="AJ5284"/>
      <c r="AK5284"/>
      <c r="AL5284"/>
      <c r="AM5284"/>
      <c r="AN5284"/>
      <c r="AO5284"/>
      <c r="AP5284"/>
      <c r="AQ5284"/>
      <c r="AR5284"/>
      <c r="AS5284"/>
      <c r="AT5284"/>
      <c r="AU5284"/>
      <c r="AV5284"/>
      <c r="AW5284"/>
      <c r="AX5284"/>
      <c r="AY5284"/>
      <c r="AZ5284"/>
      <c r="BA5284"/>
      <c r="BB5284"/>
      <c r="BC5284"/>
      <c r="BD5284"/>
      <c r="BE5284"/>
      <c r="BF5284"/>
      <c r="BG5284"/>
      <c r="BH5284"/>
      <c r="BI5284"/>
      <c r="BJ5284"/>
      <c r="BK5284"/>
      <c r="BL5284"/>
      <c r="BM5284"/>
      <c r="BN5284"/>
      <c r="BO5284"/>
      <c r="BP5284"/>
      <c r="BQ5284"/>
      <c r="BR5284"/>
      <c r="BS5284"/>
      <c r="BT5284"/>
      <c r="BU5284"/>
      <c r="BV5284"/>
      <c r="BW5284"/>
      <c r="BX5284"/>
      <c r="BY5284"/>
      <c r="BZ5284"/>
      <c r="CA5284"/>
      <c r="CB5284"/>
      <c r="CC5284"/>
      <c r="CD5284"/>
      <c r="CE5284"/>
      <c r="CF5284"/>
      <c r="CG5284"/>
      <c r="CH5284"/>
      <c r="CI5284"/>
      <c r="CJ5284"/>
      <c r="CK5284"/>
      <c r="CL5284"/>
      <c r="CM5284"/>
      <c r="CN5284"/>
      <c r="CO5284"/>
      <c r="CP5284"/>
      <c r="CQ5284"/>
      <c r="CR5284"/>
      <c r="CS5284"/>
      <c r="CT5284"/>
      <c r="CU5284"/>
      <c r="CV5284"/>
    </row>
    <row r="5285" spans="10:100" x14ac:dyDescent="0.25">
      <c r="J5285"/>
      <c r="K5285"/>
      <c r="L5285"/>
      <c r="M5285"/>
      <c r="N5285"/>
      <c r="O5285"/>
      <c r="P5285"/>
      <c r="Q5285"/>
      <c r="R5285"/>
      <c r="S5285"/>
      <c r="T5285"/>
      <c r="U5285"/>
      <c r="V5285"/>
      <c r="W5285"/>
      <c r="X5285"/>
      <c r="Y5285"/>
      <c r="Z5285"/>
      <c r="AA5285"/>
      <c r="AB5285"/>
      <c r="AC5285"/>
      <c r="AD5285"/>
      <c r="AE5285"/>
      <c r="AF5285"/>
      <c r="AG5285"/>
      <c r="AH5285"/>
      <c r="AI5285"/>
      <c r="AJ5285"/>
      <c r="AK5285"/>
      <c r="AL5285"/>
      <c r="AM5285"/>
      <c r="AN5285"/>
      <c r="AO5285"/>
      <c r="AP5285"/>
      <c r="AQ5285"/>
      <c r="AR5285"/>
      <c r="AS5285"/>
      <c r="AT5285"/>
      <c r="AU5285"/>
      <c r="AV5285"/>
      <c r="AW5285"/>
      <c r="AX5285"/>
      <c r="AY5285"/>
      <c r="AZ5285"/>
      <c r="BA5285"/>
      <c r="BB5285"/>
      <c r="BC5285"/>
      <c r="BD5285"/>
      <c r="BE5285"/>
      <c r="BF5285"/>
      <c r="BG5285"/>
      <c r="BH5285"/>
      <c r="BI5285"/>
      <c r="BJ5285"/>
      <c r="BK5285"/>
      <c r="BL5285"/>
      <c r="BM5285"/>
      <c r="BN5285"/>
      <c r="BO5285"/>
      <c r="BP5285"/>
      <c r="BQ5285"/>
      <c r="BR5285"/>
      <c r="BS5285"/>
      <c r="BT5285"/>
      <c r="BU5285"/>
      <c r="BV5285"/>
      <c r="BW5285"/>
      <c r="BX5285"/>
      <c r="BY5285"/>
      <c r="BZ5285"/>
      <c r="CA5285"/>
      <c r="CB5285"/>
      <c r="CC5285"/>
      <c r="CD5285"/>
      <c r="CE5285"/>
      <c r="CF5285"/>
      <c r="CG5285"/>
      <c r="CH5285"/>
      <c r="CI5285"/>
      <c r="CJ5285"/>
      <c r="CK5285"/>
      <c r="CL5285"/>
      <c r="CM5285"/>
      <c r="CN5285"/>
      <c r="CO5285"/>
      <c r="CP5285"/>
      <c r="CQ5285"/>
      <c r="CR5285"/>
      <c r="CS5285"/>
      <c r="CT5285"/>
      <c r="CU5285"/>
      <c r="CV5285"/>
    </row>
    <row r="5286" spans="10:100" x14ac:dyDescent="0.25">
      <c r="J5286"/>
      <c r="K5286"/>
      <c r="L5286"/>
      <c r="M5286"/>
      <c r="N5286"/>
      <c r="O5286"/>
      <c r="P5286"/>
      <c r="Q5286"/>
      <c r="R5286"/>
      <c r="S5286"/>
      <c r="T5286"/>
      <c r="U5286"/>
      <c r="V5286"/>
      <c r="W5286"/>
      <c r="X5286"/>
      <c r="Y5286"/>
      <c r="Z5286"/>
      <c r="AA5286"/>
      <c r="AB5286"/>
      <c r="AC5286"/>
      <c r="AD5286"/>
      <c r="AE5286"/>
      <c r="AF5286"/>
      <c r="AG5286"/>
      <c r="AH5286"/>
      <c r="AI5286"/>
      <c r="AJ5286"/>
      <c r="AK5286"/>
      <c r="AL5286"/>
      <c r="AM5286"/>
      <c r="AN5286"/>
      <c r="AO5286"/>
      <c r="AP5286"/>
      <c r="AQ5286"/>
      <c r="AR5286"/>
      <c r="AS5286"/>
      <c r="AT5286"/>
      <c r="AU5286"/>
      <c r="AV5286"/>
      <c r="AW5286"/>
      <c r="AX5286"/>
      <c r="AY5286"/>
      <c r="AZ5286"/>
      <c r="BA5286"/>
      <c r="BB5286"/>
      <c r="BC5286"/>
      <c r="BD5286"/>
      <c r="BE5286"/>
      <c r="BF5286"/>
      <c r="BG5286"/>
      <c r="BH5286"/>
      <c r="BI5286"/>
      <c r="BJ5286"/>
      <c r="BK5286"/>
      <c r="BL5286"/>
      <c r="BM5286"/>
      <c r="BN5286"/>
      <c r="BO5286"/>
      <c r="BP5286"/>
      <c r="BQ5286"/>
      <c r="BR5286"/>
      <c r="BS5286"/>
      <c r="BT5286"/>
      <c r="BU5286"/>
      <c r="BV5286"/>
      <c r="BW5286"/>
      <c r="BX5286"/>
      <c r="BY5286"/>
      <c r="BZ5286"/>
      <c r="CA5286"/>
      <c r="CB5286"/>
      <c r="CC5286"/>
      <c r="CD5286"/>
      <c r="CE5286"/>
      <c r="CF5286"/>
      <c r="CG5286"/>
      <c r="CH5286"/>
      <c r="CI5286"/>
      <c r="CJ5286"/>
      <c r="CK5286"/>
      <c r="CL5286"/>
      <c r="CM5286"/>
      <c r="CN5286"/>
      <c r="CO5286"/>
      <c r="CP5286"/>
      <c r="CQ5286"/>
      <c r="CR5286"/>
      <c r="CS5286"/>
      <c r="CT5286"/>
      <c r="CU5286"/>
      <c r="CV5286"/>
    </row>
    <row r="5287" spans="10:100" x14ac:dyDescent="0.25">
      <c r="J5287"/>
      <c r="K5287"/>
      <c r="L5287"/>
      <c r="M5287"/>
      <c r="N5287"/>
      <c r="O5287"/>
      <c r="P5287"/>
      <c r="Q5287"/>
      <c r="R5287"/>
      <c r="S5287"/>
      <c r="T5287"/>
      <c r="U5287"/>
      <c r="V5287"/>
      <c r="W5287"/>
      <c r="X5287"/>
      <c r="Y5287"/>
      <c r="Z5287"/>
      <c r="AA5287"/>
      <c r="AB5287"/>
      <c r="AC5287"/>
      <c r="AD5287"/>
      <c r="AE5287"/>
      <c r="AF5287"/>
      <c r="AG5287"/>
      <c r="AH5287"/>
      <c r="AI5287"/>
      <c r="AJ5287"/>
      <c r="AK5287"/>
      <c r="AL5287"/>
      <c r="AM5287"/>
      <c r="AN5287"/>
      <c r="AO5287"/>
      <c r="AP5287"/>
      <c r="AQ5287"/>
      <c r="AR5287"/>
      <c r="AS5287"/>
      <c r="AT5287"/>
      <c r="AU5287"/>
      <c r="AV5287"/>
      <c r="AW5287"/>
      <c r="AX5287"/>
      <c r="AY5287"/>
      <c r="AZ5287"/>
      <c r="BA5287"/>
      <c r="BB5287"/>
      <c r="BC5287"/>
      <c r="BD5287"/>
      <c r="BE5287"/>
      <c r="BF5287"/>
      <c r="BG5287"/>
      <c r="BH5287"/>
      <c r="BI5287"/>
      <c r="BJ5287"/>
      <c r="BK5287"/>
      <c r="BL5287"/>
      <c r="BM5287"/>
      <c r="BN5287"/>
      <c r="BO5287"/>
      <c r="BP5287"/>
      <c r="BQ5287"/>
      <c r="BR5287"/>
      <c r="BS5287"/>
      <c r="BT5287"/>
      <c r="BU5287"/>
      <c r="BV5287"/>
      <c r="BW5287"/>
      <c r="BX5287"/>
      <c r="BY5287"/>
      <c r="BZ5287"/>
      <c r="CA5287"/>
      <c r="CB5287"/>
      <c r="CC5287"/>
      <c r="CD5287"/>
      <c r="CE5287"/>
      <c r="CF5287"/>
      <c r="CG5287"/>
      <c r="CH5287"/>
      <c r="CI5287"/>
      <c r="CJ5287"/>
      <c r="CK5287"/>
      <c r="CL5287"/>
      <c r="CM5287"/>
      <c r="CN5287"/>
      <c r="CO5287"/>
      <c r="CP5287"/>
      <c r="CQ5287"/>
      <c r="CR5287"/>
      <c r="CS5287"/>
      <c r="CT5287"/>
      <c r="CU5287"/>
      <c r="CV5287"/>
    </row>
    <row r="5288" spans="10:100" x14ac:dyDescent="0.25">
      <c r="J5288"/>
      <c r="K5288"/>
      <c r="L5288"/>
      <c r="M5288"/>
      <c r="N5288"/>
      <c r="O5288"/>
      <c r="P5288"/>
      <c r="Q5288"/>
      <c r="R5288"/>
      <c r="S5288"/>
      <c r="T5288"/>
      <c r="U5288"/>
      <c r="V5288"/>
      <c r="W5288"/>
      <c r="X5288"/>
      <c r="Y5288"/>
      <c r="Z5288"/>
      <c r="AA5288"/>
      <c r="AB5288"/>
      <c r="AC5288"/>
      <c r="AD5288"/>
      <c r="AE5288"/>
      <c r="AF5288"/>
      <c r="AG5288"/>
      <c r="AH5288"/>
      <c r="AI5288"/>
      <c r="AJ5288"/>
      <c r="AK5288"/>
      <c r="AL5288"/>
      <c r="AM5288"/>
      <c r="AN5288"/>
      <c r="AO5288"/>
      <c r="AP5288"/>
      <c r="AQ5288"/>
      <c r="AR5288"/>
      <c r="AS5288"/>
      <c r="AT5288"/>
      <c r="AU5288"/>
      <c r="AV5288"/>
      <c r="AW5288"/>
      <c r="AX5288"/>
      <c r="AY5288"/>
      <c r="AZ5288"/>
      <c r="BA5288"/>
      <c r="BB5288"/>
      <c r="BC5288"/>
      <c r="BD5288"/>
      <c r="BE5288"/>
      <c r="BF5288"/>
      <c r="BG5288"/>
      <c r="BH5288"/>
      <c r="BI5288"/>
      <c r="BJ5288"/>
      <c r="BK5288"/>
      <c r="BL5288"/>
      <c r="BM5288"/>
      <c r="BN5288"/>
      <c r="BO5288"/>
      <c r="BP5288"/>
      <c r="BQ5288"/>
      <c r="BR5288"/>
      <c r="BS5288"/>
      <c r="BT5288"/>
      <c r="BU5288"/>
      <c r="BV5288"/>
      <c r="BW5288"/>
      <c r="BX5288"/>
      <c r="BY5288"/>
      <c r="BZ5288"/>
      <c r="CA5288"/>
      <c r="CB5288"/>
      <c r="CC5288"/>
      <c r="CD5288"/>
      <c r="CE5288"/>
      <c r="CF5288"/>
      <c r="CG5288"/>
      <c r="CH5288"/>
      <c r="CI5288"/>
      <c r="CJ5288"/>
      <c r="CK5288"/>
      <c r="CL5288"/>
      <c r="CM5288"/>
      <c r="CN5288"/>
      <c r="CO5288"/>
      <c r="CP5288"/>
      <c r="CQ5288"/>
      <c r="CR5288"/>
      <c r="CS5288"/>
      <c r="CT5288"/>
      <c r="CU5288"/>
      <c r="CV5288"/>
    </row>
    <row r="5289" spans="10:100" x14ac:dyDescent="0.25">
      <c r="J5289"/>
      <c r="K5289"/>
      <c r="L5289"/>
      <c r="M5289"/>
      <c r="N5289"/>
      <c r="O5289"/>
      <c r="P5289"/>
      <c r="Q5289"/>
      <c r="R5289"/>
      <c r="S5289"/>
      <c r="T5289"/>
      <c r="U5289"/>
      <c r="V5289"/>
      <c r="W5289"/>
      <c r="X5289"/>
      <c r="Y5289"/>
      <c r="Z5289"/>
      <c r="AA5289"/>
      <c r="AB5289"/>
      <c r="AC5289"/>
      <c r="AD5289"/>
      <c r="AE5289"/>
      <c r="AF5289"/>
      <c r="AG5289"/>
      <c r="AH5289"/>
      <c r="AI5289"/>
      <c r="AJ5289"/>
      <c r="AK5289"/>
      <c r="AL5289"/>
      <c r="AM5289"/>
      <c r="AN5289"/>
      <c r="AO5289"/>
      <c r="AP5289"/>
      <c r="AQ5289"/>
      <c r="AR5289"/>
      <c r="AS5289"/>
      <c r="AT5289"/>
      <c r="AU5289"/>
      <c r="AV5289"/>
      <c r="AW5289"/>
      <c r="AX5289"/>
      <c r="AY5289"/>
      <c r="AZ5289"/>
      <c r="BA5289"/>
      <c r="BB5289"/>
      <c r="BC5289"/>
      <c r="BD5289"/>
      <c r="BE5289"/>
      <c r="BF5289"/>
      <c r="BG5289"/>
      <c r="BH5289"/>
      <c r="BI5289"/>
      <c r="BJ5289"/>
      <c r="BK5289"/>
      <c r="BL5289"/>
      <c r="BM5289"/>
      <c r="BN5289"/>
      <c r="BO5289"/>
      <c r="BP5289"/>
      <c r="BQ5289"/>
      <c r="BR5289"/>
      <c r="BS5289"/>
      <c r="BT5289"/>
      <c r="BU5289"/>
      <c r="BV5289"/>
      <c r="BW5289"/>
      <c r="BX5289"/>
      <c r="BY5289"/>
      <c r="BZ5289"/>
      <c r="CA5289"/>
      <c r="CB5289"/>
      <c r="CC5289"/>
      <c r="CD5289"/>
      <c r="CE5289"/>
      <c r="CF5289"/>
      <c r="CG5289"/>
      <c r="CH5289"/>
      <c r="CI5289"/>
      <c r="CJ5289"/>
      <c r="CK5289"/>
      <c r="CL5289"/>
      <c r="CM5289"/>
      <c r="CN5289"/>
      <c r="CO5289"/>
      <c r="CP5289"/>
      <c r="CQ5289"/>
      <c r="CR5289"/>
      <c r="CS5289"/>
      <c r="CT5289"/>
      <c r="CU5289"/>
      <c r="CV5289"/>
    </row>
    <row r="5290" spans="10:100" x14ac:dyDescent="0.25">
      <c r="J5290"/>
      <c r="K5290"/>
      <c r="L5290"/>
      <c r="M5290"/>
      <c r="N5290"/>
      <c r="O5290"/>
      <c r="P5290"/>
      <c r="Q5290"/>
      <c r="R5290"/>
      <c r="S5290"/>
      <c r="T5290"/>
      <c r="U5290"/>
      <c r="V5290"/>
      <c r="W5290"/>
      <c r="X5290"/>
      <c r="Y5290"/>
      <c r="Z5290"/>
      <c r="AA5290"/>
      <c r="AB5290"/>
      <c r="AC5290"/>
      <c r="AD5290"/>
      <c r="AE5290"/>
      <c r="AF5290"/>
      <c r="AG5290"/>
      <c r="AH5290"/>
      <c r="AI5290"/>
      <c r="AJ5290"/>
      <c r="AK5290"/>
      <c r="AL5290"/>
      <c r="AM5290"/>
      <c r="AN5290"/>
      <c r="AO5290"/>
      <c r="AP5290"/>
      <c r="AQ5290"/>
      <c r="AR5290"/>
      <c r="AS5290"/>
      <c r="AT5290"/>
      <c r="AU5290"/>
      <c r="AV5290"/>
      <c r="AW5290"/>
      <c r="AX5290"/>
      <c r="AY5290"/>
      <c r="AZ5290"/>
      <c r="BA5290"/>
      <c r="BB5290"/>
      <c r="BC5290"/>
      <c r="BD5290"/>
      <c r="BE5290"/>
      <c r="BF5290"/>
      <c r="BG5290"/>
      <c r="BH5290"/>
      <c r="BI5290"/>
      <c r="BJ5290"/>
      <c r="BK5290"/>
      <c r="BL5290"/>
      <c r="BM5290"/>
      <c r="BN5290"/>
      <c r="BO5290"/>
      <c r="BP5290"/>
      <c r="BQ5290"/>
      <c r="BR5290"/>
      <c r="BS5290"/>
      <c r="BT5290"/>
      <c r="BU5290"/>
      <c r="BV5290"/>
      <c r="BW5290"/>
      <c r="BX5290"/>
      <c r="BY5290"/>
      <c r="BZ5290"/>
      <c r="CA5290"/>
      <c r="CB5290"/>
      <c r="CC5290"/>
      <c r="CD5290"/>
      <c r="CE5290"/>
      <c r="CF5290"/>
      <c r="CG5290"/>
      <c r="CH5290"/>
      <c r="CI5290"/>
      <c r="CJ5290"/>
      <c r="CK5290"/>
      <c r="CL5290"/>
      <c r="CM5290"/>
      <c r="CN5290"/>
      <c r="CO5290"/>
      <c r="CP5290"/>
      <c r="CQ5290"/>
      <c r="CR5290"/>
      <c r="CS5290"/>
      <c r="CT5290"/>
      <c r="CU5290"/>
      <c r="CV5290"/>
    </row>
    <row r="5291" spans="10:100" x14ac:dyDescent="0.25">
      <c r="J5291"/>
      <c r="K5291"/>
      <c r="L5291"/>
      <c r="M5291"/>
      <c r="N5291"/>
      <c r="O5291"/>
      <c r="P5291"/>
      <c r="Q5291"/>
      <c r="R5291"/>
      <c r="S5291"/>
      <c r="T5291"/>
      <c r="U5291"/>
      <c r="V5291"/>
      <c r="W5291"/>
      <c r="X5291"/>
      <c r="Y5291"/>
      <c r="Z5291"/>
      <c r="AA5291"/>
      <c r="AB5291"/>
      <c r="AC5291"/>
      <c r="AD5291"/>
      <c r="AE5291"/>
      <c r="AF5291"/>
      <c r="AG5291"/>
      <c r="AH5291"/>
      <c r="AI5291"/>
      <c r="AJ5291"/>
      <c r="AK5291"/>
      <c r="AL5291"/>
      <c r="AM5291"/>
      <c r="AN5291"/>
      <c r="AO5291"/>
      <c r="AP5291"/>
      <c r="AQ5291"/>
      <c r="AR5291"/>
      <c r="AS5291"/>
      <c r="AT5291"/>
      <c r="AU5291"/>
      <c r="AV5291"/>
      <c r="AW5291"/>
      <c r="AX5291"/>
      <c r="AY5291"/>
      <c r="AZ5291"/>
      <c r="BA5291"/>
      <c r="BB5291"/>
      <c r="BC5291"/>
      <c r="BD5291"/>
      <c r="BE5291"/>
      <c r="BF5291"/>
      <c r="BG5291"/>
      <c r="BH5291"/>
      <c r="BI5291"/>
      <c r="BJ5291"/>
      <c r="BK5291"/>
      <c r="BL5291"/>
      <c r="BM5291"/>
      <c r="BN5291"/>
      <c r="BO5291"/>
      <c r="BP5291"/>
      <c r="BQ5291"/>
      <c r="BR5291"/>
      <c r="BS5291"/>
      <c r="BT5291"/>
      <c r="BU5291"/>
      <c r="BV5291"/>
      <c r="BW5291"/>
      <c r="BX5291"/>
      <c r="BY5291"/>
      <c r="BZ5291"/>
      <c r="CA5291"/>
      <c r="CB5291"/>
      <c r="CC5291"/>
      <c r="CD5291"/>
      <c r="CE5291"/>
      <c r="CF5291"/>
      <c r="CG5291"/>
      <c r="CH5291"/>
      <c r="CI5291"/>
      <c r="CJ5291"/>
      <c r="CK5291"/>
      <c r="CL5291"/>
      <c r="CM5291"/>
      <c r="CN5291"/>
      <c r="CO5291"/>
      <c r="CP5291"/>
      <c r="CQ5291"/>
      <c r="CR5291"/>
      <c r="CS5291"/>
      <c r="CT5291"/>
      <c r="CU5291"/>
      <c r="CV5291"/>
    </row>
    <row r="5292" spans="10:100" x14ac:dyDescent="0.25">
      <c r="J5292"/>
      <c r="K5292"/>
      <c r="L5292"/>
      <c r="M5292"/>
      <c r="N5292"/>
      <c r="O5292"/>
      <c r="P5292"/>
      <c r="Q5292"/>
      <c r="R5292"/>
      <c r="S5292"/>
      <c r="T5292"/>
      <c r="U5292"/>
      <c r="V5292"/>
      <c r="W5292"/>
      <c r="X5292"/>
      <c r="Y5292"/>
      <c r="Z5292"/>
      <c r="AA5292"/>
      <c r="AB5292"/>
      <c r="AC5292"/>
      <c r="AD5292"/>
      <c r="AE5292"/>
      <c r="AF5292"/>
      <c r="AG5292"/>
      <c r="AH5292"/>
      <c r="AI5292"/>
      <c r="AJ5292"/>
      <c r="AK5292"/>
      <c r="AL5292"/>
      <c r="AM5292"/>
      <c r="AN5292"/>
      <c r="AO5292"/>
      <c r="AP5292"/>
      <c r="AQ5292"/>
      <c r="AR5292"/>
      <c r="AS5292"/>
      <c r="AT5292"/>
      <c r="AU5292"/>
      <c r="AV5292"/>
      <c r="AW5292"/>
      <c r="AX5292"/>
      <c r="AY5292"/>
      <c r="AZ5292"/>
      <c r="BA5292"/>
      <c r="BB5292"/>
      <c r="BC5292"/>
      <c r="BD5292"/>
      <c r="BE5292"/>
      <c r="BF5292"/>
      <c r="BG5292"/>
      <c r="BH5292"/>
      <c r="BI5292"/>
      <c r="BJ5292"/>
      <c r="BK5292"/>
      <c r="BL5292"/>
      <c r="BM5292"/>
      <c r="BN5292"/>
      <c r="BO5292"/>
      <c r="BP5292"/>
      <c r="BQ5292"/>
      <c r="BR5292"/>
      <c r="BS5292"/>
      <c r="BT5292"/>
      <c r="BU5292"/>
      <c r="BV5292"/>
      <c r="BW5292"/>
      <c r="BX5292"/>
      <c r="BY5292"/>
      <c r="BZ5292"/>
      <c r="CA5292"/>
      <c r="CB5292"/>
      <c r="CC5292"/>
      <c r="CD5292"/>
      <c r="CE5292"/>
      <c r="CF5292"/>
      <c r="CG5292"/>
      <c r="CH5292"/>
      <c r="CI5292"/>
      <c r="CJ5292"/>
      <c r="CK5292"/>
      <c r="CL5292"/>
      <c r="CM5292"/>
      <c r="CN5292"/>
      <c r="CO5292"/>
      <c r="CP5292"/>
      <c r="CQ5292"/>
      <c r="CR5292"/>
      <c r="CS5292"/>
      <c r="CT5292"/>
      <c r="CU5292"/>
      <c r="CV5292"/>
    </row>
    <row r="5293" spans="10:100" x14ac:dyDescent="0.25">
      <c r="J5293"/>
      <c r="K5293"/>
      <c r="L5293"/>
      <c r="M5293"/>
      <c r="N5293"/>
      <c r="O5293"/>
      <c r="P5293"/>
      <c r="Q5293"/>
      <c r="R5293"/>
      <c r="S5293"/>
      <c r="T5293"/>
      <c r="U5293"/>
      <c r="V5293"/>
      <c r="W5293"/>
      <c r="X5293"/>
      <c r="Y5293"/>
      <c r="Z5293"/>
      <c r="AA5293"/>
      <c r="AB5293"/>
      <c r="AC5293"/>
      <c r="AD5293"/>
      <c r="AE5293"/>
      <c r="AF5293"/>
      <c r="AG5293"/>
      <c r="AH5293"/>
      <c r="AI5293"/>
      <c r="AJ5293"/>
      <c r="AK5293"/>
      <c r="AL5293"/>
      <c r="AM5293"/>
      <c r="AN5293"/>
      <c r="AO5293"/>
      <c r="AP5293"/>
      <c r="AQ5293"/>
      <c r="AR5293"/>
      <c r="AS5293"/>
      <c r="AT5293"/>
      <c r="AU5293"/>
      <c r="AV5293"/>
      <c r="AW5293"/>
      <c r="AX5293"/>
      <c r="AY5293"/>
      <c r="AZ5293"/>
      <c r="BA5293"/>
      <c r="BB5293"/>
      <c r="BC5293"/>
      <c r="BD5293"/>
      <c r="BE5293"/>
      <c r="BF5293"/>
      <c r="BG5293"/>
      <c r="BH5293"/>
      <c r="BI5293"/>
      <c r="BJ5293"/>
      <c r="BK5293"/>
      <c r="BL5293"/>
      <c r="BM5293"/>
      <c r="BN5293"/>
      <c r="BO5293"/>
      <c r="BP5293"/>
      <c r="BQ5293"/>
      <c r="BR5293"/>
      <c r="BS5293"/>
      <c r="BT5293"/>
      <c r="BU5293"/>
      <c r="BV5293"/>
      <c r="BW5293"/>
      <c r="BX5293"/>
      <c r="BY5293"/>
      <c r="BZ5293"/>
      <c r="CA5293"/>
      <c r="CB5293"/>
      <c r="CC5293"/>
      <c r="CD5293"/>
      <c r="CE5293"/>
      <c r="CF5293"/>
      <c r="CG5293"/>
      <c r="CH5293"/>
      <c r="CI5293"/>
      <c r="CJ5293"/>
      <c r="CK5293"/>
      <c r="CL5293"/>
      <c r="CM5293"/>
      <c r="CN5293"/>
      <c r="CO5293"/>
      <c r="CP5293"/>
      <c r="CQ5293"/>
      <c r="CR5293"/>
      <c r="CS5293"/>
      <c r="CT5293"/>
      <c r="CU5293"/>
      <c r="CV5293"/>
    </row>
    <row r="5294" spans="10:100" x14ac:dyDescent="0.25">
      <c r="J5294"/>
      <c r="K5294"/>
      <c r="L5294"/>
      <c r="M5294"/>
      <c r="N5294"/>
      <c r="O5294"/>
      <c r="P5294"/>
      <c r="Q5294"/>
      <c r="R5294"/>
      <c r="S5294"/>
      <c r="T5294"/>
      <c r="U5294"/>
      <c r="V5294"/>
      <c r="W5294"/>
      <c r="X5294"/>
      <c r="Y5294"/>
      <c r="Z5294"/>
      <c r="AA5294"/>
      <c r="AB5294"/>
      <c r="AC5294"/>
      <c r="AD5294"/>
      <c r="AE5294"/>
      <c r="AF5294"/>
      <c r="AG5294"/>
      <c r="AH5294"/>
      <c r="AI5294"/>
      <c r="AJ5294"/>
      <c r="AK5294"/>
      <c r="AL5294"/>
      <c r="AM5294"/>
      <c r="AN5294"/>
      <c r="AO5294"/>
      <c r="AP5294"/>
      <c r="AQ5294"/>
      <c r="AR5294"/>
      <c r="AS5294"/>
      <c r="AT5294"/>
      <c r="AU5294"/>
      <c r="AV5294"/>
      <c r="AW5294"/>
      <c r="AX5294"/>
      <c r="AY5294"/>
      <c r="AZ5294"/>
      <c r="BA5294"/>
      <c r="BB5294"/>
      <c r="BC5294"/>
      <c r="BD5294"/>
      <c r="BE5294"/>
      <c r="BF5294"/>
      <c r="BG5294"/>
      <c r="BH5294"/>
      <c r="BI5294"/>
      <c r="BJ5294"/>
      <c r="BK5294"/>
      <c r="BL5294"/>
      <c r="BM5294"/>
      <c r="BN5294"/>
      <c r="BO5294"/>
      <c r="BP5294"/>
      <c r="BQ5294"/>
      <c r="BR5294"/>
      <c r="BS5294"/>
      <c r="BT5294"/>
      <c r="BU5294"/>
      <c r="BV5294"/>
      <c r="BW5294"/>
      <c r="BX5294"/>
      <c r="BY5294"/>
      <c r="BZ5294"/>
      <c r="CA5294"/>
      <c r="CB5294"/>
      <c r="CC5294"/>
      <c r="CD5294"/>
      <c r="CE5294"/>
      <c r="CF5294"/>
      <c r="CG5294"/>
      <c r="CH5294"/>
      <c r="CI5294"/>
      <c r="CJ5294"/>
      <c r="CK5294"/>
      <c r="CL5294"/>
      <c r="CM5294"/>
      <c r="CN5294"/>
      <c r="CO5294"/>
      <c r="CP5294"/>
      <c r="CQ5294"/>
      <c r="CR5294"/>
      <c r="CS5294"/>
      <c r="CT5294"/>
      <c r="CU5294"/>
      <c r="CV5294"/>
    </row>
    <row r="5295" spans="10:100" x14ac:dyDescent="0.25">
      <c r="J5295"/>
      <c r="K5295"/>
      <c r="L5295"/>
      <c r="M5295"/>
      <c r="N5295"/>
      <c r="O5295"/>
      <c r="P5295"/>
      <c r="Q5295"/>
      <c r="R5295"/>
      <c r="S5295"/>
      <c r="T5295"/>
      <c r="U5295"/>
      <c r="V5295"/>
      <c r="W5295"/>
      <c r="X5295"/>
      <c r="Y5295"/>
      <c r="Z5295"/>
      <c r="AA5295"/>
      <c r="AB5295"/>
      <c r="AC5295"/>
      <c r="AD5295"/>
      <c r="AE5295"/>
      <c r="AF5295"/>
      <c r="AG5295"/>
      <c r="AH5295"/>
      <c r="AI5295"/>
      <c r="AJ5295"/>
      <c r="AK5295"/>
      <c r="AL5295"/>
      <c r="AM5295"/>
      <c r="AN5295"/>
      <c r="AO5295"/>
      <c r="AP5295"/>
      <c r="AQ5295"/>
      <c r="AR5295"/>
      <c r="AS5295"/>
      <c r="AT5295"/>
      <c r="AU5295"/>
      <c r="AV5295"/>
      <c r="AW5295"/>
      <c r="AX5295"/>
      <c r="AY5295"/>
      <c r="AZ5295"/>
      <c r="BA5295"/>
      <c r="BB5295"/>
      <c r="BC5295"/>
      <c r="BD5295"/>
      <c r="BE5295"/>
      <c r="BF5295"/>
      <c r="BG5295"/>
      <c r="BH5295"/>
      <c r="BI5295"/>
      <c r="BJ5295"/>
      <c r="BK5295"/>
      <c r="BL5295"/>
      <c r="BM5295"/>
      <c r="BN5295"/>
      <c r="BO5295"/>
      <c r="BP5295"/>
      <c r="BQ5295"/>
      <c r="BR5295"/>
      <c r="BS5295"/>
      <c r="BT5295"/>
      <c r="BU5295"/>
      <c r="BV5295"/>
      <c r="BW5295"/>
      <c r="BX5295"/>
      <c r="BY5295"/>
      <c r="BZ5295"/>
      <c r="CA5295"/>
      <c r="CB5295"/>
      <c r="CC5295"/>
      <c r="CD5295"/>
      <c r="CE5295"/>
      <c r="CF5295"/>
      <c r="CG5295"/>
      <c r="CH5295"/>
      <c r="CI5295"/>
      <c r="CJ5295"/>
      <c r="CK5295"/>
      <c r="CL5295"/>
      <c r="CM5295"/>
      <c r="CN5295"/>
      <c r="CO5295"/>
      <c r="CP5295"/>
      <c r="CQ5295"/>
      <c r="CR5295"/>
      <c r="CS5295"/>
      <c r="CT5295"/>
      <c r="CU5295"/>
      <c r="CV5295"/>
    </row>
    <row r="5296" spans="10:100" x14ac:dyDescent="0.25">
      <c r="J5296"/>
      <c r="K5296"/>
      <c r="L5296"/>
      <c r="M5296"/>
      <c r="N5296"/>
      <c r="O5296"/>
      <c r="P5296"/>
      <c r="Q5296"/>
      <c r="R5296"/>
      <c r="S5296"/>
      <c r="T5296"/>
      <c r="U5296"/>
      <c r="V5296"/>
      <c r="W5296"/>
      <c r="X5296"/>
      <c r="Y5296"/>
      <c r="Z5296"/>
      <c r="AA5296"/>
      <c r="AB5296"/>
      <c r="AC5296"/>
      <c r="AD5296"/>
      <c r="AE5296"/>
      <c r="AF5296"/>
      <c r="AG5296"/>
      <c r="AH5296"/>
      <c r="AI5296"/>
      <c r="AJ5296"/>
      <c r="AK5296"/>
      <c r="AL5296"/>
      <c r="AM5296"/>
      <c r="AN5296"/>
      <c r="AO5296"/>
      <c r="AP5296"/>
      <c r="AQ5296"/>
      <c r="AR5296"/>
      <c r="AS5296"/>
      <c r="AT5296"/>
      <c r="AU5296"/>
      <c r="AV5296"/>
      <c r="AW5296"/>
      <c r="AX5296"/>
      <c r="AY5296"/>
      <c r="AZ5296"/>
      <c r="BA5296"/>
      <c r="BB5296"/>
      <c r="BC5296"/>
      <c r="BD5296"/>
      <c r="BE5296"/>
      <c r="BF5296"/>
      <c r="BG5296"/>
      <c r="BH5296"/>
      <c r="BI5296"/>
      <c r="BJ5296"/>
      <c r="BK5296"/>
      <c r="BL5296"/>
      <c r="BM5296"/>
      <c r="BN5296"/>
      <c r="BO5296"/>
      <c r="BP5296"/>
      <c r="BQ5296"/>
      <c r="BR5296"/>
      <c r="BS5296"/>
      <c r="BT5296"/>
      <c r="BU5296"/>
      <c r="BV5296"/>
      <c r="BW5296"/>
      <c r="BX5296"/>
      <c r="BY5296"/>
      <c r="BZ5296"/>
      <c r="CA5296"/>
      <c r="CB5296"/>
      <c r="CC5296"/>
      <c r="CD5296"/>
      <c r="CE5296"/>
      <c r="CF5296"/>
      <c r="CG5296"/>
      <c r="CH5296"/>
      <c r="CI5296"/>
      <c r="CJ5296"/>
      <c r="CK5296"/>
      <c r="CL5296"/>
      <c r="CM5296"/>
      <c r="CN5296"/>
      <c r="CO5296"/>
      <c r="CP5296"/>
      <c r="CQ5296"/>
      <c r="CR5296"/>
      <c r="CS5296"/>
      <c r="CT5296"/>
      <c r="CU5296"/>
      <c r="CV5296"/>
    </row>
    <row r="5297" spans="10:100" x14ac:dyDescent="0.25">
      <c r="J5297"/>
      <c r="K5297"/>
      <c r="L5297"/>
      <c r="M5297"/>
      <c r="N5297"/>
      <c r="O5297"/>
      <c r="P5297"/>
      <c r="Q5297"/>
      <c r="R5297"/>
      <c r="S5297"/>
      <c r="T5297"/>
      <c r="U5297"/>
      <c r="V5297"/>
      <c r="W5297"/>
      <c r="X5297"/>
      <c r="Y5297"/>
      <c r="Z5297"/>
      <c r="AA5297"/>
      <c r="AB5297"/>
      <c r="AC5297"/>
      <c r="AD5297"/>
      <c r="AE5297"/>
      <c r="AF5297"/>
      <c r="AG5297"/>
      <c r="AH5297"/>
      <c r="AI5297"/>
      <c r="AJ5297"/>
      <c r="AK5297"/>
      <c r="AL5297"/>
      <c r="AM5297"/>
      <c r="AN5297"/>
      <c r="AO5297"/>
      <c r="AP5297"/>
      <c r="AQ5297"/>
      <c r="AR5297"/>
      <c r="AS5297"/>
      <c r="AT5297"/>
      <c r="AU5297"/>
      <c r="AV5297"/>
      <c r="AW5297"/>
      <c r="AX5297"/>
      <c r="AY5297"/>
      <c r="AZ5297"/>
      <c r="BA5297"/>
      <c r="BB5297"/>
      <c r="BC5297"/>
      <c r="BD5297"/>
      <c r="BE5297"/>
      <c r="BF5297"/>
      <c r="BG5297"/>
      <c r="BH5297"/>
      <c r="BI5297"/>
      <c r="BJ5297"/>
      <c r="BK5297"/>
      <c r="BL5297"/>
      <c r="BM5297"/>
      <c r="BN5297"/>
      <c r="BO5297"/>
      <c r="BP5297"/>
      <c r="BQ5297"/>
      <c r="BR5297"/>
      <c r="BS5297"/>
      <c r="BT5297"/>
      <c r="BU5297"/>
      <c r="BV5297"/>
      <c r="BW5297"/>
      <c r="BX5297"/>
      <c r="BY5297"/>
      <c r="BZ5297"/>
      <c r="CA5297"/>
      <c r="CB5297"/>
      <c r="CC5297"/>
      <c r="CD5297"/>
      <c r="CE5297"/>
      <c r="CF5297"/>
      <c r="CG5297"/>
      <c r="CH5297"/>
      <c r="CI5297"/>
      <c r="CJ5297"/>
      <c r="CK5297"/>
      <c r="CL5297"/>
      <c r="CM5297"/>
      <c r="CN5297"/>
      <c r="CO5297"/>
      <c r="CP5297"/>
      <c r="CQ5297"/>
      <c r="CR5297"/>
      <c r="CS5297"/>
      <c r="CT5297"/>
      <c r="CU5297"/>
      <c r="CV5297"/>
    </row>
    <row r="5298" spans="10:100" x14ac:dyDescent="0.25">
      <c r="J5298"/>
      <c r="K5298"/>
      <c r="L5298"/>
      <c r="M5298"/>
      <c r="N5298"/>
      <c r="O5298"/>
      <c r="P5298"/>
      <c r="Q5298"/>
      <c r="R5298"/>
      <c r="S5298"/>
      <c r="T5298"/>
      <c r="U5298"/>
      <c r="V5298"/>
      <c r="W5298"/>
      <c r="X5298"/>
      <c r="Y5298"/>
      <c r="Z5298"/>
      <c r="AA5298"/>
      <c r="AB5298"/>
      <c r="AC5298"/>
      <c r="AD5298"/>
      <c r="AE5298"/>
      <c r="AF5298"/>
      <c r="AG5298"/>
      <c r="AH5298"/>
      <c r="AI5298"/>
      <c r="AJ5298"/>
      <c r="AK5298"/>
      <c r="AL5298"/>
      <c r="AM5298"/>
      <c r="AN5298"/>
      <c r="AO5298"/>
      <c r="AP5298"/>
      <c r="AQ5298"/>
      <c r="AR5298"/>
      <c r="AS5298"/>
      <c r="AT5298"/>
      <c r="AU5298"/>
      <c r="AV5298"/>
      <c r="AW5298"/>
      <c r="AX5298"/>
      <c r="AY5298"/>
      <c r="AZ5298"/>
      <c r="BA5298"/>
      <c r="BB5298"/>
      <c r="BC5298"/>
      <c r="BD5298"/>
      <c r="BE5298"/>
      <c r="BF5298"/>
      <c r="BG5298"/>
      <c r="BH5298"/>
      <c r="BI5298"/>
      <c r="BJ5298"/>
      <c r="BK5298"/>
      <c r="BL5298"/>
      <c r="BM5298"/>
      <c r="BN5298"/>
      <c r="BO5298"/>
      <c r="BP5298"/>
      <c r="BQ5298"/>
      <c r="BR5298"/>
      <c r="BS5298"/>
      <c r="BT5298"/>
      <c r="BU5298"/>
      <c r="BV5298"/>
      <c r="BW5298"/>
      <c r="BX5298"/>
      <c r="BY5298"/>
      <c r="BZ5298"/>
      <c r="CA5298"/>
      <c r="CB5298"/>
      <c r="CC5298"/>
      <c r="CD5298"/>
      <c r="CE5298"/>
      <c r="CF5298"/>
      <c r="CG5298"/>
      <c r="CH5298"/>
      <c r="CI5298"/>
      <c r="CJ5298"/>
      <c r="CK5298"/>
      <c r="CL5298"/>
      <c r="CM5298"/>
      <c r="CN5298"/>
      <c r="CO5298"/>
      <c r="CP5298"/>
      <c r="CQ5298"/>
      <c r="CR5298"/>
      <c r="CS5298"/>
      <c r="CT5298"/>
      <c r="CU5298"/>
      <c r="CV5298"/>
    </row>
    <row r="5299" spans="10:100" x14ac:dyDescent="0.25">
      <c r="J5299"/>
      <c r="K5299"/>
      <c r="L5299"/>
      <c r="M5299"/>
      <c r="N5299"/>
      <c r="O5299"/>
      <c r="P5299"/>
      <c r="Q5299"/>
      <c r="R5299"/>
      <c r="S5299"/>
      <c r="T5299"/>
      <c r="U5299"/>
      <c r="V5299"/>
      <c r="W5299"/>
      <c r="X5299"/>
      <c r="Y5299"/>
      <c r="Z5299"/>
      <c r="AA5299"/>
      <c r="AB5299"/>
      <c r="AC5299"/>
      <c r="AD5299"/>
      <c r="AE5299"/>
      <c r="AF5299"/>
      <c r="AG5299"/>
      <c r="AH5299"/>
      <c r="AI5299"/>
      <c r="AJ5299"/>
      <c r="AK5299"/>
      <c r="AL5299"/>
      <c r="AM5299"/>
      <c r="AN5299"/>
      <c r="AO5299"/>
      <c r="AP5299"/>
      <c r="AQ5299"/>
      <c r="AR5299"/>
      <c r="AS5299"/>
      <c r="AT5299"/>
      <c r="AU5299"/>
      <c r="AV5299"/>
      <c r="AW5299"/>
      <c r="AX5299"/>
      <c r="AY5299"/>
      <c r="AZ5299"/>
      <c r="BA5299"/>
      <c r="BB5299"/>
      <c r="BC5299"/>
      <c r="BD5299"/>
      <c r="BE5299"/>
      <c r="BF5299"/>
      <c r="BG5299"/>
      <c r="BH5299"/>
      <c r="BI5299"/>
      <c r="BJ5299"/>
      <c r="BK5299"/>
      <c r="BL5299"/>
      <c r="BM5299"/>
      <c r="BN5299"/>
      <c r="BO5299"/>
      <c r="BP5299"/>
      <c r="BQ5299"/>
      <c r="BR5299"/>
      <c r="BS5299"/>
      <c r="BT5299"/>
      <c r="BU5299"/>
      <c r="BV5299"/>
      <c r="BW5299"/>
      <c r="BX5299"/>
      <c r="BY5299"/>
      <c r="BZ5299"/>
      <c r="CA5299"/>
      <c r="CB5299"/>
      <c r="CC5299"/>
      <c r="CD5299"/>
      <c r="CE5299"/>
      <c r="CF5299"/>
      <c r="CG5299"/>
      <c r="CH5299"/>
      <c r="CI5299"/>
      <c r="CJ5299"/>
      <c r="CK5299"/>
      <c r="CL5299"/>
      <c r="CM5299"/>
      <c r="CN5299"/>
      <c r="CO5299"/>
      <c r="CP5299"/>
      <c r="CQ5299"/>
      <c r="CR5299"/>
      <c r="CS5299"/>
      <c r="CT5299"/>
      <c r="CU5299"/>
      <c r="CV5299"/>
    </row>
    <row r="5300" spans="10:100" x14ac:dyDescent="0.25">
      <c r="J5300"/>
      <c r="K5300"/>
      <c r="L5300"/>
      <c r="M5300"/>
      <c r="N5300"/>
      <c r="O5300"/>
      <c r="P5300"/>
      <c r="Q5300"/>
      <c r="R5300"/>
      <c r="S5300"/>
      <c r="T5300"/>
      <c r="U5300"/>
      <c r="V5300"/>
      <c r="W5300"/>
      <c r="X5300"/>
      <c r="Y5300"/>
      <c r="Z5300"/>
      <c r="AA5300"/>
      <c r="AB5300"/>
      <c r="AC5300"/>
      <c r="AD5300"/>
      <c r="AE5300"/>
      <c r="AF5300"/>
      <c r="AG5300"/>
      <c r="AH5300"/>
      <c r="AI5300"/>
      <c r="AJ5300"/>
      <c r="AK5300"/>
      <c r="AL5300"/>
      <c r="AM5300"/>
      <c r="AN5300"/>
      <c r="AO5300"/>
      <c r="AP5300"/>
      <c r="AQ5300"/>
      <c r="AR5300"/>
      <c r="AS5300"/>
      <c r="AT5300"/>
      <c r="AU5300"/>
      <c r="AV5300"/>
      <c r="AW5300"/>
      <c r="AX5300"/>
      <c r="AY5300"/>
      <c r="AZ5300"/>
      <c r="BA5300"/>
      <c r="BB5300"/>
      <c r="BC5300"/>
      <c r="BD5300"/>
      <c r="BE5300"/>
      <c r="BF5300"/>
      <c r="BG5300"/>
      <c r="BH5300"/>
      <c r="BI5300"/>
      <c r="BJ5300"/>
      <c r="BK5300"/>
      <c r="BL5300"/>
      <c r="BM5300"/>
      <c r="BN5300"/>
      <c r="BO5300"/>
      <c r="BP5300"/>
      <c r="BQ5300"/>
      <c r="BR5300"/>
      <c r="BS5300"/>
      <c r="BT5300"/>
      <c r="BU5300"/>
      <c r="BV5300"/>
      <c r="BW5300"/>
      <c r="BX5300"/>
      <c r="BY5300"/>
      <c r="BZ5300"/>
      <c r="CA5300"/>
      <c r="CB5300"/>
      <c r="CC5300"/>
      <c r="CD5300"/>
      <c r="CE5300"/>
      <c r="CF5300"/>
      <c r="CG5300"/>
      <c r="CH5300"/>
      <c r="CI5300"/>
      <c r="CJ5300"/>
      <c r="CK5300"/>
      <c r="CL5300"/>
      <c r="CM5300"/>
      <c r="CN5300"/>
      <c r="CO5300"/>
      <c r="CP5300"/>
      <c r="CQ5300"/>
      <c r="CR5300"/>
      <c r="CS5300"/>
      <c r="CT5300"/>
      <c r="CU5300"/>
      <c r="CV5300"/>
    </row>
    <row r="5301" spans="10:100" x14ac:dyDescent="0.25">
      <c r="J5301"/>
      <c r="K5301"/>
      <c r="L5301"/>
      <c r="M5301"/>
      <c r="N5301"/>
      <c r="O5301"/>
      <c r="P5301"/>
      <c r="Q5301"/>
      <c r="R5301"/>
      <c r="S5301"/>
      <c r="T5301"/>
      <c r="U5301"/>
      <c r="V5301"/>
      <c r="W5301"/>
      <c r="X5301"/>
      <c r="Y5301"/>
      <c r="Z5301"/>
      <c r="AA5301"/>
      <c r="AB5301"/>
      <c r="AC5301"/>
      <c r="AD5301"/>
      <c r="AE5301"/>
      <c r="AF5301"/>
      <c r="AG5301"/>
      <c r="AH5301"/>
      <c r="AI5301"/>
      <c r="AJ5301"/>
      <c r="AK5301"/>
      <c r="AL5301"/>
      <c r="AM5301"/>
      <c r="AN5301"/>
      <c r="AO5301"/>
      <c r="AP5301"/>
      <c r="AQ5301"/>
      <c r="AR5301"/>
      <c r="AS5301"/>
      <c r="AT5301"/>
      <c r="AU5301"/>
      <c r="AV5301"/>
      <c r="AW5301"/>
      <c r="AX5301"/>
      <c r="AY5301"/>
      <c r="AZ5301"/>
      <c r="BA5301"/>
      <c r="BB5301"/>
      <c r="BC5301"/>
      <c r="BD5301"/>
      <c r="BE5301"/>
      <c r="BF5301"/>
      <c r="BG5301"/>
      <c r="BH5301"/>
      <c r="BI5301"/>
      <c r="BJ5301"/>
      <c r="BK5301"/>
      <c r="BL5301"/>
      <c r="BM5301"/>
      <c r="BN5301"/>
      <c r="BO5301"/>
      <c r="BP5301"/>
      <c r="BQ5301"/>
      <c r="BR5301"/>
      <c r="BS5301"/>
      <c r="BT5301"/>
      <c r="BU5301"/>
      <c r="BV5301"/>
      <c r="BW5301"/>
      <c r="BX5301"/>
      <c r="BY5301"/>
      <c r="BZ5301"/>
      <c r="CA5301"/>
      <c r="CB5301"/>
      <c r="CC5301"/>
      <c r="CD5301"/>
      <c r="CE5301"/>
      <c r="CF5301"/>
      <c r="CG5301"/>
      <c r="CH5301"/>
      <c r="CI5301"/>
      <c r="CJ5301"/>
      <c r="CK5301"/>
      <c r="CL5301"/>
      <c r="CM5301"/>
      <c r="CN5301"/>
      <c r="CO5301"/>
      <c r="CP5301"/>
      <c r="CQ5301"/>
      <c r="CR5301"/>
      <c r="CS5301"/>
      <c r="CT5301"/>
      <c r="CU5301"/>
      <c r="CV5301"/>
    </row>
    <row r="5302" spans="10:100" x14ac:dyDescent="0.25">
      <c r="J5302"/>
      <c r="K5302"/>
      <c r="L5302"/>
      <c r="M5302"/>
      <c r="N5302"/>
      <c r="O5302"/>
      <c r="P5302"/>
      <c r="Q5302"/>
      <c r="R5302"/>
      <c r="S5302"/>
      <c r="T5302"/>
      <c r="U5302"/>
      <c r="V5302"/>
      <c r="W5302"/>
      <c r="X5302"/>
      <c r="Y5302"/>
      <c r="Z5302"/>
      <c r="AA5302"/>
      <c r="AB5302"/>
      <c r="AC5302"/>
      <c r="AD5302"/>
      <c r="AE5302"/>
      <c r="AF5302"/>
      <c r="AG5302"/>
      <c r="AH5302"/>
      <c r="AI5302"/>
      <c r="AJ5302"/>
      <c r="AK5302"/>
      <c r="AL5302"/>
      <c r="AM5302"/>
      <c r="AN5302"/>
      <c r="AO5302"/>
      <c r="AP5302"/>
      <c r="AQ5302"/>
      <c r="AR5302"/>
      <c r="AS5302"/>
      <c r="AT5302"/>
      <c r="AU5302"/>
      <c r="AV5302"/>
      <c r="AW5302"/>
      <c r="AX5302"/>
      <c r="AY5302"/>
      <c r="AZ5302"/>
      <c r="BA5302"/>
      <c r="BB5302"/>
      <c r="BC5302"/>
      <c r="BD5302"/>
      <c r="BE5302"/>
      <c r="BF5302"/>
      <c r="BG5302"/>
      <c r="BH5302"/>
      <c r="BI5302"/>
      <c r="BJ5302"/>
      <c r="BK5302"/>
      <c r="BL5302"/>
      <c r="BM5302"/>
      <c r="BN5302"/>
      <c r="BO5302"/>
      <c r="BP5302"/>
      <c r="BQ5302"/>
      <c r="BR5302"/>
      <c r="BS5302"/>
      <c r="BT5302"/>
      <c r="BU5302"/>
      <c r="BV5302"/>
      <c r="BW5302"/>
      <c r="BX5302"/>
      <c r="BY5302"/>
      <c r="BZ5302"/>
      <c r="CA5302"/>
      <c r="CB5302"/>
      <c r="CC5302"/>
      <c r="CD5302"/>
      <c r="CE5302"/>
      <c r="CF5302"/>
      <c r="CG5302"/>
      <c r="CH5302"/>
      <c r="CI5302"/>
      <c r="CJ5302"/>
      <c r="CK5302"/>
      <c r="CL5302"/>
      <c r="CM5302"/>
      <c r="CN5302"/>
      <c r="CO5302"/>
      <c r="CP5302"/>
      <c r="CQ5302"/>
      <c r="CR5302"/>
      <c r="CS5302"/>
      <c r="CT5302"/>
      <c r="CU5302"/>
      <c r="CV5302"/>
    </row>
    <row r="5303" spans="10:100" x14ac:dyDescent="0.25">
      <c r="J5303"/>
      <c r="K5303"/>
      <c r="L5303"/>
      <c r="M5303"/>
      <c r="N5303"/>
      <c r="O5303"/>
      <c r="P5303"/>
      <c r="Q5303"/>
      <c r="R5303"/>
      <c r="S5303"/>
      <c r="T5303"/>
      <c r="U5303"/>
      <c r="V5303"/>
      <c r="W5303"/>
      <c r="X5303"/>
      <c r="Y5303"/>
      <c r="Z5303"/>
      <c r="AA5303"/>
      <c r="AB5303"/>
      <c r="AC5303"/>
      <c r="AD5303"/>
      <c r="AE5303"/>
      <c r="AF5303"/>
      <c r="AG5303"/>
      <c r="AH5303"/>
      <c r="AI5303"/>
      <c r="AJ5303"/>
      <c r="AK5303"/>
      <c r="AL5303"/>
      <c r="AM5303"/>
      <c r="AN5303"/>
      <c r="AO5303"/>
      <c r="AP5303"/>
      <c r="AQ5303"/>
      <c r="AR5303"/>
      <c r="AS5303"/>
      <c r="AT5303"/>
      <c r="AU5303"/>
      <c r="AV5303"/>
      <c r="AW5303"/>
      <c r="AX5303"/>
      <c r="AY5303"/>
      <c r="AZ5303"/>
      <c r="BA5303"/>
      <c r="BB5303"/>
      <c r="BC5303"/>
      <c r="BD5303"/>
      <c r="BE5303"/>
      <c r="BF5303"/>
      <c r="BG5303"/>
      <c r="BH5303"/>
      <c r="BI5303"/>
      <c r="BJ5303"/>
      <c r="BK5303"/>
      <c r="BL5303"/>
      <c r="BM5303"/>
      <c r="BN5303"/>
      <c r="BO5303"/>
      <c r="BP5303"/>
      <c r="BQ5303"/>
      <c r="BR5303"/>
      <c r="BS5303"/>
      <c r="BT5303"/>
      <c r="BU5303"/>
      <c r="BV5303"/>
      <c r="BW5303"/>
      <c r="BX5303"/>
      <c r="BY5303"/>
      <c r="BZ5303"/>
      <c r="CA5303"/>
      <c r="CB5303"/>
      <c r="CC5303"/>
      <c r="CD5303"/>
      <c r="CE5303"/>
      <c r="CF5303"/>
      <c r="CG5303"/>
      <c r="CH5303"/>
      <c r="CI5303"/>
      <c r="CJ5303"/>
      <c r="CK5303"/>
      <c r="CL5303"/>
      <c r="CM5303"/>
      <c r="CN5303"/>
      <c r="CO5303"/>
      <c r="CP5303"/>
      <c r="CQ5303"/>
      <c r="CR5303"/>
      <c r="CS5303"/>
      <c r="CT5303"/>
      <c r="CU5303"/>
      <c r="CV5303"/>
    </row>
    <row r="5304" spans="10:100" x14ac:dyDescent="0.25">
      <c r="J5304"/>
      <c r="K5304"/>
      <c r="L5304"/>
      <c r="M5304"/>
      <c r="N5304"/>
      <c r="O5304"/>
      <c r="P5304"/>
      <c r="Q5304"/>
      <c r="R5304"/>
      <c r="S5304"/>
      <c r="T5304"/>
      <c r="U5304"/>
      <c r="V5304"/>
      <c r="W5304"/>
      <c r="X5304"/>
      <c r="Y5304"/>
      <c r="Z5304"/>
      <c r="AA5304"/>
      <c r="AB5304"/>
      <c r="AC5304"/>
      <c r="AD5304"/>
      <c r="AE5304"/>
      <c r="AF5304"/>
      <c r="AG5304"/>
      <c r="AH5304"/>
      <c r="AI5304"/>
      <c r="AJ5304"/>
      <c r="AK5304"/>
      <c r="AL5304"/>
      <c r="AM5304"/>
      <c r="AN5304"/>
      <c r="AO5304"/>
      <c r="AP5304"/>
      <c r="AQ5304"/>
      <c r="AR5304"/>
      <c r="AS5304"/>
      <c r="AT5304"/>
      <c r="AU5304"/>
      <c r="AV5304"/>
      <c r="AW5304"/>
      <c r="AX5304"/>
      <c r="AY5304"/>
      <c r="AZ5304"/>
      <c r="BA5304"/>
      <c r="BB5304"/>
      <c r="BC5304"/>
      <c r="BD5304"/>
      <c r="BE5304"/>
      <c r="BF5304"/>
      <c r="BG5304"/>
      <c r="BH5304"/>
      <c r="BI5304"/>
      <c r="BJ5304"/>
      <c r="BK5304"/>
      <c r="BL5304"/>
      <c r="BM5304"/>
      <c r="BN5304"/>
      <c r="BO5304"/>
      <c r="BP5304"/>
      <c r="BQ5304"/>
      <c r="BR5304"/>
      <c r="BS5304"/>
      <c r="BT5304"/>
      <c r="BU5304"/>
      <c r="BV5304"/>
      <c r="BW5304"/>
      <c r="BX5304"/>
      <c r="BY5304"/>
      <c r="BZ5304"/>
      <c r="CA5304"/>
      <c r="CB5304"/>
      <c r="CC5304"/>
      <c r="CD5304"/>
      <c r="CE5304"/>
      <c r="CF5304"/>
      <c r="CG5304"/>
      <c r="CH5304"/>
      <c r="CI5304"/>
      <c r="CJ5304"/>
      <c r="CK5304"/>
      <c r="CL5304"/>
      <c r="CM5304"/>
      <c r="CN5304"/>
      <c r="CO5304"/>
      <c r="CP5304"/>
      <c r="CQ5304"/>
      <c r="CR5304"/>
      <c r="CS5304"/>
      <c r="CT5304"/>
      <c r="CU5304"/>
      <c r="CV5304"/>
    </row>
    <row r="5305" spans="10:100" x14ac:dyDescent="0.25">
      <c r="J5305"/>
      <c r="K5305"/>
      <c r="L5305"/>
      <c r="M5305"/>
      <c r="N5305"/>
      <c r="O5305"/>
      <c r="P5305"/>
      <c r="Q5305"/>
      <c r="R5305"/>
      <c r="S5305"/>
      <c r="T5305"/>
      <c r="U5305"/>
      <c r="V5305"/>
      <c r="W5305"/>
      <c r="X5305"/>
      <c r="Y5305"/>
      <c r="Z5305"/>
      <c r="AA5305"/>
      <c r="AB5305"/>
      <c r="AC5305"/>
      <c r="AD5305"/>
      <c r="AE5305"/>
      <c r="AF5305"/>
      <c r="AG5305"/>
      <c r="AH5305"/>
      <c r="AI5305"/>
      <c r="AJ5305"/>
      <c r="AK5305"/>
      <c r="AL5305"/>
      <c r="AM5305"/>
      <c r="AN5305"/>
      <c r="AO5305"/>
      <c r="AP5305"/>
      <c r="AQ5305"/>
      <c r="AR5305"/>
      <c r="AS5305"/>
      <c r="AT5305"/>
      <c r="AU5305"/>
      <c r="AV5305"/>
      <c r="AW5305"/>
      <c r="AX5305"/>
      <c r="AY5305"/>
      <c r="AZ5305"/>
      <c r="BA5305"/>
      <c r="BB5305"/>
      <c r="BC5305"/>
      <c r="BD5305"/>
      <c r="BE5305"/>
      <c r="BF5305"/>
      <c r="BG5305"/>
      <c r="BH5305"/>
      <c r="BI5305"/>
      <c r="BJ5305"/>
      <c r="BK5305"/>
      <c r="BL5305"/>
      <c r="BM5305"/>
      <c r="BN5305"/>
      <c r="BO5305"/>
      <c r="BP5305"/>
      <c r="BQ5305"/>
      <c r="BR5305"/>
      <c r="BS5305"/>
      <c r="BT5305"/>
      <c r="BU5305"/>
      <c r="BV5305"/>
      <c r="BW5305"/>
      <c r="BX5305"/>
      <c r="BY5305"/>
      <c r="BZ5305"/>
      <c r="CA5305"/>
      <c r="CB5305"/>
      <c r="CC5305"/>
      <c r="CD5305"/>
      <c r="CE5305"/>
      <c r="CF5305"/>
      <c r="CG5305"/>
      <c r="CH5305"/>
      <c r="CI5305"/>
      <c r="CJ5305"/>
      <c r="CK5305"/>
      <c r="CL5305"/>
      <c r="CM5305"/>
      <c r="CN5305"/>
      <c r="CO5305"/>
      <c r="CP5305"/>
      <c r="CQ5305"/>
      <c r="CR5305"/>
      <c r="CS5305"/>
      <c r="CT5305"/>
      <c r="CU5305"/>
      <c r="CV5305"/>
    </row>
    <row r="5306" spans="10:100" x14ac:dyDescent="0.25">
      <c r="J5306"/>
      <c r="K5306"/>
      <c r="L5306"/>
      <c r="M5306"/>
      <c r="N5306"/>
      <c r="O5306"/>
      <c r="P5306"/>
      <c r="Q5306"/>
      <c r="R5306"/>
      <c r="S5306"/>
      <c r="T5306"/>
      <c r="U5306"/>
      <c r="V5306"/>
      <c r="W5306"/>
      <c r="X5306"/>
      <c r="Y5306"/>
      <c r="Z5306"/>
      <c r="AA5306"/>
      <c r="AB5306"/>
      <c r="AC5306"/>
      <c r="AD5306"/>
      <c r="AE5306"/>
      <c r="AF5306"/>
      <c r="AG5306"/>
      <c r="AH5306"/>
      <c r="AI5306"/>
      <c r="AJ5306"/>
      <c r="AK5306"/>
      <c r="AL5306"/>
      <c r="AM5306"/>
      <c r="AN5306"/>
      <c r="AO5306"/>
      <c r="AP5306"/>
      <c r="AQ5306"/>
      <c r="AR5306"/>
      <c r="AS5306"/>
      <c r="AT5306"/>
      <c r="AU5306"/>
      <c r="AV5306"/>
      <c r="AW5306"/>
      <c r="AX5306"/>
      <c r="AY5306"/>
      <c r="AZ5306"/>
      <c r="BA5306"/>
      <c r="BB5306"/>
      <c r="BC5306"/>
      <c r="BD5306"/>
      <c r="BE5306"/>
      <c r="BF5306"/>
      <c r="BG5306"/>
      <c r="BH5306"/>
      <c r="BI5306"/>
      <c r="BJ5306"/>
      <c r="BK5306"/>
      <c r="BL5306"/>
      <c r="BM5306"/>
      <c r="BN5306"/>
      <c r="BO5306"/>
      <c r="BP5306"/>
      <c r="BQ5306"/>
      <c r="BR5306"/>
      <c r="BS5306"/>
      <c r="BT5306"/>
      <c r="BU5306"/>
      <c r="BV5306"/>
      <c r="BW5306"/>
      <c r="BX5306"/>
      <c r="BY5306"/>
      <c r="BZ5306"/>
      <c r="CA5306"/>
      <c r="CB5306"/>
      <c r="CC5306"/>
      <c r="CD5306"/>
      <c r="CE5306"/>
      <c r="CF5306"/>
      <c r="CG5306"/>
      <c r="CH5306"/>
      <c r="CI5306"/>
      <c r="CJ5306"/>
      <c r="CK5306"/>
      <c r="CL5306"/>
      <c r="CM5306"/>
      <c r="CN5306"/>
      <c r="CO5306"/>
      <c r="CP5306"/>
      <c r="CQ5306"/>
      <c r="CR5306"/>
      <c r="CS5306"/>
      <c r="CT5306"/>
      <c r="CU5306"/>
      <c r="CV5306"/>
    </row>
    <row r="5307" spans="10:100" x14ac:dyDescent="0.25">
      <c r="J5307"/>
      <c r="K5307"/>
      <c r="L5307"/>
      <c r="M5307"/>
      <c r="N5307"/>
      <c r="O5307"/>
      <c r="P5307"/>
      <c r="Q5307"/>
      <c r="R5307"/>
      <c r="S5307"/>
      <c r="T5307"/>
      <c r="U5307"/>
      <c r="V5307"/>
      <c r="W5307"/>
      <c r="X5307"/>
      <c r="Y5307"/>
      <c r="Z5307"/>
      <c r="AA5307"/>
      <c r="AB5307"/>
      <c r="AC5307"/>
      <c r="AD5307"/>
      <c r="AE5307"/>
      <c r="AF5307"/>
      <c r="AG5307"/>
      <c r="AH5307"/>
      <c r="AI5307"/>
      <c r="AJ5307"/>
      <c r="AK5307"/>
      <c r="AL5307"/>
      <c r="AM5307"/>
      <c r="AN5307"/>
      <c r="AO5307"/>
      <c r="AP5307"/>
      <c r="AQ5307"/>
      <c r="AR5307"/>
      <c r="AS5307"/>
      <c r="AT5307"/>
      <c r="AU5307"/>
      <c r="AV5307"/>
      <c r="AW5307"/>
      <c r="AX5307"/>
      <c r="AY5307"/>
      <c r="AZ5307"/>
      <c r="BA5307"/>
      <c r="BB5307"/>
      <c r="BC5307"/>
      <c r="BD5307"/>
      <c r="BE5307"/>
      <c r="BF5307"/>
      <c r="BG5307"/>
      <c r="BH5307"/>
      <c r="BI5307"/>
      <c r="BJ5307"/>
      <c r="BK5307"/>
      <c r="BL5307"/>
      <c r="BM5307"/>
      <c r="BN5307"/>
      <c r="BO5307"/>
      <c r="BP5307"/>
      <c r="BQ5307"/>
      <c r="BR5307"/>
      <c r="BS5307"/>
      <c r="BT5307"/>
      <c r="BU5307"/>
      <c r="BV5307"/>
      <c r="BW5307"/>
      <c r="BX5307"/>
      <c r="BY5307"/>
      <c r="BZ5307"/>
      <c r="CA5307"/>
      <c r="CB5307"/>
      <c r="CC5307"/>
      <c r="CD5307"/>
      <c r="CE5307"/>
      <c r="CF5307"/>
      <c r="CG5307"/>
      <c r="CH5307"/>
      <c r="CI5307"/>
      <c r="CJ5307"/>
      <c r="CK5307"/>
      <c r="CL5307"/>
      <c r="CM5307"/>
      <c r="CN5307"/>
      <c r="CO5307"/>
      <c r="CP5307"/>
      <c r="CQ5307"/>
      <c r="CR5307"/>
      <c r="CS5307"/>
      <c r="CT5307"/>
      <c r="CU5307"/>
      <c r="CV5307"/>
    </row>
    <row r="5308" spans="10:100" x14ac:dyDescent="0.25">
      <c r="J5308"/>
      <c r="K5308"/>
      <c r="L5308"/>
      <c r="M5308"/>
      <c r="N5308"/>
      <c r="O5308"/>
      <c r="P5308"/>
      <c r="Q5308"/>
      <c r="R5308"/>
      <c r="S5308"/>
      <c r="T5308"/>
      <c r="U5308"/>
      <c r="V5308"/>
      <c r="W5308"/>
      <c r="X5308"/>
      <c r="Y5308"/>
      <c r="Z5308"/>
      <c r="AA5308"/>
      <c r="AB5308"/>
      <c r="AC5308"/>
      <c r="AD5308"/>
      <c r="AE5308"/>
      <c r="AF5308"/>
      <c r="AG5308"/>
      <c r="AH5308"/>
      <c r="AI5308"/>
      <c r="AJ5308"/>
      <c r="AK5308"/>
      <c r="AL5308"/>
      <c r="AM5308"/>
      <c r="AN5308"/>
      <c r="AO5308"/>
      <c r="AP5308"/>
      <c r="AQ5308"/>
      <c r="AR5308"/>
      <c r="AS5308"/>
      <c r="AT5308"/>
      <c r="AU5308"/>
      <c r="AV5308"/>
      <c r="AW5308"/>
      <c r="AX5308"/>
      <c r="AY5308"/>
      <c r="AZ5308"/>
      <c r="BA5308"/>
      <c r="BB5308"/>
      <c r="BC5308"/>
      <c r="BD5308"/>
      <c r="BE5308"/>
      <c r="BF5308"/>
      <c r="BG5308"/>
      <c r="BH5308"/>
      <c r="BI5308"/>
      <c r="BJ5308"/>
      <c r="BK5308"/>
      <c r="BL5308"/>
      <c r="BM5308"/>
      <c r="BN5308"/>
      <c r="BO5308"/>
      <c r="BP5308"/>
      <c r="BQ5308"/>
      <c r="BR5308"/>
      <c r="BS5308"/>
      <c r="BT5308"/>
      <c r="BU5308"/>
      <c r="BV5308"/>
      <c r="BW5308"/>
      <c r="BX5308"/>
      <c r="BY5308"/>
      <c r="BZ5308"/>
      <c r="CA5308"/>
      <c r="CB5308"/>
      <c r="CC5308"/>
      <c r="CD5308"/>
      <c r="CE5308"/>
      <c r="CF5308"/>
      <c r="CG5308"/>
      <c r="CH5308"/>
      <c r="CI5308"/>
      <c r="CJ5308"/>
      <c r="CK5308"/>
      <c r="CL5308"/>
      <c r="CM5308"/>
      <c r="CN5308"/>
      <c r="CO5308"/>
      <c r="CP5308"/>
      <c r="CQ5308"/>
      <c r="CR5308"/>
      <c r="CS5308"/>
      <c r="CT5308"/>
      <c r="CU5308"/>
      <c r="CV5308"/>
    </row>
    <row r="5309" spans="10:100" x14ac:dyDescent="0.25">
      <c r="J5309"/>
      <c r="K5309"/>
      <c r="L5309"/>
      <c r="M5309"/>
      <c r="N5309"/>
      <c r="O5309"/>
      <c r="P5309"/>
      <c r="Q5309"/>
      <c r="R5309"/>
      <c r="S5309"/>
      <c r="T5309"/>
      <c r="U5309"/>
      <c r="V5309"/>
      <c r="W5309"/>
      <c r="X5309"/>
      <c r="Y5309"/>
      <c r="Z5309"/>
      <c r="AA5309"/>
      <c r="AB5309"/>
      <c r="AC5309"/>
      <c r="AD5309"/>
      <c r="AE5309"/>
      <c r="AF5309"/>
      <c r="AG5309"/>
      <c r="AH5309"/>
      <c r="AI5309"/>
      <c r="AJ5309"/>
      <c r="AK5309"/>
      <c r="AL5309"/>
      <c r="AM5309"/>
      <c r="AN5309"/>
      <c r="AO5309"/>
      <c r="AP5309"/>
      <c r="AQ5309"/>
      <c r="AR5309"/>
      <c r="AS5309"/>
      <c r="AT5309"/>
      <c r="AU5309"/>
      <c r="AV5309"/>
      <c r="AW5309"/>
      <c r="AX5309"/>
      <c r="AY5309"/>
      <c r="AZ5309"/>
      <c r="BA5309"/>
      <c r="BB5309"/>
      <c r="BC5309"/>
      <c r="BD5309"/>
      <c r="BE5309"/>
      <c r="BF5309"/>
      <c r="BG5309"/>
      <c r="BH5309"/>
      <c r="BI5309"/>
      <c r="BJ5309"/>
      <c r="BK5309"/>
      <c r="BL5309"/>
      <c r="BM5309"/>
      <c r="BN5309"/>
      <c r="BO5309"/>
      <c r="BP5309"/>
      <c r="BQ5309"/>
      <c r="BR5309"/>
      <c r="BS5309"/>
      <c r="BT5309"/>
      <c r="BU5309"/>
      <c r="BV5309"/>
      <c r="BW5309"/>
      <c r="BX5309"/>
      <c r="BY5309"/>
      <c r="BZ5309"/>
      <c r="CA5309"/>
      <c r="CB5309"/>
      <c r="CC5309"/>
      <c r="CD5309"/>
      <c r="CE5309"/>
      <c r="CF5309"/>
      <c r="CG5309"/>
      <c r="CH5309"/>
      <c r="CI5309"/>
      <c r="CJ5309"/>
      <c r="CK5309"/>
      <c r="CL5309"/>
      <c r="CM5309"/>
      <c r="CN5309"/>
      <c r="CO5309"/>
      <c r="CP5309"/>
      <c r="CQ5309"/>
      <c r="CR5309"/>
      <c r="CS5309"/>
      <c r="CT5309"/>
      <c r="CU5309"/>
      <c r="CV5309"/>
    </row>
    <row r="5310" spans="10:100" x14ac:dyDescent="0.25">
      <c r="J5310"/>
      <c r="K5310"/>
      <c r="L5310"/>
      <c r="M5310"/>
      <c r="N5310"/>
      <c r="O5310"/>
      <c r="P5310"/>
      <c r="Q5310"/>
      <c r="R5310"/>
      <c r="S5310"/>
      <c r="T5310"/>
      <c r="U5310"/>
      <c r="V5310"/>
      <c r="W5310"/>
      <c r="X5310"/>
      <c r="Y5310"/>
      <c r="Z5310"/>
      <c r="AA5310"/>
      <c r="AB5310"/>
      <c r="AC5310"/>
      <c r="AD5310"/>
      <c r="AE5310"/>
      <c r="AF5310"/>
      <c r="AG5310"/>
      <c r="AH5310"/>
      <c r="AI5310"/>
      <c r="AJ5310"/>
      <c r="AK5310"/>
      <c r="AL5310"/>
      <c r="AM5310"/>
      <c r="AN5310"/>
      <c r="AO5310"/>
      <c r="AP5310"/>
      <c r="AQ5310"/>
      <c r="AR5310"/>
      <c r="AS5310"/>
      <c r="AT5310"/>
      <c r="AU5310"/>
      <c r="AV5310"/>
      <c r="AW5310"/>
      <c r="AX5310"/>
      <c r="AY5310"/>
      <c r="AZ5310"/>
      <c r="BA5310"/>
      <c r="BB5310"/>
      <c r="BC5310"/>
      <c r="BD5310"/>
      <c r="BE5310"/>
      <c r="BF5310"/>
      <c r="BG5310"/>
      <c r="BH5310"/>
      <c r="BI5310"/>
      <c r="BJ5310"/>
      <c r="BK5310"/>
      <c r="BL5310"/>
      <c r="BM5310"/>
      <c r="BN5310"/>
      <c r="BO5310"/>
      <c r="BP5310"/>
      <c r="BQ5310"/>
      <c r="BR5310"/>
      <c r="BS5310"/>
      <c r="BT5310"/>
      <c r="BU5310"/>
      <c r="BV5310"/>
      <c r="BW5310"/>
      <c r="BX5310"/>
      <c r="BY5310"/>
      <c r="BZ5310"/>
      <c r="CA5310"/>
      <c r="CB5310"/>
      <c r="CC5310"/>
      <c r="CD5310"/>
      <c r="CE5310"/>
      <c r="CF5310"/>
      <c r="CG5310"/>
      <c r="CH5310"/>
      <c r="CI5310"/>
      <c r="CJ5310"/>
      <c r="CK5310"/>
      <c r="CL5310"/>
      <c r="CM5310"/>
      <c r="CN5310"/>
      <c r="CO5310"/>
      <c r="CP5310"/>
      <c r="CQ5310"/>
      <c r="CR5310"/>
      <c r="CS5310"/>
      <c r="CT5310"/>
      <c r="CU5310"/>
      <c r="CV5310"/>
    </row>
    <row r="5311" spans="10:100" x14ac:dyDescent="0.25">
      <c r="J5311"/>
      <c r="K5311"/>
      <c r="L5311"/>
      <c r="M5311"/>
      <c r="N5311"/>
      <c r="O5311"/>
      <c r="P5311"/>
      <c r="Q5311"/>
      <c r="R5311"/>
      <c r="S5311"/>
      <c r="T5311"/>
      <c r="U5311"/>
      <c r="V5311"/>
      <c r="W5311"/>
      <c r="X5311"/>
      <c r="Y5311"/>
      <c r="Z5311"/>
      <c r="AA5311"/>
      <c r="AB5311"/>
      <c r="AC5311"/>
      <c r="AD5311"/>
      <c r="AE5311"/>
      <c r="AF5311"/>
      <c r="AG5311"/>
      <c r="AH5311"/>
      <c r="AI5311"/>
      <c r="AJ5311"/>
      <c r="AK5311"/>
      <c r="AL5311"/>
      <c r="AM5311"/>
      <c r="AN5311"/>
      <c r="AO5311"/>
      <c r="AP5311"/>
      <c r="AQ5311"/>
      <c r="AR5311"/>
      <c r="AS5311"/>
      <c r="AT5311"/>
      <c r="AU5311"/>
      <c r="AV5311"/>
      <c r="AW5311"/>
      <c r="AX5311"/>
      <c r="AY5311"/>
      <c r="AZ5311"/>
      <c r="BA5311"/>
      <c r="BB5311"/>
      <c r="BC5311"/>
      <c r="BD5311"/>
      <c r="BE5311"/>
      <c r="BF5311"/>
      <c r="BG5311"/>
      <c r="BH5311"/>
      <c r="BI5311"/>
      <c r="BJ5311"/>
      <c r="BK5311"/>
      <c r="BL5311"/>
      <c r="BM5311"/>
      <c r="BN5311"/>
      <c r="BO5311"/>
      <c r="BP5311"/>
      <c r="BQ5311"/>
      <c r="BR5311"/>
      <c r="BS5311"/>
      <c r="BT5311"/>
      <c r="BU5311"/>
      <c r="BV5311"/>
      <c r="BW5311"/>
      <c r="BX5311"/>
      <c r="BY5311"/>
      <c r="BZ5311"/>
      <c r="CA5311"/>
      <c r="CB5311"/>
      <c r="CC5311"/>
      <c r="CD5311"/>
      <c r="CE5311"/>
      <c r="CF5311"/>
      <c r="CG5311"/>
      <c r="CH5311"/>
      <c r="CI5311"/>
      <c r="CJ5311"/>
      <c r="CK5311"/>
      <c r="CL5311"/>
      <c r="CM5311"/>
      <c r="CN5311"/>
      <c r="CO5311"/>
      <c r="CP5311"/>
      <c r="CQ5311"/>
      <c r="CR5311"/>
      <c r="CS5311"/>
      <c r="CT5311"/>
      <c r="CU5311"/>
      <c r="CV5311"/>
    </row>
    <row r="5312" spans="10:100" x14ac:dyDescent="0.25">
      <c r="J5312"/>
      <c r="K5312"/>
      <c r="L5312"/>
      <c r="M5312"/>
      <c r="N5312"/>
      <c r="O5312"/>
      <c r="P5312"/>
      <c r="Q5312"/>
      <c r="R5312"/>
      <c r="S5312"/>
      <c r="T5312"/>
      <c r="U5312"/>
      <c r="V5312"/>
      <c r="W5312"/>
      <c r="X5312"/>
      <c r="Y5312"/>
      <c r="Z5312"/>
      <c r="AA5312"/>
      <c r="AB5312"/>
      <c r="AC5312"/>
      <c r="AD5312"/>
      <c r="AE5312"/>
      <c r="AF5312"/>
      <c r="AG5312"/>
      <c r="AH5312"/>
      <c r="AI5312"/>
      <c r="AJ5312"/>
      <c r="AK5312"/>
      <c r="AL5312"/>
      <c r="AM5312"/>
      <c r="AN5312"/>
      <c r="AO5312"/>
      <c r="AP5312"/>
      <c r="AQ5312"/>
      <c r="AR5312"/>
      <c r="AS5312"/>
      <c r="AT5312"/>
      <c r="AU5312"/>
      <c r="AV5312"/>
      <c r="AW5312"/>
      <c r="AX5312"/>
      <c r="AY5312"/>
      <c r="AZ5312"/>
      <c r="BA5312"/>
      <c r="BB5312"/>
      <c r="BC5312"/>
      <c r="BD5312"/>
      <c r="BE5312"/>
      <c r="BF5312"/>
      <c r="BG5312"/>
      <c r="BH5312"/>
      <c r="BI5312"/>
      <c r="BJ5312"/>
      <c r="BK5312"/>
      <c r="BL5312"/>
      <c r="BM5312"/>
      <c r="BN5312"/>
      <c r="BO5312"/>
      <c r="BP5312"/>
      <c r="BQ5312"/>
      <c r="BR5312"/>
      <c r="BS5312"/>
      <c r="BT5312"/>
      <c r="BU5312"/>
      <c r="BV5312"/>
      <c r="BW5312"/>
      <c r="BX5312"/>
      <c r="BY5312"/>
      <c r="BZ5312"/>
      <c r="CA5312"/>
      <c r="CB5312"/>
      <c r="CC5312"/>
      <c r="CD5312"/>
      <c r="CE5312"/>
      <c r="CF5312"/>
      <c r="CG5312"/>
      <c r="CH5312"/>
      <c r="CI5312"/>
      <c r="CJ5312"/>
      <c r="CK5312"/>
      <c r="CL5312"/>
      <c r="CM5312"/>
      <c r="CN5312"/>
      <c r="CO5312"/>
      <c r="CP5312"/>
      <c r="CQ5312"/>
      <c r="CR5312"/>
      <c r="CS5312"/>
      <c r="CT5312"/>
      <c r="CU5312"/>
      <c r="CV5312"/>
    </row>
    <row r="5313" spans="10:100" x14ac:dyDescent="0.25">
      <c r="J5313"/>
      <c r="K5313"/>
      <c r="L5313"/>
      <c r="M5313"/>
      <c r="N5313"/>
      <c r="O5313"/>
      <c r="P5313"/>
      <c r="Q5313"/>
      <c r="R5313"/>
      <c r="S5313"/>
      <c r="T5313"/>
      <c r="U5313"/>
      <c r="V5313"/>
      <c r="W5313"/>
      <c r="X5313"/>
      <c r="Y5313"/>
      <c r="Z5313"/>
      <c r="AA5313"/>
      <c r="AB5313"/>
      <c r="AC5313"/>
      <c r="AD5313"/>
      <c r="AE5313"/>
      <c r="AF5313"/>
      <c r="AG5313"/>
      <c r="AH5313"/>
      <c r="AI5313"/>
      <c r="AJ5313"/>
      <c r="AK5313"/>
      <c r="AL5313"/>
      <c r="AM5313"/>
      <c r="AN5313"/>
      <c r="AO5313"/>
      <c r="AP5313"/>
      <c r="AQ5313"/>
      <c r="AR5313"/>
      <c r="AS5313"/>
      <c r="AT5313"/>
      <c r="AU5313"/>
      <c r="AV5313"/>
      <c r="AW5313"/>
      <c r="AX5313"/>
      <c r="AY5313"/>
      <c r="AZ5313"/>
      <c r="BA5313"/>
      <c r="BB5313"/>
      <c r="BC5313"/>
      <c r="BD5313"/>
      <c r="BE5313"/>
      <c r="BF5313"/>
      <c r="BG5313"/>
      <c r="BH5313"/>
      <c r="BI5313"/>
      <c r="BJ5313"/>
      <c r="BK5313"/>
      <c r="BL5313"/>
      <c r="BM5313"/>
      <c r="BN5313"/>
      <c r="BO5313"/>
      <c r="BP5313"/>
      <c r="BQ5313"/>
      <c r="BR5313"/>
      <c r="BS5313"/>
      <c r="BT5313"/>
      <c r="BU5313"/>
      <c r="BV5313"/>
      <c r="BW5313"/>
      <c r="BX5313"/>
      <c r="BY5313"/>
      <c r="BZ5313"/>
      <c r="CA5313"/>
      <c r="CB5313"/>
      <c r="CC5313"/>
      <c r="CD5313"/>
      <c r="CE5313"/>
      <c r="CF5313"/>
      <c r="CG5313"/>
      <c r="CH5313"/>
      <c r="CI5313"/>
      <c r="CJ5313"/>
      <c r="CK5313"/>
      <c r="CL5313"/>
      <c r="CM5313"/>
      <c r="CN5313"/>
      <c r="CO5313"/>
      <c r="CP5313"/>
      <c r="CQ5313"/>
      <c r="CR5313"/>
      <c r="CS5313"/>
      <c r="CT5313"/>
      <c r="CU5313"/>
      <c r="CV5313"/>
    </row>
    <row r="5314" spans="10:100" x14ac:dyDescent="0.25">
      <c r="J5314"/>
      <c r="K5314"/>
      <c r="L5314"/>
      <c r="M5314"/>
      <c r="N5314"/>
      <c r="O5314"/>
      <c r="P5314"/>
      <c r="Q5314"/>
      <c r="R5314"/>
      <c r="S5314"/>
      <c r="T5314"/>
      <c r="U5314"/>
      <c r="V5314"/>
      <c r="W5314"/>
      <c r="X5314"/>
      <c r="Y5314"/>
      <c r="Z5314"/>
      <c r="AA5314"/>
      <c r="AB5314"/>
      <c r="AC5314"/>
      <c r="AD5314"/>
      <c r="AE5314"/>
      <c r="AF5314"/>
      <c r="AG5314"/>
      <c r="AH5314"/>
      <c r="AI5314"/>
      <c r="AJ5314"/>
      <c r="AK5314"/>
      <c r="AL5314"/>
      <c r="AM5314"/>
      <c r="AN5314"/>
      <c r="AO5314"/>
      <c r="AP5314"/>
      <c r="AQ5314"/>
      <c r="AR5314"/>
      <c r="AS5314"/>
      <c r="AT5314"/>
      <c r="AU5314"/>
      <c r="AV5314"/>
      <c r="AW5314"/>
      <c r="AX5314"/>
      <c r="AY5314"/>
      <c r="AZ5314"/>
      <c r="BA5314"/>
      <c r="BB5314"/>
      <c r="BC5314"/>
      <c r="BD5314"/>
      <c r="BE5314"/>
      <c r="BF5314"/>
      <c r="BG5314"/>
      <c r="BH5314"/>
      <c r="BI5314"/>
      <c r="BJ5314"/>
      <c r="BK5314"/>
      <c r="BL5314"/>
      <c r="BM5314"/>
      <c r="BN5314"/>
      <c r="BO5314"/>
      <c r="BP5314"/>
      <c r="BQ5314"/>
      <c r="BR5314"/>
      <c r="BS5314"/>
      <c r="BT5314"/>
      <c r="BU5314"/>
      <c r="BV5314"/>
      <c r="BW5314"/>
      <c r="BX5314"/>
      <c r="BY5314"/>
      <c r="BZ5314"/>
      <c r="CA5314"/>
      <c r="CB5314"/>
      <c r="CC5314"/>
      <c r="CD5314"/>
      <c r="CE5314"/>
      <c r="CF5314"/>
      <c r="CG5314"/>
      <c r="CH5314"/>
      <c r="CI5314"/>
      <c r="CJ5314"/>
      <c r="CK5314"/>
      <c r="CL5314"/>
      <c r="CM5314"/>
      <c r="CN5314"/>
      <c r="CO5314"/>
      <c r="CP5314"/>
      <c r="CQ5314"/>
      <c r="CR5314"/>
      <c r="CS5314"/>
      <c r="CT5314"/>
      <c r="CU5314"/>
      <c r="CV5314"/>
    </row>
    <row r="5315" spans="10:100" x14ac:dyDescent="0.25">
      <c r="J5315"/>
      <c r="K5315"/>
      <c r="L5315"/>
      <c r="M5315"/>
      <c r="N5315"/>
      <c r="O5315"/>
      <c r="P5315"/>
      <c r="Q5315"/>
      <c r="R5315"/>
      <c r="S5315"/>
      <c r="T5315"/>
      <c r="U5315"/>
      <c r="V5315"/>
      <c r="W5315"/>
      <c r="X5315"/>
      <c r="Y5315"/>
      <c r="Z5315"/>
      <c r="AA5315"/>
      <c r="AB5315"/>
      <c r="AC5315"/>
      <c r="AD5315"/>
      <c r="AE5315"/>
      <c r="AF5315"/>
      <c r="AG5315"/>
      <c r="AH5315"/>
      <c r="AI5315"/>
      <c r="AJ5315"/>
      <c r="AK5315"/>
      <c r="AL5315"/>
      <c r="AM5315"/>
      <c r="AN5315"/>
      <c r="AO5315"/>
      <c r="AP5315"/>
      <c r="AQ5315"/>
      <c r="AR5315"/>
      <c r="AS5315"/>
      <c r="AT5315"/>
      <c r="AU5315"/>
      <c r="AV5315"/>
      <c r="AW5315"/>
      <c r="AX5315"/>
      <c r="AY5315"/>
      <c r="AZ5315"/>
      <c r="BA5315"/>
      <c r="BB5315"/>
      <c r="BC5315"/>
      <c r="BD5315"/>
      <c r="BE5315"/>
      <c r="BF5315"/>
      <c r="BG5315"/>
      <c r="BH5315"/>
      <c r="BI5315"/>
      <c r="BJ5315"/>
      <c r="BK5315"/>
      <c r="BL5315"/>
      <c r="BM5315"/>
      <c r="BN5315"/>
      <c r="BO5315"/>
      <c r="BP5315"/>
      <c r="BQ5315"/>
      <c r="BR5315"/>
      <c r="BS5315"/>
      <c r="BT5315"/>
      <c r="BU5315"/>
      <c r="BV5315"/>
      <c r="BW5315"/>
      <c r="BX5315"/>
      <c r="BY5315"/>
      <c r="BZ5315"/>
      <c r="CA5315"/>
      <c r="CB5315"/>
      <c r="CC5315"/>
      <c r="CD5315"/>
      <c r="CE5315"/>
      <c r="CF5315"/>
      <c r="CG5315"/>
      <c r="CH5315"/>
      <c r="CI5315"/>
      <c r="CJ5315"/>
      <c r="CK5315"/>
      <c r="CL5315"/>
      <c r="CM5315"/>
      <c r="CN5315"/>
      <c r="CO5315"/>
      <c r="CP5315"/>
      <c r="CQ5315"/>
      <c r="CR5315"/>
      <c r="CS5315"/>
      <c r="CT5315"/>
      <c r="CU5315"/>
      <c r="CV5315"/>
    </row>
    <row r="5316" spans="10:100" x14ac:dyDescent="0.25">
      <c r="J5316"/>
      <c r="K5316"/>
      <c r="L5316"/>
      <c r="M5316"/>
      <c r="N5316"/>
      <c r="O5316"/>
      <c r="P5316"/>
      <c r="Q5316"/>
      <c r="R5316"/>
      <c r="S5316"/>
      <c r="T5316"/>
      <c r="U5316"/>
      <c r="V5316"/>
      <c r="W5316"/>
      <c r="X5316"/>
      <c r="Y5316"/>
      <c r="Z5316"/>
      <c r="AA5316"/>
      <c r="AB5316"/>
      <c r="AC5316"/>
      <c r="AD5316"/>
      <c r="AE5316"/>
      <c r="AF5316"/>
      <c r="AG5316"/>
      <c r="AH5316"/>
      <c r="AI5316"/>
      <c r="AJ5316"/>
      <c r="AK5316"/>
      <c r="AL5316"/>
      <c r="AM5316"/>
      <c r="AN5316"/>
      <c r="AO5316"/>
      <c r="AP5316"/>
      <c r="AQ5316"/>
      <c r="AR5316"/>
      <c r="AS5316"/>
      <c r="AT5316"/>
      <c r="AU5316"/>
      <c r="AV5316"/>
      <c r="AW5316"/>
      <c r="AX5316"/>
      <c r="AY5316"/>
      <c r="AZ5316"/>
      <c r="BA5316"/>
      <c r="BB5316"/>
      <c r="BC5316"/>
      <c r="BD5316"/>
      <c r="BE5316"/>
      <c r="BF5316"/>
      <c r="BG5316"/>
      <c r="BH5316"/>
      <c r="BI5316"/>
      <c r="BJ5316"/>
      <c r="BK5316"/>
      <c r="BL5316"/>
      <c r="BM5316"/>
      <c r="BN5316"/>
      <c r="BO5316"/>
      <c r="BP5316"/>
      <c r="BQ5316"/>
      <c r="BR5316"/>
      <c r="BS5316"/>
      <c r="BT5316"/>
      <c r="BU5316"/>
      <c r="BV5316"/>
      <c r="BW5316"/>
      <c r="BX5316"/>
      <c r="BY5316"/>
      <c r="BZ5316"/>
      <c r="CA5316"/>
      <c r="CB5316"/>
      <c r="CC5316"/>
      <c r="CD5316"/>
      <c r="CE5316"/>
      <c r="CF5316"/>
      <c r="CG5316"/>
      <c r="CH5316"/>
      <c r="CI5316"/>
      <c r="CJ5316"/>
      <c r="CK5316"/>
      <c r="CL5316"/>
      <c r="CM5316"/>
      <c r="CN5316"/>
      <c r="CO5316"/>
      <c r="CP5316"/>
      <c r="CQ5316"/>
      <c r="CR5316"/>
      <c r="CS5316"/>
      <c r="CT5316"/>
      <c r="CU5316"/>
      <c r="CV5316"/>
    </row>
    <row r="5317" spans="10:100" x14ac:dyDescent="0.25">
      <c r="J5317"/>
      <c r="K5317"/>
      <c r="L5317"/>
      <c r="M5317"/>
      <c r="N5317"/>
      <c r="O5317"/>
      <c r="P5317"/>
      <c r="Q5317"/>
      <c r="R5317"/>
      <c r="S5317"/>
      <c r="T5317"/>
      <c r="U5317"/>
      <c r="V5317"/>
      <c r="W5317"/>
      <c r="X5317"/>
      <c r="Y5317"/>
      <c r="Z5317"/>
      <c r="AA5317"/>
      <c r="AB5317"/>
      <c r="AC5317"/>
      <c r="AD5317"/>
      <c r="AE5317"/>
      <c r="AF5317"/>
      <c r="AG5317"/>
      <c r="AH5317"/>
      <c r="AI5317"/>
      <c r="AJ5317"/>
      <c r="AK5317"/>
      <c r="AL5317"/>
      <c r="AM5317"/>
      <c r="AN5317"/>
      <c r="AO5317"/>
      <c r="AP5317"/>
      <c r="AQ5317"/>
      <c r="AR5317"/>
      <c r="AS5317"/>
      <c r="AT5317"/>
      <c r="AU5317"/>
      <c r="AV5317"/>
      <c r="AW5317"/>
      <c r="AX5317"/>
      <c r="AY5317"/>
      <c r="AZ5317"/>
      <c r="BA5317"/>
      <c r="BB5317"/>
      <c r="BC5317"/>
      <c r="BD5317"/>
      <c r="BE5317"/>
      <c r="BF5317"/>
      <c r="BG5317"/>
      <c r="BH5317"/>
      <c r="BI5317"/>
      <c r="BJ5317"/>
      <c r="BK5317"/>
      <c r="BL5317"/>
      <c r="BM5317"/>
      <c r="BN5317"/>
      <c r="BO5317"/>
      <c r="BP5317"/>
      <c r="BQ5317"/>
      <c r="BR5317"/>
      <c r="BS5317"/>
      <c r="BT5317"/>
      <c r="BU5317"/>
      <c r="BV5317"/>
      <c r="BW5317"/>
      <c r="BX5317"/>
      <c r="BY5317"/>
      <c r="BZ5317"/>
      <c r="CA5317"/>
      <c r="CB5317"/>
      <c r="CC5317"/>
      <c r="CD5317"/>
      <c r="CE5317"/>
      <c r="CF5317"/>
      <c r="CG5317"/>
      <c r="CH5317"/>
      <c r="CI5317"/>
      <c r="CJ5317"/>
      <c r="CK5317"/>
      <c r="CL5317"/>
      <c r="CM5317"/>
      <c r="CN5317"/>
      <c r="CO5317"/>
      <c r="CP5317"/>
      <c r="CQ5317"/>
      <c r="CR5317"/>
      <c r="CS5317"/>
      <c r="CT5317"/>
      <c r="CU5317"/>
      <c r="CV5317"/>
    </row>
    <row r="5318" spans="10:100" x14ac:dyDescent="0.25">
      <c r="J5318"/>
      <c r="K5318"/>
      <c r="L5318"/>
      <c r="M5318"/>
      <c r="N5318"/>
      <c r="O5318"/>
      <c r="P5318"/>
      <c r="Q5318"/>
      <c r="R5318"/>
      <c r="S5318"/>
      <c r="T5318"/>
      <c r="U5318"/>
      <c r="V5318"/>
      <c r="W5318"/>
      <c r="X5318"/>
      <c r="Y5318"/>
      <c r="Z5318"/>
      <c r="AA5318"/>
      <c r="AB5318"/>
      <c r="AC5318"/>
      <c r="AD5318"/>
      <c r="AE5318"/>
      <c r="AF5318"/>
      <c r="AG5318"/>
      <c r="AH5318"/>
      <c r="AI5318"/>
      <c r="AJ5318"/>
      <c r="AK5318"/>
      <c r="AL5318"/>
      <c r="AM5318"/>
      <c r="AN5318"/>
      <c r="AO5318"/>
      <c r="AP5318"/>
      <c r="AQ5318"/>
      <c r="AR5318"/>
      <c r="AS5318"/>
      <c r="AT5318"/>
      <c r="AU5318"/>
      <c r="AV5318"/>
      <c r="AW5318"/>
      <c r="AX5318"/>
      <c r="AY5318"/>
      <c r="AZ5318"/>
      <c r="BA5318"/>
      <c r="BB5318"/>
      <c r="BC5318"/>
      <c r="BD5318"/>
      <c r="BE5318"/>
      <c r="BF5318"/>
      <c r="BG5318"/>
      <c r="BH5318"/>
      <c r="BI5318"/>
      <c r="BJ5318"/>
      <c r="BK5318"/>
      <c r="BL5318"/>
      <c r="BM5318"/>
      <c r="BN5318"/>
      <c r="BO5318"/>
      <c r="BP5318"/>
      <c r="BQ5318"/>
      <c r="BR5318"/>
      <c r="BS5318"/>
      <c r="BT5318"/>
      <c r="BU5318"/>
      <c r="BV5318"/>
      <c r="BW5318"/>
      <c r="BX5318"/>
      <c r="BY5318"/>
      <c r="BZ5318"/>
      <c r="CA5318"/>
      <c r="CB5318"/>
      <c r="CC5318"/>
      <c r="CD5318"/>
      <c r="CE5318"/>
      <c r="CF5318"/>
      <c r="CG5318"/>
      <c r="CH5318"/>
      <c r="CI5318"/>
      <c r="CJ5318"/>
      <c r="CK5318"/>
      <c r="CL5318"/>
      <c r="CM5318"/>
      <c r="CN5318"/>
      <c r="CO5318"/>
      <c r="CP5318"/>
      <c r="CQ5318"/>
      <c r="CR5318"/>
      <c r="CS5318"/>
      <c r="CT5318"/>
      <c r="CU5318"/>
      <c r="CV5318"/>
    </row>
    <row r="5319" spans="10:100" x14ac:dyDescent="0.25">
      <c r="J5319"/>
      <c r="K5319"/>
      <c r="L5319"/>
      <c r="M5319"/>
      <c r="N5319"/>
      <c r="O5319"/>
      <c r="P5319"/>
      <c r="Q5319"/>
      <c r="R5319"/>
      <c r="S5319"/>
      <c r="T5319"/>
      <c r="U5319"/>
      <c r="V5319"/>
      <c r="W5319"/>
      <c r="X5319"/>
      <c r="Y5319"/>
      <c r="Z5319"/>
      <c r="AA5319"/>
      <c r="AB5319"/>
      <c r="AC5319"/>
      <c r="AD5319"/>
      <c r="AE5319"/>
      <c r="AF5319"/>
      <c r="AG5319"/>
      <c r="AH5319"/>
      <c r="AI5319"/>
      <c r="AJ5319"/>
      <c r="AK5319"/>
      <c r="AL5319"/>
      <c r="AM5319"/>
      <c r="AN5319"/>
      <c r="AO5319"/>
      <c r="AP5319"/>
      <c r="AQ5319"/>
      <c r="AR5319"/>
      <c r="AS5319"/>
      <c r="AT5319"/>
      <c r="AU5319"/>
      <c r="AV5319"/>
      <c r="AW5319"/>
      <c r="AX5319"/>
      <c r="AY5319"/>
      <c r="AZ5319"/>
      <c r="BA5319"/>
      <c r="BB5319"/>
      <c r="BC5319"/>
      <c r="BD5319"/>
      <c r="BE5319"/>
      <c r="BF5319"/>
      <c r="BG5319"/>
      <c r="BH5319"/>
      <c r="BI5319"/>
      <c r="BJ5319"/>
      <c r="BK5319"/>
      <c r="BL5319"/>
      <c r="BM5319"/>
      <c r="BN5319"/>
      <c r="BO5319"/>
      <c r="BP5319"/>
      <c r="BQ5319"/>
      <c r="BR5319"/>
      <c r="BS5319"/>
      <c r="BT5319"/>
      <c r="BU5319"/>
      <c r="BV5319"/>
      <c r="BW5319"/>
      <c r="BX5319"/>
      <c r="BY5319"/>
      <c r="BZ5319"/>
      <c r="CA5319"/>
      <c r="CB5319"/>
      <c r="CC5319"/>
      <c r="CD5319"/>
      <c r="CE5319"/>
      <c r="CF5319"/>
      <c r="CG5319"/>
      <c r="CH5319"/>
      <c r="CI5319"/>
      <c r="CJ5319"/>
      <c r="CK5319"/>
      <c r="CL5319"/>
      <c r="CM5319"/>
      <c r="CN5319"/>
      <c r="CO5319"/>
      <c r="CP5319"/>
      <c r="CQ5319"/>
      <c r="CR5319"/>
      <c r="CS5319"/>
      <c r="CT5319"/>
      <c r="CU5319"/>
      <c r="CV5319"/>
    </row>
    <row r="5320" spans="10:100" x14ac:dyDescent="0.25">
      <c r="J5320"/>
      <c r="K5320"/>
      <c r="L5320"/>
      <c r="M5320"/>
      <c r="N5320"/>
      <c r="O5320"/>
      <c r="P5320"/>
      <c r="Q5320"/>
      <c r="R5320"/>
      <c r="S5320"/>
      <c r="T5320"/>
      <c r="U5320"/>
      <c r="V5320"/>
      <c r="W5320"/>
      <c r="X5320"/>
      <c r="Y5320"/>
      <c r="Z5320"/>
      <c r="AA5320"/>
      <c r="AB5320"/>
      <c r="AC5320"/>
      <c r="AD5320"/>
      <c r="AE5320"/>
      <c r="AF5320"/>
      <c r="AG5320"/>
      <c r="AH5320"/>
      <c r="AI5320"/>
      <c r="AJ5320"/>
      <c r="AK5320"/>
      <c r="AL5320"/>
      <c r="AM5320"/>
      <c r="AN5320"/>
      <c r="AO5320"/>
      <c r="AP5320"/>
      <c r="AQ5320"/>
      <c r="AR5320"/>
      <c r="AS5320"/>
      <c r="AT5320"/>
      <c r="AU5320"/>
      <c r="AV5320"/>
      <c r="AW5320"/>
      <c r="AX5320"/>
      <c r="AY5320"/>
      <c r="AZ5320"/>
      <c r="BA5320"/>
      <c r="BB5320"/>
      <c r="BC5320"/>
      <c r="BD5320"/>
      <c r="BE5320"/>
      <c r="BF5320"/>
      <c r="BG5320"/>
      <c r="BH5320"/>
      <c r="BI5320"/>
      <c r="BJ5320"/>
      <c r="BK5320"/>
      <c r="BL5320"/>
      <c r="BM5320"/>
      <c r="BN5320"/>
      <c r="BO5320"/>
      <c r="BP5320"/>
      <c r="BQ5320"/>
      <c r="BR5320"/>
      <c r="BS5320"/>
      <c r="BT5320"/>
      <c r="BU5320"/>
      <c r="BV5320"/>
      <c r="BW5320"/>
      <c r="BX5320"/>
      <c r="BY5320"/>
      <c r="BZ5320"/>
      <c r="CA5320"/>
      <c r="CB5320"/>
      <c r="CC5320"/>
      <c r="CD5320"/>
      <c r="CE5320"/>
      <c r="CF5320"/>
      <c r="CG5320"/>
      <c r="CH5320"/>
      <c r="CI5320"/>
      <c r="CJ5320"/>
      <c r="CK5320"/>
      <c r="CL5320"/>
      <c r="CM5320"/>
      <c r="CN5320"/>
      <c r="CO5320"/>
      <c r="CP5320"/>
      <c r="CQ5320"/>
      <c r="CR5320"/>
      <c r="CS5320"/>
      <c r="CT5320"/>
      <c r="CU5320"/>
      <c r="CV5320"/>
    </row>
    <row r="5321" spans="10:100" x14ac:dyDescent="0.25">
      <c r="J5321"/>
      <c r="K5321"/>
      <c r="L5321"/>
      <c r="M5321"/>
      <c r="N5321"/>
      <c r="O5321"/>
      <c r="P5321"/>
      <c r="Q5321"/>
      <c r="R5321"/>
      <c r="S5321"/>
      <c r="T5321"/>
      <c r="U5321"/>
      <c r="V5321"/>
      <c r="W5321"/>
      <c r="X5321"/>
      <c r="Y5321"/>
      <c r="Z5321"/>
      <c r="AA5321"/>
      <c r="AB5321"/>
      <c r="AC5321"/>
      <c r="AD5321"/>
      <c r="AE5321"/>
      <c r="AF5321"/>
      <c r="AG5321"/>
      <c r="AH5321"/>
      <c r="AI5321"/>
      <c r="AJ5321"/>
      <c r="AK5321"/>
      <c r="AL5321"/>
      <c r="AM5321"/>
      <c r="AN5321"/>
      <c r="AO5321"/>
      <c r="AP5321"/>
      <c r="AQ5321"/>
      <c r="AR5321"/>
      <c r="AS5321"/>
      <c r="AT5321"/>
      <c r="AU5321"/>
      <c r="AV5321"/>
      <c r="AW5321"/>
      <c r="AX5321"/>
      <c r="AY5321"/>
      <c r="AZ5321"/>
      <c r="BA5321"/>
      <c r="BB5321"/>
      <c r="BC5321"/>
      <c r="BD5321"/>
      <c r="BE5321"/>
      <c r="BF5321"/>
      <c r="BG5321"/>
      <c r="BH5321"/>
      <c r="BI5321"/>
      <c r="BJ5321"/>
      <c r="BK5321"/>
      <c r="BL5321"/>
      <c r="BM5321"/>
      <c r="BN5321"/>
      <c r="BO5321"/>
      <c r="BP5321"/>
      <c r="BQ5321"/>
      <c r="BR5321"/>
      <c r="BS5321"/>
      <c r="BT5321"/>
      <c r="BU5321"/>
      <c r="BV5321"/>
      <c r="BW5321"/>
      <c r="BX5321"/>
      <c r="BY5321"/>
      <c r="BZ5321"/>
      <c r="CA5321"/>
      <c r="CB5321"/>
      <c r="CC5321"/>
      <c r="CD5321"/>
      <c r="CE5321"/>
      <c r="CF5321"/>
      <c r="CG5321"/>
      <c r="CH5321"/>
      <c r="CI5321"/>
      <c r="CJ5321"/>
      <c r="CK5321"/>
      <c r="CL5321"/>
      <c r="CM5321"/>
      <c r="CN5321"/>
      <c r="CO5321"/>
      <c r="CP5321"/>
      <c r="CQ5321"/>
      <c r="CR5321"/>
      <c r="CS5321"/>
      <c r="CT5321"/>
      <c r="CU5321"/>
      <c r="CV5321"/>
    </row>
    <row r="5322" spans="10:100" x14ac:dyDescent="0.25">
      <c r="J5322"/>
      <c r="K5322"/>
      <c r="L5322"/>
      <c r="M5322"/>
      <c r="N5322"/>
      <c r="O5322"/>
      <c r="P5322"/>
      <c r="Q5322"/>
      <c r="R5322"/>
      <c r="S5322"/>
      <c r="T5322"/>
      <c r="U5322"/>
      <c r="V5322"/>
      <c r="W5322"/>
      <c r="X5322"/>
      <c r="Y5322"/>
      <c r="Z5322"/>
      <c r="AA5322"/>
      <c r="AB5322"/>
      <c r="AC5322"/>
      <c r="AD5322"/>
      <c r="AE5322"/>
      <c r="AF5322"/>
      <c r="AG5322"/>
      <c r="AH5322"/>
      <c r="AI5322"/>
      <c r="AJ5322"/>
      <c r="AK5322"/>
      <c r="AL5322"/>
      <c r="AM5322"/>
      <c r="AN5322"/>
      <c r="AO5322"/>
      <c r="AP5322"/>
      <c r="AQ5322"/>
      <c r="AR5322"/>
      <c r="AS5322"/>
      <c r="AT5322"/>
      <c r="AU5322"/>
      <c r="AV5322"/>
      <c r="AW5322"/>
      <c r="AX5322"/>
      <c r="AY5322"/>
      <c r="AZ5322"/>
      <c r="BA5322"/>
      <c r="BB5322"/>
      <c r="BC5322"/>
      <c r="BD5322"/>
      <c r="BE5322"/>
      <c r="BF5322"/>
      <c r="BG5322"/>
      <c r="BH5322"/>
      <c r="BI5322"/>
      <c r="BJ5322"/>
      <c r="BK5322"/>
      <c r="BL5322"/>
      <c r="BM5322"/>
      <c r="BN5322"/>
      <c r="BO5322"/>
      <c r="BP5322"/>
      <c r="BQ5322"/>
      <c r="BR5322"/>
      <c r="BS5322"/>
      <c r="BT5322"/>
      <c r="BU5322"/>
      <c r="BV5322"/>
      <c r="BW5322"/>
      <c r="BX5322"/>
      <c r="BY5322"/>
      <c r="BZ5322"/>
      <c r="CA5322"/>
      <c r="CB5322"/>
      <c r="CC5322"/>
      <c r="CD5322"/>
      <c r="CE5322"/>
      <c r="CF5322"/>
      <c r="CG5322"/>
      <c r="CH5322"/>
      <c r="CI5322"/>
      <c r="CJ5322"/>
      <c r="CK5322"/>
      <c r="CL5322"/>
      <c r="CM5322"/>
      <c r="CN5322"/>
      <c r="CO5322"/>
      <c r="CP5322"/>
      <c r="CQ5322"/>
      <c r="CR5322"/>
      <c r="CS5322"/>
      <c r="CT5322"/>
      <c r="CU5322"/>
      <c r="CV5322"/>
    </row>
    <row r="5323" spans="10:100" x14ac:dyDescent="0.25">
      <c r="J5323"/>
      <c r="K5323"/>
      <c r="L5323"/>
      <c r="M5323"/>
      <c r="N5323"/>
      <c r="O5323"/>
      <c r="P5323"/>
      <c r="Q5323"/>
      <c r="R5323"/>
      <c r="S5323"/>
      <c r="T5323"/>
      <c r="U5323"/>
      <c r="V5323"/>
      <c r="W5323"/>
      <c r="X5323"/>
      <c r="Y5323"/>
      <c r="Z5323"/>
      <c r="AA5323"/>
      <c r="AB5323"/>
      <c r="AC5323"/>
      <c r="AD5323"/>
      <c r="AE5323"/>
      <c r="AF5323"/>
      <c r="AG5323"/>
      <c r="AH5323"/>
      <c r="AI5323"/>
      <c r="AJ5323"/>
      <c r="AK5323"/>
      <c r="AL5323"/>
      <c r="AM5323"/>
      <c r="AN5323"/>
      <c r="AO5323"/>
      <c r="AP5323"/>
      <c r="AQ5323"/>
      <c r="AR5323"/>
      <c r="AS5323"/>
      <c r="AT5323"/>
      <c r="AU5323"/>
      <c r="AV5323"/>
      <c r="AW5323"/>
      <c r="AX5323"/>
      <c r="AY5323"/>
      <c r="AZ5323"/>
      <c r="BA5323"/>
      <c r="BB5323"/>
      <c r="BC5323"/>
      <c r="BD5323"/>
      <c r="BE5323"/>
      <c r="BF5323"/>
      <c r="BG5323"/>
      <c r="BH5323"/>
      <c r="BI5323"/>
      <c r="BJ5323"/>
      <c r="BK5323"/>
      <c r="BL5323"/>
      <c r="BM5323"/>
      <c r="BN5323"/>
      <c r="BO5323"/>
      <c r="BP5323"/>
      <c r="BQ5323"/>
      <c r="BR5323"/>
      <c r="BS5323"/>
      <c r="BT5323"/>
      <c r="BU5323"/>
      <c r="BV5323"/>
      <c r="BW5323"/>
      <c r="BX5323"/>
      <c r="BY5323"/>
      <c r="BZ5323"/>
      <c r="CA5323"/>
      <c r="CB5323"/>
      <c r="CC5323"/>
      <c r="CD5323"/>
      <c r="CE5323"/>
      <c r="CF5323"/>
      <c r="CG5323"/>
      <c r="CH5323"/>
      <c r="CI5323"/>
      <c r="CJ5323"/>
      <c r="CK5323"/>
      <c r="CL5323"/>
      <c r="CM5323"/>
      <c r="CN5323"/>
      <c r="CO5323"/>
      <c r="CP5323"/>
      <c r="CQ5323"/>
      <c r="CR5323"/>
      <c r="CS5323"/>
      <c r="CT5323"/>
      <c r="CU5323"/>
      <c r="CV5323"/>
    </row>
    <row r="5324" spans="10:100" x14ac:dyDescent="0.25">
      <c r="J5324"/>
      <c r="K5324"/>
      <c r="L5324"/>
      <c r="M5324"/>
      <c r="N5324"/>
      <c r="O5324"/>
      <c r="P5324"/>
      <c r="Q5324"/>
      <c r="R5324"/>
      <c r="S5324"/>
      <c r="T5324"/>
      <c r="U5324"/>
      <c r="V5324"/>
      <c r="W5324"/>
      <c r="X5324"/>
      <c r="Y5324"/>
      <c r="Z5324"/>
      <c r="AA5324"/>
      <c r="AB5324"/>
      <c r="AC5324"/>
      <c r="AD5324"/>
      <c r="AE5324"/>
      <c r="AF5324"/>
      <c r="AG5324"/>
      <c r="AH5324"/>
      <c r="AI5324"/>
      <c r="AJ5324"/>
      <c r="AK5324"/>
      <c r="AL5324"/>
      <c r="AM5324"/>
      <c r="AN5324"/>
      <c r="AO5324"/>
      <c r="AP5324"/>
      <c r="AQ5324"/>
      <c r="AR5324"/>
      <c r="AS5324"/>
      <c r="AT5324"/>
      <c r="AU5324"/>
      <c r="AV5324"/>
      <c r="AW5324"/>
      <c r="AX5324"/>
      <c r="AY5324"/>
      <c r="AZ5324"/>
      <c r="BA5324"/>
      <c r="BB5324"/>
      <c r="BC5324"/>
      <c r="BD5324"/>
      <c r="BE5324"/>
      <c r="BF5324"/>
      <c r="BG5324"/>
      <c r="BH5324"/>
      <c r="BI5324"/>
      <c r="BJ5324"/>
      <c r="BK5324"/>
      <c r="BL5324"/>
      <c r="BM5324"/>
      <c r="BN5324"/>
      <c r="BO5324"/>
      <c r="BP5324"/>
      <c r="BQ5324"/>
      <c r="BR5324"/>
      <c r="BS5324"/>
      <c r="BT5324"/>
      <c r="BU5324"/>
      <c r="BV5324"/>
      <c r="BW5324"/>
      <c r="BX5324"/>
      <c r="BY5324"/>
      <c r="BZ5324"/>
      <c r="CA5324"/>
      <c r="CB5324"/>
      <c r="CC5324"/>
      <c r="CD5324"/>
      <c r="CE5324"/>
      <c r="CF5324"/>
      <c r="CG5324"/>
      <c r="CH5324"/>
      <c r="CI5324"/>
      <c r="CJ5324"/>
      <c r="CK5324"/>
      <c r="CL5324"/>
      <c r="CM5324"/>
      <c r="CN5324"/>
      <c r="CO5324"/>
      <c r="CP5324"/>
      <c r="CQ5324"/>
      <c r="CR5324"/>
      <c r="CS5324"/>
      <c r="CT5324"/>
      <c r="CU5324"/>
      <c r="CV5324"/>
    </row>
    <row r="5325" spans="10:100" x14ac:dyDescent="0.25">
      <c r="J5325"/>
      <c r="K5325"/>
      <c r="L5325"/>
      <c r="M5325"/>
      <c r="N5325"/>
      <c r="O5325"/>
      <c r="P5325"/>
      <c r="Q5325"/>
      <c r="R5325"/>
      <c r="S5325"/>
      <c r="T5325"/>
      <c r="U5325"/>
      <c r="V5325"/>
      <c r="W5325"/>
      <c r="X5325"/>
      <c r="Y5325"/>
      <c r="Z5325"/>
      <c r="AA5325"/>
      <c r="AB5325"/>
      <c r="AC5325"/>
      <c r="AD5325"/>
      <c r="AE5325"/>
      <c r="AF5325"/>
      <c r="AG5325"/>
      <c r="AH5325"/>
      <c r="AI5325"/>
      <c r="AJ5325"/>
      <c r="AK5325"/>
      <c r="AL5325"/>
      <c r="AM5325"/>
      <c r="AN5325"/>
      <c r="AO5325"/>
      <c r="AP5325"/>
      <c r="AQ5325"/>
      <c r="AR5325"/>
      <c r="AS5325"/>
      <c r="AT5325"/>
      <c r="AU5325"/>
      <c r="AV5325"/>
      <c r="AW5325"/>
      <c r="AX5325"/>
      <c r="AY5325"/>
      <c r="AZ5325"/>
      <c r="BA5325"/>
      <c r="BB5325"/>
      <c r="BC5325"/>
      <c r="BD5325"/>
      <c r="BE5325"/>
      <c r="BF5325"/>
      <c r="BG5325"/>
      <c r="BH5325"/>
      <c r="BI5325"/>
      <c r="BJ5325"/>
      <c r="BK5325"/>
      <c r="BL5325"/>
      <c r="BM5325"/>
      <c r="BN5325"/>
      <c r="BO5325"/>
      <c r="BP5325"/>
      <c r="BQ5325"/>
      <c r="BR5325"/>
      <c r="BS5325"/>
      <c r="BT5325"/>
      <c r="BU5325"/>
      <c r="BV5325"/>
      <c r="BW5325"/>
      <c r="BX5325"/>
      <c r="BY5325"/>
      <c r="BZ5325"/>
      <c r="CA5325"/>
      <c r="CB5325"/>
      <c r="CC5325"/>
      <c r="CD5325"/>
      <c r="CE5325"/>
      <c r="CF5325"/>
      <c r="CG5325"/>
      <c r="CH5325"/>
      <c r="CI5325"/>
      <c r="CJ5325"/>
      <c r="CK5325"/>
      <c r="CL5325"/>
      <c r="CM5325"/>
      <c r="CN5325"/>
      <c r="CO5325"/>
      <c r="CP5325"/>
      <c r="CQ5325"/>
      <c r="CR5325"/>
      <c r="CS5325"/>
      <c r="CT5325"/>
      <c r="CU5325"/>
      <c r="CV5325"/>
    </row>
    <row r="5326" spans="10:100" x14ac:dyDescent="0.25">
      <c r="J5326"/>
      <c r="K5326"/>
      <c r="L5326"/>
      <c r="M5326"/>
      <c r="N5326"/>
      <c r="O5326"/>
      <c r="P5326"/>
      <c r="Q5326"/>
      <c r="R5326"/>
      <c r="S5326"/>
      <c r="T5326"/>
      <c r="U5326"/>
      <c r="V5326"/>
      <c r="W5326"/>
      <c r="X5326"/>
      <c r="Y5326"/>
      <c r="Z5326"/>
      <c r="AA5326"/>
      <c r="AB5326"/>
      <c r="AC5326"/>
      <c r="AD5326"/>
      <c r="AE5326"/>
      <c r="AF5326"/>
      <c r="AG5326"/>
      <c r="AH5326"/>
      <c r="AI5326"/>
      <c r="AJ5326"/>
      <c r="AK5326"/>
      <c r="AL5326"/>
      <c r="AM5326"/>
      <c r="AN5326"/>
      <c r="AO5326"/>
      <c r="AP5326"/>
      <c r="AQ5326"/>
      <c r="AR5326"/>
      <c r="AS5326"/>
      <c r="AT5326"/>
      <c r="AU5326"/>
      <c r="AV5326"/>
      <c r="AW5326"/>
      <c r="AX5326"/>
      <c r="AY5326"/>
      <c r="AZ5326"/>
      <c r="BA5326"/>
      <c r="BB5326"/>
      <c r="BC5326"/>
      <c r="BD5326"/>
      <c r="BE5326"/>
      <c r="BF5326"/>
      <c r="BG5326"/>
      <c r="BH5326"/>
      <c r="BI5326"/>
      <c r="BJ5326"/>
      <c r="BK5326"/>
      <c r="BL5326"/>
      <c r="BM5326"/>
      <c r="BN5326"/>
      <c r="BO5326"/>
      <c r="BP5326"/>
      <c r="BQ5326"/>
      <c r="BR5326"/>
      <c r="BS5326"/>
      <c r="BT5326"/>
      <c r="BU5326"/>
      <c r="BV5326"/>
      <c r="BW5326"/>
      <c r="BX5326"/>
      <c r="BY5326"/>
      <c r="BZ5326"/>
      <c r="CA5326"/>
      <c r="CB5326"/>
      <c r="CC5326"/>
      <c r="CD5326"/>
      <c r="CE5326"/>
      <c r="CF5326"/>
      <c r="CG5326"/>
      <c r="CH5326"/>
      <c r="CI5326"/>
      <c r="CJ5326"/>
      <c r="CK5326"/>
      <c r="CL5326"/>
      <c r="CM5326"/>
      <c r="CN5326"/>
      <c r="CO5326"/>
      <c r="CP5326"/>
      <c r="CQ5326"/>
      <c r="CR5326"/>
      <c r="CS5326"/>
      <c r="CT5326"/>
      <c r="CU5326"/>
      <c r="CV5326"/>
    </row>
    <row r="5327" spans="10:100" x14ac:dyDescent="0.25">
      <c r="J5327"/>
      <c r="K5327"/>
      <c r="L5327"/>
      <c r="M5327"/>
      <c r="N5327"/>
      <c r="O5327"/>
      <c r="P5327"/>
      <c r="Q5327"/>
      <c r="R5327"/>
      <c r="S5327"/>
      <c r="T5327"/>
      <c r="U5327"/>
      <c r="V5327"/>
      <c r="W5327"/>
      <c r="X5327"/>
      <c r="Y5327"/>
      <c r="Z5327"/>
      <c r="AA5327"/>
      <c r="AB5327"/>
      <c r="AC5327"/>
      <c r="AD5327"/>
      <c r="AE5327"/>
      <c r="AF5327"/>
      <c r="AG5327"/>
      <c r="AH5327"/>
      <c r="AI5327"/>
      <c r="AJ5327"/>
      <c r="AK5327"/>
      <c r="AL5327"/>
      <c r="AM5327"/>
      <c r="AN5327"/>
      <c r="AO5327"/>
      <c r="AP5327"/>
      <c r="AQ5327"/>
      <c r="AR5327"/>
      <c r="AS5327"/>
      <c r="AT5327"/>
      <c r="AU5327"/>
      <c r="AV5327"/>
      <c r="AW5327"/>
      <c r="AX5327"/>
      <c r="AY5327"/>
      <c r="AZ5327"/>
      <c r="BA5327"/>
      <c r="BB5327"/>
      <c r="BC5327"/>
      <c r="BD5327"/>
      <c r="BE5327"/>
      <c r="BF5327"/>
      <c r="BG5327"/>
      <c r="BH5327"/>
      <c r="BI5327"/>
      <c r="BJ5327"/>
      <c r="BK5327"/>
      <c r="BL5327"/>
      <c r="BM5327"/>
      <c r="BN5327"/>
      <c r="BO5327"/>
      <c r="BP5327"/>
      <c r="BQ5327"/>
      <c r="BR5327"/>
      <c r="BS5327"/>
      <c r="BT5327"/>
      <c r="BU5327"/>
      <c r="BV5327"/>
      <c r="BW5327"/>
      <c r="BX5327"/>
      <c r="BY5327"/>
      <c r="BZ5327"/>
      <c r="CA5327"/>
      <c r="CB5327"/>
      <c r="CC5327"/>
      <c r="CD5327"/>
      <c r="CE5327"/>
      <c r="CF5327"/>
      <c r="CG5327"/>
      <c r="CH5327"/>
      <c r="CI5327"/>
      <c r="CJ5327"/>
      <c r="CK5327"/>
      <c r="CL5327"/>
      <c r="CM5327"/>
      <c r="CN5327"/>
      <c r="CO5327"/>
      <c r="CP5327"/>
      <c r="CQ5327"/>
      <c r="CR5327"/>
      <c r="CS5327"/>
      <c r="CT5327"/>
      <c r="CU5327"/>
      <c r="CV5327"/>
    </row>
    <row r="5328" spans="10:100" x14ac:dyDescent="0.25">
      <c r="J5328"/>
      <c r="K5328"/>
      <c r="L5328"/>
      <c r="M5328"/>
      <c r="N5328"/>
      <c r="O5328"/>
      <c r="P5328"/>
      <c r="Q5328"/>
      <c r="R5328"/>
      <c r="S5328"/>
      <c r="T5328"/>
      <c r="U5328"/>
      <c r="V5328"/>
      <c r="W5328"/>
      <c r="X5328"/>
      <c r="Y5328"/>
      <c r="Z5328"/>
      <c r="AA5328"/>
      <c r="AB5328"/>
      <c r="AC5328"/>
      <c r="AD5328"/>
      <c r="AE5328"/>
      <c r="AF5328"/>
      <c r="AG5328"/>
      <c r="AH5328"/>
      <c r="AI5328"/>
      <c r="AJ5328"/>
      <c r="AK5328"/>
      <c r="AL5328"/>
      <c r="AM5328"/>
      <c r="AN5328"/>
      <c r="AO5328"/>
      <c r="AP5328"/>
      <c r="AQ5328"/>
      <c r="AR5328"/>
      <c r="AS5328"/>
      <c r="AT5328"/>
      <c r="AU5328"/>
      <c r="AV5328"/>
      <c r="AW5328"/>
      <c r="AX5328"/>
      <c r="AY5328"/>
      <c r="AZ5328"/>
      <c r="BA5328"/>
      <c r="BB5328"/>
      <c r="BC5328"/>
      <c r="BD5328"/>
      <c r="BE5328"/>
      <c r="BF5328"/>
      <c r="BG5328"/>
      <c r="BH5328"/>
      <c r="BI5328"/>
      <c r="BJ5328"/>
      <c r="BK5328"/>
      <c r="BL5328"/>
      <c r="BM5328"/>
      <c r="BN5328"/>
      <c r="BO5328"/>
      <c r="BP5328"/>
      <c r="BQ5328"/>
      <c r="BR5328"/>
      <c r="BS5328"/>
      <c r="BT5328"/>
      <c r="BU5328"/>
      <c r="BV5328"/>
      <c r="BW5328"/>
      <c r="BX5328"/>
      <c r="BY5328"/>
      <c r="BZ5328"/>
      <c r="CA5328"/>
      <c r="CB5328"/>
      <c r="CC5328"/>
      <c r="CD5328"/>
      <c r="CE5328"/>
      <c r="CF5328"/>
      <c r="CG5328"/>
      <c r="CH5328"/>
      <c r="CI5328"/>
      <c r="CJ5328"/>
      <c r="CK5328"/>
      <c r="CL5328"/>
      <c r="CM5328"/>
      <c r="CN5328"/>
      <c r="CO5328"/>
      <c r="CP5328"/>
      <c r="CQ5328"/>
      <c r="CR5328"/>
      <c r="CS5328"/>
      <c r="CT5328"/>
      <c r="CU5328"/>
      <c r="CV5328"/>
    </row>
    <row r="5329" spans="10:100" x14ac:dyDescent="0.25">
      <c r="J5329"/>
      <c r="K5329"/>
      <c r="L5329"/>
      <c r="M5329"/>
      <c r="N5329"/>
      <c r="O5329"/>
      <c r="P5329"/>
      <c r="Q5329"/>
      <c r="R5329"/>
      <c r="S5329"/>
      <c r="T5329"/>
      <c r="U5329"/>
      <c r="V5329"/>
      <c r="W5329"/>
      <c r="X5329"/>
      <c r="Y5329"/>
      <c r="Z5329"/>
      <c r="AA5329"/>
      <c r="AB5329"/>
      <c r="AC5329"/>
      <c r="AD5329"/>
      <c r="AE5329"/>
      <c r="AF5329"/>
      <c r="AG5329"/>
      <c r="AH5329"/>
      <c r="AI5329"/>
      <c r="AJ5329"/>
      <c r="AK5329"/>
      <c r="AL5329"/>
      <c r="AM5329"/>
      <c r="AN5329"/>
      <c r="AO5329"/>
      <c r="AP5329"/>
      <c r="AQ5329"/>
      <c r="AR5329"/>
      <c r="AS5329"/>
      <c r="AT5329"/>
      <c r="AU5329"/>
      <c r="AV5329"/>
      <c r="AW5329"/>
      <c r="AX5329"/>
      <c r="AY5329"/>
      <c r="AZ5329"/>
      <c r="BA5329"/>
      <c r="BB5329"/>
      <c r="BC5329"/>
      <c r="BD5329"/>
      <c r="BE5329"/>
      <c r="BF5329"/>
      <c r="BG5329"/>
      <c r="BH5329"/>
      <c r="BI5329"/>
      <c r="BJ5329"/>
      <c r="BK5329"/>
      <c r="BL5329"/>
      <c r="BM5329"/>
      <c r="BN5329"/>
      <c r="BO5329"/>
      <c r="BP5329"/>
      <c r="BQ5329"/>
      <c r="BR5329"/>
      <c r="BS5329"/>
      <c r="BT5329"/>
      <c r="BU5329"/>
      <c r="BV5329"/>
      <c r="BW5329"/>
      <c r="BX5329"/>
      <c r="BY5329"/>
      <c r="BZ5329"/>
      <c r="CA5329"/>
      <c r="CB5329"/>
      <c r="CC5329"/>
      <c r="CD5329"/>
      <c r="CE5329"/>
      <c r="CF5329"/>
      <c r="CG5329"/>
      <c r="CH5329"/>
      <c r="CI5329"/>
      <c r="CJ5329"/>
      <c r="CK5329"/>
      <c r="CL5329"/>
      <c r="CM5329"/>
      <c r="CN5329"/>
      <c r="CO5329"/>
      <c r="CP5329"/>
      <c r="CQ5329"/>
      <c r="CR5329"/>
      <c r="CS5329"/>
      <c r="CT5329"/>
      <c r="CU5329"/>
      <c r="CV5329"/>
    </row>
    <row r="5330" spans="10:100" x14ac:dyDescent="0.25">
      <c r="J5330"/>
      <c r="K5330"/>
      <c r="L5330"/>
      <c r="M5330"/>
      <c r="N5330"/>
      <c r="O5330"/>
      <c r="P5330"/>
      <c r="Q5330"/>
      <c r="R5330"/>
      <c r="S5330"/>
      <c r="T5330"/>
      <c r="U5330"/>
      <c r="V5330"/>
      <c r="W5330"/>
      <c r="X5330"/>
      <c r="Y5330"/>
      <c r="Z5330"/>
      <c r="AA5330"/>
      <c r="AB5330"/>
      <c r="AC5330"/>
      <c r="AD5330"/>
      <c r="AE5330"/>
      <c r="AF5330"/>
      <c r="AG5330"/>
      <c r="AH5330"/>
      <c r="AI5330"/>
      <c r="AJ5330"/>
      <c r="AK5330"/>
      <c r="AL5330"/>
      <c r="AM5330"/>
      <c r="AN5330"/>
      <c r="AO5330"/>
      <c r="AP5330"/>
      <c r="AQ5330"/>
      <c r="AR5330"/>
      <c r="AS5330"/>
      <c r="AT5330"/>
      <c r="AU5330"/>
      <c r="AV5330"/>
      <c r="AW5330"/>
      <c r="AX5330"/>
      <c r="AY5330"/>
      <c r="AZ5330"/>
      <c r="BA5330"/>
      <c r="BB5330"/>
      <c r="BC5330"/>
      <c r="BD5330"/>
      <c r="BE5330"/>
      <c r="BF5330"/>
      <c r="BG5330"/>
      <c r="BH5330"/>
      <c r="BI5330"/>
      <c r="BJ5330"/>
      <c r="BK5330"/>
      <c r="BL5330"/>
      <c r="BM5330"/>
      <c r="BN5330"/>
      <c r="BO5330"/>
      <c r="BP5330"/>
      <c r="BQ5330"/>
      <c r="BR5330"/>
      <c r="BS5330"/>
      <c r="BT5330"/>
      <c r="BU5330"/>
      <c r="BV5330"/>
      <c r="BW5330"/>
      <c r="BX5330"/>
      <c r="BY5330"/>
      <c r="BZ5330"/>
      <c r="CA5330"/>
      <c r="CB5330"/>
      <c r="CC5330"/>
      <c r="CD5330"/>
      <c r="CE5330"/>
      <c r="CF5330"/>
      <c r="CG5330"/>
      <c r="CH5330"/>
      <c r="CI5330"/>
      <c r="CJ5330"/>
      <c r="CK5330"/>
      <c r="CL5330"/>
      <c r="CM5330"/>
      <c r="CN5330"/>
      <c r="CO5330"/>
      <c r="CP5330"/>
      <c r="CQ5330"/>
      <c r="CR5330"/>
      <c r="CS5330"/>
      <c r="CT5330"/>
      <c r="CU5330"/>
      <c r="CV5330"/>
    </row>
    <row r="5331" spans="10:100" x14ac:dyDescent="0.25">
      <c r="J5331"/>
      <c r="K5331"/>
      <c r="L5331"/>
      <c r="M5331"/>
      <c r="N5331"/>
      <c r="O5331"/>
      <c r="P5331"/>
      <c r="Q5331"/>
      <c r="R5331"/>
      <c r="S5331"/>
      <c r="T5331"/>
      <c r="U5331"/>
      <c r="V5331"/>
      <c r="W5331"/>
      <c r="X5331"/>
      <c r="Y5331"/>
      <c r="Z5331"/>
      <c r="AA5331"/>
      <c r="AB5331"/>
      <c r="AC5331"/>
      <c r="AD5331"/>
      <c r="AE5331"/>
      <c r="AF5331"/>
      <c r="AG5331"/>
      <c r="AH5331"/>
      <c r="AI5331"/>
      <c r="AJ5331"/>
      <c r="AK5331"/>
      <c r="AL5331"/>
      <c r="AM5331"/>
      <c r="AN5331"/>
      <c r="AO5331"/>
      <c r="AP5331"/>
      <c r="AQ5331"/>
      <c r="AR5331"/>
      <c r="AS5331"/>
      <c r="AT5331"/>
      <c r="AU5331"/>
      <c r="AV5331"/>
      <c r="AW5331"/>
      <c r="AX5331"/>
      <c r="AY5331"/>
      <c r="AZ5331"/>
      <c r="BA5331"/>
      <c r="BB5331"/>
      <c r="BC5331"/>
      <c r="BD5331"/>
      <c r="BE5331"/>
      <c r="BF5331"/>
      <c r="BG5331"/>
      <c r="BH5331"/>
      <c r="BI5331"/>
      <c r="BJ5331"/>
      <c r="BK5331"/>
      <c r="BL5331"/>
      <c r="BM5331"/>
      <c r="BN5331"/>
      <c r="BO5331"/>
      <c r="BP5331"/>
      <c r="BQ5331"/>
      <c r="BR5331"/>
      <c r="BS5331"/>
      <c r="BT5331"/>
      <c r="BU5331"/>
      <c r="BV5331"/>
      <c r="BW5331"/>
      <c r="BX5331"/>
      <c r="BY5331"/>
      <c r="BZ5331"/>
      <c r="CA5331"/>
      <c r="CB5331"/>
      <c r="CC5331"/>
      <c r="CD5331"/>
      <c r="CE5331"/>
      <c r="CF5331"/>
      <c r="CG5331"/>
      <c r="CH5331"/>
      <c r="CI5331"/>
      <c r="CJ5331"/>
      <c r="CK5331"/>
      <c r="CL5331"/>
      <c r="CM5331"/>
      <c r="CN5331"/>
      <c r="CO5331"/>
      <c r="CP5331"/>
      <c r="CQ5331"/>
      <c r="CR5331"/>
      <c r="CS5331"/>
      <c r="CT5331"/>
      <c r="CU5331"/>
      <c r="CV5331"/>
    </row>
    <row r="5332" spans="10:100" x14ac:dyDescent="0.25">
      <c r="J5332"/>
      <c r="K5332"/>
      <c r="L5332"/>
      <c r="M5332"/>
      <c r="N5332"/>
      <c r="O5332"/>
      <c r="P5332"/>
      <c r="Q5332"/>
      <c r="R5332"/>
      <c r="S5332"/>
      <c r="T5332"/>
      <c r="U5332"/>
      <c r="V5332"/>
      <c r="W5332"/>
      <c r="X5332"/>
      <c r="Y5332"/>
      <c r="Z5332"/>
      <c r="AA5332"/>
      <c r="AB5332"/>
      <c r="AC5332"/>
      <c r="AD5332"/>
      <c r="AE5332"/>
      <c r="AF5332"/>
      <c r="AG5332"/>
      <c r="AH5332"/>
      <c r="AI5332"/>
      <c r="AJ5332"/>
      <c r="AK5332"/>
      <c r="AL5332"/>
      <c r="AM5332"/>
      <c r="AN5332"/>
      <c r="AO5332"/>
      <c r="AP5332"/>
      <c r="AQ5332"/>
      <c r="AR5332"/>
      <c r="AS5332"/>
      <c r="AT5332"/>
      <c r="AU5332"/>
      <c r="AV5332"/>
      <c r="AW5332"/>
      <c r="AX5332"/>
      <c r="AY5332"/>
      <c r="AZ5332"/>
      <c r="BA5332"/>
      <c r="BB5332"/>
      <c r="BC5332"/>
      <c r="BD5332"/>
      <c r="BE5332"/>
      <c r="BF5332"/>
      <c r="BG5332"/>
      <c r="BH5332"/>
      <c r="BI5332"/>
      <c r="BJ5332"/>
      <c r="BK5332"/>
      <c r="BL5332"/>
      <c r="BM5332"/>
      <c r="BN5332"/>
      <c r="BO5332"/>
      <c r="BP5332"/>
      <c r="BQ5332"/>
      <c r="BR5332"/>
      <c r="BS5332"/>
      <c r="BT5332"/>
      <c r="BU5332"/>
      <c r="BV5332"/>
      <c r="BW5332"/>
      <c r="BX5332"/>
      <c r="BY5332"/>
      <c r="BZ5332"/>
      <c r="CA5332"/>
      <c r="CB5332"/>
      <c r="CC5332"/>
      <c r="CD5332"/>
      <c r="CE5332"/>
      <c r="CF5332"/>
      <c r="CG5332"/>
      <c r="CH5332"/>
      <c r="CI5332"/>
      <c r="CJ5332"/>
      <c r="CK5332"/>
      <c r="CL5332"/>
      <c r="CM5332"/>
      <c r="CN5332"/>
      <c r="CO5332"/>
      <c r="CP5332"/>
      <c r="CQ5332"/>
      <c r="CR5332"/>
      <c r="CS5332"/>
      <c r="CT5332"/>
      <c r="CU5332"/>
      <c r="CV5332"/>
    </row>
    <row r="5333" spans="10:100" x14ac:dyDescent="0.25">
      <c r="J5333"/>
      <c r="K5333"/>
      <c r="L5333"/>
      <c r="M5333"/>
      <c r="N5333"/>
      <c r="O5333"/>
      <c r="P5333"/>
      <c r="Q5333"/>
      <c r="R5333"/>
      <c r="S5333"/>
      <c r="T5333"/>
      <c r="U5333"/>
      <c r="V5333"/>
      <c r="W5333"/>
      <c r="X5333"/>
      <c r="Y5333"/>
      <c r="Z5333"/>
      <c r="AA5333"/>
      <c r="AB5333"/>
      <c r="AC5333"/>
      <c r="AD5333"/>
      <c r="AE5333"/>
      <c r="AF5333"/>
      <c r="AG5333"/>
      <c r="AH5333"/>
      <c r="AI5333"/>
      <c r="AJ5333"/>
      <c r="AK5333"/>
      <c r="AL5333"/>
      <c r="AM5333"/>
      <c r="AN5333"/>
      <c r="AO5333"/>
      <c r="AP5333"/>
      <c r="AQ5333"/>
      <c r="AR5333"/>
      <c r="AS5333"/>
      <c r="AT5333"/>
      <c r="AU5333"/>
      <c r="AV5333"/>
      <c r="AW5333"/>
      <c r="AX5333"/>
      <c r="AY5333"/>
      <c r="AZ5333"/>
      <c r="BA5333"/>
      <c r="BB5333"/>
      <c r="BC5333"/>
      <c r="BD5333"/>
      <c r="BE5333"/>
      <c r="BF5333"/>
      <c r="BG5333"/>
      <c r="BH5333"/>
      <c r="BI5333"/>
      <c r="BJ5333"/>
      <c r="BK5333"/>
      <c r="BL5333"/>
      <c r="BM5333"/>
      <c r="BN5333"/>
      <c r="BO5333"/>
      <c r="BP5333"/>
      <c r="BQ5333"/>
      <c r="BR5333"/>
      <c r="BS5333"/>
      <c r="BT5333"/>
      <c r="BU5333"/>
      <c r="BV5333"/>
      <c r="BW5333"/>
      <c r="BX5333"/>
      <c r="BY5333"/>
      <c r="BZ5333"/>
      <c r="CA5333"/>
      <c r="CB5333"/>
      <c r="CC5333"/>
      <c r="CD5333"/>
      <c r="CE5333"/>
      <c r="CF5333"/>
      <c r="CG5333"/>
      <c r="CH5333"/>
      <c r="CI5333"/>
      <c r="CJ5333"/>
      <c r="CK5333"/>
      <c r="CL5333"/>
      <c r="CM5333"/>
      <c r="CN5333"/>
      <c r="CO5333"/>
      <c r="CP5333"/>
      <c r="CQ5333"/>
      <c r="CR5333"/>
      <c r="CS5333"/>
      <c r="CT5333"/>
      <c r="CU5333"/>
      <c r="CV5333"/>
    </row>
    <row r="5334" spans="10:100" x14ac:dyDescent="0.25">
      <c r="J5334"/>
      <c r="K5334"/>
      <c r="L5334"/>
      <c r="M5334"/>
      <c r="N5334"/>
      <c r="O5334"/>
      <c r="P5334"/>
      <c r="Q5334"/>
      <c r="R5334"/>
      <c r="S5334"/>
      <c r="T5334"/>
      <c r="U5334"/>
      <c r="V5334"/>
      <c r="W5334"/>
      <c r="X5334"/>
      <c r="Y5334"/>
      <c r="Z5334"/>
      <c r="AA5334"/>
      <c r="AB5334"/>
      <c r="AC5334"/>
      <c r="AD5334"/>
      <c r="AE5334"/>
      <c r="AF5334"/>
      <c r="AG5334"/>
      <c r="AH5334"/>
      <c r="AI5334"/>
      <c r="AJ5334"/>
      <c r="AK5334"/>
      <c r="AL5334"/>
      <c r="AM5334"/>
      <c r="AN5334"/>
      <c r="AO5334"/>
      <c r="AP5334"/>
      <c r="AQ5334"/>
      <c r="AR5334"/>
      <c r="AS5334"/>
      <c r="AT5334"/>
      <c r="AU5334"/>
      <c r="AV5334"/>
      <c r="AW5334"/>
      <c r="AX5334"/>
      <c r="AY5334"/>
      <c r="AZ5334"/>
      <c r="BA5334"/>
      <c r="BB5334"/>
      <c r="BC5334"/>
      <c r="BD5334"/>
      <c r="BE5334"/>
      <c r="BF5334"/>
      <c r="BG5334"/>
      <c r="BH5334"/>
      <c r="BI5334"/>
      <c r="BJ5334"/>
      <c r="BK5334"/>
      <c r="BL5334"/>
      <c r="BM5334"/>
      <c r="BN5334"/>
      <c r="BO5334"/>
      <c r="BP5334"/>
      <c r="BQ5334"/>
      <c r="BR5334"/>
      <c r="BS5334"/>
      <c r="BT5334"/>
      <c r="BU5334"/>
      <c r="BV5334"/>
      <c r="BW5334"/>
      <c r="BX5334"/>
      <c r="BY5334"/>
      <c r="BZ5334"/>
      <c r="CA5334"/>
      <c r="CB5334"/>
      <c r="CC5334"/>
      <c r="CD5334"/>
      <c r="CE5334"/>
      <c r="CF5334"/>
      <c r="CG5334"/>
      <c r="CH5334"/>
      <c r="CI5334"/>
      <c r="CJ5334"/>
      <c r="CK5334"/>
      <c r="CL5334"/>
      <c r="CM5334"/>
      <c r="CN5334"/>
      <c r="CO5334"/>
      <c r="CP5334"/>
      <c r="CQ5334"/>
      <c r="CR5334"/>
      <c r="CS5334"/>
      <c r="CT5334"/>
      <c r="CU5334"/>
      <c r="CV5334"/>
    </row>
    <row r="5335" spans="10:100" x14ac:dyDescent="0.25">
      <c r="J5335"/>
      <c r="K5335"/>
      <c r="L5335"/>
      <c r="M5335"/>
      <c r="N5335"/>
      <c r="O5335"/>
      <c r="P5335"/>
      <c r="Q5335"/>
      <c r="R5335"/>
      <c r="S5335"/>
      <c r="T5335"/>
      <c r="U5335"/>
      <c r="V5335"/>
      <c r="W5335"/>
      <c r="X5335"/>
      <c r="Y5335"/>
      <c r="Z5335"/>
      <c r="AA5335"/>
      <c r="AB5335"/>
      <c r="AC5335"/>
      <c r="AD5335"/>
      <c r="AE5335"/>
      <c r="AF5335"/>
      <c r="AG5335"/>
      <c r="AH5335"/>
      <c r="AI5335"/>
      <c r="AJ5335"/>
      <c r="AK5335"/>
      <c r="AL5335"/>
      <c r="AM5335"/>
      <c r="AN5335"/>
      <c r="AO5335"/>
      <c r="AP5335"/>
      <c r="AQ5335"/>
      <c r="AR5335"/>
      <c r="AS5335"/>
      <c r="AT5335"/>
      <c r="AU5335"/>
      <c r="AV5335"/>
      <c r="AW5335"/>
      <c r="AX5335"/>
      <c r="AY5335"/>
      <c r="AZ5335"/>
      <c r="BA5335"/>
      <c r="BB5335"/>
      <c r="BC5335"/>
      <c r="BD5335"/>
      <c r="BE5335"/>
      <c r="BF5335"/>
      <c r="BG5335"/>
      <c r="BH5335"/>
      <c r="BI5335"/>
      <c r="BJ5335"/>
      <c r="BK5335"/>
      <c r="BL5335"/>
      <c r="BM5335"/>
      <c r="BN5335"/>
      <c r="BO5335"/>
      <c r="BP5335"/>
      <c r="BQ5335"/>
      <c r="BR5335"/>
      <c r="BS5335"/>
      <c r="BT5335"/>
      <c r="BU5335"/>
      <c r="BV5335"/>
      <c r="BW5335"/>
      <c r="BX5335"/>
      <c r="BY5335"/>
      <c r="BZ5335"/>
      <c r="CA5335"/>
      <c r="CB5335"/>
      <c r="CC5335"/>
      <c r="CD5335"/>
      <c r="CE5335"/>
      <c r="CF5335"/>
      <c r="CG5335"/>
      <c r="CH5335"/>
      <c r="CI5335"/>
      <c r="CJ5335"/>
      <c r="CK5335"/>
      <c r="CL5335"/>
      <c r="CM5335"/>
      <c r="CN5335"/>
      <c r="CO5335"/>
      <c r="CP5335"/>
      <c r="CQ5335"/>
      <c r="CR5335"/>
      <c r="CS5335"/>
      <c r="CT5335"/>
      <c r="CU5335"/>
      <c r="CV5335"/>
    </row>
    <row r="5336" spans="10:100" x14ac:dyDescent="0.25">
      <c r="J5336"/>
      <c r="K5336"/>
      <c r="L5336"/>
      <c r="M5336"/>
      <c r="N5336"/>
      <c r="O5336"/>
      <c r="P5336"/>
      <c r="Q5336"/>
      <c r="R5336"/>
      <c r="S5336"/>
      <c r="T5336"/>
      <c r="U5336"/>
      <c r="V5336"/>
      <c r="W5336"/>
      <c r="X5336"/>
      <c r="Y5336"/>
      <c r="Z5336"/>
      <c r="AA5336"/>
      <c r="AB5336"/>
      <c r="AC5336"/>
      <c r="AD5336"/>
      <c r="AE5336"/>
      <c r="AF5336"/>
      <c r="AG5336"/>
      <c r="AH5336"/>
      <c r="AI5336"/>
      <c r="AJ5336"/>
      <c r="AK5336"/>
      <c r="AL5336"/>
      <c r="AM5336"/>
      <c r="AN5336"/>
      <c r="AO5336"/>
      <c r="AP5336"/>
      <c r="AQ5336"/>
      <c r="AR5336"/>
      <c r="AS5336"/>
      <c r="AT5336"/>
      <c r="AU5336"/>
      <c r="AV5336"/>
      <c r="AW5336"/>
      <c r="AX5336"/>
      <c r="AY5336"/>
      <c r="AZ5336"/>
      <c r="BA5336"/>
      <c r="BB5336"/>
      <c r="BC5336"/>
      <c r="BD5336"/>
      <c r="BE5336"/>
      <c r="BF5336"/>
      <c r="BG5336"/>
      <c r="BH5336"/>
      <c r="BI5336"/>
      <c r="BJ5336"/>
      <c r="BK5336"/>
      <c r="BL5336"/>
      <c r="BM5336"/>
      <c r="BN5336"/>
      <c r="BO5336"/>
      <c r="BP5336"/>
      <c r="BQ5336"/>
      <c r="BR5336"/>
      <c r="BS5336"/>
      <c r="BT5336"/>
      <c r="BU5336"/>
      <c r="BV5336"/>
      <c r="BW5336"/>
      <c r="BX5336"/>
      <c r="BY5336"/>
      <c r="BZ5336"/>
      <c r="CA5336"/>
      <c r="CB5336"/>
      <c r="CC5336"/>
      <c r="CD5336"/>
      <c r="CE5336"/>
      <c r="CF5336"/>
      <c r="CG5336"/>
      <c r="CH5336"/>
      <c r="CI5336"/>
      <c r="CJ5336"/>
      <c r="CK5336"/>
      <c r="CL5336"/>
      <c r="CM5336"/>
      <c r="CN5336"/>
      <c r="CO5336"/>
      <c r="CP5336"/>
      <c r="CQ5336"/>
      <c r="CR5336"/>
      <c r="CS5336"/>
      <c r="CT5336"/>
      <c r="CU5336"/>
      <c r="CV5336"/>
    </row>
    <row r="5337" spans="10:100" x14ac:dyDescent="0.25">
      <c r="J5337"/>
      <c r="K5337"/>
      <c r="L5337"/>
      <c r="M5337"/>
      <c r="N5337"/>
      <c r="O5337"/>
      <c r="P5337"/>
      <c r="Q5337"/>
      <c r="R5337"/>
      <c r="S5337"/>
      <c r="T5337"/>
      <c r="U5337"/>
      <c r="V5337"/>
      <c r="W5337"/>
      <c r="X5337"/>
      <c r="Y5337"/>
      <c r="Z5337"/>
      <c r="AA5337"/>
      <c r="AB5337"/>
      <c r="AC5337"/>
      <c r="AD5337"/>
      <c r="AE5337"/>
      <c r="AF5337"/>
      <c r="AG5337"/>
      <c r="AH5337"/>
      <c r="AI5337"/>
      <c r="AJ5337"/>
      <c r="AK5337"/>
      <c r="AL5337"/>
      <c r="AM5337"/>
      <c r="AN5337"/>
      <c r="AO5337"/>
      <c r="AP5337"/>
      <c r="AQ5337"/>
      <c r="AR5337"/>
      <c r="AS5337"/>
      <c r="AT5337"/>
      <c r="AU5337"/>
      <c r="AV5337"/>
      <c r="AW5337"/>
      <c r="AX5337"/>
      <c r="AY5337"/>
      <c r="AZ5337"/>
      <c r="BA5337"/>
      <c r="BB5337"/>
      <c r="BC5337"/>
      <c r="BD5337"/>
      <c r="BE5337"/>
      <c r="BF5337"/>
      <c r="BG5337"/>
      <c r="BH5337"/>
      <c r="BI5337"/>
      <c r="BJ5337"/>
      <c r="BK5337"/>
      <c r="BL5337"/>
      <c r="BM5337"/>
      <c r="BN5337"/>
      <c r="BO5337"/>
      <c r="BP5337"/>
      <c r="BQ5337"/>
      <c r="BR5337"/>
      <c r="BS5337"/>
      <c r="BT5337"/>
      <c r="BU5337"/>
      <c r="BV5337"/>
      <c r="BW5337"/>
      <c r="BX5337"/>
      <c r="BY5337"/>
      <c r="BZ5337"/>
      <c r="CA5337"/>
      <c r="CB5337"/>
      <c r="CC5337"/>
      <c r="CD5337"/>
      <c r="CE5337"/>
      <c r="CF5337"/>
      <c r="CG5337"/>
      <c r="CH5337"/>
      <c r="CI5337"/>
      <c r="CJ5337"/>
      <c r="CK5337"/>
      <c r="CL5337"/>
      <c r="CM5337"/>
      <c r="CN5337"/>
      <c r="CO5337"/>
      <c r="CP5337"/>
      <c r="CQ5337"/>
      <c r="CR5337"/>
      <c r="CS5337"/>
      <c r="CT5337"/>
      <c r="CU5337"/>
      <c r="CV5337"/>
    </row>
    <row r="5338" spans="10:100" x14ac:dyDescent="0.25">
      <c r="J5338"/>
      <c r="K5338"/>
      <c r="L5338"/>
      <c r="M5338"/>
      <c r="N5338"/>
      <c r="O5338"/>
      <c r="P5338"/>
      <c r="Q5338"/>
      <c r="R5338"/>
      <c r="S5338"/>
      <c r="T5338"/>
      <c r="U5338"/>
      <c r="V5338"/>
      <c r="W5338"/>
      <c r="X5338"/>
      <c r="Y5338"/>
      <c r="Z5338"/>
      <c r="AA5338"/>
      <c r="AB5338"/>
      <c r="AC5338"/>
      <c r="AD5338"/>
      <c r="AE5338"/>
      <c r="AF5338"/>
      <c r="AG5338"/>
      <c r="AH5338"/>
      <c r="AI5338"/>
      <c r="AJ5338"/>
      <c r="AK5338"/>
      <c r="AL5338"/>
      <c r="AM5338"/>
      <c r="AN5338"/>
      <c r="AO5338"/>
      <c r="AP5338"/>
      <c r="AQ5338"/>
      <c r="AR5338"/>
      <c r="AS5338"/>
      <c r="AT5338"/>
      <c r="AU5338"/>
      <c r="AV5338"/>
      <c r="AW5338"/>
      <c r="AX5338"/>
      <c r="AY5338"/>
      <c r="AZ5338"/>
      <c r="BA5338"/>
      <c r="BB5338"/>
      <c r="BC5338"/>
      <c r="BD5338"/>
      <c r="BE5338"/>
      <c r="BF5338"/>
      <c r="BG5338"/>
      <c r="BH5338"/>
      <c r="BI5338"/>
      <c r="BJ5338"/>
      <c r="BK5338"/>
      <c r="BL5338"/>
      <c r="BM5338"/>
      <c r="BN5338"/>
      <c r="BO5338"/>
      <c r="BP5338"/>
      <c r="BQ5338"/>
      <c r="BR5338"/>
      <c r="BS5338"/>
      <c r="BT5338"/>
      <c r="BU5338"/>
      <c r="BV5338"/>
      <c r="BW5338"/>
      <c r="BX5338"/>
      <c r="BY5338"/>
      <c r="BZ5338"/>
      <c r="CA5338"/>
      <c r="CB5338"/>
      <c r="CC5338"/>
      <c r="CD5338"/>
      <c r="CE5338"/>
      <c r="CF5338"/>
      <c r="CG5338"/>
      <c r="CH5338"/>
      <c r="CI5338"/>
      <c r="CJ5338"/>
      <c r="CK5338"/>
      <c r="CL5338"/>
      <c r="CM5338"/>
      <c r="CN5338"/>
      <c r="CO5338"/>
      <c r="CP5338"/>
      <c r="CQ5338"/>
      <c r="CR5338"/>
      <c r="CS5338"/>
      <c r="CT5338"/>
      <c r="CU5338"/>
      <c r="CV5338"/>
    </row>
    <row r="5339" spans="10:100" x14ac:dyDescent="0.25">
      <c r="J5339"/>
      <c r="K5339"/>
      <c r="L5339"/>
      <c r="M5339"/>
      <c r="N5339"/>
      <c r="O5339"/>
      <c r="P5339"/>
      <c r="Q5339"/>
      <c r="R5339"/>
      <c r="S5339"/>
      <c r="T5339"/>
      <c r="U5339"/>
      <c r="V5339"/>
      <c r="W5339"/>
      <c r="X5339"/>
      <c r="Y5339"/>
      <c r="Z5339"/>
      <c r="AA5339"/>
      <c r="AB5339"/>
      <c r="AC5339"/>
      <c r="AD5339"/>
      <c r="AE5339"/>
      <c r="AF5339"/>
      <c r="AG5339"/>
      <c r="AH5339"/>
      <c r="AI5339"/>
      <c r="AJ5339"/>
      <c r="AK5339"/>
      <c r="AL5339"/>
      <c r="AM5339"/>
      <c r="AN5339"/>
      <c r="AO5339"/>
      <c r="AP5339"/>
      <c r="AQ5339"/>
      <c r="AR5339"/>
      <c r="AS5339"/>
      <c r="AT5339"/>
      <c r="AU5339"/>
      <c r="AV5339"/>
      <c r="AW5339"/>
      <c r="AX5339"/>
      <c r="AY5339"/>
      <c r="AZ5339"/>
      <c r="BA5339"/>
      <c r="BB5339"/>
      <c r="BC5339"/>
      <c r="BD5339"/>
      <c r="BE5339"/>
      <c r="BF5339"/>
      <c r="BG5339"/>
      <c r="BH5339"/>
      <c r="BI5339"/>
      <c r="BJ5339"/>
      <c r="BK5339"/>
      <c r="BL5339"/>
      <c r="BM5339"/>
      <c r="BN5339"/>
      <c r="BO5339"/>
      <c r="BP5339"/>
      <c r="BQ5339"/>
      <c r="BR5339"/>
      <c r="BS5339"/>
      <c r="BT5339"/>
      <c r="BU5339"/>
      <c r="BV5339"/>
      <c r="BW5339"/>
      <c r="BX5339"/>
      <c r="BY5339"/>
      <c r="BZ5339"/>
      <c r="CA5339"/>
      <c r="CB5339"/>
      <c r="CC5339"/>
      <c r="CD5339"/>
      <c r="CE5339"/>
      <c r="CF5339"/>
      <c r="CG5339"/>
      <c r="CH5339"/>
      <c r="CI5339"/>
      <c r="CJ5339"/>
      <c r="CK5339"/>
      <c r="CL5339"/>
      <c r="CM5339"/>
      <c r="CN5339"/>
      <c r="CO5339"/>
      <c r="CP5339"/>
      <c r="CQ5339"/>
      <c r="CR5339"/>
      <c r="CS5339"/>
      <c r="CT5339"/>
      <c r="CU5339"/>
      <c r="CV5339"/>
    </row>
    <row r="5340" spans="10:100" x14ac:dyDescent="0.25">
      <c r="J5340"/>
      <c r="K5340"/>
      <c r="L5340"/>
      <c r="M5340"/>
      <c r="N5340"/>
      <c r="O5340"/>
      <c r="P5340"/>
      <c r="Q5340"/>
      <c r="R5340"/>
      <c r="S5340"/>
      <c r="T5340"/>
      <c r="U5340"/>
      <c r="V5340"/>
      <c r="W5340"/>
      <c r="X5340"/>
      <c r="Y5340"/>
      <c r="Z5340"/>
      <c r="AA5340"/>
      <c r="AB5340"/>
      <c r="AC5340"/>
      <c r="AD5340"/>
      <c r="AE5340"/>
      <c r="AF5340"/>
      <c r="AG5340"/>
      <c r="AH5340"/>
      <c r="AI5340"/>
      <c r="AJ5340"/>
      <c r="AK5340"/>
      <c r="AL5340"/>
      <c r="AM5340"/>
      <c r="AN5340"/>
      <c r="AO5340"/>
      <c r="AP5340"/>
      <c r="AQ5340"/>
      <c r="AR5340"/>
      <c r="AS5340"/>
      <c r="AT5340"/>
      <c r="AU5340"/>
      <c r="AV5340"/>
      <c r="AW5340"/>
      <c r="AX5340"/>
      <c r="AY5340"/>
      <c r="AZ5340"/>
      <c r="BA5340"/>
      <c r="BB5340"/>
      <c r="BC5340"/>
      <c r="BD5340"/>
      <c r="BE5340"/>
      <c r="BF5340"/>
      <c r="BG5340"/>
      <c r="BH5340"/>
      <c r="BI5340"/>
      <c r="BJ5340"/>
      <c r="BK5340"/>
      <c r="BL5340"/>
      <c r="BM5340"/>
      <c r="BN5340"/>
      <c r="BO5340"/>
      <c r="BP5340"/>
      <c r="BQ5340"/>
      <c r="BR5340"/>
      <c r="BS5340"/>
      <c r="BT5340"/>
      <c r="BU5340"/>
      <c r="BV5340"/>
      <c r="BW5340"/>
      <c r="BX5340"/>
      <c r="BY5340"/>
      <c r="BZ5340"/>
      <c r="CA5340"/>
      <c r="CB5340"/>
      <c r="CC5340"/>
      <c r="CD5340"/>
      <c r="CE5340"/>
      <c r="CF5340"/>
      <c r="CG5340"/>
      <c r="CH5340"/>
      <c r="CI5340"/>
      <c r="CJ5340"/>
      <c r="CK5340"/>
      <c r="CL5340"/>
      <c r="CM5340"/>
      <c r="CN5340"/>
      <c r="CO5340"/>
      <c r="CP5340"/>
      <c r="CQ5340"/>
      <c r="CR5340"/>
      <c r="CS5340"/>
      <c r="CT5340"/>
      <c r="CU5340"/>
      <c r="CV5340"/>
    </row>
    <row r="5341" spans="10:100" x14ac:dyDescent="0.25">
      <c r="J5341"/>
      <c r="K5341"/>
      <c r="L5341"/>
      <c r="M5341"/>
      <c r="N5341"/>
      <c r="O5341"/>
      <c r="P5341"/>
      <c r="Q5341"/>
      <c r="R5341"/>
      <c r="S5341"/>
      <c r="T5341"/>
      <c r="U5341"/>
      <c r="V5341"/>
      <c r="W5341"/>
      <c r="X5341"/>
      <c r="Y5341"/>
      <c r="Z5341"/>
      <c r="AA5341"/>
      <c r="AB5341"/>
      <c r="AC5341"/>
      <c r="AD5341"/>
      <c r="AE5341"/>
      <c r="AF5341"/>
      <c r="AG5341"/>
      <c r="AH5341"/>
      <c r="AI5341"/>
      <c r="AJ5341"/>
      <c r="AK5341"/>
      <c r="AL5341"/>
      <c r="AM5341"/>
      <c r="AN5341"/>
      <c r="AO5341"/>
      <c r="AP5341"/>
      <c r="AQ5341"/>
      <c r="AR5341"/>
      <c r="AS5341"/>
      <c r="AT5341"/>
      <c r="AU5341"/>
      <c r="AV5341"/>
      <c r="AW5341"/>
      <c r="AX5341"/>
      <c r="AY5341"/>
      <c r="AZ5341"/>
      <c r="BA5341"/>
      <c r="BB5341"/>
      <c r="BC5341"/>
      <c r="BD5341"/>
      <c r="BE5341"/>
      <c r="BF5341"/>
      <c r="BG5341"/>
      <c r="BH5341"/>
      <c r="BI5341"/>
      <c r="BJ5341"/>
      <c r="BK5341"/>
      <c r="BL5341"/>
      <c r="BM5341"/>
      <c r="BN5341"/>
      <c r="BO5341"/>
      <c r="BP5341"/>
      <c r="BQ5341"/>
      <c r="BR5341"/>
      <c r="BS5341"/>
      <c r="BT5341"/>
      <c r="BU5341"/>
      <c r="BV5341"/>
      <c r="BW5341"/>
      <c r="BX5341"/>
      <c r="BY5341"/>
      <c r="BZ5341"/>
      <c r="CA5341"/>
      <c r="CB5341"/>
      <c r="CC5341"/>
      <c r="CD5341"/>
      <c r="CE5341"/>
      <c r="CF5341"/>
      <c r="CG5341"/>
      <c r="CH5341"/>
      <c r="CI5341"/>
      <c r="CJ5341"/>
      <c r="CK5341"/>
      <c r="CL5341"/>
      <c r="CM5341"/>
      <c r="CN5341"/>
      <c r="CO5341"/>
      <c r="CP5341"/>
      <c r="CQ5341"/>
      <c r="CR5341"/>
      <c r="CS5341"/>
      <c r="CT5341"/>
      <c r="CU5341"/>
      <c r="CV5341"/>
    </row>
    <row r="5342" spans="10:100" x14ac:dyDescent="0.25">
      <c r="J5342"/>
      <c r="K5342"/>
      <c r="L5342"/>
      <c r="M5342"/>
      <c r="N5342"/>
      <c r="O5342"/>
      <c r="P5342"/>
      <c r="Q5342"/>
      <c r="R5342"/>
      <c r="S5342"/>
      <c r="T5342"/>
      <c r="U5342"/>
      <c r="V5342"/>
      <c r="W5342"/>
      <c r="X5342"/>
      <c r="Y5342"/>
      <c r="Z5342"/>
      <c r="AA5342"/>
      <c r="AB5342"/>
      <c r="AC5342"/>
      <c r="AD5342"/>
      <c r="AE5342"/>
      <c r="AF5342"/>
      <c r="AG5342"/>
      <c r="AH5342"/>
      <c r="AI5342"/>
      <c r="AJ5342"/>
      <c r="AK5342"/>
      <c r="AL5342"/>
      <c r="AM5342"/>
      <c r="AN5342"/>
      <c r="AO5342"/>
      <c r="AP5342"/>
      <c r="AQ5342"/>
      <c r="AR5342"/>
      <c r="AS5342"/>
      <c r="AT5342"/>
      <c r="AU5342"/>
      <c r="AV5342"/>
      <c r="AW5342"/>
      <c r="AX5342"/>
      <c r="AY5342"/>
      <c r="AZ5342"/>
      <c r="BA5342"/>
      <c r="BB5342"/>
      <c r="BC5342"/>
      <c r="BD5342"/>
      <c r="BE5342"/>
      <c r="BF5342"/>
      <c r="BG5342"/>
      <c r="BH5342"/>
      <c r="BI5342"/>
      <c r="BJ5342"/>
      <c r="BK5342"/>
      <c r="BL5342"/>
      <c r="BM5342"/>
      <c r="BN5342"/>
      <c r="BO5342"/>
      <c r="BP5342"/>
      <c r="BQ5342"/>
      <c r="BR5342"/>
      <c r="BS5342"/>
      <c r="BT5342"/>
      <c r="BU5342"/>
      <c r="BV5342"/>
      <c r="BW5342"/>
      <c r="BX5342"/>
      <c r="BY5342"/>
      <c r="BZ5342"/>
      <c r="CA5342"/>
      <c r="CB5342"/>
      <c r="CC5342"/>
      <c r="CD5342"/>
      <c r="CE5342"/>
      <c r="CF5342"/>
      <c r="CG5342"/>
      <c r="CH5342"/>
      <c r="CI5342"/>
      <c r="CJ5342"/>
      <c r="CK5342"/>
      <c r="CL5342"/>
      <c r="CM5342"/>
      <c r="CN5342"/>
      <c r="CO5342"/>
      <c r="CP5342"/>
      <c r="CQ5342"/>
      <c r="CR5342"/>
      <c r="CS5342"/>
      <c r="CT5342"/>
      <c r="CU5342"/>
      <c r="CV5342"/>
    </row>
    <row r="5343" spans="10:100" x14ac:dyDescent="0.25">
      <c r="J5343"/>
      <c r="K5343"/>
      <c r="L5343"/>
      <c r="M5343"/>
      <c r="N5343"/>
      <c r="O5343"/>
      <c r="P5343"/>
      <c r="Q5343"/>
      <c r="R5343"/>
      <c r="S5343"/>
      <c r="T5343"/>
      <c r="U5343"/>
      <c r="V5343"/>
      <c r="W5343"/>
      <c r="X5343"/>
      <c r="Y5343"/>
      <c r="Z5343"/>
      <c r="AA5343"/>
      <c r="AB5343"/>
      <c r="AC5343"/>
      <c r="AD5343"/>
      <c r="AE5343"/>
      <c r="AF5343"/>
      <c r="AG5343"/>
      <c r="AH5343"/>
      <c r="AI5343"/>
      <c r="AJ5343"/>
      <c r="AK5343"/>
      <c r="AL5343"/>
      <c r="AM5343"/>
      <c r="AN5343"/>
      <c r="AO5343"/>
      <c r="AP5343"/>
      <c r="AQ5343"/>
      <c r="AR5343"/>
      <c r="AS5343"/>
      <c r="AT5343"/>
      <c r="AU5343"/>
      <c r="AV5343"/>
      <c r="AW5343"/>
      <c r="AX5343"/>
      <c r="AY5343"/>
      <c r="AZ5343"/>
      <c r="BA5343"/>
      <c r="BB5343"/>
      <c r="BC5343"/>
      <c r="BD5343"/>
      <c r="BE5343"/>
      <c r="BF5343"/>
      <c r="BG5343"/>
      <c r="BH5343"/>
      <c r="BI5343"/>
      <c r="BJ5343"/>
      <c r="BK5343"/>
      <c r="BL5343"/>
      <c r="BM5343"/>
      <c r="BN5343"/>
      <c r="BO5343"/>
      <c r="BP5343"/>
      <c r="BQ5343"/>
      <c r="BR5343"/>
      <c r="BS5343"/>
      <c r="BT5343"/>
      <c r="BU5343"/>
      <c r="BV5343"/>
      <c r="BW5343"/>
      <c r="BX5343"/>
      <c r="BY5343"/>
      <c r="BZ5343"/>
      <c r="CA5343"/>
      <c r="CB5343"/>
      <c r="CC5343"/>
      <c r="CD5343"/>
      <c r="CE5343"/>
      <c r="CF5343"/>
      <c r="CG5343"/>
      <c r="CH5343"/>
      <c r="CI5343"/>
      <c r="CJ5343"/>
      <c r="CK5343"/>
      <c r="CL5343"/>
      <c r="CM5343"/>
      <c r="CN5343"/>
      <c r="CO5343"/>
      <c r="CP5343"/>
      <c r="CQ5343"/>
      <c r="CR5343"/>
      <c r="CS5343"/>
      <c r="CT5343"/>
      <c r="CU5343"/>
      <c r="CV5343"/>
    </row>
    <row r="5344" spans="10:100" x14ac:dyDescent="0.25">
      <c r="J5344"/>
      <c r="K5344"/>
      <c r="L5344"/>
      <c r="M5344"/>
      <c r="N5344"/>
      <c r="O5344"/>
      <c r="P5344"/>
      <c r="Q5344"/>
      <c r="R5344"/>
      <c r="S5344"/>
      <c r="T5344"/>
      <c r="U5344"/>
      <c r="V5344"/>
      <c r="W5344"/>
      <c r="X5344"/>
      <c r="Y5344"/>
      <c r="Z5344"/>
      <c r="AA5344"/>
      <c r="AB5344"/>
      <c r="AC5344"/>
      <c r="AD5344"/>
      <c r="AE5344"/>
      <c r="AF5344"/>
      <c r="AG5344"/>
      <c r="AH5344"/>
      <c r="AI5344"/>
      <c r="AJ5344"/>
      <c r="AK5344"/>
      <c r="AL5344"/>
      <c r="AM5344"/>
      <c r="AN5344"/>
      <c r="AO5344"/>
      <c r="AP5344"/>
      <c r="AQ5344"/>
      <c r="AR5344"/>
      <c r="AS5344"/>
      <c r="AT5344"/>
      <c r="AU5344"/>
      <c r="AV5344"/>
      <c r="AW5344"/>
      <c r="AX5344"/>
      <c r="AY5344"/>
      <c r="AZ5344"/>
      <c r="BA5344"/>
      <c r="BB5344"/>
      <c r="BC5344"/>
      <c r="BD5344"/>
      <c r="BE5344"/>
      <c r="BF5344"/>
      <c r="BG5344"/>
      <c r="BH5344"/>
      <c r="BI5344"/>
      <c r="BJ5344"/>
      <c r="BK5344"/>
      <c r="BL5344"/>
      <c r="BM5344"/>
      <c r="BN5344"/>
      <c r="BO5344"/>
      <c r="BP5344"/>
      <c r="BQ5344"/>
      <c r="BR5344"/>
      <c r="BS5344"/>
      <c r="BT5344"/>
      <c r="BU5344"/>
      <c r="BV5344"/>
      <c r="BW5344"/>
      <c r="BX5344"/>
      <c r="BY5344"/>
      <c r="BZ5344"/>
      <c r="CA5344"/>
      <c r="CB5344"/>
      <c r="CC5344"/>
      <c r="CD5344"/>
      <c r="CE5344"/>
      <c r="CF5344"/>
      <c r="CG5344"/>
      <c r="CH5344"/>
      <c r="CI5344"/>
      <c r="CJ5344"/>
      <c r="CK5344"/>
      <c r="CL5344"/>
      <c r="CM5344"/>
      <c r="CN5344"/>
      <c r="CO5344"/>
      <c r="CP5344"/>
      <c r="CQ5344"/>
      <c r="CR5344"/>
      <c r="CS5344"/>
      <c r="CT5344"/>
      <c r="CU5344"/>
      <c r="CV5344"/>
    </row>
    <row r="5345" spans="10:100" x14ac:dyDescent="0.25">
      <c r="J5345"/>
      <c r="K5345"/>
      <c r="L5345"/>
      <c r="M5345"/>
      <c r="N5345"/>
      <c r="O5345"/>
      <c r="P5345"/>
      <c r="Q5345"/>
      <c r="R5345"/>
      <c r="S5345"/>
      <c r="T5345"/>
      <c r="U5345"/>
      <c r="V5345"/>
      <c r="W5345"/>
      <c r="X5345"/>
      <c r="Y5345"/>
      <c r="Z5345"/>
      <c r="AA5345"/>
      <c r="AB5345"/>
      <c r="AC5345"/>
      <c r="AD5345"/>
      <c r="AE5345"/>
      <c r="AF5345"/>
      <c r="AG5345"/>
      <c r="AH5345"/>
      <c r="AI5345"/>
      <c r="AJ5345"/>
      <c r="AK5345"/>
      <c r="AL5345"/>
      <c r="AM5345"/>
      <c r="AN5345"/>
      <c r="AO5345"/>
      <c r="AP5345"/>
      <c r="AQ5345"/>
      <c r="AR5345"/>
      <c r="AS5345"/>
      <c r="AT5345"/>
      <c r="AU5345"/>
      <c r="AV5345"/>
      <c r="AW5345"/>
      <c r="AX5345"/>
      <c r="AY5345"/>
      <c r="AZ5345"/>
      <c r="BA5345"/>
      <c r="BB5345"/>
      <c r="BC5345"/>
      <c r="BD5345"/>
      <c r="BE5345"/>
      <c r="BF5345"/>
      <c r="BG5345"/>
      <c r="BH5345"/>
      <c r="BI5345"/>
      <c r="BJ5345"/>
      <c r="BK5345"/>
      <c r="BL5345"/>
      <c r="BM5345"/>
      <c r="BN5345"/>
      <c r="BO5345"/>
      <c r="BP5345"/>
      <c r="BQ5345"/>
      <c r="BR5345"/>
      <c r="BS5345"/>
      <c r="BT5345"/>
      <c r="BU5345"/>
      <c r="BV5345"/>
      <c r="BW5345"/>
      <c r="BX5345"/>
      <c r="BY5345"/>
      <c r="BZ5345"/>
      <c r="CA5345"/>
      <c r="CB5345"/>
      <c r="CC5345"/>
      <c r="CD5345"/>
      <c r="CE5345"/>
      <c r="CF5345"/>
      <c r="CG5345"/>
      <c r="CH5345"/>
      <c r="CI5345"/>
      <c r="CJ5345"/>
      <c r="CK5345"/>
      <c r="CL5345"/>
      <c r="CM5345"/>
      <c r="CN5345"/>
      <c r="CO5345"/>
      <c r="CP5345"/>
      <c r="CQ5345"/>
      <c r="CR5345"/>
      <c r="CS5345"/>
      <c r="CT5345"/>
      <c r="CU5345"/>
      <c r="CV5345"/>
    </row>
    <row r="5346" spans="10:100" x14ac:dyDescent="0.25">
      <c r="J5346"/>
      <c r="K5346"/>
      <c r="L5346"/>
      <c r="M5346"/>
      <c r="N5346"/>
      <c r="O5346"/>
      <c r="P5346"/>
      <c r="Q5346"/>
      <c r="R5346"/>
      <c r="S5346"/>
      <c r="T5346"/>
      <c r="U5346"/>
      <c r="V5346"/>
      <c r="W5346"/>
      <c r="X5346"/>
      <c r="Y5346"/>
      <c r="Z5346"/>
      <c r="AA5346"/>
      <c r="AB5346"/>
      <c r="AC5346"/>
      <c r="AD5346"/>
      <c r="AE5346"/>
      <c r="AF5346"/>
      <c r="AG5346"/>
      <c r="AH5346"/>
      <c r="AI5346"/>
      <c r="AJ5346"/>
      <c r="AK5346"/>
      <c r="AL5346"/>
      <c r="AM5346"/>
      <c r="AN5346"/>
      <c r="AO5346"/>
      <c r="AP5346"/>
      <c r="AQ5346"/>
      <c r="AR5346"/>
      <c r="AS5346"/>
      <c r="AT5346"/>
      <c r="AU5346"/>
      <c r="AV5346"/>
      <c r="AW5346"/>
      <c r="AX5346"/>
      <c r="AY5346"/>
      <c r="AZ5346"/>
      <c r="BA5346"/>
      <c r="BB5346"/>
      <c r="BC5346"/>
      <c r="BD5346"/>
      <c r="BE5346"/>
      <c r="BF5346"/>
      <c r="BG5346"/>
      <c r="BH5346"/>
      <c r="BI5346"/>
      <c r="BJ5346"/>
      <c r="BK5346"/>
      <c r="BL5346"/>
      <c r="BM5346"/>
      <c r="BN5346"/>
      <c r="BO5346"/>
      <c r="BP5346"/>
      <c r="BQ5346"/>
      <c r="BR5346"/>
      <c r="BS5346"/>
      <c r="BT5346"/>
      <c r="BU5346"/>
      <c r="BV5346"/>
      <c r="BW5346"/>
      <c r="BX5346"/>
      <c r="BY5346"/>
      <c r="BZ5346"/>
      <c r="CA5346"/>
      <c r="CB5346"/>
      <c r="CC5346"/>
      <c r="CD5346"/>
      <c r="CE5346"/>
      <c r="CF5346"/>
      <c r="CG5346"/>
      <c r="CH5346"/>
      <c r="CI5346"/>
      <c r="CJ5346"/>
      <c r="CK5346"/>
      <c r="CL5346"/>
      <c r="CM5346"/>
      <c r="CN5346"/>
      <c r="CO5346"/>
      <c r="CP5346"/>
      <c r="CQ5346"/>
      <c r="CR5346"/>
      <c r="CS5346"/>
      <c r="CT5346"/>
      <c r="CU5346"/>
      <c r="CV5346"/>
    </row>
    <row r="5347" spans="10:100" x14ac:dyDescent="0.25">
      <c r="J5347"/>
      <c r="K5347"/>
      <c r="L5347"/>
      <c r="M5347"/>
      <c r="N5347"/>
      <c r="O5347"/>
      <c r="P5347"/>
      <c r="Q5347"/>
      <c r="R5347"/>
      <c r="S5347"/>
      <c r="T5347"/>
      <c r="U5347"/>
      <c r="V5347"/>
      <c r="W5347"/>
      <c r="X5347"/>
      <c r="Y5347"/>
      <c r="Z5347"/>
      <c r="AA5347"/>
      <c r="AB5347"/>
      <c r="AC5347"/>
      <c r="AD5347"/>
      <c r="AE5347"/>
      <c r="AF5347"/>
      <c r="AG5347"/>
      <c r="AH5347"/>
      <c r="AI5347"/>
      <c r="AJ5347"/>
      <c r="AK5347"/>
      <c r="AL5347"/>
      <c r="AM5347"/>
      <c r="AN5347"/>
      <c r="AO5347"/>
      <c r="AP5347"/>
      <c r="AQ5347"/>
      <c r="AR5347"/>
      <c r="AS5347"/>
      <c r="AT5347"/>
      <c r="AU5347"/>
      <c r="AV5347"/>
      <c r="AW5347"/>
      <c r="AX5347"/>
      <c r="AY5347"/>
      <c r="AZ5347"/>
      <c r="BA5347"/>
      <c r="BB5347"/>
      <c r="BC5347"/>
      <c r="BD5347"/>
      <c r="BE5347"/>
      <c r="BF5347"/>
      <c r="BG5347"/>
      <c r="BH5347"/>
      <c r="BI5347"/>
      <c r="BJ5347"/>
      <c r="BK5347"/>
      <c r="BL5347"/>
      <c r="BM5347"/>
      <c r="BN5347"/>
      <c r="BO5347"/>
      <c r="BP5347"/>
      <c r="BQ5347"/>
      <c r="BR5347"/>
      <c r="BS5347"/>
      <c r="BT5347"/>
      <c r="BU5347"/>
      <c r="BV5347"/>
      <c r="BW5347"/>
      <c r="BX5347"/>
      <c r="BY5347"/>
      <c r="BZ5347"/>
      <c r="CA5347"/>
      <c r="CB5347"/>
      <c r="CC5347"/>
      <c r="CD5347"/>
      <c r="CE5347"/>
      <c r="CF5347"/>
      <c r="CG5347"/>
      <c r="CH5347"/>
      <c r="CI5347"/>
      <c r="CJ5347"/>
      <c r="CK5347"/>
      <c r="CL5347"/>
      <c r="CM5347"/>
      <c r="CN5347"/>
      <c r="CO5347"/>
      <c r="CP5347"/>
      <c r="CQ5347"/>
      <c r="CR5347"/>
      <c r="CS5347"/>
      <c r="CT5347"/>
      <c r="CU5347"/>
      <c r="CV5347"/>
    </row>
    <row r="5348" spans="10:100" x14ac:dyDescent="0.25">
      <c r="J5348"/>
      <c r="K5348"/>
      <c r="L5348"/>
      <c r="M5348"/>
      <c r="N5348"/>
      <c r="O5348"/>
      <c r="P5348"/>
      <c r="Q5348"/>
      <c r="R5348"/>
      <c r="S5348"/>
      <c r="T5348"/>
      <c r="U5348"/>
      <c r="V5348"/>
      <c r="W5348"/>
      <c r="X5348"/>
      <c r="Y5348"/>
      <c r="Z5348"/>
      <c r="AA5348"/>
      <c r="AB5348"/>
      <c r="AC5348"/>
      <c r="AD5348"/>
      <c r="AE5348"/>
      <c r="AF5348"/>
      <c r="AG5348"/>
      <c r="AH5348"/>
      <c r="AI5348"/>
      <c r="AJ5348"/>
      <c r="AK5348"/>
      <c r="AL5348"/>
      <c r="AM5348"/>
      <c r="AN5348"/>
      <c r="AO5348"/>
      <c r="AP5348"/>
      <c r="AQ5348"/>
      <c r="AR5348"/>
      <c r="AS5348"/>
      <c r="AT5348"/>
      <c r="AU5348"/>
      <c r="AV5348"/>
      <c r="AW5348"/>
      <c r="AX5348"/>
      <c r="AY5348"/>
      <c r="AZ5348"/>
      <c r="BA5348"/>
      <c r="BB5348"/>
      <c r="BC5348"/>
      <c r="BD5348"/>
      <c r="BE5348"/>
      <c r="BF5348"/>
      <c r="BG5348"/>
      <c r="BH5348"/>
      <c r="BI5348"/>
      <c r="BJ5348"/>
      <c r="BK5348"/>
      <c r="BL5348"/>
      <c r="BM5348"/>
      <c r="BN5348"/>
      <c r="BO5348"/>
      <c r="BP5348"/>
      <c r="BQ5348"/>
      <c r="BR5348"/>
      <c r="BS5348"/>
      <c r="BT5348"/>
      <c r="BU5348"/>
      <c r="BV5348"/>
      <c r="BW5348"/>
      <c r="BX5348"/>
      <c r="BY5348"/>
      <c r="BZ5348"/>
      <c r="CA5348"/>
      <c r="CB5348"/>
      <c r="CC5348"/>
      <c r="CD5348"/>
      <c r="CE5348"/>
      <c r="CF5348"/>
      <c r="CG5348"/>
      <c r="CH5348"/>
      <c r="CI5348"/>
      <c r="CJ5348"/>
      <c r="CK5348"/>
      <c r="CL5348"/>
      <c r="CM5348"/>
      <c r="CN5348"/>
      <c r="CO5348"/>
      <c r="CP5348"/>
      <c r="CQ5348"/>
      <c r="CR5348"/>
      <c r="CS5348"/>
      <c r="CT5348"/>
      <c r="CU5348"/>
      <c r="CV5348"/>
    </row>
    <row r="5349" spans="10:100" x14ac:dyDescent="0.25">
      <c r="J5349"/>
      <c r="K5349"/>
      <c r="L5349"/>
      <c r="M5349"/>
      <c r="N5349"/>
      <c r="O5349"/>
      <c r="P5349"/>
      <c r="Q5349"/>
      <c r="R5349"/>
      <c r="S5349"/>
      <c r="T5349"/>
      <c r="U5349"/>
      <c r="V5349"/>
      <c r="W5349"/>
      <c r="X5349"/>
      <c r="Y5349"/>
      <c r="Z5349"/>
      <c r="AA5349"/>
      <c r="AB5349"/>
      <c r="AC5349"/>
      <c r="AD5349"/>
      <c r="AE5349"/>
      <c r="AF5349"/>
      <c r="AG5349"/>
      <c r="AH5349"/>
      <c r="AI5349"/>
      <c r="AJ5349"/>
      <c r="AK5349"/>
      <c r="AL5349"/>
      <c r="AM5349"/>
      <c r="AN5349"/>
      <c r="AO5349"/>
      <c r="AP5349"/>
      <c r="AQ5349"/>
      <c r="AR5349"/>
      <c r="AS5349"/>
      <c r="AT5349"/>
      <c r="AU5349"/>
      <c r="AV5349"/>
      <c r="AW5349"/>
      <c r="AX5349"/>
      <c r="AY5349"/>
      <c r="AZ5349"/>
      <c r="BA5349"/>
      <c r="BB5349"/>
      <c r="BC5349"/>
      <c r="BD5349"/>
      <c r="BE5349"/>
      <c r="BF5349"/>
      <c r="BG5349"/>
      <c r="BH5349"/>
      <c r="BI5349"/>
      <c r="BJ5349"/>
      <c r="BK5349"/>
      <c r="BL5349"/>
      <c r="BM5349"/>
      <c r="BN5349"/>
      <c r="BO5349"/>
      <c r="BP5349"/>
      <c r="BQ5349"/>
      <c r="BR5349"/>
      <c r="BS5349"/>
      <c r="BT5349"/>
      <c r="BU5349"/>
      <c r="BV5349"/>
      <c r="BW5349"/>
      <c r="BX5349"/>
      <c r="BY5349"/>
      <c r="BZ5349"/>
      <c r="CA5349"/>
      <c r="CB5349"/>
      <c r="CC5349"/>
      <c r="CD5349"/>
      <c r="CE5349"/>
      <c r="CF5349"/>
      <c r="CG5349"/>
      <c r="CH5349"/>
      <c r="CI5349"/>
      <c r="CJ5349"/>
      <c r="CK5349"/>
      <c r="CL5349"/>
      <c r="CM5349"/>
      <c r="CN5349"/>
      <c r="CO5349"/>
      <c r="CP5349"/>
      <c r="CQ5349"/>
      <c r="CR5349"/>
      <c r="CS5349"/>
      <c r="CT5349"/>
      <c r="CU5349"/>
      <c r="CV5349"/>
    </row>
    <row r="5350" spans="10:100" x14ac:dyDescent="0.25">
      <c r="J5350"/>
      <c r="K5350"/>
      <c r="L5350"/>
      <c r="M5350"/>
      <c r="N5350"/>
      <c r="O5350"/>
      <c r="P5350"/>
      <c r="Q5350"/>
      <c r="R5350"/>
      <c r="S5350"/>
      <c r="T5350"/>
      <c r="U5350"/>
      <c r="V5350"/>
      <c r="W5350"/>
      <c r="X5350"/>
      <c r="Y5350"/>
      <c r="Z5350"/>
      <c r="AA5350"/>
      <c r="AB5350"/>
      <c r="AC5350"/>
      <c r="AD5350"/>
      <c r="AE5350"/>
      <c r="AF5350"/>
      <c r="AG5350"/>
      <c r="AH5350"/>
      <c r="AI5350"/>
      <c r="AJ5350"/>
      <c r="AK5350"/>
      <c r="AL5350"/>
      <c r="AM5350"/>
      <c r="AN5350"/>
      <c r="AO5350"/>
      <c r="AP5350"/>
      <c r="AQ5350"/>
      <c r="AR5350"/>
      <c r="AS5350"/>
      <c r="AT5350"/>
      <c r="AU5350"/>
      <c r="AV5350"/>
      <c r="AW5350"/>
      <c r="AX5350"/>
      <c r="AY5350"/>
      <c r="AZ5350"/>
      <c r="BA5350"/>
      <c r="BB5350"/>
      <c r="BC5350"/>
      <c r="BD5350"/>
      <c r="BE5350"/>
      <c r="BF5350"/>
      <c r="BG5350"/>
      <c r="BH5350"/>
      <c r="BI5350"/>
      <c r="BJ5350"/>
      <c r="BK5350"/>
      <c r="BL5350"/>
      <c r="BM5350"/>
      <c r="BN5350"/>
      <c r="BO5350"/>
      <c r="BP5350"/>
      <c r="BQ5350"/>
      <c r="BR5350"/>
      <c r="BS5350"/>
      <c r="BT5350"/>
      <c r="BU5350"/>
      <c r="BV5350"/>
      <c r="BW5350"/>
      <c r="BX5350"/>
      <c r="BY5350"/>
      <c r="BZ5350"/>
      <c r="CA5350"/>
      <c r="CB5350"/>
      <c r="CC5350"/>
      <c r="CD5350"/>
      <c r="CE5350"/>
      <c r="CF5350"/>
      <c r="CG5350"/>
      <c r="CH5350"/>
      <c r="CI5350"/>
      <c r="CJ5350"/>
      <c r="CK5350"/>
      <c r="CL5350"/>
      <c r="CM5350"/>
      <c r="CN5350"/>
      <c r="CO5350"/>
      <c r="CP5350"/>
      <c r="CQ5350"/>
      <c r="CR5350"/>
      <c r="CS5350"/>
      <c r="CT5350"/>
      <c r="CU5350"/>
      <c r="CV5350"/>
    </row>
    <row r="5351" spans="10:100" x14ac:dyDescent="0.25">
      <c r="J5351"/>
      <c r="K5351"/>
      <c r="L5351"/>
      <c r="M5351"/>
      <c r="N5351"/>
      <c r="O5351"/>
      <c r="P5351"/>
      <c r="Q5351"/>
      <c r="R5351"/>
      <c r="S5351"/>
      <c r="T5351"/>
      <c r="U5351"/>
      <c r="V5351"/>
      <c r="W5351"/>
      <c r="X5351"/>
      <c r="Y5351"/>
      <c r="Z5351"/>
      <c r="AA5351"/>
      <c r="AB5351"/>
      <c r="AC5351"/>
      <c r="AD5351"/>
      <c r="AE5351"/>
      <c r="AF5351"/>
      <c r="AG5351"/>
      <c r="AH5351"/>
      <c r="AI5351"/>
      <c r="AJ5351"/>
      <c r="AK5351"/>
      <c r="AL5351"/>
      <c r="AM5351"/>
      <c r="AN5351"/>
      <c r="AO5351"/>
      <c r="AP5351"/>
      <c r="AQ5351"/>
      <c r="AR5351"/>
      <c r="AS5351"/>
      <c r="AT5351"/>
      <c r="AU5351"/>
      <c r="AV5351"/>
      <c r="AW5351"/>
      <c r="AX5351"/>
      <c r="AY5351"/>
      <c r="AZ5351"/>
      <c r="BA5351"/>
      <c r="BB5351"/>
      <c r="BC5351"/>
      <c r="BD5351"/>
      <c r="BE5351"/>
      <c r="BF5351"/>
      <c r="BG5351"/>
      <c r="BH5351"/>
      <c r="BI5351"/>
      <c r="BJ5351"/>
      <c r="BK5351"/>
      <c r="BL5351"/>
      <c r="BM5351"/>
      <c r="BN5351"/>
      <c r="BO5351"/>
      <c r="BP5351"/>
      <c r="BQ5351"/>
      <c r="BR5351"/>
      <c r="BS5351"/>
      <c r="BT5351"/>
      <c r="BU5351"/>
      <c r="BV5351"/>
      <c r="BW5351"/>
      <c r="BX5351"/>
      <c r="BY5351"/>
      <c r="BZ5351"/>
      <c r="CA5351"/>
      <c r="CB5351"/>
      <c r="CC5351"/>
      <c r="CD5351"/>
      <c r="CE5351"/>
      <c r="CF5351"/>
      <c r="CG5351"/>
      <c r="CH5351"/>
      <c r="CI5351"/>
      <c r="CJ5351"/>
      <c r="CK5351"/>
      <c r="CL5351"/>
      <c r="CM5351"/>
      <c r="CN5351"/>
      <c r="CO5351"/>
      <c r="CP5351"/>
      <c r="CQ5351"/>
      <c r="CR5351"/>
      <c r="CS5351"/>
      <c r="CT5351"/>
      <c r="CU5351"/>
      <c r="CV5351"/>
    </row>
    <row r="5352" spans="10:100" x14ac:dyDescent="0.25">
      <c r="J5352"/>
      <c r="K5352"/>
      <c r="L5352"/>
      <c r="M5352"/>
      <c r="N5352"/>
      <c r="O5352"/>
      <c r="P5352"/>
      <c r="Q5352"/>
      <c r="R5352"/>
      <c r="S5352"/>
      <c r="T5352"/>
      <c r="U5352"/>
      <c r="V5352"/>
      <c r="W5352"/>
      <c r="X5352"/>
      <c r="Y5352"/>
      <c r="Z5352"/>
      <c r="AA5352"/>
      <c r="AB5352"/>
      <c r="AC5352"/>
      <c r="AD5352"/>
      <c r="AE5352"/>
      <c r="AF5352"/>
      <c r="AG5352"/>
      <c r="AH5352"/>
      <c r="AI5352"/>
      <c r="AJ5352"/>
      <c r="AK5352"/>
      <c r="AL5352"/>
      <c r="AM5352"/>
      <c r="AN5352"/>
      <c r="AO5352"/>
      <c r="AP5352"/>
      <c r="AQ5352"/>
      <c r="AR5352"/>
      <c r="AS5352"/>
      <c r="AT5352"/>
      <c r="AU5352"/>
      <c r="AV5352"/>
      <c r="AW5352"/>
      <c r="AX5352"/>
      <c r="AY5352"/>
      <c r="AZ5352"/>
      <c r="BA5352"/>
      <c r="BB5352"/>
      <c r="BC5352"/>
      <c r="BD5352"/>
      <c r="BE5352"/>
      <c r="BF5352"/>
      <c r="BG5352"/>
      <c r="BH5352"/>
      <c r="BI5352"/>
      <c r="BJ5352"/>
      <c r="BK5352"/>
      <c r="BL5352"/>
      <c r="BM5352"/>
      <c r="BN5352"/>
      <c r="BO5352"/>
      <c r="BP5352"/>
      <c r="BQ5352"/>
      <c r="BR5352"/>
      <c r="BS5352"/>
      <c r="BT5352"/>
      <c r="BU5352"/>
      <c r="BV5352"/>
      <c r="BW5352"/>
      <c r="BX5352"/>
      <c r="BY5352"/>
      <c r="BZ5352"/>
      <c r="CA5352"/>
      <c r="CB5352"/>
      <c r="CC5352"/>
      <c r="CD5352"/>
      <c r="CE5352"/>
      <c r="CF5352"/>
      <c r="CG5352"/>
      <c r="CH5352"/>
      <c r="CI5352"/>
      <c r="CJ5352"/>
      <c r="CK5352"/>
      <c r="CL5352"/>
      <c r="CM5352"/>
      <c r="CN5352"/>
      <c r="CO5352"/>
      <c r="CP5352"/>
      <c r="CQ5352"/>
      <c r="CR5352"/>
      <c r="CS5352"/>
      <c r="CT5352"/>
      <c r="CU5352"/>
      <c r="CV5352"/>
    </row>
    <row r="5353" spans="10:100" x14ac:dyDescent="0.25">
      <c r="J5353"/>
      <c r="K5353"/>
      <c r="L5353"/>
      <c r="M5353"/>
      <c r="N5353"/>
      <c r="O5353"/>
      <c r="P5353"/>
      <c r="Q5353"/>
      <c r="R5353"/>
      <c r="S5353"/>
      <c r="T5353"/>
      <c r="U5353"/>
      <c r="V5353"/>
      <c r="W5353"/>
      <c r="X5353"/>
      <c r="Y5353"/>
      <c r="Z5353"/>
      <c r="AA5353"/>
      <c r="AB5353"/>
      <c r="AC5353"/>
      <c r="AD5353"/>
      <c r="AE5353"/>
      <c r="AF5353"/>
      <c r="AG5353"/>
      <c r="AH5353"/>
      <c r="AI5353"/>
      <c r="AJ5353"/>
      <c r="AK5353"/>
      <c r="AL5353"/>
      <c r="AM5353"/>
      <c r="AN5353"/>
      <c r="AO5353"/>
      <c r="AP5353"/>
      <c r="AQ5353"/>
      <c r="AR5353"/>
      <c r="AS5353"/>
      <c r="AT5353"/>
      <c r="AU5353"/>
      <c r="AV5353"/>
      <c r="AW5353"/>
      <c r="AX5353"/>
      <c r="AY5353"/>
      <c r="AZ5353"/>
      <c r="BA5353"/>
      <c r="BB5353"/>
      <c r="BC5353"/>
      <c r="BD5353"/>
      <c r="BE5353"/>
      <c r="BF5353"/>
      <c r="BG5353"/>
      <c r="BH5353"/>
      <c r="BI5353"/>
      <c r="BJ5353"/>
      <c r="BK5353"/>
      <c r="BL5353"/>
      <c r="BM5353"/>
      <c r="BN5353"/>
      <c r="BO5353"/>
      <c r="BP5353"/>
      <c r="BQ5353"/>
      <c r="BR5353"/>
      <c r="BS5353"/>
      <c r="BT5353"/>
      <c r="BU5353"/>
      <c r="BV5353"/>
      <c r="BW5353"/>
      <c r="BX5353"/>
      <c r="BY5353"/>
      <c r="BZ5353"/>
      <c r="CA5353"/>
      <c r="CB5353"/>
      <c r="CC5353"/>
      <c r="CD5353"/>
      <c r="CE5353"/>
      <c r="CF5353"/>
      <c r="CG5353"/>
      <c r="CH5353"/>
      <c r="CI5353"/>
      <c r="CJ5353"/>
      <c r="CK5353"/>
      <c r="CL5353"/>
      <c r="CM5353"/>
      <c r="CN5353"/>
      <c r="CO5353"/>
      <c r="CP5353"/>
      <c r="CQ5353"/>
      <c r="CR5353"/>
      <c r="CS5353"/>
      <c r="CT5353"/>
      <c r="CU5353"/>
      <c r="CV5353"/>
    </row>
    <row r="5354" spans="10:100" x14ac:dyDescent="0.25">
      <c r="J5354"/>
      <c r="K5354"/>
      <c r="L5354"/>
      <c r="M5354"/>
      <c r="N5354"/>
      <c r="O5354"/>
      <c r="P5354"/>
      <c r="Q5354"/>
      <c r="R5354"/>
      <c r="S5354"/>
      <c r="T5354"/>
      <c r="U5354"/>
      <c r="V5354"/>
      <c r="W5354"/>
      <c r="X5354"/>
      <c r="Y5354"/>
      <c r="Z5354"/>
      <c r="AA5354"/>
      <c r="AB5354"/>
      <c r="AC5354"/>
      <c r="AD5354"/>
      <c r="AE5354"/>
      <c r="AF5354"/>
      <c r="AG5354"/>
      <c r="AH5354"/>
      <c r="AI5354"/>
      <c r="AJ5354"/>
      <c r="AK5354"/>
      <c r="AL5354"/>
      <c r="AM5354"/>
      <c r="AN5354"/>
      <c r="AO5354"/>
      <c r="AP5354"/>
      <c r="AQ5354"/>
      <c r="AR5354"/>
      <c r="AS5354"/>
      <c r="AT5354"/>
      <c r="AU5354"/>
      <c r="AV5354"/>
      <c r="AW5354"/>
      <c r="AX5354"/>
      <c r="AY5354"/>
      <c r="AZ5354"/>
      <c r="BA5354"/>
      <c r="BB5354"/>
      <c r="BC5354"/>
      <c r="BD5354"/>
      <c r="BE5354"/>
      <c r="BF5354"/>
      <c r="BG5354"/>
      <c r="BH5354"/>
      <c r="BI5354"/>
      <c r="BJ5354"/>
      <c r="BK5354"/>
      <c r="BL5354"/>
      <c r="BM5354"/>
      <c r="BN5354"/>
      <c r="BO5354"/>
      <c r="BP5354"/>
      <c r="BQ5354"/>
      <c r="BR5354"/>
      <c r="BS5354"/>
      <c r="BT5354"/>
      <c r="BU5354"/>
      <c r="BV5354"/>
      <c r="BW5354"/>
      <c r="BX5354"/>
      <c r="BY5354"/>
      <c r="BZ5354"/>
      <c r="CA5354"/>
      <c r="CB5354"/>
      <c r="CC5354"/>
      <c r="CD5354"/>
      <c r="CE5354"/>
      <c r="CF5354"/>
      <c r="CG5354"/>
      <c r="CH5354"/>
      <c r="CI5354"/>
      <c r="CJ5354"/>
      <c r="CK5354"/>
      <c r="CL5354"/>
      <c r="CM5354"/>
      <c r="CN5354"/>
      <c r="CO5354"/>
      <c r="CP5354"/>
      <c r="CQ5354"/>
      <c r="CR5354"/>
      <c r="CS5354"/>
      <c r="CT5354"/>
      <c r="CU5354"/>
      <c r="CV5354"/>
    </row>
    <row r="5355" spans="10:100" x14ac:dyDescent="0.25">
      <c r="J5355"/>
      <c r="K5355"/>
      <c r="L5355"/>
      <c r="M5355"/>
      <c r="N5355"/>
      <c r="O5355"/>
      <c r="P5355"/>
      <c r="Q5355"/>
      <c r="R5355"/>
      <c r="S5355"/>
      <c r="T5355"/>
      <c r="U5355"/>
      <c r="V5355"/>
      <c r="W5355"/>
      <c r="X5355"/>
      <c r="Y5355"/>
      <c r="Z5355"/>
      <c r="AA5355"/>
      <c r="AB5355"/>
      <c r="AC5355"/>
      <c r="AD5355"/>
      <c r="AE5355"/>
      <c r="AF5355"/>
      <c r="AG5355"/>
      <c r="AH5355"/>
      <c r="AI5355"/>
      <c r="AJ5355"/>
      <c r="AK5355"/>
      <c r="AL5355"/>
      <c r="AM5355"/>
      <c r="AN5355"/>
      <c r="AO5355"/>
      <c r="AP5355"/>
      <c r="AQ5355"/>
      <c r="AR5355"/>
      <c r="AS5355"/>
      <c r="AT5355"/>
      <c r="AU5355"/>
      <c r="AV5355"/>
      <c r="AW5355"/>
      <c r="AX5355"/>
      <c r="AY5355"/>
      <c r="AZ5355"/>
      <c r="BA5355"/>
      <c r="BB5355"/>
      <c r="BC5355"/>
      <c r="BD5355"/>
      <c r="BE5355"/>
      <c r="BF5355"/>
      <c r="BG5355"/>
      <c r="BH5355"/>
      <c r="BI5355"/>
      <c r="BJ5355"/>
      <c r="BK5355"/>
      <c r="BL5355"/>
      <c r="BM5355"/>
      <c r="BN5355"/>
      <c r="BO5355"/>
      <c r="BP5355"/>
      <c r="BQ5355"/>
      <c r="BR5355"/>
      <c r="BS5355"/>
      <c r="BT5355"/>
      <c r="BU5355"/>
      <c r="BV5355"/>
      <c r="BW5355"/>
      <c r="BX5355"/>
      <c r="BY5355"/>
      <c r="BZ5355"/>
      <c r="CA5355"/>
      <c r="CB5355"/>
      <c r="CC5355"/>
      <c r="CD5355"/>
      <c r="CE5355"/>
      <c r="CF5355"/>
      <c r="CG5355"/>
      <c r="CH5355"/>
      <c r="CI5355"/>
      <c r="CJ5355"/>
      <c r="CK5355"/>
      <c r="CL5355"/>
      <c r="CM5355"/>
      <c r="CN5355"/>
      <c r="CO5355"/>
      <c r="CP5355"/>
      <c r="CQ5355"/>
      <c r="CR5355"/>
      <c r="CS5355"/>
      <c r="CT5355"/>
      <c r="CU5355"/>
      <c r="CV5355"/>
    </row>
    <row r="5356" spans="10:100" x14ac:dyDescent="0.25">
      <c r="J5356"/>
      <c r="K5356"/>
      <c r="L5356"/>
      <c r="M5356"/>
      <c r="N5356"/>
      <c r="O5356"/>
      <c r="P5356"/>
      <c r="Q5356"/>
      <c r="R5356"/>
      <c r="S5356"/>
      <c r="T5356"/>
      <c r="U5356"/>
      <c r="V5356"/>
      <c r="W5356"/>
      <c r="X5356"/>
      <c r="Y5356"/>
      <c r="Z5356"/>
      <c r="AA5356"/>
      <c r="AB5356"/>
      <c r="AC5356"/>
      <c r="AD5356"/>
      <c r="AE5356"/>
      <c r="AF5356"/>
      <c r="AG5356"/>
      <c r="AH5356"/>
      <c r="AI5356"/>
      <c r="AJ5356"/>
      <c r="AK5356"/>
      <c r="AL5356"/>
      <c r="AM5356"/>
      <c r="AN5356"/>
      <c r="AO5356"/>
      <c r="AP5356"/>
      <c r="AQ5356"/>
      <c r="AR5356"/>
      <c r="AS5356"/>
      <c r="AT5356"/>
      <c r="AU5356"/>
      <c r="AV5356"/>
      <c r="AW5356"/>
      <c r="AX5356"/>
      <c r="AY5356"/>
      <c r="AZ5356"/>
      <c r="BA5356"/>
      <c r="BB5356"/>
      <c r="BC5356"/>
      <c r="BD5356"/>
      <c r="BE5356"/>
      <c r="BF5356"/>
      <c r="BG5356"/>
      <c r="BH5356"/>
      <c r="BI5356"/>
      <c r="BJ5356"/>
      <c r="BK5356"/>
      <c r="BL5356"/>
      <c r="BM5356"/>
      <c r="BN5356"/>
      <c r="BO5356"/>
      <c r="BP5356"/>
      <c r="BQ5356"/>
      <c r="BR5356"/>
      <c r="BS5356"/>
      <c r="BT5356"/>
      <c r="BU5356"/>
      <c r="BV5356"/>
      <c r="BW5356"/>
      <c r="BX5356"/>
      <c r="BY5356"/>
      <c r="BZ5356"/>
      <c r="CA5356"/>
      <c r="CB5356"/>
      <c r="CC5356"/>
      <c r="CD5356"/>
      <c r="CE5356"/>
      <c r="CF5356"/>
      <c r="CG5356"/>
      <c r="CH5356"/>
      <c r="CI5356"/>
      <c r="CJ5356"/>
      <c r="CK5356"/>
      <c r="CL5356"/>
      <c r="CM5356"/>
      <c r="CN5356"/>
      <c r="CO5356"/>
      <c r="CP5356"/>
      <c r="CQ5356"/>
      <c r="CR5356"/>
      <c r="CS5356"/>
      <c r="CT5356"/>
      <c r="CU5356"/>
      <c r="CV5356"/>
    </row>
    <row r="5357" spans="10:100" x14ac:dyDescent="0.25">
      <c r="J5357"/>
      <c r="K5357"/>
      <c r="L5357"/>
      <c r="M5357"/>
      <c r="N5357"/>
      <c r="O5357"/>
      <c r="P5357"/>
      <c r="Q5357"/>
      <c r="R5357"/>
      <c r="S5357"/>
      <c r="T5357"/>
      <c r="U5357"/>
      <c r="V5357"/>
      <c r="W5357"/>
      <c r="X5357"/>
      <c r="Y5357"/>
      <c r="Z5357"/>
      <c r="AA5357"/>
      <c r="AB5357"/>
      <c r="AC5357"/>
      <c r="AD5357"/>
      <c r="AE5357"/>
      <c r="AF5357"/>
      <c r="AG5357"/>
      <c r="AH5357"/>
      <c r="AI5357"/>
      <c r="AJ5357"/>
      <c r="AK5357"/>
      <c r="AL5357"/>
      <c r="AM5357"/>
      <c r="AN5357"/>
      <c r="AO5357"/>
      <c r="AP5357"/>
      <c r="AQ5357"/>
      <c r="AR5357"/>
      <c r="AS5357"/>
      <c r="AT5357"/>
      <c r="AU5357"/>
      <c r="AV5357"/>
      <c r="AW5357"/>
      <c r="AX5357"/>
      <c r="AY5357"/>
      <c r="AZ5357"/>
      <c r="BA5357"/>
      <c r="BB5357"/>
      <c r="BC5357"/>
      <c r="BD5357"/>
      <c r="BE5357"/>
      <c r="BF5357"/>
      <c r="BG5357"/>
      <c r="BH5357"/>
      <c r="BI5357"/>
      <c r="BJ5357"/>
      <c r="BK5357"/>
      <c r="BL5357"/>
      <c r="BM5357"/>
      <c r="BN5357"/>
      <c r="BO5357"/>
      <c r="BP5357"/>
      <c r="BQ5357"/>
      <c r="BR5357"/>
      <c r="BS5357"/>
      <c r="BT5357"/>
      <c r="BU5357"/>
      <c r="BV5357"/>
      <c r="BW5357"/>
      <c r="BX5357"/>
      <c r="BY5357"/>
      <c r="BZ5357"/>
      <c r="CA5357"/>
      <c r="CB5357"/>
      <c r="CC5357"/>
      <c r="CD5357"/>
      <c r="CE5357"/>
      <c r="CF5357"/>
      <c r="CG5357"/>
      <c r="CH5357"/>
      <c r="CI5357"/>
      <c r="CJ5357"/>
      <c r="CK5357"/>
      <c r="CL5357"/>
      <c r="CM5357"/>
      <c r="CN5357"/>
      <c r="CO5357"/>
      <c r="CP5357"/>
      <c r="CQ5357"/>
      <c r="CR5357"/>
      <c r="CS5357"/>
      <c r="CT5357"/>
      <c r="CU5357"/>
      <c r="CV5357"/>
    </row>
    <row r="5358" spans="10:100" x14ac:dyDescent="0.25">
      <c r="J5358"/>
      <c r="K5358"/>
      <c r="L5358"/>
      <c r="M5358"/>
      <c r="N5358"/>
      <c r="O5358"/>
      <c r="P5358"/>
      <c r="Q5358"/>
      <c r="R5358"/>
      <c r="S5358"/>
      <c r="T5358"/>
      <c r="U5358"/>
      <c r="V5358"/>
      <c r="W5358"/>
      <c r="X5358"/>
      <c r="Y5358"/>
      <c r="Z5358"/>
      <c r="AA5358"/>
      <c r="AB5358"/>
      <c r="AC5358"/>
      <c r="AD5358"/>
      <c r="AE5358"/>
      <c r="AF5358"/>
      <c r="AG5358"/>
      <c r="AH5358"/>
      <c r="AI5358"/>
      <c r="AJ5358"/>
      <c r="AK5358"/>
      <c r="AL5358"/>
      <c r="AM5358"/>
      <c r="AN5358"/>
      <c r="AO5358"/>
      <c r="AP5358"/>
      <c r="AQ5358"/>
      <c r="AR5358"/>
      <c r="AS5358"/>
      <c r="AT5358"/>
      <c r="AU5358"/>
      <c r="AV5358"/>
      <c r="AW5358"/>
      <c r="AX5358"/>
      <c r="AY5358"/>
      <c r="AZ5358"/>
      <c r="BA5358"/>
      <c r="BB5358"/>
      <c r="BC5358"/>
      <c r="BD5358"/>
      <c r="BE5358"/>
      <c r="BF5358"/>
      <c r="BG5358"/>
      <c r="BH5358"/>
      <c r="BI5358"/>
      <c r="BJ5358"/>
      <c r="BK5358"/>
      <c r="BL5358"/>
      <c r="BM5358"/>
      <c r="BN5358"/>
      <c r="BO5358"/>
      <c r="BP5358"/>
      <c r="BQ5358"/>
      <c r="BR5358"/>
      <c r="BS5358"/>
      <c r="BT5358"/>
      <c r="BU5358"/>
      <c r="BV5358"/>
      <c r="BW5358"/>
      <c r="BX5358"/>
      <c r="BY5358"/>
      <c r="BZ5358"/>
      <c r="CA5358"/>
      <c r="CB5358"/>
      <c r="CC5358"/>
      <c r="CD5358"/>
      <c r="CE5358"/>
      <c r="CF5358"/>
      <c r="CG5358"/>
      <c r="CH5358"/>
      <c r="CI5358"/>
      <c r="CJ5358"/>
      <c r="CK5358"/>
      <c r="CL5358"/>
      <c r="CM5358"/>
      <c r="CN5358"/>
      <c r="CO5358"/>
      <c r="CP5358"/>
      <c r="CQ5358"/>
      <c r="CR5358"/>
      <c r="CS5358"/>
      <c r="CT5358"/>
      <c r="CU5358"/>
      <c r="CV5358"/>
    </row>
    <row r="5359" spans="10:100" x14ac:dyDescent="0.25">
      <c r="J5359"/>
      <c r="K5359"/>
      <c r="L5359"/>
      <c r="M5359"/>
      <c r="N5359"/>
      <c r="O5359"/>
      <c r="P5359"/>
      <c r="Q5359"/>
      <c r="R5359"/>
      <c r="S5359"/>
      <c r="T5359"/>
      <c r="U5359"/>
      <c r="V5359"/>
      <c r="W5359"/>
      <c r="X5359"/>
      <c r="Y5359"/>
      <c r="Z5359"/>
      <c r="AA5359"/>
      <c r="AB5359"/>
      <c r="AC5359"/>
      <c r="AD5359"/>
      <c r="AE5359"/>
      <c r="AF5359"/>
      <c r="AG5359"/>
      <c r="AH5359"/>
      <c r="AI5359"/>
      <c r="AJ5359"/>
      <c r="AK5359"/>
      <c r="AL5359"/>
      <c r="AM5359"/>
      <c r="AN5359"/>
      <c r="AO5359"/>
      <c r="AP5359"/>
      <c r="AQ5359"/>
      <c r="AR5359"/>
      <c r="AS5359"/>
      <c r="AT5359"/>
      <c r="AU5359"/>
      <c r="AV5359"/>
      <c r="AW5359"/>
      <c r="AX5359"/>
      <c r="AY5359"/>
      <c r="AZ5359"/>
      <c r="BA5359"/>
      <c r="BB5359"/>
      <c r="BC5359"/>
      <c r="BD5359"/>
      <c r="BE5359"/>
      <c r="BF5359"/>
      <c r="BG5359"/>
      <c r="BH5359"/>
      <c r="BI5359"/>
      <c r="BJ5359"/>
      <c r="BK5359"/>
      <c r="BL5359"/>
      <c r="BM5359"/>
      <c r="BN5359"/>
      <c r="BO5359"/>
      <c r="BP5359"/>
      <c r="BQ5359"/>
      <c r="BR5359"/>
      <c r="BS5359"/>
      <c r="BT5359"/>
      <c r="BU5359"/>
      <c r="BV5359"/>
      <c r="BW5359"/>
      <c r="BX5359"/>
      <c r="BY5359"/>
      <c r="BZ5359"/>
      <c r="CA5359"/>
      <c r="CB5359"/>
      <c r="CC5359"/>
      <c r="CD5359"/>
      <c r="CE5359"/>
      <c r="CF5359"/>
      <c r="CG5359"/>
      <c r="CH5359"/>
      <c r="CI5359"/>
      <c r="CJ5359"/>
      <c r="CK5359"/>
      <c r="CL5359"/>
      <c r="CM5359"/>
      <c r="CN5359"/>
      <c r="CO5359"/>
      <c r="CP5359"/>
      <c r="CQ5359"/>
      <c r="CR5359"/>
      <c r="CS5359"/>
      <c r="CT5359"/>
      <c r="CU5359"/>
      <c r="CV5359"/>
    </row>
    <row r="5360" spans="10:100" x14ac:dyDescent="0.25">
      <c r="J5360"/>
      <c r="K5360"/>
      <c r="L5360"/>
      <c r="M5360"/>
      <c r="N5360"/>
      <c r="O5360"/>
      <c r="P5360"/>
      <c r="Q5360"/>
      <c r="R5360"/>
      <c r="S5360"/>
      <c r="T5360"/>
      <c r="U5360"/>
      <c r="V5360"/>
      <c r="W5360"/>
      <c r="X5360"/>
      <c r="Y5360"/>
      <c r="Z5360"/>
      <c r="AA5360"/>
      <c r="AB5360"/>
      <c r="AC5360"/>
      <c r="AD5360"/>
      <c r="AE5360"/>
      <c r="AF5360"/>
      <c r="AG5360"/>
      <c r="AH5360"/>
      <c r="AI5360"/>
      <c r="AJ5360"/>
      <c r="AK5360"/>
      <c r="AL5360"/>
      <c r="AM5360"/>
      <c r="AN5360"/>
      <c r="AO5360"/>
      <c r="AP5360"/>
      <c r="AQ5360"/>
      <c r="AR5360"/>
      <c r="AS5360"/>
      <c r="AT5360"/>
      <c r="AU5360"/>
      <c r="AV5360"/>
      <c r="AW5360"/>
      <c r="AX5360"/>
      <c r="AY5360"/>
      <c r="AZ5360"/>
      <c r="BA5360"/>
      <c r="BB5360"/>
      <c r="BC5360"/>
      <c r="BD5360"/>
      <c r="BE5360"/>
      <c r="BF5360"/>
      <c r="BG5360"/>
      <c r="BH5360"/>
      <c r="BI5360"/>
      <c r="BJ5360"/>
      <c r="BK5360"/>
      <c r="BL5360"/>
      <c r="BM5360"/>
      <c r="BN5360"/>
      <c r="BO5360"/>
      <c r="BP5360"/>
      <c r="BQ5360"/>
      <c r="BR5360"/>
      <c r="BS5360"/>
      <c r="BT5360"/>
      <c r="BU5360"/>
      <c r="BV5360"/>
      <c r="BW5360"/>
      <c r="BX5360"/>
      <c r="BY5360"/>
      <c r="BZ5360"/>
      <c r="CA5360"/>
      <c r="CB5360"/>
      <c r="CC5360"/>
      <c r="CD5360"/>
      <c r="CE5360"/>
      <c r="CF5360"/>
      <c r="CG5360"/>
      <c r="CH5360"/>
      <c r="CI5360"/>
      <c r="CJ5360"/>
      <c r="CK5360"/>
      <c r="CL5360"/>
      <c r="CM5360"/>
      <c r="CN5360"/>
      <c r="CO5360"/>
      <c r="CP5360"/>
      <c r="CQ5360"/>
      <c r="CR5360"/>
      <c r="CS5360"/>
      <c r="CT5360"/>
      <c r="CU5360"/>
      <c r="CV5360"/>
    </row>
    <row r="5361" spans="10:100" x14ac:dyDescent="0.25">
      <c r="J5361"/>
      <c r="K5361"/>
      <c r="L5361"/>
      <c r="M5361"/>
      <c r="N5361"/>
      <c r="O5361"/>
      <c r="P5361"/>
      <c r="Q5361"/>
      <c r="R5361"/>
      <c r="S5361"/>
      <c r="T5361"/>
      <c r="U5361"/>
      <c r="V5361"/>
      <c r="W5361"/>
      <c r="X5361"/>
      <c r="Y5361"/>
      <c r="Z5361"/>
      <c r="AA5361"/>
      <c r="AB5361"/>
      <c r="AC5361"/>
      <c r="AD5361"/>
      <c r="AE5361"/>
      <c r="AF5361"/>
      <c r="AG5361"/>
      <c r="AH5361"/>
      <c r="AI5361"/>
      <c r="AJ5361"/>
      <c r="AK5361"/>
      <c r="AL5361"/>
      <c r="AM5361"/>
      <c r="AN5361"/>
      <c r="AO5361"/>
      <c r="AP5361"/>
      <c r="AQ5361"/>
      <c r="AR5361"/>
      <c r="AS5361"/>
      <c r="AT5361"/>
      <c r="AU5361"/>
      <c r="AV5361"/>
      <c r="AW5361"/>
      <c r="AX5361"/>
      <c r="AY5361"/>
      <c r="AZ5361"/>
      <c r="BA5361"/>
      <c r="BB5361"/>
      <c r="BC5361"/>
      <c r="BD5361"/>
      <c r="BE5361"/>
      <c r="BF5361"/>
      <c r="BG5361"/>
      <c r="BH5361"/>
      <c r="BI5361"/>
      <c r="BJ5361"/>
      <c r="BK5361"/>
      <c r="BL5361"/>
      <c r="BM5361"/>
      <c r="BN5361"/>
      <c r="BO5361"/>
      <c r="BP5361"/>
      <c r="BQ5361"/>
      <c r="BR5361"/>
      <c r="BS5361"/>
      <c r="BT5361"/>
      <c r="BU5361"/>
      <c r="BV5361"/>
      <c r="BW5361"/>
      <c r="BX5361"/>
      <c r="BY5361"/>
      <c r="BZ5361"/>
      <c r="CA5361"/>
      <c r="CB5361"/>
      <c r="CC5361"/>
      <c r="CD5361"/>
      <c r="CE5361"/>
      <c r="CF5361"/>
      <c r="CG5361"/>
      <c r="CH5361"/>
      <c r="CI5361"/>
      <c r="CJ5361"/>
      <c r="CK5361"/>
      <c r="CL5361"/>
      <c r="CM5361"/>
      <c r="CN5361"/>
      <c r="CO5361"/>
      <c r="CP5361"/>
      <c r="CQ5361"/>
      <c r="CR5361"/>
      <c r="CS5361"/>
      <c r="CT5361"/>
      <c r="CU5361"/>
      <c r="CV5361"/>
    </row>
    <row r="5362" spans="10:100" x14ac:dyDescent="0.25">
      <c r="J5362"/>
      <c r="K5362"/>
      <c r="L5362"/>
      <c r="M5362"/>
      <c r="N5362"/>
      <c r="O5362"/>
      <c r="P5362"/>
      <c r="Q5362"/>
      <c r="R5362"/>
      <c r="S5362"/>
      <c r="T5362"/>
      <c r="U5362"/>
      <c r="V5362"/>
      <c r="W5362"/>
      <c r="X5362"/>
      <c r="Y5362"/>
      <c r="Z5362"/>
      <c r="AA5362"/>
      <c r="AB5362"/>
      <c r="AC5362"/>
      <c r="AD5362"/>
      <c r="AE5362"/>
      <c r="AF5362"/>
      <c r="AG5362"/>
      <c r="AH5362"/>
      <c r="AI5362"/>
      <c r="AJ5362"/>
      <c r="AK5362"/>
      <c r="AL5362"/>
      <c r="AM5362"/>
      <c r="AN5362"/>
      <c r="AO5362"/>
      <c r="AP5362"/>
      <c r="AQ5362"/>
      <c r="AR5362"/>
      <c r="AS5362"/>
      <c r="AT5362"/>
      <c r="AU5362"/>
      <c r="AV5362"/>
      <c r="AW5362"/>
      <c r="AX5362"/>
      <c r="AY5362"/>
      <c r="AZ5362"/>
      <c r="BA5362"/>
      <c r="BB5362"/>
      <c r="BC5362"/>
      <c r="BD5362"/>
      <c r="BE5362"/>
      <c r="BF5362"/>
      <c r="BG5362"/>
      <c r="BH5362"/>
      <c r="BI5362"/>
      <c r="BJ5362"/>
      <c r="BK5362"/>
      <c r="BL5362"/>
      <c r="BM5362"/>
      <c r="BN5362"/>
      <c r="BO5362"/>
      <c r="BP5362"/>
      <c r="BQ5362"/>
      <c r="BR5362"/>
      <c r="BS5362"/>
      <c r="BT5362"/>
      <c r="BU5362"/>
      <c r="BV5362"/>
      <c r="BW5362"/>
      <c r="BX5362"/>
      <c r="BY5362"/>
      <c r="BZ5362"/>
      <c r="CA5362"/>
      <c r="CB5362"/>
      <c r="CC5362"/>
      <c r="CD5362"/>
      <c r="CE5362"/>
      <c r="CF5362"/>
      <c r="CG5362"/>
      <c r="CH5362"/>
      <c r="CI5362"/>
      <c r="CJ5362"/>
      <c r="CK5362"/>
      <c r="CL5362"/>
      <c r="CM5362"/>
      <c r="CN5362"/>
      <c r="CO5362"/>
      <c r="CP5362"/>
      <c r="CQ5362"/>
      <c r="CR5362"/>
      <c r="CS5362"/>
      <c r="CT5362"/>
      <c r="CU5362"/>
      <c r="CV5362"/>
    </row>
    <row r="5363" spans="10:100" x14ac:dyDescent="0.25">
      <c r="J5363"/>
      <c r="K5363"/>
      <c r="L5363"/>
      <c r="M5363"/>
      <c r="N5363"/>
      <c r="O5363"/>
      <c r="P5363"/>
      <c r="Q5363"/>
      <c r="R5363"/>
      <c r="S5363"/>
      <c r="T5363"/>
      <c r="U5363"/>
      <c r="V5363"/>
      <c r="W5363"/>
      <c r="X5363"/>
      <c r="Y5363"/>
      <c r="Z5363"/>
      <c r="AA5363"/>
      <c r="AB5363"/>
      <c r="AC5363"/>
      <c r="AD5363"/>
      <c r="AE5363"/>
      <c r="AF5363"/>
      <c r="AG5363"/>
      <c r="AH5363"/>
      <c r="AI5363"/>
      <c r="AJ5363"/>
      <c r="AK5363"/>
      <c r="AL5363"/>
      <c r="AM5363"/>
      <c r="AN5363"/>
      <c r="AO5363"/>
      <c r="AP5363"/>
      <c r="AQ5363"/>
      <c r="AR5363"/>
      <c r="AS5363"/>
      <c r="AT5363"/>
      <c r="AU5363"/>
      <c r="AV5363"/>
      <c r="AW5363"/>
      <c r="AX5363"/>
      <c r="AY5363"/>
      <c r="AZ5363"/>
      <c r="BA5363"/>
      <c r="BB5363"/>
      <c r="BC5363"/>
      <c r="BD5363"/>
      <c r="BE5363"/>
      <c r="BF5363"/>
      <c r="BG5363"/>
      <c r="BH5363"/>
      <c r="BI5363"/>
      <c r="BJ5363"/>
      <c r="BK5363"/>
      <c r="BL5363"/>
      <c r="BM5363"/>
      <c r="BN5363"/>
      <c r="BO5363"/>
      <c r="BP5363"/>
      <c r="BQ5363"/>
      <c r="BR5363"/>
      <c r="BS5363"/>
      <c r="BT5363"/>
      <c r="BU5363"/>
      <c r="BV5363"/>
      <c r="BW5363"/>
      <c r="BX5363"/>
      <c r="BY5363"/>
      <c r="BZ5363"/>
      <c r="CA5363"/>
      <c r="CB5363"/>
      <c r="CC5363"/>
      <c r="CD5363"/>
      <c r="CE5363"/>
      <c r="CF5363"/>
      <c r="CG5363"/>
      <c r="CH5363"/>
      <c r="CI5363"/>
      <c r="CJ5363"/>
      <c r="CK5363"/>
      <c r="CL5363"/>
      <c r="CM5363"/>
      <c r="CN5363"/>
      <c r="CO5363"/>
      <c r="CP5363"/>
      <c r="CQ5363"/>
      <c r="CR5363"/>
      <c r="CS5363"/>
      <c r="CT5363"/>
      <c r="CU5363"/>
      <c r="CV5363"/>
    </row>
    <row r="5364" spans="10:100" x14ac:dyDescent="0.25">
      <c r="J5364"/>
      <c r="K5364"/>
      <c r="L5364"/>
      <c r="M5364"/>
      <c r="N5364"/>
      <c r="O5364"/>
      <c r="P5364"/>
      <c r="Q5364"/>
      <c r="R5364"/>
      <c r="S5364"/>
      <c r="T5364"/>
      <c r="U5364"/>
      <c r="V5364"/>
      <c r="W5364"/>
      <c r="X5364"/>
      <c r="Y5364"/>
      <c r="Z5364"/>
      <c r="AA5364"/>
      <c r="AB5364"/>
      <c r="AC5364"/>
      <c r="AD5364"/>
      <c r="AE5364"/>
      <c r="AF5364"/>
      <c r="AG5364"/>
      <c r="AH5364"/>
      <c r="AI5364"/>
      <c r="AJ5364"/>
      <c r="AK5364"/>
      <c r="AL5364"/>
      <c r="AM5364"/>
      <c r="AN5364"/>
      <c r="AO5364"/>
      <c r="AP5364"/>
      <c r="AQ5364"/>
      <c r="AR5364"/>
      <c r="AS5364"/>
      <c r="AT5364"/>
      <c r="AU5364"/>
      <c r="AV5364"/>
      <c r="AW5364"/>
      <c r="AX5364"/>
      <c r="AY5364"/>
      <c r="AZ5364"/>
      <c r="BA5364"/>
      <c r="BB5364"/>
      <c r="BC5364"/>
      <c r="BD5364"/>
      <c r="BE5364"/>
      <c r="BF5364"/>
      <c r="BG5364"/>
      <c r="BH5364"/>
      <c r="BI5364"/>
      <c r="BJ5364"/>
      <c r="BK5364"/>
      <c r="BL5364"/>
      <c r="BM5364"/>
      <c r="BN5364"/>
      <c r="BO5364"/>
      <c r="BP5364"/>
      <c r="BQ5364"/>
      <c r="BR5364"/>
      <c r="BS5364"/>
      <c r="BT5364"/>
      <c r="BU5364"/>
      <c r="BV5364"/>
      <c r="BW5364"/>
      <c r="BX5364"/>
      <c r="BY5364"/>
      <c r="BZ5364"/>
      <c r="CA5364"/>
      <c r="CB5364"/>
      <c r="CC5364"/>
      <c r="CD5364"/>
      <c r="CE5364"/>
      <c r="CF5364"/>
      <c r="CG5364"/>
      <c r="CH5364"/>
      <c r="CI5364"/>
      <c r="CJ5364"/>
      <c r="CK5364"/>
      <c r="CL5364"/>
      <c r="CM5364"/>
      <c r="CN5364"/>
      <c r="CO5364"/>
      <c r="CP5364"/>
      <c r="CQ5364"/>
      <c r="CR5364"/>
      <c r="CS5364"/>
      <c r="CT5364"/>
      <c r="CU5364"/>
      <c r="CV5364"/>
    </row>
    <row r="5365" spans="10:100" x14ac:dyDescent="0.25">
      <c r="J5365"/>
      <c r="K5365"/>
      <c r="L5365"/>
      <c r="M5365"/>
      <c r="N5365"/>
      <c r="O5365"/>
      <c r="P5365"/>
      <c r="Q5365"/>
      <c r="R5365"/>
      <c r="S5365"/>
      <c r="T5365"/>
      <c r="U5365"/>
      <c r="V5365"/>
      <c r="W5365"/>
      <c r="X5365"/>
      <c r="Y5365"/>
      <c r="Z5365"/>
      <c r="AA5365"/>
      <c r="AB5365"/>
      <c r="AC5365"/>
      <c r="AD5365"/>
      <c r="AE5365"/>
      <c r="AF5365"/>
      <c r="AG5365"/>
      <c r="AH5365"/>
      <c r="AI5365"/>
      <c r="AJ5365"/>
      <c r="AK5365"/>
      <c r="AL5365"/>
      <c r="AM5365"/>
      <c r="AN5365"/>
      <c r="AO5365"/>
      <c r="AP5365"/>
      <c r="AQ5365"/>
      <c r="AR5365"/>
      <c r="AS5365"/>
      <c r="AT5365"/>
      <c r="AU5365"/>
      <c r="AV5365"/>
      <c r="AW5365"/>
      <c r="AX5365"/>
      <c r="AY5365"/>
      <c r="AZ5365"/>
      <c r="BA5365"/>
      <c r="BB5365"/>
      <c r="BC5365"/>
      <c r="BD5365"/>
      <c r="BE5365"/>
      <c r="BF5365"/>
      <c r="BG5365"/>
      <c r="BH5365"/>
      <c r="BI5365"/>
      <c r="BJ5365"/>
      <c r="BK5365"/>
      <c r="BL5365"/>
      <c r="BM5365"/>
      <c r="BN5365"/>
      <c r="BO5365"/>
      <c r="BP5365"/>
      <c r="BQ5365"/>
      <c r="BR5365"/>
      <c r="BS5365"/>
      <c r="BT5365"/>
      <c r="BU5365"/>
      <c r="BV5365"/>
      <c r="BW5365"/>
      <c r="BX5365"/>
      <c r="BY5365"/>
      <c r="BZ5365"/>
      <c r="CA5365"/>
      <c r="CB5365"/>
      <c r="CC5365"/>
      <c r="CD5365"/>
      <c r="CE5365"/>
      <c r="CF5365"/>
      <c r="CG5365"/>
      <c r="CH5365"/>
      <c r="CI5365"/>
      <c r="CJ5365"/>
      <c r="CK5365"/>
      <c r="CL5365"/>
      <c r="CM5365"/>
      <c r="CN5365"/>
      <c r="CO5365"/>
      <c r="CP5365"/>
      <c r="CQ5365"/>
      <c r="CR5365"/>
      <c r="CS5365"/>
      <c r="CT5365"/>
      <c r="CU5365"/>
      <c r="CV5365"/>
    </row>
    <row r="5366" spans="10:100" x14ac:dyDescent="0.25">
      <c r="J5366"/>
      <c r="K5366"/>
      <c r="L5366"/>
      <c r="M5366"/>
      <c r="N5366"/>
      <c r="O5366"/>
      <c r="P5366"/>
      <c r="Q5366"/>
      <c r="R5366"/>
      <c r="S5366"/>
      <c r="T5366"/>
      <c r="U5366"/>
      <c r="V5366"/>
      <c r="W5366"/>
      <c r="X5366"/>
      <c r="Y5366"/>
      <c r="Z5366"/>
      <c r="AA5366"/>
      <c r="AB5366"/>
      <c r="AC5366"/>
      <c r="AD5366"/>
      <c r="AE5366"/>
      <c r="AF5366"/>
      <c r="AG5366"/>
      <c r="AH5366"/>
      <c r="AI5366"/>
      <c r="AJ5366"/>
      <c r="AK5366"/>
      <c r="AL5366"/>
      <c r="AM5366"/>
      <c r="AN5366"/>
      <c r="AO5366"/>
      <c r="AP5366"/>
      <c r="AQ5366"/>
      <c r="AR5366"/>
      <c r="AS5366"/>
      <c r="AT5366"/>
      <c r="AU5366"/>
      <c r="AV5366"/>
      <c r="AW5366"/>
      <c r="AX5366"/>
      <c r="AY5366"/>
      <c r="AZ5366"/>
      <c r="BA5366"/>
      <c r="BB5366"/>
      <c r="BC5366"/>
      <c r="BD5366"/>
      <c r="BE5366"/>
      <c r="BF5366"/>
      <c r="BG5366"/>
      <c r="BH5366"/>
      <c r="BI5366"/>
      <c r="BJ5366"/>
      <c r="BK5366"/>
      <c r="BL5366"/>
      <c r="BM5366"/>
      <c r="BN5366"/>
      <c r="BO5366"/>
      <c r="BP5366"/>
      <c r="BQ5366"/>
      <c r="BR5366"/>
      <c r="BS5366"/>
      <c r="BT5366"/>
      <c r="BU5366"/>
      <c r="BV5366"/>
      <c r="BW5366"/>
      <c r="BX5366"/>
      <c r="BY5366"/>
      <c r="BZ5366"/>
      <c r="CA5366"/>
      <c r="CB5366"/>
      <c r="CC5366"/>
      <c r="CD5366"/>
      <c r="CE5366"/>
      <c r="CF5366"/>
      <c r="CG5366"/>
      <c r="CH5366"/>
      <c r="CI5366"/>
      <c r="CJ5366"/>
      <c r="CK5366"/>
      <c r="CL5366"/>
      <c r="CM5366"/>
      <c r="CN5366"/>
      <c r="CO5366"/>
      <c r="CP5366"/>
      <c r="CQ5366"/>
      <c r="CR5366"/>
      <c r="CS5366"/>
      <c r="CT5366"/>
      <c r="CU5366"/>
      <c r="CV5366"/>
    </row>
    <row r="5367" spans="10:100" x14ac:dyDescent="0.25">
      <c r="J5367"/>
      <c r="K5367"/>
      <c r="L5367"/>
      <c r="M5367"/>
      <c r="N5367"/>
      <c r="O5367"/>
      <c r="P5367"/>
      <c r="Q5367"/>
      <c r="R5367"/>
      <c r="S5367"/>
      <c r="T5367"/>
      <c r="U5367"/>
      <c r="V5367"/>
      <c r="W5367"/>
      <c r="X5367"/>
      <c r="Y5367"/>
      <c r="Z5367"/>
      <c r="AA5367"/>
      <c r="AB5367"/>
      <c r="AC5367"/>
      <c r="AD5367"/>
      <c r="AE5367"/>
      <c r="AF5367"/>
      <c r="AG5367"/>
      <c r="AH5367"/>
      <c r="AI5367"/>
      <c r="AJ5367"/>
      <c r="AK5367"/>
      <c r="AL5367"/>
      <c r="AM5367"/>
      <c r="AN5367"/>
      <c r="AO5367"/>
      <c r="AP5367"/>
      <c r="AQ5367"/>
      <c r="AR5367"/>
      <c r="AS5367"/>
      <c r="AT5367"/>
      <c r="AU5367"/>
      <c r="AV5367"/>
      <c r="AW5367"/>
      <c r="AX5367"/>
      <c r="AY5367"/>
      <c r="AZ5367"/>
      <c r="BA5367"/>
      <c r="BB5367"/>
      <c r="BC5367"/>
      <c r="BD5367"/>
      <c r="BE5367"/>
      <c r="BF5367"/>
      <c r="BG5367"/>
      <c r="BH5367"/>
      <c r="BI5367"/>
      <c r="BJ5367"/>
      <c r="BK5367"/>
      <c r="BL5367"/>
      <c r="BM5367"/>
      <c r="BN5367"/>
      <c r="BO5367"/>
      <c r="BP5367"/>
      <c r="BQ5367"/>
      <c r="BR5367"/>
      <c r="BS5367"/>
      <c r="BT5367"/>
      <c r="BU5367"/>
      <c r="BV5367"/>
      <c r="BW5367"/>
      <c r="BX5367"/>
      <c r="BY5367"/>
      <c r="BZ5367"/>
      <c r="CA5367"/>
      <c r="CB5367"/>
      <c r="CC5367"/>
      <c r="CD5367"/>
      <c r="CE5367"/>
      <c r="CF5367"/>
      <c r="CG5367"/>
      <c r="CH5367"/>
      <c r="CI5367"/>
      <c r="CJ5367"/>
      <c r="CK5367"/>
      <c r="CL5367"/>
      <c r="CM5367"/>
      <c r="CN5367"/>
      <c r="CO5367"/>
      <c r="CP5367"/>
      <c r="CQ5367"/>
      <c r="CR5367"/>
      <c r="CS5367"/>
      <c r="CT5367"/>
      <c r="CU5367"/>
      <c r="CV5367"/>
    </row>
    <row r="5368" spans="10:100" x14ac:dyDescent="0.25">
      <c r="J5368"/>
      <c r="K5368"/>
      <c r="L5368"/>
      <c r="M5368"/>
      <c r="N5368"/>
      <c r="O5368"/>
      <c r="P5368"/>
      <c r="Q5368"/>
      <c r="R5368"/>
      <c r="S5368"/>
      <c r="T5368"/>
      <c r="U5368"/>
      <c r="V5368"/>
      <c r="W5368"/>
      <c r="X5368"/>
      <c r="Y5368"/>
      <c r="Z5368"/>
      <c r="AA5368"/>
      <c r="AB5368"/>
      <c r="AC5368"/>
      <c r="AD5368"/>
      <c r="AE5368"/>
      <c r="AF5368"/>
      <c r="AG5368"/>
      <c r="AH5368"/>
      <c r="AI5368"/>
      <c r="AJ5368"/>
      <c r="AK5368"/>
      <c r="AL5368"/>
      <c r="AM5368"/>
      <c r="AN5368"/>
      <c r="AO5368"/>
      <c r="AP5368"/>
      <c r="AQ5368"/>
      <c r="AR5368"/>
      <c r="AS5368"/>
      <c r="AT5368"/>
      <c r="AU5368"/>
      <c r="AV5368"/>
      <c r="AW5368"/>
      <c r="AX5368"/>
      <c r="AY5368"/>
      <c r="AZ5368"/>
      <c r="BA5368"/>
      <c r="BB5368"/>
      <c r="BC5368"/>
      <c r="BD5368"/>
      <c r="BE5368"/>
      <c r="BF5368"/>
      <c r="BG5368"/>
      <c r="BH5368"/>
      <c r="BI5368"/>
      <c r="BJ5368"/>
      <c r="BK5368"/>
      <c r="BL5368"/>
      <c r="BM5368"/>
      <c r="BN5368"/>
      <c r="BO5368"/>
      <c r="BP5368"/>
      <c r="BQ5368"/>
      <c r="BR5368"/>
      <c r="BS5368"/>
      <c r="BT5368"/>
      <c r="BU5368"/>
      <c r="BV5368"/>
      <c r="BW5368"/>
      <c r="BX5368"/>
      <c r="BY5368"/>
      <c r="BZ5368"/>
      <c r="CA5368"/>
      <c r="CB5368"/>
      <c r="CC5368"/>
      <c r="CD5368"/>
      <c r="CE5368"/>
      <c r="CF5368"/>
      <c r="CG5368"/>
      <c r="CH5368"/>
      <c r="CI5368"/>
      <c r="CJ5368"/>
      <c r="CK5368"/>
      <c r="CL5368"/>
      <c r="CM5368"/>
      <c r="CN5368"/>
      <c r="CO5368"/>
      <c r="CP5368"/>
      <c r="CQ5368"/>
      <c r="CR5368"/>
      <c r="CS5368"/>
      <c r="CT5368"/>
      <c r="CU5368"/>
      <c r="CV5368"/>
    </row>
    <row r="5369" spans="10:100" x14ac:dyDescent="0.25">
      <c r="J5369"/>
      <c r="K5369"/>
      <c r="L5369"/>
      <c r="M5369"/>
      <c r="N5369"/>
      <c r="O5369"/>
      <c r="P5369"/>
      <c r="Q5369"/>
      <c r="R5369"/>
      <c r="S5369"/>
      <c r="T5369"/>
      <c r="U5369"/>
      <c r="V5369"/>
      <c r="W5369"/>
      <c r="X5369"/>
      <c r="Y5369"/>
      <c r="Z5369"/>
      <c r="AA5369"/>
      <c r="AB5369"/>
      <c r="AC5369"/>
      <c r="AD5369"/>
      <c r="AE5369"/>
      <c r="AF5369"/>
      <c r="AG5369"/>
      <c r="AH5369"/>
      <c r="AI5369"/>
      <c r="AJ5369"/>
      <c r="AK5369"/>
      <c r="AL5369"/>
      <c r="AM5369"/>
      <c r="AN5369"/>
      <c r="AO5369"/>
      <c r="AP5369"/>
      <c r="AQ5369"/>
      <c r="AR5369"/>
      <c r="AS5369"/>
      <c r="AT5369"/>
      <c r="AU5369"/>
      <c r="AV5369"/>
      <c r="AW5369"/>
      <c r="AX5369"/>
      <c r="AY5369"/>
      <c r="AZ5369"/>
      <c r="BA5369"/>
      <c r="BB5369"/>
      <c r="BC5369"/>
      <c r="BD5369"/>
      <c r="BE5369"/>
      <c r="BF5369"/>
      <c r="BG5369"/>
      <c r="BH5369"/>
      <c r="BI5369"/>
      <c r="BJ5369"/>
      <c r="BK5369"/>
      <c r="BL5369"/>
      <c r="BM5369"/>
      <c r="BN5369"/>
      <c r="BO5369"/>
      <c r="BP5369"/>
      <c r="BQ5369"/>
      <c r="BR5369"/>
      <c r="BS5369"/>
      <c r="BT5369"/>
      <c r="BU5369"/>
      <c r="BV5369"/>
      <c r="BW5369"/>
      <c r="BX5369"/>
      <c r="BY5369"/>
      <c r="BZ5369"/>
      <c r="CA5369"/>
      <c r="CB5369"/>
      <c r="CC5369"/>
      <c r="CD5369"/>
      <c r="CE5369"/>
      <c r="CF5369"/>
      <c r="CG5369"/>
      <c r="CH5369"/>
      <c r="CI5369"/>
      <c r="CJ5369"/>
      <c r="CK5369"/>
      <c r="CL5369"/>
      <c r="CM5369"/>
      <c r="CN5369"/>
      <c r="CO5369"/>
      <c r="CP5369"/>
      <c r="CQ5369"/>
      <c r="CR5369"/>
      <c r="CS5369"/>
      <c r="CT5369"/>
      <c r="CU5369"/>
      <c r="CV5369"/>
    </row>
    <row r="5370" spans="10:100" x14ac:dyDescent="0.25">
      <c r="J5370"/>
      <c r="K5370"/>
      <c r="L5370"/>
      <c r="M5370"/>
      <c r="N5370"/>
      <c r="O5370"/>
      <c r="P5370"/>
      <c r="Q5370"/>
      <c r="R5370"/>
      <c r="S5370"/>
      <c r="T5370"/>
      <c r="U5370"/>
      <c r="V5370"/>
      <c r="W5370"/>
      <c r="X5370"/>
      <c r="Y5370"/>
      <c r="Z5370"/>
      <c r="AA5370"/>
      <c r="AB5370"/>
      <c r="AC5370"/>
      <c r="AD5370"/>
      <c r="AE5370"/>
      <c r="AF5370"/>
      <c r="AG5370"/>
      <c r="AH5370"/>
      <c r="AI5370"/>
      <c r="AJ5370"/>
      <c r="AK5370"/>
      <c r="AL5370"/>
      <c r="AM5370"/>
      <c r="AN5370"/>
      <c r="AO5370"/>
      <c r="AP5370"/>
      <c r="AQ5370"/>
      <c r="AR5370"/>
      <c r="AS5370"/>
      <c r="AT5370"/>
      <c r="AU5370"/>
      <c r="AV5370"/>
      <c r="AW5370"/>
      <c r="AX5370"/>
      <c r="AY5370"/>
      <c r="AZ5370"/>
      <c r="BA5370"/>
      <c r="BB5370"/>
      <c r="BC5370"/>
      <c r="BD5370"/>
      <c r="BE5370"/>
      <c r="BF5370"/>
      <c r="BG5370"/>
      <c r="BH5370"/>
      <c r="BI5370"/>
      <c r="BJ5370"/>
      <c r="BK5370"/>
      <c r="BL5370"/>
      <c r="BM5370"/>
      <c r="BN5370"/>
      <c r="BO5370"/>
      <c r="BP5370"/>
      <c r="BQ5370"/>
      <c r="BR5370"/>
      <c r="BS5370"/>
      <c r="BT5370"/>
      <c r="BU5370"/>
      <c r="BV5370"/>
      <c r="BW5370"/>
      <c r="BX5370"/>
      <c r="BY5370"/>
      <c r="BZ5370"/>
      <c r="CA5370"/>
      <c r="CB5370"/>
      <c r="CC5370"/>
      <c r="CD5370"/>
      <c r="CE5370"/>
      <c r="CF5370"/>
      <c r="CG5370"/>
      <c r="CH5370"/>
      <c r="CI5370"/>
      <c r="CJ5370"/>
      <c r="CK5370"/>
      <c r="CL5370"/>
      <c r="CM5370"/>
      <c r="CN5370"/>
      <c r="CO5370"/>
      <c r="CP5370"/>
      <c r="CQ5370"/>
      <c r="CR5370"/>
      <c r="CS5370"/>
      <c r="CT5370"/>
      <c r="CU5370"/>
      <c r="CV5370"/>
    </row>
    <row r="5371" spans="10:100" x14ac:dyDescent="0.25">
      <c r="J5371"/>
      <c r="K5371"/>
      <c r="L5371"/>
      <c r="M5371"/>
      <c r="N5371"/>
      <c r="O5371"/>
      <c r="P5371"/>
      <c r="Q5371"/>
      <c r="R5371"/>
      <c r="S5371"/>
      <c r="T5371"/>
      <c r="U5371"/>
      <c r="V5371"/>
      <c r="W5371"/>
      <c r="X5371"/>
      <c r="Y5371"/>
      <c r="Z5371"/>
      <c r="AA5371"/>
      <c r="AB5371"/>
      <c r="AC5371"/>
      <c r="AD5371"/>
      <c r="AE5371"/>
      <c r="AF5371"/>
      <c r="AG5371"/>
      <c r="AH5371"/>
      <c r="AI5371"/>
      <c r="AJ5371"/>
      <c r="AK5371"/>
      <c r="AL5371"/>
      <c r="AM5371"/>
      <c r="AN5371"/>
      <c r="AO5371"/>
      <c r="AP5371"/>
      <c r="AQ5371"/>
      <c r="AR5371"/>
      <c r="AS5371"/>
      <c r="AT5371"/>
      <c r="AU5371"/>
      <c r="AV5371"/>
      <c r="AW5371"/>
      <c r="AX5371"/>
      <c r="AY5371"/>
      <c r="AZ5371"/>
      <c r="BA5371"/>
      <c r="BB5371"/>
      <c r="BC5371"/>
      <c r="BD5371"/>
      <c r="BE5371"/>
      <c r="BF5371"/>
      <c r="BG5371"/>
      <c r="BH5371"/>
      <c r="BI5371"/>
      <c r="BJ5371"/>
      <c r="BK5371"/>
      <c r="BL5371"/>
      <c r="BM5371"/>
      <c r="BN5371"/>
      <c r="BO5371"/>
      <c r="BP5371"/>
      <c r="BQ5371"/>
      <c r="BR5371"/>
      <c r="BS5371"/>
      <c r="BT5371"/>
      <c r="BU5371"/>
      <c r="BV5371"/>
      <c r="BW5371"/>
      <c r="BX5371"/>
      <c r="BY5371"/>
      <c r="BZ5371"/>
      <c r="CA5371"/>
      <c r="CB5371"/>
      <c r="CC5371"/>
      <c r="CD5371"/>
      <c r="CE5371"/>
      <c r="CF5371"/>
      <c r="CG5371"/>
      <c r="CH5371"/>
      <c r="CI5371"/>
      <c r="CJ5371"/>
      <c r="CK5371"/>
      <c r="CL5371"/>
      <c r="CM5371"/>
      <c r="CN5371"/>
      <c r="CO5371"/>
      <c r="CP5371"/>
      <c r="CQ5371"/>
      <c r="CR5371"/>
      <c r="CS5371"/>
      <c r="CT5371"/>
      <c r="CU5371"/>
      <c r="CV5371"/>
    </row>
    <row r="5372" spans="10:100" x14ac:dyDescent="0.25">
      <c r="J5372"/>
      <c r="K5372"/>
      <c r="L5372"/>
      <c r="M5372"/>
      <c r="N5372"/>
      <c r="O5372"/>
      <c r="P5372"/>
      <c r="Q5372"/>
      <c r="R5372"/>
      <c r="S5372"/>
      <c r="T5372"/>
      <c r="U5372"/>
      <c r="V5372"/>
      <c r="W5372"/>
      <c r="X5372"/>
      <c r="Y5372"/>
      <c r="Z5372"/>
      <c r="AA5372"/>
      <c r="AB5372"/>
      <c r="AC5372"/>
      <c r="AD5372"/>
      <c r="AE5372"/>
      <c r="AF5372"/>
      <c r="AG5372"/>
      <c r="AH5372"/>
      <c r="AI5372"/>
      <c r="AJ5372"/>
      <c r="AK5372"/>
      <c r="AL5372"/>
      <c r="AM5372"/>
      <c r="AN5372"/>
      <c r="AO5372"/>
      <c r="AP5372"/>
      <c r="AQ5372"/>
      <c r="AR5372"/>
      <c r="AS5372"/>
      <c r="AT5372"/>
      <c r="AU5372"/>
      <c r="AV5372"/>
      <c r="AW5372"/>
      <c r="AX5372"/>
      <c r="AY5372"/>
      <c r="AZ5372"/>
      <c r="BA5372"/>
      <c r="BB5372"/>
      <c r="BC5372"/>
      <c r="BD5372"/>
      <c r="BE5372"/>
      <c r="BF5372"/>
      <c r="BG5372"/>
      <c r="BH5372"/>
      <c r="BI5372"/>
      <c r="BJ5372"/>
      <c r="BK5372"/>
      <c r="BL5372"/>
      <c r="BM5372"/>
      <c r="BN5372"/>
      <c r="BO5372"/>
      <c r="BP5372"/>
      <c r="BQ5372"/>
      <c r="BR5372"/>
      <c r="BS5372"/>
      <c r="BT5372"/>
      <c r="BU5372"/>
      <c r="BV5372"/>
      <c r="BW5372"/>
      <c r="BX5372"/>
      <c r="BY5372"/>
      <c r="BZ5372"/>
      <c r="CA5372"/>
      <c r="CB5372"/>
      <c r="CC5372"/>
      <c r="CD5372"/>
      <c r="CE5372"/>
      <c r="CF5372"/>
      <c r="CG5372"/>
      <c r="CH5372"/>
      <c r="CI5372"/>
      <c r="CJ5372"/>
      <c r="CK5372"/>
      <c r="CL5372"/>
      <c r="CM5372"/>
      <c r="CN5372"/>
      <c r="CO5372"/>
      <c r="CP5372"/>
      <c r="CQ5372"/>
      <c r="CR5372"/>
      <c r="CS5372"/>
      <c r="CT5372"/>
      <c r="CU5372"/>
      <c r="CV5372"/>
    </row>
    <row r="5373" spans="10:100" x14ac:dyDescent="0.25">
      <c r="J5373"/>
      <c r="K5373"/>
      <c r="L5373"/>
      <c r="M5373"/>
      <c r="N5373"/>
      <c r="O5373"/>
      <c r="P5373"/>
      <c r="Q5373"/>
      <c r="R5373"/>
      <c r="S5373"/>
      <c r="T5373"/>
      <c r="U5373"/>
      <c r="V5373"/>
      <c r="W5373"/>
      <c r="X5373"/>
      <c r="Y5373"/>
      <c r="Z5373"/>
      <c r="AA5373"/>
      <c r="AB5373"/>
      <c r="AC5373"/>
      <c r="AD5373"/>
      <c r="AE5373"/>
      <c r="AF5373"/>
      <c r="AG5373"/>
      <c r="AH5373"/>
      <c r="AI5373"/>
      <c r="AJ5373"/>
      <c r="AK5373"/>
      <c r="AL5373"/>
      <c r="AM5373"/>
      <c r="AN5373"/>
      <c r="AO5373"/>
      <c r="AP5373"/>
      <c r="AQ5373"/>
      <c r="AR5373"/>
      <c r="AS5373"/>
      <c r="AT5373"/>
      <c r="AU5373"/>
      <c r="AV5373"/>
      <c r="AW5373"/>
      <c r="AX5373"/>
      <c r="AY5373"/>
      <c r="AZ5373"/>
      <c r="BA5373"/>
      <c r="BB5373"/>
      <c r="BC5373"/>
      <c r="BD5373"/>
      <c r="BE5373"/>
      <c r="BF5373"/>
      <c r="BG5373"/>
      <c r="BH5373"/>
      <c r="BI5373"/>
      <c r="BJ5373"/>
      <c r="BK5373"/>
      <c r="BL5373"/>
      <c r="BM5373"/>
      <c r="BN5373"/>
      <c r="BO5373"/>
      <c r="BP5373"/>
      <c r="BQ5373"/>
      <c r="BR5373"/>
      <c r="BS5373"/>
      <c r="BT5373"/>
      <c r="BU5373"/>
      <c r="BV5373"/>
      <c r="BW5373"/>
      <c r="BX5373"/>
      <c r="BY5373"/>
      <c r="BZ5373"/>
      <c r="CA5373"/>
      <c r="CB5373"/>
      <c r="CC5373"/>
      <c r="CD5373"/>
      <c r="CE5373"/>
      <c r="CF5373"/>
      <c r="CG5373"/>
      <c r="CH5373"/>
      <c r="CI5373"/>
      <c r="CJ5373"/>
      <c r="CK5373"/>
      <c r="CL5373"/>
      <c r="CM5373"/>
      <c r="CN5373"/>
      <c r="CO5373"/>
      <c r="CP5373"/>
      <c r="CQ5373"/>
      <c r="CR5373"/>
      <c r="CS5373"/>
      <c r="CT5373"/>
      <c r="CU5373"/>
      <c r="CV5373"/>
    </row>
    <row r="5374" spans="10:100" x14ac:dyDescent="0.25">
      <c r="J5374"/>
      <c r="K5374"/>
      <c r="L5374"/>
      <c r="M5374"/>
      <c r="N5374"/>
      <c r="O5374"/>
      <c r="P5374"/>
      <c r="Q5374"/>
      <c r="R5374"/>
      <c r="S5374"/>
      <c r="T5374"/>
      <c r="U5374"/>
      <c r="V5374"/>
      <c r="W5374"/>
      <c r="X5374"/>
      <c r="Y5374"/>
      <c r="Z5374"/>
      <c r="AA5374"/>
      <c r="AB5374"/>
      <c r="AC5374"/>
      <c r="AD5374"/>
      <c r="AE5374"/>
      <c r="AF5374"/>
      <c r="AG5374"/>
      <c r="AH5374"/>
      <c r="AI5374"/>
      <c r="AJ5374"/>
      <c r="AK5374"/>
      <c r="AL5374"/>
      <c r="AM5374"/>
      <c r="AN5374"/>
      <c r="AO5374"/>
      <c r="AP5374"/>
      <c r="AQ5374"/>
      <c r="AR5374"/>
      <c r="AS5374"/>
      <c r="AT5374"/>
      <c r="AU5374"/>
      <c r="AV5374"/>
      <c r="AW5374"/>
      <c r="AX5374"/>
      <c r="AY5374"/>
      <c r="AZ5374"/>
      <c r="BA5374"/>
      <c r="BB5374"/>
      <c r="BC5374"/>
      <c r="BD5374"/>
      <c r="BE5374"/>
      <c r="BF5374"/>
      <c r="BG5374"/>
      <c r="BH5374"/>
      <c r="BI5374"/>
      <c r="BJ5374"/>
      <c r="BK5374"/>
      <c r="BL5374"/>
      <c r="BM5374"/>
      <c r="BN5374"/>
      <c r="BO5374"/>
      <c r="BP5374"/>
      <c r="BQ5374"/>
      <c r="BR5374"/>
      <c r="BS5374"/>
      <c r="BT5374"/>
      <c r="BU5374"/>
      <c r="BV5374"/>
      <c r="BW5374"/>
      <c r="BX5374"/>
      <c r="BY5374"/>
      <c r="BZ5374"/>
      <c r="CA5374"/>
      <c r="CB5374"/>
      <c r="CC5374"/>
      <c r="CD5374"/>
      <c r="CE5374"/>
      <c r="CF5374"/>
      <c r="CG5374"/>
      <c r="CH5374"/>
      <c r="CI5374"/>
      <c r="CJ5374"/>
      <c r="CK5374"/>
      <c r="CL5374"/>
      <c r="CM5374"/>
      <c r="CN5374"/>
      <c r="CO5374"/>
      <c r="CP5374"/>
      <c r="CQ5374"/>
      <c r="CR5374"/>
      <c r="CS5374"/>
      <c r="CT5374"/>
      <c r="CU5374"/>
      <c r="CV5374"/>
    </row>
    <row r="5375" spans="10:100" x14ac:dyDescent="0.25">
      <c r="J5375"/>
      <c r="K5375"/>
      <c r="L5375"/>
      <c r="M5375"/>
      <c r="N5375"/>
      <c r="O5375"/>
      <c r="P5375"/>
      <c r="Q5375"/>
      <c r="R5375"/>
      <c r="S5375"/>
      <c r="T5375"/>
      <c r="U5375"/>
      <c r="V5375"/>
      <c r="W5375"/>
      <c r="X5375"/>
      <c r="Y5375"/>
      <c r="Z5375"/>
      <c r="AA5375"/>
      <c r="AB5375"/>
      <c r="AC5375"/>
      <c r="AD5375"/>
      <c r="AE5375"/>
      <c r="AF5375"/>
      <c r="AG5375"/>
      <c r="AH5375"/>
      <c r="AI5375"/>
      <c r="AJ5375"/>
      <c r="AK5375"/>
      <c r="AL5375"/>
      <c r="AM5375"/>
      <c r="AN5375"/>
      <c r="AO5375"/>
      <c r="AP5375"/>
      <c r="AQ5375"/>
      <c r="AR5375"/>
      <c r="AS5375"/>
      <c r="AT5375"/>
      <c r="AU5375"/>
      <c r="AV5375"/>
      <c r="AW5375"/>
      <c r="AX5375"/>
      <c r="AY5375"/>
      <c r="AZ5375"/>
      <c r="BA5375"/>
      <c r="BB5375"/>
      <c r="BC5375"/>
      <c r="BD5375"/>
      <c r="BE5375"/>
      <c r="BF5375"/>
      <c r="BG5375"/>
      <c r="BH5375"/>
      <c r="BI5375"/>
      <c r="BJ5375"/>
      <c r="BK5375"/>
      <c r="BL5375"/>
      <c r="BM5375"/>
      <c r="BN5375"/>
      <c r="BO5375"/>
      <c r="BP5375"/>
      <c r="BQ5375"/>
      <c r="BR5375"/>
      <c r="BS5375"/>
      <c r="BT5375"/>
      <c r="BU5375"/>
      <c r="BV5375"/>
      <c r="BW5375"/>
      <c r="BX5375"/>
      <c r="BY5375"/>
      <c r="BZ5375"/>
      <c r="CA5375"/>
      <c r="CB5375"/>
      <c r="CC5375"/>
      <c r="CD5375"/>
      <c r="CE5375"/>
      <c r="CF5375"/>
      <c r="CG5375"/>
      <c r="CH5375"/>
      <c r="CI5375"/>
      <c r="CJ5375"/>
      <c r="CK5375"/>
      <c r="CL5375"/>
      <c r="CM5375"/>
      <c r="CN5375"/>
      <c r="CO5375"/>
      <c r="CP5375"/>
      <c r="CQ5375"/>
      <c r="CR5375"/>
      <c r="CS5375"/>
      <c r="CT5375"/>
      <c r="CU5375"/>
      <c r="CV5375"/>
    </row>
    <row r="5376" spans="10:100" x14ac:dyDescent="0.25">
      <c r="J5376"/>
      <c r="K5376"/>
      <c r="L5376"/>
      <c r="M5376"/>
      <c r="N5376"/>
      <c r="O5376"/>
      <c r="P5376"/>
      <c r="Q5376"/>
      <c r="R5376"/>
      <c r="S5376"/>
      <c r="T5376"/>
      <c r="U5376"/>
      <c r="V5376"/>
      <c r="W5376"/>
      <c r="X5376"/>
      <c r="Y5376"/>
      <c r="Z5376"/>
      <c r="AA5376"/>
      <c r="AB5376"/>
      <c r="AC5376"/>
      <c r="AD5376"/>
      <c r="AE5376"/>
      <c r="AF5376"/>
      <c r="AG5376"/>
      <c r="AH5376"/>
      <c r="AI5376"/>
      <c r="AJ5376"/>
      <c r="AK5376"/>
      <c r="AL5376"/>
      <c r="AM5376"/>
      <c r="AN5376"/>
      <c r="AO5376"/>
      <c r="AP5376"/>
      <c r="AQ5376"/>
      <c r="AR5376"/>
      <c r="AS5376"/>
      <c r="AT5376"/>
      <c r="AU5376"/>
      <c r="AV5376"/>
      <c r="AW5376"/>
      <c r="AX5376"/>
      <c r="AY5376"/>
      <c r="AZ5376"/>
      <c r="BA5376"/>
      <c r="BB5376"/>
      <c r="BC5376"/>
      <c r="BD5376"/>
      <c r="BE5376"/>
      <c r="BF5376"/>
      <c r="BG5376"/>
      <c r="BH5376"/>
      <c r="BI5376"/>
      <c r="BJ5376"/>
      <c r="BK5376"/>
      <c r="BL5376"/>
      <c r="BM5376"/>
      <c r="BN5376"/>
      <c r="BO5376"/>
      <c r="BP5376"/>
      <c r="BQ5376"/>
      <c r="BR5376"/>
      <c r="BS5376"/>
      <c r="BT5376"/>
      <c r="BU5376"/>
      <c r="BV5376"/>
      <c r="BW5376"/>
      <c r="BX5376"/>
      <c r="BY5376"/>
      <c r="BZ5376"/>
      <c r="CA5376"/>
      <c r="CB5376"/>
      <c r="CC5376"/>
      <c r="CD5376"/>
      <c r="CE5376"/>
      <c r="CF5376"/>
      <c r="CG5376"/>
      <c r="CH5376"/>
      <c r="CI5376"/>
      <c r="CJ5376"/>
      <c r="CK5376"/>
      <c r="CL5376"/>
      <c r="CM5376"/>
      <c r="CN5376"/>
      <c r="CO5376"/>
      <c r="CP5376"/>
      <c r="CQ5376"/>
      <c r="CR5376"/>
      <c r="CS5376"/>
      <c r="CT5376"/>
      <c r="CU5376"/>
      <c r="CV5376"/>
    </row>
    <row r="5377" spans="10:100" x14ac:dyDescent="0.25">
      <c r="J5377"/>
      <c r="K5377"/>
      <c r="L5377"/>
      <c r="M5377"/>
      <c r="N5377"/>
      <c r="O5377"/>
      <c r="P5377"/>
      <c r="Q5377"/>
      <c r="R5377"/>
      <c r="S5377"/>
      <c r="T5377"/>
      <c r="U5377"/>
      <c r="V5377"/>
      <c r="W5377"/>
      <c r="X5377"/>
      <c r="Y5377"/>
      <c r="Z5377"/>
      <c r="AA5377"/>
      <c r="AB5377"/>
      <c r="AC5377"/>
      <c r="AD5377"/>
      <c r="AE5377"/>
      <c r="AF5377"/>
      <c r="AG5377"/>
      <c r="AH5377"/>
      <c r="AI5377"/>
      <c r="AJ5377"/>
      <c r="AK5377"/>
      <c r="AL5377"/>
      <c r="AM5377"/>
      <c r="AN5377"/>
      <c r="AO5377"/>
      <c r="AP5377"/>
      <c r="AQ5377"/>
      <c r="AR5377"/>
      <c r="AS5377"/>
      <c r="AT5377"/>
      <c r="AU5377"/>
      <c r="AV5377"/>
      <c r="AW5377"/>
      <c r="AX5377"/>
      <c r="AY5377"/>
      <c r="AZ5377"/>
      <c r="BA5377"/>
      <c r="BB5377"/>
      <c r="BC5377"/>
      <c r="BD5377"/>
      <c r="BE5377"/>
      <c r="BF5377"/>
      <c r="BG5377"/>
      <c r="BH5377"/>
      <c r="BI5377"/>
      <c r="BJ5377"/>
      <c r="BK5377"/>
      <c r="BL5377"/>
      <c r="BM5377"/>
      <c r="BN5377"/>
      <c r="BO5377"/>
      <c r="BP5377"/>
      <c r="BQ5377"/>
      <c r="BR5377"/>
      <c r="BS5377"/>
      <c r="BT5377"/>
      <c r="BU5377"/>
      <c r="BV5377"/>
      <c r="BW5377"/>
      <c r="BX5377"/>
      <c r="BY5377"/>
      <c r="BZ5377"/>
      <c r="CA5377"/>
      <c r="CB5377"/>
      <c r="CC5377"/>
      <c r="CD5377"/>
      <c r="CE5377"/>
      <c r="CF5377"/>
      <c r="CG5377"/>
      <c r="CH5377"/>
      <c r="CI5377"/>
      <c r="CJ5377"/>
      <c r="CK5377"/>
      <c r="CL5377"/>
      <c r="CM5377"/>
      <c r="CN5377"/>
      <c r="CO5377"/>
      <c r="CP5377"/>
      <c r="CQ5377"/>
      <c r="CR5377"/>
      <c r="CS5377"/>
      <c r="CT5377"/>
      <c r="CU5377"/>
      <c r="CV5377"/>
    </row>
    <row r="5378" spans="10:100" x14ac:dyDescent="0.25">
      <c r="J5378"/>
      <c r="K5378"/>
      <c r="L5378"/>
      <c r="M5378"/>
      <c r="N5378"/>
      <c r="O5378"/>
      <c r="P5378"/>
      <c r="Q5378"/>
      <c r="R5378"/>
      <c r="S5378"/>
      <c r="T5378"/>
      <c r="U5378"/>
      <c r="V5378"/>
      <c r="W5378"/>
      <c r="X5378"/>
      <c r="Y5378"/>
      <c r="Z5378"/>
      <c r="AA5378"/>
      <c r="AB5378"/>
      <c r="AC5378"/>
      <c r="AD5378"/>
      <c r="AE5378"/>
      <c r="AF5378"/>
      <c r="AG5378"/>
      <c r="AH5378"/>
      <c r="AI5378"/>
      <c r="AJ5378"/>
      <c r="AK5378"/>
      <c r="AL5378"/>
      <c r="AM5378"/>
      <c r="AN5378"/>
      <c r="AO5378"/>
      <c r="AP5378"/>
      <c r="AQ5378"/>
      <c r="AR5378"/>
      <c r="AS5378"/>
      <c r="AT5378"/>
      <c r="AU5378"/>
      <c r="AV5378"/>
      <c r="AW5378"/>
      <c r="AX5378"/>
      <c r="AY5378"/>
      <c r="AZ5378"/>
      <c r="BA5378"/>
      <c r="BB5378"/>
      <c r="BC5378"/>
      <c r="BD5378"/>
      <c r="BE5378"/>
      <c r="BF5378"/>
      <c r="BG5378"/>
      <c r="BH5378"/>
      <c r="BI5378"/>
      <c r="BJ5378"/>
      <c r="BK5378"/>
      <c r="BL5378"/>
      <c r="BM5378"/>
      <c r="BN5378"/>
      <c r="BO5378"/>
      <c r="BP5378"/>
      <c r="BQ5378"/>
      <c r="BR5378"/>
      <c r="BS5378"/>
      <c r="BT5378"/>
      <c r="BU5378"/>
      <c r="BV5378"/>
      <c r="BW5378"/>
      <c r="BX5378"/>
      <c r="BY5378"/>
      <c r="BZ5378"/>
      <c r="CA5378"/>
      <c r="CB5378"/>
      <c r="CC5378"/>
      <c r="CD5378"/>
      <c r="CE5378"/>
      <c r="CF5378"/>
      <c r="CG5378"/>
      <c r="CH5378"/>
      <c r="CI5378"/>
      <c r="CJ5378"/>
      <c r="CK5378"/>
      <c r="CL5378"/>
      <c r="CM5378"/>
      <c r="CN5378"/>
      <c r="CO5378"/>
      <c r="CP5378"/>
      <c r="CQ5378"/>
      <c r="CR5378"/>
      <c r="CS5378"/>
      <c r="CT5378"/>
      <c r="CU5378"/>
      <c r="CV5378"/>
    </row>
    <row r="5379" spans="10:100" x14ac:dyDescent="0.25">
      <c r="J5379"/>
      <c r="K5379"/>
      <c r="L5379"/>
      <c r="M5379"/>
      <c r="N5379"/>
      <c r="O5379"/>
      <c r="P5379"/>
      <c r="Q5379"/>
      <c r="R5379"/>
      <c r="S5379"/>
      <c r="T5379"/>
      <c r="U5379"/>
      <c r="V5379"/>
      <c r="W5379"/>
      <c r="X5379"/>
      <c r="Y5379"/>
      <c r="Z5379"/>
      <c r="AA5379"/>
      <c r="AB5379"/>
      <c r="AC5379"/>
      <c r="AD5379"/>
      <c r="AE5379"/>
      <c r="AF5379"/>
      <c r="AG5379"/>
      <c r="AH5379"/>
      <c r="AI5379"/>
      <c r="AJ5379"/>
      <c r="AK5379"/>
      <c r="AL5379"/>
      <c r="AM5379"/>
      <c r="AN5379"/>
      <c r="AO5379"/>
      <c r="AP5379"/>
      <c r="AQ5379"/>
      <c r="AR5379"/>
      <c r="AS5379"/>
      <c r="AT5379"/>
      <c r="AU5379"/>
      <c r="AV5379"/>
      <c r="AW5379"/>
      <c r="AX5379"/>
      <c r="AY5379"/>
      <c r="AZ5379"/>
      <c r="BA5379"/>
      <c r="BB5379"/>
      <c r="BC5379"/>
      <c r="BD5379"/>
      <c r="BE5379"/>
      <c r="BF5379"/>
      <c r="BG5379"/>
      <c r="BH5379"/>
      <c r="BI5379"/>
      <c r="BJ5379"/>
      <c r="BK5379"/>
      <c r="BL5379"/>
      <c r="BM5379"/>
      <c r="BN5379"/>
      <c r="BO5379"/>
      <c r="BP5379"/>
      <c r="BQ5379"/>
      <c r="BR5379"/>
      <c r="BS5379"/>
      <c r="BT5379"/>
      <c r="BU5379"/>
      <c r="BV5379"/>
      <c r="BW5379"/>
      <c r="BX5379"/>
      <c r="BY5379"/>
      <c r="BZ5379"/>
      <c r="CA5379"/>
      <c r="CB5379"/>
      <c r="CC5379"/>
      <c r="CD5379"/>
      <c r="CE5379"/>
      <c r="CF5379"/>
      <c r="CG5379"/>
      <c r="CH5379"/>
      <c r="CI5379"/>
      <c r="CJ5379"/>
      <c r="CK5379"/>
      <c r="CL5379"/>
      <c r="CM5379"/>
      <c r="CN5379"/>
      <c r="CO5379"/>
      <c r="CP5379"/>
      <c r="CQ5379"/>
      <c r="CR5379"/>
      <c r="CS5379"/>
      <c r="CT5379"/>
      <c r="CU5379"/>
      <c r="CV5379"/>
    </row>
    <row r="5380" spans="10:100" x14ac:dyDescent="0.25">
      <c r="J5380"/>
      <c r="K5380"/>
      <c r="L5380"/>
      <c r="M5380"/>
      <c r="N5380"/>
      <c r="O5380"/>
      <c r="P5380"/>
      <c r="Q5380"/>
      <c r="R5380"/>
      <c r="S5380"/>
      <c r="T5380"/>
      <c r="U5380"/>
      <c r="V5380"/>
      <c r="W5380"/>
      <c r="X5380"/>
      <c r="Y5380"/>
      <c r="Z5380"/>
      <c r="AA5380"/>
      <c r="AB5380"/>
      <c r="AC5380"/>
      <c r="AD5380"/>
      <c r="AE5380"/>
      <c r="AF5380"/>
      <c r="AG5380"/>
      <c r="AH5380"/>
      <c r="AI5380"/>
      <c r="AJ5380"/>
      <c r="AK5380"/>
      <c r="AL5380"/>
      <c r="AM5380"/>
      <c r="AN5380"/>
      <c r="AO5380"/>
      <c r="AP5380"/>
      <c r="AQ5380"/>
      <c r="AR5380"/>
      <c r="AS5380"/>
      <c r="AT5380"/>
      <c r="AU5380"/>
      <c r="AV5380"/>
      <c r="AW5380"/>
      <c r="AX5380"/>
      <c r="AY5380"/>
      <c r="AZ5380"/>
      <c r="BA5380"/>
      <c r="BB5380"/>
      <c r="BC5380"/>
      <c r="BD5380"/>
      <c r="BE5380"/>
      <c r="BF5380"/>
      <c r="BG5380"/>
      <c r="BH5380"/>
      <c r="BI5380"/>
      <c r="BJ5380"/>
      <c r="BK5380"/>
      <c r="BL5380"/>
      <c r="BM5380"/>
      <c r="BN5380"/>
      <c r="BO5380"/>
      <c r="BP5380"/>
      <c r="BQ5380"/>
      <c r="BR5380"/>
      <c r="BS5380"/>
      <c r="BT5380"/>
      <c r="BU5380"/>
      <c r="BV5380"/>
      <c r="BW5380"/>
      <c r="BX5380"/>
      <c r="BY5380"/>
      <c r="BZ5380"/>
      <c r="CA5380"/>
      <c r="CB5380"/>
      <c r="CC5380"/>
      <c r="CD5380"/>
      <c r="CE5380"/>
      <c r="CF5380"/>
      <c r="CG5380"/>
      <c r="CH5380"/>
      <c r="CI5380"/>
      <c r="CJ5380"/>
      <c r="CK5380"/>
      <c r="CL5380"/>
      <c r="CM5380"/>
      <c r="CN5380"/>
      <c r="CO5380"/>
      <c r="CP5380"/>
      <c r="CQ5380"/>
      <c r="CR5380"/>
      <c r="CS5380"/>
      <c r="CT5380"/>
      <c r="CU5380"/>
      <c r="CV5380"/>
    </row>
    <row r="5381" spans="10:100" x14ac:dyDescent="0.25">
      <c r="J5381"/>
      <c r="K5381"/>
      <c r="L5381"/>
      <c r="M5381"/>
      <c r="N5381"/>
      <c r="O5381"/>
      <c r="P5381"/>
      <c r="Q5381"/>
      <c r="R5381"/>
      <c r="S5381"/>
      <c r="T5381"/>
      <c r="U5381"/>
      <c r="V5381"/>
      <c r="W5381"/>
      <c r="X5381"/>
      <c r="Y5381"/>
      <c r="Z5381"/>
      <c r="AA5381"/>
      <c r="AB5381"/>
      <c r="AC5381"/>
      <c r="AD5381"/>
      <c r="AE5381"/>
      <c r="AF5381"/>
      <c r="AG5381"/>
      <c r="AH5381"/>
      <c r="AI5381"/>
      <c r="AJ5381"/>
      <c r="AK5381"/>
      <c r="AL5381"/>
      <c r="AM5381"/>
      <c r="AN5381"/>
      <c r="AO5381"/>
      <c r="AP5381"/>
      <c r="AQ5381"/>
      <c r="AR5381"/>
      <c r="AS5381"/>
      <c r="AT5381"/>
      <c r="AU5381"/>
      <c r="AV5381"/>
      <c r="AW5381"/>
      <c r="AX5381"/>
      <c r="AY5381"/>
      <c r="AZ5381"/>
      <c r="BA5381"/>
      <c r="BB5381"/>
      <c r="BC5381"/>
      <c r="BD5381"/>
      <c r="BE5381"/>
      <c r="BF5381"/>
      <c r="BG5381"/>
      <c r="BH5381"/>
      <c r="BI5381"/>
      <c r="BJ5381"/>
      <c r="BK5381"/>
      <c r="BL5381"/>
      <c r="BM5381"/>
      <c r="BN5381"/>
      <c r="BO5381"/>
      <c r="BP5381"/>
      <c r="BQ5381"/>
      <c r="BR5381"/>
      <c r="BS5381"/>
      <c r="BT5381"/>
      <c r="BU5381"/>
      <c r="BV5381"/>
      <c r="BW5381"/>
      <c r="BX5381"/>
      <c r="BY5381"/>
      <c r="BZ5381"/>
      <c r="CA5381"/>
      <c r="CB5381"/>
      <c r="CC5381"/>
      <c r="CD5381"/>
      <c r="CE5381"/>
      <c r="CF5381"/>
      <c r="CG5381"/>
      <c r="CH5381"/>
      <c r="CI5381"/>
      <c r="CJ5381"/>
      <c r="CK5381"/>
      <c r="CL5381"/>
      <c r="CM5381"/>
      <c r="CN5381"/>
      <c r="CO5381"/>
      <c r="CP5381"/>
      <c r="CQ5381"/>
      <c r="CR5381"/>
      <c r="CS5381"/>
      <c r="CT5381"/>
      <c r="CU5381"/>
      <c r="CV5381"/>
    </row>
    <row r="5382" spans="10:100" x14ac:dyDescent="0.25">
      <c r="J5382"/>
      <c r="K5382"/>
      <c r="L5382"/>
      <c r="M5382"/>
      <c r="N5382"/>
      <c r="O5382"/>
      <c r="P5382"/>
      <c r="Q5382"/>
      <c r="R5382"/>
      <c r="S5382"/>
      <c r="T5382"/>
      <c r="U5382"/>
      <c r="V5382"/>
      <c r="W5382"/>
      <c r="X5382"/>
      <c r="Y5382"/>
      <c r="Z5382"/>
      <c r="AA5382"/>
      <c r="AB5382"/>
      <c r="AC5382"/>
      <c r="AD5382"/>
      <c r="AE5382"/>
      <c r="AF5382"/>
      <c r="AG5382"/>
      <c r="AH5382"/>
      <c r="AI5382"/>
      <c r="AJ5382"/>
      <c r="AK5382"/>
      <c r="AL5382"/>
      <c r="AM5382"/>
      <c r="AN5382"/>
      <c r="AO5382"/>
      <c r="AP5382"/>
      <c r="AQ5382"/>
      <c r="AR5382"/>
      <c r="AS5382"/>
      <c r="AT5382"/>
      <c r="AU5382"/>
      <c r="AV5382"/>
      <c r="AW5382"/>
      <c r="AX5382"/>
      <c r="AY5382"/>
      <c r="AZ5382"/>
      <c r="BA5382"/>
      <c r="BB5382"/>
      <c r="BC5382"/>
      <c r="BD5382"/>
      <c r="BE5382"/>
      <c r="BF5382"/>
      <c r="BG5382"/>
      <c r="BH5382"/>
      <c r="BI5382"/>
      <c r="BJ5382"/>
      <c r="BK5382"/>
      <c r="BL5382"/>
      <c r="BM5382"/>
      <c r="BN5382"/>
      <c r="BO5382"/>
      <c r="BP5382"/>
      <c r="BQ5382"/>
      <c r="BR5382"/>
      <c r="BS5382"/>
      <c r="BT5382"/>
      <c r="BU5382"/>
      <c r="BV5382"/>
      <c r="BW5382"/>
      <c r="BX5382"/>
      <c r="BY5382"/>
      <c r="BZ5382"/>
      <c r="CA5382"/>
      <c r="CB5382"/>
      <c r="CC5382"/>
      <c r="CD5382"/>
      <c r="CE5382"/>
      <c r="CF5382"/>
      <c r="CG5382"/>
      <c r="CH5382"/>
      <c r="CI5382"/>
      <c r="CJ5382"/>
      <c r="CK5382"/>
      <c r="CL5382"/>
      <c r="CM5382"/>
      <c r="CN5382"/>
      <c r="CO5382"/>
      <c r="CP5382"/>
      <c r="CQ5382"/>
      <c r="CR5382"/>
      <c r="CS5382"/>
      <c r="CT5382"/>
      <c r="CU5382"/>
      <c r="CV5382"/>
    </row>
    <row r="5383" spans="10:100" x14ac:dyDescent="0.25">
      <c r="J5383"/>
      <c r="K5383"/>
      <c r="L5383"/>
      <c r="M5383"/>
      <c r="N5383"/>
      <c r="O5383"/>
      <c r="P5383"/>
      <c r="Q5383"/>
      <c r="R5383"/>
      <c r="S5383"/>
      <c r="T5383"/>
      <c r="U5383"/>
      <c r="V5383"/>
      <c r="W5383"/>
      <c r="X5383"/>
      <c r="Y5383"/>
      <c r="Z5383"/>
      <c r="AA5383"/>
      <c r="AB5383"/>
      <c r="AC5383"/>
      <c r="AD5383"/>
      <c r="AE5383"/>
      <c r="AF5383"/>
      <c r="AG5383"/>
      <c r="AH5383"/>
      <c r="AI5383"/>
      <c r="AJ5383"/>
      <c r="AK5383"/>
      <c r="AL5383"/>
      <c r="AM5383"/>
      <c r="AN5383"/>
      <c r="AO5383"/>
      <c r="AP5383"/>
      <c r="AQ5383"/>
      <c r="AR5383"/>
      <c r="AS5383"/>
      <c r="AT5383"/>
      <c r="AU5383"/>
      <c r="AV5383"/>
      <c r="AW5383"/>
      <c r="AX5383"/>
      <c r="AY5383"/>
      <c r="AZ5383"/>
      <c r="BA5383"/>
      <c r="BB5383"/>
      <c r="BC5383"/>
      <c r="BD5383"/>
      <c r="BE5383"/>
      <c r="BF5383"/>
      <c r="BG5383"/>
      <c r="BH5383"/>
      <c r="BI5383"/>
      <c r="BJ5383"/>
      <c r="BK5383"/>
      <c r="BL5383"/>
      <c r="BM5383"/>
      <c r="BN5383"/>
      <c r="BO5383"/>
      <c r="BP5383"/>
      <c r="BQ5383"/>
      <c r="BR5383"/>
      <c r="BS5383"/>
      <c r="BT5383"/>
      <c r="BU5383"/>
      <c r="BV5383"/>
      <c r="BW5383"/>
      <c r="BX5383"/>
      <c r="BY5383"/>
      <c r="BZ5383"/>
      <c r="CA5383"/>
      <c r="CB5383"/>
      <c r="CC5383"/>
      <c r="CD5383"/>
      <c r="CE5383"/>
      <c r="CF5383"/>
      <c r="CG5383"/>
      <c r="CH5383"/>
      <c r="CI5383"/>
      <c r="CJ5383"/>
      <c r="CK5383"/>
      <c r="CL5383"/>
      <c r="CM5383"/>
      <c r="CN5383"/>
      <c r="CO5383"/>
      <c r="CP5383"/>
      <c r="CQ5383"/>
      <c r="CR5383"/>
      <c r="CS5383"/>
      <c r="CT5383"/>
      <c r="CU5383"/>
      <c r="CV5383"/>
    </row>
    <row r="5384" spans="10:100" x14ac:dyDescent="0.25">
      <c r="J5384"/>
      <c r="K5384"/>
      <c r="L5384"/>
      <c r="M5384"/>
      <c r="N5384"/>
      <c r="O5384"/>
      <c r="P5384"/>
      <c r="Q5384"/>
      <c r="R5384"/>
      <c r="S5384"/>
      <c r="T5384"/>
      <c r="U5384"/>
      <c r="V5384"/>
      <c r="W5384"/>
      <c r="X5384"/>
      <c r="Y5384"/>
      <c r="Z5384"/>
      <c r="AA5384"/>
      <c r="AB5384"/>
      <c r="AC5384"/>
      <c r="AD5384"/>
      <c r="AE5384"/>
      <c r="AF5384"/>
      <c r="AG5384"/>
      <c r="AH5384"/>
      <c r="AI5384"/>
      <c r="AJ5384"/>
      <c r="AK5384"/>
      <c r="AL5384"/>
      <c r="AM5384"/>
      <c r="AN5384"/>
      <c r="AO5384"/>
      <c r="AP5384"/>
      <c r="AQ5384"/>
      <c r="AR5384"/>
      <c r="AS5384"/>
      <c r="AT5384"/>
      <c r="AU5384"/>
      <c r="AV5384"/>
      <c r="AW5384"/>
      <c r="AX5384"/>
      <c r="AY5384"/>
      <c r="AZ5384"/>
      <c r="BA5384"/>
      <c r="BB5384"/>
      <c r="BC5384"/>
      <c r="BD5384"/>
      <c r="BE5384"/>
      <c r="BF5384"/>
      <c r="BG5384"/>
      <c r="BH5384"/>
      <c r="BI5384"/>
      <c r="BJ5384"/>
      <c r="BK5384"/>
      <c r="BL5384"/>
      <c r="BM5384"/>
      <c r="BN5384"/>
      <c r="BO5384"/>
      <c r="BP5384"/>
      <c r="BQ5384"/>
      <c r="BR5384"/>
      <c r="BS5384"/>
      <c r="BT5384"/>
      <c r="BU5384"/>
      <c r="BV5384"/>
      <c r="BW5384"/>
      <c r="BX5384"/>
      <c r="BY5384"/>
      <c r="BZ5384"/>
      <c r="CA5384"/>
      <c r="CB5384"/>
      <c r="CC5384"/>
      <c r="CD5384"/>
      <c r="CE5384"/>
      <c r="CF5384"/>
      <c r="CG5384"/>
      <c r="CH5384"/>
      <c r="CI5384"/>
      <c r="CJ5384"/>
      <c r="CK5384"/>
      <c r="CL5384"/>
      <c r="CM5384"/>
      <c r="CN5384"/>
      <c r="CO5384"/>
      <c r="CP5384"/>
      <c r="CQ5384"/>
      <c r="CR5384"/>
      <c r="CS5384"/>
      <c r="CT5384"/>
      <c r="CU5384"/>
      <c r="CV5384"/>
    </row>
    <row r="5385" spans="10:100" x14ac:dyDescent="0.25">
      <c r="J5385"/>
      <c r="K5385"/>
      <c r="L5385"/>
      <c r="M5385"/>
      <c r="N5385"/>
      <c r="O5385"/>
      <c r="P5385"/>
      <c r="Q5385"/>
      <c r="R5385"/>
      <c r="S5385"/>
      <c r="T5385"/>
      <c r="U5385"/>
      <c r="V5385"/>
      <c r="W5385"/>
      <c r="X5385"/>
      <c r="Y5385"/>
      <c r="Z5385"/>
      <c r="AA5385"/>
      <c r="AB5385"/>
      <c r="AC5385"/>
      <c r="AD5385"/>
      <c r="AE5385"/>
      <c r="AF5385"/>
      <c r="AG5385"/>
      <c r="AH5385"/>
      <c r="AI5385"/>
      <c r="AJ5385"/>
      <c r="AK5385"/>
      <c r="AL5385"/>
      <c r="AM5385"/>
      <c r="AN5385"/>
      <c r="AO5385"/>
      <c r="AP5385"/>
      <c r="AQ5385"/>
      <c r="AR5385"/>
      <c r="AS5385"/>
      <c r="AT5385"/>
      <c r="AU5385"/>
      <c r="AV5385"/>
      <c r="AW5385"/>
      <c r="AX5385"/>
      <c r="AY5385"/>
      <c r="AZ5385"/>
      <c r="BA5385"/>
      <c r="BB5385"/>
      <c r="BC5385"/>
      <c r="BD5385"/>
      <c r="BE5385"/>
      <c r="BF5385"/>
      <c r="BG5385"/>
      <c r="BH5385"/>
      <c r="BI5385"/>
      <c r="BJ5385"/>
      <c r="BK5385"/>
      <c r="BL5385"/>
      <c r="BM5385"/>
      <c r="BN5385"/>
      <c r="BO5385"/>
      <c r="BP5385"/>
      <c r="BQ5385"/>
      <c r="BR5385"/>
      <c r="BS5385"/>
      <c r="BT5385"/>
      <c r="BU5385"/>
      <c r="BV5385"/>
      <c r="BW5385"/>
      <c r="BX5385"/>
      <c r="BY5385"/>
      <c r="BZ5385"/>
      <c r="CA5385"/>
      <c r="CB5385"/>
      <c r="CC5385"/>
      <c r="CD5385"/>
      <c r="CE5385"/>
      <c r="CF5385"/>
      <c r="CG5385"/>
      <c r="CH5385"/>
      <c r="CI5385"/>
      <c r="CJ5385"/>
      <c r="CK5385"/>
      <c r="CL5385"/>
      <c r="CM5385"/>
      <c r="CN5385"/>
      <c r="CO5385"/>
      <c r="CP5385"/>
      <c r="CQ5385"/>
      <c r="CR5385"/>
      <c r="CS5385"/>
      <c r="CT5385"/>
      <c r="CU5385"/>
      <c r="CV5385"/>
    </row>
    <row r="5386" spans="10:100" x14ac:dyDescent="0.25">
      <c r="J5386"/>
      <c r="K5386"/>
      <c r="L5386"/>
      <c r="M5386"/>
      <c r="N5386"/>
      <c r="O5386"/>
      <c r="P5386"/>
      <c r="Q5386"/>
      <c r="R5386"/>
      <c r="S5386"/>
      <c r="T5386"/>
      <c r="U5386"/>
      <c r="V5386"/>
      <c r="W5386"/>
      <c r="X5386"/>
      <c r="Y5386"/>
      <c r="Z5386"/>
      <c r="AA5386"/>
      <c r="AB5386"/>
      <c r="AC5386"/>
      <c r="AD5386"/>
      <c r="AE5386"/>
      <c r="AF5386"/>
      <c r="AG5386"/>
      <c r="AH5386"/>
      <c r="AI5386"/>
      <c r="AJ5386"/>
      <c r="AK5386"/>
      <c r="AL5386"/>
      <c r="AM5386"/>
      <c r="AN5386"/>
      <c r="AO5386"/>
      <c r="AP5386"/>
      <c r="AQ5386"/>
      <c r="AR5386"/>
      <c r="AS5386"/>
      <c r="AT5386"/>
      <c r="AU5386"/>
      <c r="AV5386"/>
      <c r="AW5386"/>
      <c r="AX5386"/>
      <c r="AY5386"/>
      <c r="AZ5386"/>
      <c r="BA5386"/>
      <c r="BB5386"/>
      <c r="BC5386"/>
      <c r="BD5386"/>
      <c r="BE5386"/>
      <c r="BF5386"/>
      <c r="BG5386"/>
      <c r="BH5386"/>
      <c r="BI5386"/>
      <c r="BJ5386"/>
      <c r="BK5386"/>
      <c r="BL5386"/>
      <c r="BM5386"/>
      <c r="BN5386"/>
      <c r="BO5386"/>
      <c r="BP5386"/>
      <c r="BQ5386"/>
      <c r="BR5386"/>
      <c r="BS5386"/>
      <c r="BT5386"/>
      <c r="BU5386"/>
      <c r="BV5386"/>
      <c r="BW5386"/>
      <c r="BX5386"/>
      <c r="BY5386"/>
      <c r="BZ5386"/>
      <c r="CA5386"/>
      <c r="CB5386"/>
      <c r="CC5386"/>
      <c r="CD5386"/>
      <c r="CE5386"/>
      <c r="CF5386"/>
      <c r="CG5386"/>
      <c r="CH5386"/>
      <c r="CI5386"/>
      <c r="CJ5386"/>
      <c r="CK5386"/>
      <c r="CL5386"/>
      <c r="CM5386"/>
      <c r="CN5386"/>
      <c r="CO5386"/>
      <c r="CP5386"/>
      <c r="CQ5386"/>
      <c r="CR5386"/>
      <c r="CS5386"/>
      <c r="CT5386"/>
      <c r="CU5386"/>
      <c r="CV5386"/>
    </row>
    <row r="5387" spans="10:100" x14ac:dyDescent="0.25">
      <c r="J5387"/>
      <c r="K5387"/>
      <c r="L5387"/>
      <c r="M5387"/>
      <c r="N5387"/>
      <c r="O5387"/>
      <c r="P5387"/>
      <c r="Q5387"/>
      <c r="R5387"/>
      <c r="S5387"/>
      <c r="T5387"/>
      <c r="U5387"/>
      <c r="V5387"/>
      <c r="W5387"/>
      <c r="X5387"/>
      <c r="Y5387"/>
      <c r="Z5387"/>
      <c r="AA5387"/>
      <c r="AB5387"/>
      <c r="AC5387"/>
      <c r="AD5387"/>
      <c r="AE5387"/>
      <c r="AF5387"/>
      <c r="AG5387"/>
      <c r="AH5387"/>
      <c r="AI5387"/>
      <c r="AJ5387"/>
      <c r="AK5387"/>
      <c r="AL5387"/>
      <c r="AM5387"/>
      <c r="AN5387"/>
      <c r="AO5387"/>
      <c r="AP5387"/>
      <c r="AQ5387"/>
      <c r="AR5387"/>
      <c r="AS5387"/>
      <c r="AT5387"/>
      <c r="AU5387"/>
      <c r="AV5387"/>
      <c r="AW5387"/>
      <c r="AX5387"/>
      <c r="AY5387"/>
      <c r="AZ5387"/>
      <c r="BA5387"/>
      <c r="BB5387"/>
      <c r="BC5387"/>
      <c r="BD5387"/>
      <c r="BE5387"/>
      <c r="BF5387"/>
      <c r="BG5387"/>
      <c r="BH5387"/>
      <c r="BI5387"/>
      <c r="BJ5387"/>
      <c r="BK5387"/>
      <c r="BL5387"/>
      <c r="BM5387"/>
      <c r="BN5387"/>
      <c r="BO5387"/>
      <c r="BP5387"/>
      <c r="BQ5387"/>
      <c r="BR5387"/>
      <c r="BS5387"/>
      <c r="BT5387"/>
      <c r="BU5387"/>
      <c r="BV5387"/>
      <c r="BW5387"/>
      <c r="BX5387"/>
      <c r="BY5387"/>
      <c r="BZ5387"/>
      <c r="CA5387"/>
      <c r="CB5387"/>
      <c r="CC5387"/>
      <c r="CD5387"/>
      <c r="CE5387"/>
      <c r="CF5387"/>
      <c r="CG5387"/>
      <c r="CH5387"/>
      <c r="CI5387"/>
      <c r="CJ5387"/>
      <c r="CK5387"/>
      <c r="CL5387"/>
      <c r="CM5387"/>
      <c r="CN5387"/>
      <c r="CO5387"/>
      <c r="CP5387"/>
      <c r="CQ5387"/>
      <c r="CR5387"/>
      <c r="CS5387"/>
      <c r="CT5387"/>
      <c r="CU5387"/>
      <c r="CV5387"/>
    </row>
    <row r="5388" spans="10:100" x14ac:dyDescent="0.25">
      <c r="J5388"/>
      <c r="K5388"/>
      <c r="L5388"/>
      <c r="M5388"/>
      <c r="N5388"/>
      <c r="O5388"/>
      <c r="P5388"/>
      <c r="Q5388"/>
      <c r="R5388"/>
      <c r="S5388"/>
      <c r="T5388"/>
      <c r="U5388"/>
      <c r="V5388"/>
      <c r="W5388"/>
      <c r="X5388"/>
      <c r="Y5388"/>
      <c r="Z5388"/>
      <c r="AA5388"/>
      <c r="AB5388"/>
      <c r="AC5388"/>
      <c r="AD5388"/>
      <c r="AE5388"/>
      <c r="AF5388"/>
      <c r="AG5388"/>
      <c r="AH5388"/>
      <c r="AI5388"/>
      <c r="AJ5388"/>
      <c r="AK5388"/>
      <c r="AL5388"/>
      <c r="AM5388"/>
      <c r="AN5388"/>
      <c r="AO5388"/>
      <c r="AP5388"/>
      <c r="AQ5388"/>
      <c r="AR5388"/>
      <c r="AS5388"/>
      <c r="AT5388"/>
      <c r="AU5388"/>
      <c r="AV5388"/>
      <c r="AW5388"/>
      <c r="AX5388"/>
      <c r="AY5388"/>
      <c r="AZ5388"/>
      <c r="BA5388"/>
      <c r="BB5388"/>
      <c r="BC5388"/>
      <c r="BD5388"/>
      <c r="BE5388"/>
      <c r="BF5388"/>
      <c r="BG5388"/>
      <c r="BH5388"/>
      <c r="BI5388"/>
      <c r="BJ5388"/>
      <c r="BK5388"/>
      <c r="BL5388"/>
      <c r="BM5388"/>
      <c r="BN5388"/>
      <c r="BO5388"/>
      <c r="BP5388"/>
      <c r="BQ5388"/>
      <c r="BR5388"/>
      <c r="BS5388"/>
      <c r="BT5388"/>
      <c r="BU5388"/>
      <c r="BV5388"/>
      <c r="BW5388"/>
      <c r="BX5388"/>
      <c r="BY5388"/>
      <c r="BZ5388"/>
      <c r="CA5388"/>
      <c r="CB5388"/>
      <c r="CC5388"/>
      <c r="CD5388"/>
      <c r="CE5388"/>
      <c r="CF5388"/>
      <c r="CG5388"/>
      <c r="CH5388"/>
      <c r="CI5388"/>
      <c r="CJ5388"/>
      <c r="CK5388"/>
      <c r="CL5388"/>
      <c r="CM5388"/>
      <c r="CN5388"/>
      <c r="CO5388"/>
      <c r="CP5388"/>
      <c r="CQ5388"/>
      <c r="CR5388"/>
      <c r="CS5388"/>
      <c r="CT5388"/>
      <c r="CU5388"/>
      <c r="CV5388"/>
    </row>
    <row r="5389" spans="10:100" x14ac:dyDescent="0.25">
      <c r="J5389"/>
      <c r="K5389"/>
      <c r="L5389"/>
      <c r="M5389"/>
      <c r="N5389"/>
      <c r="O5389"/>
      <c r="P5389"/>
      <c r="Q5389"/>
      <c r="R5389"/>
      <c r="S5389"/>
      <c r="T5389"/>
      <c r="U5389"/>
      <c r="V5389"/>
      <c r="W5389"/>
      <c r="X5389"/>
      <c r="Y5389"/>
      <c r="Z5389"/>
      <c r="AA5389"/>
      <c r="AB5389"/>
      <c r="AC5389"/>
      <c r="AD5389"/>
      <c r="AE5389"/>
      <c r="AF5389"/>
      <c r="AG5389"/>
      <c r="AH5389"/>
      <c r="AI5389"/>
      <c r="AJ5389"/>
      <c r="AK5389"/>
      <c r="AL5389"/>
      <c r="AM5389"/>
      <c r="AN5389"/>
      <c r="AO5389"/>
      <c r="AP5389"/>
      <c r="AQ5389"/>
      <c r="AR5389"/>
      <c r="AS5389"/>
      <c r="AT5389"/>
      <c r="AU5389"/>
      <c r="AV5389"/>
      <c r="AW5389"/>
      <c r="AX5389"/>
      <c r="AY5389"/>
      <c r="AZ5389"/>
      <c r="BA5389"/>
      <c r="BB5389"/>
      <c r="BC5389"/>
      <c r="BD5389"/>
      <c r="BE5389"/>
      <c r="BF5389"/>
      <c r="BG5389"/>
      <c r="BH5389"/>
      <c r="BI5389"/>
      <c r="BJ5389"/>
      <c r="BK5389"/>
      <c r="BL5389"/>
      <c r="BM5389"/>
      <c r="BN5389"/>
      <c r="BO5389"/>
      <c r="BP5389"/>
      <c r="BQ5389"/>
      <c r="BR5389"/>
      <c r="BS5389"/>
      <c r="BT5389"/>
      <c r="BU5389"/>
      <c r="BV5389"/>
      <c r="BW5389"/>
      <c r="BX5389"/>
      <c r="BY5389"/>
      <c r="BZ5389"/>
      <c r="CA5389"/>
      <c r="CB5389"/>
      <c r="CC5389"/>
      <c r="CD5389"/>
      <c r="CE5389"/>
      <c r="CF5389"/>
      <c r="CG5389"/>
      <c r="CH5389"/>
      <c r="CI5389"/>
      <c r="CJ5389"/>
      <c r="CK5389"/>
      <c r="CL5389"/>
      <c r="CM5389"/>
      <c r="CN5389"/>
      <c r="CO5389"/>
      <c r="CP5389"/>
      <c r="CQ5389"/>
      <c r="CR5389"/>
      <c r="CS5389"/>
      <c r="CT5389"/>
      <c r="CU5389"/>
      <c r="CV5389"/>
    </row>
    <row r="5390" spans="10:100" x14ac:dyDescent="0.25">
      <c r="J5390"/>
      <c r="K5390"/>
      <c r="L5390"/>
      <c r="M5390"/>
      <c r="N5390"/>
      <c r="O5390"/>
      <c r="P5390"/>
      <c r="Q5390"/>
      <c r="R5390"/>
      <c r="S5390"/>
      <c r="T5390"/>
      <c r="U5390"/>
      <c r="V5390"/>
      <c r="W5390"/>
      <c r="X5390"/>
      <c r="Y5390"/>
      <c r="Z5390"/>
      <c r="AA5390"/>
      <c r="AB5390"/>
      <c r="AC5390"/>
      <c r="AD5390"/>
      <c r="AE5390"/>
      <c r="AF5390"/>
      <c r="AG5390"/>
      <c r="AH5390"/>
      <c r="AI5390"/>
      <c r="AJ5390"/>
      <c r="AK5390"/>
      <c r="AL5390"/>
      <c r="AM5390"/>
      <c r="AN5390"/>
      <c r="AO5390"/>
      <c r="AP5390"/>
      <c r="AQ5390"/>
      <c r="AR5390"/>
      <c r="AS5390"/>
      <c r="AT5390"/>
      <c r="AU5390"/>
      <c r="AV5390"/>
      <c r="AW5390"/>
      <c r="AX5390"/>
      <c r="AY5390"/>
      <c r="AZ5390"/>
      <c r="BA5390"/>
      <c r="BB5390"/>
      <c r="BC5390"/>
      <c r="BD5390"/>
      <c r="BE5390"/>
      <c r="BF5390"/>
      <c r="BG5390"/>
      <c r="BH5390"/>
      <c r="BI5390"/>
      <c r="BJ5390"/>
      <c r="BK5390"/>
      <c r="BL5390"/>
      <c r="BM5390"/>
      <c r="BN5390"/>
      <c r="BO5390"/>
      <c r="BP5390"/>
      <c r="BQ5390"/>
      <c r="BR5390"/>
      <c r="BS5390"/>
      <c r="BT5390"/>
      <c r="BU5390"/>
      <c r="BV5390"/>
      <c r="BW5390"/>
      <c r="BX5390"/>
      <c r="BY5390"/>
      <c r="BZ5390"/>
      <c r="CA5390"/>
      <c r="CB5390"/>
      <c r="CC5390"/>
      <c r="CD5390"/>
      <c r="CE5390"/>
      <c r="CF5390"/>
      <c r="CG5390"/>
      <c r="CH5390"/>
      <c r="CI5390"/>
      <c r="CJ5390"/>
      <c r="CK5390"/>
      <c r="CL5390"/>
      <c r="CM5390"/>
      <c r="CN5390"/>
      <c r="CO5390"/>
      <c r="CP5390"/>
      <c r="CQ5390"/>
      <c r="CR5390"/>
      <c r="CS5390"/>
      <c r="CT5390"/>
      <c r="CU5390"/>
      <c r="CV5390"/>
    </row>
    <row r="5391" spans="10:100" x14ac:dyDescent="0.25">
      <c r="J5391"/>
      <c r="K5391"/>
      <c r="L5391"/>
      <c r="M5391"/>
      <c r="N5391"/>
      <c r="O5391"/>
      <c r="P5391"/>
      <c r="Q5391"/>
      <c r="R5391"/>
      <c r="S5391"/>
      <c r="T5391"/>
      <c r="U5391"/>
      <c r="V5391"/>
      <c r="W5391"/>
      <c r="X5391"/>
      <c r="Y5391"/>
      <c r="Z5391"/>
      <c r="AA5391"/>
      <c r="AB5391"/>
      <c r="AC5391"/>
      <c r="AD5391"/>
      <c r="AE5391"/>
      <c r="AF5391"/>
      <c r="AG5391"/>
      <c r="AH5391"/>
      <c r="AI5391"/>
      <c r="AJ5391"/>
      <c r="AK5391"/>
      <c r="AL5391"/>
      <c r="AM5391"/>
      <c r="AN5391"/>
      <c r="AO5391"/>
      <c r="AP5391"/>
      <c r="AQ5391"/>
      <c r="AR5391"/>
      <c r="AS5391"/>
      <c r="AT5391"/>
      <c r="AU5391"/>
      <c r="AV5391"/>
      <c r="AW5391"/>
      <c r="AX5391"/>
      <c r="AY5391"/>
      <c r="AZ5391"/>
      <c r="BA5391"/>
      <c r="BB5391"/>
      <c r="BC5391"/>
      <c r="BD5391"/>
      <c r="BE5391"/>
      <c r="BF5391"/>
      <c r="BG5391"/>
      <c r="BH5391"/>
      <c r="BI5391"/>
      <c r="BJ5391"/>
      <c r="BK5391"/>
      <c r="BL5391"/>
      <c r="BM5391"/>
      <c r="BN5391"/>
      <c r="BO5391"/>
      <c r="BP5391"/>
      <c r="BQ5391"/>
      <c r="BR5391"/>
      <c r="BS5391"/>
      <c r="BT5391"/>
      <c r="BU5391"/>
      <c r="BV5391"/>
      <c r="BW5391"/>
      <c r="BX5391"/>
      <c r="BY5391"/>
      <c r="BZ5391"/>
      <c r="CA5391"/>
      <c r="CB5391"/>
      <c r="CC5391"/>
      <c r="CD5391"/>
      <c r="CE5391"/>
      <c r="CF5391"/>
      <c r="CG5391"/>
      <c r="CH5391"/>
      <c r="CI5391"/>
      <c r="CJ5391"/>
      <c r="CK5391"/>
      <c r="CL5391"/>
      <c r="CM5391"/>
      <c r="CN5391"/>
      <c r="CO5391"/>
      <c r="CP5391"/>
      <c r="CQ5391"/>
      <c r="CR5391"/>
      <c r="CS5391"/>
      <c r="CT5391"/>
      <c r="CU5391"/>
      <c r="CV5391"/>
    </row>
    <row r="5392" spans="10:100" x14ac:dyDescent="0.25">
      <c r="J5392"/>
      <c r="K5392"/>
      <c r="L5392"/>
      <c r="M5392"/>
      <c r="N5392"/>
      <c r="O5392"/>
      <c r="P5392"/>
      <c r="Q5392"/>
      <c r="R5392"/>
      <c r="S5392"/>
      <c r="T5392"/>
      <c r="U5392"/>
      <c r="V5392"/>
      <c r="W5392"/>
      <c r="X5392"/>
      <c r="Y5392"/>
      <c r="Z5392"/>
      <c r="AA5392"/>
      <c r="AB5392"/>
      <c r="AC5392"/>
      <c r="AD5392"/>
      <c r="AE5392"/>
      <c r="AF5392"/>
      <c r="AG5392"/>
      <c r="AH5392"/>
      <c r="AI5392"/>
      <c r="AJ5392"/>
      <c r="AK5392"/>
      <c r="AL5392"/>
      <c r="AM5392"/>
      <c r="AN5392"/>
      <c r="AO5392"/>
      <c r="AP5392"/>
      <c r="AQ5392"/>
      <c r="AR5392"/>
      <c r="AS5392"/>
      <c r="AT5392"/>
      <c r="AU5392"/>
      <c r="AV5392"/>
      <c r="AW5392"/>
      <c r="AX5392"/>
      <c r="AY5392"/>
      <c r="AZ5392"/>
      <c r="BA5392"/>
      <c r="BB5392"/>
      <c r="BC5392"/>
      <c r="BD5392"/>
      <c r="BE5392"/>
      <c r="BF5392"/>
      <c r="BG5392"/>
      <c r="BH5392"/>
      <c r="BI5392"/>
      <c r="BJ5392"/>
      <c r="BK5392"/>
      <c r="BL5392"/>
      <c r="BM5392"/>
      <c r="BN5392"/>
      <c r="BO5392"/>
      <c r="BP5392"/>
      <c r="BQ5392"/>
      <c r="BR5392"/>
      <c r="BS5392"/>
      <c r="BT5392"/>
      <c r="BU5392"/>
      <c r="BV5392"/>
      <c r="BW5392"/>
      <c r="BX5392"/>
      <c r="BY5392"/>
      <c r="BZ5392"/>
      <c r="CA5392"/>
      <c r="CB5392"/>
      <c r="CC5392"/>
      <c r="CD5392"/>
      <c r="CE5392"/>
      <c r="CF5392"/>
      <c r="CG5392"/>
      <c r="CH5392"/>
      <c r="CI5392"/>
      <c r="CJ5392"/>
      <c r="CK5392"/>
      <c r="CL5392"/>
      <c r="CM5392"/>
      <c r="CN5392"/>
      <c r="CO5392"/>
      <c r="CP5392"/>
      <c r="CQ5392"/>
      <c r="CR5392"/>
      <c r="CS5392"/>
      <c r="CT5392"/>
      <c r="CU5392"/>
      <c r="CV5392"/>
    </row>
    <row r="5393" spans="10:100" x14ac:dyDescent="0.25">
      <c r="J5393"/>
      <c r="K5393"/>
      <c r="L5393"/>
      <c r="M5393"/>
      <c r="N5393"/>
      <c r="O5393"/>
      <c r="P5393"/>
      <c r="Q5393"/>
      <c r="R5393"/>
      <c r="S5393"/>
      <c r="T5393"/>
      <c r="U5393"/>
      <c r="V5393"/>
      <c r="W5393"/>
      <c r="X5393"/>
      <c r="Y5393"/>
      <c r="Z5393"/>
      <c r="AA5393"/>
      <c r="AB5393"/>
      <c r="AC5393"/>
      <c r="AD5393"/>
      <c r="AE5393"/>
      <c r="AF5393"/>
      <c r="AG5393"/>
      <c r="AH5393"/>
      <c r="AI5393"/>
      <c r="AJ5393"/>
      <c r="AK5393"/>
      <c r="AL5393"/>
      <c r="AM5393"/>
      <c r="AN5393"/>
      <c r="AO5393"/>
      <c r="AP5393"/>
      <c r="AQ5393"/>
      <c r="AR5393"/>
      <c r="AS5393"/>
      <c r="AT5393"/>
      <c r="AU5393"/>
      <c r="AV5393"/>
      <c r="AW5393"/>
      <c r="AX5393"/>
      <c r="AY5393"/>
      <c r="AZ5393"/>
      <c r="BA5393"/>
      <c r="BB5393"/>
      <c r="BC5393"/>
      <c r="BD5393"/>
      <c r="BE5393"/>
      <c r="BF5393"/>
      <c r="BG5393"/>
      <c r="BH5393"/>
      <c r="BI5393"/>
      <c r="BJ5393"/>
      <c r="BK5393"/>
      <c r="BL5393"/>
      <c r="BM5393"/>
      <c r="BN5393"/>
      <c r="BO5393"/>
      <c r="BP5393"/>
      <c r="BQ5393"/>
      <c r="BR5393"/>
      <c r="BS5393"/>
      <c r="BT5393"/>
      <c r="BU5393"/>
      <c r="BV5393"/>
      <c r="BW5393"/>
      <c r="BX5393"/>
      <c r="BY5393"/>
      <c r="BZ5393"/>
      <c r="CA5393"/>
      <c r="CB5393"/>
      <c r="CC5393"/>
      <c r="CD5393"/>
      <c r="CE5393"/>
      <c r="CF5393"/>
      <c r="CG5393"/>
      <c r="CH5393"/>
      <c r="CI5393"/>
      <c r="CJ5393"/>
      <c r="CK5393"/>
      <c r="CL5393"/>
      <c r="CM5393"/>
      <c r="CN5393"/>
      <c r="CO5393"/>
      <c r="CP5393"/>
      <c r="CQ5393"/>
      <c r="CR5393"/>
      <c r="CS5393"/>
      <c r="CT5393"/>
      <c r="CU5393"/>
      <c r="CV5393"/>
    </row>
    <row r="5394" spans="10:100" x14ac:dyDescent="0.25">
      <c r="J5394"/>
      <c r="K5394"/>
      <c r="L5394"/>
      <c r="M5394"/>
      <c r="N5394"/>
      <c r="O5394"/>
      <c r="P5394"/>
      <c r="Q5394"/>
      <c r="R5394"/>
      <c r="S5394"/>
      <c r="T5394"/>
      <c r="U5394"/>
      <c r="V5394"/>
      <c r="W5394"/>
      <c r="X5394"/>
      <c r="Y5394"/>
      <c r="Z5394"/>
      <c r="AA5394"/>
      <c r="AB5394"/>
      <c r="AC5394"/>
      <c r="AD5394"/>
      <c r="AE5394"/>
      <c r="AF5394"/>
      <c r="AG5394"/>
      <c r="AH5394"/>
      <c r="AI5394"/>
      <c r="AJ5394"/>
      <c r="AK5394"/>
      <c r="AL5394"/>
      <c r="AM5394"/>
      <c r="AN5394"/>
      <c r="AO5394"/>
      <c r="AP5394"/>
      <c r="AQ5394"/>
      <c r="AR5394"/>
      <c r="AS5394"/>
      <c r="AT5394"/>
      <c r="AU5394"/>
      <c r="AV5394"/>
      <c r="AW5394"/>
      <c r="AX5394"/>
      <c r="AY5394"/>
      <c r="AZ5394"/>
      <c r="BA5394"/>
      <c r="BB5394"/>
      <c r="BC5394"/>
      <c r="BD5394"/>
      <c r="BE5394"/>
      <c r="BF5394"/>
      <c r="BG5394"/>
      <c r="BH5394"/>
      <c r="BI5394"/>
      <c r="BJ5394"/>
      <c r="BK5394"/>
      <c r="BL5394"/>
      <c r="BM5394"/>
      <c r="BN5394"/>
      <c r="BO5394"/>
      <c r="BP5394"/>
      <c r="BQ5394"/>
      <c r="BR5394"/>
      <c r="BS5394"/>
      <c r="BT5394"/>
      <c r="BU5394"/>
      <c r="BV5394"/>
      <c r="BW5394"/>
      <c r="BX5394"/>
      <c r="BY5394"/>
      <c r="BZ5394"/>
      <c r="CA5394"/>
      <c r="CB5394"/>
      <c r="CC5394"/>
      <c r="CD5394"/>
      <c r="CE5394"/>
      <c r="CF5394"/>
      <c r="CG5394"/>
      <c r="CH5394"/>
      <c r="CI5394"/>
      <c r="CJ5394"/>
      <c r="CK5394"/>
      <c r="CL5394"/>
      <c r="CM5394"/>
      <c r="CN5394"/>
      <c r="CO5394"/>
      <c r="CP5394"/>
      <c r="CQ5394"/>
      <c r="CR5394"/>
      <c r="CS5394"/>
      <c r="CT5394"/>
      <c r="CU5394"/>
      <c r="CV5394"/>
    </row>
    <row r="5395" spans="10:100" x14ac:dyDescent="0.25">
      <c r="J5395"/>
      <c r="K5395"/>
      <c r="L5395"/>
      <c r="M5395"/>
      <c r="N5395"/>
      <c r="O5395"/>
      <c r="P5395"/>
      <c r="Q5395"/>
      <c r="R5395"/>
      <c r="S5395"/>
      <c r="T5395"/>
      <c r="U5395"/>
      <c r="V5395"/>
      <c r="W5395"/>
      <c r="X5395"/>
      <c r="Y5395"/>
      <c r="Z5395"/>
      <c r="AA5395"/>
      <c r="AB5395"/>
      <c r="AC5395"/>
      <c r="AD5395"/>
      <c r="AE5395"/>
      <c r="AF5395"/>
      <c r="AG5395"/>
      <c r="AH5395"/>
      <c r="AI5395"/>
      <c r="AJ5395"/>
      <c r="AK5395"/>
      <c r="AL5395"/>
      <c r="AM5395"/>
      <c r="AN5395"/>
      <c r="AO5395"/>
      <c r="AP5395"/>
      <c r="AQ5395"/>
      <c r="AR5395"/>
      <c r="AS5395"/>
      <c r="AT5395"/>
      <c r="AU5395"/>
      <c r="AV5395"/>
      <c r="AW5395"/>
      <c r="AX5395"/>
      <c r="AY5395"/>
      <c r="AZ5395"/>
      <c r="BA5395"/>
      <c r="BB5395"/>
      <c r="BC5395"/>
      <c r="BD5395"/>
      <c r="BE5395"/>
      <c r="BF5395"/>
      <c r="BG5395"/>
      <c r="BH5395"/>
      <c r="BI5395"/>
      <c r="BJ5395"/>
      <c r="BK5395"/>
      <c r="BL5395"/>
      <c r="BM5395"/>
      <c r="BN5395"/>
      <c r="BO5395"/>
      <c r="BP5395"/>
      <c r="BQ5395"/>
      <c r="BR5395"/>
      <c r="BS5395"/>
      <c r="BT5395"/>
      <c r="BU5395"/>
      <c r="BV5395"/>
      <c r="BW5395"/>
      <c r="BX5395"/>
      <c r="BY5395"/>
      <c r="BZ5395"/>
      <c r="CA5395"/>
      <c r="CB5395"/>
      <c r="CC5395"/>
      <c r="CD5395"/>
      <c r="CE5395"/>
      <c r="CF5395"/>
      <c r="CG5395"/>
      <c r="CH5395"/>
      <c r="CI5395"/>
      <c r="CJ5395"/>
      <c r="CK5395"/>
      <c r="CL5395"/>
      <c r="CM5395"/>
      <c r="CN5395"/>
      <c r="CO5395"/>
      <c r="CP5395"/>
      <c r="CQ5395"/>
      <c r="CR5395"/>
      <c r="CS5395"/>
      <c r="CT5395"/>
      <c r="CU5395"/>
      <c r="CV5395"/>
    </row>
    <row r="5396" spans="10:100" x14ac:dyDescent="0.25">
      <c r="J5396"/>
      <c r="K5396"/>
      <c r="L5396"/>
      <c r="M5396"/>
      <c r="N5396"/>
      <c r="O5396"/>
      <c r="P5396"/>
      <c r="Q5396"/>
      <c r="R5396"/>
      <c r="S5396"/>
      <c r="T5396"/>
      <c r="U5396"/>
      <c r="V5396"/>
      <c r="W5396"/>
      <c r="X5396"/>
      <c r="Y5396"/>
      <c r="Z5396"/>
      <c r="AA5396"/>
      <c r="AB5396"/>
      <c r="AC5396"/>
      <c r="AD5396"/>
      <c r="AE5396"/>
      <c r="AF5396"/>
      <c r="AG5396"/>
      <c r="AH5396"/>
      <c r="AI5396"/>
      <c r="AJ5396"/>
      <c r="AK5396"/>
      <c r="AL5396"/>
      <c r="AM5396"/>
      <c r="AN5396"/>
      <c r="AO5396"/>
      <c r="AP5396"/>
      <c r="AQ5396"/>
      <c r="AR5396"/>
      <c r="AS5396"/>
      <c r="AT5396"/>
      <c r="AU5396"/>
      <c r="AV5396"/>
      <c r="AW5396"/>
      <c r="AX5396"/>
      <c r="AY5396"/>
      <c r="AZ5396"/>
      <c r="BA5396"/>
      <c r="BB5396"/>
      <c r="BC5396"/>
      <c r="BD5396"/>
      <c r="BE5396"/>
      <c r="BF5396"/>
      <c r="BG5396"/>
      <c r="BH5396"/>
      <c r="BI5396"/>
      <c r="BJ5396"/>
      <c r="BK5396"/>
      <c r="BL5396"/>
      <c r="BM5396"/>
      <c r="BN5396"/>
      <c r="BO5396"/>
      <c r="BP5396"/>
      <c r="BQ5396"/>
      <c r="BR5396"/>
      <c r="BS5396"/>
      <c r="BT5396"/>
      <c r="BU5396"/>
      <c r="BV5396"/>
      <c r="BW5396"/>
      <c r="BX5396"/>
      <c r="BY5396"/>
      <c r="BZ5396"/>
      <c r="CA5396"/>
      <c r="CB5396"/>
      <c r="CC5396"/>
      <c r="CD5396"/>
      <c r="CE5396"/>
      <c r="CF5396"/>
      <c r="CG5396"/>
      <c r="CH5396"/>
      <c r="CI5396"/>
      <c r="CJ5396"/>
      <c r="CK5396"/>
      <c r="CL5396"/>
      <c r="CM5396"/>
      <c r="CN5396"/>
      <c r="CO5396"/>
      <c r="CP5396"/>
      <c r="CQ5396"/>
      <c r="CR5396"/>
      <c r="CS5396"/>
      <c r="CT5396"/>
      <c r="CU5396"/>
      <c r="CV5396"/>
    </row>
    <row r="5397" spans="10:100" x14ac:dyDescent="0.25">
      <c r="J5397"/>
      <c r="K5397"/>
      <c r="L5397"/>
      <c r="M5397"/>
      <c r="N5397"/>
      <c r="O5397"/>
      <c r="P5397"/>
      <c r="Q5397"/>
      <c r="R5397"/>
      <c r="S5397"/>
      <c r="T5397"/>
      <c r="U5397"/>
      <c r="V5397"/>
      <c r="W5397"/>
      <c r="X5397"/>
      <c r="Y5397"/>
      <c r="Z5397"/>
      <c r="AA5397"/>
      <c r="AB5397"/>
      <c r="AC5397"/>
      <c r="AD5397"/>
      <c r="AE5397"/>
      <c r="AF5397"/>
      <c r="AG5397"/>
      <c r="AH5397"/>
      <c r="AI5397"/>
      <c r="AJ5397"/>
      <c r="AK5397"/>
      <c r="AL5397"/>
      <c r="AM5397"/>
      <c r="AN5397"/>
      <c r="AO5397"/>
      <c r="AP5397"/>
      <c r="AQ5397"/>
      <c r="AR5397"/>
      <c r="AS5397"/>
      <c r="AT5397"/>
      <c r="AU5397"/>
      <c r="AV5397"/>
      <c r="AW5397"/>
      <c r="AX5397"/>
      <c r="AY5397"/>
      <c r="AZ5397"/>
      <c r="BA5397"/>
      <c r="BB5397"/>
      <c r="BC5397"/>
      <c r="BD5397"/>
      <c r="BE5397"/>
      <c r="BF5397"/>
      <c r="BG5397"/>
      <c r="BH5397"/>
      <c r="BI5397"/>
      <c r="BJ5397"/>
      <c r="BK5397"/>
      <c r="BL5397"/>
      <c r="BM5397"/>
      <c r="BN5397"/>
      <c r="BO5397"/>
      <c r="BP5397"/>
      <c r="BQ5397"/>
      <c r="BR5397"/>
      <c r="BS5397"/>
      <c r="BT5397"/>
      <c r="BU5397"/>
      <c r="BV5397"/>
      <c r="BW5397"/>
      <c r="BX5397"/>
      <c r="BY5397"/>
      <c r="BZ5397"/>
      <c r="CA5397"/>
      <c r="CB5397"/>
      <c r="CC5397"/>
      <c r="CD5397"/>
      <c r="CE5397"/>
      <c r="CF5397"/>
      <c r="CG5397"/>
      <c r="CH5397"/>
      <c r="CI5397"/>
      <c r="CJ5397"/>
      <c r="CK5397"/>
      <c r="CL5397"/>
      <c r="CM5397"/>
      <c r="CN5397"/>
      <c r="CO5397"/>
      <c r="CP5397"/>
      <c r="CQ5397"/>
      <c r="CR5397"/>
      <c r="CS5397"/>
      <c r="CT5397"/>
      <c r="CU5397"/>
      <c r="CV5397"/>
    </row>
    <row r="5398" spans="10:100" x14ac:dyDescent="0.25">
      <c r="J5398"/>
      <c r="K5398"/>
      <c r="L5398"/>
      <c r="M5398"/>
      <c r="N5398"/>
      <c r="O5398"/>
      <c r="P5398"/>
      <c r="Q5398"/>
      <c r="R5398"/>
      <c r="S5398"/>
      <c r="T5398"/>
      <c r="U5398"/>
      <c r="V5398"/>
      <c r="W5398"/>
      <c r="X5398"/>
      <c r="Y5398"/>
      <c r="Z5398"/>
      <c r="AA5398"/>
      <c r="AB5398"/>
      <c r="AC5398"/>
      <c r="AD5398"/>
      <c r="AE5398"/>
      <c r="AF5398"/>
      <c r="AG5398"/>
      <c r="AH5398"/>
      <c r="AI5398"/>
      <c r="AJ5398"/>
      <c r="AK5398"/>
      <c r="AL5398"/>
      <c r="AM5398"/>
      <c r="AN5398"/>
      <c r="AO5398"/>
      <c r="AP5398"/>
      <c r="AQ5398"/>
      <c r="AR5398"/>
      <c r="AS5398"/>
      <c r="AT5398"/>
      <c r="AU5398"/>
      <c r="AV5398"/>
      <c r="AW5398"/>
      <c r="AX5398"/>
      <c r="AY5398"/>
      <c r="AZ5398"/>
      <c r="BA5398"/>
      <c r="BB5398"/>
      <c r="BC5398"/>
      <c r="BD5398"/>
      <c r="BE5398"/>
      <c r="BF5398"/>
      <c r="BG5398"/>
      <c r="BH5398"/>
      <c r="BI5398"/>
      <c r="BJ5398"/>
      <c r="BK5398"/>
      <c r="BL5398"/>
      <c r="BM5398"/>
      <c r="BN5398"/>
      <c r="BO5398"/>
      <c r="BP5398"/>
      <c r="BQ5398"/>
      <c r="BR5398"/>
      <c r="BS5398"/>
      <c r="BT5398"/>
      <c r="BU5398"/>
      <c r="BV5398"/>
      <c r="BW5398"/>
      <c r="BX5398"/>
      <c r="BY5398"/>
      <c r="BZ5398"/>
      <c r="CA5398"/>
      <c r="CB5398"/>
      <c r="CC5398"/>
      <c r="CD5398"/>
      <c r="CE5398"/>
      <c r="CF5398"/>
      <c r="CG5398"/>
      <c r="CH5398"/>
      <c r="CI5398"/>
      <c r="CJ5398"/>
      <c r="CK5398"/>
      <c r="CL5398"/>
      <c r="CM5398"/>
      <c r="CN5398"/>
      <c r="CO5398"/>
      <c r="CP5398"/>
      <c r="CQ5398"/>
      <c r="CR5398"/>
      <c r="CS5398"/>
      <c r="CT5398"/>
      <c r="CU5398"/>
      <c r="CV5398"/>
    </row>
    <row r="5399" spans="10:100" x14ac:dyDescent="0.25">
      <c r="J5399"/>
      <c r="K5399"/>
      <c r="L5399"/>
      <c r="M5399"/>
      <c r="N5399"/>
      <c r="O5399"/>
      <c r="P5399"/>
      <c r="Q5399"/>
      <c r="R5399"/>
      <c r="S5399"/>
      <c r="T5399"/>
      <c r="U5399"/>
      <c r="V5399"/>
      <c r="W5399"/>
      <c r="X5399"/>
      <c r="Y5399"/>
      <c r="Z5399"/>
      <c r="AA5399"/>
      <c r="AB5399"/>
      <c r="AC5399"/>
      <c r="AD5399"/>
      <c r="AE5399"/>
      <c r="AF5399"/>
      <c r="AG5399"/>
      <c r="AH5399"/>
      <c r="AI5399"/>
      <c r="AJ5399"/>
      <c r="AK5399"/>
      <c r="AL5399"/>
      <c r="AM5399"/>
      <c r="AN5399"/>
      <c r="AO5399"/>
      <c r="AP5399"/>
      <c r="AQ5399"/>
      <c r="AR5399"/>
      <c r="AS5399"/>
      <c r="AT5399"/>
      <c r="AU5399"/>
      <c r="AV5399"/>
      <c r="AW5399"/>
      <c r="AX5399"/>
      <c r="AY5399"/>
      <c r="AZ5399"/>
      <c r="BA5399"/>
      <c r="BB5399"/>
      <c r="BC5399"/>
      <c r="BD5399"/>
      <c r="BE5399"/>
      <c r="BF5399"/>
      <c r="BG5399"/>
      <c r="BH5399"/>
      <c r="BI5399"/>
      <c r="BJ5399"/>
      <c r="BK5399"/>
      <c r="BL5399"/>
      <c r="BM5399"/>
      <c r="BN5399"/>
      <c r="BO5399"/>
      <c r="BP5399"/>
      <c r="BQ5399"/>
      <c r="BR5399"/>
      <c r="BS5399"/>
      <c r="BT5399"/>
      <c r="BU5399"/>
      <c r="BV5399"/>
      <c r="BW5399"/>
      <c r="BX5399"/>
      <c r="BY5399"/>
      <c r="BZ5399"/>
      <c r="CA5399"/>
      <c r="CB5399"/>
      <c r="CC5399"/>
      <c r="CD5399"/>
      <c r="CE5399"/>
      <c r="CF5399"/>
      <c r="CG5399"/>
      <c r="CH5399"/>
      <c r="CI5399"/>
      <c r="CJ5399"/>
      <c r="CK5399"/>
      <c r="CL5399"/>
      <c r="CM5399"/>
      <c r="CN5399"/>
      <c r="CO5399"/>
      <c r="CP5399"/>
      <c r="CQ5399"/>
      <c r="CR5399"/>
      <c r="CS5399"/>
      <c r="CT5399"/>
      <c r="CU5399"/>
      <c r="CV5399"/>
    </row>
    <row r="5400" spans="10:100" x14ac:dyDescent="0.25">
      <c r="J5400"/>
      <c r="K5400"/>
      <c r="L5400"/>
      <c r="M5400"/>
      <c r="N5400"/>
      <c r="O5400"/>
      <c r="P5400"/>
      <c r="Q5400"/>
      <c r="R5400"/>
      <c r="S5400"/>
      <c r="T5400"/>
      <c r="U5400"/>
      <c r="V5400"/>
      <c r="W5400"/>
      <c r="X5400"/>
      <c r="Y5400"/>
      <c r="Z5400"/>
      <c r="AA5400"/>
      <c r="AB5400"/>
      <c r="AC5400"/>
      <c r="AD5400"/>
      <c r="AE5400"/>
      <c r="AF5400"/>
      <c r="AG5400"/>
      <c r="AH5400"/>
      <c r="AI5400"/>
      <c r="AJ5400"/>
      <c r="AK5400"/>
      <c r="AL5400"/>
      <c r="AM5400"/>
      <c r="AN5400"/>
      <c r="AO5400"/>
      <c r="AP5400"/>
      <c r="AQ5400"/>
      <c r="AR5400"/>
      <c r="AS5400"/>
      <c r="AT5400"/>
      <c r="AU5400"/>
      <c r="AV5400"/>
      <c r="AW5400"/>
      <c r="AX5400"/>
      <c r="AY5400"/>
      <c r="AZ5400"/>
      <c r="BA5400"/>
      <c r="BB5400"/>
      <c r="BC5400"/>
      <c r="BD5400"/>
      <c r="BE5400"/>
      <c r="BF5400"/>
      <c r="BG5400"/>
      <c r="BH5400"/>
      <c r="BI5400"/>
      <c r="BJ5400"/>
      <c r="BK5400"/>
      <c r="BL5400"/>
      <c r="BM5400"/>
      <c r="BN5400"/>
      <c r="BO5400"/>
      <c r="BP5400"/>
      <c r="BQ5400"/>
      <c r="BR5400"/>
      <c r="BS5400"/>
      <c r="BT5400"/>
      <c r="BU5400"/>
      <c r="BV5400"/>
      <c r="BW5400"/>
      <c r="BX5400"/>
      <c r="BY5400"/>
      <c r="BZ5400"/>
      <c r="CA5400"/>
      <c r="CB5400"/>
      <c r="CC5400"/>
      <c r="CD5400"/>
      <c r="CE5400"/>
      <c r="CF5400"/>
      <c r="CG5400"/>
      <c r="CH5400"/>
      <c r="CI5400"/>
      <c r="CJ5400"/>
      <c r="CK5400"/>
      <c r="CL5400"/>
      <c r="CM5400"/>
      <c r="CN5400"/>
      <c r="CO5400"/>
      <c r="CP5400"/>
      <c r="CQ5400"/>
      <c r="CR5400"/>
      <c r="CS5400"/>
      <c r="CT5400"/>
      <c r="CU5400"/>
      <c r="CV5400"/>
    </row>
    <row r="5401" spans="10:100" x14ac:dyDescent="0.25">
      <c r="J5401"/>
      <c r="K5401"/>
      <c r="L5401"/>
      <c r="M5401"/>
      <c r="N5401"/>
      <c r="O5401"/>
      <c r="P5401"/>
      <c r="Q5401"/>
      <c r="R5401"/>
      <c r="S5401"/>
      <c r="T5401"/>
      <c r="U5401"/>
      <c r="V5401"/>
      <c r="W5401"/>
      <c r="X5401"/>
      <c r="Y5401"/>
      <c r="Z5401"/>
      <c r="AA5401"/>
      <c r="AB5401"/>
      <c r="AC5401"/>
      <c r="AD5401"/>
      <c r="AE5401"/>
      <c r="AF5401"/>
      <c r="AG5401"/>
      <c r="AH5401"/>
      <c r="AI5401"/>
      <c r="AJ5401"/>
      <c r="AK5401"/>
      <c r="AL5401"/>
      <c r="AM5401"/>
      <c r="AN5401"/>
      <c r="AO5401"/>
      <c r="AP5401"/>
      <c r="AQ5401"/>
      <c r="AR5401"/>
      <c r="AS5401"/>
      <c r="AT5401"/>
      <c r="AU5401"/>
      <c r="AV5401"/>
      <c r="AW5401"/>
      <c r="AX5401"/>
      <c r="AY5401"/>
      <c r="AZ5401"/>
      <c r="BA5401"/>
      <c r="BB5401"/>
      <c r="BC5401"/>
      <c r="BD5401"/>
      <c r="BE5401"/>
      <c r="BF5401"/>
      <c r="BG5401"/>
      <c r="BH5401"/>
      <c r="BI5401"/>
      <c r="BJ5401"/>
      <c r="BK5401"/>
      <c r="BL5401"/>
      <c r="BM5401"/>
      <c r="BN5401"/>
      <c r="BO5401"/>
      <c r="BP5401"/>
      <c r="BQ5401"/>
      <c r="BR5401"/>
      <c r="BS5401"/>
      <c r="BT5401"/>
      <c r="BU5401"/>
      <c r="BV5401"/>
      <c r="BW5401"/>
      <c r="BX5401"/>
      <c r="BY5401"/>
      <c r="BZ5401"/>
      <c r="CA5401"/>
      <c r="CB5401"/>
      <c r="CC5401"/>
      <c r="CD5401"/>
      <c r="CE5401"/>
      <c r="CF5401"/>
      <c r="CG5401"/>
      <c r="CH5401"/>
      <c r="CI5401"/>
      <c r="CJ5401"/>
      <c r="CK5401"/>
      <c r="CL5401"/>
      <c r="CM5401"/>
      <c r="CN5401"/>
      <c r="CO5401"/>
      <c r="CP5401"/>
      <c r="CQ5401"/>
      <c r="CR5401"/>
      <c r="CS5401"/>
      <c r="CT5401"/>
      <c r="CU5401"/>
      <c r="CV5401"/>
    </row>
    <row r="5402" spans="10:100" x14ac:dyDescent="0.25">
      <c r="J5402"/>
      <c r="K5402"/>
      <c r="L5402"/>
      <c r="M5402"/>
      <c r="N5402"/>
      <c r="O5402"/>
      <c r="P5402"/>
      <c r="Q5402"/>
      <c r="R5402"/>
      <c r="S5402"/>
      <c r="T5402"/>
      <c r="U5402"/>
      <c r="V5402"/>
      <c r="W5402"/>
      <c r="X5402"/>
      <c r="Y5402"/>
      <c r="Z5402"/>
      <c r="AA5402"/>
      <c r="AB5402"/>
      <c r="AC5402"/>
      <c r="AD5402"/>
      <c r="AE5402"/>
      <c r="AF5402"/>
      <c r="AG5402"/>
      <c r="AH5402"/>
      <c r="AI5402"/>
      <c r="AJ5402"/>
      <c r="AK5402"/>
      <c r="AL5402"/>
      <c r="AM5402"/>
      <c r="AN5402"/>
      <c r="AO5402"/>
      <c r="AP5402"/>
      <c r="AQ5402"/>
      <c r="AR5402"/>
      <c r="AS5402"/>
      <c r="AT5402"/>
      <c r="AU5402"/>
      <c r="AV5402"/>
      <c r="AW5402"/>
      <c r="AX5402"/>
      <c r="AY5402"/>
      <c r="AZ5402"/>
      <c r="BA5402"/>
      <c r="BB5402"/>
      <c r="BC5402"/>
      <c r="BD5402"/>
      <c r="BE5402"/>
      <c r="BF5402"/>
      <c r="BG5402"/>
      <c r="BH5402"/>
      <c r="BI5402"/>
      <c r="BJ5402"/>
      <c r="BK5402"/>
      <c r="BL5402"/>
      <c r="BM5402"/>
      <c r="BN5402"/>
      <c r="BO5402"/>
      <c r="BP5402"/>
      <c r="BQ5402"/>
      <c r="BR5402"/>
      <c r="BS5402"/>
      <c r="BT5402"/>
      <c r="BU5402"/>
      <c r="BV5402"/>
      <c r="BW5402"/>
      <c r="BX5402"/>
      <c r="BY5402"/>
      <c r="BZ5402"/>
      <c r="CA5402"/>
      <c r="CB5402"/>
      <c r="CC5402"/>
      <c r="CD5402"/>
      <c r="CE5402"/>
      <c r="CF5402"/>
      <c r="CG5402"/>
      <c r="CH5402"/>
      <c r="CI5402"/>
      <c r="CJ5402"/>
      <c r="CK5402"/>
      <c r="CL5402"/>
      <c r="CM5402"/>
      <c r="CN5402"/>
      <c r="CO5402"/>
      <c r="CP5402"/>
      <c r="CQ5402"/>
      <c r="CR5402"/>
      <c r="CS5402"/>
      <c r="CT5402"/>
      <c r="CU5402"/>
      <c r="CV5402"/>
    </row>
    <row r="5403" spans="10:100" x14ac:dyDescent="0.25">
      <c r="J5403"/>
      <c r="K5403"/>
      <c r="L5403"/>
      <c r="M5403"/>
      <c r="N5403"/>
      <c r="O5403"/>
      <c r="P5403"/>
      <c r="Q5403"/>
      <c r="R5403"/>
      <c r="S5403"/>
      <c r="T5403"/>
      <c r="U5403"/>
      <c r="V5403"/>
      <c r="W5403"/>
      <c r="X5403"/>
      <c r="Y5403"/>
      <c r="Z5403"/>
      <c r="AA5403"/>
      <c r="AB5403"/>
      <c r="AC5403"/>
      <c r="AD5403"/>
      <c r="AE5403"/>
      <c r="AF5403"/>
      <c r="AG5403"/>
      <c r="AH5403"/>
      <c r="AI5403"/>
      <c r="AJ5403"/>
      <c r="AK5403"/>
      <c r="AL5403"/>
      <c r="AM5403"/>
      <c r="AN5403"/>
      <c r="AO5403"/>
      <c r="AP5403"/>
      <c r="AQ5403"/>
      <c r="AR5403"/>
      <c r="AS5403"/>
      <c r="AT5403"/>
      <c r="AU5403"/>
      <c r="AV5403"/>
      <c r="AW5403"/>
      <c r="AX5403"/>
      <c r="AY5403"/>
      <c r="AZ5403"/>
      <c r="BA5403"/>
      <c r="BB5403"/>
      <c r="BC5403"/>
      <c r="BD5403"/>
      <c r="BE5403"/>
      <c r="BF5403"/>
      <c r="BG5403"/>
      <c r="BH5403"/>
      <c r="BI5403"/>
      <c r="BJ5403"/>
      <c r="BK5403"/>
      <c r="BL5403"/>
      <c r="BM5403"/>
      <c r="BN5403"/>
      <c r="BO5403"/>
      <c r="BP5403"/>
      <c r="BQ5403"/>
      <c r="BR5403"/>
      <c r="BS5403"/>
      <c r="BT5403"/>
      <c r="BU5403"/>
      <c r="BV5403"/>
      <c r="BW5403"/>
      <c r="BX5403"/>
      <c r="BY5403"/>
      <c r="BZ5403"/>
      <c r="CA5403"/>
      <c r="CB5403"/>
      <c r="CC5403"/>
      <c r="CD5403"/>
      <c r="CE5403"/>
      <c r="CF5403"/>
      <c r="CG5403"/>
      <c r="CH5403"/>
      <c r="CI5403"/>
      <c r="CJ5403"/>
      <c r="CK5403"/>
      <c r="CL5403"/>
      <c r="CM5403"/>
      <c r="CN5403"/>
      <c r="CO5403"/>
      <c r="CP5403"/>
      <c r="CQ5403"/>
      <c r="CR5403"/>
      <c r="CS5403"/>
      <c r="CT5403"/>
      <c r="CU5403"/>
      <c r="CV5403"/>
    </row>
    <row r="5404" spans="10:100" x14ac:dyDescent="0.25">
      <c r="J5404"/>
      <c r="K5404"/>
      <c r="L5404"/>
      <c r="M5404"/>
      <c r="N5404"/>
      <c r="O5404"/>
      <c r="P5404"/>
      <c r="Q5404"/>
      <c r="R5404"/>
      <c r="S5404"/>
      <c r="T5404"/>
      <c r="U5404"/>
      <c r="V5404"/>
      <c r="W5404"/>
      <c r="X5404"/>
      <c r="Y5404"/>
      <c r="Z5404"/>
      <c r="AA5404"/>
      <c r="AB5404"/>
      <c r="AC5404"/>
      <c r="AD5404"/>
      <c r="AE5404"/>
      <c r="AF5404"/>
      <c r="AG5404"/>
      <c r="AH5404"/>
      <c r="AI5404"/>
      <c r="AJ5404"/>
      <c r="AK5404"/>
      <c r="AL5404"/>
      <c r="AM5404"/>
      <c r="AN5404"/>
      <c r="AO5404"/>
      <c r="AP5404"/>
      <c r="AQ5404"/>
      <c r="AR5404"/>
      <c r="AS5404"/>
      <c r="AT5404"/>
      <c r="AU5404"/>
      <c r="AV5404"/>
      <c r="AW5404"/>
      <c r="AX5404"/>
      <c r="AY5404"/>
      <c r="AZ5404"/>
      <c r="BA5404"/>
      <c r="BB5404"/>
      <c r="BC5404"/>
      <c r="BD5404"/>
      <c r="BE5404"/>
      <c r="BF5404"/>
      <c r="BG5404"/>
      <c r="BH5404"/>
      <c r="BI5404"/>
      <c r="BJ5404"/>
      <c r="BK5404"/>
      <c r="BL5404"/>
      <c r="BM5404"/>
      <c r="BN5404"/>
      <c r="BO5404"/>
      <c r="BP5404"/>
      <c r="BQ5404"/>
      <c r="BR5404"/>
      <c r="BS5404"/>
      <c r="BT5404"/>
      <c r="BU5404"/>
      <c r="BV5404"/>
      <c r="BW5404"/>
      <c r="BX5404"/>
      <c r="BY5404"/>
      <c r="BZ5404"/>
      <c r="CA5404"/>
      <c r="CB5404"/>
      <c r="CC5404"/>
      <c r="CD5404"/>
      <c r="CE5404"/>
      <c r="CF5404"/>
      <c r="CG5404"/>
      <c r="CH5404"/>
      <c r="CI5404"/>
      <c r="CJ5404"/>
      <c r="CK5404"/>
      <c r="CL5404"/>
      <c r="CM5404"/>
      <c r="CN5404"/>
      <c r="CO5404"/>
      <c r="CP5404"/>
      <c r="CQ5404"/>
      <c r="CR5404"/>
      <c r="CS5404"/>
      <c r="CT5404"/>
      <c r="CU5404"/>
      <c r="CV5404"/>
    </row>
    <row r="5405" spans="10:100" x14ac:dyDescent="0.25">
      <c r="J5405"/>
      <c r="K5405"/>
      <c r="L5405"/>
      <c r="M5405"/>
      <c r="N5405"/>
      <c r="O5405"/>
      <c r="P5405"/>
      <c r="Q5405"/>
      <c r="R5405"/>
      <c r="S5405"/>
      <c r="T5405"/>
      <c r="U5405"/>
      <c r="V5405"/>
      <c r="W5405"/>
      <c r="X5405"/>
      <c r="Y5405"/>
      <c r="Z5405"/>
      <c r="AA5405"/>
      <c r="AB5405"/>
      <c r="AC5405"/>
      <c r="AD5405"/>
      <c r="AE5405"/>
      <c r="AF5405"/>
      <c r="AG5405"/>
      <c r="AH5405"/>
      <c r="AI5405"/>
      <c r="AJ5405"/>
      <c r="AK5405"/>
      <c r="AL5405"/>
      <c r="AM5405"/>
      <c r="AN5405"/>
      <c r="AO5405"/>
      <c r="AP5405"/>
      <c r="AQ5405"/>
      <c r="AR5405"/>
      <c r="AS5405"/>
      <c r="AT5405"/>
      <c r="AU5405"/>
      <c r="AV5405"/>
      <c r="AW5405"/>
      <c r="AX5405"/>
      <c r="AY5405"/>
      <c r="AZ5405"/>
      <c r="BA5405"/>
      <c r="BB5405"/>
      <c r="BC5405"/>
      <c r="BD5405"/>
      <c r="BE5405"/>
      <c r="BF5405"/>
      <c r="BG5405"/>
      <c r="BH5405"/>
      <c r="BI5405"/>
      <c r="BJ5405"/>
      <c r="BK5405"/>
      <c r="BL5405"/>
      <c r="BM5405"/>
      <c r="BN5405"/>
      <c r="BO5405"/>
      <c r="BP5405"/>
      <c r="BQ5405"/>
      <c r="BR5405"/>
      <c r="BS5405"/>
      <c r="BT5405"/>
      <c r="BU5405"/>
      <c r="BV5405"/>
      <c r="BW5405"/>
      <c r="BX5405"/>
      <c r="BY5405"/>
      <c r="BZ5405"/>
      <c r="CA5405"/>
      <c r="CB5405"/>
      <c r="CC5405"/>
      <c r="CD5405"/>
      <c r="CE5405"/>
      <c r="CF5405"/>
      <c r="CG5405"/>
      <c r="CH5405"/>
      <c r="CI5405"/>
      <c r="CJ5405"/>
      <c r="CK5405"/>
      <c r="CL5405"/>
      <c r="CM5405"/>
      <c r="CN5405"/>
      <c r="CO5405"/>
      <c r="CP5405"/>
      <c r="CQ5405"/>
      <c r="CR5405"/>
      <c r="CS5405"/>
      <c r="CT5405"/>
      <c r="CU5405"/>
      <c r="CV5405"/>
    </row>
    <row r="5406" spans="10:100" x14ac:dyDescent="0.25">
      <c r="J5406"/>
      <c r="K5406"/>
      <c r="L5406"/>
      <c r="M5406"/>
      <c r="N5406"/>
      <c r="O5406"/>
      <c r="P5406"/>
      <c r="Q5406"/>
      <c r="R5406"/>
      <c r="S5406"/>
      <c r="T5406"/>
      <c r="U5406"/>
      <c r="V5406"/>
      <c r="W5406"/>
      <c r="X5406"/>
      <c r="Y5406"/>
      <c r="Z5406"/>
      <c r="AA5406"/>
      <c r="AB5406"/>
      <c r="AC5406"/>
      <c r="AD5406"/>
      <c r="AE5406"/>
      <c r="AF5406"/>
      <c r="AG5406"/>
      <c r="AH5406"/>
      <c r="AI5406"/>
      <c r="AJ5406"/>
      <c r="AK5406"/>
      <c r="AL5406"/>
      <c r="AM5406"/>
      <c r="AN5406"/>
      <c r="AO5406"/>
      <c r="AP5406"/>
      <c r="AQ5406"/>
      <c r="AR5406"/>
      <c r="AS5406"/>
      <c r="AT5406"/>
      <c r="AU5406"/>
      <c r="AV5406"/>
      <c r="AW5406"/>
      <c r="AX5406"/>
      <c r="AY5406"/>
      <c r="AZ5406"/>
      <c r="BA5406"/>
      <c r="BB5406"/>
      <c r="BC5406"/>
      <c r="BD5406"/>
      <c r="BE5406"/>
      <c r="BF5406"/>
      <c r="BG5406"/>
      <c r="BH5406"/>
      <c r="BI5406"/>
      <c r="BJ5406"/>
      <c r="BK5406"/>
      <c r="BL5406"/>
      <c r="BM5406"/>
      <c r="BN5406"/>
      <c r="BO5406"/>
      <c r="BP5406"/>
      <c r="BQ5406"/>
      <c r="BR5406"/>
      <c r="BS5406"/>
      <c r="BT5406"/>
      <c r="BU5406"/>
      <c r="BV5406"/>
      <c r="BW5406"/>
      <c r="BX5406"/>
      <c r="BY5406"/>
      <c r="BZ5406"/>
      <c r="CA5406"/>
      <c r="CB5406"/>
      <c r="CC5406"/>
      <c r="CD5406"/>
      <c r="CE5406"/>
      <c r="CF5406"/>
      <c r="CG5406"/>
      <c r="CH5406"/>
      <c r="CI5406"/>
      <c r="CJ5406"/>
      <c r="CK5406"/>
      <c r="CL5406"/>
      <c r="CM5406"/>
      <c r="CN5406"/>
      <c r="CO5406"/>
      <c r="CP5406"/>
      <c r="CQ5406"/>
      <c r="CR5406"/>
      <c r="CS5406"/>
      <c r="CT5406"/>
      <c r="CU5406"/>
      <c r="CV5406"/>
    </row>
    <row r="5407" spans="10:100" x14ac:dyDescent="0.25">
      <c r="J5407"/>
      <c r="K5407"/>
      <c r="L5407"/>
      <c r="M5407"/>
      <c r="N5407"/>
      <c r="O5407"/>
      <c r="P5407"/>
      <c r="Q5407"/>
      <c r="R5407"/>
      <c r="S5407"/>
      <c r="T5407"/>
      <c r="U5407"/>
      <c r="V5407"/>
      <c r="W5407"/>
      <c r="X5407"/>
      <c r="Y5407"/>
      <c r="Z5407"/>
      <c r="AA5407"/>
      <c r="AB5407"/>
      <c r="AC5407"/>
      <c r="AD5407"/>
      <c r="AE5407"/>
      <c r="AF5407"/>
      <c r="AG5407"/>
      <c r="AH5407"/>
      <c r="AI5407"/>
      <c r="AJ5407"/>
      <c r="AK5407"/>
      <c r="AL5407"/>
      <c r="AM5407"/>
      <c r="AN5407"/>
      <c r="AO5407"/>
      <c r="AP5407"/>
      <c r="AQ5407"/>
      <c r="AR5407"/>
      <c r="AS5407"/>
      <c r="AT5407"/>
      <c r="AU5407"/>
      <c r="AV5407"/>
      <c r="AW5407"/>
      <c r="AX5407"/>
      <c r="AY5407"/>
      <c r="AZ5407"/>
      <c r="BA5407"/>
      <c r="BB5407"/>
      <c r="BC5407"/>
      <c r="BD5407"/>
      <c r="BE5407"/>
      <c r="BF5407"/>
      <c r="BG5407"/>
      <c r="BH5407"/>
      <c r="BI5407"/>
      <c r="BJ5407"/>
      <c r="BK5407"/>
      <c r="BL5407"/>
      <c r="BM5407"/>
      <c r="BN5407"/>
      <c r="BO5407"/>
      <c r="BP5407"/>
      <c r="BQ5407"/>
      <c r="BR5407"/>
      <c r="BS5407"/>
      <c r="BT5407"/>
      <c r="BU5407"/>
      <c r="BV5407"/>
      <c r="BW5407"/>
      <c r="BX5407"/>
      <c r="BY5407"/>
      <c r="BZ5407"/>
      <c r="CA5407"/>
      <c r="CB5407"/>
      <c r="CC5407"/>
      <c r="CD5407"/>
      <c r="CE5407"/>
      <c r="CF5407"/>
      <c r="CG5407"/>
      <c r="CH5407"/>
      <c r="CI5407"/>
      <c r="CJ5407"/>
      <c r="CK5407"/>
      <c r="CL5407"/>
      <c r="CM5407"/>
      <c r="CN5407"/>
      <c r="CO5407"/>
      <c r="CP5407"/>
      <c r="CQ5407"/>
      <c r="CR5407"/>
      <c r="CS5407"/>
      <c r="CT5407"/>
      <c r="CU5407"/>
      <c r="CV5407"/>
    </row>
    <row r="5408" spans="10:100" x14ac:dyDescent="0.25">
      <c r="J5408"/>
      <c r="K5408"/>
      <c r="L5408"/>
      <c r="M5408"/>
      <c r="N5408"/>
      <c r="O5408"/>
      <c r="P5408"/>
      <c r="Q5408"/>
      <c r="R5408"/>
      <c r="S5408"/>
      <c r="T5408"/>
      <c r="U5408"/>
      <c r="V5408"/>
      <c r="W5408"/>
      <c r="X5408"/>
      <c r="Y5408"/>
      <c r="Z5408"/>
      <c r="AA5408"/>
      <c r="AB5408"/>
      <c r="AC5408"/>
      <c r="AD5408"/>
      <c r="AE5408"/>
      <c r="AF5408"/>
      <c r="AG5408"/>
      <c r="AH5408"/>
      <c r="AI5408"/>
      <c r="AJ5408"/>
      <c r="AK5408"/>
      <c r="AL5408"/>
      <c r="AM5408"/>
      <c r="AN5408"/>
      <c r="AO5408"/>
      <c r="AP5408"/>
      <c r="AQ5408"/>
      <c r="AR5408"/>
      <c r="AS5408"/>
      <c r="AT5408"/>
      <c r="AU5408"/>
      <c r="AV5408"/>
      <c r="AW5408"/>
      <c r="AX5408"/>
      <c r="AY5408"/>
      <c r="AZ5408"/>
      <c r="BA5408"/>
      <c r="BB5408"/>
      <c r="BC5408"/>
      <c r="BD5408"/>
      <c r="BE5408"/>
      <c r="BF5408"/>
      <c r="BG5408"/>
      <c r="BH5408"/>
      <c r="BI5408"/>
      <c r="BJ5408"/>
      <c r="BK5408"/>
      <c r="BL5408"/>
      <c r="BM5408"/>
      <c r="BN5408"/>
      <c r="BO5408"/>
      <c r="BP5408"/>
      <c r="BQ5408"/>
      <c r="BR5408"/>
      <c r="BS5408"/>
      <c r="BT5408"/>
      <c r="BU5408"/>
      <c r="BV5408"/>
      <c r="BW5408"/>
      <c r="BX5408"/>
      <c r="BY5408"/>
      <c r="BZ5408"/>
      <c r="CA5408"/>
      <c r="CB5408"/>
      <c r="CC5408"/>
      <c r="CD5408"/>
      <c r="CE5408"/>
      <c r="CF5408"/>
      <c r="CG5408"/>
      <c r="CH5408"/>
      <c r="CI5408"/>
      <c r="CJ5408"/>
      <c r="CK5408"/>
      <c r="CL5408"/>
      <c r="CM5408"/>
      <c r="CN5408"/>
      <c r="CO5408"/>
      <c r="CP5408"/>
      <c r="CQ5408"/>
      <c r="CR5408"/>
      <c r="CS5408"/>
      <c r="CT5408"/>
      <c r="CU5408"/>
      <c r="CV5408"/>
    </row>
    <row r="5409" spans="10:100" x14ac:dyDescent="0.25">
      <c r="J5409"/>
      <c r="K5409"/>
      <c r="L5409"/>
      <c r="M5409"/>
      <c r="N5409"/>
      <c r="O5409"/>
      <c r="P5409"/>
      <c r="Q5409"/>
      <c r="R5409"/>
      <c r="S5409"/>
      <c r="T5409"/>
      <c r="U5409"/>
      <c r="V5409"/>
      <c r="W5409"/>
      <c r="X5409"/>
      <c r="Y5409"/>
      <c r="Z5409"/>
      <c r="AA5409"/>
      <c r="AB5409"/>
      <c r="AC5409"/>
      <c r="AD5409"/>
      <c r="AE5409"/>
      <c r="AF5409"/>
      <c r="AG5409"/>
      <c r="AH5409"/>
      <c r="AI5409"/>
      <c r="AJ5409"/>
      <c r="AK5409"/>
      <c r="AL5409"/>
      <c r="AM5409"/>
      <c r="AN5409"/>
      <c r="AO5409"/>
      <c r="AP5409"/>
      <c r="AQ5409"/>
      <c r="AR5409"/>
      <c r="AS5409"/>
      <c r="AT5409"/>
      <c r="AU5409"/>
      <c r="AV5409"/>
      <c r="AW5409"/>
      <c r="AX5409"/>
      <c r="AY5409"/>
      <c r="AZ5409"/>
      <c r="BA5409"/>
      <c r="BB5409"/>
      <c r="BC5409"/>
      <c r="BD5409"/>
      <c r="BE5409"/>
      <c r="BF5409"/>
      <c r="BG5409"/>
      <c r="BH5409"/>
      <c r="BI5409"/>
      <c r="BJ5409"/>
      <c r="BK5409"/>
      <c r="BL5409"/>
      <c r="BM5409"/>
      <c r="BN5409"/>
      <c r="BO5409"/>
      <c r="BP5409"/>
      <c r="BQ5409"/>
      <c r="BR5409"/>
      <c r="BS5409"/>
      <c r="BT5409"/>
      <c r="BU5409"/>
      <c r="BV5409"/>
      <c r="BW5409"/>
      <c r="BX5409"/>
      <c r="BY5409"/>
      <c r="BZ5409"/>
      <c r="CA5409"/>
      <c r="CB5409"/>
      <c r="CC5409"/>
      <c r="CD5409"/>
      <c r="CE5409"/>
      <c r="CF5409"/>
      <c r="CG5409"/>
      <c r="CH5409"/>
      <c r="CI5409"/>
      <c r="CJ5409"/>
      <c r="CK5409"/>
      <c r="CL5409"/>
      <c r="CM5409"/>
      <c r="CN5409"/>
      <c r="CO5409"/>
      <c r="CP5409"/>
      <c r="CQ5409"/>
      <c r="CR5409"/>
      <c r="CS5409"/>
      <c r="CT5409"/>
      <c r="CU5409"/>
      <c r="CV5409"/>
    </row>
    <row r="5410" spans="10:100" x14ac:dyDescent="0.25">
      <c r="J5410"/>
      <c r="K5410"/>
      <c r="L5410"/>
      <c r="M5410"/>
      <c r="N5410"/>
      <c r="O5410"/>
      <c r="P5410"/>
      <c r="Q5410"/>
      <c r="R5410"/>
      <c r="S5410"/>
      <c r="T5410"/>
      <c r="U5410"/>
      <c r="V5410"/>
      <c r="W5410"/>
      <c r="X5410"/>
      <c r="Y5410"/>
      <c r="Z5410"/>
      <c r="AA5410"/>
      <c r="AB5410"/>
      <c r="AC5410"/>
      <c r="AD5410"/>
      <c r="AE5410"/>
      <c r="AF5410"/>
      <c r="AG5410"/>
      <c r="AH5410"/>
      <c r="AI5410"/>
      <c r="AJ5410"/>
      <c r="AK5410"/>
      <c r="AL5410"/>
      <c r="AM5410"/>
      <c r="AN5410"/>
      <c r="AO5410"/>
      <c r="AP5410"/>
      <c r="AQ5410"/>
      <c r="AR5410"/>
      <c r="AS5410"/>
      <c r="AT5410"/>
      <c r="AU5410"/>
      <c r="AV5410"/>
      <c r="AW5410"/>
      <c r="AX5410"/>
      <c r="AY5410"/>
      <c r="AZ5410"/>
      <c r="BA5410"/>
      <c r="BB5410"/>
      <c r="BC5410"/>
      <c r="BD5410"/>
      <c r="BE5410"/>
      <c r="BF5410"/>
      <c r="BG5410"/>
      <c r="BH5410"/>
      <c r="BI5410"/>
      <c r="BJ5410"/>
      <c r="BK5410"/>
      <c r="BL5410"/>
      <c r="BM5410"/>
      <c r="BN5410"/>
      <c r="BO5410"/>
      <c r="BP5410"/>
      <c r="BQ5410"/>
      <c r="BR5410"/>
      <c r="BS5410"/>
      <c r="BT5410"/>
      <c r="BU5410"/>
      <c r="BV5410"/>
      <c r="BW5410"/>
      <c r="BX5410"/>
      <c r="BY5410"/>
      <c r="BZ5410"/>
      <c r="CA5410"/>
      <c r="CB5410"/>
      <c r="CC5410"/>
      <c r="CD5410"/>
      <c r="CE5410"/>
      <c r="CF5410"/>
      <c r="CG5410"/>
      <c r="CH5410"/>
      <c r="CI5410"/>
      <c r="CJ5410"/>
      <c r="CK5410"/>
      <c r="CL5410"/>
      <c r="CM5410"/>
      <c r="CN5410"/>
      <c r="CO5410"/>
      <c r="CP5410"/>
      <c r="CQ5410"/>
      <c r="CR5410"/>
      <c r="CS5410"/>
      <c r="CT5410"/>
      <c r="CU5410"/>
      <c r="CV5410"/>
    </row>
    <row r="5411" spans="10:100" x14ac:dyDescent="0.25">
      <c r="J5411"/>
      <c r="K5411"/>
      <c r="L5411"/>
      <c r="M5411"/>
      <c r="N5411"/>
      <c r="O5411"/>
      <c r="P5411"/>
      <c r="Q5411"/>
      <c r="R5411"/>
      <c r="S5411"/>
      <c r="T5411"/>
      <c r="U5411"/>
      <c r="V5411"/>
      <c r="W5411"/>
      <c r="X5411"/>
      <c r="Y5411"/>
      <c r="Z5411"/>
      <c r="AA5411"/>
      <c r="AB5411"/>
      <c r="AC5411"/>
      <c r="AD5411"/>
      <c r="AE5411"/>
      <c r="AF5411"/>
      <c r="AG5411"/>
      <c r="AH5411"/>
      <c r="AI5411"/>
      <c r="AJ5411"/>
      <c r="AK5411"/>
      <c r="AL5411"/>
      <c r="AM5411"/>
      <c r="AN5411"/>
      <c r="AO5411"/>
      <c r="AP5411"/>
      <c r="AQ5411"/>
      <c r="AR5411"/>
      <c r="AS5411"/>
      <c r="AT5411"/>
      <c r="AU5411"/>
      <c r="AV5411"/>
      <c r="AW5411"/>
      <c r="AX5411"/>
      <c r="AY5411"/>
      <c r="AZ5411"/>
      <c r="BA5411"/>
      <c r="BB5411"/>
      <c r="BC5411"/>
      <c r="BD5411"/>
      <c r="BE5411"/>
      <c r="BF5411"/>
      <c r="BG5411"/>
      <c r="BH5411"/>
      <c r="BI5411"/>
      <c r="BJ5411"/>
      <c r="BK5411"/>
      <c r="BL5411"/>
      <c r="BM5411"/>
      <c r="BN5411"/>
      <c r="BO5411"/>
      <c r="BP5411"/>
      <c r="BQ5411"/>
      <c r="BR5411"/>
      <c r="BS5411"/>
      <c r="BT5411"/>
      <c r="BU5411"/>
      <c r="BV5411"/>
      <c r="BW5411"/>
      <c r="BX5411"/>
      <c r="BY5411"/>
      <c r="BZ5411"/>
      <c r="CA5411"/>
      <c r="CB5411"/>
      <c r="CC5411"/>
      <c r="CD5411"/>
      <c r="CE5411"/>
      <c r="CF5411"/>
      <c r="CG5411"/>
      <c r="CH5411"/>
      <c r="CI5411"/>
      <c r="CJ5411"/>
      <c r="CK5411"/>
      <c r="CL5411"/>
      <c r="CM5411"/>
      <c r="CN5411"/>
      <c r="CO5411"/>
      <c r="CP5411"/>
      <c r="CQ5411"/>
      <c r="CR5411"/>
      <c r="CS5411"/>
      <c r="CT5411"/>
      <c r="CU5411"/>
      <c r="CV5411"/>
    </row>
    <row r="5412" spans="10:100" x14ac:dyDescent="0.25">
      <c r="J5412"/>
      <c r="K5412"/>
      <c r="L5412"/>
      <c r="M5412"/>
      <c r="N5412"/>
      <c r="O5412"/>
      <c r="P5412"/>
      <c r="Q5412"/>
      <c r="R5412"/>
      <c r="S5412"/>
      <c r="T5412"/>
      <c r="U5412"/>
      <c r="V5412"/>
      <c r="W5412"/>
      <c r="X5412"/>
      <c r="Y5412"/>
      <c r="Z5412"/>
      <c r="AA5412"/>
      <c r="AB5412"/>
      <c r="AC5412"/>
      <c r="AD5412"/>
      <c r="AE5412"/>
      <c r="AF5412"/>
      <c r="AG5412"/>
      <c r="AH5412"/>
      <c r="AI5412"/>
      <c r="AJ5412"/>
      <c r="AK5412"/>
      <c r="AL5412"/>
      <c r="AM5412"/>
      <c r="AN5412"/>
      <c r="AO5412"/>
      <c r="AP5412"/>
      <c r="AQ5412"/>
      <c r="AR5412"/>
      <c r="AS5412"/>
      <c r="AT5412"/>
      <c r="AU5412"/>
      <c r="AV5412"/>
      <c r="AW5412"/>
      <c r="AX5412"/>
      <c r="AY5412"/>
      <c r="AZ5412"/>
      <c r="BA5412"/>
      <c r="BB5412"/>
      <c r="BC5412"/>
      <c r="BD5412"/>
      <c r="BE5412"/>
      <c r="BF5412"/>
      <c r="BG5412"/>
      <c r="BH5412"/>
      <c r="BI5412"/>
      <c r="BJ5412"/>
      <c r="BK5412"/>
      <c r="BL5412"/>
      <c r="BM5412"/>
      <c r="BN5412"/>
      <c r="BO5412"/>
      <c r="BP5412"/>
      <c r="BQ5412"/>
      <c r="BR5412"/>
      <c r="BS5412"/>
      <c r="BT5412"/>
      <c r="BU5412"/>
      <c r="BV5412"/>
      <c r="BW5412"/>
      <c r="BX5412"/>
      <c r="BY5412"/>
      <c r="BZ5412"/>
      <c r="CA5412"/>
      <c r="CB5412"/>
      <c r="CC5412"/>
      <c r="CD5412"/>
      <c r="CE5412"/>
      <c r="CF5412"/>
      <c r="CG5412"/>
      <c r="CH5412"/>
      <c r="CI5412"/>
      <c r="CJ5412"/>
      <c r="CK5412"/>
      <c r="CL5412"/>
      <c r="CM5412"/>
      <c r="CN5412"/>
      <c r="CO5412"/>
      <c r="CP5412"/>
      <c r="CQ5412"/>
      <c r="CR5412"/>
      <c r="CS5412"/>
      <c r="CT5412"/>
      <c r="CU5412"/>
      <c r="CV5412"/>
    </row>
    <row r="5413" spans="10:100" x14ac:dyDescent="0.25">
      <c r="J5413"/>
      <c r="K5413"/>
      <c r="L5413"/>
      <c r="M5413"/>
      <c r="N5413"/>
      <c r="O5413"/>
      <c r="P5413"/>
      <c r="Q5413"/>
      <c r="R5413"/>
      <c r="S5413"/>
      <c r="T5413"/>
      <c r="U5413"/>
      <c r="V5413"/>
      <c r="W5413"/>
      <c r="X5413"/>
      <c r="Y5413"/>
      <c r="Z5413"/>
      <c r="AA5413"/>
      <c r="AB5413"/>
      <c r="AC5413"/>
      <c r="AD5413"/>
      <c r="AE5413"/>
      <c r="AF5413"/>
      <c r="AG5413"/>
      <c r="AH5413"/>
      <c r="AI5413"/>
      <c r="AJ5413"/>
      <c r="AK5413"/>
      <c r="AL5413"/>
      <c r="AM5413"/>
      <c r="AN5413"/>
      <c r="AO5413"/>
      <c r="AP5413"/>
      <c r="AQ5413"/>
      <c r="AR5413"/>
      <c r="AS5413"/>
      <c r="AT5413"/>
      <c r="AU5413"/>
      <c r="AV5413"/>
      <c r="AW5413"/>
      <c r="AX5413"/>
      <c r="AY5413"/>
      <c r="AZ5413"/>
      <c r="BA5413"/>
      <c r="BB5413"/>
      <c r="BC5413"/>
      <c r="BD5413"/>
      <c r="BE5413"/>
      <c r="BF5413"/>
      <c r="BG5413"/>
      <c r="BH5413"/>
      <c r="BI5413"/>
      <c r="BJ5413"/>
      <c r="BK5413"/>
      <c r="BL5413"/>
      <c r="BM5413"/>
      <c r="BN5413"/>
      <c r="BO5413"/>
      <c r="BP5413"/>
      <c r="BQ5413"/>
      <c r="BR5413"/>
      <c r="BS5413"/>
      <c r="BT5413"/>
      <c r="BU5413"/>
      <c r="BV5413"/>
      <c r="BW5413"/>
      <c r="BX5413"/>
      <c r="BY5413"/>
      <c r="BZ5413"/>
      <c r="CA5413"/>
      <c r="CB5413"/>
      <c r="CC5413"/>
      <c r="CD5413"/>
      <c r="CE5413"/>
      <c r="CF5413"/>
      <c r="CG5413"/>
      <c r="CH5413"/>
      <c r="CI5413"/>
      <c r="CJ5413"/>
      <c r="CK5413"/>
      <c r="CL5413"/>
      <c r="CM5413"/>
      <c r="CN5413"/>
      <c r="CO5413"/>
      <c r="CP5413"/>
      <c r="CQ5413"/>
      <c r="CR5413"/>
      <c r="CS5413"/>
      <c r="CT5413"/>
      <c r="CU5413"/>
      <c r="CV5413"/>
    </row>
    <row r="5414" spans="10:100" x14ac:dyDescent="0.25">
      <c r="J5414"/>
      <c r="K5414"/>
      <c r="L5414"/>
      <c r="M5414"/>
      <c r="N5414"/>
      <c r="O5414"/>
      <c r="P5414"/>
      <c r="Q5414"/>
      <c r="R5414"/>
      <c r="S5414"/>
      <c r="T5414"/>
      <c r="U5414"/>
      <c r="V5414"/>
      <c r="W5414"/>
      <c r="X5414"/>
      <c r="Y5414"/>
      <c r="Z5414"/>
      <c r="AA5414"/>
      <c r="AB5414"/>
      <c r="AC5414"/>
      <c r="AD5414"/>
      <c r="AE5414"/>
      <c r="AF5414"/>
      <c r="AG5414"/>
      <c r="AH5414"/>
      <c r="AI5414"/>
      <c r="AJ5414"/>
      <c r="AK5414"/>
      <c r="AL5414"/>
      <c r="AM5414"/>
      <c r="AN5414"/>
      <c r="AO5414"/>
      <c r="AP5414"/>
      <c r="AQ5414"/>
      <c r="AR5414"/>
      <c r="AS5414"/>
      <c r="AT5414"/>
      <c r="AU5414"/>
      <c r="AV5414"/>
      <c r="AW5414"/>
      <c r="AX5414"/>
      <c r="AY5414"/>
      <c r="AZ5414"/>
      <c r="BA5414"/>
      <c r="BB5414"/>
      <c r="BC5414"/>
      <c r="BD5414"/>
      <c r="BE5414"/>
      <c r="BF5414"/>
      <c r="BG5414"/>
      <c r="BH5414"/>
      <c r="BI5414"/>
      <c r="BJ5414"/>
      <c r="BK5414"/>
      <c r="BL5414"/>
      <c r="BM5414"/>
      <c r="BN5414"/>
      <c r="BO5414"/>
      <c r="BP5414"/>
      <c r="BQ5414"/>
      <c r="BR5414"/>
      <c r="BS5414"/>
      <c r="BT5414"/>
      <c r="BU5414"/>
      <c r="BV5414"/>
      <c r="BW5414"/>
      <c r="BX5414"/>
      <c r="BY5414"/>
      <c r="BZ5414"/>
      <c r="CA5414"/>
      <c r="CB5414"/>
      <c r="CC5414"/>
      <c r="CD5414"/>
      <c r="CE5414"/>
      <c r="CF5414"/>
      <c r="CG5414"/>
      <c r="CH5414"/>
      <c r="CI5414"/>
      <c r="CJ5414"/>
      <c r="CK5414"/>
      <c r="CL5414"/>
      <c r="CM5414"/>
      <c r="CN5414"/>
      <c r="CO5414"/>
      <c r="CP5414"/>
      <c r="CQ5414"/>
      <c r="CR5414"/>
      <c r="CS5414"/>
      <c r="CT5414"/>
      <c r="CU5414"/>
      <c r="CV5414"/>
    </row>
    <row r="5415" spans="10:100" x14ac:dyDescent="0.25">
      <c r="J5415"/>
      <c r="K5415"/>
      <c r="L5415"/>
      <c r="M5415"/>
      <c r="N5415"/>
      <c r="O5415"/>
      <c r="P5415"/>
      <c r="Q5415"/>
      <c r="R5415"/>
      <c r="S5415"/>
      <c r="T5415"/>
      <c r="U5415"/>
      <c r="V5415"/>
      <c r="W5415"/>
      <c r="X5415"/>
      <c r="Y5415"/>
      <c r="Z5415"/>
      <c r="AA5415"/>
      <c r="AB5415"/>
      <c r="AC5415"/>
      <c r="AD5415"/>
      <c r="AE5415"/>
      <c r="AF5415"/>
      <c r="AG5415"/>
      <c r="AH5415"/>
      <c r="AI5415"/>
      <c r="AJ5415"/>
      <c r="AK5415"/>
      <c r="AL5415"/>
      <c r="AM5415"/>
      <c r="AN5415"/>
      <c r="AO5415"/>
      <c r="AP5415"/>
      <c r="AQ5415"/>
      <c r="AR5415"/>
      <c r="AS5415"/>
      <c r="AT5415"/>
      <c r="AU5415"/>
      <c r="AV5415"/>
      <c r="AW5415"/>
      <c r="AX5415"/>
      <c r="AY5415"/>
      <c r="AZ5415"/>
      <c r="BA5415"/>
      <c r="BB5415"/>
      <c r="BC5415"/>
      <c r="BD5415"/>
      <c r="BE5415"/>
      <c r="BF5415"/>
      <c r="BG5415"/>
      <c r="BH5415"/>
      <c r="BI5415"/>
      <c r="BJ5415"/>
      <c r="BK5415"/>
      <c r="BL5415"/>
      <c r="BM5415"/>
      <c r="BN5415"/>
      <c r="BO5415"/>
      <c r="BP5415"/>
      <c r="BQ5415"/>
      <c r="BR5415"/>
      <c r="BS5415"/>
      <c r="BT5415"/>
      <c r="BU5415"/>
      <c r="BV5415"/>
      <c r="BW5415"/>
      <c r="BX5415"/>
      <c r="BY5415"/>
      <c r="BZ5415"/>
      <c r="CA5415"/>
      <c r="CB5415"/>
      <c r="CC5415"/>
      <c r="CD5415"/>
      <c r="CE5415"/>
      <c r="CF5415"/>
      <c r="CG5415"/>
      <c r="CH5415"/>
      <c r="CI5415"/>
      <c r="CJ5415"/>
      <c r="CK5415"/>
      <c r="CL5415"/>
      <c r="CM5415"/>
      <c r="CN5415"/>
      <c r="CO5415"/>
      <c r="CP5415"/>
      <c r="CQ5415"/>
      <c r="CR5415"/>
      <c r="CS5415"/>
      <c r="CT5415"/>
      <c r="CU5415"/>
      <c r="CV5415"/>
    </row>
    <row r="5416" spans="10:100" x14ac:dyDescent="0.25">
      <c r="J5416"/>
      <c r="K5416"/>
      <c r="L5416"/>
      <c r="M5416"/>
      <c r="N5416"/>
      <c r="O5416"/>
      <c r="P5416"/>
      <c r="Q5416"/>
      <c r="R5416"/>
      <c r="S5416"/>
      <c r="T5416"/>
      <c r="U5416"/>
      <c r="V5416"/>
      <c r="W5416"/>
      <c r="X5416"/>
      <c r="Y5416"/>
      <c r="Z5416"/>
      <c r="AA5416"/>
      <c r="AB5416"/>
      <c r="AC5416"/>
      <c r="AD5416"/>
      <c r="AE5416"/>
      <c r="AF5416"/>
      <c r="AG5416"/>
      <c r="AH5416"/>
      <c r="AI5416"/>
      <c r="AJ5416"/>
      <c r="AK5416"/>
      <c r="AL5416"/>
      <c r="AM5416"/>
      <c r="AN5416"/>
      <c r="AO5416"/>
      <c r="AP5416"/>
      <c r="AQ5416"/>
      <c r="AR5416"/>
      <c r="AS5416"/>
      <c r="AT5416"/>
      <c r="AU5416"/>
      <c r="AV5416"/>
      <c r="AW5416"/>
      <c r="AX5416"/>
      <c r="AY5416"/>
      <c r="AZ5416"/>
      <c r="BA5416"/>
      <c r="BB5416"/>
      <c r="BC5416"/>
      <c r="BD5416"/>
      <c r="BE5416"/>
      <c r="BF5416"/>
      <c r="BG5416"/>
      <c r="BH5416"/>
      <c r="BI5416"/>
      <c r="BJ5416"/>
      <c r="BK5416"/>
      <c r="BL5416"/>
      <c r="BM5416"/>
      <c r="BN5416"/>
      <c r="BO5416"/>
      <c r="BP5416"/>
      <c r="BQ5416"/>
      <c r="BR5416"/>
      <c r="BS5416"/>
      <c r="BT5416"/>
      <c r="BU5416"/>
      <c r="BV5416"/>
      <c r="BW5416"/>
      <c r="BX5416"/>
      <c r="BY5416"/>
      <c r="BZ5416"/>
      <c r="CA5416"/>
      <c r="CB5416"/>
      <c r="CC5416"/>
      <c r="CD5416"/>
      <c r="CE5416"/>
      <c r="CF5416"/>
      <c r="CG5416"/>
      <c r="CH5416"/>
      <c r="CI5416"/>
      <c r="CJ5416"/>
      <c r="CK5416"/>
      <c r="CL5416"/>
      <c r="CM5416"/>
      <c r="CN5416"/>
      <c r="CO5416"/>
      <c r="CP5416"/>
      <c r="CQ5416"/>
      <c r="CR5416"/>
      <c r="CS5416"/>
      <c r="CT5416"/>
      <c r="CU5416"/>
      <c r="CV5416"/>
    </row>
    <row r="5417" spans="10:100" x14ac:dyDescent="0.25">
      <c r="J5417"/>
      <c r="K5417"/>
      <c r="L5417"/>
      <c r="M5417"/>
      <c r="N5417"/>
      <c r="O5417"/>
      <c r="P5417"/>
      <c r="Q5417"/>
      <c r="R5417"/>
      <c r="S5417"/>
      <c r="T5417"/>
      <c r="U5417"/>
      <c r="V5417"/>
      <c r="W5417"/>
      <c r="X5417"/>
      <c r="Y5417"/>
      <c r="Z5417"/>
      <c r="AA5417"/>
      <c r="AB5417"/>
      <c r="AC5417"/>
      <c r="AD5417"/>
      <c r="AE5417"/>
      <c r="AF5417"/>
      <c r="AG5417"/>
      <c r="AH5417"/>
      <c r="AI5417"/>
      <c r="AJ5417"/>
      <c r="AK5417"/>
      <c r="AL5417"/>
      <c r="AM5417"/>
      <c r="AN5417"/>
      <c r="AO5417"/>
      <c r="AP5417"/>
      <c r="AQ5417"/>
      <c r="AR5417"/>
      <c r="AS5417"/>
      <c r="AT5417"/>
      <c r="AU5417"/>
      <c r="AV5417"/>
      <c r="AW5417"/>
      <c r="AX5417"/>
      <c r="AY5417"/>
      <c r="AZ5417"/>
      <c r="BA5417"/>
      <c r="BB5417"/>
      <c r="BC5417"/>
      <c r="BD5417"/>
      <c r="BE5417"/>
      <c r="BF5417"/>
      <c r="BG5417"/>
      <c r="BH5417"/>
      <c r="BI5417"/>
      <c r="BJ5417"/>
      <c r="BK5417"/>
      <c r="BL5417"/>
      <c r="BM5417"/>
      <c r="BN5417"/>
      <c r="BO5417"/>
      <c r="BP5417"/>
      <c r="BQ5417"/>
      <c r="BR5417"/>
      <c r="BS5417"/>
      <c r="BT5417"/>
      <c r="BU5417"/>
      <c r="BV5417"/>
      <c r="BW5417"/>
      <c r="BX5417"/>
      <c r="BY5417"/>
      <c r="BZ5417"/>
      <c r="CA5417"/>
      <c r="CB5417"/>
      <c r="CC5417"/>
      <c r="CD5417"/>
      <c r="CE5417"/>
      <c r="CF5417"/>
      <c r="CG5417"/>
      <c r="CH5417"/>
      <c r="CI5417"/>
      <c r="CJ5417"/>
      <c r="CK5417"/>
      <c r="CL5417"/>
      <c r="CM5417"/>
      <c r="CN5417"/>
      <c r="CO5417"/>
      <c r="CP5417"/>
      <c r="CQ5417"/>
      <c r="CR5417"/>
      <c r="CS5417"/>
      <c r="CT5417"/>
      <c r="CU5417"/>
      <c r="CV5417"/>
    </row>
    <row r="5418" spans="10:100" x14ac:dyDescent="0.25">
      <c r="J5418"/>
      <c r="K5418"/>
      <c r="L5418"/>
      <c r="M5418"/>
      <c r="N5418"/>
      <c r="O5418"/>
      <c r="P5418"/>
      <c r="Q5418"/>
      <c r="R5418"/>
      <c r="S5418"/>
      <c r="T5418"/>
      <c r="U5418"/>
      <c r="V5418"/>
      <c r="W5418"/>
      <c r="X5418"/>
      <c r="Y5418"/>
      <c r="Z5418"/>
      <c r="AA5418"/>
      <c r="AB5418"/>
      <c r="AC5418"/>
      <c r="AD5418"/>
      <c r="AE5418"/>
      <c r="AF5418"/>
      <c r="AG5418"/>
      <c r="AH5418"/>
      <c r="AI5418"/>
      <c r="AJ5418"/>
      <c r="AK5418"/>
      <c r="AL5418"/>
      <c r="AM5418"/>
      <c r="AN5418"/>
      <c r="AO5418"/>
      <c r="AP5418"/>
      <c r="AQ5418"/>
      <c r="AR5418"/>
      <c r="AS5418"/>
      <c r="AT5418"/>
      <c r="AU5418"/>
      <c r="AV5418"/>
      <c r="AW5418"/>
      <c r="AX5418"/>
      <c r="AY5418"/>
      <c r="AZ5418"/>
      <c r="BA5418"/>
      <c r="BB5418"/>
      <c r="BC5418"/>
      <c r="BD5418"/>
      <c r="BE5418"/>
      <c r="BF5418"/>
      <c r="BG5418"/>
      <c r="BH5418"/>
      <c r="BI5418"/>
      <c r="BJ5418"/>
      <c r="BK5418"/>
      <c r="BL5418"/>
      <c r="BM5418"/>
      <c r="BN5418"/>
      <c r="BO5418"/>
      <c r="BP5418"/>
      <c r="BQ5418"/>
      <c r="BR5418"/>
      <c r="BS5418"/>
      <c r="BT5418"/>
      <c r="BU5418"/>
      <c r="BV5418"/>
      <c r="BW5418"/>
      <c r="BX5418"/>
      <c r="BY5418"/>
      <c r="BZ5418"/>
      <c r="CA5418"/>
      <c r="CB5418"/>
      <c r="CC5418"/>
      <c r="CD5418"/>
      <c r="CE5418"/>
      <c r="CF5418"/>
      <c r="CG5418"/>
      <c r="CH5418"/>
      <c r="CI5418"/>
      <c r="CJ5418"/>
      <c r="CK5418"/>
      <c r="CL5418"/>
      <c r="CM5418"/>
      <c r="CN5418"/>
      <c r="CO5418"/>
      <c r="CP5418"/>
      <c r="CQ5418"/>
      <c r="CR5418"/>
      <c r="CS5418"/>
      <c r="CT5418"/>
      <c r="CU5418"/>
      <c r="CV5418"/>
    </row>
    <row r="5419" spans="10:100" x14ac:dyDescent="0.25">
      <c r="J5419"/>
      <c r="K5419"/>
      <c r="L5419"/>
      <c r="M5419"/>
      <c r="N5419"/>
      <c r="O5419"/>
      <c r="P5419"/>
      <c r="Q5419"/>
      <c r="R5419"/>
      <c r="S5419"/>
      <c r="T5419"/>
      <c r="U5419"/>
      <c r="V5419"/>
      <c r="W5419"/>
      <c r="X5419"/>
      <c r="Y5419"/>
      <c r="Z5419"/>
      <c r="AA5419"/>
      <c r="AB5419"/>
      <c r="AC5419"/>
      <c r="AD5419"/>
      <c r="AE5419"/>
      <c r="AF5419"/>
      <c r="AG5419"/>
      <c r="AH5419"/>
      <c r="AI5419"/>
      <c r="AJ5419"/>
      <c r="AK5419"/>
      <c r="AL5419"/>
      <c r="AM5419"/>
      <c r="AN5419"/>
      <c r="AO5419"/>
      <c r="AP5419"/>
      <c r="AQ5419"/>
      <c r="AR5419"/>
      <c r="AS5419"/>
      <c r="AT5419"/>
      <c r="AU5419"/>
      <c r="AV5419"/>
      <c r="AW5419"/>
      <c r="AX5419"/>
      <c r="AY5419"/>
      <c r="AZ5419"/>
      <c r="BA5419"/>
      <c r="BB5419"/>
      <c r="BC5419"/>
      <c r="BD5419"/>
      <c r="BE5419"/>
      <c r="BF5419"/>
      <c r="BG5419"/>
      <c r="BH5419"/>
      <c r="BI5419"/>
      <c r="BJ5419"/>
      <c r="BK5419"/>
      <c r="BL5419"/>
      <c r="BM5419"/>
      <c r="BN5419"/>
      <c r="BO5419"/>
      <c r="BP5419"/>
      <c r="BQ5419"/>
      <c r="BR5419"/>
      <c r="BS5419"/>
      <c r="BT5419"/>
      <c r="BU5419"/>
      <c r="BV5419"/>
      <c r="BW5419"/>
      <c r="BX5419"/>
      <c r="BY5419"/>
      <c r="BZ5419"/>
      <c r="CA5419"/>
      <c r="CB5419"/>
      <c r="CC5419"/>
      <c r="CD5419"/>
      <c r="CE5419"/>
      <c r="CF5419"/>
      <c r="CG5419"/>
      <c r="CH5419"/>
      <c r="CI5419"/>
      <c r="CJ5419"/>
      <c r="CK5419"/>
      <c r="CL5419"/>
      <c r="CM5419"/>
      <c r="CN5419"/>
      <c r="CO5419"/>
      <c r="CP5419"/>
      <c r="CQ5419"/>
      <c r="CR5419"/>
      <c r="CS5419"/>
      <c r="CT5419"/>
      <c r="CU5419"/>
      <c r="CV5419"/>
    </row>
    <row r="5420" spans="10:100" x14ac:dyDescent="0.25">
      <c r="J5420"/>
      <c r="K5420"/>
      <c r="L5420"/>
      <c r="M5420"/>
      <c r="N5420"/>
      <c r="O5420"/>
      <c r="P5420"/>
      <c r="Q5420"/>
      <c r="R5420"/>
      <c r="S5420"/>
      <c r="T5420"/>
      <c r="U5420"/>
      <c r="V5420"/>
      <c r="W5420"/>
      <c r="X5420"/>
      <c r="Y5420"/>
      <c r="Z5420"/>
      <c r="AA5420"/>
      <c r="AB5420"/>
      <c r="AC5420"/>
      <c r="AD5420"/>
      <c r="AE5420"/>
      <c r="AF5420"/>
      <c r="AG5420"/>
      <c r="AH5420"/>
      <c r="AI5420"/>
      <c r="AJ5420"/>
      <c r="AK5420"/>
      <c r="AL5420"/>
      <c r="AM5420"/>
      <c r="AN5420"/>
      <c r="AO5420"/>
      <c r="AP5420"/>
      <c r="AQ5420"/>
      <c r="AR5420"/>
      <c r="AS5420"/>
      <c r="AT5420"/>
      <c r="AU5420"/>
      <c r="AV5420"/>
      <c r="AW5420"/>
      <c r="AX5420"/>
      <c r="AY5420"/>
      <c r="AZ5420"/>
      <c r="BA5420"/>
      <c r="BB5420"/>
      <c r="BC5420"/>
      <c r="BD5420"/>
      <c r="BE5420"/>
      <c r="BF5420"/>
      <c r="BG5420"/>
      <c r="BH5420"/>
      <c r="BI5420"/>
      <c r="BJ5420"/>
      <c r="BK5420"/>
      <c r="BL5420"/>
      <c r="BM5420"/>
      <c r="BN5420"/>
      <c r="BO5420"/>
      <c r="BP5420"/>
      <c r="BQ5420"/>
      <c r="BR5420"/>
      <c r="BS5420"/>
      <c r="BT5420"/>
      <c r="BU5420"/>
      <c r="BV5420"/>
      <c r="BW5420"/>
      <c r="BX5420"/>
      <c r="BY5420"/>
      <c r="BZ5420"/>
      <c r="CA5420"/>
      <c r="CB5420"/>
      <c r="CC5420"/>
      <c r="CD5420"/>
      <c r="CE5420"/>
      <c r="CF5420"/>
      <c r="CG5420"/>
      <c r="CH5420"/>
      <c r="CI5420"/>
      <c r="CJ5420"/>
      <c r="CK5420"/>
      <c r="CL5420"/>
      <c r="CM5420"/>
      <c r="CN5420"/>
      <c r="CO5420"/>
      <c r="CP5420"/>
      <c r="CQ5420"/>
      <c r="CR5420"/>
      <c r="CS5420"/>
      <c r="CT5420"/>
      <c r="CU5420"/>
      <c r="CV5420"/>
    </row>
    <row r="5421" spans="10:100" x14ac:dyDescent="0.25">
      <c r="J5421"/>
      <c r="K5421"/>
      <c r="L5421"/>
      <c r="M5421"/>
      <c r="N5421"/>
      <c r="O5421"/>
      <c r="P5421"/>
      <c r="Q5421"/>
      <c r="R5421"/>
      <c r="S5421"/>
      <c r="T5421"/>
      <c r="U5421"/>
      <c r="V5421"/>
      <c r="W5421"/>
      <c r="X5421"/>
      <c r="Y5421"/>
      <c r="Z5421"/>
      <c r="AA5421"/>
      <c r="AB5421"/>
      <c r="AC5421"/>
      <c r="AD5421"/>
      <c r="AE5421"/>
      <c r="AF5421"/>
      <c r="AG5421"/>
      <c r="AH5421"/>
      <c r="AI5421"/>
      <c r="AJ5421"/>
      <c r="AK5421"/>
      <c r="AL5421"/>
      <c r="AM5421"/>
      <c r="AN5421"/>
      <c r="AO5421"/>
      <c r="AP5421"/>
      <c r="AQ5421"/>
      <c r="AR5421"/>
      <c r="AS5421"/>
      <c r="AT5421"/>
      <c r="AU5421"/>
      <c r="AV5421"/>
      <c r="AW5421"/>
      <c r="AX5421"/>
      <c r="AY5421"/>
      <c r="AZ5421"/>
      <c r="BA5421"/>
      <c r="BB5421"/>
      <c r="BC5421"/>
      <c r="BD5421"/>
      <c r="BE5421"/>
      <c r="BF5421"/>
      <c r="BG5421"/>
      <c r="BH5421"/>
      <c r="BI5421"/>
      <c r="BJ5421"/>
      <c r="BK5421"/>
      <c r="BL5421"/>
      <c r="BM5421"/>
      <c r="BN5421"/>
      <c r="BO5421"/>
      <c r="BP5421"/>
      <c r="BQ5421"/>
      <c r="BR5421"/>
      <c r="BS5421"/>
      <c r="BT5421"/>
      <c r="BU5421"/>
      <c r="BV5421"/>
      <c r="BW5421"/>
      <c r="BX5421"/>
      <c r="BY5421"/>
      <c r="BZ5421"/>
      <c r="CA5421"/>
      <c r="CB5421"/>
      <c r="CC5421"/>
      <c r="CD5421"/>
      <c r="CE5421"/>
      <c r="CF5421"/>
      <c r="CG5421"/>
      <c r="CH5421"/>
      <c r="CI5421"/>
      <c r="CJ5421"/>
      <c r="CK5421"/>
      <c r="CL5421"/>
      <c r="CM5421"/>
      <c r="CN5421"/>
      <c r="CO5421"/>
      <c r="CP5421"/>
      <c r="CQ5421"/>
      <c r="CR5421"/>
      <c r="CS5421"/>
      <c r="CT5421"/>
      <c r="CU5421"/>
      <c r="CV5421"/>
    </row>
    <row r="5422" spans="10:100" x14ac:dyDescent="0.25">
      <c r="J5422"/>
      <c r="K5422"/>
      <c r="L5422"/>
      <c r="M5422"/>
      <c r="N5422"/>
      <c r="O5422"/>
      <c r="P5422"/>
      <c r="Q5422"/>
      <c r="R5422"/>
      <c r="S5422"/>
      <c r="T5422"/>
      <c r="U5422"/>
      <c r="V5422"/>
      <c r="W5422"/>
      <c r="X5422"/>
      <c r="Y5422"/>
      <c r="Z5422"/>
      <c r="AA5422"/>
      <c r="AB5422"/>
      <c r="AC5422"/>
      <c r="AD5422"/>
      <c r="AE5422"/>
      <c r="AF5422"/>
      <c r="AG5422"/>
      <c r="AH5422"/>
      <c r="AI5422"/>
      <c r="AJ5422"/>
      <c r="AK5422"/>
      <c r="AL5422"/>
      <c r="AM5422"/>
      <c r="AN5422"/>
      <c r="AO5422"/>
      <c r="AP5422"/>
      <c r="AQ5422"/>
      <c r="AR5422"/>
      <c r="AS5422"/>
      <c r="AT5422"/>
      <c r="AU5422"/>
      <c r="AV5422"/>
      <c r="AW5422"/>
      <c r="AX5422"/>
      <c r="AY5422"/>
      <c r="AZ5422"/>
      <c r="BA5422"/>
      <c r="BB5422"/>
      <c r="BC5422"/>
      <c r="BD5422"/>
      <c r="BE5422"/>
      <c r="BF5422"/>
      <c r="BG5422"/>
      <c r="BH5422"/>
      <c r="BI5422"/>
      <c r="BJ5422"/>
      <c r="BK5422"/>
      <c r="BL5422"/>
      <c r="BM5422"/>
      <c r="BN5422"/>
      <c r="BO5422"/>
      <c r="BP5422"/>
      <c r="BQ5422"/>
      <c r="BR5422"/>
      <c r="BS5422"/>
      <c r="BT5422"/>
      <c r="BU5422"/>
      <c r="BV5422"/>
      <c r="BW5422"/>
      <c r="BX5422"/>
      <c r="BY5422"/>
      <c r="BZ5422"/>
      <c r="CA5422"/>
      <c r="CB5422"/>
      <c r="CC5422"/>
      <c r="CD5422"/>
      <c r="CE5422"/>
      <c r="CF5422"/>
      <c r="CG5422"/>
      <c r="CH5422"/>
      <c r="CI5422"/>
      <c r="CJ5422"/>
      <c r="CK5422"/>
      <c r="CL5422"/>
      <c r="CM5422"/>
      <c r="CN5422"/>
      <c r="CO5422"/>
      <c r="CP5422"/>
      <c r="CQ5422"/>
      <c r="CR5422"/>
      <c r="CS5422"/>
      <c r="CT5422"/>
      <c r="CU5422"/>
      <c r="CV5422"/>
    </row>
    <row r="5423" spans="10:100" x14ac:dyDescent="0.25">
      <c r="J5423"/>
      <c r="K5423"/>
      <c r="L5423"/>
      <c r="M5423"/>
      <c r="N5423"/>
      <c r="O5423"/>
      <c r="P5423"/>
      <c r="Q5423"/>
      <c r="R5423"/>
      <c r="S5423"/>
      <c r="T5423"/>
      <c r="U5423"/>
      <c r="V5423"/>
      <c r="W5423"/>
      <c r="X5423"/>
      <c r="Y5423"/>
      <c r="Z5423"/>
      <c r="AA5423"/>
      <c r="AB5423"/>
      <c r="AC5423"/>
      <c r="AD5423"/>
      <c r="AE5423"/>
      <c r="AF5423"/>
      <c r="AG5423"/>
      <c r="AH5423"/>
      <c r="AI5423"/>
      <c r="AJ5423"/>
      <c r="AK5423"/>
      <c r="AL5423"/>
      <c r="AM5423"/>
      <c r="AN5423"/>
      <c r="AO5423"/>
      <c r="AP5423"/>
      <c r="AQ5423"/>
      <c r="AR5423"/>
      <c r="AS5423"/>
      <c r="AT5423"/>
      <c r="AU5423"/>
      <c r="AV5423"/>
      <c r="AW5423"/>
      <c r="AX5423"/>
      <c r="AY5423"/>
      <c r="AZ5423"/>
      <c r="BA5423"/>
      <c r="BB5423"/>
      <c r="BC5423"/>
      <c r="BD5423"/>
      <c r="BE5423"/>
      <c r="BF5423"/>
      <c r="BG5423"/>
      <c r="BH5423"/>
      <c r="BI5423"/>
      <c r="BJ5423"/>
      <c r="BK5423"/>
      <c r="BL5423"/>
      <c r="BM5423"/>
      <c r="BN5423"/>
      <c r="BO5423"/>
      <c r="BP5423"/>
      <c r="BQ5423"/>
      <c r="BR5423"/>
      <c r="BS5423"/>
      <c r="BT5423"/>
      <c r="BU5423"/>
      <c r="BV5423"/>
      <c r="BW5423"/>
      <c r="BX5423"/>
      <c r="BY5423"/>
      <c r="BZ5423"/>
      <c r="CA5423"/>
      <c r="CB5423"/>
      <c r="CC5423"/>
      <c r="CD5423"/>
      <c r="CE5423"/>
      <c r="CF5423"/>
      <c r="CG5423"/>
      <c r="CH5423"/>
      <c r="CI5423"/>
      <c r="CJ5423"/>
      <c r="CK5423"/>
      <c r="CL5423"/>
      <c r="CM5423"/>
      <c r="CN5423"/>
      <c r="CO5423"/>
      <c r="CP5423"/>
      <c r="CQ5423"/>
      <c r="CR5423"/>
      <c r="CS5423"/>
      <c r="CT5423"/>
      <c r="CU5423"/>
      <c r="CV5423"/>
    </row>
    <row r="5424" spans="10:100" x14ac:dyDescent="0.25">
      <c r="J5424"/>
      <c r="K5424"/>
      <c r="L5424"/>
      <c r="M5424"/>
      <c r="N5424"/>
      <c r="O5424"/>
      <c r="P5424"/>
      <c r="Q5424"/>
      <c r="R5424"/>
      <c r="S5424"/>
      <c r="T5424"/>
      <c r="U5424"/>
      <c r="V5424"/>
      <c r="W5424"/>
      <c r="X5424"/>
      <c r="Y5424"/>
      <c r="Z5424"/>
      <c r="AA5424"/>
      <c r="AB5424"/>
      <c r="AC5424"/>
      <c r="AD5424"/>
      <c r="AE5424"/>
      <c r="AF5424"/>
      <c r="AG5424"/>
      <c r="AH5424"/>
      <c r="AI5424"/>
      <c r="AJ5424"/>
      <c r="AK5424"/>
      <c r="AL5424"/>
      <c r="AM5424"/>
      <c r="AN5424"/>
      <c r="AO5424"/>
      <c r="AP5424"/>
      <c r="AQ5424"/>
      <c r="AR5424"/>
      <c r="AS5424"/>
      <c r="AT5424"/>
      <c r="AU5424"/>
      <c r="AV5424"/>
      <c r="AW5424"/>
      <c r="AX5424"/>
      <c r="AY5424"/>
      <c r="AZ5424"/>
      <c r="BA5424"/>
      <c r="BB5424"/>
      <c r="BC5424"/>
      <c r="BD5424"/>
      <c r="BE5424"/>
      <c r="BF5424"/>
      <c r="BG5424"/>
      <c r="BH5424"/>
      <c r="BI5424"/>
      <c r="BJ5424"/>
      <c r="BK5424"/>
      <c r="BL5424"/>
      <c r="BM5424"/>
      <c r="BN5424"/>
      <c r="BO5424"/>
      <c r="BP5424"/>
      <c r="BQ5424"/>
      <c r="BR5424"/>
      <c r="BS5424"/>
      <c r="BT5424"/>
      <c r="BU5424"/>
      <c r="BV5424"/>
      <c r="BW5424"/>
      <c r="BX5424"/>
      <c r="BY5424"/>
      <c r="BZ5424"/>
      <c r="CA5424"/>
      <c r="CB5424"/>
      <c r="CC5424"/>
      <c r="CD5424"/>
      <c r="CE5424"/>
      <c r="CF5424"/>
      <c r="CG5424"/>
      <c r="CH5424"/>
      <c r="CI5424"/>
      <c r="CJ5424"/>
      <c r="CK5424"/>
      <c r="CL5424"/>
      <c r="CM5424"/>
      <c r="CN5424"/>
      <c r="CO5424"/>
      <c r="CP5424"/>
      <c r="CQ5424"/>
      <c r="CR5424"/>
      <c r="CS5424"/>
      <c r="CT5424"/>
      <c r="CU5424"/>
      <c r="CV5424"/>
    </row>
    <row r="5425" spans="10:100" x14ac:dyDescent="0.25">
      <c r="J5425"/>
      <c r="K5425"/>
      <c r="L5425"/>
      <c r="M5425"/>
      <c r="N5425"/>
      <c r="O5425"/>
      <c r="P5425"/>
      <c r="Q5425"/>
      <c r="R5425"/>
      <c r="S5425"/>
      <c r="T5425"/>
      <c r="U5425"/>
      <c r="V5425"/>
      <c r="W5425"/>
      <c r="X5425"/>
      <c r="Y5425"/>
      <c r="Z5425"/>
      <c r="AA5425"/>
      <c r="AB5425"/>
      <c r="AC5425"/>
      <c r="AD5425"/>
      <c r="AE5425"/>
      <c r="AF5425"/>
      <c r="AG5425"/>
      <c r="AH5425"/>
      <c r="AI5425"/>
      <c r="AJ5425"/>
      <c r="AK5425"/>
      <c r="AL5425"/>
      <c r="AM5425"/>
      <c r="AN5425"/>
      <c r="AO5425"/>
      <c r="AP5425"/>
      <c r="AQ5425"/>
      <c r="AR5425"/>
      <c r="AS5425"/>
      <c r="AT5425"/>
      <c r="AU5425"/>
      <c r="AV5425"/>
      <c r="AW5425"/>
      <c r="AX5425"/>
      <c r="AY5425"/>
      <c r="AZ5425"/>
      <c r="BA5425"/>
      <c r="BB5425"/>
      <c r="BC5425"/>
      <c r="BD5425"/>
      <c r="BE5425"/>
      <c r="BF5425"/>
      <c r="BG5425"/>
      <c r="BH5425"/>
      <c r="BI5425"/>
      <c r="BJ5425"/>
      <c r="BK5425"/>
      <c r="BL5425"/>
      <c r="BM5425"/>
      <c r="BN5425"/>
      <c r="BO5425"/>
      <c r="BP5425"/>
      <c r="BQ5425"/>
      <c r="BR5425"/>
      <c r="BS5425"/>
      <c r="BT5425"/>
      <c r="BU5425"/>
      <c r="BV5425"/>
      <c r="BW5425"/>
      <c r="BX5425"/>
      <c r="BY5425"/>
      <c r="BZ5425"/>
      <c r="CA5425"/>
      <c r="CB5425"/>
      <c r="CC5425"/>
      <c r="CD5425"/>
      <c r="CE5425"/>
      <c r="CF5425"/>
      <c r="CG5425"/>
      <c r="CH5425"/>
      <c r="CI5425"/>
      <c r="CJ5425"/>
      <c r="CK5425"/>
      <c r="CL5425"/>
      <c r="CM5425"/>
      <c r="CN5425"/>
      <c r="CO5425"/>
      <c r="CP5425"/>
      <c r="CQ5425"/>
      <c r="CR5425"/>
      <c r="CS5425"/>
      <c r="CT5425"/>
      <c r="CU5425"/>
      <c r="CV5425"/>
    </row>
    <row r="5426" spans="10:100" x14ac:dyDescent="0.25">
      <c r="J5426"/>
      <c r="K5426"/>
      <c r="L5426"/>
      <c r="M5426"/>
      <c r="N5426"/>
      <c r="O5426"/>
      <c r="P5426"/>
      <c r="Q5426"/>
      <c r="R5426"/>
      <c r="S5426"/>
      <c r="T5426"/>
      <c r="U5426"/>
      <c r="V5426"/>
      <c r="W5426"/>
      <c r="X5426"/>
      <c r="Y5426"/>
      <c r="Z5426"/>
      <c r="AA5426"/>
      <c r="AB5426"/>
      <c r="AC5426"/>
      <c r="AD5426"/>
      <c r="AE5426"/>
      <c r="AF5426"/>
      <c r="AG5426"/>
      <c r="AH5426"/>
      <c r="AI5426"/>
      <c r="AJ5426"/>
      <c r="AK5426"/>
      <c r="AL5426"/>
      <c r="AM5426"/>
      <c r="AN5426"/>
      <c r="AO5426"/>
      <c r="AP5426"/>
      <c r="AQ5426"/>
      <c r="AR5426"/>
      <c r="AS5426"/>
      <c r="AT5426"/>
      <c r="AU5426"/>
      <c r="AV5426"/>
      <c r="AW5426"/>
      <c r="AX5426"/>
      <c r="AY5426"/>
      <c r="AZ5426"/>
      <c r="BA5426"/>
      <c r="BB5426"/>
      <c r="BC5426"/>
      <c r="BD5426"/>
      <c r="BE5426"/>
      <c r="BF5426"/>
      <c r="BG5426"/>
      <c r="BH5426"/>
      <c r="BI5426"/>
      <c r="BJ5426"/>
      <c r="BK5426"/>
      <c r="BL5426"/>
      <c r="BM5426"/>
      <c r="BN5426"/>
      <c r="BO5426"/>
      <c r="BP5426"/>
      <c r="BQ5426"/>
      <c r="BR5426"/>
      <c r="BS5426"/>
      <c r="BT5426"/>
      <c r="BU5426"/>
      <c r="BV5426"/>
      <c r="BW5426"/>
      <c r="BX5426"/>
      <c r="BY5426"/>
      <c r="BZ5426"/>
      <c r="CA5426"/>
      <c r="CB5426"/>
      <c r="CC5426"/>
      <c r="CD5426"/>
      <c r="CE5426"/>
      <c r="CF5426"/>
      <c r="CG5426"/>
      <c r="CH5426"/>
      <c r="CI5426"/>
      <c r="CJ5426"/>
      <c r="CK5426"/>
      <c r="CL5426"/>
      <c r="CM5426"/>
      <c r="CN5426"/>
      <c r="CO5426"/>
      <c r="CP5426"/>
      <c r="CQ5426"/>
      <c r="CR5426"/>
      <c r="CS5426"/>
      <c r="CT5426"/>
      <c r="CU5426"/>
      <c r="CV5426"/>
    </row>
    <row r="5427" spans="10:100" x14ac:dyDescent="0.25">
      <c r="J5427"/>
      <c r="K5427"/>
      <c r="L5427"/>
      <c r="M5427"/>
      <c r="N5427"/>
      <c r="O5427"/>
      <c r="P5427"/>
      <c r="Q5427"/>
      <c r="R5427"/>
      <c r="S5427"/>
      <c r="T5427"/>
      <c r="U5427"/>
      <c r="V5427"/>
      <c r="W5427"/>
      <c r="X5427"/>
      <c r="Y5427"/>
      <c r="Z5427"/>
      <c r="AA5427"/>
      <c r="AB5427"/>
      <c r="AC5427"/>
      <c r="AD5427"/>
      <c r="AE5427"/>
      <c r="AF5427"/>
      <c r="AG5427"/>
      <c r="AH5427"/>
      <c r="AI5427"/>
      <c r="AJ5427"/>
      <c r="AK5427"/>
      <c r="AL5427"/>
      <c r="AM5427"/>
      <c r="AN5427"/>
      <c r="AO5427"/>
      <c r="AP5427"/>
      <c r="AQ5427"/>
      <c r="AR5427"/>
      <c r="AS5427"/>
      <c r="AT5427"/>
      <c r="AU5427"/>
      <c r="AV5427"/>
      <c r="AW5427"/>
      <c r="AX5427"/>
      <c r="AY5427"/>
      <c r="AZ5427"/>
      <c r="BA5427"/>
      <c r="BB5427"/>
      <c r="BC5427"/>
      <c r="BD5427"/>
      <c r="BE5427"/>
      <c r="BF5427"/>
      <c r="BG5427"/>
      <c r="BH5427"/>
      <c r="BI5427"/>
      <c r="BJ5427"/>
      <c r="BK5427"/>
      <c r="BL5427"/>
      <c r="BM5427"/>
      <c r="BN5427"/>
      <c r="BO5427"/>
      <c r="BP5427"/>
      <c r="BQ5427"/>
      <c r="BR5427"/>
      <c r="BS5427"/>
      <c r="BT5427"/>
      <c r="BU5427"/>
      <c r="BV5427"/>
      <c r="BW5427"/>
      <c r="BX5427"/>
      <c r="BY5427"/>
      <c r="BZ5427"/>
      <c r="CA5427"/>
      <c r="CB5427"/>
      <c r="CC5427"/>
      <c r="CD5427"/>
      <c r="CE5427"/>
      <c r="CF5427"/>
      <c r="CG5427"/>
      <c r="CH5427"/>
      <c r="CI5427"/>
      <c r="CJ5427"/>
      <c r="CK5427"/>
      <c r="CL5427"/>
      <c r="CM5427"/>
      <c r="CN5427"/>
      <c r="CO5427"/>
      <c r="CP5427"/>
      <c r="CQ5427"/>
      <c r="CR5427"/>
      <c r="CS5427"/>
      <c r="CT5427"/>
      <c r="CU5427"/>
      <c r="CV5427"/>
    </row>
    <row r="5428" spans="10:100" x14ac:dyDescent="0.25">
      <c r="J5428"/>
      <c r="K5428"/>
      <c r="L5428"/>
      <c r="M5428"/>
      <c r="N5428"/>
      <c r="O5428"/>
      <c r="P5428"/>
      <c r="Q5428"/>
      <c r="R5428"/>
      <c r="S5428"/>
      <c r="T5428"/>
      <c r="U5428"/>
      <c r="V5428"/>
      <c r="W5428"/>
      <c r="X5428"/>
      <c r="Y5428"/>
      <c r="Z5428"/>
      <c r="AA5428"/>
      <c r="AB5428"/>
      <c r="AC5428"/>
      <c r="AD5428"/>
      <c r="AE5428"/>
      <c r="AF5428"/>
      <c r="AG5428"/>
      <c r="AH5428"/>
      <c r="AI5428"/>
      <c r="AJ5428"/>
      <c r="AK5428"/>
      <c r="AL5428"/>
      <c r="AM5428"/>
      <c r="AN5428"/>
      <c r="AO5428"/>
      <c r="AP5428"/>
      <c r="AQ5428"/>
      <c r="AR5428"/>
      <c r="AS5428"/>
      <c r="AT5428"/>
      <c r="AU5428"/>
      <c r="AV5428"/>
      <c r="AW5428"/>
      <c r="AX5428"/>
      <c r="AY5428"/>
      <c r="AZ5428"/>
      <c r="BA5428"/>
      <c r="BB5428"/>
      <c r="BC5428"/>
      <c r="BD5428"/>
      <c r="BE5428"/>
      <c r="BF5428"/>
      <c r="BG5428"/>
      <c r="BH5428"/>
      <c r="BI5428"/>
      <c r="BJ5428"/>
      <c r="BK5428"/>
      <c r="BL5428"/>
      <c r="BM5428"/>
      <c r="BN5428"/>
      <c r="BO5428"/>
      <c r="BP5428"/>
      <c r="BQ5428"/>
      <c r="BR5428"/>
      <c r="BS5428"/>
      <c r="BT5428"/>
      <c r="BU5428"/>
      <c r="BV5428"/>
      <c r="BW5428"/>
      <c r="BX5428"/>
      <c r="BY5428"/>
      <c r="BZ5428"/>
      <c r="CA5428"/>
      <c r="CB5428"/>
      <c r="CC5428"/>
      <c r="CD5428"/>
      <c r="CE5428"/>
      <c r="CF5428"/>
      <c r="CG5428"/>
      <c r="CH5428"/>
      <c r="CI5428"/>
      <c r="CJ5428"/>
      <c r="CK5428"/>
      <c r="CL5428"/>
      <c r="CM5428"/>
      <c r="CN5428"/>
      <c r="CO5428"/>
      <c r="CP5428"/>
      <c r="CQ5428"/>
      <c r="CR5428"/>
      <c r="CS5428"/>
      <c r="CT5428"/>
      <c r="CU5428"/>
      <c r="CV5428"/>
    </row>
    <row r="5429" spans="10:100" x14ac:dyDescent="0.25">
      <c r="J5429"/>
      <c r="K5429"/>
      <c r="L5429"/>
      <c r="M5429"/>
      <c r="N5429"/>
      <c r="O5429"/>
      <c r="P5429"/>
      <c r="Q5429"/>
      <c r="R5429"/>
      <c r="S5429"/>
      <c r="T5429"/>
      <c r="U5429"/>
      <c r="V5429"/>
      <c r="W5429"/>
      <c r="X5429"/>
      <c r="Y5429"/>
      <c r="Z5429"/>
      <c r="AA5429"/>
      <c r="AB5429"/>
      <c r="AC5429"/>
      <c r="AD5429"/>
      <c r="AE5429"/>
      <c r="AF5429"/>
      <c r="AG5429"/>
      <c r="AH5429"/>
      <c r="AI5429"/>
      <c r="AJ5429"/>
      <c r="AK5429"/>
      <c r="AL5429"/>
      <c r="AM5429"/>
      <c r="AN5429"/>
      <c r="AO5429"/>
      <c r="AP5429"/>
      <c r="AQ5429"/>
      <c r="AR5429"/>
      <c r="AS5429"/>
      <c r="AT5429"/>
      <c r="AU5429"/>
      <c r="AV5429"/>
      <c r="AW5429"/>
      <c r="AX5429"/>
      <c r="AY5429"/>
      <c r="AZ5429"/>
      <c r="BA5429"/>
      <c r="BB5429"/>
      <c r="BC5429"/>
      <c r="BD5429"/>
      <c r="BE5429"/>
      <c r="BF5429"/>
      <c r="BG5429"/>
      <c r="BH5429"/>
      <c r="BI5429"/>
      <c r="BJ5429"/>
      <c r="BK5429"/>
      <c r="BL5429"/>
      <c r="BM5429"/>
      <c r="BN5429"/>
      <c r="BO5429"/>
      <c r="BP5429"/>
      <c r="BQ5429"/>
      <c r="BR5429"/>
      <c r="BS5429"/>
      <c r="BT5429"/>
      <c r="BU5429"/>
      <c r="BV5429"/>
      <c r="BW5429"/>
      <c r="BX5429"/>
      <c r="BY5429"/>
      <c r="BZ5429"/>
      <c r="CA5429"/>
      <c r="CB5429"/>
      <c r="CC5429"/>
      <c r="CD5429"/>
      <c r="CE5429"/>
      <c r="CF5429"/>
      <c r="CG5429"/>
      <c r="CH5429"/>
      <c r="CI5429"/>
      <c r="CJ5429"/>
      <c r="CK5429"/>
      <c r="CL5429"/>
      <c r="CM5429"/>
      <c r="CN5429"/>
      <c r="CO5429"/>
      <c r="CP5429"/>
      <c r="CQ5429"/>
      <c r="CR5429"/>
      <c r="CS5429"/>
      <c r="CT5429"/>
      <c r="CU5429"/>
      <c r="CV5429"/>
    </row>
    <row r="5430" spans="10:100" x14ac:dyDescent="0.25">
      <c r="J5430"/>
      <c r="K5430"/>
      <c r="L5430"/>
      <c r="M5430"/>
      <c r="N5430"/>
      <c r="O5430"/>
      <c r="P5430"/>
      <c r="Q5430"/>
      <c r="R5430"/>
      <c r="S5430"/>
      <c r="T5430"/>
      <c r="U5430"/>
      <c r="V5430"/>
      <c r="W5430"/>
      <c r="X5430"/>
      <c r="Y5430"/>
      <c r="Z5430"/>
      <c r="AA5430"/>
      <c r="AB5430"/>
      <c r="AC5430"/>
      <c r="AD5430"/>
      <c r="AE5430"/>
      <c r="AF5430"/>
      <c r="AG5430"/>
      <c r="AH5430"/>
      <c r="AI5430"/>
      <c r="AJ5430"/>
      <c r="AK5430"/>
      <c r="AL5430"/>
      <c r="AM5430"/>
      <c r="AN5430"/>
      <c r="AO5430"/>
      <c r="AP5430"/>
      <c r="AQ5430"/>
      <c r="AR5430"/>
      <c r="AS5430"/>
      <c r="AT5430"/>
      <c r="AU5430"/>
      <c r="AV5430"/>
      <c r="AW5430"/>
      <c r="AX5430"/>
      <c r="AY5430"/>
      <c r="AZ5430"/>
      <c r="BA5430"/>
      <c r="BB5430"/>
      <c r="BC5430"/>
      <c r="BD5430"/>
      <c r="BE5430"/>
      <c r="BF5430"/>
      <c r="BG5430"/>
      <c r="BH5430"/>
      <c r="BI5430"/>
      <c r="BJ5430"/>
      <c r="BK5430"/>
      <c r="BL5430"/>
      <c r="BM5430"/>
      <c r="BN5430"/>
      <c r="BO5430"/>
      <c r="BP5430"/>
      <c r="BQ5430"/>
      <c r="BR5430"/>
      <c r="BS5430"/>
      <c r="BT5430"/>
      <c r="BU5430"/>
      <c r="BV5430"/>
      <c r="BW5430"/>
      <c r="BX5430"/>
      <c r="BY5430"/>
      <c r="BZ5430"/>
      <c r="CA5430"/>
      <c r="CB5430"/>
      <c r="CC5430"/>
      <c r="CD5430"/>
      <c r="CE5430"/>
      <c r="CF5430"/>
      <c r="CG5430"/>
      <c r="CH5430"/>
      <c r="CI5430"/>
      <c r="CJ5430"/>
      <c r="CK5430"/>
      <c r="CL5430"/>
      <c r="CM5430"/>
      <c r="CN5430"/>
      <c r="CO5430"/>
      <c r="CP5430"/>
      <c r="CQ5430"/>
      <c r="CR5430"/>
      <c r="CS5430"/>
      <c r="CT5430"/>
      <c r="CU5430"/>
      <c r="CV5430"/>
    </row>
    <row r="5431" spans="10:100" x14ac:dyDescent="0.25">
      <c r="J5431"/>
      <c r="K5431"/>
      <c r="L5431"/>
      <c r="M5431"/>
      <c r="N5431"/>
      <c r="O5431"/>
      <c r="P5431"/>
      <c r="Q5431"/>
      <c r="R5431"/>
      <c r="S5431"/>
      <c r="T5431"/>
      <c r="U5431"/>
      <c r="V5431"/>
      <c r="W5431"/>
      <c r="X5431"/>
      <c r="Y5431"/>
      <c r="Z5431"/>
      <c r="AA5431"/>
      <c r="AB5431"/>
      <c r="AC5431"/>
      <c r="AD5431"/>
      <c r="AE5431"/>
      <c r="AF5431"/>
      <c r="AG5431"/>
      <c r="AH5431"/>
      <c r="AI5431"/>
      <c r="AJ5431"/>
      <c r="AK5431"/>
      <c r="AL5431"/>
      <c r="AM5431"/>
      <c r="AN5431"/>
      <c r="AO5431"/>
      <c r="AP5431"/>
      <c r="AQ5431"/>
      <c r="AR5431"/>
      <c r="AS5431"/>
      <c r="AT5431"/>
      <c r="AU5431"/>
      <c r="AV5431"/>
      <c r="AW5431"/>
      <c r="AX5431"/>
      <c r="AY5431"/>
      <c r="AZ5431"/>
      <c r="BA5431"/>
      <c r="BB5431"/>
      <c r="BC5431"/>
      <c r="BD5431"/>
      <c r="BE5431"/>
      <c r="BF5431"/>
      <c r="BG5431"/>
      <c r="BH5431"/>
      <c r="BI5431"/>
      <c r="BJ5431"/>
      <c r="BK5431"/>
      <c r="BL5431"/>
      <c r="BM5431"/>
      <c r="BN5431"/>
      <c r="BO5431"/>
      <c r="BP5431"/>
      <c r="BQ5431"/>
      <c r="BR5431"/>
      <c r="BS5431"/>
      <c r="BT5431"/>
      <c r="BU5431"/>
      <c r="BV5431"/>
      <c r="BW5431"/>
      <c r="BX5431"/>
      <c r="BY5431"/>
      <c r="BZ5431"/>
      <c r="CA5431"/>
      <c r="CB5431"/>
      <c r="CC5431"/>
      <c r="CD5431"/>
      <c r="CE5431"/>
      <c r="CF5431"/>
      <c r="CG5431"/>
      <c r="CH5431"/>
      <c r="CI5431"/>
      <c r="CJ5431"/>
      <c r="CK5431"/>
      <c r="CL5431"/>
      <c r="CM5431"/>
      <c r="CN5431"/>
      <c r="CO5431"/>
      <c r="CP5431"/>
      <c r="CQ5431"/>
      <c r="CR5431"/>
      <c r="CS5431"/>
      <c r="CT5431"/>
      <c r="CU5431"/>
      <c r="CV5431"/>
    </row>
    <row r="5432" spans="10:100" x14ac:dyDescent="0.25">
      <c r="J5432"/>
      <c r="K5432"/>
      <c r="L5432"/>
      <c r="M5432"/>
      <c r="N5432"/>
      <c r="O5432"/>
      <c r="P5432"/>
      <c r="Q5432"/>
      <c r="R5432"/>
      <c r="S5432"/>
      <c r="T5432"/>
      <c r="U5432"/>
      <c r="V5432"/>
      <c r="W5432"/>
      <c r="X5432"/>
      <c r="Y5432"/>
      <c r="Z5432"/>
      <c r="AA5432"/>
      <c r="AB5432"/>
      <c r="AC5432"/>
      <c r="AD5432"/>
      <c r="AE5432"/>
      <c r="AF5432"/>
      <c r="AG5432"/>
      <c r="AH5432"/>
      <c r="AI5432"/>
      <c r="AJ5432"/>
      <c r="AK5432"/>
      <c r="AL5432"/>
      <c r="AM5432"/>
      <c r="AN5432"/>
      <c r="AO5432"/>
      <c r="AP5432"/>
      <c r="AQ5432"/>
      <c r="AR5432"/>
      <c r="AS5432"/>
      <c r="AT5432"/>
      <c r="AU5432"/>
      <c r="AV5432"/>
      <c r="AW5432"/>
      <c r="AX5432"/>
      <c r="AY5432"/>
      <c r="AZ5432"/>
      <c r="BA5432"/>
      <c r="BB5432"/>
      <c r="BC5432"/>
      <c r="BD5432"/>
      <c r="BE5432"/>
      <c r="BF5432"/>
      <c r="BG5432"/>
      <c r="BH5432"/>
      <c r="BI5432"/>
      <c r="BJ5432"/>
      <c r="BK5432"/>
      <c r="BL5432"/>
      <c r="BM5432"/>
      <c r="BN5432"/>
      <c r="BO5432"/>
      <c r="BP5432"/>
      <c r="BQ5432"/>
      <c r="BR5432"/>
      <c r="BS5432"/>
      <c r="BT5432"/>
      <c r="BU5432"/>
      <c r="BV5432"/>
      <c r="BW5432"/>
      <c r="BX5432"/>
      <c r="BY5432"/>
      <c r="BZ5432"/>
      <c r="CA5432"/>
      <c r="CB5432"/>
      <c r="CC5432"/>
      <c r="CD5432"/>
      <c r="CE5432"/>
      <c r="CF5432"/>
      <c r="CG5432"/>
      <c r="CH5432"/>
      <c r="CI5432"/>
      <c r="CJ5432"/>
      <c r="CK5432"/>
      <c r="CL5432"/>
      <c r="CM5432"/>
      <c r="CN5432"/>
      <c r="CO5432"/>
      <c r="CP5432"/>
      <c r="CQ5432"/>
      <c r="CR5432"/>
      <c r="CS5432"/>
      <c r="CT5432"/>
      <c r="CU5432"/>
      <c r="CV5432"/>
    </row>
    <row r="5433" spans="10:100" x14ac:dyDescent="0.25">
      <c r="J5433"/>
      <c r="K5433"/>
      <c r="L5433"/>
      <c r="M5433"/>
      <c r="N5433"/>
      <c r="O5433"/>
      <c r="P5433"/>
      <c r="Q5433"/>
      <c r="R5433"/>
      <c r="S5433"/>
      <c r="T5433"/>
      <c r="U5433"/>
      <c r="V5433"/>
      <c r="W5433"/>
      <c r="X5433"/>
      <c r="Y5433"/>
      <c r="Z5433"/>
      <c r="AA5433"/>
      <c r="AB5433"/>
      <c r="AC5433"/>
      <c r="AD5433"/>
      <c r="AE5433"/>
      <c r="AF5433"/>
      <c r="AG5433"/>
      <c r="AH5433"/>
      <c r="AI5433"/>
      <c r="AJ5433"/>
      <c r="AK5433"/>
      <c r="AL5433"/>
      <c r="AM5433"/>
      <c r="AN5433"/>
      <c r="AO5433"/>
      <c r="AP5433"/>
      <c r="AQ5433"/>
      <c r="AR5433"/>
      <c r="AS5433"/>
      <c r="AT5433"/>
      <c r="AU5433"/>
      <c r="AV5433"/>
      <c r="AW5433"/>
      <c r="AX5433"/>
      <c r="AY5433"/>
      <c r="AZ5433"/>
      <c r="BA5433"/>
      <c r="BB5433"/>
      <c r="BC5433"/>
      <c r="BD5433"/>
      <c r="BE5433"/>
      <c r="BF5433"/>
      <c r="BG5433"/>
      <c r="BH5433"/>
      <c r="BI5433"/>
      <c r="BJ5433"/>
      <c r="BK5433"/>
      <c r="BL5433"/>
      <c r="BM5433"/>
      <c r="BN5433"/>
      <c r="BO5433"/>
      <c r="BP5433"/>
      <c r="BQ5433"/>
      <c r="BR5433"/>
      <c r="BS5433"/>
      <c r="BT5433"/>
      <c r="BU5433"/>
      <c r="BV5433"/>
      <c r="BW5433"/>
      <c r="BX5433"/>
      <c r="BY5433"/>
      <c r="BZ5433"/>
      <c r="CA5433"/>
      <c r="CB5433"/>
      <c r="CC5433"/>
      <c r="CD5433"/>
      <c r="CE5433"/>
      <c r="CF5433"/>
      <c r="CG5433"/>
      <c r="CH5433"/>
      <c r="CI5433"/>
      <c r="CJ5433"/>
      <c r="CK5433"/>
      <c r="CL5433"/>
      <c r="CM5433"/>
      <c r="CN5433"/>
      <c r="CO5433"/>
      <c r="CP5433"/>
      <c r="CQ5433"/>
      <c r="CR5433"/>
      <c r="CS5433"/>
      <c r="CT5433"/>
      <c r="CU5433"/>
      <c r="CV5433"/>
    </row>
    <row r="5434" spans="10:100" x14ac:dyDescent="0.25">
      <c r="J5434"/>
      <c r="K5434"/>
      <c r="L5434"/>
      <c r="M5434"/>
      <c r="N5434"/>
      <c r="O5434"/>
      <c r="P5434"/>
      <c r="Q5434"/>
      <c r="R5434"/>
      <c r="S5434"/>
      <c r="T5434"/>
      <c r="U5434"/>
      <c r="V5434"/>
      <c r="W5434"/>
      <c r="X5434"/>
      <c r="Y5434"/>
      <c r="Z5434"/>
      <c r="AA5434"/>
      <c r="AB5434"/>
      <c r="AC5434"/>
      <c r="AD5434"/>
      <c r="AE5434"/>
      <c r="AF5434"/>
      <c r="AG5434"/>
      <c r="AH5434"/>
      <c r="AI5434"/>
      <c r="AJ5434"/>
      <c r="AK5434"/>
      <c r="AL5434"/>
      <c r="AM5434"/>
      <c r="AN5434"/>
      <c r="AO5434"/>
      <c r="AP5434"/>
      <c r="AQ5434"/>
      <c r="AR5434"/>
      <c r="AS5434"/>
      <c r="AT5434"/>
      <c r="AU5434"/>
      <c r="AV5434"/>
      <c r="AW5434"/>
      <c r="AX5434"/>
      <c r="AY5434"/>
      <c r="AZ5434"/>
      <c r="BA5434"/>
      <c r="BB5434"/>
      <c r="BC5434"/>
      <c r="BD5434"/>
      <c r="BE5434"/>
      <c r="BF5434"/>
      <c r="BG5434"/>
      <c r="BH5434"/>
      <c r="BI5434"/>
      <c r="BJ5434"/>
      <c r="BK5434"/>
      <c r="BL5434"/>
      <c r="BM5434"/>
      <c r="BN5434"/>
      <c r="BO5434"/>
      <c r="BP5434"/>
      <c r="BQ5434"/>
      <c r="BR5434"/>
      <c r="BS5434"/>
      <c r="BT5434"/>
      <c r="BU5434"/>
      <c r="BV5434"/>
      <c r="BW5434"/>
      <c r="BX5434"/>
      <c r="BY5434"/>
      <c r="BZ5434"/>
      <c r="CA5434"/>
      <c r="CB5434"/>
      <c r="CC5434"/>
      <c r="CD5434"/>
      <c r="CE5434"/>
      <c r="CF5434"/>
      <c r="CG5434"/>
      <c r="CH5434"/>
      <c r="CI5434"/>
      <c r="CJ5434"/>
      <c r="CK5434"/>
      <c r="CL5434"/>
      <c r="CM5434"/>
      <c r="CN5434"/>
      <c r="CO5434"/>
      <c r="CP5434"/>
      <c r="CQ5434"/>
      <c r="CR5434"/>
      <c r="CS5434"/>
      <c r="CT5434"/>
      <c r="CU5434"/>
      <c r="CV5434"/>
    </row>
    <row r="5435" spans="10:100" x14ac:dyDescent="0.25">
      <c r="J5435"/>
      <c r="K5435"/>
      <c r="L5435"/>
      <c r="M5435"/>
      <c r="N5435"/>
      <c r="O5435"/>
      <c r="P5435"/>
      <c r="Q5435"/>
      <c r="R5435"/>
      <c r="S5435"/>
      <c r="T5435"/>
      <c r="U5435"/>
      <c r="V5435"/>
      <c r="W5435"/>
      <c r="X5435"/>
      <c r="Y5435"/>
      <c r="Z5435"/>
      <c r="AA5435"/>
      <c r="AB5435"/>
      <c r="AC5435"/>
      <c r="AD5435"/>
      <c r="AE5435"/>
      <c r="AF5435"/>
      <c r="AG5435"/>
      <c r="AH5435"/>
      <c r="AI5435"/>
      <c r="AJ5435"/>
      <c r="AK5435"/>
      <c r="AL5435"/>
      <c r="AM5435"/>
      <c r="AN5435"/>
      <c r="AO5435"/>
      <c r="AP5435"/>
      <c r="AQ5435"/>
      <c r="AR5435"/>
      <c r="AS5435"/>
      <c r="AT5435"/>
      <c r="AU5435"/>
      <c r="AV5435"/>
      <c r="AW5435"/>
      <c r="AX5435"/>
      <c r="AY5435"/>
      <c r="AZ5435"/>
      <c r="BA5435"/>
      <c r="BB5435"/>
      <c r="BC5435"/>
      <c r="BD5435"/>
      <c r="BE5435"/>
      <c r="BF5435"/>
      <c r="BG5435"/>
      <c r="BH5435"/>
      <c r="BI5435"/>
      <c r="BJ5435"/>
      <c r="BK5435"/>
      <c r="BL5435"/>
      <c r="BM5435"/>
      <c r="BN5435"/>
      <c r="BO5435"/>
      <c r="BP5435"/>
      <c r="BQ5435"/>
      <c r="BR5435"/>
      <c r="BS5435"/>
      <c r="BT5435"/>
      <c r="BU5435"/>
      <c r="BV5435"/>
      <c r="BW5435"/>
      <c r="BX5435"/>
      <c r="BY5435"/>
      <c r="BZ5435"/>
      <c r="CA5435"/>
      <c r="CB5435"/>
      <c r="CC5435"/>
      <c r="CD5435"/>
      <c r="CE5435"/>
      <c r="CF5435"/>
      <c r="CG5435"/>
      <c r="CH5435"/>
      <c r="CI5435"/>
      <c r="CJ5435"/>
      <c r="CK5435"/>
      <c r="CL5435"/>
      <c r="CM5435"/>
      <c r="CN5435"/>
      <c r="CO5435"/>
      <c r="CP5435"/>
      <c r="CQ5435"/>
      <c r="CR5435"/>
      <c r="CS5435"/>
      <c r="CT5435"/>
      <c r="CU5435"/>
      <c r="CV5435"/>
    </row>
    <row r="5436" spans="10:100" x14ac:dyDescent="0.25">
      <c r="J5436"/>
      <c r="K5436"/>
      <c r="L5436"/>
      <c r="M5436"/>
      <c r="N5436"/>
      <c r="O5436"/>
      <c r="P5436"/>
      <c r="Q5436"/>
      <c r="R5436"/>
      <c r="S5436"/>
      <c r="T5436"/>
      <c r="U5436"/>
      <c r="V5436"/>
      <c r="W5436"/>
      <c r="X5436"/>
      <c r="Y5436"/>
      <c r="Z5436"/>
      <c r="AA5436"/>
      <c r="AB5436"/>
      <c r="AC5436"/>
      <c r="AD5436"/>
      <c r="AE5436"/>
      <c r="AF5436"/>
      <c r="AG5436"/>
      <c r="AH5436"/>
      <c r="AI5436"/>
      <c r="AJ5436"/>
      <c r="AK5436"/>
      <c r="AL5436"/>
      <c r="AM5436"/>
      <c r="AN5436"/>
      <c r="AO5436"/>
      <c r="AP5436"/>
      <c r="AQ5436"/>
      <c r="AR5436"/>
      <c r="AS5436"/>
      <c r="AT5436"/>
      <c r="AU5436"/>
      <c r="AV5436"/>
      <c r="AW5436"/>
      <c r="AX5436"/>
      <c r="AY5436"/>
      <c r="AZ5436"/>
      <c r="BA5436"/>
      <c r="BB5436"/>
      <c r="BC5436"/>
      <c r="BD5436"/>
      <c r="BE5436"/>
      <c r="BF5436"/>
      <c r="BG5436"/>
      <c r="BH5436"/>
      <c r="BI5436"/>
      <c r="BJ5436"/>
      <c r="BK5436"/>
      <c r="BL5436"/>
      <c r="BM5436"/>
      <c r="BN5436"/>
      <c r="BO5436"/>
      <c r="BP5436"/>
      <c r="BQ5436"/>
      <c r="BR5436"/>
      <c r="BS5436"/>
      <c r="BT5436"/>
      <c r="BU5436"/>
      <c r="BV5436"/>
      <c r="BW5436"/>
      <c r="BX5436"/>
      <c r="BY5436"/>
      <c r="BZ5436"/>
      <c r="CA5436"/>
      <c r="CB5436"/>
      <c r="CC5436"/>
      <c r="CD5436"/>
      <c r="CE5436"/>
      <c r="CF5436"/>
      <c r="CG5436"/>
      <c r="CH5436"/>
      <c r="CI5436"/>
      <c r="CJ5436"/>
      <c r="CK5436"/>
      <c r="CL5436"/>
      <c r="CM5436"/>
      <c r="CN5436"/>
      <c r="CO5436"/>
      <c r="CP5436"/>
      <c r="CQ5436"/>
      <c r="CR5436"/>
      <c r="CS5436"/>
      <c r="CT5436"/>
      <c r="CU5436"/>
      <c r="CV5436"/>
    </row>
    <row r="5437" spans="10:100" x14ac:dyDescent="0.25">
      <c r="J5437"/>
      <c r="K5437"/>
      <c r="L5437"/>
      <c r="M5437"/>
      <c r="N5437"/>
      <c r="O5437"/>
      <c r="P5437"/>
      <c r="Q5437"/>
      <c r="R5437"/>
      <c r="S5437"/>
      <c r="T5437"/>
      <c r="U5437"/>
      <c r="V5437"/>
      <c r="W5437"/>
      <c r="X5437"/>
      <c r="Y5437"/>
      <c r="Z5437"/>
      <c r="AA5437"/>
      <c r="AB5437"/>
      <c r="AC5437"/>
      <c r="AD5437"/>
      <c r="AE5437"/>
      <c r="AF5437"/>
      <c r="AG5437"/>
      <c r="AH5437"/>
      <c r="AI5437"/>
      <c r="AJ5437"/>
      <c r="AK5437"/>
      <c r="AL5437"/>
      <c r="AM5437"/>
      <c r="AN5437"/>
      <c r="AO5437"/>
      <c r="AP5437"/>
      <c r="AQ5437"/>
      <c r="AR5437"/>
      <c r="AS5437"/>
      <c r="AT5437"/>
      <c r="AU5437"/>
      <c r="AV5437"/>
      <c r="AW5437"/>
      <c r="AX5437"/>
      <c r="AY5437"/>
      <c r="AZ5437"/>
      <c r="BA5437"/>
      <c r="BB5437"/>
      <c r="BC5437"/>
      <c r="BD5437"/>
      <c r="BE5437"/>
      <c r="BF5437"/>
      <c r="BG5437"/>
      <c r="BH5437"/>
      <c r="BI5437"/>
      <c r="BJ5437"/>
      <c r="BK5437"/>
      <c r="BL5437"/>
      <c r="BM5437"/>
      <c r="BN5437"/>
      <c r="BO5437"/>
      <c r="BP5437"/>
      <c r="BQ5437"/>
      <c r="BR5437"/>
      <c r="BS5437"/>
      <c r="BT5437"/>
      <c r="BU5437"/>
      <c r="BV5437"/>
      <c r="BW5437"/>
      <c r="BX5437"/>
      <c r="BY5437"/>
      <c r="BZ5437"/>
      <c r="CA5437"/>
      <c r="CB5437"/>
      <c r="CC5437"/>
      <c r="CD5437"/>
      <c r="CE5437"/>
      <c r="CF5437"/>
      <c r="CG5437"/>
      <c r="CH5437"/>
      <c r="CI5437"/>
      <c r="CJ5437"/>
      <c r="CK5437"/>
      <c r="CL5437"/>
      <c r="CM5437"/>
      <c r="CN5437"/>
      <c r="CO5437"/>
      <c r="CP5437"/>
      <c r="CQ5437"/>
      <c r="CR5437"/>
      <c r="CS5437"/>
      <c r="CT5437"/>
      <c r="CU5437"/>
      <c r="CV5437"/>
    </row>
    <row r="5438" spans="10:100" x14ac:dyDescent="0.25">
      <c r="J5438"/>
      <c r="K5438"/>
      <c r="L5438"/>
      <c r="M5438"/>
      <c r="N5438"/>
      <c r="O5438"/>
      <c r="P5438"/>
      <c r="Q5438"/>
      <c r="R5438"/>
      <c r="S5438"/>
      <c r="T5438"/>
      <c r="U5438"/>
      <c r="V5438"/>
      <c r="W5438"/>
      <c r="X5438"/>
      <c r="Y5438"/>
      <c r="Z5438"/>
      <c r="AA5438"/>
      <c r="AB5438"/>
      <c r="AC5438"/>
      <c r="AD5438"/>
      <c r="AE5438"/>
      <c r="AF5438"/>
      <c r="AG5438"/>
      <c r="AH5438"/>
      <c r="AI5438"/>
      <c r="AJ5438"/>
      <c r="AK5438"/>
      <c r="AL5438"/>
      <c r="AM5438"/>
      <c r="AN5438"/>
      <c r="AO5438"/>
      <c r="AP5438"/>
      <c r="AQ5438"/>
      <c r="AR5438"/>
      <c r="AS5438"/>
      <c r="AT5438"/>
      <c r="AU5438"/>
      <c r="AV5438"/>
      <c r="AW5438"/>
      <c r="AX5438"/>
      <c r="AY5438"/>
      <c r="AZ5438"/>
      <c r="BA5438"/>
      <c r="BB5438"/>
      <c r="BC5438"/>
      <c r="BD5438"/>
      <c r="BE5438"/>
      <c r="BF5438"/>
      <c r="BG5438"/>
      <c r="BH5438"/>
      <c r="BI5438"/>
      <c r="BJ5438"/>
      <c r="BK5438"/>
      <c r="BL5438"/>
      <c r="BM5438"/>
      <c r="BN5438"/>
      <c r="BO5438"/>
      <c r="BP5438"/>
      <c r="BQ5438"/>
      <c r="BR5438"/>
      <c r="BS5438"/>
      <c r="BT5438"/>
      <c r="BU5438"/>
      <c r="BV5438"/>
      <c r="BW5438"/>
      <c r="BX5438"/>
      <c r="BY5438"/>
      <c r="BZ5438"/>
      <c r="CA5438"/>
      <c r="CB5438"/>
      <c r="CC5438"/>
      <c r="CD5438"/>
      <c r="CE5438"/>
      <c r="CF5438"/>
      <c r="CG5438"/>
      <c r="CH5438"/>
      <c r="CI5438"/>
      <c r="CJ5438"/>
      <c r="CK5438"/>
      <c r="CL5438"/>
      <c r="CM5438"/>
      <c r="CN5438"/>
      <c r="CO5438"/>
      <c r="CP5438"/>
      <c r="CQ5438"/>
      <c r="CR5438"/>
      <c r="CS5438"/>
      <c r="CT5438"/>
      <c r="CU5438"/>
      <c r="CV5438"/>
    </row>
    <row r="5439" spans="10:100" x14ac:dyDescent="0.25">
      <c r="J5439"/>
      <c r="K5439"/>
      <c r="L5439"/>
      <c r="M5439"/>
      <c r="N5439"/>
      <c r="O5439"/>
      <c r="P5439"/>
      <c r="Q5439"/>
      <c r="R5439"/>
      <c r="S5439"/>
      <c r="T5439"/>
      <c r="U5439"/>
      <c r="V5439"/>
      <c r="W5439"/>
      <c r="X5439"/>
      <c r="Y5439"/>
      <c r="Z5439"/>
      <c r="AA5439"/>
      <c r="AB5439"/>
      <c r="AC5439"/>
      <c r="AD5439"/>
      <c r="AE5439"/>
      <c r="AF5439"/>
      <c r="AG5439"/>
      <c r="AH5439"/>
      <c r="AI5439"/>
      <c r="AJ5439"/>
      <c r="AK5439"/>
      <c r="AL5439"/>
      <c r="AM5439"/>
      <c r="AN5439"/>
      <c r="AO5439"/>
      <c r="AP5439"/>
      <c r="AQ5439"/>
      <c r="AR5439"/>
      <c r="AS5439"/>
      <c r="AT5439"/>
      <c r="AU5439"/>
      <c r="AV5439"/>
      <c r="AW5439"/>
      <c r="AX5439"/>
      <c r="AY5439"/>
      <c r="AZ5439"/>
      <c r="BA5439"/>
      <c r="BB5439"/>
      <c r="BC5439"/>
      <c r="BD5439"/>
      <c r="BE5439"/>
      <c r="BF5439"/>
      <c r="BG5439"/>
      <c r="BH5439"/>
      <c r="BI5439"/>
      <c r="BJ5439"/>
      <c r="BK5439"/>
      <c r="BL5439"/>
      <c r="BM5439"/>
      <c r="BN5439"/>
      <c r="BO5439"/>
      <c r="BP5439"/>
      <c r="BQ5439"/>
      <c r="BR5439"/>
      <c r="BS5439"/>
      <c r="BT5439"/>
      <c r="BU5439"/>
      <c r="BV5439"/>
      <c r="BW5439"/>
      <c r="BX5439"/>
      <c r="BY5439"/>
      <c r="BZ5439"/>
      <c r="CA5439"/>
      <c r="CB5439"/>
      <c r="CC5439"/>
      <c r="CD5439"/>
      <c r="CE5439"/>
      <c r="CF5439"/>
      <c r="CG5439"/>
      <c r="CH5439"/>
      <c r="CI5439"/>
      <c r="CJ5439"/>
      <c r="CK5439"/>
      <c r="CL5439"/>
      <c r="CM5439"/>
      <c r="CN5439"/>
      <c r="CO5439"/>
      <c r="CP5439"/>
      <c r="CQ5439"/>
      <c r="CR5439"/>
      <c r="CS5439"/>
      <c r="CT5439"/>
      <c r="CU5439"/>
      <c r="CV5439"/>
    </row>
    <row r="5440" spans="10:100" x14ac:dyDescent="0.25">
      <c r="J5440"/>
      <c r="K5440"/>
      <c r="L5440"/>
      <c r="M5440"/>
      <c r="N5440"/>
      <c r="O5440"/>
      <c r="P5440"/>
      <c r="Q5440"/>
      <c r="R5440"/>
      <c r="S5440"/>
      <c r="T5440"/>
      <c r="U5440"/>
      <c r="V5440"/>
      <c r="W5440"/>
      <c r="X5440"/>
      <c r="Y5440"/>
      <c r="Z5440"/>
      <c r="AA5440"/>
      <c r="AB5440"/>
      <c r="AC5440"/>
      <c r="AD5440"/>
      <c r="AE5440"/>
      <c r="AF5440"/>
      <c r="AG5440"/>
      <c r="AH5440"/>
      <c r="AI5440"/>
      <c r="AJ5440"/>
      <c r="AK5440"/>
      <c r="AL5440"/>
      <c r="AM5440"/>
      <c r="AN5440"/>
      <c r="AO5440"/>
      <c r="AP5440"/>
      <c r="AQ5440"/>
      <c r="AR5440"/>
      <c r="AS5440"/>
      <c r="AT5440"/>
      <c r="AU5440"/>
      <c r="AV5440"/>
      <c r="AW5440"/>
      <c r="AX5440"/>
      <c r="AY5440"/>
      <c r="AZ5440"/>
      <c r="BA5440"/>
      <c r="BB5440"/>
      <c r="BC5440"/>
      <c r="BD5440"/>
      <c r="BE5440"/>
      <c r="BF5440"/>
      <c r="BG5440"/>
      <c r="BH5440"/>
      <c r="BI5440"/>
      <c r="BJ5440"/>
      <c r="BK5440"/>
      <c r="BL5440"/>
      <c r="BM5440"/>
      <c r="BN5440"/>
      <c r="BO5440"/>
      <c r="BP5440"/>
      <c r="BQ5440"/>
      <c r="BR5440"/>
      <c r="BS5440"/>
      <c r="BT5440"/>
      <c r="BU5440"/>
      <c r="BV5440"/>
      <c r="BW5440"/>
      <c r="BX5440"/>
      <c r="BY5440"/>
      <c r="BZ5440"/>
      <c r="CA5440"/>
      <c r="CB5440"/>
      <c r="CC5440"/>
      <c r="CD5440"/>
      <c r="CE5440"/>
      <c r="CF5440"/>
      <c r="CG5440"/>
      <c r="CH5440"/>
      <c r="CI5440"/>
      <c r="CJ5440"/>
      <c r="CK5440"/>
      <c r="CL5440"/>
      <c r="CM5440"/>
      <c r="CN5440"/>
      <c r="CO5440"/>
      <c r="CP5440"/>
      <c r="CQ5440"/>
      <c r="CR5440"/>
      <c r="CS5440"/>
      <c r="CT5440"/>
      <c r="CU5440"/>
      <c r="CV5440"/>
    </row>
    <row r="5441" spans="10:100" x14ac:dyDescent="0.25">
      <c r="J5441"/>
      <c r="K5441"/>
      <c r="L5441"/>
      <c r="M5441"/>
      <c r="N5441"/>
      <c r="O5441"/>
      <c r="P5441"/>
      <c r="Q5441"/>
      <c r="R5441"/>
      <c r="S5441"/>
      <c r="T5441"/>
      <c r="U5441"/>
      <c r="V5441"/>
      <c r="W5441"/>
      <c r="X5441"/>
      <c r="Y5441"/>
      <c r="Z5441"/>
      <c r="AA5441"/>
      <c r="AB5441"/>
      <c r="AC5441"/>
      <c r="AD5441"/>
      <c r="AE5441"/>
      <c r="AF5441"/>
      <c r="AG5441"/>
      <c r="AH5441"/>
      <c r="AI5441"/>
      <c r="AJ5441"/>
      <c r="AK5441"/>
      <c r="AL5441"/>
      <c r="AM5441"/>
      <c r="AN5441"/>
      <c r="AO5441"/>
      <c r="AP5441"/>
      <c r="AQ5441"/>
      <c r="AR5441"/>
      <c r="AS5441"/>
      <c r="AT5441"/>
      <c r="AU5441"/>
      <c r="AV5441"/>
      <c r="AW5441"/>
      <c r="AX5441"/>
      <c r="AY5441"/>
      <c r="AZ5441"/>
      <c r="BA5441"/>
      <c r="BB5441"/>
      <c r="BC5441"/>
      <c r="BD5441"/>
      <c r="BE5441"/>
      <c r="BF5441"/>
      <c r="BG5441"/>
      <c r="BH5441"/>
      <c r="BI5441"/>
      <c r="BJ5441"/>
      <c r="BK5441"/>
      <c r="BL5441"/>
      <c r="BM5441"/>
      <c r="BN5441"/>
      <c r="BO5441"/>
      <c r="BP5441"/>
      <c r="BQ5441"/>
      <c r="BR5441"/>
      <c r="BS5441"/>
      <c r="BT5441"/>
      <c r="BU5441"/>
      <c r="BV5441"/>
      <c r="BW5441"/>
      <c r="BX5441"/>
      <c r="BY5441"/>
      <c r="BZ5441"/>
      <c r="CA5441"/>
      <c r="CB5441"/>
      <c r="CC5441"/>
      <c r="CD5441"/>
      <c r="CE5441"/>
      <c r="CF5441"/>
      <c r="CG5441"/>
      <c r="CH5441"/>
      <c r="CI5441"/>
      <c r="CJ5441"/>
      <c r="CK5441"/>
      <c r="CL5441"/>
      <c r="CM5441"/>
      <c r="CN5441"/>
      <c r="CO5441"/>
      <c r="CP5441"/>
      <c r="CQ5441"/>
      <c r="CR5441"/>
      <c r="CS5441"/>
      <c r="CT5441"/>
      <c r="CU5441"/>
      <c r="CV5441"/>
    </row>
    <row r="5442" spans="10:100" x14ac:dyDescent="0.25">
      <c r="J5442"/>
      <c r="K5442"/>
      <c r="L5442"/>
      <c r="M5442"/>
      <c r="N5442"/>
      <c r="O5442"/>
      <c r="P5442"/>
      <c r="Q5442"/>
      <c r="R5442"/>
      <c r="S5442"/>
      <c r="T5442"/>
      <c r="U5442"/>
      <c r="V5442"/>
      <c r="W5442"/>
      <c r="X5442"/>
      <c r="Y5442"/>
      <c r="Z5442"/>
      <c r="AA5442"/>
      <c r="AB5442"/>
      <c r="AC5442"/>
      <c r="AD5442"/>
      <c r="AE5442"/>
      <c r="AF5442"/>
      <c r="AG5442"/>
      <c r="AH5442"/>
      <c r="AI5442"/>
      <c r="AJ5442"/>
      <c r="AK5442"/>
      <c r="AL5442"/>
      <c r="AM5442"/>
      <c r="AN5442"/>
      <c r="AO5442"/>
      <c r="AP5442"/>
      <c r="AQ5442"/>
      <c r="AR5442"/>
      <c r="AS5442"/>
      <c r="AT5442"/>
      <c r="AU5442"/>
      <c r="AV5442"/>
      <c r="AW5442"/>
      <c r="AX5442"/>
      <c r="AY5442"/>
      <c r="AZ5442"/>
      <c r="BA5442"/>
      <c r="BB5442"/>
      <c r="BC5442"/>
      <c r="BD5442"/>
      <c r="BE5442"/>
      <c r="BF5442"/>
      <c r="BG5442"/>
      <c r="BH5442"/>
      <c r="BI5442"/>
      <c r="BJ5442"/>
      <c r="BK5442"/>
      <c r="BL5442"/>
      <c r="BM5442"/>
      <c r="BN5442"/>
      <c r="BO5442"/>
      <c r="BP5442"/>
      <c r="BQ5442"/>
      <c r="BR5442"/>
      <c r="BS5442"/>
      <c r="BT5442"/>
      <c r="BU5442"/>
      <c r="BV5442"/>
      <c r="BW5442"/>
      <c r="BX5442"/>
      <c r="BY5442"/>
      <c r="BZ5442"/>
      <c r="CA5442"/>
      <c r="CB5442"/>
      <c r="CC5442"/>
      <c r="CD5442"/>
      <c r="CE5442"/>
      <c r="CF5442"/>
      <c r="CG5442"/>
      <c r="CH5442"/>
      <c r="CI5442"/>
      <c r="CJ5442"/>
      <c r="CK5442"/>
      <c r="CL5442"/>
      <c r="CM5442"/>
      <c r="CN5442"/>
      <c r="CO5442"/>
      <c r="CP5442"/>
      <c r="CQ5442"/>
      <c r="CR5442"/>
      <c r="CS5442"/>
      <c r="CT5442"/>
      <c r="CU5442"/>
      <c r="CV5442"/>
    </row>
    <row r="5443" spans="10:100" x14ac:dyDescent="0.25">
      <c r="J5443"/>
      <c r="K5443"/>
      <c r="L5443"/>
      <c r="M5443"/>
      <c r="N5443"/>
      <c r="O5443"/>
      <c r="P5443"/>
      <c r="Q5443"/>
      <c r="R5443"/>
      <c r="S5443"/>
      <c r="T5443"/>
      <c r="U5443"/>
      <c r="V5443"/>
      <c r="W5443"/>
      <c r="X5443"/>
      <c r="Y5443"/>
      <c r="Z5443"/>
      <c r="AA5443"/>
      <c r="AB5443"/>
      <c r="AC5443"/>
      <c r="AD5443"/>
      <c r="AE5443"/>
      <c r="AF5443"/>
      <c r="AG5443"/>
      <c r="AH5443"/>
      <c r="AI5443"/>
      <c r="AJ5443"/>
      <c r="AK5443"/>
      <c r="AL5443"/>
      <c r="AM5443"/>
      <c r="AN5443"/>
      <c r="AO5443"/>
      <c r="AP5443"/>
      <c r="AQ5443"/>
      <c r="AR5443"/>
      <c r="AS5443"/>
      <c r="AT5443"/>
      <c r="AU5443"/>
      <c r="AV5443"/>
      <c r="AW5443"/>
      <c r="AX5443"/>
      <c r="AY5443"/>
      <c r="AZ5443"/>
      <c r="BA5443"/>
      <c r="BB5443"/>
      <c r="BC5443"/>
      <c r="BD5443"/>
      <c r="BE5443"/>
      <c r="BF5443"/>
      <c r="BG5443"/>
      <c r="BH5443"/>
      <c r="BI5443"/>
      <c r="BJ5443"/>
      <c r="BK5443"/>
      <c r="BL5443"/>
      <c r="BM5443"/>
      <c r="BN5443"/>
      <c r="BO5443"/>
      <c r="BP5443"/>
      <c r="BQ5443"/>
      <c r="BR5443"/>
      <c r="BS5443"/>
      <c r="BT5443"/>
      <c r="BU5443"/>
      <c r="BV5443"/>
      <c r="BW5443"/>
      <c r="BX5443"/>
      <c r="BY5443"/>
      <c r="BZ5443"/>
      <c r="CA5443"/>
      <c r="CB5443"/>
      <c r="CC5443"/>
      <c r="CD5443"/>
      <c r="CE5443"/>
      <c r="CF5443"/>
      <c r="CG5443"/>
      <c r="CH5443"/>
      <c r="CI5443"/>
      <c r="CJ5443"/>
      <c r="CK5443"/>
      <c r="CL5443"/>
      <c r="CM5443"/>
      <c r="CN5443"/>
      <c r="CO5443"/>
      <c r="CP5443"/>
      <c r="CQ5443"/>
      <c r="CR5443"/>
      <c r="CS5443"/>
      <c r="CT5443"/>
      <c r="CU5443"/>
      <c r="CV5443"/>
    </row>
    <row r="5444" spans="10:100" x14ac:dyDescent="0.25">
      <c r="J5444"/>
      <c r="K5444"/>
      <c r="L5444"/>
      <c r="M5444"/>
      <c r="N5444"/>
      <c r="O5444"/>
      <c r="P5444"/>
      <c r="Q5444"/>
      <c r="R5444"/>
      <c r="S5444"/>
      <c r="T5444"/>
      <c r="U5444"/>
      <c r="V5444"/>
      <c r="W5444"/>
      <c r="X5444"/>
      <c r="Y5444"/>
      <c r="Z5444"/>
      <c r="AA5444"/>
      <c r="AB5444"/>
      <c r="AC5444"/>
      <c r="AD5444"/>
      <c r="AE5444"/>
      <c r="AF5444"/>
      <c r="AG5444"/>
      <c r="AH5444"/>
      <c r="AI5444"/>
      <c r="AJ5444"/>
      <c r="AK5444"/>
      <c r="AL5444"/>
      <c r="AM5444"/>
      <c r="AN5444"/>
      <c r="AO5444"/>
      <c r="AP5444"/>
      <c r="AQ5444"/>
      <c r="AR5444"/>
      <c r="AS5444"/>
      <c r="AT5444"/>
      <c r="AU5444"/>
      <c r="AV5444"/>
      <c r="AW5444"/>
      <c r="AX5444"/>
      <c r="AY5444"/>
      <c r="AZ5444"/>
      <c r="BA5444"/>
      <c r="BB5444"/>
      <c r="BC5444"/>
      <c r="BD5444"/>
      <c r="BE5444"/>
      <c r="BF5444"/>
      <c r="BG5444"/>
      <c r="BH5444"/>
      <c r="BI5444"/>
      <c r="BJ5444"/>
      <c r="BK5444"/>
      <c r="BL5444"/>
      <c r="BM5444"/>
      <c r="BN5444"/>
      <c r="BO5444"/>
      <c r="BP5444"/>
      <c r="BQ5444"/>
      <c r="BR5444"/>
      <c r="BS5444"/>
      <c r="BT5444"/>
      <c r="BU5444"/>
      <c r="BV5444"/>
      <c r="BW5444"/>
      <c r="BX5444"/>
      <c r="BY5444"/>
      <c r="BZ5444"/>
      <c r="CA5444"/>
      <c r="CB5444"/>
      <c r="CC5444"/>
      <c r="CD5444"/>
      <c r="CE5444"/>
      <c r="CF5444"/>
      <c r="CG5444"/>
      <c r="CH5444"/>
      <c r="CI5444"/>
      <c r="CJ5444"/>
      <c r="CK5444"/>
      <c r="CL5444"/>
      <c r="CM5444"/>
      <c r="CN5444"/>
      <c r="CO5444"/>
      <c r="CP5444"/>
      <c r="CQ5444"/>
      <c r="CR5444"/>
      <c r="CS5444"/>
      <c r="CT5444"/>
      <c r="CU5444"/>
      <c r="CV5444"/>
    </row>
    <row r="5445" spans="10:100" x14ac:dyDescent="0.25">
      <c r="J5445"/>
      <c r="K5445"/>
      <c r="L5445"/>
      <c r="M5445"/>
      <c r="N5445"/>
      <c r="O5445"/>
      <c r="P5445"/>
      <c r="Q5445"/>
      <c r="R5445"/>
      <c r="S5445"/>
      <c r="T5445"/>
      <c r="U5445"/>
      <c r="V5445"/>
      <c r="W5445"/>
      <c r="X5445"/>
      <c r="Y5445"/>
      <c r="Z5445"/>
      <c r="AA5445"/>
      <c r="AB5445"/>
      <c r="AC5445"/>
      <c r="AD5445"/>
      <c r="AE5445"/>
      <c r="AF5445"/>
      <c r="AG5445"/>
      <c r="AH5445"/>
      <c r="AI5445"/>
      <c r="AJ5445"/>
      <c r="AK5445"/>
      <c r="AL5445"/>
      <c r="AM5445"/>
      <c r="AN5445"/>
      <c r="AO5445"/>
      <c r="AP5445"/>
      <c r="AQ5445"/>
      <c r="AR5445"/>
      <c r="AS5445"/>
      <c r="AT5445"/>
      <c r="AU5445"/>
      <c r="AV5445"/>
      <c r="AW5445"/>
      <c r="AX5445"/>
      <c r="AY5445"/>
      <c r="AZ5445"/>
      <c r="BA5445"/>
      <c r="BB5445"/>
      <c r="BC5445"/>
      <c r="BD5445"/>
      <c r="BE5445"/>
      <c r="BF5445"/>
      <c r="BG5445"/>
      <c r="BH5445"/>
      <c r="BI5445"/>
      <c r="BJ5445"/>
      <c r="BK5445"/>
      <c r="BL5445"/>
      <c r="BM5445"/>
      <c r="BN5445"/>
      <c r="BO5445"/>
      <c r="BP5445"/>
      <c r="BQ5445"/>
      <c r="BR5445"/>
      <c r="BS5445"/>
      <c r="BT5445"/>
      <c r="BU5445"/>
      <c r="BV5445"/>
      <c r="BW5445"/>
      <c r="BX5445"/>
      <c r="BY5445"/>
      <c r="BZ5445"/>
      <c r="CA5445"/>
      <c r="CB5445"/>
      <c r="CC5445"/>
      <c r="CD5445"/>
      <c r="CE5445"/>
      <c r="CF5445"/>
      <c r="CG5445"/>
      <c r="CH5445"/>
      <c r="CI5445"/>
      <c r="CJ5445"/>
      <c r="CK5445"/>
      <c r="CL5445"/>
      <c r="CM5445"/>
      <c r="CN5445"/>
      <c r="CO5445"/>
      <c r="CP5445"/>
      <c r="CQ5445"/>
      <c r="CR5445"/>
      <c r="CS5445"/>
      <c r="CT5445"/>
      <c r="CU5445"/>
      <c r="CV5445"/>
    </row>
    <row r="5446" spans="10:100" x14ac:dyDescent="0.25">
      <c r="J5446"/>
      <c r="K5446"/>
      <c r="L5446"/>
      <c r="M5446"/>
      <c r="N5446"/>
      <c r="O5446"/>
      <c r="P5446"/>
      <c r="Q5446"/>
      <c r="R5446"/>
      <c r="S5446"/>
      <c r="T5446"/>
      <c r="U5446"/>
      <c r="V5446"/>
      <c r="W5446"/>
      <c r="X5446"/>
      <c r="Y5446"/>
      <c r="Z5446"/>
      <c r="AA5446"/>
      <c r="AB5446"/>
      <c r="AC5446"/>
      <c r="AD5446"/>
      <c r="AE5446"/>
      <c r="AF5446"/>
      <c r="AG5446"/>
      <c r="AH5446"/>
      <c r="AI5446"/>
      <c r="AJ5446"/>
      <c r="AK5446"/>
      <c r="AL5446"/>
      <c r="AM5446"/>
      <c r="AN5446"/>
      <c r="AO5446"/>
      <c r="AP5446"/>
      <c r="AQ5446"/>
      <c r="AR5446"/>
      <c r="AS5446"/>
      <c r="AT5446"/>
      <c r="AU5446"/>
      <c r="AV5446"/>
      <c r="AW5446"/>
      <c r="AX5446"/>
      <c r="AY5446"/>
      <c r="AZ5446"/>
      <c r="BA5446"/>
      <c r="BB5446"/>
      <c r="BC5446"/>
      <c r="BD5446"/>
      <c r="BE5446"/>
      <c r="BF5446"/>
      <c r="BG5446"/>
      <c r="BH5446"/>
      <c r="BI5446"/>
      <c r="BJ5446"/>
      <c r="BK5446"/>
      <c r="BL5446"/>
      <c r="BM5446"/>
      <c r="BN5446"/>
      <c r="BO5446"/>
      <c r="BP5446"/>
      <c r="BQ5446"/>
      <c r="BR5446"/>
      <c r="BS5446"/>
      <c r="BT5446"/>
      <c r="BU5446"/>
      <c r="BV5446"/>
      <c r="BW5446"/>
      <c r="BX5446"/>
      <c r="BY5446"/>
      <c r="BZ5446"/>
      <c r="CA5446"/>
      <c r="CB5446"/>
      <c r="CC5446"/>
      <c r="CD5446"/>
      <c r="CE5446"/>
      <c r="CF5446"/>
      <c r="CG5446"/>
      <c r="CH5446"/>
      <c r="CI5446"/>
      <c r="CJ5446"/>
      <c r="CK5446"/>
      <c r="CL5446"/>
      <c r="CM5446"/>
      <c r="CN5446"/>
      <c r="CO5446"/>
      <c r="CP5446"/>
      <c r="CQ5446"/>
      <c r="CR5446"/>
      <c r="CS5446"/>
      <c r="CT5446"/>
      <c r="CU5446"/>
      <c r="CV5446"/>
    </row>
    <row r="5447" spans="10:100" x14ac:dyDescent="0.25">
      <c r="J5447"/>
      <c r="K5447"/>
      <c r="L5447"/>
      <c r="M5447"/>
      <c r="N5447"/>
      <c r="O5447"/>
      <c r="P5447"/>
      <c r="Q5447"/>
      <c r="R5447"/>
      <c r="S5447"/>
      <c r="T5447"/>
      <c r="U5447"/>
      <c r="V5447"/>
      <c r="W5447"/>
      <c r="X5447"/>
      <c r="Y5447"/>
      <c r="Z5447"/>
      <c r="AA5447"/>
      <c r="AB5447"/>
      <c r="AC5447"/>
      <c r="AD5447"/>
      <c r="AE5447"/>
      <c r="AF5447"/>
      <c r="AG5447"/>
      <c r="AH5447"/>
      <c r="AI5447"/>
      <c r="AJ5447"/>
      <c r="AK5447"/>
      <c r="AL5447"/>
      <c r="AM5447"/>
      <c r="AN5447"/>
      <c r="AO5447"/>
      <c r="AP5447"/>
      <c r="AQ5447"/>
      <c r="AR5447"/>
      <c r="AS5447"/>
      <c r="AT5447"/>
      <c r="AU5447"/>
      <c r="AV5447"/>
      <c r="AW5447"/>
      <c r="AX5447"/>
      <c r="AY5447"/>
      <c r="AZ5447"/>
      <c r="BA5447"/>
      <c r="BB5447"/>
      <c r="BC5447"/>
      <c r="BD5447"/>
      <c r="BE5447"/>
      <c r="BF5447"/>
      <c r="BG5447"/>
      <c r="BH5447"/>
      <c r="BI5447"/>
      <c r="BJ5447"/>
      <c r="BK5447"/>
      <c r="BL5447"/>
      <c r="BM5447"/>
      <c r="BN5447"/>
      <c r="BO5447"/>
      <c r="BP5447"/>
      <c r="BQ5447"/>
      <c r="BR5447"/>
      <c r="BS5447"/>
      <c r="BT5447"/>
      <c r="BU5447"/>
      <c r="BV5447"/>
      <c r="BW5447"/>
      <c r="BX5447"/>
      <c r="BY5447"/>
      <c r="BZ5447"/>
      <c r="CA5447"/>
      <c r="CB5447"/>
      <c r="CC5447"/>
      <c r="CD5447"/>
      <c r="CE5447"/>
      <c r="CF5447"/>
      <c r="CG5447"/>
      <c r="CH5447"/>
      <c r="CI5447"/>
      <c r="CJ5447"/>
      <c r="CK5447"/>
      <c r="CL5447"/>
      <c r="CM5447"/>
      <c r="CN5447"/>
      <c r="CO5447"/>
      <c r="CP5447"/>
      <c r="CQ5447"/>
      <c r="CR5447"/>
      <c r="CS5447"/>
      <c r="CT5447"/>
      <c r="CU5447"/>
      <c r="CV5447"/>
    </row>
    <row r="5448" spans="10:100" x14ac:dyDescent="0.25">
      <c r="J5448"/>
      <c r="K5448"/>
      <c r="L5448"/>
      <c r="M5448"/>
      <c r="N5448"/>
      <c r="O5448"/>
      <c r="P5448"/>
      <c r="Q5448"/>
      <c r="R5448"/>
      <c r="S5448"/>
      <c r="T5448"/>
      <c r="U5448"/>
      <c r="V5448"/>
      <c r="W5448"/>
      <c r="X5448"/>
      <c r="Y5448"/>
      <c r="Z5448"/>
      <c r="AA5448"/>
      <c r="AB5448"/>
      <c r="AC5448"/>
      <c r="AD5448"/>
      <c r="AE5448"/>
      <c r="AF5448"/>
      <c r="AG5448"/>
      <c r="AH5448"/>
      <c r="AI5448"/>
      <c r="AJ5448"/>
      <c r="AK5448"/>
      <c r="AL5448"/>
      <c r="AM5448"/>
      <c r="AN5448"/>
      <c r="AO5448"/>
      <c r="AP5448"/>
      <c r="AQ5448"/>
      <c r="AR5448"/>
      <c r="AS5448"/>
      <c r="AT5448"/>
      <c r="AU5448"/>
      <c r="AV5448"/>
      <c r="AW5448"/>
      <c r="AX5448"/>
      <c r="AY5448"/>
      <c r="AZ5448"/>
      <c r="BA5448"/>
      <c r="BB5448"/>
      <c r="BC5448"/>
      <c r="BD5448"/>
      <c r="BE5448"/>
      <c r="BF5448"/>
      <c r="BG5448"/>
      <c r="BH5448"/>
      <c r="BI5448"/>
      <c r="BJ5448"/>
      <c r="BK5448"/>
      <c r="BL5448"/>
      <c r="BM5448"/>
      <c r="BN5448"/>
      <c r="BO5448"/>
      <c r="BP5448"/>
      <c r="BQ5448"/>
      <c r="BR5448"/>
      <c r="BS5448"/>
      <c r="BT5448"/>
      <c r="BU5448"/>
      <c r="BV5448"/>
      <c r="BW5448"/>
      <c r="BX5448"/>
      <c r="BY5448"/>
      <c r="BZ5448"/>
      <c r="CA5448"/>
      <c r="CB5448"/>
      <c r="CC5448"/>
      <c r="CD5448"/>
      <c r="CE5448"/>
      <c r="CF5448"/>
      <c r="CG5448"/>
      <c r="CH5448"/>
      <c r="CI5448"/>
      <c r="CJ5448"/>
      <c r="CK5448"/>
      <c r="CL5448"/>
      <c r="CM5448"/>
      <c r="CN5448"/>
      <c r="CO5448"/>
      <c r="CP5448"/>
      <c r="CQ5448"/>
      <c r="CR5448"/>
      <c r="CS5448"/>
      <c r="CT5448"/>
      <c r="CU5448"/>
      <c r="CV5448"/>
    </row>
    <row r="5449" spans="10:100" x14ac:dyDescent="0.25">
      <c r="J5449"/>
      <c r="K5449"/>
      <c r="L5449"/>
      <c r="M5449"/>
      <c r="N5449"/>
      <c r="O5449"/>
      <c r="P5449"/>
      <c r="Q5449"/>
      <c r="R5449"/>
      <c r="S5449"/>
      <c r="T5449"/>
      <c r="U5449"/>
      <c r="V5449"/>
      <c r="W5449"/>
      <c r="X5449"/>
      <c r="Y5449"/>
      <c r="Z5449"/>
      <c r="AA5449"/>
      <c r="AB5449"/>
      <c r="AC5449"/>
      <c r="AD5449"/>
      <c r="AE5449"/>
      <c r="AF5449"/>
      <c r="AG5449"/>
      <c r="AH5449"/>
      <c r="AI5449"/>
      <c r="AJ5449"/>
      <c r="AK5449"/>
      <c r="AL5449"/>
      <c r="AM5449"/>
      <c r="AN5449"/>
      <c r="AO5449"/>
      <c r="AP5449"/>
      <c r="AQ5449"/>
      <c r="AR5449"/>
      <c r="AS5449"/>
      <c r="AT5449"/>
      <c r="AU5449"/>
      <c r="AV5449"/>
      <c r="AW5449"/>
      <c r="AX5449"/>
      <c r="AY5449"/>
      <c r="AZ5449"/>
      <c r="BA5449"/>
      <c r="BB5449"/>
      <c r="BC5449"/>
      <c r="BD5449"/>
      <c r="BE5449"/>
      <c r="BF5449"/>
      <c r="BG5449"/>
      <c r="BH5449"/>
      <c r="BI5449"/>
      <c r="BJ5449"/>
      <c r="BK5449"/>
      <c r="BL5449"/>
      <c r="BM5449"/>
      <c r="BN5449"/>
      <c r="BO5449"/>
      <c r="BP5449"/>
      <c r="BQ5449"/>
      <c r="BR5449"/>
      <c r="BS5449"/>
      <c r="BT5449"/>
      <c r="BU5449"/>
      <c r="BV5449"/>
      <c r="BW5449"/>
      <c r="BX5449"/>
      <c r="BY5449"/>
      <c r="BZ5449"/>
      <c r="CA5449"/>
      <c r="CB5449"/>
      <c r="CC5449"/>
      <c r="CD5449"/>
      <c r="CE5449"/>
      <c r="CF5449"/>
      <c r="CG5449"/>
      <c r="CH5449"/>
      <c r="CI5449"/>
      <c r="CJ5449"/>
      <c r="CK5449"/>
      <c r="CL5449"/>
      <c r="CM5449"/>
      <c r="CN5449"/>
      <c r="CO5449"/>
      <c r="CP5449"/>
      <c r="CQ5449"/>
      <c r="CR5449"/>
      <c r="CS5449"/>
      <c r="CT5449"/>
      <c r="CU5449"/>
      <c r="CV5449"/>
    </row>
    <row r="5450" spans="10:100" x14ac:dyDescent="0.25">
      <c r="J5450"/>
      <c r="K5450"/>
      <c r="L5450"/>
      <c r="M5450"/>
      <c r="N5450"/>
      <c r="O5450"/>
      <c r="P5450"/>
      <c r="Q5450"/>
      <c r="R5450"/>
      <c r="S5450"/>
      <c r="T5450"/>
      <c r="U5450"/>
      <c r="V5450"/>
      <c r="W5450"/>
      <c r="X5450"/>
      <c r="Y5450"/>
      <c r="Z5450"/>
      <c r="AA5450"/>
      <c r="AB5450"/>
      <c r="AC5450"/>
      <c r="AD5450"/>
      <c r="AE5450"/>
      <c r="AF5450"/>
      <c r="AG5450"/>
      <c r="AH5450"/>
      <c r="AI5450"/>
      <c r="AJ5450"/>
      <c r="AK5450"/>
      <c r="AL5450"/>
      <c r="AM5450"/>
      <c r="AN5450"/>
      <c r="AO5450"/>
      <c r="AP5450"/>
      <c r="AQ5450"/>
      <c r="AR5450"/>
      <c r="AS5450"/>
      <c r="AT5450"/>
      <c r="AU5450"/>
      <c r="AV5450"/>
      <c r="AW5450"/>
      <c r="AX5450"/>
      <c r="AY5450"/>
      <c r="AZ5450"/>
      <c r="BA5450"/>
      <c r="BB5450"/>
      <c r="BC5450"/>
      <c r="BD5450"/>
      <c r="BE5450"/>
      <c r="BF5450"/>
      <c r="BG5450"/>
      <c r="BH5450"/>
      <c r="BI5450"/>
      <c r="BJ5450"/>
      <c r="BK5450"/>
      <c r="BL5450"/>
      <c r="BM5450"/>
      <c r="BN5450"/>
      <c r="BO5450"/>
      <c r="BP5450"/>
      <c r="BQ5450"/>
      <c r="BR5450"/>
      <c r="BS5450"/>
      <c r="BT5450"/>
      <c r="BU5450"/>
      <c r="BV5450"/>
      <c r="BW5450"/>
      <c r="BX5450"/>
      <c r="BY5450"/>
      <c r="BZ5450"/>
      <c r="CA5450"/>
      <c r="CB5450"/>
      <c r="CC5450"/>
      <c r="CD5450"/>
      <c r="CE5450"/>
      <c r="CF5450"/>
      <c r="CG5450"/>
      <c r="CH5450"/>
      <c r="CI5450"/>
      <c r="CJ5450"/>
      <c r="CK5450"/>
      <c r="CL5450"/>
      <c r="CM5450"/>
      <c r="CN5450"/>
      <c r="CO5450"/>
      <c r="CP5450"/>
      <c r="CQ5450"/>
      <c r="CR5450"/>
      <c r="CS5450"/>
      <c r="CT5450"/>
      <c r="CU5450"/>
      <c r="CV5450"/>
    </row>
    <row r="5451" spans="10:100" x14ac:dyDescent="0.25">
      <c r="J5451"/>
      <c r="K5451"/>
      <c r="L5451"/>
      <c r="M5451"/>
      <c r="N5451"/>
      <c r="O5451"/>
      <c r="P5451"/>
      <c r="Q5451"/>
      <c r="R5451"/>
      <c r="S5451"/>
      <c r="T5451"/>
      <c r="U5451"/>
      <c r="V5451"/>
      <c r="W5451"/>
      <c r="X5451"/>
      <c r="Y5451"/>
      <c r="Z5451"/>
      <c r="AA5451"/>
      <c r="AB5451"/>
      <c r="AC5451"/>
      <c r="AD5451"/>
      <c r="AE5451"/>
      <c r="AF5451"/>
      <c r="AG5451"/>
      <c r="AH5451"/>
      <c r="AI5451"/>
      <c r="AJ5451"/>
      <c r="AK5451"/>
      <c r="AL5451"/>
      <c r="AM5451"/>
      <c r="AN5451"/>
      <c r="AO5451"/>
      <c r="AP5451"/>
      <c r="AQ5451"/>
      <c r="AR5451"/>
      <c r="AS5451"/>
      <c r="AT5451"/>
      <c r="AU5451"/>
      <c r="AV5451"/>
      <c r="AW5451"/>
      <c r="AX5451"/>
      <c r="AY5451"/>
      <c r="AZ5451"/>
      <c r="BA5451"/>
      <c r="BB5451"/>
      <c r="BC5451"/>
      <c r="BD5451"/>
      <c r="BE5451"/>
      <c r="BF5451"/>
      <c r="BG5451"/>
      <c r="BH5451"/>
      <c r="BI5451"/>
      <c r="BJ5451"/>
      <c r="BK5451"/>
      <c r="BL5451"/>
      <c r="BM5451"/>
      <c r="BN5451"/>
      <c r="BO5451"/>
      <c r="BP5451"/>
      <c r="BQ5451"/>
      <c r="BR5451"/>
      <c r="BS5451"/>
      <c r="BT5451"/>
      <c r="BU5451"/>
      <c r="BV5451"/>
      <c r="BW5451"/>
      <c r="BX5451"/>
      <c r="BY5451"/>
      <c r="BZ5451"/>
      <c r="CA5451"/>
      <c r="CB5451"/>
      <c r="CC5451"/>
      <c r="CD5451"/>
      <c r="CE5451"/>
      <c r="CF5451"/>
      <c r="CG5451"/>
      <c r="CH5451"/>
      <c r="CI5451"/>
      <c r="CJ5451"/>
      <c r="CK5451"/>
      <c r="CL5451"/>
      <c r="CM5451"/>
      <c r="CN5451"/>
      <c r="CO5451"/>
      <c r="CP5451"/>
      <c r="CQ5451"/>
      <c r="CR5451"/>
      <c r="CS5451"/>
      <c r="CT5451"/>
      <c r="CU5451"/>
      <c r="CV5451"/>
    </row>
    <row r="5452" spans="10:100" x14ac:dyDescent="0.25">
      <c r="J5452"/>
      <c r="K5452"/>
      <c r="L5452"/>
      <c r="M5452"/>
      <c r="N5452"/>
      <c r="O5452"/>
      <c r="P5452"/>
      <c r="Q5452"/>
      <c r="R5452"/>
      <c r="S5452"/>
      <c r="T5452"/>
      <c r="U5452"/>
      <c r="V5452"/>
      <c r="W5452"/>
      <c r="X5452"/>
      <c r="Y5452"/>
      <c r="Z5452"/>
      <c r="AA5452"/>
      <c r="AB5452"/>
      <c r="AC5452"/>
      <c r="AD5452"/>
      <c r="AE5452"/>
      <c r="AF5452"/>
      <c r="AG5452"/>
      <c r="AH5452"/>
      <c r="AI5452"/>
      <c r="AJ5452"/>
      <c r="AK5452"/>
      <c r="AL5452"/>
      <c r="AM5452"/>
      <c r="AN5452"/>
      <c r="AO5452"/>
      <c r="AP5452"/>
      <c r="AQ5452"/>
      <c r="AR5452"/>
      <c r="AS5452"/>
      <c r="AT5452"/>
      <c r="AU5452"/>
      <c r="AV5452"/>
      <c r="AW5452"/>
      <c r="AX5452"/>
      <c r="AY5452"/>
      <c r="AZ5452"/>
      <c r="BA5452"/>
      <c r="BB5452"/>
      <c r="BC5452"/>
      <c r="BD5452"/>
      <c r="BE5452"/>
      <c r="BF5452"/>
      <c r="BG5452"/>
      <c r="BH5452"/>
      <c r="BI5452"/>
      <c r="BJ5452"/>
      <c r="BK5452"/>
      <c r="BL5452"/>
      <c r="BM5452"/>
      <c r="BN5452"/>
      <c r="BO5452"/>
      <c r="BP5452"/>
      <c r="BQ5452"/>
      <c r="BR5452"/>
      <c r="BS5452"/>
      <c r="BT5452"/>
      <c r="BU5452"/>
      <c r="BV5452"/>
      <c r="BW5452"/>
      <c r="BX5452"/>
      <c r="BY5452"/>
      <c r="BZ5452"/>
      <c r="CA5452"/>
      <c r="CB5452"/>
      <c r="CC5452"/>
      <c r="CD5452"/>
      <c r="CE5452"/>
      <c r="CF5452"/>
      <c r="CG5452"/>
      <c r="CH5452"/>
      <c r="CI5452"/>
      <c r="CJ5452"/>
      <c r="CK5452"/>
      <c r="CL5452"/>
      <c r="CM5452"/>
      <c r="CN5452"/>
      <c r="CO5452"/>
      <c r="CP5452"/>
      <c r="CQ5452"/>
      <c r="CR5452"/>
      <c r="CS5452"/>
      <c r="CT5452"/>
      <c r="CU5452"/>
      <c r="CV5452"/>
    </row>
    <row r="5453" spans="10:100" x14ac:dyDescent="0.25">
      <c r="J5453"/>
      <c r="K5453"/>
      <c r="L5453"/>
      <c r="M5453"/>
      <c r="N5453"/>
      <c r="O5453"/>
      <c r="P5453"/>
      <c r="Q5453"/>
      <c r="R5453"/>
      <c r="S5453"/>
      <c r="T5453"/>
      <c r="U5453"/>
      <c r="V5453"/>
      <c r="W5453"/>
      <c r="X5453"/>
      <c r="Y5453"/>
      <c r="Z5453"/>
      <c r="AA5453"/>
      <c r="AB5453"/>
      <c r="AC5453"/>
      <c r="AD5453"/>
      <c r="AE5453"/>
      <c r="AF5453"/>
      <c r="AG5453"/>
      <c r="AH5453"/>
      <c r="AI5453"/>
      <c r="AJ5453"/>
      <c r="AK5453"/>
      <c r="AL5453"/>
      <c r="AM5453"/>
      <c r="AN5453"/>
      <c r="AO5453"/>
      <c r="AP5453"/>
      <c r="AQ5453"/>
      <c r="AR5453"/>
      <c r="AS5453"/>
      <c r="AT5453"/>
      <c r="AU5453"/>
      <c r="AV5453"/>
      <c r="AW5453"/>
      <c r="AX5453"/>
      <c r="AY5453"/>
      <c r="AZ5453"/>
      <c r="BA5453"/>
      <c r="BB5453"/>
      <c r="BC5453"/>
      <c r="BD5453"/>
      <c r="BE5453"/>
      <c r="BF5453"/>
      <c r="BG5453"/>
      <c r="BH5453"/>
      <c r="BI5453"/>
      <c r="BJ5453"/>
      <c r="BK5453"/>
      <c r="BL5453"/>
      <c r="BM5453"/>
      <c r="BN5453"/>
      <c r="BO5453"/>
      <c r="BP5453"/>
      <c r="BQ5453"/>
      <c r="BR5453"/>
      <c r="BS5453"/>
      <c r="BT5453"/>
      <c r="BU5453"/>
      <c r="BV5453"/>
      <c r="BW5453"/>
      <c r="BX5453"/>
      <c r="BY5453"/>
      <c r="BZ5453"/>
      <c r="CA5453"/>
      <c r="CB5453"/>
      <c r="CC5453"/>
      <c r="CD5453"/>
      <c r="CE5453"/>
      <c r="CF5453"/>
      <c r="CG5453"/>
      <c r="CH5453"/>
      <c r="CI5453"/>
      <c r="CJ5453"/>
      <c r="CK5453"/>
      <c r="CL5453"/>
      <c r="CM5453"/>
      <c r="CN5453"/>
      <c r="CO5453"/>
      <c r="CP5453"/>
      <c r="CQ5453"/>
      <c r="CR5453"/>
      <c r="CS5453"/>
      <c r="CT5453"/>
      <c r="CU5453"/>
      <c r="CV5453"/>
    </row>
    <row r="5454" spans="10:100" x14ac:dyDescent="0.25">
      <c r="J5454"/>
      <c r="K5454"/>
      <c r="L5454"/>
      <c r="M5454"/>
      <c r="N5454"/>
      <c r="O5454"/>
      <c r="P5454"/>
      <c r="Q5454"/>
      <c r="R5454"/>
      <c r="S5454"/>
      <c r="T5454"/>
      <c r="U5454"/>
      <c r="V5454"/>
      <c r="W5454"/>
      <c r="X5454"/>
      <c r="Y5454"/>
      <c r="Z5454"/>
      <c r="AA5454"/>
      <c r="AB5454"/>
      <c r="AC5454"/>
      <c r="AD5454"/>
      <c r="AE5454"/>
      <c r="AF5454"/>
      <c r="AG5454"/>
      <c r="AH5454"/>
      <c r="AI5454"/>
      <c r="AJ5454"/>
      <c r="AK5454"/>
      <c r="AL5454"/>
      <c r="AM5454"/>
      <c r="AN5454"/>
      <c r="AO5454"/>
      <c r="AP5454"/>
      <c r="AQ5454"/>
      <c r="AR5454"/>
      <c r="AS5454"/>
      <c r="AT5454"/>
      <c r="AU5454"/>
      <c r="AV5454"/>
      <c r="AW5454"/>
      <c r="AX5454"/>
      <c r="AY5454"/>
      <c r="AZ5454"/>
      <c r="BA5454"/>
      <c r="BB5454"/>
      <c r="BC5454"/>
      <c r="BD5454"/>
      <c r="BE5454"/>
      <c r="BF5454"/>
      <c r="BG5454"/>
      <c r="BH5454"/>
      <c r="BI5454"/>
      <c r="BJ5454"/>
      <c r="BK5454"/>
      <c r="BL5454"/>
      <c r="BM5454"/>
      <c r="BN5454"/>
      <c r="BO5454"/>
      <c r="BP5454"/>
      <c r="BQ5454"/>
      <c r="BR5454"/>
      <c r="BS5454"/>
      <c r="BT5454"/>
      <c r="BU5454"/>
      <c r="BV5454"/>
      <c r="BW5454"/>
      <c r="BX5454"/>
      <c r="BY5454"/>
      <c r="BZ5454"/>
      <c r="CA5454"/>
      <c r="CB5454"/>
      <c r="CC5454"/>
      <c r="CD5454"/>
      <c r="CE5454"/>
      <c r="CF5454"/>
      <c r="CG5454"/>
      <c r="CH5454"/>
      <c r="CI5454"/>
      <c r="CJ5454"/>
      <c r="CK5454"/>
      <c r="CL5454"/>
      <c r="CM5454"/>
      <c r="CN5454"/>
      <c r="CO5454"/>
      <c r="CP5454"/>
      <c r="CQ5454"/>
      <c r="CR5454"/>
      <c r="CS5454"/>
      <c r="CT5454"/>
      <c r="CU5454"/>
      <c r="CV5454"/>
    </row>
    <row r="5455" spans="10:100" x14ac:dyDescent="0.25">
      <c r="J5455"/>
      <c r="K5455"/>
      <c r="L5455"/>
      <c r="M5455"/>
      <c r="N5455"/>
      <c r="O5455"/>
      <c r="P5455"/>
      <c r="Q5455"/>
      <c r="R5455"/>
      <c r="S5455"/>
      <c r="T5455"/>
      <c r="U5455"/>
      <c r="V5455"/>
      <c r="W5455"/>
      <c r="X5455"/>
      <c r="Y5455"/>
      <c r="Z5455"/>
      <c r="AA5455"/>
      <c r="AB5455"/>
      <c r="AC5455"/>
      <c r="AD5455"/>
      <c r="AE5455"/>
      <c r="AF5455"/>
      <c r="AG5455"/>
      <c r="AH5455"/>
      <c r="AI5455"/>
      <c r="AJ5455"/>
      <c r="AK5455"/>
      <c r="AL5455"/>
      <c r="AM5455"/>
      <c r="AN5455"/>
      <c r="AO5455"/>
      <c r="AP5455"/>
      <c r="AQ5455"/>
      <c r="AR5455"/>
      <c r="AS5455"/>
      <c r="AT5455"/>
      <c r="AU5455"/>
      <c r="AV5455"/>
      <c r="AW5455"/>
      <c r="AX5455"/>
      <c r="AY5455"/>
      <c r="AZ5455"/>
      <c r="BA5455"/>
      <c r="BB5455"/>
      <c r="BC5455"/>
      <c r="BD5455"/>
      <c r="BE5455"/>
      <c r="BF5455"/>
      <c r="BG5455"/>
      <c r="BH5455"/>
      <c r="BI5455"/>
      <c r="BJ5455"/>
      <c r="BK5455"/>
      <c r="BL5455"/>
      <c r="BM5455"/>
      <c r="BN5455"/>
      <c r="BO5455"/>
      <c r="BP5455"/>
      <c r="BQ5455"/>
      <c r="BR5455"/>
      <c r="BS5455"/>
      <c r="BT5455"/>
      <c r="BU5455"/>
      <c r="BV5455"/>
      <c r="BW5455"/>
      <c r="BX5455"/>
      <c r="BY5455"/>
      <c r="BZ5455"/>
      <c r="CA5455"/>
      <c r="CB5455"/>
      <c r="CC5455"/>
      <c r="CD5455"/>
      <c r="CE5455"/>
      <c r="CF5455"/>
      <c r="CG5455"/>
      <c r="CH5455"/>
      <c r="CI5455"/>
      <c r="CJ5455"/>
      <c r="CK5455"/>
      <c r="CL5455"/>
      <c r="CM5455"/>
      <c r="CN5455"/>
      <c r="CO5455"/>
      <c r="CP5455"/>
      <c r="CQ5455"/>
      <c r="CR5455"/>
      <c r="CS5455"/>
      <c r="CT5455"/>
      <c r="CU5455"/>
      <c r="CV5455"/>
    </row>
    <row r="5456" spans="10:100" x14ac:dyDescent="0.25">
      <c r="J5456"/>
      <c r="K5456"/>
      <c r="L5456"/>
      <c r="M5456"/>
      <c r="N5456"/>
      <c r="O5456"/>
      <c r="P5456"/>
      <c r="Q5456"/>
      <c r="R5456"/>
      <c r="S5456"/>
      <c r="T5456"/>
      <c r="U5456"/>
      <c r="V5456"/>
      <c r="W5456"/>
      <c r="X5456"/>
      <c r="Y5456"/>
      <c r="Z5456"/>
      <c r="AA5456"/>
      <c r="AB5456"/>
      <c r="AC5456"/>
      <c r="AD5456"/>
      <c r="AE5456"/>
      <c r="AF5456"/>
      <c r="AG5456"/>
      <c r="AH5456"/>
      <c r="AI5456"/>
      <c r="AJ5456"/>
      <c r="AK5456"/>
      <c r="AL5456"/>
      <c r="AM5456"/>
      <c r="AN5456"/>
      <c r="AO5456"/>
      <c r="AP5456"/>
      <c r="AQ5456"/>
      <c r="AR5456"/>
      <c r="AS5456"/>
      <c r="AT5456"/>
      <c r="AU5456"/>
      <c r="AV5456"/>
      <c r="AW5456"/>
      <c r="AX5456"/>
      <c r="AY5456"/>
      <c r="AZ5456"/>
      <c r="BA5456"/>
      <c r="BB5456"/>
      <c r="BC5456"/>
      <c r="BD5456"/>
      <c r="BE5456"/>
      <c r="BF5456"/>
      <c r="BG5456"/>
      <c r="BH5456"/>
      <c r="BI5456"/>
      <c r="BJ5456"/>
      <c r="BK5456"/>
      <c r="BL5456"/>
      <c r="BM5456"/>
      <c r="BN5456"/>
      <c r="BO5456"/>
      <c r="BP5456"/>
      <c r="BQ5456"/>
      <c r="BR5456"/>
      <c r="BS5456"/>
      <c r="BT5456"/>
      <c r="BU5456"/>
      <c r="BV5456"/>
      <c r="BW5456"/>
      <c r="BX5456"/>
      <c r="BY5456"/>
      <c r="BZ5456"/>
      <c r="CA5456"/>
      <c r="CB5456"/>
      <c r="CC5456"/>
      <c r="CD5456"/>
      <c r="CE5456"/>
      <c r="CF5456"/>
      <c r="CG5456"/>
      <c r="CH5456"/>
      <c r="CI5456"/>
      <c r="CJ5456"/>
      <c r="CK5456"/>
      <c r="CL5456"/>
      <c r="CM5456"/>
      <c r="CN5456"/>
      <c r="CO5456"/>
      <c r="CP5456"/>
      <c r="CQ5456"/>
      <c r="CR5456"/>
      <c r="CS5456"/>
      <c r="CT5456"/>
      <c r="CU5456"/>
      <c r="CV5456"/>
    </row>
    <row r="5457" spans="10:100" x14ac:dyDescent="0.25">
      <c r="J5457"/>
      <c r="K5457"/>
      <c r="L5457"/>
      <c r="M5457"/>
      <c r="N5457"/>
      <c r="O5457"/>
      <c r="P5457"/>
      <c r="Q5457"/>
      <c r="R5457"/>
      <c r="S5457"/>
      <c r="T5457"/>
      <c r="U5457"/>
      <c r="V5457"/>
      <c r="W5457"/>
      <c r="X5457"/>
      <c r="Y5457"/>
      <c r="Z5457"/>
      <c r="AA5457"/>
      <c r="AB5457"/>
      <c r="AC5457"/>
      <c r="AD5457"/>
      <c r="AE5457"/>
      <c r="AF5457"/>
      <c r="AG5457"/>
      <c r="AH5457"/>
      <c r="AI5457"/>
      <c r="AJ5457"/>
      <c r="AK5457"/>
      <c r="AL5457"/>
      <c r="AM5457"/>
      <c r="AN5457"/>
      <c r="AO5457"/>
      <c r="AP5457"/>
      <c r="AQ5457"/>
      <c r="AR5457"/>
      <c r="AS5457"/>
      <c r="AT5457"/>
      <c r="AU5457"/>
      <c r="AV5457"/>
      <c r="AW5457"/>
      <c r="AX5457"/>
      <c r="AY5457"/>
      <c r="AZ5457"/>
      <c r="BA5457"/>
      <c r="BB5457"/>
      <c r="BC5457"/>
      <c r="BD5457"/>
      <c r="BE5457"/>
      <c r="BF5457"/>
      <c r="BG5457"/>
      <c r="BH5457"/>
      <c r="BI5457"/>
      <c r="BJ5457"/>
      <c r="BK5457"/>
      <c r="BL5457"/>
      <c r="BM5457"/>
      <c r="BN5457"/>
      <c r="BO5457"/>
      <c r="BP5457"/>
      <c r="BQ5457"/>
      <c r="BR5457"/>
      <c r="BS5457"/>
      <c r="BT5457"/>
      <c r="BU5457"/>
      <c r="BV5457"/>
      <c r="BW5457"/>
      <c r="BX5457"/>
      <c r="BY5457"/>
      <c r="BZ5457"/>
      <c r="CA5457"/>
      <c r="CB5457"/>
      <c r="CC5457"/>
      <c r="CD5457"/>
      <c r="CE5457"/>
      <c r="CF5457"/>
      <c r="CG5457"/>
      <c r="CH5457"/>
      <c r="CI5457"/>
      <c r="CJ5457"/>
      <c r="CK5457"/>
      <c r="CL5457"/>
      <c r="CM5457"/>
      <c r="CN5457"/>
      <c r="CO5457"/>
      <c r="CP5457"/>
      <c r="CQ5457"/>
      <c r="CR5457"/>
      <c r="CS5457"/>
      <c r="CT5457"/>
      <c r="CU5457"/>
      <c r="CV5457"/>
    </row>
    <row r="5458" spans="10:100" x14ac:dyDescent="0.25">
      <c r="J5458"/>
      <c r="K5458"/>
      <c r="L5458"/>
      <c r="M5458"/>
      <c r="N5458"/>
      <c r="O5458"/>
      <c r="P5458"/>
      <c r="Q5458"/>
      <c r="R5458"/>
      <c r="S5458"/>
      <c r="T5458"/>
      <c r="U5458"/>
      <c r="V5458"/>
      <c r="W5458"/>
      <c r="X5458"/>
      <c r="Y5458"/>
      <c r="Z5458"/>
      <c r="AA5458"/>
      <c r="AB5458"/>
      <c r="AC5458"/>
      <c r="AD5458"/>
      <c r="AE5458"/>
      <c r="AF5458"/>
      <c r="AG5458"/>
      <c r="AH5458"/>
      <c r="AI5458"/>
      <c r="AJ5458"/>
      <c r="AK5458"/>
      <c r="AL5458"/>
      <c r="AM5458"/>
      <c r="AN5458"/>
      <c r="AO5458"/>
      <c r="AP5458"/>
      <c r="AQ5458"/>
      <c r="AR5458"/>
      <c r="AS5458"/>
      <c r="AT5458"/>
      <c r="AU5458"/>
      <c r="AV5458"/>
      <c r="AW5458"/>
      <c r="AX5458"/>
      <c r="AY5458"/>
      <c r="AZ5458"/>
      <c r="BA5458"/>
      <c r="BB5458"/>
      <c r="BC5458"/>
      <c r="BD5458"/>
      <c r="BE5458"/>
      <c r="BF5458"/>
      <c r="BG5458"/>
      <c r="BH5458"/>
      <c r="BI5458"/>
      <c r="BJ5458"/>
      <c r="BK5458"/>
      <c r="BL5458"/>
      <c r="BM5458"/>
      <c r="BN5458"/>
      <c r="BO5458"/>
      <c r="BP5458"/>
      <c r="BQ5458"/>
      <c r="BR5458"/>
      <c r="BS5458"/>
      <c r="BT5458"/>
      <c r="BU5458"/>
      <c r="BV5458"/>
      <c r="BW5458"/>
      <c r="BX5458"/>
      <c r="BY5458"/>
      <c r="BZ5458"/>
      <c r="CA5458"/>
      <c r="CB5458"/>
      <c r="CC5458"/>
      <c r="CD5458"/>
      <c r="CE5458"/>
      <c r="CF5458"/>
      <c r="CG5458"/>
      <c r="CH5458"/>
      <c r="CI5458"/>
      <c r="CJ5458"/>
      <c r="CK5458"/>
      <c r="CL5458"/>
      <c r="CM5458"/>
      <c r="CN5458"/>
      <c r="CO5458"/>
      <c r="CP5458"/>
      <c r="CQ5458"/>
      <c r="CR5458"/>
      <c r="CS5458"/>
      <c r="CT5458"/>
      <c r="CU5458"/>
      <c r="CV5458"/>
    </row>
    <row r="5459" spans="10:100" x14ac:dyDescent="0.25">
      <c r="J5459"/>
      <c r="K5459"/>
      <c r="L5459"/>
      <c r="M5459"/>
      <c r="N5459"/>
      <c r="O5459"/>
      <c r="P5459"/>
      <c r="Q5459"/>
      <c r="R5459"/>
      <c r="S5459"/>
      <c r="T5459"/>
      <c r="U5459"/>
      <c r="V5459"/>
      <c r="W5459"/>
      <c r="X5459"/>
      <c r="Y5459"/>
      <c r="Z5459"/>
      <c r="AA5459"/>
      <c r="AB5459"/>
      <c r="AC5459"/>
      <c r="AD5459"/>
      <c r="AE5459"/>
      <c r="AF5459"/>
      <c r="AG5459"/>
      <c r="AH5459"/>
      <c r="AI5459"/>
      <c r="AJ5459"/>
      <c r="AK5459"/>
      <c r="AL5459"/>
      <c r="AM5459"/>
      <c r="AN5459"/>
      <c r="AO5459"/>
      <c r="AP5459"/>
      <c r="AQ5459"/>
      <c r="AR5459"/>
      <c r="AS5459"/>
      <c r="AT5459"/>
      <c r="AU5459"/>
      <c r="AV5459"/>
      <c r="AW5459"/>
      <c r="AX5459"/>
      <c r="AY5459"/>
      <c r="AZ5459"/>
      <c r="BA5459"/>
      <c r="BB5459"/>
      <c r="BC5459"/>
      <c r="BD5459"/>
      <c r="BE5459"/>
      <c r="BF5459"/>
      <c r="BG5459"/>
      <c r="BH5459"/>
      <c r="BI5459"/>
      <c r="BJ5459"/>
      <c r="BK5459"/>
      <c r="BL5459"/>
      <c r="BM5459"/>
      <c r="BN5459"/>
      <c r="BO5459"/>
      <c r="BP5459"/>
      <c r="BQ5459"/>
      <c r="BR5459"/>
      <c r="BS5459"/>
      <c r="BT5459"/>
      <c r="BU5459"/>
      <c r="BV5459"/>
      <c r="BW5459"/>
      <c r="BX5459"/>
      <c r="BY5459"/>
      <c r="BZ5459"/>
      <c r="CA5459"/>
      <c r="CB5459"/>
      <c r="CC5459"/>
      <c r="CD5459"/>
      <c r="CE5459"/>
      <c r="CF5459"/>
      <c r="CG5459"/>
      <c r="CH5459"/>
      <c r="CI5459"/>
      <c r="CJ5459"/>
      <c r="CK5459"/>
      <c r="CL5459"/>
      <c r="CM5459"/>
      <c r="CN5459"/>
      <c r="CO5459"/>
      <c r="CP5459"/>
      <c r="CQ5459"/>
      <c r="CR5459"/>
      <c r="CS5459"/>
      <c r="CT5459"/>
      <c r="CU5459"/>
      <c r="CV5459"/>
    </row>
    <row r="5460" spans="10:100" x14ac:dyDescent="0.25">
      <c r="J5460"/>
      <c r="K5460"/>
      <c r="L5460"/>
      <c r="M5460"/>
      <c r="N5460"/>
      <c r="O5460"/>
      <c r="P5460"/>
      <c r="Q5460"/>
      <c r="R5460"/>
      <c r="S5460"/>
      <c r="T5460"/>
      <c r="U5460"/>
      <c r="V5460"/>
      <c r="W5460"/>
      <c r="X5460"/>
      <c r="Y5460"/>
      <c r="Z5460"/>
      <c r="AA5460"/>
      <c r="AB5460"/>
      <c r="AC5460"/>
      <c r="AD5460"/>
      <c r="AE5460"/>
      <c r="AF5460"/>
      <c r="AG5460"/>
      <c r="AH5460"/>
      <c r="AI5460"/>
      <c r="AJ5460"/>
      <c r="AK5460"/>
      <c r="AL5460"/>
      <c r="AM5460"/>
      <c r="AN5460"/>
      <c r="AO5460"/>
      <c r="AP5460"/>
      <c r="AQ5460"/>
      <c r="AR5460"/>
      <c r="AS5460"/>
      <c r="AT5460"/>
      <c r="AU5460"/>
      <c r="AV5460"/>
      <c r="AW5460"/>
      <c r="AX5460"/>
      <c r="AY5460"/>
      <c r="AZ5460"/>
      <c r="BA5460"/>
      <c r="BB5460"/>
      <c r="BC5460"/>
      <c r="BD5460"/>
      <c r="BE5460"/>
      <c r="BF5460"/>
      <c r="BG5460"/>
      <c r="BH5460"/>
      <c r="BI5460"/>
      <c r="BJ5460"/>
      <c r="BK5460"/>
      <c r="BL5460"/>
      <c r="BM5460"/>
      <c r="BN5460"/>
      <c r="BO5460"/>
      <c r="BP5460"/>
      <c r="BQ5460"/>
      <c r="BR5460"/>
      <c r="BS5460"/>
      <c r="BT5460"/>
      <c r="BU5460"/>
      <c r="BV5460"/>
      <c r="BW5460"/>
      <c r="BX5460"/>
      <c r="BY5460"/>
      <c r="BZ5460"/>
      <c r="CA5460"/>
      <c r="CB5460"/>
      <c r="CC5460"/>
      <c r="CD5460"/>
      <c r="CE5460"/>
      <c r="CF5460"/>
      <c r="CG5460"/>
      <c r="CH5460"/>
      <c r="CI5460"/>
      <c r="CJ5460"/>
      <c r="CK5460"/>
      <c r="CL5460"/>
      <c r="CM5460"/>
      <c r="CN5460"/>
      <c r="CO5460"/>
      <c r="CP5460"/>
      <c r="CQ5460"/>
      <c r="CR5460"/>
      <c r="CS5460"/>
      <c r="CT5460"/>
      <c r="CU5460"/>
      <c r="CV5460"/>
    </row>
    <row r="5461" spans="10:100" x14ac:dyDescent="0.25">
      <c r="J5461"/>
      <c r="K5461"/>
      <c r="L5461"/>
      <c r="M5461"/>
      <c r="N5461"/>
      <c r="O5461"/>
      <c r="P5461"/>
      <c r="Q5461"/>
      <c r="R5461"/>
      <c r="S5461"/>
      <c r="T5461"/>
      <c r="U5461"/>
      <c r="V5461"/>
      <c r="W5461"/>
      <c r="X5461"/>
      <c r="Y5461"/>
      <c r="Z5461"/>
      <c r="AA5461"/>
      <c r="AB5461"/>
      <c r="AC5461"/>
      <c r="AD5461"/>
      <c r="AE5461"/>
      <c r="AF5461"/>
      <c r="AG5461"/>
      <c r="AH5461"/>
      <c r="AI5461"/>
      <c r="AJ5461"/>
      <c r="AK5461"/>
      <c r="AL5461"/>
      <c r="AM5461"/>
      <c r="AN5461"/>
      <c r="AO5461"/>
      <c r="AP5461"/>
      <c r="AQ5461"/>
      <c r="AR5461"/>
      <c r="AS5461"/>
      <c r="AT5461"/>
      <c r="AU5461"/>
      <c r="AV5461"/>
      <c r="AW5461"/>
      <c r="AX5461"/>
      <c r="AY5461"/>
      <c r="AZ5461"/>
      <c r="BA5461"/>
      <c r="BB5461"/>
      <c r="BC5461"/>
      <c r="BD5461"/>
      <c r="BE5461"/>
      <c r="BF5461"/>
      <c r="BG5461"/>
      <c r="BH5461"/>
      <c r="BI5461"/>
      <c r="BJ5461"/>
      <c r="BK5461"/>
      <c r="BL5461"/>
      <c r="BM5461"/>
      <c r="BN5461"/>
      <c r="BO5461"/>
      <c r="BP5461"/>
      <c r="BQ5461"/>
      <c r="BR5461"/>
      <c r="BS5461"/>
      <c r="BT5461"/>
      <c r="BU5461"/>
      <c r="BV5461"/>
      <c r="BW5461"/>
      <c r="BX5461"/>
      <c r="BY5461"/>
      <c r="BZ5461"/>
      <c r="CA5461"/>
      <c r="CB5461"/>
      <c r="CC5461"/>
      <c r="CD5461"/>
      <c r="CE5461"/>
      <c r="CF5461"/>
      <c r="CG5461"/>
      <c r="CH5461"/>
      <c r="CI5461"/>
      <c r="CJ5461"/>
      <c r="CK5461"/>
      <c r="CL5461"/>
      <c r="CM5461"/>
      <c r="CN5461"/>
      <c r="CO5461"/>
      <c r="CP5461"/>
      <c r="CQ5461"/>
      <c r="CR5461"/>
      <c r="CS5461"/>
      <c r="CT5461"/>
      <c r="CU5461"/>
      <c r="CV5461"/>
    </row>
    <row r="5462" spans="10:100" x14ac:dyDescent="0.25">
      <c r="J5462"/>
      <c r="K5462"/>
      <c r="L5462"/>
      <c r="M5462"/>
      <c r="N5462"/>
      <c r="O5462"/>
      <c r="P5462"/>
      <c r="Q5462"/>
      <c r="R5462"/>
      <c r="S5462"/>
      <c r="T5462"/>
      <c r="U5462"/>
      <c r="V5462"/>
      <c r="W5462"/>
      <c r="X5462"/>
      <c r="Y5462"/>
      <c r="Z5462"/>
      <c r="AA5462"/>
      <c r="AB5462"/>
      <c r="AC5462"/>
      <c r="AD5462"/>
      <c r="AE5462"/>
      <c r="AF5462"/>
      <c r="AG5462"/>
      <c r="AH5462"/>
      <c r="AI5462"/>
      <c r="AJ5462"/>
      <c r="AK5462"/>
      <c r="AL5462"/>
      <c r="AM5462"/>
      <c r="AN5462"/>
      <c r="AO5462"/>
      <c r="AP5462"/>
      <c r="AQ5462"/>
      <c r="AR5462"/>
      <c r="AS5462"/>
      <c r="AT5462"/>
      <c r="AU5462"/>
      <c r="AV5462"/>
      <c r="AW5462"/>
      <c r="AX5462"/>
      <c r="AY5462"/>
      <c r="AZ5462"/>
      <c r="BA5462"/>
      <c r="BB5462"/>
      <c r="BC5462"/>
      <c r="BD5462"/>
      <c r="BE5462"/>
      <c r="BF5462"/>
      <c r="BG5462"/>
      <c r="BH5462"/>
      <c r="BI5462"/>
      <c r="BJ5462"/>
      <c r="BK5462"/>
      <c r="BL5462"/>
      <c r="BM5462"/>
      <c r="BN5462"/>
      <c r="BO5462"/>
      <c r="BP5462"/>
      <c r="BQ5462"/>
      <c r="BR5462"/>
      <c r="BS5462"/>
      <c r="BT5462"/>
      <c r="BU5462"/>
      <c r="BV5462"/>
      <c r="BW5462"/>
      <c r="BX5462"/>
      <c r="BY5462"/>
      <c r="BZ5462"/>
      <c r="CA5462"/>
      <c r="CB5462"/>
      <c r="CC5462"/>
      <c r="CD5462"/>
      <c r="CE5462"/>
      <c r="CF5462"/>
      <c r="CG5462"/>
      <c r="CH5462"/>
      <c r="CI5462"/>
      <c r="CJ5462"/>
      <c r="CK5462"/>
      <c r="CL5462"/>
      <c r="CM5462"/>
      <c r="CN5462"/>
      <c r="CO5462"/>
      <c r="CP5462"/>
      <c r="CQ5462"/>
      <c r="CR5462"/>
      <c r="CS5462"/>
      <c r="CT5462"/>
      <c r="CU5462"/>
      <c r="CV5462"/>
    </row>
    <row r="5463" spans="10:100" x14ac:dyDescent="0.25">
      <c r="J5463"/>
      <c r="K5463"/>
      <c r="L5463"/>
      <c r="M5463"/>
      <c r="N5463"/>
      <c r="O5463"/>
      <c r="P5463"/>
      <c r="Q5463"/>
      <c r="R5463"/>
      <c r="S5463"/>
      <c r="T5463"/>
      <c r="U5463"/>
      <c r="V5463"/>
      <c r="W5463"/>
      <c r="X5463"/>
      <c r="Y5463"/>
      <c r="Z5463"/>
      <c r="AA5463"/>
      <c r="AB5463"/>
      <c r="AC5463"/>
      <c r="AD5463"/>
      <c r="AE5463"/>
      <c r="AF5463"/>
      <c r="AG5463"/>
      <c r="AH5463"/>
      <c r="AI5463"/>
      <c r="AJ5463"/>
      <c r="AK5463"/>
      <c r="AL5463"/>
      <c r="AM5463"/>
      <c r="AN5463"/>
      <c r="AO5463"/>
      <c r="AP5463"/>
      <c r="AQ5463"/>
      <c r="AR5463"/>
      <c r="AS5463"/>
      <c r="AT5463"/>
      <c r="AU5463"/>
      <c r="AV5463"/>
      <c r="AW5463"/>
      <c r="AX5463"/>
      <c r="AY5463"/>
      <c r="AZ5463"/>
      <c r="BA5463"/>
      <c r="BB5463"/>
      <c r="BC5463"/>
      <c r="BD5463"/>
      <c r="BE5463"/>
      <c r="BF5463"/>
      <c r="BG5463"/>
      <c r="BH5463"/>
      <c r="BI5463"/>
      <c r="BJ5463"/>
      <c r="BK5463"/>
      <c r="BL5463"/>
      <c r="BM5463"/>
      <c r="BN5463"/>
      <c r="BO5463"/>
      <c r="BP5463"/>
      <c r="BQ5463"/>
      <c r="BR5463"/>
      <c r="BS5463"/>
      <c r="BT5463"/>
      <c r="BU5463"/>
      <c r="BV5463"/>
      <c r="BW5463"/>
      <c r="BX5463"/>
      <c r="BY5463"/>
      <c r="BZ5463"/>
      <c r="CA5463"/>
      <c r="CB5463"/>
      <c r="CC5463"/>
      <c r="CD5463"/>
      <c r="CE5463"/>
      <c r="CF5463"/>
      <c r="CG5463"/>
      <c r="CH5463"/>
      <c r="CI5463"/>
      <c r="CJ5463"/>
      <c r="CK5463"/>
      <c r="CL5463"/>
      <c r="CM5463"/>
      <c r="CN5463"/>
      <c r="CO5463"/>
      <c r="CP5463"/>
      <c r="CQ5463"/>
      <c r="CR5463"/>
      <c r="CS5463"/>
      <c r="CT5463"/>
      <c r="CU5463"/>
      <c r="CV5463"/>
    </row>
    <row r="5464" spans="10:100" x14ac:dyDescent="0.25">
      <c r="J5464"/>
      <c r="K5464"/>
      <c r="L5464"/>
      <c r="M5464"/>
      <c r="N5464"/>
      <c r="O5464"/>
      <c r="P5464"/>
      <c r="Q5464"/>
      <c r="R5464"/>
      <c r="S5464"/>
      <c r="T5464"/>
      <c r="U5464"/>
      <c r="V5464"/>
      <c r="W5464"/>
      <c r="X5464"/>
      <c r="Y5464"/>
      <c r="Z5464"/>
      <c r="AA5464"/>
      <c r="AB5464"/>
      <c r="AC5464"/>
      <c r="AD5464"/>
      <c r="AE5464"/>
      <c r="AF5464"/>
      <c r="AG5464"/>
      <c r="AH5464"/>
      <c r="AI5464"/>
      <c r="AJ5464"/>
      <c r="AK5464"/>
      <c r="AL5464"/>
      <c r="AM5464"/>
      <c r="AN5464"/>
      <c r="AO5464"/>
      <c r="AP5464"/>
      <c r="AQ5464"/>
      <c r="AR5464"/>
      <c r="AS5464"/>
      <c r="AT5464"/>
      <c r="AU5464"/>
      <c r="AV5464"/>
      <c r="AW5464"/>
      <c r="AX5464"/>
      <c r="AY5464"/>
      <c r="AZ5464"/>
      <c r="BA5464"/>
      <c r="BB5464"/>
      <c r="BC5464"/>
      <c r="BD5464"/>
      <c r="BE5464"/>
      <c r="BF5464"/>
      <c r="BG5464"/>
      <c r="BH5464"/>
      <c r="BI5464"/>
      <c r="BJ5464"/>
      <c r="BK5464"/>
      <c r="BL5464"/>
      <c r="BM5464"/>
      <c r="BN5464"/>
      <c r="BO5464"/>
      <c r="BP5464"/>
      <c r="BQ5464"/>
      <c r="BR5464"/>
      <c r="BS5464"/>
      <c r="BT5464"/>
      <c r="BU5464"/>
      <c r="BV5464"/>
      <c r="BW5464"/>
      <c r="BX5464"/>
      <c r="BY5464"/>
      <c r="BZ5464"/>
      <c r="CA5464"/>
      <c r="CB5464"/>
      <c r="CC5464"/>
      <c r="CD5464"/>
      <c r="CE5464"/>
      <c r="CF5464"/>
      <c r="CG5464"/>
      <c r="CH5464"/>
      <c r="CI5464"/>
      <c r="CJ5464"/>
      <c r="CK5464"/>
      <c r="CL5464"/>
      <c r="CM5464"/>
      <c r="CN5464"/>
      <c r="CO5464"/>
      <c r="CP5464"/>
      <c r="CQ5464"/>
      <c r="CR5464"/>
      <c r="CS5464"/>
      <c r="CT5464"/>
      <c r="CU5464"/>
      <c r="CV5464"/>
    </row>
    <row r="5465" spans="10:100" x14ac:dyDescent="0.25">
      <c r="J5465"/>
      <c r="K5465"/>
      <c r="L5465"/>
      <c r="M5465"/>
      <c r="N5465"/>
      <c r="O5465"/>
      <c r="P5465"/>
      <c r="Q5465"/>
      <c r="R5465"/>
      <c r="S5465"/>
      <c r="T5465"/>
      <c r="U5465"/>
      <c r="V5465"/>
      <c r="W5465"/>
      <c r="X5465"/>
      <c r="Y5465"/>
      <c r="Z5465"/>
      <c r="AA5465"/>
      <c r="AB5465"/>
      <c r="AC5465"/>
      <c r="AD5465"/>
      <c r="AE5465"/>
      <c r="AF5465"/>
      <c r="AG5465"/>
      <c r="AH5465"/>
      <c r="AI5465"/>
      <c r="AJ5465"/>
      <c r="AK5465"/>
      <c r="AL5465"/>
      <c r="AM5465"/>
      <c r="AN5465"/>
      <c r="AO5465"/>
      <c r="AP5465"/>
      <c r="AQ5465"/>
      <c r="AR5465"/>
      <c r="AS5465"/>
      <c r="AT5465"/>
      <c r="AU5465"/>
      <c r="AV5465"/>
      <c r="AW5465"/>
      <c r="AX5465"/>
      <c r="AY5465"/>
      <c r="AZ5465"/>
      <c r="BA5465"/>
      <c r="BB5465"/>
      <c r="BC5465"/>
      <c r="BD5465"/>
      <c r="BE5465"/>
      <c r="BF5465"/>
      <c r="BG5465"/>
      <c r="BH5465"/>
      <c r="BI5465"/>
      <c r="BJ5465"/>
      <c r="BK5465"/>
      <c r="BL5465"/>
      <c r="BM5465"/>
      <c r="BN5465"/>
      <c r="BO5465"/>
      <c r="BP5465"/>
      <c r="BQ5465"/>
      <c r="BR5465"/>
      <c r="BS5465"/>
      <c r="BT5465"/>
      <c r="BU5465"/>
      <c r="BV5465"/>
      <c r="BW5465"/>
      <c r="BX5465"/>
      <c r="BY5465"/>
      <c r="BZ5465"/>
      <c r="CA5465"/>
      <c r="CB5465"/>
      <c r="CC5465"/>
      <c r="CD5465"/>
      <c r="CE5465"/>
      <c r="CF5465"/>
      <c r="CG5465"/>
      <c r="CH5465"/>
      <c r="CI5465"/>
      <c r="CJ5465"/>
      <c r="CK5465"/>
      <c r="CL5465"/>
      <c r="CM5465"/>
      <c r="CN5465"/>
      <c r="CO5465"/>
      <c r="CP5465"/>
      <c r="CQ5465"/>
      <c r="CR5465"/>
      <c r="CS5465"/>
      <c r="CT5465"/>
      <c r="CU5465"/>
      <c r="CV5465"/>
    </row>
    <row r="5466" spans="10:100" x14ac:dyDescent="0.25">
      <c r="J5466"/>
      <c r="K5466"/>
      <c r="L5466"/>
      <c r="M5466"/>
      <c r="N5466"/>
      <c r="O5466"/>
      <c r="P5466"/>
      <c r="Q5466"/>
      <c r="R5466"/>
      <c r="S5466"/>
      <c r="T5466"/>
      <c r="U5466"/>
      <c r="V5466"/>
      <c r="W5466"/>
      <c r="X5466"/>
      <c r="Y5466"/>
      <c r="Z5466"/>
      <c r="AA5466"/>
      <c r="AB5466"/>
      <c r="AC5466"/>
      <c r="AD5466"/>
      <c r="AE5466"/>
      <c r="AF5466"/>
      <c r="AG5466"/>
      <c r="AH5466"/>
      <c r="AI5466"/>
      <c r="AJ5466"/>
      <c r="AK5466"/>
      <c r="AL5466"/>
      <c r="AM5466"/>
      <c r="AN5466"/>
      <c r="AO5466"/>
      <c r="AP5466"/>
      <c r="AQ5466"/>
      <c r="AR5466"/>
      <c r="AS5466"/>
      <c r="AT5466"/>
      <c r="AU5466"/>
      <c r="AV5466"/>
      <c r="AW5466"/>
      <c r="AX5466"/>
      <c r="AY5466"/>
      <c r="AZ5466"/>
      <c r="BA5466"/>
      <c r="BB5466"/>
      <c r="BC5466"/>
      <c r="BD5466"/>
      <c r="BE5466"/>
      <c r="BF5466"/>
      <c r="BG5466"/>
      <c r="BH5466"/>
      <c r="BI5466"/>
      <c r="BJ5466"/>
      <c r="BK5466"/>
      <c r="BL5466"/>
      <c r="BM5466"/>
      <c r="BN5466"/>
      <c r="BO5466"/>
      <c r="BP5466"/>
      <c r="BQ5466"/>
      <c r="BR5466"/>
      <c r="BS5466"/>
      <c r="BT5466"/>
      <c r="BU5466"/>
      <c r="BV5466"/>
      <c r="BW5466"/>
      <c r="BX5466"/>
      <c r="BY5466"/>
      <c r="BZ5466"/>
      <c r="CA5466"/>
      <c r="CB5466"/>
      <c r="CC5466"/>
      <c r="CD5466"/>
      <c r="CE5466"/>
      <c r="CF5466"/>
      <c r="CG5466"/>
      <c r="CH5466"/>
      <c r="CI5466"/>
      <c r="CJ5466"/>
      <c r="CK5466"/>
      <c r="CL5466"/>
      <c r="CM5466"/>
      <c r="CN5466"/>
      <c r="CO5466"/>
      <c r="CP5466"/>
      <c r="CQ5466"/>
      <c r="CR5466"/>
      <c r="CS5466"/>
      <c r="CT5466"/>
      <c r="CU5466"/>
      <c r="CV5466"/>
    </row>
    <row r="5467" spans="10:100" x14ac:dyDescent="0.25">
      <c r="J5467"/>
      <c r="K5467"/>
      <c r="L5467"/>
      <c r="M5467"/>
      <c r="N5467"/>
      <c r="O5467"/>
      <c r="P5467"/>
      <c r="Q5467"/>
      <c r="R5467"/>
      <c r="S5467"/>
      <c r="T5467"/>
      <c r="U5467"/>
      <c r="V5467"/>
      <c r="W5467"/>
      <c r="X5467"/>
      <c r="Y5467"/>
      <c r="Z5467"/>
      <c r="AA5467"/>
      <c r="AB5467"/>
      <c r="AC5467"/>
      <c r="AD5467"/>
      <c r="AE5467"/>
      <c r="AF5467"/>
      <c r="AG5467"/>
      <c r="AH5467"/>
      <c r="AI5467"/>
      <c r="AJ5467"/>
      <c r="AK5467"/>
      <c r="AL5467"/>
      <c r="AM5467"/>
      <c r="AN5467"/>
      <c r="AO5467"/>
      <c r="AP5467"/>
      <c r="AQ5467"/>
      <c r="AR5467"/>
      <c r="AS5467"/>
      <c r="AT5467"/>
      <c r="AU5467"/>
      <c r="AV5467"/>
      <c r="AW5467"/>
      <c r="AX5467"/>
      <c r="AY5467"/>
      <c r="AZ5467"/>
      <c r="BA5467"/>
      <c r="BB5467"/>
      <c r="BC5467"/>
      <c r="BD5467"/>
      <c r="BE5467"/>
      <c r="BF5467"/>
      <c r="BG5467"/>
      <c r="BH5467"/>
      <c r="BI5467"/>
      <c r="BJ5467"/>
      <c r="BK5467"/>
      <c r="BL5467"/>
      <c r="BM5467"/>
      <c r="BN5467"/>
      <c r="BO5467"/>
      <c r="BP5467"/>
      <c r="BQ5467"/>
      <c r="BR5467"/>
      <c r="BS5467"/>
      <c r="BT5467"/>
      <c r="BU5467"/>
      <c r="BV5467"/>
      <c r="BW5467"/>
      <c r="BX5467"/>
      <c r="BY5467"/>
      <c r="BZ5467"/>
      <c r="CA5467"/>
      <c r="CB5467"/>
      <c r="CC5467"/>
      <c r="CD5467"/>
      <c r="CE5467"/>
      <c r="CF5467"/>
      <c r="CG5467"/>
      <c r="CH5467"/>
      <c r="CI5467"/>
      <c r="CJ5467"/>
      <c r="CK5467"/>
      <c r="CL5467"/>
      <c r="CM5467"/>
      <c r="CN5467"/>
      <c r="CO5467"/>
      <c r="CP5467"/>
      <c r="CQ5467"/>
      <c r="CR5467"/>
      <c r="CS5467"/>
      <c r="CT5467"/>
      <c r="CU5467"/>
      <c r="CV5467"/>
    </row>
    <row r="5468" spans="10:100" x14ac:dyDescent="0.25">
      <c r="J5468"/>
      <c r="K5468"/>
      <c r="L5468"/>
      <c r="M5468"/>
      <c r="N5468"/>
      <c r="O5468"/>
      <c r="P5468"/>
      <c r="Q5468"/>
      <c r="R5468"/>
      <c r="S5468"/>
      <c r="T5468"/>
      <c r="U5468"/>
      <c r="V5468"/>
      <c r="W5468"/>
      <c r="X5468"/>
      <c r="Y5468"/>
      <c r="Z5468"/>
      <c r="AA5468"/>
      <c r="AB5468"/>
      <c r="AC5468"/>
      <c r="AD5468"/>
      <c r="AE5468"/>
      <c r="AF5468"/>
      <c r="AG5468"/>
      <c r="AH5468"/>
      <c r="AI5468"/>
      <c r="AJ5468"/>
      <c r="AK5468"/>
      <c r="AL5468"/>
      <c r="AM5468"/>
      <c r="AN5468"/>
      <c r="AO5468"/>
      <c r="AP5468"/>
      <c r="AQ5468"/>
      <c r="AR5468"/>
      <c r="AS5468"/>
      <c r="AT5468"/>
      <c r="AU5468"/>
      <c r="AV5468"/>
      <c r="AW5468"/>
      <c r="AX5468"/>
      <c r="AY5468"/>
      <c r="AZ5468"/>
      <c r="BA5468"/>
      <c r="BB5468"/>
      <c r="BC5468"/>
      <c r="BD5468"/>
      <c r="BE5468"/>
      <c r="BF5468"/>
      <c r="BG5468"/>
      <c r="BH5468"/>
      <c r="BI5468"/>
      <c r="BJ5468"/>
      <c r="BK5468"/>
      <c r="BL5468"/>
      <c r="BM5468"/>
      <c r="BN5468"/>
      <c r="BO5468"/>
      <c r="BP5468"/>
      <c r="BQ5468"/>
      <c r="BR5468"/>
      <c r="BS5468"/>
      <c r="BT5468"/>
      <c r="BU5468"/>
      <c r="BV5468"/>
      <c r="BW5468"/>
      <c r="BX5468"/>
      <c r="BY5468"/>
      <c r="BZ5468"/>
      <c r="CA5468"/>
      <c r="CB5468"/>
      <c r="CC5468"/>
      <c r="CD5468"/>
      <c r="CE5468"/>
      <c r="CF5468"/>
      <c r="CG5468"/>
      <c r="CH5468"/>
      <c r="CI5468"/>
      <c r="CJ5468"/>
      <c r="CK5468"/>
      <c r="CL5468"/>
      <c r="CM5468"/>
      <c r="CN5468"/>
      <c r="CO5468"/>
      <c r="CP5468"/>
      <c r="CQ5468"/>
      <c r="CR5468"/>
      <c r="CS5468"/>
      <c r="CT5468"/>
      <c r="CU5468"/>
      <c r="CV5468"/>
    </row>
    <row r="5469" spans="10:100" x14ac:dyDescent="0.25">
      <c r="J5469"/>
      <c r="K5469"/>
      <c r="L5469"/>
      <c r="M5469"/>
      <c r="N5469"/>
      <c r="O5469"/>
      <c r="P5469"/>
      <c r="Q5469"/>
      <c r="R5469"/>
      <c r="S5469"/>
      <c r="T5469"/>
      <c r="U5469"/>
      <c r="V5469"/>
      <c r="W5469"/>
      <c r="X5469"/>
      <c r="Y5469"/>
      <c r="Z5469"/>
      <c r="AA5469"/>
      <c r="AB5469"/>
      <c r="AC5469"/>
      <c r="AD5469"/>
      <c r="AE5469"/>
      <c r="AF5469"/>
      <c r="AG5469"/>
      <c r="AH5469"/>
      <c r="AI5469"/>
      <c r="AJ5469"/>
      <c r="AK5469"/>
      <c r="AL5469"/>
      <c r="AM5469"/>
      <c r="AN5469"/>
      <c r="AO5469"/>
      <c r="AP5469"/>
      <c r="AQ5469"/>
      <c r="AR5469"/>
      <c r="AS5469"/>
      <c r="AT5469"/>
      <c r="AU5469"/>
      <c r="AV5469"/>
      <c r="AW5469"/>
      <c r="AX5469"/>
      <c r="AY5469"/>
      <c r="AZ5469"/>
      <c r="BA5469"/>
      <c r="BB5469"/>
      <c r="BC5469"/>
      <c r="BD5469"/>
      <c r="BE5469"/>
      <c r="BF5469"/>
      <c r="BG5469"/>
      <c r="BH5469"/>
      <c r="BI5469"/>
      <c r="BJ5469"/>
      <c r="BK5469"/>
      <c r="BL5469"/>
      <c r="BM5469"/>
      <c r="BN5469"/>
      <c r="BO5469"/>
      <c r="BP5469"/>
      <c r="BQ5469"/>
      <c r="BR5469"/>
      <c r="BS5469"/>
      <c r="BT5469"/>
      <c r="BU5469"/>
      <c r="BV5469"/>
      <c r="BW5469"/>
      <c r="BX5469"/>
      <c r="BY5469"/>
      <c r="BZ5469"/>
      <c r="CA5469"/>
      <c r="CB5469"/>
      <c r="CC5469"/>
      <c r="CD5469"/>
      <c r="CE5469"/>
      <c r="CF5469"/>
      <c r="CG5469"/>
      <c r="CH5469"/>
      <c r="CI5469"/>
      <c r="CJ5469"/>
      <c r="CK5469"/>
      <c r="CL5469"/>
      <c r="CM5469"/>
      <c r="CN5469"/>
      <c r="CO5469"/>
      <c r="CP5469"/>
      <c r="CQ5469"/>
      <c r="CR5469"/>
      <c r="CS5469"/>
      <c r="CT5469"/>
      <c r="CU5469"/>
      <c r="CV5469"/>
    </row>
    <row r="5470" spans="10:100" x14ac:dyDescent="0.25">
      <c r="J5470"/>
      <c r="K5470"/>
      <c r="L5470"/>
      <c r="M5470"/>
      <c r="N5470"/>
      <c r="O5470"/>
      <c r="P5470"/>
      <c r="Q5470"/>
      <c r="R5470"/>
      <c r="S5470"/>
      <c r="T5470"/>
      <c r="U5470"/>
      <c r="V5470"/>
      <c r="W5470"/>
      <c r="X5470"/>
      <c r="Y5470"/>
      <c r="Z5470"/>
      <c r="AA5470"/>
      <c r="AB5470"/>
      <c r="AC5470"/>
      <c r="AD5470"/>
      <c r="AE5470"/>
      <c r="AF5470"/>
      <c r="AG5470"/>
      <c r="AH5470"/>
      <c r="AI5470"/>
      <c r="AJ5470"/>
      <c r="AK5470"/>
      <c r="AL5470"/>
      <c r="AM5470"/>
      <c r="AN5470"/>
      <c r="AO5470"/>
      <c r="AP5470"/>
      <c r="AQ5470"/>
      <c r="AR5470"/>
      <c r="AS5470"/>
      <c r="AT5470"/>
      <c r="AU5470"/>
      <c r="AV5470"/>
      <c r="AW5470"/>
      <c r="AX5470"/>
      <c r="AY5470"/>
      <c r="AZ5470"/>
      <c r="BA5470"/>
      <c r="BB5470"/>
      <c r="BC5470"/>
      <c r="BD5470"/>
      <c r="BE5470"/>
      <c r="BF5470"/>
      <c r="BG5470"/>
      <c r="BH5470"/>
      <c r="BI5470"/>
      <c r="BJ5470"/>
      <c r="BK5470"/>
      <c r="BL5470"/>
      <c r="BM5470"/>
      <c r="BN5470"/>
      <c r="BO5470"/>
      <c r="BP5470"/>
      <c r="BQ5470"/>
      <c r="BR5470"/>
      <c r="BS5470"/>
      <c r="BT5470"/>
      <c r="BU5470"/>
      <c r="BV5470"/>
      <c r="BW5470"/>
      <c r="BX5470"/>
      <c r="BY5470"/>
      <c r="BZ5470"/>
      <c r="CA5470"/>
      <c r="CB5470"/>
      <c r="CC5470"/>
      <c r="CD5470"/>
      <c r="CE5470"/>
      <c r="CF5470"/>
      <c r="CG5470"/>
      <c r="CH5470"/>
      <c r="CI5470"/>
      <c r="CJ5470"/>
      <c r="CK5470"/>
      <c r="CL5470"/>
      <c r="CM5470"/>
      <c r="CN5470"/>
      <c r="CO5470"/>
      <c r="CP5470"/>
      <c r="CQ5470"/>
      <c r="CR5470"/>
      <c r="CS5470"/>
      <c r="CT5470"/>
      <c r="CU5470"/>
      <c r="CV5470"/>
    </row>
    <row r="5471" spans="10:100" x14ac:dyDescent="0.25">
      <c r="J5471"/>
      <c r="K5471"/>
      <c r="L5471"/>
      <c r="M5471"/>
      <c r="N5471"/>
      <c r="O5471"/>
      <c r="P5471"/>
      <c r="Q5471"/>
      <c r="R5471"/>
      <c r="S5471"/>
      <c r="T5471"/>
      <c r="U5471"/>
      <c r="V5471"/>
      <c r="W5471"/>
      <c r="X5471"/>
      <c r="Y5471"/>
      <c r="Z5471"/>
      <c r="AA5471"/>
      <c r="AB5471"/>
      <c r="AC5471"/>
      <c r="AD5471"/>
      <c r="AE5471"/>
      <c r="AF5471"/>
      <c r="AG5471"/>
      <c r="AH5471"/>
      <c r="AI5471"/>
      <c r="AJ5471"/>
      <c r="AK5471"/>
      <c r="AL5471"/>
      <c r="AM5471"/>
      <c r="AN5471"/>
      <c r="AO5471"/>
      <c r="AP5471"/>
      <c r="AQ5471"/>
      <c r="AR5471"/>
      <c r="AS5471"/>
      <c r="AT5471"/>
      <c r="AU5471"/>
      <c r="AV5471"/>
      <c r="AW5471"/>
      <c r="AX5471"/>
      <c r="AY5471"/>
      <c r="AZ5471"/>
      <c r="BA5471"/>
      <c r="BB5471"/>
      <c r="BC5471"/>
      <c r="BD5471"/>
      <c r="BE5471"/>
      <c r="BF5471"/>
      <c r="BG5471"/>
      <c r="BH5471"/>
      <c r="BI5471"/>
      <c r="BJ5471"/>
      <c r="BK5471"/>
      <c r="BL5471"/>
      <c r="BM5471"/>
      <c r="BN5471"/>
      <c r="BO5471"/>
      <c r="BP5471"/>
      <c r="BQ5471"/>
      <c r="BR5471"/>
      <c r="BS5471"/>
      <c r="BT5471"/>
      <c r="BU5471"/>
      <c r="BV5471"/>
      <c r="BW5471"/>
      <c r="BX5471"/>
      <c r="BY5471"/>
      <c r="BZ5471"/>
      <c r="CA5471"/>
      <c r="CB5471"/>
      <c r="CC5471"/>
      <c r="CD5471"/>
      <c r="CE5471"/>
      <c r="CF5471"/>
      <c r="CG5471"/>
      <c r="CH5471"/>
      <c r="CI5471"/>
      <c r="CJ5471"/>
      <c r="CK5471"/>
      <c r="CL5471"/>
      <c r="CM5471"/>
      <c r="CN5471"/>
      <c r="CO5471"/>
      <c r="CP5471"/>
      <c r="CQ5471"/>
      <c r="CR5471"/>
      <c r="CS5471"/>
      <c r="CT5471"/>
      <c r="CU5471"/>
      <c r="CV5471"/>
    </row>
    <row r="5472" spans="10:100" x14ac:dyDescent="0.25">
      <c r="J5472"/>
      <c r="K5472"/>
      <c r="L5472"/>
      <c r="M5472"/>
      <c r="N5472"/>
      <c r="O5472"/>
      <c r="P5472"/>
      <c r="Q5472"/>
      <c r="R5472"/>
      <c r="S5472"/>
      <c r="T5472"/>
      <c r="U5472"/>
      <c r="V5472"/>
      <c r="W5472"/>
      <c r="X5472"/>
      <c r="Y5472"/>
      <c r="Z5472"/>
      <c r="AA5472"/>
      <c r="AB5472"/>
      <c r="AC5472"/>
      <c r="AD5472"/>
      <c r="AE5472"/>
      <c r="AF5472"/>
      <c r="AG5472"/>
      <c r="AH5472"/>
      <c r="AI5472"/>
      <c r="AJ5472"/>
      <c r="AK5472"/>
      <c r="AL5472"/>
      <c r="AM5472"/>
      <c r="AN5472"/>
      <c r="AO5472"/>
      <c r="AP5472"/>
      <c r="AQ5472"/>
      <c r="AR5472"/>
      <c r="AS5472"/>
      <c r="AT5472"/>
      <c r="AU5472"/>
      <c r="AV5472"/>
      <c r="AW5472"/>
      <c r="AX5472"/>
      <c r="AY5472"/>
      <c r="AZ5472"/>
      <c r="BA5472"/>
      <c r="BB5472"/>
      <c r="BC5472"/>
      <c r="BD5472"/>
      <c r="BE5472"/>
      <c r="BF5472"/>
      <c r="BG5472"/>
      <c r="BH5472"/>
      <c r="BI5472"/>
      <c r="BJ5472"/>
      <c r="BK5472"/>
      <c r="BL5472"/>
      <c r="BM5472"/>
      <c r="BN5472"/>
      <c r="BO5472"/>
      <c r="BP5472"/>
      <c r="BQ5472"/>
      <c r="BR5472"/>
      <c r="BS5472"/>
      <c r="BT5472"/>
      <c r="BU5472"/>
      <c r="BV5472"/>
      <c r="BW5472"/>
      <c r="BX5472"/>
      <c r="BY5472"/>
      <c r="BZ5472"/>
      <c r="CA5472"/>
      <c r="CB5472"/>
      <c r="CC5472"/>
      <c r="CD5472"/>
      <c r="CE5472"/>
      <c r="CF5472"/>
      <c r="CG5472"/>
      <c r="CH5472"/>
      <c r="CI5472"/>
      <c r="CJ5472"/>
      <c r="CK5472"/>
      <c r="CL5472"/>
      <c r="CM5472"/>
      <c r="CN5472"/>
      <c r="CO5472"/>
      <c r="CP5472"/>
      <c r="CQ5472"/>
      <c r="CR5472"/>
      <c r="CS5472"/>
      <c r="CT5472"/>
      <c r="CU5472"/>
      <c r="CV5472"/>
    </row>
    <row r="5473" spans="10:100" x14ac:dyDescent="0.25">
      <c r="J5473"/>
      <c r="K5473"/>
      <c r="L5473"/>
      <c r="M5473"/>
      <c r="N5473"/>
      <c r="O5473"/>
      <c r="P5473"/>
      <c r="Q5473"/>
      <c r="R5473"/>
      <c r="S5473"/>
      <c r="T5473"/>
      <c r="U5473"/>
      <c r="V5473"/>
      <c r="W5473"/>
      <c r="X5473"/>
      <c r="Y5473"/>
      <c r="Z5473"/>
      <c r="AA5473"/>
      <c r="AB5473"/>
      <c r="AC5473"/>
      <c r="AD5473"/>
      <c r="AE5473"/>
      <c r="AF5473"/>
      <c r="AG5473"/>
      <c r="AH5473"/>
      <c r="AI5473"/>
      <c r="AJ5473"/>
      <c r="AK5473"/>
      <c r="AL5473"/>
      <c r="AM5473"/>
      <c r="AN5473"/>
      <c r="AO5473"/>
      <c r="AP5473"/>
      <c r="AQ5473"/>
      <c r="AR5473"/>
      <c r="AS5473"/>
      <c r="AT5473"/>
      <c r="AU5473"/>
      <c r="AV5473"/>
      <c r="AW5473"/>
      <c r="AX5473"/>
      <c r="AY5473"/>
      <c r="AZ5473"/>
      <c r="BA5473"/>
      <c r="BB5473"/>
      <c r="BC5473"/>
      <c r="BD5473"/>
      <c r="BE5473"/>
      <c r="BF5473"/>
      <c r="BG5473"/>
      <c r="BH5473"/>
      <c r="BI5473"/>
      <c r="BJ5473"/>
      <c r="BK5473"/>
      <c r="BL5473"/>
      <c r="BM5473"/>
      <c r="BN5473"/>
      <c r="BO5473"/>
      <c r="BP5473"/>
      <c r="BQ5473"/>
      <c r="BR5473"/>
      <c r="BS5473"/>
      <c r="BT5473"/>
      <c r="BU5473"/>
      <c r="BV5473"/>
      <c r="BW5473"/>
      <c r="BX5473"/>
      <c r="BY5473"/>
      <c r="BZ5473"/>
      <c r="CA5473"/>
      <c r="CB5473"/>
      <c r="CC5473"/>
      <c r="CD5473"/>
      <c r="CE5473"/>
      <c r="CF5473"/>
      <c r="CG5473"/>
      <c r="CH5473"/>
      <c r="CI5473"/>
      <c r="CJ5473"/>
      <c r="CK5473"/>
      <c r="CL5473"/>
      <c r="CM5473"/>
      <c r="CN5473"/>
      <c r="CO5473"/>
      <c r="CP5473"/>
      <c r="CQ5473"/>
      <c r="CR5473"/>
      <c r="CS5473"/>
      <c r="CT5473"/>
      <c r="CU5473"/>
      <c r="CV5473"/>
    </row>
    <row r="5474" spans="10:100" x14ac:dyDescent="0.25">
      <c r="J5474"/>
      <c r="K5474"/>
      <c r="L5474"/>
      <c r="M5474"/>
      <c r="N5474"/>
      <c r="O5474"/>
      <c r="P5474"/>
      <c r="Q5474"/>
      <c r="R5474"/>
      <c r="S5474"/>
      <c r="T5474"/>
      <c r="U5474"/>
      <c r="V5474"/>
      <c r="W5474"/>
      <c r="X5474"/>
      <c r="Y5474"/>
      <c r="Z5474"/>
      <c r="AA5474"/>
      <c r="AB5474"/>
      <c r="AC5474"/>
      <c r="AD5474"/>
      <c r="AE5474"/>
      <c r="AF5474"/>
      <c r="AG5474"/>
      <c r="AH5474"/>
      <c r="AI5474"/>
      <c r="AJ5474"/>
      <c r="AK5474"/>
      <c r="AL5474"/>
      <c r="AM5474"/>
      <c r="AN5474"/>
      <c r="AO5474"/>
      <c r="AP5474"/>
      <c r="AQ5474"/>
      <c r="AR5474"/>
      <c r="AS5474"/>
      <c r="AT5474"/>
      <c r="AU5474"/>
      <c r="AV5474"/>
      <c r="AW5474"/>
      <c r="AX5474"/>
      <c r="AY5474"/>
      <c r="AZ5474"/>
      <c r="BA5474"/>
      <c r="BB5474"/>
      <c r="BC5474"/>
      <c r="BD5474"/>
      <c r="BE5474"/>
      <c r="BF5474"/>
      <c r="BG5474"/>
      <c r="BH5474"/>
      <c r="BI5474"/>
      <c r="BJ5474"/>
      <c r="BK5474"/>
      <c r="BL5474"/>
      <c r="BM5474"/>
      <c r="BN5474"/>
      <c r="BO5474"/>
      <c r="BP5474"/>
      <c r="BQ5474"/>
      <c r="BR5474"/>
      <c r="BS5474"/>
      <c r="BT5474"/>
      <c r="BU5474"/>
      <c r="BV5474"/>
      <c r="BW5474"/>
      <c r="BX5474"/>
      <c r="BY5474"/>
      <c r="BZ5474"/>
      <c r="CA5474"/>
      <c r="CB5474"/>
      <c r="CC5474"/>
      <c r="CD5474"/>
      <c r="CE5474"/>
      <c r="CF5474"/>
      <c r="CG5474"/>
      <c r="CH5474"/>
      <c r="CI5474"/>
      <c r="CJ5474"/>
      <c r="CK5474"/>
      <c r="CL5474"/>
      <c r="CM5474"/>
      <c r="CN5474"/>
      <c r="CO5474"/>
      <c r="CP5474"/>
      <c r="CQ5474"/>
      <c r="CR5474"/>
      <c r="CS5474"/>
      <c r="CT5474"/>
      <c r="CU5474"/>
      <c r="CV5474"/>
    </row>
    <row r="5475" spans="10:100" x14ac:dyDescent="0.25">
      <c r="J5475"/>
      <c r="K5475"/>
      <c r="L5475"/>
      <c r="M5475"/>
      <c r="N5475"/>
      <c r="O5475"/>
      <c r="P5475"/>
      <c r="Q5475"/>
      <c r="R5475"/>
      <c r="S5475"/>
      <c r="T5475"/>
      <c r="U5475"/>
      <c r="V5475"/>
      <c r="W5475"/>
      <c r="X5475"/>
      <c r="Y5475"/>
      <c r="Z5475"/>
      <c r="AA5475"/>
      <c r="AB5475"/>
      <c r="AC5475"/>
      <c r="AD5475"/>
      <c r="AE5475"/>
      <c r="AF5475"/>
      <c r="AG5475"/>
      <c r="AH5475"/>
      <c r="AI5475"/>
      <c r="AJ5475"/>
      <c r="AK5475"/>
      <c r="AL5475"/>
      <c r="AM5475"/>
      <c r="AN5475"/>
      <c r="AO5475"/>
      <c r="AP5475"/>
      <c r="AQ5475"/>
      <c r="AR5475"/>
      <c r="AS5475"/>
      <c r="AT5475"/>
      <c r="AU5475"/>
      <c r="AV5475"/>
      <c r="AW5475"/>
      <c r="AX5475"/>
      <c r="AY5475"/>
      <c r="AZ5475"/>
      <c r="BA5475"/>
      <c r="BB5475"/>
      <c r="BC5475"/>
      <c r="BD5475"/>
      <c r="BE5475"/>
      <c r="BF5475"/>
      <c r="BG5475"/>
      <c r="BH5475"/>
      <c r="BI5475"/>
      <c r="BJ5475"/>
      <c r="BK5475"/>
      <c r="BL5475"/>
      <c r="BM5475"/>
      <c r="BN5475"/>
      <c r="BO5475"/>
      <c r="BP5475"/>
      <c r="BQ5475"/>
      <c r="BR5475"/>
      <c r="BS5475"/>
      <c r="BT5475"/>
      <c r="BU5475"/>
      <c r="BV5475"/>
      <c r="BW5475"/>
      <c r="BX5475"/>
      <c r="BY5475"/>
      <c r="BZ5475"/>
      <c r="CA5475"/>
      <c r="CB5475"/>
      <c r="CC5475"/>
      <c r="CD5475"/>
      <c r="CE5475"/>
      <c r="CF5475"/>
      <c r="CG5475"/>
      <c r="CH5475"/>
      <c r="CI5475"/>
      <c r="CJ5475"/>
      <c r="CK5475"/>
      <c r="CL5475"/>
      <c r="CM5475"/>
      <c r="CN5475"/>
      <c r="CO5475"/>
      <c r="CP5475"/>
      <c r="CQ5475"/>
      <c r="CR5475"/>
      <c r="CS5475"/>
      <c r="CT5475"/>
      <c r="CU5475"/>
      <c r="CV5475"/>
    </row>
    <row r="5476" spans="10:100" x14ac:dyDescent="0.25">
      <c r="J5476"/>
      <c r="K5476"/>
      <c r="L5476"/>
      <c r="M5476"/>
      <c r="N5476"/>
      <c r="O5476"/>
      <c r="P5476"/>
      <c r="Q5476"/>
      <c r="R5476"/>
      <c r="S5476"/>
      <c r="T5476"/>
      <c r="U5476"/>
      <c r="V5476"/>
      <c r="W5476"/>
      <c r="X5476"/>
      <c r="Y5476"/>
      <c r="Z5476"/>
      <c r="AA5476"/>
      <c r="AB5476"/>
      <c r="AC5476"/>
      <c r="AD5476"/>
      <c r="AE5476"/>
      <c r="AF5476"/>
      <c r="AG5476"/>
      <c r="AH5476"/>
      <c r="AI5476"/>
      <c r="AJ5476"/>
      <c r="AK5476"/>
      <c r="AL5476"/>
      <c r="AM5476"/>
      <c r="AN5476"/>
      <c r="AO5476"/>
      <c r="AP5476"/>
      <c r="AQ5476"/>
      <c r="AR5476"/>
      <c r="AS5476"/>
      <c r="AT5476"/>
      <c r="AU5476"/>
      <c r="AV5476"/>
      <c r="AW5476"/>
      <c r="AX5476"/>
      <c r="AY5476"/>
      <c r="AZ5476"/>
      <c r="BA5476"/>
      <c r="BB5476"/>
      <c r="BC5476"/>
      <c r="BD5476"/>
      <c r="BE5476"/>
      <c r="BF5476"/>
      <c r="BG5476"/>
      <c r="BH5476"/>
      <c r="BI5476"/>
      <c r="BJ5476"/>
      <c r="BK5476"/>
      <c r="BL5476"/>
      <c r="BM5476"/>
      <c r="BN5476"/>
      <c r="BO5476"/>
      <c r="BP5476"/>
      <c r="BQ5476"/>
      <c r="BR5476"/>
      <c r="BS5476"/>
      <c r="BT5476"/>
      <c r="BU5476"/>
      <c r="BV5476"/>
      <c r="BW5476"/>
      <c r="BX5476"/>
      <c r="BY5476"/>
      <c r="BZ5476"/>
      <c r="CA5476"/>
      <c r="CB5476"/>
      <c r="CC5476"/>
      <c r="CD5476"/>
      <c r="CE5476"/>
      <c r="CF5476"/>
      <c r="CG5476"/>
      <c r="CH5476"/>
      <c r="CI5476"/>
      <c r="CJ5476"/>
      <c r="CK5476"/>
      <c r="CL5476"/>
      <c r="CM5476"/>
      <c r="CN5476"/>
      <c r="CO5476"/>
      <c r="CP5476"/>
      <c r="CQ5476"/>
      <c r="CR5476"/>
      <c r="CS5476"/>
      <c r="CT5476"/>
      <c r="CU5476"/>
      <c r="CV5476"/>
    </row>
    <row r="5477" spans="10:100" x14ac:dyDescent="0.25">
      <c r="J5477"/>
      <c r="K5477"/>
      <c r="L5477"/>
      <c r="M5477"/>
      <c r="N5477"/>
      <c r="O5477"/>
      <c r="P5477"/>
      <c r="Q5477"/>
      <c r="R5477"/>
      <c r="S5477"/>
      <c r="T5477"/>
      <c r="U5477"/>
      <c r="V5477"/>
      <c r="W5477"/>
      <c r="X5477"/>
      <c r="Y5477"/>
      <c r="Z5477"/>
      <c r="AA5477"/>
      <c r="AB5477"/>
      <c r="AC5477"/>
      <c r="AD5477"/>
      <c r="AE5477"/>
      <c r="AF5477"/>
      <c r="AG5477"/>
      <c r="AH5477"/>
      <c r="AI5477"/>
      <c r="AJ5477"/>
      <c r="AK5477"/>
      <c r="AL5477"/>
      <c r="AM5477"/>
      <c r="AN5477"/>
      <c r="AO5477"/>
      <c r="AP5477"/>
      <c r="AQ5477"/>
      <c r="AR5477"/>
      <c r="AS5477"/>
      <c r="AT5477"/>
      <c r="AU5477"/>
      <c r="AV5477"/>
      <c r="AW5477"/>
      <c r="AX5477"/>
      <c r="AY5477"/>
      <c r="AZ5477"/>
      <c r="BA5477"/>
      <c r="BB5477"/>
      <c r="BC5477"/>
      <c r="BD5477"/>
      <c r="BE5477"/>
      <c r="BF5477"/>
      <c r="BG5477"/>
      <c r="BH5477"/>
      <c r="BI5477"/>
      <c r="BJ5477"/>
      <c r="BK5477"/>
      <c r="BL5477"/>
      <c r="BM5477"/>
      <c r="BN5477"/>
      <c r="BO5477"/>
      <c r="BP5477"/>
      <c r="BQ5477"/>
      <c r="BR5477"/>
      <c r="BS5477"/>
      <c r="BT5477"/>
      <c r="BU5477"/>
      <c r="BV5477"/>
      <c r="BW5477"/>
      <c r="BX5477"/>
      <c r="BY5477"/>
      <c r="BZ5477"/>
      <c r="CA5477"/>
      <c r="CB5477"/>
      <c r="CC5477"/>
      <c r="CD5477"/>
      <c r="CE5477"/>
      <c r="CF5477"/>
      <c r="CG5477"/>
      <c r="CH5477"/>
      <c r="CI5477"/>
      <c r="CJ5477"/>
      <c r="CK5477"/>
      <c r="CL5477"/>
      <c r="CM5477"/>
      <c r="CN5477"/>
      <c r="CO5477"/>
      <c r="CP5477"/>
      <c r="CQ5477"/>
      <c r="CR5477"/>
      <c r="CS5477"/>
      <c r="CT5477"/>
      <c r="CU5477"/>
      <c r="CV5477"/>
    </row>
    <row r="5478" spans="10:100" x14ac:dyDescent="0.25">
      <c r="J5478"/>
      <c r="K5478"/>
      <c r="L5478"/>
      <c r="M5478"/>
      <c r="N5478"/>
      <c r="O5478"/>
      <c r="P5478"/>
      <c r="Q5478"/>
      <c r="R5478"/>
      <c r="S5478"/>
      <c r="T5478"/>
      <c r="U5478"/>
      <c r="V5478"/>
      <c r="W5478"/>
      <c r="X5478"/>
      <c r="Y5478"/>
      <c r="Z5478"/>
      <c r="AA5478"/>
      <c r="AB5478"/>
      <c r="AC5478"/>
      <c r="AD5478"/>
      <c r="AE5478"/>
      <c r="AF5478"/>
      <c r="AG5478"/>
      <c r="AH5478"/>
      <c r="AI5478"/>
      <c r="AJ5478"/>
      <c r="AK5478"/>
      <c r="AL5478"/>
      <c r="AM5478"/>
      <c r="AN5478"/>
      <c r="AO5478"/>
      <c r="AP5478"/>
      <c r="AQ5478"/>
      <c r="AR5478"/>
      <c r="AS5478"/>
      <c r="AT5478"/>
      <c r="AU5478"/>
      <c r="AV5478"/>
      <c r="AW5478"/>
      <c r="AX5478"/>
      <c r="AY5478"/>
      <c r="AZ5478"/>
      <c r="BA5478"/>
      <c r="BB5478"/>
      <c r="BC5478"/>
      <c r="BD5478"/>
      <c r="BE5478"/>
      <c r="BF5478"/>
      <c r="BG5478"/>
      <c r="BH5478"/>
      <c r="BI5478"/>
      <c r="BJ5478"/>
      <c r="BK5478"/>
      <c r="BL5478"/>
      <c r="BM5478"/>
      <c r="BN5478"/>
      <c r="BO5478"/>
      <c r="BP5478"/>
      <c r="BQ5478"/>
      <c r="BR5478"/>
      <c r="BS5478"/>
      <c r="BT5478"/>
      <c r="BU5478"/>
      <c r="BV5478"/>
      <c r="BW5478"/>
      <c r="BX5478"/>
      <c r="BY5478"/>
      <c r="BZ5478"/>
      <c r="CA5478"/>
      <c r="CB5478"/>
      <c r="CC5478"/>
      <c r="CD5478"/>
      <c r="CE5478"/>
      <c r="CF5478"/>
      <c r="CG5478"/>
      <c r="CH5478"/>
      <c r="CI5478"/>
      <c r="CJ5478"/>
      <c r="CK5478"/>
      <c r="CL5478"/>
      <c r="CM5478"/>
      <c r="CN5478"/>
      <c r="CO5478"/>
      <c r="CP5478"/>
      <c r="CQ5478"/>
      <c r="CR5478"/>
      <c r="CS5478"/>
      <c r="CT5478"/>
      <c r="CU5478"/>
      <c r="CV5478"/>
    </row>
    <row r="5479" spans="10:100" x14ac:dyDescent="0.25">
      <c r="J5479"/>
      <c r="K5479"/>
      <c r="L5479"/>
      <c r="M5479"/>
      <c r="N5479"/>
      <c r="O5479"/>
      <c r="P5479"/>
      <c r="Q5479"/>
      <c r="R5479"/>
      <c r="S5479"/>
      <c r="T5479"/>
      <c r="U5479"/>
      <c r="V5479"/>
      <c r="W5479"/>
      <c r="X5479"/>
      <c r="Y5479"/>
      <c r="Z5479"/>
      <c r="AA5479"/>
      <c r="AB5479"/>
      <c r="AC5479"/>
      <c r="AD5479"/>
      <c r="AE5479"/>
      <c r="AF5479"/>
      <c r="AG5479"/>
      <c r="AH5479"/>
      <c r="AI5479"/>
      <c r="AJ5479"/>
      <c r="AK5479"/>
      <c r="AL5479"/>
      <c r="AM5479"/>
      <c r="AN5479"/>
      <c r="AO5479"/>
      <c r="AP5479"/>
      <c r="AQ5479"/>
      <c r="AR5479"/>
      <c r="AS5479"/>
      <c r="AT5479"/>
      <c r="AU5479"/>
      <c r="AV5479"/>
      <c r="AW5479"/>
      <c r="AX5479"/>
      <c r="AY5479"/>
      <c r="AZ5479"/>
      <c r="BA5479"/>
      <c r="BB5479"/>
      <c r="BC5479"/>
      <c r="BD5479"/>
      <c r="BE5479"/>
      <c r="BF5479"/>
      <c r="BG5479"/>
      <c r="BH5479"/>
      <c r="BI5479"/>
      <c r="BJ5479"/>
      <c r="BK5479"/>
      <c r="BL5479"/>
      <c r="BM5479"/>
      <c r="BN5479"/>
      <c r="BO5479"/>
      <c r="BP5479"/>
      <c r="BQ5479"/>
      <c r="BR5479"/>
      <c r="BS5479"/>
      <c r="BT5479"/>
      <c r="BU5479"/>
      <c r="BV5479"/>
      <c r="BW5479"/>
      <c r="BX5479"/>
      <c r="BY5479"/>
      <c r="BZ5479"/>
      <c r="CA5479"/>
      <c r="CB5479"/>
      <c r="CC5479"/>
      <c r="CD5479"/>
      <c r="CE5479"/>
      <c r="CF5479"/>
      <c r="CG5479"/>
      <c r="CH5479"/>
      <c r="CI5479"/>
      <c r="CJ5479"/>
      <c r="CK5479"/>
      <c r="CL5479"/>
      <c r="CM5479"/>
      <c r="CN5479"/>
      <c r="CO5479"/>
      <c r="CP5479"/>
      <c r="CQ5479"/>
      <c r="CR5479"/>
      <c r="CS5479"/>
      <c r="CT5479"/>
      <c r="CU5479"/>
      <c r="CV5479"/>
    </row>
    <row r="5480" spans="10:100" x14ac:dyDescent="0.25">
      <c r="J5480"/>
      <c r="K5480"/>
      <c r="L5480"/>
      <c r="M5480"/>
      <c r="N5480"/>
      <c r="O5480"/>
      <c r="P5480"/>
      <c r="Q5480"/>
      <c r="R5480"/>
      <c r="S5480"/>
      <c r="T5480"/>
      <c r="U5480"/>
      <c r="V5480"/>
      <c r="W5480"/>
      <c r="X5480"/>
      <c r="Y5480"/>
      <c r="Z5480"/>
      <c r="AA5480"/>
      <c r="AB5480"/>
      <c r="AC5480"/>
      <c r="AD5480"/>
      <c r="AE5480"/>
      <c r="AF5480"/>
      <c r="AG5480"/>
      <c r="AH5480"/>
      <c r="AI5480"/>
      <c r="AJ5480"/>
      <c r="AK5480"/>
      <c r="AL5480"/>
      <c r="AM5480"/>
      <c r="AN5480"/>
      <c r="AO5480"/>
      <c r="AP5480"/>
      <c r="AQ5480"/>
      <c r="AR5480"/>
      <c r="AS5480"/>
      <c r="AT5480"/>
      <c r="AU5480"/>
      <c r="AV5480"/>
      <c r="AW5480"/>
      <c r="AX5480"/>
      <c r="AY5480"/>
      <c r="AZ5480"/>
      <c r="BA5480"/>
      <c r="BB5480"/>
      <c r="BC5480"/>
      <c r="BD5480"/>
      <c r="BE5480"/>
      <c r="BF5480"/>
      <c r="BG5480"/>
      <c r="BH5480"/>
      <c r="BI5480"/>
      <c r="BJ5480"/>
      <c r="BK5480"/>
      <c r="BL5480"/>
      <c r="BM5480"/>
      <c r="BN5480"/>
      <c r="BO5480"/>
      <c r="BP5480"/>
      <c r="BQ5480"/>
      <c r="BR5480"/>
      <c r="BS5480"/>
      <c r="BT5480"/>
      <c r="BU5480"/>
      <c r="BV5480"/>
      <c r="BW5480"/>
      <c r="BX5480"/>
      <c r="BY5480"/>
      <c r="BZ5480"/>
      <c r="CA5480"/>
      <c r="CB5480"/>
      <c r="CC5480"/>
      <c r="CD5480"/>
      <c r="CE5480"/>
      <c r="CF5480"/>
      <c r="CG5480"/>
      <c r="CH5480"/>
      <c r="CI5480"/>
      <c r="CJ5480"/>
      <c r="CK5480"/>
      <c r="CL5480"/>
      <c r="CM5480"/>
      <c r="CN5480"/>
      <c r="CO5480"/>
      <c r="CP5480"/>
      <c r="CQ5480"/>
      <c r="CR5480"/>
      <c r="CS5480"/>
      <c r="CT5480"/>
      <c r="CU5480"/>
      <c r="CV5480"/>
    </row>
    <row r="5481" spans="10:100" x14ac:dyDescent="0.25">
      <c r="J5481"/>
      <c r="K5481"/>
      <c r="L5481"/>
      <c r="M5481"/>
      <c r="N5481"/>
      <c r="O5481"/>
      <c r="P5481"/>
      <c r="Q5481"/>
      <c r="R5481"/>
      <c r="S5481"/>
      <c r="T5481"/>
      <c r="U5481"/>
      <c r="V5481"/>
      <c r="W5481"/>
      <c r="X5481"/>
      <c r="Y5481"/>
      <c r="Z5481"/>
      <c r="AA5481"/>
      <c r="AB5481"/>
      <c r="AC5481"/>
      <c r="AD5481"/>
      <c r="AE5481"/>
      <c r="AF5481"/>
      <c r="AG5481"/>
      <c r="AH5481"/>
      <c r="AI5481"/>
      <c r="AJ5481"/>
      <c r="AK5481"/>
      <c r="AL5481"/>
      <c r="AM5481"/>
      <c r="AN5481"/>
      <c r="AO5481"/>
      <c r="AP5481"/>
      <c r="AQ5481"/>
      <c r="AR5481"/>
      <c r="AS5481"/>
      <c r="AT5481"/>
      <c r="AU5481"/>
      <c r="AV5481"/>
      <c r="AW5481"/>
      <c r="AX5481"/>
      <c r="AY5481"/>
      <c r="AZ5481"/>
      <c r="BA5481"/>
      <c r="BB5481"/>
      <c r="BC5481"/>
      <c r="BD5481"/>
      <c r="BE5481"/>
      <c r="BF5481"/>
      <c r="BG5481"/>
      <c r="BH5481"/>
      <c r="BI5481"/>
      <c r="BJ5481"/>
      <c r="BK5481"/>
      <c r="BL5481"/>
      <c r="BM5481"/>
      <c r="BN5481"/>
      <c r="BO5481"/>
      <c r="BP5481"/>
      <c r="BQ5481"/>
      <c r="BR5481"/>
      <c r="BS5481"/>
      <c r="BT5481"/>
      <c r="BU5481"/>
      <c r="BV5481"/>
      <c r="BW5481"/>
      <c r="BX5481"/>
      <c r="BY5481"/>
      <c r="BZ5481"/>
      <c r="CA5481"/>
      <c r="CB5481"/>
      <c r="CC5481"/>
      <c r="CD5481"/>
      <c r="CE5481"/>
      <c r="CF5481"/>
      <c r="CG5481"/>
      <c r="CH5481"/>
      <c r="CI5481"/>
      <c r="CJ5481"/>
      <c r="CK5481"/>
      <c r="CL5481"/>
      <c r="CM5481"/>
      <c r="CN5481"/>
      <c r="CO5481"/>
      <c r="CP5481"/>
      <c r="CQ5481"/>
      <c r="CR5481"/>
      <c r="CS5481"/>
      <c r="CT5481"/>
      <c r="CU5481"/>
      <c r="CV5481"/>
    </row>
    <row r="5482" spans="10:100" x14ac:dyDescent="0.25">
      <c r="J5482"/>
      <c r="K5482"/>
      <c r="L5482"/>
      <c r="M5482"/>
      <c r="N5482"/>
      <c r="O5482"/>
      <c r="P5482"/>
      <c r="Q5482"/>
      <c r="R5482"/>
      <c r="S5482"/>
      <c r="T5482"/>
      <c r="U5482"/>
      <c r="V5482"/>
      <c r="W5482"/>
      <c r="X5482"/>
      <c r="Y5482"/>
      <c r="Z5482"/>
      <c r="AA5482"/>
      <c r="AB5482"/>
      <c r="AC5482"/>
      <c r="AD5482"/>
      <c r="AE5482"/>
      <c r="AF5482"/>
      <c r="AG5482"/>
      <c r="AH5482"/>
      <c r="AI5482"/>
      <c r="AJ5482"/>
      <c r="AK5482"/>
      <c r="AL5482"/>
      <c r="AM5482"/>
      <c r="AN5482"/>
      <c r="AO5482"/>
      <c r="AP5482"/>
      <c r="AQ5482"/>
      <c r="AR5482"/>
      <c r="AS5482"/>
      <c r="AT5482"/>
      <c r="AU5482"/>
      <c r="AV5482"/>
      <c r="AW5482"/>
      <c r="AX5482"/>
      <c r="AY5482"/>
      <c r="AZ5482"/>
      <c r="BA5482"/>
      <c r="BB5482"/>
      <c r="BC5482"/>
      <c r="BD5482"/>
      <c r="BE5482"/>
      <c r="BF5482"/>
      <c r="BG5482"/>
      <c r="BH5482"/>
      <c r="BI5482"/>
      <c r="BJ5482"/>
      <c r="BK5482"/>
      <c r="BL5482"/>
      <c r="BM5482"/>
      <c r="BN5482"/>
      <c r="BO5482"/>
      <c r="BP5482"/>
      <c r="BQ5482"/>
      <c r="BR5482"/>
      <c r="BS5482"/>
      <c r="BT5482"/>
      <c r="BU5482"/>
      <c r="BV5482"/>
      <c r="BW5482"/>
      <c r="BX5482"/>
      <c r="BY5482"/>
      <c r="BZ5482"/>
      <c r="CA5482"/>
      <c r="CB5482"/>
      <c r="CC5482"/>
      <c r="CD5482"/>
      <c r="CE5482"/>
      <c r="CF5482"/>
      <c r="CG5482"/>
      <c r="CH5482"/>
      <c r="CI5482"/>
      <c r="CJ5482"/>
      <c r="CK5482"/>
      <c r="CL5482"/>
      <c r="CM5482"/>
      <c r="CN5482"/>
      <c r="CO5482"/>
      <c r="CP5482"/>
      <c r="CQ5482"/>
      <c r="CR5482"/>
      <c r="CS5482"/>
      <c r="CT5482"/>
      <c r="CU5482"/>
      <c r="CV5482"/>
    </row>
    <row r="5483" spans="10:100" x14ac:dyDescent="0.25">
      <c r="J5483"/>
      <c r="K5483"/>
      <c r="L5483"/>
      <c r="M5483"/>
      <c r="N5483"/>
      <c r="O5483"/>
      <c r="P5483"/>
      <c r="Q5483"/>
      <c r="R5483"/>
      <c r="S5483"/>
      <c r="T5483"/>
      <c r="U5483"/>
      <c r="V5483"/>
      <c r="W5483"/>
      <c r="X5483"/>
      <c r="Y5483"/>
      <c r="Z5483"/>
      <c r="AA5483"/>
      <c r="AB5483"/>
      <c r="AC5483"/>
      <c r="AD5483"/>
      <c r="AE5483"/>
      <c r="AF5483"/>
      <c r="AG5483"/>
      <c r="AH5483"/>
      <c r="AI5483"/>
      <c r="AJ5483"/>
      <c r="AK5483"/>
      <c r="AL5483"/>
      <c r="AM5483"/>
      <c r="AN5483"/>
      <c r="AO5483"/>
      <c r="AP5483"/>
      <c r="AQ5483"/>
      <c r="AR5483"/>
      <c r="AS5483"/>
      <c r="AT5483"/>
      <c r="AU5483"/>
      <c r="AV5483"/>
      <c r="AW5483"/>
      <c r="AX5483"/>
      <c r="AY5483"/>
      <c r="AZ5483"/>
      <c r="BA5483"/>
      <c r="BB5483"/>
      <c r="BC5483"/>
      <c r="BD5483"/>
      <c r="BE5483"/>
      <c r="BF5483"/>
      <c r="BG5483"/>
      <c r="BH5483"/>
      <c r="BI5483"/>
      <c r="BJ5483"/>
      <c r="BK5483"/>
      <c r="BL5483"/>
      <c r="BM5483"/>
      <c r="BN5483"/>
      <c r="BO5483"/>
      <c r="BP5483"/>
      <c r="BQ5483"/>
      <c r="BR5483"/>
      <c r="BS5483"/>
      <c r="BT5483"/>
      <c r="BU5483"/>
      <c r="BV5483"/>
      <c r="BW5483"/>
      <c r="BX5483"/>
      <c r="BY5483"/>
      <c r="BZ5483"/>
      <c r="CA5483"/>
      <c r="CB5483"/>
      <c r="CC5483"/>
      <c r="CD5483"/>
      <c r="CE5483"/>
      <c r="CF5483"/>
      <c r="CG5483"/>
      <c r="CH5483"/>
      <c r="CI5483"/>
      <c r="CJ5483"/>
      <c r="CK5483"/>
      <c r="CL5483"/>
      <c r="CM5483"/>
      <c r="CN5483"/>
      <c r="CO5483"/>
      <c r="CP5483"/>
      <c r="CQ5483"/>
      <c r="CR5483"/>
      <c r="CS5483"/>
      <c r="CT5483"/>
      <c r="CU5483"/>
      <c r="CV5483"/>
    </row>
    <row r="5484" spans="10:100" x14ac:dyDescent="0.25">
      <c r="J5484"/>
      <c r="K5484"/>
      <c r="L5484"/>
      <c r="M5484"/>
      <c r="N5484"/>
      <c r="O5484"/>
      <c r="P5484"/>
      <c r="Q5484"/>
      <c r="R5484"/>
      <c r="S5484"/>
      <c r="T5484"/>
      <c r="U5484"/>
      <c r="V5484"/>
      <c r="W5484"/>
      <c r="X5484"/>
      <c r="Y5484"/>
      <c r="Z5484"/>
      <c r="AA5484"/>
      <c r="AB5484"/>
      <c r="AC5484"/>
      <c r="AD5484"/>
      <c r="AE5484"/>
      <c r="AF5484"/>
      <c r="AG5484"/>
      <c r="AH5484"/>
      <c r="AI5484"/>
      <c r="AJ5484"/>
      <c r="AK5484"/>
      <c r="AL5484"/>
      <c r="AM5484"/>
      <c r="AN5484"/>
      <c r="AO5484"/>
      <c r="AP5484"/>
      <c r="AQ5484"/>
      <c r="AR5484"/>
      <c r="AS5484"/>
      <c r="AT5484"/>
      <c r="AU5484"/>
      <c r="AV5484"/>
      <c r="AW5484"/>
      <c r="AX5484"/>
      <c r="AY5484"/>
      <c r="AZ5484"/>
      <c r="BA5484"/>
      <c r="BB5484"/>
      <c r="BC5484"/>
      <c r="BD5484"/>
      <c r="BE5484"/>
      <c r="BF5484"/>
      <c r="BG5484"/>
      <c r="BH5484"/>
      <c r="BI5484"/>
      <c r="BJ5484"/>
      <c r="BK5484"/>
      <c r="BL5484"/>
      <c r="BM5484"/>
      <c r="BN5484"/>
      <c r="BO5484"/>
      <c r="BP5484"/>
      <c r="BQ5484"/>
      <c r="BR5484"/>
      <c r="BS5484"/>
      <c r="BT5484"/>
      <c r="BU5484"/>
      <c r="BV5484"/>
      <c r="BW5484"/>
      <c r="BX5484"/>
      <c r="BY5484"/>
      <c r="BZ5484"/>
      <c r="CA5484"/>
      <c r="CB5484"/>
      <c r="CC5484"/>
      <c r="CD5484"/>
      <c r="CE5484"/>
      <c r="CF5484"/>
      <c r="CG5484"/>
      <c r="CH5484"/>
      <c r="CI5484"/>
      <c r="CJ5484"/>
      <c r="CK5484"/>
      <c r="CL5484"/>
      <c r="CM5484"/>
      <c r="CN5484"/>
      <c r="CO5484"/>
      <c r="CP5484"/>
      <c r="CQ5484"/>
      <c r="CR5484"/>
      <c r="CS5484"/>
      <c r="CT5484"/>
      <c r="CU5484"/>
      <c r="CV5484"/>
    </row>
    <row r="5485" spans="10:100" x14ac:dyDescent="0.25">
      <c r="J5485"/>
      <c r="K5485"/>
      <c r="L5485"/>
      <c r="M5485"/>
      <c r="N5485"/>
      <c r="O5485"/>
      <c r="P5485"/>
      <c r="Q5485"/>
      <c r="R5485"/>
      <c r="S5485"/>
      <c r="T5485"/>
      <c r="U5485"/>
      <c r="V5485"/>
      <c r="W5485"/>
      <c r="X5485"/>
      <c r="Y5485"/>
      <c r="Z5485"/>
      <c r="AA5485"/>
      <c r="AB5485"/>
      <c r="AC5485"/>
      <c r="AD5485"/>
      <c r="AE5485"/>
      <c r="AF5485"/>
      <c r="AG5485"/>
      <c r="AH5485"/>
      <c r="AI5485"/>
      <c r="AJ5485"/>
      <c r="AK5485"/>
      <c r="AL5485"/>
      <c r="AM5485"/>
      <c r="AN5485"/>
      <c r="AO5485"/>
      <c r="AP5485"/>
      <c r="AQ5485"/>
      <c r="AR5485"/>
      <c r="AS5485"/>
      <c r="AT5485"/>
      <c r="AU5485"/>
      <c r="AV5485"/>
      <c r="AW5485"/>
      <c r="AX5485"/>
      <c r="AY5485"/>
      <c r="AZ5485"/>
      <c r="BA5485"/>
      <c r="BB5485"/>
      <c r="BC5485"/>
      <c r="BD5485"/>
      <c r="BE5485"/>
      <c r="BF5485"/>
      <c r="BG5485"/>
      <c r="BH5485"/>
      <c r="BI5485"/>
      <c r="BJ5485"/>
      <c r="BK5485"/>
      <c r="BL5485"/>
      <c r="BM5485"/>
      <c r="BN5485"/>
      <c r="BO5485"/>
      <c r="BP5485"/>
      <c r="BQ5485"/>
      <c r="BR5485"/>
      <c r="BS5485"/>
      <c r="BT5485"/>
      <c r="BU5485"/>
      <c r="BV5485"/>
      <c r="BW5485"/>
      <c r="BX5485"/>
      <c r="BY5485"/>
      <c r="BZ5485"/>
      <c r="CA5485"/>
      <c r="CB5485"/>
      <c r="CC5485"/>
      <c r="CD5485"/>
      <c r="CE5485"/>
      <c r="CF5485"/>
      <c r="CG5485"/>
      <c r="CH5485"/>
      <c r="CI5485"/>
      <c r="CJ5485"/>
      <c r="CK5485"/>
      <c r="CL5485"/>
      <c r="CM5485"/>
      <c r="CN5485"/>
      <c r="CO5485"/>
      <c r="CP5485"/>
      <c r="CQ5485"/>
      <c r="CR5485"/>
      <c r="CS5485"/>
      <c r="CT5485"/>
      <c r="CU5485"/>
      <c r="CV5485"/>
    </row>
    <row r="5486" spans="10:100" x14ac:dyDescent="0.25">
      <c r="J5486"/>
      <c r="K5486"/>
      <c r="L5486"/>
      <c r="M5486"/>
      <c r="N5486"/>
      <c r="O5486"/>
      <c r="P5486"/>
      <c r="Q5486"/>
      <c r="R5486"/>
      <c r="S5486"/>
      <c r="T5486"/>
      <c r="U5486"/>
      <c r="V5486"/>
      <c r="W5486"/>
      <c r="X5486"/>
      <c r="Y5486"/>
      <c r="Z5486"/>
      <c r="AA5486"/>
      <c r="AB5486"/>
      <c r="AC5486"/>
      <c r="AD5486"/>
      <c r="AE5486"/>
      <c r="AF5486"/>
      <c r="AG5486"/>
      <c r="AH5486"/>
      <c r="AI5486"/>
      <c r="AJ5486"/>
      <c r="AK5486"/>
      <c r="AL5486"/>
      <c r="AM5486"/>
      <c r="AN5486"/>
      <c r="AO5486"/>
      <c r="AP5486"/>
      <c r="AQ5486"/>
      <c r="AR5486"/>
      <c r="AS5486"/>
      <c r="AT5486"/>
      <c r="AU5486"/>
      <c r="AV5486"/>
      <c r="AW5486"/>
      <c r="AX5486"/>
      <c r="AY5486"/>
      <c r="AZ5486"/>
      <c r="BA5486"/>
      <c r="BB5486"/>
      <c r="BC5486"/>
      <c r="BD5486"/>
      <c r="BE5486"/>
      <c r="BF5486"/>
      <c r="BG5486"/>
      <c r="BH5486"/>
      <c r="BI5486"/>
      <c r="BJ5486"/>
      <c r="BK5486"/>
      <c r="BL5486"/>
      <c r="BM5486"/>
      <c r="BN5486"/>
      <c r="BO5486"/>
      <c r="BP5486"/>
      <c r="BQ5486"/>
      <c r="BR5486"/>
      <c r="BS5486"/>
      <c r="BT5486"/>
      <c r="BU5486"/>
      <c r="BV5486"/>
      <c r="BW5486"/>
      <c r="BX5486"/>
      <c r="BY5486"/>
      <c r="BZ5486"/>
      <c r="CA5486"/>
      <c r="CB5486"/>
      <c r="CC5486"/>
      <c r="CD5486"/>
      <c r="CE5486"/>
      <c r="CF5486"/>
      <c r="CG5486"/>
      <c r="CH5486"/>
      <c r="CI5486"/>
      <c r="CJ5486"/>
      <c r="CK5486"/>
      <c r="CL5486"/>
      <c r="CM5486"/>
      <c r="CN5486"/>
      <c r="CO5486"/>
      <c r="CP5486"/>
      <c r="CQ5486"/>
      <c r="CR5486"/>
      <c r="CS5486"/>
      <c r="CT5486"/>
      <c r="CU5486"/>
      <c r="CV5486"/>
    </row>
    <row r="5487" spans="10:100" x14ac:dyDescent="0.25">
      <c r="J5487"/>
      <c r="K5487"/>
      <c r="L5487"/>
      <c r="M5487"/>
      <c r="N5487"/>
      <c r="O5487"/>
      <c r="P5487"/>
      <c r="Q5487"/>
      <c r="R5487"/>
      <c r="S5487"/>
      <c r="T5487"/>
      <c r="U5487"/>
      <c r="V5487"/>
      <c r="W5487"/>
      <c r="X5487"/>
      <c r="Y5487"/>
      <c r="Z5487"/>
      <c r="AA5487"/>
      <c r="AB5487"/>
      <c r="AC5487"/>
      <c r="AD5487"/>
      <c r="AE5487"/>
      <c r="AF5487"/>
      <c r="AG5487"/>
      <c r="AH5487"/>
      <c r="AI5487"/>
      <c r="AJ5487"/>
      <c r="AK5487"/>
      <c r="AL5487"/>
      <c r="AM5487"/>
      <c r="AN5487"/>
      <c r="AO5487"/>
      <c r="AP5487"/>
      <c r="AQ5487"/>
      <c r="AR5487"/>
      <c r="AS5487"/>
      <c r="AT5487"/>
      <c r="AU5487"/>
      <c r="AV5487"/>
      <c r="AW5487"/>
      <c r="AX5487"/>
      <c r="AY5487"/>
      <c r="AZ5487"/>
      <c r="BA5487"/>
      <c r="BB5487"/>
      <c r="BC5487"/>
      <c r="BD5487"/>
      <c r="BE5487"/>
      <c r="BF5487"/>
      <c r="BG5487"/>
      <c r="BH5487"/>
      <c r="BI5487"/>
      <c r="BJ5487"/>
      <c r="BK5487"/>
      <c r="BL5487"/>
      <c r="BM5487"/>
      <c r="BN5487"/>
      <c r="BO5487"/>
      <c r="BP5487"/>
      <c r="BQ5487"/>
      <c r="BR5487"/>
      <c r="BS5487"/>
      <c r="BT5487"/>
      <c r="BU5487"/>
      <c r="BV5487"/>
      <c r="BW5487"/>
      <c r="BX5487"/>
      <c r="BY5487"/>
      <c r="BZ5487"/>
      <c r="CA5487"/>
      <c r="CB5487"/>
      <c r="CC5487"/>
      <c r="CD5487"/>
      <c r="CE5487"/>
      <c r="CF5487"/>
      <c r="CG5487"/>
      <c r="CH5487"/>
      <c r="CI5487"/>
      <c r="CJ5487"/>
      <c r="CK5487"/>
      <c r="CL5487"/>
      <c r="CM5487"/>
      <c r="CN5487"/>
      <c r="CO5487"/>
      <c r="CP5487"/>
      <c r="CQ5487"/>
      <c r="CR5487"/>
      <c r="CS5487"/>
      <c r="CT5487"/>
      <c r="CU5487"/>
      <c r="CV5487"/>
    </row>
    <row r="5488" spans="10:100" x14ac:dyDescent="0.25">
      <c r="J5488"/>
      <c r="K5488"/>
      <c r="L5488"/>
      <c r="M5488"/>
      <c r="N5488"/>
      <c r="O5488"/>
      <c r="P5488"/>
      <c r="Q5488"/>
      <c r="R5488"/>
      <c r="S5488"/>
      <c r="T5488"/>
      <c r="U5488"/>
      <c r="V5488"/>
      <c r="W5488"/>
      <c r="X5488"/>
      <c r="Y5488"/>
      <c r="Z5488"/>
      <c r="AA5488"/>
      <c r="AB5488"/>
      <c r="AC5488"/>
      <c r="AD5488"/>
      <c r="AE5488"/>
      <c r="AF5488"/>
      <c r="AG5488"/>
      <c r="AH5488"/>
      <c r="AI5488"/>
      <c r="AJ5488"/>
      <c r="AK5488"/>
      <c r="AL5488"/>
      <c r="AM5488"/>
      <c r="AN5488"/>
      <c r="AO5488"/>
      <c r="AP5488"/>
      <c r="AQ5488"/>
      <c r="AR5488"/>
      <c r="AS5488"/>
      <c r="AT5488"/>
      <c r="AU5488"/>
      <c r="AV5488"/>
      <c r="AW5488"/>
      <c r="AX5488"/>
      <c r="AY5488"/>
      <c r="AZ5488"/>
      <c r="BA5488"/>
      <c r="BB5488"/>
      <c r="BC5488"/>
      <c r="BD5488"/>
      <c r="BE5488"/>
      <c r="BF5488"/>
      <c r="BG5488"/>
      <c r="BH5488"/>
      <c r="BI5488"/>
      <c r="BJ5488"/>
      <c r="BK5488"/>
      <c r="BL5488"/>
      <c r="BM5488"/>
      <c r="BN5488"/>
      <c r="BO5488"/>
      <c r="BP5488"/>
      <c r="BQ5488"/>
      <c r="BR5488"/>
      <c r="BS5488"/>
      <c r="BT5488"/>
      <c r="BU5488"/>
      <c r="BV5488"/>
      <c r="BW5488"/>
      <c r="BX5488"/>
      <c r="BY5488"/>
      <c r="BZ5488"/>
      <c r="CA5488"/>
      <c r="CB5488"/>
      <c r="CC5488"/>
      <c r="CD5488"/>
      <c r="CE5488"/>
      <c r="CF5488"/>
      <c r="CG5488"/>
      <c r="CH5488"/>
      <c r="CI5488"/>
      <c r="CJ5488"/>
      <c r="CK5488"/>
      <c r="CL5488"/>
      <c r="CM5488"/>
      <c r="CN5488"/>
      <c r="CO5488"/>
      <c r="CP5488"/>
      <c r="CQ5488"/>
      <c r="CR5488"/>
      <c r="CS5488"/>
      <c r="CT5488"/>
      <c r="CU5488"/>
      <c r="CV5488"/>
    </row>
    <row r="5489" spans="10:100" x14ac:dyDescent="0.25">
      <c r="J5489"/>
      <c r="K5489"/>
      <c r="L5489"/>
      <c r="M5489"/>
      <c r="N5489"/>
      <c r="O5489"/>
      <c r="P5489"/>
      <c r="Q5489"/>
      <c r="R5489"/>
      <c r="S5489"/>
      <c r="T5489"/>
      <c r="U5489"/>
      <c r="V5489"/>
      <c r="W5489"/>
      <c r="X5489"/>
      <c r="Y5489"/>
      <c r="Z5489"/>
      <c r="AA5489"/>
      <c r="AB5489"/>
      <c r="AC5489"/>
      <c r="AD5489"/>
      <c r="AE5489"/>
      <c r="AF5489"/>
      <c r="AG5489"/>
      <c r="AH5489"/>
      <c r="AI5489"/>
      <c r="AJ5489"/>
      <c r="AK5489"/>
      <c r="AL5489"/>
      <c r="AM5489"/>
      <c r="AN5489"/>
      <c r="AO5489"/>
      <c r="AP5489"/>
      <c r="AQ5489"/>
      <c r="AR5489"/>
      <c r="AS5489"/>
      <c r="AT5489"/>
      <c r="AU5489"/>
      <c r="AV5489"/>
      <c r="AW5489"/>
      <c r="AX5489"/>
      <c r="AY5489"/>
      <c r="AZ5489"/>
      <c r="BA5489"/>
      <c r="BB5489"/>
      <c r="BC5489"/>
      <c r="BD5489"/>
      <c r="BE5489"/>
      <c r="BF5489"/>
      <c r="BG5489"/>
      <c r="BH5489"/>
      <c r="BI5489"/>
      <c r="BJ5489"/>
      <c r="BK5489"/>
      <c r="BL5489"/>
      <c r="BM5489"/>
      <c r="BN5489"/>
      <c r="BO5489"/>
      <c r="BP5489"/>
      <c r="BQ5489"/>
      <c r="BR5489"/>
      <c r="BS5489"/>
      <c r="BT5489"/>
      <c r="BU5489"/>
      <c r="BV5489"/>
      <c r="BW5489"/>
      <c r="BX5489"/>
      <c r="BY5489"/>
      <c r="BZ5489"/>
      <c r="CA5489"/>
      <c r="CB5489"/>
      <c r="CC5489"/>
      <c r="CD5489"/>
      <c r="CE5489"/>
      <c r="CF5489"/>
      <c r="CG5489"/>
      <c r="CH5489"/>
      <c r="CI5489"/>
      <c r="CJ5489"/>
      <c r="CK5489"/>
      <c r="CL5489"/>
      <c r="CM5489"/>
      <c r="CN5489"/>
      <c r="CO5489"/>
      <c r="CP5489"/>
      <c r="CQ5489"/>
      <c r="CR5489"/>
      <c r="CS5489"/>
      <c r="CT5489"/>
      <c r="CU5489"/>
      <c r="CV5489"/>
    </row>
    <row r="5490" spans="10:100" x14ac:dyDescent="0.25">
      <c r="J5490"/>
      <c r="K5490"/>
      <c r="L5490"/>
      <c r="M5490"/>
      <c r="N5490"/>
      <c r="O5490"/>
      <c r="P5490"/>
      <c r="Q5490"/>
      <c r="R5490"/>
      <c r="S5490"/>
      <c r="T5490"/>
      <c r="U5490"/>
      <c r="V5490"/>
      <c r="W5490"/>
      <c r="X5490"/>
      <c r="Y5490"/>
      <c r="Z5490"/>
      <c r="AA5490"/>
      <c r="AB5490"/>
      <c r="AC5490"/>
      <c r="AD5490"/>
      <c r="AE5490"/>
      <c r="AF5490"/>
      <c r="AG5490"/>
      <c r="AH5490"/>
      <c r="AI5490"/>
      <c r="AJ5490"/>
      <c r="AK5490"/>
      <c r="AL5490"/>
      <c r="AM5490"/>
      <c r="AN5490"/>
      <c r="AO5490"/>
      <c r="AP5490"/>
      <c r="AQ5490"/>
      <c r="AR5490"/>
      <c r="AS5490"/>
      <c r="AT5490"/>
      <c r="AU5490"/>
      <c r="AV5490"/>
      <c r="AW5490"/>
      <c r="AX5490"/>
      <c r="AY5490"/>
      <c r="AZ5490"/>
      <c r="BA5490"/>
      <c r="BB5490"/>
      <c r="BC5490"/>
      <c r="BD5490"/>
      <c r="BE5490"/>
      <c r="BF5490"/>
      <c r="BG5490"/>
      <c r="BH5490"/>
      <c r="BI5490"/>
      <c r="BJ5490"/>
      <c r="BK5490"/>
      <c r="BL5490"/>
      <c r="BM5490"/>
      <c r="BN5490"/>
      <c r="BO5490"/>
      <c r="BP5490"/>
      <c r="BQ5490"/>
      <c r="BR5490"/>
      <c r="BS5490"/>
      <c r="BT5490"/>
      <c r="BU5490"/>
      <c r="BV5490"/>
      <c r="BW5490"/>
      <c r="BX5490"/>
      <c r="BY5490"/>
      <c r="BZ5490"/>
      <c r="CA5490"/>
      <c r="CB5490"/>
      <c r="CC5490"/>
      <c r="CD5490"/>
      <c r="CE5490"/>
      <c r="CF5490"/>
      <c r="CG5490"/>
      <c r="CH5490"/>
      <c r="CI5490"/>
      <c r="CJ5490"/>
      <c r="CK5490"/>
      <c r="CL5490"/>
      <c r="CM5490"/>
      <c r="CN5490"/>
      <c r="CO5490"/>
      <c r="CP5490"/>
      <c r="CQ5490"/>
      <c r="CR5490"/>
      <c r="CS5490"/>
      <c r="CT5490"/>
      <c r="CU5490"/>
      <c r="CV5490"/>
    </row>
    <row r="5491" spans="10:100" x14ac:dyDescent="0.25">
      <c r="J5491"/>
      <c r="K5491"/>
      <c r="L5491"/>
      <c r="M5491"/>
      <c r="N5491"/>
      <c r="O5491"/>
      <c r="P5491"/>
      <c r="Q5491"/>
      <c r="R5491"/>
      <c r="S5491"/>
      <c r="T5491"/>
      <c r="U5491"/>
      <c r="V5491"/>
      <c r="W5491"/>
      <c r="X5491"/>
      <c r="Y5491"/>
      <c r="Z5491"/>
      <c r="AA5491"/>
      <c r="AB5491"/>
      <c r="AC5491"/>
      <c r="AD5491"/>
      <c r="AE5491"/>
      <c r="AF5491"/>
      <c r="AG5491"/>
      <c r="AH5491"/>
      <c r="AI5491"/>
      <c r="AJ5491"/>
      <c r="AK5491"/>
      <c r="AL5491"/>
      <c r="AM5491"/>
      <c r="AN5491"/>
      <c r="AO5491"/>
      <c r="AP5491"/>
      <c r="AQ5491"/>
      <c r="AR5491"/>
      <c r="AS5491"/>
      <c r="AT5491"/>
      <c r="AU5491"/>
      <c r="AV5491"/>
      <c r="AW5491"/>
      <c r="AX5491"/>
      <c r="AY5491"/>
      <c r="AZ5491"/>
      <c r="BA5491"/>
      <c r="BB5491"/>
      <c r="BC5491"/>
      <c r="BD5491"/>
      <c r="BE5491"/>
      <c r="BF5491"/>
      <c r="BG5491"/>
      <c r="BH5491"/>
      <c r="BI5491"/>
      <c r="BJ5491"/>
      <c r="BK5491"/>
      <c r="BL5491"/>
      <c r="BM5491"/>
      <c r="BN5491"/>
      <c r="BO5491"/>
      <c r="BP5491"/>
      <c r="BQ5491"/>
      <c r="BR5491"/>
      <c r="BS5491"/>
      <c r="BT5491"/>
      <c r="BU5491"/>
      <c r="BV5491"/>
      <c r="BW5491"/>
      <c r="BX5491"/>
      <c r="BY5491"/>
      <c r="BZ5491"/>
      <c r="CA5491"/>
      <c r="CB5491"/>
      <c r="CC5491"/>
      <c r="CD5491"/>
      <c r="CE5491"/>
      <c r="CF5491"/>
      <c r="CG5491"/>
      <c r="CH5491"/>
      <c r="CI5491"/>
      <c r="CJ5491"/>
      <c r="CK5491"/>
      <c r="CL5491"/>
      <c r="CM5491"/>
      <c r="CN5491"/>
      <c r="CO5491"/>
      <c r="CP5491"/>
      <c r="CQ5491"/>
      <c r="CR5491"/>
      <c r="CS5491"/>
      <c r="CT5491"/>
      <c r="CU5491"/>
      <c r="CV5491"/>
    </row>
    <row r="5492" spans="10:100" x14ac:dyDescent="0.25">
      <c r="J5492"/>
      <c r="K5492"/>
      <c r="L5492"/>
      <c r="M5492"/>
      <c r="N5492"/>
      <c r="O5492"/>
      <c r="P5492"/>
      <c r="Q5492"/>
      <c r="R5492"/>
      <c r="S5492"/>
      <c r="T5492"/>
      <c r="U5492"/>
      <c r="V5492"/>
      <c r="W5492"/>
      <c r="X5492"/>
      <c r="Y5492"/>
      <c r="Z5492"/>
      <c r="AA5492"/>
      <c r="AB5492"/>
      <c r="AC5492"/>
      <c r="AD5492"/>
      <c r="AE5492"/>
      <c r="AF5492"/>
      <c r="AG5492"/>
      <c r="AH5492"/>
      <c r="AI5492"/>
      <c r="AJ5492"/>
      <c r="AK5492"/>
      <c r="AL5492"/>
      <c r="AM5492"/>
      <c r="AN5492"/>
      <c r="AO5492"/>
      <c r="AP5492"/>
      <c r="AQ5492"/>
      <c r="AR5492"/>
      <c r="AS5492"/>
      <c r="AT5492"/>
      <c r="AU5492"/>
      <c r="AV5492"/>
      <c r="AW5492"/>
      <c r="AX5492"/>
      <c r="AY5492"/>
      <c r="AZ5492"/>
      <c r="BA5492"/>
      <c r="BB5492"/>
      <c r="BC5492"/>
      <c r="BD5492"/>
      <c r="BE5492"/>
      <c r="BF5492"/>
      <c r="BG5492"/>
      <c r="BH5492"/>
      <c r="BI5492"/>
      <c r="BJ5492"/>
      <c r="BK5492"/>
      <c r="BL5492"/>
      <c r="BM5492"/>
      <c r="BN5492"/>
      <c r="BO5492"/>
      <c r="BP5492"/>
      <c r="BQ5492"/>
      <c r="BR5492"/>
      <c r="BS5492"/>
      <c r="BT5492"/>
      <c r="BU5492"/>
      <c r="BV5492"/>
      <c r="BW5492"/>
      <c r="BX5492"/>
      <c r="BY5492"/>
      <c r="BZ5492"/>
      <c r="CA5492"/>
      <c r="CB5492"/>
      <c r="CC5492"/>
      <c r="CD5492"/>
      <c r="CE5492"/>
      <c r="CF5492"/>
      <c r="CG5492"/>
      <c r="CH5492"/>
      <c r="CI5492"/>
      <c r="CJ5492"/>
      <c r="CK5492"/>
      <c r="CL5492"/>
      <c r="CM5492"/>
      <c r="CN5492"/>
      <c r="CO5492"/>
      <c r="CP5492"/>
      <c r="CQ5492"/>
      <c r="CR5492"/>
      <c r="CS5492"/>
      <c r="CT5492"/>
      <c r="CU5492"/>
      <c r="CV5492"/>
    </row>
    <row r="5493" spans="10:100" x14ac:dyDescent="0.25">
      <c r="J5493"/>
      <c r="K5493"/>
      <c r="L5493"/>
      <c r="M5493"/>
      <c r="N5493"/>
      <c r="O5493"/>
      <c r="P5493"/>
      <c r="Q5493"/>
      <c r="R5493"/>
      <c r="S5493"/>
      <c r="T5493"/>
      <c r="U5493"/>
      <c r="V5493"/>
      <c r="W5493"/>
      <c r="X5493"/>
      <c r="Y5493"/>
      <c r="Z5493"/>
      <c r="AA5493"/>
      <c r="AB5493"/>
      <c r="AC5493"/>
      <c r="AD5493"/>
      <c r="AE5493"/>
      <c r="AF5493"/>
      <c r="AG5493"/>
      <c r="AH5493"/>
      <c r="AI5493"/>
      <c r="AJ5493"/>
      <c r="AK5493"/>
      <c r="AL5493"/>
      <c r="AM5493"/>
      <c r="AN5493"/>
      <c r="AO5493"/>
      <c r="AP5493"/>
      <c r="AQ5493"/>
      <c r="AR5493"/>
      <c r="AS5493"/>
      <c r="AT5493"/>
      <c r="AU5493"/>
      <c r="AV5493"/>
      <c r="AW5493"/>
      <c r="AX5493"/>
      <c r="AY5493"/>
      <c r="AZ5493"/>
      <c r="BA5493"/>
      <c r="BB5493"/>
      <c r="BC5493"/>
      <c r="BD5493"/>
      <c r="BE5493"/>
      <c r="BF5493"/>
      <c r="BG5493"/>
      <c r="BH5493"/>
      <c r="BI5493"/>
      <c r="BJ5493"/>
      <c r="BK5493"/>
      <c r="BL5493"/>
      <c r="BM5493"/>
      <c r="BN5493"/>
      <c r="BO5493"/>
      <c r="BP5493"/>
      <c r="BQ5493"/>
      <c r="BR5493"/>
      <c r="BS5493"/>
      <c r="BT5493"/>
      <c r="BU5493"/>
      <c r="BV5493"/>
      <c r="BW5493"/>
      <c r="BX5493"/>
      <c r="BY5493"/>
      <c r="BZ5493"/>
      <c r="CA5493"/>
      <c r="CB5493"/>
      <c r="CC5493"/>
      <c r="CD5493"/>
      <c r="CE5493"/>
      <c r="CF5493"/>
      <c r="CG5493"/>
      <c r="CH5493"/>
      <c r="CI5493"/>
      <c r="CJ5493"/>
      <c r="CK5493"/>
      <c r="CL5493"/>
      <c r="CM5493"/>
      <c r="CN5493"/>
      <c r="CO5493"/>
      <c r="CP5493"/>
      <c r="CQ5493"/>
      <c r="CR5493"/>
      <c r="CS5493"/>
      <c r="CT5493"/>
      <c r="CU5493"/>
      <c r="CV5493"/>
    </row>
    <row r="5494" spans="10:100" x14ac:dyDescent="0.25">
      <c r="J5494"/>
      <c r="K5494"/>
      <c r="L5494"/>
      <c r="M5494"/>
      <c r="N5494"/>
      <c r="O5494"/>
      <c r="P5494"/>
      <c r="Q5494"/>
      <c r="R5494"/>
      <c r="S5494"/>
      <c r="T5494"/>
      <c r="U5494"/>
      <c r="V5494"/>
      <c r="W5494"/>
      <c r="X5494"/>
      <c r="Y5494"/>
      <c r="Z5494"/>
      <c r="AA5494"/>
      <c r="AB5494"/>
      <c r="AC5494"/>
      <c r="AD5494"/>
      <c r="AE5494"/>
      <c r="AF5494"/>
      <c r="AG5494"/>
      <c r="AH5494"/>
      <c r="AI5494"/>
      <c r="AJ5494"/>
      <c r="AK5494"/>
      <c r="AL5494"/>
      <c r="AM5494"/>
      <c r="AN5494"/>
      <c r="AO5494"/>
      <c r="AP5494"/>
      <c r="AQ5494"/>
      <c r="AR5494"/>
      <c r="AS5494"/>
      <c r="AT5494"/>
      <c r="AU5494"/>
      <c r="AV5494"/>
      <c r="AW5494"/>
      <c r="AX5494"/>
      <c r="AY5494"/>
      <c r="AZ5494"/>
      <c r="BA5494"/>
      <c r="BB5494"/>
      <c r="BC5494"/>
      <c r="BD5494"/>
      <c r="BE5494"/>
      <c r="BF5494"/>
      <c r="BG5494"/>
      <c r="BH5494"/>
      <c r="BI5494"/>
      <c r="BJ5494"/>
      <c r="BK5494"/>
      <c r="BL5494"/>
      <c r="BM5494"/>
      <c r="BN5494"/>
      <c r="BO5494"/>
      <c r="BP5494"/>
      <c r="BQ5494"/>
      <c r="BR5494"/>
      <c r="BS5494"/>
      <c r="BT5494"/>
      <c r="BU5494"/>
      <c r="BV5494"/>
      <c r="BW5494"/>
      <c r="BX5494"/>
      <c r="BY5494"/>
      <c r="BZ5494"/>
      <c r="CA5494"/>
      <c r="CB5494"/>
      <c r="CC5494"/>
      <c r="CD5494"/>
      <c r="CE5494"/>
      <c r="CF5494"/>
      <c r="CG5494"/>
      <c r="CH5494"/>
      <c r="CI5494"/>
      <c r="CJ5494"/>
      <c r="CK5494"/>
      <c r="CL5494"/>
      <c r="CM5494"/>
      <c r="CN5494"/>
      <c r="CO5494"/>
      <c r="CP5494"/>
      <c r="CQ5494"/>
      <c r="CR5494"/>
      <c r="CS5494"/>
      <c r="CT5494"/>
      <c r="CU5494"/>
      <c r="CV5494"/>
    </row>
    <row r="5495" spans="10:100" x14ac:dyDescent="0.25">
      <c r="J5495"/>
      <c r="K5495"/>
      <c r="L5495"/>
      <c r="M5495"/>
      <c r="N5495"/>
      <c r="O5495"/>
      <c r="P5495"/>
      <c r="Q5495"/>
      <c r="R5495"/>
      <c r="S5495"/>
      <c r="T5495"/>
      <c r="U5495"/>
      <c r="V5495"/>
      <c r="W5495"/>
      <c r="X5495"/>
      <c r="Y5495"/>
      <c r="Z5495"/>
      <c r="AA5495"/>
      <c r="AB5495"/>
      <c r="AC5495"/>
      <c r="AD5495"/>
      <c r="AE5495"/>
      <c r="AF5495"/>
      <c r="AG5495"/>
      <c r="AH5495"/>
      <c r="AI5495"/>
      <c r="AJ5495"/>
      <c r="AK5495"/>
      <c r="AL5495"/>
      <c r="AM5495"/>
      <c r="AN5495"/>
      <c r="AO5495"/>
      <c r="AP5495"/>
      <c r="AQ5495"/>
      <c r="AR5495"/>
      <c r="AS5495"/>
      <c r="AT5495"/>
      <c r="AU5495"/>
      <c r="AV5495"/>
      <c r="AW5495"/>
      <c r="AX5495"/>
      <c r="AY5495"/>
      <c r="AZ5495"/>
      <c r="BA5495"/>
      <c r="BB5495"/>
      <c r="BC5495"/>
      <c r="BD5495"/>
      <c r="BE5495"/>
      <c r="BF5495"/>
      <c r="BG5495"/>
      <c r="BH5495"/>
      <c r="BI5495"/>
      <c r="BJ5495"/>
      <c r="BK5495"/>
      <c r="BL5495"/>
      <c r="BM5495"/>
      <c r="BN5495"/>
      <c r="BO5495"/>
      <c r="BP5495"/>
      <c r="BQ5495"/>
      <c r="BR5495"/>
      <c r="BS5495"/>
      <c r="BT5495"/>
      <c r="BU5495"/>
      <c r="BV5495"/>
      <c r="BW5495"/>
      <c r="BX5495"/>
      <c r="BY5495"/>
      <c r="BZ5495"/>
      <c r="CA5495"/>
      <c r="CB5495"/>
      <c r="CC5495"/>
      <c r="CD5495"/>
      <c r="CE5495"/>
      <c r="CF5495"/>
      <c r="CG5495"/>
      <c r="CH5495"/>
      <c r="CI5495"/>
      <c r="CJ5495"/>
      <c r="CK5495"/>
      <c r="CL5495"/>
      <c r="CM5495"/>
      <c r="CN5495"/>
      <c r="CO5495"/>
      <c r="CP5495"/>
      <c r="CQ5495"/>
      <c r="CR5495"/>
      <c r="CS5495"/>
      <c r="CT5495"/>
      <c r="CU5495"/>
      <c r="CV5495"/>
    </row>
    <row r="5496" spans="10:100" x14ac:dyDescent="0.25">
      <c r="J5496"/>
      <c r="K5496"/>
      <c r="L5496"/>
      <c r="M5496"/>
      <c r="N5496"/>
      <c r="O5496"/>
      <c r="P5496"/>
      <c r="Q5496"/>
      <c r="R5496"/>
      <c r="S5496"/>
      <c r="T5496"/>
      <c r="U5496"/>
      <c r="V5496"/>
      <c r="W5496"/>
      <c r="X5496"/>
      <c r="Y5496"/>
      <c r="Z5496"/>
      <c r="AA5496"/>
      <c r="AB5496"/>
      <c r="AC5496"/>
      <c r="AD5496"/>
      <c r="AE5496"/>
      <c r="AF5496"/>
      <c r="AG5496"/>
      <c r="AH5496"/>
      <c r="AI5496"/>
      <c r="AJ5496"/>
      <c r="AK5496"/>
      <c r="AL5496"/>
      <c r="AM5496"/>
      <c r="AN5496"/>
      <c r="AO5496"/>
      <c r="AP5496"/>
      <c r="AQ5496"/>
      <c r="AR5496"/>
      <c r="AS5496"/>
      <c r="AT5496"/>
      <c r="AU5496"/>
      <c r="AV5496"/>
      <c r="AW5496"/>
      <c r="AX5496"/>
      <c r="AY5496"/>
      <c r="AZ5496"/>
      <c r="BA5496"/>
      <c r="BB5496"/>
      <c r="BC5496"/>
      <c r="BD5496"/>
      <c r="BE5496"/>
      <c r="BF5496"/>
      <c r="BG5496"/>
      <c r="BH5496"/>
      <c r="BI5496"/>
      <c r="BJ5496"/>
      <c r="BK5496"/>
      <c r="BL5496"/>
      <c r="BM5496"/>
      <c r="BN5496"/>
      <c r="BO5496"/>
      <c r="BP5496"/>
      <c r="BQ5496"/>
      <c r="BR5496"/>
      <c r="BS5496"/>
      <c r="BT5496"/>
      <c r="BU5496"/>
      <c r="BV5496"/>
      <c r="BW5496"/>
      <c r="BX5496"/>
      <c r="BY5496"/>
      <c r="BZ5496"/>
      <c r="CA5496"/>
      <c r="CB5496"/>
      <c r="CC5496"/>
      <c r="CD5496"/>
      <c r="CE5496"/>
      <c r="CF5496"/>
      <c r="CG5496"/>
      <c r="CH5496"/>
      <c r="CI5496"/>
      <c r="CJ5496"/>
      <c r="CK5496"/>
      <c r="CL5496"/>
      <c r="CM5496"/>
      <c r="CN5496"/>
      <c r="CO5496"/>
      <c r="CP5496"/>
      <c r="CQ5496"/>
      <c r="CR5496"/>
      <c r="CS5496"/>
      <c r="CT5496"/>
      <c r="CU5496"/>
      <c r="CV5496"/>
    </row>
    <row r="5497" spans="10:100" x14ac:dyDescent="0.25">
      <c r="J5497"/>
      <c r="K5497"/>
      <c r="L5497"/>
      <c r="M5497"/>
      <c r="N5497"/>
      <c r="O5497"/>
      <c r="P5497"/>
      <c r="Q5497"/>
      <c r="R5497"/>
      <c r="S5497"/>
      <c r="T5497"/>
      <c r="U5497"/>
      <c r="V5497"/>
      <c r="W5497"/>
      <c r="X5497"/>
      <c r="Y5497"/>
      <c r="Z5497"/>
      <c r="AA5497"/>
      <c r="AB5497"/>
      <c r="AC5497"/>
      <c r="AD5497"/>
      <c r="AE5497"/>
      <c r="AF5497"/>
      <c r="AG5497"/>
      <c r="AH5497"/>
      <c r="AI5497"/>
      <c r="AJ5497"/>
      <c r="AK5497"/>
      <c r="AL5497"/>
      <c r="AM5497"/>
      <c r="AN5497"/>
      <c r="AO5497"/>
      <c r="AP5497"/>
      <c r="AQ5497"/>
      <c r="AR5497"/>
      <c r="AS5497"/>
      <c r="AT5497"/>
      <c r="AU5497"/>
      <c r="AV5497"/>
      <c r="AW5497"/>
      <c r="AX5497"/>
      <c r="AY5497"/>
      <c r="AZ5497"/>
      <c r="BA5497"/>
      <c r="BB5497"/>
      <c r="BC5497"/>
      <c r="BD5497"/>
      <c r="BE5497"/>
      <c r="BF5497"/>
      <c r="BG5497"/>
      <c r="BH5497"/>
      <c r="BI5497"/>
      <c r="BJ5497"/>
      <c r="BK5497"/>
      <c r="BL5497"/>
      <c r="BM5497"/>
      <c r="BN5497"/>
      <c r="BO5497"/>
      <c r="BP5497"/>
      <c r="BQ5497"/>
      <c r="BR5497"/>
      <c r="BS5497"/>
      <c r="BT5497"/>
      <c r="BU5497"/>
      <c r="BV5497"/>
      <c r="BW5497"/>
      <c r="BX5497"/>
      <c r="BY5497"/>
      <c r="BZ5497"/>
      <c r="CA5497"/>
      <c r="CB5497"/>
      <c r="CC5497"/>
      <c r="CD5497"/>
      <c r="CE5497"/>
      <c r="CF5497"/>
      <c r="CG5497"/>
      <c r="CH5497"/>
      <c r="CI5497"/>
      <c r="CJ5497"/>
      <c r="CK5497"/>
      <c r="CL5497"/>
      <c r="CM5497"/>
      <c r="CN5497"/>
      <c r="CO5497"/>
      <c r="CP5497"/>
      <c r="CQ5497"/>
      <c r="CR5497"/>
      <c r="CS5497"/>
      <c r="CT5497"/>
      <c r="CU5497"/>
      <c r="CV5497"/>
    </row>
    <row r="5498" spans="10:100" x14ac:dyDescent="0.25">
      <c r="J5498"/>
      <c r="K5498"/>
      <c r="L5498"/>
      <c r="M5498"/>
      <c r="N5498"/>
      <c r="O5498"/>
      <c r="P5498"/>
      <c r="Q5498"/>
      <c r="R5498"/>
      <c r="S5498"/>
      <c r="T5498"/>
      <c r="U5498"/>
      <c r="V5498"/>
      <c r="W5498"/>
      <c r="X5498"/>
      <c r="Y5498"/>
      <c r="Z5498"/>
      <c r="AA5498"/>
      <c r="AB5498"/>
      <c r="AC5498"/>
      <c r="AD5498"/>
      <c r="AE5498"/>
      <c r="AF5498"/>
      <c r="AG5498"/>
      <c r="AH5498"/>
      <c r="AI5498"/>
      <c r="AJ5498"/>
      <c r="AK5498"/>
      <c r="AL5498"/>
      <c r="AM5498"/>
      <c r="AN5498"/>
      <c r="AO5498"/>
      <c r="AP5498"/>
      <c r="AQ5498"/>
      <c r="AR5498"/>
      <c r="AS5498"/>
      <c r="AT5498"/>
      <c r="AU5498"/>
      <c r="AV5498"/>
      <c r="AW5498"/>
      <c r="AX5498"/>
      <c r="AY5498"/>
      <c r="AZ5498"/>
      <c r="BA5498"/>
      <c r="BB5498"/>
      <c r="BC5498"/>
      <c r="BD5498"/>
      <c r="BE5498"/>
      <c r="BF5498"/>
      <c r="BG5498"/>
      <c r="BH5498"/>
      <c r="BI5498"/>
      <c r="BJ5498"/>
      <c r="BK5498"/>
      <c r="BL5498"/>
      <c r="BM5498"/>
      <c r="BN5498"/>
      <c r="BO5498"/>
      <c r="BP5498"/>
      <c r="BQ5498"/>
      <c r="BR5498"/>
      <c r="BS5498"/>
      <c r="BT5498"/>
      <c r="BU5498"/>
      <c r="BV5498"/>
      <c r="BW5498"/>
      <c r="BX5498"/>
      <c r="BY5498"/>
      <c r="BZ5498"/>
      <c r="CA5498"/>
      <c r="CB5498"/>
      <c r="CC5498"/>
      <c r="CD5498"/>
      <c r="CE5498"/>
      <c r="CF5498"/>
      <c r="CG5498"/>
      <c r="CH5498"/>
      <c r="CI5498"/>
      <c r="CJ5498"/>
      <c r="CK5498"/>
      <c r="CL5498"/>
      <c r="CM5498"/>
      <c r="CN5498"/>
      <c r="CO5498"/>
      <c r="CP5498"/>
      <c r="CQ5498"/>
      <c r="CR5498"/>
      <c r="CS5498"/>
      <c r="CT5498"/>
      <c r="CU5498"/>
      <c r="CV5498"/>
    </row>
    <row r="5499" spans="10:100" x14ac:dyDescent="0.25">
      <c r="J5499"/>
      <c r="K5499"/>
      <c r="L5499"/>
      <c r="M5499"/>
      <c r="N5499"/>
      <c r="O5499"/>
      <c r="P5499"/>
      <c r="Q5499"/>
      <c r="R5499"/>
      <c r="S5499"/>
      <c r="T5499"/>
      <c r="U5499"/>
      <c r="V5499"/>
      <c r="W5499"/>
      <c r="X5499"/>
      <c r="Y5499"/>
      <c r="Z5499"/>
      <c r="AA5499"/>
      <c r="AB5499"/>
      <c r="AC5499"/>
      <c r="AD5499"/>
      <c r="AE5499"/>
      <c r="AF5499"/>
      <c r="AG5499"/>
      <c r="AH5499"/>
      <c r="AI5499"/>
      <c r="AJ5499"/>
      <c r="AK5499"/>
      <c r="AL5499"/>
      <c r="AM5499"/>
      <c r="AN5499"/>
      <c r="AO5499"/>
      <c r="AP5499"/>
      <c r="AQ5499"/>
      <c r="AR5499"/>
      <c r="AS5499"/>
      <c r="AT5499"/>
      <c r="AU5499"/>
      <c r="AV5499"/>
      <c r="AW5499"/>
      <c r="AX5499"/>
      <c r="AY5499"/>
      <c r="AZ5499"/>
      <c r="BA5499"/>
      <c r="BB5499"/>
      <c r="BC5499"/>
      <c r="BD5499"/>
      <c r="BE5499"/>
      <c r="BF5499"/>
      <c r="BG5499"/>
      <c r="BH5499"/>
      <c r="BI5499"/>
      <c r="BJ5499"/>
      <c r="BK5499"/>
      <c r="BL5499"/>
      <c r="BM5499"/>
      <c r="BN5499"/>
      <c r="BO5499"/>
      <c r="BP5499"/>
      <c r="BQ5499"/>
      <c r="BR5499"/>
      <c r="BS5499"/>
      <c r="BT5499"/>
      <c r="BU5499"/>
      <c r="BV5499"/>
      <c r="BW5499"/>
      <c r="BX5499"/>
      <c r="BY5499"/>
      <c r="BZ5499"/>
      <c r="CA5499"/>
      <c r="CB5499"/>
      <c r="CC5499"/>
      <c r="CD5499"/>
      <c r="CE5499"/>
      <c r="CF5499"/>
      <c r="CG5499"/>
      <c r="CH5499"/>
      <c r="CI5499"/>
      <c r="CJ5499"/>
      <c r="CK5499"/>
      <c r="CL5499"/>
      <c r="CM5499"/>
      <c r="CN5499"/>
      <c r="CO5499"/>
      <c r="CP5499"/>
      <c r="CQ5499"/>
      <c r="CR5499"/>
      <c r="CS5499"/>
      <c r="CT5499"/>
      <c r="CU5499"/>
      <c r="CV5499"/>
    </row>
    <row r="5500" spans="10:100" x14ac:dyDescent="0.25">
      <c r="J5500"/>
      <c r="K5500"/>
      <c r="L5500"/>
      <c r="M5500"/>
      <c r="N5500"/>
      <c r="O5500"/>
      <c r="P5500"/>
      <c r="Q5500"/>
      <c r="R5500"/>
      <c r="S5500"/>
      <c r="T5500"/>
      <c r="U5500"/>
      <c r="V5500"/>
      <c r="W5500"/>
      <c r="X5500"/>
      <c r="Y5500"/>
      <c r="Z5500"/>
      <c r="AA5500"/>
      <c r="AB5500"/>
      <c r="AC5500"/>
      <c r="AD5500"/>
      <c r="AE5500"/>
      <c r="AF5500"/>
      <c r="AG5500"/>
      <c r="AH5500"/>
      <c r="AI5500"/>
      <c r="AJ5500"/>
      <c r="AK5500"/>
      <c r="AL5500"/>
      <c r="AM5500"/>
      <c r="AN5500"/>
      <c r="AO5500"/>
      <c r="AP5500"/>
      <c r="AQ5500"/>
      <c r="AR5500"/>
      <c r="AS5500"/>
      <c r="AT5500"/>
      <c r="AU5500"/>
      <c r="AV5500"/>
      <c r="AW5500"/>
      <c r="AX5500"/>
      <c r="AY5500"/>
      <c r="AZ5500"/>
      <c r="BA5500"/>
      <c r="BB5500"/>
      <c r="BC5500"/>
      <c r="BD5500"/>
      <c r="BE5500"/>
      <c r="BF5500"/>
      <c r="BG5500"/>
      <c r="BH5500"/>
      <c r="BI5500"/>
      <c r="BJ5500"/>
      <c r="BK5500"/>
      <c r="BL5500"/>
      <c r="BM5500"/>
      <c r="BN5500"/>
      <c r="BO5500"/>
      <c r="BP5500"/>
      <c r="BQ5500"/>
      <c r="BR5500"/>
      <c r="BS5500"/>
      <c r="BT5500"/>
      <c r="BU5500"/>
      <c r="BV5500"/>
      <c r="BW5500"/>
      <c r="BX5500"/>
      <c r="BY5500"/>
      <c r="BZ5500"/>
      <c r="CA5500"/>
      <c r="CB5500"/>
      <c r="CC5500"/>
      <c r="CD5500"/>
      <c r="CE5500"/>
      <c r="CF5500"/>
      <c r="CG5500"/>
      <c r="CH5500"/>
      <c r="CI5500"/>
      <c r="CJ5500"/>
      <c r="CK5500"/>
      <c r="CL5500"/>
      <c r="CM5500"/>
      <c r="CN5500"/>
      <c r="CO5500"/>
      <c r="CP5500"/>
      <c r="CQ5500"/>
      <c r="CR5500"/>
      <c r="CS5500"/>
      <c r="CT5500"/>
      <c r="CU5500"/>
      <c r="CV5500"/>
    </row>
    <row r="5501" spans="10:100" x14ac:dyDescent="0.25">
      <c r="J5501"/>
      <c r="K5501"/>
      <c r="L5501"/>
      <c r="M5501"/>
      <c r="N5501"/>
      <c r="O5501"/>
      <c r="P5501"/>
      <c r="Q5501"/>
      <c r="R5501"/>
      <c r="S5501"/>
      <c r="T5501"/>
      <c r="U5501"/>
      <c r="V5501"/>
      <c r="W5501"/>
      <c r="X5501"/>
      <c r="Y5501"/>
      <c r="Z5501"/>
      <c r="AA5501"/>
      <c r="AB5501"/>
      <c r="AC5501"/>
      <c r="AD5501"/>
      <c r="AE5501"/>
      <c r="AF5501"/>
      <c r="AG5501"/>
      <c r="AH5501"/>
      <c r="AI5501"/>
      <c r="AJ5501"/>
      <c r="AK5501"/>
      <c r="AL5501"/>
      <c r="AM5501"/>
      <c r="AN5501"/>
      <c r="AO5501"/>
      <c r="AP5501"/>
      <c r="AQ5501"/>
      <c r="AR5501"/>
      <c r="AS5501"/>
      <c r="AT5501"/>
      <c r="AU5501"/>
      <c r="AV5501"/>
      <c r="AW5501"/>
      <c r="AX5501"/>
      <c r="AY5501"/>
      <c r="AZ5501"/>
      <c r="BA5501"/>
      <c r="BB5501"/>
      <c r="BC5501"/>
      <c r="BD5501"/>
      <c r="BE5501"/>
      <c r="BF5501"/>
      <c r="BG5501"/>
      <c r="BH5501"/>
      <c r="BI5501"/>
      <c r="BJ5501"/>
      <c r="BK5501"/>
      <c r="BL5501"/>
      <c r="BM5501"/>
      <c r="BN5501"/>
      <c r="BO5501"/>
      <c r="BP5501"/>
      <c r="BQ5501"/>
      <c r="BR5501"/>
      <c r="BS5501"/>
      <c r="BT5501"/>
      <c r="BU5501"/>
      <c r="BV5501"/>
      <c r="BW5501"/>
      <c r="BX5501"/>
      <c r="BY5501"/>
      <c r="BZ5501"/>
      <c r="CA5501"/>
      <c r="CB5501"/>
      <c r="CC5501"/>
      <c r="CD5501"/>
      <c r="CE5501"/>
      <c r="CF5501"/>
      <c r="CG5501"/>
      <c r="CH5501"/>
      <c r="CI5501"/>
      <c r="CJ5501"/>
      <c r="CK5501"/>
      <c r="CL5501"/>
      <c r="CM5501"/>
      <c r="CN5501"/>
      <c r="CO5501"/>
      <c r="CP5501"/>
      <c r="CQ5501"/>
      <c r="CR5501"/>
      <c r="CS5501"/>
      <c r="CT5501"/>
      <c r="CU5501"/>
      <c r="CV5501"/>
    </row>
    <row r="5502" spans="10:100" x14ac:dyDescent="0.25">
      <c r="J5502"/>
      <c r="K5502"/>
      <c r="L5502"/>
      <c r="M5502"/>
      <c r="N5502"/>
      <c r="O5502"/>
      <c r="P5502"/>
      <c r="Q5502"/>
      <c r="R5502"/>
      <c r="S5502"/>
      <c r="T5502"/>
      <c r="U5502"/>
      <c r="V5502"/>
      <c r="W5502"/>
      <c r="X5502"/>
      <c r="Y5502"/>
      <c r="Z5502"/>
      <c r="AA5502"/>
      <c r="AB5502"/>
      <c r="AC5502"/>
      <c r="AD5502"/>
      <c r="AE5502"/>
      <c r="AF5502"/>
      <c r="AG5502"/>
      <c r="AH5502"/>
      <c r="AI5502"/>
      <c r="AJ5502"/>
      <c r="AK5502"/>
      <c r="AL5502"/>
      <c r="AM5502"/>
      <c r="AN5502"/>
      <c r="AO5502"/>
      <c r="AP5502"/>
      <c r="AQ5502"/>
      <c r="AR5502"/>
      <c r="AS5502"/>
      <c r="AT5502"/>
      <c r="AU5502"/>
      <c r="AV5502"/>
      <c r="AW5502"/>
      <c r="AX5502"/>
      <c r="AY5502"/>
      <c r="AZ5502"/>
      <c r="BA5502"/>
      <c r="BB5502"/>
      <c r="BC5502"/>
      <c r="BD5502"/>
      <c r="BE5502"/>
      <c r="BF5502"/>
      <c r="BG5502"/>
      <c r="BH5502"/>
      <c r="BI5502"/>
      <c r="BJ5502"/>
      <c r="BK5502"/>
      <c r="BL5502"/>
      <c r="BM5502"/>
      <c r="BN5502"/>
      <c r="BO5502"/>
      <c r="BP5502"/>
      <c r="BQ5502"/>
      <c r="BR5502"/>
      <c r="BS5502"/>
      <c r="BT5502"/>
      <c r="BU5502"/>
      <c r="BV5502"/>
      <c r="BW5502"/>
      <c r="BX5502"/>
      <c r="BY5502"/>
      <c r="BZ5502"/>
      <c r="CA5502"/>
      <c r="CB5502"/>
      <c r="CC5502"/>
      <c r="CD5502"/>
      <c r="CE5502"/>
      <c r="CF5502"/>
      <c r="CG5502"/>
      <c r="CH5502"/>
      <c r="CI5502"/>
      <c r="CJ5502"/>
      <c r="CK5502"/>
      <c r="CL5502"/>
      <c r="CM5502"/>
      <c r="CN5502"/>
      <c r="CO5502"/>
      <c r="CP5502"/>
      <c r="CQ5502"/>
      <c r="CR5502"/>
      <c r="CS5502"/>
      <c r="CT5502"/>
      <c r="CU5502"/>
      <c r="CV5502"/>
    </row>
    <row r="5503" spans="10:100" x14ac:dyDescent="0.25">
      <c r="J5503"/>
      <c r="K5503"/>
      <c r="L5503"/>
      <c r="M5503"/>
      <c r="N5503"/>
      <c r="O5503"/>
      <c r="P5503"/>
      <c r="Q5503"/>
      <c r="R5503"/>
      <c r="S5503"/>
      <c r="T5503"/>
      <c r="U5503"/>
      <c r="V5503"/>
      <c r="W5503"/>
      <c r="X5503"/>
      <c r="Y5503"/>
      <c r="Z5503"/>
      <c r="AA5503"/>
      <c r="AB5503"/>
      <c r="AC5503"/>
      <c r="AD5503"/>
      <c r="AE5503"/>
      <c r="AF5503"/>
      <c r="AG5503"/>
      <c r="AH5503"/>
      <c r="AI5503"/>
      <c r="AJ5503"/>
      <c r="AK5503"/>
      <c r="AL5503"/>
      <c r="AM5503"/>
      <c r="AN5503"/>
      <c r="AO5503"/>
      <c r="AP5503"/>
      <c r="AQ5503"/>
      <c r="AR5503"/>
      <c r="AS5503"/>
      <c r="AT5503"/>
      <c r="AU5503"/>
      <c r="AV5503"/>
      <c r="AW5503"/>
      <c r="AX5503"/>
      <c r="AY5503"/>
      <c r="AZ5503"/>
      <c r="BA5503"/>
      <c r="BB5503"/>
      <c r="BC5503"/>
      <c r="BD5503"/>
      <c r="BE5503"/>
      <c r="BF5503"/>
      <c r="BG5503"/>
      <c r="BH5503"/>
      <c r="BI5503"/>
      <c r="BJ5503"/>
      <c r="BK5503"/>
      <c r="BL5503"/>
      <c r="BM5503"/>
      <c r="BN5503"/>
      <c r="BO5503"/>
      <c r="BP5503"/>
      <c r="BQ5503"/>
      <c r="BR5503"/>
      <c r="BS5503"/>
      <c r="BT5503"/>
      <c r="BU5503"/>
      <c r="BV5503"/>
      <c r="BW5503"/>
      <c r="BX5503"/>
      <c r="BY5503"/>
      <c r="BZ5503"/>
      <c r="CA5503"/>
      <c r="CB5503"/>
      <c r="CC5503"/>
      <c r="CD5503"/>
      <c r="CE5503"/>
      <c r="CF5503"/>
      <c r="CG5503"/>
      <c r="CH5503"/>
      <c r="CI5503"/>
      <c r="CJ5503"/>
      <c r="CK5503"/>
      <c r="CL5503"/>
      <c r="CM5503"/>
      <c r="CN5503"/>
      <c r="CO5503"/>
      <c r="CP5503"/>
      <c r="CQ5503"/>
      <c r="CR5503"/>
      <c r="CS5503"/>
      <c r="CT5503"/>
      <c r="CU5503"/>
      <c r="CV5503"/>
    </row>
    <row r="5504" spans="10:100" x14ac:dyDescent="0.25">
      <c r="J5504"/>
      <c r="K5504"/>
      <c r="L5504"/>
      <c r="M5504"/>
      <c r="N5504"/>
      <c r="O5504"/>
      <c r="P5504"/>
      <c r="Q5504"/>
      <c r="R5504"/>
      <c r="S5504"/>
      <c r="T5504"/>
      <c r="U5504"/>
      <c r="V5504"/>
      <c r="W5504"/>
      <c r="X5504"/>
      <c r="Y5504"/>
      <c r="Z5504"/>
      <c r="AA5504"/>
      <c r="AB5504"/>
      <c r="AC5504"/>
      <c r="AD5504"/>
      <c r="AE5504"/>
      <c r="AF5504"/>
      <c r="AG5504"/>
      <c r="AH5504"/>
      <c r="AI5504"/>
      <c r="AJ5504"/>
      <c r="AK5504"/>
      <c r="AL5504"/>
      <c r="AM5504"/>
      <c r="AN5504"/>
      <c r="AO5504"/>
      <c r="AP5504"/>
      <c r="AQ5504"/>
      <c r="AR5504"/>
      <c r="AS5504"/>
      <c r="AT5504"/>
      <c r="AU5504"/>
      <c r="AV5504"/>
      <c r="AW5504"/>
      <c r="AX5504"/>
      <c r="AY5504"/>
      <c r="AZ5504"/>
      <c r="BA5504"/>
      <c r="BB5504"/>
      <c r="BC5504"/>
      <c r="BD5504"/>
      <c r="BE5504"/>
      <c r="BF5504"/>
      <c r="BG5504"/>
      <c r="BH5504"/>
      <c r="BI5504"/>
      <c r="BJ5504"/>
      <c r="BK5504"/>
      <c r="BL5504"/>
      <c r="BM5504"/>
      <c r="BN5504"/>
      <c r="BO5504"/>
      <c r="BP5504"/>
      <c r="BQ5504"/>
      <c r="BR5504"/>
      <c r="BS5504"/>
      <c r="BT5504"/>
      <c r="BU5504"/>
      <c r="BV5504"/>
      <c r="BW5504"/>
      <c r="BX5504"/>
      <c r="BY5504"/>
      <c r="BZ5504"/>
      <c r="CA5504"/>
      <c r="CB5504"/>
      <c r="CC5504"/>
      <c r="CD5504"/>
      <c r="CE5504"/>
      <c r="CF5504"/>
      <c r="CG5504"/>
      <c r="CH5504"/>
      <c r="CI5504"/>
      <c r="CJ5504"/>
      <c r="CK5504"/>
      <c r="CL5504"/>
      <c r="CM5504"/>
      <c r="CN5504"/>
      <c r="CO5504"/>
      <c r="CP5504"/>
      <c r="CQ5504"/>
      <c r="CR5504"/>
      <c r="CS5504"/>
      <c r="CT5504"/>
      <c r="CU5504"/>
      <c r="CV5504"/>
    </row>
    <row r="5505" spans="10:100" x14ac:dyDescent="0.25">
      <c r="J5505"/>
      <c r="K5505"/>
      <c r="L5505"/>
      <c r="M5505"/>
      <c r="N5505"/>
      <c r="O5505"/>
      <c r="P5505"/>
      <c r="Q5505"/>
      <c r="R5505"/>
      <c r="S5505"/>
      <c r="T5505"/>
      <c r="U5505"/>
      <c r="V5505"/>
      <c r="W5505"/>
      <c r="X5505"/>
      <c r="Y5505"/>
      <c r="Z5505"/>
      <c r="AA5505"/>
      <c r="AB5505"/>
      <c r="AC5505"/>
      <c r="AD5505"/>
      <c r="AE5505"/>
      <c r="AF5505"/>
      <c r="AG5505"/>
      <c r="AH5505"/>
      <c r="AI5505"/>
      <c r="AJ5505"/>
      <c r="AK5505"/>
      <c r="AL5505"/>
      <c r="AM5505"/>
      <c r="AN5505"/>
      <c r="AO5505"/>
      <c r="AP5505"/>
      <c r="AQ5505"/>
      <c r="AR5505"/>
      <c r="AS5505"/>
      <c r="AT5505"/>
      <c r="AU5505"/>
      <c r="AV5505"/>
      <c r="AW5505"/>
      <c r="AX5505"/>
      <c r="AY5505"/>
      <c r="AZ5505"/>
      <c r="BA5505"/>
      <c r="BB5505"/>
      <c r="BC5505"/>
      <c r="BD5505"/>
      <c r="BE5505"/>
      <c r="BF5505"/>
      <c r="BG5505"/>
      <c r="BH5505"/>
      <c r="BI5505"/>
      <c r="BJ5505"/>
      <c r="BK5505"/>
      <c r="BL5505"/>
      <c r="BM5505"/>
      <c r="BN5505"/>
      <c r="BO5505"/>
      <c r="BP5505"/>
      <c r="BQ5505"/>
      <c r="BR5505"/>
      <c r="BS5505"/>
      <c r="BT5505"/>
      <c r="BU5505"/>
      <c r="BV5505"/>
      <c r="BW5505"/>
      <c r="BX5505"/>
      <c r="BY5505"/>
      <c r="BZ5505"/>
      <c r="CA5505"/>
      <c r="CB5505"/>
      <c r="CC5505"/>
      <c r="CD5505"/>
      <c r="CE5505"/>
      <c r="CF5505"/>
      <c r="CG5505"/>
      <c r="CH5505"/>
      <c r="CI5505"/>
      <c r="CJ5505"/>
      <c r="CK5505"/>
      <c r="CL5505"/>
      <c r="CM5505"/>
      <c r="CN5505"/>
      <c r="CO5505"/>
      <c r="CP5505"/>
      <c r="CQ5505"/>
      <c r="CR5505"/>
      <c r="CS5505"/>
      <c r="CT5505"/>
      <c r="CU5505"/>
      <c r="CV5505"/>
    </row>
    <row r="5506" spans="10:100" x14ac:dyDescent="0.25">
      <c r="J5506"/>
      <c r="K5506"/>
      <c r="L5506"/>
      <c r="M5506"/>
      <c r="N5506"/>
      <c r="O5506"/>
      <c r="P5506"/>
      <c r="Q5506"/>
      <c r="R5506"/>
      <c r="S5506"/>
      <c r="T5506"/>
      <c r="U5506"/>
      <c r="V5506"/>
      <c r="W5506"/>
      <c r="X5506"/>
      <c r="Y5506"/>
      <c r="Z5506"/>
      <c r="AA5506"/>
      <c r="AB5506"/>
      <c r="AC5506"/>
      <c r="AD5506"/>
      <c r="AE5506"/>
      <c r="AF5506"/>
      <c r="AG5506"/>
      <c r="AH5506"/>
      <c r="AI5506"/>
      <c r="AJ5506"/>
      <c r="AK5506"/>
      <c r="AL5506"/>
      <c r="AM5506"/>
      <c r="AN5506"/>
      <c r="AO5506"/>
      <c r="AP5506"/>
      <c r="AQ5506"/>
      <c r="AR5506"/>
      <c r="AS5506"/>
      <c r="AT5506"/>
      <c r="AU5506"/>
      <c r="AV5506"/>
      <c r="AW5506"/>
      <c r="AX5506"/>
      <c r="AY5506"/>
      <c r="AZ5506"/>
      <c r="BA5506"/>
      <c r="BB5506"/>
      <c r="BC5506"/>
      <c r="BD5506"/>
      <c r="BE5506"/>
      <c r="BF5506"/>
      <c r="BG5506"/>
      <c r="BH5506"/>
      <c r="BI5506"/>
      <c r="BJ5506"/>
      <c r="BK5506"/>
      <c r="BL5506"/>
      <c r="BM5506"/>
      <c r="BN5506"/>
      <c r="BO5506"/>
      <c r="BP5506"/>
      <c r="BQ5506"/>
      <c r="BR5506"/>
      <c r="BS5506"/>
      <c r="BT5506"/>
      <c r="BU5506"/>
      <c r="BV5506"/>
      <c r="BW5506"/>
      <c r="BX5506"/>
      <c r="BY5506"/>
      <c r="BZ5506"/>
      <c r="CA5506"/>
      <c r="CB5506"/>
      <c r="CC5506"/>
      <c r="CD5506"/>
      <c r="CE5506"/>
      <c r="CF5506"/>
      <c r="CG5506"/>
      <c r="CH5506"/>
      <c r="CI5506"/>
      <c r="CJ5506"/>
      <c r="CK5506"/>
      <c r="CL5506"/>
      <c r="CM5506"/>
      <c r="CN5506"/>
      <c r="CO5506"/>
      <c r="CP5506"/>
      <c r="CQ5506"/>
      <c r="CR5506"/>
      <c r="CS5506"/>
      <c r="CT5506"/>
      <c r="CU5506"/>
      <c r="CV5506"/>
    </row>
    <row r="5507" spans="10:100" x14ac:dyDescent="0.25">
      <c r="J5507"/>
      <c r="K5507"/>
      <c r="L5507"/>
      <c r="M5507"/>
      <c r="N5507"/>
      <c r="O5507"/>
      <c r="P5507"/>
      <c r="Q5507"/>
      <c r="R5507"/>
      <c r="S5507"/>
      <c r="T5507"/>
      <c r="U5507"/>
      <c r="V5507"/>
      <c r="W5507"/>
      <c r="X5507"/>
      <c r="Y5507"/>
      <c r="Z5507"/>
      <c r="AA5507"/>
      <c r="AB5507"/>
      <c r="AC5507"/>
      <c r="AD5507"/>
      <c r="AE5507"/>
      <c r="AF5507"/>
      <c r="AG5507"/>
      <c r="AH5507"/>
      <c r="AI5507"/>
      <c r="AJ5507"/>
      <c r="AK5507"/>
      <c r="AL5507"/>
      <c r="AM5507"/>
      <c r="AN5507"/>
      <c r="AO5507"/>
      <c r="AP5507"/>
      <c r="AQ5507"/>
      <c r="AR5507"/>
      <c r="AS5507"/>
      <c r="AT5507"/>
      <c r="AU5507"/>
      <c r="AV5507"/>
      <c r="AW5507"/>
      <c r="AX5507"/>
      <c r="AY5507"/>
      <c r="AZ5507"/>
      <c r="BA5507"/>
      <c r="BB5507"/>
      <c r="BC5507"/>
      <c r="BD5507"/>
      <c r="BE5507"/>
      <c r="BF5507"/>
      <c r="BG5507"/>
      <c r="BH5507"/>
      <c r="BI5507"/>
      <c r="BJ5507"/>
      <c r="BK5507"/>
      <c r="BL5507"/>
      <c r="BM5507"/>
      <c r="BN5507"/>
      <c r="BO5507"/>
      <c r="BP5507"/>
      <c r="BQ5507"/>
      <c r="BR5507"/>
      <c r="BS5507"/>
      <c r="BT5507"/>
      <c r="BU5507"/>
      <c r="BV5507"/>
      <c r="BW5507"/>
      <c r="BX5507"/>
      <c r="BY5507"/>
      <c r="BZ5507"/>
      <c r="CA5507"/>
      <c r="CB5507"/>
      <c r="CC5507"/>
      <c r="CD5507"/>
      <c r="CE5507"/>
      <c r="CF5507"/>
      <c r="CG5507"/>
      <c r="CH5507"/>
      <c r="CI5507"/>
      <c r="CJ5507"/>
      <c r="CK5507"/>
      <c r="CL5507"/>
      <c r="CM5507"/>
      <c r="CN5507"/>
      <c r="CO5507"/>
      <c r="CP5507"/>
      <c r="CQ5507"/>
      <c r="CR5507"/>
      <c r="CS5507"/>
      <c r="CT5507"/>
      <c r="CU5507"/>
      <c r="CV5507"/>
    </row>
    <row r="5508" spans="10:100" x14ac:dyDescent="0.25">
      <c r="J5508"/>
      <c r="K5508"/>
      <c r="L5508"/>
      <c r="M5508"/>
      <c r="N5508"/>
      <c r="O5508"/>
      <c r="P5508"/>
      <c r="Q5508"/>
      <c r="R5508"/>
      <c r="S5508"/>
      <c r="T5508"/>
      <c r="U5508"/>
      <c r="V5508"/>
      <c r="W5508"/>
      <c r="X5508"/>
      <c r="Y5508"/>
      <c r="Z5508"/>
      <c r="AA5508"/>
      <c r="AB5508"/>
      <c r="AC5508"/>
      <c r="AD5508"/>
      <c r="AE5508"/>
      <c r="AF5508"/>
      <c r="AG5508"/>
      <c r="AH5508"/>
      <c r="AI5508"/>
      <c r="AJ5508"/>
      <c r="AK5508"/>
      <c r="AL5508"/>
      <c r="AM5508"/>
      <c r="AN5508"/>
      <c r="AO5508"/>
      <c r="AP5508"/>
      <c r="AQ5508"/>
      <c r="AR5508"/>
      <c r="AS5508"/>
      <c r="AT5508"/>
      <c r="AU5508"/>
      <c r="AV5508"/>
      <c r="AW5508"/>
      <c r="AX5508"/>
      <c r="AY5508"/>
      <c r="AZ5508"/>
      <c r="BA5508"/>
      <c r="BB5508"/>
      <c r="BC5508"/>
      <c r="BD5508"/>
      <c r="BE5508"/>
      <c r="BF5508"/>
      <c r="BG5508"/>
      <c r="BH5508"/>
      <c r="BI5508"/>
      <c r="BJ5508"/>
      <c r="BK5508"/>
      <c r="BL5508"/>
      <c r="BM5508"/>
      <c r="BN5508"/>
      <c r="BO5508"/>
      <c r="BP5508"/>
      <c r="BQ5508"/>
      <c r="BR5508"/>
      <c r="BS5508"/>
      <c r="BT5508"/>
      <c r="BU5508"/>
      <c r="BV5508"/>
      <c r="BW5508"/>
      <c r="BX5508"/>
      <c r="BY5508"/>
      <c r="BZ5508"/>
      <c r="CA5508"/>
      <c r="CB5508"/>
      <c r="CC5508"/>
      <c r="CD5508"/>
      <c r="CE5508"/>
      <c r="CF5508"/>
      <c r="CG5508"/>
      <c r="CH5508"/>
      <c r="CI5508"/>
      <c r="CJ5508"/>
      <c r="CK5508"/>
      <c r="CL5508"/>
      <c r="CM5508"/>
      <c r="CN5508"/>
      <c r="CO5508"/>
      <c r="CP5508"/>
      <c r="CQ5508"/>
      <c r="CR5508"/>
      <c r="CS5508"/>
      <c r="CT5508"/>
      <c r="CU5508"/>
      <c r="CV5508"/>
    </row>
    <row r="5509" spans="10:100" x14ac:dyDescent="0.25">
      <c r="J5509"/>
      <c r="K5509"/>
      <c r="L5509"/>
      <c r="M5509"/>
      <c r="N5509"/>
      <c r="O5509"/>
      <c r="P5509"/>
      <c r="Q5509"/>
      <c r="R5509"/>
      <c r="S5509"/>
      <c r="T5509"/>
      <c r="U5509"/>
      <c r="V5509"/>
      <c r="W5509"/>
      <c r="X5509"/>
      <c r="Y5509"/>
      <c r="Z5509"/>
      <c r="AA5509"/>
      <c r="AB5509"/>
      <c r="AC5509"/>
      <c r="AD5509"/>
      <c r="AE5509"/>
      <c r="AF5509"/>
      <c r="AG5509"/>
      <c r="AH5509"/>
      <c r="AI5509"/>
      <c r="AJ5509"/>
      <c r="AK5509"/>
      <c r="AL5509"/>
      <c r="AM5509"/>
      <c r="AN5509"/>
      <c r="AO5509"/>
      <c r="AP5509"/>
      <c r="AQ5509"/>
      <c r="AR5509"/>
      <c r="AS5509"/>
      <c r="AT5509"/>
      <c r="AU5509"/>
      <c r="AV5509"/>
      <c r="AW5509"/>
      <c r="AX5509"/>
      <c r="AY5509"/>
      <c r="AZ5509"/>
      <c r="BA5509"/>
      <c r="BB5509"/>
      <c r="BC5509"/>
      <c r="BD5509"/>
      <c r="BE5509"/>
      <c r="BF5509"/>
      <c r="BG5509"/>
      <c r="BH5509"/>
      <c r="BI5509"/>
      <c r="BJ5509"/>
      <c r="BK5509"/>
      <c r="BL5509"/>
      <c r="BM5509"/>
      <c r="BN5509"/>
      <c r="BO5509"/>
      <c r="BP5509"/>
      <c r="BQ5509"/>
      <c r="BR5509"/>
      <c r="BS5509"/>
      <c r="BT5509"/>
      <c r="BU5509"/>
      <c r="BV5509"/>
      <c r="BW5509"/>
      <c r="BX5509"/>
      <c r="BY5509"/>
      <c r="BZ5509"/>
      <c r="CA5509"/>
      <c r="CB5509"/>
      <c r="CC5509"/>
      <c r="CD5509"/>
      <c r="CE5509"/>
      <c r="CF5509"/>
      <c r="CG5509"/>
      <c r="CH5509"/>
      <c r="CI5509"/>
      <c r="CJ5509"/>
      <c r="CK5509"/>
      <c r="CL5509"/>
      <c r="CM5509"/>
      <c r="CN5509"/>
      <c r="CO5509"/>
      <c r="CP5509"/>
      <c r="CQ5509"/>
      <c r="CR5509"/>
      <c r="CS5509"/>
      <c r="CT5509"/>
      <c r="CU5509"/>
      <c r="CV5509"/>
    </row>
    <row r="5510" spans="10:100" x14ac:dyDescent="0.25">
      <c r="J5510"/>
      <c r="K5510"/>
      <c r="L5510"/>
      <c r="M5510"/>
      <c r="N5510"/>
      <c r="O5510"/>
      <c r="P5510"/>
      <c r="Q5510"/>
      <c r="R5510"/>
      <c r="S5510"/>
      <c r="T5510"/>
      <c r="U5510"/>
      <c r="V5510"/>
      <c r="W5510"/>
      <c r="X5510"/>
      <c r="Y5510"/>
      <c r="Z5510"/>
      <c r="AA5510"/>
      <c r="AB5510"/>
      <c r="AC5510"/>
      <c r="AD5510"/>
      <c r="AE5510"/>
      <c r="AF5510"/>
      <c r="AG5510"/>
      <c r="AH5510"/>
      <c r="AI5510"/>
      <c r="AJ5510"/>
      <c r="AK5510"/>
      <c r="AL5510"/>
      <c r="AM5510"/>
      <c r="AN5510"/>
      <c r="AO5510"/>
      <c r="AP5510"/>
      <c r="AQ5510"/>
      <c r="AR5510"/>
      <c r="AS5510"/>
      <c r="AT5510"/>
      <c r="AU5510"/>
      <c r="AV5510"/>
      <c r="AW5510"/>
      <c r="AX5510"/>
      <c r="AY5510"/>
      <c r="AZ5510"/>
      <c r="BA5510"/>
      <c r="BB5510"/>
      <c r="BC5510"/>
      <c r="BD5510"/>
      <c r="BE5510"/>
      <c r="BF5510"/>
      <c r="BG5510"/>
      <c r="BH5510"/>
      <c r="BI5510"/>
      <c r="BJ5510"/>
      <c r="BK5510"/>
      <c r="BL5510"/>
      <c r="BM5510"/>
      <c r="BN5510"/>
      <c r="BO5510"/>
      <c r="BP5510"/>
      <c r="BQ5510"/>
      <c r="BR5510"/>
      <c r="BS5510"/>
      <c r="BT5510"/>
      <c r="BU5510"/>
      <c r="BV5510"/>
      <c r="BW5510"/>
      <c r="BX5510"/>
      <c r="BY5510"/>
      <c r="BZ5510"/>
      <c r="CA5510"/>
      <c r="CB5510"/>
      <c r="CC5510"/>
      <c r="CD5510"/>
      <c r="CE5510"/>
      <c r="CF5510"/>
      <c r="CG5510"/>
      <c r="CH5510"/>
      <c r="CI5510"/>
      <c r="CJ5510"/>
      <c r="CK5510"/>
      <c r="CL5510"/>
      <c r="CM5510"/>
      <c r="CN5510"/>
      <c r="CO5510"/>
      <c r="CP5510"/>
      <c r="CQ5510"/>
      <c r="CR5510"/>
      <c r="CS5510"/>
      <c r="CT5510"/>
      <c r="CU5510"/>
      <c r="CV5510"/>
    </row>
    <row r="5511" spans="10:100" x14ac:dyDescent="0.25">
      <c r="J5511"/>
      <c r="K5511"/>
      <c r="L5511"/>
      <c r="M5511"/>
      <c r="N5511"/>
      <c r="O5511"/>
      <c r="P5511"/>
      <c r="Q5511"/>
      <c r="R5511"/>
      <c r="S5511"/>
      <c r="T5511"/>
      <c r="U5511"/>
      <c r="V5511"/>
      <c r="W5511"/>
      <c r="X5511"/>
      <c r="Y5511"/>
      <c r="Z5511"/>
      <c r="AA5511"/>
      <c r="AB5511"/>
      <c r="AC5511"/>
      <c r="AD5511"/>
      <c r="AE5511"/>
      <c r="AF5511"/>
      <c r="AG5511"/>
      <c r="AH5511"/>
      <c r="AI5511"/>
      <c r="AJ5511"/>
      <c r="AK5511"/>
      <c r="AL5511"/>
      <c r="AM5511"/>
      <c r="AN5511"/>
      <c r="AO5511"/>
      <c r="AP5511"/>
      <c r="AQ5511"/>
      <c r="AR5511"/>
      <c r="AS5511"/>
      <c r="AT5511"/>
      <c r="AU5511"/>
      <c r="AV5511"/>
      <c r="AW5511"/>
      <c r="AX5511"/>
      <c r="AY5511"/>
      <c r="AZ5511"/>
      <c r="BA5511"/>
      <c r="BB5511"/>
      <c r="BC5511"/>
      <c r="BD5511"/>
      <c r="BE5511"/>
      <c r="BF5511"/>
      <c r="BG5511"/>
      <c r="BH5511"/>
      <c r="BI5511"/>
      <c r="BJ5511"/>
      <c r="BK5511"/>
      <c r="BL5511"/>
      <c r="BM5511"/>
      <c r="BN5511"/>
      <c r="BO5511"/>
      <c r="BP5511"/>
      <c r="BQ5511"/>
      <c r="BR5511"/>
      <c r="BS5511"/>
      <c r="BT5511"/>
      <c r="BU5511"/>
      <c r="BV5511"/>
      <c r="BW5511"/>
      <c r="BX5511"/>
      <c r="BY5511"/>
      <c r="BZ5511"/>
      <c r="CA5511"/>
      <c r="CB5511"/>
      <c r="CC5511"/>
      <c r="CD5511"/>
      <c r="CE5511"/>
      <c r="CF5511"/>
      <c r="CG5511"/>
      <c r="CH5511"/>
      <c r="CI5511"/>
      <c r="CJ5511"/>
      <c r="CK5511"/>
      <c r="CL5511"/>
      <c r="CM5511"/>
      <c r="CN5511"/>
      <c r="CO5511"/>
      <c r="CP5511"/>
      <c r="CQ5511"/>
      <c r="CR5511"/>
      <c r="CS5511"/>
      <c r="CT5511"/>
      <c r="CU5511"/>
      <c r="CV5511"/>
    </row>
    <row r="5512" spans="10:100" x14ac:dyDescent="0.25">
      <c r="J5512"/>
      <c r="K5512"/>
      <c r="L5512"/>
      <c r="M5512"/>
      <c r="N5512"/>
      <c r="O5512"/>
      <c r="P5512"/>
      <c r="Q5512"/>
      <c r="R5512"/>
      <c r="S5512"/>
      <c r="T5512"/>
      <c r="U5512"/>
      <c r="V5512"/>
      <c r="W5512"/>
      <c r="X5512"/>
      <c r="Y5512"/>
      <c r="Z5512"/>
      <c r="AA5512"/>
      <c r="AB5512"/>
      <c r="AC5512"/>
      <c r="AD5512"/>
      <c r="AE5512"/>
      <c r="AF5512"/>
      <c r="AG5512"/>
      <c r="AH5512"/>
      <c r="AI5512"/>
      <c r="AJ5512"/>
      <c r="AK5512"/>
      <c r="AL5512"/>
      <c r="AM5512"/>
      <c r="AN5512"/>
      <c r="AO5512"/>
      <c r="AP5512"/>
      <c r="AQ5512"/>
      <c r="AR5512"/>
      <c r="AS5512"/>
      <c r="AT5512"/>
      <c r="AU5512"/>
      <c r="AV5512"/>
      <c r="AW5512"/>
      <c r="AX5512"/>
      <c r="AY5512"/>
      <c r="AZ5512"/>
      <c r="BA5512"/>
      <c r="BB5512"/>
      <c r="BC5512"/>
      <c r="BD5512"/>
      <c r="BE5512"/>
      <c r="BF5512"/>
      <c r="BG5512"/>
      <c r="BH5512"/>
      <c r="BI5512"/>
      <c r="BJ5512"/>
      <c r="BK5512"/>
      <c r="BL5512"/>
      <c r="BM5512"/>
      <c r="BN5512"/>
      <c r="BO5512"/>
      <c r="BP5512"/>
      <c r="BQ5512"/>
      <c r="BR5512"/>
      <c r="BS5512"/>
      <c r="BT5512"/>
      <c r="BU5512"/>
      <c r="BV5512"/>
      <c r="BW5512"/>
      <c r="BX5512"/>
      <c r="BY5512"/>
      <c r="BZ5512"/>
      <c r="CA5512"/>
      <c r="CB5512"/>
      <c r="CC5512"/>
      <c r="CD5512"/>
      <c r="CE5512"/>
      <c r="CF5512"/>
      <c r="CG5512"/>
      <c r="CH5512"/>
      <c r="CI5512"/>
      <c r="CJ5512"/>
      <c r="CK5512"/>
      <c r="CL5512"/>
      <c r="CM5512"/>
      <c r="CN5512"/>
      <c r="CO5512"/>
      <c r="CP5512"/>
      <c r="CQ5512"/>
      <c r="CR5512"/>
      <c r="CS5512"/>
      <c r="CT5512"/>
      <c r="CU5512"/>
      <c r="CV5512"/>
    </row>
    <row r="5513" spans="10:100" x14ac:dyDescent="0.25">
      <c r="J5513"/>
      <c r="K5513"/>
      <c r="L5513"/>
      <c r="M5513"/>
      <c r="N5513"/>
      <c r="O5513"/>
      <c r="P5513"/>
      <c r="Q5513"/>
      <c r="R5513"/>
      <c r="S5513"/>
      <c r="T5513"/>
      <c r="U5513"/>
      <c r="V5513"/>
      <c r="W5513"/>
      <c r="X5513"/>
      <c r="Y5513"/>
      <c r="Z5513"/>
      <c r="AA5513"/>
      <c r="AB5513"/>
      <c r="AC5513"/>
      <c r="AD5513"/>
      <c r="AE5513"/>
      <c r="AF5513"/>
      <c r="AG5513"/>
      <c r="AH5513"/>
      <c r="AI5513"/>
      <c r="AJ5513"/>
      <c r="AK5513"/>
      <c r="AL5513"/>
      <c r="AM5513"/>
      <c r="AN5513"/>
      <c r="AO5513"/>
      <c r="AP5513"/>
      <c r="AQ5513"/>
      <c r="AR5513"/>
      <c r="AS5513"/>
      <c r="AT5513"/>
      <c r="AU5513"/>
      <c r="AV5513"/>
      <c r="AW5513"/>
      <c r="AX5513"/>
      <c r="AY5513"/>
      <c r="AZ5513"/>
      <c r="BA5513"/>
      <c r="BB5513"/>
      <c r="BC5513"/>
      <c r="BD5513"/>
      <c r="BE5513"/>
      <c r="BF5513"/>
      <c r="BG5513"/>
      <c r="BH5513"/>
      <c r="BI5513"/>
      <c r="BJ5513"/>
      <c r="BK5513"/>
      <c r="BL5513"/>
      <c r="BM5513"/>
      <c r="BN5513"/>
      <c r="BO5513"/>
      <c r="BP5513"/>
      <c r="BQ5513"/>
      <c r="BR5513"/>
      <c r="BS5513"/>
      <c r="BT5513"/>
      <c r="BU5513"/>
      <c r="BV5513"/>
      <c r="BW5513"/>
      <c r="BX5513"/>
      <c r="BY5513"/>
      <c r="BZ5513"/>
      <c r="CA5513"/>
      <c r="CB5513"/>
      <c r="CC5513"/>
      <c r="CD5513"/>
      <c r="CE5513"/>
      <c r="CF5513"/>
      <c r="CG5513"/>
      <c r="CH5513"/>
      <c r="CI5513"/>
      <c r="CJ5513"/>
      <c r="CK5513"/>
      <c r="CL5513"/>
      <c r="CM5513"/>
      <c r="CN5513"/>
      <c r="CO5513"/>
      <c r="CP5513"/>
      <c r="CQ5513"/>
      <c r="CR5513"/>
      <c r="CS5513"/>
      <c r="CT5513"/>
      <c r="CU5513"/>
      <c r="CV5513"/>
    </row>
    <row r="5514" spans="10:100" x14ac:dyDescent="0.25">
      <c r="J5514"/>
      <c r="K5514"/>
      <c r="L5514"/>
      <c r="M5514"/>
      <c r="N5514"/>
      <c r="O5514"/>
      <c r="P5514"/>
      <c r="Q5514"/>
      <c r="R5514"/>
      <c r="S5514"/>
      <c r="T5514"/>
      <c r="U5514"/>
      <c r="V5514"/>
      <c r="W5514"/>
      <c r="X5514"/>
      <c r="Y5514"/>
      <c r="Z5514"/>
      <c r="AA5514"/>
      <c r="AB5514"/>
      <c r="AC5514"/>
      <c r="AD5514"/>
      <c r="AE5514"/>
      <c r="AF5514"/>
      <c r="AG5514"/>
      <c r="AH5514"/>
      <c r="AI5514"/>
      <c r="AJ5514"/>
      <c r="AK5514"/>
      <c r="AL5514"/>
      <c r="AM5514"/>
      <c r="AN5514"/>
      <c r="AO5514"/>
      <c r="AP5514"/>
      <c r="AQ5514"/>
      <c r="AR5514"/>
      <c r="AS5514"/>
      <c r="AT5514"/>
      <c r="AU5514"/>
      <c r="AV5514"/>
      <c r="AW5514"/>
      <c r="AX5514"/>
      <c r="AY5514"/>
      <c r="AZ5514"/>
      <c r="BA5514"/>
      <c r="BB5514"/>
      <c r="BC5514"/>
      <c r="BD5514"/>
      <c r="BE5514"/>
      <c r="BF5514"/>
      <c r="BG5514"/>
      <c r="BH5514"/>
      <c r="BI5514"/>
      <c r="BJ5514"/>
      <c r="BK5514"/>
      <c r="BL5514"/>
      <c r="BM5514"/>
      <c r="BN5514"/>
      <c r="BO5514"/>
      <c r="BP5514"/>
      <c r="BQ5514"/>
      <c r="BR5514"/>
      <c r="BS5514"/>
      <c r="BT5514"/>
      <c r="BU5514"/>
      <c r="BV5514"/>
      <c r="BW5514"/>
      <c r="BX5514"/>
      <c r="BY5514"/>
      <c r="BZ5514"/>
      <c r="CA5514"/>
      <c r="CB5514"/>
      <c r="CC5514"/>
      <c r="CD5514"/>
      <c r="CE5514"/>
      <c r="CF5514"/>
      <c r="CG5514"/>
      <c r="CH5514"/>
      <c r="CI5514"/>
      <c r="CJ5514"/>
      <c r="CK5514"/>
      <c r="CL5514"/>
      <c r="CM5514"/>
      <c r="CN5514"/>
      <c r="CO5514"/>
      <c r="CP5514"/>
      <c r="CQ5514"/>
      <c r="CR5514"/>
      <c r="CS5514"/>
      <c r="CT5514"/>
      <c r="CU5514"/>
      <c r="CV5514"/>
    </row>
    <row r="5515" spans="10:100" x14ac:dyDescent="0.25">
      <c r="J5515"/>
      <c r="K5515"/>
      <c r="L5515"/>
      <c r="M5515"/>
      <c r="N5515"/>
      <c r="O5515"/>
      <c r="P5515"/>
      <c r="Q5515"/>
      <c r="R5515"/>
      <c r="S5515"/>
      <c r="T5515"/>
      <c r="U5515"/>
      <c r="V5515"/>
      <c r="W5515"/>
      <c r="X5515"/>
      <c r="Y5515"/>
      <c r="Z5515"/>
      <c r="AA5515"/>
      <c r="AB5515"/>
      <c r="AC5515"/>
      <c r="AD5515"/>
      <c r="AE5515"/>
      <c r="AF5515"/>
      <c r="AG5515"/>
      <c r="AH5515"/>
      <c r="AI5515"/>
      <c r="AJ5515"/>
      <c r="AK5515"/>
      <c r="AL5515"/>
      <c r="AM5515"/>
      <c r="AN5515"/>
      <c r="AO5515"/>
      <c r="AP5515"/>
      <c r="AQ5515"/>
      <c r="AR5515"/>
      <c r="AS5515"/>
      <c r="AT5515"/>
      <c r="AU5515"/>
      <c r="AV5515"/>
      <c r="AW5515"/>
      <c r="AX5515"/>
      <c r="AY5515"/>
      <c r="AZ5515"/>
      <c r="BA5515"/>
      <c r="BB5515"/>
      <c r="BC5515"/>
      <c r="BD5515"/>
      <c r="BE5515"/>
      <c r="BF5515"/>
      <c r="BG5515"/>
      <c r="BH5515"/>
      <c r="BI5515"/>
      <c r="BJ5515"/>
      <c r="BK5515"/>
      <c r="BL5515"/>
      <c r="BM5515"/>
      <c r="BN5515"/>
      <c r="BO5515"/>
      <c r="BP5515"/>
      <c r="BQ5515"/>
      <c r="BR5515"/>
      <c r="BS5515"/>
      <c r="BT5515"/>
      <c r="BU5515"/>
      <c r="BV5515"/>
      <c r="BW5515"/>
      <c r="BX5515"/>
      <c r="BY5515"/>
      <c r="BZ5515"/>
      <c r="CA5515"/>
      <c r="CB5515"/>
      <c r="CC5515"/>
      <c r="CD5515"/>
      <c r="CE5515"/>
      <c r="CF5515"/>
      <c r="CG5515"/>
      <c r="CH5515"/>
      <c r="CI5515"/>
      <c r="CJ5515"/>
      <c r="CK5515"/>
      <c r="CL5515"/>
      <c r="CM5515"/>
      <c r="CN5515"/>
      <c r="CO5515"/>
      <c r="CP5515"/>
      <c r="CQ5515"/>
      <c r="CR5515"/>
      <c r="CS5515"/>
      <c r="CT5515"/>
      <c r="CU5515"/>
      <c r="CV5515"/>
    </row>
    <row r="5516" spans="10:100" x14ac:dyDescent="0.25">
      <c r="J5516"/>
      <c r="K5516"/>
      <c r="L5516"/>
      <c r="M5516"/>
      <c r="N5516"/>
      <c r="O5516"/>
      <c r="P5516"/>
      <c r="Q5516"/>
      <c r="R5516"/>
      <c r="S5516"/>
      <c r="T5516"/>
      <c r="U5516"/>
      <c r="V5516"/>
      <c r="W5516"/>
      <c r="X5516"/>
      <c r="Y5516"/>
      <c r="Z5516"/>
      <c r="AA5516"/>
      <c r="AB5516"/>
      <c r="AC5516"/>
      <c r="AD5516"/>
      <c r="AE5516"/>
      <c r="AF5516"/>
      <c r="AG5516"/>
      <c r="AH5516"/>
      <c r="AI5516"/>
      <c r="AJ5516"/>
      <c r="AK5516"/>
      <c r="AL5516"/>
      <c r="AM5516"/>
      <c r="AN5516"/>
      <c r="AO5516"/>
      <c r="AP5516"/>
      <c r="AQ5516"/>
      <c r="AR5516"/>
      <c r="AS5516"/>
      <c r="AT5516"/>
      <c r="AU5516"/>
      <c r="AV5516"/>
      <c r="AW5516"/>
      <c r="AX5516"/>
      <c r="AY5516"/>
      <c r="AZ5516"/>
      <c r="BA5516"/>
      <c r="BB5516"/>
      <c r="BC5516"/>
      <c r="BD5516"/>
      <c r="BE5516"/>
      <c r="BF5516"/>
      <c r="BG5516"/>
      <c r="BH5516"/>
      <c r="BI5516"/>
      <c r="BJ5516"/>
      <c r="BK5516"/>
      <c r="BL5516"/>
      <c r="BM5516"/>
      <c r="BN5516"/>
      <c r="BO5516"/>
      <c r="BP5516"/>
      <c r="BQ5516"/>
      <c r="BR5516"/>
      <c r="BS5516"/>
      <c r="BT5516"/>
      <c r="BU5516"/>
      <c r="BV5516"/>
      <c r="BW5516"/>
      <c r="BX5516"/>
      <c r="BY5516"/>
      <c r="BZ5516"/>
      <c r="CA5516"/>
      <c r="CB5516"/>
      <c r="CC5516"/>
      <c r="CD5516"/>
      <c r="CE5516"/>
      <c r="CF5516"/>
      <c r="CG5516"/>
      <c r="CH5516"/>
      <c r="CI5516"/>
      <c r="CJ5516"/>
      <c r="CK5516"/>
      <c r="CL5516"/>
      <c r="CM5516"/>
      <c r="CN5516"/>
      <c r="CO5516"/>
      <c r="CP5516"/>
      <c r="CQ5516"/>
      <c r="CR5516"/>
      <c r="CS5516"/>
      <c r="CT5516"/>
      <c r="CU5516"/>
      <c r="CV5516"/>
    </row>
    <row r="5517" spans="10:100" x14ac:dyDescent="0.25">
      <c r="J5517"/>
      <c r="K5517"/>
      <c r="L5517"/>
      <c r="M5517"/>
      <c r="N5517"/>
      <c r="O5517"/>
      <c r="P5517"/>
      <c r="Q5517"/>
      <c r="R5517"/>
      <c r="S5517"/>
      <c r="T5517"/>
      <c r="U5517"/>
      <c r="V5517"/>
      <c r="W5517"/>
      <c r="X5517"/>
      <c r="Y5517"/>
      <c r="Z5517"/>
      <c r="AA5517"/>
      <c r="AB5517"/>
      <c r="AC5517"/>
      <c r="AD5517"/>
      <c r="AE5517"/>
      <c r="AF5517"/>
      <c r="AG5517"/>
      <c r="AH5517"/>
      <c r="AI5517"/>
      <c r="AJ5517"/>
      <c r="AK5517"/>
      <c r="AL5517"/>
      <c r="AM5517"/>
      <c r="AN5517"/>
      <c r="AO5517"/>
      <c r="AP5517"/>
      <c r="AQ5517"/>
      <c r="AR5517"/>
      <c r="AS5517"/>
      <c r="AT5517"/>
      <c r="AU5517"/>
      <c r="AV5517"/>
      <c r="AW5517"/>
      <c r="AX5517"/>
      <c r="AY5517"/>
      <c r="AZ5517"/>
      <c r="BA5517"/>
      <c r="BB5517"/>
      <c r="BC5517"/>
      <c r="BD5517"/>
      <c r="BE5517"/>
      <c r="BF5517"/>
      <c r="BG5517"/>
      <c r="BH5517"/>
      <c r="BI5517"/>
      <c r="BJ5517"/>
      <c r="BK5517"/>
      <c r="BL5517"/>
      <c r="BM5517"/>
      <c r="BN5517"/>
      <c r="BO5517"/>
      <c r="BP5517"/>
      <c r="BQ5517"/>
      <c r="BR5517"/>
      <c r="BS5517"/>
      <c r="BT5517"/>
      <c r="BU5517"/>
      <c r="BV5517"/>
      <c r="BW5517"/>
      <c r="BX5517"/>
      <c r="BY5517"/>
      <c r="BZ5517"/>
      <c r="CA5517"/>
      <c r="CB5517"/>
      <c r="CC5517"/>
      <c r="CD5517"/>
      <c r="CE5517"/>
      <c r="CF5517"/>
      <c r="CG5517"/>
      <c r="CH5517"/>
      <c r="CI5517"/>
      <c r="CJ5517"/>
      <c r="CK5517"/>
      <c r="CL5517"/>
      <c r="CM5517"/>
      <c r="CN5517"/>
      <c r="CO5517"/>
      <c r="CP5517"/>
      <c r="CQ5517"/>
      <c r="CR5517"/>
      <c r="CS5517"/>
      <c r="CT5517"/>
      <c r="CU5517"/>
      <c r="CV5517"/>
    </row>
    <row r="5518" spans="10:100" x14ac:dyDescent="0.25">
      <c r="J5518"/>
      <c r="K5518"/>
      <c r="L5518"/>
      <c r="M5518"/>
      <c r="N5518"/>
      <c r="O5518"/>
      <c r="P5518"/>
      <c r="Q5518"/>
      <c r="R5518"/>
      <c r="S5518"/>
      <c r="T5518"/>
      <c r="U5518"/>
      <c r="V5518"/>
      <c r="W5518"/>
      <c r="X5518"/>
      <c r="Y5518"/>
      <c r="Z5518"/>
      <c r="AA5518"/>
      <c r="AB5518"/>
      <c r="AC5518"/>
      <c r="AD5518"/>
      <c r="AE5518"/>
      <c r="AF5518"/>
      <c r="AG5518"/>
      <c r="AH5518"/>
      <c r="AI5518"/>
      <c r="AJ5518"/>
      <c r="AK5518"/>
      <c r="AL5518"/>
      <c r="AM5518"/>
      <c r="AN5518"/>
      <c r="AO5518"/>
      <c r="AP5518"/>
      <c r="AQ5518"/>
      <c r="AR5518"/>
      <c r="AS5518"/>
      <c r="AT5518"/>
      <c r="AU5518"/>
      <c r="AV5518"/>
      <c r="AW5518"/>
      <c r="AX5518"/>
      <c r="AY5518"/>
      <c r="AZ5518"/>
      <c r="BA5518"/>
      <c r="BB5518"/>
      <c r="BC5518"/>
      <c r="BD5518"/>
      <c r="BE5518"/>
      <c r="BF5518"/>
      <c r="BG5518"/>
      <c r="BH5518"/>
      <c r="BI5518"/>
      <c r="BJ5518"/>
      <c r="BK5518"/>
      <c r="BL5518"/>
      <c r="BM5518"/>
      <c r="BN5518"/>
      <c r="BO5518"/>
      <c r="BP5518"/>
      <c r="BQ5518"/>
      <c r="BR5518"/>
      <c r="BS5518"/>
      <c r="BT5518"/>
      <c r="BU5518"/>
      <c r="BV5518"/>
      <c r="BW5518"/>
      <c r="BX5518"/>
      <c r="BY5518"/>
      <c r="BZ5518"/>
      <c r="CA5518"/>
      <c r="CB5518"/>
      <c r="CC5518"/>
      <c r="CD5518"/>
      <c r="CE5518"/>
      <c r="CF5518"/>
      <c r="CG5518"/>
      <c r="CH5518"/>
      <c r="CI5518"/>
      <c r="CJ5518"/>
      <c r="CK5518"/>
      <c r="CL5518"/>
      <c r="CM5518"/>
      <c r="CN5518"/>
      <c r="CO5518"/>
      <c r="CP5518"/>
      <c r="CQ5518"/>
      <c r="CR5518"/>
      <c r="CS5518"/>
      <c r="CT5518"/>
      <c r="CU5518"/>
      <c r="CV5518"/>
    </row>
    <row r="5519" spans="10:100" x14ac:dyDescent="0.25">
      <c r="J5519"/>
      <c r="K5519"/>
      <c r="L5519"/>
      <c r="M5519"/>
      <c r="N5519"/>
      <c r="O5519"/>
      <c r="P5519"/>
      <c r="Q5519"/>
      <c r="R5519"/>
      <c r="S5519"/>
      <c r="T5519"/>
      <c r="U5519"/>
      <c r="V5519"/>
      <c r="W5519"/>
      <c r="X5519"/>
      <c r="Y5519"/>
      <c r="Z5519"/>
      <c r="AA5519"/>
      <c r="AB5519"/>
      <c r="AC5519"/>
      <c r="AD5519"/>
      <c r="AE5519"/>
      <c r="AF5519"/>
      <c r="AG5519"/>
      <c r="AH5519"/>
      <c r="AI5519"/>
      <c r="AJ5519"/>
      <c r="AK5519"/>
      <c r="AL5519"/>
      <c r="AM5519"/>
      <c r="AN5519"/>
      <c r="AO5519"/>
      <c r="AP5519"/>
      <c r="AQ5519"/>
      <c r="AR5519"/>
      <c r="AS5519"/>
      <c r="AT5519"/>
      <c r="AU5519"/>
      <c r="AV5519"/>
      <c r="AW5519"/>
      <c r="AX5519"/>
      <c r="AY5519"/>
      <c r="AZ5519"/>
      <c r="BA5519"/>
      <c r="BB5519"/>
      <c r="BC5519"/>
      <c r="BD5519"/>
      <c r="BE5519"/>
      <c r="BF5519"/>
      <c r="BG5519"/>
      <c r="BH5519"/>
      <c r="BI5519"/>
      <c r="BJ5519"/>
      <c r="BK5519"/>
      <c r="BL5519"/>
      <c r="BM5519"/>
      <c r="BN5519"/>
      <c r="BO5519"/>
      <c r="BP5519"/>
      <c r="BQ5519"/>
      <c r="BR5519"/>
      <c r="BS5519"/>
      <c r="BT5519"/>
      <c r="BU5519"/>
      <c r="BV5519"/>
      <c r="BW5519"/>
      <c r="BX5519"/>
      <c r="BY5519"/>
      <c r="BZ5519"/>
      <c r="CA5519"/>
      <c r="CB5519"/>
      <c r="CC5519"/>
      <c r="CD5519"/>
      <c r="CE5519"/>
      <c r="CF5519"/>
      <c r="CG5519"/>
      <c r="CH5519"/>
      <c r="CI5519"/>
      <c r="CJ5519"/>
      <c r="CK5519"/>
      <c r="CL5519"/>
      <c r="CM5519"/>
      <c r="CN5519"/>
      <c r="CO5519"/>
      <c r="CP5519"/>
      <c r="CQ5519"/>
      <c r="CR5519"/>
      <c r="CS5519"/>
      <c r="CT5519"/>
      <c r="CU5519"/>
      <c r="CV5519"/>
    </row>
    <row r="5520" spans="10:100" x14ac:dyDescent="0.25">
      <c r="J5520"/>
      <c r="K5520"/>
      <c r="L5520"/>
      <c r="M5520"/>
      <c r="N5520"/>
      <c r="O5520"/>
      <c r="P5520"/>
      <c r="Q5520"/>
      <c r="R5520"/>
      <c r="S5520"/>
      <c r="T5520"/>
      <c r="U5520"/>
      <c r="V5520"/>
      <c r="W5520"/>
      <c r="X5520"/>
      <c r="Y5520"/>
      <c r="Z5520"/>
      <c r="AA5520"/>
      <c r="AB5520"/>
      <c r="AC5520"/>
      <c r="AD5520"/>
      <c r="AE5520"/>
      <c r="AF5520"/>
      <c r="AG5520"/>
      <c r="AH5520"/>
      <c r="AI5520"/>
      <c r="AJ5520"/>
      <c r="AK5520"/>
      <c r="AL5520"/>
      <c r="AM5520"/>
      <c r="AN5520"/>
      <c r="AO5520"/>
      <c r="AP5520"/>
      <c r="AQ5520"/>
      <c r="AR5520"/>
      <c r="AS5520"/>
      <c r="AT5520"/>
      <c r="AU5520"/>
      <c r="AV5520"/>
      <c r="AW5520"/>
      <c r="AX5520"/>
      <c r="AY5520"/>
      <c r="AZ5520"/>
      <c r="BA5520"/>
      <c r="BB5520"/>
      <c r="BC5520"/>
      <c r="BD5520"/>
      <c r="BE5520"/>
      <c r="BF5520"/>
      <c r="BG5520"/>
      <c r="BH5520"/>
      <c r="BI5520"/>
      <c r="BJ5520"/>
      <c r="BK5520"/>
      <c r="BL5520"/>
      <c r="BM5520"/>
      <c r="BN5520"/>
      <c r="BO5520"/>
      <c r="BP5520"/>
      <c r="BQ5520"/>
      <c r="BR5520"/>
      <c r="BS5520"/>
      <c r="BT5520"/>
      <c r="BU5520"/>
      <c r="BV5520"/>
      <c r="BW5520"/>
      <c r="BX5520"/>
      <c r="BY5520"/>
      <c r="BZ5520"/>
      <c r="CA5520"/>
      <c r="CB5520"/>
      <c r="CC5520"/>
      <c r="CD5520"/>
      <c r="CE5520"/>
      <c r="CF5520"/>
      <c r="CG5520"/>
      <c r="CH5520"/>
      <c r="CI5520"/>
      <c r="CJ5520"/>
      <c r="CK5520"/>
      <c r="CL5520"/>
      <c r="CM5520"/>
      <c r="CN5520"/>
      <c r="CO5520"/>
      <c r="CP5520"/>
      <c r="CQ5520"/>
      <c r="CR5520"/>
      <c r="CS5520"/>
      <c r="CT5520"/>
      <c r="CU5520"/>
      <c r="CV5520"/>
    </row>
    <row r="5521" spans="10:100" x14ac:dyDescent="0.25">
      <c r="J5521"/>
      <c r="K5521"/>
      <c r="L5521"/>
      <c r="M5521"/>
      <c r="N5521"/>
      <c r="O5521"/>
      <c r="P5521"/>
      <c r="Q5521"/>
      <c r="R5521"/>
      <c r="S5521"/>
      <c r="T5521"/>
      <c r="U5521"/>
      <c r="V5521"/>
      <c r="W5521"/>
      <c r="X5521"/>
      <c r="Y5521"/>
      <c r="Z5521"/>
      <c r="AA5521"/>
      <c r="AB5521"/>
      <c r="AC5521"/>
      <c r="AD5521"/>
      <c r="AE5521"/>
      <c r="AF5521"/>
      <c r="AG5521"/>
      <c r="AH5521"/>
      <c r="AI5521"/>
      <c r="AJ5521"/>
      <c r="AK5521"/>
      <c r="AL5521"/>
      <c r="AM5521"/>
      <c r="AN5521"/>
      <c r="AO5521"/>
      <c r="AP5521"/>
      <c r="AQ5521"/>
      <c r="AR5521"/>
      <c r="AS5521"/>
      <c r="AT5521"/>
      <c r="AU5521"/>
      <c r="AV5521"/>
      <c r="AW5521"/>
      <c r="AX5521"/>
      <c r="AY5521"/>
      <c r="AZ5521"/>
      <c r="BA5521"/>
      <c r="BB5521"/>
      <c r="BC5521"/>
      <c r="BD5521"/>
      <c r="BE5521"/>
      <c r="BF5521"/>
      <c r="BG5521"/>
      <c r="BH5521"/>
      <c r="BI5521"/>
      <c r="BJ5521"/>
      <c r="BK5521"/>
      <c r="BL5521"/>
      <c r="BM5521"/>
      <c r="BN5521"/>
      <c r="BO5521"/>
      <c r="BP5521"/>
      <c r="BQ5521"/>
      <c r="BR5521"/>
      <c r="BS5521"/>
      <c r="BT5521"/>
      <c r="BU5521"/>
      <c r="BV5521"/>
      <c r="BW5521"/>
      <c r="BX5521"/>
      <c r="BY5521"/>
      <c r="BZ5521"/>
      <c r="CA5521"/>
      <c r="CB5521"/>
      <c r="CC5521"/>
      <c r="CD5521"/>
      <c r="CE5521"/>
      <c r="CF5521"/>
      <c r="CG5521"/>
      <c r="CH5521"/>
      <c r="CI5521"/>
      <c r="CJ5521"/>
      <c r="CK5521"/>
      <c r="CL5521"/>
      <c r="CM5521"/>
      <c r="CN5521"/>
      <c r="CO5521"/>
      <c r="CP5521"/>
      <c r="CQ5521"/>
      <c r="CR5521"/>
      <c r="CS5521"/>
      <c r="CT5521"/>
      <c r="CU5521"/>
      <c r="CV5521"/>
    </row>
    <row r="5522" spans="10:100" x14ac:dyDescent="0.25">
      <c r="J5522"/>
      <c r="K5522"/>
      <c r="L5522"/>
      <c r="M5522"/>
      <c r="N5522"/>
      <c r="O5522"/>
      <c r="P5522"/>
      <c r="Q5522"/>
      <c r="R5522"/>
      <c r="S5522"/>
      <c r="T5522"/>
      <c r="U5522"/>
      <c r="V5522"/>
      <c r="W5522"/>
      <c r="X5522"/>
      <c r="Y5522"/>
      <c r="Z5522"/>
      <c r="AA5522"/>
      <c r="AB5522"/>
      <c r="AC5522"/>
      <c r="AD5522"/>
      <c r="AE5522"/>
      <c r="AF5522"/>
      <c r="AG5522"/>
      <c r="AH5522"/>
      <c r="AI5522"/>
      <c r="AJ5522"/>
      <c r="AK5522"/>
      <c r="AL5522"/>
      <c r="AM5522"/>
      <c r="AN5522"/>
      <c r="AO5522"/>
      <c r="AP5522"/>
      <c r="AQ5522"/>
      <c r="AR5522"/>
      <c r="AS5522"/>
      <c r="AT5522"/>
      <c r="AU5522"/>
      <c r="AV5522"/>
      <c r="AW5522"/>
      <c r="AX5522"/>
      <c r="AY5522"/>
      <c r="AZ5522"/>
      <c r="BA5522"/>
      <c r="BB5522"/>
      <c r="BC5522"/>
      <c r="BD5522"/>
      <c r="BE5522"/>
      <c r="BF5522"/>
      <c r="BG5522"/>
      <c r="BH5522"/>
      <c r="BI5522"/>
      <c r="BJ5522"/>
      <c r="BK5522"/>
      <c r="BL5522"/>
      <c r="BM5522"/>
      <c r="BN5522"/>
      <c r="BO5522"/>
      <c r="BP5522"/>
      <c r="BQ5522"/>
      <c r="BR5522"/>
      <c r="BS5522"/>
      <c r="BT5522"/>
      <c r="BU5522"/>
      <c r="BV5522"/>
      <c r="BW5522"/>
      <c r="BX5522"/>
      <c r="BY5522"/>
      <c r="BZ5522"/>
      <c r="CA5522"/>
      <c r="CB5522"/>
      <c r="CC5522"/>
      <c r="CD5522"/>
      <c r="CE5522"/>
      <c r="CF5522"/>
      <c r="CG5522"/>
      <c r="CH5522"/>
      <c r="CI5522"/>
      <c r="CJ5522"/>
      <c r="CK5522"/>
      <c r="CL5522"/>
      <c r="CM5522"/>
      <c r="CN5522"/>
      <c r="CO5522"/>
      <c r="CP5522"/>
      <c r="CQ5522"/>
      <c r="CR5522"/>
      <c r="CS5522"/>
      <c r="CT5522"/>
      <c r="CU5522"/>
      <c r="CV5522"/>
    </row>
    <row r="5523" spans="10:100" x14ac:dyDescent="0.25">
      <c r="J5523"/>
      <c r="K5523"/>
      <c r="L5523"/>
      <c r="M5523"/>
      <c r="N5523"/>
      <c r="O5523"/>
      <c r="P5523"/>
      <c r="Q5523"/>
      <c r="R5523"/>
      <c r="S5523"/>
      <c r="T5523"/>
      <c r="U5523"/>
      <c r="V5523"/>
      <c r="W5523"/>
      <c r="X5523"/>
      <c r="Y5523"/>
      <c r="Z5523"/>
      <c r="AA5523"/>
      <c r="AB5523"/>
      <c r="AC5523"/>
      <c r="AD5523"/>
      <c r="AE5523"/>
      <c r="AF5523"/>
      <c r="AG5523"/>
      <c r="AH5523"/>
      <c r="AI5523"/>
      <c r="AJ5523"/>
      <c r="AK5523"/>
      <c r="AL5523"/>
      <c r="AM5523"/>
      <c r="AN5523"/>
      <c r="AO5523"/>
      <c r="AP5523"/>
      <c r="AQ5523"/>
      <c r="AR5523"/>
      <c r="AS5523"/>
      <c r="AT5523"/>
      <c r="AU5523"/>
      <c r="AV5523"/>
      <c r="AW5523"/>
      <c r="AX5523"/>
      <c r="AY5523"/>
      <c r="AZ5523"/>
      <c r="BA5523"/>
      <c r="BB5523"/>
      <c r="BC5523"/>
      <c r="BD5523"/>
      <c r="BE5523"/>
      <c r="BF5523"/>
      <c r="BG5523"/>
      <c r="BH5523"/>
      <c r="BI5523"/>
      <c r="BJ5523"/>
      <c r="BK5523"/>
      <c r="BL5523"/>
      <c r="BM5523"/>
      <c r="BN5523"/>
      <c r="BO5523"/>
      <c r="BP5523"/>
      <c r="BQ5523"/>
      <c r="BR5523"/>
      <c r="BS5523"/>
      <c r="BT5523"/>
      <c r="BU5523"/>
      <c r="BV5523"/>
      <c r="BW5523"/>
      <c r="BX5523"/>
      <c r="BY5523"/>
      <c r="BZ5523"/>
      <c r="CA5523"/>
      <c r="CB5523"/>
      <c r="CC5523"/>
      <c r="CD5523"/>
      <c r="CE5523"/>
      <c r="CF5523"/>
      <c r="CG5523"/>
      <c r="CH5523"/>
      <c r="CI5523"/>
      <c r="CJ5523"/>
      <c r="CK5523"/>
      <c r="CL5523"/>
      <c r="CM5523"/>
      <c r="CN5523"/>
      <c r="CO5523"/>
      <c r="CP5523"/>
      <c r="CQ5523"/>
      <c r="CR5523"/>
      <c r="CS5523"/>
      <c r="CT5523"/>
      <c r="CU5523"/>
      <c r="CV5523"/>
    </row>
    <row r="5524" spans="10:100" x14ac:dyDescent="0.25">
      <c r="J5524"/>
      <c r="K5524"/>
      <c r="L5524"/>
      <c r="M5524"/>
      <c r="N5524"/>
      <c r="O5524"/>
      <c r="P5524"/>
      <c r="Q5524"/>
      <c r="R5524"/>
      <c r="S5524"/>
      <c r="T5524"/>
      <c r="U5524"/>
      <c r="V5524"/>
      <c r="W5524"/>
      <c r="X5524"/>
      <c r="Y5524"/>
      <c r="Z5524"/>
      <c r="AA5524"/>
      <c r="AB5524"/>
      <c r="AC5524"/>
      <c r="AD5524"/>
      <c r="AE5524"/>
      <c r="AF5524"/>
      <c r="AG5524"/>
      <c r="AH5524"/>
      <c r="AI5524"/>
      <c r="AJ5524"/>
      <c r="AK5524"/>
      <c r="AL5524"/>
      <c r="AM5524"/>
      <c r="AN5524"/>
      <c r="AO5524"/>
      <c r="AP5524"/>
      <c r="AQ5524"/>
      <c r="AR5524"/>
      <c r="AS5524"/>
      <c r="AT5524"/>
      <c r="AU5524"/>
      <c r="AV5524"/>
      <c r="AW5524"/>
      <c r="AX5524"/>
      <c r="AY5524"/>
      <c r="AZ5524"/>
      <c r="BA5524"/>
      <c r="BB5524"/>
      <c r="BC5524"/>
      <c r="BD5524"/>
      <c r="BE5524"/>
      <c r="BF5524"/>
      <c r="BG5524"/>
      <c r="BH5524"/>
      <c r="BI5524"/>
      <c r="BJ5524"/>
      <c r="BK5524"/>
      <c r="BL5524"/>
      <c r="BM5524"/>
      <c r="BN5524"/>
      <c r="BO5524"/>
      <c r="BP5524"/>
      <c r="BQ5524"/>
      <c r="BR5524"/>
      <c r="BS5524"/>
      <c r="BT5524"/>
      <c r="BU5524"/>
      <c r="BV5524"/>
      <c r="BW5524"/>
      <c r="BX5524"/>
      <c r="BY5524"/>
      <c r="BZ5524"/>
      <c r="CA5524"/>
      <c r="CB5524"/>
      <c r="CC5524"/>
      <c r="CD5524"/>
      <c r="CE5524"/>
      <c r="CF5524"/>
      <c r="CG5524"/>
      <c r="CH5524"/>
      <c r="CI5524"/>
      <c r="CJ5524"/>
      <c r="CK5524"/>
      <c r="CL5524"/>
      <c r="CM5524"/>
      <c r="CN5524"/>
      <c r="CO5524"/>
      <c r="CP5524"/>
      <c r="CQ5524"/>
      <c r="CR5524"/>
      <c r="CS5524"/>
      <c r="CT5524"/>
      <c r="CU5524"/>
      <c r="CV5524"/>
    </row>
    <row r="5525" spans="10:100" x14ac:dyDescent="0.25">
      <c r="J5525"/>
      <c r="K5525"/>
      <c r="L5525"/>
      <c r="M5525"/>
      <c r="N5525"/>
      <c r="O5525"/>
      <c r="P5525"/>
      <c r="Q5525"/>
      <c r="R5525"/>
      <c r="S5525"/>
      <c r="T5525"/>
      <c r="U5525"/>
      <c r="V5525"/>
      <c r="W5525"/>
      <c r="X5525"/>
      <c r="Y5525"/>
      <c r="Z5525"/>
      <c r="AA5525"/>
      <c r="AB5525"/>
      <c r="AC5525"/>
      <c r="AD5525"/>
      <c r="AE5525"/>
      <c r="AF5525"/>
      <c r="AG5525"/>
      <c r="AH5525"/>
      <c r="AI5525"/>
      <c r="AJ5525"/>
      <c r="AK5525"/>
      <c r="AL5525"/>
      <c r="AM5525"/>
      <c r="AN5525"/>
      <c r="AO5525"/>
      <c r="AP5525"/>
      <c r="AQ5525"/>
      <c r="AR5525"/>
      <c r="AS5525"/>
      <c r="AT5525"/>
      <c r="AU5525"/>
      <c r="AV5525"/>
      <c r="AW5525"/>
      <c r="AX5525"/>
      <c r="AY5525"/>
      <c r="AZ5525"/>
      <c r="BA5525"/>
      <c r="BB5525"/>
      <c r="BC5525"/>
      <c r="BD5525"/>
      <c r="BE5525"/>
      <c r="BF5525"/>
      <c r="BG5525"/>
      <c r="BH5525"/>
      <c r="BI5525"/>
      <c r="BJ5525"/>
      <c r="BK5525"/>
      <c r="BL5525"/>
      <c r="BM5525"/>
      <c r="BN5525"/>
      <c r="BO5525"/>
      <c r="BP5525"/>
      <c r="BQ5525"/>
      <c r="BR5525"/>
      <c r="BS5525"/>
      <c r="BT5525"/>
      <c r="BU5525"/>
      <c r="BV5525"/>
      <c r="BW5525"/>
      <c r="BX5525"/>
      <c r="BY5525"/>
      <c r="BZ5525"/>
      <c r="CA5525"/>
      <c r="CB5525"/>
      <c r="CC5525"/>
      <c r="CD5525"/>
      <c r="CE5525"/>
      <c r="CF5525"/>
      <c r="CG5525"/>
      <c r="CH5525"/>
      <c r="CI5525"/>
      <c r="CJ5525"/>
      <c r="CK5525"/>
      <c r="CL5525"/>
      <c r="CM5525"/>
      <c r="CN5525"/>
      <c r="CO5525"/>
      <c r="CP5525"/>
      <c r="CQ5525"/>
      <c r="CR5525"/>
      <c r="CS5525"/>
      <c r="CT5525"/>
      <c r="CU5525"/>
      <c r="CV5525"/>
    </row>
    <row r="5526" spans="10:100" x14ac:dyDescent="0.25">
      <c r="J5526"/>
      <c r="K5526"/>
      <c r="L5526"/>
      <c r="M5526"/>
      <c r="N5526"/>
      <c r="O5526"/>
      <c r="P5526"/>
      <c r="Q5526"/>
      <c r="R5526"/>
      <c r="S5526"/>
      <c r="T5526"/>
      <c r="U5526"/>
      <c r="V5526"/>
      <c r="W5526"/>
      <c r="X5526"/>
      <c r="Y5526"/>
      <c r="Z5526"/>
      <c r="AA5526"/>
      <c r="AB5526"/>
      <c r="AC5526"/>
      <c r="AD5526"/>
      <c r="AE5526"/>
      <c r="AF5526"/>
      <c r="AG5526"/>
      <c r="AH5526"/>
      <c r="AI5526"/>
      <c r="AJ5526"/>
      <c r="AK5526"/>
      <c r="AL5526"/>
      <c r="AM5526"/>
      <c r="AN5526"/>
      <c r="AO5526"/>
      <c r="AP5526"/>
      <c r="AQ5526"/>
      <c r="AR5526"/>
      <c r="AS5526"/>
      <c r="AT5526"/>
      <c r="AU5526"/>
      <c r="AV5526"/>
      <c r="AW5526"/>
      <c r="AX5526"/>
      <c r="AY5526"/>
      <c r="AZ5526"/>
      <c r="BA5526"/>
      <c r="BB5526"/>
      <c r="BC5526"/>
      <c r="BD5526"/>
      <c r="BE5526"/>
      <c r="BF5526"/>
      <c r="BG5526"/>
      <c r="BH5526"/>
      <c r="BI5526"/>
      <c r="BJ5526"/>
      <c r="BK5526"/>
      <c r="BL5526"/>
      <c r="BM5526"/>
      <c r="BN5526"/>
      <c r="BO5526"/>
      <c r="BP5526"/>
      <c r="BQ5526"/>
      <c r="BR5526"/>
      <c r="BS5526"/>
      <c r="BT5526"/>
      <c r="BU5526"/>
      <c r="BV5526"/>
      <c r="BW5526"/>
      <c r="BX5526"/>
      <c r="BY5526"/>
      <c r="BZ5526"/>
      <c r="CA5526"/>
      <c r="CB5526"/>
      <c r="CC5526"/>
      <c r="CD5526"/>
      <c r="CE5526"/>
      <c r="CF5526"/>
      <c r="CG5526"/>
      <c r="CH5526"/>
      <c r="CI5526"/>
      <c r="CJ5526"/>
      <c r="CK5526"/>
      <c r="CL5526"/>
      <c r="CM5526"/>
      <c r="CN5526"/>
      <c r="CO5526"/>
      <c r="CP5526"/>
      <c r="CQ5526"/>
      <c r="CR5526"/>
      <c r="CS5526"/>
      <c r="CT5526"/>
      <c r="CU5526"/>
      <c r="CV5526"/>
    </row>
    <row r="5527" spans="10:100" x14ac:dyDescent="0.25">
      <c r="J5527"/>
      <c r="K5527"/>
      <c r="L5527"/>
      <c r="M5527"/>
      <c r="N5527"/>
      <c r="O5527"/>
      <c r="P5527"/>
      <c r="Q5527"/>
      <c r="R5527"/>
      <c r="S5527"/>
      <c r="T5527"/>
      <c r="U5527"/>
      <c r="V5527"/>
      <c r="W5527"/>
      <c r="X5527"/>
      <c r="Y5527"/>
      <c r="Z5527"/>
      <c r="AA5527"/>
      <c r="AB5527"/>
      <c r="AC5527"/>
      <c r="AD5527"/>
      <c r="AE5527"/>
      <c r="AF5527"/>
      <c r="AG5527"/>
      <c r="AH5527"/>
      <c r="AI5527"/>
      <c r="AJ5527"/>
      <c r="AK5527"/>
      <c r="AL5527"/>
      <c r="AM5527"/>
      <c r="AN5527"/>
      <c r="AO5527"/>
      <c r="AP5527"/>
      <c r="AQ5527"/>
      <c r="AR5527"/>
      <c r="AS5527"/>
      <c r="AT5527"/>
      <c r="AU5527"/>
      <c r="AV5527"/>
      <c r="AW5527"/>
      <c r="AX5527"/>
      <c r="AY5527"/>
      <c r="AZ5527"/>
      <c r="BA5527"/>
      <c r="BB5527"/>
      <c r="BC5527"/>
      <c r="BD5527"/>
      <c r="BE5527"/>
      <c r="BF5527"/>
      <c r="BG5527"/>
      <c r="BH5527"/>
      <c r="BI5527"/>
      <c r="BJ5527"/>
      <c r="BK5527"/>
      <c r="BL5527"/>
      <c r="BM5527"/>
      <c r="BN5527"/>
      <c r="BO5527"/>
      <c r="BP5527"/>
      <c r="BQ5527"/>
      <c r="BR5527"/>
      <c r="BS5527"/>
      <c r="BT5527"/>
      <c r="BU5527"/>
      <c r="BV5527"/>
      <c r="BW5527"/>
      <c r="BX5527"/>
      <c r="BY5527"/>
      <c r="BZ5527"/>
      <c r="CA5527"/>
      <c r="CB5527"/>
      <c r="CC5527"/>
      <c r="CD5527"/>
      <c r="CE5527"/>
      <c r="CF5527"/>
      <c r="CG5527"/>
      <c r="CH5527"/>
      <c r="CI5527"/>
      <c r="CJ5527"/>
      <c r="CK5527"/>
      <c r="CL5527"/>
      <c r="CM5527"/>
      <c r="CN5527"/>
      <c r="CO5527"/>
      <c r="CP5527"/>
      <c r="CQ5527"/>
      <c r="CR5527"/>
      <c r="CS5527"/>
      <c r="CT5527"/>
      <c r="CU5527"/>
      <c r="CV5527"/>
    </row>
    <row r="5528" spans="10:100" x14ac:dyDescent="0.25">
      <c r="J5528"/>
      <c r="K5528"/>
      <c r="L5528"/>
      <c r="M5528"/>
      <c r="N5528"/>
      <c r="O5528"/>
      <c r="P5528"/>
      <c r="Q5528"/>
      <c r="R5528"/>
      <c r="S5528"/>
      <c r="T5528"/>
      <c r="U5528"/>
      <c r="V5528"/>
      <c r="W5528"/>
      <c r="X5528"/>
      <c r="Y5528"/>
      <c r="Z5528"/>
      <c r="AA5528"/>
      <c r="AB5528"/>
      <c r="AC5528"/>
      <c r="AD5528"/>
      <c r="AE5528"/>
      <c r="AF5528"/>
      <c r="AG5528"/>
      <c r="AH5528"/>
      <c r="AI5528"/>
      <c r="AJ5528"/>
      <c r="AK5528"/>
      <c r="AL5528"/>
      <c r="AM5528"/>
      <c r="AN5528"/>
      <c r="AO5528"/>
      <c r="AP5528"/>
      <c r="AQ5528"/>
      <c r="AR5528"/>
      <c r="AS5528"/>
      <c r="AT5528"/>
      <c r="AU5528"/>
      <c r="AV5528"/>
      <c r="AW5528"/>
      <c r="AX5528"/>
      <c r="AY5528"/>
      <c r="AZ5528"/>
      <c r="BA5528"/>
      <c r="BB5528"/>
      <c r="BC5528"/>
      <c r="BD5528"/>
      <c r="BE5528"/>
      <c r="BF5528"/>
      <c r="BG5528"/>
      <c r="BH5528"/>
      <c r="BI5528"/>
      <c r="BJ5528"/>
      <c r="BK5528"/>
      <c r="BL5528"/>
      <c r="BM5528"/>
      <c r="BN5528"/>
      <c r="BO5528"/>
      <c r="BP5528"/>
      <c r="BQ5528"/>
      <c r="BR5528"/>
      <c r="BS5528"/>
      <c r="BT5528"/>
      <c r="BU5528"/>
      <c r="BV5528"/>
      <c r="BW5528"/>
      <c r="BX5528"/>
      <c r="BY5528"/>
      <c r="BZ5528"/>
      <c r="CA5528"/>
      <c r="CB5528"/>
      <c r="CC5528"/>
      <c r="CD5528"/>
      <c r="CE5528"/>
      <c r="CF5528"/>
      <c r="CG5528"/>
      <c r="CH5528"/>
      <c r="CI5528"/>
      <c r="CJ5528"/>
      <c r="CK5528"/>
      <c r="CL5528"/>
      <c r="CM5528"/>
      <c r="CN5528"/>
      <c r="CO5528"/>
      <c r="CP5528"/>
      <c r="CQ5528"/>
      <c r="CR5528"/>
      <c r="CS5528"/>
      <c r="CT5528"/>
      <c r="CU5528"/>
      <c r="CV5528"/>
    </row>
    <row r="5529" spans="10:100" x14ac:dyDescent="0.25">
      <c r="J5529"/>
      <c r="K5529"/>
      <c r="L5529"/>
      <c r="M5529"/>
      <c r="N5529"/>
      <c r="O5529"/>
      <c r="P5529"/>
      <c r="Q5529"/>
      <c r="R5529"/>
      <c r="S5529"/>
      <c r="T5529"/>
      <c r="U5529"/>
      <c r="V5529"/>
      <c r="W5529"/>
      <c r="X5529"/>
      <c r="Y5529"/>
      <c r="Z5529"/>
      <c r="AA5529"/>
      <c r="AB5529"/>
      <c r="AC5529"/>
      <c r="AD5529"/>
      <c r="AE5529"/>
      <c r="AF5529"/>
      <c r="AG5529"/>
      <c r="AH5529"/>
      <c r="AI5529"/>
      <c r="AJ5529"/>
      <c r="AK5529"/>
      <c r="AL5529"/>
      <c r="AM5529"/>
      <c r="AN5529"/>
      <c r="AO5529"/>
      <c r="AP5529"/>
      <c r="AQ5529"/>
      <c r="AR5529"/>
      <c r="AS5529"/>
      <c r="AT5529"/>
      <c r="AU5529"/>
      <c r="AV5529"/>
      <c r="AW5529"/>
      <c r="AX5529"/>
      <c r="AY5529"/>
      <c r="AZ5529"/>
      <c r="BA5529"/>
      <c r="BB5529"/>
      <c r="BC5529"/>
      <c r="BD5529"/>
      <c r="BE5529"/>
      <c r="BF5529"/>
      <c r="BG5529"/>
      <c r="BH5529"/>
      <c r="BI5529"/>
      <c r="BJ5529"/>
      <c r="BK5529"/>
      <c r="BL5529"/>
      <c r="BM5529"/>
      <c r="BN5529"/>
      <c r="BO5529"/>
      <c r="BP5529"/>
      <c r="BQ5529"/>
      <c r="BR5529"/>
      <c r="BS5529"/>
      <c r="BT5529"/>
      <c r="BU5529"/>
      <c r="BV5529"/>
      <c r="BW5529"/>
      <c r="BX5529"/>
      <c r="BY5529"/>
      <c r="BZ5529"/>
      <c r="CA5529"/>
      <c r="CB5529"/>
      <c r="CC5529"/>
      <c r="CD5529"/>
      <c r="CE5529"/>
      <c r="CF5529"/>
      <c r="CG5529"/>
      <c r="CH5529"/>
      <c r="CI5529"/>
      <c r="CJ5529"/>
      <c r="CK5529"/>
      <c r="CL5529"/>
      <c r="CM5529"/>
      <c r="CN5529"/>
      <c r="CO5529"/>
      <c r="CP5529"/>
      <c r="CQ5529"/>
      <c r="CR5529"/>
      <c r="CS5529"/>
      <c r="CT5529"/>
      <c r="CU5529"/>
      <c r="CV5529"/>
    </row>
    <row r="5530" spans="10:100" x14ac:dyDescent="0.25">
      <c r="J5530"/>
      <c r="K5530"/>
      <c r="L5530"/>
      <c r="M5530"/>
      <c r="N5530"/>
      <c r="O5530"/>
      <c r="P5530"/>
      <c r="Q5530"/>
      <c r="R5530"/>
      <c r="S5530"/>
      <c r="T5530"/>
      <c r="U5530"/>
      <c r="V5530"/>
      <c r="W5530"/>
      <c r="X5530"/>
      <c r="Y5530"/>
      <c r="Z5530"/>
      <c r="AA5530"/>
      <c r="AB5530"/>
      <c r="AC5530"/>
      <c r="AD5530"/>
      <c r="AE5530"/>
      <c r="AF5530"/>
      <c r="AG5530"/>
      <c r="AH5530"/>
      <c r="AI5530"/>
      <c r="AJ5530"/>
      <c r="AK5530"/>
      <c r="AL5530"/>
      <c r="AM5530"/>
      <c r="AN5530"/>
      <c r="AO5530"/>
      <c r="AP5530"/>
      <c r="AQ5530"/>
      <c r="AR5530"/>
      <c r="AS5530"/>
      <c r="AT5530"/>
      <c r="AU5530"/>
      <c r="AV5530"/>
      <c r="AW5530"/>
      <c r="AX5530"/>
      <c r="AY5530"/>
      <c r="AZ5530"/>
      <c r="BA5530"/>
      <c r="BB5530"/>
      <c r="BC5530"/>
      <c r="BD5530"/>
      <c r="BE5530"/>
      <c r="BF5530"/>
      <c r="BG5530"/>
      <c r="BH5530"/>
      <c r="BI5530"/>
      <c r="BJ5530"/>
      <c r="BK5530"/>
      <c r="BL5530"/>
      <c r="BM5530"/>
      <c r="BN5530"/>
      <c r="BO5530"/>
      <c r="BP5530"/>
      <c r="BQ5530"/>
      <c r="BR5530"/>
      <c r="BS5530"/>
      <c r="BT5530"/>
      <c r="BU5530"/>
      <c r="BV5530"/>
      <c r="BW5530"/>
      <c r="BX5530"/>
      <c r="BY5530"/>
      <c r="BZ5530"/>
      <c r="CA5530"/>
      <c r="CB5530"/>
      <c r="CC5530"/>
      <c r="CD5530"/>
      <c r="CE5530"/>
      <c r="CF5530"/>
      <c r="CG5530"/>
      <c r="CH5530"/>
      <c r="CI5530"/>
      <c r="CJ5530"/>
      <c r="CK5530"/>
      <c r="CL5530"/>
      <c r="CM5530"/>
      <c r="CN5530"/>
      <c r="CO5530"/>
      <c r="CP5530"/>
      <c r="CQ5530"/>
      <c r="CR5530"/>
      <c r="CS5530"/>
      <c r="CT5530"/>
      <c r="CU5530"/>
      <c r="CV5530"/>
    </row>
    <row r="5531" spans="10:100" x14ac:dyDescent="0.25">
      <c r="J5531"/>
      <c r="K5531"/>
      <c r="L5531"/>
      <c r="M5531"/>
      <c r="N5531"/>
      <c r="O5531"/>
      <c r="P5531"/>
      <c r="Q5531"/>
      <c r="R5531"/>
      <c r="S5531"/>
      <c r="T5531"/>
      <c r="U5531"/>
      <c r="V5531"/>
      <c r="W5531"/>
      <c r="X5531"/>
      <c r="Y5531"/>
      <c r="Z5531"/>
      <c r="AA5531"/>
      <c r="AB5531"/>
      <c r="AC5531"/>
      <c r="AD5531"/>
      <c r="AE5531"/>
      <c r="AF5531"/>
      <c r="AG5531"/>
      <c r="AH5531"/>
      <c r="AI5531"/>
      <c r="AJ5531"/>
      <c r="AK5531"/>
      <c r="AL5531"/>
      <c r="AM5531"/>
      <c r="AN5531"/>
      <c r="AO5531"/>
      <c r="AP5531"/>
      <c r="AQ5531"/>
      <c r="AR5531"/>
      <c r="AS5531"/>
      <c r="AT5531"/>
      <c r="AU5531"/>
      <c r="AV5531"/>
      <c r="AW5531"/>
      <c r="AX5531"/>
      <c r="AY5531"/>
      <c r="AZ5531"/>
      <c r="BA5531"/>
      <c r="BB5531"/>
      <c r="BC5531"/>
      <c r="BD5531"/>
      <c r="BE5531"/>
      <c r="BF5531"/>
      <c r="BG5531"/>
      <c r="BH5531"/>
      <c r="BI5531"/>
      <c r="BJ5531"/>
      <c r="BK5531"/>
      <c r="BL5531"/>
      <c r="BM5531"/>
      <c r="BN5531"/>
      <c r="BO5531"/>
      <c r="BP5531"/>
      <c r="BQ5531"/>
      <c r="BR5531"/>
      <c r="BS5531"/>
      <c r="BT5531"/>
      <c r="BU5531"/>
      <c r="BV5531"/>
      <c r="BW5531"/>
      <c r="BX5531"/>
      <c r="BY5531"/>
      <c r="BZ5531"/>
      <c r="CA5531"/>
      <c r="CB5531"/>
      <c r="CC5531"/>
      <c r="CD5531"/>
      <c r="CE5531"/>
      <c r="CF5531"/>
      <c r="CG5531"/>
      <c r="CH5531"/>
      <c r="CI5531"/>
      <c r="CJ5531"/>
      <c r="CK5531"/>
      <c r="CL5531"/>
      <c r="CM5531"/>
      <c r="CN5531"/>
      <c r="CO5531"/>
      <c r="CP5531"/>
      <c r="CQ5531"/>
      <c r="CR5531"/>
      <c r="CS5531"/>
      <c r="CT5531"/>
      <c r="CU5531"/>
      <c r="CV5531"/>
    </row>
    <row r="5532" spans="10:100" x14ac:dyDescent="0.25">
      <c r="J5532"/>
      <c r="K5532"/>
      <c r="L5532"/>
      <c r="M5532"/>
      <c r="N5532"/>
      <c r="O5532"/>
      <c r="P5532"/>
      <c r="Q5532"/>
      <c r="R5532"/>
      <c r="S5532"/>
      <c r="T5532"/>
      <c r="U5532"/>
      <c r="V5532"/>
      <c r="W5532"/>
      <c r="X5532"/>
      <c r="Y5532"/>
      <c r="Z5532"/>
      <c r="AA5532"/>
      <c r="AB5532"/>
      <c r="AC5532"/>
      <c r="AD5532"/>
      <c r="AE5532"/>
      <c r="AF5532"/>
      <c r="AG5532"/>
      <c r="AH5532"/>
      <c r="AI5532"/>
      <c r="AJ5532"/>
      <c r="AK5532"/>
      <c r="AL5532"/>
      <c r="AM5532"/>
      <c r="AN5532"/>
      <c r="AO5532"/>
      <c r="AP5532"/>
      <c r="AQ5532"/>
      <c r="AR5532"/>
      <c r="AS5532"/>
      <c r="AT5532"/>
      <c r="AU5532"/>
      <c r="AV5532"/>
      <c r="AW5532"/>
      <c r="AX5532"/>
      <c r="AY5532"/>
      <c r="AZ5532"/>
      <c r="BA5532"/>
      <c r="BB5532"/>
      <c r="BC5532"/>
      <c r="BD5532"/>
      <c r="BE5532"/>
      <c r="BF5532"/>
      <c r="BG5532"/>
      <c r="BH5532"/>
      <c r="BI5532"/>
      <c r="BJ5532"/>
      <c r="BK5532"/>
      <c r="BL5532"/>
      <c r="BM5532"/>
      <c r="BN5532"/>
      <c r="BO5532"/>
      <c r="BP5532"/>
      <c r="BQ5532"/>
      <c r="BR5532"/>
      <c r="BS5532"/>
      <c r="BT5532"/>
      <c r="BU5532"/>
      <c r="BV5532"/>
      <c r="BW5532"/>
      <c r="BX5532"/>
      <c r="BY5532"/>
      <c r="BZ5532"/>
      <c r="CA5532"/>
      <c r="CB5532"/>
      <c r="CC5532"/>
      <c r="CD5532"/>
      <c r="CE5532"/>
      <c r="CF5532"/>
      <c r="CG5532"/>
      <c r="CH5532"/>
      <c r="CI5532"/>
      <c r="CJ5532"/>
      <c r="CK5532"/>
      <c r="CL5532"/>
      <c r="CM5532"/>
      <c r="CN5532"/>
      <c r="CO5532"/>
      <c r="CP5532"/>
      <c r="CQ5532"/>
      <c r="CR5532"/>
      <c r="CS5532"/>
      <c r="CT5532"/>
      <c r="CU5532"/>
      <c r="CV5532"/>
    </row>
    <row r="5533" spans="10:100" x14ac:dyDescent="0.25">
      <c r="J5533"/>
      <c r="K5533"/>
      <c r="L5533"/>
      <c r="M5533"/>
      <c r="N5533"/>
      <c r="O5533"/>
      <c r="P5533"/>
      <c r="Q5533"/>
      <c r="R5533"/>
      <c r="S5533"/>
      <c r="T5533"/>
      <c r="U5533"/>
      <c r="V5533"/>
      <c r="W5533"/>
      <c r="X5533"/>
      <c r="Y5533"/>
      <c r="Z5533"/>
      <c r="AA5533"/>
      <c r="AB5533"/>
      <c r="AC5533"/>
      <c r="AD5533"/>
      <c r="AE5533"/>
      <c r="AF5533"/>
      <c r="AG5533"/>
      <c r="AH5533"/>
      <c r="AI5533"/>
      <c r="AJ5533"/>
      <c r="AK5533"/>
      <c r="AL5533"/>
      <c r="AM5533"/>
      <c r="AN5533"/>
      <c r="AO5533"/>
      <c r="AP5533"/>
      <c r="AQ5533"/>
      <c r="AR5533"/>
      <c r="AS5533"/>
      <c r="AT5533"/>
      <c r="AU5533"/>
      <c r="AV5533"/>
      <c r="AW5533"/>
      <c r="AX5533"/>
      <c r="AY5533"/>
      <c r="AZ5533"/>
      <c r="BA5533"/>
      <c r="BB5533"/>
      <c r="BC5533"/>
      <c r="BD5533"/>
      <c r="BE5533"/>
      <c r="BF5533"/>
      <c r="BG5533"/>
      <c r="BH5533"/>
      <c r="BI5533"/>
      <c r="BJ5533"/>
      <c r="BK5533"/>
      <c r="BL5533"/>
      <c r="BM5533"/>
      <c r="BN5533"/>
      <c r="BO5533"/>
      <c r="BP5533"/>
      <c r="BQ5533"/>
      <c r="BR5533"/>
      <c r="BS5533"/>
      <c r="BT5533"/>
      <c r="BU5533"/>
      <c r="BV5533"/>
      <c r="BW5533"/>
      <c r="BX5533"/>
      <c r="BY5533"/>
      <c r="BZ5533"/>
      <c r="CA5533"/>
      <c r="CB5533"/>
      <c r="CC5533"/>
      <c r="CD5533"/>
      <c r="CE5533"/>
      <c r="CF5533"/>
      <c r="CG5533"/>
      <c r="CH5533"/>
      <c r="CI5533"/>
      <c r="CJ5533"/>
      <c r="CK5533"/>
      <c r="CL5533"/>
      <c r="CM5533"/>
      <c r="CN5533"/>
      <c r="CO5533"/>
      <c r="CP5533"/>
      <c r="CQ5533"/>
      <c r="CR5533"/>
      <c r="CS5533"/>
      <c r="CT5533"/>
      <c r="CU5533"/>
      <c r="CV5533"/>
    </row>
    <row r="5534" spans="10:100" x14ac:dyDescent="0.25">
      <c r="J5534"/>
      <c r="K5534"/>
      <c r="L5534"/>
      <c r="M5534"/>
      <c r="N5534"/>
      <c r="O5534"/>
      <c r="P5534"/>
      <c r="Q5534"/>
      <c r="R5534"/>
      <c r="S5534"/>
      <c r="T5534"/>
      <c r="U5534"/>
      <c r="V5534"/>
      <c r="W5534"/>
      <c r="X5534"/>
      <c r="Y5534"/>
      <c r="Z5534"/>
      <c r="AA5534"/>
      <c r="AB5534"/>
      <c r="AC5534"/>
      <c r="AD5534"/>
      <c r="AE5534"/>
      <c r="AF5534"/>
      <c r="AG5534"/>
      <c r="AH5534"/>
      <c r="AI5534"/>
      <c r="AJ5534"/>
      <c r="AK5534"/>
      <c r="AL5534"/>
      <c r="AM5534"/>
      <c r="AN5534"/>
      <c r="AO5534"/>
      <c r="AP5534"/>
      <c r="AQ5534"/>
      <c r="AR5534"/>
      <c r="AS5534"/>
      <c r="AT5534"/>
      <c r="AU5534"/>
      <c r="AV5534"/>
      <c r="AW5534"/>
      <c r="AX5534"/>
      <c r="AY5534"/>
      <c r="AZ5534"/>
      <c r="BA5534"/>
      <c r="BB5534"/>
      <c r="BC5534"/>
      <c r="BD5534"/>
      <c r="BE5534"/>
      <c r="BF5534"/>
      <c r="BG5534"/>
      <c r="BH5534"/>
      <c r="BI5534"/>
      <c r="BJ5534"/>
      <c r="BK5534"/>
      <c r="BL5534"/>
      <c r="BM5534"/>
      <c r="BN5534"/>
      <c r="BO5534"/>
      <c r="BP5534"/>
      <c r="BQ5534"/>
      <c r="BR5534"/>
      <c r="BS5534"/>
      <c r="BT5534"/>
      <c r="BU5534"/>
      <c r="BV5534"/>
      <c r="BW5534"/>
      <c r="BX5534"/>
      <c r="BY5534"/>
      <c r="BZ5534"/>
      <c r="CA5534"/>
      <c r="CB5534"/>
      <c r="CC5534"/>
      <c r="CD5534"/>
      <c r="CE5534"/>
      <c r="CF5534"/>
      <c r="CG5534"/>
      <c r="CH5534"/>
      <c r="CI5534"/>
      <c r="CJ5534"/>
      <c r="CK5534"/>
      <c r="CL5534"/>
      <c r="CM5534"/>
      <c r="CN5534"/>
      <c r="CO5534"/>
      <c r="CP5534"/>
      <c r="CQ5534"/>
      <c r="CR5534"/>
      <c r="CS5534"/>
      <c r="CT5534"/>
      <c r="CU5534"/>
      <c r="CV5534"/>
    </row>
    <row r="5535" spans="10:100" x14ac:dyDescent="0.25">
      <c r="J5535"/>
      <c r="K5535"/>
      <c r="L5535"/>
      <c r="M5535"/>
      <c r="N5535"/>
      <c r="O5535"/>
      <c r="P5535"/>
      <c r="Q5535"/>
      <c r="R5535"/>
      <c r="S5535"/>
      <c r="T5535"/>
      <c r="U5535"/>
      <c r="V5535"/>
      <c r="W5535"/>
      <c r="X5535"/>
      <c r="Y5535"/>
      <c r="Z5535"/>
      <c r="AA5535"/>
      <c r="AB5535"/>
      <c r="AC5535"/>
      <c r="AD5535"/>
      <c r="AE5535"/>
      <c r="AF5535"/>
      <c r="AG5535"/>
      <c r="AH5535"/>
      <c r="AI5535"/>
      <c r="AJ5535"/>
      <c r="AK5535"/>
      <c r="AL5535"/>
      <c r="AM5535"/>
      <c r="AN5535"/>
      <c r="AO5535"/>
      <c r="AP5535"/>
      <c r="AQ5535"/>
      <c r="AR5535"/>
      <c r="AS5535"/>
      <c r="AT5535"/>
      <c r="AU5535"/>
      <c r="AV5535"/>
      <c r="AW5535"/>
      <c r="AX5535"/>
      <c r="AY5535"/>
      <c r="AZ5535"/>
      <c r="BA5535"/>
      <c r="BB5535"/>
      <c r="BC5535"/>
      <c r="BD5535"/>
      <c r="BE5535"/>
      <c r="BF5535"/>
      <c r="BG5535"/>
      <c r="BH5535"/>
      <c r="BI5535"/>
      <c r="BJ5535"/>
      <c r="BK5535"/>
      <c r="BL5535"/>
      <c r="BM5535"/>
      <c r="BN5535"/>
      <c r="BO5535"/>
      <c r="BP5535"/>
      <c r="BQ5535"/>
      <c r="BR5535"/>
      <c r="BS5535"/>
      <c r="BT5535"/>
      <c r="BU5535"/>
      <c r="BV5535"/>
      <c r="BW5535"/>
      <c r="BX5535"/>
      <c r="BY5535"/>
      <c r="BZ5535"/>
      <c r="CA5535"/>
      <c r="CB5535"/>
      <c r="CC5535"/>
      <c r="CD5535"/>
      <c r="CE5535"/>
      <c r="CF5535"/>
      <c r="CG5535"/>
      <c r="CH5535"/>
      <c r="CI5535"/>
      <c r="CJ5535"/>
      <c r="CK5535"/>
      <c r="CL5535"/>
      <c r="CM5535"/>
      <c r="CN5535"/>
      <c r="CO5535"/>
      <c r="CP5535"/>
      <c r="CQ5535"/>
      <c r="CR5535"/>
      <c r="CS5535"/>
      <c r="CT5535"/>
      <c r="CU5535"/>
      <c r="CV5535"/>
    </row>
    <row r="5536" spans="10:100" x14ac:dyDescent="0.25">
      <c r="J5536"/>
      <c r="K5536"/>
      <c r="L5536"/>
      <c r="M5536"/>
      <c r="N5536"/>
      <c r="O5536"/>
      <c r="P5536"/>
      <c r="Q5536"/>
      <c r="R5536"/>
      <c r="S5536"/>
      <c r="T5536"/>
      <c r="U5536"/>
      <c r="V5536"/>
      <c r="W5536"/>
      <c r="X5536"/>
      <c r="Y5536"/>
      <c r="Z5536"/>
      <c r="AA5536"/>
      <c r="AB5536"/>
      <c r="AC5536"/>
      <c r="AD5536"/>
      <c r="AE5536"/>
      <c r="AF5536"/>
      <c r="AG5536"/>
      <c r="AH5536"/>
      <c r="AI5536"/>
      <c r="AJ5536"/>
      <c r="AK5536"/>
      <c r="AL5536"/>
      <c r="AM5536"/>
      <c r="AN5536"/>
      <c r="AO5536"/>
      <c r="AP5536"/>
      <c r="AQ5536"/>
      <c r="AR5536"/>
      <c r="AS5536"/>
      <c r="AT5536"/>
      <c r="AU5536"/>
      <c r="AV5536"/>
      <c r="AW5536"/>
      <c r="AX5536"/>
      <c r="AY5536"/>
      <c r="AZ5536"/>
      <c r="BA5536"/>
      <c r="BB5536"/>
      <c r="BC5536"/>
      <c r="BD5536"/>
      <c r="BE5536"/>
      <c r="BF5536"/>
      <c r="BG5536"/>
      <c r="BH5536"/>
      <c r="BI5536"/>
      <c r="BJ5536"/>
      <c r="BK5536"/>
      <c r="BL5536"/>
      <c r="BM5536"/>
      <c r="BN5536"/>
      <c r="BO5536"/>
      <c r="BP5536"/>
      <c r="BQ5536"/>
      <c r="BR5536"/>
      <c r="BS5536"/>
      <c r="BT5536"/>
      <c r="BU5536"/>
      <c r="BV5536"/>
      <c r="BW5536"/>
      <c r="BX5536"/>
      <c r="BY5536"/>
      <c r="BZ5536"/>
      <c r="CA5536"/>
      <c r="CB5536"/>
      <c r="CC5536"/>
      <c r="CD5536"/>
      <c r="CE5536"/>
      <c r="CF5536"/>
      <c r="CG5536"/>
      <c r="CH5536"/>
      <c r="CI5536"/>
      <c r="CJ5536"/>
      <c r="CK5536"/>
      <c r="CL5536"/>
      <c r="CM5536"/>
      <c r="CN5536"/>
      <c r="CO5536"/>
      <c r="CP5536"/>
      <c r="CQ5536"/>
      <c r="CR5536"/>
      <c r="CS5536"/>
      <c r="CT5536"/>
      <c r="CU5536"/>
      <c r="CV5536"/>
    </row>
    <row r="5537" spans="10:100" x14ac:dyDescent="0.25">
      <c r="J5537"/>
      <c r="K5537"/>
      <c r="L5537"/>
      <c r="M5537"/>
      <c r="N5537"/>
      <c r="O5537"/>
      <c r="P5537"/>
      <c r="Q5537"/>
      <c r="R5537"/>
      <c r="S5537"/>
      <c r="T5537"/>
      <c r="U5537"/>
      <c r="V5537"/>
      <c r="W5537"/>
      <c r="X5537"/>
      <c r="Y5537"/>
      <c r="Z5537"/>
      <c r="AA5537"/>
      <c r="AB5537"/>
      <c r="AC5537"/>
      <c r="AD5537"/>
      <c r="AE5537"/>
      <c r="AF5537"/>
      <c r="AG5537"/>
      <c r="AH5537"/>
      <c r="AI5537"/>
      <c r="AJ5537"/>
      <c r="AK5537"/>
      <c r="AL5537"/>
      <c r="AM5537"/>
      <c r="AN5537"/>
      <c r="AO5537"/>
      <c r="AP5537"/>
      <c r="AQ5537"/>
      <c r="AR5537"/>
      <c r="AS5537"/>
      <c r="AT5537"/>
      <c r="AU5537"/>
      <c r="AV5537"/>
      <c r="AW5537"/>
      <c r="AX5537"/>
      <c r="AY5537"/>
      <c r="AZ5537"/>
      <c r="BA5537"/>
      <c r="BB5537"/>
      <c r="BC5537"/>
      <c r="BD5537"/>
      <c r="BE5537"/>
      <c r="BF5537"/>
      <c r="BG5537"/>
      <c r="BH5537"/>
      <c r="BI5537"/>
      <c r="BJ5537"/>
      <c r="BK5537"/>
      <c r="BL5537"/>
      <c r="BM5537"/>
      <c r="BN5537"/>
      <c r="BO5537"/>
      <c r="BP5537"/>
      <c r="BQ5537"/>
      <c r="BR5537"/>
      <c r="BS5537"/>
      <c r="BT5537"/>
      <c r="BU5537"/>
      <c r="BV5537"/>
      <c r="BW5537"/>
      <c r="BX5537"/>
      <c r="BY5537"/>
      <c r="BZ5537"/>
      <c r="CA5537"/>
      <c r="CB5537"/>
      <c r="CC5537"/>
      <c r="CD5537"/>
      <c r="CE5537"/>
      <c r="CF5537"/>
      <c r="CG5537"/>
      <c r="CH5537"/>
      <c r="CI5537"/>
      <c r="CJ5537"/>
      <c r="CK5537"/>
      <c r="CL5537"/>
      <c r="CM5537"/>
      <c r="CN5537"/>
      <c r="CO5537"/>
      <c r="CP5537"/>
      <c r="CQ5537"/>
      <c r="CR5537"/>
      <c r="CS5537"/>
      <c r="CT5537"/>
      <c r="CU5537"/>
      <c r="CV5537"/>
    </row>
    <row r="5538" spans="10:100" x14ac:dyDescent="0.25">
      <c r="J5538"/>
      <c r="K5538"/>
      <c r="L5538"/>
      <c r="M5538"/>
      <c r="N5538"/>
      <c r="O5538"/>
      <c r="P5538"/>
      <c r="Q5538"/>
      <c r="R5538"/>
      <c r="S5538"/>
      <c r="T5538"/>
      <c r="U5538"/>
      <c r="V5538"/>
      <c r="W5538"/>
      <c r="X5538"/>
      <c r="Y5538"/>
      <c r="Z5538"/>
      <c r="AA5538"/>
      <c r="AB5538"/>
      <c r="AC5538"/>
      <c r="AD5538"/>
      <c r="AE5538"/>
      <c r="AF5538"/>
      <c r="AG5538"/>
      <c r="AH5538"/>
      <c r="AI5538"/>
      <c r="AJ5538"/>
      <c r="AK5538"/>
      <c r="AL5538"/>
      <c r="AM5538"/>
      <c r="AN5538"/>
      <c r="AO5538"/>
      <c r="AP5538"/>
      <c r="AQ5538"/>
      <c r="AR5538"/>
      <c r="AS5538"/>
      <c r="AT5538"/>
      <c r="AU5538"/>
      <c r="AV5538"/>
      <c r="AW5538"/>
      <c r="AX5538"/>
      <c r="AY5538"/>
      <c r="AZ5538"/>
      <c r="BA5538"/>
      <c r="BB5538"/>
      <c r="BC5538"/>
      <c r="BD5538"/>
      <c r="BE5538"/>
      <c r="BF5538"/>
      <c r="BG5538"/>
      <c r="BH5538"/>
      <c r="BI5538"/>
      <c r="BJ5538"/>
      <c r="BK5538"/>
      <c r="BL5538"/>
      <c r="BM5538"/>
      <c r="BN5538"/>
      <c r="BO5538"/>
      <c r="BP5538"/>
      <c r="BQ5538"/>
      <c r="BR5538"/>
      <c r="BS5538"/>
      <c r="BT5538"/>
      <c r="BU5538"/>
      <c r="BV5538"/>
      <c r="BW5538"/>
      <c r="BX5538"/>
      <c r="BY5538"/>
      <c r="BZ5538"/>
      <c r="CA5538"/>
      <c r="CB5538"/>
      <c r="CC5538"/>
      <c r="CD5538"/>
      <c r="CE5538"/>
      <c r="CF5538"/>
      <c r="CG5538"/>
      <c r="CH5538"/>
      <c r="CI5538"/>
      <c r="CJ5538"/>
      <c r="CK5538"/>
      <c r="CL5538"/>
      <c r="CM5538"/>
      <c r="CN5538"/>
      <c r="CO5538"/>
      <c r="CP5538"/>
      <c r="CQ5538"/>
      <c r="CR5538"/>
      <c r="CS5538"/>
      <c r="CT5538"/>
      <c r="CU5538"/>
      <c r="CV5538"/>
    </row>
    <row r="5539" spans="10:100" x14ac:dyDescent="0.25">
      <c r="J5539"/>
      <c r="K5539"/>
      <c r="L5539"/>
      <c r="M5539"/>
      <c r="N5539"/>
      <c r="O5539"/>
      <c r="P5539"/>
      <c r="Q5539"/>
      <c r="R5539"/>
      <c r="S5539"/>
      <c r="T5539"/>
      <c r="U5539"/>
      <c r="V5539"/>
      <c r="W5539"/>
      <c r="X5539"/>
      <c r="Y5539"/>
      <c r="Z5539"/>
      <c r="AA5539"/>
      <c r="AB5539"/>
      <c r="AC5539"/>
      <c r="AD5539"/>
      <c r="AE5539"/>
      <c r="AF5539"/>
      <c r="AG5539"/>
      <c r="AH5539"/>
      <c r="AI5539"/>
      <c r="AJ5539"/>
      <c r="AK5539"/>
      <c r="AL5539"/>
      <c r="AM5539"/>
      <c r="AN5539"/>
      <c r="AO5539"/>
      <c r="AP5539"/>
      <c r="AQ5539"/>
      <c r="AR5539"/>
      <c r="AS5539"/>
      <c r="AT5539"/>
      <c r="AU5539"/>
      <c r="AV5539"/>
      <c r="AW5539"/>
      <c r="AX5539"/>
      <c r="AY5539"/>
      <c r="AZ5539"/>
      <c r="BA5539"/>
      <c r="BB5539"/>
      <c r="BC5539"/>
      <c r="BD5539"/>
      <c r="BE5539"/>
      <c r="BF5539"/>
      <c r="BG5539"/>
      <c r="BH5539"/>
      <c r="BI5539"/>
      <c r="BJ5539"/>
      <c r="BK5539"/>
      <c r="BL5539"/>
      <c r="BM5539"/>
      <c r="BN5539"/>
      <c r="BO5539"/>
      <c r="BP5539"/>
      <c r="BQ5539"/>
      <c r="BR5539"/>
      <c r="BS5539"/>
      <c r="BT5539"/>
      <c r="BU5539"/>
      <c r="BV5539"/>
      <c r="BW5539"/>
      <c r="BX5539"/>
      <c r="BY5539"/>
      <c r="BZ5539"/>
      <c r="CA5539"/>
      <c r="CB5539"/>
      <c r="CC5539"/>
      <c r="CD5539"/>
      <c r="CE5539"/>
      <c r="CF5539"/>
      <c r="CG5539"/>
      <c r="CH5539"/>
      <c r="CI5539"/>
      <c r="CJ5539"/>
      <c r="CK5539"/>
      <c r="CL5539"/>
      <c r="CM5539"/>
      <c r="CN5539"/>
      <c r="CO5539"/>
      <c r="CP5539"/>
      <c r="CQ5539"/>
      <c r="CR5539"/>
      <c r="CS5539"/>
      <c r="CT5539"/>
      <c r="CU5539"/>
      <c r="CV5539"/>
    </row>
    <row r="5540" spans="10:100" x14ac:dyDescent="0.25">
      <c r="J5540"/>
      <c r="K5540"/>
      <c r="L5540"/>
      <c r="M5540"/>
      <c r="N5540"/>
      <c r="O5540"/>
      <c r="P5540"/>
      <c r="Q5540"/>
      <c r="R5540"/>
      <c r="S5540"/>
      <c r="T5540"/>
      <c r="U5540"/>
      <c r="V5540"/>
      <c r="W5540"/>
      <c r="X5540"/>
      <c r="Y5540"/>
      <c r="Z5540"/>
      <c r="AA5540"/>
      <c r="AB5540"/>
      <c r="AC5540"/>
      <c r="AD5540"/>
      <c r="AE5540"/>
      <c r="AF5540"/>
      <c r="AG5540"/>
      <c r="AH5540"/>
      <c r="AI5540"/>
      <c r="AJ5540"/>
      <c r="AK5540"/>
      <c r="AL5540"/>
      <c r="AM5540"/>
      <c r="AN5540"/>
      <c r="AO5540"/>
      <c r="AP5540"/>
      <c r="AQ5540"/>
      <c r="AR5540"/>
      <c r="AS5540"/>
      <c r="AT5540"/>
      <c r="AU5540"/>
      <c r="AV5540"/>
      <c r="AW5540"/>
      <c r="AX5540"/>
      <c r="AY5540"/>
      <c r="AZ5540"/>
      <c r="BA5540"/>
      <c r="BB5540"/>
      <c r="BC5540"/>
      <c r="BD5540"/>
      <c r="BE5540"/>
      <c r="BF5540"/>
      <c r="BG5540"/>
      <c r="BH5540"/>
      <c r="BI5540"/>
      <c r="BJ5540"/>
      <c r="BK5540"/>
      <c r="BL5540"/>
      <c r="BM5540"/>
      <c r="BN5540"/>
      <c r="BO5540"/>
      <c r="BP5540"/>
      <c r="BQ5540"/>
      <c r="BR5540"/>
      <c r="BS5540"/>
      <c r="BT5540"/>
      <c r="BU5540"/>
      <c r="BV5540"/>
      <c r="BW5540"/>
      <c r="BX5540"/>
      <c r="BY5540"/>
      <c r="BZ5540"/>
      <c r="CA5540"/>
      <c r="CB5540"/>
      <c r="CC5540"/>
      <c r="CD5540"/>
      <c r="CE5540"/>
      <c r="CF5540"/>
      <c r="CG5540"/>
      <c r="CH5540"/>
      <c r="CI5540"/>
      <c r="CJ5540"/>
      <c r="CK5540"/>
      <c r="CL5540"/>
      <c r="CM5540"/>
      <c r="CN5540"/>
      <c r="CO5540"/>
      <c r="CP5540"/>
      <c r="CQ5540"/>
      <c r="CR5540"/>
      <c r="CS5540"/>
      <c r="CT5540"/>
      <c r="CU5540"/>
      <c r="CV5540"/>
    </row>
    <row r="5541" spans="10:100" x14ac:dyDescent="0.25">
      <c r="J5541"/>
      <c r="K5541"/>
      <c r="L5541"/>
      <c r="M5541"/>
      <c r="N5541"/>
      <c r="O5541"/>
      <c r="P5541"/>
      <c r="Q5541"/>
      <c r="R5541"/>
      <c r="S5541"/>
      <c r="T5541"/>
      <c r="U5541"/>
      <c r="V5541"/>
      <c r="W5541"/>
      <c r="X5541"/>
      <c r="Y5541"/>
      <c r="Z5541"/>
      <c r="AA5541"/>
      <c r="AB5541"/>
      <c r="AC5541"/>
      <c r="AD5541"/>
      <c r="AE5541"/>
      <c r="AF5541"/>
      <c r="AG5541"/>
      <c r="AH5541"/>
      <c r="AI5541"/>
      <c r="AJ5541"/>
      <c r="AK5541"/>
      <c r="AL5541"/>
      <c r="AM5541"/>
      <c r="AN5541"/>
      <c r="AO5541"/>
      <c r="AP5541"/>
      <c r="AQ5541"/>
      <c r="AR5541"/>
      <c r="AS5541"/>
      <c r="AT5541"/>
      <c r="AU5541"/>
      <c r="AV5541"/>
      <c r="AW5541"/>
      <c r="AX5541"/>
      <c r="AY5541"/>
      <c r="AZ5541"/>
      <c r="BA5541"/>
      <c r="BB5541"/>
      <c r="BC5541"/>
      <c r="BD5541"/>
      <c r="BE5541"/>
      <c r="BF5541"/>
      <c r="BG5541"/>
      <c r="BH5541"/>
      <c r="BI5541"/>
      <c r="BJ5541"/>
      <c r="BK5541"/>
      <c r="BL5541"/>
      <c r="BM5541"/>
      <c r="BN5541"/>
      <c r="BO5541"/>
      <c r="BP5541"/>
      <c r="BQ5541"/>
      <c r="BR5541"/>
      <c r="BS5541"/>
      <c r="BT5541"/>
      <c r="BU5541"/>
      <c r="BV5541"/>
      <c r="BW5541"/>
      <c r="BX5541"/>
      <c r="BY5541"/>
      <c r="BZ5541"/>
      <c r="CA5541"/>
      <c r="CB5541"/>
      <c r="CC5541"/>
      <c r="CD5541"/>
      <c r="CE5541"/>
      <c r="CF5541"/>
      <c r="CG5541"/>
      <c r="CH5541"/>
      <c r="CI5541"/>
      <c r="CJ5541"/>
      <c r="CK5541"/>
      <c r="CL5541"/>
      <c r="CM5541"/>
      <c r="CN5541"/>
      <c r="CO5541"/>
      <c r="CP5541"/>
      <c r="CQ5541"/>
      <c r="CR5541"/>
      <c r="CS5541"/>
      <c r="CT5541"/>
      <c r="CU5541"/>
      <c r="CV5541"/>
    </row>
    <row r="5542" spans="10:100" x14ac:dyDescent="0.25">
      <c r="J5542"/>
      <c r="K5542"/>
      <c r="L5542"/>
      <c r="M5542"/>
      <c r="N5542"/>
      <c r="O5542"/>
      <c r="P5542"/>
      <c r="Q5542"/>
      <c r="R5542"/>
      <c r="S5542"/>
      <c r="T5542"/>
      <c r="U5542"/>
      <c r="V5542"/>
      <c r="W5542"/>
      <c r="X5542"/>
      <c r="Y5542"/>
      <c r="Z5542"/>
      <c r="AA5542"/>
      <c r="AB5542"/>
      <c r="AC5542"/>
      <c r="AD5542"/>
      <c r="AE5542"/>
      <c r="AF5542"/>
      <c r="AG5542"/>
      <c r="AH5542"/>
      <c r="AI5542"/>
      <c r="AJ5542"/>
      <c r="AK5542"/>
      <c r="AL5542"/>
      <c r="AM5542"/>
      <c r="AN5542"/>
      <c r="AO5542"/>
      <c r="AP5542"/>
      <c r="AQ5542"/>
      <c r="AR5542"/>
      <c r="AS5542"/>
      <c r="AT5542"/>
      <c r="AU5542"/>
      <c r="AV5542"/>
      <c r="AW5542"/>
      <c r="AX5542"/>
      <c r="AY5542"/>
      <c r="AZ5542"/>
      <c r="BA5542"/>
      <c r="BB5542"/>
      <c r="BC5542"/>
      <c r="BD5542"/>
      <c r="BE5542"/>
      <c r="BF5542"/>
      <c r="BG5542"/>
      <c r="BH5542"/>
      <c r="BI5542"/>
      <c r="BJ5542"/>
      <c r="BK5542"/>
      <c r="BL5542"/>
      <c r="BM5542"/>
      <c r="BN5542"/>
      <c r="BO5542"/>
      <c r="BP5542"/>
      <c r="BQ5542"/>
      <c r="BR5542"/>
      <c r="BS5542"/>
      <c r="BT5542"/>
      <c r="BU5542"/>
      <c r="BV5542"/>
      <c r="BW5542"/>
      <c r="BX5542"/>
      <c r="BY5542"/>
      <c r="BZ5542"/>
      <c r="CA5542"/>
      <c r="CB5542"/>
      <c r="CC5542"/>
      <c r="CD5542"/>
      <c r="CE5542"/>
      <c r="CF5542"/>
      <c r="CG5542"/>
      <c r="CH5542"/>
      <c r="CI5542"/>
      <c r="CJ5542"/>
      <c r="CK5542"/>
      <c r="CL5542"/>
      <c r="CM5542"/>
      <c r="CN5542"/>
      <c r="CO5542"/>
      <c r="CP5542"/>
      <c r="CQ5542"/>
      <c r="CR5542"/>
      <c r="CS5542"/>
      <c r="CT5542"/>
      <c r="CU5542"/>
      <c r="CV5542"/>
    </row>
    <row r="5543" spans="10:100" x14ac:dyDescent="0.25">
      <c r="J5543"/>
      <c r="K5543"/>
      <c r="L5543"/>
      <c r="M5543"/>
      <c r="N5543"/>
      <c r="O5543"/>
      <c r="P5543"/>
      <c r="Q5543"/>
      <c r="R5543"/>
      <c r="S5543"/>
      <c r="T5543"/>
      <c r="U5543"/>
      <c r="V5543"/>
      <c r="W5543"/>
      <c r="X5543"/>
      <c r="Y5543"/>
      <c r="Z5543"/>
      <c r="AA5543"/>
      <c r="AB5543"/>
      <c r="AC5543"/>
      <c r="AD5543"/>
      <c r="AE5543"/>
      <c r="AF5543"/>
      <c r="AG5543"/>
      <c r="AH5543"/>
      <c r="AI5543"/>
      <c r="AJ5543"/>
      <c r="AK5543"/>
      <c r="AL5543"/>
      <c r="AM5543"/>
      <c r="AN5543"/>
      <c r="AO5543"/>
      <c r="AP5543"/>
      <c r="AQ5543"/>
      <c r="AR5543"/>
      <c r="AS5543"/>
      <c r="AT5543"/>
      <c r="AU5543"/>
      <c r="AV5543"/>
      <c r="AW5543"/>
      <c r="AX5543"/>
      <c r="AY5543"/>
      <c r="AZ5543"/>
      <c r="BA5543"/>
      <c r="BB5543"/>
      <c r="BC5543"/>
      <c r="BD5543"/>
      <c r="BE5543"/>
      <c r="BF5543"/>
      <c r="BG5543"/>
      <c r="BH5543"/>
      <c r="BI5543"/>
      <c r="BJ5543"/>
      <c r="BK5543"/>
      <c r="BL5543"/>
      <c r="BM5543"/>
      <c r="BN5543"/>
      <c r="BO5543"/>
      <c r="BP5543"/>
      <c r="BQ5543"/>
      <c r="BR5543"/>
      <c r="BS5543"/>
      <c r="BT5543"/>
      <c r="BU5543"/>
      <c r="BV5543"/>
      <c r="BW5543"/>
      <c r="BX5543"/>
      <c r="BY5543"/>
      <c r="BZ5543"/>
      <c r="CA5543"/>
      <c r="CB5543"/>
      <c r="CC5543"/>
      <c r="CD5543"/>
      <c r="CE5543"/>
      <c r="CF5543"/>
      <c r="CG5543"/>
      <c r="CH5543"/>
      <c r="CI5543"/>
      <c r="CJ5543"/>
      <c r="CK5543"/>
      <c r="CL5543"/>
      <c r="CM5543"/>
      <c r="CN5543"/>
      <c r="CO5543"/>
      <c r="CP5543"/>
      <c r="CQ5543"/>
      <c r="CR5543"/>
      <c r="CS5543"/>
      <c r="CT5543"/>
      <c r="CU5543"/>
      <c r="CV5543"/>
    </row>
    <row r="5544" spans="10:100" x14ac:dyDescent="0.25">
      <c r="J5544"/>
      <c r="K5544"/>
      <c r="L5544"/>
      <c r="M5544"/>
      <c r="N5544"/>
      <c r="O5544"/>
      <c r="P5544"/>
      <c r="Q5544"/>
      <c r="R5544"/>
      <c r="S5544"/>
      <c r="T5544"/>
      <c r="U5544"/>
      <c r="V5544"/>
      <c r="W5544"/>
      <c r="X5544"/>
      <c r="Y5544"/>
      <c r="Z5544"/>
      <c r="AA5544"/>
      <c r="AB5544"/>
      <c r="AC5544"/>
      <c r="AD5544"/>
      <c r="AE5544"/>
      <c r="AF5544"/>
      <c r="AG5544"/>
      <c r="AH5544"/>
      <c r="AI5544"/>
      <c r="AJ5544"/>
      <c r="AK5544"/>
      <c r="AL5544"/>
      <c r="AM5544"/>
      <c r="AN5544"/>
      <c r="AO5544"/>
      <c r="AP5544"/>
      <c r="AQ5544"/>
      <c r="AR5544"/>
      <c r="AS5544"/>
      <c r="AT5544"/>
      <c r="AU5544"/>
      <c r="AV5544"/>
      <c r="AW5544"/>
      <c r="AX5544"/>
      <c r="AY5544"/>
      <c r="AZ5544"/>
      <c r="BA5544"/>
      <c r="BB5544"/>
      <c r="BC5544"/>
      <c r="BD5544"/>
      <c r="BE5544"/>
      <c r="BF5544"/>
      <c r="BG5544"/>
      <c r="BH5544"/>
      <c r="BI5544"/>
      <c r="BJ5544"/>
      <c r="BK5544"/>
      <c r="BL5544"/>
      <c r="BM5544"/>
      <c r="BN5544"/>
      <c r="BO5544"/>
      <c r="BP5544"/>
      <c r="BQ5544"/>
      <c r="BR5544"/>
      <c r="BS5544"/>
      <c r="BT5544"/>
      <c r="BU5544"/>
      <c r="BV5544"/>
      <c r="BW5544"/>
      <c r="BX5544"/>
      <c r="BY5544"/>
      <c r="BZ5544"/>
      <c r="CA5544"/>
      <c r="CB5544"/>
      <c r="CC5544"/>
      <c r="CD5544"/>
      <c r="CE5544"/>
      <c r="CF5544"/>
      <c r="CG5544"/>
      <c r="CH5544"/>
      <c r="CI5544"/>
      <c r="CJ5544"/>
      <c r="CK5544"/>
      <c r="CL5544"/>
      <c r="CM5544"/>
      <c r="CN5544"/>
      <c r="CO5544"/>
      <c r="CP5544"/>
      <c r="CQ5544"/>
      <c r="CR5544"/>
      <c r="CS5544"/>
      <c r="CT5544"/>
      <c r="CU5544"/>
      <c r="CV5544"/>
    </row>
    <row r="5545" spans="10:100" x14ac:dyDescent="0.25">
      <c r="J5545"/>
      <c r="K5545"/>
      <c r="L5545"/>
      <c r="M5545"/>
      <c r="N5545"/>
      <c r="O5545"/>
      <c r="P5545"/>
      <c r="Q5545"/>
      <c r="R5545"/>
      <c r="S5545"/>
      <c r="T5545"/>
      <c r="U5545"/>
      <c r="V5545"/>
      <c r="W5545"/>
      <c r="X5545"/>
      <c r="Y5545"/>
      <c r="Z5545"/>
      <c r="AA5545"/>
      <c r="AB5545"/>
      <c r="AC5545"/>
      <c r="AD5545"/>
      <c r="AE5545"/>
      <c r="AF5545"/>
      <c r="AG5545"/>
      <c r="AH5545"/>
      <c r="AI5545"/>
      <c r="AJ5545"/>
      <c r="AK5545"/>
      <c r="AL5545"/>
      <c r="AM5545"/>
      <c r="AN5545"/>
      <c r="AO5545"/>
      <c r="AP5545"/>
      <c r="AQ5545"/>
      <c r="AR5545"/>
      <c r="AS5545"/>
      <c r="AT5545"/>
      <c r="AU5545"/>
      <c r="AV5545"/>
      <c r="AW5545"/>
      <c r="AX5545"/>
      <c r="AY5545"/>
      <c r="AZ5545"/>
      <c r="BA5545"/>
      <c r="BB5545"/>
      <c r="BC5545"/>
      <c r="BD5545"/>
      <c r="BE5545"/>
      <c r="BF5545"/>
      <c r="BG5545"/>
      <c r="BH5545"/>
      <c r="BI5545"/>
      <c r="BJ5545"/>
      <c r="BK5545"/>
      <c r="BL5545"/>
      <c r="BM5545"/>
      <c r="BN5545"/>
      <c r="BO5545"/>
      <c r="BP5545"/>
      <c r="BQ5545"/>
      <c r="BR5545"/>
      <c r="BS5545"/>
      <c r="BT5545"/>
      <c r="BU5545"/>
      <c r="BV5545"/>
      <c r="BW5545"/>
      <c r="BX5545"/>
      <c r="BY5545"/>
      <c r="BZ5545"/>
      <c r="CA5545"/>
      <c r="CB5545"/>
      <c r="CC5545"/>
      <c r="CD5545"/>
      <c r="CE5545"/>
      <c r="CF5545"/>
      <c r="CG5545"/>
      <c r="CH5545"/>
      <c r="CI5545"/>
      <c r="CJ5545"/>
      <c r="CK5545"/>
      <c r="CL5545"/>
      <c r="CM5545"/>
      <c r="CN5545"/>
      <c r="CO5545"/>
      <c r="CP5545"/>
      <c r="CQ5545"/>
      <c r="CR5545"/>
      <c r="CS5545"/>
      <c r="CT5545"/>
      <c r="CU5545"/>
      <c r="CV5545"/>
    </row>
    <row r="5546" spans="10:100" x14ac:dyDescent="0.25">
      <c r="J5546"/>
      <c r="K5546"/>
      <c r="L5546"/>
      <c r="M5546"/>
      <c r="N5546"/>
      <c r="O5546"/>
      <c r="P5546"/>
      <c r="Q5546"/>
      <c r="R5546"/>
      <c r="S5546"/>
      <c r="T5546"/>
      <c r="U5546"/>
      <c r="V5546"/>
      <c r="W5546"/>
      <c r="X5546"/>
      <c r="Y5546"/>
      <c r="Z5546"/>
      <c r="AA5546"/>
      <c r="AB5546"/>
      <c r="AC5546"/>
      <c r="AD5546"/>
      <c r="AE5546"/>
      <c r="AF5546"/>
      <c r="AG5546"/>
      <c r="AH5546"/>
      <c r="AI5546"/>
      <c r="AJ5546"/>
      <c r="AK5546"/>
      <c r="AL5546"/>
      <c r="AM5546"/>
      <c r="AN5546"/>
      <c r="AO5546"/>
      <c r="AP5546"/>
      <c r="AQ5546"/>
      <c r="AR5546"/>
      <c r="AS5546"/>
      <c r="AT5546"/>
      <c r="AU5546"/>
      <c r="AV5546"/>
      <c r="AW5546"/>
      <c r="AX5546"/>
      <c r="AY5546"/>
      <c r="AZ5546"/>
      <c r="BA5546"/>
      <c r="BB5546"/>
      <c r="BC5546"/>
      <c r="BD5546"/>
      <c r="BE5546"/>
      <c r="BF5546"/>
      <c r="BG5546"/>
      <c r="BH5546"/>
      <c r="BI5546"/>
      <c r="BJ5546"/>
      <c r="BK5546"/>
      <c r="BL5546"/>
      <c r="BM5546"/>
      <c r="BN5546"/>
      <c r="BO5546"/>
      <c r="BP5546"/>
      <c r="BQ5546"/>
      <c r="BR5546"/>
      <c r="BS5546"/>
      <c r="BT5546"/>
      <c r="BU5546"/>
      <c r="BV5546"/>
      <c r="BW5546"/>
      <c r="BX5546"/>
      <c r="BY5546"/>
      <c r="BZ5546"/>
      <c r="CA5546"/>
      <c r="CB5546"/>
      <c r="CC5546"/>
      <c r="CD5546"/>
      <c r="CE5546"/>
      <c r="CF5546"/>
      <c r="CG5546"/>
      <c r="CH5546"/>
      <c r="CI5546"/>
      <c r="CJ5546"/>
      <c r="CK5546"/>
      <c r="CL5546"/>
      <c r="CM5546"/>
      <c r="CN5546"/>
      <c r="CO5546"/>
      <c r="CP5546"/>
      <c r="CQ5546"/>
      <c r="CR5546"/>
      <c r="CS5546"/>
      <c r="CT5546"/>
      <c r="CU5546"/>
      <c r="CV5546"/>
    </row>
    <row r="5547" spans="10:100" x14ac:dyDescent="0.25">
      <c r="J5547"/>
      <c r="K5547"/>
      <c r="L5547"/>
      <c r="M5547"/>
      <c r="N5547"/>
      <c r="O5547"/>
      <c r="P5547"/>
      <c r="Q5547"/>
      <c r="R5547"/>
      <c r="S5547"/>
      <c r="T5547"/>
      <c r="U5547"/>
      <c r="V5547"/>
      <c r="W5547"/>
      <c r="X5547"/>
      <c r="Y5547"/>
      <c r="Z5547"/>
      <c r="AA5547"/>
      <c r="AB5547"/>
      <c r="AC5547"/>
      <c r="AD5547"/>
      <c r="AE5547"/>
      <c r="AF5547"/>
      <c r="AG5547"/>
      <c r="AH5547"/>
      <c r="AI5547"/>
      <c r="AJ5547"/>
      <c r="AK5547"/>
      <c r="AL5547"/>
      <c r="AM5547"/>
      <c r="AN5547"/>
      <c r="AO5547"/>
      <c r="AP5547"/>
      <c r="AQ5547"/>
      <c r="AR5547"/>
      <c r="AS5547"/>
      <c r="AT5547"/>
      <c r="AU5547"/>
      <c r="AV5547"/>
      <c r="AW5547"/>
      <c r="AX5547"/>
      <c r="AY5547"/>
      <c r="AZ5547"/>
      <c r="BA5547"/>
      <c r="BB5547"/>
      <c r="BC5547"/>
      <c r="BD5547"/>
      <c r="BE5547"/>
      <c r="BF5547"/>
      <c r="BG5547"/>
      <c r="BH5547"/>
      <c r="BI5547"/>
      <c r="BJ5547"/>
      <c r="BK5547"/>
      <c r="BL5547"/>
      <c r="BM5547"/>
      <c r="BN5547"/>
      <c r="BO5547"/>
      <c r="BP5547"/>
      <c r="BQ5547"/>
      <c r="BR5547"/>
      <c r="BS5547"/>
      <c r="BT5547"/>
      <c r="BU5547"/>
      <c r="BV5547"/>
      <c r="BW5547"/>
      <c r="BX5547"/>
      <c r="BY5547"/>
      <c r="BZ5547"/>
      <c r="CA5547"/>
      <c r="CB5547"/>
      <c r="CC5547"/>
      <c r="CD5547"/>
      <c r="CE5547"/>
      <c r="CF5547"/>
      <c r="CG5547"/>
      <c r="CH5547"/>
      <c r="CI5547"/>
      <c r="CJ5547"/>
      <c r="CK5547"/>
      <c r="CL5547"/>
      <c r="CM5547"/>
      <c r="CN5547"/>
      <c r="CO5547"/>
      <c r="CP5547"/>
      <c r="CQ5547"/>
      <c r="CR5547"/>
      <c r="CS5547"/>
      <c r="CT5547"/>
      <c r="CU5547"/>
      <c r="CV5547"/>
    </row>
    <row r="5548" spans="10:100" x14ac:dyDescent="0.25">
      <c r="J5548"/>
      <c r="K5548"/>
      <c r="L5548"/>
      <c r="M5548"/>
      <c r="N5548"/>
      <c r="O5548"/>
      <c r="P5548"/>
      <c r="Q5548"/>
      <c r="R5548"/>
      <c r="S5548"/>
      <c r="T5548"/>
      <c r="U5548"/>
      <c r="V5548"/>
      <c r="W5548"/>
      <c r="X5548"/>
      <c r="Y5548"/>
      <c r="Z5548"/>
      <c r="AA5548"/>
      <c r="AB5548"/>
      <c r="AC5548"/>
      <c r="AD5548"/>
      <c r="AE5548"/>
      <c r="AF5548"/>
      <c r="AG5548"/>
      <c r="AH5548"/>
      <c r="AI5548"/>
      <c r="AJ5548"/>
      <c r="AK5548"/>
      <c r="AL5548"/>
      <c r="AM5548"/>
      <c r="AN5548"/>
      <c r="AO5548"/>
      <c r="AP5548"/>
      <c r="AQ5548"/>
      <c r="AR5548"/>
      <c r="AS5548"/>
      <c r="AT5548"/>
      <c r="AU5548"/>
      <c r="AV5548"/>
      <c r="AW5548"/>
      <c r="AX5548"/>
      <c r="AY5548"/>
      <c r="AZ5548"/>
      <c r="BA5548"/>
      <c r="BB5548"/>
      <c r="BC5548"/>
      <c r="BD5548"/>
      <c r="BE5548"/>
      <c r="BF5548"/>
      <c r="BG5548"/>
      <c r="BH5548"/>
      <c r="BI5548"/>
      <c r="BJ5548"/>
      <c r="BK5548"/>
      <c r="BL5548"/>
      <c r="BM5548"/>
      <c r="BN5548"/>
      <c r="BO5548"/>
      <c r="BP5548"/>
      <c r="BQ5548"/>
      <c r="BR5548"/>
      <c r="BS5548"/>
      <c r="BT5548"/>
      <c r="BU5548"/>
      <c r="BV5548"/>
      <c r="BW5548"/>
      <c r="BX5548"/>
      <c r="BY5548"/>
      <c r="BZ5548"/>
      <c r="CA5548"/>
      <c r="CB5548"/>
      <c r="CC5548"/>
      <c r="CD5548"/>
      <c r="CE5548"/>
      <c r="CF5548"/>
      <c r="CG5548"/>
      <c r="CH5548"/>
      <c r="CI5548"/>
      <c r="CJ5548"/>
      <c r="CK5548"/>
      <c r="CL5548"/>
      <c r="CM5548"/>
      <c r="CN5548"/>
      <c r="CO5548"/>
      <c r="CP5548"/>
      <c r="CQ5548"/>
      <c r="CR5548"/>
      <c r="CS5548"/>
      <c r="CT5548"/>
      <c r="CU5548"/>
      <c r="CV5548"/>
    </row>
    <row r="5549" spans="10:100" x14ac:dyDescent="0.25">
      <c r="J5549"/>
      <c r="K5549"/>
      <c r="L5549"/>
      <c r="M5549"/>
      <c r="N5549"/>
      <c r="O5549"/>
      <c r="P5549"/>
      <c r="Q5549"/>
      <c r="R5549"/>
      <c r="S5549"/>
      <c r="T5549"/>
      <c r="U5549"/>
      <c r="V5549"/>
      <c r="W5549"/>
      <c r="X5549"/>
      <c r="Y5549"/>
      <c r="Z5549"/>
      <c r="AA5549"/>
      <c r="AB5549"/>
      <c r="AC5549"/>
      <c r="AD5549"/>
      <c r="AE5549"/>
      <c r="AF5549"/>
      <c r="AG5549"/>
      <c r="AH5549"/>
      <c r="AI5549"/>
      <c r="AJ5549"/>
      <c r="AK5549"/>
      <c r="AL5549"/>
      <c r="AM5549"/>
      <c r="AN5549"/>
      <c r="AO5549"/>
      <c r="AP5549"/>
      <c r="AQ5549"/>
      <c r="AR5549"/>
      <c r="AS5549"/>
      <c r="AT5549"/>
      <c r="AU5549"/>
      <c r="AV5549"/>
      <c r="AW5549"/>
      <c r="AX5549"/>
      <c r="AY5549"/>
      <c r="AZ5549"/>
      <c r="BA5549"/>
      <c r="BB5549"/>
      <c r="BC5549"/>
      <c r="BD5549"/>
      <c r="BE5549"/>
      <c r="BF5549"/>
      <c r="BG5549"/>
      <c r="BH5549"/>
      <c r="BI5549"/>
      <c r="BJ5549"/>
      <c r="BK5549"/>
      <c r="BL5549"/>
      <c r="BM5549"/>
      <c r="BN5549"/>
      <c r="BO5549"/>
      <c r="BP5549"/>
      <c r="BQ5549"/>
      <c r="BR5549"/>
      <c r="BS5549"/>
      <c r="BT5549"/>
      <c r="BU5549"/>
      <c r="BV5549"/>
      <c r="BW5549"/>
      <c r="BX5549"/>
      <c r="BY5549"/>
      <c r="BZ5549"/>
      <c r="CA5549"/>
      <c r="CB5549"/>
      <c r="CC5549"/>
      <c r="CD5549"/>
      <c r="CE5549"/>
      <c r="CF5549"/>
      <c r="CG5549"/>
      <c r="CH5549"/>
      <c r="CI5549"/>
      <c r="CJ5549"/>
      <c r="CK5549"/>
      <c r="CL5549"/>
      <c r="CM5549"/>
      <c r="CN5549"/>
      <c r="CO5549"/>
      <c r="CP5549"/>
      <c r="CQ5549"/>
      <c r="CR5549"/>
      <c r="CS5549"/>
      <c r="CT5549"/>
      <c r="CU5549"/>
      <c r="CV5549"/>
    </row>
    <row r="5550" spans="10:100" x14ac:dyDescent="0.25">
      <c r="J5550"/>
      <c r="K5550"/>
      <c r="L5550"/>
      <c r="M5550"/>
      <c r="N5550"/>
      <c r="O5550"/>
      <c r="P5550"/>
      <c r="Q5550"/>
      <c r="R5550"/>
      <c r="S5550"/>
      <c r="T5550"/>
      <c r="U5550"/>
      <c r="V5550"/>
      <c r="W5550"/>
      <c r="X5550"/>
      <c r="Y5550"/>
      <c r="Z5550"/>
      <c r="AA5550"/>
      <c r="AB5550"/>
      <c r="AC5550"/>
      <c r="AD5550"/>
      <c r="AE5550"/>
      <c r="AF5550"/>
      <c r="AG5550"/>
      <c r="AH5550"/>
      <c r="AI5550"/>
      <c r="AJ5550"/>
      <c r="AK5550"/>
      <c r="AL5550"/>
      <c r="AM5550"/>
      <c r="AN5550"/>
      <c r="AO5550"/>
      <c r="AP5550"/>
      <c r="AQ5550"/>
      <c r="AR5550"/>
      <c r="AS5550"/>
      <c r="AT5550"/>
      <c r="AU5550"/>
      <c r="AV5550"/>
      <c r="AW5550"/>
      <c r="AX5550"/>
      <c r="AY5550"/>
      <c r="AZ5550"/>
      <c r="BA5550"/>
      <c r="BB5550"/>
      <c r="BC5550"/>
      <c r="BD5550"/>
      <c r="BE5550"/>
      <c r="BF5550"/>
      <c r="BG5550"/>
      <c r="BH5550"/>
      <c r="BI5550"/>
      <c r="BJ5550"/>
      <c r="BK5550"/>
      <c r="BL5550"/>
      <c r="BM5550"/>
      <c r="BN5550"/>
      <c r="BO5550"/>
      <c r="BP5550"/>
      <c r="BQ5550"/>
      <c r="BR5550"/>
      <c r="BS5550"/>
      <c r="BT5550"/>
      <c r="BU5550"/>
      <c r="BV5550"/>
      <c r="BW5550"/>
      <c r="BX5550"/>
      <c r="BY5550"/>
      <c r="BZ5550"/>
      <c r="CA5550"/>
      <c r="CB5550"/>
      <c r="CC5550"/>
      <c r="CD5550"/>
      <c r="CE5550"/>
      <c r="CF5550"/>
      <c r="CG5550"/>
      <c r="CH5550"/>
      <c r="CI5550"/>
      <c r="CJ5550"/>
      <c r="CK5550"/>
      <c r="CL5550"/>
      <c r="CM5550"/>
      <c r="CN5550"/>
      <c r="CO5550"/>
      <c r="CP5550"/>
      <c r="CQ5550"/>
      <c r="CR5550"/>
      <c r="CS5550"/>
      <c r="CT5550"/>
      <c r="CU5550"/>
      <c r="CV5550"/>
    </row>
    <row r="5551" spans="10:100" x14ac:dyDescent="0.25">
      <c r="J5551"/>
      <c r="K5551"/>
      <c r="L5551"/>
      <c r="M5551"/>
      <c r="N5551"/>
      <c r="O5551"/>
      <c r="P5551"/>
      <c r="Q5551"/>
      <c r="R5551"/>
      <c r="S5551"/>
      <c r="T5551"/>
      <c r="U5551"/>
      <c r="V5551"/>
      <c r="W5551"/>
      <c r="X5551"/>
      <c r="Y5551"/>
      <c r="Z5551"/>
      <c r="AA5551"/>
      <c r="AB5551"/>
      <c r="AC5551"/>
      <c r="AD5551"/>
      <c r="AE5551"/>
      <c r="AF5551"/>
      <c r="AG5551"/>
      <c r="AH5551"/>
      <c r="AI5551"/>
      <c r="AJ5551"/>
      <c r="AK5551"/>
      <c r="AL5551"/>
      <c r="AM5551"/>
      <c r="AN5551"/>
      <c r="AO5551"/>
      <c r="AP5551"/>
      <c r="AQ5551"/>
      <c r="AR5551"/>
      <c r="AS5551"/>
      <c r="AT5551"/>
      <c r="AU5551"/>
      <c r="AV5551"/>
      <c r="AW5551"/>
      <c r="AX5551"/>
      <c r="AY5551"/>
      <c r="AZ5551"/>
      <c r="BA5551"/>
      <c r="BB5551"/>
      <c r="BC5551"/>
      <c r="BD5551"/>
      <c r="BE5551"/>
      <c r="BF5551"/>
      <c r="BG5551"/>
      <c r="BH5551"/>
      <c r="BI5551"/>
      <c r="BJ5551"/>
      <c r="BK5551"/>
      <c r="BL5551"/>
      <c r="BM5551"/>
      <c r="BN5551"/>
      <c r="BO5551"/>
      <c r="BP5551"/>
      <c r="BQ5551"/>
      <c r="BR5551"/>
      <c r="BS5551"/>
      <c r="BT5551"/>
      <c r="BU5551"/>
      <c r="BV5551"/>
      <c r="BW5551"/>
      <c r="BX5551"/>
      <c r="BY5551"/>
      <c r="BZ5551"/>
      <c r="CA5551"/>
      <c r="CB5551"/>
      <c r="CC5551"/>
      <c r="CD5551"/>
      <c r="CE5551"/>
      <c r="CF5551"/>
      <c r="CG5551"/>
      <c r="CH5551"/>
      <c r="CI5551"/>
      <c r="CJ5551"/>
      <c r="CK5551"/>
      <c r="CL5551"/>
      <c r="CM5551"/>
      <c r="CN5551"/>
      <c r="CO5551"/>
      <c r="CP5551"/>
      <c r="CQ5551"/>
      <c r="CR5551"/>
      <c r="CS5551"/>
      <c r="CT5551"/>
      <c r="CU5551"/>
      <c r="CV5551"/>
    </row>
    <row r="5552" spans="10:100" x14ac:dyDescent="0.25">
      <c r="J5552"/>
      <c r="K5552"/>
      <c r="L5552"/>
      <c r="M5552"/>
      <c r="N5552"/>
      <c r="O5552"/>
      <c r="P5552"/>
      <c r="Q5552"/>
      <c r="R5552"/>
      <c r="S5552"/>
      <c r="T5552"/>
      <c r="U5552"/>
      <c r="V5552"/>
      <c r="W5552"/>
      <c r="X5552"/>
      <c r="Y5552"/>
      <c r="Z5552"/>
      <c r="AA5552"/>
      <c r="AB5552"/>
      <c r="AC5552"/>
      <c r="AD5552"/>
      <c r="AE5552"/>
      <c r="AF5552"/>
      <c r="AG5552"/>
      <c r="AH5552"/>
      <c r="AI5552"/>
      <c r="AJ5552"/>
      <c r="AK5552"/>
      <c r="AL5552"/>
      <c r="AM5552"/>
      <c r="AN5552"/>
      <c r="AO5552"/>
      <c r="AP5552"/>
      <c r="AQ5552"/>
      <c r="AR5552"/>
      <c r="AS5552"/>
      <c r="AT5552"/>
      <c r="AU5552"/>
      <c r="AV5552"/>
      <c r="AW5552"/>
      <c r="AX5552"/>
      <c r="AY5552"/>
      <c r="AZ5552"/>
      <c r="BA5552"/>
      <c r="BB5552"/>
      <c r="BC5552"/>
      <c r="BD5552"/>
      <c r="BE5552"/>
      <c r="BF5552"/>
      <c r="BG5552"/>
      <c r="BH5552"/>
      <c r="BI5552"/>
      <c r="BJ5552"/>
      <c r="BK5552"/>
      <c r="BL5552"/>
      <c r="BM5552"/>
      <c r="BN5552"/>
      <c r="BO5552"/>
      <c r="BP5552"/>
      <c r="BQ5552"/>
      <c r="BR5552"/>
      <c r="BS5552"/>
      <c r="BT5552"/>
      <c r="BU5552"/>
      <c r="BV5552"/>
      <c r="BW5552"/>
      <c r="BX5552"/>
      <c r="BY5552"/>
      <c r="BZ5552"/>
      <c r="CA5552"/>
      <c r="CB5552"/>
      <c r="CC5552"/>
      <c r="CD5552"/>
      <c r="CE5552"/>
      <c r="CF5552"/>
      <c r="CG5552"/>
      <c r="CH5552"/>
      <c r="CI5552"/>
      <c r="CJ5552"/>
      <c r="CK5552"/>
      <c r="CL5552"/>
      <c r="CM5552"/>
      <c r="CN5552"/>
      <c r="CO5552"/>
      <c r="CP5552"/>
      <c r="CQ5552"/>
      <c r="CR5552"/>
      <c r="CS5552"/>
      <c r="CT5552"/>
      <c r="CU5552"/>
      <c r="CV5552"/>
    </row>
    <row r="5553" spans="10:100" x14ac:dyDescent="0.25">
      <c r="J5553"/>
      <c r="K5553"/>
      <c r="L5553"/>
      <c r="M5553"/>
      <c r="N5553"/>
      <c r="O5553"/>
      <c r="P5553"/>
      <c r="Q5553"/>
      <c r="R5553"/>
      <c r="S5553"/>
      <c r="T5553"/>
      <c r="U5553"/>
      <c r="V5553"/>
      <c r="W5553"/>
      <c r="X5553"/>
      <c r="Y5553"/>
      <c r="Z5553"/>
      <c r="AA5553"/>
      <c r="AB5553"/>
      <c r="AC5553"/>
      <c r="AD5553"/>
      <c r="AE5553"/>
      <c r="AF5553"/>
      <c r="AG5553"/>
      <c r="AH5553"/>
      <c r="AI5553"/>
      <c r="AJ5553"/>
      <c r="AK5553"/>
      <c r="AL5553"/>
      <c r="AM5553"/>
      <c r="AN5553"/>
      <c r="AO5553"/>
      <c r="AP5553"/>
      <c r="AQ5553"/>
      <c r="AR5553"/>
      <c r="AS5553"/>
      <c r="AT5553"/>
      <c r="AU5553"/>
      <c r="AV5553"/>
      <c r="AW5553"/>
      <c r="AX5553"/>
      <c r="AY5553"/>
      <c r="AZ5553"/>
      <c r="BA5553"/>
      <c r="BB5553"/>
      <c r="BC5553"/>
      <c r="BD5553"/>
      <c r="BE5553"/>
      <c r="BF5553"/>
      <c r="BG5553"/>
      <c r="BH5553"/>
      <c r="BI5553"/>
      <c r="BJ5553"/>
      <c r="BK5553"/>
      <c r="BL5553"/>
      <c r="BM5553"/>
      <c r="BN5553"/>
      <c r="BO5553"/>
      <c r="BP5553"/>
      <c r="BQ5553"/>
      <c r="BR5553"/>
      <c r="BS5553"/>
      <c r="BT5553"/>
      <c r="BU5553"/>
      <c r="BV5553"/>
      <c r="BW5553"/>
      <c r="BX5553"/>
      <c r="BY5553"/>
      <c r="BZ5553"/>
      <c r="CA5553"/>
      <c r="CB5553"/>
      <c r="CC5553"/>
      <c r="CD5553"/>
      <c r="CE5553"/>
      <c r="CF5553"/>
      <c r="CG5553"/>
      <c r="CH5553"/>
      <c r="CI5553"/>
      <c r="CJ5553"/>
      <c r="CK5553"/>
      <c r="CL5553"/>
      <c r="CM5553"/>
      <c r="CN5553"/>
      <c r="CO5553"/>
      <c r="CP5553"/>
      <c r="CQ5553"/>
      <c r="CR5553"/>
      <c r="CS5553"/>
      <c r="CT5553"/>
      <c r="CU5553"/>
      <c r="CV5553"/>
    </row>
    <row r="5554" spans="10:100" x14ac:dyDescent="0.25">
      <c r="J5554"/>
      <c r="K5554"/>
      <c r="L5554"/>
      <c r="M5554"/>
      <c r="N5554"/>
      <c r="O5554"/>
      <c r="P5554"/>
      <c r="Q5554"/>
      <c r="R5554"/>
      <c r="S5554"/>
      <c r="T5554"/>
      <c r="U5554"/>
      <c r="V5554"/>
      <c r="W5554"/>
      <c r="X5554"/>
      <c r="Y5554"/>
      <c r="Z5554"/>
      <c r="AA5554"/>
      <c r="AB5554"/>
      <c r="AC5554"/>
      <c r="AD5554"/>
      <c r="AE5554"/>
      <c r="AF5554"/>
      <c r="AG5554"/>
      <c r="AH5554"/>
      <c r="AI5554"/>
      <c r="AJ5554"/>
      <c r="AK5554"/>
      <c r="AL5554"/>
      <c r="AM5554"/>
      <c r="AN5554"/>
      <c r="AO5554"/>
      <c r="AP5554"/>
      <c r="AQ5554"/>
      <c r="AR5554"/>
      <c r="AS5554"/>
      <c r="AT5554"/>
      <c r="AU5554"/>
      <c r="AV5554"/>
      <c r="AW5554"/>
      <c r="AX5554"/>
      <c r="AY5554"/>
      <c r="AZ5554"/>
      <c r="BA5554"/>
      <c r="BB5554"/>
      <c r="BC5554"/>
      <c r="BD5554"/>
      <c r="BE5554"/>
      <c r="BF5554"/>
      <c r="BG5554"/>
      <c r="BH5554"/>
      <c r="BI5554"/>
      <c r="BJ5554"/>
      <c r="BK5554"/>
      <c r="BL5554"/>
      <c r="BM5554"/>
      <c r="BN5554"/>
      <c r="BO5554"/>
      <c r="BP5554"/>
      <c r="BQ5554"/>
      <c r="BR5554"/>
      <c r="BS5554"/>
      <c r="BT5554"/>
      <c r="BU5554"/>
      <c r="BV5554"/>
      <c r="BW5554"/>
      <c r="BX5554"/>
      <c r="BY5554"/>
      <c r="BZ5554"/>
      <c r="CA5554"/>
      <c r="CB5554"/>
      <c r="CC5554"/>
      <c r="CD5554"/>
      <c r="CE5554"/>
      <c r="CF5554"/>
      <c r="CG5554"/>
      <c r="CH5554"/>
      <c r="CI5554"/>
      <c r="CJ5554"/>
      <c r="CK5554"/>
      <c r="CL5554"/>
      <c r="CM5554"/>
      <c r="CN5554"/>
      <c r="CO5554"/>
      <c r="CP5554"/>
      <c r="CQ5554"/>
      <c r="CR5554"/>
      <c r="CS5554"/>
      <c r="CT5554"/>
      <c r="CU5554"/>
      <c r="CV5554"/>
    </row>
    <row r="5555" spans="10:100" x14ac:dyDescent="0.25">
      <c r="J5555"/>
      <c r="K5555"/>
      <c r="L5555"/>
      <c r="M5555"/>
      <c r="N5555"/>
      <c r="O5555"/>
      <c r="P5555"/>
      <c r="Q5555"/>
      <c r="R5555"/>
      <c r="S5555"/>
      <c r="T5555"/>
      <c r="U5555"/>
      <c r="V5555"/>
      <c r="W5555"/>
      <c r="X5555"/>
      <c r="Y5555"/>
      <c r="Z5555"/>
      <c r="AA5555"/>
      <c r="AB5555"/>
      <c r="AC5555"/>
      <c r="AD5555"/>
      <c r="AE5555"/>
      <c r="AF5555"/>
      <c r="AG5555"/>
      <c r="AH5555"/>
      <c r="AI5555"/>
      <c r="AJ5555"/>
      <c r="AK5555"/>
      <c r="AL5555"/>
      <c r="AM5555"/>
      <c r="AN5555"/>
      <c r="AO5555"/>
      <c r="AP5555"/>
      <c r="AQ5555"/>
      <c r="AR5555"/>
      <c r="AS5555"/>
      <c r="AT5555"/>
      <c r="AU5555"/>
      <c r="AV5555"/>
      <c r="AW5555"/>
      <c r="AX5555"/>
      <c r="AY5555"/>
      <c r="AZ5555"/>
      <c r="BA5555"/>
      <c r="BB5555"/>
      <c r="BC5555"/>
      <c r="BD5555"/>
      <c r="BE5555"/>
      <c r="BF5555"/>
      <c r="BG5555"/>
      <c r="BH5555"/>
      <c r="BI5555"/>
      <c r="BJ5555"/>
      <c r="BK5555"/>
      <c r="BL5555"/>
      <c r="BM5555"/>
      <c r="BN5555"/>
      <c r="BO5555"/>
      <c r="BP5555"/>
      <c r="BQ5555"/>
      <c r="BR5555"/>
      <c r="BS5555"/>
      <c r="BT5555"/>
      <c r="BU5555"/>
      <c r="BV5555"/>
      <c r="BW5555"/>
      <c r="BX5555"/>
      <c r="BY5555"/>
      <c r="BZ5555"/>
      <c r="CA5555"/>
      <c r="CB5555"/>
      <c r="CC5555"/>
      <c r="CD5555"/>
      <c r="CE5555"/>
      <c r="CF5555"/>
      <c r="CG5555"/>
      <c r="CH5555"/>
      <c r="CI5555"/>
      <c r="CJ5555"/>
      <c r="CK5555"/>
      <c r="CL5555"/>
      <c r="CM5555"/>
      <c r="CN5555"/>
      <c r="CO5555"/>
      <c r="CP5555"/>
      <c r="CQ5555"/>
      <c r="CR5555"/>
      <c r="CS5555"/>
      <c r="CT5555"/>
      <c r="CU5555"/>
      <c r="CV5555"/>
    </row>
    <row r="5556" spans="10:100" x14ac:dyDescent="0.25">
      <c r="J5556"/>
      <c r="K5556"/>
      <c r="L5556"/>
      <c r="M5556"/>
      <c r="N5556"/>
      <c r="O5556"/>
      <c r="P5556"/>
      <c r="Q5556"/>
      <c r="R5556"/>
      <c r="S5556"/>
      <c r="T5556"/>
      <c r="U5556"/>
      <c r="V5556"/>
      <c r="W5556"/>
      <c r="X5556"/>
      <c r="Y5556"/>
      <c r="Z5556"/>
      <c r="AA5556"/>
      <c r="AB5556"/>
      <c r="AC5556"/>
      <c r="AD5556"/>
      <c r="AE5556"/>
      <c r="AF5556"/>
      <c r="AG5556"/>
      <c r="AH5556"/>
      <c r="AI5556"/>
      <c r="AJ5556"/>
      <c r="AK5556"/>
      <c r="AL5556"/>
      <c r="AM5556"/>
      <c r="AN5556"/>
      <c r="AO5556"/>
      <c r="AP5556"/>
      <c r="AQ5556"/>
      <c r="AR5556"/>
      <c r="AS5556"/>
      <c r="AT5556"/>
      <c r="AU5556"/>
      <c r="AV5556"/>
      <c r="AW5556"/>
      <c r="AX5556"/>
      <c r="AY5556"/>
      <c r="AZ5556"/>
      <c r="BA5556"/>
      <c r="BB5556"/>
      <c r="BC5556"/>
      <c r="BD5556"/>
      <c r="BE5556"/>
      <c r="BF5556"/>
      <c r="BG5556"/>
      <c r="BH5556"/>
      <c r="BI5556"/>
      <c r="BJ5556"/>
      <c r="BK5556"/>
      <c r="BL5556"/>
      <c r="BM5556"/>
      <c r="BN5556"/>
      <c r="BO5556"/>
      <c r="BP5556"/>
      <c r="BQ5556"/>
      <c r="BR5556"/>
      <c r="BS5556"/>
      <c r="BT5556"/>
      <c r="BU5556"/>
      <c r="BV5556"/>
      <c r="BW5556"/>
      <c r="BX5556"/>
      <c r="BY5556"/>
      <c r="BZ5556"/>
      <c r="CA5556"/>
      <c r="CB5556"/>
      <c r="CC5556"/>
      <c r="CD5556"/>
      <c r="CE5556"/>
      <c r="CF5556"/>
      <c r="CG5556"/>
      <c r="CH5556"/>
      <c r="CI5556"/>
      <c r="CJ5556"/>
      <c r="CK5556"/>
      <c r="CL5556"/>
      <c r="CM5556"/>
      <c r="CN5556"/>
      <c r="CO5556"/>
      <c r="CP5556"/>
      <c r="CQ5556"/>
      <c r="CR5556"/>
      <c r="CS5556"/>
      <c r="CT5556"/>
      <c r="CU5556"/>
      <c r="CV5556"/>
    </row>
    <row r="5557" spans="10:100" x14ac:dyDescent="0.25">
      <c r="J5557"/>
      <c r="K5557"/>
      <c r="L5557"/>
      <c r="M5557"/>
      <c r="N5557"/>
      <c r="O5557"/>
      <c r="P5557"/>
      <c r="Q5557"/>
      <c r="R5557"/>
      <c r="S5557"/>
      <c r="T5557"/>
      <c r="U5557"/>
      <c r="V5557"/>
      <c r="W5557"/>
      <c r="X5557"/>
      <c r="Y5557"/>
      <c r="Z5557"/>
      <c r="AA5557"/>
      <c r="AB5557"/>
      <c r="AC5557"/>
      <c r="AD5557"/>
      <c r="AE5557"/>
      <c r="AF5557"/>
      <c r="AG5557"/>
      <c r="AH5557"/>
      <c r="AI5557"/>
      <c r="AJ5557"/>
      <c r="AK5557"/>
      <c r="AL5557"/>
      <c r="AM5557"/>
      <c r="AN5557"/>
      <c r="AO5557"/>
      <c r="AP5557"/>
      <c r="AQ5557"/>
      <c r="AR5557"/>
      <c r="AS5557"/>
      <c r="AT5557"/>
      <c r="AU5557"/>
      <c r="AV5557"/>
      <c r="AW5557"/>
      <c r="AX5557"/>
      <c r="AY5557"/>
      <c r="AZ5557"/>
      <c r="BA5557"/>
      <c r="BB5557"/>
      <c r="BC5557"/>
      <c r="BD5557"/>
      <c r="BE5557"/>
      <c r="BF5557"/>
      <c r="BG5557"/>
      <c r="BH5557"/>
      <c r="BI5557"/>
      <c r="BJ5557"/>
      <c r="BK5557"/>
      <c r="BL5557"/>
      <c r="BM5557"/>
      <c r="BN5557"/>
      <c r="BO5557"/>
      <c r="BP5557"/>
      <c r="BQ5557"/>
      <c r="BR5557"/>
      <c r="BS5557"/>
      <c r="BT5557"/>
      <c r="BU5557"/>
      <c r="BV5557"/>
      <c r="BW5557"/>
      <c r="BX5557"/>
      <c r="BY5557"/>
      <c r="BZ5557"/>
      <c r="CA5557"/>
      <c r="CB5557"/>
      <c r="CC5557"/>
      <c r="CD5557"/>
      <c r="CE5557"/>
      <c r="CF5557"/>
      <c r="CG5557"/>
      <c r="CH5557"/>
      <c r="CI5557"/>
      <c r="CJ5557"/>
      <c r="CK5557"/>
      <c r="CL5557"/>
      <c r="CM5557"/>
      <c r="CN5557"/>
      <c r="CO5557"/>
      <c r="CP5557"/>
      <c r="CQ5557"/>
      <c r="CR5557"/>
      <c r="CS5557"/>
      <c r="CT5557"/>
      <c r="CU5557"/>
      <c r="CV5557"/>
    </row>
    <row r="5558" spans="10:100" x14ac:dyDescent="0.25">
      <c r="J5558"/>
      <c r="K5558"/>
      <c r="L5558"/>
      <c r="M5558"/>
      <c r="N5558"/>
      <c r="O5558"/>
      <c r="P5558"/>
      <c r="Q5558"/>
      <c r="R5558"/>
      <c r="S5558"/>
      <c r="T5558"/>
      <c r="U5558"/>
      <c r="V5558"/>
      <c r="W5558"/>
      <c r="X5558"/>
      <c r="Y5558"/>
      <c r="Z5558"/>
      <c r="AA5558"/>
      <c r="AB5558"/>
      <c r="AC5558"/>
      <c r="AD5558"/>
      <c r="AE5558"/>
      <c r="AF5558"/>
      <c r="AG5558"/>
      <c r="AH5558"/>
      <c r="AI5558"/>
      <c r="AJ5558"/>
      <c r="AK5558"/>
      <c r="AL5558"/>
      <c r="AM5558"/>
      <c r="AN5558"/>
      <c r="AO5558"/>
      <c r="AP5558"/>
      <c r="AQ5558"/>
      <c r="AR5558"/>
      <c r="AS5558"/>
      <c r="AT5558"/>
      <c r="AU5558"/>
      <c r="AV5558"/>
      <c r="AW5558"/>
      <c r="AX5558"/>
      <c r="AY5558"/>
      <c r="AZ5558"/>
      <c r="BA5558"/>
      <c r="BB5558"/>
      <c r="BC5558"/>
      <c r="BD5558"/>
      <c r="BE5558"/>
      <c r="BF5558"/>
      <c r="BG5558"/>
      <c r="BH5558"/>
      <c r="BI5558"/>
      <c r="BJ5558"/>
      <c r="BK5558"/>
      <c r="BL5558"/>
      <c r="BM5558"/>
      <c r="BN5558"/>
      <c r="BO5558"/>
      <c r="BP5558"/>
      <c r="BQ5558"/>
      <c r="BR5558"/>
      <c r="BS5558"/>
      <c r="BT5558"/>
      <c r="BU5558"/>
      <c r="BV5558"/>
      <c r="BW5558"/>
      <c r="BX5558"/>
      <c r="BY5558"/>
      <c r="BZ5558"/>
      <c r="CA5558"/>
      <c r="CB5558"/>
      <c r="CC5558"/>
      <c r="CD5558"/>
      <c r="CE5558"/>
      <c r="CF5558"/>
      <c r="CG5558"/>
      <c r="CH5558"/>
      <c r="CI5558"/>
      <c r="CJ5558"/>
      <c r="CK5558"/>
      <c r="CL5558"/>
      <c r="CM5558"/>
      <c r="CN5558"/>
      <c r="CO5558"/>
      <c r="CP5558"/>
      <c r="CQ5558"/>
      <c r="CR5558"/>
      <c r="CS5558"/>
      <c r="CT5558"/>
      <c r="CU5558"/>
      <c r="CV5558"/>
    </row>
    <row r="5559" spans="10:100" x14ac:dyDescent="0.25">
      <c r="J5559"/>
      <c r="K5559"/>
      <c r="L5559"/>
      <c r="M5559"/>
      <c r="N5559"/>
      <c r="O5559"/>
      <c r="P5559"/>
      <c r="Q5559"/>
      <c r="R5559"/>
      <c r="S5559"/>
      <c r="T5559"/>
      <c r="U5559"/>
      <c r="V5559"/>
      <c r="W5559"/>
      <c r="X5559"/>
      <c r="Y5559"/>
      <c r="Z5559"/>
      <c r="AA5559"/>
      <c r="AB5559"/>
      <c r="AC5559"/>
      <c r="AD5559"/>
      <c r="AE5559"/>
      <c r="AF5559"/>
      <c r="AG5559"/>
      <c r="AH5559"/>
      <c r="AI5559"/>
      <c r="AJ5559"/>
      <c r="AK5559"/>
      <c r="AL5559"/>
      <c r="AM5559"/>
      <c r="AN5559"/>
      <c r="AO5559"/>
      <c r="AP5559"/>
      <c r="AQ5559"/>
      <c r="AR5559"/>
      <c r="AS5559"/>
      <c r="AT5559"/>
      <c r="AU5559"/>
      <c r="AV5559"/>
      <c r="AW5559"/>
      <c r="AX5559"/>
      <c r="AY5559"/>
      <c r="AZ5559"/>
      <c r="BA5559"/>
      <c r="BB5559"/>
      <c r="BC5559"/>
      <c r="BD5559"/>
      <c r="BE5559"/>
      <c r="BF5559"/>
      <c r="BG5559"/>
      <c r="BH5559"/>
      <c r="BI5559"/>
      <c r="BJ5559"/>
      <c r="BK5559"/>
      <c r="BL5559"/>
      <c r="BM5559"/>
      <c r="BN5559"/>
      <c r="BO5559"/>
      <c r="BP5559"/>
      <c r="BQ5559"/>
      <c r="BR5559"/>
      <c r="BS5559"/>
      <c r="BT5559"/>
      <c r="BU5559"/>
      <c r="BV5559"/>
      <c r="BW5559"/>
      <c r="BX5559"/>
      <c r="BY5559"/>
      <c r="BZ5559"/>
      <c r="CA5559"/>
      <c r="CB5559"/>
      <c r="CC5559"/>
      <c r="CD5559"/>
      <c r="CE5559"/>
      <c r="CF5559"/>
      <c r="CG5559"/>
      <c r="CH5559"/>
      <c r="CI5559"/>
      <c r="CJ5559"/>
      <c r="CK5559"/>
      <c r="CL5559"/>
      <c r="CM5559"/>
      <c r="CN5559"/>
      <c r="CO5559"/>
      <c r="CP5559"/>
      <c r="CQ5559"/>
      <c r="CR5559"/>
      <c r="CS5559"/>
      <c r="CT5559"/>
      <c r="CU5559"/>
      <c r="CV5559"/>
    </row>
    <row r="5560" spans="10:100" x14ac:dyDescent="0.25">
      <c r="J5560"/>
      <c r="K5560"/>
      <c r="L5560"/>
      <c r="M5560"/>
      <c r="N5560"/>
      <c r="O5560"/>
      <c r="P5560"/>
      <c r="Q5560"/>
      <c r="R5560"/>
      <c r="S5560"/>
      <c r="T5560"/>
      <c r="U5560"/>
      <c r="V5560"/>
      <c r="W5560"/>
      <c r="X5560"/>
      <c r="Y5560"/>
      <c r="Z5560"/>
      <c r="AA5560"/>
      <c r="AB5560"/>
      <c r="AC5560"/>
      <c r="AD5560"/>
      <c r="AE5560"/>
      <c r="AF5560"/>
      <c r="AG5560"/>
      <c r="AH5560"/>
      <c r="AI5560"/>
      <c r="AJ5560"/>
      <c r="AK5560"/>
      <c r="AL5560"/>
      <c r="AM5560"/>
      <c r="AN5560"/>
      <c r="AO5560"/>
      <c r="AP5560"/>
      <c r="AQ5560"/>
      <c r="AR5560"/>
      <c r="AS5560"/>
      <c r="AT5560"/>
      <c r="AU5560"/>
      <c r="AV5560"/>
      <c r="AW5560"/>
      <c r="AX5560"/>
      <c r="AY5560"/>
      <c r="AZ5560"/>
      <c r="BA5560"/>
      <c r="BB5560"/>
      <c r="BC5560"/>
      <c r="BD5560"/>
      <c r="BE5560"/>
      <c r="BF5560"/>
      <c r="BG5560"/>
      <c r="BH5560"/>
      <c r="BI5560"/>
      <c r="BJ5560"/>
      <c r="BK5560"/>
      <c r="BL5560"/>
      <c r="BM5560"/>
      <c r="BN5560"/>
      <c r="BO5560"/>
      <c r="BP5560"/>
      <c r="BQ5560"/>
      <c r="BR5560"/>
      <c r="BS5560"/>
      <c r="BT5560"/>
      <c r="BU5560"/>
      <c r="BV5560"/>
      <c r="BW5560"/>
      <c r="BX5560"/>
      <c r="BY5560"/>
      <c r="BZ5560"/>
      <c r="CA5560"/>
      <c r="CB5560"/>
      <c r="CC5560"/>
      <c r="CD5560"/>
      <c r="CE5560"/>
      <c r="CF5560"/>
      <c r="CG5560"/>
      <c r="CH5560"/>
      <c r="CI5560"/>
      <c r="CJ5560"/>
      <c r="CK5560"/>
      <c r="CL5560"/>
      <c r="CM5560"/>
      <c r="CN5560"/>
      <c r="CO5560"/>
      <c r="CP5560"/>
      <c r="CQ5560"/>
      <c r="CR5560"/>
      <c r="CS5560"/>
      <c r="CT5560"/>
      <c r="CU5560"/>
      <c r="CV5560"/>
    </row>
    <row r="5561" spans="10:100" x14ac:dyDescent="0.25">
      <c r="J5561"/>
      <c r="K5561"/>
      <c r="L5561"/>
      <c r="M5561"/>
      <c r="N5561"/>
      <c r="O5561"/>
      <c r="P5561"/>
      <c r="Q5561"/>
      <c r="R5561"/>
      <c r="S5561"/>
      <c r="T5561"/>
      <c r="U5561"/>
      <c r="V5561"/>
      <c r="W5561"/>
      <c r="X5561"/>
      <c r="Y5561"/>
      <c r="Z5561"/>
      <c r="AA5561"/>
      <c r="AB5561"/>
      <c r="AC5561"/>
      <c r="AD5561"/>
      <c r="AE5561"/>
      <c r="AF5561"/>
      <c r="AG5561"/>
      <c r="AH5561"/>
      <c r="AI5561"/>
      <c r="AJ5561"/>
      <c r="AK5561"/>
      <c r="AL5561"/>
      <c r="AM5561"/>
      <c r="AN5561"/>
      <c r="AO5561"/>
      <c r="AP5561"/>
      <c r="AQ5561"/>
      <c r="AR5561"/>
      <c r="AS5561"/>
      <c r="AT5561"/>
      <c r="AU5561"/>
      <c r="AV5561"/>
      <c r="AW5561"/>
      <c r="AX5561"/>
      <c r="AY5561"/>
      <c r="AZ5561"/>
      <c r="BA5561"/>
      <c r="BB5561"/>
      <c r="BC5561"/>
      <c r="BD5561"/>
      <c r="BE5561"/>
      <c r="BF5561"/>
      <c r="BG5561"/>
      <c r="BH5561"/>
      <c r="BI5561"/>
      <c r="BJ5561"/>
      <c r="BK5561"/>
      <c r="BL5561"/>
      <c r="BM5561"/>
      <c r="BN5561"/>
      <c r="BO5561"/>
      <c r="BP5561"/>
      <c r="BQ5561"/>
      <c r="BR5561"/>
      <c r="BS5561"/>
      <c r="BT5561"/>
      <c r="BU5561"/>
      <c r="BV5561"/>
      <c r="BW5561"/>
      <c r="BX5561"/>
      <c r="BY5561"/>
      <c r="BZ5561"/>
      <c r="CA5561"/>
      <c r="CB5561"/>
      <c r="CC5561"/>
      <c r="CD5561"/>
      <c r="CE5561"/>
      <c r="CF5561"/>
      <c r="CG5561"/>
      <c r="CH5561"/>
      <c r="CI5561"/>
      <c r="CJ5561"/>
      <c r="CK5561"/>
      <c r="CL5561"/>
      <c r="CM5561"/>
      <c r="CN5561"/>
      <c r="CO5561"/>
      <c r="CP5561"/>
      <c r="CQ5561"/>
      <c r="CR5561"/>
      <c r="CS5561"/>
      <c r="CT5561"/>
      <c r="CU5561"/>
      <c r="CV5561"/>
    </row>
    <row r="5562" spans="10:100" x14ac:dyDescent="0.25">
      <c r="J5562"/>
      <c r="K5562"/>
      <c r="L5562"/>
      <c r="M5562"/>
      <c r="N5562"/>
      <c r="O5562"/>
      <c r="P5562"/>
      <c r="Q5562"/>
      <c r="R5562"/>
      <c r="S5562"/>
      <c r="T5562"/>
      <c r="U5562"/>
      <c r="V5562"/>
      <c r="W5562"/>
      <c r="X5562"/>
      <c r="Y5562"/>
      <c r="Z5562"/>
      <c r="AA5562"/>
      <c r="AB5562"/>
      <c r="AC5562"/>
      <c r="AD5562"/>
      <c r="AE5562"/>
      <c r="AF5562"/>
      <c r="AG5562"/>
      <c r="AH5562"/>
      <c r="AI5562"/>
      <c r="AJ5562"/>
      <c r="AK5562"/>
      <c r="AL5562"/>
      <c r="AM5562"/>
      <c r="AN5562"/>
      <c r="AO5562"/>
      <c r="AP5562"/>
      <c r="AQ5562"/>
      <c r="AR5562"/>
      <c r="AS5562"/>
      <c r="AT5562"/>
      <c r="AU5562"/>
      <c r="AV5562"/>
      <c r="AW5562"/>
      <c r="AX5562"/>
      <c r="AY5562"/>
      <c r="AZ5562"/>
      <c r="BA5562"/>
      <c r="BB5562"/>
      <c r="BC5562"/>
      <c r="BD5562"/>
      <c r="BE5562"/>
      <c r="BF5562"/>
      <c r="BG5562"/>
      <c r="BH5562"/>
      <c r="BI5562"/>
      <c r="BJ5562"/>
      <c r="BK5562"/>
      <c r="BL5562"/>
      <c r="BM5562"/>
      <c r="BN5562"/>
      <c r="BO5562"/>
      <c r="BP5562"/>
      <c r="BQ5562"/>
      <c r="BR5562"/>
      <c r="BS5562"/>
      <c r="BT5562"/>
      <c r="BU5562"/>
      <c r="BV5562"/>
      <c r="BW5562"/>
      <c r="BX5562"/>
      <c r="BY5562"/>
      <c r="BZ5562"/>
      <c r="CA5562"/>
      <c r="CB5562"/>
      <c r="CC5562"/>
      <c r="CD5562"/>
      <c r="CE5562"/>
      <c r="CF5562"/>
      <c r="CG5562"/>
      <c r="CH5562"/>
      <c r="CI5562"/>
      <c r="CJ5562"/>
      <c r="CK5562"/>
      <c r="CL5562"/>
      <c r="CM5562"/>
      <c r="CN5562"/>
      <c r="CO5562"/>
      <c r="CP5562"/>
      <c r="CQ5562"/>
      <c r="CR5562"/>
      <c r="CS5562"/>
      <c r="CT5562"/>
      <c r="CU5562"/>
      <c r="CV5562"/>
    </row>
    <row r="5563" spans="10:100" x14ac:dyDescent="0.25">
      <c r="J5563"/>
      <c r="K5563"/>
      <c r="L5563"/>
      <c r="M5563"/>
      <c r="N5563"/>
      <c r="O5563"/>
      <c r="P5563"/>
      <c r="Q5563"/>
      <c r="R5563"/>
      <c r="S5563"/>
      <c r="T5563"/>
      <c r="U5563"/>
      <c r="V5563"/>
      <c r="W5563"/>
      <c r="X5563"/>
      <c r="Y5563"/>
      <c r="Z5563"/>
      <c r="AA5563"/>
      <c r="AB5563"/>
      <c r="AC5563"/>
      <c r="AD5563"/>
      <c r="AE5563"/>
      <c r="AF5563"/>
      <c r="AG5563"/>
      <c r="AH5563"/>
      <c r="AI5563"/>
      <c r="AJ5563"/>
      <c r="AK5563"/>
      <c r="AL5563"/>
      <c r="AM5563"/>
      <c r="AN5563"/>
      <c r="AO5563"/>
      <c r="AP5563"/>
      <c r="AQ5563"/>
      <c r="AR5563"/>
      <c r="AS5563"/>
      <c r="AT5563"/>
      <c r="AU5563"/>
      <c r="AV5563"/>
      <c r="AW5563"/>
      <c r="AX5563"/>
      <c r="AY5563"/>
      <c r="AZ5563"/>
      <c r="BA5563"/>
      <c r="BB5563"/>
      <c r="BC5563"/>
      <c r="BD5563"/>
      <c r="BE5563"/>
      <c r="BF5563"/>
      <c r="BG5563"/>
      <c r="BH5563"/>
      <c r="BI5563"/>
      <c r="BJ5563"/>
      <c r="BK5563"/>
      <c r="BL5563"/>
      <c r="BM5563"/>
      <c r="BN5563"/>
      <c r="BO5563"/>
      <c r="BP5563"/>
      <c r="BQ5563"/>
      <c r="BR5563"/>
      <c r="BS5563"/>
      <c r="BT5563"/>
      <c r="BU5563"/>
      <c r="BV5563"/>
      <c r="BW5563"/>
      <c r="BX5563"/>
      <c r="BY5563"/>
      <c r="BZ5563"/>
      <c r="CA5563"/>
      <c r="CB5563"/>
      <c r="CC5563"/>
      <c r="CD5563"/>
      <c r="CE5563"/>
      <c r="CF5563"/>
      <c r="CG5563"/>
      <c r="CH5563"/>
      <c r="CI5563"/>
      <c r="CJ5563"/>
      <c r="CK5563"/>
      <c r="CL5563"/>
      <c r="CM5563"/>
      <c r="CN5563"/>
      <c r="CO5563"/>
      <c r="CP5563"/>
      <c r="CQ5563"/>
      <c r="CR5563"/>
      <c r="CS5563"/>
      <c r="CT5563"/>
      <c r="CU5563"/>
      <c r="CV5563"/>
    </row>
    <row r="5564" spans="10:100" x14ac:dyDescent="0.25">
      <c r="J5564"/>
      <c r="K5564"/>
      <c r="L5564"/>
      <c r="M5564"/>
      <c r="N5564"/>
      <c r="O5564"/>
      <c r="P5564"/>
      <c r="Q5564"/>
      <c r="R5564"/>
      <c r="S5564"/>
      <c r="T5564"/>
      <c r="U5564"/>
      <c r="V5564"/>
      <c r="W5564"/>
      <c r="X5564"/>
      <c r="Y5564"/>
      <c r="Z5564"/>
      <c r="AA5564"/>
      <c r="AB5564"/>
      <c r="AC5564"/>
      <c r="AD5564"/>
      <c r="AE5564"/>
      <c r="AF5564"/>
      <c r="AG5564"/>
      <c r="AH5564"/>
      <c r="AI5564"/>
      <c r="AJ5564"/>
      <c r="AK5564"/>
      <c r="AL5564"/>
      <c r="AM5564"/>
      <c r="AN5564"/>
      <c r="AO5564"/>
      <c r="AP5564"/>
      <c r="AQ5564"/>
      <c r="AR5564"/>
      <c r="AS5564"/>
      <c r="AT5564"/>
      <c r="AU5564"/>
      <c r="AV5564"/>
      <c r="AW5564"/>
      <c r="AX5564"/>
      <c r="AY5564"/>
      <c r="AZ5564"/>
      <c r="BA5564"/>
      <c r="BB5564"/>
      <c r="BC5564"/>
      <c r="BD5564"/>
      <c r="BE5564"/>
      <c r="BF5564"/>
      <c r="BG5564"/>
      <c r="BH5564"/>
      <c r="BI5564"/>
      <c r="BJ5564"/>
      <c r="BK5564"/>
      <c r="BL5564"/>
      <c r="BM5564"/>
      <c r="BN5564"/>
      <c r="BO5564"/>
      <c r="BP5564"/>
      <c r="BQ5564"/>
      <c r="BR5564"/>
      <c r="BS5564"/>
      <c r="BT5564"/>
      <c r="BU5564"/>
      <c r="BV5564"/>
      <c r="BW5564"/>
      <c r="BX5564"/>
      <c r="BY5564"/>
      <c r="BZ5564"/>
      <c r="CA5564"/>
      <c r="CB5564"/>
      <c r="CC5564"/>
      <c r="CD5564"/>
      <c r="CE5564"/>
      <c r="CF5564"/>
      <c r="CG5564"/>
      <c r="CH5564"/>
      <c r="CI5564"/>
      <c r="CJ5564"/>
      <c r="CK5564"/>
      <c r="CL5564"/>
      <c r="CM5564"/>
      <c r="CN5564"/>
      <c r="CO5564"/>
      <c r="CP5564"/>
      <c r="CQ5564"/>
      <c r="CR5564"/>
      <c r="CS5564"/>
      <c r="CT5564"/>
      <c r="CU5564"/>
      <c r="CV5564"/>
    </row>
    <row r="5565" spans="10:100" x14ac:dyDescent="0.25">
      <c r="J5565"/>
      <c r="K5565"/>
      <c r="L5565"/>
      <c r="M5565"/>
      <c r="N5565"/>
      <c r="O5565"/>
      <c r="P5565"/>
      <c r="Q5565"/>
      <c r="R5565"/>
      <c r="S5565"/>
      <c r="T5565"/>
      <c r="U5565"/>
      <c r="V5565"/>
      <c r="W5565"/>
      <c r="X5565"/>
      <c r="Y5565"/>
      <c r="Z5565"/>
      <c r="AA5565"/>
      <c r="AB5565"/>
      <c r="AC5565"/>
      <c r="AD5565"/>
      <c r="AE5565"/>
      <c r="AF5565"/>
      <c r="AG5565"/>
      <c r="AH5565"/>
      <c r="AI5565"/>
      <c r="AJ5565"/>
      <c r="AK5565"/>
      <c r="AL5565"/>
      <c r="AM5565"/>
      <c r="AN5565"/>
      <c r="AO5565"/>
      <c r="AP5565"/>
      <c r="AQ5565"/>
      <c r="AR5565"/>
      <c r="AS5565"/>
      <c r="AT5565"/>
      <c r="AU5565"/>
      <c r="AV5565"/>
      <c r="AW5565"/>
      <c r="AX5565"/>
      <c r="AY5565"/>
      <c r="AZ5565"/>
      <c r="BA5565"/>
      <c r="BB5565"/>
      <c r="BC5565"/>
      <c r="BD5565"/>
      <c r="BE5565"/>
      <c r="BF5565"/>
      <c r="BG5565"/>
      <c r="BH5565"/>
      <c r="BI5565"/>
      <c r="BJ5565"/>
      <c r="BK5565"/>
      <c r="BL5565"/>
      <c r="BM5565"/>
      <c r="BN5565"/>
      <c r="BO5565"/>
      <c r="BP5565"/>
      <c r="BQ5565"/>
      <c r="BR5565"/>
      <c r="BS5565"/>
      <c r="BT5565"/>
      <c r="BU5565"/>
      <c r="BV5565"/>
      <c r="BW5565"/>
      <c r="BX5565"/>
      <c r="BY5565"/>
      <c r="BZ5565"/>
      <c r="CA5565"/>
      <c r="CB5565"/>
      <c r="CC5565"/>
      <c r="CD5565"/>
      <c r="CE5565"/>
      <c r="CF5565"/>
      <c r="CG5565"/>
      <c r="CH5565"/>
      <c r="CI5565"/>
      <c r="CJ5565"/>
      <c r="CK5565"/>
      <c r="CL5565"/>
      <c r="CM5565"/>
      <c r="CN5565"/>
      <c r="CO5565"/>
      <c r="CP5565"/>
      <c r="CQ5565"/>
      <c r="CR5565"/>
      <c r="CS5565"/>
      <c r="CT5565"/>
      <c r="CU5565"/>
      <c r="CV5565"/>
    </row>
    <row r="5566" spans="10:100" x14ac:dyDescent="0.25">
      <c r="J5566"/>
      <c r="K5566"/>
      <c r="L5566"/>
      <c r="M5566"/>
      <c r="N5566"/>
      <c r="O5566"/>
      <c r="P5566"/>
      <c r="Q5566"/>
      <c r="R5566"/>
      <c r="S5566"/>
      <c r="T5566"/>
      <c r="U5566"/>
      <c r="V5566"/>
      <c r="W5566"/>
      <c r="X5566"/>
      <c r="Y5566"/>
      <c r="Z5566"/>
      <c r="AA5566"/>
      <c r="AB5566"/>
      <c r="AC5566"/>
      <c r="AD5566"/>
      <c r="AE5566"/>
      <c r="AF5566"/>
      <c r="AG5566"/>
      <c r="AH5566"/>
      <c r="AI5566"/>
      <c r="AJ5566"/>
      <c r="AK5566"/>
      <c r="AL5566"/>
      <c r="AM5566"/>
      <c r="AN5566"/>
      <c r="AO5566"/>
      <c r="AP5566"/>
      <c r="AQ5566"/>
      <c r="AR5566"/>
      <c r="AS5566"/>
      <c r="AT5566"/>
      <c r="AU5566"/>
      <c r="AV5566"/>
      <c r="AW5566"/>
      <c r="AX5566"/>
      <c r="AY5566"/>
      <c r="AZ5566"/>
      <c r="BA5566"/>
      <c r="BB5566"/>
      <c r="BC5566"/>
      <c r="BD5566"/>
      <c r="BE5566"/>
      <c r="BF5566"/>
      <c r="BG5566"/>
      <c r="BH5566"/>
      <c r="BI5566"/>
      <c r="BJ5566"/>
      <c r="BK5566"/>
      <c r="BL5566"/>
      <c r="BM5566"/>
      <c r="BN5566"/>
      <c r="BO5566"/>
      <c r="BP5566"/>
      <c r="BQ5566"/>
      <c r="BR5566"/>
      <c r="BS5566"/>
      <c r="BT5566"/>
      <c r="BU5566"/>
      <c r="BV5566"/>
      <c r="BW5566"/>
      <c r="BX5566"/>
      <c r="BY5566"/>
      <c r="BZ5566"/>
      <c r="CA5566"/>
      <c r="CB5566"/>
      <c r="CC5566"/>
      <c r="CD5566"/>
      <c r="CE5566"/>
      <c r="CF5566"/>
      <c r="CG5566"/>
      <c r="CH5566"/>
      <c r="CI5566"/>
      <c r="CJ5566"/>
      <c r="CK5566"/>
      <c r="CL5566"/>
      <c r="CM5566"/>
      <c r="CN5566"/>
      <c r="CO5566"/>
      <c r="CP5566"/>
      <c r="CQ5566"/>
      <c r="CR5566"/>
      <c r="CS5566"/>
      <c r="CT5566"/>
      <c r="CU5566"/>
      <c r="CV5566"/>
    </row>
    <row r="5567" spans="10:100" x14ac:dyDescent="0.25">
      <c r="J5567"/>
      <c r="K5567"/>
      <c r="L5567"/>
      <c r="M5567"/>
      <c r="N5567"/>
      <c r="O5567"/>
      <c r="P5567"/>
      <c r="Q5567"/>
      <c r="R5567"/>
      <c r="S5567"/>
      <c r="T5567"/>
      <c r="U5567"/>
      <c r="V5567"/>
      <c r="W5567"/>
      <c r="X5567"/>
      <c r="Y5567"/>
      <c r="Z5567"/>
      <c r="AA5567"/>
      <c r="AB5567"/>
      <c r="AC5567"/>
      <c r="AD5567"/>
      <c r="AE5567"/>
      <c r="AF5567"/>
      <c r="AG5567"/>
      <c r="AH5567"/>
      <c r="AI5567"/>
      <c r="AJ5567"/>
      <c r="AK5567"/>
      <c r="AL5567"/>
      <c r="AM5567"/>
      <c r="AN5567"/>
      <c r="AO5567"/>
      <c r="AP5567"/>
      <c r="AQ5567"/>
      <c r="AR5567"/>
      <c r="AS5567"/>
      <c r="AT5567"/>
      <c r="AU5567"/>
      <c r="AV5567"/>
      <c r="AW5567"/>
      <c r="AX5567"/>
      <c r="AY5567"/>
      <c r="AZ5567"/>
      <c r="BA5567"/>
      <c r="BB5567"/>
      <c r="BC5567"/>
      <c r="BD5567"/>
      <c r="BE5567"/>
      <c r="BF5567"/>
      <c r="BG5567"/>
      <c r="BH5567"/>
      <c r="BI5567"/>
      <c r="BJ5567"/>
      <c r="BK5567"/>
      <c r="BL5567"/>
      <c r="BM5567"/>
      <c r="BN5567"/>
      <c r="BO5567"/>
      <c r="BP5567"/>
      <c r="BQ5567"/>
      <c r="BR5567"/>
      <c r="BS5567"/>
      <c r="BT5567"/>
      <c r="BU5567"/>
      <c r="BV5567"/>
      <c r="BW5567"/>
      <c r="BX5567"/>
      <c r="BY5567"/>
      <c r="BZ5567"/>
      <c r="CA5567"/>
      <c r="CB5567"/>
      <c r="CC5567"/>
      <c r="CD5567"/>
      <c r="CE5567"/>
      <c r="CF5567"/>
      <c r="CG5567"/>
      <c r="CH5567"/>
      <c r="CI5567"/>
      <c r="CJ5567"/>
      <c r="CK5567"/>
      <c r="CL5567"/>
      <c r="CM5567"/>
      <c r="CN5567"/>
      <c r="CO5567"/>
      <c r="CP5567"/>
      <c r="CQ5567"/>
      <c r="CR5567"/>
      <c r="CS5567"/>
      <c r="CT5567"/>
      <c r="CU5567"/>
      <c r="CV5567"/>
    </row>
    <row r="5568" spans="10:100" x14ac:dyDescent="0.25">
      <c r="J5568"/>
      <c r="K5568"/>
      <c r="L5568"/>
      <c r="M5568"/>
      <c r="N5568"/>
      <c r="O5568"/>
      <c r="P5568"/>
      <c r="Q5568"/>
      <c r="R5568"/>
      <c r="S5568"/>
      <c r="T5568"/>
      <c r="U5568"/>
      <c r="V5568"/>
      <c r="W5568"/>
      <c r="X5568"/>
      <c r="Y5568"/>
      <c r="Z5568"/>
      <c r="AA5568"/>
      <c r="AB5568"/>
      <c r="AC5568"/>
      <c r="AD5568"/>
      <c r="AE5568"/>
      <c r="AF5568"/>
      <c r="AG5568"/>
      <c r="AH5568"/>
      <c r="AI5568"/>
      <c r="AJ5568"/>
      <c r="AK5568"/>
      <c r="AL5568"/>
      <c r="AM5568"/>
      <c r="AN5568"/>
      <c r="AO5568"/>
      <c r="AP5568"/>
      <c r="AQ5568"/>
      <c r="AR5568"/>
      <c r="AS5568"/>
      <c r="AT5568"/>
      <c r="AU5568"/>
      <c r="AV5568"/>
      <c r="AW5568"/>
      <c r="AX5568"/>
      <c r="AY5568"/>
      <c r="AZ5568"/>
      <c r="BA5568"/>
      <c r="BB5568"/>
      <c r="BC5568"/>
      <c r="BD5568"/>
      <c r="BE5568"/>
      <c r="BF5568"/>
      <c r="BG5568"/>
      <c r="BH5568"/>
      <c r="BI5568"/>
      <c r="BJ5568"/>
      <c r="BK5568"/>
      <c r="BL5568"/>
      <c r="BM5568"/>
      <c r="BN5568"/>
      <c r="BO5568"/>
      <c r="BP5568"/>
      <c r="BQ5568"/>
      <c r="BR5568"/>
      <c r="BS5568"/>
      <c r="BT5568"/>
      <c r="BU5568"/>
      <c r="BV5568"/>
      <c r="BW5568"/>
      <c r="BX5568"/>
      <c r="BY5568"/>
      <c r="BZ5568"/>
      <c r="CA5568"/>
      <c r="CB5568"/>
      <c r="CC5568"/>
      <c r="CD5568"/>
      <c r="CE5568"/>
      <c r="CF5568"/>
      <c r="CG5568"/>
      <c r="CH5568"/>
      <c r="CI5568"/>
      <c r="CJ5568"/>
      <c r="CK5568"/>
      <c r="CL5568"/>
      <c r="CM5568"/>
      <c r="CN5568"/>
      <c r="CO5568"/>
      <c r="CP5568"/>
      <c r="CQ5568"/>
      <c r="CR5568"/>
      <c r="CS5568"/>
      <c r="CT5568"/>
      <c r="CU5568"/>
      <c r="CV5568"/>
    </row>
    <row r="5569" spans="10:100" x14ac:dyDescent="0.25">
      <c r="J5569"/>
      <c r="K5569"/>
      <c r="L5569"/>
      <c r="M5569"/>
      <c r="N5569"/>
      <c r="O5569"/>
      <c r="P5569"/>
      <c r="Q5569"/>
      <c r="R5569"/>
      <c r="S5569"/>
      <c r="T5569"/>
      <c r="U5569"/>
      <c r="V5569"/>
      <c r="W5569"/>
      <c r="X5569"/>
      <c r="Y5569"/>
      <c r="Z5569"/>
      <c r="AA5569"/>
      <c r="AB5569"/>
      <c r="AC5569"/>
      <c r="AD5569"/>
      <c r="AE5569"/>
      <c r="AF5569"/>
      <c r="AG5569"/>
      <c r="AH5569"/>
      <c r="AI5569"/>
      <c r="AJ5569"/>
      <c r="AK5569"/>
      <c r="AL5569"/>
      <c r="AM5569"/>
      <c r="AN5569"/>
      <c r="AO5569"/>
      <c r="AP5569"/>
      <c r="AQ5569"/>
      <c r="AR5569"/>
      <c r="AS5569"/>
      <c r="AT5569"/>
      <c r="AU5569"/>
      <c r="AV5569"/>
      <c r="AW5569"/>
      <c r="AX5569"/>
      <c r="AY5569"/>
      <c r="AZ5569"/>
      <c r="BA5569"/>
      <c r="BB5569"/>
      <c r="BC5569"/>
      <c r="BD5569"/>
      <c r="BE5569"/>
      <c r="BF5569"/>
      <c r="BG5569"/>
      <c r="BH5569"/>
      <c r="BI5569"/>
      <c r="BJ5569"/>
      <c r="BK5569"/>
      <c r="BL5569"/>
      <c r="BM5569"/>
      <c r="BN5569"/>
      <c r="BO5569"/>
      <c r="BP5569"/>
      <c r="BQ5569"/>
      <c r="BR5569"/>
      <c r="BS5569"/>
      <c r="BT5569"/>
      <c r="BU5569"/>
      <c r="BV5569"/>
      <c r="BW5569"/>
      <c r="BX5569"/>
      <c r="BY5569"/>
      <c r="BZ5569"/>
      <c r="CA5569"/>
      <c r="CB5569"/>
      <c r="CC5569"/>
      <c r="CD5569"/>
      <c r="CE5569"/>
      <c r="CF5569"/>
      <c r="CG5569"/>
      <c r="CH5569"/>
      <c r="CI5569"/>
      <c r="CJ5569"/>
      <c r="CK5569"/>
      <c r="CL5569"/>
      <c r="CM5569"/>
      <c r="CN5569"/>
      <c r="CO5569"/>
      <c r="CP5569"/>
      <c r="CQ5569"/>
      <c r="CR5569"/>
      <c r="CS5569"/>
      <c r="CT5569"/>
      <c r="CU5569"/>
      <c r="CV5569"/>
    </row>
    <row r="5570" spans="10:100" x14ac:dyDescent="0.25">
      <c r="J5570"/>
      <c r="K5570"/>
      <c r="L5570"/>
      <c r="M5570"/>
      <c r="N5570"/>
      <c r="O5570"/>
      <c r="P5570"/>
      <c r="Q5570"/>
      <c r="R5570"/>
      <c r="S5570"/>
      <c r="T5570"/>
      <c r="U5570"/>
      <c r="V5570"/>
      <c r="W5570"/>
      <c r="X5570"/>
      <c r="Y5570"/>
      <c r="Z5570"/>
      <c r="AA5570"/>
      <c r="AB5570"/>
      <c r="AC5570"/>
      <c r="AD5570"/>
      <c r="AE5570"/>
      <c r="AF5570"/>
      <c r="AG5570"/>
      <c r="AH5570"/>
      <c r="AI5570"/>
      <c r="AJ5570"/>
      <c r="AK5570"/>
      <c r="AL5570"/>
      <c r="AM5570"/>
      <c r="AN5570"/>
      <c r="AO5570"/>
      <c r="AP5570"/>
      <c r="AQ5570"/>
      <c r="AR5570"/>
      <c r="AS5570"/>
      <c r="AT5570"/>
      <c r="AU5570"/>
      <c r="AV5570"/>
      <c r="AW5570"/>
      <c r="AX5570"/>
      <c r="AY5570"/>
      <c r="AZ5570"/>
      <c r="BA5570"/>
      <c r="BB5570"/>
      <c r="BC5570"/>
      <c r="BD5570"/>
      <c r="BE5570"/>
      <c r="BF5570"/>
      <c r="BG5570"/>
      <c r="BH5570"/>
      <c r="BI5570"/>
      <c r="BJ5570"/>
      <c r="BK5570"/>
      <c r="BL5570"/>
      <c r="BM5570"/>
      <c r="BN5570"/>
      <c r="BO5570"/>
      <c r="BP5570"/>
      <c r="BQ5570"/>
      <c r="BR5570"/>
      <c r="BS5570"/>
      <c r="BT5570"/>
      <c r="BU5570"/>
      <c r="BV5570"/>
      <c r="BW5570"/>
      <c r="BX5570"/>
      <c r="BY5570"/>
      <c r="BZ5570"/>
      <c r="CA5570"/>
      <c r="CB5570"/>
      <c r="CC5570"/>
      <c r="CD5570"/>
      <c r="CE5570"/>
      <c r="CF5570"/>
      <c r="CG5570"/>
      <c r="CH5570"/>
      <c r="CI5570"/>
      <c r="CJ5570"/>
      <c r="CK5570"/>
      <c r="CL5570"/>
      <c r="CM5570"/>
      <c r="CN5570"/>
      <c r="CO5570"/>
      <c r="CP5570"/>
      <c r="CQ5570"/>
      <c r="CR5570"/>
      <c r="CS5570"/>
      <c r="CT5570"/>
      <c r="CU5570"/>
      <c r="CV5570"/>
    </row>
    <row r="5571" spans="10:100" x14ac:dyDescent="0.25">
      <c r="J5571"/>
      <c r="K5571"/>
      <c r="L5571"/>
      <c r="M5571"/>
      <c r="N5571"/>
      <c r="O5571"/>
      <c r="P5571"/>
      <c r="Q5571"/>
      <c r="R5571"/>
      <c r="S5571"/>
      <c r="T5571"/>
      <c r="U5571"/>
      <c r="V5571"/>
      <c r="W5571"/>
      <c r="X5571"/>
      <c r="Y5571"/>
      <c r="Z5571"/>
      <c r="AA5571"/>
      <c r="AB5571"/>
      <c r="AC5571"/>
      <c r="AD5571"/>
      <c r="AE5571"/>
      <c r="AF5571"/>
      <c r="AG5571"/>
      <c r="AH5571"/>
      <c r="AI5571"/>
      <c r="AJ5571"/>
      <c r="AK5571"/>
      <c r="AL5571"/>
      <c r="AM5571"/>
      <c r="AN5571"/>
      <c r="AO5571"/>
      <c r="AP5571"/>
      <c r="AQ5571"/>
      <c r="AR5571"/>
      <c r="AS5571"/>
      <c r="AT5571"/>
      <c r="AU5571"/>
      <c r="AV5571"/>
      <c r="AW5571"/>
      <c r="AX5571"/>
      <c r="AY5571"/>
      <c r="AZ5571"/>
      <c r="BA5571"/>
      <c r="BB5571"/>
      <c r="BC5571"/>
      <c r="BD5571"/>
      <c r="BE5571"/>
      <c r="BF5571"/>
      <c r="BG5571"/>
      <c r="BH5571"/>
      <c r="BI5571"/>
      <c r="BJ5571"/>
      <c r="BK5571"/>
      <c r="BL5571"/>
      <c r="BM5571"/>
      <c r="BN5571"/>
      <c r="BO5571"/>
      <c r="BP5571"/>
      <c r="BQ5571"/>
      <c r="BR5571"/>
      <c r="BS5571"/>
      <c r="BT5571"/>
      <c r="BU5571"/>
      <c r="BV5571"/>
      <c r="BW5571"/>
      <c r="BX5571"/>
      <c r="BY5571"/>
      <c r="BZ5571"/>
      <c r="CA5571"/>
      <c r="CB5571"/>
      <c r="CC5571"/>
      <c r="CD5571"/>
      <c r="CE5571"/>
      <c r="CF5571"/>
      <c r="CG5571"/>
      <c r="CH5571"/>
      <c r="CI5571"/>
      <c r="CJ5571"/>
      <c r="CK5571"/>
      <c r="CL5571"/>
      <c r="CM5571"/>
      <c r="CN5571"/>
      <c r="CO5571"/>
      <c r="CP5571"/>
      <c r="CQ5571"/>
      <c r="CR5571"/>
      <c r="CS5571"/>
      <c r="CT5571"/>
      <c r="CU5571"/>
      <c r="CV5571"/>
    </row>
    <row r="5572" spans="10:100" x14ac:dyDescent="0.25">
      <c r="J5572"/>
      <c r="K5572"/>
      <c r="L5572"/>
      <c r="M5572"/>
      <c r="N5572"/>
      <c r="O5572"/>
      <c r="P5572"/>
      <c r="Q5572"/>
      <c r="R5572"/>
      <c r="S5572"/>
      <c r="T5572"/>
      <c r="U5572"/>
      <c r="V5572"/>
      <c r="W5572"/>
      <c r="X5572"/>
      <c r="Y5572"/>
      <c r="Z5572"/>
      <c r="AA5572"/>
      <c r="AB5572"/>
      <c r="AC5572"/>
      <c r="AD5572"/>
      <c r="AE5572"/>
      <c r="AF5572"/>
      <c r="AG5572"/>
      <c r="AH5572"/>
      <c r="AI5572"/>
      <c r="AJ5572"/>
      <c r="AK5572"/>
      <c r="AL5572"/>
      <c r="AM5572"/>
      <c r="AN5572"/>
      <c r="AO5572"/>
      <c r="AP5572"/>
      <c r="AQ5572"/>
      <c r="AR5572"/>
      <c r="AS5572"/>
      <c r="AT5572"/>
      <c r="AU5572"/>
      <c r="AV5572"/>
      <c r="AW5572"/>
      <c r="AX5572"/>
      <c r="AY5572"/>
      <c r="AZ5572"/>
      <c r="BA5572"/>
      <c r="BB5572"/>
      <c r="BC5572"/>
      <c r="BD5572"/>
      <c r="BE5572"/>
      <c r="BF5572"/>
      <c r="BG5572"/>
      <c r="BH5572"/>
      <c r="BI5572"/>
      <c r="BJ5572"/>
      <c r="BK5572"/>
      <c r="BL5572"/>
      <c r="BM5572"/>
      <c r="BN5572"/>
      <c r="BO5572"/>
      <c r="BP5572"/>
      <c r="BQ5572"/>
      <c r="BR5572"/>
      <c r="BS5572"/>
      <c r="BT5572"/>
      <c r="BU5572"/>
      <c r="BV5572"/>
      <c r="BW5572"/>
      <c r="BX5572"/>
      <c r="BY5572"/>
      <c r="BZ5572"/>
      <c r="CA5572"/>
      <c r="CB5572"/>
      <c r="CC5572"/>
      <c r="CD5572"/>
      <c r="CE5572"/>
      <c r="CF5572"/>
      <c r="CG5572"/>
      <c r="CH5572"/>
      <c r="CI5572"/>
      <c r="CJ5572"/>
      <c r="CK5572"/>
      <c r="CL5572"/>
      <c r="CM5572"/>
      <c r="CN5572"/>
      <c r="CO5572"/>
      <c r="CP5572"/>
      <c r="CQ5572"/>
      <c r="CR5572"/>
      <c r="CS5572"/>
      <c r="CT5572"/>
      <c r="CU5572"/>
      <c r="CV5572"/>
    </row>
    <row r="5573" spans="10:100" x14ac:dyDescent="0.25">
      <c r="J5573"/>
      <c r="K5573"/>
      <c r="L5573"/>
      <c r="M5573"/>
      <c r="N5573"/>
      <c r="O5573"/>
      <c r="P5573"/>
      <c r="Q5573"/>
      <c r="R5573"/>
      <c r="S5573"/>
      <c r="T5573"/>
      <c r="U5573"/>
      <c r="V5573"/>
      <c r="W5573"/>
      <c r="X5573"/>
      <c r="Y5573"/>
      <c r="Z5573"/>
      <c r="AA5573"/>
      <c r="AB5573"/>
      <c r="AC5573"/>
      <c r="AD5573"/>
      <c r="AE5573"/>
      <c r="AF5573"/>
      <c r="AG5573"/>
      <c r="AH5573"/>
      <c r="AI5573"/>
      <c r="AJ5573"/>
      <c r="AK5573"/>
      <c r="AL5573"/>
      <c r="AM5573"/>
      <c r="AN5573"/>
      <c r="AO5573"/>
      <c r="AP5573"/>
      <c r="AQ5573"/>
      <c r="AR5573"/>
      <c r="AS5573"/>
      <c r="AT5573"/>
      <c r="AU5573"/>
      <c r="AV5573"/>
      <c r="AW5573"/>
      <c r="AX5573"/>
      <c r="AY5573"/>
      <c r="AZ5573"/>
      <c r="BA5573"/>
      <c r="BB5573"/>
      <c r="BC5573"/>
      <c r="BD5573"/>
      <c r="BE5573"/>
      <c r="BF5573"/>
      <c r="BG5573"/>
      <c r="BH5573"/>
      <c r="BI5573"/>
      <c r="BJ5573"/>
      <c r="BK5573"/>
      <c r="BL5573"/>
      <c r="BM5573"/>
      <c r="BN5573"/>
      <c r="BO5573"/>
      <c r="BP5573"/>
      <c r="BQ5573"/>
      <c r="BR5573"/>
      <c r="BS5573"/>
      <c r="BT5573"/>
      <c r="BU5573"/>
      <c r="BV5573"/>
      <c r="BW5573"/>
      <c r="BX5573"/>
      <c r="BY5573"/>
      <c r="BZ5573"/>
      <c r="CA5573"/>
      <c r="CB5573"/>
      <c r="CC5573"/>
      <c r="CD5573"/>
      <c r="CE5573"/>
      <c r="CF5573"/>
      <c r="CG5573"/>
      <c r="CH5573"/>
      <c r="CI5573"/>
      <c r="CJ5573"/>
      <c r="CK5573"/>
      <c r="CL5573"/>
      <c r="CM5573"/>
      <c r="CN5573"/>
      <c r="CO5573"/>
      <c r="CP5573"/>
      <c r="CQ5573"/>
      <c r="CR5573"/>
      <c r="CS5573"/>
      <c r="CT5573"/>
      <c r="CU5573"/>
      <c r="CV5573"/>
    </row>
    <row r="5574" spans="10:100" x14ac:dyDescent="0.25">
      <c r="J5574"/>
      <c r="K5574"/>
      <c r="L5574"/>
      <c r="M5574"/>
      <c r="N5574"/>
      <c r="O5574"/>
      <c r="P5574"/>
      <c r="Q5574"/>
      <c r="R5574"/>
      <c r="S5574"/>
      <c r="T5574"/>
      <c r="U5574"/>
      <c r="V5574"/>
      <c r="W5574"/>
      <c r="X5574"/>
      <c r="Y5574"/>
      <c r="Z5574"/>
      <c r="AA5574"/>
      <c r="AB5574"/>
      <c r="AC5574"/>
      <c r="AD5574"/>
      <c r="AE5574"/>
      <c r="AF5574"/>
      <c r="AG5574"/>
      <c r="AH5574"/>
      <c r="AI5574"/>
      <c r="AJ5574"/>
      <c r="AK5574"/>
      <c r="AL5574"/>
      <c r="AM5574"/>
      <c r="AN5574"/>
      <c r="AO5574"/>
      <c r="AP5574"/>
      <c r="AQ5574"/>
      <c r="AR5574"/>
      <c r="AS5574"/>
      <c r="AT5574"/>
      <c r="AU5574"/>
      <c r="AV5574"/>
      <c r="AW5574"/>
      <c r="AX5574"/>
      <c r="AY5574"/>
      <c r="AZ5574"/>
      <c r="BA5574"/>
      <c r="BB5574"/>
      <c r="BC5574"/>
      <c r="BD5574"/>
      <c r="BE5574"/>
      <c r="BF5574"/>
      <c r="BG5574"/>
      <c r="BH5574"/>
      <c r="BI5574"/>
      <c r="BJ5574"/>
      <c r="BK5574"/>
      <c r="BL5574"/>
      <c r="BM5574"/>
      <c r="BN5574"/>
      <c r="BO5574"/>
      <c r="BP5574"/>
      <c r="BQ5574"/>
      <c r="BR5574"/>
      <c r="BS5574"/>
      <c r="BT5574"/>
      <c r="BU5574"/>
      <c r="BV5574"/>
      <c r="BW5574"/>
      <c r="BX5574"/>
      <c r="BY5574"/>
      <c r="BZ5574"/>
      <c r="CA5574"/>
      <c r="CB5574"/>
      <c r="CC5574"/>
      <c r="CD5574"/>
      <c r="CE5574"/>
      <c r="CF5574"/>
      <c r="CG5574"/>
      <c r="CH5574"/>
      <c r="CI5574"/>
      <c r="CJ5574"/>
      <c r="CK5574"/>
      <c r="CL5574"/>
      <c r="CM5574"/>
      <c r="CN5574"/>
      <c r="CO5574"/>
      <c r="CP5574"/>
      <c r="CQ5574"/>
      <c r="CR5574"/>
      <c r="CS5574"/>
      <c r="CT5574"/>
      <c r="CU5574"/>
      <c r="CV5574"/>
    </row>
    <row r="5575" spans="10:100" x14ac:dyDescent="0.25">
      <c r="J5575"/>
      <c r="K5575"/>
      <c r="L5575"/>
      <c r="M5575"/>
      <c r="N5575"/>
      <c r="O5575"/>
      <c r="P5575"/>
      <c r="Q5575"/>
      <c r="R5575"/>
      <c r="S5575"/>
      <c r="T5575"/>
      <c r="U5575"/>
      <c r="V5575"/>
      <c r="W5575"/>
      <c r="X5575"/>
      <c r="Y5575"/>
      <c r="Z5575"/>
      <c r="AA5575"/>
      <c r="AB5575"/>
      <c r="AC5575"/>
      <c r="AD5575"/>
      <c r="AE5575"/>
      <c r="AF5575"/>
      <c r="AG5575"/>
      <c r="AH5575"/>
      <c r="AI5575"/>
      <c r="AJ5575"/>
      <c r="AK5575"/>
      <c r="AL5575"/>
      <c r="AM5575"/>
      <c r="AN5575"/>
      <c r="AO5575"/>
      <c r="AP5575"/>
      <c r="AQ5575"/>
      <c r="AR5575"/>
      <c r="AS5575"/>
      <c r="AT5575"/>
      <c r="AU5575"/>
      <c r="AV5575"/>
      <c r="AW5575"/>
      <c r="AX5575"/>
      <c r="AY5575"/>
      <c r="AZ5575"/>
      <c r="BA5575"/>
      <c r="BB5575"/>
      <c r="BC5575"/>
      <c r="BD5575"/>
      <c r="BE5575"/>
      <c r="BF5575"/>
      <c r="BG5575"/>
      <c r="BH5575"/>
      <c r="BI5575"/>
      <c r="BJ5575"/>
      <c r="BK5575"/>
      <c r="BL5575"/>
      <c r="BM5575"/>
      <c r="BN5575"/>
      <c r="BO5575"/>
      <c r="BP5575"/>
      <c r="BQ5575"/>
      <c r="BR5575"/>
      <c r="BS5575"/>
      <c r="BT5575"/>
      <c r="BU5575"/>
      <c r="BV5575"/>
      <c r="BW5575"/>
      <c r="BX5575"/>
      <c r="BY5575"/>
      <c r="BZ5575"/>
      <c r="CA5575"/>
      <c r="CB5575"/>
      <c r="CC5575"/>
      <c r="CD5575"/>
      <c r="CE5575"/>
      <c r="CF5575"/>
      <c r="CG5575"/>
      <c r="CH5575"/>
      <c r="CI5575"/>
      <c r="CJ5575"/>
      <c r="CK5575"/>
      <c r="CL5575"/>
      <c r="CM5575"/>
      <c r="CN5575"/>
      <c r="CO5575"/>
      <c r="CP5575"/>
      <c r="CQ5575"/>
      <c r="CR5575"/>
      <c r="CS5575"/>
      <c r="CT5575"/>
      <c r="CU5575"/>
      <c r="CV5575"/>
    </row>
    <row r="5576" spans="10:100" x14ac:dyDescent="0.25">
      <c r="J5576"/>
      <c r="K5576"/>
      <c r="L5576"/>
      <c r="M5576"/>
      <c r="N5576"/>
      <c r="O5576"/>
      <c r="P5576"/>
      <c r="Q5576"/>
      <c r="R5576"/>
      <c r="S5576"/>
      <c r="T5576"/>
      <c r="U5576"/>
      <c r="V5576"/>
      <c r="W5576"/>
      <c r="X5576"/>
      <c r="Y5576"/>
      <c r="Z5576"/>
      <c r="AA5576"/>
      <c r="AB5576"/>
      <c r="AC5576"/>
      <c r="AD5576"/>
      <c r="AE5576"/>
      <c r="AF5576"/>
      <c r="AG5576"/>
      <c r="AH5576"/>
      <c r="AI5576"/>
      <c r="AJ5576"/>
      <c r="AK5576"/>
      <c r="AL5576"/>
      <c r="AM5576"/>
      <c r="AN5576"/>
      <c r="AO5576"/>
      <c r="AP5576"/>
      <c r="AQ5576"/>
      <c r="AR5576"/>
      <c r="AS5576"/>
      <c r="AT5576"/>
      <c r="AU5576"/>
      <c r="AV5576"/>
      <c r="AW5576"/>
      <c r="AX5576"/>
      <c r="AY5576"/>
      <c r="AZ5576"/>
      <c r="BA5576"/>
      <c r="BB5576"/>
      <c r="BC5576"/>
      <c r="BD5576"/>
      <c r="BE5576"/>
      <c r="BF5576"/>
      <c r="BG5576"/>
      <c r="BH5576"/>
      <c r="BI5576"/>
      <c r="BJ5576"/>
      <c r="BK5576"/>
      <c r="BL5576"/>
      <c r="BM5576"/>
      <c r="BN5576"/>
      <c r="BO5576"/>
      <c r="BP5576"/>
      <c r="BQ5576"/>
      <c r="BR5576"/>
      <c r="BS5576"/>
      <c r="BT5576"/>
      <c r="BU5576"/>
      <c r="BV5576"/>
      <c r="BW5576"/>
      <c r="BX5576"/>
      <c r="BY5576"/>
      <c r="BZ5576"/>
      <c r="CA5576"/>
      <c r="CB5576"/>
      <c r="CC5576"/>
      <c r="CD5576"/>
      <c r="CE5576"/>
      <c r="CF5576"/>
      <c r="CG5576"/>
      <c r="CH5576"/>
      <c r="CI5576"/>
      <c r="CJ5576"/>
      <c r="CK5576"/>
      <c r="CL5576"/>
      <c r="CM5576"/>
      <c r="CN5576"/>
      <c r="CO5576"/>
      <c r="CP5576"/>
      <c r="CQ5576"/>
      <c r="CR5576"/>
      <c r="CS5576"/>
      <c r="CT5576"/>
      <c r="CU5576"/>
      <c r="CV5576"/>
    </row>
    <row r="5577" spans="10:100" x14ac:dyDescent="0.25">
      <c r="J5577"/>
      <c r="K5577"/>
      <c r="L5577"/>
      <c r="M5577"/>
      <c r="N5577"/>
      <c r="O5577"/>
      <c r="P5577"/>
      <c r="Q5577"/>
      <c r="R5577"/>
      <c r="S5577"/>
      <c r="T5577"/>
      <c r="U5577"/>
      <c r="V5577"/>
      <c r="W5577"/>
      <c r="X5577"/>
      <c r="Y5577"/>
      <c r="Z5577"/>
      <c r="AA5577"/>
      <c r="AB5577"/>
      <c r="AC5577"/>
      <c r="AD5577"/>
      <c r="AE5577"/>
      <c r="AF5577"/>
      <c r="AG5577"/>
      <c r="AH5577"/>
      <c r="AI5577"/>
      <c r="AJ5577"/>
      <c r="AK5577"/>
      <c r="AL5577"/>
      <c r="AM5577"/>
      <c r="AN5577"/>
      <c r="AO5577"/>
      <c r="AP5577"/>
      <c r="AQ5577"/>
      <c r="AR5577"/>
      <c r="AS5577"/>
      <c r="AT5577"/>
      <c r="AU5577"/>
      <c r="AV5577"/>
      <c r="AW5577"/>
      <c r="AX5577"/>
      <c r="AY5577"/>
      <c r="AZ5577"/>
      <c r="BA5577"/>
      <c r="BB5577"/>
      <c r="BC5577"/>
      <c r="BD5577"/>
      <c r="BE5577"/>
      <c r="BF5577"/>
      <c r="BG5577"/>
      <c r="BH5577"/>
      <c r="BI5577"/>
      <c r="BJ5577"/>
      <c r="BK5577"/>
      <c r="BL5577"/>
      <c r="BM5577"/>
      <c r="BN5577"/>
      <c r="BO5577"/>
      <c r="BP5577"/>
      <c r="BQ5577"/>
      <c r="BR5577"/>
      <c r="BS5577"/>
      <c r="BT5577"/>
      <c r="BU5577"/>
      <c r="BV5577"/>
      <c r="BW5577"/>
      <c r="BX5577"/>
      <c r="BY5577"/>
      <c r="BZ5577"/>
      <c r="CA5577"/>
      <c r="CB5577"/>
      <c r="CC5577"/>
      <c r="CD5577"/>
      <c r="CE5577"/>
      <c r="CF5577"/>
      <c r="CG5577"/>
      <c r="CH5577"/>
      <c r="CI5577"/>
      <c r="CJ5577"/>
      <c r="CK5577"/>
      <c r="CL5577"/>
      <c r="CM5577"/>
      <c r="CN5577"/>
      <c r="CO5577"/>
      <c r="CP5577"/>
      <c r="CQ5577"/>
      <c r="CR5577"/>
      <c r="CS5577"/>
      <c r="CT5577"/>
      <c r="CU5577"/>
      <c r="CV5577"/>
    </row>
    <row r="5578" spans="10:100" x14ac:dyDescent="0.25">
      <c r="J5578"/>
      <c r="K5578"/>
      <c r="L5578"/>
      <c r="M5578"/>
      <c r="N5578"/>
      <c r="O5578"/>
      <c r="P5578"/>
      <c r="Q5578"/>
      <c r="R5578"/>
      <c r="S5578"/>
      <c r="T5578"/>
      <c r="U5578"/>
      <c r="V5578"/>
      <c r="W5578"/>
      <c r="X5578"/>
      <c r="Y5578"/>
      <c r="Z5578"/>
      <c r="AA5578"/>
      <c r="AB5578"/>
      <c r="AC5578"/>
      <c r="AD5578"/>
      <c r="AE5578"/>
      <c r="AF5578"/>
      <c r="AG5578"/>
      <c r="AH5578"/>
      <c r="AI5578"/>
      <c r="AJ5578"/>
      <c r="AK5578"/>
      <c r="AL5578"/>
      <c r="AM5578"/>
      <c r="AN5578"/>
      <c r="AO5578"/>
      <c r="AP5578"/>
      <c r="AQ5578"/>
      <c r="AR5578"/>
      <c r="AS5578"/>
      <c r="AT5578"/>
      <c r="AU5578"/>
      <c r="AV5578"/>
      <c r="AW5578"/>
      <c r="AX5578"/>
      <c r="AY5578"/>
      <c r="AZ5578"/>
      <c r="BA5578"/>
      <c r="BB5578"/>
      <c r="BC5578"/>
      <c r="BD5578"/>
      <c r="BE5578"/>
      <c r="BF5578"/>
      <c r="BG5578"/>
      <c r="BH5578"/>
      <c r="BI5578"/>
      <c r="BJ5578"/>
      <c r="BK5578"/>
      <c r="BL5578"/>
      <c r="BM5578"/>
      <c r="BN5578"/>
      <c r="BO5578"/>
      <c r="BP5578"/>
      <c r="BQ5578"/>
      <c r="BR5578"/>
      <c r="BS5578"/>
      <c r="BT5578"/>
      <c r="BU5578"/>
      <c r="BV5578"/>
      <c r="BW5578"/>
      <c r="BX5578"/>
      <c r="BY5578"/>
      <c r="BZ5578"/>
      <c r="CA5578"/>
      <c r="CB5578"/>
      <c r="CC5578"/>
      <c r="CD5578"/>
      <c r="CE5578"/>
      <c r="CF5578"/>
      <c r="CG5578"/>
      <c r="CH5578"/>
      <c r="CI5578"/>
      <c r="CJ5578"/>
      <c r="CK5578"/>
      <c r="CL5578"/>
      <c r="CM5578"/>
      <c r="CN5578"/>
      <c r="CO5578"/>
      <c r="CP5578"/>
      <c r="CQ5578"/>
      <c r="CR5578"/>
      <c r="CS5578"/>
      <c r="CT5578"/>
      <c r="CU5578"/>
      <c r="CV5578"/>
    </row>
    <row r="5579" spans="10:100" x14ac:dyDescent="0.25">
      <c r="J5579"/>
      <c r="K5579"/>
      <c r="L5579"/>
      <c r="M5579"/>
      <c r="N5579"/>
      <c r="O5579"/>
      <c r="P5579"/>
      <c r="Q5579"/>
      <c r="R5579"/>
      <c r="S5579"/>
      <c r="T5579"/>
      <c r="U5579"/>
      <c r="V5579"/>
      <c r="W5579"/>
      <c r="X5579"/>
      <c r="Y5579"/>
      <c r="Z5579"/>
      <c r="AA5579"/>
      <c r="AB5579"/>
      <c r="AC5579"/>
      <c r="AD5579"/>
      <c r="AE5579"/>
      <c r="AF5579"/>
      <c r="AG5579"/>
      <c r="AH5579"/>
      <c r="AI5579"/>
      <c r="AJ5579"/>
      <c r="AK5579"/>
      <c r="AL5579"/>
      <c r="AM5579"/>
      <c r="AN5579"/>
      <c r="AO5579"/>
      <c r="AP5579"/>
      <c r="AQ5579"/>
      <c r="AR5579"/>
      <c r="AS5579"/>
      <c r="AT5579"/>
      <c r="AU5579"/>
      <c r="AV5579"/>
      <c r="AW5579"/>
      <c r="AX5579"/>
      <c r="AY5579"/>
      <c r="AZ5579"/>
      <c r="BA5579"/>
      <c r="BB5579"/>
      <c r="BC5579"/>
      <c r="BD5579"/>
      <c r="BE5579"/>
      <c r="BF5579"/>
      <c r="BG5579"/>
      <c r="BH5579"/>
      <c r="BI5579"/>
      <c r="BJ5579"/>
      <c r="BK5579"/>
      <c r="BL5579"/>
      <c r="BM5579"/>
      <c r="BN5579"/>
      <c r="BO5579"/>
      <c r="BP5579"/>
      <c r="BQ5579"/>
      <c r="BR5579"/>
      <c r="BS5579"/>
      <c r="BT5579"/>
      <c r="BU5579"/>
      <c r="BV5579"/>
      <c r="BW5579"/>
      <c r="BX5579"/>
      <c r="BY5579"/>
      <c r="BZ5579"/>
      <c r="CA5579"/>
      <c r="CB5579"/>
      <c r="CC5579"/>
      <c r="CD5579"/>
      <c r="CE5579"/>
      <c r="CF5579"/>
      <c r="CG5579"/>
      <c r="CH5579"/>
      <c r="CI5579"/>
      <c r="CJ5579"/>
      <c r="CK5579"/>
      <c r="CL5579"/>
      <c r="CM5579"/>
      <c r="CN5579"/>
      <c r="CO5579"/>
      <c r="CP5579"/>
      <c r="CQ5579"/>
      <c r="CR5579"/>
      <c r="CS5579"/>
      <c r="CT5579"/>
      <c r="CU5579"/>
      <c r="CV5579"/>
    </row>
    <row r="5580" spans="10:100" x14ac:dyDescent="0.25">
      <c r="J5580"/>
      <c r="K5580"/>
      <c r="L5580"/>
      <c r="M5580"/>
      <c r="N5580"/>
      <c r="O5580"/>
      <c r="P5580"/>
      <c r="Q5580"/>
      <c r="R5580"/>
      <c r="S5580"/>
      <c r="T5580"/>
      <c r="U5580"/>
      <c r="V5580"/>
      <c r="W5580"/>
      <c r="X5580"/>
      <c r="Y5580"/>
      <c r="Z5580"/>
      <c r="AA5580"/>
      <c r="AB5580"/>
      <c r="AC5580"/>
      <c r="AD5580"/>
      <c r="AE5580"/>
      <c r="AF5580"/>
      <c r="AG5580"/>
      <c r="AH5580"/>
      <c r="AI5580"/>
      <c r="AJ5580"/>
      <c r="AK5580"/>
      <c r="AL5580"/>
      <c r="AM5580"/>
      <c r="AN5580"/>
      <c r="AO5580"/>
      <c r="AP5580"/>
      <c r="AQ5580"/>
      <c r="AR5580"/>
      <c r="AS5580"/>
      <c r="AT5580"/>
      <c r="AU5580"/>
      <c r="AV5580"/>
      <c r="AW5580"/>
      <c r="AX5580"/>
      <c r="AY5580"/>
      <c r="AZ5580"/>
      <c r="BA5580"/>
      <c r="BB5580"/>
      <c r="BC5580"/>
      <c r="BD5580"/>
      <c r="BE5580"/>
      <c r="BF5580"/>
      <c r="BG5580"/>
      <c r="BH5580"/>
      <c r="BI5580"/>
      <c r="BJ5580"/>
      <c r="BK5580"/>
      <c r="BL5580"/>
      <c r="BM5580"/>
      <c r="BN5580"/>
      <c r="BO5580"/>
      <c r="BP5580"/>
      <c r="BQ5580"/>
      <c r="BR5580"/>
      <c r="BS5580"/>
      <c r="BT5580"/>
      <c r="BU5580"/>
      <c r="BV5580"/>
      <c r="BW5580"/>
      <c r="BX5580"/>
      <c r="BY5580"/>
      <c r="BZ5580"/>
      <c r="CA5580"/>
      <c r="CB5580"/>
      <c r="CC5580"/>
      <c r="CD5580"/>
      <c r="CE5580"/>
      <c r="CF5580"/>
      <c r="CG5580"/>
      <c r="CH5580"/>
      <c r="CI5580"/>
      <c r="CJ5580"/>
      <c r="CK5580"/>
      <c r="CL5580"/>
      <c r="CM5580"/>
      <c r="CN5580"/>
      <c r="CO5580"/>
      <c r="CP5580"/>
      <c r="CQ5580"/>
      <c r="CR5580"/>
      <c r="CS5580"/>
      <c r="CT5580"/>
      <c r="CU5580"/>
      <c r="CV5580"/>
    </row>
    <row r="5581" spans="10:100" x14ac:dyDescent="0.25">
      <c r="J5581"/>
      <c r="K5581"/>
      <c r="L5581"/>
      <c r="M5581"/>
      <c r="N5581"/>
      <c r="O5581"/>
      <c r="P5581"/>
      <c r="Q5581"/>
      <c r="R5581"/>
      <c r="S5581"/>
      <c r="T5581"/>
      <c r="U5581"/>
      <c r="V5581"/>
      <c r="W5581"/>
      <c r="X5581"/>
      <c r="Y5581"/>
      <c r="Z5581"/>
      <c r="AA5581"/>
      <c r="AB5581"/>
      <c r="AC5581"/>
      <c r="AD5581"/>
      <c r="AE5581"/>
      <c r="AF5581"/>
      <c r="AG5581"/>
      <c r="AH5581"/>
      <c r="AI5581"/>
      <c r="AJ5581"/>
      <c r="AK5581"/>
      <c r="AL5581"/>
      <c r="AM5581"/>
      <c r="AN5581"/>
      <c r="AO5581"/>
      <c r="AP5581"/>
      <c r="AQ5581"/>
      <c r="AR5581"/>
      <c r="AS5581"/>
      <c r="AT5581"/>
      <c r="AU5581"/>
      <c r="AV5581"/>
      <c r="AW5581"/>
      <c r="AX5581"/>
      <c r="AY5581"/>
      <c r="AZ5581"/>
      <c r="BA5581"/>
      <c r="BB5581"/>
      <c r="BC5581"/>
      <c r="BD5581"/>
      <c r="BE5581"/>
      <c r="BF5581"/>
      <c r="BG5581"/>
      <c r="BH5581"/>
      <c r="BI5581"/>
      <c r="BJ5581"/>
      <c r="BK5581"/>
      <c r="BL5581"/>
      <c r="BM5581"/>
      <c r="BN5581"/>
      <c r="BO5581"/>
      <c r="BP5581"/>
      <c r="BQ5581"/>
      <c r="BR5581"/>
      <c r="BS5581"/>
      <c r="BT5581"/>
      <c r="BU5581"/>
      <c r="BV5581"/>
      <c r="BW5581"/>
      <c r="BX5581"/>
      <c r="BY5581"/>
      <c r="BZ5581"/>
      <c r="CA5581"/>
      <c r="CB5581"/>
      <c r="CC5581"/>
      <c r="CD5581"/>
      <c r="CE5581"/>
      <c r="CF5581"/>
      <c r="CG5581"/>
      <c r="CH5581"/>
      <c r="CI5581"/>
      <c r="CJ5581"/>
      <c r="CK5581"/>
      <c r="CL5581"/>
      <c r="CM5581"/>
      <c r="CN5581"/>
      <c r="CO5581"/>
      <c r="CP5581"/>
      <c r="CQ5581"/>
      <c r="CR5581"/>
      <c r="CS5581"/>
      <c r="CT5581"/>
      <c r="CU5581"/>
      <c r="CV5581"/>
    </row>
    <row r="5582" spans="10:100" x14ac:dyDescent="0.25">
      <c r="J5582"/>
      <c r="K5582"/>
      <c r="L5582"/>
      <c r="M5582"/>
      <c r="N5582"/>
      <c r="O5582"/>
      <c r="P5582"/>
      <c r="Q5582"/>
      <c r="R5582"/>
      <c r="S5582"/>
      <c r="T5582"/>
      <c r="U5582"/>
      <c r="V5582"/>
      <c r="W5582"/>
      <c r="X5582"/>
      <c r="Y5582"/>
      <c r="Z5582"/>
      <c r="AA5582"/>
      <c r="AB5582"/>
      <c r="AC5582"/>
      <c r="AD5582"/>
      <c r="AE5582"/>
      <c r="AF5582"/>
      <c r="AG5582"/>
      <c r="AH5582"/>
      <c r="AI5582"/>
      <c r="AJ5582"/>
      <c r="AK5582"/>
      <c r="AL5582"/>
      <c r="AM5582"/>
      <c r="AN5582"/>
      <c r="AO5582"/>
      <c r="AP5582"/>
      <c r="AQ5582"/>
      <c r="AR5582"/>
      <c r="AS5582"/>
      <c r="AT5582"/>
      <c r="AU5582"/>
      <c r="AV5582"/>
      <c r="AW5582"/>
      <c r="AX5582"/>
      <c r="AY5582"/>
      <c r="AZ5582"/>
      <c r="BA5582"/>
      <c r="BB5582"/>
      <c r="BC5582"/>
      <c r="BD5582"/>
      <c r="BE5582"/>
      <c r="BF5582"/>
      <c r="BG5582"/>
      <c r="BH5582"/>
      <c r="BI5582"/>
      <c r="BJ5582"/>
      <c r="BK5582"/>
      <c r="BL5582"/>
      <c r="BM5582"/>
      <c r="BN5582"/>
      <c r="BO5582"/>
      <c r="BP5582"/>
      <c r="BQ5582"/>
      <c r="BR5582"/>
      <c r="BS5582"/>
      <c r="BT5582"/>
      <c r="BU5582"/>
      <c r="BV5582"/>
      <c r="BW5582"/>
      <c r="BX5582"/>
      <c r="BY5582"/>
      <c r="BZ5582"/>
      <c r="CA5582"/>
      <c r="CB5582"/>
      <c r="CC5582"/>
      <c r="CD5582"/>
      <c r="CE5582"/>
      <c r="CF5582"/>
      <c r="CG5582"/>
      <c r="CH5582"/>
      <c r="CI5582"/>
      <c r="CJ5582"/>
      <c r="CK5582"/>
      <c r="CL5582"/>
      <c r="CM5582"/>
      <c r="CN5582"/>
      <c r="CO5582"/>
      <c r="CP5582"/>
      <c r="CQ5582"/>
      <c r="CR5582"/>
      <c r="CS5582"/>
      <c r="CT5582"/>
      <c r="CU5582"/>
      <c r="CV5582"/>
    </row>
    <row r="5583" spans="10:100" x14ac:dyDescent="0.25">
      <c r="J5583"/>
      <c r="K5583"/>
      <c r="L5583"/>
      <c r="M5583"/>
      <c r="N5583"/>
      <c r="O5583"/>
      <c r="P5583"/>
      <c r="Q5583"/>
      <c r="R5583"/>
      <c r="S5583"/>
      <c r="T5583"/>
      <c r="U5583"/>
      <c r="V5583"/>
      <c r="W5583"/>
      <c r="X5583"/>
      <c r="Y5583"/>
      <c r="Z5583"/>
      <c r="AA5583"/>
      <c r="AB5583"/>
      <c r="AC5583"/>
      <c r="AD5583"/>
      <c r="AE5583"/>
      <c r="AF5583"/>
      <c r="AG5583"/>
      <c r="AH5583"/>
      <c r="AI5583"/>
      <c r="AJ5583"/>
      <c r="AK5583"/>
      <c r="AL5583"/>
      <c r="AM5583"/>
      <c r="AN5583"/>
      <c r="AO5583"/>
      <c r="AP5583"/>
      <c r="AQ5583"/>
      <c r="AR5583"/>
      <c r="AS5583"/>
      <c r="AT5583"/>
      <c r="AU5583"/>
      <c r="AV5583"/>
      <c r="AW5583"/>
      <c r="AX5583"/>
      <c r="AY5583"/>
      <c r="AZ5583"/>
      <c r="BA5583"/>
      <c r="BB5583"/>
      <c r="BC5583"/>
      <c r="BD5583"/>
      <c r="BE5583"/>
      <c r="BF5583"/>
      <c r="BG5583"/>
      <c r="BH5583"/>
      <c r="BI5583"/>
      <c r="BJ5583"/>
      <c r="BK5583"/>
      <c r="BL5583"/>
      <c r="BM5583"/>
      <c r="BN5583"/>
      <c r="BO5583"/>
      <c r="BP5583"/>
      <c r="BQ5583"/>
      <c r="BR5583"/>
      <c r="BS5583"/>
      <c r="BT5583"/>
      <c r="BU5583"/>
      <c r="BV5583"/>
      <c r="BW5583"/>
      <c r="BX5583"/>
      <c r="BY5583"/>
      <c r="BZ5583"/>
      <c r="CA5583"/>
      <c r="CB5583"/>
      <c r="CC5583"/>
      <c r="CD5583"/>
      <c r="CE5583"/>
      <c r="CF5583"/>
      <c r="CG5583"/>
      <c r="CH5583"/>
      <c r="CI5583"/>
      <c r="CJ5583"/>
      <c r="CK5583"/>
      <c r="CL5583"/>
      <c r="CM5583"/>
      <c r="CN5583"/>
      <c r="CO5583"/>
      <c r="CP5583"/>
      <c r="CQ5583"/>
      <c r="CR5583"/>
      <c r="CS5583"/>
      <c r="CT5583"/>
      <c r="CU5583"/>
      <c r="CV5583"/>
    </row>
    <row r="5584" spans="10:100" x14ac:dyDescent="0.25">
      <c r="J5584"/>
      <c r="K5584"/>
      <c r="L5584"/>
      <c r="M5584"/>
      <c r="N5584"/>
      <c r="O5584"/>
      <c r="P5584"/>
      <c r="Q5584"/>
      <c r="R5584"/>
      <c r="S5584"/>
      <c r="T5584"/>
      <c r="U5584"/>
      <c r="V5584"/>
      <c r="W5584"/>
      <c r="X5584"/>
      <c r="Y5584"/>
      <c r="Z5584"/>
      <c r="AA5584"/>
      <c r="AB5584"/>
      <c r="AC5584"/>
      <c r="AD5584"/>
      <c r="AE5584"/>
      <c r="AF5584"/>
      <c r="AG5584"/>
      <c r="AH5584"/>
      <c r="AI5584"/>
      <c r="AJ5584"/>
      <c r="AK5584"/>
      <c r="AL5584"/>
      <c r="AM5584"/>
      <c r="AN5584"/>
      <c r="AO5584"/>
      <c r="AP5584"/>
      <c r="AQ5584"/>
      <c r="AR5584"/>
      <c r="AS5584"/>
      <c r="AT5584"/>
      <c r="AU5584"/>
      <c r="AV5584"/>
      <c r="AW5584"/>
      <c r="AX5584"/>
      <c r="AY5584"/>
      <c r="AZ5584"/>
      <c r="BA5584"/>
      <c r="BB5584"/>
      <c r="BC5584"/>
      <c r="BD5584"/>
      <c r="BE5584"/>
      <c r="BF5584"/>
      <c r="BG5584"/>
      <c r="BH5584"/>
      <c r="BI5584"/>
      <c r="BJ5584"/>
      <c r="BK5584"/>
      <c r="BL5584"/>
      <c r="BM5584"/>
      <c r="BN5584"/>
      <c r="BO5584"/>
      <c r="BP5584"/>
      <c r="BQ5584"/>
      <c r="BR5584"/>
      <c r="BS5584"/>
      <c r="BT5584"/>
      <c r="BU5584"/>
      <c r="BV5584"/>
      <c r="BW5584"/>
      <c r="BX5584"/>
      <c r="BY5584"/>
      <c r="BZ5584"/>
      <c r="CA5584"/>
      <c r="CB5584"/>
      <c r="CC5584"/>
      <c r="CD5584"/>
      <c r="CE5584"/>
      <c r="CF5584"/>
      <c r="CG5584"/>
      <c r="CH5584"/>
      <c r="CI5584"/>
      <c r="CJ5584"/>
      <c r="CK5584"/>
      <c r="CL5584"/>
      <c r="CM5584"/>
      <c r="CN5584"/>
      <c r="CO5584"/>
      <c r="CP5584"/>
      <c r="CQ5584"/>
      <c r="CR5584"/>
      <c r="CS5584"/>
      <c r="CT5584"/>
      <c r="CU5584"/>
      <c r="CV5584"/>
    </row>
    <row r="5585" spans="10:100" x14ac:dyDescent="0.25">
      <c r="J5585"/>
      <c r="K5585"/>
      <c r="L5585"/>
      <c r="M5585"/>
      <c r="N5585"/>
      <c r="O5585"/>
      <c r="P5585"/>
      <c r="Q5585"/>
      <c r="R5585"/>
      <c r="S5585"/>
      <c r="T5585"/>
      <c r="U5585"/>
      <c r="V5585"/>
      <c r="W5585"/>
      <c r="X5585"/>
      <c r="Y5585"/>
      <c r="Z5585"/>
      <c r="AA5585"/>
      <c r="AB5585"/>
      <c r="AC5585"/>
      <c r="AD5585"/>
      <c r="AE5585"/>
      <c r="AF5585"/>
      <c r="AG5585"/>
      <c r="AH5585"/>
      <c r="AI5585"/>
      <c r="AJ5585"/>
      <c r="AK5585"/>
      <c r="AL5585"/>
      <c r="AM5585"/>
      <c r="AN5585"/>
      <c r="AO5585"/>
      <c r="AP5585"/>
      <c r="AQ5585"/>
      <c r="AR5585"/>
      <c r="AS5585"/>
      <c r="AT5585"/>
      <c r="AU5585"/>
      <c r="AV5585"/>
      <c r="AW5585"/>
      <c r="AX5585"/>
      <c r="AY5585"/>
      <c r="AZ5585"/>
      <c r="BA5585"/>
      <c r="BB5585"/>
      <c r="BC5585"/>
      <c r="BD5585"/>
      <c r="BE5585"/>
      <c r="BF5585"/>
      <c r="BG5585"/>
      <c r="BH5585"/>
      <c r="BI5585"/>
      <c r="BJ5585"/>
      <c r="BK5585"/>
      <c r="BL5585"/>
      <c r="BM5585"/>
      <c r="BN5585"/>
      <c r="BO5585"/>
      <c r="BP5585"/>
      <c r="BQ5585"/>
      <c r="BR5585"/>
      <c r="BS5585"/>
      <c r="BT5585"/>
      <c r="BU5585"/>
      <c r="BV5585"/>
      <c r="BW5585"/>
      <c r="BX5585"/>
      <c r="BY5585"/>
      <c r="BZ5585"/>
      <c r="CA5585"/>
      <c r="CB5585"/>
      <c r="CC5585"/>
      <c r="CD5585"/>
      <c r="CE5585"/>
      <c r="CF5585"/>
      <c r="CG5585"/>
      <c r="CH5585"/>
      <c r="CI5585"/>
      <c r="CJ5585"/>
      <c r="CK5585"/>
      <c r="CL5585"/>
      <c r="CM5585"/>
      <c r="CN5585"/>
      <c r="CO5585"/>
      <c r="CP5585"/>
      <c r="CQ5585"/>
      <c r="CR5585"/>
      <c r="CS5585"/>
      <c r="CT5585"/>
      <c r="CU5585"/>
      <c r="CV5585"/>
    </row>
    <row r="5586" spans="10:100" x14ac:dyDescent="0.25">
      <c r="J5586"/>
      <c r="K5586"/>
      <c r="L5586"/>
      <c r="M5586"/>
      <c r="N5586"/>
      <c r="O5586"/>
      <c r="P5586"/>
      <c r="Q5586"/>
      <c r="R5586"/>
      <c r="S5586"/>
      <c r="T5586"/>
      <c r="U5586"/>
      <c r="V5586"/>
      <c r="W5586"/>
      <c r="X5586"/>
      <c r="Y5586"/>
      <c r="Z5586"/>
      <c r="AA5586"/>
      <c r="AB5586"/>
      <c r="AC5586"/>
      <c r="AD5586"/>
      <c r="AE5586"/>
      <c r="AF5586"/>
      <c r="AG5586"/>
      <c r="AH5586"/>
      <c r="AI5586"/>
      <c r="AJ5586"/>
      <c r="AK5586"/>
      <c r="AL5586"/>
      <c r="AM5586"/>
      <c r="AN5586"/>
      <c r="AO5586"/>
      <c r="AP5586"/>
      <c r="AQ5586"/>
      <c r="AR5586"/>
      <c r="AS5586"/>
      <c r="AT5586"/>
      <c r="AU5586"/>
      <c r="AV5586"/>
      <c r="AW5586"/>
      <c r="AX5586"/>
      <c r="AY5586"/>
      <c r="AZ5586"/>
      <c r="BA5586"/>
      <c r="BB5586"/>
      <c r="BC5586"/>
      <c r="BD5586"/>
      <c r="BE5586"/>
      <c r="BF5586"/>
      <c r="BG5586"/>
      <c r="BH5586"/>
      <c r="BI5586"/>
      <c r="BJ5586"/>
      <c r="BK5586"/>
      <c r="BL5586"/>
      <c r="BM5586"/>
      <c r="BN5586"/>
      <c r="BO5586"/>
      <c r="BP5586"/>
      <c r="BQ5586"/>
      <c r="BR5586"/>
      <c r="BS5586"/>
      <c r="BT5586"/>
      <c r="BU5586"/>
      <c r="BV5586"/>
      <c r="BW5586"/>
      <c r="BX5586"/>
      <c r="BY5586"/>
      <c r="BZ5586"/>
      <c r="CA5586"/>
      <c r="CB5586"/>
      <c r="CC5586"/>
      <c r="CD5586"/>
      <c r="CE5586"/>
      <c r="CF5586"/>
      <c r="CG5586"/>
      <c r="CH5586"/>
      <c r="CI5586"/>
      <c r="CJ5586"/>
      <c r="CK5586"/>
      <c r="CL5586"/>
      <c r="CM5586"/>
      <c r="CN5586"/>
      <c r="CO5586"/>
      <c r="CP5586"/>
      <c r="CQ5586"/>
      <c r="CR5586"/>
      <c r="CS5586"/>
      <c r="CT5586"/>
      <c r="CU5586"/>
      <c r="CV5586"/>
    </row>
    <row r="5587" spans="10:100" x14ac:dyDescent="0.25">
      <c r="J5587"/>
      <c r="K5587"/>
      <c r="L5587"/>
      <c r="M5587"/>
      <c r="N5587"/>
      <c r="O5587"/>
      <c r="P5587"/>
      <c r="Q5587"/>
      <c r="R5587"/>
      <c r="S5587"/>
      <c r="T5587"/>
      <c r="U5587"/>
      <c r="V5587"/>
      <c r="W5587"/>
      <c r="X5587"/>
      <c r="Y5587"/>
      <c r="Z5587"/>
      <c r="AA5587"/>
      <c r="AB5587"/>
      <c r="AC5587"/>
      <c r="AD5587"/>
      <c r="AE5587"/>
      <c r="AF5587"/>
      <c r="AG5587"/>
      <c r="AH5587"/>
      <c r="AI5587"/>
      <c r="AJ5587"/>
      <c r="AK5587"/>
      <c r="AL5587"/>
      <c r="AM5587"/>
      <c r="AN5587"/>
      <c r="AO5587"/>
      <c r="AP5587"/>
      <c r="AQ5587"/>
      <c r="AR5587"/>
      <c r="AS5587"/>
      <c r="AT5587"/>
      <c r="AU5587"/>
      <c r="AV5587"/>
      <c r="AW5587"/>
      <c r="AX5587"/>
      <c r="AY5587"/>
      <c r="AZ5587"/>
      <c r="BA5587"/>
      <c r="BB5587"/>
      <c r="BC5587"/>
      <c r="BD5587"/>
      <c r="BE5587"/>
      <c r="BF5587"/>
      <c r="BG5587"/>
      <c r="BH5587"/>
      <c r="BI5587"/>
      <c r="BJ5587"/>
      <c r="BK5587"/>
      <c r="BL5587"/>
      <c r="BM5587"/>
      <c r="BN5587"/>
      <c r="BO5587"/>
      <c r="BP5587"/>
      <c r="BQ5587"/>
      <c r="BR5587"/>
      <c r="BS5587"/>
      <c r="BT5587"/>
      <c r="BU5587"/>
      <c r="BV5587"/>
      <c r="BW5587"/>
      <c r="BX5587"/>
      <c r="BY5587"/>
      <c r="BZ5587"/>
      <c r="CA5587"/>
      <c r="CB5587"/>
      <c r="CC5587"/>
      <c r="CD5587"/>
      <c r="CE5587"/>
      <c r="CF5587"/>
      <c r="CG5587"/>
      <c r="CH5587"/>
      <c r="CI5587"/>
      <c r="CJ5587"/>
      <c r="CK5587"/>
      <c r="CL5587"/>
      <c r="CM5587"/>
      <c r="CN5587"/>
      <c r="CO5587"/>
      <c r="CP5587"/>
      <c r="CQ5587"/>
      <c r="CR5587"/>
      <c r="CS5587"/>
      <c r="CT5587"/>
      <c r="CU5587"/>
      <c r="CV5587"/>
    </row>
    <row r="5588" spans="10:100" x14ac:dyDescent="0.25">
      <c r="J5588"/>
      <c r="K5588"/>
      <c r="L5588"/>
      <c r="M5588"/>
      <c r="N5588"/>
      <c r="O5588"/>
      <c r="P5588"/>
      <c r="Q5588"/>
      <c r="R5588"/>
      <c r="S5588"/>
      <c r="T5588"/>
      <c r="U5588"/>
      <c r="V5588"/>
      <c r="W5588"/>
      <c r="X5588"/>
      <c r="Y5588"/>
      <c r="Z5588"/>
      <c r="AA5588"/>
      <c r="AB5588"/>
      <c r="AC5588"/>
      <c r="AD5588"/>
      <c r="AE5588"/>
      <c r="AF5588"/>
      <c r="AG5588"/>
      <c r="AH5588"/>
      <c r="AI5588"/>
      <c r="AJ5588"/>
      <c r="AK5588"/>
      <c r="AL5588"/>
      <c r="AM5588"/>
      <c r="AN5588"/>
      <c r="AO5588"/>
      <c r="AP5588"/>
      <c r="AQ5588"/>
      <c r="AR5588"/>
      <c r="AS5588"/>
      <c r="AT5588"/>
      <c r="AU5588"/>
      <c r="AV5588"/>
      <c r="AW5588"/>
      <c r="AX5588"/>
      <c r="AY5588"/>
      <c r="AZ5588"/>
      <c r="BA5588"/>
      <c r="BB5588"/>
      <c r="BC5588"/>
      <c r="BD5588"/>
      <c r="BE5588"/>
      <c r="BF5588"/>
      <c r="BG5588"/>
      <c r="BH5588"/>
      <c r="BI5588"/>
      <c r="BJ5588"/>
      <c r="BK5588"/>
      <c r="BL5588"/>
      <c r="BM5588"/>
      <c r="BN5588"/>
      <c r="BO5588"/>
      <c r="BP5588"/>
      <c r="BQ5588"/>
      <c r="BR5588"/>
      <c r="BS5588"/>
      <c r="BT5588"/>
      <c r="BU5588"/>
      <c r="BV5588"/>
      <c r="BW5588"/>
      <c r="BX5588"/>
      <c r="BY5588"/>
      <c r="BZ5588"/>
      <c r="CA5588"/>
      <c r="CB5588"/>
      <c r="CC5588"/>
      <c r="CD5588"/>
      <c r="CE5588"/>
      <c r="CF5588"/>
      <c r="CG5588"/>
      <c r="CH5588"/>
      <c r="CI5588"/>
      <c r="CJ5588"/>
      <c r="CK5588"/>
      <c r="CL5588"/>
      <c r="CM5588"/>
      <c r="CN5588"/>
      <c r="CO5588"/>
      <c r="CP5588"/>
      <c r="CQ5588"/>
      <c r="CR5588"/>
      <c r="CS5588"/>
      <c r="CT5588"/>
      <c r="CU5588"/>
      <c r="CV5588"/>
    </row>
    <row r="5589" spans="10:100" x14ac:dyDescent="0.25">
      <c r="J5589"/>
      <c r="K5589"/>
      <c r="L5589"/>
      <c r="M5589"/>
      <c r="N5589"/>
      <c r="O5589"/>
      <c r="P5589"/>
      <c r="Q5589"/>
      <c r="R5589"/>
      <c r="S5589"/>
      <c r="T5589"/>
      <c r="U5589"/>
      <c r="V5589"/>
      <c r="W5589"/>
      <c r="X5589"/>
      <c r="Y5589"/>
      <c r="Z5589"/>
      <c r="AA5589"/>
      <c r="AB5589"/>
      <c r="AC5589"/>
      <c r="AD5589"/>
      <c r="AE5589"/>
      <c r="AF5589"/>
      <c r="AG5589"/>
      <c r="AH5589"/>
      <c r="AI5589"/>
      <c r="AJ5589"/>
      <c r="AK5589"/>
      <c r="AL5589"/>
      <c r="AM5589"/>
      <c r="AN5589"/>
      <c r="AO5589"/>
      <c r="AP5589"/>
      <c r="AQ5589"/>
      <c r="AR5589"/>
      <c r="AS5589"/>
      <c r="AT5589"/>
      <c r="AU5589"/>
      <c r="AV5589"/>
      <c r="AW5589"/>
      <c r="AX5589"/>
      <c r="AY5589"/>
      <c r="AZ5589"/>
      <c r="BA5589"/>
      <c r="BB5589"/>
      <c r="BC5589"/>
      <c r="BD5589"/>
      <c r="BE5589"/>
      <c r="BF5589"/>
      <c r="BG5589"/>
      <c r="BH5589"/>
      <c r="BI5589"/>
      <c r="BJ5589"/>
      <c r="BK5589"/>
      <c r="BL5589"/>
      <c r="BM5589"/>
      <c r="BN5589"/>
      <c r="BO5589"/>
      <c r="BP5589"/>
      <c r="BQ5589"/>
      <c r="BR5589"/>
      <c r="BS5589"/>
      <c r="BT5589"/>
      <c r="BU5589"/>
      <c r="BV5589"/>
      <c r="BW5589"/>
      <c r="BX5589"/>
      <c r="BY5589"/>
      <c r="BZ5589"/>
      <c r="CA5589"/>
      <c r="CB5589"/>
      <c r="CC5589"/>
      <c r="CD5589"/>
      <c r="CE5589"/>
      <c r="CF5589"/>
      <c r="CG5589"/>
      <c r="CH5589"/>
      <c r="CI5589"/>
      <c r="CJ5589"/>
      <c r="CK5589"/>
      <c r="CL5589"/>
      <c r="CM5589"/>
      <c r="CN5589"/>
      <c r="CO5589"/>
      <c r="CP5589"/>
      <c r="CQ5589"/>
      <c r="CR5589"/>
      <c r="CS5589"/>
      <c r="CT5589"/>
      <c r="CU5589"/>
      <c r="CV5589"/>
    </row>
    <row r="5590" spans="10:100" x14ac:dyDescent="0.25">
      <c r="J5590"/>
      <c r="K5590"/>
      <c r="L5590"/>
      <c r="M5590"/>
      <c r="N5590"/>
      <c r="O5590"/>
      <c r="P5590"/>
      <c r="Q5590"/>
      <c r="R5590"/>
      <c r="S5590"/>
      <c r="T5590"/>
      <c r="U5590"/>
      <c r="V5590"/>
      <c r="W5590"/>
      <c r="X5590"/>
      <c r="Y5590"/>
      <c r="Z5590"/>
      <c r="AA5590"/>
      <c r="AB5590"/>
      <c r="AC5590"/>
      <c r="AD5590"/>
      <c r="AE5590"/>
      <c r="AF5590"/>
      <c r="AG5590"/>
      <c r="AH5590"/>
      <c r="AI5590"/>
      <c r="AJ5590"/>
      <c r="AK5590"/>
      <c r="AL5590"/>
      <c r="AM5590"/>
      <c r="AN5590"/>
      <c r="AO5590"/>
      <c r="AP5590"/>
      <c r="AQ5590"/>
      <c r="AR5590"/>
      <c r="AS5590"/>
      <c r="AT5590"/>
      <c r="AU5590"/>
      <c r="AV5590"/>
      <c r="AW5590"/>
      <c r="AX5590"/>
      <c r="AY5590"/>
      <c r="AZ5590"/>
      <c r="BA5590"/>
      <c r="BB5590"/>
      <c r="BC5590"/>
      <c r="BD5590"/>
      <c r="BE5590"/>
      <c r="BF5590"/>
      <c r="BG5590"/>
      <c r="BH5590"/>
      <c r="BI5590"/>
      <c r="BJ5590"/>
      <c r="BK5590"/>
      <c r="BL5590"/>
      <c r="BM5590"/>
      <c r="BN5590"/>
      <c r="BO5590"/>
      <c r="BP5590"/>
      <c r="BQ5590"/>
      <c r="BR5590"/>
      <c r="BS5590"/>
      <c r="BT5590"/>
      <c r="BU5590"/>
      <c r="BV5590"/>
      <c r="BW5590"/>
      <c r="BX5590"/>
      <c r="BY5590"/>
      <c r="BZ5590"/>
      <c r="CA5590"/>
      <c r="CB5590"/>
      <c r="CC5590"/>
      <c r="CD5590"/>
      <c r="CE5590"/>
      <c r="CF5590"/>
      <c r="CG5590"/>
      <c r="CH5590"/>
      <c r="CI5590"/>
      <c r="CJ5590"/>
      <c r="CK5590"/>
      <c r="CL5590"/>
      <c r="CM5590"/>
      <c r="CN5590"/>
      <c r="CO5590"/>
      <c r="CP5590"/>
      <c r="CQ5590"/>
      <c r="CR5590"/>
      <c r="CS5590"/>
      <c r="CT5590"/>
      <c r="CU5590"/>
      <c r="CV5590"/>
    </row>
    <row r="5591" spans="10:100" x14ac:dyDescent="0.25">
      <c r="J5591"/>
      <c r="K5591"/>
      <c r="L5591"/>
      <c r="M5591"/>
      <c r="N5591"/>
      <c r="O5591"/>
      <c r="P5591"/>
      <c r="Q5591"/>
      <c r="R5591"/>
      <c r="S5591"/>
      <c r="T5591"/>
      <c r="U5591"/>
      <c r="V5591"/>
      <c r="W5591"/>
      <c r="X5591"/>
      <c r="Y5591"/>
      <c r="Z5591"/>
      <c r="AA5591"/>
      <c r="AB5591"/>
      <c r="AC5591"/>
      <c r="AD5591"/>
      <c r="AE5591"/>
      <c r="AF5591"/>
      <c r="AG5591"/>
      <c r="AH5591"/>
      <c r="AI5591"/>
      <c r="AJ5591"/>
      <c r="AK5591"/>
      <c r="AL5591"/>
      <c r="AM5591"/>
      <c r="AN5591"/>
      <c r="AO5591"/>
      <c r="AP5591"/>
      <c r="AQ5591"/>
      <c r="AR5591"/>
      <c r="AS5591"/>
      <c r="AT5591"/>
      <c r="AU5591"/>
      <c r="AV5591"/>
      <c r="AW5591"/>
      <c r="AX5591"/>
      <c r="AY5591"/>
      <c r="AZ5591"/>
      <c r="BA5591"/>
      <c r="BB5591"/>
      <c r="BC5591"/>
      <c r="BD5591"/>
      <c r="BE5591"/>
      <c r="BF5591"/>
      <c r="BG5591"/>
      <c r="BH5591"/>
      <c r="BI5591"/>
      <c r="BJ5591"/>
      <c r="BK5591"/>
      <c r="BL5591"/>
      <c r="BM5591"/>
      <c r="BN5591"/>
      <c r="BO5591"/>
      <c r="BP5591"/>
      <c r="BQ5591"/>
      <c r="BR5591"/>
      <c r="BS5591"/>
      <c r="BT5591"/>
      <c r="BU5591"/>
      <c r="BV5591"/>
      <c r="BW5591"/>
      <c r="BX5591"/>
      <c r="BY5591"/>
      <c r="BZ5591"/>
      <c r="CA5591"/>
      <c r="CB5591"/>
      <c r="CC5591"/>
      <c r="CD5591"/>
      <c r="CE5591"/>
      <c r="CF5591"/>
      <c r="CG5591"/>
      <c r="CH5591"/>
      <c r="CI5591"/>
      <c r="CJ5591"/>
      <c r="CK5591"/>
      <c r="CL5591"/>
      <c r="CM5591"/>
      <c r="CN5591"/>
      <c r="CO5591"/>
      <c r="CP5591"/>
      <c r="CQ5591"/>
      <c r="CR5591"/>
      <c r="CS5591"/>
      <c r="CT5591"/>
      <c r="CU5591"/>
      <c r="CV5591"/>
    </row>
    <row r="5592" spans="10:100" x14ac:dyDescent="0.25">
      <c r="J5592"/>
      <c r="K5592"/>
      <c r="L5592"/>
      <c r="M5592"/>
      <c r="N5592"/>
      <c r="O5592"/>
      <c r="P5592"/>
      <c r="Q5592"/>
      <c r="R5592"/>
      <c r="S5592"/>
      <c r="T5592"/>
      <c r="U5592"/>
      <c r="V5592"/>
      <c r="W5592"/>
      <c r="X5592"/>
      <c r="Y5592"/>
      <c r="Z5592"/>
      <c r="AA5592"/>
      <c r="AB5592"/>
      <c r="AC5592"/>
      <c r="AD5592"/>
      <c r="AE5592"/>
      <c r="AF5592"/>
      <c r="AG5592"/>
      <c r="AH5592"/>
      <c r="AI5592"/>
      <c r="AJ5592"/>
      <c r="AK5592"/>
      <c r="AL5592"/>
      <c r="AM5592"/>
      <c r="AN5592"/>
      <c r="AO5592"/>
      <c r="AP5592"/>
      <c r="AQ5592"/>
      <c r="AR5592"/>
      <c r="AS5592"/>
      <c r="AT5592"/>
      <c r="AU5592"/>
      <c r="AV5592"/>
      <c r="AW5592"/>
      <c r="AX5592"/>
      <c r="AY5592"/>
      <c r="AZ5592"/>
      <c r="BA5592"/>
      <c r="BB5592"/>
      <c r="BC5592"/>
      <c r="BD5592"/>
      <c r="BE5592"/>
      <c r="BF5592"/>
      <c r="BG5592"/>
      <c r="BH5592"/>
      <c r="BI5592"/>
      <c r="BJ5592"/>
      <c r="BK5592"/>
      <c r="BL5592"/>
      <c r="BM5592"/>
      <c r="BN5592"/>
      <c r="BO5592"/>
      <c r="BP5592"/>
      <c r="BQ5592"/>
      <c r="BR5592"/>
      <c r="BS5592"/>
      <c r="BT5592"/>
      <c r="BU5592"/>
      <c r="BV5592"/>
      <c r="BW5592"/>
      <c r="BX5592"/>
      <c r="BY5592"/>
      <c r="BZ5592"/>
      <c r="CA5592"/>
      <c r="CB5592"/>
      <c r="CC5592"/>
      <c r="CD5592"/>
      <c r="CE5592"/>
      <c r="CF5592"/>
      <c r="CG5592"/>
      <c r="CH5592"/>
      <c r="CI5592"/>
      <c r="CJ5592"/>
      <c r="CK5592"/>
      <c r="CL5592"/>
      <c r="CM5592"/>
      <c r="CN5592"/>
      <c r="CO5592"/>
      <c r="CP5592"/>
      <c r="CQ5592"/>
      <c r="CR5592"/>
      <c r="CS5592"/>
      <c r="CT5592"/>
      <c r="CU5592"/>
      <c r="CV5592"/>
    </row>
    <row r="5593" spans="10:100" x14ac:dyDescent="0.25">
      <c r="J5593"/>
      <c r="K5593"/>
      <c r="L5593"/>
      <c r="M5593"/>
      <c r="N5593"/>
      <c r="O5593"/>
      <c r="P5593"/>
      <c r="Q5593"/>
      <c r="R5593"/>
      <c r="S5593"/>
      <c r="T5593"/>
      <c r="U5593"/>
      <c r="V5593"/>
      <c r="W5593"/>
      <c r="X5593"/>
      <c r="Y5593"/>
      <c r="Z5593"/>
      <c r="AA5593"/>
      <c r="AB5593"/>
      <c r="AC5593"/>
      <c r="AD5593"/>
      <c r="AE5593"/>
      <c r="AF5593"/>
      <c r="AG5593"/>
      <c r="AH5593"/>
      <c r="AI5593"/>
      <c r="AJ5593"/>
      <c r="AK5593"/>
      <c r="AL5593"/>
      <c r="AM5593"/>
      <c r="AN5593"/>
      <c r="AO5593"/>
      <c r="AP5593"/>
      <c r="AQ5593"/>
      <c r="AR5593"/>
      <c r="AS5593"/>
      <c r="AT5593"/>
      <c r="AU5593"/>
      <c r="AV5593"/>
      <c r="AW5593"/>
      <c r="AX5593"/>
      <c r="AY5593"/>
      <c r="AZ5593"/>
      <c r="BA5593"/>
      <c r="BB5593"/>
      <c r="BC5593"/>
      <c r="BD5593"/>
      <c r="BE5593"/>
      <c r="BF5593"/>
      <c r="BG5593"/>
      <c r="BH5593"/>
      <c r="BI5593"/>
      <c r="BJ5593"/>
      <c r="BK5593"/>
      <c r="BL5593"/>
      <c r="BM5593"/>
      <c r="BN5593"/>
      <c r="BO5593"/>
      <c r="BP5593"/>
      <c r="BQ5593"/>
      <c r="BR5593"/>
      <c r="BS5593"/>
      <c r="BT5593"/>
      <c r="BU5593"/>
      <c r="BV5593"/>
      <c r="BW5593"/>
      <c r="BX5593"/>
      <c r="BY5593"/>
      <c r="BZ5593"/>
      <c r="CA5593"/>
      <c r="CB5593"/>
      <c r="CC5593"/>
      <c r="CD5593"/>
      <c r="CE5593"/>
      <c r="CF5593"/>
      <c r="CG5593"/>
      <c r="CH5593"/>
      <c r="CI5593"/>
      <c r="CJ5593"/>
      <c r="CK5593"/>
      <c r="CL5593"/>
      <c r="CM5593"/>
      <c r="CN5593"/>
      <c r="CO5593"/>
      <c r="CP5593"/>
      <c r="CQ5593"/>
      <c r="CR5593"/>
      <c r="CS5593"/>
      <c r="CT5593"/>
      <c r="CU5593"/>
      <c r="CV5593"/>
    </row>
    <row r="5594" spans="10:100" x14ac:dyDescent="0.25">
      <c r="J5594"/>
      <c r="K5594"/>
      <c r="L5594"/>
      <c r="M5594"/>
      <c r="N5594"/>
      <c r="O5594"/>
      <c r="P5594"/>
      <c r="Q5594"/>
      <c r="R5594"/>
      <c r="S5594"/>
      <c r="T5594"/>
      <c r="U5594"/>
      <c r="V5594"/>
      <c r="W5594"/>
      <c r="X5594"/>
      <c r="Y5594"/>
      <c r="Z5594"/>
      <c r="AA5594"/>
      <c r="AB5594"/>
      <c r="AC5594"/>
      <c r="AD5594"/>
      <c r="AE5594"/>
      <c r="AF5594"/>
      <c r="AG5594"/>
      <c r="AH5594"/>
      <c r="AI5594"/>
      <c r="AJ5594"/>
      <c r="AK5594"/>
      <c r="AL5594"/>
      <c r="AM5594"/>
      <c r="AN5594"/>
      <c r="AO5594"/>
      <c r="AP5594"/>
      <c r="AQ5594"/>
      <c r="AR5594"/>
      <c r="AS5594"/>
      <c r="AT5594"/>
      <c r="AU5594"/>
      <c r="AV5594"/>
      <c r="AW5594"/>
      <c r="AX5594"/>
      <c r="AY5594"/>
      <c r="AZ5594"/>
      <c r="BA5594"/>
      <c r="BB5594"/>
      <c r="BC5594"/>
      <c r="BD5594"/>
      <c r="BE5594"/>
      <c r="BF5594"/>
      <c r="BG5594"/>
      <c r="BH5594"/>
      <c r="BI5594"/>
      <c r="BJ5594"/>
      <c r="BK5594"/>
      <c r="BL5594"/>
      <c r="BM5594"/>
      <c r="BN5594"/>
      <c r="BO5594"/>
      <c r="BP5594"/>
      <c r="BQ5594"/>
      <c r="BR5594"/>
      <c r="BS5594"/>
      <c r="BT5594"/>
      <c r="BU5594"/>
      <c r="BV5594"/>
      <c r="BW5594"/>
      <c r="BX5594"/>
      <c r="BY5594"/>
      <c r="BZ5594"/>
      <c r="CA5594"/>
      <c r="CB5594"/>
      <c r="CC5594"/>
      <c r="CD5594"/>
      <c r="CE5594"/>
      <c r="CF5594"/>
      <c r="CG5594"/>
      <c r="CH5594"/>
      <c r="CI5594"/>
      <c r="CJ5594"/>
      <c r="CK5594"/>
      <c r="CL5594"/>
      <c r="CM5594"/>
      <c r="CN5594"/>
      <c r="CO5594"/>
      <c r="CP5594"/>
      <c r="CQ5594"/>
      <c r="CR5594"/>
      <c r="CS5594"/>
      <c r="CT5594"/>
      <c r="CU5594"/>
      <c r="CV5594"/>
    </row>
    <row r="5595" spans="10:100" x14ac:dyDescent="0.25">
      <c r="J5595"/>
      <c r="K5595"/>
      <c r="L5595"/>
      <c r="M5595"/>
      <c r="N5595"/>
      <c r="O5595"/>
      <c r="P5595"/>
      <c r="Q5595"/>
      <c r="R5595"/>
      <c r="S5595"/>
      <c r="T5595"/>
      <c r="U5595"/>
      <c r="V5595"/>
      <c r="W5595"/>
      <c r="X5595"/>
      <c r="Y5595"/>
      <c r="Z5595"/>
      <c r="AA5595"/>
      <c r="AB5595"/>
      <c r="AC5595"/>
      <c r="AD5595"/>
      <c r="AE5595"/>
      <c r="AF5595"/>
      <c r="AG5595"/>
      <c r="AH5595"/>
      <c r="AI5595"/>
      <c r="AJ5595"/>
      <c r="AK5595"/>
      <c r="AL5595"/>
      <c r="AM5595"/>
      <c r="AN5595"/>
      <c r="AO5595"/>
      <c r="AP5595"/>
      <c r="AQ5595"/>
      <c r="AR5595"/>
      <c r="AS5595"/>
      <c r="AT5595"/>
      <c r="AU5595"/>
      <c r="AV5595"/>
      <c r="AW5595"/>
      <c r="AX5595"/>
      <c r="AY5595"/>
      <c r="AZ5595"/>
      <c r="BA5595"/>
      <c r="BB5595"/>
      <c r="BC5595"/>
      <c r="BD5595"/>
      <c r="BE5595"/>
      <c r="BF5595"/>
      <c r="BG5595"/>
      <c r="BH5595"/>
      <c r="BI5595"/>
      <c r="BJ5595"/>
      <c r="BK5595"/>
      <c r="BL5595"/>
      <c r="BM5595"/>
      <c r="BN5595"/>
      <c r="BO5595"/>
      <c r="BP5595"/>
      <c r="BQ5595"/>
      <c r="BR5595"/>
      <c r="BS5595"/>
      <c r="BT5595"/>
      <c r="BU5595"/>
      <c r="BV5595"/>
      <c r="BW5595"/>
      <c r="BX5595"/>
      <c r="BY5595"/>
      <c r="BZ5595"/>
      <c r="CA5595"/>
      <c r="CB5595"/>
      <c r="CC5595"/>
      <c r="CD5595"/>
      <c r="CE5595"/>
      <c r="CF5595"/>
      <c r="CG5595"/>
      <c r="CH5595"/>
      <c r="CI5595"/>
      <c r="CJ5595"/>
      <c r="CK5595"/>
      <c r="CL5595"/>
      <c r="CM5595"/>
      <c r="CN5595"/>
      <c r="CO5595"/>
      <c r="CP5595"/>
      <c r="CQ5595"/>
      <c r="CR5595"/>
      <c r="CS5595"/>
      <c r="CT5595"/>
      <c r="CU5595"/>
      <c r="CV5595"/>
    </row>
    <row r="5596" spans="10:100" x14ac:dyDescent="0.25">
      <c r="J5596"/>
      <c r="K5596"/>
      <c r="L5596"/>
      <c r="M5596"/>
      <c r="N5596"/>
      <c r="O5596"/>
      <c r="P5596"/>
      <c r="Q5596"/>
      <c r="R5596"/>
      <c r="S5596"/>
      <c r="T5596"/>
      <c r="U5596"/>
      <c r="V5596"/>
      <c r="W5596"/>
      <c r="X5596"/>
      <c r="Y5596"/>
      <c r="Z5596"/>
      <c r="AA5596"/>
      <c r="AB5596"/>
      <c r="AC5596"/>
      <c r="AD5596"/>
      <c r="AE5596"/>
      <c r="AF5596"/>
      <c r="AG5596"/>
      <c r="AH5596"/>
      <c r="AI5596"/>
      <c r="AJ5596"/>
      <c r="AK5596"/>
      <c r="AL5596"/>
      <c r="AM5596"/>
      <c r="AN5596"/>
      <c r="AO5596"/>
      <c r="AP5596"/>
      <c r="AQ5596"/>
      <c r="AR5596"/>
      <c r="AS5596"/>
      <c r="AT5596"/>
      <c r="AU5596"/>
      <c r="AV5596"/>
      <c r="AW5596"/>
      <c r="AX5596"/>
      <c r="AY5596"/>
      <c r="AZ5596"/>
      <c r="BA5596"/>
      <c r="BB5596"/>
      <c r="BC5596"/>
      <c r="BD5596"/>
      <c r="BE5596"/>
      <c r="BF5596"/>
      <c r="BG5596"/>
      <c r="BH5596"/>
      <c r="BI5596"/>
      <c r="BJ5596"/>
      <c r="BK5596"/>
      <c r="BL5596"/>
      <c r="BM5596"/>
      <c r="BN5596"/>
      <c r="BO5596"/>
      <c r="BP5596"/>
      <c r="BQ5596"/>
      <c r="BR5596"/>
      <c r="BS5596"/>
      <c r="BT5596"/>
      <c r="BU5596"/>
      <c r="BV5596"/>
      <c r="BW5596"/>
      <c r="BX5596"/>
      <c r="BY5596"/>
      <c r="BZ5596"/>
      <c r="CA5596"/>
      <c r="CB5596"/>
      <c r="CC5596"/>
      <c r="CD5596"/>
      <c r="CE5596"/>
      <c r="CF5596"/>
      <c r="CG5596"/>
      <c r="CH5596"/>
      <c r="CI5596"/>
      <c r="CJ5596"/>
      <c r="CK5596"/>
      <c r="CL5596"/>
      <c r="CM5596"/>
      <c r="CN5596"/>
      <c r="CO5596"/>
      <c r="CP5596"/>
      <c r="CQ5596"/>
      <c r="CR5596"/>
      <c r="CS5596"/>
      <c r="CT5596"/>
      <c r="CU5596"/>
      <c r="CV5596"/>
    </row>
    <row r="5597" spans="10:100" x14ac:dyDescent="0.25">
      <c r="J5597"/>
      <c r="K5597"/>
      <c r="L5597"/>
      <c r="M5597"/>
      <c r="N5597"/>
      <c r="O5597"/>
      <c r="P5597"/>
      <c r="Q5597"/>
      <c r="R5597"/>
      <c r="S5597"/>
      <c r="T5597"/>
      <c r="U5597"/>
      <c r="V5597"/>
      <c r="W5597"/>
      <c r="X5597"/>
      <c r="Y5597"/>
      <c r="Z5597"/>
      <c r="AA5597"/>
      <c r="AB5597"/>
      <c r="AC5597"/>
      <c r="AD5597"/>
      <c r="AE5597"/>
      <c r="AF5597"/>
      <c r="AG5597"/>
      <c r="AH5597"/>
      <c r="AI5597"/>
      <c r="AJ5597"/>
      <c r="AK5597"/>
      <c r="AL5597"/>
      <c r="AM5597"/>
      <c r="AN5597"/>
      <c r="AO5597"/>
      <c r="AP5597"/>
      <c r="AQ5597"/>
      <c r="AR5597"/>
      <c r="AS5597"/>
      <c r="AT5597"/>
      <c r="AU5597"/>
      <c r="AV5597"/>
      <c r="AW5597"/>
      <c r="AX5597"/>
      <c r="AY5597"/>
      <c r="AZ5597"/>
      <c r="BA5597"/>
      <c r="BB5597"/>
      <c r="BC5597"/>
      <c r="BD5597"/>
      <c r="BE5597"/>
      <c r="BF5597"/>
      <c r="BG5597"/>
      <c r="BH5597"/>
      <c r="BI5597"/>
      <c r="BJ5597"/>
      <c r="BK5597"/>
      <c r="BL5597"/>
      <c r="BM5597"/>
      <c r="BN5597"/>
      <c r="BO5597"/>
      <c r="BP5597"/>
      <c r="BQ5597"/>
      <c r="BR5597"/>
      <c r="BS5597"/>
      <c r="BT5597"/>
      <c r="BU5597"/>
      <c r="BV5597"/>
      <c r="BW5597"/>
      <c r="BX5597"/>
      <c r="BY5597"/>
      <c r="BZ5597"/>
      <c r="CA5597"/>
      <c r="CB5597"/>
      <c r="CC5597"/>
      <c r="CD5597"/>
      <c r="CE5597"/>
      <c r="CF5597"/>
      <c r="CG5597"/>
      <c r="CH5597"/>
      <c r="CI5597"/>
      <c r="CJ5597"/>
      <c r="CK5597"/>
      <c r="CL5597"/>
      <c r="CM5597"/>
      <c r="CN5597"/>
      <c r="CO5597"/>
      <c r="CP5597"/>
      <c r="CQ5597"/>
      <c r="CR5597"/>
      <c r="CS5597"/>
      <c r="CT5597"/>
      <c r="CU5597"/>
      <c r="CV5597"/>
    </row>
    <row r="5598" spans="10:100" x14ac:dyDescent="0.25">
      <c r="J5598"/>
      <c r="K5598"/>
      <c r="L5598"/>
      <c r="M5598"/>
      <c r="N5598"/>
      <c r="O5598"/>
      <c r="P5598"/>
      <c r="Q5598"/>
      <c r="R5598"/>
      <c r="S5598"/>
      <c r="T5598"/>
      <c r="U5598"/>
      <c r="V5598"/>
      <c r="W5598"/>
      <c r="X5598"/>
      <c r="Y5598"/>
      <c r="Z5598"/>
      <c r="AA5598"/>
      <c r="AB5598"/>
      <c r="AC5598"/>
      <c r="AD5598"/>
      <c r="AE5598"/>
      <c r="AF5598"/>
      <c r="AG5598"/>
      <c r="AH5598"/>
      <c r="AI5598"/>
      <c r="AJ5598"/>
      <c r="AK5598"/>
      <c r="AL5598"/>
      <c r="AM5598"/>
      <c r="AN5598"/>
      <c r="AO5598"/>
      <c r="AP5598"/>
      <c r="AQ5598"/>
      <c r="AR5598"/>
      <c r="AS5598"/>
      <c r="AT5598"/>
      <c r="AU5598"/>
      <c r="AV5598"/>
      <c r="AW5598"/>
      <c r="AX5598"/>
      <c r="AY5598"/>
      <c r="AZ5598"/>
      <c r="BA5598"/>
      <c r="BB5598"/>
      <c r="BC5598"/>
      <c r="BD5598"/>
      <c r="BE5598"/>
      <c r="BF5598"/>
      <c r="BG5598"/>
      <c r="BH5598"/>
      <c r="BI5598"/>
      <c r="BJ5598"/>
      <c r="BK5598"/>
      <c r="BL5598"/>
      <c r="BM5598"/>
      <c r="BN5598"/>
      <c r="BO5598"/>
      <c r="BP5598"/>
      <c r="BQ5598"/>
      <c r="BR5598"/>
      <c r="BS5598"/>
      <c r="BT5598"/>
      <c r="BU5598"/>
      <c r="BV5598"/>
      <c r="BW5598"/>
      <c r="BX5598"/>
      <c r="BY5598"/>
      <c r="BZ5598"/>
      <c r="CA5598"/>
      <c r="CB5598"/>
      <c r="CC5598"/>
      <c r="CD5598"/>
      <c r="CE5598"/>
      <c r="CF5598"/>
      <c r="CG5598"/>
      <c r="CH5598"/>
      <c r="CI5598"/>
      <c r="CJ5598"/>
      <c r="CK5598"/>
      <c r="CL5598"/>
      <c r="CM5598"/>
      <c r="CN5598"/>
      <c r="CO5598"/>
      <c r="CP5598"/>
      <c r="CQ5598"/>
      <c r="CR5598"/>
      <c r="CS5598"/>
      <c r="CT5598"/>
      <c r="CU5598"/>
      <c r="CV5598"/>
    </row>
    <row r="5599" spans="10:100" x14ac:dyDescent="0.25">
      <c r="J5599"/>
      <c r="K5599"/>
      <c r="L5599"/>
      <c r="M5599"/>
      <c r="N5599"/>
      <c r="O5599"/>
      <c r="P5599"/>
      <c r="Q5599"/>
      <c r="R5599"/>
      <c r="S5599"/>
      <c r="T5599"/>
      <c r="U5599"/>
      <c r="V5599"/>
      <c r="W5599"/>
      <c r="X5599"/>
      <c r="Y5599"/>
      <c r="Z5599"/>
      <c r="AA5599"/>
      <c r="AB5599"/>
      <c r="AC5599"/>
      <c r="AD5599"/>
      <c r="AE5599"/>
      <c r="AF5599"/>
      <c r="AG5599"/>
      <c r="AH5599"/>
      <c r="AI5599"/>
      <c r="AJ5599"/>
      <c r="AK5599"/>
      <c r="AL5599"/>
      <c r="AM5599"/>
      <c r="AN5599"/>
      <c r="AO5599"/>
      <c r="AP5599"/>
      <c r="AQ5599"/>
      <c r="AR5599"/>
      <c r="AS5599"/>
      <c r="AT5599"/>
      <c r="AU5599"/>
      <c r="AV5599"/>
      <c r="AW5599"/>
      <c r="AX5599"/>
      <c r="AY5599"/>
      <c r="AZ5599"/>
      <c r="BA5599"/>
      <c r="BB5599"/>
      <c r="BC5599"/>
      <c r="BD5599"/>
      <c r="BE5599"/>
      <c r="BF5599"/>
      <c r="BG5599"/>
      <c r="BH5599"/>
      <c r="BI5599"/>
      <c r="BJ5599"/>
      <c r="BK5599"/>
      <c r="BL5599"/>
      <c r="BM5599"/>
      <c r="BN5599"/>
      <c r="BO5599"/>
      <c r="BP5599"/>
      <c r="BQ5599"/>
      <c r="BR5599"/>
      <c r="BS5599"/>
      <c r="BT5599"/>
      <c r="BU5599"/>
      <c r="BV5599"/>
      <c r="BW5599"/>
      <c r="BX5599"/>
      <c r="BY5599"/>
      <c r="BZ5599"/>
      <c r="CA5599"/>
      <c r="CB5599"/>
      <c r="CC5599"/>
      <c r="CD5599"/>
      <c r="CE5599"/>
      <c r="CF5599"/>
      <c r="CG5599"/>
      <c r="CH5599"/>
      <c r="CI5599"/>
      <c r="CJ5599"/>
      <c r="CK5599"/>
      <c r="CL5599"/>
      <c r="CM5599"/>
      <c r="CN5599"/>
      <c r="CO5599"/>
      <c r="CP5599"/>
      <c r="CQ5599"/>
      <c r="CR5599"/>
      <c r="CS5599"/>
      <c r="CT5599"/>
      <c r="CU5599"/>
      <c r="CV5599"/>
    </row>
    <row r="5600" spans="10:100" x14ac:dyDescent="0.25">
      <c r="J5600"/>
      <c r="K5600"/>
      <c r="L5600"/>
      <c r="M5600"/>
      <c r="N5600"/>
      <c r="O5600"/>
      <c r="P5600"/>
      <c r="Q5600"/>
      <c r="R5600"/>
      <c r="S5600"/>
      <c r="T5600"/>
      <c r="U5600"/>
      <c r="V5600"/>
      <c r="W5600"/>
      <c r="X5600"/>
      <c r="Y5600"/>
      <c r="Z5600"/>
      <c r="AA5600"/>
      <c r="AB5600"/>
      <c r="AC5600"/>
      <c r="AD5600"/>
      <c r="AE5600"/>
      <c r="AF5600"/>
      <c r="AG5600"/>
      <c r="AH5600"/>
      <c r="AI5600"/>
      <c r="AJ5600"/>
      <c r="AK5600"/>
      <c r="AL5600"/>
      <c r="AM5600"/>
      <c r="AN5600"/>
      <c r="AO5600"/>
      <c r="AP5600"/>
      <c r="AQ5600"/>
      <c r="AR5600"/>
      <c r="AS5600"/>
      <c r="AT5600"/>
      <c r="AU5600"/>
      <c r="AV5600"/>
      <c r="AW5600"/>
      <c r="AX5600"/>
      <c r="AY5600"/>
      <c r="AZ5600"/>
      <c r="BA5600"/>
      <c r="BB5600"/>
      <c r="BC5600"/>
      <c r="BD5600"/>
      <c r="BE5600"/>
      <c r="BF5600"/>
      <c r="BG5600"/>
      <c r="BH5600"/>
      <c r="BI5600"/>
      <c r="BJ5600"/>
      <c r="BK5600"/>
      <c r="BL5600"/>
      <c r="BM5600"/>
      <c r="BN5600"/>
      <c r="BO5600"/>
      <c r="BP5600"/>
      <c r="BQ5600"/>
      <c r="BR5600"/>
      <c r="BS5600"/>
      <c r="BT5600"/>
      <c r="BU5600"/>
      <c r="BV5600"/>
      <c r="BW5600"/>
      <c r="BX5600"/>
      <c r="BY5600"/>
      <c r="BZ5600"/>
      <c r="CA5600"/>
      <c r="CB5600"/>
      <c r="CC5600"/>
      <c r="CD5600"/>
      <c r="CE5600"/>
      <c r="CF5600"/>
      <c r="CG5600"/>
      <c r="CH5600"/>
      <c r="CI5600"/>
      <c r="CJ5600"/>
      <c r="CK5600"/>
      <c r="CL5600"/>
      <c r="CM5600"/>
      <c r="CN5600"/>
      <c r="CO5600"/>
      <c r="CP5600"/>
      <c r="CQ5600"/>
      <c r="CR5600"/>
      <c r="CS5600"/>
      <c r="CT5600"/>
      <c r="CU5600"/>
      <c r="CV5600"/>
    </row>
    <row r="5601" spans="10:100" x14ac:dyDescent="0.25">
      <c r="J5601"/>
      <c r="K5601"/>
      <c r="L5601"/>
      <c r="M5601"/>
      <c r="N5601"/>
      <c r="O5601"/>
      <c r="P5601"/>
      <c r="Q5601"/>
      <c r="R5601"/>
      <c r="S5601"/>
      <c r="T5601"/>
      <c r="U5601"/>
      <c r="V5601"/>
      <c r="W5601"/>
      <c r="X5601"/>
      <c r="Y5601"/>
      <c r="Z5601"/>
      <c r="AA5601"/>
      <c r="AB5601"/>
      <c r="AC5601"/>
      <c r="AD5601"/>
      <c r="AE5601"/>
      <c r="AF5601"/>
      <c r="AG5601"/>
      <c r="AH5601"/>
      <c r="AI5601"/>
      <c r="AJ5601"/>
      <c r="AK5601"/>
      <c r="AL5601"/>
      <c r="AM5601"/>
      <c r="AN5601"/>
      <c r="AO5601"/>
      <c r="AP5601"/>
      <c r="AQ5601"/>
      <c r="AR5601"/>
      <c r="AS5601"/>
      <c r="AT5601"/>
      <c r="AU5601"/>
      <c r="AV5601"/>
      <c r="AW5601"/>
      <c r="AX5601"/>
      <c r="AY5601"/>
      <c r="AZ5601"/>
      <c r="BA5601"/>
      <c r="BB5601"/>
      <c r="BC5601"/>
      <c r="BD5601"/>
      <c r="BE5601"/>
      <c r="BF5601"/>
      <c r="BG5601"/>
      <c r="BH5601"/>
      <c r="BI5601"/>
      <c r="BJ5601"/>
      <c r="BK5601"/>
      <c r="BL5601"/>
      <c r="BM5601"/>
      <c r="BN5601"/>
      <c r="BO5601"/>
      <c r="BP5601"/>
      <c r="BQ5601"/>
      <c r="BR5601"/>
      <c r="BS5601"/>
      <c r="BT5601"/>
      <c r="BU5601"/>
      <c r="BV5601"/>
      <c r="BW5601"/>
      <c r="BX5601"/>
      <c r="BY5601"/>
      <c r="BZ5601"/>
      <c r="CA5601"/>
      <c r="CB5601"/>
      <c r="CC5601"/>
      <c r="CD5601"/>
      <c r="CE5601"/>
      <c r="CF5601"/>
      <c r="CG5601"/>
      <c r="CH5601"/>
      <c r="CI5601"/>
      <c r="CJ5601"/>
      <c r="CK5601"/>
      <c r="CL5601"/>
      <c r="CM5601"/>
      <c r="CN5601"/>
      <c r="CO5601"/>
      <c r="CP5601"/>
      <c r="CQ5601"/>
      <c r="CR5601"/>
      <c r="CS5601"/>
      <c r="CT5601"/>
      <c r="CU5601"/>
      <c r="CV5601"/>
    </row>
    <row r="5602" spans="10:100" x14ac:dyDescent="0.25">
      <c r="J5602"/>
      <c r="K5602"/>
      <c r="L5602"/>
      <c r="M5602"/>
      <c r="N5602"/>
      <c r="O5602"/>
      <c r="P5602"/>
      <c r="Q5602"/>
      <c r="R5602"/>
      <c r="S5602"/>
      <c r="T5602"/>
      <c r="U5602"/>
      <c r="V5602"/>
      <c r="W5602"/>
      <c r="X5602"/>
      <c r="Y5602"/>
      <c r="Z5602"/>
      <c r="AA5602"/>
      <c r="AB5602"/>
      <c r="AC5602"/>
      <c r="AD5602"/>
      <c r="AE5602"/>
      <c r="AF5602"/>
      <c r="AG5602"/>
      <c r="AH5602"/>
      <c r="AI5602"/>
      <c r="AJ5602"/>
      <c r="AK5602"/>
      <c r="AL5602"/>
      <c r="AM5602"/>
      <c r="AN5602"/>
      <c r="AO5602"/>
      <c r="AP5602"/>
      <c r="AQ5602"/>
      <c r="AR5602"/>
      <c r="AS5602"/>
      <c r="AT5602"/>
      <c r="AU5602"/>
      <c r="AV5602"/>
      <c r="AW5602"/>
      <c r="AX5602"/>
      <c r="AY5602"/>
      <c r="AZ5602"/>
      <c r="BA5602"/>
      <c r="BB5602"/>
      <c r="BC5602"/>
      <c r="BD5602"/>
      <c r="BE5602"/>
      <c r="BF5602"/>
      <c r="BG5602"/>
      <c r="BH5602"/>
      <c r="BI5602"/>
      <c r="BJ5602"/>
      <c r="BK5602"/>
      <c r="BL5602"/>
      <c r="BM5602"/>
      <c r="BN5602"/>
      <c r="BO5602"/>
      <c r="BP5602"/>
      <c r="BQ5602"/>
      <c r="BR5602"/>
      <c r="BS5602"/>
      <c r="BT5602"/>
      <c r="BU5602"/>
      <c r="BV5602"/>
      <c r="BW5602"/>
      <c r="BX5602"/>
      <c r="BY5602"/>
      <c r="BZ5602"/>
      <c r="CA5602"/>
      <c r="CB5602"/>
      <c r="CC5602"/>
      <c r="CD5602"/>
      <c r="CE5602"/>
      <c r="CF5602"/>
      <c r="CG5602"/>
      <c r="CH5602"/>
      <c r="CI5602"/>
      <c r="CJ5602"/>
      <c r="CK5602"/>
      <c r="CL5602"/>
      <c r="CM5602"/>
      <c r="CN5602"/>
      <c r="CO5602"/>
      <c r="CP5602"/>
      <c r="CQ5602"/>
      <c r="CR5602"/>
      <c r="CS5602"/>
      <c r="CT5602"/>
      <c r="CU5602"/>
      <c r="CV5602"/>
    </row>
    <row r="5603" spans="10:100" x14ac:dyDescent="0.25">
      <c r="J5603"/>
      <c r="K5603"/>
      <c r="L5603"/>
      <c r="M5603"/>
      <c r="N5603"/>
      <c r="O5603"/>
      <c r="P5603"/>
      <c r="Q5603"/>
      <c r="R5603"/>
      <c r="S5603"/>
      <c r="T5603"/>
      <c r="U5603"/>
      <c r="V5603"/>
      <c r="W5603"/>
      <c r="X5603"/>
      <c r="Y5603"/>
      <c r="Z5603"/>
      <c r="AA5603"/>
      <c r="AB5603"/>
      <c r="AC5603"/>
      <c r="AD5603"/>
      <c r="AE5603"/>
      <c r="AF5603"/>
      <c r="AG5603"/>
      <c r="AH5603"/>
      <c r="AI5603"/>
      <c r="AJ5603"/>
      <c r="AK5603"/>
      <c r="AL5603"/>
      <c r="AM5603"/>
      <c r="AN5603"/>
      <c r="AO5603"/>
      <c r="AP5603"/>
      <c r="AQ5603"/>
      <c r="AR5603"/>
      <c r="AS5603"/>
      <c r="AT5603"/>
      <c r="AU5603"/>
      <c r="AV5603"/>
      <c r="AW5603"/>
      <c r="AX5603"/>
      <c r="AY5603"/>
      <c r="AZ5603"/>
      <c r="BA5603"/>
      <c r="BB5603"/>
      <c r="BC5603"/>
      <c r="BD5603"/>
      <c r="BE5603"/>
      <c r="BF5603"/>
      <c r="BG5603"/>
      <c r="BH5603"/>
      <c r="BI5603"/>
      <c r="BJ5603"/>
      <c r="BK5603"/>
      <c r="BL5603"/>
      <c r="BM5603"/>
      <c r="BN5603"/>
      <c r="BO5603"/>
      <c r="BP5603"/>
      <c r="BQ5603"/>
      <c r="BR5603"/>
      <c r="BS5603"/>
      <c r="BT5603"/>
      <c r="BU5603"/>
      <c r="BV5603"/>
      <c r="BW5603"/>
      <c r="BX5603"/>
      <c r="BY5603"/>
      <c r="BZ5603"/>
      <c r="CA5603"/>
      <c r="CB5603"/>
      <c r="CC5603"/>
      <c r="CD5603"/>
      <c r="CE5603"/>
      <c r="CF5603"/>
      <c r="CG5603"/>
      <c r="CH5603"/>
      <c r="CI5603"/>
      <c r="CJ5603"/>
      <c r="CK5603"/>
      <c r="CL5603"/>
      <c r="CM5603"/>
      <c r="CN5603"/>
      <c r="CO5603"/>
      <c r="CP5603"/>
      <c r="CQ5603"/>
      <c r="CR5603"/>
      <c r="CS5603"/>
      <c r="CT5603"/>
      <c r="CU5603"/>
      <c r="CV5603"/>
    </row>
    <row r="5604" spans="10:100" x14ac:dyDescent="0.25">
      <c r="J5604"/>
      <c r="K5604"/>
      <c r="L5604"/>
      <c r="M5604"/>
      <c r="N5604"/>
      <c r="O5604"/>
      <c r="P5604"/>
      <c r="Q5604"/>
      <c r="R5604"/>
      <c r="S5604"/>
      <c r="T5604"/>
      <c r="U5604"/>
      <c r="V5604"/>
      <c r="W5604"/>
      <c r="X5604"/>
      <c r="Y5604"/>
      <c r="Z5604"/>
      <c r="AA5604"/>
      <c r="AB5604"/>
      <c r="AC5604"/>
      <c r="AD5604"/>
      <c r="AE5604"/>
      <c r="AF5604"/>
      <c r="AG5604"/>
      <c r="AH5604"/>
      <c r="AI5604"/>
      <c r="AJ5604"/>
      <c r="AK5604"/>
      <c r="AL5604"/>
      <c r="AM5604"/>
      <c r="AN5604"/>
      <c r="AO5604"/>
      <c r="AP5604"/>
      <c r="AQ5604"/>
      <c r="AR5604"/>
      <c r="AS5604"/>
      <c r="AT5604"/>
      <c r="AU5604"/>
      <c r="AV5604"/>
      <c r="AW5604"/>
      <c r="AX5604"/>
      <c r="AY5604"/>
      <c r="AZ5604"/>
      <c r="BA5604"/>
      <c r="BB5604"/>
      <c r="BC5604"/>
      <c r="BD5604"/>
      <c r="BE5604"/>
      <c r="BF5604"/>
      <c r="BG5604"/>
      <c r="BH5604"/>
      <c r="BI5604"/>
      <c r="BJ5604"/>
      <c r="BK5604"/>
      <c r="BL5604"/>
      <c r="BM5604"/>
      <c r="BN5604"/>
      <c r="BO5604"/>
      <c r="BP5604"/>
      <c r="BQ5604"/>
      <c r="BR5604"/>
      <c r="BS5604"/>
      <c r="BT5604"/>
      <c r="BU5604"/>
      <c r="BV5604"/>
      <c r="BW5604"/>
      <c r="BX5604"/>
      <c r="BY5604"/>
      <c r="BZ5604"/>
      <c r="CA5604"/>
      <c r="CB5604"/>
      <c r="CC5604"/>
      <c r="CD5604"/>
      <c r="CE5604"/>
      <c r="CF5604"/>
      <c r="CG5604"/>
      <c r="CH5604"/>
      <c r="CI5604"/>
      <c r="CJ5604"/>
      <c r="CK5604"/>
      <c r="CL5604"/>
      <c r="CM5604"/>
      <c r="CN5604"/>
      <c r="CO5604"/>
      <c r="CP5604"/>
      <c r="CQ5604"/>
      <c r="CR5604"/>
      <c r="CS5604"/>
      <c r="CT5604"/>
      <c r="CU5604"/>
      <c r="CV5604"/>
    </row>
    <row r="5605" spans="10:100" x14ac:dyDescent="0.25">
      <c r="J5605"/>
      <c r="K5605"/>
      <c r="L5605"/>
      <c r="M5605"/>
      <c r="N5605"/>
      <c r="O5605"/>
      <c r="P5605"/>
      <c r="Q5605"/>
      <c r="R5605"/>
      <c r="S5605"/>
      <c r="T5605"/>
      <c r="U5605"/>
      <c r="V5605"/>
      <c r="W5605"/>
      <c r="X5605"/>
      <c r="Y5605"/>
      <c r="Z5605"/>
      <c r="AA5605"/>
      <c r="AB5605"/>
      <c r="AC5605"/>
      <c r="AD5605"/>
      <c r="AE5605"/>
      <c r="AF5605"/>
      <c r="AG5605"/>
      <c r="AH5605"/>
      <c r="AI5605"/>
      <c r="AJ5605"/>
      <c r="AK5605"/>
      <c r="AL5605"/>
      <c r="AM5605"/>
      <c r="AN5605"/>
      <c r="AO5605"/>
      <c r="AP5605"/>
      <c r="AQ5605"/>
      <c r="AR5605"/>
      <c r="AS5605"/>
      <c r="AT5605"/>
      <c r="AU5605"/>
      <c r="AV5605"/>
      <c r="AW5605"/>
      <c r="AX5605"/>
      <c r="AY5605"/>
      <c r="AZ5605"/>
      <c r="BA5605"/>
      <c r="BB5605"/>
      <c r="BC5605"/>
      <c r="BD5605"/>
      <c r="BE5605"/>
      <c r="BF5605"/>
      <c r="BG5605"/>
      <c r="BH5605"/>
      <c r="BI5605"/>
      <c r="BJ5605"/>
      <c r="BK5605"/>
      <c r="BL5605"/>
      <c r="BM5605"/>
      <c r="BN5605"/>
      <c r="BO5605"/>
      <c r="BP5605"/>
      <c r="BQ5605"/>
      <c r="BR5605"/>
      <c r="BS5605"/>
      <c r="BT5605"/>
      <c r="BU5605"/>
      <c r="BV5605"/>
      <c r="BW5605"/>
      <c r="BX5605"/>
      <c r="BY5605"/>
      <c r="BZ5605"/>
      <c r="CA5605"/>
      <c r="CB5605"/>
      <c r="CC5605"/>
      <c r="CD5605"/>
      <c r="CE5605"/>
      <c r="CF5605"/>
      <c r="CG5605"/>
      <c r="CH5605"/>
      <c r="CI5605"/>
      <c r="CJ5605"/>
      <c r="CK5605"/>
      <c r="CL5605"/>
      <c r="CM5605"/>
      <c r="CN5605"/>
      <c r="CO5605"/>
      <c r="CP5605"/>
      <c r="CQ5605"/>
      <c r="CR5605"/>
      <c r="CS5605"/>
      <c r="CT5605"/>
      <c r="CU5605"/>
      <c r="CV5605"/>
    </row>
    <row r="5606" spans="10:100" x14ac:dyDescent="0.25">
      <c r="J5606"/>
      <c r="K5606"/>
      <c r="L5606"/>
      <c r="M5606"/>
      <c r="N5606"/>
      <c r="O5606"/>
      <c r="P5606"/>
      <c r="Q5606"/>
      <c r="R5606"/>
      <c r="S5606"/>
      <c r="T5606"/>
      <c r="U5606"/>
      <c r="V5606"/>
      <c r="W5606"/>
      <c r="X5606"/>
      <c r="Y5606"/>
      <c r="Z5606"/>
      <c r="AA5606"/>
      <c r="AB5606"/>
      <c r="AC5606"/>
      <c r="AD5606"/>
      <c r="AE5606"/>
      <c r="AF5606"/>
      <c r="AG5606"/>
      <c r="AH5606"/>
      <c r="AI5606"/>
      <c r="AJ5606"/>
      <c r="AK5606"/>
      <c r="AL5606"/>
      <c r="AM5606"/>
      <c r="AN5606"/>
      <c r="AO5606"/>
      <c r="AP5606"/>
      <c r="AQ5606"/>
      <c r="AR5606"/>
      <c r="AS5606"/>
      <c r="AT5606"/>
      <c r="AU5606"/>
      <c r="AV5606"/>
      <c r="AW5606"/>
      <c r="AX5606"/>
      <c r="AY5606"/>
      <c r="AZ5606"/>
      <c r="BA5606"/>
      <c r="BB5606"/>
      <c r="BC5606"/>
      <c r="BD5606"/>
      <c r="BE5606"/>
      <c r="BF5606"/>
      <c r="BG5606"/>
      <c r="BH5606"/>
      <c r="BI5606"/>
      <c r="BJ5606"/>
      <c r="BK5606"/>
      <c r="BL5606"/>
      <c r="BM5606"/>
      <c r="BN5606"/>
      <c r="BO5606"/>
      <c r="BP5606"/>
      <c r="BQ5606"/>
      <c r="BR5606"/>
      <c r="BS5606"/>
      <c r="BT5606"/>
      <c r="BU5606"/>
      <c r="BV5606"/>
      <c r="BW5606"/>
      <c r="BX5606"/>
      <c r="BY5606"/>
      <c r="BZ5606"/>
      <c r="CA5606"/>
      <c r="CB5606"/>
      <c r="CC5606"/>
      <c r="CD5606"/>
      <c r="CE5606"/>
      <c r="CF5606"/>
      <c r="CG5606"/>
      <c r="CH5606"/>
      <c r="CI5606"/>
      <c r="CJ5606"/>
      <c r="CK5606"/>
      <c r="CL5606"/>
      <c r="CM5606"/>
      <c r="CN5606"/>
      <c r="CO5606"/>
      <c r="CP5606"/>
      <c r="CQ5606"/>
      <c r="CR5606"/>
      <c r="CS5606"/>
      <c r="CT5606"/>
      <c r="CU5606"/>
      <c r="CV5606"/>
    </row>
    <row r="5607" spans="10:100" x14ac:dyDescent="0.25">
      <c r="J5607"/>
      <c r="K5607"/>
      <c r="L5607"/>
      <c r="M5607"/>
      <c r="N5607"/>
      <c r="O5607"/>
      <c r="P5607"/>
      <c r="Q5607"/>
      <c r="R5607"/>
      <c r="S5607"/>
      <c r="T5607"/>
      <c r="U5607"/>
      <c r="V5607"/>
      <c r="W5607"/>
      <c r="X5607"/>
      <c r="Y5607"/>
      <c r="Z5607"/>
      <c r="AA5607"/>
      <c r="AB5607"/>
      <c r="AC5607"/>
      <c r="AD5607"/>
      <c r="AE5607"/>
      <c r="AF5607"/>
      <c r="AG5607"/>
      <c r="AH5607"/>
      <c r="AI5607"/>
      <c r="AJ5607"/>
      <c r="AK5607"/>
      <c r="AL5607"/>
      <c r="AM5607"/>
      <c r="AN5607"/>
      <c r="AO5607"/>
      <c r="AP5607"/>
      <c r="AQ5607"/>
      <c r="AR5607"/>
      <c r="AS5607"/>
      <c r="AT5607"/>
      <c r="AU5607"/>
      <c r="AV5607"/>
      <c r="AW5607"/>
      <c r="AX5607"/>
      <c r="AY5607"/>
      <c r="AZ5607"/>
      <c r="BA5607"/>
      <c r="BB5607"/>
      <c r="BC5607"/>
      <c r="BD5607"/>
      <c r="BE5607"/>
      <c r="BF5607"/>
      <c r="BG5607"/>
      <c r="BH5607"/>
      <c r="BI5607"/>
      <c r="BJ5607"/>
      <c r="BK5607"/>
      <c r="BL5607"/>
      <c r="BM5607"/>
      <c r="BN5607"/>
      <c r="BO5607"/>
      <c r="BP5607"/>
      <c r="BQ5607"/>
      <c r="BR5607"/>
      <c r="BS5607"/>
      <c r="BT5607"/>
      <c r="BU5607"/>
      <c r="BV5607"/>
      <c r="BW5607"/>
      <c r="BX5607"/>
      <c r="BY5607"/>
      <c r="BZ5607"/>
      <c r="CA5607"/>
      <c r="CB5607"/>
      <c r="CC5607"/>
      <c r="CD5607"/>
      <c r="CE5607"/>
      <c r="CF5607"/>
      <c r="CG5607"/>
      <c r="CH5607"/>
      <c r="CI5607"/>
      <c r="CJ5607"/>
      <c r="CK5607"/>
      <c r="CL5607"/>
      <c r="CM5607"/>
      <c r="CN5607"/>
      <c r="CO5607"/>
      <c r="CP5607"/>
      <c r="CQ5607"/>
      <c r="CR5607"/>
      <c r="CS5607"/>
      <c r="CT5607"/>
      <c r="CU5607"/>
      <c r="CV5607"/>
    </row>
    <row r="5608" spans="10:100" x14ac:dyDescent="0.25">
      <c r="J5608"/>
      <c r="K5608"/>
      <c r="L5608"/>
      <c r="M5608"/>
      <c r="N5608"/>
      <c r="O5608"/>
      <c r="P5608"/>
      <c r="Q5608"/>
      <c r="R5608"/>
      <c r="S5608"/>
      <c r="T5608"/>
      <c r="U5608"/>
      <c r="V5608"/>
      <c r="W5608"/>
      <c r="X5608"/>
      <c r="Y5608"/>
      <c r="Z5608"/>
      <c r="AA5608"/>
      <c r="AB5608"/>
      <c r="AC5608"/>
      <c r="AD5608"/>
      <c r="AE5608"/>
      <c r="AF5608"/>
      <c r="AG5608"/>
      <c r="AH5608"/>
      <c r="AI5608"/>
      <c r="AJ5608"/>
      <c r="AK5608"/>
      <c r="AL5608"/>
      <c r="AM5608"/>
      <c r="AN5608"/>
      <c r="AO5608"/>
      <c r="AP5608"/>
      <c r="AQ5608"/>
      <c r="AR5608"/>
      <c r="AS5608"/>
      <c r="AT5608"/>
      <c r="AU5608"/>
      <c r="AV5608"/>
      <c r="AW5608"/>
      <c r="AX5608"/>
      <c r="AY5608"/>
      <c r="AZ5608"/>
      <c r="BA5608"/>
      <c r="BB5608"/>
      <c r="BC5608"/>
      <c r="BD5608"/>
      <c r="BE5608"/>
      <c r="BF5608"/>
      <c r="BG5608"/>
      <c r="BH5608"/>
      <c r="BI5608"/>
      <c r="BJ5608"/>
      <c r="BK5608"/>
      <c r="BL5608"/>
      <c r="BM5608"/>
      <c r="BN5608"/>
      <c r="BO5608"/>
      <c r="BP5608"/>
      <c r="BQ5608"/>
      <c r="BR5608"/>
      <c r="BS5608"/>
      <c r="BT5608"/>
      <c r="BU5608"/>
      <c r="BV5608"/>
      <c r="BW5608"/>
      <c r="BX5608"/>
      <c r="BY5608"/>
      <c r="BZ5608"/>
      <c r="CA5608"/>
      <c r="CB5608"/>
      <c r="CC5608"/>
      <c r="CD5608"/>
      <c r="CE5608"/>
      <c r="CF5608"/>
      <c r="CG5608"/>
      <c r="CH5608"/>
      <c r="CI5608"/>
      <c r="CJ5608"/>
      <c r="CK5608"/>
      <c r="CL5608"/>
      <c r="CM5608"/>
      <c r="CN5608"/>
      <c r="CO5608"/>
      <c r="CP5608"/>
      <c r="CQ5608"/>
      <c r="CR5608"/>
      <c r="CS5608"/>
      <c r="CT5608"/>
      <c r="CU5608"/>
      <c r="CV5608"/>
    </row>
    <row r="5609" spans="10:100" x14ac:dyDescent="0.25">
      <c r="J5609"/>
      <c r="K5609"/>
      <c r="L5609"/>
      <c r="M5609"/>
      <c r="N5609"/>
      <c r="O5609"/>
      <c r="P5609"/>
      <c r="Q5609"/>
      <c r="R5609"/>
      <c r="S5609"/>
      <c r="T5609"/>
      <c r="U5609"/>
      <c r="V5609"/>
      <c r="W5609"/>
      <c r="X5609"/>
      <c r="Y5609"/>
      <c r="Z5609"/>
      <c r="AA5609"/>
      <c r="AB5609"/>
      <c r="AC5609"/>
      <c r="AD5609"/>
      <c r="AE5609"/>
      <c r="AF5609"/>
      <c r="AG5609"/>
      <c r="AH5609"/>
      <c r="AI5609"/>
      <c r="AJ5609"/>
      <c r="AK5609"/>
      <c r="AL5609"/>
      <c r="AM5609"/>
      <c r="AN5609"/>
      <c r="AO5609"/>
      <c r="AP5609"/>
      <c r="AQ5609"/>
      <c r="AR5609"/>
      <c r="AS5609"/>
      <c r="AT5609"/>
      <c r="AU5609"/>
      <c r="AV5609"/>
      <c r="AW5609"/>
      <c r="AX5609"/>
      <c r="AY5609"/>
      <c r="AZ5609"/>
      <c r="BA5609"/>
      <c r="BB5609"/>
      <c r="BC5609"/>
      <c r="BD5609"/>
      <c r="BE5609"/>
      <c r="BF5609"/>
      <c r="BG5609"/>
      <c r="BH5609"/>
      <c r="BI5609"/>
      <c r="BJ5609"/>
      <c r="BK5609"/>
      <c r="BL5609"/>
      <c r="BM5609"/>
      <c r="BN5609"/>
      <c r="BO5609"/>
      <c r="BP5609"/>
      <c r="BQ5609"/>
      <c r="BR5609"/>
      <c r="BS5609"/>
      <c r="BT5609"/>
      <c r="BU5609"/>
      <c r="BV5609"/>
      <c r="BW5609"/>
      <c r="BX5609"/>
      <c r="BY5609"/>
      <c r="BZ5609"/>
      <c r="CA5609"/>
      <c r="CB5609"/>
      <c r="CC5609"/>
      <c r="CD5609"/>
      <c r="CE5609"/>
      <c r="CF5609"/>
      <c r="CG5609"/>
      <c r="CH5609"/>
      <c r="CI5609"/>
      <c r="CJ5609"/>
      <c r="CK5609"/>
      <c r="CL5609"/>
      <c r="CM5609"/>
      <c r="CN5609"/>
      <c r="CO5609"/>
      <c r="CP5609"/>
      <c r="CQ5609"/>
      <c r="CR5609"/>
      <c r="CS5609"/>
      <c r="CT5609"/>
      <c r="CU5609"/>
      <c r="CV5609"/>
    </row>
    <row r="5610" spans="10:100" x14ac:dyDescent="0.25">
      <c r="J5610"/>
      <c r="K5610"/>
      <c r="L5610"/>
      <c r="M5610"/>
      <c r="N5610"/>
      <c r="O5610"/>
      <c r="P5610"/>
      <c r="Q5610"/>
      <c r="R5610"/>
      <c r="S5610"/>
      <c r="T5610"/>
      <c r="U5610"/>
      <c r="V5610"/>
      <c r="W5610"/>
      <c r="X5610"/>
      <c r="Y5610"/>
      <c r="Z5610"/>
      <c r="AA5610"/>
      <c r="AB5610"/>
      <c r="AC5610"/>
      <c r="AD5610"/>
      <c r="AE5610"/>
      <c r="AF5610"/>
      <c r="AG5610"/>
      <c r="AH5610"/>
      <c r="AI5610"/>
      <c r="AJ5610"/>
      <c r="AK5610"/>
      <c r="AL5610"/>
      <c r="AM5610"/>
      <c r="AN5610"/>
      <c r="AO5610"/>
      <c r="AP5610"/>
      <c r="AQ5610"/>
      <c r="AR5610"/>
      <c r="AS5610"/>
      <c r="AT5610"/>
      <c r="AU5610"/>
      <c r="AV5610"/>
      <c r="AW5610"/>
      <c r="AX5610"/>
      <c r="AY5610"/>
      <c r="AZ5610"/>
      <c r="BA5610"/>
      <c r="BB5610"/>
      <c r="BC5610"/>
      <c r="BD5610"/>
      <c r="BE5610"/>
      <c r="BF5610"/>
      <c r="BG5610"/>
      <c r="BH5610"/>
      <c r="BI5610"/>
      <c r="BJ5610"/>
      <c r="BK5610"/>
      <c r="BL5610"/>
      <c r="BM5610"/>
      <c r="BN5610"/>
      <c r="BO5610"/>
      <c r="BP5610"/>
      <c r="BQ5610"/>
      <c r="BR5610"/>
      <c r="BS5610"/>
      <c r="BT5610"/>
      <c r="BU5610"/>
      <c r="BV5610"/>
      <c r="BW5610"/>
      <c r="BX5610"/>
      <c r="BY5610"/>
      <c r="BZ5610"/>
      <c r="CA5610"/>
      <c r="CB5610"/>
      <c r="CC5610"/>
      <c r="CD5610"/>
      <c r="CE5610"/>
      <c r="CF5610"/>
      <c r="CG5610"/>
      <c r="CH5610"/>
      <c r="CI5610"/>
      <c r="CJ5610"/>
      <c r="CK5610"/>
      <c r="CL5610"/>
      <c r="CM5610"/>
      <c r="CN5610"/>
      <c r="CO5610"/>
      <c r="CP5610"/>
      <c r="CQ5610"/>
      <c r="CR5610"/>
      <c r="CS5610"/>
      <c r="CT5610"/>
      <c r="CU5610"/>
      <c r="CV5610"/>
    </row>
    <row r="5611" spans="10:100" x14ac:dyDescent="0.25">
      <c r="J5611"/>
      <c r="K5611"/>
      <c r="L5611"/>
      <c r="M5611"/>
      <c r="N5611"/>
      <c r="O5611"/>
      <c r="P5611"/>
      <c r="Q5611"/>
      <c r="R5611"/>
      <c r="S5611"/>
      <c r="T5611"/>
      <c r="U5611"/>
      <c r="V5611"/>
      <c r="W5611"/>
      <c r="X5611"/>
      <c r="Y5611"/>
      <c r="Z5611"/>
      <c r="AA5611"/>
      <c r="AB5611"/>
      <c r="AC5611"/>
      <c r="AD5611"/>
      <c r="AE5611"/>
      <c r="AF5611"/>
      <c r="AG5611"/>
      <c r="AH5611"/>
      <c r="AI5611"/>
      <c r="AJ5611"/>
      <c r="AK5611"/>
      <c r="AL5611"/>
      <c r="AM5611"/>
      <c r="AN5611"/>
      <c r="AO5611"/>
      <c r="AP5611"/>
      <c r="AQ5611"/>
      <c r="AR5611"/>
      <c r="AS5611"/>
      <c r="AT5611"/>
      <c r="AU5611"/>
      <c r="AV5611"/>
      <c r="AW5611"/>
      <c r="AX5611"/>
      <c r="AY5611"/>
      <c r="AZ5611"/>
      <c r="BA5611"/>
      <c r="BB5611"/>
      <c r="BC5611"/>
      <c r="BD5611"/>
      <c r="BE5611"/>
      <c r="BF5611"/>
      <c r="BG5611"/>
      <c r="BH5611"/>
      <c r="BI5611"/>
      <c r="BJ5611"/>
      <c r="BK5611"/>
      <c r="BL5611"/>
      <c r="BM5611"/>
      <c r="BN5611"/>
      <c r="BO5611"/>
      <c r="BP5611"/>
      <c r="BQ5611"/>
      <c r="BR5611"/>
      <c r="BS5611"/>
      <c r="BT5611"/>
      <c r="BU5611"/>
      <c r="BV5611"/>
      <c r="BW5611"/>
      <c r="BX5611"/>
      <c r="BY5611"/>
      <c r="BZ5611"/>
      <c r="CA5611"/>
      <c r="CB5611"/>
      <c r="CC5611"/>
      <c r="CD5611"/>
      <c r="CE5611"/>
      <c r="CF5611"/>
      <c r="CG5611"/>
      <c r="CH5611"/>
      <c r="CI5611"/>
      <c r="CJ5611"/>
      <c r="CK5611"/>
      <c r="CL5611"/>
      <c r="CM5611"/>
      <c r="CN5611"/>
      <c r="CO5611"/>
      <c r="CP5611"/>
      <c r="CQ5611"/>
      <c r="CR5611"/>
      <c r="CS5611"/>
      <c r="CT5611"/>
      <c r="CU5611"/>
      <c r="CV5611"/>
    </row>
    <row r="5612" spans="10:100" x14ac:dyDescent="0.25">
      <c r="J5612"/>
      <c r="K5612"/>
      <c r="L5612"/>
      <c r="M5612"/>
      <c r="N5612"/>
      <c r="O5612"/>
      <c r="P5612"/>
      <c r="Q5612"/>
      <c r="R5612"/>
      <c r="S5612"/>
      <c r="T5612"/>
      <c r="U5612"/>
      <c r="V5612"/>
      <c r="W5612"/>
      <c r="X5612"/>
      <c r="Y5612"/>
      <c r="Z5612"/>
      <c r="AA5612"/>
      <c r="AB5612"/>
      <c r="AC5612"/>
      <c r="AD5612"/>
      <c r="AE5612"/>
      <c r="AF5612"/>
      <c r="AG5612"/>
      <c r="AH5612"/>
      <c r="AI5612"/>
      <c r="AJ5612"/>
      <c r="AK5612"/>
      <c r="AL5612"/>
      <c r="AM5612"/>
      <c r="AN5612"/>
      <c r="AO5612"/>
      <c r="AP5612"/>
      <c r="AQ5612"/>
      <c r="AR5612"/>
      <c r="AS5612"/>
      <c r="AT5612"/>
      <c r="AU5612"/>
      <c r="AV5612"/>
      <c r="AW5612"/>
      <c r="AX5612"/>
      <c r="AY5612"/>
      <c r="AZ5612"/>
      <c r="BA5612"/>
      <c r="BB5612"/>
      <c r="BC5612"/>
      <c r="BD5612"/>
      <c r="BE5612"/>
      <c r="BF5612"/>
      <c r="BG5612"/>
      <c r="BH5612"/>
      <c r="BI5612"/>
      <c r="BJ5612"/>
      <c r="BK5612"/>
      <c r="BL5612"/>
      <c r="BM5612"/>
      <c r="BN5612"/>
      <c r="BO5612"/>
      <c r="BP5612"/>
      <c r="BQ5612"/>
      <c r="BR5612"/>
      <c r="BS5612"/>
      <c r="BT5612"/>
      <c r="BU5612"/>
      <c r="BV5612"/>
      <c r="BW5612"/>
      <c r="BX5612"/>
      <c r="BY5612"/>
      <c r="BZ5612"/>
      <c r="CA5612"/>
      <c r="CB5612"/>
      <c r="CC5612"/>
      <c r="CD5612"/>
      <c r="CE5612"/>
      <c r="CF5612"/>
      <c r="CG5612"/>
      <c r="CH5612"/>
      <c r="CI5612"/>
      <c r="CJ5612"/>
      <c r="CK5612"/>
      <c r="CL5612"/>
      <c r="CM5612"/>
      <c r="CN5612"/>
      <c r="CO5612"/>
      <c r="CP5612"/>
      <c r="CQ5612"/>
      <c r="CR5612"/>
      <c r="CS5612"/>
      <c r="CT5612"/>
      <c r="CU5612"/>
      <c r="CV5612"/>
    </row>
    <row r="5613" spans="10:100" x14ac:dyDescent="0.25">
      <c r="J5613"/>
      <c r="K5613"/>
      <c r="L5613"/>
      <c r="M5613"/>
      <c r="N5613"/>
      <c r="O5613"/>
      <c r="P5613"/>
      <c r="Q5613"/>
      <c r="R5613"/>
      <c r="S5613"/>
      <c r="T5613"/>
      <c r="U5613"/>
      <c r="V5613"/>
      <c r="W5613"/>
      <c r="X5613"/>
      <c r="Y5613"/>
      <c r="Z5613"/>
      <c r="AA5613"/>
      <c r="AB5613"/>
      <c r="AC5613"/>
      <c r="AD5613"/>
      <c r="AE5613"/>
      <c r="AF5613"/>
      <c r="AG5613"/>
      <c r="AH5613"/>
      <c r="AI5613"/>
      <c r="AJ5613"/>
      <c r="AK5613"/>
      <c r="AL5613"/>
      <c r="AM5613"/>
      <c r="AN5613"/>
      <c r="AO5613"/>
      <c r="AP5613"/>
      <c r="AQ5613"/>
      <c r="AR5613"/>
      <c r="AS5613"/>
      <c r="AT5613"/>
      <c r="AU5613"/>
      <c r="AV5613"/>
      <c r="AW5613"/>
      <c r="AX5613"/>
      <c r="AY5613"/>
      <c r="AZ5613"/>
      <c r="BA5613"/>
      <c r="BB5613"/>
      <c r="BC5613"/>
      <c r="BD5613"/>
      <c r="BE5613"/>
      <c r="BF5613"/>
      <c r="BG5613"/>
      <c r="BH5613"/>
      <c r="BI5613"/>
      <c r="BJ5613"/>
      <c r="BK5613"/>
      <c r="BL5613"/>
      <c r="BM5613"/>
      <c r="BN5613"/>
      <c r="BO5613"/>
      <c r="BP5613"/>
      <c r="BQ5613"/>
      <c r="BR5613"/>
      <c r="BS5613"/>
      <c r="BT5613"/>
      <c r="BU5613"/>
      <c r="BV5613"/>
      <c r="BW5613"/>
      <c r="BX5613"/>
      <c r="BY5613"/>
      <c r="BZ5613"/>
      <c r="CA5613"/>
      <c r="CB5613"/>
      <c r="CC5613"/>
      <c r="CD5613"/>
      <c r="CE5613"/>
      <c r="CF5613"/>
      <c r="CG5613"/>
      <c r="CH5613"/>
      <c r="CI5613"/>
      <c r="CJ5613"/>
      <c r="CK5613"/>
      <c r="CL5613"/>
      <c r="CM5613"/>
      <c r="CN5613"/>
      <c r="CO5613"/>
      <c r="CP5613"/>
      <c r="CQ5613"/>
      <c r="CR5613"/>
      <c r="CS5613"/>
      <c r="CT5613"/>
      <c r="CU5613"/>
      <c r="CV5613"/>
    </row>
    <row r="5614" spans="10:100" x14ac:dyDescent="0.25">
      <c r="J5614"/>
      <c r="K5614"/>
      <c r="L5614"/>
      <c r="M5614"/>
      <c r="N5614"/>
      <c r="O5614"/>
      <c r="P5614"/>
      <c r="Q5614"/>
      <c r="R5614"/>
      <c r="S5614"/>
      <c r="T5614"/>
      <c r="U5614"/>
      <c r="V5614"/>
      <c r="W5614"/>
      <c r="X5614"/>
      <c r="Y5614"/>
      <c r="Z5614"/>
      <c r="AA5614"/>
      <c r="AB5614"/>
      <c r="AC5614"/>
      <c r="AD5614"/>
      <c r="AE5614"/>
      <c r="AF5614"/>
      <c r="AG5614"/>
      <c r="AH5614"/>
      <c r="AI5614"/>
      <c r="AJ5614"/>
      <c r="AK5614"/>
      <c r="AL5614"/>
      <c r="AM5614"/>
      <c r="AN5614"/>
      <c r="AO5614"/>
      <c r="AP5614"/>
      <c r="AQ5614"/>
      <c r="AR5614"/>
      <c r="AS5614"/>
      <c r="AT5614"/>
      <c r="AU5614"/>
      <c r="AV5614"/>
      <c r="AW5614"/>
      <c r="AX5614"/>
      <c r="AY5614"/>
      <c r="AZ5614"/>
      <c r="BA5614"/>
      <c r="BB5614"/>
      <c r="BC5614"/>
      <c r="BD5614"/>
      <c r="BE5614"/>
      <c r="BF5614"/>
      <c r="BG5614"/>
      <c r="BH5614"/>
      <c r="BI5614"/>
      <c r="BJ5614"/>
      <c r="BK5614"/>
      <c r="BL5614"/>
      <c r="BM5614"/>
      <c r="BN5614"/>
      <c r="BO5614"/>
      <c r="BP5614"/>
      <c r="BQ5614"/>
      <c r="BR5614"/>
      <c r="BS5614"/>
      <c r="BT5614"/>
      <c r="BU5614"/>
      <c r="BV5614"/>
      <c r="BW5614"/>
      <c r="BX5614"/>
      <c r="BY5614"/>
      <c r="BZ5614"/>
      <c r="CA5614"/>
      <c r="CB5614"/>
      <c r="CC5614"/>
      <c r="CD5614"/>
      <c r="CE5614"/>
      <c r="CF5614"/>
      <c r="CG5614"/>
      <c r="CH5614"/>
      <c r="CI5614"/>
      <c r="CJ5614"/>
      <c r="CK5614"/>
      <c r="CL5614"/>
      <c r="CM5614"/>
      <c r="CN5614"/>
      <c r="CO5614"/>
      <c r="CP5614"/>
      <c r="CQ5614"/>
      <c r="CR5614"/>
      <c r="CS5614"/>
      <c r="CT5614"/>
      <c r="CU5614"/>
      <c r="CV5614"/>
    </row>
    <row r="5615" spans="10:100" x14ac:dyDescent="0.25">
      <c r="J5615"/>
      <c r="K5615"/>
      <c r="L5615"/>
      <c r="M5615"/>
      <c r="N5615"/>
      <c r="O5615"/>
      <c r="P5615"/>
      <c r="Q5615"/>
      <c r="R5615"/>
      <c r="S5615"/>
      <c r="T5615"/>
      <c r="U5615"/>
      <c r="V5615"/>
      <c r="W5615"/>
      <c r="X5615"/>
      <c r="Y5615"/>
      <c r="Z5615"/>
      <c r="AA5615"/>
      <c r="AB5615"/>
      <c r="AC5615"/>
      <c r="AD5615"/>
      <c r="AE5615"/>
      <c r="AF5615"/>
      <c r="AG5615"/>
      <c r="AH5615"/>
      <c r="AI5615"/>
      <c r="AJ5615"/>
      <c r="AK5615"/>
      <c r="AL5615"/>
      <c r="AM5615"/>
      <c r="AN5615"/>
      <c r="AO5615"/>
      <c r="AP5615"/>
      <c r="AQ5615"/>
      <c r="AR5615"/>
      <c r="AS5615"/>
      <c r="AT5615"/>
      <c r="AU5615"/>
      <c r="AV5615"/>
      <c r="AW5615"/>
      <c r="AX5615"/>
      <c r="AY5615"/>
      <c r="AZ5615"/>
      <c r="BA5615"/>
      <c r="BB5615"/>
      <c r="BC5615"/>
      <c r="BD5615"/>
      <c r="BE5615"/>
      <c r="BF5615"/>
      <c r="BG5615"/>
      <c r="BH5615"/>
      <c r="BI5615"/>
      <c r="BJ5615"/>
      <c r="BK5615"/>
      <c r="BL5615"/>
      <c r="BM5615"/>
      <c r="BN5615"/>
      <c r="BO5615"/>
      <c r="BP5615"/>
      <c r="BQ5615"/>
      <c r="BR5615"/>
      <c r="BS5615"/>
      <c r="BT5615"/>
      <c r="BU5615"/>
      <c r="BV5615"/>
      <c r="BW5615"/>
      <c r="BX5615"/>
      <c r="BY5615"/>
      <c r="BZ5615"/>
      <c r="CA5615"/>
      <c r="CB5615"/>
      <c r="CC5615"/>
      <c r="CD5615"/>
      <c r="CE5615"/>
      <c r="CF5615"/>
      <c r="CG5615"/>
      <c r="CH5615"/>
      <c r="CI5615"/>
      <c r="CJ5615"/>
      <c r="CK5615"/>
      <c r="CL5615"/>
      <c r="CM5615"/>
      <c r="CN5615"/>
      <c r="CO5615"/>
      <c r="CP5615"/>
      <c r="CQ5615"/>
      <c r="CR5615"/>
      <c r="CS5615"/>
      <c r="CT5615"/>
      <c r="CU5615"/>
      <c r="CV5615"/>
    </row>
    <row r="5616" spans="10:100" x14ac:dyDescent="0.25">
      <c r="J5616"/>
      <c r="K5616"/>
      <c r="L5616"/>
      <c r="M5616"/>
      <c r="N5616"/>
      <c r="O5616"/>
      <c r="P5616"/>
      <c r="Q5616"/>
      <c r="R5616"/>
      <c r="S5616"/>
      <c r="T5616"/>
      <c r="U5616"/>
      <c r="V5616"/>
      <c r="W5616"/>
      <c r="X5616"/>
      <c r="Y5616"/>
      <c r="Z5616"/>
      <c r="AA5616"/>
      <c r="AB5616"/>
      <c r="AC5616"/>
      <c r="AD5616"/>
      <c r="AE5616"/>
      <c r="AF5616"/>
      <c r="AG5616"/>
      <c r="AH5616"/>
      <c r="AI5616"/>
      <c r="AJ5616"/>
      <c r="AK5616"/>
      <c r="AL5616"/>
      <c r="AM5616"/>
      <c r="AN5616"/>
      <c r="AO5616"/>
      <c r="AP5616"/>
      <c r="AQ5616"/>
      <c r="AR5616"/>
      <c r="AS5616"/>
      <c r="AT5616"/>
      <c r="AU5616"/>
      <c r="AV5616"/>
      <c r="AW5616"/>
      <c r="AX5616"/>
      <c r="AY5616"/>
      <c r="AZ5616"/>
      <c r="BA5616"/>
      <c r="BB5616"/>
      <c r="BC5616"/>
      <c r="BD5616"/>
      <c r="BE5616"/>
      <c r="BF5616"/>
      <c r="BG5616"/>
      <c r="BH5616"/>
      <c r="BI5616"/>
      <c r="BJ5616"/>
      <c r="BK5616"/>
      <c r="BL5616"/>
      <c r="BM5616"/>
      <c r="BN5616"/>
      <c r="BO5616"/>
      <c r="BP5616"/>
      <c r="BQ5616"/>
      <c r="BR5616"/>
      <c r="BS5616"/>
      <c r="BT5616"/>
      <c r="BU5616"/>
      <c r="BV5616"/>
      <c r="BW5616"/>
      <c r="BX5616"/>
      <c r="BY5616"/>
      <c r="BZ5616"/>
      <c r="CA5616"/>
      <c r="CB5616"/>
      <c r="CC5616"/>
      <c r="CD5616"/>
      <c r="CE5616"/>
      <c r="CF5616"/>
      <c r="CG5616"/>
      <c r="CH5616"/>
      <c r="CI5616"/>
      <c r="CJ5616"/>
      <c r="CK5616"/>
      <c r="CL5616"/>
      <c r="CM5616"/>
      <c r="CN5616"/>
      <c r="CO5616"/>
      <c r="CP5616"/>
      <c r="CQ5616"/>
      <c r="CR5616"/>
      <c r="CS5616"/>
      <c r="CT5616"/>
      <c r="CU5616"/>
      <c r="CV5616"/>
    </row>
    <row r="5617" spans="10:100" x14ac:dyDescent="0.25">
      <c r="J5617"/>
      <c r="K5617"/>
      <c r="L5617"/>
      <c r="M5617"/>
      <c r="N5617"/>
      <c r="O5617"/>
      <c r="P5617"/>
      <c r="Q5617"/>
      <c r="R5617"/>
      <c r="S5617"/>
      <c r="T5617"/>
      <c r="U5617"/>
      <c r="V5617"/>
      <c r="W5617"/>
      <c r="X5617"/>
      <c r="Y5617"/>
      <c r="Z5617"/>
      <c r="AA5617"/>
      <c r="AB5617"/>
      <c r="AC5617"/>
      <c r="AD5617"/>
      <c r="AE5617"/>
      <c r="AF5617"/>
      <c r="AG5617"/>
      <c r="AH5617"/>
      <c r="AI5617"/>
      <c r="AJ5617"/>
      <c r="AK5617"/>
      <c r="AL5617"/>
      <c r="AM5617"/>
      <c r="AN5617"/>
      <c r="AO5617"/>
      <c r="AP5617"/>
      <c r="AQ5617"/>
      <c r="AR5617"/>
      <c r="AS5617"/>
      <c r="AT5617"/>
      <c r="AU5617"/>
      <c r="AV5617"/>
      <c r="AW5617"/>
      <c r="AX5617"/>
      <c r="AY5617"/>
      <c r="AZ5617"/>
      <c r="BA5617"/>
      <c r="BB5617"/>
      <c r="BC5617"/>
      <c r="BD5617"/>
      <c r="BE5617"/>
      <c r="BF5617"/>
      <c r="BG5617"/>
      <c r="BH5617"/>
      <c r="BI5617"/>
      <c r="BJ5617"/>
      <c r="BK5617"/>
      <c r="BL5617"/>
      <c r="BM5617"/>
      <c r="BN5617"/>
      <c r="BO5617"/>
      <c r="BP5617"/>
      <c r="BQ5617"/>
      <c r="BR5617"/>
      <c r="BS5617"/>
      <c r="BT5617"/>
      <c r="BU5617"/>
      <c r="BV5617"/>
      <c r="BW5617"/>
      <c r="BX5617"/>
      <c r="BY5617"/>
      <c r="BZ5617"/>
      <c r="CA5617"/>
      <c r="CB5617"/>
      <c r="CC5617"/>
      <c r="CD5617"/>
      <c r="CE5617"/>
      <c r="CF5617"/>
      <c r="CG5617"/>
      <c r="CH5617"/>
      <c r="CI5617"/>
      <c r="CJ5617"/>
      <c r="CK5617"/>
      <c r="CL5617"/>
      <c r="CM5617"/>
      <c r="CN5617"/>
      <c r="CO5617"/>
      <c r="CP5617"/>
      <c r="CQ5617"/>
      <c r="CR5617"/>
      <c r="CS5617"/>
      <c r="CT5617"/>
      <c r="CU5617"/>
      <c r="CV5617"/>
    </row>
    <row r="5618" spans="10:100" x14ac:dyDescent="0.25">
      <c r="J5618"/>
      <c r="K5618"/>
      <c r="L5618"/>
      <c r="M5618"/>
      <c r="N5618"/>
      <c r="O5618"/>
      <c r="P5618"/>
      <c r="Q5618"/>
      <c r="R5618"/>
      <c r="S5618"/>
      <c r="T5618"/>
      <c r="U5618"/>
      <c r="V5618"/>
      <c r="W5618"/>
      <c r="X5618"/>
      <c r="Y5618"/>
      <c r="Z5618"/>
      <c r="AA5618"/>
      <c r="AB5618"/>
      <c r="AC5618"/>
      <c r="AD5618"/>
      <c r="AE5618"/>
      <c r="AF5618"/>
      <c r="AG5618"/>
      <c r="AH5618"/>
      <c r="AI5618"/>
      <c r="AJ5618"/>
      <c r="AK5618"/>
      <c r="AL5618"/>
      <c r="AM5618"/>
      <c r="AN5618"/>
      <c r="AO5618"/>
      <c r="AP5618"/>
      <c r="AQ5618"/>
      <c r="AR5618"/>
      <c r="AS5618"/>
      <c r="AT5618"/>
      <c r="AU5618"/>
      <c r="AV5618"/>
      <c r="AW5618"/>
      <c r="AX5618"/>
      <c r="AY5618"/>
      <c r="AZ5618"/>
      <c r="BA5618"/>
      <c r="BB5618"/>
      <c r="BC5618"/>
      <c r="BD5618"/>
      <c r="BE5618"/>
      <c r="BF5618"/>
      <c r="BG5618"/>
      <c r="BH5618"/>
      <c r="BI5618"/>
      <c r="BJ5618"/>
      <c r="BK5618"/>
      <c r="BL5618"/>
      <c r="BM5618"/>
      <c r="BN5618"/>
      <c r="BO5618"/>
      <c r="BP5618"/>
      <c r="BQ5618"/>
      <c r="BR5618"/>
      <c r="BS5618"/>
      <c r="BT5618"/>
      <c r="BU5618"/>
      <c r="BV5618"/>
      <c r="BW5618"/>
      <c r="BX5618"/>
      <c r="BY5618"/>
      <c r="BZ5618"/>
      <c r="CA5618"/>
      <c r="CB5618"/>
      <c r="CC5618"/>
      <c r="CD5618"/>
      <c r="CE5618"/>
      <c r="CF5618"/>
      <c r="CG5618"/>
      <c r="CH5618"/>
      <c r="CI5618"/>
      <c r="CJ5618"/>
      <c r="CK5618"/>
      <c r="CL5618"/>
      <c r="CM5618"/>
      <c r="CN5618"/>
      <c r="CO5618"/>
      <c r="CP5618"/>
      <c r="CQ5618"/>
      <c r="CR5618"/>
      <c r="CS5618"/>
      <c r="CT5618"/>
      <c r="CU5618"/>
      <c r="CV5618"/>
    </row>
    <row r="5619" spans="10:100" x14ac:dyDescent="0.25">
      <c r="J5619"/>
      <c r="K5619"/>
      <c r="L5619"/>
      <c r="M5619"/>
      <c r="N5619"/>
      <c r="O5619"/>
      <c r="P5619"/>
      <c r="Q5619"/>
      <c r="R5619"/>
      <c r="S5619"/>
      <c r="T5619"/>
      <c r="U5619"/>
      <c r="V5619"/>
      <c r="W5619"/>
      <c r="X5619"/>
      <c r="Y5619"/>
      <c r="Z5619"/>
      <c r="AA5619"/>
      <c r="AB5619"/>
      <c r="AC5619"/>
      <c r="AD5619"/>
      <c r="AE5619"/>
      <c r="AF5619"/>
      <c r="AG5619"/>
      <c r="AH5619"/>
      <c r="AI5619"/>
      <c r="AJ5619"/>
      <c r="AK5619"/>
      <c r="AL5619"/>
      <c r="AM5619"/>
      <c r="AN5619"/>
      <c r="AO5619"/>
      <c r="AP5619"/>
      <c r="AQ5619"/>
      <c r="AR5619"/>
      <c r="AS5619"/>
      <c r="AT5619"/>
      <c r="AU5619"/>
      <c r="AV5619"/>
      <c r="AW5619"/>
      <c r="AX5619"/>
      <c r="AY5619"/>
      <c r="AZ5619"/>
      <c r="BA5619"/>
      <c r="BB5619"/>
      <c r="BC5619"/>
      <c r="BD5619"/>
      <c r="BE5619"/>
      <c r="BF5619"/>
      <c r="BG5619"/>
      <c r="BH5619"/>
      <c r="BI5619"/>
      <c r="BJ5619"/>
      <c r="BK5619"/>
      <c r="BL5619"/>
      <c r="BM5619"/>
      <c r="BN5619"/>
      <c r="BO5619"/>
      <c r="BP5619"/>
      <c r="BQ5619"/>
      <c r="BR5619"/>
      <c r="BS5619"/>
      <c r="BT5619"/>
      <c r="BU5619"/>
      <c r="BV5619"/>
      <c r="BW5619"/>
      <c r="BX5619"/>
      <c r="BY5619"/>
      <c r="BZ5619"/>
      <c r="CA5619"/>
      <c r="CB5619"/>
      <c r="CC5619"/>
      <c r="CD5619"/>
      <c r="CE5619"/>
      <c r="CF5619"/>
      <c r="CG5619"/>
      <c r="CH5619"/>
      <c r="CI5619"/>
      <c r="CJ5619"/>
      <c r="CK5619"/>
      <c r="CL5619"/>
      <c r="CM5619"/>
      <c r="CN5619"/>
      <c r="CO5619"/>
      <c r="CP5619"/>
      <c r="CQ5619"/>
      <c r="CR5619"/>
      <c r="CS5619"/>
      <c r="CT5619"/>
      <c r="CU5619"/>
      <c r="CV5619"/>
    </row>
    <row r="5620" spans="10:100" x14ac:dyDescent="0.25">
      <c r="J5620"/>
      <c r="K5620"/>
      <c r="L5620"/>
      <c r="M5620"/>
      <c r="N5620"/>
      <c r="O5620"/>
      <c r="P5620"/>
      <c r="Q5620"/>
      <c r="R5620"/>
      <c r="S5620"/>
      <c r="T5620"/>
      <c r="U5620"/>
      <c r="V5620"/>
      <c r="W5620"/>
      <c r="X5620"/>
      <c r="Y5620"/>
      <c r="Z5620"/>
      <c r="AA5620"/>
      <c r="AB5620"/>
      <c r="AC5620"/>
      <c r="AD5620"/>
      <c r="AE5620"/>
      <c r="AF5620"/>
      <c r="AG5620"/>
      <c r="AH5620"/>
      <c r="AI5620"/>
      <c r="AJ5620"/>
      <c r="AK5620"/>
      <c r="AL5620"/>
      <c r="AM5620"/>
      <c r="AN5620"/>
      <c r="AO5620"/>
      <c r="AP5620"/>
      <c r="AQ5620"/>
      <c r="AR5620"/>
      <c r="AS5620"/>
      <c r="AT5620"/>
      <c r="AU5620"/>
      <c r="AV5620"/>
      <c r="AW5620"/>
      <c r="AX5620"/>
      <c r="AY5620"/>
      <c r="AZ5620"/>
      <c r="BA5620"/>
      <c r="BB5620"/>
      <c r="BC5620"/>
      <c r="BD5620"/>
      <c r="BE5620"/>
      <c r="BF5620"/>
      <c r="BG5620"/>
      <c r="BH5620"/>
      <c r="BI5620"/>
      <c r="BJ5620"/>
      <c r="BK5620"/>
      <c r="BL5620"/>
      <c r="BM5620"/>
      <c r="BN5620"/>
      <c r="BO5620"/>
      <c r="BP5620"/>
      <c r="BQ5620"/>
      <c r="BR5620"/>
      <c r="BS5620"/>
      <c r="BT5620"/>
      <c r="BU5620"/>
      <c r="BV5620"/>
      <c r="BW5620"/>
      <c r="BX5620"/>
      <c r="BY5620"/>
      <c r="BZ5620"/>
      <c r="CA5620"/>
      <c r="CB5620"/>
      <c r="CC5620"/>
      <c r="CD5620"/>
      <c r="CE5620"/>
      <c r="CF5620"/>
      <c r="CG5620"/>
      <c r="CH5620"/>
      <c r="CI5620"/>
      <c r="CJ5620"/>
      <c r="CK5620"/>
      <c r="CL5620"/>
      <c r="CM5620"/>
      <c r="CN5620"/>
      <c r="CO5620"/>
      <c r="CP5620"/>
      <c r="CQ5620"/>
      <c r="CR5620"/>
      <c r="CS5620"/>
      <c r="CT5620"/>
      <c r="CU5620"/>
      <c r="CV5620"/>
    </row>
    <row r="5621" spans="10:100" x14ac:dyDescent="0.25">
      <c r="J5621"/>
      <c r="K5621"/>
      <c r="L5621"/>
      <c r="M5621"/>
      <c r="N5621"/>
      <c r="O5621"/>
      <c r="P5621"/>
      <c r="Q5621"/>
      <c r="R5621"/>
      <c r="S5621"/>
      <c r="T5621"/>
      <c r="U5621"/>
      <c r="V5621"/>
      <c r="W5621"/>
      <c r="X5621"/>
      <c r="Y5621"/>
      <c r="Z5621"/>
      <c r="AA5621"/>
      <c r="AB5621"/>
      <c r="AC5621"/>
      <c r="AD5621"/>
      <c r="AE5621"/>
      <c r="AF5621"/>
      <c r="AG5621"/>
      <c r="AH5621"/>
      <c r="AI5621"/>
      <c r="AJ5621"/>
      <c r="AK5621"/>
      <c r="AL5621"/>
      <c r="AM5621"/>
      <c r="AN5621"/>
      <c r="AO5621"/>
      <c r="AP5621"/>
      <c r="AQ5621"/>
      <c r="AR5621"/>
      <c r="AS5621"/>
      <c r="AT5621"/>
      <c r="AU5621"/>
      <c r="AV5621"/>
      <c r="AW5621"/>
      <c r="AX5621"/>
      <c r="AY5621"/>
      <c r="AZ5621"/>
      <c r="BA5621"/>
      <c r="BB5621"/>
      <c r="BC5621"/>
      <c r="BD5621"/>
      <c r="BE5621"/>
      <c r="BF5621"/>
      <c r="BG5621"/>
      <c r="BH5621"/>
      <c r="BI5621"/>
      <c r="BJ5621"/>
      <c r="BK5621"/>
      <c r="BL5621"/>
      <c r="BM5621"/>
      <c r="BN5621"/>
      <c r="BO5621"/>
      <c r="BP5621"/>
      <c r="BQ5621"/>
      <c r="BR5621"/>
      <c r="BS5621"/>
      <c r="BT5621"/>
      <c r="BU5621"/>
      <c r="BV5621"/>
      <c r="BW5621"/>
      <c r="BX5621"/>
      <c r="BY5621"/>
      <c r="BZ5621"/>
      <c r="CA5621"/>
      <c r="CB5621"/>
      <c r="CC5621"/>
      <c r="CD5621"/>
      <c r="CE5621"/>
      <c r="CF5621"/>
      <c r="CG5621"/>
      <c r="CH5621"/>
      <c r="CI5621"/>
      <c r="CJ5621"/>
      <c r="CK5621"/>
      <c r="CL5621"/>
      <c r="CM5621"/>
      <c r="CN5621"/>
      <c r="CO5621"/>
      <c r="CP5621"/>
      <c r="CQ5621"/>
      <c r="CR5621"/>
      <c r="CS5621"/>
      <c r="CT5621"/>
      <c r="CU5621"/>
      <c r="CV5621"/>
    </row>
    <row r="5622" spans="10:100" x14ac:dyDescent="0.25">
      <c r="J5622"/>
      <c r="K5622"/>
      <c r="L5622"/>
      <c r="M5622"/>
      <c r="N5622"/>
      <c r="O5622"/>
      <c r="P5622"/>
      <c r="Q5622"/>
      <c r="R5622"/>
      <c r="S5622"/>
      <c r="T5622"/>
      <c r="U5622"/>
      <c r="V5622"/>
      <c r="W5622"/>
      <c r="X5622"/>
      <c r="Y5622"/>
      <c r="Z5622"/>
      <c r="AA5622"/>
      <c r="AB5622"/>
      <c r="AC5622"/>
      <c r="AD5622"/>
      <c r="AE5622"/>
      <c r="AF5622"/>
      <c r="AG5622"/>
      <c r="AH5622"/>
      <c r="AI5622"/>
      <c r="AJ5622"/>
      <c r="AK5622"/>
      <c r="AL5622"/>
      <c r="AM5622"/>
      <c r="AN5622"/>
      <c r="AO5622"/>
      <c r="AP5622"/>
      <c r="AQ5622"/>
      <c r="AR5622"/>
      <c r="AS5622"/>
      <c r="AT5622"/>
      <c r="AU5622"/>
      <c r="AV5622"/>
      <c r="AW5622"/>
      <c r="AX5622"/>
      <c r="AY5622"/>
      <c r="AZ5622"/>
      <c r="BA5622"/>
      <c r="BB5622"/>
      <c r="BC5622"/>
      <c r="BD5622"/>
      <c r="BE5622"/>
      <c r="BF5622"/>
      <c r="BG5622"/>
      <c r="BH5622"/>
      <c r="BI5622"/>
      <c r="BJ5622"/>
      <c r="BK5622"/>
      <c r="BL5622"/>
      <c r="BM5622"/>
      <c r="BN5622"/>
      <c r="BO5622"/>
      <c r="BP5622"/>
      <c r="BQ5622"/>
      <c r="BR5622"/>
      <c r="BS5622"/>
      <c r="BT5622"/>
      <c r="BU5622"/>
      <c r="BV5622"/>
      <c r="BW5622"/>
      <c r="BX5622"/>
      <c r="BY5622"/>
      <c r="BZ5622"/>
      <c r="CA5622"/>
      <c r="CB5622"/>
      <c r="CC5622"/>
      <c r="CD5622"/>
      <c r="CE5622"/>
      <c r="CF5622"/>
      <c r="CG5622"/>
      <c r="CH5622"/>
      <c r="CI5622"/>
      <c r="CJ5622"/>
      <c r="CK5622"/>
      <c r="CL5622"/>
      <c r="CM5622"/>
      <c r="CN5622"/>
      <c r="CO5622"/>
      <c r="CP5622"/>
      <c r="CQ5622"/>
      <c r="CR5622"/>
      <c r="CS5622"/>
      <c r="CT5622"/>
      <c r="CU5622"/>
      <c r="CV5622"/>
    </row>
    <row r="5623" spans="10:100" x14ac:dyDescent="0.25">
      <c r="J5623"/>
      <c r="K5623"/>
      <c r="L5623"/>
      <c r="M5623"/>
      <c r="N5623"/>
      <c r="O5623"/>
      <c r="P5623"/>
      <c r="Q5623"/>
      <c r="R5623"/>
      <c r="S5623"/>
      <c r="T5623"/>
      <c r="U5623"/>
      <c r="V5623"/>
      <c r="W5623"/>
      <c r="X5623"/>
      <c r="Y5623"/>
      <c r="Z5623"/>
      <c r="AA5623"/>
      <c r="AB5623"/>
      <c r="AC5623"/>
      <c r="AD5623"/>
      <c r="AE5623"/>
      <c r="AF5623"/>
      <c r="AG5623"/>
      <c r="AH5623"/>
      <c r="AI5623"/>
      <c r="AJ5623"/>
      <c r="AK5623"/>
      <c r="AL5623"/>
      <c r="AM5623"/>
      <c r="AN5623"/>
      <c r="AO5623"/>
      <c r="AP5623"/>
      <c r="AQ5623"/>
      <c r="AR5623"/>
      <c r="AS5623"/>
      <c r="AT5623"/>
      <c r="AU5623"/>
      <c r="AV5623"/>
      <c r="AW5623"/>
      <c r="AX5623"/>
      <c r="AY5623"/>
      <c r="AZ5623"/>
      <c r="BA5623"/>
      <c r="BB5623"/>
      <c r="BC5623"/>
      <c r="BD5623"/>
      <c r="BE5623"/>
      <c r="BF5623"/>
      <c r="BG5623"/>
      <c r="BH5623"/>
      <c r="BI5623"/>
      <c r="BJ5623"/>
      <c r="BK5623"/>
      <c r="BL5623"/>
      <c r="BM5623"/>
      <c r="BN5623"/>
      <c r="BO5623"/>
      <c r="BP5623"/>
      <c r="BQ5623"/>
      <c r="BR5623"/>
      <c r="BS5623"/>
      <c r="BT5623"/>
      <c r="BU5623"/>
      <c r="BV5623"/>
      <c r="BW5623"/>
      <c r="BX5623"/>
      <c r="BY5623"/>
      <c r="BZ5623"/>
      <c r="CA5623"/>
      <c r="CB5623"/>
      <c r="CC5623"/>
      <c r="CD5623"/>
      <c r="CE5623"/>
      <c r="CF5623"/>
      <c r="CG5623"/>
      <c r="CH5623"/>
      <c r="CI5623"/>
      <c r="CJ5623"/>
      <c r="CK5623"/>
      <c r="CL5623"/>
      <c r="CM5623"/>
      <c r="CN5623"/>
      <c r="CO5623"/>
      <c r="CP5623"/>
      <c r="CQ5623"/>
      <c r="CR5623"/>
      <c r="CS5623"/>
      <c r="CT5623"/>
      <c r="CU5623"/>
      <c r="CV5623"/>
    </row>
    <row r="5624" spans="10:100" x14ac:dyDescent="0.25">
      <c r="J5624"/>
      <c r="K5624"/>
      <c r="L5624"/>
      <c r="M5624"/>
      <c r="N5624"/>
      <c r="O5624"/>
      <c r="P5624"/>
      <c r="Q5624"/>
      <c r="R5624"/>
      <c r="S5624"/>
      <c r="T5624"/>
      <c r="U5624"/>
      <c r="V5624"/>
      <c r="W5624"/>
      <c r="X5624"/>
      <c r="Y5624"/>
      <c r="Z5624"/>
      <c r="AA5624"/>
      <c r="AB5624"/>
      <c r="AC5624"/>
      <c r="AD5624"/>
      <c r="AE5624"/>
      <c r="AF5624"/>
      <c r="AG5624"/>
      <c r="AH5624"/>
      <c r="AI5624"/>
      <c r="AJ5624"/>
      <c r="AK5624"/>
      <c r="AL5624"/>
      <c r="AM5624"/>
      <c r="AN5624"/>
      <c r="AO5624"/>
      <c r="AP5624"/>
      <c r="AQ5624"/>
      <c r="AR5624"/>
      <c r="AS5624"/>
      <c r="AT5624"/>
      <c r="AU5624"/>
      <c r="AV5624"/>
      <c r="AW5624"/>
      <c r="AX5624"/>
      <c r="AY5624"/>
      <c r="AZ5624"/>
      <c r="BA5624"/>
      <c r="BB5624"/>
      <c r="BC5624"/>
      <c r="BD5624"/>
      <c r="BE5624"/>
      <c r="BF5624"/>
      <c r="BG5624"/>
      <c r="BH5624"/>
      <c r="BI5624"/>
      <c r="BJ5624"/>
      <c r="BK5624"/>
      <c r="BL5624"/>
      <c r="BM5624"/>
      <c r="BN5624"/>
      <c r="BO5624"/>
      <c r="BP5624"/>
      <c r="BQ5624"/>
      <c r="BR5624"/>
      <c r="BS5624"/>
      <c r="BT5624"/>
      <c r="BU5624"/>
      <c r="BV5624"/>
      <c r="BW5624"/>
      <c r="BX5624"/>
      <c r="BY5624"/>
      <c r="BZ5624"/>
      <c r="CA5624"/>
      <c r="CB5624"/>
      <c r="CC5624"/>
      <c r="CD5624"/>
      <c r="CE5624"/>
      <c r="CF5624"/>
      <c r="CG5624"/>
      <c r="CH5624"/>
      <c r="CI5624"/>
      <c r="CJ5624"/>
      <c r="CK5624"/>
      <c r="CL5624"/>
      <c r="CM5624"/>
      <c r="CN5624"/>
      <c r="CO5624"/>
      <c r="CP5624"/>
      <c r="CQ5624"/>
      <c r="CR5624"/>
      <c r="CS5624"/>
      <c r="CT5624"/>
      <c r="CU5624"/>
      <c r="CV5624"/>
    </row>
    <row r="5625" spans="10:100" x14ac:dyDescent="0.25">
      <c r="J5625"/>
      <c r="K5625"/>
      <c r="L5625"/>
      <c r="M5625"/>
      <c r="N5625"/>
      <c r="O5625"/>
      <c r="P5625"/>
      <c r="Q5625"/>
      <c r="R5625"/>
      <c r="S5625"/>
      <c r="T5625"/>
      <c r="U5625"/>
      <c r="V5625"/>
      <c r="W5625"/>
      <c r="X5625"/>
      <c r="Y5625"/>
      <c r="Z5625"/>
      <c r="AA5625"/>
      <c r="AB5625"/>
      <c r="AC5625"/>
      <c r="AD5625"/>
      <c r="AE5625"/>
      <c r="AF5625"/>
      <c r="AG5625"/>
      <c r="AH5625"/>
      <c r="AI5625"/>
      <c r="AJ5625"/>
      <c r="AK5625"/>
      <c r="AL5625"/>
      <c r="AM5625"/>
      <c r="AN5625"/>
      <c r="AO5625"/>
      <c r="AP5625"/>
      <c r="AQ5625"/>
      <c r="AR5625"/>
      <c r="AS5625"/>
      <c r="AT5625"/>
      <c r="AU5625"/>
      <c r="AV5625"/>
      <c r="AW5625"/>
      <c r="AX5625"/>
      <c r="AY5625"/>
      <c r="AZ5625"/>
      <c r="BA5625"/>
      <c r="BB5625"/>
      <c r="BC5625"/>
      <c r="BD5625"/>
      <c r="BE5625"/>
      <c r="BF5625"/>
      <c r="BG5625"/>
      <c r="BH5625"/>
      <c r="BI5625"/>
      <c r="BJ5625"/>
      <c r="BK5625"/>
      <c r="BL5625"/>
      <c r="BM5625"/>
      <c r="BN5625"/>
      <c r="BO5625"/>
      <c r="BP5625"/>
      <c r="BQ5625"/>
      <c r="BR5625"/>
      <c r="BS5625"/>
      <c r="BT5625"/>
      <c r="BU5625"/>
      <c r="BV5625"/>
      <c r="BW5625"/>
      <c r="BX5625"/>
      <c r="BY5625"/>
      <c r="BZ5625"/>
      <c r="CA5625"/>
      <c r="CB5625"/>
      <c r="CC5625"/>
      <c r="CD5625"/>
      <c r="CE5625"/>
      <c r="CF5625"/>
      <c r="CG5625"/>
      <c r="CH5625"/>
      <c r="CI5625"/>
      <c r="CJ5625"/>
      <c r="CK5625"/>
      <c r="CL5625"/>
      <c r="CM5625"/>
      <c r="CN5625"/>
      <c r="CO5625"/>
      <c r="CP5625"/>
      <c r="CQ5625"/>
      <c r="CR5625"/>
      <c r="CS5625"/>
      <c r="CT5625"/>
      <c r="CU5625"/>
      <c r="CV5625"/>
    </row>
    <row r="5626" spans="10:100" x14ac:dyDescent="0.25">
      <c r="J5626"/>
      <c r="K5626"/>
      <c r="L5626"/>
      <c r="M5626"/>
      <c r="N5626"/>
      <c r="O5626"/>
      <c r="P5626"/>
      <c r="Q5626"/>
      <c r="R5626"/>
      <c r="S5626"/>
      <c r="T5626"/>
      <c r="U5626"/>
      <c r="V5626"/>
      <c r="W5626"/>
      <c r="X5626"/>
      <c r="Y5626"/>
      <c r="Z5626"/>
      <c r="AA5626"/>
      <c r="AB5626"/>
      <c r="AC5626"/>
      <c r="AD5626"/>
      <c r="AE5626"/>
      <c r="AF5626"/>
      <c r="AG5626"/>
      <c r="AH5626"/>
      <c r="AI5626"/>
      <c r="AJ5626"/>
      <c r="AK5626"/>
      <c r="AL5626"/>
      <c r="AM5626"/>
      <c r="AN5626"/>
      <c r="AO5626"/>
      <c r="AP5626"/>
      <c r="AQ5626"/>
      <c r="AR5626"/>
      <c r="AS5626"/>
      <c r="AT5626"/>
      <c r="AU5626"/>
      <c r="AV5626"/>
      <c r="AW5626"/>
      <c r="AX5626"/>
      <c r="AY5626"/>
      <c r="AZ5626"/>
      <c r="BA5626"/>
      <c r="BB5626"/>
      <c r="BC5626"/>
      <c r="BD5626"/>
      <c r="BE5626"/>
      <c r="BF5626"/>
      <c r="BG5626"/>
      <c r="BH5626"/>
      <c r="BI5626"/>
      <c r="BJ5626"/>
      <c r="BK5626"/>
      <c r="BL5626"/>
      <c r="BM5626"/>
      <c r="BN5626"/>
      <c r="BO5626"/>
      <c r="BP5626"/>
      <c r="BQ5626"/>
      <c r="BR5626"/>
      <c r="BS5626"/>
      <c r="BT5626"/>
      <c r="BU5626"/>
      <c r="BV5626"/>
      <c r="BW5626"/>
      <c r="BX5626"/>
      <c r="BY5626"/>
      <c r="BZ5626"/>
      <c r="CA5626"/>
      <c r="CB5626"/>
      <c r="CC5626"/>
      <c r="CD5626"/>
      <c r="CE5626"/>
      <c r="CF5626"/>
      <c r="CG5626"/>
      <c r="CH5626"/>
      <c r="CI5626"/>
      <c r="CJ5626"/>
      <c r="CK5626"/>
      <c r="CL5626"/>
      <c r="CM5626"/>
      <c r="CN5626"/>
      <c r="CO5626"/>
      <c r="CP5626"/>
      <c r="CQ5626"/>
      <c r="CR5626"/>
      <c r="CS5626"/>
      <c r="CT5626"/>
      <c r="CU5626"/>
      <c r="CV5626"/>
    </row>
    <row r="5627" spans="10:100" x14ac:dyDescent="0.25">
      <c r="J5627"/>
      <c r="K5627"/>
      <c r="L5627"/>
      <c r="M5627"/>
      <c r="N5627"/>
      <c r="O5627"/>
      <c r="P5627"/>
      <c r="Q5627"/>
      <c r="R5627"/>
      <c r="S5627"/>
      <c r="T5627"/>
      <c r="U5627"/>
      <c r="V5627"/>
      <c r="W5627"/>
      <c r="X5627"/>
      <c r="Y5627"/>
      <c r="Z5627"/>
      <c r="AA5627"/>
      <c r="AB5627"/>
      <c r="AC5627"/>
      <c r="AD5627"/>
      <c r="AE5627"/>
      <c r="AF5627"/>
      <c r="AG5627"/>
      <c r="AH5627"/>
      <c r="AI5627"/>
      <c r="AJ5627"/>
      <c r="AK5627"/>
      <c r="AL5627"/>
      <c r="AM5627"/>
      <c r="AN5627"/>
      <c r="AO5627"/>
      <c r="AP5627"/>
      <c r="AQ5627"/>
      <c r="AR5627"/>
      <c r="AS5627"/>
      <c r="AT5627"/>
      <c r="AU5627"/>
      <c r="AV5627"/>
      <c r="AW5627"/>
      <c r="AX5627"/>
      <c r="AY5627"/>
      <c r="AZ5627"/>
      <c r="BA5627"/>
      <c r="BB5627"/>
      <c r="BC5627"/>
      <c r="BD5627"/>
      <c r="BE5627"/>
      <c r="BF5627"/>
      <c r="BG5627"/>
      <c r="BH5627"/>
      <c r="BI5627"/>
      <c r="BJ5627"/>
      <c r="BK5627"/>
      <c r="BL5627"/>
      <c r="BM5627"/>
      <c r="BN5627"/>
      <c r="BO5627"/>
      <c r="BP5627"/>
      <c r="BQ5627"/>
      <c r="BR5627"/>
      <c r="BS5627"/>
      <c r="BT5627"/>
      <c r="BU5627"/>
      <c r="BV5627"/>
      <c r="BW5627"/>
      <c r="BX5627"/>
      <c r="BY5627"/>
      <c r="BZ5627"/>
      <c r="CA5627"/>
      <c r="CB5627"/>
      <c r="CC5627"/>
      <c r="CD5627"/>
      <c r="CE5627"/>
      <c r="CF5627"/>
      <c r="CG5627"/>
      <c r="CH5627"/>
      <c r="CI5627"/>
      <c r="CJ5627"/>
      <c r="CK5627"/>
      <c r="CL5627"/>
      <c r="CM5627"/>
      <c r="CN5627"/>
      <c r="CO5627"/>
      <c r="CP5627"/>
      <c r="CQ5627"/>
      <c r="CR5627"/>
      <c r="CS5627"/>
      <c r="CT5627"/>
      <c r="CU5627"/>
      <c r="CV5627"/>
    </row>
    <row r="5628" spans="10:100" x14ac:dyDescent="0.25">
      <c r="J5628"/>
      <c r="K5628"/>
      <c r="L5628"/>
      <c r="M5628"/>
      <c r="N5628"/>
      <c r="O5628"/>
      <c r="P5628"/>
      <c r="Q5628"/>
      <c r="R5628"/>
      <c r="S5628"/>
      <c r="T5628"/>
      <c r="U5628"/>
      <c r="V5628"/>
      <c r="W5628"/>
      <c r="X5628"/>
      <c r="Y5628"/>
      <c r="Z5628"/>
      <c r="AA5628"/>
      <c r="AB5628"/>
      <c r="AC5628"/>
      <c r="AD5628"/>
      <c r="AE5628"/>
      <c r="AF5628"/>
      <c r="AG5628"/>
      <c r="AH5628"/>
      <c r="AI5628"/>
      <c r="AJ5628"/>
      <c r="AK5628"/>
      <c r="AL5628"/>
      <c r="AM5628"/>
      <c r="AN5628"/>
      <c r="AO5628"/>
      <c r="AP5628"/>
      <c r="AQ5628"/>
      <c r="AR5628"/>
      <c r="AS5628"/>
      <c r="AT5628"/>
      <c r="AU5628"/>
      <c r="AV5628"/>
      <c r="AW5628"/>
      <c r="AX5628"/>
      <c r="AY5628"/>
      <c r="AZ5628"/>
      <c r="BA5628"/>
      <c r="BB5628"/>
      <c r="BC5628"/>
      <c r="BD5628"/>
      <c r="BE5628"/>
      <c r="BF5628"/>
      <c r="BG5628"/>
      <c r="BH5628"/>
      <c r="BI5628"/>
      <c r="BJ5628"/>
      <c r="BK5628"/>
      <c r="BL5628"/>
      <c r="BM5628"/>
      <c r="BN5628"/>
      <c r="BO5628"/>
      <c r="BP5628"/>
      <c r="BQ5628"/>
      <c r="BR5628"/>
      <c r="BS5628"/>
      <c r="BT5628"/>
      <c r="BU5628"/>
      <c r="BV5628"/>
      <c r="BW5628"/>
      <c r="BX5628"/>
      <c r="BY5628"/>
      <c r="BZ5628"/>
      <c r="CA5628"/>
      <c r="CB5628"/>
      <c r="CC5628"/>
      <c r="CD5628"/>
      <c r="CE5628"/>
      <c r="CF5628"/>
      <c r="CG5628"/>
      <c r="CH5628"/>
      <c r="CI5628"/>
      <c r="CJ5628"/>
      <c r="CK5628"/>
      <c r="CL5628"/>
      <c r="CM5628"/>
      <c r="CN5628"/>
      <c r="CO5628"/>
      <c r="CP5628"/>
      <c r="CQ5628"/>
      <c r="CR5628"/>
      <c r="CS5628"/>
      <c r="CT5628"/>
      <c r="CU5628"/>
      <c r="CV5628"/>
    </row>
    <row r="5629" spans="10:100" x14ac:dyDescent="0.25">
      <c r="J5629"/>
      <c r="K5629"/>
      <c r="L5629"/>
      <c r="M5629"/>
      <c r="N5629"/>
      <c r="O5629"/>
      <c r="P5629"/>
      <c r="Q5629"/>
      <c r="R5629"/>
      <c r="S5629"/>
      <c r="T5629"/>
      <c r="U5629"/>
      <c r="V5629"/>
      <c r="W5629"/>
      <c r="X5629"/>
      <c r="Y5629"/>
      <c r="Z5629"/>
      <c r="AA5629"/>
      <c r="AB5629"/>
      <c r="AC5629"/>
      <c r="AD5629"/>
      <c r="AE5629"/>
      <c r="AF5629"/>
      <c r="AG5629"/>
      <c r="AH5629"/>
      <c r="AI5629"/>
      <c r="AJ5629"/>
      <c r="AK5629"/>
      <c r="AL5629"/>
      <c r="AM5629"/>
      <c r="AN5629"/>
      <c r="AO5629"/>
      <c r="AP5629"/>
      <c r="AQ5629"/>
      <c r="AR5629"/>
      <c r="AS5629"/>
      <c r="AT5629"/>
      <c r="AU5629"/>
      <c r="AV5629"/>
      <c r="AW5629"/>
      <c r="AX5629"/>
      <c r="AY5629"/>
      <c r="AZ5629"/>
      <c r="BA5629"/>
      <c r="BB5629"/>
      <c r="BC5629"/>
      <c r="BD5629"/>
      <c r="BE5629"/>
      <c r="BF5629"/>
      <c r="BG5629"/>
      <c r="BH5629"/>
      <c r="BI5629"/>
      <c r="BJ5629"/>
      <c r="BK5629"/>
      <c r="BL5629"/>
      <c r="BM5629"/>
      <c r="BN5629"/>
      <c r="BO5629"/>
      <c r="BP5629"/>
      <c r="BQ5629"/>
      <c r="BR5629"/>
      <c r="BS5629"/>
      <c r="BT5629"/>
      <c r="BU5629"/>
      <c r="BV5629"/>
      <c r="BW5629"/>
      <c r="BX5629"/>
      <c r="BY5629"/>
      <c r="BZ5629"/>
      <c r="CA5629"/>
      <c r="CB5629"/>
      <c r="CC5629"/>
      <c r="CD5629"/>
      <c r="CE5629"/>
      <c r="CF5629"/>
      <c r="CG5629"/>
      <c r="CH5629"/>
      <c r="CI5629"/>
      <c r="CJ5629"/>
      <c r="CK5629"/>
      <c r="CL5629"/>
      <c r="CM5629"/>
      <c r="CN5629"/>
      <c r="CO5629"/>
      <c r="CP5629"/>
      <c r="CQ5629"/>
      <c r="CR5629"/>
      <c r="CS5629"/>
      <c r="CT5629"/>
      <c r="CU5629"/>
      <c r="CV5629"/>
    </row>
    <row r="5630" spans="10:100" x14ac:dyDescent="0.25">
      <c r="J5630"/>
      <c r="K5630"/>
      <c r="L5630"/>
      <c r="M5630"/>
      <c r="N5630"/>
      <c r="O5630"/>
      <c r="P5630"/>
      <c r="Q5630"/>
      <c r="R5630"/>
      <c r="S5630"/>
      <c r="T5630"/>
      <c r="U5630"/>
      <c r="V5630"/>
      <c r="W5630"/>
      <c r="X5630"/>
      <c r="Y5630"/>
      <c r="Z5630"/>
      <c r="AA5630"/>
      <c r="AB5630"/>
      <c r="AC5630"/>
      <c r="AD5630"/>
      <c r="AE5630"/>
      <c r="AF5630"/>
      <c r="AG5630"/>
      <c r="AH5630"/>
      <c r="AI5630"/>
      <c r="AJ5630"/>
      <c r="AK5630"/>
      <c r="AL5630"/>
      <c r="AM5630"/>
      <c r="AN5630"/>
      <c r="AO5630"/>
      <c r="AP5630"/>
      <c r="AQ5630"/>
      <c r="AR5630"/>
      <c r="AS5630"/>
      <c r="AT5630"/>
      <c r="AU5630"/>
      <c r="AV5630"/>
      <c r="AW5630"/>
      <c r="AX5630"/>
      <c r="AY5630"/>
      <c r="AZ5630"/>
      <c r="BA5630"/>
      <c r="BB5630"/>
      <c r="BC5630"/>
      <c r="BD5630"/>
      <c r="BE5630"/>
      <c r="BF5630"/>
      <c r="BG5630"/>
      <c r="BH5630"/>
      <c r="BI5630"/>
      <c r="BJ5630"/>
      <c r="BK5630"/>
      <c r="BL5630"/>
      <c r="BM5630"/>
      <c r="BN5630"/>
      <c r="BO5630"/>
      <c r="BP5630"/>
      <c r="BQ5630"/>
      <c r="BR5630"/>
      <c r="BS5630"/>
      <c r="BT5630"/>
      <c r="BU5630"/>
      <c r="BV5630"/>
      <c r="BW5630"/>
      <c r="BX5630"/>
      <c r="BY5630"/>
      <c r="BZ5630"/>
      <c r="CA5630"/>
      <c r="CB5630"/>
      <c r="CC5630"/>
      <c r="CD5630"/>
      <c r="CE5630"/>
      <c r="CF5630"/>
      <c r="CG5630"/>
      <c r="CH5630"/>
      <c r="CI5630"/>
      <c r="CJ5630"/>
      <c r="CK5630"/>
      <c r="CL5630"/>
      <c r="CM5630"/>
      <c r="CN5630"/>
      <c r="CO5630"/>
      <c r="CP5630"/>
      <c r="CQ5630"/>
      <c r="CR5630"/>
      <c r="CS5630"/>
      <c r="CT5630"/>
      <c r="CU5630"/>
      <c r="CV5630"/>
    </row>
    <row r="5631" spans="10:100" x14ac:dyDescent="0.25">
      <c r="J5631"/>
      <c r="K5631"/>
      <c r="L5631"/>
      <c r="M5631"/>
      <c r="N5631"/>
      <c r="O5631"/>
      <c r="P5631"/>
      <c r="Q5631"/>
      <c r="R5631"/>
      <c r="S5631"/>
      <c r="T5631"/>
      <c r="U5631"/>
      <c r="V5631"/>
      <c r="W5631"/>
      <c r="X5631"/>
      <c r="Y5631"/>
      <c r="Z5631"/>
      <c r="AA5631"/>
      <c r="AB5631"/>
      <c r="AC5631"/>
      <c r="AD5631"/>
      <c r="AE5631"/>
      <c r="AF5631"/>
      <c r="AG5631"/>
      <c r="AH5631"/>
      <c r="AI5631"/>
      <c r="AJ5631"/>
      <c r="AK5631"/>
      <c r="AL5631"/>
      <c r="AM5631"/>
      <c r="AN5631"/>
      <c r="AO5631"/>
      <c r="AP5631"/>
      <c r="AQ5631"/>
      <c r="AR5631"/>
      <c r="AS5631"/>
      <c r="AT5631"/>
      <c r="AU5631"/>
      <c r="AV5631"/>
      <c r="AW5631"/>
      <c r="AX5631"/>
      <c r="AY5631"/>
      <c r="AZ5631"/>
      <c r="BA5631"/>
      <c r="BB5631"/>
      <c r="BC5631"/>
      <c r="BD5631"/>
      <c r="BE5631"/>
      <c r="BF5631"/>
      <c r="BG5631"/>
      <c r="BH5631"/>
      <c r="BI5631"/>
      <c r="BJ5631"/>
      <c r="BK5631"/>
      <c r="BL5631"/>
      <c r="BM5631"/>
      <c r="BN5631"/>
      <c r="BO5631"/>
      <c r="BP5631"/>
      <c r="BQ5631"/>
      <c r="BR5631"/>
      <c r="BS5631"/>
      <c r="BT5631"/>
      <c r="BU5631"/>
      <c r="BV5631"/>
      <c r="BW5631"/>
      <c r="BX5631"/>
      <c r="BY5631"/>
      <c r="BZ5631"/>
      <c r="CA5631"/>
      <c r="CB5631"/>
      <c r="CC5631"/>
      <c r="CD5631"/>
      <c r="CE5631"/>
      <c r="CF5631"/>
      <c r="CG5631"/>
      <c r="CH5631"/>
      <c r="CI5631"/>
      <c r="CJ5631"/>
      <c r="CK5631"/>
      <c r="CL5631"/>
      <c r="CM5631"/>
      <c r="CN5631"/>
      <c r="CO5631"/>
      <c r="CP5631"/>
      <c r="CQ5631"/>
      <c r="CR5631"/>
      <c r="CS5631"/>
      <c r="CT5631"/>
      <c r="CU5631"/>
      <c r="CV5631"/>
    </row>
    <row r="5632" spans="10:100" x14ac:dyDescent="0.25">
      <c r="J5632"/>
      <c r="K5632"/>
      <c r="L5632"/>
      <c r="M5632"/>
      <c r="N5632"/>
      <c r="O5632"/>
      <c r="P5632"/>
      <c r="Q5632"/>
      <c r="R5632"/>
      <c r="S5632"/>
      <c r="T5632"/>
      <c r="U5632"/>
      <c r="V5632"/>
      <c r="W5632"/>
      <c r="X5632"/>
      <c r="Y5632"/>
      <c r="Z5632"/>
      <c r="AA5632"/>
      <c r="AB5632"/>
      <c r="AC5632"/>
      <c r="AD5632"/>
      <c r="AE5632"/>
      <c r="AF5632"/>
      <c r="AG5632"/>
      <c r="AH5632"/>
      <c r="AI5632"/>
      <c r="AJ5632"/>
      <c r="AK5632"/>
      <c r="AL5632"/>
      <c r="AM5632"/>
      <c r="AN5632"/>
      <c r="AO5632"/>
      <c r="AP5632"/>
      <c r="AQ5632"/>
      <c r="AR5632"/>
      <c r="AS5632"/>
      <c r="AT5632"/>
      <c r="AU5632"/>
      <c r="AV5632"/>
      <c r="AW5632"/>
      <c r="AX5632"/>
      <c r="AY5632"/>
      <c r="AZ5632"/>
      <c r="BA5632"/>
      <c r="BB5632"/>
      <c r="BC5632"/>
      <c r="BD5632"/>
      <c r="BE5632"/>
      <c r="BF5632"/>
      <c r="BG5632"/>
      <c r="BH5632"/>
      <c r="BI5632"/>
      <c r="BJ5632"/>
      <c r="BK5632"/>
      <c r="BL5632"/>
      <c r="BM5632"/>
      <c r="BN5632"/>
      <c r="BO5632"/>
      <c r="BP5632"/>
      <c r="BQ5632"/>
      <c r="BR5632"/>
      <c r="BS5632"/>
      <c r="BT5632"/>
      <c r="BU5632"/>
      <c r="BV5632"/>
      <c r="BW5632"/>
      <c r="BX5632"/>
      <c r="BY5632"/>
      <c r="BZ5632"/>
      <c r="CA5632"/>
      <c r="CB5632"/>
      <c r="CC5632"/>
      <c r="CD5632"/>
      <c r="CE5632"/>
      <c r="CF5632"/>
      <c r="CG5632"/>
      <c r="CH5632"/>
      <c r="CI5632"/>
      <c r="CJ5632"/>
      <c r="CK5632"/>
      <c r="CL5632"/>
      <c r="CM5632"/>
      <c r="CN5632"/>
      <c r="CO5632"/>
      <c r="CP5632"/>
      <c r="CQ5632"/>
      <c r="CR5632"/>
      <c r="CS5632"/>
      <c r="CT5632"/>
      <c r="CU5632"/>
      <c r="CV5632"/>
    </row>
    <row r="5633" spans="10:100" x14ac:dyDescent="0.25">
      <c r="J5633"/>
      <c r="K5633"/>
      <c r="L5633"/>
      <c r="M5633"/>
      <c r="N5633"/>
      <c r="O5633"/>
      <c r="P5633"/>
      <c r="Q5633"/>
      <c r="R5633"/>
      <c r="S5633"/>
      <c r="T5633"/>
      <c r="U5633"/>
      <c r="V5633"/>
      <c r="W5633"/>
      <c r="X5633"/>
      <c r="Y5633"/>
      <c r="Z5633"/>
      <c r="AA5633"/>
      <c r="AB5633"/>
      <c r="AC5633"/>
      <c r="AD5633"/>
      <c r="AE5633"/>
      <c r="AF5633"/>
      <c r="AG5633"/>
      <c r="AH5633"/>
      <c r="AI5633"/>
      <c r="AJ5633"/>
      <c r="AK5633"/>
      <c r="AL5633"/>
      <c r="AM5633"/>
      <c r="AN5633"/>
      <c r="AO5633"/>
      <c r="AP5633"/>
      <c r="AQ5633"/>
      <c r="AR5633"/>
      <c r="AS5633"/>
      <c r="AT5633"/>
      <c r="AU5633"/>
      <c r="AV5633"/>
      <c r="AW5633"/>
      <c r="AX5633"/>
      <c r="AY5633"/>
      <c r="AZ5633"/>
      <c r="BA5633"/>
      <c r="BB5633"/>
      <c r="BC5633"/>
      <c r="BD5633"/>
      <c r="BE5633"/>
      <c r="BF5633"/>
      <c r="BG5633"/>
      <c r="BH5633"/>
      <c r="BI5633"/>
      <c r="BJ5633"/>
      <c r="BK5633"/>
      <c r="BL5633"/>
      <c r="BM5633"/>
      <c r="BN5633"/>
      <c r="BO5633"/>
      <c r="BP5633"/>
      <c r="BQ5633"/>
      <c r="BR5633"/>
      <c r="BS5633"/>
      <c r="BT5633"/>
      <c r="BU5633"/>
      <c r="BV5633"/>
      <c r="BW5633"/>
      <c r="BX5633"/>
      <c r="BY5633"/>
      <c r="BZ5633"/>
      <c r="CA5633"/>
      <c r="CB5633"/>
      <c r="CC5633"/>
      <c r="CD5633"/>
      <c r="CE5633"/>
      <c r="CF5633"/>
      <c r="CG5633"/>
      <c r="CH5633"/>
      <c r="CI5633"/>
      <c r="CJ5633"/>
      <c r="CK5633"/>
      <c r="CL5633"/>
      <c r="CM5633"/>
      <c r="CN5633"/>
      <c r="CO5633"/>
      <c r="CP5633"/>
      <c r="CQ5633"/>
      <c r="CR5633"/>
      <c r="CS5633"/>
      <c r="CT5633"/>
      <c r="CU5633"/>
      <c r="CV5633"/>
    </row>
    <row r="5634" spans="10:100" x14ac:dyDescent="0.25">
      <c r="J5634"/>
      <c r="K5634"/>
      <c r="L5634"/>
      <c r="M5634"/>
      <c r="N5634"/>
      <c r="O5634"/>
      <c r="P5634"/>
      <c r="Q5634"/>
      <c r="R5634"/>
      <c r="S5634"/>
      <c r="T5634"/>
      <c r="U5634"/>
      <c r="V5634"/>
      <c r="W5634"/>
      <c r="X5634"/>
      <c r="Y5634"/>
      <c r="Z5634"/>
      <c r="AA5634"/>
      <c r="AB5634"/>
      <c r="AC5634"/>
      <c r="AD5634"/>
      <c r="AE5634"/>
      <c r="AF5634"/>
      <c r="AG5634"/>
      <c r="AH5634"/>
      <c r="AI5634"/>
      <c r="AJ5634"/>
      <c r="AK5634"/>
      <c r="AL5634"/>
      <c r="AM5634"/>
      <c r="AN5634"/>
      <c r="AO5634"/>
      <c r="AP5634"/>
      <c r="AQ5634"/>
      <c r="AR5634"/>
      <c r="AS5634"/>
      <c r="AT5634"/>
      <c r="AU5634"/>
      <c r="AV5634"/>
      <c r="AW5634"/>
      <c r="AX5634"/>
      <c r="AY5634"/>
      <c r="AZ5634"/>
      <c r="BA5634"/>
      <c r="BB5634"/>
      <c r="BC5634"/>
      <c r="BD5634"/>
      <c r="BE5634"/>
      <c r="BF5634"/>
      <c r="BG5634"/>
      <c r="BH5634"/>
      <c r="BI5634"/>
      <c r="BJ5634"/>
      <c r="BK5634"/>
      <c r="BL5634"/>
      <c r="BM5634"/>
      <c r="BN5634"/>
      <c r="BO5634"/>
      <c r="BP5634"/>
      <c r="BQ5634"/>
      <c r="BR5634"/>
      <c r="BS5634"/>
      <c r="BT5634"/>
      <c r="BU5634"/>
      <c r="BV5634"/>
      <c r="BW5634"/>
      <c r="BX5634"/>
      <c r="BY5634"/>
      <c r="BZ5634"/>
      <c r="CA5634"/>
      <c r="CB5634"/>
      <c r="CC5634"/>
      <c r="CD5634"/>
      <c r="CE5634"/>
      <c r="CF5634"/>
      <c r="CG5634"/>
      <c r="CH5634"/>
      <c r="CI5634"/>
      <c r="CJ5634"/>
      <c r="CK5634"/>
      <c r="CL5634"/>
      <c r="CM5634"/>
      <c r="CN5634"/>
      <c r="CO5634"/>
      <c r="CP5634"/>
      <c r="CQ5634"/>
      <c r="CR5634"/>
      <c r="CS5634"/>
      <c r="CT5634"/>
      <c r="CU5634"/>
      <c r="CV5634"/>
    </row>
    <row r="5635" spans="10:100" x14ac:dyDescent="0.25">
      <c r="J5635"/>
      <c r="K5635"/>
      <c r="L5635"/>
      <c r="M5635"/>
      <c r="N5635"/>
      <c r="O5635"/>
      <c r="P5635"/>
      <c r="Q5635"/>
      <c r="R5635"/>
      <c r="S5635"/>
      <c r="T5635"/>
      <c r="U5635"/>
      <c r="V5635"/>
      <c r="W5635"/>
      <c r="X5635"/>
      <c r="Y5635"/>
      <c r="Z5635"/>
      <c r="AA5635"/>
      <c r="AB5635"/>
      <c r="AC5635"/>
      <c r="AD5635"/>
      <c r="AE5635"/>
      <c r="AF5635"/>
      <c r="AG5635"/>
      <c r="AH5635"/>
      <c r="AI5635"/>
      <c r="AJ5635"/>
      <c r="AK5635"/>
      <c r="AL5635"/>
      <c r="AM5635"/>
      <c r="AN5635"/>
      <c r="AO5635"/>
      <c r="AP5635"/>
      <c r="AQ5635"/>
      <c r="AR5635"/>
      <c r="AS5635"/>
      <c r="AT5635"/>
      <c r="AU5635"/>
      <c r="AV5635"/>
      <c r="AW5635"/>
      <c r="AX5635"/>
      <c r="AY5635"/>
      <c r="AZ5635"/>
      <c r="BA5635"/>
      <c r="BB5635"/>
      <c r="BC5635"/>
      <c r="BD5635"/>
      <c r="BE5635"/>
      <c r="BF5635"/>
      <c r="BG5635"/>
      <c r="BH5635"/>
      <c r="BI5635"/>
      <c r="BJ5635"/>
      <c r="BK5635"/>
      <c r="BL5635"/>
      <c r="BM5635"/>
      <c r="BN5635"/>
      <c r="BO5635"/>
      <c r="BP5635"/>
      <c r="BQ5635"/>
      <c r="BR5635"/>
      <c r="BS5635"/>
      <c r="BT5635"/>
      <c r="BU5635"/>
      <c r="BV5635"/>
      <c r="BW5635"/>
      <c r="BX5635"/>
      <c r="BY5635"/>
      <c r="BZ5635"/>
      <c r="CA5635"/>
      <c r="CB5635"/>
      <c r="CC5635"/>
      <c r="CD5635"/>
      <c r="CE5635"/>
      <c r="CF5635"/>
      <c r="CG5635"/>
      <c r="CH5635"/>
      <c r="CI5635"/>
      <c r="CJ5635"/>
      <c r="CK5635"/>
      <c r="CL5635"/>
      <c r="CM5635"/>
      <c r="CN5635"/>
      <c r="CO5635"/>
      <c r="CP5635"/>
      <c r="CQ5635"/>
      <c r="CR5635"/>
      <c r="CS5635"/>
      <c r="CT5635"/>
      <c r="CU5635"/>
      <c r="CV5635"/>
    </row>
    <row r="5636" spans="10:100" x14ac:dyDescent="0.25">
      <c r="J5636"/>
      <c r="K5636"/>
      <c r="L5636"/>
      <c r="M5636"/>
      <c r="N5636"/>
      <c r="O5636"/>
      <c r="P5636"/>
      <c r="Q5636"/>
      <c r="R5636"/>
      <c r="S5636"/>
      <c r="T5636"/>
      <c r="U5636"/>
      <c r="V5636"/>
      <c r="W5636"/>
      <c r="X5636"/>
      <c r="Y5636"/>
      <c r="Z5636"/>
      <c r="AA5636"/>
      <c r="AB5636"/>
      <c r="AC5636"/>
      <c r="AD5636"/>
      <c r="AE5636"/>
      <c r="AF5636"/>
      <c r="AG5636"/>
      <c r="AH5636"/>
      <c r="AI5636"/>
      <c r="AJ5636"/>
      <c r="AK5636"/>
      <c r="AL5636"/>
      <c r="AM5636"/>
      <c r="AN5636"/>
      <c r="AO5636"/>
      <c r="AP5636"/>
      <c r="AQ5636"/>
      <c r="AR5636"/>
      <c r="AS5636"/>
      <c r="AT5636"/>
      <c r="AU5636"/>
      <c r="AV5636"/>
      <c r="AW5636"/>
      <c r="AX5636"/>
      <c r="AY5636"/>
      <c r="AZ5636"/>
      <c r="BA5636"/>
      <c r="BB5636"/>
      <c r="BC5636"/>
      <c r="BD5636"/>
      <c r="BE5636"/>
      <c r="BF5636"/>
      <c r="BG5636"/>
      <c r="BH5636"/>
      <c r="BI5636"/>
      <c r="BJ5636"/>
      <c r="BK5636"/>
      <c r="BL5636"/>
      <c r="BM5636"/>
      <c r="BN5636"/>
      <c r="BO5636"/>
      <c r="BP5636"/>
      <c r="BQ5636"/>
      <c r="BR5636"/>
      <c r="BS5636"/>
      <c r="BT5636"/>
      <c r="BU5636"/>
      <c r="BV5636"/>
      <c r="BW5636"/>
      <c r="BX5636"/>
      <c r="BY5636"/>
      <c r="BZ5636"/>
      <c r="CA5636"/>
      <c r="CB5636"/>
      <c r="CC5636"/>
      <c r="CD5636"/>
      <c r="CE5636"/>
      <c r="CF5636"/>
      <c r="CG5636"/>
      <c r="CH5636"/>
      <c r="CI5636"/>
      <c r="CJ5636"/>
      <c r="CK5636"/>
      <c r="CL5636"/>
      <c r="CM5636"/>
      <c r="CN5636"/>
      <c r="CO5636"/>
      <c r="CP5636"/>
      <c r="CQ5636"/>
      <c r="CR5636"/>
      <c r="CS5636"/>
      <c r="CT5636"/>
      <c r="CU5636"/>
      <c r="CV5636"/>
    </row>
    <row r="5637" spans="10:100" x14ac:dyDescent="0.25">
      <c r="J5637"/>
      <c r="K5637"/>
      <c r="L5637"/>
      <c r="M5637"/>
      <c r="N5637"/>
      <c r="O5637"/>
      <c r="P5637"/>
      <c r="Q5637"/>
      <c r="R5637"/>
      <c r="S5637"/>
      <c r="T5637"/>
      <c r="U5637"/>
      <c r="V5637"/>
      <c r="W5637"/>
      <c r="X5637"/>
      <c r="Y5637"/>
      <c r="Z5637"/>
      <c r="AA5637"/>
      <c r="AB5637"/>
      <c r="AC5637"/>
      <c r="AD5637"/>
      <c r="AE5637"/>
      <c r="AF5637"/>
      <c r="AG5637"/>
      <c r="AH5637"/>
      <c r="AI5637"/>
      <c r="AJ5637"/>
      <c r="AK5637"/>
      <c r="AL5637"/>
      <c r="AM5637"/>
      <c r="AN5637"/>
      <c r="AO5637"/>
      <c r="AP5637"/>
      <c r="AQ5637"/>
      <c r="AR5637"/>
      <c r="AS5637"/>
      <c r="AT5637"/>
      <c r="AU5637"/>
      <c r="AV5637"/>
      <c r="AW5637"/>
      <c r="AX5637"/>
      <c r="AY5637"/>
      <c r="AZ5637"/>
      <c r="BA5637"/>
      <c r="BB5637"/>
      <c r="BC5637"/>
      <c r="BD5637"/>
      <c r="BE5637"/>
      <c r="BF5637"/>
      <c r="BG5637"/>
      <c r="BH5637"/>
      <c r="BI5637"/>
      <c r="BJ5637"/>
      <c r="BK5637"/>
      <c r="BL5637"/>
      <c r="BM5637"/>
      <c r="BN5637"/>
      <c r="BO5637"/>
      <c r="BP5637"/>
      <c r="BQ5637"/>
      <c r="BR5637"/>
      <c r="BS5637"/>
      <c r="BT5637"/>
      <c r="BU5637"/>
      <c r="BV5637"/>
      <c r="BW5637"/>
      <c r="BX5637"/>
      <c r="BY5637"/>
      <c r="BZ5637"/>
      <c r="CA5637"/>
      <c r="CB5637"/>
      <c r="CC5637"/>
      <c r="CD5637"/>
      <c r="CE5637"/>
      <c r="CF5637"/>
      <c r="CG5637"/>
      <c r="CH5637"/>
      <c r="CI5637"/>
      <c r="CJ5637"/>
      <c r="CK5637"/>
      <c r="CL5637"/>
      <c r="CM5637"/>
      <c r="CN5637"/>
      <c r="CO5637"/>
      <c r="CP5637"/>
      <c r="CQ5637"/>
      <c r="CR5637"/>
      <c r="CS5637"/>
      <c r="CT5637"/>
      <c r="CU5637"/>
      <c r="CV5637"/>
    </row>
    <row r="5638" spans="10:100" x14ac:dyDescent="0.25">
      <c r="J5638"/>
      <c r="K5638"/>
      <c r="L5638"/>
      <c r="M5638"/>
      <c r="N5638"/>
      <c r="O5638"/>
      <c r="P5638"/>
      <c r="Q5638"/>
      <c r="R5638"/>
      <c r="S5638"/>
      <c r="T5638"/>
      <c r="U5638"/>
      <c r="V5638"/>
      <c r="W5638"/>
      <c r="X5638"/>
      <c r="Y5638"/>
      <c r="Z5638"/>
      <c r="AA5638"/>
      <c r="AB5638"/>
      <c r="AC5638"/>
      <c r="AD5638"/>
      <c r="AE5638"/>
      <c r="AF5638"/>
      <c r="AG5638"/>
      <c r="AH5638"/>
      <c r="AI5638"/>
      <c r="AJ5638"/>
      <c r="AK5638"/>
      <c r="AL5638"/>
      <c r="AM5638"/>
      <c r="AN5638"/>
      <c r="AO5638"/>
      <c r="AP5638"/>
      <c r="AQ5638"/>
      <c r="AR5638"/>
      <c r="AS5638"/>
      <c r="AT5638"/>
      <c r="AU5638"/>
      <c r="AV5638"/>
      <c r="AW5638"/>
      <c r="AX5638"/>
      <c r="AY5638"/>
      <c r="AZ5638"/>
      <c r="BA5638"/>
      <c r="BB5638"/>
      <c r="BC5638"/>
      <c r="BD5638"/>
      <c r="BE5638"/>
      <c r="BF5638"/>
      <c r="BG5638"/>
      <c r="BH5638"/>
      <c r="BI5638"/>
      <c r="BJ5638"/>
      <c r="BK5638"/>
      <c r="BL5638"/>
      <c r="BM5638"/>
      <c r="BN5638"/>
      <c r="BO5638"/>
      <c r="BP5638"/>
      <c r="BQ5638"/>
      <c r="BR5638"/>
      <c r="BS5638"/>
      <c r="BT5638"/>
      <c r="BU5638"/>
      <c r="BV5638"/>
      <c r="BW5638"/>
      <c r="BX5638"/>
      <c r="BY5638"/>
      <c r="BZ5638"/>
      <c r="CA5638"/>
      <c r="CB5638"/>
      <c r="CC5638"/>
      <c r="CD5638"/>
      <c r="CE5638"/>
      <c r="CF5638"/>
      <c r="CG5638"/>
      <c r="CH5638"/>
      <c r="CI5638"/>
      <c r="CJ5638"/>
      <c r="CK5638"/>
      <c r="CL5638"/>
      <c r="CM5638"/>
      <c r="CN5638"/>
      <c r="CO5638"/>
      <c r="CP5638"/>
      <c r="CQ5638"/>
      <c r="CR5638"/>
      <c r="CS5638"/>
      <c r="CT5638"/>
      <c r="CU5638"/>
      <c r="CV5638"/>
    </row>
    <row r="5639" spans="10:100" x14ac:dyDescent="0.25">
      <c r="J5639"/>
      <c r="K5639"/>
      <c r="L5639"/>
      <c r="M5639"/>
      <c r="N5639"/>
      <c r="O5639"/>
      <c r="P5639"/>
      <c r="Q5639"/>
      <c r="R5639"/>
      <c r="S5639"/>
      <c r="T5639"/>
      <c r="U5639"/>
      <c r="V5639"/>
      <c r="W5639"/>
      <c r="X5639"/>
      <c r="Y5639"/>
      <c r="Z5639"/>
      <c r="AA5639"/>
      <c r="AB5639"/>
      <c r="AC5639"/>
      <c r="AD5639"/>
      <c r="AE5639"/>
      <c r="AF5639"/>
      <c r="AG5639"/>
      <c r="AH5639"/>
      <c r="AI5639"/>
      <c r="AJ5639"/>
      <c r="AK5639"/>
      <c r="AL5639"/>
      <c r="AM5639"/>
      <c r="AN5639"/>
      <c r="AO5639"/>
      <c r="AP5639"/>
      <c r="AQ5639"/>
      <c r="AR5639"/>
      <c r="AS5639"/>
      <c r="AT5639"/>
      <c r="AU5639"/>
      <c r="AV5639"/>
      <c r="AW5639"/>
      <c r="AX5639"/>
      <c r="AY5639"/>
      <c r="AZ5639"/>
      <c r="BA5639"/>
      <c r="BB5639"/>
      <c r="BC5639"/>
      <c r="BD5639"/>
      <c r="BE5639"/>
      <c r="BF5639"/>
      <c r="BG5639"/>
      <c r="BH5639"/>
      <c r="BI5639"/>
      <c r="BJ5639"/>
      <c r="BK5639"/>
      <c r="BL5639"/>
      <c r="BM5639"/>
      <c r="BN5639"/>
      <c r="BO5639"/>
      <c r="BP5639"/>
      <c r="BQ5639"/>
      <c r="BR5639"/>
      <c r="BS5639"/>
      <c r="BT5639"/>
      <c r="BU5639"/>
      <c r="BV5639"/>
      <c r="BW5639"/>
      <c r="BX5639"/>
      <c r="BY5639"/>
      <c r="BZ5639"/>
      <c r="CA5639"/>
      <c r="CB5639"/>
      <c r="CC5639"/>
      <c r="CD5639"/>
      <c r="CE5639"/>
      <c r="CF5639"/>
      <c r="CG5639"/>
      <c r="CH5639"/>
      <c r="CI5639"/>
      <c r="CJ5639"/>
      <c r="CK5639"/>
      <c r="CL5639"/>
      <c r="CM5639"/>
      <c r="CN5639"/>
      <c r="CO5639"/>
      <c r="CP5639"/>
      <c r="CQ5639"/>
      <c r="CR5639"/>
      <c r="CS5639"/>
      <c r="CT5639"/>
      <c r="CU5639"/>
      <c r="CV5639"/>
    </row>
    <row r="5640" spans="10:100" x14ac:dyDescent="0.25">
      <c r="J5640"/>
      <c r="K5640"/>
      <c r="L5640"/>
      <c r="M5640"/>
      <c r="N5640"/>
      <c r="O5640"/>
      <c r="P5640"/>
      <c r="Q5640"/>
      <c r="R5640"/>
      <c r="S5640"/>
      <c r="T5640"/>
      <c r="U5640"/>
      <c r="V5640"/>
      <c r="W5640"/>
      <c r="X5640"/>
      <c r="Y5640"/>
      <c r="Z5640"/>
      <c r="AA5640"/>
      <c r="AB5640"/>
      <c r="AC5640"/>
      <c r="AD5640"/>
      <c r="AE5640"/>
      <c r="AF5640"/>
      <c r="AG5640"/>
      <c r="AH5640"/>
      <c r="AI5640"/>
      <c r="AJ5640"/>
      <c r="AK5640"/>
      <c r="AL5640"/>
      <c r="AM5640"/>
      <c r="AN5640"/>
      <c r="AO5640"/>
      <c r="AP5640"/>
      <c r="AQ5640"/>
      <c r="AR5640"/>
      <c r="AS5640"/>
      <c r="AT5640"/>
      <c r="AU5640"/>
      <c r="AV5640"/>
      <c r="AW5640"/>
      <c r="AX5640"/>
      <c r="AY5640"/>
      <c r="AZ5640"/>
      <c r="BA5640"/>
      <c r="BB5640"/>
      <c r="BC5640"/>
      <c r="BD5640"/>
      <c r="BE5640"/>
      <c r="BF5640"/>
      <c r="BG5640"/>
      <c r="BH5640"/>
      <c r="BI5640"/>
      <c r="BJ5640"/>
      <c r="BK5640"/>
      <c r="BL5640"/>
      <c r="BM5640"/>
      <c r="BN5640"/>
      <c r="BO5640"/>
      <c r="BP5640"/>
      <c r="BQ5640"/>
      <c r="BR5640"/>
      <c r="BS5640"/>
      <c r="BT5640"/>
      <c r="BU5640"/>
      <c r="BV5640"/>
      <c r="BW5640"/>
      <c r="BX5640"/>
      <c r="BY5640"/>
      <c r="BZ5640"/>
      <c r="CA5640"/>
      <c r="CB5640"/>
      <c r="CC5640"/>
      <c r="CD5640"/>
      <c r="CE5640"/>
      <c r="CF5640"/>
      <c r="CG5640"/>
      <c r="CH5640"/>
      <c r="CI5640"/>
      <c r="CJ5640"/>
      <c r="CK5640"/>
      <c r="CL5640"/>
      <c r="CM5640"/>
      <c r="CN5640"/>
      <c r="CO5640"/>
      <c r="CP5640"/>
      <c r="CQ5640"/>
      <c r="CR5640"/>
      <c r="CS5640"/>
      <c r="CT5640"/>
      <c r="CU5640"/>
      <c r="CV5640"/>
    </row>
    <row r="5641" spans="10:100" x14ac:dyDescent="0.25">
      <c r="J5641"/>
      <c r="K5641"/>
      <c r="L5641"/>
      <c r="M5641"/>
      <c r="N5641"/>
      <c r="O5641"/>
      <c r="P5641"/>
      <c r="Q5641"/>
      <c r="R5641"/>
      <c r="S5641"/>
      <c r="T5641"/>
      <c r="U5641"/>
      <c r="V5641"/>
      <c r="W5641"/>
      <c r="X5641"/>
      <c r="Y5641"/>
      <c r="Z5641"/>
      <c r="AA5641"/>
      <c r="AB5641"/>
      <c r="AC5641"/>
      <c r="AD5641"/>
      <c r="AE5641"/>
      <c r="AF5641"/>
      <c r="AG5641"/>
      <c r="AH5641"/>
      <c r="AI5641"/>
      <c r="AJ5641"/>
      <c r="AK5641"/>
      <c r="AL5641"/>
      <c r="AM5641"/>
      <c r="AN5641"/>
      <c r="AO5641"/>
      <c r="AP5641"/>
      <c r="AQ5641"/>
      <c r="AR5641"/>
      <c r="AS5641"/>
      <c r="AT5641"/>
      <c r="AU5641"/>
      <c r="AV5641"/>
      <c r="AW5641"/>
      <c r="AX5641"/>
      <c r="AY5641"/>
      <c r="AZ5641"/>
      <c r="BA5641"/>
      <c r="BB5641"/>
      <c r="BC5641"/>
      <c r="BD5641"/>
      <c r="BE5641"/>
      <c r="BF5641"/>
      <c r="BG5641"/>
      <c r="BH5641"/>
      <c r="BI5641"/>
      <c r="BJ5641"/>
      <c r="BK5641"/>
      <c r="BL5641"/>
      <c r="BM5641"/>
      <c r="BN5641"/>
      <c r="BO5641"/>
      <c r="BP5641"/>
      <c r="BQ5641"/>
      <c r="BR5641"/>
      <c r="BS5641"/>
      <c r="BT5641"/>
      <c r="BU5641"/>
      <c r="BV5641"/>
      <c r="BW5641"/>
      <c r="BX5641"/>
      <c r="BY5641"/>
      <c r="BZ5641"/>
      <c r="CA5641"/>
      <c r="CB5641"/>
      <c r="CC5641"/>
      <c r="CD5641"/>
      <c r="CE5641"/>
      <c r="CF5641"/>
      <c r="CG5641"/>
      <c r="CH5641"/>
      <c r="CI5641"/>
      <c r="CJ5641"/>
      <c r="CK5641"/>
      <c r="CL5641"/>
      <c r="CM5641"/>
      <c r="CN5641"/>
      <c r="CO5641"/>
      <c r="CP5641"/>
      <c r="CQ5641"/>
      <c r="CR5641"/>
      <c r="CS5641"/>
      <c r="CT5641"/>
      <c r="CU5641"/>
      <c r="CV5641"/>
    </row>
    <row r="5642" spans="10:100" x14ac:dyDescent="0.25">
      <c r="J5642"/>
      <c r="K5642"/>
      <c r="L5642"/>
      <c r="M5642"/>
      <c r="N5642"/>
      <c r="O5642"/>
      <c r="P5642"/>
      <c r="Q5642"/>
      <c r="R5642"/>
      <c r="S5642"/>
      <c r="T5642"/>
      <c r="U5642"/>
      <c r="V5642"/>
      <c r="W5642"/>
      <c r="X5642"/>
      <c r="Y5642"/>
      <c r="Z5642"/>
      <c r="AA5642"/>
      <c r="AB5642"/>
      <c r="AC5642"/>
      <c r="AD5642"/>
      <c r="AE5642"/>
      <c r="AF5642"/>
      <c r="AG5642"/>
      <c r="AH5642"/>
      <c r="AI5642"/>
      <c r="AJ5642"/>
      <c r="AK5642"/>
      <c r="AL5642"/>
      <c r="AM5642"/>
      <c r="AN5642"/>
      <c r="AO5642"/>
      <c r="AP5642"/>
      <c r="AQ5642"/>
      <c r="AR5642"/>
      <c r="AS5642"/>
      <c r="AT5642"/>
      <c r="AU5642"/>
      <c r="AV5642"/>
      <c r="AW5642"/>
      <c r="AX5642"/>
      <c r="AY5642"/>
      <c r="AZ5642"/>
      <c r="BA5642"/>
      <c r="BB5642"/>
      <c r="BC5642"/>
      <c r="BD5642"/>
      <c r="BE5642"/>
      <c r="BF5642"/>
      <c r="BG5642"/>
      <c r="BH5642"/>
      <c r="BI5642"/>
      <c r="BJ5642"/>
      <c r="BK5642"/>
      <c r="BL5642"/>
      <c r="BM5642"/>
      <c r="BN5642"/>
      <c r="BO5642"/>
      <c r="BP5642"/>
      <c r="BQ5642"/>
      <c r="BR5642"/>
      <c r="BS5642"/>
      <c r="BT5642"/>
      <c r="BU5642"/>
      <c r="BV5642"/>
      <c r="BW5642"/>
      <c r="BX5642"/>
      <c r="BY5642"/>
      <c r="BZ5642"/>
      <c r="CA5642"/>
      <c r="CB5642"/>
      <c r="CC5642"/>
      <c r="CD5642"/>
      <c r="CE5642"/>
      <c r="CF5642"/>
      <c r="CG5642"/>
      <c r="CH5642"/>
      <c r="CI5642"/>
      <c r="CJ5642"/>
      <c r="CK5642"/>
      <c r="CL5642"/>
      <c r="CM5642"/>
      <c r="CN5642"/>
      <c r="CO5642"/>
      <c r="CP5642"/>
      <c r="CQ5642"/>
      <c r="CR5642"/>
      <c r="CS5642"/>
      <c r="CT5642"/>
      <c r="CU5642"/>
      <c r="CV5642"/>
    </row>
    <row r="5643" spans="10:100" x14ac:dyDescent="0.25">
      <c r="J5643"/>
      <c r="K5643"/>
      <c r="L5643"/>
      <c r="M5643"/>
      <c r="N5643"/>
      <c r="O5643"/>
      <c r="P5643"/>
      <c r="Q5643"/>
      <c r="R5643"/>
      <c r="S5643"/>
      <c r="T5643"/>
      <c r="U5643"/>
      <c r="V5643"/>
      <c r="W5643"/>
      <c r="X5643"/>
      <c r="Y5643"/>
      <c r="Z5643"/>
      <c r="AA5643"/>
      <c r="AB5643"/>
      <c r="AC5643"/>
      <c r="AD5643"/>
      <c r="AE5643"/>
      <c r="AF5643"/>
      <c r="AG5643"/>
      <c r="AH5643"/>
      <c r="AI5643"/>
      <c r="AJ5643"/>
      <c r="AK5643"/>
      <c r="AL5643"/>
      <c r="AM5643"/>
      <c r="AN5643"/>
      <c r="AO5643"/>
      <c r="AP5643"/>
      <c r="AQ5643"/>
      <c r="AR5643"/>
      <c r="AS5643"/>
      <c r="AT5643"/>
      <c r="AU5643"/>
      <c r="AV5643"/>
      <c r="AW5643"/>
      <c r="AX5643"/>
      <c r="AY5643"/>
      <c r="AZ5643"/>
      <c r="BA5643"/>
      <c r="BB5643"/>
      <c r="BC5643"/>
      <c r="BD5643"/>
      <c r="BE5643"/>
      <c r="BF5643"/>
      <c r="BG5643"/>
      <c r="BH5643"/>
      <c r="BI5643"/>
      <c r="BJ5643"/>
      <c r="BK5643"/>
      <c r="BL5643"/>
      <c r="BM5643"/>
      <c r="BN5643"/>
      <c r="BO5643"/>
      <c r="BP5643"/>
      <c r="BQ5643"/>
      <c r="BR5643"/>
      <c r="BS5643"/>
      <c r="BT5643"/>
      <c r="BU5643"/>
      <c r="BV5643"/>
      <c r="BW5643"/>
      <c r="BX5643"/>
      <c r="BY5643"/>
      <c r="BZ5643"/>
      <c r="CA5643"/>
      <c r="CB5643"/>
      <c r="CC5643"/>
      <c r="CD5643"/>
      <c r="CE5643"/>
      <c r="CF5643"/>
      <c r="CG5643"/>
      <c r="CH5643"/>
      <c r="CI5643"/>
      <c r="CJ5643"/>
      <c r="CK5643"/>
      <c r="CL5643"/>
      <c r="CM5643"/>
      <c r="CN5643"/>
      <c r="CO5643"/>
      <c r="CP5643"/>
      <c r="CQ5643"/>
      <c r="CR5643"/>
      <c r="CS5643"/>
      <c r="CT5643"/>
      <c r="CU5643"/>
      <c r="CV5643"/>
    </row>
    <row r="5644" spans="10:100" x14ac:dyDescent="0.25">
      <c r="J5644"/>
      <c r="K5644"/>
      <c r="L5644"/>
      <c r="M5644"/>
      <c r="N5644"/>
      <c r="O5644"/>
      <c r="P5644"/>
      <c r="Q5644"/>
      <c r="R5644"/>
      <c r="S5644"/>
      <c r="T5644"/>
      <c r="U5644"/>
      <c r="V5644"/>
      <c r="W5644"/>
      <c r="X5644"/>
      <c r="Y5644"/>
      <c r="Z5644"/>
      <c r="AA5644"/>
      <c r="AB5644"/>
      <c r="AC5644"/>
      <c r="AD5644"/>
      <c r="AE5644"/>
      <c r="AF5644"/>
      <c r="AG5644"/>
      <c r="AH5644"/>
      <c r="AI5644"/>
      <c r="AJ5644"/>
      <c r="AK5644"/>
      <c r="AL5644"/>
      <c r="AM5644"/>
      <c r="AN5644"/>
      <c r="AO5644"/>
      <c r="AP5644"/>
      <c r="AQ5644"/>
      <c r="AR5644"/>
      <c r="AS5644"/>
      <c r="AT5644"/>
      <c r="AU5644"/>
      <c r="AV5644"/>
      <c r="AW5644"/>
      <c r="AX5644"/>
      <c r="AY5644"/>
      <c r="AZ5644"/>
      <c r="BA5644"/>
      <c r="BB5644"/>
      <c r="BC5644"/>
      <c r="BD5644"/>
      <c r="BE5644"/>
      <c r="BF5644"/>
      <c r="BG5644"/>
      <c r="BH5644"/>
      <c r="BI5644"/>
      <c r="BJ5644"/>
      <c r="BK5644"/>
      <c r="BL5644"/>
      <c r="BM5644"/>
      <c r="BN5644"/>
      <c r="BO5644"/>
      <c r="BP5644"/>
      <c r="BQ5644"/>
      <c r="BR5644"/>
      <c r="BS5644"/>
      <c r="BT5644"/>
      <c r="BU5644"/>
      <c r="BV5644"/>
      <c r="BW5644"/>
      <c r="BX5644"/>
      <c r="BY5644"/>
      <c r="BZ5644"/>
      <c r="CA5644"/>
      <c r="CB5644"/>
      <c r="CC5644"/>
      <c r="CD5644"/>
      <c r="CE5644"/>
      <c r="CF5644"/>
      <c r="CG5644"/>
      <c r="CH5644"/>
      <c r="CI5644"/>
      <c r="CJ5644"/>
      <c r="CK5644"/>
      <c r="CL5644"/>
      <c r="CM5644"/>
      <c r="CN5644"/>
      <c r="CO5644"/>
      <c r="CP5644"/>
      <c r="CQ5644"/>
      <c r="CR5644"/>
      <c r="CS5644"/>
      <c r="CT5644"/>
      <c r="CU5644"/>
      <c r="CV5644"/>
    </row>
    <row r="5645" spans="10:100" x14ac:dyDescent="0.25">
      <c r="J5645"/>
      <c r="K5645"/>
      <c r="L5645"/>
      <c r="M5645"/>
      <c r="N5645"/>
      <c r="O5645"/>
      <c r="P5645"/>
      <c r="Q5645"/>
      <c r="R5645"/>
      <c r="S5645"/>
      <c r="T5645"/>
      <c r="U5645"/>
      <c r="V5645"/>
      <c r="W5645"/>
      <c r="X5645"/>
      <c r="Y5645"/>
      <c r="Z5645"/>
      <c r="AA5645"/>
      <c r="AB5645"/>
      <c r="AC5645"/>
      <c r="AD5645"/>
      <c r="AE5645"/>
      <c r="AF5645"/>
      <c r="AG5645"/>
      <c r="AH5645"/>
      <c r="AI5645"/>
      <c r="AJ5645"/>
      <c r="AK5645"/>
      <c r="AL5645"/>
      <c r="AM5645"/>
      <c r="AN5645"/>
      <c r="AO5645"/>
      <c r="AP5645"/>
      <c r="AQ5645"/>
      <c r="AR5645"/>
      <c r="AS5645"/>
      <c r="AT5645"/>
      <c r="AU5645"/>
      <c r="AV5645"/>
      <c r="AW5645"/>
      <c r="AX5645"/>
      <c r="AY5645"/>
      <c r="AZ5645"/>
      <c r="BA5645"/>
      <c r="BB5645"/>
      <c r="BC5645"/>
      <c r="BD5645"/>
      <c r="BE5645"/>
      <c r="BF5645"/>
      <c r="BG5645"/>
      <c r="BH5645"/>
      <c r="BI5645"/>
      <c r="BJ5645"/>
      <c r="BK5645"/>
      <c r="BL5645"/>
      <c r="BM5645"/>
      <c r="BN5645"/>
      <c r="BO5645"/>
      <c r="BP5645"/>
      <c r="BQ5645"/>
      <c r="BR5645"/>
      <c r="BS5645"/>
      <c r="BT5645"/>
      <c r="BU5645"/>
      <c r="BV5645"/>
      <c r="BW5645"/>
      <c r="BX5645"/>
      <c r="BY5645"/>
      <c r="BZ5645"/>
      <c r="CA5645"/>
      <c r="CB5645"/>
      <c r="CC5645"/>
      <c r="CD5645"/>
      <c r="CE5645"/>
      <c r="CF5645"/>
      <c r="CG5645"/>
      <c r="CH5645"/>
      <c r="CI5645"/>
      <c r="CJ5645"/>
      <c r="CK5645"/>
      <c r="CL5645"/>
      <c r="CM5645"/>
      <c r="CN5645"/>
      <c r="CO5645"/>
      <c r="CP5645"/>
      <c r="CQ5645"/>
      <c r="CR5645"/>
      <c r="CS5645"/>
      <c r="CT5645"/>
      <c r="CU5645"/>
      <c r="CV5645"/>
    </row>
    <row r="5646" spans="10:100" x14ac:dyDescent="0.25">
      <c r="J5646"/>
      <c r="K5646"/>
      <c r="L5646"/>
      <c r="M5646"/>
      <c r="N5646"/>
      <c r="O5646"/>
      <c r="P5646"/>
      <c r="Q5646"/>
      <c r="R5646"/>
      <c r="S5646"/>
      <c r="T5646"/>
      <c r="U5646"/>
      <c r="V5646"/>
      <c r="W5646"/>
      <c r="X5646"/>
      <c r="Y5646"/>
      <c r="Z5646"/>
      <c r="AA5646"/>
      <c r="AB5646"/>
      <c r="AC5646"/>
      <c r="AD5646"/>
      <c r="AE5646"/>
      <c r="AF5646"/>
      <c r="AG5646"/>
      <c r="AH5646"/>
      <c r="AI5646"/>
      <c r="AJ5646"/>
      <c r="AK5646"/>
      <c r="AL5646"/>
      <c r="AM5646"/>
      <c r="AN5646"/>
      <c r="AO5646"/>
      <c r="AP5646"/>
      <c r="AQ5646"/>
      <c r="AR5646"/>
      <c r="AS5646"/>
      <c r="AT5646"/>
      <c r="AU5646"/>
      <c r="AV5646"/>
      <c r="AW5646"/>
      <c r="AX5646"/>
      <c r="AY5646"/>
      <c r="AZ5646"/>
      <c r="BA5646"/>
      <c r="BB5646"/>
      <c r="BC5646"/>
      <c r="BD5646"/>
      <c r="BE5646"/>
      <c r="BF5646"/>
      <c r="BG5646"/>
      <c r="BH5646"/>
      <c r="BI5646"/>
      <c r="BJ5646"/>
      <c r="BK5646"/>
      <c r="BL5646"/>
      <c r="BM5646"/>
      <c r="BN5646"/>
      <c r="BO5646"/>
      <c r="BP5646"/>
      <c r="BQ5646"/>
      <c r="BR5646"/>
      <c r="BS5646"/>
      <c r="BT5646"/>
      <c r="BU5646"/>
      <c r="BV5646"/>
      <c r="BW5646"/>
      <c r="BX5646"/>
      <c r="BY5646"/>
      <c r="BZ5646"/>
      <c r="CA5646"/>
      <c r="CB5646"/>
      <c r="CC5646"/>
      <c r="CD5646"/>
      <c r="CE5646"/>
      <c r="CF5646"/>
      <c r="CG5646"/>
      <c r="CH5646"/>
      <c r="CI5646"/>
      <c r="CJ5646"/>
      <c r="CK5646"/>
      <c r="CL5646"/>
      <c r="CM5646"/>
      <c r="CN5646"/>
      <c r="CO5646"/>
      <c r="CP5646"/>
      <c r="CQ5646"/>
      <c r="CR5646"/>
      <c r="CS5646"/>
      <c r="CT5646"/>
      <c r="CU5646"/>
      <c r="CV5646"/>
    </row>
    <row r="5647" spans="10:100" x14ac:dyDescent="0.25">
      <c r="J5647"/>
      <c r="K5647"/>
      <c r="L5647"/>
      <c r="M5647"/>
      <c r="N5647"/>
      <c r="O5647"/>
      <c r="P5647"/>
      <c r="Q5647"/>
      <c r="R5647"/>
      <c r="S5647"/>
      <c r="T5647"/>
      <c r="U5647"/>
      <c r="V5647"/>
      <c r="W5647"/>
      <c r="X5647"/>
      <c r="Y5647"/>
      <c r="Z5647"/>
      <c r="AA5647"/>
      <c r="AB5647"/>
      <c r="AC5647"/>
      <c r="AD5647"/>
      <c r="AE5647"/>
      <c r="AF5647"/>
      <c r="AG5647"/>
      <c r="AH5647"/>
      <c r="AI5647"/>
      <c r="AJ5647"/>
      <c r="AK5647"/>
      <c r="AL5647"/>
      <c r="AM5647"/>
      <c r="AN5647"/>
      <c r="AO5647"/>
      <c r="AP5647"/>
      <c r="AQ5647"/>
      <c r="AR5647"/>
      <c r="AS5647"/>
      <c r="AT5647"/>
      <c r="AU5647"/>
      <c r="AV5647"/>
      <c r="AW5647"/>
      <c r="AX5647"/>
      <c r="AY5647"/>
      <c r="AZ5647"/>
      <c r="BA5647"/>
      <c r="BB5647"/>
      <c r="BC5647"/>
      <c r="BD5647"/>
      <c r="BE5647"/>
      <c r="BF5647"/>
      <c r="BG5647"/>
      <c r="BH5647"/>
      <c r="BI5647"/>
      <c r="BJ5647"/>
      <c r="BK5647"/>
      <c r="BL5647"/>
      <c r="BM5647"/>
      <c r="BN5647"/>
      <c r="BO5647"/>
      <c r="BP5647"/>
      <c r="BQ5647"/>
      <c r="BR5647"/>
      <c r="BS5647"/>
      <c r="BT5647"/>
      <c r="BU5647"/>
      <c r="BV5647"/>
      <c r="BW5647"/>
      <c r="BX5647"/>
      <c r="BY5647"/>
      <c r="BZ5647"/>
      <c r="CA5647"/>
      <c r="CB5647"/>
      <c r="CC5647"/>
      <c r="CD5647"/>
      <c r="CE5647"/>
      <c r="CF5647"/>
      <c r="CG5647"/>
      <c r="CH5647"/>
      <c r="CI5647"/>
      <c r="CJ5647"/>
      <c r="CK5647"/>
      <c r="CL5647"/>
      <c r="CM5647"/>
      <c r="CN5647"/>
      <c r="CO5647"/>
      <c r="CP5647"/>
      <c r="CQ5647"/>
      <c r="CR5647"/>
      <c r="CS5647"/>
      <c r="CT5647"/>
      <c r="CU5647"/>
      <c r="CV5647"/>
    </row>
    <row r="5648" spans="10:100" x14ac:dyDescent="0.25">
      <c r="J5648"/>
      <c r="K5648"/>
      <c r="L5648"/>
      <c r="M5648"/>
      <c r="N5648"/>
      <c r="O5648"/>
      <c r="P5648"/>
      <c r="Q5648"/>
      <c r="R5648"/>
      <c r="S5648"/>
      <c r="T5648"/>
      <c r="U5648"/>
      <c r="V5648"/>
      <c r="W5648"/>
      <c r="X5648"/>
      <c r="Y5648"/>
      <c r="Z5648"/>
      <c r="AA5648"/>
      <c r="AB5648"/>
      <c r="AC5648"/>
      <c r="AD5648"/>
      <c r="AE5648"/>
      <c r="AF5648"/>
      <c r="AG5648"/>
      <c r="AH5648"/>
      <c r="AI5648"/>
      <c r="AJ5648"/>
      <c r="AK5648"/>
      <c r="AL5648"/>
      <c r="AM5648"/>
      <c r="AN5648"/>
      <c r="AO5648"/>
      <c r="AP5648"/>
      <c r="AQ5648"/>
      <c r="AR5648"/>
      <c r="AS5648"/>
      <c r="AT5648"/>
      <c r="AU5648"/>
      <c r="AV5648"/>
      <c r="AW5648"/>
      <c r="AX5648"/>
      <c r="AY5648"/>
      <c r="AZ5648"/>
      <c r="BA5648"/>
      <c r="BB5648"/>
      <c r="BC5648"/>
      <c r="BD5648"/>
      <c r="BE5648"/>
      <c r="BF5648"/>
      <c r="BG5648"/>
      <c r="BH5648"/>
      <c r="BI5648"/>
      <c r="BJ5648"/>
      <c r="BK5648"/>
      <c r="BL5648"/>
      <c r="BM5648"/>
      <c r="BN5648"/>
      <c r="BO5648"/>
      <c r="BP5648"/>
      <c r="BQ5648"/>
      <c r="BR5648"/>
      <c r="BS5648"/>
      <c r="BT5648"/>
      <c r="BU5648"/>
      <c r="BV5648"/>
      <c r="BW5648"/>
      <c r="BX5648"/>
      <c r="BY5648"/>
      <c r="BZ5648"/>
      <c r="CA5648"/>
      <c r="CB5648"/>
      <c r="CC5648"/>
      <c r="CD5648"/>
      <c r="CE5648"/>
      <c r="CF5648"/>
      <c r="CG5648"/>
      <c r="CH5648"/>
      <c r="CI5648"/>
      <c r="CJ5648"/>
      <c r="CK5648"/>
      <c r="CL5648"/>
      <c r="CM5648"/>
      <c r="CN5648"/>
      <c r="CO5648"/>
      <c r="CP5648"/>
      <c r="CQ5648"/>
      <c r="CR5648"/>
      <c r="CS5648"/>
      <c r="CT5648"/>
      <c r="CU5648"/>
      <c r="CV5648"/>
    </row>
    <row r="5649" spans="10:100" x14ac:dyDescent="0.25">
      <c r="J5649"/>
      <c r="K5649"/>
      <c r="L5649"/>
      <c r="M5649"/>
      <c r="N5649"/>
      <c r="O5649"/>
      <c r="P5649"/>
      <c r="Q5649"/>
      <c r="R5649"/>
      <c r="S5649"/>
      <c r="T5649"/>
      <c r="U5649"/>
      <c r="V5649"/>
      <c r="W5649"/>
      <c r="X5649"/>
      <c r="Y5649"/>
      <c r="Z5649"/>
      <c r="AA5649"/>
      <c r="AB5649"/>
      <c r="AC5649"/>
      <c r="AD5649"/>
      <c r="AE5649"/>
      <c r="AF5649"/>
      <c r="AG5649"/>
      <c r="AH5649"/>
      <c r="AI5649"/>
      <c r="AJ5649"/>
      <c r="AK5649"/>
      <c r="AL5649"/>
      <c r="AM5649"/>
      <c r="AN5649"/>
      <c r="AO5649"/>
      <c r="AP5649"/>
      <c r="AQ5649"/>
      <c r="AR5649"/>
      <c r="AS5649"/>
      <c r="AT5649"/>
      <c r="AU5649"/>
      <c r="AV5649"/>
      <c r="AW5649"/>
      <c r="AX5649"/>
      <c r="AY5649"/>
      <c r="AZ5649"/>
      <c r="BA5649"/>
      <c r="BB5649"/>
      <c r="BC5649"/>
      <c r="BD5649"/>
      <c r="BE5649"/>
      <c r="BF5649"/>
      <c r="BG5649"/>
      <c r="BH5649"/>
      <c r="BI5649"/>
      <c r="BJ5649"/>
      <c r="BK5649"/>
      <c r="BL5649"/>
      <c r="BM5649"/>
      <c r="BN5649"/>
      <c r="BO5649"/>
      <c r="BP5649"/>
      <c r="BQ5649"/>
      <c r="BR5649"/>
      <c r="BS5649"/>
      <c r="BT5649"/>
      <c r="BU5649"/>
      <c r="BV5649"/>
      <c r="BW5649"/>
      <c r="BX5649"/>
      <c r="BY5649"/>
      <c r="BZ5649"/>
      <c r="CA5649"/>
      <c r="CB5649"/>
      <c r="CC5649"/>
      <c r="CD5649"/>
      <c r="CE5649"/>
      <c r="CF5649"/>
      <c r="CG5649"/>
      <c r="CH5649"/>
      <c r="CI5649"/>
      <c r="CJ5649"/>
      <c r="CK5649"/>
      <c r="CL5649"/>
      <c r="CM5649"/>
      <c r="CN5649"/>
      <c r="CO5649"/>
      <c r="CP5649"/>
      <c r="CQ5649"/>
      <c r="CR5649"/>
      <c r="CS5649"/>
      <c r="CT5649"/>
      <c r="CU5649"/>
      <c r="CV5649"/>
    </row>
    <row r="5650" spans="10:100" x14ac:dyDescent="0.25">
      <c r="J5650"/>
      <c r="K5650"/>
      <c r="L5650"/>
      <c r="M5650"/>
      <c r="N5650"/>
      <c r="O5650"/>
      <c r="P5650"/>
      <c r="Q5650"/>
      <c r="R5650"/>
      <c r="S5650"/>
      <c r="T5650"/>
      <c r="U5650"/>
      <c r="V5650"/>
      <c r="W5650"/>
      <c r="X5650"/>
      <c r="Y5650"/>
      <c r="Z5650"/>
      <c r="AA5650"/>
      <c r="AB5650"/>
      <c r="AC5650"/>
      <c r="AD5650"/>
      <c r="AE5650"/>
      <c r="AF5650"/>
      <c r="AG5650"/>
      <c r="AH5650"/>
      <c r="AI5650"/>
      <c r="AJ5650"/>
      <c r="AK5650"/>
      <c r="AL5650"/>
      <c r="AM5650"/>
      <c r="AN5650"/>
      <c r="AO5650"/>
      <c r="AP5650"/>
      <c r="AQ5650"/>
      <c r="AR5650"/>
      <c r="AS5650"/>
      <c r="AT5650"/>
      <c r="AU5650"/>
      <c r="AV5650"/>
      <c r="AW5650"/>
      <c r="AX5650"/>
      <c r="AY5650"/>
      <c r="AZ5650"/>
      <c r="BA5650"/>
      <c r="BB5650"/>
      <c r="BC5650"/>
      <c r="BD5650"/>
      <c r="BE5650"/>
      <c r="BF5650"/>
      <c r="BG5650"/>
      <c r="BH5650"/>
      <c r="BI5650"/>
      <c r="BJ5650"/>
      <c r="BK5650"/>
      <c r="BL5650"/>
      <c r="BM5650"/>
      <c r="BN5650"/>
      <c r="BO5650"/>
      <c r="BP5650"/>
      <c r="BQ5650"/>
      <c r="BR5650"/>
      <c r="BS5650"/>
      <c r="BT5650"/>
      <c r="BU5650"/>
      <c r="BV5650"/>
      <c r="BW5650"/>
      <c r="BX5650"/>
      <c r="BY5650"/>
      <c r="BZ5650"/>
      <c r="CA5650"/>
      <c r="CB5650"/>
      <c r="CC5650"/>
      <c r="CD5650"/>
      <c r="CE5650"/>
      <c r="CF5650"/>
      <c r="CG5650"/>
      <c r="CH5650"/>
      <c r="CI5650"/>
      <c r="CJ5650"/>
      <c r="CK5650"/>
      <c r="CL5650"/>
      <c r="CM5650"/>
      <c r="CN5650"/>
      <c r="CO5650"/>
      <c r="CP5650"/>
      <c r="CQ5650"/>
      <c r="CR5650"/>
      <c r="CS5650"/>
      <c r="CT5650"/>
      <c r="CU5650"/>
      <c r="CV5650"/>
    </row>
    <row r="5651" spans="10:100" x14ac:dyDescent="0.25">
      <c r="J5651"/>
      <c r="K5651"/>
      <c r="L5651"/>
      <c r="M5651"/>
      <c r="N5651"/>
      <c r="O5651"/>
      <c r="P5651"/>
      <c r="Q5651"/>
      <c r="R5651"/>
      <c r="S5651"/>
      <c r="T5651"/>
      <c r="U5651"/>
      <c r="V5651"/>
      <c r="W5651"/>
      <c r="X5651"/>
      <c r="Y5651"/>
      <c r="Z5651"/>
      <c r="AA5651"/>
      <c r="AB5651"/>
      <c r="AC5651"/>
      <c r="AD5651"/>
      <c r="AE5651"/>
      <c r="AF5651"/>
      <c r="AG5651"/>
      <c r="AH5651"/>
      <c r="AI5651"/>
      <c r="AJ5651"/>
      <c r="AK5651"/>
      <c r="AL5651"/>
      <c r="AM5651"/>
      <c r="AN5651"/>
      <c r="AO5651"/>
      <c r="AP5651"/>
      <c r="AQ5651"/>
      <c r="AR5651"/>
      <c r="AS5651"/>
      <c r="AT5651"/>
      <c r="AU5651"/>
      <c r="AV5651"/>
      <c r="AW5651"/>
      <c r="AX5651"/>
      <c r="AY5651"/>
      <c r="AZ5651"/>
      <c r="BA5651"/>
      <c r="BB5651"/>
      <c r="BC5651"/>
      <c r="BD5651"/>
      <c r="BE5651"/>
      <c r="BF5651"/>
      <c r="BG5651"/>
      <c r="BH5651"/>
      <c r="BI5651"/>
      <c r="BJ5651"/>
      <c r="BK5651"/>
      <c r="BL5651"/>
      <c r="BM5651"/>
      <c r="BN5651"/>
      <c r="BO5651"/>
      <c r="BP5651"/>
      <c r="BQ5651"/>
      <c r="BR5651"/>
      <c r="BS5651"/>
      <c r="BT5651"/>
      <c r="BU5651"/>
      <c r="BV5651"/>
      <c r="BW5651"/>
      <c r="BX5651"/>
      <c r="BY5651"/>
      <c r="BZ5651"/>
      <c r="CA5651"/>
      <c r="CB5651"/>
      <c r="CC5651"/>
      <c r="CD5651"/>
      <c r="CE5651"/>
      <c r="CF5651"/>
      <c r="CG5651"/>
      <c r="CH5651"/>
      <c r="CI5651"/>
      <c r="CJ5651"/>
      <c r="CK5651"/>
      <c r="CL5651"/>
      <c r="CM5651"/>
      <c r="CN5651"/>
      <c r="CO5651"/>
      <c r="CP5651"/>
      <c r="CQ5651"/>
      <c r="CR5651"/>
      <c r="CS5651"/>
      <c r="CT5651"/>
      <c r="CU5651"/>
      <c r="CV5651"/>
    </row>
    <row r="5652" spans="10:100" x14ac:dyDescent="0.25">
      <c r="J5652"/>
      <c r="K5652"/>
      <c r="L5652"/>
      <c r="M5652"/>
      <c r="N5652"/>
      <c r="O5652"/>
      <c r="P5652"/>
      <c r="Q5652"/>
      <c r="R5652"/>
      <c r="S5652"/>
      <c r="T5652"/>
      <c r="U5652"/>
      <c r="V5652"/>
      <c r="W5652"/>
      <c r="X5652"/>
      <c r="Y5652"/>
      <c r="Z5652"/>
      <c r="AA5652"/>
      <c r="AB5652"/>
      <c r="AC5652"/>
      <c r="AD5652"/>
      <c r="AE5652"/>
      <c r="AF5652"/>
      <c r="AG5652"/>
      <c r="AH5652"/>
      <c r="AI5652"/>
      <c r="AJ5652"/>
      <c r="AK5652"/>
      <c r="AL5652"/>
      <c r="AM5652"/>
      <c r="AN5652"/>
      <c r="AO5652"/>
      <c r="AP5652"/>
      <c r="AQ5652"/>
      <c r="AR5652"/>
      <c r="AS5652"/>
      <c r="AT5652"/>
      <c r="AU5652"/>
      <c r="AV5652"/>
      <c r="AW5652"/>
      <c r="AX5652"/>
      <c r="AY5652"/>
      <c r="AZ5652"/>
      <c r="BA5652"/>
      <c r="BB5652"/>
      <c r="BC5652"/>
      <c r="BD5652"/>
      <c r="BE5652"/>
      <c r="BF5652"/>
      <c r="BG5652"/>
      <c r="BH5652"/>
      <c r="BI5652"/>
      <c r="BJ5652"/>
      <c r="BK5652"/>
      <c r="BL5652"/>
      <c r="BM5652"/>
      <c r="BN5652"/>
      <c r="BO5652"/>
      <c r="BP5652"/>
      <c r="BQ5652"/>
      <c r="BR5652"/>
      <c r="BS5652"/>
      <c r="BT5652"/>
      <c r="BU5652"/>
      <c r="BV5652"/>
      <c r="BW5652"/>
      <c r="BX5652"/>
      <c r="BY5652"/>
      <c r="BZ5652"/>
      <c r="CA5652"/>
      <c r="CB5652"/>
      <c r="CC5652"/>
      <c r="CD5652"/>
      <c r="CE5652"/>
      <c r="CF5652"/>
      <c r="CG5652"/>
      <c r="CH5652"/>
      <c r="CI5652"/>
      <c r="CJ5652"/>
      <c r="CK5652"/>
      <c r="CL5652"/>
      <c r="CM5652"/>
      <c r="CN5652"/>
      <c r="CO5652"/>
      <c r="CP5652"/>
      <c r="CQ5652"/>
      <c r="CR5652"/>
      <c r="CS5652"/>
      <c r="CT5652"/>
      <c r="CU5652"/>
      <c r="CV5652"/>
    </row>
    <row r="5653" spans="10:100" x14ac:dyDescent="0.25">
      <c r="J5653"/>
      <c r="K5653"/>
      <c r="L5653"/>
      <c r="M5653"/>
      <c r="N5653"/>
      <c r="O5653"/>
      <c r="P5653"/>
      <c r="Q5653"/>
      <c r="R5653"/>
      <c r="S5653"/>
      <c r="T5653"/>
      <c r="U5653"/>
      <c r="V5653"/>
      <c r="W5653"/>
      <c r="X5653"/>
      <c r="Y5653"/>
      <c r="Z5653"/>
      <c r="AA5653"/>
      <c r="AB5653"/>
      <c r="AC5653"/>
      <c r="AD5653"/>
      <c r="AE5653"/>
      <c r="AF5653"/>
      <c r="AG5653"/>
      <c r="AH5653"/>
      <c r="AI5653"/>
      <c r="AJ5653"/>
      <c r="AK5653"/>
      <c r="AL5653"/>
      <c r="AM5653"/>
      <c r="AN5653"/>
      <c r="AO5653"/>
      <c r="AP5653"/>
      <c r="AQ5653"/>
      <c r="AR5653"/>
      <c r="AS5653"/>
      <c r="AT5653"/>
      <c r="AU5653"/>
      <c r="AV5653"/>
      <c r="AW5653"/>
      <c r="AX5653"/>
      <c r="AY5653"/>
      <c r="AZ5653"/>
      <c r="BA5653"/>
      <c r="BB5653"/>
      <c r="BC5653"/>
      <c r="BD5653"/>
      <c r="BE5653"/>
      <c r="BF5653"/>
      <c r="BG5653"/>
      <c r="BH5653"/>
      <c r="BI5653"/>
      <c r="BJ5653"/>
      <c r="BK5653"/>
      <c r="BL5653"/>
      <c r="BM5653"/>
      <c r="BN5653"/>
      <c r="BO5653"/>
      <c r="BP5653"/>
      <c r="BQ5653"/>
      <c r="BR5653"/>
      <c r="BS5653"/>
      <c r="BT5653"/>
      <c r="BU5653"/>
      <c r="BV5653"/>
      <c r="BW5653"/>
      <c r="BX5653"/>
      <c r="BY5653"/>
      <c r="BZ5653"/>
      <c r="CA5653"/>
      <c r="CB5653"/>
      <c r="CC5653"/>
      <c r="CD5653"/>
      <c r="CE5653"/>
      <c r="CF5653"/>
      <c r="CG5653"/>
      <c r="CH5653"/>
      <c r="CI5653"/>
      <c r="CJ5653"/>
      <c r="CK5653"/>
      <c r="CL5653"/>
      <c r="CM5653"/>
      <c r="CN5653"/>
      <c r="CO5653"/>
      <c r="CP5653"/>
      <c r="CQ5653"/>
      <c r="CR5653"/>
      <c r="CS5653"/>
      <c r="CT5653"/>
      <c r="CU5653"/>
      <c r="CV5653"/>
    </row>
    <row r="5654" spans="10:100" x14ac:dyDescent="0.25">
      <c r="J5654"/>
      <c r="K5654"/>
      <c r="L5654"/>
      <c r="M5654"/>
      <c r="N5654"/>
      <c r="O5654"/>
      <c r="P5654"/>
      <c r="Q5654"/>
      <c r="R5654"/>
      <c r="S5654"/>
      <c r="T5654"/>
      <c r="U5654"/>
      <c r="V5654"/>
      <c r="W5654"/>
      <c r="X5654"/>
      <c r="Y5654"/>
      <c r="Z5654"/>
      <c r="AA5654"/>
      <c r="AB5654"/>
      <c r="AC5654"/>
      <c r="AD5654"/>
      <c r="AE5654"/>
      <c r="AF5654"/>
      <c r="AG5654"/>
      <c r="AH5654"/>
      <c r="AI5654"/>
      <c r="AJ5654"/>
      <c r="AK5654"/>
      <c r="AL5654"/>
      <c r="AM5654"/>
      <c r="AN5654"/>
      <c r="AO5654"/>
      <c r="AP5654"/>
      <c r="AQ5654"/>
      <c r="AR5654"/>
      <c r="AS5654"/>
      <c r="AT5654"/>
      <c r="AU5654"/>
      <c r="AV5654"/>
      <c r="AW5654"/>
      <c r="AX5654"/>
      <c r="AY5654"/>
      <c r="AZ5654"/>
      <c r="BA5654"/>
      <c r="BB5654"/>
      <c r="BC5654"/>
      <c r="BD5654"/>
      <c r="BE5654"/>
      <c r="BF5654"/>
      <c r="BG5654"/>
      <c r="BH5654"/>
      <c r="BI5654"/>
      <c r="BJ5654"/>
      <c r="BK5654"/>
      <c r="BL5654"/>
      <c r="BM5654"/>
      <c r="BN5654"/>
      <c r="BO5654"/>
      <c r="BP5654"/>
      <c r="BQ5654"/>
      <c r="BR5654"/>
      <c r="BS5654"/>
      <c r="BT5654"/>
      <c r="BU5654"/>
      <c r="BV5654"/>
      <c r="BW5654"/>
      <c r="BX5654"/>
      <c r="BY5654"/>
      <c r="BZ5654"/>
      <c r="CA5654"/>
      <c r="CB5654"/>
      <c r="CC5654"/>
      <c r="CD5654"/>
      <c r="CE5654"/>
      <c r="CF5654"/>
      <c r="CG5654"/>
      <c r="CH5654"/>
      <c r="CI5654"/>
      <c r="CJ5654"/>
      <c r="CK5654"/>
      <c r="CL5654"/>
      <c r="CM5654"/>
      <c r="CN5654"/>
      <c r="CO5654"/>
      <c r="CP5654"/>
      <c r="CQ5654"/>
      <c r="CR5654"/>
      <c r="CS5654"/>
      <c r="CT5654"/>
      <c r="CU5654"/>
      <c r="CV5654"/>
    </row>
    <row r="5655" spans="10:100" x14ac:dyDescent="0.25">
      <c r="J5655"/>
      <c r="K5655"/>
      <c r="L5655"/>
      <c r="M5655"/>
      <c r="N5655"/>
      <c r="O5655"/>
      <c r="P5655"/>
      <c r="Q5655"/>
      <c r="R5655"/>
      <c r="S5655"/>
      <c r="T5655"/>
      <c r="U5655"/>
      <c r="V5655"/>
      <c r="W5655"/>
      <c r="X5655"/>
      <c r="Y5655"/>
      <c r="Z5655"/>
      <c r="AA5655"/>
      <c r="AB5655"/>
      <c r="AC5655"/>
      <c r="AD5655"/>
      <c r="AE5655"/>
      <c r="AF5655"/>
      <c r="AG5655"/>
      <c r="AH5655"/>
      <c r="AI5655"/>
      <c r="AJ5655"/>
      <c r="AK5655"/>
      <c r="AL5655"/>
      <c r="AM5655"/>
      <c r="AN5655"/>
      <c r="AO5655"/>
      <c r="AP5655"/>
      <c r="AQ5655"/>
      <c r="AR5655"/>
      <c r="AS5655"/>
      <c r="AT5655"/>
      <c r="AU5655"/>
      <c r="AV5655"/>
      <c r="AW5655"/>
      <c r="AX5655"/>
      <c r="AY5655"/>
      <c r="AZ5655"/>
      <c r="BA5655"/>
      <c r="BB5655"/>
      <c r="BC5655"/>
      <c r="BD5655"/>
      <c r="BE5655"/>
      <c r="BF5655"/>
      <c r="BG5655"/>
      <c r="BH5655"/>
      <c r="BI5655"/>
      <c r="BJ5655"/>
      <c r="BK5655"/>
      <c r="BL5655"/>
      <c r="BM5655"/>
      <c r="BN5655"/>
      <c r="BO5655"/>
      <c r="BP5655"/>
      <c r="BQ5655"/>
      <c r="BR5655"/>
      <c r="BS5655"/>
      <c r="BT5655"/>
      <c r="BU5655"/>
      <c r="BV5655"/>
      <c r="BW5655"/>
      <c r="BX5655"/>
      <c r="BY5655"/>
      <c r="BZ5655"/>
      <c r="CA5655"/>
      <c r="CB5655"/>
      <c r="CC5655"/>
      <c r="CD5655"/>
      <c r="CE5655"/>
      <c r="CF5655"/>
      <c r="CG5655"/>
      <c r="CH5655"/>
      <c r="CI5655"/>
      <c r="CJ5655"/>
      <c r="CK5655"/>
      <c r="CL5655"/>
      <c r="CM5655"/>
      <c r="CN5655"/>
      <c r="CO5655"/>
      <c r="CP5655"/>
      <c r="CQ5655"/>
      <c r="CR5655"/>
      <c r="CS5655"/>
      <c r="CT5655"/>
      <c r="CU5655"/>
      <c r="CV5655"/>
    </row>
    <row r="5656" spans="10:100" x14ac:dyDescent="0.25">
      <c r="J5656"/>
      <c r="K5656"/>
      <c r="L5656"/>
      <c r="M5656"/>
      <c r="N5656"/>
      <c r="O5656"/>
      <c r="P5656"/>
      <c r="Q5656"/>
      <c r="R5656"/>
      <c r="S5656"/>
      <c r="T5656"/>
      <c r="U5656"/>
      <c r="V5656"/>
      <c r="W5656"/>
      <c r="X5656"/>
      <c r="Y5656"/>
      <c r="Z5656"/>
      <c r="AA5656"/>
      <c r="AB5656"/>
      <c r="AC5656"/>
      <c r="AD5656"/>
      <c r="AE5656"/>
      <c r="AF5656"/>
      <c r="AG5656"/>
      <c r="AH5656"/>
      <c r="AI5656"/>
      <c r="AJ5656"/>
      <c r="AK5656"/>
      <c r="AL5656"/>
      <c r="AM5656"/>
      <c r="AN5656"/>
      <c r="AO5656"/>
      <c r="AP5656"/>
      <c r="AQ5656"/>
      <c r="AR5656"/>
      <c r="AS5656"/>
      <c r="AT5656"/>
      <c r="AU5656"/>
      <c r="AV5656"/>
      <c r="AW5656"/>
      <c r="AX5656"/>
      <c r="AY5656"/>
      <c r="AZ5656"/>
      <c r="BA5656"/>
      <c r="BB5656"/>
      <c r="BC5656"/>
      <c r="BD5656"/>
      <c r="BE5656"/>
      <c r="BF5656"/>
      <c r="BG5656"/>
      <c r="BH5656"/>
      <c r="BI5656"/>
      <c r="BJ5656"/>
      <c r="BK5656"/>
      <c r="BL5656"/>
      <c r="BM5656"/>
      <c r="BN5656"/>
      <c r="BO5656"/>
      <c r="BP5656"/>
      <c r="BQ5656"/>
      <c r="BR5656"/>
      <c r="BS5656"/>
      <c r="BT5656"/>
      <c r="BU5656"/>
      <c r="BV5656"/>
      <c r="BW5656"/>
      <c r="BX5656"/>
      <c r="BY5656"/>
      <c r="BZ5656"/>
      <c r="CA5656"/>
      <c r="CB5656"/>
      <c r="CC5656"/>
      <c r="CD5656"/>
      <c r="CE5656"/>
      <c r="CF5656"/>
      <c r="CG5656"/>
      <c r="CH5656"/>
      <c r="CI5656"/>
      <c r="CJ5656"/>
      <c r="CK5656"/>
      <c r="CL5656"/>
      <c r="CM5656"/>
      <c r="CN5656"/>
      <c r="CO5656"/>
      <c r="CP5656"/>
      <c r="CQ5656"/>
      <c r="CR5656"/>
      <c r="CS5656"/>
      <c r="CT5656"/>
      <c r="CU5656"/>
      <c r="CV5656"/>
    </row>
    <row r="5657" spans="10:100" x14ac:dyDescent="0.25">
      <c r="J5657"/>
      <c r="K5657"/>
      <c r="L5657"/>
      <c r="M5657"/>
      <c r="N5657"/>
      <c r="O5657"/>
      <c r="P5657"/>
      <c r="Q5657"/>
      <c r="R5657"/>
      <c r="S5657"/>
      <c r="T5657"/>
      <c r="U5657"/>
      <c r="V5657"/>
      <c r="W5657"/>
      <c r="X5657"/>
      <c r="Y5657"/>
      <c r="Z5657"/>
      <c r="AA5657"/>
      <c r="AB5657"/>
      <c r="AC5657"/>
      <c r="AD5657"/>
      <c r="AE5657"/>
      <c r="AF5657"/>
      <c r="AG5657"/>
      <c r="AH5657"/>
      <c r="AI5657"/>
      <c r="AJ5657"/>
      <c r="AK5657"/>
      <c r="AL5657"/>
      <c r="AM5657"/>
      <c r="AN5657"/>
      <c r="AO5657"/>
      <c r="AP5657"/>
      <c r="AQ5657"/>
      <c r="AR5657"/>
      <c r="AS5657"/>
      <c r="AT5657"/>
      <c r="AU5657"/>
      <c r="AV5657"/>
      <c r="AW5657"/>
      <c r="AX5657"/>
      <c r="AY5657"/>
      <c r="AZ5657"/>
      <c r="BA5657"/>
      <c r="BB5657"/>
      <c r="BC5657"/>
      <c r="BD5657"/>
      <c r="BE5657"/>
      <c r="BF5657"/>
      <c r="BG5657"/>
      <c r="BH5657"/>
      <c r="BI5657"/>
      <c r="BJ5657"/>
      <c r="BK5657"/>
      <c r="BL5657"/>
      <c r="BM5657"/>
      <c r="BN5657"/>
      <c r="BO5657"/>
      <c r="BP5657"/>
      <c r="BQ5657"/>
      <c r="BR5657"/>
      <c r="BS5657"/>
      <c r="BT5657"/>
      <c r="BU5657"/>
      <c r="BV5657"/>
      <c r="BW5657"/>
      <c r="BX5657"/>
      <c r="BY5657"/>
      <c r="BZ5657"/>
      <c r="CA5657"/>
      <c r="CB5657"/>
      <c r="CC5657"/>
      <c r="CD5657"/>
      <c r="CE5657"/>
      <c r="CF5657"/>
      <c r="CG5657"/>
      <c r="CH5657"/>
      <c r="CI5657"/>
      <c r="CJ5657"/>
      <c r="CK5657"/>
      <c r="CL5657"/>
      <c r="CM5657"/>
      <c r="CN5657"/>
      <c r="CO5657"/>
      <c r="CP5657"/>
      <c r="CQ5657"/>
      <c r="CR5657"/>
      <c r="CS5657"/>
      <c r="CT5657"/>
      <c r="CU5657"/>
      <c r="CV5657"/>
    </row>
    <row r="5658" spans="10:100" x14ac:dyDescent="0.25">
      <c r="J5658"/>
      <c r="K5658"/>
      <c r="L5658"/>
      <c r="M5658"/>
      <c r="N5658"/>
      <c r="O5658"/>
      <c r="P5658"/>
      <c r="Q5658"/>
      <c r="R5658"/>
      <c r="S5658"/>
      <c r="T5658"/>
      <c r="U5658"/>
      <c r="V5658"/>
      <c r="W5658"/>
      <c r="X5658"/>
      <c r="Y5658"/>
      <c r="Z5658"/>
      <c r="AA5658"/>
      <c r="AB5658"/>
      <c r="AC5658"/>
      <c r="AD5658"/>
      <c r="AE5658"/>
      <c r="AF5658"/>
      <c r="AG5658"/>
      <c r="AH5658"/>
      <c r="AI5658"/>
      <c r="AJ5658"/>
      <c r="AK5658"/>
      <c r="AL5658"/>
      <c r="AM5658"/>
      <c r="AN5658"/>
      <c r="AO5658"/>
      <c r="AP5658"/>
      <c r="AQ5658"/>
      <c r="AR5658"/>
      <c r="AS5658"/>
      <c r="AT5658"/>
      <c r="AU5658"/>
      <c r="AV5658"/>
      <c r="AW5658"/>
      <c r="AX5658"/>
      <c r="AY5658"/>
      <c r="AZ5658"/>
      <c r="BA5658"/>
      <c r="BB5658"/>
      <c r="BC5658"/>
      <c r="BD5658"/>
      <c r="BE5658"/>
      <c r="BF5658"/>
      <c r="BG5658"/>
      <c r="BH5658"/>
      <c r="BI5658"/>
      <c r="BJ5658"/>
      <c r="BK5658"/>
      <c r="BL5658"/>
      <c r="BM5658"/>
      <c r="BN5658"/>
      <c r="BO5658"/>
      <c r="BP5658"/>
      <c r="BQ5658"/>
      <c r="BR5658"/>
      <c r="BS5658"/>
      <c r="BT5658"/>
      <c r="BU5658"/>
      <c r="BV5658"/>
      <c r="BW5658"/>
      <c r="BX5658"/>
      <c r="BY5658"/>
      <c r="BZ5658"/>
      <c r="CA5658"/>
      <c r="CB5658"/>
      <c r="CC5658"/>
      <c r="CD5658"/>
      <c r="CE5658"/>
      <c r="CF5658"/>
      <c r="CG5658"/>
      <c r="CH5658"/>
      <c r="CI5658"/>
      <c r="CJ5658"/>
      <c r="CK5658"/>
      <c r="CL5658"/>
      <c r="CM5658"/>
      <c r="CN5658"/>
      <c r="CO5658"/>
      <c r="CP5658"/>
      <c r="CQ5658"/>
      <c r="CR5658"/>
      <c r="CS5658"/>
      <c r="CT5658"/>
      <c r="CU5658"/>
      <c r="CV5658"/>
    </row>
    <row r="5659" spans="10:100" x14ac:dyDescent="0.25">
      <c r="J5659"/>
      <c r="K5659"/>
      <c r="L5659"/>
      <c r="M5659"/>
      <c r="N5659"/>
      <c r="O5659"/>
      <c r="P5659"/>
      <c r="Q5659"/>
      <c r="R5659"/>
      <c r="S5659"/>
      <c r="T5659"/>
      <c r="U5659"/>
      <c r="V5659"/>
      <c r="W5659"/>
      <c r="X5659"/>
      <c r="Y5659"/>
      <c r="Z5659"/>
      <c r="AA5659"/>
      <c r="AB5659"/>
      <c r="AC5659"/>
      <c r="AD5659"/>
      <c r="AE5659"/>
      <c r="AF5659"/>
      <c r="AG5659"/>
      <c r="AH5659"/>
      <c r="AI5659"/>
      <c r="AJ5659"/>
      <c r="AK5659"/>
      <c r="AL5659"/>
      <c r="AM5659"/>
      <c r="AN5659"/>
      <c r="AO5659"/>
      <c r="AP5659"/>
      <c r="AQ5659"/>
      <c r="AR5659"/>
      <c r="AS5659"/>
      <c r="AT5659"/>
      <c r="AU5659"/>
      <c r="AV5659"/>
      <c r="AW5659"/>
      <c r="AX5659"/>
      <c r="AY5659"/>
      <c r="AZ5659"/>
      <c r="BA5659"/>
      <c r="BB5659"/>
      <c r="BC5659"/>
      <c r="BD5659"/>
      <c r="BE5659"/>
      <c r="BF5659"/>
      <c r="BG5659"/>
      <c r="BH5659"/>
      <c r="BI5659"/>
      <c r="BJ5659"/>
      <c r="BK5659"/>
      <c r="BL5659"/>
      <c r="BM5659"/>
      <c r="BN5659"/>
      <c r="BO5659"/>
      <c r="BP5659"/>
      <c r="BQ5659"/>
      <c r="BR5659"/>
      <c r="BS5659"/>
      <c r="BT5659"/>
      <c r="BU5659"/>
      <c r="BV5659"/>
      <c r="BW5659"/>
      <c r="BX5659"/>
      <c r="BY5659"/>
      <c r="BZ5659"/>
      <c r="CA5659"/>
      <c r="CB5659"/>
      <c r="CC5659"/>
      <c r="CD5659"/>
      <c r="CE5659"/>
      <c r="CF5659"/>
      <c r="CG5659"/>
      <c r="CH5659"/>
      <c r="CI5659"/>
      <c r="CJ5659"/>
      <c r="CK5659"/>
      <c r="CL5659"/>
      <c r="CM5659"/>
      <c r="CN5659"/>
      <c r="CO5659"/>
      <c r="CP5659"/>
      <c r="CQ5659"/>
      <c r="CR5659"/>
      <c r="CS5659"/>
      <c r="CT5659"/>
      <c r="CU5659"/>
      <c r="CV5659"/>
    </row>
    <row r="5660" spans="10:100" x14ac:dyDescent="0.25">
      <c r="J5660"/>
      <c r="K5660"/>
      <c r="L5660"/>
      <c r="M5660"/>
      <c r="N5660"/>
      <c r="O5660"/>
      <c r="P5660"/>
      <c r="Q5660"/>
      <c r="R5660"/>
      <c r="S5660"/>
      <c r="T5660"/>
      <c r="U5660"/>
      <c r="V5660"/>
      <c r="W5660"/>
      <c r="X5660"/>
      <c r="Y5660"/>
      <c r="Z5660"/>
      <c r="AA5660"/>
      <c r="AB5660"/>
      <c r="AC5660"/>
      <c r="AD5660"/>
      <c r="AE5660"/>
      <c r="AF5660"/>
      <c r="AG5660"/>
      <c r="AH5660"/>
      <c r="AI5660"/>
      <c r="AJ5660"/>
      <c r="AK5660"/>
      <c r="AL5660"/>
      <c r="AM5660"/>
      <c r="AN5660"/>
      <c r="AO5660"/>
      <c r="AP5660"/>
      <c r="AQ5660"/>
      <c r="AR5660"/>
      <c r="AS5660"/>
      <c r="AT5660"/>
      <c r="AU5660"/>
      <c r="AV5660"/>
      <c r="AW5660"/>
      <c r="AX5660"/>
      <c r="AY5660"/>
      <c r="AZ5660"/>
      <c r="BA5660"/>
      <c r="BB5660"/>
      <c r="BC5660"/>
      <c r="BD5660"/>
      <c r="BE5660"/>
      <c r="BF5660"/>
      <c r="BG5660"/>
      <c r="BH5660"/>
      <c r="BI5660"/>
      <c r="BJ5660"/>
      <c r="BK5660"/>
      <c r="BL5660"/>
      <c r="BM5660"/>
      <c r="BN5660"/>
      <c r="BO5660"/>
      <c r="BP5660"/>
      <c r="BQ5660"/>
      <c r="BR5660"/>
      <c r="BS5660"/>
      <c r="BT5660"/>
      <c r="BU5660"/>
      <c r="BV5660"/>
      <c r="BW5660"/>
      <c r="BX5660"/>
      <c r="BY5660"/>
      <c r="BZ5660"/>
      <c r="CA5660"/>
      <c r="CB5660"/>
      <c r="CC5660"/>
      <c r="CD5660"/>
      <c r="CE5660"/>
      <c r="CF5660"/>
      <c r="CG5660"/>
      <c r="CH5660"/>
      <c r="CI5660"/>
      <c r="CJ5660"/>
      <c r="CK5660"/>
      <c r="CL5660"/>
      <c r="CM5660"/>
      <c r="CN5660"/>
      <c r="CO5660"/>
      <c r="CP5660"/>
      <c r="CQ5660"/>
      <c r="CR5660"/>
      <c r="CS5660"/>
      <c r="CT5660"/>
      <c r="CU5660"/>
      <c r="CV5660"/>
    </row>
    <row r="5661" spans="10:100" x14ac:dyDescent="0.25">
      <c r="J5661"/>
      <c r="K5661"/>
      <c r="L5661"/>
      <c r="M5661"/>
      <c r="N5661"/>
      <c r="O5661"/>
      <c r="P5661"/>
      <c r="Q5661"/>
      <c r="R5661"/>
      <c r="S5661"/>
      <c r="T5661"/>
      <c r="U5661"/>
      <c r="V5661"/>
      <c r="W5661"/>
      <c r="X5661"/>
      <c r="Y5661"/>
      <c r="Z5661"/>
      <c r="AA5661"/>
      <c r="AB5661"/>
      <c r="AC5661"/>
      <c r="AD5661"/>
      <c r="AE5661"/>
      <c r="AF5661"/>
      <c r="AG5661"/>
      <c r="AH5661"/>
      <c r="AI5661"/>
      <c r="AJ5661"/>
      <c r="AK5661"/>
      <c r="AL5661"/>
      <c r="AM5661"/>
      <c r="AN5661"/>
      <c r="AO5661"/>
      <c r="AP5661"/>
      <c r="AQ5661"/>
      <c r="AR5661"/>
      <c r="AS5661"/>
      <c r="AT5661"/>
      <c r="AU5661"/>
      <c r="AV5661"/>
      <c r="AW5661"/>
      <c r="AX5661"/>
      <c r="AY5661"/>
      <c r="AZ5661"/>
      <c r="BA5661"/>
      <c r="BB5661"/>
      <c r="BC5661"/>
      <c r="BD5661"/>
      <c r="BE5661"/>
      <c r="BF5661"/>
      <c r="BG5661"/>
      <c r="BH5661"/>
      <c r="BI5661"/>
      <c r="BJ5661"/>
      <c r="BK5661"/>
      <c r="BL5661"/>
      <c r="BM5661"/>
      <c r="BN5661"/>
      <c r="BO5661"/>
      <c r="BP5661"/>
      <c r="BQ5661"/>
      <c r="BR5661"/>
      <c r="BS5661"/>
      <c r="BT5661"/>
      <c r="BU5661"/>
      <c r="BV5661"/>
      <c r="BW5661"/>
      <c r="BX5661"/>
      <c r="BY5661"/>
      <c r="BZ5661"/>
      <c r="CA5661"/>
      <c r="CB5661"/>
      <c r="CC5661"/>
      <c r="CD5661"/>
      <c r="CE5661"/>
      <c r="CF5661"/>
      <c r="CG5661"/>
      <c r="CH5661"/>
      <c r="CI5661"/>
      <c r="CJ5661"/>
      <c r="CK5661"/>
      <c r="CL5661"/>
      <c r="CM5661"/>
      <c r="CN5661"/>
      <c r="CO5661"/>
      <c r="CP5661"/>
      <c r="CQ5661"/>
      <c r="CR5661"/>
      <c r="CS5661"/>
      <c r="CT5661"/>
      <c r="CU5661"/>
      <c r="CV5661"/>
    </row>
    <row r="5662" spans="10:100" x14ac:dyDescent="0.25">
      <c r="J5662"/>
      <c r="K5662"/>
      <c r="L5662"/>
      <c r="M5662"/>
      <c r="N5662"/>
      <c r="O5662"/>
      <c r="P5662"/>
      <c r="Q5662"/>
      <c r="R5662"/>
      <c r="S5662"/>
      <c r="T5662"/>
      <c r="U5662"/>
      <c r="V5662"/>
      <c r="W5662"/>
      <c r="X5662"/>
      <c r="Y5662"/>
      <c r="Z5662"/>
      <c r="AA5662"/>
      <c r="AB5662"/>
      <c r="AC5662"/>
      <c r="AD5662"/>
      <c r="AE5662"/>
      <c r="AF5662"/>
      <c r="AG5662"/>
      <c r="AH5662"/>
      <c r="AI5662"/>
      <c r="AJ5662"/>
      <c r="AK5662"/>
      <c r="AL5662"/>
      <c r="AM5662"/>
      <c r="AN5662"/>
      <c r="AO5662"/>
      <c r="AP5662"/>
      <c r="AQ5662"/>
      <c r="AR5662"/>
      <c r="AS5662"/>
      <c r="AT5662"/>
      <c r="AU5662"/>
      <c r="AV5662"/>
      <c r="AW5662"/>
      <c r="AX5662"/>
      <c r="AY5662"/>
      <c r="AZ5662"/>
      <c r="BA5662"/>
      <c r="BB5662"/>
      <c r="BC5662"/>
      <c r="BD5662"/>
      <c r="BE5662"/>
      <c r="BF5662"/>
      <c r="BG5662"/>
      <c r="BH5662"/>
      <c r="BI5662"/>
      <c r="BJ5662"/>
      <c r="BK5662"/>
      <c r="BL5662"/>
      <c r="BM5662"/>
      <c r="BN5662"/>
      <c r="BO5662"/>
      <c r="BP5662"/>
      <c r="BQ5662"/>
      <c r="BR5662"/>
      <c r="BS5662"/>
      <c r="BT5662"/>
      <c r="BU5662"/>
      <c r="BV5662"/>
      <c r="BW5662"/>
      <c r="BX5662"/>
      <c r="BY5662"/>
      <c r="BZ5662"/>
      <c r="CA5662"/>
      <c r="CB5662"/>
      <c r="CC5662"/>
      <c r="CD5662"/>
      <c r="CE5662"/>
      <c r="CF5662"/>
      <c r="CG5662"/>
      <c r="CH5662"/>
      <c r="CI5662"/>
      <c r="CJ5662"/>
      <c r="CK5662"/>
      <c r="CL5662"/>
      <c r="CM5662"/>
      <c r="CN5662"/>
      <c r="CO5662"/>
      <c r="CP5662"/>
      <c r="CQ5662"/>
      <c r="CR5662"/>
      <c r="CS5662"/>
      <c r="CT5662"/>
      <c r="CU5662"/>
      <c r="CV5662"/>
    </row>
    <row r="5663" spans="10:100" x14ac:dyDescent="0.25">
      <c r="J5663"/>
      <c r="K5663"/>
      <c r="L5663"/>
      <c r="M5663"/>
      <c r="N5663"/>
      <c r="O5663"/>
      <c r="P5663"/>
      <c r="Q5663"/>
      <c r="R5663"/>
      <c r="S5663"/>
      <c r="T5663"/>
      <c r="U5663"/>
      <c r="V5663"/>
      <c r="W5663"/>
      <c r="X5663"/>
      <c r="Y5663"/>
      <c r="Z5663"/>
      <c r="AA5663"/>
      <c r="AB5663"/>
      <c r="AC5663"/>
      <c r="AD5663"/>
      <c r="AE5663"/>
      <c r="AF5663"/>
      <c r="AG5663"/>
      <c r="AH5663"/>
      <c r="AI5663"/>
      <c r="AJ5663"/>
      <c r="AK5663"/>
      <c r="AL5663"/>
      <c r="AM5663"/>
      <c r="AN5663"/>
      <c r="AO5663"/>
      <c r="AP5663"/>
      <c r="AQ5663"/>
      <c r="AR5663"/>
      <c r="AS5663"/>
      <c r="AT5663"/>
      <c r="AU5663"/>
      <c r="AV5663"/>
      <c r="AW5663"/>
      <c r="AX5663"/>
      <c r="AY5663"/>
      <c r="AZ5663"/>
      <c r="BA5663"/>
      <c r="BB5663"/>
      <c r="BC5663"/>
      <c r="BD5663"/>
      <c r="BE5663"/>
      <c r="BF5663"/>
      <c r="BG5663"/>
      <c r="BH5663"/>
      <c r="BI5663"/>
      <c r="BJ5663"/>
      <c r="BK5663"/>
      <c r="BL5663"/>
      <c r="BM5663"/>
      <c r="BN5663"/>
      <c r="BO5663"/>
      <c r="BP5663"/>
      <c r="BQ5663"/>
      <c r="BR5663"/>
      <c r="BS5663"/>
      <c r="BT5663"/>
      <c r="BU5663"/>
      <c r="BV5663"/>
      <c r="BW5663"/>
      <c r="BX5663"/>
      <c r="BY5663"/>
      <c r="BZ5663"/>
      <c r="CA5663"/>
      <c r="CB5663"/>
      <c r="CC5663"/>
      <c r="CD5663"/>
      <c r="CE5663"/>
      <c r="CF5663"/>
      <c r="CG5663"/>
      <c r="CH5663"/>
      <c r="CI5663"/>
      <c r="CJ5663"/>
      <c r="CK5663"/>
      <c r="CL5663"/>
      <c r="CM5663"/>
      <c r="CN5663"/>
      <c r="CO5663"/>
      <c r="CP5663"/>
      <c r="CQ5663"/>
      <c r="CR5663"/>
      <c r="CS5663"/>
      <c r="CT5663"/>
      <c r="CU5663"/>
      <c r="CV5663"/>
    </row>
    <row r="5664" spans="10:100" x14ac:dyDescent="0.25">
      <c r="J5664"/>
      <c r="K5664"/>
      <c r="L5664"/>
      <c r="M5664"/>
      <c r="N5664"/>
      <c r="O5664"/>
      <c r="P5664"/>
      <c r="Q5664"/>
      <c r="R5664"/>
      <c r="S5664"/>
      <c r="T5664"/>
      <c r="U5664"/>
      <c r="V5664"/>
      <c r="W5664"/>
      <c r="X5664"/>
      <c r="Y5664"/>
      <c r="Z5664"/>
      <c r="AA5664"/>
      <c r="AB5664"/>
      <c r="AC5664"/>
      <c r="AD5664"/>
      <c r="AE5664"/>
      <c r="AF5664"/>
      <c r="AG5664"/>
      <c r="AH5664"/>
      <c r="AI5664"/>
      <c r="AJ5664"/>
      <c r="AK5664"/>
      <c r="AL5664"/>
      <c r="AM5664"/>
      <c r="AN5664"/>
      <c r="AO5664"/>
      <c r="AP5664"/>
      <c r="AQ5664"/>
      <c r="AR5664"/>
      <c r="AS5664"/>
      <c r="AT5664"/>
      <c r="AU5664"/>
      <c r="AV5664"/>
      <c r="AW5664"/>
      <c r="AX5664"/>
      <c r="AY5664"/>
      <c r="AZ5664"/>
      <c r="BA5664"/>
      <c r="BB5664"/>
      <c r="BC5664"/>
      <c r="BD5664"/>
      <c r="BE5664"/>
      <c r="BF5664"/>
      <c r="BG5664"/>
      <c r="BH5664"/>
      <c r="BI5664"/>
      <c r="BJ5664"/>
      <c r="BK5664"/>
      <c r="BL5664"/>
      <c r="BM5664"/>
      <c r="BN5664"/>
      <c r="BO5664"/>
      <c r="BP5664"/>
      <c r="BQ5664"/>
      <c r="BR5664"/>
      <c r="BS5664"/>
      <c r="BT5664"/>
      <c r="BU5664"/>
      <c r="BV5664"/>
      <c r="BW5664"/>
      <c r="BX5664"/>
      <c r="BY5664"/>
      <c r="BZ5664"/>
      <c r="CA5664"/>
      <c r="CB5664"/>
      <c r="CC5664"/>
      <c r="CD5664"/>
      <c r="CE5664"/>
      <c r="CF5664"/>
      <c r="CG5664"/>
      <c r="CH5664"/>
      <c r="CI5664"/>
      <c r="CJ5664"/>
      <c r="CK5664"/>
      <c r="CL5664"/>
      <c r="CM5664"/>
      <c r="CN5664"/>
      <c r="CO5664"/>
      <c r="CP5664"/>
      <c r="CQ5664"/>
      <c r="CR5664"/>
      <c r="CS5664"/>
      <c r="CT5664"/>
      <c r="CU5664"/>
      <c r="CV5664"/>
    </row>
    <row r="5665" spans="10:100" x14ac:dyDescent="0.25">
      <c r="J5665"/>
      <c r="K5665"/>
      <c r="L5665"/>
      <c r="M5665"/>
      <c r="N5665"/>
      <c r="O5665"/>
      <c r="P5665"/>
      <c r="Q5665"/>
      <c r="R5665"/>
      <c r="S5665"/>
      <c r="T5665"/>
      <c r="U5665"/>
      <c r="V5665"/>
      <c r="W5665"/>
      <c r="X5665"/>
      <c r="Y5665"/>
      <c r="Z5665"/>
      <c r="AA5665"/>
      <c r="AB5665"/>
      <c r="AC5665"/>
      <c r="AD5665"/>
      <c r="AE5665"/>
      <c r="AF5665"/>
      <c r="AG5665"/>
      <c r="AH5665"/>
      <c r="AI5665"/>
      <c r="AJ5665"/>
      <c r="AK5665"/>
      <c r="AL5665"/>
      <c r="AM5665"/>
      <c r="AN5665"/>
      <c r="AO5665"/>
      <c r="AP5665"/>
      <c r="AQ5665"/>
      <c r="AR5665"/>
      <c r="AS5665"/>
      <c r="AT5665"/>
      <c r="AU5665"/>
      <c r="AV5665"/>
      <c r="AW5665"/>
      <c r="AX5665"/>
      <c r="AY5665"/>
      <c r="AZ5665"/>
      <c r="BA5665"/>
      <c r="BB5665"/>
      <c r="BC5665"/>
      <c r="BD5665"/>
      <c r="BE5665"/>
      <c r="BF5665"/>
      <c r="BG5665"/>
      <c r="BH5665"/>
      <c r="BI5665"/>
      <c r="BJ5665"/>
      <c r="BK5665"/>
      <c r="BL5665"/>
      <c r="BM5665"/>
      <c r="BN5665"/>
      <c r="BO5665"/>
      <c r="BP5665"/>
      <c r="BQ5665"/>
      <c r="BR5665"/>
      <c r="BS5665"/>
      <c r="BT5665"/>
      <c r="BU5665"/>
      <c r="BV5665"/>
      <c r="BW5665"/>
      <c r="BX5665"/>
      <c r="BY5665"/>
      <c r="BZ5665"/>
      <c r="CA5665"/>
      <c r="CB5665"/>
      <c r="CC5665"/>
      <c r="CD5665"/>
      <c r="CE5665"/>
      <c r="CF5665"/>
      <c r="CG5665"/>
      <c r="CH5665"/>
      <c r="CI5665"/>
      <c r="CJ5665"/>
      <c r="CK5665"/>
      <c r="CL5665"/>
      <c r="CM5665"/>
      <c r="CN5665"/>
      <c r="CO5665"/>
      <c r="CP5665"/>
      <c r="CQ5665"/>
      <c r="CR5665"/>
      <c r="CS5665"/>
      <c r="CT5665"/>
      <c r="CU5665"/>
      <c r="CV5665"/>
    </row>
    <row r="5666" spans="10:100" x14ac:dyDescent="0.25">
      <c r="J5666"/>
      <c r="K5666"/>
      <c r="L5666"/>
      <c r="M5666"/>
      <c r="N5666"/>
      <c r="O5666"/>
      <c r="P5666"/>
      <c r="Q5666"/>
      <c r="R5666"/>
      <c r="S5666"/>
      <c r="T5666"/>
      <c r="U5666"/>
      <c r="V5666"/>
      <c r="W5666"/>
      <c r="X5666"/>
      <c r="Y5666"/>
      <c r="Z5666"/>
      <c r="AA5666"/>
      <c r="AB5666"/>
      <c r="AC5666"/>
      <c r="AD5666"/>
      <c r="AE5666"/>
      <c r="AF5666"/>
      <c r="AG5666"/>
      <c r="AH5666"/>
      <c r="AI5666"/>
      <c r="AJ5666"/>
      <c r="AK5666"/>
      <c r="AL5666"/>
      <c r="AM5666"/>
      <c r="AN5666"/>
      <c r="AO5666"/>
      <c r="AP5666"/>
      <c r="AQ5666"/>
      <c r="AR5666"/>
      <c r="AS5666"/>
      <c r="AT5666"/>
      <c r="AU5666"/>
      <c r="AV5666"/>
      <c r="AW5666"/>
      <c r="AX5666"/>
      <c r="AY5666"/>
      <c r="AZ5666"/>
      <c r="BA5666"/>
      <c r="BB5666"/>
      <c r="BC5666"/>
      <c r="BD5666"/>
      <c r="BE5666"/>
      <c r="BF5666"/>
      <c r="BG5666"/>
      <c r="BH5666"/>
      <c r="BI5666"/>
      <c r="BJ5666"/>
      <c r="BK5666"/>
      <c r="BL5666"/>
      <c r="BM5666"/>
      <c r="BN5666"/>
      <c r="BO5666"/>
      <c r="BP5666"/>
      <c r="BQ5666"/>
      <c r="BR5666"/>
      <c r="BS5666"/>
      <c r="BT5666"/>
      <c r="BU5666"/>
      <c r="BV5666"/>
      <c r="BW5666"/>
      <c r="BX5666"/>
      <c r="BY5666"/>
      <c r="BZ5666"/>
      <c r="CA5666"/>
      <c r="CB5666"/>
      <c r="CC5666"/>
      <c r="CD5666"/>
      <c r="CE5666"/>
      <c r="CF5666"/>
      <c r="CG5666"/>
      <c r="CH5666"/>
      <c r="CI5666"/>
      <c r="CJ5666"/>
      <c r="CK5666"/>
      <c r="CL5666"/>
      <c r="CM5666"/>
      <c r="CN5666"/>
      <c r="CO5666"/>
      <c r="CP5666"/>
      <c r="CQ5666"/>
      <c r="CR5666"/>
      <c r="CS5666"/>
      <c r="CT5666"/>
      <c r="CU5666"/>
      <c r="CV5666"/>
    </row>
    <row r="5667" spans="10:100" x14ac:dyDescent="0.25">
      <c r="J5667"/>
      <c r="K5667"/>
      <c r="L5667"/>
      <c r="M5667"/>
      <c r="N5667"/>
      <c r="O5667"/>
      <c r="P5667"/>
      <c r="Q5667"/>
      <c r="R5667"/>
      <c r="S5667"/>
      <c r="T5667"/>
      <c r="U5667"/>
      <c r="V5667"/>
      <c r="W5667"/>
      <c r="X5667"/>
      <c r="Y5667"/>
      <c r="Z5667"/>
      <c r="AA5667"/>
      <c r="AB5667"/>
      <c r="AC5667"/>
      <c r="AD5667"/>
      <c r="AE5667"/>
      <c r="AF5667"/>
      <c r="AG5667"/>
      <c r="AH5667"/>
      <c r="AI5667"/>
      <c r="AJ5667"/>
      <c r="AK5667"/>
      <c r="AL5667"/>
      <c r="AM5667"/>
      <c r="AN5667"/>
      <c r="AO5667"/>
      <c r="AP5667"/>
      <c r="AQ5667"/>
      <c r="AR5667"/>
      <c r="AS5667"/>
      <c r="AT5667"/>
      <c r="AU5667"/>
      <c r="AV5667"/>
      <c r="AW5667"/>
      <c r="AX5667"/>
      <c r="AY5667"/>
      <c r="AZ5667"/>
      <c r="BA5667"/>
      <c r="BB5667"/>
      <c r="BC5667"/>
      <c r="BD5667"/>
      <c r="BE5667"/>
      <c r="BF5667"/>
      <c r="BG5667"/>
      <c r="BH5667"/>
      <c r="BI5667"/>
      <c r="BJ5667"/>
      <c r="BK5667"/>
      <c r="BL5667"/>
      <c r="BM5667"/>
      <c r="BN5667"/>
      <c r="BO5667"/>
      <c r="BP5667"/>
      <c r="BQ5667"/>
      <c r="BR5667"/>
      <c r="BS5667"/>
      <c r="BT5667"/>
      <c r="BU5667"/>
      <c r="BV5667"/>
      <c r="BW5667"/>
      <c r="BX5667"/>
      <c r="BY5667"/>
      <c r="BZ5667"/>
      <c r="CA5667"/>
      <c r="CB5667"/>
      <c r="CC5667"/>
      <c r="CD5667"/>
      <c r="CE5667"/>
      <c r="CF5667"/>
      <c r="CG5667"/>
      <c r="CH5667"/>
      <c r="CI5667"/>
      <c r="CJ5667"/>
      <c r="CK5667"/>
      <c r="CL5667"/>
      <c r="CM5667"/>
      <c r="CN5667"/>
      <c r="CO5667"/>
      <c r="CP5667"/>
      <c r="CQ5667"/>
      <c r="CR5667"/>
      <c r="CS5667"/>
      <c r="CT5667"/>
      <c r="CU5667"/>
      <c r="CV5667"/>
    </row>
    <row r="5668" spans="10:100" x14ac:dyDescent="0.25">
      <c r="J5668"/>
      <c r="K5668"/>
      <c r="L5668"/>
      <c r="M5668"/>
      <c r="N5668"/>
      <c r="O5668"/>
      <c r="P5668"/>
      <c r="Q5668"/>
      <c r="R5668"/>
      <c r="S5668"/>
      <c r="T5668"/>
      <c r="U5668"/>
      <c r="V5668"/>
      <c r="W5668"/>
      <c r="X5668"/>
      <c r="Y5668"/>
      <c r="Z5668"/>
      <c r="AA5668"/>
      <c r="AB5668"/>
      <c r="AC5668"/>
      <c r="AD5668"/>
      <c r="AE5668"/>
      <c r="AF5668"/>
      <c r="AG5668"/>
      <c r="AH5668"/>
      <c r="AI5668"/>
      <c r="AJ5668"/>
      <c r="AK5668"/>
      <c r="AL5668"/>
      <c r="AM5668"/>
      <c r="AN5668"/>
      <c r="AO5668"/>
      <c r="AP5668"/>
      <c r="AQ5668"/>
      <c r="AR5668"/>
      <c r="AS5668"/>
      <c r="AT5668"/>
      <c r="AU5668"/>
      <c r="AV5668"/>
      <c r="AW5668"/>
      <c r="AX5668"/>
      <c r="AY5668"/>
      <c r="AZ5668"/>
      <c r="BA5668"/>
      <c r="BB5668"/>
      <c r="BC5668"/>
      <c r="BD5668"/>
      <c r="BE5668"/>
      <c r="BF5668"/>
      <c r="BG5668"/>
      <c r="BH5668"/>
      <c r="BI5668"/>
      <c r="BJ5668"/>
      <c r="BK5668"/>
      <c r="BL5668"/>
      <c r="BM5668"/>
      <c r="BN5668"/>
      <c r="BO5668"/>
      <c r="BP5668"/>
      <c r="BQ5668"/>
      <c r="BR5668"/>
      <c r="BS5668"/>
      <c r="BT5668"/>
      <c r="BU5668"/>
      <c r="BV5668"/>
      <c r="BW5668"/>
      <c r="BX5668"/>
      <c r="BY5668"/>
      <c r="BZ5668"/>
      <c r="CA5668"/>
      <c r="CB5668"/>
      <c r="CC5668"/>
      <c r="CD5668"/>
      <c r="CE5668"/>
      <c r="CF5668"/>
      <c r="CG5668"/>
      <c r="CH5668"/>
      <c r="CI5668"/>
      <c r="CJ5668"/>
      <c r="CK5668"/>
      <c r="CL5668"/>
      <c r="CM5668"/>
      <c r="CN5668"/>
      <c r="CO5668"/>
      <c r="CP5668"/>
      <c r="CQ5668"/>
      <c r="CR5668"/>
      <c r="CS5668"/>
      <c r="CT5668"/>
      <c r="CU5668"/>
      <c r="CV5668"/>
    </row>
    <row r="5669" spans="10:100" x14ac:dyDescent="0.25">
      <c r="J5669"/>
      <c r="K5669"/>
      <c r="L5669"/>
      <c r="M5669"/>
      <c r="N5669"/>
      <c r="O5669"/>
      <c r="P5669"/>
      <c r="Q5669"/>
      <c r="R5669"/>
      <c r="S5669"/>
      <c r="T5669"/>
      <c r="U5669"/>
      <c r="V5669"/>
      <c r="W5669"/>
      <c r="X5669"/>
      <c r="Y5669"/>
      <c r="Z5669"/>
      <c r="AA5669"/>
      <c r="AB5669"/>
      <c r="AC5669"/>
      <c r="AD5669"/>
      <c r="AE5669"/>
      <c r="AF5669"/>
      <c r="AG5669"/>
      <c r="AH5669"/>
      <c r="AI5669"/>
      <c r="AJ5669"/>
      <c r="AK5669"/>
      <c r="AL5669"/>
      <c r="AM5669"/>
      <c r="AN5669"/>
      <c r="AO5669"/>
      <c r="AP5669"/>
      <c r="AQ5669"/>
      <c r="AR5669"/>
      <c r="AS5669"/>
      <c r="AT5669"/>
      <c r="AU5669"/>
      <c r="AV5669"/>
      <c r="AW5669"/>
      <c r="AX5669"/>
      <c r="AY5669"/>
      <c r="AZ5669"/>
      <c r="BA5669"/>
      <c r="BB5669"/>
      <c r="BC5669"/>
      <c r="BD5669"/>
      <c r="BE5669"/>
      <c r="BF5669"/>
      <c r="BG5669"/>
      <c r="BH5669"/>
      <c r="BI5669"/>
      <c r="BJ5669"/>
      <c r="BK5669"/>
      <c r="BL5669"/>
      <c r="BM5669"/>
      <c r="BN5669"/>
      <c r="BO5669"/>
      <c r="BP5669"/>
      <c r="BQ5669"/>
      <c r="BR5669"/>
      <c r="BS5669"/>
      <c r="BT5669"/>
      <c r="BU5669"/>
      <c r="BV5669"/>
      <c r="BW5669"/>
      <c r="BX5669"/>
      <c r="BY5669"/>
      <c r="BZ5669"/>
      <c r="CA5669"/>
      <c r="CB5669"/>
      <c r="CC5669"/>
      <c r="CD5669"/>
      <c r="CE5669"/>
      <c r="CF5669"/>
      <c r="CG5669"/>
      <c r="CH5669"/>
      <c r="CI5669"/>
      <c r="CJ5669"/>
      <c r="CK5669"/>
      <c r="CL5669"/>
      <c r="CM5669"/>
      <c r="CN5669"/>
      <c r="CO5669"/>
      <c r="CP5669"/>
      <c r="CQ5669"/>
      <c r="CR5669"/>
      <c r="CS5669"/>
      <c r="CT5669"/>
      <c r="CU5669"/>
      <c r="CV5669"/>
    </row>
    <row r="5670" spans="10:100" x14ac:dyDescent="0.25">
      <c r="J5670"/>
      <c r="K5670"/>
      <c r="L5670"/>
      <c r="M5670"/>
      <c r="N5670"/>
      <c r="O5670"/>
      <c r="P5670"/>
      <c r="Q5670"/>
      <c r="R5670"/>
      <c r="S5670"/>
      <c r="T5670"/>
      <c r="U5670"/>
      <c r="V5670"/>
      <c r="W5670"/>
      <c r="X5670"/>
      <c r="Y5670"/>
      <c r="Z5670"/>
      <c r="AA5670"/>
      <c r="AB5670"/>
      <c r="AC5670"/>
      <c r="AD5670"/>
      <c r="AE5670"/>
      <c r="AF5670"/>
      <c r="AG5670"/>
      <c r="AH5670"/>
      <c r="AI5670"/>
      <c r="AJ5670"/>
      <c r="AK5670"/>
      <c r="AL5670"/>
      <c r="AM5670"/>
      <c r="AN5670"/>
      <c r="AO5670"/>
      <c r="AP5670"/>
      <c r="AQ5670"/>
      <c r="AR5670"/>
      <c r="AS5670"/>
      <c r="AT5670"/>
      <c r="AU5670"/>
      <c r="AV5670"/>
      <c r="AW5670"/>
      <c r="AX5670"/>
      <c r="AY5670"/>
      <c r="AZ5670"/>
      <c r="BA5670"/>
      <c r="BB5670"/>
      <c r="BC5670"/>
      <c r="BD5670"/>
      <c r="BE5670"/>
      <c r="BF5670"/>
      <c r="BG5670"/>
      <c r="BH5670"/>
      <c r="BI5670"/>
      <c r="BJ5670"/>
      <c r="BK5670"/>
      <c r="BL5670"/>
      <c r="BM5670"/>
      <c r="BN5670"/>
      <c r="BO5670"/>
      <c r="BP5670"/>
      <c r="BQ5670"/>
      <c r="BR5670"/>
      <c r="BS5670"/>
      <c r="BT5670"/>
      <c r="BU5670"/>
      <c r="BV5670"/>
      <c r="BW5670"/>
      <c r="BX5670"/>
      <c r="BY5670"/>
      <c r="BZ5670"/>
      <c r="CA5670"/>
      <c r="CB5670"/>
      <c r="CC5670"/>
      <c r="CD5670"/>
      <c r="CE5670"/>
      <c r="CF5670"/>
      <c r="CG5670"/>
      <c r="CH5670"/>
      <c r="CI5670"/>
      <c r="CJ5670"/>
      <c r="CK5670"/>
      <c r="CL5670"/>
      <c r="CM5670"/>
      <c r="CN5670"/>
      <c r="CO5670"/>
      <c r="CP5670"/>
      <c r="CQ5670"/>
      <c r="CR5670"/>
      <c r="CS5670"/>
      <c r="CT5670"/>
      <c r="CU5670"/>
      <c r="CV5670"/>
    </row>
    <row r="5671" spans="10:100" x14ac:dyDescent="0.25">
      <c r="J5671"/>
      <c r="K5671"/>
      <c r="L5671"/>
      <c r="M5671"/>
      <c r="N5671"/>
      <c r="O5671"/>
      <c r="P5671"/>
      <c r="Q5671"/>
      <c r="R5671"/>
      <c r="S5671"/>
      <c r="T5671"/>
      <c r="U5671"/>
      <c r="V5671"/>
      <c r="W5671"/>
      <c r="X5671"/>
      <c r="Y5671"/>
      <c r="Z5671"/>
      <c r="AA5671"/>
      <c r="AB5671"/>
      <c r="AC5671"/>
      <c r="AD5671"/>
      <c r="AE5671"/>
      <c r="AF5671"/>
      <c r="AG5671"/>
      <c r="AH5671"/>
      <c r="AI5671"/>
      <c r="AJ5671"/>
      <c r="AK5671"/>
      <c r="AL5671"/>
      <c r="AM5671"/>
      <c r="AN5671"/>
      <c r="AO5671"/>
      <c r="AP5671"/>
      <c r="AQ5671"/>
      <c r="AR5671"/>
      <c r="AS5671"/>
      <c r="AT5671"/>
      <c r="AU5671"/>
      <c r="AV5671"/>
      <c r="AW5671"/>
      <c r="AX5671"/>
      <c r="AY5671"/>
      <c r="AZ5671"/>
      <c r="BA5671"/>
      <c r="BB5671"/>
      <c r="BC5671"/>
      <c r="BD5671"/>
      <c r="BE5671"/>
      <c r="BF5671"/>
      <c r="BG5671"/>
      <c r="BH5671"/>
      <c r="BI5671"/>
      <c r="BJ5671"/>
      <c r="BK5671"/>
      <c r="BL5671"/>
      <c r="BM5671"/>
      <c r="BN5671"/>
      <c r="BO5671"/>
      <c r="BP5671"/>
      <c r="BQ5671"/>
      <c r="BR5671"/>
      <c r="BS5671"/>
      <c r="BT5671"/>
      <c r="BU5671"/>
      <c r="BV5671"/>
      <c r="BW5671"/>
      <c r="BX5671"/>
      <c r="BY5671"/>
      <c r="BZ5671"/>
      <c r="CA5671"/>
      <c r="CB5671"/>
      <c r="CC5671"/>
      <c r="CD5671"/>
      <c r="CE5671"/>
      <c r="CF5671"/>
      <c r="CG5671"/>
      <c r="CH5671"/>
      <c r="CI5671"/>
      <c r="CJ5671"/>
      <c r="CK5671"/>
      <c r="CL5671"/>
      <c r="CM5671"/>
      <c r="CN5671"/>
      <c r="CO5671"/>
      <c r="CP5671"/>
      <c r="CQ5671"/>
      <c r="CR5671"/>
      <c r="CS5671"/>
      <c r="CT5671"/>
      <c r="CU5671"/>
      <c r="CV5671"/>
    </row>
    <row r="5672" spans="10:100" x14ac:dyDescent="0.25">
      <c r="J5672"/>
      <c r="K5672"/>
      <c r="L5672"/>
      <c r="M5672"/>
      <c r="N5672"/>
      <c r="O5672"/>
      <c r="P5672"/>
      <c r="Q5672"/>
      <c r="R5672"/>
      <c r="S5672"/>
      <c r="T5672"/>
      <c r="U5672"/>
      <c r="V5672"/>
      <c r="W5672"/>
      <c r="X5672"/>
      <c r="Y5672"/>
      <c r="Z5672"/>
      <c r="AA5672"/>
      <c r="AB5672"/>
      <c r="AC5672"/>
      <c r="AD5672"/>
      <c r="AE5672"/>
      <c r="AF5672"/>
      <c r="AG5672"/>
      <c r="AH5672"/>
      <c r="AI5672"/>
      <c r="AJ5672"/>
      <c r="AK5672"/>
      <c r="AL5672"/>
      <c r="AM5672"/>
      <c r="AN5672"/>
      <c r="AO5672"/>
      <c r="AP5672"/>
      <c r="AQ5672"/>
      <c r="AR5672"/>
      <c r="AS5672"/>
      <c r="AT5672"/>
      <c r="AU5672"/>
      <c r="AV5672"/>
      <c r="AW5672"/>
      <c r="AX5672"/>
      <c r="AY5672"/>
      <c r="AZ5672"/>
      <c r="BA5672"/>
      <c r="BB5672"/>
      <c r="BC5672"/>
      <c r="BD5672"/>
      <c r="BE5672"/>
      <c r="BF5672"/>
      <c r="BG5672"/>
      <c r="BH5672"/>
      <c r="BI5672"/>
      <c r="BJ5672"/>
      <c r="BK5672"/>
      <c r="BL5672"/>
      <c r="BM5672"/>
      <c r="BN5672"/>
      <c r="BO5672"/>
      <c r="BP5672"/>
      <c r="BQ5672"/>
      <c r="BR5672"/>
      <c r="BS5672"/>
      <c r="BT5672"/>
      <c r="BU5672"/>
      <c r="BV5672"/>
      <c r="BW5672"/>
      <c r="BX5672"/>
      <c r="BY5672"/>
      <c r="BZ5672"/>
      <c r="CA5672"/>
      <c r="CB5672"/>
      <c r="CC5672"/>
      <c r="CD5672"/>
      <c r="CE5672"/>
      <c r="CF5672"/>
      <c r="CG5672"/>
      <c r="CH5672"/>
      <c r="CI5672"/>
      <c r="CJ5672"/>
      <c r="CK5672"/>
      <c r="CL5672"/>
      <c r="CM5672"/>
      <c r="CN5672"/>
      <c r="CO5672"/>
      <c r="CP5672"/>
      <c r="CQ5672"/>
      <c r="CR5672"/>
      <c r="CS5672"/>
      <c r="CT5672"/>
      <c r="CU5672"/>
      <c r="CV5672"/>
    </row>
    <row r="5673" spans="10:100" x14ac:dyDescent="0.25">
      <c r="J5673"/>
      <c r="K5673"/>
      <c r="L5673"/>
      <c r="M5673"/>
      <c r="N5673"/>
      <c r="O5673"/>
      <c r="P5673"/>
      <c r="Q5673"/>
      <c r="R5673"/>
      <c r="S5673"/>
      <c r="T5673"/>
      <c r="U5673"/>
      <c r="V5673"/>
      <c r="W5673"/>
      <c r="X5673"/>
      <c r="Y5673"/>
      <c r="Z5673"/>
      <c r="AA5673"/>
      <c r="AB5673"/>
      <c r="AC5673"/>
      <c r="AD5673"/>
      <c r="AE5673"/>
      <c r="AF5673"/>
      <c r="AG5673"/>
      <c r="AH5673"/>
      <c r="AI5673"/>
      <c r="AJ5673"/>
      <c r="AK5673"/>
      <c r="AL5673"/>
      <c r="AM5673"/>
      <c r="AN5673"/>
      <c r="AO5673"/>
      <c r="AP5673"/>
      <c r="AQ5673"/>
      <c r="AR5673"/>
      <c r="AS5673"/>
      <c r="AT5673"/>
      <c r="AU5673"/>
      <c r="AV5673"/>
      <c r="AW5673"/>
      <c r="AX5673"/>
      <c r="AY5673"/>
      <c r="AZ5673"/>
      <c r="BA5673"/>
      <c r="BB5673"/>
      <c r="BC5673"/>
      <c r="BD5673"/>
      <c r="BE5673"/>
      <c r="BF5673"/>
      <c r="BG5673"/>
      <c r="BH5673"/>
      <c r="BI5673"/>
      <c r="BJ5673"/>
      <c r="BK5673"/>
      <c r="BL5673"/>
      <c r="BM5673"/>
      <c r="BN5673"/>
      <c r="BO5673"/>
      <c r="BP5673"/>
      <c r="BQ5673"/>
      <c r="BR5673"/>
      <c r="BS5673"/>
      <c r="BT5673"/>
      <c r="BU5673"/>
      <c r="BV5673"/>
      <c r="BW5673"/>
      <c r="BX5673"/>
      <c r="BY5673"/>
      <c r="BZ5673"/>
      <c r="CA5673"/>
      <c r="CB5673"/>
      <c r="CC5673"/>
      <c r="CD5673"/>
      <c r="CE5673"/>
      <c r="CF5673"/>
      <c r="CG5673"/>
      <c r="CH5673"/>
      <c r="CI5673"/>
      <c r="CJ5673"/>
      <c r="CK5673"/>
      <c r="CL5673"/>
      <c r="CM5673"/>
      <c r="CN5673"/>
      <c r="CO5673"/>
      <c r="CP5673"/>
      <c r="CQ5673"/>
      <c r="CR5673"/>
      <c r="CS5673"/>
      <c r="CT5673"/>
      <c r="CU5673"/>
      <c r="CV5673"/>
    </row>
    <row r="5674" spans="10:100" x14ac:dyDescent="0.25">
      <c r="J5674"/>
      <c r="K5674"/>
      <c r="L5674"/>
      <c r="M5674"/>
      <c r="N5674"/>
      <c r="O5674"/>
      <c r="P5674"/>
      <c r="Q5674"/>
      <c r="R5674"/>
      <c r="S5674"/>
      <c r="T5674"/>
      <c r="U5674"/>
      <c r="V5674"/>
      <c r="W5674"/>
      <c r="X5674"/>
      <c r="Y5674"/>
      <c r="Z5674"/>
      <c r="AA5674"/>
      <c r="AB5674"/>
      <c r="AC5674"/>
      <c r="AD5674"/>
      <c r="AE5674"/>
      <c r="AF5674"/>
      <c r="AG5674"/>
      <c r="AH5674"/>
      <c r="AI5674"/>
      <c r="AJ5674"/>
      <c r="AK5674"/>
      <c r="AL5674"/>
      <c r="AM5674"/>
      <c r="AN5674"/>
      <c r="AO5674"/>
      <c r="AP5674"/>
      <c r="AQ5674"/>
      <c r="AR5674"/>
      <c r="AS5674"/>
      <c r="AT5674"/>
      <c r="AU5674"/>
      <c r="AV5674"/>
      <c r="AW5674"/>
      <c r="AX5674"/>
      <c r="AY5674"/>
      <c r="AZ5674"/>
      <c r="BA5674"/>
      <c r="BB5674"/>
      <c r="BC5674"/>
      <c r="BD5674"/>
      <c r="BE5674"/>
      <c r="BF5674"/>
      <c r="BG5674"/>
      <c r="BH5674"/>
      <c r="BI5674"/>
      <c r="BJ5674"/>
      <c r="BK5674"/>
      <c r="BL5674"/>
      <c r="BM5674"/>
      <c r="BN5674"/>
      <c r="BO5674"/>
      <c r="BP5674"/>
      <c r="BQ5674"/>
      <c r="BR5674"/>
      <c r="BS5674"/>
      <c r="BT5674"/>
      <c r="BU5674"/>
      <c r="BV5674"/>
      <c r="BW5674"/>
      <c r="BX5674"/>
      <c r="BY5674"/>
      <c r="BZ5674"/>
      <c r="CA5674"/>
      <c r="CB5674"/>
      <c r="CC5674"/>
      <c r="CD5674"/>
      <c r="CE5674"/>
      <c r="CF5674"/>
      <c r="CG5674"/>
      <c r="CH5674"/>
      <c r="CI5674"/>
      <c r="CJ5674"/>
      <c r="CK5674"/>
      <c r="CL5674"/>
      <c r="CM5674"/>
      <c r="CN5674"/>
      <c r="CO5674"/>
      <c r="CP5674"/>
      <c r="CQ5674"/>
      <c r="CR5674"/>
      <c r="CS5674"/>
      <c r="CT5674"/>
      <c r="CU5674"/>
      <c r="CV5674"/>
    </row>
    <row r="5675" spans="10:100" x14ac:dyDescent="0.25">
      <c r="J5675"/>
      <c r="K5675"/>
      <c r="L5675"/>
      <c r="M5675"/>
      <c r="N5675"/>
      <c r="O5675"/>
      <c r="P5675"/>
      <c r="Q5675"/>
      <c r="R5675"/>
      <c r="S5675"/>
      <c r="T5675"/>
      <c r="U5675"/>
      <c r="V5675"/>
      <c r="W5675"/>
      <c r="X5675"/>
      <c r="Y5675"/>
      <c r="Z5675"/>
      <c r="AA5675"/>
      <c r="AB5675"/>
      <c r="AC5675"/>
      <c r="AD5675"/>
      <c r="AE5675"/>
      <c r="AF5675"/>
      <c r="AG5675"/>
      <c r="AH5675"/>
      <c r="AI5675"/>
      <c r="AJ5675"/>
      <c r="AK5675"/>
      <c r="AL5675"/>
      <c r="AM5675"/>
      <c r="AN5675"/>
      <c r="AO5675"/>
      <c r="AP5675"/>
      <c r="AQ5675"/>
      <c r="AR5675"/>
      <c r="AS5675"/>
      <c r="AT5675"/>
      <c r="AU5675"/>
      <c r="AV5675"/>
      <c r="AW5675"/>
      <c r="AX5675"/>
      <c r="AY5675"/>
      <c r="AZ5675"/>
      <c r="BA5675"/>
      <c r="BB5675"/>
      <c r="BC5675"/>
      <c r="BD5675"/>
      <c r="BE5675"/>
      <c r="BF5675"/>
      <c r="BG5675"/>
      <c r="BH5675"/>
      <c r="BI5675"/>
      <c r="BJ5675"/>
      <c r="BK5675"/>
      <c r="BL5675"/>
      <c r="BM5675"/>
      <c r="BN5675"/>
      <c r="BO5675"/>
      <c r="BP5675"/>
      <c r="BQ5675"/>
      <c r="BR5675"/>
      <c r="BS5675"/>
      <c r="BT5675"/>
      <c r="BU5675"/>
      <c r="BV5675"/>
      <c r="BW5675"/>
      <c r="BX5675"/>
      <c r="BY5675"/>
      <c r="BZ5675"/>
      <c r="CA5675"/>
      <c r="CB5675"/>
      <c r="CC5675"/>
      <c r="CD5675"/>
      <c r="CE5675"/>
      <c r="CF5675"/>
      <c r="CG5675"/>
      <c r="CH5675"/>
      <c r="CI5675"/>
      <c r="CJ5675"/>
      <c r="CK5675"/>
      <c r="CL5675"/>
      <c r="CM5675"/>
      <c r="CN5675"/>
      <c r="CO5675"/>
      <c r="CP5675"/>
      <c r="CQ5675"/>
      <c r="CR5675"/>
      <c r="CS5675"/>
      <c r="CT5675"/>
      <c r="CU5675"/>
      <c r="CV5675"/>
    </row>
    <row r="5676" spans="10:100" x14ac:dyDescent="0.25">
      <c r="J5676"/>
      <c r="K5676"/>
      <c r="L5676"/>
      <c r="M5676"/>
      <c r="N5676"/>
      <c r="O5676"/>
      <c r="P5676"/>
      <c r="Q5676"/>
      <c r="R5676"/>
      <c r="S5676"/>
      <c r="T5676"/>
      <c r="U5676"/>
      <c r="V5676"/>
      <c r="W5676"/>
      <c r="X5676"/>
      <c r="Y5676"/>
      <c r="Z5676"/>
      <c r="AA5676"/>
      <c r="AB5676"/>
      <c r="AC5676"/>
      <c r="AD5676"/>
      <c r="AE5676"/>
      <c r="AF5676"/>
      <c r="AG5676"/>
      <c r="AH5676"/>
      <c r="AI5676"/>
      <c r="AJ5676"/>
      <c r="AK5676"/>
      <c r="AL5676"/>
      <c r="AM5676"/>
      <c r="AN5676"/>
      <c r="AO5676"/>
      <c r="AP5676"/>
      <c r="AQ5676"/>
      <c r="AR5676"/>
      <c r="AS5676"/>
      <c r="AT5676"/>
      <c r="AU5676"/>
      <c r="AV5676"/>
      <c r="AW5676"/>
      <c r="AX5676"/>
      <c r="AY5676"/>
      <c r="AZ5676"/>
      <c r="BA5676"/>
      <c r="BB5676"/>
      <c r="BC5676"/>
      <c r="BD5676"/>
      <c r="BE5676"/>
      <c r="BF5676"/>
      <c r="BG5676"/>
      <c r="BH5676"/>
      <c r="BI5676"/>
      <c r="BJ5676"/>
      <c r="BK5676"/>
      <c r="BL5676"/>
      <c r="BM5676"/>
      <c r="BN5676"/>
      <c r="BO5676"/>
      <c r="BP5676"/>
      <c r="BQ5676"/>
      <c r="BR5676"/>
      <c r="BS5676"/>
      <c r="BT5676"/>
      <c r="BU5676"/>
      <c r="BV5676"/>
      <c r="BW5676"/>
      <c r="BX5676"/>
      <c r="BY5676"/>
      <c r="BZ5676"/>
      <c r="CA5676"/>
      <c r="CB5676"/>
      <c r="CC5676"/>
      <c r="CD5676"/>
      <c r="CE5676"/>
      <c r="CF5676"/>
      <c r="CG5676"/>
      <c r="CH5676"/>
      <c r="CI5676"/>
      <c r="CJ5676"/>
      <c r="CK5676"/>
      <c r="CL5676"/>
      <c r="CM5676"/>
      <c r="CN5676"/>
      <c r="CO5676"/>
      <c r="CP5676"/>
      <c r="CQ5676"/>
      <c r="CR5676"/>
      <c r="CS5676"/>
      <c r="CT5676"/>
      <c r="CU5676"/>
      <c r="CV5676"/>
    </row>
    <row r="5677" spans="10:100" x14ac:dyDescent="0.25">
      <c r="J5677"/>
      <c r="K5677"/>
      <c r="L5677"/>
      <c r="M5677"/>
      <c r="N5677"/>
      <c r="O5677"/>
      <c r="P5677"/>
      <c r="Q5677"/>
      <c r="R5677"/>
      <c r="S5677"/>
      <c r="T5677"/>
      <c r="U5677"/>
      <c r="V5677"/>
      <c r="W5677"/>
      <c r="X5677"/>
      <c r="Y5677"/>
      <c r="Z5677"/>
      <c r="AA5677"/>
      <c r="AB5677"/>
      <c r="AC5677"/>
      <c r="AD5677"/>
      <c r="AE5677"/>
      <c r="AF5677"/>
      <c r="AG5677"/>
      <c r="AH5677"/>
      <c r="AI5677"/>
      <c r="AJ5677"/>
      <c r="AK5677"/>
      <c r="AL5677"/>
      <c r="AM5677"/>
      <c r="AN5677"/>
      <c r="AO5677"/>
      <c r="AP5677"/>
      <c r="AQ5677"/>
      <c r="AR5677"/>
      <c r="AS5677"/>
      <c r="AT5677"/>
      <c r="AU5677"/>
      <c r="AV5677"/>
      <c r="AW5677"/>
      <c r="AX5677"/>
      <c r="AY5677"/>
      <c r="AZ5677"/>
      <c r="BA5677"/>
      <c r="BB5677"/>
      <c r="BC5677"/>
      <c r="BD5677"/>
      <c r="BE5677"/>
      <c r="BF5677"/>
      <c r="BG5677"/>
      <c r="BH5677"/>
      <c r="BI5677"/>
      <c r="BJ5677"/>
      <c r="BK5677"/>
      <c r="BL5677"/>
      <c r="BM5677"/>
      <c r="BN5677"/>
      <c r="BO5677"/>
      <c r="BP5677"/>
      <c r="BQ5677"/>
      <c r="BR5677"/>
      <c r="BS5677"/>
      <c r="BT5677"/>
      <c r="BU5677"/>
      <c r="BV5677"/>
      <c r="BW5677"/>
      <c r="BX5677"/>
      <c r="BY5677"/>
      <c r="BZ5677"/>
      <c r="CA5677"/>
      <c r="CB5677"/>
      <c r="CC5677"/>
      <c r="CD5677"/>
      <c r="CE5677"/>
      <c r="CF5677"/>
      <c r="CG5677"/>
      <c r="CH5677"/>
      <c r="CI5677"/>
      <c r="CJ5677"/>
      <c r="CK5677"/>
      <c r="CL5677"/>
      <c r="CM5677"/>
      <c r="CN5677"/>
      <c r="CO5677"/>
      <c r="CP5677"/>
      <c r="CQ5677"/>
      <c r="CR5677"/>
      <c r="CS5677"/>
      <c r="CT5677"/>
      <c r="CU5677"/>
      <c r="CV5677"/>
    </row>
    <row r="5678" spans="10:100" x14ac:dyDescent="0.25">
      <c r="J5678"/>
      <c r="K5678"/>
      <c r="L5678"/>
      <c r="M5678"/>
      <c r="N5678"/>
      <c r="O5678"/>
      <c r="P5678"/>
      <c r="Q5678"/>
      <c r="R5678"/>
      <c r="S5678"/>
      <c r="T5678"/>
      <c r="U5678"/>
      <c r="V5678"/>
      <c r="W5678"/>
      <c r="X5678"/>
      <c r="Y5678"/>
      <c r="Z5678"/>
      <c r="AA5678"/>
      <c r="AB5678"/>
      <c r="AC5678"/>
      <c r="AD5678"/>
      <c r="AE5678"/>
      <c r="AF5678"/>
      <c r="AG5678"/>
      <c r="AH5678"/>
      <c r="AI5678"/>
      <c r="AJ5678"/>
      <c r="AK5678"/>
      <c r="AL5678"/>
      <c r="AM5678"/>
      <c r="AN5678"/>
      <c r="AO5678"/>
      <c r="AP5678"/>
      <c r="AQ5678"/>
      <c r="AR5678"/>
      <c r="AS5678"/>
      <c r="AT5678"/>
      <c r="AU5678"/>
      <c r="AV5678"/>
      <c r="AW5678"/>
      <c r="AX5678"/>
      <c r="AY5678"/>
      <c r="AZ5678"/>
      <c r="BA5678"/>
      <c r="BB5678"/>
      <c r="BC5678"/>
      <c r="BD5678"/>
      <c r="BE5678"/>
      <c r="BF5678"/>
      <c r="BG5678"/>
      <c r="BH5678"/>
      <c r="BI5678"/>
      <c r="BJ5678"/>
      <c r="BK5678"/>
      <c r="BL5678"/>
      <c r="BM5678"/>
      <c r="BN5678"/>
      <c r="BO5678"/>
      <c r="BP5678"/>
      <c r="BQ5678"/>
      <c r="BR5678"/>
      <c r="BS5678"/>
      <c r="BT5678"/>
      <c r="BU5678"/>
      <c r="BV5678"/>
      <c r="BW5678"/>
      <c r="BX5678"/>
      <c r="BY5678"/>
      <c r="BZ5678"/>
      <c r="CA5678"/>
      <c r="CB5678"/>
      <c r="CC5678"/>
      <c r="CD5678"/>
      <c r="CE5678"/>
      <c r="CF5678"/>
      <c r="CG5678"/>
      <c r="CH5678"/>
      <c r="CI5678"/>
      <c r="CJ5678"/>
      <c r="CK5678"/>
      <c r="CL5678"/>
      <c r="CM5678"/>
      <c r="CN5678"/>
      <c r="CO5678"/>
      <c r="CP5678"/>
      <c r="CQ5678"/>
      <c r="CR5678"/>
      <c r="CS5678"/>
      <c r="CT5678"/>
      <c r="CU5678"/>
      <c r="CV5678"/>
    </row>
    <row r="5679" spans="10:100" x14ac:dyDescent="0.25">
      <c r="J5679"/>
      <c r="K5679"/>
      <c r="L5679"/>
      <c r="M5679"/>
      <c r="N5679"/>
      <c r="O5679"/>
      <c r="P5679"/>
      <c r="Q5679"/>
      <c r="R5679"/>
      <c r="S5679"/>
      <c r="T5679"/>
      <c r="U5679"/>
      <c r="V5679"/>
      <c r="W5679"/>
      <c r="X5679"/>
      <c r="Y5679"/>
      <c r="Z5679"/>
      <c r="AA5679"/>
      <c r="AB5679"/>
      <c r="AC5679"/>
      <c r="AD5679"/>
      <c r="AE5679"/>
      <c r="AF5679"/>
      <c r="AG5679"/>
      <c r="AH5679"/>
      <c r="AI5679"/>
      <c r="AJ5679"/>
      <c r="AK5679"/>
      <c r="AL5679"/>
      <c r="AM5679"/>
      <c r="AN5679"/>
      <c r="AO5679"/>
      <c r="AP5679"/>
      <c r="AQ5679"/>
      <c r="AR5679"/>
      <c r="AS5679"/>
      <c r="AT5679"/>
      <c r="AU5679"/>
      <c r="AV5679"/>
      <c r="AW5679"/>
      <c r="AX5679"/>
      <c r="AY5679"/>
      <c r="AZ5679"/>
      <c r="BA5679"/>
      <c r="BB5679"/>
      <c r="BC5679"/>
      <c r="BD5679"/>
      <c r="BE5679"/>
      <c r="BF5679"/>
      <c r="BG5679"/>
      <c r="BH5679"/>
      <c r="BI5679"/>
      <c r="BJ5679"/>
      <c r="BK5679"/>
      <c r="BL5679"/>
      <c r="BM5679"/>
      <c r="BN5679"/>
      <c r="BO5679"/>
      <c r="BP5679"/>
      <c r="BQ5679"/>
      <c r="BR5679"/>
      <c r="BS5679"/>
      <c r="BT5679"/>
      <c r="BU5679"/>
      <c r="BV5679"/>
      <c r="BW5679"/>
      <c r="BX5679"/>
      <c r="BY5679"/>
      <c r="BZ5679"/>
      <c r="CA5679"/>
      <c r="CB5679"/>
      <c r="CC5679"/>
      <c r="CD5679"/>
      <c r="CE5679"/>
      <c r="CF5679"/>
      <c r="CG5679"/>
      <c r="CH5679"/>
      <c r="CI5679"/>
      <c r="CJ5679"/>
      <c r="CK5679"/>
      <c r="CL5679"/>
      <c r="CM5679"/>
      <c r="CN5679"/>
      <c r="CO5679"/>
      <c r="CP5679"/>
      <c r="CQ5679"/>
      <c r="CR5679"/>
      <c r="CS5679"/>
      <c r="CT5679"/>
      <c r="CU5679"/>
      <c r="CV5679"/>
    </row>
    <row r="5680" spans="10:100" x14ac:dyDescent="0.25">
      <c r="J5680"/>
      <c r="K5680"/>
      <c r="L5680"/>
      <c r="M5680"/>
      <c r="N5680"/>
      <c r="O5680"/>
      <c r="P5680"/>
      <c r="Q5680"/>
      <c r="R5680"/>
      <c r="S5680"/>
      <c r="T5680"/>
      <c r="U5680"/>
      <c r="V5680"/>
      <c r="W5680"/>
      <c r="X5680"/>
      <c r="Y5680"/>
      <c r="Z5680"/>
      <c r="AA5680"/>
      <c r="AB5680"/>
      <c r="AC5680"/>
      <c r="AD5680"/>
      <c r="AE5680"/>
      <c r="AF5680"/>
      <c r="AG5680"/>
      <c r="AH5680"/>
      <c r="AI5680"/>
      <c r="AJ5680"/>
      <c r="AK5680"/>
      <c r="AL5680"/>
      <c r="AM5680"/>
      <c r="AN5680"/>
      <c r="AO5680"/>
      <c r="AP5680"/>
      <c r="AQ5680"/>
      <c r="AR5680"/>
      <c r="AS5680"/>
      <c r="AT5680"/>
      <c r="AU5680"/>
      <c r="AV5680"/>
      <c r="AW5680"/>
      <c r="AX5680"/>
      <c r="AY5680"/>
      <c r="AZ5680"/>
      <c r="BA5680"/>
      <c r="BB5680"/>
      <c r="BC5680"/>
      <c r="BD5680"/>
      <c r="BE5680"/>
      <c r="BF5680"/>
      <c r="BG5680"/>
      <c r="BH5680"/>
      <c r="BI5680"/>
      <c r="BJ5680"/>
      <c r="BK5680"/>
      <c r="BL5680"/>
      <c r="BM5680"/>
      <c r="BN5680"/>
      <c r="BO5680"/>
      <c r="BP5680"/>
      <c r="BQ5680"/>
      <c r="BR5680"/>
      <c r="BS5680"/>
      <c r="BT5680"/>
      <c r="BU5680"/>
      <c r="BV5680"/>
      <c r="BW5680"/>
      <c r="BX5680"/>
      <c r="BY5680"/>
      <c r="BZ5680"/>
      <c r="CA5680"/>
      <c r="CB5680"/>
      <c r="CC5680"/>
      <c r="CD5680"/>
      <c r="CE5680"/>
      <c r="CF5680"/>
      <c r="CG5680"/>
      <c r="CH5680"/>
      <c r="CI5680"/>
      <c r="CJ5680"/>
      <c r="CK5680"/>
      <c r="CL5680"/>
      <c r="CM5680"/>
      <c r="CN5680"/>
      <c r="CO5680"/>
      <c r="CP5680"/>
      <c r="CQ5680"/>
      <c r="CR5680"/>
      <c r="CS5680"/>
      <c r="CT5680"/>
      <c r="CU5680"/>
      <c r="CV5680"/>
    </row>
    <row r="5681" spans="10:100" x14ac:dyDescent="0.25">
      <c r="J5681"/>
      <c r="K5681"/>
      <c r="L5681"/>
      <c r="M5681"/>
      <c r="N5681"/>
      <c r="O5681"/>
      <c r="P5681"/>
      <c r="Q5681"/>
      <c r="R5681"/>
      <c r="S5681"/>
      <c r="T5681"/>
      <c r="U5681"/>
      <c r="V5681"/>
      <c r="W5681"/>
      <c r="X5681"/>
      <c r="Y5681"/>
      <c r="Z5681"/>
      <c r="AA5681"/>
      <c r="AB5681"/>
      <c r="AC5681"/>
      <c r="AD5681"/>
      <c r="AE5681"/>
      <c r="AF5681"/>
      <c r="AG5681"/>
      <c r="AH5681"/>
      <c r="AI5681"/>
      <c r="AJ5681"/>
      <c r="AK5681"/>
      <c r="AL5681"/>
      <c r="AM5681"/>
      <c r="AN5681"/>
      <c r="AO5681"/>
      <c r="AP5681"/>
      <c r="AQ5681"/>
      <c r="AR5681"/>
      <c r="AS5681"/>
      <c r="AT5681"/>
      <c r="AU5681"/>
      <c r="AV5681"/>
      <c r="AW5681"/>
      <c r="AX5681"/>
      <c r="AY5681"/>
      <c r="AZ5681"/>
      <c r="BA5681"/>
      <c r="BB5681"/>
      <c r="BC5681"/>
      <c r="BD5681"/>
      <c r="BE5681"/>
      <c r="BF5681"/>
      <c r="BG5681"/>
      <c r="BH5681"/>
      <c r="BI5681"/>
      <c r="BJ5681"/>
      <c r="BK5681"/>
      <c r="BL5681"/>
      <c r="BM5681"/>
      <c r="BN5681"/>
      <c r="BO5681"/>
      <c r="BP5681"/>
      <c r="BQ5681"/>
      <c r="BR5681"/>
      <c r="BS5681"/>
      <c r="BT5681"/>
      <c r="BU5681"/>
      <c r="BV5681"/>
      <c r="BW5681"/>
      <c r="BX5681"/>
      <c r="BY5681"/>
      <c r="BZ5681"/>
      <c r="CA5681"/>
      <c r="CB5681"/>
      <c r="CC5681"/>
      <c r="CD5681"/>
      <c r="CE5681"/>
      <c r="CF5681"/>
      <c r="CG5681"/>
      <c r="CH5681"/>
      <c r="CI5681"/>
      <c r="CJ5681"/>
      <c r="CK5681"/>
      <c r="CL5681"/>
      <c r="CM5681"/>
      <c r="CN5681"/>
      <c r="CO5681"/>
      <c r="CP5681"/>
      <c r="CQ5681"/>
      <c r="CR5681"/>
      <c r="CS5681"/>
      <c r="CT5681"/>
      <c r="CU5681"/>
      <c r="CV5681"/>
    </row>
    <row r="5682" spans="10:100" x14ac:dyDescent="0.25">
      <c r="J5682"/>
      <c r="K5682"/>
      <c r="L5682"/>
      <c r="M5682"/>
      <c r="N5682"/>
      <c r="O5682"/>
      <c r="P5682"/>
      <c r="Q5682"/>
      <c r="R5682"/>
      <c r="S5682"/>
      <c r="T5682"/>
      <c r="U5682"/>
      <c r="V5682"/>
      <c r="W5682"/>
      <c r="X5682"/>
      <c r="Y5682"/>
      <c r="Z5682"/>
      <c r="AA5682"/>
      <c r="AB5682"/>
      <c r="AC5682"/>
      <c r="AD5682"/>
      <c r="AE5682"/>
      <c r="AF5682"/>
      <c r="AG5682"/>
      <c r="AH5682"/>
      <c r="AI5682"/>
      <c r="AJ5682"/>
      <c r="AK5682"/>
      <c r="AL5682"/>
      <c r="AM5682"/>
      <c r="AN5682"/>
      <c r="AO5682"/>
      <c r="AP5682"/>
      <c r="AQ5682"/>
      <c r="AR5682"/>
      <c r="AS5682"/>
      <c r="AT5682"/>
      <c r="AU5682"/>
      <c r="AV5682"/>
      <c r="AW5682"/>
      <c r="AX5682"/>
      <c r="AY5682"/>
      <c r="AZ5682"/>
      <c r="BA5682"/>
      <c r="BB5682"/>
      <c r="BC5682"/>
      <c r="BD5682"/>
      <c r="BE5682"/>
      <c r="BF5682"/>
      <c r="BG5682"/>
      <c r="BH5682"/>
      <c r="BI5682"/>
      <c r="BJ5682"/>
      <c r="BK5682"/>
      <c r="BL5682"/>
      <c r="BM5682"/>
      <c r="BN5682"/>
      <c r="BO5682"/>
      <c r="BP5682"/>
      <c r="BQ5682"/>
      <c r="BR5682"/>
      <c r="BS5682"/>
      <c r="BT5682"/>
      <c r="BU5682"/>
      <c r="BV5682"/>
      <c r="BW5682"/>
      <c r="BX5682"/>
      <c r="BY5682"/>
      <c r="BZ5682"/>
      <c r="CA5682"/>
      <c r="CB5682"/>
      <c r="CC5682"/>
      <c r="CD5682"/>
      <c r="CE5682"/>
      <c r="CF5682"/>
      <c r="CG5682"/>
      <c r="CH5682"/>
      <c r="CI5682"/>
      <c r="CJ5682"/>
      <c r="CK5682"/>
      <c r="CL5682"/>
      <c r="CM5682"/>
      <c r="CN5682"/>
      <c r="CO5682"/>
      <c r="CP5682"/>
      <c r="CQ5682"/>
      <c r="CR5682"/>
      <c r="CS5682"/>
      <c r="CT5682"/>
      <c r="CU5682"/>
      <c r="CV5682"/>
    </row>
    <row r="5683" spans="10:100" x14ac:dyDescent="0.25">
      <c r="J5683"/>
      <c r="K5683"/>
      <c r="L5683"/>
      <c r="M5683"/>
      <c r="N5683"/>
      <c r="O5683"/>
      <c r="P5683"/>
      <c r="Q5683"/>
      <c r="R5683"/>
      <c r="S5683"/>
      <c r="T5683"/>
      <c r="U5683"/>
      <c r="V5683"/>
      <c r="W5683"/>
      <c r="X5683"/>
      <c r="Y5683"/>
      <c r="Z5683"/>
      <c r="AA5683"/>
      <c r="AB5683"/>
      <c r="AC5683"/>
      <c r="AD5683"/>
      <c r="AE5683"/>
      <c r="AF5683"/>
      <c r="AG5683"/>
      <c r="AH5683"/>
      <c r="AI5683"/>
      <c r="AJ5683"/>
      <c r="AK5683"/>
      <c r="AL5683"/>
      <c r="AM5683"/>
      <c r="AN5683"/>
      <c r="AO5683"/>
      <c r="AP5683"/>
      <c r="AQ5683"/>
      <c r="AR5683"/>
      <c r="AS5683"/>
      <c r="AT5683"/>
      <c r="AU5683"/>
      <c r="AV5683"/>
      <c r="AW5683"/>
      <c r="AX5683"/>
      <c r="AY5683"/>
      <c r="AZ5683"/>
      <c r="BA5683"/>
      <c r="BB5683"/>
      <c r="BC5683"/>
      <c r="BD5683"/>
      <c r="BE5683"/>
      <c r="BF5683"/>
      <c r="BG5683"/>
      <c r="BH5683"/>
      <c r="BI5683"/>
      <c r="BJ5683"/>
      <c r="BK5683"/>
      <c r="BL5683"/>
      <c r="BM5683"/>
      <c r="BN5683"/>
      <c r="BO5683"/>
      <c r="BP5683"/>
      <c r="BQ5683"/>
      <c r="BR5683"/>
      <c r="BS5683"/>
      <c r="BT5683"/>
      <c r="BU5683"/>
      <c r="BV5683"/>
      <c r="BW5683"/>
      <c r="BX5683"/>
      <c r="BY5683"/>
      <c r="BZ5683"/>
      <c r="CA5683"/>
      <c r="CB5683"/>
      <c r="CC5683"/>
      <c r="CD5683"/>
      <c r="CE5683"/>
      <c r="CF5683"/>
      <c r="CG5683"/>
      <c r="CH5683"/>
      <c r="CI5683"/>
      <c r="CJ5683"/>
      <c r="CK5683"/>
      <c r="CL5683"/>
      <c r="CM5683"/>
      <c r="CN5683"/>
      <c r="CO5683"/>
      <c r="CP5683"/>
      <c r="CQ5683"/>
      <c r="CR5683"/>
      <c r="CS5683"/>
      <c r="CT5683"/>
      <c r="CU5683"/>
      <c r="CV5683"/>
    </row>
    <row r="5684" spans="10:100" x14ac:dyDescent="0.25">
      <c r="J5684"/>
      <c r="K5684"/>
      <c r="L5684"/>
      <c r="M5684"/>
      <c r="N5684"/>
      <c r="O5684"/>
      <c r="P5684"/>
      <c r="Q5684"/>
      <c r="R5684"/>
      <c r="S5684"/>
      <c r="T5684"/>
      <c r="U5684"/>
      <c r="V5684"/>
      <c r="W5684"/>
      <c r="X5684"/>
      <c r="Y5684"/>
      <c r="Z5684"/>
      <c r="AA5684"/>
      <c r="AB5684"/>
      <c r="AC5684"/>
      <c r="AD5684"/>
      <c r="AE5684"/>
      <c r="AF5684"/>
      <c r="AG5684"/>
      <c r="AH5684"/>
      <c r="AI5684"/>
      <c r="AJ5684"/>
      <c r="AK5684"/>
      <c r="AL5684"/>
      <c r="AM5684"/>
      <c r="AN5684"/>
      <c r="AO5684"/>
      <c r="AP5684"/>
      <c r="AQ5684"/>
      <c r="AR5684"/>
      <c r="AS5684"/>
      <c r="AT5684"/>
      <c r="AU5684"/>
      <c r="AV5684"/>
      <c r="AW5684"/>
      <c r="AX5684"/>
      <c r="AY5684"/>
      <c r="AZ5684"/>
      <c r="BA5684"/>
      <c r="BB5684"/>
      <c r="BC5684"/>
      <c r="BD5684"/>
      <c r="BE5684"/>
      <c r="BF5684"/>
      <c r="BG5684"/>
      <c r="BH5684"/>
      <c r="BI5684"/>
      <c r="BJ5684"/>
      <c r="BK5684"/>
      <c r="BL5684"/>
      <c r="BM5684"/>
      <c r="BN5684"/>
      <c r="BO5684"/>
      <c r="BP5684"/>
      <c r="BQ5684"/>
      <c r="BR5684"/>
      <c r="BS5684"/>
      <c r="BT5684"/>
      <c r="BU5684"/>
      <c r="BV5684"/>
      <c r="BW5684"/>
      <c r="BX5684"/>
      <c r="BY5684"/>
      <c r="BZ5684"/>
      <c r="CA5684"/>
      <c r="CB5684"/>
      <c r="CC5684"/>
      <c r="CD5684"/>
      <c r="CE5684"/>
      <c r="CF5684"/>
      <c r="CG5684"/>
      <c r="CH5684"/>
      <c r="CI5684"/>
      <c r="CJ5684"/>
      <c r="CK5684"/>
      <c r="CL5684"/>
      <c r="CM5684"/>
      <c r="CN5684"/>
      <c r="CO5684"/>
      <c r="CP5684"/>
      <c r="CQ5684"/>
      <c r="CR5684"/>
      <c r="CS5684"/>
      <c r="CT5684"/>
      <c r="CU5684"/>
      <c r="CV5684"/>
    </row>
    <row r="5685" spans="10:100" x14ac:dyDescent="0.25">
      <c r="J5685"/>
      <c r="K5685"/>
      <c r="L5685"/>
      <c r="M5685"/>
      <c r="N5685"/>
      <c r="O5685"/>
      <c r="P5685"/>
      <c r="Q5685"/>
      <c r="R5685"/>
      <c r="S5685"/>
      <c r="T5685"/>
      <c r="U5685"/>
      <c r="V5685"/>
      <c r="W5685"/>
      <c r="X5685"/>
      <c r="Y5685"/>
      <c r="Z5685"/>
      <c r="AA5685"/>
      <c r="AB5685"/>
      <c r="AC5685"/>
      <c r="AD5685"/>
      <c r="AE5685"/>
      <c r="AF5685"/>
      <c r="AG5685"/>
      <c r="AH5685"/>
      <c r="AI5685"/>
      <c r="AJ5685"/>
      <c r="AK5685"/>
      <c r="AL5685"/>
      <c r="AM5685"/>
      <c r="AN5685"/>
      <c r="AO5685"/>
      <c r="AP5685"/>
      <c r="AQ5685"/>
      <c r="AR5685"/>
      <c r="AS5685"/>
      <c r="AT5685"/>
      <c r="AU5685"/>
      <c r="AV5685"/>
      <c r="AW5685"/>
      <c r="AX5685"/>
      <c r="AY5685"/>
      <c r="AZ5685"/>
      <c r="BA5685"/>
      <c r="BB5685"/>
      <c r="BC5685"/>
      <c r="BD5685"/>
      <c r="BE5685"/>
      <c r="BF5685"/>
      <c r="BG5685"/>
      <c r="BH5685"/>
      <c r="BI5685"/>
      <c r="BJ5685"/>
      <c r="BK5685"/>
      <c r="BL5685"/>
      <c r="BM5685"/>
      <c r="BN5685"/>
      <c r="BO5685"/>
      <c r="BP5685"/>
      <c r="BQ5685"/>
      <c r="BR5685"/>
      <c r="BS5685"/>
      <c r="BT5685"/>
      <c r="BU5685"/>
      <c r="BV5685"/>
      <c r="BW5685"/>
      <c r="BX5685"/>
      <c r="BY5685"/>
      <c r="BZ5685"/>
      <c r="CA5685"/>
      <c r="CB5685"/>
      <c r="CC5685"/>
      <c r="CD5685"/>
      <c r="CE5685"/>
      <c r="CF5685"/>
      <c r="CG5685"/>
      <c r="CH5685"/>
      <c r="CI5685"/>
      <c r="CJ5685"/>
      <c r="CK5685"/>
      <c r="CL5685"/>
      <c r="CM5685"/>
      <c r="CN5685"/>
      <c r="CO5685"/>
      <c r="CP5685"/>
      <c r="CQ5685"/>
      <c r="CR5685"/>
      <c r="CS5685"/>
      <c r="CT5685"/>
      <c r="CU5685"/>
      <c r="CV5685"/>
    </row>
    <row r="5686" spans="10:100" x14ac:dyDescent="0.25">
      <c r="J5686"/>
      <c r="K5686"/>
      <c r="L5686"/>
      <c r="M5686"/>
      <c r="N5686"/>
      <c r="O5686"/>
      <c r="P5686"/>
      <c r="Q5686"/>
      <c r="R5686"/>
      <c r="S5686"/>
      <c r="T5686"/>
      <c r="U5686"/>
      <c r="V5686"/>
      <c r="W5686"/>
      <c r="X5686"/>
      <c r="Y5686"/>
      <c r="Z5686"/>
      <c r="AA5686"/>
      <c r="AB5686"/>
      <c r="AC5686"/>
      <c r="AD5686"/>
      <c r="AE5686"/>
      <c r="AF5686"/>
      <c r="AG5686"/>
      <c r="AH5686"/>
      <c r="AI5686"/>
      <c r="AJ5686"/>
      <c r="AK5686"/>
      <c r="AL5686"/>
      <c r="AM5686"/>
      <c r="AN5686"/>
      <c r="AO5686"/>
      <c r="AP5686"/>
      <c r="AQ5686"/>
      <c r="AR5686"/>
      <c r="AS5686"/>
      <c r="AT5686"/>
      <c r="AU5686"/>
      <c r="AV5686"/>
      <c r="AW5686"/>
      <c r="AX5686"/>
      <c r="AY5686"/>
      <c r="AZ5686"/>
      <c r="BA5686"/>
      <c r="BB5686"/>
      <c r="BC5686"/>
      <c r="BD5686"/>
      <c r="BE5686"/>
      <c r="BF5686"/>
      <c r="BG5686"/>
      <c r="BH5686"/>
      <c r="BI5686"/>
      <c r="BJ5686"/>
      <c r="BK5686"/>
      <c r="BL5686"/>
      <c r="BM5686"/>
      <c r="BN5686"/>
      <c r="BO5686"/>
      <c r="BP5686"/>
      <c r="BQ5686"/>
      <c r="BR5686"/>
      <c r="BS5686"/>
      <c r="BT5686"/>
      <c r="BU5686"/>
      <c r="BV5686"/>
      <c r="BW5686"/>
      <c r="BX5686"/>
      <c r="BY5686"/>
      <c r="BZ5686"/>
      <c r="CA5686"/>
      <c r="CB5686"/>
      <c r="CC5686"/>
      <c r="CD5686"/>
      <c r="CE5686"/>
      <c r="CF5686"/>
      <c r="CG5686"/>
      <c r="CH5686"/>
      <c r="CI5686"/>
      <c r="CJ5686"/>
      <c r="CK5686"/>
      <c r="CL5686"/>
      <c r="CM5686"/>
      <c r="CN5686"/>
      <c r="CO5686"/>
      <c r="CP5686"/>
      <c r="CQ5686"/>
      <c r="CR5686"/>
      <c r="CS5686"/>
      <c r="CT5686"/>
      <c r="CU5686"/>
      <c r="CV5686"/>
    </row>
    <row r="5687" spans="10:100" x14ac:dyDescent="0.25">
      <c r="J5687"/>
      <c r="K5687"/>
      <c r="L5687"/>
      <c r="M5687"/>
      <c r="N5687"/>
      <c r="O5687"/>
      <c r="P5687"/>
      <c r="Q5687"/>
      <c r="R5687"/>
      <c r="S5687"/>
      <c r="T5687"/>
      <c r="U5687"/>
      <c r="V5687"/>
      <c r="W5687"/>
      <c r="X5687"/>
      <c r="Y5687"/>
      <c r="Z5687"/>
      <c r="AA5687"/>
      <c r="AB5687"/>
      <c r="AC5687"/>
      <c r="AD5687"/>
      <c r="AE5687"/>
      <c r="AF5687"/>
      <c r="AG5687"/>
      <c r="AH5687"/>
      <c r="AI5687"/>
      <c r="AJ5687"/>
      <c r="AK5687"/>
      <c r="AL5687"/>
      <c r="AM5687"/>
      <c r="AN5687"/>
      <c r="AO5687"/>
      <c r="AP5687"/>
      <c r="AQ5687"/>
      <c r="AR5687"/>
      <c r="AS5687"/>
      <c r="AT5687"/>
      <c r="AU5687"/>
      <c r="AV5687"/>
      <c r="AW5687"/>
      <c r="AX5687"/>
      <c r="AY5687"/>
      <c r="AZ5687"/>
      <c r="BA5687"/>
      <c r="BB5687"/>
      <c r="BC5687"/>
      <c r="BD5687"/>
      <c r="BE5687"/>
      <c r="BF5687"/>
      <c r="BG5687"/>
      <c r="BH5687"/>
      <c r="BI5687"/>
      <c r="BJ5687"/>
      <c r="BK5687"/>
      <c r="BL5687"/>
      <c r="BM5687"/>
      <c r="BN5687"/>
      <c r="BO5687"/>
      <c r="BP5687"/>
      <c r="BQ5687"/>
      <c r="BR5687"/>
      <c r="BS5687"/>
      <c r="BT5687"/>
      <c r="BU5687"/>
      <c r="BV5687"/>
      <c r="BW5687"/>
      <c r="BX5687"/>
      <c r="BY5687"/>
      <c r="BZ5687"/>
      <c r="CA5687"/>
      <c r="CB5687"/>
      <c r="CC5687"/>
      <c r="CD5687"/>
      <c r="CE5687"/>
      <c r="CF5687"/>
      <c r="CG5687"/>
      <c r="CH5687"/>
      <c r="CI5687"/>
      <c r="CJ5687"/>
      <c r="CK5687"/>
      <c r="CL5687"/>
      <c r="CM5687"/>
      <c r="CN5687"/>
      <c r="CO5687"/>
      <c r="CP5687"/>
      <c r="CQ5687"/>
      <c r="CR5687"/>
      <c r="CS5687"/>
      <c r="CT5687"/>
      <c r="CU5687"/>
      <c r="CV5687"/>
    </row>
    <row r="5688" spans="10:100" x14ac:dyDescent="0.25">
      <c r="J5688"/>
      <c r="K5688"/>
      <c r="L5688"/>
      <c r="M5688"/>
      <c r="N5688"/>
      <c r="O5688"/>
      <c r="P5688"/>
      <c r="Q5688"/>
      <c r="R5688"/>
      <c r="S5688"/>
      <c r="T5688"/>
      <c r="U5688"/>
      <c r="V5688"/>
      <c r="W5688"/>
      <c r="X5688"/>
      <c r="Y5688"/>
      <c r="Z5688"/>
      <c r="AA5688"/>
      <c r="AB5688"/>
      <c r="AC5688"/>
      <c r="AD5688"/>
      <c r="AE5688"/>
      <c r="AF5688"/>
      <c r="AG5688"/>
      <c r="AH5688"/>
      <c r="AI5688"/>
      <c r="AJ5688"/>
      <c r="AK5688"/>
      <c r="AL5688"/>
      <c r="AM5688"/>
      <c r="AN5688"/>
      <c r="AO5688"/>
      <c r="AP5688"/>
      <c r="AQ5688"/>
      <c r="AR5688"/>
      <c r="AS5688"/>
      <c r="AT5688"/>
      <c r="AU5688"/>
      <c r="AV5688"/>
      <c r="AW5688"/>
      <c r="AX5688"/>
      <c r="AY5688"/>
      <c r="AZ5688"/>
      <c r="BA5688"/>
      <c r="BB5688"/>
      <c r="BC5688"/>
      <c r="BD5688"/>
      <c r="BE5688"/>
      <c r="BF5688"/>
      <c r="BG5688"/>
      <c r="BH5688"/>
      <c r="BI5688"/>
      <c r="BJ5688"/>
      <c r="BK5688"/>
      <c r="BL5688"/>
      <c r="BM5688"/>
      <c r="BN5688"/>
      <c r="BO5688"/>
      <c r="BP5688"/>
      <c r="BQ5688"/>
      <c r="BR5688"/>
      <c r="BS5688"/>
      <c r="BT5688"/>
      <c r="BU5688"/>
      <c r="BV5688"/>
      <c r="BW5688"/>
      <c r="BX5688"/>
      <c r="BY5688"/>
      <c r="BZ5688"/>
      <c r="CA5688"/>
      <c r="CB5688"/>
      <c r="CC5688"/>
      <c r="CD5688"/>
      <c r="CE5688"/>
      <c r="CF5688"/>
      <c r="CG5688"/>
      <c r="CH5688"/>
      <c r="CI5688"/>
      <c r="CJ5688"/>
      <c r="CK5688"/>
      <c r="CL5688"/>
      <c r="CM5688"/>
      <c r="CN5688"/>
      <c r="CO5688"/>
      <c r="CP5688"/>
      <c r="CQ5688"/>
      <c r="CR5688"/>
      <c r="CS5688"/>
      <c r="CT5688"/>
      <c r="CU5688"/>
      <c r="CV5688"/>
    </row>
    <row r="5689" spans="10:100" x14ac:dyDescent="0.25">
      <c r="J5689"/>
      <c r="K5689"/>
      <c r="L5689"/>
      <c r="M5689"/>
      <c r="N5689"/>
      <c r="O5689"/>
      <c r="P5689"/>
      <c r="Q5689"/>
      <c r="R5689"/>
      <c r="S5689"/>
      <c r="T5689"/>
      <c r="U5689"/>
      <c r="V5689"/>
      <c r="W5689"/>
      <c r="X5689"/>
      <c r="Y5689"/>
      <c r="Z5689"/>
      <c r="AA5689"/>
      <c r="AB5689"/>
      <c r="AC5689"/>
      <c r="AD5689"/>
      <c r="AE5689"/>
      <c r="AF5689"/>
      <c r="AG5689"/>
      <c r="AH5689"/>
      <c r="AI5689"/>
      <c r="AJ5689"/>
      <c r="AK5689"/>
      <c r="AL5689"/>
      <c r="AM5689"/>
      <c r="AN5689"/>
      <c r="AO5689"/>
      <c r="AP5689"/>
      <c r="AQ5689"/>
      <c r="AR5689"/>
      <c r="AS5689"/>
      <c r="AT5689"/>
      <c r="AU5689"/>
      <c r="AV5689"/>
      <c r="AW5689"/>
      <c r="AX5689"/>
      <c r="AY5689"/>
      <c r="AZ5689"/>
      <c r="BA5689"/>
      <c r="BB5689"/>
      <c r="BC5689"/>
      <c r="BD5689"/>
      <c r="BE5689"/>
      <c r="BF5689"/>
      <c r="BG5689"/>
      <c r="BH5689"/>
      <c r="BI5689"/>
      <c r="BJ5689"/>
      <c r="BK5689"/>
      <c r="BL5689"/>
      <c r="BM5689"/>
      <c r="BN5689"/>
      <c r="BO5689"/>
      <c r="BP5689"/>
      <c r="BQ5689"/>
      <c r="BR5689"/>
      <c r="BS5689"/>
      <c r="BT5689"/>
      <c r="BU5689"/>
      <c r="BV5689"/>
      <c r="BW5689"/>
      <c r="BX5689"/>
      <c r="BY5689"/>
      <c r="BZ5689"/>
      <c r="CA5689"/>
      <c r="CB5689"/>
      <c r="CC5689"/>
      <c r="CD5689"/>
      <c r="CE5689"/>
      <c r="CF5689"/>
      <c r="CG5689"/>
      <c r="CH5689"/>
      <c r="CI5689"/>
      <c r="CJ5689"/>
      <c r="CK5689"/>
      <c r="CL5689"/>
      <c r="CM5689"/>
      <c r="CN5689"/>
      <c r="CO5689"/>
      <c r="CP5689"/>
      <c r="CQ5689"/>
      <c r="CR5689"/>
      <c r="CS5689"/>
      <c r="CT5689"/>
      <c r="CU5689"/>
      <c r="CV5689"/>
    </row>
    <row r="5690" spans="10:100" x14ac:dyDescent="0.25">
      <c r="J5690"/>
      <c r="K5690"/>
      <c r="L5690"/>
      <c r="M5690"/>
      <c r="N5690"/>
      <c r="O5690"/>
      <c r="P5690"/>
      <c r="Q5690"/>
      <c r="R5690"/>
      <c r="S5690"/>
      <c r="T5690"/>
      <c r="U5690"/>
      <c r="V5690"/>
      <c r="W5690"/>
      <c r="X5690"/>
      <c r="Y5690"/>
      <c r="Z5690"/>
      <c r="AA5690"/>
      <c r="AB5690"/>
      <c r="AC5690"/>
      <c r="AD5690"/>
      <c r="AE5690"/>
      <c r="AF5690"/>
      <c r="AG5690"/>
      <c r="AH5690"/>
      <c r="AI5690"/>
      <c r="AJ5690"/>
      <c r="AK5690"/>
      <c r="AL5690"/>
      <c r="AM5690"/>
      <c r="AN5690"/>
      <c r="AO5690"/>
      <c r="AP5690"/>
      <c r="AQ5690"/>
      <c r="AR5690"/>
      <c r="AS5690"/>
      <c r="AT5690"/>
      <c r="AU5690"/>
      <c r="AV5690"/>
      <c r="AW5690"/>
      <c r="AX5690"/>
      <c r="AY5690"/>
      <c r="AZ5690"/>
      <c r="BA5690"/>
      <c r="BB5690"/>
      <c r="BC5690"/>
      <c r="BD5690"/>
      <c r="BE5690"/>
      <c r="BF5690"/>
      <c r="BG5690"/>
      <c r="BH5690"/>
      <c r="BI5690"/>
      <c r="BJ5690"/>
      <c r="BK5690"/>
      <c r="BL5690"/>
      <c r="BM5690"/>
      <c r="BN5690"/>
      <c r="BO5690"/>
      <c r="BP5690"/>
      <c r="BQ5690"/>
      <c r="BR5690"/>
      <c r="BS5690"/>
      <c r="BT5690"/>
      <c r="BU5690"/>
      <c r="BV5690"/>
      <c r="BW5690"/>
      <c r="BX5690"/>
      <c r="BY5690"/>
      <c r="BZ5690"/>
      <c r="CA5690"/>
      <c r="CB5690"/>
      <c r="CC5690"/>
      <c r="CD5690"/>
      <c r="CE5690"/>
      <c r="CF5690"/>
      <c r="CG5690"/>
      <c r="CH5690"/>
      <c r="CI5690"/>
      <c r="CJ5690"/>
      <c r="CK5690"/>
      <c r="CL5690"/>
      <c r="CM5690"/>
      <c r="CN5690"/>
      <c r="CO5690"/>
      <c r="CP5690"/>
      <c r="CQ5690"/>
      <c r="CR5690"/>
      <c r="CS5690"/>
      <c r="CT5690"/>
      <c r="CU5690"/>
      <c r="CV5690"/>
    </row>
    <row r="5691" spans="10:100" x14ac:dyDescent="0.25">
      <c r="J5691"/>
      <c r="K5691"/>
      <c r="L5691"/>
      <c r="M5691"/>
      <c r="N5691"/>
      <c r="O5691"/>
      <c r="P5691"/>
      <c r="Q5691"/>
      <c r="R5691"/>
      <c r="S5691"/>
      <c r="T5691"/>
      <c r="U5691"/>
      <c r="V5691"/>
      <c r="W5691"/>
      <c r="X5691"/>
      <c r="Y5691"/>
      <c r="Z5691"/>
      <c r="AA5691"/>
      <c r="AB5691"/>
      <c r="AC5691"/>
      <c r="AD5691"/>
      <c r="AE5691"/>
      <c r="AF5691"/>
      <c r="AG5691"/>
      <c r="AH5691"/>
      <c r="AI5691"/>
      <c r="AJ5691"/>
      <c r="AK5691"/>
      <c r="AL5691"/>
      <c r="AM5691"/>
      <c r="AN5691"/>
      <c r="AO5691"/>
      <c r="AP5691"/>
      <c r="AQ5691"/>
      <c r="AR5691"/>
      <c r="AS5691"/>
      <c r="AT5691"/>
      <c r="AU5691"/>
      <c r="AV5691"/>
      <c r="AW5691"/>
      <c r="AX5691"/>
      <c r="AY5691"/>
      <c r="AZ5691"/>
      <c r="BA5691"/>
      <c r="BB5691"/>
      <c r="BC5691"/>
      <c r="BD5691"/>
      <c r="BE5691"/>
      <c r="BF5691"/>
      <c r="BG5691"/>
      <c r="BH5691"/>
      <c r="BI5691"/>
      <c r="BJ5691"/>
      <c r="BK5691"/>
      <c r="BL5691"/>
      <c r="BM5691"/>
      <c r="BN5691"/>
      <c r="BO5691"/>
      <c r="BP5691"/>
      <c r="BQ5691"/>
      <c r="BR5691"/>
      <c r="BS5691"/>
      <c r="BT5691"/>
      <c r="BU5691"/>
      <c r="BV5691"/>
      <c r="BW5691"/>
      <c r="BX5691"/>
      <c r="BY5691"/>
      <c r="BZ5691"/>
      <c r="CA5691"/>
      <c r="CB5691"/>
      <c r="CC5691"/>
      <c r="CD5691"/>
      <c r="CE5691"/>
      <c r="CF5691"/>
      <c r="CG5691"/>
      <c r="CH5691"/>
      <c r="CI5691"/>
      <c r="CJ5691"/>
      <c r="CK5691"/>
      <c r="CL5691"/>
      <c r="CM5691"/>
      <c r="CN5691"/>
      <c r="CO5691"/>
      <c r="CP5691"/>
      <c r="CQ5691"/>
      <c r="CR5691"/>
      <c r="CS5691"/>
      <c r="CT5691"/>
      <c r="CU5691"/>
      <c r="CV5691"/>
    </row>
    <row r="5692" spans="10:100" x14ac:dyDescent="0.25">
      <c r="J5692"/>
      <c r="K5692"/>
      <c r="L5692"/>
      <c r="M5692"/>
      <c r="N5692"/>
      <c r="O5692"/>
      <c r="P5692"/>
      <c r="Q5692"/>
      <c r="R5692"/>
      <c r="S5692"/>
      <c r="T5692"/>
      <c r="U5692"/>
      <c r="V5692"/>
      <c r="W5692"/>
      <c r="X5692"/>
      <c r="Y5692"/>
      <c r="Z5692"/>
      <c r="AA5692"/>
      <c r="AB5692"/>
      <c r="AC5692"/>
      <c r="AD5692"/>
      <c r="AE5692"/>
      <c r="AF5692"/>
      <c r="AG5692"/>
      <c r="AH5692"/>
      <c r="AI5692"/>
      <c r="AJ5692"/>
      <c r="AK5692"/>
      <c r="AL5692"/>
      <c r="AM5692"/>
      <c r="AN5692"/>
      <c r="AO5692"/>
      <c r="AP5692"/>
      <c r="AQ5692"/>
      <c r="AR5692"/>
      <c r="AS5692"/>
      <c r="AT5692"/>
      <c r="AU5692"/>
      <c r="AV5692"/>
      <c r="AW5692"/>
      <c r="AX5692"/>
      <c r="AY5692"/>
      <c r="AZ5692"/>
      <c r="BA5692"/>
      <c r="BB5692"/>
      <c r="BC5692"/>
      <c r="BD5692"/>
      <c r="BE5692"/>
      <c r="BF5692"/>
      <c r="BG5692"/>
      <c r="BH5692"/>
      <c r="BI5692"/>
      <c r="BJ5692"/>
      <c r="BK5692"/>
      <c r="BL5692"/>
      <c r="BM5692"/>
      <c r="BN5692"/>
      <c r="BO5692"/>
      <c r="BP5692"/>
      <c r="BQ5692"/>
      <c r="BR5692"/>
      <c r="BS5692"/>
      <c r="BT5692"/>
      <c r="BU5692"/>
      <c r="BV5692"/>
      <c r="BW5692"/>
      <c r="BX5692"/>
      <c r="BY5692"/>
      <c r="BZ5692"/>
      <c r="CA5692"/>
      <c r="CB5692"/>
      <c r="CC5692"/>
      <c r="CD5692"/>
      <c r="CE5692"/>
      <c r="CF5692"/>
      <c r="CG5692"/>
      <c r="CH5692"/>
      <c r="CI5692"/>
      <c r="CJ5692"/>
      <c r="CK5692"/>
      <c r="CL5692"/>
      <c r="CM5692"/>
      <c r="CN5692"/>
      <c r="CO5692"/>
      <c r="CP5692"/>
      <c r="CQ5692"/>
      <c r="CR5692"/>
      <c r="CS5692"/>
      <c r="CT5692"/>
      <c r="CU5692"/>
      <c r="CV5692"/>
    </row>
    <row r="5693" spans="10:100" x14ac:dyDescent="0.25">
      <c r="J5693"/>
      <c r="K5693"/>
      <c r="L5693"/>
      <c r="M5693"/>
      <c r="N5693"/>
      <c r="O5693"/>
      <c r="P5693"/>
      <c r="Q5693"/>
      <c r="R5693"/>
      <c r="S5693"/>
      <c r="T5693"/>
      <c r="U5693"/>
      <c r="V5693"/>
      <c r="W5693"/>
      <c r="X5693"/>
      <c r="Y5693"/>
      <c r="Z5693"/>
      <c r="AA5693"/>
      <c r="AB5693"/>
      <c r="AC5693"/>
      <c r="AD5693"/>
      <c r="AE5693"/>
      <c r="AF5693"/>
      <c r="AG5693"/>
      <c r="AH5693"/>
      <c r="AI5693"/>
      <c r="AJ5693"/>
      <c r="AK5693"/>
      <c r="AL5693"/>
      <c r="AM5693"/>
      <c r="AN5693"/>
      <c r="AO5693"/>
      <c r="AP5693"/>
      <c r="AQ5693"/>
      <c r="AR5693"/>
      <c r="AS5693"/>
      <c r="AT5693"/>
      <c r="AU5693"/>
      <c r="AV5693"/>
      <c r="AW5693"/>
      <c r="AX5693"/>
      <c r="AY5693"/>
      <c r="AZ5693"/>
      <c r="BA5693"/>
      <c r="BB5693"/>
      <c r="BC5693"/>
      <c r="BD5693"/>
      <c r="BE5693"/>
      <c r="BF5693"/>
      <c r="BG5693"/>
      <c r="BH5693"/>
      <c r="BI5693"/>
      <c r="BJ5693"/>
      <c r="BK5693"/>
      <c r="BL5693"/>
      <c r="BM5693"/>
      <c r="BN5693"/>
      <c r="BO5693"/>
      <c r="BP5693"/>
      <c r="BQ5693"/>
      <c r="BR5693"/>
      <c r="BS5693"/>
      <c r="BT5693"/>
      <c r="BU5693"/>
      <c r="BV5693"/>
      <c r="BW5693"/>
      <c r="BX5693"/>
      <c r="BY5693"/>
      <c r="BZ5693"/>
      <c r="CA5693"/>
      <c r="CB5693"/>
      <c r="CC5693"/>
      <c r="CD5693"/>
      <c r="CE5693"/>
      <c r="CF5693"/>
      <c r="CG5693"/>
      <c r="CH5693"/>
      <c r="CI5693"/>
      <c r="CJ5693"/>
      <c r="CK5693"/>
      <c r="CL5693"/>
      <c r="CM5693"/>
      <c r="CN5693"/>
      <c r="CO5693"/>
      <c r="CP5693"/>
      <c r="CQ5693"/>
      <c r="CR5693"/>
      <c r="CS5693"/>
      <c r="CT5693"/>
      <c r="CU5693"/>
      <c r="CV5693"/>
    </row>
    <row r="5694" spans="10:100" x14ac:dyDescent="0.25">
      <c r="J5694"/>
      <c r="K5694"/>
      <c r="L5694"/>
      <c r="M5694"/>
      <c r="N5694"/>
      <c r="O5694"/>
      <c r="P5694"/>
      <c r="Q5694"/>
      <c r="R5694"/>
      <c r="S5694"/>
      <c r="T5694"/>
      <c r="U5694"/>
      <c r="V5694"/>
      <c r="W5694"/>
      <c r="X5694"/>
      <c r="Y5694"/>
      <c r="Z5694"/>
      <c r="AA5694"/>
      <c r="AB5694"/>
      <c r="AC5694"/>
      <c r="AD5694"/>
      <c r="AE5694"/>
      <c r="AF5694"/>
      <c r="AG5694"/>
      <c r="AH5694"/>
      <c r="AI5694"/>
      <c r="AJ5694"/>
      <c r="AK5694"/>
      <c r="AL5694"/>
      <c r="AM5694"/>
      <c r="AN5694"/>
      <c r="AO5694"/>
      <c r="AP5694"/>
      <c r="AQ5694"/>
      <c r="AR5694"/>
      <c r="AS5694"/>
      <c r="AT5694"/>
      <c r="AU5694"/>
      <c r="AV5694"/>
      <c r="AW5694"/>
      <c r="AX5694"/>
      <c r="AY5694"/>
      <c r="AZ5694"/>
      <c r="BA5694"/>
      <c r="BB5694"/>
      <c r="BC5694"/>
      <c r="BD5694"/>
      <c r="BE5694"/>
      <c r="BF5694"/>
      <c r="BG5694"/>
      <c r="BH5694"/>
      <c r="BI5694"/>
      <c r="BJ5694"/>
      <c r="BK5694"/>
      <c r="BL5694"/>
      <c r="BM5694"/>
      <c r="BN5694"/>
      <c r="BO5694"/>
      <c r="BP5694"/>
      <c r="BQ5694"/>
      <c r="BR5694"/>
      <c r="BS5694"/>
      <c r="BT5694"/>
      <c r="BU5694"/>
      <c r="BV5694"/>
      <c r="BW5694"/>
      <c r="BX5694"/>
      <c r="BY5694"/>
      <c r="BZ5694"/>
      <c r="CA5694"/>
      <c r="CB5694"/>
      <c r="CC5694"/>
      <c r="CD5694"/>
      <c r="CE5694"/>
      <c r="CF5694"/>
      <c r="CG5694"/>
      <c r="CH5694"/>
      <c r="CI5694"/>
      <c r="CJ5694"/>
      <c r="CK5694"/>
      <c r="CL5694"/>
      <c r="CM5694"/>
      <c r="CN5694"/>
      <c r="CO5694"/>
      <c r="CP5694"/>
      <c r="CQ5694"/>
      <c r="CR5694"/>
      <c r="CS5694"/>
      <c r="CT5694"/>
      <c r="CU5694"/>
      <c r="CV5694"/>
    </row>
    <row r="5695" spans="10:100" x14ac:dyDescent="0.25">
      <c r="J5695"/>
      <c r="K5695"/>
      <c r="L5695"/>
      <c r="M5695"/>
      <c r="N5695"/>
      <c r="O5695"/>
      <c r="P5695"/>
      <c r="Q5695"/>
      <c r="R5695"/>
      <c r="S5695"/>
      <c r="T5695"/>
      <c r="U5695"/>
      <c r="V5695"/>
      <c r="W5695"/>
      <c r="X5695"/>
      <c r="Y5695"/>
      <c r="Z5695"/>
      <c r="AA5695"/>
      <c r="AB5695"/>
      <c r="AC5695"/>
      <c r="AD5695"/>
      <c r="AE5695"/>
      <c r="AF5695"/>
      <c r="AG5695"/>
      <c r="AH5695"/>
      <c r="AI5695"/>
      <c r="AJ5695"/>
      <c r="AK5695"/>
      <c r="AL5695"/>
      <c r="AM5695"/>
      <c r="AN5695"/>
      <c r="AO5695"/>
      <c r="AP5695"/>
      <c r="AQ5695"/>
      <c r="AR5695"/>
      <c r="AS5695"/>
      <c r="AT5695"/>
      <c r="AU5695"/>
      <c r="AV5695"/>
      <c r="AW5695"/>
      <c r="AX5695"/>
      <c r="AY5695"/>
      <c r="AZ5695"/>
      <c r="BA5695"/>
      <c r="BB5695"/>
      <c r="BC5695"/>
      <c r="BD5695"/>
      <c r="BE5695"/>
      <c r="BF5695"/>
      <c r="BG5695"/>
      <c r="BH5695"/>
      <c r="BI5695"/>
      <c r="BJ5695"/>
      <c r="BK5695"/>
      <c r="BL5695"/>
      <c r="BM5695"/>
      <c r="BN5695"/>
      <c r="BO5695"/>
      <c r="BP5695"/>
      <c r="BQ5695"/>
      <c r="BR5695"/>
      <c r="BS5695"/>
      <c r="BT5695"/>
      <c r="BU5695"/>
      <c r="BV5695"/>
      <c r="BW5695"/>
      <c r="BX5695"/>
      <c r="BY5695"/>
      <c r="BZ5695"/>
      <c r="CA5695"/>
      <c r="CB5695"/>
      <c r="CC5695"/>
      <c r="CD5695"/>
      <c r="CE5695"/>
      <c r="CF5695"/>
      <c r="CG5695"/>
      <c r="CH5695"/>
      <c r="CI5695"/>
      <c r="CJ5695"/>
      <c r="CK5695"/>
      <c r="CL5695"/>
      <c r="CM5695"/>
      <c r="CN5695"/>
      <c r="CO5695"/>
      <c r="CP5695"/>
      <c r="CQ5695"/>
      <c r="CR5695"/>
      <c r="CS5695"/>
      <c r="CT5695"/>
      <c r="CU5695"/>
      <c r="CV5695"/>
    </row>
    <row r="5696" spans="10:100" x14ac:dyDescent="0.25">
      <c r="J5696"/>
      <c r="K5696"/>
      <c r="L5696"/>
      <c r="M5696"/>
      <c r="N5696"/>
      <c r="O5696"/>
      <c r="P5696"/>
      <c r="Q5696"/>
      <c r="R5696"/>
      <c r="S5696"/>
      <c r="T5696"/>
      <c r="U5696"/>
      <c r="V5696"/>
      <c r="W5696"/>
      <c r="X5696"/>
      <c r="Y5696"/>
      <c r="Z5696"/>
      <c r="AA5696"/>
      <c r="AB5696"/>
      <c r="AC5696"/>
      <c r="AD5696"/>
      <c r="AE5696"/>
      <c r="AF5696"/>
      <c r="AG5696"/>
      <c r="AH5696"/>
      <c r="AI5696"/>
      <c r="AJ5696"/>
      <c r="AK5696"/>
      <c r="AL5696"/>
      <c r="AM5696"/>
      <c r="AN5696"/>
      <c r="AO5696"/>
      <c r="AP5696"/>
      <c r="AQ5696"/>
      <c r="AR5696"/>
      <c r="AS5696"/>
      <c r="AT5696"/>
      <c r="AU5696"/>
      <c r="AV5696"/>
      <c r="AW5696"/>
      <c r="AX5696"/>
      <c r="AY5696"/>
      <c r="AZ5696"/>
      <c r="BA5696"/>
      <c r="BB5696"/>
      <c r="BC5696"/>
      <c r="BD5696"/>
      <c r="BE5696"/>
      <c r="BF5696"/>
      <c r="BG5696"/>
      <c r="BH5696"/>
      <c r="BI5696"/>
      <c r="BJ5696"/>
      <c r="BK5696"/>
      <c r="BL5696"/>
      <c r="BM5696"/>
      <c r="BN5696"/>
      <c r="BO5696"/>
      <c r="BP5696"/>
      <c r="BQ5696"/>
      <c r="BR5696"/>
      <c r="BS5696"/>
      <c r="BT5696"/>
      <c r="BU5696"/>
      <c r="BV5696"/>
      <c r="BW5696"/>
      <c r="BX5696"/>
      <c r="BY5696"/>
      <c r="BZ5696"/>
      <c r="CA5696"/>
      <c r="CB5696"/>
      <c r="CC5696"/>
      <c r="CD5696"/>
      <c r="CE5696"/>
      <c r="CF5696"/>
      <c r="CG5696"/>
      <c r="CH5696"/>
      <c r="CI5696"/>
      <c r="CJ5696"/>
      <c r="CK5696"/>
      <c r="CL5696"/>
      <c r="CM5696"/>
      <c r="CN5696"/>
      <c r="CO5696"/>
      <c r="CP5696"/>
      <c r="CQ5696"/>
      <c r="CR5696"/>
      <c r="CS5696"/>
      <c r="CT5696"/>
      <c r="CU5696"/>
      <c r="CV5696"/>
    </row>
    <row r="5697" spans="10:100" x14ac:dyDescent="0.25">
      <c r="J5697"/>
      <c r="K5697"/>
      <c r="L5697"/>
      <c r="M5697"/>
      <c r="N5697"/>
      <c r="O5697"/>
      <c r="P5697"/>
      <c r="Q5697"/>
      <c r="R5697"/>
      <c r="S5697"/>
      <c r="T5697"/>
      <c r="U5697"/>
      <c r="V5697"/>
      <c r="W5697"/>
      <c r="X5697"/>
      <c r="Y5697"/>
      <c r="Z5697"/>
      <c r="AA5697"/>
      <c r="AB5697"/>
      <c r="AC5697"/>
      <c r="AD5697"/>
      <c r="AE5697"/>
      <c r="AF5697"/>
      <c r="AG5697"/>
      <c r="AH5697"/>
      <c r="AI5697"/>
      <c r="AJ5697"/>
      <c r="AK5697"/>
      <c r="AL5697"/>
      <c r="AM5697"/>
      <c r="AN5697"/>
      <c r="AO5697"/>
      <c r="AP5697"/>
      <c r="AQ5697"/>
      <c r="AR5697"/>
      <c r="AS5697"/>
      <c r="AT5697"/>
      <c r="AU5697"/>
      <c r="AV5697"/>
      <c r="AW5697"/>
      <c r="AX5697"/>
      <c r="AY5697"/>
      <c r="AZ5697"/>
      <c r="BA5697"/>
      <c r="BB5697"/>
      <c r="BC5697"/>
      <c r="BD5697"/>
      <c r="BE5697"/>
      <c r="BF5697"/>
      <c r="BG5697"/>
      <c r="BH5697"/>
      <c r="BI5697"/>
      <c r="BJ5697"/>
      <c r="BK5697"/>
      <c r="BL5697"/>
      <c r="BM5697"/>
      <c r="BN5697"/>
      <c r="BO5697"/>
      <c r="BP5697"/>
      <c r="BQ5697"/>
      <c r="BR5697"/>
      <c r="BS5697"/>
      <c r="BT5697"/>
      <c r="BU5697"/>
      <c r="BV5697"/>
      <c r="BW5697"/>
      <c r="BX5697"/>
      <c r="BY5697"/>
      <c r="BZ5697"/>
      <c r="CA5697"/>
      <c r="CB5697"/>
      <c r="CC5697"/>
      <c r="CD5697"/>
      <c r="CE5697"/>
      <c r="CF5697"/>
      <c r="CG5697"/>
      <c r="CH5697"/>
      <c r="CI5697"/>
      <c r="CJ5697"/>
      <c r="CK5697"/>
      <c r="CL5697"/>
      <c r="CM5697"/>
      <c r="CN5697"/>
      <c r="CO5697"/>
      <c r="CP5697"/>
      <c r="CQ5697"/>
      <c r="CR5697"/>
      <c r="CS5697"/>
      <c r="CT5697"/>
      <c r="CU5697"/>
      <c r="CV5697"/>
    </row>
    <row r="5698" spans="10:100" x14ac:dyDescent="0.25">
      <c r="J5698"/>
      <c r="K5698"/>
      <c r="L5698"/>
      <c r="M5698"/>
      <c r="N5698"/>
      <c r="O5698"/>
      <c r="P5698"/>
      <c r="Q5698"/>
      <c r="R5698"/>
      <c r="S5698"/>
      <c r="T5698"/>
      <c r="U5698"/>
      <c r="V5698"/>
      <c r="W5698"/>
      <c r="X5698"/>
      <c r="Y5698"/>
      <c r="Z5698"/>
      <c r="AA5698"/>
      <c r="AB5698"/>
      <c r="AC5698"/>
      <c r="AD5698"/>
      <c r="AE5698"/>
      <c r="AF5698"/>
      <c r="AG5698"/>
      <c r="AH5698"/>
      <c r="AI5698"/>
      <c r="AJ5698"/>
      <c r="AK5698"/>
      <c r="AL5698"/>
      <c r="AM5698"/>
      <c r="AN5698"/>
      <c r="AO5698"/>
      <c r="AP5698"/>
      <c r="AQ5698"/>
      <c r="AR5698"/>
      <c r="AS5698"/>
      <c r="AT5698"/>
      <c r="AU5698"/>
      <c r="AV5698"/>
      <c r="AW5698"/>
      <c r="AX5698"/>
      <c r="AY5698"/>
      <c r="AZ5698"/>
      <c r="BA5698"/>
      <c r="BB5698"/>
      <c r="BC5698"/>
      <c r="BD5698"/>
      <c r="BE5698"/>
      <c r="BF5698"/>
      <c r="BG5698"/>
      <c r="BH5698"/>
      <c r="BI5698"/>
      <c r="BJ5698"/>
      <c r="BK5698"/>
      <c r="BL5698"/>
      <c r="BM5698"/>
      <c r="BN5698"/>
      <c r="BO5698"/>
      <c r="BP5698"/>
      <c r="BQ5698"/>
      <c r="BR5698"/>
      <c r="BS5698"/>
      <c r="BT5698"/>
      <c r="BU5698"/>
      <c r="BV5698"/>
      <c r="BW5698"/>
      <c r="BX5698"/>
      <c r="BY5698"/>
      <c r="BZ5698"/>
      <c r="CA5698"/>
      <c r="CB5698"/>
      <c r="CC5698"/>
      <c r="CD5698"/>
      <c r="CE5698"/>
      <c r="CF5698"/>
      <c r="CG5698"/>
      <c r="CH5698"/>
      <c r="CI5698"/>
      <c r="CJ5698"/>
      <c r="CK5698"/>
      <c r="CL5698"/>
      <c r="CM5698"/>
      <c r="CN5698"/>
      <c r="CO5698"/>
      <c r="CP5698"/>
      <c r="CQ5698"/>
      <c r="CR5698"/>
      <c r="CS5698"/>
      <c r="CT5698"/>
      <c r="CU5698"/>
      <c r="CV5698"/>
    </row>
    <row r="5699" spans="10:100" x14ac:dyDescent="0.25">
      <c r="J5699"/>
      <c r="K5699"/>
      <c r="L5699"/>
      <c r="M5699"/>
      <c r="N5699"/>
      <c r="O5699"/>
      <c r="P5699"/>
      <c r="Q5699"/>
      <c r="R5699"/>
      <c r="S5699"/>
      <c r="T5699"/>
      <c r="U5699"/>
      <c r="V5699"/>
      <c r="W5699"/>
      <c r="X5699"/>
      <c r="Y5699"/>
      <c r="Z5699"/>
      <c r="AA5699"/>
      <c r="AB5699"/>
      <c r="AC5699"/>
      <c r="AD5699"/>
      <c r="AE5699"/>
      <c r="AF5699"/>
      <c r="AG5699"/>
      <c r="AH5699"/>
      <c r="AI5699"/>
      <c r="AJ5699"/>
      <c r="AK5699"/>
      <c r="AL5699"/>
      <c r="AM5699"/>
      <c r="AN5699"/>
      <c r="AO5699"/>
      <c r="AP5699"/>
      <c r="AQ5699"/>
      <c r="AR5699"/>
      <c r="AS5699"/>
      <c r="AT5699"/>
      <c r="AU5699"/>
      <c r="AV5699"/>
      <c r="AW5699"/>
      <c r="AX5699"/>
      <c r="AY5699"/>
      <c r="AZ5699"/>
      <c r="BA5699"/>
      <c r="BB5699"/>
      <c r="BC5699"/>
      <c r="BD5699"/>
      <c r="BE5699"/>
      <c r="BF5699"/>
      <c r="BG5699"/>
      <c r="BH5699"/>
      <c r="BI5699"/>
      <c r="BJ5699"/>
      <c r="BK5699"/>
      <c r="BL5699"/>
      <c r="BM5699"/>
      <c r="BN5699"/>
      <c r="BO5699"/>
      <c r="BP5699"/>
      <c r="BQ5699"/>
      <c r="BR5699"/>
      <c r="BS5699"/>
      <c r="BT5699"/>
      <c r="BU5699"/>
      <c r="BV5699"/>
      <c r="BW5699"/>
      <c r="BX5699"/>
      <c r="BY5699"/>
      <c r="BZ5699"/>
      <c r="CA5699"/>
      <c r="CB5699"/>
      <c r="CC5699"/>
      <c r="CD5699"/>
      <c r="CE5699"/>
      <c r="CF5699"/>
      <c r="CG5699"/>
      <c r="CH5699"/>
      <c r="CI5699"/>
      <c r="CJ5699"/>
      <c r="CK5699"/>
      <c r="CL5699"/>
      <c r="CM5699"/>
      <c r="CN5699"/>
      <c r="CO5699"/>
      <c r="CP5699"/>
      <c r="CQ5699"/>
      <c r="CR5699"/>
      <c r="CS5699"/>
      <c r="CT5699"/>
      <c r="CU5699"/>
      <c r="CV5699"/>
    </row>
    <row r="5700" spans="10:100" x14ac:dyDescent="0.25">
      <c r="J5700"/>
      <c r="K5700"/>
      <c r="L5700"/>
      <c r="M5700"/>
      <c r="N5700"/>
      <c r="O5700"/>
      <c r="P5700"/>
      <c r="Q5700"/>
      <c r="R5700"/>
      <c r="S5700"/>
      <c r="T5700"/>
      <c r="U5700"/>
      <c r="V5700"/>
      <c r="W5700"/>
      <c r="X5700"/>
      <c r="Y5700"/>
      <c r="Z5700"/>
      <c r="AA5700"/>
      <c r="AB5700"/>
      <c r="AC5700"/>
      <c r="AD5700"/>
      <c r="AE5700"/>
      <c r="AF5700"/>
      <c r="AG5700"/>
      <c r="AH5700"/>
      <c r="AI5700"/>
      <c r="AJ5700"/>
      <c r="AK5700"/>
      <c r="AL5700"/>
      <c r="AM5700"/>
      <c r="AN5700"/>
      <c r="AO5700"/>
      <c r="AP5700"/>
      <c r="AQ5700"/>
      <c r="AR5700"/>
      <c r="AS5700"/>
      <c r="AT5700"/>
      <c r="AU5700"/>
      <c r="AV5700"/>
      <c r="AW5700"/>
      <c r="AX5700"/>
      <c r="AY5700"/>
      <c r="AZ5700"/>
      <c r="BA5700"/>
      <c r="BB5700"/>
      <c r="BC5700"/>
      <c r="BD5700"/>
      <c r="BE5700"/>
      <c r="BF5700"/>
      <c r="BG5700"/>
      <c r="BH5700"/>
      <c r="BI5700"/>
      <c r="BJ5700"/>
      <c r="BK5700"/>
      <c r="BL5700"/>
      <c r="BM5700"/>
      <c r="BN5700"/>
      <c r="BO5700"/>
      <c r="BP5700"/>
      <c r="BQ5700"/>
      <c r="BR5700"/>
      <c r="BS5700"/>
      <c r="BT5700"/>
      <c r="BU5700"/>
      <c r="BV5700"/>
      <c r="BW5700"/>
      <c r="BX5700"/>
      <c r="BY5700"/>
      <c r="BZ5700"/>
      <c r="CA5700"/>
      <c r="CB5700"/>
      <c r="CC5700"/>
      <c r="CD5700"/>
      <c r="CE5700"/>
      <c r="CF5700"/>
      <c r="CG5700"/>
      <c r="CH5700"/>
      <c r="CI5700"/>
      <c r="CJ5700"/>
      <c r="CK5700"/>
      <c r="CL5700"/>
      <c r="CM5700"/>
      <c r="CN5700"/>
      <c r="CO5700"/>
      <c r="CP5700"/>
      <c r="CQ5700"/>
      <c r="CR5700"/>
      <c r="CS5700"/>
      <c r="CT5700"/>
      <c r="CU5700"/>
      <c r="CV5700"/>
    </row>
    <row r="5701" spans="10:100" x14ac:dyDescent="0.25">
      <c r="J5701"/>
      <c r="K5701"/>
      <c r="L5701"/>
      <c r="M5701"/>
      <c r="N5701"/>
      <c r="O5701"/>
      <c r="P5701"/>
      <c r="Q5701"/>
      <c r="R5701"/>
      <c r="S5701"/>
      <c r="T5701"/>
      <c r="U5701"/>
      <c r="V5701"/>
      <c r="W5701"/>
      <c r="X5701"/>
      <c r="Y5701"/>
      <c r="Z5701"/>
      <c r="AA5701"/>
      <c r="AB5701"/>
      <c r="AC5701"/>
      <c r="AD5701"/>
      <c r="AE5701"/>
      <c r="AF5701"/>
      <c r="AG5701"/>
      <c r="AH5701"/>
      <c r="AI5701"/>
      <c r="AJ5701"/>
      <c r="AK5701"/>
      <c r="AL5701"/>
      <c r="AM5701"/>
      <c r="AN5701"/>
      <c r="AO5701"/>
      <c r="AP5701"/>
      <c r="AQ5701"/>
      <c r="AR5701"/>
      <c r="AS5701"/>
      <c r="AT5701"/>
      <c r="AU5701"/>
      <c r="AV5701"/>
      <c r="AW5701"/>
      <c r="AX5701"/>
      <c r="AY5701"/>
      <c r="AZ5701"/>
      <c r="BA5701"/>
      <c r="BB5701"/>
      <c r="BC5701"/>
      <c r="BD5701"/>
      <c r="BE5701"/>
      <c r="BF5701"/>
      <c r="BG5701"/>
      <c r="BH5701"/>
      <c r="BI5701"/>
      <c r="BJ5701"/>
      <c r="BK5701"/>
      <c r="BL5701"/>
      <c r="BM5701"/>
      <c r="BN5701"/>
      <c r="BO5701"/>
      <c r="BP5701"/>
      <c r="BQ5701"/>
      <c r="BR5701"/>
      <c r="BS5701"/>
      <c r="BT5701"/>
      <c r="BU5701"/>
      <c r="BV5701"/>
      <c r="BW5701"/>
      <c r="BX5701"/>
      <c r="BY5701"/>
      <c r="BZ5701"/>
      <c r="CA5701"/>
      <c r="CB5701"/>
      <c r="CC5701"/>
      <c r="CD5701"/>
      <c r="CE5701"/>
      <c r="CF5701"/>
      <c r="CG5701"/>
      <c r="CH5701"/>
      <c r="CI5701"/>
      <c r="CJ5701"/>
      <c r="CK5701"/>
      <c r="CL5701"/>
      <c r="CM5701"/>
      <c r="CN5701"/>
      <c r="CO5701"/>
      <c r="CP5701"/>
      <c r="CQ5701"/>
      <c r="CR5701"/>
      <c r="CS5701"/>
      <c r="CT5701"/>
      <c r="CU5701"/>
      <c r="CV5701"/>
    </row>
    <row r="5702" spans="10:100" x14ac:dyDescent="0.25">
      <c r="J5702"/>
      <c r="K5702"/>
      <c r="L5702"/>
      <c r="M5702"/>
      <c r="N5702"/>
      <c r="O5702"/>
      <c r="P5702"/>
      <c r="Q5702"/>
      <c r="R5702"/>
      <c r="S5702"/>
      <c r="T5702"/>
      <c r="U5702"/>
      <c r="V5702"/>
      <c r="W5702"/>
      <c r="X5702"/>
      <c r="Y5702"/>
      <c r="Z5702"/>
      <c r="AA5702"/>
      <c r="AB5702"/>
      <c r="AC5702"/>
      <c r="AD5702"/>
      <c r="AE5702"/>
      <c r="AF5702"/>
      <c r="AG5702"/>
      <c r="AH5702"/>
      <c r="AI5702"/>
      <c r="AJ5702"/>
      <c r="AK5702"/>
      <c r="AL5702"/>
      <c r="AM5702"/>
      <c r="AN5702"/>
      <c r="AO5702"/>
      <c r="AP5702"/>
      <c r="AQ5702"/>
      <c r="AR5702"/>
      <c r="AS5702"/>
      <c r="AT5702"/>
      <c r="AU5702"/>
      <c r="AV5702"/>
      <c r="AW5702"/>
      <c r="AX5702"/>
      <c r="AY5702"/>
      <c r="AZ5702"/>
      <c r="BA5702"/>
      <c r="BB5702"/>
      <c r="BC5702"/>
      <c r="BD5702"/>
      <c r="BE5702"/>
      <c r="BF5702"/>
      <c r="BG5702"/>
      <c r="BH5702"/>
      <c r="BI5702"/>
      <c r="BJ5702"/>
      <c r="BK5702"/>
      <c r="BL5702"/>
      <c r="BM5702"/>
      <c r="BN5702"/>
      <c r="BO5702"/>
      <c r="BP5702"/>
      <c r="BQ5702"/>
      <c r="BR5702"/>
      <c r="BS5702"/>
      <c r="BT5702"/>
      <c r="BU5702"/>
      <c r="BV5702"/>
      <c r="BW5702"/>
      <c r="BX5702"/>
      <c r="BY5702"/>
      <c r="BZ5702"/>
      <c r="CA5702"/>
      <c r="CB5702"/>
      <c r="CC5702"/>
      <c r="CD5702"/>
      <c r="CE5702"/>
      <c r="CF5702"/>
      <c r="CG5702"/>
      <c r="CH5702"/>
      <c r="CI5702"/>
      <c r="CJ5702"/>
      <c r="CK5702"/>
      <c r="CL5702"/>
      <c r="CM5702"/>
      <c r="CN5702"/>
      <c r="CO5702"/>
      <c r="CP5702"/>
      <c r="CQ5702"/>
      <c r="CR5702"/>
      <c r="CS5702"/>
      <c r="CT5702"/>
      <c r="CU5702"/>
      <c r="CV5702"/>
    </row>
    <row r="5703" spans="10:100" x14ac:dyDescent="0.25">
      <c r="J5703"/>
      <c r="K5703"/>
      <c r="L5703"/>
      <c r="M5703"/>
      <c r="N5703"/>
      <c r="O5703"/>
      <c r="P5703"/>
      <c r="Q5703"/>
      <c r="R5703"/>
      <c r="S5703"/>
      <c r="T5703"/>
      <c r="U5703"/>
      <c r="V5703"/>
      <c r="W5703"/>
      <c r="X5703"/>
      <c r="Y5703"/>
      <c r="Z5703"/>
      <c r="AA5703"/>
      <c r="AB5703"/>
      <c r="AC5703"/>
      <c r="AD5703"/>
      <c r="AE5703"/>
      <c r="AF5703"/>
      <c r="AG5703"/>
      <c r="AH5703"/>
      <c r="AI5703"/>
      <c r="AJ5703"/>
      <c r="AK5703"/>
      <c r="AL5703"/>
      <c r="AM5703"/>
      <c r="AN5703"/>
      <c r="AO5703"/>
      <c r="AP5703"/>
      <c r="AQ5703"/>
      <c r="AR5703"/>
      <c r="AS5703"/>
      <c r="AT5703"/>
      <c r="AU5703"/>
      <c r="AV5703"/>
      <c r="AW5703"/>
      <c r="AX5703"/>
      <c r="AY5703"/>
      <c r="AZ5703"/>
      <c r="BA5703"/>
      <c r="BB5703"/>
      <c r="BC5703"/>
      <c r="BD5703"/>
      <c r="BE5703"/>
      <c r="BF5703"/>
      <c r="BG5703"/>
      <c r="BH5703"/>
      <c r="BI5703"/>
      <c r="BJ5703"/>
      <c r="BK5703"/>
      <c r="BL5703"/>
      <c r="BM5703"/>
      <c r="BN5703"/>
      <c r="BO5703"/>
      <c r="BP5703"/>
      <c r="BQ5703"/>
      <c r="BR5703"/>
      <c r="BS5703"/>
      <c r="BT5703"/>
      <c r="BU5703"/>
      <c r="BV5703"/>
      <c r="BW5703"/>
      <c r="BX5703"/>
      <c r="BY5703"/>
      <c r="BZ5703"/>
      <c r="CA5703"/>
      <c r="CB5703"/>
      <c r="CC5703"/>
      <c r="CD5703"/>
      <c r="CE5703"/>
      <c r="CF5703"/>
      <c r="CG5703"/>
      <c r="CH5703"/>
      <c r="CI5703"/>
      <c r="CJ5703"/>
      <c r="CK5703"/>
      <c r="CL5703"/>
      <c r="CM5703"/>
      <c r="CN5703"/>
      <c r="CO5703"/>
      <c r="CP5703"/>
      <c r="CQ5703"/>
      <c r="CR5703"/>
      <c r="CS5703"/>
      <c r="CT5703"/>
      <c r="CU5703"/>
      <c r="CV5703"/>
    </row>
    <row r="5704" spans="10:100" x14ac:dyDescent="0.25">
      <c r="J5704"/>
      <c r="K5704"/>
      <c r="L5704"/>
      <c r="M5704"/>
      <c r="N5704"/>
      <c r="O5704"/>
      <c r="P5704"/>
      <c r="Q5704"/>
      <c r="R5704"/>
      <c r="S5704"/>
      <c r="T5704"/>
      <c r="U5704"/>
      <c r="V5704"/>
      <c r="W5704"/>
      <c r="X5704"/>
      <c r="Y5704"/>
      <c r="Z5704"/>
      <c r="AA5704"/>
      <c r="AB5704"/>
      <c r="AC5704"/>
      <c r="AD5704"/>
      <c r="AE5704"/>
      <c r="AF5704"/>
      <c r="AG5704"/>
      <c r="AH5704"/>
      <c r="AI5704"/>
      <c r="AJ5704"/>
      <c r="AK5704"/>
      <c r="AL5704"/>
      <c r="AM5704"/>
      <c r="AN5704"/>
      <c r="AO5704"/>
      <c r="AP5704"/>
      <c r="AQ5704"/>
      <c r="AR5704"/>
      <c r="AS5704"/>
      <c r="AT5704"/>
      <c r="AU5704"/>
      <c r="AV5704"/>
      <c r="AW5704"/>
      <c r="AX5704"/>
      <c r="AY5704"/>
      <c r="AZ5704"/>
      <c r="BA5704"/>
      <c r="BB5704"/>
      <c r="BC5704"/>
      <c r="BD5704"/>
      <c r="BE5704"/>
      <c r="BF5704"/>
      <c r="BG5704"/>
      <c r="BH5704"/>
      <c r="BI5704"/>
      <c r="BJ5704"/>
      <c r="BK5704"/>
      <c r="BL5704"/>
      <c r="BM5704"/>
      <c r="BN5704"/>
      <c r="BO5704"/>
      <c r="BP5704"/>
      <c r="BQ5704"/>
      <c r="BR5704"/>
      <c r="BS5704"/>
      <c r="BT5704"/>
      <c r="BU5704"/>
      <c r="BV5704"/>
      <c r="BW5704"/>
      <c r="BX5704"/>
      <c r="BY5704"/>
      <c r="BZ5704"/>
      <c r="CA5704"/>
      <c r="CB5704"/>
      <c r="CC5704"/>
      <c r="CD5704"/>
      <c r="CE5704"/>
      <c r="CF5704"/>
      <c r="CG5704"/>
      <c r="CH5704"/>
      <c r="CI5704"/>
      <c r="CJ5704"/>
      <c r="CK5704"/>
      <c r="CL5704"/>
      <c r="CM5704"/>
      <c r="CN5704"/>
      <c r="CO5704"/>
      <c r="CP5704"/>
      <c r="CQ5704"/>
      <c r="CR5704"/>
      <c r="CS5704"/>
      <c r="CT5704"/>
      <c r="CU5704"/>
      <c r="CV5704"/>
    </row>
    <row r="5705" spans="10:100" x14ac:dyDescent="0.25">
      <c r="J5705"/>
      <c r="K5705"/>
      <c r="L5705"/>
      <c r="M5705"/>
      <c r="N5705"/>
      <c r="O5705"/>
      <c r="P5705"/>
      <c r="Q5705"/>
      <c r="R5705"/>
      <c r="S5705"/>
      <c r="T5705"/>
      <c r="U5705"/>
      <c r="V5705"/>
      <c r="W5705"/>
      <c r="X5705"/>
      <c r="Y5705"/>
      <c r="Z5705"/>
      <c r="AA5705"/>
      <c r="AB5705"/>
      <c r="AC5705"/>
      <c r="AD5705"/>
      <c r="AE5705"/>
      <c r="AF5705"/>
      <c r="AG5705"/>
      <c r="AH5705"/>
      <c r="AI5705"/>
      <c r="AJ5705"/>
      <c r="AK5705"/>
      <c r="AL5705"/>
      <c r="AM5705"/>
      <c r="AN5705"/>
      <c r="AO5705"/>
      <c r="AP5705"/>
      <c r="AQ5705"/>
      <c r="AR5705"/>
      <c r="AS5705"/>
      <c r="AT5705"/>
      <c r="AU5705"/>
      <c r="AV5705"/>
      <c r="AW5705"/>
      <c r="AX5705"/>
      <c r="AY5705"/>
      <c r="AZ5705"/>
      <c r="BA5705"/>
      <c r="BB5705"/>
      <c r="BC5705"/>
      <c r="BD5705"/>
      <c r="BE5705"/>
      <c r="BF5705"/>
      <c r="BG5705"/>
      <c r="BH5705"/>
      <c r="BI5705"/>
      <c r="BJ5705"/>
      <c r="BK5705"/>
      <c r="BL5705"/>
      <c r="BM5705"/>
      <c r="BN5705"/>
      <c r="BO5705"/>
      <c r="BP5705"/>
      <c r="BQ5705"/>
      <c r="BR5705"/>
      <c r="BS5705"/>
      <c r="BT5705"/>
      <c r="BU5705"/>
      <c r="BV5705"/>
      <c r="BW5705"/>
      <c r="BX5705"/>
      <c r="BY5705"/>
      <c r="BZ5705"/>
      <c r="CA5705"/>
      <c r="CB5705"/>
      <c r="CC5705"/>
      <c r="CD5705"/>
      <c r="CE5705"/>
      <c r="CF5705"/>
      <c r="CG5705"/>
      <c r="CH5705"/>
      <c r="CI5705"/>
      <c r="CJ5705"/>
      <c r="CK5705"/>
      <c r="CL5705"/>
      <c r="CM5705"/>
      <c r="CN5705"/>
      <c r="CO5705"/>
      <c r="CP5705"/>
      <c r="CQ5705"/>
      <c r="CR5705"/>
      <c r="CS5705"/>
      <c r="CT5705"/>
      <c r="CU5705"/>
      <c r="CV5705"/>
    </row>
    <row r="5706" spans="10:100" x14ac:dyDescent="0.25">
      <c r="J5706"/>
      <c r="K5706"/>
      <c r="L5706"/>
      <c r="M5706"/>
      <c r="N5706"/>
      <c r="O5706"/>
      <c r="P5706"/>
      <c r="Q5706"/>
      <c r="R5706"/>
      <c r="S5706"/>
      <c r="T5706"/>
      <c r="U5706"/>
      <c r="V5706"/>
      <c r="W5706"/>
      <c r="X5706"/>
      <c r="Y5706"/>
      <c r="Z5706"/>
      <c r="AA5706"/>
      <c r="AB5706"/>
      <c r="AC5706"/>
      <c r="AD5706"/>
      <c r="AE5706"/>
      <c r="AF5706"/>
      <c r="AG5706"/>
      <c r="AH5706"/>
      <c r="AI5706"/>
      <c r="AJ5706"/>
      <c r="AK5706"/>
      <c r="AL5706"/>
      <c r="AM5706"/>
      <c r="AN5706"/>
      <c r="AO5706"/>
      <c r="AP5706"/>
      <c r="AQ5706"/>
      <c r="AR5706"/>
      <c r="AS5706"/>
      <c r="AT5706"/>
      <c r="AU5706"/>
      <c r="AV5706"/>
      <c r="AW5706"/>
      <c r="AX5706"/>
      <c r="AY5706"/>
      <c r="AZ5706"/>
      <c r="BA5706"/>
      <c r="BB5706"/>
      <c r="BC5706"/>
      <c r="BD5706"/>
      <c r="BE5706"/>
      <c r="BF5706"/>
      <c r="BG5706"/>
      <c r="BH5706"/>
      <c r="BI5706"/>
      <c r="BJ5706"/>
      <c r="BK5706"/>
      <c r="BL5706"/>
      <c r="BM5706"/>
      <c r="BN5706"/>
      <c r="BO5706"/>
      <c r="BP5706"/>
      <c r="BQ5706"/>
      <c r="BR5706"/>
      <c r="BS5706"/>
      <c r="BT5706"/>
      <c r="BU5706"/>
      <c r="BV5706"/>
      <c r="BW5706"/>
      <c r="BX5706"/>
      <c r="BY5706"/>
      <c r="BZ5706"/>
      <c r="CA5706"/>
      <c r="CB5706"/>
      <c r="CC5706"/>
      <c r="CD5706"/>
      <c r="CE5706"/>
      <c r="CF5706"/>
      <c r="CG5706"/>
      <c r="CH5706"/>
      <c r="CI5706"/>
      <c r="CJ5706"/>
      <c r="CK5706"/>
      <c r="CL5706"/>
      <c r="CM5706"/>
      <c r="CN5706"/>
      <c r="CO5706"/>
      <c r="CP5706"/>
      <c r="CQ5706"/>
      <c r="CR5706"/>
      <c r="CS5706"/>
      <c r="CT5706"/>
      <c r="CU5706"/>
      <c r="CV5706"/>
    </row>
    <row r="5707" spans="10:100" x14ac:dyDescent="0.25">
      <c r="J5707"/>
      <c r="K5707"/>
      <c r="L5707"/>
      <c r="M5707"/>
      <c r="N5707"/>
      <c r="O5707"/>
      <c r="P5707"/>
      <c r="Q5707"/>
      <c r="R5707"/>
      <c r="S5707"/>
      <c r="T5707"/>
      <c r="U5707"/>
      <c r="V5707"/>
      <c r="W5707"/>
      <c r="X5707"/>
      <c r="Y5707"/>
      <c r="Z5707"/>
      <c r="AA5707"/>
      <c r="AB5707"/>
      <c r="AC5707"/>
      <c r="AD5707"/>
      <c r="AE5707"/>
      <c r="AF5707"/>
      <c r="AG5707"/>
      <c r="AH5707"/>
      <c r="AI5707"/>
      <c r="AJ5707"/>
      <c r="AK5707"/>
      <c r="AL5707"/>
      <c r="AM5707"/>
      <c r="AN5707"/>
      <c r="AO5707"/>
      <c r="AP5707"/>
      <c r="AQ5707"/>
      <c r="AR5707"/>
      <c r="AS5707"/>
      <c r="AT5707"/>
      <c r="AU5707"/>
      <c r="AV5707"/>
      <c r="AW5707"/>
      <c r="AX5707"/>
      <c r="AY5707"/>
      <c r="AZ5707"/>
      <c r="BA5707"/>
      <c r="BB5707"/>
      <c r="BC5707"/>
      <c r="BD5707"/>
      <c r="BE5707"/>
      <c r="BF5707"/>
      <c r="BG5707"/>
      <c r="BH5707"/>
      <c r="BI5707"/>
      <c r="BJ5707"/>
      <c r="BK5707"/>
      <c r="BL5707"/>
      <c r="BM5707"/>
      <c r="BN5707"/>
      <c r="BO5707"/>
      <c r="BP5707"/>
      <c r="BQ5707"/>
      <c r="BR5707"/>
      <c r="BS5707"/>
      <c r="BT5707"/>
      <c r="BU5707"/>
      <c r="BV5707"/>
      <c r="BW5707"/>
      <c r="BX5707"/>
      <c r="BY5707"/>
      <c r="BZ5707"/>
      <c r="CA5707"/>
      <c r="CB5707"/>
      <c r="CC5707"/>
      <c r="CD5707"/>
      <c r="CE5707"/>
      <c r="CF5707"/>
      <c r="CG5707"/>
      <c r="CH5707"/>
      <c r="CI5707"/>
      <c r="CJ5707"/>
      <c r="CK5707"/>
      <c r="CL5707"/>
      <c r="CM5707"/>
      <c r="CN5707"/>
      <c r="CO5707"/>
      <c r="CP5707"/>
      <c r="CQ5707"/>
      <c r="CR5707"/>
      <c r="CS5707"/>
      <c r="CT5707"/>
      <c r="CU5707"/>
      <c r="CV5707"/>
    </row>
    <row r="5708" spans="10:100" x14ac:dyDescent="0.25">
      <c r="J5708"/>
      <c r="K5708"/>
      <c r="L5708"/>
      <c r="M5708"/>
      <c r="N5708"/>
      <c r="O5708"/>
      <c r="P5708"/>
      <c r="Q5708"/>
      <c r="R5708"/>
      <c r="S5708"/>
      <c r="T5708"/>
      <c r="U5708"/>
      <c r="V5708"/>
      <c r="W5708"/>
      <c r="X5708"/>
      <c r="Y5708"/>
      <c r="Z5708"/>
      <c r="AA5708"/>
      <c r="AB5708"/>
      <c r="AC5708"/>
      <c r="AD5708"/>
      <c r="AE5708"/>
      <c r="AF5708"/>
      <c r="AG5708"/>
      <c r="AH5708"/>
      <c r="AI5708"/>
      <c r="AJ5708"/>
      <c r="AK5708"/>
      <c r="AL5708"/>
      <c r="AM5708"/>
      <c r="AN5708"/>
      <c r="AO5708"/>
      <c r="AP5708"/>
      <c r="AQ5708"/>
      <c r="AR5708"/>
      <c r="AS5708"/>
      <c r="AT5708"/>
      <c r="AU5708"/>
      <c r="AV5708"/>
      <c r="AW5708"/>
      <c r="AX5708"/>
      <c r="AY5708"/>
      <c r="AZ5708"/>
      <c r="BA5708"/>
      <c r="BB5708"/>
      <c r="BC5708"/>
      <c r="BD5708"/>
      <c r="BE5708"/>
      <c r="BF5708"/>
      <c r="BG5708"/>
      <c r="BH5708"/>
      <c r="BI5708"/>
      <c r="BJ5708"/>
      <c r="BK5708"/>
      <c r="BL5708"/>
      <c r="BM5708"/>
      <c r="BN5708"/>
      <c r="BO5708"/>
      <c r="BP5708"/>
      <c r="BQ5708"/>
      <c r="BR5708"/>
      <c r="BS5708"/>
      <c r="BT5708"/>
      <c r="BU5708"/>
      <c r="BV5708"/>
      <c r="BW5708"/>
      <c r="BX5708"/>
      <c r="BY5708"/>
      <c r="BZ5708"/>
      <c r="CA5708"/>
      <c r="CB5708"/>
      <c r="CC5708"/>
      <c r="CD5708"/>
      <c r="CE5708"/>
      <c r="CF5708"/>
      <c r="CG5708"/>
      <c r="CH5708"/>
      <c r="CI5708"/>
      <c r="CJ5708"/>
      <c r="CK5708"/>
      <c r="CL5708"/>
      <c r="CM5708"/>
      <c r="CN5708"/>
      <c r="CO5708"/>
      <c r="CP5708"/>
      <c r="CQ5708"/>
      <c r="CR5708"/>
      <c r="CS5708"/>
      <c r="CT5708"/>
      <c r="CU5708"/>
      <c r="CV5708"/>
    </row>
    <row r="5709" spans="10:100" x14ac:dyDescent="0.25">
      <c r="J5709"/>
      <c r="K5709"/>
      <c r="L5709"/>
      <c r="M5709"/>
      <c r="N5709"/>
      <c r="O5709"/>
      <c r="P5709"/>
      <c r="Q5709"/>
      <c r="R5709"/>
      <c r="S5709"/>
      <c r="T5709"/>
      <c r="U5709"/>
      <c r="V5709"/>
      <c r="W5709"/>
      <c r="X5709"/>
      <c r="Y5709"/>
      <c r="Z5709"/>
      <c r="AA5709"/>
      <c r="AB5709"/>
      <c r="AC5709"/>
      <c r="AD5709"/>
      <c r="AE5709"/>
      <c r="AF5709"/>
      <c r="AG5709"/>
      <c r="AH5709"/>
      <c r="AI5709"/>
      <c r="AJ5709"/>
      <c r="AK5709"/>
      <c r="AL5709"/>
      <c r="AM5709"/>
      <c r="AN5709"/>
      <c r="AO5709"/>
      <c r="AP5709"/>
      <c r="AQ5709"/>
      <c r="AR5709"/>
      <c r="AS5709"/>
      <c r="AT5709"/>
      <c r="AU5709"/>
      <c r="AV5709"/>
      <c r="AW5709"/>
      <c r="AX5709"/>
      <c r="AY5709"/>
      <c r="AZ5709"/>
      <c r="BA5709"/>
      <c r="BB5709"/>
      <c r="BC5709"/>
      <c r="BD5709"/>
      <c r="BE5709"/>
      <c r="BF5709"/>
      <c r="BG5709"/>
      <c r="BH5709"/>
      <c r="BI5709"/>
      <c r="BJ5709"/>
      <c r="BK5709"/>
      <c r="BL5709"/>
      <c r="BM5709"/>
      <c r="BN5709"/>
      <c r="BO5709"/>
      <c r="BP5709"/>
      <c r="BQ5709"/>
      <c r="BR5709"/>
      <c r="BS5709"/>
      <c r="BT5709"/>
      <c r="BU5709"/>
      <c r="BV5709"/>
      <c r="BW5709"/>
      <c r="BX5709"/>
      <c r="BY5709"/>
      <c r="BZ5709"/>
      <c r="CA5709"/>
      <c r="CB5709"/>
      <c r="CC5709"/>
      <c r="CD5709"/>
      <c r="CE5709"/>
      <c r="CF5709"/>
      <c r="CG5709"/>
      <c r="CH5709"/>
      <c r="CI5709"/>
      <c r="CJ5709"/>
      <c r="CK5709"/>
      <c r="CL5709"/>
      <c r="CM5709"/>
      <c r="CN5709"/>
      <c r="CO5709"/>
      <c r="CP5709"/>
      <c r="CQ5709"/>
      <c r="CR5709"/>
      <c r="CS5709"/>
      <c r="CT5709"/>
      <c r="CU5709"/>
      <c r="CV5709"/>
    </row>
    <row r="5710" spans="10:100" x14ac:dyDescent="0.25">
      <c r="J5710"/>
      <c r="K5710"/>
      <c r="L5710"/>
      <c r="M5710"/>
      <c r="N5710"/>
      <c r="O5710"/>
      <c r="P5710"/>
      <c r="Q5710"/>
      <c r="R5710"/>
      <c r="S5710"/>
      <c r="T5710"/>
      <c r="U5710"/>
      <c r="V5710"/>
      <c r="W5710"/>
      <c r="X5710"/>
      <c r="Y5710"/>
      <c r="Z5710"/>
      <c r="AA5710"/>
      <c r="AB5710"/>
      <c r="AC5710"/>
      <c r="AD5710"/>
      <c r="AE5710"/>
      <c r="AF5710"/>
      <c r="AG5710"/>
      <c r="AH5710"/>
      <c r="AI5710"/>
      <c r="AJ5710"/>
      <c r="AK5710"/>
      <c r="AL5710"/>
      <c r="AM5710"/>
      <c r="AN5710"/>
      <c r="AO5710"/>
      <c r="AP5710"/>
      <c r="AQ5710"/>
      <c r="AR5710"/>
      <c r="AS5710"/>
      <c r="AT5710"/>
      <c r="AU5710"/>
      <c r="AV5710"/>
      <c r="AW5710"/>
      <c r="AX5710"/>
      <c r="AY5710"/>
      <c r="AZ5710"/>
      <c r="BA5710"/>
      <c r="BB5710"/>
      <c r="BC5710"/>
      <c r="BD5710"/>
      <c r="BE5710"/>
      <c r="BF5710"/>
      <c r="BG5710"/>
      <c r="BH5710"/>
      <c r="BI5710"/>
      <c r="BJ5710"/>
      <c r="BK5710"/>
      <c r="BL5710"/>
      <c r="BM5710"/>
      <c r="BN5710"/>
      <c r="BO5710"/>
      <c r="BP5710"/>
      <c r="BQ5710"/>
      <c r="BR5710"/>
      <c r="BS5710"/>
      <c r="BT5710"/>
      <c r="BU5710"/>
      <c r="BV5710"/>
      <c r="BW5710"/>
      <c r="BX5710"/>
      <c r="BY5710"/>
      <c r="BZ5710"/>
      <c r="CA5710"/>
      <c r="CB5710"/>
      <c r="CC5710"/>
      <c r="CD5710"/>
      <c r="CE5710"/>
      <c r="CF5710"/>
      <c r="CG5710"/>
      <c r="CH5710"/>
      <c r="CI5710"/>
      <c r="CJ5710"/>
      <c r="CK5710"/>
      <c r="CL5710"/>
      <c r="CM5710"/>
      <c r="CN5710"/>
      <c r="CO5710"/>
      <c r="CP5710"/>
      <c r="CQ5710"/>
      <c r="CR5710"/>
      <c r="CS5710"/>
      <c r="CT5710"/>
      <c r="CU5710"/>
      <c r="CV5710"/>
    </row>
    <row r="5711" spans="10:100" x14ac:dyDescent="0.25">
      <c r="J5711"/>
      <c r="K5711"/>
      <c r="L5711"/>
      <c r="M5711"/>
      <c r="N5711"/>
      <c r="O5711"/>
      <c r="P5711"/>
      <c r="Q5711"/>
      <c r="R5711"/>
      <c r="S5711"/>
      <c r="T5711"/>
      <c r="U5711"/>
      <c r="V5711"/>
      <c r="W5711"/>
      <c r="X5711"/>
      <c r="Y5711"/>
      <c r="Z5711"/>
      <c r="AA5711"/>
      <c r="AB5711"/>
      <c r="AC5711"/>
      <c r="AD5711"/>
      <c r="AE5711"/>
      <c r="AF5711"/>
      <c r="AG5711"/>
      <c r="AH5711"/>
      <c r="AI5711"/>
      <c r="AJ5711"/>
      <c r="AK5711"/>
      <c r="AL5711"/>
      <c r="AM5711"/>
      <c r="AN5711"/>
      <c r="AO5711"/>
      <c r="AP5711"/>
      <c r="AQ5711"/>
      <c r="AR5711"/>
      <c r="AS5711"/>
      <c r="AT5711"/>
      <c r="AU5711"/>
      <c r="AV5711"/>
      <c r="AW5711"/>
      <c r="AX5711"/>
      <c r="AY5711"/>
      <c r="AZ5711"/>
      <c r="BA5711"/>
      <c r="BB5711"/>
      <c r="BC5711"/>
      <c r="BD5711"/>
      <c r="BE5711"/>
      <c r="BF5711"/>
      <c r="BG5711"/>
      <c r="BH5711"/>
      <c r="BI5711"/>
      <c r="BJ5711"/>
      <c r="BK5711"/>
      <c r="BL5711"/>
      <c r="BM5711"/>
      <c r="BN5711"/>
      <c r="BO5711"/>
      <c r="BP5711"/>
      <c r="BQ5711"/>
      <c r="BR5711"/>
      <c r="BS5711"/>
      <c r="BT5711"/>
      <c r="BU5711"/>
      <c r="BV5711"/>
      <c r="BW5711"/>
      <c r="BX5711"/>
      <c r="BY5711"/>
      <c r="BZ5711"/>
      <c r="CA5711"/>
      <c r="CB5711"/>
      <c r="CC5711"/>
      <c r="CD5711"/>
      <c r="CE5711"/>
      <c r="CF5711"/>
      <c r="CG5711"/>
      <c r="CH5711"/>
      <c r="CI5711"/>
      <c r="CJ5711"/>
      <c r="CK5711"/>
      <c r="CL5711"/>
      <c r="CM5711"/>
      <c r="CN5711"/>
      <c r="CO5711"/>
      <c r="CP5711"/>
      <c r="CQ5711"/>
      <c r="CR5711"/>
      <c r="CS5711"/>
      <c r="CT5711"/>
      <c r="CU5711"/>
      <c r="CV5711"/>
    </row>
    <row r="5712" spans="10:100" x14ac:dyDescent="0.25">
      <c r="J5712"/>
      <c r="K5712"/>
      <c r="L5712"/>
      <c r="M5712"/>
      <c r="N5712"/>
      <c r="O5712"/>
      <c r="P5712"/>
      <c r="Q5712"/>
      <c r="R5712"/>
      <c r="S5712"/>
      <c r="T5712"/>
      <c r="U5712"/>
      <c r="V5712"/>
      <c r="W5712"/>
      <c r="X5712"/>
      <c r="Y5712"/>
      <c r="Z5712"/>
      <c r="AA5712"/>
      <c r="AB5712"/>
      <c r="AC5712"/>
      <c r="AD5712"/>
      <c r="AE5712"/>
      <c r="AF5712"/>
      <c r="AG5712"/>
      <c r="AH5712"/>
      <c r="AI5712"/>
      <c r="AJ5712"/>
      <c r="AK5712"/>
      <c r="AL5712"/>
      <c r="AM5712"/>
      <c r="AN5712"/>
      <c r="AO5712"/>
      <c r="AP5712"/>
      <c r="AQ5712"/>
      <c r="AR5712"/>
      <c r="AS5712"/>
      <c r="AT5712"/>
      <c r="AU5712"/>
      <c r="AV5712"/>
      <c r="AW5712"/>
      <c r="AX5712"/>
      <c r="AY5712"/>
      <c r="AZ5712"/>
      <c r="BA5712"/>
      <c r="BB5712"/>
      <c r="BC5712"/>
      <c r="BD5712"/>
      <c r="BE5712"/>
      <c r="BF5712"/>
      <c r="BG5712"/>
      <c r="BH5712"/>
      <c r="BI5712"/>
      <c r="BJ5712"/>
      <c r="BK5712"/>
      <c r="BL5712"/>
      <c r="BM5712"/>
      <c r="BN5712"/>
      <c r="BO5712"/>
      <c r="BP5712"/>
      <c r="BQ5712"/>
      <c r="BR5712"/>
      <c r="BS5712"/>
      <c r="BT5712"/>
      <c r="BU5712"/>
      <c r="BV5712"/>
      <c r="BW5712"/>
      <c r="BX5712"/>
      <c r="BY5712"/>
      <c r="BZ5712"/>
      <c r="CA5712"/>
      <c r="CB5712"/>
      <c r="CC5712"/>
      <c r="CD5712"/>
      <c r="CE5712"/>
      <c r="CF5712"/>
      <c r="CG5712"/>
      <c r="CH5712"/>
      <c r="CI5712"/>
      <c r="CJ5712"/>
      <c r="CK5712"/>
      <c r="CL5712"/>
      <c r="CM5712"/>
      <c r="CN5712"/>
      <c r="CO5712"/>
      <c r="CP5712"/>
      <c r="CQ5712"/>
      <c r="CR5712"/>
      <c r="CS5712"/>
      <c r="CT5712"/>
      <c r="CU5712"/>
      <c r="CV5712"/>
    </row>
    <row r="5713" spans="10:100" x14ac:dyDescent="0.25">
      <c r="J5713"/>
      <c r="K5713"/>
      <c r="L5713"/>
      <c r="M5713"/>
      <c r="N5713"/>
      <c r="O5713"/>
      <c r="P5713"/>
      <c r="Q5713"/>
      <c r="R5713"/>
      <c r="S5713"/>
      <c r="T5713"/>
      <c r="U5713"/>
      <c r="V5713"/>
      <c r="W5713"/>
      <c r="X5713"/>
      <c r="Y5713"/>
      <c r="Z5713"/>
      <c r="AA5713"/>
      <c r="AB5713"/>
      <c r="AC5713"/>
      <c r="AD5713"/>
      <c r="AE5713"/>
      <c r="AF5713"/>
      <c r="AG5713"/>
      <c r="AH5713"/>
      <c r="AI5713"/>
      <c r="AJ5713"/>
      <c r="AK5713"/>
      <c r="AL5713"/>
      <c r="AM5713"/>
      <c r="AN5713"/>
      <c r="AO5713"/>
      <c r="AP5713"/>
      <c r="AQ5713"/>
      <c r="AR5713"/>
      <c r="AS5713"/>
      <c r="AT5713"/>
      <c r="AU5713"/>
      <c r="AV5713"/>
      <c r="AW5713"/>
      <c r="AX5713"/>
      <c r="AY5713"/>
      <c r="AZ5713"/>
      <c r="BA5713"/>
      <c r="BB5713"/>
      <c r="BC5713"/>
      <c r="BD5713"/>
      <c r="BE5713"/>
      <c r="BF5713"/>
      <c r="BG5713"/>
      <c r="BH5713"/>
      <c r="BI5713"/>
      <c r="BJ5713"/>
      <c r="BK5713"/>
      <c r="BL5713"/>
      <c r="BM5713"/>
      <c r="BN5713"/>
      <c r="BO5713"/>
      <c r="BP5713"/>
      <c r="BQ5713"/>
      <c r="BR5713"/>
      <c r="BS5713"/>
      <c r="BT5713"/>
      <c r="BU5713"/>
      <c r="BV5713"/>
      <c r="BW5713"/>
      <c r="BX5713"/>
      <c r="BY5713"/>
      <c r="BZ5713"/>
      <c r="CA5713"/>
      <c r="CB5713"/>
      <c r="CC5713"/>
      <c r="CD5713"/>
      <c r="CE5713"/>
      <c r="CF5713"/>
      <c r="CG5713"/>
      <c r="CH5713"/>
      <c r="CI5713"/>
      <c r="CJ5713"/>
      <c r="CK5713"/>
      <c r="CL5713"/>
      <c r="CM5713"/>
      <c r="CN5713"/>
      <c r="CO5713"/>
      <c r="CP5713"/>
      <c r="CQ5713"/>
      <c r="CR5713"/>
      <c r="CS5713"/>
      <c r="CT5713"/>
      <c r="CU5713"/>
      <c r="CV5713"/>
    </row>
    <row r="5714" spans="10:100" x14ac:dyDescent="0.25">
      <c r="J5714"/>
      <c r="K5714"/>
      <c r="L5714"/>
      <c r="M5714"/>
      <c r="N5714"/>
      <c r="O5714"/>
      <c r="P5714"/>
      <c r="Q5714"/>
      <c r="R5714"/>
      <c r="S5714"/>
      <c r="T5714"/>
      <c r="U5714"/>
      <c r="V5714"/>
      <c r="W5714"/>
      <c r="X5714"/>
      <c r="Y5714"/>
      <c r="Z5714"/>
      <c r="AA5714"/>
      <c r="AB5714"/>
      <c r="AC5714"/>
      <c r="AD5714"/>
      <c r="AE5714"/>
      <c r="AF5714"/>
      <c r="AG5714"/>
      <c r="AH5714"/>
      <c r="AI5714"/>
      <c r="AJ5714"/>
      <c r="AK5714"/>
      <c r="AL5714"/>
      <c r="AM5714"/>
      <c r="AN5714"/>
      <c r="AO5714"/>
      <c r="AP5714"/>
      <c r="AQ5714"/>
      <c r="AR5714"/>
      <c r="AS5714"/>
      <c r="AT5714"/>
      <c r="AU5714"/>
      <c r="AV5714"/>
      <c r="AW5714"/>
      <c r="AX5714"/>
      <c r="AY5714"/>
      <c r="AZ5714"/>
      <c r="BA5714"/>
      <c r="BB5714"/>
      <c r="BC5714"/>
      <c r="BD5714"/>
      <c r="BE5714"/>
      <c r="BF5714"/>
      <c r="BG5714"/>
      <c r="BH5714"/>
      <c r="BI5714"/>
      <c r="BJ5714"/>
      <c r="BK5714"/>
      <c r="BL5714"/>
      <c r="BM5714"/>
      <c r="BN5714"/>
      <c r="BO5714"/>
      <c r="BP5714"/>
      <c r="BQ5714"/>
      <c r="BR5714"/>
      <c r="BS5714"/>
      <c r="BT5714"/>
      <c r="BU5714"/>
      <c r="BV5714"/>
      <c r="BW5714"/>
      <c r="BX5714"/>
      <c r="BY5714"/>
      <c r="BZ5714"/>
      <c r="CA5714"/>
      <c r="CB5714"/>
      <c r="CC5714"/>
      <c r="CD5714"/>
      <c r="CE5714"/>
      <c r="CF5714"/>
      <c r="CG5714"/>
      <c r="CH5714"/>
      <c r="CI5714"/>
      <c r="CJ5714"/>
      <c r="CK5714"/>
      <c r="CL5714"/>
      <c r="CM5714"/>
      <c r="CN5714"/>
      <c r="CO5714"/>
      <c r="CP5714"/>
      <c r="CQ5714"/>
      <c r="CR5714"/>
      <c r="CS5714"/>
      <c r="CT5714"/>
      <c r="CU5714"/>
      <c r="CV5714"/>
    </row>
    <row r="5715" spans="10:100" x14ac:dyDescent="0.25">
      <c r="J5715"/>
      <c r="K5715"/>
      <c r="L5715"/>
      <c r="M5715"/>
      <c r="N5715"/>
      <c r="O5715"/>
      <c r="P5715"/>
      <c r="Q5715"/>
      <c r="R5715"/>
      <c r="S5715"/>
      <c r="T5715"/>
      <c r="U5715"/>
      <c r="V5715"/>
      <c r="W5715"/>
      <c r="X5715"/>
      <c r="Y5715"/>
      <c r="Z5715"/>
      <c r="AA5715"/>
      <c r="AB5715"/>
      <c r="AC5715"/>
      <c r="AD5715"/>
      <c r="AE5715"/>
      <c r="AF5715"/>
      <c r="AG5715"/>
      <c r="AH5715"/>
      <c r="AI5715"/>
      <c r="AJ5715"/>
      <c r="AK5715"/>
      <c r="AL5715"/>
      <c r="AM5715"/>
      <c r="AN5715"/>
      <c r="AO5715"/>
      <c r="AP5715"/>
      <c r="AQ5715"/>
      <c r="AR5715"/>
      <c r="AS5715"/>
      <c r="AT5715"/>
      <c r="AU5715"/>
      <c r="AV5715"/>
      <c r="AW5715"/>
      <c r="AX5715"/>
      <c r="AY5715"/>
      <c r="AZ5715"/>
      <c r="BA5715"/>
      <c r="BB5715"/>
      <c r="BC5715"/>
      <c r="BD5715"/>
      <c r="BE5715"/>
      <c r="BF5715"/>
      <c r="BG5715"/>
      <c r="BH5715"/>
      <c r="BI5715"/>
      <c r="BJ5715"/>
      <c r="BK5715"/>
      <c r="BL5715"/>
      <c r="BM5715"/>
      <c r="BN5715"/>
      <c r="BO5715"/>
      <c r="BP5715"/>
      <c r="BQ5715"/>
      <c r="BR5715"/>
      <c r="BS5715"/>
      <c r="BT5715"/>
      <c r="BU5715"/>
      <c r="BV5715"/>
      <c r="BW5715"/>
      <c r="BX5715"/>
      <c r="BY5715"/>
      <c r="BZ5715"/>
      <c r="CA5715"/>
      <c r="CB5715"/>
      <c r="CC5715"/>
      <c r="CD5715"/>
      <c r="CE5715"/>
      <c r="CF5715"/>
      <c r="CG5715"/>
      <c r="CH5715"/>
      <c r="CI5715"/>
      <c r="CJ5715"/>
      <c r="CK5715"/>
      <c r="CL5715"/>
      <c r="CM5715"/>
      <c r="CN5715"/>
      <c r="CO5715"/>
      <c r="CP5715"/>
      <c r="CQ5715"/>
      <c r="CR5715"/>
      <c r="CS5715"/>
      <c r="CT5715"/>
      <c r="CU5715"/>
      <c r="CV5715"/>
    </row>
    <row r="5716" spans="10:100" x14ac:dyDescent="0.25">
      <c r="J5716"/>
      <c r="K5716"/>
      <c r="L5716"/>
      <c r="M5716"/>
      <c r="N5716"/>
      <c r="O5716"/>
      <c r="P5716"/>
      <c r="Q5716"/>
      <c r="R5716"/>
      <c r="S5716"/>
      <c r="T5716"/>
      <c r="U5716"/>
      <c r="V5716"/>
      <c r="W5716"/>
      <c r="X5716"/>
      <c r="Y5716"/>
      <c r="Z5716"/>
      <c r="AA5716"/>
      <c r="AB5716"/>
      <c r="AC5716"/>
      <c r="AD5716"/>
      <c r="AE5716"/>
      <c r="AF5716"/>
      <c r="AG5716"/>
      <c r="AH5716"/>
      <c r="AI5716"/>
      <c r="AJ5716"/>
      <c r="AK5716"/>
      <c r="AL5716"/>
      <c r="AM5716"/>
      <c r="AN5716"/>
      <c r="AO5716"/>
      <c r="AP5716"/>
      <c r="AQ5716"/>
      <c r="AR5716"/>
      <c r="AS5716"/>
      <c r="AT5716"/>
      <c r="AU5716"/>
      <c r="AV5716"/>
      <c r="AW5716"/>
      <c r="AX5716"/>
      <c r="AY5716"/>
      <c r="AZ5716"/>
      <c r="BA5716"/>
      <c r="BB5716"/>
      <c r="BC5716"/>
      <c r="BD5716"/>
      <c r="BE5716"/>
      <c r="BF5716"/>
      <c r="BG5716"/>
      <c r="BH5716"/>
      <c r="BI5716"/>
      <c r="BJ5716"/>
      <c r="BK5716"/>
      <c r="BL5716"/>
      <c r="BM5716"/>
      <c r="BN5716"/>
      <c r="BO5716"/>
      <c r="BP5716"/>
      <c r="BQ5716"/>
      <c r="BR5716"/>
      <c r="BS5716"/>
      <c r="BT5716"/>
      <c r="BU5716"/>
      <c r="BV5716"/>
      <c r="BW5716"/>
      <c r="BX5716"/>
      <c r="BY5716"/>
      <c r="BZ5716"/>
      <c r="CA5716"/>
      <c r="CB5716"/>
      <c r="CC5716"/>
      <c r="CD5716"/>
      <c r="CE5716"/>
      <c r="CF5716"/>
      <c r="CG5716"/>
      <c r="CH5716"/>
      <c r="CI5716"/>
      <c r="CJ5716"/>
      <c r="CK5716"/>
      <c r="CL5716"/>
      <c r="CM5716"/>
      <c r="CN5716"/>
      <c r="CO5716"/>
      <c r="CP5716"/>
      <c r="CQ5716"/>
      <c r="CR5716"/>
      <c r="CS5716"/>
      <c r="CT5716"/>
      <c r="CU5716"/>
      <c r="CV5716"/>
    </row>
    <row r="5717" spans="10:100" x14ac:dyDescent="0.25">
      <c r="J5717"/>
      <c r="K5717"/>
      <c r="L5717"/>
      <c r="M5717"/>
      <c r="N5717"/>
      <c r="O5717"/>
      <c r="P5717"/>
      <c r="Q5717"/>
      <c r="R5717"/>
      <c r="S5717"/>
      <c r="T5717"/>
      <c r="U5717"/>
      <c r="V5717"/>
      <c r="W5717"/>
      <c r="X5717"/>
      <c r="Y5717"/>
      <c r="Z5717"/>
      <c r="AA5717"/>
      <c r="AB5717"/>
      <c r="AC5717"/>
      <c r="AD5717"/>
      <c r="AE5717"/>
      <c r="AF5717"/>
      <c r="AG5717"/>
      <c r="AH5717"/>
      <c r="AI5717"/>
      <c r="AJ5717"/>
      <c r="AK5717"/>
      <c r="AL5717"/>
      <c r="AM5717"/>
      <c r="AN5717"/>
      <c r="AO5717"/>
      <c r="AP5717"/>
      <c r="AQ5717"/>
      <c r="AR5717"/>
      <c r="AS5717"/>
      <c r="AT5717"/>
      <c r="AU5717"/>
      <c r="AV5717"/>
      <c r="AW5717"/>
      <c r="AX5717"/>
      <c r="AY5717"/>
      <c r="AZ5717"/>
      <c r="BA5717"/>
      <c r="BB5717"/>
      <c r="BC5717"/>
      <c r="BD5717"/>
      <c r="BE5717"/>
      <c r="BF5717"/>
      <c r="BG5717"/>
      <c r="BH5717"/>
      <c r="BI5717"/>
      <c r="BJ5717"/>
      <c r="BK5717"/>
      <c r="BL5717"/>
      <c r="BM5717"/>
      <c r="BN5717"/>
      <c r="BO5717"/>
      <c r="BP5717"/>
      <c r="BQ5717"/>
      <c r="BR5717"/>
      <c r="BS5717"/>
      <c r="BT5717"/>
      <c r="BU5717"/>
      <c r="BV5717"/>
      <c r="BW5717"/>
      <c r="BX5717"/>
      <c r="BY5717"/>
      <c r="BZ5717"/>
      <c r="CA5717"/>
      <c r="CB5717"/>
      <c r="CC5717"/>
      <c r="CD5717"/>
      <c r="CE5717"/>
      <c r="CF5717"/>
      <c r="CG5717"/>
      <c r="CH5717"/>
      <c r="CI5717"/>
      <c r="CJ5717"/>
      <c r="CK5717"/>
      <c r="CL5717"/>
      <c r="CM5717"/>
      <c r="CN5717"/>
      <c r="CO5717"/>
      <c r="CP5717"/>
      <c r="CQ5717"/>
      <c r="CR5717"/>
      <c r="CS5717"/>
      <c r="CT5717"/>
      <c r="CU5717"/>
      <c r="CV5717"/>
    </row>
    <row r="5718" spans="10:100" x14ac:dyDescent="0.25">
      <c r="J5718"/>
      <c r="K5718"/>
      <c r="L5718"/>
      <c r="M5718"/>
      <c r="N5718"/>
      <c r="O5718"/>
      <c r="P5718"/>
      <c r="Q5718"/>
      <c r="R5718"/>
      <c r="S5718"/>
      <c r="T5718"/>
      <c r="U5718"/>
      <c r="V5718"/>
      <c r="W5718"/>
      <c r="X5718"/>
      <c r="Y5718"/>
      <c r="Z5718"/>
      <c r="AA5718"/>
      <c r="AB5718"/>
      <c r="AC5718"/>
      <c r="AD5718"/>
      <c r="AE5718"/>
      <c r="AF5718"/>
      <c r="AG5718"/>
      <c r="AH5718"/>
      <c r="AI5718"/>
      <c r="AJ5718"/>
      <c r="AK5718"/>
      <c r="AL5718"/>
      <c r="AM5718"/>
      <c r="AN5718"/>
      <c r="AO5718"/>
      <c r="AP5718"/>
      <c r="AQ5718"/>
      <c r="AR5718"/>
      <c r="AS5718"/>
      <c r="AT5718"/>
      <c r="AU5718"/>
      <c r="AV5718"/>
      <c r="AW5718"/>
      <c r="AX5718"/>
      <c r="AY5718"/>
      <c r="AZ5718"/>
      <c r="BA5718"/>
      <c r="BB5718"/>
      <c r="BC5718"/>
      <c r="BD5718"/>
      <c r="BE5718"/>
      <c r="BF5718"/>
      <c r="BG5718"/>
      <c r="BH5718"/>
      <c r="BI5718"/>
      <c r="BJ5718"/>
      <c r="BK5718"/>
      <c r="BL5718"/>
      <c r="BM5718"/>
      <c r="BN5718"/>
      <c r="BO5718"/>
      <c r="BP5718"/>
      <c r="BQ5718"/>
      <c r="BR5718"/>
      <c r="BS5718"/>
      <c r="BT5718"/>
      <c r="BU5718"/>
      <c r="BV5718"/>
      <c r="BW5718"/>
      <c r="BX5718"/>
      <c r="BY5718"/>
      <c r="BZ5718"/>
      <c r="CA5718"/>
      <c r="CB5718"/>
      <c r="CC5718"/>
      <c r="CD5718"/>
      <c r="CE5718"/>
      <c r="CF5718"/>
      <c r="CG5718"/>
      <c r="CH5718"/>
      <c r="CI5718"/>
      <c r="CJ5718"/>
      <c r="CK5718"/>
      <c r="CL5718"/>
      <c r="CM5718"/>
      <c r="CN5718"/>
      <c r="CO5718"/>
      <c r="CP5718"/>
      <c r="CQ5718"/>
      <c r="CR5718"/>
      <c r="CS5718"/>
      <c r="CT5718"/>
      <c r="CU5718"/>
      <c r="CV5718"/>
    </row>
    <row r="5719" spans="10:100" x14ac:dyDescent="0.25">
      <c r="J5719"/>
      <c r="K5719"/>
      <c r="L5719"/>
      <c r="M5719"/>
      <c r="N5719"/>
      <c r="O5719"/>
      <c r="P5719"/>
      <c r="Q5719"/>
      <c r="R5719"/>
      <c r="S5719"/>
      <c r="T5719"/>
      <c r="U5719"/>
      <c r="V5719"/>
      <c r="W5719"/>
      <c r="X5719"/>
      <c r="Y5719"/>
      <c r="Z5719"/>
      <c r="AA5719"/>
      <c r="AB5719"/>
      <c r="AC5719"/>
      <c r="AD5719"/>
      <c r="AE5719"/>
      <c r="AF5719"/>
      <c r="AG5719"/>
      <c r="AH5719"/>
      <c r="AI5719"/>
      <c r="AJ5719"/>
      <c r="AK5719"/>
      <c r="AL5719"/>
      <c r="AM5719"/>
      <c r="AN5719"/>
      <c r="AO5719"/>
      <c r="AP5719"/>
      <c r="AQ5719"/>
      <c r="AR5719"/>
      <c r="AS5719"/>
      <c r="AT5719"/>
      <c r="AU5719"/>
      <c r="AV5719"/>
      <c r="AW5719"/>
      <c r="AX5719"/>
      <c r="AY5719"/>
      <c r="AZ5719"/>
      <c r="BA5719"/>
      <c r="BB5719"/>
      <c r="BC5719"/>
      <c r="BD5719"/>
      <c r="BE5719"/>
      <c r="BF5719"/>
      <c r="BG5719"/>
      <c r="BH5719"/>
      <c r="BI5719"/>
      <c r="BJ5719"/>
      <c r="BK5719"/>
      <c r="BL5719"/>
      <c r="BM5719"/>
      <c r="BN5719"/>
      <c r="BO5719"/>
      <c r="BP5719"/>
      <c r="BQ5719"/>
      <c r="BR5719"/>
      <c r="BS5719"/>
      <c r="BT5719"/>
      <c r="BU5719"/>
      <c r="BV5719"/>
      <c r="BW5719"/>
      <c r="BX5719"/>
      <c r="BY5719"/>
      <c r="BZ5719"/>
      <c r="CA5719"/>
      <c r="CB5719"/>
      <c r="CC5719"/>
      <c r="CD5719"/>
      <c r="CE5719"/>
      <c r="CF5719"/>
      <c r="CG5719"/>
      <c r="CH5719"/>
      <c r="CI5719"/>
      <c r="CJ5719"/>
      <c r="CK5719"/>
      <c r="CL5719"/>
      <c r="CM5719"/>
      <c r="CN5719"/>
      <c r="CO5719"/>
      <c r="CP5719"/>
      <c r="CQ5719"/>
      <c r="CR5719"/>
      <c r="CS5719"/>
      <c r="CT5719"/>
      <c r="CU5719"/>
      <c r="CV5719"/>
    </row>
    <row r="5720" spans="10:100" x14ac:dyDescent="0.25">
      <c r="J5720"/>
      <c r="K5720"/>
      <c r="L5720"/>
      <c r="M5720"/>
      <c r="N5720"/>
      <c r="O5720"/>
      <c r="P5720"/>
      <c r="Q5720"/>
      <c r="R5720"/>
      <c r="S5720"/>
      <c r="T5720"/>
      <c r="U5720"/>
      <c r="V5720"/>
      <c r="W5720"/>
      <c r="X5720"/>
      <c r="Y5720"/>
      <c r="Z5720"/>
      <c r="AA5720"/>
      <c r="AB5720"/>
      <c r="AC5720"/>
      <c r="AD5720"/>
      <c r="AE5720"/>
      <c r="AF5720"/>
      <c r="AG5720"/>
      <c r="AH5720"/>
      <c r="AI5720"/>
      <c r="AJ5720"/>
      <c r="AK5720"/>
      <c r="AL5720"/>
      <c r="AM5720"/>
      <c r="AN5720"/>
      <c r="AO5720"/>
      <c r="AP5720"/>
      <c r="AQ5720"/>
      <c r="AR5720"/>
      <c r="AS5720"/>
      <c r="AT5720"/>
      <c r="AU5720"/>
      <c r="AV5720"/>
      <c r="AW5720"/>
      <c r="AX5720"/>
      <c r="AY5720"/>
      <c r="AZ5720"/>
      <c r="BA5720"/>
      <c r="BB5720"/>
      <c r="BC5720"/>
      <c r="BD5720"/>
      <c r="BE5720"/>
      <c r="BF5720"/>
      <c r="BG5720"/>
      <c r="BH5720"/>
      <c r="BI5720"/>
      <c r="BJ5720"/>
      <c r="BK5720"/>
      <c r="BL5720"/>
      <c r="BM5720"/>
      <c r="BN5720"/>
      <c r="BO5720"/>
      <c r="BP5720"/>
      <c r="BQ5720"/>
      <c r="BR5720"/>
      <c r="BS5720"/>
      <c r="BT5720"/>
      <c r="BU5720"/>
      <c r="BV5720"/>
      <c r="BW5720"/>
      <c r="BX5720"/>
      <c r="BY5720"/>
      <c r="BZ5720"/>
      <c r="CA5720"/>
      <c r="CB5720"/>
      <c r="CC5720"/>
      <c r="CD5720"/>
      <c r="CE5720"/>
      <c r="CF5720"/>
      <c r="CG5720"/>
      <c r="CH5720"/>
      <c r="CI5720"/>
      <c r="CJ5720"/>
      <c r="CK5720"/>
      <c r="CL5720"/>
      <c r="CM5720"/>
      <c r="CN5720"/>
      <c r="CO5720"/>
      <c r="CP5720"/>
      <c r="CQ5720"/>
      <c r="CR5720"/>
      <c r="CS5720"/>
      <c r="CT5720"/>
      <c r="CU5720"/>
      <c r="CV5720"/>
    </row>
    <row r="5721" spans="10:100" x14ac:dyDescent="0.25">
      <c r="J5721"/>
      <c r="K5721"/>
      <c r="L5721"/>
      <c r="M5721"/>
      <c r="N5721"/>
      <c r="O5721"/>
      <c r="P5721"/>
      <c r="Q5721"/>
      <c r="R5721"/>
      <c r="S5721"/>
      <c r="T5721"/>
      <c r="U5721"/>
      <c r="V5721"/>
      <c r="W5721"/>
      <c r="X5721"/>
      <c r="Y5721"/>
      <c r="Z5721"/>
      <c r="AA5721"/>
      <c r="AB5721"/>
      <c r="AC5721"/>
      <c r="AD5721"/>
      <c r="AE5721"/>
      <c r="AF5721"/>
      <c r="AG5721"/>
      <c r="AH5721"/>
      <c r="AI5721"/>
      <c r="AJ5721"/>
      <c r="AK5721"/>
      <c r="AL5721"/>
      <c r="AM5721"/>
      <c r="AN5721"/>
      <c r="AO5721"/>
      <c r="AP5721"/>
      <c r="AQ5721"/>
      <c r="AR5721"/>
      <c r="AS5721"/>
      <c r="AT5721"/>
      <c r="AU5721"/>
      <c r="AV5721"/>
      <c r="AW5721"/>
      <c r="AX5721"/>
      <c r="AY5721"/>
      <c r="AZ5721"/>
      <c r="BA5721"/>
      <c r="BB5721"/>
      <c r="BC5721"/>
      <c r="BD5721"/>
      <c r="BE5721"/>
      <c r="BF5721"/>
      <c r="BG5721"/>
      <c r="BH5721"/>
      <c r="BI5721"/>
      <c r="BJ5721"/>
      <c r="BK5721"/>
      <c r="BL5721"/>
      <c r="BM5721"/>
      <c r="BN5721"/>
      <c r="BO5721"/>
      <c r="BP5721"/>
      <c r="BQ5721"/>
      <c r="BR5721"/>
      <c r="BS5721"/>
      <c r="BT5721"/>
      <c r="BU5721"/>
      <c r="BV5721"/>
      <c r="BW5721"/>
      <c r="BX5721"/>
      <c r="BY5721"/>
      <c r="BZ5721"/>
      <c r="CA5721"/>
      <c r="CB5721"/>
      <c r="CC5721"/>
      <c r="CD5721"/>
      <c r="CE5721"/>
      <c r="CF5721"/>
      <c r="CG5721"/>
      <c r="CH5721"/>
      <c r="CI5721"/>
      <c r="CJ5721"/>
      <c r="CK5721"/>
      <c r="CL5721"/>
      <c r="CM5721"/>
      <c r="CN5721"/>
      <c r="CO5721"/>
      <c r="CP5721"/>
      <c r="CQ5721"/>
      <c r="CR5721"/>
      <c r="CS5721"/>
      <c r="CT5721"/>
      <c r="CU5721"/>
      <c r="CV5721"/>
    </row>
    <row r="5722" spans="10:100" x14ac:dyDescent="0.25">
      <c r="J5722"/>
      <c r="K5722"/>
      <c r="L5722"/>
      <c r="M5722"/>
      <c r="N5722"/>
      <c r="O5722"/>
      <c r="P5722"/>
      <c r="Q5722"/>
      <c r="R5722"/>
      <c r="S5722"/>
      <c r="T5722"/>
      <c r="U5722"/>
      <c r="V5722"/>
      <c r="W5722"/>
      <c r="X5722"/>
      <c r="Y5722"/>
      <c r="Z5722"/>
      <c r="AA5722"/>
      <c r="AB5722"/>
      <c r="AC5722"/>
      <c r="AD5722"/>
      <c r="AE5722"/>
      <c r="AF5722"/>
      <c r="AG5722"/>
      <c r="AH5722"/>
      <c r="AI5722"/>
      <c r="AJ5722"/>
      <c r="AK5722"/>
      <c r="AL5722"/>
      <c r="AM5722"/>
      <c r="AN5722"/>
      <c r="AO5722"/>
      <c r="AP5722"/>
      <c r="AQ5722"/>
      <c r="AR5722"/>
      <c r="AS5722"/>
      <c r="AT5722"/>
      <c r="AU5722"/>
      <c r="AV5722"/>
      <c r="AW5722"/>
      <c r="AX5722"/>
      <c r="AY5722"/>
      <c r="AZ5722"/>
      <c r="BA5722"/>
      <c r="BB5722"/>
      <c r="BC5722"/>
      <c r="BD5722"/>
      <c r="BE5722"/>
      <c r="BF5722"/>
      <c r="BG5722"/>
      <c r="BH5722"/>
      <c r="BI5722"/>
      <c r="BJ5722"/>
      <c r="BK5722"/>
      <c r="BL5722"/>
      <c r="BM5722"/>
      <c r="BN5722"/>
      <c r="BO5722"/>
      <c r="BP5722"/>
      <c r="BQ5722"/>
      <c r="BR5722"/>
      <c r="BS5722"/>
      <c r="BT5722"/>
      <c r="BU5722"/>
      <c r="BV5722"/>
      <c r="BW5722"/>
      <c r="BX5722"/>
      <c r="BY5722"/>
      <c r="BZ5722"/>
      <c r="CA5722"/>
      <c r="CB5722"/>
      <c r="CC5722"/>
      <c r="CD5722"/>
      <c r="CE5722"/>
      <c r="CF5722"/>
      <c r="CG5722"/>
      <c r="CH5722"/>
      <c r="CI5722"/>
      <c r="CJ5722"/>
      <c r="CK5722"/>
      <c r="CL5722"/>
      <c r="CM5722"/>
      <c r="CN5722"/>
      <c r="CO5722"/>
      <c r="CP5722"/>
      <c r="CQ5722"/>
      <c r="CR5722"/>
      <c r="CS5722"/>
      <c r="CT5722"/>
      <c r="CU5722"/>
      <c r="CV5722"/>
    </row>
    <row r="5723" spans="10:100" x14ac:dyDescent="0.25">
      <c r="J5723"/>
      <c r="K5723"/>
      <c r="L5723"/>
      <c r="M5723"/>
      <c r="N5723"/>
      <c r="O5723"/>
      <c r="P5723"/>
      <c r="Q5723"/>
      <c r="R5723"/>
      <c r="S5723"/>
      <c r="T5723"/>
      <c r="U5723"/>
      <c r="V5723"/>
      <c r="W5723"/>
      <c r="X5723"/>
      <c r="Y5723"/>
      <c r="Z5723"/>
      <c r="AA5723"/>
      <c r="AB5723"/>
      <c r="AC5723"/>
      <c r="AD5723"/>
      <c r="AE5723"/>
      <c r="AF5723"/>
      <c r="AG5723"/>
      <c r="AH5723"/>
      <c r="AI5723"/>
      <c r="AJ5723"/>
      <c r="AK5723"/>
      <c r="AL5723"/>
      <c r="AM5723"/>
      <c r="AN5723"/>
      <c r="AO5723"/>
      <c r="AP5723"/>
      <c r="AQ5723"/>
      <c r="AR5723"/>
      <c r="AS5723"/>
      <c r="AT5723"/>
      <c r="AU5723"/>
      <c r="AV5723"/>
      <c r="AW5723"/>
      <c r="AX5723"/>
      <c r="AY5723"/>
      <c r="AZ5723"/>
      <c r="BA5723"/>
      <c r="BB5723"/>
      <c r="BC5723"/>
      <c r="BD5723"/>
      <c r="BE5723"/>
      <c r="BF5723"/>
      <c r="BG5723"/>
      <c r="BH5723"/>
      <c r="BI5723"/>
      <c r="BJ5723"/>
      <c r="BK5723"/>
      <c r="BL5723"/>
      <c r="BM5723"/>
      <c r="BN5723"/>
      <c r="BO5723"/>
      <c r="BP5723"/>
      <c r="BQ5723"/>
      <c r="BR5723"/>
      <c r="BS5723"/>
      <c r="BT5723"/>
      <c r="BU5723"/>
      <c r="BV5723"/>
      <c r="BW5723"/>
      <c r="BX5723"/>
      <c r="BY5723"/>
      <c r="BZ5723"/>
      <c r="CA5723"/>
      <c r="CB5723"/>
      <c r="CC5723"/>
      <c r="CD5723"/>
      <c r="CE5723"/>
      <c r="CF5723"/>
      <c r="CG5723"/>
      <c r="CH5723"/>
      <c r="CI5723"/>
      <c r="CJ5723"/>
      <c r="CK5723"/>
      <c r="CL5723"/>
      <c r="CM5723"/>
      <c r="CN5723"/>
      <c r="CO5723"/>
      <c r="CP5723"/>
      <c r="CQ5723"/>
      <c r="CR5723"/>
      <c r="CS5723"/>
      <c r="CT5723"/>
      <c r="CU5723"/>
      <c r="CV5723"/>
    </row>
    <row r="5724" spans="10:100" x14ac:dyDescent="0.25">
      <c r="J5724"/>
      <c r="K5724"/>
      <c r="L5724"/>
      <c r="M5724"/>
      <c r="N5724"/>
      <c r="O5724"/>
      <c r="P5724"/>
      <c r="Q5724"/>
      <c r="R5724"/>
      <c r="S5724"/>
      <c r="T5724"/>
      <c r="U5724"/>
      <c r="V5724"/>
      <c r="W5724"/>
      <c r="X5724"/>
      <c r="Y5724"/>
      <c r="Z5724"/>
      <c r="AA5724"/>
      <c r="AB5724"/>
      <c r="AC5724"/>
      <c r="AD5724"/>
      <c r="AE5724"/>
      <c r="AF5724"/>
      <c r="AG5724"/>
      <c r="AH5724"/>
      <c r="AI5724"/>
      <c r="AJ5724"/>
      <c r="AK5724"/>
      <c r="AL5724"/>
      <c r="AM5724"/>
      <c r="AN5724"/>
      <c r="AO5724"/>
      <c r="AP5724"/>
      <c r="AQ5724"/>
      <c r="AR5724"/>
      <c r="AS5724"/>
      <c r="AT5724"/>
      <c r="AU5724"/>
      <c r="AV5724"/>
      <c r="AW5724"/>
      <c r="AX5724"/>
      <c r="AY5724"/>
      <c r="AZ5724"/>
      <c r="BA5724"/>
      <c r="BB5724"/>
      <c r="BC5724"/>
      <c r="BD5724"/>
      <c r="BE5724"/>
      <c r="BF5724"/>
      <c r="BG5724"/>
      <c r="BH5724"/>
      <c r="BI5724"/>
      <c r="BJ5724"/>
      <c r="BK5724"/>
      <c r="BL5724"/>
      <c r="BM5724"/>
      <c r="BN5724"/>
      <c r="BO5724"/>
      <c r="BP5724"/>
      <c r="BQ5724"/>
      <c r="BR5724"/>
      <c r="BS5724"/>
      <c r="BT5724"/>
      <c r="BU5724"/>
      <c r="BV5724"/>
      <c r="BW5724"/>
      <c r="BX5724"/>
      <c r="BY5724"/>
      <c r="BZ5724"/>
      <c r="CA5724"/>
      <c r="CB5724"/>
      <c r="CC5724"/>
      <c r="CD5724"/>
      <c r="CE5724"/>
      <c r="CF5724"/>
      <c r="CG5724"/>
      <c r="CH5724"/>
      <c r="CI5724"/>
      <c r="CJ5724"/>
      <c r="CK5724"/>
      <c r="CL5724"/>
      <c r="CM5724"/>
      <c r="CN5724"/>
      <c r="CO5724"/>
      <c r="CP5724"/>
      <c r="CQ5724"/>
      <c r="CR5724"/>
      <c r="CS5724"/>
      <c r="CT5724"/>
      <c r="CU5724"/>
      <c r="CV5724"/>
    </row>
    <row r="5725" spans="10:100" x14ac:dyDescent="0.25">
      <c r="J5725"/>
      <c r="K5725"/>
      <c r="L5725"/>
      <c r="M5725"/>
      <c r="N5725"/>
      <c r="O5725"/>
      <c r="P5725"/>
      <c r="Q5725"/>
      <c r="R5725"/>
      <c r="S5725"/>
      <c r="T5725"/>
      <c r="U5725"/>
      <c r="V5725"/>
      <c r="W5725"/>
      <c r="X5725"/>
      <c r="Y5725"/>
      <c r="Z5725"/>
      <c r="AA5725"/>
      <c r="AB5725"/>
      <c r="AC5725"/>
      <c r="AD5725"/>
      <c r="AE5725"/>
      <c r="AF5725"/>
      <c r="AG5725"/>
      <c r="AH5725"/>
      <c r="AI5725"/>
      <c r="AJ5725"/>
      <c r="AK5725"/>
      <c r="AL5725"/>
      <c r="AM5725"/>
      <c r="AN5725"/>
      <c r="AO5725"/>
      <c r="AP5725"/>
      <c r="AQ5725"/>
      <c r="AR5725"/>
      <c r="AS5725"/>
      <c r="AT5725"/>
      <c r="AU5725"/>
      <c r="AV5725"/>
      <c r="AW5725"/>
      <c r="AX5725"/>
      <c r="AY5725"/>
      <c r="AZ5725"/>
      <c r="BA5725"/>
      <c r="BB5725"/>
      <c r="BC5725"/>
      <c r="BD5725"/>
      <c r="BE5725"/>
      <c r="BF5725"/>
      <c r="BG5725"/>
      <c r="BH5725"/>
      <c r="BI5725"/>
      <c r="BJ5725"/>
      <c r="BK5725"/>
      <c r="BL5725"/>
      <c r="BM5725"/>
      <c r="BN5725"/>
      <c r="BO5725"/>
      <c r="BP5725"/>
      <c r="BQ5725"/>
      <c r="BR5725"/>
      <c r="BS5725"/>
      <c r="BT5725"/>
      <c r="BU5725"/>
      <c r="BV5725"/>
      <c r="BW5725"/>
      <c r="BX5725"/>
      <c r="BY5725"/>
      <c r="BZ5725"/>
      <c r="CA5725"/>
      <c r="CB5725"/>
      <c r="CC5725"/>
      <c r="CD5725"/>
      <c r="CE5725"/>
      <c r="CF5725"/>
      <c r="CG5725"/>
      <c r="CH5725"/>
      <c r="CI5725"/>
      <c r="CJ5725"/>
      <c r="CK5725"/>
      <c r="CL5725"/>
      <c r="CM5725"/>
      <c r="CN5725"/>
      <c r="CO5725"/>
      <c r="CP5725"/>
      <c r="CQ5725"/>
      <c r="CR5725"/>
      <c r="CS5725"/>
      <c r="CT5725"/>
      <c r="CU5725"/>
      <c r="CV5725"/>
    </row>
    <row r="5726" spans="10:100" x14ac:dyDescent="0.25">
      <c r="J5726"/>
      <c r="K5726"/>
      <c r="L5726"/>
      <c r="M5726"/>
      <c r="N5726"/>
      <c r="O5726"/>
      <c r="P5726"/>
      <c r="Q5726"/>
      <c r="R5726"/>
      <c r="S5726"/>
      <c r="T5726"/>
      <c r="U5726"/>
      <c r="V5726"/>
      <c r="W5726"/>
      <c r="X5726"/>
      <c r="Y5726"/>
      <c r="Z5726"/>
      <c r="AA5726"/>
      <c r="AB5726"/>
      <c r="AC5726"/>
      <c r="AD5726"/>
      <c r="AE5726"/>
      <c r="AF5726"/>
      <c r="AG5726"/>
      <c r="AH5726"/>
      <c r="AI5726"/>
      <c r="AJ5726"/>
      <c r="AK5726"/>
      <c r="AL5726"/>
      <c r="AM5726"/>
      <c r="AN5726"/>
      <c r="AO5726"/>
      <c r="AP5726"/>
      <c r="AQ5726"/>
      <c r="AR5726"/>
      <c r="AS5726"/>
      <c r="AT5726"/>
      <c r="AU5726"/>
      <c r="AV5726"/>
      <c r="AW5726"/>
      <c r="AX5726"/>
      <c r="AY5726"/>
      <c r="AZ5726"/>
      <c r="BA5726"/>
      <c r="BB5726"/>
      <c r="BC5726"/>
      <c r="BD5726"/>
      <c r="BE5726"/>
      <c r="BF5726"/>
      <c r="BG5726"/>
      <c r="BH5726"/>
      <c r="BI5726"/>
      <c r="BJ5726"/>
      <c r="BK5726"/>
      <c r="BL5726"/>
      <c r="BM5726"/>
      <c r="BN5726"/>
      <c r="BO5726"/>
      <c r="BP5726"/>
      <c r="BQ5726"/>
      <c r="BR5726"/>
      <c r="BS5726"/>
      <c r="BT5726"/>
      <c r="BU5726"/>
      <c r="BV5726"/>
      <c r="BW5726"/>
      <c r="BX5726"/>
      <c r="BY5726"/>
      <c r="BZ5726"/>
      <c r="CA5726"/>
      <c r="CB5726"/>
      <c r="CC5726"/>
      <c r="CD5726"/>
      <c r="CE5726"/>
      <c r="CF5726"/>
      <c r="CG5726"/>
      <c r="CH5726"/>
      <c r="CI5726"/>
      <c r="CJ5726"/>
      <c r="CK5726"/>
      <c r="CL5726"/>
      <c r="CM5726"/>
      <c r="CN5726"/>
      <c r="CO5726"/>
      <c r="CP5726"/>
      <c r="CQ5726"/>
      <c r="CR5726"/>
      <c r="CS5726"/>
      <c r="CT5726"/>
      <c r="CU5726"/>
      <c r="CV5726"/>
    </row>
    <row r="5727" spans="10:100" x14ac:dyDescent="0.25">
      <c r="J5727"/>
      <c r="K5727"/>
      <c r="L5727"/>
      <c r="M5727"/>
      <c r="N5727"/>
      <c r="O5727"/>
      <c r="P5727"/>
      <c r="Q5727"/>
      <c r="R5727"/>
      <c r="S5727"/>
      <c r="T5727"/>
      <c r="U5727"/>
      <c r="V5727"/>
      <c r="W5727"/>
      <c r="X5727"/>
      <c r="Y5727"/>
      <c r="Z5727"/>
      <c r="AA5727"/>
      <c r="AB5727"/>
      <c r="AC5727"/>
      <c r="AD5727"/>
      <c r="AE5727"/>
      <c r="AF5727"/>
      <c r="AG5727"/>
      <c r="AH5727"/>
      <c r="AI5727"/>
      <c r="AJ5727"/>
      <c r="AK5727"/>
      <c r="AL5727"/>
      <c r="AM5727"/>
      <c r="AN5727"/>
      <c r="AO5727"/>
      <c r="AP5727"/>
      <c r="AQ5727"/>
      <c r="AR5727"/>
      <c r="AS5727"/>
      <c r="AT5727"/>
      <c r="AU5727"/>
      <c r="AV5727"/>
      <c r="AW5727"/>
      <c r="AX5727"/>
      <c r="AY5727"/>
      <c r="AZ5727"/>
      <c r="BA5727"/>
      <c r="BB5727"/>
      <c r="BC5727"/>
      <c r="BD5727"/>
      <c r="BE5727"/>
      <c r="BF5727"/>
      <c r="BG5727"/>
      <c r="BH5727"/>
      <c r="BI5727"/>
      <c r="BJ5727"/>
      <c r="BK5727"/>
      <c r="BL5727"/>
      <c r="BM5727"/>
      <c r="BN5727"/>
      <c r="BO5727"/>
      <c r="BP5727"/>
      <c r="BQ5727"/>
      <c r="BR5727"/>
      <c r="BS5727"/>
      <c r="BT5727"/>
      <c r="BU5727"/>
      <c r="BV5727"/>
      <c r="BW5727"/>
      <c r="BX5727"/>
      <c r="BY5727"/>
      <c r="BZ5727"/>
      <c r="CA5727"/>
      <c r="CB5727"/>
      <c r="CC5727"/>
      <c r="CD5727"/>
      <c r="CE5727"/>
      <c r="CF5727"/>
      <c r="CG5727"/>
      <c r="CH5727"/>
      <c r="CI5727"/>
      <c r="CJ5727"/>
      <c r="CK5727"/>
      <c r="CL5727"/>
      <c r="CM5727"/>
      <c r="CN5727"/>
      <c r="CO5727"/>
      <c r="CP5727"/>
      <c r="CQ5727"/>
      <c r="CR5727"/>
      <c r="CS5727"/>
      <c r="CT5727"/>
      <c r="CU5727"/>
      <c r="CV5727"/>
    </row>
    <row r="5728" spans="10:100" x14ac:dyDescent="0.25">
      <c r="J5728"/>
      <c r="K5728"/>
      <c r="L5728"/>
      <c r="M5728"/>
      <c r="N5728"/>
      <c r="O5728"/>
      <c r="P5728"/>
      <c r="Q5728"/>
      <c r="R5728"/>
      <c r="S5728"/>
      <c r="T5728"/>
      <c r="U5728"/>
      <c r="V5728"/>
      <c r="W5728"/>
      <c r="X5728"/>
      <c r="Y5728"/>
      <c r="Z5728"/>
      <c r="AA5728"/>
      <c r="AB5728"/>
      <c r="AC5728"/>
      <c r="AD5728"/>
      <c r="AE5728"/>
      <c r="AF5728"/>
      <c r="AG5728"/>
      <c r="AH5728"/>
      <c r="AI5728"/>
      <c r="AJ5728"/>
      <c r="AK5728"/>
      <c r="AL5728"/>
      <c r="AM5728"/>
      <c r="AN5728"/>
      <c r="AO5728"/>
      <c r="AP5728"/>
      <c r="AQ5728"/>
      <c r="AR5728"/>
      <c r="AS5728"/>
      <c r="AT5728"/>
      <c r="AU5728"/>
      <c r="AV5728"/>
      <c r="AW5728"/>
      <c r="AX5728"/>
      <c r="AY5728"/>
      <c r="AZ5728"/>
      <c r="BA5728"/>
      <c r="BB5728"/>
      <c r="BC5728"/>
      <c r="BD5728"/>
      <c r="BE5728"/>
      <c r="BF5728"/>
      <c r="BG5728"/>
      <c r="BH5728"/>
      <c r="BI5728"/>
      <c r="BJ5728"/>
      <c r="BK5728"/>
      <c r="BL5728"/>
      <c r="BM5728"/>
      <c r="BN5728"/>
      <c r="BO5728"/>
      <c r="BP5728"/>
      <c r="BQ5728"/>
      <c r="BR5728"/>
      <c r="BS5728"/>
      <c r="BT5728"/>
      <c r="BU5728"/>
      <c r="BV5728"/>
      <c r="BW5728"/>
      <c r="BX5728"/>
      <c r="BY5728"/>
      <c r="BZ5728"/>
      <c r="CA5728"/>
      <c r="CB5728"/>
      <c r="CC5728"/>
      <c r="CD5728"/>
      <c r="CE5728"/>
      <c r="CF5728"/>
      <c r="CG5728"/>
      <c r="CH5728"/>
      <c r="CI5728"/>
      <c r="CJ5728"/>
      <c r="CK5728"/>
      <c r="CL5728"/>
      <c r="CM5728"/>
      <c r="CN5728"/>
      <c r="CO5728"/>
      <c r="CP5728"/>
      <c r="CQ5728"/>
      <c r="CR5728"/>
      <c r="CS5728"/>
      <c r="CT5728"/>
      <c r="CU5728"/>
      <c r="CV5728"/>
    </row>
    <row r="5729" spans="10:100" x14ac:dyDescent="0.25">
      <c r="J5729"/>
      <c r="K5729"/>
      <c r="L5729"/>
      <c r="M5729"/>
      <c r="N5729"/>
      <c r="O5729"/>
      <c r="P5729"/>
      <c r="Q5729"/>
      <c r="R5729"/>
      <c r="S5729"/>
      <c r="T5729"/>
      <c r="U5729"/>
      <c r="V5729"/>
      <c r="W5729"/>
      <c r="X5729"/>
      <c r="Y5729"/>
      <c r="Z5729"/>
      <c r="AA5729"/>
      <c r="AB5729"/>
      <c r="AC5729"/>
      <c r="AD5729"/>
      <c r="AE5729"/>
      <c r="AF5729"/>
      <c r="AG5729"/>
      <c r="AH5729"/>
      <c r="AI5729"/>
      <c r="AJ5729"/>
      <c r="AK5729"/>
      <c r="AL5729"/>
      <c r="AM5729"/>
      <c r="AN5729"/>
      <c r="AO5729"/>
      <c r="AP5729"/>
      <c r="AQ5729"/>
      <c r="AR5729"/>
      <c r="AS5729"/>
      <c r="AT5729"/>
      <c r="AU5729"/>
      <c r="AV5729"/>
      <c r="AW5729"/>
      <c r="AX5729"/>
      <c r="AY5729"/>
      <c r="AZ5729"/>
      <c r="BA5729"/>
      <c r="BB5729"/>
      <c r="BC5729"/>
      <c r="BD5729"/>
      <c r="BE5729"/>
      <c r="BF5729"/>
      <c r="BG5729"/>
      <c r="BH5729"/>
      <c r="BI5729"/>
      <c r="BJ5729"/>
      <c r="BK5729"/>
      <c r="BL5729"/>
      <c r="BM5729"/>
      <c r="BN5729"/>
      <c r="BO5729"/>
      <c r="BP5729"/>
      <c r="BQ5729"/>
      <c r="BR5729"/>
      <c r="BS5729"/>
      <c r="BT5729"/>
      <c r="BU5729"/>
      <c r="BV5729"/>
      <c r="BW5729"/>
      <c r="BX5729"/>
      <c r="BY5729"/>
      <c r="BZ5729"/>
      <c r="CA5729"/>
      <c r="CB5729"/>
      <c r="CC5729"/>
      <c r="CD5729"/>
      <c r="CE5729"/>
      <c r="CF5729"/>
      <c r="CG5729"/>
      <c r="CH5729"/>
      <c r="CI5729"/>
      <c r="CJ5729"/>
      <c r="CK5729"/>
      <c r="CL5729"/>
      <c r="CM5729"/>
      <c r="CN5729"/>
      <c r="CO5729"/>
      <c r="CP5729"/>
      <c r="CQ5729"/>
      <c r="CR5729"/>
      <c r="CS5729"/>
      <c r="CT5729"/>
      <c r="CU5729"/>
      <c r="CV5729"/>
    </row>
    <row r="5730" spans="10:100" x14ac:dyDescent="0.25">
      <c r="J5730"/>
      <c r="K5730"/>
      <c r="L5730"/>
      <c r="M5730"/>
      <c r="N5730"/>
      <c r="O5730"/>
      <c r="P5730"/>
      <c r="Q5730"/>
      <c r="R5730"/>
      <c r="S5730"/>
      <c r="T5730"/>
      <c r="U5730"/>
      <c r="V5730"/>
      <c r="W5730"/>
      <c r="X5730"/>
      <c r="Y5730"/>
      <c r="Z5730"/>
      <c r="AA5730"/>
      <c r="AB5730"/>
      <c r="AC5730"/>
      <c r="AD5730"/>
      <c r="AE5730"/>
      <c r="AF5730"/>
      <c r="AG5730"/>
      <c r="AH5730"/>
      <c r="AI5730"/>
      <c r="AJ5730"/>
      <c r="AK5730"/>
      <c r="AL5730"/>
      <c r="AM5730"/>
      <c r="AN5730"/>
      <c r="AO5730"/>
      <c r="AP5730"/>
      <c r="AQ5730"/>
      <c r="AR5730"/>
      <c r="AS5730"/>
      <c r="AT5730"/>
      <c r="AU5730"/>
      <c r="AV5730"/>
      <c r="AW5730"/>
      <c r="AX5730"/>
      <c r="AY5730"/>
      <c r="AZ5730"/>
      <c r="BA5730"/>
      <c r="BB5730"/>
      <c r="BC5730"/>
      <c r="BD5730"/>
      <c r="BE5730"/>
      <c r="BF5730"/>
      <c r="BG5730"/>
      <c r="BH5730"/>
      <c r="BI5730"/>
      <c r="BJ5730"/>
      <c r="BK5730"/>
      <c r="BL5730"/>
      <c r="BM5730"/>
      <c r="BN5730"/>
      <c r="BO5730"/>
      <c r="BP5730"/>
      <c r="BQ5730"/>
      <c r="BR5730"/>
      <c r="BS5730"/>
      <c r="BT5730"/>
      <c r="BU5730"/>
      <c r="BV5730"/>
      <c r="BW5730"/>
      <c r="BX5730"/>
      <c r="BY5730"/>
      <c r="BZ5730"/>
      <c r="CA5730"/>
      <c r="CB5730"/>
      <c r="CC5730"/>
      <c r="CD5730"/>
      <c r="CE5730"/>
      <c r="CF5730"/>
      <c r="CG5730"/>
      <c r="CH5730"/>
      <c r="CI5730"/>
      <c r="CJ5730"/>
      <c r="CK5730"/>
      <c r="CL5730"/>
      <c r="CM5730"/>
      <c r="CN5730"/>
      <c r="CO5730"/>
      <c r="CP5730"/>
      <c r="CQ5730"/>
      <c r="CR5730"/>
      <c r="CS5730"/>
      <c r="CT5730"/>
      <c r="CU5730"/>
      <c r="CV5730"/>
    </row>
    <row r="5731" spans="10:100" x14ac:dyDescent="0.25">
      <c r="J5731"/>
      <c r="K5731"/>
      <c r="L5731"/>
      <c r="M5731"/>
      <c r="N5731"/>
      <c r="O5731"/>
      <c r="P5731"/>
      <c r="Q5731"/>
      <c r="R5731"/>
      <c r="S5731"/>
      <c r="T5731"/>
      <c r="U5731"/>
      <c r="V5731"/>
      <c r="W5731"/>
      <c r="X5731"/>
      <c r="Y5731"/>
      <c r="Z5731"/>
      <c r="AA5731"/>
      <c r="AB5731"/>
      <c r="AC5731"/>
      <c r="AD5731"/>
      <c r="AE5731"/>
      <c r="AF5731"/>
      <c r="AG5731"/>
      <c r="AH5731"/>
      <c r="AI5731"/>
      <c r="AJ5731"/>
      <c r="AK5731"/>
      <c r="AL5731"/>
      <c r="AM5731"/>
      <c r="AN5731"/>
      <c r="AO5731"/>
      <c r="AP5731"/>
      <c r="AQ5731"/>
      <c r="AR5731"/>
      <c r="AS5731"/>
      <c r="AT5731"/>
      <c r="AU5731"/>
      <c r="AV5731"/>
      <c r="AW5731"/>
      <c r="AX5731"/>
      <c r="AY5731"/>
      <c r="AZ5731"/>
      <c r="BA5731"/>
      <c r="BB5731"/>
      <c r="BC5731"/>
      <c r="BD5731"/>
      <c r="BE5731"/>
      <c r="BF5731"/>
      <c r="BG5731"/>
      <c r="BH5731"/>
      <c r="BI5731"/>
      <c r="BJ5731"/>
      <c r="BK5731"/>
      <c r="BL5731"/>
      <c r="BM5731"/>
      <c r="BN5731"/>
      <c r="BO5731"/>
      <c r="BP5731"/>
      <c r="BQ5731"/>
      <c r="BR5731"/>
      <c r="BS5731"/>
      <c r="BT5731"/>
      <c r="BU5731"/>
      <c r="BV5731"/>
      <c r="BW5731"/>
      <c r="BX5731"/>
      <c r="BY5731"/>
      <c r="BZ5731"/>
      <c r="CA5731"/>
      <c r="CB5731"/>
      <c r="CC5731"/>
      <c r="CD5731"/>
      <c r="CE5731"/>
      <c r="CF5731"/>
      <c r="CG5731"/>
      <c r="CH5731"/>
      <c r="CI5731"/>
      <c r="CJ5731"/>
      <c r="CK5731"/>
      <c r="CL5731"/>
      <c r="CM5731"/>
      <c r="CN5731"/>
      <c r="CO5731"/>
      <c r="CP5731"/>
      <c r="CQ5731"/>
      <c r="CR5731"/>
      <c r="CS5731"/>
      <c r="CT5731"/>
      <c r="CU5731"/>
      <c r="CV5731"/>
    </row>
    <row r="5732" spans="10:100" x14ac:dyDescent="0.25">
      <c r="J5732"/>
      <c r="K5732"/>
      <c r="L5732"/>
      <c r="M5732"/>
      <c r="N5732"/>
      <c r="O5732"/>
      <c r="P5732"/>
      <c r="Q5732"/>
      <c r="R5732"/>
      <c r="S5732"/>
      <c r="T5732"/>
      <c r="U5732"/>
      <c r="V5732"/>
      <c r="W5732"/>
      <c r="X5732"/>
      <c r="Y5732"/>
      <c r="Z5732"/>
      <c r="AA5732"/>
      <c r="AB5732"/>
      <c r="AC5732"/>
      <c r="AD5732"/>
      <c r="AE5732"/>
      <c r="AF5732"/>
      <c r="AG5732"/>
      <c r="AH5732"/>
      <c r="AI5732"/>
      <c r="AJ5732"/>
      <c r="AK5732"/>
      <c r="AL5732"/>
      <c r="AM5732"/>
      <c r="AN5732"/>
      <c r="AO5732"/>
      <c r="AP5732"/>
      <c r="AQ5732"/>
      <c r="AR5732"/>
      <c r="AS5732"/>
      <c r="AT5732"/>
      <c r="AU5732"/>
      <c r="AV5732"/>
      <c r="AW5732"/>
      <c r="AX5732"/>
      <c r="AY5732"/>
      <c r="AZ5732"/>
      <c r="BA5732"/>
      <c r="BB5732"/>
      <c r="BC5732"/>
      <c r="BD5732"/>
      <c r="BE5732"/>
      <c r="BF5732"/>
      <c r="BG5732"/>
      <c r="BH5732"/>
      <c r="BI5732"/>
      <c r="BJ5732"/>
      <c r="BK5732"/>
      <c r="BL5732"/>
      <c r="BM5732"/>
      <c r="BN5732"/>
      <c r="BO5732"/>
      <c r="BP5732"/>
      <c r="BQ5732"/>
      <c r="BR5732"/>
      <c r="BS5732"/>
      <c r="BT5732"/>
      <c r="BU5732"/>
      <c r="BV5732"/>
      <c r="BW5732"/>
      <c r="BX5732"/>
      <c r="BY5732"/>
      <c r="BZ5732"/>
      <c r="CA5732"/>
      <c r="CB5732"/>
      <c r="CC5732"/>
      <c r="CD5732"/>
      <c r="CE5732"/>
      <c r="CF5732"/>
      <c r="CG5732"/>
      <c r="CH5732"/>
      <c r="CI5732"/>
      <c r="CJ5732"/>
      <c r="CK5732"/>
      <c r="CL5732"/>
      <c r="CM5732"/>
      <c r="CN5732"/>
      <c r="CO5732"/>
      <c r="CP5732"/>
      <c r="CQ5732"/>
      <c r="CR5732"/>
      <c r="CS5732"/>
      <c r="CT5732"/>
      <c r="CU5732"/>
      <c r="CV5732"/>
    </row>
    <row r="5733" spans="10:100" x14ac:dyDescent="0.25">
      <c r="J5733"/>
      <c r="K5733"/>
      <c r="L5733"/>
      <c r="M5733"/>
      <c r="N5733"/>
      <c r="O5733"/>
      <c r="P5733"/>
      <c r="Q5733"/>
      <c r="R5733"/>
      <c r="S5733"/>
      <c r="T5733"/>
      <c r="U5733"/>
      <c r="V5733"/>
      <c r="W5733"/>
      <c r="X5733"/>
      <c r="Y5733"/>
      <c r="Z5733"/>
      <c r="AA5733"/>
      <c r="AB5733"/>
      <c r="AC5733"/>
      <c r="AD5733"/>
      <c r="AE5733"/>
      <c r="AF5733"/>
      <c r="AG5733"/>
      <c r="AH5733"/>
      <c r="AI5733"/>
      <c r="AJ5733"/>
      <c r="AK5733"/>
      <c r="AL5733"/>
      <c r="AM5733"/>
      <c r="AN5733"/>
      <c r="AO5733"/>
      <c r="AP5733"/>
      <c r="AQ5733"/>
      <c r="AR5733"/>
      <c r="AS5733"/>
      <c r="AT5733"/>
      <c r="AU5733"/>
      <c r="AV5733"/>
      <c r="AW5733"/>
      <c r="AX5733"/>
      <c r="AY5733"/>
      <c r="AZ5733"/>
      <c r="BA5733"/>
      <c r="BB5733"/>
      <c r="BC5733"/>
      <c r="BD5733"/>
      <c r="BE5733"/>
      <c r="BF5733"/>
      <c r="BG5733"/>
      <c r="BH5733"/>
      <c r="BI5733"/>
      <c r="BJ5733"/>
      <c r="BK5733"/>
      <c r="BL5733"/>
      <c r="BM5733"/>
      <c r="BN5733"/>
      <c r="BO5733"/>
      <c r="BP5733"/>
      <c r="BQ5733"/>
      <c r="BR5733"/>
      <c r="BS5733"/>
      <c r="BT5733"/>
      <c r="BU5733"/>
      <c r="BV5733"/>
      <c r="BW5733"/>
      <c r="BX5733"/>
      <c r="BY5733"/>
      <c r="BZ5733"/>
      <c r="CA5733"/>
      <c r="CB5733"/>
      <c r="CC5733"/>
      <c r="CD5733"/>
      <c r="CE5733"/>
      <c r="CF5733"/>
      <c r="CG5733"/>
      <c r="CH5733"/>
      <c r="CI5733"/>
      <c r="CJ5733"/>
      <c r="CK5733"/>
      <c r="CL5733"/>
      <c r="CM5733"/>
      <c r="CN5733"/>
      <c r="CO5733"/>
      <c r="CP5733"/>
      <c r="CQ5733"/>
      <c r="CR5733"/>
      <c r="CS5733"/>
      <c r="CT5733"/>
      <c r="CU5733"/>
      <c r="CV5733"/>
    </row>
    <row r="5734" spans="10:100" x14ac:dyDescent="0.25">
      <c r="J5734"/>
      <c r="K5734"/>
      <c r="L5734"/>
      <c r="M5734"/>
      <c r="N5734"/>
      <c r="O5734"/>
      <c r="P5734"/>
      <c r="Q5734"/>
      <c r="R5734"/>
      <c r="S5734"/>
      <c r="T5734"/>
      <c r="U5734"/>
      <c r="V5734"/>
      <c r="W5734"/>
      <c r="X5734"/>
      <c r="Y5734"/>
      <c r="Z5734"/>
      <c r="AA5734"/>
      <c r="AB5734"/>
      <c r="AC5734"/>
      <c r="AD5734"/>
      <c r="AE5734"/>
      <c r="AF5734"/>
      <c r="AG5734"/>
      <c r="AH5734"/>
      <c r="AI5734"/>
      <c r="AJ5734"/>
      <c r="AK5734"/>
      <c r="AL5734"/>
      <c r="AM5734"/>
      <c r="AN5734"/>
      <c r="AO5734"/>
      <c r="AP5734"/>
      <c r="AQ5734"/>
      <c r="AR5734"/>
      <c r="AS5734"/>
      <c r="AT5734"/>
      <c r="AU5734"/>
      <c r="AV5734"/>
      <c r="AW5734"/>
      <c r="AX5734"/>
      <c r="AY5734"/>
      <c r="AZ5734"/>
      <c r="BA5734"/>
      <c r="BB5734"/>
      <c r="BC5734"/>
      <c r="BD5734"/>
      <c r="BE5734"/>
      <c r="BF5734"/>
      <c r="BG5734"/>
      <c r="BH5734"/>
      <c r="BI5734"/>
      <c r="BJ5734"/>
      <c r="BK5734"/>
      <c r="BL5734"/>
      <c r="BM5734"/>
      <c r="BN5734"/>
      <c r="BO5734"/>
      <c r="BP5734"/>
      <c r="BQ5734"/>
      <c r="BR5734"/>
      <c r="BS5734"/>
      <c r="BT5734"/>
      <c r="BU5734"/>
      <c r="BV5734"/>
      <c r="BW5734"/>
      <c r="BX5734"/>
      <c r="BY5734"/>
      <c r="BZ5734"/>
      <c r="CA5734"/>
      <c r="CB5734"/>
      <c r="CC5734"/>
      <c r="CD5734"/>
      <c r="CE5734"/>
      <c r="CF5734"/>
      <c r="CG5734"/>
      <c r="CH5734"/>
      <c r="CI5734"/>
      <c r="CJ5734"/>
      <c r="CK5734"/>
      <c r="CL5734"/>
      <c r="CM5734"/>
      <c r="CN5734"/>
      <c r="CO5734"/>
      <c r="CP5734"/>
      <c r="CQ5734"/>
      <c r="CR5734"/>
      <c r="CS5734"/>
      <c r="CT5734"/>
      <c r="CU5734"/>
      <c r="CV5734"/>
    </row>
    <row r="5735" spans="10:100" x14ac:dyDescent="0.25">
      <c r="J5735"/>
      <c r="K5735"/>
      <c r="L5735"/>
      <c r="M5735"/>
      <c r="N5735"/>
      <c r="O5735"/>
      <c r="P5735"/>
      <c r="Q5735"/>
      <c r="R5735"/>
      <c r="S5735"/>
      <c r="T5735"/>
      <c r="U5735"/>
      <c r="V5735"/>
      <c r="W5735"/>
      <c r="X5735"/>
      <c r="Y5735"/>
      <c r="Z5735"/>
      <c r="AA5735"/>
      <c r="AB5735"/>
      <c r="AC5735"/>
      <c r="AD5735"/>
      <c r="AE5735"/>
      <c r="AF5735"/>
      <c r="AG5735"/>
      <c r="AH5735"/>
      <c r="AI5735"/>
      <c r="AJ5735"/>
      <c r="AK5735"/>
      <c r="AL5735"/>
      <c r="AM5735"/>
      <c r="AN5735"/>
      <c r="AO5735"/>
      <c r="AP5735"/>
      <c r="AQ5735"/>
      <c r="AR5735"/>
      <c r="AS5735"/>
      <c r="AT5735"/>
      <c r="AU5735"/>
      <c r="AV5735"/>
      <c r="AW5735"/>
      <c r="AX5735"/>
      <c r="AY5735"/>
      <c r="AZ5735"/>
      <c r="BA5735"/>
      <c r="BB5735"/>
      <c r="BC5735"/>
      <c r="BD5735"/>
      <c r="BE5735"/>
      <c r="BF5735"/>
      <c r="BG5735"/>
      <c r="BH5735"/>
      <c r="BI5735"/>
      <c r="BJ5735"/>
      <c r="BK5735"/>
      <c r="BL5735"/>
      <c r="BM5735"/>
      <c r="BN5735"/>
      <c r="BO5735"/>
      <c r="BP5735"/>
      <c r="BQ5735"/>
      <c r="BR5735"/>
      <c r="BS5735"/>
      <c r="BT5735"/>
      <c r="BU5735"/>
      <c r="BV5735"/>
      <c r="BW5735"/>
      <c r="BX5735"/>
      <c r="BY5735"/>
      <c r="BZ5735"/>
      <c r="CA5735"/>
      <c r="CB5735"/>
      <c r="CC5735"/>
      <c r="CD5735"/>
      <c r="CE5735"/>
      <c r="CF5735"/>
      <c r="CG5735"/>
      <c r="CH5735"/>
      <c r="CI5735"/>
      <c r="CJ5735"/>
      <c r="CK5735"/>
      <c r="CL5735"/>
      <c r="CM5735"/>
      <c r="CN5735"/>
      <c r="CO5735"/>
      <c r="CP5735"/>
      <c r="CQ5735"/>
      <c r="CR5735"/>
      <c r="CS5735"/>
      <c r="CT5735"/>
      <c r="CU5735"/>
      <c r="CV5735"/>
    </row>
    <row r="5736" spans="10:100" x14ac:dyDescent="0.25">
      <c r="J5736"/>
      <c r="K5736"/>
      <c r="L5736"/>
      <c r="M5736"/>
      <c r="N5736"/>
      <c r="O5736"/>
      <c r="P5736"/>
      <c r="Q5736"/>
      <c r="R5736"/>
      <c r="S5736"/>
      <c r="T5736"/>
      <c r="U5736"/>
      <c r="V5736"/>
      <c r="W5736"/>
      <c r="X5736"/>
      <c r="Y5736"/>
      <c r="Z5736"/>
      <c r="AA5736"/>
      <c r="AB5736"/>
      <c r="AC5736"/>
      <c r="AD5736"/>
      <c r="AE5736"/>
      <c r="AF5736"/>
      <c r="AG5736"/>
      <c r="AH5736"/>
      <c r="AI5736"/>
      <c r="AJ5736"/>
      <c r="AK5736"/>
      <c r="AL5736"/>
      <c r="AM5736"/>
      <c r="AN5736"/>
      <c r="AO5736"/>
      <c r="AP5736"/>
      <c r="AQ5736"/>
      <c r="AR5736"/>
      <c r="AS5736"/>
      <c r="AT5736"/>
      <c r="AU5736"/>
      <c r="AV5736"/>
      <c r="AW5736"/>
      <c r="AX5736"/>
      <c r="AY5736"/>
      <c r="AZ5736"/>
      <c r="BA5736"/>
      <c r="BB5736"/>
      <c r="BC5736"/>
      <c r="BD5736"/>
      <c r="BE5736"/>
      <c r="BF5736"/>
      <c r="BG5736"/>
      <c r="BH5736"/>
      <c r="BI5736"/>
      <c r="BJ5736"/>
      <c r="BK5736"/>
      <c r="BL5736"/>
      <c r="BM5736"/>
      <c r="BN5736"/>
      <c r="BO5736"/>
      <c r="BP5736"/>
      <c r="BQ5736"/>
      <c r="BR5736"/>
      <c r="BS5736"/>
      <c r="BT5736"/>
      <c r="BU5736"/>
      <c r="BV5736"/>
      <c r="BW5736"/>
      <c r="BX5736"/>
      <c r="BY5736"/>
      <c r="BZ5736"/>
      <c r="CA5736"/>
      <c r="CB5736"/>
      <c r="CC5736"/>
      <c r="CD5736"/>
      <c r="CE5736"/>
      <c r="CF5736"/>
      <c r="CG5736"/>
      <c r="CH5736"/>
      <c r="CI5736"/>
      <c r="CJ5736"/>
      <c r="CK5736"/>
      <c r="CL5736"/>
      <c r="CM5736"/>
      <c r="CN5736"/>
      <c r="CO5736"/>
      <c r="CP5736"/>
      <c r="CQ5736"/>
      <c r="CR5736"/>
      <c r="CS5736"/>
      <c r="CT5736"/>
      <c r="CU5736"/>
      <c r="CV5736"/>
    </row>
    <row r="5737" spans="10:100" x14ac:dyDescent="0.25">
      <c r="J5737"/>
      <c r="K5737"/>
      <c r="L5737"/>
      <c r="M5737"/>
      <c r="N5737"/>
      <c r="O5737"/>
      <c r="P5737"/>
      <c r="Q5737"/>
      <c r="R5737"/>
      <c r="S5737"/>
      <c r="T5737"/>
      <c r="U5737"/>
      <c r="V5737"/>
      <c r="W5737"/>
      <c r="X5737"/>
      <c r="Y5737"/>
      <c r="Z5737"/>
      <c r="AA5737"/>
      <c r="AB5737"/>
      <c r="AC5737"/>
      <c r="AD5737"/>
      <c r="AE5737"/>
      <c r="AF5737"/>
      <c r="AG5737"/>
      <c r="AH5737"/>
      <c r="AI5737"/>
      <c r="AJ5737"/>
      <c r="AK5737"/>
      <c r="AL5737"/>
      <c r="AM5737"/>
      <c r="AN5737"/>
      <c r="AO5737"/>
      <c r="AP5737"/>
      <c r="AQ5737"/>
      <c r="AR5737"/>
      <c r="AS5737"/>
      <c r="AT5737"/>
      <c r="AU5737"/>
      <c r="AV5737"/>
      <c r="AW5737"/>
      <c r="AX5737"/>
      <c r="AY5737"/>
      <c r="AZ5737"/>
      <c r="BA5737"/>
      <c r="BB5737"/>
      <c r="BC5737"/>
      <c r="BD5737"/>
      <c r="BE5737"/>
      <c r="BF5737"/>
      <c r="BG5737"/>
      <c r="BH5737"/>
      <c r="BI5737"/>
      <c r="BJ5737"/>
      <c r="BK5737"/>
      <c r="BL5737"/>
      <c r="BM5737"/>
      <c r="BN5737"/>
      <c r="BO5737"/>
      <c r="BP5737"/>
      <c r="BQ5737"/>
      <c r="BR5737"/>
      <c r="BS5737"/>
      <c r="BT5737"/>
      <c r="BU5737"/>
      <c r="BV5737"/>
      <c r="BW5737"/>
      <c r="BX5737"/>
      <c r="BY5737"/>
      <c r="BZ5737"/>
      <c r="CA5737"/>
      <c r="CB5737"/>
      <c r="CC5737"/>
      <c r="CD5737"/>
      <c r="CE5737"/>
      <c r="CF5737"/>
      <c r="CG5737"/>
      <c r="CH5737"/>
      <c r="CI5737"/>
      <c r="CJ5737"/>
      <c r="CK5737"/>
      <c r="CL5737"/>
      <c r="CM5737"/>
      <c r="CN5737"/>
      <c r="CO5737"/>
      <c r="CP5737"/>
      <c r="CQ5737"/>
      <c r="CR5737"/>
      <c r="CS5737"/>
      <c r="CT5737"/>
      <c r="CU5737"/>
      <c r="CV5737"/>
    </row>
    <row r="5738" spans="10:100" x14ac:dyDescent="0.25">
      <c r="J5738"/>
      <c r="K5738"/>
      <c r="L5738"/>
      <c r="M5738"/>
      <c r="N5738"/>
      <c r="O5738"/>
      <c r="P5738"/>
      <c r="Q5738"/>
      <c r="R5738"/>
      <c r="S5738"/>
      <c r="T5738"/>
      <c r="U5738"/>
      <c r="V5738"/>
      <c r="W5738"/>
      <c r="X5738"/>
      <c r="Y5738"/>
      <c r="Z5738"/>
      <c r="AA5738"/>
      <c r="AB5738"/>
      <c r="AC5738"/>
      <c r="AD5738"/>
      <c r="AE5738"/>
      <c r="AF5738"/>
      <c r="AG5738"/>
      <c r="AH5738"/>
      <c r="AI5738"/>
      <c r="AJ5738"/>
      <c r="AK5738"/>
      <c r="AL5738"/>
      <c r="AM5738"/>
      <c r="AN5738"/>
      <c r="AO5738"/>
      <c r="AP5738"/>
      <c r="AQ5738"/>
      <c r="AR5738"/>
      <c r="AS5738"/>
      <c r="AT5738"/>
      <c r="AU5738"/>
      <c r="AV5738"/>
      <c r="AW5738"/>
      <c r="AX5738"/>
      <c r="AY5738"/>
      <c r="AZ5738"/>
      <c r="BA5738"/>
      <c r="BB5738"/>
      <c r="BC5738"/>
      <c r="BD5738"/>
      <c r="BE5738"/>
      <c r="BF5738"/>
      <c r="BG5738"/>
      <c r="BH5738"/>
      <c r="BI5738"/>
      <c r="BJ5738"/>
      <c r="BK5738"/>
      <c r="BL5738"/>
      <c r="BM5738"/>
      <c r="BN5738"/>
      <c r="BO5738"/>
      <c r="BP5738"/>
      <c r="BQ5738"/>
      <c r="BR5738"/>
      <c r="BS5738"/>
      <c r="BT5738"/>
      <c r="BU5738"/>
      <c r="BV5738"/>
      <c r="BW5738"/>
      <c r="BX5738"/>
      <c r="BY5738"/>
      <c r="BZ5738"/>
      <c r="CA5738"/>
      <c r="CB5738"/>
      <c r="CC5738"/>
      <c r="CD5738"/>
      <c r="CE5738"/>
      <c r="CF5738"/>
      <c r="CG5738"/>
      <c r="CH5738"/>
      <c r="CI5738"/>
      <c r="CJ5738"/>
      <c r="CK5738"/>
      <c r="CL5738"/>
      <c r="CM5738"/>
      <c r="CN5738"/>
      <c r="CO5738"/>
      <c r="CP5738"/>
      <c r="CQ5738"/>
      <c r="CR5738"/>
      <c r="CS5738"/>
      <c r="CT5738"/>
      <c r="CU5738"/>
      <c r="CV5738"/>
    </row>
    <row r="5739" spans="10:100" x14ac:dyDescent="0.25">
      <c r="J5739"/>
      <c r="K5739"/>
      <c r="L5739"/>
      <c r="M5739"/>
      <c r="N5739"/>
      <c r="O5739"/>
      <c r="P5739"/>
      <c r="Q5739"/>
      <c r="R5739"/>
      <c r="S5739"/>
      <c r="T5739"/>
      <c r="U5739"/>
      <c r="V5739"/>
      <c r="W5739"/>
      <c r="X5739"/>
      <c r="Y5739"/>
      <c r="Z5739"/>
      <c r="AA5739"/>
      <c r="AB5739"/>
      <c r="AC5739"/>
      <c r="AD5739"/>
      <c r="AE5739"/>
      <c r="AF5739"/>
      <c r="AG5739"/>
      <c r="AH5739"/>
      <c r="AI5739"/>
      <c r="AJ5739"/>
      <c r="AK5739"/>
      <c r="AL5739"/>
      <c r="AM5739"/>
      <c r="AN5739"/>
      <c r="AO5739"/>
      <c r="AP5739"/>
      <c r="AQ5739"/>
      <c r="AR5739"/>
      <c r="AS5739"/>
      <c r="AT5739"/>
      <c r="AU5739"/>
      <c r="AV5739"/>
      <c r="AW5739"/>
      <c r="AX5739"/>
      <c r="AY5739"/>
      <c r="AZ5739"/>
      <c r="BA5739"/>
      <c r="BB5739"/>
      <c r="BC5739"/>
      <c r="BD5739"/>
      <c r="BE5739"/>
      <c r="BF5739"/>
      <c r="BG5739"/>
      <c r="BH5739"/>
      <c r="BI5739"/>
      <c r="BJ5739"/>
      <c r="BK5739"/>
      <c r="BL5739"/>
      <c r="BM5739"/>
      <c r="BN5739"/>
      <c r="BO5739"/>
      <c r="BP5739"/>
      <c r="BQ5739"/>
      <c r="BR5739"/>
      <c r="BS5739"/>
      <c r="BT5739"/>
      <c r="BU5739"/>
      <c r="BV5739"/>
      <c r="BW5739"/>
      <c r="BX5739"/>
      <c r="BY5739"/>
      <c r="BZ5739"/>
      <c r="CA5739"/>
      <c r="CB5739"/>
      <c r="CC5739"/>
      <c r="CD5739"/>
      <c r="CE5739"/>
      <c r="CF5739"/>
      <c r="CG5739"/>
      <c r="CH5739"/>
      <c r="CI5739"/>
      <c r="CJ5739"/>
      <c r="CK5739"/>
      <c r="CL5739"/>
      <c r="CM5739"/>
      <c r="CN5739"/>
      <c r="CO5739"/>
      <c r="CP5739"/>
      <c r="CQ5739"/>
      <c r="CR5739"/>
      <c r="CS5739"/>
      <c r="CT5739"/>
      <c r="CU5739"/>
      <c r="CV5739"/>
    </row>
    <row r="5740" spans="10:100" x14ac:dyDescent="0.25">
      <c r="J5740"/>
      <c r="K5740"/>
      <c r="L5740"/>
      <c r="M5740"/>
      <c r="N5740"/>
      <c r="O5740"/>
      <c r="P5740"/>
      <c r="Q5740"/>
      <c r="R5740"/>
      <c r="S5740"/>
      <c r="T5740"/>
      <c r="U5740"/>
      <c r="V5740"/>
      <c r="W5740"/>
      <c r="X5740"/>
      <c r="Y5740"/>
      <c r="Z5740"/>
      <c r="AA5740"/>
      <c r="AB5740"/>
      <c r="AC5740"/>
      <c r="AD5740"/>
      <c r="AE5740"/>
      <c r="AF5740"/>
      <c r="AG5740"/>
      <c r="AH5740"/>
      <c r="AI5740"/>
      <c r="AJ5740"/>
      <c r="AK5740"/>
      <c r="AL5740"/>
      <c r="AM5740"/>
      <c r="AN5740"/>
      <c r="AO5740"/>
      <c r="AP5740"/>
      <c r="AQ5740"/>
      <c r="AR5740"/>
      <c r="AS5740"/>
      <c r="AT5740"/>
      <c r="AU5740"/>
      <c r="AV5740"/>
      <c r="AW5740"/>
      <c r="AX5740"/>
      <c r="AY5740"/>
      <c r="AZ5740"/>
      <c r="BA5740"/>
      <c r="BB5740"/>
      <c r="BC5740"/>
      <c r="BD5740"/>
      <c r="BE5740"/>
      <c r="BF5740"/>
      <c r="BG5740"/>
      <c r="BH5740"/>
      <c r="BI5740"/>
      <c r="BJ5740"/>
      <c r="BK5740"/>
      <c r="BL5740"/>
      <c r="BM5740"/>
      <c r="BN5740"/>
      <c r="BO5740"/>
      <c r="BP5740"/>
      <c r="BQ5740"/>
      <c r="BR5740"/>
      <c r="BS5740"/>
      <c r="BT5740"/>
      <c r="BU5740"/>
      <c r="BV5740"/>
      <c r="BW5740"/>
      <c r="BX5740"/>
      <c r="BY5740"/>
      <c r="BZ5740"/>
      <c r="CA5740"/>
      <c r="CB5740"/>
      <c r="CC5740"/>
      <c r="CD5740"/>
      <c r="CE5740"/>
      <c r="CF5740"/>
      <c r="CG5740"/>
      <c r="CH5740"/>
      <c r="CI5740"/>
      <c r="CJ5740"/>
      <c r="CK5740"/>
      <c r="CL5740"/>
      <c r="CM5740"/>
      <c r="CN5740"/>
      <c r="CO5740"/>
      <c r="CP5740"/>
      <c r="CQ5740"/>
      <c r="CR5740"/>
      <c r="CS5740"/>
      <c r="CT5740"/>
      <c r="CU5740"/>
      <c r="CV5740"/>
    </row>
    <row r="5741" spans="10:100" x14ac:dyDescent="0.25">
      <c r="J5741"/>
      <c r="K5741"/>
      <c r="L5741"/>
      <c r="M5741"/>
      <c r="N5741"/>
      <c r="O5741"/>
      <c r="P5741"/>
      <c r="Q5741"/>
      <c r="R5741"/>
      <c r="S5741"/>
      <c r="T5741"/>
      <c r="U5741"/>
      <c r="V5741"/>
      <c r="W5741"/>
      <c r="X5741"/>
      <c r="Y5741"/>
      <c r="Z5741"/>
      <c r="AA5741"/>
      <c r="AB5741"/>
      <c r="AC5741"/>
      <c r="AD5741"/>
      <c r="AE5741"/>
      <c r="AF5741"/>
      <c r="AG5741"/>
      <c r="AH5741"/>
      <c r="AI5741"/>
      <c r="AJ5741"/>
      <c r="AK5741"/>
      <c r="AL5741"/>
      <c r="AM5741"/>
      <c r="AN5741"/>
      <c r="AO5741"/>
      <c r="AP5741"/>
      <c r="AQ5741"/>
      <c r="AR5741"/>
      <c r="AS5741"/>
      <c r="AT5741"/>
      <c r="AU5741"/>
      <c r="AV5741"/>
      <c r="AW5741"/>
      <c r="AX5741"/>
      <c r="AY5741"/>
      <c r="AZ5741"/>
      <c r="BA5741"/>
      <c r="BB5741"/>
      <c r="BC5741"/>
      <c r="BD5741"/>
      <c r="BE5741"/>
      <c r="BF5741"/>
      <c r="BG5741"/>
      <c r="BH5741"/>
      <c r="BI5741"/>
      <c r="BJ5741"/>
      <c r="BK5741"/>
      <c r="BL5741"/>
      <c r="BM5741"/>
      <c r="BN5741"/>
      <c r="BO5741"/>
      <c r="BP5741"/>
      <c r="BQ5741"/>
      <c r="BR5741"/>
      <c r="BS5741"/>
      <c r="BT5741"/>
      <c r="BU5741"/>
      <c r="BV5741"/>
      <c r="BW5741"/>
      <c r="BX5741"/>
      <c r="BY5741"/>
      <c r="BZ5741"/>
      <c r="CA5741"/>
      <c r="CB5741"/>
      <c r="CC5741"/>
      <c r="CD5741"/>
      <c r="CE5741"/>
      <c r="CF5741"/>
      <c r="CG5741"/>
      <c r="CH5741"/>
      <c r="CI5741"/>
      <c r="CJ5741"/>
      <c r="CK5741"/>
      <c r="CL5741"/>
      <c r="CM5741"/>
      <c r="CN5741"/>
      <c r="CO5741"/>
      <c r="CP5741"/>
      <c r="CQ5741"/>
      <c r="CR5741"/>
      <c r="CS5741"/>
      <c r="CT5741"/>
      <c r="CU5741"/>
      <c r="CV5741"/>
    </row>
    <row r="5742" spans="10:100" x14ac:dyDescent="0.25">
      <c r="J5742"/>
      <c r="K5742"/>
      <c r="L5742"/>
      <c r="M5742"/>
      <c r="N5742"/>
      <c r="O5742"/>
      <c r="P5742"/>
      <c r="Q5742"/>
      <c r="R5742"/>
      <c r="S5742"/>
      <c r="T5742"/>
      <c r="U5742"/>
      <c r="V5742"/>
      <c r="W5742"/>
      <c r="X5742"/>
      <c r="Y5742"/>
      <c r="Z5742"/>
      <c r="AA5742"/>
      <c r="AB5742"/>
      <c r="AC5742"/>
      <c r="AD5742"/>
      <c r="AE5742"/>
      <c r="AF5742"/>
      <c r="AG5742"/>
      <c r="AH5742"/>
      <c r="AI5742"/>
      <c r="AJ5742"/>
      <c r="AK5742"/>
      <c r="AL5742"/>
      <c r="AM5742"/>
      <c r="AN5742"/>
      <c r="AO5742"/>
      <c r="AP5742"/>
      <c r="AQ5742"/>
      <c r="AR5742"/>
      <c r="AS5742"/>
      <c r="AT5742"/>
      <c r="AU5742"/>
      <c r="AV5742"/>
      <c r="AW5742"/>
      <c r="AX5742"/>
      <c r="AY5742"/>
      <c r="AZ5742"/>
      <c r="BA5742"/>
      <c r="BB5742"/>
      <c r="BC5742"/>
      <c r="BD5742"/>
      <c r="BE5742"/>
      <c r="BF5742"/>
      <c r="BG5742"/>
      <c r="BH5742"/>
      <c r="BI5742"/>
      <c r="BJ5742"/>
      <c r="BK5742"/>
      <c r="BL5742"/>
      <c r="BM5742"/>
      <c r="BN5742"/>
      <c r="BO5742"/>
      <c r="BP5742"/>
      <c r="BQ5742"/>
      <c r="BR5742"/>
      <c r="BS5742"/>
      <c r="BT5742"/>
      <c r="BU5742"/>
      <c r="BV5742"/>
      <c r="BW5742"/>
      <c r="BX5742"/>
      <c r="BY5742"/>
      <c r="BZ5742"/>
      <c r="CA5742"/>
      <c r="CB5742"/>
      <c r="CC5742"/>
      <c r="CD5742"/>
      <c r="CE5742"/>
      <c r="CF5742"/>
      <c r="CG5742"/>
      <c r="CH5742"/>
      <c r="CI5742"/>
      <c r="CJ5742"/>
      <c r="CK5742"/>
      <c r="CL5742"/>
      <c r="CM5742"/>
      <c r="CN5742"/>
      <c r="CO5742"/>
      <c r="CP5742"/>
      <c r="CQ5742"/>
      <c r="CR5742"/>
      <c r="CS5742"/>
      <c r="CT5742"/>
      <c r="CU5742"/>
      <c r="CV5742"/>
    </row>
    <row r="5743" spans="10:100" x14ac:dyDescent="0.25">
      <c r="J5743"/>
      <c r="K5743"/>
      <c r="L5743"/>
      <c r="M5743"/>
      <c r="N5743"/>
      <c r="O5743"/>
      <c r="P5743"/>
      <c r="Q5743"/>
      <c r="R5743"/>
      <c r="S5743"/>
      <c r="T5743"/>
      <c r="U5743"/>
      <c r="V5743"/>
      <c r="W5743"/>
      <c r="X5743"/>
      <c r="Y5743"/>
      <c r="Z5743"/>
      <c r="AA5743"/>
      <c r="AB5743"/>
      <c r="AC5743"/>
      <c r="AD5743"/>
      <c r="AE5743"/>
      <c r="AF5743"/>
      <c r="AG5743"/>
      <c r="AH5743"/>
      <c r="AI5743"/>
      <c r="AJ5743"/>
      <c r="AK5743"/>
      <c r="AL5743"/>
      <c r="AM5743"/>
      <c r="AN5743"/>
      <c r="AO5743"/>
      <c r="AP5743"/>
      <c r="AQ5743"/>
      <c r="AR5743"/>
      <c r="AS5743"/>
      <c r="AT5743"/>
      <c r="AU5743"/>
      <c r="AV5743"/>
      <c r="AW5743"/>
      <c r="AX5743"/>
      <c r="AY5743"/>
      <c r="AZ5743"/>
      <c r="BA5743"/>
      <c r="BB5743"/>
      <c r="BC5743"/>
      <c r="BD5743"/>
      <c r="BE5743"/>
      <c r="BF5743"/>
      <c r="BG5743"/>
      <c r="BH5743"/>
      <c r="BI5743"/>
      <c r="BJ5743"/>
      <c r="BK5743"/>
      <c r="BL5743"/>
      <c r="BM5743"/>
      <c r="BN5743"/>
      <c r="BO5743"/>
      <c r="BP5743"/>
      <c r="BQ5743"/>
      <c r="BR5743"/>
      <c r="BS5743"/>
      <c r="BT5743"/>
      <c r="BU5743"/>
      <c r="BV5743"/>
      <c r="BW5743"/>
      <c r="BX5743"/>
      <c r="BY5743"/>
      <c r="BZ5743"/>
      <c r="CA5743"/>
      <c r="CB5743"/>
      <c r="CC5743"/>
      <c r="CD5743"/>
      <c r="CE5743"/>
      <c r="CF5743"/>
      <c r="CG5743"/>
      <c r="CH5743"/>
      <c r="CI5743"/>
      <c r="CJ5743"/>
      <c r="CK5743"/>
      <c r="CL5743"/>
      <c r="CM5743"/>
      <c r="CN5743"/>
      <c r="CO5743"/>
      <c r="CP5743"/>
      <c r="CQ5743"/>
      <c r="CR5743"/>
      <c r="CS5743"/>
      <c r="CT5743"/>
      <c r="CU5743"/>
      <c r="CV5743"/>
    </row>
    <row r="5744" spans="10:100" x14ac:dyDescent="0.25">
      <c r="J5744"/>
      <c r="K5744"/>
      <c r="L5744"/>
      <c r="M5744"/>
      <c r="N5744"/>
      <c r="O5744"/>
      <c r="P5744"/>
      <c r="Q5744"/>
      <c r="R5744"/>
      <c r="S5744"/>
      <c r="T5744"/>
      <c r="U5744"/>
      <c r="V5744"/>
      <c r="W5744"/>
      <c r="X5744"/>
      <c r="Y5744"/>
      <c r="Z5744"/>
      <c r="AA5744"/>
      <c r="AB5744"/>
      <c r="AC5744"/>
      <c r="AD5744"/>
      <c r="AE5744"/>
      <c r="AF5744"/>
      <c r="AG5744"/>
      <c r="AH5744"/>
      <c r="AI5744"/>
      <c r="AJ5744"/>
      <c r="AK5744"/>
      <c r="AL5744"/>
      <c r="AM5744"/>
      <c r="AN5744"/>
      <c r="AO5744"/>
      <c r="AP5744"/>
      <c r="AQ5744"/>
      <c r="AR5744"/>
      <c r="AS5744"/>
      <c r="AT5744"/>
      <c r="AU5744"/>
      <c r="AV5744"/>
      <c r="AW5744"/>
      <c r="AX5744"/>
      <c r="AY5744"/>
      <c r="AZ5744"/>
      <c r="BA5744"/>
      <c r="BB5744"/>
      <c r="BC5744"/>
      <c r="BD5744"/>
      <c r="BE5744"/>
      <c r="BF5744"/>
      <c r="BG5744"/>
      <c r="BH5744"/>
      <c r="BI5744"/>
      <c r="BJ5744"/>
      <c r="BK5744"/>
      <c r="BL5744"/>
      <c r="BM5744"/>
      <c r="BN5744"/>
      <c r="BO5744"/>
      <c r="BP5744"/>
      <c r="BQ5744"/>
      <c r="BR5744"/>
      <c r="BS5744"/>
      <c r="BT5744"/>
      <c r="BU5744"/>
      <c r="BV5744"/>
      <c r="BW5744"/>
      <c r="BX5744"/>
      <c r="BY5744"/>
      <c r="BZ5744"/>
      <c r="CA5744"/>
      <c r="CB5744"/>
      <c r="CC5744"/>
      <c r="CD5744"/>
      <c r="CE5744"/>
      <c r="CF5744"/>
      <c r="CG5744"/>
      <c r="CH5744"/>
      <c r="CI5744"/>
      <c r="CJ5744"/>
      <c r="CK5744"/>
      <c r="CL5744"/>
      <c r="CM5744"/>
      <c r="CN5744"/>
      <c r="CO5744"/>
      <c r="CP5744"/>
      <c r="CQ5744"/>
      <c r="CR5744"/>
      <c r="CS5744"/>
      <c r="CT5744"/>
      <c r="CU5744"/>
      <c r="CV5744"/>
    </row>
    <row r="5745" spans="10:100" x14ac:dyDescent="0.25">
      <c r="J5745"/>
      <c r="K5745"/>
      <c r="L5745"/>
      <c r="M5745"/>
      <c r="N5745"/>
      <c r="O5745"/>
      <c r="P5745"/>
      <c r="Q5745"/>
      <c r="R5745"/>
      <c r="S5745"/>
      <c r="T5745"/>
      <c r="U5745"/>
      <c r="V5745"/>
      <c r="W5745"/>
      <c r="X5745"/>
      <c r="Y5745"/>
      <c r="Z5745"/>
      <c r="AA5745"/>
      <c r="AB5745"/>
      <c r="AC5745"/>
      <c r="AD5745"/>
      <c r="AE5745"/>
      <c r="AF5745"/>
      <c r="AG5745"/>
      <c r="AH5745"/>
      <c r="AI5745"/>
      <c r="AJ5745"/>
      <c r="AK5745"/>
      <c r="AL5745"/>
      <c r="AM5745"/>
      <c r="AN5745"/>
      <c r="AO5745"/>
      <c r="AP5745"/>
      <c r="AQ5745"/>
      <c r="AR5745"/>
      <c r="AS5745"/>
      <c r="AT5745"/>
      <c r="AU5745"/>
      <c r="AV5745"/>
      <c r="AW5745"/>
      <c r="AX5745"/>
      <c r="AY5745"/>
      <c r="AZ5745"/>
      <c r="BA5745"/>
      <c r="BB5745"/>
      <c r="BC5745"/>
      <c r="BD5745"/>
      <c r="BE5745"/>
      <c r="BF5745"/>
      <c r="BG5745"/>
      <c r="BH5745"/>
      <c r="BI5745"/>
      <c r="BJ5745"/>
      <c r="BK5745"/>
      <c r="BL5745"/>
      <c r="BM5745"/>
      <c r="BN5745"/>
      <c r="BO5745"/>
      <c r="BP5745"/>
      <c r="BQ5745"/>
      <c r="BR5745"/>
      <c r="BS5745"/>
      <c r="BT5745"/>
      <c r="BU5745"/>
      <c r="BV5745"/>
      <c r="BW5745"/>
      <c r="BX5745"/>
      <c r="BY5745"/>
      <c r="BZ5745"/>
      <c r="CA5745"/>
      <c r="CB5745"/>
      <c r="CC5745"/>
      <c r="CD5745"/>
      <c r="CE5745"/>
      <c r="CF5745"/>
      <c r="CG5745"/>
      <c r="CH5745"/>
      <c r="CI5745"/>
      <c r="CJ5745"/>
      <c r="CK5745"/>
      <c r="CL5745"/>
      <c r="CM5745"/>
      <c r="CN5745"/>
      <c r="CO5745"/>
      <c r="CP5745"/>
      <c r="CQ5745"/>
      <c r="CR5745"/>
      <c r="CS5745"/>
      <c r="CT5745"/>
      <c r="CU5745"/>
      <c r="CV5745"/>
    </row>
    <row r="5746" spans="10:100" x14ac:dyDescent="0.25">
      <c r="J5746"/>
      <c r="K5746"/>
      <c r="L5746"/>
      <c r="M5746"/>
      <c r="N5746"/>
      <c r="O5746"/>
      <c r="P5746"/>
      <c r="Q5746"/>
      <c r="R5746"/>
      <c r="S5746"/>
      <c r="T5746"/>
      <c r="U5746"/>
      <c r="V5746"/>
      <c r="W5746"/>
      <c r="X5746"/>
      <c r="Y5746"/>
      <c r="Z5746"/>
      <c r="AA5746"/>
      <c r="AB5746"/>
      <c r="AC5746"/>
      <c r="AD5746"/>
      <c r="AE5746"/>
      <c r="AF5746"/>
      <c r="AG5746"/>
      <c r="AH5746"/>
      <c r="AI5746"/>
      <c r="AJ5746"/>
      <c r="AK5746"/>
      <c r="AL5746"/>
      <c r="AM5746"/>
      <c r="AN5746"/>
      <c r="AO5746"/>
      <c r="AP5746"/>
      <c r="AQ5746"/>
      <c r="AR5746"/>
      <c r="AS5746"/>
      <c r="AT5746"/>
      <c r="AU5746"/>
      <c r="AV5746"/>
      <c r="AW5746"/>
      <c r="AX5746"/>
      <c r="AY5746"/>
      <c r="AZ5746"/>
      <c r="BA5746"/>
      <c r="BB5746"/>
      <c r="BC5746"/>
      <c r="BD5746"/>
      <c r="BE5746"/>
      <c r="BF5746"/>
      <c r="BG5746"/>
      <c r="BH5746"/>
      <c r="BI5746"/>
      <c r="BJ5746"/>
      <c r="BK5746"/>
      <c r="BL5746"/>
      <c r="BM5746"/>
      <c r="BN5746"/>
      <c r="BO5746"/>
      <c r="BP5746"/>
      <c r="BQ5746"/>
      <c r="BR5746"/>
      <c r="BS5746"/>
      <c r="BT5746"/>
      <c r="BU5746"/>
      <c r="BV5746"/>
      <c r="BW5746"/>
      <c r="BX5746"/>
      <c r="BY5746"/>
      <c r="BZ5746"/>
      <c r="CA5746"/>
      <c r="CB5746"/>
      <c r="CC5746"/>
      <c r="CD5746"/>
      <c r="CE5746"/>
      <c r="CF5746"/>
      <c r="CG5746"/>
      <c r="CH5746"/>
      <c r="CI5746"/>
      <c r="CJ5746"/>
      <c r="CK5746"/>
      <c r="CL5746"/>
      <c r="CM5746"/>
      <c r="CN5746"/>
      <c r="CO5746"/>
      <c r="CP5746"/>
      <c r="CQ5746"/>
      <c r="CR5746"/>
      <c r="CS5746"/>
      <c r="CT5746"/>
      <c r="CU5746"/>
      <c r="CV5746"/>
    </row>
    <row r="5747" spans="10:100" x14ac:dyDescent="0.25">
      <c r="J5747"/>
      <c r="K5747"/>
      <c r="L5747"/>
      <c r="M5747"/>
      <c r="N5747"/>
      <c r="O5747"/>
      <c r="P5747"/>
      <c r="Q5747"/>
      <c r="R5747"/>
      <c r="S5747"/>
      <c r="T5747"/>
      <c r="U5747"/>
      <c r="V5747"/>
      <c r="W5747"/>
      <c r="X5747"/>
      <c r="Y5747"/>
      <c r="Z5747"/>
      <c r="AA5747"/>
      <c r="AB5747"/>
      <c r="AC5747"/>
      <c r="AD5747"/>
      <c r="AE5747"/>
      <c r="AF5747"/>
      <c r="AG5747"/>
      <c r="AH5747"/>
      <c r="AI5747"/>
      <c r="AJ5747"/>
      <c r="AK5747"/>
      <c r="AL5747"/>
      <c r="AM5747"/>
      <c r="AN5747"/>
      <c r="AO5747"/>
      <c r="AP5747"/>
      <c r="AQ5747"/>
      <c r="AR5747"/>
      <c r="AS5747"/>
      <c r="AT5747"/>
      <c r="AU5747"/>
      <c r="AV5747"/>
      <c r="AW5747"/>
      <c r="AX5747"/>
      <c r="AY5747"/>
      <c r="AZ5747"/>
      <c r="BA5747"/>
      <c r="BB5747"/>
      <c r="BC5747"/>
      <c r="BD5747"/>
      <c r="BE5747"/>
      <c r="BF5747"/>
      <c r="BG5747"/>
      <c r="BH5747"/>
      <c r="BI5747"/>
      <c r="BJ5747"/>
      <c r="BK5747"/>
      <c r="BL5747"/>
      <c r="BM5747"/>
      <c r="BN5747"/>
      <c r="BO5747"/>
      <c r="BP5747"/>
      <c r="BQ5747"/>
      <c r="BR5747"/>
      <c r="BS5747"/>
      <c r="BT5747"/>
      <c r="BU5747"/>
      <c r="BV5747"/>
      <c r="BW5747"/>
      <c r="BX5747"/>
      <c r="BY5747"/>
      <c r="BZ5747"/>
      <c r="CA5747"/>
      <c r="CB5747"/>
      <c r="CC5747"/>
      <c r="CD5747"/>
      <c r="CE5747"/>
      <c r="CF5747"/>
      <c r="CG5747"/>
      <c r="CH5747"/>
      <c r="CI5747"/>
      <c r="CJ5747"/>
      <c r="CK5747"/>
      <c r="CL5747"/>
      <c r="CM5747"/>
      <c r="CN5747"/>
      <c r="CO5747"/>
      <c r="CP5747"/>
      <c r="CQ5747"/>
      <c r="CR5747"/>
      <c r="CS5747"/>
      <c r="CT5747"/>
      <c r="CU5747"/>
      <c r="CV5747"/>
    </row>
    <row r="5748" spans="10:100" x14ac:dyDescent="0.25">
      <c r="J5748"/>
      <c r="K5748"/>
      <c r="L5748"/>
      <c r="M5748"/>
      <c r="N5748"/>
      <c r="O5748"/>
      <c r="P5748"/>
      <c r="Q5748"/>
      <c r="R5748"/>
      <c r="S5748"/>
      <c r="T5748"/>
      <c r="U5748"/>
      <c r="V5748"/>
      <c r="W5748"/>
      <c r="X5748"/>
      <c r="Y5748"/>
      <c r="Z5748"/>
      <c r="AA5748"/>
      <c r="AB5748"/>
      <c r="AC5748"/>
      <c r="AD5748"/>
      <c r="AE5748"/>
      <c r="AF5748"/>
      <c r="AG5748"/>
      <c r="AH5748"/>
      <c r="AI5748"/>
      <c r="AJ5748"/>
      <c r="AK5748"/>
      <c r="AL5748"/>
      <c r="AM5748"/>
      <c r="AN5748"/>
      <c r="AO5748"/>
      <c r="AP5748"/>
      <c r="AQ5748"/>
      <c r="AR5748"/>
      <c r="AS5748"/>
      <c r="AT5748"/>
      <c r="AU5748"/>
      <c r="AV5748"/>
      <c r="AW5748"/>
      <c r="AX5748"/>
      <c r="AY5748"/>
      <c r="AZ5748"/>
      <c r="BA5748"/>
      <c r="BB5748"/>
      <c r="BC5748"/>
      <c r="BD5748"/>
      <c r="BE5748"/>
      <c r="BF5748"/>
      <c r="BG5748"/>
      <c r="BH5748"/>
      <c r="BI5748"/>
      <c r="BJ5748"/>
      <c r="BK5748"/>
      <c r="BL5748"/>
      <c r="BM5748"/>
      <c r="BN5748"/>
      <c r="BO5748"/>
      <c r="BP5748"/>
      <c r="BQ5748"/>
      <c r="BR5748"/>
      <c r="BS5748"/>
      <c r="BT5748"/>
      <c r="BU5748"/>
      <c r="BV5748"/>
      <c r="BW5748"/>
      <c r="BX5748"/>
      <c r="BY5748"/>
      <c r="BZ5748"/>
      <c r="CA5748"/>
      <c r="CB5748"/>
      <c r="CC5748"/>
      <c r="CD5748"/>
      <c r="CE5748"/>
      <c r="CF5748"/>
      <c r="CG5748"/>
      <c r="CH5748"/>
      <c r="CI5748"/>
      <c r="CJ5748"/>
      <c r="CK5748"/>
      <c r="CL5748"/>
      <c r="CM5748"/>
      <c r="CN5748"/>
      <c r="CO5748"/>
      <c r="CP5748"/>
      <c r="CQ5748"/>
      <c r="CR5748"/>
      <c r="CS5748"/>
      <c r="CT5748"/>
      <c r="CU5748"/>
      <c r="CV5748"/>
    </row>
    <row r="5749" spans="10:100" x14ac:dyDescent="0.25">
      <c r="J5749"/>
      <c r="K5749"/>
      <c r="L5749"/>
      <c r="M5749"/>
      <c r="N5749"/>
      <c r="O5749"/>
      <c r="P5749"/>
      <c r="Q5749"/>
      <c r="R5749"/>
      <c r="S5749"/>
      <c r="T5749"/>
      <c r="U5749"/>
      <c r="V5749"/>
      <c r="W5749"/>
      <c r="X5749"/>
      <c r="Y5749"/>
      <c r="Z5749"/>
      <c r="AA5749"/>
      <c r="AB5749"/>
      <c r="AC5749"/>
      <c r="AD5749"/>
      <c r="AE5749"/>
      <c r="AF5749"/>
      <c r="AG5749"/>
      <c r="AH5749"/>
      <c r="AI5749"/>
      <c r="AJ5749"/>
      <c r="AK5749"/>
      <c r="AL5749"/>
      <c r="AM5749"/>
      <c r="AN5749"/>
      <c r="AO5749"/>
      <c r="AP5749"/>
      <c r="AQ5749"/>
      <c r="AR5749"/>
      <c r="AS5749"/>
      <c r="AT5749"/>
      <c r="AU5749"/>
      <c r="AV5749"/>
      <c r="AW5749"/>
      <c r="AX5749"/>
      <c r="AY5749"/>
      <c r="AZ5749"/>
      <c r="BA5749"/>
      <c r="BB5749"/>
      <c r="BC5749"/>
      <c r="BD5749"/>
      <c r="BE5749"/>
      <c r="BF5749"/>
      <c r="BG5749"/>
      <c r="BH5749"/>
      <c r="BI5749"/>
      <c r="BJ5749"/>
      <c r="BK5749"/>
      <c r="BL5749"/>
      <c r="BM5749"/>
      <c r="BN5749"/>
      <c r="BO5749"/>
      <c r="BP5749"/>
      <c r="BQ5749"/>
      <c r="BR5749"/>
      <c r="BS5749"/>
      <c r="BT5749"/>
      <c r="BU5749"/>
      <c r="BV5749"/>
      <c r="BW5749"/>
      <c r="BX5749"/>
      <c r="BY5749"/>
      <c r="BZ5749"/>
      <c r="CA5749"/>
      <c r="CB5749"/>
      <c r="CC5749"/>
      <c r="CD5749"/>
      <c r="CE5749"/>
      <c r="CF5749"/>
      <c r="CG5749"/>
      <c r="CH5749"/>
      <c r="CI5749"/>
      <c r="CJ5749"/>
      <c r="CK5749"/>
      <c r="CL5749"/>
      <c r="CM5749"/>
      <c r="CN5749"/>
      <c r="CO5749"/>
      <c r="CP5749"/>
      <c r="CQ5749"/>
      <c r="CR5749"/>
      <c r="CS5749"/>
      <c r="CT5749"/>
      <c r="CU5749"/>
      <c r="CV5749"/>
    </row>
    <row r="5750" spans="10:100" x14ac:dyDescent="0.25">
      <c r="J5750"/>
      <c r="K5750"/>
      <c r="L5750"/>
      <c r="M5750"/>
      <c r="N5750"/>
      <c r="O5750"/>
      <c r="P5750"/>
      <c r="Q5750"/>
      <c r="R5750"/>
      <c r="S5750"/>
      <c r="T5750"/>
      <c r="U5750"/>
      <c r="V5750"/>
      <c r="W5750"/>
      <c r="X5750"/>
      <c r="Y5750"/>
      <c r="Z5750"/>
      <c r="AA5750"/>
      <c r="AB5750"/>
      <c r="AC5750"/>
      <c r="AD5750"/>
      <c r="AE5750"/>
      <c r="AF5750"/>
      <c r="AG5750"/>
      <c r="AH5750"/>
      <c r="AI5750"/>
      <c r="AJ5750"/>
      <c r="AK5750"/>
      <c r="AL5750"/>
      <c r="AM5750"/>
      <c r="AN5750"/>
      <c r="AO5750"/>
      <c r="AP5750"/>
      <c r="AQ5750"/>
      <c r="AR5750"/>
      <c r="AS5750"/>
      <c r="AT5750"/>
      <c r="AU5750"/>
      <c r="AV5750"/>
      <c r="AW5750"/>
      <c r="AX5750"/>
      <c r="AY5750"/>
      <c r="AZ5750"/>
      <c r="BA5750"/>
      <c r="BB5750"/>
      <c r="BC5750"/>
      <c r="BD5750"/>
      <c r="BE5750"/>
      <c r="BF5750"/>
      <c r="BG5750"/>
      <c r="BH5750"/>
      <c r="BI5750"/>
      <c r="BJ5750"/>
      <c r="BK5750"/>
      <c r="BL5750"/>
      <c r="BM5750"/>
      <c r="BN5750"/>
      <c r="BO5750"/>
      <c r="BP5750"/>
      <c r="BQ5750"/>
      <c r="BR5750"/>
      <c r="BS5750"/>
      <c r="BT5750"/>
      <c r="BU5750"/>
      <c r="BV5750"/>
      <c r="BW5750"/>
      <c r="BX5750"/>
      <c r="BY5750"/>
      <c r="BZ5750"/>
      <c r="CA5750"/>
      <c r="CB5750"/>
      <c r="CC5750"/>
      <c r="CD5750"/>
      <c r="CE5750"/>
      <c r="CF5750"/>
      <c r="CG5750"/>
      <c r="CH5750"/>
      <c r="CI5750"/>
      <c r="CJ5750"/>
      <c r="CK5750"/>
      <c r="CL5750"/>
      <c r="CM5750"/>
      <c r="CN5750"/>
      <c r="CO5750"/>
      <c r="CP5750"/>
      <c r="CQ5750"/>
      <c r="CR5750"/>
      <c r="CS5750"/>
      <c r="CT5750"/>
      <c r="CU5750"/>
      <c r="CV5750"/>
    </row>
    <row r="5751" spans="10:100" x14ac:dyDescent="0.25">
      <c r="J5751"/>
      <c r="K5751"/>
      <c r="L5751"/>
      <c r="M5751"/>
      <c r="N5751"/>
      <c r="O5751"/>
      <c r="P5751"/>
      <c r="Q5751"/>
      <c r="R5751"/>
      <c r="S5751"/>
      <c r="T5751"/>
      <c r="U5751"/>
      <c r="V5751"/>
      <c r="W5751"/>
      <c r="X5751"/>
      <c r="Y5751"/>
      <c r="Z5751"/>
      <c r="AA5751"/>
      <c r="AB5751"/>
      <c r="AC5751"/>
      <c r="AD5751"/>
      <c r="AE5751"/>
      <c r="AF5751"/>
      <c r="AG5751"/>
      <c r="AH5751"/>
      <c r="AI5751"/>
      <c r="AJ5751"/>
      <c r="AK5751"/>
      <c r="AL5751"/>
      <c r="AM5751"/>
      <c r="AN5751"/>
      <c r="AO5751"/>
      <c r="AP5751"/>
      <c r="AQ5751"/>
      <c r="AR5751"/>
      <c r="AS5751"/>
      <c r="AT5751"/>
      <c r="AU5751"/>
      <c r="AV5751"/>
      <c r="AW5751"/>
      <c r="AX5751"/>
      <c r="AY5751"/>
      <c r="AZ5751"/>
      <c r="BA5751"/>
      <c r="BB5751"/>
      <c r="BC5751"/>
      <c r="BD5751"/>
      <c r="BE5751"/>
      <c r="BF5751"/>
      <c r="BG5751"/>
      <c r="BH5751"/>
      <c r="BI5751"/>
      <c r="BJ5751"/>
      <c r="BK5751"/>
      <c r="BL5751"/>
      <c r="BM5751"/>
      <c r="BN5751"/>
      <c r="BO5751"/>
      <c r="BP5751"/>
      <c r="BQ5751"/>
      <c r="BR5751"/>
      <c r="BS5751"/>
      <c r="BT5751"/>
      <c r="BU5751"/>
      <c r="BV5751"/>
      <c r="BW5751"/>
      <c r="BX5751"/>
      <c r="BY5751"/>
      <c r="BZ5751"/>
      <c r="CA5751"/>
      <c r="CB5751"/>
      <c r="CC5751"/>
      <c r="CD5751"/>
      <c r="CE5751"/>
      <c r="CF5751"/>
      <c r="CG5751"/>
      <c r="CH5751"/>
      <c r="CI5751"/>
      <c r="CJ5751"/>
      <c r="CK5751"/>
      <c r="CL5751"/>
      <c r="CM5751"/>
      <c r="CN5751"/>
      <c r="CO5751"/>
      <c r="CP5751"/>
      <c r="CQ5751"/>
      <c r="CR5751"/>
      <c r="CS5751"/>
      <c r="CT5751"/>
      <c r="CU5751"/>
      <c r="CV5751"/>
    </row>
    <row r="5752" spans="10:100" x14ac:dyDescent="0.25">
      <c r="J5752"/>
      <c r="K5752"/>
      <c r="L5752"/>
      <c r="M5752"/>
      <c r="N5752"/>
      <c r="O5752"/>
      <c r="P5752"/>
      <c r="Q5752"/>
      <c r="R5752"/>
      <c r="S5752"/>
      <c r="T5752"/>
      <c r="U5752"/>
      <c r="V5752"/>
      <c r="W5752"/>
      <c r="X5752"/>
      <c r="Y5752"/>
      <c r="Z5752"/>
      <c r="AA5752"/>
      <c r="AB5752"/>
      <c r="AC5752"/>
      <c r="AD5752"/>
      <c r="AE5752"/>
      <c r="AF5752"/>
      <c r="AG5752"/>
      <c r="AH5752"/>
      <c r="AI5752"/>
      <c r="AJ5752"/>
      <c r="AK5752"/>
      <c r="AL5752"/>
      <c r="AM5752"/>
      <c r="AN5752"/>
      <c r="AO5752"/>
      <c r="AP5752"/>
      <c r="AQ5752"/>
      <c r="AR5752"/>
      <c r="AS5752"/>
      <c r="AT5752"/>
      <c r="AU5752"/>
      <c r="AV5752"/>
      <c r="AW5752"/>
      <c r="AX5752"/>
      <c r="AY5752"/>
      <c r="AZ5752"/>
      <c r="BA5752"/>
      <c r="BB5752"/>
      <c r="BC5752"/>
      <c r="BD5752"/>
      <c r="BE5752"/>
      <c r="BF5752"/>
      <c r="BG5752"/>
      <c r="BH5752"/>
      <c r="BI5752"/>
      <c r="BJ5752"/>
      <c r="BK5752"/>
      <c r="BL5752"/>
      <c r="BM5752"/>
      <c r="BN5752"/>
      <c r="BO5752"/>
      <c r="BP5752"/>
      <c r="BQ5752"/>
      <c r="BR5752"/>
      <c r="BS5752"/>
      <c r="BT5752"/>
      <c r="BU5752"/>
      <c r="BV5752"/>
      <c r="BW5752"/>
      <c r="BX5752"/>
      <c r="BY5752"/>
      <c r="BZ5752"/>
      <c r="CA5752"/>
      <c r="CB5752"/>
      <c r="CC5752"/>
      <c r="CD5752"/>
      <c r="CE5752"/>
      <c r="CF5752"/>
      <c r="CG5752"/>
      <c r="CH5752"/>
      <c r="CI5752"/>
      <c r="CJ5752"/>
      <c r="CK5752"/>
      <c r="CL5752"/>
      <c r="CM5752"/>
      <c r="CN5752"/>
      <c r="CO5752"/>
      <c r="CP5752"/>
      <c r="CQ5752"/>
      <c r="CR5752"/>
      <c r="CS5752"/>
      <c r="CT5752"/>
      <c r="CU5752"/>
      <c r="CV5752"/>
    </row>
    <row r="5753" spans="10:100" x14ac:dyDescent="0.25">
      <c r="J5753"/>
      <c r="K5753"/>
      <c r="L5753"/>
      <c r="M5753"/>
      <c r="N5753"/>
      <c r="O5753"/>
      <c r="P5753"/>
      <c r="Q5753"/>
      <c r="R5753"/>
      <c r="S5753"/>
      <c r="T5753"/>
      <c r="U5753"/>
      <c r="V5753"/>
      <c r="W5753"/>
      <c r="X5753"/>
      <c r="Y5753"/>
      <c r="Z5753"/>
      <c r="AA5753"/>
      <c r="AB5753"/>
      <c r="AC5753"/>
      <c r="AD5753"/>
      <c r="AE5753"/>
      <c r="AF5753"/>
      <c r="AG5753"/>
      <c r="AH5753"/>
      <c r="AI5753"/>
      <c r="AJ5753"/>
      <c r="AK5753"/>
      <c r="AL5753"/>
      <c r="AM5753"/>
      <c r="AN5753"/>
      <c r="AO5753"/>
      <c r="AP5753"/>
      <c r="AQ5753"/>
      <c r="AR5753"/>
      <c r="AS5753"/>
      <c r="AT5753"/>
      <c r="AU5753"/>
      <c r="AV5753"/>
      <c r="AW5753"/>
      <c r="AX5753"/>
      <c r="AY5753"/>
      <c r="AZ5753"/>
      <c r="BA5753"/>
      <c r="BB5753"/>
      <c r="BC5753"/>
      <c r="BD5753"/>
      <c r="BE5753"/>
      <c r="BF5753"/>
      <c r="BG5753"/>
      <c r="BH5753"/>
      <c r="BI5753"/>
      <c r="BJ5753"/>
      <c r="BK5753"/>
      <c r="BL5753"/>
      <c r="BM5753"/>
      <c r="BN5753"/>
      <c r="BO5753"/>
      <c r="BP5753"/>
      <c r="BQ5753"/>
      <c r="BR5753"/>
      <c r="BS5753"/>
      <c r="BT5753"/>
      <c r="BU5753"/>
      <c r="BV5753"/>
      <c r="BW5753"/>
      <c r="BX5753"/>
      <c r="BY5753"/>
      <c r="BZ5753"/>
      <c r="CA5753"/>
      <c r="CB5753"/>
      <c r="CC5753"/>
      <c r="CD5753"/>
      <c r="CE5753"/>
      <c r="CF5753"/>
      <c r="CG5753"/>
      <c r="CH5753"/>
      <c r="CI5753"/>
      <c r="CJ5753"/>
      <c r="CK5753"/>
      <c r="CL5753"/>
      <c r="CM5753"/>
      <c r="CN5753"/>
      <c r="CO5753"/>
      <c r="CP5753"/>
      <c r="CQ5753"/>
      <c r="CR5753"/>
      <c r="CS5753"/>
      <c r="CT5753"/>
      <c r="CU5753"/>
      <c r="CV5753"/>
    </row>
    <row r="5754" spans="10:100" x14ac:dyDescent="0.25">
      <c r="J5754"/>
      <c r="K5754"/>
      <c r="L5754"/>
      <c r="M5754"/>
      <c r="N5754"/>
      <c r="O5754"/>
      <c r="P5754"/>
      <c r="Q5754"/>
      <c r="R5754"/>
      <c r="S5754"/>
      <c r="T5754"/>
      <c r="U5754"/>
      <c r="V5754"/>
      <c r="W5754"/>
      <c r="X5754"/>
      <c r="Y5754"/>
      <c r="Z5754"/>
      <c r="AA5754"/>
      <c r="AB5754"/>
      <c r="AC5754"/>
      <c r="AD5754"/>
      <c r="AE5754"/>
      <c r="AF5754"/>
      <c r="AG5754"/>
      <c r="AH5754"/>
      <c r="AI5754"/>
      <c r="AJ5754"/>
      <c r="AK5754"/>
      <c r="AL5754"/>
      <c r="AM5754"/>
      <c r="AN5754"/>
      <c r="AO5754"/>
      <c r="AP5754"/>
      <c r="AQ5754"/>
      <c r="AR5754"/>
      <c r="AS5754"/>
      <c r="AT5754"/>
      <c r="AU5754"/>
      <c r="AV5754"/>
      <c r="AW5754"/>
      <c r="AX5754"/>
      <c r="AY5754"/>
      <c r="AZ5754"/>
      <c r="BA5754"/>
      <c r="BB5754"/>
      <c r="BC5754"/>
      <c r="BD5754"/>
      <c r="BE5754"/>
      <c r="BF5754"/>
      <c r="BG5754"/>
      <c r="BH5754"/>
      <c r="BI5754"/>
      <c r="BJ5754"/>
      <c r="BK5754"/>
      <c r="BL5754"/>
      <c r="BM5754"/>
      <c r="BN5754"/>
      <c r="BO5754"/>
      <c r="BP5754"/>
      <c r="BQ5754"/>
      <c r="BR5754"/>
      <c r="BS5754"/>
      <c r="BT5754"/>
      <c r="BU5754"/>
      <c r="BV5754"/>
      <c r="BW5754"/>
      <c r="BX5754"/>
      <c r="BY5754"/>
      <c r="BZ5754"/>
      <c r="CA5754"/>
      <c r="CB5754"/>
      <c r="CC5754"/>
      <c r="CD5754"/>
      <c r="CE5754"/>
      <c r="CF5754"/>
      <c r="CG5754"/>
      <c r="CH5754"/>
      <c r="CI5754"/>
      <c r="CJ5754"/>
      <c r="CK5754"/>
      <c r="CL5754"/>
      <c r="CM5754"/>
      <c r="CN5754"/>
      <c r="CO5754"/>
      <c r="CP5754"/>
      <c r="CQ5754"/>
      <c r="CR5754"/>
      <c r="CS5754"/>
      <c r="CT5754"/>
      <c r="CU5754"/>
      <c r="CV5754"/>
    </row>
    <row r="5755" spans="10:100" x14ac:dyDescent="0.25">
      <c r="J5755"/>
      <c r="K5755"/>
      <c r="L5755"/>
      <c r="M5755"/>
      <c r="N5755"/>
      <c r="O5755"/>
      <c r="P5755"/>
      <c r="Q5755"/>
      <c r="R5755"/>
      <c r="S5755"/>
      <c r="T5755"/>
      <c r="U5755"/>
      <c r="V5755"/>
      <c r="W5755"/>
      <c r="X5755"/>
      <c r="Y5755"/>
      <c r="Z5755"/>
      <c r="AA5755"/>
      <c r="AB5755"/>
      <c r="AC5755"/>
      <c r="AD5755"/>
      <c r="AE5755"/>
      <c r="AF5755"/>
      <c r="AG5755"/>
      <c r="AH5755"/>
      <c r="AI5755"/>
      <c r="AJ5755"/>
      <c r="AK5755"/>
      <c r="AL5755"/>
      <c r="AM5755"/>
      <c r="AN5755"/>
      <c r="AO5755"/>
      <c r="AP5755"/>
      <c r="AQ5755"/>
      <c r="AR5755"/>
      <c r="AS5755"/>
      <c r="AT5755"/>
      <c r="AU5755"/>
      <c r="AV5755"/>
      <c r="AW5755"/>
      <c r="AX5755"/>
      <c r="AY5755"/>
      <c r="AZ5755"/>
      <c r="BA5755"/>
      <c r="BB5755"/>
      <c r="BC5755"/>
      <c r="BD5755"/>
      <c r="BE5755"/>
      <c r="BF5755"/>
      <c r="BG5755"/>
      <c r="BH5755"/>
      <c r="BI5755"/>
      <c r="BJ5755"/>
      <c r="BK5755"/>
      <c r="BL5755"/>
      <c r="BM5755"/>
      <c r="BN5755"/>
      <c r="BO5755"/>
      <c r="BP5755"/>
      <c r="BQ5755"/>
      <c r="BR5755"/>
      <c r="BS5755"/>
      <c r="BT5755"/>
      <c r="BU5755"/>
      <c r="BV5755"/>
      <c r="BW5755"/>
      <c r="BX5755"/>
      <c r="BY5755"/>
      <c r="BZ5755"/>
      <c r="CA5755"/>
      <c r="CB5755"/>
      <c r="CC5755"/>
      <c r="CD5755"/>
      <c r="CE5755"/>
      <c r="CF5755"/>
      <c r="CG5755"/>
      <c r="CH5755"/>
      <c r="CI5755"/>
      <c r="CJ5755"/>
      <c r="CK5755"/>
      <c r="CL5755"/>
      <c r="CM5755"/>
      <c r="CN5755"/>
      <c r="CO5755"/>
      <c r="CP5755"/>
      <c r="CQ5755"/>
      <c r="CR5755"/>
      <c r="CS5755"/>
      <c r="CT5755"/>
      <c r="CU5755"/>
      <c r="CV5755"/>
    </row>
    <row r="5756" spans="10:100" x14ac:dyDescent="0.25">
      <c r="J5756"/>
      <c r="K5756"/>
      <c r="L5756"/>
      <c r="M5756"/>
      <c r="N5756"/>
      <c r="O5756"/>
      <c r="P5756"/>
      <c r="Q5756"/>
      <c r="R5756"/>
      <c r="S5756"/>
      <c r="T5756"/>
      <c r="U5756"/>
      <c r="V5756"/>
      <c r="W5756"/>
      <c r="X5756"/>
      <c r="Y5756"/>
      <c r="Z5756"/>
      <c r="AA5756"/>
      <c r="AB5756"/>
      <c r="AC5756"/>
      <c r="AD5756"/>
      <c r="AE5756"/>
      <c r="AF5756"/>
      <c r="AG5756"/>
      <c r="AH5756"/>
      <c r="AI5756"/>
      <c r="AJ5756"/>
      <c r="AK5756"/>
      <c r="AL5756"/>
      <c r="AM5756"/>
      <c r="AN5756"/>
      <c r="AO5756"/>
      <c r="AP5756"/>
      <c r="AQ5756"/>
      <c r="AR5756"/>
      <c r="AS5756"/>
      <c r="AT5756"/>
      <c r="AU5756"/>
      <c r="AV5756"/>
      <c r="AW5756"/>
      <c r="AX5756"/>
      <c r="AY5756"/>
      <c r="AZ5756"/>
      <c r="BA5756"/>
      <c r="BB5756"/>
      <c r="BC5756"/>
      <c r="BD5756"/>
      <c r="BE5756"/>
      <c r="BF5756"/>
      <c r="BG5756"/>
      <c r="BH5756"/>
      <c r="BI5756"/>
      <c r="BJ5756"/>
      <c r="BK5756"/>
      <c r="BL5756"/>
      <c r="BM5756"/>
      <c r="BN5756"/>
      <c r="BO5756"/>
      <c r="BP5756"/>
      <c r="BQ5756"/>
      <c r="BR5756"/>
      <c r="BS5756"/>
      <c r="BT5756"/>
      <c r="BU5756"/>
      <c r="BV5756"/>
      <c r="BW5756"/>
      <c r="BX5756"/>
      <c r="BY5756"/>
      <c r="BZ5756"/>
      <c r="CA5756"/>
      <c r="CB5756"/>
      <c r="CC5756"/>
      <c r="CD5756"/>
      <c r="CE5756"/>
      <c r="CF5756"/>
      <c r="CG5756"/>
      <c r="CH5756"/>
      <c r="CI5756"/>
      <c r="CJ5756"/>
      <c r="CK5756"/>
      <c r="CL5756"/>
      <c r="CM5756"/>
      <c r="CN5756"/>
      <c r="CO5756"/>
      <c r="CP5756"/>
      <c r="CQ5756"/>
      <c r="CR5756"/>
      <c r="CS5756"/>
      <c r="CT5756"/>
      <c r="CU5756"/>
      <c r="CV5756"/>
    </row>
    <row r="5757" spans="10:100" x14ac:dyDescent="0.25">
      <c r="J5757"/>
      <c r="K5757"/>
      <c r="L5757"/>
      <c r="M5757"/>
      <c r="N5757"/>
      <c r="O5757"/>
      <c r="P5757"/>
      <c r="Q5757"/>
      <c r="R5757"/>
      <c r="S5757"/>
      <c r="T5757"/>
      <c r="U5757"/>
      <c r="V5757"/>
      <c r="W5757"/>
      <c r="X5757"/>
      <c r="Y5757"/>
      <c r="Z5757"/>
      <c r="AA5757"/>
      <c r="AB5757"/>
      <c r="AC5757"/>
      <c r="AD5757"/>
      <c r="AE5757"/>
      <c r="AF5757"/>
      <c r="AG5757"/>
      <c r="AH5757"/>
      <c r="AI5757"/>
      <c r="AJ5757"/>
      <c r="AK5757"/>
      <c r="AL5757"/>
      <c r="AM5757"/>
      <c r="AN5757"/>
      <c r="AO5757"/>
      <c r="AP5757"/>
      <c r="AQ5757"/>
      <c r="AR5757"/>
      <c r="AS5757"/>
      <c r="AT5757"/>
      <c r="AU5757"/>
      <c r="AV5757"/>
      <c r="AW5757"/>
      <c r="AX5757"/>
      <c r="AY5757"/>
      <c r="AZ5757"/>
      <c r="BA5757"/>
      <c r="BB5757"/>
      <c r="BC5757"/>
      <c r="BD5757"/>
      <c r="BE5757"/>
      <c r="BF5757"/>
      <c r="BG5757"/>
      <c r="BH5757"/>
      <c r="BI5757"/>
      <c r="BJ5757"/>
      <c r="BK5757"/>
      <c r="BL5757"/>
      <c r="BM5757"/>
      <c r="BN5757"/>
      <c r="BO5757"/>
      <c r="BP5757"/>
      <c r="BQ5757"/>
      <c r="BR5757"/>
      <c r="BS5757"/>
      <c r="BT5757"/>
      <c r="BU5757"/>
      <c r="BV5757"/>
      <c r="BW5757"/>
      <c r="BX5757"/>
      <c r="BY5757"/>
      <c r="BZ5757"/>
      <c r="CA5757"/>
      <c r="CB5757"/>
      <c r="CC5757"/>
      <c r="CD5757"/>
      <c r="CE5757"/>
      <c r="CF5757"/>
      <c r="CG5757"/>
      <c r="CH5757"/>
      <c r="CI5757"/>
      <c r="CJ5757"/>
      <c r="CK5757"/>
      <c r="CL5757"/>
      <c r="CM5757"/>
      <c r="CN5757"/>
      <c r="CO5757"/>
      <c r="CP5757"/>
      <c r="CQ5757"/>
      <c r="CR5757"/>
      <c r="CS5757"/>
      <c r="CT5757"/>
      <c r="CU5757"/>
      <c r="CV5757"/>
    </row>
    <row r="5758" spans="10:100" x14ac:dyDescent="0.25">
      <c r="J5758"/>
      <c r="K5758"/>
      <c r="L5758"/>
      <c r="M5758"/>
      <c r="N5758"/>
      <c r="O5758"/>
      <c r="P5758"/>
      <c r="Q5758"/>
      <c r="R5758"/>
      <c r="S5758"/>
      <c r="T5758"/>
      <c r="U5758"/>
      <c r="V5758"/>
      <c r="W5758"/>
      <c r="X5758"/>
      <c r="Y5758"/>
      <c r="Z5758"/>
      <c r="AA5758"/>
      <c r="AB5758"/>
      <c r="AC5758"/>
      <c r="AD5758"/>
      <c r="AE5758"/>
      <c r="AF5758"/>
      <c r="AG5758"/>
      <c r="AH5758"/>
      <c r="AI5758"/>
      <c r="AJ5758"/>
      <c r="AK5758"/>
      <c r="AL5758"/>
      <c r="AM5758"/>
      <c r="AN5758"/>
      <c r="AO5758"/>
      <c r="AP5758"/>
      <c r="AQ5758"/>
      <c r="AR5758"/>
      <c r="AS5758"/>
      <c r="AT5758"/>
      <c r="AU5758"/>
      <c r="AV5758"/>
      <c r="AW5758"/>
      <c r="AX5758"/>
      <c r="AY5758"/>
      <c r="AZ5758"/>
      <c r="BA5758"/>
      <c r="BB5758"/>
      <c r="BC5758"/>
      <c r="BD5758"/>
      <c r="BE5758"/>
      <c r="BF5758"/>
      <c r="BG5758"/>
      <c r="BH5758"/>
      <c r="BI5758"/>
      <c r="BJ5758"/>
      <c r="BK5758"/>
      <c r="BL5758"/>
      <c r="BM5758"/>
      <c r="BN5758"/>
      <c r="BO5758"/>
      <c r="BP5758"/>
      <c r="BQ5758"/>
      <c r="BR5758"/>
      <c r="BS5758"/>
      <c r="BT5758"/>
      <c r="BU5758"/>
      <c r="BV5758"/>
      <c r="BW5758"/>
      <c r="BX5758"/>
      <c r="BY5758"/>
      <c r="BZ5758"/>
      <c r="CA5758"/>
      <c r="CB5758"/>
      <c r="CC5758"/>
      <c r="CD5758"/>
      <c r="CE5758"/>
      <c r="CF5758"/>
      <c r="CG5758"/>
      <c r="CH5758"/>
      <c r="CI5758"/>
      <c r="CJ5758"/>
      <c r="CK5758"/>
      <c r="CL5758"/>
      <c r="CM5758"/>
      <c r="CN5758"/>
      <c r="CO5758"/>
      <c r="CP5758"/>
      <c r="CQ5758"/>
      <c r="CR5758"/>
      <c r="CS5758"/>
      <c r="CT5758"/>
      <c r="CU5758"/>
      <c r="CV5758"/>
    </row>
    <row r="5759" spans="10:100" x14ac:dyDescent="0.25">
      <c r="J5759"/>
      <c r="K5759"/>
      <c r="L5759"/>
      <c r="M5759"/>
      <c r="N5759"/>
      <c r="O5759"/>
      <c r="P5759"/>
      <c r="Q5759"/>
      <c r="R5759"/>
      <c r="S5759"/>
      <c r="T5759"/>
      <c r="U5759"/>
      <c r="V5759"/>
      <c r="W5759"/>
      <c r="X5759"/>
      <c r="Y5759"/>
      <c r="Z5759"/>
      <c r="AA5759"/>
      <c r="AB5759"/>
      <c r="AC5759"/>
      <c r="AD5759"/>
      <c r="AE5759"/>
      <c r="AF5759"/>
      <c r="AG5759"/>
      <c r="AH5759"/>
      <c r="AI5759"/>
      <c r="AJ5759"/>
      <c r="AK5759"/>
      <c r="AL5759"/>
      <c r="AM5759"/>
      <c r="AN5759"/>
      <c r="AO5759"/>
      <c r="AP5759"/>
      <c r="AQ5759"/>
      <c r="AR5759"/>
      <c r="AS5759"/>
      <c r="AT5759"/>
      <c r="AU5759"/>
      <c r="AV5759"/>
      <c r="AW5759"/>
      <c r="AX5759"/>
      <c r="AY5759"/>
      <c r="AZ5759"/>
      <c r="BA5759"/>
      <c r="BB5759"/>
      <c r="BC5759"/>
      <c r="BD5759"/>
      <c r="BE5759"/>
      <c r="BF5759"/>
      <c r="BG5759"/>
      <c r="BH5759"/>
      <c r="BI5759"/>
      <c r="BJ5759"/>
      <c r="BK5759"/>
      <c r="BL5759"/>
      <c r="BM5759"/>
      <c r="BN5759"/>
      <c r="BO5759"/>
      <c r="BP5759"/>
      <c r="BQ5759"/>
      <c r="BR5759"/>
      <c r="BS5759"/>
      <c r="BT5759"/>
      <c r="BU5759"/>
      <c r="BV5759"/>
      <c r="BW5759"/>
      <c r="BX5759"/>
      <c r="BY5759"/>
      <c r="BZ5759"/>
      <c r="CA5759"/>
      <c r="CB5759"/>
      <c r="CC5759"/>
      <c r="CD5759"/>
      <c r="CE5759"/>
      <c r="CF5759"/>
      <c r="CG5759"/>
      <c r="CH5759"/>
      <c r="CI5759"/>
      <c r="CJ5759"/>
      <c r="CK5759"/>
      <c r="CL5759"/>
      <c r="CM5759"/>
      <c r="CN5759"/>
      <c r="CO5759"/>
      <c r="CP5759"/>
      <c r="CQ5759"/>
      <c r="CR5759"/>
      <c r="CS5759"/>
      <c r="CT5759"/>
      <c r="CU5759"/>
      <c r="CV5759"/>
    </row>
    <row r="5760" spans="10:100" x14ac:dyDescent="0.25">
      <c r="J5760"/>
      <c r="K5760"/>
      <c r="L5760"/>
      <c r="M5760"/>
      <c r="N5760"/>
      <c r="O5760"/>
      <c r="P5760"/>
      <c r="Q5760"/>
      <c r="R5760"/>
      <c r="S5760"/>
      <c r="T5760"/>
      <c r="U5760"/>
      <c r="V5760"/>
      <c r="W5760"/>
      <c r="X5760"/>
      <c r="Y5760"/>
      <c r="Z5760"/>
      <c r="AA5760"/>
      <c r="AB5760"/>
      <c r="AC5760"/>
      <c r="AD5760"/>
      <c r="AE5760"/>
      <c r="AF5760"/>
      <c r="AG5760"/>
      <c r="AH5760"/>
      <c r="AI5760"/>
      <c r="AJ5760"/>
      <c r="AK5760"/>
      <c r="AL5760"/>
      <c r="AM5760"/>
      <c r="AN5760"/>
      <c r="AO5760"/>
      <c r="AP5760"/>
      <c r="AQ5760"/>
      <c r="AR5760"/>
      <c r="AS5760"/>
      <c r="AT5760"/>
      <c r="AU5760"/>
      <c r="AV5760"/>
      <c r="AW5760"/>
      <c r="AX5760"/>
      <c r="AY5760"/>
      <c r="AZ5760"/>
      <c r="BA5760"/>
      <c r="BB5760"/>
      <c r="BC5760"/>
      <c r="BD5760"/>
      <c r="BE5760"/>
      <c r="BF5760"/>
      <c r="BG5760"/>
      <c r="BH5760"/>
      <c r="BI5760"/>
      <c r="BJ5760"/>
      <c r="BK5760"/>
      <c r="BL5760"/>
      <c r="BM5760"/>
      <c r="BN5760"/>
      <c r="BO5760"/>
      <c r="BP5760"/>
      <c r="BQ5760"/>
      <c r="BR5760"/>
      <c r="BS5760"/>
      <c r="BT5760"/>
      <c r="BU5760"/>
      <c r="BV5760"/>
      <c r="BW5760"/>
      <c r="BX5760"/>
      <c r="BY5760"/>
      <c r="BZ5760"/>
      <c r="CA5760"/>
      <c r="CB5760"/>
      <c r="CC5760"/>
      <c r="CD5760"/>
      <c r="CE5760"/>
      <c r="CF5760"/>
      <c r="CG5760"/>
      <c r="CH5760"/>
      <c r="CI5760"/>
      <c r="CJ5760"/>
      <c r="CK5760"/>
      <c r="CL5760"/>
      <c r="CM5760"/>
      <c r="CN5760"/>
      <c r="CO5760"/>
      <c r="CP5760"/>
      <c r="CQ5760"/>
      <c r="CR5760"/>
      <c r="CS5760"/>
      <c r="CT5760"/>
      <c r="CU5760"/>
      <c r="CV5760"/>
    </row>
    <row r="5761" spans="10:100" x14ac:dyDescent="0.25">
      <c r="J5761"/>
      <c r="K5761"/>
      <c r="L5761"/>
      <c r="M5761"/>
      <c r="N5761"/>
      <c r="O5761"/>
      <c r="P5761"/>
      <c r="Q5761"/>
      <c r="R5761"/>
      <c r="S5761"/>
      <c r="T5761"/>
      <c r="U5761"/>
      <c r="V5761"/>
      <c r="W5761"/>
      <c r="X5761"/>
      <c r="Y5761"/>
      <c r="Z5761"/>
      <c r="AA5761"/>
      <c r="AB5761"/>
      <c r="AC5761"/>
      <c r="AD5761"/>
      <c r="AE5761"/>
      <c r="AF5761"/>
      <c r="AG5761"/>
      <c r="AH5761"/>
      <c r="AI5761"/>
      <c r="AJ5761"/>
      <c r="AK5761"/>
      <c r="AL5761"/>
      <c r="AM5761"/>
      <c r="AN5761"/>
      <c r="AO5761"/>
      <c r="AP5761"/>
      <c r="AQ5761"/>
      <c r="AR5761"/>
      <c r="AS5761"/>
      <c r="AT5761"/>
      <c r="AU5761"/>
      <c r="AV5761"/>
      <c r="AW5761"/>
      <c r="AX5761"/>
      <c r="AY5761"/>
      <c r="AZ5761"/>
      <c r="BA5761"/>
      <c r="BB5761"/>
      <c r="BC5761"/>
      <c r="BD5761"/>
      <c r="BE5761"/>
      <c r="BF5761"/>
      <c r="BG5761"/>
      <c r="BH5761"/>
      <c r="BI5761"/>
      <c r="BJ5761"/>
      <c r="BK5761"/>
      <c r="BL5761"/>
      <c r="BM5761"/>
      <c r="BN5761"/>
      <c r="BO5761"/>
      <c r="BP5761"/>
      <c r="BQ5761"/>
      <c r="BR5761"/>
      <c r="BS5761"/>
      <c r="BT5761"/>
      <c r="BU5761"/>
      <c r="BV5761"/>
      <c r="BW5761"/>
      <c r="BX5761"/>
      <c r="BY5761"/>
      <c r="BZ5761"/>
      <c r="CA5761"/>
      <c r="CB5761"/>
      <c r="CC5761"/>
      <c r="CD5761"/>
      <c r="CE5761"/>
      <c r="CF5761"/>
      <c r="CG5761"/>
      <c r="CH5761"/>
      <c r="CI5761"/>
      <c r="CJ5761"/>
      <c r="CK5761"/>
      <c r="CL5761"/>
      <c r="CM5761"/>
      <c r="CN5761"/>
      <c r="CO5761"/>
      <c r="CP5761"/>
      <c r="CQ5761"/>
      <c r="CR5761"/>
      <c r="CS5761"/>
      <c r="CT5761"/>
      <c r="CU5761"/>
      <c r="CV5761"/>
    </row>
    <row r="5762" spans="10:100" x14ac:dyDescent="0.25">
      <c r="J5762"/>
      <c r="K5762"/>
      <c r="L5762"/>
      <c r="M5762"/>
      <c r="N5762"/>
      <c r="O5762"/>
      <c r="P5762"/>
      <c r="Q5762"/>
      <c r="R5762"/>
      <c r="S5762"/>
      <c r="T5762"/>
      <c r="U5762"/>
      <c r="V5762"/>
      <c r="W5762"/>
      <c r="X5762"/>
      <c r="Y5762"/>
      <c r="Z5762"/>
      <c r="AA5762"/>
      <c r="AB5762"/>
      <c r="AC5762"/>
      <c r="AD5762"/>
      <c r="AE5762"/>
      <c r="AF5762"/>
      <c r="AG5762"/>
      <c r="AH5762"/>
      <c r="AI5762"/>
      <c r="AJ5762"/>
      <c r="AK5762"/>
      <c r="AL5762"/>
      <c r="AM5762"/>
      <c r="AN5762"/>
      <c r="AO5762"/>
      <c r="AP5762"/>
      <c r="AQ5762"/>
      <c r="AR5762"/>
      <c r="AS5762"/>
      <c r="AT5762"/>
      <c r="AU5762"/>
      <c r="AV5762"/>
      <c r="AW5762"/>
      <c r="AX5762"/>
      <c r="AY5762"/>
      <c r="AZ5762"/>
      <c r="BA5762"/>
      <c r="BB5762"/>
      <c r="BC5762"/>
      <c r="BD5762"/>
      <c r="BE5762"/>
      <c r="BF5762"/>
      <c r="BG5762"/>
      <c r="BH5762"/>
      <c r="BI5762"/>
      <c r="BJ5762"/>
      <c r="BK5762"/>
      <c r="BL5762"/>
      <c r="BM5762"/>
      <c r="BN5762"/>
      <c r="BO5762"/>
      <c r="BP5762"/>
      <c r="BQ5762"/>
      <c r="BR5762"/>
      <c r="BS5762"/>
      <c r="BT5762"/>
      <c r="BU5762"/>
      <c r="BV5762"/>
      <c r="BW5762"/>
      <c r="BX5762"/>
      <c r="BY5762"/>
      <c r="BZ5762"/>
      <c r="CA5762"/>
      <c r="CB5762"/>
      <c r="CC5762"/>
      <c r="CD5762"/>
      <c r="CE5762"/>
      <c r="CF5762"/>
      <c r="CG5762"/>
      <c r="CH5762"/>
      <c r="CI5762"/>
      <c r="CJ5762"/>
      <c r="CK5762"/>
      <c r="CL5762"/>
      <c r="CM5762"/>
      <c r="CN5762"/>
      <c r="CO5762"/>
      <c r="CP5762"/>
      <c r="CQ5762"/>
      <c r="CR5762"/>
      <c r="CS5762"/>
      <c r="CT5762"/>
      <c r="CU5762"/>
      <c r="CV5762"/>
    </row>
    <row r="5763" spans="10:100" x14ac:dyDescent="0.25">
      <c r="J5763"/>
      <c r="K5763"/>
      <c r="L5763"/>
      <c r="M5763"/>
      <c r="N5763"/>
      <c r="O5763"/>
      <c r="P5763"/>
      <c r="Q5763"/>
      <c r="R5763"/>
      <c r="S5763"/>
      <c r="T5763"/>
      <c r="U5763"/>
      <c r="V5763"/>
      <c r="W5763"/>
      <c r="X5763"/>
      <c r="Y5763"/>
      <c r="Z5763"/>
      <c r="AA5763"/>
      <c r="AB5763"/>
      <c r="AC5763"/>
      <c r="AD5763"/>
      <c r="AE5763"/>
      <c r="AF5763"/>
      <c r="AG5763"/>
      <c r="AH5763"/>
      <c r="AI5763"/>
      <c r="AJ5763"/>
      <c r="AK5763"/>
      <c r="AL5763"/>
      <c r="AM5763"/>
      <c r="AN5763"/>
      <c r="AO5763"/>
      <c r="AP5763"/>
      <c r="AQ5763"/>
      <c r="AR5763"/>
      <c r="AS5763"/>
      <c r="AT5763"/>
      <c r="AU5763"/>
      <c r="AV5763"/>
      <c r="AW5763"/>
      <c r="AX5763"/>
      <c r="AY5763"/>
      <c r="AZ5763"/>
      <c r="BA5763"/>
      <c r="BB5763"/>
      <c r="BC5763"/>
      <c r="BD5763"/>
      <c r="BE5763"/>
      <c r="BF5763"/>
      <c r="BG5763"/>
      <c r="BH5763"/>
      <c r="BI5763"/>
      <c r="BJ5763"/>
      <c r="BK5763"/>
      <c r="BL5763"/>
      <c r="BM5763"/>
      <c r="BN5763"/>
      <c r="BO5763"/>
      <c r="BP5763"/>
      <c r="BQ5763"/>
      <c r="BR5763"/>
      <c r="BS5763"/>
      <c r="BT5763"/>
      <c r="BU5763"/>
      <c r="BV5763"/>
      <c r="BW5763"/>
      <c r="BX5763"/>
      <c r="BY5763"/>
      <c r="BZ5763"/>
      <c r="CA5763"/>
      <c r="CB5763"/>
      <c r="CC5763"/>
      <c r="CD5763"/>
      <c r="CE5763"/>
      <c r="CF5763"/>
      <c r="CG5763"/>
      <c r="CH5763"/>
      <c r="CI5763"/>
      <c r="CJ5763"/>
      <c r="CK5763"/>
      <c r="CL5763"/>
      <c r="CM5763"/>
      <c r="CN5763"/>
      <c r="CO5763"/>
      <c r="CP5763"/>
      <c r="CQ5763"/>
      <c r="CR5763"/>
      <c r="CS5763"/>
      <c r="CT5763"/>
      <c r="CU5763"/>
      <c r="CV5763"/>
    </row>
    <row r="5764" spans="10:100" x14ac:dyDescent="0.25">
      <c r="J5764"/>
      <c r="K5764"/>
      <c r="L5764"/>
      <c r="M5764"/>
      <c r="N5764"/>
      <c r="O5764"/>
      <c r="P5764"/>
      <c r="Q5764"/>
      <c r="R5764"/>
      <c r="S5764"/>
      <c r="T5764"/>
      <c r="U5764"/>
      <c r="V5764"/>
      <c r="W5764"/>
      <c r="X5764"/>
      <c r="Y5764"/>
      <c r="Z5764"/>
      <c r="AA5764"/>
      <c r="AB5764"/>
      <c r="AC5764"/>
      <c r="AD5764"/>
      <c r="AE5764"/>
      <c r="AF5764"/>
      <c r="AG5764"/>
      <c r="AH5764"/>
      <c r="AI5764"/>
      <c r="AJ5764"/>
      <c r="AK5764"/>
      <c r="AL5764"/>
      <c r="AM5764"/>
      <c r="AN5764"/>
      <c r="AO5764"/>
      <c r="AP5764"/>
      <c r="AQ5764"/>
      <c r="AR5764"/>
      <c r="AS5764"/>
      <c r="AT5764"/>
      <c r="AU5764"/>
      <c r="AV5764"/>
      <c r="AW5764"/>
      <c r="AX5764"/>
      <c r="AY5764"/>
      <c r="AZ5764"/>
      <c r="BA5764"/>
      <c r="BB5764"/>
      <c r="BC5764"/>
      <c r="BD5764"/>
      <c r="BE5764"/>
      <c r="BF5764"/>
      <c r="BG5764"/>
      <c r="BH5764"/>
      <c r="BI5764"/>
      <c r="BJ5764"/>
      <c r="BK5764"/>
      <c r="BL5764"/>
      <c r="BM5764"/>
      <c r="BN5764"/>
      <c r="BO5764"/>
      <c r="BP5764"/>
      <c r="BQ5764"/>
      <c r="BR5764"/>
      <c r="BS5764"/>
      <c r="BT5764"/>
      <c r="BU5764"/>
      <c r="BV5764"/>
      <c r="BW5764"/>
      <c r="BX5764"/>
      <c r="BY5764"/>
      <c r="BZ5764"/>
      <c r="CA5764"/>
      <c r="CB5764"/>
      <c r="CC5764"/>
      <c r="CD5764"/>
      <c r="CE5764"/>
      <c r="CF5764"/>
      <c r="CG5764"/>
      <c r="CH5764"/>
      <c r="CI5764"/>
      <c r="CJ5764"/>
      <c r="CK5764"/>
      <c r="CL5764"/>
      <c r="CM5764"/>
      <c r="CN5764"/>
      <c r="CO5764"/>
      <c r="CP5764"/>
      <c r="CQ5764"/>
      <c r="CR5764"/>
      <c r="CS5764"/>
      <c r="CT5764"/>
      <c r="CU5764"/>
      <c r="CV5764"/>
    </row>
    <row r="5765" spans="10:100" x14ac:dyDescent="0.25">
      <c r="J5765"/>
      <c r="K5765"/>
      <c r="L5765"/>
      <c r="M5765"/>
      <c r="N5765"/>
      <c r="O5765"/>
      <c r="P5765"/>
      <c r="Q5765"/>
      <c r="R5765"/>
      <c r="S5765"/>
      <c r="T5765"/>
      <c r="U5765"/>
      <c r="V5765"/>
      <c r="W5765"/>
      <c r="X5765"/>
      <c r="Y5765"/>
      <c r="Z5765"/>
      <c r="AA5765"/>
      <c r="AB5765"/>
      <c r="AC5765"/>
      <c r="AD5765"/>
      <c r="AE5765"/>
      <c r="AF5765"/>
      <c r="AG5765"/>
      <c r="AH5765"/>
      <c r="AI5765"/>
      <c r="AJ5765"/>
      <c r="AK5765"/>
      <c r="AL5765"/>
      <c r="AM5765"/>
      <c r="AN5765"/>
      <c r="AO5765"/>
      <c r="AP5765"/>
      <c r="AQ5765"/>
      <c r="AR5765"/>
      <c r="AS5765"/>
      <c r="AT5765"/>
      <c r="AU5765"/>
      <c r="AV5765"/>
      <c r="AW5765"/>
      <c r="AX5765"/>
      <c r="AY5765"/>
      <c r="AZ5765"/>
      <c r="BA5765"/>
      <c r="BB5765"/>
      <c r="BC5765"/>
      <c r="BD5765"/>
      <c r="BE5765"/>
      <c r="BF5765"/>
      <c r="BG5765"/>
      <c r="BH5765"/>
      <c r="BI5765"/>
      <c r="BJ5765"/>
      <c r="BK5765"/>
      <c r="BL5765"/>
      <c r="BM5765"/>
      <c r="BN5765"/>
      <c r="BO5765"/>
      <c r="BP5765"/>
      <c r="BQ5765"/>
      <c r="BR5765"/>
      <c r="BS5765"/>
      <c r="BT5765"/>
      <c r="BU5765"/>
      <c r="BV5765"/>
      <c r="BW5765"/>
      <c r="BX5765"/>
      <c r="BY5765"/>
      <c r="BZ5765"/>
      <c r="CA5765"/>
      <c r="CB5765"/>
      <c r="CC5765"/>
      <c r="CD5765"/>
      <c r="CE5765"/>
      <c r="CF5765"/>
      <c r="CG5765"/>
      <c r="CH5765"/>
      <c r="CI5765"/>
      <c r="CJ5765"/>
      <c r="CK5765"/>
      <c r="CL5765"/>
      <c r="CM5765"/>
      <c r="CN5765"/>
      <c r="CO5765"/>
      <c r="CP5765"/>
      <c r="CQ5765"/>
      <c r="CR5765"/>
      <c r="CS5765"/>
      <c r="CT5765"/>
      <c r="CU5765"/>
      <c r="CV5765"/>
    </row>
    <row r="5766" spans="10:100" x14ac:dyDescent="0.25">
      <c r="J5766"/>
      <c r="K5766"/>
      <c r="L5766"/>
      <c r="M5766"/>
      <c r="N5766"/>
      <c r="O5766"/>
      <c r="P5766"/>
      <c r="Q5766"/>
      <c r="R5766"/>
      <c r="S5766"/>
      <c r="T5766"/>
      <c r="U5766"/>
      <c r="V5766"/>
      <c r="W5766"/>
      <c r="X5766"/>
      <c r="Y5766"/>
      <c r="Z5766"/>
      <c r="AA5766"/>
      <c r="AB5766"/>
      <c r="AC5766"/>
      <c r="AD5766"/>
      <c r="AE5766"/>
      <c r="AF5766"/>
      <c r="AG5766"/>
      <c r="AH5766"/>
      <c r="AI5766"/>
      <c r="AJ5766"/>
      <c r="AK5766"/>
      <c r="AL5766"/>
      <c r="AM5766"/>
      <c r="AN5766"/>
      <c r="AO5766"/>
      <c r="AP5766"/>
      <c r="AQ5766"/>
      <c r="AR5766"/>
      <c r="AS5766"/>
      <c r="AT5766"/>
      <c r="AU5766"/>
      <c r="AV5766"/>
      <c r="AW5766"/>
      <c r="AX5766"/>
      <c r="AY5766"/>
      <c r="AZ5766"/>
      <c r="BA5766"/>
      <c r="BB5766"/>
      <c r="BC5766"/>
      <c r="BD5766"/>
      <c r="BE5766"/>
      <c r="BF5766"/>
      <c r="BG5766"/>
      <c r="BH5766"/>
      <c r="BI5766"/>
      <c r="BJ5766"/>
      <c r="BK5766"/>
      <c r="BL5766"/>
      <c r="BM5766"/>
      <c r="BN5766"/>
      <c r="BO5766"/>
      <c r="BP5766"/>
      <c r="BQ5766"/>
      <c r="BR5766"/>
      <c r="BS5766"/>
      <c r="BT5766"/>
      <c r="BU5766"/>
      <c r="BV5766"/>
      <c r="BW5766"/>
      <c r="BX5766"/>
      <c r="BY5766"/>
      <c r="BZ5766"/>
      <c r="CA5766"/>
      <c r="CB5766"/>
      <c r="CC5766"/>
      <c r="CD5766"/>
      <c r="CE5766"/>
      <c r="CF5766"/>
      <c r="CG5766"/>
      <c r="CH5766"/>
      <c r="CI5766"/>
      <c r="CJ5766"/>
      <c r="CK5766"/>
      <c r="CL5766"/>
      <c r="CM5766"/>
      <c r="CN5766"/>
      <c r="CO5766"/>
      <c r="CP5766"/>
      <c r="CQ5766"/>
      <c r="CR5766"/>
      <c r="CS5766"/>
      <c r="CT5766"/>
      <c r="CU5766"/>
      <c r="CV5766"/>
    </row>
    <row r="5767" spans="10:100" x14ac:dyDescent="0.25">
      <c r="J5767"/>
      <c r="K5767"/>
      <c r="L5767"/>
      <c r="M5767"/>
      <c r="N5767"/>
      <c r="O5767"/>
      <c r="P5767"/>
      <c r="Q5767"/>
      <c r="R5767"/>
      <c r="S5767"/>
      <c r="T5767"/>
      <c r="U5767"/>
      <c r="V5767"/>
      <c r="W5767"/>
      <c r="X5767"/>
      <c r="Y5767"/>
      <c r="Z5767"/>
      <c r="AA5767"/>
      <c r="AB5767"/>
      <c r="AC5767"/>
      <c r="AD5767"/>
      <c r="AE5767"/>
      <c r="AF5767"/>
      <c r="AG5767"/>
      <c r="AH5767"/>
      <c r="AI5767"/>
      <c r="AJ5767"/>
      <c r="AK5767"/>
      <c r="AL5767"/>
      <c r="AM5767"/>
      <c r="AN5767"/>
      <c r="AO5767"/>
      <c r="AP5767"/>
      <c r="AQ5767"/>
      <c r="AR5767"/>
      <c r="AS5767"/>
      <c r="AT5767"/>
      <c r="AU5767"/>
      <c r="AV5767"/>
      <c r="AW5767"/>
      <c r="AX5767"/>
      <c r="AY5767"/>
      <c r="AZ5767"/>
      <c r="BA5767"/>
      <c r="BB5767"/>
      <c r="BC5767"/>
      <c r="BD5767"/>
      <c r="BE5767"/>
      <c r="BF5767"/>
      <c r="BG5767"/>
      <c r="BH5767"/>
      <c r="BI5767"/>
      <c r="BJ5767"/>
      <c r="BK5767"/>
      <c r="BL5767"/>
      <c r="BM5767"/>
      <c r="BN5767"/>
      <c r="BO5767"/>
      <c r="BP5767"/>
      <c r="BQ5767"/>
      <c r="BR5767"/>
      <c r="BS5767"/>
      <c r="BT5767"/>
      <c r="BU5767"/>
      <c r="BV5767"/>
      <c r="BW5767"/>
      <c r="BX5767"/>
      <c r="BY5767"/>
      <c r="BZ5767"/>
      <c r="CA5767"/>
      <c r="CB5767"/>
      <c r="CC5767"/>
      <c r="CD5767"/>
      <c r="CE5767"/>
      <c r="CF5767"/>
      <c r="CG5767"/>
      <c r="CH5767"/>
      <c r="CI5767"/>
      <c r="CJ5767"/>
      <c r="CK5767"/>
      <c r="CL5767"/>
      <c r="CM5767"/>
      <c r="CN5767"/>
      <c r="CO5767"/>
      <c r="CP5767"/>
      <c r="CQ5767"/>
      <c r="CR5767"/>
      <c r="CS5767"/>
      <c r="CT5767"/>
      <c r="CU5767"/>
      <c r="CV5767"/>
    </row>
    <row r="5768" spans="10:100" x14ac:dyDescent="0.25">
      <c r="J5768"/>
      <c r="K5768"/>
      <c r="L5768"/>
      <c r="M5768"/>
      <c r="N5768"/>
      <c r="O5768"/>
      <c r="P5768"/>
      <c r="Q5768"/>
      <c r="R5768"/>
      <c r="S5768"/>
      <c r="T5768"/>
      <c r="U5768"/>
      <c r="V5768"/>
      <c r="W5768"/>
      <c r="X5768"/>
      <c r="Y5768"/>
      <c r="Z5768"/>
      <c r="AA5768"/>
      <c r="AB5768"/>
      <c r="AC5768"/>
      <c r="AD5768"/>
      <c r="AE5768"/>
      <c r="AF5768"/>
      <c r="AG5768"/>
      <c r="AH5768"/>
      <c r="AI5768"/>
      <c r="AJ5768"/>
      <c r="AK5768"/>
      <c r="AL5768"/>
      <c r="AM5768"/>
      <c r="AN5768"/>
      <c r="AO5768"/>
      <c r="AP5768"/>
      <c r="AQ5768"/>
      <c r="AR5768"/>
      <c r="AS5768"/>
      <c r="AT5768"/>
      <c r="AU5768"/>
      <c r="AV5768"/>
      <c r="AW5768"/>
      <c r="AX5768"/>
      <c r="AY5768"/>
      <c r="AZ5768"/>
      <c r="BA5768"/>
      <c r="BB5768"/>
      <c r="BC5768"/>
      <c r="BD5768"/>
      <c r="BE5768"/>
      <c r="BF5768"/>
      <c r="BG5768"/>
      <c r="BH5768"/>
      <c r="BI5768"/>
      <c r="BJ5768"/>
      <c r="BK5768"/>
      <c r="BL5768"/>
      <c r="BM5768"/>
      <c r="BN5768"/>
      <c r="BO5768"/>
      <c r="BP5768"/>
      <c r="BQ5768"/>
      <c r="BR5768"/>
      <c r="BS5768"/>
      <c r="BT5768"/>
      <c r="BU5768"/>
      <c r="BV5768"/>
      <c r="BW5768"/>
      <c r="BX5768"/>
      <c r="BY5768"/>
      <c r="BZ5768"/>
      <c r="CA5768"/>
      <c r="CB5768"/>
      <c r="CC5768"/>
      <c r="CD5768"/>
      <c r="CE5768"/>
      <c r="CF5768"/>
      <c r="CG5768"/>
      <c r="CH5768"/>
      <c r="CI5768"/>
      <c r="CJ5768"/>
      <c r="CK5768"/>
      <c r="CL5768"/>
      <c r="CM5768"/>
      <c r="CN5768"/>
      <c r="CO5768"/>
      <c r="CP5768"/>
      <c r="CQ5768"/>
      <c r="CR5768"/>
      <c r="CS5768"/>
      <c r="CT5768"/>
      <c r="CU5768"/>
      <c r="CV5768"/>
    </row>
    <row r="5769" spans="10:100" x14ac:dyDescent="0.25">
      <c r="J5769"/>
      <c r="K5769"/>
      <c r="L5769"/>
      <c r="M5769"/>
      <c r="N5769"/>
      <c r="O5769"/>
      <c r="P5769"/>
      <c r="Q5769"/>
      <c r="R5769"/>
      <c r="S5769"/>
      <c r="T5769"/>
      <c r="U5769"/>
      <c r="V5769"/>
      <c r="W5769"/>
      <c r="X5769"/>
      <c r="Y5769"/>
      <c r="Z5769"/>
      <c r="AA5769"/>
      <c r="AB5769"/>
      <c r="AC5769"/>
      <c r="AD5769"/>
      <c r="AE5769"/>
      <c r="AF5769"/>
      <c r="AG5769"/>
      <c r="AH5769"/>
      <c r="AI5769"/>
      <c r="AJ5769"/>
      <c r="AK5769"/>
      <c r="AL5769"/>
      <c r="AM5769"/>
      <c r="AN5769"/>
      <c r="AO5769"/>
      <c r="AP5769"/>
      <c r="AQ5769"/>
      <c r="AR5769"/>
      <c r="AS5769"/>
      <c r="AT5769"/>
      <c r="AU5769"/>
      <c r="AV5769"/>
      <c r="AW5769"/>
      <c r="AX5769"/>
      <c r="AY5769"/>
      <c r="AZ5769"/>
      <c r="BA5769"/>
      <c r="BB5769"/>
      <c r="BC5769"/>
      <c r="BD5769"/>
      <c r="BE5769"/>
      <c r="BF5769"/>
      <c r="BG5769"/>
      <c r="BH5769"/>
      <c r="BI5769"/>
      <c r="BJ5769"/>
      <c r="BK5769"/>
      <c r="BL5769"/>
      <c r="BM5769"/>
      <c r="BN5769"/>
      <c r="BO5769"/>
      <c r="BP5769"/>
      <c r="BQ5769"/>
      <c r="BR5769"/>
      <c r="BS5769"/>
      <c r="BT5769"/>
      <c r="BU5769"/>
      <c r="BV5769"/>
      <c r="BW5769"/>
      <c r="BX5769"/>
      <c r="BY5769"/>
      <c r="BZ5769"/>
      <c r="CA5769"/>
      <c r="CB5769"/>
      <c r="CC5769"/>
      <c r="CD5769"/>
      <c r="CE5769"/>
      <c r="CF5769"/>
      <c r="CG5769"/>
      <c r="CH5769"/>
      <c r="CI5769"/>
      <c r="CJ5769"/>
      <c r="CK5769"/>
      <c r="CL5769"/>
      <c r="CM5769"/>
      <c r="CN5769"/>
      <c r="CO5769"/>
      <c r="CP5769"/>
      <c r="CQ5769"/>
      <c r="CR5769"/>
      <c r="CS5769"/>
      <c r="CT5769"/>
      <c r="CU5769"/>
      <c r="CV5769"/>
    </row>
    <row r="5770" spans="10:100" x14ac:dyDescent="0.25">
      <c r="J5770"/>
      <c r="K5770"/>
      <c r="L5770"/>
      <c r="M5770"/>
      <c r="N5770"/>
      <c r="O5770"/>
      <c r="P5770"/>
      <c r="Q5770"/>
      <c r="R5770"/>
      <c r="S5770"/>
      <c r="T5770"/>
      <c r="U5770"/>
      <c r="V5770"/>
      <c r="W5770"/>
      <c r="X5770"/>
      <c r="Y5770"/>
      <c r="Z5770"/>
      <c r="AA5770"/>
      <c r="AB5770"/>
      <c r="AC5770"/>
      <c r="AD5770"/>
      <c r="AE5770"/>
      <c r="AF5770"/>
      <c r="AG5770"/>
      <c r="AH5770"/>
      <c r="AI5770"/>
      <c r="AJ5770"/>
      <c r="AK5770"/>
      <c r="AL5770"/>
      <c r="AM5770"/>
      <c r="AN5770"/>
      <c r="AO5770"/>
      <c r="AP5770"/>
      <c r="AQ5770"/>
      <c r="AR5770"/>
      <c r="AS5770"/>
      <c r="AT5770"/>
      <c r="AU5770"/>
      <c r="AV5770"/>
      <c r="AW5770"/>
      <c r="AX5770"/>
      <c r="AY5770"/>
      <c r="AZ5770"/>
      <c r="BA5770"/>
      <c r="BB5770"/>
      <c r="BC5770"/>
      <c r="BD5770"/>
      <c r="BE5770"/>
      <c r="BF5770"/>
      <c r="BG5770"/>
      <c r="BH5770"/>
      <c r="BI5770"/>
      <c r="BJ5770"/>
      <c r="BK5770"/>
      <c r="BL5770"/>
      <c r="BM5770"/>
      <c r="BN5770"/>
      <c r="BO5770"/>
      <c r="BP5770"/>
      <c r="BQ5770"/>
      <c r="BR5770"/>
      <c r="BS5770"/>
      <c r="BT5770"/>
      <c r="BU5770"/>
      <c r="BV5770"/>
      <c r="BW5770"/>
      <c r="BX5770"/>
      <c r="BY5770"/>
      <c r="BZ5770"/>
      <c r="CA5770"/>
      <c r="CB5770"/>
      <c r="CC5770"/>
      <c r="CD5770"/>
      <c r="CE5770"/>
      <c r="CF5770"/>
      <c r="CG5770"/>
      <c r="CH5770"/>
      <c r="CI5770"/>
      <c r="CJ5770"/>
      <c r="CK5770"/>
      <c r="CL5770"/>
      <c r="CM5770"/>
      <c r="CN5770"/>
      <c r="CO5770"/>
      <c r="CP5770"/>
      <c r="CQ5770"/>
      <c r="CR5770"/>
      <c r="CS5770"/>
      <c r="CT5770"/>
      <c r="CU5770"/>
      <c r="CV5770"/>
    </row>
    <row r="5771" spans="10:100" x14ac:dyDescent="0.25">
      <c r="J5771"/>
      <c r="K5771"/>
      <c r="L5771"/>
      <c r="M5771"/>
      <c r="N5771"/>
      <c r="O5771"/>
      <c r="P5771"/>
      <c r="Q5771"/>
      <c r="R5771"/>
      <c r="S5771"/>
      <c r="T5771"/>
      <c r="U5771"/>
      <c r="V5771"/>
      <c r="W5771"/>
      <c r="X5771"/>
      <c r="Y5771"/>
      <c r="Z5771"/>
      <c r="AA5771"/>
      <c r="AB5771"/>
      <c r="AC5771"/>
      <c r="AD5771"/>
      <c r="AE5771"/>
      <c r="AF5771"/>
      <c r="AG5771"/>
      <c r="AH5771"/>
      <c r="AI5771"/>
      <c r="AJ5771"/>
      <c r="AK5771"/>
      <c r="AL5771"/>
      <c r="AM5771"/>
      <c r="AN5771"/>
      <c r="AO5771"/>
      <c r="AP5771"/>
      <c r="AQ5771"/>
      <c r="AR5771"/>
      <c r="AS5771"/>
      <c r="AT5771"/>
      <c r="AU5771"/>
      <c r="AV5771"/>
      <c r="AW5771"/>
      <c r="AX5771"/>
      <c r="AY5771"/>
      <c r="AZ5771"/>
      <c r="BA5771"/>
      <c r="BB5771"/>
      <c r="BC5771"/>
      <c r="BD5771"/>
      <c r="BE5771"/>
      <c r="BF5771"/>
      <c r="BG5771"/>
      <c r="BH5771"/>
      <c r="BI5771"/>
      <c r="BJ5771"/>
      <c r="BK5771"/>
      <c r="BL5771"/>
      <c r="BM5771"/>
      <c r="BN5771"/>
      <c r="BO5771"/>
      <c r="BP5771"/>
      <c r="BQ5771"/>
      <c r="BR5771"/>
      <c r="BS5771"/>
      <c r="BT5771"/>
      <c r="BU5771"/>
      <c r="BV5771"/>
      <c r="BW5771"/>
      <c r="BX5771"/>
      <c r="BY5771"/>
      <c r="BZ5771"/>
      <c r="CA5771"/>
      <c r="CB5771"/>
      <c r="CC5771"/>
      <c r="CD5771"/>
      <c r="CE5771"/>
      <c r="CF5771"/>
      <c r="CG5771"/>
      <c r="CH5771"/>
      <c r="CI5771"/>
      <c r="CJ5771"/>
      <c r="CK5771"/>
      <c r="CL5771"/>
      <c r="CM5771"/>
      <c r="CN5771"/>
      <c r="CO5771"/>
      <c r="CP5771"/>
      <c r="CQ5771"/>
      <c r="CR5771"/>
      <c r="CS5771"/>
      <c r="CT5771"/>
      <c r="CU5771"/>
      <c r="CV5771"/>
    </row>
    <row r="5772" spans="10:100" x14ac:dyDescent="0.25">
      <c r="J5772"/>
      <c r="K5772"/>
      <c r="L5772"/>
      <c r="M5772"/>
      <c r="N5772"/>
      <c r="O5772"/>
      <c r="P5772"/>
      <c r="Q5772"/>
      <c r="R5772"/>
      <c r="S5772"/>
      <c r="T5772"/>
      <c r="U5772"/>
      <c r="V5772"/>
      <c r="W5772"/>
      <c r="X5772"/>
      <c r="Y5772"/>
      <c r="Z5772"/>
      <c r="AA5772"/>
      <c r="AB5772"/>
      <c r="AC5772"/>
      <c r="AD5772"/>
      <c r="AE5772"/>
      <c r="AF5772"/>
      <c r="AG5772"/>
      <c r="AH5772"/>
      <c r="AI5772"/>
      <c r="AJ5772"/>
      <c r="AK5772"/>
      <c r="AL5772"/>
      <c r="AM5772"/>
      <c r="AN5772"/>
      <c r="AO5772"/>
      <c r="AP5772"/>
      <c r="AQ5772"/>
      <c r="AR5772"/>
      <c r="AS5772"/>
      <c r="AT5772"/>
      <c r="AU5772"/>
      <c r="AV5772"/>
      <c r="AW5772"/>
      <c r="AX5772"/>
      <c r="AY5772"/>
      <c r="AZ5772"/>
      <c r="BA5772"/>
      <c r="BB5772"/>
      <c r="BC5772"/>
      <c r="BD5772"/>
      <c r="BE5772"/>
      <c r="BF5772"/>
      <c r="BG5772"/>
      <c r="BH5772"/>
      <c r="BI5772"/>
      <c r="BJ5772"/>
      <c r="BK5772"/>
      <c r="BL5772"/>
      <c r="BM5772"/>
      <c r="BN5772"/>
      <c r="BO5772"/>
      <c r="BP5772"/>
      <c r="BQ5772"/>
      <c r="BR5772"/>
      <c r="BS5772"/>
      <c r="BT5772"/>
      <c r="BU5772"/>
      <c r="BV5772"/>
      <c r="BW5772"/>
      <c r="BX5772"/>
      <c r="BY5772"/>
      <c r="BZ5772"/>
      <c r="CA5772"/>
      <c r="CB5772"/>
      <c r="CC5772"/>
      <c r="CD5772"/>
      <c r="CE5772"/>
      <c r="CF5772"/>
      <c r="CG5772"/>
      <c r="CH5772"/>
      <c r="CI5772"/>
      <c r="CJ5772"/>
      <c r="CK5772"/>
      <c r="CL5772"/>
      <c r="CM5772"/>
      <c r="CN5772"/>
      <c r="CO5772"/>
      <c r="CP5772"/>
      <c r="CQ5772"/>
      <c r="CR5772"/>
      <c r="CS5772"/>
      <c r="CT5772"/>
      <c r="CU5772"/>
      <c r="CV5772"/>
    </row>
    <row r="5773" spans="10:100" x14ac:dyDescent="0.25">
      <c r="J5773"/>
      <c r="K5773"/>
      <c r="L5773"/>
      <c r="M5773"/>
      <c r="N5773"/>
      <c r="O5773"/>
      <c r="P5773"/>
      <c r="Q5773"/>
      <c r="R5773"/>
      <c r="S5773"/>
      <c r="T5773"/>
      <c r="U5773"/>
      <c r="V5773"/>
      <c r="W5773"/>
      <c r="X5773"/>
      <c r="Y5773"/>
      <c r="Z5773"/>
      <c r="AA5773"/>
      <c r="AB5773"/>
      <c r="AC5773"/>
      <c r="AD5773"/>
      <c r="AE5773"/>
      <c r="AF5773"/>
      <c r="AG5773"/>
      <c r="AH5773"/>
      <c r="AI5773"/>
      <c r="AJ5773"/>
      <c r="AK5773"/>
      <c r="AL5773"/>
      <c r="AM5773"/>
      <c r="AN5773"/>
      <c r="AO5773"/>
      <c r="AP5773"/>
      <c r="AQ5773"/>
      <c r="AR5773"/>
      <c r="AS5773"/>
      <c r="AT5773"/>
      <c r="AU5773"/>
      <c r="AV5773"/>
      <c r="AW5773"/>
      <c r="AX5773"/>
      <c r="AY5773"/>
      <c r="AZ5773"/>
      <c r="BA5773"/>
      <c r="BB5773"/>
      <c r="BC5773"/>
      <c r="BD5773"/>
      <c r="BE5773"/>
      <c r="BF5773"/>
      <c r="BG5773"/>
      <c r="BH5773"/>
      <c r="BI5773"/>
      <c r="BJ5773"/>
      <c r="BK5773"/>
      <c r="BL5773"/>
      <c r="BM5773"/>
      <c r="BN5773"/>
      <c r="BO5773"/>
      <c r="BP5773"/>
      <c r="BQ5773"/>
      <c r="BR5773"/>
      <c r="BS5773"/>
      <c r="BT5773"/>
      <c r="BU5773"/>
      <c r="BV5773"/>
      <c r="BW5773"/>
      <c r="BX5773"/>
      <c r="BY5773"/>
      <c r="BZ5773"/>
      <c r="CA5773"/>
      <c r="CB5773"/>
      <c r="CC5773"/>
      <c r="CD5773"/>
      <c r="CE5773"/>
      <c r="CF5773"/>
      <c r="CG5773"/>
      <c r="CH5773"/>
      <c r="CI5773"/>
      <c r="CJ5773"/>
      <c r="CK5773"/>
      <c r="CL5773"/>
      <c r="CM5773"/>
      <c r="CN5773"/>
      <c r="CO5773"/>
      <c r="CP5773"/>
      <c r="CQ5773"/>
      <c r="CR5773"/>
      <c r="CS5773"/>
      <c r="CT5773"/>
      <c r="CU5773"/>
      <c r="CV5773"/>
    </row>
    <row r="5774" spans="10:100" x14ac:dyDescent="0.25">
      <c r="J5774"/>
      <c r="K5774"/>
      <c r="L5774"/>
      <c r="M5774"/>
      <c r="N5774"/>
      <c r="O5774"/>
      <c r="P5774"/>
      <c r="Q5774"/>
      <c r="R5774"/>
      <c r="S5774"/>
      <c r="T5774"/>
      <c r="U5774"/>
      <c r="V5774"/>
      <c r="W5774"/>
      <c r="X5774"/>
      <c r="Y5774"/>
      <c r="Z5774"/>
      <c r="AA5774"/>
      <c r="AB5774"/>
      <c r="AC5774"/>
      <c r="AD5774"/>
      <c r="AE5774"/>
      <c r="AF5774"/>
      <c r="AG5774"/>
      <c r="AH5774"/>
      <c r="AI5774"/>
      <c r="AJ5774"/>
      <c r="AK5774"/>
      <c r="AL5774"/>
      <c r="AM5774"/>
      <c r="AN5774"/>
      <c r="AO5774"/>
      <c r="AP5774"/>
      <c r="AQ5774"/>
      <c r="AR5774"/>
      <c r="AS5774"/>
      <c r="AT5774"/>
      <c r="AU5774"/>
      <c r="AV5774"/>
      <c r="AW5774"/>
      <c r="AX5774"/>
      <c r="AY5774"/>
      <c r="AZ5774"/>
      <c r="BA5774"/>
      <c r="BB5774"/>
      <c r="BC5774"/>
      <c r="BD5774"/>
      <c r="BE5774"/>
      <c r="BF5774"/>
      <c r="BG5774"/>
      <c r="BH5774"/>
      <c r="BI5774"/>
      <c r="BJ5774"/>
      <c r="BK5774"/>
      <c r="BL5774"/>
      <c r="BM5774"/>
      <c r="BN5774"/>
      <c r="BO5774"/>
      <c r="BP5774"/>
      <c r="BQ5774"/>
      <c r="BR5774"/>
      <c r="BS5774"/>
      <c r="BT5774"/>
      <c r="BU5774"/>
      <c r="BV5774"/>
      <c r="BW5774"/>
      <c r="BX5774"/>
      <c r="BY5774"/>
      <c r="BZ5774"/>
      <c r="CA5774"/>
      <c r="CB5774"/>
      <c r="CC5774"/>
      <c r="CD5774"/>
      <c r="CE5774"/>
      <c r="CF5774"/>
      <c r="CG5774"/>
      <c r="CH5774"/>
      <c r="CI5774"/>
      <c r="CJ5774"/>
      <c r="CK5774"/>
      <c r="CL5774"/>
      <c r="CM5774"/>
      <c r="CN5774"/>
      <c r="CO5774"/>
      <c r="CP5774"/>
      <c r="CQ5774"/>
      <c r="CR5774"/>
      <c r="CS5774"/>
      <c r="CT5774"/>
      <c r="CU5774"/>
      <c r="CV5774"/>
    </row>
    <row r="5775" spans="10:100" x14ac:dyDescent="0.25">
      <c r="J5775"/>
      <c r="K5775"/>
      <c r="L5775"/>
      <c r="M5775"/>
      <c r="N5775"/>
      <c r="O5775"/>
      <c r="P5775"/>
      <c r="Q5775"/>
      <c r="R5775"/>
      <c r="S5775"/>
      <c r="T5775"/>
      <c r="U5775"/>
      <c r="V5775"/>
      <c r="W5775"/>
      <c r="X5775"/>
      <c r="Y5775"/>
      <c r="Z5775"/>
      <c r="AA5775"/>
      <c r="AB5775"/>
      <c r="AC5775"/>
      <c r="AD5775"/>
      <c r="AE5775"/>
      <c r="AF5775"/>
      <c r="AG5775"/>
      <c r="AH5775"/>
      <c r="AI5775"/>
      <c r="AJ5775"/>
      <c r="AK5775"/>
      <c r="AL5775"/>
      <c r="AM5775"/>
      <c r="AN5775"/>
      <c r="AO5775"/>
      <c r="AP5775"/>
      <c r="AQ5775"/>
      <c r="AR5775"/>
      <c r="AS5775"/>
      <c r="AT5775"/>
      <c r="AU5775"/>
      <c r="AV5775"/>
      <c r="AW5775"/>
      <c r="AX5775"/>
      <c r="AY5775"/>
      <c r="AZ5775"/>
      <c r="BA5775"/>
      <c r="BB5775"/>
      <c r="BC5775"/>
      <c r="BD5775"/>
      <c r="BE5775"/>
      <c r="BF5775"/>
      <c r="BG5775"/>
      <c r="BH5775"/>
      <c r="BI5775"/>
      <c r="BJ5775"/>
      <c r="BK5775"/>
      <c r="BL5775"/>
      <c r="BM5775"/>
      <c r="BN5775"/>
      <c r="BO5775"/>
      <c r="BP5775"/>
      <c r="BQ5775"/>
      <c r="BR5775"/>
      <c r="BS5775"/>
      <c r="BT5775"/>
      <c r="BU5775"/>
      <c r="BV5775"/>
      <c r="BW5775"/>
      <c r="BX5775"/>
      <c r="BY5775"/>
      <c r="BZ5775"/>
      <c r="CA5775"/>
      <c r="CB5775"/>
      <c r="CC5775"/>
      <c r="CD5775"/>
      <c r="CE5775"/>
      <c r="CF5775"/>
      <c r="CG5775"/>
      <c r="CH5775"/>
      <c r="CI5775"/>
      <c r="CJ5775"/>
      <c r="CK5775"/>
      <c r="CL5775"/>
      <c r="CM5775"/>
      <c r="CN5775"/>
      <c r="CO5775"/>
      <c r="CP5775"/>
      <c r="CQ5775"/>
      <c r="CR5775"/>
      <c r="CS5775"/>
      <c r="CT5775"/>
      <c r="CU5775"/>
      <c r="CV5775"/>
    </row>
    <row r="5776" spans="10:100" x14ac:dyDescent="0.25">
      <c r="J5776"/>
      <c r="K5776"/>
      <c r="L5776"/>
      <c r="M5776"/>
      <c r="N5776"/>
      <c r="O5776"/>
      <c r="P5776"/>
      <c r="Q5776"/>
      <c r="R5776"/>
      <c r="S5776"/>
      <c r="T5776"/>
      <c r="U5776"/>
      <c r="V5776"/>
      <c r="W5776"/>
      <c r="X5776"/>
      <c r="Y5776"/>
      <c r="Z5776"/>
      <c r="AA5776"/>
      <c r="AB5776"/>
      <c r="AC5776"/>
      <c r="AD5776"/>
      <c r="AE5776"/>
      <c r="AF5776"/>
      <c r="AG5776"/>
      <c r="AH5776"/>
      <c r="AI5776"/>
      <c r="AJ5776"/>
      <c r="AK5776"/>
      <c r="AL5776"/>
      <c r="AM5776"/>
      <c r="AN5776"/>
      <c r="AO5776"/>
      <c r="AP5776"/>
      <c r="AQ5776"/>
      <c r="AR5776"/>
      <c r="AS5776"/>
      <c r="AT5776"/>
      <c r="AU5776"/>
      <c r="AV5776"/>
      <c r="AW5776"/>
      <c r="AX5776"/>
      <c r="AY5776"/>
      <c r="AZ5776"/>
      <c r="BA5776"/>
      <c r="BB5776"/>
      <c r="BC5776"/>
      <c r="BD5776"/>
      <c r="BE5776"/>
      <c r="BF5776"/>
      <c r="BG5776"/>
      <c r="BH5776"/>
      <c r="BI5776"/>
      <c r="BJ5776"/>
      <c r="BK5776"/>
      <c r="BL5776"/>
      <c r="BM5776"/>
      <c r="BN5776"/>
      <c r="BO5776"/>
      <c r="BP5776"/>
      <c r="BQ5776"/>
      <c r="BR5776"/>
      <c r="BS5776"/>
      <c r="BT5776"/>
      <c r="BU5776"/>
      <c r="BV5776"/>
      <c r="BW5776"/>
      <c r="BX5776"/>
      <c r="BY5776"/>
      <c r="BZ5776"/>
      <c r="CA5776"/>
      <c r="CB5776"/>
      <c r="CC5776"/>
      <c r="CD5776"/>
      <c r="CE5776"/>
      <c r="CF5776"/>
      <c r="CG5776"/>
      <c r="CH5776"/>
      <c r="CI5776"/>
      <c r="CJ5776"/>
      <c r="CK5776"/>
      <c r="CL5776"/>
      <c r="CM5776"/>
      <c r="CN5776"/>
      <c r="CO5776"/>
      <c r="CP5776"/>
      <c r="CQ5776"/>
      <c r="CR5776"/>
      <c r="CS5776"/>
      <c r="CT5776"/>
      <c r="CU5776"/>
      <c r="CV5776"/>
    </row>
    <row r="5777" spans="10:100" x14ac:dyDescent="0.25">
      <c r="J5777"/>
      <c r="K5777"/>
      <c r="L5777"/>
      <c r="M5777"/>
      <c r="N5777"/>
      <c r="O5777"/>
      <c r="P5777"/>
      <c r="Q5777"/>
      <c r="R5777"/>
      <c r="S5777"/>
      <c r="T5777"/>
      <c r="U5777"/>
      <c r="V5777"/>
      <c r="W5777"/>
      <c r="X5777"/>
      <c r="Y5777"/>
      <c r="Z5777"/>
      <c r="AA5777"/>
      <c r="AB5777"/>
      <c r="AC5777"/>
      <c r="AD5777"/>
      <c r="AE5777"/>
      <c r="AF5777"/>
      <c r="AG5777"/>
      <c r="AH5777"/>
      <c r="AI5777"/>
      <c r="AJ5777"/>
      <c r="AK5777"/>
      <c r="AL5777"/>
      <c r="AM5777"/>
      <c r="AN5777"/>
      <c r="AO5777"/>
      <c r="AP5777"/>
      <c r="AQ5777"/>
      <c r="AR5777"/>
      <c r="AS5777"/>
      <c r="AT5777"/>
      <c r="AU5777"/>
      <c r="AV5777"/>
      <c r="AW5777"/>
      <c r="AX5777"/>
      <c r="AY5777"/>
      <c r="AZ5777"/>
      <c r="BA5777"/>
      <c r="BB5777"/>
      <c r="BC5777"/>
      <c r="BD5777"/>
      <c r="BE5777"/>
      <c r="BF5777"/>
      <c r="BG5777"/>
      <c r="BH5777"/>
      <c r="BI5777"/>
      <c r="BJ5777"/>
      <c r="BK5777"/>
      <c r="BL5777"/>
      <c r="BM5777"/>
      <c r="BN5777"/>
      <c r="BO5777"/>
      <c r="BP5777"/>
      <c r="BQ5777"/>
      <c r="BR5777"/>
      <c r="BS5777"/>
      <c r="BT5777"/>
      <c r="BU5777"/>
      <c r="BV5777"/>
      <c r="BW5777"/>
      <c r="BX5777"/>
      <c r="BY5777"/>
      <c r="BZ5777"/>
      <c r="CA5777"/>
      <c r="CB5777"/>
      <c r="CC5777"/>
      <c r="CD5777"/>
      <c r="CE5777"/>
      <c r="CF5777"/>
      <c r="CG5777"/>
      <c r="CH5777"/>
      <c r="CI5777"/>
      <c r="CJ5777"/>
      <c r="CK5777"/>
      <c r="CL5777"/>
      <c r="CM5777"/>
      <c r="CN5777"/>
      <c r="CO5777"/>
      <c r="CP5777"/>
      <c r="CQ5777"/>
      <c r="CR5777"/>
      <c r="CS5777"/>
      <c r="CT5777"/>
      <c r="CU5777"/>
      <c r="CV5777"/>
    </row>
    <row r="5778" spans="10:100" x14ac:dyDescent="0.25">
      <c r="J5778"/>
      <c r="K5778"/>
      <c r="L5778"/>
      <c r="M5778"/>
      <c r="N5778"/>
      <c r="O5778"/>
      <c r="P5778"/>
      <c r="Q5778"/>
      <c r="R5778"/>
      <c r="S5778"/>
      <c r="T5778"/>
      <c r="U5778"/>
      <c r="V5778"/>
      <c r="W5778"/>
      <c r="X5778"/>
      <c r="Y5778"/>
      <c r="Z5778"/>
      <c r="AA5778"/>
      <c r="AB5778"/>
      <c r="AC5778"/>
      <c r="AD5778"/>
      <c r="AE5778"/>
      <c r="AF5778"/>
      <c r="AG5778"/>
      <c r="AH5778"/>
      <c r="AI5778"/>
      <c r="AJ5778"/>
      <c r="AK5778"/>
      <c r="AL5778"/>
      <c r="AM5778"/>
      <c r="AN5778"/>
      <c r="AO5778"/>
      <c r="AP5778"/>
      <c r="AQ5778"/>
      <c r="AR5778"/>
      <c r="AS5778"/>
      <c r="AT5778"/>
      <c r="AU5778"/>
      <c r="AV5778"/>
      <c r="AW5778"/>
      <c r="AX5778"/>
      <c r="AY5778"/>
      <c r="AZ5778"/>
      <c r="BA5778"/>
      <c r="BB5778"/>
      <c r="BC5778"/>
      <c r="BD5778"/>
      <c r="BE5778"/>
      <c r="BF5778"/>
      <c r="BG5778"/>
      <c r="BH5778"/>
      <c r="BI5778"/>
      <c r="BJ5778"/>
      <c r="BK5778"/>
      <c r="BL5778"/>
      <c r="BM5778"/>
      <c r="BN5778"/>
      <c r="BO5778"/>
      <c r="BP5778"/>
      <c r="BQ5778"/>
      <c r="BR5778"/>
      <c r="BS5778"/>
      <c r="BT5778"/>
      <c r="BU5778"/>
      <c r="BV5778"/>
      <c r="BW5778"/>
      <c r="BX5778"/>
      <c r="BY5778"/>
      <c r="BZ5778"/>
      <c r="CA5778"/>
      <c r="CB5778"/>
      <c r="CC5778"/>
      <c r="CD5778"/>
      <c r="CE5778"/>
      <c r="CF5778"/>
      <c r="CG5778"/>
      <c r="CH5778"/>
      <c r="CI5778"/>
      <c r="CJ5778"/>
      <c r="CK5778"/>
      <c r="CL5778"/>
      <c r="CM5778"/>
      <c r="CN5778"/>
      <c r="CO5778"/>
      <c r="CP5778"/>
      <c r="CQ5778"/>
      <c r="CR5778"/>
      <c r="CS5778"/>
      <c r="CT5778"/>
      <c r="CU5778"/>
      <c r="CV5778"/>
    </row>
    <row r="5779" spans="10:100" x14ac:dyDescent="0.25">
      <c r="J5779"/>
      <c r="K5779"/>
      <c r="L5779"/>
      <c r="M5779"/>
      <c r="N5779"/>
      <c r="O5779"/>
      <c r="P5779"/>
      <c r="Q5779"/>
      <c r="R5779"/>
      <c r="S5779"/>
      <c r="T5779"/>
      <c r="U5779"/>
      <c r="V5779"/>
      <c r="W5779"/>
      <c r="X5779"/>
      <c r="Y5779"/>
      <c r="Z5779"/>
      <c r="AA5779"/>
      <c r="AB5779"/>
      <c r="AC5779"/>
      <c r="AD5779"/>
      <c r="AE5779"/>
      <c r="AF5779"/>
      <c r="AG5779"/>
      <c r="AH5779"/>
      <c r="AI5779"/>
      <c r="AJ5779"/>
      <c r="AK5779"/>
      <c r="AL5779"/>
      <c r="AM5779"/>
      <c r="AN5779"/>
      <c r="AO5779"/>
      <c r="AP5779"/>
      <c r="AQ5779"/>
      <c r="AR5779"/>
      <c r="AS5779"/>
      <c r="AT5779"/>
      <c r="AU5779"/>
      <c r="AV5779"/>
      <c r="AW5779"/>
      <c r="AX5779"/>
      <c r="AY5779"/>
      <c r="AZ5779"/>
      <c r="BA5779"/>
      <c r="BB5779"/>
      <c r="BC5779"/>
      <c r="BD5779"/>
      <c r="BE5779"/>
      <c r="BF5779"/>
      <c r="BG5779"/>
      <c r="BH5779"/>
      <c r="BI5779"/>
      <c r="BJ5779"/>
      <c r="BK5779"/>
      <c r="BL5779"/>
      <c r="BM5779"/>
      <c r="BN5779"/>
      <c r="BO5779"/>
      <c r="BP5779"/>
      <c r="BQ5779"/>
      <c r="BR5779"/>
      <c r="BS5779"/>
      <c r="BT5779"/>
      <c r="BU5779"/>
      <c r="BV5779"/>
      <c r="BW5779"/>
      <c r="BX5779"/>
      <c r="BY5779"/>
      <c r="BZ5779"/>
      <c r="CA5779"/>
      <c r="CB5779"/>
      <c r="CC5779"/>
      <c r="CD5779"/>
      <c r="CE5779"/>
      <c r="CF5779"/>
      <c r="CG5779"/>
      <c r="CH5779"/>
      <c r="CI5779"/>
      <c r="CJ5779"/>
      <c r="CK5779"/>
      <c r="CL5779"/>
      <c r="CM5779"/>
      <c r="CN5779"/>
      <c r="CO5779"/>
      <c r="CP5779"/>
      <c r="CQ5779"/>
      <c r="CR5779"/>
      <c r="CS5779"/>
      <c r="CT5779"/>
      <c r="CU5779"/>
      <c r="CV5779"/>
    </row>
    <row r="5780" spans="10:100" x14ac:dyDescent="0.25">
      <c r="J5780"/>
      <c r="K5780"/>
      <c r="L5780"/>
      <c r="M5780"/>
      <c r="N5780"/>
      <c r="O5780"/>
      <c r="P5780"/>
      <c r="Q5780"/>
      <c r="R5780"/>
      <c r="S5780"/>
      <c r="T5780"/>
      <c r="U5780"/>
      <c r="V5780"/>
      <c r="W5780"/>
      <c r="X5780"/>
      <c r="Y5780"/>
      <c r="Z5780"/>
      <c r="AA5780"/>
      <c r="AB5780"/>
      <c r="AC5780"/>
      <c r="AD5780"/>
      <c r="AE5780"/>
      <c r="AF5780"/>
      <c r="AG5780"/>
      <c r="AH5780"/>
      <c r="AI5780"/>
      <c r="AJ5780"/>
      <c r="AK5780"/>
      <c r="AL5780"/>
      <c r="AM5780"/>
      <c r="AN5780"/>
      <c r="AO5780"/>
      <c r="AP5780"/>
      <c r="AQ5780"/>
      <c r="AR5780"/>
      <c r="AS5780"/>
      <c r="AT5780"/>
      <c r="AU5780"/>
      <c r="AV5780"/>
      <c r="AW5780"/>
      <c r="AX5780"/>
      <c r="AY5780"/>
      <c r="AZ5780"/>
      <c r="BA5780"/>
      <c r="BB5780"/>
      <c r="BC5780"/>
      <c r="BD5780"/>
      <c r="BE5780"/>
      <c r="BF5780"/>
      <c r="BG5780"/>
      <c r="BH5780"/>
      <c r="BI5780"/>
      <c r="BJ5780"/>
      <c r="BK5780"/>
      <c r="BL5780"/>
      <c r="BM5780"/>
      <c r="BN5780"/>
      <c r="BO5780"/>
      <c r="BP5780"/>
      <c r="BQ5780"/>
      <c r="BR5780"/>
      <c r="BS5780"/>
      <c r="BT5780"/>
      <c r="BU5780"/>
      <c r="BV5780"/>
      <c r="BW5780"/>
      <c r="BX5780"/>
      <c r="BY5780"/>
      <c r="BZ5780"/>
      <c r="CA5780"/>
      <c r="CB5780"/>
      <c r="CC5780"/>
      <c r="CD5780"/>
      <c r="CE5780"/>
      <c r="CF5780"/>
      <c r="CG5780"/>
      <c r="CH5780"/>
      <c r="CI5780"/>
      <c r="CJ5780"/>
      <c r="CK5780"/>
      <c r="CL5780"/>
      <c r="CM5780"/>
      <c r="CN5780"/>
      <c r="CO5780"/>
      <c r="CP5780"/>
      <c r="CQ5780"/>
      <c r="CR5780"/>
      <c r="CS5780"/>
      <c r="CT5780"/>
      <c r="CU5780"/>
      <c r="CV5780"/>
    </row>
    <row r="5781" spans="10:100" x14ac:dyDescent="0.25">
      <c r="J5781"/>
      <c r="K5781"/>
      <c r="L5781"/>
      <c r="M5781"/>
      <c r="N5781"/>
      <c r="O5781"/>
      <c r="P5781"/>
      <c r="Q5781"/>
      <c r="R5781"/>
      <c r="S5781"/>
      <c r="T5781"/>
      <c r="U5781"/>
      <c r="V5781"/>
      <c r="W5781"/>
      <c r="X5781"/>
      <c r="Y5781"/>
      <c r="Z5781"/>
      <c r="AA5781"/>
      <c r="AB5781"/>
      <c r="AC5781"/>
      <c r="AD5781"/>
      <c r="AE5781"/>
      <c r="AF5781"/>
      <c r="AG5781"/>
      <c r="AH5781"/>
      <c r="AI5781"/>
      <c r="AJ5781"/>
      <c r="AK5781"/>
      <c r="AL5781"/>
      <c r="AM5781"/>
      <c r="AN5781"/>
      <c r="AO5781"/>
      <c r="AP5781"/>
      <c r="AQ5781"/>
      <c r="AR5781"/>
      <c r="AS5781"/>
      <c r="AT5781"/>
      <c r="AU5781"/>
      <c r="AV5781"/>
      <c r="AW5781"/>
      <c r="AX5781"/>
      <c r="AY5781"/>
      <c r="AZ5781"/>
      <c r="BA5781"/>
      <c r="BB5781"/>
      <c r="BC5781"/>
      <c r="BD5781"/>
      <c r="BE5781"/>
      <c r="BF5781"/>
      <c r="BG5781"/>
      <c r="BH5781"/>
      <c r="BI5781"/>
      <c r="BJ5781"/>
      <c r="BK5781"/>
      <c r="BL5781"/>
      <c r="BM5781"/>
      <c r="BN5781"/>
      <c r="BO5781"/>
      <c r="BP5781"/>
      <c r="BQ5781"/>
      <c r="BR5781"/>
      <c r="BS5781"/>
      <c r="BT5781"/>
      <c r="BU5781"/>
      <c r="BV5781"/>
      <c r="BW5781"/>
      <c r="BX5781"/>
      <c r="BY5781"/>
      <c r="BZ5781"/>
      <c r="CA5781"/>
      <c r="CB5781"/>
      <c r="CC5781"/>
      <c r="CD5781"/>
      <c r="CE5781"/>
      <c r="CF5781"/>
      <c r="CG5781"/>
      <c r="CH5781"/>
      <c r="CI5781"/>
      <c r="CJ5781"/>
      <c r="CK5781"/>
      <c r="CL5781"/>
      <c r="CM5781"/>
      <c r="CN5781"/>
      <c r="CO5781"/>
      <c r="CP5781"/>
      <c r="CQ5781"/>
      <c r="CR5781"/>
      <c r="CS5781"/>
      <c r="CT5781"/>
      <c r="CU5781"/>
      <c r="CV5781"/>
    </row>
    <row r="5782" spans="10:100" x14ac:dyDescent="0.25">
      <c r="J5782"/>
      <c r="K5782"/>
      <c r="L5782"/>
      <c r="M5782"/>
      <c r="N5782"/>
      <c r="O5782"/>
      <c r="P5782"/>
      <c r="Q5782"/>
      <c r="R5782"/>
      <c r="S5782"/>
      <c r="T5782"/>
      <c r="U5782"/>
      <c r="V5782"/>
      <c r="W5782"/>
      <c r="X5782"/>
      <c r="Y5782"/>
      <c r="Z5782"/>
      <c r="AA5782"/>
      <c r="AB5782"/>
      <c r="AC5782"/>
      <c r="AD5782"/>
      <c r="AE5782"/>
      <c r="AF5782"/>
      <c r="AG5782"/>
      <c r="AH5782"/>
      <c r="AI5782"/>
      <c r="AJ5782"/>
      <c r="AK5782"/>
      <c r="AL5782"/>
      <c r="AM5782"/>
      <c r="AN5782"/>
      <c r="AO5782"/>
      <c r="AP5782"/>
      <c r="AQ5782"/>
      <c r="AR5782"/>
      <c r="AS5782"/>
      <c r="AT5782"/>
      <c r="AU5782"/>
      <c r="AV5782"/>
      <c r="AW5782"/>
      <c r="AX5782"/>
      <c r="AY5782"/>
      <c r="AZ5782"/>
      <c r="BA5782"/>
      <c r="BB5782"/>
      <c r="BC5782"/>
      <c r="BD5782"/>
      <c r="BE5782"/>
      <c r="BF5782"/>
      <c r="BG5782"/>
      <c r="BH5782"/>
      <c r="BI5782"/>
      <c r="BJ5782"/>
      <c r="BK5782"/>
      <c r="BL5782"/>
      <c r="BM5782"/>
      <c r="BN5782"/>
      <c r="BO5782"/>
      <c r="BP5782"/>
      <c r="BQ5782"/>
      <c r="BR5782"/>
      <c r="BS5782"/>
      <c r="BT5782"/>
      <c r="BU5782"/>
      <c r="BV5782"/>
      <c r="BW5782"/>
      <c r="BX5782"/>
      <c r="BY5782"/>
      <c r="BZ5782"/>
      <c r="CA5782"/>
      <c r="CB5782"/>
      <c r="CC5782"/>
      <c r="CD5782"/>
      <c r="CE5782"/>
      <c r="CF5782"/>
      <c r="CG5782"/>
      <c r="CH5782"/>
      <c r="CI5782"/>
      <c r="CJ5782"/>
      <c r="CK5782"/>
      <c r="CL5782"/>
      <c r="CM5782"/>
      <c r="CN5782"/>
      <c r="CO5782"/>
      <c r="CP5782"/>
      <c r="CQ5782"/>
      <c r="CR5782"/>
      <c r="CS5782"/>
      <c r="CT5782"/>
      <c r="CU5782"/>
      <c r="CV5782"/>
    </row>
    <row r="5783" spans="10:100" x14ac:dyDescent="0.25">
      <c r="J5783"/>
      <c r="K5783"/>
      <c r="L5783"/>
      <c r="M5783"/>
      <c r="N5783"/>
      <c r="O5783"/>
      <c r="P5783"/>
      <c r="Q5783"/>
      <c r="R5783"/>
      <c r="S5783"/>
      <c r="T5783"/>
      <c r="U5783"/>
      <c r="V5783"/>
      <c r="W5783"/>
      <c r="X5783"/>
      <c r="Y5783"/>
      <c r="Z5783"/>
      <c r="AA5783"/>
      <c r="AB5783"/>
      <c r="AC5783"/>
      <c r="AD5783"/>
      <c r="AE5783"/>
      <c r="AF5783"/>
      <c r="AG5783"/>
      <c r="AH5783"/>
      <c r="AI5783"/>
      <c r="AJ5783"/>
      <c r="AK5783"/>
      <c r="AL5783"/>
      <c r="AM5783"/>
      <c r="AN5783"/>
      <c r="AO5783"/>
      <c r="AP5783"/>
      <c r="AQ5783"/>
      <c r="AR5783"/>
      <c r="AS5783"/>
      <c r="AT5783"/>
      <c r="AU5783"/>
      <c r="AV5783"/>
      <c r="AW5783"/>
      <c r="AX5783"/>
      <c r="AY5783"/>
      <c r="AZ5783"/>
      <c r="BA5783"/>
      <c r="BB5783"/>
      <c r="BC5783"/>
      <c r="BD5783"/>
      <c r="BE5783"/>
      <c r="BF5783"/>
      <c r="BG5783"/>
      <c r="BH5783"/>
      <c r="BI5783"/>
      <c r="BJ5783"/>
      <c r="BK5783"/>
      <c r="BL5783"/>
      <c r="BM5783"/>
      <c r="BN5783"/>
      <c r="BO5783"/>
      <c r="BP5783"/>
      <c r="BQ5783"/>
      <c r="BR5783"/>
      <c r="BS5783"/>
      <c r="BT5783"/>
      <c r="BU5783"/>
      <c r="BV5783"/>
      <c r="BW5783"/>
      <c r="BX5783"/>
      <c r="BY5783"/>
      <c r="BZ5783"/>
      <c r="CA5783"/>
      <c r="CB5783"/>
      <c r="CC5783"/>
      <c r="CD5783"/>
      <c r="CE5783"/>
      <c r="CF5783"/>
      <c r="CG5783"/>
      <c r="CH5783"/>
      <c r="CI5783"/>
      <c r="CJ5783"/>
      <c r="CK5783"/>
      <c r="CL5783"/>
      <c r="CM5783"/>
      <c r="CN5783"/>
      <c r="CO5783"/>
      <c r="CP5783"/>
      <c r="CQ5783"/>
      <c r="CR5783"/>
      <c r="CS5783"/>
      <c r="CT5783"/>
      <c r="CU5783"/>
      <c r="CV5783"/>
    </row>
    <row r="5784" spans="10:100" x14ac:dyDescent="0.25">
      <c r="J5784"/>
      <c r="K5784"/>
      <c r="L5784"/>
      <c r="M5784"/>
      <c r="N5784"/>
      <c r="O5784"/>
      <c r="P5784"/>
      <c r="Q5784"/>
      <c r="R5784"/>
      <c r="S5784"/>
      <c r="T5784"/>
      <c r="U5784"/>
      <c r="V5784"/>
      <c r="W5784"/>
      <c r="X5784"/>
      <c r="Y5784"/>
      <c r="Z5784"/>
      <c r="AA5784"/>
      <c r="AB5784"/>
      <c r="AC5784"/>
      <c r="AD5784"/>
      <c r="AE5784"/>
      <c r="AF5784"/>
      <c r="AG5784"/>
      <c r="AH5784"/>
      <c r="AI5784"/>
      <c r="AJ5784"/>
      <c r="AK5784"/>
      <c r="AL5784"/>
      <c r="AM5784"/>
      <c r="AN5784"/>
      <c r="AO5784"/>
      <c r="AP5784"/>
      <c r="AQ5784"/>
      <c r="AR5784"/>
      <c r="AS5784"/>
      <c r="AT5784"/>
      <c r="AU5784"/>
      <c r="AV5784"/>
      <c r="AW5784"/>
      <c r="AX5784"/>
      <c r="AY5784"/>
      <c r="AZ5784"/>
      <c r="BA5784"/>
      <c r="BB5784"/>
      <c r="BC5784"/>
      <c r="BD5784"/>
      <c r="BE5784"/>
      <c r="BF5784"/>
      <c r="BG5784"/>
      <c r="BH5784"/>
      <c r="BI5784"/>
      <c r="BJ5784"/>
      <c r="BK5784"/>
      <c r="BL5784"/>
      <c r="BM5784"/>
      <c r="BN5784"/>
      <c r="BO5784"/>
      <c r="BP5784"/>
      <c r="BQ5784"/>
      <c r="BR5784"/>
      <c r="BS5784"/>
      <c r="BT5784"/>
      <c r="BU5784"/>
      <c r="BV5784"/>
      <c r="BW5784"/>
      <c r="BX5784"/>
      <c r="BY5784"/>
      <c r="BZ5784"/>
      <c r="CA5784"/>
      <c r="CB5784"/>
      <c r="CC5784"/>
      <c r="CD5784"/>
      <c r="CE5784"/>
      <c r="CF5784"/>
      <c r="CG5784"/>
      <c r="CH5784"/>
      <c r="CI5784"/>
      <c r="CJ5784"/>
      <c r="CK5784"/>
      <c r="CL5784"/>
      <c r="CM5784"/>
      <c r="CN5784"/>
      <c r="CO5784"/>
      <c r="CP5784"/>
      <c r="CQ5784"/>
      <c r="CR5784"/>
      <c r="CS5784"/>
      <c r="CT5784"/>
      <c r="CU5784"/>
      <c r="CV5784"/>
    </row>
    <row r="5785" spans="10:100" x14ac:dyDescent="0.25">
      <c r="J5785"/>
      <c r="K5785"/>
      <c r="L5785"/>
      <c r="M5785"/>
      <c r="N5785"/>
      <c r="O5785"/>
      <c r="P5785"/>
      <c r="Q5785"/>
      <c r="R5785"/>
      <c r="S5785"/>
      <c r="T5785"/>
      <c r="U5785"/>
      <c r="V5785"/>
      <c r="W5785"/>
      <c r="X5785"/>
      <c r="Y5785"/>
      <c r="Z5785"/>
      <c r="AA5785"/>
      <c r="AB5785"/>
      <c r="AC5785"/>
      <c r="AD5785"/>
      <c r="AE5785"/>
      <c r="AF5785"/>
      <c r="AG5785"/>
      <c r="AH5785"/>
      <c r="AI5785"/>
      <c r="AJ5785"/>
      <c r="AK5785"/>
      <c r="AL5785"/>
      <c r="AM5785"/>
      <c r="AN5785"/>
      <c r="AO5785"/>
      <c r="AP5785"/>
      <c r="AQ5785"/>
      <c r="AR5785"/>
      <c r="AS5785"/>
      <c r="AT5785"/>
      <c r="AU5785"/>
      <c r="AV5785"/>
      <c r="AW5785"/>
      <c r="AX5785"/>
      <c r="AY5785"/>
      <c r="AZ5785"/>
      <c r="BA5785"/>
      <c r="BB5785"/>
      <c r="BC5785"/>
      <c r="BD5785"/>
      <c r="BE5785"/>
      <c r="BF5785"/>
      <c r="BG5785"/>
      <c r="BH5785"/>
      <c r="BI5785"/>
      <c r="BJ5785"/>
      <c r="BK5785"/>
      <c r="BL5785"/>
      <c r="BM5785"/>
      <c r="BN5785"/>
      <c r="BO5785"/>
      <c r="BP5785"/>
      <c r="BQ5785"/>
      <c r="BR5785"/>
      <c r="BS5785"/>
      <c r="BT5785"/>
      <c r="BU5785"/>
      <c r="BV5785"/>
      <c r="BW5785"/>
      <c r="BX5785"/>
      <c r="BY5785"/>
      <c r="BZ5785"/>
      <c r="CA5785"/>
      <c r="CB5785"/>
      <c r="CC5785"/>
      <c r="CD5785"/>
      <c r="CE5785"/>
      <c r="CF5785"/>
      <c r="CG5785"/>
      <c r="CH5785"/>
      <c r="CI5785"/>
      <c r="CJ5785"/>
      <c r="CK5785"/>
      <c r="CL5785"/>
      <c r="CM5785"/>
      <c r="CN5785"/>
      <c r="CO5785"/>
      <c r="CP5785"/>
      <c r="CQ5785"/>
      <c r="CR5785"/>
      <c r="CS5785"/>
      <c r="CT5785"/>
      <c r="CU5785"/>
      <c r="CV5785"/>
    </row>
    <row r="5786" spans="10:100" x14ac:dyDescent="0.25">
      <c r="J5786"/>
      <c r="K5786"/>
      <c r="L5786"/>
      <c r="M5786"/>
      <c r="N5786"/>
      <c r="O5786"/>
      <c r="P5786"/>
      <c r="Q5786"/>
      <c r="R5786"/>
      <c r="S5786"/>
      <c r="T5786"/>
      <c r="U5786"/>
      <c r="V5786"/>
      <c r="W5786"/>
      <c r="X5786"/>
      <c r="Y5786"/>
      <c r="Z5786"/>
      <c r="AA5786"/>
      <c r="AB5786"/>
      <c r="AC5786"/>
      <c r="AD5786"/>
      <c r="AE5786"/>
      <c r="AF5786"/>
      <c r="AG5786"/>
      <c r="AH5786"/>
      <c r="AI5786"/>
      <c r="AJ5786"/>
      <c r="AK5786"/>
      <c r="AL5786"/>
      <c r="AM5786"/>
      <c r="AN5786"/>
      <c r="AO5786"/>
      <c r="AP5786"/>
      <c r="AQ5786"/>
      <c r="AR5786"/>
      <c r="AS5786"/>
      <c r="AT5786"/>
      <c r="AU5786"/>
      <c r="AV5786"/>
      <c r="AW5786"/>
      <c r="AX5786"/>
      <c r="AY5786"/>
      <c r="AZ5786"/>
      <c r="BA5786"/>
      <c r="BB5786"/>
      <c r="BC5786"/>
      <c r="BD5786"/>
      <c r="BE5786"/>
      <c r="BF5786"/>
      <c r="BG5786"/>
      <c r="BH5786"/>
      <c r="BI5786"/>
      <c r="BJ5786"/>
      <c r="BK5786"/>
      <c r="BL5786"/>
      <c r="BM5786"/>
      <c r="BN5786"/>
      <c r="BO5786"/>
      <c r="BP5786"/>
      <c r="BQ5786"/>
      <c r="BR5786"/>
      <c r="BS5786"/>
      <c r="BT5786"/>
      <c r="BU5786"/>
      <c r="BV5786"/>
      <c r="BW5786"/>
      <c r="BX5786"/>
      <c r="BY5786"/>
      <c r="BZ5786"/>
      <c r="CA5786"/>
      <c r="CB5786"/>
      <c r="CC5786"/>
      <c r="CD5786"/>
      <c r="CE5786"/>
      <c r="CF5786"/>
      <c r="CG5786"/>
      <c r="CH5786"/>
      <c r="CI5786"/>
      <c r="CJ5786"/>
      <c r="CK5786"/>
      <c r="CL5786"/>
      <c r="CM5786"/>
      <c r="CN5786"/>
      <c r="CO5786"/>
      <c r="CP5786"/>
      <c r="CQ5786"/>
      <c r="CR5786"/>
      <c r="CS5786"/>
      <c r="CT5786"/>
      <c r="CU5786"/>
      <c r="CV5786"/>
    </row>
    <row r="5787" spans="10:100" x14ac:dyDescent="0.25">
      <c r="J5787"/>
      <c r="K5787"/>
      <c r="L5787"/>
      <c r="M5787"/>
      <c r="N5787"/>
      <c r="O5787"/>
      <c r="P5787"/>
      <c r="Q5787"/>
      <c r="R5787"/>
      <c r="S5787"/>
      <c r="T5787"/>
      <c r="U5787"/>
      <c r="V5787"/>
      <c r="W5787"/>
      <c r="X5787"/>
      <c r="Y5787"/>
      <c r="Z5787"/>
      <c r="AA5787"/>
      <c r="AB5787"/>
      <c r="AC5787"/>
      <c r="AD5787"/>
      <c r="AE5787"/>
      <c r="AF5787"/>
      <c r="AG5787"/>
      <c r="AH5787"/>
      <c r="AI5787"/>
      <c r="AJ5787"/>
      <c r="AK5787"/>
      <c r="AL5787"/>
      <c r="AM5787"/>
      <c r="AN5787"/>
      <c r="AO5787"/>
      <c r="AP5787"/>
      <c r="AQ5787"/>
      <c r="AR5787"/>
      <c r="AS5787"/>
      <c r="AT5787"/>
      <c r="AU5787"/>
      <c r="AV5787"/>
      <c r="AW5787"/>
      <c r="AX5787"/>
      <c r="AY5787"/>
      <c r="AZ5787"/>
      <c r="BA5787"/>
      <c r="BB5787"/>
      <c r="BC5787"/>
      <c r="BD5787"/>
      <c r="BE5787"/>
      <c r="BF5787"/>
      <c r="BG5787"/>
      <c r="BH5787"/>
      <c r="BI5787"/>
      <c r="BJ5787"/>
      <c r="BK5787"/>
      <c r="BL5787"/>
      <c r="BM5787"/>
      <c r="BN5787"/>
      <c r="BO5787"/>
      <c r="BP5787"/>
      <c r="BQ5787"/>
      <c r="BR5787"/>
      <c r="BS5787"/>
      <c r="BT5787"/>
      <c r="BU5787"/>
      <c r="BV5787"/>
      <c r="BW5787"/>
      <c r="BX5787"/>
      <c r="BY5787"/>
      <c r="BZ5787"/>
      <c r="CA5787"/>
      <c r="CB5787"/>
      <c r="CC5787"/>
      <c r="CD5787"/>
      <c r="CE5787"/>
      <c r="CF5787"/>
      <c r="CG5787"/>
      <c r="CH5787"/>
      <c r="CI5787"/>
      <c r="CJ5787"/>
      <c r="CK5787"/>
      <c r="CL5787"/>
      <c r="CM5787"/>
      <c r="CN5787"/>
      <c r="CO5787"/>
      <c r="CP5787"/>
      <c r="CQ5787"/>
      <c r="CR5787"/>
      <c r="CS5787"/>
      <c r="CT5787"/>
      <c r="CU5787"/>
      <c r="CV5787"/>
    </row>
    <row r="5788" spans="10:100" x14ac:dyDescent="0.25">
      <c r="J5788"/>
      <c r="K5788"/>
      <c r="L5788"/>
      <c r="M5788"/>
      <c r="N5788"/>
      <c r="O5788"/>
      <c r="P5788"/>
      <c r="Q5788"/>
      <c r="R5788"/>
      <c r="S5788"/>
      <c r="T5788"/>
      <c r="U5788"/>
      <c r="V5788"/>
      <c r="W5788"/>
      <c r="X5788"/>
      <c r="Y5788"/>
      <c r="Z5788"/>
      <c r="AA5788"/>
      <c r="AB5788"/>
      <c r="AC5788"/>
      <c r="AD5788"/>
      <c r="AE5788"/>
      <c r="AF5788"/>
      <c r="AG5788"/>
      <c r="AH5788"/>
      <c r="AI5788"/>
      <c r="AJ5788"/>
      <c r="AK5788"/>
      <c r="AL5788"/>
      <c r="AM5788"/>
      <c r="AN5788"/>
      <c r="AO5788"/>
      <c r="AP5788"/>
      <c r="AQ5788"/>
      <c r="AR5788"/>
      <c r="AS5788"/>
      <c r="AT5788"/>
      <c r="AU5788"/>
      <c r="AV5788"/>
      <c r="AW5788"/>
      <c r="AX5788"/>
      <c r="AY5788"/>
      <c r="AZ5788"/>
      <c r="BA5788"/>
      <c r="BB5788"/>
      <c r="BC5788"/>
      <c r="BD5788"/>
      <c r="BE5788"/>
      <c r="BF5788"/>
      <c r="BG5788"/>
      <c r="BH5788"/>
      <c r="BI5788"/>
      <c r="BJ5788"/>
      <c r="BK5788"/>
      <c r="BL5788"/>
      <c r="BM5788"/>
      <c r="BN5788"/>
      <c r="BO5788"/>
      <c r="BP5788"/>
      <c r="BQ5788"/>
      <c r="BR5788"/>
      <c r="BS5788"/>
      <c r="BT5788"/>
      <c r="BU5788"/>
      <c r="BV5788"/>
      <c r="BW5788"/>
      <c r="BX5788"/>
      <c r="BY5788"/>
      <c r="BZ5788"/>
      <c r="CA5788"/>
      <c r="CB5788"/>
      <c r="CC5788"/>
      <c r="CD5788"/>
      <c r="CE5788"/>
      <c r="CF5788"/>
      <c r="CG5788"/>
      <c r="CH5788"/>
      <c r="CI5788"/>
      <c r="CJ5788"/>
      <c r="CK5788"/>
      <c r="CL5788"/>
      <c r="CM5788"/>
      <c r="CN5788"/>
      <c r="CO5788"/>
      <c r="CP5788"/>
      <c r="CQ5788"/>
      <c r="CR5788"/>
      <c r="CS5788"/>
      <c r="CT5788"/>
      <c r="CU5788"/>
      <c r="CV5788"/>
    </row>
    <row r="5789" spans="10:100" x14ac:dyDescent="0.25">
      <c r="J5789"/>
      <c r="K5789"/>
      <c r="L5789"/>
      <c r="M5789"/>
      <c r="N5789"/>
      <c r="O5789"/>
      <c r="P5789"/>
      <c r="Q5789"/>
      <c r="R5789"/>
      <c r="S5789"/>
      <c r="T5789"/>
      <c r="U5789"/>
      <c r="V5789"/>
      <c r="W5789"/>
      <c r="X5789"/>
      <c r="Y5789"/>
      <c r="Z5789"/>
      <c r="AA5789"/>
      <c r="AB5789"/>
      <c r="AC5789"/>
      <c r="AD5789"/>
      <c r="AE5789"/>
      <c r="AF5789"/>
      <c r="AG5789"/>
      <c r="AH5789"/>
      <c r="AI5789"/>
      <c r="AJ5789"/>
      <c r="AK5789"/>
      <c r="AL5789"/>
      <c r="AM5789"/>
      <c r="AN5789"/>
      <c r="AO5789"/>
      <c r="AP5789"/>
      <c r="AQ5789"/>
      <c r="AR5789"/>
      <c r="AS5789"/>
      <c r="AT5789"/>
      <c r="AU5789"/>
      <c r="AV5789"/>
      <c r="AW5789"/>
      <c r="AX5789"/>
      <c r="AY5789"/>
      <c r="AZ5789"/>
      <c r="BA5789"/>
      <c r="BB5789"/>
      <c r="BC5789"/>
      <c r="BD5789"/>
      <c r="BE5789"/>
      <c r="BF5789"/>
      <c r="BG5789"/>
      <c r="BH5789"/>
      <c r="BI5789"/>
      <c r="BJ5789"/>
      <c r="BK5789"/>
      <c r="BL5789"/>
      <c r="BM5789"/>
      <c r="BN5789"/>
      <c r="BO5789"/>
      <c r="BP5789"/>
      <c r="BQ5789"/>
      <c r="BR5789"/>
      <c r="BS5789"/>
      <c r="BT5789"/>
      <c r="BU5789"/>
      <c r="BV5789"/>
      <c r="BW5789"/>
      <c r="BX5789"/>
      <c r="BY5789"/>
      <c r="BZ5789"/>
      <c r="CA5789"/>
      <c r="CB5789"/>
      <c r="CC5789"/>
      <c r="CD5789"/>
      <c r="CE5789"/>
      <c r="CF5789"/>
      <c r="CG5789"/>
      <c r="CH5789"/>
      <c r="CI5789"/>
      <c r="CJ5789"/>
      <c r="CK5789"/>
      <c r="CL5789"/>
      <c r="CM5789"/>
      <c r="CN5789"/>
      <c r="CO5789"/>
      <c r="CP5789"/>
      <c r="CQ5789"/>
      <c r="CR5789"/>
      <c r="CS5789"/>
      <c r="CT5789"/>
      <c r="CU5789"/>
      <c r="CV5789"/>
    </row>
    <row r="5790" spans="10:100" x14ac:dyDescent="0.25">
      <c r="J5790"/>
      <c r="K5790"/>
      <c r="L5790"/>
      <c r="M5790"/>
      <c r="N5790"/>
      <c r="O5790"/>
      <c r="P5790"/>
      <c r="Q5790"/>
      <c r="R5790"/>
      <c r="S5790"/>
      <c r="T5790"/>
      <c r="U5790"/>
      <c r="V5790"/>
      <c r="W5790"/>
      <c r="X5790"/>
      <c r="Y5790"/>
      <c r="Z5790"/>
      <c r="AA5790"/>
      <c r="AB5790"/>
      <c r="AC5790"/>
      <c r="AD5790"/>
      <c r="AE5790"/>
      <c r="AF5790"/>
      <c r="AG5790"/>
      <c r="AH5790"/>
      <c r="AI5790"/>
      <c r="AJ5790"/>
      <c r="AK5790"/>
      <c r="AL5790"/>
      <c r="AM5790"/>
      <c r="AN5790"/>
      <c r="AO5790"/>
      <c r="AP5790"/>
      <c r="AQ5790"/>
      <c r="AR5790"/>
      <c r="AS5790"/>
      <c r="AT5790"/>
      <c r="AU5790"/>
      <c r="AV5790"/>
      <c r="AW5790"/>
      <c r="AX5790"/>
      <c r="AY5790"/>
      <c r="AZ5790"/>
      <c r="BA5790"/>
      <c r="BB5790"/>
      <c r="BC5790"/>
      <c r="BD5790"/>
      <c r="BE5790"/>
      <c r="BF5790"/>
      <c r="BG5790"/>
      <c r="BH5790"/>
      <c r="BI5790"/>
      <c r="BJ5790"/>
      <c r="BK5790"/>
      <c r="BL5790"/>
      <c r="BM5790"/>
      <c r="BN5790"/>
      <c r="BO5790"/>
      <c r="BP5790"/>
      <c r="BQ5790"/>
      <c r="BR5790"/>
      <c r="BS5790"/>
      <c r="BT5790"/>
      <c r="BU5790"/>
      <c r="BV5790"/>
      <c r="BW5790"/>
      <c r="BX5790"/>
      <c r="BY5790"/>
      <c r="BZ5790"/>
      <c r="CA5790"/>
      <c r="CB5790"/>
      <c r="CC5790"/>
      <c r="CD5790"/>
      <c r="CE5790"/>
      <c r="CF5790"/>
      <c r="CG5790"/>
      <c r="CH5790"/>
      <c r="CI5790"/>
      <c r="CJ5790"/>
      <c r="CK5790"/>
      <c r="CL5790"/>
      <c r="CM5790"/>
      <c r="CN5790"/>
      <c r="CO5790"/>
      <c r="CP5790"/>
      <c r="CQ5790"/>
      <c r="CR5790"/>
      <c r="CS5790"/>
      <c r="CT5790"/>
      <c r="CU5790"/>
      <c r="CV5790"/>
    </row>
    <row r="5791" spans="10:100" x14ac:dyDescent="0.25">
      <c r="J5791"/>
      <c r="K5791"/>
      <c r="L5791"/>
      <c r="M5791"/>
      <c r="N5791"/>
      <c r="O5791"/>
      <c r="P5791"/>
      <c r="Q5791"/>
      <c r="R5791"/>
      <c r="S5791"/>
      <c r="T5791"/>
      <c r="U5791"/>
      <c r="V5791"/>
      <c r="W5791"/>
      <c r="X5791"/>
      <c r="Y5791"/>
      <c r="Z5791"/>
      <c r="AA5791"/>
      <c r="AB5791"/>
      <c r="AC5791"/>
      <c r="AD5791"/>
      <c r="AE5791"/>
      <c r="AF5791"/>
      <c r="AG5791"/>
      <c r="AH5791"/>
      <c r="AI5791"/>
      <c r="AJ5791"/>
      <c r="AK5791"/>
      <c r="AL5791"/>
      <c r="AM5791"/>
      <c r="AN5791"/>
      <c r="AO5791"/>
      <c r="AP5791"/>
      <c r="AQ5791"/>
      <c r="AR5791"/>
      <c r="AS5791"/>
      <c r="AT5791"/>
      <c r="AU5791"/>
      <c r="AV5791"/>
      <c r="AW5791"/>
      <c r="AX5791"/>
      <c r="AY5791"/>
      <c r="AZ5791"/>
      <c r="BA5791"/>
      <c r="BB5791"/>
      <c r="BC5791"/>
      <c r="BD5791"/>
      <c r="BE5791"/>
      <c r="BF5791"/>
      <c r="BG5791"/>
      <c r="BH5791"/>
      <c r="BI5791"/>
      <c r="BJ5791"/>
      <c r="BK5791"/>
      <c r="BL5791"/>
      <c r="BM5791"/>
      <c r="BN5791"/>
      <c r="BO5791"/>
      <c r="BP5791"/>
      <c r="BQ5791"/>
      <c r="BR5791"/>
      <c r="BS5791"/>
      <c r="BT5791"/>
      <c r="BU5791"/>
      <c r="BV5791"/>
      <c r="BW5791"/>
      <c r="BX5791"/>
      <c r="BY5791"/>
      <c r="BZ5791"/>
      <c r="CA5791"/>
      <c r="CB5791"/>
      <c r="CC5791"/>
      <c r="CD5791"/>
      <c r="CE5791"/>
      <c r="CF5791"/>
      <c r="CG5791"/>
      <c r="CH5791"/>
      <c r="CI5791"/>
      <c r="CJ5791"/>
      <c r="CK5791"/>
      <c r="CL5791"/>
      <c r="CM5791"/>
      <c r="CN5791"/>
      <c r="CO5791"/>
      <c r="CP5791"/>
      <c r="CQ5791"/>
      <c r="CR5791"/>
      <c r="CS5791"/>
      <c r="CT5791"/>
      <c r="CU5791"/>
      <c r="CV5791"/>
    </row>
    <row r="5792" spans="10:100" x14ac:dyDescent="0.25">
      <c r="J5792"/>
      <c r="K5792"/>
      <c r="L5792"/>
      <c r="M5792"/>
      <c r="N5792"/>
      <c r="O5792"/>
      <c r="P5792"/>
      <c r="Q5792"/>
      <c r="R5792"/>
      <c r="S5792"/>
      <c r="T5792"/>
      <c r="U5792"/>
      <c r="V5792"/>
      <c r="W5792"/>
      <c r="X5792"/>
      <c r="Y5792"/>
      <c r="Z5792"/>
      <c r="AA5792"/>
      <c r="AB5792"/>
      <c r="AC5792"/>
      <c r="AD5792"/>
      <c r="AE5792"/>
      <c r="AF5792"/>
      <c r="AG5792"/>
      <c r="AH5792"/>
      <c r="AI5792"/>
      <c r="AJ5792"/>
      <c r="AK5792"/>
      <c r="AL5792"/>
      <c r="AM5792"/>
      <c r="AN5792"/>
      <c r="AO5792"/>
      <c r="AP5792"/>
      <c r="AQ5792"/>
      <c r="AR5792"/>
      <c r="AS5792"/>
      <c r="AT5792"/>
      <c r="AU5792"/>
      <c r="AV5792"/>
      <c r="AW5792"/>
      <c r="AX5792"/>
      <c r="AY5792"/>
      <c r="AZ5792"/>
      <c r="BA5792"/>
      <c r="BB5792"/>
      <c r="BC5792"/>
      <c r="BD5792"/>
      <c r="BE5792"/>
      <c r="BF5792"/>
      <c r="BG5792"/>
      <c r="BH5792"/>
      <c r="BI5792"/>
      <c r="BJ5792"/>
      <c r="BK5792"/>
      <c r="BL5792"/>
      <c r="BM5792"/>
      <c r="BN5792"/>
      <c r="BO5792"/>
      <c r="BP5792"/>
      <c r="BQ5792"/>
      <c r="BR5792"/>
      <c r="BS5792"/>
      <c r="BT5792"/>
      <c r="BU5792"/>
      <c r="BV5792"/>
      <c r="BW5792"/>
      <c r="BX5792"/>
      <c r="BY5792"/>
      <c r="BZ5792"/>
      <c r="CA5792"/>
      <c r="CB5792"/>
      <c r="CC5792"/>
      <c r="CD5792"/>
      <c r="CE5792"/>
      <c r="CF5792"/>
      <c r="CG5792"/>
      <c r="CH5792"/>
      <c r="CI5792"/>
      <c r="CJ5792"/>
      <c r="CK5792"/>
      <c r="CL5792"/>
      <c r="CM5792"/>
      <c r="CN5792"/>
      <c r="CO5792"/>
      <c r="CP5792"/>
      <c r="CQ5792"/>
      <c r="CR5792"/>
      <c r="CS5792"/>
      <c r="CT5792"/>
      <c r="CU5792"/>
      <c r="CV5792"/>
    </row>
    <row r="5793" spans="10:100" x14ac:dyDescent="0.25">
      <c r="J5793"/>
      <c r="K5793"/>
      <c r="L5793"/>
      <c r="M5793"/>
      <c r="N5793"/>
      <c r="O5793"/>
      <c r="P5793"/>
      <c r="Q5793"/>
      <c r="R5793"/>
      <c r="S5793"/>
      <c r="T5793"/>
      <c r="U5793"/>
      <c r="V5793"/>
      <c r="W5793"/>
      <c r="X5793"/>
      <c r="Y5793"/>
      <c r="Z5793"/>
      <c r="AA5793"/>
      <c r="AB5793"/>
      <c r="AC5793"/>
      <c r="AD5793"/>
      <c r="AE5793"/>
      <c r="AF5793"/>
      <c r="AG5793"/>
      <c r="AH5793"/>
      <c r="AI5793"/>
      <c r="AJ5793"/>
      <c r="AK5793"/>
      <c r="AL5793"/>
      <c r="AM5793"/>
      <c r="AN5793"/>
      <c r="AO5793"/>
      <c r="AP5793"/>
      <c r="AQ5793"/>
      <c r="AR5793"/>
      <c r="AS5793"/>
      <c r="AT5793"/>
      <c r="AU5793"/>
      <c r="AV5793"/>
      <c r="AW5793"/>
      <c r="AX5793"/>
      <c r="AY5793"/>
      <c r="AZ5793"/>
      <c r="BA5793"/>
      <c r="BB5793"/>
      <c r="BC5793"/>
      <c r="BD5793"/>
      <c r="BE5793"/>
      <c r="BF5793"/>
      <c r="BG5793"/>
      <c r="BH5793"/>
      <c r="BI5793"/>
      <c r="BJ5793"/>
      <c r="BK5793"/>
      <c r="BL5793"/>
      <c r="BM5793"/>
      <c r="BN5793"/>
      <c r="BO5793"/>
      <c r="BP5793"/>
      <c r="BQ5793"/>
      <c r="BR5793"/>
      <c r="BS5793"/>
      <c r="BT5793"/>
      <c r="BU5793"/>
      <c r="BV5793"/>
      <c r="BW5793"/>
      <c r="BX5793"/>
      <c r="BY5793"/>
      <c r="BZ5793"/>
      <c r="CA5793"/>
      <c r="CB5793"/>
      <c r="CC5793"/>
      <c r="CD5793"/>
      <c r="CE5793"/>
      <c r="CF5793"/>
      <c r="CG5793"/>
      <c r="CH5793"/>
      <c r="CI5793"/>
      <c r="CJ5793"/>
      <c r="CK5793"/>
      <c r="CL5793"/>
      <c r="CM5793"/>
      <c r="CN5793"/>
      <c r="CO5793"/>
      <c r="CP5793"/>
      <c r="CQ5793"/>
      <c r="CR5793"/>
      <c r="CS5793"/>
      <c r="CT5793"/>
      <c r="CU5793"/>
      <c r="CV5793"/>
    </row>
    <row r="5794" spans="10:100" x14ac:dyDescent="0.25">
      <c r="J5794"/>
      <c r="K5794"/>
      <c r="L5794"/>
      <c r="M5794"/>
      <c r="N5794"/>
      <c r="O5794"/>
      <c r="P5794"/>
      <c r="Q5794"/>
      <c r="R5794"/>
      <c r="S5794"/>
      <c r="T5794"/>
      <c r="U5794"/>
      <c r="V5794"/>
      <c r="W5794"/>
      <c r="X5794"/>
      <c r="Y5794"/>
      <c r="Z5794"/>
      <c r="AA5794"/>
      <c r="AB5794"/>
      <c r="AC5794"/>
      <c r="AD5794"/>
      <c r="AE5794"/>
      <c r="AF5794"/>
      <c r="AG5794"/>
      <c r="AH5794"/>
      <c r="AI5794"/>
      <c r="AJ5794"/>
      <c r="AK5794"/>
      <c r="AL5794"/>
      <c r="AM5794"/>
      <c r="AN5794"/>
      <c r="AO5794"/>
      <c r="AP5794"/>
      <c r="AQ5794"/>
      <c r="AR5794"/>
      <c r="AS5794"/>
      <c r="AT5794"/>
      <c r="AU5794"/>
      <c r="AV5794"/>
      <c r="AW5794"/>
      <c r="AX5794"/>
      <c r="AY5794"/>
      <c r="AZ5794"/>
      <c r="BA5794"/>
      <c r="BB5794"/>
      <c r="BC5794"/>
      <c r="BD5794"/>
      <c r="BE5794"/>
      <c r="BF5794"/>
      <c r="BG5794"/>
      <c r="BH5794"/>
      <c r="BI5794"/>
      <c r="BJ5794"/>
      <c r="BK5794"/>
      <c r="BL5794"/>
      <c r="BM5794"/>
      <c r="BN5794"/>
      <c r="BO5794"/>
      <c r="BP5794"/>
      <c r="BQ5794"/>
      <c r="BR5794"/>
      <c r="BS5794"/>
      <c r="BT5794"/>
      <c r="BU5794"/>
      <c r="BV5794"/>
      <c r="BW5794"/>
      <c r="BX5794"/>
      <c r="BY5794"/>
      <c r="BZ5794"/>
      <c r="CA5794"/>
      <c r="CB5794"/>
      <c r="CC5794"/>
      <c r="CD5794"/>
      <c r="CE5794"/>
      <c r="CF5794"/>
      <c r="CG5794"/>
      <c r="CH5794"/>
      <c r="CI5794"/>
      <c r="CJ5794"/>
      <c r="CK5794"/>
      <c r="CL5794"/>
      <c r="CM5794"/>
      <c r="CN5794"/>
      <c r="CO5794"/>
      <c r="CP5794"/>
      <c r="CQ5794"/>
      <c r="CR5794"/>
      <c r="CS5794"/>
      <c r="CT5794"/>
      <c r="CU5794"/>
      <c r="CV5794"/>
    </row>
    <row r="5795" spans="10:100" x14ac:dyDescent="0.25">
      <c r="J5795"/>
      <c r="K5795"/>
      <c r="L5795"/>
      <c r="M5795"/>
      <c r="N5795"/>
      <c r="O5795"/>
      <c r="P5795"/>
      <c r="Q5795"/>
      <c r="R5795"/>
      <c r="S5795"/>
      <c r="T5795"/>
      <c r="U5795"/>
      <c r="V5795"/>
      <c r="W5795"/>
      <c r="X5795"/>
      <c r="Y5795"/>
      <c r="Z5795"/>
      <c r="AA5795"/>
      <c r="AB5795"/>
      <c r="AC5795"/>
      <c r="AD5795"/>
      <c r="AE5795"/>
      <c r="AF5795"/>
      <c r="AG5795"/>
      <c r="AH5795"/>
      <c r="AI5795"/>
      <c r="AJ5795"/>
      <c r="AK5795"/>
      <c r="AL5795"/>
      <c r="AM5795"/>
      <c r="AN5795"/>
      <c r="AO5795"/>
      <c r="AP5795"/>
      <c r="AQ5795"/>
      <c r="AR5795"/>
      <c r="AS5795"/>
      <c r="AT5795"/>
      <c r="AU5795"/>
      <c r="AV5795"/>
      <c r="AW5795"/>
      <c r="AX5795"/>
      <c r="AY5795"/>
      <c r="AZ5795"/>
      <c r="BA5795"/>
      <c r="BB5795"/>
      <c r="BC5795"/>
      <c r="BD5795"/>
      <c r="BE5795"/>
      <c r="BF5795"/>
      <c r="BG5795"/>
      <c r="BH5795"/>
      <c r="BI5795"/>
      <c r="BJ5795"/>
      <c r="BK5795"/>
      <c r="BL5795"/>
      <c r="BM5795"/>
      <c r="BN5795"/>
      <c r="BO5795"/>
      <c r="BP5795"/>
      <c r="BQ5795"/>
      <c r="BR5795"/>
      <c r="BS5795"/>
      <c r="BT5795"/>
      <c r="BU5795"/>
      <c r="BV5795"/>
      <c r="BW5795"/>
      <c r="BX5795"/>
      <c r="BY5795"/>
      <c r="BZ5795"/>
      <c r="CA5795"/>
      <c r="CB5795"/>
      <c r="CC5795"/>
      <c r="CD5795"/>
      <c r="CE5795"/>
      <c r="CF5795"/>
      <c r="CG5795"/>
      <c r="CH5795"/>
      <c r="CI5795"/>
      <c r="CJ5795"/>
      <c r="CK5795"/>
      <c r="CL5795"/>
      <c r="CM5795"/>
      <c r="CN5795"/>
      <c r="CO5795"/>
      <c r="CP5795"/>
      <c r="CQ5795"/>
      <c r="CR5795"/>
      <c r="CS5795"/>
      <c r="CT5795"/>
      <c r="CU5795"/>
      <c r="CV5795"/>
    </row>
    <row r="5796" spans="10:100" x14ac:dyDescent="0.25">
      <c r="J5796"/>
      <c r="K5796"/>
      <c r="L5796"/>
      <c r="M5796"/>
      <c r="N5796"/>
      <c r="O5796"/>
      <c r="P5796"/>
      <c r="Q5796"/>
      <c r="R5796"/>
      <c r="S5796"/>
      <c r="T5796"/>
      <c r="U5796"/>
      <c r="V5796"/>
      <c r="W5796"/>
      <c r="X5796"/>
      <c r="Y5796"/>
      <c r="Z5796"/>
      <c r="AA5796"/>
      <c r="AB5796"/>
      <c r="AC5796"/>
      <c r="AD5796"/>
      <c r="AE5796"/>
      <c r="AF5796"/>
      <c r="AG5796"/>
      <c r="AH5796"/>
      <c r="AI5796"/>
      <c r="AJ5796"/>
      <c r="AK5796"/>
      <c r="AL5796"/>
      <c r="AM5796"/>
      <c r="AN5796"/>
      <c r="AO5796"/>
      <c r="AP5796"/>
      <c r="AQ5796"/>
      <c r="AR5796"/>
      <c r="AS5796"/>
      <c r="AT5796"/>
      <c r="AU5796"/>
      <c r="AV5796"/>
      <c r="AW5796"/>
      <c r="AX5796"/>
      <c r="AY5796"/>
      <c r="AZ5796"/>
      <c r="BA5796"/>
      <c r="BB5796"/>
      <c r="BC5796"/>
      <c r="BD5796"/>
      <c r="BE5796"/>
      <c r="BF5796"/>
      <c r="BG5796"/>
      <c r="BH5796"/>
      <c r="BI5796"/>
      <c r="BJ5796"/>
      <c r="BK5796"/>
      <c r="BL5796"/>
      <c r="BM5796"/>
      <c r="BN5796"/>
      <c r="BO5796"/>
      <c r="BP5796"/>
      <c r="BQ5796"/>
      <c r="BR5796"/>
      <c r="BS5796"/>
      <c r="BT5796"/>
      <c r="BU5796"/>
      <c r="BV5796"/>
      <c r="BW5796"/>
      <c r="BX5796"/>
      <c r="BY5796"/>
      <c r="BZ5796"/>
      <c r="CA5796"/>
      <c r="CB5796"/>
      <c r="CC5796"/>
      <c r="CD5796"/>
      <c r="CE5796"/>
      <c r="CF5796"/>
      <c r="CG5796"/>
      <c r="CH5796"/>
      <c r="CI5796"/>
      <c r="CJ5796"/>
      <c r="CK5796"/>
      <c r="CL5796"/>
      <c r="CM5796"/>
      <c r="CN5796"/>
      <c r="CO5796"/>
      <c r="CP5796"/>
      <c r="CQ5796"/>
      <c r="CR5796"/>
      <c r="CS5796"/>
      <c r="CT5796"/>
      <c r="CU5796"/>
      <c r="CV5796"/>
    </row>
    <row r="5797" spans="10:100" x14ac:dyDescent="0.25">
      <c r="J5797"/>
      <c r="K5797"/>
      <c r="L5797"/>
      <c r="M5797"/>
      <c r="N5797"/>
      <c r="O5797"/>
      <c r="P5797"/>
      <c r="Q5797"/>
      <c r="R5797"/>
      <c r="S5797"/>
      <c r="T5797"/>
      <c r="U5797"/>
      <c r="V5797"/>
      <c r="W5797"/>
      <c r="X5797"/>
      <c r="Y5797"/>
      <c r="Z5797"/>
      <c r="AA5797"/>
      <c r="AB5797"/>
      <c r="AC5797"/>
      <c r="AD5797"/>
      <c r="AE5797"/>
      <c r="AF5797"/>
      <c r="AG5797"/>
      <c r="AH5797"/>
      <c r="AI5797"/>
      <c r="AJ5797"/>
      <c r="AK5797"/>
      <c r="AL5797"/>
      <c r="AM5797"/>
      <c r="AN5797"/>
      <c r="AO5797"/>
      <c r="AP5797"/>
      <c r="AQ5797"/>
      <c r="AR5797"/>
      <c r="AS5797"/>
      <c r="AT5797"/>
      <c r="AU5797"/>
      <c r="AV5797"/>
      <c r="AW5797"/>
      <c r="AX5797"/>
      <c r="AY5797"/>
      <c r="AZ5797"/>
      <c r="BA5797"/>
      <c r="BB5797"/>
      <c r="BC5797"/>
      <c r="BD5797"/>
      <c r="BE5797"/>
      <c r="BF5797"/>
      <c r="BG5797"/>
      <c r="BH5797"/>
      <c r="BI5797"/>
      <c r="BJ5797"/>
      <c r="BK5797"/>
      <c r="BL5797"/>
      <c r="BM5797"/>
      <c r="BN5797"/>
      <c r="BO5797"/>
      <c r="BP5797"/>
      <c r="BQ5797"/>
      <c r="BR5797"/>
      <c r="BS5797"/>
      <c r="BT5797"/>
      <c r="BU5797"/>
      <c r="BV5797"/>
      <c r="BW5797"/>
      <c r="BX5797"/>
      <c r="BY5797"/>
      <c r="BZ5797"/>
      <c r="CA5797"/>
      <c r="CB5797"/>
      <c r="CC5797"/>
      <c r="CD5797"/>
      <c r="CE5797"/>
      <c r="CF5797"/>
      <c r="CG5797"/>
      <c r="CH5797"/>
      <c r="CI5797"/>
      <c r="CJ5797"/>
      <c r="CK5797"/>
      <c r="CL5797"/>
      <c r="CM5797"/>
      <c r="CN5797"/>
      <c r="CO5797"/>
      <c r="CP5797"/>
      <c r="CQ5797"/>
      <c r="CR5797"/>
      <c r="CS5797"/>
      <c r="CT5797"/>
      <c r="CU5797"/>
      <c r="CV5797"/>
    </row>
    <row r="5798" spans="10:100" x14ac:dyDescent="0.25">
      <c r="J5798"/>
      <c r="K5798"/>
      <c r="L5798"/>
      <c r="M5798"/>
      <c r="N5798"/>
      <c r="O5798"/>
      <c r="P5798"/>
      <c r="Q5798"/>
      <c r="R5798"/>
      <c r="S5798"/>
      <c r="T5798"/>
      <c r="U5798"/>
      <c r="V5798"/>
      <c r="W5798"/>
      <c r="X5798"/>
      <c r="Y5798"/>
      <c r="Z5798"/>
      <c r="AA5798"/>
      <c r="AB5798"/>
      <c r="AC5798"/>
      <c r="AD5798"/>
      <c r="AE5798"/>
      <c r="AF5798"/>
      <c r="AG5798"/>
      <c r="AH5798"/>
      <c r="AI5798"/>
      <c r="AJ5798"/>
      <c r="AK5798"/>
      <c r="AL5798"/>
      <c r="AM5798"/>
      <c r="AN5798"/>
      <c r="AO5798"/>
      <c r="AP5798"/>
      <c r="AQ5798"/>
      <c r="AR5798"/>
      <c r="AS5798"/>
      <c r="AT5798"/>
      <c r="AU5798"/>
      <c r="AV5798"/>
      <c r="AW5798"/>
      <c r="AX5798"/>
      <c r="AY5798"/>
      <c r="AZ5798"/>
      <c r="BA5798"/>
      <c r="BB5798"/>
      <c r="BC5798"/>
      <c r="BD5798"/>
      <c r="BE5798"/>
      <c r="BF5798"/>
      <c r="BG5798"/>
      <c r="BH5798"/>
      <c r="BI5798"/>
      <c r="BJ5798"/>
      <c r="BK5798"/>
      <c r="BL5798"/>
      <c r="BM5798"/>
      <c r="BN5798"/>
      <c r="BO5798"/>
      <c r="BP5798"/>
      <c r="BQ5798"/>
      <c r="BR5798"/>
      <c r="BS5798"/>
      <c r="BT5798"/>
      <c r="BU5798"/>
      <c r="BV5798"/>
      <c r="BW5798"/>
      <c r="BX5798"/>
      <c r="BY5798"/>
      <c r="BZ5798"/>
      <c r="CA5798"/>
      <c r="CB5798"/>
      <c r="CC5798"/>
      <c r="CD5798"/>
      <c r="CE5798"/>
      <c r="CF5798"/>
      <c r="CG5798"/>
      <c r="CH5798"/>
      <c r="CI5798"/>
      <c r="CJ5798"/>
      <c r="CK5798"/>
      <c r="CL5798"/>
      <c r="CM5798"/>
      <c r="CN5798"/>
      <c r="CO5798"/>
      <c r="CP5798"/>
      <c r="CQ5798"/>
      <c r="CR5798"/>
      <c r="CS5798"/>
      <c r="CT5798"/>
      <c r="CU5798"/>
      <c r="CV5798"/>
    </row>
    <row r="5799" spans="10:100" x14ac:dyDescent="0.25">
      <c r="J5799"/>
      <c r="K5799"/>
      <c r="L5799"/>
      <c r="M5799"/>
      <c r="N5799"/>
      <c r="O5799"/>
      <c r="P5799"/>
      <c r="Q5799"/>
      <c r="R5799"/>
      <c r="S5799"/>
      <c r="T5799"/>
      <c r="U5799"/>
      <c r="V5799"/>
      <c r="W5799"/>
      <c r="X5799"/>
      <c r="Y5799"/>
      <c r="Z5799"/>
      <c r="AA5799"/>
      <c r="AB5799"/>
      <c r="AC5799"/>
      <c r="AD5799"/>
      <c r="AE5799"/>
      <c r="AF5799"/>
      <c r="AG5799"/>
      <c r="AH5799"/>
      <c r="AI5799"/>
      <c r="AJ5799"/>
      <c r="AK5799"/>
      <c r="AL5799"/>
      <c r="AM5799"/>
      <c r="AN5799"/>
      <c r="AO5799"/>
      <c r="AP5799"/>
      <c r="AQ5799"/>
      <c r="AR5799"/>
      <c r="AS5799"/>
      <c r="AT5799"/>
      <c r="AU5799"/>
      <c r="AV5799"/>
      <c r="AW5799"/>
      <c r="AX5799"/>
      <c r="AY5799"/>
      <c r="AZ5799"/>
      <c r="BA5799"/>
      <c r="BB5799"/>
      <c r="BC5799"/>
      <c r="BD5799"/>
      <c r="BE5799"/>
      <c r="BF5799"/>
      <c r="BG5799"/>
      <c r="BH5799"/>
      <c r="BI5799"/>
      <c r="BJ5799"/>
      <c r="BK5799"/>
      <c r="BL5799"/>
      <c r="BM5799"/>
      <c r="BN5799"/>
      <c r="BO5799"/>
      <c r="BP5799"/>
      <c r="BQ5799"/>
      <c r="BR5799"/>
      <c r="BS5799"/>
      <c r="BT5799"/>
      <c r="BU5799"/>
      <c r="BV5799"/>
      <c r="BW5799"/>
      <c r="BX5799"/>
      <c r="BY5799"/>
      <c r="BZ5799"/>
      <c r="CA5799"/>
      <c r="CB5799"/>
      <c r="CC5799"/>
      <c r="CD5799"/>
      <c r="CE5799"/>
      <c r="CF5799"/>
      <c r="CG5799"/>
      <c r="CH5799"/>
      <c r="CI5799"/>
      <c r="CJ5799"/>
      <c r="CK5799"/>
      <c r="CL5799"/>
      <c r="CM5799"/>
      <c r="CN5799"/>
      <c r="CO5799"/>
      <c r="CP5799"/>
      <c r="CQ5799"/>
      <c r="CR5799"/>
      <c r="CS5799"/>
      <c r="CT5799"/>
      <c r="CU5799"/>
      <c r="CV5799"/>
    </row>
    <row r="5800" spans="10:100" x14ac:dyDescent="0.25">
      <c r="J5800"/>
      <c r="K5800"/>
      <c r="L5800"/>
      <c r="M5800"/>
      <c r="N5800"/>
      <c r="O5800"/>
      <c r="P5800"/>
      <c r="Q5800"/>
      <c r="R5800"/>
      <c r="S5800"/>
      <c r="T5800"/>
      <c r="U5800"/>
      <c r="V5800"/>
      <c r="W5800"/>
      <c r="X5800"/>
      <c r="Y5800"/>
      <c r="Z5800"/>
      <c r="AA5800"/>
      <c r="AB5800"/>
      <c r="AC5800"/>
      <c r="AD5800"/>
      <c r="AE5800"/>
      <c r="AF5800"/>
      <c r="AG5800"/>
      <c r="AH5800"/>
      <c r="AI5800"/>
      <c r="AJ5800"/>
      <c r="AK5800"/>
      <c r="AL5800"/>
      <c r="AM5800"/>
      <c r="AN5800"/>
      <c r="AO5800"/>
      <c r="AP5800"/>
      <c r="AQ5800"/>
      <c r="AR5800"/>
      <c r="AS5800"/>
      <c r="AT5800"/>
      <c r="AU5800"/>
      <c r="AV5800"/>
      <c r="AW5800"/>
      <c r="AX5800"/>
      <c r="AY5800"/>
      <c r="AZ5800"/>
      <c r="BA5800"/>
      <c r="BB5800"/>
      <c r="BC5800"/>
      <c r="BD5800"/>
      <c r="BE5800"/>
      <c r="BF5800"/>
      <c r="BG5800"/>
      <c r="BH5800"/>
      <c r="BI5800"/>
      <c r="BJ5800"/>
      <c r="BK5800"/>
      <c r="BL5800"/>
      <c r="BM5800"/>
      <c r="BN5800"/>
      <c r="BO5800"/>
      <c r="BP5800"/>
      <c r="BQ5800"/>
      <c r="BR5800"/>
      <c r="BS5800"/>
      <c r="BT5800"/>
      <c r="BU5800"/>
      <c r="BV5800"/>
      <c r="BW5800"/>
      <c r="BX5800"/>
      <c r="BY5800"/>
      <c r="BZ5800"/>
      <c r="CA5800"/>
      <c r="CB5800"/>
      <c r="CC5800"/>
      <c r="CD5800"/>
      <c r="CE5800"/>
      <c r="CF5800"/>
      <c r="CG5800"/>
      <c r="CH5800"/>
      <c r="CI5800"/>
      <c r="CJ5800"/>
      <c r="CK5800"/>
      <c r="CL5800"/>
      <c r="CM5800"/>
      <c r="CN5800"/>
      <c r="CO5800"/>
      <c r="CP5800"/>
      <c r="CQ5800"/>
      <c r="CR5800"/>
      <c r="CS5800"/>
      <c r="CT5800"/>
      <c r="CU5800"/>
      <c r="CV5800"/>
    </row>
    <row r="5801" spans="10:100" x14ac:dyDescent="0.25">
      <c r="J5801"/>
      <c r="K5801"/>
      <c r="L5801"/>
      <c r="M5801"/>
      <c r="N5801"/>
      <c r="O5801"/>
      <c r="P5801"/>
      <c r="Q5801"/>
      <c r="R5801"/>
      <c r="S5801"/>
      <c r="T5801"/>
      <c r="U5801"/>
      <c r="V5801"/>
      <c r="W5801"/>
      <c r="X5801"/>
      <c r="Y5801"/>
      <c r="Z5801"/>
      <c r="AA5801"/>
      <c r="AB5801"/>
      <c r="AC5801"/>
      <c r="AD5801"/>
      <c r="AE5801"/>
      <c r="AF5801"/>
      <c r="AG5801"/>
      <c r="AH5801"/>
      <c r="AI5801"/>
      <c r="AJ5801"/>
      <c r="AK5801"/>
      <c r="AL5801"/>
      <c r="AM5801"/>
      <c r="AN5801"/>
      <c r="AO5801"/>
      <c r="AP5801"/>
      <c r="AQ5801"/>
      <c r="AR5801"/>
      <c r="AS5801"/>
      <c r="AT5801"/>
      <c r="AU5801"/>
      <c r="AV5801"/>
      <c r="AW5801"/>
      <c r="AX5801"/>
      <c r="AY5801"/>
      <c r="AZ5801"/>
      <c r="BA5801"/>
      <c r="BB5801"/>
      <c r="BC5801"/>
      <c r="BD5801"/>
      <c r="BE5801"/>
      <c r="BF5801"/>
      <c r="BG5801"/>
      <c r="BH5801"/>
      <c r="BI5801"/>
      <c r="BJ5801"/>
      <c r="BK5801"/>
      <c r="BL5801"/>
      <c r="BM5801"/>
      <c r="BN5801"/>
      <c r="BO5801"/>
      <c r="BP5801"/>
      <c r="BQ5801"/>
      <c r="BR5801"/>
      <c r="BS5801"/>
      <c r="BT5801"/>
      <c r="BU5801"/>
      <c r="BV5801"/>
      <c r="BW5801"/>
      <c r="BX5801"/>
      <c r="BY5801"/>
      <c r="BZ5801"/>
      <c r="CA5801"/>
      <c r="CB5801"/>
      <c r="CC5801"/>
      <c r="CD5801"/>
      <c r="CE5801"/>
      <c r="CF5801"/>
      <c r="CG5801"/>
      <c r="CH5801"/>
      <c r="CI5801"/>
      <c r="CJ5801"/>
      <c r="CK5801"/>
      <c r="CL5801"/>
      <c r="CM5801"/>
      <c r="CN5801"/>
      <c r="CO5801"/>
      <c r="CP5801"/>
      <c r="CQ5801"/>
      <c r="CR5801"/>
      <c r="CS5801"/>
      <c r="CT5801"/>
      <c r="CU5801"/>
      <c r="CV5801"/>
    </row>
    <row r="5802" spans="10:100" x14ac:dyDescent="0.25">
      <c r="J5802"/>
      <c r="K5802"/>
      <c r="L5802"/>
      <c r="M5802"/>
      <c r="N5802"/>
      <c r="O5802"/>
      <c r="P5802"/>
      <c r="Q5802"/>
      <c r="R5802"/>
      <c r="S5802"/>
      <c r="T5802"/>
      <c r="U5802"/>
      <c r="V5802"/>
      <c r="W5802"/>
      <c r="X5802"/>
      <c r="Y5802"/>
      <c r="Z5802"/>
      <c r="AA5802"/>
      <c r="AB5802"/>
      <c r="AC5802"/>
      <c r="AD5802"/>
      <c r="AE5802"/>
      <c r="AF5802"/>
      <c r="AG5802"/>
      <c r="AH5802"/>
      <c r="AI5802"/>
      <c r="AJ5802"/>
      <c r="AK5802"/>
      <c r="AL5802"/>
      <c r="AM5802"/>
      <c r="AN5802"/>
      <c r="AO5802"/>
      <c r="AP5802"/>
      <c r="AQ5802"/>
      <c r="AR5802"/>
      <c r="AS5802"/>
      <c r="AT5802"/>
      <c r="AU5802"/>
      <c r="AV5802"/>
      <c r="AW5802"/>
      <c r="AX5802"/>
      <c r="AY5802"/>
      <c r="AZ5802"/>
      <c r="BA5802"/>
      <c r="BB5802"/>
      <c r="BC5802"/>
      <c r="BD5802"/>
      <c r="BE5802"/>
      <c r="BF5802"/>
      <c r="BG5802"/>
      <c r="BH5802"/>
      <c r="BI5802"/>
      <c r="BJ5802"/>
      <c r="BK5802"/>
      <c r="BL5802"/>
      <c r="BM5802"/>
      <c r="BN5802"/>
      <c r="BO5802"/>
      <c r="BP5802"/>
      <c r="BQ5802"/>
      <c r="BR5802"/>
      <c r="BS5802"/>
      <c r="BT5802"/>
      <c r="BU5802"/>
      <c r="BV5802"/>
      <c r="BW5802"/>
      <c r="BX5802"/>
      <c r="BY5802"/>
      <c r="BZ5802"/>
      <c r="CA5802"/>
      <c r="CB5802"/>
      <c r="CC5802"/>
      <c r="CD5802"/>
      <c r="CE5802"/>
      <c r="CF5802"/>
      <c r="CG5802"/>
      <c r="CH5802"/>
      <c r="CI5802"/>
      <c r="CJ5802"/>
      <c r="CK5802"/>
      <c r="CL5802"/>
      <c r="CM5802"/>
      <c r="CN5802"/>
      <c r="CO5802"/>
      <c r="CP5802"/>
      <c r="CQ5802"/>
      <c r="CR5802"/>
      <c r="CS5802"/>
      <c r="CT5802"/>
      <c r="CU5802"/>
      <c r="CV5802"/>
    </row>
    <row r="5803" spans="10:100" x14ac:dyDescent="0.25">
      <c r="J5803"/>
      <c r="K5803"/>
      <c r="L5803"/>
      <c r="M5803"/>
      <c r="N5803"/>
      <c r="O5803"/>
      <c r="P5803"/>
      <c r="Q5803"/>
      <c r="R5803"/>
      <c r="S5803"/>
      <c r="T5803"/>
      <c r="U5803"/>
      <c r="V5803"/>
      <c r="W5803"/>
      <c r="X5803"/>
      <c r="Y5803"/>
      <c r="Z5803"/>
      <c r="AA5803"/>
      <c r="AB5803"/>
      <c r="AC5803"/>
      <c r="AD5803"/>
      <c r="AE5803"/>
      <c r="AF5803"/>
      <c r="AG5803"/>
      <c r="AH5803"/>
      <c r="AI5803"/>
      <c r="AJ5803"/>
      <c r="AK5803"/>
      <c r="AL5803"/>
      <c r="AM5803"/>
      <c r="AN5803"/>
      <c r="AO5803"/>
      <c r="AP5803"/>
      <c r="AQ5803"/>
      <c r="AR5803"/>
      <c r="AS5803"/>
      <c r="AT5803"/>
      <c r="AU5803"/>
      <c r="AV5803"/>
      <c r="AW5803"/>
      <c r="AX5803"/>
      <c r="AY5803"/>
      <c r="AZ5803"/>
      <c r="BA5803"/>
      <c r="BB5803"/>
      <c r="BC5803"/>
      <c r="BD5803"/>
      <c r="BE5803"/>
      <c r="BF5803"/>
      <c r="BG5803"/>
      <c r="BH5803"/>
      <c r="BI5803"/>
      <c r="BJ5803"/>
      <c r="BK5803"/>
      <c r="BL5803"/>
      <c r="BM5803"/>
      <c r="BN5803"/>
      <c r="BO5803"/>
      <c r="BP5803"/>
      <c r="BQ5803"/>
      <c r="BR5803"/>
      <c r="BS5803"/>
      <c r="BT5803"/>
      <c r="BU5803"/>
      <c r="BV5803"/>
      <c r="BW5803"/>
      <c r="BX5803"/>
      <c r="BY5803"/>
      <c r="BZ5803"/>
      <c r="CA5803"/>
      <c r="CB5803"/>
      <c r="CC5803"/>
      <c r="CD5803"/>
      <c r="CE5803"/>
      <c r="CF5803"/>
      <c r="CG5803"/>
      <c r="CH5803"/>
      <c r="CI5803"/>
      <c r="CJ5803"/>
      <c r="CK5803"/>
      <c r="CL5803"/>
      <c r="CM5803"/>
      <c r="CN5803"/>
      <c r="CO5803"/>
      <c r="CP5803"/>
      <c r="CQ5803"/>
      <c r="CR5803"/>
      <c r="CS5803"/>
      <c r="CT5803"/>
      <c r="CU5803"/>
      <c r="CV5803"/>
    </row>
    <row r="5804" spans="10:100" x14ac:dyDescent="0.25">
      <c r="J5804"/>
      <c r="K5804"/>
      <c r="L5804"/>
      <c r="M5804"/>
      <c r="N5804"/>
      <c r="O5804"/>
      <c r="P5804"/>
      <c r="Q5804"/>
      <c r="R5804"/>
      <c r="S5804"/>
      <c r="T5804"/>
      <c r="U5804"/>
      <c r="V5804"/>
      <c r="W5804"/>
      <c r="X5804"/>
      <c r="Y5804"/>
      <c r="Z5804"/>
      <c r="AA5804"/>
      <c r="AB5804"/>
      <c r="AC5804"/>
      <c r="AD5804"/>
      <c r="AE5804"/>
      <c r="AF5804"/>
      <c r="AG5804"/>
      <c r="AH5804"/>
      <c r="AI5804"/>
      <c r="AJ5804"/>
      <c r="AK5804"/>
      <c r="AL5804"/>
      <c r="AM5804"/>
      <c r="AN5804"/>
      <c r="AO5804"/>
      <c r="AP5804"/>
      <c r="AQ5804"/>
      <c r="AR5804"/>
      <c r="AS5804"/>
      <c r="AT5804"/>
      <c r="AU5804"/>
      <c r="AV5804"/>
      <c r="AW5804"/>
      <c r="AX5804"/>
      <c r="AY5804"/>
      <c r="AZ5804"/>
      <c r="BA5804"/>
      <c r="BB5804"/>
      <c r="BC5804"/>
      <c r="BD5804"/>
      <c r="BE5804"/>
      <c r="BF5804"/>
      <c r="BG5804"/>
      <c r="BH5804"/>
      <c r="BI5804"/>
      <c r="BJ5804"/>
      <c r="BK5804"/>
      <c r="BL5804"/>
      <c r="BM5804"/>
      <c r="BN5804"/>
      <c r="BO5804"/>
      <c r="BP5804"/>
      <c r="BQ5804"/>
      <c r="BR5804"/>
      <c r="BS5804"/>
      <c r="BT5804"/>
      <c r="BU5804"/>
      <c r="BV5804"/>
      <c r="BW5804"/>
      <c r="BX5804"/>
      <c r="BY5804"/>
      <c r="BZ5804"/>
      <c r="CA5804"/>
      <c r="CB5804"/>
      <c r="CC5804"/>
      <c r="CD5804"/>
      <c r="CE5804"/>
      <c r="CF5804"/>
      <c r="CG5804"/>
      <c r="CH5804"/>
      <c r="CI5804"/>
      <c r="CJ5804"/>
      <c r="CK5804"/>
      <c r="CL5804"/>
      <c r="CM5804"/>
      <c r="CN5804"/>
      <c r="CO5804"/>
      <c r="CP5804"/>
      <c r="CQ5804"/>
      <c r="CR5804"/>
      <c r="CS5804"/>
      <c r="CT5804"/>
      <c r="CU5804"/>
      <c r="CV5804"/>
    </row>
    <row r="5805" spans="10:100" x14ac:dyDescent="0.25">
      <c r="J5805"/>
      <c r="K5805"/>
      <c r="L5805"/>
      <c r="M5805"/>
      <c r="N5805"/>
      <c r="O5805"/>
      <c r="P5805"/>
      <c r="Q5805"/>
      <c r="R5805"/>
      <c r="S5805"/>
      <c r="T5805"/>
      <c r="U5805"/>
      <c r="V5805"/>
      <c r="W5805"/>
      <c r="X5805"/>
      <c r="Y5805"/>
      <c r="Z5805"/>
      <c r="AA5805"/>
      <c r="AB5805"/>
      <c r="AC5805"/>
      <c r="AD5805"/>
      <c r="AE5805"/>
      <c r="AF5805"/>
      <c r="AG5805"/>
      <c r="AH5805"/>
      <c r="AI5805"/>
      <c r="AJ5805"/>
      <c r="AK5805"/>
      <c r="AL5805"/>
      <c r="AM5805"/>
      <c r="AN5805"/>
      <c r="AO5805"/>
      <c r="AP5805"/>
      <c r="AQ5805"/>
      <c r="AR5805"/>
      <c r="AS5805"/>
      <c r="AT5805"/>
      <c r="AU5805"/>
      <c r="AV5805"/>
      <c r="AW5805"/>
      <c r="AX5805"/>
      <c r="AY5805"/>
      <c r="AZ5805"/>
      <c r="BA5805"/>
      <c r="BB5805"/>
      <c r="BC5805"/>
      <c r="BD5805"/>
      <c r="BE5805"/>
      <c r="BF5805"/>
      <c r="BG5805"/>
      <c r="BH5805"/>
      <c r="BI5805"/>
      <c r="BJ5805"/>
      <c r="BK5805"/>
      <c r="BL5805"/>
      <c r="BM5805"/>
      <c r="BN5805"/>
      <c r="BO5805"/>
      <c r="BP5805"/>
      <c r="BQ5805"/>
      <c r="BR5805"/>
      <c r="BS5805"/>
      <c r="BT5805"/>
      <c r="BU5805"/>
      <c r="BV5805"/>
      <c r="BW5805"/>
      <c r="BX5805"/>
      <c r="BY5805"/>
      <c r="BZ5805"/>
      <c r="CA5805"/>
      <c r="CB5805"/>
      <c r="CC5805"/>
      <c r="CD5805"/>
      <c r="CE5805"/>
      <c r="CF5805"/>
      <c r="CG5805"/>
      <c r="CH5805"/>
      <c r="CI5805"/>
      <c r="CJ5805"/>
      <c r="CK5805"/>
      <c r="CL5805"/>
      <c r="CM5805"/>
      <c r="CN5805"/>
      <c r="CO5805"/>
      <c r="CP5805"/>
      <c r="CQ5805"/>
      <c r="CR5805"/>
      <c r="CS5805"/>
      <c r="CT5805"/>
      <c r="CU5805"/>
      <c r="CV5805"/>
    </row>
    <row r="5806" spans="10:100" x14ac:dyDescent="0.25">
      <c r="J5806"/>
      <c r="K5806"/>
      <c r="L5806"/>
      <c r="M5806"/>
      <c r="N5806"/>
      <c r="O5806"/>
      <c r="P5806"/>
      <c r="Q5806"/>
      <c r="R5806"/>
      <c r="S5806"/>
      <c r="T5806"/>
      <c r="U5806"/>
      <c r="V5806"/>
      <c r="W5806"/>
      <c r="X5806"/>
      <c r="Y5806"/>
      <c r="Z5806"/>
      <c r="AA5806"/>
      <c r="AB5806"/>
      <c r="AC5806"/>
      <c r="AD5806"/>
      <c r="AE5806"/>
      <c r="AF5806"/>
      <c r="AG5806"/>
      <c r="AH5806"/>
      <c r="AI5806"/>
      <c r="AJ5806"/>
      <c r="AK5806"/>
      <c r="AL5806"/>
      <c r="AM5806"/>
      <c r="AN5806"/>
      <c r="AO5806"/>
      <c r="AP5806"/>
      <c r="AQ5806"/>
      <c r="AR5806"/>
      <c r="AS5806"/>
      <c r="AT5806"/>
      <c r="AU5806"/>
      <c r="AV5806"/>
      <c r="AW5806"/>
      <c r="AX5806"/>
      <c r="AY5806"/>
      <c r="AZ5806"/>
      <c r="BA5806"/>
      <c r="BB5806"/>
      <c r="BC5806"/>
      <c r="BD5806"/>
      <c r="BE5806"/>
      <c r="BF5806"/>
      <c r="BG5806"/>
      <c r="BH5806"/>
      <c r="BI5806"/>
      <c r="BJ5806"/>
      <c r="BK5806"/>
      <c r="BL5806"/>
      <c r="BM5806"/>
      <c r="BN5806"/>
      <c r="BO5806"/>
      <c r="BP5806"/>
      <c r="BQ5806"/>
      <c r="BR5806"/>
      <c r="BS5806"/>
      <c r="BT5806"/>
      <c r="BU5806"/>
      <c r="BV5806"/>
      <c r="BW5806"/>
      <c r="BX5806"/>
      <c r="BY5806"/>
      <c r="BZ5806"/>
      <c r="CA5806"/>
      <c r="CB5806"/>
      <c r="CC5806"/>
      <c r="CD5806"/>
      <c r="CE5806"/>
      <c r="CF5806"/>
      <c r="CG5806"/>
      <c r="CH5806"/>
      <c r="CI5806"/>
      <c r="CJ5806"/>
      <c r="CK5806"/>
      <c r="CL5806"/>
      <c r="CM5806"/>
      <c r="CN5806"/>
      <c r="CO5806"/>
      <c r="CP5806"/>
      <c r="CQ5806"/>
      <c r="CR5806"/>
      <c r="CS5806"/>
      <c r="CT5806"/>
      <c r="CU5806"/>
      <c r="CV5806"/>
    </row>
    <row r="5807" spans="10:100" x14ac:dyDescent="0.25">
      <c r="J5807"/>
      <c r="K5807"/>
      <c r="L5807"/>
      <c r="M5807"/>
      <c r="N5807"/>
      <c r="O5807"/>
      <c r="P5807"/>
      <c r="Q5807"/>
      <c r="R5807"/>
      <c r="S5807"/>
      <c r="T5807"/>
      <c r="U5807"/>
      <c r="V5807"/>
      <c r="W5807"/>
      <c r="X5807"/>
      <c r="Y5807"/>
      <c r="Z5807"/>
      <c r="AA5807"/>
      <c r="AB5807"/>
      <c r="AC5807"/>
      <c r="AD5807"/>
      <c r="AE5807"/>
      <c r="AF5807"/>
      <c r="AG5807"/>
      <c r="AH5807"/>
      <c r="AI5807"/>
      <c r="AJ5807"/>
      <c r="AK5807"/>
      <c r="AL5807"/>
      <c r="AM5807"/>
      <c r="AN5807"/>
      <c r="AO5807"/>
      <c r="AP5807"/>
      <c r="AQ5807"/>
      <c r="AR5807"/>
      <c r="AS5807"/>
      <c r="AT5807"/>
      <c r="AU5807"/>
      <c r="AV5807"/>
      <c r="AW5807"/>
      <c r="AX5807"/>
      <c r="AY5807"/>
      <c r="AZ5807"/>
      <c r="BA5807"/>
      <c r="BB5807"/>
      <c r="BC5807"/>
      <c r="BD5807"/>
      <c r="BE5807"/>
      <c r="BF5807"/>
      <c r="BG5807"/>
      <c r="BH5807"/>
      <c r="BI5807"/>
      <c r="BJ5807"/>
      <c r="BK5807"/>
      <c r="BL5807"/>
      <c r="BM5807"/>
      <c r="BN5807"/>
      <c r="BO5807"/>
      <c r="BP5807"/>
      <c r="BQ5807"/>
      <c r="BR5807"/>
      <c r="BS5807"/>
      <c r="BT5807"/>
      <c r="BU5807"/>
      <c r="BV5807"/>
      <c r="BW5807"/>
      <c r="BX5807"/>
      <c r="BY5807"/>
      <c r="BZ5807"/>
      <c r="CA5807"/>
      <c r="CB5807"/>
      <c r="CC5807"/>
      <c r="CD5807"/>
      <c r="CE5807"/>
      <c r="CF5807"/>
      <c r="CG5807"/>
      <c r="CH5807"/>
      <c r="CI5807"/>
      <c r="CJ5807"/>
      <c r="CK5807"/>
      <c r="CL5807"/>
      <c r="CM5807"/>
      <c r="CN5807"/>
      <c r="CO5807"/>
      <c r="CP5807"/>
      <c r="CQ5807"/>
      <c r="CR5807"/>
      <c r="CS5807"/>
      <c r="CT5807"/>
      <c r="CU5807"/>
      <c r="CV5807"/>
    </row>
    <row r="5808" spans="10:100" x14ac:dyDescent="0.25">
      <c r="J5808"/>
      <c r="K5808"/>
      <c r="L5808"/>
      <c r="M5808"/>
      <c r="N5808"/>
      <c r="O5808"/>
      <c r="P5808"/>
      <c r="Q5808"/>
      <c r="R5808"/>
      <c r="S5808"/>
      <c r="T5808"/>
      <c r="U5808"/>
      <c r="V5808"/>
      <c r="W5808"/>
      <c r="X5808"/>
      <c r="Y5808"/>
      <c r="Z5808"/>
      <c r="AA5808"/>
      <c r="AB5808"/>
      <c r="AC5808"/>
      <c r="AD5808"/>
      <c r="AE5808"/>
      <c r="AF5808"/>
      <c r="AG5808"/>
      <c r="AH5808"/>
      <c r="AI5808"/>
      <c r="AJ5808"/>
      <c r="AK5808"/>
      <c r="AL5808"/>
      <c r="AM5808"/>
      <c r="AN5808"/>
      <c r="AO5808"/>
      <c r="AP5808"/>
      <c r="AQ5808"/>
      <c r="AR5808"/>
      <c r="AS5808"/>
      <c r="AT5808"/>
      <c r="AU5808"/>
      <c r="AV5808"/>
      <c r="AW5808"/>
      <c r="AX5808"/>
      <c r="AY5808"/>
      <c r="AZ5808"/>
      <c r="BA5808"/>
      <c r="BB5808"/>
      <c r="BC5808"/>
      <c r="BD5808"/>
      <c r="BE5808"/>
      <c r="BF5808"/>
      <c r="BG5808"/>
      <c r="BH5808"/>
      <c r="BI5808"/>
      <c r="BJ5808"/>
      <c r="BK5808"/>
      <c r="BL5808"/>
      <c r="BM5808"/>
      <c r="BN5808"/>
      <c r="BO5808"/>
      <c r="BP5808"/>
      <c r="BQ5808"/>
      <c r="BR5808"/>
      <c r="BS5808"/>
      <c r="BT5808"/>
      <c r="BU5808"/>
      <c r="BV5808"/>
      <c r="BW5808"/>
      <c r="BX5808"/>
      <c r="BY5808"/>
      <c r="BZ5808"/>
      <c r="CA5808"/>
      <c r="CB5808"/>
      <c r="CC5808"/>
      <c r="CD5808"/>
      <c r="CE5808"/>
      <c r="CF5808"/>
      <c r="CG5808"/>
      <c r="CH5808"/>
      <c r="CI5808"/>
      <c r="CJ5808"/>
      <c r="CK5808"/>
      <c r="CL5808"/>
      <c r="CM5808"/>
      <c r="CN5808"/>
      <c r="CO5808"/>
      <c r="CP5808"/>
      <c r="CQ5808"/>
      <c r="CR5808"/>
      <c r="CS5808"/>
      <c r="CT5808"/>
      <c r="CU5808"/>
      <c r="CV5808"/>
    </row>
    <row r="5809" spans="10:100" x14ac:dyDescent="0.25">
      <c r="J5809"/>
      <c r="K5809"/>
      <c r="L5809"/>
      <c r="M5809"/>
      <c r="N5809"/>
      <c r="O5809"/>
      <c r="P5809"/>
      <c r="Q5809"/>
      <c r="R5809"/>
      <c r="S5809"/>
      <c r="T5809"/>
      <c r="U5809"/>
      <c r="V5809"/>
      <c r="W5809"/>
      <c r="X5809"/>
      <c r="Y5809"/>
      <c r="Z5809"/>
      <c r="AA5809"/>
      <c r="AB5809"/>
      <c r="AC5809"/>
      <c r="AD5809"/>
      <c r="AE5809"/>
      <c r="AF5809"/>
      <c r="AG5809"/>
      <c r="AH5809"/>
      <c r="AI5809"/>
      <c r="AJ5809"/>
      <c r="AK5809"/>
      <c r="AL5809"/>
      <c r="AM5809"/>
      <c r="AN5809"/>
      <c r="AO5809"/>
      <c r="AP5809"/>
      <c r="AQ5809"/>
      <c r="AR5809"/>
      <c r="AS5809"/>
      <c r="AT5809"/>
      <c r="AU5809"/>
      <c r="AV5809"/>
      <c r="AW5809"/>
      <c r="AX5809"/>
      <c r="AY5809"/>
      <c r="AZ5809"/>
      <c r="BA5809"/>
      <c r="BB5809"/>
      <c r="BC5809"/>
      <c r="BD5809"/>
      <c r="BE5809"/>
      <c r="BF5809"/>
      <c r="BG5809"/>
      <c r="BH5809"/>
      <c r="BI5809"/>
      <c r="BJ5809"/>
      <c r="BK5809"/>
      <c r="BL5809"/>
      <c r="BM5809"/>
      <c r="BN5809"/>
      <c r="BO5809"/>
      <c r="BP5809"/>
      <c r="BQ5809"/>
      <c r="BR5809"/>
      <c r="BS5809"/>
      <c r="BT5809"/>
      <c r="BU5809"/>
      <c r="BV5809"/>
      <c r="BW5809"/>
      <c r="BX5809"/>
      <c r="BY5809"/>
      <c r="BZ5809"/>
      <c r="CA5809"/>
      <c r="CB5809"/>
      <c r="CC5809"/>
      <c r="CD5809"/>
      <c r="CE5809"/>
      <c r="CF5809"/>
      <c r="CG5809"/>
      <c r="CH5809"/>
      <c r="CI5809"/>
      <c r="CJ5809"/>
      <c r="CK5809"/>
      <c r="CL5809"/>
      <c r="CM5809"/>
      <c r="CN5809"/>
      <c r="CO5809"/>
      <c r="CP5809"/>
      <c r="CQ5809"/>
      <c r="CR5809"/>
      <c r="CS5809"/>
      <c r="CT5809"/>
      <c r="CU5809"/>
      <c r="CV5809"/>
    </row>
    <row r="5810" spans="10:100" x14ac:dyDescent="0.25">
      <c r="J5810"/>
      <c r="K5810"/>
      <c r="L5810"/>
      <c r="M5810"/>
      <c r="N5810"/>
      <c r="O5810"/>
      <c r="P5810"/>
      <c r="Q5810"/>
      <c r="R5810"/>
      <c r="S5810"/>
      <c r="T5810"/>
      <c r="U5810"/>
      <c r="V5810"/>
      <c r="W5810"/>
      <c r="X5810"/>
      <c r="Y5810"/>
      <c r="Z5810"/>
      <c r="AA5810"/>
      <c r="AB5810"/>
      <c r="AC5810"/>
      <c r="AD5810"/>
      <c r="AE5810"/>
      <c r="AF5810"/>
      <c r="AG5810"/>
      <c r="AH5810"/>
      <c r="AI5810"/>
      <c r="AJ5810"/>
      <c r="AK5810"/>
      <c r="AL5810"/>
      <c r="AM5810"/>
      <c r="AN5810"/>
      <c r="AO5810"/>
      <c r="AP5810"/>
      <c r="AQ5810"/>
      <c r="AR5810"/>
      <c r="AS5810"/>
      <c r="AT5810"/>
      <c r="AU5810"/>
      <c r="AV5810"/>
      <c r="AW5810"/>
      <c r="AX5810"/>
      <c r="AY5810"/>
      <c r="AZ5810"/>
      <c r="BA5810"/>
      <c r="BB5810"/>
      <c r="BC5810"/>
      <c r="BD5810"/>
      <c r="BE5810"/>
      <c r="BF5810"/>
      <c r="BG5810"/>
      <c r="BH5810"/>
      <c r="BI5810"/>
      <c r="BJ5810"/>
      <c r="BK5810"/>
      <c r="BL5810"/>
      <c r="BM5810"/>
      <c r="BN5810"/>
      <c r="BO5810"/>
      <c r="BP5810"/>
      <c r="BQ5810"/>
      <c r="BR5810"/>
      <c r="BS5810"/>
      <c r="BT5810"/>
      <c r="BU5810"/>
      <c r="BV5810"/>
      <c r="BW5810"/>
      <c r="BX5810"/>
      <c r="BY5810"/>
      <c r="BZ5810"/>
      <c r="CA5810"/>
      <c r="CB5810"/>
      <c r="CC5810"/>
      <c r="CD5810"/>
      <c r="CE5810"/>
      <c r="CF5810"/>
      <c r="CG5810"/>
      <c r="CH5810"/>
      <c r="CI5810"/>
      <c r="CJ5810"/>
      <c r="CK5810"/>
      <c r="CL5810"/>
      <c r="CM5810"/>
      <c r="CN5810"/>
      <c r="CO5810"/>
      <c r="CP5810"/>
      <c r="CQ5810"/>
      <c r="CR5810"/>
      <c r="CS5810"/>
      <c r="CT5810"/>
      <c r="CU5810"/>
      <c r="CV5810"/>
    </row>
    <row r="5811" spans="10:100" x14ac:dyDescent="0.25">
      <c r="J5811"/>
      <c r="K5811"/>
      <c r="L5811"/>
      <c r="M5811"/>
      <c r="N5811"/>
      <c r="O5811"/>
      <c r="P5811"/>
      <c r="Q5811"/>
      <c r="R5811"/>
      <c r="S5811"/>
      <c r="T5811"/>
      <c r="U5811"/>
      <c r="V5811"/>
      <c r="W5811"/>
      <c r="X5811"/>
      <c r="Y5811"/>
      <c r="Z5811"/>
      <c r="AA5811"/>
      <c r="AB5811"/>
      <c r="AC5811"/>
      <c r="AD5811"/>
      <c r="AE5811"/>
      <c r="AF5811"/>
      <c r="AG5811"/>
      <c r="AH5811"/>
      <c r="AI5811"/>
      <c r="AJ5811"/>
      <c r="AK5811"/>
      <c r="AL5811"/>
      <c r="AM5811"/>
      <c r="AN5811"/>
      <c r="AO5811"/>
      <c r="AP5811"/>
      <c r="AQ5811"/>
      <c r="AR5811"/>
      <c r="AS5811"/>
      <c r="AT5811"/>
      <c r="AU5811"/>
      <c r="AV5811"/>
      <c r="AW5811"/>
      <c r="AX5811"/>
      <c r="AY5811"/>
      <c r="AZ5811"/>
      <c r="BA5811"/>
      <c r="BB5811"/>
      <c r="BC5811"/>
      <c r="BD5811"/>
      <c r="BE5811"/>
      <c r="BF5811"/>
      <c r="BG5811"/>
      <c r="BH5811"/>
      <c r="BI5811"/>
      <c r="BJ5811"/>
      <c r="BK5811"/>
      <c r="BL5811"/>
      <c r="BM5811"/>
      <c r="BN5811"/>
      <c r="BO5811"/>
      <c r="BP5811"/>
      <c r="BQ5811"/>
      <c r="BR5811"/>
      <c r="BS5811"/>
      <c r="BT5811"/>
      <c r="BU5811"/>
      <c r="BV5811"/>
      <c r="BW5811"/>
      <c r="BX5811"/>
      <c r="BY5811"/>
      <c r="BZ5811"/>
      <c r="CA5811"/>
      <c r="CB5811"/>
      <c r="CC5811"/>
      <c r="CD5811"/>
      <c r="CE5811"/>
      <c r="CF5811"/>
      <c r="CG5811"/>
      <c r="CH5811"/>
      <c r="CI5811"/>
      <c r="CJ5811"/>
      <c r="CK5811"/>
      <c r="CL5811"/>
      <c r="CM5811"/>
      <c r="CN5811"/>
      <c r="CO5811"/>
      <c r="CP5811"/>
      <c r="CQ5811"/>
      <c r="CR5811"/>
      <c r="CS5811"/>
      <c r="CT5811"/>
      <c r="CU5811"/>
      <c r="CV5811"/>
    </row>
    <row r="5812" spans="10:100" x14ac:dyDescent="0.25">
      <c r="J5812"/>
      <c r="K5812"/>
      <c r="L5812"/>
      <c r="M5812"/>
      <c r="N5812"/>
      <c r="O5812"/>
      <c r="P5812"/>
      <c r="Q5812"/>
      <c r="R5812"/>
      <c r="S5812"/>
      <c r="T5812"/>
      <c r="U5812"/>
      <c r="V5812"/>
      <c r="W5812"/>
      <c r="X5812"/>
      <c r="Y5812"/>
      <c r="Z5812"/>
      <c r="AA5812"/>
      <c r="AB5812"/>
      <c r="AC5812"/>
      <c r="AD5812"/>
      <c r="AE5812"/>
      <c r="AF5812"/>
      <c r="AG5812"/>
      <c r="AH5812"/>
      <c r="AI5812"/>
      <c r="AJ5812"/>
      <c r="AK5812"/>
      <c r="AL5812"/>
      <c r="AM5812"/>
      <c r="AN5812"/>
      <c r="AO5812"/>
      <c r="AP5812"/>
      <c r="AQ5812"/>
      <c r="AR5812"/>
      <c r="AS5812"/>
      <c r="AT5812"/>
      <c r="AU5812"/>
      <c r="AV5812"/>
      <c r="AW5812"/>
      <c r="AX5812"/>
      <c r="AY5812"/>
      <c r="AZ5812"/>
      <c r="BA5812"/>
      <c r="BB5812"/>
      <c r="BC5812"/>
      <c r="BD5812"/>
      <c r="BE5812"/>
      <c r="BF5812"/>
      <c r="BG5812"/>
      <c r="BH5812"/>
      <c r="BI5812"/>
      <c r="BJ5812"/>
      <c r="BK5812"/>
      <c r="BL5812"/>
      <c r="BM5812"/>
      <c r="BN5812"/>
      <c r="BO5812"/>
      <c r="BP5812"/>
      <c r="BQ5812"/>
      <c r="BR5812"/>
      <c r="BS5812"/>
      <c r="BT5812"/>
      <c r="BU5812"/>
      <c r="BV5812"/>
      <c r="BW5812"/>
      <c r="BX5812"/>
      <c r="BY5812"/>
      <c r="BZ5812"/>
      <c r="CA5812"/>
      <c r="CB5812"/>
      <c r="CC5812"/>
      <c r="CD5812"/>
      <c r="CE5812"/>
      <c r="CF5812"/>
      <c r="CG5812"/>
      <c r="CH5812"/>
      <c r="CI5812"/>
      <c r="CJ5812"/>
      <c r="CK5812"/>
      <c r="CL5812"/>
      <c r="CM5812"/>
      <c r="CN5812"/>
      <c r="CO5812"/>
      <c r="CP5812"/>
      <c r="CQ5812"/>
      <c r="CR5812"/>
      <c r="CS5812"/>
      <c r="CT5812"/>
      <c r="CU5812"/>
      <c r="CV5812"/>
    </row>
    <row r="5813" spans="10:100" x14ac:dyDescent="0.25">
      <c r="J5813"/>
      <c r="K5813"/>
      <c r="L5813"/>
      <c r="M5813"/>
      <c r="N5813"/>
      <c r="O5813"/>
      <c r="P5813"/>
      <c r="Q5813"/>
      <c r="R5813"/>
      <c r="S5813"/>
      <c r="T5813"/>
      <c r="U5813"/>
      <c r="V5813"/>
      <c r="W5813"/>
      <c r="X5813"/>
      <c r="Y5813"/>
      <c r="Z5813"/>
      <c r="AA5813"/>
      <c r="AB5813"/>
      <c r="AC5813"/>
      <c r="AD5813"/>
      <c r="AE5813"/>
      <c r="AF5813"/>
      <c r="AG5813"/>
      <c r="AH5813"/>
      <c r="AI5813"/>
      <c r="AJ5813"/>
      <c r="AK5813"/>
      <c r="AL5813"/>
      <c r="AM5813"/>
      <c r="AN5813"/>
      <c r="AO5813"/>
      <c r="AP5813"/>
      <c r="AQ5813"/>
      <c r="AR5813"/>
      <c r="AS5813"/>
      <c r="AT5813"/>
      <c r="AU5813"/>
      <c r="AV5813"/>
      <c r="AW5813"/>
      <c r="AX5813"/>
      <c r="AY5813"/>
      <c r="AZ5813"/>
      <c r="BA5813"/>
      <c r="BB5813"/>
      <c r="BC5813"/>
      <c r="BD5813"/>
      <c r="BE5813"/>
      <c r="BF5813"/>
      <c r="BG5813"/>
      <c r="BH5813"/>
      <c r="BI5813"/>
      <c r="BJ5813"/>
      <c r="BK5813"/>
      <c r="BL5813"/>
      <c r="BM5813"/>
      <c r="BN5813"/>
      <c r="BO5813"/>
      <c r="BP5813"/>
      <c r="BQ5813"/>
      <c r="BR5813"/>
      <c r="BS5813"/>
      <c r="BT5813"/>
      <c r="BU5813"/>
      <c r="BV5813"/>
      <c r="BW5813"/>
      <c r="BX5813"/>
      <c r="BY5813"/>
      <c r="BZ5813"/>
      <c r="CA5813"/>
      <c r="CB5813"/>
      <c r="CC5813"/>
      <c r="CD5813"/>
      <c r="CE5813"/>
      <c r="CF5813"/>
      <c r="CG5813"/>
      <c r="CH5813"/>
      <c r="CI5813"/>
      <c r="CJ5813"/>
      <c r="CK5813"/>
      <c r="CL5813"/>
      <c r="CM5813"/>
      <c r="CN5813"/>
      <c r="CO5813"/>
      <c r="CP5813"/>
      <c r="CQ5813"/>
      <c r="CR5813"/>
      <c r="CS5813"/>
      <c r="CT5813"/>
      <c r="CU5813"/>
      <c r="CV5813"/>
    </row>
    <row r="5814" spans="10:100" x14ac:dyDescent="0.25">
      <c r="J5814"/>
      <c r="K5814"/>
      <c r="L5814"/>
      <c r="M5814"/>
      <c r="N5814"/>
      <c r="O5814"/>
      <c r="P5814"/>
      <c r="Q5814"/>
      <c r="R5814"/>
      <c r="S5814"/>
      <c r="T5814"/>
      <c r="U5814"/>
      <c r="V5814"/>
      <c r="W5814"/>
      <c r="X5814"/>
      <c r="Y5814"/>
      <c r="Z5814"/>
      <c r="AA5814"/>
      <c r="AB5814"/>
      <c r="AC5814"/>
      <c r="AD5814"/>
      <c r="AE5814"/>
      <c r="AF5814"/>
      <c r="AG5814"/>
      <c r="AH5814"/>
      <c r="AI5814"/>
      <c r="AJ5814"/>
      <c r="AK5814"/>
      <c r="AL5814"/>
      <c r="AM5814"/>
      <c r="AN5814"/>
      <c r="AO5814"/>
      <c r="AP5814"/>
      <c r="AQ5814"/>
      <c r="AR5814"/>
      <c r="AS5814"/>
      <c r="AT5814"/>
      <c r="AU5814"/>
      <c r="AV5814"/>
      <c r="AW5814"/>
      <c r="AX5814"/>
      <c r="AY5814"/>
      <c r="AZ5814"/>
      <c r="BA5814"/>
      <c r="BB5814"/>
      <c r="BC5814"/>
      <c r="BD5814"/>
      <c r="BE5814"/>
      <c r="BF5814"/>
      <c r="BG5814"/>
      <c r="BH5814"/>
      <c r="BI5814"/>
      <c r="BJ5814"/>
      <c r="BK5814"/>
      <c r="BL5814"/>
      <c r="BM5814"/>
      <c r="BN5814"/>
      <c r="BO5814"/>
      <c r="BP5814"/>
      <c r="BQ5814"/>
      <c r="BR5814"/>
      <c r="BS5814"/>
      <c r="BT5814"/>
      <c r="BU5814"/>
      <c r="BV5814"/>
      <c r="BW5814"/>
      <c r="BX5814"/>
      <c r="BY5814"/>
      <c r="BZ5814"/>
      <c r="CA5814"/>
      <c r="CB5814"/>
      <c r="CC5814"/>
      <c r="CD5814"/>
      <c r="CE5814"/>
      <c r="CF5814"/>
      <c r="CG5814"/>
      <c r="CH5814"/>
      <c r="CI5814"/>
      <c r="CJ5814"/>
      <c r="CK5814"/>
      <c r="CL5814"/>
      <c r="CM5814"/>
      <c r="CN5814"/>
      <c r="CO5814"/>
      <c r="CP5814"/>
      <c r="CQ5814"/>
      <c r="CR5814"/>
      <c r="CS5814"/>
      <c r="CT5814"/>
      <c r="CU5814"/>
      <c r="CV5814"/>
    </row>
    <row r="5815" spans="10:100" x14ac:dyDescent="0.25">
      <c r="J5815"/>
      <c r="K5815"/>
      <c r="L5815"/>
      <c r="M5815"/>
      <c r="N5815"/>
      <c r="O5815"/>
      <c r="P5815"/>
      <c r="Q5815"/>
      <c r="R5815"/>
      <c r="S5815"/>
      <c r="T5815"/>
      <c r="U5815"/>
      <c r="V5815"/>
      <c r="W5815"/>
      <c r="X5815"/>
      <c r="Y5815"/>
      <c r="Z5815"/>
      <c r="AA5815"/>
      <c r="AB5815"/>
      <c r="AC5815"/>
      <c r="AD5815"/>
      <c r="AE5815"/>
      <c r="AF5815"/>
      <c r="AG5815"/>
      <c r="AH5815"/>
      <c r="AI5815"/>
      <c r="AJ5815"/>
      <c r="AK5815"/>
      <c r="AL5815"/>
      <c r="AM5815"/>
      <c r="AN5815"/>
      <c r="AO5815"/>
      <c r="AP5815"/>
      <c r="AQ5815"/>
      <c r="AR5815"/>
      <c r="AS5815"/>
      <c r="AT5815"/>
      <c r="AU5815"/>
      <c r="AV5815"/>
      <c r="AW5815"/>
      <c r="AX5815"/>
      <c r="AY5815"/>
      <c r="AZ5815"/>
      <c r="BA5815"/>
      <c r="BB5815"/>
      <c r="BC5815"/>
      <c r="BD5815"/>
      <c r="BE5815"/>
      <c r="BF5815"/>
      <c r="BG5815"/>
      <c r="BH5815"/>
      <c r="BI5815"/>
      <c r="BJ5815"/>
      <c r="BK5815"/>
      <c r="BL5815"/>
      <c r="BM5815"/>
      <c r="BN5815"/>
      <c r="BO5815"/>
      <c r="BP5815"/>
      <c r="BQ5815"/>
      <c r="BR5815"/>
      <c r="BS5815"/>
      <c r="BT5815"/>
      <c r="BU5815"/>
      <c r="BV5815"/>
      <c r="BW5815"/>
      <c r="BX5815"/>
      <c r="BY5815"/>
      <c r="BZ5815"/>
      <c r="CA5815"/>
      <c r="CB5815"/>
      <c r="CC5815"/>
      <c r="CD5815"/>
      <c r="CE5815"/>
      <c r="CF5815"/>
      <c r="CG5815"/>
      <c r="CH5815"/>
      <c r="CI5815"/>
      <c r="CJ5815"/>
      <c r="CK5815"/>
      <c r="CL5815"/>
      <c r="CM5815"/>
      <c r="CN5815"/>
      <c r="CO5815"/>
      <c r="CP5815"/>
      <c r="CQ5815"/>
      <c r="CR5815"/>
      <c r="CS5815"/>
      <c r="CT5815"/>
      <c r="CU5815"/>
      <c r="CV5815"/>
    </row>
    <row r="5816" spans="10:100" x14ac:dyDescent="0.25">
      <c r="J5816"/>
      <c r="K5816"/>
      <c r="L5816"/>
      <c r="M5816"/>
      <c r="N5816"/>
      <c r="O5816"/>
      <c r="P5816"/>
      <c r="Q5816"/>
      <c r="R5816"/>
      <c r="S5816"/>
      <c r="T5816"/>
      <c r="U5816"/>
      <c r="V5816"/>
      <c r="W5816"/>
      <c r="X5816"/>
      <c r="Y5816"/>
      <c r="Z5816"/>
      <c r="AA5816"/>
      <c r="AB5816"/>
      <c r="AC5816"/>
      <c r="AD5816"/>
      <c r="AE5816"/>
      <c r="AF5816"/>
      <c r="AG5816"/>
      <c r="AH5816"/>
      <c r="AI5816"/>
      <c r="AJ5816"/>
      <c r="AK5816"/>
      <c r="AL5816"/>
      <c r="AM5816"/>
      <c r="AN5816"/>
      <c r="AO5816"/>
      <c r="AP5816"/>
      <c r="AQ5816"/>
      <c r="AR5816"/>
      <c r="AS5816"/>
      <c r="AT5816"/>
      <c r="AU5816"/>
      <c r="AV5816"/>
      <c r="AW5816"/>
      <c r="AX5816"/>
      <c r="AY5816"/>
      <c r="AZ5816"/>
      <c r="BA5816"/>
      <c r="BB5816"/>
      <c r="BC5816"/>
      <c r="BD5816"/>
      <c r="BE5816"/>
      <c r="BF5816"/>
      <c r="BG5816"/>
      <c r="BH5816"/>
      <c r="BI5816"/>
      <c r="BJ5816"/>
      <c r="BK5816"/>
      <c r="BL5816"/>
      <c r="BM5816"/>
      <c r="BN5816"/>
      <c r="BO5816"/>
      <c r="BP5816"/>
      <c r="BQ5816"/>
      <c r="BR5816"/>
      <c r="BS5816"/>
      <c r="BT5816"/>
      <c r="BU5816"/>
      <c r="BV5816"/>
      <c r="BW5816"/>
      <c r="BX5816"/>
      <c r="BY5816"/>
      <c r="BZ5816"/>
      <c r="CA5816"/>
      <c r="CB5816"/>
      <c r="CC5816"/>
      <c r="CD5816"/>
      <c r="CE5816"/>
      <c r="CF5816"/>
      <c r="CG5816"/>
      <c r="CH5816"/>
      <c r="CI5816"/>
      <c r="CJ5816"/>
      <c r="CK5816"/>
      <c r="CL5816"/>
      <c r="CM5816"/>
      <c r="CN5816"/>
      <c r="CO5816"/>
      <c r="CP5816"/>
      <c r="CQ5816"/>
      <c r="CR5816"/>
      <c r="CS5816"/>
      <c r="CT5816"/>
      <c r="CU5816"/>
      <c r="CV5816"/>
    </row>
    <row r="5817" spans="10:100" x14ac:dyDescent="0.25">
      <c r="J5817"/>
      <c r="K5817"/>
      <c r="L5817"/>
      <c r="M5817"/>
      <c r="N5817"/>
      <c r="O5817"/>
      <c r="P5817"/>
      <c r="Q5817"/>
      <c r="R5817"/>
      <c r="S5817"/>
      <c r="T5817"/>
      <c r="U5817"/>
      <c r="V5817"/>
      <c r="W5817"/>
      <c r="X5817"/>
      <c r="Y5817"/>
      <c r="Z5817"/>
      <c r="AA5817"/>
      <c r="AB5817"/>
      <c r="AC5817"/>
      <c r="AD5817"/>
      <c r="AE5817"/>
      <c r="AF5817"/>
      <c r="AG5817"/>
      <c r="AH5817"/>
      <c r="AI5817"/>
      <c r="AJ5817"/>
      <c r="AK5817"/>
      <c r="AL5817"/>
      <c r="AM5817"/>
      <c r="AN5817"/>
      <c r="AO5817"/>
      <c r="AP5817"/>
      <c r="AQ5817"/>
      <c r="AR5817"/>
      <c r="AS5817"/>
      <c r="AT5817"/>
      <c r="AU5817"/>
      <c r="AV5817"/>
      <c r="AW5817"/>
      <c r="AX5817"/>
      <c r="AY5817"/>
      <c r="AZ5817"/>
      <c r="BA5817"/>
      <c r="BB5817"/>
      <c r="BC5817"/>
      <c r="BD5817"/>
      <c r="BE5817"/>
      <c r="BF5817"/>
      <c r="BG5817"/>
      <c r="BH5817"/>
      <c r="BI5817"/>
      <c r="BJ5817"/>
      <c r="BK5817"/>
      <c r="BL5817"/>
      <c r="BM5817"/>
      <c r="BN5817"/>
      <c r="BO5817"/>
      <c r="BP5817"/>
      <c r="BQ5817"/>
      <c r="BR5817"/>
      <c r="BS5817"/>
      <c r="BT5817"/>
      <c r="BU5817"/>
      <c r="BV5817"/>
      <c r="BW5817"/>
      <c r="BX5817"/>
      <c r="BY5817"/>
      <c r="BZ5817"/>
      <c r="CA5817"/>
      <c r="CB5817"/>
      <c r="CC5817"/>
      <c r="CD5817"/>
      <c r="CE5817"/>
      <c r="CF5817"/>
      <c r="CG5817"/>
      <c r="CH5817"/>
      <c r="CI5817"/>
      <c r="CJ5817"/>
      <c r="CK5817"/>
      <c r="CL5817"/>
      <c r="CM5817"/>
      <c r="CN5817"/>
      <c r="CO5817"/>
      <c r="CP5817"/>
      <c r="CQ5817"/>
      <c r="CR5817"/>
      <c r="CS5817"/>
      <c r="CT5817"/>
      <c r="CU5817"/>
      <c r="CV5817"/>
    </row>
    <row r="5818" spans="10:100" x14ac:dyDescent="0.25">
      <c r="J5818"/>
      <c r="K5818"/>
      <c r="L5818"/>
      <c r="M5818"/>
      <c r="N5818"/>
      <c r="O5818"/>
      <c r="P5818"/>
      <c r="Q5818"/>
      <c r="R5818"/>
      <c r="S5818"/>
      <c r="T5818"/>
      <c r="U5818"/>
      <c r="V5818"/>
      <c r="W5818"/>
      <c r="X5818"/>
      <c r="Y5818"/>
      <c r="Z5818"/>
      <c r="AA5818"/>
      <c r="AB5818"/>
      <c r="AC5818"/>
      <c r="AD5818"/>
      <c r="AE5818"/>
      <c r="AF5818"/>
      <c r="AG5818"/>
      <c r="AH5818"/>
      <c r="AI5818"/>
      <c r="AJ5818"/>
      <c r="AK5818"/>
      <c r="AL5818"/>
      <c r="AM5818"/>
      <c r="AN5818"/>
      <c r="AO5818"/>
      <c r="AP5818"/>
      <c r="AQ5818"/>
      <c r="AR5818"/>
      <c r="AS5818"/>
      <c r="AT5818"/>
      <c r="AU5818"/>
      <c r="AV5818"/>
      <c r="AW5818"/>
      <c r="AX5818"/>
      <c r="AY5818"/>
      <c r="AZ5818"/>
      <c r="BA5818"/>
      <c r="BB5818"/>
      <c r="BC5818"/>
      <c r="BD5818"/>
      <c r="BE5818"/>
      <c r="BF5818"/>
      <c r="BG5818"/>
      <c r="BH5818"/>
      <c r="BI5818"/>
      <c r="BJ5818"/>
      <c r="BK5818"/>
      <c r="BL5818"/>
      <c r="BM5818"/>
      <c r="BN5818"/>
      <c r="BO5818"/>
      <c r="BP5818"/>
      <c r="BQ5818"/>
      <c r="BR5818"/>
      <c r="BS5818"/>
      <c r="BT5818"/>
      <c r="BU5818"/>
      <c r="BV5818"/>
      <c r="BW5818"/>
      <c r="BX5818"/>
      <c r="BY5818"/>
      <c r="BZ5818"/>
      <c r="CA5818"/>
      <c r="CB5818"/>
      <c r="CC5818"/>
      <c r="CD5818"/>
      <c r="CE5818"/>
      <c r="CF5818"/>
      <c r="CG5818"/>
      <c r="CH5818"/>
      <c r="CI5818"/>
      <c r="CJ5818"/>
      <c r="CK5818"/>
      <c r="CL5818"/>
      <c r="CM5818"/>
      <c r="CN5818"/>
      <c r="CO5818"/>
      <c r="CP5818"/>
      <c r="CQ5818"/>
      <c r="CR5818"/>
      <c r="CS5818"/>
      <c r="CT5818"/>
      <c r="CU5818"/>
      <c r="CV5818"/>
    </row>
    <row r="5819" spans="10:100" x14ac:dyDescent="0.25">
      <c r="J5819"/>
      <c r="K5819"/>
      <c r="L5819"/>
      <c r="M5819"/>
      <c r="N5819"/>
      <c r="O5819"/>
      <c r="P5819"/>
      <c r="Q5819"/>
      <c r="R5819"/>
      <c r="S5819"/>
      <c r="T5819"/>
      <c r="U5819"/>
      <c r="V5819"/>
      <c r="W5819"/>
      <c r="X5819"/>
      <c r="Y5819"/>
      <c r="Z5819"/>
      <c r="AA5819"/>
      <c r="AB5819"/>
      <c r="AC5819"/>
      <c r="AD5819"/>
      <c r="AE5819"/>
      <c r="AF5819"/>
      <c r="AG5819"/>
      <c r="AH5819"/>
      <c r="AI5819"/>
      <c r="AJ5819"/>
      <c r="AK5819"/>
      <c r="AL5819"/>
      <c r="AM5819"/>
      <c r="AN5819"/>
      <c r="AO5819"/>
      <c r="AP5819"/>
      <c r="AQ5819"/>
      <c r="AR5819"/>
      <c r="AS5819"/>
      <c r="AT5819"/>
      <c r="AU5819"/>
      <c r="AV5819"/>
      <c r="AW5819"/>
      <c r="AX5819"/>
      <c r="AY5819"/>
      <c r="AZ5819"/>
      <c r="BA5819"/>
      <c r="BB5819"/>
      <c r="BC5819"/>
      <c r="BD5819"/>
      <c r="BE5819"/>
      <c r="BF5819"/>
      <c r="BG5819"/>
      <c r="BH5819"/>
      <c r="BI5819"/>
      <c r="BJ5819"/>
      <c r="BK5819"/>
      <c r="BL5819"/>
      <c r="BM5819"/>
      <c r="BN5819"/>
      <c r="BO5819"/>
      <c r="BP5819"/>
      <c r="BQ5819"/>
      <c r="BR5819"/>
      <c r="BS5819"/>
      <c r="BT5819"/>
      <c r="BU5819"/>
      <c r="BV5819"/>
      <c r="BW5819"/>
      <c r="BX5819"/>
      <c r="BY5819"/>
      <c r="BZ5819"/>
      <c r="CA5819"/>
      <c r="CB5819"/>
      <c r="CC5819"/>
      <c r="CD5819"/>
      <c r="CE5819"/>
      <c r="CF5819"/>
      <c r="CG5819"/>
      <c r="CH5819"/>
      <c r="CI5819"/>
      <c r="CJ5819"/>
      <c r="CK5819"/>
      <c r="CL5819"/>
      <c r="CM5819"/>
      <c r="CN5819"/>
      <c r="CO5819"/>
      <c r="CP5819"/>
      <c r="CQ5819"/>
      <c r="CR5819"/>
      <c r="CS5819"/>
      <c r="CT5819"/>
      <c r="CU5819"/>
      <c r="CV5819"/>
    </row>
    <row r="5820" spans="10:100" x14ac:dyDescent="0.25">
      <c r="J5820"/>
      <c r="K5820"/>
      <c r="L5820"/>
      <c r="M5820"/>
      <c r="N5820"/>
      <c r="O5820"/>
      <c r="P5820"/>
      <c r="Q5820"/>
      <c r="R5820"/>
      <c r="S5820"/>
      <c r="T5820"/>
      <c r="U5820"/>
      <c r="V5820"/>
      <c r="W5820"/>
      <c r="X5820"/>
      <c r="Y5820"/>
      <c r="Z5820"/>
      <c r="AA5820"/>
      <c r="AB5820"/>
      <c r="AC5820"/>
      <c r="AD5820"/>
      <c r="AE5820"/>
      <c r="AF5820"/>
      <c r="AG5820"/>
      <c r="AH5820"/>
      <c r="AI5820"/>
      <c r="AJ5820"/>
      <c r="AK5820"/>
      <c r="AL5820"/>
      <c r="AM5820"/>
      <c r="AN5820"/>
      <c r="AO5820"/>
      <c r="AP5820"/>
      <c r="AQ5820"/>
      <c r="AR5820"/>
      <c r="AS5820"/>
      <c r="AT5820"/>
      <c r="AU5820"/>
      <c r="AV5820"/>
      <c r="AW5820"/>
      <c r="AX5820"/>
      <c r="AY5820"/>
      <c r="AZ5820"/>
      <c r="BA5820"/>
      <c r="BB5820"/>
      <c r="BC5820"/>
      <c r="BD5820"/>
      <c r="BE5820"/>
      <c r="BF5820"/>
      <c r="BG5820"/>
      <c r="BH5820"/>
      <c r="BI5820"/>
      <c r="BJ5820"/>
      <c r="BK5820"/>
      <c r="BL5820"/>
      <c r="BM5820"/>
      <c r="BN5820"/>
      <c r="BO5820"/>
      <c r="BP5820"/>
      <c r="BQ5820"/>
      <c r="BR5820"/>
      <c r="BS5820"/>
      <c r="BT5820"/>
      <c r="BU5820"/>
      <c r="BV5820"/>
      <c r="BW5820"/>
      <c r="BX5820"/>
      <c r="BY5820"/>
      <c r="BZ5820"/>
      <c r="CA5820"/>
      <c r="CB5820"/>
      <c r="CC5820"/>
      <c r="CD5820"/>
      <c r="CE5820"/>
      <c r="CF5820"/>
      <c r="CG5820"/>
      <c r="CH5820"/>
      <c r="CI5820"/>
      <c r="CJ5820"/>
      <c r="CK5820"/>
      <c r="CL5820"/>
      <c r="CM5820"/>
      <c r="CN5820"/>
      <c r="CO5820"/>
      <c r="CP5820"/>
      <c r="CQ5820"/>
      <c r="CR5820"/>
      <c r="CS5820"/>
      <c r="CT5820"/>
      <c r="CU5820"/>
      <c r="CV5820"/>
    </row>
    <row r="5821" spans="10:100" x14ac:dyDescent="0.25">
      <c r="J5821"/>
      <c r="K5821"/>
      <c r="L5821"/>
      <c r="M5821"/>
      <c r="N5821"/>
      <c r="O5821"/>
      <c r="P5821"/>
      <c r="Q5821"/>
      <c r="R5821"/>
      <c r="S5821"/>
      <c r="T5821"/>
      <c r="U5821"/>
      <c r="V5821"/>
      <c r="W5821"/>
      <c r="X5821"/>
      <c r="Y5821"/>
      <c r="Z5821"/>
      <c r="AA5821"/>
      <c r="AB5821"/>
      <c r="AC5821"/>
      <c r="AD5821"/>
      <c r="AE5821"/>
      <c r="AF5821"/>
      <c r="AG5821"/>
      <c r="AH5821"/>
      <c r="AI5821"/>
      <c r="AJ5821"/>
      <c r="AK5821"/>
      <c r="AL5821"/>
      <c r="AM5821"/>
      <c r="AN5821"/>
      <c r="AO5821"/>
      <c r="AP5821"/>
      <c r="AQ5821"/>
      <c r="AR5821"/>
      <c r="AS5821"/>
      <c r="AT5821"/>
      <c r="AU5821"/>
      <c r="AV5821"/>
      <c r="AW5821"/>
      <c r="AX5821"/>
      <c r="AY5821"/>
      <c r="AZ5821"/>
      <c r="BA5821"/>
      <c r="BB5821"/>
      <c r="BC5821"/>
      <c r="BD5821"/>
      <c r="BE5821"/>
      <c r="BF5821"/>
      <c r="BG5821"/>
      <c r="BH5821"/>
      <c r="BI5821"/>
      <c r="BJ5821"/>
      <c r="BK5821"/>
      <c r="BL5821"/>
      <c r="BM5821"/>
      <c r="BN5821"/>
      <c r="BO5821"/>
      <c r="BP5821"/>
      <c r="BQ5821"/>
      <c r="BR5821"/>
      <c r="BS5821"/>
      <c r="BT5821"/>
      <c r="BU5821"/>
      <c r="BV5821"/>
      <c r="BW5821"/>
      <c r="BX5821"/>
      <c r="BY5821"/>
      <c r="BZ5821"/>
      <c r="CA5821"/>
      <c r="CB5821"/>
      <c r="CC5821"/>
      <c r="CD5821"/>
      <c r="CE5821"/>
      <c r="CF5821"/>
      <c r="CG5821"/>
      <c r="CH5821"/>
      <c r="CI5821"/>
      <c r="CJ5821"/>
      <c r="CK5821"/>
      <c r="CL5821"/>
      <c r="CM5821"/>
      <c r="CN5821"/>
      <c r="CO5821"/>
      <c r="CP5821"/>
      <c r="CQ5821"/>
      <c r="CR5821"/>
      <c r="CS5821"/>
      <c r="CT5821"/>
      <c r="CU5821"/>
      <c r="CV5821"/>
    </row>
    <row r="5822" spans="10:100" x14ac:dyDescent="0.25">
      <c r="J5822"/>
      <c r="K5822"/>
      <c r="L5822"/>
      <c r="M5822"/>
      <c r="N5822"/>
      <c r="O5822"/>
      <c r="P5822"/>
      <c r="Q5822"/>
      <c r="R5822"/>
      <c r="S5822"/>
      <c r="T5822"/>
      <c r="U5822"/>
      <c r="V5822"/>
      <c r="W5822"/>
      <c r="X5822"/>
      <c r="Y5822"/>
      <c r="Z5822"/>
      <c r="AA5822"/>
      <c r="AB5822"/>
      <c r="AC5822"/>
      <c r="AD5822"/>
      <c r="AE5822"/>
      <c r="AF5822"/>
      <c r="AG5822"/>
      <c r="AH5822"/>
      <c r="AI5822"/>
      <c r="AJ5822"/>
      <c r="AK5822"/>
      <c r="AL5822"/>
      <c r="AM5822"/>
      <c r="AN5822"/>
      <c r="AO5822"/>
      <c r="AP5822"/>
      <c r="AQ5822"/>
      <c r="AR5822"/>
      <c r="AS5822"/>
      <c r="AT5822"/>
      <c r="AU5822"/>
      <c r="AV5822"/>
      <c r="AW5822"/>
      <c r="AX5822"/>
      <c r="AY5822"/>
      <c r="AZ5822"/>
      <c r="BA5822"/>
      <c r="BB5822"/>
      <c r="BC5822"/>
      <c r="BD5822"/>
      <c r="BE5822"/>
      <c r="BF5822"/>
      <c r="BG5822"/>
      <c r="BH5822"/>
      <c r="BI5822"/>
      <c r="BJ5822"/>
      <c r="BK5822"/>
      <c r="BL5822"/>
      <c r="BM5822"/>
      <c r="BN5822"/>
      <c r="BO5822"/>
      <c r="BP5822"/>
      <c r="BQ5822"/>
      <c r="BR5822"/>
      <c r="BS5822"/>
      <c r="BT5822"/>
      <c r="BU5822"/>
      <c r="BV5822"/>
      <c r="BW5822"/>
      <c r="BX5822"/>
      <c r="BY5822"/>
      <c r="BZ5822"/>
      <c r="CA5822"/>
      <c r="CB5822"/>
      <c r="CC5822"/>
      <c r="CD5822"/>
      <c r="CE5822"/>
      <c r="CF5822"/>
      <c r="CG5822"/>
      <c r="CH5822"/>
      <c r="CI5822"/>
      <c r="CJ5822"/>
      <c r="CK5822"/>
      <c r="CL5822"/>
      <c r="CM5822"/>
      <c r="CN5822"/>
      <c r="CO5822"/>
      <c r="CP5822"/>
      <c r="CQ5822"/>
      <c r="CR5822"/>
      <c r="CS5822"/>
      <c r="CT5822"/>
      <c r="CU5822"/>
      <c r="CV5822"/>
    </row>
    <row r="5823" spans="10:100" x14ac:dyDescent="0.25">
      <c r="J5823"/>
      <c r="K5823"/>
      <c r="L5823"/>
      <c r="M5823"/>
      <c r="N5823"/>
      <c r="O5823"/>
      <c r="P5823"/>
      <c r="Q5823"/>
      <c r="R5823"/>
      <c r="S5823"/>
      <c r="T5823"/>
      <c r="U5823"/>
      <c r="V5823"/>
      <c r="W5823"/>
      <c r="X5823"/>
      <c r="Y5823"/>
      <c r="Z5823"/>
      <c r="AA5823"/>
      <c r="AB5823"/>
      <c r="AC5823"/>
      <c r="AD5823"/>
      <c r="AE5823"/>
      <c r="AF5823"/>
      <c r="AG5823"/>
      <c r="AH5823"/>
      <c r="AI5823"/>
      <c r="AJ5823"/>
      <c r="AK5823"/>
      <c r="AL5823"/>
      <c r="AM5823"/>
      <c r="AN5823"/>
      <c r="AO5823"/>
      <c r="AP5823"/>
      <c r="AQ5823"/>
      <c r="AR5823"/>
      <c r="AS5823"/>
      <c r="AT5823"/>
      <c r="AU5823"/>
      <c r="AV5823"/>
      <c r="AW5823"/>
      <c r="AX5823"/>
      <c r="AY5823"/>
      <c r="AZ5823"/>
      <c r="BA5823"/>
      <c r="BB5823"/>
      <c r="BC5823"/>
      <c r="BD5823"/>
      <c r="BE5823"/>
      <c r="BF5823"/>
      <c r="BG5823"/>
      <c r="BH5823"/>
      <c r="BI5823"/>
      <c r="BJ5823"/>
      <c r="BK5823"/>
      <c r="BL5823"/>
      <c r="BM5823"/>
      <c r="BN5823"/>
      <c r="BO5823"/>
      <c r="BP5823"/>
      <c r="BQ5823"/>
      <c r="BR5823"/>
      <c r="BS5823"/>
      <c r="BT5823"/>
      <c r="BU5823"/>
      <c r="BV5823"/>
      <c r="BW5823"/>
      <c r="BX5823"/>
      <c r="BY5823"/>
      <c r="BZ5823"/>
      <c r="CA5823"/>
      <c r="CB5823"/>
      <c r="CC5823"/>
      <c r="CD5823"/>
      <c r="CE5823"/>
      <c r="CF5823"/>
      <c r="CG5823"/>
      <c r="CH5823"/>
      <c r="CI5823"/>
      <c r="CJ5823"/>
      <c r="CK5823"/>
      <c r="CL5823"/>
      <c r="CM5823"/>
      <c r="CN5823"/>
      <c r="CO5823"/>
      <c r="CP5823"/>
      <c r="CQ5823"/>
      <c r="CR5823"/>
      <c r="CS5823"/>
      <c r="CT5823"/>
      <c r="CU5823"/>
      <c r="CV5823"/>
    </row>
    <row r="5824" spans="10:100" x14ac:dyDescent="0.25">
      <c r="J5824"/>
      <c r="K5824"/>
      <c r="L5824"/>
      <c r="M5824"/>
      <c r="N5824"/>
      <c r="O5824"/>
      <c r="P5824"/>
      <c r="Q5824"/>
      <c r="R5824"/>
      <c r="S5824"/>
      <c r="T5824"/>
      <c r="U5824"/>
      <c r="V5824"/>
      <c r="W5824"/>
      <c r="X5824"/>
      <c r="Y5824"/>
      <c r="Z5824"/>
      <c r="AA5824"/>
      <c r="AB5824"/>
      <c r="AC5824"/>
      <c r="AD5824"/>
      <c r="AE5824"/>
      <c r="AF5824"/>
      <c r="AG5824"/>
      <c r="AH5824"/>
      <c r="AI5824"/>
      <c r="AJ5824"/>
      <c r="AK5824"/>
      <c r="AL5824"/>
      <c r="AM5824"/>
      <c r="AN5824"/>
      <c r="AO5824"/>
      <c r="AP5824"/>
      <c r="AQ5824"/>
      <c r="AR5824"/>
      <c r="AS5824"/>
      <c r="AT5824"/>
      <c r="AU5824"/>
      <c r="AV5824"/>
      <c r="AW5824"/>
      <c r="AX5824"/>
      <c r="AY5824"/>
      <c r="AZ5824"/>
      <c r="BA5824"/>
      <c r="BB5824"/>
      <c r="BC5824"/>
      <c r="BD5824"/>
      <c r="BE5824"/>
      <c r="BF5824"/>
      <c r="BG5824"/>
      <c r="BH5824"/>
      <c r="BI5824"/>
      <c r="BJ5824"/>
      <c r="BK5824"/>
      <c r="BL5824"/>
      <c r="BM5824"/>
      <c r="BN5824"/>
      <c r="BO5824"/>
      <c r="BP5824"/>
      <c r="BQ5824"/>
      <c r="BR5824"/>
      <c r="BS5824"/>
      <c r="BT5824"/>
      <c r="BU5824"/>
      <c r="BV5824"/>
      <c r="BW5824"/>
      <c r="BX5824"/>
      <c r="BY5824"/>
      <c r="BZ5824"/>
      <c r="CA5824"/>
      <c r="CB5824"/>
      <c r="CC5824"/>
      <c r="CD5824"/>
      <c r="CE5824"/>
      <c r="CF5824"/>
      <c r="CG5824"/>
      <c r="CH5824"/>
      <c r="CI5824"/>
      <c r="CJ5824"/>
      <c r="CK5824"/>
      <c r="CL5824"/>
      <c r="CM5824"/>
      <c r="CN5824"/>
      <c r="CO5824"/>
      <c r="CP5824"/>
      <c r="CQ5824"/>
      <c r="CR5824"/>
      <c r="CS5824"/>
      <c r="CT5824"/>
      <c r="CU5824"/>
      <c r="CV5824"/>
    </row>
    <row r="5825" spans="10:100" x14ac:dyDescent="0.25">
      <c r="J5825"/>
      <c r="K5825"/>
      <c r="L5825"/>
      <c r="M5825"/>
      <c r="N5825"/>
      <c r="O5825"/>
      <c r="P5825"/>
      <c r="Q5825"/>
      <c r="R5825"/>
      <c r="S5825"/>
      <c r="T5825"/>
      <c r="U5825"/>
      <c r="V5825"/>
      <c r="W5825"/>
      <c r="X5825"/>
      <c r="Y5825"/>
      <c r="Z5825"/>
      <c r="AA5825"/>
      <c r="AB5825"/>
      <c r="AC5825"/>
      <c r="AD5825"/>
      <c r="AE5825"/>
      <c r="AF5825"/>
      <c r="AG5825"/>
      <c r="AH5825"/>
      <c r="AI5825"/>
      <c r="AJ5825"/>
      <c r="AK5825"/>
      <c r="AL5825"/>
      <c r="AM5825"/>
      <c r="AN5825"/>
      <c r="AO5825"/>
      <c r="AP5825"/>
      <c r="AQ5825"/>
      <c r="AR5825"/>
      <c r="AS5825"/>
      <c r="AT5825"/>
      <c r="AU5825"/>
      <c r="AV5825"/>
      <c r="AW5825"/>
      <c r="AX5825"/>
      <c r="AY5825"/>
      <c r="AZ5825"/>
      <c r="BA5825"/>
      <c r="BB5825"/>
      <c r="BC5825"/>
      <c r="BD5825"/>
      <c r="BE5825"/>
      <c r="BF5825"/>
      <c r="BG5825"/>
      <c r="BH5825"/>
      <c r="BI5825"/>
      <c r="BJ5825"/>
      <c r="BK5825"/>
      <c r="BL5825"/>
      <c r="BM5825"/>
      <c r="BN5825"/>
      <c r="BO5825"/>
      <c r="BP5825"/>
      <c r="BQ5825"/>
      <c r="BR5825"/>
      <c r="BS5825"/>
      <c r="BT5825"/>
      <c r="BU5825"/>
      <c r="BV5825"/>
      <c r="BW5825"/>
      <c r="BX5825"/>
      <c r="BY5825"/>
      <c r="BZ5825"/>
      <c r="CA5825"/>
      <c r="CB5825"/>
      <c r="CC5825"/>
      <c r="CD5825"/>
      <c r="CE5825"/>
      <c r="CF5825"/>
      <c r="CG5825"/>
      <c r="CH5825"/>
      <c r="CI5825"/>
      <c r="CJ5825"/>
      <c r="CK5825"/>
      <c r="CL5825"/>
      <c r="CM5825"/>
      <c r="CN5825"/>
      <c r="CO5825"/>
      <c r="CP5825"/>
      <c r="CQ5825"/>
      <c r="CR5825"/>
      <c r="CS5825"/>
      <c r="CT5825"/>
      <c r="CU5825"/>
      <c r="CV5825"/>
    </row>
    <row r="5826" spans="10:100" x14ac:dyDescent="0.25">
      <c r="J5826"/>
      <c r="K5826"/>
      <c r="L5826"/>
      <c r="M5826"/>
      <c r="N5826"/>
      <c r="O5826"/>
      <c r="P5826"/>
      <c r="Q5826"/>
      <c r="R5826"/>
      <c r="S5826"/>
      <c r="T5826"/>
      <c r="U5826"/>
      <c r="V5826"/>
      <c r="W5826"/>
      <c r="X5826"/>
      <c r="Y5826"/>
      <c r="Z5826"/>
      <c r="AA5826"/>
      <c r="AB5826"/>
      <c r="AC5826"/>
      <c r="AD5826"/>
      <c r="AE5826"/>
      <c r="AF5826"/>
      <c r="AG5826"/>
      <c r="AH5826"/>
      <c r="AI5826"/>
      <c r="AJ5826"/>
      <c r="AK5826"/>
      <c r="AL5826"/>
      <c r="AM5826"/>
      <c r="AN5826"/>
      <c r="AO5826"/>
      <c r="AP5826"/>
      <c r="AQ5826"/>
      <c r="AR5826"/>
      <c r="AS5826"/>
      <c r="AT5826"/>
      <c r="AU5826"/>
      <c r="AV5826"/>
      <c r="AW5826"/>
      <c r="AX5826"/>
      <c r="AY5826"/>
      <c r="AZ5826"/>
      <c r="BA5826"/>
      <c r="BB5826"/>
      <c r="BC5826"/>
      <c r="BD5826"/>
      <c r="BE5826"/>
      <c r="BF5826"/>
      <c r="BG5826"/>
      <c r="BH5826"/>
      <c r="BI5826"/>
      <c r="BJ5826"/>
      <c r="BK5826"/>
      <c r="BL5826"/>
      <c r="BM5826"/>
      <c r="BN5826"/>
      <c r="BO5826"/>
      <c r="BP5826"/>
      <c r="BQ5826"/>
      <c r="BR5826"/>
      <c r="BS5826"/>
      <c r="BT5826"/>
      <c r="BU5826"/>
      <c r="BV5826"/>
      <c r="BW5826"/>
      <c r="BX5826"/>
      <c r="BY5826"/>
      <c r="BZ5826"/>
      <c r="CA5826"/>
      <c r="CB5826"/>
      <c r="CC5826"/>
      <c r="CD5826"/>
      <c r="CE5826"/>
      <c r="CF5826"/>
      <c r="CG5826"/>
      <c r="CH5826"/>
      <c r="CI5826"/>
      <c r="CJ5826"/>
      <c r="CK5826"/>
      <c r="CL5826"/>
      <c r="CM5826"/>
      <c r="CN5826"/>
      <c r="CO5826"/>
      <c r="CP5826"/>
      <c r="CQ5826"/>
      <c r="CR5826"/>
      <c r="CS5826"/>
      <c r="CT5826"/>
      <c r="CU5826"/>
      <c r="CV5826"/>
    </row>
    <row r="5827" spans="10:100" x14ac:dyDescent="0.25">
      <c r="J5827"/>
      <c r="K5827"/>
      <c r="L5827"/>
      <c r="M5827"/>
      <c r="N5827"/>
      <c r="O5827"/>
      <c r="P5827"/>
      <c r="Q5827"/>
      <c r="R5827"/>
      <c r="S5827"/>
      <c r="T5827"/>
      <c r="U5827"/>
      <c r="V5827"/>
      <c r="W5827"/>
      <c r="X5827"/>
      <c r="Y5827"/>
      <c r="Z5827"/>
      <c r="AA5827"/>
      <c r="AB5827"/>
      <c r="AC5827"/>
      <c r="AD5827"/>
      <c r="AE5827"/>
      <c r="AF5827"/>
      <c r="AG5827"/>
      <c r="AH5827"/>
      <c r="AI5827"/>
      <c r="AJ5827"/>
      <c r="AK5827"/>
      <c r="AL5827"/>
      <c r="AM5827"/>
      <c r="AN5827"/>
      <c r="AO5827"/>
      <c r="AP5827"/>
      <c r="AQ5827"/>
      <c r="AR5827"/>
      <c r="AS5827"/>
      <c r="AT5827"/>
      <c r="AU5827"/>
      <c r="AV5827"/>
      <c r="AW5827"/>
      <c r="AX5827"/>
      <c r="AY5827"/>
      <c r="AZ5827"/>
      <c r="BA5827"/>
      <c r="BB5827"/>
      <c r="BC5827"/>
      <c r="BD5827"/>
      <c r="BE5827"/>
      <c r="BF5827"/>
      <c r="BG5827"/>
      <c r="BH5827"/>
      <c r="BI5827"/>
      <c r="BJ5827"/>
      <c r="BK5827"/>
      <c r="BL5827"/>
      <c r="BM5827"/>
      <c r="BN5827"/>
      <c r="BO5827"/>
      <c r="BP5827"/>
      <c r="BQ5827"/>
      <c r="BR5827"/>
      <c r="BS5827"/>
      <c r="BT5827"/>
      <c r="BU5827"/>
      <c r="BV5827"/>
      <c r="BW5827"/>
      <c r="BX5827"/>
      <c r="BY5827"/>
      <c r="BZ5827"/>
      <c r="CA5827"/>
      <c r="CB5827"/>
      <c r="CC5827"/>
      <c r="CD5827"/>
      <c r="CE5827"/>
      <c r="CF5827"/>
      <c r="CG5827"/>
      <c r="CH5827"/>
      <c r="CI5827"/>
      <c r="CJ5827"/>
      <c r="CK5827"/>
      <c r="CL5827"/>
      <c r="CM5827"/>
      <c r="CN5827"/>
      <c r="CO5827"/>
      <c r="CP5827"/>
      <c r="CQ5827"/>
      <c r="CR5827"/>
      <c r="CS5827"/>
      <c r="CT5827"/>
      <c r="CU5827"/>
      <c r="CV5827"/>
    </row>
    <row r="5828" spans="10:100" x14ac:dyDescent="0.25">
      <c r="J5828"/>
      <c r="K5828"/>
      <c r="L5828"/>
      <c r="M5828"/>
      <c r="N5828"/>
      <c r="O5828"/>
      <c r="P5828"/>
      <c r="Q5828"/>
      <c r="R5828"/>
      <c r="S5828"/>
      <c r="T5828"/>
      <c r="U5828"/>
      <c r="V5828"/>
      <c r="W5828"/>
      <c r="X5828"/>
      <c r="Y5828"/>
      <c r="Z5828"/>
      <c r="AA5828"/>
      <c r="AB5828"/>
      <c r="AC5828"/>
      <c r="AD5828"/>
      <c r="AE5828"/>
      <c r="AF5828"/>
      <c r="AG5828"/>
      <c r="AH5828"/>
      <c r="AI5828"/>
      <c r="AJ5828"/>
      <c r="AK5828"/>
      <c r="AL5828"/>
      <c r="AM5828"/>
      <c r="AN5828"/>
      <c r="AO5828"/>
      <c r="AP5828"/>
      <c r="AQ5828"/>
      <c r="AR5828"/>
      <c r="AS5828"/>
      <c r="AT5828"/>
      <c r="AU5828"/>
      <c r="AV5828"/>
      <c r="AW5828"/>
      <c r="AX5828"/>
      <c r="AY5828"/>
      <c r="AZ5828"/>
      <c r="BA5828"/>
      <c r="BB5828"/>
      <c r="BC5828"/>
      <c r="BD5828"/>
      <c r="BE5828"/>
      <c r="BF5828"/>
      <c r="BG5828"/>
      <c r="BH5828"/>
      <c r="BI5828"/>
      <c r="BJ5828"/>
      <c r="BK5828"/>
      <c r="BL5828"/>
      <c r="BM5828"/>
      <c r="BN5828"/>
      <c r="BO5828"/>
      <c r="BP5828"/>
      <c r="BQ5828"/>
      <c r="BR5828"/>
      <c r="BS5828"/>
      <c r="BT5828"/>
      <c r="BU5828"/>
      <c r="BV5828"/>
      <c r="BW5828"/>
      <c r="BX5828"/>
      <c r="BY5828"/>
      <c r="BZ5828"/>
      <c r="CA5828"/>
      <c r="CB5828"/>
      <c r="CC5828"/>
      <c r="CD5828"/>
      <c r="CE5828"/>
      <c r="CF5828"/>
      <c r="CG5828"/>
      <c r="CH5828"/>
      <c r="CI5828"/>
      <c r="CJ5828"/>
      <c r="CK5828"/>
      <c r="CL5828"/>
      <c r="CM5828"/>
      <c r="CN5828"/>
      <c r="CO5828"/>
      <c r="CP5828"/>
      <c r="CQ5828"/>
      <c r="CR5828"/>
      <c r="CS5828"/>
      <c r="CT5828"/>
      <c r="CU5828"/>
      <c r="CV5828"/>
    </row>
    <row r="5829" spans="10:100" x14ac:dyDescent="0.25">
      <c r="J5829"/>
      <c r="K5829"/>
      <c r="L5829"/>
      <c r="M5829"/>
      <c r="N5829"/>
      <c r="O5829"/>
      <c r="P5829"/>
      <c r="Q5829"/>
      <c r="R5829"/>
      <c r="S5829"/>
      <c r="T5829"/>
      <c r="U5829"/>
      <c r="V5829"/>
      <c r="W5829"/>
      <c r="X5829"/>
      <c r="Y5829"/>
      <c r="Z5829"/>
      <c r="AA5829"/>
      <c r="AB5829"/>
      <c r="AC5829"/>
      <c r="AD5829"/>
      <c r="AE5829"/>
      <c r="AF5829"/>
      <c r="AG5829"/>
      <c r="AH5829"/>
      <c r="AI5829"/>
      <c r="AJ5829"/>
      <c r="AK5829"/>
      <c r="AL5829"/>
      <c r="AM5829"/>
      <c r="AN5829"/>
      <c r="AO5829"/>
      <c r="AP5829"/>
      <c r="AQ5829"/>
      <c r="AR5829"/>
      <c r="AS5829"/>
      <c r="AT5829"/>
      <c r="AU5829"/>
      <c r="AV5829"/>
      <c r="AW5829"/>
      <c r="AX5829"/>
      <c r="AY5829"/>
      <c r="AZ5829"/>
      <c r="BA5829"/>
      <c r="BB5829"/>
      <c r="BC5829"/>
      <c r="BD5829"/>
      <c r="BE5829"/>
      <c r="BF5829"/>
      <c r="BG5829"/>
      <c r="BH5829"/>
      <c r="BI5829"/>
      <c r="BJ5829"/>
      <c r="BK5829"/>
      <c r="BL5829"/>
      <c r="BM5829"/>
      <c r="BN5829"/>
      <c r="BO5829"/>
      <c r="BP5829"/>
      <c r="BQ5829"/>
      <c r="BR5829"/>
      <c r="BS5829"/>
      <c r="BT5829"/>
      <c r="BU5829"/>
      <c r="BV5829"/>
      <c r="BW5829"/>
      <c r="BX5829"/>
      <c r="BY5829"/>
      <c r="BZ5829"/>
      <c r="CA5829"/>
      <c r="CB5829"/>
      <c r="CC5829"/>
      <c r="CD5829"/>
      <c r="CE5829"/>
      <c r="CF5829"/>
      <c r="CG5829"/>
      <c r="CH5829"/>
      <c r="CI5829"/>
      <c r="CJ5829"/>
      <c r="CK5829"/>
      <c r="CL5829"/>
      <c r="CM5829"/>
      <c r="CN5829"/>
      <c r="CO5829"/>
      <c r="CP5829"/>
      <c r="CQ5829"/>
      <c r="CR5829"/>
      <c r="CS5829"/>
      <c r="CT5829"/>
      <c r="CU5829"/>
      <c r="CV5829"/>
    </row>
    <row r="5830" spans="10:100" x14ac:dyDescent="0.25">
      <c r="J5830"/>
      <c r="K5830"/>
      <c r="L5830"/>
      <c r="M5830"/>
      <c r="N5830"/>
      <c r="O5830"/>
      <c r="P5830"/>
      <c r="Q5830"/>
      <c r="R5830"/>
      <c r="S5830"/>
      <c r="T5830"/>
      <c r="U5830"/>
      <c r="V5830"/>
      <c r="W5830"/>
      <c r="X5830"/>
      <c r="Y5830"/>
      <c r="Z5830"/>
      <c r="AA5830"/>
      <c r="AB5830"/>
      <c r="AC5830"/>
      <c r="AD5830"/>
      <c r="AE5830"/>
      <c r="AF5830"/>
      <c r="AG5830"/>
      <c r="AH5830"/>
      <c r="AI5830"/>
      <c r="AJ5830"/>
      <c r="AK5830"/>
      <c r="AL5830"/>
      <c r="AM5830"/>
      <c r="AN5830"/>
      <c r="AO5830"/>
      <c r="AP5830"/>
      <c r="AQ5830"/>
      <c r="AR5830"/>
      <c r="AS5830"/>
      <c r="AT5830"/>
      <c r="AU5830"/>
      <c r="AV5830"/>
      <c r="AW5830"/>
      <c r="AX5830"/>
      <c r="AY5830"/>
      <c r="AZ5830"/>
      <c r="BA5830"/>
      <c r="BB5830"/>
      <c r="BC5830"/>
      <c r="BD5830"/>
      <c r="BE5830"/>
      <c r="BF5830"/>
      <c r="BG5830"/>
      <c r="BH5830"/>
      <c r="BI5830"/>
      <c r="BJ5830"/>
      <c r="BK5830"/>
      <c r="BL5830"/>
      <c r="BM5830"/>
      <c r="BN5830"/>
      <c r="BO5830"/>
      <c r="BP5830"/>
      <c r="BQ5830"/>
      <c r="BR5830"/>
      <c r="BS5830"/>
      <c r="BT5830"/>
      <c r="BU5830"/>
      <c r="BV5830"/>
      <c r="BW5830"/>
      <c r="BX5830"/>
      <c r="BY5830"/>
      <c r="BZ5830"/>
      <c r="CA5830"/>
      <c r="CB5830"/>
      <c r="CC5830"/>
      <c r="CD5830"/>
      <c r="CE5830"/>
      <c r="CF5830"/>
      <c r="CG5830"/>
      <c r="CH5830"/>
      <c r="CI5830"/>
      <c r="CJ5830"/>
      <c r="CK5830"/>
      <c r="CL5830"/>
      <c r="CM5830"/>
      <c r="CN5830"/>
      <c r="CO5830"/>
      <c r="CP5830"/>
      <c r="CQ5830"/>
      <c r="CR5830"/>
      <c r="CS5830"/>
      <c r="CT5830"/>
      <c r="CU5830"/>
      <c r="CV5830"/>
    </row>
    <row r="5831" spans="10:100" x14ac:dyDescent="0.25">
      <c r="J5831"/>
      <c r="K5831"/>
      <c r="L5831"/>
      <c r="M5831"/>
      <c r="N5831"/>
      <c r="O5831"/>
      <c r="P5831"/>
      <c r="Q5831"/>
      <c r="R5831"/>
      <c r="S5831"/>
      <c r="T5831"/>
      <c r="U5831"/>
      <c r="V5831"/>
      <c r="W5831"/>
      <c r="X5831"/>
      <c r="Y5831"/>
      <c r="Z5831"/>
      <c r="AA5831"/>
      <c r="AB5831"/>
      <c r="AC5831"/>
      <c r="AD5831"/>
      <c r="AE5831"/>
      <c r="AF5831"/>
      <c r="AG5831"/>
      <c r="AH5831"/>
      <c r="AI5831"/>
      <c r="AJ5831"/>
      <c r="AK5831"/>
      <c r="AL5831"/>
      <c r="AM5831"/>
      <c r="AN5831"/>
      <c r="AO5831"/>
      <c r="AP5831"/>
      <c r="AQ5831"/>
      <c r="AR5831"/>
      <c r="AS5831"/>
      <c r="AT5831"/>
      <c r="AU5831"/>
      <c r="AV5831"/>
      <c r="AW5831"/>
      <c r="AX5831"/>
      <c r="AY5831"/>
      <c r="AZ5831"/>
      <c r="BA5831"/>
      <c r="BB5831"/>
      <c r="BC5831"/>
      <c r="BD5831"/>
      <c r="BE5831"/>
      <c r="BF5831"/>
      <c r="BG5831"/>
      <c r="BH5831"/>
      <c r="BI5831"/>
      <c r="BJ5831"/>
      <c r="BK5831"/>
      <c r="BL5831"/>
      <c r="BM5831"/>
      <c r="BN5831"/>
      <c r="BO5831"/>
      <c r="BP5831"/>
      <c r="BQ5831"/>
      <c r="BR5831"/>
      <c r="BS5831"/>
      <c r="BT5831"/>
      <c r="BU5831"/>
      <c r="BV5831"/>
      <c r="BW5831"/>
      <c r="BX5831"/>
      <c r="BY5831"/>
      <c r="BZ5831"/>
      <c r="CA5831"/>
      <c r="CB5831"/>
      <c r="CC5831"/>
      <c r="CD5831"/>
      <c r="CE5831"/>
      <c r="CF5831"/>
      <c r="CG5831"/>
      <c r="CH5831"/>
      <c r="CI5831"/>
      <c r="CJ5831"/>
      <c r="CK5831"/>
      <c r="CL5831"/>
      <c r="CM5831"/>
      <c r="CN5831"/>
      <c r="CO5831"/>
      <c r="CP5831"/>
      <c r="CQ5831"/>
      <c r="CR5831"/>
      <c r="CS5831"/>
      <c r="CT5831"/>
      <c r="CU5831"/>
      <c r="CV5831"/>
    </row>
    <row r="5832" spans="10:100" x14ac:dyDescent="0.25">
      <c r="J5832"/>
      <c r="K5832"/>
      <c r="L5832"/>
      <c r="M5832"/>
      <c r="N5832"/>
      <c r="O5832"/>
      <c r="P5832"/>
      <c r="Q5832"/>
      <c r="R5832"/>
      <c r="S5832"/>
      <c r="T5832"/>
      <c r="U5832"/>
      <c r="V5832"/>
      <c r="W5832"/>
      <c r="X5832"/>
      <c r="Y5832"/>
      <c r="Z5832"/>
      <c r="AA5832"/>
      <c r="AB5832"/>
      <c r="AC5832"/>
      <c r="AD5832"/>
      <c r="AE5832"/>
      <c r="AF5832"/>
      <c r="AG5832"/>
      <c r="AH5832"/>
      <c r="AI5832"/>
      <c r="AJ5832"/>
      <c r="AK5832"/>
      <c r="AL5832"/>
      <c r="AM5832"/>
      <c r="AN5832"/>
      <c r="AO5832"/>
      <c r="AP5832"/>
      <c r="AQ5832"/>
      <c r="AR5832"/>
      <c r="AS5832"/>
      <c r="AT5832"/>
      <c r="AU5832"/>
      <c r="AV5832"/>
      <c r="AW5832"/>
      <c r="AX5832"/>
      <c r="AY5832"/>
      <c r="AZ5832"/>
      <c r="BA5832"/>
      <c r="BB5832"/>
      <c r="BC5832"/>
      <c r="BD5832"/>
      <c r="BE5832"/>
      <c r="BF5832"/>
      <c r="BG5832"/>
      <c r="BH5832"/>
      <c r="BI5832"/>
      <c r="BJ5832"/>
      <c r="BK5832"/>
      <c r="BL5832"/>
      <c r="BM5832"/>
      <c r="BN5832"/>
      <c r="BO5832"/>
      <c r="BP5832"/>
      <c r="BQ5832"/>
      <c r="BR5832"/>
      <c r="BS5832"/>
      <c r="BT5832"/>
      <c r="BU5832"/>
      <c r="BV5832"/>
      <c r="BW5832"/>
      <c r="BX5832"/>
      <c r="BY5832"/>
      <c r="BZ5832"/>
      <c r="CA5832"/>
      <c r="CB5832"/>
      <c r="CC5832"/>
      <c r="CD5832"/>
      <c r="CE5832"/>
      <c r="CF5832"/>
      <c r="CG5832"/>
      <c r="CH5832"/>
      <c r="CI5832"/>
      <c r="CJ5832"/>
      <c r="CK5832"/>
      <c r="CL5832"/>
      <c r="CM5832"/>
      <c r="CN5832"/>
      <c r="CO5832"/>
      <c r="CP5832"/>
      <c r="CQ5832"/>
      <c r="CR5832"/>
      <c r="CS5832"/>
      <c r="CT5832"/>
      <c r="CU5832"/>
      <c r="CV5832"/>
    </row>
    <row r="5833" spans="10:100" x14ac:dyDescent="0.25">
      <c r="J5833"/>
      <c r="K5833"/>
      <c r="L5833"/>
      <c r="M5833"/>
      <c r="N5833"/>
      <c r="O5833"/>
      <c r="P5833"/>
      <c r="Q5833"/>
      <c r="R5833"/>
      <c r="S5833"/>
      <c r="T5833"/>
      <c r="U5833"/>
      <c r="V5833"/>
      <c r="W5833"/>
      <c r="X5833"/>
      <c r="Y5833"/>
      <c r="Z5833"/>
      <c r="AA5833"/>
      <c r="AB5833"/>
      <c r="AC5833"/>
      <c r="AD5833"/>
      <c r="AE5833"/>
      <c r="AF5833"/>
      <c r="AG5833"/>
      <c r="AH5833"/>
      <c r="AI5833"/>
      <c r="AJ5833"/>
      <c r="AK5833"/>
      <c r="AL5833"/>
      <c r="AM5833"/>
      <c r="AN5833"/>
      <c r="AO5833"/>
      <c r="AP5833"/>
      <c r="AQ5833"/>
      <c r="AR5833"/>
      <c r="AS5833"/>
      <c r="AT5833"/>
      <c r="AU5833"/>
      <c r="AV5833"/>
      <c r="AW5833"/>
      <c r="AX5833"/>
      <c r="AY5833"/>
      <c r="AZ5833"/>
      <c r="BA5833"/>
      <c r="BB5833"/>
      <c r="BC5833"/>
      <c r="BD5833"/>
      <c r="BE5833"/>
      <c r="BF5833"/>
      <c r="BG5833"/>
      <c r="BH5833"/>
      <c r="BI5833"/>
      <c r="BJ5833"/>
      <c r="BK5833"/>
      <c r="BL5833"/>
      <c r="BM5833"/>
      <c r="BN5833"/>
      <c r="BO5833"/>
      <c r="BP5833"/>
      <c r="BQ5833"/>
      <c r="BR5833"/>
      <c r="BS5833"/>
      <c r="BT5833"/>
      <c r="BU5833"/>
      <c r="BV5833"/>
      <c r="BW5833"/>
      <c r="BX5833"/>
      <c r="BY5833"/>
      <c r="BZ5833"/>
      <c r="CA5833"/>
      <c r="CB5833"/>
      <c r="CC5833"/>
      <c r="CD5833"/>
      <c r="CE5833"/>
      <c r="CF5833"/>
      <c r="CG5833"/>
      <c r="CH5833"/>
      <c r="CI5833"/>
      <c r="CJ5833"/>
      <c r="CK5833"/>
      <c r="CL5833"/>
      <c r="CM5833"/>
      <c r="CN5833"/>
      <c r="CO5833"/>
      <c r="CP5833"/>
      <c r="CQ5833"/>
      <c r="CR5833"/>
      <c r="CS5833"/>
      <c r="CT5833"/>
      <c r="CU5833"/>
      <c r="CV5833"/>
    </row>
    <row r="5834" spans="10:100" x14ac:dyDescent="0.25">
      <c r="J5834"/>
      <c r="K5834"/>
      <c r="L5834"/>
      <c r="M5834"/>
      <c r="N5834"/>
      <c r="O5834"/>
      <c r="P5834"/>
      <c r="Q5834"/>
      <c r="R5834"/>
      <c r="S5834"/>
      <c r="T5834"/>
      <c r="U5834"/>
      <c r="V5834"/>
      <c r="W5834"/>
      <c r="X5834"/>
      <c r="Y5834"/>
      <c r="Z5834"/>
      <c r="AA5834"/>
      <c r="AB5834"/>
      <c r="AC5834"/>
      <c r="AD5834"/>
      <c r="AE5834"/>
      <c r="AF5834"/>
      <c r="AG5834"/>
      <c r="AH5834"/>
      <c r="AI5834"/>
      <c r="AJ5834"/>
      <c r="AK5834"/>
      <c r="AL5834"/>
      <c r="AM5834"/>
      <c r="AN5834"/>
      <c r="AO5834"/>
      <c r="AP5834"/>
      <c r="AQ5834"/>
      <c r="AR5834"/>
      <c r="AS5834"/>
      <c r="AT5834"/>
      <c r="AU5834"/>
      <c r="AV5834"/>
      <c r="AW5834"/>
      <c r="AX5834"/>
      <c r="AY5834"/>
      <c r="AZ5834"/>
      <c r="BA5834"/>
      <c r="BB5834"/>
      <c r="BC5834"/>
      <c r="BD5834"/>
      <c r="BE5834"/>
      <c r="BF5834"/>
      <c r="BG5834"/>
      <c r="BH5834"/>
      <c r="BI5834"/>
      <c r="BJ5834"/>
      <c r="BK5834"/>
      <c r="BL5834"/>
      <c r="BM5834"/>
      <c r="BN5834"/>
      <c r="BO5834"/>
      <c r="BP5834"/>
      <c r="BQ5834"/>
      <c r="BR5834"/>
      <c r="BS5834"/>
      <c r="BT5834"/>
      <c r="BU5834"/>
      <c r="BV5834"/>
      <c r="BW5834"/>
      <c r="BX5834"/>
      <c r="BY5834"/>
      <c r="BZ5834"/>
      <c r="CA5834"/>
      <c r="CB5834"/>
      <c r="CC5834"/>
      <c r="CD5834"/>
      <c r="CE5834"/>
      <c r="CF5834"/>
      <c r="CG5834"/>
      <c r="CH5834"/>
      <c r="CI5834"/>
      <c r="CJ5834"/>
      <c r="CK5834"/>
      <c r="CL5834"/>
      <c r="CM5834"/>
      <c r="CN5834"/>
      <c r="CO5834"/>
      <c r="CP5834"/>
      <c r="CQ5834"/>
      <c r="CR5834"/>
      <c r="CS5834"/>
      <c r="CT5834"/>
      <c r="CU5834"/>
      <c r="CV5834"/>
    </row>
    <row r="5835" spans="10:100" x14ac:dyDescent="0.25">
      <c r="J5835"/>
      <c r="K5835"/>
      <c r="L5835"/>
      <c r="M5835"/>
      <c r="N5835"/>
      <c r="O5835"/>
      <c r="P5835"/>
      <c r="Q5835"/>
      <c r="R5835"/>
      <c r="S5835"/>
      <c r="T5835"/>
      <c r="U5835"/>
      <c r="V5835"/>
      <c r="W5835"/>
      <c r="X5835"/>
      <c r="Y5835"/>
      <c r="Z5835"/>
      <c r="AA5835"/>
      <c r="AB5835"/>
      <c r="AC5835"/>
      <c r="AD5835"/>
      <c r="AE5835"/>
      <c r="AF5835"/>
      <c r="AG5835"/>
      <c r="AH5835"/>
      <c r="AI5835"/>
      <c r="AJ5835"/>
      <c r="AK5835"/>
      <c r="AL5835"/>
      <c r="AM5835"/>
      <c r="AN5835"/>
      <c r="AO5835"/>
      <c r="AP5835"/>
      <c r="AQ5835"/>
      <c r="AR5835"/>
      <c r="AS5835"/>
      <c r="AT5835"/>
      <c r="AU5835"/>
      <c r="AV5835"/>
      <c r="AW5835"/>
      <c r="AX5835"/>
      <c r="AY5835"/>
      <c r="AZ5835"/>
      <c r="BA5835"/>
      <c r="BB5835"/>
      <c r="BC5835"/>
      <c r="BD5835"/>
      <c r="BE5835"/>
      <c r="BF5835"/>
      <c r="BG5835"/>
      <c r="BH5835"/>
      <c r="BI5835"/>
      <c r="BJ5835"/>
      <c r="BK5835"/>
      <c r="BL5835"/>
      <c r="BM5835"/>
      <c r="BN5835"/>
      <c r="BO5835"/>
      <c r="BP5835"/>
      <c r="BQ5835"/>
      <c r="BR5835"/>
      <c r="BS5835"/>
      <c r="BT5835"/>
      <c r="BU5835"/>
      <c r="BV5835"/>
      <c r="BW5835"/>
      <c r="BX5835"/>
      <c r="BY5835"/>
      <c r="BZ5835"/>
      <c r="CA5835"/>
      <c r="CB5835"/>
      <c r="CC5835"/>
      <c r="CD5835"/>
      <c r="CE5835"/>
      <c r="CF5835"/>
      <c r="CG5835"/>
      <c r="CH5835"/>
      <c r="CI5835"/>
      <c r="CJ5835"/>
      <c r="CK5835"/>
      <c r="CL5835"/>
      <c r="CM5835"/>
      <c r="CN5835"/>
      <c r="CO5835"/>
      <c r="CP5835"/>
      <c r="CQ5835"/>
      <c r="CR5835"/>
      <c r="CS5835"/>
      <c r="CT5835"/>
      <c r="CU5835"/>
      <c r="CV5835"/>
    </row>
    <row r="5836" spans="10:100" x14ac:dyDescent="0.25">
      <c r="J5836"/>
      <c r="K5836"/>
      <c r="L5836"/>
      <c r="M5836"/>
      <c r="N5836"/>
      <c r="O5836"/>
      <c r="P5836"/>
      <c r="Q5836"/>
      <c r="R5836"/>
      <c r="S5836"/>
      <c r="T5836"/>
      <c r="U5836"/>
      <c r="V5836"/>
      <c r="W5836"/>
      <c r="X5836"/>
      <c r="Y5836"/>
      <c r="Z5836"/>
      <c r="AA5836"/>
      <c r="AB5836"/>
      <c r="AC5836"/>
      <c r="AD5836"/>
      <c r="AE5836"/>
      <c r="AF5836"/>
      <c r="AG5836"/>
      <c r="AH5836"/>
      <c r="AI5836"/>
      <c r="AJ5836"/>
      <c r="AK5836"/>
      <c r="AL5836"/>
      <c r="AM5836"/>
      <c r="AN5836"/>
      <c r="AO5836"/>
      <c r="AP5836"/>
      <c r="AQ5836"/>
      <c r="AR5836"/>
      <c r="AS5836"/>
      <c r="AT5836"/>
      <c r="AU5836"/>
      <c r="AV5836"/>
      <c r="AW5836"/>
      <c r="AX5836"/>
      <c r="AY5836"/>
      <c r="AZ5836"/>
      <c r="BA5836"/>
      <c r="BB5836"/>
      <c r="BC5836"/>
      <c r="BD5836"/>
      <c r="BE5836"/>
      <c r="BF5836"/>
      <c r="BG5836"/>
      <c r="BH5836"/>
      <c r="BI5836"/>
      <c r="BJ5836"/>
      <c r="BK5836"/>
      <c r="BL5836"/>
      <c r="BM5836"/>
      <c r="BN5836"/>
      <c r="BO5836"/>
      <c r="BP5836"/>
      <c r="BQ5836"/>
      <c r="BR5836"/>
      <c r="BS5836"/>
      <c r="BT5836"/>
      <c r="BU5836"/>
      <c r="BV5836"/>
      <c r="BW5836"/>
      <c r="BX5836"/>
      <c r="BY5836"/>
      <c r="BZ5836"/>
      <c r="CA5836"/>
      <c r="CB5836"/>
      <c r="CC5836"/>
      <c r="CD5836"/>
      <c r="CE5836"/>
      <c r="CF5836"/>
      <c r="CG5836"/>
      <c r="CH5836"/>
      <c r="CI5836"/>
      <c r="CJ5836"/>
      <c r="CK5836"/>
      <c r="CL5836"/>
      <c r="CM5836"/>
      <c r="CN5836"/>
      <c r="CO5836"/>
      <c r="CP5836"/>
      <c r="CQ5836"/>
      <c r="CR5836"/>
      <c r="CS5836"/>
      <c r="CT5836"/>
      <c r="CU5836"/>
      <c r="CV5836"/>
    </row>
    <row r="5837" spans="10:100" x14ac:dyDescent="0.25">
      <c r="J5837"/>
      <c r="K5837"/>
      <c r="L5837"/>
      <c r="M5837"/>
      <c r="N5837"/>
      <c r="O5837"/>
      <c r="P5837"/>
      <c r="Q5837"/>
      <c r="R5837"/>
      <c r="S5837"/>
      <c r="T5837"/>
      <c r="U5837"/>
      <c r="V5837"/>
      <c r="W5837"/>
      <c r="X5837"/>
      <c r="Y5837"/>
      <c r="Z5837"/>
      <c r="AA5837"/>
      <c r="AB5837"/>
      <c r="AC5837"/>
      <c r="AD5837"/>
      <c r="AE5837"/>
      <c r="AF5837"/>
      <c r="AG5837"/>
      <c r="AH5837"/>
      <c r="AI5837"/>
      <c r="AJ5837"/>
      <c r="AK5837"/>
      <c r="AL5837"/>
      <c r="AM5837"/>
      <c r="AN5837"/>
      <c r="AO5837"/>
      <c r="AP5837"/>
      <c r="AQ5837"/>
      <c r="AR5837"/>
      <c r="AS5837"/>
      <c r="AT5837"/>
      <c r="AU5837"/>
      <c r="AV5837"/>
      <c r="AW5837"/>
      <c r="AX5837"/>
      <c r="AY5837"/>
      <c r="AZ5837"/>
      <c r="BA5837"/>
      <c r="BB5837"/>
      <c r="BC5837"/>
      <c r="BD5837"/>
      <c r="BE5837"/>
      <c r="BF5837"/>
      <c r="BG5837"/>
      <c r="BH5837"/>
      <c r="BI5837"/>
      <c r="BJ5837"/>
      <c r="BK5837"/>
      <c r="BL5837"/>
      <c r="BM5837"/>
      <c r="BN5837"/>
      <c r="BO5837"/>
      <c r="BP5837"/>
      <c r="BQ5837"/>
      <c r="BR5837"/>
      <c r="BS5837"/>
      <c r="BT5837"/>
      <c r="BU5837"/>
      <c r="BV5837"/>
      <c r="BW5837"/>
      <c r="BX5837"/>
      <c r="BY5837"/>
      <c r="BZ5837"/>
      <c r="CA5837"/>
      <c r="CB5837"/>
      <c r="CC5837"/>
      <c r="CD5837"/>
      <c r="CE5837"/>
      <c r="CF5837"/>
      <c r="CG5837"/>
      <c r="CH5837"/>
      <c r="CI5837"/>
      <c r="CJ5837"/>
      <c r="CK5837"/>
      <c r="CL5837"/>
      <c r="CM5837"/>
      <c r="CN5837"/>
      <c r="CO5837"/>
      <c r="CP5837"/>
      <c r="CQ5837"/>
      <c r="CR5837"/>
      <c r="CS5837"/>
      <c r="CT5837"/>
      <c r="CU5837"/>
      <c r="CV5837"/>
    </row>
    <row r="5838" spans="10:100" x14ac:dyDescent="0.25">
      <c r="J5838"/>
      <c r="K5838"/>
      <c r="L5838"/>
      <c r="M5838"/>
      <c r="N5838"/>
      <c r="O5838"/>
      <c r="P5838"/>
      <c r="Q5838"/>
      <c r="R5838"/>
      <c r="S5838"/>
      <c r="T5838"/>
      <c r="U5838"/>
      <c r="V5838"/>
      <c r="W5838"/>
      <c r="X5838"/>
      <c r="Y5838"/>
      <c r="Z5838"/>
      <c r="AA5838"/>
      <c r="AB5838"/>
      <c r="AC5838"/>
      <c r="AD5838"/>
      <c r="AE5838"/>
      <c r="AF5838"/>
      <c r="AG5838"/>
      <c r="AH5838"/>
      <c r="AI5838"/>
      <c r="AJ5838"/>
      <c r="AK5838"/>
      <c r="AL5838"/>
      <c r="AM5838"/>
      <c r="AN5838"/>
      <c r="AO5838"/>
      <c r="AP5838"/>
      <c r="AQ5838"/>
      <c r="AR5838"/>
      <c r="AS5838"/>
      <c r="AT5838"/>
      <c r="AU5838"/>
      <c r="AV5838"/>
      <c r="AW5838"/>
      <c r="AX5838"/>
      <c r="AY5838"/>
      <c r="AZ5838"/>
      <c r="BA5838"/>
      <c r="BB5838"/>
      <c r="BC5838"/>
      <c r="BD5838"/>
      <c r="BE5838"/>
      <c r="BF5838"/>
      <c r="BG5838"/>
      <c r="BH5838"/>
      <c r="BI5838"/>
      <c r="BJ5838"/>
      <c r="BK5838"/>
      <c r="BL5838"/>
      <c r="BM5838"/>
      <c r="BN5838"/>
      <c r="BO5838"/>
      <c r="BP5838"/>
      <c r="BQ5838"/>
      <c r="BR5838"/>
      <c r="BS5838"/>
      <c r="BT5838"/>
      <c r="BU5838"/>
      <c r="BV5838"/>
      <c r="BW5838"/>
      <c r="BX5838"/>
      <c r="BY5838"/>
      <c r="BZ5838"/>
      <c r="CA5838"/>
      <c r="CB5838"/>
      <c r="CC5838"/>
      <c r="CD5838"/>
      <c r="CE5838"/>
      <c r="CF5838"/>
      <c r="CG5838"/>
      <c r="CH5838"/>
      <c r="CI5838"/>
      <c r="CJ5838"/>
      <c r="CK5838"/>
      <c r="CL5838"/>
      <c r="CM5838"/>
      <c r="CN5838"/>
      <c r="CO5838"/>
      <c r="CP5838"/>
      <c r="CQ5838"/>
      <c r="CR5838"/>
      <c r="CS5838"/>
      <c r="CT5838"/>
      <c r="CU5838"/>
      <c r="CV5838"/>
    </row>
    <row r="5839" spans="10:100" x14ac:dyDescent="0.25">
      <c r="J5839"/>
      <c r="K5839"/>
      <c r="L5839"/>
      <c r="M5839"/>
      <c r="N5839"/>
      <c r="O5839"/>
      <c r="P5839"/>
      <c r="Q5839"/>
      <c r="R5839"/>
      <c r="S5839"/>
      <c r="T5839"/>
      <c r="U5839"/>
      <c r="V5839"/>
      <c r="W5839"/>
      <c r="X5839"/>
      <c r="Y5839"/>
      <c r="Z5839"/>
      <c r="AA5839"/>
      <c r="AB5839"/>
      <c r="AC5839"/>
      <c r="AD5839"/>
      <c r="AE5839"/>
      <c r="AF5839"/>
      <c r="AG5839"/>
      <c r="AH5839"/>
      <c r="AI5839"/>
      <c r="AJ5839"/>
      <c r="AK5839"/>
      <c r="AL5839"/>
      <c r="AM5839"/>
      <c r="AN5839"/>
      <c r="AO5839"/>
      <c r="AP5839"/>
      <c r="AQ5839"/>
      <c r="AR5839"/>
      <c r="AS5839"/>
      <c r="AT5839"/>
      <c r="AU5839"/>
      <c r="AV5839"/>
      <c r="AW5839"/>
      <c r="AX5839"/>
      <c r="AY5839"/>
      <c r="AZ5839"/>
      <c r="BA5839"/>
      <c r="BB5839"/>
      <c r="BC5839"/>
      <c r="BD5839"/>
      <c r="BE5839"/>
      <c r="BF5839"/>
      <c r="BG5839"/>
      <c r="BH5839"/>
      <c r="BI5839"/>
      <c r="BJ5839"/>
      <c r="BK5839"/>
      <c r="BL5839"/>
      <c r="BM5839"/>
      <c r="BN5839"/>
      <c r="BO5839"/>
      <c r="BP5839"/>
      <c r="BQ5839"/>
      <c r="BR5839"/>
      <c r="BS5839"/>
      <c r="BT5839"/>
      <c r="BU5839"/>
      <c r="BV5839"/>
      <c r="BW5839"/>
      <c r="BX5839"/>
      <c r="BY5839"/>
      <c r="BZ5839"/>
      <c r="CA5839"/>
      <c r="CB5839"/>
      <c r="CC5839"/>
      <c r="CD5839"/>
      <c r="CE5839"/>
      <c r="CF5839"/>
      <c r="CG5839"/>
      <c r="CH5839"/>
      <c r="CI5839"/>
      <c r="CJ5839"/>
      <c r="CK5839"/>
      <c r="CL5839"/>
      <c r="CM5839"/>
      <c r="CN5839"/>
      <c r="CO5839"/>
      <c r="CP5839"/>
      <c r="CQ5839"/>
      <c r="CR5839"/>
      <c r="CS5839"/>
      <c r="CT5839"/>
      <c r="CU5839"/>
      <c r="CV5839"/>
    </row>
    <row r="5840" spans="10:100" x14ac:dyDescent="0.25">
      <c r="J5840"/>
      <c r="K5840"/>
      <c r="L5840"/>
      <c r="M5840"/>
      <c r="N5840"/>
      <c r="O5840"/>
      <c r="P5840"/>
      <c r="Q5840"/>
      <c r="R5840"/>
      <c r="S5840"/>
      <c r="T5840"/>
      <c r="U5840"/>
      <c r="V5840"/>
      <c r="W5840"/>
      <c r="X5840"/>
      <c r="Y5840"/>
      <c r="Z5840"/>
      <c r="AA5840"/>
      <c r="AB5840"/>
      <c r="AC5840"/>
      <c r="AD5840"/>
      <c r="AE5840"/>
      <c r="AF5840"/>
      <c r="AG5840"/>
      <c r="AH5840"/>
      <c r="AI5840"/>
      <c r="AJ5840"/>
      <c r="AK5840"/>
      <c r="AL5840"/>
      <c r="AM5840"/>
      <c r="AN5840"/>
      <c r="AO5840"/>
      <c r="AP5840"/>
      <c r="AQ5840"/>
      <c r="AR5840"/>
      <c r="AS5840"/>
      <c r="AT5840"/>
      <c r="AU5840"/>
      <c r="AV5840"/>
      <c r="AW5840"/>
      <c r="AX5840"/>
      <c r="AY5840"/>
      <c r="AZ5840"/>
      <c r="BA5840"/>
      <c r="BB5840"/>
      <c r="BC5840"/>
      <c r="BD5840"/>
      <c r="BE5840"/>
      <c r="BF5840"/>
      <c r="BG5840"/>
      <c r="BH5840"/>
      <c r="BI5840"/>
      <c r="BJ5840"/>
      <c r="BK5840"/>
      <c r="BL5840"/>
      <c r="BM5840"/>
      <c r="BN5840"/>
      <c r="BO5840"/>
      <c r="BP5840"/>
      <c r="BQ5840"/>
      <c r="BR5840"/>
      <c r="BS5840"/>
      <c r="BT5840"/>
      <c r="BU5840"/>
      <c r="BV5840"/>
      <c r="BW5840"/>
      <c r="BX5840"/>
      <c r="BY5840"/>
      <c r="BZ5840"/>
      <c r="CA5840"/>
      <c r="CB5840"/>
      <c r="CC5840"/>
      <c r="CD5840"/>
      <c r="CE5840"/>
      <c r="CF5840"/>
      <c r="CG5840"/>
      <c r="CH5840"/>
      <c r="CI5840"/>
      <c r="CJ5840"/>
      <c r="CK5840"/>
      <c r="CL5840"/>
      <c r="CM5840"/>
      <c r="CN5840"/>
      <c r="CO5840"/>
      <c r="CP5840"/>
      <c r="CQ5840"/>
      <c r="CR5840"/>
      <c r="CS5840"/>
      <c r="CT5840"/>
      <c r="CU5840"/>
      <c r="CV5840"/>
    </row>
    <row r="5841" spans="10:100" x14ac:dyDescent="0.25">
      <c r="J5841"/>
      <c r="K5841"/>
      <c r="L5841"/>
      <c r="M5841"/>
      <c r="N5841"/>
      <c r="O5841"/>
      <c r="P5841"/>
      <c r="Q5841"/>
      <c r="R5841"/>
      <c r="S5841"/>
      <c r="T5841"/>
      <c r="U5841"/>
      <c r="V5841"/>
      <c r="W5841"/>
      <c r="X5841"/>
      <c r="Y5841"/>
      <c r="Z5841"/>
      <c r="AA5841"/>
      <c r="AB5841"/>
      <c r="AC5841"/>
      <c r="AD5841"/>
      <c r="AE5841"/>
      <c r="AF5841"/>
      <c r="AG5841"/>
      <c r="AH5841"/>
      <c r="AI5841"/>
      <c r="AJ5841"/>
      <c r="AK5841"/>
      <c r="AL5841"/>
      <c r="AM5841"/>
      <c r="AN5841"/>
      <c r="AO5841"/>
      <c r="AP5841"/>
      <c r="AQ5841"/>
      <c r="AR5841"/>
      <c r="AS5841"/>
      <c r="AT5841"/>
      <c r="AU5841"/>
      <c r="AV5841"/>
      <c r="AW5841"/>
      <c r="AX5841"/>
      <c r="AY5841"/>
      <c r="AZ5841"/>
      <c r="BA5841"/>
      <c r="BB5841"/>
      <c r="BC5841"/>
      <c r="BD5841"/>
      <c r="BE5841"/>
      <c r="BF5841"/>
      <c r="BG5841"/>
      <c r="BH5841"/>
      <c r="BI5841"/>
      <c r="BJ5841"/>
      <c r="BK5841"/>
      <c r="BL5841"/>
      <c r="BM5841"/>
      <c r="BN5841"/>
      <c r="BO5841"/>
      <c r="BP5841"/>
      <c r="BQ5841"/>
      <c r="BR5841"/>
      <c r="BS5841"/>
      <c r="BT5841"/>
      <c r="BU5841"/>
      <c r="BV5841"/>
      <c r="BW5841"/>
      <c r="BX5841"/>
      <c r="BY5841"/>
      <c r="BZ5841"/>
      <c r="CA5841"/>
      <c r="CB5841"/>
      <c r="CC5841"/>
      <c r="CD5841"/>
      <c r="CE5841"/>
      <c r="CF5841"/>
      <c r="CG5841"/>
      <c r="CH5841"/>
      <c r="CI5841"/>
      <c r="CJ5841"/>
      <c r="CK5841"/>
      <c r="CL5841"/>
      <c r="CM5841"/>
      <c r="CN5841"/>
      <c r="CO5841"/>
      <c r="CP5841"/>
      <c r="CQ5841"/>
      <c r="CR5841"/>
      <c r="CS5841"/>
      <c r="CT5841"/>
      <c r="CU5841"/>
      <c r="CV5841"/>
    </row>
    <row r="5842" spans="10:100" x14ac:dyDescent="0.25">
      <c r="J5842"/>
      <c r="K5842"/>
      <c r="L5842"/>
      <c r="M5842"/>
      <c r="N5842"/>
      <c r="O5842"/>
      <c r="P5842"/>
      <c r="Q5842"/>
      <c r="R5842"/>
      <c r="S5842"/>
      <c r="T5842"/>
      <c r="U5842"/>
      <c r="V5842"/>
      <c r="W5842"/>
      <c r="X5842"/>
      <c r="Y5842"/>
      <c r="Z5842"/>
      <c r="AA5842"/>
      <c r="AB5842"/>
      <c r="AC5842"/>
      <c r="AD5842"/>
      <c r="AE5842"/>
      <c r="AF5842"/>
      <c r="AG5842"/>
      <c r="AH5842"/>
      <c r="AI5842"/>
      <c r="AJ5842"/>
      <c r="AK5842"/>
      <c r="AL5842"/>
      <c r="AM5842"/>
      <c r="AN5842"/>
      <c r="AO5842"/>
      <c r="AP5842"/>
      <c r="AQ5842"/>
      <c r="AR5842"/>
      <c r="AS5842"/>
      <c r="AT5842"/>
      <c r="AU5842"/>
      <c r="AV5842"/>
      <c r="AW5842"/>
      <c r="AX5842"/>
      <c r="AY5842"/>
      <c r="AZ5842"/>
      <c r="BA5842"/>
      <c r="BB5842"/>
      <c r="BC5842"/>
      <c r="BD5842"/>
      <c r="BE5842"/>
      <c r="BF5842"/>
      <c r="BG5842"/>
      <c r="BH5842"/>
      <c r="BI5842"/>
      <c r="BJ5842"/>
      <c r="BK5842"/>
      <c r="BL5842"/>
      <c r="BM5842"/>
      <c r="BN5842"/>
      <c r="BO5842"/>
      <c r="BP5842"/>
      <c r="BQ5842"/>
      <c r="BR5842"/>
      <c r="BS5842"/>
      <c r="BT5842"/>
      <c r="BU5842"/>
      <c r="BV5842"/>
      <c r="BW5842"/>
      <c r="BX5842"/>
      <c r="BY5842"/>
      <c r="BZ5842"/>
      <c r="CA5842"/>
      <c r="CB5842"/>
      <c r="CC5842"/>
      <c r="CD5842"/>
      <c r="CE5842"/>
      <c r="CF5842"/>
      <c r="CG5842"/>
      <c r="CH5842"/>
      <c r="CI5842"/>
      <c r="CJ5842"/>
      <c r="CK5842"/>
      <c r="CL5842"/>
      <c r="CM5842"/>
      <c r="CN5842"/>
      <c r="CO5842"/>
      <c r="CP5842"/>
      <c r="CQ5842"/>
      <c r="CR5842"/>
      <c r="CS5842"/>
      <c r="CT5842"/>
      <c r="CU5842"/>
      <c r="CV5842"/>
    </row>
    <row r="5843" spans="10:100" x14ac:dyDescent="0.25">
      <c r="J5843"/>
      <c r="K5843"/>
      <c r="L5843"/>
      <c r="M5843"/>
      <c r="N5843"/>
      <c r="O5843"/>
      <c r="P5843"/>
      <c r="Q5843"/>
      <c r="R5843"/>
      <c r="S5843"/>
      <c r="T5843"/>
      <c r="U5843"/>
      <c r="V5843"/>
      <c r="W5843"/>
      <c r="X5843"/>
      <c r="Y5843"/>
      <c r="Z5843"/>
      <c r="AA5843"/>
      <c r="AB5843"/>
      <c r="AC5843"/>
      <c r="AD5843"/>
      <c r="AE5843"/>
      <c r="AF5843"/>
      <c r="AG5843"/>
      <c r="AH5843"/>
      <c r="AI5843"/>
      <c r="AJ5843"/>
      <c r="AK5843"/>
      <c r="AL5843"/>
      <c r="AM5843"/>
      <c r="AN5843"/>
      <c r="AO5843"/>
      <c r="AP5843"/>
      <c r="AQ5843"/>
      <c r="AR5843"/>
      <c r="AS5843"/>
      <c r="AT5843"/>
      <c r="AU5843"/>
      <c r="AV5843"/>
      <c r="AW5843"/>
      <c r="AX5843"/>
      <c r="AY5843"/>
      <c r="AZ5843"/>
      <c r="BA5843"/>
      <c r="BB5843"/>
      <c r="BC5843"/>
      <c r="BD5843"/>
      <c r="BE5843"/>
      <c r="BF5843"/>
      <c r="BG5843"/>
      <c r="BH5843"/>
      <c r="BI5843"/>
      <c r="BJ5843"/>
      <c r="BK5843"/>
      <c r="BL5843"/>
      <c r="BM5843"/>
      <c r="BN5843"/>
      <c r="BO5843"/>
      <c r="BP5843"/>
      <c r="BQ5843"/>
      <c r="BR5843"/>
      <c r="BS5843"/>
      <c r="BT5843"/>
      <c r="BU5843"/>
      <c r="BV5843"/>
      <c r="BW5843"/>
      <c r="BX5843"/>
      <c r="BY5843"/>
      <c r="BZ5843"/>
      <c r="CA5843"/>
      <c r="CB5843"/>
      <c r="CC5843"/>
      <c r="CD5843"/>
      <c r="CE5843"/>
      <c r="CF5843"/>
      <c r="CG5843"/>
      <c r="CH5843"/>
      <c r="CI5843"/>
      <c r="CJ5843"/>
      <c r="CK5843"/>
      <c r="CL5843"/>
      <c r="CM5843"/>
      <c r="CN5843"/>
      <c r="CO5843"/>
      <c r="CP5843"/>
      <c r="CQ5843"/>
      <c r="CR5843"/>
      <c r="CS5843"/>
      <c r="CT5843"/>
      <c r="CU5843"/>
      <c r="CV5843"/>
    </row>
    <row r="5844" spans="10:100" x14ac:dyDescent="0.25">
      <c r="J5844"/>
      <c r="K5844"/>
      <c r="L5844"/>
      <c r="M5844"/>
      <c r="N5844"/>
      <c r="O5844"/>
      <c r="P5844"/>
      <c r="Q5844"/>
      <c r="R5844"/>
      <c r="S5844"/>
      <c r="T5844"/>
      <c r="U5844"/>
      <c r="V5844"/>
      <c r="W5844"/>
      <c r="X5844"/>
      <c r="Y5844"/>
      <c r="Z5844"/>
      <c r="AA5844"/>
      <c r="AB5844"/>
      <c r="AC5844"/>
      <c r="AD5844"/>
      <c r="AE5844"/>
      <c r="AF5844"/>
      <c r="AG5844"/>
      <c r="AH5844"/>
      <c r="AI5844"/>
      <c r="AJ5844"/>
      <c r="AK5844"/>
      <c r="AL5844"/>
      <c r="AM5844"/>
      <c r="AN5844"/>
      <c r="AO5844"/>
      <c r="AP5844"/>
      <c r="AQ5844"/>
      <c r="AR5844"/>
      <c r="AS5844"/>
      <c r="AT5844"/>
      <c r="AU5844"/>
      <c r="AV5844"/>
      <c r="AW5844"/>
      <c r="AX5844"/>
      <c r="AY5844"/>
      <c r="AZ5844"/>
      <c r="BA5844"/>
      <c r="BB5844"/>
      <c r="BC5844"/>
      <c r="BD5844"/>
      <c r="BE5844"/>
      <c r="BF5844"/>
      <c r="BG5844"/>
      <c r="BH5844"/>
      <c r="BI5844"/>
      <c r="BJ5844"/>
      <c r="BK5844"/>
      <c r="BL5844"/>
      <c r="BM5844"/>
      <c r="BN5844"/>
      <c r="BO5844"/>
      <c r="BP5844"/>
      <c r="BQ5844"/>
      <c r="BR5844"/>
      <c r="BS5844"/>
      <c r="BT5844"/>
      <c r="BU5844"/>
      <c r="BV5844"/>
      <c r="BW5844"/>
      <c r="BX5844"/>
      <c r="BY5844"/>
      <c r="BZ5844"/>
      <c r="CA5844"/>
      <c r="CB5844"/>
      <c r="CC5844"/>
      <c r="CD5844"/>
      <c r="CE5844"/>
      <c r="CF5844"/>
      <c r="CG5844"/>
      <c r="CH5844"/>
      <c r="CI5844"/>
      <c r="CJ5844"/>
      <c r="CK5844"/>
      <c r="CL5844"/>
      <c r="CM5844"/>
      <c r="CN5844"/>
      <c r="CO5844"/>
      <c r="CP5844"/>
      <c r="CQ5844"/>
      <c r="CR5844"/>
      <c r="CS5844"/>
      <c r="CT5844"/>
      <c r="CU5844"/>
      <c r="CV5844"/>
    </row>
    <row r="5845" spans="10:100" x14ac:dyDescent="0.25">
      <c r="J5845"/>
      <c r="K5845"/>
      <c r="L5845"/>
      <c r="M5845"/>
      <c r="N5845"/>
      <c r="O5845"/>
      <c r="P5845"/>
      <c r="Q5845"/>
      <c r="R5845"/>
      <c r="S5845"/>
      <c r="T5845"/>
      <c r="U5845"/>
      <c r="V5845"/>
      <c r="W5845"/>
      <c r="X5845"/>
      <c r="Y5845"/>
      <c r="Z5845"/>
      <c r="AA5845"/>
      <c r="AB5845"/>
      <c r="AC5845"/>
      <c r="AD5845"/>
      <c r="AE5845"/>
      <c r="AF5845"/>
      <c r="AG5845"/>
      <c r="AH5845"/>
      <c r="AI5845"/>
      <c r="AJ5845"/>
      <c r="AK5845"/>
      <c r="AL5845"/>
      <c r="AM5845"/>
      <c r="AN5845"/>
      <c r="AO5845"/>
      <c r="AP5845"/>
      <c r="AQ5845"/>
      <c r="AR5845"/>
      <c r="AS5845"/>
      <c r="AT5845"/>
      <c r="AU5845"/>
      <c r="AV5845"/>
      <c r="AW5845"/>
      <c r="AX5845"/>
      <c r="AY5845"/>
      <c r="AZ5845"/>
      <c r="BA5845"/>
      <c r="BB5845"/>
      <c r="BC5845"/>
      <c r="BD5845"/>
      <c r="BE5845"/>
      <c r="BF5845"/>
      <c r="BG5845"/>
      <c r="BH5845"/>
      <c r="BI5845"/>
      <c r="BJ5845"/>
      <c r="BK5845"/>
      <c r="BL5845"/>
      <c r="BM5845"/>
      <c r="BN5845"/>
      <c r="BO5845"/>
      <c r="BP5845"/>
      <c r="BQ5845"/>
      <c r="BR5845"/>
      <c r="BS5845"/>
      <c r="BT5845"/>
      <c r="BU5845"/>
      <c r="BV5845"/>
      <c r="BW5845"/>
      <c r="BX5845"/>
      <c r="BY5845"/>
      <c r="BZ5845"/>
      <c r="CA5845"/>
      <c r="CB5845"/>
      <c r="CC5845"/>
      <c r="CD5845"/>
      <c r="CE5845"/>
      <c r="CF5845"/>
      <c r="CG5845"/>
      <c r="CH5845"/>
      <c r="CI5845"/>
      <c r="CJ5845"/>
      <c r="CK5845"/>
      <c r="CL5845"/>
      <c r="CM5845"/>
      <c r="CN5845"/>
      <c r="CO5845"/>
      <c r="CP5845"/>
      <c r="CQ5845"/>
      <c r="CR5845"/>
      <c r="CS5845"/>
      <c r="CT5845"/>
      <c r="CU5845"/>
      <c r="CV5845"/>
    </row>
    <row r="5846" spans="10:100" x14ac:dyDescent="0.25">
      <c r="J5846"/>
      <c r="K5846"/>
      <c r="L5846"/>
      <c r="M5846"/>
      <c r="N5846"/>
      <c r="O5846"/>
      <c r="P5846"/>
      <c r="Q5846"/>
      <c r="R5846"/>
      <c r="S5846"/>
      <c r="T5846"/>
      <c r="U5846"/>
      <c r="V5846"/>
      <c r="W5846"/>
      <c r="X5846"/>
      <c r="Y5846"/>
      <c r="Z5846"/>
      <c r="AA5846"/>
      <c r="AB5846"/>
      <c r="AC5846"/>
      <c r="AD5846"/>
      <c r="AE5846"/>
      <c r="AF5846"/>
      <c r="AG5846"/>
      <c r="AH5846"/>
      <c r="AI5846"/>
      <c r="AJ5846"/>
      <c r="AK5846"/>
      <c r="AL5846"/>
      <c r="AM5846"/>
      <c r="AN5846"/>
      <c r="AO5846"/>
      <c r="AP5846"/>
      <c r="AQ5846"/>
      <c r="AR5846"/>
      <c r="AS5846"/>
      <c r="AT5846"/>
      <c r="AU5846"/>
      <c r="AV5846"/>
      <c r="AW5846"/>
      <c r="AX5846"/>
      <c r="AY5846"/>
      <c r="AZ5846"/>
      <c r="BA5846"/>
      <c r="BB5846"/>
      <c r="BC5846"/>
      <c r="BD5846"/>
      <c r="BE5846"/>
      <c r="BF5846"/>
      <c r="BG5846"/>
      <c r="BH5846"/>
      <c r="BI5846"/>
      <c r="BJ5846"/>
      <c r="BK5846"/>
      <c r="BL5846"/>
      <c r="BM5846"/>
      <c r="BN5846"/>
      <c r="BO5846"/>
      <c r="BP5846"/>
      <c r="BQ5846"/>
      <c r="BR5846"/>
      <c r="BS5846"/>
      <c r="BT5846"/>
      <c r="BU5846"/>
      <c r="BV5846"/>
      <c r="BW5846"/>
      <c r="BX5846"/>
      <c r="BY5846"/>
      <c r="BZ5846"/>
      <c r="CA5846"/>
      <c r="CB5846"/>
      <c r="CC5846"/>
      <c r="CD5846"/>
      <c r="CE5846"/>
      <c r="CF5846"/>
      <c r="CG5846"/>
      <c r="CH5846"/>
      <c r="CI5846"/>
      <c r="CJ5846"/>
      <c r="CK5846"/>
      <c r="CL5846"/>
      <c r="CM5846"/>
      <c r="CN5846"/>
      <c r="CO5846"/>
      <c r="CP5846"/>
      <c r="CQ5846"/>
      <c r="CR5846"/>
      <c r="CS5846"/>
      <c r="CT5846"/>
      <c r="CU5846"/>
      <c r="CV5846"/>
    </row>
    <row r="5847" spans="10:100" x14ac:dyDescent="0.25">
      <c r="J5847"/>
      <c r="K5847"/>
      <c r="L5847"/>
      <c r="M5847"/>
      <c r="N5847"/>
      <c r="O5847"/>
      <c r="P5847"/>
      <c r="Q5847"/>
      <c r="R5847"/>
      <c r="S5847"/>
      <c r="T5847"/>
      <c r="U5847"/>
      <c r="V5847"/>
      <c r="W5847"/>
      <c r="X5847"/>
      <c r="Y5847"/>
      <c r="Z5847"/>
      <c r="AA5847"/>
      <c r="AB5847"/>
      <c r="AC5847"/>
      <c r="AD5847"/>
      <c r="AE5847"/>
      <c r="AF5847"/>
      <c r="AG5847"/>
      <c r="AH5847"/>
      <c r="AI5847"/>
      <c r="AJ5847"/>
      <c r="AK5847"/>
      <c r="AL5847"/>
      <c r="AM5847"/>
      <c r="AN5847"/>
      <c r="AO5847"/>
      <c r="AP5847"/>
      <c r="AQ5847"/>
      <c r="AR5847"/>
      <c r="AS5847"/>
      <c r="AT5847"/>
      <c r="AU5847"/>
      <c r="AV5847"/>
      <c r="AW5847"/>
      <c r="AX5847"/>
      <c r="AY5847"/>
      <c r="AZ5847"/>
      <c r="BA5847"/>
      <c r="BB5847"/>
      <c r="BC5847"/>
      <c r="BD5847"/>
      <c r="BE5847"/>
      <c r="BF5847"/>
      <c r="BG5847"/>
      <c r="BH5847"/>
      <c r="BI5847"/>
      <c r="BJ5847"/>
      <c r="BK5847"/>
      <c r="BL5847"/>
      <c r="BM5847"/>
      <c r="BN5847"/>
      <c r="BO5847"/>
      <c r="BP5847"/>
      <c r="BQ5847"/>
      <c r="BR5847"/>
      <c r="BS5847"/>
      <c r="BT5847"/>
      <c r="BU5847"/>
      <c r="BV5847"/>
      <c r="BW5847"/>
      <c r="BX5847"/>
      <c r="BY5847"/>
      <c r="BZ5847"/>
      <c r="CA5847"/>
      <c r="CB5847"/>
      <c r="CC5847"/>
      <c r="CD5847"/>
      <c r="CE5847"/>
      <c r="CF5847"/>
      <c r="CG5847"/>
      <c r="CH5847"/>
      <c r="CI5847"/>
      <c r="CJ5847"/>
      <c r="CK5847"/>
      <c r="CL5847"/>
      <c r="CM5847"/>
      <c r="CN5847"/>
      <c r="CO5847"/>
      <c r="CP5847"/>
      <c r="CQ5847"/>
      <c r="CR5847"/>
      <c r="CS5847"/>
      <c r="CT5847"/>
      <c r="CU5847"/>
      <c r="CV5847"/>
    </row>
    <row r="5848" spans="10:100" x14ac:dyDescent="0.25">
      <c r="J5848"/>
      <c r="K5848"/>
      <c r="L5848"/>
      <c r="M5848"/>
      <c r="N5848"/>
      <c r="O5848"/>
      <c r="P5848"/>
      <c r="Q5848"/>
      <c r="R5848"/>
      <c r="S5848"/>
      <c r="T5848"/>
      <c r="U5848"/>
      <c r="V5848"/>
      <c r="W5848"/>
      <c r="X5848"/>
      <c r="Y5848"/>
      <c r="Z5848"/>
      <c r="AA5848"/>
      <c r="AB5848"/>
      <c r="AC5848"/>
      <c r="AD5848"/>
      <c r="AE5848"/>
      <c r="AF5848"/>
      <c r="AG5848"/>
      <c r="AH5848"/>
      <c r="AI5848"/>
      <c r="AJ5848"/>
      <c r="AK5848"/>
      <c r="AL5848"/>
      <c r="AM5848"/>
      <c r="AN5848"/>
      <c r="AO5848"/>
      <c r="AP5848"/>
      <c r="AQ5848"/>
      <c r="AR5848"/>
      <c r="AS5848"/>
      <c r="AT5848"/>
      <c r="AU5848"/>
      <c r="AV5848"/>
      <c r="AW5848"/>
      <c r="AX5848"/>
      <c r="AY5848"/>
      <c r="AZ5848"/>
      <c r="BA5848"/>
      <c r="BB5848"/>
      <c r="BC5848"/>
      <c r="BD5848"/>
      <c r="BE5848"/>
      <c r="BF5848"/>
      <c r="BG5848"/>
      <c r="BH5848"/>
      <c r="BI5848"/>
      <c r="BJ5848"/>
      <c r="BK5848"/>
      <c r="BL5848"/>
      <c r="BM5848"/>
      <c r="BN5848"/>
      <c r="BO5848"/>
      <c r="BP5848"/>
      <c r="BQ5848"/>
      <c r="BR5848"/>
      <c r="BS5848"/>
      <c r="BT5848"/>
      <c r="BU5848"/>
      <c r="BV5848"/>
      <c r="BW5848"/>
      <c r="BX5848"/>
      <c r="BY5848"/>
      <c r="BZ5848"/>
      <c r="CA5848"/>
      <c r="CB5848"/>
      <c r="CC5848"/>
      <c r="CD5848"/>
      <c r="CE5848"/>
      <c r="CF5848"/>
      <c r="CG5848"/>
      <c r="CH5848"/>
      <c r="CI5848"/>
      <c r="CJ5848"/>
      <c r="CK5848"/>
      <c r="CL5848"/>
      <c r="CM5848"/>
      <c r="CN5848"/>
      <c r="CO5848"/>
      <c r="CP5848"/>
      <c r="CQ5848"/>
      <c r="CR5848"/>
      <c r="CS5848"/>
      <c r="CT5848"/>
      <c r="CU5848"/>
      <c r="CV5848"/>
    </row>
    <row r="5849" spans="10:100" x14ac:dyDescent="0.25">
      <c r="J5849"/>
      <c r="K5849"/>
      <c r="L5849"/>
      <c r="M5849"/>
      <c r="N5849"/>
      <c r="O5849"/>
      <c r="P5849"/>
      <c r="Q5849"/>
      <c r="R5849"/>
      <c r="S5849"/>
      <c r="T5849"/>
      <c r="U5849"/>
      <c r="V5849"/>
      <c r="W5849"/>
      <c r="X5849"/>
      <c r="Y5849"/>
      <c r="Z5849"/>
      <c r="AA5849"/>
      <c r="AB5849"/>
      <c r="AC5849"/>
      <c r="AD5849"/>
      <c r="AE5849"/>
      <c r="AF5849"/>
      <c r="AG5849"/>
      <c r="AH5849"/>
      <c r="AI5849"/>
      <c r="AJ5849"/>
      <c r="AK5849"/>
      <c r="AL5849"/>
      <c r="AM5849"/>
      <c r="AN5849"/>
      <c r="AO5849"/>
      <c r="AP5849"/>
      <c r="AQ5849"/>
      <c r="AR5849"/>
      <c r="AS5849"/>
      <c r="AT5849"/>
      <c r="AU5849"/>
      <c r="AV5849"/>
      <c r="AW5849"/>
      <c r="AX5849"/>
      <c r="AY5849"/>
      <c r="AZ5849"/>
      <c r="BA5849"/>
      <c r="BB5849"/>
      <c r="BC5849"/>
      <c r="BD5849"/>
      <c r="BE5849"/>
      <c r="BF5849"/>
      <c r="BG5849"/>
      <c r="BH5849"/>
      <c r="BI5849"/>
      <c r="BJ5849"/>
      <c r="BK5849"/>
      <c r="BL5849"/>
      <c r="BM5849"/>
      <c r="BN5849"/>
      <c r="BO5849"/>
      <c r="BP5849"/>
      <c r="BQ5849"/>
      <c r="BR5849"/>
      <c r="BS5849"/>
      <c r="BT5849"/>
      <c r="BU5849"/>
      <c r="BV5849"/>
      <c r="BW5849"/>
      <c r="BX5849"/>
      <c r="BY5849"/>
      <c r="BZ5849"/>
      <c r="CA5849"/>
      <c r="CB5849"/>
      <c r="CC5849"/>
      <c r="CD5849"/>
      <c r="CE5849"/>
      <c r="CF5849"/>
      <c r="CG5849"/>
      <c r="CH5849"/>
      <c r="CI5849"/>
      <c r="CJ5849"/>
      <c r="CK5849"/>
      <c r="CL5849"/>
      <c r="CM5849"/>
      <c r="CN5849"/>
      <c r="CO5849"/>
      <c r="CP5849"/>
      <c r="CQ5849"/>
      <c r="CR5849"/>
      <c r="CS5849"/>
      <c r="CT5849"/>
      <c r="CU5849"/>
      <c r="CV5849"/>
    </row>
    <row r="5850" spans="10:100" x14ac:dyDescent="0.25">
      <c r="J5850"/>
      <c r="K5850"/>
      <c r="L5850"/>
      <c r="M5850"/>
      <c r="N5850"/>
      <c r="O5850"/>
      <c r="P5850"/>
      <c r="Q5850"/>
      <c r="R5850"/>
      <c r="S5850"/>
      <c r="T5850"/>
      <c r="U5850"/>
      <c r="V5850"/>
      <c r="W5850"/>
      <c r="X5850"/>
      <c r="Y5850"/>
      <c r="Z5850"/>
      <c r="AA5850"/>
      <c r="AB5850"/>
      <c r="AC5850"/>
      <c r="AD5850"/>
      <c r="AE5850"/>
      <c r="AF5850"/>
      <c r="AG5850"/>
      <c r="AH5850"/>
      <c r="AI5850"/>
      <c r="AJ5850"/>
      <c r="AK5850"/>
      <c r="AL5850"/>
      <c r="AM5850"/>
      <c r="AN5850"/>
      <c r="AO5850"/>
      <c r="AP5850"/>
      <c r="AQ5850"/>
      <c r="AR5850"/>
      <c r="AS5850"/>
      <c r="AT5850"/>
      <c r="AU5850"/>
      <c r="AV5850"/>
      <c r="AW5850"/>
      <c r="AX5850"/>
      <c r="AY5850"/>
      <c r="AZ5850"/>
      <c r="BA5850"/>
      <c r="BB5850"/>
      <c r="BC5850"/>
      <c r="BD5850"/>
      <c r="BE5850"/>
      <c r="BF5850"/>
      <c r="BG5850"/>
      <c r="BH5850"/>
      <c r="BI5850"/>
      <c r="BJ5850"/>
      <c r="BK5850"/>
      <c r="BL5850"/>
      <c r="BM5850"/>
      <c r="BN5850"/>
      <c r="BO5850"/>
      <c r="BP5850"/>
      <c r="BQ5850"/>
      <c r="BR5850"/>
      <c r="BS5850"/>
      <c r="BT5850"/>
      <c r="BU5850"/>
      <c r="BV5850"/>
      <c r="BW5850"/>
      <c r="BX5850"/>
      <c r="BY5850"/>
      <c r="BZ5850"/>
      <c r="CA5850"/>
      <c r="CB5850"/>
      <c r="CC5850"/>
      <c r="CD5850"/>
      <c r="CE5850"/>
      <c r="CF5850"/>
      <c r="CG5850"/>
      <c r="CH5850"/>
      <c r="CI5850"/>
      <c r="CJ5850"/>
      <c r="CK5850"/>
      <c r="CL5850"/>
      <c r="CM5850"/>
      <c r="CN5850"/>
      <c r="CO5850"/>
      <c r="CP5850"/>
      <c r="CQ5850"/>
      <c r="CR5850"/>
      <c r="CS5850"/>
      <c r="CT5850"/>
      <c r="CU5850"/>
      <c r="CV5850"/>
    </row>
    <row r="5851" spans="10:100" x14ac:dyDescent="0.25">
      <c r="J5851"/>
      <c r="K5851"/>
      <c r="L5851"/>
      <c r="M5851"/>
      <c r="N5851"/>
      <c r="O5851"/>
      <c r="P5851"/>
      <c r="Q5851"/>
      <c r="R5851"/>
      <c r="S5851"/>
      <c r="T5851"/>
      <c r="U5851"/>
      <c r="V5851"/>
      <c r="W5851"/>
      <c r="X5851"/>
      <c r="Y5851"/>
      <c r="Z5851"/>
      <c r="AA5851"/>
      <c r="AB5851"/>
      <c r="AC5851"/>
      <c r="AD5851"/>
      <c r="AE5851"/>
      <c r="AF5851"/>
      <c r="AG5851"/>
      <c r="AH5851"/>
      <c r="AI5851"/>
      <c r="AJ5851"/>
      <c r="AK5851"/>
      <c r="AL5851"/>
      <c r="AM5851"/>
      <c r="AN5851"/>
      <c r="AO5851"/>
      <c r="AP5851"/>
      <c r="AQ5851"/>
      <c r="AR5851"/>
      <c r="AS5851"/>
      <c r="AT5851"/>
      <c r="AU5851"/>
      <c r="AV5851"/>
      <c r="AW5851"/>
      <c r="AX5851"/>
      <c r="AY5851"/>
      <c r="AZ5851"/>
      <c r="BA5851"/>
      <c r="BB5851"/>
      <c r="BC5851"/>
      <c r="BD5851"/>
      <c r="BE5851"/>
      <c r="BF5851"/>
      <c r="BG5851"/>
      <c r="BH5851"/>
      <c r="BI5851"/>
      <c r="BJ5851"/>
      <c r="BK5851"/>
      <c r="BL5851"/>
      <c r="BM5851"/>
      <c r="BN5851"/>
      <c r="BO5851"/>
      <c r="BP5851"/>
      <c r="BQ5851"/>
      <c r="BR5851"/>
      <c r="BS5851"/>
      <c r="BT5851"/>
      <c r="BU5851"/>
      <c r="BV5851"/>
      <c r="BW5851"/>
      <c r="BX5851"/>
      <c r="BY5851"/>
      <c r="BZ5851"/>
      <c r="CA5851"/>
      <c r="CB5851"/>
      <c r="CC5851"/>
      <c r="CD5851"/>
      <c r="CE5851"/>
      <c r="CF5851"/>
      <c r="CG5851"/>
      <c r="CH5851"/>
      <c r="CI5851"/>
      <c r="CJ5851"/>
      <c r="CK5851"/>
      <c r="CL5851"/>
      <c r="CM5851"/>
      <c r="CN5851"/>
      <c r="CO5851"/>
      <c r="CP5851"/>
      <c r="CQ5851"/>
      <c r="CR5851"/>
      <c r="CS5851"/>
      <c r="CT5851"/>
      <c r="CU5851"/>
      <c r="CV5851"/>
    </row>
    <row r="5852" spans="10:100" x14ac:dyDescent="0.25">
      <c r="J5852"/>
      <c r="K5852"/>
      <c r="L5852"/>
      <c r="M5852"/>
      <c r="N5852"/>
      <c r="O5852"/>
      <c r="P5852"/>
      <c r="Q5852"/>
      <c r="R5852"/>
      <c r="S5852"/>
      <c r="T5852"/>
      <c r="U5852"/>
      <c r="V5852"/>
      <c r="W5852"/>
      <c r="X5852"/>
      <c r="Y5852"/>
      <c r="Z5852"/>
      <c r="AA5852"/>
      <c r="AB5852"/>
      <c r="AC5852"/>
      <c r="AD5852"/>
      <c r="AE5852"/>
      <c r="AF5852"/>
      <c r="AG5852"/>
      <c r="AH5852"/>
      <c r="AI5852"/>
      <c r="AJ5852"/>
      <c r="AK5852"/>
      <c r="AL5852"/>
      <c r="AM5852"/>
      <c r="AN5852"/>
      <c r="AO5852"/>
      <c r="AP5852"/>
      <c r="AQ5852"/>
      <c r="AR5852"/>
      <c r="AS5852"/>
      <c r="AT5852"/>
      <c r="AU5852"/>
      <c r="AV5852"/>
      <c r="AW5852"/>
      <c r="AX5852"/>
      <c r="AY5852"/>
      <c r="AZ5852"/>
      <c r="BA5852"/>
      <c r="BB5852"/>
      <c r="BC5852"/>
      <c r="BD5852"/>
      <c r="BE5852"/>
      <c r="BF5852"/>
      <c r="BG5852"/>
      <c r="BH5852"/>
      <c r="BI5852"/>
      <c r="BJ5852"/>
      <c r="BK5852"/>
      <c r="BL5852"/>
      <c r="BM5852"/>
      <c r="BN5852"/>
      <c r="BO5852"/>
      <c r="BP5852"/>
      <c r="BQ5852"/>
      <c r="BR5852"/>
      <c r="BS5852"/>
      <c r="BT5852"/>
      <c r="BU5852"/>
      <c r="BV5852"/>
      <c r="BW5852"/>
      <c r="BX5852"/>
      <c r="BY5852"/>
      <c r="BZ5852"/>
      <c r="CA5852"/>
      <c r="CB5852"/>
      <c r="CC5852"/>
      <c r="CD5852"/>
      <c r="CE5852"/>
      <c r="CF5852"/>
      <c r="CG5852"/>
      <c r="CH5852"/>
      <c r="CI5852"/>
      <c r="CJ5852"/>
      <c r="CK5852"/>
      <c r="CL5852"/>
      <c r="CM5852"/>
      <c r="CN5852"/>
      <c r="CO5852"/>
      <c r="CP5852"/>
      <c r="CQ5852"/>
      <c r="CR5852"/>
      <c r="CS5852"/>
      <c r="CT5852"/>
      <c r="CU5852"/>
      <c r="CV5852"/>
    </row>
    <row r="5853" spans="10:100" x14ac:dyDescent="0.25">
      <c r="J5853"/>
      <c r="K5853"/>
      <c r="L5853"/>
      <c r="M5853"/>
      <c r="N5853"/>
      <c r="O5853"/>
      <c r="P5853"/>
      <c r="Q5853"/>
      <c r="R5853"/>
      <c r="S5853"/>
      <c r="T5853"/>
      <c r="U5853"/>
      <c r="V5853"/>
      <c r="W5853"/>
      <c r="X5853"/>
      <c r="Y5853"/>
      <c r="Z5853"/>
      <c r="AA5853"/>
      <c r="AB5853"/>
      <c r="AC5853"/>
      <c r="AD5853"/>
      <c r="AE5853"/>
      <c r="AF5853"/>
      <c r="AG5853"/>
      <c r="AH5853"/>
      <c r="AI5853"/>
      <c r="AJ5853"/>
      <c r="AK5853"/>
      <c r="AL5853"/>
      <c r="AM5853"/>
      <c r="AN5853"/>
      <c r="AO5853"/>
      <c r="AP5853"/>
      <c r="AQ5853"/>
      <c r="AR5853"/>
      <c r="AS5853"/>
      <c r="AT5853"/>
      <c r="AU5853"/>
      <c r="AV5853"/>
      <c r="AW5853"/>
      <c r="AX5853"/>
      <c r="AY5853"/>
      <c r="AZ5853"/>
      <c r="BA5853"/>
      <c r="BB5853"/>
      <c r="BC5853"/>
      <c r="BD5853"/>
      <c r="BE5853"/>
      <c r="BF5853"/>
      <c r="BG5853"/>
      <c r="BH5853"/>
      <c r="BI5853"/>
      <c r="BJ5853"/>
      <c r="BK5853"/>
      <c r="BL5853"/>
      <c r="BM5853"/>
      <c r="BN5853"/>
      <c r="BO5853"/>
      <c r="BP5853"/>
      <c r="BQ5853"/>
      <c r="BR5853"/>
      <c r="BS5853"/>
      <c r="BT5853"/>
      <c r="BU5853"/>
      <c r="BV5853"/>
      <c r="BW5853"/>
      <c r="BX5853"/>
      <c r="BY5853"/>
      <c r="BZ5853"/>
      <c r="CA5853"/>
      <c r="CB5853"/>
      <c r="CC5853"/>
      <c r="CD5853"/>
      <c r="CE5853"/>
      <c r="CF5853"/>
      <c r="CG5853"/>
      <c r="CH5853"/>
      <c r="CI5853"/>
      <c r="CJ5853"/>
      <c r="CK5853"/>
      <c r="CL5853"/>
      <c r="CM5853"/>
      <c r="CN5853"/>
      <c r="CO5853"/>
      <c r="CP5853"/>
      <c r="CQ5853"/>
      <c r="CR5853"/>
      <c r="CS5853"/>
      <c r="CT5853"/>
      <c r="CU5853"/>
      <c r="CV5853"/>
    </row>
    <row r="5854" spans="10:100" x14ac:dyDescent="0.25">
      <c r="J5854"/>
      <c r="K5854"/>
      <c r="L5854"/>
      <c r="M5854"/>
      <c r="N5854"/>
      <c r="O5854"/>
      <c r="P5854"/>
      <c r="Q5854"/>
      <c r="R5854"/>
      <c r="S5854"/>
      <c r="T5854"/>
      <c r="U5854"/>
      <c r="V5854"/>
      <c r="W5854"/>
      <c r="X5854"/>
      <c r="Y5854"/>
      <c r="Z5854"/>
      <c r="AA5854"/>
      <c r="AB5854"/>
      <c r="AC5854"/>
      <c r="AD5854"/>
      <c r="AE5854"/>
      <c r="AF5854"/>
      <c r="AG5854"/>
      <c r="AH5854"/>
      <c r="AI5854"/>
      <c r="AJ5854"/>
      <c r="AK5854"/>
      <c r="AL5854"/>
      <c r="AM5854"/>
      <c r="AN5854"/>
      <c r="AO5854"/>
      <c r="AP5854"/>
      <c r="AQ5854"/>
      <c r="AR5854"/>
      <c r="AS5854"/>
      <c r="AT5854"/>
      <c r="AU5854"/>
      <c r="AV5854"/>
      <c r="AW5854"/>
      <c r="AX5854"/>
      <c r="AY5854"/>
      <c r="AZ5854"/>
      <c r="BA5854"/>
      <c r="BB5854"/>
      <c r="BC5854"/>
      <c r="BD5854"/>
      <c r="BE5854"/>
      <c r="BF5854"/>
      <c r="BG5854"/>
      <c r="BH5854"/>
      <c r="BI5854"/>
      <c r="BJ5854"/>
      <c r="BK5854"/>
      <c r="BL5854"/>
      <c r="BM5854"/>
      <c r="BN5854"/>
      <c r="BO5854"/>
      <c r="BP5854"/>
      <c r="BQ5854"/>
      <c r="BR5854"/>
      <c r="BS5854"/>
      <c r="BT5854"/>
      <c r="BU5854"/>
      <c r="BV5854"/>
      <c r="BW5854"/>
      <c r="BX5854"/>
      <c r="BY5854"/>
      <c r="BZ5854"/>
      <c r="CA5854"/>
      <c r="CB5854"/>
      <c r="CC5854"/>
      <c r="CD5854"/>
      <c r="CE5854"/>
      <c r="CF5854"/>
      <c r="CG5854"/>
      <c r="CH5854"/>
      <c r="CI5854"/>
      <c r="CJ5854"/>
      <c r="CK5854"/>
      <c r="CL5854"/>
      <c r="CM5854"/>
      <c r="CN5854"/>
      <c r="CO5854"/>
      <c r="CP5854"/>
      <c r="CQ5854"/>
      <c r="CR5854"/>
      <c r="CS5854"/>
      <c r="CT5854"/>
      <c r="CU5854"/>
      <c r="CV5854"/>
    </row>
    <row r="5855" spans="10:100" x14ac:dyDescent="0.25">
      <c r="J5855"/>
      <c r="K5855"/>
      <c r="L5855"/>
      <c r="M5855"/>
      <c r="N5855"/>
      <c r="O5855"/>
      <c r="P5855"/>
      <c r="Q5855"/>
      <c r="R5855"/>
      <c r="S5855"/>
      <c r="T5855"/>
      <c r="U5855"/>
      <c r="V5855"/>
      <c r="W5855"/>
      <c r="X5855"/>
      <c r="Y5855"/>
      <c r="Z5855"/>
      <c r="AA5855"/>
      <c r="AB5855"/>
      <c r="AC5855"/>
      <c r="AD5855"/>
      <c r="AE5855"/>
      <c r="AF5855"/>
      <c r="AG5855"/>
      <c r="AH5855"/>
      <c r="AI5855"/>
      <c r="AJ5855"/>
      <c r="AK5855"/>
      <c r="AL5855"/>
      <c r="AM5855"/>
      <c r="AN5855"/>
      <c r="AO5855"/>
      <c r="AP5855"/>
      <c r="AQ5855"/>
      <c r="AR5855"/>
      <c r="AS5855"/>
      <c r="AT5855"/>
      <c r="AU5855"/>
      <c r="AV5855"/>
      <c r="AW5855"/>
      <c r="AX5855"/>
      <c r="AY5855"/>
      <c r="AZ5855"/>
      <c r="BA5855"/>
      <c r="BB5855"/>
      <c r="BC5855"/>
      <c r="BD5855"/>
      <c r="BE5855"/>
      <c r="BF5855"/>
      <c r="BG5855"/>
      <c r="BH5855"/>
      <c r="BI5855"/>
      <c r="BJ5855"/>
      <c r="BK5855"/>
      <c r="BL5855"/>
      <c r="BM5855"/>
      <c r="BN5855"/>
      <c r="BO5855"/>
      <c r="BP5855"/>
      <c r="BQ5855"/>
      <c r="BR5855"/>
      <c r="BS5855"/>
      <c r="BT5855"/>
      <c r="BU5855"/>
      <c r="BV5855"/>
      <c r="BW5855"/>
      <c r="BX5855"/>
      <c r="BY5855"/>
      <c r="BZ5855"/>
      <c r="CA5855"/>
      <c r="CB5855"/>
      <c r="CC5855"/>
      <c r="CD5855"/>
      <c r="CE5855"/>
      <c r="CF5855"/>
      <c r="CG5855"/>
      <c r="CH5855"/>
      <c r="CI5855"/>
      <c r="CJ5855"/>
      <c r="CK5855"/>
      <c r="CL5855"/>
      <c r="CM5855"/>
      <c r="CN5855"/>
      <c r="CO5855"/>
      <c r="CP5855"/>
      <c r="CQ5855"/>
      <c r="CR5855"/>
      <c r="CS5855"/>
      <c r="CT5855"/>
      <c r="CU5855"/>
      <c r="CV5855"/>
    </row>
    <row r="5856" spans="10:100" x14ac:dyDescent="0.25">
      <c r="J5856"/>
      <c r="K5856"/>
      <c r="L5856"/>
      <c r="M5856"/>
      <c r="N5856"/>
      <c r="O5856"/>
      <c r="P5856"/>
      <c r="Q5856"/>
      <c r="R5856"/>
      <c r="S5856"/>
      <c r="T5856"/>
      <c r="U5856"/>
      <c r="V5856"/>
      <c r="W5856"/>
      <c r="X5856"/>
      <c r="Y5856"/>
      <c r="Z5856"/>
      <c r="AA5856"/>
      <c r="AB5856"/>
      <c r="AC5856"/>
      <c r="AD5856"/>
      <c r="AE5856"/>
      <c r="AF5856"/>
      <c r="AG5856"/>
      <c r="AH5856"/>
      <c r="AI5856"/>
      <c r="AJ5856"/>
      <c r="AK5856"/>
      <c r="AL5856"/>
      <c r="AM5856"/>
      <c r="AN5856"/>
      <c r="AO5856"/>
      <c r="AP5856"/>
      <c r="AQ5856"/>
      <c r="AR5856"/>
      <c r="AS5856"/>
      <c r="AT5856"/>
      <c r="AU5856"/>
      <c r="AV5856"/>
      <c r="AW5856"/>
      <c r="AX5856"/>
      <c r="AY5856"/>
      <c r="AZ5856"/>
      <c r="BA5856"/>
      <c r="BB5856"/>
      <c r="BC5856"/>
      <c r="BD5856"/>
      <c r="BE5856"/>
      <c r="BF5856"/>
      <c r="BG5856"/>
      <c r="BH5856"/>
      <c r="BI5856"/>
      <c r="BJ5856"/>
      <c r="BK5856"/>
      <c r="BL5856"/>
      <c r="BM5856"/>
      <c r="BN5856"/>
      <c r="BO5856"/>
      <c r="BP5856"/>
      <c r="BQ5856"/>
      <c r="BR5856"/>
      <c r="BS5856"/>
      <c r="BT5856"/>
      <c r="BU5856"/>
      <c r="BV5856"/>
      <c r="BW5856"/>
      <c r="BX5856"/>
      <c r="BY5856"/>
      <c r="BZ5856"/>
      <c r="CA5856"/>
      <c r="CB5856"/>
      <c r="CC5856"/>
      <c r="CD5856"/>
      <c r="CE5856"/>
      <c r="CF5856"/>
      <c r="CG5856"/>
      <c r="CH5856"/>
      <c r="CI5856"/>
      <c r="CJ5856"/>
      <c r="CK5856"/>
      <c r="CL5856"/>
      <c r="CM5856"/>
      <c r="CN5856"/>
      <c r="CO5856"/>
      <c r="CP5856"/>
      <c r="CQ5856"/>
      <c r="CR5856"/>
      <c r="CS5856"/>
      <c r="CT5856"/>
      <c r="CU5856"/>
      <c r="CV5856"/>
    </row>
    <row r="5857" spans="10:100" x14ac:dyDescent="0.25">
      <c r="J5857"/>
      <c r="K5857"/>
      <c r="L5857"/>
      <c r="M5857"/>
      <c r="N5857"/>
      <c r="O5857"/>
      <c r="P5857"/>
      <c r="Q5857"/>
      <c r="R5857"/>
      <c r="S5857"/>
      <c r="T5857"/>
      <c r="U5857"/>
      <c r="V5857"/>
      <c r="W5857"/>
      <c r="X5857"/>
      <c r="Y5857"/>
      <c r="Z5857"/>
      <c r="AA5857"/>
      <c r="AB5857"/>
      <c r="AC5857"/>
      <c r="AD5857"/>
      <c r="AE5857"/>
      <c r="AF5857"/>
      <c r="AG5857"/>
      <c r="AH5857"/>
      <c r="AI5857"/>
      <c r="AJ5857"/>
      <c r="AK5857"/>
      <c r="AL5857"/>
      <c r="AM5857"/>
      <c r="AN5857"/>
      <c r="AO5857"/>
      <c r="AP5857"/>
      <c r="AQ5857"/>
      <c r="AR5857"/>
      <c r="AS5857"/>
      <c r="AT5857"/>
      <c r="AU5857"/>
      <c r="AV5857"/>
      <c r="AW5857"/>
      <c r="AX5857"/>
      <c r="AY5857"/>
      <c r="AZ5857"/>
      <c r="BA5857"/>
      <c r="BB5857"/>
      <c r="BC5857"/>
      <c r="BD5857"/>
      <c r="BE5857"/>
      <c r="BF5857"/>
      <c r="BG5857"/>
      <c r="BH5857"/>
      <c r="BI5857"/>
      <c r="BJ5857"/>
      <c r="BK5857"/>
      <c r="BL5857"/>
      <c r="BM5857"/>
      <c r="BN5857"/>
      <c r="BO5857"/>
      <c r="BP5857"/>
      <c r="BQ5857"/>
      <c r="BR5857"/>
      <c r="BS5857"/>
      <c r="BT5857"/>
      <c r="BU5857"/>
      <c r="BV5857"/>
      <c r="BW5857"/>
      <c r="BX5857"/>
      <c r="BY5857"/>
      <c r="BZ5857"/>
      <c r="CA5857"/>
      <c r="CB5857"/>
      <c r="CC5857"/>
      <c r="CD5857"/>
      <c r="CE5857"/>
      <c r="CF5857"/>
      <c r="CG5857"/>
      <c r="CH5857"/>
      <c r="CI5857"/>
      <c r="CJ5857"/>
      <c r="CK5857"/>
      <c r="CL5857"/>
      <c r="CM5857"/>
      <c r="CN5857"/>
      <c r="CO5857"/>
      <c r="CP5857"/>
      <c r="CQ5857"/>
      <c r="CR5857"/>
      <c r="CS5857"/>
      <c r="CT5857"/>
      <c r="CU5857"/>
      <c r="CV5857"/>
    </row>
    <row r="5858" spans="10:100" x14ac:dyDescent="0.25">
      <c r="J5858"/>
      <c r="K5858"/>
      <c r="L5858"/>
      <c r="M5858"/>
      <c r="N5858"/>
      <c r="O5858"/>
      <c r="P5858"/>
      <c r="Q5858"/>
      <c r="R5858"/>
      <c r="S5858"/>
      <c r="T5858"/>
      <c r="U5858"/>
      <c r="V5858"/>
      <c r="W5858"/>
      <c r="X5858"/>
      <c r="Y5858"/>
      <c r="Z5858"/>
      <c r="AA5858"/>
      <c r="AB5858"/>
      <c r="AC5858"/>
      <c r="AD5858"/>
      <c r="AE5858"/>
      <c r="AF5858"/>
      <c r="AG5858"/>
      <c r="AH5858"/>
      <c r="AI5858"/>
      <c r="AJ5858"/>
      <c r="AK5858"/>
      <c r="AL5858"/>
      <c r="AM5858"/>
      <c r="AN5858"/>
      <c r="AO5858"/>
      <c r="AP5858"/>
      <c r="AQ5858"/>
      <c r="AR5858"/>
      <c r="AS5858"/>
      <c r="AT5858"/>
      <c r="AU5858"/>
      <c r="AV5858"/>
      <c r="AW5858"/>
      <c r="AX5858"/>
      <c r="AY5858"/>
      <c r="AZ5858"/>
      <c r="BA5858"/>
      <c r="BB5858"/>
      <c r="BC5858"/>
      <c r="BD5858"/>
      <c r="BE5858"/>
      <c r="BF5858"/>
      <c r="BG5858"/>
      <c r="BH5858"/>
      <c r="BI5858"/>
      <c r="BJ5858"/>
      <c r="BK5858"/>
      <c r="BL5858"/>
      <c r="BM5858"/>
      <c r="BN5858"/>
      <c r="BO5858"/>
      <c r="BP5858"/>
      <c r="BQ5858"/>
      <c r="BR5858"/>
      <c r="BS5858"/>
      <c r="BT5858"/>
      <c r="BU5858"/>
      <c r="BV5858"/>
      <c r="BW5858"/>
      <c r="BX5858"/>
      <c r="BY5858"/>
      <c r="BZ5858"/>
      <c r="CA5858"/>
      <c r="CB5858"/>
      <c r="CC5858"/>
      <c r="CD5858"/>
      <c r="CE5858"/>
      <c r="CF5858"/>
      <c r="CG5858"/>
      <c r="CH5858"/>
      <c r="CI5858"/>
      <c r="CJ5858"/>
      <c r="CK5858"/>
      <c r="CL5858"/>
      <c r="CM5858"/>
      <c r="CN5858"/>
      <c r="CO5858"/>
      <c r="CP5858"/>
      <c r="CQ5858"/>
      <c r="CR5858"/>
      <c r="CS5858"/>
      <c r="CT5858"/>
      <c r="CU5858"/>
      <c r="CV5858"/>
    </row>
    <row r="5859" spans="10:100" x14ac:dyDescent="0.25">
      <c r="J5859"/>
      <c r="K5859"/>
      <c r="L5859"/>
      <c r="M5859"/>
      <c r="N5859"/>
      <c r="O5859"/>
      <c r="P5859"/>
      <c r="Q5859"/>
      <c r="R5859"/>
      <c r="S5859"/>
      <c r="T5859"/>
      <c r="U5859"/>
      <c r="V5859"/>
      <c r="W5859"/>
      <c r="X5859"/>
      <c r="Y5859"/>
      <c r="Z5859"/>
      <c r="AA5859"/>
      <c r="AB5859"/>
      <c r="AC5859"/>
      <c r="AD5859"/>
      <c r="AE5859"/>
      <c r="AF5859"/>
      <c r="AG5859"/>
      <c r="AH5859"/>
      <c r="AI5859"/>
      <c r="AJ5859"/>
      <c r="AK5859"/>
      <c r="AL5859"/>
      <c r="AM5859"/>
      <c r="AN5859"/>
      <c r="AO5859"/>
      <c r="AP5859"/>
      <c r="AQ5859"/>
      <c r="AR5859"/>
      <c r="AS5859"/>
      <c r="AT5859"/>
      <c r="AU5859"/>
      <c r="AV5859"/>
      <c r="AW5859"/>
      <c r="AX5859"/>
      <c r="AY5859"/>
      <c r="AZ5859"/>
      <c r="BA5859"/>
      <c r="BB5859"/>
      <c r="BC5859"/>
      <c r="BD5859"/>
      <c r="BE5859"/>
      <c r="BF5859"/>
      <c r="BG5859"/>
      <c r="BH5859"/>
      <c r="BI5859"/>
      <c r="BJ5859"/>
      <c r="BK5859"/>
      <c r="BL5859"/>
      <c r="BM5859"/>
      <c r="BN5859"/>
      <c r="BO5859"/>
      <c r="BP5859"/>
      <c r="BQ5859"/>
      <c r="BR5859"/>
      <c r="BS5859"/>
      <c r="BT5859"/>
      <c r="BU5859"/>
      <c r="BV5859"/>
      <c r="BW5859"/>
      <c r="BX5859"/>
      <c r="BY5859"/>
      <c r="BZ5859"/>
      <c r="CA5859"/>
      <c r="CB5859"/>
      <c r="CC5859"/>
      <c r="CD5859"/>
      <c r="CE5859"/>
      <c r="CF5859"/>
      <c r="CG5859"/>
      <c r="CH5859"/>
      <c r="CI5859"/>
      <c r="CJ5859"/>
      <c r="CK5859"/>
      <c r="CL5859"/>
      <c r="CM5859"/>
      <c r="CN5859"/>
      <c r="CO5859"/>
      <c r="CP5859"/>
      <c r="CQ5859"/>
      <c r="CR5859"/>
      <c r="CS5859"/>
      <c r="CT5859"/>
      <c r="CU5859"/>
      <c r="CV5859"/>
    </row>
    <row r="5860" spans="10:100" x14ac:dyDescent="0.25">
      <c r="J5860"/>
      <c r="K5860"/>
      <c r="L5860"/>
      <c r="M5860"/>
      <c r="N5860"/>
      <c r="O5860"/>
      <c r="P5860"/>
      <c r="Q5860"/>
      <c r="R5860"/>
      <c r="S5860"/>
      <c r="T5860"/>
      <c r="U5860"/>
      <c r="V5860"/>
      <c r="W5860"/>
      <c r="X5860"/>
      <c r="Y5860"/>
      <c r="Z5860"/>
      <c r="AA5860"/>
      <c r="AB5860"/>
      <c r="AC5860"/>
      <c r="AD5860"/>
      <c r="AE5860"/>
      <c r="AF5860"/>
      <c r="AG5860"/>
      <c r="AH5860"/>
      <c r="AI5860"/>
      <c r="AJ5860"/>
      <c r="AK5860"/>
      <c r="AL5860"/>
      <c r="AM5860"/>
      <c r="AN5860"/>
      <c r="AO5860"/>
      <c r="AP5860"/>
      <c r="AQ5860"/>
      <c r="AR5860"/>
      <c r="AS5860"/>
      <c r="AT5860"/>
      <c r="AU5860"/>
      <c r="AV5860"/>
      <c r="AW5860"/>
      <c r="AX5860"/>
      <c r="AY5860"/>
      <c r="AZ5860"/>
      <c r="BA5860"/>
      <c r="BB5860"/>
      <c r="BC5860"/>
      <c r="BD5860"/>
      <c r="BE5860"/>
      <c r="BF5860"/>
      <c r="BG5860"/>
      <c r="BH5860"/>
      <c r="BI5860"/>
      <c r="BJ5860"/>
      <c r="BK5860"/>
      <c r="BL5860"/>
      <c r="BM5860"/>
      <c r="BN5860"/>
      <c r="BO5860"/>
      <c r="BP5860"/>
      <c r="BQ5860"/>
      <c r="BR5860"/>
      <c r="BS5860"/>
      <c r="BT5860"/>
      <c r="BU5860"/>
      <c r="BV5860"/>
      <c r="BW5860"/>
      <c r="BX5860"/>
      <c r="BY5860"/>
      <c r="BZ5860"/>
      <c r="CA5860"/>
      <c r="CB5860"/>
      <c r="CC5860"/>
      <c r="CD5860"/>
      <c r="CE5860"/>
      <c r="CF5860"/>
      <c r="CG5860"/>
      <c r="CH5860"/>
      <c r="CI5860"/>
      <c r="CJ5860"/>
      <c r="CK5860"/>
      <c r="CL5860"/>
      <c r="CM5860"/>
      <c r="CN5860"/>
      <c r="CO5860"/>
      <c r="CP5860"/>
      <c r="CQ5860"/>
      <c r="CR5860"/>
      <c r="CS5860"/>
      <c r="CT5860"/>
      <c r="CU5860"/>
      <c r="CV5860"/>
    </row>
    <row r="5861" spans="10:100" x14ac:dyDescent="0.25">
      <c r="J5861"/>
      <c r="K5861"/>
      <c r="L5861"/>
      <c r="M5861"/>
      <c r="N5861"/>
      <c r="O5861"/>
      <c r="P5861"/>
      <c r="Q5861"/>
      <c r="R5861"/>
      <c r="S5861"/>
      <c r="T5861"/>
      <c r="U5861"/>
      <c r="V5861"/>
      <c r="W5861"/>
      <c r="X5861"/>
      <c r="Y5861"/>
      <c r="Z5861"/>
      <c r="AA5861"/>
      <c r="AB5861"/>
      <c r="AC5861"/>
      <c r="AD5861"/>
      <c r="AE5861"/>
      <c r="AF5861"/>
      <c r="AG5861"/>
      <c r="AH5861"/>
      <c r="AI5861"/>
      <c r="AJ5861"/>
      <c r="AK5861"/>
      <c r="AL5861"/>
      <c r="AM5861"/>
      <c r="AN5861"/>
      <c r="AO5861"/>
      <c r="AP5861"/>
      <c r="AQ5861"/>
      <c r="AR5861"/>
      <c r="AS5861"/>
      <c r="AT5861"/>
      <c r="AU5861"/>
      <c r="AV5861"/>
      <c r="AW5861"/>
      <c r="AX5861"/>
      <c r="AY5861"/>
      <c r="AZ5861"/>
      <c r="BA5861"/>
      <c r="BB5861"/>
      <c r="BC5861"/>
      <c r="BD5861"/>
      <c r="BE5861"/>
      <c r="BF5861"/>
      <c r="BG5861"/>
      <c r="BH5861"/>
      <c r="BI5861"/>
      <c r="BJ5861"/>
      <c r="BK5861"/>
      <c r="BL5861"/>
      <c r="BM5861"/>
      <c r="BN5861"/>
      <c r="BO5861"/>
      <c r="BP5861"/>
      <c r="BQ5861"/>
      <c r="BR5861"/>
      <c r="BS5861"/>
      <c r="BT5861"/>
      <c r="BU5861"/>
      <c r="BV5861"/>
      <c r="BW5861"/>
      <c r="BX5861"/>
      <c r="BY5861"/>
      <c r="BZ5861"/>
      <c r="CA5861"/>
      <c r="CB5861"/>
      <c r="CC5861"/>
      <c r="CD5861"/>
      <c r="CE5861"/>
      <c r="CF5861"/>
      <c r="CG5861"/>
      <c r="CH5861"/>
      <c r="CI5861"/>
      <c r="CJ5861"/>
      <c r="CK5861"/>
      <c r="CL5861"/>
      <c r="CM5861"/>
      <c r="CN5861"/>
      <c r="CO5861"/>
      <c r="CP5861"/>
      <c r="CQ5861"/>
      <c r="CR5861"/>
      <c r="CS5861"/>
      <c r="CT5861"/>
      <c r="CU5861"/>
      <c r="CV5861"/>
    </row>
    <row r="5862" spans="10:100" x14ac:dyDescent="0.25">
      <c r="J5862"/>
      <c r="K5862"/>
      <c r="L5862"/>
      <c r="M5862"/>
      <c r="N5862"/>
      <c r="O5862"/>
      <c r="P5862"/>
      <c r="Q5862"/>
      <c r="R5862"/>
      <c r="S5862"/>
      <c r="T5862"/>
      <c r="U5862"/>
      <c r="V5862"/>
      <c r="W5862"/>
      <c r="X5862"/>
      <c r="Y5862"/>
      <c r="Z5862"/>
      <c r="AA5862"/>
      <c r="AB5862"/>
      <c r="AC5862"/>
      <c r="AD5862"/>
      <c r="AE5862"/>
      <c r="AF5862"/>
      <c r="AG5862"/>
      <c r="AH5862"/>
      <c r="AI5862"/>
      <c r="AJ5862"/>
      <c r="AK5862"/>
      <c r="AL5862"/>
      <c r="AM5862"/>
      <c r="AN5862"/>
      <c r="AO5862"/>
      <c r="AP5862"/>
      <c r="AQ5862"/>
      <c r="AR5862"/>
      <c r="AS5862"/>
      <c r="AT5862"/>
      <c r="AU5862"/>
      <c r="AV5862"/>
      <c r="AW5862"/>
      <c r="AX5862"/>
      <c r="AY5862"/>
      <c r="AZ5862"/>
      <c r="BA5862"/>
      <c r="BB5862"/>
      <c r="BC5862"/>
      <c r="BD5862"/>
      <c r="BE5862"/>
      <c r="BF5862"/>
      <c r="BG5862"/>
      <c r="BH5862"/>
      <c r="BI5862"/>
      <c r="BJ5862"/>
      <c r="BK5862"/>
      <c r="BL5862"/>
      <c r="BM5862"/>
      <c r="BN5862"/>
      <c r="BO5862"/>
      <c r="BP5862"/>
      <c r="BQ5862"/>
      <c r="BR5862"/>
      <c r="BS5862"/>
      <c r="BT5862"/>
      <c r="BU5862"/>
      <c r="BV5862"/>
      <c r="BW5862"/>
      <c r="BX5862"/>
      <c r="BY5862"/>
      <c r="BZ5862"/>
      <c r="CA5862"/>
      <c r="CB5862"/>
      <c r="CC5862"/>
      <c r="CD5862"/>
      <c r="CE5862"/>
      <c r="CF5862"/>
      <c r="CG5862"/>
      <c r="CH5862"/>
      <c r="CI5862"/>
      <c r="CJ5862"/>
      <c r="CK5862"/>
      <c r="CL5862"/>
      <c r="CM5862"/>
      <c r="CN5862"/>
      <c r="CO5862"/>
      <c r="CP5862"/>
      <c r="CQ5862"/>
      <c r="CR5862"/>
      <c r="CS5862"/>
      <c r="CT5862"/>
      <c r="CU5862"/>
      <c r="CV5862"/>
    </row>
    <row r="5863" spans="10:100" x14ac:dyDescent="0.25">
      <c r="J5863"/>
      <c r="K5863"/>
      <c r="L5863"/>
      <c r="M5863"/>
      <c r="N5863"/>
      <c r="O5863"/>
      <c r="P5863"/>
      <c r="Q5863"/>
      <c r="R5863"/>
      <c r="S5863"/>
      <c r="T5863"/>
      <c r="U5863"/>
      <c r="V5863"/>
      <c r="W5863"/>
      <c r="X5863"/>
      <c r="Y5863"/>
      <c r="Z5863"/>
      <c r="AA5863"/>
      <c r="AB5863"/>
      <c r="AC5863"/>
      <c r="AD5863"/>
      <c r="AE5863"/>
      <c r="AF5863"/>
      <c r="AG5863"/>
      <c r="AH5863"/>
      <c r="AI5863"/>
      <c r="AJ5863"/>
      <c r="AK5863"/>
      <c r="AL5863"/>
      <c r="AM5863"/>
      <c r="AN5863"/>
      <c r="AO5863"/>
      <c r="AP5863"/>
      <c r="AQ5863"/>
      <c r="AR5863"/>
      <c r="AS5863"/>
      <c r="AT5863"/>
      <c r="AU5863"/>
      <c r="AV5863"/>
      <c r="AW5863"/>
      <c r="AX5863"/>
      <c r="AY5863"/>
      <c r="AZ5863"/>
      <c r="BA5863"/>
      <c r="BB5863"/>
      <c r="BC5863"/>
      <c r="BD5863"/>
      <c r="BE5863"/>
      <c r="BF5863"/>
      <c r="BG5863"/>
      <c r="BH5863"/>
      <c r="BI5863"/>
      <c r="BJ5863"/>
      <c r="BK5863"/>
      <c r="BL5863"/>
      <c r="BM5863"/>
      <c r="BN5863"/>
      <c r="BO5863"/>
      <c r="BP5863"/>
      <c r="BQ5863"/>
      <c r="BR5863"/>
      <c r="BS5863"/>
      <c r="BT5863"/>
      <c r="BU5863"/>
      <c r="BV5863"/>
      <c r="BW5863"/>
      <c r="BX5863"/>
      <c r="BY5863"/>
      <c r="BZ5863"/>
      <c r="CA5863"/>
      <c r="CB5863"/>
      <c r="CC5863"/>
      <c r="CD5863"/>
      <c r="CE5863"/>
      <c r="CF5863"/>
      <c r="CG5863"/>
      <c r="CH5863"/>
      <c r="CI5863"/>
      <c r="CJ5863"/>
      <c r="CK5863"/>
      <c r="CL5863"/>
      <c r="CM5863"/>
      <c r="CN5863"/>
      <c r="CO5863"/>
      <c r="CP5863"/>
      <c r="CQ5863"/>
      <c r="CR5863"/>
      <c r="CS5863"/>
      <c r="CT5863"/>
      <c r="CU5863"/>
      <c r="CV5863"/>
    </row>
    <row r="5864" spans="10:100" x14ac:dyDescent="0.25">
      <c r="J5864"/>
      <c r="K5864"/>
      <c r="L5864"/>
      <c r="M5864"/>
      <c r="N5864"/>
      <c r="O5864"/>
      <c r="P5864"/>
      <c r="Q5864"/>
      <c r="R5864"/>
      <c r="S5864"/>
      <c r="T5864"/>
      <c r="U5864"/>
      <c r="V5864"/>
      <c r="W5864"/>
      <c r="X5864"/>
      <c r="Y5864"/>
      <c r="Z5864"/>
      <c r="AA5864"/>
      <c r="AB5864"/>
      <c r="AC5864"/>
      <c r="AD5864"/>
      <c r="AE5864"/>
      <c r="AF5864"/>
      <c r="AG5864"/>
      <c r="AH5864"/>
      <c r="AI5864"/>
      <c r="AJ5864"/>
      <c r="AK5864"/>
      <c r="AL5864"/>
      <c r="AM5864"/>
      <c r="AN5864"/>
      <c r="AO5864"/>
      <c r="AP5864"/>
      <c r="AQ5864"/>
      <c r="AR5864"/>
      <c r="AS5864"/>
      <c r="AT5864"/>
      <c r="AU5864"/>
      <c r="AV5864"/>
      <c r="AW5864"/>
      <c r="AX5864"/>
      <c r="AY5864"/>
      <c r="AZ5864"/>
      <c r="BA5864"/>
      <c r="BB5864"/>
      <c r="BC5864"/>
      <c r="BD5864"/>
      <c r="BE5864"/>
      <c r="BF5864"/>
      <c r="BG5864"/>
      <c r="BH5864"/>
      <c r="BI5864"/>
      <c r="BJ5864"/>
      <c r="BK5864"/>
      <c r="BL5864"/>
      <c r="BM5864"/>
      <c r="BN5864"/>
      <c r="BO5864"/>
      <c r="BP5864"/>
      <c r="BQ5864"/>
      <c r="BR5864"/>
      <c r="BS5864"/>
      <c r="BT5864"/>
      <c r="BU5864"/>
      <c r="BV5864"/>
      <c r="BW5864"/>
      <c r="BX5864"/>
      <c r="BY5864"/>
      <c r="BZ5864"/>
      <c r="CA5864"/>
      <c r="CB5864"/>
      <c r="CC5864"/>
      <c r="CD5864"/>
      <c r="CE5864"/>
      <c r="CF5864"/>
      <c r="CG5864"/>
      <c r="CH5864"/>
      <c r="CI5864"/>
      <c r="CJ5864"/>
      <c r="CK5864"/>
      <c r="CL5864"/>
      <c r="CM5864"/>
      <c r="CN5864"/>
      <c r="CO5864"/>
      <c r="CP5864"/>
      <c r="CQ5864"/>
      <c r="CR5864"/>
      <c r="CS5864"/>
      <c r="CT5864"/>
      <c r="CU5864"/>
      <c r="CV5864"/>
    </row>
    <row r="5865" spans="10:100" x14ac:dyDescent="0.25">
      <c r="J5865"/>
      <c r="K5865"/>
      <c r="L5865"/>
      <c r="M5865"/>
      <c r="N5865"/>
      <c r="O5865"/>
      <c r="P5865"/>
      <c r="Q5865"/>
      <c r="R5865"/>
      <c r="S5865"/>
      <c r="T5865"/>
      <c r="U5865"/>
      <c r="V5865"/>
      <c r="W5865"/>
      <c r="X5865"/>
      <c r="Y5865"/>
      <c r="Z5865"/>
      <c r="AA5865"/>
      <c r="AB5865"/>
      <c r="AC5865"/>
      <c r="AD5865"/>
      <c r="AE5865"/>
      <c r="AF5865"/>
      <c r="AG5865"/>
      <c r="AH5865"/>
      <c r="AI5865"/>
      <c r="AJ5865"/>
      <c r="AK5865"/>
      <c r="AL5865"/>
      <c r="AM5865"/>
      <c r="AN5865"/>
      <c r="AO5865"/>
      <c r="AP5865"/>
      <c r="AQ5865"/>
      <c r="AR5865"/>
      <c r="AS5865"/>
      <c r="AT5865"/>
      <c r="AU5865"/>
      <c r="AV5865"/>
      <c r="AW5865"/>
      <c r="AX5865"/>
      <c r="AY5865"/>
      <c r="AZ5865"/>
      <c r="BA5865"/>
      <c r="BB5865"/>
      <c r="BC5865"/>
      <c r="BD5865"/>
      <c r="BE5865"/>
      <c r="BF5865"/>
      <c r="BG5865"/>
      <c r="BH5865"/>
      <c r="BI5865"/>
      <c r="BJ5865"/>
      <c r="BK5865"/>
      <c r="BL5865"/>
      <c r="BM5865"/>
      <c r="BN5865"/>
      <c r="BO5865"/>
      <c r="BP5865"/>
      <c r="BQ5865"/>
      <c r="BR5865"/>
      <c r="BS5865"/>
      <c r="BT5865"/>
      <c r="BU5865"/>
      <c r="BV5865"/>
      <c r="BW5865"/>
      <c r="BX5865"/>
      <c r="BY5865"/>
      <c r="BZ5865"/>
      <c r="CA5865"/>
      <c r="CB5865"/>
      <c r="CC5865"/>
      <c r="CD5865"/>
      <c r="CE5865"/>
      <c r="CF5865"/>
      <c r="CG5865"/>
      <c r="CH5865"/>
      <c r="CI5865"/>
      <c r="CJ5865"/>
      <c r="CK5865"/>
      <c r="CL5865"/>
      <c r="CM5865"/>
      <c r="CN5865"/>
      <c r="CO5865"/>
      <c r="CP5865"/>
      <c r="CQ5865"/>
      <c r="CR5865"/>
      <c r="CS5865"/>
      <c r="CT5865"/>
      <c r="CU5865"/>
      <c r="CV5865"/>
    </row>
    <row r="5866" spans="10:100" x14ac:dyDescent="0.25">
      <c r="J5866"/>
      <c r="K5866"/>
      <c r="L5866"/>
      <c r="M5866"/>
      <c r="N5866"/>
      <c r="O5866"/>
      <c r="P5866"/>
      <c r="Q5866"/>
      <c r="R5866"/>
      <c r="S5866"/>
      <c r="T5866"/>
      <c r="U5866"/>
      <c r="V5866"/>
      <c r="W5866"/>
      <c r="X5866"/>
      <c r="Y5866"/>
      <c r="Z5866"/>
      <c r="AA5866"/>
      <c r="AB5866"/>
      <c r="AC5866"/>
      <c r="AD5866"/>
      <c r="AE5866"/>
      <c r="AF5866"/>
      <c r="AG5866"/>
      <c r="AH5866"/>
      <c r="AI5866"/>
      <c r="AJ5866"/>
      <c r="AK5866"/>
      <c r="AL5866"/>
      <c r="AM5866"/>
      <c r="AN5866"/>
      <c r="AO5866"/>
      <c r="AP5866"/>
      <c r="AQ5866"/>
      <c r="AR5866"/>
      <c r="AS5866"/>
      <c r="AT5866"/>
      <c r="AU5866"/>
      <c r="AV5866"/>
      <c r="AW5866"/>
      <c r="AX5866"/>
      <c r="AY5866"/>
      <c r="AZ5866"/>
      <c r="BA5866"/>
      <c r="BB5866"/>
      <c r="BC5866"/>
      <c r="BD5866"/>
      <c r="BE5866"/>
      <c r="BF5866"/>
      <c r="BG5866"/>
      <c r="BH5866"/>
      <c r="BI5866"/>
      <c r="BJ5866"/>
      <c r="BK5866"/>
      <c r="BL5866"/>
      <c r="BM5866"/>
      <c r="BN5866"/>
      <c r="BO5866"/>
      <c r="BP5866"/>
      <c r="BQ5866"/>
      <c r="BR5866"/>
      <c r="BS5866"/>
      <c r="BT5866"/>
      <c r="BU5866"/>
      <c r="BV5866"/>
      <c r="BW5866"/>
      <c r="BX5866"/>
      <c r="BY5866"/>
      <c r="BZ5866"/>
      <c r="CA5866"/>
      <c r="CB5866"/>
      <c r="CC5866"/>
      <c r="CD5866"/>
      <c r="CE5866"/>
      <c r="CF5866"/>
      <c r="CG5866"/>
      <c r="CH5866"/>
      <c r="CI5866"/>
      <c r="CJ5866"/>
      <c r="CK5866"/>
      <c r="CL5866"/>
      <c r="CM5866"/>
      <c r="CN5866"/>
      <c r="CO5866"/>
      <c r="CP5866"/>
      <c r="CQ5866"/>
      <c r="CR5866"/>
      <c r="CS5866"/>
      <c r="CT5866"/>
      <c r="CU5866"/>
      <c r="CV5866"/>
    </row>
    <row r="5867" spans="10:100" x14ac:dyDescent="0.25">
      <c r="J5867"/>
      <c r="K5867"/>
      <c r="L5867"/>
      <c r="M5867"/>
      <c r="N5867"/>
      <c r="O5867"/>
      <c r="P5867"/>
      <c r="Q5867"/>
      <c r="R5867"/>
      <c r="S5867"/>
      <c r="T5867"/>
      <c r="U5867"/>
      <c r="V5867"/>
      <c r="W5867"/>
      <c r="X5867"/>
      <c r="Y5867"/>
      <c r="Z5867"/>
      <c r="AA5867"/>
      <c r="AB5867"/>
      <c r="AC5867"/>
      <c r="AD5867"/>
      <c r="AE5867"/>
      <c r="AF5867"/>
      <c r="AG5867"/>
      <c r="AH5867"/>
      <c r="AI5867"/>
      <c r="AJ5867"/>
      <c r="AK5867"/>
      <c r="AL5867"/>
      <c r="AM5867"/>
      <c r="AN5867"/>
      <c r="AO5867"/>
      <c r="AP5867"/>
      <c r="AQ5867"/>
      <c r="AR5867"/>
      <c r="AS5867"/>
      <c r="AT5867"/>
      <c r="AU5867"/>
      <c r="AV5867"/>
      <c r="AW5867"/>
      <c r="AX5867"/>
      <c r="AY5867"/>
      <c r="AZ5867"/>
      <c r="BA5867"/>
      <c r="BB5867"/>
      <c r="BC5867"/>
      <c r="BD5867"/>
      <c r="BE5867"/>
      <c r="BF5867"/>
      <c r="BG5867"/>
      <c r="BH5867"/>
      <c r="BI5867"/>
      <c r="BJ5867"/>
      <c r="BK5867"/>
      <c r="BL5867"/>
      <c r="BM5867"/>
      <c r="BN5867"/>
      <c r="BO5867"/>
      <c r="BP5867"/>
      <c r="BQ5867"/>
      <c r="BR5867"/>
      <c r="BS5867"/>
      <c r="BT5867"/>
      <c r="BU5867"/>
      <c r="BV5867"/>
      <c r="BW5867"/>
      <c r="BX5867"/>
      <c r="BY5867"/>
      <c r="BZ5867"/>
      <c r="CA5867"/>
      <c r="CB5867"/>
      <c r="CC5867"/>
      <c r="CD5867"/>
      <c r="CE5867"/>
      <c r="CF5867"/>
      <c r="CG5867"/>
      <c r="CH5867"/>
      <c r="CI5867"/>
      <c r="CJ5867"/>
      <c r="CK5867"/>
      <c r="CL5867"/>
      <c r="CM5867"/>
      <c r="CN5867"/>
      <c r="CO5867"/>
      <c r="CP5867"/>
      <c r="CQ5867"/>
      <c r="CR5867"/>
      <c r="CS5867"/>
      <c r="CT5867"/>
      <c r="CU5867"/>
      <c r="CV5867"/>
    </row>
    <row r="5868" spans="10:100" x14ac:dyDescent="0.25">
      <c r="J5868"/>
      <c r="K5868"/>
      <c r="L5868"/>
      <c r="M5868"/>
      <c r="N5868"/>
      <c r="O5868"/>
      <c r="P5868"/>
      <c r="Q5868"/>
      <c r="R5868"/>
      <c r="S5868"/>
      <c r="T5868"/>
      <c r="U5868"/>
      <c r="V5868"/>
      <c r="W5868"/>
      <c r="X5868"/>
      <c r="Y5868"/>
      <c r="Z5868"/>
      <c r="AA5868"/>
      <c r="AB5868"/>
      <c r="AC5868"/>
      <c r="AD5868"/>
      <c r="AE5868"/>
      <c r="AF5868"/>
      <c r="AG5868"/>
      <c r="AH5868"/>
      <c r="AI5868"/>
      <c r="AJ5868"/>
      <c r="AK5868"/>
      <c r="AL5868"/>
      <c r="AM5868"/>
      <c r="AN5868"/>
      <c r="AO5868"/>
      <c r="AP5868"/>
      <c r="AQ5868"/>
      <c r="AR5868"/>
      <c r="AS5868"/>
      <c r="AT5868"/>
      <c r="AU5868"/>
      <c r="AV5868"/>
      <c r="AW5868"/>
      <c r="AX5868"/>
      <c r="AY5868"/>
      <c r="AZ5868"/>
      <c r="BA5868"/>
      <c r="BB5868"/>
      <c r="BC5868"/>
      <c r="BD5868"/>
      <c r="BE5868"/>
      <c r="BF5868"/>
      <c r="BG5868"/>
      <c r="BH5868"/>
      <c r="BI5868"/>
      <c r="BJ5868"/>
      <c r="BK5868"/>
      <c r="BL5868"/>
      <c r="BM5868"/>
      <c r="BN5868"/>
      <c r="BO5868"/>
      <c r="BP5868"/>
      <c r="BQ5868"/>
      <c r="BR5868"/>
      <c r="BS5868"/>
      <c r="BT5868"/>
      <c r="BU5868"/>
      <c r="BV5868"/>
      <c r="BW5868"/>
      <c r="BX5868"/>
      <c r="BY5868"/>
      <c r="BZ5868"/>
      <c r="CA5868"/>
      <c r="CB5868"/>
      <c r="CC5868"/>
      <c r="CD5868"/>
      <c r="CE5868"/>
      <c r="CF5868"/>
      <c r="CG5868"/>
      <c r="CH5868"/>
      <c r="CI5868"/>
      <c r="CJ5868"/>
      <c r="CK5868"/>
      <c r="CL5868"/>
      <c r="CM5868"/>
      <c r="CN5868"/>
      <c r="CO5868"/>
      <c r="CP5868"/>
      <c r="CQ5868"/>
      <c r="CR5868"/>
      <c r="CS5868"/>
      <c r="CT5868"/>
      <c r="CU5868"/>
      <c r="CV5868"/>
    </row>
    <row r="5869" spans="10:100" x14ac:dyDescent="0.25">
      <c r="J5869"/>
      <c r="K5869"/>
      <c r="L5869"/>
      <c r="M5869"/>
      <c r="N5869"/>
      <c r="O5869"/>
      <c r="P5869"/>
      <c r="Q5869"/>
      <c r="R5869"/>
      <c r="S5869"/>
      <c r="T5869"/>
      <c r="U5869"/>
      <c r="V5869"/>
      <c r="W5869"/>
      <c r="X5869"/>
      <c r="Y5869"/>
      <c r="Z5869"/>
      <c r="AA5869"/>
      <c r="AB5869"/>
      <c r="AC5869"/>
      <c r="AD5869"/>
      <c r="AE5869"/>
      <c r="AF5869"/>
      <c r="AG5869"/>
      <c r="AH5869"/>
      <c r="AI5869"/>
      <c r="AJ5869"/>
      <c r="AK5869"/>
      <c r="AL5869"/>
      <c r="AM5869"/>
      <c r="AN5869"/>
      <c r="AO5869"/>
      <c r="AP5869"/>
      <c r="AQ5869"/>
      <c r="AR5869"/>
      <c r="AS5869"/>
      <c r="AT5869"/>
      <c r="AU5869"/>
      <c r="AV5869"/>
      <c r="AW5869"/>
      <c r="AX5869"/>
      <c r="AY5869"/>
      <c r="AZ5869"/>
      <c r="BA5869"/>
      <c r="BB5869"/>
      <c r="BC5869"/>
      <c r="BD5869"/>
      <c r="BE5869"/>
      <c r="BF5869"/>
      <c r="BG5869"/>
      <c r="BH5869"/>
      <c r="BI5869"/>
      <c r="BJ5869"/>
      <c r="BK5869"/>
      <c r="BL5869"/>
      <c r="BM5869"/>
      <c r="BN5869"/>
      <c r="BO5869"/>
      <c r="BP5869"/>
      <c r="BQ5869"/>
      <c r="BR5869"/>
      <c r="BS5869"/>
      <c r="BT5869"/>
      <c r="BU5869"/>
      <c r="BV5869"/>
      <c r="BW5869"/>
      <c r="BX5869"/>
      <c r="BY5869"/>
      <c r="BZ5869"/>
      <c r="CA5869"/>
      <c r="CB5869"/>
      <c r="CC5869"/>
      <c r="CD5869"/>
      <c r="CE5869"/>
      <c r="CF5869"/>
      <c r="CG5869"/>
      <c r="CH5869"/>
      <c r="CI5869"/>
      <c r="CJ5869"/>
      <c r="CK5869"/>
      <c r="CL5869"/>
      <c r="CM5869"/>
      <c r="CN5869"/>
      <c r="CO5869"/>
      <c r="CP5869"/>
      <c r="CQ5869"/>
      <c r="CR5869"/>
      <c r="CS5869"/>
      <c r="CT5869"/>
      <c r="CU5869"/>
      <c r="CV5869"/>
    </row>
    <row r="5870" spans="10:100" x14ac:dyDescent="0.25">
      <c r="J5870"/>
      <c r="K5870"/>
      <c r="L5870"/>
      <c r="M5870"/>
      <c r="N5870"/>
      <c r="O5870"/>
      <c r="P5870"/>
      <c r="Q5870"/>
      <c r="R5870"/>
      <c r="S5870"/>
      <c r="T5870"/>
      <c r="U5870"/>
      <c r="V5870"/>
      <c r="W5870"/>
      <c r="X5870"/>
      <c r="Y5870"/>
      <c r="Z5870"/>
      <c r="AA5870"/>
      <c r="AB5870"/>
      <c r="AC5870"/>
      <c r="AD5870"/>
      <c r="AE5870"/>
      <c r="AF5870"/>
      <c r="AG5870"/>
      <c r="AH5870"/>
      <c r="AI5870"/>
      <c r="AJ5870"/>
      <c r="AK5870"/>
      <c r="AL5870"/>
      <c r="AM5870"/>
      <c r="AN5870"/>
      <c r="AO5870"/>
      <c r="AP5870"/>
      <c r="AQ5870"/>
      <c r="AR5870"/>
      <c r="AS5870"/>
      <c r="AT5870"/>
      <c r="AU5870"/>
      <c r="AV5870"/>
      <c r="AW5870"/>
      <c r="AX5870"/>
      <c r="AY5870"/>
      <c r="AZ5870"/>
      <c r="BA5870"/>
      <c r="BB5870"/>
      <c r="BC5870"/>
      <c r="BD5870"/>
      <c r="BE5870"/>
      <c r="BF5870"/>
      <c r="BG5870"/>
      <c r="BH5870"/>
      <c r="BI5870"/>
      <c r="BJ5870"/>
      <c r="BK5870"/>
      <c r="BL5870"/>
      <c r="BM5870"/>
      <c r="BN5870"/>
      <c r="BO5870"/>
      <c r="BP5870"/>
      <c r="BQ5870"/>
      <c r="BR5870"/>
      <c r="BS5870"/>
      <c r="BT5870"/>
      <c r="BU5870"/>
      <c r="BV5870"/>
      <c r="BW5870"/>
      <c r="BX5870"/>
      <c r="BY5870"/>
      <c r="BZ5870"/>
      <c r="CA5870"/>
      <c r="CB5870"/>
      <c r="CC5870"/>
      <c r="CD5870"/>
      <c r="CE5870"/>
      <c r="CF5870"/>
      <c r="CG5870"/>
      <c r="CH5870"/>
      <c r="CI5870"/>
      <c r="CJ5870"/>
      <c r="CK5870"/>
      <c r="CL5870"/>
      <c r="CM5870"/>
      <c r="CN5870"/>
      <c r="CO5870"/>
      <c r="CP5870"/>
      <c r="CQ5870"/>
      <c r="CR5870"/>
      <c r="CS5870"/>
      <c r="CT5870"/>
      <c r="CU5870"/>
      <c r="CV5870"/>
    </row>
    <row r="5871" spans="10:100" x14ac:dyDescent="0.25">
      <c r="J5871"/>
      <c r="K5871"/>
      <c r="L5871"/>
      <c r="M5871"/>
      <c r="N5871"/>
      <c r="O5871"/>
      <c r="P5871"/>
      <c r="Q5871"/>
      <c r="R5871"/>
      <c r="S5871"/>
      <c r="T5871"/>
      <c r="U5871"/>
      <c r="V5871"/>
      <c r="W5871"/>
      <c r="X5871"/>
      <c r="Y5871"/>
      <c r="Z5871"/>
      <c r="AA5871"/>
      <c r="AB5871"/>
      <c r="AC5871"/>
      <c r="AD5871"/>
      <c r="AE5871"/>
      <c r="AF5871"/>
      <c r="AG5871"/>
      <c r="AH5871"/>
      <c r="AI5871"/>
      <c r="AJ5871"/>
      <c r="AK5871"/>
      <c r="AL5871"/>
      <c r="AM5871"/>
      <c r="AN5871"/>
      <c r="AO5871"/>
      <c r="AP5871"/>
      <c r="AQ5871"/>
      <c r="AR5871"/>
      <c r="AS5871"/>
      <c r="AT5871"/>
      <c r="AU5871"/>
      <c r="AV5871"/>
      <c r="AW5871"/>
      <c r="AX5871"/>
      <c r="AY5871"/>
      <c r="AZ5871"/>
      <c r="BA5871"/>
      <c r="BB5871"/>
      <c r="BC5871"/>
      <c r="BD5871"/>
      <c r="BE5871"/>
      <c r="BF5871"/>
      <c r="BG5871"/>
      <c r="BH5871"/>
      <c r="BI5871"/>
      <c r="BJ5871"/>
      <c r="BK5871"/>
      <c r="BL5871"/>
      <c r="BM5871"/>
      <c r="BN5871"/>
      <c r="BO5871"/>
      <c r="BP5871"/>
      <c r="BQ5871"/>
      <c r="BR5871"/>
      <c r="BS5871"/>
      <c r="BT5871"/>
      <c r="BU5871"/>
      <c r="BV5871"/>
      <c r="BW5871"/>
      <c r="BX5871"/>
      <c r="BY5871"/>
      <c r="BZ5871"/>
      <c r="CA5871"/>
      <c r="CB5871"/>
      <c r="CC5871"/>
      <c r="CD5871"/>
      <c r="CE5871"/>
      <c r="CF5871"/>
      <c r="CG5871"/>
      <c r="CH5871"/>
      <c r="CI5871"/>
      <c r="CJ5871"/>
      <c r="CK5871"/>
      <c r="CL5871"/>
      <c r="CM5871"/>
      <c r="CN5871"/>
      <c r="CO5871"/>
      <c r="CP5871"/>
      <c r="CQ5871"/>
      <c r="CR5871"/>
      <c r="CS5871"/>
      <c r="CT5871"/>
      <c r="CU5871"/>
      <c r="CV5871"/>
    </row>
    <row r="5872" spans="10:100" x14ac:dyDescent="0.25">
      <c r="J5872"/>
      <c r="K5872"/>
      <c r="L5872"/>
      <c r="M5872"/>
      <c r="N5872"/>
      <c r="O5872"/>
      <c r="P5872"/>
      <c r="Q5872"/>
      <c r="R5872"/>
      <c r="S5872"/>
      <c r="T5872"/>
      <c r="U5872"/>
      <c r="V5872"/>
      <c r="W5872"/>
      <c r="X5872"/>
      <c r="Y5872"/>
      <c r="Z5872"/>
      <c r="AA5872"/>
      <c r="AB5872"/>
      <c r="AC5872"/>
      <c r="AD5872"/>
      <c r="AE5872"/>
      <c r="AF5872"/>
      <c r="AG5872"/>
      <c r="AH5872"/>
      <c r="AI5872"/>
      <c r="AJ5872"/>
      <c r="AK5872"/>
      <c r="AL5872"/>
      <c r="AM5872"/>
      <c r="AN5872"/>
      <c r="AO5872"/>
      <c r="AP5872"/>
      <c r="AQ5872"/>
      <c r="AR5872"/>
      <c r="AS5872"/>
      <c r="AT5872"/>
      <c r="AU5872"/>
      <c r="AV5872"/>
      <c r="AW5872"/>
      <c r="AX5872"/>
      <c r="AY5872"/>
      <c r="AZ5872"/>
      <c r="BA5872"/>
      <c r="BB5872"/>
      <c r="BC5872"/>
      <c r="BD5872"/>
      <c r="BE5872"/>
      <c r="BF5872"/>
      <c r="BG5872"/>
      <c r="BH5872"/>
      <c r="BI5872"/>
      <c r="BJ5872"/>
      <c r="BK5872"/>
      <c r="BL5872"/>
      <c r="BM5872"/>
      <c r="BN5872"/>
      <c r="BO5872"/>
      <c r="BP5872"/>
      <c r="BQ5872"/>
      <c r="BR5872"/>
      <c r="BS5872"/>
      <c r="BT5872"/>
      <c r="BU5872"/>
      <c r="BV5872"/>
      <c r="BW5872"/>
      <c r="BX5872"/>
      <c r="BY5872"/>
      <c r="BZ5872"/>
      <c r="CA5872"/>
      <c r="CB5872"/>
      <c r="CC5872"/>
      <c r="CD5872"/>
      <c r="CE5872"/>
      <c r="CF5872"/>
      <c r="CG5872"/>
      <c r="CH5872"/>
      <c r="CI5872"/>
      <c r="CJ5872"/>
      <c r="CK5872"/>
      <c r="CL5872"/>
      <c r="CM5872"/>
      <c r="CN5872"/>
      <c r="CO5872"/>
      <c r="CP5872"/>
      <c r="CQ5872"/>
      <c r="CR5872"/>
      <c r="CS5872"/>
      <c r="CT5872"/>
      <c r="CU5872"/>
      <c r="CV5872"/>
    </row>
    <row r="5873" spans="10:100" x14ac:dyDescent="0.25">
      <c r="J5873"/>
      <c r="K5873"/>
      <c r="L5873"/>
      <c r="M5873"/>
      <c r="N5873"/>
      <c r="O5873"/>
      <c r="P5873"/>
      <c r="Q5873"/>
      <c r="R5873"/>
      <c r="S5873"/>
      <c r="T5873"/>
      <c r="U5873"/>
      <c r="V5873"/>
      <c r="W5873"/>
      <c r="X5873"/>
      <c r="Y5873"/>
      <c r="Z5873"/>
      <c r="AA5873"/>
      <c r="AB5873"/>
      <c r="AC5873"/>
      <c r="AD5873"/>
      <c r="AE5873"/>
      <c r="AF5873"/>
      <c r="AG5873"/>
      <c r="AH5873"/>
      <c r="AI5873"/>
      <c r="AJ5873"/>
      <c r="AK5873"/>
      <c r="AL5873"/>
      <c r="AM5873"/>
      <c r="AN5873"/>
      <c r="AO5873"/>
      <c r="AP5873"/>
      <c r="AQ5873"/>
      <c r="AR5873"/>
      <c r="AS5873"/>
      <c r="AT5873"/>
      <c r="AU5873"/>
      <c r="AV5873"/>
      <c r="AW5873"/>
      <c r="AX5873"/>
      <c r="AY5873"/>
      <c r="AZ5873"/>
      <c r="BA5873"/>
      <c r="BB5873"/>
      <c r="BC5873"/>
      <c r="BD5873"/>
      <c r="BE5873"/>
      <c r="BF5873"/>
      <c r="BG5873"/>
      <c r="BH5873"/>
      <c r="BI5873"/>
      <c r="BJ5873"/>
      <c r="BK5873"/>
      <c r="BL5873"/>
      <c r="BM5873"/>
      <c r="BN5873"/>
      <c r="BO5873"/>
      <c r="BP5873"/>
      <c r="BQ5873"/>
      <c r="BR5873"/>
      <c r="BS5873"/>
      <c r="BT5873"/>
      <c r="BU5873"/>
      <c r="BV5873"/>
      <c r="BW5873"/>
      <c r="BX5873"/>
      <c r="BY5873"/>
      <c r="BZ5873"/>
      <c r="CA5873"/>
      <c r="CB5873"/>
      <c r="CC5873"/>
      <c r="CD5873"/>
      <c r="CE5873"/>
      <c r="CF5873"/>
      <c r="CG5873"/>
      <c r="CH5873"/>
      <c r="CI5873"/>
      <c r="CJ5873"/>
      <c r="CK5873"/>
      <c r="CL5873"/>
      <c r="CM5873"/>
      <c r="CN5873"/>
      <c r="CO5873"/>
      <c r="CP5873"/>
      <c r="CQ5873"/>
      <c r="CR5873"/>
      <c r="CS5873"/>
      <c r="CT5873"/>
      <c r="CU5873"/>
      <c r="CV5873"/>
    </row>
    <row r="5874" spans="10:100" x14ac:dyDescent="0.25">
      <c r="J5874"/>
      <c r="K5874"/>
      <c r="L5874"/>
      <c r="M5874"/>
      <c r="N5874"/>
      <c r="O5874"/>
      <c r="P5874"/>
      <c r="Q5874"/>
      <c r="R5874"/>
      <c r="S5874"/>
      <c r="T5874"/>
      <c r="U5874"/>
      <c r="V5874"/>
      <c r="W5874"/>
      <c r="X5874"/>
      <c r="Y5874"/>
      <c r="Z5874"/>
      <c r="AA5874"/>
      <c r="AB5874"/>
      <c r="AC5874"/>
      <c r="AD5874"/>
      <c r="AE5874"/>
      <c r="AF5874"/>
      <c r="AG5874"/>
      <c r="AH5874"/>
      <c r="AI5874"/>
      <c r="AJ5874"/>
      <c r="AK5874"/>
      <c r="AL5874"/>
      <c r="AM5874"/>
      <c r="AN5874"/>
      <c r="AO5874"/>
      <c r="AP5874"/>
      <c r="AQ5874"/>
      <c r="AR5874"/>
      <c r="AS5874"/>
      <c r="AT5874"/>
      <c r="AU5874"/>
      <c r="AV5874"/>
      <c r="AW5874"/>
      <c r="AX5874"/>
      <c r="AY5874"/>
      <c r="AZ5874"/>
      <c r="BA5874"/>
      <c r="BB5874"/>
      <c r="BC5874"/>
      <c r="BD5874"/>
      <c r="BE5874"/>
      <c r="BF5874"/>
      <c r="BG5874"/>
      <c r="BH5874"/>
      <c r="BI5874"/>
      <c r="BJ5874"/>
      <c r="BK5874"/>
      <c r="BL5874"/>
      <c r="BM5874"/>
      <c r="BN5874"/>
      <c r="BO5874"/>
      <c r="BP5874"/>
      <c r="BQ5874"/>
      <c r="BR5874"/>
      <c r="BS5874"/>
      <c r="BT5874"/>
      <c r="BU5874"/>
      <c r="BV5874"/>
      <c r="BW5874"/>
      <c r="BX5874"/>
      <c r="BY5874"/>
      <c r="BZ5874"/>
      <c r="CA5874"/>
      <c r="CB5874"/>
      <c r="CC5874"/>
      <c r="CD5874"/>
      <c r="CE5874"/>
      <c r="CF5874"/>
      <c r="CG5874"/>
      <c r="CH5874"/>
      <c r="CI5874"/>
      <c r="CJ5874"/>
      <c r="CK5874"/>
      <c r="CL5874"/>
      <c r="CM5874"/>
      <c r="CN5874"/>
      <c r="CO5874"/>
      <c r="CP5874"/>
      <c r="CQ5874"/>
      <c r="CR5874"/>
      <c r="CS5874"/>
      <c r="CT5874"/>
      <c r="CU5874"/>
      <c r="CV5874"/>
    </row>
    <row r="5875" spans="10:100" x14ac:dyDescent="0.25">
      <c r="J5875"/>
      <c r="K5875"/>
      <c r="L5875"/>
      <c r="M5875"/>
      <c r="N5875"/>
      <c r="O5875"/>
      <c r="P5875"/>
      <c r="Q5875"/>
      <c r="R5875"/>
      <c r="S5875"/>
      <c r="T5875"/>
      <c r="U5875"/>
      <c r="V5875"/>
      <c r="W5875"/>
      <c r="X5875"/>
      <c r="Y5875"/>
      <c r="Z5875"/>
      <c r="AA5875"/>
      <c r="AB5875"/>
      <c r="AC5875"/>
      <c r="AD5875"/>
      <c r="AE5875"/>
      <c r="AF5875"/>
      <c r="AG5875"/>
      <c r="AH5875"/>
      <c r="AI5875"/>
      <c r="AJ5875"/>
      <c r="AK5875"/>
      <c r="AL5875"/>
      <c r="AM5875"/>
      <c r="AN5875"/>
      <c r="AO5875"/>
      <c r="AP5875"/>
      <c r="AQ5875"/>
      <c r="AR5875"/>
      <c r="AS5875"/>
      <c r="AT5875"/>
      <c r="AU5875"/>
      <c r="AV5875"/>
      <c r="AW5875"/>
      <c r="AX5875"/>
      <c r="AY5875"/>
      <c r="AZ5875"/>
      <c r="BA5875"/>
      <c r="BB5875"/>
      <c r="BC5875"/>
      <c r="BD5875"/>
      <c r="BE5875"/>
      <c r="BF5875"/>
      <c r="BG5875"/>
      <c r="BH5875"/>
      <c r="BI5875"/>
      <c r="BJ5875"/>
      <c r="BK5875"/>
      <c r="BL5875"/>
      <c r="BM5875"/>
      <c r="BN5875"/>
      <c r="BO5875"/>
      <c r="BP5875"/>
      <c r="BQ5875"/>
      <c r="BR5875"/>
      <c r="BS5875"/>
      <c r="BT5875"/>
      <c r="BU5875"/>
      <c r="BV5875"/>
      <c r="BW5875"/>
      <c r="BX5875"/>
      <c r="BY5875"/>
      <c r="BZ5875"/>
      <c r="CA5875"/>
      <c r="CB5875"/>
      <c r="CC5875"/>
      <c r="CD5875"/>
      <c r="CE5875"/>
      <c r="CF5875"/>
      <c r="CG5875"/>
      <c r="CH5875"/>
      <c r="CI5875"/>
      <c r="CJ5875"/>
      <c r="CK5875"/>
      <c r="CL5875"/>
      <c r="CM5875"/>
      <c r="CN5875"/>
      <c r="CO5875"/>
      <c r="CP5875"/>
      <c r="CQ5875"/>
      <c r="CR5875"/>
      <c r="CS5875"/>
      <c r="CT5875"/>
      <c r="CU5875"/>
      <c r="CV5875"/>
    </row>
    <row r="5876" spans="10:100" x14ac:dyDescent="0.25">
      <c r="J5876"/>
      <c r="K5876"/>
      <c r="L5876"/>
      <c r="M5876"/>
      <c r="N5876"/>
      <c r="O5876"/>
      <c r="P5876"/>
      <c r="Q5876"/>
      <c r="R5876"/>
      <c r="S5876"/>
      <c r="T5876"/>
      <c r="U5876"/>
      <c r="V5876"/>
      <c r="W5876"/>
      <c r="X5876"/>
      <c r="Y5876"/>
      <c r="Z5876"/>
      <c r="AA5876"/>
      <c r="AB5876"/>
      <c r="AC5876"/>
      <c r="AD5876"/>
      <c r="AE5876"/>
      <c r="AF5876"/>
      <c r="AG5876"/>
      <c r="AH5876"/>
      <c r="AI5876"/>
      <c r="AJ5876"/>
      <c r="AK5876"/>
      <c r="AL5876"/>
      <c r="AM5876"/>
      <c r="AN5876"/>
      <c r="AO5876"/>
      <c r="AP5876"/>
      <c r="AQ5876"/>
      <c r="AR5876"/>
      <c r="AS5876"/>
      <c r="AT5876"/>
      <c r="AU5876"/>
      <c r="AV5876"/>
      <c r="AW5876"/>
      <c r="AX5876"/>
      <c r="AY5876"/>
      <c r="AZ5876"/>
      <c r="BA5876"/>
      <c r="BB5876"/>
      <c r="BC5876"/>
      <c r="BD5876"/>
      <c r="BE5876"/>
      <c r="BF5876"/>
      <c r="BG5876"/>
      <c r="BH5876"/>
      <c r="BI5876"/>
      <c r="BJ5876"/>
      <c r="BK5876"/>
      <c r="BL5876"/>
      <c r="BM5876"/>
      <c r="BN5876"/>
      <c r="BO5876"/>
      <c r="BP5876"/>
      <c r="BQ5876"/>
      <c r="BR5876"/>
      <c r="BS5876"/>
      <c r="BT5876"/>
      <c r="BU5876"/>
      <c r="BV5876"/>
      <c r="BW5876"/>
      <c r="BX5876"/>
      <c r="BY5876"/>
      <c r="BZ5876"/>
      <c r="CA5876"/>
      <c r="CB5876"/>
      <c r="CC5876"/>
      <c r="CD5876"/>
      <c r="CE5876"/>
      <c r="CF5876"/>
      <c r="CG5876"/>
      <c r="CH5876"/>
      <c r="CI5876"/>
      <c r="CJ5876"/>
      <c r="CK5876"/>
      <c r="CL5876"/>
      <c r="CM5876"/>
      <c r="CN5876"/>
      <c r="CO5876"/>
      <c r="CP5876"/>
      <c r="CQ5876"/>
      <c r="CR5876"/>
      <c r="CS5876"/>
      <c r="CT5876"/>
      <c r="CU5876"/>
      <c r="CV5876"/>
    </row>
    <row r="5877" spans="10:100" x14ac:dyDescent="0.25">
      <c r="J5877"/>
      <c r="K5877"/>
      <c r="L5877"/>
      <c r="M5877"/>
      <c r="N5877"/>
      <c r="O5877"/>
      <c r="P5877"/>
      <c r="Q5877"/>
      <c r="R5877"/>
      <c r="S5877"/>
      <c r="T5877"/>
      <c r="U5877"/>
      <c r="V5877"/>
      <c r="W5877"/>
      <c r="X5877"/>
      <c r="Y5877"/>
      <c r="Z5877"/>
      <c r="AA5877"/>
      <c r="AB5877"/>
      <c r="AC5877"/>
      <c r="AD5877"/>
      <c r="AE5877"/>
      <c r="AF5877"/>
      <c r="AG5877"/>
      <c r="AH5877"/>
      <c r="AI5877"/>
      <c r="AJ5877"/>
      <c r="AK5877"/>
      <c r="AL5877"/>
      <c r="AM5877"/>
      <c r="AN5877"/>
      <c r="AO5877"/>
      <c r="AP5877"/>
      <c r="AQ5877"/>
      <c r="AR5877"/>
      <c r="AS5877"/>
      <c r="AT5877"/>
      <c r="AU5877"/>
      <c r="AV5877"/>
      <c r="AW5877"/>
      <c r="AX5877"/>
      <c r="AY5877"/>
      <c r="AZ5877"/>
      <c r="BA5877"/>
      <c r="BB5877"/>
      <c r="BC5877"/>
      <c r="BD5877"/>
      <c r="BE5877"/>
      <c r="BF5877"/>
      <c r="BG5877"/>
      <c r="BH5877"/>
      <c r="BI5877"/>
      <c r="BJ5877"/>
      <c r="BK5877"/>
      <c r="BL5877"/>
      <c r="BM5877"/>
      <c r="BN5877"/>
      <c r="BO5877"/>
      <c r="BP5877"/>
      <c r="BQ5877"/>
      <c r="BR5877"/>
      <c r="BS5877"/>
      <c r="BT5877"/>
      <c r="BU5877"/>
      <c r="BV5877"/>
      <c r="BW5877"/>
      <c r="BX5877"/>
      <c r="BY5877"/>
      <c r="BZ5877"/>
      <c r="CA5877"/>
      <c r="CB5877"/>
      <c r="CC5877"/>
      <c r="CD5877"/>
      <c r="CE5877"/>
      <c r="CF5877"/>
      <c r="CG5877"/>
      <c r="CH5877"/>
      <c r="CI5877"/>
      <c r="CJ5877"/>
      <c r="CK5877"/>
      <c r="CL5877"/>
      <c r="CM5877"/>
      <c r="CN5877"/>
      <c r="CO5877"/>
      <c r="CP5877"/>
      <c r="CQ5877"/>
      <c r="CR5877"/>
      <c r="CS5877"/>
      <c r="CT5877"/>
      <c r="CU5877"/>
      <c r="CV5877"/>
    </row>
    <row r="5878" spans="10:100" x14ac:dyDescent="0.25">
      <c r="J5878"/>
      <c r="K5878"/>
      <c r="L5878"/>
      <c r="M5878"/>
      <c r="N5878"/>
      <c r="O5878"/>
      <c r="P5878"/>
      <c r="Q5878"/>
      <c r="R5878"/>
      <c r="S5878"/>
      <c r="T5878"/>
      <c r="U5878"/>
      <c r="V5878"/>
      <c r="W5878"/>
      <c r="X5878"/>
      <c r="Y5878"/>
      <c r="Z5878"/>
      <c r="AA5878"/>
      <c r="AB5878"/>
      <c r="AC5878"/>
      <c r="AD5878"/>
      <c r="AE5878"/>
      <c r="AF5878"/>
      <c r="AG5878"/>
      <c r="AH5878"/>
      <c r="AI5878"/>
      <c r="AJ5878"/>
      <c r="AK5878"/>
      <c r="AL5878"/>
      <c r="AM5878"/>
      <c r="AN5878"/>
      <c r="AO5878"/>
      <c r="AP5878"/>
      <c r="AQ5878"/>
      <c r="AR5878"/>
      <c r="AS5878"/>
      <c r="AT5878"/>
      <c r="AU5878"/>
      <c r="AV5878"/>
      <c r="AW5878"/>
      <c r="AX5878"/>
      <c r="AY5878"/>
      <c r="AZ5878"/>
      <c r="BA5878"/>
      <c r="BB5878"/>
      <c r="BC5878"/>
      <c r="BD5878"/>
      <c r="BE5878"/>
      <c r="BF5878"/>
      <c r="BG5878"/>
      <c r="BH5878"/>
      <c r="BI5878"/>
      <c r="BJ5878"/>
      <c r="BK5878"/>
      <c r="BL5878"/>
      <c r="BM5878"/>
      <c r="BN5878"/>
      <c r="BO5878"/>
      <c r="BP5878"/>
      <c r="BQ5878"/>
      <c r="BR5878"/>
      <c r="BS5878"/>
      <c r="BT5878"/>
      <c r="BU5878"/>
      <c r="BV5878"/>
      <c r="BW5878"/>
      <c r="BX5878"/>
      <c r="BY5878"/>
      <c r="BZ5878"/>
      <c r="CA5878"/>
      <c r="CB5878"/>
      <c r="CC5878"/>
      <c r="CD5878"/>
      <c r="CE5878"/>
      <c r="CF5878"/>
      <c r="CG5878"/>
      <c r="CH5878"/>
      <c r="CI5878"/>
      <c r="CJ5878"/>
      <c r="CK5878"/>
      <c r="CL5878"/>
      <c r="CM5878"/>
      <c r="CN5878"/>
      <c r="CO5878"/>
      <c r="CP5878"/>
      <c r="CQ5878"/>
      <c r="CR5878"/>
      <c r="CS5878"/>
      <c r="CT5878"/>
      <c r="CU5878"/>
      <c r="CV5878"/>
    </row>
    <row r="5879" spans="10:100" x14ac:dyDescent="0.25">
      <c r="J5879"/>
      <c r="K5879"/>
      <c r="L5879"/>
      <c r="M5879"/>
      <c r="N5879"/>
      <c r="O5879"/>
      <c r="P5879"/>
      <c r="Q5879"/>
      <c r="R5879"/>
      <c r="S5879"/>
      <c r="T5879"/>
      <c r="U5879"/>
      <c r="V5879"/>
      <c r="W5879"/>
      <c r="X5879"/>
      <c r="Y5879"/>
      <c r="Z5879"/>
      <c r="AA5879"/>
      <c r="AB5879"/>
      <c r="AC5879"/>
      <c r="AD5879"/>
      <c r="AE5879"/>
      <c r="AF5879"/>
      <c r="AG5879"/>
      <c r="AH5879"/>
      <c r="AI5879"/>
      <c r="AJ5879"/>
      <c r="AK5879"/>
      <c r="AL5879"/>
      <c r="AM5879"/>
      <c r="AN5879"/>
      <c r="AO5879"/>
      <c r="AP5879"/>
      <c r="AQ5879"/>
      <c r="AR5879"/>
      <c r="AS5879"/>
      <c r="AT5879"/>
      <c r="AU5879"/>
      <c r="AV5879"/>
      <c r="AW5879"/>
      <c r="AX5879"/>
      <c r="AY5879"/>
      <c r="AZ5879"/>
      <c r="BA5879"/>
      <c r="BB5879"/>
      <c r="BC5879"/>
      <c r="BD5879"/>
      <c r="BE5879"/>
      <c r="BF5879"/>
      <c r="BG5879"/>
      <c r="BH5879"/>
      <c r="BI5879"/>
      <c r="BJ5879"/>
      <c r="BK5879"/>
      <c r="BL5879"/>
      <c r="BM5879"/>
      <c r="BN5879"/>
      <c r="BO5879"/>
      <c r="BP5879"/>
      <c r="BQ5879"/>
      <c r="BR5879"/>
      <c r="BS5879"/>
      <c r="BT5879"/>
      <c r="BU5879"/>
      <c r="BV5879"/>
      <c r="BW5879"/>
      <c r="BX5879"/>
      <c r="BY5879"/>
      <c r="BZ5879"/>
      <c r="CA5879"/>
      <c r="CB5879"/>
      <c r="CC5879"/>
      <c r="CD5879"/>
      <c r="CE5879"/>
      <c r="CF5879"/>
      <c r="CG5879"/>
      <c r="CH5879"/>
      <c r="CI5879"/>
      <c r="CJ5879"/>
      <c r="CK5879"/>
      <c r="CL5879"/>
      <c r="CM5879"/>
      <c r="CN5879"/>
      <c r="CO5879"/>
      <c r="CP5879"/>
      <c r="CQ5879"/>
      <c r="CR5879"/>
      <c r="CS5879"/>
      <c r="CT5879"/>
      <c r="CU5879"/>
      <c r="CV5879"/>
    </row>
    <row r="5880" spans="10:100" x14ac:dyDescent="0.25">
      <c r="J5880"/>
      <c r="K5880"/>
      <c r="L5880"/>
      <c r="M5880"/>
      <c r="N5880"/>
      <c r="O5880"/>
      <c r="P5880"/>
      <c r="Q5880"/>
      <c r="R5880"/>
      <c r="S5880"/>
      <c r="T5880"/>
      <c r="U5880"/>
      <c r="V5880"/>
      <c r="W5880"/>
      <c r="X5880"/>
      <c r="Y5880"/>
      <c r="Z5880"/>
      <c r="AA5880"/>
      <c r="AB5880"/>
      <c r="AC5880"/>
      <c r="AD5880"/>
      <c r="AE5880"/>
      <c r="AF5880"/>
      <c r="AG5880"/>
      <c r="AH5880"/>
      <c r="AI5880"/>
      <c r="AJ5880"/>
      <c r="AK5880"/>
      <c r="AL5880"/>
      <c r="AM5880"/>
      <c r="AN5880"/>
      <c r="AO5880"/>
      <c r="AP5880"/>
      <c r="AQ5880"/>
      <c r="AR5880"/>
      <c r="AS5880"/>
      <c r="AT5880"/>
      <c r="AU5880"/>
      <c r="AV5880"/>
      <c r="AW5880"/>
      <c r="AX5880"/>
      <c r="AY5880"/>
      <c r="AZ5880"/>
      <c r="BA5880"/>
      <c r="BB5880"/>
      <c r="BC5880"/>
      <c r="BD5880"/>
      <c r="BE5880"/>
      <c r="BF5880"/>
      <c r="BG5880"/>
      <c r="BH5880"/>
      <c r="BI5880"/>
      <c r="BJ5880"/>
      <c r="BK5880"/>
      <c r="BL5880"/>
      <c r="BM5880"/>
      <c r="BN5880"/>
      <c r="BO5880"/>
      <c r="BP5880"/>
      <c r="BQ5880"/>
      <c r="BR5880"/>
      <c r="BS5880"/>
      <c r="BT5880"/>
      <c r="BU5880"/>
      <c r="BV5880"/>
      <c r="BW5880"/>
      <c r="BX5880"/>
      <c r="BY5880"/>
      <c r="BZ5880"/>
      <c r="CA5880"/>
      <c r="CB5880"/>
      <c r="CC5880"/>
      <c r="CD5880"/>
      <c r="CE5880"/>
      <c r="CF5880"/>
      <c r="CG5880"/>
      <c r="CH5880"/>
      <c r="CI5880"/>
      <c r="CJ5880"/>
      <c r="CK5880"/>
      <c r="CL5880"/>
      <c r="CM5880"/>
      <c r="CN5880"/>
      <c r="CO5880"/>
      <c r="CP5880"/>
      <c r="CQ5880"/>
      <c r="CR5880"/>
      <c r="CS5880"/>
      <c r="CT5880"/>
      <c r="CU5880"/>
      <c r="CV5880"/>
    </row>
    <row r="5881" spans="10:100" x14ac:dyDescent="0.25">
      <c r="J5881"/>
      <c r="K5881"/>
      <c r="L5881"/>
      <c r="M5881"/>
      <c r="N5881"/>
      <c r="O5881"/>
      <c r="P5881"/>
      <c r="Q5881"/>
      <c r="R5881"/>
      <c r="S5881"/>
      <c r="T5881"/>
      <c r="U5881"/>
      <c r="V5881"/>
      <c r="W5881"/>
      <c r="X5881"/>
      <c r="Y5881"/>
      <c r="Z5881"/>
      <c r="AA5881"/>
      <c r="AB5881"/>
      <c r="AC5881"/>
      <c r="AD5881"/>
      <c r="AE5881"/>
      <c r="AF5881"/>
      <c r="AG5881"/>
      <c r="AH5881"/>
      <c r="AI5881"/>
      <c r="AJ5881"/>
      <c r="AK5881"/>
      <c r="AL5881"/>
      <c r="AM5881"/>
      <c r="AN5881"/>
      <c r="AO5881"/>
      <c r="AP5881"/>
      <c r="AQ5881"/>
      <c r="AR5881"/>
      <c r="AS5881"/>
      <c r="AT5881"/>
      <c r="AU5881"/>
      <c r="AV5881"/>
      <c r="AW5881"/>
      <c r="AX5881"/>
      <c r="AY5881"/>
      <c r="AZ5881"/>
      <c r="BA5881"/>
      <c r="BB5881"/>
      <c r="BC5881"/>
      <c r="BD5881"/>
      <c r="BE5881"/>
      <c r="BF5881"/>
      <c r="BG5881"/>
      <c r="BH5881"/>
      <c r="BI5881"/>
      <c r="BJ5881"/>
      <c r="BK5881"/>
      <c r="BL5881"/>
      <c r="BM5881"/>
      <c r="BN5881"/>
      <c r="BO5881"/>
      <c r="BP5881"/>
      <c r="BQ5881"/>
      <c r="BR5881"/>
      <c r="BS5881"/>
      <c r="BT5881"/>
      <c r="BU5881"/>
      <c r="BV5881"/>
      <c r="BW5881"/>
      <c r="BX5881"/>
      <c r="BY5881"/>
      <c r="BZ5881"/>
      <c r="CA5881"/>
      <c r="CB5881"/>
      <c r="CC5881"/>
      <c r="CD5881"/>
      <c r="CE5881"/>
      <c r="CF5881"/>
      <c r="CG5881"/>
      <c r="CH5881"/>
      <c r="CI5881"/>
      <c r="CJ5881"/>
      <c r="CK5881"/>
      <c r="CL5881"/>
      <c r="CM5881"/>
      <c r="CN5881"/>
      <c r="CO5881"/>
      <c r="CP5881"/>
      <c r="CQ5881"/>
      <c r="CR5881"/>
      <c r="CS5881"/>
      <c r="CT5881"/>
      <c r="CU5881"/>
      <c r="CV5881"/>
    </row>
    <row r="5882" spans="10:100" x14ac:dyDescent="0.25">
      <c r="J5882"/>
      <c r="K5882"/>
      <c r="L5882"/>
      <c r="M5882"/>
      <c r="N5882"/>
      <c r="O5882"/>
      <c r="P5882"/>
      <c r="Q5882"/>
      <c r="R5882"/>
      <c r="S5882"/>
      <c r="T5882"/>
      <c r="U5882"/>
      <c r="V5882"/>
      <c r="W5882"/>
      <c r="X5882"/>
      <c r="Y5882"/>
      <c r="Z5882"/>
      <c r="AA5882"/>
      <c r="AB5882"/>
      <c r="AC5882"/>
      <c r="AD5882"/>
      <c r="AE5882"/>
      <c r="AF5882"/>
      <c r="AG5882"/>
      <c r="AH5882"/>
      <c r="AI5882"/>
      <c r="AJ5882"/>
      <c r="AK5882"/>
      <c r="AL5882"/>
      <c r="AM5882"/>
      <c r="AN5882"/>
      <c r="AO5882"/>
      <c r="AP5882"/>
      <c r="AQ5882"/>
      <c r="AR5882"/>
      <c r="AS5882"/>
      <c r="AT5882"/>
      <c r="AU5882"/>
      <c r="AV5882"/>
      <c r="AW5882"/>
      <c r="AX5882"/>
      <c r="AY5882"/>
      <c r="AZ5882"/>
      <c r="BA5882"/>
      <c r="BB5882"/>
      <c r="BC5882"/>
      <c r="BD5882"/>
      <c r="BE5882"/>
      <c r="BF5882"/>
      <c r="BG5882"/>
      <c r="BH5882"/>
      <c r="BI5882"/>
      <c r="BJ5882"/>
      <c r="BK5882"/>
      <c r="BL5882"/>
      <c r="BM5882"/>
      <c r="BN5882"/>
      <c r="BO5882"/>
      <c r="BP5882"/>
      <c r="BQ5882"/>
      <c r="BR5882"/>
      <c r="BS5882"/>
      <c r="BT5882"/>
      <c r="BU5882"/>
      <c r="BV5882"/>
      <c r="BW5882"/>
      <c r="BX5882"/>
      <c r="BY5882"/>
      <c r="BZ5882"/>
      <c r="CA5882"/>
      <c r="CB5882"/>
      <c r="CC5882"/>
      <c r="CD5882"/>
      <c r="CE5882"/>
      <c r="CF5882"/>
      <c r="CG5882"/>
      <c r="CH5882"/>
      <c r="CI5882"/>
      <c r="CJ5882"/>
      <c r="CK5882"/>
      <c r="CL5882"/>
      <c r="CM5882"/>
      <c r="CN5882"/>
      <c r="CO5882"/>
      <c r="CP5882"/>
      <c r="CQ5882"/>
      <c r="CR5882"/>
      <c r="CS5882"/>
      <c r="CT5882"/>
      <c r="CU5882"/>
      <c r="CV5882"/>
    </row>
    <row r="5883" spans="10:100" x14ac:dyDescent="0.25">
      <c r="J5883"/>
      <c r="K5883"/>
      <c r="L5883"/>
      <c r="M5883"/>
      <c r="N5883"/>
      <c r="O5883"/>
      <c r="P5883"/>
      <c r="Q5883"/>
      <c r="R5883"/>
      <c r="S5883"/>
      <c r="T5883"/>
      <c r="U5883"/>
      <c r="V5883"/>
      <c r="W5883"/>
      <c r="X5883"/>
      <c r="Y5883"/>
      <c r="Z5883"/>
      <c r="AA5883"/>
      <c r="AB5883"/>
      <c r="AC5883"/>
      <c r="AD5883"/>
      <c r="AE5883"/>
      <c r="AF5883"/>
      <c r="AG5883"/>
      <c r="AH5883"/>
      <c r="AI5883"/>
      <c r="AJ5883"/>
      <c r="AK5883"/>
      <c r="AL5883"/>
      <c r="AM5883"/>
      <c r="AN5883"/>
      <c r="AO5883"/>
      <c r="AP5883"/>
      <c r="AQ5883"/>
      <c r="AR5883"/>
      <c r="AS5883"/>
      <c r="AT5883"/>
      <c r="AU5883"/>
      <c r="AV5883"/>
      <c r="AW5883"/>
      <c r="AX5883"/>
      <c r="AY5883"/>
      <c r="AZ5883"/>
      <c r="BA5883"/>
      <c r="BB5883"/>
      <c r="BC5883"/>
      <c r="BD5883"/>
      <c r="BE5883"/>
      <c r="BF5883"/>
      <c r="BG5883"/>
      <c r="BH5883"/>
      <c r="BI5883"/>
      <c r="BJ5883"/>
      <c r="BK5883"/>
      <c r="BL5883"/>
      <c r="BM5883"/>
      <c r="BN5883"/>
      <c r="BO5883"/>
      <c r="BP5883"/>
      <c r="BQ5883"/>
      <c r="BR5883"/>
      <c r="BS5883"/>
      <c r="BT5883"/>
      <c r="BU5883"/>
      <c r="BV5883"/>
      <c r="BW5883"/>
      <c r="BX5883"/>
      <c r="BY5883"/>
      <c r="BZ5883"/>
      <c r="CA5883"/>
      <c r="CB5883"/>
      <c r="CC5883"/>
      <c r="CD5883"/>
      <c r="CE5883"/>
      <c r="CF5883"/>
      <c r="CG5883"/>
      <c r="CH5883"/>
      <c r="CI5883"/>
      <c r="CJ5883"/>
      <c r="CK5883"/>
      <c r="CL5883"/>
      <c r="CM5883"/>
      <c r="CN5883"/>
      <c r="CO5883"/>
      <c r="CP5883"/>
      <c r="CQ5883"/>
      <c r="CR5883"/>
      <c r="CS5883"/>
      <c r="CT5883"/>
      <c r="CU5883"/>
      <c r="CV5883"/>
    </row>
    <row r="5884" spans="10:100" x14ac:dyDescent="0.25">
      <c r="J5884"/>
      <c r="K5884"/>
      <c r="L5884"/>
      <c r="M5884"/>
      <c r="N5884"/>
      <c r="O5884"/>
      <c r="P5884"/>
      <c r="Q5884"/>
      <c r="R5884"/>
      <c r="S5884"/>
      <c r="T5884"/>
      <c r="U5884"/>
      <c r="V5884"/>
      <c r="W5884"/>
      <c r="X5884"/>
      <c r="Y5884"/>
      <c r="Z5884"/>
      <c r="AA5884"/>
      <c r="AB5884"/>
      <c r="AC5884"/>
      <c r="AD5884"/>
      <c r="AE5884"/>
      <c r="AF5884"/>
      <c r="AG5884"/>
      <c r="AH5884"/>
      <c r="AI5884"/>
      <c r="AJ5884"/>
      <c r="AK5884"/>
      <c r="AL5884"/>
      <c r="AM5884"/>
      <c r="AN5884"/>
      <c r="AO5884"/>
      <c r="AP5884"/>
      <c r="AQ5884"/>
      <c r="AR5884"/>
      <c r="AS5884"/>
      <c r="AT5884"/>
      <c r="AU5884"/>
      <c r="AV5884"/>
      <c r="AW5884"/>
      <c r="AX5884"/>
      <c r="AY5884"/>
      <c r="AZ5884"/>
      <c r="BA5884"/>
      <c r="BB5884"/>
      <c r="BC5884"/>
      <c r="BD5884"/>
      <c r="BE5884"/>
      <c r="BF5884"/>
      <c r="BG5884"/>
      <c r="BH5884"/>
      <c r="BI5884"/>
      <c r="BJ5884"/>
      <c r="BK5884"/>
      <c r="BL5884"/>
      <c r="BM5884"/>
      <c r="BN5884"/>
      <c r="BO5884"/>
      <c r="BP5884"/>
      <c r="BQ5884"/>
      <c r="BR5884"/>
      <c r="BS5884"/>
      <c r="BT5884"/>
      <c r="BU5884"/>
      <c r="BV5884"/>
      <c r="BW5884"/>
      <c r="BX5884"/>
      <c r="BY5884"/>
      <c r="BZ5884"/>
      <c r="CA5884"/>
      <c r="CB5884"/>
      <c r="CC5884"/>
      <c r="CD5884"/>
      <c r="CE5884"/>
      <c r="CF5884"/>
      <c r="CG5884"/>
      <c r="CH5884"/>
      <c r="CI5884"/>
      <c r="CJ5884"/>
      <c r="CK5884"/>
      <c r="CL5884"/>
      <c r="CM5884"/>
      <c r="CN5884"/>
      <c r="CO5884"/>
      <c r="CP5884"/>
      <c r="CQ5884"/>
      <c r="CR5884"/>
      <c r="CS5884"/>
      <c r="CT5884"/>
      <c r="CU5884"/>
      <c r="CV5884"/>
    </row>
    <row r="5885" spans="10:100" x14ac:dyDescent="0.25">
      <c r="J5885"/>
      <c r="K5885"/>
      <c r="L5885"/>
      <c r="M5885"/>
      <c r="N5885"/>
      <c r="O5885"/>
      <c r="P5885"/>
      <c r="Q5885"/>
      <c r="R5885"/>
      <c r="S5885"/>
      <c r="T5885"/>
      <c r="U5885"/>
      <c r="V5885"/>
      <c r="W5885"/>
      <c r="X5885"/>
      <c r="Y5885"/>
      <c r="Z5885"/>
      <c r="AA5885"/>
      <c r="AB5885"/>
      <c r="AC5885"/>
      <c r="AD5885"/>
      <c r="AE5885"/>
      <c r="AF5885"/>
      <c r="AG5885"/>
      <c r="AH5885"/>
      <c r="AI5885"/>
      <c r="AJ5885"/>
      <c r="AK5885"/>
      <c r="AL5885"/>
      <c r="AM5885"/>
      <c r="AN5885"/>
      <c r="AO5885"/>
      <c r="AP5885"/>
      <c r="AQ5885"/>
      <c r="AR5885"/>
      <c r="AS5885"/>
      <c r="AT5885"/>
      <c r="AU5885"/>
      <c r="AV5885"/>
      <c r="AW5885"/>
      <c r="AX5885"/>
      <c r="AY5885"/>
      <c r="AZ5885"/>
      <c r="BA5885"/>
      <c r="BB5885"/>
      <c r="BC5885"/>
      <c r="BD5885"/>
      <c r="BE5885"/>
      <c r="BF5885"/>
      <c r="BG5885"/>
      <c r="BH5885"/>
      <c r="BI5885"/>
      <c r="BJ5885"/>
      <c r="BK5885"/>
      <c r="BL5885"/>
      <c r="BM5885"/>
      <c r="BN5885"/>
      <c r="BO5885"/>
      <c r="BP5885"/>
      <c r="BQ5885"/>
      <c r="BR5885"/>
      <c r="BS5885"/>
      <c r="BT5885"/>
      <c r="BU5885"/>
      <c r="BV5885"/>
      <c r="BW5885"/>
      <c r="BX5885"/>
      <c r="BY5885"/>
      <c r="BZ5885"/>
      <c r="CA5885"/>
      <c r="CB5885"/>
      <c r="CC5885"/>
      <c r="CD5885"/>
      <c r="CE5885"/>
      <c r="CF5885"/>
      <c r="CG5885"/>
      <c r="CH5885"/>
      <c r="CI5885"/>
      <c r="CJ5885"/>
      <c r="CK5885"/>
      <c r="CL5885"/>
      <c r="CM5885"/>
      <c r="CN5885"/>
      <c r="CO5885"/>
      <c r="CP5885"/>
      <c r="CQ5885"/>
      <c r="CR5885"/>
      <c r="CS5885"/>
      <c r="CT5885"/>
      <c r="CU5885"/>
      <c r="CV5885"/>
    </row>
    <row r="5886" spans="10:100" x14ac:dyDescent="0.25">
      <c r="J5886"/>
      <c r="K5886"/>
      <c r="L5886"/>
      <c r="M5886"/>
      <c r="N5886"/>
      <c r="O5886"/>
      <c r="P5886"/>
      <c r="Q5886"/>
      <c r="R5886"/>
      <c r="S5886"/>
      <c r="T5886"/>
      <c r="U5886"/>
      <c r="V5886"/>
      <c r="W5886"/>
      <c r="X5886"/>
      <c r="Y5886"/>
      <c r="Z5886"/>
      <c r="AA5886"/>
      <c r="AB5886"/>
      <c r="AC5886"/>
      <c r="AD5886"/>
      <c r="AE5886"/>
      <c r="AF5886"/>
      <c r="AG5886"/>
      <c r="AH5886"/>
      <c r="AI5886"/>
      <c r="AJ5886"/>
      <c r="AK5886"/>
      <c r="AL5886"/>
      <c r="AM5886"/>
      <c r="AN5886"/>
      <c r="AO5886"/>
      <c r="AP5886"/>
      <c r="AQ5886"/>
      <c r="AR5886"/>
      <c r="AS5886"/>
      <c r="AT5886"/>
      <c r="AU5886"/>
      <c r="AV5886"/>
      <c r="AW5886"/>
      <c r="AX5886"/>
      <c r="AY5886"/>
      <c r="AZ5886"/>
      <c r="BA5886"/>
      <c r="BB5886"/>
      <c r="BC5886"/>
      <c r="BD5886"/>
      <c r="BE5886"/>
      <c r="BF5886"/>
      <c r="BG5886"/>
      <c r="BH5886"/>
      <c r="BI5886"/>
      <c r="BJ5886"/>
      <c r="BK5886"/>
      <c r="BL5886"/>
      <c r="BM5886"/>
      <c r="BN5886"/>
      <c r="BO5886"/>
      <c r="BP5886"/>
      <c r="BQ5886"/>
      <c r="BR5886"/>
      <c r="BS5886"/>
      <c r="BT5886"/>
      <c r="BU5886"/>
      <c r="BV5886"/>
      <c r="BW5886"/>
      <c r="BX5886"/>
      <c r="BY5886"/>
      <c r="BZ5886"/>
      <c r="CA5886"/>
      <c r="CB5886"/>
      <c r="CC5886"/>
      <c r="CD5886"/>
      <c r="CE5886"/>
      <c r="CF5886"/>
      <c r="CG5886"/>
      <c r="CH5886"/>
      <c r="CI5886"/>
      <c r="CJ5886"/>
      <c r="CK5886"/>
      <c r="CL5886"/>
      <c r="CM5886"/>
      <c r="CN5886"/>
      <c r="CO5886"/>
      <c r="CP5886"/>
      <c r="CQ5886"/>
      <c r="CR5886"/>
      <c r="CS5886"/>
      <c r="CT5886"/>
      <c r="CU5886"/>
      <c r="CV5886"/>
    </row>
    <row r="5887" spans="10:100" x14ac:dyDescent="0.25">
      <c r="J5887"/>
      <c r="K5887"/>
      <c r="L5887"/>
      <c r="M5887"/>
      <c r="N5887"/>
      <c r="O5887"/>
      <c r="P5887"/>
      <c r="Q5887"/>
      <c r="R5887"/>
      <c r="S5887"/>
      <c r="T5887"/>
      <c r="U5887"/>
      <c r="V5887"/>
      <c r="W5887"/>
      <c r="X5887"/>
      <c r="Y5887"/>
      <c r="Z5887"/>
      <c r="AA5887"/>
      <c r="AB5887"/>
      <c r="AC5887"/>
      <c r="AD5887"/>
      <c r="AE5887"/>
      <c r="AF5887"/>
      <c r="AG5887"/>
      <c r="AH5887"/>
      <c r="AI5887"/>
      <c r="AJ5887"/>
      <c r="AK5887"/>
      <c r="AL5887"/>
      <c r="AM5887"/>
      <c r="AN5887"/>
      <c r="AO5887"/>
      <c r="AP5887"/>
      <c r="AQ5887"/>
      <c r="AR5887"/>
      <c r="AS5887"/>
      <c r="AT5887"/>
      <c r="AU5887"/>
      <c r="AV5887"/>
      <c r="AW5887"/>
      <c r="AX5887"/>
      <c r="AY5887"/>
      <c r="AZ5887"/>
      <c r="BA5887"/>
      <c r="BB5887"/>
      <c r="BC5887"/>
      <c r="BD5887"/>
      <c r="BE5887"/>
      <c r="BF5887"/>
      <c r="BG5887"/>
      <c r="BH5887"/>
      <c r="BI5887"/>
      <c r="BJ5887"/>
      <c r="BK5887"/>
      <c r="BL5887"/>
      <c r="BM5887"/>
      <c r="BN5887"/>
      <c r="BO5887"/>
      <c r="BP5887"/>
      <c r="BQ5887"/>
      <c r="BR5887"/>
      <c r="BS5887"/>
      <c r="BT5887"/>
      <c r="BU5887"/>
      <c r="BV5887"/>
      <c r="BW5887"/>
      <c r="BX5887"/>
      <c r="BY5887"/>
      <c r="BZ5887"/>
      <c r="CA5887"/>
      <c r="CB5887"/>
      <c r="CC5887"/>
      <c r="CD5887"/>
      <c r="CE5887"/>
      <c r="CF5887"/>
      <c r="CG5887"/>
      <c r="CH5887"/>
      <c r="CI5887"/>
      <c r="CJ5887"/>
      <c r="CK5887"/>
      <c r="CL5887"/>
      <c r="CM5887"/>
      <c r="CN5887"/>
      <c r="CO5887"/>
      <c r="CP5887"/>
      <c r="CQ5887"/>
      <c r="CR5887"/>
      <c r="CS5887"/>
      <c r="CT5887"/>
      <c r="CU5887"/>
      <c r="CV5887"/>
    </row>
    <row r="5888" spans="10:100" x14ac:dyDescent="0.25">
      <c r="J5888"/>
      <c r="K5888"/>
      <c r="L5888"/>
      <c r="M5888"/>
      <c r="N5888"/>
      <c r="O5888"/>
      <c r="P5888"/>
      <c r="Q5888"/>
      <c r="R5888"/>
      <c r="S5888"/>
      <c r="T5888"/>
      <c r="U5888"/>
      <c r="V5888"/>
      <c r="W5888"/>
      <c r="X5888"/>
      <c r="Y5888"/>
      <c r="Z5888"/>
      <c r="AA5888"/>
      <c r="AB5888"/>
      <c r="AC5888"/>
      <c r="AD5888"/>
      <c r="AE5888"/>
      <c r="AF5888"/>
      <c r="AG5888"/>
      <c r="AH5888"/>
      <c r="AI5888"/>
      <c r="AJ5888"/>
      <c r="AK5888"/>
      <c r="AL5888"/>
      <c r="AM5888"/>
      <c r="AN5888"/>
      <c r="AO5888"/>
      <c r="AP5888"/>
      <c r="AQ5888"/>
      <c r="AR5888"/>
      <c r="AS5888"/>
      <c r="AT5888"/>
      <c r="AU5888"/>
      <c r="AV5888"/>
      <c r="AW5888"/>
      <c r="AX5888"/>
      <c r="AY5888"/>
      <c r="AZ5888"/>
      <c r="BA5888"/>
      <c r="BB5888"/>
      <c r="BC5888"/>
      <c r="BD5888"/>
      <c r="BE5888"/>
      <c r="BF5888"/>
      <c r="BG5888"/>
      <c r="BH5888"/>
      <c r="BI5888"/>
      <c r="BJ5888"/>
      <c r="BK5888"/>
      <c r="BL5888"/>
      <c r="BM5888"/>
      <c r="BN5888"/>
      <c r="BO5888"/>
      <c r="BP5888"/>
      <c r="BQ5888"/>
      <c r="BR5888"/>
      <c r="BS5888"/>
      <c r="BT5888"/>
      <c r="BU5888"/>
      <c r="BV5888"/>
      <c r="BW5888"/>
      <c r="BX5888"/>
      <c r="BY5888"/>
      <c r="BZ5888"/>
      <c r="CA5888"/>
      <c r="CB5888"/>
      <c r="CC5888"/>
      <c r="CD5888"/>
      <c r="CE5888"/>
      <c r="CF5888"/>
      <c r="CG5888"/>
      <c r="CH5888"/>
      <c r="CI5888"/>
      <c r="CJ5888"/>
      <c r="CK5888"/>
      <c r="CL5888"/>
      <c r="CM5888"/>
      <c r="CN5888"/>
      <c r="CO5888"/>
      <c r="CP5888"/>
      <c r="CQ5888"/>
      <c r="CR5888"/>
      <c r="CS5888"/>
      <c r="CT5888"/>
      <c r="CU5888"/>
      <c r="CV5888"/>
    </row>
    <row r="5889" spans="10:100" x14ac:dyDescent="0.25">
      <c r="J5889"/>
      <c r="K5889"/>
      <c r="L5889"/>
      <c r="M5889"/>
      <c r="N5889"/>
      <c r="O5889"/>
      <c r="P5889"/>
      <c r="Q5889"/>
      <c r="R5889"/>
      <c r="S5889"/>
      <c r="T5889"/>
      <c r="U5889"/>
      <c r="V5889"/>
      <c r="W5889"/>
      <c r="X5889"/>
      <c r="Y5889"/>
      <c r="Z5889"/>
      <c r="AA5889"/>
      <c r="AB5889"/>
      <c r="AC5889"/>
      <c r="AD5889"/>
      <c r="AE5889"/>
      <c r="AF5889"/>
      <c r="AG5889"/>
      <c r="AH5889"/>
      <c r="AI5889"/>
      <c r="AJ5889"/>
      <c r="AK5889"/>
      <c r="AL5889"/>
      <c r="AM5889"/>
      <c r="AN5889"/>
      <c r="AO5889"/>
      <c r="AP5889"/>
      <c r="AQ5889"/>
      <c r="AR5889"/>
      <c r="AS5889"/>
      <c r="AT5889"/>
      <c r="AU5889"/>
      <c r="AV5889"/>
      <c r="AW5889"/>
      <c r="AX5889"/>
      <c r="AY5889"/>
      <c r="AZ5889"/>
      <c r="BA5889"/>
      <c r="BB5889"/>
      <c r="BC5889"/>
      <c r="BD5889"/>
      <c r="BE5889"/>
      <c r="BF5889"/>
      <c r="BG5889"/>
      <c r="BH5889"/>
      <c r="BI5889"/>
      <c r="BJ5889"/>
      <c r="BK5889"/>
      <c r="BL5889"/>
      <c r="BM5889"/>
      <c r="BN5889"/>
      <c r="BO5889"/>
      <c r="BP5889"/>
      <c r="BQ5889"/>
      <c r="BR5889"/>
      <c r="BS5889"/>
      <c r="BT5889"/>
      <c r="BU5889"/>
      <c r="BV5889"/>
      <c r="BW5889"/>
      <c r="BX5889"/>
      <c r="BY5889"/>
      <c r="BZ5889"/>
      <c r="CA5889"/>
      <c r="CB5889"/>
      <c r="CC5889"/>
      <c r="CD5889"/>
      <c r="CE5889"/>
      <c r="CF5889"/>
      <c r="CG5889"/>
      <c r="CH5889"/>
      <c r="CI5889"/>
      <c r="CJ5889"/>
      <c r="CK5889"/>
      <c r="CL5889"/>
      <c r="CM5889"/>
      <c r="CN5889"/>
      <c r="CO5889"/>
      <c r="CP5889"/>
      <c r="CQ5889"/>
      <c r="CR5889"/>
      <c r="CS5889"/>
      <c r="CT5889"/>
      <c r="CU5889"/>
      <c r="CV5889"/>
    </row>
    <row r="5890" spans="10:100" x14ac:dyDescent="0.25">
      <c r="J5890"/>
      <c r="K5890"/>
      <c r="L5890"/>
      <c r="M5890"/>
      <c r="N5890"/>
      <c r="O5890"/>
      <c r="P5890"/>
      <c r="Q5890"/>
      <c r="R5890"/>
      <c r="S5890"/>
      <c r="T5890"/>
      <c r="U5890"/>
      <c r="V5890"/>
      <c r="W5890"/>
      <c r="X5890"/>
      <c r="Y5890"/>
      <c r="Z5890"/>
      <c r="AA5890"/>
      <c r="AB5890"/>
      <c r="AC5890"/>
      <c r="AD5890"/>
      <c r="AE5890"/>
      <c r="AF5890"/>
      <c r="AG5890"/>
      <c r="AH5890"/>
      <c r="AI5890"/>
      <c r="AJ5890"/>
      <c r="AK5890"/>
      <c r="AL5890"/>
      <c r="AM5890"/>
      <c r="AN5890"/>
      <c r="AO5890"/>
      <c r="AP5890"/>
      <c r="AQ5890"/>
      <c r="AR5890"/>
      <c r="AS5890"/>
      <c r="AT5890"/>
      <c r="AU5890"/>
      <c r="AV5890"/>
      <c r="AW5890"/>
      <c r="AX5890"/>
      <c r="AY5890"/>
      <c r="AZ5890"/>
      <c r="BA5890"/>
      <c r="BB5890"/>
      <c r="BC5890"/>
      <c r="BD5890"/>
      <c r="BE5890"/>
      <c r="BF5890"/>
      <c r="BG5890"/>
      <c r="BH5890"/>
      <c r="BI5890"/>
      <c r="BJ5890"/>
      <c r="BK5890"/>
      <c r="BL5890"/>
      <c r="BM5890"/>
      <c r="BN5890"/>
      <c r="BO5890"/>
      <c r="BP5890"/>
      <c r="BQ5890"/>
      <c r="BR5890"/>
      <c r="BS5890"/>
      <c r="BT5890"/>
      <c r="BU5890"/>
      <c r="BV5890"/>
      <c r="BW5890"/>
      <c r="BX5890"/>
      <c r="BY5890"/>
      <c r="BZ5890"/>
      <c r="CA5890"/>
      <c r="CB5890"/>
      <c r="CC5890"/>
      <c r="CD5890"/>
      <c r="CE5890"/>
      <c r="CF5890"/>
      <c r="CG5890"/>
      <c r="CH5890"/>
      <c r="CI5890"/>
      <c r="CJ5890"/>
      <c r="CK5890"/>
      <c r="CL5890"/>
      <c r="CM5890"/>
      <c r="CN5890"/>
      <c r="CO5890"/>
      <c r="CP5890"/>
      <c r="CQ5890"/>
      <c r="CR5890"/>
      <c r="CS5890"/>
      <c r="CT5890"/>
      <c r="CU5890"/>
      <c r="CV5890"/>
    </row>
    <row r="5891" spans="10:100" x14ac:dyDescent="0.25">
      <c r="J5891"/>
      <c r="K5891"/>
      <c r="L5891"/>
      <c r="M5891"/>
      <c r="N5891"/>
      <c r="O5891"/>
      <c r="P5891"/>
      <c r="Q5891"/>
      <c r="R5891"/>
      <c r="S5891"/>
      <c r="T5891"/>
      <c r="U5891"/>
      <c r="V5891"/>
      <c r="W5891"/>
      <c r="X5891"/>
      <c r="Y5891"/>
      <c r="Z5891"/>
      <c r="AA5891"/>
      <c r="AB5891"/>
      <c r="AC5891"/>
      <c r="AD5891"/>
      <c r="AE5891"/>
      <c r="AF5891"/>
      <c r="AG5891"/>
      <c r="AH5891"/>
      <c r="AI5891"/>
      <c r="AJ5891"/>
      <c r="AK5891"/>
      <c r="AL5891"/>
      <c r="AM5891"/>
      <c r="AN5891"/>
      <c r="AO5891"/>
      <c r="AP5891"/>
      <c r="AQ5891"/>
      <c r="AR5891"/>
      <c r="AS5891"/>
      <c r="AT5891"/>
      <c r="AU5891"/>
      <c r="AV5891"/>
      <c r="AW5891"/>
      <c r="AX5891"/>
      <c r="AY5891"/>
      <c r="AZ5891"/>
      <c r="BA5891"/>
      <c r="BB5891"/>
      <c r="BC5891"/>
      <c r="BD5891"/>
      <c r="BE5891"/>
      <c r="BF5891"/>
      <c r="BG5891"/>
      <c r="BH5891"/>
      <c r="BI5891"/>
      <c r="BJ5891"/>
      <c r="BK5891"/>
      <c r="BL5891"/>
      <c r="BM5891"/>
      <c r="BN5891"/>
      <c r="BO5891"/>
      <c r="BP5891"/>
      <c r="BQ5891"/>
      <c r="BR5891"/>
      <c r="BS5891"/>
      <c r="BT5891"/>
      <c r="BU5891"/>
      <c r="BV5891"/>
      <c r="BW5891"/>
      <c r="BX5891"/>
      <c r="BY5891"/>
      <c r="BZ5891"/>
      <c r="CA5891"/>
      <c r="CB5891"/>
      <c r="CC5891"/>
      <c r="CD5891"/>
      <c r="CE5891"/>
      <c r="CF5891"/>
      <c r="CG5891"/>
      <c r="CH5891"/>
      <c r="CI5891"/>
      <c r="CJ5891"/>
      <c r="CK5891"/>
      <c r="CL5891"/>
      <c r="CM5891"/>
      <c r="CN5891"/>
      <c r="CO5891"/>
      <c r="CP5891"/>
      <c r="CQ5891"/>
      <c r="CR5891"/>
      <c r="CS5891"/>
      <c r="CT5891"/>
      <c r="CU5891"/>
      <c r="CV5891"/>
    </row>
    <row r="5892" spans="10:100" x14ac:dyDescent="0.25">
      <c r="J5892"/>
      <c r="K5892"/>
      <c r="L5892"/>
      <c r="M5892"/>
      <c r="N5892"/>
      <c r="O5892"/>
      <c r="P5892"/>
      <c r="Q5892"/>
      <c r="R5892"/>
      <c r="S5892"/>
      <c r="T5892"/>
      <c r="U5892"/>
      <c r="V5892"/>
      <c r="W5892"/>
      <c r="X5892"/>
      <c r="Y5892"/>
      <c r="Z5892"/>
      <c r="AA5892"/>
      <c r="AB5892"/>
      <c r="AC5892"/>
      <c r="AD5892"/>
      <c r="AE5892"/>
      <c r="AF5892"/>
      <c r="AG5892"/>
      <c r="AH5892"/>
      <c r="AI5892"/>
      <c r="AJ5892"/>
      <c r="AK5892"/>
      <c r="AL5892"/>
      <c r="AM5892"/>
      <c r="AN5892"/>
      <c r="AO5892"/>
      <c r="AP5892"/>
      <c r="AQ5892"/>
      <c r="AR5892"/>
      <c r="AS5892"/>
      <c r="AT5892"/>
      <c r="AU5892"/>
      <c r="AV5892"/>
      <c r="AW5892"/>
      <c r="AX5892"/>
      <c r="AY5892"/>
      <c r="AZ5892"/>
      <c r="BA5892"/>
      <c r="BB5892"/>
      <c r="BC5892"/>
      <c r="BD5892"/>
      <c r="BE5892"/>
      <c r="BF5892"/>
      <c r="BG5892"/>
      <c r="BH5892"/>
      <c r="BI5892"/>
      <c r="BJ5892"/>
      <c r="BK5892"/>
      <c r="BL5892"/>
      <c r="BM5892"/>
      <c r="BN5892"/>
      <c r="BO5892"/>
      <c r="BP5892"/>
      <c r="BQ5892"/>
      <c r="BR5892"/>
      <c r="BS5892"/>
      <c r="BT5892"/>
      <c r="BU5892"/>
      <c r="BV5892"/>
      <c r="BW5892"/>
      <c r="BX5892"/>
      <c r="BY5892"/>
      <c r="BZ5892"/>
      <c r="CA5892"/>
      <c r="CB5892"/>
      <c r="CC5892"/>
      <c r="CD5892"/>
      <c r="CE5892"/>
      <c r="CF5892"/>
      <c r="CG5892"/>
      <c r="CH5892"/>
      <c r="CI5892"/>
      <c r="CJ5892"/>
      <c r="CK5892"/>
      <c r="CL5892"/>
      <c r="CM5892"/>
      <c r="CN5892"/>
      <c r="CO5892"/>
      <c r="CP5892"/>
      <c r="CQ5892"/>
      <c r="CR5892"/>
      <c r="CS5892"/>
      <c r="CT5892"/>
      <c r="CU5892"/>
      <c r="CV5892"/>
    </row>
    <row r="5893" spans="10:100" x14ac:dyDescent="0.25">
      <c r="J5893"/>
      <c r="K5893"/>
      <c r="L5893"/>
      <c r="M5893"/>
      <c r="N5893"/>
      <c r="O5893"/>
      <c r="P5893"/>
      <c r="Q5893"/>
      <c r="R5893"/>
      <c r="S5893"/>
      <c r="T5893"/>
      <c r="U5893"/>
      <c r="V5893"/>
      <c r="W5893"/>
      <c r="X5893"/>
      <c r="Y5893"/>
      <c r="Z5893"/>
      <c r="AA5893"/>
      <c r="AB5893"/>
      <c r="AC5893"/>
      <c r="AD5893"/>
      <c r="AE5893"/>
      <c r="AF5893"/>
      <c r="AG5893"/>
      <c r="AH5893"/>
      <c r="AI5893"/>
      <c r="AJ5893"/>
      <c r="AK5893"/>
      <c r="AL5893"/>
      <c r="AM5893"/>
      <c r="AN5893"/>
      <c r="AO5893"/>
      <c r="AP5893"/>
      <c r="AQ5893"/>
      <c r="AR5893"/>
      <c r="AS5893"/>
      <c r="AT5893"/>
      <c r="AU5893"/>
      <c r="AV5893"/>
      <c r="AW5893"/>
      <c r="AX5893"/>
      <c r="AY5893"/>
      <c r="AZ5893"/>
      <c r="BA5893"/>
      <c r="BB5893"/>
      <c r="BC5893"/>
      <c r="BD5893"/>
      <c r="BE5893"/>
      <c r="BF5893"/>
      <c r="BG5893"/>
      <c r="BH5893"/>
      <c r="BI5893"/>
      <c r="BJ5893"/>
      <c r="BK5893"/>
      <c r="BL5893"/>
      <c r="BM5893"/>
      <c r="BN5893"/>
      <c r="BO5893"/>
      <c r="BP5893"/>
      <c r="BQ5893"/>
      <c r="BR5893"/>
      <c r="BS5893"/>
      <c r="BT5893"/>
      <c r="BU5893"/>
      <c r="BV5893"/>
      <c r="BW5893"/>
      <c r="BX5893"/>
      <c r="BY5893"/>
      <c r="BZ5893"/>
      <c r="CA5893"/>
      <c r="CB5893"/>
      <c r="CC5893"/>
      <c r="CD5893"/>
      <c r="CE5893"/>
      <c r="CF5893"/>
      <c r="CG5893"/>
      <c r="CH5893"/>
      <c r="CI5893"/>
      <c r="CJ5893"/>
      <c r="CK5893"/>
      <c r="CL5893"/>
      <c r="CM5893"/>
      <c r="CN5893"/>
      <c r="CO5893"/>
      <c r="CP5893"/>
      <c r="CQ5893"/>
      <c r="CR5893"/>
      <c r="CS5893"/>
      <c r="CT5893"/>
      <c r="CU5893"/>
      <c r="CV5893"/>
    </row>
    <row r="5894" spans="10:100" x14ac:dyDescent="0.25">
      <c r="J5894"/>
      <c r="K5894"/>
      <c r="L5894"/>
      <c r="M5894"/>
      <c r="N5894"/>
      <c r="O5894"/>
      <c r="P5894"/>
      <c r="Q5894"/>
      <c r="R5894"/>
      <c r="S5894"/>
      <c r="T5894"/>
      <c r="U5894"/>
      <c r="V5894"/>
      <c r="W5894"/>
      <c r="X5894"/>
      <c r="Y5894"/>
      <c r="Z5894"/>
      <c r="AA5894"/>
      <c r="AB5894"/>
      <c r="AC5894"/>
      <c r="AD5894"/>
      <c r="AE5894"/>
      <c r="AF5894"/>
      <c r="AG5894"/>
      <c r="AH5894"/>
      <c r="AI5894"/>
      <c r="AJ5894"/>
      <c r="AK5894"/>
      <c r="AL5894"/>
      <c r="AM5894"/>
      <c r="AN5894"/>
      <c r="AO5894"/>
      <c r="AP5894"/>
      <c r="AQ5894"/>
      <c r="AR5894"/>
      <c r="AS5894"/>
      <c r="AT5894"/>
      <c r="AU5894"/>
      <c r="AV5894"/>
      <c r="AW5894"/>
      <c r="AX5894"/>
      <c r="AY5894"/>
      <c r="AZ5894"/>
      <c r="BA5894"/>
      <c r="BB5894"/>
      <c r="BC5894"/>
      <c r="BD5894"/>
      <c r="BE5894"/>
      <c r="BF5894"/>
      <c r="BG5894"/>
      <c r="BH5894"/>
      <c r="BI5894"/>
      <c r="BJ5894"/>
      <c r="BK5894"/>
      <c r="BL5894"/>
      <c r="BM5894"/>
      <c r="BN5894"/>
      <c r="BO5894"/>
      <c r="BP5894"/>
      <c r="BQ5894"/>
      <c r="BR5894"/>
      <c r="BS5894"/>
      <c r="BT5894"/>
      <c r="BU5894"/>
      <c r="BV5894"/>
      <c r="BW5894"/>
      <c r="BX5894"/>
      <c r="BY5894"/>
      <c r="BZ5894"/>
      <c r="CA5894"/>
      <c r="CB5894"/>
      <c r="CC5894"/>
      <c r="CD5894"/>
      <c r="CE5894"/>
      <c r="CF5894"/>
      <c r="CG5894"/>
      <c r="CH5894"/>
      <c r="CI5894"/>
      <c r="CJ5894"/>
      <c r="CK5894"/>
      <c r="CL5894"/>
      <c r="CM5894"/>
      <c r="CN5894"/>
      <c r="CO5894"/>
      <c r="CP5894"/>
      <c r="CQ5894"/>
      <c r="CR5894"/>
      <c r="CS5894"/>
      <c r="CT5894"/>
      <c r="CU5894"/>
      <c r="CV5894"/>
    </row>
    <row r="5895" spans="10:100" x14ac:dyDescent="0.25">
      <c r="J5895"/>
      <c r="K5895"/>
      <c r="L5895"/>
      <c r="M5895"/>
      <c r="N5895"/>
      <c r="O5895"/>
      <c r="P5895"/>
      <c r="Q5895"/>
      <c r="R5895"/>
      <c r="S5895"/>
      <c r="T5895"/>
      <c r="U5895"/>
      <c r="V5895"/>
      <c r="W5895"/>
      <c r="X5895"/>
      <c r="Y5895"/>
      <c r="Z5895"/>
      <c r="AA5895"/>
      <c r="AB5895"/>
      <c r="AC5895"/>
      <c r="AD5895"/>
      <c r="AE5895"/>
      <c r="AF5895"/>
      <c r="AG5895"/>
      <c r="AH5895"/>
      <c r="AI5895"/>
      <c r="AJ5895"/>
      <c r="AK5895"/>
      <c r="AL5895"/>
      <c r="AM5895"/>
      <c r="AN5895"/>
      <c r="AO5895"/>
      <c r="AP5895"/>
      <c r="AQ5895"/>
      <c r="AR5895"/>
      <c r="AS5895"/>
      <c r="AT5895"/>
      <c r="AU5895"/>
      <c r="AV5895"/>
      <c r="AW5895"/>
      <c r="AX5895"/>
      <c r="AY5895"/>
      <c r="AZ5895"/>
      <c r="BA5895"/>
      <c r="BB5895"/>
      <c r="BC5895"/>
      <c r="BD5895"/>
      <c r="BE5895"/>
      <c r="BF5895"/>
      <c r="BG5895"/>
      <c r="BH5895"/>
      <c r="BI5895"/>
      <c r="BJ5895"/>
      <c r="BK5895"/>
      <c r="BL5895"/>
      <c r="BM5895"/>
      <c r="BN5895"/>
      <c r="BO5895"/>
      <c r="BP5895"/>
      <c r="BQ5895"/>
      <c r="BR5895"/>
      <c r="BS5895"/>
      <c r="BT5895"/>
      <c r="BU5895"/>
      <c r="BV5895"/>
      <c r="BW5895"/>
      <c r="BX5895"/>
      <c r="BY5895"/>
      <c r="BZ5895"/>
      <c r="CA5895"/>
      <c r="CB5895"/>
      <c r="CC5895"/>
      <c r="CD5895"/>
      <c r="CE5895"/>
      <c r="CF5895"/>
      <c r="CG5895"/>
      <c r="CH5895"/>
      <c r="CI5895"/>
      <c r="CJ5895"/>
      <c r="CK5895"/>
      <c r="CL5895"/>
      <c r="CM5895"/>
      <c r="CN5895"/>
      <c r="CO5895"/>
      <c r="CP5895"/>
      <c r="CQ5895"/>
      <c r="CR5895"/>
      <c r="CS5895"/>
      <c r="CT5895"/>
      <c r="CU5895"/>
      <c r="CV5895"/>
    </row>
    <row r="5896" spans="10:100" x14ac:dyDescent="0.25">
      <c r="J5896"/>
      <c r="K5896"/>
      <c r="L5896"/>
      <c r="M5896"/>
      <c r="N5896"/>
      <c r="O5896"/>
      <c r="P5896"/>
      <c r="Q5896"/>
      <c r="R5896"/>
      <c r="S5896"/>
      <c r="T5896"/>
      <c r="U5896"/>
      <c r="V5896"/>
      <c r="W5896"/>
      <c r="X5896"/>
      <c r="Y5896"/>
      <c r="Z5896"/>
      <c r="AA5896"/>
      <c r="AB5896"/>
      <c r="AC5896"/>
      <c r="AD5896"/>
      <c r="AE5896"/>
      <c r="AF5896"/>
      <c r="AG5896"/>
      <c r="AH5896"/>
      <c r="AI5896"/>
      <c r="AJ5896"/>
      <c r="AK5896"/>
      <c r="AL5896"/>
      <c r="AM5896"/>
      <c r="AN5896"/>
      <c r="AO5896"/>
      <c r="AP5896"/>
      <c r="AQ5896"/>
      <c r="AR5896"/>
      <c r="AS5896"/>
      <c r="AT5896"/>
      <c r="AU5896"/>
      <c r="AV5896"/>
      <c r="AW5896"/>
      <c r="AX5896"/>
      <c r="AY5896"/>
      <c r="AZ5896"/>
      <c r="BA5896"/>
      <c r="BB5896"/>
      <c r="BC5896"/>
      <c r="BD5896"/>
      <c r="BE5896"/>
      <c r="BF5896"/>
      <c r="BG5896"/>
      <c r="BH5896"/>
      <c r="BI5896"/>
      <c r="BJ5896"/>
      <c r="BK5896"/>
      <c r="BL5896"/>
      <c r="BM5896"/>
      <c r="BN5896"/>
      <c r="BO5896"/>
      <c r="BP5896"/>
      <c r="BQ5896"/>
      <c r="BR5896"/>
      <c r="BS5896"/>
      <c r="BT5896"/>
      <c r="BU5896"/>
      <c r="BV5896"/>
      <c r="BW5896"/>
      <c r="BX5896"/>
      <c r="BY5896"/>
      <c r="BZ5896"/>
      <c r="CA5896"/>
      <c r="CB5896"/>
      <c r="CC5896"/>
      <c r="CD5896"/>
      <c r="CE5896"/>
      <c r="CF5896"/>
      <c r="CG5896"/>
      <c r="CH5896"/>
      <c r="CI5896"/>
      <c r="CJ5896"/>
      <c r="CK5896"/>
      <c r="CL5896"/>
      <c r="CM5896"/>
      <c r="CN5896"/>
      <c r="CO5896"/>
      <c r="CP5896"/>
      <c r="CQ5896"/>
      <c r="CR5896"/>
      <c r="CS5896"/>
      <c r="CT5896"/>
      <c r="CU5896"/>
      <c r="CV5896"/>
    </row>
    <row r="5897" spans="10:100" x14ac:dyDescent="0.25">
      <c r="J5897"/>
      <c r="K5897"/>
      <c r="L5897"/>
      <c r="M5897"/>
      <c r="N5897"/>
      <c r="O5897"/>
      <c r="P5897"/>
      <c r="Q5897"/>
      <c r="R5897"/>
      <c r="S5897"/>
      <c r="T5897"/>
      <c r="U5897"/>
      <c r="V5897"/>
      <c r="W5897"/>
      <c r="X5897"/>
      <c r="Y5897"/>
      <c r="Z5897"/>
      <c r="AA5897"/>
      <c r="AB5897"/>
      <c r="AC5897"/>
      <c r="AD5897"/>
      <c r="AE5897"/>
      <c r="AF5897"/>
      <c r="AG5897"/>
      <c r="AH5897"/>
      <c r="AI5897"/>
      <c r="AJ5897"/>
      <c r="AK5897"/>
      <c r="AL5897"/>
      <c r="AM5897"/>
      <c r="AN5897"/>
      <c r="AO5897"/>
      <c r="AP5897"/>
      <c r="AQ5897"/>
      <c r="AR5897"/>
      <c r="AS5897"/>
      <c r="AT5897"/>
      <c r="AU5897"/>
      <c r="AV5897"/>
      <c r="AW5897"/>
      <c r="AX5897"/>
      <c r="AY5897"/>
      <c r="AZ5897"/>
      <c r="BA5897"/>
      <c r="BB5897"/>
      <c r="BC5897"/>
      <c r="BD5897"/>
      <c r="BE5897"/>
      <c r="BF5897"/>
      <c r="BG5897"/>
      <c r="BH5897"/>
      <c r="BI5897"/>
      <c r="BJ5897"/>
      <c r="BK5897"/>
      <c r="BL5897"/>
      <c r="BM5897"/>
      <c r="BN5897"/>
      <c r="BO5897"/>
      <c r="BP5897"/>
      <c r="BQ5897"/>
      <c r="BR5897"/>
      <c r="BS5897"/>
      <c r="BT5897"/>
      <c r="BU5897"/>
      <c r="BV5897"/>
      <c r="BW5897"/>
      <c r="BX5897"/>
      <c r="BY5897"/>
      <c r="BZ5897"/>
      <c r="CA5897"/>
      <c r="CB5897"/>
      <c r="CC5897"/>
      <c r="CD5897"/>
      <c r="CE5897"/>
      <c r="CF5897"/>
      <c r="CG5897"/>
      <c r="CH5897"/>
      <c r="CI5897"/>
      <c r="CJ5897"/>
      <c r="CK5897"/>
      <c r="CL5897"/>
      <c r="CM5897"/>
      <c r="CN5897"/>
      <c r="CO5897"/>
      <c r="CP5897"/>
      <c r="CQ5897"/>
      <c r="CR5897"/>
      <c r="CS5897"/>
      <c r="CT5897"/>
      <c r="CU5897"/>
      <c r="CV5897"/>
    </row>
    <row r="5898" spans="10:100" x14ac:dyDescent="0.25">
      <c r="J5898"/>
      <c r="K5898"/>
      <c r="L5898"/>
      <c r="M5898"/>
      <c r="N5898"/>
      <c r="O5898"/>
      <c r="P5898"/>
      <c r="Q5898"/>
      <c r="R5898"/>
      <c r="S5898"/>
      <c r="T5898"/>
      <c r="U5898"/>
      <c r="V5898"/>
      <c r="W5898"/>
      <c r="X5898"/>
      <c r="Y5898"/>
      <c r="Z5898"/>
      <c r="AA5898"/>
      <c r="AB5898"/>
      <c r="AC5898"/>
      <c r="AD5898"/>
      <c r="AE5898"/>
      <c r="AF5898"/>
      <c r="AG5898"/>
      <c r="AH5898"/>
      <c r="AI5898"/>
      <c r="AJ5898"/>
      <c r="AK5898"/>
      <c r="AL5898"/>
      <c r="AM5898"/>
      <c r="AN5898"/>
      <c r="AO5898"/>
      <c r="AP5898"/>
      <c r="AQ5898"/>
      <c r="AR5898"/>
      <c r="AS5898"/>
      <c r="AT5898"/>
      <c r="AU5898"/>
      <c r="AV5898"/>
      <c r="AW5898"/>
      <c r="AX5898"/>
      <c r="AY5898"/>
      <c r="AZ5898"/>
      <c r="BA5898"/>
      <c r="BB5898"/>
      <c r="BC5898"/>
      <c r="BD5898"/>
      <c r="BE5898"/>
      <c r="BF5898"/>
      <c r="BG5898"/>
      <c r="BH5898"/>
      <c r="BI5898"/>
      <c r="BJ5898"/>
      <c r="BK5898"/>
      <c r="BL5898"/>
      <c r="BM5898"/>
      <c r="BN5898"/>
      <c r="BO5898"/>
      <c r="BP5898"/>
      <c r="BQ5898"/>
      <c r="BR5898"/>
      <c r="BS5898"/>
      <c r="BT5898"/>
      <c r="BU5898"/>
      <c r="BV5898"/>
      <c r="BW5898"/>
      <c r="BX5898"/>
      <c r="BY5898"/>
      <c r="BZ5898"/>
      <c r="CA5898"/>
      <c r="CB5898"/>
      <c r="CC5898"/>
      <c r="CD5898"/>
      <c r="CE5898"/>
      <c r="CF5898"/>
      <c r="CG5898"/>
      <c r="CH5898"/>
      <c r="CI5898"/>
      <c r="CJ5898"/>
      <c r="CK5898"/>
      <c r="CL5898"/>
      <c r="CM5898"/>
      <c r="CN5898"/>
      <c r="CO5898"/>
      <c r="CP5898"/>
      <c r="CQ5898"/>
      <c r="CR5898"/>
      <c r="CS5898"/>
      <c r="CT5898"/>
      <c r="CU5898"/>
      <c r="CV5898"/>
    </row>
    <row r="5899" spans="10:100" x14ac:dyDescent="0.25">
      <c r="J5899"/>
      <c r="K5899"/>
      <c r="L5899"/>
      <c r="M5899"/>
      <c r="N5899"/>
      <c r="O5899"/>
      <c r="P5899"/>
      <c r="Q5899"/>
      <c r="R5899"/>
      <c r="S5899"/>
      <c r="T5899"/>
      <c r="U5899"/>
      <c r="V5899"/>
      <c r="W5899"/>
      <c r="X5899"/>
      <c r="Y5899"/>
      <c r="Z5899"/>
      <c r="AA5899"/>
      <c r="AB5899"/>
      <c r="AC5899"/>
      <c r="AD5899"/>
      <c r="AE5899"/>
      <c r="AF5899"/>
      <c r="AG5899"/>
      <c r="AH5899"/>
      <c r="AI5899"/>
      <c r="AJ5899"/>
      <c r="AK5899"/>
      <c r="AL5899"/>
      <c r="AM5899"/>
      <c r="AN5899"/>
      <c r="AO5899"/>
      <c r="AP5899"/>
      <c r="AQ5899"/>
      <c r="AR5899"/>
      <c r="AS5899"/>
      <c r="AT5899"/>
      <c r="AU5899"/>
      <c r="AV5899"/>
      <c r="AW5899"/>
      <c r="AX5899"/>
      <c r="AY5899"/>
      <c r="AZ5899"/>
      <c r="BA5899"/>
      <c r="BB5899"/>
      <c r="BC5899"/>
      <c r="BD5899"/>
      <c r="BE5899"/>
      <c r="BF5899"/>
      <c r="BG5899"/>
      <c r="BH5899"/>
      <c r="BI5899"/>
      <c r="BJ5899"/>
      <c r="BK5899"/>
      <c r="BL5899"/>
      <c r="BM5899"/>
      <c r="BN5899"/>
      <c r="BO5899"/>
      <c r="BP5899"/>
      <c r="BQ5899"/>
      <c r="BR5899"/>
      <c r="BS5899"/>
      <c r="BT5899"/>
      <c r="BU5899"/>
      <c r="BV5899"/>
      <c r="BW5899"/>
      <c r="BX5899"/>
      <c r="BY5899"/>
      <c r="BZ5899"/>
      <c r="CA5899"/>
      <c r="CB5899"/>
      <c r="CC5899"/>
      <c r="CD5899"/>
      <c r="CE5899"/>
      <c r="CF5899"/>
      <c r="CG5899"/>
      <c r="CH5899"/>
      <c r="CI5899"/>
      <c r="CJ5899"/>
      <c r="CK5899"/>
      <c r="CL5899"/>
      <c r="CM5899"/>
      <c r="CN5899"/>
      <c r="CO5899"/>
      <c r="CP5899"/>
      <c r="CQ5899"/>
      <c r="CR5899"/>
      <c r="CS5899"/>
      <c r="CT5899"/>
      <c r="CU5899"/>
      <c r="CV5899"/>
    </row>
    <row r="5900" spans="10:100" x14ac:dyDescent="0.25">
      <c r="J5900"/>
      <c r="K5900"/>
      <c r="L5900"/>
      <c r="M5900"/>
      <c r="N5900"/>
      <c r="O5900"/>
      <c r="P5900"/>
      <c r="Q5900"/>
      <c r="R5900"/>
      <c r="S5900"/>
      <c r="T5900"/>
      <c r="U5900"/>
      <c r="V5900"/>
      <c r="W5900"/>
      <c r="X5900"/>
      <c r="Y5900"/>
      <c r="Z5900"/>
      <c r="AA5900"/>
      <c r="AB5900"/>
      <c r="AC5900"/>
      <c r="AD5900"/>
      <c r="AE5900"/>
      <c r="AF5900"/>
      <c r="AG5900"/>
      <c r="AH5900"/>
      <c r="AI5900"/>
      <c r="AJ5900"/>
      <c r="AK5900"/>
      <c r="AL5900"/>
      <c r="AM5900"/>
      <c r="AN5900"/>
      <c r="AO5900"/>
      <c r="AP5900"/>
      <c r="AQ5900"/>
      <c r="AR5900"/>
      <c r="AS5900"/>
      <c r="AT5900"/>
      <c r="AU5900"/>
      <c r="AV5900"/>
      <c r="AW5900"/>
      <c r="AX5900"/>
      <c r="AY5900"/>
      <c r="AZ5900"/>
      <c r="BA5900"/>
      <c r="BB5900"/>
      <c r="BC5900"/>
      <c r="BD5900"/>
      <c r="BE5900"/>
      <c r="BF5900"/>
      <c r="BG5900"/>
      <c r="BH5900"/>
      <c r="BI5900"/>
      <c r="BJ5900"/>
      <c r="BK5900"/>
      <c r="BL5900"/>
      <c r="BM5900"/>
      <c r="BN5900"/>
      <c r="BO5900"/>
      <c r="BP5900"/>
      <c r="BQ5900"/>
      <c r="BR5900"/>
      <c r="BS5900"/>
      <c r="BT5900"/>
      <c r="BU5900"/>
      <c r="BV5900"/>
      <c r="BW5900"/>
      <c r="BX5900"/>
      <c r="BY5900"/>
      <c r="BZ5900"/>
      <c r="CA5900"/>
      <c r="CB5900"/>
      <c r="CC5900"/>
      <c r="CD5900"/>
      <c r="CE5900"/>
      <c r="CF5900"/>
      <c r="CG5900"/>
      <c r="CH5900"/>
      <c r="CI5900"/>
      <c r="CJ5900"/>
      <c r="CK5900"/>
      <c r="CL5900"/>
      <c r="CM5900"/>
      <c r="CN5900"/>
      <c r="CO5900"/>
      <c r="CP5900"/>
      <c r="CQ5900"/>
      <c r="CR5900"/>
      <c r="CS5900"/>
      <c r="CT5900"/>
      <c r="CU5900"/>
      <c r="CV5900"/>
    </row>
    <row r="5901" spans="10:100" x14ac:dyDescent="0.25">
      <c r="J5901"/>
      <c r="K5901"/>
      <c r="L5901"/>
      <c r="M5901"/>
      <c r="N5901"/>
      <c r="O5901"/>
      <c r="P5901"/>
      <c r="Q5901"/>
      <c r="R5901"/>
      <c r="S5901"/>
      <c r="T5901"/>
      <c r="U5901"/>
      <c r="V5901"/>
      <c r="W5901"/>
      <c r="X5901"/>
      <c r="Y5901"/>
      <c r="Z5901"/>
      <c r="AA5901"/>
      <c r="AB5901"/>
      <c r="AC5901"/>
      <c r="AD5901"/>
      <c r="AE5901"/>
      <c r="AF5901"/>
      <c r="AG5901"/>
      <c r="AH5901"/>
      <c r="AI5901"/>
      <c r="AJ5901"/>
      <c r="AK5901"/>
      <c r="AL5901"/>
      <c r="AM5901"/>
      <c r="AN5901"/>
      <c r="AO5901"/>
      <c r="AP5901"/>
      <c r="AQ5901"/>
      <c r="AR5901"/>
      <c r="AS5901"/>
      <c r="AT5901"/>
      <c r="AU5901"/>
      <c r="AV5901"/>
      <c r="AW5901"/>
      <c r="AX5901"/>
      <c r="AY5901"/>
      <c r="AZ5901"/>
      <c r="BA5901"/>
      <c r="BB5901"/>
      <c r="BC5901"/>
      <c r="BD5901"/>
      <c r="BE5901"/>
      <c r="BF5901"/>
      <c r="BG5901"/>
      <c r="BH5901"/>
      <c r="BI5901"/>
      <c r="BJ5901"/>
      <c r="BK5901"/>
      <c r="BL5901"/>
      <c r="BM5901"/>
      <c r="BN5901"/>
      <c r="BO5901"/>
      <c r="BP5901"/>
      <c r="BQ5901"/>
      <c r="BR5901"/>
      <c r="BS5901"/>
      <c r="BT5901"/>
      <c r="BU5901"/>
      <c r="BV5901"/>
      <c r="BW5901"/>
      <c r="BX5901"/>
      <c r="BY5901"/>
      <c r="BZ5901"/>
      <c r="CA5901"/>
      <c r="CB5901"/>
      <c r="CC5901"/>
      <c r="CD5901"/>
      <c r="CE5901"/>
      <c r="CF5901"/>
      <c r="CG5901"/>
      <c r="CH5901"/>
      <c r="CI5901"/>
      <c r="CJ5901"/>
      <c r="CK5901"/>
      <c r="CL5901"/>
      <c r="CM5901"/>
      <c r="CN5901"/>
      <c r="CO5901"/>
      <c r="CP5901"/>
      <c r="CQ5901"/>
      <c r="CR5901"/>
      <c r="CS5901"/>
      <c r="CT5901"/>
      <c r="CU5901"/>
      <c r="CV5901"/>
    </row>
    <row r="5902" spans="10:100" x14ac:dyDescent="0.25">
      <c r="J5902"/>
      <c r="K5902"/>
      <c r="L5902"/>
      <c r="M5902"/>
      <c r="N5902"/>
      <c r="O5902"/>
      <c r="P5902"/>
      <c r="Q5902"/>
      <c r="R5902"/>
      <c r="S5902"/>
      <c r="T5902"/>
      <c r="U5902"/>
      <c r="V5902"/>
      <c r="W5902"/>
      <c r="X5902"/>
      <c r="Y5902"/>
      <c r="Z5902"/>
      <c r="AA5902"/>
      <c r="AB5902"/>
      <c r="AC5902"/>
      <c r="AD5902"/>
      <c r="AE5902"/>
      <c r="AF5902"/>
      <c r="AG5902"/>
      <c r="AH5902"/>
      <c r="AI5902"/>
      <c r="AJ5902"/>
      <c r="AK5902"/>
      <c r="AL5902"/>
      <c r="AM5902"/>
      <c r="AN5902"/>
      <c r="AO5902"/>
      <c r="AP5902"/>
      <c r="AQ5902"/>
      <c r="AR5902"/>
      <c r="AS5902"/>
      <c r="AT5902"/>
      <c r="AU5902"/>
      <c r="AV5902"/>
      <c r="AW5902"/>
      <c r="AX5902"/>
      <c r="AY5902"/>
      <c r="AZ5902"/>
      <c r="BA5902"/>
      <c r="BB5902"/>
      <c r="BC5902"/>
      <c r="BD5902"/>
      <c r="BE5902"/>
      <c r="BF5902"/>
      <c r="BG5902"/>
      <c r="BH5902"/>
      <c r="BI5902"/>
      <c r="BJ5902"/>
      <c r="BK5902"/>
      <c r="BL5902"/>
      <c r="BM5902"/>
      <c r="BN5902"/>
      <c r="BO5902"/>
      <c r="BP5902"/>
      <c r="BQ5902"/>
      <c r="BR5902"/>
      <c r="BS5902"/>
      <c r="BT5902"/>
      <c r="BU5902"/>
      <c r="BV5902"/>
      <c r="BW5902"/>
      <c r="BX5902"/>
      <c r="BY5902"/>
      <c r="BZ5902"/>
      <c r="CA5902"/>
      <c r="CB5902"/>
      <c r="CC5902"/>
      <c r="CD5902"/>
      <c r="CE5902"/>
      <c r="CF5902"/>
      <c r="CG5902"/>
      <c r="CH5902"/>
      <c r="CI5902"/>
      <c r="CJ5902"/>
      <c r="CK5902"/>
      <c r="CL5902"/>
      <c r="CM5902"/>
      <c r="CN5902"/>
      <c r="CO5902"/>
      <c r="CP5902"/>
      <c r="CQ5902"/>
      <c r="CR5902"/>
      <c r="CS5902"/>
      <c r="CT5902"/>
      <c r="CU5902"/>
      <c r="CV5902"/>
    </row>
    <row r="5903" spans="10:100" x14ac:dyDescent="0.25">
      <c r="J5903"/>
      <c r="K5903"/>
      <c r="L5903"/>
      <c r="M5903"/>
      <c r="N5903"/>
      <c r="O5903"/>
      <c r="P5903"/>
      <c r="Q5903"/>
      <c r="R5903"/>
      <c r="S5903"/>
      <c r="T5903"/>
      <c r="U5903"/>
      <c r="V5903"/>
      <c r="W5903"/>
      <c r="X5903"/>
      <c r="Y5903"/>
      <c r="Z5903"/>
      <c r="AA5903"/>
      <c r="AB5903"/>
      <c r="AC5903"/>
      <c r="AD5903"/>
      <c r="AE5903"/>
      <c r="AF5903"/>
      <c r="AG5903"/>
      <c r="AH5903"/>
      <c r="AI5903"/>
      <c r="AJ5903"/>
      <c r="AK5903"/>
      <c r="AL5903"/>
      <c r="AM5903"/>
      <c r="AN5903"/>
      <c r="AO5903"/>
      <c r="AP5903"/>
      <c r="AQ5903"/>
      <c r="AR5903"/>
      <c r="AS5903"/>
      <c r="AT5903"/>
      <c r="AU5903"/>
      <c r="AV5903"/>
      <c r="AW5903"/>
      <c r="AX5903"/>
      <c r="AY5903"/>
      <c r="AZ5903"/>
      <c r="BA5903"/>
      <c r="BB5903"/>
      <c r="BC5903"/>
      <c r="BD5903"/>
      <c r="BE5903"/>
      <c r="BF5903"/>
      <c r="BG5903"/>
      <c r="BH5903"/>
      <c r="BI5903"/>
      <c r="BJ5903"/>
      <c r="BK5903"/>
      <c r="BL5903"/>
      <c r="BM5903"/>
      <c r="BN5903"/>
      <c r="BO5903"/>
      <c r="BP5903"/>
      <c r="BQ5903"/>
      <c r="BR5903"/>
      <c r="BS5903"/>
      <c r="BT5903"/>
      <c r="BU5903"/>
      <c r="BV5903"/>
      <c r="BW5903"/>
      <c r="BX5903"/>
      <c r="BY5903"/>
      <c r="BZ5903"/>
      <c r="CA5903"/>
      <c r="CB5903"/>
      <c r="CC5903"/>
      <c r="CD5903"/>
      <c r="CE5903"/>
      <c r="CF5903"/>
      <c r="CG5903"/>
      <c r="CH5903"/>
      <c r="CI5903"/>
      <c r="CJ5903"/>
      <c r="CK5903"/>
      <c r="CL5903"/>
      <c r="CM5903"/>
      <c r="CN5903"/>
      <c r="CO5903"/>
      <c r="CP5903"/>
      <c r="CQ5903"/>
      <c r="CR5903"/>
      <c r="CS5903"/>
      <c r="CT5903"/>
      <c r="CU5903"/>
      <c r="CV5903"/>
    </row>
    <row r="5904" spans="10:100" x14ac:dyDescent="0.25">
      <c r="J5904"/>
      <c r="K5904"/>
      <c r="L5904"/>
      <c r="M5904"/>
      <c r="N5904"/>
      <c r="O5904"/>
      <c r="P5904"/>
      <c r="Q5904"/>
      <c r="R5904"/>
      <c r="S5904"/>
      <c r="T5904"/>
      <c r="U5904"/>
      <c r="V5904"/>
      <c r="W5904"/>
      <c r="X5904"/>
      <c r="Y5904"/>
      <c r="Z5904"/>
      <c r="AA5904"/>
      <c r="AB5904"/>
      <c r="AC5904"/>
      <c r="AD5904"/>
      <c r="AE5904"/>
      <c r="AF5904"/>
      <c r="AG5904"/>
      <c r="AH5904"/>
      <c r="AI5904"/>
      <c r="AJ5904"/>
      <c r="AK5904"/>
      <c r="AL5904"/>
      <c r="AM5904"/>
      <c r="AN5904"/>
      <c r="AO5904"/>
      <c r="AP5904"/>
      <c r="AQ5904"/>
      <c r="AR5904"/>
      <c r="AS5904"/>
      <c r="AT5904"/>
      <c r="AU5904"/>
      <c r="AV5904"/>
      <c r="AW5904"/>
      <c r="AX5904"/>
      <c r="AY5904"/>
      <c r="AZ5904"/>
      <c r="BA5904"/>
      <c r="BB5904"/>
      <c r="BC5904"/>
      <c r="BD5904"/>
      <c r="BE5904"/>
      <c r="BF5904"/>
      <c r="BG5904"/>
      <c r="BH5904"/>
      <c r="BI5904"/>
      <c r="BJ5904"/>
      <c r="BK5904"/>
      <c r="BL5904"/>
      <c r="BM5904"/>
      <c r="BN5904"/>
      <c r="BO5904"/>
      <c r="BP5904"/>
      <c r="BQ5904"/>
      <c r="BR5904"/>
      <c r="BS5904"/>
      <c r="BT5904"/>
      <c r="BU5904"/>
      <c r="BV5904"/>
      <c r="BW5904"/>
      <c r="BX5904"/>
      <c r="BY5904"/>
      <c r="BZ5904"/>
      <c r="CA5904"/>
      <c r="CB5904"/>
      <c r="CC5904"/>
      <c r="CD5904"/>
      <c r="CE5904"/>
      <c r="CF5904"/>
      <c r="CG5904"/>
      <c r="CH5904"/>
      <c r="CI5904"/>
      <c r="CJ5904"/>
      <c r="CK5904"/>
      <c r="CL5904"/>
      <c r="CM5904"/>
      <c r="CN5904"/>
      <c r="CO5904"/>
      <c r="CP5904"/>
      <c r="CQ5904"/>
      <c r="CR5904"/>
      <c r="CS5904"/>
      <c r="CT5904"/>
      <c r="CU5904"/>
      <c r="CV5904"/>
    </row>
    <row r="5905" spans="10:100" x14ac:dyDescent="0.25">
      <c r="J5905"/>
      <c r="K5905"/>
      <c r="L5905"/>
      <c r="M5905"/>
      <c r="N5905"/>
      <c r="O5905"/>
      <c r="P5905"/>
      <c r="Q5905"/>
      <c r="R5905"/>
      <c r="S5905"/>
      <c r="T5905"/>
      <c r="U5905"/>
      <c r="V5905"/>
      <c r="W5905"/>
      <c r="X5905"/>
      <c r="Y5905"/>
      <c r="Z5905"/>
      <c r="AA5905"/>
      <c r="AB5905"/>
      <c r="AC5905"/>
      <c r="AD5905"/>
      <c r="AE5905"/>
      <c r="AF5905"/>
      <c r="AG5905"/>
      <c r="AH5905"/>
      <c r="AI5905"/>
      <c r="AJ5905"/>
      <c r="AK5905"/>
      <c r="AL5905"/>
      <c r="AM5905"/>
      <c r="AN5905"/>
      <c r="AO5905"/>
      <c r="AP5905"/>
      <c r="AQ5905"/>
      <c r="AR5905"/>
      <c r="AS5905"/>
      <c r="AT5905"/>
      <c r="AU5905"/>
      <c r="AV5905"/>
      <c r="AW5905"/>
      <c r="AX5905"/>
      <c r="AY5905"/>
      <c r="AZ5905"/>
      <c r="BA5905"/>
      <c r="BB5905"/>
      <c r="BC5905"/>
      <c r="BD5905"/>
      <c r="BE5905"/>
      <c r="BF5905"/>
      <c r="BG5905"/>
      <c r="BH5905"/>
      <c r="BI5905"/>
      <c r="BJ5905"/>
      <c r="BK5905"/>
      <c r="BL5905"/>
      <c r="BM5905"/>
      <c r="BN5905"/>
      <c r="BO5905"/>
      <c r="BP5905"/>
      <c r="BQ5905"/>
      <c r="BR5905"/>
      <c r="BS5905"/>
      <c r="BT5905"/>
      <c r="BU5905"/>
      <c r="BV5905"/>
      <c r="BW5905"/>
      <c r="BX5905"/>
      <c r="BY5905"/>
      <c r="BZ5905"/>
      <c r="CA5905"/>
      <c r="CB5905"/>
      <c r="CC5905"/>
      <c r="CD5905"/>
      <c r="CE5905"/>
      <c r="CF5905"/>
      <c r="CG5905"/>
      <c r="CH5905"/>
      <c r="CI5905"/>
      <c r="CJ5905"/>
      <c r="CK5905"/>
      <c r="CL5905"/>
      <c r="CM5905"/>
      <c r="CN5905"/>
      <c r="CO5905"/>
      <c r="CP5905"/>
      <c r="CQ5905"/>
      <c r="CR5905"/>
      <c r="CS5905"/>
      <c r="CT5905"/>
      <c r="CU5905"/>
      <c r="CV5905"/>
    </row>
    <row r="5906" spans="10:100" x14ac:dyDescent="0.25">
      <c r="J5906"/>
      <c r="K5906"/>
      <c r="L5906"/>
      <c r="M5906"/>
      <c r="N5906"/>
      <c r="O5906"/>
      <c r="P5906"/>
      <c r="Q5906"/>
      <c r="R5906"/>
      <c r="S5906"/>
      <c r="T5906"/>
      <c r="U5906"/>
      <c r="V5906"/>
      <c r="W5906"/>
      <c r="X5906"/>
      <c r="Y5906"/>
      <c r="Z5906"/>
      <c r="AA5906"/>
      <c r="AB5906"/>
      <c r="AC5906"/>
      <c r="AD5906"/>
      <c r="AE5906"/>
      <c r="AF5906"/>
      <c r="AG5906"/>
      <c r="AH5906"/>
      <c r="AI5906"/>
      <c r="AJ5906"/>
      <c r="AK5906"/>
      <c r="AL5906"/>
      <c r="AM5906"/>
      <c r="AN5906"/>
      <c r="AO5906"/>
      <c r="AP5906"/>
      <c r="AQ5906"/>
      <c r="AR5906"/>
      <c r="AS5906"/>
      <c r="AT5906"/>
      <c r="AU5906"/>
      <c r="AV5906"/>
      <c r="AW5906"/>
      <c r="AX5906"/>
      <c r="AY5906"/>
      <c r="AZ5906"/>
      <c r="BA5906"/>
      <c r="BB5906"/>
      <c r="BC5906"/>
      <c r="BD5906"/>
      <c r="BE5906"/>
      <c r="BF5906"/>
      <c r="BG5906"/>
      <c r="BH5906"/>
      <c r="BI5906"/>
      <c r="BJ5906"/>
      <c r="BK5906"/>
      <c r="BL5906"/>
      <c r="BM5906"/>
      <c r="BN5906"/>
      <c r="BO5906"/>
      <c r="BP5906"/>
      <c r="BQ5906"/>
      <c r="BR5906"/>
      <c r="BS5906"/>
      <c r="BT5906"/>
      <c r="BU5906"/>
      <c r="BV5906"/>
      <c r="BW5906"/>
      <c r="BX5906"/>
      <c r="BY5906"/>
      <c r="BZ5906"/>
      <c r="CA5906"/>
      <c r="CB5906"/>
      <c r="CC5906"/>
      <c r="CD5906"/>
      <c r="CE5906"/>
      <c r="CF5906"/>
      <c r="CG5906"/>
      <c r="CH5906"/>
      <c r="CI5906"/>
      <c r="CJ5906"/>
      <c r="CK5906"/>
      <c r="CL5906"/>
      <c r="CM5906"/>
      <c r="CN5906"/>
      <c r="CO5906"/>
      <c r="CP5906"/>
      <c r="CQ5906"/>
      <c r="CR5906"/>
      <c r="CS5906"/>
      <c r="CT5906"/>
      <c r="CU5906"/>
      <c r="CV5906"/>
    </row>
    <row r="5907" spans="10:100" x14ac:dyDescent="0.25">
      <c r="J5907"/>
      <c r="K5907"/>
      <c r="L5907"/>
      <c r="M5907"/>
      <c r="N5907"/>
      <c r="O5907"/>
      <c r="P5907"/>
      <c r="Q5907"/>
      <c r="R5907"/>
      <c r="S5907"/>
      <c r="T5907"/>
      <c r="U5907"/>
      <c r="V5907"/>
      <c r="W5907"/>
      <c r="X5907"/>
      <c r="Y5907"/>
      <c r="Z5907"/>
      <c r="AA5907"/>
      <c r="AB5907"/>
      <c r="AC5907"/>
      <c r="AD5907"/>
      <c r="AE5907"/>
      <c r="AF5907"/>
      <c r="AG5907"/>
      <c r="AH5907"/>
      <c r="AI5907"/>
      <c r="AJ5907"/>
      <c r="AK5907"/>
      <c r="AL5907"/>
      <c r="AM5907"/>
      <c r="AN5907"/>
      <c r="AO5907"/>
      <c r="AP5907"/>
      <c r="AQ5907"/>
      <c r="AR5907"/>
      <c r="AS5907"/>
      <c r="AT5907"/>
      <c r="AU5907"/>
      <c r="AV5907"/>
      <c r="AW5907"/>
      <c r="AX5907"/>
      <c r="AY5907"/>
      <c r="AZ5907"/>
      <c r="BA5907"/>
      <c r="BB5907"/>
      <c r="BC5907"/>
      <c r="BD5907"/>
      <c r="BE5907"/>
      <c r="BF5907"/>
      <c r="BG5907"/>
      <c r="BH5907"/>
      <c r="BI5907"/>
      <c r="BJ5907"/>
      <c r="BK5907"/>
      <c r="BL5907"/>
      <c r="BM5907"/>
      <c r="BN5907"/>
      <c r="BO5907"/>
      <c r="BP5907"/>
      <c r="BQ5907"/>
      <c r="BR5907"/>
      <c r="BS5907"/>
      <c r="BT5907"/>
      <c r="BU5907"/>
      <c r="BV5907"/>
      <c r="BW5907"/>
      <c r="BX5907"/>
      <c r="BY5907"/>
      <c r="BZ5907"/>
      <c r="CA5907"/>
      <c r="CB5907"/>
      <c r="CC5907"/>
      <c r="CD5907"/>
      <c r="CE5907"/>
      <c r="CF5907"/>
      <c r="CG5907"/>
      <c r="CH5907"/>
      <c r="CI5907"/>
      <c r="CJ5907"/>
      <c r="CK5907"/>
      <c r="CL5907"/>
      <c r="CM5907"/>
      <c r="CN5907"/>
      <c r="CO5907"/>
      <c r="CP5907"/>
      <c r="CQ5907"/>
      <c r="CR5907"/>
      <c r="CS5907"/>
      <c r="CT5907"/>
      <c r="CU5907"/>
      <c r="CV5907"/>
    </row>
    <row r="5908" spans="10:100" x14ac:dyDescent="0.25">
      <c r="J5908"/>
      <c r="K5908"/>
      <c r="L5908"/>
      <c r="M5908"/>
      <c r="N5908"/>
      <c r="O5908"/>
      <c r="P5908"/>
      <c r="Q5908"/>
      <c r="R5908"/>
      <c r="S5908"/>
      <c r="T5908"/>
      <c r="U5908"/>
      <c r="V5908"/>
      <c r="W5908"/>
      <c r="X5908"/>
      <c r="Y5908"/>
      <c r="Z5908"/>
      <c r="AA5908"/>
      <c r="AB5908"/>
      <c r="AC5908"/>
      <c r="AD5908"/>
      <c r="AE5908"/>
      <c r="AF5908"/>
      <c r="AG5908"/>
      <c r="AH5908"/>
      <c r="AI5908"/>
      <c r="AJ5908"/>
      <c r="AK5908"/>
      <c r="AL5908"/>
      <c r="AM5908"/>
      <c r="AN5908"/>
      <c r="AO5908"/>
      <c r="AP5908"/>
      <c r="AQ5908"/>
      <c r="AR5908"/>
      <c r="AS5908"/>
      <c r="AT5908"/>
      <c r="AU5908"/>
      <c r="AV5908"/>
      <c r="AW5908"/>
      <c r="AX5908"/>
      <c r="AY5908"/>
      <c r="AZ5908"/>
      <c r="BA5908"/>
      <c r="BB5908"/>
      <c r="BC5908"/>
      <c r="BD5908"/>
      <c r="BE5908"/>
      <c r="BF5908"/>
      <c r="BG5908"/>
      <c r="BH5908"/>
      <c r="BI5908"/>
      <c r="BJ5908"/>
      <c r="BK5908"/>
      <c r="BL5908"/>
      <c r="BM5908"/>
      <c r="BN5908"/>
      <c r="BO5908"/>
      <c r="BP5908"/>
      <c r="BQ5908"/>
      <c r="BR5908"/>
      <c r="BS5908"/>
      <c r="BT5908"/>
      <c r="BU5908"/>
      <c r="BV5908"/>
      <c r="BW5908"/>
      <c r="BX5908"/>
      <c r="BY5908"/>
      <c r="BZ5908"/>
      <c r="CA5908"/>
      <c r="CB5908"/>
      <c r="CC5908"/>
      <c r="CD5908"/>
      <c r="CE5908"/>
      <c r="CF5908"/>
      <c r="CG5908"/>
      <c r="CH5908"/>
      <c r="CI5908"/>
      <c r="CJ5908"/>
      <c r="CK5908"/>
      <c r="CL5908"/>
      <c r="CM5908"/>
      <c r="CN5908"/>
      <c r="CO5908"/>
      <c r="CP5908"/>
      <c r="CQ5908"/>
      <c r="CR5908"/>
      <c r="CS5908"/>
      <c r="CT5908"/>
      <c r="CU5908"/>
      <c r="CV5908"/>
    </row>
    <row r="5909" spans="10:100" x14ac:dyDescent="0.25">
      <c r="J5909"/>
      <c r="K5909"/>
      <c r="L5909"/>
      <c r="M5909"/>
      <c r="N5909"/>
      <c r="O5909"/>
      <c r="P5909"/>
      <c r="Q5909"/>
      <c r="R5909"/>
      <c r="S5909"/>
      <c r="T5909"/>
      <c r="U5909"/>
      <c r="V5909"/>
      <c r="W5909"/>
      <c r="X5909"/>
      <c r="Y5909"/>
      <c r="Z5909"/>
      <c r="AA5909"/>
      <c r="AB5909"/>
      <c r="AC5909"/>
      <c r="AD5909"/>
      <c r="AE5909"/>
      <c r="AF5909"/>
      <c r="AG5909"/>
      <c r="AH5909"/>
      <c r="AI5909"/>
      <c r="AJ5909"/>
      <c r="AK5909"/>
      <c r="AL5909"/>
      <c r="AM5909"/>
      <c r="AN5909"/>
      <c r="AO5909"/>
      <c r="AP5909"/>
      <c r="AQ5909"/>
      <c r="AR5909"/>
      <c r="AS5909"/>
      <c r="AT5909"/>
      <c r="AU5909"/>
      <c r="AV5909"/>
      <c r="AW5909"/>
      <c r="AX5909"/>
      <c r="AY5909"/>
      <c r="AZ5909"/>
      <c r="BA5909"/>
      <c r="BB5909"/>
      <c r="BC5909"/>
      <c r="BD5909"/>
      <c r="BE5909"/>
      <c r="BF5909"/>
      <c r="BG5909"/>
      <c r="BH5909"/>
      <c r="BI5909"/>
      <c r="BJ5909"/>
      <c r="BK5909"/>
      <c r="BL5909"/>
      <c r="BM5909"/>
      <c r="BN5909"/>
      <c r="BO5909"/>
      <c r="BP5909"/>
      <c r="BQ5909"/>
      <c r="BR5909"/>
      <c r="BS5909"/>
      <c r="BT5909"/>
      <c r="BU5909"/>
      <c r="BV5909"/>
      <c r="BW5909"/>
      <c r="BX5909"/>
      <c r="BY5909"/>
      <c r="BZ5909"/>
      <c r="CA5909"/>
      <c r="CB5909"/>
      <c r="CC5909"/>
      <c r="CD5909"/>
      <c r="CE5909"/>
      <c r="CF5909"/>
      <c r="CG5909"/>
      <c r="CH5909"/>
      <c r="CI5909"/>
      <c r="CJ5909"/>
      <c r="CK5909"/>
      <c r="CL5909"/>
      <c r="CM5909"/>
      <c r="CN5909"/>
      <c r="CO5909"/>
      <c r="CP5909"/>
      <c r="CQ5909"/>
      <c r="CR5909"/>
      <c r="CS5909"/>
      <c r="CT5909"/>
      <c r="CU5909"/>
      <c r="CV5909"/>
    </row>
    <row r="5910" spans="10:100" x14ac:dyDescent="0.25">
      <c r="J5910"/>
      <c r="K5910"/>
      <c r="L5910"/>
      <c r="M5910"/>
      <c r="N5910"/>
      <c r="O5910"/>
      <c r="P5910"/>
      <c r="Q5910"/>
      <c r="R5910"/>
      <c r="S5910"/>
      <c r="T5910"/>
      <c r="U5910"/>
      <c r="V5910"/>
      <c r="W5910"/>
      <c r="X5910"/>
      <c r="Y5910"/>
      <c r="Z5910"/>
      <c r="AA5910"/>
      <c r="AB5910"/>
      <c r="AC5910"/>
      <c r="AD5910"/>
      <c r="AE5910"/>
      <c r="AF5910"/>
      <c r="AG5910"/>
      <c r="AH5910"/>
      <c r="AI5910"/>
      <c r="AJ5910"/>
      <c r="AK5910"/>
      <c r="AL5910"/>
      <c r="AM5910"/>
      <c r="AN5910"/>
      <c r="AO5910"/>
      <c r="AP5910"/>
      <c r="AQ5910"/>
      <c r="AR5910"/>
      <c r="AS5910"/>
      <c r="AT5910"/>
      <c r="AU5910"/>
      <c r="AV5910"/>
      <c r="AW5910"/>
      <c r="AX5910"/>
      <c r="AY5910"/>
      <c r="AZ5910"/>
      <c r="BA5910"/>
      <c r="BB5910"/>
      <c r="BC5910"/>
      <c r="BD5910"/>
      <c r="BE5910"/>
      <c r="BF5910"/>
      <c r="BG5910"/>
      <c r="BH5910"/>
      <c r="BI5910"/>
      <c r="BJ5910"/>
      <c r="BK5910"/>
      <c r="BL5910"/>
      <c r="BM5910"/>
      <c r="BN5910"/>
      <c r="BO5910"/>
      <c r="BP5910"/>
      <c r="BQ5910"/>
      <c r="BR5910"/>
      <c r="BS5910"/>
      <c r="BT5910"/>
      <c r="BU5910"/>
      <c r="BV5910"/>
      <c r="BW5910"/>
      <c r="BX5910"/>
      <c r="BY5910"/>
      <c r="BZ5910"/>
      <c r="CA5910"/>
      <c r="CB5910"/>
      <c r="CC5910"/>
      <c r="CD5910"/>
      <c r="CE5910"/>
      <c r="CF5910"/>
      <c r="CG5910"/>
      <c r="CH5910"/>
      <c r="CI5910"/>
      <c r="CJ5910"/>
      <c r="CK5910"/>
      <c r="CL5910"/>
      <c r="CM5910"/>
      <c r="CN5910"/>
      <c r="CO5910"/>
      <c r="CP5910"/>
      <c r="CQ5910"/>
      <c r="CR5910"/>
      <c r="CS5910"/>
      <c r="CT5910"/>
      <c r="CU5910"/>
      <c r="CV5910"/>
    </row>
    <row r="5911" spans="10:100" x14ac:dyDescent="0.25">
      <c r="J5911"/>
      <c r="K5911"/>
      <c r="L5911"/>
      <c r="M5911"/>
      <c r="N5911"/>
      <c r="O5911"/>
      <c r="P5911"/>
      <c r="Q5911"/>
      <c r="R5911"/>
      <c r="S5911"/>
      <c r="T5911"/>
      <c r="U5911"/>
      <c r="V5911"/>
      <c r="W5911"/>
      <c r="X5911"/>
      <c r="Y5911"/>
      <c r="Z5911"/>
      <c r="AA5911"/>
      <c r="AB5911"/>
      <c r="AC5911"/>
      <c r="AD5911"/>
      <c r="AE5911"/>
      <c r="AF5911"/>
      <c r="AG5911"/>
      <c r="AH5911"/>
      <c r="AI5911"/>
      <c r="AJ5911"/>
      <c r="AK5911"/>
      <c r="AL5911"/>
      <c r="AM5911"/>
      <c r="AN5911"/>
      <c r="AO5911"/>
      <c r="AP5911"/>
      <c r="AQ5911"/>
      <c r="AR5911"/>
      <c r="AS5911"/>
      <c r="AT5911"/>
      <c r="AU5911"/>
      <c r="AV5911"/>
      <c r="AW5911"/>
      <c r="AX5911"/>
      <c r="AY5911"/>
      <c r="AZ5911"/>
      <c r="BA5911"/>
      <c r="BB5911"/>
      <c r="BC5911"/>
      <c r="BD5911"/>
      <c r="BE5911"/>
      <c r="BF5911"/>
      <c r="BG5911"/>
      <c r="BH5911"/>
      <c r="BI5911"/>
      <c r="BJ5911"/>
      <c r="BK5911"/>
      <c r="BL5911"/>
      <c r="BM5911"/>
      <c r="BN5911"/>
      <c r="BO5911"/>
      <c r="BP5911"/>
      <c r="BQ5911"/>
      <c r="BR5911"/>
      <c r="BS5911"/>
      <c r="BT5911"/>
      <c r="BU5911"/>
      <c r="BV5911"/>
      <c r="BW5911"/>
      <c r="BX5911"/>
      <c r="BY5911"/>
      <c r="BZ5911"/>
      <c r="CA5911"/>
      <c r="CB5911"/>
      <c r="CC5911"/>
      <c r="CD5911"/>
      <c r="CE5911"/>
      <c r="CF5911"/>
      <c r="CG5911"/>
      <c r="CH5911"/>
      <c r="CI5911"/>
      <c r="CJ5911"/>
      <c r="CK5911"/>
      <c r="CL5911"/>
      <c r="CM5911"/>
      <c r="CN5911"/>
      <c r="CO5911"/>
      <c r="CP5911"/>
      <c r="CQ5911"/>
      <c r="CR5911"/>
      <c r="CS5911"/>
      <c r="CT5911"/>
      <c r="CU5911"/>
      <c r="CV5911"/>
    </row>
    <row r="5912" spans="10:100" x14ac:dyDescent="0.25">
      <c r="J5912"/>
      <c r="K5912"/>
      <c r="L5912"/>
      <c r="M5912"/>
      <c r="N5912"/>
      <c r="O5912"/>
      <c r="P5912"/>
      <c r="Q5912"/>
      <c r="R5912"/>
      <c r="S5912"/>
      <c r="T5912"/>
      <c r="U5912"/>
      <c r="V5912"/>
      <c r="W5912"/>
      <c r="X5912"/>
      <c r="Y5912"/>
      <c r="Z5912"/>
      <c r="AA5912"/>
      <c r="AB5912"/>
      <c r="AC5912"/>
      <c r="AD5912"/>
      <c r="AE5912"/>
      <c r="AF5912"/>
      <c r="AG5912"/>
      <c r="AH5912"/>
      <c r="AI5912"/>
      <c r="AJ5912"/>
      <c r="AK5912"/>
      <c r="AL5912"/>
      <c r="AM5912"/>
      <c r="AN5912"/>
      <c r="AO5912"/>
      <c r="AP5912"/>
      <c r="AQ5912"/>
      <c r="AR5912"/>
      <c r="AS5912"/>
      <c r="AT5912"/>
      <c r="AU5912"/>
      <c r="AV5912"/>
      <c r="AW5912"/>
      <c r="AX5912"/>
      <c r="AY5912"/>
      <c r="AZ5912"/>
      <c r="BA5912"/>
      <c r="BB5912"/>
      <c r="BC5912"/>
      <c r="BD5912"/>
      <c r="BE5912"/>
      <c r="BF5912"/>
      <c r="BG5912"/>
      <c r="BH5912"/>
      <c r="BI5912"/>
      <c r="BJ5912"/>
      <c r="BK5912"/>
      <c r="BL5912"/>
      <c r="BM5912"/>
      <c r="BN5912"/>
      <c r="BO5912"/>
      <c r="BP5912"/>
      <c r="BQ5912"/>
      <c r="BR5912"/>
      <c r="BS5912"/>
      <c r="BT5912"/>
      <c r="BU5912"/>
      <c r="BV5912"/>
      <c r="BW5912"/>
      <c r="BX5912"/>
      <c r="BY5912"/>
      <c r="BZ5912"/>
      <c r="CA5912"/>
      <c r="CB5912"/>
      <c r="CC5912"/>
      <c r="CD5912"/>
      <c r="CE5912"/>
      <c r="CF5912"/>
      <c r="CG5912"/>
      <c r="CH5912"/>
      <c r="CI5912"/>
      <c r="CJ5912"/>
      <c r="CK5912"/>
      <c r="CL5912"/>
      <c r="CM5912"/>
      <c r="CN5912"/>
      <c r="CO5912"/>
      <c r="CP5912"/>
      <c r="CQ5912"/>
      <c r="CR5912"/>
      <c r="CS5912"/>
      <c r="CT5912"/>
      <c r="CU5912"/>
      <c r="CV5912"/>
    </row>
    <row r="5913" spans="10:100" x14ac:dyDescent="0.25">
      <c r="J5913"/>
      <c r="K5913"/>
      <c r="L5913"/>
      <c r="M5913"/>
      <c r="N5913"/>
      <c r="O5913"/>
      <c r="P5913"/>
      <c r="Q5913"/>
      <c r="R5913"/>
      <c r="S5913"/>
      <c r="T5913"/>
      <c r="U5913"/>
      <c r="V5913"/>
      <c r="W5913"/>
      <c r="X5913"/>
      <c r="Y5913"/>
      <c r="Z5913"/>
      <c r="AA5913"/>
      <c r="AB5913"/>
      <c r="AC5913"/>
      <c r="AD5913"/>
      <c r="AE5913"/>
      <c r="AF5913"/>
      <c r="AG5913"/>
      <c r="AH5913"/>
      <c r="AI5913"/>
      <c r="AJ5913"/>
      <c r="AK5913"/>
      <c r="AL5913"/>
      <c r="AM5913"/>
      <c r="AN5913"/>
      <c r="AO5913"/>
      <c r="AP5913"/>
      <c r="AQ5913"/>
      <c r="AR5913"/>
      <c r="AS5913"/>
      <c r="AT5913"/>
      <c r="AU5913"/>
      <c r="AV5913"/>
      <c r="AW5913"/>
      <c r="AX5913"/>
      <c r="AY5913"/>
      <c r="AZ5913"/>
      <c r="BA5913"/>
      <c r="BB5913"/>
      <c r="BC5913"/>
      <c r="BD5913"/>
      <c r="BE5913"/>
      <c r="BF5913"/>
      <c r="BG5913"/>
      <c r="BH5913"/>
      <c r="BI5913"/>
      <c r="BJ5913"/>
      <c r="BK5913"/>
      <c r="BL5913"/>
      <c r="BM5913"/>
      <c r="BN5913"/>
      <c r="BO5913"/>
      <c r="BP5913"/>
      <c r="BQ5913"/>
      <c r="BR5913"/>
      <c r="BS5913"/>
      <c r="BT5913"/>
      <c r="BU5913"/>
      <c r="BV5913"/>
      <c r="BW5913"/>
      <c r="BX5913"/>
      <c r="BY5913"/>
      <c r="BZ5913"/>
      <c r="CA5913"/>
      <c r="CB5913"/>
      <c r="CC5913"/>
      <c r="CD5913"/>
      <c r="CE5913"/>
      <c r="CF5913"/>
      <c r="CG5913"/>
      <c r="CH5913"/>
      <c r="CI5913"/>
      <c r="CJ5913"/>
      <c r="CK5913"/>
      <c r="CL5913"/>
      <c r="CM5913"/>
      <c r="CN5913"/>
      <c r="CO5913"/>
      <c r="CP5913"/>
      <c r="CQ5913"/>
      <c r="CR5913"/>
      <c r="CS5913"/>
      <c r="CT5913"/>
      <c r="CU5913"/>
      <c r="CV5913"/>
    </row>
    <row r="5914" spans="10:100" x14ac:dyDescent="0.25">
      <c r="J5914"/>
      <c r="K5914"/>
      <c r="L5914"/>
      <c r="M5914"/>
      <c r="N5914"/>
      <c r="O5914"/>
      <c r="P5914"/>
      <c r="Q5914"/>
      <c r="R5914"/>
      <c r="S5914"/>
      <c r="T5914"/>
      <c r="U5914"/>
      <c r="V5914"/>
      <c r="W5914"/>
      <c r="X5914"/>
      <c r="Y5914"/>
      <c r="Z5914"/>
      <c r="AA5914"/>
      <c r="AB5914"/>
      <c r="AC5914"/>
      <c r="AD5914"/>
      <c r="AE5914"/>
      <c r="AF5914"/>
      <c r="AG5914"/>
      <c r="AH5914"/>
      <c r="AI5914"/>
      <c r="AJ5914"/>
      <c r="AK5914"/>
      <c r="AL5914"/>
      <c r="AM5914"/>
      <c r="AN5914"/>
      <c r="AO5914"/>
      <c r="AP5914"/>
      <c r="AQ5914"/>
      <c r="AR5914"/>
      <c r="AS5914"/>
      <c r="AT5914"/>
      <c r="AU5914"/>
      <c r="AV5914"/>
      <c r="AW5914"/>
      <c r="AX5914"/>
      <c r="AY5914"/>
      <c r="AZ5914"/>
      <c r="BA5914"/>
      <c r="BB5914"/>
      <c r="BC5914"/>
      <c r="BD5914"/>
      <c r="BE5914"/>
      <c r="BF5914"/>
      <c r="BG5914"/>
      <c r="BH5914"/>
      <c r="BI5914"/>
      <c r="BJ5914"/>
      <c r="BK5914"/>
      <c r="BL5914"/>
      <c r="BM5914"/>
      <c r="BN5914"/>
      <c r="BO5914"/>
      <c r="BP5914"/>
      <c r="BQ5914"/>
      <c r="BR5914"/>
      <c r="BS5914"/>
      <c r="BT5914"/>
      <c r="BU5914"/>
      <c r="BV5914"/>
      <c r="BW5914"/>
      <c r="BX5914"/>
      <c r="BY5914"/>
      <c r="BZ5914"/>
      <c r="CA5914"/>
      <c r="CB5914"/>
      <c r="CC5914"/>
      <c r="CD5914"/>
      <c r="CE5914"/>
      <c r="CF5914"/>
      <c r="CG5914"/>
      <c r="CH5914"/>
      <c r="CI5914"/>
      <c r="CJ5914"/>
      <c r="CK5914"/>
      <c r="CL5914"/>
      <c r="CM5914"/>
      <c r="CN5914"/>
      <c r="CO5914"/>
      <c r="CP5914"/>
      <c r="CQ5914"/>
      <c r="CR5914"/>
      <c r="CS5914"/>
      <c r="CT5914"/>
      <c r="CU5914"/>
      <c r="CV5914"/>
    </row>
    <row r="5915" spans="10:100" x14ac:dyDescent="0.25">
      <c r="J5915"/>
      <c r="K5915"/>
      <c r="L5915"/>
      <c r="M5915"/>
      <c r="N5915"/>
      <c r="O5915"/>
      <c r="P5915"/>
      <c r="Q5915"/>
      <c r="R5915"/>
      <c r="S5915"/>
      <c r="T5915"/>
      <c r="U5915"/>
      <c r="V5915"/>
      <c r="W5915"/>
      <c r="X5915"/>
      <c r="Y5915"/>
      <c r="Z5915"/>
      <c r="AA5915"/>
      <c r="AB5915"/>
      <c r="AC5915"/>
      <c r="AD5915"/>
      <c r="AE5915"/>
      <c r="AF5915"/>
      <c r="AG5915"/>
      <c r="AH5915"/>
      <c r="AI5915"/>
      <c r="AJ5915"/>
      <c r="AK5915"/>
      <c r="AL5915"/>
      <c r="AM5915"/>
      <c r="AN5915"/>
      <c r="AO5915"/>
      <c r="AP5915"/>
      <c r="AQ5915"/>
      <c r="AR5915"/>
      <c r="AS5915"/>
      <c r="AT5915"/>
      <c r="AU5915"/>
      <c r="AV5915"/>
      <c r="AW5915"/>
      <c r="AX5915"/>
      <c r="AY5915"/>
      <c r="AZ5915"/>
      <c r="BA5915"/>
      <c r="BB5915"/>
      <c r="BC5915"/>
      <c r="BD5915"/>
      <c r="BE5915"/>
      <c r="BF5915"/>
      <c r="BG5915"/>
      <c r="BH5915"/>
      <c r="BI5915"/>
      <c r="BJ5915"/>
      <c r="BK5915"/>
      <c r="BL5915"/>
      <c r="BM5915"/>
      <c r="BN5915"/>
      <c r="BO5915"/>
      <c r="BP5915"/>
      <c r="BQ5915"/>
      <c r="BR5915"/>
      <c r="BS5915"/>
      <c r="BT5915"/>
      <c r="BU5915"/>
      <c r="BV5915"/>
      <c r="BW5915"/>
      <c r="BX5915"/>
      <c r="BY5915"/>
      <c r="BZ5915"/>
      <c r="CA5915"/>
      <c r="CB5915"/>
      <c r="CC5915"/>
      <c r="CD5915"/>
      <c r="CE5915"/>
      <c r="CF5915"/>
      <c r="CG5915"/>
      <c r="CH5915"/>
      <c r="CI5915"/>
      <c r="CJ5915"/>
      <c r="CK5915"/>
      <c r="CL5915"/>
      <c r="CM5915"/>
      <c r="CN5915"/>
      <c r="CO5915"/>
      <c r="CP5915"/>
      <c r="CQ5915"/>
      <c r="CR5915"/>
      <c r="CS5915"/>
      <c r="CT5915"/>
      <c r="CU5915"/>
      <c r="CV5915"/>
    </row>
    <row r="5916" spans="10:100" x14ac:dyDescent="0.25">
      <c r="J5916"/>
      <c r="K5916"/>
      <c r="L5916"/>
      <c r="M5916"/>
      <c r="N5916"/>
      <c r="O5916"/>
      <c r="P5916"/>
      <c r="Q5916"/>
      <c r="R5916"/>
      <c r="S5916"/>
      <c r="T5916"/>
      <c r="U5916"/>
      <c r="V5916"/>
      <c r="W5916"/>
      <c r="X5916"/>
      <c r="Y5916"/>
      <c r="Z5916"/>
      <c r="AA5916"/>
      <c r="AB5916"/>
      <c r="AC5916"/>
      <c r="AD5916"/>
      <c r="AE5916"/>
      <c r="AF5916"/>
      <c r="AG5916"/>
      <c r="AH5916"/>
      <c r="AI5916"/>
      <c r="AJ5916"/>
      <c r="AK5916"/>
      <c r="AL5916"/>
      <c r="AM5916"/>
      <c r="AN5916"/>
      <c r="AO5916"/>
      <c r="AP5916"/>
      <c r="AQ5916"/>
      <c r="AR5916"/>
      <c r="AS5916"/>
      <c r="AT5916"/>
      <c r="AU5916"/>
      <c r="AV5916"/>
      <c r="AW5916"/>
      <c r="AX5916"/>
      <c r="AY5916"/>
      <c r="AZ5916"/>
      <c r="BA5916"/>
      <c r="BB5916"/>
      <c r="BC5916"/>
      <c r="BD5916"/>
      <c r="BE5916"/>
      <c r="BF5916"/>
      <c r="BG5916"/>
      <c r="BH5916"/>
      <c r="BI5916"/>
      <c r="BJ5916"/>
      <c r="BK5916"/>
      <c r="BL5916"/>
      <c r="BM5916"/>
      <c r="BN5916"/>
      <c r="BO5916"/>
      <c r="BP5916"/>
      <c r="BQ5916"/>
      <c r="BR5916"/>
      <c r="BS5916"/>
      <c r="BT5916"/>
      <c r="BU5916"/>
      <c r="BV5916"/>
      <c r="BW5916"/>
      <c r="BX5916"/>
      <c r="BY5916"/>
      <c r="BZ5916"/>
      <c r="CA5916"/>
      <c r="CB5916"/>
      <c r="CC5916"/>
      <c r="CD5916"/>
      <c r="CE5916"/>
      <c r="CF5916"/>
      <c r="CG5916"/>
      <c r="CH5916"/>
      <c r="CI5916"/>
      <c r="CJ5916"/>
      <c r="CK5916"/>
      <c r="CL5916"/>
      <c r="CM5916"/>
      <c r="CN5916"/>
      <c r="CO5916"/>
      <c r="CP5916"/>
      <c r="CQ5916"/>
      <c r="CR5916"/>
      <c r="CS5916"/>
      <c r="CT5916"/>
      <c r="CU5916"/>
      <c r="CV5916"/>
    </row>
    <row r="5917" spans="10:100" x14ac:dyDescent="0.25">
      <c r="J5917"/>
      <c r="K5917"/>
      <c r="L5917"/>
      <c r="M5917"/>
      <c r="N5917"/>
      <c r="O5917"/>
      <c r="P5917"/>
      <c r="Q5917"/>
      <c r="R5917"/>
      <c r="S5917"/>
      <c r="T5917"/>
      <c r="U5917"/>
      <c r="V5917"/>
      <c r="W5917"/>
      <c r="X5917"/>
      <c r="Y5917"/>
      <c r="Z5917"/>
      <c r="AA5917"/>
      <c r="AB5917"/>
      <c r="AC5917"/>
      <c r="AD5917"/>
      <c r="AE5917"/>
      <c r="AF5917"/>
      <c r="AG5917"/>
      <c r="AH5917"/>
      <c r="AI5917"/>
      <c r="AJ5917"/>
      <c r="AK5917"/>
      <c r="AL5917"/>
      <c r="AM5917"/>
      <c r="AN5917"/>
      <c r="AO5917"/>
      <c r="AP5917"/>
      <c r="AQ5917"/>
      <c r="AR5917"/>
      <c r="AS5917"/>
      <c r="AT5917"/>
      <c r="AU5917"/>
      <c r="AV5917"/>
      <c r="AW5917"/>
      <c r="AX5917"/>
      <c r="AY5917"/>
      <c r="AZ5917"/>
      <c r="BA5917"/>
      <c r="BB5917"/>
      <c r="BC5917"/>
      <c r="BD5917"/>
      <c r="BE5917"/>
      <c r="BF5917"/>
      <c r="BG5917"/>
      <c r="BH5917"/>
      <c r="BI5917"/>
      <c r="BJ5917"/>
      <c r="BK5917"/>
      <c r="BL5917"/>
      <c r="BM5917"/>
      <c r="BN5917"/>
      <c r="BO5917"/>
      <c r="BP5917"/>
      <c r="BQ5917"/>
      <c r="BR5917"/>
      <c r="BS5917"/>
      <c r="BT5917"/>
      <c r="BU5917"/>
      <c r="BV5917"/>
      <c r="BW5917"/>
      <c r="BX5917"/>
      <c r="BY5917"/>
      <c r="BZ5917"/>
      <c r="CA5917"/>
      <c r="CB5917"/>
      <c r="CC5917"/>
      <c r="CD5917"/>
      <c r="CE5917"/>
      <c r="CF5917"/>
      <c r="CG5917"/>
      <c r="CH5917"/>
      <c r="CI5917"/>
      <c r="CJ5917"/>
      <c r="CK5917"/>
      <c r="CL5917"/>
      <c r="CM5917"/>
      <c r="CN5917"/>
      <c r="CO5917"/>
      <c r="CP5917"/>
      <c r="CQ5917"/>
      <c r="CR5917"/>
      <c r="CS5917"/>
      <c r="CT5917"/>
      <c r="CU5917"/>
      <c r="CV5917"/>
    </row>
    <row r="5918" spans="10:100" x14ac:dyDescent="0.25">
      <c r="J5918"/>
      <c r="K5918"/>
      <c r="L5918"/>
      <c r="M5918"/>
      <c r="N5918"/>
      <c r="O5918"/>
      <c r="P5918"/>
      <c r="Q5918"/>
      <c r="R5918"/>
      <c r="S5918"/>
      <c r="T5918"/>
      <c r="U5918"/>
      <c r="V5918"/>
      <c r="W5918"/>
      <c r="X5918"/>
      <c r="Y5918"/>
      <c r="Z5918"/>
      <c r="AA5918"/>
      <c r="AB5918"/>
      <c r="AC5918"/>
      <c r="AD5918"/>
      <c r="AE5918"/>
      <c r="AF5918"/>
      <c r="AG5918"/>
      <c r="AH5918"/>
      <c r="AI5918"/>
      <c r="AJ5918"/>
      <c r="AK5918"/>
      <c r="AL5918"/>
      <c r="AM5918"/>
      <c r="AN5918"/>
      <c r="AO5918"/>
      <c r="AP5918"/>
      <c r="AQ5918"/>
      <c r="AR5918"/>
      <c r="AS5918"/>
      <c r="AT5918"/>
      <c r="AU5918"/>
      <c r="AV5918"/>
      <c r="AW5918"/>
      <c r="AX5918"/>
      <c r="AY5918"/>
      <c r="AZ5918"/>
      <c r="BA5918"/>
      <c r="BB5918"/>
      <c r="BC5918"/>
      <c r="BD5918"/>
      <c r="BE5918"/>
      <c r="BF5918"/>
      <c r="BG5918"/>
      <c r="BH5918"/>
      <c r="BI5918"/>
      <c r="BJ5918"/>
      <c r="BK5918"/>
      <c r="BL5918"/>
      <c r="BM5918"/>
      <c r="BN5918"/>
      <c r="BO5918"/>
      <c r="BP5918"/>
      <c r="BQ5918"/>
      <c r="BR5918"/>
      <c r="BS5918"/>
      <c r="BT5918"/>
      <c r="BU5918"/>
      <c r="BV5918"/>
      <c r="BW5918"/>
      <c r="BX5918"/>
      <c r="BY5918"/>
      <c r="BZ5918"/>
      <c r="CA5918"/>
      <c r="CB5918"/>
      <c r="CC5918"/>
      <c r="CD5918"/>
      <c r="CE5918"/>
      <c r="CF5918"/>
      <c r="CG5918"/>
      <c r="CH5918"/>
      <c r="CI5918"/>
      <c r="CJ5918"/>
      <c r="CK5918"/>
      <c r="CL5918"/>
      <c r="CM5918"/>
      <c r="CN5918"/>
      <c r="CO5918"/>
      <c r="CP5918"/>
      <c r="CQ5918"/>
      <c r="CR5918"/>
      <c r="CS5918"/>
      <c r="CT5918"/>
      <c r="CU5918"/>
      <c r="CV5918"/>
    </row>
    <row r="5919" spans="10:100" x14ac:dyDescent="0.25">
      <c r="J5919"/>
      <c r="K5919"/>
      <c r="L5919"/>
      <c r="M5919"/>
      <c r="N5919"/>
      <c r="O5919"/>
      <c r="P5919"/>
      <c r="Q5919"/>
      <c r="R5919"/>
      <c r="S5919"/>
      <c r="T5919"/>
      <c r="U5919"/>
      <c r="V5919"/>
      <c r="W5919"/>
      <c r="X5919"/>
      <c r="Y5919"/>
      <c r="Z5919"/>
      <c r="AA5919"/>
      <c r="AB5919"/>
      <c r="AC5919"/>
      <c r="AD5919"/>
      <c r="AE5919"/>
      <c r="AF5919"/>
      <c r="AG5919"/>
      <c r="AH5919"/>
      <c r="AI5919"/>
      <c r="AJ5919"/>
      <c r="AK5919"/>
      <c r="AL5919"/>
      <c r="AM5919"/>
      <c r="AN5919"/>
      <c r="AO5919"/>
      <c r="AP5919"/>
      <c r="AQ5919"/>
      <c r="AR5919"/>
      <c r="AS5919"/>
      <c r="AT5919"/>
      <c r="AU5919"/>
      <c r="AV5919"/>
      <c r="AW5919"/>
      <c r="AX5919"/>
      <c r="AY5919"/>
      <c r="AZ5919"/>
      <c r="BA5919"/>
      <c r="BB5919"/>
      <c r="BC5919"/>
      <c r="BD5919"/>
      <c r="BE5919"/>
      <c r="BF5919"/>
      <c r="BG5919"/>
      <c r="BH5919"/>
      <c r="BI5919"/>
      <c r="BJ5919"/>
      <c r="BK5919"/>
      <c r="BL5919"/>
      <c r="BM5919"/>
      <c r="BN5919"/>
      <c r="BO5919"/>
      <c r="BP5919"/>
      <c r="BQ5919"/>
      <c r="BR5919"/>
      <c r="BS5919"/>
      <c r="BT5919"/>
      <c r="BU5919"/>
      <c r="BV5919"/>
      <c r="BW5919"/>
      <c r="BX5919"/>
      <c r="BY5919"/>
      <c r="BZ5919"/>
      <c r="CA5919"/>
      <c r="CB5919"/>
      <c r="CC5919"/>
      <c r="CD5919"/>
      <c r="CE5919"/>
      <c r="CF5919"/>
      <c r="CG5919"/>
      <c r="CH5919"/>
      <c r="CI5919"/>
      <c r="CJ5919"/>
      <c r="CK5919"/>
      <c r="CL5919"/>
      <c r="CM5919"/>
      <c r="CN5919"/>
      <c r="CO5919"/>
      <c r="CP5919"/>
      <c r="CQ5919"/>
      <c r="CR5919"/>
      <c r="CS5919"/>
      <c r="CT5919"/>
      <c r="CU5919"/>
      <c r="CV5919"/>
    </row>
    <row r="5920" spans="10:100" x14ac:dyDescent="0.25">
      <c r="J5920"/>
      <c r="K5920"/>
      <c r="L5920"/>
      <c r="M5920"/>
      <c r="N5920"/>
      <c r="O5920"/>
      <c r="P5920"/>
      <c r="Q5920"/>
      <c r="R5920"/>
      <c r="S5920"/>
      <c r="T5920"/>
      <c r="U5920"/>
      <c r="V5920"/>
      <c r="W5920"/>
      <c r="X5920"/>
      <c r="Y5920"/>
      <c r="Z5920"/>
      <c r="AA5920"/>
      <c r="AB5920"/>
      <c r="AC5920"/>
      <c r="AD5920"/>
      <c r="AE5920"/>
      <c r="AF5920"/>
      <c r="AG5920"/>
      <c r="AH5920"/>
      <c r="AI5920"/>
      <c r="AJ5920"/>
      <c r="AK5920"/>
      <c r="AL5920"/>
      <c r="AM5920"/>
      <c r="AN5920"/>
      <c r="AO5920"/>
      <c r="AP5920"/>
      <c r="AQ5920"/>
      <c r="AR5920"/>
      <c r="AS5920"/>
      <c r="AT5920"/>
      <c r="AU5920"/>
      <c r="AV5920"/>
      <c r="AW5920"/>
      <c r="AX5920"/>
      <c r="AY5920"/>
      <c r="AZ5920"/>
      <c r="BA5920"/>
      <c r="BB5920"/>
      <c r="BC5920"/>
      <c r="BD5920"/>
      <c r="BE5920"/>
      <c r="BF5920"/>
      <c r="BG5920"/>
      <c r="BH5920"/>
      <c r="BI5920"/>
      <c r="BJ5920"/>
      <c r="BK5920"/>
      <c r="BL5920"/>
      <c r="BM5920"/>
      <c r="BN5920"/>
      <c r="BO5920"/>
      <c r="BP5920"/>
      <c r="BQ5920"/>
      <c r="BR5920"/>
      <c r="BS5920"/>
      <c r="BT5920"/>
      <c r="BU5920"/>
      <c r="BV5920"/>
      <c r="BW5920"/>
      <c r="BX5920"/>
      <c r="BY5920"/>
      <c r="BZ5920"/>
      <c r="CA5920"/>
      <c r="CB5920"/>
      <c r="CC5920"/>
      <c r="CD5920"/>
      <c r="CE5920"/>
      <c r="CF5920"/>
      <c r="CG5920"/>
      <c r="CH5920"/>
      <c r="CI5920"/>
      <c r="CJ5920"/>
      <c r="CK5920"/>
      <c r="CL5920"/>
      <c r="CM5920"/>
      <c r="CN5920"/>
      <c r="CO5920"/>
      <c r="CP5920"/>
      <c r="CQ5920"/>
      <c r="CR5920"/>
      <c r="CS5920"/>
      <c r="CT5920"/>
      <c r="CU5920"/>
      <c r="CV5920"/>
    </row>
    <row r="5921" spans="10:100" x14ac:dyDescent="0.25">
      <c r="J5921"/>
      <c r="K5921"/>
      <c r="L5921"/>
      <c r="M5921"/>
      <c r="N5921"/>
      <c r="O5921"/>
      <c r="P5921"/>
      <c r="Q5921"/>
      <c r="R5921"/>
      <c r="S5921"/>
      <c r="T5921"/>
      <c r="U5921"/>
      <c r="V5921"/>
      <c r="W5921"/>
      <c r="X5921"/>
      <c r="Y5921"/>
      <c r="Z5921"/>
      <c r="AA5921"/>
      <c r="AB5921"/>
      <c r="AC5921"/>
      <c r="AD5921"/>
      <c r="AE5921"/>
      <c r="AF5921"/>
      <c r="AG5921"/>
      <c r="AH5921"/>
      <c r="AI5921"/>
      <c r="AJ5921"/>
      <c r="AK5921"/>
      <c r="AL5921"/>
      <c r="AM5921"/>
      <c r="AN5921"/>
      <c r="AO5921"/>
      <c r="AP5921"/>
      <c r="AQ5921"/>
      <c r="AR5921"/>
      <c r="AS5921"/>
      <c r="AT5921"/>
      <c r="AU5921"/>
      <c r="AV5921"/>
      <c r="AW5921"/>
      <c r="AX5921"/>
      <c r="AY5921"/>
      <c r="AZ5921"/>
      <c r="BA5921"/>
      <c r="BB5921"/>
      <c r="BC5921"/>
      <c r="BD5921"/>
      <c r="BE5921"/>
      <c r="BF5921"/>
      <c r="BG5921"/>
      <c r="BH5921"/>
      <c r="BI5921"/>
      <c r="BJ5921"/>
      <c r="BK5921"/>
      <c r="BL5921"/>
      <c r="BM5921"/>
      <c r="BN5921"/>
      <c r="BO5921"/>
      <c r="BP5921"/>
      <c r="BQ5921"/>
      <c r="BR5921"/>
      <c r="BS5921"/>
      <c r="BT5921"/>
      <c r="BU5921"/>
      <c r="BV5921"/>
      <c r="BW5921"/>
      <c r="BX5921"/>
      <c r="BY5921"/>
      <c r="BZ5921"/>
      <c r="CA5921"/>
      <c r="CB5921"/>
      <c r="CC5921"/>
      <c r="CD5921"/>
      <c r="CE5921"/>
      <c r="CF5921"/>
      <c r="CG5921"/>
      <c r="CH5921"/>
      <c r="CI5921"/>
      <c r="CJ5921"/>
      <c r="CK5921"/>
      <c r="CL5921"/>
      <c r="CM5921"/>
      <c r="CN5921"/>
      <c r="CO5921"/>
      <c r="CP5921"/>
      <c r="CQ5921"/>
      <c r="CR5921"/>
      <c r="CS5921"/>
      <c r="CT5921"/>
      <c r="CU5921"/>
      <c r="CV5921"/>
    </row>
    <row r="5922" spans="10:100" x14ac:dyDescent="0.25">
      <c r="J5922"/>
      <c r="K5922"/>
      <c r="L5922"/>
      <c r="M5922"/>
      <c r="N5922"/>
      <c r="O5922"/>
      <c r="P5922"/>
      <c r="Q5922"/>
      <c r="R5922"/>
      <c r="S5922"/>
      <c r="T5922"/>
      <c r="U5922"/>
      <c r="V5922"/>
      <c r="W5922"/>
      <c r="X5922"/>
      <c r="Y5922"/>
      <c r="Z5922"/>
      <c r="AA5922"/>
      <c r="AB5922"/>
      <c r="AC5922"/>
      <c r="AD5922"/>
      <c r="AE5922"/>
      <c r="AF5922"/>
      <c r="AG5922"/>
      <c r="AH5922"/>
      <c r="AI5922"/>
      <c r="AJ5922"/>
      <c r="AK5922"/>
      <c r="AL5922"/>
      <c r="AM5922"/>
      <c r="AN5922"/>
      <c r="AO5922"/>
      <c r="AP5922"/>
      <c r="AQ5922"/>
      <c r="AR5922"/>
      <c r="AS5922"/>
      <c r="AT5922"/>
      <c r="AU5922"/>
      <c r="AV5922"/>
      <c r="AW5922"/>
      <c r="AX5922"/>
      <c r="AY5922"/>
      <c r="AZ5922"/>
      <c r="BA5922"/>
      <c r="BB5922"/>
      <c r="BC5922"/>
      <c r="BD5922"/>
      <c r="BE5922"/>
      <c r="BF5922"/>
      <c r="BG5922"/>
      <c r="BH5922"/>
      <c r="BI5922"/>
      <c r="BJ5922"/>
      <c r="BK5922"/>
      <c r="BL5922"/>
      <c r="BM5922"/>
      <c r="BN5922"/>
      <c r="BO5922"/>
      <c r="BP5922"/>
      <c r="BQ5922"/>
      <c r="BR5922"/>
      <c r="BS5922"/>
      <c r="BT5922"/>
      <c r="BU5922"/>
      <c r="BV5922"/>
      <c r="BW5922"/>
      <c r="BX5922"/>
      <c r="BY5922"/>
      <c r="BZ5922"/>
      <c r="CA5922"/>
      <c r="CB5922"/>
      <c r="CC5922"/>
      <c r="CD5922"/>
      <c r="CE5922"/>
      <c r="CF5922"/>
      <c r="CG5922"/>
      <c r="CH5922"/>
      <c r="CI5922"/>
      <c r="CJ5922"/>
      <c r="CK5922"/>
      <c r="CL5922"/>
      <c r="CM5922"/>
      <c r="CN5922"/>
      <c r="CO5922"/>
      <c r="CP5922"/>
      <c r="CQ5922"/>
      <c r="CR5922"/>
      <c r="CS5922"/>
      <c r="CT5922"/>
      <c r="CU5922"/>
      <c r="CV5922"/>
    </row>
    <row r="5923" spans="10:100" x14ac:dyDescent="0.25">
      <c r="J5923"/>
      <c r="K5923"/>
      <c r="L5923"/>
      <c r="M5923"/>
      <c r="N5923"/>
      <c r="O5923"/>
      <c r="P5923"/>
      <c r="Q5923"/>
      <c r="R5923"/>
      <c r="S5923"/>
      <c r="T5923"/>
      <c r="U5923"/>
      <c r="V5923"/>
      <c r="W5923"/>
      <c r="X5923"/>
      <c r="Y5923"/>
      <c r="Z5923"/>
      <c r="AA5923"/>
      <c r="AB5923"/>
      <c r="AC5923"/>
      <c r="AD5923"/>
      <c r="AE5923"/>
      <c r="AF5923"/>
      <c r="AG5923"/>
      <c r="AH5923"/>
      <c r="AI5923"/>
      <c r="AJ5923"/>
      <c r="AK5923"/>
      <c r="AL5923"/>
      <c r="AM5923"/>
      <c r="AN5923"/>
      <c r="AO5923"/>
      <c r="AP5923"/>
      <c r="AQ5923"/>
      <c r="AR5923"/>
      <c r="AS5923"/>
      <c r="AT5923"/>
      <c r="AU5923"/>
      <c r="AV5923"/>
      <c r="AW5923"/>
      <c r="AX5923"/>
      <c r="AY5923"/>
      <c r="AZ5923"/>
      <c r="BA5923"/>
      <c r="BB5923"/>
      <c r="BC5923"/>
      <c r="BD5923"/>
      <c r="BE5923"/>
      <c r="BF5923"/>
      <c r="BG5923"/>
      <c r="BH5923"/>
      <c r="BI5923"/>
      <c r="BJ5923"/>
      <c r="BK5923"/>
      <c r="BL5923"/>
      <c r="BM5923"/>
      <c r="BN5923"/>
      <c r="BO5923"/>
      <c r="BP5923"/>
      <c r="BQ5923"/>
      <c r="BR5923"/>
      <c r="BS5923"/>
      <c r="BT5923"/>
      <c r="BU5923"/>
      <c r="BV5923"/>
      <c r="BW5923"/>
      <c r="BX5923"/>
      <c r="BY5923"/>
      <c r="BZ5923"/>
      <c r="CA5923"/>
      <c r="CB5923"/>
      <c r="CC5923"/>
      <c r="CD5923"/>
      <c r="CE5923"/>
      <c r="CF5923"/>
      <c r="CG5923"/>
      <c r="CH5923"/>
      <c r="CI5923"/>
      <c r="CJ5923"/>
      <c r="CK5923"/>
      <c r="CL5923"/>
      <c r="CM5923"/>
      <c r="CN5923"/>
      <c r="CO5923"/>
      <c r="CP5923"/>
      <c r="CQ5923"/>
      <c r="CR5923"/>
      <c r="CS5923"/>
      <c r="CT5923"/>
      <c r="CU5923"/>
      <c r="CV5923"/>
    </row>
    <row r="5924" spans="10:100" x14ac:dyDescent="0.25">
      <c r="J5924"/>
      <c r="K5924"/>
      <c r="L5924"/>
      <c r="M5924"/>
      <c r="N5924"/>
      <c r="O5924"/>
      <c r="P5924"/>
      <c r="Q5924"/>
      <c r="R5924"/>
      <c r="S5924"/>
      <c r="T5924"/>
      <c r="U5924"/>
      <c r="V5924"/>
      <c r="W5924"/>
      <c r="X5924"/>
      <c r="Y5924"/>
      <c r="Z5924"/>
      <c r="AA5924"/>
      <c r="AB5924"/>
      <c r="AC5924"/>
      <c r="AD5924"/>
      <c r="AE5924"/>
      <c r="AF5924"/>
      <c r="AG5924"/>
      <c r="AH5924"/>
      <c r="AI5924"/>
      <c r="AJ5924"/>
      <c r="AK5924"/>
      <c r="AL5924"/>
      <c r="AM5924"/>
      <c r="AN5924"/>
      <c r="AO5924"/>
      <c r="AP5924"/>
      <c r="AQ5924"/>
      <c r="AR5924"/>
      <c r="AS5924"/>
      <c r="AT5924"/>
      <c r="AU5924"/>
      <c r="AV5924"/>
      <c r="AW5924"/>
      <c r="AX5924"/>
      <c r="AY5924"/>
      <c r="AZ5924"/>
      <c r="BA5924"/>
      <c r="BB5924"/>
      <c r="BC5924"/>
      <c r="BD5924"/>
      <c r="BE5924"/>
      <c r="BF5924"/>
      <c r="BG5924"/>
      <c r="BH5924"/>
      <c r="BI5924"/>
      <c r="BJ5924"/>
      <c r="BK5924"/>
      <c r="BL5924"/>
      <c r="BM5924"/>
      <c r="BN5924"/>
      <c r="BO5924"/>
      <c r="BP5924"/>
      <c r="BQ5924"/>
      <c r="BR5924"/>
      <c r="BS5924"/>
      <c r="BT5924"/>
      <c r="BU5924"/>
      <c r="BV5924"/>
      <c r="BW5924"/>
      <c r="BX5924"/>
      <c r="BY5924"/>
      <c r="BZ5924"/>
      <c r="CA5924"/>
      <c r="CB5924"/>
      <c r="CC5924"/>
      <c r="CD5924"/>
      <c r="CE5924"/>
      <c r="CF5924"/>
      <c r="CG5924"/>
      <c r="CH5924"/>
      <c r="CI5924"/>
      <c r="CJ5924"/>
      <c r="CK5924"/>
      <c r="CL5924"/>
      <c r="CM5924"/>
      <c r="CN5924"/>
      <c r="CO5924"/>
      <c r="CP5924"/>
      <c r="CQ5924"/>
      <c r="CR5924"/>
      <c r="CS5924"/>
      <c r="CT5924"/>
      <c r="CU5924"/>
      <c r="CV5924"/>
    </row>
    <row r="5925" spans="10:100" x14ac:dyDescent="0.25">
      <c r="J5925"/>
      <c r="K5925"/>
      <c r="L5925"/>
      <c r="M5925"/>
      <c r="N5925"/>
      <c r="O5925"/>
      <c r="P5925"/>
      <c r="Q5925"/>
      <c r="R5925"/>
      <c r="S5925"/>
      <c r="T5925"/>
      <c r="U5925"/>
      <c r="V5925"/>
      <c r="W5925"/>
      <c r="X5925"/>
      <c r="Y5925"/>
      <c r="Z5925"/>
      <c r="AA5925"/>
      <c r="AB5925"/>
      <c r="AC5925"/>
      <c r="AD5925"/>
      <c r="AE5925"/>
      <c r="AF5925"/>
      <c r="AG5925"/>
      <c r="AH5925"/>
      <c r="AI5925"/>
      <c r="AJ5925"/>
      <c r="AK5925"/>
      <c r="AL5925"/>
      <c r="AM5925"/>
      <c r="AN5925"/>
      <c r="AO5925"/>
      <c r="AP5925"/>
      <c r="AQ5925"/>
      <c r="AR5925"/>
      <c r="AS5925"/>
      <c r="AT5925"/>
      <c r="AU5925"/>
      <c r="AV5925"/>
      <c r="AW5925"/>
      <c r="AX5925"/>
      <c r="AY5925"/>
      <c r="AZ5925"/>
      <c r="BA5925"/>
      <c r="BB5925"/>
      <c r="BC5925"/>
      <c r="BD5925"/>
      <c r="BE5925"/>
      <c r="BF5925"/>
      <c r="BG5925"/>
      <c r="BH5925"/>
      <c r="BI5925"/>
      <c r="BJ5925"/>
      <c r="BK5925"/>
      <c r="BL5925"/>
      <c r="BM5925"/>
      <c r="BN5925"/>
      <c r="BO5925"/>
      <c r="BP5925"/>
      <c r="BQ5925"/>
      <c r="BR5925"/>
      <c r="BS5925"/>
      <c r="BT5925"/>
      <c r="BU5925"/>
      <c r="BV5925"/>
      <c r="BW5925"/>
      <c r="BX5925"/>
      <c r="BY5925"/>
      <c r="BZ5925"/>
      <c r="CA5925"/>
      <c r="CB5925"/>
      <c r="CC5925"/>
      <c r="CD5925"/>
      <c r="CE5925"/>
      <c r="CF5925"/>
      <c r="CG5925"/>
      <c r="CH5925"/>
      <c r="CI5925"/>
      <c r="CJ5925"/>
      <c r="CK5925"/>
      <c r="CL5925"/>
      <c r="CM5925"/>
      <c r="CN5925"/>
      <c r="CO5925"/>
      <c r="CP5925"/>
      <c r="CQ5925"/>
      <c r="CR5925"/>
      <c r="CS5925"/>
      <c r="CT5925"/>
      <c r="CU5925"/>
      <c r="CV5925"/>
    </row>
    <row r="5926" spans="10:100" x14ac:dyDescent="0.25">
      <c r="J5926"/>
      <c r="K5926"/>
      <c r="L5926"/>
      <c r="M5926"/>
      <c r="N5926"/>
      <c r="O5926"/>
      <c r="P5926"/>
      <c r="Q5926"/>
      <c r="R5926"/>
      <c r="S5926"/>
      <c r="T5926"/>
      <c r="U5926"/>
      <c r="V5926"/>
      <c r="W5926"/>
      <c r="X5926"/>
      <c r="Y5926"/>
      <c r="Z5926"/>
      <c r="AA5926"/>
      <c r="AB5926"/>
      <c r="AC5926"/>
      <c r="AD5926"/>
      <c r="AE5926"/>
      <c r="AF5926"/>
      <c r="AG5926"/>
      <c r="AH5926"/>
      <c r="AI5926"/>
      <c r="AJ5926"/>
      <c r="AK5926"/>
      <c r="AL5926"/>
      <c r="AM5926"/>
      <c r="AN5926"/>
      <c r="AO5926"/>
      <c r="AP5926"/>
      <c r="AQ5926"/>
      <c r="AR5926"/>
      <c r="AS5926"/>
      <c r="AT5926"/>
      <c r="AU5926"/>
      <c r="AV5926"/>
      <c r="AW5926"/>
      <c r="AX5926"/>
      <c r="AY5926"/>
      <c r="AZ5926"/>
      <c r="BA5926"/>
      <c r="BB5926"/>
      <c r="BC5926"/>
      <c r="BD5926"/>
      <c r="BE5926"/>
      <c r="BF5926"/>
      <c r="BG5926"/>
      <c r="BH5926"/>
      <c r="BI5926"/>
      <c r="BJ5926"/>
      <c r="BK5926"/>
      <c r="BL5926"/>
      <c r="BM5926"/>
      <c r="BN5926"/>
      <c r="BO5926"/>
      <c r="BP5926"/>
      <c r="BQ5926"/>
      <c r="BR5926"/>
      <c r="BS5926"/>
      <c r="BT5926"/>
      <c r="BU5926"/>
      <c r="BV5926"/>
      <c r="BW5926"/>
      <c r="BX5926"/>
      <c r="BY5926"/>
      <c r="BZ5926"/>
      <c r="CA5926"/>
      <c r="CB5926"/>
      <c r="CC5926"/>
      <c r="CD5926"/>
      <c r="CE5926"/>
      <c r="CF5926"/>
      <c r="CG5926"/>
      <c r="CH5926"/>
      <c r="CI5926"/>
      <c r="CJ5926"/>
      <c r="CK5926"/>
      <c r="CL5926"/>
      <c r="CM5926"/>
      <c r="CN5926"/>
      <c r="CO5926"/>
      <c r="CP5926"/>
      <c r="CQ5926"/>
      <c r="CR5926"/>
      <c r="CS5926"/>
      <c r="CT5926"/>
      <c r="CU5926"/>
      <c r="CV5926"/>
    </row>
    <row r="5927" spans="10:100" x14ac:dyDescent="0.25">
      <c r="J5927"/>
      <c r="K5927"/>
      <c r="L5927"/>
      <c r="M5927"/>
      <c r="N5927"/>
      <c r="O5927"/>
      <c r="P5927"/>
      <c r="Q5927"/>
      <c r="R5927"/>
      <c r="S5927"/>
      <c r="T5927"/>
      <c r="U5927"/>
      <c r="V5927"/>
      <c r="W5927"/>
      <c r="X5927"/>
      <c r="Y5927"/>
      <c r="Z5927"/>
      <c r="AA5927"/>
      <c r="AB5927"/>
      <c r="AC5927"/>
      <c r="AD5927"/>
      <c r="AE5927"/>
      <c r="AF5927"/>
      <c r="AG5927"/>
      <c r="AH5927"/>
      <c r="AI5927"/>
      <c r="AJ5927"/>
      <c r="AK5927"/>
      <c r="AL5927"/>
      <c r="AM5927"/>
      <c r="AN5927"/>
      <c r="AO5927"/>
      <c r="AP5927"/>
      <c r="AQ5927"/>
      <c r="AR5927"/>
      <c r="AS5927"/>
      <c r="AT5927"/>
      <c r="AU5927"/>
      <c r="AV5927"/>
      <c r="AW5927"/>
      <c r="AX5927"/>
      <c r="AY5927"/>
      <c r="AZ5927"/>
      <c r="BA5927"/>
      <c r="BB5927"/>
      <c r="BC5927"/>
      <c r="BD5927"/>
      <c r="BE5927"/>
      <c r="BF5927"/>
      <c r="BG5927"/>
      <c r="BH5927"/>
      <c r="BI5927"/>
      <c r="BJ5927"/>
      <c r="BK5927"/>
      <c r="BL5927"/>
      <c r="BM5927"/>
      <c r="BN5927"/>
      <c r="BO5927"/>
      <c r="BP5927"/>
      <c r="BQ5927"/>
      <c r="BR5927"/>
      <c r="BS5927"/>
      <c r="BT5927"/>
      <c r="BU5927"/>
      <c r="BV5927"/>
      <c r="BW5927"/>
      <c r="BX5927"/>
      <c r="BY5927"/>
      <c r="BZ5927"/>
      <c r="CA5927"/>
      <c r="CB5927"/>
      <c r="CC5927"/>
      <c r="CD5927"/>
      <c r="CE5927"/>
      <c r="CF5927"/>
      <c r="CG5927"/>
      <c r="CH5927"/>
      <c r="CI5927"/>
      <c r="CJ5927"/>
      <c r="CK5927"/>
      <c r="CL5927"/>
      <c r="CM5927"/>
      <c r="CN5927"/>
      <c r="CO5927"/>
      <c r="CP5927"/>
      <c r="CQ5927"/>
      <c r="CR5927"/>
      <c r="CS5927"/>
      <c r="CT5927"/>
      <c r="CU5927"/>
      <c r="CV5927"/>
    </row>
    <row r="5928" spans="10:100" x14ac:dyDescent="0.25">
      <c r="J5928"/>
      <c r="K5928"/>
      <c r="L5928"/>
      <c r="M5928"/>
      <c r="N5928"/>
      <c r="O5928"/>
      <c r="P5928"/>
      <c r="Q5928"/>
      <c r="R5928"/>
      <c r="S5928"/>
      <c r="T5928"/>
      <c r="U5928"/>
      <c r="V5928"/>
      <c r="W5928"/>
      <c r="X5928"/>
      <c r="Y5928"/>
      <c r="Z5928"/>
      <c r="AA5928"/>
      <c r="AB5928"/>
      <c r="AC5928"/>
      <c r="AD5928"/>
      <c r="AE5928"/>
      <c r="AF5928"/>
      <c r="AG5928"/>
      <c r="AH5928"/>
      <c r="AI5928"/>
      <c r="AJ5928"/>
      <c r="AK5928"/>
      <c r="AL5928"/>
      <c r="AM5928"/>
      <c r="AN5928"/>
      <c r="AO5928"/>
      <c r="AP5928"/>
      <c r="AQ5928"/>
      <c r="AR5928"/>
      <c r="AS5928"/>
      <c r="AT5928"/>
      <c r="AU5928"/>
      <c r="AV5928"/>
      <c r="AW5928"/>
      <c r="AX5928"/>
      <c r="AY5928"/>
      <c r="AZ5928"/>
      <c r="BA5928"/>
      <c r="BB5928"/>
      <c r="BC5928"/>
      <c r="BD5928"/>
      <c r="BE5928"/>
      <c r="BF5928"/>
      <c r="BG5928"/>
      <c r="BH5928"/>
      <c r="BI5928"/>
      <c r="BJ5928"/>
      <c r="BK5928"/>
      <c r="BL5928"/>
      <c r="BM5928"/>
      <c r="BN5928"/>
      <c r="BO5928"/>
      <c r="BP5928"/>
      <c r="BQ5928"/>
      <c r="BR5928"/>
      <c r="BS5928"/>
      <c r="BT5928"/>
      <c r="BU5928"/>
      <c r="BV5928"/>
      <c r="BW5928"/>
      <c r="BX5928"/>
      <c r="BY5928"/>
      <c r="BZ5928"/>
      <c r="CA5928"/>
      <c r="CB5928"/>
      <c r="CC5928"/>
      <c r="CD5928"/>
      <c r="CE5928"/>
      <c r="CF5928"/>
      <c r="CG5928"/>
      <c r="CH5928"/>
      <c r="CI5928"/>
      <c r="CJ5928"/>
      <c r="CK5928"/>
      <c r="CL5928"/>
      <c r="CM5928"/>
      <c r="CN5928"/>
      <c r="CO5928"/>
      <c r="CP5928"/>
      <c r="CQ5928"/>
      <c r="CR5928"/>
      <c r="CS5928"/>
      <c r="CT5928"/>
      <c r="CU5928"/>
      <c r="CV5928"/>
    </row>
    <row r="5929" spans="10:100" x14ac:dyDescent="0.25">
      <c r="J5929"/>
      <c r="K5929"/>
      <c r="L5929"/>
      <c r="M5929"/>
      <c r="N5929"/>
      <c r="O5929"/>
      <c r="P5929"/>
      <c r="Q5929"/>
      <c r="R5929"/>
      <c r="S5929"/>
      <c r="T5929"/>
      <c r="U5929"/>
      <c r="V5929"/>
      <c r="W5929"/>
      <c r="X5929"/>
      <c r="Y5929"/>
      <c r="Z5929"/>
      <c r="AA5929"/>
      <c r="AB5929"/>
      <c r="AC5929"/>
      <c r="AD5929"/>
      <c r="AE5929"/>
      <c r="AF5929"/>
      <c r="AG5929"/>
      <c r="AH5929"/>
      <c r="AI5929"/>
      <c r="AJ5929"/>
      <c r="AK5929"/>
      <c r="AL5929"/>
      <c r="AM5929"/>
      <c r="AN5929"/>
      <c r="AO5929"/>
      <c r="AP5929"/>
      <c r="AQ5929"/>
      <c r="AR5929"/>
      <c r="AS5929"/>
      <c r="AT5929"/>
      <c r="AU5929"/>
      <c r="AV5929"/>
      <c r="AW5929"/>
      <c r="AX5929"/>
      <c r="AY5929"/>
      <c r="AZ5929"/>
      <c r="BA5929"/>
      <c r="BB5929"/>
      <c r="BC5929"/>
      <c r="BD5929"/>
      <c r="BE5929"/>
      <c r="BF5929"/>
      <c r="BG5929"/>
      <c r="BH5929"/>
      <c r="BI5929"/>
      <c r="BJ5929"/>
      <c r="BK5929"/>
      <c r="BL5929"/>
      <c r="BM5929"/>
      <c r="BN5929"/>
      <c r="BO5929"/>
      <c r="BP5929"/>
      <c r="BQ5929"/>
      <c r="BR5929"/>
      <c r="BS5929"/>
      <c r="BT5929"/>
      <c r="BU5929"/>
      <c r="BV5929"/>
      <c r="BW5929"/>
      <c r="BX5929"/>
      <c r="BY5929"/>
      <c r="BZ5929"/>
      <c r="CA5929"/>
      <c r="CB5929"/>
      <c r="CC5929"/>
      <c r="CD5929"/>
      <c r="CE5929"/>
      <c r="CF5929"/>
      <c r="CG5929"/>
      <c r="CH5929"/>
      <c r="CI5929"/>
      <c r="CJ5929"/>
      <c r="CK5929"/>
      <c r="CL5929"/>
      <c r="CM5929"/>
      <c r="CN5929"/>
      <c r="CO5929"/>
      <c r="CP5929"/>
      <c r="CQ5929"/>
      <c r="CR5929"/>
      <c r="CS5929"/>
      <c r="CT5929"/>
      <c r="CU5929"/>
      <c r="CV5929"/>
    </row>
    <row r="5930" spans="10:100" x14ac:dyDescent="0.25">
      <c r="J5930"/>
      <c r="K5930"/>
      <c r="L5930"/>
      <c r="M5930"/>
      <c r="N5930"/>
      <c r="O5930"/>
      <c r="P5930"/>
      <c r="Q5930"/>
      <c r="R5930"/>
      <c r="S5930"/>
      <c r="T5930"/>
      <c r="U5930"/>
      <c r="V5930"/>
      <c r="W5930"/>
      <c r="X5930"/>
      <c r="Y5930"/>
      <c r="Z5930"/>
      <c r="AA5930"/>
      <c r="AB5930"/>
      <c r="AC5930"/>
      <c r="AD5930"/>
      <c r="AE5930"/>
      <c r="AF5930"/>
      <c r="AG5930"/>
      <c r="AH5930"/>
      <c r="AI5930"/>
      <c r="AJ5930"/>
      <c r="AK5930"/>
      <c r="AL5930"/>
      <c r="AM5930"/>
      <c r="AN5930"/>
      <c r="AO5930"/>
      <c r="AP5930"/>
      <c r="AQ5930"/>
      <c r="AR5930"/>
      <c r="AS5930"/>
      <c r="AT5930"/>
      <c r="AU5930"/>
      <c r="AV5930"/>
      <c r="AW5930"/>
      <c r="AX5930"/>
      <c r="AY5930"/>
      <c r="AZ5930"/>
      <c r="BA5930"/>
      <c r="BB5930"/>
      <c r="BC5930"/>
      <c r="BD5930"/>
      <c r="BE5930"/>
      <c r="BF5930"/>
      <c r="BG5930"/>
      <c r="BH5930"/>
      <c r="BI5930"/>
      <c r="BJ5930"/>
      <c r="BK5930"/>
      <c r="BL5930"/>
      <c r="BM5930"/>
      <c r="BN5930"/>
      <c r="BO5930"/>
      <c r="BP5930"/>
      <c r="BQ5930"/>
      <c r="BR5930"/>
      <c r="BS5930"/>
      <c r="BT5930"/>
      <c r="BU5930"/>
      <c r="BV5930"/>
      <c r="BW5930"/>
      <c r="BX5930"/>
      <c r="BY5930"/>
      <c r="BZ5930"/>
      <c r="CA5930"/>
      <c r="CB5930"/>
      <c r="CC5930"/>
      <c r="CD5930"/>
      <c r="CE5930"/>
      <c r="CF5930"/>
      <c r="CG5930"/>
      <c r="CH5930"/>
      <c r="CI5930"/>
      <c r="CJ5930"/>
      <c r="CK5930"/>
      <c r="CL5930"/>
      <c r="CM5930"/>
      <c r="CN5930"/>
      <c r="CO5930"/>
      <c r="CP5930"/>
      <c r="CQ5930"/>
      <c r="CR5930"/>
      <c r="CS5930"/>
      <c r="CT5930"/>
      <c r="CU5930"/>
      <c r="CV5930"/>
    </row>
    <row r="5931" spans="10:100" x14ac:dyDescent="0.25">
      <c r="J5931"/>
      <c r="K5931"/>
      <c r="L5931"/>
      <c r="M5931"/>
      <c r="N5931"/>
      <c r="O5931"/>
      <c r="P5931"/>
      <c r="Q5931"/>
      <c r="R5931"/>
      <c r="S5931"/>
      <c r="T5931"/>
      <c r="U5931"/>
      <c r="V5931"/>
      <c r="W5931"/>
      <c r="X5931"/>
      <c r="Y5931"/>
      <c r="Z5931"/>
      <c r="AA5931"/>
      <c r="AB5931"/>
      <c r="AC5931"/>
      <c r="AD5931"/>
      <c r="AE5931"/>
      <c r="AF5931"/>
      <c r="AG5931"/>
      <c r="AH5931"/>
      <c r="AI5931"/>
      <c r="AJ5931"/>
      <c r="AK5931"/>
      <c r="AL5931"/>
      <c r="AM5931"/>
      <c r="AN5931"/>
      <c r="AO5931"/>
      <c r="AP5931"/>
      <c r="AQ5931"/>
      <c r="AR5931"/>
      <c r="AS5931"/>
      <c r="AT5931"/>
      <c r="AU5931"/>
      <c r="AV5931"/>
      <c r="AW5931"/>
      <c r="AX5931"/>
      <c r="AY5931"/>
      <c r="AZ5931"/>
      <c r="BA5931"/>
      <c r="BB5931"/>
      <c r="BC5931"/>
      <c r="BD5931"/>
      <c r="BE5931"/>
      <c r="BF5931"/>
      <c r="BG5931"/>
      <c r="BH5931"/>
      <c r="BI5931"/>
      <c r="BJ5931"/>
      <c r="BK5931"/>
      <c r="BL5931"/>
      <c r="BM5931"/>
      <c r="BN5931"/>
      <c r="BO5931"/>
      <c r="BP5931"/>
      <c r="BQ5931"/>
      <c r="BR5931"/>
      <c r="BS5931"/>
      <c r="BT5931"/>
      <c r="BU5931"/>
      <c r="BV5931"/>
      <c r="BW5931"/>
      <c r="BX5931"/>
      <c r="BY5931"/>
      <c r="BZ5931"/>
      <c r="CA5931"/>
      <c r="CB5931"/>
      <c r="CC5931"/>
      <c r="CD5931"/>
      <c r="CE5931"/>
      <c r="CF5931"/>
      <c r="CG5931"/>
      <c r="CH5931"/>
      <c r="CI5931"/>
      <c r="CJ5931"/>
      <c r="CK5931"/>
      <c r="CL5931"/>
      <c r="CM5931"/>
      <c r="CN5931"/>
      <c r="CO5931"/>
      <c r="CP5931"/>
      <c r="CQ5931"/>
      <c r="CR5931"/>
      <c r="CS5931"/>
      <c r="CT5931"/>
      <c r="CU5931"/>
      <c r="CV5931"/>
    </row>
    <row r="5932" spans="10:100" x14ac:dyDescent="0.25">
      <c r="J5932"/>
      <c r="K5932"/>
      <c r="L5932"/>
      <c r="M5932"/>
      <c r="N5932"/>
      <c r="O5932"/>
      <c r="P5932"/>
      <c r="Q5932"/>
      <c r="R5932"/>
      <c r="S5932"/>
      <c r="T5932"/>
      <c r="U5932"/>
      <c r="V5932"/>
      <c r="W5932"/>
      <c r="X5932"/>
      <c r="Y5932"/>
      <c r="Z5932"/>
      <c r="AA5932"/>
      <c r="AB5932"/>
      <c r="AC5932"/>
      <c r="AD5932"/>
      <c r="AE5932"/>
      <c r="AF5932"/>
      <c r="AG5932"/>
      <c r="AH5932"/>
      <c r="AI5932"/>
      <c r="AJ5932"/>
      <c r="AK5932"/>
      <c r="AL5932"/>
      <c r="AM5932"/>
      <c r="AN5932"/>
      <c r="AO5932"/>
      <c r="AP5932"/>
      <c r="AQ5932"/>
      <c r="AR5932"/>
      <c r="AS5932"/>
      <c r="AT5932"/>
      <c r="AU5932"/>
      <c r="AV5932"/>
      <c r="AW5932"/>
      <c r="AX5932"/>
      <c r="AY5932"/>
      <c r="AZ5932"/>
      <c r="BA5932"/>
      <c r="BB5932"/>
      <c r="BC5932"/>
      <c r="BD5932"/>
      <c r="BE5932"/>
      <c r="BF5932"/>
      <c r="BG5932"/>
      <c r="BH5932"/>
      <c r="BI5932"/>
      <c r="BJ5932"/>
      <c r="BK5932"/>
      <c r="BL5932"/>
      <c r="BM5932"/>
      <c r="BN5932"/>
      <c r="BO5932"/>
      <c r="BP5932"/>
      <c r="BQ5932"/>
      <c r="BR5932"/>
      <c r="BS5932"/>
      <c r="BT5932"/>
      <c r="BU5932"/>
      <c r="BV5932"/>
      <c r="BW5932"/>
      <c r="BX5932"/>
      <c r="BY5932"/>
      <c r="BZ5932"/>
      <c r="CA5932"/>
      <c r="CB5932"/>
      <c r="CC5932"/>
      <c r="CD5932"/>
      <c r="CE5932"/>
      <c r="CF5932"/>
      <c r="CG5932"/>
      <c r="CH5932"/>
      <c r="CI5932"/>
      <c r="CJ5932"/>
      <c r="CK5932"/>
      <c r="CL5932"/>
      <c r="CM5932"/>
      <c r="CN5932"/>
      <c r="CO5932"/>
      <c r="CP5932"/>
      <c r="CQ5932"/>
      <c r="CR5932"/>
      <c r="CS5932"/>
      <c r="CT5932"/>
      <c r="CU5932"/>
      <c r="CV5932"/>
    </row>
    <row r="5933" spans="10:100" x14ac:dyDescent="0.25">
      <c r="J5933"/>
      <c r="K5933"/>
      <c r="L5933"/>
      <c r="M5933"/>
      <c r="N5933"/>
      <c r="O5933"/>
      <c r="P5933"/>
      <c r="Q5933"/>
      <c r="R5933"/>
      <c r="S5933"/>
      <c r="T5933"/>
      <c r="U5933"/>
      <c r="V5933"/>
      <c r="W5933"/>
      <c r="X5933"/>
      <c r="Y5933"/>
      <c r="Z5933"/>
      <c r="AA5933"/>
      <c r="AB5933"/>
      <c r="AC5933"/>
      <c r="AD5933"/>
      <c r="AE5933"/>
      <c r="AF5933"/>
      <c r="AG5933"/>
      <c r="AH5933"/>
      <c r="AI5933"/>
      <c r="AJ5933"/>
      <c r="AK5933"/>
      <c r="AL5933"/>
      <c r="AM5933"/>
      <c r="AN5933"/>
      <c r="AO5933"/>
      <c r="AP5933"/>
      <c r="AQ5933"/>
      <c r="AR5933"/>
      <c r="AS5933"/>
      <c r="AT5933"/>
      <c r="AU5933"/>
      <c r="AV5933"/>
      <c r="AW5933"/>
      <c r="AX5933"/>
      <c r="AY5933"/>
      <c r="AZ5933"/>
      <c r="BA5933"/>
      <c r="BB5933"/>
      <c r="BC5933"/>
      <c r="BD5933"/>
      <c r="BE5933"/>
      <c r="BF5933"/>
      <c r="BG5933"/>
      <c r="BH5933"/>
      <c r="BI5933"/>
      <c r="BJ5933"/>
      <c r="BK5933"/>
      <c r="BL5933"/>
      <c r="BM5933"/>
      <c r="BN5933"/>
      <c r="BO5933"/>
      <c r="BP5933"/>
      <c r="BQ5933"/>
      <c r="BR5933"/>
      <c r="BS5933"/>
      <c r="BT5933"/>
      <c r="BU5933"/>
      <c r="BV5933"/>
      <c r="BW5933"/>
      <c r="BX5933"/>
      <c r="BY5933"/>
      <c r="BZ5933"/>
      <c r="CA5933"/>
      <c r="CB5933"/>
      <c r="CC5933"/>
      <c r="CD5933"/>
      <c r="CE5933"/>
      <c r="CF5933"/>
      <c r="CG5933"/>
      <c r="CH5933"/>
      <c r="CI5933"/>
      <c r="CJ5933"/>
      <c r="CK5933"/>
      <c r="CL5933"/>
      <c r="CM5933"/>
      <c r="CN5933"/>
      <c r="CO5933"/>
      <c r="CP5933"/>
      <c r="CQ5933"/>
      <c r="CR5933"/>
      <c r="CS5933"/>
      <c r="CT5933"/>
      <c r="CU5933"/>
      <c r="CV5933"/>
    </row>
    <row r="5934" spans="10:100" x14ac:dyDescent="0.25">
      <c r="J5934"/>
      <c r="K5934"/>
      <c r="L5934"/>
      <c r="M5934"/>
      <c r="N5934"/>
      <c r="O5934"/>
      <c r="P5934"/>
      <c r="Q5934"/>
      <c r="R5934"/>
      <c r="S5934"/>
      <c r="T5934"/>
      <c r="U5934"/>
      <c r="V5934"/>
      <c r="W5934"/>
      <c r="X5934"/>
      <c r="Y5934"/>
      <c r="Z5934"/>
      <c r="AA5934"/>
      <c r="AB5934"/>
      <c r="AC5934"/>
      <c r="AD5934"/>
      <c r="AE5934"/>
      <c r="AF5934"/>
      <c r="AG5934"/>
      <c r="AH5934"/>
      <c r="AI5934"/>
      <c r="AJ5934"/>
      <c r="AK5934"/>
      <c r="AL5934"/>
      <c r="AM5934"/>
      <c r="AN5934"/>
      <c r="AO5934"/>
      <c r="AP5934"/>
      <c r="AQ5934"/>
      <c r="AR5934"/>
      <c r="AS5934"/>
      <c r="AT5934"/>
      <c r="AU5934"/>
      <c r="AV5934"/>
      <c r="AW5934"/>
      <c r="AX5934"/>
      <c r="AY5934"/>
      <c r="AZ5934"/>
      <c r="BA5934"/>
      <c r="BB5934"/>
      <c r="BC5934"/>
      <c r="BD5934"/>
      <c r="BE5934"/>
      <c r="BF5934"/>
      <c r="BG5934"/>
      <c r="BH5934"/>
      <c r="BI5934"/>
      <c r="BJ5934"/>
      <c r="BK5934"/>
      <c r="BL5934"/>
      <c r="BM5934"/>
      <c r="BN5934"/>
      <c r="BO5934"/>
      <c r="BP5934"/>
      <c r="BQ5934"/>
      <c r="BR5934"/>
      <c r="BS5934"/>
      <c r="BT5934"/>
      <c r="BU5934"/>
      <c r="BV5934"/>
      <c r="BW5934"/>
      <c r="BX5934"/>
      <c r="BY5934"/>
      <c r="BZ5934"/>
      <c r="CA5934"/>
      <c r="CB5934"/>
      <c r="CC5934"/>
      <c r="CD5934"/>
      <c r="CE5934"/>
      <c r="CF5934"/>
      <c r="CG5934"/>
      <c r="CH5934"/>
      <c r="CI5934"/>
      <c r="CJ5934"/>
      <c r="CK5934"/>
      <c r="CL5934"/>
      <c r="CM5934"/>
      <c r="CN5934"/>
      <c r="CO5934"/>
      <c r="CP5934"/>
      <c r="CQ5934"/>
      <c r="CR5934"/>
      <c r="CS5934"/>
      <c r="CT5934"/>
      <c r="CU5934"/>
      <c r="CV5934"/>
    </row>
    <row r="5935" spans="10:100" x14ac:dyDescent="0.25">
      <c r="J5935"/>
      <c r="K5935"/>
      <c r="L5935"/>
      <c r="M5935"/>
      <c r="N5935"/>
      <c r="O5935"/>
      <c r="P5935"/>
      <c r="Q5935"/>
      <c r="R5935"/>
      <c r="S5935"/>
      <c r="T5935"/>
      <c r="U5935"/>
      <c r="V5935"/>
      <c r="W5935"/>
      <c r="X5935"/>
      <c r="Y5935"/>
      <c r="Z5935"/>
      <c r="AA5935"/>
      <c r="AB5935"/>
      <c r="AC5935"/>
      <c r="AD5935"/>
      <c r="AE5935"/>
      <c r="AF5935"/>
      <c r="AG5935"/>
      <c r="AH5935"/>
      <c r="AI5935"/>
      <c r="AJ5935"/>
      <c r="AK5935"/>
      <c r="AL5935"/>
      <c r="AM5935"/>
      <c r="AN5935"/>
      <c r="AO5935"/>
      <c r="AP5935"/>
      <c r="AQ5935"/>
      <c r="AR5935"/>
      <c r="AS5935"/>
      <c r="AT5935"/>
      <c r="AU5935"/>
      <c r="AV5935"/>
      <c r="AW5935"/>
      <c r="AX5935"/>
      <c r="AY5935"/>
      <c r="AZ5935"/>
      <c r="BA5935"/>
      <c r="BB5935"/>
      <c r="BC5935"/>
      <c r="BD5935"/>
      <c r="BE5935"/>
      <c r="BF5935"/>
      <c r="BG5935"/>
      <c r="BH5935"/>
      <c r="BI5935"/>
      <c r="BJ5935"/>
      <c r="BK5935"/>
      <c r="BL5935"/>
      <c r="BM5935"/>
      <c r="BN5935"/>
      <c r="BO5935"/>
      <c r="BP5935"/>
      <c r="BQ5935"/>
      <c r="BR5935"/>
      <c r="BS5935"/>
      <c r="BT5935"/>
      <c r="BU5935"/>
      <c r="BV5935"/>
      <c r="BW5935"/>
      <c r="BX5935"/>
      <c r="BY5935"/>
      <c r="BZ5935"/>
      <c r="CA5935"/>
      <c r="CB5935"/>
      <c r="CC5935"/>
      <c r="CD5935"/>
      <c r="CE5935"/>
      <c r="CF5935"/>
      <c r="CG5935"/>
      <c r="CH5935"/>
      <c r="CI5935"/>
      <c r="CJ5935"/>
      <c r="CK5935"/>
      <c r="CL5935"/>
      <c r="CM5935"/>
      <c r="CN5935"/>
      <c r="CO5935"/>
      <c r="CP5935"/>
      <c r="CQ5935"/>
      <c r="CR5935"/>
      <c r="CS5935"/>
      <c r="CT5935"/>
      <c r="CU5935"/>
      <c r="CV5935"/>
    </row>
    <row r="5936" spans="10:100" x14ac:dyDescent="0.25">
      <c r="J5936"/>
      <c r="K5936"/>
      <c r="L5936"/>
      <c r="M5936"/>
      <c r="N5936"/>
      <c r="O5936"/>
      <c r="P5936"/>
      <c r="Q5936"/>
      <c r="R5936"/>
      <c r="S5936"/>
      <c r="T5936"/>
      <c r="U5936"/>
      <c r="V5936"/>
      <c r="W5936"/>
      <c r="X5936"/>
      <c r="Y5936"/>
      <c r="Z5936"/>
      <c r="AA5936"/>
      <c r="AB5936"/>
      <c r="AC5936"/>
      <c r="AD5936"/>
      <c r="AE5936"/>
      <c r="AF5936"/>
      <c r="AG5936"/>
      <c r="AH5936"/>
      <c r="AI5936"/>
      <c r="AJ5936"/>
      <c r="AK5936"/>
      <c r="AL5936"/>
      <c r="AM5936"/>
      <c r="AN5936"/>
      <c r="AO5936"/>
      <c r="AP5936"/>
      <c r="AQ5936"/>
      <c r="AR5936"/>
      <c r="AS5936"/>
      <c r="AT5936"/>
      <c r="AU5936"/>
      <c r="AV5936"/>
      <c r="AW5936"/>
      <c r="AX5936"/>
      <c r="AY5936"/>
      <c r="AZ5936"/>
      <c r="BA5936"/>
      <c r="BB5936"/>
      <c r="BC5936"/>
      <c r="BD5936"/>
      <c r="BE5936"/>
      <c r="BF5936"/>
      <c r="BG5936"/>
      <c r="BH5936"/>
      <c r="BI5936"/>
      <c r="BJ5936"/>
      <c r="BK5936"/>
      <c r="BL5936"/>
      <c r="BM5936"/>
      <c r="BN5936"/>
      <c r="BO5936"/>
      <c r="BP5936"/>
      <c r="BQ5936"/>
      <c r="BR5936"/>
      <c r="BS5936"/>
      <c r="BT5936"/>
      <c r="BU5936"/>
      <c r="BV5936"/>
      <c r="BW5936"/>
      <c r="BX5936"/>
      <c r="BY5936"/>
      <c r="BZ5936"/>
      <c r="CA5936"/>
      <c r="CB5936"/>
      <c r="CC5936"/>
      <c r="CD5936"/>
      <c r="CE5936"/>
      <c r="CF5936"/>
      <c r="CG5936"/>
      <c r="CH5936"/>
      <c r="CI5936"/>
      <c r="CJ5936"/>
      <c r="CK5936"/>
      <c r="CL5936"/>
      <c r="CM5936"/>
      <c r="CN5936"/>
      <c r="CO5936"/>
      <c r="CP5936"/>
      <c r="CQ5936"/>
      <c r="CR5936"/>
      <c r="CS5936"/>
      <c r="CT5936"/>
      <c r="CU5936"/>
      <c r="CV5936"/>
    </row>
    <row r="5937" spans="10:100" x14ac:dyDescent="0.25">
      <c r="J5937"/>
      <c r="K5937"/>
      <c r="L5937"/>
      <c r="M5937"/>
      <c r="N5937"/>
      <c r="O5937"/>
      <c r="P5937"/>
      <c r="Q5937"/>
      <c r="R5937"/>
      <c r="S5937"/>
      <c r="T5937"/>
      <c r="U5937"/>
      <c r="V5937"/>
      <c r="W5937"/>
      <c r="X5937"/>
      <c r="Y5937"/>
      <c r="Z5937"/>
      <c r="AA5937"/>
      <c r="AB5937"/>
      <c r="AC5937"/>
      <c r="AD5937"/>
      <c r="AE5937"/>
      <c r="AF5937"/>
      <c r="AG5937"/>
      <c r="AH5937"/>
      <c r="AI5937"/>
      <c r="AJ5937"/>
      <c r="AK5937"/>
      <c r="AL5937"/>
      <c r="AM5937"/>
      <c r="AN5937"/>
      <c r="AO5937"/>
      <c r="AP5937"/>
      <c r="AQ5937"/>
      <c r="AR5937"/>
      <c r="AS5937"/>
      <c r="AT5937"/>
      <c r="AU5937"/>
      <c r="AV5937"/>
      <c r="AW5937"/>
      <c r="AX5937"/>
      <c r="AY5937"/>
      <c r="AZ5937"/>
      <c r="BA5937"/>
      <c r="BB5937"/>
      <c r="BC5937"/>
      <c r="BD5937"/>
      <c r="BE5937"/>
      <c r="BF5937"/>
      <c r="BG5937"/>
      <c r="BH5937"/>
      <c r="BI5937"/>
      <c r="BJ5937"/>
      <c r="BK5937"/>
      <c r="BL5937"/>
      <c r="BM5937"/>
      <c r="BN5937"/>
      <c r="BO5937"/>
      <c r="BP5937"/>
      <c r="BQ5937"/>
      <c r="BR5937"/>
      <c r="BS5937"/>
      <c r="BT5937"/>
      <c r="BU5937"/>
      <c r="BV5937"/>
      <c r="BW5937"/>
      <c r="BX5937"/>
      <c r="BY5937"/>
      <c r="BZ5937"/>
      <c r="CA5937"/>
      <c r="CB5937"/>
      <c r="CC5937"/>
      <c r="CD5937"/>
      <c r="CE5937"/>
      <c r="CF5937"/>
      <c r="CG5937"/>
      <c r="CH5937"/>
      <c r="CI5937"/>
      <c r="CJ5937"/>
      <c r="CK5937"/>
      <c r="CL5937"/>
      <c r="CM5937"/>
      <c r="CN5937"/>
      <c r="CO5937"/>
      <c r="CP5937"/>
      <c r="CQ5937"/>
      <c r="CR5937"/>
      <c r="CS5937"/>
      <c r="CT5937"/>
      <c r="CU5937"/>
      <c r="CV5937"/>
    </row>
    <row r="5938" spans="10:100" x14ac:dyDescent="0.25">
      <c r="J5938"/>
      <c r="K5938"/>
      <c r="L5938"/>
      <c r="M5938"/>
      <c r="N5938"/>
      <c r="O5938"/>
      <c r="P5938"/>
      <c r="Q5938"/>
      <c r="R5938"/>
      <c r="S5938"/>
      <c r="T5938"/>
      <c r="U5938"/>
      <c r="V5938"/>
      <c r="W5938"/>
      <c r="X5938"/>
      <c r="Y5938"/>
      <c r="Z5938"/>
      <c r="AA5938"/>
      <c r="AB5938"/>
      <c r="AC5938"/>
      <c r="AD5938"/>
      <c r="AE5938"/>
      <c r="AF5938"/>
      <c r="AG5938"/>
      <c r="AH5938"/>
      <c r="AI5938"/>
      <c r="AJ5938"/>
      <c r="AK5938"/>
      <c r="AL5938"/>
      <c r="AM5938"/>
      <c r="AN5938"/>
      <c r="AO5938"/>
      <c r="AP5938"/>
      <c r="AQ5938"/>
      <c r="AR5938"/>
      <c r="AS5938"/>
      <c r="AT5938"/>
      <c r="AU5938"/>
      <c r="AV5938"/>
      <c r="AW5938"/>
      <c r="AX5938"/>
      <c r="AY5938"/>
      <c r="AZ5938"/>
      <c r="BA5938"/>
      <c r="BB5938"/>
      <c r="BC5938"/>
      <c r="BD5938"/>
      <c r="BE5938"/>
      <c r="BF5938"/>
      <c r="BG5938"/>
      <c r="BH5938"/>
      <c r="BI5938"/>
      <c r="BJ5938"/>
      <c r="BK5938"/>
      <c r="BL5938"/>
      <c r="BM5938"/>
      <c r="BN5938"/>
      <c r="BO5938"/>
      <c r="BP5938"/>
      <c r="BQ5938"/>
      <c r="BR5938"/>
      <c r="BS5938"/>
      <c r="BT5938"/>
      <c r="BU5938"/>
      <c r="BV5938"/>
      <c r="BW5938"/>
      <c r="BX5938"/>
      <c r="BY5938"/>
      <c r="BZ5938"/>
      <c r="CA5938"/>
      <c r="CB5938"/>
      <c r="CC5938"/>
      <c r="CD5938"/>
      <c r="CE5938"/>
      <c r="CF5938"/>
      <c r="CG5938"/>
      <c r="CH5938"/>
      <c r="CI5938"/>
      <c r="CJ5938"/>
      <c r="CK5938"/>
      <c r="CL5938"/>
      <c r="CM5938"/>
      <c r="CN5938"/>
      <c r="CO5938"/>
      <c r="CP5938"/>
      <c r="CQ5938"/>
      <c r="CR5938"/>
      <c r="CS5938"/>
      <c r="CT5938"/>
      <c r="CU5938"/>
      <c r="CV5938"/>
    </row>
    <row r="5939" spans="10:100" x14ac:dyDescent="0.25">
      <c r="J5939"/>
      <c r="K5939"/>
      <c r="L5939"/>
      <c r="M5939"/>
      <c r="N5939"/>
      <c r="O5939"/>
      <c r="P5939"/>
      <c r="Q5939"/>
      <c r="R5939"/>
      <c r="S5939"/>
      <c r="T5939"/>
      <c r="U5939"/>
      <c r="V5939"/>
      <c r="W5939"/>
      <c r="X5939"/>
      <c r="Y5939"/>
      <c r="Z5939"/>
      <c r="AA5939"/>
      <c r="AB5939"/>
      <c r="AC5939"/>
      <c r="AD5939"/>
      <c r="AE5939"/>
      <c r="AF5939"/>
      <c r="AG5939"/>
      <c r="AH5939"/>
      <c r="AI5939"/>
      <c r="AJ5939"/>
      <c r="AK5939"/>
      <c r="AL5939"/>
      <c r="AM5939"/>
      <c r="AN5939"/>
      <c r="AO5939"/>
      <c r="AP5939"/>
      <c r="AQ5939"/>
      <c r="AR5939"/>
      <c r="AS5939"/>
      <c r="AT5939"/>
      <c r="AU5939"/>
      <c r="AV5939"/>
      <c r="AW5939"/>
      <c r="AX5939"/>
      <c r="AY5939"/>
      <c r="AZ5939"/>
      <c r="BA5939"/>
      <c r="BB5939"/>
      <c r="BC5939"/>
      <c r="BD5939"/>
      <c r="BE5939"/>
      <c r="BF5939"/>
      <c r="BG5939"/>
      <c r="BH5939"/>
      <c r="BI5939"/>
      <c r="BJ5939"/>
      <c r="BK5939"/>
      <c r="BL5939"/>
      <c r="BM5939"/>
      <c r="BN5939"/>
      <c r="BO5939"/>
      <c r="BP5939"/>
      <c r="BQ5939"/>
      <c r="BR5939"/>
      <c r="BS5939"/>
      <c r="BT5939"/>
      <c r="BU5939"/>
      <c r="BV5939"/>
      <c r="BW5939"/>
      <c r="BX5939"/>
      <c r="BY5939"/>
      <c r="BZ5939"/>
      <c r="CA5939"/>
      <c r="CB5939"/>
      <c r="CC5939"/>
      <c r="CD5939"/>
      <c r="CE5939"/>
      <c r="CF5939"/>
      <c r="CG5939"/>
      <c r="CH5939"/>
      <c r="CI5939"/>
      <c r="CJ5939"/>
      <c r="CK5939"/>
      <c r="CL5939"/>
      <c r="CM5939"/>
      <c r="CN5939"/>
      <c r="CO5939"/>
      <c r="CP5939"/>
      <c r="CQ5939"/>
      <c r="CR5939"/>
      <c r="CS5939"/>
      <c r="CT5939"/>
      <c r="CU5939"/>
      <c r="CV5939"/>
    </row>
    <row r="5940" spans="10:100" x14ac:dyDescent="0.25">
      <c r="J5940"/>
      <c r="K5940"/>
      <c r="L5940"/>
      <c r="M5940"/>
      <c r="N5940"/>
      <c r="O5940"/>
      <c r="P5940"/>
      <c r="Q5940"/>
      <c r="R5940"/>
      <c r="S5940"/>
      <c r="T5940"/>
      <c r="U5940"/>
      <c r="V5940"/>
      <c r="W5940"/>
      <c r="X5940"/>
      <c r="Y5940"/>
      <c r="Z5940"/>
      <c r="AA5940"/>
      <c r="AB5940"/>
      <c r="AC5940"/>
      <c r="AD5940"/>
      <c r="AE5940"/>
      <c r="AF5940"/>
      <c r="AG5940"/>
      <c r="AH5940"/>
      <c r="AI5940"/>
      <c r="AJ5940"/>
      <c r="AK5940"/>
      <c r="AL5940"/>
      <c r="AM5940"/>
      <c r="AN5940"/>
      <c r="AO5940"/>
      <c r="AP5940"/>
      <c r="AQ5940"/>
      <c r="AR5940"/>
      <c r="AS5940"/>
      <c r="AT5940"/>
      <c r="AU5940"/>
      <c r="AV5940"/>
      <c r="AW5940"/>
      <c r="AX5940"/>
      <c r="AY5940"/>
      <c r="AZ5940"/>
      <c r="BA5940"/>
      <c r="BB5940"/>
      <c r="BC5940"/>
      <c r="BD5940"/>
      <c r="BE5940"/>
      <c r="BF5940"/>
      <c r="BG5940"/>
      <c r="BH5940"/>
      <c r="BI5940"/>
      <c r="BJ5940"/>
      <c r="BK5940"/>
      <c r="BL5940"/>
      <c r="BM5940"/>
      <c r="BN5940"/>
      <c r="BO5940"/>
      <c r="BP5940"/>
      <c r="BQ5940"/>
      <c r="BR5940"/>
      <c r="BS5940"/>
      <c r="BT5940"/>
      <c r="BU5940"/>
      <c r="BV5940"/>
      <c r="BW5940"/>
      <c r="BX5940"/>
      <c r="BY5940"/>
      <c r="BZ5940"/>
      <c r="CA5940"/>
      <c r="CB5940"/>
      <c r="CC5940"/>
      <c r="CD5940"/>
      <c r="CE5940"/>
      <c r="CF5940"/>
      <c r="CG5940"/>
      <c r="CH5940"/>
      <c r="CI5940"/>
      <c r="CJ5940"/>
      <c r="CK5940"/>
      <c r="CL5940"/>
      <c r="CM5940"/>
      <c r="CN5940"/>
      <c r="CO5940"/>
      <c r="CP5940"/>
      <c r="CQ5940"/>
      <c r="CR5940"/>
      <c r="CS5940"/>
      <c r="CT5940"/>
      <c r="CU5940"/>
      <c r="CV5940"/>
    </row>
    <row r="5941" spans="10:100" x14ac:dyDescent="0.25">
      <c r="J5941"/>
      <c r="K5941"/>
      <c r="L5941"/>
      <c r="M5941"/>
      <c r="N5941"/>
      <c r="O5941"/>
      <c r="P5941"/>
      <c r="Q5941"/>
      <c r="R5941"/>
      <c r="S5941"/>
      <c r="T5941"/>
      <c r="U5941"/>
      <c r="V5941"/>
      <c r="W5941"/>
      <c r="X5941"/>
      <c r="Y5941"/>
      <c r="Z5941"/>
      <c r="AA5941"/>
      <c r="AB5941"/>
      <c r="AC5941"/>
      <c r="AD5941"/>
      <c r="AE5941"/>
      <c r="AF5941"/>
      <c r="AG5941"/>
      <c r="AH5941"/>
      <c r="AI5941"/>
      <c r="AJ5941"/>
      <c r="AK5941"/>
      <c r="AL5941"/>
      <c r="AM5941"/>
      <c r="AN5941"/>
      <c r="AO5941"/>
      <c r="AP5941"/>
      <c r="AQ5941"/>
      <c r="AR5941"/>
      <c r="AS5941"/>
      <c r="AT5941"/>
      <c r="AU5941"/>
      <c r="AV5941"/>
      <c r="AW5941"/>
      <c r="AX5941"/>
      <c r="AY5941"/>
      <c r="AZ5941"/>
      <c r="BA5941"/>
      <c r="BB5941"/>
      <c r="BC5941"/>
      <c r="BD5941"/>
      <c r="BE5941"/>
      <c r="BF5941"/>
      <c r="BG5941"/>
      <c r="BH5941"/>
      <c r="BI5941"/>
      <c r="BJ5941"/>
      <c r="BK5941"/>
      <c r="BL5941"/>
      <c r="BM5941"/>
      <c r="BN5941"/>
      <c r="BO5941"/>
      <c r="BP5941"/>
      <c r="BQ5941"/>
      <c r="BR5941"/>
      <c r="BS5941"/>
      <c r="BT5941"/>
      <c r="BU5941"/>
      <c r="BV5941"/>
      <c r="BW5941"/>
      <c r="BX5941"/>
      <c r="BY5941"/>
      <c r="BZ5941"/>
      <c r="CA5941"/>
      <c r="CB5941"/>
      <c r="CC5941"/>
      <c r="CD5941"/>
      <c r="CE5941"/>
      <c r="CF5941"/>
      <c r="CG5941"/>
      <c r="CH5941"/>
      <c r="CI5941"/>
      <c r="CJ5941"/>
      <c r="CK5941"/>
      <c r="CL5941"/>
      <c r="CM5941"/>
      <c r="CN5941"/>
      <c r="CO5941"/>
      <c r="CP5941"/>
      <c r="CQ5941"/>
      <c r="CR5941"/>
      <c r="CS5941"/>
      <c r="CT5941"/>
      <c r="CU5941"/>
      <c r="CV5941"/>
    </row>
    <row r="5942" spans="10:100" x14ac:dyDescent="0.25">
      <c r="J5942"/>
      <c r="K5942"/>
      <c r="L5942"/>
      <c r="M5942"/>
      <c r="N5942"/>
      <c r="O5942"/>
      <c r="P5942"/>
      <c r="Q5942"/>
      <c r="R5942"/>
      <c r="S5942"/>
      <c r="T5942"/>
      <c r="U5942"/>
      <c r="V5942"/>
      <c r="W5942"/>
      <c r="X5942"/>
      <c r="Y5942"/>
      <c r="Z5942"/>
      <c r="AA5942"/>
      <c r="AB5942"/>
      <c r="AC5942"/>
      <c r="AD5942"/>
      <c r="AE5942"/>
      <c r="AF5942"/>
      <c r="AG5942"/>
      <c r="AH5942"/>
      <c r="AI5942"/>
      <c r="AJ5942"/>
      <c r="AK5942"/>
      <c r="AL5942"/>
      <c r="AM5942"/>
      <c r="AN5942"/>
      <c r="AO5942"/>
      <c r="AP5942"/>
      <c r="AQ5942"/>
      <c r="AR5942"/>
      <c r="AS5942"/>
      <c r="AT5942"/>
      <c r="AU5942"/>
      <c r="AV5942"/>
      <c r="AW5942"/>
      <c r="AX5942"/>
      <c r="AY5942"/>
      <c r="AZ5942"/>
      <c r="BA5942"/>
      <c r="BB5942"/>
      <c r="BC5942"/>
      <c r="BD5942"/>
      <c r="BE5942"/>
      <c r="BF5942"/>
      <c r="BG5942"/>
      <c r="BH5942"/>
      <c r="BI5942"/>
      <c r="BJ5942"/>
      <c r="BK5942"/>
      <c r="BL5942"/>
      <c r="BM5942"/>
      <c r="BN5942"/>
      <c r="BO5942"/>
      <c r="BP5942"/>
      <c r="BQ5942"/>
      <c r="BR5942"/>
      <c r="BS5942"/>
      <c r="BT5942"/>
      <c r="BU5942"/>
      <c r="BV5942"/>
      <c r="BW5942"/>
      <c r="BX5942"/>
      <c r="BY5942"/>
      <c r="BZ5942"/>
      <c r="CA5942"/>
      <c r="CB5942"/>
      <c r="CC5942"/>
      <c r="CD5942"/>
      <c r="CE5942"/>
      <c r="CF5942"/>
      <c r="CG5942"/>
      <c r="CH5942"/>
      <c r="CI5942"/>
      <c r="CJ5942"/>
      <c r="CK5942"/>
      <c r="CL5942"/>
      <c r="CM5942"/>
      <c r="CN5942"/>
      <c r="CO5942"/>
      <c r="CP5942"/>
      <c r="CQ5942"/>
      <c r="CR5942"/>
      <c r="CS5942"/>
      <c r="CT5942"/>
      <c r="CU5942"/>
      <c r="CV5942"/>
    </row>
    <row r="5943" spans="10:100" x14ac:dyDescent="0.25">
      <c r="J5943"/>
      <c r="K5943"/>
      <c r="L5943"/>
      <c r="M5943"/>
      <c r="N5943"/>
      <c r="O5943"/>
      <c r="P5943"/>
      <c r="Q5943"/>
      <c r="R5943"/>
      <c r="S5943"/>
      <c r="T5943"/>
      <c r="U5943"/>
      <c r="V5943"/>
      <c r="W5943"/>
      <c r="X5943"/>
      <c r="Y5943"/>
      <c r="Z5943"/>
      <c r="AA5943"/>
      <c r="AB5943"/>
      <c r="AC5943"/>
      <c r="AD5943"/>
      <c r="AE5943"/>
      <c r="AF5943"/>
      <c r="AG5943"/>
      <c r="AH5943"/>
      <c r="AI5943"/>
      <c r="AJ5943"/>
      <c r="AK5943"/>
      <c r="AL5943"/>
      <c r="AM5943"/>
      <c r="AN5943"/>
      <c r="AO5943"/>
      <c r="AP5943"/>
      <c r="AQ5943"/>
      <c r="AR5943"/>
      <c r="AS5943"/>
      <c r="AT5943"/>
      <c r="AU5943"/>
      <c r="AV5943"/>
      <c r="AW5943"/>
      <c r="AX5943"/>
      <c r="AY5943"/>
      <c r="AZ5943"/>
      <c r="BA5943"/>
      <c r="BB5943"/>
      <c r="BC5943"/>
      <c r="BD5943"/>
      <c r="BE5943"/>
      <c r="BF5943"/>
      <c r="BG5943"/>
      <c r="BH5943"/>
      <c r="BI5943"/>
      <c r="BJ5943"/>
      <c r="BK5943"/>
      <c r="BL5943"/>
      <c r="BM5943"/>
      <c r="BN5943"/>
      <c r="BO5943"/>
      <c r="BP5943"/>
      <c r="BQ5943"/>
      <c r="BR5943"/>
      <c r="BS5943"/>
      <c r="BT5943"/>
      <c r="BU5943"/>
      <c r="BV5943"/>
      <c r="BW5943"/>
      <c r="BX5943"/>
      <c r="BY5943"/>
      <c r="BZ5943"/>
      <c r="CA5943"/>
      <c r="CB5943"/>
      <c r="CC5943"/>
      <c r="CD5943"/>
      <c r="CE5943"/>
      <c r="CF5943"/>
      <c r="CG5943"/>
      <c r="CH5943"/>
      <c r="CI5943"/>
      <c r="CJ5943"/>
      <c r="CK5943"/>
      <c r="CL5943"/>
      <c r="CM5943"/>
      <c r="CN5943"/>
      <c r="CO5943"/>
      <c r="CP5943"/>
      <c r="CQ5943"/>
      <c r="CR5943"/>
      <c r="CS5943"/>
      <c r="CT5943"/>
      <c r="CU5943"/>
      <c r="CV5943"/>
    </row>
    <row r="5944" spans="10:100" x14ac:dyDescent="0.25">
      <c r="J5944"/>
      <c r="K5944"/>
      <c r="L5944"/>
      <c r="M5944"/>
      <c r="N5944"/>
      <c r="O5944"/>
      <c r="P5944"/>
      <c r="Q5944"/>
      <c r="R5944"/>
      <c r="S5944"/>
      <c r="T5944"/>
      <c r="U5944"/>
      <c r="V5944"/>
      <c r="W5944"/>
      <c r="X5944"/>
      <c r="Y5944"/>
      <c r="Z5944"/>
      <c r="AA5944"/>
      <c r="AB5944"/>
      <c r="AC5944"/>
      <c r="AD5944"/>
      <c r="AE5944"/>
      <c r="AF5944"/>
      <c r="AG5944"/>
      <c r="AH5944"/>
      <c r="AI5944"/>
      <c r="AJ5944"/>
      <c r="AK5944"/>
      <c r="AL5944"/>
      <c r="AM5944"/>
      <c r="AN5944"/>
      <c r="AO5944"/>
      <c r="AP5944"/>
      <c r="AQ5944"/>
      <c r="AR5944"/>
      <c r="AS5944"/>
      <c r="AT5944"/>
      <c r="AU5944"/>
      <c r="AV5944"/>
      <c r="AW5944"/>
      <c r="AX5944"/>
      <c r="AY5944"/>
      <c r="AZ5944"/>
      <c r="BA5944"/>
      <c r="BB5944"/>
      <c r="BC5944"/>
      <c r="BD5944"/>
      <c r="BE5944"/>
      <c r="BF5944"/>
      <c r="BG5944"/>
      <c r="BH5944"/>
      <c r="BI5944"/>
      <c r="BJ5944"/>
      <c r="BK5944"/>
      <c r="BL5944"/>
      <c r="BM5944"/>
      <c r="BN5944"/>
      <c r="BO5944"/>
      <c r="BP5944"/>
      <c r="BQ5944"/>
      <c r="BR5944"/>
      <c r="BS5944"/>
      <c r="BT5944"/>
      <c r="BU5944"/>
      <c r="BV5944"/>
      <c r="BW5944"/>
      <c r="BX5944"/>
      <c r="BY5944"/>
      <c r="BZ5944"/>
      <c r="CA5944"/>
      <c r="CB5944"/>
      <c r="CC5944"/>
      <c r="CD5944"/>
      <c r="CE5944"/>
      <c r="CF5944"/>
      <c r="CG5944"/>
      <c r="CH5944"/>
      <c r="CI5944"/>
      <c r="CJ5944"/>
      <c r="CK5944"/>
      <c r="CL5944"/>
      <c r="CM5944"/>
      <c r="CN5944"/>
      <c r="CO5944"/>
      <c r="CP5944"/>
      <c r="CQ5944"/>
      <c r="CR5944"/>
      <c r="CS5944"/>
      <c r="CT5944"/>
      <c r="CU5944"/>
      <c r="CV5944"/>
    </row>
    <row r="5945" spans="10:100" x14ac:dyDescent="0.25">
      <c r="J5945"/>
      <c r="K5945"/>
      <c r="L5945"/>
      <c r="M5945"/>
      <c r="N5945"/>
      <c r="O5945"/>
      <c r="P5945"/>
      <c r="Q5945"/>
      <c r="R5945"/>
      <c r="S5945"/>
      <c r="T5945"/>
      <c r="U5945"/>
      <c r="V5945"/>
      <c r="W5945"/>
      <c r="X5945"/>
      <c r="Y5945"/>
      <c r="Z5945"/>
      <c r="AA5945"/>
      <c r="AB5945"/>
      <c r="AC5945"/>
      <c r="AD5945"/>
      <c r="AE5945"/>
      <c r="AF5945"/>
      <c r="AG5945"/>
      <c r="AH5945"/>
      <c r="AI5945"/>
      <c r="AJ5945"/>
      <c r="AK5945"/>
      <c r="AL5945"/>
      <c r="AM5945"/>
      <c r="AN5945"/>
      <c r="AO5945"/>
      <c r="AP5945"/>
      <c r="AQ5945"/>
      <c r="AR5945"/>
      <c r="AS5945"/>
      <c r="AT5945"/>
      <c r="AU5945"/>
      <c r="AV5945"/>
      <c r="AW5945"/>
      <c r="AX5945"/>
      <c r="AY5945"/>
      <c r="AZ5945"/>
      <c r="BA5945"/>
      <c r="BB5945"/>
      <c r="BC5945"/>
      <c r="BD5945"/>
      <c r="BE5945"/>
      <c r="BF5945"/>
      <c r="BG5945"/>
      <c r="BH5945"/>
      <c r="BI5945"/>
      <c r="BJ5945"/>
      <c r="BK5945"/>
      <c r="BL5945"/>
      <c r="BM5945"/>
      <c r="BN5945"/>
      <c r="BO5945"/>
      <c r="BP5945"/>
      <c r="BQ5945"/>
      <c r="BR5945"/>
      <c r="BS5945"/>
      <c r="BT5945"/>
      <c r="BU5945"/>
      <c r="BV5945"/>
      <c r="BW5945"/>
      <c r="BX5945"/>
      <c r="BY5945"/>
      <c r="BZ5945"/>
      <c r="CA5945"/>
      <c r="CB5945"/>
      <c r="CC5945"/>
      <c r="CD5945"/>
      <c r="CE5945"/>
      <c r="CF5945"/>
      <c r="CG5945"/>
      <c r="CH5945"/>
      <c r="CI5945"/>
      <c r="CJ5945"/>
      <c r="CK5945"/>
      <c r="CL5945"/>
      <c r="CM5945"/>
      <c r="CN5945"/>
      <c r="CO5945"/>
      <c r="CP5945"/>
      <c r="CQ5945"/>
      <c r="CR5945"/>
      <c r="CS5945"/>
      <c r="CT5945"/>
      <c r="CU5945"/>
      <c r="CV5945"/>
    </row>
    <row r="5946" spans="10:100" x14ac:dyDescent="0.25">
      <c r="J5946"/>
      <c r="K5946"/>
      <c r="L5946"/>
      <c r="M5946"/>
      <c r="N5946"/>
      <c r="O5946"/>
      <c r="P5946"/>
      <c r="Q5946"/>
      <c r="R5946"/>
      <c r="S5946"/>
      <c r="T5946"/>
      <c r="U5946"/>
      <c r="V5946"/>
      <c r="W5946"/>
      <c r="X5946"/>
      <c r="Y5946"/>
      <c r="Z5946"/>
      <c r="AA5946"/>
      <c r="AB5946"/>
      <c r="AC5946"/>
      <c r="AD5946"/>
      <c r="AE5946"/>
      <c r="AF5946"/>
      <c r="AG5946"/>
      <c r="AH5946"/>
      <c r="AI5946"/>
      <c r="AJ5946"/>
      <c r="AK5946"/>
      <c r="AL5946"/>
      <c r="AM5946"/>
      <c r="AN5946"/>
      <c r="AO5946"/>
      <c r="AP5946"/>
      <c r="AQ5946"/>
      <c r="AR5946"/>
      <c r="AS5946"/>
      <c r="AT5946"/>
      <c r="AU5946"/>
      <c r="AV5946"/>
      <c r="AW5946"/>
      <c r="AX5946"/>
      <c r="AY5946"/>
      <c r="AZ5946"/>
      <c r="BA5946"/>
      <c r="BB5946"/>
      <c r="BC5946"/>
      <c r="BD5946"/>
      <c r="BE5946"/>
      <c r="BF5946"/>
      <c r="BG5946"/>
      <c r="BH5946"/>
      <c r="BI5946"/>
      <c r="BJ5946"/>
      <c r="BK5946"/>
      <c r="BL5946"/>
      <c r="BM5946"/>
      <c r="BN5946"/>
      <c r="BO5946"/>
      <c r="BP5946"/>
      <c r="BQ5946"/>
      <c r="BR5946"/>
      <c r="BS5946"/>
      <c r="BT5946"/>
      <c r="BU5946"/>
      <c r="BV5946"/>
      <c r="BW5946"/>
      <c r="BX5946"/>
      <c r="BY5946"/>
      <c r="BZ5946"/>
      <c r="CA5946"/>
      <c r="CB5946"/>
      <c r="CC5946"/>
      <c r="CD5946"/>
      <c r="CE5946"/>
      <c r="CF5946"/>
      <c r="CG5946"/>
      <c r="CH5946"/>
      <c r="CI5946"/>
      <c r="CJ5946"/>
      <c r="CK5946"/>
      <c r="CL5946"/>
      <c r="CM5946"/>
      <c r="CN5946"/>
      <c r="CO5946"/>
      <c r="CP5946"/>
      <c r="CQ5946"/>
      <c r="CR5946"/>
      <c r="CS5946"/>
      <c r="CT5946"/>
      <c r="CU5946"/>
      <c r="CV5946"/>
    </row>
    <row r="5947" spans="10:100" x14ac:dyDescent="0.25">
      <c r="J5947"/>
      <c r="K5947"/>
      <c r="L5947"/>
      <c r="M5947"/>
      <c r="N5947"/>
      <c r="O5947"/>
      <c r="P5947"/>
      <c r="Q5947"/>
      <c r="R5947"/>
      <c r="S5947"/>
      <c r="T5947"/>
      <c r="U5947"/>
      <c r="V5947"/>
      <c r="W5947"/>
      <c r="X5947"/>
      <c r="Y5947"/>
      <c r="Z5947"/>
      <c r="AA5947"/>
      <c r="AB5947"/>
      <c r="AC5947"/>
      <c r="AD5947"/>
      <c r="AE5947"/>
      <c r="AF5947"/>
      <c r="AG5947"/>
      <c r="AH5947"/>
      <c r="AI5947"/>
      <c r="AJ5947"/>
      <c r="AK5947"/>
      <c r="AL5947"/>
      <c r="AM5947"/>
      <c r="AN5947"/>
      <c r="AO5947"/>
      <c r="AP5947"/>
      <c r="AQ5947"/>
      <c r="AR5947"/>
      <c r="AS5947"/>
      <c r="AT5947"/>
      <c r="AU5947"/>
      <c r="AV5947"/>
      <c r="AW5947"/>
      <c r="AX5947"/>
      <c r="AY5947"/>
      <c r="AZ5947"/>
      <c r="BA5947"/>
      <c r="BB5947"/>
      <c r="BC5947"/>
      <c r="BD5947"/>
      <c r="BE5947"/>
      <c r="BF5947"/>
      <c r="BG5947"/>
      <c r="BH5947"/>
      <c r="BI5947"/>
      <c r="BJ5947"/>
      <c r="BK5947"/>
      <c r="BL5947"/>
      <c r="BM5947"/>
      <c r="BN5947"/>
      <c r="BO5947"/>
      <c r="BP5947"/>
      <c r="BQ5947"/>
      <c r="BR5947"/>
      <c r="BS5947"/>
      <c r="BT5947"/>
      <c r="BU5947"/>
      <c r="BV5947"/>
      <c r="BW5947"/>
      <c r="BX5947"/>
      <c r="BY5947"/>
      <c r="BZ5947"/>
      <c r="CA5947"/>
      <c r="CB5947"/>
      <c r="CC5947"/>
      <c r="CD5947"/>
      <c r="CE5947"/>
      <c r="CF5947"/>
      <c r="CG5947"/>
      <c r="CH5947"/>
      <c r="CI5947"/>
      <c r="CJ5947"/>
      <c r="CK5947"/>
      <c r="CL5947"/>
      <c r="CM5947"/>
      <c r="CN5947"/>
      <c r="CO5947"/>
      <c r="CP5947"/>
      <c r="CQ5947"/>
      <c r="CR5947"/>
      <c r="CS5947"/>
      <c r="CT5947"/>
      <c r="CU5947"/>
      <c r="CV5947"/>
    </row>
    <row r="5948" spans="10:100" x14ac:dyDescent="0.25">
      <c r="J5948"/>
      <c r="K5948"/>
      <c r="L5948"/>
      <c r="M5948"/>
      <c r="N5948"/>
      <c r="O5948"/>
      <c r="P5948"/>
      <c r="Q5948"/>
      <c r="R5948"/>
      <c r="S5948"/>
      <c r="T5948"/>
      <c r="U5948"/>
      <c r="V5948"/>
      <c r="W5948"/>
      <c r="X5948"/>
      <c r="Y5948"/>
      <c r="Z5948"/>
      <c r="AA5948"/>
      <c r="AB5948"/>
      <c r="AC5948"/>
      <c r="AD5948"/>
      <c r="AE5948"/>
      <c r="AF5948"/>
      <c r="AG5948"/>
      <c r="AH5948"/>
      <c r="AI5948"/>
      <c r="AJ5948"/>
      <c r="AK5948"/>
      <c r="AL5948"/>
      <c r="AM5948"/>
      <c r="AN5948"/>
      <c r="AO5948"/>
      <c r="AP5948"/>
      <c r="AQ5948"/>
      <c r="AR5948"/>
      <c r="AS5948"/>
      <c r="AT5948"/>
      <c r="AU5948"/>
      <c r="AV5948"/>
      <c r="AW5948"/>
      <c r="AX5948"/>
      <c r="AY5948"/>
      <c r="AZ5948"/>
      <c r="BA5948"/>
      <c r="BB5948"/>
      <c r="BC5948"/>
      <c r="BD5948"/>
      <c r="BE5948"/>
      <c r="BF5948"/>
      <c r="BG5948"/>
      <c r="BH5948"/>
      <c r="BI5948"/>
      <c r="BJ5948"/>
      <c r="BK5948"/>
      <c r="BL5948"/>
      <c r="BM5948"/>
      <c r="BN5948"/>
      <c r="BO5948"/>
      <c r="BP5948"/>
      <c r="BQ5948"/>
      <c r="BR5948"/>
      <c r="BS5948"/>
      <c r="BT5948"/>
      <c r="BU5948"/>
      <c r="BV5948"/>
      <c r="BW5948"/>
      <c r="BX5948"/>
      <c r="BY5948"/>
      <c r="BZ5948"/>
      <c r="CA5948"/>
      <c r="CB5948"/>
      <c r="CC5948"/>
      <c r="CD5948"/>
      <c r="CE5948"/>
      <c r="CF5948"/>
      <c r="CG5948"/>
      <c r="CH5948"/>
      <c r="CI5948"/>
      <c r="CJ5948"/>
      <c r="CK5948"/>
      <c r="CL5948"/>
      <c r="CM5948"/>
      <c r="CN5948"/>
      <c r="CO5948"/>
      <c r="CP5948"/>
      <c r="CQ5948"/>
      <c r="CR5948"/>
      <c r="CS5948"/>
      <c r="CT5948"/>
      <c r="CU5948"/>
      <c r="CV5948"/>
    </row>
    <row r="5949" spans="10:100" x14ac:dyDescent="0.25">
      <c r="J5949"/>
      <c r="K5949"/>
      <c r="L5949"/>
      <c r="M5949"/>
      <c r="N5949"/>
      <c r="O5949"/>
      <c r="P5949"/>
      <c r="Q5949"/>
      <c r="R5949"/>
      <c r="S5949"/>
      <c r="T5949"/>
      <c r="U5949"/>
      <c r="V5949"/>
      <c r="W5949"/>
      <c r="X5949"/>
      <c r="Y5949"/>
      <c r="Z5949"/>
      <c r="AA5949"/>
      <c r="AB5949"/>
      <c r="AC5949"/>
      <c r="AD5949"/>
      <c r="AE5949"/>
      <c r="AF5949"/>
      <c r="AG5949"/>
      <c r="AH5949"/>
      <c r="AI5949"/>
      <c r="AJ5949"/>
      <c r="AK5949"/>
      <c r="AL5949"/>
      <c r="AM5949"/>
      <c r="AN5949"/>
      <c r="AO5949"/>
      <c r="AP5949"/>
      <c r="AQ5949"/>
      <c r="AR5949"/>
      <c r="AS5949"/>
      <c r="AT5949"/>
      <c r="AU5949"/>
      <c r="AV5949"/>
      <c r="AW5949"/>
      <c r="AX5949"/>
      <c r="AY5949"/>
      <c r="AZ5949"/>
      <c r="BA5949"/>
      <c r="BB5949"/>
      <c r="BC5949"/>
      <c r="BD5949"/>
      <c r="BE5949"/>
      <c r="BF5949"/>
      <c r="BG5949"/>
      <c r="BH5949"/>
      <c r="BI5949"/>
      <c r="BJ5949"/>
      <c r="BK5949"/>
      <c r="BL5949"/>
      <c r="BM5949"/>
      <c r="BN5949"/>
      <c r="BO5949"/>
      <c r="BP5949"/>
      <c r="BQ5949"/>
      <c r="BR5949"/>
      <c r="BS5949"/>
      <c r="BT5949"/>
      <c r="BU5949"/>
      <c r="BV5949"/>
      <c r="BW5949"/>
      <c r="BX5949"/>
      <c r="BY5949"/>
      <c r="BZ5949"/>
      <c r="CA5949"/>
      <c r="CB5949"/>
      <c r="CC5949"/>
      <c r="CD5949"/>
      <c r="CE5949"/>
      <c r="CF5949"/>
      <c r="CG5949"/>
      <c r="CH5949"/>
      <c r="CI5949"/>
      <c r="CJ5949"/>
      <c r="CK5949"/>
      <c r="CL5949"/>
      <c r="CM5949"/>
      <c r="CN5949"/>
      <c r="CO5949"/>
      <c r="CP5949"/>
      <c r="CQ5949"/>
      <c r="CR5949"/>
      <c r="CS5949"/>
      <c r="CT5949"/>
      <c r="CU5949"/>
      <c r="CV5949"/>
    </row>
    <row r="5950" spans="10:100" x14ac:dyDescent="0.25">
      <c r="J5950"/>
      <c r="K5950"/>
      <c r="L5950"/>
      <c r="M5950"/>
      <c r="N5950"/>
      <c r="O5950"/>
      <c r="P5950"/>
      <c r="Q5950"/>
      <c r="R5950"/>
      <c r="S5950"/>
      <c r="T5950"/>
      <c r="U5950"/>
      <c r="V5950"/>
      <c r="W5950"/>
      <c r="X5950"/>
      <c r="Y5950"/>
      <c r="Z5950"/>
      <c r="AA5950"/>
      <c r="AB5950"/>
      <c r="AC5950"/>
      <c r="AD5950"/>
      <c r="AE5950"/>
      <c r="AF5950"/>
      <c r="AG5950"/>
      <c r="AH5950"/>
      <c r="AI5950"/>
      <c r="AJ5950"/>
      <c r="AK5950"/>
      <c r="AL5950"/>
      <c r="AM5950"/>
      <c r="AN5950"/>
      <c r="AO5950"/>
      <c r="AP5950"/>
      <c r="AQ5950"/>
      <c r="AR5950"/>
      <c r="AS5950"/>
      <c r="AT5950"/>
      <c r="AU5950"/>
      <c r="AV5950"/>
      <c r="AW5950"/>
      <c r="AX5950"/>
      <c r="AY5950"/>
      <c r="AZ5950"/>
      <c r="BA5950"/>
      <c r="BB5950"/>
      <c r="BC5950"/>
      <c r="BD5950"/>
      <c r="BE5950"/>
      <c r="BF5950"/>
      <c r="BG5950"/>
      <c r="BH5950"/>
      <c r="BI5950"/>
      <c r="BJ5950"/>
      <c r="BK5950"/>
      <c r="BL5950"/>
      <c r="BM5950"/>
      <c r="BN5950"/>
      <c r="BO5950"/>
      <c r="BP5950"/>
      <c r="BQ5950"/>
      <c r="BR5950"/>
      <c r="BS5950"/>
      <c r="BT5950"/>
      <c r="BU5950"/>
      <c r="BV5950"/>
      <c r="BW5950"/>
      <c r="BX5950"/>
      <c r="BY5950"/>
      <c r="BZ5950"/>
      <c r="CA5950"/>
      <c r="CB5950"/>
      <c r="CC5950"/>
      <c r="CD5950"/>
      <c r="CE5950"/>
      <c r="CF5950"/>
      <c r="CG5950"/>
      <c r="CH5950"/>
      <c r="CI5950"/>
      <c r="CJ5950"/>
      <c r="CK5950"/>
      <c r="CL5950"/>
      <c r="CM5950"/>
      <c r="CN5950"/>
      <c r="CO5950"/>
      <c r="CP5950"/>
      <c r="CQ5950"/>
      <c r="CR5950"/>
      <c r="CS5950"/>
      <c r="CT5950"/>
      <c r="CU5950"/>
      <c r="CV5950"/>
    </row>
    <row r="5951" spans="10:100" x14ac:dyDescent="0.25">
      <c r="J5951"/>
      <c r="K5951"/>
      <c r="L5951"/>
      <c r="M5951"/>
      <c r="N5951"/>
      <c r="O5951"/>
      <c r="P5951"/>
      <c r="Q5951"/>
      <c r="R5951"/>
      <c r="S5951"/>
      <c r="T5951"/>
      <c r="U5951"/>
      <c r="V5951"/>
      <c r="W5951"/>
      <c r="X5951"/>
      <c r="Y5951"/>
      <c r="Z5951"/>
      <c r="AA5951"/>
      <c r="AB5951"/>
      <c r="AC5951"/>
      <c r="AD5951"/>
      <c r="AE5951"/>
      <c r="AF5951"/>
      <c r="AG5951"/>
      <c r="AH5951"/>
      <c r="AI5951"/>
      <c r="AJ5951"/>
      <c r="AK5951"/>
      <c r="AL5951"/>
      <c r="AM5951"/>
      <c r="AN5951"/>
      <c r="AO5951"/>
      <c r="AP5951"/>
      <c r="AQ5951"/>
      <c r="AR5951"/>
      <c r="AS5951"/>
      <c r="AT5951"/>
      <c r="AU5951"/>
      <c r="AV5951"/>
      <c r="AW5951"/>
      <c r="AX5951"/>
      <c r="AY5951"/>
      <c r="AZ5951"/>
      <c r="BA5951"/>
      <c r="BB5951"/>
      <c r="BC5951"/>
      <c r="BD5951"/>
      <c r="BE5951"/>
      <c r="BF5951"/>
      <c r="BG5951"/>
      <c r="BH5951"/>
      <c r="BI5951"/>
      <c r="BJ5951"/>
      <c r="BK5951"/>
      <c r="BL5951"/>
      <c r="BM5951"/>
      <c r="BN5951"/>
      <c r="BO5951"/>
      <c r="BP5951"/>
      <c r="BQ5951"/>
      <c r="BR5951"/>
      <c r="BS5951"/>
      <c r="BT5951"/>
      <c r="BU5951"/>
      <c r="BV5951"/>
      <c r="BW5951"/>
      <c r="BX5951"/>
      <c r="BY5951"/>
      <c r="BZ5951"/>
      <c r="CA5951"/>
      <c r="CB5951"/>
      <c r="CC5951"/>
      <c r="CD5951"/>
      <c r="CE5951"/>
      <c r="CF5951"/>
      <c r="CG5951"/>
      <c r="CH5951"/>
      <c r="CI5951"/>
      <c r="CJ5951"/>
      <c r="CK5951"/>
      <c r="CL5951"/>
      <c r="CM5951"/>
      <c r="CN5951"/>
      <c r="CO5951"/>
      <c r="CP5951"/>
      <c r="CQ5951"/>
      <c r="CR5951"/>
      <c r="CS5951"/>
      <c r="CT5951"/>
      <c r="CU5951"/>
      <c r="CV5951"/>
    </row>
    <row r="5952" spans="10:100" x14ac:dyDescent="0.25">
      <c r="J5952"/>
      <c r="K5952"/>
      <c r="L5952"/>
      <c r="M5952"/>
      <c r="N5952"/>
      <c r="O5952"/>
      <c r="P5952"/>
      <c r="Q5952"/>
      <c r="R5952"/>
      <c r="S5952"/>
      <c r="T5952"/>
      <c r="U5952"/>
      <c r="V5952"/>
      <c r="W5952"/>
      <c r="X5952"/>
      <c r="Y5952"/>
      <c r="Z5952"/>
      <c r="AA5952"/>
      <c r="AB5952"/>
      <c r="AC5952"/>
      <c r="AD5952"/>
      <c r="AE5952"/>
      <c r="AF5952"/>
      <c r="AG5952"/>
      <c r="AH5952"/>
      <c r="AI5952"/>
      <c r="AJ5952"/>
      <c r="AK5952"/>
      <c r="AL5952"/>
      <c r="AM5952"/>
      <c r="AN5952"/>
      <c r="AO5952"/>
      <c r="AP5952"/>
      <c r="AQ5952"/>
      <c r="AR5952"/>
      <c r="AS5952"/>
      <c r="AT5952"/>
      <c r="AU5952"/>
      <c r="AV5952"/>
      <c r="AW5952"/>
      <c r="AX5952"/>
      <c r="AY5952"/>
      <c r="AZ5952"/>
      <c r="BA5952"/>
      <c r="BB5952"/>
      <c r="BC5952"/>
      <c r="BD5952"/>
      <c r="BE5952"/>
      <c r="BF5952"/>
      <c r="BG5952"/>
      <c r="BH5952"/>
      <c r="BI5952"/>
      <c r="BJ5952"/>
      <c r="BK5952"/>
      <c r="BL5952"/>
      <c r="BM5952"/>
      <c r="BN5952"/>
      <c r="BO5952"/>
      <c r="BP5952"/>
      <c r="BQ5952"/>
      <c r="BR5952"/>
      <c r="BS5952"/>
      <c r="BT5952"/>
      <c r="BU5952"/>
      <c r="BV5952"/>
      <c r="BW5952"/>
      <c r="BX5952"/>
      <c r="BY5952"/>
      <c r="BZ5952"/>
      <c r="CA5952"/>
      <c r="CB5952"/>
      <c r="CC5952"/>
      <c r="CD5952"/>
      <c r="CE5952"/>
      <c r="CF5952"/>
      <c r="CG5952"/>
      <c r="CH5952"/>
      <c r="CI5952"/>
      <c r="CJ5952"/>
      <c r="CK5952"/>
      <c r="CL5952"/>
      <c r="CM5952"/>
      <c r="CN5952"/>
      <c r="CO5952"/>
      <c r="CP5952"/>
      <c r="CQ5952"/>
      <c r="CR5952"/>
      <c r="CS5952"/>
      <c r="CT5952"/>
      <c r="CU5952"/>
      <c r="CV5952"/>
    </row>
    <row r="5953" spans="10:100" x14ac:dyDescent="0.25">
      <c r="J5953"/>
      <c r="K5953"/>
      <c r="L5953"/>
      <c r="M5953"/>
      <c r="N5953"/>
      <c r="O5953"/>
      <c r="P5953"/>
      <c r="Q5953"/>
      <c r="R5953"/>
      <c r="S5953"/>
      <c r="T5953"/>
      <c r="U5953"/>
      <c r="V5953"/>
      <c r="W5953"/>
      <c r="X5953"/>
      <c r="Y5953"/>
      <c r="Z5953"/>
      <c r="AA5953"/>
      <c r="AB5953"/>
      <c r="AC5953"/>
      <c r="AD5953"/>
      <c r="AE5953"/>
      <c r="AF5953"/>
      <c r="AG5953"/>
      <c r="AH5953"/>
      <c r="AI5953"/>
      <c r="AJ5953"/>
      <c r="AK5953"/>
      <c r="AL5953"/>
      <c r="AM5953"/>
      <c r="AN5953"/>
      <c r="AO5953"/>
      <c r="AP5953"/>
      <c r="AQ5953"/>
      <c r="AR5953"/>
      <c r="AS5953"/>
      <c r="AT5953"/>
      <c r="AU5953"/>
      <c r="AV5953"/>
      <c r="AW5953"/>
      <c r="AX5953"/>
      <c r="AY5953"/>
      <c r="AZ5953"/>
      <c r="BA5953"/>
      <c r="BB5953"/>
      <c r="BC5953"/>
      <c r="BD5953"/>
      <c r="BE5953"/>
      <c r="BF5953"/>
      <c r="BG5953"/>
      <c r="BH5953"/>
      <c r="BI5953"/>
      <c r="BJ5953"/>
      <c r="BK5953"/>
      <c r="BL5953"/>
      <c r="BM5953"/>
      <c r="BN5953"/>
      <c r="BO5953"/>
      <c r="BP5953"/>
      <c r="BQ5953"/>
      <c r="BR5953"/>
      <c r="BS5953"/>
      <c r="BT5953"/>
      <c r="BU5953"/>
      <c r="BV5953"/>
      <c r="BW5953"/>
      <c r="BX5953"/>
      <c r="BY5953"/>
      <c r="BZ5953"/>
      <c r="CA5953"/>
      <c r="CB5953"/>
      <c r="CC5953"/>
      <c r="CD5953"/>
      <c r="CE5953"/>
      <c r="CF5953"/>
      <c r="CG5953"/>
      <c r="CH5953"/>
      <c r="CI5953"/>
      <c r="CJ5953"/>
      <c r="CK5953"/>
      <c r="CL5953"/>
      <c r="CM5953"/>
      <c r="CN5953"/>
      <c r="CO5953"/>
      <c r="CP5953"/>
      <c r="CQ5953"/>
      <c r="CR5953"/>
      <c r="CS5953"/>
      <c r="CT5953"/>
      <c r="CU5953"/>
      <c r="CV5953"/>
    </row>
    <row r="5954" spans="10:100" x14ac:dyDescent="0.25">
      <c r="J5954"/>
      <c r="K5954"/>
      <c r="L5954"/>
      <c r="M5954"/>
      <c r="N5954"/>
      <c r="O5954"/>
      <c r="P5954"/>
      <c r="Q5954"/>
      <c r="R5954"/>
      <c r="S5954"/>
      <c r="T5954"/>
      <c r="U5954"/>
      <c r="V5954"/>
      <c r="W5954"/>
      <c r="X5954"/>
      <c r="Y5954"/>
      <c r="Z5954"/>
      <c r="AA5954"/>
      <c r="AB5954"/>
      <c r="AC5954"/>
      <c r="AD5954"/>
      <c r="AE5954"/>
      <c r="AF5954"/>
      <c r="AG5954"/>
      <c r="AH5954"/>
      <c r="AI5954"/>
      <c r="AJ5954"/>
      <c r="AK5954"/>
      <c r="AL5954"/>
      <c r="AM5954"/>
      <c r="AN5954"/>
      <c r="AO5954"/>
      <c r="AP5954"/>
      <c r="AQ5954"/>
      <c r="AR5954"/>
      <c r="AS5954"/>
      <c r="AT5954"/>
      <c r="AU5954"/>
      <c r="AV5954"/>
      <c r="AW5954"/>
      <c r="AX5954"/>
      <c r="AY5954"/>
      <c r="AZ5954"/>
      <c r="BA5954"/>
      <c r="BB5954"/>
      <c r="BC5954"/>
      <c r="BD5954"/>
      <c r="BE5954"/>
      <c r="BF5954"/>
      <c r="BG5954"/>
      <c r="BH5954"/>
      <c r="BI5954"/>
      <c r="BJ5954"/>
      <c r="BK5954"/>
      <c r="BL5954"/>
      <c r="BM5954"/>
      <c r="BN5954"/>
      <c r="BO5954"/>
      <c r="BP5954"/>
      <c r="BQ5954"/>
      <c r="BR5954"/>
      <c r="BS5954"/>
      <c r="BT5954"/>
      <c r="BU5954"/>
      <c r="BV5954"/>
      <c r="BW5954"/>
      <c r="BX5954"/>
      <c r="BY5954"/>
      <c r="BZ5954"/>
      <c r="CA5954"/>
      <c r="CB5954"/>
      <c r="CC5954"/>
      <c r="CD5954"/>
      <c r="CE5954"/>
      <c r="CF5954"/>
      <c r="CG5954"/>
      <c r="CH5954"/>
      <c r="CI5954"/>
      <c r="CJ5954"/>
      <c r="CK5954"/>
      <c r="CL5954"/>
      <c r="CM5954"/>
      <c r="CN5954"/>
      <c r="CO5954"/>
      <c r="CP5954"/>
      <c r="CQ5954"/>
      <c r="CR5954"/>
      <c r="CS5954"/>
      <c r="CT5954"/>
      <c r="CU5954"/>
      <c r="CV5954"/>
    </row>
    <row r="5955" spans="10:100" x14ac:dyDescent="0.25">
      <c r="J5955"/>
      <c r="K5955"/>
      <c r="L5955"/>
      <c r="M5955"/>
      <c r="N5955"/>
      <c r="O5955"/>
      <c r="P5955"/>
      <c r="Q5955"/>
      <c r="R5955"/>
      <c r="S5955"/>
      <c r="T5955"/>
      <c r="U5955"/>
      <c r="V5955"/>
      <c r="W5955"/>
      <c r="X5955"/>
      <c r="Y5955"/>
      <c r="Z5955"/>
      <c r="AA5955"/>
      <c r="AB5955"/>
      <c r="AC5955"/>
      <c r="AD5955"/>
      <c r="AE5955"/>
      <c r="AF5955"/>
      <c r="AG5955"/>
      <c r="AH5955"/>
      <c r="AI5955"/>
      <c r="AJ5955"/>
      <c r="AK5955"/>
      <c r="AL5955"/>
      <c r="AM5955"/>
      <c r="AN5955"/>
      <c r="AO5955"/>
      <c r="AP5955"/>
      <c r="AQ5955"/>
      <c r="AR5955"/>
      <c r="AS5955"/>
      <c r="AT5955"/>
      <c r="AU5955"/>
      <c r="AV5955"/>
      <c r="AW5955"/>
      <c r="AX5955"/>
      <c r="AY5955"/>
      <c r="AZ5955"/>
      <c r="BA5955"/>
      <c r="BB5955"/>
      <c r="BC5955"/>
      <c r="BD5955"/>
      <c r="BE5955"/>
      <c r="BF5955"/>
      <c r="BG5955"/>
      <c r="BH5955"/>
      <c r="BI5955"/>
      <c r="BJ5955"/>
      <c r="BK5955"/>
      <c r="BL5955"/>
      <c r="BM5955"/>
      <c r="BN5955"/>
      <c r="BO5955"/>
      <c r="BP5955"/>
      <c r="BQ5955"/>
      <c r="BR5955"/>
      <c r="BS5955"/>
      <c r="BT5955"/>
      <c r="BU5955"/>
      <c r="BV5955"/>
      <c r="BW5955"/>
      <c r="BX5955"/>
      <c r="BY5955"/>
      <c r="BZ5955"/>
      <c r="CA5955"/>
      <c r="CB5955"/>
      <c r="CC5955"/>
      <c r="CD5955"/>
      <c r="CE5955"/>
      <c r="CF5955"/>
      <c r="CG5955"/>
      <c r="CH5955"/>
      <c r="CI5955"/>
      <c r="CJ5955"/>
      <c r="CK5955"/>
      <c r="CL5955"/>
      <c r="CM5955"/>
      <c r="CN5955"/>
      <c r="CO5955"/>
      <c r="CP5955"/>
      <c r="CQ5955"/>
      <c r="CR5955"/>
      <c r="CS5955"/>
      <c r="CT5955"/>
      <c r="CU5955"/>
      <c r="CV5955"/>
    </row>
    <row r="5956" spans="10:100" x14ac:dyDescent="0.25">
      <c r="J5956"/>
      <c r="K5956"/>
      <c r="L5956"/>
      <c r="M5956"/>
      <c r="N5956"/>
      <c r="O5956"/>
      <c r="P5956"/>
      <c r="Q5956"/>
      <c r="R5956"/>
      <c r="S5956"/>
      <c r="T5956"/>
      <c r="U5956"/>
      <c r="V5956"/>
      <c r="W5956"/>
      <c r="X5956"/>
      <c r="Y5956"/>
      <c r="Z5956"/>
      <c r="AA5956"/>
      <c r="AB5956"/>
      <c r="AC5956"/>
      <c r="AD5956"/>
      <c r="AE5956"/>
      <c r="AF5956"/>
      <c r="AG5956"/>
      <c r="AH5956"/>
      <c r="AI5956"/>
      <c r="AJ5956"/>
      <c r="AK5956"/>
      <c r="AL5956"/>
      <c r="AM5956"/>
      <c r="AN5956"/>
      <c r="AO5956"/>
      <c r="AP5956"/>
      <c r="AQ5956"/>
      <c r="AR5956"/>
      <c r="AS5956"/>
      <c r="AT5956"/>
      <c r="AU5956"/>
      <c r="AV5956"/>
      <c r="AW5956"/>
      <c r="AX5956"/>
      <c r="AY5956"/>
      <c r="AZ5956"/>
      <c r="BA5956"/>
      <c r="BB5956"/>
      <c r="BC5956"/>
      <c r="BD5956"/>
      <c r="BE5956"/>
      <c r="BF5956"/>
      <c r="BG5956"/>
      <c r="BH5956"/>
      <c r="BI5956"/>
      <c r="BJ5956"/>
      <c r="BK5956"/>
      <c r="BL5956"/>
      <c r="BM5956"/>
      <c r="BN5956"/>
      <c r="BO5956"/>
      <c r="BP5956"/>
      <c r="BQ5956"/>
      <c r="BR5956"/>
      <c r="BS5956"/>
      <c r="BT5956"/>
      <c r="BU5956"/>
      <c r="BV5956"/>
      <c r="BW5956"/>
      <c r="BX5956"/>
      <c r="BY5956"/>
      <c r="BZ5956"/>
      <c r="CA5956"/>
      <c r="CB5956"/>
      <c r="CC5956"/>
      <c r="CD5956"/>
      <c r="CE5956"/>
      <c r="CF5956"/>
      <c r="CG5956"/>
      <c r="CH5956"/>
      <c r="CI5956"/>
      <c r="CJ5956"/>
      <c r="CK5956"/>
      <c r="CL5956"/>
      <c r="CM5956"/>
      <c r="CN5956"/>
      <c r="CO5956"/>
      <c r="CP5956"/>
      <c r="CQ5956"/>
      <c r="CR5956"/>
      <c r="CS5956"/>
      <c r="CT5956"/>
      <c r="CU5956"/>
      <c r="CV5956"/>
    </row>
    <row r="5957" spans="10:100" x14ac:dyDescent="0.25">
      <c r="J5957"/>
      <c r="K5957"/>
      <c r="L5957"/>
      <c r="M5957"/>
      <c r="N5957"/>
      <c r="O5957"/>
      <c r="P5957"/>
      <c r="Q5957"/>
      <c r="R5957"/>
      <c r="S5957"/>
      <c r="T5957"/>
      <c r="U5957"/>
      <c r="V5957"/>
      <c r="W5957"/>
      <c r="X5957"/>
      <c r="Y5957"/>
      <c r="Z5957"/>
      <c r="AA5957"/>
      <c r="AB5957"/>
      <c r="AC5957"/>
      <c r="AD5957"/>
      <c r="AE5957"/>
      <c r="AF5957"/>
      <c r="AG5957"/>
      <c r="AH5957"/>
      <c r="AI5957"/>
      <c r="AJ5957"/>
      <c r="AK5957"/>
      <c r="AL5957"/>
      <c r="AM5957"/>
      <c r="AN5957"/>
      <c r="AO5957"/>
      <c r="AP5957"/>
      <c r="AQ5957"/>
      <c r="AR5957"/>
      <c r="AS5957"/>
      <c r="AT5957"/>
      <c r="AU5957"/>
      <c r="AV5957"/>
      <c r="AW5957"/>
      <c r="AX5957"/>
      <c r="AY5957"/>
      <c r="AZ5957"/>
      <c r="BA5957"/>
      <c r="BB5957"/>
      <c r="BC5957"/>
      <c r="BD5957"/>
      <c r="BE5957"/>
      <c r="BF5957"/>
      <c r="BG5957"/>
      <c r="BH5957"/>
      <c r="BI5957"/>
      <c r="BJ5957"/>
      <c r="BK5957"/>
      <c r="BL5957"/>
      <c r="BM5957"/>
      <c r="BN5957"/>
      <c r="BO5957"/>
      <c r="BP5957"/>
      <c r="BQ5957"/>
      <c r="BR5957"/>
      <c r="BS5957"/>
      <c r="BT5957"/>
      <c r="BU5957"/>
      <c r="BV5957"/>
      <c r="BW5957"/>
      <c r="BX5957"/>
      <c r="BY5957"/>
      <c r="BZ5957"/>
      <c r="CA5957"/>
      <c r="CB5957"/>
      <c r="CC5957"/>
      <c r="CD5957"/>
      <c r="CE5957"/>
      <c r="CF5957"/>
      <c r="CG5957"/>
      <c r="CH5957"/>
      <c r="CI5957"/>
      <c r="CJ5957"/>
      <c r="CK5957"/>
      <c r="CL5957"/>
      <c r="CM5957"/>
      <c r="CN5957"/>
      <c r="CO5957"/>
      <c r="CP5957"/>
      <c r="CQ5957"/>
      <c r="CR5957"/>
      <c r="CS5957"/>
      <c r="CT5957"/>
      <c r="CU5957"/>
      <c r="CV5957"/>
    </row>
    <row r="5958" spans="10:100" x14ac:dyDescent="0.25">
      <c r="J5958"/>
      <c r="K5958"/>
      <c r="L5958"/>
      <c r="M5958"/>
      <c r="N5958"/>
      <c r="O5958"/>
      <c r="P5958"/>
      <c r="Q5958"/>
      <c r="R5958"/>
      <c r="S5958"/>
      <c r="T5958"/>
      <c r="U5958"/>
      <c r="V5958"/>
      <c r="W5958"/>
      <c r="X5958"/>
      <c r="Y5958"/>
      <c r="Z5958"/>
      <c r="AA5958"/>
      <c r="AB5958"/>
      <c r="AC5958"/>
      <c r="AD5958"/>
      <c r="AE5958"/>
      <c r="AF5958"/>
      <c r="AG5958"/>
      <c r="AH5958"/>
      <c r="AI5958"/>
      <c r="AJ5958"/>
      <c r="AK5958"/>
      <c r="AL5958"/>
      <c r="AM5958"/>
      <c r="AN5958"/>
      <c r="AO5958"/>
      <c r="AP5958"/>
      <c r="AQ5958"/>
      <c r="AR5958"/>
      <c r="AS5958"/>
      <c r="AT5958"/>
      <c r="AU5958"/>
      <c r="AV5958"/>
      <c r="AW5958"/>
      <c r="AX5958"/>
      <c r="AY5958"/>
      <c r="AZ5958"/>
      <c r="BA5958"/>
      <c r="BB5958"/>
      <c r="BC5958"/>
      <c r="BD5958"/>
      <c r="BE5958"/>
      <c r="BF5958"/>
      <c r="BG5958"/>
      <c r="BH5958"/>
      <c r="BI5958"/>
      <c r="BJ5958"/>
      <c r="BK5958"/>
      <c r="BL5958"/>
      <c r="BM5958"/>
      <c r="BN5958"/>
      <c r="BO5958"/>
      <c r="BP5958"/>
      <c r="BQ5958"/>
      <c r="BR5958"/>
      <c r="BS5958"/>
      <c r="BT5958"/>
      <c r="BU5958"/>
      <c r="BV5958"/>
      <c r="BW5958"/>
      <c r="BX5958"/>
      <c r="BY5958"/>
      <c r="BZ5958"/>
      <c r="CA5958"/>
      <c r="CB5958"/>
      <c r="CC5958"/>
      <c r="CD5958"/>
      <c r="CE5958"/>
      <c r="CF5958"/>
      <c r="CG5958"/>
      <c r="CH5958"/>
      <c r="CI5958"/>
      <c r="CJ5958"/>
      <c r="CK5958"/>
      <c r="CL5958"/>
      <c r="CM5958"/>
      <c r="CN5958"/>
      <c r="CO5958"/>
      <c r="CP5958"/>
      <c r="CQ5958"/>
      <c r="CR5958"/>
      <c r="CS5958"/>
      <c r="CT5958"/>
      <c r="CU5958"/>
      <c r="CV5958"/>
    </row>
    <row r="5959" spans="10:100" x14ac:dyDescent="0.25">
      <c r="J5959"/>
      <c r="K5959"/>
      <c r="L5959"/>
      <c r="M5959"/>
      <c r="N5959"/>
      <c r="O5959"/>
      <c r="P5959"/>
      <c r="Q5959"/>
      <c r="R5959"/>
      <c r="S5959"/>
      <c r="T5959"/>
      <c r="U5959"/>
      <c r="V5959"/>
      <c r="W5959"/>
      <c r="X5959"/>
      <c r="Y5959"/>
      <c r="Z5959"/>
      <c r="AA5959"/>
      <c r="AB5959"/>
      <c r="AC5959"/>
      <c r="AD5959"/>
      <c r="AE5959"/>
      <c r="AF5959"/>
      <c r="AG5959"/>
      <c r="AH5959"/>
      <c r="AI5959"/>
      <c r="AJ5959"/>
      <c r="AK5959"/>
      <c r="AL5959"/>
      <c r="AM5959"/>
      <c r="AN5959"/>
      <c r="AO5959"/>
      <c r="AP5959"/>
      <c r="AQ5959"/>
      <c r="AR5959"/>
      <c r="AS5959"/>
      <c r="AT5959"/>
      <c r="AU5959"/>
      <c r="AV5959"/>
      <c r="AW5959"/>
      <c r="AX5959"/>
      <c r="AY5959"/>
      <c r="AZ5959"/>
      <c r="BA5959"/>
      <c r="BB5959"/>
      <c r="BC5959"/>
      <c r="BD5959"/>
      <c r="BE5959"/>
      <c r="BF5959"/>
      <c r="BG5959"/>
      <c r="BH5959"/>
      <c r="BI5959"/>
      <c r="BJ5959"/>
      <c r="BK5959"/>
      <c r="BL5959"/>
      <c r="BM5959"/>
      <c r="BN5959"/>
      <c r="BO5959"/>
      <c r="BP5959"/>
      <c r="BQ5959"/>
      <c r="BR5959"/>
      <c r="BS5959"/>
      <c r="BT5959"/>
      <c r="BU5959"/>
      <c r="BV5959"/>
      <c r="BW5959"/>
      <c r="BX5959"/>
      <c r="BY5959"/>
      <c r="BZ5959"/>
      <c r="CA5959"/>
      <c r="CB5959"/>
      <c r="CC5959"/>
      <c r="CD5959"/>
      <c r="CE5959"/>
      <c r="CF5959"/>
      <c r="CG5959"/>
      <c r="CH5959"/>
      <c r="CI5959"/>
      <c r="CJ5959"/>
      <c r="CK5959"/>
      <c r="CL5959"/>
      <c r="CM5959"/>
      <c r="CN5959"/>
      <c r="CO5959"/>
      <c r="CP5959"/>
      <c r="CQ5959"/>
      <c r="CR5959"/>
      <c r="CS5959"/>
      <c r="CT5959"/>
      <c r="CU5959"/>
      <c r="CV5959"/>
    </row>
    <row r="5960" spans="10:100" x14ac:dyDescent="0.25">
      <c r="J5960"/>
      <c r="K5960"/>
      <c r="L5960"/>
      <c r="M5960"/>
      <c r="N5960"/>
      <c r="O5960"/>
      <c r="P5960"/>
      <c r="Q5960"/>
      <c r="R5960"/>
      <c r="S5960"/>
      <c r="T5960"/>
      <c r="U5960"/>
      <c r="V5960"/>
      <c r="W5960"/>
      <c r="X5960"/>
      <c r="Y5960"/>
      <c r="Z5960"/>
      <c r="AA5960"/>
      <c r="AB5960"/>
      <c r="AC5960"/>
      <c r="AD5960"/>
      <c r="AE5960"/>
      <c r="AF5960"/>
      <c r="AG5960"/>
      <c r="AH5960"/>
      <c r="AI5960"/>
      <c r="AJ5960"/>
      <c r="AK5960"/>
      <c r="AL5960"/>
      <c r="AM5960"/>
      <c r="AN5960"/>
      <c r="AO5960"/>
      <c r="AP5960"/>
      <c r="AQ5960"/>
      <c r="AR5960"/>
      <c r="AS5960"/>
      <c r="AT5960"/>
      <c r="AU5960"/>
      <c r="AV5960"/>
      <c r="AW5960"/>
      <c r="AX5960"/>
      <c r="AY5960"/>
      <c r="AZ5960"/>
      <c r="BA5960"/>
      <c r="BB5960"/>
      <c r="BC5960"/>
      <c r="BD5960"/>
      <c r="BE5960"/>
      <c r="BF5960"/>
      <c r="BG5960"/>
      <c r="BH5960"/>
      <c r="BI5960"/>
      <c r="BJ5960"/>
      <c r="BK5960"/>
      <c r="BL5960"/>
      <c r="BM5960"/>
      <c r="BN5960"/>
      <c r="BO5960"/>
      <c r="BP5960"/>
      <c r="BQ5960"/>
      <c r="BR5960"/>
      <c r="BS5960"/>
      <c r="BT5960"/>
      <c r="BU5960"/>
      <c r="BV5960"/>
      <c r="BW5960"/>
      <c r="BX5960"/>
      <c r="BY5960"/>
      <c r="BZ5960"/>
      <c r="CA5960"/>
      <c r="CB5960"/>
      <c r="CC5960"/>
      <c r="CD5960"/>
      <c r="CE5960"/>
      <c r="CF5960"/>
      <c r="CG5960"/>
      <c r="CH5960"/>
      <c r="CI5960"/>
      <c r="CJ5960"/>
      <c r="CK5960"/>
      <c r="CL5960"/>
      <c r="CM5960"/>
      <c r="CN5960"/>
      <c r="CO5960"/>
      <c r="CP5960"/>
      <c r="CQ5960"/>
      <c r="CR5960"/>
      <c r="CS5960"/>
      <c r="CT5960"/>
      <c r="CU5960"/>
      <c r="CV5960"/>
    </row>
    <row r="5961" spans="10:100" x14ac:dyDescent="0.25">
      <c r="J5961"/>
      <c r="K5961"/>
      <c r="L5961"/>
      <c r="M5961"/>
      <c r="N5961"/>
      <c r="O5961"/>
      <c r="P5961"/>
      <c r="Q5961"/>
      <c r="R5961"/>
      <c r="S5961"/>
      <c r="T5961"/>
      <c r="U5961"/>
      <c r="V5961"/>
      <c r="W5961"/>
      <c r="X5961"/>
      <c r="Y5961"/>
      <c r="Z5961"/>
      <c r="AA5961"/>
      <c r="AB5961"/>
      <c r="AC5961"/>
      <c r="AD5961"/>
      <c r="AE5961"/>
      <c r="AF5961"/>
      <c r="AG5961"/>
      <c r="AH5961"/>
      <c r="AI5961"/>
      <c r="AJ5961"/>
      <c r="AK5961"/>
      <c r="AL5961"/>
      <c r="AM5961"/>
      <c r="AN5961"/>
      <c r="AO5961"/>
      <c r="AP5961"/>
      <c r="AQ5961"/>
      <c r="AR5961"/>
      <c r="AS5961"/>
      <c r="AT5961"/>
      <c r="AU5961"/>
      <c r="AV5961"/>
      <c r="AW5961"/>
      <c r="AX5961"/>
      <c r="AY5961"/>
      <c r="AZ5961"/>
      <c r="BA5961"/>
      <c r="BB5961"/>
      <c r="BC5961"/>
      <c r="BD5961"/>
      <c r="BE5961"/>
      <c r="BF5961"/>
      <c r="BG5961"/>
      <c r="BH5961"/>
      <c r="BI5961"/>
      <c r="BJ5961"/>
      <c r="BK5961"/>
      <c r="BL5961"/>
      <c r="BM5961"/>
      <c r="BN5961"/>
      <c r="BO5961"/>
      <c r="BP5961"/>
      <c r="BQ5961"/>
      <c r="BR5961"/>
      <c r="BS5961"/>
      <c r="BT5961"/>
      <c r="BU5961"/>
      <c r="BV5961"/>
      <c r="BW5961"/>
      <c r="BX5961"/>
      <c r="BY5961"/>
      <c r="BZ5961"/>
      <c r="CA5961"/>
      <c r="CB5961"/>
      <c r="CC5961"/>
      <c r="CD5961"/>
      <c r="CE5961"/>
      <c r="CF5961"/>
      <c r="CG5961"/>
      <c r="CH5961"/>
      <c r="CI5961"/>
      <c r="CJ5961"/>
      <c r="CK5961"/>
      <c r="CL5961"/>
      <c r="CM5961"/>
      <c r="CN5961"/>
      <c r="CO5961"/>
      <c r="CP5961"/>
      <c r="CQ5961"/>
      <c r="CR5961"/>
      <c r="CS5961"/>
      <c r="CT5961"/>
      <c r="CU5961"/>
      <c r="CV5961"/>
    </row>
    <row r="5962" spans="10:100" x14ac:dyDescent="0.25">
      <c r="J5962"/>
      <c r="K5962"/>
      <c r="L5962"/>
      <c r="M5962"/>
      <c r="N5962"/>
      <c r="O5962"/>
      <c r="P5962"/>
      <c r="Q5962"/>
      <c r="R5962"/>
      <c r="S5962"/>
      <c r="T5962"/>
      <c r="U5962"/>
      <c r="V5962"/>
      <c r="W5962"/>
      <c r="X5962"/>
      <c r="Y5962"/>
      <c r="Z5962"/>
      <c r="AA5962"/>
      <c r="AB5962"/>
      <c r="AC5962"/>
      <c r="AD5962"/>
      <c r="AE5962"/>
      <c r="AF5962"/>
      <c r="AG5962"/>
      <c r="AH5962"/>
      <c r="AI5962"/>
      <c r="AJ5962"/>
      <c r="AK5962"/>
      <c r="AL5962"/>
      <c r="AM5962"/>
      <c r="AN5962"/>
      <c r="AO5962"/>
      <c r="AP5962"/>
      <c r="AQ5962"/>
      <c r="AR5962"/>
      <c r="AS5962"/>
      <c r="AT5962"/>
      <c r="AU5962"/>
      <c r="AV5962"/>
      <c r="AW5962"/>
      <c r="AX5962"/>
      <c r="AY5962"/>
      <c r="AZ5962"/>
      <c r="BA5962"/>
      <c r="BB5962"/>
      <c r="BC5962"/>
      <c r="BD5962"/>
      <c r="BE5962"/>
      <c r="BF5962"/>
      <c r="BG5962"/>
      <c r="BH5962"/>
      <c r="BI5962"/>
      <c r="BJ5962"/>
      <c r="BK5962"/>
      <c r="BL5962"/>
      <c r="BM5962"/>
      <c r="BN5962"/>
      <c r="BO5962"/>
      <c r="BP5962"/>
      <c r="BQ5962"/>
      <c r="BR5962"/>
      <c r="BS5962"/>
      <c r="BT5962"/>
      <c r="BU5962"/>
      <c r="BV5962"/>
      <c r="BW5962"/>
      <c r="BX5962"/>
      <c r="BY5962"/>
      <c r="BZ5962"/>
      <c r="CA5962"/>
      <c r="CB5962"/>
      <c r="CC5962"/>
      <c r="CD5962"/>
      <c r="CE5962"/>
      <c r="CF5962"/>
      <c r="CG5962"/>
      <c r="CH5962"/>
      <c r="CI5962"/>
      <c r="CJ5962"/>
      <c r="CK5962"/>
      <c r="CL5962"/>
      <c r="CM5962"/>
      <c r="CN5962"/>
      <c r="CO5962"/>
      <c r="CP5962"/>
      <c r="CQ5962"/>
      <c r="CR5962"/>
      <c r="CS5962"/>
      <c r="CT5962"/>
      <c r="CU5962"/>
      <c r="CV5962"/>
    </row>
    <row r="5963" spans="10:100" x14ac:dyDescent="0.25">
      <c r="J5963"/>
      <c r="K5963"/>
      <c r="L5963"/>
      <c r="M5963"/>
      <c r="N5963"/>
      <c r="O5963"/>
      <c r="P5963"/>
      <c r="Q5963"/>
      <c r="R5963"/>
      <c r="S5963"/>
      <c r="T5963"/>
      <c r="U5963"/>
      <c r="V5963"/>
      <c r="W5963"/>
      <c r="X5963"/>
      <c r="Y5963"/>
      <c r="Z5963"/>
      <c r="AA5963"/>
      <c r="AB5963"/>
      <c r="AC5963"/>
      <c r="AD5963"/>
      <c r="AE5963"/>
      <c r="AF5963"/>
      <c r="AG5963"/>
      <c r="AH5963"/>
      <c r="AI5963"/>
      <c r="AJ5963"/>
      <c r="AK5963"/>
      <c r="AL5963"/>
      <c r="AM5963"/>
      <c r="AN5963"/>
      <c r="AO5963"/>
      <c r="AP5963"/>
      <c r="AQ5963"/>
      <c r="AR5963"/>
      <c r="AS5963"/>
      <c r="AT5963"/>
      <c r="AU5963"/>
      <c r="AV5963"/>
      <c r="AW5963"/>
      <c r="AX5963"/>
      <c r="AY5963"/>
      <c r="AZ5963"/>
      <c r="BA5963"/>
      <c r="BB5963"/>
      <c r="BC5963"/>
      <c r="BD5963"/>
      <c r="BE5963"/>
      <c r="BF5963"/>
      <c r="BG5963"/>
      <c r="BH5963"/>
      <c r="BI5963"/>
      <c r="BJ5963"/>
      <c r="BK5963"/>
      <c r="BL5963"/>
      <c r="BM5963"/>
      <c r="BN5963"/>
      <c r="BO5963"/>
      <c r="BP5963"/>
      <c r="BQ5963"/>
      <c r="BR5963"/>
      <c r="BS5963"/>
      <c r="BT5963"/>
      <c r="BU5963"/>
      <c r="BV5963"/>
      <c r="BW5963"/>
      <c r="BX5963"/>
      <c r="BY5963"/>
      <c r="BZ5963"/>
      <c r="CA5963"/>
      <c r="CB5963"/>
      <c r="CC5963"/>
      <c r="CD5963"/>
      <c r="CE5963"/>
      <c r="CF5963"/>
      <c r="CG5963"/>
      <c r="CH5963"/>
      <c r="CI5963"/>
      <c r="CJ5963"/>
      <c r="CK5963"/>
      <c r="CL5963"/>
      <c r="CM5963"/>
      <c r="CN5963"/>
      <c r="CO5963"/>
      <c r="CP5963"/>
      <c r="CQ5963"/>
      <c r="CR5963"/>
      <c r="CS5963"/>
      <c r="CT5963"/>
      <c r="CU5963"/>
      <c r="CV5963"/>
    </row>
    <row r="5964" spans="10:100" x14ac:dyDescent="0.25">
      <c r="J5964"/>
      <c r="K5964"/>
      <c r="L5964"/>
      <c r="M5964"/>
      <c r="N5964"/>
      <c r="O5964"/>
      <c r="P5964"/>
      <c r="Q5964"/>
      <c r="R5964"/>
      <c r="S5964"/>
      <c r="T5964"/>
      <c r="U5964"/>
      <c r="V5964"/>
      <c r="W5964"/>
      <c r="X5964"/>
      <c r="Y5964"/>
      <c r="Z5964"/>
      <c r="AA5964"/>
      <c r="AB5964"/>
      <c r="AC5964"/>
      <c r="AD5964"/>
      <c r="AE5964"/>
      <c r="AF5964"/>
      <c r="AG5964"/>
      <c r="AH5964"/>
      <c r="AI5964"/>
      <c r="AJ5964"/>
      <c r="AK5964"/>
      <c r="AL5964"/>
      <c r="AM5964"/>
      <c r="AN5964"/>
      <c r="AO5964"/>
      <c r="AP5964"/>
      <c r="AQ5964"/>
      <c r="AR5964"/>
      <c r="AS5964"/>
      <c r="AT5964"/>
      <c r="AU5964"/>
      <c r="AV5964"/>
      <c r="AW5964"/>
      <c r="AX5964"/>
      <c r="AY5964"/>
      <c r="AZ5964"/>
      <c r="BA5964"/>
      <c r="BB5964"/>
      <c r="BC5964"/>
      <c r="BD5964"/>
      <c r="BE5964"/>
      <c r="BF5964"/>
      <c r="BG5964"/>
      <c r="BH5964"/>
      <c r="BI5964"/>
      <c r="BJ5964"/>
      <c r="BK5964"/>
      <c r="BL5964"/>
      <c r="BM5964"/>
      <c r="BN5964"/>
      <c r="BO5964"/>
      <c r="BP5964"/>
      <c r="BQ5964"/>
      <c r="BR5964"/>
      <c r="BS5964"/>
      <c r="BT5964"/>
      <c r="BU5964"/>
      <c r="BV5964"/>
      <c r="BW5964"/>
      <c r="BX5964"/>
      <c r="BY5964"/>
      <c r="BZ5964"/>
      <c r="CA5964"/>
      <c r="CB5964"/>
      <c r="CC5964"/>
      <c r="CD5964"/>
      <c r="CE5964"/>
      <c r="CF5964"/>
      <c r="CG5964"/>
      <c r="CH5964"/>
      <c r="CI5964"/>
      <c r="CJ5964"/>
      <c r="CK5964"/>
      <c r="CL5964"/>
      <c r="CM5964"/>
      <c r="CN5964"/>
      <c r="CO5964"/>
      <c r="CP5964"/>
      <c r="CQ5964"/>
      <c r="CR5964"/>
      <c r="CS5964"/>
      <c r="CT5964"/>
      <c r="CU5964"/>
      <c r="CV5964"/>
    </row>
    <row r="5965" spans="10:100" x14ac:dyDescent="0.25">
      <c r="J5965"/>
      <c r="K5965"/>
      <c r="L5965"/>
      <c r="M5965"/>
      <c r="N5965"/>
      <c r="O5965"/>
      <c r="P5965"/>
      <c r="Q5965"/>
      <c r="R5965"/>
      <c r="S5965"/>
      <c r="T5965"/>
      <c r="U5965"/>
      <c r="V5965"/>
      <c r="W5965"/>
      <c r="X5965"/>
      <c r="Y5965"/>
      <c r="Z5965"/>
      <c r="AA5965"/>
      <c r="AB5965"/>
      <c r="AC5965"/>
      <c r="AD5965"/>
      <c r="AE5965"/>
      <c r="AF5965"/>
      <c r="AG5965"/>
      <c r="AH5965"/>
      <c r="AI5965"/>
      <c r="AJ5965"/>
      <c r="AK5965"/>
      <c r="AL5965"/>
      <c r="AM5965"/>
      <c r="AN5965"/>
      <c r="AO5965"/>
      <c r="AP5965"/>
      <c r="AQ5965"/>
      <c r="AR5965"/>
      <c r="AS5965"/>
      <c r="AT5965"/>
      <c r="AU5965"/>
      <c r="AV5965"/>
      <c r="AW5965"/>
      <c r="AX5965"/>
      <c r="AY5965"/>
      <c r="AZ5965"/>
      <c r="BA5965"/>
      <c r="BB5965"/>
      <c r="BC5965"/>
      <c r="BD5965"/>
      <c r="BE5965"/>
      <c r="BF5965"/>
      <c r="BG5965"/>
      <c r="BH5965"/>
      <c r="BI5965"/>
      <c r="BJ5965"/>
      <c r="BK5965"/>
      <c r="BL5965"/>
      <c r="BM5965"/>
      <c r="BN5965"/>
      <c r="BO5965"/>
      <c r="BP5965"/>
      <c r="BQ5965"/>
      <c r="BR5965"/>
      <c r="BS5965"/>
      <c r="BT5965"/>
      <c r="BU5965"/>
      <c r="BV5965"/>
      <c r="BW5965"/>
      <c r="BX5965"/>
      <c r="BY5965"/>
      <c r="BZ5965"/>
      <c r="CA5965"/>
      <c r="CB5965"/>
      <c r="CC5965"/>
      <c r="CD5965"/>
      <c r="CE5965"/>
      <c r="CF5965"/>
      <c r="CG5965"/>
      <c r="CH5965"/>
      <c r="CI5965"/>
      <c r="CJ5965"/>
      <c r="CK5965"/>
      <c r="CL5965"/>
      <c r="CM5965"/>
      <c r="CN5965"/>
      <c r="CO5965"/>
      <c r="CP5965"/>
      <c r="CQ5965"/>
      <c r="CR5965"/>
      <c r="CS5965"/>
      <c r="CT5965"/>
      <c r="CU5965"/>
      <c r="CV5965"/>
    </row>
    <row r="5966" spans="10:100" x14ac:dyDescent="0.25">
      <c r="J5966"/>
      <c r="K5966"/>
      <c r="L5966"/>
      <c r="M5966"/>
      <c r="N5966"/>
      <c r="O5966"/>
      <c r="P5966"/>
      <c r="Q5966"/>
      <c r="R5966"/>
      <c r="S5966"/>
      <c r="T5966"/>
      <c r="U5966"/>
      <c r="V5966"/>
      <c r="W5966"/>
      <c r="X5966"/>
      <c r="Y5966"/>
      <c r="Z5966"/>
      <c r="AA5966"/>
      <c r="AB5966"/>
      <c r="AC5966"/>
      <c r="AD5966"/>
      <c r="AE5966"/>
      <c r="AF5966"/>
      <c r="AG5966"/>
      <c r="AH5966"/>
      <c r="AI5966"/>
      <c r="AJ5966"/>
      <c r="AK5966"/>
      <c r="AL5966"/>
      <c r="AM5966"/>
      <c r="AN5966"/>
      <c r="AO5966"/>
      <c r="AP5966"/>
      <c r="AQ5966"/>
      <c r="AR5966"/>
      <c r="AS5966"/>
      <c r="AT5966"/>
      <c r="AU5966"/>
      <c r="AV5966"/>
      <c r="AW5966"/>
      <c r="AX5966"/>
      <c r="AY5966"/>
      <c r="AZ5966"/>
      <c r="BA5966"/>
      <c r="BB5966"/>
      <c r="BC5966"/>
      <c r="BD5966"/>
      <c r="BE5966"/>
      <c r="BF5966"/>
      <c r="BG5966"/>
      <c r="BH5966"/>
      <c r="BI5966"/>
      <c r="BJ5966"/>
      <c r="BK5966"/>
      <c r="BL5966"/>
      <c r="BM5966"/>
      <c r="BN5966"/>
      <c r="BO5966"/>
      <c r="BP5966"/>
      <c r="BQ5966"/>
      <c r="BR5966"/>
      <c r="BS5966"/>
      <c r="BT5966"/>
      <c r="BU5966"/>
      <c r="BV5966"/>
      <c r="BW5966"/>
      <c r="BX5966"/>
      <c r="BY5966"/>
      <c r="BZ5966"/>
      <c r="CA5966"/>
      <c r="CB5966"/>
      <c r="CC5966"/>
      <c r="CD5966"/>
      <c r="CE5966"/>
      <c r="CF5966"/>
      <c r="CG5966"/>
      <c r="CH5966"/>
      <c r="CI5966"/>
      <c r="CJ5966"/>
      <c r="CK5966"/>
      <c r="CL5966"/>
      <c r="CM5966"/>
      <c r="CN5966"/>
      <c r="CO5966"/>
      <c r="CP5966"/>
      <c r="CQ5966"/>
      <c r="CR5966"/>
      <c r="CS5966"/>
      <c r="CT5966"/>
      <c r="CU5966"/>
      <c r="CV5966"/>
    </row>
    <row r="5967" spans="10:100" x14ac:dyDescent="0.25">
      <c r="J5967"/>
      <c r="K5967"/>
      <c r="L5967"/>
      <c r="M5967"/>
      <c r="N5967"/>
      <c r="O5967"/>
      <c r="P5967"/>
      <c r="Q5967"/>
      <c r="R5967"/>
      <c r="S5967"/>
      <c r="T5967"/>
      <c r="U5967"/>
      <c r="V5967"/>
      <c r="W5967"/>
      <c r="X5967"/>
      <c r="Y5967"/>
      <c r="Z5967"/>
      <c r="AA5967"/>
      <c r="AB5967"/>
      <c r="AC5967"/>
      <c r="AD5967"/>
      <c r="AE5967"/>
      <c r="AF5967"/>
      <c r="AG5967"/>
      <c r="AH5967"/>
      <c r="AI5967"/>
      <c r="AJ5967"/>
      <c r="AK5967"/>
      <c r="AL5967"/>
      <c r="AM5967"/>
      <c r="AN5967"/>
      <c r="AO5967"/>
      <c r="AP5967"/>
      <c r="AQ5967"/>
      <c r="AR5967"/>
      <c r="AS5967"/>
      <c r="AT5967"/>
      <c r="AU5967"/>
      <c r="AV5967"/>
      <c r="AW5967"/>
      <c r="AX5967"/>
      <c r="AY5967"/>
      <c r="AZ5967"/>
      <c r="BA5967"/>
      <c r="BB5967"/>
      <c r="BC5967"/>
      <c r="BD5967"/>
      <c r="BE5967"/>
      <c r="BF5967"/>
      <c r="BG5967"/>
      <c r="BH5967"/>
      <c r="BI5967"/>
      <c r="BJ5967"/>
      <c r="BK5967"/>
      <c r="BL5967"/>
      <c r="BM5967"/>
      <c r="BN5967"/>
      <c r="BO5967"/>
      <c r="BP5967"/>
      <c r="BQ5967"/>
      <c r="BR5967"/>
      <c r="BS5967"/>
      <c r="BT5967"/>
      <c r="BU5967"/>
      <c r="BV5967"/>
      <c r="BW5967"/>
      <c r="BX5967"/>
      <c r="BY5967"/>
      <c r="BZ5967"/>
      <c r="CA5967"/>
      <c r="CB5967"/>
      <c r="CC5967"/>
      <c r="CD5967"/>
      <c r="CE5967"/>
      <c r="CF5967"/>
      <c r="CG5967"/>
      <c r="CH5967"/>
      <c r="CI5967"/>
      <c r="CJ5967"/>
      <c r="CK5967"/>
      <c r="CL5967"/>
      <c r="CM5967"/>
      <c r="CN5967"/>
      <c r="CO5967"/>
      <c r="CP5967"/>
      <c r="CQ5967"/>
      <c r="CR5967"/>
      <c r="CS5967"/>
      <c r="CT5967"/>
      <c r="CU5967"/>
      <c r="CV5967"/>
    </row>
    <row r="5968" spans="10:100" x14ac:dyDescent="0.25">
      <c r="J5968"/>
      <c r="K5968"/>
      <c r="L5968"/>
      <c r="M5968"/>
      <c r="N5968"/>
      <c r="O5968"/>
      <c r="P5968"/>
      <c r="Q5968"/>
      <c r="R5968"/>
      <c r="S5968"/>
      <c r="T5968"/>
      <c r="U5968"/>
      <c r="V5968"/>
      <c r="W5968"/>
      <c r="X5968"/>
      <c r="Y5968"/>
      <c r="Z5968"/>
      <c r="AA5968"/>
      <c r="AB5968"/>
      <c r="AC5968"/>
      <c r="AD5968"/>
      <c r="AE5968"/>
      <c r="AF5968"/>
      <c r="AG5968"/>
      <c r="AH5968"/>
      <c r="AI5968"/>
      <c r="AJ5968"/>
      <c r="AK5968"/>
      <c r="AL5968"/>
      <c r="AM5968"/>
      <c r="AN5968"/>
      <c r="AO5968"/>
      <c r="AP5968"/>
      <c r="AQ5968"/>
      <c r="AR5968"/>
      <c r="AS5968"/>
      <c r="AT5968"/>
      <c r="AU5968"/>
      <c r="AV5968"/>
      <c r="AW5968"/>
      <c r="AX5968"/>
      <c r="AY5968"/>
      <c r="AZ5968"/>
      <c r="BA5968"/>
      <c r="BB5968"/>
      <c r="BC5968"/>
      <c r="BD5968"/>
      <c r="BE5968"/>
      <c r="BF5968"/>
      <c r="BG5968"/>
      <c r="BH5968"/>
      <c r="BI5968"/>
      <c r="BJ5968"/>
      <c r="BK5968"/>
      <c r="BL5968"/>
      <c r="BM5968"/>
      <c r="BN5968"/>
      <c r="BO5968"/>
      <c r="BP5968"/>
      <c r="BQ5968"/>
      <c r="BR5968"/>
      <c r="BS5968"/>
      <c r="BT5968"/>
      <c r="BU5968"/>
      <c r="BV5968"/>
      <c r="BW5968"/>
      <c r="BX5968"/>
      <c r="BY5968"/>
      <c r="BZ5968"/>
      <c r="CA5968"/>
      <c r="CB5968"/>
      <c r="CC5968"/>
      <c r="CD5968"/>
      <c r="CE5968"/>
      <c r="CF5968"/>
      <c r="CG5968"/>
      <c r="CH5968"/>
      <c r="CI5968"/>
      <c r="CJ5968"/>
      <c r="CK5968"/>
      <c r="CL5968"/>
      <c r="CM5968"/>
      <c r="CN5968"/>
      <c r="CO5968"/>
      <c r="CP5968"/>
      <c r="CQ5968"/>
      <c r="CR5968"/>
      <c r="CS5968"/>
      <c r="CT5968"/>
      <c r="CU5968"/>
      <c r="CV5968"/>
    </row>
    <row r="5969" spans="10:100" x14ac:dyDescent="0.25">
      <c r="J5969"/>
      <c r="K5969"/>
      <c r="L5969"/>
      <c r="M5969"/>
      <c r="N5969"/>
      <c r="O5969"/>
      <c r="P5969"/>
      <c r="Q5969"/>
      <c r="R5969"/>
      <c r="S5969"/>
      <c r="T5969"/>
      <c r="U5969"/>
      <c r="V5969"/>
      <c r="W5969"/>
      <c r="X5969"/>
      <c r="Y5969"/>
      <c r="Z5969"/>
      <c r="AA5969"/>
      <c r="AB5969"/>
      <c r="AC5969"/>
      <c r="AD5969"/>
      <c r="AE5969"/>
      <c r="AF5969"/>
      <c r="AG5969"/>
      <c r="AH5969"/>
      <c r="AI5969"/>
      <c r="AJ5969"/>
      <c r="AK5969"/>
      <c r="AL5969"/>
      <c r="AM5969"/>
      <c r="AN5969"/>
      <c r="AO5969"/>
      <c r="AP5969"/>
      <c r="AQ5969"/>
      <c r="AR5969"/>
      <c r="AS5969"/>
      <c r="AT5969"/>
      <c r="AU5969"/>
      <c r="AV5969"/>
      <c r="AW5969"/>
      <c r="AX5969"/>
      <c r="AY5969"/>
      <c r="AZ5969"/>
      <c r="BA5969"/>
      <c r="BB5969"/>
      <c r="BC5969"/>
      <c r="BD5969"/>
      <c r="BE5969"/>
      <c r="BF5969"/>
      <c r="BG5969"/>
      <c r="BH5969"/>
      <c r="BI5969"/>
      <c r="BJ5969"/>
      <c r="BK5969"/>
      <c r="BL5969"/>
      <c r="BM5969"/>
      <c r="BN5969"/>
      <c r="BO5969"/>
      <c r="BP5969"/>
      <c r="BQ5969"/>
      <c r="BR5969"/>
      <c r="BS5969"/>
      <c r="BT5969"/>
      <c r="BU5969"/>
      <c r="BV5969"/>
      <c r="BW5969"/>
      <c r="BX5969"/>
      <c r="BY5969"/>
      <c r="BZ5969"/>
      <c r="CA5969"/>
      <c r="CB5969"/>
      <c r="CC5969"/>
      <c r="CD5969"/>
      <c r="CE5969"/>
      <c r="CF5969"/>
      <c r="CG5969"/>
      <c r="CH5969"/>
      <c r="CI5969"/>
      <c r="CJ5969"/>
      <c r="CK5969"/>
      <c r="CL5969"/>
      <c r="CM5969"/>
      <c r="CN5969"/>
      <c r="CO5969"/>
      <c r="CP5969"/>
      <c r="CQ5969"/>
      <c r="CR5969"/>
      <c r="CS5969"/>
      <c r="CT5969"/>
      <c r="CU5969"/>
      <c r="CV5969"/>
    </row>
    <row r="5970" spans="10:100" x14ac:dyDescent="0.25">
      <c r="J5970"/>
      <c r="K5970"/>
      <c r="L5970"/>
      <c r="M5970"/>
      <c r="N5970"/>
      <c r="O5970"/>
      <c r="P5970"/>
      <c r="Q5970"/>
      <c r="R5970"/>
      <c r="S5970"/>
      <c r="T5970"/>
      <c r="U5970"/>
      <c r="V5970"/>
      <c r="W5970"/>
      <c r="X5970"/>
      <c r="Y5970"/>
      <c r="Z5970"/>
      <c r="AA5970"/>
      <c r="AB5970"/>
      <c r="AC5970"/>
      <c r="AD5970"/>
      <c r="AE5970"/>
      <c r="AF5970"/>
      <c r="AG5970"/>
      <c r="AH5970"/>
      <c r="AI5970"/>
      <c r="AJ5970"/>
      <c r="AK5970"/>
      <c r="AL5970"/>
      <c r="AM5970"/>
      <c r="AN5970"/>
      <c r="AO5970"/>
      <c r="AP5970"/>
      <c r="AQ5970"/>
      <c r="AR5970"/>
      <c r="AS5970"/>
      <c r="AT5970"/>
      <c r="AU5970"/>
      <c r="AV5970"/>
      <c r="AW5970"/>
      <c r="AX5970"/>
      <c r="AY5970"/>
      <c r="AZ5970"/>
      <c r="BA5970"/>
      <c r="BB5970"/>
      <c r="BC5970"/>
      <c r="BD5970"/>
      <c r="BE5970"/>
      <c r="BF5970"/>
      <c r="BG5970"/>
      <c r="BH5970"/>
      <c r="BI5970"/>
      <c r="BJ5970"/>
      <c r="BK5970"/>
      <c r="BL5970"/>
      <c r="BM5970"/>
      <c r="BN5970"/>
      <c r="BO5970"/>
      <c r="BP5970"/>
      <c r="BQ5970"/>
      <c r="BR5970"/>
      <c r="BS5970"/>
      <c r="BT5970"/>
      <c r="BU5970"/>
      <c r="BV5970"/>
      <c r="BW5970"/>
      <c r="BX5970"/>
      <c r="BY5970"/>
      <c r="BZ5970"/>
      <c r="CA5970"/>
      <c r="CB5970"/>
      <c r="CC5970"/>
      <c r="CD5970"/>
      <c r="CE5970"/>
      <c r="CF5970"/>
      <c r="CG5970"/>
      <c r="CH5970"/>
      <c r="CI5970"/>
      <c r="CJ5970"/>
      <c r="CK5970"/>
      <c r="CL5970"/>
      <c r="CM5970"/>
      <c r="CN5970"/>
      <c r="CO5970"/>
      <c r="CP5970"/>
      <c r="CQ5970"/>
      <c r="CR5970"/>
      <c r="CS5970"/>
      <c r="CT5970"/>
      <c r="CU5970"/>
      <c r="CV5970"/>
    </row>
    <row r="5971" spans="10:100" x14ac:dyDescent="0.25">
      <c r="J5971"/>
      <c r="K5971"/>
      <c r="L5971"/>
      <c r="M5971"/>
      <c r="N5971"/>
      <c r="O5971"/>
      <c r="P5971"/>
      <c r="Q5971"/>
      <c r="R5971"/>
      <c r="S5971"/>
      <c r="T5971"/>
      <c r="U5971"/>
      <c r="V5971"/>
      <c r="W5971"/>
      <c r="X5971"/>
      <c r="Y5971"/>
      <c r="Z5971"/>
      <c r="AA5971"/>
      <c r="AB5971"/>
      <c r="AC5971"/>
      <c r="AD5971"/>
      <c r="AE5971"/>
      <c r="AF5971"/>
      <c r="AG5971"/>
      <c r="AH5971"/>
      <c r="AI5971"/>
      <c r="AJ5971"/>
      <c r="AK5971"/>
      <c r="AL5971"/>
      <c r="AM5971"/>
      <c r="AN5971"/>
      <c r="AO5971"/>
      <c r="AP5971"/>
      <c r="AQ5971"/>
      <c r="AR5971"/>
      <c r="AS5971"/>
      <c r="AT5971"/>
      <c r="AU5971"/>
      <c r="AV5971"/>
      <c r="AW5971"/>
      <c r="AX5971"/>
      <c r="AY5971"/>
      <c r="AZ5971"/>
      <c r="BA5971"/>
      <c r="BB5971"/>
      <c r="BC5971"/>
      <c r="BD5971"/>
      <c r="BE5971"/>
      <c r="BF5971"/>
      <c r="BG5971"/>
      <c r="BH5971"/>
      <c r="BI5971"/>
      <c r="BJ5971"/>
      <c r="BK5971"/>
      <c r="BL5971"/>
      <c r="BM5971"/>
      <c r="BN5971"/>
      <c r="BO5971"/>
      <c r="BP5971"/>
      <c r="BQ5971"/>
      <c r="BR5971"/>
      <c r="BS5971"/>
      <c r="BT5971"/>
      <c r="BU5971"/>
      <c r="BV5971"/>
      <c r="BW5971"/>
      <c r="BX5971"/>
      <c r="BY5971"/>
      <c r="BZ5971"/>
      <c r="CA5971"/>
      <c r="CB5971"/>
      <c r="CC5971"/>
      <c r="CD5971"/>
      <c r="CE5971"/>
      <c r="CF5971"/>
      <c r="CG5971"/>
      <c r="CH5971"/>
      <c r="CI5971"/>
      <c r="CJ5971"/>
      <c r="CK5971"/>
      <c r="CL5971"/>
      <c r="CM5971"/>
      <c r="CN5971"/>
      <c r="CO5971"/>
      <c r="CP5971"/>
      <c r="CQ5971"/>
      <c r="CR5971"/>
      <c r="CS5971"/>
      <c r="CT5971"/>
      <c r="CU5971"/>
      <c r="CV5971"/>
    </row>
    <row r="5972" spans="10:100" x14ac:dyDescent="0.25">
      <c r="J5972"/>
      <c r="K5972"/>
      <c r="L5972"/>
      <c r="M5972"/>
      <c r="N5972"/>
      <c r="O5972"/>
      <c r="P5972"/>
      <c r="Q5972"/>
      <c r="R5972"/>
      <c r="S5972"/>
      <c r="T5972"/>
      <c r="U5972"/>
      <c r="V5972"/>
      <c r="W5972"/>
      <c r="X5972"/>
      <c r="Y5972"/>
      <c r="Z5972"/>
      <c r="AA5972"/>
      <c r="AB5972"/>
      <c r="AC5972"/>
      <c r="AD5972"/>
      <c r="AE5972"/>
      <c r="AF5972"/>
      <c r="AG5972"/>
      <c r="AH5972"/>
      <c r="AI5972"/>
      <c r="AJ5972"/>
      <c r="AK5972"/>
      <c r="AL5972"/>
      <c r="AM5972"/>
      <c r="AN5972"/>
      <c r="AO5972"/>
      <c r="AP5972"/>
      <c r="AQ5972"/>
      <c r="AR5972"/>
      <c r="AS5972"/>
      <c r="AT5972"/>
      <c r="AU5972"/>
      <c r="AV5972"/>
      <c r="AW5972"/>
      <c r="AX5972"/>
      <c r="AY5972"/>
      <c r="AZ5972"/>
      <c r="BA5972"/>
      <c r="BB5972"/>
      <c r="BC5972"/>
      <c r="BD5972"/>
      <c r="BE5972"/>
      <c r="BF5972"/>
      <c r="BG5972"/>
      <c r="BH5972"/>
      <c r="BI5972"/>
      <c r="BJ5972"/>
      <c r="BK5972"/>
      <c r="BL5972"/>
      <c r="BM5972"/>
      <c r="BN5972"/>
      <c r="BO5972"/>
      <c r="BP5972"/>
      <c r="BQ5972"/>
      <c r="BR5972"/>
      <c r="BS5972"/>
      <c r="BT5972"/>
      <c r="BU5972"/>
      <c r="BV5972"/>
      <c r="BW5972"/>
      <c r="BX5972"/>
      <c r="BY5972"/>
      <c r="BZ5972"/>
      <c r="CA5972"/>
      <c r="CB5972"/>
      <c r="CC5972"/>
      <c r="CD5972"/>
      <c r="CE5972"/>
      <c r="CF5972"/>
      <c r="CG5972"/>
      <c r="CH5972"/>
      <c r="CI5972"/>
      <c r="CJ5972"/>
      <c r="CK5972"/>
      <c r="CL5972"/>
      <c r="CM5972"/>
      <c r="CN5972"/>
      <c r="CO5972"/>
      <c r="CP5972"/>
      <c r="CQ5972"/>
      <c r="CR5972"/>
      <c r="CS5972"/>
      <c r="CT5972"/>
      <c r="CU5972"/>
      <c r="CV5972"/>
    </row>
    <row r="5973" spans="10:100" x14ac:dyDescent="0.25">
      <c r="J5973"/>
      <c r="K5973"/>
      <c r="L5973"/>
      <c r="M5973"/>
      <c r="N5973"/>
      <c r="O5973"/>
      <c r="P5973"/>
      <c r="Q5973"/>
      <c r="R5973"/>
      <c r="S5973"/>
      <c r="T5973"/>
      <c r="U5973"/>
      <c r="V5973"/>
      <c r="W5973"/>
      <c r="X5973"/>
      <c r="Y5973"/>
      <c r="Z5973"/>
      <c r="AA5973"/>
      <c r="AB5973"/>
      <c r="AC5973"/>
      <c r="AD5973"/>
      <c r="AE5973"/>
      <c r="AF5973"/>
      <c r="AG5973"/>
      <c r="AH5973"/>
      <c r="AI5973"/>
      <c r="AJ5973"/>
      <c r="AK5973"/>
      <c r="AL5973"/>
      <c r="AM5973"/>
      <c r="AN5973"/>
      <c r="AO5973"/>
      <c r="AP5973"/>
      <c r="AQ5973"/>
      <c r="AR5973"/>
      <c r="AS5973"/>
      <c r="AT5973"/>
      <c r="AU5973"/>
      <c r="AV5973"/>
      <c r="AW5973"/>
      <c r="AX5973"/>
      <c r="AY5973"/>
      <c r="AZ5973"/>
      <c r="BA5973"/>
      <c r="BB5973"/>
      <c r="BC5973"/>
      <c r="BD5973"/>
      <c r="BE5973"/>
      <c r="BF5973"/>
      <c r="BG5973"/>
      <c r="BH5973"/>
      <c r="BI5973"/>
      <c r="BJ5973"/>
      <c r="BK5973"/>
      <c r="BL5973"/>
      <c r="BM5973"/>
      <c r="BN5973"/>
      <c r="BO5973"/>
      <c r="BP5973"/>
      <c r="BQ5973"/>
      <c r="BR5973"/>
      <c r="BS5973"/>
      <c r="BT5973"/>
      <c r="BU5973"/>
      <c r="BV5973"/>
      <c r="BW5973"/>
      <c r="BX5973"/>
      <c r="BY5973"/>
      <c r="BZ5973"/>
      <c r="CA5973"/>
      <c r="CB5973"/>
      <c r="CC5973"/>
      <c r="CD5973"/>
      <c r="CE5973"/>
      <c r="CF5973"/>
      <c r="CG5973"/>
      <c r="CH5973"/>
      <c r="CI5973"/>
      <c r="CJ5973"/>
      <c r="CK5973"/>
      <c r="CL5973"/>
      <c r="CM5973"/>
      <c r="CN5973"/>
      <c r="CO5973"/>
      <c r="CP5973"/>
      <c r="CQ5973"/>
      <c r="CR5973"/>
      <c r="CS5973"/>
      <c r="CT5973"/>
      <c r="CU5973"/>
      <c r="CV5973"/>
    </row>
    <row r="5974" spans="10:100" x14ac:dyDescent="0.25">
      <c r="J5974"/>
      <c r="K5974"/>
      <c r="L5974"/>
      <c r="M5974"/>
      <c r="N5974"/>
      <c r="O5974"/>
      <c r="P5974"/>
      <c r="Q5974"/>
      <c r="R5974"/>
      <c r="S5974"/>
      <c r="T5974"/>
      <c r="U5974"/>
      <c r="V5974"/>
      <c r="W5974"/>
      <c r="X5974"/>
      <c r="Y5974"/>
      <c r="Z5974"/>
      <c r="AA5974"/>
      <c r="AB5974"/>
      <c r="AC5974"/>
      <c r="AD5974"/>
      <c r="AE5974"/>
      <c r="AF5974"/>
      <c r="AG5974"/>
      <c r="AH5974"/>
      <c r="AI5974"/>
      <c r="AJ5974"/>
      <c r="AK5974"/>
      <c r="AL5974"/>
      <c r="AM5974"/>
      <c r="AN5974"/>
      <c r="AO5974"/>
      <c r="AP5974"/>
      <c r="AQ5974"/>
      <c r="AR5974"/>
      <c r="AS5974"/>
      <c r="AT5974"/>
      <c r="AU5974"/>
      <c r="AV5974"/>
      <c r="AW5974"/>
      <c r="AX5974"/>
      <c r="AY5974"/>
      <c r="AZ5974"/>
      <c r="BA5974"/>
      <c r="BB5974"/>
      <c r="BC5974"/>
      <c r="BD5974"/>
      <c r="BE5974"/>
      <c r="BF5974"/>
      <c r="BG5974"/>
      <c r="BH5974"/>
      <c r="BI5974"/>
      <c r="BJ5974"/>
      <c r="BK5974"/>
      <c r="BL5974"/>
      <c r="BM5974"/>
      <c r="BN5974"/>
      <c r="BO5974"/>
      <c r="BP5974"/>
      <c r="BQ5974"/>
      <c r="BR5974"/>
      <c r="BS5974"/>
      <c r="BT5974"/>
      <c r="BU5974"/>
      <c r="BV5974"/>
      <c r="BW5974"/>
      <c r="BX5974"/>
      <c r="BY5974"/>
      <c r="BZ5974"/>
      <c r="CA5974"/>
      <c r="CB5974"/>
      <c r="CC5974"/>
      <c r="CD5974"/>
      <c r="CE5974"/>
      <c r="CF5974"/>
      <c r="CG5974"/>
      <c r="CH5974"/>
      <c r="CI5974"/>
      <c r="CJ5974"/>
      <c r="CK5974"/>
      <c r="CL5974"/>
      <c r="CM5974"/>
      <c r="CN5974"/>
      <c r="CO5974"/>
      <c r="CP5974"/>
      <c r="CQ5974"/>
      <c r="CR5974"/>
      <c r="CS5974"/>
      <c r="CT5974"/>
      <c r="CU5974"/>
      <c r="CV5974"/>
    </row>
    <row r="5975" spans="10:100" x14ac:dyDescent="0.25">
      <c r="J5975"/>
      <c r="K5975"/>
      <c r="L5975"/>
      <c r="M5975"/>
      <c r="N5975"/>
      <c r="O5975"/>
      <c r="P5975"/>
      <c r="Q5975"/>
      <c r="R5975"/>
      <c r="S5975"/>
      <c r="T5975"/>
      <c r="U5975"/>
      <c r="V5975"/>
      <c r="W5975"/>
      <c r="X5975"/>
      <c r="Y5975"/>
      <c r="Z5975"/>
      <c r="AA5975"/>
      <c r="AB5975"/>
      <c r="AC5975"/>
      <c r="AD5975"/>
      <c r="AE5975"/>
      <c r="AF5975"/>
      <c r="AG5975"/>
      <c r="AH5975"/>
      <c r="AI5975"/>
      <c r="AJ5975"/>
      <c r="AK5975"/>
      <c r="AL5975"/>
      <c r="AM5975"/>
      <c r="AN5975"/>
      <c r="AO5975"/>
      <c r="AP5975"/>
      <c r="AQ5975"/>
      <c r="AR5975"/>
      <c r="AS5975"/>
      <c r="AT5975"/>
      <c r="AU5975"/>
      <c r="AV5975"/>
      <c r="AW5975"/>
      <c r="AX5975"/>
      <c r="AY5975"/>
      <c r="AZ5975"/>
      <c r="BA5975"/>
      <c r="BB5975"/>
      <c r="BC5975"/>
      <c r="BD5975"/>
      <c r="BE5975"/>
      <c r="BF5975"/>
      <c r="BG5975"/>
      <c r="BH5975"/>
      <c r="BI5975"/>
      <c r="BJ5975"/>
      <c r="BK5975"/>
      <c r="BL5975"/>
      <c r="BM5975"/>
      <c r="BN5975"/>
      <c r="BO5975"/>
      <c r="BP5975"/>
      <c r="BQ5975"/>
      <c r="BR5975"/>
      <c r="BS5975"/>
      <c r="BT5975"/>
      <c r="BU5975"/>
      <c r="BV5975"/>
      <c r="BW5975"/>
      <c r="BX5975"/>
      <c r="BY5975"/>
      <c r="BZ5975"/>
      <c r="CA5975"/>
      <c r="CB5975"/>
      <c r="CC5975"/>
      <c r="CD5975"/>
      <c r="CE5975"/>
      <c r="CF5975"/>
      <c r="CG5975"/>
      <c r="CH5975"/>
      <c r="CI5975"/>
      <c r="CJ5975"/>
      <c r="CK5975"/>
      <c r="CL5975"/>
      <c r="CM5975"/>
      <c r="CN5975"/>
      <c r="CO5975"/>
      <c r="CP5975"/>
      <c r="CQ5975"/>
      <c r="CR5975"/>
      <c r="CS5975"/>
      <c r="CT5975"/>
      <c r="CU5975"/>
      <c r="CV5975"/>
    </row>
    <row r="5976" spans="10:100" x14ac:dyDescent="0.25">
      <c r="J5976"/>
      <c r="K5976"/>
      <c r="L5976"/>
      <c r="M5976"/>
      <c r="N5976"/>
      <c r="O5976"/>
      <c r="P5976"/>
      <c r="Q5976"/>
      <c r="R5976"/>
      <c r="S5976"/>
      <c r="T5976"/>
      <c r="U5976"/>
      <c r="V5976"/>
      <c r="W5976"/>
      <c r="X5976"/>
      <c r="Y5976"/>
      <c r="Z5976"/>
      <c r="AA5976"/>
      <c r="AB5976"/>
      <c r="AC5976"/>
      <c r="AD5976"/>
      <c r="AE5976"/>
      <c r="AF5976"/>
      <c r="AG5976"/>
      <c r="AH5976"/>
      <c r="AI5976"/>
      <c r="AJ5976"/>
      <c r="AK5976"/>
      <c r="AL5976"/>
      <c r="AM5976"/>
      <c r="AN5976"/>
      <c r="AO5976"/>
      <c r="AP5976"/>
      <c r="AQ5976"/>
      <c r="AR5976"/>
      <c r="AS5976"/>
      <c r="AT5976"/>
      <c r="AU5976"/>
      <c r="AV5976"/>
      <c r="AW5976"/>
      <c r="AX5976"/>
      <c r="AY5976"/>
      <c r="AZ5976"/>
      <c r="BA5976"/>
      <c r="BB5976"/>
      <c r="BC5976"/>
      <c r="BD5976"/>
      <c r="BE5976"/>
      <c r="BF5976"/>
      <c r="BG5976"/>
      <c r="BH5976"/>
      <c r="BI5976"/>
      <c r="BJ5976"/>
      <c r="BK5976"/>
      <c r="BL5976"/>
      <c r="BM5976"/>
      <c r="BN5976"/>
      <c r="BO5976"/>
      <c r="BP5976"/>
      <c r="BQ5976"/>
      <c r="BR5976"/>
      <c r="BS5976"/>
      <c r="BT5976"/>
      <c r="BU5976"/>
      <c r="BV5976"/>
      <c r="BW5976"/>
      <c r="BX5976"/>
      <c r="BY5976"/>
      <c r="BZ5976"/>
      <c r="CA5976"/>
      <c r="CB5976"/>
      <c r="CC5976"/>
      <c r="CD5976"/>
      <c r="CE5976"/>
      <c r="CF5976"/>
      <c r="CG5976"/>
      <c r="CH5976"/>
      <c r="CI5976"/>
      <c r="CJ5976"/>
      <c r="CK5976"/>
      <c r="CL5976"/>
      <c r="CM5976"/>
      <c r="CN5976"/>
      <c r="CO5976"/>
      <c r="CP5976"/>
      <c r="CQ5976"/>
      <c r="CR5976"/>
      <c r="CS5976"/>
      <c r="CT5976"/>
      <c r="CU5976"/>
      <c r="CV5976"/>
    </row>
    <row r="5977" spans="10:100" x14ac:dyDescent="0.25">
      <c r="J5977"/>
      <c r="K5977"/>
      <c r="L5977"/>
      <c r="M5977"/>
      <c r="N5977"/>
      <c r="O5977"/>
      <c r="P5977"/>
      <c r="Q5977"/>
      <c r="R5977"/>
      <c r="S5977"/>
      <c r="T5977"/>
      <c r="U5977"/>
      <c r="V5977"/>
      <c r="W5977"/>
      <c r="X5977"/>
      <c r="Y5977"/>
      <c r="Z5977"/>
      <c r="AA5977"/>
      <c r="AB5977"/>
      <c r="AC5977"/>
      <c r="AD5977"/>
      <c r="AE5977"/>
      <c r="AF5977"/>
      <c r="AG5977"/>
      <c r="AH5977"/>
      <c r="AI5977"/>
      <c r="AJ5977"/>
      <c r="AK5977"/>
      <c r="AL5977"/>
      <c r="AM5977"/>
      <c r="AN5977"/>
      <c r="AO5977"/>
      <c r="AP5977"/>
      <c r="AQ5977"/>
      <c r="AR5977"/>
      <c r="AS5977"/>
      <c r="AT5977"/>
      <c r="AU5977"/>
      <c r="AV5977"/>
      <c r="AW5977"/>
      <c r="AX5977"/>
      <c r="AY5977"/>
      <c r="AZ5977"/>
      <c r="BA5977"/>
      <c r="BB5977"/>
      <c r="BC5977"/>
      <c r="BD5977"/>
      <c r="BE5977"/>
      <c r="BF5977"/>
      <c r="BG5977"/>
      <c r="BH5977"/>
      <c r="BI5977"/>
      <c r="BJ5977"/>
      <c r="BK5977"/>
      <c r="BL5977"/>
      <c r="BM5977"/>
      <c r="BN5977"/>
      <c r="BO5977"/>
      <c r="BP5977"/>
      <c r="BQ5977"/>
      <c r="BR5977"/>
      <c r="BS5977"/>
      <c r="BT5977"/>
      <c r="BU5977"/>
      <c r="BV5977"/>
      <c r="BW5977"/>
      <c r="BX5977"/>
      <c r="BY5977"/>
      <c r="BZ5977"/>
      <c r="CA5977"/>
      <c r="CB5977"/>
      <c r="CC5977"/>
      <c r="CD5977"/>
      <c r="CE5977"/>
      <c r="CF5977"/>
      <c r="CG5977"/>
      <c r="CH5977"/>
      <c r="CI5977"/>
      <c r="CJ5977"/>
      <c r="CK5977"/>
      <c r="CL5977"/>
      <c r="CM5977"/>
      <c r="CN5977"/>
      <c r="CO5977"/>
      <c r="CP5977"/>
      <c r="CQ5977"/>
      <c r="CR5977"/>
      <c r="CS5977"/>
      <c r="CT5977"/>
      <c r="CU5977"/>
      <c r="CV5977"/>
    </row>
    <row r="5978" spans="10:100" x14ac:dyDescent="0.25">
      <c r="J5978"/>
      <c r="K5978"/>
      <c r="L5978"/>
      <c r="M5978"/>
      <c r="N5978"/>
      <c r="O5978"/>
      <c r="P5978"/>
      <c r="Q5978"/>
      <c r="R5978"/>
      <c r="S5978"/>
      <c r="T5978"/>
      <c r="U5978"/>
      <c r="V5978"/>
      <c r="W5978"/>
      <c r="X5978"/>
      <c r="Y5978"/>
      <c r="Z5978"/>
      <c r="AA5978"/>
      <c r="AB5978"/>
      <c r="AC5978"/>
      <c r="AD5978"/>
      <c r="AE5978"/>
      <c r="AF5978"/>
      <c r="AG5978"/>
      <c r="AH5978"/>
      <c r="AI5978"/>
      <c r="AJ5978"/>
      <c r="AK5978"/>
      <c r="AL5978"/>
      <c r="AM5978"/>
      <c r="AN5978"/>
      <c r="AO5978"/>
      <c r="AP5978"/>
      <c r="AQ5978"/>
      <c r="AR5978"/>
      <c r="AS5978"/>
      <c r="AT5978"/>
      <c r="AU5978"/>
      <c r="AV5978"/>
      <c r="AW5978"/>
      <c r="AX5978"/>
      <c r="AY5978"/>
      <c r="AZ5978"/>
      <c r="BA5978"/>
      <c r="BB5978"/>
      <c r="BC5978"/>
      <c r="BD5978"/>
      <c r="BE5978"/>
      <c r="BF5978"/>
      <c r="BG5978"/>
      <c r="BH5978"/>
      <c r="BI5978"/>
      <c r="BJ5978"/>
      <c r="BK5978"/>
      <c r="BL5978"/>
      <c r="BM5978"/>
      <c r="BN5978"/>
      <c r="BO5978"/>
      <c r="BP5978"/>
      <c r="BQ5978"/>
      <c r="BR5978"/>
      <c r="BS5978"/>
      <c r="BT5978"/>
      <c r="BU5978"/>
      <c r="BV5978"/>
      <c r="BW5978"/>
      <c r="BX5978"/>
      <c r="BY5978"/>
      <c r="BZ5978"/>
      <c r="CA5978"/>
      <c r="CB5978"/>
      <c r="CC5978"/>
      <c r="CD5978"/>
      <c r="CE5978"/>
      <c r="CF5978"/>
      <c r="CG5978"/>
      <c r="CH5978"/>
      <c r="CI5978"/>
      <c r="CJ5978"/>
      <c r="CK5978"/>
      <c r="CL5978"/>
      <c r="CM5978"/>
      <c r="CN5978"/>
      <c r="CO5978"/>
      <c r="CP5978"/>
      <c r="CQ5978"/>
      <c r="CR5978"/>
      <c r="CS5978"/>
      <c r="CT5978"/>
      <c r="CU5978"/>
      <c r="CV5978"/>
    </row>
    <row r="5979" spans="10:100" x14ac:dyDescent="0.25">
      <c r="J5979"/>
      <c r="K5979"/>
      <c r="L5979"/>
      <c r="M5979"/>
      <c r="N5979"/>
      <c r="O5979"/>
      <c r="P5979"/>
      <c r="Q5979"/>
      <c r="R5979"/>
      <c r="S5979"/>
      <c r="T5979"/>
      <c r="U5979"/>
      <c r="V5979"/>
      <c r="W5979"/>
      <c r="X5979"/>
      <c r="Y5979"/>
      <c r="Z5979"/>
      <c r="AA5979"/>
      <c r="AB5979"/>
      <c r="AC5979"/>
      <c r="AD5979"/>
      <c r="AE5979"/>
      <c r="AF5979"/>
      <c r="AG5979"/>
      <c r="AH5979"/>
      <c r="AI5979"/>
      <c r="AJ5979"/>
      <c r="AK5979"/>
      <c r="AL5979"/>
      <c r="AM5979"/>
      <c r="AN5979"/>
      <c r="AO5979"/>
      <c r="AP5979"/>
      <c r="AQ5979"/>
      <c r="AR5979"/>
      <c r="AS5979"/>
      <c r="AT5979"/>
      <c r="AU5979"/>
      <c r="AV5979"/>
      <c r="AW5979"/>
      <c r="AX5979"/>
      <c r="AY5979"/>
      <c r="AZ5979"/>
      <c r="BA5979"/>
      <c r="BB5979"/>
      <c r="BC5979"/>
      <c r="BD5979"/>
      <c r="BE5979"/>
      <c r="BF5979"/>
      <c r="BG5979"/>
      <c r="BH5979"/>
      <c r="BI5979"/>
      <c r="BJ5979"/>
      <c r="BK5979"/>
      <c r="BL5979"/>
      <c r="BM5979"/>
      <c r="BN5979"/>
      <c r="BO5979"/>
      <c r="BP5979"/>
      <c r="BQ5979"/>
      <c r="BR5979"/>
      <c r="BS5979"/>
      <c r="BT5979"/>
      <c r="BU5979"/>
      <c r="BV5979"/>
      <c r="BW5979"/>
      <c r="BX5979"/>
      <c r="BY5979"/>
      <c r="BZ5979"/>
      <c r="CA5979"/>
      <c r="CB5979"/>
      <c r="CC5979"/>
      <c r="CD5979"/>
      <c r="CE5979"/>
      <c r="CF5979"/>
      <c r="CG5979"/>
      <c r="CH5979"/>
      <c r="CI5979"/>
      <c r="CJ5979"/>
      <c r="CK5979"/>
      <c r="CL5979"/>
      <c r="CM5979"/>
      <c r="CN5979"/>
      <c r="CO5979"/>
      <c r="CP5979"/>
      <c r="CQ5979"/>
      <c r="CR5979"/>
      <c r="CS5979"/>
      <c r="CT5979"/>
      <c r="CU5979"/>
      <c r="CV5979"/>
    </row>
    <row r="5980" spans="10:100" x14ac:dyDescent="0.25">
      <c r="J5980"/>
      <c r="K5980"/>
      <c r="L5980"/>
      <c r="M5980"/>
      <c r="N5980"/>
      <c r="O5980"/>
      <c r="P5980"/>
      <c r="Q5980"/>
      <c r="R5980"/>
      <c r="S5980"/>
      <c r="T5980"/>
      <c r="U5980"/>
      <c r="V5980"/>
      <c r="W5980"/>
      <c r="X5980"/>
      <c r="Y5980"/>
      <c r="Z5980"/>
      <c r="AA5980"/>
      <c r="AB5980"/>
      <c r="AC5980"/>
      <c r="AD5980"/>
      <c r="AE5980"/>
      <c r="AF5980"/>
      <c r="AG5980"/>
      <c r="AH5980"/>
      <c r="AI5980"/>
      <c r="AJ5980"/>
      <c r="AK5980"/>
      <c r="AL5980"/>
      <c r="AM5980"/>
      <c r="AN5980"/>
      <c r="AO5980"/>
      <c r="AP5980"/>
      <c r="AQ5980"/>
      <c r="AR5980"/>
      <c r="AS5980"/>
      <c r="AT5980"/>
      <c r="AU5980"/>
      <c r="AV5980"/>
      <c r="AW5980"/>
      <c r="AX5980"/>
      <c r="AY5980"/>
      <c r="AZ5980"/>
      <c r="BA5980"/>
      <c r="BB5980"/>
      <c r="BC5980"/>
      <c r="BD5980"/>
      <c r="BE5980"/>
      <c r="BF5980"/>
      <c r="BG5980"/>
      <c r="BH5980"/>
      <c r="BI5980"/>
      <c r="BJ5980"/>
      <c r="BK5980"/>
      <c r="BL5980"/>
      <c r="BM5980"/>
      <c r="BN5980"/>
      <c r="BO5980"/>
      <c r="BP5980"/>
      <c r="BQ5980"/>
      <c r="BR5980"/>
      <c r="BS5980"/>
      <c r="BT5980"/>
      <c r="BU5980"/>
      <c r="BV5980"/>
      <c r="BW5980"/>
      <c r="BX5980"/>
      <c r="BY5980"/>
      <c r="BZ5980"/>
      <c r="CA5980"/>
      <c r="CB5980"/>
      <c r="CC5980"/>
      <c r="CD5980"/>
      <c r="CE5980"/>
      <c r="CF5980"/>
      <c r="CG5980"/>
      <c r="CH5980"/>
      <c r="CI5980"/>
      <c r="CJ5980"/>
      <c r="CK5980"/>
      <c r="CL5980"/>
      <c r="CM5980"/>
      <c r="CN5980"/>
      <c r="CO5980"/>
      <c r="CP5980"/>
      <c r="CQ5980"/>
      <c r="CR5980"/>
      <c r="CS5980"/>
      <c r="CT5980"/>
      <c r="CU5980"/>
      <c r="CV5980"/>
    </row>
    <row r="5981" spans="10:100" x14ac:dyDescent="0.25">
      <c r="J5981"/>
      <c r="K5981"/>
      <c r="L5981"/>
      <c r="M5981"/>
      <c r="N5981"/>
      <c r="O5981"/>
      <c r="P5981"/>
      <c r="Q5981"/>
      <c r="R5981"/>
      <c r="S5981"/>
      <c r="T5981"/>
      <c r="U5981"/>
      <c r="V5981"/>
      <c r="W5981"/>
      <c r="X5981"/>
      <c r="Y5981"/>
      <c r="Z5981"/>
      <c r="AA5981"/>
      <c r="AB5981"/>
      <c r="AC5981"/>
      <c r="AD5981"/>
      <c r="AE5981"/>
      <c r="AF5981"/>
      <c r="AG5981"/>
      <c r="AH5981"/>
      <c r="AI5981"/>
      <c r="AJ5981"/>
      <c r="AK5981"/>
      <c r="AL5981"/>
      <c r="AM5981"/>
      <c r="AN5981"/>
      <c r="AO5981"/>
      <c r="AP5981"/>
      <c r="AQ5981"/>
      <c r="AR5981"/>
      <c r="AS5981"/>
      <c r="AT5981"/>
      <c r="AU5981"/>
      <c r="AV5981"/>
      <c r="AW5981"/>
      <c r="AX5981"/>
      <c r="AY5981"/>
      <c r="AZ5981"/>
      <c r="BA5981"/>
      <c r="BB5981"/>
      <c r="BC5981"/>
      <c r="BD5981"/>
      <c r="BE5981"/>
      <c r="BF5981"/>
      <c r="BG5981"/>
      <c r="BH5981"/>
      <c r="BI5981"/>
      <c r="BJ5981"/>
      <c r="BK5981"/>
      <c r="BL5981"/>
      <c r="BM5981"/>
      <c r="BN5981"/>
      <c r="BO5981"/>
      <c r="BP5981"/>
      <c r="BQ5981"/>
      <c r="BR5981"/>
      <c r="BS5981"/>
      <c r="BT5981"/>
      <c r="BU5981"/>
      <c r="BV5981"/>
      <c r="BW5981"/>
      <c r="BX5981"/>
      <c r="BY5981"/>
      <c r="BZ5981"/>
      <c r="CA5981"/>
      <c r="CB5981"/>
      <c r="CC5981"/>
      <c r="CD5981"/>
      <c r="CE5981"/>
      <c r="CF5981"/>
      <c r="CG5981"/>
      <c r="CH5981"/>
      <c r="CI5981"/>
      <c r="CJ5981"/>
      <c r="CK5981"/>
      <c r="CL5981"/>
      <c r="CM5981"/>
      <c r="CN5981"/>
      <c r="CO5981"/>
      <c r="CP5981"/>
      <c r="CQ5981"/>
      <c r="CR5981"/>
      <c r="CS5981"/>
      <c r="CT5981"/>
      <c r="CU5981"/>
      <c r="CV5981"/>
    </row>
    <row r="5982" spans="10:100" x14ac:dyDescent="0.25">
      <c r="J5982"/>
      <c r="K5982"/>
      <c r="L5982"/>
      <c r="M5982"/>
      <c r="N5982"/>
      <c r="O5982"/>
      <c r="P5982"/>
      <c r="Q5982"/>
      <c r="R5982"/>
      <c r="S5982"/>
      <c r="T5982"/>
      <c r="U5982"/>
      <c r="V5982"/>
      <c r="W5982"/>
      <c r="X5982"/>
      <c r="Y5982"/>
      <c r="Z5982"/>
      <c r="AA5982"/>
      <c r="AB5982"/>
      <c r="AC5982"/>
      <c r="AD5982"/>
      <c r="AE5982"/>
      <c r="AF5982"/>
      <c r="AG5982"/>
      <c r="AH5982"/>
      <c r="AI5982"/>
      <c r="AJ5982"/>
      <c r="AK5982"/>
      <c r="AL5982"/>
      <c r="AM5982"/>
      <c r="AN5982"/>
      <c r="AO5982"/>
      <c r="AP5982"/>
      <c r="AQ5982"/>
      <c r="AR5982"/>
      <c r="AS5982"/>
      <c r="AT5982"/>
      <c r="AU5982"/>
      <c r="AV5982"/>
      <c r="AW5982"/>
      <c r="AX5982"/>
      <c r="AY5982"/>
      <c r="AZ5982"/>
      <c r="BA5982"/>
      <c r="BB5982"/>
      <c r="BC5982"/>
      <c r="BD5982"/>
      <c r="BE5982"/>
      <c r="BF5982"/>
      <c r="BG5982"/>
      <c r="BH5982"/>
      <c r="BI5982"/>
      <c r="BJ5982"/>
      <c r="BK5982"/>
      <c r="BL5982"/>
      <c r="BM5982"/>
      <c r="BN5982"/>
      <c r="BO5982"/>
      <c r="BP5982"/>
      <c r="BQ5982"/>
      <c r="BR5982"/>
      <c r="BS5982"/>
      <c r="BT5982"/>
      <c r="BU5982"/>
      <c r="BV5982"/>
      <c r="BW5982"/>
      <c r="BX5982"/>
      <c r="BY5982"/>
      <c r="BZ5982"/>
      <c r="CA5982"/>
      <c r="CB5982"/>
      <c r="CC5982"/>
      <c r="CD5982"/>
      <c r="CE5982"/>
      <c r="CF5982"/>
      <c r="CG5982"/>
      <c r="CH5982"/>
      <c r="CI5982"/>
      <c r="CJ5982"/>
      <c r="CK5982"/>
      <c r="CL5982"/>
      <c r="CM5982"/>
      <c r="CN5982"/>
      <c r="CO5982"/>
      <c r="CP5982"/>
      <c r="CQ5982"/>
      <c r="CR5982"/>
      <c r="CS5982"/>
      <c r="CT5982"/>
      <c r="CU5982"/>
      <c r="CV5982"/>
    </row>
    <row r="5983" spans="10:100" x14ac:dyDescent="0.25">
      <c r="J5983"/>
      <c r="K5983"/>
      <c r="L5983"/>
      <c r="M5983"/>
      <c r="N5983"/>
      <c r="O5983"/>
      <c r="P5983"/>
      <c r="Q5983"/>
      <c r="R5983"/>
      <c r="S5983"/>
      <c r="T5983"/>
      <c r="U5983"/>
      <c r="V5983"/>
      <c r="W5983"/>
      <c r="X5983"/>
      <c r="Y5983"/>
      <c r="Z5983"/>
      <c r="AA5983"/>
      <c r="AB5983"/>
      <c r="AC5983"/>
      <c r="AD5983"/>
      <c r="AE5983"/>
      <c r="AF5983"/>
      <c r="AG5983"/>
      <c r="AH5983"/>
      <c r="AI5983"/>
      <c r="AJ5983"/>
      <c r="AK5983"/>
      <c r="AL5983"/>
      <c r="AM5983"/>
      <c r="AN5983"/>
      <c r="AO5983"/>
      <c r="AP5983"/>
      <c r="AQ5983"/>
      <c r="AR5983"/>
      <c r="AS5983"/>
      <c r="AT5983"/>
      <c r="AU5983"/>
      <c r="AV5983"/>
      <c r="AW5983"/>
      <c r="AX5983"/>
      <c r="AY5983"/>
      <c r="AZ5983"/>
      <c r="BA5983"/>
      <c r="BB5983"/>
      <c r="BC5983"/>
      <c r="BD5983"/>
      <c r="BE5983"/>
      <c r="BF5983"/>
      <c r="BG5983"/>
      <c r="BH5983"/>
      <c r="BI5983"/>
      <c r="BJ5983"/>
      <c r="BK5983"/>
      <c r="BL5983"/>
      <c r="BM5983"/>
      <c r="BN5983"/>
      <c r="BO5983"/>
      <c r="BP5983"/>
      <c r="BQ5983"/>
      <c r="BR5983"/>
      <c r="BS5983"/>
      <c r="BT5983"/>
      <c r="BU5983"/>
      <c r="BV5983"/>
      <c r="BW5983"/>
      <c r="BX5983"/>
      <c r="BY5983"/>
      <c r="BZ5983"/>
      <c r="CA5983"/>
      <c r="CB5983"/>
      <c r="CC5983"/>
      <c r="CD5983"/>
      <c r="CE5983"/>
      <c r="CF5983"/>
      <c r="CG5983"/>
      <c r="CH5983"/>
      <c r="CI5983"/>
      <c r="CJ5983"/>
      <c r="CK5983"/>
      <c r="CL5983"/>
      <c r="CM5983"/>
      <c r="CN5983"/>
      <c r="CO5983"/>
      <c r="CP5983"/>
      <c r="CQ5983"/>
      <c r="CR5983"/>
      <c r="CS5983"/>
      <c r="CT5983"/>
      <c r="CU5983"/>
      <c r="CV5983"/>
    </row>
    <row r="5984" spans="10:100" x14ac:dyDescent="0.25">
      <c r="J5984"/>
      <c r="K5984"/>
      <c r="L5984"/>
      <c r="M5984"/>
      <c r="N5984"/>
      <c r="O5984"/>
      <c r="P5984"/>
      <c r="Q5984"/>
      <c r="R5984"/>
      <c r="S5984"/>
      <c r="T5984"/>
      <c r="U5984"/>
      <c r="V5984"/>
      <c r="W5984"/>
      <c r="X5984"/>
      <c r="Y5984"/>
      <c r="Z5984"/>
      <c r="AA5984"/>
      <c r="AB5984"/>
      <c r="AC5984"/>
      <c r="AD5984"/>
      <c r="AE5984"/>
      <c r="AF5984"/>
      <c r="AG5984"/>
      <c r="AH5984"/>
      <c r="AI5984"/>
      <c r="AJ5984"/>
      <c r="AK5984"/>
      <c r="AL5984"/>
      <c r="AM5984"/>
      <c r="AN5984"/>
      <c r="AO5984"/>
      <c r="AP5984"/>
      <c r="AQ5984"/>
      <c r="AR5984"/>
      <c r="AS5984"/>
      <c r="AT5984"/>
      <c r="AU5984"/>
      <c r="AV5984"/>
      <c r="AW5984"/>
      <c r="AX5984"/>
      <c r="AY5984"/>
      <c r="AZ5984"/>
      <c r="BA5984"/>
      <c r="BB5984"/>
      <c r="BC5984"/>
      <c r="BD5984"/>
      <c r="BE5984"/>
      <c r="BF5984"/>
      <c r="BG5984"/>
      <c r="BH5984"/>
      <c r="BI5984"/>
      <c r="BJ5984"/>
      <c r="BK5984"/>
      <c r="BL5984"/>
      <c r="BM5984"/>
      <c r="BN5984"/>
      <c r="BO5984"/>
      <c r="BP5984"/>
      <c r="BQ5984"/>
      <c r="BR5984"/>
      <c r="BS5984"/>
      <c r="BT5984"/>
      <c r="BU5984"/>
      <c r="BV5984"/>
      <c r="BW5984"/>
      <c r="BX5984"/>
      <c r="BY5984"/>
      <c r="BZ5984"/>
      <c r="CA5984"/>
      <c r="CB5984"/>
      <c r="CC5984"/>
      <c r="CD5984"/>
      <c r="CE5984"/>
      <c r="CF5984"/>
      <c r="CG5984"/>
      <c r="CH5984"/>
      <c r="CI5984"/>
      <c r="CJ5984"/>
      <c r="CK5984"/>
      <c r="CL5984"/>
      <c r="CM5984"/>
      <c r="CN5984"/>
      <c r="CO5984"/>
      <c r="CP5984"/>
      <c r="CQ5984"/>
      <c r="CR5984"/>
      <c r="CS5984"/>
      <c r="CT5984"/>
      <c r="CU5984"/>
      <c r="CV5984"/>
    </row>
    <row r="5985" spans="10:100" x14ac:dyDescent="0.25">
      <c r="J5985"/>
      <c r="K5985"/>
      <c r="L5985"/>
      <c r="M5985"/>
      <c r="N5985"/>
      <c r="O5985"/>
      <c r="P5985"/>
      <c r="Q5985"/>
      <c r="R5985"/>
      <c r="S5985"/>
      <c r="T5985"/>
      <c r="U5985"/>
      <c r="V5985"/>
      <c r="W5985"/>
      <c r="X5985"/>
      <c r="Y5985"/>
      <c r="Z5985"/>
      <c r="AA5985"/>
      <c r="AB5985"/>
      <c r="AC5985"/>
      <c r="AD5985"/>
      <c r="AE5985"/>
      <c r="AF5985"/>
      <c r="AG5985"/>
      <c r="AH5985"/>
      <c r="AI5985"/>
      <c r="AJ5985"/>
      <c r="AK5985"/>
      <c r="AL5985"/>
      <c r="AM5985"/>
      <c r="AN5985"/>
      <c r="AO5985"/>
      <c r="AP5985"/>
      <c r="AQ5985"/>
      <c r="AR5985"/>
      <c r="AS5985"/>
      <c r="AT5985"/>
      <c r="AU5985"/>
      <c r="AV5985"/>
      <c r="AW5985"/>
      <c r="AX5985"/>
      <c r="AY5985"/>
      <c r="AZ5985"/>
      <c r="BA5985"/>
      <c r="BB5985"/>
      <c r="BC5985"/>
      <c r="BD5985"/>
      <c r="BE5985"/>
      <c r="BF5985"/>
      <c r="BG5985"/>
      <c r="BH5985"/>
      <c r="BI5985"/>
      <c r="BJ5985"/>
      <c r="BK5985"/>
      <c r="BL5985"/>
      <c r="BM5985"/>
      <c r="BN5985"/>
      <c r="BO5985"/>
      <c r="BP5985"/>
      <c r="BQ5985"/>
      <c r="BR5985"/>
      <c r="BS5985"/>
      <c r="BT5985"/>
      <c r="BU5985"/>
      <c r="BV5985"/>
      <c r="BW5985"/>
      <c r="BX5985"/>
      <c r="BY5985"/>
      <c r="BZ5985"/>
      <c r="CA5985"/>
      <c r="CB5985"/>
      <c r="CC5985"/>
      <c r="CD5985"/>
      <c r="CE5985"/>
      <c r="CF5985"/>
      <c r="CG5985"/>
      <c r="CH5985"/>
      <c r="CI5985"/>
      <c r="CJ5985"/>
      <c r="CK5985"/>
      <c r="CL5985"/>
      <c r="CM5985"/>
      <c r="CN5985"/>
      <c r="CO5985"/>
      <c r="CP5985"/>
      <c r="CQ5985"/>
      <c r="CR5985"/>
      <c r="CS5985"/>
      <c r="CT5985"/>
      <c r="CU5985"/>
      <c r="CV5985"/>
    </row>
    <row r="5986" spans="10:100" x14ac:dyDescent="0.25">
      <c r="J5986"/>
      <c r="K5986"/>
      <c r="L5986"/>
      <c r="M5986"/>
      <c r="N5986"/>
      <c r="O5986"/>
      <c r="P5986"/>
      <c r="Q5986"/>
      <c r="R5986"/>
      <c r="S5986"/>
      <c r="T5986"/>
      <c r="U5986"/>
      <c r="V5986"/>
      <c r="W5986"/>
      <c r="X5986"/>
      <c r="Y5986"/>
      <c r="Z5986"/>
      <c r="AA5986"/>
      <c r="AB5986"/>
      <c r="AC5986"/>
      <c r="AD5986"/>
      <c r="AE5986"/>
      <c r="AF5986"/>
      <c r="AG5986"/>
      <c r="AH5986"/>
      <c r="AI5986"/>
      <c r="AJ5986"/>
      <c r="AK5986"/>
      <c r="AL5986"/>
      <c r="AM5986"/>
      <c r="AN5986"/>
      <c r="AO5986"/>
      <c r="AP5986"/>
      <c r="AQ5986"/>
      <c r="AR5986"/>
      <c r="AS5986"/>
      <c r="AT5986"/>
      <c r="AU5986"/>
      <c r="AV5986"/>
      <c r="AW5986"/>
      <c r="AX5986"/>
      <c r="AY5986"/>
      <c r="AZ5986"/>
      <c r="BA5986"/>
      <c r="BB5986"/>
      <c r="BC5986"/>
      <c r="BD5986"/>
      <c r="BE5986"/>
      <c r="BF5986"/>
      <c r="BG5986"/>
      <c r="BH5986"/>
      <c r="BI5986"/>
      <c r="BJ5986"/>
      <c r="BK5986"/>
      <c r="BL5986"/>
      <c r="BM5986"/>
      <c r="BN5986"/>
      <c r="BO5986"/>
      <c r="BP5986"/>
      <c r="BQ5986"/>
      <c r="BR5986"/>
      <c r="BS5986"/>
      <c r="BT5986"/>
      <c r="BU5986"/>
      <c r="BV5986"/>
      <c r="BW5986"/>
      <c r="BX5986"/>
      <c r="BY5986"/>
      <c r="BZ5986"/>
      <c r="CA5986"/>
      <c r="CB5986"/>
      <c r="CC5986"/>
      <c r="CD5986"/>
      <c r="CE5986"/>
      <c r="CF5986"/>
      <c r="CG5986"/>
      <c r="CH5986"/>
      <c r="CI5986"/>
      <c r="CJ5986"/>
      <c r="CK5986"/>
      <c r="CL5986"/>
      <c r="CM5986"/>
      <c r="CN5986"/>
      <c r="CO5986"/>
      <c r="CP5986"/>
      <c r="CQ5986"/>
      <c r="CR5986"/>
      <c r="CS5986"/>
      <c r="CT5986"/>
      <c r="CU5986"/>
      <c r="CV5986"/>
    </row>
    <row r="5987" spans="10:100" x14ac:dyDescent="0.25">
      <c r="J5987"/>
      <c r="K5987"/>
      <c r="L5987"/>
      <c r="M5987"/>
      <c r="N5987"/>
      <c r="O5987"/>
      <c r="P5987"/>
      <c r="Q5987"/>
      <c r="R5987"/>
      <c r="S5987"/>
      <c r="T5987"/>
      <c r="U5987"/>
      <c r="V5987"/>
      <c r="W5987"/>
      <c r="X5987"/>
      <c r="Y5987"/>
      <c r="Z5987"/>
      <c r="AA5987"/>
      <c r="AB5987"/>
      <c r="AC5987"/>
      <c r="AD5987"/>
      <c r="AE5987"/>
      <c r="AF5987"/>
      <c r="AG5987"/>
      <c r="AH5987"/>
      <c r="AI5987"/>
      <c r="AJ5987"/>
      <c r="AK5987"/>
      <c r="AL5987"/>
      <c r="AM5987"/>
      <c r="AN5987"/>
      <c r="AO5987"/>
      <c r="AP5987"/>
      <c r="AQ5987"/>
      <c r="AR5987"/>
      <c r="AS5987"/>
      <c r="AT5987"/>
      <c r="AU5987"/>
      <c r="AV5987"/>
      <c r="AW5987"/>
      <c r="AX5987"/>
      <c r="AY5987"/>
      <c r="AZ5987"/>
      <c r="BA5987"/>
      <c r="BB5987"/>
      <c r="BC5987"/>
      <c r="BD5987"/>
      <c r="BE5987"/>
      <c r="BF5987"/>
      <c r="BG5987"/>
      <c r="BH5987"/>
      <c r="BI5987"/>
      <c r="BJ5987"/>
      <c r="BK5987"/>
      <c r="BL5987"/>
      <c r="BM5987"/>
      <c r="BN5987"/>
      <c r="BO5987"/>
      <c r="BP5987"/>
      <c r="BQ5987"/>
      <c r="BR5987"/>
      <c r="BS5987"/>
      <c r="BT5987"/>
      <c r="BU5987"/>
      <c r="BV5987"/>
      <c r="BW5987"/>
      <c r="BX5987"/>
      <c r="BY5987"/>
      <c r="BZ5987"/>
      <c r="CA5987"/>
      <c r="CB5987"/>
      <c r="CC5987"/>
      <c r="CD5987"/>
      <c r="CE5987"/>
      <c r="CF5987"/>
      <c r="CG5987"/>
      <c r="CH5987"/>
      <c r="CI5987"/>
      <c r="CJ5987"/>
      <c r="CK5987"/>
      <c r="CL5987"/>
      <c r="CM5987"/>
      <c r="CN5987"/>
      <c r="CO5987"/>
      <c r="CP5987"/>
      <c r="CQ5987"/>
      <c r="CR5987"/>
      <c r="CS5987"/>
      <c r="CT5987"/>
      <c r="CU5987"/>
      <c r="CV5987"/>
    </row>
    <row r="5988" spans="10:100" x14ac:dyDescent="0.25">
      <c r="J5988"/>
      <c r="K5988"/>
      <c r="L5988"/>
      <c r="M5988"/>
      <c r="N5988"/>
      <c r="O5988"/>
      <c r="P5988"/>
      <c r="Q5988"/>
      <c r="R5988"/>
      <c r="S5988"/>
      <c r="T5988"/>
      <c r="U5988"/>
      <c r="V5988"/>
      <c r="W5988"/>
      <c r="X5988"/>
      <c r="Y5988"/>
      <c r="Z5988"/>
      <c r="AA5988"/>
      <c r="AB5988"/>
      <c r="AC5988"/>
      <c r="AD5988"/>
      <c r="AE5988"/>
      <c r="AF5988"/>
      <c r="AG5988"/>
      <c r="AH5988"/>
      <c r="AI5988"/>
      <c r="AJ5988"/>
      <c r="AK5988"/>
      <c r="AL5988"/>
      <c r="AM5988"/>
      <c r="AN5988"/>
      <c r="AO5988"/>
      <c r="AP5988"/>
      <c r="AQ5988"/>
      <c r="AR5988"/>
      <c r="AS5988"/>
      <c r="AT5988"/>
      <c r="AU5988"/>
      <c r="AV5988"/>
      <c r="AW5988"/>
      <c r="AX5988"/>
      <c r="AY5988"/>
      <c r="AZ5988"/>
      <c r="BA5988"/>
      <c r="BB5988"/>
      <c r="BC5988"/>
      <c r="BD5988"/>
      <c r="BE5988"/>
      <c r="BF5988"/>
      <c r="BG5988"/>
      <c r="BH5988"/>
      <c r="BI5988"/>
      <c r="BJ5988"/>
      <c r="BK5988"/>
      <c r="BL5988"/>
      <c r="BM5988"/>
      <c r="BN5988"/>
      <c r="BO5988"/>
      <c r="BP5988"/>
      <c r="BQ5988"/>
      <c r="BR5988"/>
      <c r="BS5988"/>
      <c r="BT5988"/>
      <c r="BU5988"/>
      <c r="BV5988"/>
      <c r="BW5988"/>
      <c r="BX5988"/>
      <c r="BY5988"/>
      <c r="BZ5988"/>
      <c r="CA5988"/>
      <c r="CB5988"/>
      <c r="CC5988"/>
      <c r="CD5988"/>
      <c r="CE5988"/>
      <c r="CF5988"/>
      <c r="CG5988"/>
      <c r="CH5988"/>
      <c r="CI5988"/>
      <c r="CJ5988"/>
      <c r="CK5988"/>
      <c r="CL5988"/>
      <c r="CM5988"/>
      <c r="CN5988"/>
      <c r="CO5988"/>
      <c r="CP5988"/>
      <c r="CQ5988"/>
      <c r="CR5988"/>
      <c r="CS5988"/>
      <c r="CT5988"/>
      <c r="CU5988"/>
      <c r="CV5988"/>
    </row>
    <row r="5989" spans="10:100" x14ac:dyDescent="0.25">
      <c r="J5989"/>
      <c r="K5989"/>
      <c r="L5989"/>
      <c r="M5989"/>
      <c r="N5989"/>
      <c r="O5989"/>
      <c r="P5989"/>
      <c r="Q5989"/>
      <c r="R5989"/>
      <c r="S5989"/>
      <c r="T5989"/>
      <c r="U5989"/>
      <c r="V5989"/>
      <c r="W5989"/>
      <c r="X5989"/>
      <c r="Y5989"/>
      <c r="Z5989"/>
      <c r="AA5989"/>
      <c r="AB5989"/>
      <c r="AC5989"/>
      <c r="AD5989"/>
      <c r="AE5989"/>
      <c r="AF5989"/>
      <c r="AG5989"/>
      <c r="AH5989"/>
      <c r="AI5989"/>
      <c r="AJ5989"/>
      <c r="AK5989"/>
      <c r="AL5989"/>
      <c r="AM5989"/>
      <c r="AN5989"/>
      <c r="AO5989"/>
      <c r="AP5989"/>
      <c r="AQ5989"/>
      <c r="AR5989"/>
      <c r="AS5989"/>
      <c r="AT5989"/>
      <c r="AU5989"/>
      <c r="AV5989"/>
      <c r="AW5989"/>
      <c r="AX5989"/>
      <c r="AY5989"/>
      <c r="AZ5989"/>
      <c r="BA5989"/>
      <c r="BB5989"/>
      <c r="BC5989"/>
      <c r="BD5989"/>
      <c r="BE5989"/>
      <c r="BF5989"/>
      <c r="BG5989"/>
      <c r="BH5989"/>
      <c r="BI5989"/>
      <c r="BJ5989"/>
      <c r="BK5989"/>
      <c r="BL5989"/>
      <c r="BM5989"/>
      <c r="BN5989"/>
      <c r="BO5989"/>
      <c r="BP5989"/>
      <c r="BQ5989"/>
      <c r="BR5989"/>
      <c r="BS5989"/>
      <c r="BT5989"/>
      <c r="BU5989"/>
      <c r="BV5989"/>
      <c r="BW5989"/>
      <c r="BX5989"/>
      <c r="BY5989"/>
      <c r="BZ5989"/>
      <c r="CA5989"/>
      <c r="CB5989"/>
      <c r="CC5989"/>
      <c r="CD5989"/>
      <c r="CE5989"/>
      <c r="CF5989"/>
      <c r="CG5989"/>
      <c r="CH5989"/>
      <c r="CI5989"/>
      <c r="CJ5989"/>
      <c r="CK5989"/>
      <c r="CL5989"/>
      <c r="CM5989"/>
      <c r="CN5989"/>
      <c r="CO5989"/>
      <c r="CP5989"/>
      <c r="CQ5989"/>
      <c r="CR5989"/>
      <c r="CS5989"/>
      <c r="CT5989"/>
      <c r="CU5989"/>
      <c r="CV5989"/>
    </row>
    <row r="5990" spans="10:100" x14ac:dyDescent="0.25">
      <c r="J5990"/>
      <c r="K5990"/>
      <c r="L5990"/>
      <c r="M5990"/>
      <c r="N5990"/>
      <c r="O5990"/>
      <c r="P5990"/>
      <c r="Q5990"/>
      <c r="R5990"/>
      <c r="S5990"/>
      <c r="T5990"/>
      <c r="U5990"/>
      <c r="V5990"/>
      <c r="W5990"/>
      <c r="X5990"/>
      <c r="Y5990"/>
      <c r="Z5990"/>
      <c r="AA5990"/>
      <c r="AB5990"/>
      <c r="AC5990"/>
      <c r="AD5990"/>
      <c r="AE5990"/>
      <c r="AF5990"/>
      <c r="AG5990"/>
      <c r="AH5990"/>
      <c r="AI5990"/>
      <c r="AJ5990"/>
      <c r="AK5990"/>
      <c r="AL5990"/>
      <c r="AM5990"/>
      <c r="AN5990"/>
      <c r="AO5990"/>
      <c r="AP5990"/>
      <c r="AQ5990"/>
      <c r="AR5990"/>
      <c r="AS5990"/>
      <c r="AT5990"/>
      <c r="AU5990"/>
      <c r="AV5990"/>
      <c r="AW5990"/>
      <c r="AX5990"/>
      <c r="AY5990"/>
      <c r="AZ5990"/>
      <c r="BA5990"/>
      <c r="BB5990"/>
      <c r="BC5990"/>
      <c r="BD5990"/>
      <c r="BE5990"/>
      <c r="BF5990"/>
      <c r="BG5990"/>
      <c r="BH5990"/>
      <c r="BI5990"/>
      <c r="BJ5990"/>
      <c r="BK5990"/>
      <c r="BL5990"/>
      <c r="BM5990"/>
      <c r="BN5990"/>
      <c r="BO5990"/>
      <c r="BP5990"/>
      <c r="BQ5990"/>
      <c r="BR5990"/>
      <c r="BS5990"/>
      <c r="BT5990"/>
      <c r="BU5990"/>
      <c r="BV5990"/>
      <c r="BW5990"/>
      <c r="BX5990"/>
      <c r="BY5990"/>
      <c r="BZ5990"/>
      <c r="CA5990"/>
      <c r="CB5990"/>
      <c r="CC5990"/>
      <c r="CD5990"/>
      <c r="CE5990"/>
      <c r="CF5990"/>
      <c r="CG5990"/>
      <c r="CH5990"/>
      <c r="CI5990"/>
      <c r="CJ5990"/>
      <c r="CK5990"/>
      <c r="CL5990"/>
      <c r="CM5990"/>
      <c r="CN5990"/>
      <c r="CO5990"/>
      <c r="CP5990"/>
      <c r="CQ5990"/>
      <c r="CR5990"/>
      <c r="CS5990"/>
      <c r="CT5990"/>
      <c r="CU5990"/>
      <c r="CV5990"/>
    </row>
    <row r="5991" spans="10:100" x14ac:dyDescent="0.25">
      <c r="J5991"/>
      <c r="K5991"/>
      <c r="L5991"/>
      <c r="M5991"/>
      <c r="N5991"/>
      <c r="O5991"/>
      <c r="P5991"/>
      <c r="Q5991"/>
      <c r="R5991"/>
      <c r="S5991"/>
      <c r="T5991"/>
      <c r="U5991"/>
      <c r="V5991"/>
      <c r="W5991"/>
      <c r="X5991"/>
      <c r="Y5991"/>
      <c r="Z5991"/>
      <c r="AA5991"/>
      <c r="AB5991"/>
      <c r="AC5991"/>
      <c r="AD5991"/>
      <c r="AE5991"/>
      <c r="AF5991"/>
      <c r="AG5991"/>
      <c r="AH5991"/>
      <c r="AI5991"/>
      <c r="AJ5991"/>
      <c r="AK5991"/>
      <c r="AL5991"/>
      <c r="AM5991"/>
      <c r="AN5991"/>
      <c r="AO5991"/>
      <c r="AP5991"/>
      <c r="AQ5991"/>
      <c r="AR5991"/>
      <c r="AS5991"/>
      <c r="AT5991"/>
      <c r="AU5991"/>
      <c r="AV5991"/>
      <c r="AW5991"/>
      <c r="AX5991"/>
      <c r="AY5991"/>
      <c r="AZ5991"/>
      <c r="BA5991"/>
      <c r="BB5991"/>
      <c r="BC5991"/>
      <c r="BD5991"/>
      <c r="BE5991"/>
      <c r="BF5991"/>
      <c r="BG5991"/>
      <c r="BH5991"/>
      <c r="BI5991"/>
      <c r="BJ5991"/>
      <c r="BK5991"/>
      <c r="BL5991"/>
      <c r="BM5991"/>
      <c r="BN5991"/>
      <c r="BO5991"/>
      <c r="BP5991"/>
      <c r="BQ5991"/>
      <c r="BR5991"/>
      <c r="BS5991"/>
      <c r="BT5991"/>
      <c r="BU5991"/>
      <c r="BV5991"/>
      <c r="BW5991"/>
      <c r="BX5991"/>
      <c r="BY5991"/>
      <c r="BZ5991"/>
      <c r="CA5991"/>
      <c r="CB5991"/>
      <c r="CC5991"/>
      <c r="CD5991"/>
      <c r="CE5991"/>
      <c r="CF5991"/>
      <c r="CG5991"/>
      <c r="CH5991"/>
      <c r="CI5991"/>
      <c r="CJ5991"/>
      <c r="CK5991"/>
      <c r="CL5991"/>
      <c r="CM5991"/>
      <c r="CN5991"/>
      <c r="CO5991"/>
      <c r="CP5991"/>
      <c r="CQ5991"/>
      <c r="CR5991"/>
      <c r="CS5991"/>
      <c r="CT5991"/>
      <c r="CU5991"/>
      <c r="CV5991"/>
    </row>
    <row r="5992" spans="10:100" x14ac:dyDescent="0.25">
      <c r="J5992"/>
      <c r="K5992"/>
      <c r="L5992"/>
      <c r="M5992"/>
      <c r="N5992"/>
      <c r="O5992"/>
      <c r="P5992"/>
      <c r="Q5992"/>
      <c r="R5992"/>
      <c r="S5992"/>
      <c r="T5992"/>
      <c r="U5992"/>
      <c r="V5992"/>
      <c r="W5992"/>
      <c r="X5992"/>
      <c r="Y5992"/>
      <c r="Z5992"/>
      <c r="AA5992"/>
      <c r="AB5992"/>
      <c r="AC5992"/>
      <c r="AD5992"/>
      <c r="AE5992"/>
      <c r="AF5992"/>
      <c r="AG5992"/>
      <c r="AH5992"/>
      <c r="AI5992"/>
      <c r="AJ5992"/>
      <c r="AK5992"/>
      <c r="AL5992"/>
      <c r="AM5992"/>
      <c r="AN5992"/>
      <c r="AO5992"/>
      <c r="AP5992"/>
      <c r="AQ5992"/>
      <c r="AR5992"/>
      <c r="AS5992"/>
      <c r="AT5992"/>
      <c r="AU5992"/>
      <c r="AV5992"/>
      <c r="AW5992"/>
      <c r="AX5992"/>
      <c r="AY5992"/>
      <c r="AZ5992"/>
      <c r="BA5992"/>
      <c r="BB5992"/>
      <c r="BC5992"/>
      <c r="BD5992"/>
      <c r="BE5992"/>
      <c r="BF5992"/>
      <c r="BG5992"/>
      <c r="BH5992"/>
      <c r="BI5992"/>
      <c r="BJ5992"/>
      <c r="BK5992"/>
      <c r="BL5992"/>
      <c r="BM5992"/>
      <c r="BN5992"/>
      <c r="BO5992"/>
      <c r="BP5992"/>
      <c r="BQ5992"/>
      <c r="BR5992"/>
      <c r="BS5992"/>
      <c r="BT5992"/>
      <c r="BU5992"/>
      <c r="BV5992"/>
      <c r="BW5992"/>
      <c r="BX5992"/>
      <c r="BY5992"/>
      <c r="BZ5992"/>
      <c r="CA5992"/>
      <c r="CB5992"/>
      <c r="CC5992"/>
      <c r="CD5992"/>
      <c r="CE5992"/>
      <c r="CF5992"/>
      <c r="CG5992"/>
      <c r="CH5992"/>
      <c r="CI5992"/>
      <c r="CJ5992"/>
      <c r="CK5992"/>
      <c r="CL5992"/>
      <c r="CM5992"/>
      <c r="CN5992"/>
      <c r="CO5992"/>
      <c r="CP5992"/>
      <c r="CQ5992"/>
      <c r="CR5992"/>
      <c r="CS5992"/>
      <c r="CT5992"/>
      <c r="CU5992"/>
      <c r="CV5992"/>
    </row>
    <row r="5993" spans="10:100" x14ac:dyDescent="0.25">
      <c r="J5993"/>
      <c r="K5993"/>
      <c r="L5993"/>
      <c r="M5993"/>
      <c r="N5993"/>
      <c r="O5993"/>
      <c r="P5993"/>
      <c r="Q5993"/>
      <c r="R5993"/>
      <c r="S5993"/>
      <c r="T5993"/>
      <c r="U5993"/>
      <c r="V5993"/>
      <c r="W5993"/>
      <c r="X5993"/>
      <c r="Y5993"/>
      <c r="Z5993"/>
      <c r="AA5993"/>
      <c r="AB5993"/>
      <c r="AC5993"/>
      <c r="AD5993"/>
      <c r="AE5993"/>
      <c r="AF5993"/>
      <c r="AG5993"/>
      <c r="AH5993"/>
      <c r="AI5993"/>
      <c r="AJ5993"/>
      <c r="AK5993"/>
      <c r="AL5993"/>
      <c r="AM5993"/>
      <c r="AN5993"/>
      <c r="AO5993"/>
      <c r="AP5993"/>
      <c r="AQ5993"/>
      <c r="AR5993"/>
      <c r="AS5993"/>
      <c r="AT5993"/>
      <c r="AU5993"/>
      <c r="AV5993"/>
      <c r="AW5993"/>
      <c r="AX5993"/>
      <c r="AY5993"/>
      <c r="AZ5993"/>
      <c r="BA5993"/>
      <c r="BB5993"/>
      <c r="BC5993"/>
      <c r="BD5993"/>
      <c r="BE5993"/>
      <c r="BF5993"/>
      <c r="BG5993"/>
      <c r="BH5993"/>
      <c r="BI5993"/>
      <c r="BJ5993"/>
      <c r="BK5993"/>
      <c r="BL5993"/>
      <c r="BM5993"/>
      <c r="BN5993"/>
      <c r="BO5993"/>
      <c r="BP5993"/>
      <c r="BQ5993"/>
      <c r="BR5993"/>
      <c r="BS5993"/>
      <c r="BT5993"/>
      <c r="BU5993"/>
      <c r="BV5993"/>
      <c r="BW5993"/>
      <c r="BX5993"/>
      <c r="BY5993"/>
      <c r="BZ5993"/>
      <c r="CA5993"/>
      <c r="CB5993"/>
      <c r="CC5993"/>
      <c r="CD5993"/>
      <c r="CE5993"/>
      <c r="CF5993"/>
      <c r="CG5993"/>
      <c r="CH5993"/>
      <c r="CI5993"/>
      <c r="CJ5993"/>
      <c r="CK5993"/>
      <c r="CL5993"/>
      <c r="CM5993"/>
      <c r="CN5993"/>
      <c r="CO5993"/>
      <c r="CP5993"/>
      <c r="CQ5993"/>
      <c r="CR5993"/>
      <c r="CS5993"/>
      <c r="CT5993"/>
      <c r="CU5993"/>
      <c r="CV5993"/>
    </row>
    <row r="5994" spans="10:100" x14ac:dyDescent="0.25">
      <c r="J5994"/>
      <c r="K5994"/>
      <c r="L5994"/>
      <c r="M5994"/>
      <c r="N5994"/>
      <c r="O5994"/>
      <c r="P5994"/>
      <c r="Q5994"/>
      <c r="R5994"/>
      <c r="S5994"/>
      <c r="T5994"/>
      <c r="U5994"/>
      <c r="V5994"/>
      <c r="W5994"/>
      <c r="X5994"/>
      <c r="Y5994"/>
      <c r="Z5994"/>
      <c r="AA5994"/>
      <c r="AB5994"/>
      <c r="AC5994"/>
      <c r="AD5994"/>
      <c r="AE5994"/>
      <c r="AF5994"/>
      <c r="AG5994"/>
      <c r="AH5994"/>
      <c r="AI5994"/>
      <c r="AJ5994"/>
      <c r="AK5994"/>
      <c r="AL5994"/>
      <c r="AM5994"/>
      <c r="AN5994"/>
      <c r="AO5994"/>
      <c r="AP5994"/>
      <c r="AQ5994"/>
      <c r="AR5994"/>
      <c r="AS5994"/>
      <c r="AT5994"/>
      <c r="AU5994"/>
      <c r="AV5994"/>
      <c r="AW5994"/>
      <c r="AX5994"/>
      <c r="AY5994"/>
      <c r="AZ5994"/>
      <c r="BA5994"/>
      <c r="BB5994"/>
      <c r="BC5994"/>
      <c r="BD5994"/>
      <c r="BE5994"/>
      <c r="BF5994"/>
      <c r="BG5994"/>
      <c r="BH5994"/>
      <c r="BI5994"/>
      <c r="BJ5994"/>
      <c r="BK5994"/>
      <c r="BL5994"/>
      <c r="BM5994"/>
      <c r="BN5994"/>
      <c r="BO5994"/>
      <c r="BP5994"/>
      <c r="BQ5994"/>
      <c r="BR5994"/>
      <c r="BS5994"/>
      <c r="BT5994"/>
      <c r="BU5994"/>
      <c r="BV5994"/>
      <c r="BW5994"/>
      <c r="BX5994"/>
      <c r="BY5994"/>
      <c r="BZ5994"/>
      <c r="CA5994"/>
      <c r="CB5994"/>
      <c r="CC5994"/>
      <c r="CD5994"/>
      <c r="CE5994"/>
      <c r="CF5994"/>
      <c r="CG5994"/>
      <c r="CH5994"/>
      <c r="CI5994"/>
      <c r="CJ5994"/>
      <c r="CK5994"/>
      <c r="CL5994"/>
      <c r="CM5994"/>
      <c r="CN5994"/>
      <c r="CO5994"/>
      <c r="CP5994"/>
      <c r="CQ5994"/>
      <c r="CR5994"/>
      <c r="CS5994"/>
      <c r="CT5994"/>
      <c r="CU5994"/>
      <c r="CV5994"/>
    </row>
    <row r="5995" spans="10:100" x14ac:dyDescent="0.25">
      <c r="J5995"/>
      <c r="K5995"/>
      <c r="L5995"/>
      <c r="M5995"/>
      <c r="N5995"/>
      <c r="O5995"/>
      <c r="P5995"/>
      <c r="Q5995"/>
      <c r="R5995"/>
      <c r="S5995"/>
      <c r="T5995"/>
      <c r="U5995"/>
      <c r="V5995"/>
      <c r="W5995"/>
      <c r="X5995"/>
      <c r="Y5995"/>
      <c r="Z5995"/>
      <c r="AA5995"/>
      <c r="AB5995"/>
      <c r="AC5995"/>
      <c r="AD5995"/>
      <c r="AE5995"/>
      <c r="AF5995"/>
      <c r="AG5995"/>
      <c r="AH5995"/>
      <c r="AI5995"/>
      <c r="AJ5995"/>
      <c r="AK5995"/>
      <c r="AL5995"/>
      <c r="AM5995"/>
      <c r="AN5995"/>
      <c r="AO5995"/>
      <c r="AP5995"/>
      <c r="AQ5995"/>
      <c r="AR5995"/>
      <c r="AS5995"/>
      <c r="AT5995"/>
      <c r="AU5995"/>
      <c r="AV5995"/>
      <c r="AW5995"/>
      <c r="AX5995"/>
      <c r="AY5995"/>
      <c r="AZ5995"/>
      <c r="BA5995"/>
      <c r="BB5995"/>
      <c r="BC5995"/>
      <c r="BD5995"/>
      <c r="BE5995"/>
      <c r="BF5995"/>
      <c r="BG5995"/>
      <c r="BH5995"/>
      <c r="BI5995"/>
      <c r="BJ5995"/>
      <c r="BK5995"/>
      <c r="BL5995"/>
      <c r="BM5995"/>
      <c r="BN5995"/>
      <c r="BO5995"/>
      <c r="BP5995"/>
      <c r="BQ5995"/>
      <c r="BR5995"/>
      <c r="BS5995"/>
      <c r="BT5995"/>
      <c r="BU5995"/>
      <c r="BV5995"/>
      <c r="BW5995"/>
      <c r="BX5995"/>
      <c r="BY5995"/>
      <c r="BZ5995"/>
      <c r="CA5995"/>
      <c r="CB5995"/>
      <c r="CC5995"/>
      <c r="CD5995"/>
      <c r="CE5995"/>
      <c r="CF5995"/>
      <c r="CG5995"/>
      <c r="CH5995"/>
      <c r="CI5995"/>
      <c r="CJ5995"/>
      <c r="CK5995"/>
      <c r="CL5995"/>
      <c r="CM5995"/>
      <c r="CN5995"/>
      <c r="CO5995"/>
      <c r="CP5995"/>
      <c r="CQ5995"/>
      <c r="CR5995"/>
      <c r="CS5995"/>
      <c r="CT5995"/>
      <c r="CU5995"/>
      <c r="CV5995"/>
    </row>
    <row r="5996" spans="10:100" x14ac:dyDescent="0.25">
      <c r="J5996"/>
      <c r="K5996"/>
      <c r="L5996"/>
      <c r="M5996"/>
      <c r="N5996"/>
      <c r="O5996"/>
      <c r="P5996"/>
      <c r="Q5996"/>
      <c r="R5996"/>
      <c r="S5996"/>
      <c r="T5996"/>
      <c r="U5996"/>
      <c r="V5996"/>
      <c r="W5996"/>
      <c r="X5996"/>
      <c r="Y5996"/>
      <c r="Z5996"/>
      <c r="AA5996"/>
      <c r="AB5996"/>
      <c r="AC5996"/>
      <c r="AD5996"/>
      <c r="AE5996"/>
      <c r="AF5996"/>
      <c r="AG5996"/>
      <c r="AH5996"/>
      <c r="AI5996"/>
      <c r="AJ5996"/>
      <c r="AK5996"/>
      <c r="AL5996"/>
      <c r="AM5996"/>
      <c r="AN5996"/>
      <c r="AO5996"/>
      <c r="AP5996"/>
      <c r="AQ5996"/>
      <c r="AR5996"/>
      <c r="AS5996"/>
      <c r="AT5996"/>
      <c r="AU5996"/>
      <c r="AV5996"/>
      <c r="AW5996"/>
      <c r="AX5996"/>
      <c r="AY5996"/>
      <c r="AZ5996"/>
      <c r="BA5996"/>
      <c r="BB5996"/>
      <c r="BC5996"/>
      <c r="BD5996"/>
      <c r="BE5996"/>
      <c r="BF5996"/>
      <c r="BG5996"/>
      <c r="BH5996"/>
      <c r="BI5996"/>
      <c r="BJ5996"/>
      <c r="BK5996"/>
      <c r="BL5996"/>
      <c r="BM5996"/>
      <c r="BN5996"/>
      <c r="BO5996"/>
      <c r="BP5996"/>
      <c r="BQ5996"/>
      <c r="BR5996"/>
      <c r="BS5996"/>
      <c r="BT5996"/>
      <c r="BU5996"/>
      <c r="BV5996"/>
      <c r="BW5996"/>
      <c r="BX5996"/>
      <c r="BY5996"/>
      <c r="BZ5996"/>
      <c r="CA5996"/>
      <c r="CB5996"/>
      <c r="CC5996"/>
      <c r="CD5996"/>
      <c r="CE5996"/>
      <c r="CF5996"/>
      <c r="CG5996"/>
      <c r="CH5996"/>
      <c r="CI5996"/>
      <c r="CJ5996"/>
      <c r="CK5996"/>
      <c r="CL5996"/>
      <c r="CM5996"/>
      <c r="CN5996"/>
      <c r="CO5996"/>
      <c r="CP5996"/>
      <c r="CQ5996"/>
      <c r="CR5996"/>
      <c r="CS5996"/>
      <c r="CT5996"/>
      <c r="CU5996"/>
      <c r="CV5996"/>
    </row>
    <row r="5997" spans="10:100" x14ac:dyDescent="0.25">
      <c r="J5997"/>
      <c r="K5997"/>
      <c r="L5997"/>
      <c r="M5997"/>
      <c r="N5997"/>
      <c r="O5997"/>
      <c r="P5997"/>
      <c r="Q5997"/>
      <c r="R5997"/>
      <c r="S5997"/>
      <c r="T5997"/>
      <c r="U5997"/>
      <c r="V5997"/>
      <c r="W5997"/>
      <c r="X5997"/>
      <c r="Y5997"/>
      <c r="Z5997"/>
      <c r="AA5997"/>
      <c r="AB5997"/>
      <c r="AC5997"/>
      <c r="AD5997"/>
      <c r="AE5997"/>
      <c r="AF5997"/>
      <c r="AG5997"/>
      <c r="AH5997"/>
      <c r="AI5997"/>
      <c r="AJ5997"/>
      <c r="AK5997"/>
      <c r="AL5997"/>
      <c r="AM5997"/>
      <c r="AN5997"/>
      <c r="AO5997"/>
      <c r="AP5997"/>
      <c r="AQ5997"/>
      <c r="AR5997"/>
      <c r="AS5997"/>
      <c r="AT5997"/>
      <c r="AU5997"/>
      <c r="AV5997"/>
      <c r="AW5997"/>
      <c r="AX5997"/>
      <c r="AY5997"/>
      <c r="AZ5997"/>
      <c r="BA5997"/>
      <c r="BB5997"/>
      <c r="BC5997"/>
      <c r="BD5997"/>
      <c r="BE5997"/>
      <c r="BF5997"/>
      <c r="BG5997"/>
      <c r="BH5997"/>
      <c r="BI5997"/>
      <c r="BJ5997"/>
      <c r="BK5997"/>
      <c r="BL5997"/>
      <c r="BM5997"/>
      <c r="BN5997"/>
      <c r="BO5997"/>
      <c r="BP5997"/>
      <c r="BQ5997"/>
      <c r="BR5997"/>
      <c r="BS5997"/>
      <c r="BT5997"/>
      <c r="BU5997"/>
      <c r="BV5997"/>
      <c r="BW5997"/>
      <c r="BX5997"/>
      <c r="BY5997"/>
      <c r="BZ5997"/>
      <c r="CA5997"/>
      <c r="CB5997"/>
      <c r="CC5997"/>
      <c r="CD5997"/>
      <c r="CE5997"/>
      <c r="CF5997"/>
      <c r="CG5997"/>
      <c r="CH5997"/>
      <c r="CI5997"/>
      <c r="CJ5997"/>
      <c r="CK5997"/>
      <c r="CL5997"/>
      <c r="CM5997"/>
      <c r="CN5997"/>
      <c r="CO5997"/>
      <c r="CP5997"/>
      <c r="CQ5997"/>
      <c r="CR5997"/>
      <c r="CS5997"/>
      <c r="CT5997"/>
      <c r="CU5997"/>
      <c r="CV5997"/>
    </row>
    <row r="5998" spans="10:100" x14ac:dyDescent="0.25">
      <c r="J5998"/>
      <c r="K5998"/>
      <c r="L5998"/>
      <c r="M5998"/>
      <c r="N5998"/>
      <c r="O5998"/>
      <c r="P5998"/>
      <c r="Q5998"/>
      <c r="R5998"/>
      <c r="S5998"/>
      <c r="T5998"/>
      <c r="U5998"/>
      <c r="V5998"/>
      <c r="W5998"/>
      <c r="X5998"/>
      <c r="Y5998"/>
      <c r="Z5998"/>
      <c r="AA5998"/>
      <c r="AB5998"/>
      <c r="AC5998"/>
      <c r="AD5998"/>
      <c r="AE5998"/>
      <c r="AF5998"/>
      <c r="AG5998"/>
      <c r="AH5998"/>
      <c r="AI5998"/>
      <c r="AJ5998"/>
      <c r="AK5998"/>
      <c r="AL5998"/>
      <c r="AM5998"/>
      <c r="AN5998"/>
      <c r="AO5998"/>
      <c r="AP5998"/>
      <c r="AQ5998"/>
      <c r="AR5998"/>
      <c r="AS5998"/>
      <c r="AT5998"/>
      <c r="AU5998"/>
      <c r="AV5998"/>
      <c r="AW5998"/>
      <c r="AX5998"/>
      <c r="AY5998"/>
      <c r="AZ5998"/>
      <c r="BA5998"/>
      <c r="BB5998"/>
      <c r="BC5998"/>
      <c r="BD5998"/>
      <c r="BE5998"/>
      <c r="BF5998"/>
      <c r="BG5998"/>
      <c r="BH5998"/>
      <c r="BI5998"/>
      <c r="BJ5998"/>
      <c r="BK5998"/>
      <c r="BL5998"/>
      <c r="BM5998"/>
      <c r="BN5998"/>
      <c r="BO5998"/>
      <c r="BP5998"/>
      <c r="BQ5998"/>
      <c r="BR5998"/>
      <c r="BS5998"/>
      <c r="BT5998"/>
      <c r="BU5998"/>
      <c r="BV5998"/>
      <c r="BW5998"/>
      <c r="BX5998"/>
      <c r="BY5998"/>
      <c r="BZ5998"/>
      <c r="CA5998"/>
      <c r="CB5998"/>
      <c r="CC5998"/>
      <c r="CD5998"/>
      <c r="CE5998"/>
      <c r="CF5998"/>
      <c r="CG5998"/>
      <c r="CH5998"/>
      <c r="CI5998"/>
      <c r="CJ5998"/>
      <c r="CK5998"/>
      <c r="CL5998"/>
      <c r="CM5998"/>
      <c r="CN5998"/>
      <c r="CO5998"/>
      <c r="CP5998"/>
      <c r="CQ5998"/>
      <c r="CR5998"/>
      <c r="CS5998"/>
      <c r="CT5998"/>
      <c r="CU5998"/>
      <c r="CV5998"/>
    </row>
    <row r="5999" spans="10:100" x14ac:dyDescent="0.25">
      <c r="J5999"/>
      <c r="K5999"/>
      <c r="L5999"/>
      <c r="M5999"/>
      <c r="N5999"/>
      <c r="O5999"/>
      <c r="P5999"/>
      <c r="Q5999"/>
      <c r="R5999"/>
      <c r="S5999"/>
      <c r="T5999"/>
      <c r="U5999"/>
      <c r="V5999"/>
      <c r="W5999"/>
      <c r="X5999"/>
      <c r="Y5999"/>
      <c r="Z5999"/>
      <c r="AA5999"/>
      <c r="AB5999"/>
      <c r="AC5999"/>
      <c r="AD5999"/>
      <c r="AE5999"/>
      <c r="AF5999"/>
      <c r="AG5999"/>
      <c r="AH5999"/>
      <c r="AI5999"/>
      <c r="AJ5999"/>
      <c r="AK5999"/>
      <c r="AL5999"/>
      <c r="AM5999"/>
      <c r="AN5999"/>
      <c r="AO5999"/>
      <c r="AP5999"/>
      <c r="AQ5999"/>
      <c r="AR5999"/>
      <c r="AS5999"/>
      <c r="AT5999"/>
      <c r="AU5999"/>
      <c r="AV5999"/>
      <c r="AW5999"/>
      <c r="AX5999"/>
      <c r="AY5999"/>
      <c r="AZ5999"/>
      <c r="BA5999"/>
      <c r="BB5999"/>
      <c r="BC5999"/>
      <c r="BD5999"/>
      <c r="BE5999"/>
      <c r="BF5999"/>
      <c r="BG5999"/>
      <c r="BH5999"/>
      <c r="BI5999"/>
      <c r="BJ5999"/>
      <c r="BK5999"/>
      <c r="BL5999"/>
      <c r="BM5999"/>
      <c r="BN5999"/>
      <c r="BO5999"/>
      <c r="BP5999"/>
      <c r="BQ5999"/>
      <c r="BR5999"/>
      <c r="BS5999"/>
      <c r="BT5999"/>
      <c r="BU5999"/>
      <c r="BV5999"/>
      <c r="BW5999"/>
      <c r="BX5999"/>
      <c r="BY5999"/>
      <c r="BZ5999"/>
      <c r="CA5999"/>
      <c r="CB5999"/>
      <c r="CC5999"/>
      <c r="CD5999"/>
      <c r="CE5999"/>
      <c r="CF5999"/>
      <c r="CG5999"/>
      <c r="CH5999"/>
      <c r="CI5999"/>
      <c r="CJ5999"/>
      <c r="CK5999"/>
      <c r="CL5999"/>
      <c r="CM5999"/>
      <c r="CN5999"/>
      <c r="CO5999"/>
      <c r="CP5999"/>
      <c r="CQ5999"/>
      <c r="CR5999"/>
      <c r="CS5999"/>
      <c r="CT5999"/>
      <c r="CU5999"/>
      <c r="CV5999"/>
    </row>
    <row r="6000" spans="10:100" x14ac:dyDescent="0.25">
      <c r="J6000"/>
      <c r="K6000"/>
      <c r="L6000"/>
      <c r="M6000"/>
      <c r="N6000"/>
      <c r="O6000"/>
      <c r="P6000"/>
      <c r="Q6000"/>
      <c r="R6000"/>
      <c r="S6000"/>
      <c r="T6000"/>
      <c r="U6000"/>
      <c r="V6000"/>
      <c r="W6000"/>
      <c r="X6000"/>
      <c r="Y6000"/>
      <c r="Z6000"/>
      <c r="AA6000"/>
      <c r="AB6000"/>
      <c r="AC6000"/>
      <c r="AD6000"/>
      <c r="AE6000"/>
      <c r="AF6000"/>
      <c r="AG6000"/>
      <c r="AH6000"/>
      <c r="AI6000"/>
      <c r="AJ6000"/>
      <c r="AK6000"/>
      <c r="AL6000"/>
      <c r="AM6000"/>
      <c r="AN6000"/>
      <c r="AO6000"/>
      <c r="AP6000"/>
      <c r="AQ6000"/>
      <c r="AR6000"/>
      <c r="AS6000"/>
      <c r="AT6000"/>
      <c r="AU6000"/>
      <c r="AV6000"/>
      <c r="AW6000"/>
      <c r="AX6000"/>
      <c r="AY6000"/>
      <c r="AZ6000"/>
      <c r="BA6000"/>
      <c r="BB6000"/>
      <c r="BC6000"/>
      <c r="BD6000"/>
      <c r="BE6000"/>
      <c r="BF6000"/>
      <c r="BG6000"/>
      <c r="BH6000"/>
      <c r="BI6000"/>
      <c r="BJ6000"/>
      <c r="BK6000"/>
      <c r="BL6000"/>
      <c r="BM6000"/>
      <c r="BN6000"/>
      <c r="BO6000"/>
      <c r="BP6000"/>
      <c r="BQ6000"/>
      <c r="BR6000"/>
      <c r="BS6000"/>
      <c r="BT6000"/>
      <c r="BU6000"/>
      <c r="BV6000"/>
      <c r="BW6000"/>
      <c r="BX6000"/>
      <c r="BY6000"/>
      <c r="BZ6000"/>
      <c r="CA6000"/>
      <c r="CB6000"/>
      <c r="CC6000"/>
      <c r="CD6000"/>
      <c r="CE6000"/>
      <c r="CF6000"/>
      <c r="CG6000"/>
      <c r="CH6000"/>
      <c r="CI6000"/>
      <c r="CJ6000"/>
      <c r="CK6000"/>
      <c r="CL6000"/>
      <c r="CM6000"/>
      <c r="CN6000"/>
      <c r="CO6000"/>
      <c r="CP6000"/>
      <c r="CQ6000"/>
      <c r="CR6000"/>
      <c r="CS6000"/>
      <c r="CT6000"/>
      <c r="CU6000"/>
      <c r="CV6000"/>
    </row>
    <row r="6001" spans="10:100" x14ac:dyDescent="0.25">
      <c r="J6001"/>
      <c r="K6001"/>
      <c r="L6001"/>
      <c r="M6001"/>
      <c r="N6001"/>
      <c r="O6001"/>
      <c r="P6001"/>
      <c r="Q6001"/>
      <c r="R6001"/>
      <c r="S6001"/>
      <c r="T6001"/>
      <c r="U6001"/>
      <c r="V6001"/>
      <c r="W6001"/>
      <c r="X6001"/>
      <c r="Y6001"/>
      <c r="Z6001"/>
      <c r="AA6001"/>
      <c r="AB6001"/>
      <c r="AC6001"/>
      <c r="AD6001"/>
      <c r="AE6001"/>
      <c r="AF6001"/>
      <c r="AG6001"/>
      <c r="AH6001"/>
      <c r="AI6001"/>
      <c r="AJ6001"/>
      <c r="AK6001"/>
      <c r="AL6001"/>
      <c r="AM6001"/>
      <c r="AN6001"/>
      <c r="AO6001"/>
      <c r="AP6001"/>
      <c r="AQ6001"/>
      <c r="AR6001"/>
      <c r="AS6001"/>
      <c r="AT6001"/>
      <c r="AU6001"/>
      <c r="AV6001"/>
      <c r="AW6001"/>
      <c r="AX6001"/>
      <c r="AY6001"/>
      <c r="AZ6001"/>
      <c r="BA6001"/>
      <c r="BB6001"/>
      <c r="BC6001"/>
      <c r="BD6001"/>
      <c r="BE6001"/>
      <c r="BF6001"/>
      <c r="BG6001"/>
      <c r="BH6001"/>
      <c r="BI6001"/>
      <c r="BJ6001"/>
      <c r="BK6001"/>
      <c r="BL6001"/>
      <c r="BM6001"/>
      <c r="BN6001"/>
      <c r="BO6001"/>
      <c r="BP6001"/>
      <c r="BQ6001"/>
      <c r="BR6001"/>
      <c r="BS6001"/>
      <c r="BT6001"/>
      <c r="BU6001"/>
      <c r="BV6001"/>
      <c r="BW6001"/>
      <c r="BX6001"/>
      <c r="BY6001"/>
      <c r="BZ6001"/>
      <c r="CA6001"/>
      <c r="CB6001"/>
      <c r="CC6001"/>
      <c r="CD6001"/>
      <c r="CE6001"/>
      <c r="CF6001"/>
      <c r="CG6001"/>
      <c r="CH6001"/>
      <c r="CI6001"/>
      <c r="CJ6001"/>
      <c r="CK6001"/>
      <c r="CL6001"/>
      <c r="CM6001"/>
      <c r="CN6001"/>
      <c r="CO6001"/>
      <c r="CP6001"/>
      <c r="CQ6001"/>
      <c r="CR6001"/>
      <c r="CS6001"/>
      <c r="CT6001"/>
      <c r="CU6001"/>
      <c r="CV6001"/>
    </row>
    <row r="6002" spans="10:100" x14ac:dyDescent="0.25">
      <c r="J6002"/>
      <c r="K6002"/>
      <c r="L6002"/>
      <c r="M6002"/>
      <c r="N6002"/>
      <c r="O6002"/>
      <c r="P6002"/>
      <c r="Q6002"/>
      <c r="R6002"/>
      <c r="S6002"/>
      <c r="T6002"/>
      <c r="U6002"/>
      <c r="V6002"/>
      <c r="W6002"/>
      <c r="X6002"/>
      <c r="Y6002"/>
      <c r="Z6002"/>
      <c r="AA6002"/>
      <c r="AB6002"/>
      <c r="AC6002"/>
      <c r="AD6002"/>
      <c r="AE6002"/>
      <c r="AF6002"/>
      <c r="AG6002"/>
      <c r="AH6002"/>
      <c r="AI6002"/>
      <c r="AJ6002"/>
      <c r="AK6002"/>
      <c r="AL6002"/>
      <c r="AM6002"/>
      <c r="AN6002"/>
      <c r="AO6002"/>
      <c r="AP6002"/>
      <c r="AQ6002"/>
      <c r="AR6002"/>
      <c r="AS6002"/>
      <c r="AT6002"/>
      <c r="AU6002"/>
      <c r="AV6002"/>
      <c r="AW6002"/>
      <c r="AX6002"/>
      <c r="AY6002"/>
      <c r="AZ6002"/>
      <c r="BA6002"/>
      <c r="BB6002"/>
      <c r="BC6002"/>
      <c r="BD6002"/>
      <c r="BE6002"/>
      <c r="BF6002"/>
      <c r="BG6002"/>
      <c r="BH6002"/>
      <c r="BI6002"/>
      <c r="BJ6002"/>
      <c r="BK6002"/>
      <c r="BL6002"/>
      <c r="BM6002"/>
      <c r="BN6002"/>
      <c r="BO6002"/>
      <c r="BP6002"/>
      <c r="BQ6002"/>
      <c r="BR6002"/>
      <c r="BS6002"/>
      <c r="BT6002"/>
      <c r="BU6002"/>
      <c r="BV6002"/>
      <c r="BW6002"/>
      <c r="BX6002"/>
      <c r="BY6002"/>
      <c r="BZ6002"/>
      <c r="CA6002"/>
      <c r="CB6002"/>
      <c r="CC6002"/>
      <c r="CD6002"/>
      <c r="CE6002"/>
      <c r="CF6002"/>
      <c r="CG6002"/>
      <c r="CH6002"/>
      <c r="CI6002"/>
      <c r="CJ6002"/>
      <c r="CK6002"/>
      <c r="CL6002"/>
      <c r="CM6002"/>
      <c r="CN6002"/>
      <c r="CO6002"/>
      <c r="CP6002"/>
      <c r="CQ6002"/>
      <c r="CR6002"/>
      <c r="CS6002"/>
      <c r="CT6002"/>
      <c r="CU6002"/>
      <c r="CV6002"/>
    </row>
    <row r="6003" spans="10:100" x14ac:dyDescent="0.25">
      <c r="J6003"/>
      <c r="K6003"/>
      <c r="L6003"/>
      <c r="M6003"/>
      <c r="N6003"/>
      <c r="O6003"/>
      <c r="P6003"/>
      <c r="Q6003"/>
      <c r="R6003"/>
      <c r="S6003"/>
      <c r="T6003"/>
      <c r="U6003"/>
      <c r="V6003"/>
      <c r="W6003"/>
      <c r="X6003"/>
      <c r="Y6003"/>
      <c r="Z6003"/>
      <c r="AA6003"/>
      <c r="AB6003"/>
      <c r="AC6003"/>
      <c r="AD6003"/>
      <c r="AE6003"/>
      <c r="AF6003"/>
      <c r="AG6003"/>
      <c r="AH6003"/>
      <c r="AI6003"/>
      <c r="AJ6003"/>
      <c r="AK6003"/>
      <c r="AL6003"/>
      <c r="AM6003"/>
      <c r="AN6003"/>
      <c r="AO6003"/>
      <c r="AP6003"/>
      <c r="AQ6003"/>
      <c r="AR6003"/>
      <c r="AS6003"/>
      <c r="AT6003"/>
      <c r="AU6003"/>
      <c r="AV6003"/>
      <c r="AW6003"/>
      <c r="AX6003"/>
      <c r="AY6003"/>
      <c r="AZ6003"/>
      <c r="BA6003"/>
      <c r="BB6003"/>
      <c r="BC6003"/>
      <c r="BD6003"/>
      <c r="BE6003"/>
      <c r="BF6003"/>
      <c r="BG6003"/>
      <c r="BH6003"/>
      <c r="BI6003"/>
      <c r="BJ6003"/>
      <c r="BK6003"/>
      <c r="BL6003"/>
      <c r="BM6003"/>
      <c r="BN6003"/>
      <c r="BO6003"/>
      <c r="BP6003"/>
      <c r="BQ6003"/>
      <c r="BR6003"/>
      <c r="BS6003"/>
      <c r="BT6003"/>
      <c r="BU6003"/>
      <c r="BV6003"/>
      <c r="BW6003"/>
      <c r="BX6003"/>
      <c r="BY6003"/>
      <c r="BZ6003"/>
      <c r="CA6003"/>
      <c r="CB6003"/>
      <c r="CC6003"/>
      <c r="CD6003"/>
      <c r="CE6003"/>
      <c r="CF6003"/>
      <c r="CG6003"/>
      <c r="CH6003"/>
      <c r="CI6003"/>
      <c r="CJ6003"/>
      <c r="CK6003"/>
      <c r="CL6003"/>
      <c r="CM6003"/>
      <c r="CN6003"/>
      <c r="CO6003"/>
      <c r="CP6003"/>
      <c r="CQ6003"/>
      <c r="CR6003"/>
      <c r="CS6003"/>
      <c r="CT6003"/>
      <c r="CU6003"/>
      <c r="CV6003"/>
    </row>
    <row r="6004" spans="10:100" x14ac:dyDescent="0.25">
      <c r="J6004"/>
      <c r="K6004"/>
      <c r="L6004"/>
      <c r="M6004"/>
      <c r="N6004"/>
      <c r="O6004"/>
      <c r="P6004"/>
      <c r="Q6004"/>
      <c r="R6004"/>
      <c r="S6004"/>
      <c r="T6004"/>
      <c r="U6004"/>
      <c r="V6004"/>
      <c r="W6004"/>
      <c r="X6004"/>
      <c r="Y6004"/>
      <c r="Z6004"/>
      <c r="AA6004"/>
      <c r="AB6004"/>
      <c r="AC6004"/>
      <c r="AD6004"/>
      <c r="AE6004"/>
      <c r="AF6004"/>
      <c r="AG6004"/>
      <c r="AH6004"/>
      <c r="AI6004"/>
      <c r="AJ6004"/>
      <c r="AK6004"/>
      <c r="AL6004"/>
      <c r="AM6004"/>
      <c r="AN6004"/>
      <c r="AO6004"/>
      <c r="AP6004"/>
      <c r="AQ6004"/>
      <c r="AR6004"/>
      <c r="AS6004"/>
      <c r="AT6004"/>
      <c r="AU6004"/>
      <c r="AV6004"/>
      <c r="AW6004"/>
      <c r="AX6004"/>
      <c r="AY6004"/>
      <c r="AZ6004"/>
      <c r="BA6004"/>
      <c r="BB6004"/>
      <c r="BC6004"/>
      <c r="BD6004"/>
      <c r="BE6004"/>
      <c r="BF6004"/>
      <c r="BG6004"/>
      <c r="BH6004"/>
      <c r="BI6004"/>
      <c r="BJ6004"/>
      <c r="BK6004"/>
      <c r="BL6004"/>
      <c r="BM6004"/>
      <c r="BN6004"/>
      <c r="BO6004"/>
      <c r="BP6004"/>
      <c r="BQ6004"/>
      <c r="BR6004"/>
      <c r="BS6004"/>
      <c r="BT6004"/>
      <c r="BU6004"/>
      <c r="BV6004"/>
      <c r="BW6004"/>
      <c r="BX6004"/>
      <c r="BY6004"/>
      <c r="BZ6004"/>
      <c r="CA6004"/>
      <c r="CB6004"/>
      <c r="CC6004"/>
      <c r="CD6004"/>
      <c r="CE6004"/>
      <c r="CF6004"/>
      <c r="CG6004"/>
      <c r="CH6004"/>
      <c r="CI6004"/>
      <c r="CJ6004"/>
      <c r="CK6004"/>
      <c r="CL6004"/>
      <c r="CM6004"/>
      <c r="CN6004"/>
      <c r="CO6004"/>
      <c r="CP6004"/>
      <c r="CQ6004"/>
      <c r="CR6004"/>
      <c r="CS6004"/>
      <c r="CT6004"/>
      <c r="CU6004"/>
      <c r="CV6004"/>
    </row>
    <row r="6005" spans="10:100" x14ac:dyDescent="0.25">
      <c r="J6005"/>
      <c r="K6005"/>
      <c r="L6005"/>
      <c r="M6005"/>
      <c r="N6005"/>
      <c r="O6005"/>
      <c r="P6005"/>
      <c r="Q6005"/>
      <c r="R6005"/>
      <c r="S6005"/>
      <c r="T6005"/>
      <c r="U6005"/>
      <c r="V6005"/>
      <c r="W6005"/>
      <c r="X6005"/>
      <c r="Y6005"/>
      <c r="Z6005"/>
      <c r="AA6005"/>
      <c r="AB6005"/>
      <c r="AC6005"/>
      <c r="AD6005"/>
      <c r="AE6005"/>
      <c r="AF6005"/>
      <c r="AG6005"/>
      <c r="AH6005"/>
      <c r="AI6005"/>
      <c r="AJ6005"/>
      <c r="AK6005"/>
      <c r="AL6005"/>
      <c r="AM6005"/>
      <c r="AN6005"/>
      <c r="AO6005"/>
      <c r="AP6005"/>
      <c r="AQ6005"/>
      <c r="AR6005"/>
      <c r="AS6005"/>
      <c r="AT6005"/>
      <c r="AU6005"/>
      <c r="AV6005"/>
      <c r="AW6005"/>
      <c r="AX6005"/>
      <c r="AY6005"/>
      <c r="AZ6005"/>
      <c r="BA6005"/>
      <c r="BB6005"/>
      <c r="BC6005"/>
      <c r="BD6005"/>
      <c r="BE6005"/>
      <c r="BF6005"/>
      <c r="BG6005"/>
      <c r="BH6005"/>
      <c r="BI6005"/>
      <c r="BJ6005"/>
      <c r="BK6005"/>
      <c r="BL6005"/>
      <c r="BM6005"/>
      <c r="BN6005"/>
      <c r="BO6005"/>
      <c r="BP6005"/>
      <c r="BQ6005"/>
      <c r="BR6005"/>
      <c r="BS6005"/>
      <c r="BT6005"/>
      <c r="BU6005"/>
      <c r="BV6005"/>
      <c r="BW6005"/>
      <c r="BX6005"/>
      <c r="BY6005"/>
      <c r="BZ6005"/>
      <c r="CA6005"/>
      <c r="CB6005"/>
      <c r="CC6005"/>
      <c r="CD6005"/>
      <c r="CE6005"/>
      <c r="CF6005"/>
      <c r="CG6005"/>
      <c r="CH6005"/>
      <c r="CI6005"/>
      <c r="CJ6005"/>
      <c r="CK6005"/>
      <c r="CL6005"/>
      <c r="CM6005"/>
      <c r="CN6005"/>
      <c r="CO6005"/>
      <c r="CP6005"/>
      <c r="CQ6005"/>
      <c r="CR6005"/>
      <c r="CS6005"/>
      <c r="CT6005"/>
      <c r="CU6005"/>
      <c r="CV6005"/>
    </row>
    <row r="6006" spans="10:100" x14ac:dyDescent="0.25">
      <c r="J6006"/>
      <c r="K6006"/>
      <c r="L6006"/>
      <c r="M6006"/>
      <c r="N6006"/>
      <c r="O6006"/>
      <c r="P6006"/>
      <c r="Q6006"/>
      <c r="R6006"/>
      <c r="S6006"/>
      <c r="T6006"/>
      <c r="U6006"/>
      <c r="V6006"/>
      <c r="W6006"/>
      <c r="X6006"/>
      <c r="Y6006"/>
      <c r="Z6006"/>
      <c r="AA6006"/>
      <c r="AB6006"/>
      <c r="AC6006"/>
      <c r="AD6006"/>
      <c r="AE6006"/>
      <c r="AF6006"/>
      <c r="AG6006"/>
      <c r="AH6006"/>
      <c r="AI6006"/>
      <c r="AJ6006"/>
      <c r="AK6006"/>
      <c r="AL6006"/>
      <c r="AM6006"/>
      <c r="AN6006"/>
      <c r="AO6006"/>
      <c r="AP6006"/>
      <c r="AQ6006"/>
      <c r="AR6006"/>
      <c r="AS6006"/>
      <c r="AT6006"/>
      <c r="AU6006"/>
      <c r="AV6006"/>
      <c r="AW6006"/>
      <c r="AX6006"/>
      <c r="AY6006"/>
      <c r="AZ6006"/>
      <c r="BA6006"/>
      <c r="BB6006"/>
      <c r="BC6006"/>
      <c r="BD6006"/>
      <c r="BE6006"/>
      <c r="BF6006"/>
      <c r="BG6006"/>
      <c r="BH6006"/>
      <c r="BI6006"/>
      <c r="BJ6006"/>
      <c r="BK6006"/>
      <c r="BL6006"/>
      <c r="BM6006"/>
      <c r="BN6006"/>
      <c r="BO6006"/>
      <c r="BP6006"/>
      <c r="BQ6006"/>
      <c r="BR6006"/>
      <c r="BS6006"/>
      <c r="BT6006"/>
      <c r="BU6006"/>
      <c r="BV6006"/>
      <c r="BW6006"/>
      <c r="BX6006"/>
      <c r="BY6006"/>
      <c r="BZ6006"/>
      <c r="CA6006"/>
      <c r="CB6006"/>
      <c r="CC6006"/>
      <c r="CD6006"/>
      <c r="CE6006"/>
      <c r="CF6006"/>
      <c r="CG6006"/>
      <c r="CH6006"/>
      <c r="CI6006"/>
      <c r="CJ6006"/>
      <c r="CK6006"/>
      <c r="CL6006"/>
      <c r="CM6006"/>
      <c r="CN6006"/>
      <c r="CO6006"/>
      <c r="CP6006"/>
      <c r="CQ6006"/>
      <c r="CR6006"/>
      <c r="CS6006"/>
      <c r="CT6006"/>
      <c r="CU6006"/>
      <c r="CV6006"/>
    </row>
    <row r="6007" spans="10:100" x14ac:dyDescent="0.25">
      <c r="J6007"/>
      <c r="K6007"/>
      <c r="L6007"/>
      <c r="M6007"/>
      <c r="N6007"/>
      <c r="O6007"/>
      <c r="P6007"/>
      <c r="Q6007"/>
      <c r="R6007"/>
      <c r="S6007"/>
      <c r="T6007"/>
      <c r="U6007"/>
      <c r="V6007"/>
      <c r="W6007"/>
      <c r="X6007"/>
      <c r="Y6007"/>
      <c r="Z6007"/>
      <c r="AA6007"/>
      <c r="AB6007"/>
      <c r="AC6007"/>
      <c r="AD6007"/>
      <c r="AE6007"/>
      <c r="AF6007"/>
      <c r="AG6007"/>
      <c r="AH6007"/>
      <c r="AI6007"/>
      <c r="AJ6007"/>
      <c r="AK6007"/>
      <c r="AL6007"/>
      <c r="AM6007"/>
      <c r="AN6007"/>
      <c r="AO6007"/>
      <c r="AP6007"/>
      <c r="AQ6007"/>
      <c r="AR6007"/>
      <c r="AS6007"/>
      <c r="AT6007"/>
      <c r="AU6007"/>
      <c r="AV6007"/>
      <c r="AW6007"/>
      <c r="AX6007"/>
      <c r="AY6007"/>
      <c r="AZ6007"/>
      <c r="BA6007"/>
      <c r="BB6007"/>
      <c r="BC6007"/>
      <c r="BD6007"/>
      <c r="BE6007"/>
      <c r="BF6007"/>
      <c r="BG6007"/>
      <c r="BH6007"/>
      <c r="BI6007"/>
      <c r="BJ6007"/>
      <c r="BK6007"/>
      <c r="BL6007"/>
      <c r="BM6007"/>
      <c r="BN6007"/>
      <c r="BO6007"/>
      <c r="BP6007"/>
      <c r="BQ6007"/>
      <c r="BR6007"/>
      <c r="BS6007"/>
      <c r="BT6007"/>
      <c r="BU6007"/>
      <c r="BV6007"/>
      <c r="BW6007"/>
      <c r="BX6007"/>
      <c r="BY6007"/>
      <c r="BZ6007"/>
      <c r="CA6007"/>
      <c r="CB6007"/>
      <c r="CC6007"/>
      <c r="CD6007"/>
      <c r="CE6007"/>
      <c r="CF6007"/>
      <c r="CG6007"/>
      <c r="CH6007"/>
      <c r="CI6007"/>
      <c r="CJ6007"/>
      <c r="CK6007"/>
      <c r="CL6007"/>
      <c r="CM6007"/>
      <c r="CN6007"/>
      <c r="CO6007"/>
      <c r="CP6007"/>
      <c r="CQ6007"/>
      <c r="CR6007"/>
      <c r="CS6007"/>
      <c r="CT6007"/>
      <c r="CU6007"/>
      <c r="CV6007"/>
    </row>
    <row r="6008" spans="10:100" x14ac:dyDescent="0.25">
      <c r="J6008"/>
      <c r="K6008"/>
      <c r="L6008"/>
      <c r="M6008"/>
      <c r="N6008"/>
      <c r="O6008"/>
      <c r="P6008"/>
      <c r="Q6008"/>
      <c r="R6008"/>
      <c r="S6008"/>
      <c r="T6008"/>
      <c r="U6008"/>
      <c r="V6008"/>
      <c r="W6008"/>
      <c r="X6008"/>
      <c r="Y6008"/>
      <c r="Z6008"/>
      <c r="AA6008"/>
      <c r="AB6008"/>
      <c r="AC6008"/>
      <c r="AD6008"/>
      <c r="AE6008"/>
      <c r="AF6008"/>
      <c r="AG6008"/>
      <c r="AH6008"/>
      <c r="AI6008"/>
      <c r="AJ6008"/>
      <c r="AK6008"/>
      <c r="AL6008"/>
      <c r="AM6008"/>
      <c r="AN6008"/>
      <c r="AO6008"/>
      <c r="AP6008"/>
      <c r="AQ6008"/>
      <c r="AR6008"/>
      <c r="AS6008"/>
      <c r="AT6008"/>
      <c r="AU6008"/>
      <c r="AV6008"/>
      <c r="AW6008"/>
      <c r="AX6008"/>
      <c r="AY6008"/>
      <c r="AZ6008"/>
      <c r="BA6008"/>
      <c r="BB6008"/>
      <c r="BC6008"/>
      <c r="BD6008"/>
      <c r="BE6008"/>
      <c r="BF6008"/>
      <c r="BG6008"/>
      <c r="BH6008"/>
      <c r="BI6008"/>
      <c r="BJ6008"/>
      <c r="BK6008"/>
      <c r="BL6008"/>
      <c r="BM6008"/>
      <c r="BN6008"/>
      <c r="BO6008"/>
      <c r="BP6008"/>
      <c r="BQ6008"/>
      <c r="BR6008"/>
      <c r="BS6008"/>
      <c r="BT6008"/>
      <c r="BU6008"/>
      <c r="BV6008"/>
      <c r="BW6008"/>
      <c r="BX6008"/>
      <c r="BY6008"/>
      <c r="BZ6008"/>
      <c r="CA6008"/>
      <c r="CB6008"/>
      <c r="CC6008"/>
      <c r="CD6008"/>
      <c r="CE6008"/>
      <c r="CF6008"/>
      <c r="CG6008"/>
      <c r="CH6008"/>
      <c r="CI6008"/>
      <c r="CJ6008"/>
      <c r="CK6008"/>
      <c r="CL6008"/>
      <c r="CM6008"/>
      <c r="CN6008"/>
      <c r="CO6008"/>
      <c r="CP6008"/>
      <c r="CQ6008"/>
      <c r="CR6008"/>
      <c r="CS6008"/>
      <c r="CT6008"/>
      <c r="CU6008"/>
      <c r="CV6008"/>
    </row>
    <row r="6009" spans="10:100" x14ac:dyDescent="0.25">
      <c r="J6009"/>
      <c r="K6009"/>
      <c r="L6009"/>
      <c r="M6009"/>
      <c r="N6009"/>
      <c r="O6009"/>
      <c r="P6009"/>
      <c r="Q6009"/>
      <c r="R6009"/>
      <c r="S6009"/>
      <c r="T6009"/>
      <c r="U6009"/>
      <c r="V6009"/>
      <c r="W6009"/>
      <c r="X6009"/>
      <c r="Y6009"/>
      <c r="Z6009"/>
      <c r="AA6009"/>
      <c r="AB6009"/>
      <c r="AC6009"/>
      <c r="AD6009"/>
      <c r="AE6009"/>
      <c r="AF6009"/>
      <c r="AG6009"/>
      <c r="AH6009"/>
      <c r="AI6009"/>
      <c r="AJ6009"/>
      <c r="AK6009"/>
      <c r="AL6009"/>
      <c r="AM6009"/>
      <c r="AN6009"/>
      <c r="AO6009"/>
      <c r="AP6009"/>
      <c r="AQ6009"/>
      <c r="AR6009"/>
      <c r="AS6009"/>
      <c r="AT6009"/>
      <c r="AU6009"/>
      <c r="AV6009"/>
      <c r="AW6009"/>
      <c r="AX6009"/>
      <c r="AY6009"/>
      <c r="AZ6009"/>
      <c r="BA6009"/>
      <c r="BB6009"/>
      <c r="BC6009"/>
      <c r="BD6009"/>
      <c r="BE6009"/>
      <c r="BF6009"/>
      <c r="BG6009"/>
      <c r="BH6009"/>
      <c r="BI6009"/>
      <c r="BJ6009"/>
      <c r="BK6009"/>
      <c r="BL6009"/>
      <c r="BM6009"/>
      <c r="BN6009"/>
      <c r="BO6009"/>
      <c r="BP6009"/>
      <c r="BQ6009"/>
      <c r="BR6009"/>
      <c r="BS6009"/>
      <c r="BT6009"/>
      <c r="BU6009"/>
      <c r="BV6009"/>
      <c r="BW6009"/>
      <c r="BX6009"/>
      <c r="BY6009"/>
      <c r="BZ6009"/>
      <c r="CA6009"/>
      <c r="CB6009"/>
      <c r="CC6009"/>
      <c r="CD6009"/>
      <c r="CE6009"/>
      <c r="CF6009"/>
      <c r="CG6009"/>
      <c r="CH6009"/>
      <c r="CI6009"/>
      <c r="CJ6009"/>
      <c r="CK6009"/>
      <c r="CL6009"/>
      <c r="CM6009"/>
      <c r="CN6009"/>
      <c r="CO6009"/>
      <c r="CP6009"/>
      <c r="CQ6009"/>
      <c r="CR6009"/>
      <c r="CS6009"/>
      <c r="CT6009"/>
      <c r="CU6009"/>
      <c r="CV6009"/>
    </row>
    <row r="6010" spans="10:100" x14ac:dyDescent="0.25">
      <c r="J6010"/>
      <c r="K6010"/>
      <c r="L6010"/>
      <c r="M6010"/>
      <c r="N6010"/>
      <c r="O6010"/>
      <c r="P6010"/>
      <c r="Q6010"/>
      <c r="R6010"/>
      <c r="S6010"/>
      <c r="T6010"/>
      <c r="U6010"/>
      <c r="V6010"/>
      <c r="W6010"/>
      <c r="X6010"/>
      <c r="Y6010"/>
      <c r="Z6010"/>
      <c r="AA6010"/>
      <c r="AB6010"/>
      <c r="AC6010"/>
      <c r="AD6010"/>
      <c r="AE6010"/>
      <c r="AF6010"/>
      <c r="AG6010"/>
      <c r="AH6010"/>
      <c r="AI6010"/>
      <c r="AJ6010"/>
      <c r="AK6010"/>
      <c r="AL6010"/>
      <c r="AM6010"/>
      <c r="AN6010"/>
      <c r="AO6010"/>
      <c r="AP6010"/>
      <c r="AQ6010"/>
      <c r="AR6010"/>
      <c r="AS6010"/>
      <c r="AT6010"/>
      <c r="AU6010"/>
      <c r="AV6010"/>
      <c r="AW6010"/>
      <c r="AX6010"/>
      <c r="AY6010"/>
      <c r="AZ6010"/>
      <c r="BA6010"/>
      <c r="BB6010"/>
      <c r="BC6010"/>
      <c r="BD6010"/>
      <c r="BE6010"/>
      <c r="BF6010"/>
      <c r="BG6010"/>
      <c r="BH6010"/>
      <c r="BI6010"/>
      <c r="BJ6010"/>
      <c r="BK6010"/>
      <c r="BL6010"/>
      <c r="BM6010"/>
      <c r="BN6010"/>
      <c r="BO6010"/>
      <c r="BP6010"/>
      <c r="BQ6010"/>
      <c r="BR6010"/>
      <c r="BS6010"/>
      <c r="BT6010"/>
      <c r="BU6010"/>
      <c r="BV6010"/>
      <c r="BW6010"/>
      <c r="BX6010"/>
      <c r="BY6010"/>
      <c r="BZ6010"/>
      <c r="CA6010"/>
      <c r="CB6010"/>
      <c r="CC6010"/>
      <c r="CD6010"/>
      <c r="CE6010"/>
      <c r="CF6010"/>
      <c r="CG6010"/>
      <c r="CH6010"/>
      <c r="CI6010"/>
      <c r="CJ6010"/>
      <c r="CK6010"/>
      <c r="CL6010"/>
      <c r="CM6010"/>
      <c r="CN6010"/>
      <c r="CO6010"/>
      <c r="CP6010"/>
      <c r="CQ6010"/>
      <c r="CR6010"/>
      <c r="CS6010"/>
      <c r="CT6010"/>
      <c r="CU6010"/>
      <c r="CV6010"/>
    </row>
    <row r="6011" spans="10:100" x14ac:dyDescent="0.25">
      <c r="J6011"/>
      <c r="K6011"/>
      <c r="L6011"/>
      <c r="M6011"/>
      <c r="N6011"/>
      <c r="O6011"/>
      <c r="P6011"/>
      <c r="Q6011"/>
      <c r="R6011"/>
      <c r="S6011"/>
      <c r="T6011"/>
      <c r="U6011"/>
      <c r="V6011"/>
      <c r="W6011"/>
      <c r="X6011"/>
      <c r="Y6011"/>
      <c r="Z6011"/>
      <c r="AA6011"/>
      <c r="AB6011"/>
      <c r="AC6011"/>
      <c r="AD6011"/>
      <c r="AE6011"/>
      <c r="AF6011"/>
      <c r="AG6011"/>
      <c r="AH6011"/>
      <c r="AI6011"/>
      <c r="AJ6011"/>
      <c r="AK6011"/>
      <c r="AL6011"/>
      <c r="AM6011"/>
      <c r="AN6011"/>
      <c r="AO6011"/>
      <c r="AP6011"/>
      <c r="AQ6011"/>
      <c r="AR6011"/>
      <c r="AS6011"/>
      <c r="AT6011"/>
      <c r="AU6011"/>
      <c r="AV6011"/>
      <c r="AW6011"/>
      <c r="AX6011"/>
      <c r="AY6011"/>
      <c r="AZ6011"/>
      <c r="BA6011"/>
      <c r="BB6011"/>
      <c r="BC6011"/>
      <c r="BD6011"/>
      <c r="BE6011"/>
      <c r="BF6011"/>
      <c r="BG6011"/>
      <c r="BH6011"/>
      <c r="BI6011"/>
      <c r="BJ6011"/>
      <c r="BK6011"/>
      <c r="BL6011"/>
      <c r="BM6011"/>
      <c r="BN6011"/>
      <c r="BO6011"/>
      <c r="BP6011"/>
      <c r="BQ6011"/>
      <c r="BR6011"/>
      <c r="BS6011"/>
      <c r="BT6011"/>
      <c r="BU6011"/>
      <c r="BV6011"/>
      <c r="BW6011"/>
      <c r="BX6011"/>
      <c r="BY6011"/>
      <c r="BZ6011"/>
      <c r="CA6011"/>
      <c r="CB6011"/>
      <c r="CC6011"/>
      <c r="CD6011"/>
      <c r="CE6011"/>
      <c r="CF6011"/>
      <c r="CG6011"/>
      <c r="CH6011"/>
      <c r="CI6011"/>
      <c r="CJ6011"/>
      <c r="CK6011"/>
      <c r="CL6011"/>
      <c r="CM6011"/>
      <c r="CN6011"/>
      <c r="CO6011"/>
      <c r="CP6011"/>
      <c r="CQ6011"/>
      <c r="CR6011"/>
      <c r="CS6011"/>
      <c r="CT6011"/>
      <c r="CU6011"/>
      <c r="CV6011"/>
    </row>
    <row r="6012" spans="10:100" x14ac:dyDescent="0.25">
      <c r="J6012"/>
      <c r="K6012"/>
      <c r="L6012"/>
      <c r="M6012"/>
      <c r="N6012"/>
      <c r="O6012"/>
      <c r="P6012"/>
      <c r="Q6012"/>
      <c r="R6012"/>
      <c r="S6012"/>
      <c r="T6012"/>
      <c r="U6012"/>
      <c r="V6012"/>
      <c r="W6012"/>
      <c r="X6012"/>
      <c r="Y6012"/>
      <c r="Z6012"/>
      <c r="AA6012"/>
      <c r="AB6012"/>
      <c r="AC6012"/>
      <c r="AD6012"/>
      <c r="AE6012"/>
      <c r="AF6012"/>
      <c r="AG6012"/>
      <c r="AH6012"/>
      <c r="AI6012"/>
      <c r="AJ6012"/>
      <c r="AK6012"/>
      <c r="AL6012"/>
      <c r="AM6012"/>
      <c r="AN6012"/>
      <c r="AO6012"/>
      <c r="AP6012"/>
      <c r="AQ6012"/>
      <c r="AR6012"/>
      <c r="AS6012"/>
      <c r="AT6012"/>
      <c r="AU6012"/>
      <c r="AV6012"/>
      <c r="AW6012"/>
      <c r="AX6012"/>
      <c r="AY6012"/>
      <c r="AZ6012"/>
      <c r="BA6012"/>
      <c r="BB6012"/>
      <c r="BC6012"/>
      <c r="BD6012"/>
      <c r="BE6012"/>
      <c r="BF6012"/>
      <c r="BG6012"/>
      <c r="BH6012"/>
      <c r="BI6012"/>
      <c r="BJ6012"/>
      <c r="BK6012"/>
      <c r="BL6012"/>
      <c r="BM6012"/>
      <c r="BN6012"/>
      <c r="BO6012"/>
      <c r="BP6012"/>
      <c r="BQ6012"/>
      <c r="BR6012"/>
      <c r="BS6012"/>
      <c r="BT6012"/>
      <c r="BU6012"/>
      <c r="BV6012"/>
      <c r="BW6012"/>
      <c r="BX6012"/>
      <c r="BY6012"/>
      <c r="BZ6012"/>
      <c r="CA6012"/>
      <c r="CB6012"/>
      <c r="CC6012"/>
      <c r="CD6012"/>
      <c r="CE6012"/>
      <c r="CF6012"/>
      <c r="CG6012"/>
      <c r="CH6012"/>
      <c r="CI6012"/>
      <c r="CJ6012"/>
      <c r="CK6012"/>
      <c r="CL6012"/>
      <c r="CM6012"/>
      <c r="CN6012"/>
      <c r="CO6012"/>
      <c r="CP6012"/>
      <c r="CQ6012"/>
      <c r="CR6012"/>
      <c r="CS6012"/>
      <c r="CT6012"/>
      <c r="CU6012"/>
      <c r="CV6012"/>
    </row>
    <row r="6013" spans="10:100" x14ac:dyDescent="0.25">
      <c r="J6013"/>
      <c r="K6013"/>
      <c r="L6013"/>
      <c r="M6013"/>
      <c r="N6013"/>
      <c r="O6013"/>
      <c r="P6013"/>
      <c r="Q6013"/>
      <c r="R6013"/>
      <c r="S6013"/>
      <c r="T6013"/>
      <c r="U6013"/>
      <c r="V6013"/>
      <c r="W6013"/>
      <c r="X6013"/>
      <c r="Y6013"/>
      <c r="Z6013"/>
      <c r="AA6013"/>
      <c r="AB6013"/>
      <c r="AC6013"/>
      <c r="AD6013"/>
      <c r="AE6013"/>
      <c r="AF6013"/>
      <c r="AG6013"/>
      <c r="AH6013"/>
      <c r="AI6013"/>
      <c r="AJ6013"/>
      <c r="AK6013"/>
      <c r="AL6013"/>
      <c r="AM6013"/>
      <c r="AN6013"/>
      <c r="AO6013"/>
      <c r="AP6013"/>
      <c r="AQ6013"/>
      <c r="AR6013"/>
      <c r="AS6013"/>
      <c r="AT6013"/>
      <c r="AU6013"/>
      <c r="AV6013"/>
      <c r="AW6013"/>
      <c r="AX6013"/>
      <c r="AY6013"/>
      <c r="AZ6013"/>
      <c r="BA6013"/>
      <c r="BB6013"/>
      <c r="BC6013"/>
      <c r="BD6013"/>
      <c r="BE6013"/>
      <c r="BF6013"/>
      <c r="BG6013"/>
      <c r="BH6013"/>
      <c r="BI6013"/>
      <c r="BJ6013"/>
      <c r="BK6013"/>
      <c r="BL6013"/>
      <c r="BM6013"/>
      <c r="BN6013"/>
      <c r="BO6013"/>
      <c r="BP6013"/>
      <c r="BQ6013"/>
      <c r="BR6013"/>
      <c r="BS6013"/>
      <c r="BT6013"/>
      <c r="BU6013"/>
      <c r="BV6013"/>
      <c r="BW6013"/>
      <c r="BX6013"/>
      <c r="BY6013"/>
      <c r="BZ6013"/>
      <c r="CA6013"/>
      <c r="CB6013"/>
      <c r="CC6013"/>
      <c r="CD6013"/>
      <c r="CE6013"/>
      <c r="CF6013"/>
      <c r="CG6013"/>
      <c r="CH6013"/>
      <c r="CI6013"/>
      <c r="CJ6013"/>
      <c r="CK6013"/>
      <c r="CL6013"/>
      <c r="CM6013"/>
      <c r="CN6013"/>
      <c r="CO6013"/>
      <c r="CP6013"/>
      <c r="CQ6013"/>
      <c r="CR6013"/>
      <c r="CS6013"/>
      <c r="CT6013"/>
      <c r="CU6013"/>
      <c r="CV6013"/>
    </row>
    <row r="6014" spans="10:100" x14ac:dyDescent="0.25">
      <c r="J6014"/>
      <c r="K6014"/>
      <c r="L6014"/>
      <c r="M6014"/>
      <c r="N6014"/>
      <c r="O6014"/>
      <c r="P6014"/>
      <c r="Q6014"/>
      <c r="R6014"/>
      <c r="S6014"/>
      <c r="T6014"/>
      <c r="U6014"/>
      <c r="V6014"/>
      <c r="W6014"/>
      <c r="X6014"/>
      <c r="Y6014"/>
      <c r="Z6014"/>
      <c r="AA6014"/>
      <c r="AB6014"/>
      <c r="AC6014"/>
      <c r="AD6014"/>
      <c r="AE6014"/>
      <c r="AF6014"/>
      <c r="AG6014"/>
      <c r="AH6014"/>
      <c r="AI6014"/>
      <c r="AJ6014"/>
      <c r="AK6014"/>
      <c r="AL6014"/>
      <c r="AM6014"/>
      <c r="AN6014"/>
      <c r="AO6014"/>
      <c r="AP6014"/>
      <c r="AQ6014"/>
      <c r="AR6014"/>
      <c r="AS6014"/>
      <c r="AT6014"/>
      <c r="AU6014"/>
      <c r="AV6014"/>
      <c r="AW6014"/>
      <c r="AX6014"/>
      <c r="AY6014"/>
      <c r="AZ6014"/>
      <c r="BA6014"/>
      <c r="BB6014"/>
      <c r="BC6014"/>
      <c r="BD6014"/>
      <c r="BE6014"/>
      <c r="BF6014"/>
      <c r="BG6014"/>
      <c r="BH6014"/>
      <c r="BI6014"/>
      <c r="BJ6014"/>
      <c r="BK6014"/>
      <c r="BL6014"/>
      <c r="BM6014"/>
      <c r="BN6014"/>
      <c r="BO6014"/>
      <c r="BP6014"/>
      <c r="BQ6014"/>
      <c r="BR6014"/>
      <c r="BS6014"/>
      <c r="BT6014"/>
      <c r="BU6014"/>
      <c r="BV6014"/>
      <c r="BW6014"/>
      <c r="BX6014"/>
      <c r="BY6014"/>
      <c r="BZ6014"/>
      <c r="CA6014"/>
      <c r="CB6014"/>
      <c r="CC6014"/>
      <c r="CD6014"/>
      <c r="CE6014"/>
      <c r="CF6014"/>
      <c r="CG6014"/>
      <c r="CH6014"/>
      <c r="CI6014"/>
      <c r="CJ6014"/>
      <c r="CK6014"/>
      <c r="CL6014"/>
      <c r="CM6014"/>
      <c r="CN6014"/>
      <c r="CO6014"/>
      <c r="CP6014"/>
      <c r="CQ6014"/>
      <c r="CR6014"/>
      <c r="CS6014"/>
      <c r="CT6014"/>
      <c r="CU6014"/>
      <c r="CV6014"/>
    </row>
    <row r="6015" spans="10:100" x14ac:dyDescent="0.25">
      <c r="J6015"/>
      <c r="K6015"/>
      <c r="L6015"/>
      <c r="M6015"/>
      <c r="N6015"/>
      <c r="O6015"/>
      <c r="P6015"/>
      <c r="Q6015"/>
      <c r="R6015"/>
      <c r="S6015"/>
      <c r="T6015"/>
      <c r="U6015"/>
      <c r="V6015"/>
      <c r="W6015"/>
      <c r="X6015"/>
      <c r="Y6015"/>
      <c r="Z6015"/>
      <c r="AA6015"/>
      <c r="AB6015"/>
      <c r="AC6015"/>
      <c r="AD6015"/>
      <c r="AE6015"/>
      <c r="AF6015"/>
      <c r="AG6015"/>
      <c r="AH6015"/>
      <c r="AI6015"/>
      <c r="AJ6015"/>
      <c r="AK6015"/>
      <c r="AL6015"/>
      <c r="AM6015"/>
      <c r="AN6015"/>
      <c r="AO6015"/>
      <c r="AP6015"/>
      <c r="AQ6015"/>
      <c r="AR6015"/>
      <c r="AS6015"/>
      <c r="AT6015"/>
      <c r="AU6015"/>
      <c r="AV6015"/>
      <c r="AW6015"/>
      <c r="AX6015"/>
      <c r="AY6015"/>
      <c r="AZ6015"/>
      <c r="BA6015"/>
      <c r="BB6015"/>
      <c r="BC6015"/>
      <c r="BD6015"/>
      <c r="BE6015"/>
      <c r="BF6015"/>
      <c r="BG6015"/>
      <c r="BH6015"/>
      <c r="BI6015"/>
      <c r="BJ6015"/>
      <c r="BK6015"/>
      <c r="BL6015"/>
      <c r="BM6015"/>
      <c r="BN6015"/>
      <c r="BO6015"/>
      <c r="BP6015"/>
      <c r="BQ6015"/>
      <c r="BR6015"/>
      <c r="BS6015"/>
      <c r="BT6015"/>
      <c r="BU6015"/>
      <c r="BV6015"/>
      <c r="BW6015"/>
      <c r="BX6015"/>
      <c r="BY6015"/>
      <c r="BZ6015"/>
      <c r="CA6015"/>
      <c r="CB6015"/>
      <c r="CC6015"/>
      <c r="CD6015"/>
      <c r="CE6015"/>
      <c r="CF6015"/>
      <c r="CG6015"/>
      <c r="CH6015"/>
      <c r="CI6015"/>
      <c r="CJ6015"/>
      <c r="CK6015"/>
      <c r="CL6015"/>
      <c r="CM6015"/>
      <c r="CN6015"/>
      <c r="CO6015"/>
      <c r="CP6015"/>
      <c r="CQ6015"/>
      <c r="CR6015"/>
      <c r="CS6015"/>
      <c r="CT6015"/>
      <c r="CU6015"/>
      <c r="CV6015"/>
    </row>
    <row r="6016" spans="10:100" x14ac:dyDescent="0.25">
      <c r="J6016"/>
      <c r="K6016"/>
      <c r="L6016"/>
      <c r="M6016"/>
      <c r="N6016"/>
      <c r="O6016"/>
      <c r="P6016"/>
      <c r="Q6016"/>
      <c r="R6016"/>
      <c r="S6016"/>
      <c r="T6016"/>
      <c r="U6016"/>
      <c r="V6016"/>
      <c r="W6016"/>
      <c r="X6016"/>
      <c r="Y6016"/>
      <c r="Z6016"/>
      <c r="AA6016"/>
      <c r="AB6016"/>
      <c r="AC6016"/>
      <c r="AD6016"/>
      <c r="AE6016"/>
      <c r="AF6016"/>
      <c r="AG6016"/>
      <c r="AH6016"/>
      <c r="AI6016"/>
      <c r="AJ6016"/>
      <c r="AK6016"/>
      <c r="AL6016"/>
      <c r="AM6016"/>
      <c r="AN6016"/>
      <c r="AO6016"/>
      <c r="AP6016"/>
      <c r="AQ6016"/>
      <c r="AR6016"/>
      <c r="AS6016"/>
      <c r="AT6016"/>
      <c r="AU6016"/>
      <c r="AV6016"/>
      <c r="AW6016"/>
      <c r="AX6016"/>
      <c r="AY6016"/>
      <c r="AZ6016"/>
      <c r="BA6016"/>
      <c r="BB6016"/>
      <c r="BC6016"/>
      <c r="BD6016"/>
      <c r="BE6016"/>
      <c r="BF6016"/>
      <c r="BG6016"/>
      <c r="BH6016"/>
      <c r="BI6016"/>
      <c r="BJ6016"/>
      <c r="BK6016"/>
      <c r="BL6016"/>
      <c r="BM6016"/>
      <c r="BN6016"/>
      <c r="BO6016"/>
      <c r="BP6016"/>
      <c r="BQ6016"/>
      <c r="BR6016"/>
      <c r="BS6016"/>
      <c r="BT6016"/>
      <c r="BU6016"/>
      <c r="BV6016"/>
      <c r="BW6016"/>
      <c r="BX6016"/>
      <c r="BY6016"/>
      <c r="BZ6016"/>
      <c r="CA6016"/>
      <c r="CB6016"/>
      <c r="CC6016"/>
      <c r="CD6016"/>
      <c r="CE6016"/>
      <c r="CF6016"/>
      <c r="CG6016"/>
      <c r="CH6016"/>
      <c r="CI6016"/>
      <c r="CJ6016"/>
      <c r="CK6016"/>
      <c r="CL6016"/>
      <c r="CM6016"/>
      <c r="CN6016"/>
      <c r="CO6016"/>
      <c r="CP6016"/>
      <c r="CQ6016"/>
      <c r="CR6016"/>
      <c r="CS6016"/>
      <c r="CT6016"/>
      <c r="CU6016"/>
      <c r="CV6016"/>
    </row>
    <row r="6017" spans="10:100" x14ac:dyDescent="0.25">
      <c r="J6017"/>
      <c r="K6017"/>
      <c r="L6017"/>
      <c r="M6017"/>
      <c r="N6017"/>
      <c r="O6017"/>
      <c r="P6017"/>
      <c r="Q6017"/>
      <c r="R6017"/>
      <c r="S6017"/>
      <c r="T6017"/>
      <c r="U6017"/>
      <c r="V6017"/>
      <c r="W6017"/>
      <c r="X6017"/>
      <c r="Y6017"/>
      <c r="Z6017"/>
      <c r="AA6017"/>
      <c r="AB6017"/>
      <c r="AC6017"/>
      <c r="AD6017"/>
      <c r="AE6017"/>
      <c r="AF6017"/>
      <c r="AG6017"/>
      <c r="AH6017"/>
      <c r="AI6017"/>
      <c r="AJ6017"/>
      <c r="AK6017"/>
      <c r="AL6017"/>
      <c r="AM6017"/>
      <c r="AN6017"/>
      <c r="AO6017"/>
      <c r="AP6017"/>
      <c r="AQ6017"/>
      <c r="AR6017"/>
      <c r="AS6017"/>
      <c r="AT6017"/>
      <c r="AU6017"/>
      <c r="AV6017"/>
      <c r="AW6017"/>
      <c r="AX6017"/>
      <c r="AY6017"/>
      <c r="AZ6017"/>
      <c r="BA6017"/>
      <c r="BB6017"/>
      <c r="BC6017"/>
      <c r="BD6017"/>
      <c r="BE6017"/>
      <c r="BF6017"/>
      <c r="BG6017"/>
      <c r="BH6017"/>
      <c r="BI6017"/>
      <c r="BJ6017"/>
      <c r="BK6017"/>
      <c r="BL6017"/>
      <c r="BM6017"/>
      <c r="BN6017"/>
      <c r="BO6017"/>
      <c r="BP6017"/>
      <c r="BQ6017"/>
      <c r="BR6017"/>
      <c r="BS6017"/>
      <c r="BT6017"/>
      <c r="BU6017"/>
      <c r="BV6017"/>
      <c r="BW6017"/>
      <c r="BX6017"/>
      <c r="BY6017"/>
      <c r="BZ6017"/>
      <c r="CA6017"/>
      <c r="CB6017"/>
      <c r="CC6017"/>
      <c r="CD6017"/>
      <c r="CE6017"/>
      <c r="CF6017"/>
      <c r="CG6017"/>
      <c r="CH6017"/>
      <c r="CI6017"/>
      <c r="CJ6017"/>
      <c r="CK6017"/>
      <c r="CL6017"/>
      <c r="CM6017"/>
      <c r="CN6017"/>
      <c r="CO6017"/>
      <c r="CP6017"/>
      <c r="CQ6017"/>
      <c r="CR6017"/>
      <c r="CS6017"/>
      <c r="CT6017"/>
      <c r="CU6017"/>
      <c r="CV6017"/>
    </row>
    <row r="6018" spans="10:100" x14ac:dyDescent="0.25">
      <c r="J6018"/>
      <c r="K6018"/>
      <c r="L6018"/>
      <c r="M6018"/>
      <c r="N6018"/>
      <c r="O6018"/>
      <c r="P6018"/>
      <c r="Q6018"/>
      <c r="R6018"/>
      <c r="S6018"/>
      <c r="T6018"/>
      <c r="U6018"/>
      <c r="V6018"/>
      <c r="W6018"/>
      <c r="X6018"/>
      <c r="Y6018"/>
      <c r="Z6018"/>
      <c r="AA6018"/>
      <c r="AB6018"/>
      <c r="AC6018"/>
      <c r="AD6018"/>
      <c r="AE6018"/>
      <c r="AF6018"/>
      <c r="AG6018"/>
      <c r="AH6018"/>
      <c r="AI6018"/>
      <c r="AJ6018"/>
      <c r="AK6018"/>
      <c r="AL6018"/>
      <c r="AM6018"/>
      <c r="AN6018"/>
      <c r="AO6018"/>
      <c r="AP6018"/>
      <c r="AQ6018"/>
      <c r="AR6018"/>
      <c r="AS6018"/>
      <c r="AT6018"/>
      <c r="AU6018"/>
      <c r="AV6018"/>
      <c r="AW6018"/>
      <c r="AX6018"/>
      <c r="AY6018"/>
      <c r="AZ6018"/>
      <c r="BA6018"/>
      <c r="BB6018"/>
      <c r="BC6018"/>
      <c r="BD6018"/>
      <c r="BE6018"/>
      <c r="BF6018"/>
      <c r="BG6018"/>
      <c r="BH6018"/>
      <c r="BI6018"/>
      <c r="BJ6018"/>
      <c r="BK6018"/>
      <c r="BL6018"/>
      <c r="BM6018"/>
      <c r="BN6018"/>
      <c r="BO6018"/>
      <c r="BP6018"/>
      <c r="BQ6018"/>
      <c r="BR6018"/>
      <c r="BS6018"/>
      <c r="BT6018"/>
      <c r="BU6018"/>
      <c r="BV6018"/>
      <c r="BW6018"/>
      <c r="BX6018"/>
      <c r="BY6018"/>
      <c r="BZ6018"/>
      <c r="CA6018"/>
      <c r="CB6018"/>
      <c r="CC6018"/>
      <c r="CD6018"/>
      <c r="CE6018"/>
      <c r="CF6018"/>
      <c r="CG6018"/>
      <c r="CH6018"/>
      <c r="CI6018"/>
      <c r="CJ6018"/>
      <c r="CK6018"/>
      <c r="CL6018"/>
      <c r="CM6018"/>
      <c r="CN6018"/>
      <c r="CO6018"/>
      <c r="CP6018"/>
      <c r="CQ6018"/>
      <c r="CR6018"/>
      <c r="CS6018"/>
      <c r="CT6018"/>
      <c r="CU6018"/>
      <c r="CV6018"/>
    </row>
    <row r="6019" spans="10:100" x14ac:dyDescent="0.25">
      <c r="J6019"/>
      <c r="K6019"/>
      <c r="L6019"/>
      <c r="M6019"/>
      <c r="N6019"/>
      <c r="O6019"/>
      <c r="P6019"/>
      <c r="Q6019"/>
      <c r="R6019"/>
      <c r="S6019"/>
      <c r="T6019"/>
      <c r="U6019"/>
      <c r="V6019"/>
      <c r="W6019"/>
      <c r="X6019"/>
      <c r="Y6019"/>
      <c r="Z6019"/>
      <c r="AA6019"/>
      <c r="AB6019"/>
      <c r="AC6019"/>
      <c r="AD6019"/>
      <c r="AE6019"/>
      <c r="AF6019"/>
      <c r="AG6019"/>
      <c r="AH6019"/>
      <c r="AI6019"/>
      <c r="AJ6019"/>
      <c r="AK6019"/>
      <c r="AL6019"/>
      <c r="AM6019"/>
      <c r="AN6019"/>
      <c r="AO6019"/>
      <c r="AP6019"/>
      <c r="AQ6019"/>
      <c r="AR6019"/>
      <c r="AS6019"/>
      <c r="AT6019"/>
      <c r="AU6019"/>
      <c r="AV6019"/>
      <c r="AW6019"/>
      <c r="AX6019"/>
      <c r="AY6019"/>
      <c r="AZ6019"/>
      <c r="BA6019"/>
      <c r="BB6019"/>
      <c r="BC6019"/>
      <c r="BD6019"/>
      <c r="BE6019"/>
      <c r="BF6019"/>
      <c r="BG6019"/>
      <c r="BH6019"/>
      <c r="BI6019"/>
      <c r="BJ6019"/>
      <c r="BK6019"/>
      <c r="BL6019"/>
      <c r="BM6019"/>
      <c r="BN6019"/>
      <c r="BO6019"/>
      <c r="BP6019"/>
      <c r="BQ6019"/>
      <c r="BR6019"/>
      <c r="BS6019"/>
      <c r="BT6019"/>
      <c r="BU6019"/>
      <c r="BV6019"/>
      <c r="BW6019"/>
      <c r="BX6019"/>
      <c r="BY6019"/>
      <c r="BZ6019"/>
      <c r="CA6019"/>
      <c r="CB6019"/>
      <c r="CC6019"/>
      <c r="CD6019"/>
      <c r="CE6019"/>
      <c r="CF6019"/>
      <c r="CG6019"/>
      <c r="CH6019"/>
      <c r="CI6019"/>
      <c r="CJ6019"/>
      <c r="CK6019"/>
      <c r="CL6019"/>
      <c r="CM6019"/>
      <c r="CN6019"/>
      <c r="CO6019"/>
      <c r="CP6019"/>
      <c r="CQ6019"/>
      <c r="CR6019"/>
      <c r="CS6019"/>
      <c r="CT6019"/>
      <c r="CU6019"/>
      <c r="CV6019"/>
    </row>
    <row r="6020" spans="10:100" x14ac:dyDescent="0.25">
      <c r="J6020"/>
      <c r="K6020"/>
      <c r="L6020"/>
      <c r="M6020"/>
      <c r="N6020"/>
      <c r="O6020"/>
      <c r="P6020"/>
      <c r="Q6020"/>
      <c r="R6020"/>
      <c r="S6020"/>
      <c r="T6020"/>
      <c r="U6020"/>
      <c r="V6020"/>
      <c r="W6020"/>
      <c r="X6020"/>
      <c r="Y6020"/>
      <c r="Z6020"/>
      <c r="AA6020"/>
      <c r="AB6020"/>
      <c r="AC6020"/>
      <c r="AD6020"/>
      <c r="AE6020"/>
      <c r="AF6020"/>
      <c r="AG6020"/>
      <c r="AH6020"/>
      <c r="AI6020"/>
      <c r="AJ6020"/>
      <c r="AK6020"/>
      <c r="AL6020"/>
      <c r="AM6020"/>
      <c r="AN6020"/>
      <c r="AO6020"/>
      <c r="AP6020"/>
      <c r="AQ6020"/>
      <c r="AR6020"/>
      <c r="AS6020"/>
      <c r="AT6020"/>
      <c r="AU6020"/>
      <c r="AV6020"/>
      <c r="AW6020"/>
      <c r="AX6020"/>
      <c r="AY6020"/>
      <c r="AZ6020"/>
      <c r="BA6020"/>
      <c r="BB6020"/>
      <c r="BC6020"/>
      <c r="BD6020"/>
      <c r="BE6020"/>
      <c r="BF6020"/>
      <c r="BG6020"/>
      <c r="BH6020"/>
      <c r="BI6020"/>
      <c r="BJ6020"/>
      <c r="BK6020"/>
      <c r="BL6020"/>
      <c r="BM6020"/>
      <c r="BN6020"/>
      <c r="BO6020"/>
      <c r="BP6020"/>
      <c r="BQ6020"/>
      <c r="BR6020"/>
      <c r="BS6020"/>
      <c r="BT6020"/>
      <c r="BU6020"/>
      <c r="BV6020"/>
      <c r="BW6020"/>
      <c r="BX6020"/>
      <c r="BY6020"/>
      <c r="BZ6020"/>
      <c r="CA6020"/>
      <c r="CB6020"/>
      <c r="CC6020"/>
      <c r="CD6020"/>
      <c r="CE6020"/>
      <c r="CF6020"/>
      <c r="CG6020"/>
      <c r="CH6020"/>
      <c r="CI6020"/>
      <c r="CJ6020"/>
      <c r="CK6020"/>
      <c r="CL6020"/>
      <c r="CM6020"/>
      <c r="CN6020"/>
      <c r="CO6020"/>
      <c r="CP6020"/>
      <c r="CQ6020"/>
      <c r="CR6020"/>
      <c r="CS6020"/>
      <c r="CT6020"/>
      <c r="CU6020"/>
      <c r="CV6020"/>
    </row>
    <row r="6021" spans="10:100" x14ac:dyDescent="0.25">
      <c r="J6021"/>
      <c r="K6021"/>
      <c r="L6021"/>
      <c r="M6021"/>
      <c r="N6021"/>
      <c r="O6021"/>
      <c r="P6021"/>
      <c r="Q6021"/>
      <c r="R6021"/>
      <c r="S6021"/>
      <c r="T6021"/>
      <c r="U6021"/>
      <c r="V6021"/>
      <c r="W6021"/>
      <c r="X6021"/>
      <c r="Y6021"/>
      <c r="Z6021"/>
      <c r="AA6021"/>
      <c r="AB6021"/>
      <c r="AC6021"/>
      <c r="AD6021"/>
      <c r="AE6021"/>
      <c r="AF6021"/>
      <c r="AG6021"/>
      <c r="AH6021"/>
      <c r="AI6021"/>
      <c r="AJ6021"/>
      <c r="AK6021"/>
      <c r="AL6021"/>
      <c r="AM6021"/>
      <c r="AN6021"/>
      <c r="AO6021"/>
      <c r="AP6021"/>
      <c r="AQ6021"/>
      <c r="AR6021"/>
      <c r="AS6021"/>
      <c r="AT6021"/>
      <c r="AU6021"/>
      <c r="AV6021"/>
      <c r="AW6021"/>
      <c r="AX6021"/>
      <c r="AY6021"/>
      <c r="AZ6021"/>
      <c r="BA6021"/>
      <c r="BB6021"/>
      <c r="BC6021"/>
      <c r="BD6021"/>
      <c r="BE6021"/>
      <c r="BF6021"/>
      <c r="BG6021"/>
      <c r="BH6021"/>
      <c r="BI6021"/>
      <c r="BJ6021"/>
      <c r="BK6021"/>
      <c r="BL6021"/>
      <c r="BM6021"/>
      <c r="BN6021"/>
      <c r="BO6021"/>
      <c r="BP6021"/>
      <c r="BQ6021"/>
      <c r="BR6021"/>
      <c r="BS6021"/>
      <c r="BT6021"/>
      <c r="BU6021"/>
      <c r="BV6021"/>
      <c r="BW6021"/>
      <c r="BX6021"/>
      <c r="BY6021"/>
      <c r="BZ6021"/>
      <c r="CA6021"/>
      <c r="CB6021"/>
      <c r="CC6021"/>
      <c r="CD6021"/>
      <c r="CE6021"/>
      <c r="CF6021"/>
      <c r="CG6021"/>
      <c r="CH6021"/>
      <c r="CI6021"/>
      <c r="CJ6021"/>
      <c r="CK6021"/>
      <c r="CL6021"/>
      <c r="CM6021"/>
      <c r="CN6021"/>
      <c r="CO6021"/>
      <c r="CP6021"/>
      <c r="CQ6021"/>
      <c r="CR6021"/>
      <c r="CS6021"/>
      <c r="CT6021"/>
      <c r="CU6021"/>
      <c r="CV6021"/>
    </row>
    <row r="6022" spans="10:100" x14ac:dyDescent="0.25">
      <c r="J6022"/>
      <c r="K6022"/>
      <c r="L6022"/>
      <c r="M6022"/>
      <c r="N6022"/>
      <c r="O6022"/>
      <c r="P6022"/>
      <c r="Q6022"/>
      <c r="R6022"/>
      <c r="S6022"/>
      <c r="T6022"/>
      <c r="U6022"/>
      <c r="V6022"/>
      <c r="W6022"/>
      <c r="X6022"/>
      <c r="Y6022"/>
      <c r="Z6022"/>
      <c r="AA6022"/>
      <c r="AB6022"/>
      <c r="AC6022"/>
      <c r="AD6022"/>
      <c r="AE6022"/>
      <c r="AF6022"/>
      <c r="AG6022"/>
      <c r="AH6022"/>
      <c r="AI6022"/>
      <c r="AJ6022"/>
      <c r="AK6022"/>
      <c r="AL6022"/>
      <c r="AM6022"/>
      <c r="AN6022"/>
      <c r="AO6022"/>
      <c r="AP6022"/>
      <c r="AQ6022"/>
      <c r="AR6022"/>
      <c r="AS6022"/>
      <c r="AT6022"/>
      <c r="AU6022"/>
      <c r="AV6022"/>
      <c r="AW6022"/>
      <c r="AX6022"/>
      <c r="AY6022"/>
      <c r="AZ6022"/>
      <c r="BA6022"/>
      <c r="BB6022"/>
      <c r="BC6022"/>
      <c r="BD6022"/>
      <c r="BE6022"/>
      <c r="BF6022"/>
      <c r="BG6022"/>
      <c r="BH6022"/>
      <c r="BI6022"/>
      <c r="BJ6022"/>
      <c r="BK6022"/>
      <c r="BL6022"/>
      <c r="BM6022"/>
      <c r="BN6022"/>
      <c r="BO6022"/>
      <c r="BP6022"/>
      <c r="BQ6022"/>
      <c r="BR6022"/>
      <c r="BS6022"/>
      <c r="BT6022"/>
      <c r="BU6022"/>
      <c r="BV6022"/>
      <c r="BW6022"/>
      <c r="BX6022"/>
      <c r="BY6022"/>
      <c r="BZ6022"/>
      <c r="CA6022"/>
      <c r="CB6022"/>
      <c r="CC6022"/>
      <c r="CD6022"/>
      <c r="CE6022"/>
      <c r="CF6022"/>
      <c r="CG6022"/>
      <c r="CH6022"/>
      <c r="CI6022"/>
      <c r="CJ6022"/>
      <c r="CK6022"/>
      <c r="CL6022"/>
      <c r="CM6022"/>
      <c r="CN6022"/>
      <c r="CO6022"/>
      <c r="CP6022"/>
      <c r="CQ6022"/>
      <c r="CR6022"/>
      <c r="CS6022"/>
      <c r="CT6022"/>
      <c r="CU6022"/>
      <c r="CV6022"/>
    </row>
    <row r="6023" spans="10:100" x14ac:dyDescent="0.25">
      <c r="J6023"/>
      <c r="K6023"/>
      <c r="L6023"/>
      <c r="M6023"/>
      <c r="N6023"/>
      <c r="O6023"/>
      <c r="P6023"/>
      <c r="Q6023"/>
      <c r="R6023"/>
      <c r="S6023"/>
      <c r="T6023"/>
      <c r="U6023"/>
      <c r="V6023"/>
      <c r="W6023"/>
      <c r="X6023"/>
      <c r="Y6023"/>
      <c r="Z6023"/>
      <c r="AA6023"/>
      <c r="AB6023"/>
      <c r="AC6023"/>
      <c r="AD6023"/>
      <c r="AE6023"/>
      <c r="AF6023"/>
      <c r="AG6023"/>
      <c r="AH6023"/>
      <c r="AI6023"/>
      <c r="AJ6023"/>
      <c r="AK6023"/>
      <c r="AL6023"/>
      <c r="AM6023"/>
      <c r="AN6023"/>
      <c r="AO6023"/>
      <c r="AP6023"/>
      <c r="AQ6023"/>
      <c r="AR6023"/>
      <c r="AS6023"/>
      <c r="AT6023"/>
      <c r="AU6023"/>
      <c r="AV6023"/>
      <c r="AW6023"/>
      <c r="AX6023"/>
      <c r="AY6023"/>
      <c r="AZ6023"/>
      <c r="BA6023"/>
      <c r="BB6023"/>
      <c r="BC6023"/>
      <c r="BD6023"/>
      <c r="BE6023"/>
      <c r="BF6023"/>
      <c r="BG6023"/>
      <c r="BH6023"/>
      <c r="BI6023"/>
      <c r="BJ6023"/>
      <c r="BK6023"/>
      <c r="BL6023"/>
      <c r="BM6023"/>
      <c r="BN6023"/>
      <c r="BO6023"/>
      <c r="BP6023"/>
      <c r="BQ6023"/>
      <c r="BR6023"/>
      <c r="BS6023"/>
      <c r="BT6023"/>
      <c r="BU6023"/>
      <c r="BV6023"/>
      <c r="BW6023"/>
      <c r="BX6023"/>
      <c r="BY6023"/>
      <c r="BZ6023"/>
      <c r="CA6023"/>
      <c r="CB6023"/>
      <c r="CC6023"/>
      <c r="CD6023"/>
      <c r="CE6023"/>
      <c r="CF6023"/>
      <c r="CG6023"/>
      <c r="CH6023"/>
      <c r="CI6023"/>
      <c r="CJ6023"/>
      <c r="CK6023"/>
      <c r="CL6023"/>
      <c r="CM6023"/>
      <c r="CN6023"/>
      <c r="CO6023"/>
      <c r="CP6023"/>
      <c r="CQ6023"/>
      <c r="CR6023"/>
      <c r="CS6023"/>
      <c r="CT6023"/>
      <c r="CU6023"/>
      <c r="CV6023"/>
    </row>
    <row r="6024" spans="10:100" x14ac:dyDescent="0.25">
      <c r="J6024"/>
      <c r="K6024"/>
      <c r="L6024"/>
      <c r="M6024"/>
      <c r="N6024"/>
      <c r="O6024"/>
      <c r="P6024"/>
      <c r="Q6024"/>
      <c r="R6024"/>
      <c r="S6024"/>
      <c r="T6024"/>
      <c r="U6024"/>
      <c r="V6024"/>
      <c r="W6024"/>
      <c r="X6024"/>
      <c r="Y6024"/>
      <c r="Z6024"/>
      <c r="AA6024"/>
      <c r="AB6024"/>
      <c r="AC6024"/>
      <c r="AD6024"/>
      <c r="AE6024"/>
      <c r="AF6024"/>
      <c r="AG6024"/>
      <c r="AH6024"/>
      <c r="AI6024"/>
      <c r="AJ6024"/>
      <c r="AK6024"/>
      <c r="AL6024"/>
      <c r="AM6024"/>
      <c r="AN6024"/>
      <c r="AO6024"/>
      <c r="AP6024"/>
      <c r="AQ6024"/>
      <c r="AR6024"/>
      <c r="AS6024"/>
      <c r="AT6024"/>
      <c r="AU6024"/>
      <c r="AV6024"/>
      <c r="AW6024"/>
      <c r="AX6024"/>
      <c r="AY6024"/>
      <c r="AZ6024"/>
      <c r="BA6024"/>
      <c r="BB6024"/>
      <c r="BC6024"/>
      <c r="BD6024"/>
      <c r="BE6024"/>
      <c r="BF6024"/>
      <c r="BG6024"/>
      <c r="BH6024"/>
      <c r="BI6024"/>
      <c r="BJ6024"/>
      <c r="BK6024"/>
      <c r="BL6024"/>
      <c r="BM6024"/>
      <c r="BN6024"/>
      <c r="BO6024"/>
      <c r="BP6024"/>
      <c r="BQ6024"/>
      <c r="BR6024"/>
      <c r="BS6024"/>
      <c r="BT6024"/>
      <c r="BU6024"/>
      <c r="BV6024"/>
      <c r="BW6024"/>
      <c r="BX6024"/>
      <c r="BY6024"/>
      <c r="BZ6024"/>
      <c r="CA6024"/>
      <c r="CB6024"/>
      <c r="CC6024"/>
      <c r="CD6024"/>
      <c r="CE6024"/>
      <c r="CF6024"/>
      <c r="CG6024"/>
      <c r="CH6024"/>
      <c r="CI6024"/>
      <c r="CJ6024"/>
      <c r="CK6024"/>
      <c r="CL6024"/>
      <c r="CM6024"/>
      <c r="CN6024"/>
      <c r="CO6024"/>
      <c r="CP6024"/>
      <c r="CQ6024"/>
      <c r="CR6024"/>
      <c r="CS6024"/>
      <c r="CT6024"/>
      <c r="CU6024"/>
      <c r="CV6024"/>
    </row>
    <row r="6025" spans="10:100" x14ac:dyDescent="0.25">
      <c r="J6025"/>
      <c r="K6025"/>
      <c r="L6025"/>
      <c r="M6025"/>
      <c r="N6025"/>
      <c r="O6025"/>
      <c r="P6025"/>
      <c r="Q6025"/>
      <c r="R6025"/>
      <c r="S6025"/>
      <c r="T6025"/>
      <c r="U6025"/>
      <c r="V6025"/>
      <c r="W6025"/>
      <c r="X6025"/>
      <c r="Y6025"/>
      <c r="Z6025"/>
      <c r="AA6025"/>
      <c r="AB6025"/>
      <c r="AC6025"/>
      <c r="AD6025"/>
      <c r="AE6025"/>
      <c r="AF6025"/>
      <c r="AG6025"/>
      <c r="AH6025"/>
      <c r="AI6025"/>
      <c r="AJ6025"/>
      <c r="AK6025"/>
      <c r="AL6025"/>
      <c r="AM6025"/>
      <c r="AN6025"/>
      <c r="AO6025"/>
      <c r="AP6025"/>
      <c r="AQ6025"/>
      <c r="AR6025"/>
      <c r="AS6025"/>
      <c r="AT6025"/>
      <c r="AU6025"/>
      <c r="AV6025"/>
      <c r="AW6025"/>
      <c r="AX6025"/>
      <c r="AY6025"/>
      <c r="AZ6025"/>
      <c r="BA6025"/>
      <c r="BB6025"/>
      <c r="BC6025"/>
      <c r="BD6025"/>
      <c r="BE6025"/>
      <c r="BF6025"/>
      <c r="BG6025"/>
      <c r="BH6025"/>
      <c r="BI6025"/>
      <c r="BJ6025"/>
      <c r="BK6025"/>
      <c r="BL6025"/>
      <c r="BM6025"/>
      <c r="BN6025"/>
      <c r="BO6025"/>
      <c r="BP6025"/>
      <c r="BQ6025"/>
      <c r="BR6025"/>
      <c r="BS6025"/>
      <c r="BT6025"/>
      <c r="BU6025"/>
      <c r="BV6025"/>
      <c r="BW6025"/>
      <c r="BX6025"/>
      <c r="BY6025"/>
      <c r="BZ6025"/>
      <c r="CA6025"/>
      <c r="CB6025"/>
      <c r="CC6025"/>
      <c r="CD6025"/>
      <c r="CE6025"/>
      <c r="CF6025"/>
      <c r="CG6025"/>
      <c r="CH6025"/>
      <c r="CI6025"/>
      <c r="CJ6025"/>
      <c r="CK6025"/>
      <c r="CL6025"/>
      <c r="CM6025"/>
      <c r="CN6025"/>
      <c r="CO6025"/>
      <c r="CP6025"/>
      <c r="CQ6025"/>
      <c r="CR6025"/>
      <c r="CS6025"/>
      <c r="CT6025"/>
      <c r="CU6025"/>
      <c r="CV6025"/>
    </row>
    <row r="6026" spans="10:100" x14ac:dyDescent="0.25">
      <c r="J6026"/>
      <c r="K6026"/>
      <c r="L6026"/>
      <c r="M6026"/>
      <c r="N6026"/>
      <c r="O6026"/>
      <c r="P6026"/>
      <c r="Q6026"/>
      <c r="R6026"/>
      <c r="S6026"/>
      <c r="T6026"/>
      <c r="U6026"/>
      <c r="V6026"/>
      <c r="W6026"/>
      <c r="X6026"/>
      <c r="Y6026"/>
      <c r="Z6026"/>
      <c r="AA6026"/>
      <c r="AB6026"/>
      <c r="AC6026"/>
      <c r="AD6026"/>
      <c r="AE6026"/>
      <c r="AF6026"/>
      <c r="AG6026"/>
      <c r="AH6026"/>
      <c r="AI6026"/>
      <c r="AJ6026"/>
      <c r="AK6026"/>
      <c r="AL6026"/>
      <c r="AM6026"/>
      <c r="AN6026"/>
      <c r="AO6026"/>
      <c r="AP6026"/>
      <c r="AQ6026"/>
      <c r="AR6026"/>
      <c r="AS6026"/>
      <c r="AT6026"/>
      <c r="AU6026"/>
      <c r="AV6026"/>
      <c r="AW6026"/>
      <c r="AX6026"/>
      <c r="AY6026"/>
      <c r="AZ6026"/>
      <c r="BA6026"/>
      <c r="BB6026"/>
      <c r="BC6026"/>
      <c r="BD6026"/>
      <c r="BE6026"/>
      <c r="BF6026"/>
      <c r="BG6026"/>
      <c r="BH6026"/>
      <c r="BI6026"/>
      <c r="BJ6026"/>
      <c r="BK6026"/>
      <c r="BL6026"/>
      <c r="BM6026"/>
      <c r="BN6026"/>
      <c r="BO6026"/>
      <c r="BP6026"/>
      <c r="BQ6026"/>
      <c r="BR6026"/>
      <c r="BS6026"/>
      <c r="BT6026"/>
      <c r="BU6026"/>
      <c r="BV6026"/>
      <c r="BW6026"/>
      <c r="BX6026"/>
      <c r="BY6026"/>
      <c r="BZ6026"/>
      <c r="CA6026"/>
      <c r="CB6026"/>
      <c r="CC6026"/>
      <c r="CD6026"/>
      <c r="CE6026"/>
      <c r="CF6026"/>
      <c r="CG6026"/>
      <c r="CH6026"/>
      <c r="CI6026"/>
      <c r="CJ6026"/>
      <c r="CK6026"/>
      <c r="CL6026"/>
      <c r="CM6026"/>
      <c r="CN6026"/>
      <c r="CO6026"/>
      <c r="CP6026"/>
      <c r="CQ6026"/>
      <c r="CR6026"/>
      <c r="CS6026"/>
      <c r="CT6026"/>
      <c r="CU6026"/>
      <c r="CV6026"/>
    </row>
    <row r="6027" spans="10:100" x14ac:dyDescent="0.25">
      <c r="J6027"/>
      <c r="K6027"/>
      <c r="L6027"/>
      <c r="M6027"/>
      <c r="N6027"/>
      <c r="O6027"/>
      <c r="P6027"/>
      <c r="Q6027"/>
      <c r="R6027"/>
      <c r="S6027"/>
      <c r="T6027"/>
      <c r="U6027"/>
      <c r="V6027"/>
      <c r="W6027"/>
      <c r="X6027"/>
      <c r="Y6027"/>
      <c r="Z6027"/>
      <c r="AA6027"/>
      <c r="AB6027"/>
      <c r="AC6027"/>
      <c r="AD6027"/>
      <c r="AE6027"/>
      <c r="AF6027"/>
      <c r="AG6027"/>
      <c r="AH6027"/>
      <c r="AI6027"/>
      <c r="AJ6027"/>
      <c r="AK6027"/>
      <c r="AL6027"/>
      <c r="AM6027"/>
      <c r="AN6027"/>
      <c r="AO6027"/>
      <c r="AP6027"/>
      <c r="AQ6027"/>
      <c r="AR6027"/>
      <c r="AS6027"/>
      <c r="AT6027"/>
      <c r="AU6027"/>
      <c r="AV6027"/>
      <c r="AW6027"/>
      <c r="AX6027"/>
      <c r="AY6027"/>
      <c r="AZ6027"/>
      <c r="BA6027"/>
      <c r="BB6027"/>
      <c r="BC6027"/>
      <c r="BD6027"/>
      <c r="BE6027"/>
      <c r="BF6027"/>
      <c r="BG6027"/>
      <c r="BH6027"/>
      <c r="BI6027"/>
      <c r="BJ6027"/>
      <c r="BK6027"/>
      <c r="BL6027"/>
      <c r="BM6027"/>
      <c r="BN6027"/>
      <c r="BO6027"/>
      <c r="BP6027"/>
      <c r="BQ6027"/>
      <c r="BR6027"/>
      <c r="BS6027"/>
      <c r="BT6027"/>
      <c r="BU6027"/>
      <c r="BV6027"/>
      <c r="BW6027"/>
      <c r="BX6027"/>
      <c r="BY6027"/>
      <c r="BZ6027"/>
      <c r="CA6027"/>
      <c r="CB6027"/>
      <c r="CC6027"/>
      <c r="CD6027"/>
      <c r="CE6027"/>
      <c r="CF6027"/>
      <c r="CG6027"/>
      <c r="CH6027"/>
      <c r="CI6027"/>
      <c r="CJ6027"/>
      <c r="CK6027"/>
      <c r="CL6027"/>
      <c r="CM6027"/>
      <c r="CN6027"/>
      <c r="CO6027"/>
      <c r="CP6027"/>
      <c r="CQ6027"/>
      <c r="CR6027"/>
      <c r="CS6027"/>
      <c r="CT6027"/>
      <c r="CU6027"/>
      <c r="CV6027"/>
    </row>
    <row r="6028" spans="10:100" x14ac:dyDescent="0.25">
      <c r="J6028"/>
      <c r="K6028"/>
      <c r="L6028"/>
      <c r="M6028"/>
      <c r="N6028"/>
      <c r="O6028"/>
      <c r="P6028"/>
      <c r="Q6028"/>
      <c r="R6028"/>
      <c r="S6028"/>
      <c r="T6028"/>
      <c r="U6028"/>
      <c r="V6028"/>
      <c r="W6028"/>
      <c r="X6028"/>
      <c r="Y6028"/>
      <c r="Z6028"/>
      <c r="AA6028"/>
      <c r="AB6028"/>
      <c r="AC6028"/>
      <c r="AD6028"/>
      <c r="AE6028"/>
      <c r="AF6028"/>
      <c r="AG6028"/>
      <c r="AH6028"/>
      <c r="AI6028"/>
      <c r="AJ6028"/>
      <c r="AK6028"/>
      <c r="AL6028"/>
      <c r="AM6028"/>
      <c r="AN6028"/>
      <c r="AO6028"/>
      <c r="AP6028"/>
      <c r="AQ6028"/>
      <c r="AR6028"/>
      <c r="AS6028"/>
      <c r="AT6028"/>
      <c r="AU6028"/>
      <c r="AV6028"/>
      <c r="AW6028"/>
      <c r="AX6028"/>
      <c r="AY6028"/>
      <c r="AZ6028"/>
      <c r="BA6028"/>
      <c r="BB6028"/>
      <c r="BC6028"/>
      <c r="BD6028"/>
      <c r="BE6028"/>
      <c r="BF6028"/>
      <c r="BG6028"/>
      <c r="BH6028"/>
      <c r="BI6028"/>
      <c r="BJ6028"/>
      <c r="BK6028"/>
      <c r="BL6028"/>
      <c r="BM6028"/>
      <c r="BN6028"/>
      <c r="BO6028"/>
      <c r="BP6028"/>
      <c r="BQ6028"/>
      <c r="BR6028"/>
      <c r="BS6028"/>
      <c r="BT6028"/>
      <c r="BU6028"/>
      <c r="BV6028"/>
      <c r="BW6028"/>
      <c r="BX6028"/>
      <c r="BY6028"/>
      <c r="BZ6028"/>
      <c r="CA6028"/>
      <c r="CB6028"/>
      <c r="CC6028"/>
      <c r="CD6028"/>
      <c r="CE6028"/>
      <c r="CF6028"/>
      <c r="CG6028"/>
      <c r="CH6028"/>
      <c r="CI6028"/>
      <c r="CJ6028"/>
      <c r="CK6028"/>
      <c r="CL6028"/>
      <c r="CM6028"/>
      <c r="CN6028"/>
      <c r="CO6028"/>
      <c r="CP6028"/>
      <c r="CQ6028"/>
      <c r="CR6028"/>
      <c r="CS6028"/>
      <c r="CT6028"/>
      <c r="CU6028"/>
      <c r="CV6028"/>
    </row>
    <row r="6029" spans="10:100" x14ac:dyDescent="0.25">
      <c r="J6029"/>
      <c r="K6029"/>
      <c r="L6029"/>
      <c r="M6029"/>
      <c r="N6029"/>
      <c r="O6029"/>
      <c r="P6029"/>
      <c r="Q6029"/>
      <c r="R6029"/>
      <c r="S6029"/>
      <c r="T6029"/>
      <c r="U6029"/>
      <c r="V6029"/>
      <c r="W6029"/>
      <c r="X6029"/>
      <c r="Y6029"/>
      <c r="Z6029"/>
      <c r="AA6029"/>
      <c r="AB6029"/>
      <c r="AC6029"/>
      <c r="AD6029"/>
      <c r="AE6029"/>
      <c r="AF6029"/>
      <c r="AG6029"/>
      <c r="AH6029"/>
      <c r="AI6029"/>
      <c r="AJ6029"/>
      <c r="AK6029"/>
      <c r="AL6029"/>
      <c r="AM6029"/>
      <c r="AN6029"/>
      <c r="AO6029"/>
      <c r="AP6029"/>
      <c r="AQ6029"/>
      <c r="AR6029"/>
      <c r="AS6029"/>
      <c r="AT6029"/>
      <c r="AU6029"/>
      <c r="AV6029"/>
      <c r="AW6029"/>
      <c r="AX6029"/>
      <c r="AY6029"/>
      <c r="AZ6029"/>
      <c r="BA6029"/>
      <c r="BB6029"/>
      <c r="BC6029"/>
      <c r="BD6029"/>
      <c r="BE6029"/>
      <c r="BF6029"/>
      <c r="BG6029"/>
      <c r="BH6029"/>
      <c r="BI6029"/>
      <c r="BJ6029"/>
      <c r="BK6029"/>
      <c r="BL6029"/>
      <c r="BM6029"/>
      <c r="BN6029"/>
      <c r="BO6029"/>
      <c r="BP6029"/>
      <c r="BQ6029"/>
      <c r="BR6029"/>
      <c r="BS6029"/>
      <c r="BT6029"/>
      <c r="BU6029"/>
      <c r="BV6029"/>
      <c r="BW6029"/>
      <c r="BX6029"/>
      <c r="BY6029"/>
      <c r="BZ6029"/>
      <c r="CA6029"/>
      <c r="CB6029"/>
      <c r="CC6029"/>
      <c r="CD6029"/>
      <c r="CE6029"/>
      <c r="CF6029"/>
      <c r="CG6029"/>
      <c r="CH6029"/>
      <c r="CI6029"/>
      <c r="CJ6029"/>
      <c r="CK6029"/>
      <c r="CL6029"/>
      <c r="CM6029"/>
      <c r="CN6029"/>
      <c r="CO6029"/>
      <c r="CP6029"/>
      <c r="CQ6029"/>
      <c r="CR6029"/>
      <c r="CS6029"/>
      <c r="CT6029"/>
      <c r="CU6029"/>
      <c r="CV6029"/>
    </row>
    <row r="6030" spans="10:100" x14ac:dyDescent="0.25">
      <c r="J6030"/>
      <c r="K6030"/>
      <c r="L6030"/>
      <c r="M6030"/>
      <c r="N6030"/>
      <c r="O6030"/>
      <c r="P6030"/>
      <c r="Q6030"/>
      <c r="R6030"/>
      <c r="S6030"/>
      <c r="T6030"/>
      <c r="U6030"/>
      <c r="V6030"/>
      <c r="W6030"/>
      <c r="X6030"/>
      <c r="Y6030"/>
      <c r="Z6030"/>
      <c r="AA6030"/>
      <c r="AB6030"/>
      <c r="AC6030"/>
      <c r="AD6030"/>
      <c r="AE6030"/>
      <c r="AF6030"/>
      <c r="AG6030"/>
      <c r="AH6030"/>
      <c r="AI6030"/>
      <c r="AJ6030"/>
      <c r="AK6030"/>
      <c r="AL6030"/>
      <c r="AM6030"/>
      <c r="AN6030"/>
      <c r="AO6030"/>
      <c r="AP6030"/>
      <c r="AQ6030"/>
      <c r="AR6030"/>
      <c r="AS6030"/>
      <c r="AT6030"/>
      <c r="AU6030"/>
      <c r="AV6030"/>
      <c r="AW6030"/>
      <c r="AX6030"/>
      <c r="AY6030"/>
      <c r="AZ6030"/>
      <c r="BA6030"/>
      <c r="BB6030"/>
      <c r="BC6030"/>
      <c r="BD6030"/>
      <c r="BE6030"/>
      <c r="BF6030"/>
      <c r="BG6030"/>
      <c r="BH6030"/>
      <c r="BI6030"/>
      <c r="BJ6030"/>
      <c r="BK6030"/>
      <c r="BL6030"/>
      <c r="BM6030"/>
      <c r="BN6030"/>
      <c r="BO6030"/>
      <c r="BP6030"/>
      <c r="BQ6030"/>
      <c r="BR6030"/>
      <c r="BS6030"/>
      <c r="BT6030"/>
      <c r="BU6030"/>
      <c r="BV6030"/>
      <c r="BW6030"/>
      <c r="BX6030"/>
      <c r="BY6030"/>
      <c r="BZ6030"/>
      <c r="CA6030"/>
      <c r="CB6030"/>
      <c r="CC6030"/>
      <c r="CD6030"/>
      <c r="CE6030"/>
      <c r="CF6030"/>
      <c r="CG6030"/>
      <c r="CH6030"/>
      <c r="CI6030"/>
      <c r="CJ6030"/>
      <c r="CK6030"/>
      <c r="CL6030"/>
      <c r="CM6030"/>
      <c r="CN6030"/>
      <c r="CO6030"/>
      <c r="CP6030"/>
      <c r="CQ6030"/>
      <c r="CR6030"/>
      <c r="CS6030"/>
      <c r="CT6030"/>
      <c r="CU6030"/>
      <c r="CV6030"/>
    </row>
    <row r="6031" spans="10:100" x14ac:dyDescent="0.25">
      <c r="J6031"/>
      <c r="K6031"/>
      <c r="L6031"/>
      <c r="M6031"/>
      <c r="N6031"/>
      <c r="O6031"/>
      <c r="P6031"/>
      <c r="Q6031"/>
      <c r="R6031"/>
      <c r="S6031"/>
      <c r="T6031"/>
      <c r="U6031"/>
      <c r="V6031"/>
      <c r="W6031"/>
      <c r="X6031"/>
      <c r="Y6031"/>
      <c r="Z6031"/>
      <c r="AA6031"/>
      <c r="AB6031"/>
      <c r="AC6031"/>
      <c r="AD6031"/>
      <c r="AE6031"/>
      <c r="AF6031"/>
      <c r="AG6031"/>
      <c r="AH6031"/>
      <c r="AI6031"/>
      <c r="AJ6031"/>
      <c r="AK6031"/>
      <c r="AL6031"/>
      <c r="AM6031"/>
      <c r="AN6031"/>
      <c r="AO6031"/>
      <c r="AP6031"/>
      <c r="AQ6031"/>
      <c r="AR6031"/>
      <c r="AS6031"/>
      <c r="AT6031"/>
      <c r="AU6031"/>
      <c r="AV6031"/>
      <c r="AW6031"/>
      <c r="AX6031"/>
      <c r="AY6031"/>
      <c r="AZ6031"/>
      <c r="BA6031"/>
      <c r="BB6031"/>
      <c r="BC6031"/>
      <c r="BD6031"/>
      <c r="BE6031"/>
      <c r="BF6031"/>
      <c r="BG6031"/>
      <c r="BH6031"/>
      <c r="BI6031"/>
      <c r="BJ6031"/>
      <c r="BK6031"/>
      <c r="BL6031"/>
      <c r="BM6031"/>
      <c r="BN6031"/>
      <c r="BO6031"/>
      <c r="BP6031"/>
      <c r="BQ6031"/>
      <c r="BR6031"/>
      <c r="BS6031"/>
      <c r="BT6031"/>
      <c r="BU6031"/>
      <c r="BV6031"/>
      <c r="BW6031"/>
      <c r="BX6031"/>
      <c r="BY6031"/>
      <c r="BZ6031"/>
      <c r="CA6031"/>
      <c r="CB6031"/>
      <c r="CC6031"/>
      <c r="CD6031"/>
      <c r="CE6031"/>
      <c r="CF6031"/>
      <c r="CG6031"/>
      <c r="CH6031"/>
      <c r="CI6031"/>
      <c r="CJ6031"/>
      <c r="CK6031"/>
      <c r="CL6031"/>
      <c r="CM6031"/>
      <c r="CN6031"/>
      <c r="CO6031"/>
      <c r="CP6031"/>
      <c r="CQ6031"/>
      <c r="CR6031"/>
      <c r="CS6031"/>
      <c r="CT6031"/>
      <c r="CU6031"/>
      <c r="CV6031"/>
    </row>
    <row r="6032" spans="10:100" x14ac:dyDescent="0.25">
      <c r="J6032"/>
      <c r="K6032"/>
      <c r="L6032"/>
      <c r="M6032"/>
      <c r="N6032"/>
      <c r="O6032"/>
      <c r="P6032"/>
      <c r="Q6032"/>
      <c r="R6032"/>
      <c r="S6032"/>
      <c r="T6032"/>
      <c r="U6032"/>
      <c r="V6032"/>
      <c r="W6032"/>
      <c r="X6032"/>
      <c r="Y6032"/>
      <c r="Z6032"/>
      <c r="AA6032"/>
      <c r="AB6032"/>
      <c r="AC6032"/>
      <c r="AD6032"/>
      <c r="AE6032"/>
      <c r="AF6032"/>
      <c r="AG6032"/>
      <c r="AH6032"/>
      <c r="AI6032"/>
      <c r="AJ6032"/>
      <c r="AK6032"/>
      <c r="AL6032"/>
      <c r="AM6032"/>
      <c r="AN6032"/>
      <c r="AO6032"/>
      <c r="AP6032"/>
      <c r="AQ6032"/>
      <c r="AR6032"/>
      <c r="AS6032"/>
      <c r="AT6032"/>
      <c r="AU6032"/>
      <c r="AV6032"/>
      <c r="AW6032"/>
      <c r="AX6032"/>
      <c r="AY6032"/>
      <c r="AZ6032"/>
      <c r="BA6032"/>
      <c r="BB6032"/>
      <c r="BC6032"/>
      <c r="BD6032"/>
      <c r="BE6032"/>
      <c r="BF6032"/>
      <c r="BG6032"/>
      <c r="BH6032"/>
      <c r="BI6032"/>
      <c r="BJ6032"/>
      <c r="BK6032"/>
      <c r="BL6032"/>
      <c r="BM6032"/>
      <c r="BN6032"/>
      <c r="BO6032"/>
      <c r="BP6032"/>
      <c r="BQ6032"/>
      <c r="BR6032"/>
      <c r="BS6032"/>
      <c r="BT6032"/>
      <c r="BU6032"/>
      <c r="BV6032"/>
      <c r="BW6032"/>
      <c r="BX6032"/>
      <c r="BY6032"/>
      <c r="BZ6032"/>
      <c r="CA6032"/>
      <c r="CB6032"/>
      <c r="CC6032"/>
      <c r="CD6032"/>
      <c r="CE6032"/>
      <c r="CF6032"/>
      <c r="CG6032"/>
      <c r="CH6032"/>
      <c r="CI6032"/>
      <c r="CJ6032"/>
      <c r="CK6032"/>
      <c r="CL6032"/>
      <c r="CM6032"/>
      <c r="CN6032"/>
      <c r="CO6032"/>
      <c r="CP6032"/>
      <c r="CQ6032"/>
      <c r="CR6032"/>
      <c r="CS6032"/>
      <c r="CT6032"/>
      <c r="CU6032"/>
      <c r="CV6032"/>
    </row>
    <row r="6033" spans="10:100" x14ac:dyDescent="0.25">
      <c r="J6033"/>
      <c r="K6033"/>
      <c r="L6033"/>
      <c r="M6033"/>
      <c r="N6033"/>
      <c r="O6033"/>
      <c r="P6033"/>
      <c r="Q6033"/>
      <c r="R6033"/>
      <c r="S6033"/>
      <c r="T6033"/>
      <c r="U6033"/>
      <c r="V6033"/>
      <c r="W6033"/>
      <c r="X6033"/>
      <c r="Y6033"/>
      <c r="Z6033"/>
      <c r="AA6033"/>
      <c r="AB6033"/>
      <c r="AC6033"/>
      <c r="AD6033"/>
      <c r="AE6033"/>
      <c r="AF6033"/>
      <c r="AG6033"/>
      <c r="AH6033"/>
      <c r="AI6033"/>
      <c r="AJ6033"/>
      <c r="AK6033"/>
      <c r="AL6033"/>
      <c r="AM6033"/>
      <c r="AN6033"/>
      <c r="AO6033"/>
      <c r="AP6033"/>
      <c r="AQ6033"/>
      <c r="AR6033"/>
      <c r="AS6033"/>
      <c r="AT6033"/>
      <c r="AU6033"/>
      <c r="AV6033"/>
      <c r="AW6033"/>
      <c r="AX6033"/>
      <c r="AY6033"/>
      <c r="AZ6033"/>
      <c r="BA6033"/>
      <c r="BB6033"/>
      <c r="BC6033"/>
      <c r="BD6033"/>
      <c r="BE6033"/>
      <c r="BF6033"/>
      <c r="BG6033"/>
      <c r="BH6033"/>
      <c r="BI6033"/>
      <c r="BJ6033"/>
      <c r="BK6033"/>
      <c r="BL6033"/>
      <c r="BM6033"/>
      <c r="BN6033"/>
      <c r="BO6033"/>
      <c r="BP6033"/>
      <c r="BQ6033"/>
      <c r="BR6033"/>
      <c r="BS6033"/>
      <c r="BT6033"/>
      <c r="BU6033"/>
      <c r="BV6033"/>
      <c r="BW6033"/>
      <c r="BX6033"/>
      <c r="BY6033"/>
      <c r="BZ6033"/>
      <c r="CA6033"/>
      <c r="CB6033"/>
      <c r="CC6033"/>
      <c r="CD6033"/>
      <c r="CE6033"/>
      <c r="CF6033"/>
      <c r="CG6033"/>
      <c r="CH6033"/>
      <c r="CI6033"/>
      <c r="CJ6033"/>
      <c r="CK6033"/>
      <c r="CL6033"/>
      <c r="CM6033"/>
      <c r="CN6033"/>
      <c r="CO6033"/>
      <c r="CP6033"/>
      <c r="CQ6033"/>
      <c r="CR6033"/>
      <c r="CS6033"/>
      <c r="CT6033"/>
      <c r="CU6033"/>
      <c r="CV6033"/>
    </row>
    <row r="6034" spans="10:100" x14ac:dyDescent="0.25">
      <c r="J6034"/>
      <c r="K6034"/>
      <c r="L6034"/>
      <c r="M6034"/>
      <c r="N6034"/>
      <c r="O6034"/>
      <c r="P6034"/>
      <c r="Q6034"/>
      <c r="R6034"/>
      <c r="S6034"/>
      <c r="T6034"/>
      <c r="U6034"/>
      <c r="V6034"/>
      <c r="W6034"/>
      <c r="X6034"/>
      <c r="Y6034"/>
      <c r="Z6034"/>
      <c r="AA6034"/>
      <c r="AB6034"/>
      <c r="AC6034"/>
      <c r="AD6034"/>
      <c r="AE6034"/>
      <c r="AF6034"/>
      <c r="AG6034"/>
      <c r="AH6034"/>
      <c r="AI6034"/>
      <c r="AJ6034"/>
      <c r="AK6034"/>
      <c r="AL6034"/>
      <c r="AM6034"/>
      <c r="AN6034"/>
      <c r="AO6034"/>
      <c r="AP6034"/>
      <c r="AQ6034"/>
      <c r="AR6034"/>
      <c r="AS6034"/>
      <c r="AT6034"/>
      <c r="AU6034"/>
      <c r="AV6034"/>
      <c r="AW6034"/>
      <c r="AX6034"/>
      <c r="AY6034"/>
      <c r="AZ6034"/>
      <c r="BA6034"/>
      <c r="BB6034"/>
      <c r="BC6034"/>
      <c r="BD6034"/>
      <c r="BE6034"/>
      <c r="BF6034"/>
      <c r="BG6034"/>
      <c r="BH6034"/>
      <c r="BI6034"/>
      <c r="BJ6034"/>
      <c r="BK6034"/>
      <c r="BL6034"/>
      <c r="BM6034"/>
      <c r="BN6034"/>
      <c r="BO6034"/>
      <c r="BP6034"/>
      <c r="BQ6034"/>
      <c r="BR6034"/>
      <c r="BS6034"/>
      <c r="BT6034"/>
      <c r="BU6034"/>
      <c r="BV6034"/>
      <c r="BW6034"/>
      <c r="BX6034"/>
      <c r="BY6034"/>
      <c r="BZ6034"/>
      <c r="CA6034"/>
      <c r="CB6034"/>
      <c r="CC6034"/>
      <c r="CD6034"/>
      <c r="CE6034"/>
      <c r="CF6034"/>
      <c r="CG6034"/>
      <c r="CH6034"/>
      <c r="CI6034"/>
      <c r="CJ6034"/>
      <c r="CK6034"/>
      <c r="CL6034"/>
      <c r="CM6034"/>
      <c r="CN6034"/>
      <c r="CO6034"/>
      <c r="CP6034"/>
      <c r="CQ6034"/>
      <c r="CR6034"/>
      <c r="CS6034"/>
      <c r="CT6034"/>
      <c r="CU6034"/>
      <c r="CV6034"/>
    </row>
    <row r="6035" spans="10:100" x14ac:dyDescent="0.25">
      <c r="J6035"/>
      <c r="K6035"/>
      <c r="L6035"/>
      <c r="M6035"/>
      <c r="N6035"/>
      <c r="O6035"/>
      <c r="P6035"/>
      <c r="Q6035"/>
      <c r="R6035"/>
      <c r="S6035"/>
      <c r="T6035"/>
      <c r="U6035"/>
      <c r="V6035"/>
      <c r="W6035"/>
      <c r="X6035"/>
      <c r="Y6035"/>
      <c r="Z6035"/>
      <c r="AA6035"/>
      <c r="AB6035"/>
      <c r="AC6035"/>
      <c r="AD6035"/>
      <c r="AE6035"/>
      <c r="AF6035"/>
      <c r="AG6035"/>
      <c r="AH6035"/>
      <c r="AI6035"/>
      <c r="AJ6035"/>
      <c r="AK6035"/>
      <c r="AL6035"/>
      <c r="AM6035"/>
      <c r="AN6035"/>
      <c r="AO6035"/>
      <c r="AP6035"/>
      <c r="AQ6035"/>
      <c r="AR6035"/>
      <c r="AS6035"/>
      <c r="AT6035"/>
      <c r="AU6035"/>
      <c r="AV6035"/>
      <c r="AW6035"/>
      <c r="AX6035"/>
      <c r="AY6035"/>
      <c r="AZ6035"/>
      <c r="BA6035"/>
      <c r="BB6035"/>
      <c r="BC6035"/>
      <c r="BD6035"/>
      <c r="BE6035"/>
      <c r="BF6035"/>
      <c r="BG6035"/>
      <c r="BH6035"/>
      <c r="BI6035"/>
      <c r="BJ6035"/>
      <c r="BK6035"/>
      <c r="BL6035"/>
      <c r="BM6035"/>
      <c r="BN6035"/>
      <c r="BO6035"/>
      <c r="BP6035"/>
      <c r="BQ6035"/>
      <c r="BR6035"/>
      <c r="BS6035"/>
      <c r="BT6035"/>
      <c r="BU6035"/>
      <c r="BV6035"/>
      <c r="BW6035"/>
      <c r="BX6035"/>
      <c r="BY6035"/>
      <c r="BZ6035"/>
      <c r="CA6035"/>
      <c r="CB6035"/>
      <c r="CC6035"/>
      <c r="CD6035"/>
      <c r="CE6035"/>
      <c r="CF6035"/>
      <c r="CG6035"/>
      <c r="CH6035"/>
      <c r="CI6035"/>
      <c r="CJ6035"/>
      <c r="CK6035"/>
      <c r="CL6035"/>
      <c r="CM6035"/>
      <c r="CN6035"/>
      <c r="CO6035"/>
      <c r="CP6035"/>
      <c r="CQ6035"/>
      <c r="CR6035"/>
      <c r="CS6035"/>
      <c r="CT6035"/>
      <c r="CU6035"/>
      <c r="CV6035"/>
    </row>
    <row r="6036" spans="10:100" x14ac:dyDescent="0.25">
      <c r="J6036"/>
      <c r="K6036"/>
      <c r="L6036"/>
      <c r="M6036"/>
      <c r="N6036"/>
      <c r="O6036"/>
      <c r="P6036"/>
      <c r="Q6036"/>
      <c r="R6036"/>
      <c r="S6036"/>
      <c r="T6036"/>
      <c r="U6036"/>
      <c r="V6036"/>
      <c r="W6036"/>
      <c r="X6036"/>
      <c r="Y6036"/>
      <c r="Z6036"/>
      <c r="AA6036"/>
      <c r="AB6036"/>
      <c r="AC6036"/>
      <c r="AD6036"/>
      <c r="AE6036"/>
      <c r="AF6036"/>
      <c r="AG6036"/>
      <c r="AH6036"/>
      <c r="AI6036"/>
      <c r="AJ6036"/>
      <c r="AK6036"/>
      <c r="AL6036"/>
      <c r="AM6036"/>
      <c r="AN6036"/>
      <c r="AO6036"/>
      <c r="AP6036"/>
      <c r="AQ6036"/>
      <c r="AR6036"/>
      <c r="AS6036"/>
      <c r="AT6036"/>
      <c r="AU6036"/>
      <c r="AV6036"/>
      <c r="AW6036"/>
      <c r="AX6036"/>
      <c r="AY6036"/>
      <c r="AZ6036"/>
      <c r="BA6036"/>
      <c r="BB6036"/>
      <c r="BC6036"/>
      <c r="BD6036"/>
      <c r="BE6036"/>
      <c r="BF6036"/>
      <c r="BG6036"/>
      <c r="BH6036"/>
      <c r="BI6036"/>
      <c r="BJ6036"/>
      <c r="BK6036"/>
      <c r="BL6036"/>
      <c r="BM6036"/>
      <c r="BN6036"/>
      <c r="BO6036"/>
      <c r="BP6036"/>
      <c r="BQ6036"/>
      <c r="BR6036"/>
      <c r="BS6036"/>
      <c r="BT6036"/>
      <c r="BU6036"/>
      <c r="BV6036"/>
      <c r="BW6036"/>
      <c r="BX6036"/>
      <c r="BY6036"/>
      <c r="BZ6036"/>
      <c r="CA6036"/>
      <c r="CB6036"/>
      <c r="CC6036"/>
      <c r="CD6036"/>
      <c r="CE6036"/>
      <c r="CF6036"/>
      <c r="CG6036"/>
      <c r="CH6036"/>
      <c r="CI6036"/>
      <c r="CJ6036"/>
      <c r="CK6036"/>
      <c r="CL6036"/>
      <c r="CM6036"/>
      <c r="CN6036"/>
      <c r="CO6036"/>
      <c r="CP6036"/>
      <c r="CQ6036"/>
      <c r="CR6036"/>
      <c r="CS6036"/>
      <c r="CT6036"/>
      <c r="CU6036"/>
      <c r="CV6036"/>
    </row>
    <row r="6037" spans="10:100" x14ac:dyDescent="0.25">
      <c r="J6037"/>
      <c r="K6037"/>
      <c r="L6037"/>
      <c r="M6037"/>
      <c r="N6037"/>
      <c r="O6037"/>
      <c r="P6037"/>
      <c r="Q6037"/>
      <c r="R6037"/>
      <c r="S6037"/>
      <c r="T6037"/>
      <c r="U6037"/>
      <c r="V6037"/>
      <c r="W6037"/>
      <c r="X6037"/>
      <c r="Y6037"/>
      <c r="Z6037"/>
      <c r="AA6037"/>
      <c r="AB6037"/>
      <c r="AC6037"/>
      <c r="AD6037"/>
      <c r="AE6037"/>
      <c r="AF6037"/>
      <c r="AG6037"/>
      <c r="AH6037"/>
      <c r="AI6037"/>
      <c r="AJ6037"/>
      <c r="AK6037"/>
      <c r="AL6037"/>
      <c r="AM6037"/>
      <c r="AN6037"/>
      <c r="AO6037"/>
      <c r="AP6037"/>
      <c r="AQ6037"/>
      <c r="AR6037"/>
      <c r="AS6037"/>
      <c r="AT6037"/>
      <c r="AU6037"/>
      <c r="AV6037"/>
      <c r="AW6037"/>
      <c r="AX6037"/>
      <c r="AY6037"/>
      <c r="AZ6037"/>
      <c r="BA6037"/>
      <c r="BB6037"/>
      <c r="BC6037"/>
      <c r="BD6037"/>
      <c r="BE6037"/>
      <c r="BF6037"/>
      <c r="BG6037"/>
      <c r="BH6037"/>
      <c r="BI6037"/>
      <c r="BJ6037"/>
      <c r="BK6037"/>
      <c r="BL6037"/>
      <c r="BM6037"/>
      <c r="BN6037"/>
      <c r="BO6037"/>
      <c r="BP6037"/>
      <c r="BQ6037"/>
      <c r="BR6037"/>
      <c r="BS6037"/>
      <c r="BT6037"/>
      <c r="BU6037"/>
      <c r="BV6037"/>
      <c r="BW6037"/>
      <c r="BX6037"/>
      <c r="BY6037"/>
      <c r="BZ6037"/>
      <c r="CA6037"/>
      <c r="CB6037"/>
      <c r="CC6037"/>
      <c r="CD6037"/>
      <c r="CE6037"/>
      <c r="CF6037"/>
      <c r="CG6037"/>
      <c r="CH6037"/>
      <c r="CI6037"/>
      <c r="CJ6037"/>
      <c r="CK6037"/>
      <c r="CL6037"/>
      <c r="CM6037"/>
      <c r="CN6037"/>
      <c r="CO6037"/>
      <c r="CP6037"/>
      <c r="CQ6037"/>
      <c r="CR6037"/>
      <c r="CS6037"/>
      <c r="CT6037"/>
      <c r="CU6037"/>
      <c r="CV6037"/>
    </row>
    <row r="6038" spans="10:100" x14ac:dyDescent="0.25">
      <c r="J6038"/>
      <c r="K6038"/>
      <c r="L6038"/>
      <c r="M6038"/>
      <c r="N6038"/>
      <c r="O6038"/>
      <c r="P6038"/>
      <c r="Q6038"/>
      <c r="R6038"/>
      <c r="S6038"/>
      <c r="T6038"/>
      <c r="U6038"/>
      <c r="V6038"/>
      <c r="W6038"/>
      <c r="X6038"/>
      <c r="Y6038"/>
      <c r="Z6038"/>
      <c r="AA6038"/>
      <c r="AB6038"/>
      <c r="AC6038"/>
      <c r="AD6038"/>
      <c r="AE6038"/>
      <c r="AF6038"/>
      <c r="AG6038"/>
      <c r="AH6038"/>
      <c r="AI6038"/>
      <c r="AJ6038"/>
      <c r="AK6038"/>
      <c r="AL6038"/>
      <c r="AM6038"/>
      <c r="AN6038"/>
      <c r="AO6038"/>
      <c r="AP6038"/>
      <c r="AQ6038"/>
      <c r="AR6038"/>
      <c r="AS6038"/>
      <c r="AT6038"/>
      <c r="AU6038"/>
      <c r="AV6038"/>
      <c r="AW6038"/>
      <c r="AX6038"/>
      <c r="AY6038"/>
      <c r="AZ6038"/>
      <c r="BA6038"/>
      <c r="BB6038"/>
      <c r="BC6038"/>
      <c r="BD6038"/>
      <c r="BE6038"/>
      <c r="BF6038"/>
      <c r="BG6038"/>
      <c r="BH6038"/>
      <c r="BI6038"/>
      <c r="BJ6038"/>
      <c r="BK6038"/>
      <c r="BL6038"/>
      <c r="BM6038"/>
      <c r="BN6038"/>
      <c r="BO6038"/>
      <c r="BP6038"/>
      <c r="BQ6038"/>
      <c r="BR6038"/>
      <c r="BS6038"/>
      <c r="BT6038"/>
      <c r="BU6038"/>
      <c r="BV6038"/>
      <c r="BW6038"/>
      <c r="BX6038"/>
      <c r="BY6038"/>
      <c r="BZ6038"/>
      <c r="CA6038"/>
      <c r="CB6038"/>
      <c r="CC6038"/>
      <c r="CD6038"/>
      <c r="CE6038"/>
      <c r="CF6038"/>
      <c r="CG6038"/>
      <c r="CH6038"/>
      <c r="CI6038"/>
      <c r="CJ6038"/>
      <c r="CK6038"/>
      <c r="CL6038"/>
      <c r="CM6038"/>
      <c r="CN6038"/>
      <c r="CO6038"/>
      <c r="CP6038"/>
      <c r="CQ6038"/>
      <c r="CR6038"/>
      <c r="CS6038"/>
      <c r="CT6038"/>
      <c r="CU6038"/>
      <c r="CV6038"/>
    </row>
    <row r="6039" spans="10:100" x14ac:dyDescent="0.25">
      <c r="J6039"/>
      <c r="K6039"/>
      <c r="L6039"/>
      <c r="M6039"/>
      <c r="N6039"/>
      <c r="O6039"/>
      <c r="P6039"/>
      <c r="Q6039"/>
      <c r="R6039"/>
      <c r="S6039"/>
      <c r="T6039"/>
      <c r="U6039"/>
      <c r="V6039"/>
      <c r="W6039"/>
      <c r="X6039"/>
      <c r="Y6039"/>
      <c r="Z6039"/>
      <c r="AA6039"/>
      <c r="AB6039"/>
      <c r="AC6039"/>
      <c r="AD6039"/>
      <c r="AE6039"/>
      <c r="AF6039"/>
      <c r="AG6039"/>
      <c r="AH6039"/>
      <c r="AI6039"/>
      <c r="AJ6039"/>
      <c r="AK6039"/>
      <c r="AL6039"/>
      <c r="AM6039"/>
      <c r="AN6039"/>
      <c r="AO6039"/>
      <c r="AP6039"/>
      <c r="AQ6039"/>
      <c r="AR6039"/>
      <c r="AS6039"/>
      <c r="AT6039"/>
      <c r="AU6039"/>
      <c r="AV6039"/>
      <c r="AW6039"/>
      <c r="AX6039"/>
      <c r="AY6039"/>
      <c r="AZ6039"/>
      <c r="BA6039"/>
      <c r="BB6039"/>
      <c r="BC6039"/>
      <c r="BD6039"/>
      <c r="BE6039"/>
      <c r="BF6039"/>
      <c r="BG6039"/>
      <c r="BH6039"/>
      <c r="BI6039"/>
      <c r="BJ6039"/>
      <c r="BK6039"/>
      <c r="BL6039"/>
      <c r="BM6039"/>
      <c r="BN6039"/>
      <c r="BO6039"/>
      <c r="BP6039"/>
      <c r="BQ6039"/>
      <c r="BR6039"/>
      <c r="BS6039"/>
      <c r="BT6039"/>
      <c r="BU6039"/>
      <c r="BV6039"/>
      <c r="BW6039"/>
      <c r="BX6039"/>
      <c r="BY6039"/>
      <c r="BZ6039"/>
      <c r="CA6039"/>
      <c r="CB6039"/>
      <c r="CC6039"/>
      <c r="CD6039"/>
      <c r="CE6039"/>
      <c r="CF6039"/>
      <c r="CG6039"/>
      <c r="CH6039"/>
      <c r="CI6039"/>
      <c r="CJ6039"/>
      <c r="CK6039"/>
      <c r="CL6039"/>
      <c r="CM6039"/>
      <c r="CN6039"/>
      <c r="CO6039"/>
      <c r="CP6039"/>
      <c r="CQ6039"/>
      <c r="CR6039"/>
      <c r="CS6039"/>
      <c r="CT6039"/>
      <c r="CU6039"/>
      <c r="CV6039"/>
    </row>
    <row r="6040" spans="10:100" x14ac:dyDescent="0.25">
      <c r="J6040"/>
      <c r="K6040"/>
      <c r="L6040"/>
      <c r="M6040"/>
      <c r="N6040"/>
      <c r="O6040"/>
      <c r="P6040"/>
      <c r="Q6040"/>
      <c r="R6040"/>
      <c r="S6040"/>
      <c r="T6040"/>
      <c r="U6040"/>
      <c r="V6040"/>
      <c r="W6040"/>
      <c r="X6040"/>
      <c r="Y6040"/>
      <c r="Z6040"/>
      <c r="AA6040"/>
      <c r="AB6040"/>
      <c r="AC6040"/>
      <c r="AD6040"/>
      <c r="AE6040"/>
      <c r="AF6040"/>
      <c r="AG6040"/>
      <c r="AH6040"/>
      <c r="AI6040"/>
      <c r="AJ6040"/>
      <c r="AK6040"/>
      <c r="AL6040"/>
      <c r="AM6040"/>
      <c r="AN6040"/>
      <c r="AO6040"/>
      <c r="AP6040"/>
      <c r="AQ6040"/>
      <c r="AR6040"/>
      <c r="AS6040"/>
      <c r="AT6040"/>
      <c r="AU6040"/>
      <c r="AV6040"/>
      <c r="AW6040"/>
      <c r="AX6040"/>
      <c r="AY6040"/>
      <c r="AZ6040"/>
      <c r="BA6040"/>
      <c r="BB6040"/>
      <c r="BC6040"/>
      <c r="BD6040"/>
      <c r="BE6040"/>
      <c r="BF6040"/>
      <c r="BG6040"/>
      <c r="BH6040"/>
      <c r="BI6040"/>
      <c r="BJ6040"/>
      <c r="BK6040"/>
      <c r="BL6040"/>
      <c r="BM6040"/>
      <c r="BN6040"/>
      <c r="BO6040"/>
      <c r="BP6040"/>
      <c r="BQ6040"/>
      <c r="BR6040"/>
      <c r="BS6040"/>
      <c r="BT6040"/>
      <c r="BU6040"/>
      <c r="BV6040"/>
      <c r="BW6040"/>
      <c r="BX6040"/>
      <c r="BY6040"/>
      <c r="BZ6040"/>
      <c r="CA6040"/>
      <c r="CB6040"/>
      <c r="CC6040"/>
      <c r="CD6040"/>
      <c r="CE6040"/>
      <c r="CF6040"/>
      <c r="CG6040"/>
      <c r="CH6040"/>
      <c r="CI6040"/>
      <c r="CJ6040"/>
      <c r="CK6040"/>
      <c r="CL6040"/>
      <c r="CM6040"/>
      <c r="CN6040"/>
      <c r="CO6040"/>
      <c r="CP6040"/>
      <c r="CQ6040"/>
      <c r="CR6040"/>
      <c r="CS6040"/>
      <c r="CT6040"/>
      <c r="CU6040"/>
      <c r="CV6040"/>
    </row>
    <row r="6041" spans="10:100" x14ac:dyDescent="0.25">
      <c r="J6041"/>
      <c r="K6041"/>
      <c r="L6041"/>
      <c r="M6041"/>
      <c r="N6041"/>
      <c r="O6041"/>
      <c r="P6041"/>
      <c r="Q6041"/>
      <c r="R6041"/>
      <c r="S6041"/>
      <c r="T6041"/>
      <c r="U6041"/>
      <c r="V6041"/>
      <c r="W6041"/>
      <c r="X6041"/>
      <c r="Y6041"/>
      <c r="Z6041"/>
      <c r="AA6041"/>
      <c r="AB6041"/>
      <c r="AC6041"/>
      <c r="AD6041"/>
      <c r="AE6041"/>
      <c r="AF6041"/>
      <c r="AG6041"/>
      <c r="AH6041"/>
      <c r="AI6041"/>
      <c r="AJ6041"/>
      <c r="AK6041"/>
      <c r="AL6041"/>
      <c r="AM6041"/>
      <c r="AN6041"/>
      <c r="AO6041"/>
      <c r="AP6041"/>
      <c r="AQ6041"/>
      <c r="AR6041"/>
      <c r="AS6041"/>
      <c r="AT6041"/>
      <c r="AU6041"/>
      <c r="AV6041"/>
      <c r="AW6041"/>
      <c r="AX6041"/>
      <c r="AY6041"/>
      <c r="AZ6041"/>
      <c r="BA6041"/>
      <c r="BB6041"/>
      <c r="BC6041"/>
      <c r="BD6041"/>
      <c r="BE6041"/>
      <c r="BF6041"/>
      <c r="BG6041"/>
      <c r="BH6041"/>
      <c r="BI6041"/>
      <c r="BJ6041"/>
      <c r="BK6041"/>
      <c r="BL6041"/>
      <c r="BM6041"/>
      <c r="BN6041"/>
      <c r="BO6041"/>
      <c r="BP6041"/>
      <c r="BQ6041"/>
      <c r="BR6041"/>
      <c r="BS6041"/>
      <c r="BT6041"/>
      <c r="BU6041"/>
      <c r="BV6041"/>
      <c r="BW6041"/>
      <c r="BX6041"/>
      <c r="BY6041"/>
      <c r="BZ6041"/>
      <c r="CA6041"/>
      <c r="CB6041"/>
      <c r="CC6041"/>
      <c r="CD6041"/>
      <c r="CE6041"/>
      <c r="CF6041"/>
      <c r="CG6041"/>
      <c r="CH6041"/>
      <c r="CI6041"/>
      <c r="CJ6041"/>
      <c r="CK6041"/>
      <c r="CL6041"/>
      <c r="CM6041"/>
      <c r="CN6041"/>
      <c r="CO6041"/>
      <c r="CP6041"/>
      <c r="CQ6041"/>
      <c r="CR6041"/>
      <c r="CS6041"/>
      <c r="CT6041"/>
      <c r="CU6041"/>
      <c r="CV6041"/>
    </row>
    <row r="6042" spans="10:100" x14ac:dyDescent="0.25">
      <c r="J6042"/>
      <c r="K6042"/>
      <c r="L6042"/>
      <c r="M6042"/>
      <c r="N6042"/>
      <c r="O6042"/>
      <c r="P6042"/>
      <c r="Q6042"/>
      <c r="R6042"/>
      <c r="S6042"/>
      <c r="T6042"/>
      <c r="U6042"/>
      <c r="V6042"/>
      <c r="W6042"/>
      <c r="X6042"/>
      <c r="Y6042"/>
      <c r="Z6042"/>
      <c r="AA6042"/>
      <c r="AB6042"/>
      <c r="AC6042"/>
      <c r="AD6042"/>
      <c r="AE6042"/>
      <c r="AF6042"/>
      <c r="AG6042"/>
      <c r="AH6042"/>
      <c r="AI6042"/>
      <c r="AJ6042"/>
      <c r="AK6042"/>
      <c r="AL6042"/>
      <c r="AM6042"/>
      <c r="AN6042"/>
      <c r="AO6042"/>
      <c r="AP6042"/>
      <c r="AQ6042"/>
      <c r="AR6042"/>
      <c r="AS6042"/>
      <c r="AT6042"/>
      <c r="AU6042"/>
      <c r="AV6042"/>
      <c r="AW6042"/>
      <c r="AX6042"/>
      <c r="AY6042"/>
      <c r="AZ6042"/>
      <c r="BA6042"/>
      <c r="BB6042"/>
      <c r="BC6042"/>
      <c r="BD6042"/>
      <c r="BE6042"/>
      <c r="BF6042"/>
      <c r="BG6042"/>
      <c r="BH6042"/>
      <c r="BI6042"/>
      <c r="BJ6042"/>
      <c r="BK6042"/>
      <c r="BL6042"/>
      <c r="BM6042"/>
      <c r="BN6042"/>
      <c r="BO6042"/>
      <c r="BP6042"/>
      <c r="BQ6042"/>
      <c r="BR6042"/>
      <c r="BS6042"/>
      <c r="BT6042"/>
      <c r="BU6042"/>
      <c r="BV6042"/>
      <c r="BW6042"/>
      <c r="BX6042"/>
      <c r="BY6042"/>
      <c r="BZ6042"/>
      <c r="CA6042"/>
      <c r="CB6042"/>
      <c r="CC6042"/>
      <c r="CD6042"/>
      <c r="CE6042"/>
      <c r="CF6042"/>
      <c r="CG6042"/>
      <c r="CH6042"/>
      <c r="CI6042"/>
      <c r="CJ6042"/>
      <c r="CK6042"/>
      <c r="CL6042"/>
      <c r="CM6042"/>
      <c r="CN6042"/>
      <c r="CO6042"/>
      <c r="CP6042"/>
      <c r="CQ6042"/>
      <c r="CR6042"/>
      <c r="CS6042"/>
      <c r="CT6042"/>
      <c r="CU6042"/>
      <c r="CV6042"/>
    </row>
    <row r="6043" spans="10:100" x14ac:dyDescent="0.25">
      <c r="J6043"/>
      <c r="K6043"/>
      <c r="L6043"/>
      <c r="M6043"/>
      <c r="N6043"/>
      <c r="O6043"/>
      <c r="P6043"/>
      <c r="Q6043"/>
      <c r="R6043"/>
      <c r="S6043"/>
      <c r="T6043"/>
      <c r="U6043"/>
      <c r="V6043"/>
      <c r="W6043"/>
      <c r="X6043"/>
      <c r="Y6043"/>
      <c r="Z6043"/>
      <c r="AA6043"/>
      <c r="AB6043"/>
      <c r="AC6043"/>
      <c r="AD6043"/>
      <c r="AE6043"/>
      <c r="AF6043"/>
      <c r="AG6043"/>
      <c r="AH6043"/>
      <c r="AI6043"/>
      <c r="AJ6043"/>
      <c r="AK6043"/>
      <c r="AL6043"/>
      <c r="AM6043"/>
      <c r="AN6043"/>
      <c r="AO6043"/>
      <c r="AP6043"/>
      <c r="AQ6043"/>
      <c r="AR6043"/>
      <c r="AS6043"/>
      <c r="AT6043"/>
      <c r="AU6043"/>
      <c r="AV6043"/>
      <c r="AW6043"/>
      <c r="AX6043"/>
      <c r="AY6043"/>
      <c r="AZ6043"/>
      <c r="BA6043"/>
      <c r="BB6043"/>
      <c r="BC6043"/>
      <c r="BD6043"/>
      <c r="BE6043"/>
      <c r="BF6043"/>
      <c r="BG6043"/>
      <c r="BH6043"/>
      <c r="BI6043"/>
      <c r="BJ6043"/>
      <c r="BK6043"/>
      <c r="BL6043"/>
      <c r="BM6043"/>
      <c r="BN6043"/>
      <c r="BO6043"/>
      <c r="BP6043"/>
      <c r="BQ6043"/>
      <c r="BR6043"/>
      <c r="BS6043"/>
      <c r="BT6043"/>
      <c r="BU6043"/>
      <c r="BV6043"/>
      <c r="BW6043"/>
      <c r="BX6043"/>
      <c r="BY6043"/>
      <c r="BZ6043"/>
      <c r="CA6043"/>
      <c r="CB6043"/>
      <c r="CC6043"/>
      <c r="CD6043"/>
      <c r="CE6043"/>
      <c r="CF6043"/>
      <c r="CG6043"/>
      <c r="CH6043"/>
      <c r="CI6043"/>
      <c r="CJ6043"/>
      <c r="CK6043"/>
      <c r="CL6043"/>
      <c r="CM6043"/>
      <c r="CN6043"/>
      <c r="CO6043"/>
      <c r="CP6043"/>
      <c r="CQ6043"/>
      <c r="CR6043"/>
      <c r="CS6043"/>
      <c r="CT6043"/>
      <c r="CU6043"/>
      <c r="CV6043"/>
    </row>
    <row r="6044" spans="10:100" x14ac:dyDescent="0.25">
      <c r="J6044"/>
      <c r="K6044"/>
      <c r="L6044"/>
      <c r="M6044"/>
      <c r="N6044"/>
      <c r="O6044"/>
      <c r="P6044"/>
      <c r="Q6044"/>
      <c r="R6044"/>
      <c r="S6044"/>
      <c r="T6044"/>
      <c r="U6044"/>
      <c r="V6044"/>
      <c r="W6044"/>
      <c r="X6044"/>
      <c r="Y6044"/>
      <c r="Z6044"/>
      <c r="AA6044"/>
      <c r="AB6044"/>
      <c r="AC6044"/>
      <c r="AD6044"/>
      <c r="AE6044"/>
      <c r="AF6044"/>
      <c r="AG6044"/>
      <c r="AH6044"/>
      <c r="AI6044"/>
      <c r="AJ6044"/>
      <c r="AK6044"/>
      <c r="AL6044"/>
      <c r="AM6044"/>
      <c r="AN6044"/>
      <c r="AO6044"/>
      <c r="AP6044"/>
      <c r="AQ6044"/>
      <c r="AR6044"/>
      <c r="AS6044"/>
      <c r="AT6044"/>
      <c r="AU6044"/>
      <c r="AV6044"/>
      <c r="AW6044"/>
      <c r="AX6044"/>
      <c r="AY6044"/>
      <c r="AZ6044"/>
      <c r="BA6044"/>
      <c r="BB6044"/>
      <c r="BC6044"/>
      <c r="BD6044"/>
      <c r="BE6044"/>
      <c r="BF6044"/>
      <c r="BG6044"/>
      <c r="BH6044"/>
      <c r="BI6044"/>
      <c r="BJ6044"/>
      <c r="BK6044"/>
      <c r="BL6044"/>
      <c r="BM6044"/>
      <c r="BN6044"/>
      <c r="BO6044"/>
      <c r="BP6044"/>
      <c r="BQ6044"/>
      <c r="BR6044"/>
      <c r="BS6044"/>
      <c r="BT6044"/>
      <c r="BU6044"/>
      <c r="BV6044"/>
      <c r="BW6044"/>
      <c r="BX6044"/>
      <c r="BY6044"/>
      <c r="BZ6044"/>
      <c r="CA6044"/>
      <c r="CB6044"/>
      <c r="CC6044"/>
      <c r="CD6044"/>
      <c r="CE6044"/>
      <c r="CF6044"/>
      <c r="CG6044"/>
      <c r="CH6044"/>
      <c r="CI6044"/>
      <c r="CJ6044"/>
      <c r="CK6044"/>
      <c r="CL6044"/>
      <c r="CM6044"/>
      <c r="CN6044"/>
      <c r="CO6044"/>
      <c r="CP6044"/>
      <c r="CQ6044"/>
      <c r="CR6044"/>
      <c r="CS6044"/>
      <c r="CT6044"/>
      <c r="CU6044"/>
      <c r="CV6044"/>
    </row>
    <row r="6045" spans="10:100" x14ac:dyDescent="0.25">
      <c r="J6045"/>
      <c r="K6045"/>
      <c r="L6045"/>
      <c r="M6045"/>
      <c r="N6045"/>
      <c r="O6045"/>
      <c r="P6045"/>
      <c r="Q6045"/>
      <c r="R6045"/>
      <c r="S6045"/>
      <c r="T6045"/>
      <c r="U6045"/>
      <c r="V6045"/>
      <c r="W6045"/>
      <c r="X6045"/>
      <c r="Y6045"/>
      <c r="Z6045"/>
      <c r="AA6045"/>
      <c r="AB6045"/>
      <c r="AC6045"/>
      <c r="AD6045"/>
      <c r="AE6045"/>
      <c r="AF6045"/>
      <c r="AG6045"/>
      <c r="AH6045"/>
      <c r="AI6045"/>
      <c r="AJ6045"/>
      <c r="AK6045"/>
      <c r="AL6045"/>
      <c r="AM6045"/>
      <c r="AN6045"/>
      <c r="AO6045"/>
      <c r="AP6045"/>
      <c r="AQ6045"/>
      <c r="AR6045"/>
      <c r="AS6045"/>
      <c r="AT6045"/>
      <c r="AU6045"/>
      <c r="AV6045"/>
      <c r="AW6045"/>
      <c r="AX6045"/>
      <c r="AY6045"/>
      <c r="AZ6045"/>
      <c r="BA6045"/>
      <c r="BB6045"/>
      <c r="BC6045"/>
      <c r="BD6045"/>
      <c r="BE6045"/>
      <c r="BF6045"/>
      <c r="BG6045"/>
      <c r="BH6045"/>
      <c r="BI6045"/>
      <c r="BJ6045"/>
      <c r="BK6045"/>
      <c r="BL6045"/>
      <c r="BM6045"/>
      <c r="BN6045"/>
      <c r="BO6045"/>
      <c r="BP6045"/>
      <c r="BQ6045"/>
      <c r="BR6045"/>
      <c r="BS6045"/>
      <c r="BT6045"/>
      <c r="BU6045"/>
      <c r="BV6045"/>
      <c r="BW6045"/>
      <c r="BX6045"/>
      <c r="BY6045"/>
      <c r="BZ6045"/>
      <c r="CA6045"/>
      <c r="CB6045"/>
      <c r="CC6045"/>
      <c r="CD6045"/>
      <c r="CE6045"/>
      <c r="CF6045"/>
      <c r="CG6045"/>
      <c r="CH6045"/>
      <c r="CI6045"/>
      <c r="CJ6045"/>
      <c r="CK6045"/>
      <c r="CL6045"/>
      <c r="CM6045"/>
      <c r="CN6045"/>
      <c r="CO6045"/>
      <c r="CP6045"/>
      <c r="CQ6045"/>
      <c r="CR6045"/>
      <c r="CS6045"/>
      <c r="CT6045"/>
      <c r="CU6045"/>
      <c r="CV6045"/>
    </row>
    <row r="6046" spans="10:100" x14ac:dyDescent="0.25">
      <c r="J6046"/>
      <c r="K6046"/>
      <c r="L6046"/>
      <c r="M6046"/>
      <c r="N6046"/>
      <c r="O6046"/>
      <c r="P6046"/>
      <c r="Q6046"/>
      <c r="R6046"/>
      <c r="S6046"/>
      <c r="T6046"/>
      <c r="U6046"/>
      <c r="V6046"/>
      <c r="W6046"/>
      <c r="X6046"/>
      <c r="Y6046"/>
      <c r="Z6046"/>
      <c r="AA6046"/>
      <c r="AB6046"/>
      <c r="AC6046"/>
      <c r="AD6046"/>
      <c r="AE6046"/>
      <c r="AF6046"/>
      <c r="AG6046"/>
      <c r="AH6046"/>
      <c r="AI6046"/>
      <c r="AJ6046"/>
      <c r="AK6046"/>
      <c r="AL6046"/>
      <c r="AM6046"/>
      <c r="AN6046"/>
      <c r="AO6046"/>
      <c r="AP6046"/>
      <c r="AQ6046"/>
      <c r="AR6046"/>
      <c r="AS6046"/>
      <c r="AT6046"/>
      <c r="AU6046"/>
      <c r="AV6046"/>
      <c r="AW6046"/>
      <c r="AX6046"/>
      <c r="AY6046"/>
      <c r="AZ6046"/>
      <c r="BA6046"/>
      <c r="BB6046"/>
      <c r="BC6046"/>
      <c r="BD6046"/>
      <c r="BE6046"/>
      <c r="BF6046"/>
      <c r="BG6046"/>
      <c r="BH6046"/>
      <c r="BI6046"/>
      <c r="BJ6046"/>
      <c r="BK6046"/>
      <c r="BL6046"/>
      <c r="BM6046"/>
      <c r="BN6046"/>
      <c r="BO6046"/>
      <c r="BP6046"/>
      <c r="BQ6046"/>
      <c r="BR6046"/>
      <c r="BS6046"/>
      <c r="BT6046"/>
      <c r="BU6046"/>
      <c r="BV6046"/>
      <c r="BW6046"/>
      <c r="BX6046"/>
      <c r="BY6046"/>
      <c r="BZ6046"/>
      <c r="CA6046"/>
      <c r="CB6046"/>
      <c r="CC6046"/>
      <c r="CD6046"/>
      <c r="CE6046"/>
      <c r="CF6046"/>
      <c r="CG6046"/>
      <c r="CH6046"/>
      <c r="CI6046"/>
      <c r="CJ6046"/>
      <c r="CK6046"/>
      <c r="CL6046"/>
      <c r="CM6046"/>
      <c r="CN6046"/>
      <c r="CO6046"/>
      <c r="CP6046"/>
      <c r="CQ6046"/>
      <c r="CR6046"/>
      <c r="CS6046"/>
      <c r="CT6046"/>
      <c r="CU6046"/>
      <c r="CV6046"/>
    </row>
    <row r="6047" spans="10:100" x14ac:dyDescent="0.25">
      <c r="J6047"/>
      <c r="K6047"/>
      <c r="L6047"/>
      <c r="M6047"/>
      <c r="N6047"/>
      <c r="O6047"/>
      <c r="P6047"/>
      <c r="Q6047"/>
      <c r="R6047"/>
      <c r="S6047"/>
      <c r="T6047"/>
      <c r="U6047"/>
      <c r="V6047"/>
      <c r="W6047"/>
      <c r="X6047"/>
      <c r="Y6047"/>
      <c r="Z6047"/>
      <c r="AA6047"/>
      <c r="AB6047"/>
      <c r="AC6047"/>
      <c r="AD6047"/>
      <c r="AE6047"/>
      <c r="AF6047"/>
      <c r="AG6047"/>
      <c r="AH6047"/>
      <c r="AI6047"/>
      <c r="AJ6047"/>
      <c r="AK6047"/>
      <c r="AL6047"/>
      <c r="AM6047"/>
      <c r="AN6047"/>
      <c r="AO6047"/>
      <c r="AP6047"/>
      <c r="AQ6047"/>
      <c r="AR6047"/>
      <c r="AS6047"/>
      <c r="AT6047"/>
      <c r="AU6047"/>
      <c r="AV6047"/>
      <c r="AW6047"/>
      <c r="AX6047"/>
      <c r="AY6047"/>
      <c r="AZ6047"/>
      <c r="BA6047"/>
      <c r="BB6047"/>
      <c r="BC6047"/>
      <c r="BD6047"/>
      <c r="BE6047"/>
      <c r="BF6047"/>
      <c r="BG6047"/>
      <c r="BH6047"/>
      <c r="BI6047"/>
      <c r="BJ6047"/>
      <c r="BK6047"/>
      <c r="BL6047"/>
      <c r="BM6047"/>
      <c r="BN6047"/>
      <c r="BO6047"/>
      <c r="BP6047"/>
      <c r="BQ6047"/>
      <c r="BR6047"/>
      <c r="BS6047"/>
      <c r="BT6047"/>
      <c r="BU6047"/>
      <c r="BV6047"/>
      <c r="BW6047"/>
      <c r="BX6047"/>
      <c r="BY6047"/>
      <c r="BZ6047"/>
      <c r="CA6047"/>
      <c r="CB6047"/>
      <c r="CC6047"/>
      <c r="CD6047"/>
      <c r="CE6047"/>
      <c r="CF6047"/>
      <c r="CG6047"/>
      <c r="CH6047"/>
      <c r="CI6047"/>
      <c r="CJ6047"/>
      <c r="CK6047"/>
      <c r="CL6047"/>
      <c r="CM6047"/>
      <c r="CN6047"/>
      <c r="CO6047"/>
      <c r="CP6047"/>
      <c r="CQ6047"/>
      <c r="CR6047"/>
      <c r="CS6047"/>
      <c r="CT6047"/>
      <c r="CU6047"/>
      <c r="CV6047"/>
    </row>
    <row r="6048" spans="10:100" x14ac:dyDescent="0.25">
      <c r="J6048"/>
      <c r="K6048"/>
      <c r="L6048"/>
      <c r="M6048"/>
      <c r="N6048"/>
      <c r="O6048"/>
      <c r="P6048"/>
      <c r="Q6048"/>
      <c r="R6048"/>
      <c r="S6048"/>
      <c r="T6048"/>
      <c r="U6048"/>
      <c r="V6048"/>
      <c r="W6048"/>
      <c r="X6048"/>
      <c r="Y6048"/>
      <c r="Z6048"/>
      <c r="AA6048"/>
      <c r="AB6048"/>
      <c r="AC6048"/>
      <c r="AD6048"/>
      <c r="AE6048"/>
      <c r="AF6048"/>
      <c r="AG6048"/>
      <c r="AH6048"/>
      <c r="AI6048"/>
      <c r="AJ6048"/>
      <c r="AK6048"/>
      <c r="AL6048"/>
      <c r="AM6048"/>
      <c r="AN6048"/>
      <c r="AO6048"/>
      <c r="AP6048"/>
      <c r="AQ6048"/>
      <c r="AR6048"/>
      <c r="AS6048"/>
      <c r="AT6048"/>
      <c r="AU6048"/>
      <c r="AV6048"/>
      <c r="AW6048"/>
      <c r="AX6048"/>
      <c r="AY6048"/>
      <c r="AZ6048"/>
      <c r="BA6048"/>
      <c r="BB6048"/>
      <c r="BC6048"/>
      <c r="BD6048"/>
      <c r="BE6048"/>
      <c r="BF6048"/>
      <c r="BG6048"/>
      <c r="BH6048"/>
      <c r="BI6048"/>
      <c r="BJ6048"/>
      <c r="BK6048"/>
      <c r="BL6048"/>
      <c r="BM6048"/>
      <c r="BN6048"/>
      <c r="BO6048"/>
      <c r="BP6048"/>
      <c r="BQ6048"/>
      <c r="BR6048"/>
      <c r="BS6048"/>
      <c r="BT6048"/>
      <c r="BU6048"/>
      <c r="BV6048"/>
      <c r="BW6048"/>
      <c r="BX6048"/>
      <c r="BY6048"/>
      <c r="BZ6048"/>
      <c r="CA6048"/>
      <c r="CB6048"/>
      <c r="CC6048"/>
      <c r="CD6048"/>
      <c r="CE6048"/>
      <c r="CF6048"/>
      <c r="CG6048"/>
      <c r="CH6048"/>
      <c r="CI6048"/>
      <c r="CJ6048"/>
      <c r="CK6048"/>
      <c r="CL6048"/>
      <c r="CM6048"/>
      <c r="CN6048"/>
      <c r="CO6048"/>
      <c r="CP6048"/>
      <c r="CQ6048"/>
      <c r="CR6048"/>
      <c r="CS6048"/>
      <c r="CT6048"/>
      <c r="CU6048"/>
      <c r="CV6048"/>
    </row>
    <row r="6049" spans="10:100" x14ac:dyDescent="0.25">
      <c r="J6049"/>
      <c r="K6049"/>
      <c r="L6049"/>
      <c r="M6049"/>
      <c r="N6049"/>
      <c r="O6049"/>
      <c r="P6049"/>
      <c r="Q6049"/>
      <c r="R6049"/>
      <c r="S6049"/>
      <c r="T6049"/>
      <c r="U6049"/>
      <c r="V6049"/>
      <c r="W6049"/>
      <c r="X6049"/>
      <c r="Y6049"/>
      <c r="Z6049"/>
      <c r="AA6049"/>
      <c r="AB6049"/>
      <c r="AC6049"/>
      <c r="AD6049"/>
      <c r="AE6049"/>
      <c r="AF6049"/>
      <c r="AG6049"/>
      <c r="AH6049"/>
      <c r="AI6049"/>
      <c r="AJ6049"/>
      <c r="AK6049"/>
      <c r="AL6049"/>
      <c r="AM6049"/>
      <c r="AN6049"/>
      <c r="AO6049"/>
      <c r="AP6049"/>
      <c r="AQ6049"/>
      <c r="AR6049"/>
      <c r="AS6049"/>
      <c r="AT6049"/>
      <c r="AU6049"/>
      <c r="AV6049"/>
      <c r="AW6049"/>
      <c r="AX6049"/>
      <c r="AY6049"/>
      <c r="AZ6049"/>
      <c r="BA6049"/>
      <c r="BB6049"/>
      <c r="BC6049"/>
      <c r="BD6049"/>
      <c r="BE6049"/>
      <c r="BF6049"/>
      <c r="BG6049"/>
      <c r="BH6049"/>
      <c r="BI6049"/>
      <c r="BJ6049"/>
      <c r="BK6049"/>
      <c r="BL6049"/>
      <c r="BM6049"/>
      <c r="BN6049"/>
      <c r="BO6049"/>
      <c r="BP6049"/>
      <c r="BQ6049"/>
      <c r="BR6049"/>
      <c r="BS6049"/>
      <c r="BT6049"/>
      <c r="BU6049"/>
      <c r="BV6049"/>
      <c r="BW6049"/>
      <c r="BX6049"/>
      <c r="BY6049"/>
      <c r="BZ6049"/>
      <c r="CA6049"/>
      <c r="CB6049"/>
      <c r="CC6049"/>
      <c r="CD6049"/>
      <c r="CE6049"/>
      <c r="CF6049"/>
      <c r="CG6049"/>
      <c r="CH6049"/>
      <c r="CI6049"/>
      <c r="CJ6049"/>
      <c r="CK6049"/>
      <c r="CL6049"/>
      <c r="CM6049"/>
      <c r="CN6049"/>
      <c r="CO6049"/>
      <c r="CP6049"/>
      <c r="CQ6049"/>
      <c r="CR6049"/>
      <c r="CS6049"/>
      <c r="CT6049"/>
      <c r="CU6049"/>
      <c r="CV6049"/>
    </row>
    <row r="6050" spans="10:100" x14ac:dyDescent="0.25">
      <c r="J6050"/>
      <c r="K6050"/>
      <c r="L6050"/>
      <c r="M6050"/>
      <c r="N6050"/>
      <c r="O6050"/>
      <c r="P6050"/>
      <c r="Q6050"/>
      <c r="R6050"/>
      <c r="S6050"/>
      <c r="T6050"/>
      <c r="U6050"/>
      <c r="V6050"/>
      <c r="W6050"/>
      <c r="X6050"/>
      <c r="Y6050"/>
      <c r="Z6050"/>
      <c r="AA6050"/>
      <c r="AB6050"/>
      <c r="AC6050"/>
      <c r="AD6050"/>
      <c r="AE6050"/>
      <c r="AF6050"/>
      <c r="AG6050"/>
      <c r="AH6050"/>
      <c r="AI6050"/>
      <c r="AJ6050"/>
      <c r="AK6050"/>
      <c r="AL6050"/>
      <c r="AM6050"/>
      <c r="AN6050"/>
      <c r="AO6050"/>
      <c r="AP6050"/>
      <c r="AQ6050"/>
      <c r="AR6050"/>
      <c r="AS6050"/>
      <c r="AT6050"/>
      <c r="AU6050"/>
      <c r="AV6050"/>
      <c r="AW6050"/>
      <c r="AX6050"/>
      <c r="AY6050"/>
      <c r="AZ6050"/>
      <c r="BA6050"/>
      <c r="BB6050"/>
      <c r="BC6050"/>
      <c r="BD6050"/>
      <c r="BE6050"/>
      <c r="BF6050"/>
      <c r="BG6050"/>
      <c r="BH6050"/>
      <c r="BI6050"/>
      <c r="BJ6050"/>
      <c r="BK6050"/>
      <c r="BL6050"/>
      <c r="BM6050"/>
      <c r="BN6050"/>
      <c r="BO6050"/>
      <c r="BP6050"/>
      <c r="BQ6050"/>
      <c r="BR6050"/>
      <c r="BS6050"/>
      <c r="BT6050"/>
      <c r="BU6050"/>
      <c r="BV6050"/>
      <c r="BW6050"/>
      <c r="BX6050"/>
      <c r="BY6050"/>
      <c r="BZ6050"/>
      <c r="CA6050"/>
      <c r="CB6050"/>
      <c r="CC6050"/>
      <c r="CD6050"/>
      <c r="CE6050"/>
      <c r="CF6050"/>
      <c r="CG6050"/>
      <c r="CH6050"/>
      <c r="CI6050"/>
      <c r="CJ6050"/>
      <c r="CK6050"/>
      <c r="CL6050"/>
      <c r="CM6050"/>
      <c r="CN6050"/>
      <c r="CO6050"/>
      <c r="CP6050"/>
      <c r="CQ6050"/>
      <c r="CR6050"/>
      <c r="CS6050"/>
      <c r="CT6050"/>
      <c r="CU6050"/>
      <c r="CV6050"/>
    </row>
    <row r="6051" spans="10:100" x14ac:dyDescent="0.25">
      <c r="J6051"/>
      <c r="K6051"/>
      <c r="L6051"/>
      <c r="M6051"/>
      <c r="N6051"/>
      <c r="O6051"/>
      <c r="P6051"/>
      <c r="Q6051"/>
      <c r="R6051"/>
      <c r="S6051"/>
      <c r="T6051"/>
      <c r="U6051"/>
      <c r="V6051"/>
      <c r="W6051"/>
      <c r="X6051"/>
      <c r="Y6051"/>
      <c r="Z6051"/>
      <c r="AA6051"/>
      <c r="AB6051"/>
      <c r="AC6051"/>
      <c r="AD6051"/>
      <c r="AE6051"/>
      <c r="AF6051"/>
      <c r="AG6051"/>
      <c r="AH6051"/>
      <c r="AI6051"/>
      <c r="AJ6051"/>
      <c r="AK6051"/>
      <c r="AL6051"/>
      <c r="AM6051"/>
      <c r="AN6051"/>
      <c r="AO6051"/>
      <c r="AP6051"/>
      <c r="AQ6051"/>
      <c r="AR6051"/>
      <c r="AS6051"/>
      <c r="AT6051"/>
      <c r="AU6051"/>
      <c r="AV6051"/>
      <c r="AW6051"/>
      <c r="AX6051"/>
      <c r="AY6051"/>
      <c r="AZ6051"/>
      <c r="BA6051"/>
      <c r="BB6051"/>
      <c r="BC6051"/>
      <c r="BD6051"/>
      <c r="BE6051"/>
      <c r="BF6051"/>
      <c r="BG6051"/>
      <c r="BH6051"/>
      <c r="BI6051"/>
      <c r="BJ6051"/>
      <c r="BK6051"/>
      <c r="BL6051"/>
      <c r="BM6051"/>
      <c r="BN6051"/>
      <c r="BO6051"/>
      <c r="BP6051"/>
      <c r="BQ6051"/>
      <c r="BR6051"/>
      <c r="BS6051"/>
      <c r="BT6051"/>
      <c r="BU6051"/>
      <c r="BV6051"/>
      <c r="BW6051"/>
      <c r="BX6051"/>
      <c r="BY6051"/>
      <c r="BZ6051"/>
      <c r="CA6051"/>
      <c r="CB6051"/>
      <c r="CC6051"/>
      <c r="CD6051"/>
      <c r="CE6051"/>
      <c r="CF6051"/>
      <c r="CG6051"/>
      <c r="CH6051"/>
      <c r="CI6051"/>
      <c r="CJ6051"/>
      <c r="CK6051"/>
      <c r="CL6051"/>
      <c r="CM6051"/>
      <c r="CN6051"/>
      <c r="CO6051"/>
      <c r="CP6051"/>
      <c r="CQ6051"/>
      <c r="CR6051"/>
      <c r="CS6051"/>
      <c r="CT6051"/>
      <c r="CU6051"/>
      <c r="CV6051"/>
    </row>
    <row r="6052" spans="10:100" x14ac:dyDescent="0.25">
      <c r="J6052"/>
      <c r="K6052"/>
      <c r="L6052"/>
      <c r="M6052"/>
      <c r="N6052"/>
      <c r="O6052"/>
      <c r="P6052"/>
      <c r="Q6052"/>
      <c r="R6052"/>
      <c r="S6052"/>
      <c r="T6052"/>
      <c r="U6052"/>
      <c r="V6052"/>
      <c r="W6052"/>
      <c r="X6052"/>
      <c r="Y6052"/>
      <c r="Z6052"/>
      <c r="AA6052"/>
      <c r="AB6052"/>
      <c r="AC6052"/>
      <c r="AD6052"/>
      <c r="AE6052"/>
      <c r="AF6052"/>
      <c r="AG6052"/>
      <c r="AH6052"/>
      <c r="AI6052"/>
      <c r="AJ6052"/>
      <c r="AK6052"/>
      <c r="AL6052"/>
      <c r="AM6052"/>
      <c r="AN6052"/>
      <c r="AO6052"/>
      <c r="AP6052"/>
      <c r="AQ6052"/>
      <c r="AR6052"/>
      <c r="AS6052"/>
      <c r="AT6052"/>
      <c r="AU6052"/>
      <c r="AV6052"/>
      <c r="AW6052"/>
      <c r="AX6052"/>
      <c r="AY6052"/>
      <c r="AZ6052"/>
      <c r="BA6052"/>
      <c r="BB6052"/>
      <c r="BC6052"/>
      <c r="BD6052"/>
      <c r="BE6052"/>
      <c r="BF6052"/>
      <c r="BG6052"/>
      <c r="BH6052"/>
      <c r="BI6052"/>
      <c r="BJ6052"/>
      <c r="BK6052"/>
      <c r="BL6052"/>
      <c r="BM6052"/>
      <c r="BN6052"/>
      <c r="BO6052"/>
      <c r="BP6052"/>
      <c r="BQ6052"/>
      <c r="BR6052"/>
      <c r="BS6052"/>
      <c r="BT6052"/>
      <c r="BU6052"/>
      <c r="BV6052"/>
      <c r="BW6052"/>
      <c r="BX6052"/>
      <c r="BY6052"/>
      <c r="BZ6052"/>
      <c r="CA6052"/>
      <c r="CB6052"/>
      <c r="CC6052"/>
      <c r="CD6052"/>
      <c r="CE6052"/>
      <c r="CF6052"/>
      <c r="CG6052"/>
      <c r="CH6052"/>
      <c r="CI6052"/>
      <c r="CJ6052"/>
      <c r="CK6052"/>
      <c r="CL6052"/>
      <c r="CM6052"/>
      <c r="CN6052"/>
      <c r="CO6052"/>
      <c r="CP6052"/>
      <c r="CQ6052"/>
      <c r="CR6052"/>
      <c r="CS6052"/>
      <c r="CT6052"/>
      <c r="CU6052"/>
      <c r="CV6052"/>
    </row>
    <row r="6053" spans="10:100" x14ac:dyDescent="0.25">
      <c r="J6053"/>
      <c r="K6053"/>
      <c r="L6053"/>
      <c r="M6053"/>
      <c r="N6053"/>
      <c r="O6053"/>
      <c r="P6053"/>
      <c r="Q6053"/>
      <c r="R6053"/>
      <c r="S6053"/>
      <c r="T6053"/>
      <c r="U6053"/>
      <c r="V6053"/>
      <c r="W6053"/>
      <c r="X6053"/>
      <c r="Y6053"/>
      <c r="Z6053"/>
      <c r="AA6053"/>
      <c r="AB6053"/>
      <c r="AC6053"/>
      <c r="AD6053"/>
      <c r="AE6053"/>
      <c r="AF6053"/>
      <c r="AG6053"/>
      <c r="AH6053"/>
      <c r="AI6053"/>
      <c r="AJ6053"/>
      <c r="AK6053"/>
      <c r="AL6053"/>
      <c r="AM6053"/>
      <c r="AN6053"/>
      <c r="AO6053"/>
      <c r="AP6053"/>
      <c r="AQ6053"/>
      <c r="AR6053"/>
      <c r="AS6053"/>
      <c r="AT6053"/>
      <c r="AU6053"/>
      <c r="AV6053"/>
      <c r="AW6053"/>
      <c r="AX6053"/>
      <c r="AY6053"/>
      <c r="AZ6053"/>
      <c r="BA6053"/>
      <c r="BB6053"/>
      <c r="BC6053"/>
      <c r="BD6053"/>
      <c r="BE6053"/>
      <c r="BF6053"/>
      <c r="BG6053"/>
      <c r="BH6053"/>
      <c r="BI6053"/>
      <c r="BJ6053"/>
      <c r="BK6053"/>
      <c r="BL6053"/>
      <c r="BM6053"/>
      <c r="BN6053"/>
      <c r="BO6053"/>
      <c r="BP6053"/>
      <c r="BQ6053"/>
      <c r="BR6053"/>
      <c r="BS6053"/>
      <c r="BT6053"/>
      <c r="BU6053"/>
      <c r="BV6053"/>
      <c r="BW6053"/>
      <c r="BX6053"/>
      <c r="BY6053"/>
      <c r="BZ6053"/>
      <c r="CA6053"/>
      <c r="CB6053"/>
      <c r="CC6053"/>
      <c r="CD6053"/>
      <c r="CE6053"/>
      <c r="CF6053"/>
      <c r="CG6053"/>
      <c r="CH6053"/>
      <c r="CI6053"/>
      <c r="CJ6053"/>
      <c r="CK6053"/>
      <c r="CL6053"/>
      <c r="CM6053"/>
      <c r="CN6053"/>
      <c r="CO6053"/>
      <c r="CP6053"/>
      <c r="CQ6053"/>
      <c r="CR6053"/>
      <c r="CS6053"/>
      <c r="CT6053"/>
      <c r="CU6053"/>
      <c r="CV6053"/>
    </row>
    <row r="6054" spans="10:100" x14ac:dyDescent="0.25">
      <c r="J6054"/>
      <c r="K6054"/>
      <c r="L6054"/>
      <c r="M6054"/>
      <c r="N6054"/>
      <c r="O6054"/>
      <c r="P6054"/>
      <c r="Q6054"/>
      <c r="R6054"/>
      <c r="S6054"/>
      <c r="T6054"/>
      <c r="U6054"/>
      <c r="V6054"/>
      <c r="W6054"/>
      <c r="X6054"/>
      <c r="Y6054"/>
      <c r="Z6054"/>
      <c r="AA6054"/>
      <c r="AB6054"/>
      <c r="AC6054"/>
      <c r="AD6054"/>
      <c r="AE6054"/>
      <c r="AF6054"/>
      <c r="AG6054"/>
      <c r="AH6054"/>
      <c r="AI6054"/>
      <c r="AJ6054"/>
      <c r="AK6054"/>
      <c r="AL6054"/>
      <c r="AM6054"/>
      <c r="AN6054"/>
      <c r="AO6054"/>
      <c r="AP6054"/>
      <c r="AQ6054"/>
      <c r="AR6054"/>
      <c r="AS6054"/>
      <c r="AT6054"/>
      <c r="AU6054"/>
      <c r="AV6054"/>
      <c r="AW6054"/>
      <c r="AX6054"/>
      <c r="AY6054"/>
      <c r="AZ6054"/>
      <c r="BA6054"/>
      <c r="BB6054"/>
      <c r="BC6054"/>
      <c r="BD6054"/>
      <c r="BE6054"/>
      <c r="BF6054"/>
      <c r="BG6054"/>
      <c r="BH6054"/>
      <c r="BI6054"/>
      <c r="BJ6054"/>
      <c r="BK6054"/>
      <c r="BL6054"/>
      <c r="BM6054"/>
      <c r="BN6054"/>
      <c r="BO6054"/>
      <c r="BP6054"/>
      <c r="BQ6054"/>
      <c r="BR6054"/>
      <c r="BS6054"/>
      <c r="BT6054"/>
      <c r="BU6054"/>
      <c r="BV6054"/>
      <c r="BW6054"/>
      <c r="BX6054"/>
      <c r="BY6054"/>
      <c r="BZ6054"/>
      <c r="CA6054"/>
      <c r="CB6054"/>
      <c r="CC6054"/>
      <c r="CD6054"/>
      <c r="CE6054"/>
      <c r="CF6054"/>
      <c r="CG6054"/>
      <c r="CH6054"/>
      <c r="CI6054"/>
      <c r="CJ6054"/>
      <c r="CK6054"/>
      <c r="CL6054"/>
      <c r="CM6054"/>
      <c r="CN6054"/>
      <c r="CO6054"/>
      <c r="CP6054"/>
      <c r="CQ6054"/>
      <c r="CR6054"/>
      <c r="CS6054"/>
      <c r="CT6054"/>
      <c r="CU6054"/>
      <c r="CV6054"/>
    </row>
    <row r="6055" spans="10:100" x14ac:dyDescent="0.25">
      <c r="J6055"/>
      <c r="K6055"/>
      <c r="L6055"/>
      <c r="M6055"/>
      <c r="N6055"/>
      <c r="O6055"/>
      <c r="P6055"/>
      <c r="Q6055"/>
      <c r="R6055"/>
      <c r="S6055"/>
      <c r="T6055"/>
      <c r="U6055"/>
      <c r="V6055"/>
      <c r="W6055"/>
      <c r="X6055"/>
      <c r="Y6055"/>
      <c r="Z6055"/>
      <c r="AA6055"/>
      <c r="AB6055"/>
      <c r="AC6055"/>
      <c r="AD6055"/>
      <c r="AE6055"/>
      <c r="AF6055"/>
      <c r="AG6055"/>
      <c r="AH6055"/>
      <c r="AI6055"/>
      <c r="AJ6055"/>
      <c r="AK6055"/>
      <c r="AL6055"/>
      <c r="AM6055"/>
      <c r="AN6055"/>
      <c r="AO6055"/>
      <c r="AP6055"/>
      <c r="AQ6055"/>
      <c r="AR6055"/>
      <c r="AS6055"/>
      <c r="AT6055"/>
      <c r="AU6055"/>
      <c r="AV6055"/>
      <c r="AW6055"/>
      <c r="AX6055"/>
      <c r="AY6055"/>
      <c r="AZ6055"/>
      <c r="BA6055"/>
      <c r="BB6055"/>
      <c r="BC6055"/>
      <c r="BD6055"/>
      <c r="BE6055"/>
      <c r="BF6055"/>
      <c r="BG6055"/>
      <c r="BH6055"/>
      <c r="BI6055"/>
      <c r="BJ6055"/>
      <c r="BK6055"/>
      <c r="BL6055"/>
      <c r="BM6055"/>
      <c r="BN6055"/>
      <c r="BO6055"/>
      <c r="BP6055"/>
      <c r="BQ6055"/>
      <c r="BR6055"/>
      <c r="BS6055"/>
      <c r="BT6055"/>
      <c r="BU6055"/>
      <c r="BV6055"/>
      <c r="BW6055"/>
      <c r="BX6055"/>
      <c r="BY6055"/>
      <c r="BZ6055"/>
      <c r="CA6055"/>
      <c r="CB6055"/>
      <c r="CC6055"/>
      <c r="CD6055"/>
      <c r="CE6055"/>
      <c r="CF6055"/>
      <c r="CG6055"/>
      <c r="CH6055"/>
      <c r="CI6055"/>
      <c r="CJ6055"/>
      <c r="CK6055"/>
      <c r="CL6055"/>
      <c r="CM6055"/>
      <c r="CN6055"/>
      <c r="CO6055"/>
      <c r="CP6055"/>
      <c r="CQ6055"/>
      <c r="CR6055"/>
      <c r="CS6055"/>
      <c r="CT6055"/>
      <c r="CU6055"/>
      <c r="CV6055"/>
    </row>
    <row r="6056" spans="10:100" x14ac:dyDescent="0.25">
      <c r="J6056"/>
      <c r="K6056"/>
      <c r="L6056"/>
      <c r="M6056"/>
      <c r="N6056"/>
      <c r="O6056"/>
      <c r="P6056"/>
      <c r="Q6056"/>
      <c r="R6056"/>
      <c r="S6056"/>
      <c r="T6056"/>
      <c r="U6056"/>
      <c r="V6056"/>
      <c r="W6056"/>
      <c r="X6056"/>
      <c r="Y6056"/>
      <c r="Z6056"/>
      <c r="AA6056"/>
      <c r="AB6056"/>
      <c r="AC6056"/>
      <c r="AD6056"/>
      <c r="AE6056"/>
      <c r="AF6056"/>
      <c r="AG6056"/>
      <c r="AH6056"/>
      <c r="AI6056"/>
      <c r="AJ6056"/>
      <c r="AK6056"/>
      <c r="AL6056"/>
      <c r="AM6056"/>
      <c r="AN6056"/>
      <c r="AO6056"/>
      <c r="AP6056"/>
      <c r="AQ6056"/>
      <c r="AR6056"/>
      <c r="AS6056"/>
      <c r="AT6056"/>
      <c r="AU6056"/>
      <c r="AV6056"/>
      <c r="AW6056"/>
      <c r="AX6056"/>
      <c r="AY6056"/>
      <c r="AZ6056"/>
      <c r="BA6056"/>
      <c r="BB6056"/>
      <c r="BC6056"/>
      <c r="BD6056"/>
      <c r="BE6056"/>
      <c r="BF6056"/>
      <c r="BG6056"/>
      <c r="BH6056"/>
      <c r="BI6056"/>
      <c r="BJ6056"/>
      <c r="BK6056"/>
      <c r="BL6056"/>
      <c r="BM6056"/>
      <c r="BN6056"/>
      <c r="BO6056"/>
      <c r="BP6056"/>
      <c r="BQ6056"/>
      <c r="BR6056"/>
      <c r="BS6056"/>
      <c r="BT6056"/>
      <c r="BU6056"/>
      <c r="BV6056"/>
      <c r="BW6056"/>
      <c r="BX6056"/>
      <c r="BY6056"/>
      <c r="BZ6056"/>
      <c r="CA6056"/>
      <c r="CB6056"/>
      <c r="CC6056"/>
      <c r="CD6056"/>
      <c r="CE6056"/>
      <c r="CF6056"/>
      <c r="CG6056"/>
      <c r="CH6056"/>
      <c r="CI6056"/>
      <c r="CJ6056"/>
      <c r="CK6056"/>
      <c r="CL6056"/>
      <c r="CM6056"/>
      <c r="CN6056"/>
      <c r="CO6056"/>
      <c r="CP6056"/>
      <c r="CQ6056"/>
      <c r="CR6056"/>
      <c r="CS6056"/>
      <c r="CT6056"/>
      <c r="CU6056"/>
      <c r="CV6056"/>
    </row>
    <row r="6057" spans="10:100" x14ac:dyDescent="0.25">
      <c r="J6057"/>
      <c r="K6057"/>
      <c r="L6057"/>
      <c r="M6057"/>
      <c r="N6057"/>
      <c r="O6057"/>
      <c r="P6057"/>
      <c r="Q6057"/>
      <c r="R6057"/>
      <c r="S6057"/>
      <c r="T6057"/>
      <c r="U6057"/>
      <c r="V6057"/>
      <c r="W6057"/>
      <c r="X6057"/>
      <c r="Y6057"/>
      <c r="Z6057"/>
      <c r="AA6057"/>
      <c r="AB6057"/>
      <c r="AC6057"/>
      <c r="AD6057"/>
      <c r="AE6057"/>
      <c r="AF6057"/>
      <c r="AG6057"/>
      <c r="AH6057"/>
      <c r="AI6057"/>
      <c r="AJ6057"/>
      <c r="AK6057"/>
      <c r="AL6057"/>
      <c r="AM6057"/>
      <c r="AN6057"/>
      <c r="AO6057"/>
      <c r="AP6057"/>
      <c r="AQ6057"/>
      <c r="AR6057"/>
      <c r="AS6057"/>
      <c r="AT6057"/>
      <c r="AU6057"/>
      <c r="AV6057"/>
      <c r="AW6057"/>
      <c r="AX6057"/>
      <c r="AY6057"/>
      <c r="AZ6057"/>
      <c r="BA6057"/>
      <c r="BB6057"/>
      <c r="BC6057"/>
      <c r="BD6057"/>
      <c r="BE6057"/>
      <c r="BF6057"/>
      <c r="BG6057"/>
      <c r="BH6057"/>
      <c r="BI6057"/>
      <c r="BJ6057"/>
      <c r="BK6057"/>
      <c r="BL6057"/>
      <c r="BM6057"/>
      <c r="BN6057"/>
      <c r="BO6057"/>
      <c r="BP6057"/>
      <c r="BQ6057"/>
      <c r="BR6057"/>
      <c r="BS6057"/>
      <c r="BT6057"/>
      <c r="BU6057"/>
      <c r="BV6057"/>
      <c r="BW6057"/>
      <c r="BX6057"/>
      <c r="BY6057"/>
      <c r="BZ6057"/>
      <c r="CA6057"/>
      <c r="CB6057"/>
      <c r="CC6057"/>
      <c r="CD6057"/>
      <c r="CE6057"/>
      <c r="CF6057"/>
      <c r="CG6057"/>
      <c r="CH6057"/>
      <c r="CI6057"/>
      <c r="CJ6057"/>
      <c r="CK6057"/>
      <c r="CL6057"/>
      <c r="CM6057"/>
      <c r="CN6057"/>
      <c r="CO6057"/>
      <c r="CP6057"/>
      <c r="CQ6057"/>
      <c r="CR6057"/>
      <c r="CS6057"/>
      <c r="CT6057"/>
      <c r="CU6057"/>
      <c r="CV6057"/>
    </row>
    <row r="6058" spans="10:100" x14ac:dyDescent="0.25">
      <c r="J6058"/>
      <c r="K6058"/>
      <c r="L6058"/>
      <c r="M6058"/>
      <c r="N6058"/>
      <c r="O6058"/>
      <c r="P6058"/>
      <c r="Q6058"/>
      <c r="R6058"/>
      <c r="S6058"/>
      <c r="T6058"/>
      <c r="U6058"/>
      <c r="V6058"/>
      <c r="W6058"/>
      <c r="X6058"/>
      <c r="Y6058"/>
      <c r="Z6058"/>
      <c r="AA6058"/>
      <c r="AB6058"/>
      <c r="AC6058"/>
      <c r="AD6058"/>
      <c r="AE6058"/>
      <c r="AF6058"/>
      <c r="AG6058"/>
      <c r="AH6058"/>
      <c r="AI6058"/>
      <c r="AJ6058"/>
      <c r="AK6058"/>
      <c r="AL6058"/>
      <c r="AM6058"/>
      <c r="AN6058"/>
      <c r="AO6058"/>
      <c r="AP6058"/>
      <c r="AQ6058"/>
      <c r="AR6058"/>
      <c r="AS6058"/>
      <c r="AT6058"/>
      <c r="AU6058"/>
      <c r="AV6058"/>
      <c r="AW6058"/>
      <c r="AX6058"/>
      <c r="AY6058"/>
      <c r="AZ6058"/>
      <c r="BA6058"/>
      <c r="BB6058"/>
      <c r="BC6058"/>
      <c r="BD6058"/>
      <c r="BE6058"/>
      <c r="BF6058"/>
      <c r="BG6058"/>
      <c r="BH6058"/>
      <c r="BI6058"/>
      <c r="BJ6058"/>
      <c r="BK6058"/>
      <c r="BL6058"/>
      <c r="BM6058"/>
      <c r="BN6058"/>
      <c r="BO6058"/>
      <c r="BP6058"/>
      <c r="BQ6058"/>
      <c r="BR6058"/>
      <c r="BS6058"/>
      <c r="BT6058"/>
      <c r="BU6058"/>
      <c r="BV6058"/>
      <c r="BW6058"/>
      <c r="BX6058"/>
      <c r="BY6058"/>
      <c r="BZ6058"/>
      <c r="CA6058"/>
      <c r="CB6058"/>
      <c r="CC6058"/>
      <c r="CD6058"/>
      <c r="CE6058"/>
      <c r="CF6058"/>
      <c r="CG6058"/>
      <c r="CH6058"/>
      <c r="CI6058"/>
      <c r="CJ6058"/>
      <c r="CK6058"/>
      <c r="CL6058"/>
      <c r="CM6058"/>
      <c r="CN6058"/>
      <c r="CO6058"/>
      <c r="CP6058"/>
      <c r="CQ6058"/>
      <c r="CR6058"/>
      <c r="CS6058"/>
      <c r="CT6058"/>
      <c r="CU6058"/>
      <c r="CV6058"/>
    </row>
    <row r="6059" spans="10:100" x14ac:dyDescent="0.25">
      <c r="J6059"/>
      <c r="K6059"/>
      <c r="L6059"/>
      <c r="M6059"/>
      <c r="N6059"/>
      <c r="O6059"/>
      <c r="P6059"/>
      <c r="Q6059"/>
      <c r="R6059"/>
      <c r="S6059"/>
      <c r="T6059"/>
      <c r="U6059"/>
      <c r="V6059"/>
      <c r="W6059"/>
      <c r="X6059"/>
      <c r="Y6059"/>
      <c r="Z6059"/>
      <c r="AA6059"/>
      <c r="AB6059"/>
      <c r="AC6059"/>
      <c r="AD6059"/>
      <c r="AE6059"/>
      <c r="AF6059"/>
      <c r="AG6059"/>
      <c r="AH6059"/>
      <c r="AI6059"/>
      <c r="AJ6059"/>
      <c r="AK6059"/>
      <c r="AL6059"/>
      <c r="AM6059"/>
      <c r="AN6059"/>
      <c r="AO6059"/>
      <c r="AP6059"/>
      <c r="AQ6059"/>
      <c r="AR6059"/>
      <c r="AS6059"/>
      <c r="AT6059"/>
      <c r="AU6059"/>
      <c r="AV6059"/>
      <c r="AW6059"/>
      <c r="AX6059"/>
      <c r="AY6059"/>
      <c r="AZ6059"/>
      <c r="BA6059"/>
      <c r="BB6059"/>
      <c r="BC6059"/>
      <c r="BD6059"/>
      <c r="BE6059"/>
      <c r="BF6059"/>
      <c r="BG6059"/>
      <c r="BH6059"/>
      <c r="BI6059"/>
      <c r="BJ6059"/>
      <c r="BK6059"/>
      <c r="BL6059"/>
      <c r="BM6059"/>
      <c r="BN6059"/>
      <c r="BO6059"/>
      <c r="BP6059"/>
      <c r="BQ6059"/>
      <c r="BR6059"/>
      <c r="BS6059"/>
      <c r="BT6059"/>
      <c r="BU6059"/>
      <c r="BV6059"/>
      <c r="BW6059"/>
      <c r="BX6059"/>
      <c r="BY6059"/>
      <c r="BZ6059"/>
      <c r="CA6059"/>
      <c r="CB6059"/>
      <c r="CC6059"/>
      <c r="CD6059"/>
      <c r="CE6059"/>
      <c r="CF6059"/>
      <c r="CG6059"/>
      <c r="CH6059"/>
      <c r="CI6059"/>
      <c r="CJ6059"/>
      <c r="CK6059"/>
      <c r="CL6059"/>
      <c r="CM6059"/>
      <c r="CN6059"/>
      <c r="CO6059"/>
      <c r="CP6059"/>
      <c r="CQ6059"/>
      <c r="CR6059"/>
      <c r="CS6059"/>
      <c r="CT6059"/>
      <c r="CU6059"/>
      <c r="CV6059"/>
    </row>
    <row r="6060" spans="10:100" x14ac:dyDescent="0.25">
      <c r="J6060"/>
      <c r="K6060"/>
      <c r="L6060"/>
      <c r="M6060"/>
      <c r="N6060"/>
      <c r="O6060"/>
      <c r="P6060"/>
      <c r="Q6060"/>
      <c r="R6060"/>
      <c r="S6060"/>
      <c r="T6060"/>
      <c r="U6060"/>
      <c r="V6060"/>
      <c r="W6060"/>
      <c r="X6060"/>
      <c r="Y6060"/>
      <c r="Z6060"/>
      <c r="AA6060"/>
      <c r="AB6060"/>
      <c r="AC6060"/>
      <c r="AD6060"/>
      <c r="AE6060"/>
      <c r="AF6060"/>
      <c r="AG6060"/>
      <c r="AH6060"/>
      <c r="AI6060"/>
      <c r="AJ6060"/>
      <c r="AK6060"/>
      <c r="AL6060"/>
      <c r="AM6060"/>
      <c r="AN6060"/>
      <c r="AO6060"/>
      <c r="AP6060"/>
      <c r="AQ6060"/>
      <c r="AR6060"/>
      <c r="AS6060"/>
      <c r="AT6060"/>
      <c r="AU6060"/>
      <c r="AV6060"/>
      <c r="AW6060"/>
      <c r="AX6060"/>
      <c r="AY6060"/>
      <c r="AZ6060"/>
      <c r="BA6060"/>
      <c r="BB6060"/>
      <c r="BC6060"/>
      <c r="BD6060"/>
      <c r="BE6060"/>
      <c r="BF6060"/>
      <c r="BG6060"/>
      <c r="BH6060"/>
      <c r="BI6060"/>
      <c r="BJ6060"/>
      <c r="BK6060"/>
      <c r="BL6060"/>
      <c r="BM6060"/>
      <c r="BN6060"/>
      <c r="BO6060"/>
      <c r="BP6060"/>
      <c r="BQ6060"/>
      <c r="BR6060"/>
      <c r="BS6060"/>
      <c r="BT6060"/>
      <c r="BU6060"/>
      <c r="BV6060"/>
      <c r="BW6060"/>
      <c r="BX6060"/>
      <c r="BY6060"/>
      <c r="BZ6060"/>
      <c r="CA6060"/>
      <c r="CB6060"/>
      <c r="CC6060"/>
      <c r="CD6060"/>
      <c r="CE6060"/>
      <c r="CF6060"/>
      <c r="CG6060"/>
      <c r="CH6060"/>
      <c r="CI6060"/>
      <c r="CJ6060"/>
      <c r="CK6060"/>
      <c r="CL6060"/>
      <c r="CM6060"/>
      <c r="CN6060"/>
      <c r="CO6060"/>
      <c r="CP6060"/>
      <c r="CQ6060"/>
      <c r="CR6060"/>
      <c r="CS6060"/>
      <c r="CT6060"/>
      <c r="CU6060"/>
      <c r="CV6060"/>
    </row>
    <row r="6061" spans="10:100" x14ac:dyDescent="0.25">
      <c r="J6061"/>
      <c r="K6061"/>
      <c r="L6061"/>
      <c r="M6061"/>
      <c r="N6061"/>
      <c r="O6061"/>
      <c r="P6061"/>
      <c r="Q6061"/>
      <c r="R6061"/>
      <c r="S6061"/>
      <c r="T6061"/>
      <c r="U6061"/>
      <c r="V6061"/>
      <c r="W6061"/>
      <c r="X6061"/>
      <c r="Y6061"/>
      <c r="Z6061"/>
      <c r="AA6061"/>
      <c r="AB6061"/>
      <c r="AC6061"/>
      <c r="AD6061"/>
      <c r="AE6061"/>
      <c r="AF6061"/>
      <c r="AG6061"/>
      <c r="AH6061"/>
      <c r="AI6061"/>
      <c r="AJ6061"/>
      <c r="AK6061"/>
      <c r="AL6061"/>
      <c r="AM6061"/>
      <c r="AN6061"/>
      <c r="AO6061"/>
      <c r="AP6061"/>
      <c r="AQ6061"/>
      <c r="AR6061"/>
      <c r="AS6061"/>
      <c r="AT6061"/>
      <c r="AU6061"/>
      <c r="AV6061"/>
      <c r="AW6061"/>
      <c r="AX6061"/>
      <c r="AY6061"/>
      <c r="AZ6061"/>
      <c r="BA6061"/>
      <c r="BB6061"/>
      <c r="BC6061"/>
      <c r="BD6061"/>
      <c r="BE6061"/>
      <c r="BF6061"/>
      <c r="BG6061"/>
      <c r="BH6061"/>
      <c r="BI6061"/>
      <c r="BJ6061"/>
      <c r="BK6061"/>
      <c r="BL6061"/>
      <c r="BM6061"/>
      <c r="BN6061"/>
      <c r="BO6061"/>
      <c r="BP6061"/>
      <c r="BQ6061"/>
      <c r="BR6061"/>
      <c r="BS6061"/>
      <c r="BT6061"/>
      <c r="BU6061"/>
      <c r="BV6061"/>
      <c r="BW6061"/>
      <c r="BX6061"/>
      <c r="BY6061"/>
      <c r="BZ6061"/>
      <c r="CA6061"/>
      <c r="CB6061"/>
      <c r="CC6061"/>
      <c r="CD6061"/>
      <c r="CE6061"/>
      <c r="CF6061"/>
      <c r="CG6061"/>
      <c r="CH6061"/>
      <c r="CI6061"/>
      <c r="CJ6061"/>
      <c r="CK6061"/>
      <c r="CL6061"/>
      <c r="CM6061"/>
      <c r="CN6061"/>
      <c r="CO6061"/>
      <c r="CP6061"/>
      <c r="CQ6061"/>
      <c r="CR6061"/>
      <c r="CS6061"/>
      <c r="CT6061"/>
      <c r="CU6061"/>
      <c r="CV6061"/>
    </row>
    <row r="6062" spans="10:100" x14ac:dyDescent="0.25">
      <c r="J6062"/>
      <c r="K6062"/>
      <c r="L6062"/>
      <c r="M6062"/>
      <c r="N6062"/>
      <c r="O6062"/>
      <c r="P6062"/>
      <c r="Q6062"/>
      <c r="R6062"/>
      <c r="S6062"/>
      <c r="T6062"/>
      <c r="U6062"/>
      <c r="V6062"/>
      <c r="W6062"/>
      <c r="X6062"/>
      <c r="Y6062"/>
      <c r="Z6062"/>
      <c r="AA6062"/>
      <c r="AB6062"/>
      <c r="AC6062"/>
      <c r="AD6062"/>
      <c r="AE6062"/>
      <c r="AF6062"/>
      <c r="AG6062"/>
      <c r="AH6062"/>
      <c r="AI6062"/>
      <c r="AJ6062"/>
      <c r="AK6062"/>
      <c r="AL6062"/>
      <c r="AM6062"/>
      <c r="AN6062"/>
      <c r="AO6062"/>
      <c r="AP6062"/>
      <c r="AQ6062"/>
      <c r="AR6062"/>
      <c r="AS6062"/>
      <c r="AT6062"/>
      <c r="AU6062"/>
      <c r="AV6062"/>
      <c r="AW6062"/>
      <c r="AX6062"/>
      <c r="AY6062"/>
      <c r="AZ6062"/>
      <c r="BA6062"/>
      <c r="BB6062"/>
      <c r="BC6062"/>
      <c r="BD6062"/>
      <c r="BE6062"/>
      <c r="BF6062"/>
      <c r="BG6062"/>
      <c r="BH6062"/>
      <c r="BI6062"/>
      <c r="BJ6062"/>
      <c r="BK6062"/>
      <c r="BL6062"/>
      <c r="BM6062"/>
      <c r="BN6062"/>
      <c r="BO6062"/>
      <c r="BP6062"/>
      <c r="BQ6062"/>
      <c r="BR6062"/>
      <c r="BS6062"/>
      <c r="BT6062"/>
      <c r="BU6062"/>
      <c r="BV6062"/>
      <c r="BW6062"/>
      <c r="BX6062"/>
      <c r="BY6062"/>
      <c r="BZ6062"/>
      <c r="CA6062"/>
      <c r="CB6062"/>
      <c r="CC6062"/>
      <c r="CD6062"/>
      <c r="CE6062"/>
      <c r="CF6062"/>
      <c r="CG6062"/>
      <c r="CH6062"/>
      <c r="CI6062"/>
      <c r="CJ6062"/>
      <c r="CK6062"/>
      <c r="CL6062"/>
      <c r="CM6062"/>
      <c r="CN6062"/>
      <c r="CO6062"/>
      <c r="CP6062"/>
      <c r="CQ6062"/>
      <c r="CR6062"/>
      <c r="CS6062"/>
      <c r="CT6062"/>
      <c r="CU6062"/>
      <c r="CV6062"/>
    </row>
    <row r="6063" spans="10:100" x14ac:dyDescent="0.25">
      <c r="J6063"/>
      <c r="K6063"/>
      <c r="L6063"/>
      <c r="M6063"/>
      <c r="N6063"/>
      <c r="O6063"/>
      <c r="P6063"/>
      <c r="Q6063"/>
      <c r="R6063"/>
      <c r="S6063"/>
      <c r="T6063"/>
      <c r="U6063"/>
      <c r="V6063"/>
      <c r="W6063"/>
      <c r="X6063"/>
      <c r="Y6063"/>
      <c r="Z6063"/>
      <c r="AA6063"/>
      <c r="AB6063"/>
      <c r="AC6063"/>
      <c r="AD6063"/>
      <c r="AE6063"/>
      <c r="AF6063"/>
      <c r="AG6063"/>
      <c r="AH6063"/>
      <c r="AI6063"/>
      <c r="AJ6063"/>
      <c r="AK6063"/>
      <c r="AL6063"/>
      <c r="AM6063"/>
      <c r="AN6063"/>
      <c r="AO6063"/>
      <c r="AP6063"/>
      <c r="AQ6063"/>
      <c r="AR6063"/>
      <c r="AS6063"/>
      <c r="AT6063"/>
      <c r="AU6063"/>
      <c r="AV6063"/>
      <c r="AW6063"/>
      <c r="AX6063"/>
      <c r="AY6063"/>
      <c r="AZ6063"/>
      <c r="BA6063"/>
      <c r="BB6063"/>
      <c r="BC6063"/>
      <c r="BD6063"/>
      <c r="BE6063"/>
      <c r="BF6063"/>
      <c r="BG6063"/>
      <c r="BH6063"/>
      <c r="BI6063"/>
      <c r="BJ6063"/>
      <c r="BK6063"/>
      <c r="BL6063"/>
      <c r="BM6063"/>
      <c r="BN6063"/>
      <c r="BO6063"/>
      <c r="BP6063"/>
      <c r="BQ6063"/>
      <c r="BR6063"/>
      <c r="BS6063"/>
      <c r="BT6063"/>
      <c r="BU6063"/>
      <c r="BV6063"/>
      <c r="BW6063"/>
      <c r="BX6063"/>
      <c r="BY6063"/>
      <c r="BZ6063"/>
      <c r="CA6063"/>
      <c r="CB6063"/>
      <c r="CC6063"/>
      <c r="CD6063"/>
      <c r="CE6063"/>
      <c r="CF6063"/>
      <c r="CG6063"/>
      <c r="CH6063"/>
      <c r="CI6063"/>
      <c r="CJ6063"/>
      <c r="CK6063"/>
      <c r="CL6063"/>
      <c r="CM6063"/>
      <c r="CN6063"/>
      <c r="CO6063"/>
      <c r="CP6063"/>
      <c r="CQ6063"/>
      <c r="CR6063"/>
      <c r="CS6063"/>
      <c r="CT6063"/>
      <c r="CU6063"/>
      <c r="CV6063"/>
    </row>
    <row r="6064" spans="10:100" x14ac:dyDescent="0.25">
      <c r="J6064"/>
      <c r="K6064"/>
      <c r="L6064"/>
      <c r="M6064"/>
      <c r="N6064"/>
      <c r="O6064"/>
      <c r="P6064"/>
      <c r="Q6064"/>
      <c r="R6064"/>
      <c r="S6064"/>
      <c r="T6064"/>
      <c r="U6064"/>
      <c r="V6064"/>
      <c r="W6064"/>
      <c r="X6064"/>
      <c r="Y6064"/>
      <c r="Z6064"/>
      <c r="AA6064"/>
      <c r="AB6064"/>
      <c r="AC6064"/>
      <c r="AD6064"/>
      <c r="AE6064"/>
      <c r="AF6064"/>
      <c r="AG6064"/>
      <c r="AH6064"/>
      <c r="AI6064"/>
      <c r="AJ6064"/>
      <c r="AK6064"/>
      <c r="AL6064"/>
      <c r="AM6064"/>
      <c r="AN6064"/>
      <c r="AO6064"/>
      <c r="AP6064"/>
      <c r="AQ6064"/>
      <c r="AR6064"/>
      <c r="AS6064"/>
      <c r="AT6064"/>
      <c r="AU6064"/>
      <c r="AV6064"/>
      <c r="AW6064"/>
      <c r="AX6064"/>
      <c r="AY6064"/>
      <c r="AZ6064"/>
      <c r="BA6064"/>
      <c r="BB6064"/>
      <c r="BC6064"/>
      <c r="BD6064"/>
      <c r="BE6064"/>
      <c r="BF6064"/>
      <c r="BG6064"/>
      <c r="BH6064"/>
      <c r="BI6064"/>
      <c r="BJ6064"/>
      <c r="BK6064"/>
      <c r="BL6064"/>
      <c r="BM6064"/>
      <c r="BN6064"/>
      <c r="BO6064"/>
      <c r="BP6064"/>
      <c r="BQ6064"/>
      <c r="BR6064"/>
      <c r="BS6064"/>
      <c r="BT6064"/>
      <c r="BU6064"/>
      <c r="BV6064"/>
      <c r="BW6064"/>
      <c r="BX6064"/>
      <c r="BY6064"/>
      <c r="BZ6064"/>
      <c r="CA6064"/>
      <c r="CB6064"/>
      <c r="CC6064"/>
      <c r="CD6064"/>
      <c r="CE6064"/>
      <c r="CF6064"/>
      <c r="CG6064"/>
      <c r="CH6064"/>
      <c r="CI6064"/>
      <c r="CJ6064"/>
      <c r="CK6064"/>
      <c r="CL6064"/>
      <c r="CM6064"/>
      <c r="CN6064"/>
      <c r="CO6064"/>
      <c r="CP6064"/>
      <c r="CQ6064"/>
      <c r="CR6064"/>
      <c r="CS6064"/>
      <c r="CT6064"/>
      <c r="CU6064"/>
      <c r="CV6064"/>
    </row>
    <row r="6065" spans="10:100" x14ac:dyDescent="0.25">
      <c r="J6065"/>
      <c r="K6065"/>
      <c r="L6065"/>
      <c r="M6065"/>
      <c r="N6065"/>
      <c r="O6065"/>
      <c r="P6065"/>
      <c r="Q6065"/>
      <c r="R6065"/>
      <c r="S6065"/>
      <c r="T6065"/>
      <c r="U6065"/>
      <c r="V6065"/>
      <c r="W6065"/>
      <c r="X6065"/>
      <c r="Y6065"/>
      <c r="Z6065"/>
      <c r="AA6065"/>
      <c r="AB6065"/>
      <c r="AC6065"/>
      <c r="AD6065"/>
      <c r="AE6065"/>
      <c r="AF6065"/>
      <c r="AG6065"/>
      <c r="AH6065"/>
      <c r="AI6065"/>
      <c r="AJ6065"/>
      <c r="AK6065"/>
      <c r="AL6065"/>
      <c r="AM6065"/>
      <c r="AN6065"/>
      <c r="AO6065"/>
      <c r="AP6065"/>
      <c r="AQ6065"/>
      <c r="AR6065"/>
      <c r="AS6065"/>
      <c r="AT6065"/>
      <c r="AU6065"/>
      <c r="AV6065"/>
      <c r="AW6065"/>
      <c r="AX6065"/>
      <c r="AY6065"/>
      <c r="AZ6065"/>
      <c r="BA6065"/>
      <c r="BB6065"/>
      <c r="BC6065"/>
      <c r="BD6065"/>
      <c r="BE6065"/>
      <c r="BF6065"/>
      <c r="BG6065"/>
      <c r="BH6065"/>
      <c r="BI6065"/>
      <c r="BJ6065"/>
      <c r="BK6065"/>
      <c r="BL6065"/>
      <c r="BM6065"/>
      <c r="BN6065"/>
      <c r="BO6065"/>
      <c r="BP6065"/>
      <c r="BQ6065"/>
      <c r="BR6065"/>
      <c r="BS6065"/>
      <c r="BT6065"/>
      <c r="BU6065"/>
      <c r="BV6065"/>
      <c r="BW6065"/>
      <c r="BX6065"/>
      <c r="BY6065"/>
      <c r="BZ6065"/>
      <c r="CA6065"/>
      <c r="CB6065"/>
      <c r="CC6065"/>
      <c r="CD6065"/>
      <c r="CE6065"/>
      <c r="CF6065"/>
      <c r="CG6065"/>
      <c r="CH6065"/>
      <c r="CI6065"/>
      <c r="CJ6065"/>
      <c r="CK6065"/>
      <c r="CL6065"/>
      <c r="CM6065"/>
      <c r="CN6065"/>
      <c r="CO6065"/>
      <c r="CP6065"/>
      <c r="CQ6065"/>
      <c r="CR6065"/>
      <c r="CS6065"/>
      <c r="CT6065"/>
      <c r="CU6065"/>
      <c r="CV6065"/>
    </row>
    <row r="6066" spans="10:100" x14ac:dyDescent="0.25">
      <c r="J6066"/>
      <c r="K6066"/>
      <c r="L6066"/>
      <c r="M6066"/>
      <c r="N6066"/>
      <c r="O6066"/>
      <c r="P6066"/>
      <c r="Q6066"/>
      <c r="R6066"/>
      <c r="S6066"/>
      <c r="T6066"/>
      <c r="U6066"/>
      <c r="V6066"/>
      <c r="W6066"/>
      <c r="X6066"/>
      <c r="Y6066"/>
      <c r="Z6066"/>
      <c r="AA6066"/>
      <c r="AB6066"/>
      <c r="AC6066"/>
      <c r="AD6066"/>
      <c r="AE6066"/>
      <c r="AF6066"/>
      <c r="AG6066"/>
      <c r="AH6066"/>
      <c r="AI6066"/>
      <c r="AJ6066"/>
      <c r="AK6066"/>
      <c r="AL6066"/>
      <c r="AM6066"/>
      <c r="AN6066"/>
      <c r="AO6066"/>
      <c r="AP6066"/>
      <c r="AQ6066"/>
      <c r="AR6066"/>
      <c r="AS6066"/>
      <c r="AT6066"/>
      <c r="AU6066"/>
      <c r="AV6066"/>
      <c r="AW6066"/>
      <c r="AX6066"/>
      <c r="AY6066"/>
      <c r="AZ6066"/>
      <c r="BA6066"/>
      <c r="BB6066"/>
      <c r="BC6066"/>
      <c r="BD6066"/>
      <c r="BE6066"/>
      <c r="BF6066"/>
      <c r="BG6066"/>
      <c r="BH6066"/>
      <c r="BI6066"/>
      <c r="BJ6066"/>
      <c r="BK6066"/>
      <c r="BL6066"/>
      <c r="BM6066"/>
      <c r="BN6066"/>
      <c r="BO6066"/>
      <c r="BP6066"/>
      <c r="BQ6066"/>
      <c r="BR6066"/>
      <c r="BS6066"/>
      <c r="BT6066"/>
      <c r="BU6066"/>
      <c r="BV6066"/>
      <c r="BW6066"/>
      <c r="BX6066"/>
      <c r="BY6066"/>
      <c r="BZ6066"/>
      <c r="CA6066"/>
      <c r="CB6066"/>
      <c r="CC6066"/>
      <c r="CD6066"/>
      <c r="CE6066"/>
      <c r="CF6066"/>
      <c r="CG6066"/>
      <c r="CH6066"/>
      <c r="CI6066"/>
      <c r="CJ6066"/>
      <c r="CK6066"/>
      <c r="CL6066"/>
      <c r="CM6066"/>
      <c r="CN6066"/>
      <c r="CO6066"/>
      <c r="CP6066"/>
      <c r="CQ6066"/>
      <c r="CR6066"/>
      <c r="CS6066"/>
      <c r="CT6066"/>
      <c r="CU6066"/>
      <c r="CV6066"/>
    </row>
    <row r="6067" spans="10:100" x14ac:dyDescent="0.25">
      <c r="J6067"/>
      <c r="K6067"/>
      <c r="L6067"/>
      <c r="M6067"/>
      <c r="N6067"/>
      <c r="O6067"/>
      <c r="P6067"/>
      <c r="Q6067"/>
      <c r="R6067"/>
      <c r="S6067"/>
      <c r="T6067"/>
      <c r="U6067"/>
      <c r="V6067"/>
      <c r="W6067"/>
      <c r="X6067"/>
      <c r="Y6067"/>
      <c r="Z6067"/>
      <c r="AA6067"/>
      <c r="AB6067"/>
      <c r="AC6067"/>
      <c r="AD6067"/>
      <c r="AE6067"/>
      <c r="AF6067"/>
      <c r="AG6067"/>
      <c r="AH6067"/>
      <c r="AI6067"/>
      <c r="AJ6067"/>
      <c r="AK6067"/>
      <c r="AL6067"/>
      <c r="AM6067"/>
      <c r="AN6067"/>
      <c r="AO6067"/>
      <c r="AP6067"/>
      <c r="AQ6067"/>
      <c r="AR6067"/>
      <c r="AS6067"/>
      <c r="AT6067"/>
      <c r="AU6067"/>
      <c r="AV6067"/>
      <c r="AW6067"/>
      <c r="AX6067"/>
      <c r="AY6067"/>
      <c r="AZ6067"/>
      <c r="BA6067"/>
      <c r="BB6067"/>
      <c r="BC6067"/>
      <c r="BD6067"/>
      <c r="BE6067"/>
      <c r="BF6067"/>
      <c r="BG6067"/>
      <c r="BH6067"/>
      <c r="BI6067"/>
      <c r="BJ6067"/>
      <c r="BK6067"/>
      <c r="BL6067"/>
      <c r="BM6067"/>
      <c r="BN6067"/>
      <c r="BO6067"/>
      <c r="BP6067"/>
      <c r="BQ6067"/>
      <c r="BR6067"/>
      <c r="BS6067"/>
      <c r="BT6067"/>
      <c r="BU6067"/>
      <c r="BV6067"/>
      <c r="BW6067"/>
      <c r="BX6067"/>
      <c r="BY6067"/>
      <c r="BZ6067"/>
      <c r="CA6067"/>
      <c r="CB6067"/>
      <c r="CC6067"/>
      <c r="CD6067"/>
      <c r="CE6067"/>
      <c r="CF6067"/>
      <c r="CG6067"/>
      <c r="CH6067"/>
      <c r="CI6067"/>
      <c r="CJ6067"/>
      <c r="CK6067"/>
      <c r="CL6067"/>
      <c r="CM6067"/>
      <c r="CN6067"/>
      <c r="CO6067"/>
      <c r="CP6067"/>
      <c r="CQ6067"/>
      <c r="CR6067"/>
      <c r="CS6067"/>
      <c r="CT6067"/>
      <c r="CU6067"/>
      <c r="CV6067"/>
    </row>
    <row r="6068" spans="10:100" x14ac:dyDescent="0.25">
      <c r="J6068"/>
      <c r="K6068"/>
      <c r="L6068"/>
      <c r="M6068"/>
      <c r="N6068"/>
      <c r="O6068"/>
      <c r="P6068"/>
      <c r="Q6068"/>
      <c r="R6068"/>
      <c r="S6068"/>
      <c r="T6068"/>
      <c r="U6068"/>
      <c r="V6068"/>
      <c r="W6068"/>
      <c r="X6068"/>
      <c r="Y6068"/>
      <c r="Z6068"/>
      <c r="AA6068"/>
      <c r="AB6068"/>
      <c r="AC6068"/>
      <c r="AD6068"/>
      <c r="AE6068"/>
      <c r="AF6068"/>
      <c r="AG6068"/>
      <c r="AH6068"/>
      <c r="AI6068"/>
      <c r="AJ6068"/>
      <c r="AK6068"/>
      <c r="AL6068"/>
      <c r="AM6068"/>
      <c r="AN6068"/>
      <c r="AO6068"/>
      <c r="AP6068"/>
      <c r="AQ6068"/>
      <c r="AR6068"/>
      <c r="AS6068"/>
      <c r="AT6068"/>
      <c r="AU6068"/>
      <c r="AV6068"/>
      <c r="AW6068"/>
      <c r="AX6068"/>
      <c r="AY6068"/>
      <c r="AZ6068"/>
      <c r="BA6068"/>
      <c r="BB6068"/>
      <c r="BC6068"/>
      <c r="BD6068"/>
      <c r="BE6068"/>
      <c r="BF6068"/>
      <c r="BG6068"/>
      <c r="BH6068"/>
      <c r="BI6068"/>
      <c r="BJ6068"/>
      <c r="BK6068"/>
      <c r="BL6068"/>
      <c r="BM6068"/>
      <c r="BN6068"/>
      <c r="BO6068"/>
      <c r="BP6068"/>
      <c r="BQ6068"/>
      <c r="BR6068"/>
      <c r="BS6068"/>
      <c r="BT6068"/>
      <c r="BU6068"/>
      <c r="BV6068"/>
      <c r="BW6068"/>
      <c r="BX6068"/>
      <c r="BY6068"/>
      <c r="BZ6068"/>
      <c r="CA6068"/>
      <c r="CB6068"/>
      <c r="CC6068"/>
      <c r="CD6068"/>
      <c r="CE6068"/>
      <c r="CF6068"/>
      <c r="CG6068"/>
      <c r="CH6068"/>
      <c r="CI6068"/>
      <c r="CJ6068"/>
      <c r="CK6068"/>
      <c r="CL6068"/>
      <c r="CM6068"/>
      <c r="CN6068"/>
      <c r="CO6068"/>
      <c r="CP6068"/>
      <c r="CQ6068"/>
      <c r="CR6068"/>
      <c r="CS6068"/>
      <c r="CT6068"/>
      <c r="CU6068"/>
      <c r="CV6068"/>
    </row>
    <row r="6069" spans="10:100" x14ac:dyDescent="0.25">
      <c r="J6069"/>
      <c r="K6069"/>
      <c r="L6069"/>
      <c r="M6069"/>
      <c r="N6069"/>
      <c r="O6069"/>
      <c r="P6069"/>
      <c r="Q6069"/>
      <c r="R6069"/>
      <c r="S6069"/>
      <c r="T6069"/>
      <c r="U6069"/>
      <c r="V6069"/>
      <c r="W6069"/>
      <c r="X6069"/>
      <c r="Y6069"/>
      <c r="Z6069"/>
      <c r="AA6069"/>
      <c r="AB6069"/>
      <c r="AC6069"/>
      <c r="AD6069"/>
      <c r="AE6069"/>
      <c r="AF6069"/>
      <c r="AG6069"/>
      <c r="AH6069"/>
      <c r="AI6069"/>
      <c r="AJ6069"/>
      <c r="AK6069"/>
      <c r="AL6069"/>
      <c r="AM6069"/>
      <c r="AN6069"/>
      <c r="AO6069"/>
      <c r="AP6069"/>
      <c r="AQ6069"/>
      <c r="AR6069"/>
      <c r="AS6069"/>
      <c r="AT6069"/>
      <c r="AU6069"/>
      <c r="AV6069"/>
      <c r="AW6069"/>
      <c r="AX6069"/>
      <c r="AY6069"/>
      <c r="AZ6069"/>
      <c r="BA6069"/>
      <c r="BB6069"/>
      <c r="BC6069"/>
      <c r="BD6069"/>
      <c r="BE6069"/>
      <c r="BF6069"/>
      <c r="BG6069"/>
      <c r="BH6069"/>
      <c r="BI6069"/>
      <c r="BJ6069"/>
      <c r="BK6069"/>
      <c r="BL6069"/>
      <c r="BM6069"/>
      <c r="BN6069"/>
      <c r="BO6069"/>
      <c r="BP6069"/>
      <c r="BQ6069"/>
      <c r="BR6069"/>
      <c r="BS6069"/>
      <c r="BT6069"/>
      <c r="BU6069"/>
      <c r="BV6069"/>
      <c r="BW6069"/>
      <c r="BX6069"/>
      <c r="BY6069"/>
      <c r="BZ6069"/>
      <c r="CA6069"/>
      <c r="CB6069"/>
      <c r="CC6069"/>
      <c r="CD6069"/>
      <c r="CE6069"/>
      <c r="CF6069"/>
      <c r="CG6069"/>
      <c r="CH6069"/>
      <c r="CI6069"/>
      <c r="CJ6069"/>
      <c r="CK6069"/>
      <c r="CL6069"/>
      <c r="CM6069"/>
      <c r="CN6069"/>
      <c r="CO6069"/>
      <c r="CP6069"/>
      <c r="CQ6069"/>
      <c r="CR6069"/>
      <c r="CS6069"/>
      <c r="CT6069"/>
      <c r="CU6069"/>
      <c r="CV6069"/>
    </row>
    <row r="6070" spans="10:100" x14ac:dyDescent="0.25">
      <c r="J6070"/>
      <c r="K6070"/>
      <c r="L6070"/>
      <c r="M6070"/>
      <c r="N6070"/>
      <c r="O6070"/>
      <c r="P6070"/>
      <c r="Q6070"/>
      <c r="R6070"/>
      <c r="S6070"/>
      <c r="T6070"/>
      <c r="U6070"/>
      <c r="V6070"/>
      <c r="W6070"/>
      <c r="X6070"/>
      <c r="Y6070"/>
      <c r="Z6070"/>
      <c r="AA6070"/>
      <c r="AB6070"/>
      <c r="AC6070"/>
      <c r="AD6070"/>
      <c r="AE6070"/>
      <c r="AF6070"/>
      <c r="AG6070"/>
      <c r="AH6070"/>
      <c r="AI6070"/>
      <c r="AJ6070"/>
      <c r="AK6070"/>
      <c r="AL6070"/>
      <c r="AM6070"/>
      <c r="AN6070"/>
      <c r="AO6070"/>
      <c r="AP6070"/>
      <c r="AQ6070"/>
      <c r="AR6070"/>
      <c r="AS6070"/>
      <c r="AT6070"/>
      <c r="AU6070"/>
      <c r="AV6070"/>
      <c r="AW6070"/>
      <c r="AX6070"/>
      <c r="AY6070"/>
      <c r="AZ6070"/>
      <c r="BA6070"/>
      <c r="BB6070"/>
      <c r="BC6070"/>
      <c r="BD6070"/>
      <c r="BE6070"/>
      <c r="BF6070"/>
      <c r="BG6070"/>
      <c r="BH6070"/>
      <c r="BI6070"/>
      <c r="BJ6070"/>
      <c r="BK6070"/>
      <c r="BL6070"/>
      <c r="BM6070"/>
      <c r="BN6070"/>
      <c r="BO6070"/>
      <c r="BP6070"/>
      <c r="BQ6070"/>
      <c r="BR6070"/>
      <c r="BS6070"/>
      <c r="BT6070"/>
      <c r="BU6070"/>
      <c r="BV6070"/>
      <c r="BW6070"/>
      <c r="BX6070"/>
      <c r="BY6070"/>
      <c r="BZ6070"/>
      <c r="CA6070"/>
      <c r="CB6070"/>
      <c r="CC6070"/>
      <c r="CD6070"/>
      <c r="CE6070"/>
      <c r="CF6070"/>
      <c r="CG6070"/>
      <c r="CH6070"/>
      <c r="CI6070"/>
      <c r="CJ6070"/>
      <c r="CK6070"/>
      <c r="CL6070"/>
      <c r="CM6070"/>
      <c r="CN6070"/>
      <c r="CO6070"/>
      <c r="CP6070"/>
      <c r="CQ6070"/>
      <c r="CR6070"/>
      <c r="CS6070"/>
      <c r="CT6070"/>
      <c r="CU6070"/>
      <c r="CV6070"/>
    </row>
    <row r="6071" spans="10:100" x14ac:dyDescent="0.25">
      <c r="J6071"/>
      <c r="K6071"/>
      <c r="L6071"/>
      <c r="M6071"/>
      <c r="N6071"/>
      <c r="O6071"/>
      <c r="P6071"/>
      <c r="Q6071"/>
      <c r="R6071"/>
      <c r="S6071"/>
      <c r="T6071"/>
      <c r="U6071"/>
      <c r="V6071"/>
      <c r="W6071"/>
      <c r="X6071"/>
      <c r="Y6071"/>
      <c r="Z6071"/>
      <c r="AA6071"/>
      <c r="AB6071"/>
      <c r="AC6071"/>
      <c r="AD6071"/>
      <c r="AE6071"/>
      <c r="AF6071"/>
      <c r="AG6071"/>
      <c r="AH6071"/>
      <c r="AI6071"/>
      <c r="AJ6071"/>
      <c r="AK6071"/>
      <c r="AL6071"/>
      <c r="AM6071"/>
      <c r="AN6071"/>
      <c r="AO6071"/>
      <c r="AP6071"/>
      <c r="AQ6071"/>
      <c r="AR6071"/>
      <c r="AS6071"/>
      <c r="AT6071"/>
      <c r="AU6071"/>
      <c r="AV6071"/>
      <c r="AW6071"/>
      <c r="AX6071"/>
      <c r="AY6071"/>
      <c r="AZ6071"/>
      <c r="BA6071"/>
      <c r="BB6071"/>
      <c r="BC6071"/>
      <c r="BD6071"/>
      <c r="BE6071"/>
      <c r="BF6071"/>
      <c r="BG6071"/>
      <c r="BH6071"/>
      <c r="BI6071"/>
      <c r="BJ6071"/>
      <c r="BK6071"/>
      <c r="BL6071"/>
      <c r="BM6071"/>
      <c r="BN6071"/>
      <c r="BO6071"/>
      <c r="BP6071"/>
      <c r="BQ6071"/>
      <c r="BR6071"/>
      <c r="BS6071"/>
      <c r="BT6071"/>
      <c r="BU6071"/>
      <c r="BV6071"/>
      <c r="BW6071"/>
      <c r="BX6071"/>
      <c r="BY6071"/>
      <c r="BZ6071"/>
      <c r="CA6071"/>
      <c r="CB6071"/>
      <c r="CC6071"/>
      <c r="CD6071"/>
      <c r="CE6071"/>
      <c r="CF6071"/>
      <c r="CG6071"/>
      <c r="CH6071"/>
      <c r="CI6071"/>
      <c r="CJ6071"/>
      <c r="CK6071"/>
      <c r="CL6071"/>
      <c r="CM6071"/>
      <c r="CN6071"/>
      <c r="CO6071"/>
      <c r="CP6071"/>
      <c r="CQ6071"/>
      <c r="CR6071"/>
      <c r="CS6071"/>
      <c r="CT6071"/>
      <c r="CU6071"/>
      <c r="CV6071"/>
    </row>
    <row r="6072" spans="10:100" x14ac:dyDescent="0.25">
      <c r="J6072"/>
      <c r="K6072"/>
      <c r="L6072"/>
      <c r="M6072"/>
      <c r="N6072"/>
      <c r="O6072"/>
      <c r="P6072"/>
      <c r="Q6072"/>
      <c r="R6072"/>
      <c r="S6072"/>
      <c r="T6072"/>
      <c r="U6072"/>
      <c r="V6072"/>
      <c r="W6072"/>
      <c r="X6072"/>
      <c r="Y6072"/>
      <c r="Z6072"/>
      <c r="AA6072"/>
      <c r="AB6072"/>
      <c r="AC6072"/>
      <c r="AD6072"/>
      <c r="AE6072"/>
      <c r="AF6072"/>
      <c r="AG6072"/>
      <c r="AH6072"/>
      <c r="AI6072"/>
      <c r="AJ6072"/>
      <c r="AK6072"/>
      <c r="AL6072"/>
      <c r="AM6072"/>
      <c r="AN6072"/>
      <c r="AO6072"/>
      <c r="AP6072"/>
      <c r="AQ6072"/>
      <c r="AR6072"/>
      <c r="AS6072"/>
      <c r="AT6072"/>
      <c r="AU6072"/>
      <c r="AV6072"/>
      <c r="AW6072"/>
      <c r="AX6072"/>
      <c r="AY6072"/>
      <c r="AZ6072"/>
      <c r="BA6072"/>
      <c r="BB6072"/>
      <c r="BC6072"/>
      <c r="BD6072"/>
      <c r="BE6072"/>
      <c r="BF6072"/>
      <c r="BG6072"/>
      <c r="BH6072"/>
      <c r="BI6072"/>
      <c r="BJ6072"/>
      <c r="BK6072"/>
      <c r="BL6072"/>
      <c r="BM6072"/>
      <c r="BN6072"/>
      <c r="BO6072"/>
      <c r="BP6072"/>
      <c r="BQ6072"/>
      <c r="BR6072"/>
      <c r="BS6072"/>
      <c r="BT6072"/>
      <c r="BU6072"/>
      <c r="BV6072"/>
      <c r="BW6072"/>
      <c r="BX6072"/>
      <c r="BY6072"/>
      <c r="BZ6072"/>
      <c r="CA6072"/>
      <c r="CB6072"/>
      <c r="CC6072"/>
      <c r="CD6072"/>
      <c r="CE6072"/>
      <c r="CF6072"/>
      <c r="CG6072"/>
      <c r="CH6072"/>
      <c r="CI6072"/>
      <c r="CJ6072"/>
      <c r="CK6072"/>
      <c r="CL6072"/>
      <c r="CM6072"/>
      <c r="CN6072"/>
      <c r="CO6072"/>
      <c r="CP6072"/>
      <c r="CQ6072"/>
      <c r="CR6072"/>
      <c r="CS6072"/>
      <c r="CT6072"/>
      <c r="CU6072"/>
      <c r="CV6072"/>
    </row>
    <row r="6073" spans="10:100" x14ac:dyDescent="0.25">
      <c r="J6073"/>
      <c r="K6073"/>
      <c r="L6073"/>
      <c r="M6073"/>
      <c r="N6073"/>
      <c r="O6073"/>
      <c r="P6073"/>
      <c r="Q6073"/>
      <c r="R6073"/>
      <c r="S6073"/>
      <c r="T6073"/>
      <c r="U6073"/>
      <c r="V6073"/>
      <c r="W6073"/>
      <c r="X6073"/>
      <c r="Y6073"/>
      <c r="Z6073"/>
      <c r="AA6073"/>
      <c r="AB6073"/>
      <c r="AC6073"/>
      <c r="AD6073"/>
      <c r="AE6073"/>
      <c r="AF6073"/>
      <c r="AG6073"/>
      <c r="AH6073"/>
      <c r="AI6073"/>
      <c r="AJ6073"/>
      <c r="AK6073"/>
      <c r="AL6073"/>
      <c r="AM6073"/>
      <c r="AN6073"/>
      <c r="AO6073"/>
      <c r="AP6073"/>
      <c r="AQ6073"/>
      <c r="AR6073"/>
      <c r="AS6073"/>
      <c r="AT6073"/>
      <c r="AU6073"/>
      <c r="AV6073"/>
      <c r="AW6073"/>
      <c r="AX6073"/>
      <c r="AY6073"/>
      <c r="AZ6073"/>
      <c r="BA6073"/>
      <c r="BB6073"/>
      <c r="BC6073"/>
      <c r="BD6073"/>
      <c r="BE6073"/>
      <c r="BF6073"/>
      <c r="BG6073"/>
      <c r="BH6073"/>
      <c r="BI6073"/>
      <c r="BJ6073"/>
      <c r="BK6073"/>
      <c r="BL6073"/>
      <c r="BM6073"/>
      <c r="BN6073"/>
      <c r="BO6073"/>
      <c r="BP6073"/>
      <c r="BQ6073"/>
      <c r="BR6073"/>
      <c r="BS6073"/>
      <c r="BT6073"/>
      <c r="BU6073"/>
      <c r="BV6073"/>
      <c r="BW6073"/>
      <c r="BX6073"/>
      <c r="BY6073"/>
      <c r="BZ6073"/>
      <c r="CA6073"/>
      <c r="CB6073"/>
      <c r="CC6073"/>
      <c r="CD6073"/>
      <c r="CE6073"/>
      <c r="CF6073"/>
      <c r="CG6073"/>
      <c r="CH6073"/>
      <c r="CI6073"/>
      <c r="CJ6073"/>
      <c r="CK6073"/>
      <c r="CL6073"/>
      <c r="CM6073"/>
      <c r="CN6073"/>
      <c r="CO6073"/>
      <c r="CP6073"/>
      <c r="CQ6073"/>
      <c r="CR6073"/>
      <c r="CS6073"/>
      <c r="CT6073"/>
      <c r="CU6073"/>
      <c r="CV6073"/>
    </row>
    <row r="6074" spans="10:100" x14ac:dyDescent="0.25">
      <c r="J6074"/>
      <c r="K6074"/>
      <c r="L6074"/>
      <c r="M6074"/>
      <c r="N6074"/>
      <c r="O6074"/>
      <c r="P6074"/>
      <c r="Q6074"/>
      <c r="R6074"/>
      <c r="S6074"/>
      <c r="T6074"/>
      <c r="U6074"/>
      <c r="V6074"/>
      <c r="W6074"/>
      <c r="X6074"/>
      <c r="Y6074"/>
      <c r="Z6074"/>
      <c r="AA6074"/>
      <c r="AB6074"/>
      <c r="AC6074"/>
      <c r="AD6074"/>
      <c r="AE6074"/>
      <c r="AF6074"/>
      <c r="AG6074"/>
      <c r="AH6074"/>
      <c r="AI6074"/>
      <c r="AJ6074"/>
      <c r="AK6074"/>
      <c r="AL6074"/>
      <c r="AM6074"/>
      <c r="AN6074"/>
      <c r="AO6074"/>
      <c r="AP6074"/>
      <c r="AQ6074"/>
      <c r="AR6074"/>
      <c r="AS6074"/>
      <c r="AT6074"/>
      <c r="AU6074"/>
      <c r="AV6074"/>
      <c r="AW6074"/>
      <c r="AX6074"/>
      <c r="AY6074"/>
      <c r="AZ6074"/>
      <c r="BA6074"/>
      <c r="BB6074"/>
      <c r="BC6074"/>
      <c r="BD6074"/>
      <c r="BE6074"/>
      <c r="BF6074"/>
      <c r="BG6074"/>
      <c r="BH6074"/>
      <c r="BI6074"/>
      <c r="BJ6074"/>
      <c r="BK6074"/>
      <c r="BL6074"/>
      <c r="BM6074"/>
      <c r="BN6074"/>
      <c r="BO6074"/>
      <c r="BP6074"/>
      <c r="BQ6074"/>
      <c r="BR6074"/>
      <c r="BS6074"/>
      <c r="BT6074"/>
      <c r="BU6074"/>
      <c r="BV6074"/>
      <c r="BW6074"/>
      <c r="BX6074"/>
      <c r="BY6074"/>
      <c r="BZ6074"/>
      <c r="CA6074"/>
      <c r="CB6074"/>
      <c r="CC6074"/>
      <c r="CD6074"/>
      <c r="CE6074"/>
      <c r="CF6074"/>
      <c r="CG6074"/>
      <c r="CH6074"/>
      <c r="CI6074"/>
      <c r="CJ6074"/>
      <c r="CK6074"/>
      <c r="CL6074"/>
      <c r="CM6074"/>
      <c r="CN6074"/>
      <c r="CO6074"/>
      <c r="CP6074"/>
      <c r="CQ6074"/>
      <c r="CR6074"/>
      <c r="CS6074"/>
      <c r="CT6074"/>
      <c r="CU6074"/>
      <c r="CV6074"/>
    </row>
    <row r="6075" spans="10:100" x14ac:dyDescent="0.25">
      <c r="J6075"/>
      <c r="K6075"/>
      <c r="L6075"/>
      <c r="M6075"/>
      <c r="N6075"/>
      <c r="O6075"/>
      <c r="P6075"/>
      <c r="Q6075"/>
      <c r="R6075"/>
      <c r="S6075"/>
      <c r="T6075"/>
      <c r="U6075"/>
      <c r="V6075"/>
      <c r="W6075"/>
      <c r="X6075"/>
      <c r="Y6075"/>
      <c r="Z6075"/>
      <c r="AA6075"/>
      <c r="AB6075"/>
      <c r="AC6075"/>
      <c r="AD6075"/>
      <c r="AE6075"/>
      <c r="AF6075"/>
      <c r="AG6075"/>
      <c r="AH6075"/>
      <c r="AI6075"/>
      <c r="AJ6075"/>
      <c r="AK6075"/>
      <c r="AL6075"/>
      <c r="AM6075"/>
      <c r="AN6075"/>
      <c r="AO6075"/>
      <c r="AP6075"/>
      <c r="AQ6075"/>
      <c r="AR6075"/>
      <c r="AS6075"/>
      <c r="AT6075"/>
      <c r="AU6075"/>
      <c r="AV6075"/>
      <c r="AW6075"/>
      <c r="AX6075"/>
      <c r="AY6075"/>
      <c r="AZ6075"/>
      <c r="BA6075"/>
      <c r="BB6075"/>
      <c r="BC6075"/>
      <c r="BD6075"/>
      <c r="BE6075"/>
      <c r="BF6075"/>
      <c r="BG6075"/>
      <c r="BH6075"/>
      <c r="BI6075"/>
      <c r="BJ6075"/>
      <c r="BK6075"/>
      <c r="BL6075"/>
      <c r="BM6075"/>
      <c r="BN6075"/>
      <c r="BO6075"/>
      <c r="BP6075"/>
      <c r="BQ6075"/>
      <c r="BR6075"/>
      <c r="BS6075"/>
      <c r="BT6075"/>
      <c r="BU6075"/>
      <c r="BV6075"/>
      <c r="BW6075"/>
      <c r="BX6075"/>
      <c r="BY6075"/>
      <c r="BZ6075"/>
      <c r="CA6075"/>
      <c r="CB6075"/>
      <c r="CC6075"/>
      <c r="CD6075"/>
      <c r="CE6075"/>
      <c r="CF6075"/>
      <c r="CG6075"/>
      <c r="CH6075"/>
      <c r="CI6075"/>
      <c r="CJ6075"/>
      <c r="CK6075"/>
      <c r="CL6075"/>
      <c r="CM6075"/>
      <c r="CN6075"/>
      <c r="CO6075"/>
      <c r="CP6075"/>
      <c r="CQ6075"/>
      <c r="CR6075"/>
      <c r="CS6075"/>
      <c r="CT6075"/>
      <c r="CU6075"/>
      <c r="CV6075"/>
    </row>
    <row r="6076" spans="10:100" x14ac:dyDescent="0.25">
      <c r="J6076"/>
      <c r="K6076"/>
      <c r="L6076"/>
      <c r="M6076"/>
      <c r="N6076"/>
      <c r="O6076"/>
      <c r="P6076"/>
      <c r="Q6076"/>
      <c r="R6076"/>
      <c r="S6076"/>
      <c r="T6076"/>
      <c r="U6076"/>
      <c r="V6076"/>
      <c r="W6076"/>
      <c r="X6076"/>
      <c r="Y6076"/>
      <c r="Z6076"/>
      <c r="AA6076"/>
      <c r="AB6076"/>
      <c r="AC6076"/>
      <c r="AD6076"/>
      <c r="AE6076"/>
      <c r="AF6076"/>
      <c r="AG6076"/>
      <c r="AH6076"/>
      <c r="AI6076"/>
      <c r="AJ6076"/>
      <c r="AK6076"/>
      <c r="AL6076"/>
      <c r="AM6076"/>
      <c r="AN6076"/>
      <c r="AO6076"/>
      <c r="AP6076"/>
      <c r="AQ6076"/>
      <c r="AR6076"/>
      <c r="AS6076"/>
      <c r="AT6076"/>
      <c r="AU6076"/>
      <c r="AV6076"/>
      <c r="AW6076"/>
      <c r="AX6076"/>
      <c r="AY6076"/>
      <c r="AZ6076"/>
      <c r="BA6076"/>
      <c r="BB6076"/>
      <c r="BC6076"/>
      <c r="BD6076"/>
      <c r="BE6076"/>
      <c r="BF6076"/>
      <c r="BG6076"/>
      <c r="BH6076"/>
      <c r="BI6076"/>
      <c r="BJ6076"/>
      <c r="BK6076"/>
      <c r="BL6076"/>
      <c r="BM6076"/>
      <c r="BN6076"/>
      <c r="BO6076"/>
      <c r="BP6076"/>
      <c r="BQ6076"/>
      <c r="BR6076"/>
      <c r="BS6076"/>
      <c r="BT6076"/>
      <c r="BU6076"/>
      <c r="BV6076"/>
      <c r="BW6076"/>
      <c r="BX6076"/>
      <c r="BY6076"/>
      <c r="BZ6076"/>
      <c r="CA6076"/>
      <c r="CB6076"/>
      <c r="CC6076"/>
      <c r="CD6076"/>
      <c r="CE6076"/>
      <c r="CF6076"/>
      <c r="CG6076"/>
      <c r="CH6076"/>
      <c r="CI6076"/>
      <c r="CJ6076"/>
      <c r="CK6076"/>
      <c r="CL6076"/>
      <c r="CM6076"/>
      <c r="CN6076"/>
      <c r="CO6076"/>
      <c r="CP6076"/>
      <c r="CQ6076"/>
      <c r="CR6076"/>
      <c r="CS6076"/>
      <c r="CT6076"/>
      <c r="CU6076"/>
      <c r="CV6076"/>
    </row>
    <row r="6077" spans="10:100" x14ac:dyDescent="0.25">
      <c r="J6077"/>
      <c r="K6077"/>
      <c r="L6077"/>
      <c r="M6077"/>
      <c r="N6077"/>
      <c r="O6077"/>
      <c r="P6077"/>
      <c r="Q6077"/>
      <c r="R6077"/>
      <c r="S6077"/>
      <c r="T6077"/>
      <c r="U6077"/>
      <c r="V6077"/>
      <c r="W6077"/>
      <c r="X6077"/>
      <c r="Y6077"/>
      <c r="Z6077"/>
      <c r="AA6077"/>
      <c r="AB6077"/>
      <c r="AC6077"/>
      <c r="AD6077"/>
      <c r="AE6077"/>
      <c r="AF6077"/>
      <c r="AG6077"/>
      <c r="AH6077"/>
      <c r="AI6077"/>
      <c r="AJ6077"/>
      <c r="AK6077"/>
      <c r="AL6077"/>
      <c r="AM6077"/>
      <c r="AN6077"/>
      <c r="AO6077"/>
      <c r="AP6077"/>
      <c r="AQ6077"/>
      <c r="AR6077"/>
      <c r="AS6077"/>
      <c r="AT6077"/>
      <c r="AU6077"/>
      <c r="AV6077"/>
      <c r="AW6077"/>
      <c r="AX6077"/>
      <c r="AY6077"/>
      <c r="AZ6077"/>
      <c r="BA6077"/>
      <c r="BB6077"/>
      <c r="BC6077"/>
      <c r="BD6077"/>
      <c r="BE6077"/>
      <c r="BF6077"/>
      <c r="BG6077"/>
      <c r="BH6077"/>
      <c r="BI6077"/>
      <c r="BJ6077"/>
      <c r="BK6077"/>
      <c r="BL6077"/>
      <c r="BM6077"/>
      <c r="BN6077"/>
      <c r="BO6077"/>
      <c r="BP6077"/>
      <c r="BQ6077"/>
      <c r="BR6077"/>
      <c r="BS6077"/>
      <c r="BT6077"/>
      <c r="BU6077"/>
      <c r="BV6077"/>
      <c r="BW6077"/>
      <c r="BX6077"/>
      <c r="BY6077"/>
      <c r="BZ6077"/>
      <c r="CA6077"/>
      <c r="CB6077"/>
      <c r="CC6077"/>
      <c r="CD6077"/>
      <c r="CE6077"/>
      <c r="CF6077"/>
      <c r="CG6077"/>
      <c r="CH6077"/>
      <c r="CI6077"/>
      <c r="CJ6077"/>
      <c r="CK6077"/>
      <c r="CL6077"/>
      <c r="CM6077"/>
      <c r="CN6077"/>
      <c r="CO6077"/>
      <c r="CP6077"/>
      <c r="CQ6077"/>
      <c r="CR6077"/>
      <c r="CS6077"/>
      <c r="CT6077"/>
      <c r="CU6077"/>
      <c r="CV6077"/>
    </row>
    <row r="6078" spans="10:100" x14ac:dyDescent="0.25">
      <c r="J6078"/>
      <c r="K6078"/>
      <c r="L6078"/>
      <c r="M6078"/>
      <c r="N6078"/>
      <c r="O6078"/>
      <c r="P6078"/>
      <c r="Q6078"/>
      <c r="R6078"/>
      <c r="S6078"/>
      <c r="T6078"/>
      <c r="U6078"/>
      <c r="V6078"/>
      <c r="W6078"/>
      <c r="X6078"/>
      <c r="Y6078"/>
      <c r="Z6078"/>
      <c r="AA6078"/>
      <c r="AB6078"/>
      <c r="AC6078"/>
      <c r="AD6078"/>
      <c r="AE6078"/>
      <c r="AF6078"/>
      <c r="AG6078"/>
      <c r="AH6078"/>
      <c r="AI6078"/>
      <c r="AJ6078"/>
      <c r="AK6078"/>
      <c r="AL6078"/>
      <c r="AM6078"/>
      <c r="AN6078"/>
      <c r="AO6078"/>
      <c r="AP6078"/>
      <c r="AQ6078"/>
      <c r="AR6078"/>
      <c r="AS6078"/>
      <c r="AT6078"/>
      <c r="AU6078"/>
      <c r="AV6078"/>
      <c r="AW6078"/>
      <c r="AX6078"/>
      <c r="AY6078"/>
      <c r="AZ6078"/>
      <c r="BA6078"/>
      <c r="BB6078"/>
      <c r="BC6078"/>
      <c r="BD6078"/>
      <c r="BE6078"/>
      <c r="BF6078"/>
      <c r="BG6078"/>
      <c r="BH6078"/>
      <c r="BI6078"/>
      <c r="BJ6078"/>
      <c r="BK6078"/>
      <c r="BL6078"/>
      <c r="BM6078"/>
      <c r="BN6078"/>
      <c r="BO6078"/>
      <c r="BP6078"/>
      <c r="BQ6078"/>
      <c r="BR6078"/>
      <c r="BS6078"/>
      <c r="BT6078"/>
      <c r="BU6078"/>
      <c r="BV6078"/>
      <c r="BW6078"/>
      <c r="BX6078"/>
      <c r="BY6078"/>
      <c r="BZ6078"/>
      <c r="CA6078"/>
      <c r="CB6078"/>
      <c r="CC6078"/>
      <c r="CD6078"/>
      <c r="CE6078"/>
      <c r="CF6078"/>
      <c r="CG6078"/>
      <c r="CH6078"/>
      <c r="CI6078"/>
      <c r="CJ6078"/>
      <c r="CK6078"/>
      <c r="CL6078"/>
      <c r="CM6078"/>
      <c r="CN6078"/>
      <c r="CO6078"/>
      <c r="CP6078"/>
      <c r="CQ6078"/>
      <c r="CR6078"/>
      <c r="CS6078"/>
      <c r="CT6078"/>
      <c r="CU6078"/>
      <c r="CV6078"/>
    </row>
    <row r="6079" spans="10:100" x14ac:dyDescent="0.25">
      <c r="J6079"/>
      <c r="K6079"/>
      <c r="L6079"/>
      <c r="M6079"/>
      <c r="N6079"/>
      <c r="O6079"/>
      <c r="P6079"/>
      <c r="Q6079"/>
      <c r="R6079"/>
      <c r="S6079"/>
      <c r="T6079"/>
      <c r="U6079"/>
      <c r="V6079"/>
      <c r="W6079"/>
      <c r="X6079"/>
      <c r="Y6079"/>
      <c r="Z6079"/>
      <c r="AA6079"/>
      <c r="AB6079"/>
      <c r="AC6079"/>
      <c r="AD6079"/>
      <c r="AE6079"/>
      <c r="AF6079"/>
      <c r="AG6079"/>
      <c r="AH6079"/>
      <c r="AI6079"/>
      <c r="AJ6079"/>
      <c r="AK6079"/>
      <c r="AL6079"/>
      <c r="AM6079"/>
      <c r="AN6079"/>
      <c r="AO6079"/>
      <c r="AP6079"/>
      <c r="AQ6079"/>
      <c r="AR6079"/>
      <c r="AS6079"/>
      <c r="AT6079"/>
      <c r="AU6079"/>
      <c r="AV6079"/>
      <c r="AW6079"/>
      <c r="AX6079"/>
      <c r="AY6079"/>
      <c r="AZ6079"/>
      <c r="BA6079"/>
      <c r="BB6079"/>
      <c r="BC6079"/>
      <c r="BD6079"/>
      <c r="BE6079"/>
      <c r="BF6079"/>
      <c r="BG6079"/>
      <c r="BH6079"/>
      <c r="BI6079"/>
      <c r="BJ6079"/>
      <c r="BK6079"/>
      <c r="BL6079"/>
      <c r="BM6079"/>
      <c r="BN6079"/>
      <c r="BO6079"/>
      <c r="BP6079"/>
      <c r="BQ6079"/>
      <c r="BR6079"/>
      <c r="BS6079"/>
      <c r="BT6079"/>
      <c r="BU6079"/>
      <c r="BV6079"/>
      <c r="BW6079"/>
      <c r="BX6079"/>
      <c r="BY6079"/>
      <c r="BZ6079"/>
      <c r="CA6079"/>
      <c r="CB6079"/>
      <c r="CC6079"/>
      <c r="CD6079"/>
      <c r="CE6079"/>
      <c r="CF6079"/>
      <c r="CG6079"/>
      <c r="CH6079"/>
      <c r="CI6079"/>
      <c r="CJ6079"/>
      <c r="CK6079"/>
      <c r="CL6079"/>
      <c r="CM6079"/>
      <c r="CN6079"/>
      <c r="CO6079"/>
      <c r="CP6079"/>
      <c r="CQ6079"/>
      <c r="CR6079"/>
      <c r="CS6079"/>
      <c r="CT6079"/>
      <c r="CU6079"/>
      <c r="CV6079"/>
    </row>
    <row r="6080" spans="10:100" x14ac:dyDescent="0.25">
      <c r="J6080"/>
      <c r="K6080"/>
      <c r="L6080"/>
      <c r="M6080"/>
      <c r="N6080"/>
      <c r="O6080"/>
      <c r="P6080"/>
      <c r="Q6080"/>
      <c r="R6080"/>
      <c r="S6080"/>
      <c r="T6080"/>
      <c r="U6080"/>
      <c r="V6080"/>
      <c r="W6080"/>
      <c r="X6080"/>
      <c r="Y6080"/>
      <c r="Z6080"/>
      <c r="AA6080"/>
      <c r="AB6080"/>
      <c r="AC6080"/>
      <c r="AD6080"/>
      <c r="AE6080"/>
      <c r="AF6080"/>
      <c r="AG6080"/>
      <c r="AH6080"/>
      <c r="AI6080"/>
      <c r="AJ6080"/>
      <c r="AK6080"/>
      <c r="AL6080"/>
      <c r="AM6080"/>
      <c r="AN6080"/>
      <c r="AO6080"/>
      <c r="AP6080"/>
      <c r="AQ6080"/>
      <c r="AR6080"/>
      <c r="AS6080"/>
      <c r="AT6080"/>
      <c r="AU6080"/>
      <c r="AV6080"/>
      <c r="AW6080"/>
      <c r="AX6080"/>
      <c r="AY6080"/>
      <c r="AZ6080"/>
      <c r="BA6080"/>
      <c r="BB6080"/>
      <c r="BC6080"/>
      <c r="BD6080"/>
      <c r="BE6080"/>
      <c r="BF6080"/>
      <c r="BG6080"/>
      <c r="BH6080"/>
      <c r="BI6080"/>
      <c r="BJ6080"/>
      <c r="BK6080"/>
      <c r="BL6080"/>
      <c r="BM6080"/>
      <c r="BN6080"/>
      <c r="BO6080"/>
      <c r="BP6080"/>
      <c r="BQ6080"/>
      <c r="BR6080"/>
      <c r="BS6080"/>
      <c r="BT6080"/>
      <c r="BU6080"/>
      <c r="BV6080"/>
      <c r="BW6080"/>
      <c r="BX6080"/>
      <c r="BY6080"/>
      <c r="BZ6080"/>
      <c r="CA6080"/>
      <c r="CB6080"/>
      <c r="CC6080"/>
      <c r="CD6080"/>
      <c r="CE6080"/>
      <c r="CF6080"/>
      <c r="CG6080"/>
      <c r="CH6080"/>
      <c r="CI6080"/>
      <c r="CJ6080"/>
      <c r="CK6080"/>
      <c r="CL6080"/>
      <c r="CM6080"/>
      <c r="CN6080"/>
      <c r="CO6080"/>
      <c r="CP6080"/>
      <c r="CQ6080"/>
      <c r="CR6080"/>
      <c r="CS6080"/>
      <c r="CT6080"/>
      <c r="CU6080"/>
      <c r="CV6080"/>
    </row>
    <row r="6081" spans="10:100" x14ac:dyDescent="0.25">
      <c r="J6081"/>
      <c r="K6081"/>
      <c r="L6081"/>
      <c r="M6081"/>
      <c r="N6081"/>
      <c r="O6081"/>
      <c r="P6081"/>
      <c r="Q6081"/>
      <c r="R6081"/>
      <c r="S6081"/>
      <c r="T6081"/>
      <c r="U6081"/>
      <c r="V6081"/>
      <c r="W6081"/>
      <c r="X6081"/>
      <c r="Y6081"/>
      <c r="Z6081"/>
      <c r="AA6081"/>
      <c r="AB6081"/>
      <c r="AC6081"/>
      <c r="AD6081"/>
      <c r="AE6081"/>
      <c r="AF6081"/>
      <c r="AG6081"/>
      <c r="AH6081"/>
      <c r="AI6081"/>
      <c r="AJ6081"/>
      <c r="AK6081"/>
      <c r="AL6081"/>
      <c r="AM6081"/>
      <c r="AN6081"/>
      <c r="AO6081"/>
      <c r="AP6081"/>
      <c r="AQ6081"/>
      <c r="AR6081"/>
      <c r="AS6081"/>
      <c r="AT6081"/>
      <c r="AU6081"/>
      <c r="AV6081"/>
      <c r="AW6081"/>
      <c r="AX6081"/>
      <c r="AY6081"/>
      <c r="AZ6081"/>
      <c r="BA6081"/>
      <c r="BB6081"/>
      <c r="BC6081"/>
      <c r="BD6081"/>
      <c r="BE6081"/>
      <c r="BF6081"/>
      <c r="BG6081"/>
      <c r="BH6081"/>
      <c r="BI6081"/>
      <c r="BJ6081"/>
      <c r="BK6081"/>
      <c r="BL6081"/>
      <c r="BM6081"/>
      <c r="BN6081"/>
      <c r="BO6081"/>
      <c r="BP6081"/>
      <c r="BQ6081"/>
      <c r="BR6081"/>
      <c r="BS6081"/>
      <c r="BT6081"/>
      <c r="BU6081"/>
      <c r="BV6081"/>
      <c r="BW6081"/>
      <c r="BX6081"/>
      <c r="BY6081"/>
      <c r="BZ6081"/>
      <c r="CA6081"/>
      <c r="CB6081"/>
      <c r="CC6081"/>
      <c r="CD6081"/>
      <c r="CE6081"/>
      <c r="CF6081"/>
      <c r="CG6081"/>
      <c r="CH6081"/>
      <c r="CI6081"/>
      <c r="CJ6081"/>
      <c r="CK6081"/>
      <c r="CL6081"/>
      <c r="CM6081"/>
      <c r="CN6081"/>
      <c r="CO6081"/>
      <c r="CP6081"/>
      <c r="CQ6081"/>
      <c r="CR6081"/>
      <c r="CS6081"/>
      <c r="CT6081"/>
      <c r="CU6081"/>
      <c r="CV6081"/>
    </row>
    <row r="6082" spans="10:100" x14ac:dyDescent="0.25">
      <c r="J6082"/>
      <c r="K6082"/>
      <c r="L6082"/>
      <c r="M6082"/>
      <c r="N6082"/>
      <c r="O6082"/>
      <c r="P6082"/>
      <c r="Q6082"/>
      <c r="R6082"/>
      <c r="S6082"/>
      <c r="T6082"/>
      <c r="U6082"/>
      <c r="V6082"/>
      <c r="W6082"/>
      <c r="X6082"/>
      <c r="Y6082"/>
      <c r="Z6082"/>
      <c r="AA6082"/>
      <c r="AB6082"/>
      <c r="AC6082"/>
      <c r="AD6082"/>
      <c r="AE6082"/>
      <c r="AF6082"/>
      <c r="AG6082"/>
      <c r="AH6082"/>
      <c r="AI6082"/>
      <c r="AJ6082"/>
      <c r="AK6082"/>
      <c r="AL6082"/>
      <c r="AM6082"/>
      <c r="AN6082"/>
      <c r="AO6082"/>
      <c r="AP6082"/>
      <c r="AQ6082"/>
      <c r="AR6082"/>
      <c r="AS6082"/>
      <c r="AT6082"/>
      <c r="AU6082"/>
      <c r="AV6082"/>
      <c r="AW6082"/>
      <c r="AX6082"/>
      <c r="AY6082"/>
      <c r="AZ6082"/>
      <c r="BA6082"/>
      <c r="BB6082"/>
      <c r="BC6082"/>
      <c r="BD6082"/>
      <c r="BE6082"/>
      <c r="BF6082"/>
      <c r="BG6082"/>
      <c r="BH6082"/>
      <c r="BI6082"/>
      <c r="BJ6082"/>
      <c r="BK6082"/>
      <c r="BL6082"/>
      <c r="BM6082"/>
      <c r="BN6082"/>
      <c r="BO6082"/>
      <c r="BP6082"/>
      <c r="BQ6082"/>
      <c r="BR6082"/>
      <c r="BS6082"/>
      <c r="BT6082"/>
      <c r="BU6082"/>
      <c r="BV6082"/>
      <c r="BW6082"/>
      <c r="BX6082"/>
      <c r="BY6082"/>
      <c r="BZ6082"/>
      <c r="CA6082"/>
      <c r="CB6082"/>
      <c r="CC6082"/>
      <c r="CD6082"/>
      <c r="CE6082"/>
      <c r="CF6082"/>
      <c r="CG6082"/>
      <c r="CH6082"/>
      <c r="CI6082"/>
      <c r="CJ6082"/>
      <c r="CK6082"/>
      <c r="CL6082"/>
      <c r="CM6082"/>
      <c r="CN6082"/>
      <c r="CO6082"/>
      <c r="CP6082"/>
      <c r="CQ6082"/>
      <c r="CR6082"/>
      <c r="CS6082"/>
      <c r="CT6082"/>
      <c r="CU6082"/>
      <c r="CV6082"/>
    </row>
    <row r="6083" spans="10:100" x14ac:dyDescent="0.25">
      <c r="J6083"/>
      <c r="K6083"/>
      <c r="L6083"/>
      <c r="M6083"/>
      <c r="N6083"/>
      <c r="O6083"/>
      <c r="P6083"/>
      <c r="Q6083"/>
      <c r="R6083"/>
      <c r="S6083"/>
      <c r="T6083"/>
      <c r="U6083"/>
      <c r="V6083"/>
      <c r="W6083"/>
      <c r="X6083"/>
      <c r="Y6083"/>
      <c r="Z6083"/>
      <c r="AA6083"/>
      <c r="AB6083"/>
      <c r="AC6083"/>
      <c r="AD6083"/>
      <c r="AE6083"/>
      <c r="AF6083"/>
      <c r="AG6083"/>
      <c r="AH6083"/>
      <c r="AI6083"/>
      <c r="AJ6083"/>
      <c r="AK6083"/>
      <c r="AL6083"/>
      <c r="AM6083"/>
      <c r="AN6083"/>
      <c r="AO6083"/>
      <c r="AP6083"/>
      <c r="AQ6083"/>
      <c r="AR6083"/>
      <c r="AS6083"/>
      <c r="AT6083"/>
      <c r="AU6083"/>
      <c r="AV6083"/>
      <c r="AW6083"/>
      <c r="AX6083"/>
      <c r="AY6083"/>
      <c r="AZ6083"/>
      <c r="BA6083"/>
      <c r="BB6083"/>
      <c r="BC6083"/>
      <c r="BD6083"/>
      <c r="BE6083"/>
      <c r="BF6083"/>
      <c r="BG6083"/>
      <c r="BH6083"/>
      <c r="BI6083"/>
      <c r="BJ6083"/>
      <c r="BK6083"/>
      <c r="BL6083"/>
      <c r="BM6083"/>
      <c r="BN6083"/>
      <c r="BO6083"/>
      <c r="BP6083"/>
      <c r="BQ6083"/>
      <c r="BR6083"/>
      <c r="BS6083"/>
      <c r="BT6083"/>
      <c r="BU6083"/>
      <c r="BV6083"/>
      <c r="BW6083"/>
      <c r="BX6083"/>
      <c r="BY6083"/>
      <c r="BZ6083"/>
      <c r="CA6083"/>
      <c r="CB6083"/>
      <c r="CC6083"/>
      <c r="CD6083"/>
      <c r="CE6083"/>
      <c r="CF6083"/>
      <c r="CG6083"/>
      <c r="CH6083"/>
      <c r="CI6083"/>
      <c r="CJ6083"/>
      <c r="CK6083"/>
      <c r="CL6083"/>
      <c r="CM6083"/>
      <c r="CN6083"/>
      <c r="CO6083"/>
      <c r="CP6083"/>
      <c r="CQ6083"/>
      <c r="CR6083"/>
      <c r="CS6083"/>
      <c r="CT6083"/>
      <c r="CU6083"/>
      <c r="CV6083"/>
    </row>
    <row r="6084" spans="10:100" x14ac:dyDescent="0.25">
      <c r="J6084"/>
      <c r="K6084"/>
      <c r="L6084"/>
      <c r="M6084"/>
      <c r="N6084"/>
      <c r="O6084"/>
      <c r="P6084"/>
      <c r="Q6084"/>
      <c r="R6084"/>
      <c r="S6084"/>
      <c r="T6084"/>
      <c r="U6084"/>
      <c r="V6084"/>
      <c r="W6084"/>
      <c r="X6084"/>
      <c r="Y6084"/>
      <c r="Z6084"/>
      <c r="AA6084"/>
      <c r="AB6084"/>
      <c r="AC6084"/>
      <c r="AD6084"/>
      <c r="AE6084"/>
      <c r="AF6084"/>
      <c r="AG6084"/>
      <c r="AH6084"/>
      <c r="AI6084"/>
      <c r="AJ6084"/>
      <c r="AK6084"/>
      <c r="AL6084"/>
      <c r="AM6084"/>
      <c r="AN6084"/>
      <c r="AO6084"/>
      <c r="AP6084"/>
      <c r="AQ6084"/>
      <c r="AR6084"/>
      <c r="AS6084"/>
      <c r="AT6084"/>
      <c r="AU6084"/>
      <c r="AV6084"/>
      <c r="AW6084"/>
      <c r="AX6084"/>
      <c r="AY6084"/>
      <c r="AZ6084"/>
      <c r="BA6084"/>
      <c r="BB6084"/>
      <c r="BC6084"/>
      <c r="BD6084"/>
      <c r="BE6084"/>
      <c r="BF6084"/>
      <c r="BG6084"/>
      <c r="BH6084"/>
      <c r="BI6084"/>
      <c r="BJ6084"/>
      <c r="BK6084"/>
      <c r="BL6084"/>
      <c r="BM6084"/>
      <c r="BN6084"/>
      <c r="BO6084"/>
      <c r="BP6084"/>
      <c r="BQ6084"/>
      <c r="BR6084"/>
      <c r="BS6084"/>
      <c r="BT6084"/>
      <c r="BU6084"/>
      <c r="BV6084"/>
      <c r="BW6084"/>
      <c r="BX6084"/>
      <c r="BY6084"/>
      <c r="BZ6084"/>
      <c r="CA6084"/>
      <c r="CB6084"/>
      <c r="CC6084"/>
      <c r="CD6084"/>
      <c r="CE6084"/>
      <c r="CF6084"/>
      <c r="CG6084"/>
      <c r="CH6084"/>
      <c r="CI6084"/>
      <c r="CJ6084"/>
      <c r="CK6084"/>
      <c r="CL6084"/>
      <c r="CM6084"/>
      <c r="CN6084"/>
      <c r="CO6084"/>
      <c r="CP6084"/>
      <c r="CQ6084"/>
      <c r="CR6084"/>
      <c r="CS6084"/>
      <c r="CT6084"/>
      <c r="CU6084"/>
      <c r="CV6084"/>
    </row>
    <row r="6085" spans="10:100" x14ac:dyDescent="0.25">
      <c r="J6085"/>
      <c r="K6085"/>
      <c r="L6085"/>
      <c r="M6085"/>
      <c r="N6085"/>
      <c r="O6085"/>
      <c r="P6085"/>
      <c r="Q6085"/>
      <c r="R6085"/>
      <c r="S6085"/>
      <c r="T6085"/>
      <c r="U6085"/>
      <c r="V6085"/>
      <c r="W6085"/>
      <c r="X6085"/>
      <c r="Y6085"/>
      <c r="Z6085"/>
      <c r="AA6085"/>
      <c r="AB6085"/>
      <c r="AC6085"/>
      <c r="AD6085"/>
      <c r="AE6085"/>
      <c r="AF6085"/>
      <c r="AG6085"/>
      <c r="AH6085"/>
      <c r="AI6085"/>
      <c r="AJ6085"/>
      <c r="AK6085"/>
      <c r="AL6085"/>
      <c r="AM6085"/>
      <c r="AN6085"/>
      <c r="AO6085"/>
      <c r="AP6085"/>
      <c r="AQ6085"/>
      <c r="AR6085"/>
      <c r="AS6085"/>
      <c r="AT6085"/>
      <c r="AU6085"/>
      <c r="AV6085"/>
      <c r="AW6085"/>
      <c r="AX6085"/>
      <c r="AY6085"/>
      <c r="AZ6085"/>
      <c r="BA6085"/>
      <c r="BB6085"/>
      <c r="BC6085"/>
      <c r="BD6085"/>
      <c r="BE6085"/>
      <c r="BF6085"/>
      <c r="BG6085"/>
      <c r="BH6085"/>
      <c r="BI6085"/>
      <c r="BJ6085"/>
      <c r="BK6085"/>
      <c r="BL6085"/>
      <c r="BM6085"/>
      <c r="BN6085"/>
      <c r="BO6085"/>
      <c r="BP6085"/>
      <c r="BQ6085"/>
      <c r="BR6085"/>
      <c r="BS6085"/>
      <c r="BT6085"/>
      <c r="BU6085"/>
      <c r="BV6085"/>
      <c r="BW6085"/>
      <c r="BX6085"/>
      <c r="BY6085"/>
      <c r="BZ6085"/>
      <c r="CA6085"/>
      <c r="CB6085"/>
      <c r="CC6085"/>
      <c r="CD6085"/>
      <c r="CE6085"/>
      <c r="CF6085"/>
      <c r="CG6085"/>
      <c r="CH6085"/>
      <c r="CI6085"/>
      <c r="CJ6085"/>
      <c r="CK6085"/>
      <c r="CL6085"/>
      <c r="CM6085"/>
      <c r="CN6085"/>
      <c r="CO6085"/>
      <c r="CP6085"/>
      <c r="CQ6085"/>
      <c r="CR6085"/>
      <c r="CS6085"/>
      <c r="CT6085"/>
      <c r="CU6085"/>
      <c r="CV6085"/>
    </row>
    <row r="6086" spans="10:100" x14ac:dyDescent="0.25">
      <c r="J6086"/>
      <c r="K6086"/>
      <c r="L6086"/>
      <c r="M6086"/>
      <c r="N6086"/>
      <c r="O6086"/>
      <c r="P6086"/>
      <c r="Q6086"/>
      <c r="R6086"/>
      <c r="S6086"/>
      <c r="T6086"/>
      <c r="U6086"/>
      <c r="V6086"/>
      <c r="W6086"/>
      <c r="X6086"/>
      <c r="Y6086"/>
      <c r="Z6086"/>
      <c r="AA6086"/>
      <c r="AB6086"/>
      <c r="AC6086"/>
      <c r="AD6086"/>
      <c r="AE6086"/>
      <c r="AF6086"/>
      <c r="AG6086"/>
      <c r="AH6086"/>
      <c r="AI6086"/>
      <c r="AJ6086"/>
      <c r="AK6086"/>
      <c r="AL6086"/>
      <c r="AM6086"/>
      <c r="AN6086"/>
      <c r="AO6086"/>
      <c r="AP6086"/>
      <c r="AQ6086"/>
      <c r="AR6086"/>
      <c r="AS6086"/>
      <c r="AT6086"/>
      <c r="AU6086"/>
      <c r="AV6086"/>
      <c r="AW6086"/>
      <c r="AX6086"/>
      <c r="AY6086"/>
      <c r="AZ6086"/>
      <c r="BA6086"/>
      <c r="BB6086"/>
      <c r="BC6086"/>
      <c r="BD6086"/>
      <c r="BE6086"/>
      <c r="BF6086"/>
      <c r="BG6086"/>
      <c r="BH6086"/>
      <c r="BI6086"/>
      <c r="BJ6086"/>
      <c r="BK6086"/>
      <c r="BL6086"/>
      <c r="BM6086"/>
      <c r="BN6086"/>
      <c r="BO6086"/>
      <c r="BP6086"/>
      <c r="BQ6086"/>
      <c r="BR6086"/>
      <c r="BS6086"/>
      <c r="BT6086"/>
      <c r="BU6086"/>
      <c r="BV6086"/>
      <c r="BW6086"/>
      <c r="BX6086"/>
      <c r="BY6086"/>
      <c r="BZ6086"/>
      <c r="CA6086"/>
      <c r="CB6086"/>
      <c r="CC6086"/>
      <c r="CD6086"/>
      <c r="CE6086"/>
      <c r="CF6086"/>
      <c r="CG6086"/>
      <c r="CH6086"/>
      <c r="CI6086"/>
      <c r="CJ6086"/>
      <c r="CK6086"/>
      <c r="CL6086"/>
      <c r="CM6086"/>
      <c r="CN6086"/>
      <c r="CO6086"/>
      <c r="CP6086"/>
      <c r="CQ6086"/>
      <c r="CR6086"/>
      <c r="CS6086"/>
      <c r="CT6086"/>
      <c r="CU6086"/>
      <c r="CV6086"/>
    </row>
    <row r="6087" spans="10:100" x14ac:dyDescent="0.25">
      <c r="J6087"/>
      <c r="K6087"/>
      <c r="L6087"/>
      <c r="M6087"/>
      <c r="N6087"/>
      <c r="O6087"/>
      <c r="P6087"/>
      <c r="Q6087"/>
      <c r="R6087"/>
      <c r="S6087"/>
      <c r="T6087"/>
      <c r="U6087"/>
      <c r="V6087"/>
      <c r="W6087"/>
      <c r="X6087"/>
      <c r="Y6087"/>
      <c r="Z6087"/>
      <c r="AA6087"/>
      <c r="AB6087"/>
      <c r="AC6087"/>
      <c r="AD6087"/>
      <c r="AE6087"/>
      <c r="AF6087"/>
      <c r="AG6087"/>
      <c r="AH6087"/>
      <c r="AI6087"/>
      <c r="AJ6087"/>
      <c r="AK6087"/>
      <c r="AL6087"/>
      <c r="AM6087"/>
      <c r="AN6087"/>
      <c r="AO6087"/>
      <c r="AP6087"/>
      <c r="AQ6087"/>
      <c r="AR6087"/>
      <c r="AS6087"/>
      <c r="AT6087"/>
      <c r="AU6087"/>
      <c r="AV6087"/>
      <c r="AW6087"/>
      <c r="AX6087"/>
      <c r="AY6087"/>
      <c r="AZ6087"/>
      <c r="BA6087"/>
      <c r="BB6087"/>
      <c r="BC6087"/>
      <c r="BD6087"/>
      <c r="BE6087"/>
      <c r="BF6087"/>
      <c r="BG6087"/>
      <c r="BH6087"/>
      <c r="BI6087"/>
      <c r="BJ6087"/>
      <c r="BK6087"/>
      <c r="BL6087"/>
      <c r="BM6087"/>
      <c r="BN6087"/>
      <c r="BO6087"/>
      <c r="BP6087"/>
      <c r="BQ6087"/>
      <c r="BR6087"/>
      <c r="BS6087"/>
      <c r="BT6087"/>
      <c r="BU6087"/>
      <c r="BV6087"/>
      <c r="BW6087"/>
      <c r="BX6087"/>
      <c r="BY6087"/>
      <c r="BZ6087"/>
      <c r="CA6087"/>
      <c r="CB6087"/>
      <c r="CC6087"/>
      <c r="CD6087"/>
      <c r="CE6087"/>
      <c r="CF6087"/>
      <c r="CG6087"/>
      <c r="CH6087"/>
      <c r="CI6087"/>
      <c r="CJ6087"/>
      <c r="CK6087"/>
      <c r="CL6087"/>
      <c r="CM6087"/>
      <c r="CN6087"/>
      <c r="CO6087"/>
      <c r="CP6087"/>
      <c r="CQ6087"/>
      <c r="CR6087"/>
      <c r="CS6087"/>
      <c r="CT6087"/>
      <c r="CU6087"/>
      <c r="CV6087"/>
    </row>
    <row r="6088" spans="10:100" x14ac:dyDescent="0.25">
      <c r="J6088"/>
      <c r="K6088"/>
      <c r="L6088"/>
      <c r="M6088"/>
      <c r="N6088"/>
      <c r="O6088"/>
      <c r="P6088"/>
      <c r="Q6088"/>
      <c r="R6088"/>
      <c r="S6088"/>
      <c r="T6088"/>
      <c r="U6088"/>
      <c r="V6088"/>
      <c r="W6088"/>
      <c r="X6088"/>
      <c r="Y6088"/>
      <c r="Z6088"/>
      <c r="AA6088"/>
      <c r="AB6088"/>
      <c r="AC6088"/>
      <c r="AD6088"/>
      <c r="AE6088"/>
      <c r="AF6088"/>
      <c r="AG6088"/>
      <c r="AH6088"/>
      <c r="AI6088"/>
      <c r="AJ6088"/>
      <c r="AK6088"/>
      <c r="AL6088"/>
      <c r="AM6088"/>
      <c r="AN6088"/>
      <c r="AO6088"/>
      <c r="AP6088"/>
      <c r="AQ6088"/>
      <c r="AR6088"/>
      <c r="AS6088"/>
      <c r="AT6088"/>
      <c r="AU6088"/>
      <c r="AV6088"/>
      <c r="AW6088"/>
      <c r="AX6088"/>
      <c r="AY6088"/>
      <c r="AZ6088"/>
      <c r="BA6088"/>
      <c r="BB6088"/>
      <c r="BC6088"/>
      <c r="BD6088"/>
      <c r="BE6088"/>
      <c r="BF6088"/>
      <c r="BG6088"/>
      <c r="BH6088"/>
      <c r="BI6088"/>
      <c r="BJ6088"/>
      <c r="BK6088"/>
      <c r="BL6088"/>
      <c r="BM6088"/>
      <c r="BN6088"/>
      <c r="BO6088"/>
      <c r="BP6088"/>
      <c r="BQ6088"/>
      <c r="BR6088"/>
      <c r="BS6088"/>
      <c r="BT6088"/>
      <c r="BU6088"/>
      <c r="BV6088"/>
      <c r="BW6088"/>
      <c r="BX6088"/>
      <c r="BY6088"/>
      <c r="BZ6088"/>
      <c r="CA6088"/>
      <c r="CB6088"/>
      <c r="CC6088"/>
      <c r="CD6088"/>
      <c r="CE6088"/>
      <c r="CF6088"/>
      <c r="CG6088"/>
      <c r="CH6088"/>
      <c r="CI6088"/>
      <c r="CJ6088"/>
      <c r="CK6088"/>
      <c r="CL6088"/>
      <c r="CM6088"/>
      <c r="CN6088"/>
      <c r="CO6088"/>
      <c r="CP6088"/>
      <c r="CQ6088"/>
      <c r="CR6088"/>
      <c r="CS6088"/>
      <c r="CT6088"/>
      <c r="CU6088"/>
      <c r="CV6088"/>
    </row>
    <row r="6089" spans="10:100" x14ac:dyDescent="0.25">
      <c r="J6089"/>
      <c r="K6089"/>
      <c r="L6089"/>
      <c r="M6089"/>
      <c r="N6089"/>
      <c r="O6089"/>
      <c r="P6089"/>
      <c r="Q6089"/>
      <c r="R6089"/>
      <c r="S6089"/>
      <c r="T6089"/>
      <c r="U6089"/>
      <c r="V6089"/>
      <c r="W6089"/>
      <c r="X6089"/>
      <c r="Y6089"/>
      <c r="Z6089"/>
      <c r="AA6089"/>
      <c r="AB6089"/>
      <c r="AC6089"/>
      <c r="AD6089"/>
      <c r="AE6089"/>
      <c r="AF6089"/>
      <c r="AG6089"/>
      <c r="AH6089"/>
      <c r="AI6089"/>
      <c r="AJ6089"/>
      <c r="AK6089"/>
      <c r="AL6089"/>
      <c r="AM6089"/>
      <c r="AN6089"/>
      <c r="AO6089"/>
      <c r="AP6089"/>
      <c r="AQ6089"/>
      <c r="AR6089"/>
      <c r="AS6089"/>
      <c r="AT6089"/>
      <c r="AU6089"/>
      <c r="AV6089"/>
      <c r="AW6089"/>
      <c r="AX6089"/>
      <c r="AY6089"/>
      <c r="AZ6089"/>
      <c r="BA6089"/>
      <c r="BB6089"/>
      <c r="BC6089"/>
      <c r="BD6089"/>
      <c r="BE6089"/>
      <c r="BF6089"/>
      <c r="BG6089"/>
      <c r="BH6089"/>
      <c r="BI6089"/>
      <c r="BJ6089"/>
      <c r="BK6089"/>
      <c r="BL6089"/>
      <c r="BM6089"/>
      <c r="BN6089"/>
      <c r="BO6089"/>
      <c r="BP6089"/>
      <c r="BQ6089"/>
      <c r="BR6089"/>
      <c r="BS6089"/>
      <c r="BT6089"/>
      <c r="BU6089"/>
      <c r="BV6089"/>
      <c r="BW6089"/>
      <c r="BX6089"/>
      <c r="BY6089"/>
      <c r="BZ6089"/>
      <c r="CA6089"/>
      <c r="CB6089"/>
      <c r="CC6089"/>
      <c r="CD6089"/>
      <c r="CE6089"/>
      <c r="CF6089"/>
      <c r="CG6089"/>
      <c r="CH6089"/>
      <c r="CI6089"/>
      <c r="CJ6089"/>
      <c r="CK6089"/>
      <c r="CL6089"/>
      <c r="CM6089"/>
      <c r="CN6089"/>
      <c r="CO6089"/>
      <c r="CP6089"/>
      <c r="CQ6089"/>
      <c r="CR6089"/>
      <c r="CS6089"/>
      <c r="CT6089"/>
      <c r="CU6089"/>
      <c r="CV6089"/>
    </row>
    <row r="6090" spans="10:100" x14ac:dyDescent="0.25">
      <c r="J6090"/>
      <c r="K6090"/>
      <c r="L6090"/>
      <c r="M6090"/>
      <c r="N6090"/>
      <c r="O6090"/>
      <c r="P6090"/>
      <c r="Q6090"/>
      <c r="R6090"/>
      <c r="S6090"/>
      <c r="T6090"/>
      <c r="U6090"/>
      <c r="V6090"/>
      <c r="W6090"/>
      <c r="X6090"/>
      <c r="Y6090"/>
      <c r="Z6090"/>
      <c r="AA6090"/>
      <c r="AB6090"/>
      <c r="AC6090"/>
      <c r="AD6090"/>
      <c r="AE6090"/>
      <c r="AF6090"/>
      <c r="AG6090"/>
      <c r="AH6090"/>
      <c r="AI6090"/>
      <c r="AJ6090"/>
      <c r="AK6090"/>
      <c r="AL6090"/>
      <c r="AM6090"/>
      <c r="AN6090"/>
      <c r="AO6090"/>
      <c r="AP6090"/>
      <c r="AQ6090"/>
      <c r="AR6090"/>
      <c r="AS6090"/>
      <c r="AT6090"/>
      <c r="AU6090"/>
      <c r="AV6090"/>
      <c r="AW6090"/>
      <c r="AX6090"/>
      <c r="AY6090"/>
      <c r="AZ6090"/>
      <c r="BA6090"/>
      <c r="BB6090"/>
      <c r="BC6090"/>
      <c r="BD6090"/>
      <c r="BE6090"/>
      <c r="BF6090"/>
      <c r="BG6090"/>
      <c r="BH6090"/>
      <c r="BI6090"/>
      <c r="BJ6090"/>
      <c r="BK6090"/>
      <c r="BL6090"/>
      <c r="BM6090"/>
      <c r="BN6090"/>
      <c r="BO6090"/>
      <c r="BP6090"/>
      <c r="BQ6090"/>
      <c r="BR6090"/>
      <c r="BS6090"/>
      <c r="BT6090"/>
      <c r="BU6090"/>
      <c r="BV6090"/>
      <c r="BW6090"/>
      <c r="BX6090"/>
      <c r="BY6090"/>
      <c r="BZ6090"/>
      <c r="CA6090"/>
      <c r="CB6090"/>
      <c r="CC6090"/>
      <c r="CD6090"/>
      <c r="CE6090"/>
      <c r="CF6090"/>
      <c r="CG6090"/>
      <c r="CH6090"/>
      <c r="CI6090"/>
      <c r="CJ6090"/>
      <c r="CK6090"/>
      <c r="CL6090"/>
      <c r="CM6090"/>
      <c r="CN6090"/>
      <c r="CO6090"/>
      <c r="CP6090"/>
      <c r="CQ6090"/>
      <c r="CR6090"/>
      <c r="CS6090"/>
      <c r="CT6090"/>
      <c r="CU6090"/>
      <c r="CV6090"/>
    </row>
    <row r="6091" spans="10:100" x14ac:dyDescent="0.25">
      <c r="J6091"/>
      <c r="K6091"/>
      <c r="L6091"/>
      <c r="M6091"/>
      <c r="N6091"/>
      <c r="O6091"/>
      <c r="P6091"/>
      <c r="Q6091"/>
      <c r="R6091"/>
      <c r="S6091"/>
      <c r="T6091"/>
      <c r="U6091"/>
      <c r="V6091"/>
      <c r="W6091"/>
      <c r="X6091"/>
      <c r="Y6091"/>
      <c r="Z6091"/>
      <c r="AA6091"/>
      <c r="AB6091"/>
      <c r="AC6091"/>
      <c r="AD6091"/>
      <c r="AE6091"/>
      <c r="AF6091"/>
      <c r="AG6091"/>
      <c r="AH6091"/>
      <c r="AI6091"/>
      <c r="AJ6091"/>
      <c r="AK6091"/>
      <c r="AL6091"/>
      <c r="AM6091"/>
      <c r="AN6091"/>
      <c r="AO6091"/>
      <c r="AP6091"/>
      <c r="AQ6091"/>
      <c r="AR6091"/>
      <c r="AS6091"/>
      <c r="AT6091"/>
      <c r="AU6091"/>
      <c r="AV6091"/>
      <c r="AW6091"/>
      <c r="AX6091"/>
      <c r="AY6091"/>
      <c r="AZ6091"/>
      <c r="BA6091"/>
      <c r="BB6091"/>
      <c r="BC6091"/>
      <c r="BD6091"/>
      <c r="BE6091"/>
      <c r="BF6091"/>
      <c r="BG6091"/>
      <c r="BH6091"/>
      <c r="BI6091"/>
      <c r="BJ6091"/>
      <c r="BK6091"/>
      <c r="BL6091"/>
      <c r="BM6091"/>
      <c r="BN6091"/>
      <c r="BO6091"/>
      <c r="BP6091"/>
      <c r="BQ6091"/>
      <c r="BR6091"/>
      <c r="BS6091"/>
      <c r="BT6091"/>
      <c r="BU6091"/>
      <c r="BV6091"/>
      <c r="BW6091"/>
      <c r="BX6091"/>
      <c r="BY6091"/>
      <c r="BZ6091"/>
      <c r="CA6091"/>
      <c r="CB6091"/>
      <c r="CC6091"/>
      <c r="CD6091"/>
      <c r="CE6091"/>
      <c r="CF6091"/>
      <c r="CG6091"/>
      <c r="CH6091"/>
      <c r="CI6091"/>
      <c r="CJ6091"/>
      <c r="CK6091"/>
      <c r="CL6091"/>
      <c r="CM6091"/>
      <c r="CN6091"/>
      <c r="CO6091"/>
      <c r="CP6091"/>
      <c r="CQ6091"/>
      <c r="CR6091"/>
      <c r="CS6091"/>
      <c r="CT6091"/>
      <c r="CU6091"/>
      <c r="CV6091"/>
    </row>
    <row r="6092" spans="10:100" x14ac:dyDescent="0.25">
      <c r="J6092"/>
      <c r="K6092"/>
      <c r="L6092"/>
      <c r="M6092"/>
      <c r="N6092"/>
      <c r="O6092"/>
      <c r="P6092"/>
      <c r="Q6092"/>
      <c r="R6092"/>
      <c r="S6092"/>
      <c r="T6092"/>
      <c r="U6092"/>
      <c r="V6092"/>
      <c r="W6092"/>
      <c r="X6092"/>
      <c r="Y6092"/>
      <c r="Z6092"/>
      <c r="AA6092"/>
      <c r="AB6092"/>
      <c r="AC6092"/>
      <c r="AD6092"/>
      <c r="AE6092"/>
      <c r="AF6092"/>
      <c r="AG6092"/>
      <c r="AH6092"/>
      <c r="AI6092"/>
      <c r="AJ6092"/>
      <c r="AK6092"/>
      <c r="AL6092"/>
      <c r="AM6092"/>
      <c r="AN6092"/>
      <c r="AO6092"/>
      <c r="AP6092"/>
      <c r="AQ6092"/>
      <c r="AR6092"/>
      <c r="AS6092"/>
      <c r="AT6092"/>
      <c r="AU6092"/>
      <c r="AV6092"/>
      <c r="AW6092"/>
      <c r="AX6092"/>
      <c r="AY6092"/>
      <c r="AZ6092"/>
      <c r="BA6092"/>
      <c r="BB6092"/>
      <c r="BC6092"/>
      <c r="BD6092"/>
      <c r="BE6092"/>
      <c r="BF6092"/>
      <c r="BG6092"/>
      <c r="BH6092"/>
      <c r="BI6092"/>
      <c r="BJ6092"/>
      <c r="BK6092"/>
      <c r="BL6092"/>
      <c r="BM6092"/>
      <c r="BN6092"/>
      <c r="BO6092"/>
      <c r="BP6092"/>
      <c r="BQ6092"/>
      <c r="BR6092"/>
      <c r="BS6092"/>
      <c r="BT6092"/>
      <c r="BU6092"/>
      <c r="BV6092"/>
      <c r="BW6092"/>
      <c r="BX6092"/>
      <c r="BY6092"/>
      <c r="BZ6092"/>
      <c r="CA6092"/>
      <c r="CB6092"/>
      <c r="CC6092"/>
      <c r="CD6092"/>
      <c r="CE6092"/>
      <c r="CF6092"/>
      <c r="CG6092"/>
      <c r="CH6092"/>
      <c r="CI6092"/>
      <c r="CJ6092"/>
      <c r="CK6092"/>
      <c r="CL6092"/>
      <c r="CM6092"/>
      <c r="CN6092"/>
      <c r="CO6092"/>
      <c r="CP6092"/>
      <c r="CQ6092"/>
      <c r="CR6092"/>
      <c r="CS6092"/>
      <c r="CT6092"/>
      <c r="CU6092"/>
      <c r="CV6092"/>
    </row>
    <row r="6093" spans="10:100" x14ac:dyDescent="0.25">
      <c r="J6093"/>
      <c r="K6093"/>
      <c r="L6093"/>
      <c r="M6093"/>
      <c r="N6093"/>
      <c r="O6093"/>
      <c r="P6093"/>
      <c r="Q6093"/>
      <c r="R6093"/>
      <c r="S6093"/>
      <c r="T6093"/>
      <c r="U6093"/>
      <c r="V6093"/>
      <c r="W6093"/>
      <c r="X6093"/>
      <c r="Y6093"/>
      <c r="Z6093"/>
      <c r="AA6093"/>
      <c r="AB6093"/>
      <c r="AC6093"/>
      <c r="AD6093"/>
      <c r="AE6093"/>
      <c r="AF6093"/>
      <c r="AG6093"/>
      <c r="AH6093"/>
      <c r="AI6093"/>
      <c r="AJ6093"/>
      <c r="AK6093"/>
      <c r="AL6093"/>
      <c r="AM6093"/>
      <c r="AN6093"/>
      <c r="AO6093"/>
      <c r="AP6093"/>
      <c r="AQ6093"/>
      <c r="AR6093"/>
      <c r="AS6093"/>
      <c r="AT6093"/>
      <c r="AU6093"/>
      <c r="AV6093"/>
      <c r="AW6093"/>
      <c r="AX6093"/>
      <c r="AY6093"/>
      <c r="AZ6093"/>
      <c r="BA6093"/>
      <c r="BB6093"/>
      <c r="BC6093"/>
      <c r="BD6093"/>
      <c r="BE6093"/>
      <c r="BF6093"/>
      <c r="BG6093"/>
      <c r="BH6093"/>
      <c r="BI6093"/>
      <c r="BJ6093"/>
      <c r="BK6093"/>
      <c r="BL6093"/>
      <c r="BM6093"/>
      <c r="BN6093"/>
      <c r="BO6093"/>
      <c r="BP6093"/>
      <c r="BQ6093"/>
      <c r="BR6093"/>
      <c r="BS6093"/>
      <c r="BT6093"/>
      <c r="BU6093"/>
      <c r="BV6093"/>
      <c r="BW6093"/>
      <c r="BX6093"/>
      <c r="BY6093"/>
      <c r="BZ6093"/>
      <c r="CA6093"/>
      <c r="CB6093"/>
      <c r="CC6093"/>
      <c r="CD6093"/>
      <c r="CE6093"/>
      <c r="CF6093"/>
      <c r="CG6093"/>
      <c r="CH6093"/>
      <c r="CI6093"/>
      <c r="CJ6093"/>
      <c r="CK6093"/>
      <c r="CL6093"/>
      <c r="CM6093"/>
      <c r="CN6093"/>
      <c r="CO6093"/>
      <c r="CP6093"/>
      <c r="CQ6093"/>
      <c r="CR6093"/>
      <c r="CS6093"/>
      <c r="CT6093"/>
      <c r="CU6093"/>
      <c r="CV6093"/>
    </row>
    <row r="6094" spans="10:100" x14ac:dyDescent="0.25">
      <c r="J6094"/>
      <c r="K6094"/>
      <c r="L6094"/>
      <c r="M6094"/>
      <c r="N6094"/>
      <c r="O6094"/>
      <c r="P6094"/>
      <c r="Q6094"/>
      <c r="R6094"/>
      <c r="S6094"/>
      <c r="T6094"/>
      <c r="U6094"/>
      <c r="V6094"/>
      <c r="W6094"/>
      <c r="X6094"/>
      <c r="Y6094"/>
      <c r="Z6094"/>
      <c r="AA6094"/>
      <c r="AB6094"/>
      <c r="AC6094"/>
      <c r="AD6094"/>
      <c r="AE6094"/>
      <c r="AF6094"/>
      <c r="AG6094"/>
      <c r="AH6094"/>
      <c r="AI6094"/>
      <c r="AJ6094"/>
      <c r="AK6094"/>
      <c r="AL6094"/>
      <c r="AM6094"/>
      <c r="AN6094"/>
      <c r="AO6094"/>
      <c r="AP6094"/>
      <c r="AQ6094"/>
      <c r="AR6094"/>
      <c r="AS6094"/>
      <c r="AT6094"/>
      <c r="AU6094"/>
      <c r="AV6094"/>
      <c r="AW6094"/>
      <c r="AX6094"/>
      <c r="AY6094"/>
      <c r="AZ6094"/>
      <c r="BA6094"/>
      <c r="BB6094"/>
      <c r="BC6094"/>
      <c r="BD6094"/>
      <c r="BE6094"/>
      <c r="BF6094"/>
      <c r="BG6094"/>
      <c r="BH6094"/>
      <c r="BI6094"/>
      <c r="BJ6094"/>
      <c r="BK6094"/>
      <c r="BL6094"/>
      <c r="BM6094"/>
      <c r="BN6094"/>
      <c r="BO6094"/>
      <c r="BP6094"/>
      <c r="BQ6094"/>
      <c r="BR6094"/>
      <c r="BS6094"/>
      <c r="BT6094"/>
      <c r="BU6094"/>
      <c r="BV6094"/>
      <c r="BW6094"/>
      <c r="BX6094"/>
      <c r="BY6094"/>
      <c r="BZ6094"/>
      <c r="CA6094"/>
      <c r="CB6094"/>
      <c r="CC6094"/>
      <c r="CD6094"/>
      <c r="CE6094"/>
      <c r="CF6094"/>
      <c r="CG6094"/>
      <c r="CH6094"/>
      <c r="CI6094"/>
      <c r="CJ6094"/>
      <c r="CK6094"/>
      <c r="CL6094"/>
      <c r="CM6094"/>
      <c r="CN6094"/>
      <c r="CO6094"/>
      <c r="CP6094"/>
      <c r="CQ6094"/>
      <c r="CR6094"/>
      <c r="CS6094"/>
      <c r="CT6094"/>
      <c r="CU6094"/>
      <c r="CV6094"/>
    </row>
    <row r="6095" spans="10:100" x14ac:dyDescent="0.25">
      <c r="J6095"/>
      <c r="K6095"/>
      <c r="L6095"/>
      <c r="M6095"/>
      <c r="N6095"/>
      <c r="O6095"/>
      <c r="P6095"/>
      <c r="Q6095"/>
      <c r="R6095"/>
      <c r="S6095"/>
      <c r="T6095"/>
      <c r="U6095"/>
      <c r="V6095"/>
      <c r="W6095"/>
      <c r="X6095"/>
      <c r="Y6095"/>
      <c r="Z6095"/>
      <c r="AA6095"/>
      <c r="AB6095"/>
      <c r="AC6095"/>
      <c r="AD6095"/>
      <c r="AE6095"/>
      <c r="AF6095"/>
      <c r="AG6095"/>
      <c r="AH6095"/>
      <c r="AI6095"/>
      <c r="AJ6095"/>
      <c r="AK6095"/>
      <c r="AL6095"/>
      <c r="AM6095"/>
      <c r="AN6095"/>
      <c r="AO6095"/>
      <c r="AP6095"/>
      <c r="AQ6095"/>
      <c r="AR6095"/>
      <c r="AS6095"/>
      <c r="AT6095"/>
      <c r="AU6095"/>
      <c r="AV6095"/>
      <c r="AW6095"/>
      <c r="AX6095"/>
      <c r="AY6095"/>
      <c r="AZ6095"/>
      <c r="BA6095"/>
      <c r="BB6095"/>
      <c r="BC6095"/>
      <c r="BD6095"/>
      <c r="BE6095"/>
      <c r="BF6095"/>
      <c r="BG6095"/>
      <c r="BH6095"/>
      <c r="BI6095"/>
      <c r="BJ6095"/>
      <c r="BK6095"/>
      <c r="BL6095"/>
      <c r="BM6095"/>
      <c r="BN6095"/>
      <c r="BO6095"/>
      <c r="BP6095"/>
      <c r="BQ6095"/>
      <c r="BR6095"/>
      <c r="BS6095"/>
      <c r="BT6095"/>
      <c r="BU6095"/>
      <c r="BV6095"/>
      <c r="BW6095"/>
      <c r="BX6095"/>
      <c r="BY6095"/>
      <c r="BZ6095"/>
      <c r="CA6095"/>
      <c r="CB6095"/>
      <c r="CC6095"/>
      <c r="CD6095"/>
      <c r="CE6095"/>
      <c r="CF6095"/>
      <c r="CG6095"/>
      <c r="CH6095"/>
      <c r="CI6095"/>
      <c r="CJ6095"/>
      <c r="CK6095"/>
      <c r="CL6095"/>
      <c r="CM6095"/>
      <c r="CN6095"/>
      <c r="CO6095"/>
      <c r="CP6095"/>
      <c r="CQ6095"/>
      <c r="CR6095"/>
      <c r="CS6095"/>
      <c r="CT6095"/>
      <c r="CU6095"/>
      <c r="CV6095"/>
    </row>
    <row r="6096" spans="10:100" x14ac:dyDescent="0.25">
      <c r="J6096"/>
      <c r="K6096"/>
      <c r="L6096"/>
      <c r="M6096"/>
      <c r="N6096"/>
      <c r="O6096"/>
      <c r="P6096"/>
      <c r="Q6096"/>
      <c r="R6096"/>
      <c r="S6096"/>
      <c r="T6096"/>
      <c r="U6096"/>
      <c r="V6096"/>
      <c r="W6096"/>
      <c r="X6096"/>
      <c r="Y6096"/>
      <c r="Z6096"/>
      <c r="AA6096"/>
      <c r="AB6096"/>
      <c r="AC6096"/>
      <c r="AD6096"/>
      <c r="AE6096"/>
      <c r="AF6096"/>
      <c r="AG6096"/>
      <c r="AH6096"/>
      <c r="AI6096"/>
      <c r="AJ6096"/>
      <c r="AK6096"/>
      <c r="AL6096"/>
      <c r="AM6096"/>
      <c r="AN6096"/>
      <c r="AO6096"/>
      <c r="AP6096"/>
      <c r="AQ6096"/>
      <c r="AR6096"/>
      <c r="AS6096"/>
      <c r="AT6096"/>
      <c r="AU6096"/>
      <c r="AV6096"/>
      <c r="AW6096"/>
      <c r="AX6096"/>
      <c r="AY6096"/>
      <c r="AZ6096"/>
      <c r="BA6096"/>
      <c r="BB6096"/>
      <c r="BC6096"/>
      <c r="BD6096"/>
      <c r="BE6096"/>
      <c r="BF6096"/>
      <c r="BG6096"/>
      <c r="BH6096"/>
      <c r="BI6096"/>
      <c r="BJ6096"/>
      <c r="BK6096"/>
      <c r="BL6096"/>
      <c r="BM6096"/>
      <c r="BN6096"/>
      <c r="BO6096"/>
      <c r="BP6096"/>
      <c r="BQ6096"/>
      <c r="BR6096"/>
      <c r="BS6096"/>
      <c r="BT6096"/>
      <c r="BU6096"/>
      <c r="BV6096"/>
      <c r="BW6096"/>
      <c r="BX6096"/>
      <c r="BY6096"/>
      <c r="BZ6096"/>
      <c r="CA6096"/>
      <c r="CB6096"/>
      <c r="CC6096"/>
      <c r="CD6096"/>
      <c r="CE6096"/>
      <c r="CF6096"/>
      <c r="CG6096"/>
      <c r="CH6096"/>
      <c r="CI6096"/>
      <c r="CJ6096"/>
      <c r="CK6096"/>
      <c r="CL6096"/>
      <c r="CM6096"/>
      <c r="CN6096"/>
      <c r="CO6096"/>
      <c r="CP6096"/>
      <c r="CQ6096"/>
      <c r="CR6096"/>
      <c r="CS6096"/>
      <c r="CT6096"/>
      <c r="CU6096"/>
      <c r="CV6096"/>
    </row>
    <row r="6097" spans="10:100" x14ac:dyDescent="0.25">
      <c r="J6097"/>
      <c r="K6097"/>
      <c r="L6097"/>
      <c r="M6097"/>
      <c r="N6097"/>
      <c r="O6097"/>
      <c r="P6097"/>
      <c r="Q6097"/>
      <c r="R6097"/>
      <c r="S6097"/>
      <c r="T6097"/>
      <c r="U6097"/>
      <c r="V6097"/>
      <c r="W6097"/>
      <c r="X6097"/>
      <c r="Y6097"/>
      <c r="Z6097"/>
      <c r="AA6097"/>
      <c r="AB6097"/>
      <c r="AC6097"/>
      <c r="AD6097"/>
      <c r="AE6097"/>
      <c r="AF6097"/>
      <c r="AG6097"/>
      <c r="AH6097"/>
      <c r="AI6097"/>
      <c r="AJ6097"/>
      <c r="AK6097"/>
      <c r="AL6097"/>
      <c r="AM6097"/>
      <c r="AN6097"/>
      <c r="AO6097"/>
      <c r="AP6097"/>
      <c r="AQ6097"/>
      <c r="AR6097"/>
      <c r="AS6097"/>
      <c r="AT6097"/>
      <c r="AU6097"/>
      <c r="AV6097"/>
      <c r="AW6097"/>
      <c r="AX6097"/>
      <c r="AY6097"/>
      <c r="AZ6097"/>
      <c r="BA6097"/>
      <c r="BB6097"/>
      <c r="BC6097"/>
      <c r="BD6097"/>
      <c r="BE6097"/>
      <c r="BF6097"/>
      <c r="BG6097"/>
      <c r="BH6097"/>
      <c r="BI6097"/>
      <c r="BJ6097"/>
      <c r="BK6097"/>
      <c r="BL6097"/>
      <c r="BM6097"/>
      <c r="BN6097"/>
      <c r="BO6097"/>
      <c r="BP6097"/>
      <c r="BQ6097"/>
      <c r="BR6097"/>
      <c r="BS6097"/>
      <c r="BT6097"/>
      <c r="BU6097"/>
      <c r="BV6097"/>
      <c r="BW6097"/>
      <c r="BX6097"/>
      <c r="BY6097"/>
      <c r="BZ6097"/>
      <c r="CA6097"/>
      <c r="CB6097"/>
      <c r="CC6097"/>
      <c r="CD6097"/>
      <c r="CE6097"/>
      <c r="CF6097"/>
      <c r="CG6097"/>
      <c r="CH6097"/>
      <c r="CI6097"/>
      <c r="CJ6097"/>
      <c r="CK6097"/>
      <c r="CL6097"/>
      <c r="CM6097"/>
      <c r="CN6097"/>
      <c r="CO6097"/>
      <c r="CP6097"/>
      <c r="CQ6097"/>
      <c r="CR6097"/>
      <c r="CS6097"/>
      <c r="CT6097"/>
      <c r="CU6097"/>
      <c r="CV6097"/>
    </row>
    <row r="6098" spans="10:100" x14ac:dyDescent="0.25">
      <c r="J6098"/>
      <c r="K6098"/>
      <c r="L6098"/>
      <c r="M6098"/>
      <c r="N6098"/>
      <c r="O6098"/>
      <c r="P6098"/>
      <c r="Q6098"/>
      <c r="R6098"/>
      <c r="S6098"/>
      <c r="T6098"/>
      <c r="U6098"/>
      <c r="V6098"/>
      <c r="W6098"/>
      <c r="X6098"/>
      <c r="Y6098"/>
      <c r="Z6098"/>
      <c r="AA6098"/>
      <c r="AB6098"/>
      <c r="AC6098"/>
      <c r="AD6098"/>
      <c r="AE6098"/>
      <c r="AF6098"/>
      <c r="AG6098"/>
      <c r="AH6098"/>
      <c r="AI6098"/>
      <c r="AJ6098"/>
      <c r="AK6098"/>
      <c r="AL6098"/>
      <c r="AM6098"/>
      <c r="AN6098"/>
      <c r="AO6098"/>
      <c r="AP6098"/>
      <c r="AQ6098"/>
      <c r="AR6098"/>
      <c r="AS6098"/>
      <c r="AT6098"/>
      <c r="AU6098"/>
      <c r="AV6098"/>
      <c r="AW6098"/>
      <c r="AX6098"/>
      <c r="AY6098"/>
      <c r="AZ6098"/>
      <c r="BA6098"/>
      <c r="BB6098"/>
      <c r="BC6098"/>
      <c r="BD6098"/>
      <c r="BE6098"/>
      <c r="BF6098"/>
      <c r="BG6098"/>
      <c r="BH6098"/>
      <c r="BI6098"/>
      <c r="BJ6098"/>
      <c r="BK6098"/>
      <c r="BL6098"/>
      <c r="BM6098"/>
      <c r="BN6098"/>
      <c r="BO6098"/>
      <c r="BP6098"/>
      <c r="BQ6098"/>
      <c r="BR6098"/>
      <c r="BS6098"/>
      <c r="BT6098"/>
      <c r="BU6098"/>
      <c r="BV6098"/>
      <c r="BW6098"/>
      <c r="BX6098"/>
      <c r="BY6098"/>
      <c r="BZ6098"/>
      <c r="CA6098"/>
      <c r="CB6098"/>
      <c r="CC6098"/>
      <c r="CD6098"/>
      <c r="CE6098"/>
      <c r="CF6098"/>
      <c r="CG6098"/>
      <c r="CH6098"/>
      <c r="CI6098"/>
      <c r="CJ6098"/>
      <c r="CK6098"/>
      <c r="CL6098"/>
      <c r="CM6098"/>
      <c r="CN6098"/>
      <c r="CO6098"/>
      <c r="CP6098"/>
      <c r="CQ6098"/>
      <c r="CR6098"/>
      <c r="CS6098"/>
      <c r="CT6098"/>
      <c r="CU6098"/>
      <c r="CV6098"/>
    </row>
    <row r="6099" spans="10:100" x14ac:dyDescent="0.25">
      <c r="J6099"/>
      <c r="K6099"/>
      <c r="L6099"/>
      <c r="M6099"/>
      <c r="N6099"/>
      <c r="O6099"/>
      <c r="P6099"/>
      <c r="Q6099"/>
      <c r="R6099"/>
      <c r="S6099"/>
      <c r="T6099"/>
      <c r="U6099"/>
      <c r="V6099"/>
      <c r="W6099"/>
      <c r="X6099"/>
      <c r="Y6099"/>
      <c r="Z6099"/>
      <c r="AA6099"/>
      <c r="AB6099"/>
      <c r="AC6099"/>
      <c r="AD6099"/>
      <c r="AE6099"/>
      <c r="AF6099"/>
      <c r="AG6099"/>
      <c r="AH6099"/>
      <c r="AI6099"/>
      <c r="AJ6099"/>
      <c r="AK6099"/>
      <c r="AL6099"/>
      <c r="AM6099"/>
      <c r="AN6099"/>
      <c r="AO6099"/>
      <c r="AP6099"/>
      <c r="AQ6099"/>
      <c r="AR6099"/>
      <c r="AS6099"/>
      <c r="AT6099"/>
      <c r="AU6099"/>
      <c r="AV6099"/>
      <c r="AW6099"/>
      <c r="AX6099"/>
      <c r="AY6099"/>
      <c r="AZ6099"/>
      <c r="BA6099"/>
      <c r="BB6099"/>
      <c r="BC6099"/>
      <c r="BD6099"/>
      <c r="BE6099"/>
      <c r="BF6099"/>
      <c r="BG6099"/>
      <c r="BH6099"/>
      <c r="BI6099"/>
      <c r="BJ6099"/>
      <c r="BK6099"/>
      <c r="BL6099"/>
      <c r="BM6099"/>
      <c r="BN6099"/>
      <c r="BO6099"/>
      <c r="BP6099"/>
      <c r="BQ6099"/>
      <c r="BR6099"/>
      <c r="BS6099"/>
      <c r="BT6099"/>
      <c r="BU6099"/>
      <c r="BV6099"/>
      <c r="BW6099"/>
      <c r="BX6099"/>
      <c r="BY6099"/>
      <c r="BZ6099"/>
      <c r="CA6099"/>
      <c r="CB6099"/>
      <c r="CC6099"/>
      <c r="CD6099"/>
      <c r="CE6099"/>
      <c r="CF6099"/>
      <c r="CG6099"/>
      <c r="CH6099"/>
      <c r="CI6099"/>
      <c r="CJ6099"/>
      <c r="CK6099"/>
      <c r="CL6099"/>
      <c r="CM6099"/>
      <c r="CN6099"/>
      <c r="CO6099"/>
      <c r="CP6099"/>
      <c r="CQ6099"/>
      <c r="CR6099"/>
      <c r="CS6099"/>
      <c r="CT6099"/>
      <c r="CU6099"/>
      <c r="CV6099"/>
    </row>
    <row r="6100" spans="10:100" x14ac:dyDescent="0.25">
      <c r="J6100"/>
      <c r="K6100"/>
      <c r="L6100"/>
      <c r="M6100"/>
      <c r="N6100"/>
      <c r="O6100"/>
      <c r="P6100"/>
      <c r="Q6100"/>
      <c r="R6100"/>
      <c r="S6100"/>
      <c r="T6100"/>
      <c r="U6100"/>
      <c r="V6100"/>
      <c r="W6100"/>
      <c r="X6100"/>
      <c r="Y6100"/>
      <c r="Z6100"/>
      <c r="AA6100"/>
      <c r="AB6100"/>
      <c r="AC6100"/>
      <c r="AD6100"/>
      <c r="AE6100"/>
      <c r="AF6100"/>
      <c r="AG6100"/>
      <c r="AH6100"/>
      <c r="AI6100"/>
      <c r="AJ6100"/>
      <c r="AK6100"/>
      <c r="AL6100"/>
      <c r="AM6100"/>
      <c r="AN6100"/>
      <c r="AO6100"/>
      <c r="AP6100"/>
      <c r="AQ6100"/>
      <c r="AR6100"/>
      <c r="AS6100"/>
      <c r="AT6100"/>
      <c r="AU6100"/>
      <c r="AV6100"/>
      <c r="AW6100"/>
      <c r="AX6100"/>
      <c r="AY6100"/>
      <c r="AZ6100"/>
      <c r="BA6100"/>
      <c r="BB6100"/>
      <c r="BC6100"/>
      <c r="BD6100"/>
      <c r="BE6100"/>
      <c r="BF6100"/>
      <c r="BG6100"/>
      <c r="BH6100"/>
      <c r="BI6100"/>
      <c r="BJ6100"/>
      <c r="BK6100"/>
      <c r="BL6100"/>
      <c r="BM6100"/>
      <c r="BN6100"/>
      <c r="BO6100"/>
      <c r="BP6100"/>
      <c r="BQ6100"/>
      <c r="BR6100"/>
      <c r="BS6100"/>
      <c r="BT6100"/>
      <c r="BU6100"/>
      <c r="BV6100"/>
      <c r="BW6100"/>
      <c r="BX6100"/>
      <c r="BY6100"/>
      <c r="BZ6100"/>
      <c r="CA6100"/>
      <c r="CB6100"/>
      <c r="CC6100"/>
      <c r="CD6100"/>
      <c r="CE6100"/>
      <c r="CF6100"/>
      <c r="CG6100"/>
      <c r="CH6100"/>
      <c r="CI6100"/>
      <c r="CJ6100"/>
      <c r="CK6100"/>
      <c r="CL6100"/>
      <c r="CM6100"/>
      <c r="CN6100"/>
      <c r="CO6100"/>
      <c r="CP6100"/>
      <c r="CQ6100"/>
      <c r="CR6100"/>
      <c r="CS6100"/>
      <c r="CT6100"/>
      <c r="CU6100"/>
      <c r="CV6100"/>
    </row>
    <row r="6101" spans="10:100" x14ac:dyDescent="0.25">
      <c r="J6101"/>
      <c r="K6101"/>
      <c r="L6101"/>
      <c r="M6101"/>
      <c r="N6101"/>
      <c r="O6101"/>
      <c r="P6101"/>
      <c r="Q6101"/>
      <c r="R6101"/>
      <c r="S6101"/>
      <c r="T6101"/>
      <c r="U6101"/>
      <c r="V6101"/>
      <c r="W6101"/>
      <c r="X6101"/>
      <c r="Y6101"/>
      <c r="Z6101"/>
      <c r="AA6101"/>
      <c r="AB6101"/>
      <c r="AC6101"/>
      <c r="AD6101"/>
      <c r="AE6101"/>
      <c r="AF6101"/>
      <c r="AG6101"/>
      <c r="AH6101"/>
      <c r="AI6101"/>
      <c r="AJ6101"/>
      <c r="AK6101"/>
      <c r="AL6101"/>
      <c r="AM6101"/>
      <c r="AN6101"/>
      <c r="AO6101"/>
      <c r="AP6101"/>
      <c r="AQ6101"/>
      <c r="AR6101"/>
      <c r="AS6101"/>
      <c r="AT6101"/>
      <c r="AU6101"/>
      <c r="AV6101"/>
      <c r="AW6101"/>
      <c r="AX6101"/>
      <c r="AY6101"/>
      <c r="AZ6101"/>
      <c r="BA6101"/>
      <c r="BB6101"/>
      <c r="BC6101"/>
      <c r="BD6101"/>
      <c r="BE6101"/>
      <c r="BF6101"/>
      <c r="BG6101"/>
      <c r="BH6101"/>
      <c r="BI6101"/>
      <c r="BJ6101"/>
      <c r="BK6101"/>
      <c r="BL6101"/>
      <c r="BM6101"/>
      <c r="BN6101"/>
      <c r="BO6101"/>
      <c r="BP6101"/>
      <c r="BQ6101"/>
      <c r="BR6101"/>
      <c r="BS6101"/>
      <c r="BT6101"/>
      <c r="BU6101"/>
      <c r="BV6101"/>
      <c r="BW6101"/>
      <c r="BX6101"/>
      <c r="BY6101"/>
      <c r="BZ6101"/>
      <c r="CA6101"/>
      <c r="CB6101"/>
      <c r="CC6101"/>
      <c r="CD6101"/>
      <c r="CE6101"/>
      <c r="CF6101"/>
      <c r="CG6101"/>
      <c r="CH6101"/>
      <c r="CI6101"/>
      <c r="CJ6101"/>
      <c r="CK6101"/>
      <c r="CL6101"/>
      <c r="CM6101"/>
      <c r="CN6101"/>
      <c r="CO6101"/>
      <c r="CP6101"/>
      <c r="CQ6101"/>
      <c r="CR6101"/>
      <c r="CS6101"/>
      <c r="CT6101"/>
      <c r="CU6101"/>
      <c r="CV6101"/>
    </row>
    <row r="6102" spans="10:100" x14ac:dyDescent="0.25">
      <c r="J6102"/>
      <c r="K6102"/>
      <c r="L6102"/>
      <c r="M6102"/>
      <c r="N6102"/>
      <c r="O6102"/>
      <c r="P6102"/>
      <c r="Q6102"/>
      <c r="R6102"/>
      <c r="S6102"/>
      <c r="T6102"/>
      <c r="U6102"/>
      <c r="V6102"/>
      <c r="W6102"/>
      <c r="X6102"/>
      <c r="Y6102"/>
      <c r="Z6102"/>
      <c r="AA6102"/>
      <c r="AB6102"/>
      <c r="AC6102"/>
      <c r="AD6102"/>
      <c r="AE6102"/>
      <c r="AF6102"/>
      <c r="AG6102"/>
      <c r="AH6102"/>
      <c r="AI6102"/>
      <c r="AJ6102"/>
      <c r="AK6102"/>
      <c r="AL6102"/>
      <c r="AM6102"/>
      <c r="AN6102"/>
      <c r="AO6102"/>
      <c r="AP6102"/>
      <c r="AQ6102"/>
      <c r="AR6102"/>
      <c r="AS6102"/>
      <c r="AT6102"/>
      <c r="AU6102"/>
      <c r="AV6102"/>
      <c r="AW6102"/>
      <c r="AX6102"/>
      <c r="AY6102"/>
      <c r="AZ6102"/>
      <c r="BA6102"/>
      <c r="BB6102"/>
      <c r="BC6102"/>
      <c r="BD6102"/>
      <c r="BE6102"/>
      <c r="BF6102"/>
      <c r="BG6102"/>
      <c r="BH6102"/>
      <c r="BI6102"/>
      <c r="BJ6102"/>
      <c r="BK6102"/>
      <c r="BL6102"/>
      <c r="BM6102"/>
      <c r="BN6102"/>
      <c r="BO6102"/>
      <c r="BP6102"/>
      <c r="BQ6102"/>
      <c r="BR6102"/>
      <c r="BS6102"/>
      <c r="BT6102"/>
      <c r="BU6102"/>
      <c r="BV6102"/>
      <c r="BW6102"/>
      <c r="BX6102"/>
      <c r="BY6102"/>
      <c r="BZ6102"/>
      <c r="CA6102"/>
      <c r="CB6102"/>
      <c r="CC6102"/>
      <c r="CD6102"/>
      <c r="CE6102"/>
      <c r="CF6102"/>
      <c r="CG6102"/>
      <c r="CH6102"/>
      <c r="CI6102"/>
      <c r="CJ6102"/>
      <c r="CK6102"/>
      <c r="CL6102"/>
      <c r="CM6102"/>
      <c r="CN6102"/>
      <c r="CO6102"/>
      <c r="CP6102"/>
      <c r="CQ6102"/>
      <c r="CR6102"/>
      <c r="CS6102"/>
      <c r="CT6102"/>
      <c r="CU6102"/>
      <c r="CV6102"/>
    </row>
    <row r="6103" spans="10:100" x14ac:dyDescent="0.25">
      <c r="J6103"/>
      <c r="K6103"/>
      <c r="L6103"/>
      <c r="M6103"/>
      <c r="N6103"/>
      <c r="O6103"/>
      <c r="P6103"/>
      <c r="Q6103"/>
      <c r="R6103"/>
      <c r="S6103"/>
      <c r="T6103"/>
      <c r="U6103"/>
      <c r="V6103"/>
      <c r="W6103"/>
      <c r="X6103"/>
      <c r="Y6103"/>
      <c r="Z6103"/>
      <c r="AA6103"/>
      <c r="AB6103"/>
      <c r="AC6103"/>
      <c r="AD6103"/>
      <c r="AE6103"/>
      <c r="AF6103"/>
      <c r="AG6103"/>
      <c r="AH6103"/>
      <c r="AI6103"/>
      <c r="AJ6103"/>
      <c r="AK6103"/>
      <c r="AL6103"/>
      <c r="AM6103"/>
      <c r="AN6103"/>
      <c r="AO6103"/>
      <c r="AP6103"/>
      <c r="AQ6103"/>
      <c r="AR6103"/>
      <c r="AS6103"/>
      <c r="AT6103"/>
      <c r="AU6103"/>
      <c r="AV6103"/>
      <c r="AW6103"/>
      <c r="AX6103"/>
      <c r="AY6103"/>
      <c r="AZ6103"/>
      <c r="BA6103"/>
      <c r="BB6103"/>
      <c r="BC6103"/>
      <c r="BD6103"/>
      <c r="BE6103"/>
      <c r="BF6103"/>
      <c r="BG6103"/>
      <c r="BH6103"/>
      <c r="BI6103"/>
      <c r="BJ6103"/>
      <c r="BK6103"/>
      <c r="BL6103"/>
      <c r="BM6103"/>
      <c r="BN6103"/>
      <c r="BO6103"/>
      <c r="BP6103"/>
      <c r="BQ6103"/>
      <c r="BR6103"/>
      <c r="BS6103"/>
      <c r="BT6103"/>
      <c r="BU6103"/>
      <c r="BV6103"/>
      <c r="BW6103"/>
      <c r="BX6103"/>
      <c r="BY6103"/>
      <c r="BZ6103"/>
      <c r="CA6103"/>
      <c r="CB6103"/>
      <c r="CC6103"/>
      <c r="CD6103"/>
      <c r="CE6103"/>
      <c r="CF6103"/>
      <c r="CG6103"/>
      <c r="CH6103"/>
      <c r="CI6103"/>
      <c r="CJ6103"/>
      <c r="CK6103"/>
      <c r="CL6103"/>
      <c r="CM6103"/>
      <c r="CN6103"/>
      <c r="CO6103"/>
      <c r="CP6103"/>
      <c r="CQ6103"/>
      <c r="CR6103"/>
      <c r="CS6103"/>
      <c r="CT6103"/>
      <c r="CU6103"/>
      <c r="CV6103"/>
    </row>
    <row r="6104" spans="10:100" x14ac:dyDescent="0.25">
      <c r="J6104"/>
      <c r="K6104"/>
      <c r="L6104"/>
      <c r="M6104"/>
      <c r="N6104"/>
      <c r="O6104"/>
      <c r="P6104"/>
      <c r="Q6104"/>
      <c r="R6104"/>
      <c r="S6104"/>
      <c r="T6104"/>
      <c r="U6104"/>
      <c r="V6104"/>
      <c r="W6104"/>
      <c r="X6104"/>
      <c r="Y6104"/>
      <c r="Z6104"/>
      <c r="AA6104"/>
      <c r="AB6104"/>
      <c r="AC6104"/>
      <c r="AD6104"/>
      <c r="AE6104"/>
      <c r="AF6104"/>
      <c r="AG6104"/>
      <c r="AH6104"/>
      <c r="AI6104"/>
      <c r="AJ6104"/>
      <c r="AK6104"/>
      <c r="AL6104"/>
      <c r="AM6104"/>
      <c r="AN6104"/>
      <c r="AO6104"/>
      <c r="AP6104"/>
      <c r="AQ6104"/>
      <c r="AR6104"/>
      <c r="AS6104"/>
      <c r="AT6104"/>
      <c r="AU6104"/>
      <c r="AV6104"/>
      <c r="AW6104"/>
      <c r="AX6104"/>
      <c r="AY6104"/>
      <c r="AZ6104"/>
      <c r="BA6104"/>
      <c r="BB6104"/>
      <c r="BC6104"/>
      <c r="BD6104"/>
      <c r="BE6104"/>
      <c r="BF6104"/>
      <c r="BG6104"/>
      <c r="BH6104"/>
      <c r="BI6104"/>
      <c r="BJ6104"/>
      <c r="BK6104"/>
      <c r="BL6104"/>
      <c r="BM6104"/>
      <c r="BN6104"/>
      <c r="BO6104"/>
      <c r="BP6104"/>
      <c r="BQ6104"/>
      <c r="BR6104"/>
      <c r="BS6104"/>
      <c r="BT6104"/>
      <c r="BU6104"/>
      <c r="BV6104"/>
      <c r="BW6104"/>
      <c r="BX6104"/>
      <c r="BY6104"/>
      <c r="BZ6104"/>
      <c r="CA6104"/>
      <c r="CB6104"/>
      <c r="CC6104"/>
      <c r="CD6104"/>
      <c r="CE6104"/>
      <c r="CF6104"/>
      <c r="CG6104"/>
      <c r="CH6104"/>
      <c r="CI6104"/>
      <c r="CJ6104"/>
      <c r="CK6104"/>
      <c r="CL6104"/>
      <c r="CM6104"/>
      <c r="CN6104"/>
      <c r="CO6104"/>
      <c r="CP6104"/>
      <c r="CQ6104"/>
      <c r="CR6104"/>
      <c r="CS6104"/>
      <c r="CT6104"/>
      <c r="CU6104"/>
      <c r="CV6104"/>
    </row>
    <row r="6105" spans="10:100" x14ac:dyDescent="0.25">
      <c r="J6105"/>
      <c r="K6105"/>
      <c r="L6105"/>
      <c r="M6105"/>
      <c r="N6105"/>
      <c r="O6105"/>
      <c r="P6105"/>
      <c r="Q6105"/>
      <c r="R6105"/>
      <c r="S6105"/>
      <c r="T6105"/>
      <c r="U6105"/>
      <c r="V6105"/>
      <c r="W6105"/>
      <c r="X6105"/>
      <c r="Y6105"/>
      <c r="Z6105"/>
      <c r="AA6105"/>
      <c r="AB6105"/>
      <c r="AC6105"/>
      <c r="AD6105"/>
      <c r="AE6105"/>
      <c r="AF6105"/>
      <c r="AG6105"/>
      <c r="AH6105"/>
      <c r="AI6105"/>
      <c r="AJ6105"/>
      <c r="AK6105"/>
      <c r="AL6105"/>
      <c r="AM6105"/>
      <c r="AN6105"/>
      <c r="AO6105"/>
      <c r="AP6105"/>
      <c r="AQ6105"/>
      <c r="AR6105"/>
      <c r="AS6105"/>
      <c r="AT6105"/>
      <c r="AU6105"/>
      <c r="AV6105"/>
      <c r="AW6105"/>
      <c r="AX6105"/>
      <c r="AY6105"/>
      <c r="AZ6105"/>
      <c r="BA6105"/>
      <c r="BB6105"/>
      <c r="BC6105"/>
      <c r="BD6105"/>
      <c r="BE6105"/>
      <c r="BF6105"/>
      <c r="BG6105"/>
      <c r="BH6105"/>
      <c r="BI6105"/>
      <c r="BJ6105"/>
      <c r="BK6105"/>
      <c r="BL6105"/>
      <c r="BM6105"/>
      <c r="BN6105"/>
      <c r="BO6105"/>
      <c r="BP6105"/>
      <c r="BQ6105"/>
      <c r="BR6105"/>
      <c r="BS6105"/>
      <c r="BT6105"/>
      <c r="BU6105"/>
      <c r="BV6105"/>
      <c r="BW6105"/>
      <c r="BX6105"/>
      <c r="BY6105"/>
      <c r="BZ6105"/>
      <c r="CA6105"/>
      <c r="CB6105"/>
      <c r="CC6105"/>
      <c r="CD6105"/>
      <c r="CE6105"/>
      <c r="CF6105"/>
      <c r="CG6105"/>
      <c r="CH6105"/>
      <c r="CI6105"/>
      <c r="CJ6105"/>
      <c r="CK6105"/>
      <c r="CL6105"/>
      <c r="CM6105"/>
      <c r="CN6105"/>
      <c r="CO6105"/>
      <c r="CP6105"/>
      <c r="CQ6105"/>
      <c r="CR6105"/>
      <c r="CS6105"/>
      <c r="CT6105"/>
      <c r="CU6105"/>
      <c r="CV6105"/>
    </row>
    <row r="6106" spans="10:100" x14ac:dyDescent="0.25">
      <c r="J6106"/>
      <c r="K6106"/>
      <c r="L6106"/>
      <c r="M6106"/>
      <c r="N6106"/>
      <c r="O6106"/>
      <c r="P6106"/>
      <c r="Q6106"/>
      <c r="R6106"/>
      <c r="S6106"/>
      <c r="T6106"/>
      <c r="U6106"/>
      <c r="V6106"/>
      <c r="W6106"/>
      <c r="X6106"/>
      <c r="Y6106"/>
      <c r="Z6106"/>
      <c r="AA6106"/>
      <c r="AB6106"/>
      <c r="AC6106"/>
      <c r="AD6106"/>
      <c r="AE6106"/>
      <c r="AF6106"/>
      <c r="AG6106"/>
      <c r="AH6106"/>
      <c r="AI6106"/>
      <c r="AJ6106"/>
      <c r="AK6106"/>
      <c r="AL6106"/>
      <c r="AM6106"/>
      <c r="AN6106"/>
      <c r="AO6106"/>
      <c r="AP6106"/>
      <c r="AQ6106"/>
      <c r="AR6106"/>
      <c r="AS6106"/>
      <c r="AT6106"/>
      <c r="AU6106"/>
      <c r="AV6106"/>
      <c r="AW6106"/>
      <c r="AX6106"/>
      <c r="AY6106"/>
      <c r="AZ6106"/>
      <c r="BA6106"/>
      <c r="BB6106"/>
      <c r="BC6106"/>
      <c r="BD6106"/>
      <c r="BE6106"/>
      <c r="BF6106"/>
      <c r="BG6106"/>
      <c r="BH6106"/>
      <c r="BI6106"/>
      <c r="BJ6106"/>
      <c r="BK6106"/>
      <c r="BL6106"/>
      <c r="BM6106"/>
      <c r="BN6106"/>
      <c r="BO6106"/>
      <c r="BP6106"/>
      <c r="BQ6106"/>
      <c r="BR6106"/>
      <c r="BS6106"/>
      <c r="BT6106"/>
      <c r="BU6106"/>
      <c r="BV6106"/>
      <c r="BW6106"/>
      <c r="BX6106"/>
      <c r="BY6106"/>
      <c r="BZ6106"/>
      <c r="CA6106"/>
      <c r="CB6106"/>
      <c r="CC6106"/>
      <c r="CD6106"/>
      <c r="CE6106"/>
      <c r="CF6106"/>
      <c r="CG6106"/>
      <c r="CH6106"/>
      <c r="CI6106"/>
      <c r="CJ6106"/>
      <c r="CK6106"/>
      <c r="CL6106"/>
      <c r="CM6106"/>
      <c r="CN6106"/>
      <c r="CO6106"/>
      <c r="CP6106"/>
      <c r="CQ6106"/>
      <c r="CR6106"/>
      <c r="CS6106"/>
      <c r="CT6106"/>
      <c r="CU6106"/>
      <c r="CV6106"/>
    </row>
    <row r="6107" spans="10:100" x14ac:dyDescent="0.25">
      <c r="J6107"/>
      <c r="K6107"/>
      <c r="L6107"/>
      <c r="M6107"/>
      <c r="N6107"/>
      <c r="O6107"/>
      <c r="P6107"/>
      <c r="Q6107"/>
      <c r="R6107"/>
      <c r="S6107"/>
      <c r="T6107"/>
      <c r="U6107"/>
      <c r="V6107"/>
      <c r="W6107"/>
      <c r="X6107"/>
      <c r="Y6107"/>
      <c r="Z6107"/>
      <c r="AA6107"/>
      <c r="AB6107"/>
      <c r="AC6107"/>
      <c r="AD6107"/>
      <c r="AE6107"/>
      <c r="AF6107"/>
      <c r="AG6107"/>
      <c r="AH6107"/>
      <c r="AI6107"/>
      <c r="AJ6107"/>
      <c r="AK6107"/>
      <c r="AL6107"/>
      <c r="AM6107"/>
      <c r="AN6107"/>
      <c r="AO6107"/>
      <c r="AP6107"/>
      <c r="AQ6107"/>
      <c r="AR6107"/>
      <c r="AS6107"/>
      <c r="AT6107"/>
      <c r="AU6107"/>
      <c r="AV6107"/>
      <c r="AW6107"/>
      <c r="AX6107"/>
      <c r="AY6107"/>
      <c r="AZ6107"/>
      <c r="BA6107"/>
      <c r="BB6107"/>
      <c r="BC6107"/>
      <c r="BD6107"/>
      <c r="BE6107"/>
      <c r="BF6107"/>
      <c r="BG6107"/>
      <c r="BH6107"/>
      <c r="BI6107"/>
      <c r="BJ6107"/>
      <c r="BK6107"/>
      <c r="BL6107"/>
      <c r="BM6107"/>
      <c r="BN6107"/>
      <c r="BO6107"/>
      <c r="BP6107"/>
      <c r="BQ6107"/>
      <c r="BR6107"/>
      <c r="BS6107"/>
      <c r="BT6107"/>
      <c r="BU6107"/>
      <c r="BV6107"/>
      <c r="BW6107"/>
      <c r="BX6107"/>
      <c r="BY6107"/>
      <c r="BZ6107"/>
      <c r="CA6107"/>
      <c r="CB6107"/>
      <c r="CC6107"/>
      <c r="CD6107"/>
      <c r="CE6107"/>
      <c r="CF6107"/>
      <c r="CG6107"/>
      <c r="CH6107"/>
      <c r="CI6107"/>
      <c r="CJ6107"/>
      <c r="CK6107"/>
      <c r="CL6107"/>
      <c r="CM6107"/>
      <c r="CN6107"/>
      <c r="CO6107"/>
      <c r="CP6107"/>
      <c r="CQ6107"/>
      <c r="CR6107"/>
      <c r="CS6107"/>
      <c r="CT6107"/>
      <c r="CU6107"/>
      <c r="CV6107"/>
    </row>
    <row r="6108" spans="10:100" x14ac:dyDescent="0.25">
      <c r="J6108"/>
      <c r="K6108"/>
      <c r="L6108"/>
      <c r="M6108"/>
      <c r="N6108"/>
      <c r="O6108"/>
      <c r="P6108"/>
      <c r="Q6108"/>
      <c r="R6108"/>
      <c r="S6108"/>
      <c r="T6108"/>
      <c r="U6108"/>
      <c r="V6108"/>
      <c r="W6108"/>
      <c r="X6108"/>
      <c r="Y6108"/>
      <c r="Z6108"/>
      <c r="AA6108"/>
      <c r="AB6108"/>
      <c r="AC6108"/>
      <c r="AD6108"/>
      <c r="AE6108"/>
      <c r="AF6108"/>
      <c r="AG6108"/>
      <c r="AH6108"/>
      <c r="AI6108"/>
      <c r="AJ6108"/>
      <c r="AK6108"/>
      <c r="AL6108"/>
      <c r="AM6108"/>
      <c r="AN6108"/>
      <c r="AO6108"/>
      <c r="AP6108"/>
      <c r="AQ6108"/>
      <c r="AR6108"/>
      <c r="AS6108"/>
      <c r="AT6108"/>
      <c r="AU6108"/>
      <c r="AV6108"/>
      <c r="AW6108"/>
      <c r="AX6108"/>
      <c r="AY6108"/>
      <c r="AZ6108"/>
      <c r="BA6108"/>
      <c r="BB6108"/>
      <c r="BC6108"/>
      <c r="BD6108"/>
      <c r="BE6108"/>
      <c r="BF6108"/>
      <c r="BG6108"/>
      <c r="BH6108"/>
      <c r="BI6108"/>
      <c r="BJ6108"/>
      <c r="BK6108"/>
      <c r="BL6108"/>
      <c r="BM6108"/>
      <c r="BN6108"/>
      <c r="BO6108"/>
      <c r="BP6108"/>
      <c r="BQ6108"/>
      <c r="BR6108"/>
      <c r="BS6108"/>
      <c r="BT6108"/>
      <c r="BU6108"/>
      <c r="BV6108"/>
      <c r="BW6108"/>
      <c r="BX6108"/>
      <c r="BY6108"/>
      <c r="BZ6108"/>
      <c r="CA6108"/>
      <c r="CB6108"/>
      <c r="CC6108"/>
      <c r="CD6108"/>
      <c r="CE6108"/>
      <c r="CF6108"/>
      <c r="CG6108"/>
      <c r="CH6108"/>
      <c r="CI6108"/>
      <c r="CJ6108"/>
      <c r="CK6108"/>
      <c r="CL6108"/>
      <c r="CM6108"/>
      <c r="CN6108"/>
      <c r="CO6108"/>
      <c r="CP6108"/>
      <c r="CQ6108"/>
      <c r="CR6108"/>
      <c r="CS6108"/>
      <c r="CT6108"/>
      <c r="CU6108"/>
      <c r="CV6108"/>
    </row>
    <row r="6109" spans="10:100" x14ac:dyDescent="0.25">
      <c r="J6109"/>
      <c r="K6109"/>
      <c r="L6109"/>
      <c r="M6109"/>
      <c r="N6109"/>
      <c r="O6109"/>
      <c r="P6109"/>
      <c r="Q6109"/>
      <c r="R6109"/>
      <c r="S6109"/>
      <c r="T6109"/>
      <c r="U6109"/>
      <c r="V6109"/>
      <c r="W6109"/>
      <c r="X6109"/>
      <c r="Y6109"/>
      <c r="Z6109"/>
      <c r="AA6109"/>
      <c r="AB6109"/>
      <c r="AC6109"/>
      <c r="AD6109"/>
      <c r="AE6109"/>
      <c r="AF6109"/>
      <c r="AG6109"/>
      <c r="AH6109"/>
      <c r="AI6109"/>
      <c r="AJ6109"/>
      <c r="AK6109"/>
      <c r="AL6109"/>
      <c r="AM6109"/>
      <c r="AN6109"/>
      <c r="AO6109"/>
      <c r="AP6109"/>
      <c r="AQ6109"/>
      <c r="AR6109"/>
      <c r="AS6109"/>
      <c r="AT6109"/>
      <c r="AU6109"/>
      <c r="AV6109"/>
      <c r="AW6109"/>
      <c r="AX6109"/>
      <c r="AY6109"/>
      <c r="AZ6109"/>
      <c r="BA6109"/>
      <c r="BB6109"/>
      <c r="BC6109"/>
      <c r="BD6109"/>
      <c r="BE6109"/>
      <c r="BF6109"/>
      <c r="BG6109"/>
      <c r="BH6109"/>
      <c r="BI6109"/>
      <c r="BJ6109"/>
      <c r="BK6109"/>
      <c r="BL6109"/>
      <c r="BM6109"/>
      <c r="BN6109"/>
      <c r="BO6109"/>
      <c r="BP6109"/>
      <c r="BQ6109"/>
      <c r="BR6109"/>
      <c r="BS6109"/>
      <c r="BT6109"/>
      <c r="BU6109"/>
      <c r="BV6109"/>
      <c r="BW6109"/>
      <c r="BX6109"/>
      <c r="BY6109"/>
      <c r="BZ6109"/>
      <c r="CA6109"/>
      <c r="CB6109"/>
      <c r="CC6109"/>
      <c r="CD6109"/>
      <c r="CE6109"/>
      <c r="CF6109"/>
      <c r="CG6109"/>
      <c r="CH6109"/>
      <c r="CI6109"/>
      <c r="CJ6109"/>
      <c r="CK6109"/>
      <c r="CL6109"/>
      <c r="CM6109"/>
      <c r="CN6109"/>
      <c r="CO6109"/>
      <c r="CP6109"/>
      <c r="CQ6109"/>
      <c r="CR6109"/>
      <c r="CS6109"/>
      <c r="CT6109"/>
      <c r="CU6109"/>
      <c r="CV6109"/>
    </row>
    <row r="6110" spans="10:100" x14ac:dyDescent="0.25">
      <c r="J6110"/>
      <c r="K6110"/>
      <c r="L6110"/>
      <c r="M6110"/>
      <c r="N6110"/>
      <c r="O6110"/>
      <c r="P6110"/>
      <c r="Q6110"/>
      <c r="R6110"/>
      <c r="S6110"/>
      <c r="T6110"/>
      <c r="U6110"/>
      <c r="V6110"/>
      <c r="W6110"/>
      <c r="X6110"/>
      <c r="Y6110"/>
      <c r="Z6110"/>
      <c r="AA6110"/>
      <c r="AB6110"/>
      <c r="AC6110"/>
      <c r="AD6110"/>
      <c r="AE6110"/>
      <c r="AF6110"/>
      <c r="AG6110"/>
      <c r="AH6110"/>
      <c r="AI6110"/>
      <c r="AJ6110"/>
      <c r="AK6110"/>
      <c r="AL6110"/>
      <c r="AM6110"/>
      <c r="AN6110"/>
      <c r="AO6110"/>
      <c r="AP6110"/>
      <c r="AQ6110"/>
      <c r="AR6110"/>
      <c r="AS6110"/>
      <c r="AT6110"/>
      <c r="AU6110"/>
      <c r="AV6110"/>
      <c r="AW6110"/>
      <c r="AX6110"/>
      <c r="AY6110"/>
      <c r="AZ6110"/>
      <c r="BA6110"/>
      <c r="BB6110"/>
      <c r="BC6110"/>
      <c r="BD6110"/>
      <c r="BE6110"/>
      <c r="BF6110"/>
      <c r="BG6110"/>
      <c r="BH6110"/>
      <c r="BI6110"/>
      <c r="BJ6110"/>
      <c r="BK6110"/>
      <c r="BL6110"/>
      <c r="BM6110"/>
      <c r="BN6110"/>
      <c r="BO6110"/>
      <c r="BP6110"/>
      <c r="BQ6110"/>
      <c r="BR6110"/>
      <c r="BS6110"/>
      <c r="BT6110"/>
      <c r="BU6110"/>
      <c r="BV6110"/>
      <c r="BW6110"/>
      <c r="BX6110"/>
      <c r="BY6110"/>
      <c r="BZ6110"/>
      <c r="CA6110"/>
      <c r="CB6110"/>
      <c r="CC6110"/>
      <c r="CD6110"/>
      <c r="CE6110"/>
      <c r="CF6110"/>
      <c r="CG6110"/>
      <c r="CH6110"/>
      <c r="CI6110"/>
      <c r="CJ6110"/>
      <c r="CK6110"/>
      <c r="CL6110"/>
      <c r="CM6110"/>
      <c r="CN6110"/>
      <c r="CO6110"/>
      <c r="CP6110"/>
      <c r="CQ6110"/>
      <c r="CR6110"/>
      <c r="CS6110"/>
      <c r="CT6110"/>
      <c r="CU6110"/>
      <c r="CV6110"/>
    </row>
    <row r="6111" spans="10:100" x14ac:dyDescent="0.25">
      <c r="J6111"/>
      <c r="K6111"/>
      <c r="L6111"/>
      <c r="M6111"/>
      <c r="N6111"/>
      <c r="O6111"/>
      <c r="P6111"/>
      <c r="Q6111"/>
      <c r="R6111"/>
      <c r="S6111"/>
      <c r="T6111"/>
      <c r="U6111"/>
      <c r="V6111"/>
      <c r="W6111"/>
      <c r="X6111"/>
      <c r="Y6111"/>
      <c r="Z6111"/>
      <c r="AA6111"/>
      <c r="AB6111"/>
      <c r="AC6111"/>
      <c r="AD6111"/>
      <c r="AE6111"/>
      <c r="AF6111"/>
      <c r="AG6111"/>
      <c r="AH6111"/>
      <c r="AI6111"/>
      <c r="AJ6111"/>
      <c r="AK6111"/>
      <c r="AL6111"/>
      <c r="AM6111"/>
      <c r="AN6111"/>
      <c r="AO6111"/>
      <c r="AP6111"/>
      <c r="AQ6111"/>
      <c r="AR6111"/>
      <c r="AS6111"/>
      <c r="AT6111"/>
      <c r="AU6111"/>
      <c r="AV6111"/>
      <c r="AW6111"/>
      <c r="AX6111"/>
      <c r="AY6111"/>
      <c r="AZ6111"/>
      <c r="BA6111"/>
      <c r="BB6111"/>
      <c r="BC6111"/>
      <c r="BD6111"/>
      <c r="BE6111"/>
      <c r="BF6111"/>
      <c r="BG6111"/>
      <c r="BH6111"/>
      <c r="BI6111"/>
      <c r="BJ6111"/>
      <c r="BK6111"/>
      <c r="BL6111"/>
      <c r="BM6111"/>
      <c r="BN6111"/>
      <c r="BO6111"/>
      <c r="BP6111"/>
      <c r="BQ6111"/>
      <c r="BR6111"/>
      <c r="BS6111"/>
      <c r="BT6111"/>
      <c r="BU6111"/>
      <c r="BV6111"/>
      <c r="BW6111"/>
      <c r="BX6111"/>
      <c r="BY6111"/>
      <c r="BZ6111"/>
      <c r="CA6111"/>
      <c r="CB6111"/>
      <c r="CC6111"/>
      <c r="CD6111"/>
      <c r="CE6111"/>
      <c r="CF6111"/>
      <c r="CG6111"/>
      <c r="CH6111"/>
      <c r="CI6111"/>
      <c r="CJ6111"/>
      <c r="CK6111"/>
      <c r="CL6111"/>
      <c r="CM6111"/>
      <c r="CN6111"/>
      <c r="CO6111"/>
      <c r="CP6111"/>
      <c r="CQ6111"/>
      <c r="CR6111"/>
      <c r="CS6111"/>
      <c r="CT6111"/>
      <c r="CU6111"/>
      <c r="CV6111"/>
    </row>
    <row r="6112" spans="10:100" x14ac:dyDescent="0.25">
      <c r="J6112"/>
      <c r="K6112"/>
      <c r="L6112"/>
      <c r="M6112"/>
      <c r="N6112"/>
      <c r="O6112"/>
      <c r="P6112"/>
      <c r="Q6112"/>
      <c r="R6112"/>
      <c r="S6112"/>
      <c r="T6112"/>
      <c r="U6112"/>
      <c r="V6112"/>
      <c r="W6112"/>
      <c r="X6112"/>
      <c r="Y6112"/>
      <c r="Z6112"/>
      <c r="AA6112"/>
      <c r="AB6112"/>
      <c r="AC6112"/>
      <c r="AD6112"/>
      <c r="AE6112"/>
      <c r="AF6112"/>
      <c r="AG6112"/>
      <c r="AH6112"/>
      <c r="AI6112"/>
      <c r="AJ6112"/>
      <c r="AK6112"/>
      <c r="AL6112"/>
      <c r="AM6112"/>
      <c r="AN6112"/>
      <c r="AO6112"/>
      <c r="AP6112"/>
      <c r="AQ6112"/>
      <c r="AR6112"/>
      <c r="AS6112"/>
      <c r="AT6112"/>
      <c r="AU6112"/>
      <c r="AV6112"/>
      <c r="AW6112"/>
      <c r="AX6112"/>
      <c r="AY6112"/>
      <c r="AZ6112"/>
      <c r="BA6112"/>
      <c r="BB6112"/>
      <c r="BC6112"/>
      <c r="BD6112"/>
      <c r="BE6112"/>
      <c r="BF6112"/>
      <c r="BG6112"/>
      <c r="BH6112"/>
      <c r="BI6112"/>
      <c r="BJ6112"/>
      <c r="BK6112"/>
      <c r="BL6112"/>
      <c r="BM6112"/>
      <c r="BN6112"/>
      <c r="BO6112"/>
      <c r="BP6112"/>
      <c r="BQ6112"/>
      <c r="BR6112"/>
      <c r="BS6112"/>
      <c r="BT6112"/>
      <c r="BU6112"/>
      <c r="BV6112"/>
      <c r="BW6112"/>
      <c r="BX6112"/>
      <c r="BY6112"/>
      <c r="BZ6112"/>
      <c r="CA6112"/>
      <c r="CB6112"/>
      <c r="CC6112"/>
      <c r="CD6112"/>
      <c r="CE6112"/>
      <c r="CF6112"/>
      <c r="CG6112"/>
      <c r="CH6112"/>
      <c r="CI6112"/>
      <c r="CJ6112"/>
      <c r="CK6112"/>
      <c r="CL6112"/>
      <c r="CM6112"/>
      <c r="CN6112"/>
      <c r="CO6112"/>
      <c r="CP6112"/>
      <c r="CQ6112"/>
      <c r="CR6112"/>
      <c r="CS6112"/>
      <c r="CT6112"/>
      <c r="CU6112"/>
      <c r="CV6112"/>
    </row>
    <row r="6113" spans="10:100" x14ac:dyDescent="0.25">
      <c r="J6113"/>
      <c r="K6113"/>
      <c r="L6113"/>
      <c r="M6113"/>
      <c r="N6113"/>
      <c r="O6113"/>
      <c r="P6113"/>
      <c r="Q6113"/>
      <c r="R6113"/>
      <c r="S6113"/>
      <c r="T6113"/>
      <c r="U6113"/>
      <c r="V6113"/>
      <c r="W6113"/>
      <c r="X6113"/>
      <c r="Y6113"/>
      <c r="Z6113"/>
      <c r="AA6113"/>
      <c r="AB6113"/>
      <c r="AC6113"/>
      <c r="AD6113"/>
      <c r="AE6113"/>
      <c r="AF6113"/>
      <c r="AG6113"/>
      <c r="AH6113"/>
      <c r="AI6113"/>
      <c r="AJ6113"/>
      <c r="AK6113"/>
      <c r="AL6113"/>
      <c r="AM6113"/>
      <c r="AN6113"/>
      <c r="AO6113"/>
      <c r="AP6113"/>
      <c r="AQ6113"/>
      <c r="AR6113"/>
      <c r="AS6113"/>
      <c r="AT6113"/>
      <c r="AU6113"/>
      <c r="AV6113"/>
      <c r="AW6113"/>
      <c r="AX6113"/>
      <c r="AY6113"/>
      <c r="AZ6113"/>
      <c r="BA6113"/>
      <c r="BB6113"/>
      <c r="BC6113"/>
      <c r="BD6113"/>
      <c r="BE6113"/>
      <c r="BF6113"/>
      <c r="BG6113"/>
      <c r="BH6113"/>
      <c r="BI6113"/>
      <c r="BJ6113"/>
      <c r="BK6113"/>
      <c r="BL6113"/>
      <c r="BM6113"/>
      <c r="BN6113"/>
      <c r="BO6113"/>
      <c r="BP6113"/>
      <c r="BQ6113"/>
      <c r="BR6113"/>
      <c r="BS6113"/>
      <c r="BT6113"/>
      <c r="BU6113"/>
      <c r="BV6113"/>
      <c r="BW6113"/>
      <c r="BX6113"/>
      <c r="BY6113"/>
      <c r="BZ6113"/>
      <c r="CA6113"/>
      <c r="CB6113"/>
      <c r="CC6113"/>
      <c r="CD6113"/>
      <c r="CE6113"/>
      <c r="CF6113"/>
      <c r="CG6113"/>
      <c r="CH6113"/>
      <c r="CI6113"/>
      <c r="CJ6113"/>
      <c r="CK6113"/>
      <c r="CL6113"/>
      <c r="CM6113"/>
      <c r="CN6113"/>
      <c r="CO6113"/>
      <c r="CP6113"/>
      <c r="CQ6113"/>
      <c r="CR6113"/>
      <c r="CS6113"/>
      <c r="CT6113"/>
      <c r="CU6113"/>
      <c r="CV6113"/>
    </row>
    <row r="6114" spans="10:100" x14ac:dyDescent="0.25">
      <c r="J6114"/>
      <c r="K6114"/>
      <c r="L6114"/>
      <c r="M6114"/>
      <c r="N6114"/>
      <c r="O6114"/>
      <c r="P6114"/>
      <c r="Q6114"/>
      <c r="R6114"/>
      <c r="S6114"/>
      <c r="T6114"/>
      <c r="U6114"/>
      <c r="V6114"/>
      <c r="W6114"/>
      <c r="X6114"/>
      <c r="Y6114"/>
      <c r="Z6114"/>
      <c r="AA6114"/>
      <c r="AB6114"/>
      <c r="AC6114"/>
      <c r="AD6114"/>
      <c r="AE6114"/>
      <c r="AF6114"/>
      <c r="AG6114"/>
      <c r="AH6114"/>
      <c r="AI6114"/>
      <c r="AJ6114"/>
      <c r="AK6114"/>
      <c r="AL6114"/>
      <c r="AM6114"/>
      <c r="AN6114"/>
      <c r="AO6114"/>
      <c r="AP6114"/>
      <c r="AQ6114"/>
      <c r="AR6114"/>
      <c r="AS6114"/>
      <c r="AT6114"/>
      <c r="AU6114"/>
      <c r="AV6114"/>
      <c r="AW6114"/>
      <c r="AX6114"/>
      <c r="AY6114"/>
      <c r="AZ6114"/>
      <c r="BA6114"/>
      <c r="BB6114"/>
      <c r="BC6114"/>
      <c r="BD6114"/>
      <c r="BE6114"/>
      <c r="BF6114"/>
      <c r="BG6114"/>
      <c r="BH6114"/>
      <c r="BI6114"/>
      <c r="BJ6114"/>
      <c r="BK6114"/>
      <c r="BL6114"/>
      <c r="BM6114"/>
      <c r="BN6114"/>
      <c r="BO6114"/>
      <c r="BP6114"/>
      <c r="BQ6114"/>
      <c r="BR6114"/>
      <c r="BS6114"/>
      <c r="BT6114"/>
      <c r="BU6114"/>
      <c r="BV6114"/>
      <c r="BW6114"/>
      <c r="BX6114"/>
      <c r="BY6114"/>
      <c r="BZ6114"/>
      <c r="CA6114"/>
      <c r="CB6114"/>
      <c r="CC6114"/>
      <c r="CD6114"/>
      <c r="CE6114"/>
      <c r="CF6114"/>
      <c r="CG6114"/>
      <c r="CH6114"/>
      <c r="CI6114"/>
      <c r="CJ6114"/>
      <c r="CK6114"/>
      <c r="CL6114"/>
      <c r="CM6114"/>
      <c r="CN6114"/>
      <c r="CO6114"/>
      <c r="CP6114"/>
      <c r="CQ6114"/>
      <c r="CR6114"/>
      <c r="CS6114"/>
      <c r="CT6114"/>
      <c r="CU6114"/>
      <c r="CV6114"/>
    </row>
    <row r="6115" spans="10:100" x14ac:dyDescent="0.25">
      <c r="J6115"/>
      <c r="K6115"/>
      <c r="L6115"/>
      <c r="M6115"/>
      <c r="N6115"/>
      <c r="O6115"/>
      <c r="P6115"/>
      <c r="Q6115"/>
      <c r="R6115"/>
      <c r="S6115"/>
      <c r="T6115"/>
      <c r="U6115"/>
      <c r="V6115"/>
      <c r="W6115"/>
      <c r="X6115"/>
      <c r="Y6115"/>
      <c r="Z6115"/>
      <c r="AA6115"/>
      <c r="AB6115"/>
      <c r="AC6115"/>
      <c r="AD6115"/>
      <c r="AE6115"/>
      <c r="AF6115"/>
      <c r="AG6115"/>
      <c r="AH6115"/>
      <c r="AI6115"/>
      <c r="AJ6115"/>
      <c r="AK6115"/>
      <c r="AL6115"/>
      <c r="AM6115"/>
      <c r="AN6115"/>
      <c r="AO6115"/>
      <c r="AP6115"/>
      <c r="AQ6115"/>
      <c r="AR6115"/>
      <c r="AS6115"/>
      <c r="AT6115"/>
      <c r="AU6115"/>
      <c r="AV6115"/>
      <c r="AW6115"/>
      <c r="AX6115"/>
      <c r="AY6115"/>
      <c r="AZ6115"/>
      <c r="BA6115"/>
      <c r="BB6115"/>
      <c r="BC6115"/>
      <c r="BD6115"/>
      <c r="BE6115"/>
      <c r="BF6115"/>
      <c r="BG6115"/>
      <c r="BH6115"/>
      <c r="BI6115"/>
      <c r="BJ6115"/>
      <c r="BK6115"/>
      <c r="BL6115"/>
      <c r="BM6115"/>
      <c r="BN6115"/>
      <c r="BO6115"/>
      <c r="BP6115"/>
      <c r="BQ6115"/>
      <c r="BR6115"/>
      <c r="BS6115"/>
      <c r="BT6115"/>
      <c r="BU6115"/>
      <c r="BV6115"/>
      <c r="BW6115"/>
      <c r="BX6115"/>
      <c r="BY6115"/>
      <c r="BZ6115"/>
      <c r="CA6115"/>
      <c r="CB6115"/>
      <c r="CC6115"/>
      <c r="CD6115"/>
      <c r="CE6115"/>
      <c r="CF6115"/>
      <c r="CG6115"/>
      <c r="CH6115"/>
      <c r="CI6115"/>
      <c r="CJ6115"/>
      <c r="CK6115"/>
      <c r="CL6115"/>
      <c r="CM6115"/>
      <c r="CN6115"/>
      <c r="CO6115"/>
      <c r="CP6115"/>
      <c r="CQ6115"/>
      <c r="CR6115"/>
      <c r="CS6115"/>
      <c r="CT6115"/>
      <c r="CU6115"/>
      <c r="CV6115"/>
    </row>
    <row r="6116" spans="10:100" x14ac:dyDescent="0.25">
      <c r="J6116"/>
      <c r="K6116"/>
      <c r="L6116"/>
      <c r="M6116"/>
      <c r="N6116"/>
      <c r="O6116"/>
      <c r="P6116"/>
      <c r="Q6116"/>
      <c r="R6116"/>
      <c r="S6116"/>
      <c r="T6116"/>
      <c r="U6116"/>
      <c r="V6116"/>
      <c r="W6116"/>
      <c r="X6116"/>
      <c r="Y6116"/>
      <c r="Z6116"/>
      <c r="AA6116"/>
      <c r="AB6116"/>
      <c r="AC6116"/>
      <c r="AD6116"/>
      <c r="AE6116"/>
      <c r="AF6116"/>
      <c r="AG6116"/>
      <c r="AH6116"/>
      <c r="AI6116"/>
      <c r="AJ6116"/>
      <c r="AK6116"/>
      <c r="AL6116"/>
      <c r="AM6116"/>
      <c r="AN6116"/>
      <c r="AO6116"/>
      <c r="AP6116"/>
      <c r="AQ6116"/>
      <c r="AR6116"/>
      <c r="AS6116"/>
      <c r="AT6116"/>
      <c r="AU6116"/>
      <c r="AV6116"/>
      <c r="AW6116"/>
      <c r="AX6116"/>
      <c r="AY6116"/>
      <c r="AZ6116"/>
      <c r="BA6116"/>
      <c r="BB6116"/>
      <c r="BC6116"/>
      <c r="BD6116"/>
      <c r="BE6116"/>
      <c r="BF6116"/>
      <c r="BG6116"/>
      <c r="BH6116"/>
      <c r="BI6116"/>
      <c r="BJ6116"/>
      <c r="BK6116"/>
      <c r="BL6116"/>
      <c r="BM6116"/>
      <c r="BN6116"/>
      <c r="BO6116"/>
      <c r="BP6116"/>
      <c r="BQ6116"/>
      <c r="BR6116"/>
      <c r="BS6116"/>
      <c r="BT6116"/>
      <c r="BU6116"/>
      <c r="BV6116"/>
      <c r="BW6116"/>
      <c r="BX6116"/>
      <c r="BY6116"/>
      <c r="BZ6116"/>
      <c r="CA6116"/>
      <c r="CB6116"/>
      <c r="CC6116"/>
      <c r="CD6116"/>
      <c r="CE6116"/>
      <c r="CF6116"/>
      <c r="CG6116"/>
      <c r="CH6116"/>
      <c r="CI6116"/>
      <c r="CJ6116"/>
      <c r="CK6116"/>
      <c r="CL6116"/>
      <c r="CM6116"/>
      <c r="CN6116"/>
      <c r="CO6116"/>
      <c r="CP6116"/>
      <c r="CQ6116"/>
      <c r="CR6116"/>
      <c r="CS6116"/>
      <c r="CT6116"/>
      <c r="CU6116"/>
      <c r="CV6116"/>
    </row>
    <row r="6117" spans="10:100" x14ac:dyDescent="0.25">
      <c r="J6117"/>
      <c r="K6117"/>
      <c r="L6117"/>
      <c r="M6117"/>
      <c r="N6117"/>
      <c r="O6117"/>
      <c r="P6117"/>
      <c r="Q6117"/>
      <c r="R6117"/>
      <c r="S6117"/>
      <c r="T6117"/>
      <c r="U6117"/>
      <c r="V6117"/>
      <c r="W6117"/>
      <c r="X6117"/>
      <c r="Y6117"/>
      <c r="Z6117"/>
      <c r="AA6117"/>
      <c r="AB6117"/>
      <c r="AC6117"/>
      <c r="AD6117"/>
      <c r="AE6117"/>
      <c r="AF6117"/>
      <c r="AG6117"/>
      <c r="AH6117"/>
      <c r="AI6117"/>
      <c r="AJ6117"/>
      <c r="AK6117"/>
      <c r="AL6117"/>
      <c r="AM6117"/>
      <c r="AN6117"/>
      <c r="AO6117"/>
      <c r="AP6117"/>
      <c r="AQ6117"/>
      <c r="AR6117"/>
      <c r="AS6117"/>
      <c r="AT6117"/>
      <c r="AU6117"/>
      <c r="AV6117"/>
      <c r="AW6117"/>
      <c r="AX6117"/>
      <c r="AY6117"/>
      <c r="AZ6117"/>
      <c r="BA6117"/>
      <c r="BB6117"/>
      <c r="BC6117"/>
      <c r="BD6117"/>
      <c r="BE6117"/>
      <c r="BF6117"/>
      <c r="BG6117"/>
      <c r="BH6117"/>
      <c r="BI6117"/>
      <c r="BJ6117"/>
      <c r="BK6117"/>
      <c r="BL6117"/>
      <c r="BM6117"/>
      <c r="BN6117"/>
      <c r="BO6117"/>
      <c r="BP6117"/>
      <c r="BQ6117"/>
      <c r="BR6117"/>
      <c r="BS6117"/>
      <c r="BT6117"/>
      <c r="BU6117"/>
      <c r="BV6117"/>
      <c r="BW6117"/>
      <c r="BX6117"/>
      <c r="BY6117"/>
      <c r="BZ6117"/>
      <c r="CA6117"/>
      <c r="CB6117"/>
      <c r="CC6117"/>
      <c r="CD6117"/>
      <c r="CE6117"/>
      <c r="CF6117"/>
      <c r="CG6117"/>
      <c r="CH6117"/>
      <c r="CI6117"/>
      <c r="CJ6117"/>
      <c r="CK6117"/>
      <c r="CL6117"/>
      <c r="CM6117"/>
      <c r="CN6117"/>
      <c r="CO6117"/>
      <c r="CP6117"/>
      <c r="CQ6117"/>
      <c r="CR6117"/>
      <c r="CS6117"/>
      <c r="CT6117"/>
      <c r="CU6117"/>
      <c r="CV6117"/>
    </row>
    <row r="6118" spans="10:100" x14ac:dyDescent="0.25">
      <c r="J6118"/>
      <c r="K6118"/>
      <c r="L6118"/>
      <c r="M6118"/>
      <c r="N6118"/>
      <c r="O6118"/>
      <c r="P6118"/>
      <c r="Q6118"/>
      <c r="R6118"/>
      <c r="S6118"/>
      <c r="T6118"/>
      <c r="U6118"/>
      <c r="V6118"/>
      <c r="W6118"/>
      <c r="X6118"/>
      <c r="Y6118"/>
      <c r="Z6118"/>
      <c r="AA6118"/>
      <c r="AB6118"/>
      <c r="AC6118"/>
      <c r="AD6118"/>
      <c r="AE6118"/>
      <c r="AF6118"/>
      <c r="AG6118"/>
      <c r="AH6118"/>
      <c r="AI6118"/>
      <c r="AJ6118"/>
      <c r="AK6118"/>
      <c r="AL6118"/>
      <c r="AM6118"/>
      <c r="AN6118"/>
      <c r="AO6118"/>
      <c r="AP6118"/>
      <c r="AQ6118"/>
      <c r="AR6118"/>
      <c r="AS6118"/>
      <c r="AT6118"/>
      <c r="AU6118"/>
      <c r="AV6118"/>
      <c r="AW6118"/>
      <c r="AX6118"/>
      <c r="AY6118"/>
      <c r="AZ6118"/>
      <c r="BA6118"/>
      <c r="BB6118"/>
      <c r="BC6118"/>
      <c r="BD6118"/>
      <c r="BE6118"/>
      <c r="BF6118"/>
      <c r="BG6118"/>
      <c r="BH6118"/>
      <c r="BI6118"/>
      <c r="BJ6118"/>
      <c r="BK6118"/>
      <c r="BL6118"/>
      <c r="BM6118"/>
      <c r="BN6118"/>
      <c r="BO6118"/>
      <c r="BP6118"/>
      <c r="BQ6118"/>
      <c r="BR6118"/>
      <c r="BS6118"/>
      <c r="BT6118"/>
      <c r="BU6118"/>
      <c r="BV6118"/>
      <c r="BW6118"/>
      <c r="BX6118"/>
      <c r="BY6118"/>
      <c r="BZ6118"/>
      <c r="CA6118"/>
      <c r="CB6118"/>
      <c r="CC6118"/>
      <c r="CD6118"/>
      <c r="CE6118"/>
      <c r="CF6118"/>
      <c r="CG6118"/>
      <c r="CH6118"/>
      <c r="CI6118"/>
      <c r="CJ6118"/>
      <c r="CK6118"/>
      <c r="CL6118"/>
      <c r="CM6118"/>
      <c r="CN6118"/>
      <c r="CO6118"/>
      <c r="CP6118"/>
      <c r="CQ6118"/>
      <c r="CR6118"/>
      <c r="CS6118"/>
      <c r="CT6118"/>
      <c r="CU6118"/>
      <c r="CV6118"/>
    </row>
    <row r="6119" spans="10:100" x14ac:dyDescent="0.25">
      <c r="J6119"/>
      <c r="K6119"/>
      <c r="L6119"/>
      <c r="M6119"/>
      <c r="N6119"/>
      <c r="O6119"/>
      <c r="P6119"/>
      <c r="Q6119"/>
      <c r="R6119"/>
      <c r="S6119"/>
      <c r="T6119"/>
      <c r="U6119"/>
      <c r="V6119"/>
      <c r="W6119"/>
      <c r="X6119"/>
      <c r="Y6119"/>
      <c r="Z6119"/>
      <c r="AA6119"/>
      <c r="AB6119"/>
      <c r="AC6119"/>
      <c r="AD6119"/>
      <c r="AE6119"/>
      <c r="AF6119"/>
      <c r="AG6119"/>
      <c r="AH6119"/>
      <c r="AI6119"/>
      <c r="AJ6119"/>
      <c r="AK6119"/>
      <c r="AL6119"/>
      <c r="AM6119"/>
      <c r="AN6119"/>
      <c r="AO6119"/>
      <c r="AP6119"/>
      <c r="AQ6119"/>
      <c r="AR6119"/>
      <c r="AS6119"/>
      <c r="AT6119"/>
      <c r="AU6119"/>
      <c r="AV6119"/>
      <c r="AW6119"/>
      <c r="AX6119"/>
      <c r="AY6119"/>
      <c r="AZ6119"/>
      <c r="BA6119"/>
      <c r="BB6119"/>
      <c r="BC6119"/>
      <c r="BD6119"/>
      <c r="BE6119"/>
      <c r="BF6119"/>
      <c r="BG6119"/>
      <c r="BH6119"/>
      <c r="BI6119"/>
      <c r="BJ6119"/>
      <c r="BK6119"/>
      <c r="BL6119"/>
      <c r="BM6119"/>
      <c r="BN6119"/>
      <c r="BO6119"/>
      <c r="BP6119"/>
      <c r="BQ6119"/>
      <c r="BR6119"/>
      <c r="BS6119"/>
      <c r="BT6119"/>
      <c r="BU6119"/>
      <c r="BV6119"/>
      <c r="BW6119"/>
      <c r="BX6119"/>
      <c r="BY6119"/>
      <c r="BZ6119"/>
      <c r="CA6119"/>
      <c r="CB6119"/>
      <c r="CC6119"/>
      <c r="CD6119"/>
      <c r="CE6119"/>
      <c r="CF6119"/>
      <c r="CG6119"/>
      <c r="CH6119"/>
      <c r="CI6119"/>
      <c r="CJ6119"/>
      <c r="CK6119"/>
      <c r="CL6119"/>
      <c r="CM6119"/>
      <c r="CN6119"/>
      <c r="CO6119"/>
      <c r="CP6119"/>
      <c r="CQ6119"/>
      <c r="CR6119"/>
      <c r="CS6119"/>
      <c r="CT6119"/>
      <c r="CU6119"/>
      <c r="CV6119"/>
    </row>
    <row r="6120" spans="10:100" x14ac:dyDescent="0.25">
      <c r="J6120"/>
      <c r="K6120"/>
      <c r="L6120"/>
      <c r="M6120"/>
      <c r="N6120"/>
      <c r="O6120"/>
      <c r="P6120"/>
      <c r="Q6120"/>
      <c r="R6120"/>
      <c r="S6120"/>
      <c r="T6120"/>
      <c r="U6120"/>
      <c r="V6120"/>
      <c r="W6120"/>
      <c r="X6120"/>
      <c r="Y6120"/>
      <c r="Z6120"/>
      <c r="AA6120"/>
      <c r="AB6120"/>
      <c r="AC6120"/>
      <c r="AD6120"/>
      <c r="AE6120"/>
      <c r="AF6120"/>
      <c r="AG6120"/>
      <c r="AH6120"/>
      <c r="AI6120"/>
      <c r="AJ6120"/>
      <c r="AK6120"/>
      <c r="AL6120"/>
      <c r="AM6120"/>
      <c r="AN6120"/>
      <c r="AO6120"/>
      <c r="AP6120"/>
      <c r="AQ6120"/>
      <c r="AR6120"/>
      <c r="AS6120"/>
      <c r="AT6120"/>
      <c r="AU6120"/>
      <c r="AV6120"/>
      <c r="AW6120"/>
      <c r="AX6120"/>
      <c r="AY6120"/>
      <c r="AZ6120"/>
      <c r="BA6120"/>
      <c r="BB6120"/>
      <c r="BC6120"/>
      <c r="BD6120"/>
      <c r="BE6120"/>
      <c r="BF6120"/>
      <c r="BG6120"/>
      <c r="BH6120"/>
      <c r="BI6120"/>
      <c r="BJ6120"/>
      <c r="BK6120"/>
      <c r="BL6120"/>
      <c r="BM6120"/>
      <c r="BN6120"/>
      <c r="BO6120"/>
      <c r="BP6120"/>
      <c r="BQ6120"/>
      <c r="BR6120"/>
      <c r="BS6120"/>
      <c r="BT6120"/>
      <c r="BU6120"/>
      <c r="BV6120"/>
      <c r="BW6120"/>
      <c r="BX6120"/>
      <c r="BY6120"/>
      <c r="BZ6120"/>
      <c r="CA6120"/>
      <c r="CB6120"/>
      <c r="CC6120"/>
      <c r="CD6120"/>
      <c r="CE6120"/>
      <c r="CF6120"/>
      <c r="CG6120"/>
      <c r="CH6120"/>
      <c r="CI6120"/>
      <c r="CJ6120"/>
      <c r="CK6120"/>
      <c r="CL6120"/>
      <c r="CM6120"/>
      <c r="CN6120"/>
      <c r="CO6120"/>
      <c r="CP6120"/>
      <c r="CQ6120"/>
      <c r="CR6120"/>
      <c r="CS6120"/>
      <c r="CT6120"/>
      <c r="CU6120"/>
      <c r="CV6120"/>
    </row>
    <row r="6121" spans="10:100" x14ac:dyDescent="0.25">
      <c r="J6121"/>
      <c r="K6121"/>
      <c r="L6121"/>
      <c r="M6121"/>
      <c r="N6121"/>
      <c r="O6121"/>
      <c r="P6121"/>
      <c r="Q6121"/>
      <c r="R6121"/>
      <c r="S6121"/>
      <c r="T6121"/>
      <c r="U6121"/>
      <c r="V6121"/>
      <c r="W6121"/>
      <c r="X6121"/>
      <c r="Y6121"/>
      <c r="Z6121"/>
      <c r="AA6121"/>
      <c r="AB6121"/>
      <c r="AC6121"/>
      <c r="AD6121"/>
      <c r="AE6121"/>
      <c r="AF6121"/>
      <c r="AG6121"/>
      <c r="AH6121"/>
      <c r="AI6121"/>
      <c r="AJ6121"/>
      <c r="AK6121"/>
      <c r="AL6121"/>
      <c r="AM6121"/>
      <c r="AN6121"/>
      <c r="AO6121"/>
      <c r="AP6121"/>
      <c r="AQ6121"/>
      <c r="AR6121"/>
      <c r="AS6121"/>
      <c r="AT6121"/>
      <c r="AU6121"/>
      <c r="AV6121"/>
      <c r="AW6121"/>
      <c r="AX6121"/>
      <c r="AY6121"/>
      <c r="AZ6121"/>
      <c r="BA6121"/>
      <c r="BB6121"/>
      <c r="BC6121"/>
      <c r="BD6121"/>
      <c r="BE6121"/>
      <c r="BF6121"/>
      <c r="BG6121"/>
      <c r="BH6121"/>
      <c r="BI6121"/>
      <c r="BJ6121"/>
      <c r="BK6121"/>
      <c r="BL6121"/>
      <c r="BM6121"/>
      <c r="BN6121"/>
      <c r="BO6121"/>
      <c r="BP6121"/>
      <c r="BQ6121"/>
      <c r="BR6121"/>
      <c r="BS6121"/>
      <c r="BT6121"/>
      <c r="BU6121"/>
      <c r="BV6121"/>
      <c r="BW6121"/>
      <c r="BX6121"/>
      <c r="BY6121"/>
      <c r="BZ6121"/>
      <c r="CA6121"/>
      <c r="CB6121"/>
      <c r="CC6121"/>
      <c r="CD6121"/>
      <c r="CE6121"/>
      <c r="CF6121"/>
      <c r="CG6121"/>
      <c r="CH6121"/>
      <c r="CI6121"/>
      <c r="CJ6121"/>
      <c r="CK6121"/>
      <c r="CL6121"/>
      <c r="CM6121"/>
      <c r="CN6121"/>
      <c r="CO6121"/>
      <c r="CP6121"/>
      <c r="CQ6121"/>
      <c r="CR6121"/>
      <c r="CS6121"/>
      <c r="CT6121"/>
      <c r="CU6121"/>
      <c r="CV6121"/>
    </row>
    <row r="6122" spans="10:100" x14ac:dyDescent="0.25">
      <c r="J6122"/>
      <c r="K6122"/>
      <c r="L6122"/>
      <c r="M6122"/>
      <c r="N6122"/>
      <c r="O6122"/>
      <c r="P6122"/>
      <c r="Q6122"/>
      <c r="R6122"/>
      <c r="S6122"/>
      <c r="T6122"/>
      <c r="U6122"/>
      <c r="V6122"/>
      <c r="W6122"/>
      <c r="X6122"/>
      <c r="Y6122"/>
      <c r="Z6122"/>
      <c r="AA6122"/>
      <c r="AB6122"/>
      <c r="AC6122"/>
      <c r="AD6122"/>
      <c r="AE6122"/>
      <c r="AF6122"/>
      <c r="AG6122"/>
      <c r="AH6122"/>
      <c r="AI6122"/>
      <c r="AJ6122"/>
      <c r="AK6122"/>
      <c r="AL6122"/>
      <c r="AM6122"/>
      <c r="AN6122"/>
      <c r="AO6122"/>
      <c r="AP6122"/>
      <c r="AQ6122"/>
      <c r="AR6122"/>
      <c r="AS6122"/>
      <c r="AT6122"/>
      <c r="AU6122"/>
      <c r="AV6122"/>
      <c r="AW6122"/>
      <c r="AX6122"/>
      <c r="AY6122"/>
      <c r="AZ6122"/>
      <c r="BA6122"/>
      <c r="BB6122"/>
      <c r="BC6122"/>
      <c r="BD6122"/>
      <c r="BE6122"/>
      <c r="BF6122"/>
      <c r="BG6122"/>
      <c r="BH6122"/>
      <c r="BI6122"/>
      <c r="BJ6122"/>
      <c r="BK6122"/>
      <c r="BL6122"/>
      <c r="BM6122"/>
      <c r="BN6122"/>
      <c r="BO6122"/>
      <c r="BP6122"/>
      <c r="BQ6122"/>
      <c r="BR6122"/>
      <c r="BS6122"/>
      <c r="BT6122"/>
      <c r="BU6122"/>
      <c r="BV6122"/>
      <c r="BW6122"/>
      <c r="BX6122"/>
      <c r="BY6122"/>
      <c r="BZ6122"/>
      <c r="CA6122"/>
      <c r="CB6122"/>
      <c r="CC6122"/>
      <c r="CD6122"/>
      <c r="CE6122"/>
      <c r="CF6122"/>
      <c r="CG6122"/>
      <c r="CH6122"/>
      <c r="CI6122"/>
      <c r="CJ6122"/>
      <c r="CK6122"/>
      <c r="CL6122"/>
      <c r="CM6122"/>
      <c r="CN6122"/>
      <c r="CO6122"/>
      <c r="CP6122"/>
      <c r="CQ6122"/>
      <c r="CR6122"/>
      <c r="CS6122"/>
      <c r="CT6122"/>
      <c r="CU6122"/>
      <c r="CV6122"/>
    </row>
    <row r="6123" spans="10:100" x14ac:dyDescent="0.25">
      <c r="J6123"/>
      <c r="K6123"/>
      <c r="L6123"/>
      <c r="M6123"/>
      <c r="N6123"/>
      <c r="O6123"/>
      <c r="P6123"/>
      <c r="Q6123"/>
      <c r="R6123"/>
      <c r="S6123"/>
      <c r="T6123"/>
      <c r="U6123"/>
      <c r="V6123"/>
      <c r="W6123"/>
      <c r="X6123"/>
      <c r="Y6123"/>
      <c r="Z6123"/>
      <c r="AA6123"/>
      <c r="AB6123"/>
      <c r="AC6123"/>
      <c r="AD6123"/>
      <c r="AE6123"/>
      <c r="AF6123"/>
      <c r="AG6123"/>
      <c r="AH6123"/>
      <c r="AI6123"/>
      <c r="AJ6123"/>
      <c r="AK6123"/>
      <c r="AL6123"/>
      <c r="AM6123"/>
      <c r="AN6123"/>
      <c r="AO6123"/>
      <c r="AP6123"/>
      <c r="AQ6123"/>
      <c r="AR6123"/>
      <c r="AS6123"/>
      <c r="AT6123"/>
      <c r="AU6123"/>
      <c r="AV6123"/>
      <c r="AW6123"/>
      <c r="AX6123"/>
      <c r="AY6123"/>
      <c r="AZ6123"/>
      <c r="BA6123"/>
      <c r="BB6123"/>
      <c r="BC6123"/>
      <c r="BD6123"/>
      <c r="BE6123"/>
      <c r="BF6123"/>
      <c r="BG6123"/>
      <c r="BH6123"/>
      <c r="BI6123"/>
      <c r="BJ6123"/>
      <c r="BK6123"/>
      <c r="BL6123"/>
      <c r="BM6123"/>
      <c r="BN6123"/>
      <c r="BO6123"/>
      <c r="BP6123"/>
      <c r="BQ6123"/>
      <c r="BR6123"/>
      <c r="BS6123"/>
      <c r="BT6123"/>
      <c r="BU6123"/>
      <c r="BV6123"/>
      <c r="BW6123"/>
      <c r="BX6123"/>
      <c r="BY6123"/>
      <c r="BZ6123"/>
      <c r="CA6123"/>
      <c r="CB6123"/>
      <c r="CC6123"/>
      <c r="CD6123"/>
      <c r="CE6123"/>
      <c r="CF6123"/>
      <c r="CG6123"/>
      <c r="CH6123"/>
      <c r="CI6123"/>
      <c r="CJ6123"/>
      <c r="CK6123"/>
      <c r="CL6123"/>
      <c r="CM6123"/>
      <c r="CN6123"/>
      <c r="CO6123"/>
      <c r="CP6123"/>
      <c r="CQ6123"/>
      <c r="CR6123"/>
      <c r="CS6123"/>
      <c r="CT6123"/>
      <c r="CU6123"/>
      <c r="CV6123"/>
    </row>
    <row r="6124" spans="10:100" x14ac:dyDescent="0.25">
      <c r="J6124"/>
      <c r="K6124"/>
      <c r="L6124"/>
      <c r="M6124"/>
      <c r="N6124"/>
      <c r="O6124"/>
      <c r="P6124"/>
      <c r="Q6124"/>
      <c r="R6124"/>
      <c r="S6124"/>
      <c r="T6124"/>
      <c r="U6124"/>
      <c r="V6124"/>
      <c r="W6124"/>
      <c r="X6124"/>
      <c r="Y6124"/>
      <c r="Z6124"/>
      <c r="AA6124"/>
      <c r="AB6124"/>
      <c r="AC6124"/>
      <c r="AD6124"/>
      <c r="AE6124"/>
      <c r="AF6124"/>
      <c r="AG6124"/>
      <c r="AH6124"/>
      <c r="AI6124"/>
      <c r="AJ6124"/>
      <c r="AK6124"/>
      <c r="AL6124"/>
      <c r="AM6124"/>
      <c r="AN6124"/>
      <c r="AO6124"/>
      <c r="AP6124"/>
      <c r="AQ6124"/>
      <c r="AR6124"/>
      <c r="AS6124"/>
      <c r="AT6124"/>
      <c r="AU6124"/>
      <c r="AV6124"/>
      <c r="AW6124"/>
      <c r="AX6124"/>
      <c r="AY6124"/>
      <c r="AZ6124"/>
      <c r="BA6124"/>
      <c r="BB6124"/>
      <c r="BC6124"/>
      <c r="BD6124"/>
      <c r="BE6124"/>
      <c r="BF6124"/>
      <c r="BG6124"/>
      <c r="BH6124"/>
      <c r="BI6124"/>
      <c r="BJ6124"/>
      <c r="BK6124"/>
      <c r="BL6124"/>
      <c r="BM6124"/>
      <c r="BN6124"/>
      <c r="BO6124"/>
      <c r="BP6124"/>
      <c r="BQ6124"/>
      <c r="BR6124"/>
      <c r="BS6124"/>
      <c r="BT6124"/>
      <c r="BU6124"/>
      <c r="BV6124"/>
      <c r="BW6124"/>
      <c r="BX6124"/>
      <c r="BY6124"/>
      <c r="BZ6124"/>
      <c r="CA6124"/>
      <c r="CB6124"/>
      <c r="CC6124"/>
      <c r="CD6124"/>
      <c r="CE6124"/>
      <c r="CF6124"/>
      <c r="CG6124"/>
      <c r="CH6124"/>
      <c r="CI6124"/>
      <c r="CJ6124"/>
      <c r="CK6124"/>
      <c r="CL6124"/>
      <c r="CM6124"/>
      <c r="CN6124"/>
      <c r="CO6124"/>
      <c r="CP6124"/>
      <c r="CQ6124"/>
      <c r="CR6124"/>
      <c r="CS6124"/>
      <c r="CT6124"/>
      <c r="CU6124"/>
      <c r="CV6124"/>
    </row>
    <row r="6125" spans="10:100" x14ac:dyDescent="0.25">
      <c r="J6125"/>
      <c r="K6125"/>
      <c r="L6125"/>
      <c r="M6125"/>
      <c r="N6125"/>
      <c r="O6125"/>
      <c r="P6125"/>
      <c r="Q6125"/>
      <c r="R6125"/>
      <c r="S6125"/>
      <c r="T6125"/>
      <c r="U6125"/>
      <c r="V6125"/>
      <c r="W6125"/>
      <c r="X6125"/>
      <c r="Y6125"/>
      <c r="Z6125"/>
      <c r="AA6125"/>
      <c r="AB6125"/>
      <c r="AC6125"/>
      <c r="AD6125"/>
      <c r="AE6125"/>
      <c r="AF6125"/>
      <c r="AG6125"/>
      <c r="AH6125"/>
      <c r="AI6125"/>
      <c r="AJ6125"/>
      <c r="AK6125"/>
      <c r="AL6125"/>
      <c r="AM6125"/>
      <c r="AN6125"/>
      <c r="AO6125"/>
      <c r="AP6125"/>
      <c r="AQ6125"/>
      <c r="AR6125"/>
      <c r="AS6125"/>
      <c r="AT6125"/>
      <c r="AU6125"/>
      <c r="AV6125"/>
      <c r="AW6125"/>
      <c r="AX6125"/>
      <c r="AY6125"/>
      <c r="AZ6125"/>
      <c r="BA6125"/>
      <c r="BB6125"/>
      <c r="BC6125"/>
      <c r="BD6125"/>
      <c r="BE6125"/>
      <c r="BF6125"/>
      <c r="BG6125"/>
      <c r="BH6125"/>
      <c r="BI6125"/>
      <c r="BJ6125"/>
      <c r="BK6125"/>
      <c r="BL6125"/>
      <c r="BM6125"/>
      <c r="BN6125"/>
      <c r="BO6125"/>
      <c r="BP6125"/>
      <c r="BQ6125"/>
      <c r="BR6125"/>
      <c r="BS6125"/>
      <c r="BT6125"/>
      <c r="BU6125"/>
      <c r="BV6125"/>
      <c r="BW6125"/>
      <c r="BX6125"/>
      <c r="BY6125"/>
      <c r="BZ6125"/>
      <c r="CA6125"/>
      <c r="CB6125"/>
      <c r="CC6125"/>
      <c r="CD6125"/>
      <c r="CE6125"/>
      <c r="CF6125"/>
      <c r="CG6125"/>
      <c r="CH6125"/>
      <c r="CI6125"/>
      <c r="CJ6125"/>
      <c r="CK6125"/>
      <c r="CL6125"/>
      <c r="CM6125"/>
      <c r="CN6125"/>
      <c r="CO6125"/>
      <c r="CP6125"/>
      <c r="CQ6125"/>
      <c r="CR6125"/>
      <c r="CS6125"/>
      <c r="CT6125"/>
      <c r="CU6125"/>
      <c r="CV6125"/>
    </row>
    <row r="6126" spans="10:100" x14ac:dyDescent="0.25">
      <c r="J6126"/>
      <c r="K6126"/>
      <c r="L6126"/>
      <c r="M6126"/>
      <c r="N6126"/>
      <c r="O6126"/>
      <c r="P6126"/>
      <c r="Q6126"/>
      <c r="R6126"/>
      <c r="S6126"/>
      <c r="T6126"/>
      <c r="U6126"/>
      <c r="V6126"/>
      <c r="W6126"/>
      <c r="X6126"/>
      <c r="Y6126"/>
      <c r="Z6126"/>
      <c r="AA6126"/>
      <c r="AB6126"/>
      <c r="AC6126"/>
      <c r="AD6126"/>
      <c r="AE6126"/>
      <c r="AF6126"/>
      <c r="AG6126"/>
      <c r="AH6126"/>
      <c r="AI6126"/>
      <c r="AJ6126"/>
      <c r="AK6126"/>
      <c r="AL6126"/>
      <c r="AM6126"/>
      <c r="AN6126"/>
      <c r="AO6126"/>
      <c r="AP6126"/>
      <c r="AQ6126"/>
      <c r="AR6126"/>
      <c r="AS6126"/>
      <c r="AT6126"/>
      <c r="AU6126"/>
      <c r="AV6126"/>
      <c r="AW6126"/>
      <c r="AX6126"/>
      <c r="AY6126"/>
      <c r="AZ6126"/>
      <c r="BA6126"/>
      <c r="BB6126"/>
      <c r="BC6126"/>
      <c r="BD6126"/>
      <c r="BE6126"/>
      <c r="BF6126"/>
      <c r="BG6126"/>
      <c r="BH6126"/>
      <c r="BI6126"/>
      <c r="BJ6126"/>
      <c r="BK6126"/>
      <c r="BL6126"/>
      <c r="BM6126"/>
      <c r="BN6126"/>
      <c r="BO6126"/>
      <c r="BP6126"/>
      <c r="BQ6126"/>
      <c r="BR6126"/>
      <c r="BS6126"/>
      <c r="BT6126"/>
      <c r="BU6126"/>
      <c r="BV6126"/>
      <c r="BW6126"/>
      <c r="BX6126"/>
      <c r="BY6126"/>
      <c r="BZ6126"/>
      <c r="CA6126"/>
      <c r="CB6126"/>
      <c r="CC6126"/>
      <c r="CD6126"/>
      <c r="CE6126"/>
      <c r="CF6126"/>
      <c r="CG6126"/>
      <c r="CH6126"/>
      <c r="CI6126"/>
      <c r="CJ6126"/>
      <c r="CK6126"/>
      <c r="CL6126"/>
      <c r="CM6126"/>
      <c r="CN6126"/>
      <c r="CO6126"/>
      <c r="CP6126"/>
      <c r="CQ6126"/>
      <c r="CR6126"/>
      <c r="CS6126"/>
      <c r="CT6126"/>
      <c r="CU6126"/>
      <c r="CV6126"/>
    </row>
    <row r="6127" spans="10:100" x14ac:dyDescent="0.25">
      <c r="J6127"/>
      <c r="K6127"/>
      <c r="L6127"/>
      <c r="M6127"/>
      <c r="N6127"/>
      <c r="O6127"/>
      <c r="P6127"/>
      <c r="Q6127"/>
      <c r="R6127"/>
      <c r="S6127"/>
      <c r="T6127"/>
      <c r="U6127"/>
      <c r="V6127"/>
      <c r="W6127"/>
      <c r="X6127"/>
      <c r="Y6127"/>
      <c r="Z6127"/>
      <c r="AA6127"/>
      <c r="AB6127"/>
      <c r="AC6127"/>
      <c r="AD6127"/>
      <c r="AE6127"/>
      <c r="AF6127"/>
      <c r="AG6127"/>
      <c r="AH6127"/>
      <c r="AI6127"/>
      <c r="AJ6127"/>
      <c r="AK6127"/>
      <c r="AL6127"/>
      <c r="AM6127"/>
      <c r="AN6127"/>
      <c r="AO6127"/>
      <c r="AP6127"/>
      <c r="AQ6127"/>
      <c r="AR6127"/>
      <c r="AS6127"/>
      <c r="AT6127"/>
      <c r="AU6127"/>
      <c r="AV6127"/>
      <c r="AW6127"/>
      <c r="AX6127"/>
      <c r="AY6127"/>
      <c r="AZ6127"/>
      <c r="BA6127"/>
      <c r="BB6127"/>
      <c r="BC6127"/>
      <c r="BD6127"/>
      <c r="BE6127"/>
      <c r="BF6127"/>
      <c r="BG6127"/>
      <c r="BH6127"/>
      <c r="BI6127"/>
      <c r="BJ6127"/>
      <c r="BK6127"/>
      <c r="BL6127"/>
      <c r="BM6127"/>
      <c r="BN6127"/>
      <c r="BO6127"/>
      <c r="BP6127"/>
      <c r="BQ6127"/>
      <c r="BR6127"/>
      <c r="BS6127"/>
      <c r="BT6127"/>
      <c r="BU6127"/>
      <c r="BV6127"/>
      <c r="BW6127"/>
      <c r="BX6127"/>
      <c r="BY6127"/>
      <c r="BZ6127"/>
      <c r="CA6127"/>
      <c r="CB6127"/>
      <c r="CC6127"/>
      <c r="CD6127"/>
      <c r="CE6127"/>
      <c r="CF6127"/>
      <c r="CG6127"/>
      <c r="CH6127"/>
      <c r="CI6127"/>
      <c r="CJ6127"/>
      <c r="CK6127"/>
      <c r="CL6127"/>
      <c r="CM6127"/>
      <c r="CN6127"/>
      <c r="CO6127"/>
      <c r="CP6127"/>
      <c r="CQ6127"/>
      <c r="CR6127"/>
      <c r="CS6127"/>
      <c r="CT6127"/>
      <c r="CU6127"/>
      <c r="CV6127"/>
    </row>
    <row r="6128" spans="10:100" x14ac:dyDescent="0.25">
      <c r="J6128"/>
      <c r="K6128"/>
      <c r="L6128"/>
      <c r="M6128"/>
      <c r="N6128"/>
      <c r="O6128"/>
      <c r="P6128"/>
      <c r="Q6128"/>
      <c r="R6128"/>
      <c r="S6128"/>
      <c r="T6128"/>
      <c r="U6128"/>
      <c r="V6128"/>
      <c r="W6128"/>
      <c r="X6128"/>
      <c r="Y6128"/>
      <c r="Z6128"/>
      <c r="AA6128"/>
      <c r="AB6128"/>
      <c r="AC6128"/>
      <c r="AD6128"/>
      <c r="AE6128"/>
      <c r="AF6128"/>
      <c r="AG6128"/>
      <c r="AH6128"/>
      <c r="AI6128"/>
      <c r="AJ6128"/>
      <c r="AK6128"/>
      <c r="AL6128"/>
      <c r="AM6128"/>
      <c r="AN6128"/>
      <c r="AO6128"/>
      <c r="AP6128"/>
      <c r="AQ6128"/>
      <c r="AR6128"/>
      <c r="AS6128"/>
      <c r="AT6128"/>
      <c r="AU6128"/>
      <c r="AV6128"/>
      <c r="AW6128"/>
      <c r="AX6128"/>
      <c r="AY6128"/>
      <c r="AZ6128"/>
      <c r="BA6128"/>
      <c r="BB6128"/>
      <c r="BC6128"/>
      <c r="BD6128"/>
      <c r="BE6128"/>
      <c r="BF6128"/>
      <c r="BG6128"/>
      <c r="BH6128"/>
      <c r="BI6128"/>
      <c r="BJ6128"/>
      <c r="BK6128"/>
      <c r="BL6128"/>
      <c r="BM6128"/>
      <c r="BN6128"/>
      <c r="BO6128"/>
      <c r="BP6128"/>
      <c r="BQ6128"/>
      <c r="BR6128"/>
      <c r="BS6128"/>
      <c r="BT6128"/>
      <c r="BU6128"/>
      <c r="BV6128"/>
      <c r="BW6128"/>
      <c r="BX6128"/>
      <c r="BY6128"/>
      <c r="BZ6128"/>
      <c r="CA6128"/>
      <c r="CB6128"/>
      <c r="CC6128"/>
      <c r="CD6128"/>
      <c r="CE6128"/>
      <c r="CF6128"/>
      <c r="CG6128"/>
      <c r="CH6128"/>
      <c r="CI6128"/>
      <c r="CJ6128"/>
      <c r="CK6128"/>
      <c r="CL6128"/>
      <c r="CM6128"/>
      <c r="CN6128"/>
      <c r="CO6128"/>
      <c r="CP6128"/>
      <c r="CQ6128"/>
      <c r="CR6128"/>
      <c r="CS6128"/>
      <c r="CT6128"/>
      <c r="CU6128"/>
      <c r="CV6128"/>
    </row>
    <row r="6129" spans="10:100" x14ac:dyDescent="0.25">
      <c r="J6129"/>
      <c r="K6129"/>
      <c r="L6129"/>
      <c r="M6129"/>
      <c r="N6129"/>
      <c r="O6129"/>
      <c r="P6129"/>
      <c r="Q6129"/>
      <c r="R6129"/>
      <c r="S6129"/>
      <c r="T6129"/>
      <c r="U6129"/>
      <c r="V6129"/>
      <c r="W6129"/>
      <c r="X6129"/>
      <c r="Y6129"/>
      <c r="Z6129"/>
      <c r="AA6129"/>
      <c r="AB6129"/>
      <c r="AC6129"/>
      <c r="AD6129"/>
      <c r="AE6129"/>
      <c r="AF6129"/>
      <c r="AG6129"/>
      <c r="AH6129"/>
      <c r="AI6129"/>
      <c r="AJ6129"/>
      <c r="AK6129"/>
      <c r="AL6129"/>
      <c r="AM6129"/>
      <c r="AN6129"/>
      <c r="AO6129"/>
      <c r="AP6129"/>
      <c r="AQ6129"/>
      <c r="AR6129"/>
      <c r="AS6129"/>
      <c r="AT6129"/>
      <c r="AU6129"/>
      <c r="AV6129"/>
      <c r="AW6129"/>
      <c r="AX6129"/>
      <c r="AY6129"/>
      <c r="AZ6129"/>
      <c r="BA6129"/>
      <c r="BB6129"/>
      <c r="BC6129"/>
      <c r="BD6129"/>
      <c r="BE6129"/>
      <c r="BF6129"/>
      <c r="BG6129"/>
      <c r="BH6129"/>
      <c r="BI6129"/>
      <c r="BJ6129"/>
      <c r="BK6129"/>
      <c r="BL6129"/>
      <c r="BM6129"/>
      <c r="BN6129"/>
      <c r="BO6129"/>
      <c r="BP6129"/>
      <c r="BQ6129"/>
      <c r="BR6129"/>
      <c r="BS6129"/>
      <c r="BT6129"/>
      <c r="BU6129"/>
      <c r="BV6129"/>
      <c r="BW6129"/>
      <c r="BX6129"/>
      <c r="BY6129"/>
      <c r="BZ6129"/>
      <c r="CA6129"/>
      <c r="CB6129"/>
      <c r="CC6129"/>
      <c r="CD6129"/>
      <c r="CE6129"/>
      <c r="CF6129"/>
      <c r="CG6129"/>
      <c r="CH6129"/>
      <c r="CI6129"/>
      <c r="CJ6129"/>
      <c r="CK6129"/>
      <c r="CL6129"/>
      <c r="CM6129"/>
      <c r="CN6129"/>
      <c r="CO6129"/>
      <c r="CP6129"/>
      <c r="CQ6129"/>
      <c r="CR6129"/>
      <c r="CS6129"/>
      <c r="CT6129"/>
      <c r="CU6129"/>
      <c r="CV6129"/>
    </row>
    <row r="6130" spans="10:100" x14ac:dyDescent="0.25">
      <c r="J6130"/>
      <c r="K6130"/>
      <c r="L6130"/>
      <c r="M6130"/>
      <c r="N6130"/>
      <c r="O6130"/>
      <c r="P6130"/>
      <c r="Q6130"/>
      <c r="R6130"/>
      <c r="S6130"/>
      <c r="T6130"/>
      <c r="U6130"/>
      <c r="V6130"/>
      <c r="W6130"/>
      <c r="X6130"/>
      <c r="Y6130"/>
      <c r="Z6130"/>
      <c r="AA6130"/>
      <c r="AB6130"/>
      <c r="AC6130"/>
      <c r="AD6130"/>
      <c r="AE6130"/>
      <c r="AF6130"/>
      <c r="AG6130"/>
      <c r="AH6130"/>
      <c r="AI6130"/>
      <c r="AJ6130"/>
      <c r="AK6130"/>
      <c r="AL6130"/>
      <c r="AM6130"/>
      <c r="AN6130"/>
      <c r="AO6130"/>
      <c r="AP6130"/>
      <c r="AQ6130"/>
      <c r="AR6130"/>
      <c r="AS6130"/>
      <c r="AT6130"/>
      <c r="AU6130"/>
      <c r="AV6130"/>
      <c r="AW6130"/>
      <c r="AX6130"/>
      <c r="AY6130"/>
      <c r="AZ6130"/>
      <c r="BA6130"/>
      <c r="BB6130"/>
      <c r="BC6130"/>
      <c r="BD6130"/>
      <c r="BE6130"/>
      <c r="BF6130"/>
      <c r="BG6130"/>
      <c r="BH6130"/>
      <c r="BI6130"/>
      <c r="BJ6130"/>
      <c r="BK6130"/>
      <c r="BL6130"/>
      <c r="BM6130"/>
      <c r="BN6130"/>
      <c r="BO6130"/>
      <c r="BP6130"/>
      <c r="BQ6130"/>
      <c r="BR6130"/>
      <c r="BS6130"/>
      <c r="BT6130"/>
      <c r="BU6130"/>
      <c r="BV6130"/>
      <c r="BW6130"/>
      <c r="BX6130"/>
      <c r="BY6130"/>
      <c r="BZ6130"/>
      <c r="CA6130"/>
      <c r="CB6130"/>
      <c r="CC6130"/>
      <c r="CD6130"/>
      <c r="CE6130"/>
      <c r="CF6130"/>
      <c r="CG6130"/>
      <c r="CH6130"/>
      <c r="CI6130"/>
      <c r="CJ6130"/>
      <c r="CK6130"/>
      <c r="CL6130"/>
      <c r="CM6130"/>
      <c r="CN6130"/>
      <c r="CO6130"/>
      <c r="CP6130"/>
      <c r="CQ6130"/>
      <c r="CR6130"/>
      <c r="CS6130"/>
      <c r="CT6130"/>
      <c r="CU6130"/>
      <c r="CV6130"/>
    </row>
    <row r="6131" spans="10:100" x14ac:dyDescent="0.25">
      <c r="J6131"/>
      <c r="K6131"/>
      <c r="L6131"/>
      <c r="M6131"/>
      <c r="N6131"/>
      <c r="O6131"/>
      <c r="P6131"/>
      <c r="Q6131"/>
      <c r="R6131"/>
      <c r="S6131"/>
      <c r="T6131"/>
      <c r="U6131"/>
      <c r="V6131"/>
      <c r="W6131"/>
      <c r="X6131"/>
      <c r="Y6131"/>
      <c r="Z6131"/>
      <c r="AA6131"/>
      <c r="AB6131"/>
      <c r="AC6131"/>
      <c r="AD6131"/>
      <c r="AE6131"/>
      <c r="AF6131"/>
      <c r="AG6131"/>
      <c r="AH6131"/>
      <c r="AI6131"/>
      <c r="AJ6131"/>
      <c r="AK6131"/>
      <c r="AL6131"/>
      <c r="AM6131"/>
      <c r="AN6131"/>
      <c r="AO6131"/>
      <c r="AP6131"/>
      <c r="AQ6131"/>
      <c r="AR6131"/>
      <c r="AS6131"/>
      <c r="AT6131"/>
      <c r="AU6131"/>
      <c r="AV6131"/>
      <c r="AW6131"/>
      <c r="AX6131"/>
      <c r="AY6131"/>
      <c r="AZ6131"/>
      <c r="BA6131"/>
      <c r="BB6131"/>
      <c r="BC6131"/>
      <c r="BD6131"/>
      <c r="BE6131"/>
      <c r="BF6131"/>
      <c r="BG6131"/>
      <c r="BH6131"/>
      <c r="BI6131"/>
      <c r="BJ6131"/>
      <c r="BK6131"/>
      <c r="BL6131"/>
      <c r="BM6131"/>
      <c r="BN6131"/>
      <c r="BO6131"/>
      <c r="BP6131"/>
      <c r="BQ6131"/>
      <c r="BR6131"/>
      <c r="BS6131"/>
      <c r="BT6131"/>
      <c r="BU6131"/>
      <c r="BV6131"/>
      <c r="BW6131"/>
      <c r="BX6131"/>
      <c r="BY6131"/>
      <c r="BZ6131"/>
      <c r="CA6131"/>
      <c r="CB6131"/>
      <c r="CC6131"/>
      <c r="CD6131"/>
      <c r="CE6131"/>
      <c r="CF6131"/>
      <c r="CG6131"/>
      <c r="CH6131"/>
      <c r="CI6131"/>
      <c r="CJ6131"/>
      <c r="CK6131"/>
      <c r="CL6131"/>
      <c r="CM6131"/>
      <c r="CN6131"/>
      <c r="CO6131"/>
      <c r="CP6131"/>
      <c r="CQ6131"/>
      <c r="CR6131"/>
      <c r="CS6131"/>
      <c r="CT6131"/>
      <c r="CU6131"/>
      <c r="CV6131"/>
    </row>
    <row r="6132" spans="10:100" x14ac:dyDescent="0.25">
      <c r="J6132"/>
      <c r="K6132"/>
      <c r="L6132"/>
      <c r="M6132"/>
      <c r="N6132"/>
      <c r="O6132"/>
      <c r="P6132"/>
      <c r="Q6132"/>
      <c r="R6132"/>
      <c r="S6132"/>
      <c r="T6132"/>
      <c r="U6132"/>
      <c r="V6132"/>
      <c r="W6132"/>
      <c r="X6132"/>
      <c r="Y6132"/>
      <c r="Z6132"/>
      <c r="AA6132"/>
      <c r="AB6132"/>
      <c r="AC6132"/>
      <c r="AD6132"/>
      <c r="AE6132"/>
      <c r="AF6132"/>
      <c r="AG6132"/>
      <c r="AH6132"/>
      <c r="AI6132"/>
      <c r="AJ6132"/>
      <c r="AK6132"/>
      <c r="AL6132"/>
      <c r="AM6132"/>
      <c r="AN6132"/>
      <c r="AO6132"/>
      <c r="AP6132"/>
      <c r="AQ6132"/>
      <c r="AR6132"/>
      <c r="AS6132"/>
      <c r="AT6132"/>
      <c r="AU6132"/>
      <c r="AV6132"/>
      <c r="AW6132"/>
      <c r="AX6132"/>
      <c r="AY6132"/>
      <c r="AZ6132"/>
      <c r="BA6132"/>
      <c r="BB6132"/>
      <c r="BC6132"/>
      <c r="BD6132"/>
      <c r="BE6132"/>
      <c r="BF6132"/>
      <c r="BG6132"/>
      <c r="BH6132"/>
      <c r="BI6132"/>
      <c r="BJ6132"/>
      <c r="BK6132"/>
      <c r="BL6132"/>
      <c r="BM6132"/>
      <c r="BN6132"/>
      <c r="BO6132"/>
      <c r="BP6132"/>
      <c r="BQ6132"/>
      <c r="BR6132"/>
      <c r="BS6132"/>
      <c r="BT6132"/>
      <c r="BU6132"/>
      <c r="BV6132"/>
      <c r="BW6132"/>
      <c r="BX6132"/>
      <c r="BY6132"/>
      <c r="BZ6132"/>
      <c r="CA6132"/>
      <c r="CB6132"/>
      <c r="CC6132"/>
      <c r="CD6132"/>
      <c r="CE6132"/>
      <c r="CF6132"/>
      <c r="CG6132"/>
      <c r="CH6132"/>
      <c r="CI6132"/>
      <c r="CJ6132"/>
      <c r="CK6132"/>
      <c r="CL6132"/>
      <c r="CM6132"/>
      <c r="CN6132"/>
      <c r="CO6132"/>
      <c r="CP6132"/>
      <c r="CQ6132"/>
      <c r="CR6132"/>
      <c r="CS6132"/>
      <c r="CT6132"/>
      <c r="CU6132"/>
      <c r="CV6132"/>
    </row>
    <row r="6133" spans="10:100" x14ac:dyDescent="0.25">
      <c r="J6133"/>
      <c r="K6133"/>
      <c r="L6133"/>
      <c r="M6133"/>
      <c r="N6133"/>
      <c r="O6133"/>
      <c r="P6133"/>
      <c r="Q6133"/>
      <c r="R6133"/>
      <c r="S6133"/>
      <c r="T6133"/>
      <c r="U6133"/>
      <c r="V6133"/>
      <c r="W6133"/>
      <c r="X6133"/>
      <c r="Y6133"/>
      <c r="Z6133"/>
      <c r="AA6133"/>
      <c r="AB6133"/>
      <c r="AC6133"/>
      <c r="AD6133"/>
      <c r="AE6133"/>
      <c r="AF6133"/>
      <c r="AG6133"/>
      <c r="AH6133"/>
      <c r="AI6133"/>
      <c r="AJ6133"/>
      <c r="AK6133"/>
      <c r="AL6133"/>
      <c r="AM6133"/>
      <c r="AN6133"/>
      <c r="AO6133"/>
      <c r="AP6133"/>
      <c r="AQ6133"/>
      <c r="AR6133"/>
      <c r="AS6133"/>
      <c r="AT6133"/>
      <c r="AU6133"/>
      <c r="AV6133"/>
      <c r="AW6133"/>
      <c r="AX6133"/>
      <c r="AY6133"/>
      <c r="AZ6133"/>
      <c r="BA6133"/>
      <c r="BB6133"/>
      <c r="BC6133"/>
      <c r="BD6133"/>
      <c r="BE6133"/>
      <c r="BF6133"/>
      <c r="BG6133"/>
      <c r="BH6133"/>
      <c r="BI6133"/>
      <c r="BJ6133"/>
      <c r="BK6133"/>
      <c r="BL6133"/>
      <c r="BM6133"/>
      <c r="BN6133"/>
      <c r="BO6133"/>
      <c r="BP6133"/>
      <c r="BQ6133"/>
      <c r="BR6133"/>
      <c r="BS6133"/>
      <c r="BT6133"/>
      <c r="BU6133"/>
      <c r="BV6133"/>
      <c r="BW6133"/>
      <c r="BX6133"/>
      <c r="BY6133"/>
      <c r="BZ6133"/>
      <c r="CA6133"/>
      <c r="CB6133"/>
      <c r="CC6133"/>
      <c r="CD6133"/>
      <c r="CE6133"/>
      <c r="CF6133"/>
      <c r="CG6133"/>
      <c r="CH6133"/>
      <c r="CI6133"/>
      <c r="CJ6133"/>
      <c r="CK6133"/>
      <c r="CL6133"/>
      <c r="CM6133"/>
      <c r="CN6133"/>
      <c r="CO6133"/>
      <c r="CP6133"/>
      <c r="CQ6133"/>
      <c r="CR6133"/>
      <c r="CS6133"/>
      <c r="CT6133"/>
      <c r="CU6133"/>
      <c r="CV6133"/>
    </row>
    <row r="6134" spans="10:100" x14ac:dyDescent="0.25">
      <c r="J6134"/>
      <c r="K6134"/>
      <c r="L6134"/>
      <c r="M6134"/>
      <c r="N6134"/>
      <c r="O6134"/>
      <c r="P6134"/>
      <c r="Q6134"/>
      <c r="R6134"/>
      <c r="S6134"/>
      <c r="T6134"/>
      <c r="U6134"/>
      <c r="V6134"/>
      <c r="W6134"/>
      <c r="X6134"/>
      <c r="Y6134"/>
      <c r="Z6134"/>
      <c r="AA6134"/>
      <c r="AB6134"/>
      <c r="AC6134"/>
      <c r="AD6134"/>
      <c r="AE6134"/>
      <c r="AF6134"/>
      <c r="AG6134"/>
      <c r="AH6134"/>
      <c r="AI6134"/>
      <c r="AJ6134"/>
      <c r="AK6134"/>
      <c r="AL6134"/>
      <c r="AM6134"/>
      <c r="AN6134"/>
      <c r="AO6134"/>
      <c r="AP6134"/>
      <c r="AQ6134"/>
      <c r="AR6134"/>
      <c r="AS6134"/>
      <c r="AT6134"/>
      <c r="AU6134"/>
      <c r="AV6134"/>
      <c r="AW6134"/>
      <c r="AX6134"/>
      <c r="AY6134"/>
      <c r="AZ6134"/>
      <c r="BA6134"/>
      <c r="BB6134"/>
      <c r="BC6134"/>
      <c r="BD6134"/>
      <c r="BE6134"/>
      <c r="BF6134"/>
      <c r="BG6134"/>
      <c r="BH6134"/>
      <c r="BI6134"/>
      <c r="BJ6134"/>
      <c r="BK6134"/>
      <c r="BL6134"/>
      <c r="BM6134"/>
      <c r="BN6134"/>
      <c r="BO6134"/>
      <c r="BP6134"/>
      <c r="BQ6134"/>
      <c r="BR6134"/>
      <c r="BS6134"/>
      <c r="BT6134"/>
      <c r="BU6134"/>
      <c r="BV6134"/>
      <c r="BW6134"/>
      <c r="BX6134"/>
      <c r="BY6134"/>
      <c r="BZ6134"/>
      <c r="CA6134"/>
      <c r="CB6134"/>
      <c r="CC6134"/>
      <c r="CD6134"/>
      <c r="CE6134"/>
      <c r="CF6134"/>
      <c r="CG6134"/>
      <c r="CH6134"/>
      <c r="CI6134"/>
      <c r="CJ6134"/>
      <c r="CK6134"/>
      <c r="CL6134"/>
      <c r="CM6134"/>
      <c r="CN6134"/>
      <c r="CO6134"/>
      <c r="CP6134"/>
      <c r="CQ6134"/>
      <c r="CR6134"/>
      <c r="CS6134"/>
      <c r="CT6134"/>
      <c r="CU6134"/>
      <c r="CV6134"/>
    </row>
    <row r="6135" spans="10:100" x14ac:dyDescent="0.25">
      <c r="J6135"/>
      <c r="K6135"/>
      <c r="L6135"/>
      <c r="M6135"/>
      <c r="N6135"/>
      <c r="O6135"/>
      <c r="P6135"/>
      <c r="Q6135"/>
      <c r="R6135"/>
      <c r="S6135"/>
      <c r="T6135"/>
      <c r="U6135"/>
      <c r="V6135"/>
      <c r="W6135"/>
      <c r="X6135"/>
      <c r="Y6135"/>
      <c r="Z6135"/>
      <c r="AA6135"/>
      <c r="AB6135"/>
      <c r="AC6135"/>
      <c r="AD6135"/>
      <c r="AE6135"/>
      <c r="AF6135"/>
      <c r="AG6135"/>
      <c r="AH6135"/>
      <c r="AI6135"/>
      <c r="AJ6135"/>
      <c r="AK6135"/>
      <c r="AL6135"/>
      <c r="AM6135"/>
      <c r="AN6135"/>
      <c r="AO6135"/>
      <c r="AP6135"/>
      <c r="AQ6135"/>
      <c r="AR6135"/>
      <c r="AS6135"/>
      <c r="AT6135"/>
      <c r="AU6135"/>
      <c r="AV6135"/>
      <c r="AW6135"/>
      <c r="AX6135"/>
      <c r="AY6135"/>
      <c r="AZ6135"/>
      <c r="BA6135"/>
      <c r="BB6135"/>
      <c r="BC6135"/>
      <c r="BD6135"/>
      <c r="BE6135"/>
      <c r="BF6135"/>
      <c r="BG6135"/>
      <c r="BH6135"/>
      <c r="BI6135"/>
      <c r="BJ6135"/>
      <c r="BK6135"/>
      <c r="BL6135"/>
      <c r="BM6135"/>
      <c r="BN6135"/>
      <c r="BO6135"/>
      <c r="BP6135"/>
      <c r="BQ6135"/>
      <c r="BR6135"/>
      <c r="BS6135"/>
      <c r="BT6135"/>
      <c r="BU6135"/>
      <c r="BV6135"/>
      <c r="BW6135"/>
      <c r="BX6135"/>
      <c r="BY6135"/>
      <c r="BZ6135"/>
      <c r="CA6135"/>
      <c r="CB6135"/>
      <c r="CC6135"/>
      <c r="CD6135"/>
      <c r="CE6135"/>
      <c r="CF6135"/>
      <c r="CG6135"/>
      <c r="CH6135"/>
      <c r="CI6135"/>
      <c r="CJ6135"/>
      <c r="CK6135"/>
      <c r="CL6135"/>
      <c r="CM6135"/>
      <c r="CN6135"/>
      <c r="CO6135"/>
      <c r="CP6135"/>
      <c r="CQ6135"/>
      <c r="CR6135"/>
      <c r="CS6135"/>
      <c r="CT6135"/>
      <c r="CU6135"/>
      <c r="CV6135"/>
    </row>
    <row r="6136" spans="10:100" x14ac:dyDescent="0.25">
      <c r="J6136"/>
      <c r="K6136"/>
      <c r="L6136"/>
      <c r="M6136"/>
      <c r="N6136"/>
      <c r="O6136"/>
      <c r="P6136"/>
      <c r="Q6136"/>
      <c r="R6136"/>
      <c r="S6136"/>
      <c r="T6136"/>
      <c r="U6136"/>
      <c r="V6136"/>
      <c r="W6136"/>
      <c r="X6136"/>
      <c r="Y6136"/>
      <c r="Z6136"/>
      <c r="AA6136"/>
      <c r="AB6136"/>
      <c r="AC6136"/>
      <c r="AD6136"/>
      <c r="AE6136"/>
      <c r="AF6136"/>
      <c r="AG6136"/>
      <c r="AH6136"/>
      <c r="AI6136"/>
      <c r="AJ6136"/>
      <c r="AK6136"/>
      <c r="AL6136"/>
      <c r="AM6136"/>
      <c r="AN6136"/>
      <c r="AO6136"/>
      <c r="AP6136"/>
      <c r="AQ6136"/>
      <c r="AR6136"/>
      <c r="AS6136"/>
      <c r="AT6136"/>
      <c r="AU6136"/>
      <c r="AV6136"/>
      <c r="AW6136"/>
      <c r="AX6136"/>
      <c r="AY6136"/>
      <c r="AZ6136"/>
      <c r="BA6136"/>
      <c r="BB6136"/>
      <c r="BC6136"/>
      <c r="BD6136"/>
      <c r="BE6136"/>
      <c r="BF6136"/>
      <c r="BG6136"/>
      <c r="BH6136"/>
      <c r="BI6136"/>
      <c r="BJ6136"/>
      <c r="BK6136"/>
      <c r="BL6136"/>
      <c r="BM6136"/>
      <c r="BN6136"/>
      <c r="BO6136"/>
      <c r="BP6136"/>
      <c r="BQ6136"/>
      <c r="BR6136"/>
      <c r="BS6136"/>
      <c r="BT6136"/>
      <c r="BU6136"/>
      <c r="BV6136"/>
      <c r="BW6136"/>
      <c r="BX6136"/>
      <c r="BY6136"/>
      <c r="BZ6136"/>
      <c r="CA6136"/>
      <c r="CB6136"/>
      <c r="CC6136"/>
      <c r="CD6136"/>
      <c r="CE6136"/>
      <c r="CF6136"/>
      <c r="CG6136"/>
      <c r="CH6136"/>
      <c r="CI6136"/>
      <c r="CJ6136"/>
      <c r="CK6136"/>
      <c r="CL6136"/>
      <c r="CM6136"/>
      <c r="CN6136"/>
      <c r="CO6136"/>
      <c r="CP6136"/>
      <c r="CQ6136"/>
      <c r="CR6136"/>
      <c r="CS6136"/>
      <c r="CT6136"/>
      <c r="CU6136"/>
      <c r="CV6136"/>
    </row>
    <row r="6137" spans="10:100" x14ac:dyDescent="0.25">
      <c r="J6137"/>
      <c r="K6137"/>
      <c r="L6137"/>
      <c r="M6137"/>
      <c r="N6137"/>
      <c r="O6137"/>
      <c r="P6137"/>
      <c r="Q6137"/>
      <c r="R6137"/>
      <c r="S6137"/>
      <c r="T6137"/>
      <c r="U6137"/>
      <c r="V6137"/>
      <c r="W6137"/>
      <c r="X6137"/>
      <c r="Y6137"/>
      <c r="Z6137"/>
      <c r="AA6137"/>
      <c r="AB6137"/>
      <c r="AC6137"/>
      <c r="AD6137"/>
      <c r="AE6137"/>
      <c r="AF6137"/>
      <c r="AG6137"/>
      <c r="AH6137"/>
      <c r="AI6137"/>
      <c r="AJ6137"/>
      <c r="AK6137"/>
      <c r="AL6137"/>
      <c r="AM6137"/>
      <c r="AN6137"/>
      <c r="AO6137"/>
      <c r="AP6137"/>
      <c r="AQ6137"/>
      <c r="AR6137"/>
      <c r="AS6137"/>
      <c r="AT6137"/>
      <c r="AU6137"/>
      <c r="AV6137"/>
      <c r="AW6137"/>
      <c r="AX6137"/>
      <c r="AY6137"/>
      <c r="AZ6137"/>
      <c r="BA6137"/>
      <c r="BB6137"/>
      <c r="BC6137"/>
      <c r="BD6137"/>
      <c r="BE6137"/>
      <c r="BF6137"/>
      <c r="BG6137"/>
      <c r="BH6137"/>
      <c r="BI6137"/>
      <c r="BJ6137"/>
      <c r="BK6137"/>
      <c r="BL6137"/>
      <c r="BM6137"/>
      <c r="BN6137"/>
      <c r="BO6137"/>
      <c r="BP6137"/>
      <c r="BQ6137"/>
      <c r="BR6137"/>
      <c r="BS6137"/>
      <c r="BT6137"/>
      <c r="BU6137"/>
      <c r="BV6137"/>
      <c r="BW6137"/>
      <c r="BX6137"/>
      <c r="BY6137"/>
      <c r="BZ6137"/>
      <c r="CA6137"/>
      <c r="CB6137"/>
      <c r="CC6137"/>
      <c r="CD6137"/>
      <c r="CE6137"/>
      <c r="CF6137"/>
      <c r="CG6137"/>
      <c r="CH6137"/>
      <c r="CI6137"/>
      <c r="CJ6137"/>
      <c r="CK6137"/>
      <c r="CL6137"/>
      <c r="CM6137"/>
      <c r="CN6137"/>
      <c r="CO6137"/>
      <c r="CP6137"/>
      <c r="CQ6137"/>
      <c r="CR6137"/>
      <c r="CS6137"/>
      <c r="CT6137"/>
      <c r="CU6137"/>
      <c r="CV6137"/>
    </row>
    <row r="6138" spans="10:100" x14ac:dyDescent="0.25">
      <c r="J6138"/>
      <c r="K6138"/>
      <c r="L6138"/>
      <c r="M6138"/>
      <c r="N6138"/>
      <c r="O6138"/>
      <c r="P6138"/>
      <c r="Q6138"/>
      <c r="R6138"/>
      <c r="S6138"/>
      <c r="T6138"/>
      <c r="U6138"/>
      <c r="V6138"/>
      <c r="W6138"/>
      <c r="X6138"/>
      <c r="Y6138"/>
      <c r="Z6138"/>
      <c r="AA6138"/>
      <c r="AB6138"/>
      <c r="AC6138"/>
      <c r="AD6138"/>
      <c r="AE6138"/>
      <c r="AF6138"/>
      <c r="AG6138"/>
      <c r="AH6138"/>
      <c r="AI6138"/>
      <c r="AJ6138"/>
      <c r="AK6138"/>
      <c r="AL6138"/>
      <c r="AM6138"/>
      <c r="AN6138"/>
      <c r="AO6138"/>
      <c r="AP6138"/>
      <c r="AQ6138"/>
      <c r="AR6138"/>
      <c r="AS6138"/>
      <c r="AT6138"/>
      <c r="AU6138"/>
      <c r="AV6138"/>
      <c r="AW6138"/>
      <c r="AX6138"/>
      <c r="AY6138"/>
      <c r="AZ6138"/>
      <c r="BA6138"/>
      <c r="BB6138"/>
      <c r="BC6138"/>
      <c r="BD6138"/>
      <c r="BE6138"/>
      <c r="BF6138"/>
      <c r="BG6138"/>
      <c r="BH6138"/>
      <c r="BI6138"/>
      <c r="BJ6138"/>
      <c r="BK6138"/>
      <c r="BL6138"/>
      <c r="BM6138"/>
      <c r="BN6138"/>
      <c r="BO6138"/>
      <c r="BP6138"/>
      <c r="BQ6138"/>
      <c r="BR6138"/>
      <c r="BS6138"/>
      <c r="BT6138"/>
      <c r="BU6138"/>
      <c r="BV6138"/>
      <c r="BW6138"/>
      <c r="BX6138"/>
      <c r="BY6138"/>
      <c r="BZ6138"/>
      <c r="CA6138"/>
      <c r="CB6138"/>
      <c r="CC6138"/>
      <c r="CD6138"/>
      <c r="CE6138"/>
      <c r="CF6138"/>
      <c r="CG6138"/>
      <c r="CH6138"/>
      <c r="CI6138"/>
      <c r="CJ6138"/>
      <c r="CK6138"/>
      <c r="CL6138"/>
      <c r="CM6138"/>
      <c r="CN6138"/>
      <c r="CO6138"/>
      <c r="CP6138"/>
      <c r="CQ6138"/>
      <c r="CR6138"/>
      <c r="CS6138"/>
      <c r="CT6138"/>
      <c r="CU6138"/>
      <c r="CV6138"/>
    </row>
    <row r="6139" spans="10:100" x14ac:dyDescent="0.25">
      <c r="J6139"/>
      <c r="K6139"/>
      <c r="L6139"/>
      <c r="M6139"/>
      <c r="N6139"/>
      <c r="O6139"/>
      <c r="P6139"/>
      <c r="Q6139"/>
      <c r="R6139"/>
      <c r="S6139"/>
      <c r="T6139"/>
      <c r="U6139"/>
      <c r="V6139"/>
      <c r="W6139"/>
      <c r="X6139"/>
      <c r="Y6139"/>
      <c r="Z6139"/>
      <c r="AA6139"/>
      <c r="AB6139"/>
      <c r="AC6139"/>
      <c r="AD6139"/>
      <c r="AE6139"/>
      <c r="AF6139"/>
      <c r="AG6139"/>
      <c r="AH6139"/>
      <c r="AI6139"/>
      <c r="AJ6139"/>
      <c r="AK6139"/>
      <c r="AL6139"/>
      <c r="AM6139"/>
      <c r="AN6139"/>
      <c r="AO6139"/>
      <c r="AP6139"/>
      <c r="AQ6139"/>
      <c r="AR6139"/>
      <c r="AS6139"/>
      <c r="AT6139"/>
      <c r="AU6139"/>
      <c r="AV6139"/>
      <c r="AW6139"/>
      <c r="AX6139"/>
      <c r="AY6139"/>
      <c r="AZ6139"/>
      <c r="BA6139"/>
      <c r="BB6139"/>
      <c r="BC6139"/>
      <c r="BD6139"/>
      <c r="BE6139"/>
      <c r="BF6139"/>
      <c r="BG6139"/>
      <c r="BH6139"/>
      <c r="BI6139"/>
      <c r="BJ6139"/>
      <c r="BK6139"/>
      <c r="BL6139"/>
      <c r="BM6139"/>
      <c r="BN6139"/>
      <c r="BO6139"/>
      <c r="BP6139"/>
      <c r="BQ6139"/>
      <c r="BR6139"/>
      <c r="BS6139"/>
      <c r="BT6139"/>
      <c r="BU6139"/>
      <c r="BV6139"/>
      <c r="BW6139"/>
      <c r="BX6139"/>
      <c r="BY6139"/>
      <c r="BZ6139"/>
      <c r="CA6139"/>
      <c r="CB6139"/>
      <c r="CC6139"/>
      <c r="CD6139"/>
      <c r="CE6139"/>
      <c r="CF6139"/>
      <c r="CG6139"/>
      <c r="CH6139"/>
      <c r="CI6139"/>
      <c r="CJ6139"/>
      <c r="CK6139"/>
      <c r="CL6139"/>
      <c r="CM6139"/>
      <c r="CN6139"/>
      <c r="CO6139"/>
      <c r="CP6139"/>
      <c r="CQ6139"/>
      <c r="CR6139"/>
      <c r="CS6139"/>
      <c r="CT6139"/>
      <c r="CU6139"/>
      <c r="CV6139"/>
    </row>
    <row r="6140" spans="10:100" x14ac:dyDescent="0.25">
      <c r="J6140"/>
      <c r="K6140"/>
      <c r="L6140"/>
      <c r="M6140"/>
      <c r="N6140"/>
      <c r="O6140"/>
      <c r="P6140"/>
      <c r="Q6140"/>
      <c r="R6140"/>
      <c r="S6140"/>
      <c r="T6140"/>
      <c r="U6140"/>
      <c r="V6140"/>
      <c r="W6140"/>
      <c r="X6140"/>
      <c r="Y6140"/>
      <c r="Z6140"/>
      <c r="AA6140"/>
      <c r="AB6140"/>
      <c r="AC6140"/>
      <c r="AD6140"/>
      <c r="AE6140"/>
      <c r="AF6140"/>
      <c r="AG6140"/>
      <c r="AH6140"/>
      <c r="AI6140"/>
      <c r="AJ6140"/>
      <c r="AK6140"/>
      <c r="AL6140"/>
      <c r="AM6140"/>
      <c r="AN6140"/>
      <c r="AO6140"/>
      <c r="AP6140"/>
      <c r="AQ6140"/>
      <c r="AR6140"/>
      <c r="AS6140"/>
      <c r="AT6140"/>
      <c r="AU6140"/>
      <c r="AV6140"/>
      <c r="AW6140"/>
      <c r="AX6140"/>
      <c r="AY6140"/>
      <c r="AZ6140"/>
      <c r="BA6140"/>
      <c r="BB6140"/>
      <c r="BC6140"/>
      <c r="BD6140"/>
      <c r="BE6140"/>
      <c r="BF6140"/>
      <c r="BG6140"/>
      <c r="BH6140"/>
      <c r="BI6140"/>
      <c r="BJ6140"/>
      <c r="BK6140"/>
      <c r="BL6140"/>
      <c r="BM6140"/>
      <c r="BN6140"/>
      <c r="BO6140"/>
      <c r="BP6140"/>
      <c r="BQ6140"/>
      <c r="BR6140"/>
      <c r="BS6140"/>
      <c r="BT6140"/>
      <c r="BU6140"/>
      <c r="BV6140"/>
      <c r="BW6140"/>
      <c r="BX6140"/>
      <c r="BY6140"/>
      <c r="BZ6140"/>
      <c r="CA6140"/>
      <c r="CB6140"/>
      <c r="CC6140"/>
      <c r="CD6140"/>
      <c r="CE6140"/>
      <c r="CF6140"/>
      <c r="CG6140"/>
      <c r="CH6140"/>
      <c r="CI6140"/>
      <c r="CJ6140"/>
      <c r="CK6140"/>
      <c r="CL6140"/>
      <c r="CM6140"/>
      <c r="CN6140"/>
      <c r="CO6140"/>
      <c r="CP6140"/>
      <c r="CQ6140"/>
      <c r="CR6140"/>
      <c r="CS6140"/>
      <c r="CT6140"/>
      <c r="CU6140"/>
      <c r="CV6140"/>
    </row>
    <row r="6141" spans="10:100" x14ac:dyDescent="0.25">
      <c r="J6141"/>
      <c r="K6141"/>
      <c r="L6141"/>
      <c r="M6141"/>
      <c r="N6141"/>
      <c r="O6141"/>
      <c r="P6141"/>
      <c r="Q6141"/>
      <c r="R6141"/>
      <c r="S6141"/>
      <c r="T6141"/>
      <c r="U6141"/>
      <c r="V6141"/>
      <c r="W6141"/>
      <c r="X6141"/>
      <c r="Y6141"/>
      <c r="Z6141"/>
      <c r="AA6141"/>
      <c r="AB6141"/>
      <c r="AC6141"/>
      <c r="AD6141"/>
      <c r="AE6141"/>
      <c r="AF6141"/>
      <c r="AG6141"/>
      <c r="AH6141"/>
      <c r="AI6141"/>
      <c r="AJ6141"/>
      <c r="AK6141"/>
      <c r="AL6141"/>
      <c r="AM6141"/>
      <c r="AN6141"/>
      <c r="AO6141"/>
      <c r="AP6141"/>
      <c r="AQ6141"/>
      <c r="AR6141"/>
      <c r="AS6141"/>
      <c r="AT6141"/>
      <c r="AU6141"/>
      <c r="AV6141"/>
      <c r="AW6141"/>
      <c r="AX6141"/>
      <c r="AY6141"/>
      <c r="AZ6141"/>
      <c r="BA6141"/>
      <c r="BB6141"/>
      <c r="BC6141"/>
      <c r="BD6141"/>
      <c r="BE6141"/>
      <c r="BF6141"/>
      <c r="BG6141"/>
      <c r="BH6141"/>
      <c r="BI6141"/>
      <c r="BJ6141"/>
      <c r="BK6141"/>
      <c r="BL6141"/>
      <c r="BM6141"/>
      <c r="BN6141"/>
      <c r="BO6141"/>
      <c r="BP6141"/>
      <c r="BQ6141"/>
      <c r="BR6141"/>
      <c r="BS6141"/>
      <c r="BT6141"/>
      <c r="BU6141"/>
      <c r="BV6141"/>
      <c r="BW6141"/>
      <c r="BX6141"/>
      <c r="BY6141"/>
      <c r="BZ6141"/>
      <c r="CA6141"/>
      <c r="CB6141"/>
      <c r="CC6141"/>
      <c r="CD6141"/>
      <c r="CE6141"/>
      <c r="CF6141"/>
      <c r="CG6141"/>
      <c r="CH6141"/>
      <c r="CI6141"/>
      <c r="CJ6141"/>
      <c r="CK6141"/>
      <c r="CL6141"/>
      <c r="CM6141"/>
      <c r="CN6141"/>
      <c r="CO6141"/>
      <c r="CP6141"/>
      <c r="CQ6141"/>
      <c r="CR6141"/>
      <c r="CS6141"/>
      <c r="CT6141"/>
      <c r="CU6141"/>
      <c r="CV6141"/>
    </row>
    <row r="6142" spans="10:100" x14ac:dyDescent="0.25">
      <c r="J6142"/>
      <c r="K6142"/>
      <c r="L6142"/>
      <c r="M6142"/>
      <c r="N6142"/>
      <c r="O6142"/>
      <c r="P6142"/>
      <c r="Q6142"/>
      <c r="R6142"/>
      <c r="S6142"/>
      <c r="T6142"/>
      <c r="U6142"/>
      <c r="V6142"/>
      <c r="W6142"/>
      <c r="X6142"/>
      <c r="Y6142"/>
      <c r="Z6142"/>
      <c r="AA6142"/>
      <c r="AB6142"/>
      <c r="AC6142"/>
      <c r="AD6142"/>
      <c r="AE6142"/>
      <c r="AF6142"/>
      <c r="AG6142"/>
      <c r="AH6142"/>
      <c r="AI6142"/>
      <c r="AJ6142"/>
      <c r="AK6142"/>
      <c r="AL6142"/>
      <c r="AM6142"/>
      <c r="AN6142"/>
      <c r="AO6142"/>
      <c r="AP6142"/>
      <c r="AQ6142"/>
      <c r="AR6142"/>
      <c r="AS6142"/>
      <c r="AT6142"/>
      <c r="AU6142"/>
      <c r="AV6142"/>
      <c r="AW6142"/>
      <c r="AX6142"/>
      <c r="AY6142"/>
      <c r="AZ6142"/>
      <c r="BA6142"/>
      <c r="BB6142"/>
      <c r="BC6142"/>
      <c r="BD6142"/>
      <c r="BE6142"/>
      <c r="BF6142"/>
      <c r="BG6142"/>
      <c r="BH6142"/>
      <c r="BI6142"/>
      <c r="BJ6142"/>
      <c r="BK6142"/>
      <c r="BL6142"/>
      <c r="BM6142"/>
      <c r="BN6142"/>
      <c r="BO6142"/>
      <c r="BP6142"/>
      <c r="BQ6142"/>
      <c r="BR6142"/>
      <c r="BS6142"/>
      <c r="BT6142"/>
      <c r="BU6142"/>
      <c r="BV6142"/>
      <c r="BW6142"/>
      <c r="BX6142"/>
      <c r="BY6142"/>
      <c r="BZ6142"/>
      <c r="CA6142"/>
      <c r="CB6142"/>
      <c r="CC6142"/>
      <c r="CD6142"/>
      <c r="CE6142"/>
      <c r="CF6142"/>
      <c r="CG6142"/>
      <c r="CH6142"/>
      <c r="CI6142"/>
      <c r="CJ6142"/>
      <c r="CK6142"/>
      <c r="CL6142"/>
      <c r="CM6142"/>
      <c r="CN6142"/>
      <c r="CO6142"/>
      <c r="CP6142"/>
      <c r="CQ6142"/>
      <c r="CR6142"/>
      <c r="CS6142"/>
      <c r="CT6142"/>
      <c r="CU6142"/>
      <c r="CV6142"/>
    </row>
    <row r="6143" spans="10:100" x14ac:dyDescent="0.25">
      <c r="J6143"/>
      <c r="K6143"/>
      <c r="L6143"/>
      <c r="M6143"/>
      <c r="N6143"/>
      <c r="O6143"/>
      <c r="P6143"/>
      <c r="Q6143"/>
      <c r="R6143"/>
      <c r="S6143"/>
      <c r="T6143"/>
      <c r="U6143"/>
      <c r="V6143"/>
      <c r="W6143"/>
      <c r="X6143"/>
      <c r="Y6143"/>
      <c r="Z6143"/>
      <c r="AA6143"/>
      <c r="AB6143"/>
      <c r="AC6143"/>
      <c r="AD6143"/>
      <c r="AE6143"/>
      <c r="AF6143"/>
      <c r="AG6143"/>
      <c r="AH6143"/>
      <c r="AI6143"/>
      <c r="AJ6143"/>
      <c r="AK6143"/>
      <c r="AL6143"/>
      <c r="AM6143"/>
      <c r="AN6143"/>
      <c r="AO6143"/>
      <c r="AP6143"/>
      <c r="AQ6143"/>
      <c r="AR6143"/>
      <c r="AS6143"/>
      <c r="AT6143"/>
      <c r="AU6143"/>
      <c r="AV6143"/>
      <c r="AW6143"/>
      <c r="AX6143"/>
      <c r="AY6143"/>
      <c r="AZ6143"/>
      <c r="BA6143"/>
      <c r="BB6143"/>
      <c r="BC6143"/>
      <c r="BD6143"/>
      <c r="BE6143"/>
      <c r="BF6143"/>
      <c r="BG6143"/>
      <c r="BH6143"/>
      <c r="BI6143"/>
      <c r="BJ6143"/>
      <c r="BK6143"/>
      <c r="BL6143"/>
      <c r="BM6143"/>
      <c r="BN6143"/>
      <c r="BO6143"/>
      <c r="BP6143"/>
      <c r="BQ6143"/>
      <c r="BR6143"/>
      <c r="BS6143"/>
      <c r="BT6143"/>
      <c r="BU6143"/>
      <c r="BV6143"/>
      <c r="BW6143"/>
      <c r="BX6143"/>
      <c r="BY6143"/>
      <c r="BZ6143"/>
      <c r="CA6143"/>
      <c r="CB6143"/>
      <c r="CC6143"/>
      <c r="CD6143"/>
      <c r="CE6143"/>
      <c r="CF6143"/>
      <c r="CG6143"/>
      <c r="CH6143"/>
      <c r="CI6143"/>
      <c r="CJ6143"/>
      <c r="CK6143"/>
      <c r="CL6143"/>
      <c r="CM6143"/>
      <c r="CN6143"/>
      <c r="CO6143"/>
      <c r="CP6143"/>
      <c r="CQ6143"/>
      <c r="CR6143"/>
      <c r="CS6143"/>
      <c r="CT6143"/>
      <c r="CU6143"/>
      <c r="CV6143"/>
    </row>
    <row r="6144" spans="10:100" x14ac:dyDescent="0.25">
      <c r="J6144"/>
      <c r="K6144"/>
      <c r="L6144"/>
      <c r="M6144"/>
      <c r="N6144"/>
      <c r="O6144"/>
      <c r="P6144"/>
      <c r="Q6144"/>
      <c r="R6144"/>
      <c r="S6144"/>
      <c r="T6144"/>
      <c r="U6144"/>
      <c r="V6144"/>
      <c r="W6144"/>
      <c r="X6144"/>
      <c r="Y6144"/>
      <c r="Z6144"/>
      <c r="AA6144"/>
      <c r="AB6144"/>
      <c r="AC6144"/>
      <c r="AD6144"/>
      <c r="AE6144"/>
      <c r="AF6144"/>
      <c r="AG6144"/>
      <c r="AH6144"/>
      <c r="AI6144"/>
      <c r="AJ6144"/>
      <c r="AK6144"/>
      <c r="AL6144"/>
      <c r="AM6144"/>
      <c r="AN6144"/>
      <c r="AO6144"/>
      <c r="AP6144"/>
      <c r="AQ6144"/>
      <c r="AR6144"/>
      <c r="AS6144"/>
      <c r="AT6144"/>
      <c r="AU6144"/>
      <c r="AV6144"/>
      <c r="AW6144"/>
      <c r="AX6144"/>
      <c r="AY6144"/>
      <c r="AZ6144"/>
      <c r="BA6144"/>
      <c r="BB6144"/>
      <c r="BC6144"/>
      <c r="BD6144"/>
      <c r="BE6144"/>
      <c r="BF6144"/>
      <c r="BG6144"/>
      <c r="BH6144"/>
      <c r="BI6144"/>
      <c r="BJ6144"/>
      <c r="BK6144"/>
      <c r="BL6144"/>
      <c r="BM6144"/>
      <c r="BN6144"/>
      <c r="BO6144"/>
      <c r="BP6144"/>
      <c r="BQ6144"/>
      <c r="BR6144"/>
      <c r="BS6144"/>
      <c r="BT6144"/>
      <c r="BU6144"/>
      <c r="BV6144"/>
      <c r="BW6144"/>
      <c r="BX6144"/>
      <c r="BY6144"/>
      <c r="BZ6144"/>
      <c r="CA6144"/>
      <c r="CB6144"/>
      <c r="CC6144"/>
      <c r="CD6144"/>
      <c r="CE6144"/>
      <c r="CF6144"/>
      <c r="CG6144"/>
      <c r="CH6144"/>
      <c r="CI6144"/>
      <c r="CJ6144"/>
      <c r="CK6144"/>
      <c r="CL6144"/>
      <c r="CM6144"/>
      <c r="CN6144"/>
      <c r="CO6144"/>
      <c r="CP6144"/>
      <c r="CQ6144"/>
      <c r="CR6144"/>
      <c r="CS6144"/>
      <c r="CT6144"/>
      <c r="CU6144"/>
      <c r="CV6144"/>
    </row>
    <row r="6145" spans="10:100" x14ac:dyDescent="0.25">
      <c r="J6145"/>
      <c r="K6145"/>
      <c r="L6145"/>
      <c r="M6145"/>
      <c r="N6145"/>
      <c r="O6145"/>
      <c r="P6145"/>
      <c r="Q6145"/>
      <c r="R6145"/>
      <c r="S6145"/>
      <c r="T6145"/>
      <c r="U6145"/>
      <c r="V6145"/>
      <c r="W6145"/>
      <c r="X6145"/>
      <c r="Y6145"/>
      <c r="Z6145"/>
      <c r="AA6145"/>
      <c r="AB6145"/>
      <c r="AC6145"/>
      <c r="AD6145"/>
      <c r="AE6145"/>
      <c r="AF6145"/>
      <c r="AG6145"/>
      <c r="AH6145"/>
      <c r="AI6145"/>
      <c r="AJ6145"/>
      <c r="AK6145"/>
      <c r="AL6145"/>
      <c r="AM6145"/>
      <c r="AN6145"/>
      <c r="AO6145"/>
      <c r="AP6145"/>
      <c r="AQ6145"/>
      <c r="AR6145"/>
      <c r="AS6145"/>
      <c r="AT6145"/>
      <c r="AU6145"/>
      <c r="AV6145"/>
      <c r="AW6145"/>
      <c r="AX6145"/>
      <c r="AY6145"/>
      <c r="AZ6145"/>
      <c r="BA6145"/>
      <c r="BB6145"/>
      <c r="BC6145"/>
      <c r="BD6145"/>
      <c r="BE6145"/>
      <c r="BF6145"/>
      <c r="BG6145"/>
      <c r="BH6145"/>
      <c r="BI6145"/>
      <c r="BJ6145"/>
      <c r="BK6145"/>
      <c r="BL6145"/>
      <c r="BM6145"/>
      <c r="BN6145"/>
      <c r="BO6145"/>
      <c r="BP6145"/>
      <c r="BQ6145"/>
      <c r="BR6145"/>
      <c r="BS6145"/>
      <c r="BT6145"/>
      <c r="BU6145"/>
      <c r="BV6145"/>
      <c r="BW6145"/>
      <c r="BX6145"/>
      <c r="BY6145"/>
      <c r="BZ6145"/>
      <c r="CA6145"/>
      <c r="CB6145"/>
      <c r="CC6145"/>
      <c r="CD6145"/>
      <c r="CE6145"/>
      <c r="CF6145"/>
      <c r="CG6145"/>
      <c r="CH6145"/>
      <c r="CI6145"/>
      <c r="CJ6145"/>
      <c r="CK6145"/>
      <c r="CL6145"/>
      <c r="CM6145"/>
      <c r="CN6145"/>
      <c r="CO6145"/>
      <c r="CP6145"/>
      <c r="CQ6145"/>
      <c r="CR6145"/>
      <c r="CS6145"/>
      <c r="CT6145"/>
      <c r="CU6145"/>
      <c r="CV6145"/>
    </row>
    <row r="6146" spans="10:100" x14ac:dyDescent="0.25">
      <c r="J6146"/>
      <c r="K6146"/>
      <c r="L6146"/>
      <c r="M6146"/>
      <c r="N6146"/>
      <c r="O6146"/>
      <c r="P6146"/>
      <c r="Q6146"/>
      <c r="R6146"/>
      <c r="S6146"/>
      <c r="T6146"/>
      <c r="U6146"/>
      <c r="V6146"/>
      <c r="W6146"/>
      <c r="X6146"/>
      <c r="Y6146"/>
      <c r="Z6146"/>
      <c r="AA6146"/>
      <c r="AB6146"/>
      <c r="AC6146"/>
      <c r="AD6146"/>
      <c r="AE6146"/>
      <c r="AF6146"/>
      <c r="AG6146"/>
      <c r="AH6146"/>
      <c r="AI6146"/>
      <c r="AJ6146"/>
      <c r="AK6146"/>
      <c r="AL6146"/>
      <c r="AM6146"/>
      <c r="AN6146"/>
      <c r="AO6146"/>
      <c r="AP6146"/>
      <c r="AQ6146"/>
      <c r="AR6146"/>
      <c r="AS6146"/>
      <c r="AT6146"/>
      <c r="AU6146"/>
      <c r="AV6146"/>
      <c r="AW6146"/>
      <c r="AX6146"/>
      <c r="AY6146"/>
      <c r="AZ6146"/>
      <c r="BA6146"/>
      <c r="BB6146"/>
      <c r="BC6146"/>
      <c r="BD6146"/>
      <c r="BE6146"/>
      <c r="BF6146"/>
      <c r="BG6146"/>
      <c r="BH6146"/>
      <c r="BI6146"/>
      <c r="BJ6146"/>
      <c r="BK6146"/>
      <c r="BL6146"/>
      <c r="BM6146"/>
      <c r="BN6146"/>
      <c r="BO6146"/>
      <c r="BP6146"/>
      <c r="BQ6146"/>
      <c r="BR6146"/>
      <c r="BS6146"/>
      <c r="BT6146"/>
      <c r="BU6146"/>
      <c r="BV6146"/>
      <c r="BW6146"/>
      <c r="BX6146"/>
      <c r="BY6146"/>
      <c r="BZ6146"/>
      <c r="CA6146"/>
      <c r="CB6146"/>
      <c r="CC6146"/>
      <c r="CD6146"/>
      <c r="CE6146"/>
      <c r="CF6146"/>
      <c r="CG6146"/>
      <c r="CH6146"/>
      <c r="CI6146"/>
      <c r="CJ6146"/>
      <c r="CK6146"/>
      <c r="CL6146"/>
      <c r="CM6146"/>
      <c r="CN6146"/>
      <c r="CO6146"/>
      <c r="CP6146"/>
      <c r="CQ6146"/>
      <c r="CR6146"/>
      <c r="CS6146"/>
      <c r="CT6146"/>
      <c r="CU6146"/>
      <c r="CV6146"/>
    </row>
    <row r="6147" spans="10:100" x14ac:dyDescent="0.25">
      <c r="J6147"/>
      <c r="K6147"/>
      <c r="L6147"/>
      <c r="M6147"/>
      <c r="N6147"/>
      <c r="O6147"/>
      <c r="P6147"/>
      <c r="Q6147"/>
      <c r="R6147"/>
      <c r="S6147"/>
      <c r="T6147"/>
      <c r="U6147"/>
      <c r="V6147"/>
      <c r="W6147"/>
      <c r="X6147"/>
      <c r="Y6147"/>
      <c r="Z6147"/>
      <c r="AA6147"/>
      <c r="AB6147"/>
      <c r="AC6147"/>
      <c r="AD6147"/>
      <c r="AE6147"/>
      <c r="AF6147"/>
      <c r="AG6147"/>
      <c r="AH6147"/>
      <c r="AI6147"/>
      <c r="AJ6147"/>
      <c r="AK6147"/>
      <c r="AL6147"/>
      <c r="AM6147"/>
      <c r="AN6147"/>
      <c r="AO6147"/>
      <c r="AP6147"/>
      <c r="AQ6147"/>
      <c r="AR6147"/>
      <c r="AS6147"/>
      <c r="AT6147"/>
      <c r="AU6147"/>
      <c r="AV6147"/>
      <c r="AW6147"/>
      <c r="AX6147"/>
      <c r="AY6147"/>
      <c r="AZ6147"/>
      <c r="BA6147"/>
      <c r="BB6147"/>
      <c r="BC6147"/>
      <c r="BD6147"/>
      <c r="BE6147"/>
      <c r="BF6147"/>
      <c r="BG6147"/>
      <c r="BH6147"/>
      <c r="BI6147"/>
      <c r="BJ6147"/>
      <c r="BK6147"/>
      <c r="BL6147"/>
      <c r="BM6147"/>
      <c r="BN6147"/>
      <c r="BO6147"/>
      <c r="BP6147"/>
      <c r="BQ6147"/>
      <c r="BR6147"/>
      <c r="BS6147"/>
      <c r="BT6147"/>
      <c r="BU6147"/>
      <c r="BV6147"/>
      <c r="BW6147"/>
      <c r="BX6147"/>
      <c r="BY6147"/>
      <c r="BZ6147"/>
      <c r="CA6147"/>
      <c r="CB6147"/>
      <c r="CC6147"/>
      <c r="CD6147"/>
      <c r="CE6147"/>
      <c r="CF6147"/>
      <c r="CG6147"/>
      <c r="CH6147"/>
      <c r="CI6147"/>
      <c r="CJ6147"/>
      <c r="CK6147"/>
      <c r="CL6147"/>
      <c r="CM6147"/>
      <c r="CN6147"/>
      <c r="CO6147"/>
      <c r="CP6147"/>
      <c r="CQ6147"/>
      <c r="CR6147"/>
      <c r="CS6147"/>
      <c r="CT6147"/>
      <c r="CU6147"/>
      <c r="CV6147"/>
    </row>
    <row r="6148" spans="10:100" x14ac:dyDescent="0.25">
      <c r="J6148"/>
      <c r="K6148"/>
      <c r="L6148"/>
      <c r="M6148"/>
      <c r="N6148"/>
      <c r="O6148"/>
      <c r="P6148"/>
      <c r="Q6148"/>
      <c r="R6148"/>
      <c r="S6148"/>
      <c r="T6148"/>
      <c r="U6148"/>
      <c r="V6148"/>
      <c r="W6148"/>
      <c r="X6148"/>
      <c r="Y6148"/>
      <c r="Z6148"/>
      <c r="AA6148"/>
      <c r="AB6148"/>
      <c r="AC6148"/>
      <c r="AD6148"/>
      <c r="AE6148"/>
      <c r="AF6148"/>
      <c r="AG6148"/>
      <c r="AH6148"/>
      <c r="AI6148"/>
      <c r="AJ6148"/>
      <c r="AK6148"/>
      <c r="AL6148"/>
      <c r="AM6148"/>
      <c r="AN6148"/>
      <c r="AO6148"/>
      <c r="AP6148"/>
      <c r="AQ6148"/>
      <c r="AR6148"/>
      <c r="AS6148"/>
      <c r="AT6148"/>
      <c r="AU6148"/>
      <c r="AV6148"/>
      <c r="AW6148"/>
      <c r="AX6148"/>
      <c r="AY6148"/>
      <c r="AZ6148"/>
      <c r="BA6148"/>
      <c r="BB6148"/>
      <c r="BC6148"/>
      <c r="BD6148"/>
      <c r="BE6148"/>
      <c r="BF6148"/>
      <c r="BG6148"/>
      <c r="BH6148"/>
      <c r="BI6148"/>
      <c r="BJ6148"/>
      <c r="BK6148"/>
      <c r="BL6148"/>
      <c r="BM6148"/>
      <c r="BN6148"/>
      <c r="BO6148"/>
      <c r="BP6148"/>
      <c r="BQ6148"/>
      <c r="BR6148"/>
      <c r="BS6148"/>
      <c r="BT6148"/>
      <c r="BU6148"/>
      <c r="BV6148"/>
      <c r="BW6148"/>
      <c r="BX6148"/>
      <c r="BY6148"/>
      <c r="BZ6148"/>
      <c r="CA6148"/>
      <c r="CB6148"/>
      <c r="CC6148"/>
      <c r="CD6148"/>
      <c r="CE6148"/>
      <c r="CF6148"/>
      <c r="CG6148"/>
      <c r="CH6148"/>
      <c r="CI6148"/>
      <c r="CJ6148"/>
      <c r="CK6148"/>
      <c r="CL6148"/>
      <c r="CM6148"/>
      <c r="CN6148"/>
      <c r="CO6148"/>
      <c r="CP6148"/>
      <c r="CQ6148"/>
      <c r="CR6148"/>
      <c r="CS6148"/>
      <c r="CT6148"/>
      <c r="CU6148"/>
      <c r="CV6148"/>
    </row>
    <row r="6149" spans="10:100" x14ac:dyDescent="0.25">
      <c r="J6149"/>
      <c r="K6149"/>
      <c r="L6149"/>
      <c r="M6149"/>
      <c r="N6149"/>
      <c r="O6149"/>
      <c r="P6149"/>
      <c r="Q6149"/>
      <c r="R6149"/>
      <c r="S6149"/>
      <c r="T6149"/>
      <c r="U6149"/>
      <c r="V6149"/>
      <c r="W6149"/>
      <c r="X6149"/>
      <c r="Y6149"/>
      <c r="Z6149"/>
      <c r="AA6149"/>
      <c r="AB6149"/>
      <c r="AC6149"/>
      <c r="AD6149"/>
      <c r="AE6149"/>
      <c r="AF6149"/>
      <c r="AG6149"/>
      <c r="AH6149"/>
      <c r="AI6149"/>
      <c r="AJ6149"/>
      <c r="AK6149"/>
      <c r="AL6149"/>
      <c r="AM6149"/>
      <c r="AN6149"/>
      <c r="AO6149"/>
      <c r="AP6149"/>
      <c r="AQ6149"/>
      <c r="AR6149"/>
      <c r="AS6149"/>
      <c r="AT6149"/>
      <c r="AU6149"/>
      <c r="AV6149"/>
      <c r="AW6149"/>
      <c r="AX6149"/>
      <c r="AY6149"/>
      <c r="AZ6149"/>
      <c r="BA6149"/>
      <c r="BB6149"/>
      <c r="BC6149"/>
      <c r="BD6149"/>
      <c r="BE6149"/>
      <c r="BF6149"/>
      <c r="BG6149"/>
      <c r="BH6149"/>
      <c r="BI6149"/>
      <c r="BJ6149"/>
      <c r="BK6149"/>
      <c r="BL6149"/>
      <c r="BM6149"/>
      <c r="BN6149"/>
      <c r="BO6149"/>
      <c r="BP6149"/>
      <c r="BQ6149"/>
      <c r="BR6149"/>
      <c r="BS6149"/>
      <c r="BT6149"/>
      <c r="BU6149"/>
      <c r="BV6149"/>
      <c r="BW6149"/>
      <c r="BX6149"/>
      <c r="BY6149"/>
      <c r="BZ6149"/>
      <c r="CA6149"/>
      <c r="CB6149"/>
      <c r="CC6149"/>
      <c r="CD6149"/>
      <c r="CE6149"/>
      <c r="CF6149"/>
      <c r="CG6149"/>
      <c r="CH6149"/>
      <c r="CI6149"/>
      <c r="CJ6149"/>
      <c r="CK6149"/>
      <c r="CL6149"/>
      <c r="CM6149"/>
      <c r="CN6149"/>
      <c r="CO6149"/>
      <c r="CP6149"/>
      <c r="CQ6149"/>
      <c r="CR6149"/>
      <c r="CS6149"/>
      <c r="CT6149"/>
      <c r="CU6149"/>
      <c r="CV6149"/>
    </row>
    <row r="6150" spans="10:100" x14ac:dyDescent="0.25">
      <c r="J6150"/>
      <c r="K6150"/>
      <c r="L6150"/>
      <c r="M6150"/>
      <c r="N6150"/>
      <c r="O6150"/>
      <c r="P6150"/>
      <c r="Q6150"/>
      <c r="R6150"/>
      <c r="S6150"/>
      <c r="T6150"/>
      <c r="U6150"/>
      <c r="V6150"/>
      <c r="W6150"/>
      <c r="X6150"/>
      <c r="Y6150"/>
      <c r="Z6150"/>
      <c r="AA6150"/>
      <c r="AB6150"/>
      <c r="AC6150"/>
      <c r="AD6150"/>
      <c r="AE6150"/>
      <c r="AF6150"/>
      <c r="AG6150"/>
      <c r="AH6150"/>
      <c r="AI6150"/>
      <c r="AJ6150"/>
      <c r="AK6150"/>
      <c r="AL6150"/>
      <c r="AM6150"/>
      <c r="AN6150"/>
      <c r="AO6150"/>
      <c r="AP6150"/>
      <c r="AQ6150"/>
      <c r="AR6150"/>
      <c r="AS6150"/>
      <c r="AT6150"/>
      <c r="AU6150"/>
      <c r="AV6150"/>
      <c r="AW6150"/>
      <c r="AX6150"/>
      <c r="AY6150"/>
      <c r="AZ6150"/>
      <c r="BA6150"/>
      <c r="BB6150"/>
      <c r="BC6150"/>
      <c r="BD6150"/>
      <c r="BE6150"/>
      <c r="BF6150"/>
      <c r="BG6150"/>
      <c r="BH6150"/>
      <c r="BI6150"/>
      <c r="BJ6150"/>
      <c r="BK6150"/>
      <c r="BL6150"/>
      <c r="BM6150"/>
      <c r="BN6150"/>
      <c r="BO6150"/>
      <c r="BP6150"/>
      <c r="BQ6150"/>
      <c r="BR6150"/>
      <c r="BS6150"/>
      <c r="BT6150"/>
      <c r="BU6150"/>
      <c r="BV6150"/>
      <c r="BW6150"/>
      <c r="BX6150"/>
      <c r="BY6150"/>
      <c r="BZ6150"/>
      <c r="CA6150"/>
      <c r="CB6150"/>
      <c r="CC6150"/>
      <c r="CD6150"/>
      <c r="CE6150"/>
      <c r="CF6150"/>
      <c r="CG6150"/>
      <c r="CH6150"/>
      <c r="CI6150"/>
      <c r="CJ6150"/>
      <c r="CK6150"/>
      <c r="CL6150"/>
      <c r="CM6150"/>
      <c r="CN6150"/>
      <c r="CO6150"/>
      <c r="CP6150"/>
      <c r="CQ6150"/>
      <c r="CR6150"/>
      <c r="CS6150"/>
      <c r="CT6150"/>
      <c r="CU6150"/>
      <c r="CV6150"/>
    </row>
    <row r="6151" spans="10:100" x14ac:dyDescent="0.25">
      <c r="J6151"/>
      <c r="K6151"/>
      <c r="L6151"/>
      <c r="M6151"/>
      <c r="N6151"/>
      <c r="O6151"/>
      <c r="P6151"/>
      <c r="Q6151"/>
      <c r="R6151"/>
      <c r="S6151"/>
      <c r="T6151"/>
      <c r="U6151"/>
      <c r="V6151"/>
      <c r="W6151"/>
      <c r="X6151"/>
      <c r="Y6151"/>
      <c r="Z6151"/>
      <c r="AA6151"/>
      <c r="AB6151"/>
      <c r="AC6151"/>
      <c r="AD6151"/>
      <c r="AE6151"/>
      <c r="AF6151"/>
      <c r="AG6151"/>
      <c r="AH6151"/>
      <c r="AI6151"/>
      <c r="AJ6151"/>
      <c r="AK6151"/>
      <c r="AL6151"/>
      <c r="AM6151"/>
      <c r="AN6151"/>
      <c r="AO6151"/>
      <c r="AP6151"/>
      <c r="AQ6151"/>
      <c r="AR6151"/>
      <c r="AS6151"/>
      <c r="AT6151"/>
      <c r="AU6151"/>
      <c r="AV6151"/>
      <c r="AW6151"/>
      <c r="AX6151"/>
      <c r="AY6151"/>
      <c r="AZ6151"/>
      <c r="BA6151"/>
      <c r="BB6151"/>
      <c r="BC6151"/>
      <c r="BD6151"/>
      <c r="BE6151"/>
      <c r="BF6151"/>
      <c r="BG6151"/>
      <c r="BH6151"/>
      <c r="BI6151"/>
      <c r="BJ6151"/>
      <c r="BK6151"/>
      <c r="BL6151"/>
      <c r="BM6151"/>
      <c r="BN6151"/>
      <c r="BO6151"/>
      <c r="BP6151"/>
      <c r="BQ6151"/>
      <c r="BR6151"/>
      <c r="BS6151"/>
      <c r="BT6151"/>
      <c r="BU6151"/>
      <c r="BV6151"/>
      <c r="BW6151"/>
      <c r="BX6151"/>
      <c r="BY6151"/>
      <c r="BZ6151"/>
      <c r="CA6151"/>
      <c r="CB6151"/>
      <c r="CC6151"/>
      <c r="CD6151"/>
      <c r="CE6151"/>
      <c r="CF6151"/>
      <c r="CG6151"/>
      <c r="CH6151"/>
      <c r="CI6151"/>
      <c r="CJ6151"/>
      <c r="CK6151"/>
      <c r="CL6151"/>
      <c r="CM6151"/>
      <c r="CN6151"/>
      <c r="CO6151"/>
      <c r="CP6151"/>
      <c r="CQ6151"/>
      <c r="CR6151"/>
      <c r="CS6151"/>
      <c r="CT6151"/>
      <c r="CU6151"/>
      <c r="CV6151"/>
    </row>
    <row r="6152" spans="10:100" x14ac:dyDescent="0.25">
      <c r="J6152"/>
      <c r="K6152"/>
      <c r="L6152"/>
      <c r="M6152"/>
      <c r="N6152"/>
      <c r="O6152"/>
      <c r="P6152"/>
      <c r="Q6152"/>
      <c r="R6152"/>
      <c r="S6152"/>
      <c r="T6152"/>
      <c r="U6152"/>
      <c r="V6152"/>
      <c r="W6152"/>
      <c r="X6152"/>
      <c r="Y6152"/>
      <c r="Z6152"/>
      <c r="AA6152"/>
      <c r="AB6152"/>
      <c r="AC6152"/>
      <c r="AD6152"/>
      <c r="AE6152"/>
      <c r="AF6152"/>
      <c r="AG6152"/>
      <c r="AH6152"/>
      <c r="AI6152"/>
      <c r="AJ6152"/>
      <c r="AK6152"/>
      <c r="AL6152"/>
      <c r="AM6152"/>
      <c r="AN6152"/>
      <c r="AO6152"/>
      <c r="AP6152"/>
      <c r="AQ6152"/>
      <c r="AR6152"/>
      <c r="AS6152"/>
      <c r="AT6152"/>
      <c r="AU6152"/>
      <c r="AV6152"/>
      <c r="AW6152"/>
      <c r="AX6152"/>
      <c r="AY6152"/>
      <c r="AZ6152"/>
      <c r="BA6152"/>
      <c r="BB6152"/>
      <c r="BC6152"/>
      <c r="BD6152"/>
      <c r="BE6152"/>
      <c r="BF6152"/>
      <c r="BG6152"/>
      <c r="BH6152"/>
      <c r="BI6152"/>
      <c r="BJ6152"/>
      <c r="BK6152"/>
      <c r="BL6152"/>
      <c r="BM6152"/>
      <c r="BN6152"/>
      <c r="BO6152"/>
      <c r="BP6152"/>
      <c r="BQ6152"/>
      <c r="BR6152"/>
      <c r="BS6152"/>
      <c r="BT6152"/>
      <c r="BU6152"/>
      <c r="BV6152"/>
      <c r="BW6152"/>
      <c r="BX6152"/>
      <c r="BY6152"/>
      <c r="BZ6152"/>
      <c r="CA6152"/>
      <c r="CB6152"/>
      <c r="CC6152"/>
      <c r="CD6152"/>
      <c r="CE6152"/>
      <c r="CF6152"/>
      <c r="CG6152"/>
      <c r="CH6152"/>
      <c r="CI6152"/>
      <c r="CJ6152"/>
      <c r="CK6152"/>
      <c r="CL6152"/>
      <c r="CM6152"/>
      <c r="CN6152"/>
      <c r="CO6152"/>
      <c r="CP6152"/>
      <c r="CQ6152"/>
      <c r="CR6152"/>
      <c r="CS6152"/>
      <c r="CT6152"/>
      <c r="CU6152"/>
      <c r="CV6152"/>
    </row>
    <row r="6153" spans="10:100" x14ac:dyDescent="0.25">
      <c r="J6153"/>
      <c r="K6153"/>
      <c r="L6153"/>
      <c r="M6153"/>
      <c r="N6153"/>
      <c r="O6153"/>
      <c r="P6153"/>
      <c r="Q6153"/>
      <c r="R6153"/>
      <c r="S6153"/>
      <c r="T6153"/>
      <c r="U6153"/>
      <c r="V6153"/>
      <c r="W6153"/>
      <c r="X6153"/>
      <c r="Y6153"/>
      <c r="Z6153"/>
      <c r="AA6153"/>
      <c r="AB6153"/>
      <c r="AC6153"/>
      <c r="AD6153"/>
      <c r="AE6153"/>
      <c r="AF6153"/>
      <c r="AG6153"/>
      <c r="AH6153"/>
      <c r="AI6153"/>
      <c r="AJ6153"/>
      <c r="AK6153"/>
      <c r="AL6153"/>
      <c r="AM6153"/>
      <c r="AN6153"/>
      <c r="AO6153"/>
      <c r="AP6153"/>
      <c r="AQ6153"/>
      <c r="AR6153"/>
      <c r="AS6153"/>
      <c r="AT6153"/>
      <c r="AU6153"/>
      <c r="AV6153"/>
      <c r="AW6153"/>
      <c r="AX6153"/>
      <c r="AY6153"/>
      <c r="AZ6153"/>
      <c r="BA6153"/>
      <c r="BB6153"/>
      <c r="BC6153"/>
      <c r="BD6153"/>
      <c r="BE6153"/>
      <c r="BF6153"/>
      <c r="BG6153"/>
      <c r="BH6153"/>
      <c r="BI6153"/>
      <c r="BJ6153"/>
      <c r="BK6153"/>
      <c r="BL6153"/>
      <c r="BM6153"/>
      <c r="BN6153"/>
      <c r="BO6153"/>
      <c r="BP6153"/>
      <c r="BQ6153"/>
      <c r="BR6153"/>
      <c r="BS6153"/>
      <c r="BT6153"/>
      <c r="BU6153"/>
      <c r="BV6153"/>
      <c r="BW6153"/>
      <c r="BX6153"/>
      <c r="BY6153"/>
      <c r="BZ6153"/>
      <c r="CA6153"/>
      <c r="CB6153"/>
      <c r="CC6153"/>
      <c r="CD6153"/>
      <c r="CE6153"/>
      <c r="CF6153"/>
      <c r="CG6153"/>
      <c r="CH6153"/>
      <c r="CI6153"/>
      <c r="CJ6153"/>
      <c r="CK6153"/>
      <c r="CL6153"/>
      <c r="CM6153"/>
      <c r="CN6153"/>
      <c r="CO6153"/>
      <c r="CP6153"/>
      <c r="CQ6153"/>
      <c r="CR6153"/>
      <c r="CS6153"/>
      <c r="CT6153"/>
      <c r="CU6153"/>
      <c r="CV6153"/>
    </row>
    <row r="6154" spans="10:100" x14ac:dyDescent="0.25">
      <c r="J6154"/>
      <c r="K6154"/>
      <c r="L6154"/>
      <c r="M6154"/>
      <c r="N6154"/>
      <c r="O6154"/>
      <c r="P6154"/>
      <c r="Q6154"/>
      <c r="R6154"/>
      <c r="S6154"/>
      <c r="T6154"/>
      <c r="U6154"/>
      <c r="V6154"/>
      <c r="W6154"/>
      <c r="X6154"/>
      <c r="Y6154"/>
      <c r="Z6154"/>
      <c r="AA6154"/>
      <c r="AB6154"/>
      <c r="AC6154"/>
      <c r="AD6154"/>
      <c r="AE6154"/>
      <c r="AF6154"/>
      <c r="AG6154"/>
      <c r="AH6154"/>
      <c r="AI6154"/>
      <c r="AJ6154"/>
      <c r="AK6154"/>
      <c r="AL6154"/>
      <c r="AM6154"/>
      <c r="AN6154"/>
      <c r="AO6154"/>
      <c r="AP6154"/>
      <c r="AQ6154"/>
      <c r="AR6154"/>
      <c r="AS6154"/>
      <c r="AT6154"/>
      <c r="AU6154"/>
      <c r="AV6154"/>
      <c r="AW6154"/>
      <c r="AX6154"/>
      <c r="AY6154"/>
      <c r="AZ6154"/>
      <c r="BA6154"/>
      <c r="BB6154"/>
      <c r="BC6154"/>
      <c r="BD6154"/>
      <c r="BE6154"/>
      <c r="BF6154"/>
      <c r="BG6154"/>
      <c r="BH6154"/>
      <c r="BI6154"/>
      <c r="BJ6154"/>
      <c r="BK6154"/>
      <c r="BL6154"/>
      <c r="BM6154"/>
      <c r="BN6154"/>
      <c r="BO6154"/>
      <c r="BP6154"/>
      <c r="BQ6154"/>
      <c r="BR6154"/>
      <c r="BS6154"/>
      <c r="BT6154"/>
      <c r="BU6154"/>
      <c r="BV6154"/>
      <c r="BW6154"/>
      <c r="BX6154"/>
      <c r="BY6154"/>
      <c r="BZ6154"/>
      <c r="CA6154"/>
      <c r="CB6154"/>
      <c r="CC6154"/>
      <c r="CD6154"/>
      <c r="CE6154"/>
      <c r="CF6154"/>
      <c r="CG6154"/>
      <c r="CH6154"/>
      <c r="CI6154"/>
      <c r="CJ6154"/>
      <c r="CK6154"/>
      <c r="CL6154"/>
      <c r="CM6154"/>
      <c r="CN6154"/>
      <c r="CO6154"/>
      <c r="CP6154"/>
      <c r="CQ6154"/>
      <c r="CR6154"/>
      <c r="CS6154"/>
      <c r="CT6154"/>
      <c r="CU6154"/>
      <c r="CV6154"/>
    </row>
    <row r="6155" spans="10:100" x14ac:dyDescent="0.25">
      <c r="J6155"/>
      <c r="K6155"/>
      <c r="L6155"/>
      <c r="M6155"/>
      <c r="N6155"/>
      <c r="O6155"/>
      <c r="P6155"/>
      <c r="Q6155"/>
      <c r="R6155"/>
      <c r="S6155"/>
      <c r="T6155"/>
      <c r="U6155"/>
      <c r="V6155"/>
      <c r="W6155"/>
      <c r="X6155"/>
      <c r="Y6155"/>
      <c r="Z6155"/>
      <c r="AA6155"/>
      <c r="AB6155"/>
      <c r="AC6155"/>
      <c r="AD6155"/>
      <c r="AE6155"/>
      <c r="AF6155"/>
      <c r="AG6155"/>
      <c r="AH6155"/>
      <c r="AI6155"/>
      <c r="AJ6155"/>
      <c r="AK6155"/>
      <c r="AL6155"/>
      <c r="AM6155"/>
      <c r="AN6155"/>
      <c r="AO6155"/>
      <c r="AP6155"/>
      <c r="AQ6155"/>
      <c r="AR6155"/>
      <c r="AS6155"/>
      <c r="AT6155"/>
      <c r="AU6155"/>
      <c r="AV6155"/>
      <c r="AW6155"/>
      <c r="AX6155"/>
      <c r="AY6155"/>
      <c r="AZ6155"/>
      <c r="BA6155"/>
      <c r="BB6155"/>
      <c r="BC6155"/>
      <c r="BD6155"/>
      <c r="BE6155"/>
      <c r="BF6155"/>
      <c r="BG6155"/>
      <c r="BH6155"/>
      <c r="BI6155"/>
      <c r="BJ6155"/>
      <c r="BK6155"/>
      <c r="BL6155"/>
      <c r="BM6155"/>
      <c r="BN6155"/>
      <c r="BO6155"/>
      <c r="BP6155"/>
      <c r="BQ6155"/>
      <c r="BR6155"/>
      <c r="BS6155"/>
      <c r="BT6155"/>
      <c r="BU6155"/>
      <c r="BV6155"/>
      <c r="BW6155"/>
      <c r="BX6155"/>
      <c r="BY6155"/>
      <c r="BZ6155"/>
      <c r="CA6155"/>
      <c r="CB6155"/>
      <c r="CC6155"/>
      <c r="CD6155"/>
      <c r="CE6155"/>
      <c r="CF6155"/>
      <c r="CG6155"/>
      <c r="CH6155"/>
      <c r="CI6155"/>
      <c r="CJ6155"/>
      <c r="CK6155"/>
      <c r="CL6155"/>
      <c r="CM6155"/>
      <c r="CN6155"/>
      <c r="CO6155"/>
      <c r="CP6155"/>
      <c r="CQ6155"/>
      <c r="CR6155"/>
      <c r="CS6155"/>
      <c r="CT6155"/>
      <c r="CU6155"/>
      <c r="CV6155"/>
    </row>
    <row r="6156" spans="10:100" x14ac:dyDescent="0.25">
      <c r="J6156"/>
      <c r="K6156"/>
      <c r="L6156"/>
      <c r="M6156"/>
      <c r="N6156"/>
      <c r="O6156"/>
      <c r="P6156"/>
      <c r="Q6156"/>
      <c r="R6156"/>
      <c r="S6156"/>
      <c r="T6156"/>
      <c r="U6156"/>
      <c r="V6156"/>
      <c r="W6156"/>
      <c r="X6156"/>
      <c r="Y6156"/>
      <c r="Z6156"/>
      <c r="AA6156"/>
      <c r="AB6156"/>
      <c r="AC6156"/>
      <c r="AD6156"/>
      <c r="AE6156"/>
      <c r="AF6156"/>
      <c r="AG6156"/>
      <c r="AH6156"/>
      <c r="AI6156"/>
      <c r="AJ6156"/>
      <c r="AK6156"/>
      <c r="AL6156"/>
      <c r="AM6156"/>
      <c r="AN6156"/>
      <c r="AO6156"/>
      <c r="AP6156"/>
      <c r="AQ6156"/>
      <c r="AR6156"/>
      <c r="AS6156"/>
      <c r="AT6156"/>
      <c r="AU6156"/>
      <c r="AV6156"/>
      <c r="AW6156"/>
      <c r="AX6156"/>
      <c r="AY6156"/>
      <c r="AZ6156"/>
      <c r="BA6156"/>
      <c r="BB6156"/>
      <c r="BC6156"/>
      <c r="BD6156"/>
      <c r="BE6156"/>
      <c r="BF6156"/>
      <c r="BG6156"/>
      <c r="BH6156"/>
      <c r="BI6156"/>
      <c r="BJ6156"/>
      <c r="BK6156"/>
      <c r="BL6156"/>
      <c r="BM6156"/>
      <c r="BN6156"/>
      <c r="BO6156"/>
      <c r="BP6156"/>
      <c r="BQ6156"/>
      <c r="BR6156"/>
      <c r="BS6156"/>
      <c r="BT6156"/>
      <c r="BU6156"/>
      <c r="BV6156"/>
      <c r="BW6156"/>
      <c r="BX6156"/>
      <c r="BY6156"/>
      <c r="BZ6156"/>
      <c r="CA6156"/>
      <c r="CB6156"/>
      <c r="CC6156"/>
      <c r="CD6156"/>
      <c r="CE6156"/>
      <c r="CF6156"/>
      <c r="CG6156"/>
      <c r="CH6156"/>
      <c r="CI6156"/>
      <c r="CJ6156"/>
      <c r="CK6156"/>
      <c r="CL6156"/>
      <c r="CM6156"/>
      <c r="CN6156"/>
      <c r="CO6156"/>
      <c r="CP6156"/>
      <c r="CQ6156"/>
      <c r="CR6156"/>
      <c r="CS6156"/>
      <c r="CT6156"/>
      <c r="CU6156"/>
      <c r="CV6156"/>
    </row>
    <row r="6157" spans="10:100" x14ac:dyDescent="0.25">
      <c r="J6157"/>
      <c r="K6157"/>
      <c r="L6157"/>
      <c r="M6157"/>
      <c r="N6157"/>
      <c r="O6157"/>
      <c r="P6157"/>
      <c r="Q6157"/>
      <c r="R6157"/>
      <c r="S6157"/>
      <c r="T6157"/>
      <c r="U6157"/>
      <c r="V6157"/>
      <c r="W6157"/>
      <c r="X6157"/>
      <c r="Y6157"/>
      <c r="Z6157"/>
      <c r="AA6157"/>
      <c r="AB6157"/>
      <c r="AC6157"/>
      <c r="AD6157"/>
      <c r="AE6157"/>
      <c r="AF6157"/>
      <c r="AG6157"/>
      <c r="AH6157"/>
      <c r="AI6157"/>
      <c r="AJ6157"/>
      <c r="AK6157"/>
      <c r="AL6157"/>
      <c r="AM6157"/>
      <c r="AN6157"/>
      <c r="AO6157"/>
      <c r="AP6157"/>
      <c r="AQ6157"/>
      <c r="AR6157"/>
      <c r="AS6157"/>
      <c r="AT6157"/>
      <c r="AU6157"/>
      <c r="AV6157"/>
      <c r="AW6157"/>
      <c r="AX6157"/>
      <c r="AY6157"/>
      <c r="AZ6157"/>
      <c r="BA6157"/>
      <c r="BB6157"/>
      <c r="BC6157"/>
      <c r="BD6157"/>
      <c r="BE6157"/>
      <c r="BF6157"/>
      <c r="BG6157"/>
      <c r="BH6157"/>
      <c r="BI6157"/>
      <c r="BJ6157"/>
      <c r="BK6157"/>
      <c r="BL6157"/>
      <c r="BM6157"/>
      <c r="BN6157"/>
      <c r="BO6157"/>
      <c r="BP6157"/>
      <c r="BQ6157"/>
      <c r="BR6157"/>
      <c r="BS6157"/>
      <c r="BT6157"/>
      <c r="BU6157"/>
      <c r="BV6157"/>
      <c r="BW6157"/>
      <c r="BX6157"/>
      <c r="BY6157"/>
      <c r="BZ6157"/>
      <c r="CA6157"/>
      <c r="CB6157"/>
      <c r="CC6157"/>
      <c r="CD6157"/>
      <c r="CE6157"/>
      <c r="CF6157"/>
      <c r="CG6157"/>
      <c r="CH6157"/>
      <c r="CI6157"/>
      <c r="CJ6157"/>
      <c r="CK6157"/>
      <c r="CL6157"/>
      <c r="CM6157"/>
      <c r="CN6157"/>
      <c r="CO6157"/>
      <c r="CP6157"/>
      <c r="CQ6157"/>
      <c r="CR6157"/>
      <c r="CS6157"/>
      <c r="CT6157"/>
      <c r="CU6157"/>
      <c r="CV6157"/>
    </row>
    <row r="6158" spans="10:100" x14ac:dyDescent="0.25">
      <c r="J6158"/>
      <c r="K6158"/>
      <c r="L6158"/>
      <c r="M6158"/>
      <c r="N6158"/>
      <c r="O6158"/>
      <c r="P6158"/>
      <c r="Q6158"/>
      <c r="R6158"/>
      <c r="S6158"/>
      <c r="T6158"/>
      <c r="U6158"/>
      <c r="V6158"/>
      <c r="W6158"/>
      <c r="X6158"/>
      <c r="Y6158"/>
      <c r="Z6158"/>
      <c r="AA6158"/>
      <c r="AB6158"/>
      <c r="AC6158"/>
      <c r="AD6158"/>
      <c r="AE6158"/>
      <c r="AF6158"/>
      <c r="AG6158"/>
      <c r="AH6158"/>
      <c r="AI6158"/>
      <c r="AJ6158"/>
      <c r="AK6158"/>
      <c r="AL6158"/>
      <c r="AM6158"/>
      <c r="AN6158"/>
      <c r="AO6158"/>
      <c r="AP6158"/>
      <c r="AQ6158"/>
      <c r="AR6158"/>
      <c r="AS6158"/>
      <c r="AT6158"/>
      <c r="AU6158"/>
      <c r="AV6158"/>
      <c r="AW6158"/>
      <c r="AX6158"/>
      <c r="AY6158"/>
      <c r="AZ6158"/>
      <c r="BA6158"/>
      <c r="BB6158"/>
      <c r="BC6158"/>
      <c r="BD6158"/>
      <c r="BE6158"/>
      <c r="BF6158"/>
      <c r="BG6158"/>
      <c r="BH6158"/>
      <c r="BI6158"/>
      <c r="BJ6158"/>
      <c r="BK6158"/>
      <c r="BL6158"/>
      <c r="BM6158"/>
      <c r="BN6158"/>
      <c r="BO6158"/>
      <c r="BP6158"/>
      <c r="BQ6158"/>
      <c r="BR6158"/>
      <c r="BS6158"/>
      <c r="BT6158"/>
      <c r="BU6158"/>
      <c r="BV6158"/>
      <c r="BW6158"/>
      <c r="BX6158"/>
      <c r="BY6158"/>
      <c r="BZ6158"/>
      <c r="CA6158"/>
      <c r="CB6158"/>
      <c r="CC6158"/>
      <c r="CD6158"/>
      <c r="CE6158"/>
      <c r="CF6158"/>
      <c r="CG6158"/>
      <c r="CH6158"/>
      <c r="CI6158"/>
      <c r="CJ6158"/>
      <c r="CK6158"/>
      <c r="CL6158"/>
      <c r="CM6158"/>
      <c r="CN6158"/>
      <c r="CO6158"/>
      <c r="CP6158"/>
      <c r="CQ6158"/>
      <c r="CR6158"/>
      <c r="CS6158"/>
      <c r="CT6158"/>
      <c r="CU6158"/>
      <c r="CV6158"/>
    </row>
    <row r="6159" spans="10:100" x14ac:dyDescent="0.25">
      <c r="J6159"/>
      <c r="K6159"/>
      <c r="L6159"/>
      <c r="M6159"/>
      <c r="N6159"/>
      <c r="O6159"/>
      <c r="P6159"/>
      <c r="Q6159"/>
      <c r="R6159"/>
      <c r="S6159"/>
      <c r="T6159"/>
      <c r="U6159"/>
      <c r="V6159"/>
      <c r="W6159"/>
      <c r="X6159"/>
      <c r="Y6159"/>
      <c r="Z6159"/>
      <c r="AA6159"/>
      <c r="AB6159"/>
      <c r="AC6159"/>
      <c r="AD6159"/>
      <c r="AE6159"/>
      <c r="AF6159"/>
      <c r="AG6159"/>
      <c r="AH6159"/>
      <c r="AI6159"/>
      <c r="AJ6159"/>
      <c r="AK6159"/>
      <c r="AL6159"/>
      <c r="AM6159"/>
      <c r="AN6159"/>
      <c r="AO6159"/>
      <c r="AP6159"/>
      <c r="AQ6159"/>
      <c r="AR6159"/>
      <c r="AS6159"/>
      <c r="AT6159"/>
      <c r="AU6159"/>
      <c r="AV6159"/>
      <c r="AW6159"/>
      <c r="AX6159"/>
      <c r="AY6159"/>
      <c r="AZ6159"/>
      <c r="BA6159"/>
      <c r="BB6159"/>
      <c r="BC6159"/>
      <c r="BD6159"/>
      <c r="BE6159"/>
      <c r="BF6159"/>
      <c r="BG6159"/>
      <c r="BH6159"/>
      <c r="BI6159"/>
      <c r="BJ6159"/>
      <c r="BK6159"/>
      <c r="BL6159"/>
      <c r="BM6159"/>
      <c r="BN6159"/>
      <c r="BO6159"/>
      <c r="BP6159"/>
      <c r="BQ6159"/>
      <c r="BR6159"/>
      <c r="BS6159"/>
      <c r="BT6159"/>
      <c r="BU6159"/>
      <c r="BV6159"/>
      <c r="BW6159"/>
      <c r="BX6159"/>
      <c r="BY6159"/>
      <c r="BZ6159"/>
      <c r="CA6159"/>
      <c r="CB6159"/>
      <c r="CC6159"/>
      <c r="CD6159"/>
      <c r="CE6159"/>
      <c r="CF6159"/>
      <c r="CG6159"/>
      <c r="CH6159"/>
      <c r="CI6159"/>
      <c r="CJ6159"/>
      <c r="CK6159"/>
      <c r="CL6159"/>
      <c r="CM6159"/>
      <c r="CN6159"/>
      <c r="CO6159"/>
      <c r="CP6159"/>
      <c r="CQ6159"/>
      <c r="CR6159"/>
      <c r="CS6159"/>
      <c r="CT6159"/>
      <c r="CU6159"/>
      <c r="CV6159"/>
    </row>
    <row r="6160" spans="10:100" x14ac:dyDescent="0.25">
      <c r="J6160"/>
      <c r="K6160"/>
      <c r="L6160"/>
      <c r="M6160"/>
      <c r="N6160"/>
      <c r="O6160"/>
      <c r="P6160"/>
      <c r="Q6160"/>
      <c r="R6160"/>
      <c r="S6160"/>
      <c r="T6160"/>
      <c r="U6160"/>
      <c r="V6160"/>
      <c r="W6160"/>
      <c r="X6160"/>
      <c r="Y6160"/>
      <c r="Z6160"/>
      <c r="AA6160"/>
      <c r="AB6160"/>
      <c r="AC6160"/>
      <c r="AD6160"/>
      <c r="AE6160"/>
      <c r="AF6160"/>
      <c r="AG6160"/>
      <c r="AH6160"/>
      <c r="AI6160"/>
      <c r="AJ6160"/>
      <c r="AK6160"/>
      <c r="AL6160"/>
      <c r="AM6160"/>
      <c r="AN6160"/>
      <c r="AO6160"/>
      <c r="AP6160"/>
      <c r="AQ6160"/>
      <c r="AR6160"/>
      <c r="AS6160"/>
      <c r="AT6160"/>
      <c r="AU6160"/>
      <c r="AV6160"/>
      <c r="AW6160"/>
      <c r="AX6160"/>
      <c r="AY6160"/>
      <c r="AZ6160"/>
      <c r="BA6160"/>
      <c r="BB6160"/>
      <c r="BC6160"/>
      <c r="BD6160"/>
      <c r="BE6160"/>
      <c r="BF6160"/>
      <c r="BG6160"/>
      <c r="BH6160"/>
      <c r="BI6160"/>
      <c r="BJ6160"/>
      <c r="BK6160"/>
      <c r="BL6160"/>
      <c r="BM6160"/>
      <c r="BN6160"/>
      <c r="BO6160"/>
      <c r="BP6160"/>
      <c r="BQ6160"/>
      <c r="BR6160"/>
      <c r="BS6160"/>
      <c r="BT6160"/>
      <c r="BU6160"/>
      <c r="BV6160"/>
      <c r="BW6160"/>
      <c r="BX6160"/>
      <c r="BY6160"/>
      <c r="BZ6160"/>
      <c r="CA6160"/>
      <c r="CB6160"/>
      <c r="CC6160"/>
      <c r="CD6160"/>
      <c r="CE6160"/>
      <c r="CF6160"/>
      <c r="CG6160"/>
      <c r="CH6160"/>
      <c r="CI6160"/>
      <c r="CJ6160"/>
      <c r="CK6160"/>
      <c r="CL6160"/>
      <c r="CM6160"/>
      <c r="CN6160"/>
      <c r="CO6160"/>
      <c r="CP6160"/>
      <c r="CQ6160"/>
      <c r="CR6160"/>
      <c r="CS6160"/>
      <c r="CT6160"/>
      <c r="CU6160"/>
      <c r="CV6160"/>
    </row>
    <row r="6161" spans="10:100" x14ac:dyDescent="0.25">
      <c r="J6161"/>
      <c r="K6161"/>
      <c r="L6161"/>
      <c r="M6161"/>
      <c r="N6161"/>
      <c r="O6161"/>
      <c r="P6161"/>
      <c r="Q6161"/>
      <c r="R6161"/>
      <c r="S6161"/>
      <c r="T6161"/>
      <c r="U6161"/>
      <c r="V6161"/>
      <c r="W6161"/>
      <c r="X6161"/>
      <c r="Y6161"/>
      <c r="Z6161"/>
      <c r="AA6161"/>
      <c r="AB6161"/>
      <c r="AC6161"/>
      <c r="AD6161"/>
      <c r="AE6161"/>
      <c r="AF6161"/>
      <c r="AG6161"/>
      <c r="AH6161"/>
      <c r="AI6161"/>
      <c r="AJ6161"/>
      <c r="AK6161"/>
      <c r="AL6161"/>
      <c r="AM6161"/>
      <c r="AN6161"/>
      <c r="AO6161"/>
      <c r="AP6161"/>
      <c r="AQ6161"/>
      <c r="AR6161"/>
      <c r="AS6161"/>
      <c r="AT6161"/>
      <c r="AU6161"/>
      <c r="AV6161"/>
      <c r="AW6161"/>
      <c r="AX6161"/>
      <c r="AY6161"/>
      <c r="AZ6161"/>
      <c r="BA6161"/>
      <c r="BB6161"/>
      <c r="BC6161"/>
      <c r="BD6161"/>
      <c r="BE6161"/>
      <c r="BF6161"/>
      <c r="BG6161"/>
      <c r="BH6161"/>
      <c r="BI6161"/>
      <c r="BJ6161"/>
      <c r="BK6161"/>
      <c r="BL6161"/>
      <c r="BM6161"/>
      <c r="BN6161"/>
      <c r="BO6161"/>
      <c r="BP6161"/>
      <c r="BQ6161"/>
      <c r="BR6161"/>
      <c r="BS6161"/>
      <c r="BT6161"/>
      <c r="BU6161"/>
      <c r="BV6161"/>
      <c r="BW6161"/>
      <c r="BX6161"/>
      <c r="BY6161"/>
      <c r="BZ6161"/>
      <c r="CA6161"/>
      <c r="CB6161"/>
      <c r="CC6161"/>
      <c r="CD6161"/>
      <c r="CE6161"/>
      <c r="CF6161"/>
      <c r="CG6161"/>
      <c r="CH6161"/>
      <c r="CI6161"/>
      <c r="CJ6161"/>
      <c r="CK6161"/>
      <c r="CL6161"/>
      <c r="CM6161"/>
      <c r="CN6161"/>
      <c r="CO6161"/>
      <c r="CP6161"/>
      <c r="CQ6161"/>
      <c r="CR6161"/>
      <c r="CS6161"/>
      <c r="CT6161"/>
      <c r="CU6161"/>
      <c r="CV6161"/>
    </row>
    <row r="6162" spans="10:100" x14ac:dyDescent="0.25">
      <c r="J6162"/>
      <c r="K6162"/>
      <c r="L6162"/>
      <c r="M6162"/>
      <c r="N6162"/>
      <c r="O6162"/>
      <c r="P6162"/>
      <c r="Q6162"/>
      <c r="R6162"/>
      <c r="S6162"/>
      <c r="T6162"/>
      <c r="U6162"/>
      <c r="V6162"/>
      <c r="W6162"/>
      <c r="X6162"/>
      <c r="Y6162"/>
      <c r="Z6162"/>
      <c r="AA6162"/>
      <c r="AB6162"/>
      <c r="AC6162"/>
      <c r="AD6162"/>
      <c r="AE6162"/>
      <c r="AF6162"/>
      <c r="AG6162"/>
      <c r="AH6162"/>
      <c r="AI6162"/>
      <c r="AJ6162"/>
      <c r="AK6162"/>
      <c r="AL6162"/>
      <c r="AM6162"/>
      <c r="AN6162"/>
      <c r="AO6162"/>
      <c r="AP6162"/>
      <c r="AQ6162"/>
      <c r="AR6162"/>
      <c r="AS6162"/>
      <c r="AT6162"/>
      <c r="AU6162"/>
      <c r="AV6162"/>
      <c r="AW6162"/>
      <c r="AX6162"/>
      <c r="AY6162"/>
      <c r="AZ6162"/>
      <c r="BA6162"/>
      <c r="BB6162"/>
      <c r="BC6162"/>
      <c r="BD6162"/>
      <c r="BE6162"/>
      <c r="BF6162"/>
      <c r="BG6162"/>
      <c r="BH6162"/>
      <c r="BI6162"/>
      <c r="BJ6162"/>
      <c r="BK6162"/>
      <c r="BL6162"/>
      <c r="BM6162"/>
      <c r="BN6162"/>
      <c r="BO6162"/>
      <c r="BP6162"/>
      <c r="BQ6162"/>
      <c r="BR6162"/>
      <c r="BS6162"/>
      <c r="BT6162"/>
      <c r="BU6162"/>
      <c r="BV6162"/>
      <c r="BW6162"/>
      <c r="BX6162"/>
      <c r="BY6162"/>
      <c r="BZ6162"/>
      <c r="CA6162"/>
      <c r="CB6162"/>
      <c r="CC6162"/>
      <c r="CD6162"/>
      <c r="CE6162"/>
      <c r="CF6162"/>
      <c r="CG6162"/>
      <c r="CH6162"/>
      <c r="CI6162"/>
      <c r="CJ6162"/>
      <c r="CK6162"/>
      <c r="CL6162"/>
      <c r="CM6162"/>
      <c r="CN6162"/>
      <c r="CO6162"/>
      <c r="CP6162"/>
      <c r="CQ6162"/>
      <c r="CR6162"/>
      <c r="CS6162"/>
      <c r="CT6162"/>
      <c r="CU6162"/>
      <c r="CV6162"/>
    </row>
    <row r="6163" spans="10:100" x14ac:dyDescent="0.25">
      <c r="J6163"/>
      <c r="K6163"/>
      <c r="L6163"/>
      <c r="M6163"/>
      <c r="N6163"/>
      <c r="O6163"/>
      <c r="P6163"/>
      <c r="Q6163"/>
      <c r="R6163"/>
      <c r="S6163"/>
      <c r="T6163"/>
      <c r="U6163"/>
      <c r="V6163"/>
      <c r="W6163"/>
      <c r="X6163"/>
      <c r="Y6163"/>
      <c r="Z6163"/>
      <c r="AA6163"/>
      <c r="AB6163"/>
      <c r="AC6163"/>
      <c r="AD6163"/>
      <c r="AE6163"/>
      <c r="AF6163"/>
      <c r="AG6163"/>
      <c r="AH6163"/>
      <c r="AI6163"/>
      <c r="AJ6163"/>
      <c r="AK6163"/>
      <c r="AL6163"/>
      <c r="AM6163"/>
      <c r="AN6163"/>
      <c r="AO6163"/>
      <c r="AP6163"/>
      <c r="AQ6163"/>
      <c r="AR6163"/>
      <c r="AS6163"/>
      <c r="AT6163"/>
      <c r="AU6163"/>
      <c r="AV6163"/>
      <c r="AW6163"/>
      <c r="AX6163"/>
      <c r="AY6163"/>
      <c r="AZ6163"/>
      <c r="BA6163"/>
      <c r="BB6163"/>
      <c r="BC6163"/>
      <c r="BD6163"/>
      <c r="BE6163"/>
      <c r="BF6163"/>
      <c r="BG6163"/>
      <c r="BH6163"/>
      <c r="BI6163"/>
      <c r="BJ6163"/>
      <c r="BK6163"/>
      <c r="BL6163"/>
      <c r="BM6163"/>
      <c r="BN6163"/>
      <c r="BO6163"/>
      <c r="BP6163"/>
      <c r="BQ6163"/>
      <c r="BR6163"/>
      <c r="BS6163"/>
      <c r="BT6163"/>
      <c r="BU6163"/>
      <c r="BV6163"/>
      <c r="BW6163"/>
      <c r="BX6163"/>
      <c r="BY6163"/>
      <c r="BZ6163"/>
      <c r="CA6163"/>
      <c r="CB6163"/>
      <c r="CC6163"/>
      <c r="CD6163"/>
      <c r="CE6163"/>
      <c r="CF6163"/>
      <c r="CG6163"/>
      <c r="CH6163"/>
      <c r="CI6163"/>
      <c r="CJ6163"/>
      <c r="CK6163"/>
      <c r="CL6163"/>
      <c r="CM6163"/>
      <c r="CN6163"/>
      <c r="CO6163"/>
      <c r="CP6163"/>
      <c r="CQ6163"/>
      <c r="CR6163"/>
      <c r="CS6163"/>
      <c r="CT6163"/>
      <c r="CU6163"/>
      <c r="CV6163"/>
    </row>
    <row r="6164" spans="10:100" x14ac:dyDescent="0.25">
      <c r="J6164"/>
      <c r="K6164"/>
      <c r="L6164"/>
      <c r="M6164"/>
      <c r="N6164"/>
      <c r="O6164"/>
      <c r="P6164"/>
      <c r="Q6164"/>
      <c r="R6164"/>
      <c r="S6164"/>
      <c r="T6164"/>
      <c r="U6164"/>
      <c r="V6164"/>
      <c r="W6164"/>
      <c r="X6164"/>
      <c r="Y6164"/>
      <c r="Z6164"/>
      <c r="AA6164"/>
      <c r="AB6164"/>
      <c r="AC6164"/>
      <c r="AD6164"/>
      <c r="AE6164"/>
      <c r="AF6164"/>
      <c r="AG6164"/>
      <c r="AH6164"/>
      <c r="AI6164"/>
      <c r="AJ6164"/>
      <c r="AK6164"/>
      <c r="AL6164"/>
      <c r="AM6164"/>
      <c r="AN6164"/>
      <c r="AO6164"/>
      <c r="AP6164"/>
      <c r="AQ6164"/>
      <c r="AR6164"/>
      <c r="AS6164"/>
      <c r="AT6164"/>
      <c r="AU6164"/>
      <c r="AV6164"/>
      <c r="AW6164"/>
      <c r="AX6164"/>
      <c r="AY6164"/>
      <c r="AZ6164"/>
      <c r="BA6164"/>
      <c r="BB6164"/>
      <c r="BC6164"/>
      <c r="BD6164"/>
      <c r="BE6164"/>
      <c r="BF6164"/>
      <c r="BG6164"/>
      <c r="BH6164"/>
      <c r="BI6164"/>
      <c r="BJ6164"/>
      <c r="BK6164"/>
      <c r="BL6164"/>
      <c r="BM6164"/>
      <c r="BN6164"/>
      <c r="BO6164"/>
      <c r="BP6164"/>
      <c r="BQ6164"/>
      <c r="BR6164"/>
      <c r="BS6164"/>
      <c r="BT6164"/>
      <c r="BU6164"/>
      <c r="BV6164"/>
      <c r="BW6164"/>
      <c r="BX6164"/>
      <c r="BY6164"/>
      <c r="BZ6164"/>
      <c r="CA6164"/>
      <c r="CB6164"/>
      <c r="CC6164"/>
      <c r="CD6164"/>
      <c r="CE6164"/>
      <c r="CF6164"/>
      <c r="CG6164"/>
      <c r="CH6164"/>
      <c r="CI6164"/>
      <c r="CJ6164"/>
      <c r="CK6164"/>
      <c r="CL6164"/>
      <c r="CM6164"/>
      <c r="CN6164"/>
      <c r="CO6164"/>
      <c r="CP6164"/>
      <c r="CQ6164"/>
      <c r="CR6164"/>
      <c r="CS6164"/>
      <c r="CT6164"/>
      <c r="CU6164"/>
      <c r="CV6164"/>
    </row>
    <row r="6165" spans="10:100" x14ac:dyDescent="0.25">
      <c r="J6165"/>
      <c r="K6165"/>
      <c r="L6165"/>
      <c r="M6165"/>
      <c r="N6165"/>
      <c r="O6165"/>
      <c r="P6165"/>
      <c r="Q6165"/>
      <c r="R6165"/>
      <c r="S6165"/>
      <c r="T6165"/>
      <c r="U6165"/>
      <c r="V6165"/>
      <c r="W6165"/>
      <c r="X6165"/>
      <c r="Y6165"/>
      <c r="Z6165"/>
      <c r="AA6165"/>
      <c r="AB6165"/>
      <c r="AC6165"/>
      <c r="AD6165"/>
      <c r="AE6165"/>
      <c r="AF6165"/>
      <c r="AG6165"/>
      <c r="AH6165"/>
      <c r="AI6165"/>
      <c r="AJ6165"/>
      <c r="AK6165"/>
      <c r="AL6165"/>
      <c r="AM6165"/>
      <c r="AN6165"/>
      <c r="AO6165"/>
      <c r="AP6165"/>
      <c r="AQ6165"/>
      <c r="AR6165"/>
      <c r="AS6165"/>
      <c r="AT6165"/>
      <c r="AU6165"/>
      <c r="AV6165"/>
      <c r="AW6165"/>
      <c r="AX6165"/>
      <c r="AY6165"/>
      <c r="AZ6165"/>
      <c r="BA6165"/>
      <c r="BB6165"/>
      <c r="BC6165"/>
      <c r="BD6165"/>
      <c r="BE6165"/>
      <c r="BF6165"/>
      <c r="BG6165"/>
      <c r="BH6165"/>
      <c r="BI6165"/>
      <c r="BJ6165"/>
      <c r="BK6165"/>
      <c r="BL6165"/>
      <c r="BM6165"/>
      <c r="BN6165"/>
      <c r="BO6165"/>
      <c r="BP6165"/>
      <c r="BQ6165"/>
      <c r="BR6165"/>
      <c r="BS6165"/>
      <c r="BT6165"/>
      <c r="BU6165"/>
      <c r="BV6165"/>
      <c r="BW6165"/>
      <c r="BX6165"/>
      <c r="BY6165"/>
      <c r="BZ6165"/>
      <c r="CA6165"/>
      <c r="CB6165"/>
      <c r="CC6165"/>
      <c r="CD6165"/>
      <c r="CE6165"/>
      <c r="CF6165"/>
      <c r="CG6165"/>
      <c r="CH6165"/>
      <c r="CI6165"/>
      <c r="CJ6165"/>
      <c r="CK6165"/>
      <c r="CL6165"/>
      <c r="CM6165"/>
      <c r="CN6165"/>
      <c r="CO6165"/>
      <c r="CP6165"/>
      <c r="CQ6165"/>
      <c r="CR6165"/>
      <c r="CS6165"/>
      <c r="CT6165"/>
      <c r="CU6165"/>
      <c r="CV6165"/>
    </row>
    <row r="6166" spans="10:100" x14ac:dyDescent="0.25">
      <c r="J6166"/>
      <c r="K6166"/>
      <c r="L6166"/>
      <c r="M6166"/>
      <c r="N6166"/>
      <c r="O6166"/>
      <c r="P6166"/>
      <c r="Q6166"/>
      <c r="R6166"/>
      <c r="S6166"/>
      <c r="T6166"/>
      <c r="U6166"/>
      <c r="V6166"/>
      <c r="W6166"/>
      <c r="X6166"/>
      <c r="Y6166"/>
      <c r="Z6166"/>
      <c r="AA6166"/>
      <c r="AB6166"/>
      <c r="AC6166"/>
      <c r="AD6166"/>
      <c r="AE6166"/>
      <c r="AF6166"/>
      <c r="AG6166"/>
      <c r="AH6166"/>
      <c r="AI6166"/>
      <c r="AJ6166"/>
      <c r="AK6166"/>
      <c r="AL6166"/>
      <c r="AM6166"/>
      <c r="AN6166"/>
      <c r="AO6166"/>
      <c r="AP6166"/>
      <c r="AQ6166"/>
      <c r="AR6166"/>
      <c r="AS6166"/>
      <c r="AT6166"/>
      <c r="AU6166"/>
      <c r="AV6166"/>
      <c r="AW6166"/>
      <c r="AX6166"/>
      <c r="AY6166"/>
      <c r="AZ6166"/>
      <c r="BA6166"/>
      <c r="BB6166"/>
      <c r="BC6166"/>
      <c r="BD6166"/>
      <c r="BE6166"/>
      <c r="BF6166"/>
      <c r="BG6166"/>
      <c r="BH6166"/>
      <c r="BI6166"/>
      <c r="BJ6166"/>
      <c r="BK6166"/>
      <c r="BL6166"/>
      <c r="BM6166"/>
      <c r="BN6166"/>
      <c r="BO6166"/>
      <c r="BP6166"/>
      <c r="BQ6166"/>
      <c r="BR6166"/>
      <c r="BS6166"/>
      <c r="BT6166"/>
      <c r="BU6166"/>
      <c r="BV6166"/>
      <c r="BW6166"/>
      <c r="BX6166"/>
      <c r="BY6166"/>
      <c r="BZ6166"/>
      <c r="CA6166"/>
      <c r="CB6166"/>
      <c r="CC6166"/>
      <c r="CD6166"/>
      <c r="CE6166"/>
      <c r="CF6166"/>
      <c r="CG6166"/>
      <c r="CH6166"/>
      <c r="CI6166"/>
      <c r="CJ6166"/>
      <c r="CK6166"/>
      <c r="CL6166"/>
      <c r="CM6166"/>
      <c r="CN6166"/>
      <c r="CO6166"/>
      <c r="CP6166"/>
      <c r="CQ6166"/>
      <c r="CR6166"/>
      <c r="CS6166"/>
      <c r="CT6166"/>
      <c r="CU6166"/>
      <c r="CV6166"/>
    </row>
    <row r="6167" spans="10:100" x14ac:dyDescent="0.25">
      <c r="J6167"/>
      <c r="K6167"/>
      <c r="L6167"/>
      <c r="M6167"/>
      <c r="N6167"/>
      <c r="O6167"/>
      <c r="P6167"/>
      <c r="Q6167"/>
      <c r="R6167"/>
      <c r="S6167"/>
      <c r="T6167"/>
      <c r="U6167"/>
      <c r="V6167"/>
      <c r="W6167"/>
      <c r="X6167"/>
      <c r="Y6167"/>
      <c r="Z6167"/>
      <c r="AA6167"/>
      <c r="AB6167"/>
      <c r="AC6167"/>
      <c r="AD6167"/>
      <c r="AE6167"/>
      <c r="AF6167"/>
      <c r="AG6167"/>
      <c r="AH6167"/>
      <c r="AI6167"/>
      <c r="AJ6167"/>
      <c r="AK6167"/>
      <c r="AL6167"/>
      <c r="AM6167"/>
      <c r="AN6167"/>
      <c r="AO6167"/>
      <c r="AP6167"/>
      <c r="AQ6167"/>
      <c r="AR6167"/>
      <c r="AS6167"/>
      <c r="AT6167"/>
      <c r="AU6167"/>
      <c r="AV6167"/>
      <c r="AW6167"/>
      <c r="AX6167"/>
      <c r="AY6167"/>
      <c r="AZ6167"/>
      <c r="BA6167"/>
      <c r="BB6167"/>
      <c r="BC6167"/>
      <c r="BD6167"/>
      <c r="BE6167"/>
      <c r="BF6167"/>
      <c r="BG6167"/>
      <c r="BH6167"/>
      <c r="BI6167"/>
      <c r="BJ6167"/>
      <c r="BK6167"/>
      <c r="BL6167"/>
      <c r="BM6167"/>
      <c r="BN6167"/>
      <c r="BO6167"/>
      <c r="BP6167"/>
      <c r="BQ6167"/>
      <c r="BR6167"/>
      <c r="BS6167"/>
      <c r="BT6167"/>
      <c r="BU6167"/>
      <c r="BV6167"/>
      <c r="BW6167"/>
      <c r="BX6167"/>
      <c r="BY6167"/>
      <c r="BZ6167"/>
      <c r="CA6167"/>
      <c r="CB6167"/>
      <c r="CC6167"/>
      <c r="CD6167"/>
      <c r="CE6167"/>
      <c r="CF6167"/>
      <c r="CG6167"/>
      <c r="CH6167"/>
      <c r="CI6167"/>
      <c r="CJ6167"/>
      <c r="CK6167"/>
      <c r="CL6167"/>
      <c r="CM6167"/>
      <c r="CN6167"/>
      <c r="CO6167"/>
      <c r="CP6167"/>
      <c r="CQ6167"/>
      <c r="CR6167"/>
      <c r="CS6167"/>
      <c r="CT6167"/>
      <c r="CU6167"/>
      <c r="CV6167"/>
    </row>
    <row r="6168" spans="10:100" x14ac:dyDescent="0.25">
      <c r="J6168"/>
      <c r="K6168"/>
      <c r="L6168"/>
      <c r="M6168"/>
      <c r="N6168"/>
      <c r="O6168"/>
      <c r="P6168"/>
      <c r="Q6168"/>
      <c r="R6168"/>
      <c r="S6168"/>
      <c r="T6168"/>
      <c r="U6168"/>
      <c r="V6168"/>
      <c r="W6168"/>
      <c r="X6168"/>
      <c r="Y6168"/>
      <c r="Z6168"/>
      <c r="AA6168"/>
      <c r="AB6168"/>
      <c r="AC6168"/>
      <c r="AD6168"/>
      <c r="AE6168"/>
      <c r="AF6168"/>
      <c r="AG6168"/>
      <c r="AH6168"/>
      <c r="AI6168"/>
      <c r="AJ6168"/>
      <c r="AK6168"/>
      <c r="AL6168"/>
      <c r="AM6168"/>
      <c r="AN6168"/>
      <c r="AO6168"/>
      <c r="AP6168"/>
      <c r="AQ6168"/>
      <c r="AR6168"/>
      <c r="AS6168"/>
      <c r="AT6168"/>
      <c r="AU6168"/>
      <c r="AV6168"/>
      <c r="AW6168"/>
      <c r="AX6168"/>
      <c r="AY6168"/>
      <c r="AZ6168"/>
      <c r="BA6168"/>
      <c r="BB6168"/>
      <c r="BC6168"/>
      <c r="BD6168"/>
      <c r="BE6168"/>
      <c r="BF6168"/>
      <c r="BG6168"/>
      <c r="BH6168"/>
      <c r="BI6168"/>
      <c r="BJ6168"/>
      <c r="BK6168"/>
      <c r="BL6168"/>
      <c r="BM6168"/>
      <c r="BN6168"/>
      <c r="BO6168"/>
      <c r="BP6168"/>
      <c r="BQ6168"/>
      <c r="BR6168"/>
      <c r="BS6168"/>
      <c r="BT6168"/>
      <c r="BU6168"/>
      <c r="BV6168"/>
      <c r="BW6168"/>
      <c r="BX6168"/>
      <c r="BY6168"/>
      <c r="BZ6168"/>
      <c r="CA6168"/>
      <c r="CB6168"/>
      <c r="CC6168"/>
      <c r="CD6168"/>
      <c r="CE6168"/>
      <c r="CF6168"/>
      <c r="CG6168"/>
      <c r="CH6168"/>
      <c r="CI6168"/>
      <c r="CJ6168"/>
      <c r="CK6168"/>
      <c r="CL6168"/>
      <c r="CM6168"/>
      <c r="CN6168"/>
      <c r="CO6168"/>
      <c r="CP6168"/>
      <c r="CQ6168"/>
      <c r="CR6168"/>
      <c r="CS6168"/>
      <c r="CT6168"/>
      <c r="CU6168"/>
      <c r="CV6168"/>
    </row>
    <row r="6169" spans="10:100" x14ac:dyDescent="0.25">
      <c r="J6169"/>
      <c r="K6169"/>
      <c r="L6169"/>
      <c r="M6169"/>
      <c r="N6169"/>
      <c r="O6169"/>
      <c r="P6169"/>
      <c r="Q6169"/>
      <c r="R6169"/>
      <c r="S6169"/>
      <c r="T6169"/>
      <c r="U6169"/>
      <c r="V6169"/>
      <c r="W6169"/>
      <c r="X6169"/>
      <c r="Y6169"/>
      <c r="Z6169"/>
      <c r="AA6169"/>
      <c r="AB6169"/>
      <c r="AC6169"/>
      <c r="AD6169"/>
      <c r="AE6169"/>
      <c r="AF6169"/>
      <c r="AG6169"/>
      <c r="AH6169"/>
      <c r="AI6169"/>
      <c r="AJ6169"/>
      <c r="AK6169"/>
      <c r="AL6169"/>
      <c r="AM6169"/>
      <c r="AN6169"/>
      <c r="AO6169"/>
      <c r="AP6169"/>
      <c r="AQ6169"/>
      <c r="AR6169"/>
      <c r="AS6169"/>
      <c r="AT6169"/>
      <c r="AU6169"/>
      <c r="AV6169"/>
      <c r="AW6169"/>
      <c r="AX6169"/>
      <c r="AY6169"/>
      <c r="AZ6169"/>
      <c r="BA6169"/>
      <c r="BB6169"/>
      <c r="BC6169"/>
      <c r="BD6169"/>
      <c r="BE6169"/>
      <c r="BF6169"/>
      <c r="BG6169"/>
      <c r="BH6169"/>
      <c r="BI6169"/>
      <c r="BJ6169"/>
      <c r="BK6169"/>
      <c r="BL6169"/>
      <c r="BM6169"/>
      <c r="BN6169"/>
      <c r="BO6169"/>
      <c r="BP6169"/>
      <c r="BQ6169"/>
      <c r="BR6169"/>
      <c r="BS6169"/>
      <c r="BT6169"/>
      <c r="BU6169"/>
      <c r="BV6169"/>
      <c r="BW6169"/>
      <c r="BX6169"/>
      <c r="BY6169"/>
      <c r="BZ6169"/>
      <c r="CA6169"/>
      <c r="CB6169"/>
      <c r="CC6169"/>
      <c r="CD6169"/>
      <c r="CE6169"/>
      <c r="CF6169"/>
      <c r="CG6169"/>
      <c r="CH6169"/>
      <c r="CI6169"/>
      <c r="CJ6169"/>
      <c r="CK6169"/>
      <c r="CL6169"/>
      <c r="CM6169"/>
      <c r="CN6169"/>
      <c r="CO6169"/>
      <c r="CP6169"/>
      <c r="CQ6169"/>
      <c r="CR6169"/>
      <c r="CS6169"/>
      <c r="CT6169"/>
      <c r="CU6169"/>
      <c r="CV6169"/>
    </row>
    <row r="6170" spans="10:100" x14ac:dyDescent="0.25">
      <c r="J6170"/>
      <c r="K6170"/>
      <c r="L6170"/>
      <c r="M6170"/>
      <c r="N6170"/>
      <c r="O6170"/>
      <c r="P6170"/>
      <c r="Q6170"/>
      <c r="R6170"/>
      <c r="S6170"/>
      <c r="T6170"/>
      <c r="U6170"/>
      <c r="V6170"/>
      <c r="W6170"/>
      <c r="X6170"/>
      <c r="Y6170"/>
      <c r="Z6170"/>
      <c r="AA6170"/>
      <c r="AB6170"/>
      <c r="AC6170"/>
      <c r="AD6170"/>
      <c r="AE6170"/>
      <c r="AF6170"/>
      <c r="AG6170"/>
      <c r="AH6170"/>
      <c r="AI6170"/>
      <c r="AJ6170"/>
      <c r="AK6170"/>
      <c r="AL6170"/>
      <c r="AM6170"/>
      <c r="AN6170"/>
      <c r="AO6170"/>
      <c r="AP6170"/>
      <c r="AQ6170"/>
      <c r="AR6170"/>
      <c r="AS6170"/>
      <c r="AT6170"/>
      <c r="AU6170"/>
      <c r="AV6170"/>
      <c r="AW6170"/>
      <c r="AX6170"/>
      <c r="AY6170"/>
      <c r="AZ6170"/>
      <c r="BA6170"/>
      <c r="BB6170"/>
      <c r="BC6170"/>
      <c r="BD6170"/>
      <c r="BE6170"/>
      <c r="BF6170"/>
      <c r="BG6170"/>
      <c r="BH6170"/>
      <c r="BI6170"/>
      <c r="BJ6170"/>
      <c r="BK6170"/>
      <c r="BL6170"/>
      <c r="BM6170"/>
      <c r="BN6170"/>
      <c r="BO6170"/>
      <c r="BP6170"/>
      <c r="BQ6170"/>
      <c r="BR6170"/>
      <c r="BS6170"/>
      <c r="BT6170"/>
      <c r="BU6170"/>
      <c r="BV6170"/>
      <c r="BW6170"/>
      <c r="BX6170"/>
      <c r="BY6170"/>
      <c r="BZ6170"/>
      <c r="CA6170"/>
      <c r="CB6170"/>
      <c r="CC6170"/>
      <c r="CD6170"/>
      <c r="CE6170"/>
      <c r="CF6170"/>
      <c r="CG6170"/>
      <c r="CH6170"/>
      <c r="CI6170"/>
      <c r="CJ6170"/>
      <c r="CK6170"/>
      <c r="CL6170"/>
      <c r="CM6170"/>
      <c r="CN6170"/>
      <c r="CO6170"/>
      <c r="CP6170"/>
      <c r="CQ6170"/>
      <c r="CR6170"/>
      <c r="CS6170"/>
      <c r="CT6170"/>
      <c r="CU6170"/>
      <c r="CV6170"/>
    </row>
    <row r="6171" spans="10:100" x14ac:dyDescent="0.25">
      <c r="J6171"/>
      <c r="K6171"/>
      <c r="L6171"/>
      <c r="M6171"/>
      <c r="N6171"/>
      <c r="O6171"/>
      <c r="P6171"/>
      <c r="Q6171"/>
      <c r="R6171"/>
      <c r="S6171"/>
      <c r="T6171"/>
      <c r="U6171"/>
      <c r="V6171"/>
      <c r="W6171"/>
      <c r="X6171"/>
      <c r="Y6171"/>
      <c r="Z6171"/>
      <c r="AA6171"/>
      <c r="AB6171"/>
      <c r="AC6171"/>
      <c r="AD6171"/>
      <c r="AE6171"/>
      <c r="AF6171"/>
      <c r="AG6171"/>
      <c r="AH6171"/>
      <c r="AI6171"/>
      <c r="AJ6171"/>
      <c r="AK6171"/>
      <c r="AL6171"/>
      <c r="AM6171"/>
      <c r="AN6171"/>
      <c r="AO6171"/>
      <c r="AP6171"/>
      <c r="AQ6171"/>
      <c r="AR6171"/>
      <c r="AS6171"/>
      <c r="AT6171"/>
      <c r="AU6171"/>
      <c r="AV6171"/>
      <c r="AW6171"/>
      <c r="AX6171"/>
      <c r="AY6171"/>
      <c r="AZ6171"/>
      <c r="BA6171"/>
      <c r="BB6171"/>
      <c r="BC6171"/>
      <c r="BD6171"/>
      <c r="BE6171"/>
      <c r="BF6171"/>
      <c r="BG6171"/>
      <c r="BH6171"/>
      <c r="BI6171"/>
      <c r="BJ6171"/>
      <c r="BK6171"/>
      <c r="BL6171"/>
      <c r="BM6171"/>
      <c r="BN6171"/>
      <c r="BO6171"/>
      <c r="BP6171"/>
      <c r="BQ6171"/>
      <c r="BR6171"/>
      <c r="BS6171"/>
      <c r="BT6171"/>
      <c r="BU6171"/>
      <c r="BV6171"/>
      <c r="BW6171"/>
      <c r="BX6171"/>
      <c r="BY6171"/>
      <c r="BZ6171"/>
      <c r="CA6171"/>
      <c r="CB6171"/>
      <c r="CC6171"/>
      <c r="CD6171"/>
      <c r="CE6171"/>
      <c r="CF6171"/>
      <c r="CG6171"/>
      <c r="CH6171"/>
      <c r="CI6171"/>
      <c r="CJ6171"/>
      <c r="CK6171"/>
      <c r="CL6171"/>
      <c r="CM6171"/>
      <c r="CN6171"/>
      <c r="CO6171"/>
      <c r="CP6171"/>
      <c r="CQ6171"/>
      <c r="CR6171"/>
      <c r="CS6171"/>
      <c r="CT6171"/>
      <c r="CU6171"/>
      <c r="CV6171"/>
    </row>
    <row r="6172" spans="10:100" x14ac:dyDescent="0.25">
      <c r="J6172"/>
      <c r="K6172"/>
      <c r="L6172"/>
      <c r="M6172"/>
      <c r="N6172"/>
      <c r="O6172"/>
      <c r="P6172"/>
      <c r="Q6172"/>
      <c r="R6172"/>
      <c r="S6172"/>
      <c r="T6172"/>
      <c r="U6172"/>
      <c r="V6172"/>
      <c r="W6172"/>
      <c r="X6172"/>
      <c r="Y6172"/>
      <c r="Z6172"/>
      <c r="AA6172"/>
      <c r="AB6172"/>
      <c r="AC6172"/>
      <c r="AD6172"/>
      <c r="AE6172"/>
      <c r="AF6172"/>
      <c r="AG6172"/>
      <c r="AH6172"/>
      <c r="AI6172"/>
      <c r="AJ6172"/>
      <c r="AK6172"/>
      <c r="AL6172"/>
      <c r="AM6172"/>
      <c r="AN6172"/>
      <c r="AO6172"/>
      <c r="AP6172"/>
      <c r="AQ6172"/>
      <c r="AR6172"/>
      <c r="AS6172"/>
      <c r="AT6172"/>
      <c r="AU6172"/>
      <c r="AV6172"/>
      <c r="AW6172"/>
      <c r="AX6172"/>
      <c r="AY6172"/>
      <c r="AZ6172"/>
      <c r="BA6172"/>
      <c r="BB6172"/>
      <c r="BC6172"/>
      <c r="BD6172"/>
      <c r="BE6172"/>
      <c r="BF6172"/>
      <c r="BG6172"/>
      <c r="BH6172"/>
      <c r="BI6172"/>
      <c r="BJ6172"/>
      <c r="BK6172"/>
      <c r="BL6172"/>
      <c r="BM6172"/>
      <c r="BN6172"/>
      <c r="BO6172"/>
      <c r="BP6172"/>
      <c r="BQ6172"/>
      <c r="BR6172"/>
      <c r="BS6172"/>
      <c r="BT6172"/>
      <c r="BU6172"/>
      <c r="BV6172"/>
      <c r="BW6172"/>
      <c r="BX6172"/>
      <c r="BY6172"/>
      <c r="BZ6172"/>
      <c r="CA6172"/>
      <c r="CB6172"/>
      <c r="CC6172"/>
      <c r="CD6172"/>
      <c r="CE6172"/>
      <c r="CF6172"/>
      <c r="CG6172"/>
      <c r="CH6172"/>
      <c r="CI6172"/>
      <c r="CJ6172"/>
      <c r="CK6172"/>
      <c r="CL6172"/>
      <c r="CM6172"/>
      <c r="CN6172"/>
      <c r="CO6172"/>
      <c r="CP6172"/>
      <c r="CQ6172"/>
      <c r="CR6172"/>
      <c r="CS6172"/>
      <c r="CT6172"/>
      <c r="CU6172"/>
      <c r="CV6172"/>
    </row>
    <row r="6173" spans="10:100" x14ac:dyDescent="0.25">
      <c r="J6173"/>
      <c r="K6173"/>
      <c r="L6173"/>
      <c r="M6173"/>
      <c r="N6173"/>
      <c r="O6173"/>
      <c r="P6173"/>
      <c r="Q6173"/>
      <c r="R6173"/>
      <c r="S6173"/>
      <c r="T6173"/>
      <c r="U6173"/>
      <c r="V6173"/>
      <c r="W6173"/>
      <c r="X6173"/>
      <c r="Y6173"/>
      <c r="Z6173"/>
      <c r="AA6173"/>
      <c r="AB6173"/>
      <c r="AC6173"/>
      <c r="AD6173"/>
      <c r="AE6173"/>
      <c r="AF6173"/>
      <c r="AG6173"/>
      <c r="AH6173"/>
      <c r="AI6173"/>
      <c r="AJ6173"/>
      <c r="AK6173"/>
      <c r="AL6173"/>
      <c r="AM6173"/>
      <c r="AN6173"/>
      <c r="AO6173"/>
      <c r="AP6173"/>
      <c r="AQ6173"/>
      <c r="AR6173"/>
      <c r="AS6173"/>
      <c r="AT6173"/>
      <c r="AU6173"/>
      <c r="AV6173"/>
      <c r="AW6173"/>
      <c r="AX6173"/>
      <c r="AY6173"/>
      <c r="AZ6173"/>
      <c r="BA6173"/>
      <c r="BB6173"/>
      <c r="BC6173"/>
      <c r="BD6173"/>
      <c r="BE6173"/>
      <c r="BF6173"/>
      <c r="BG6173"/>
      <c r="BH6173"/>
      <c r="BI6173"/>
      <c r="BJ6173"/>
      <c r="BK6173"/>
      <c r="BL6173"/>
      <c r="BM6173"/>
      <c r="BN6173"/>
      <c r="BO6173"/>
      <c r="BP6173"/>
      <c r="BQ6173"/>
      <c r="BR6173"/>
      <c r="BS6173"/>
      <c r="BT6173"/>
      <c r="BU6173"/>
      <c r="BV6173"/>
      <c r="BW6173"/>
      <c r="BX6173"/>
      <c r="BY6173"/>
      <c r="BZ6173"/>
      <c r="CA6173"/>
      <c r="CB6173"/>
      <c r="CC6173"/>
      <c r="CD6173"/>
      <c r="CE6173"/>
      <c r="CF6173"/>
      <c r="CG6173"/>
      <c r="CH6173"/>
      <c r="CI6173"/>
      <c r="CJ6173"/>
      <c r="CK6173"/>
      <c r="CL6173"/>
      <c r="CM6173"/>
      <c r="CN6173"/>
      <c r="CO6173"/>
      <c r="CP6173"/>
      <c r="CQ6173"/>
      <c r="CR6173"/>
      <c r="CS6173"/>
      <c r="CT6173"/>
      <c r="CU6173"/>
      <c r="CV6173"/>
    </row>
    <row r="6174" spans="10:100" x14ac:dyDescent="0.25">
      <c r="J6174"/>
      <c r="K6174"/>
      <c r="L6174"/>
      <c r="M6174"/>
      <c r="N6174"/>
      <c r="O6174"/>
      <c r="P6174"/>
      <c r="Q6174"/>
      <c r="R6174"/>
      <c r="S6174"/>
      <c r="T6174"/>
      <c r="U6174"/>
      <c r="V6174"/>
      <c r="W6174"/>
      <c r="X6174"/>
      <c r="Y6174"/>
      <c r="Z6174"/>
      <c r="AA6174"/>
      <c r="AB6174"/>
      <c r="AC6174"/>
      <c r="AD6174"/>
      <c r="AE6174"/>
      <c r="AF6174"/>
      <c r="AG6174"/>
      <c r="AH6174"/>
      <c r="AI6174"/>
      <c r="AJ6174"/>
      <c r="AK6174"/>
      <c r="AL6174"/>
      <c r="AM6174"/>
      <c r="AN6174"/>
      <c r="AO6174"/>
      <c r="AP6174"/>
      <c r="AQ6174"/>
      <c r="AR6174"/>
      <c r="AS6174"/>
      <c r="AT6174"/>
      <c r="AU6174"/>
      <c r="AV6174"/>
      <c r="AW6174"/>
      <c r="AX6174"/>
      <c r="AY6174"/>
      <c r="AZ6174"/>
      <c r="BA6174"/>
      <c r="BB6174"/>
      <c r="BC6174"/>
      <c r="BD6174"/>
      <c r="BE6174"/>
      <c r="BF6174"/>
      <c r="BG6174"/>
      <c r="BH6174"/>
      <c r="BI6174"/>
      <c r="BJ6174"/>
      <c r="BK6174"/>
      <c r="BL6174"/>
      <c r="BM6174"/>
      <c r="BN6174"/>
      <c r="BO6174"/>
      <c r="BP6174"/>
      <c r="BQ6174"/>
      <c r="BR6174"/>
      <c r="BS6174"/>
      <c r="BT6174"/>
      <c r="BU6174"/>
      <c r="BV6174"/>
      <c r="BW6174"/>
      <c r="BX6174"/>
      <c r="BY6174"/>
      <c r="BZ6174"/>
      <c r="CA6174"/>
      <c r="CB6174"/>
      <c r="CC6174"/>
      <c r="CD6174"/>
      <c r="CE6174"/>
      <c r="CF6174"/>
      <c r="CG6174"/>
      <c r="CH6174"/>
      <c r="CI6174"/>
      <c r="CJ6174"/>
      <c r="CK6174"/>
      <c r="CL6174"/>
      <c r="CM6174"/>
      <c r="CN6174"/>
      <c r="CO6174"/>
      <c r="CP6174"/>
      <c r="CQ6174"/>
      <c r="CR6174"/>
      <c r="CS6174"/>
      <c r="CT6174"/>
      <c r="CU6174"/>
      <c r="CV6174"/>
    </row>
    <row r="6175" spans="10:100" x14ac:dyDescent="0.25">
      <c r="J6175"/>
      <c r="K6175"/>
      <c r="L6175"/>
      <c r="M6175"/>
      <c r="N6175"/>
      <c r="O6175"/>
      <c r="P6175"/>
      <c r="Q6175"/>
      <c r="R6175"/>
      <c r="S6175"/>
      <c r="T6175"/>
      <c r="U6175"/>
      <c r="V6175"/>
      <c r="W6175"/>
      <c r="X6175"/>
      <c r="Y6175"/>
      <c r="Z6175"/>
      <c r="AA6175"/>
      <c r="AB6175"/>
      <c r="AC6175"/>
      <c r="AD6175"/>
      <c r="AE6175"/>
      <c r="AF6175"/>
      <c r="AG6175"/>
      <c r="AH6175"/>
      <c r="AI6175"/>
      <c r="AJ6175"/>
      <c r="AK6175"/>
      <c r="AL6175"/>
      <c r="AM6175"/>
      <c r="AN6175"/>
      <c r="AO6175"/>
      <c r="AP6175"/>
      <c r="AQ6175"/>
      <c r="AR6175"/>
      <c r="AS6175"/>
      <c r="AT6175"/>
      <c r="AU6175"/>
      <c r="AV6175"/>
      <c r="AW6175"/>
      <c r="AX6175"/>
      <c r="AY6175"/>
      <c r="AZ6175"/>
      <c r="BA6175"/>
      <c r="BB6175"/>
      <c r="BC6175"/>
      <c r="BD6175"/>
      <c r="BE6175"/>
      <c r="BF6175"/>
      <c r="BG6175"/>
      <c r="BH6175"/>
      <c r="BI6175"/>
      <c r="BJ6175"/>
      <c r="BK6175"/>
      <c r="BL6175"/>
      <c r="BM6175"/>
      <c r="BN6175"/>
      <c r="BO6175"/>
      <c r="BP6175"/>
      <c r="BQ6175"/>
      <c r="BR6175"/>
      <c r="BS6175"/>
      <c r="BT6175"/>
      <c r="BU6175"/>
      <c r="BV6175"/>
      <c r="BW6175"/>
      <c r="BX6175"/>
      <c r="BY6175"/>
      <c r="BZ6175"/>
      <c r="CA6175"/>
      <c r="CB6175"/>
      <c r="CC6175"/>
      <c r="CD6175"/>
      <c r="CE6175"/>
      <c r="CF6175"/>
      <c r="CG6175"/>
      <c r="CH6175"/>
      <c r="CI6175"/>
      <c r="CJ6175"/>
      <c r="CK6175"/>
      <c r="CL6175"/>
      <c r="CM6175"/>
      <c r="CN6175"/>
      <c r="CO6175"/>
      <c r="CP6175"/>
      <c r="CQ6175"/>
      <c r="CR6175"/>
      <c r="CS6175"/>
      <c r="CT6175"/>
      <c r="CU6175"/>
      <c r="CV6175"/>
    </row>
    <row r="6176" spans="10:100" x14ac:dyDescent="0.25">
      <c r="J6176"/>
      <c r="K6176"/>
      <c r="L6176"/>
      <c r="M6176"/>
      <c r="N6176"/>
      <c r="O6176"/>
      <c r="P6176"/>
      <c r="Q6176"/>
      <c r="R6176"/>
      <c r="S6176"/>
      <c r="T6176"/>
      <c r="U6176"/>
      <c r="V6176"/>
      <c r="W6176"/>
      <c r="X6176"/>
      <c r="Y6176"/>
      <c r="Z6176"/>
      <c r="AA6176"/>
      <c r="AB6176"/>
      <c r="AC6176"/>
      <c r="AD6176"/>
      <c r="AE6176"/>
      <c r="AF6176"/>
      <c r="AG6176"/>
      <c r="AH6176"/>
      <c r="AI6176"/>
      <c r="AJ6176"/>
      <c r="AK6176"/>
      <c r="AL6176"/>
      <c r="AM6176"/>
      <c r="AN6176"/>
      <c r="AO6176"/>
      <c r="AP6176"/>
      <c r="AQ6176"/>
      <c r="AR6176"/>
      <c r="AS6176"/>
      <c r="AT6176"/>
      <c r="AU6176"/>
      <c r="AV6176"/>
      <c r="AW6176"/>
      <c r="AX6176"/>
      <c r="AY6176"/>
      <c r="AZ6176"/>
      <c r="BA6176"/>
      <c r="BB6176"/>
      <c r="BC6176"/>
      <c r="BD6176"/>
      <c r="BE6176"/>
      <c r="BF6176"/>
      <c r="BG6176"/>
      <c r="BH6176"/>
      <c r="BI6176"/>
      <c r="BJ6176"/>
      <c r="BK6176"/>
      <c r="BL6176"/>
      <c r="BM6176"/>
      <c r="BN6176"/>
      <c r="BO6176"/>
      <c r="BP6176"/>
      <c r="BQ6176"/>
      <c r="BR6176"/>
      <c r="BS6176"/>
      <c r="BT6176"/>
      <c r="BU6176"/>
      <c r="BV6176"/>
      <c r="BW6176"/>
      <c r="BX6176"/>
      <c r="BY6176"/>
      <c r="BZ6176"/>
      <c r="CA6176"/>
      <c r="CB6176"/>
      <c r="CC6176"/>
      <c r="CD6176"/>
      <c r="CE6176"/>
      <c r="CF6176"/>
      <c r="CG6176"/>
      <c r="CH6176"/>
      <c r="CI6176"/>
      <c r="CJ6176"/>
      <c r="CK6176"/>
      <c r="CL6176"/>
      <c r="CM6176"/>
      <c r="CN6176"/>
      <c r="CO6176"/>
      <c r="CP6176"/>
      <c r="CQ6176"/>
      <c r="CR6176"/>
      <c r="CS6176"/>
      <c r="CT6176"/>
      <c r="CU6176"/>
      <c r="CV6176"/>
    </row>
    <row r="6177" spans="10:100" x14ac:dyDescent="0.25">
      <c r="J6177"/>
      <c r="K6177"/>
      <c r="L6177"/>
      <c r="M6177"/>
      <c r="N6177"/>
      <c r="O6177"/>
      <c r="P6177"/>
      <c r="Q6177"/>
      <c r="R6177"/>
      <c r="S6177"/>
      <c r="T6177"/>
      <c r="U6177"/>
      <c r="V6177"/>
      <c r="W6177"/>
      <c r="X6177"/>
      <c r="Y6177"/>
      <c r="Z6177"/>
      <c r="AA6177"/>
      <c r="AB6177"/>
      <c r="AC6177"/>
      <c r="AD6177"/>
      <c r="AE6177"/>
      <c r="AF6177"/>
      <c r="AG6177"/>
      <c r="AH6177"/>
      <c r="AI6177"/>
      <c r="AJ6177"/>
      <c r="AK6177"/>
      <c r="AL6177"/>
      <c r="AM6177"/>
      <c r="AN6177"/>
      <c r="AO6177"/>
      <c r="AP6177"/>
      <c r="AQ6177"/>
      <c r="AR6177"/>
      <c r="AS6177"/>
      <c r="AT6177"/>
      <c r="AU6177"/>
      <c r="AV6177"/>
      <c r="AW6177"/>
      <c r="AX6177"/>
      <c r="AY6177"/>
      <c r="AZ6177"/>
      <c r="BA6177"/>
      <c r="BB6177"/>
      <c r="BC6177"/>
      <c r="BD6177"/>
      <c r="BE6177"/>
      <c r="BF6177"/>
      <c r="BG6177"/>
      <c r="BH6177"/>
      <c r="BI6177"/>
      <c r="BJ6177"/>
      <c r="BK6177"/>
      <c r="BL6177"/>
      <c r="BM6177"/>
      <c r="BN6177"/>
      <c r="BO6177"/>
      <c r="BP6177"/>
      <c r="BQ6177"/>
      <c r="BR6177"/>
      <c r="BS6177"/>
      <c r="BT6177"/>
      <c r="BU6177"/>
      <c r="BV6177"/>
      <c r="BW6177"/>
      <c r="BX6177"/>
      <c r="BY6177"/>
      <c r="BZ6177"/>
      <c r="CA6177"/>
      <c r="CB6177"/>
      <c r="CC6177"/>
      <c r="CD6177"/>
      <c r="CE6177"/>
      <c r="CF6177"/>
      <c r="CG6177"/>
      <c r="CH6177"/>
      <c r="CI6177"/>
      <c r="CJ6177"/>
      <c r="CK6177"/>
      <c r="CL6177"/>
      <c r="CM6177"/>
      <c r="CN6177"/>
      <c r="CO6177"/>
      <c r="CP6177"/>
      <c r="CQ6177"/>
      <c r="CR6177"/>
      <c r="CS6177"/>
      <c r="CT6177"/>
      <c r="CU6177"/>
      <c r="CV6177"/>
    </row>
    <row r="6178" spans="10:100" x14ac:dyDescent="0.25">
      <c r="J6178"/>
      <c r="K6178"/>
      <c r="L6178"/>
      <c r="M6178"/>
      <c r="N6178"/>
      <c r="O6178"/>
      <c r="P6178"/>
      <c r="Q6178"/>
      <c r="R6178"/>
      <c r="S6178"/>
      <c r="T6178"/>
      <c r="U6178"/>
      <c r="V6178"/>
      <c r="W6178"/>
      <c r="X6178"/>
      <c r="Y6178"/>
      <c r="Z6178"/>
      <c r="AA6178"/>
      <c r="AB6178"/>
      <c r="AC6178"/>
      <c r="AD6178"/>
      <c r="AE6178"/>
      <c r="AF6178"/>
      <c r="AG6178"/>
      <c r="AH6178"/>
      <c r="AI6178"/>
      <c r="AJ6178"/>
      <c r="AK6178"/>
      <c r="AL6178"/>
      <c r="AM6178"/>
      <c r="AN6178"/>
      <c r="AO6178"/>
      <c r="AP6178"/>
      <c r="AQ6178"/>
      <c r="AR6178"/>
      <c r="AS6178"/>
      <c r="AT6178"/>
      <c r="AU6178"/>
      <c r="AV6178"/>
      <c r="AW6178"/>
      <c r="AX6178"/>
      <c r="AY6178"/>
      <c r="AZ6178"/>
      <c r="BA6178"/>
      <c r="BB6178"/>
      <c r="BC6178"/>
      <c r="BD6178"/>
      <c r="BE6178"/>
      <c r="BF6178"/>
      <c r="BG6178"/>
      <c r="BH6178"/>
      <c r="BI6178"/>
      <c r="BJ6178"/>
      <c r="BK6178"/>
      <c r="BL6178"/>
      <c r="BM6178"/>
      <c r="BN6178"/>
      <c r="BO6178"/>
      <c r="BP6178"/>
      <c r="BQ6178"/>
      <c r="BR6178"/>
      <c r="BS6178"/>
      <c r="BT6178"/>
      <c r="BU6178"/>
      <c r="BV6178"/>
      <c r="BW6178"/>
      <c r="BX6178"/>
      <c r="BY6178"/>
      <c r="BZ6178"/>
      <c r="CA6178"/>
      <c r="CB6178"/>
      <c r="CC6178"/>
      <c r="CD6178"/>
      <c r="CE6178"/>
      <c r="CF6178"/>
      <c r="CG6178"/>
      <c r="CH6178"/>
      <c r="CI6178"/>
      <c r="CJ6178"/>
      <c r="CK6178"/>
      <c r="CL6178"/>
      <c r="CM6178"/>
      <c r="CN6178"/>
      <c r="CO6178"/>
      <c r="CP6178"/>
      <c r="CQ6178"/>
      <c r="CR6178"/>
      <c r="CS6178"/>
      <c r="CT6178"/>
      <c r="CU6178"/>
      <c r="CV6178"/>
    </row>
    <row r="6179" spans="10:100" x14ac:dyDescent="0.25">
      <c r="J6179"/>
      <c r="K6179"/>
      <c r="L6179"/>
      <c r="M6179"/>
      <c r="N6179"/>
      <c r="O6179"/>
      <c r="P6179"/>
      <c r="Q6179"/>
      <c r="R6179"/>
      <c r="S6179"/>
      <c r="T6179"/>
      <c r="U6179"/>
      <c r="V6179"/>
      <c r="W6179"/>
      <c r="X6179"/>
      <c r="Y6179"/>
      <c r="Z6179"/>
      <c r="AA6179"/>
      <c r="AB6179"/>
      <c r="AC6179"/>
      <c r="AD6179"/>
      <c r="AE6179"/>
      <c r="AF6179"/>
      <c r="AG6179"/>
      <c r="AH6179"/>
      <c r="AI6179"/>
      <c r="AJ6179"/>
      <c r="AK6179"/>
      <c r="AL6179"/>
      <c r="AM6179"/>
      <c r="AN6179"/>
      <c r="AO6179"/>
      <c r="AP6179"/>
      <c r="AQ6179"/>
      <c r="AR6179"/>
      <c r="AS6179"/>
      <c r="AT6179"/>
      <c r="AU6179"/>
      <c r="AV6179"/>
      <c r="AW6179"/>
      <c r="AX6179"/>
      <c r="AY6179"/>
      <c r="AZ6179"/>
      <c r="BA6179"/>
      <c r="BB6179"/>
      <c r="BC6179"/>
      <c r="BD6179"/>
      <c r="BE6179"/>
      <c r="BF6179"/>
      <c r="BG6179"/>
      <c r="BH6179"/>
      <c r="BI6179"/>
      <c r="BJ6179"/>
      <c r="BK6179"/>
      <c r="BL6179"/>
      <c r="BM6179"/>
      <c r="BN6179"/>
      <c r="BO6179"/>
      <c r="BP6179"/>
      <c r="BQ6179"/>
      <c r="BR6179"/>
      <c r="BS6179"/>
      <c r="BT6179"/>
      <c r="BU6179"/>
      <c r="BV6179"/>
      <c r="BW6179"/>
      <c r="BX6179"/>
      <c r="BY6179"/>
      <c r="BZ6179"/>
      <c r="CA6179"/>
      <c r="CB6179"/>
      <c r="CC6179"/>
      <c r="CD6179"/>
      <c r="CE6179"/>
      <c r="CF6179"/>
      <c r="CG6179"/>
      <c r="CH6179"/>
      <c r="CI6179"/>
      <c r="CJ6179"/>
      <c r="CK6179"/>
      <c r="CL6179"/>
      <c r="CM6179"/>
      <c r="CN6179"/>
      <c r="CO6179"/>
      <c r="CP6179"/>
      <c r="CQ6179"/>
      <c r="CR6179"/>
      <c r="CS6179"/>
      <c r="CT6179"/>
      <c r="CU6179"/>
      <c r="CV6179"/>
    </row>
    <row r="6180" spans="10:100" x14ac:dyDescent="0.25">
      <c r="J6180"/>
      <c r="K6180"/>
      <c r="L6180"/>
      <c r="M6180"/>
      <c r="N6180"/>
      <c r="O6180"/>
      <c r="P6180"/>
      <c r="Q6180"/>
      <c r="R6180"/>
      <c r="S6180"/>
      <c r="T6180"/>
      <c r="U6180"/>
      <c r="V6180"/>
      <c r="W6180"/>
      <c r="X6180"/>
      <c r="Y6180"/>
      <c r="Z6180"/>
      <c r="AA6180"/>
      <c r="AB6180"/>
      <c r="AC6180"/>
      <c r="AD6180"/>
      <c r="AE6180"/>
      <c r="AF6180"/>
      <c r="AG6180"/>
      <c r="AH6180"/>
      <c r="AI6180"/>
      <c r="AJ6180"/>
      <c r="AK6180"/>
      <c r="AL6180"/>
      <c r="AM6180"/>
      <c r="AN6180"/>
      <c r="AO6180"/>
      <c r="AP6180"/>
      <c r="AQ6180"/>
      <c r="AR6180"/>
      <c r="AS6180"/>
      <c r="AT6180"/>
      <c r="AU6180"/>
      <c r="AV6180"/>
      <c r="AW6180"/>
      <c r="AX6180"/>
      <c r="AY6180"/>
      <c r="AZ6180"/>
      <c r="BA6180"/>
      <c r="BB6180"/>
      <c r="BC6180"/>
      <c r="BD6180"/>
      <c r="BE6180"/>
      <c r="BF6180"/>
      <c r="BG6180"/>
      <c r="BH6180"/>
      <c r="BI6180"/>
      <c r="BJ6180"/>
      <c r="BK6180"/>
      <c r="BL6180"/>
      <c r="BM6180"/>
      <c r="BN6180"/>
      <c r="BO6180"/>
      <c r="BP6180"/>
      <c r="BQ6180"/>
      <c r="BR6180"/>
      <c r="BS6180"/>
      <c r="BT6180"/>
      <c r="BU6180"/>
      <c r="BV6180"/>
      <c r="BW6180"/>
      <c r="BX6180"/>
      <c r="BY6180"/>
      <c r="BZ6180"/>
      <c r="CA6180"/>
      <c r="CB6180"/>
      <c r="CC6180"/>
      <c r="CD6180"/>
      <c r="CE6180"/>
      <c r="CF6180"/>
      <c r="CG6180"/>
      <c r="CH6180"/>
      <c r="CI6180"/>
      <c r="CJ6180"/>
      <c r="CK6180"/>
      <c r="CL6180"/>
      <c r="CM6180"/>
      <c r="CN6180"/>
      <c r="CO6180"/>
      <c r="CP6180"/>
      <c r="CQ6180"/>
      <c r="CR6180"/>
      <c r="CS6180"/>
      <c r="CT6180"/>
      <c r="CU6180"/>
      <c r="CV6180"/>
    </row>
    <row r="6181" spans="10:100" x14ac:dyDescent="0.25">
      <c r="J6181"/>
      <c r="K6181"/>
      <c r="L6181"/>
      <c r="M6181"/>
      <c r="N6181"/>
      <c r="O6181"/>
      <c r="P6181"/>
      <c r="Q6181"/>
      <c r="R6181"/>
      <c r="S6181"/>
      <c r="T6181"/>
      <c r="U6181"/>
      <c r="V6181"/>
      <c r="W6181"/>
      <c r="X6181"/>
      <c r="Y6181"/>
      <c r="Z6181"/>
      <c r="AA6181"/>
      <c r="AB6181"/>
      <c r="AC6181"/>
      <c r="AD6181"/>
      <c r="AE6181"/>
      <c r="AF6181"/>
      <c r="AG6181"/>
      <c r="AH6181"/>
      <c r="AI6181"/>
      <c r="AJ6181"/>
      <c r="AK6181"/>
      <c r="AL6181"/>
      <c r="AM6181"/>
      <c r="AN6181"/>
      <c r="AO6181"/>
      <c r="AP6181"/>
      <c r="AQ6181"/>
      <c r="AR6181"/>
      <c r="AS6181"/>
      <c r="AT6181"/>
      <c r="AU6181"/>
      <c r="AV6181"/>
      <c r="AW6181"/>
      <c r="AX6181"/>
      <c r="AY6181"/>
      <c r="AZ6181"/>
      <c r="BA6181"/>
      <c r="BB6181"/>
      <c r="BC6181"/>
      <c r="BD6181"/>
      <c r="BE6181"/>
      <c r="BF6181"/>
      <c r="BG6181"/>
      <c r="BH6181"/>
      <c r="BI6181"/>
      <c r="BJ6181"/>
      <c r="BK6181"/>
      <c r="BL6181"/>
      <c r="BM6181"/>
      <c r="BN6181"/>
      <c r="BO6181"/>
      <c r="BP6181"/>
      <c r="BQ6181"/>
      <c r="BR6181"/>
      <c r="BS6181"/>
      <c r="BT6181"/>
      <c r="BU6181"/>
      <c r="BV6181"/>
      <c r="BW6181"/>
      <c r="BX6181"/>
      <c r="BY6181"/>
      <c r="BZ6181"/>
      <c r="CA6181"/>
      <c r="CB6181"/>
      <c r="CC6181"/>
      <c r="CD6181"/>
      <c r="CE6181"/>
      <c r="CF6181"/>
      <c r="CG6181"/>
      <c r="CH6181"/>
      <c r="CI6181"/>
      <c r="CJ6181"/>
      <c r="CK6181"/>
      <c r="CL6181"/>
      <c r="CM6181"/>
      <c r="CN6181"/>
      <c r="CO6181"/>
      <c r="CP6181"/>
      <c r="CQ6181"/>
      <c r="CR6181"/>
      <c r="CS6181"/>
      <c r="CT6181"/>
      <c r="CU6181"/>
      <c r="CV6181"/>
    </row>
    <row r="6182" spans="10:100" x14ac:dyDescent="0.25">
      <c r="J6182"/>
      <c r="K6182"/>
      <c r="L6182"/>
      <c r="M6182"/>
      <c r="N6182"/>
      <c r="O6182"/>
      <c r="P6182"/>
      <c r="Q6182"/>
      <c r="R6182"/>
      <c r="S6182"/>
      <c r="T6182"/>
      <c r="U6182"/>
      <c r="V6182"/>
      <c r="W6182"/>
      <c r="X6182"/>
      <c r="Y6182"/>
      <c r="Z6182"/>
      <c r="AA6182"/>
      <c r="AB6182"/>
      <c r="AC6182"/>
      <c r="AD6182"/>
      <c r="AE6182"/>
      <c r="AF6182"/>
      <c r="AG6182"/>
      <c r="AH6182"/>
      <c r="AI6182"/>
      <c r="AJ6182"/>
      <c r="AK6182"/>
      <c r="AL6182"/>
      <c r="AM6182"/>
      <c r="AN6182"/>
      <c r="AO6182"/>
      <c r="AP6182"/>
      <c r="AQ6182"/>
      <c r="AR6182"/>
      <c r="AS6182"/>
      <c r="AT6182"/>
      <c r="AU6182"/>
      <c r="AV6182"/>
      <c r="AW6182"/>
      <c r="AX6182"/>
      <c r="AY6182"/>
      <c r="AZ6182"/>
      <c r="BA6182"/>
      <c r="BB6182"/>
      <c r="BC6182"/>
      <c r="BD6182"/>
      <c r="BE6182"/>
      <c r="BF6182"/>
      <c r="BG6182"/>
      <c r="BH6182"/>
      <c r="BI6182"/>
      <c r="BJ6182"/>
      <c r="BK6182"/>
      <c r="BL6182"/>
      <c r="BM6182"/>
      <c r="BN6182"/>
      <c r="BO6182"/>
      <c r="BP6182"/>
      <c r="BQ6182"/>
      <c r="BR6182"/>
      <c r="BS6182"/>
      <c r="BT6182"/>
      <c r="BU6182"/>
      <c r="BV6182"/>
      <c r="BW6182"/>
      <c r="BX6182"/>
      <c r="BY6182"/>
      <c r="BZ6182"/>
      <c r="CA6182"/>
      <c r="CB6182"/>
      <c r="CC6182"/>
      <c r="CD6182"/>
      <c r="CE6182"/>
      <c r="CF6182"/>
      <c r="CG6182"/>
      <c r="CH6182"/>
      <c r="CI6182"/>
      <c r="CJ6182"/>
      <c r="CK6182"/>
      <c r="CL6182"/>
      <c r="CM6182"/>
      <c r="CN6182"/>
      <c r="CO6182"/>
      <c r="CP6182"/>
      <c r="CQ6182"/>
      <c r="CR6182"/>
      <c r="CS6182"/>
      <c r="CT6182"/>
      <c r="CU6182"/>
      <c r="CV6182"/>
    </row>
    <row r="6183" spans="10:100" x14ac:dyDescent="0.25">
      <c r="J6183"/>
      <c r="K6183"/>
      <c r="L6183"/>
      <c r="M6183"/>
      <c r="N6183"/>
      <c r="O6183"/>
      <c r="P6183"/>
      <c r="Q6183"/>
      <c r="R6183"/>
      <c r="S6183"/>
      <c r="T6183"/>
      <c r="U6183"/>
      <c r="V6183"/>
      <c r="W6183"/>
      <c r="X6183"/>
      <c r="Y6183"/>
      <c r="Z6183"/>
      <c r="AA6183"/>
      <c r="AB6183"/>
      <c r="AC6183"/>
      <c r="AD6183"/>
      <c r="AE6183"/>
      <c r="AF6183"/>
      <c r="AG6183"/>
      <c r="AH6183"/>
      <c r="AI6183"/>
      <c r="AJ6183"/>
      <c r="AK6183"/>
      <c r="AL6183"/>
      <c r="AM6183"/>
      <c r="AN6183"/>
      <c r="AO6183"/>
      <c r="AP6183"/>
      <c r="AQ6183"/>
      <c r="AR6183"/>
      <c r="AS6183"/>
      <c r="AT6183"/>
      <c r="AU6183"/>
      <c r="AV6183"/>
      <c r="AW6183"/>
      <c r="AX6183"/>
      <c r="AY6183"/>
      <c r="AZ6183"/>
      <c r="BA6183"/>
      <c r="BB6183"/>
      <c r="BC6183"/>
      <c r="BD6183"/>
      <c r="BE6183"/>
      <c r="BF6183"/>
      <c r="BG6183"/>
      <c r="BH6183"/>
      <c r="BI6183"/>
      <c r="BJ6183"/>
      <c r="BK6183"/>
      <c r="BL6183"/>
      <c r="BM6183"/>
      <c r="BN6183"/>
      <c r="BO6183"/>
      <c r="BP6183"/>
      <c r="BQ6183"/>
      <c r="BR6183"/>
      <c r="BS6183"/>
      <c r="BT6183"/>
      <c r="BU6183"/>
      <c r="BV6183"/>
      <c r="BW6183"/>
      <c r="BX6183"/>
      <c r="BY6183"/>
      <c r="BZ6183"/>
      <c r="CA6183"/>
      <c r="CB6183"/>
      <c r="CC6183"/>
      <c r="CD6183"/>
      <c r="CE6183"/>
      <c r="CF6183"/>
      <c r="CG6183"/>
      <c r="CH6183"/>
      <c r="CI6183"/>
      <c r="CJ6183"/>
      <c r="CK6183"/>
      <c r="CL6183"/>
      <c r="CM6183"/>
      <c r="CN6183"/>
      <c r="CO6183"/>
      <c r="CP6183"/>
      <c r="CQ6183"/>
      <c r="CR6183"/>
      <c r="CS6183"/>
      <c r="CT6183"/>
      <c r="CU6183"/>
      <c r="CV6183"/>
    </row>
    <row r="6184" spans="10:100" x14ac:dyDescent="0.25">
      <c r="J6184"/>
      <c r="K6184"/>
      <c r="L6184"/>
      <c r="M6184"/>
      <c r="N6184"/>
      <c r="O6184"/>
      <c r="P6184"/>
      <c r="Q6184"/>
      <c r="R6184"/>
      <c r="S6184"/>
      <c r="T6184"/>
      <c r="U6184"/>
      <c r="V6184"/>
      <c r="W6184"/>
      <c r="X6184"/>
      <c r="Y6184"/>
      <c r="Z6184"/>
      <c r="AA6184"/>
      <c r="AB6184"/>
      <c r="AC6184"/>
      <c r="AD6184"/>
      <c r="AE6184"/>
      <c r="AF6184"/>
      <c r="AG6184"/>
      <c r="AH6184"/>
      <c r="AI6184"/>
      <c r="AJ6184"/>
      <c r="AK6184"/>
      <c r="AL6184"/>
      <c r="AM6184"/>
      <c r="AN6184"/>
      <c r="AO6184"/>
      <c r="AP6184"/>
      <c r="AQ6184"/>
      <c r="AR6184"/>
      <c r="AS6184"/>
      <c r="AT6184"/>
      <c r="AU6184"/>
      <c r="AV6184"/>
      <c r="AW6184"/>
      <c r="AX6184"/>
      <c r="AY6184"/>
      <c r="AZ6184"/>
      <c r="BA6184"/>
      <c r="BB6184"/>
      <c r="BC6184"/>
      <c r="BD6184"/>
      <c r="BE6184"/>
      <c r="BF6184"/>
      <c r="BG6184"/>
      <c r="BH6184"/>
      <c r="BI6184"/>
      <c r="BJ6184"/>
      <c r="BK6184"/>
      <c r="BL6184"/>
      <c r="BM6184"/>
      <c r="BN6184"/>
      <c r="BO6184"/>
      <c r="BP6184"/>
      <c r="BQ6184"/>
      <c r="BR6184"/>
      <c r="BS6184"/>
      <c r="BT6184"/>
      <c r="BU6184"/>
      <c r="BV6184"/>
      <c r="BW6184"/>
      <c r="BX6184"/>
      <c r="BY6184"/>
      <c r="BZ6184"/>
      <c r="CA6184"/>
      <c r="CB6184"/>
      <c r="CC6184"/>
      <c r="CD6184"/>
      <c r="CE6184"/>
      <c r="CF6184"/>
      <c r="CG6184"/>
      <c r="CH6184"/>
      <c r="CI6184"/>
      <c r="CJ6184"/>
      <c r="CK6184"/>
      <c r="CL6184"/>
      <c r="CM6184"/>
      <c r="CN6184"/>
      <c r="CO6184"/>
      <c r="CP6184"/>
      <c r="CQ6184"/>
      <c r="CR6184"/>
      <c r="CS6184"/>
      <c r="CT6184"/>
      <c r="CU6184"/>
      <c r="CV6184"/>
    </row>
    <row r="6185" spans="10:100" x14ac:dyDescent="0.25">
      <c r="J6185"/>
      <c r="K6185"/>
      <c r="L6185"/>
      <c r="M6185"/>
      <c r="N6185"/>
      <c r="O6185"/>
      <c r="P6185"/>
      <c r="Q6185"/>
      <c r="R6185"/>
      <c r="S6185"/>
      <c r="T6185"/>
      <c r="U6185"/>
      <c r="V6185"/>
      <c r="W6185"/>
      <c r="X6185"/>
      <c r="Y6185"/>
      <c r="Z6185"/>
      <c r="AA6185"/>
      <c r="AB6185"/>
      <c r="AC6185"/>
      <c r="AD6185"/>
      <c r="AE6185"/>
      <c r="AF6185"/>
      <c r="AG6185"/>
      <c r="AH6185"/>
      <c r="AI6185"/>
      <c r="AJ6185"/>
      <c r="AK6185"/>
      <c r="AL6185"/>
      <c r="AM6185"/>
      <c r="AN6185"/>
      <c r="AO6185"/>
      <c r="AP6185"/>
      <c r="AQ6185"/>
      <c r="AR6185"/>
      <c r="AS6185"/>
      <c r="AT6185"/>
      <c r="AU6185"/>
      <c r="AV6185"/>
      <c r="AW6185"/>
      <c r="AX6185"/>
      <c r="AY6185"/>
      <c r="AZ6185"/>
      <c r="BA6185"/>
      <c r="BB6185"/>
      <c r="BC6185"/>
      <c r="BD6185"/>
      <c r="BE6185"/>
      <c r="BF6185"/>
      <c r="BG6185"/>
      <c r="BH6185"/>
      <c r="BI6185"/>
      <c r="BJ6185"/>
      <c r="BK6185"/>
      <c r="BL6185"/>
      <c r="BM6185"/>
      <c r="BN6185"/>
      <c r="BO6185"/>
      <c r="BP6185"/>
      <c r="BQ6185"/>
      <c r="BR6185"/>
      <c r="BS6185"/>
      <c r="BT6185"/>
      <c r="BU6185"/>
      <c r="BV6185"/>
      <c r="BW6185"/>
      <c r="BX6185"/>
      <c r="BY6185"/>
      <c r="BZ6185"/>
      <c r="CA6185"/>
      <c r="CB6185"/>
      <c r="CC6185"/>
      <c r="CD6185"/>
      <c r="CE6185"/>
      <c r="CF6185"/>
      <c r="CG6185"/>
      <c r="CH6185"/>
      <c r="CI6185"/>
      <c r="CJ6185"/>
      <c r="CK6185"/>
      <c r="CL6185"/>
      <c r="CM6185"/>
      <c r="CN6185"/>
      <c r="CO6185"/>
      <c r="CP6185"/>
      <c r="CQ6185"/>
      <c r="CR6185"/>
      <c r="CS6185"/>
      <c r="CT6185"/>
      <c r="CU6185"/>
      <c r="CV6185"/>
    </row>
    <row r="6186" spans="10:100" x14ac:dyDescent="0.25">
      <c r="J6186"/>
      <c r="K6186"/>
      <c r="L6186"/>
      <c r="M6186"/>
      <c r="N6186"/>
      <c r="O6186"/>
      <c r="P6186"/>
      <c r="Q6186"/>
      <c r="R6186"/>
      <c r="S6186"/>
      <c r="T6186"/>
      <c r="U6186"/>
      <c r="V6186"/>
      <c r="W6186"/>
      <c r="X6186"/>
      <c r="Y6186"/>
      <c r="Z6186"/>
      <c r="AA6186"/>
      <c r="AB6186"/>
      <c r="AC6186"/>
      <c r="AD6186"/>
      <c r="AE6186"/>
      <c r="AF6186"/>
      <c r="AG6186"/>
      <c r="AH6186"/>
      <c r="AI6186"/>
      <c r="AJ6186"/>
      <c r="AK6186"/>
      <c r="AL6186"/>
      <c r="AM6186"/>
      <c r="AN6186"/>
      <c r="AO6186"/>
      <c r="AP6186"/>
      <c r="AQ6186"/>
      <c r="AR6186"/>
      <c r="AS6186"/>
      <c r="AT6186"/>
      <c r="AU6186"/>
      <c r="AV6186"/>
      <c r="AW6186"/>
      <c r="AX6186"/>
      <c r="AY6186"/>
      <c r="AZ6186"/>
      <c r="BA6186"/>
      <c r="BB6186"/>
      <c r="BC6186"/>
      <c r="BD6186"/>
      <c r="BE6186"/>
      <c r="BF6186"/>
      <c r="BG6186"/>
      <c r="BH6186"/>
      <c r="BI6186"/>
      <c r="BJ6186"/>
      <c r="BK6186"/>
      <c r="BL6186"/>
      <c r="BM6186"/>
      <c r="BN6186"/>
      <c r="BO6186"/>
      <c r="BP6186"/>
      <c r="BQ6186"/>
      <c r="BR6186"/>
      <c r="BS6186"/>
      <c r="BT6186"/>
      <c r="BU6186"/>
      <c r="BV6186"/>
      <c r="BW6186"/>
      <c r="BX6186"/>
      <c r="BY6186"/>
      <c r="BZ6186"/>
      <c r="CA6186"/>
      <c r="CB6186"/>
      <c r="CC6186"/>
      <c r="CD6186"/>
      <c r="CE6186"/>
      <c r="CF6186"/>
      <c r="CG6186"/>
      <c r="CH6186"/>
      <c r="CI6186"/>
      <c r="CJ6186"/>
      <c r="CK6186"/>
      <c r="CL6186"/>
      <c r="CM6186"/>
      <c r="CN6186"/>
      <c r="CO6186"/>
      <c r="CP6186"/>
      <c r="CQ6186"/>
      <c r="CR6186"/>
      <c r="CS6186"/>
      <c r="CT6186"/>
      <c r="CU6186"/>
      <c r="CV6186"/>
    </row>
    <row r="6187" spans="10:100" x14ac:dyDescent="0.25">
      <c r="J6187"/>
      <c r="K6187"/>
      <c r="L6187"/>
      <c r="M6187"/>
      <c r="N6187"/>
      <c r="O6187"/>
      <c r="P6187"/>
      <c r="Q6187"/>
      <c r="R6187"/>
      <c r="S6187"/>
      <c r="T6187"/>
      <c r="U6187"/>
      <c r="V6187"/>
      <c r="W6187"/>
      <c r="X6187"/>
      <c r="Y6187"/>
      <c r="Z6187"/>
      <c r="AA6187"/>
      <c r="AB6187"/>
      <c r="AC6187"/>
      <c r="AD6187"/>
      <c r="AE6187"/>
      <c r="AF6187"/>
      <c r="AG6187"/>
      <c r="AH6187"/>
      <c r="AI6187"/>
      <c r="AJ6187"/>
      <c r="AK6187"/>
      <c r="AL6187"/>
      <c r="AM6187"/>
      <c r="AN6187"/>
      <c r="AO6187"/>
      <c r="AP6187"/>
      <c r="AQ6187"/>
      <c r="AR6187"/>
      <c r="AS6187"/>
      <c r="AT6187"/>
      <c r="AU6187"/>
      <c r="AV6187"/>
      <c r="AW6187"/>
      <c r="AX6187"/>
      <c r="AY6187"/>
      <c r="AZ6187"/>
      <c r="BA6187"/>
      <c r="BB6187"/>
      <c r="BC6187"/>
      <c r="BD6187"/>
      <c r="BE6187"/>
      <c r="BF6187"/>
      <c r="BG6187"/>
      <c r="BH6187"/>
      <c r="BI6187"/>
      <c r="BJ6187"/>
      <c r="BK6187"/>
      <c r="BL6187"/>
      <c r="BM6187"/>
      <c r="BN6187"/>
      <c r="BO6187"/>
      <c r="BP6187"/>
      <c r="BQ6187"/>
      <c r="BR6187"/>
      <c r="BS6187"/>
      <c r="BT6187"/>
      <c r="BU6187"/>
      <c r="BV6187"/>
      <c r="BW6187"/>
      <c r="BX6187"/>
      <c r="BY6187"/>
      <c r="BZ6187"/>
      <c r="CA6187"/>
      <c r="CB6187"/>
      <c r="CC6187"/>
      <c r="CD6187"/>
      <c r="CE6187"/>
      <c r="CF6187"/>
      <c r="CG6187"/>
      <c r="CH6187"/>
      <c r="CI6187"/>
      <c r="CJ6187"/>
      <c r="CK6187"/>
      <c r="CL6187"/>
      <c r="CM6187"/>
      <c r="CN6187"/>
      <c r="CO6187"/>
      <c r="CP6187"/>
      <c r="CQ6187"/>
      <c r="CR6187"/>
      <c r="CS6187"/>
      <c r="CT6187"/>
      <c r="CU6187"/>
      <c r="CV6187"/>
    </row>
    <row r="6188" spans="10:100" x14ac:dyDescent="0.25">
      <c r="J6188"/>
      <c r="K6188"/>
      <c r="L6188"/>
      <c r="M6188"/>
      <c r="N6188"/>
      <c r="O6188"/>
      <c r="P6188"/>
      <c r="Q6188"/>
      <c r="R6188"/>
      <c r="S6188"/>
      <c r="T6188"/>
      <c r="U6188"/>
      <c r="V6188"/>
      <c r="W6188"/>
      <c r="X6188"/>
      <c r="Y6188"/>
      <c r="Z6188"/>
      <c r="AA6188"/>
      <c r="AB6188"/>
      <c r="AC6188"/>
      <c r="AD6188"/>
      <c r="AE6188"/>
      <c r="AF6188"/>
      <c r="AG6188"/>
      <c r="AH6188"/>
      <c r="AI6188"/>
      <c r="AJ6188"/>
      <c r="AK6188"/>
      <c r="AL6188"/>
      <c r="AM6188"/>
      <c r="AN6188"/>
      <c r="AO6188"/>
      <c r="AP6188"/>
      <c r="AQ6188"/>
      <c r="AR6188"/>
      <c r="AS6188"/>
      <c r="AT6188"/>
      <c r="AU6188"/>
      <c r="AV6188"/>
      <c r="AW6188"/>
      <c r="AX6188"/>
      <c r="AY6188"/>
      <c r="AZ6188"/>
      <c r="BA6188"/>
      <c r="BB6188"/>
      <c r="BC6188"/>
      <c r="BD6188"/>
      <c r="BE6188"/>
      <c r="BF6188"/>
      <c r="BG6188"/>
      <c r="BH6188"/>
      <c r="BI6188"/>
      <c r="BJ6188"/>
      <c r="BK6188"/>
      <c r="BL6188"/>
      <c r="BM6188"/>
      <c r="BN6188"/>
      <c r="BO6188"/>
      <c r="BP6188"/>
      <c r="BQ6188"/>
      <c r="BR6188"/>
      <c r="BS6188"/>
      <c r="BT6188"/>
      <c r="BU6188"/>
      <c r="BV6188"/>
      <c r="BW6188"/>
      <c r="BX6188"/>
      <c r="BY6188"/>
      <c r="BZ6188"/>
      <c r="CA6188"/>
      <c r="CB6188"/>
      <c r="CC6188"/>
      <c r="CD6188"/>
      <c r="CE6188"/>
      <c r="CF6188"/>
      <c r="CG6188"/>
      <c r="CH6188"/>
      <c r="CI6188"/>
      <c r="CJ6188"/>
      <c r="CK6188"/>
      <c r="CL6188"/>
      <c r="CM6188"/>
      <c r="CN6188"/>
      <c r="CO6188"/>
      <c r="CP6188"/>
      <c r="CQ6188"/>
      <c r="CR6188"/>
      <c r="CS6188"/>
      <c r="CT6188"/>
      <c r="CU6188"/>
      <c r="CV6188"/>
    </row>
    <row r="6189" spans="10:100" x14ac:dyDescent="0.25">
      <c r="J6189"/>
      <c r="K6189"/>
      <c r="L6189"/>
      <c r="M6189"/>
      <c r="N6189"/>
      <c r="O6189"/>
      <c r="P6189"/>
      <c r="Q6189"/>
      <c r="R6189"/>
      <c r="S6189"/>
      <c r="T6189"/>
      <c r="U6189"/>
      <c r="V6189"/>
      <c r="W6189"/>
      <c r="X6189"/>
      <c r="Y6189"/>
      <c r="Z6189"/>
      <c r="AA6189"/>
      <c r="AB6189"/>
      <c r="AC6189"/>
      <c r="AD6189"/>
      <c r="AE6189"/>
      <c r="AF6189"/>
      <c r="AG6189"/>
      <c r="AH6189"/>
      <c r="AI6189"/>
      <c r="AJ6189"/>
      <c r="AK6189"/>
      <c r="AL6189"/>
      <c r="AM6189"/>
      <c r="AN6189"/>
      <c r="AO6189"/>
      <c r="AP6189"/>
      <c r="AQ6189"/>
      <c r="AR6189"/>
      <c r="AS6189"/>
      <c r="AT6189"/>
      <c r="AU6189"/>
      <c r="AV6189"/>
      <c r="AW6189"/>
      <c r="AX6189"/>
      <c r="AY6189"/>
      <c r="AZ6189"/>
      <c r="BA6189"/>
      <c r="BB6189"/>
      <c r="BC6189"/>
      <c r="BD6189"/>
      <c r="BE6189"/>
      <c r="BF6189"/>
      <c r="BG6189"/>
      <c r="BH6189"/>
      <c r="BI6189"/>
      <c r="BJ6189"/>
      <c r="BK6189"/>
      <c r="BL6189"/>
      <c r="BM6189"/>
      <c r="BN6189"/>
      <c r="BO6189"/>
      <c r="BP6189"/>
      <c r="BQ6189"/>
      <c r="BR6189"/>
      <c r="BS6189"/>
      <c r="BT6189"/>
      <c r="BU6189"/>
      <c r="BV6189"/>
      <c r="BW6189"/>
      <c r="BX6189"/>
      <c r="BY6189"/>
      <c r="BZ6189"/>
      <c r="CA6189"/>
      <c r="CB6189"/>
      <c r="CC6189"/>
      <c r="CD6189"/>
      <c r="CE6189"/>
      <c r="CF6189"/>
      <c r="CG6189"/>
      <c r="CH6189"/>
      <c r="CI6189"/>
      <c r="CJ6189"/>
      <c r="CK6189"/>
      <c r="CL6189"/>
      <c r="CM6189"/>
      <c r="CN6189"/>
      <c r="CO6189"/>
      <c r="CP6189"/>
      <c r="CQ6189"/>
      <c r="CR6189"/>
      <c r="CS6189"/>
      <c r="CT6189"/>
      <c r="CU6189"/>
      <c r="CV6189"/>
    </row>
    <row r="6190" spans="10:100" x14ac:dyDescent="0.25">
      <c r="J6190"/>
      <c r="K6190"/>
      <c r="L6190"/>
      <c r="M6190"/>
      <c r="N6190"/>
      <c r="O6190"/>
      <c r="P6190"/>
      <c r="Q6190"/>
      <c r="R6190"/>
      <c r="S6190"/>
      <c r="T6190"/>
      <c r="U6190"/>
      <c r="V6190"/>
      <c r="W6190"/>
      <c r="X6190"/>
      <c r="Y6190"/>
      <c r="Z6190"/>
      <c r="AA6190"/>
      <c r="AB6190"/>
      <c r="AC6190"/>
      <c r="AD6190"/>
      <c r="AE6190"/>
      <c r="AF6190"/>
      <c r="AG6190"/>
      <c r="AH6190"/>
      <c r="AI6190"/>
      <c r="AJ6190"/>
      <c r="AK6190"/>
      <c r="AL6190"/>
      <c r="AM6190"/>
      <c r="AN6190"/>
      <c r="AO6190"/>
      <c r="AP6190"/>
      <c r="AQ6190"/>
      <c r="AR6190"/>
      <c r="AS6190"/>
      <c r="AT6190"/>
      <c r="AU6190"/>
      <c r="AV6190"/>
      <c r="AW6190"/>
      <c r="AX6190"/>
      <c r="AY6190"/>
      <c r="AZ6190"/>
      <c r="BA6190"/>
      <c r="BB6190"/>
      <c r="BC6190"/>
      <c r="BD6190"/>
      <c r="BE6190"/>
      <c r="BF6190"/>
      <c r="BG6190"/>
      <c r="BH6190"/>
      <c r="BI6190"/>
      <c r="BJ6190"/>
      <c r="BK6190"/>
      <c r="BL6190"/>
      <c r="BM6190"/>
      <c r="BN6190"/>
      <c r="BO6190"/>
      <c r="BP6190"/>
      <c r="BQ6190"/>
      <c r="BR6190"/>
      <c r="BS6190"/>
      <c r="BT6190"/>
      <c r="BU6190"/>
      <c r="BV6190"/>
      <c r="BW6190"/>
      <c r="BX6190"/>
      <c r="BY6190"/>
      <c r="BZ6190"/>
      <c r="CA6190"/>
      <c r="CB6190"/>
      <c r="CC6190"/>
      <c r="CD6190"/>
      <c r="CE6190"/>
      <c r="CF6190"/>
      <c r="CG6190"/>
      <c r="CH6190"/>
      <c r="CI6190"/>
      <c r="CJ6190"/>
      <c r="CK6190"/>
      <c r="CL6190"/>
      <c r="CM6190"/>
      <c r="CN6190"/>
      <c r="CO6190"/>
      <c r="CP6190"/>
      <c r="CQ6190"/>
      <c r="CR6190"/>
      <c r="CS6190"/>
      <c r="CT6190"/>
      <c r="CU6190"/>
      <c r="CV6190"/>
    </row>
    <row r="6191" spans="10:100" x14ac:dyDescent="0.25">
      <c r="J6191"/>
      <c r="K6191"/>
      <c r="L6191"/>
      <c r="M6191"/>
      <c r="N6191"/>
      <c r="O6191"/>
      <c r="P6191"/>
      <c r="Q6191"/>
      <c r="R6191"/>
      <c r="S6191"/>
      <c r="T6191"/>
      <c r="U6191"/>
      <c r="V6191"/>
      <c r="W6191"/>
      <c r="X6191"/>
      <c r="Y6191"/>
      <c r="Z6191"/>
      <c r="AA6191"/>
      <c r="AB6191"/>
      <c r="AC6191"/>
      <c r="AD6191"/>
      <c r="AE6191"/>
      <c r="AF6191"/>
      <c r="AG6191"/>
      <c r="AH6191"/>
      <c r="AI6191"/>
      <c r="AJ6191"/>
      <c r="AK6191"/>
      <c r="AL6191"/>
      <c r="AM6191"/>
      <c r="AN6191"/>
      <c r="AO6191"/>
      <c r="AP6191"/>
      <c r="AQ6191"/>
      <c r="AR6191"/>
      <c r="AS6191"/>
      <c r="AT6191"/>
      <c r="AU6191"/>
      <c r="AV6191"/>
      <c r="AW6191"/>
      <c r="AX6191"/>
      <c r="AY6191"/>
      <c r="AZ6191"/>
      <c r="BA6191"/>
      <c r="BB6191"/>
      <c r="BC6191"/>
      <c r="BD6191"/>
      <c r="BE6191"/>
      <c r="BF6191"/>
      <c r="BG6191"/>
      <c r="BH6191"/>
      <c r="BI6191"/>
      <c r="BJ6191"/>
      <c r="BK6191"/>
      <c r="BL6191"/>
      <c r="BM6191"/>
      <c r="BN6191"/>
      <c r="BO6191"/>
      <c r="BP6191"/>
      <c r="BQ6191"/>
      <c r="BR6191"/>
      <c r="BS6191"/>
      <c r="BT6191"/>
      <c r="BU6191"/>
      <c r="BV6191"/>
      <c r="BW6191"/>
      <c r="BX6191"/>
      <c r="BY6191"/>
      <c r="BZ6191"/>
      <c r="CA6191"/>
      <c r="CB6191"/>
      <c r="CC6191"/>
      <c r="CD6191"/>
      <c r="CE6191"/>
      <c r="CF6191"/>
      <c r="CG6191"/>
      <c r="CH6191"/>
      <c r="CI6191"/>
      <c r="CJ6191"/>
      <c r="CK6191"/>
      <c r="CL6191"/>
      <c r="CM6191"/>
      <c r="CN6191"/>
      <c r="CO6191"/>
      <c r="CP6191"/>
      <c r="CQ6191"/>
      <c r="CR6191"/>
      <c r="CS6191"/>
      <c r="CT6191"/>
      <c r="CU6191"/>
      <c r="CV6191"/>
    </row>
    <row r="6192" spans="10:100" x14ac:dyDescent="0.25">
      <c r="J6192"/>
      <c r="K6192"/>
      <c r="L6192"/>
      <c r="M6192"/>
      <c r="N6192"/>
      <c r="O6192"/>
      <c r="P6192"/>
      <c r="Q6192"/>
      <c r="R6192"/>
      <c r="S6192"/>
      <c r="T6192"/>
      <c r="U6192"/>
      <c r="V6192"/>
      <c r="W6192"/>
      <c r="X6192"/>
      <c r="Y6192"/>
      <c r="Z6192"/>
      <c r="AA6192"/>
      <c r="AB6192"/>
      <c r="AC6192"/>
      <c r="AD6192"/>
      <c r="AE6192"/>
      <c r="AF6192"/>
      <c r="AG6192"/>
      <c r="AH6192"/>
      <c r="AI6192"/>
      <c r="AJ6192"/>
      <c r="AK6192"/>
      <c r="AL6192"/>
      <c r="AM6192"/>
      <c r="AN6192"/>
      <c r="AO6192"/>
      <c r="AP6192"/>
      <c r="AQ6192"/>
      <c r="AR6192"/>
      <c r="AS6192"/>
      <c r="AT6192"/>
      <c r="AU6192"/>
      <c r="AV6192"/>
      <c r="AW6192"/>
      <c r="AX6192"/>
      <c r="AY6192"/>
      <c r="AZ6192"/>
      <c r="BA6192"/>
      <c r="BB6192"/>
      <c r="BC6192"/>
      <c r="BD6192"/>
      <c r="BE6192"/>
      <c r="BF6192"/>
      <c r="BG6192"/>
      <c r="BH6192"/>
      <c r="BI6192"/>
      <c r="BJ6192"/>
      <c r="BK6192"/>
      <c r="BL6192"/>
      <c r="BM6192"/>
      <c r="BN6192"/>
      <c r="BO6192"/>
      <c r="BP6192"/>
      <c r="BQ6192"/>
      <c r="BR6192"/>
      <c r="BS6192"/>
      <c r="BT6192"/>
      <c r="BU6192"/>
      <c r="BV6192"/>
      <c r="BW6192"/>
      <c r="BX6192"/>
      <c r="BY6192"/>
      <c r="BZ6192"/>
      <c r="CA6192"/>
      <c r="CB6192"/>
      <c r="CC6192"/>
      <c r="CD6192"/>
      <c r="CE6192"/>
      <c r="CF6192"/>
      <c r="CG6192"/>
      <c r="CH6192"/>
      <c r="CI6192"/>
      <c r="CJ6192"/>
      <c r="CK6192"/>
      <c r="CL6192"/>
      <c r="CM6192"/>
      <c r="CN6192"/>
      <c r="CO6192"/>
      <c r="CP6192"/>
      <c r="CQ6192"/>
      <c r="CR6192"/>
      <c r="CS6192"/>
      <c r="CT6192"/>
      <c r="CU6192"/>
      <c r="CV6192"/>
    </row>
    <row r="6193" spans="10:100" x14ac:dyDescent="0.25">
      <c r="J6193"/>
      <c r="K6193"/>
      <c r="L6193"/>
      <c r="M6193"/>
      <c r="N6193"/>
      <c r="O6193"/>
      <c r="P6193"/>
      <c r="Q6193"/>
      <c r="R6193"/>
      <c r="S6193"/>
      <c r="T6193"/>
      <c r="U6193"/>
      <c r="V6193"/>
      <c r="W6193"/>
      <c r="X6193"/>
      <c r="Y6193"/>
      <c r="Z6193"/>
      <c r="AA6193"/>
      <c r="AB6193"/>
      <c r="AC6193"/>
      <c r="AD6193"/>
      <c r="AE6193"/>
      <c r="AF6193"/>
      <c r="AG6193"/>
      <c r="AH6193"/>
      <c r="AI6193"/>
      <c r="AJ6193"/>
      <c r="AK6193"/>
      <c r="AL6193"/>
      <c r="AM6193"/>
      <c r="AN6193"/>
      <c r="AO6193"/>
      <c r="AP6193"/>
      <c r="AQ6193"/>
      <c r="AR6193"/>
      <c r="AS6193"/>
      <c r="AT6193"/>
      <c r="AU6193"/>
      <c r="AV6193"/>
      <c r="AW6193"/>
      <c r="AX6193"/>
      <c r="AY6193"/>
      <c r="AZ6193"/>
      <c r="BA6193"/>
      <c r="BB6193"/>
      <c r="BC6193"/>
      <c r="BD6193"/>
      <c r="BE6193"/>
      <c r="BF6193"/>
      <c r="BG6193"/>
      <c r="BH6193"/>
      <c r="BI6193"/>
      <c r="BJ6193"/>
      <c r="BK6193"/>
      <c r="BL6193"/>
      <c r="BM6193"/>
      <c r="BN6193"/>
      <c r="BO6193"/>
      <c r="BP6193"/>
      <c r="BQ6193"/>
      <c r="BR6193"/>
      <c r="BS6193"/>
      <c r="BT6193"/>
      <c r="BU6193"/>
      <c r="BV6193"/>
      <c r="BW6193"/>
      <c r="BX6193"/>
      <c r="BY6193"/>
      <c r="BZ6193"/>
      <c r="CA6193"/>
      <c r="CB6193"/>
      <c r="CC6193"/>
      <c r="CD6193"/>
      <c r="CE6193"/>
      <c r="CF6193"/>
      <c r="CG6193"/>
      <c r="CH6193"/>
      <c r="CI6193"/>
      <c r="CJ6193"/>
      <c r="CK6193"/>
      <c r="CL6193"/>
      <c r="CM6193"/>
      <c r="CN6193"/>
      <c r="CO6193"/>
      <c r="CP6193"/>
      <c r="CQ6193"/>
      <c r="CR6193"/>
      <c r="CS6193"/>
      <c r="CT6193"/>
      <c r="CU6193"/>
      <c r="CV6193"/>
    </row>
    <row r="6194" spans="10:100" x14ac:dyDescent="0.25">
      <c r="J6194"/>
      <c r="K6194"/>
      <c r="L6194"/>
      <c r="M6194"/>
      <c r="N6194"/>
      <c r="O6194"/>
      <c r="P6194"/>
      <c r="Q6194"/>
      <c r="R6194"/>
      <c r="S6194"/>
      <c r="T6194"/>
      <c r="U6194"/>
      <c r="V6194"/>
      <c r="W6194"/>
      <c r="X6194"/>
      <c r="Y6194"/>
      <c r="Z6194"/>
      <c r="AA6194"/>
      <c r="AB6194"/>
      <c r="AC6194"/>
      <c r="AD6194"/>
      <c r="AE6194"/>
      <c r="AF6194"/>
      <c r="AG6194"/>
      <c r="AH6194"/>
      <c r="AI6194"/>
      <c r="AJ6194"/>
      <c r="AK6194"/>
      <c r="AL6194"/>
      <c r="AM6194"/>
      <c r="AN6194"/>
      <c r="AO6194"/>
      <c r="AP6194"/>
      <c r="AQ6194"/>
      <c r="AR6194"/>
      <c r="AS6194"/>
      <c r="AT6194"/>
      <c r="AU6194"/>
      <c r="AV6194"/>
      <c r="AW6194"/>
      <c r="AX6194"/>
      <c r="AY6194"/>
      <c r="AZ6194"/>
      <c r="BA6194"/>
      <c r="BB6194"/>
      <c r="BC6194"/>
      <c r="BD6194"/>
      <c r="BE6194"/>
      <c r="BF6194"/>
      <c r="BG6194"/>
      <c r="BH6194"/>
      <c r="BI6194"/>
      <c r="BJ6194"/>
      <c r="BK6194"/>
      <c r="BL6194"/>
      <c r="BM6194"/>
      <c r="BN6194"/>
      <c r="BO6194"/>
      <c r="BP6194"/>
      <c r="BQ6194"/>
      <c r="BR6194"/>
      <c r="BS6194"/>
      <c r="BT6194"/>
      <c r="BU6194"/>
      <c r="BV6194"/>
      <c r="BW6194"/>
      <c r="BX6194"/>
      <c r="BY6194"/>
      <c r="BZ6194"/>
      <c r="CA6194"/>
      <c r="CB6194"/>
      <c r="CC6194"/>
      <c r="CD6194"/>
      <c r="CE6194"/>
      <c r="CF6194"/>
      <c r="CG6194"/>
      <c r="CH6194"/>
      <c r="CI6194"/>
      <c r="CJ6194"/>
      <c r="CK6194"/>
      <c r="CL6194"/>
      <c r="CM6194"/>
      <c r="CN6194"/>
      <c r="CO6194"/>
      <c r="CP6194"/>
      <c r="CQ6194"/>
      <c r="CR6194"/>
      <c r="CS6194"/>
      <c r="CT6194"/>
      <c r="CU6194"/>
      <c r="CV6194"/>
    </row>
    <row r="6195" spans="10:100" x14ac:dyDescent="0.25">
      <c r="J6195"/>
      <c r="K6195"/>
      <c r="L6195"/>
      <c r="M6195"/>
      <c r="N6195"/>
      <c r="O6195"/>
      <c r="P6195"/>
      <c r="Q6195"/>
      <c r="R6195"/>
      <c r="S6195"/>
      <c r="T6195"/>
      <c r="U6195"/>
      <c r="V6195"/>
      <c r="W6195"/>
      <c r="X6195"/>
      <c r="Y6195"/>
      <c r="Z6195"/>
      <c r="AA6195"/>
      <c r="AB6195"/>
      <c r="AC6195"/>
      <c r="AD6195"/>
      <c r="AE6195"/>
      <c r="AF6195"/>
      <c r="AG6195"/>
      <c r="AH6195"/>
      <c r="AI6195"/>
      <c r="AJ6195"/>
      <c r="AK6195"/>
      <c r="AL6195"/>
      <c r="AM6195"/>
      <c r="AN6195"/>
      <c r="AO6195"/>
      <c r="AP6195"/>
      <c r="AQ6195"/>
      <c r="AR6195"/>
      <c r="AS6195"/>
      <c r="AT6195"/>
      <c r="AU6195"/>
      <c r="AV6195"/>
      <c r="AW6195"/>
      <c r="AX6195"/>
      <c r="AY6195"/>
      <c r="AZ6195"/>
      <c r="BA6195"/>
      <c r="BB6195"/>
      <c r="BC6195"/>
      <c r="BD6195"/>
      <c r="BE6195"/>
      <c r="BF6195"/>
      <c r="BG6195"/>
      <c r="BH6195"/>
      <c r="BI6195"/>
      <c r="BJ6195"/>
      <c r="BK6195"/>
      <c r="BL6195"/>
      <c r="BM6195"/>
      <c r="BN6195"/>
      <c r="BO6195"/>
      <c r="BP6195"/>
      <c r="BQ6195"/>
      <c r="BR6195"/>
      <c r="BS6195"/>
      <c r="BT6195"/>
      <c r="BU6195"/>
      <c r="BV6195"/>
      <c r="BW6195"/>
      <c r="BX6195"/>
      <c r="BY6195"/>
      <c r="BZ6195"/>
      <c r="CA6195"/>
      <c r="CB6195"/>
      <c r="CC6195"/>
      <c r="CD6195"/>
      <c r="CE6195"/>
      <c r="CF6195"/>
      <c r="CG6195"/>
      <c r="CH6195"/>
      <c r="CI6195"/>
      <c r="CJ6195"/>
      <c r="CK6195"/>
      <c r="CL6195"/>
      <c r="CM6195"/>
      <c r="CN6195"/>
      <c r="CO6195"/>
      <c r="CP6195"/>
      <c r="CQ6195"/>
      <c r="CR6195"/>
      <c r="CS6195"/>
      <c r="CT6195"/>
      <c r="CU6195"/>
      <c r="CV6195"/>
    </row>
    <row r="6196" spans="10:100" x14ac:dyDescent="0.25">
      <c r="J6196"/>
      <c r="K6196"/>
      <c r="L6196"/>
      <c r="M6196"/>
      <c r="N6196"/>
      <c r="O6196"/>
      <c r="P6196"/>
      <c r="Q6196"/>
      <c r="R6196"/>
      <c r="S6196"/>
      <c r="T6196"/>
      <c r="U6196"/>
      <c r="V6196"/>
      <c r="W6196"/>
      <c r="X6196"/>
      <c r="Y6196"/>
      <c r="Z6196"/>
      <c r="AA6196"/>
      <c r="AB6196"/>
      <c r="AC6196"/>
      <c r="AD6196"/>
      <c r="AE6196"/>
      <c r="AF6196"/>
      <c r="AG6196"/>
      <c r="AH6196"/>
      <c r="AI6196"/>
      <c r="AJ6196"/>
      <c r="AK6196"/>
      <c r="AL6196"/>
      <c r="AM6196"/>
      <c r="AN6196"/>
      <c r="AO6196"/>
      <c r="AP6196"/>
      <c r="AQ6196"/>
      <c r="AR6196"/>
      <c r="AS6196"/>
      <c r="AT6196"/>
      <c r="AU6196"/>
      <c r="AV6196"/>
      <c r="AW6196"/>
      <c r="AX6196"/>
      <c r="AY6196"/>
      <c r="AZ6196"/>
      <c r="BA6196"/>
      <c r="BB6196"/>
      <c r="BC6196"/>
      <c r="BD6196"/>
      <c r="BE6196"/>
      <c r="BF6196"/>
      <c r="BG6196"/>
      <c r="BH6196"/>
      <c r="BI6196"/>
      <c r="BJ6196"/>
      <c r="BK6196"/>
      <c r="BL6196"/>
      <c r="BM6196"/>
      <c r="BN6196"/>
      <c r="BO6196"/>
      <c r="BP6196"/>
      <c r="BQ6196"/>
      <c r="BR6196"/>
      <c r="BS6196"/>
      <c r="BT6196"/>
      <c r="BU6196"/>
      <c r="BV6196"/>
      <c r="BW6196"/>
      <c r="BX6196"/>
      <c r="BY6196"/>
      <c r="BZ6196"/>
      <c r="CA6196"/>
      <c r="CB6196"/>
      <c r="CC6196"/>
      <c r="CD6196"/>
      <c r="CE6196"/>
      <c r="CF6196"/>
      <c r="CG6196"/>
      <c r="CH6196"/>
      <c r="CI6196"/>
      <c r="CJ6196"/>
      <c r="CK6196"/>
      <c r="CL6196"/>
      <c r="CM6196"/>
      <c r="CN6196"/>
      <c r="CO6196"/>
      <c r="CP6196"/>
      <c r="CQ6196"/>
      <c r="CR6196"/>
      <c r="CS6196"/>
      <c r="CT6196"/>
      <c r="CU6196"/>
      <c r="CV6196"/>
    </row>
    <row r="6197" spans="10:100" x14ac:dyDescent="0.25">
      <c r="J6197"/>
      <c r="K6197"/>
      <c r="L6197"/>
      <c r="M6197"/>
      <c r="N6197"/>
      <c r="O6197"/>
      <c r="P6197"/>
      <c r="Q6197"/>
      <c r="R6197"/>
      <c r="S6197"/>
      <c r="T6197"/>
      <c r="U6197"/>
      <c r="V6197"/>
      <c r="W6197"/>
      <c r="X6197"/>
      <c r="Y6197"/>
      <c r="Z6197"/>
      <c r="AA6197"/>
      <c r="AB6197"/>
      <c r="AC6197"/>
      <c r="AD6197"/>
      <c r="AE6197"/>
      <c r="AF6197"/>
      <c r="AG6197"/>
      <c r="AH6197"/>
      <c r="AI6197"/>
      <c r="AJ6197"/>
      <c r="AK6197"/>
      <c r="AL6197"/>
      <c r="AM6197"/>
      <c r="AN6197"/>
      <c r="AO6197"/>
      <c r="AP6197"/>
      <c r="AQ6197"/>
      <c r="AR6197"/>
      <c r="AS6197"/>
      <c r="AT6197"/>
      <c r="AU6197"/>
      <c r="AV6197"/>
      <c r="AW6197"/>
      <c r="AX6197"/>
      <c r="AY6197"/>
      <c r="AZ6197"/>
      <c r="BA6197"/>
      <c r="BB6197"/>
      <c r="BC6197"/>
      <c r="BD6197"/>
      <c r="BE6197"/>
      <c r="BF6197"/>
      <c r="BG6197"/>
      <c r="BH6197"/>
      <c r="BI6197"/>
      <c r="BJ6197"/>
      <c r="BK6197"/>
      <c r="BL6197"/>
      <c r="BM6197"/>
      <c r="BN6197"/>
      <c r="BO6197"/>
      <c r="BP6197"/>
      <c r="BQ6197"/>
      <c r="BR6197"/>
      <c r="BS6197"/>
      <c r="BT6197"/>
      <c r="BU6197"/>
      <c r="BV6197"/>
      <c r="BW6197"/>
      <c r="BX6197"/>
      <c r="BY6197"/>
      <c r="BZ6197"/>
      <c r="CA6197"/>
      <c r="CB6197"/>
      <c r="CC6197"/>
      <c r="CD6197"/>
      <c r="CE6197"/>
      <c r="CF6197"/>
      <c r="CG6197"/>
      <c r="CH6197"/>
      <c r="CI6197"/>
      <c r="CJ6197"/>
      <c r="CK6197"/>
      <c r="CL6197"/>
      <c r="CM6197"/>
      <c r="CN6197"/>
      <c r="CO6197"/>
      <c r="CP6197"/>
      <c r="CQ6197"/>
      <c r="CR6197"/>
      <c r="CS6197"/>
      <c r="CT6197"/>
      <c r="CU6197"/>
      <c r="CV6197"/>
    </row>
    <row r="6198" spans="10:100" x14ac:dyDescent="0.25">
      <c r="J6198"/>
      <c r="K6198"/>
      <c r="L6198"/>
      <c r="M6198"/>
      <c r="N6198"/>
      <c r="O6198"/>
      <c r="P6198"/>
      <c r="Q6198"/>
      <c r="R6198"/>
      <c r="S6198"/>
      <c r="T6198"/>
      <c r="U6198"/>
      <c r="V6198"/>
      <c r="W6198"/>
      <c r="X6198"/>
      <c r="Y6198"/>
      <c r="Z6198"/>
      <c r="AA6198"/>
      <c r="AB6198"/>
      <c r="AC6198"/>
      <c r="AD6198"/>
      <c r="AE6198"/>
      <c r="AF6198"/>
      <c r="AG6198"/>
      <c r="AH6198"/>
      <c r="AI6198"/>
      <c r="AJ6198"/>
      <c r="AK6198"/>
      <c r="AL6198"/>
      <c r="AM6198"/>
      <c r="AN6198"/>
      <c r="AO6198"/>
      <c r="AP6198"/>
      <c r="AQ6198"/>
      <c r="AR6198"/>
      <c r="AS6198"/>
      <c r="AT6198"/>
      <c r="AU6198"/>
      <c r="AV6198"/>
      <c r="AW6198"/>
      <c r="AX6198"/>
      <c r="AY6198"/>
      <c r="AZ6198"/>
      <c r="BA6198"/>
      <c r="BB6198"/>
      <c r="BC6198"/>
      <c r="BD6198"/>
      <c r="BE6198"/>
      <c r="BF6198"/>
      <c r="BG6198"/>
      <c r="BH6198"/>
      <c r="BI6198"/>
      <c r="BJ6198"/>
      <c r="BK6198"/>
      <c r="BL6198"/>
      <c r="BM6198"/>
      <c r="BN6198"/>
      <c r="BO6198"/>
      <c r="BP6198"/>
      <c r="BQ6198"/>
      <c r="BR6198"/>
      <c r="BS6198"/>
      <c r="BT6198"/>
      <c r="BU6198"/>
      <c r="BV6198"/>
      <c r="BW6198"/>
      <c r="BX6198"/>
      <c r="BY6198"/>
      <c r="BZ6198"/>
      <c r="CA6198"/>
      <c r="CB6198"/>
      <c r="CC6198"/>
      <c r="CD6198"/>
      <c r="CE6198"/>
      <c r="CF6198"/>
      <c r="CG6198"/>
      <c r="CH6198"/>
      <c r="CI6198"/>
      <c r="CJ6198"/>
      <c r="CK6198"/>
      <c r="CL6198"/>
      <c r="CM6198"/>
      <c r="CN6198"/>
      <c r="CO6198"/>
      <c r="CP6198"/>
      <c r="CQ6198"/>
      <c r="CR6198"/>
      <c r="CS6198"/>
      <c r="CT6198"/>
      <c r="CU6198"/>
      <c r="CV6198"/>
    </row>
    <row r="6199" spans="10:100" x14ac:dyDescent="0.25">
      <c r="J6199"/>
      <c r="K6199"/>
      <c r="L6199"/>
      <c r="M6199"/>
      <c r="N6199"/>
      <c r="O6199"/>
      <c r="P6199"/>
      <c r="Q6199"/>
      <c r="R6199"/>
      <c r="S6199"/>
      <c r="T6199"/>
      <c r="U6199"/>
      <c r="V6199"/>
      <c r="W6199"/>
      <c r="X6199"/>
      <c r="Y6199"/>
      <c r="Z6199"/>
      <c r="AA6199"/>
      <c r="AB6199"/>
      <c r="AC6199"/>
      <c r="AD6199"/>
      <c r="AE6199"/>
      <c r="AF6199"/>
      <c r="AG6199"/>
      <c r="AH6199"/>
      <c r="AI6199"/>
      <c r="AJ6199"/>
      <c r="AK6199"/>
      <c r="AL6199"/>
      <c r="AM6199"/>
      <c r="AN6199"/>
      <c r="AO6199"/>
      <c r="AP6199"/>
      <c r="AQ6199"/>
      <c r="AR6199"/>
      <c r="AS6199"/>
      <c r="AT6199"/>
      <c r="AU6199"/>
      <c r="AV6199"/>
      <c r="AW6199"/>
      <c r="AX6199"/>
      <c r="AY6199"/>
      <c r="AZ6199"/>
      <c r="BA6199"/>
      <c r="BB6199"/>
      <c r="BC6199"/>
      <c r="BD6199"/>
      <c r="BE6199"/>
      <c r="BF6199"/>
      <c r="BG6199"/>
      <c r="BH6199"/>
      <c r="BI6199"/>
      <c r="BJ6199"/>
      <c r="BK6199"/>
      <c r="BL6199"/>
      <c r="BM6199"/>
      <c r="BN6199"/>
      <c r="BO6199"/>
      <c r="BP6199"/>
      <c r="BQ6199"/>
      <c r="BR6199"/>
      <c r="BS6199"/>
      <c r="BT6199"/>
      <c r="BU6199"/>
      <c r="BV6199"/>
      <c r="BW6199"/>
      <c r="BX6199"/>
      <c r="BY6199"/>
      <c r="BZ6199"/>
      <c r="CA6199"/>
      <c r="CB6199"/>
      <c r="CC6199"/>
      <c r="CD6199"/>
      <c r="CE6199"/>
      <c r="CF6199"/>
      <c r="CG6199"/>
      <c r="CH6199"/>
      <c r="CI6199"/>
      <c r="CJ6199"/>
      <c r="CK6199"/>
      <c r="CL6199"/>
      <c r="CM6199"/>
      <c r="CN6199"/>
      <c r="CO6199"/>
      <c r="CP6199"/>
      <c r="CQ6199"/>
      <c r="CR6199"/>
      <c r="CS6199"/>
      <c r="CT6199"/>
      <c r="CU6199"/>
      <c r="CV6199"/>
    </row>
    <row r="6200" spans="10:100" x14ac:dyDescent="0.25">
      <c r="J6200"/>
      <c r="K6200"/>
      <c r="L6200"/>
      <c r="M6200"/>
      <c r="N6200"/>
      <c r="O6200"/>
      <c r="P6200"/>
      <c r="Q6200"/>
      <c r="R6200"/>
      <c r="S6200"/>
      <c r="T6200"/>
      <c r="U6200"/>
      <c r="V6200"/>
      <c r="W6200"/>
      <c r="X6200"/>
      <c r="Y6200"/>
      <c r="Z6200"/>
      <c r="AA6200"/>
      <c r="AB6200"/>
      <c r="AC6200"/>
      <c r="AD6200"/>
      <c r="AE6200"/>
      <c r="AF6200"/>
      <c r="AG6200"/>
      <c r="AH6200"/>
      <c r="AI6200"/>
      <c r="AJ6200"/>
      <c r="AK6200"/>
      <c r="AL6200"/>
      <c r="AM6200"/>
      <c r="AN6200"/>
      <c r="AO6200"/>
      <c r="AP6200"/>
      <c r="AQ6200"/>
      <c r="AR6200"/>
      <c r="AS6200"/>
      <c r="AT6200"/>
      <c r="AU6200"/>
      <c r="AV6200"/>
      <c r="AW6200"/>
      <c r="AX6200"/>
      <c r="AY6200"/>
      <c r="AZ6200"/>
      <c r="BA6200"/>
      <c r="BB6200"/>
      <c r="BC6200"/>
      <c r="BD6200"/>
      <c r="BE6200"/>
      <c r="BF6200"/>
      <c r="BG6200"/>
      <c r="BH6200"/>
      <c r="BI6200"/>
      <c r="BJ6200"/>
      <c r="BK6200"/>
      <c r="BL6200"/>
      <c r="BM6200"/>
      <c r="BN6200"/>
      <c r="BO6200"/>
      <c r="BP6200"/>
      <c r="BQ6200"/>
      <c r="BR6200"/>
      <c r="BS6200"/>
      <c r="BT6200"/>
      <c r="BU6200"/>
      <c r="BV6200"/>
      <c r="BW6200"/>
      <c r="BX6200"/>
      <c r="BY6200"/>
      <c r="BZ6200"/>
      <c r="CA6200"/>
      <c r="CB6200"/>
      <c r="CC6200"/>
      <c r="CD6200"/>
      <c r="CE6200"/>
      <c r="CF6200"/>
      <c r="CG6200"/>
      <c r="CH6200"/>
      <c r="CI6200"/>
      <c r="CJ6200"/>
      <c r="CK6200"/>
      <c r="CL6200"/>
      <c r="CM6200"/>
      <c r="CN6200"/>
      <c r="CO6200"/>
      <c r="CP6200"/>
      <c r="CQ6200"/>
      <c r="CR6200"/>
      <c r="CS6200"/>
      <c r="CT6200"/>
      <c r="CU6200"/>
      <c r="CV6200"/>
    </row>
    <row r="6201" spans="10:100" x14ac:dyDescent="0.25">
      <c r="J6201"/>
      <c r="K6201"/>
      <c r="L6201"/>
      <c r="M6201"/>
      <c r="N6201"/>
      <c r="O6201"/>
      <c r="P6201"/>
      <c r="Q6201"/>
      <c r="R6201"/>
      <c r="S6201"/>
      <c r="T6201"/>
      <c r="U6201"/>
      <c r="V6201"/>
      <c r="W6201"/>
      <c r="X6201"/>
      <c r="Y6201"/>
      <c r="Z6201"/>
      <c r="AA6201"/>
      <c r="AB6201"/>
      <c r="AC6201"/>
      <c r="AD6201"/>
      <c r="AE6201"/>
      <c r="AF6201"/>
      <c r="AG6201"/>
      <c r="AH6201"/>
      <c r="AI6201"/>
      <c r="AJ6201"/>
      <c r="AK6201"/>
      <c r="AL6201"/>
      <c r="AM6201"/>
      <c r="AN6201"/>
      <c r="AO6201"/>
      <c r="AP6201"/>
      <c r="AQ6201"/>
      <c r="AR6201"/>
      <c r="AS6201"/>
      <c r="AT6201"/>
      <c r="AU6201"/>
      <c r="AV6201"/>
      <c r="AW6201"/>
      <c r="AX6201"/>
      <c r="AY6201"/>
      <c r="AZ6201"/>
      <c r="BA6201"/>
      <c r="BB6201"/>
      <c r="BC6201"/>
      <c r="BD6201"/>
      <c r="BE6201"/>
      <c r="BF6201"/>
      <c r="BG6201"/>
      <c r="BH6201"/>
      <c r="BI6201"/>
      <c r="BJ6201"/>
      <c r="BK6201"/>
      <c r="BL6201"/>
      <c r="BM6201"/>
      <c r="BN6201"/>
      <c r="BO6201"/>
      <c r="BP6201"/>
      <c r="BQ6201"/>
      <c r="BR6201"/>
      <c r="BS6201"/>
      <c r="BT6201"/>
      <c r="BU6201"/>
      <c r="BV6201"/>
      <c r="BW6201"/>
      <c r="BX6201"/>
      <c r="BY6201"/>
      <c r="BZ6201"/>
      <c r="CA6201"/>
      <c r="CB6201"/>
      <c r="CC6201"/>
      <c r="CD6201"/>
      <c r="CE6201"/>
      <c r="CF6201"/>
      <c r="CG6201"/>
      <c r="CH6201"/>
      <c r="CI6201"/>
      <c r="CJ6201"/>
      <c r="CK6201"/>
      <c r="CL6201"/>
      <c r="CM6201"/>
      <c r="CN6201"/>
      <c r="CO6201"/>
      <c r="CP6201"/>
      <c r="CQ6201"/>
      <c r="CR6201"/>
      <c r="CS6201"/>
      <c r="CT6201"/>
      <c r="CU6201"/>
      <c r="CV6201"/>
    </row>
    <row r="6202" spans="10:100" x14ac:dyDescent="0.25">
      <c r="J6202"/>
      <c r="K6202"/>
      <c r="L6202"/>
      <c r="M6202"/>
      <c r="N6202"/>
      <c r="O6202"/>
      <c r="P6202"/>
      <c r="Q6202"/>
      <c r="R6202"/>
      <c r="S6202"/>
      <c r="T6202"/>
      <c r="U6202"/>
      <c r="V6202"/>
      <c r="W6202"/>
      <c r="X6202"/>
      <c r="Y6202"/>
      <c r="Z6202"/>
      <c r="AA6202"/>
      <c r="AB6202"/>
      <c r="AC6202"/>
      <c r="AD6202"/>
      <c r="AE6202"/>
      <c r="AF6202"/>
      <c r="AG6202"/>
      <c r="AH6202"/>
      <c r="AI6202"/>
      <c r="AJ6202"/>
      <c r="AK6202"/>
      <c r="AL6202"/>
      <c r="AM6202"/>
      <c r="AN6202"/>
      <c r="AO6202"/>
      <c r="AP6202"/>
      <c r="AQ6202"/>
      <c r="AR6202"/>
      <c r="AS6202"/>
      <c r="AT6202"/>
      <c r="AU6202"/>
      <c r="AV6202"/>
      <c r="AW6202"/>
      <c r="AX6202"/>
      <c r="AY6202"/>
      <c r="AZ6202"/>
      <c r="BA6202"/>
      <c r="BB6202"/>
      <c r="BC6202"/>
      <c r="BD6202"/>
      <c r="BE6202"/>
      <c r="BF6202"/>
      <c r="BG6202"/>
      <c r="BH6202"/>
      <c r="BI6202"/>
      <c r="BJ6202"/>
      <c r="BK6202"/>
      <c r="BL6202"/>
      <c r="BM6202"/>
      <c r="BN6202"/>
      <c r="BO6202"/>
      <c r="BP6202"/>
      <c r="BQ6202"/>
      <c r="BR6202"/>
      <c r="BS6202"/>
      <c r="BT6202"/>
      <c r="BU6202"/>
      <c r="BV6202"/>
      <c r="BW6202"/>
      <c r="BX6202"/>
      <c r="BY6202"/>
      <c r="BZ6202"/>
      <c r="CA6202"/>
      <c r="CB6202"/>
      <c r="CC6202"/>
      <c r="CD6202"/>
      <c r="CE6202"/>
      <c r="CF6202"/>
      <c r="CG6202"/>
      <c r="CH6202"/>
      <c r="CI6202"/>
      <c r="CJ6202"/>
      <c r="CK6202"/>
      <c r="CL6202"/>
      <c r="CM6202"/>
      <c r="CN6202"/>
      <c r="CO6202"/>
      <c r="CP6202"/>
      <c r="CQ6202"/>
      <c r="CR6202"/>
      <c r="CS6202"/>
      <c r="CT6202"/>
      <c r="CU6202"/>
      <c r="CV6202"/>
    </row>
    <row r="6203" spans="10:100" x14ac:dyDescent="0.25">
      <c r="J6203"/>
      <c r="K6203"/>
      <c r="L6203"/>
      <c r="M6203"/>
      <c r="N6203"/>
      <c r="O6203"/>
      <c r="P6203"/>
      <c r="Q6203"/>
      <c r="R6203"/>
      <c r="S6203"/>
      <c r="T6203"/>
      <c r="U6203"/>
      <c r="V6203"/>
      <c r="W6203"/>
      <c r="X6203"/>
      <c r="Y6203"/>
      <c r="Z6203"/>
      <c r="AA6203"/>
      <c r="AB6203"/>
      <c r="AC6203"/>
      <c r="AD6203"/>
      <c r="AE6203"/>
      <c r="AF6203"/>
      <c r="AG6203"/>
      <c r="AH6203"/>
      <c r="AI6203"/>
      <c r="AJ6203"/>
      <c r="AK6203"/>
      <c r="AL6203"/>
      <c r="AM6203"/>
      <c r="AN6203"/>
      <c r="AO6203"/>
      <c r="AP6203"/>
      <c r="AQ6203"/>
      <c r="AR6203"/>
      <c r="AS6203"/>
      <c r="AT6203"/>
      <c r="AU6203"/>
      <c r="AV6203"/>
      <c r="AW6203"/>
      <c r="AX6203"/>
      <c r="AY6203"/>
      <c r="AZ6203"/>
      <c r="BA6203"/>
      <c r="BB6203"/>
      <c r="BC6203"/>
      <c r="BD6203"/>
      <c r="BE6203"/>
      <c r="BF6203"/>
      <c r="BG6203"/>
      <c r="BH6203"/>
      <c r="BI6203"/>
      <c r="BJ6203"/>
      <c r="BK6203"/>
      <c r="BL6203"/>
      <c r="BM6203"/>
      <c r="BN6203"/>
      <c r="BO6203"/>
      <c r="BP6203"/>
      <c r="BQ6203"/>
      <c r="BR6203"/>
      <c r="BS6203"/>
      <c r="BT6203"/>
      <c r="BU6203"/>
      <c r="BV6203"/>
      <c r="BW6203"/>
      <c r="BX6203"/>
      <c r="BY6203"/>
      <c r="BZ6203"/>
      <c r="CA6203"/>
      <c r="CB6203"/>
      <c r="CC6203"/>
      <c r="CD6203"/>
      <c r="CE6203"/>
      <c r="CF6203"/>
      <c r="CG6203"/>
      <c r="CH6203"/>
      <c r="CI6203"/>
      <c r="CJ6203"/>
      <c r="CK6203"/>
      <c r="CL6203"/>
      <c r="CM6203"/>
      <c r="CN6203"/>
      <c r="CO6203"/>
      <c r="CP6203"/>
      <c r="CQ6203"/>
      <c r="CR6203"/>
      <c r="CS6203"/>
      <c r="CT6203"/>
      <c r="CU6203"/>
      <c r="CV6203"/>
    </row>
    <row r="6204" spans="10:100" x14ac:dyDescent="0.25">
      <c r="J6204"/>
      <c r="K6204"/>
      <c r="L6204"/>
      <c r="M6204"/>
      <c r="N6204"/>
      <c r="O6204"/>
      <c r="P6204"/>
      <c r="Q6204"/>
      <c r="R6204"/>
      <c r="S6204"/>
      <c r="T6204"/>
      <c r="U6204"/>
      <c r="V6204"/>
      <c r="W6204"/>
      <c r="X6204"/>
      <c r="Y6204"/>
      <c r="Z6204"/>
      <c r="AA6204"/>
      <c r="AB6204"/>
      <c r="AC6204"/>
      <c r="AD6204"/>
      <c r="AE6204"/>
      <c r="AF6204"/>
      <c r="AG6204"/>
      <c r="AH6204"/>
      <c r="AI6204"/>
      <c r="AJ6204"/>
      <c r="AK6204"/>
      <c r="AL6204"/>
      <c r="AM6204"/>
      <c r="AN6204"/>
      <c r="AO6204"/>
      <c r="AP6204"/>
      <c r="AQ6204"/>
      <c r="AR6204"/>
      <c r="AS6204"/>
      <c r="AT6204"/>
      <c r="AU6204"/>
      <c r="AV6204"/>
      <c r="AW6204"/>
      <c r="AX6204"/>
      <c r="AY6204"/>
      <c r="AZ6204"/>
      <c r="BA6204"/>
      <c r="BB6204"/>
      <c r="BC6204"/>
      <c r="BD6204"/>
      <c r="BE6204"/>
      <c r="BF6204"/>
      <c r="BG6204"/>
      <c r="BH6204"/>
      <c r="BI6204"/>
      <c r="BJ6204"/>
      <c r="BK6204"/>
      <c r="BL6204"/>
      <c r="BM6204"/>
      <c r="BN6204"/>
      <c r="BO6204"/>
      <c r="BP6204"/>
      <c r="BQ6204"/>
      <c r="BR6204"/>
      <c r="BS6204"/>
      <c r="BT6204"/>
      <c r="BU6204"/>
      <c r="BV6204"/>
      <c r="BW6204"/>
      <c r="BX6204"/>
      <c r="BY6204"/>
      <c r="BZ6204"/>
      <c r="CA6204"/>
      <c r="CB6204"/>
      <c r="CC6204"/>
      <c r="CD6204"/>
      <c r="CE6204"/>
      <c r="CF6204"/>
      <c r="CG6204"/>
      <c r="CH6204"/>
      <c r="CI6204"/>
      <c r="CJ6204"/>
      <c r="CK6204"/>
      <c r="CL6204"/>
      <c r="CM6204"/>
      <c r="CN6204"/>
      <c r="CO6204"/>
      <c r="CP6204"/>
      <c r="CQ6204"/>
      <c r="CR6204"/>
      <c r="CS6204"/>
      <c r="CT6204"/>
      <c r="CU6204"/>
      <c r="CV6204"/>
    </row>
    <row r="6205" spans="10:100" x14ac:dyDescent="0.25">
      <c r="J6205"/>
      <c r="K6205"/>
      <c r="L6205"/>
      <c r="M6205"/>
      <c r="N6205"/>
      <c r="O6205"/>
      <c r="P6205"/>
      <c r="Q6205"/>
      <c r="R6205"/>
      <c r="S6205"/>
      <c r="T6205"/>
      <c r="U6205"/>
      <c r="V6205"/>
      <c r="W6205"/>
      <c r="X6205"/>
      <c r="Y6205"/>
      <c r="Z6205"/>
      <c r="AA6205"/>
      <c r="AB6205"/>
      <c r="AC6205"/>
      <c r="AD6205"/>
      <c r="AE6205"/>
      <c r="AF6205"/>
      <c r="AG6205"/>
      <c r="AH6205"/>
      <c r="AI6205"/>
      <c r="AJ6205"/>
      <c r="AK6205"/>
      <c r="AL6205"/>
      <c r="AM6205"/>
      <c r="AN6205"/>
      <c r="AO6205"/>
      <c r="AP6205"/>
      <c r="AQ6205"/>
      <c r="AR6205"/>
      <c r="AS6205"/>
      <c r="AT6205"/>
      <c r="AU6205"/>
      <c r="AV6205"/>
      <c r="AW6205"/>
      <c r="AX6205"/>
      <c r="AY6205"/>
      <c r="AZ6205"/>
      <c r="BA6205"/>
      <c r="BB6205"/>
      <c r="BC6205"/>
      <c r="BD6205"/>
      <c r="BE6205"/>
      <c r="BF6205"/>
      <c r="BG6205"/>
      <c r="BH6205"/>
      <c r="BI6205"/>
      <c r="BJ6205"/>
      <c r="BK6205"/>
      <c r="BL6205"/>
      <c r="BM6205"/>
      <c r="BN6205"/>
      <c r="BO6205"/>
      <c r="BP6205"/>
      <c r="BQ6205"/>
      <c r="BR6205"/>
      <c r="BS6205"/>
      <c r="BT6205"/>
      <c r="BU6205"/>
      <c r="BV6205"/>
      <c r="BW6205"/>
      <c r="BX6205"/>
      <c r="BY6205"/>
      <c r="BZ6205"/>
      <c r="CA6205"/>
      <c r="CB6205"/>
      <c r="CC6205"/>
      <c r="CD6205"/>
      <c r="CE6205"/>
      <c r="CF6205"/>
      <c r="CG6205"/>
      <c r="CH6205"/>
      <c r="CI6205"/>
      <c r="CJ6205"/>
      <c r="CK6205"/>
      <c r="CL6205"/>
      <c r="CM6205"/>
      <c r="CN6205"/>
      <c r="CO6205"/>
      <c r="CP6205"/>
      <c r="CQ6205"/>
      <c r="CR6205"/>
      <c r="CS6205"/>
      <c r="CT6205"/>
      <c r="CU6205"/>
      <c r="CV6205"/>
    </row>
    <row r="6206" spans="10:100" x14ac:dyDescent="0.25">
      <c r="J6206"/>
      <c r="K6206"/>
      <c r="L6206"/>
      <c r="M6206"/>
      <c r="N6206"/>
      <c r="O6206"/>
      <c r="P6206"/>
      <c r="Q6206"/>
      <c r="R6206"/>
      <c r="S6206"/>
      <c r="T6206"/>
      <c r="U6206"/>
      <c r="V6206"/>
      <c r="W6206"/>
      <c r="X6206"/>
      <c r="Y6206"/>
      <c r="Z6206"/>
      <c r="AA6206"/>
      <c r="AB6206"/>
      <c r="AC6206"/>
      <c r="AD6206"/>
      <c r="AE6206"/>
      <c r="AF6206"/>
      <c r="AG6206"/>
      <c r="AH6206"/>
      <c r="AI6206"/>
      <c r="AJ6206"/>
      <c r="AK6206"/>
      <c r="AL6206"/>
      <c r="AM6206"/>
      <c r="AN6206"/>
      <c r="AO6206"/>
      <c r="AP6206"/>
      <c r="AQ6206"/>
      <c r="AR6206"/>
      <c r="AS6206"/>
      <c r="AT6206"/>
      <c r="AU6206"/>
      <c r="AV6206"/>
      <c r="AW6206"/>
      <c r="AX6206"/>
      <c r="AY6206"/>
      <c r="AZ6206"/>
      <c r="BA6206"/>
      <c r="BB6206"/>
      <c r="BC6206"/>
      <c r="BD6206"/>
      <c r="BE6206"/>
      <c r="BF6206"/>
      <c r="BG6206"/>
      <c r="BH6206"/>
      <c r="BI6206"/>
      <c r="BJ6206"/>
      <c r="BK6206"/>
      <c r="BL6206"/>
      <c r="BM6206"/>
      <c r="BN6206"/>
      <c r="BO6206"/>
      <c r="BP6206"/>
      <c r="BQ6206"/>
      <c r="BR6206"/>
      <c r="BS6206"/>
      <c r="BT6206"/>
      <c r="BU6206"/>
      <c r="BV6206"/>
      <c r="BW6206"/>
      <c r="BX6206"/>
      <c r="BY6206"/>
      <c r="BZ6206"/>
      <c r="CA6206"/>
      <c r="CB6206"/>
      <c r="CC6206"/>
      <c r="CD6206"/>
      <c r="CE6206"/>
      <c r="CF6206"/>
      <c r="CG6206"/>
      <c r="CH6206"/>
      <c r="CI6206"/>
      <c r="CJ6206"/>
      <c r="CK6206"/>
      <c r="CL6206"/>
      <c r="CM6206"/>
      <c r="CN6206"/>
      <c r="CO6206"/>
      <c r="CP6206"/>
      <c r="CQ6206"/>
      <c r="CR6206"/>
      <c r="CS6206"/>
      <c r="CT6206"/>
      <c r="CU6206"/>
      <c r="CV6206"/>
    </row>
    <row r="6207" spans="10:100" x14ac:dyDescent="0.25">
      <c r="J6207"/>
      <c r="K6207"/>
      <c r="L6207"/>
      <c r="M6207"/>
      <c r="N6207"/>
      <c r="O6207"/>
      <c r="P6207"/>
      <c r="Q6207"/>
      <c r="R6207"/>
      <c r="S6207"/>
      <c r="T6207"/>
      <c r="U6207"/>
      <c r="V6207"/>
      <c r="W6207"/>
      <c r="X6207"/>
      <c r="Y6207"/>
      <c r="Z6207"/>
      <c r="AA6207"/>
      <c r="AB6207"/>
      <c r="AC6207"/>
      <c r="AD6207"/>
      <c r="AE6207"/>
      <c r="AF6207"/>
      <c r="AG6207"/>
      <c r="AH6207"/>
      <c r="AI6207"/>
      <c r="AJ6207"/>
      <c r="AK6207"/>
      <c r="AL6207"/>
      <c r="AM6207"/>
      <c r="AN6207"/>
      <c r="AO6207"/>
      <c r="AP6207"/>
      <c r="AQ6207"/>
      <c r="AR6207"/>
      <c r="AS6207"/>
      <c r="AT6207"/>
      <c r="AU6207"/>
      <c r="AV6207"/>
      <c r="AW6207"/>
      <c r="AX6207"/>
      <c r="AY6207"/>
      <c r="AZ6207"/>
      <c r="BA6207"/>
      <c r="BB6207"/>
      <c r="BC6207"/>
      <c r="BD6207"/>
      <c r="BE6207"/>
      <c r="BF6207"/>
      <c r="BG6207"/>
      <c r="BH6207"/>
      <c r="BI6207"/>
      <c r="BJ6207"/>
      <c r="BK6207"/>
      <c r="BL6207"/>
      <c r="BM6207"/>
      <c r="BN6207"/>
      <c r="BO6207"/>
      <c r="BP6207"/>
      <c r="BQ6207"/>
      <c r="BR6207"/>
      <c r="BS6207"/>
      <c r="BT6207"/>
      <c r="BU6207"/>
      <c r="BV6207"/>
      <c r="BW6207"/>
      <c r="BX6207"/>
      <c r="BY6207"/>
      <c r="BZ6207"/>
      <c r="CA6207"/>
      <c r="CB6207"/>
      <c r="CC6207"/>
      <c r="CD6207"/>
      <c r="CE6207"/>
      <c r="CF6207"/>
      <c r="CG6207"/>
      <c r="CH6207"/>
      <c r="CI6207"/>
      <c r="CJ6207"/>
      <c r="CK6207"/>
      <c r="CL6207"/>
      <c r="CM6207"/>
      <c r="CN6207"/>
      <c r="CO6207"/>
      <c r="CP6207"/>
      <c r="CQ6207"/>
      <c r="CR6207"/>
      <c r="CS6207"/>
      <c r="CT6207"/>
      <c r="CU6207"/>
      <c r="CV6207"/>
    </row>
    <row r="6208" spans="10:100" x14ac:dyDescent="0.25">
      <c r="J6208"/>
      <c r="K6208"/>
      <c r="L6208"/>
      <c r="M6208"/>
      <c r="N6208"/>
      <c r="O6208"/>
      <c r="P6208"/>
      <c r="Q6208"/>
      <c r="R6208"/>
      <c r="S6208"/>
      <c r="T6208"/>
      <c r="U6208"/>
      <c r="V6208"/>
      <c r="W6208"/>
      <c r="X6208"/>
      <c r="Y6208"/>
      <c r="Z6208"/>
      <c r="AA6208"/>
      <c r="AB6208"/>
      <c r="AC6208"/>
      <c r="AD6208"/>
      <c r="AE6208"/>
      <c r="AF6208"/>
      <c r="AG6208"/>
      <c r="AH6208"/>
      <c r="AI6208"/>
      <c r="AJ6208"/>
      <c r="AK6208"/>
      <c r="AL6208"/>
      <c r="AM6208"/>
      <c r="AN6208"/>
      <c r="AO6208"/>
      <c r="AP6208"/>
      <c r="AQ6208"/>
      <c r="AR6208"/>
      <c r="AS6208"/>
      <c r="AT6208"/>
      <c r="AU6208"/>
      <c r="AV6208"/>
      <c r="AW6208"/>
      <c r="AX6208"/>
      <c r="AY6208"/>
      <c r="AZ6208"/>
      <c r="BA6208"/>
      <c r="BB6208"/>
      <c r="BC6208"/>
      <c r="BD6208"/>
      <c r="BE6208"/>
      <c r="BF6208"/>
      <c r="BG6208"/>
      <c r="BH6208"/>
      <c r="BI6208"/>
      <c r="BJ6208"/>
      <c r="BK6208"/>
      <c r="BL6208"/>
      <c r="BM6208"/>
      <c r="BN6208"/>
      <c r="BO6208"/>
      <c r="BP6208"/>
      <c r="BQ6208"/>
      <c r="BR6208"/>
      <c r="BS6208"/>
      <c r="BT6208"/>
      <c r="BU6208"/>
      <c r="BV6208"/>
      <c r="BW6208"/>
      <c r="BX6208"/>
      <c r="BY6208"/>
      <c r="BZ6208"/>
      <c r="CA6208"/>
      <c r="CB6208"/>
      <c r="CC6208"/>
      <c r="CD6208"/>
      <c r="CE6208"/>
      <c r="CF6208"/>
      <c r="CG6208"/>
      <c r="CH6208"/>
      <c r="CI6208"/>
      <c r="CJ6208"/>
      <c r="CK6208"/>
      <c r="CL6208"/>
      <c r="CM6208"/>
      <c r="CN6208"/>
      <c r="CO6208"/>
      <c r="CP6208"/>
      <c r="CQ6208"/>
      <c r="CR6208"/>
      <c r="CS6208"/>
      <c r="CT6208"/>
      <c r="CU6208"/>
      <c r="CV6208"/>
    </row>
    <row r="6209" spans="10:100" x14ac:dyDescent="0.25">
      <c r="J6209"/>
      <c r="K6209"/>
      <c r="L6209"/>
      <c r="M6209"/>
      <c r="N6209"/>
      <c r="O6209"/>
      <c r="P6209"/>
      <c r="Q6209"/>
      <c r="R6209"/>
      <c r="S6209"/>
      <c r="T6209"/>
      <c r="U6209"/>
      <c r="V6209"/>
      <c r="W6209"/>
      <c r="X6209"/>
      <c r="Y6209"/>
      <c r="Z6209"/>
      <c r="AA6209"/>
      <c r="AB6209"/>
      <c r="AC6209"/>
      <c r="AD6209"/>
      <c r="AE6209"/>
      <c r="AF6209"/>
      <c r="AG6209"/>
      <c r="AH6209"/>
      <c r="AI6209"/>
      <c r="AJ6209"/>
      <c r="AK6209"/>
      <c r="AL6209"/>
      <c r="AM6209"/>
      <c r="AN6209"/>
      <c r="AO6209"/>
      <c r="AP6209"/>
      <c r="AQ6209"/>
      <c r="AR6209"/>
      <c r="AS6209"/>
      <c r="AT6209"/>
      <c r="AU6209"/>
      <c r="AV6209"/>
      <c r="AW6209"/>
      <c r="AX6209"/>
      <c r="AY6209"/>
      <c r="AZ6209"/>
      <c r="BA6209"/>
      <c r="BB6209"/>
      <c r="BC6209"/>
      <c r="BD6209"/>
      <c r="BE6209"/>
      <c r="BF6209"/>
      <c r="BG6209"/>
      <c r="BH6209"/>
      <c r="BI6209"/>
      <c r="BJ6209"/>
      <c r="BK6209"/>
      <c r="BL6209"/>
      <c r="BM6209"/>
      <c r="BN6209"/>
      <c r="BO6209"/>
      <c r="BP6209"/>
      <c r="BQ6209"/>
      <c r="BR6209"/>
      <c r="BS6209"/>
      <c r="BT6209"/>
      <c r="BU6209"/>
      <c r="BV6209"/>
      <c r="BW6209"/>
      <c r="BX6209"/>
      <c r="BY6209"/>
      <c r="BZ6209"/>
      <c r="CA6209"/>
      <c r="CB6209"/>
      <c r="CC6209"/>
      <c r="CD6209"/>
      <c r="CE6209"/>
      <c r="CF6209"/>
      <c r="CG6209"/>
      <c r="CH6209"/>
      <c r="CI6209"/>
      <c r="CJ6209"/>
      <c r="CK6209"/>
      <c r="CL6209"/>
      <c r="CM6209"/>
      <c r="CN6209"/>
      <c r="CO6209"/>
      <c r="CP6209"/>
      <c r="CQ6209"/>
      <c r="CR6209"/>
      <c r="CS6209"/>
      <c r="CT6209"/>
      <c r="CU6209"/>
      <c r="CV6209"/>
    </row>
    <row r="6210" spans="10:100" x14ac:dyDescent="0.25">
      <c r="J6210"/>
      <c r="K6210"/>
      <c r="L6210"/>
      <c r="M6210"/>
      <c r="N6210"/>
      <c r="O6210"/>
      <c r="P6210"/>
      <c r="Q6210"/>
      <c r="R6210"/>
      <c r="S6210"/>
      <c r="T6210"/>
      <c r="U6210"/>
      <c r="V6210"/>
      <c r="W6210"/>
      <c r="X6210"/>
      <c r="Y6210"/>
      <c r="Z6210"/>
      <c r="AA6210"/>
      <c r="AB6210"/>
      <c r="AC6210"/>
      <c r="AD6210"/>
      <c r="AE6210"/>
      <c r="AF6210"/>
      <c r="AG6210"/>
      <c r="AH6210"/>
      <c r="AI6210"/>
      <c r="AJ6210"/>
      <c r="AK6210"/>
      <c r="AL6210"/>
      <c r="AM6210"/>
      <c r="AN6210"/>
      <c r="AO6210"/>
      <c r="AP6210"/>
      <c r="AQ6210"/>
      <c r="AR6210"/>
      <c r="AS6210"/>
      <c r="AT6210"/>
      <c r="AU6210"/>
      <c r="AV6210"/>
      <c r="AW6210"/>
      <c r="AX6210"/>
      <c r="AY6210"/>
      <c r="AZ6210"/>
      <c r="BA6210"/>
      <c r="BB6210"/>
      <c r="BC6210"/>
      <c r="BD6210"/>
      <c r="BE6210"/>
      <c r="BF6210"/>
      <c r="BG6210"/>
      <c r="BH6210"/>
      <c r="BI6210"/>
      <c r="BJ6210"/>
      <c r="BK6210"/>
      <c r="BL6210"/>
      <c r="BM6210"/>
      <c r="BN6210"/>
      <c r="BO6210"/>
      <c r="BP6210"/>
      <c r="BQ6210"/>
      <c r="BR6210"/>
      <c r="BS6210"/>
      <c r="BT6210"/>
      <c r="BU6210"/>
      <c r="BV6210"/>
      <c r="BW6210"/>
      <c r="BX6210"/>
      <c r="BY6210"/>
      <c r="BZ6210"/>
      <c r="CA6210"/>
      <c r="CB6210"/>
      <c r="CC6210"/>
      <c r="CD6210"/>
      <c r="CE6210"/>
      <c r="CF6210"/>
      <c r="CG6210"/>
      <c r="CH6210"/>
      <c r="CI6210"/>
      <c r="CJ6210"/>
      <c r="CK6210"/>
      <c r="CL6210"/>
      <c r="CM6210"/>
      <c r="CN6210"/>
      <c r="CO6210"/>
      <c r="CP6210"/>
      <c r="CQ6210"/>
      <c r="CR6210"/>
      <c r="CS6210"/>
      <c r="CT6210"/>
      <c r="CU6210"/>
      <c r="CV6210"/>
    </row>
    <row r="6211" spans="10:100" x14ac:dyDescent="0.25">
      <c r="J6211"/>
      <c r="K6211"/>
      <c r="L6211"/>
      <c r="M6211"/>
      <c r="N6211"/>
      <c r="O6211"/>
      <c r="P6211"/>
      <c r="Q6211"/>
      <c r="R6211"/>
      <c r="S6211"/>
      <c r="T6211"/>
      <c r="U6211"/>
      <c r="V6211"/>
      <c r="W6211"/>
      <c r="X6211"/>
      <c r="Y6211"/>
      <c r="Z6211"/>
      <c r="AA6211"/>
      <c r="AB6211"/>
      <c r="AC6211"/>
      <c r="AD6211"/>
      <c r="AE6211"/>
      <c r="AF6211"/>
      <c r="AG6211"/>
      <c r="AH6211"/>
      <c r="AI6211"/>
      <c r="AJ6211"/>
      <c r="AK6211"/>
      <c r="AL6211"/>
      <c r="AM6211"/>
      <c r="AN6211"/>
      <c r="AO6211"/>
      <c r="AP6211"/>
      <c r="AQ6211"/>
      <c r="AR6211"/>
      <c r="AS6211"/>
      <c r="AT6211"/>
      <c r="AU6211"/>
      <c r="AV6211"/>
      <c r="AW6211"/>
      <c r="AX6211"/>
      <c r="AY6211"/>
      <c r="AZ6211"/>
      <c r="BA6211"/>
      <c r="BB6211"/>
      <c r="BC6211"/>
      <c r="BD6211"/>
      <c r="BE6211"/>
      <c r="BF6211"/>
      <c r="BG6211"/>
      <c r="BH6211"/>
      <c r="BI6211"/>
      <c r="BJ6211"/>
      <c r="BK6211"/>
      <c r="BL6211"/>
      <c r="BM6211"/>
      <c r="BN6211"/>
      <c r="BO6211"/>
      <c r="BP6211"/>
      <c r="BQ6211"/>
      <c r="BR6211"/>
      <c r="BS6211"/>
      <c r="BT6211"/>
      <c r="BU6211"/>
      <c r="BV6211"/>
      <c r="BW6211"/>
      <c r="BX6211"/>
      <c r="BY6211"/>
      <c r="BZ6211"/>
      <c r="CA6211"/>
      <c r="CB6211"/>
      <c r="CC6211"/>
      <c r="CD6211"/>
      <c r="CE6211"/>
      <c r="CF6211"/>
      <c r="CG6211"/>
      <c r="CH6211"/>
      <c r="CI6211"/>
      <c r="CJ6211"/>
      <c r="CK6211"/>
      <c r="CL6211"/>
      <c r="CM6211"/>
      <c r="CN6211"/>
      <c r="CO6211"/>
      <c r="CP6211"/>
      <c r="CQ6211"/>
      <c r="CR6211"/>
      <c r="CS6211"/>
      <c r="CT6211"/>
      <c r="CU6211"/>
      <c r="CV6211"/>
    </row>
    <row r="6212" spans="10:100" x14ac:dyDescent="0.25">
      <c r="J6212"/>
      <c r="K6212"/>
      <c r="L6212"/>
      <c r="M6212"/>
      <c r="N6212"/>
      <c r="O6212"/>
      <c r="P6212"/>
      <c r="Q6212"/>
      <c r="R6212"/>
      <c r="S6212"/>
      <c r="T6212"/>
      <c r="U6212"/>
      <c r="V6212"/>
      <c r="W6212"/>
      <c r="X6212"/>
      <c r="Y6212"/>
      <c r="Z6212"/>
      <c r="AA6212"/>
      <c r="AB6212"/>
      <c r="AC6212"/>
      <c r="AD6212"/>
      <c r="AE6212"/>
      <c r="AF6212"/>
      <c r="AG6212"/>
      <c r="AH6212"/>
      <c r="AI6212"/>
      <c r="AJ6212"/>
      <c r="AK6212"/>
      <c r="AL6212"/>
      <c r="AM6212"/>
      <c r="AN6212"/>
      <c r="AO6212"/>
      <c r="AP6212"/>
      <c r="AQ6212"/>
      <c r="AR6212"/>
      <c r="AS6212"/>
      <c r="AT6212"/>
      <c r="AU6212"/>
      <c r="AV6212"/>
      <c r="AW6212"/>
      <c r="AX6212"/>
      <c r="AY6212"/>
      <c r="AZ6212"/>
      <c r="BA6212"/>
      <c r="BB6212"/>
      <c r="BC6212"/>
      <c r="BD6212"/>
      <c r="BE6212"/>
      <c r="BF6212"/>
      <c r="BG6212"/>
      <c r="BH6212"/>
      <c r="BI6212"/>
      <c r="BJ6212"/>
      <c r="BK6212"/>
      <c r="BL6212"/>
      <c r="BM6212"/>
      <c r="BN6212"/>
      <c r="BO6212"/>
      <c r="BP6212"/>
      <c r="BQ6212"/>
      <c r="BR6212"/>
      <c r="BS6212"/>
      <c r="BT6212"/>
      <c r="BU6212"/>
      <c r="BV6212"/>
      <c r="BW6212"/>
      <c r="BX6212"/>
      <c r="BY6212"/>
      <c r="BZ6212"/>
      <c r="CA6212"/>
      <c r="CB6212"/>
      <c r="CC6212"/>
      <c r="CD6212"/>
      <c r="CE6212"/>
      <c r="CF6212"/>
      <c r="CG6212"/>
      <c r="CH6212"/>
      <c r="CI6212"/>
      <c r="CJ6212"/>
      <c r="CK6212"/>
      <c r="CL6212"/>
      <c r="CM6212"/>
      <c r="CN6212"/>
      <c r="CO6212"/>
      <c r="CP6212"/>
      <c r="CQ6212"/>
      <c r="CR6212"/>
      <c r="CS6212"/>
      <c r="CT6212"/>
      <c r="CU6212"/>
      <c r="CV6212"/>
    </row>
    <row r="6213" spans="10:100" x14ac:dyDescent="0.25">
      <c r="J6213"/>
      <c r="K6213"/>
      <c r="L6213"/>
      <c r="M6213"/>
      <c r="N6213"/>
      <c r="O6213"/>
      <c r="P6213"/>
      <c r="Q6213"/>
      <c r="R6213"/>
      <c r="S6213"/>
      <c r="T6213"/>
      <c r="U6213"/>
      <c r="V6213"/>
      <c r="W6213"/>
      <c r="X6213"/>
      <c r="Y6213"/>
      <c r="Z6213"/>
      <c r="AA6213"/>
      <c r="AB6213"/>
      <c r="AC6213"/>
      <c r="AD6213"/>
      <c r="AE6213"/>
      <c r="AF6213"/>
      <c r="AG6213"/>
      <c r="AH6213"/>
      <c r="AI6213"/>
      <c r="AJ6213"/>
      <c r="AK6213"/>
      <c r="AL6213"/>
      <c r="AM6213"/>
      <c r="AN6213"/>
      <c r="AO6213"/>
      <c r="AP6213"/>
      <c r="AQ6213"/>
      <c r="AR6213"/>
      <c r="AS6213"/>
      <c r="AT6213"/>
      <c r="AU6213"/>
      <c r="AV6213"/>
      <c r="AW6213"/>
      <c r="AX6213"/>
      <c r="AY6213"/>
      <c r="AZ6213"/>
      <c r="BA6213"/>
      <c r="BB6213"/>
      <c r="BC6213"/>
      <c r="BD6213"/>
      <c r="BE6213"/>
      <c r="BF6213"/>
      <c r="BG6213"/>
      <c r="BH6213"/>
      <c r="BI6213"/>
      <c r="BJ6213"/>
      <c r="BK6213"/>
      <c r="BL6213"/>
      <c r="BM6213"/>
      <c r="BN6213"/>
      <c r="BO6213"/>
      <c r="BP6213"/>
      <c r="BQ6213"/>
      <c r="BR6213"/>
      <c r="BS6213"/>
      <c r="BT6213"/>
      <c r="BU6213"/>
      <c r="BV6213"/>
      <c r="BW6213"/>
      <c r="BX6213"/>
      <c r="BY6213"/>
      <c r="BZ6213"/>
      <c r="CA6213"/>
      <c r="CB6213"/>
      <c r="CC6213"/>
      <c r="CD6213"/>
      <c r="CE6213"/>
      <c r="CF6213"/>
      <c r="CG6213"/>
      <c r="CH6213"/>
      <c r="CI6213"/>
      <c r="CJ6213"/>
      <c r="CK6213"/>
      <c r="CL6213"/>
      <c r="CM6213"/>
      <c r="CN6213"/>
      <c r="CO6213"/>
      <c r="CP6213"/>
      <c r="CQ6213"/>
      <c r="CR6213"/>
      <c r="CS6213"/>
      <c r="CT6213"/>
      <c r="CU6213"/>
      <c r="CV6213"/>
    </row>
    <row r="6214" spans="10:100" x14ac:dyDescent="0.25">
      <c r="J6214"/>
      <c r="K6214"/>
      <c r="L6214"/>
      <c r="M6214"/>
      <c r="N6214"/>
      <c r="O6214"/>
      <c r="P6214"/>
      <c r="Q6214"/>
      <c r="R6214"/>
      <c r="S6214"/>
      <c r="T6214"/>
      <c r="U6214"/>
      <c r="V6214"/>
      <c r="W6214"/>
      <c r="X6214"/>
      <c r="Y6214"/>
      <c r="Z6214"/>
      <c r="AA6214"/>
      <c r="AB6214"/>
      <c r="AC6214"/>
      <c r="AD6214"/>
      <c r="AE6214"/>
      <c r="AF6214"/>
      <c r="AG6214"/>
      <c r="AH6214"/>
      <c r="AI6214"/>
      <c r="AJ6214"/>
      <c r="AK6214"/>
      <c r="AL6214"/>
      <c r="AM6214"/>
      <c r="AN6214"/>
      <c r="AO6214"/>
      <c r="AP6214"/>
      <c r="AQ6214"/>
      <c r="AR6214"/>
      <c r="AS6214"/>
      <c r="AT6214"/>
      <c r="AU6214"/>
      <c r="AV6214"/>
      <c r="AW6214"/>
      <c r="AX6214"/>
      <c r="AY6214"/>
      <c r="AZ6214"/>
      <c r="BA6214"/>
      <c r="BB6214"/>
      <c r="BC6214"/>
      <c r="BD6214"/>
      <c r="BE6214"/>
      <c r="BF6214"/>
      <c r="BG6214"/>
      <c r="BH6214"/>
      <c r="BI6214"/>
      <c r="BJ6214"/>
      <c r="BK6214"/>
      <c r="BL6214"/>
      <c r="BM6214"/>
      <c r="BN6214"/>
      <c r="BO6214"/>
      <c r="BP6214"/>
      <c r="BQ6214"/>
      <c r="BR6214"/>
      <c r="BS6214"/>
      <c r="BT6214"/>
      <c r="BU6214"/>
      <c r="BV6214"/>
      <c r="BW6214"/>
      <c r="BX6214"/>
      <c r="BY6214"/>
      <c r="BZ6214"/>
      <c r="CA6214"/>
      <c r="CB6214"/>
      <c r="CC6214"/>
      <c r="CD6214"/>
      <c r="CE6214"/>
      <c r="CF6214"/>
      <c r="CG6214"/>
      <c r="CH6214"/>
      <c r="CI6214"/>
      <c r="CJ6214"/>
      <c r="CK6214"/>
      <c r="CL6214"/>
      <c r="CM6214"/>
      <c r="CN6214"/>
      <c r="CO6214"/>
      <c r="CP6214"/>
      <c r="CQ6214"/>
      <c r="CR6214"/>
      <c r="CS6214"/>
      <c r="CT6214"/>
      <c r="CU6214"/>
      <c r="CV6214"/>
    </row>
    <row r="6215" spans="10:100" x14ac:dyDescent="0.25">
      <c r="J6215"/>
      <c r="K6215"/>
      <c r="L6215"/>
      <c r="M6215"/>
      <c r="N6215"/>
      <c r="O6215"/>
      <c r="P6215"/>
      <c r="Q6215"/>
      <c r="R6215"/>
      <c r="S6215"/>
      <c r="T6215"/>
      <c r="U6215"/>
      <c r="V6215"/>
      <c r="W6215"/>
      <c r="X6215"/>
      <c r="Y6215"/>
      <c r="Z6215"/>
      <c r="AA6215"/>
      <c r="AB6215"/>
      <c r="AC6215"/>
      <c r="AD6215"/>
      <c r="AE6215"/>
      <c r="AF6215"/>
      <c r="AG6215"/>
      <c r="AH6215"/>
      <c r="AI6215"/>
      <c r="AJ6215"/>
      <c r="AK6215"/>
      <c r="AL6215"/>
      <c r="AM6215"/>
      <c r="AN6215"/>
      <c r="AO6215"/>
      <c r="AP6215"/>
      <c r="AQ6215"/>
      <c r="AR6215"/>
      <c r="AS6215"/>
      <c r="AT6215"/>
      <c r="AU6215"/>
      <c r="AV6215"/>
      <c r="AW6215"/>
      <c r="AX6215"/>
      <c r="AY6215"/>
      <c r="AZ6215"/>
      <c r="BA6215"/>
      <c r="BB6215"/>
      <c r="BC6215"/>
      <c r="BD6215"/>
      <c r="BE6215"/>
      <c r="BF6215"/>
      <c r="BG6215"/>
      <c r="BH6215"/>
      <c r="BI6215"/>
      <c r="BJ6215"/>
      <c r="BK6215"/>
      <c r="BL6215"/>
      <c r="BM6215"/>
      <c r="BN6215"/>
      <c r="BO6215"/>
      <c r="BP6215"/>
      <c r="BQ6215"/>
      <c r="BR6215"/>
      <c r="BS6215"/>
      <c r="BT6215"/>
      <c r="BU6215"/>
      <c r="BV6215"/>
      <c r="BW6215"/>
      <c r="BX6215"/>
      <c r="BY6215"/>
      <c r="BZ6215"/>
      <c r="CA6215"/>
      <c r="CB6215"/>
      <c r="CC6215"/>
      <c r="CD6215"/>
      <c r="CE6215"/>
      <c r="CF6215"/>
      <c r="CG6215"/>
      <c r="CH6215"/>
      <c r="CI6215"/>
      <c r="CJ6215"/>
      <c r="CK6215"/>
      <c r="CL6215"/>
      <c r="CM6215"/>
      <c r="CN6215"/>
      <c r="CO6215"/>
      <c r="CP6215"/>
      <c r="CQ6215"/>
      <c r="CR6215"/>
      <c r="CS6215"/>
      <c r="CT6215"/>
      <c r="CU6215"/>
      <c r="CV6215"/>
    </row>
    <row r="6216" spans="10:100" x14ac:dyDescent="0.25">
      <c r="J6216"/>
      <c r="K6216"/>
      <c r="L6216"/>
      <c r="M6216"/>
      <c r="N6216"/>
      <c r="O6216"/>
      <c r="P6216"/>
      <c r="Q6216"/>
      <c r="R6216"/>
      <c r="S6216"/>
      <c r="T6216"/>
      <c r="U6216"/>
      <c r="V6216"/>
      <c r="W6216"/>
      <c r="X6216"/>
      <c r="Y6216"/>
      <c r="Z6216"/>
      <c r="AA6216"/>
      <c r="AB6216"/>
      <c r="AC6216"/>
      <c r="AD6216"/>
      <c r="AE6216"/>
      <c r="AF6216"/>
      <c r="AG6216"/>
      <c r="AH6216"/>
      <c r="AI6216"/>
      <c r="AJ6216"/>
      <c r="AK6216"/>
      <c r="AL6216"/>
      <c r="AM6216"/>
      <c r="AN6216"/>
      <c r="AO6216"/>
      <c r="AP6216"/>
      <c r="AQ6216"/>
      <c r="AR6216"/>
      <c r="AS6216"/>
      <c r="AT6216"/>
      <c r="AU6216"/>
      <c r="AV6216"/>
      <c r="AW6216"/>
      <c r="AX6216"/>
      <c r="AY6216"/>
      <c r="AZ6216"/>
      <c r="BA6216"/>
      <c r="BB6216"/>
      <c r="BC6216"/>
      <c r="BD6216"/>
      <c r="BE6216"/>
      <c r="BF6216"/>
      <c r="BG6216"/>
      <c r="BH6216"/>
      <c r="BI6216"/>
      <c r="BJ6216"/>
      <c r="BK6216"/>
      <c r="BL6216"/>
      <c r="BM6216"/>
      <c r="BN6216"/>
      <c r="BO6216"/>
      <c r="BP6216"/>
      <c r="BQ6216"/>
      <c r="BR6216"/>
      <c r="BS6216"/>
      <c r="BT6216"/>
      <c r="BU6216"/>
      <c r="BV6216"/>
      <c r="BW6216"/>
      <c r="BX6216"/>
      <c r="BY6216"/>
      <c r="BZ6216"/>
      <c r="CA6216"/>
      <c r="CB6216"/>
      <c r="CC6216"/>
      <c r="CD6216"/>
      <c r="CE6216"/>
      <c r="CF6216"/>
      <c r="CG6216"/>
      <c r="CH6216"/>
      <c r="CI6216"/>
      <c r="CJ6216"/>
      <c r="CK6216"/>
      <c r="CL6216"/>
      <c r="CM6216"/>
      <c r="CN6216"/>
      <c r="CO6216"/>
      <c r="CP6216"/>
      <c r="CQ6216"/>
      <c r="CR6216"/>
      <c r="CS6216"/>
      <c r="CT6216"/>
      <c r="CU6216"/>
      <c r="CV6216"/>
    </row>
    <row r="6217" spans="10:100" x14ac:dyDescent="0.25">
      <c r="J6217"/>
      <c r="K6217"/>
      <c r="L6217"/>
      <c r="M6217"/>
      <c r="N6217"/>
      <c r="O6217"/>
      <c r="P6217"/>
      <c r="Q6217"/>
      <c r="R6217"/>
      <c r="S6217"/>
      <c r="T6217"/>
      <c r="U6217"/>
      <c r="V6217"/>
      <c r="W6217"/>
      <c r="X6217"/>
      <c r="Y6217"/>
      <c r="Z6217"/>
      <c r="AA6217"/>
      <c r="AB6217"/>
      <c r="AC6217"/>
      <c r="AD6217"/>
      <c r="AE6217"/>
      <c r="AF6217"/>
      <c r="AG6217"/>
      <c r="AH6217"/>
      <c r="AI6217"/>
      <c r="AJ6217"/>
      <c r="AK6217"/>
      <c r="AL6217"/>
      <c r="AM6217"/>
      <c r="AN6217"/>
      <c r="AO6217"/>
      <c r="AP6217"/>
      <c r="AQ6217"/>
      <c r="AR6217"/>
      <c r="AS6217"/>
      <c r="AT6217"/>
      <c r="AU6217"/>
      <c r="AV6217"/>
      <c r="AW6217"/>
      <c r="AX6217"/>
      <c r="AY6217"/>
      <c r="AZ6217"/>
      <c r="BA6217"/>
      <c r="BB6217"/>
      <c r="BC6217"/>
      <c r="BD6217"/>
      <c r="BE6217"/>
      <c r="BF6217"/>
      <c r="BG6217"/>
      <c r="BH6217"/>
      <c r="BI6217"/>
      <c r="BJ6217"/>
      <c r="BK6217"/>
      <c r="BL6217"/>
      <c r="BM6217"/>
      <c r="BN6217"/>
      <c r="BO6217"/>
      <c r="BP6217"/>
      <c r="BQ6217"/>
      <c r="BR6217"/>
      <c r="BS6217"/>
      <c r="BT6217"/>
      <c r="BU6217"/>
      <c r="BV6217"/>
      <c r="BW6217"/>
      <c r="BX6217"/>
      <c r="BY6217"/>
      <c r="BZ6217"/>
      <c r="CA6217"/>
      <c r="CB6217"/>
      <c r="CC6217"/>
      <c r="CD6217"/>
      <c r="CE6217"/>
      <c r="CF6217"/>
      <c r="CG6217"/>
      <c r="CH6217"/>
      <c r="CI6217"/>
      <c r="CJ6217"/>
      <c r="CK6217"/>
      <c r="CL6217"/>
      <c r="CM6217"/>
      <c r="CN6217"/>
      <c r="CO6217"/>
      <c r="CP6217"/>
      <c r="CQ6217"/>
      <c r="CR6217"/>
      <c r="CS6217"/>
      <c r="CT6217"/>
      <c r="CU6217"/>
      <c r="CV6217"/>
    </row>
    <row r="6218" spans="10:100" x14ac:dyDescent="0.25">
      <c r="J6218"/>
      <c r="K6218"/>
      <c r="L6218"/>
      <c r="M6218"/>
      <c r="N6218"/>
      <c r="O6218"/>
      <c r="P6218"/>
      <c r="Q6218"/>
      <c r="R6218"/>
      <c r="S6218"/>
      <c r="T6218"/>
      <c r="U6218"/>
      <c r="V6218"/>
      <c r="W6218"/>
      <c r="X6218"/>
      <c r="Y6218"/>
      <c r="Z6218"/>
      <c r="AA6218"/>
      <c r="AB6218"/>
      <c r="AC6218"/>
      <c r="AD6218"/>
      <c r="AE6218"/>
      <c r="AF6218"/>
      <c r="AG6218"/>
      <c r="AH6218"/>
      <c r="AI6218"/>
      <c r="AJ6218"/>
      <c r="AK6218"/>
      <c r="AL6218"/>
      <c r="AM6218"/>
      <c r="AN6218"/>
      <c r="AO6218"/>
      <c r="AP6218"/>
      <c r="AQ6218"/>
      <c r="AR6218"/>
      <c r="AS6218"/>
      <c r="AT6218"/>
      <c r="AU6218"/>
      <c r="AV6218"/>
      <c r="AW6218"/>
      <c r="AX6218"/>
      <c r="AY6218"/>
      <c r="AZ6218"/>
      <c r="BA6218"/>
      <c r="BB6218"/>
      <c r="BC6218"/>
      <c r="BD6218"/>
      <c r="BE6218"/>
      <c r="BF6218"/>
      <c r="BG6218"/>
      <c r="BH6218"/>
      <c r="BI6218"/>
      <c r="BJ6218"/>
      <c r="BK6218"/>
      <c r="BL6218"/>
      <c r="BM6218"/>
      <c r="BN6218"/>
      <c r="BO6218"/>
      <c r="BP6218"/>
      <c r="BQ6218"/>
      <c r="BR6218"/>
      <c r="BS6218"/>
      <c r="BT6218"/>
      <c r="BU6218"/>
      <c r="BV6218"/>
      <c r="BW6218"/>
      <c r="BX6218"/>
      <c r="BY6218"/>
      <c r="BZ6218"/>
      <c r="CA6218"/>
      <c r="CB6218"/>
      <c r="CC6218"/>
      <c r="CD6218"/>
      <c r="CE6218"/>
      <c r="CF6218"/>
      <c r="CG6218"/>
      <c r="CH6218"/>
      <c r="CI6218"/>
      <c r="CJ6218"/>
      <c r="CK6218"/>
      <c r="CL6218"/>
      <c r="CM6218"/>
      <c r="CN6218"/>
      <c r="CO6218"/>
      <c r="CP6218"/>
      <c r="CQ6218"/>
      <c r="CR6218"/>
      <c r="CS6218"/>
      <c r="CT6218"/>
      <c r="CU6218"/>
      <c r="CV6218"/>
    </row>
    <row r="6219" spans="10:100" x14ac:dyDescent="0.25">
      <c r="J6219"/>
      <c r="K6219"/>
      <c r="L6219"/>
      <c r="M6219"/>
      <c r="N6219"/>
      <c r="O6219"/>
      <c r="P6219"/>
      <c r="Q6219"/>
      <c r="R6219"/>
      <c r="S6219"/>
      <c r="T6219"/>
      <c r="U6219"/>
      <c r="V6219"/>
      <c r="W6219"/>
      <c r="X6219"/>
      <c r="Y6219"/>
      <c r="Z6219"/>
      <c r="AA6219"/>
      <c r="AB6219"/>
      <c r="AC6219"/>
      <c r="AD6219"/>
      <c r="AE6219"/>
      <c r="AF6219"/>
      <c r="AG6219"/>
      <c r="AH6219"/>
      <c r="AI6219"/>
      <c r="AJ6219"/>
      <c r="AK6219"/>
      <c r="AL6219"/>
      <c r="AM6219"/>
      <c r="AN6219"/>
      <c r="AO6219"/>
      <c r="AP6219"/>
      <c r="AQ6219"/>
      <c r="AR6219"/>
      <c r="AS6219"/>
      <c r="AT6219"/>
      <c r="AU6219"/>
      <c r="AV6219"/>
      <c r="AW6219"/>
      <c r="AX6219"/>
      <c r="AY6219"/>
      <c r="AZ6219"/>
      <c r="BA6219"/>
      <c r="BB6219"/>
      <c r="BC6219"/>
      <c r="BD6219"/>
      <c r="BE6219"/>
      <c r="BF6219"/>
      <c r="BG6219"/>
      <c r="BH6219"/>
      <c r="BI6219"/>
      <c r="BJ6219"/>
      <c r="BK6219"/>
      <c r="BL6219"/>
      <c r="BM6219"/>
      <c r="BN6219"/>
      <c r="BO6219"/>
      <c r="BP6219"/>
      <c r="BQ6219"/>
      <c r="BR6219"/>
      <c r="BS6219"/>
      <c r="BT6219"/>
      <c r="BU6219"/>
      <c r="BV6219"/>
      <c r="BW6219"/>
      <c r="BX6219"/>
      <c r="BY6219"/>
      <c r="BZ6219"/>
      <c r="CA6219"/>
      <c r="CB6219"/>
      <c r="CC6219"/>
      <c r="CD6219"/>
      <c r="CE6219"/>
      <c r="CF6219"/>
      <c r="CG6219"/>
      <c r="CH6219"/>
      <c r="CI6219"/>
      <c r="CJ6219"/>
      <c r="CK6219"/>
      <c r="CL6219"/>
      <c r="CM6219"/>
      <c r="CN6219"/>
      <c r="CO6219"/>
      <c r="CP6219"/>
      <c r="CQ6219"/>
      <c r="CR6219"/>
      <c r="CS6219"/>
      <c r="CT6219"/>
      <c r="CU6219"/>
      <c r="CV6219"/>
    </row>
    <row r="6220" spans="10:100" x14ac:dyDescent="0.25">
      <c r="J6220"/>
      <c r="K6220"/>
      <c r="L6220"/>
      <c r="M6220"/>
      <c r="N6220"/>
      <c r="O6220"/>
      <c r="P6220"/>
      <c r="Q6220"/>
      <c r="R6220"/>
      <c r="S6220"/>
      <c r="T6220"/>
      <c r="U6220"/>
      <c r="V6220"/>
      <c r="W6220"/>
      <c r="X6220"/>
      <c r="Y6220"/>
      <c r="Z6220"/>
      <c r="AA6220"/>
      <c r="AB6220"/>
      <c r="AC6220"/>
      <c r="AD6220"/>
      <c r="AE6220"/>
      <c r="AF6220"/>
      <c r="AG6220"/>
      <c r="AH6220"/>
      <c r="AI6220"/>
      <c r="AJ6220"/>
      <c r="AK6220"/>
      <c r="AL6220"/>
      <c r="AM6220"/>
      <c r="AN6220"/>
      <c r="AO6220"/>
      <c r="AP6220"/>
      <c r="AQ6220"/>
      <c r="AR6220"/>
      <c r="AS6220"/>
      <c r="AT6220"/>
      <c r="AU6220"/>
      <c r="AV6220"/>
      <c r="AW6220"/>
      <c r="AX6220"/>
      <c r="AY6220"/>
      <c r="AZ6220"/>
      <c r="BA6220"/>
      <c r="BB6220"/>
      <c r="BC6220"/>
      <c r="BD6220"/>
      <c r="BE6220"/>
      <c r="BF6220"/>
      <c r="BG6220"/>
      <c r="BH6220"/>
      <c r="BI6220"/>
      <c r="BJ6220"/>
      <c r="BK6220"/>
      <c r="BL6220"/>
      <c r="BM6220"/>
      <c r="BN6220"/>
      <c r="BO6220"/>
      <c r="BP6220"/>
      <c r="BQ6220"/>
      <c r="BR6220"/>
      <c r="BS6220"/>
      <c r="BT6220"/>
      <c r="BU6220"/>
      <c r="BV6220"/>
      <c r="BW6220"/>
      <c r="BX6220"/>
      <c r="BY6220"/>
      <c r="BZ6220"/>
      <c r="CA6220"/>
      <c r="CB6220"/>
      <c r="CC6220"/>
      <c r="CD6220"/>
      <c r="CE6220"/>
      <c r="CF6220"/>
      <c r="CG6220"/>
      <c r="CH6220"/>
      <c r="CI6220"/>
      <c r="CJ6220"/>
      <c r="CK6220"/>
      <c r="CL6220"/>
      <c r="CM6220"/>
      <c r="CN6220"/>
      <c r="CO6220"/>
      <c r="CP6220"/>
      <c r="CQ6220"/>
      <c r="CR6220"/>
      <c r="CS6220"/>
      <c r="CT6220"/>
      <c r="CU6220"/>
      <c r="CV6220"/>
    </row>
    <row r="6221" spans="10:100" x14ac:dyDescent="0.25">
      <c r="J6221"/>
      <c r="K6221"/>
      <c r="L6221"/>
      <c r="M6221"/>
      <c r="N6221"/>
      <c r="O6221"/>
      <c r="P6221"/>
      <c r="Q6221"/>
      <c r="R6221"/>
      <c r="S6221"/>
      <c r="T6221"/>
      <c r="U6221"/>
      <c r="V6221"/>
      <c r="W6221"/>
      <c r="X6221"/>
      <c r="Y6221"/>
      <c r="Z6221"/>
      <c r="AA6221"/>
      <c r="AB6221"/>
      <c r="AC6221"/>
      <c r="AD6221"/>
      <c r="AE6221"/>
      <c r="AF6221"/>
      <c r="AG6221"/>
      <c r="AH6221"/>
      <c r="AI6221"/>
      <c r="AJ6221"/>
      <c r="AK6221"/>
      <c r="AL6221"/>
      <c r="AM6221"/>
      <c r="AN6221"/>
      <c r="AO6221"/>
      <c r="AP6221"/>
      <c r="AQ6221"/>
      <c r="AR6221"/>
      <c r="AS6221"/>
      <c r="AT6221"/>
      <c r="AU6221"/>
      <c r="AV6221"/>
      <c r="AW6221"/>
      <c r="AX6221"/>
      <c r="AY6221"/>
      <c r="AZ6221"/>
      <c r="BA6221"/>
      <c r="BB6221"/>
      <c r="BC6221"/>
      <c r="BD6221"/>
      <c r="BE6221"/>
      <c r="BF6221"/>
      <c r="BG6221"/>
      <c r="BH6221"/>
      <c r="BI6221"/>
      <c r="BJ6221"/>
      <c r="BK6221"/>
      <c r="BL6221"/>
      <c r="BM6221"/>
      <c r="BN6221"/>
      <c r="BO6221"/>
      <c r="BP6221"/>
      <c r="BQ6221"/>
      <c r="BR6221"/>
      <c r="BS6221"/>
      <c r="BT6221"/>
      <c r="BU6221"/>
      <c r="BV6221"/>
      <c r="BW6221"/>
      <c r="BX6221"/>
      <c r="BY6221"/>
      <c r="BZ6221"/>
      <c r="CA6221"/>
      <c r="CB6221"/>
      <c r="CC6221"/>
      <c r="CD6221"/>
      <c r="CE6221"/>
      <c r="CF6221"/>
      <c r="CG6221"/>
      <c r="CH6221"/>
      <c r="CI6221"/>
      <c r="CJ6221"/>
      <c r="CK6221"/>
      <c r="CL6221"/>
      <c r="CM6221"/>
      <c r="CN6221"/>
      <c r="CO6221"/>
      <c r="CP6221"/>
      <c r="CQ6221"/>
      <c r="CR6221"/>
      <c r="CS6221"/>
      <c r="CT6221"/>
      <c r="CU6221"/>
      <c r="CV6221"/>
    </row>
    <row r="6222" spans="10:100" x14ac:dyDescent="0.25">
      <c r="J6222"/>
      <c r="K6222"/>
      <c r="L6222"/>
      <c r="M6222"/>
      <c r="N6222"/>
      <c r="O6222"/>
      <c r="P6222"/>
      <c r="Q6222"/>
      <c r="R6222"/>
      <c r="S6222"/>
      <c r="T6222"/>
      <c r="U6222"/>
      <c r="V6222"/>
      <c r="W6222"/>
      <c r="X6222"/>
      <c r="Y6222"/>
      <c r="Z6222"/>
      <c r="AA6222"/>
      <c r="AB6222"/>
      <c r="AC6222"/>
      <c r="AD6222"/>
      <c r="AE6222"/>
      <c r="AF6222"/>
      <c r="AG6222"/>
      <c r="AH6222"/>
      <c r="AI6222"/>
      <c r="AJ6222"/>
      <c r="AK6222"/>
      <c r="AL6222"/>
      <c r="AM6222"/>
      <c r="AN6222"/>
      <c r="AO6222"/>
      <c r="AP6222"/>
      <c r="AQ6222"/>
      <c r="AR6222"/>
      <c r="AS6222"/>
      <c r="AT6222"/>
      <c r="AU6222"/>
      <c r="AV6222"/>
      <c r="AW6222"/>
      <c r="AX6222"/>
      <c r="AY6222"/>
      <c r="AZ6222"/>
      <c r="BA6222"/>
      <c r="BB6222"/>
      <c r="BC6222"/>
      <c r="BD6222"/>
      <c r="BE6222"/>
      <c r="BF6222"/>
      <c r="BG6222"/>
      <c r="BH6222"/>
      <c r="BI6222"/>
      <c r="BJ6222"/>
      <c r="BK6222"/>
      <c r="BL6222"/>
      <c r="BM6222"/>
      <c r="BN6222"/>
      <c r="BO6222"/>
      <c r="BP6222"/>
      <c r="BQ6222"/>
      <c r="BR6222"/>
      <c r="BS6222"/>
      <c r="BT6222"/>
      <c r="BU6222"/>
      <c r="BV6222"/>
      <c r="BW6222"/>
      <c r="BX6222"/>
      <c r="BY6222"/>
      <c r="BZ6222"/>
      <c r="CA6222"/>
      <c r="CB6222"/>
      <c r="CC6222"/>
      <c r="CD6222"/>
      <c r="CE6222"/>
      <c r="CF6222"/>
      <c r="CG6222"/>
      <c r="CH6222"/>
      <c r="CI6222"/>
      <c r="CJ6222"/>
      <c r="CK6222"/>
      <c r="CL6222"/>
      <c r="CM6222"/>
      <c r="CN6222"/>
      <c r="CO6222"/>
      <c r="CP6222"/>
      <c r="CQ6222"/>
      <c r="CR6222"/>
      <c r="CS6222"/>
      <c r="CT6222"/>
      <c r="CU6222"/>
      <c r="CV6222"/>
    </row>
    <row r="6223" spans="10:100" x14ac:dyDescent="0.25">
      <c r="J6223"/>
      <c r="K6223"/>
      <c r="L6223"/>
      <c r="M6223"/>
      <c r="N6223"/>
      <c r="O6223"/>
      <c r="P6223"/>
      <c r="Q6223"/>
      <c r="R6223"/>
      <c r="S6223"/>
      <c r="T6223"/>
      <c r="U6223"/>
      <c r="V6223"/>
      <c r="W6223"/>
      <c r="X6223"/>
      <c r="Y6223"/>
      <c r="Z6223"/>
      <c r="AA6223"/>
      <c r="AB6223"/>
      <c r="AC6223"/>
      <c r="AD6223"/>
      <c r="AE6223"/>
      <c r="AF6223"/>
      <c r="AG6223"/>
      <c r="AH6223"/>
      <c r="AI6223"/>
      <c r="AJ6223"/>
      <c r="AK6223"/>
      <c r="AL6223"/>
      <c r="AM6223"/>
      <c r="AN6223"/>
      <c r="AO6223"/>
      <c r="AP6223"/>
      <c r="AQ6223"/>
      <c r="AR6223"/>
      <c r="AS6223"/>
      <c r="AT6223"/>
      <c r="AU6223"/>
      <c r="AV6223"/>
      <c r="AW6223"/>
      <c r="AX6223"/>
      <c r="AY6223"/>
      <c r="AZ6223"/>
      <c r="BA6223"/>
      <c r="BB6223"/>
      <c r="BC6223"/>
      <c r="BD6223"/>
      <c r="BE6223"/>
      <c r="BF6223"/>
      <c r="BG6223"/>
      <c r="BH6223"/>
      <c r="BI6223"/>
      <c r="BJ6223"/>
      <c r="BK6223"/>
      <c r="BL6223"/>
      <c r="BM6223"/>
      <c r="BN6223"/>
      <c r="BO6223"/>
      <c r="BP6223"/>
      <c r="BQ6223"/>
      <c r="BR6223"/>
      <c r="BS6223"/>
      <c r="BT6223"/>
      <c r="BU6223"/>
      <c r="BV6223"/>
      <c r="BW6223"/>
      <c r="BX6223"/>
      <c r="BY6223"/>
      <c r="BZ6223"/>
      <c r="CA6223"/>
      <c r="CB6223"/>
      <c r="CC6223"/>
      <c r="CD6223"/>
      <c r="CE6223"/>
      <c r="CF6223"/>
      <c r="CG6223"/>
      <c r="CH6223"/>
      <c r="CI6223"/>
      <c r="CJ6223"/>
      <c r="CK6223"/>
      <c r="CL6223"/>
      <c r="CM6223"/>
      <c r="CN6223"/>
      <c r="CO6223"/>
      <c r="CP6223"/>
      <c r="CQ6223"/>
      <c r="CR6223"/>
      <c r="CS6223"/>
      <c r="CT6223"/>
      <c r="CU6223"/>
      <c r="CV6223"/>
    </row>
    <row r="6224" spans="10:100" x14ac:dyDescent="0.25">
      <c r="J6224"/>
      <c r="K6224"/>
      <c r="L6224"/>
      <c r="M6224"/>
      <c r="N6224"/>
      <c r="O6224"/>
      <c r="P6224"/>
      <c r="Q6224"/>
      <c r="R6224"/>
      <c r="S6224"/>
      <c r="T6224"/>
      <c r="U6224"/>
      <c r="V6224"/>
      <c r="W6224"/>
      <c r="X6224"/>
      <c r="Y6224"/>
      <c r="Z6224"/>
      <c r="AA6224"/>
      <c r="AB6224"/>
      <c r="AC6224"/>
      <c r="AD6224"/>
      <c r="AE6224"/>
      <c r="AF6224"/>
      <c r="AG6224"/>
      <c r="AH6224"/>
      <c r="AI6224"/>
      <c r="AJ6224"/>
      <c r="AK6224"/>
      <c r="AL6224"/>
      <c r="AM6224"/>
      <c r="AN6224"/>
      <c r="AO6224"/>
      <c r="AP6224"/>
      <c r="AQ6224"/>
      <c r="AR6224"/>
      <c r="AS6224"/>
      <c r="AT6224"/>
      <c r="AU6224"/>
      <c r="AV6224"/>
      <c r="AW6224"/>
      <c r="AX6224"/>
      <c r="AY6224"/>
      <c r="AZ6224"/>
      <c r="BA6224"/>
      <c r="BB6224"/>
      <c r="BC6224"/>
      <c r="BD6224"/>
      <c r="BE6224"/>
      <c r="BF6224"/>
      <c r="BG6224"/>
      <c r="BH6224"/>
      <c r="BI6224"/>
      <c r="BJ6224"/>
      <c r="BK6224"/>
      <c r="BL6224"/>
      <c r="BM6224"/>
      <c r="BN6224"/>
      <c r="BO6224"/>
      <c r="BP6224"/>
      <c r="BQ6224"/>
      <c r="BR6224"/>
      <c r="BS6224"/>
      <c r="BT6224"/>
      <c r="BU6224"/>
      <c r="BV6224"/>
      <c r="BW6224"/>
      <c r="BX6224"/>
      <c r="BY6224"/>
      <c r="BZ6224"/>
      <c r="CA6224"/>
      <c r="CB6224"/>
      <c r="CC6224"/>
      <c r="CD6224"/>
      <c r="CE6224"/>
      <c r="CF6224"/>
      <c r="CG6224"/>
      <c r="CH6224"/>
      <c r="CI6224"/>
      <c r="CJ6224"/>
      <c r="CK6224"/>
      <c r="CL6224"/>
      <c r="CM6224"/>
      <c r="CN6224"/>
      <c r="CO6224"/>
      <c r="CP6224"/>
      <c r="CQ6224"/>
      <c r="CR6224"/>
      <c r="CS6224"/>
      <c r="CT6224"/>
      <c r="CU6224"/>
      <c r="CV6224"/>
    </row>
    <row r="6225" spans="10:100" x14ac:dyDescent="0.25">
      <c r="J6225"/>
      <c r="K6225"/>
      <c r="L6225"/>
      <c r="M6225"/>
      <c r="N6225"/>
      <c r="O6225"/>
      <c r="P6225"/>
      <c r="Q6225"/>
      <c r="R6225"/>
      <c r="S6225"/>
      <c r="T6225"/>
      <c r="U6225"/>
      <c r="V6225"/>
      <c r="W6225"/>
      <c r="X6225"/>
      <c r="Y6225"/>
      <c r="Z6225"/>
      <c r="AA6225"/>
      <c r="AB6225"/>
      <c r="AC6225"/>
      <c r="AD6225"/>
      <c r="AE6225"/>
      <c r="AF6225"/>
      <c r="AG6225"/>
      <c r="AH6225"/>
      <c r="AI6225"/>
      <c r="AJ6225"/>
      <c r="AK6225"/>
      <c r="AL6225"/>
      <c r="AM6225"/>
      <c r="AN6225"/>
      <c r="AO6225"/>
      <c r="AP6225"/>
      <c r="AQ6225"/>
      <c r="AR6225"/>
      <c r="AS6225"/>
      <c r="AT6225"/>
      <c r="AU6225"/>
      <c r="AV6225"/>
      <c r="AW6225"/>
      <c r="AX6225"/>
      <c r="AY6225"/>
      <c r="AZ6225"/>
      <c r="BA6225"/>
      <c r="BB6225"/>
      <c r="BC6225"/>
      <c r="BD6225"/>
      <c r="BE6225"/>
      <c r="BF6225"/>
      <c r="BG6225"/>
      <c r="BH6225"/>
      <c r="BI6225"/>
      <c r="BJ6225"/>
      <c r="BK6225"/>
      <c r="BL6225"/>
      <c r="BM6225"/>
      <c r="BN6225"/>
      <c r="BO6225"/>
      <c r="BP6225"/>
      <c r="BQ6225"/>
      <c r="BR6225"/>
      <c r="BS6225"/>
      <c r="BT6225"/>
      <c r="BU6225"/>
      <c r="BV6225"/>
      <c r="BW6225"/>
      <c r="BX6225"/>
      <c r="BY6225"/>
      <c r="BZ6225"/>
      <c r="CA6225"/>
      <c r="CB6225"/>
      <c r="CC6225"/>
      <c r="CD6225"/>
      <c r="CE6225"/>
      <c r="CF6225"/>
      <c r="CG6225"/>
      <c r="CH6225"/>
      <c r="CI6225"/>
      <c r="CJ6225"/>
      <c r="CK6225"/>
      <c r="CL6225"/>
      <c r="CM6225"/>
      <c r="CN6225"/>
      <c r="CO6225"/>
      <c r="CP6225"/>
      <c r="CQ6225"/>
      <c r="CR6225"/>
      <c r="CS6225"/>
      <c r="CT6225"/>
      <c r="CU6225"/>
      <c r="CV6225"/>
    </row>
    <row r="6226" spans="10:100" x14ac:dyDescent="0.25">
      <c r="J6226"/>
      <c r="K6226"/>
      <c r="L6226"/>
      <c r="M6226"/>
      <c r="N6226"/>
      <c r="O6226"/>
      <c r="P6226"/>
      <c r="Q6226"/>
      <c r="R6226"/>
      <c r="S6226"/>
      <c r="T6226"/>
      <c r="U6226"/>
      <c r="V6226"/>
      <c r="W6226"/>
      <c r="X6226"/>
      <c r="Y6226"/>
      <c r="Z6226"/>
      <c r="AA6226"/>
      <c r="AB6226"/>
      <c r="AC6226"/>
      <c r="AD6226"/>
      <c r="AE6226"/>
      <c r="AF6226"/>
      <c r="AG6226"/>
      <c r="AH6226"/>
      <c r="AI6226"/>
      <c r="AJ6226"/>
      <c r="AK6226"/>
      <c r="AL6226"/>
      <c r="AM6226"/>
      <c r="AN6226"/>
      <c r="AO6226"/>
      <c r="AP6226"/>
      <c r="AQ6226"/>
      <c r="AR6226"/>
      <c r="AS6226"/>
      <c r="AT6226"/>
      <c r="AU6226"/>
      <c r="AV6226"/>
      <c r="AW6226"/>
      <c r="AX6226"/>
      <c r="AY6226"/>
      <c r="AZ6226"/>
      <c r="BA6226"/>
      <c r="BB6226"/>
      <c r="BC6226"/>
      <c r="BD6226"/>
      <c r="BE6226"/>
      <c r="BF6226"/>
      <c r="BG6226"/>
      <c r="BH6226"/>
      <c r="BI6226"/>
      <c r="BJ6226"/>
      <c r="BK6226"/>
      <c r="BL6226"/>
      <c r="BM6226"/>
      <c r="BN6226"/>
      <c r="BO6226"/>
      <c r="BP6226"/>
      <c r="BQ6226"/>
      <c r="BR6226"/>
      <c r="BS6226"/>
      <c r="BT6226"/>
      <c r="BU6226"/>
      <c r="BV6226"/>
      <c r="BW6226"/>
      <c r="BX6226"/>
      <c r="BY6226"/>
      <c r="BZ6226"/>
      <c r="CA6226"/>
      <c r="CB6226"/>
      <c r="CC6226"/>
      <c r="CD6226"/>
      <c r="CE6226"/>
      <c r="CF6226"/>
      <c r="CG6226"/>
      <c r="CH6226"/>
      <c r="CI6226"/>
      <c r="CJ6226"/>
      <c r="CK6226"/>
      <c r="CL6226"/>
      <c r="CM6226"/>
      <c r="CN6226"/>
      <c r="CO6226"/>
      <c r="CP6226"/>
      <c r="CQ6226"/>
      <c r="CR6226"/>
      <c r="CS6226"/>
      <c r="CT6226"/>
      <c r="CU6226"/>
      <c r="CV6226"/>
    </row>
    <row r="6227" spans="10:100" x14ac:dyDescent="0.25">
      <c r="J6227"/>
      <c r="K6227"/>
      <c r="L6227"/>
      <c r="M6227"/>
      <c r="N6227"/>
      <c r="O6227"/>
      <c r="P6227"/>
      <c r="Q6227"/>
      <c r="R6227"/>
      <c r="S6227"/>
      <c r="T6227"/>
      <c r="U6227"/>
      <c r="V6227"/>
      <c r="W6227"/>
      <c r="X6227"/>
      <c r="Y6227"/>
      <c r="Z6227"/>
      <c r="AA6227"/>
      <c r="AB6227"/>
      <c r="AC6227"/>
      <c r="AD6227"/>
      <c r="AE6227"/>
      <c r="AF6227"/>
      <c r="AG6227"/>
      <c r="AH6227"/>
      <c r="AI6227"/>
      <c r="AJ6227"/>
      <c r="AK6227"/>
      <c r="AL6227"/>
      <c r="AM6227"/>
      <c r="AN6227"/>
      <c r="AO6227"/>
      <c r="AP6227"/>
      <c r="AQ6227"/>
      <c r="AR6227"/>
      <c r="AS6227"/>
      <c r="AT6227"/>
      <c r="AU6227"/>
      <c r="AV6227"/>
      <c r="AW6227"/>
      <c r="AX6227"/>
      <c r="AY6227"/>
      <c r="AZ6227"/>
      <c r="BA6227"/>
      <c r="BB6227"/>
      <c r="BC6227"/>
      <c r="BD6227"/>
      <c r="BE6227"/>
      <c r="BF6227"/>
      <c r="BG6227"/>
      <c r="BH6227"/>
      <c r="BI6227"/>
      <c r="BJ6227"/>
      <c r="BK6227"/>
      <c r="BL6227"/>
      <c r="BM6227"/>
      <c r="BN6227"/>
      <c r="BO6227"/>
      <c r="BP6227"/>
      <c r="BQ6227"/>
      <c r="BR6227"/>
      <c r="BS6227"/>
      <c r="BT6227"/>
      <c r="BU6227"/>
      <c r="BV6227"/>
      <c r="BW6227"/>
      <c r="BX6227"/>
      <c r="BY6227"/>
      <c r="BZ6227"/>
      <c r="CA6227"/>
      <c r="CB6227"/>
      <c r="CC6227"/>
      <c r="CD6227"/>
      <c r="CE6227"/>
      <c r="CF6227"/>
      <c r="CG6227"/>
      <c r="CH6227"/>
      <c r="CI6227"/>
      <c r="CJ6227"/>
      <c r="CK6227"/>
      <c r="CL6227"/>
      <c r="CM6227"/>
      <c r="CN6227"/>
      <c r="CO6227"/>
      <c r="CP6227"/>
      <c r="CQ6227"/>
      <c r="CR6227"/>
      <c r="CS6227"/>
      <c r="CT6227"/>
      <c r="CU6227"/>
      <c r="CV6227"/>
    </row>
    <row r="6228" spans="10:100" x14ac:dyDescent="0.25">
      <c r="J6228"/>
      <c r="K6228"/>
      <c r="L6228"/>
      <c r="M6228"/>
      <c r="N6228"/>
      <c r="O6228"/>
      <c r="P6228"/>
      <c r="Q6228"/>
      <c r="R6228"/>
      <c r="S6228"/>
      <c r="T6228"/>
      <c r="U6228"/>
      <c r="V6228"/>
      <c r="W6228"/>
      <c r="X6228"/>
      <c r="Y6228"/>
      <c r="Z6228"/>
      <c r="AA6228"/>
      <c r="AB6228"/>
      <c r="AC6228"/>
      <c r="AD6228"/>
      <c r="AE6228"/>
      <c r="AF6228"/>
      <c r="AG6228"/>
      <c r="AH6228"/>
      <c r="AI6228"/>
      <c r="AJ6228"/>
      <c r="AK6228"/>
      <c r="AL6228"/>
      <c r="AM6228"/>
      <c r="AN6228"/>
      <c r="AO6228"/>
      <c r="AP6228"/>
      <c r="AQ6228"/>
      <c r="AR6228"/>
      <c r="AS6228"/>
      <c r="AT6228"/>
      <c r="AU6228"/>
      <c r="AV6228"/>
      <c r="AW6228"/>
      <c r="AX6228"/>
      <c r="AY6228"/>
      <c r="AZ6228"/>
      <c r="BA6228"/>
      <c r="BB6228"/>
      <c r="BC6228"/>
      <c r="BD6228"/>
      <c r="BE6228"/>
      <c r="BF6228"/>
      <c r="BG6228"/>
      <c r="BH6228"/>
      <c r="BI6228"/>
      <c r="BJ6228"/>
      <c r="BK6228"/>
      <c r="BL6228"/>
      <c r="BM6228"/>
      <c r="BN6228"/>
      <c r="BO6228"/>
      <c r="BP6228"/>
      <c r="BQ6228"/>
      <c r="BR6228"/>
      <c r="BS6228"/>
      <c r="BT6228"/>
      <c r="BU6228"/>
      <c r="BV6228"/>
      <c r="BW6228"/>
      <c r="BX6228"/>
      <c r="BY6228"/>
      <c r="BZ6228"/>
      <c r="CA6228"/>
      <c r="CB6228"/>
      <c r="CC6228"/>
      <c r="CD6228"/>
      <c r="CE6228"/>
      <c r="CF6228"/>
      <c r="CG6228"/>
      <c r="CH6228"/>
      <c r="CI6228"/>
      <c r="CJ6228"/>
      <c r="CK6228"/>
      <c r="CL6228"/>
      <c r="CM6228"/>
      <c r="CN6228"/>
      <c r="CO6228"/>
      <c r="CP6228"/>
      <c r="CQ6228"/>
      <c r="CR6228"/>
      <c r="CS6228"/>
      <c r="CT6228"/>
      <c r="CU6228"/>
      <c r="CV6228"/>
    </row>
    <row r="6229" spans="10:100" x14ac:dyDescent="0.25">
      <c r="J6229"/>
      <c r="K6229"/>
      <c r="L6229"/>
      <c r="M6229"/>
      <c r="N6229"/>
      <c r="O6229"/>
      <c r="P6229"/>
      <c r="Q6229"/>
      <c r="R6229"/>
      <c r="S6229"/>
      <c r="T6229"/>
      <c r="U6229"/>
      <c r="V6229"/>
      <c r="W6229"/>
      <c r="X6229"/>
      <c r="Y6229"/>
      <c r="Z6229"/>
      <c r="AA6229"/>
      <c r="AB6229"/>
      <c r="AC6229"/>
      <c r="AD6229"/>
      <c r="AE6229"/>
      <c r="AF6229"/>
      <c r="AG6229"/>
      <c r="AH6229"/>
      <c r="AI6229"/>
      <c r="AJ6229"/>
      <c r="AK6229"/>
      <c r="AL6229"/>
      <c r="AM6229"/>
      <c r="AN6229"/>
      <c r="AO6229"/>
      <c r="AP6229"/>
      <c r="AQ6229"/>
      <c r="AR6229"/>
      <c r="AS6229"/>
      <c r="AT6229"/>
      <c r="AU6229"/>
      <c r="AV6229"/>
      <c r="AW6229"/>
      <c r="AX6229"/>
      <c r="AY6229"/>
      <c r="AZ6229"/>
      <c r="BA6229"/>
      <c r="BB6229"/>
      <c r="BC6229"/>
      <c r="BD6229"/>
      <c r="BE6229"/>
      <c r="BF6229"/>
      <c r="BG6229"/>
      <c r="BH6229"/>
      <c r="BI6229"/>
      <c r="BJ6229"/>
      <c r="BK6229"/>
      <c r="BL6229"/>
      <c r="BM6229"/>
      <c r="BN6229"/>
      <c r="BO6229"/>
      <c r="BP6229"/>
      <c r="BQ6229"/>
      <c r="BR6229"/>
      <c r="BS6229"/>
      <c r="BT6229"/>
      <c r="BU6229"/>
      <c r="BV6229"/>
      <c r="BW6229"/>
      <c r="BX6229"/>
      <c r="BY6229"/>
      <c r="BZ6229"/>
      <c r="CA6229"/>
      <c r="CB6229"/>
      <c r="CC6229"/>
      <c r="CD6229"/>
      <c r="CE6229"/>
      <c r="CF6229"/>
      <c r="CG6229"/>
      <c r="CH6229"/>
      <c r="CI6229"/>
      <c r="CJ6229"/>
      <c r="CK6229"/>
      <c r="CL6229"/>
      <c r="CM6229"/>
      <c r="CN6229"/>
      <c r="CO6229"/>
      <c r="CP6229"/>
      <c r="CQ6229"/>
      <c r="CR6229"/>
      <c r="CS6229"/>
      <c r="CT6229"/>
      <c r="CU6229"/>
      <c r="CV6229"/>
    </row>
    <row r="6230" spans="10:100" x14ac:dyDescent="0.25">
      <c r="J6230"/>
      <c r="K6230"/>
      <c r="L6230"/>
      <c r="M6230"/>
      <c r="N6230"/>
      <c r="O6230"/>
      <c r="P6230"/>
      <c r="Q6230"/>
      <c r="R6230"/>
      <c r="S6230"/>
      <c r="T6230"/>
      <c r="U6230"/>
      <c r="V6230"/>
      <c r="W6230"/>
      <c r="X6230"/>
      <c r="Y6230"/>
      <c r="Z6230"/>
      <c r="AA6230"/>
      <c r="AB6230"/>
      <c r="AC6230"/>
      <c r="AD6230"/>
      <c r="AE6230"/>
      <c r="AF6230"/>
      <c r="AG6230"/>
      <c r="AH6230"/>
      <c r="AI6230"/>
      <c r="AJ6230"/>
      <c r="AK6230"/>
      <c r="AL6230"/>
      <c r="AM6230"/>
      <c r="AN6230"/>
      <c r="AO6230"/>
      <c r="AP6230"/>
      <c r="AQ6230"/>
      <c r="AR6230"/>
      <c r="AS6230"/>
      <c r="AT6230"/>
      <c r="AU6230"/>
      <c r="AV6230"/>
      <c r="AW6230"/>
      <c r="AX6230"/>
      <c r="AY6230"/>
      <c r="AZ6230"/>
      <c r="BA6230"/>
      <c r="BB6230"/>
      <c r="BC6230"/>
      <c r="BD6230"/>
      <c r="BE6230"/>
      <c r="BF6230"/>
      <c r="BG6230"/>
      <c r="BH6230"/>
      <c r="BI6230"/>
      <c r="BJ6230"/>
      <c r="BK6230"/>
      <c r="BL6230"/>
      <c r="BM6230"/>
      <c r="BN6230"/>
      <c r="BO6230"/>
      <c r="BP6230"/>
      <c r="BQ6230"/>
      <c r="BR6230"/>
      <c r="BS6230"/>
      <c r="BT6230"/>
      <c r="BU6230"/>
      <c r="BV6230"/>
      <c r="BW6230"/>
      <c r="BX6230"/>
      <c r="BY6230"/>
      <c r="BZ6230"/>
      <c r="CA6230"/>
      <c r="CB6230"/>
      <c r="CC6230"/>
      <c r="CD6230"/>
      <c r="CE6230"/>
      <c r="CF6230"/>
      <c r="CG6230"/>
      <c r="CH6230"/>
      <c r="CI6230"/>
      <c r="CJ6230"/>
      <c r="CK6230"/>
      <c r="CL6230"/>
      <c r="CM6230"/>
      <c r="CN6230"/>
      <c r="CO6230"/>
      <c r="CP6230"/>
      <c r="CQ6230"/>
      <c r="CR6230"/>
      <c r="CS6230"/>
      <c r="CT6230"/>
      <c r="CU6230"/>
      <c r="CV6230"/>
    </row>
    <row r="6231" spans="10:100" x14ac:dyDescent="0.25">
      <c r="J6231"/>
      <c r="K6231"/>
      <c r="L6231"/>
      <c r="M6231"/>
      <c r="N6231"/>
      <c r="O6231"/>
      <c r="P6231"/>
      <c r="Q6231"/>
      <c r="R6231"/>
      <c r="S6231"/>
      <c r="T6231"/>
      <c r="U6231"/>
      <c r="V6231"/>
      <c r="W6231"/>
      <c r="X6231"/>
      <c r="Y6231"/>
      <c r="Z6231"/>
      <c r="AA6231"/>
      <c r="AB6231"/>
      <c r="AC6231"/>
      <c r="AD6231"/>
      <c r="AE6231"/>
      <c r="AF6231"/>
      <c r="AG6231"/>
      <c r="AH6231"/>
      <c r="AI6231"/>
      <c r="AJ6231"/>
      <c r="AK6231"/>
      <c r="AL6231"/>
      <c r="AM6231"/>
      <c r="AN6231"/>
      <c r="AO6231"/>
      <c r="AP6231"/>
      <c r="AQ6231"/>
      <c r="AR6231"/>
      <c r="AS6231"/>
      <c r="AT6231"/>
      <c r="AU6231"/>
      <c r="AV6231"/>
      <c r="AW6231"/>
      <c r="AX6231"/>
      <c r="AY6231"/>
      <c r="AZ6231"/>
      <c r="BA6231"/>
      <c r="BB6231"/>
      <c r="BC6231"/>
      <c r="BD6231"/>
      <c r="BE6231"/>
      <c r="BF6231"/>
      <c r="BG6231"/>
      <c r="BH6231"/>
      <c r="BI6231"/>
      <c r="BJ6231"/>
      <c r="BK6231"/>
      <c r="BL6231"/>
      <c r="BM6231"/>
      <c r="BN6231"/>
      <c r="BO6231"/>
      <c r="BP6231"/>
      <c r="BQ6231"/>
      <c r="BR6231"/>
      <c r="BS6231"/>
      <c r="BT6231"/>
      <c r="BU6231"/>
      <c r="BV6231"/>
      <c r="BW6231"/>
      <c r="BX6231"/>
      <c r="BY6231"/>
      <c r="BZ6231"/>
      <c r="CA6231"/>
      <c r="CB6231"/>
      <c r="CC6231"/>
      <c r="CD6231"/>
      <c r="CE6231"/>
      <c r="CF6231"/>
      <c r="CG6231"/>
      <c r="CH6231"/>
      <c r="CI6231"/>
      <c r="CJ6231"/>
      <c r="CK6231"/>
      <c r="CL6231"/>
      <c r="CM6231"/>
      <c r="CN6231"/>
      <c r="CO6231"/>
      <c r="CP6231"/>
      <c r="CQ6231"/>
      <c r="CR6231"/>
      <c r="CS6231"/>
      <c r="CT6231"/>
      <c r="CU6231"/>
      <c r="CV6231"/>
    </row>
    <row r="6232" spans="10:100" x14ac:dyDescent="0.25">
      <c r="J6232"/>
      <c r="K6232"/>
      <c r="L6232"/>
      <c r="M6232"/>
      <c r="N6232"/>
      <c r="O6232"/>
      <c r="P6232"/>
      <c r="Q6232"/>
      <c r="R6232"/>
      <c r="S6232"/>
      <c r="T6232"/>
      <c r="U6232"/>
      <c r="V6232"/>
      <c r="W6232"/>
      <c r="X6232"/>
      <c r="Y6232"/>
      <c r="Z6232"/>
      <c r="AA6232"/>
      <c r="AB6232"/>
      <c r="AC6232"/>
      <c r="AD6232"/>
      <c r="AE6232"/>
      <c r="AF6232"/>
      <c r="AG6232"/>
      <c r="AH6232"/>
      <c r="AI6232"/>
      <c r="AJ6232"/>
      <c r="AK6232"/>
      <c r="AL6232"/>
      <c r="AM6232"/>
      <c r="AN6232"/>
      <c r="AO6232"/>
      <c r="AP6232"/>
      <c r="AQ6232"/>
      <c r="AR6232"/>
      <c r="AS6232"/>
      <c r="AT6232"/>
      <c r="AU6232"/>
      <c r="AV6232"/>
      <c r="AW6232"/>
      <c r="AX6232"/>
      <c r="AY6232"/>
      <c r="AZ6232"/>
      <c r="BA6232"/>
      <c r="BB6232"/>
      <c r="BC6232"/>
      <c r="BD6232"/>
      <c r="BE6232"/>
      <c r="BF6232"/>
      <c r="BG6232"/>
      <c r="BH6232"/>
      <c r="BI6232"/>
      <c r="BJ6232"/>
      <c r="BK6232"/>
      <c r="BL6232"/>
      <c r="BM6232"/>
      <c r="BN6232"/>
      <c r="BO6232"/>
      <c r="BP6232"/>
      <c r="BQ6232"/>
      <c r="BR6232"/>
      <c r="BS6232"/>
      <c r="BT6232"/>
      <c r="BU6232"/>
      <c r="BV6232"/>
      <c r="BW6232"/>
      <c r="BX6232"/>
      <c r="BY6232"/>
      <c r="BZ6232"/>
      <c r="CA6232"/>
      <c r="CB6232"/>
      <c r="CC6232"/>
      <c r="CD6232"/>
      <c r="CE6232"/>
      <c r="CF6232"/>
      <c r="CG6232"/>
      <c r="CH6232"/>
      <c r="CI6232"/>
      <c r="CJ6232"/>
      <c r="CK6232"/>
      <c r="CL6232"/>
      <c r="CM6232"/>
      <c r="CN6232"/>
      <c r="CO6232"/>
      <c r="CP6232"/>
      <c r="CQ6232"/>
      <c r="CR6232"/>
      <c r="CS6232"/>
      <c r="CT6232"/>
      <c r="CU6232"/>
      <c r="CV6232"/>
    </row>
    <row r="6233" spans="10:100" x14ac:dyDescent="0.25">
      <c r="J6233"/>
      <c r="K6233"/>
      <c r="L6233"/>
      <c r="M6233"/>
      <c r="N6233"/>
      <c r="O6233"/>
      <c r="P6233"/>
      <c r="Q6233"/>
      <c r="R6233"/>
      <c r="S6233"/>
      <c r="T6233"/>
      <c r="U6233"/>
      <c r="V6233"/>
      <c r="W6233"/>
      <c r="X6233"/>
      <c r="Y6233"/>
      <c r="Z6233"/>
      <c r="AA6233"/>
      <c r="AB6233"/>
      <c r="AC6233"/>
      <c r="AD6233"/>
      <c r="AE6233"/>
      <c r="AF6233"/>
      <c r="AG6233"/>
      <c r="AH6233"/>
      <c r="AI6233"/>
      <c r="AJ6233"/>
      <c r="AK6233"/>
      <c r="AL6233"/>
      <c r="AM6233"/>
      <c r="AN6233"/>
      <c r="AO6233"/>
      <c r="AP6233"/>
      <c r="AQ6233"/>
      <c r="AR6233"/>
      <c r="AS6233"/>
      <c r="AT6233"/>
      <c r="AU6233"/>
      <c r="AV6233"/>
      <c r="AW6233"/>
      <c r="AX6233"/>
      <c r="AY6233"/>
      <c r="AZ6233"/>
      <c r="BA6233"/>
      <c r="BB6233"/>
      <c r="BC6233"/>
      <c r="BD6233"/>
      <c r="BE6233"/>
      <c r="BF6233"/>
      <c r="BG6233"/>
      <c r="BH6233"/>
      <c r="BI6233"/>
      <c r="BJ6233"/>
      <c r="BK6233"/>
      <c r="BL6233"/>
      <c r="BM6233"/>
      <c r="BN6233"/>
      <c r="BO6233"/>
      <c r="BP6233"/>
      <c r="BQ6233"/>
      <c r="BR6233"/>
      <c r="BS6233"/>
      <c r="BT6233"/>
      <c r="BU6233"/>
      <c r="BV6233"/>
      <c r="BW6233"/>
      <c r="BX6233"/>
      <c r="BY6233"/>
      <c r="BZ6233"/>
      <c r="CA6233"/>
      <c r="CB6233"/>
      <c r="CC6233"/>
      <c r="CD6233"/>
      <c r="CE6233"/>
      <c r="CF6233"/>
      <c r="CG6233"/>
      <c r="CH6233"/>
      <c r="CI6233"/>
      <c r="CJ6233"/>
      <c r="CK6233"/>
      <c r="CL6233"/>
      <c r="CM6233"/>
      <c r="CN6233"/>
      <c r="CO6233"/>
      <c r="CP6233"/>
      <c r="CQ6233"/>
      <c r="CR6233"/>
      <c r="CS6233"/>
      <c r="CT6233"/>
      <c r="CU6233"/>
      <c r="CV6233"/>
    </row>
    <row r="6234" spans="10:100" x14ac:dyDescent="0.25">
      <c r="J6234"/>
      <c r="K6234"/>
      <c r="L6234"/>
      <c r="M6234"/>
      <c r="N6234"/>
      <c r="O6234"/>
      <c r="P6234"/>
      <c r="Q6234"/>
      <c r="R6234"/>
      <c r="S6234"/>
      <c r="T6234"/>
      <c r="U6234"/>
      <c r="V6234"/>
      <c r="W6234"/>
      <c r="X6234"/>
      <c r="Y6234"/>
      <c r="Z6234"/>
      <c r="AA6234"/>
      <c r="AB6234"/>
      <c r="AC6234"/>
      <c r="AD6234"/>
      <c r="AE6234"/>
      <c r="AF6234"/>
      <c r="AG6234"/>
      <c r="AH6234"/>
      <c r="AI6234"/>
      <c r="AJ6234"/>
      <c r="AK6234"/>
      <c r="AL6234"/>
      <c r="AM6234"/>
      <c r="AN6234"/>
      <c r="AO6234"/>
      <c r="AP6234"/>
      <c r="AQ6234"/>
      <c r="AR6234"/>
      <c r="AS6234"/>
      <c r="AT6234"/>
      <c r="AU6234"/>
      <c r="AV6234"/>
      <c r="AW6234"/>
      <c r="AX6234"/>
      <c r="AY6234"/>
      <c r="AZ6234"/>
      <c r="BA6234"/>
      <c r="BB6234"/>
      <c r="BC6234"/>
      <c r="BD6234"/>
      <c r="BE6234"/>
      <c r="BF6234"/>
      <c r="BG6234"/>
      <c r="BH6234"/>
      <c r="BI6234"/>
      <c r="BJ6234"/>
      <c r="BK6234"/>
      <c r="BL6234"/>
      <c r="BM6234"/>
      <c r="BN6234"/>
      <c r="BO6234"/>
      <c r="BP6234"/>
      <c r="BQ6234"/>
      <c r="BR6234"/>
      <c r="BS6234"/>
      <c r="BT6234"/>
      <c r="BU6234"/>
      <c r="BV6234"/>
      <c r="BW6234"/>
      <c r="BX6234"/>
      <c r="BY6234"/>
      <c r="BZ6234"/>
      <c r="CA6234"/>
      <c r="CB6234"/>
      <c r="CC6234"/>
      <c r="CD6234"/>
      <c r="CE6234"/>
      <c r="CF6234"/>
      <c r="CG6234"/>
      <c r="CH6234"/>
      <c r="CI6234"/>
      <c r="CJ6234"/>
      <c r="CK6234"/>
      <c r="CL6234"/>
      <c r="CM6234"/>
      <c r="CN6234"/>
      <c r="CO6234"/>
      <c r="CP6234"/>
      <c r="CQ6234"/>
      <c r="CR6234"/>
      <c r="CS6234"/>
      <c r="CT6234"/>
      <c r="CU6234"/>
      <c r="CV6234"/>
    </row>
    <row r="6235" spans="10:100" x14ac:dyDescent="0.25">
      <c r="J6235"/>
      <c r="K6235"/>
      <c r="L6235"/>
      <c r="M6235"/>
      <c r="N6235"/>
      <c r="O6235"/>
      <c r="P6235"/>
      <c r="Q6235"/>
      <c r="R6235"/>
      <c r="S6235"/>
      <c r="T6235"/>
      <c r="U6235"/>
      <c r="V6235"/>
      <c r="W6235"/>
      <c r="X6235"/>
      <c r="Y6235"/>
      <c r="Z6235"/>
      <c r="AA6235"/>
      <c r="AB6235"/>
      <c r="AC6235"/>
      <c r="AD6235"/>
      <c r="AE6235"/>
      <c r="AF6235"/>
      <c r="AG6235"/>
      <c r="AH6235"/>
      <c r="AI6235"/>
      <c r="AJ6235"/>
      <c r="AK6235"/>
      <c r="AL6235"/>
      <c r="AM6235"/>
      <c r="AN6235"/>
      <c r="AO6235"/>
      <c r="AP6235"/>
      <c r="AQ6235"/>
      <c r="AR6235"/>
      <c r="AS6235"/>
      <c r="AT6235"/>
      <c r="AU6235"/>
      <c r="AV6235"/>
      <c r="AW6235"/>
      <c r="AX6235"/>
      <c r="AY6235"/>
      <c r="AZ6235"/>
      <c r="BA6235"/>
      <c r="BB6235"/>
      <c r="BC6235"/>
      <c r="BD6235"/>
      <c r="BE6235"/>
      <c r="BF6235"/>
      <c r="BG6235"/>
      <c r="BH6235"/>
      <c r="BI6235"/>
      <c r="BJ6235"/>
      <c r="BK6235"/>
      <c r="BL6235"/>
      <c r="BM6235"/>
      <c r="BN6235"/>
      <c r="BO6235"/>
      <c r="BP6235"/>
      <c r="BQ6235"/>
      <c r="BR6235"/>
      <c r="BS6235"/>
      <c r="BT6235"/>
      <c r="BU6235"/>
      <c r="BV6235"/>
      <c r="BW6235"/>
      <c r="BX6235"/>
      <c r="BY6235"/>
      <c r="BZ6235"/>
      <c r="CA6235"/>
      <c r="CB6235"/>
      <c r="CC6235"/>
      <c r="CD6235"/>
      <c r="CE6235"/>
      <c r="CF6235"/>
      <c r="CG6235"/>
      <c r="CH6235"/>
      <c r="CI6235"/>
      <c r="CJ6235"/>
      <c r="CK6235"/>
      <c r="CL6235"/>
      <c r="CM6235"/>
      <c r="CN6235"/>
      <c r="CO6235"/>
      <c r="CP6235"/>
      <c r="CQ6235"/>
      <c r="CR6235"/>
      <c r="CS6235"/>
      <c r="CT6235"/>
      <c r="CU6235"/>
      <c r="CV6235"/>
    </row>
    <row r="6236" spans="10:100" x14ac:dyDescent="0.25">
      <c r="J6236"/>
      <c r="K6236"/>
      <c r="L6236"/>
      <c r="M6236"/>
      <c r="N6236"/>
      <c r="O6236"/>
      <c r="P6236"/>
      <c r="Q6236"/>
      <c r="R6236"/>
      <c r="S6236"/>
      <c r="T6236"/>
      <c r="U6236"/>
      <c r="V6236"/>
      <c r="W6236"/>
      <c r="X6236"/>
      <c r="Y6236"/>
      <c r="Z6236"/>
      <c r="AA6236"/>
      <c r="AB6236"/>
      <c r="AC6236"/>
      <c r="AD6236"/>
      <c r="AE6236"/>
      <c r="AF6236"/>
      <c r="AG6236"/>
      <c r="AH6236"/>
      <c r="AI6236"/>
      <c r="AJ6236"/>
      <c r="AK6236"/>
      <c r="AL6236"/>
      <c r="AM6236"/>
      <c r="AN6236"/>
      <c r="AO6236"/>
      <c r="AP6236"/>
      <c r="AQ6236"/>
      <c r="AR6236"/>
      <c r="AS6236"/>
      <c r="AT6236"/>
      <c r="AU6236"/>
      <c r="AV6236"/>
      <c r="AW6236"/>
      <c r="AX6236"/>
      <c r="AY6236"/>
      <c r="AZ6236"/>
      <c r="BA6236"/>
      <c r="BB6236"/>
      <c r="BC6236"/>
      <c r="BD6236"/>
      <c r="BE6236"/>
      <c r="BF6236"/>
      <c r="BG6236"/>
      <c r="BH6236"/>
      <c r="BI6236"/>
      <c r="BJ6236"/>
      <c r="BK6236"/>
      <c r="BL6236"/>
      <c r="BM6236"/>
      <c r="BN6236"/>
      <c r="BO6236"/>
      <c r="BP6236"/>
      <c r="BQ6236"/>
      <c r="BR6236"/>
      <c r="BS6236"/>
      <c r="BT6236"/>
      <c r="BU6236"/>
      <c r="BV6236"/>
      <c r="BW6236"/>
      <c r="BX6236"/>
      <c r="BY6236"/>
      <c r="BZ6236"/>
      <c r="CA6236"/>
      <c r="CB6236"/>
      <c r="CC6236"/>
      <c r="CD6236"/>
      <c r="CE6236"/>
      <c r="CF6236"/>
      <c r="CG6236"/>
      <c r="CH6236"/>
      <c r="CI6236"/>
      <c r="CJ6236"/>
      <c r="CK6236"/>
      <c r="CL6236"/>
      <c r="CM6236"/>
      <c r="CN6236"/>
      <c r="CO6236"/>
      <c r="CP6236"/>
      <c r="CQ6236"/>
      <c r="CR6236"/>
      <c r="CS6236"/>
      <c r="CT6236"/>
      <c r="CU6236"/>
      <c r="CV6236"/>
    </row>
    <row r="6237" spans="10:100" x14ac:dyDescent="0.25">
      <c r="J6237"/>
      <c r="K6237"/>
      <c r="L6237"/>
      <c r="M6237"/>
      <c r="N6237"/>
      <c r="O6237"/>
      <c r="P6237"/>
      <c r="Q6237"/>
      <c r="R6237"/>
      <c r="S6237"/>
      <c r="T6237"/>
      <c r="U6237"/>
      <c r="V6237"/>
      <c r="W6237"/>
      <c r="X6237"/>
      <c r="Y6237"/>
      <c r="Z6237"/>
      <c r="AA6237"/>
      <c r="AB6237"/>
      <c r="AC6237"/>
      <c r="AD6237"/>
      <c r="AE6237"/>
      <c r="AF6237"/>
      <c r="AG6237"/>
      <c r="AH6237"/>
      <c r="AI6237"/>
      <c r="AJ6237"/>
      <c r="AK6237"/>
      <c r="AL6237"/>
      <c r="AM6237"/>
      <c r="AN6237"/>
      <c r="AO6237"/>
      <c r="AP6237"/>
      <c r="AQ6237"/>
      <c r="AR6237"/>
      <c r="AS6237"/>
      <c r="AT6237"/>
      <c r="AU6237"/>
      <c r="AV6237"/>
      <c r="AW6237"/>
      <c r="AX6237"/>
      <c r="AY6237"/>
      <c r="AZ6237"/>
      <c r="BA6237"/>
      <c r="BB6237"/>
      <c r="BC6237"/>
      <c r="BD6237"/>
      <c r="BE6237"/>
      <c r="BF6237"/>
      <c r="BG6237"/>
      <c r="BH6237"/>
      <c r="BI6237"/>
      <c r="BJ6237"/>
      <c r="BK6237"/>
      <c r="BL6237"/>
      <c r="BM6237"/>
      <c r="BN6237"/>
      <c r="BO6237"/>
      <c r="BP6237"/>
      <c r="BQ6237"/>
      <c r="BR6237"/>
      <c r="BS6237"/>
      <c r="BT6237"/>
      <c r="BU6237"/>
      <c r="BV6237"/>
      <c r="BW6237"/>
      <c r="BX6237"/>
      <c r="BY6237"/>
      <c r="BZ6237"/>
      <c r="CA6237"/>
      <c r="CB6237"/>
      <c r="CC6237"/>
      <c r="CD6237"/>
      <c r="CE6237"/>
      <c r="CF6237"/>
      <c r="CG6237"/>
      <c r="CH6237"/>
      <c r="CI6237"/>
      <c r="CJ6237"/>
      <c r="CK6237"/>
      <c r="CL6237"/>
      <c r="CM6237"/>
      <c r="CN6237"/>
      <c r="CO6237"/>
      <c r="CP6237"/>
      <c r="CQ6237"/>
      <c r="CR6237"/>
      <c r="CS6237"/>
      <c r="CT6237"/>
      <c r="CU6237"/>
      <c r="CV6237"/>
    </row>
    <row r="6238" spans="10:100" x14ac:dyDescent="0.25">
      <c r="J6238"/>
      <c r="K6238"/>
      <c r="L6238"/>
      <c r="M6238"/>
      <c r="N6238"/>
      <c r="O6238"/>
      <c r="P6238"/>
      <c r="Q6238"/>
      <c r="R6238"/>
      <c r="S6238"/>
      <c r="T6238"/>
      <c r="U6238"/>
      <c r="V6238"/>
      <c r="W6238"/>
      <c r="X6238"/>
      <c r="Y6238"/>
      <c r="Z6238"/>
      <c r="AA6238"/>
      <c r="AB6238"/>
      <c r="AC6238"/>
      <c r="AD6238"/>
      <c r="AE6238"/>
      <c r="AF6238"/>
      <c r="AG6238"/>
      <c r="AH6238"/>
      <c r="AI6238"/>
      <c r="AJ6238"/>
      <c r="AK6238"/>
      <c r="AL6238"/>
      <c r="AM6238"/>
      <c r="AN6238"/>
      <c r="AO6238"/>
      <c r="AP6238"/>
      <c r="AQ6238"/>
      <c r="AR6238"/>
      <c r="AS6238"/>
      <c r="AT6238"/>
      <c r="AU6238"/>
      <c r="AV6238"/>
      <c r="AW6238"/>
      <c r="AX6238"/>
      <c r="AY6238"/>
      <c r="AZ6238"/>
      <c r="BA6238"/>
      <c r="BB6238"/>
      <c r="BC6238"/>
      <c r="BD6238"/>
      <c r="BE6238"/>
      <c r="BF6238"/>
      <c r="BG6238"/>
      <c r="BH6238"/>
      <c r="BI6238"/>
      <c r="BJ6238"/>
      <c r="BK6238"/>
      <c r="BL6238"/>
      <c r="BM6238"/>
      <c r="BN6238"/>
      <c r="BO6238"/>
      <c r="BP6238"/>
      <c r="BQ6238"/>
      <c r="BR6238"/>
      <c r="BS6238"/>
      <c r="BT6238"/>
      <c r="BU6238"/>
      <c r="BV6238"/>
      <c r="BW6238"/>
      <c r="BX6238"/>
      <c r="BY6238"/>
      <c r="BZ6238"/>
      <c r="CA6238"/>
      <c r="CB6238"/>
      <c r="CC6238"/>
      <c r="CD6238"/>
      <c r="CE6238"/>
      <c r="CF6238"/>
      <c r="CG6238"/>
      <c r="CH6238"/>
      <c r="CI6238"/>
      <c r="CJ6238"/>
      <c r="CK6238"/>
      <c r="CL6238"/>
      <c r="CM6238"/>
      <c r="CN6238"/>
      <c r="CO6238"/>
      <c r="CP6238"/>
      <c r="CQ6238"/>
      <c r="CR6238"/>
      <c r="CS6238"/>
      <c r="CT6238"/>
      <c r="CU6238"/>
      <c r="CV6238"/>
    </row>
    <row r="6239" spans="10:100" x14ac:dyDescent="0.25">
      <c r="J6239"/>
      <c r="K6239"/>
      <c r="L6239"/>
      <c r="M6239"/>
      <c r="N6239"/>
      <c r="O6239"/>
      <c r="P6239"/>
      <c r="Q6239"/>
      <c r="R6239"/>
      <c r="S6239"/>
      <c r="T6239"/>
      <c r="U6239"/>
      <c r="V6239"/>
      <c r="W6239"/>
      <c r="X6239"/>
      <c r="Y6239"/>
      <c r="Z6239"/>
      <c r="AA6239"/>
      <c r="AB6239"/>
      <c r="AC6239"/>
      <c r="AD6239"/>
      <c r="AE6239"/>
      <c r="AF6239"/>
      <c r="AG6239"/>
      <c r="AH6239"/>
      <c r="AI6239"/>
      <c r="AJ6239"/>
      <c r="AK6239"/>
      <c r="AL6239"/>
      <c r="AM6239"/>
      <c r="AN6239"/>
      <c r="AO6239"/>
      <c r="AP6239"/>
      <c r="AQ6239"/>
      <c r="AR6239"/>
      <c r="AS6239"/>
      <c r="AT6239"/>
      <c r="AU6239"/>
      <c r="AV6239"/>
      <c r="AW6239"/>
      <c r="AX6239"/>
      <c r="AY6239"/>
      <c r="AZ6239"/>
      <c r="BA6239"/>
      <c r="BB6239"/>
      <c r="BC6239"/>
      <c r="BD6239"/>
      <c r="BE6239"/>
      <c r="BF6239"/>
      <c r="BG6239"/>
      <c r="BH6239"/>
      <c r="BI6239"/>
      <c r="BJ6239"/>
      <c r="BK6239"/>
      <c r="BL6239"/>
      <c r="BM6239"/>
      <c r="BN6239"/>
      <c r="BO6239"/>
      <c r="BP6239"/>
      <c r="BQ6239"/>
      <c r="BR6239"/>
      <c r="BS6239"/>
      <c r="BT6239"/>
      <c r="BU6239"/>
      <c r="BV6239"/>
      <c r="BW6239"/>
      <c r="BX6239"/>
      <c r="BY6239"/>
      <c r="BZ6239"/>
      <c r="CA6239"/>
      <c r="CB6239"/>
      <c r="CC6239"/>
      <c r="CD6239"/>
      <c r="CE6239"/>
      <c r="CF6239"/>
      <c r="CG6239"/>
      <c r="CH6239"/>
      <c r="CI6239"/>
      <c r="CJ6239"/>
      <c r="CK6239"/>
      <c r="CL6239"/>
      <c r="CM6239"/>
      <c r="CN6239"/>
      <c r="CO6239"/>
      <c r="CP6239"/>
      <c r="CQ6239"/>
      <c r="CR6239"/>
      <c r="CS6239"/>
      <c r="CT6239"/>
      <c r="CU6239"/>
      <c r="CV6239"/>
    </row>
    <row r="6240" spans="10:100" x14ac:dyDescent="0.25">
      <c r="J6240"/>
      <c r="K6240"/>
      <c r="L6240"/>
      <c r="M6240"/>
      <c r="N6240"/>
      <c r="O6240"/>
      <c r="P6240"/>
      <c r="Q6240"/>
      <c r="R6240"/>
      <c r="S6240"/>
      <c r="T6240"/>
      <c r="U6240"/>
      <c r="V6240"/>
      <c r="W6240"/>
      <c r="X6240"/>
      <c r="Y6240"/>
      <c r="Z6240"/>
      <c r="AA6240"/>
      <c r="AB6240"/>
      <c r="AC6240"/>
      <c r="AD6240"/>
      <c r="AE6240"/>
      <c r="AF6240"/>
      <c r="AG6240"/>
      <c r="AH6240"/>
      <c r="AI6240"/>
      <c r="AJ6240"/>
      <c r="AK6240"/>
      <c r="AL6240"/>
      <c r="AM6240"/>
      <c r="AN6240"/>
      <c r="AO6240"/>
      <c r="AP6240"/>
      <c r="AQ6240"/>
      <c r="AR6240"/>
      <c r="AS6240"/>
      <c r="AT6240"/>
      <c r="AU6240"/>
      <c r="AV6240"/>
      <c r="AW6240"/>
      <c r="AX6240"/>
      <c r="AY6240"/>
      <c r="AZ6240"/>
      <c r="BA6240"/>
      <c r="BB6240"/>
      <c r="BC6240"/>
      <c r="BD6240"/>
      <c r="BE6240"/>
      <c r="BF6240"/>
      <c r="BG6240"/>
      <c r="BH6240"/>
      <c r="BI6240"/>
      <c r="BJ6240"/>
      <c r="BK6240"/>
      <c r="BL6240"/>
      <c r="BM6240"/>
      <c r="BN6240"/>
      <c r="BO6240"/>
      <c r="BP6240"/>
      <c r="BQ6240"/>
      <c r="BR6240"/>
      <c r="BS6240"/>
      <c r="BT6240"/>
      <c r="BU6240"/>
      <c r="BV6240"/>
      <c r="BW6240"/>
      <c r="BX6240"/>
      <c r="BY6240"/>
      <c r="BZ6240"/>
      <c r="CA6240"/>
      <c r="CB6240"/>
      <c r="CC6240"/>
      <c r="CD6240"/>
      <c r="CE6240"/>
      <c r="CF6240"/>
      <c r="CG6240"/>
      <c r="CH6240"/>
      <c r="CI6240"/>
      <c r="CJ6240"/>
      <c r="CK6240"/>
      <c r="CL6240"/>
      <c r="CM6240"/>
      <c r="CN6240"/>
      <c r="CO6240"/>
      <c r="CP6240"/>
      <c r="CQ6240"/>
      <c r="CR6240"/>
      <c r="CS6240"/>
      <c r="CT6240"/>
      <c r="CU6240"/>
      <c r="CV6240"/>
    </row>
    <row r="6241" spans="10:100" x14ac:dyDescent="0.25">
      <c r="J6241"/>
      <c r="K6241"/>
      <c r="L6241"/>
      <c r="M6241"/>
      <c r="N6241"/>
      <c r="O6241"/>
      <c r="P6241"/>
      <c r="Q6241"/>
      <c r="R6241"/>
      <c r="S6241"/>
      <c r="T6241"/>
      <c r="U6241"/>
      <c r="V6241"/>
      <c r="W6241"/>
      <c r="X6241"/>
      <c r="Y6241"/>
      <c r="Z6241"/>
      <c r="AA6241"/>
      <c r="AB6241"/>
      <c r="AC6241"/>
      <c r="AD6241"/>
      <c r="AE6241"/>
      <c r="AF6241"/>
      <c r="AG6241"/>
      <c r="AH6241"/>
      <c r="AI6241"/>
      <c r="AJ6241"/>
      <c r="AK6241"/>
      <c r="AL6241"/>
      <c r="AM6241"/>
      <c r="AN6241"/>
      <c r="AO6241"/>
      <c r="AP6241"/>
      <c r="AQ6241"/>
      <c r="AR6241"/>
      <c r="AS6241"/>
      <c r="AT6241"/>
      <c r="AU6241"/>
      <c r="AV6241"/>
      <c r="AW6241"/>
      <c r="AX6241"/>
      <c r="AY6241"/>
      <c r="AZ6241"/>
      <c r="BA6241"/>
      <c r="BB6241"/>
      <c r="BC6241"/>
      <c r="BD6241"/>
      <c r="BE6241"/>
      <c r="BF6241"/>
      <c r="BG6241"/>
      <c r="BH6241"/>
      <c r="BI6241"/>
      <c r="BJ6241"/>
      <c r="BK6241"/>
      <c r="BL6241"/>
      <c r="BM6241"/>
      <c r="BN6241"/>
      <c r="BO6241"/>
      <c r="BP6241"/>
      <c r="BQ6241"/>
      <c r="BR6241"/>
      <c r="BS6241"/>
      <c r="BT6241"/>
      <c r="BU6241"/>
      <c r="BV6241"/>
      <c r="BW6241"/>
      <c r="BX6241"/>
      <c r="BY6241"/>
      <c r="BZ6241"/>
      <c r="CA6241"/>
      <c r="CB6241"/>
      <c r="CC6241"/>
      <c r="CD6241"/>
      <c r="CE6241"/>
      <c r="CF6241"/>
      <c r="CG6241"/>
      <c r="CH6241"/>
      <c r="CI6241"/>
      <c r="CJ6241"/>
      <c r="CK6241"/>
      <c r="CL6241"/>
      <c r="CM6241"/>
      <c r="CN6241"/>
      <c r="CO6241"/>
      <c r="CP6241"/>
      <c r="CQ6241"/>
      <c r="CR6241"/>
      <c r="CS6241"/>
      <c r="CT6241"/>
      <c r="CU6241"/>
      <c r="CV6241"/>
    </row>
    <row r="6242" spans="10:100" x14ac:dyDescent="0.25">
      <c r="J6242"/>
      <c r="K6242"/>
      <c r="L6242"/>
      <c r="M6242"/>
      <c r="N6242"/>
      <c r="O6242"/>
      <c r="P6242"/>
      <c r="Q6242"/>
      <c r="R6242"/>
      <c r="S6242"/>
      <c r="T6242"/>
      <c r="U6242"/>
      <c r="V6242"/>
      <c r="W6242"/>
      <c r="X6242"/>
      <c r="Y6242"/>
      <c r="Z6242"/>
      <c r="AA6242"/>
      <c r="AB6242"/>
      <c r="AC6242"/>
      <c r="AD6242"/>
      <c r="AE6242"/>
      <c r="AF6242"/>
      <c r="AG6242"/>
      <c r="AH6242"/>
      <c r="AI6242"/>
      <c r="AJ6242"/>
      <c r="AK6242"/>
      <c r="AL6242"/>
      <c r="AM6242"/>
      <c r="AN6242"/>
      <c r="AO6242"/>
      <c r="AP6242"/>
      <c r="AQ6242"/>
      <c r="AR6242"/>
      <c r="AS6242"/>
      <c r="AT6242"/>
      <c r="AU6242"/>
      <c r="AV6242"/>
      <c r="AW6242"/>
      <c r="AX6242"/>
      <c r="AY6242"/>
      <c r="AZ6242"/>
      <c r="BA6242"/>
      <c r="BB6242"/>
      <c r="BC6242"/>
      <c r="BD6242"/>
      <c r="BE6242"/>
      <c r="BF6242"/>
      <c r="BG6242"/>
      <c r="BH6242"/>
      <c r="BI6242"/>
      <c r="BJ6242"/>
      <c r="BK6242"/>
      <c r="BL6242"/>
      <c r="BM6242"/>
      <c r="BN6242"/>
      <c r="BO6242"/>
      <c r="BP6242"/>
      <c r="BQ6242"/>
      <c r="BR6242"/>
      <c r="BS6242"/>
      <c r="BT6242"/>
      <c r="BU6242"/>
      <c r="BV6242"/>
      <c r="BW6242"/>
      <c r="BX6242"/>
      <c r="BY6242"/>
      <c r="BZ6242"/>
      <c r="CA6242"/>
      <c r="CB6242"/>
      <c r="CC6242"/>
      <c r="CD6242"/>
      <c r="CE6242"/>
      <c r="CF6242"/>
      <c r="CG6242"/>
      <c r="CH6242"/>
      <c r="CI6242"/>
      <c r="CJ6242"/>
      <c r="CK6242"/>
      <c r="CL6242"/>
      <c r="CM6242"/>
      <c r="CN6242"/>
      <c r="CO6242"/>
      <c r="CP6242"/>
      <c r="CQ6242"/>
      <c r="CR6242"/>
      <c r="CS6242"/>
      <c r="CT6242"/>
      <c r="CU6242"/>
      <c r="CV6242"/>
    </row>
    <row r="6243" spans="10:100" x14ac:dyDescent="0.25">
      <c r="J6243"/>
      <c r="K6243"/>
      <c r="L6243"/>
      <c r="M6243"/>
      <c r="N6243"/>
      <c r="O6243"/>
      <c r="P6243"/>
      <c r="Q6243"/>
      <c r="R6243"/>
      <c r="S6243"/>
      <c r="T6243"/>
      <c r="U6243"/>
      <c r="V6243"/>
      <c r="W6243"/>
      <c r="X6243"/>
      <c r="Y6243"/>
      <c r="Z6243"/>
      <c r="AA6243"/>
      <c r="AB6243"/>
      <c r="AC6243"/>
      <c r="AD6243"/>
      <c r="AE6243"/>
      <c r="AF6243"/>
      <c r="AG6243"/>
      <c r="AH6243"/>
      <c r="AI6243"/>
      <c r="AJ6243"/>
      <c r="AK6243"/>
      <c r="AL6243"/>
      <c r="AM6243"/>
      <c r="AN6243"/>
      <c r="AO6243"/>
      <c r="AP6243"/>
      <c r="AQ6243"/>
      <c r="AR6243"/>
      <c r="AS6243"/>
      <c r="AT6243"/>
      <c r="AU6243"/>
      <c r="AV6243"/>
      <c r="AW6243"/>
      <c r="AX6243"/>
      <c r="AY6243"/>
      <c r="AZ6243"/>
      <c r="BA6243"/>
      <c r="BB6243"/>
      <c r="BC6243"/>
      <c r="BD6243"/>
      <c r="BE6243"/>
      <c r="BF6243"/>
      <c r="BG6243"/>
      <c r="BH6243"/>
      <c r="BI6243"/>
      <c r="BJ6243"/>
      <c r="BK6243"/>
      <c r="BL6243"/>
      <c r="BM6243"/>
      <c r="BN6243"/>
      <c r="BO6243"/>
      <c r="BP6243"/>
      <c r="BQ6243"/>
      <c r="BR6243"/>
      <c r="BS6243"/>
      <c r="BT6243"/>
      <c r="BU6243"/>
      <c r="BV6243"/>
      <c r="BW6243"/>
      <c r="BX6243"/>
      <c r="BY6243"/>
      <c r="BZ6243"/>
      <c r="CA6243"/>
      <c r="CB6243"/>
      <c r="CC6243"/>
      <c r="CD6243"/>
      <c r="CE6243"/>
      <c r="CF6243"/>
      <c r="CG6243"/>
      <c r="CH6243"/>
      <c r="CI6243"/>
      <c r="CJ6243"/>
      <c r="CK6243"/>
      <c r="CL6243"/>
      <c r="CM6243"/>
      <c r="CN6243"/>
      <c r="CO6243"/>
      <c r="CP6243"/>
      <c r="CQ6243"/>
      <c r="CR6243"/>
      <c r="CS6243"/>
      <c r="CT6243"/>
      <c r="CU6243"/>
      <c r="CV6243"/>
    </row>
    <row r="6244" spans="10:100" x14ac:dyDescent="0.25">
      <c r="J6244"/>
      <c r="K6244"/>
      <c r="L6244"/>
      <c r="M6244"/>
      <c r="N6244"/>
      <c r="O6244"/>
      <c r="P6244"/>
      <c r="Q6244"/>
      <c r="R6244"/>
      <c r="S6244"/>
      <c r="T6244"/>
      <c r="U6244"/>
      <c r="V6244"/>
      <c r="W6244"/>
      <c r="X6244"/>
      <c r="Y6244"/>
      <c r="Z6244"/>
      <c r="AA6244"/>
      <c r="AB6244"/>
      <c r="AC6244"/>
      <c r="AD6244"/>
      <c r="AE6244"/>
      <c r="AF6244"/>
      <c r="AG6244"/>
      <c r="AH6244"/>
      <c r="AI6244"/>
      <c r="AJ6244"/>
      <c r="AK6244"/>
      <c r="AL6244"/>
      <c r="AM6244"/>
      <c r="AN6244"/>
      <c r="AO6244"/>
      <c r="AP6244"/>
      <c r="AQ6244"/>
      <c r="AR6244"/>
      <c r="AS6244"/>
      <c r="AT6244"/>
      <c r="AU6244"/>
      <c r="AV6244"/>
      <c r="AW6244"/>
      <c r="AX6244"/>
      <c r="AY6244"/>
      <c r="AZ6244"/>
      <c r="BA6244"/>
      <c r="BB6244"/>
      <c r="BC6244"/>
      <c r="BD6244"/>
      <c r="BE6244"/>
      <c r="BF6244"/>
      <c r="BG6244"/>
      <c r="BH6244"/>
      <c r="BI6244"/>
      <c r="BJ6244"/>
      <c r="BK6244"/>
      <c r="BL6244"/>
      <c r="BM6244"/>
      <c r="BN6244"/>
      <c r="BO6244"/>
      <c r="BP6244"/>
      <c r="BQ6244"/>
      <c r="BR6244"/>
      <c r="BS6244"/>
      <c r="BT6244"/>
      <c r="BU6244"/>
      <c r="BV6244"/>
      <c r="BW6244"/>
      <c r="BX6244"/>
      <c r="BY6244"/>
      <c r="BZ6244"/>
      <c r="CA6244"/>
      <c r="CB6244"/>
      <c r="CC6244"/>
      <c r="CD6244"/>
      <c r="CE6244"/>
      <c r="CF6244"/>
      <c r="CG6244"/>
      <c r="CH6244"/>
      <c r="CI6244"/>
      <c r="CJ6244"/>
      <c r="CK6244"/>
      <c r="CL6244"/>
      <c r="CM6244"/>
      <c r="CN6244"/>
      <c r="CO6244"/>
      <c r="CP6244"/>
      <c r="CQ6244"/>
      <c r="CR6244"/>
      <c r="CS6244"/>
      <c r="CT6244"/>
      <c r="CU6244"/>
      <c r="CV6244"/>
    </row>
    <row r="6245" spans="10:100" x14ac:dyDescent="0.25">
      <c r="J6245"/>
      <c r="K6245"/>
      <c r="L6245"/>
      <c r="M6245"/>
      <c r="N6245"/>
      <c r="O6245"/>
      <c r="P6245"/>
      <c r="Q6245"/>
      <c r="R6245"/>
      <c r="S6245"/>
      <c r="T6245"/>
      <c r="U6245"/>
      <c r="V6245"/>
      <c r="W6245"/>
      <c r="X6245"/>
      <c r="Y6245"/>
      <c r="Z6245"/>
      <c r="AA6245"/>
      <c r="AB6245"/>
      <c r="AC6245"/>
      <c r="AD6245"/>
      <c r="AE6245"/>
      <c r="AF6245"/>
      <c r="AG6245"/>
      <c r="AH6245"/>
      <c r="AI6245"/>
      <c r="AJ6245"/>
      <c r="AK6245"/>
      <c r="AL6245"/>
      <c r="AM6245"/>
      <c r="AN6245"/>
      <c r="AO6245"/>
      <c r="AP6245"/>
      <c r="AQ6245"/>
      <c r="AR6245"/>
      <c r="AS6245"/>
      <c r="AT6245"/>
      <c r="AU6245"/>
      <c r="AV6245"/>
      <c r="AW6245"/>
      <c r="AX6245"/>
      <c r="AY6245"/>
      <c r="AZ6245"/>
      <c r="BA6245"/>
      <c r="BB6245"/>
      <c r="BC6245"/>
      <c r="BD6245"/>
      <c r="BE6245"/>
      <c r="BF6245"/>
      <c r="BG6245"/>
      <c r="BH6245"/>
      <c r="BI6245"/>
      <c r="BJ6245"/>
      <c r="BK6245"/>
      <c r="BL6245"/>
      <c r="BM6245"/>
      <c r="BN6245"/>
      <c r="BO6245"/>
      <c r="BP6245"/>
      <c r="BQ6245"/>
      <c r="BR6245"/>
      <c r="BS6245"/>
      <c r="BT6245"/>
      <c r="BU6245"/>
      <c r="BV6245"/>
      <c r="BW6245"/>
      <c r="BX6245"/>
      <c r="BY6245"/>
      <c r="BZ6245"/>
      <c r="CA6245"/>
      <c r="CB6245"/>
      <c r="CC6245"/>
      <c r="CD6245"/>
      <c r="CE6245"/>
      <c r="CF6245"/>
      <c r="CG6245"/>
      <c r="CH6245"/>
      <c r="CI6245"/>
      <c r="CJ6245"/>
      <c r="CK6245"/>
      <c r="CL6245"/>
      <c r="CM6245"/>
      <c r="CN6245"/>
      <c r="CO6245"/>
      <c r="CP6245"/>
      <c r="CQ6245"/>
      <c r="CR6245"/>
      <c r="CS6245"/>
      <c r="CT6245"/>
      <c r="CU6245"/>
      <c r="CV6245"/>
    </row>
    <row r="6246" spans="10:100" x14ac:dyDescent="0.25">
      <c r="J6246"/>
      <c r="K6246"/>
      <c r="L6246"/>
      <c r="M6246"/>
      <c r="N6246"/>
      <c r="O6246"/>
      <c r="P6246"/>
      <c r="Q6246"/>
      <c r="R6246"/>
      <c r="S6246"/>
      <c r="T6246"/>
      <c r="U6246"/>
      <c r="V6246"/>
      <c r="W6246"/>
      <c r="X6246"/>
      <c r="Y6246"/>
      <c r="Z6246"/>
      <c r="AA6246"/>
      <c r="AB6246"/>
      <c r="AC6246"/>
      <c r="AD6246"/>
      <c r="AE6246"/>
      <c r="AF6246"/>
      <c r="AG6246"/>
      <c r="AH6246"/>
      <c r="AI6246"/>
      <c r="AJ6246"/>
      <c r="AK6246"/>
      <c r="AL6246"/>
      <c r="AM6246"/>
      <c r="AN6246"/>
      <c r="AO6246"/>
      <c r="AP6246"/>
      <c r="AQ6246"/>
      <c r="AR6246"/>
      <c r="AS6246"/>
      <c r="AT6246"/>
      <c r="AU6246"/>
      <c r="AV6246"/>
      <c r="AW6246"/>
      <c r="AX6246"/>
      <c r="AY6246"/>
      <c r="AZ6246"/>
      <c r="BA6246"/>
      <c r="BB6246"/>
      <c r="BC6246"/>
      <c r="BD6246"/>
      <c r="BE6246"/>
      <c r="BF6246"/>
      <c r="BG6246"/>
      <c r="BH6246"/>
      <c r="BI6246"/>
      <c r="BJ6246"/>
      <c r="BK6246"/>
      <c r="BL6246"/>
      <c r="BM6246"/>
      <c r="BN6246"/>
      <c r="BO6246"/>
      <c r="BP6246"/>
      <c r="BQ6246"/>
      <c r="BR6246"/>
      <c r="BS6246"/>
      <c r="BT6246"/>
      <c r="BU6246"/>
      <c r="BV6246"/>
      <c r="BW6246"/>
      <c r="BX6246"/>
      <c r="BY6246"/>
      <c r="BZ6246"/>
      <c r="CA6246"/>
      <c r="CB6246"/>
      <c r="CC6246"/>
      <c r="CD6246"/>
      <c r="CE6246"/>
      <c r="CF6246"/>
      <c r="CG6246"/>
      <c r="CH6246"/>
      <c r="CI6246"/>
      <c r="CJ6246"/>
      <c r="CK6246"/>
      <c r="CL6246"/>
      <c r="CM6246"/>
      <c r="CN6246"/>
      <c r="CO6246"/>
      <c r="CP6246"/>
      <c r="CQ6246"/>
      <c r="CR6246"/>
      <c r="CS6246"/>
      <c r="CT6246"/>
      <c r="CU6246"/>
      <c r="CV6246"/>
    </row>
    <row r="6247" spans="10:100" x14ac:dyDescent="0.25">
      <c r="J6247"/>
      <c r="K6247"/>
      <c r="L6247"/>
      <c r="M6247"/>
      <c r="N6247"/>
      <c r="O6247"/>
      <c r="P6247"/>
      <c r="Q6247"/>
      <c r="R6247"/>
      <c r="S6247"/>
      <c r="T6247"/>
      <c r="U6247"/>
      <c r="V6247"/>
      <c r="W6247"/>
      <c r="X6247"/>
      <c r="Y6247"/>
      <c r="Z6247"/>
      <c r="AA6247"/>
      <c r="AB6247"/>
      <c r="AC6247"/>
      <c r="AD6247"/>
      <c r="AE6247"/>
      <c r="AF6247"/>
      <c r="AG6247"/>
      <c r="AH6247"/>
      <c r="AI6247"/>
      <c r="AJ6247"/>
      <c r="AK6247"/>
      <c r="AL6247"/>
      <c r="AM6247"/>
      <c r="AN6247"/>
      <c r="AO6247"/>
      <c r="AP6247"/>
      <c r="AQ6247"/>
      <c r="AR6247"/>
      <c r="AS6247"/>
      <c r="AT6247"/>
      <c r="AU6247"/>
      <c r="AV6247"/>
      <c r="AW6247"/>
      <c r="AX6247"/>
      <c r="AY6247"/>
      <c r="AZ6247"/>
      <c r="BA6247"/>
      <c r="BB6247"/>
      <c r="BC6247"/>
      <c r="BD6247"/>
      <c r="BE6247"/>
      <c r="BF6247"/>
      <c r="BG6247"/>
      <c r="BH6247"/>
      <c r="BI6247"/>
      <c r="BJ6247"/>
      <c r="BK6247"/>
      <c r="BL6247"/>
      <c r="BM6247"/>
      <c r="BN6247"/>
      <c r="BO6247"/>
      <c r="BP6247"/>
      <c r="BQ6247"/>
      <c r="BR6247"/>
      <c r="BS6247"/>
      <c r="BT6247"/>
      <c r="BU6247"/>
      <c r="BV6247"/>
      <c r="BW6247"/>
      <c r="BX6247"/>
      <c r="BY6247"/>
      <c r="BZ6247"/>
      <c r="CA6247"/>
      <c r="CB6247"/>
      <c r="CC6247"/>
      <c r="CD6247"/>
      <c r="CE6247"/>
      <c r="CF6247"/>
      <c r="CG6247"/>
      <c r="CH6247"/>
      <c r="CI6247"/>
      <c r="CJ6247"/>
      <c r="CK6247"/>
      <c r="CL6247"/>
      <c r="CM6247"/>
      <c r="CN6247"/>
      <c r="CO6247"/>
      <c r="CP6247"/>
      <c r="CQ6247"/>
      <c r="CR6247"/>
      <c r="CS6247"/>
      <c r="CT6247"/>
      <c r="CU6247"/>
      <c r="CV6247"/>
    </row>
    <row r="6248" spans="10:100" x14ac:dyDescent="0.25">
      <c r="J6248"/>
      <c r="K6248"/>
      <c r="L6248"/>
      <c r="M6248"/>
      <c r="N6248"/>
      <c r="O6248"/>
      <c r="P6248"/>
      <c r="Q6248"/>
      <c r="R6248"/>
      <c r="S6248"/>
      <c r="T6248"/>
      <c r="U6248"/>
      <c r="V6248"/>
      <c r="W6248"/>
      <c r="X6248"/>
      <c r="Y6248"/>
      <c r="Z6248"/>
      <c r="AA6248"/>
      <c r="AB6248"/>
      <c r="AC6248"/>
      <c r="AD6248"/>
      <c r="AE6248"/>
      <c r="AF6248"/>
      <c r="AG6248"/>
      <c r="AH6248"/>
      <c r="AI6248"/>
      <c r="AJ6248"/>
      <c r="AK6248"/>
      <c r="AL6248"/>
      <c r="AM6248"/>
      <c r="AN6248"/>
      <c r="AO6248"/>
      <c r="AP6248"/>
      <c r="AQ6248"/>
      <c r="AR6248"/>
      <c r="AS6248"/>
      <c r="AT6248"/>
      <c r="AU6248"/>
      <c r="AV6248"/>
      <c r="AW6248"/>
      <c r="AX6248"/>
      <c r="AY6248"/>
      <c r="AZ6248"/>
      <c r="BA6248"/>
      <c r="BB6248"/>
      <c r="BC6248"/>
      <c r="BD6248"/>
      <c r="BE6248"/>
      <c r="BF6248"/>
      <c r="BG6248"/>
      <c r="BH6248"/>
      <c r="BI6248"/>
      <c r="BJ6248"/>
      <c r="BK6248"/>
      <c r="BL6248"/>
      <c r="BM6248"/>
      <c r="BN6248"/>
      <c r="BO6248"/>
      <c r="BP6248"/>
      <c r="BQ6248"/>
      <c r="BR6248"/>
      <c r="BS6248"/>
      <c r="BT6248"/>
      <c r="BU6248"/>
      <c r="BV6248"/>
      <c r="BW6248"/>
      <c r="BX6248"/>
      <c r="BY6248"/>
      <c r="BZ6248"/>
      <c r="CA6248"/>
      <c r="CB6248"/>
      <c r="CC6248"/>
      <c r="CD6248"/>
      <c r="CE6248"/>
      <c r="CF6248"/>
      <c r="CG6248"/>
      <c r="CH6248"/>
      <c r="CI6248"/>
      <c r="CJ6248"/>
      <c r="CK6248"/>
      <c r="CL6248"/>
      <c r="CM6248"/>
      <c r="CN6248"/>
      <c r="CO6248"/>
      <c r="CP6248"/>
      <c r="CQ6248"/>
      <c r="CR6248"/>
      <c r="CS6248"/>
      <c r="CT6248"/>
      <c r="CU6248"/>
      <c r="CV6248"/>
    </row>
    <row r="6249" spans="10:100" x14ac:dyDescent="0.25">
      <c r="J6249"/>
      <c r="K6249"/>
      <c r="L6249"/>
      <c r="M6249"/>
      <c r="N6249"/>
      <c r="O6249"/>
      <c r="P6249"/>
      <c r="Q6249"/>
      <c r="R6249"/>
      <c r="S6249"/>
      <c r="T6249"/>
      <c r="U6249"/>
      <c r="V6249"/>
      <c r="W6249"/>
      <c r="X6249"/>
      <c r="Y6249"/>
      <c r="Z6249"/>
      <c r="AA6249"/>
      <c r="AB6249"/>
      <c r="AC6249"/>
      <c r="AD6249"/>
      <c r="AE6249"/>
      <c r="AF6249"/>
      <c r="AG6249"/>
      <c r="AH6249"/>
      <c r="AI6249"/>
      <c r="AJ6249"/>
      <c r="AK6249"/>
      <c r="AL6249"/>
      <c r="AM6249"/>
      <c r="AN6249"/>
      <c r="AO6249"/>
      <c r="AP6249"/>
      <c r="AQ6249"/>
      <c r="AR6249"/>
      <c r="AS6249"/>
      <c r="AT6249"/>
      <c r="AU6249"/>
      <c r="AV6249"/>
      <c r="AW6249"/>
      <c r="AX6249"/>
      <c r="AY6249"/>
      <c r="AZ6249"/>
      <c r="BA6249"/>
      <c r="BB6249"/>
      <c r="BC6249"/>
      <c r="BD6249"/>
      <c r="BE6249"/>
      <c r="BF6249"/>
      <c r="BG6249"/>
      <c r="BH6249"/>
      <c r="BI6249"/>
      <c r="BJ6249"/>
      <c r="BK6249"/>
      <c r="BL6249"/>
      <c r="BM6249"/>
      <c r="BN6249"/>
      <c r="BO6249"/>
      <c r="BP6249"/>
      <c r="BQ6249"/>
      <c r="BR6249"/>
      <c r="BS6249"/>
      <c r="BT6249"/>
      <c r="BU6249"/>
      <c r="BV6249"/>
      <c r="BW6249"/>
      <c r="BX6249"/>
      <c r="BY6249"/>
      <c r="BZ6249"/>
      <c r="CA6249"/>
      <c r="CB6249"/>
      <c r="CC6249"/>
      <c r="CD6249"/>
      <c r="CE6249"/>
      <c r="CF6249"/>
      <c r="CG6249"/>
      <c r="CH6249"/>
      <c r="CI6249"/>
      <c r="CJ6249"/>
      <c r="CK6249"/>
      <c r="CL6249"/>
      <c r="CM6249"/>
      <c r="CN6249"/>
      <c r="CO6249"/>
      <c r="CP6249"/>
      <c r="CQ6249"/>
      <c r="CR6249"/>
      <c r="CS6249"/>
      <c r="CT6249"/>
      <c r="CU6249"/>
      <c r="CV6249"/>
    </row>
    <row r="6250" spans="10:100" x14ac:dyDescent="0.25">
      <c r="J6250"/>
      <c r="K6250"/>
      <c r="L6250"/>
      <c r="M6250"/>
      <c r="N6250"/>
      <c r="O6250"/>
      <c r="P6250"/>
      <c r="Q6250"/>
      <c r="R6250"/>
      <c r="S6250"/>
      <c r="T6250"/>
      <c r="U6250"/>
      <c r="V6250"/>
      <c r="W6250"/>
      <c r="X6250"/>
      <c r="Y6250"/>
      <c r="Z6250"/>
      <c r="AA6250"/>
      <c r="AB6250"/>
      <c r="AC6250"/>
      <c r="AD6250"/>
      <c r="AE6250"/>
      <c r="AF6250"/>
      <c r="AG6250"/>
      <c r="AH6250"/>
      <c r="AI6250"/>
      <c r="AJ6250"/>
      <c r="AK6250"/>
      <c r="AL6250"/>
      <c r="AM6250"/>
      <c r="AN6250"/>
      <c r="AO6250"/>
      <c r="AP6250"/>
      <c r="AQ6250"/>
      <c r="AR6250"/>
      <c r="AS6250"/>
      <c r="AT6250"/>
      <c r="AU6250"/>
      <c r="AV6250"/>
      <c r="AW6250"/>
      <c r="AX6250"/>
      <c r="AY6250"/>
      <c r="AZ6250"/>
      <c r="BA6250"/>
      <c r="BB6250"/>
      <c r="BC6250"/>
      <c r="BD6250"/>
      <c r="BE6250"/>
      <c r="BF6250"/>
      <c r="BG6250"/>
      <c r="BH6250"/>
      <c r="BI6250"/>
      <c r="BJ6250"/>
      <c r="BK6250"/>
      <c r="BL6250"/>
      <c r="BM6250"/>
      <c r="BN6250"/>
      <c r="BO6250"/>
      <c r="BP6250"/>
      <c r="BQ6250"/>
      <c r="BR6250"/>
      <c r="BS6250"/>
      <c r="BT6250"/>
      <c r="BU6250"/>
      <c r="BV6250"/>
      <c r="BW6250"/>
      <c r="BX6250"/>
      <c r="BY6250"/>
      <c r="BZ6250"/>
      <c r="CA6250"/>
      <c r="CB6250"/>
      <c r="CC6250"/>
      <c r="CD6250"/>
      <c r="CE6250"/>
      <c r="CF6250"/>
      <c r="CG6250"/>
      <c r="CH6250"/>
      <c r="CI6250"/>
      <c r="CJ6250"/>
      <c r="CK6250"/>
      <c r="CL6250"/>
      <c r="CM6250"/>
      <c r="CN6250"/>
      <c r="CO6250"/>
      <c r="CP6250"/>
      <c r="CQ6250"/>
      <c r="CR6250"/>
      <c r="CS6250"/>
      <c r="CT6250"/>
      <c r="CU6250"/>
      <c r="CV6250"/>
    </row>
    <row r="6251" spans="10:100" x14ac:dyDescent="0.25">
      <c r="J6251"/>
      <c r="K6251"/>
      <c r="L6251"/>
      <c r="M6251"/>
      <c r="N6251"/>
      <c r="O6251"/>
      <c r="P6251"/>
      <c r="Q6251"/>
      <c r="R6251"/>
      <c r="S6251"/>
      <c r="T6251"/>
      <c r="U6251"/>
      <c r="V6251"/>
      <c r="W6251"/>
      <c r="X6251"/>
      <c r="Y6251"/>
      <c r="Z6251"/>
      <c r="AA6251"/>
      <c r="AB6251"/>
      <c r="AC6251"/>
      <c r="AD6251"/>
      <c r="AE6251"/>
      <c r="AF6251"/>
      <c r="AG6251"/>
      <c r="AH6251"/>
      <c r="AI6251"/>
      <c r="AJ6251"/>
      <c r="AK6251"/>
      <c r="AL6251"/>
      <c r="AM6251"/>
      <c r="AN6251"/>
      <c r="AO6251"/>
      <c r="AP6251"/>
      <c r="AQ6251"/>
      <c r="AR6251"/>
      <c r="AS6251"/>
      <c r="AT6251"/>
      <c r="AU6251"/>
      <c r="AV6251"/>
      <c r="AW6251"/>
      <c r="AX6251"/>
      <c r="AY6251"/>
      <c r="AZ6251"/>
      <c r="BA6251"/>
      <c r="BB6251"/>
      <c r="BC6251"/>
      <c r="BD6251"/>
      <c r="BE6251"/>
      <c r="BF6251"/>
      <c r="BG6251"/>
      <c r="BH6251"/>
      <c r="BI6251"/>
      <c r="BJ6251"/>
      <c r="BK6251"/>
      <c r="BL6251"/>
      <c r="BM6251"/>
      <c r="BN6251"/>
      <c r="BO6251"/>
      <c r="BP6251"/>
      <c r="BQ6251"/>
      <c r="BR6251"/>
      <c r="BS6251"/>
      <c r="BT6251"/>
      <c r="BU6251"/>
      <c r="BV6251"/>
      <c r="BW6251"/>
      <c r="BX6251"/>
      <c r="BY6251"/>
      <c r="BZ6251"/>
      <c r="CA6251"/>
      <c r="CB6251"/>
      <c r="CC6251"/>
      <c r="CD6251"/>
      <c r="CE6251"/>
      <c r="CF6251"/>
      <c r="CG6251"/>
      <c r="CH6251"/>
      <c r="CI6251"/>
      <c r="CJ6251"/>
      <c r="CK6251"/>
      <c r="CL6251"/>
      <c r="CM6251"/>
      <c r="CN6251"/>
      <c r="CO6251"/>
      <c r="CP6251"/>
      <c r="CQ6251"/>
      <c r="CR6251"/>
      <c r="CS6251"/>
      <c r="CT6251"/>
      <c r="CU6251"/>
      <c r="CV6251"/>
    </row>
    <row r="6252" spans="10:100" x14ac:dyDescent="0.25">
      <c r="J6252"/>
      <c r="K6252"/>
      <c r="L6252"/>
      <c r="M6252"/>
      <c r="N6252"/>
      <c r="O6252"/>
      <c r="P6252"/>
      <c r="Q6252"/>
      <c r="R6252"/>
      <c r="S6252"/>
      <c r="T6252"/>
      <c r="U6252"/>
      <c r="V6252"/>
      <c r="W6252"/>
      <c r="X6252"/>
      <c r="Y6252"/>
      <c r="Z6252"/>
      <c r="AA6252"/>
      <c r="AB6252"/>
      <c r="AC6252"/>
      <c r="AD6252"/>
      <c r="AE6252"/>
      <c r="AF6252"/>
      <c r="AG6252"/>
      <c r="AH6252"/>
      <c r="AI6252"/>
      <c r="AJ6252"/>
      <c r="AK6252"/>
      <c r="AL6252"/>
      <c r="AM6252"/>
      <c r="AN6252"/>
      <c r="AO6252"/>
      <c r="AP6252"/>
      <c r="AQ6252"/>
      <c r="AR6252"/>
      <c r="AS6252"/>
      <c r="AT6252"/>
      <c r="AU6252"/>
      <c r="AV6252"/>
      <c r="AW6252"/>
      <c r="AX6252"/>
      <c r="AY6252"/>
      <c r="AZ6252"/>
      <c r="BA6252"/>
      <c r="BB6252"/>
      <c r="BC6252"/>
      <c r="BD6252"/>
      <c r="BE6252"/>
      <c r="BF6252"/>
      <c r="BG6252"/>
      <c r="BH6252"/>
      <c r="BI6252"/>
      <c r="BJ6252"/>
      <c r="BK6252"/>
      <c r="BL6252"/>
      <c r="BM6252"/>
      <c r="BN6252"/>
      <c r="BO6252"/>
      <c r="BP6252"/>
      <c r="BQ6252"/>
      <c r="BR6252"/>
      <c r="BS6252"/>
      <c r="BT6252"/>
      <c r="BU6252"/>
      <c r="BV6252"/>
      <c r="BW6252"/>
      <c r="BX6252"/>
      <c r="BY6252"/>
      <c r="BZ6252"/>
      <c r="CA6252"/>
      <c r="CB6252"/>
      <c r="CC6252"/>
      <c r="CD6252"/>
      <c r="CE6252"/>
      <c r="CF6252"/>
      <c r="CG6252"/>
      <c r="CH6252"/>
      <c r="CI6252"/>
      <c r="CJ6252"/>
      <c r="CK6252"/>
      <c r="CL6252"/>
      <c r="CM6252"/>
      <c r="CN6252"/>
      <c r="CO6252"/>
      <c r="CP6252"/>
      <c r="CQ6252"/>
      <c r="CR6252"/>
      <c r="CS6252"/>
      <c r="CT6252"/>
      <c r="CU6252"/>
      <c r="CV6252"/>
    </row>
    <row r="6253" spans="10:100" x14ac:dyDescent="0.25">
      <c r="J6253"/>
      <c r="K6253"/>
      <c r="L6253"/>
      <c r="M6253"/>
      <c r="N6253"/>
      <c r="O6253"/>
      <c r="P6253"/>
      <c r="Q6253"/>
      <c r="R6253"/>
      <c r="S6253"/>
      <c r="T6253"/>
      <c r="U6253"/>
      <c r="V6253"/>
      <c r="W6253"/>
      <c r="X6253"/>
      <c r="Y6253"/>
      <c r="Z6253"/>
      <c r="AA6253"/>
      <c r="AB6253"/>
      <c r="AC6253"/>
      <c r="AD6253"/>
      <c r="AE6253"/>
      <c r="AF6253"/>
      <c r="AG6253"/>
      <c r="AH6253"/>
      <c r="AI6253"/>
      <c r="AJ6253"/>
      <c r="AK6253"/>
      <c r="AL6253"/>
      <c r="AM6253"/>
      <c r="AN6253"/>
      <c r="AO6253"/>
      <c r="AP6253"/>
      <c r="AQ6253"/>
      <c r="AR6253"/>
      <c r="AS6253"/>
      <c r="AT6253"/>
      <c r="AU6253"/>
      <c r="AV6253"/>
      <c r="AW6253"/>
      <c r="AX6253"/>
      <c r="AY6253"/>
      <c r="AZ6253"/>
      <c r="BA6253"/>
      <c r="BB6253"/>
      <c r="BC6253"/>
      <c r="BD6253"/>
      <c r="BE6253"/>
      <c r="BF6253"/>
      <c r="BG6253"/>
      <c r="BH6253"/>
      <c r="BI6253"/>
      <c r="BJ6253"/>
      <c r="BK6253"/>
      <c r="BL6253"/>
      <c r="BM6253"/>
      <c r="BN6253"/>
      <c r="BO6253"/>
      <c r="BP6253"/>
      <c r="BQ6253"/>
      <c r="BR6253"/>
      <c r="BS6253"/>
      <c r="BT6253"/>
      <c r="BU6253"/>
      <c r="BV6253"/>
      <c r="BW6253"/>
      <c r="BX6253"/>
      <c r="BY6253"/>
      <c r="BZ6253"/>
      <c r="CA6253"/>
      <c r="CB6253"/>
      <c r="CC6253"/>
      <c r="CD6253"/>
      <c r="CE6253"/>
      <c r="CF6253"/>
      <c r="CG6253"/>
      <c r="CH6253"/>
      <c r="CI6253"/>
      <c r="CJ6253"/>
      <c r="CK6253"/>
      <c r="CL6253"/>
      <c r="CM6253"/>
      <c r="CN6253"/>
      <c r="CO6253"/>
      <c r="CP6253"/>
      <c r="CQ6253"/>
      <c r="CR6253"/>
      <c r="CS6253"/>
      <c r="CT6253"/>
      <c r="CU6253"/>
      <c r="CV6253"/>
    </row>
    <row r="6254" spans="10:100" x14ac:dyDescent="0.25">
      <c r="J6254"/>
      <c r="K6254"/>
      <c r="L6254"/>
      <c r="M6254"/>
      <c r="N6254"/>
      <c r="O6254"/>
      <c r="P6254"/>
      <c r="Q6254"/>
      <c r="R6254"/>
      <c r="S6254"/>
      <c r="T6254"/>
      <c r="U6254"/>
      <c r="V6254"/>
      <c r="W6254"/>
      <c r="X6254"/>
      <c r="Y6254"/>
      <c r="Z6254"/>
      <c r="AA6254"/>
      <c r="AB6254"/>
      <c r="AC6254"/>
      <c r="AD6254"/>
      <c r="AE6254"/>
      <c r="AF6254"/>
      <c r="AG6254"/>
      <c r="AH6254"/>
      <c r="AI6254"/>
      <c r="AJ6254"/>
      <c r="AK6254"/>
      <c r="AL6254"/>
      <c r="AM6254"/>
      <c r="AN6254"/>
      <c r="AO6254"/>
      <c r="AP6254"/>
      <c r="AQ6254"/>
      <c r="AR6254"/>
      <c r="AS6254"/>
      <c r="AT6254"/>
      <c r="AU6254"/>
      <c r="AV6254"/>
      <c r="AW6254"/>
      <c r="AX6254"/>
      <c r="AY6254"/>
      <c r="AZ6254"/>
      <c r="BA6254"/>
      <c r="BB6254"/>
      <c r="BC6254"/>
      <c r="BD6254"/>
      <c r="BE6254"/>
      <c r="BF6254"/>
      <c r="BG6254"/>
      <c r="BH6254"/>
      <c r="BI6254"/>
      <c r="BJ6254"/>
      <c r="BK6254"/>
      <c r="BL6254"/>
      <c r="BM6254"/>
      <c r="BN6254"/>
      <c r="BO6254"/>
      <c r="BP6254"/>
      <c r="BQ6254"/>
      <c r="BR6254"/>
      <c r="BS6254"/>
      <c r="BT6254"/>
      <c r="BU6254"/>
      <c r="BV6254"/>
      <c r="BW6254"/>
      <c r="BX6254"/>
      <c r="BY6254"/>
      <c r="BZ6254"/>
      <c r="CA6254"/>
      <c r="CB6254"/>
      <c r="CC6254"/>
      <c r="CD6254"/>
      <c r="CE6254"/>
      <c r="CF6254"/>
      <c r="CG6254"/>
      <c r="CH6254"/>
      <c r="CI6254"/>
      <c r="CJ6254"/>
      <c r="CK6254"/>
      <c r="CL6254"/>
      <c r="CM6254"/>
      <c r="CN6254"/>
      <c r="CO6254"/>
      <c r="CP6254"/>
      <c r="CQ6254"/>
      <c r="CR6254"/>
      <c r="CS6254"/>
      <c r="CT6254"/>
      <c r="CU6254"/>
      <c r="CV6254"/>
    </row>
    <row r="6255" spans="10:100" x14ac:dyDescent="0.25">
      <c r="J6255"/>
      <c r="K6255"/>
      <c r="L6255"/>
      <c r="M6255"/>
      <c r="N6255"/>
      <c r="O6255"/>
      <c r="P6255"/>
      <c r="Q6255"/>
      <c r="R6255"/>
      <c r="S6255"/>
      <c r="T6255"/>
      <c r="U6255"/>
      <c r="V6255"/>
      <c r="W6255"/>
      <c r="X6255"/>
      <c r="Y6255"/>
      <c r="Z6255"/>
      <c r="AA6255"/>
      <c r="AB6255"/>
      <c r="AC6255"/>
      <c r="AD6255"/>
      <c r="AE6255"/>
      <c r="AF6255"/>
      <c r="AG6255"/>
      <c r="AH6255"/>
      <c r="AI6255"/>
      <c r="AJ6255"/>
      <c r="AK6255"/>
      <c r="AL6255"/>
      <c r="AM6255"/>
      <c r="AN6255"/>
      <c r="AO6255"/>
      <c r="AP6255"/>
      <c r="AQ6255"/>
      <c r="AR6255"/>
      <c r="AS6255"/>
      <c r="AT6255"/>
      <c r="AU6255"/>
      <c r="AV6255"/>
      <c r="AW6255"/>
      <c r="AX6255"/>
      <c r="AY6255"/>
      <c r="AZ6255"/>
      <c r="BA6255"/>
      <c r="BB6255"/>
      <c r="BC6255"/>
      <c r="BD6255"/>
      <c r="BE6255"/>
      <c r="BF6255"/>
      <c r="BG6255"/>
      <c r="BH6255"/>
      <c r="BI6255"/>
      <c r="BJ6255"/>
      <c r="BK6255"/>
      <c r="BL6255"/>
      <c r="BM6255"/>
      <c r="BN6255"/>
      <c r="BO6255"/>
      <c r="BP6255"/>
      <c r="BQ6255"/>
      <c r="BR6255"/>
      <c r="BS6255"/>
      <c r="BT6255"/>
      <c r="BU6255"/>
      <c r="BV6255"/>
      <c r="BW6255"/>
      <c r="BX6255"/>
      <c r="BY6255"/>
      <c r="BZ6255"/>
      <c r="CA6255"/>
      <c r="CB6255"/>
      <c r="CC6255"/>
      <c r="CD6255"/>
      <c r="CE6255"/>
      <c r="CF6255"/>
      <c r="CG6255"/>
      <c r="CH6255"/>
      <c r="CI6255"/>
      <c r="CJ6255"/>
      <c r="CK6255"/>
      <c r="CL6255"/>
      <c r="CM6255"/>
      <c r="CN6255"/>
      <c r="CO6255"/>
      <c r="CP6255"/>
      <c r="CQ6255"/>
      <c r="CR6255"/>
      <c r="CS6255"/>
      <c r="CT6255"/>
      <c r="CU6255"/>
      <c r="CV6255"/>
    </row>
    <row r="6256" spans="10:100" x14ac:dyDescent="0.25">
      <c r="J6256"/>
      <c r="K6256"/>
      <c r="L6256"/>
      <c r="M6256"/>
      <c r="N6256"/>
      <c r="O6256"/>
      <c r="P6256"/>
      <c r="Q6256"/>
      <c r="R6256"/>
      <c r="S6256"/>
      <c r="T6256"/>
      <c r="U6256"/>
      <c r="V6256"/>
      <c r="W6256"/>
      <c r="X6256"/>
      <c r="Y6256"/>
      <c r="Z6256"/>
      <c r="AA6256"/>
      <c r="AB6256"/>
      <c r="AC6256"/>
      <c r="AD6256"/>
      <c r="AE6256"/>
      <c r="AF6256"/>
      <c r="AG6256"/>
      <c r="AH6256"/>
      <c r="AI6256"/>
      <c r="AJ6256"/>
      <c r="AK6256"/>
      <c r="AL6256"/>
      <c r="AM6256"/>
      <c r="AN6256"/>
      <c r="AO6256"/>
      <c r="AP6256"/>
      <c r="AQ6256"/>
      <c r="AR6256"/>
      <c r="AS6256"/>
      <c r="AT6256"/>
      <c r="AU6256"/>
      <c r="AV6256"/>
      <c r="AW6256"/>
      <c r="AX6256"/>
      <c r="AY6256"/>
      <c r="AZ6256"/>
      <c r="BA6256"/>
      <c r="BB6256"/>
      <c r="BC6256"/>
      <c r="BD6256"/>
      <c r="BE6256"/>
      <c r="BF6256"/>
      <c r="BG6256"/>
      <c r="BH6256"/>
      <c r="BI6256"/>
      <c r="BJ6256"/>
      <c r="BK6256"/>
      <c r="BL6256"/>
      <c r="BM6256"/>
      <c r="BN6256"/>
      <c r="BO6256"/>
      <c r="BP6256"/>
      <c r="BQ6256"/>
      <c r="BR6256"/>
      <c r="BS6256"/>
      <c r="BT6256"/>
      <c r="BU6256"/>
      <c r="BV6256"/>
      <c r="BW6256"/>
      <c r="BX6256"/>
      <c r="BY6256"/>
      <c r="BZ6256"/>
      <c r="CA6256"/>
      <c r="CB6256"/>
      <c r="CC6256"/>
      <c r="CD6256"/>
      <c r="CE6256"/>
      <c r="CF6256"/>
      <c r="CG6256"/>
      <c r="CH6256"/>
      <c r="CI6256"/>
      <c r="CJ6256"/>
      <c r="CK6256"/>
      <c r="CL6256"/>
      <c r="CM6256"/>
      <c r="CN6256"/>
      <c r="CO6256"/>
      <c r="CP6256"/>
      <c r="CQ6256"/>
      <c r="CR6256"/>
      <c r="CS6256"/>
      <c r="CT6256"/>
      <c r="CU6256"/>
      <c r="CV6256"/>
    </row>
    <row r="6257" spans="10:100" x14ac:dyDescent="0.25">
      <c r="J6257"/>
      <c r="K6257"/>
      <c r="L6257"/>
      <c r="M6257"/>
      <c r="N6257"/>
      <c r="O6257"/>
      <c r="P6257"/>
      <c r="Q6257"/>
      <c r="R6257"/>
      <c r="S6257"/>
      <c r="T6257"/>
      <c r="U6257"/>
      <c r="V6257"/>
      <c r="W6257"/>
      <c r="X6257"/>
      <c r="Y6257"/>
      <c r="Z6257"/>
      <c r="AA6257"/>
      <c r="AB6257"/>
      <c r="AC6257"/>
      <c r="AD6257"/>
      <c r="AE6257"/>
      <c r="AF6257"/>
      <c r="AG6257"/>
      <c r="AH6257"/>
      <c r="AI6257"/>
      <c r="AJ6257"/>
      <c r="AK6257"/>
      <c r="AL6257"/>
      <c r="AM6257"/>
      <c r="AN6257"/>
      <c r="AO6257"/>
      <c r="AP6257"/>
      <c r="AQ6257"/>
      <c r="AR6257"/>
      <c r="AS6257"/>
      <c r="AT6257"/>
      <c r="AU6257"/>
      <c r="AV6257"/>
      <c r="AW6257"/>
      <c r="AX6257"/>
      <c r="AY6257"/>
      <c r="AZ6257"/>
      <c r="BA6257"/>
      <c r="BB6257"/>
      <c r="BC6257"/>
      <c r="BD6257"/>
      <c r="BE6257"/>
      <c r="BF6257"/>
      <c r="BG6257"/>
      <c r="BH6257"/>
      <c r="BI6257"/>
      <c r="BJ6257"/>
      <c r="BK6257"/>
      <c r="BL6257"/>
      <c r="BM6257"/>
      <c r="BN6257"/>
      <c r="BO6257"/>
      <c r="BP6257"/>
      <c r="BQ6257"/>
      <c r="BR6257"/>
      <c r="BS6257"/>
      <c r="BT6257"/>
      <c r="BU6257"/>
      <c r="BV6257"/>
      <c r="BW6257"/>
      <c r="BX6257"/>
      <c r="BY6257"/>
      <c r="BZ6257"/>
      <c r="CA6257"/>
      <c r="CB6257"/>
      <c r="CC6257"/>
      <c r="CD6257"/>
      <c r="CE6257"/>
      <c r="CF6257"/>
      <c r="CG6257"/>
      <c r="CH6257"/>
      <c r="CI6257"/>
      <c r="CJ6257"/>
      <c r="CK6257"/>
      <c r="CL6257"/>
      <c r="CM6257"/>
      <c r="CN6257"/>
      <c r="CO6257"/>
      <c r="CP6257"/>
      <c r="CQ6257"/>
      <c r="CR6257"/>
      <c r="CS6257"/>
      <c r="CT6257"/>
      <c r="CU6257"/>
      <c r="CV6257"/>
    </row>
    <row r="6258" spans="10:100" x14ac:dyDescent="0.25">
      <c r="J6258"/>
      <c r="K6258"/>
      <c r="L6258"/>
      <c r="M6258"/>
      <c r="N6258"/>
      <c r="O6258"/>
      <c r="P6258"/>
      <c r="Q6258"/>
      <c r="R6258"/>
      <c r="S6258"/>
      <c r="T6258"/>
      <c r="U6258"/>
      <c r="V6258"/>
      <c r="W6258"/>
      <c r="X6258"/>
      <c r="Y6258"/>
      <c r="Z6258"/>
      <c r="AA6258"/>
      <c r="AB6258"/>
      <c r="AC6258"/>
      <c r="AD6258"/>
      <c r="AE6258"/>
      <c r="AF6258"/>
      <c r="AG6258"/>
      <c r="AH6258"/>
      <c r="AI6258"/>
      <c r="AJ6258"/>
      <c r="AK6258"/>
      <c r="AL6258"/>
      <c r="AM6258"/>
      <c r="AN6258"/>
      <c r="AO6258"/>
      <c r="AP6258"/>
      <c r="AQ6258"/>
      <c r="AR6258"/>
      <c r="AS6258"/>
      <c r="AT6258"/>
      <c r="AU6258"/>
      <c r="AV6258"/>
      <c r="AW6258"/>
      <c r="AX6258"/>
      <c r="AY6258"/>
      <c r="AZ6258"/>
      <c r="BA6258"/>
      <c r="BB6258"/>
      <c r="BC6258"/>
      <c r="BD6258"/>
      <c r="BE6258"/>
      <c r="BF6258"/>
      <c r="BG6258"/>
      <c r="BH6258"/>
      <c r="BI6258"/>
      <c r="BJ6258"/>
      <c r="BK6258"/>
      <c r="BL6258"/>
      <c r="BM6258"/>
      <c r="BN6258"/>
      <c r="BO6258"/>
      <c r="BP6258"/>
      <c r="BQ6258"/>
      <c r="BR6258"/>
      <c r="BS6258"/>
      <c r="BT6258"/>
      <c r="BU6258"/>
      <c r="BV6258"/>
      <c r="BW6258"/>
      <c r="BX6258"/>
      <c r="BY6258"/>
      <c r="BZ6258"/>
      <c r="CA6258"/>
      <c r="CB6258"/>
      <c r="CC6258"/>
      <c r="CD6258"/>
      <c r="CE6258"/>
      <c r="CF6258"/>
      <c r="CG6258"/>
      <c r="CH6258"/>
      <c r="CI6258"/>
      <c r="CJ6258"/>
      <c r="CK6258"/>
      <c r="CL6258"/>
      <c r="CM6258"/>
      <c r="CN6258"/>
      <c r="CO6258"/>
      <c r="CP6258"/>
      <c r="CQ6258"/>
      <c r="CR6258"/>
      <c r="CS6258"/>
      <c r="CT6258"/>
      <c r="CU6258"/>
      <c r="CV6258"/>
    </row>
    <row r="6259" spans="10:100" x14ac:dyDescent="0.25">
      <c r="J6259"/>
      <c r="K6259"/>
      <c r="L6259"/>
      <c r="M6259"/>
      <c r="N6259"/>
      <c r="O6259"/>
      <c r="P6259"/>
      <c r="Q6259"/>
      <c r="R6259"/>
      <c r="S6259"/>
      <c r="T6259"/>
      <c r="U6259"/>
      <c r="V6259"/>
      <c r="W6259"/>
      <c r="X6259"/>
      <c r="Y6259"/>
      <c r="Z6259"/>
      <c r="AA6259"/>
      <c r="AB6259"/>
      <c r="AC6259"/>
      <c r="AD6259"/>
      <c r="AE6259"/>
      <c r="AF6259"/>
      <c r="AG6259"/>
      <c r="AH6259"/>
      <c r="AI6259"/>
      <c r="AJ6259"/>
      <c r="AK6259"/>
      <c r="AL6259"/>
      <c r="AM6259"/>
      <c r="AN6259"/>
      <c r="AO6259"/>
      <c r="AP6259"/>
      <c r="AQ6259"/>
      <c r="AR6259"/>
      <c r="AS6259"/>
      <c r="AT6259"/>
      <c r="AU6259"/>
      <c r="AV6259"/>
      <c r="AW6259"/>
      <c r="AX6259"/>
      <c r="AY6259"/>
      <c r="AZ6259"/>
      <c r="BA6259"/>
      <c r="BB6259"/>
      <c r="BC6259"/>
      <c r="BD6259"/>
      <c r="BE6259"/>
      <c r="BF6259"/>
      <c r="BG6259"/>
      <c r="BH6259"/>
      <c r="BI6259"/>
      <c r="BJ6259"/>
      <c r="BK6259"/>
      <c r="BL6259"/>
      <c r="BM6259"/>
      <c r="BN6259"/>
      <c r="BO6259"/>
      <c r="BP6259"/>
      <c r="BQ6259"/>
      <c r="BR6259"/>
      <c r="BS6259"/>
      <c r="BT6259"/>
      <c r="BU6259"/>
      <c r="BV6259"/>
      <c r="BW6259"/>
      <c r="BX6259"/>
      <c r="BY6259"/>
      <c r="BZ6259"/>
      <c r="CA6259"/>
      <c r="CB6259"/>
      <c r="CC6259"/>
      <c r="CD6259"/>
      <c r="CE6259"/>
      <c r="CF6259"/>
      <c r="CG6259"/>
      <c r="CH6259"/>
      <c r="CI6259"/>
      <c r="CJ6259"/>
      <c r="CK6259"/>
      <c r="CL6259"/>
      <c r="CM6259"/>
      <c r="CN6259"/>
      <c r="CO6259"/>
      <c r="CP6259"/>
      <c r="CQ6259"/>
      <c r="CR6259"/>
      <c r="CS6259"/>
      <c r="CT6259"/>
      <c r="CU6259"/>
      <c r="CV6259"/>
    </row>
    <row r="6260" spans="10:100" x14ac:dyDescent="0.25">
      <c r="J6260"/>
      <c r="K6260"/>
      <c r="L6260"/>
      <c r="M6260"/>
      <c r="N6260"/>
      <c r="O6260"/>
      <c r="P6260"/>
      <c r="Q6260"/>
      <c r="R6260"/>
      <c r="S6260"/>
      <c r="T6260"/>
      <c r="U6260"/>
      <c r="V6260"/>
      <c r="W6260"/>
      <c r="X6260"/>
      <c r="Y6260"/>
      <c r="Z6260"/>
      <c r="AA6260"/>
      <c r="AB6260"/>
      <c r="AC6260"/>
      <c r="AD6260"/>
      <c r="AE6260"/>
      <c r="AF6260"/>
      <c r="AG6260"/>
      <c r="AH6260"/>
      <c r="AI6260"/>
      <c r="AJ6260"/>
      <c r="AK6260"/>
      <c r="AL6260"/>
      <c r="AM6260"/>
      <c r="AN6260"/>
      <c r="AO6260"/>
      <c r="AP6260"/>
      <c r="AQ6260"/>
      <c r="AR6260"/>
      <c r="AS6260"/>
      <c r="AT6260"/>
      <c r="AU6260"/>
      <c r="AV6260"/>
      <c r="AW6260"/>
      <c r="AX6260"/>
      <c r="AY6260"/>
      <c r="AZ6260"/>
      <c r="BA6260"/>
      <c r="BB6260"/>
      <c r="BC6260"/>
      <c r="BD6260"/>
      <c r="BE6260"/>
      <c r="BF6260"/>
      <c r="BG6260"/>
      <c r="BH6260"/>
      <c r="BI6260"/>
      <c r="BJ6260"/>
      <c r="BK6260"/>
      <c r="BL6260"/>
      <c r="BM6260"/>
      <c r="BN6260"/>
      <c r="BO6260"/>
      <c r="BP6260"/>
      <c r="BQ6260"/>
      <c r="BR6260"/>
      <c r="BS6260"/>
      <c r="BT6260"/>
      <c r="BU6260"/>
      <c r="BV6260"/>
      <c r="BW6260"/>
      <c r="BX6260"/>
      <c r="BY6260"/>
      <c r="BZ6260"/>
      <c r="CA6260"/>
      <c r="CB6260"/>
      <c r="CC6260"/>
      <c r="CD6260"/>
      <c r="CE6260"/>
      <c r="CF6260"/>
      <c r="CG6260"/>
      <c r="CH6260"/>
      <c r="CI6260"/>
      <c r="CJ6260"/>
      <c r="CK6260"/>
      <c r="CL6260"/>
      <c r="CM6260"/>
      <c r="CN6260"/>
      <c r="CO6260"/>
      <c r="CP6260"/>
      <c r="CQ6260"/>
      <c r="CR6260"/>
      <c r="CS6260"/>
      <c r="CT6260"/>
      <c r="CU6260"/>
      <c r="CV6260"/>
    </row>
    <row r="6261" spans="10:100" x14ac:dyDescent="0.25">
      <c r="J6261"/>
      <c r="K6261"/>
      <c r="L6261"/>
      <c r="M6261"/>
      <c r="N6261"/>
      <c r="O6261"/>
      <c r="P6261"/>
      <c r="Q6261"/>
      <c r="R6261"/>
      <c r="S6261"/>
      <c r="T6261"/>
      <c r="U6261"/>
      <c r="V6261"/>
      <c r="W6261"/>
      <c r="X6261"/>
      <c r="Y6261"/>
      <c r="Z6261"/>
      <c r="AA6261"/>
      <c r="AB6261"/>
      <c r="AC6261"/>
      <c r="AD6261"/>
      <c r="AE6261"/>
      <c r="AF6261"/>
      <c r="AG6261"/>
      <c r="AH6261"/>
      <c r="AI6261"/>
      <c r="AJ6261"/>
      <c r="AK6261"/>
      <c r="AL6261"/>
      <c r="AM6261"/>
      <c r="AN6261"/>
      <c r="AO6261"/>
      <c r="AP6261"/>
      <c r="AQ6261"/>
      <c r="AR6261"/>
      <c r="AS6261"/>
      <c r="AT6261"/>
      <c r="AU6261"/>
      <c r="AV6261"/>
      <c r="AW6261"/>
      <c r="AX6261"/>
      <c r="AY6261"/>
      <c r="AZ6261"/>
      <c r="BA6261"/>
      <c r="BB6261"/>
      <c r="BC6261"/>
      <c r="BD6261"/>
      <c r="BE6261"/>
      <c r="BF6261"/>
      <c r="BG6261"/>
      <c r="BH6261"/>
      <c r="BI6261"/>
      <c r="BJ6261"/>
      <c r="BK6261"/>
      <c r="BL6261"/>
      <c r="BM6261"/>
      <c r="BN6261"/>
      <c r="BO6261"/>
      <c r="BP6261"/>
      <c r="BQ6261"/>
      <c r="BR6261"/>
      <c r="BS6261"/>
      <c r="BT6261"/>
      <c r="BU6261"/>
      <c r="BV6261"/>
      <c r="BW6261"/>
      <c r="BX6261"/>
      <c r="BY6261"/>
      <c r="BZ6261"/>
      <c r="CA6261"/>
      <c r="CB6261"/>
      <c r="CC6261"/>
      <c r="CD6261"/>
      <c r="CE6261"/>
      <c r="CF6261"/>
      <c r="CG6261"/>
      <c r="CH6261"/>
      <c r="CI6261"/>
      <c r="CJ6261"/>
      <c r="CK6261"/>
      <c r="CL6261"/>
      <c r="CM6261"/>
      <c r="CN6261"/>
      <c r="CO6261"/>
      <c r="CP6261"/>
      <c r="CQ6261"/>
      <c r="CR6261"/>
      <c r="CS6261"/>
      <c r="CT6261"/>
      <c r="CU6261"/>
      <c r="CV6261"/>
    </row>
    <row r="6262" spans="10:100" x14ac:dyDescent="0.25">
      <c r="J6262"/>
      <c r="K6262"/>
      <c r="L6262"/>
      <c r="M6262"/>
      <c r="N6262"/>
      <c r="O6262"/>
      <c r="P6262"/>
      <c r="Q6262"/>
      <c r="R6262"/>
      <c r="S6262"/>
      <c r="T6262"/>
      <c r="U6262"/>
      <c r="V6262"/>
      <c r="W6262"/>
      <c r="X6262"/>
      <c r="Y6262"/>
      <c r="Z6262"/>
      <c r="AA6262"/>
      <c r="AB6262"/>
      <c r="AC6262"/>
      <c r="AD6262"/>
      <c r="AE6262"/>
      <c r="AF6262"/>
      <c r="AG6262"/>
      <c r="AH6262"/>
      <c r="AI6262"/>
      <c r="AJ6262"/>
      <c r="AK6262"/>
      <c r="AL6262"/>
      <c r="AM6262"/>
      <c r="AN6262"/>
      <c r="AO6262"/>
      <c r="AP6262"/>
      <c r="AQ6262"/>
      <c r="AR6262"/>
      <c r="AS6262"/>
      <c r="AT6262"/>
      <c r="AU6262"/>
      <c r="AV6262"/>
      <c r="AW6262"/>
      <c r="AX6262"/>
      <c r="AY6262"/>
      <c r="AZ6262"/>
      <c r="BA6262"/>
      <c r="BB6262"/>
      <c r="BC6262"/>
      <c r="BD6262"/>
      <c r="BE6262"/>
      <c r="BF6262"/>
      <c r="BG6262"/>
      <c r="BH6262"/>
      <c r="BI6262"/>
      <c r="BJ6262"/>
      <c r="BK6262"/>
      <c r="BL6262"/>
      <c r="BM6262"/>
      <c r="BN6262"/>
      <c r="BO6262"/>
      <c r="BP6262"/>
      <c r="BQ6262"/>
      <c r="BR6262"/>
      <c r="BS6262"/>
      <c r="BT6262"/>
      <c r="BU6262"/>
      <c r="BV6262"/>
      <c r="BW6262"/>
      <c r="BX6262"/>
      <c r="BY6262"/>
      <c r="BZ6262"/>
      <c r="CA6262"/>
      <c r="CB6262"/>
      <c r="CC6262"/>
      <c r="CD6262"/>
      <c r="CE6262"/>
      <c r="CF6262"/>
      <c r="CG6262"/>
      <c r="CH6262"/>
      <c r="CI6262"/>
      <c r="CJ6262"/>
      <c r="CK6262"/>
      <c r="CL6262"/>
      <c r="CM6262"/>
      <c r="CN6262"/>
      <c r="CO6262"/>
      <c r="CP6262"/>
      <c r="CQ6262"/>
      <c r="CR6262"/>
      <c r="CS6262"/>
      <c r="CT6262"/>
      <c r="CU6262"/>
      <c r="CV6262"/>
    </row>
    <row r="6263" spans="10:100" x14ac:dyDescent="0.25">
      <c r="J6263"/>
      <c r="K6263"/>
      <c r="L6263"/>
      <c r="M6263"/>
      <c r="N6263"/>
      <c r="O6263"/>
      <c r="P6263"/>
      <c r="Q6263"/>
      <c r="R6263"/>
      <c r="S6263"/>
      <c r="T6263"/>
      <c r="U6263"/>
      <c r="V6263"/>
      <c r="W6263"/>
      <c r="X6263"/>
      <c r="Y6263"/>
      <c r="Z6263"/>
      <c r="AA6263"/>
      <c r="AB6263"/>
      <c r="AC6263"/>
      <c r="AD6263"/>
      <c r="AE6263"/>
      <c r="AF6263"/>
      <c r="AG6263"/>
      <c r="AH6263"/>
      <c r="AI6263"/>
      <c r="AJ6263"/>
      <c r="AK6263"/>
      <c r="AL6263"/>
      <c r="AM6263"/>
      <c r="AN6263"/>
      <c r="AO6263"/>
      <c r="AP6263"/>
      <c r="AQ6263"/>
      <c r="AR6263"/>
      <c r="AS6263"/>
      <c r="AT6263"/>
      <c r="AU6263"/>
      <c r="AV6263"/>
      <c r="AW6263"/>
      <c r="AX6263"/>
      <c r="AY6263"/>
      <c r="AZ6263"/>
      <c r="BA6263"/>
      <c r="BB6263"/>
      <c r="BC6263"/>
      <c r="BD6263"/>
      <c r="BE6263"/>
      <c r="BF6263"/>
      <c r="BG6263"/>
      <c r="BH6263"/>
      <c r="BI6263"/>
      <c r="BJ6263"/>
      <c r="BK6263"/>
      <c r="BL6263"/>
      <c r="BM6263"/>
      <c r="BN6263"/>
      <c r="BO6263"/>
      <c r="BP6263"/>
      <c r="BQ6263"/>
      <c r="BR6263"/>
      <c r="BS6263"/>
      <c r="BT6263"/>
      <c r="BU6263"/>
      <c r="BV6263"/>
      <c r="BW6263"/>
      <c r="BX6263"/>
      <c r="BY6263"/>
      <c r="BZ6263"/>
      <c r="CA6263"/>
      <c r="CB6263"/>
      <c r="CC6263"/>
      <c r="CD6263"/>
      <c r="CE6263"/>
      <c r="CF6263"/>
      <c r="CG6263"/>
      <c r="CH6263"/>
      <c r="CI6263"/>
      <c r="CJ6263"/>
      <c r="CK6263"/>
      <c r="CL6263"/>
      <c r="CM6263"/>
      <c r="CN6263"/>
      <c r="CO6263"/>
      <c r="CP6263"/>
      <c r="CQ6263"/>
      <c r="CR6263"/>
      <c r="CS6263"/>
      <c r="CT6263"/>
      <c r="CU6263"/>
      <c r="CV6263"/>
    </row>
    <row r="6264" spans="10:100" x14ac:dyDescent="0.25">
      <c r="J6264"/>
      <c r="K6264"/>
      <c r="L6264"/>
      <c r="M6264"/>
      <c r="N6264"/>
      <c r="O6264"/>
      <c r="P6264"/>
      <c r="Q6264"/>
      <c r="R6264"/>
      <c r="S6264"/>
      <c r="T6264"/>
      <c r="U6264"/>
      <c r="V6264"/>
      <c r="W6264"/>
      <c r="X6264"/>
      <c r="Y6264"/>
      <c r="Z6264"/>
      <c r="AA6264"/>
      <c r="AB6264"/>
      <c r="AC6264"/>
      <c r="AD6264"/>
      <c r="AE6264"/>
      <c r="AF6264"/>
      <c r="AG6264"/>
      <c r="AH6264"/>
      <c r="AI6264"/>
      <c r="AJ6264"/>
      <c r="AK6264"/>
      <c r="AL6264"/>
      <c r="AM6264"/>
      <c r="AN6264"/>
      <c r="AO6264"/>
      <c r="AP6264"/>
      <c r="AQ6264"/>
      <c r="AR6264"/>
      <c r="AS6264"/>
      <c r="AT6264"/>
      <c r="AU6264"/>
      <c r="AV6264"/>
      <c r="AW6264"/>
      <c r="AX6264"/>
      <c r="AY6264"/>
      <c r="AZ6264"/>
      <c r="BA6264"/>
      <c r="BB6264"/>
      <c r="BC6264"/>
      <c r="BD6264"/>
      <c r="BE6264"/>
      <c r="BF6264"/>
      <c r="BG6264"/>
      <c r="BH6264"/>
      <c r="BI6264"/>
      <c r="BJ6264"/>
      <c r="BK6264"/>
      <c r="BL6264"/>
      <c r="BM6264"/>
      <c r="BN6264"/>
      <c r="BO6264"/>
      <c r="BP6264"/>
      <c r="BQ6264"/>
      <c r="BR6264"/>
      <c r="BS6264"/>
      <c r="BT6264"/>
      <c r="BU6264"/>
      <c r="BV6264"/>
      <c r="BW6264"/>
      <c r="BX6264"/>
      <c r="BY6264"/>
      <c r="BZ6264"/>
      <c r="CA6264"/>
      <c r="CB6264"/>
      <c r="CC6264"/>
      <c r="CD6264"/>
      <c r="CE6264"/>
      <c r="CF6264"/>
      <c r="CG6264"/>
      <c r="CH6264"/>
      <c r="CI6264"/>
      <c r="CJ6264"/>
      <c r="CK6264"/>
      <c r="CL6264"/>
      <c r="CM6264"/>
      <c r="CN6264"/>
      <c r="CO6264"/>
      <c r="CP6264"/>
      <c r="CQ6264"/>
      <c r="CR6264"/>
      <c r="CS6264"/>
      <c r="CT6264"/>
      <c r="CU6264"/>
      <c r="CV6264"/>
    </row>
    <row r="6265" spans="10:100" x14ac:dyDescent="0.25">
      <c r="J6265"/>
      <c r="K6265"/>
      <c r="L6265"/>
      <c r="M6265"/>
      <c r="N6265"/>
      <c r="O6265"/>
      <c r="P6265"/>
      <c r="Q6265"/>
      <c r="R6265"/>
      <c r="S6265"/>
      <c r="T6265"/>
      <c r="U6265"/>
      <c r="V6265"/>
      <c r="W6265"/>
      <c r="X6265"/>
      <c r="Y6265"/>
      <c r="Z6265"/>
      <c r="AA6265"/>
      <c r="AB6265"/>
      <c r="AC6265"/>
      <c r="AD6265"/>
      <c r="AE6265"/>
      <c r="AF6265"/>
      <c r="AG6265"/>
      <c r="AH6265"/>
      <c r="AI6265"/>
      <c r="AJ6265"/>
      <c r="AK6265"/>
      <c r="AL6265"/>
      <c r="AM6265"/>
      <c r="AN6265"/>
      <c r="AO6265"/>
      <c r="AP6265"/>
      <c r="AQ6265"/>
      <c r="AR6265"/>
      <c r="AS6265"/>
      <c r="AT6265"/>
      <c r="AU6265"/>
      <c r="AV6265"/>
      <c r="AW6265"/>
      <c r="AX6265"/>
      <c r="AY6265"/>
      <c r="AZ6265"/>
      <c r="BA6265"/>
      <c r="BB6265"/>
      <c r="BC6265"/>
      <c r="BD6265"/>
      <c r="BE6265"/>
      <c r="BF6265"/>
      <c r="BG6265"/>
      <c r="BH6265"/>
      <c r="BI6265"/>
      <c r="BJ6265"/>
      <c r="BK6265"/>
      <c r="BL6265"/>
      <c r="BM6265"/>
      <c r="BN6265"/>
      <c r="BO6265"/>
      <c r="BP6265"/>
      <c r="BQ6265"/>
      <c r="BR6265"/>
      <c r="BS6265"/>
      <c r="BT6265"/>
      <c r="BU6265"/>
      <c r="BV6265"/>
      <c r="BW6265"/>
      <c r="BX6265"/>
      <c r="BY6265"/>
      <c r="BZ6265"/>
      <c r="CA6265"/>
      <c r="CB6265"/>
      <c r="CC6265"/>
      <c r="CD6265"/>
      <c r="CE6265"/>
      <c r="CF6265"/>
      <c r="CG6265"/>
      <c r="CH6265"/>
      <c r="CI6265"/>
      <c r="CJ6265"/>
      <c r="CK6265"/>
      <c r="CL6265"/>
      <c r="CM6265"/>
      <c r="CN6265"/>
      <c r="CO6265"/>
      <c r="CP6265"/>
      <c r="CQ6265"/>
      <c r="CR6265"/>
      <c r="CS6265"/>
      <c r="CT6265"/>
      <c r="CU6265"/>
      <c r="CV6265"/>
    </row>
    <row r="6266" spans="10:100" x14ac:dyDescent="0.25">
      <c r="J6266"/>
      <c r="K6266"/>
      <c r="L6266"/>
      <c r="M6266"/>
      <c r="N6266"/>
      <c r="O6266"/>
      <c r="P6266"/>
      <c r="Q6266"/>
      <c r="R6266"/>
      <c r="S6266"/>
      <c r="T6266"/>
      <c r="U6266"/>
      <c r="V6266"/>
      <c r="W6266"/>
      <c r="X6266"/>
      <c r="Y6266"/>
      <c r="Z6266"/>
      <c r="AA6266"/>
      <c r="AB6266"/>
      <c r="AC6266"/>
      <c r="AD6266"/>
      <c r="AE6266"/>
      <c r="AF6266"/>
      <c r="AG6266"/>
      <c r="AH6266"/>
      <c r="AI6266"/>
      <c r="AJ6266"/>
      <c r="AK6266"/>
      <c r="AL6266"/>
      <c r="AM6266"/>
      <c r="AN6266"/>
      <c r="AO6266"/>
      <c r="AP6266"/>
      <c r="AQ6266"/>
      <c r="AR6266"/>
      <c r="AS6266"/>
      <c r="AT6266"/>
      <c r="AU6266"/>
      <c r="AV6266"/>
      <c r="AW6266"/>
      <c r="AX6266"/>
      <c r="AY6266"/>
      <c r="AZ6266"/>
      <c r="BA6266"/>
      <c r="BB6266"/>
      <c r="BC6266"/>
      <c r="BD6266"/>
      <c r="BE6266"/>
      <c r="BF6266"/>
      <c r="BG6266"/>
      <c r="BH6266"/>
      <c r="BI6266"/>
      <c r="BJ6266"/>
      <c r="BK6266"/>
      <c r="BL6266"/>
      <c r="BM6266"/>
      <c r="BN6266"/>
      <c r="BO6266"/>
      <c r="BP6266"/>
      <c r="BQ6266"/>
      <c r="BR6266"/>
      <c r="BS6266"/>
      <c r="BT6266"/>
      <c r="BU6266"/>
      <c r="BV6266"/>
      <c r="BW6266"/>
      <c r="BX6266"/>
      <c r="BY6266"/>
      <c r="BZ6266"/>
      <c r="CA6266"/>
      <c r="CB6266"/>
      <c r="CC6266"/>
      <c r="CD6266"/>
      <c r="CE6266"/>
      <c r="CF6266"/>
      <c r="CG6266"/>
      <c r="CH6266"/>
      <c r="CI6266"/>
      <c r="CJ6266"/>
      <c r="CK6266"/>
      <c r="CL6266"/>
      <c r="CM6266"/>
      <c r="CN6266"/>
      <c r="CO6266"/>
      <c r="CP6266"/>
      <c r="CQ6266"/>
      <c r="CR6266"/>
      <c r="CS6266"/>
      <c r="CT6266"/>
      <c r="CU6266"/>
      <c r="CV6266"/>
    </row>
    <row r="6267" spans="10:100" x14ac:dyDescent="0.25">
      <c r="J6267"/>
      <c r="K6267"/>
      <c r="L6267"/>
      <c r="M6267"/>
      <c r="N6267"/>
      <c r="O6267"/>
      <c r="P6267"/>
      <c r="Q6267"/>
      <c r="R6267"/>
      <c r="S6267"/>
      <c r="T6267"/>
      <c r="U6267"/>
      <c r="V6267"/>
      <c r="W6267"/>
      <c r="X6267"/>
      <c r="Y6267"/>
      <c r="Z6267"/>
      <c r="AA6267"/>
      <c r="AB6267"/>
      <c r="AC6267"/>
      <c r="AD6267"/>
      <c r="AE6267"/>
      <c r="AF6267"/>
      <c r="AG6267"/>
      <c r="AH6267"/>
      <c r="AI6267"/>
      <c r="AJ6267"/>
      <c r="AK6267"/>
      <c r="AL6267"/>
      <c r="AM6267"/>
      <c r="AN6267"/>
      <c r="AO6267"/>
      <c r="AP6267"/>
      <c r="AQ6267"/>
      <c r="AR6267"/>
      <c r="AS6267"/>
      <c r="AT6267"/>
      <c r="AU6267"/>
      <c r="AV6267"/>
      <c r="AW6267"/>
      <c r="AX6267"/>
      <c r="AY6267"/>
      <c r="AZ6267"/>
      <c r="BA6267"/>
      <c r="BB6267"/>
      <c r="BC6267"/>
      <c r="BD6267"/>
      <c r="BE6267"/>
      <c r="BF6267"/>
      <c r="BG6267"/>
      <c r="BH6267"/>
      <c r="BI6267"/>
      <c r="BJ6267"/>
      <c r="BK6267"/>
      <c r="BL6267"/>
      <c r="BM6267"/>
      <c r="BN6267"/>
      <c r="BO6267"/>
      <c r="BP6267"/>
      <c r="BQ6267"/>
      <c r="BR6267"/>
      <c r="BS6267"/>
      <c r="BT6267"/>
      <c r="BU6267"/>
      <c r="BV6267"/>
      <c r="BW6267"/>
      <c r="BX6267"/>
      <c r="BY6267"/>
      <c r="BZ6267"/>
      <c r="CA6267"/>
      <c r="CB6267"/>
      <c r="CC6267"/>
      <c r="CD6267"/>
      <c r="CE6267"/>
      <c r="CF6267"/>
      <c r="CG6267"/>
      <c r="CH6267"/>
      <c r="CI6267"/>
      <c r="CJ6267"/>
      <c r="CK6267"/>
      <c r="CL6267"/>
      <c r="CM6267"/>
      <c r="CN6267"/>
      <c r="CO6267"/>
      <c r="CP6267"/>
      <c r="CQ6267"/>
      <c r="CR6267"/>
      <c r="CS6267"/>
      <c r="CT6267"/>
      <c r="CU6267"/>
      <c r="CV6267"/>
    </row>
    <row r="6268" spans="10:100" x14ac:dyDescent="0.25">
      <c r="J6268"/>
      <c r="K6268"/>
      <c r="L6268"/>
      <c r="M6268"/>
      <c r="N6268"/>
      <c r="O6268"/>
      <c r="P6268"/>
      <c r="Q6268"/>
      <c r="R6268"/>
      <c r="S6268"/>
      <c r="T6268"/>
      <c r="U6268"/>
      <c r="V6268"/>
      <c r="W6268"/>
      <c r="X6268"/>
      <c r="Y6268"/>
      <c r="Z6268"/>
      <c r="AA6268"/>
      <c r="AB6268"/>
      <c r="AC6268"/>
      <c r="AD6268"/>
      <c r="AE6268"/>
      <c r="AF6268"/>
      <c r="AG6268"/>
      <c r="AH6268"/>
      <c r="AI6268"/>
      <c r="AJ6268"/>
      <c r="AK6268"/>
      <c r="AL6268"/>
      <c r="AM6268"/>
      <c r="AN6268"/>
      <c r="AO6268"/>
      <c r="AP6268"/>
      <c r="AQ6268"/>
      <c r="AR6268"/>
      <c r="AS6268"/>
      <c r="AT6268"/>
      <c r="AU6268"/>
      <c r="AV6268"/>
      <c r="AW6268"/>
      <c r="AX6268"/>
      <c r="AY6268"/>
      <c r="AZ6268"/>
      <c r="BA6268"/>
      <c r="BB6268"/>
      <c r="BC6268"/>
      <c r="BD6268"/>
      <c r="BE6268"/>
      <c r="BF6268"/>
      <c r="BG6268"/>
      <c r="BH6268"/>
      <c r="BI6268"/>
      <c r="BJ6268"/>
      <c r="BK6268"/>
      <c r="BL6268"/>
      <c r="BM6268"/>
      <c r="BN6268"/>
      <c r="BO6268"/>
      <c r="BP6268"/>
      <c r="BQ6268"/>
      <c r="BR6268"/>
      <c r="BS6268"/>
      <c r="BT6268"/>
      <c r="BU6268"/>
      <c r="BV6268"/>
      <c r="BW6268"/>
      <c r="BX6268"/>
      <c r="BY6268"/>
      <c r="BZ6268"/>
      <c r="CA6268"/>
      <c r="CB6268"/>
      <c r="CC6268"/>
      <c r="CD6268"/>
      <c r="CE6268"/>
      <c r="CF6268"/>
      <c r="CG6268"/>
      <c r="CH6268"/>
      <c r="CI6268"/>
      <c r="CJ6268"/>
      <c r="CK6268"/>
      <c r="CL6268"/>
      <c r="CM6268"/>
      <c r="CN6268"/>
      <c r="CO6268"/>
      <c r="CP6268"/>
      <c r="CQ6268"/>
      <c r="CR6268"/>
      <c r="CS6268"/>
      <c r="CT6268"/>
      <c r="CU6268"/>
      <c r="CV6268"/>
    </row>
    <row r="6269" spans="10:100" x14ac:dyDescent="0.25">
      <c r="J6269"/>
      <c r="K6269"/>
      <c r="L6269"/>
      <c r="M6269"/>
      <c r="N6269"/>
      <c r="O6269"/>
      <c r="P6269"/>
      <c r="Q6269"/>
      <c r="R6269"/>
      <c r="S6269"/>
      <c r="T6269"/>
      <c r="U6269"/>
      <c r="V6269"/>
      <c r="W6269"/>
      <c r="X6269"/>
      <c r="Y6269"/>
      <c r="Z6269"/>
      <c r="AA6269"/>
      <c r="AB6269"/>
      <c r="AC6269"/>
      <c r="AD6269"/>
      <c r="AE6269"/>
      <c r="AF6269"/>
      <c r="AG6269"/>
      <c r="AH6269"/>
      <c r="AI6269"/>
      <c r="AJ6269"/>
      <c r="AK6269"/>
      <c r="AL6269"/>
      <c r="AM6269"/>
      <c r="AN6269"/>
      <c r="AO6269"/>
      <c r="AP6269"/>
      <c r="AQ6269"/>
      <c r="AR6269"/>
      <c r="AS6269"/>
      <c r="AT6269"/>
      <c r="AU6269"/>
      <c r="AV6269"/>
      <c r="AW6269"/>
      <c r="AX6269"/>
      <c r="AY6269"/>
      <c r="AZ6269"/>
      <c r="BA6269"/>
      <c r="BB6269"/>
      <c r="BC6269"/>
      <c r="BD6269"/>
      <c r="BE6269"/>
      <c r="BF6269"/>
      <c r="BG6269"/>
      <c r="BH6269"/>
      <c r="BI6269"/>
      <c r="BJ6269"/>
      <c r="BK6269"/>
      <c r="BL6269"/>
      <c r="BM6269"/>
      <c r="BN6269"/>
      <c r="BO6269"/>
      <c r="BP6269"/>
      <c r="BQ6269"/>
      <c r="BR6269"/>
      <c r="BS6269"/>
      <c r="BT6269"/>
      <c r="BU6269"/>
      <c r="BV6269"/>
      <c r="BW6269"/>
      <c r="BX6269"/>
      <c r="BY6269"/>
      <c r="BZ6269"/>
      <c r="CA6269"/>
      <c r="CB6269"/>
      <c r="CC6269"/>
      <c r="CD6269"/>
      <c r="CE6269"/>
      <c r="CF6269"/>
      <c r="CG6269"/>
      <c r="CH6269"/>
      <c r="CI6269"/>
      <c r="CJ6269"/>
      <c r="CK6269"/>
      <c r="CL6269"/>
      <c r="CM6269"/>
      <c r="CN6269"/>
      <c r="CO6269"/>
      <c r="CP6269"/>
      <c r="CQ6269"/>
      <c r="CR6269"/>
      <c r="CS6269"/>
      <c r="CT6269"/>
      <c r="CU6269"/>
      <c r="CV6269"/>
    </row>
    <row r="6270" spans="10:100" x14ac:dyDescent="0.25">
      <c r="J6270"/>
      <c r="K6270"/>
      <c r="L6270"/>
      <c r="M6270"/>
      <c r="N6270"/>
      <c r="O6270"/>
      <c r="P6270"/>
      <c r="Q6270"/>
      <c r="R6270"/>
      <c r="S6270"/>
      <c r="T6270"/>
      <c r="U6270"/>
      <c r="V6270"/>
      <c r="W6270"/>
      <c r="X6270"/>
      <c r="Y6270"/>
      <c r="Z6270"/>
      <c r="AA6270"/>
      <c r="AB6270"/>
      <c r="AC6270"/>
      <c r="AD6270"/>
      <c r="AE6270"/>
      <c r="AF6270"/>
      <c r="AG6270"/>
      <c r="AH6270"/>
      <c r="AI6270"/>
      <c r="AJ6270"/>
      <c r="AK6270"/>
      <c r="AL6270"/>
      <c r="AM6270"/>
      <c r="AN6270"/>
      <c r="AO6270"/>
      <c r="AP6270"/>
      <c r="AQ6270"/>
      <c r="AR6270"/>
      <c r="AS6270"/>
      <c r="AT6270"/>
      <c r="AU6270"/>
      <c r="AV6270"/>
      <c r="AW6270"/>
      <c r="AX6270"/>
      <c r="AY6270"/>
      <c r="AZ6270"/>
      <c r="BA6270"/>
      <c r="BB6270"/>
      <c r="BC6270"/>
      <c r="BD6270"/>
      <c r="BE6270"/>
      <c r="BF6270"/>
      <c r="BG6270"/>
      <c r="BH6270"/>
      <c r="BI6270"/>
      <c r="BJ6270"/>
      <c r="BK6270"/>
      <c r="BL6270"/>
      <c r="BM6270"/>
      <c r="BN6270"/>
      <c r="BO6270"/>
      <c r="BP6270"/>
      <c r="BQ6270"/>
      <c r="BR6270"/>
      <c r="BS6270"/>
      <c r="BT6270"/>
      <c r="BU6270"/>
      <c r="BV6270"/>
      <c r="BW6270"/>
      <c r="BX6270"/>
      <c r="BY6270"/>
      <c r="BZ6270"/>
      <c r="CA6270"/>
      <c r="CB6270"/>
      <c r="CC6270"/>
      <c r="CD6270"/>
      <c r="CE6270"/>
      <c r="CF6270"/>
      <c r="CG6270"/>
      <c r="CH6270"/>
      <c r="CI6270"/>
      <c r="CJ6270"/>
      <c r="CK6270"/>
      <c r="CL6270"/>
      <c r="CM6270"/>
      <c r="CN6270"/>
      <c r="CO6270"/>
      <c r="CP6270"/>
      <c r="CQ6270"/>
      <c r="CR6270"/>
      <c r="CS6270"/>
      <c r="CT6270"/>
      <c r="CU6270"/>
      <c r="CV6270"/>
    </row>
    <row r="6271" spans="10:100" x14ac:dyDescent="0.25">
      <c r="J6271"/>
      <c r="K6271"/>
      <c r="L6271"/>
      <c r="M6271"/>
      <c r="N6271"/>
      <c r="O6271"/>
      <c r="P6271"/>
      <c r="Q6271"/>
      <c r="R6271"/>
      <c r="S6271"/>
      <c r="T6271"/>
      <c r="U6271"/>
      <c r="V6271"/>
      <c r="W6271"/>
      <c r="X6271"/>
      <c r="Y6271"/>
      <c r="Z6271"/>
      <c r="AA6271"/>
      <c r="AB6271"/>
      <c r="AC6271"/>
      <c r="AD6271"/>
      <c r="AE6271"/>
      <c r="AF6271"/>
      <c r="AG6271"/>
      <c r="AH6271"/>
      <c r="AI6271"/>
      <c r="AJ6271"/>
      <c r="AK6271"/>
      <c r="AL6271"/>
      <c r="AM6271"/>
      <c r="AN6271"/>
      <c r="AO6271"/>
      <c r="AP6271"/>
      <c r="AQ6271"/>
      <c r="AR6271"/>
      <c r="AS6271"/>
      <c r="AT6271"/>
      <c r="AU6271"/>
      <c r="AV6271"/>
      <c r="AW6271"/>
      <c r="AX6271"/>
      <c r="AY6271"/>
      <c r="AZ6271"/>
      <c r="BA6271"/>
      <c r="BB6271"/>
      <c r="BC6271"/>
      <c r="BD6271"/>
      <c r="BE6271"/>
      <c r="BF6271"/>
      <c r="BG6271"/>
      <c r="BH6271"/>
      <c r="BI6271"/>
      <c r="BJ6271"/>
      <c r="BK6271"/>
      <c r="BL6271"/>
      <c r="BM6271"/>
      <c r="BN6271"/>
      <c r="BO6271"/>
      <c r="BP6271"/>
      <c r="BQ6271"/>
      <c r="BR6271"/>
      <c r="BS6271"/>
      <c r="BT6271"/>
      <c r="BU6271"/>
      <c r="BV6271"/>
      <c r="BW6271"/>
      <c r="BX6271"/>
      <c r="BY6271"/>
      <c r="BZ6271"/>
      <c r="CA6271"/>
      <c r="CB6271"/>
      <c r="CC6271"/>
      <c r="CD6271"/>
      <c r="CE6271"/>
      <c r="CF6271"/>
      <c r="CG6271"/>
      <c r="CH6271"/>
      <c r="CI6271"/>
      <c r="CJ6271"/>
      <c r="CK6271"/>
      <c r="CL6271"/>
      <c r="CM6271"/>
      <c r="CN6271"/>
      <c r="CO6271"/>
      <c r="CP6271"/>
      <c r="CQ6271"/>
      <c r="CR6271"/>
      <c r="CS6271"/>
      <c r="CT6271"/>
      <c r="CU6271"/>
      <c r="CV6271"/>
    </row>
    <row r="6272" spans="10:100" x14ac:dyDescent="0.25">
      <c r="J6272"/>
      <c r="K6272"/>
      <c r="L6272"/>
      <c r="M6272"/>
      <c r="N6272"/>
      <c r="O6272"/>
      <c r="P6272"/>
      <c r="Q6272"/>
      <c r="R6272"/>
      <c r="S6272"/>
      <c r="T6272"/>
      <c r="U6272"/>
      <c r="V6272"/>
      <c r="W6272"/>
      <c r="X6272"/>
      <c r="Y6272"/>
      <c r="Z6272"/>
      <c r="AA6272"/>
      <c r="AB6272"/>
      <c r="AC6272"/>
      <c r="AD6272"/>
      <c r="AE6272"/>
      <c r="AF6272"/>
      <c r="AG6272"/>
      <c r="AH6272"/>
      <c r="AI6272"/>
      <c r="AJ6272"/>
      <c r="AK6272"/>
      <c r="AL6272"/>
      <c r="AM6272"/>
      <c r="AN6272"/>
      <c r="AO6272"/>
      <c r="AP6272"/>
      <c r="AQ6272"/>
      <c r="AR6272"/>
      <c r="AS6272"/>
      <c r="AT6272"/>
      <c r="AU6272"/>
      <c r="AV6272"/>
      <c r="AW6272"/>
      <c r="AX6272"/>
      <c r="AY6272"/>
      <c r="AZ6272"/>
      <c r="BA6272"/>
      <c r="BB6272"/>
      <c r="BC6272"/>
      <c r="BD6272"/>
      <c r="BE6272"/>
      <c r="BF6272"/>
      <c r="BG6272"/>
      <c r="BH6272"/>
      <c r="BI6272"/>
      <c r="BJ6272"/>
      <c r="BK6272"/>
      <c r="BL6272"/>
      <c r="BM6272"/>
      <c r="BN6272"/>
      <c r="BO6272"/>
      <c r="BP6272"/>
      <c r="BQ6272"/>
      <c r="BR6272"/>
      <c r="BS6272"/>
      <c r="BT6272"/>
      <c r="BU6272"/>
      <c r="BV6272"/>
      <c r="BW6272"/>
      <c r="BX6272"/>
      <c r="BY6272"/>
      <c r="BZ6272"/>
      <c r="CA6272"/>
      <c r="CB6272"/>
      <c r="CC6272"/>
      <c r="CD6272"/>
      <c r="CE6272"/>
      <c r="CF6272"/>
      <c r="CG6272"/>
      <c r="CH6272"/>
      <c r="CI6272"/>
      <c r="CJ6272"/>
      <c r="CK6272"/>
      <c r="CL6272"/>
      <c r="CM6272"/>
      <c r="CN6272"/>
      <c r="CO6272"/>
      <c r="CP6272"/>
      <c r="CQ6272"/>
      <c r="CR6272"/>
      <c r="CS6272"/>
      <c r="CT6272"/>
      <c r="CU6272"/>
      <c r="CV6272"/>
    </row>
    <row r="6273" spans="10:100" x14ac:dyDescent="0.25">
      <c r="J6273"/>
      <c r="K6273"/>
      <c r="L6273"/>
      <c r="M6273"/>
      <c r="N6273"/>
      <c r="O6273"/>
      <c r="P6273"/>
      <c r="Q6273"/>
      <c r="R6273"/>
      <c r="S6273"/>
      <c r="T6273"/>
      <c r="U6273"/>
      <c r="V6273"/>
      <c r="W6273"/>
      <c r="X6273"/>
      <c r="Y6273"/>
      <c r="Z6273"/>
      <c r="AA6273"/>
      <c r="AB6273"/>
      <c r="AC6273"/>
      <c r="AD6273"/>
      <c r="AE6273"/>
      <c r="AF6273"/>
      <c r="AG6273"/>
      <c r="AH6273"/>
      <c r="AI6273"/>
      <c r="AJ6273"/>
      <c r="AK6273"/>
      <c r="AL6273"/>
      <c r="AM6273"/>
      <c r="AN6273"/>
      <c r="AO6273"/>
      <c r="AP6273"/>
      <c r="AQ6273"/>
      <c r="AR6273"/>
      <c r="AS6273"/>
      <c r="AT6273"/>
      <c r="AU6273"/>
      <c r="AV6273"/>
      <c r="AW6273"/>
      <c r="AX6273"/>
      <c r="AY6273"/>
      <c r="AZ6273"/>
      <c r="BA6273"/>
      <c r="BB6273"/>
      <c r="BC6273"/>
      <c r="BD6273"/>
      <c r="BE6273"/>
      <c r="BF6273"/>
      <c r="BG6273"/>
      <c r="BH6273"/>
      <c r="BI6273"/>
      <c r="BJ6273"/>
      <c r="BK6273"/>
      <c r="BL6273"/>
      <c r="BM6273"/>
      <c r="BN6273"/>
      <c r="BO6273"/>
      <c r="BP6273"/>
      <c r="BQ6273"/>
      <c r="BR6273"/>
      <c r="BS6273"/>
      <c r="BT6273"/>
      <c r="BU6273"/>
      <c r="BV6273"/>
      <c r="BW6273"/>
      <c r="BX6273"/>
      <c r="BY6273"/>
      <c r="BZ6273"/>
      <c r="CA6273"/>
      <c r="CB6273"/>
      <c r="CC6273"/>
      <c r="CD6273"/>
      <c r="CE6273"/>
      <c r="CF6273"/>
      <c r="CG6273"/>
      <c r="CH6273"/>
      <c r="CI6273"/>
      <c r="CJ6273"/>
      <c r="CK6273"/>
      <c r="CL6273"/>
      <c r="CM6273"/>
      <c r="CN6273"/>
      <c r="CO6273"/>
      <c r="CP6273"/>
      <c r="CQ6273"/>
      <c r="CR6273"/>
      <c r="CS6273"/>
      <c r="CT6273"/>
      <c r="CU6273"/>
      <c r="CV6273"/>
    </row>
    <row r="6274" spans="10:100" x14ac:dyDescent="0.25">
      <c r="J6274"/>
      <c r="K6274"/>
      <c r="L6274"/>
      <c r="M6274"/>
      <c r="N6274"/>
      <c r="O6274"/>
      <c r="P6274"/>
      <c r="Q6274"/>
      <c r="R6274"/>
      <c r="S6274"/>
      <c r="T6274"/>
      <c r="U6274"/>
      <c r="V6274"/>
      <c r="W6274"/>
      <c r="X6274"/>
      <c r="Y6274"/>
      <c r="Z6274"/>
      <c r="AA6274"/>
      <c r="AB6274"/>
      <c r="AC6274"/>
      <c r="AD6274"/>
      <c r="AE6274"/>
      <c r="AF6274"/>
      <c r="AG6274"/>
      <c r="AH6274"/>
      <c r="AI6274"/>
      <c r="AJ6274"/>
      <c r="AK6274"/>
      <c r="AL6274"/>
      <c r="AM6274"/>
      <c r="AN6274"/>
      <c r="AO6274"/>
      <c r="AP6274"/>
      <c r="AQ6274"/>
      <c r="AR6274"/>
      <c r="AS6274"/>
      <c r="AT6274"/>
      <c r="AU6274"/>
      <c r="AV6274"/>
      <c r="AW6274"/>
      <c r="AX6274"/>
      <c r="AY6274"/>
      <c r="AZ6274"/>
      <c r="BA6274"/>
      <c r="BB6274"/>
      <c r="BC6274"/>
      <c r="BD6274"/>
      <c r="BE6274"/>
      <c r="BF6274"/>
      <c r="BG6274"/>
      <c r="BH6274"/>
      <c r="BI6274"/>
      <c r="BJ6274"/>
      <c r="BK6274"/>
      <c r="BL6274"/>
      <c r="BM6274"/>
      <c r="BN6274"/>
      <c r="BO6274"/>
      <c r="BP6274"/>
      <c r="BQ6274"/>
      <c r="BR6274"/>
      <c r="BS6274"/>
      <c r="BT6274"/>
      <c r="BU6274"/>
      <c r="BV6274"/>
      <c r="BW6274"/>
      <c r="BX6274"/>
      <c r="BY6274"/>
      <c r="BZ6274"/>
      <c r="CA6274"/>
      <c r="CB6274"/>
      <c r="CC6274"/>
      <c r="CD6274"/>
      <c r="CE6274"/>
      <c r="CF6274"/>
      <c r="CG6274"/>
      <c r="CH6274"/>
      <c r="CI6274"/>
      <c r="CJ6274"/>
      <c r="CK6274"/>
      <c r="CL6274"/>
      <c r="CM6274"/>
      <c r="CN6274"/>
      <c r="CO6274"/>
      <c r="CP6274"/>
      <c r="CQ6274"/>
      <c r="CR6274"/>
      <c r="CS6274"/>
      <c r="CT6274"/>
      <c r="CU6274"/>
      <c r="CV6274"/>
    </row>
    <row r="6275" spans="10:100" x14ac:dyDescent="0.25">
      <c r="J6275"/>
      <c r="K6275"/>
      <c r="L6275"/>
      <c r="M6275"/>
      <c r="N6275"/>
      <c r="O6275"/>
      <c r="P6275"/>
      <c r="Q6275"/>
      <c r="R6275"/>
      <c r="S6275"/>
      <c r="T6275"/>
      <c r="U6275"/>
      <c r="V6275"/>
      <c r="W6275"/>
      <c r="X6275"/>
      <c r="Y6275"/>
      <c r="Z6275"/>
      <c r="AA6275"/>
      <c r="AB6275"/>
      <c r="AC6275"/>
      <c r="AD6275"/>
      <c r="AE6275"/>
      <c r="AF6275"/>
      <c r="AG6275"/>
      <c r="AH6275"/>
      <c r="AI6275"/>
      <c r="AJ6275"/>
      <c r="AK6275"/>
      <c r="AL6275"/>
      <c r="AM6275"/>
      <c r="AN6275"/>
      <c r="AO6275"/>
      <c r="AP6275"/>
      <c r="AQ6275"/>
      <c r="AR6275"/>
      <c r="AS6275"/>
      <c r="AT6275"/>
      <c r="AU6275"/>
      <c r="AV6275"/>
      <c r="AW6275"/>
      <c r="AX6275"/>
      <c r="AY6275"/>
      <c r="AZ6275"/>
      <c r="BA6275"/>
      <c r="BB6275"/>
      <c r="BC6275"/>
      <c r="BD6275"/>
      <c r="BE6275"/>
      <c r="BF6275"/>
      <c r="BG6275"/>
      <c r="BH6275"/>
      <c r="BI6275"/>
      <c r="BJ6275"/>
      <c r="BK6275"/>
      <c r="BL6275"/>
      <c r="BM6275"/>
      <c r="BN6275"/>
      <c r="BO6275"/>
      <c r="BP6275"/>
      <c r="BQ6275"/>
      <c r="BR6275"/>
      <c r="BS6275"/>
      <c r="BT6275"/>
      <c r="BU6275"/>
      <c r="BV6275"/>
      <c r="BW6275"/>
      <c r="BX6275"/>
      <c r="BY6275"/>
      <c r="BZ6275"/>
      <c r="CA6275"/>
      <c r="CB6275"/>
      <c r="CC6275"/>
      <c r="CD6275"/>
      <c r="CE6275"/>
      <c r="CF6275"/>
      <c r="CG6275"/>
      <c r="CH6275"/>
      <c r="CI6275"/>
      <c r="CJ6275"/>
      <c r="CK6275"/>
      <c r="CL6275"/>
      <c r="CM6275"/>
      <c r="CN6275"/>
      <c r="CO6275"/>
      <c r="CP6275"/>
      <c r="CQ6275"/>
      <c r="CR6275"/>
      <c r="CS6275"/>
      <c r="CT6275"/>
      <c r="CU6275"/>
      <c r="CV6275"/>
    </row>
    <row r="6276" spans="10:100" x14ac:dyDescent="0.25">
      <c r="J6276"/>
      <c r="K6276"/>
      <c r="L6276"/>
      <c r="M6276"/>
      <c r="N6276"/>
      <c r="O6276"/>
      <c r="P6276"/>
      <c r="Q6276"/>
      <c r="R6276"/>
      <c r="S6276"/>
      <c r="T6276"/>
      <c r="U6276"/>
      <c r="V6276"/>
      <c r="W6276"/>
      <c r="X6276"/>
      <c r="Y6276"/>
      <c r="Z6276"/>
      <c r="AA6276"/>
      <c r="AB6276"/>
      <c r="AC6276"/>
      <c r="AD6276"/>
      <c r="AE6276"/>
      <c r="AF6276"/>
      <c r="AG6276"/>
      <c r="AH6276"/>
      <c r="AI6276"/>
      <c r="AJ6276"/>
      <c r="AK6276"/>
      <c r="AL6276"/>
      <c r="AM6276"/>
      <c r="AN6276"/>
      <c r="AO6276"/>
      <c r="AP6276"/>
      <c r="AQ6276"/>
      <c r="AR6276"/>
      <c r="AS6276"/>
      <c r="AT6276"/>
      <c r="AU6276"/>
      <c r="AV6276"/>
      <c r="AW6276"/>
      <c r="AX6276"/>
      <c r="AY6276"/>
      <c r="AZ6276"/>
      <c r="BA6276"/>
      <c r="BB6276"/>
      <c r="BC6276"/>
      <c r="BD6276"/>
      <c r="BE6276"/>
      <c r="BF6276"/>
      <c r="BG6276"/>
      <c r="BH6276"/>
      <c r="BI6276"/>
      <c r="BJ6276"/>
      <c r="BK6276"/>
      <c r="BL6276"/>
      <c r="BM6276"/>
      <c r="BN6276"/>
      <c r="BO6276"/>
      <c r="BP6276"/>
      <c r="BQ6276"/>
      <c r="BR6276"/>
      <c r="BS6276"/>
      <c r="BT6276"/>
      <c r="BU6276"/>
      <c r="BV6276"/>
      <c r="BW6276"/>
      <c r="BX6276"/>
      <c r="BY6276"/>
      <c r="BZ6276"/>
      <c r="CA6276"/>
      <c r="CB6276"/>
      <c r="CC6276"/>
      <c r="CD6276"/>
      <c r="CE6276"/>
      <c r="CF6276"/>
      <c r="CG6276"/>
      <c r="CH6276"/>
      <c r="CI6276"/>
      <c r="CJ6276"/>
      <c r="CK6276"/>
      <c r="CL6276"/>
      <c r="CM6276"/>
      <c r="CN6276"/>
      <c r="CO6276"/>
      <c r="CP6276"/>
      <c r="CQ6276"/>
      <c r="CR6276"/>
      <c r="CS6276"/>
      <c r="CT6276"/>
      <c r="CU6276"/>
      <c r="CV6276"/>
    </row>
    <row r="6277" spans="10:100" x14ac:dyDescent="0.25">
      <c r="J6277"/>
      <c r="K6277"/>
      <c r="L6277"/>
      <c r="M6277"/>
      <c r="N6277"/>
      <c r="O6277"/>
      <c r="P6277"/>
      <c r="Q6277"/>
      <c r="R6277"/>
      <c r="S6277"/>
      <c r="T6277"/>
      <c r="U6277"/>
      <c r="V6277"/>
      <c r="W6277"/>
      <c r="X6277"/>
      <c r="Y6277"/>
      <c r="Z6277"/>
      <c r="AA6277"/>
      <c r="AB6277"/>
      <c r="AC6277"/>
      <c r="AD6277"/>
      <c r="AE6277"/>
      <c r="AF6277"/>
      <c r="AG6277"/>
      <c r="AH6277"/>
      <c r="AI6277"/>
      <c r="AJ6277"/>
      <c r="AK6277"/>
      <c r="AL6277"/>
      <c r="AM6277"/>
      <c r="AN6277"/>
      <c r="AO6277"/>
      <c r="AP6277"/>
      <c r="AQ6277"/>
      <c r="AR6277"/>
      <c r="AS6277"/>
      <c r="AT6277"/>
      <c r="AU6277"/>
      <c r="AV6277"/>
      <c r="AW6277"/>
      <c r="AX6277"/>
      <c r="AY6277"/>
      <c r="AZ6277"/>
      <c r="BA6277"/>
      <c r="BB6277"/>
      <c r="BC6277"/>
      <c r="BD6277"/>
      <c r="BE6277"/>
      <c r="BF6277"/>
      <c r="BG6277"/>
      <c r="BH6277"/>
      <c r="BI6277"/>
      <c r="BJ6277"/>
      <c r="BK6277"/>
      <c r="BL6277"/>
      <c r="BM6277"/>
      <c r="BN6277"/>
      <c r="BO6277"/>
      <c r="BP6277"/>
      <c r="BQ6277"/>
      <c r="BR6277"/>
      <c r="BS6277"/>
      <c r="BT6277"/>
      <c r="BU6277"/>
      <c r="BV6277"/>
      <c r="BW6277"/>
      <c r="BX6277"/>
      <c r="BY6277"/>
      <c r="BZ6277"/>
      <c r="CA6277"/>
      <c r="CB6277"/>
      <c r="CC6277"/>
      <c r="CD6277"/>
      <c r="CE6277"/>
      <c r="CF6277"/>
      <c r="CG6277"/>
      <c r="CH6277"/>
      <c r="CI6277"/>
      <c r="CJ6277"/>
      <c r="CK6277"/>
      <c r="CL6277"/>
      <c r="CM6277"/>
      <c r="CN6277"/>
      <c r="CO6277"/>
      <c r="CP6277"/>
      <c r="CQ6277"/>
      <c r="CR6277"/>
      <c r="CS6277"/>
      <c r="CT6277"/>
      <c r="CU6277"/>
      <c r="CV6277"/>
    </row>
    <row r="6278" spans="10:100" x14ac:dyDescent="0.25">
      <c r="J6278"/>
      <c r="K6278"/>
      <c r="L6278"/>
      <c r="M6278"/>
      <c r="N6278"/>
      <c r="O6278"/>
      <c r="P6278"/>
      <c r="Q6278"/>
      <c r="R6278"/>
      <c r="S6278"/>
      <c r="T6278"/>
      <c r="U6278"/>
      <c r="V6278"/>
      <c r="W6278"/>
      <c r="X6278"/>
      <c r="Y6278"/>
      <c r="Z6278"/>
      <c r="AA6278"/>
      <c r="AB6278"/>
      <c r="AC6278"/>
      <c r="AD6278"/>
      <c r="AE6278"/>
      <c r="AF6278"/>
      <c r="AG6278"/>
      <c r="AH6278"/>
      <c r="AI6278"/>
      <c r="AJ6278"/>
      <c r="AK6278"/>
      <c r="AL6278"/>
      <c r="AM6278"/>
      <c r="AN6278"/>
      <c r="AO6278"/>
      <c r="AP6278"/>
      <c r="AQ6278"/>
      <c r="AR6278"/>
      <c r="AS6278"/>
      <c r="AT6278"/>
      <c r="AU6278"/>
      <c r="AV6278"/>
      <c r="AW6278"/>
      <c r="AX6278"/>
      <c r="AY6278"/>
      <c r="AZ6278"/>
      <c r="BA6278"/>
      <c r="BB6278"/>
      <c r="BC6278"/>
      <c r="BD6278"/>
      <c r="BE6278"/>
      <c r="BF6278"/>
      <c r="BG6278"/>
      <c r="BH6278"/>
      <c r="BI6278"/>
      <c r="BJ6278"/>
      <c r="BK6278"/>
      <c r="BL6278"/>
      <c r="BM6278"/>
      <c r="BN6278"/>
      <c r="BO6278"/>
      <c r="BP6278"/>
      <c r="BQ6278"/>
      <c r="BR6278"/>
      <c r="BS6278"/>
      <c r="BT6278"/>
      <c r="BU6278"/>
      <c r="BV6278"/>
      <c r="BW6278"/>
      <c r="BX6278"/>
      <c r="BY6278"/>
      <c r="BZ6278"/>
      <c r="CA6278"/>
      <c r="CB6278"/>
      <c r="CC6278"/>
      <c r="CD6278"/>
      <c r="CE6278"/>
      <c r="CF6278"/>
      <c r="CG6278"/>
      <c r="CH6278"/>
      <c r="CI6278"/>
      <c r="CJ6278"/>
      <c r="CK6278"/>
      <c r="CL6278"/>
      <c r="CM6278"/>
      <c r="CN6278"/>
      <c r="CO6278"/>
      <c r="CP6278"/>
      <c r="CQ6278"/>
      <c r="CR6278"/>
      <c r="CS6278"/>
      <c r="CT6278"/>
      <c r="CU6278"/>
      <c r="CV6278"/>
    </row>
    <row r="6279" spans="10:100" x14ac:dyDescent="0.25">
      <c r="J6279"/>
      <c r="K6279"/>
      <c r="L6279"/>
      <c r="M6279"/>
      <c r="N6279"/>
      <c r="O6279"/>
      <c r="P6279"/>
      <c r="Q6279"/>
      <c r="R6279"/>
      <c r="S6279"/>
      <c r="T6279"/>
      <c r="U6279"/>
      <c r="V6279"/>
      <c r="W6279"/>
      <c r="X6279"/>
      <c r="Y6279"/>
      <c r="Z6279"/>
      <c r="AA6279"/>
      <c r="AB6279"/>
      <c r="AC6279"/>
      <c r="AD6279"/>
      <c r="AE6279"/>
      <c r="AF6279"/>
      <c r="AG6279"/>
      <c r="AH6279"/>
      <c r="AI6279"/>
      <c r="AJ6279"/>
      <c r="AK6279"/>
      <c r="AL6279"/>
      <c r="AM6279"/>
      <c r="AN6279"/>
      <c r="AO6279"/>
      <c r="AP6279"/>
      <c r="AQ6279"/>
      <c r="AR6279"/>
      <c r="AS6279"/>
      <c r="AT6279"/>
      <c r="AU6279"/>
      <c r="AV6279"/>
      <c r="AW6279"/>
      <c r="AX6279"/>
      <c r="AY6279"/>
      <c r="AZ6279"/>
      <c r="BA6279"/>
      <c r="BB6279"/>
      <c r="BC6279"/>
      <c r="BD6279"/>
      <c r="BE6279"/>
      <c r="BF6279"/>
      <c r="BG6279"/>
      <c r="BH6279"/>
      <c r="BI6279"/>
      <c r="BJ6279"/>
      <c r="BK6279"/>
      <c r="BL6279"/>
      <c r="BM6279"/>
      <c r="BN6279"/>
      <c r="BO6279"/>
      <c r="BP6279"/>
      <c r="BQ6279"/>
      <c r="BR6279"/>
      <c r="BS6279"/>
      <c r="BT6279"/>
      <c r="BU6279"/>
      <c r="BV6279"/>
      <c r="BW6279"/>
      <c r="BX6279"/>
      <c r="BY6279"/>
      <c r="BZ6279"/>
      <c r="CA6279"/>
      <c r="CB6279"/>
      <c r="CC6279"/>
      <c r="CD6279"/>
      <c r="CE6279"/>
      <c r="CF6279"/>
      <c r="CG6279"/>
      <c r="CH6279"/>
      <c r="CI6279"/>
      <c r="CJ6279"/>
      <c r="CK6279"/>
      <c r="CL6279"/>
      <c r="CM6279"/>
      <c r="CN6279"/>
      <c r="CO6279"/>
      <c r="CP6279"/>
      <c r="CQ6279"/>
      <c r="CR6279"/>
      <c r="CS6279"/>
      <c r="CT6279"/>
      <c r="CU6279"/>
      <c r="CV6279"/>
    </row>
    <row r="6280" spans="10:100" x14ac:dyDescent="0.25">
      <c r="J6280"/>
      <c r="K6280"/>
      <c r="L6280"/>
      <c r="M6280"/>
      <c r="N6280"/>
      <c r="O6280"/>
      <c r="P6280"/>
      <c r="Q6280"/>
      <c r="R6280"/>
      <c r="S6280"/>
      <c r="T6280"/>
      <c r="U6280"/>
      <c r="V6280"/>
      <c r="W6280"/>
      <c r="X6280"/>
      <c r="Y6280"/>
      <c r="Z6280"/>
      <c r="AA6280"/>
      <c r="AB6280"/>
      <c r="AC6280"/>
      <c r="AD6280"/>
      <c r="AE6280"/>
      <c r="AF6280"/>
      <c r="AG6280"/>
      <c r="AH6280"/>
      <c r="AI6280"/>
      <c r="AJ6280"/>
      <c r="AK6280"/>
      <c r="AL6280"/>
      <c r="AM6280"/>
      <c r="AN6280"/>
      <c r="AO6280"/>
      <c r="AP6280"/>
      <c r="AQ6280"/>
      <c r="AR6280"/>
      <c r="AS6280"/>
      <c r="AT6280"/>
      <c r="AU6280"/>
      <c r="AV6280"/>
      <c r="AW6280"/>
      <c r="AX6280"/>
      <c r="AY6280"/>
      <c r="AZ6280"/>
      <c r="BA6280"/>
      <c r="BB6280"/>
      <c r="BC6280"/>
      <c r="BD6280"/>
      <c r="BE6280"/>
      <c r="BF6280"/>
      <c r="BG6280"/>
      <c r="BH6280"/>
      <c r="BI6280"/>
      <c r="BJ6280"/>
      <c r="BK6280"/>
      <c r="BL6280"/>
      <c r="BM6280"/>
      <c r="BN6280"/>
      <c r="BO6280"/>
      <c r="BP6280"/>
      <c r="BQ6280"/>
      <c r="BR6280"/>
      <c r="BS6280"/>
      <c r="BT6280"/>
      <c r="BU6280"/>
      <c r="BV6280"/>
      <c r="BW6280"/>
      <c r="BX6280"/>
      <c r="BY6280"/>
      <c r="BZ6280"/>
      <c r="CA6280"/>
      <c r="CB6280"/>
      <c r="CC6280"/>
      <c r="CD6280"/>
      <c r="CE6280"/>
      <c r="CF6280"/>
      <c r="CG6280"/>
      <c r="CH6280"/>
      <c r="CI6280"/>
      <c r="CJ6280"/>
      <c r="CK6280"/>
      <c r="CL6280"/>
      <c r="CM6280"/>
      <c r="CN6280"/>
      <c r="CO6280"/>
      <c r="CP6280"/>
      <c r="CQ6280"/>
      <c r="CR6280"/>
      <c r="CS6280"/>
      <c r="CT6280"/>
      <c r="CU6280"/>
      <c r="CV6280"/>
    </row>
    <row r="6281" spans="10:100" x14ac:dyDescent="0.25">
      <c r="J6281"/>
      <c r="K6281"/>
      <c r="L6281"/>
      <c r="M6281"/>
      <c r="N6281"/>
      <c r="O6281"/>
      <c r="P6281"/>
      <c r="Q6281"/>
      <c r="R6281"/>
      <c r="S6281"/>
      <c r="T6281"/>
      <c r="U6281"/>
      <c r="V6281"/>
      <c r="W6281"/>
      <c r="X6281"/>
      <c r="Y6281"/>
      <c r="Z6281"/>
      <c r="AA6281"/>
      <c r="AB6281"/>
      <c r="AC6281"/>
      <c r="AD6281"/>
      <c r="AE6281"/>
      <c r="AF6281"/>
      <c r="AG6281"/>
      <c r="AH6281"/>
      <c r="AI6281"/>
      <c r="AJ6281"/>
      <c r="AK6281"/>
      <c r="AL6281"/>
      <c r="AM6281"/>
      <c r="AN6281"/>
      <c r="AO6281"/>
      <c r="AP6281"/>
      <c r="AQ6281"/>
      <c r="AR6281"/>
      <c r="AS6281"/>
      <c r="AT6281"/>
      <c r="AU6281"/>
      <c r="AV6281"/>
      <c r="AW6281"/>
      <c r="AX6281"/>
      <c r="AY6281"/>
      <c r="AZ6281"/>
      <c r="BA6281"/>
      <c r="BB6281"/>
      <c r="BC6281"/>
      <c r="BD6281"/>
      <c r="BE6281"/>
      <c r="BF6281"/>
      <c r="BG6281"/>
      <c r="BH6281"/>
      <c r="BI6281"/>
      <c r="BJ6281"/>
      <c r="BK6281"/>
      <c r="BL6281"/>
      <c r="BM6281"/>
      <c r="BN6281"/>
      <c r="BO6281"/>
      <c r="BP6281"/>
      <c r="BQ6281"/>
      <c r="BR6281"/>
      <c r="BS6281"/>
      <c r="BT6281"/>
      <c r="BU6281"/>
      <c r="BV6281"/>
      <c r="BW6281"/>
      <c r="BX6281"/>
      <c r="BY6281"/>
      <c r="BZ6281"/>
      <c r="CA6281"/>
      <c r="CB6281"/>
      <c r="CC6281"/>
      <c r="CD6281"/>
      <c r="CE6281"/>
      <c r="CF6281"/>
      <c r="CG6281"/>
      <c r="CH6281"/>
      <c r="CI6281"/>
      <c r="CJ6281"/>
      <c r="CK6281"/>
      <c r="CL6281"/>
      <c r="CM6281"/>
      <c r="CN6281"/>
      <c r="CO6281"/>
      <c r="CP6281"/>
      <c r="CQ6281"/>
      <c r="CR6281"/>
      <c r="CS6281"/>
      <c r="CT6281"/>
      <c r="CU6281"/>
      <c r="CV6281"/>
    </row>
    <row r="6282" spans="10:100" x14ac:dyDescent="0.25">
      <c r="J6282"/>
      <c r="K6282"/>
      <c r="L6282"/>
      <c r="M6282"/>
      <c r="N6282"/>
      <c r="O6282"/>
      <c r="P6282"/>
      <c r="Q6282"/>
      <c r="R6282"/>
      <c r="S6282"/>
      <c r="T6282"/>
      <c r="U6282"/>
      <c r="V6282"/>
      <c r="W6282"/>
      <c r="X6282"/>
      <c r="Y6282"/>
      <c r="Z6282"/>
      <c r="AA6282"/>
      <c r="AB6282"/>
      <c r="AC6282"/>
      <c r="AD6282"/>
      <c r="AE6282"/>
      <c r="AF6282"/>
      <c r="AG6282"/>
      <c r="AH6282"/>
      <c r="AI6282"/>
      <c r="AJ6282"/>
      <c r="AK6282"/>
      <c r="AL6282"/>
      <c r="AM6282"/>
      <c r="AN6282"/>
      <c r="AO6282"/>
      <c r="AP6282"/>
      <c r="AQ6282"/>
      <c r="AR6282"/>
      <c r="AS6282"/>
      <c r="AT6282"/>
      <c r="AU6282"/>
      <c r="AV6282"/>
      <c r="AW6282"/>
      <c r="AX6282"/>
      <c r="AY6282"/>
      <c r="AZ6282"/>
      <c r="BA6282"/>
      <c r="BB6282"/>
      <c r="BC6282"/>
      <c r="BD6282"/>
      <c r="BE6282"/>
      <c r="BF6282"/>
      <c r="BG6282"/>
      <c r="BH6282"/>
      <c r="BI6282"/>
      <c r="BJ6282"/>
      <c r="BK6282"/>
      <c r="BL6282"/>
      <c r="BM6282"/>
      <c r="BN6282"/>
      <c r="BO6282"/>
      <c r="BP6282"/>
      <c r="BQ6282"/>
      <c r="BR6282"/>
      <c r="BS6282"/>
      <c r="BT6282"/>
      <c r="BU6282"/>
      <c r="BV6282"/>
      <c r="BW6282"/>
      <c r="BX6282"/>
      <c r="BY6282"/>
      <c r="BZ6282"/>
      <c r="CA6282"/>
      <c r="CB6282"/>
      <c r="CC6282"/>
      <c r="CD6282"/>
      <c r="CE6282"/>
      <c r="CF6282"/>
      <c r="CG6282"/>
      <c r="CH6282"/>
      <c r="CI6282"/>
      <c r="CJ6282"/>
      <c r="CK6282"/>
      <c r="CL6282"/>
      <c r="CM6282"/>
      <c r="CN6282"/>
      <c r="CO6282"/>
      <c r="CP6282"/>
      <c r="CQ6282"/>
      <c r="CR6282"/>
      <c r="CS6282"/>
      <c r="CT6282"/>
      <c r="CU6282"/>
      <c r="CV6282"/>
    </row>
    <row r="6283" spans="10:100" x14ac:dyDescent="0.25">
      <c r="J6283"/>
      <c r="K6283"/>
      <c r="L6283"/>
      <c r="M6283"/>
      <c r="N6283"/>
      <c r="O6283"/>
      <c r="P6283"/>
      <c r="Q6283"/>
      <c r="R6283"/>
      <c r="S6283"/>
      <c r="T6283"/>
      <c r="U6283"/>
      <c r="V6283"/>
      <c r="W6283"/>
      <c r="X6283"/>
      <c r="Y6283"/>
      <c r="Z6283"/>
      <c r="AA6283"/>
      <c r="AB6283"/>
      <c r="AC6283"/>
      <c r="AD6283"/>
      <c r="AE6283"/>
      <c r="AF6283"/>
      <c r="AG6283"/>
      <c r="AH6283"/>
      <c r="AI6283"/>
      <c r="AJ6283"/>
      <c r="AK6283"/>
      <c r="AL6283"/>
      <c r="AM6283"/>
      <c r="AN6283"/>
      <c r="AO6283"/>
      <c r="AP6283"/>
      <c r="AQ6283"/>
      <c r="AR6283"/>
      <c r="AS6283"/>
      <c r="AT6283"/>
      <c r="AU6283"/>
      <c r="AV6283"/>
      <c r="AW6283"/>
      <c r="AX6283"/>
      <c r="AY6283"/>
      <c r="AZ6283"/>
      <c r="BA6283"/>
      <c r="BB6283"/>
      <c r="BC6283"/>
      <c r="BD6283"/>
      <c r="BE6283"/>
      <c r="BF6283"/>
      <c r="BG6283"/>
      <c r="BH6283"/>
      <c r="BI6283"/>
      <c r="BJ6283"/>
      <c r="BK6283"/>
      <c r="BL6283"/>
      <c r="BM6283"/>
      <c r="BN6283"/>
      <c r="BO6283"/>
      <c r="BP6283"/>
      <c r="BQ6283"/>
      <c r="BR6283"/>
      <c r="BS6283"/>
      <c r="BT6283"/>
      <c r="BU6283"/>
      <c r="BV6283"/>
      <c r="BW6283"/>
      <c r="BX6283"/>
      <c r="BY6283"/>
      <c r="BZ6283"/>
      <c r="CA6283"/>
      <c r="CB6283"/>
      <c r="CC6283"/>
      <c r="CD6283"/>
      <c r="CE6283"/>
      <c r="CF6283"/>
      <c r="CG6283"/>
      <c r="CH6283"/>
      <c r="CI6283"/>
      <c r="CJ6283"/>
      <c r="CK6283"/>
      <c r="CL6283"/>
      <c r="CM6283"/>
      <c r="CN6283"/>
      <c r="CO6283"/>
      <c r="CP6283"/>
      <c r="CQ6283"/>
      <c r="CR6283"/>
      <c r="CS6283"/>
      <c r="CT6283"/>
      <c r="CU6283"/>
      <c r="CV6283"/>
    </row>
    <row r="6284" spans="10:100" x14ac:dyDescent="0.25">
      <c r="J6284"/>
      <c r="K6284"/>
      <c r="L6284"/>
      <c r="M6284"/>
      <c r="N6284"/>
      <c r="O6284"/>
      <c r="P6284"/>
      <c r="Q6284"/>
      <c r="R6284"/>
      <c r="S6284"/>
      <c r="T6284"/>
      <c r="U6284"/>
      <c r="V6284"/>
      <c r="W6284"/>
      <c r="X6284"/>
      <c r="Y6284"/>
      <c r="Z6284"/>
      <c r="AA6284"/>
      <c r="AB6284"/>
      <c r="AC6284"/>
      <c r="AD6284"/>
      <c r="AE6284"/>
      <c r="AF6284"/>
      <c r="AG6284"/>
      <c r="AH6284"/>
      <c r="AI6284"/>
      <c r="AJ6284"/>
      <c r="AK6284"/>
      <c r="AL6284"/>
      <c r="AM6284"/>
      <c r="AN6284"/>
      <c r="AO6284"/>
      <c r="AP6284"/>
      <c r="AQ6284"/>
      <c r="AR6284"/>
      <c r="AS6284"/>
      <c r="AT6284"/>
      <c r="AU6284"/>
      <c r="AV6284"/>
      <c r="AW6284"/>
      <c r="AX6284"/>
      <c r="AY6284"/>
      <c r="AZ6284"/>
      <c r="BA6284"/>
      <c r="BB6284"/>
      <c r="BC6284"/>
      <c r="BD6284"/>
      <c r="BE6284"/>
      <c r="BF6284"/>
      <c r="BG6284"/>
      <c r="BH6284"/>
      <c r="BI6284"/>
      <c r="BJ6284"/>
      <c r="BK6284"/>
      <c r="BL6284"/>
      <c r="BM6284"/>
      <c r="BN6284"/>
      <c r="BO6284"/>
      <c r="BP6284"/>
      <c r="BQ6284"/>
      <c r="BR6284"/>
      <c r="BS6284"/>
      <c r="BT6284"/>
      <c r="BU6284"/>
      <c r="BV6284"/>
      <c r="BW6284"/>
      <c r="BX6284"/>
      <c r="BY6284"/>
      <c r="BZ6284"/>
      <c r="CA6284"/>
      <c r="CB6284"/>
      <c r="CC6284"/>
      <c r="CD6284"/>
      <c r="CE6284"/>
      <c r="CF6284"/>
      <c r="CG6284"/>
      <c r="CH6284"/>
      <c r="CI6284"/>
      <c r="CJ6284"/>
      <c r="CK6284"/>
      <c r="CL6284"/>
      <c r="CM6284"/>
      <c r="CN6284"/>
      <c r="CO6284"/>
      <c r="CP6284"/>
      <c r="CQ6284"/>
      <c r="CR6284"/>
      <c r="CS6284"/>
      <c r="CT6284"/>
      <c r="CU6284"/>
      <c r="CV6284"/>
    </row>
    <row r="6285" spans="10:100" x14ac:dyDescent="0.25">
      <c r="J6285"/>
      <c r="K6285"/>
      <c r="L6285"/>
      <c r="M6285"/>
      <c r="N6285"/>
      <c r="O6285"/>
      <c r="P6285"/>
      <c r="Q6285"/>
      <c r="R6285"/>
      <c r="S6285"/>
      <c r="T6285"/>
      <c r="U6285"/>
      <c r="V6285"/>
      <c r="W6285"/>
      <c r="X6285"/>
      <c r="Y6285"/>
      <c r="Z6285"/>
      <c r="AA6285"/>
      <c r="AB6285"/>
      <c r="AC6285"/>
      <c r="AD6285"/>
      <c r="AE6285"/>
      <c r="AF6285"/>
      <c r="AG6285"/>
      <c r="AH6285"/>
      <c r="AI6285"/>
      <c r="AJ6285"/>
      <c r="AK6285"/>
      <c r="AL6285"/>
      <c r="AM6285"/>
      <c r="AN6285"/>
      <c r="AO6285"/>
      <c r="AP6285"/>
      <c r="AQ6285"/>
      <c r="AR6285"/>
      <c r="AS6285"/>
      <c r="AT6285"/>
      <c r="AU6285"/>
      <c r="AV6285"/>
      <c r="AW6285"/>
      <c r="AX6285"/>
      <c r="AY6285"/>
      <c r="AZ6285"/>
      <c r="BA6285"/>
      <c r="BB6285"/>
      <c r="BC6285"/>
      <c r="BD6285"/>
      <c r="BE6285"/>
      <c r="BF6285"/>
      <c r="BG6285"/>
      <c r="BH6285"/>
      <c r="BI6285"/>
      <c r="BJ6285"/>
      <c r="BK6285"/>
      <c r="BL6285"/>
      <c r="BM6285"/>
      <c r="BN6285"/>
      <c r="BO6285"/>
      <c r="BP6285"/>
      <c r="BQ6285"/>
      <c r="BR6285"/>
      <c r="BS6285"/>
      <c r="BT6285"/>
      <c r="BU6285"/>
      <c r="BV6285"/>
      <c r="BW6285"/>
      <c r="BX6285"/>
      <c r="BY6285"/>
      <c r="BZ6285"/>
      <c r="CA6285"/>
      <c r="CB6285"/>
      <c r="CC6285"/>
      <c r="CD6285"/>
      <c r="CE6285"/>
      <c r="CF6285"/>
      <c r="CG6285"/>
      <c r="CH6285"/>
      <c r="CI6285"/>
      <c r="CJ6285"/>
      <c r="CK6285"/>
      <c r="CL6285"/>
      <c r="CM6285"/>
      <c r="CN6285"/>
      <c r="CO6285"/>
      <c r="CP6285"/>
      <c r="CQ6285"/>
      <c r="CR6285"/>
      <c r="CS6285"/>
      <c r="CT6285"/>
      <c r="CU6285"/>
      <c r="CV6285"/>
    </row>
    <row r="6286" spans="10:100" x14ac:dyDescent="0.25">
      <c r="J6286"/>
      <c r="K6286"/>
      <c r="L6286"/>
      <c r="M6286"/>
      <c r="N6286"/>
      <c r="O6286"/>
      <c r="P6286"/>
      <c r="Q6286"/>
      <c r="R6286"/>
      <c r="S6286"/>
      <c r="T6286"/>
      <c r="U6286"/>
      <c r="V6286"/>
      <c r="W6286"/>
      <c r="X6286"/>
      <c r="Y6286"/>
      <c r="Z6286"/>
      <c r="AA6286"/>
      <c r="AB6286"/>
      <c r="AC6286"/>
      <c r="AD6286"/>
      <c r="AE6286"/>
      <c r="AF6286"/>
      <c r="AG6286"/>
      <c r="AH6286"/>
      <c r="AI6286"/>
      <c r="AJ6286"/>
      <c r="AK6286"/>
      <c r="AL6286"/>
      <c r="AM6286"/>
      <c r="AN6286"/>
      <c r="AO6286"/>
      <c r="AP6286"/>
      <c r="AQ6286"/>
      <c r="AR6286"/>
      <c r="AS6286"/>
      <c r="AT6286"/>
      <c r="AU6286"/>
      <c r="AV6286"/>
      <c r="AW6286"/>
      <c r="AX6286"/>
      <c r="AY6286"/>
      <c r="AZ6286"/>
      <c r="BA6286"/>
      <c r="BB6286"/>
      <c r="BC6286"/>
      <c r="BD6286"/>
      <c r="BE6286"/>
      <c r="BF6286"/>
      <c r="BG6286"/>
      <c r="BH6286"/>
      <c r="BI6286"/>
      <c r="BJ6286"/>
      <c r="BK6286"/>
      <c r="BL6286"/>
      <c r="BM6286"/>
      <c r="BN6286"/>
      <c r="BO6286"/>
      <c r="BP6286"/>
      <c r="BQ6286"/>
      <c r="BR6286"/>
      <c r="BS6286"/>
      <c r="BT6286"/>
      <c r="BU6286"/>
      <c r="BV6286"/>
      <c r="BW6286"/>
      <c r="BX6286"/>
      <c r="BY6286"/>
      <c r="BZ6286"/>
      <c r="CA6286"/>
      <c r="CB6286"/>
      <c r="CC6286"/>
      <c r="CD6286"/>
      <c r="CE6286"/>
      <c r="CF6286"/>
      <c r="CG6286"/>
      <c r="CH6286"/>
      <c r="CI6286"/>
      <c r="CJ6286"/>
      <c r="CK6286"/>
      <c r="CL6286"/>
      <c r="CM6286"/>
      <c r="CN6286"/>
      <c r="CO6286"/>
      <c r="CP6286"/>
      <c r="CQ6286"/>
      <c r="CR6286"/>
      <c r="CS6286"/>
      <c r="CT6286"/>
      <c r="CU6286"/>
      <c r="CV6286"/>
    </row>
    <row r="6287" spans="10:100" x14ac:dyDescent="0.25">
      <c r="J6287"/>
      <c r="K6287"/>
      <c r="L6287"/>
      <c r="M6287"/>
      <c r="N6287"/>
      <c r="O6287"/>
      <c r="P6287"/>
      <c r="Q6287"/>
      <c r="R6287"/>
      <c r="S6287"/>
      <c r="T6287"/>
      <c r="U6287"/>
      <c r="V6287"/>
      <c r="W6287"/>
      <c r="X6287"/>
      <c r="Y6287"/>
      <c r="Z6287"/>
      <c r="AA6287"/>
      <c r="AB6287"/>
      <c r="AC6287"/>
      <c r="AD6287"/>
      <c r="AE6287"/>
      <c r="AF6287"/>
      <c r="AG6287"/>
      <c r="AH6287"/>
      <c r="AI6287"/>
      <c r="AJ6287"/>
      <c r="AK6287"/>
      <c r="AL6287"/>
      <c r="AM6287"/>
      <c r="AN6287"/>
      <c r="AO6287"/>
      <c r="AP6287"/>
      <c r="AQ6287"/>
      <c r="AR6287"/>
      <c r="AS6287"/>
      <c r="AT6287"/>
      <c r="AU6287"/>
      <c r="AV6287"/>
      <c r="AW6287"/>
      <c r="AX6287"/>
      <c r="AY6287"/>
      <c r="AZ6287"/>
      <c r="BA6287"/>
      <c r="BB6287"/>
      <c r="BC6287"/>
      <c r="BD6287"/>
      <c r="BE6287"/>
      <c r="BF6287"/>
      <c r="BG6287"/>
      <c r="BH6287"/>
      <c r="BI6287"/>
      <c r="BJ6287"/>
      <c r="BK6287"/>
      <c r="BL6287"/>
      <c r="BM6287"/>
      <c r="BN6287"/>
      <c r="BO6287"/>
      <c r="BP6287"/>
      <c r="BQ6287"/>
      <c r="BR6287"/>
      <c r="BS6287"/>
      <c r="BT6287"/>
      <c r="BU6287"/>
      <c r="BV6287"/>
      <c r="BW6287"/>
      <c r="BX6287"/>
      <c r="BY6287"/>
      <c r="BZ6287"/>
      <c r="CA6287"/>
      <c r="CB6287"/>
      <c r="CC6287"/>
      <c r="CD6287"/>
      <c r="CE6287"/>
      <c r="CF6287"/>
      <c r="CG6287"/>
      <c r="CH6287"/>
      <c r="CI6287"/>
      <c r="CJ6287"/>
      <c r="CK6287"/>
      <c r="CL6287"/>
      <c r="CM6287"/>
      <c r="CN6287"/>
      <c r="CO6287"/>
      <c r="CP6287"/>
      <c r="CQ6287"/>
      <c r="CR6287"/>
      <c r="CS6287"/>
      <c r="CT6287"/>
      <c r="CU6287"/>
      <c r="CV6287"/>
    </row>
    <row r="6288" spans="10:100" x14ac:dyDescent="0.25">
      <c r="J6288"/>
      <c r="K6288"/>
      <c r="L6288"/>
      <c r="M6288"/>
      <c r="N6288"/>
      <c r="O6288"/>
      <c r="P6288"/>
      <c r="Q6288"/>
      <c r="R6288"/>
      <c r="S6288"/>
      <c r="T6288"/>
      <c r="U6288"/>
      <c r="V6288"/>
      <c r="W6288"/>
      <c r="X6288"/>
      <c r="Y6288"/>
      <c r="Z6288"/>
      <c r="AA6288"/>
      <c r="AB6288"/>
      <c r="AC6288"/>
      <c r="AD6288"/>
      <c r="AE6288"/>
      <c r="AF6288"/>
      <c r="AG6288"/>
      <c r="AH6288"/>
      <c r="AI6288"/>
      <c r="AJ6288"/>
      <c r="AK6288"/>
      <c r="AL6288"/>
      <c r="AM6288"/>
      <c r="AN6288"/>
      <c r="AO6288"/>
      <c r="AP6288"/>
      <c r="AQ6288"/>
      <c r="AR6288"/>
      <c r="AS6288"/>
      <c r="AT6288"/>
      <c r="AU6288"/>
      <c r="AV6288"/>
      <c r="AW6288"/>
      <c r="AX6288"/>
      <c r="AY6288"/>
      <c r="AZ6288"/>
      <c r="BA6288"/>
      <c r="BB6288"/>
      <c r="BC6288"/>
      <c r="BD6288"/>
      <c r="BE6288"/>
      <c r="BF6288"/>
      <c r="BG6288"/>
      <c r="BH6288"/>
      <c r="BI6288"/>
      <c r="BJ6288"/>
      <c r="BK6288"/>
      <c r="BL6288"/>
      <c r="BM6288"/>
      <c r="BN6288"/>
      <c r="BO6288"/>
      <c r="BP6288"/>
      <c r="BQ6288"/>
      <c r="BR6288"/>
      <c r="BS6288"/>
      <c r="BT6288"/>
      <c r="BU6288"/>
      <c r="BV6288"/>
      <c r="BW6288"/>
      <c r="BX6288"/>
      <c r="BY6288"/>
      <c r="BZ6288"/>
      <c r="CA6288"/>
      <c r="CB6288"/>
      <c r="CC6288"/>
      <c r="CD6288"/>
      <c r="CE6288"/>
      <c r="CF6288"/>
      <c r="CG6288"/>
      <c r="CH6288"/>
      <c r="CI6288"/>
      <c r="CJ6288"/>
      <c r="CK6288"/>
      <c r="CL6288"/>
      <c r="CM6288"/>
      <c r="CN6288"/>
      <c r="CO6288"/>
      <c r="CP6288"/>
      <c r="CQ6288"/>
      <c r="CR6288"/>
      <c r="CS6288"/>
      <c r="CT6288"/>
      <c r="CU6288"/>
      <c r="CV6288"/>
    </row>
    <row r="6289" spans="10:100" x14ac:dyDescent="0.25">
      <c r="J6289"/>
      <c r="K6289"/>
      <c r="L6289"/>
      <c r="M6289"/>
      <c r="N6289"/>
      <c r="O6289"/>
      <c r="P6289"/>
      <c r="Q6289"/>
      <c r="R6289"/>
      <c r="S6289"/>
      <c r="T6289"/>
      <c r="U6289"/>
      <c r="V6289"/>
      <c r="W6289"/>
      <c r="X6289"/>
      <c r="Y6289"/>
      <c r="Z6289"/>
      <c r="AA6289"/>
      <c r="AB6289"/>
      <c r="AC6289"/>
      <c r="AD6289"/>
      <c r="AE6289"/>
      <c r="AF6289"/>
      <c r="AG6289"/>
      <c r="AH6289"/>
      <c r="AI6289"/>
      <c r="AJ6289"/>
      <c r="AK6289"/>
      <c r="AL6289"/>
      <c r="AM6289"/>
      <c r="AN6289"/>
      <c r="AO6289"/>
      <c r="AP6289"/>
      <c r="AQ6289"/>
      <c r="AR6289"/>
      <c r="AS6289"/>
      <c r="AT6289"/>
      <c r="AU6289"/>
      <c r="AV6289"/>
      <c r="AW6289"/>
      <c r="AX6289"/>
      <c r="AY6289"/>
      <c r="AZ6289"/>
      <c r="BA6289"/>
      <c r="BB6289"/>
      <c r="BC6289"/>
      <c r="BD6289"/>
      <c r="BE6289"/>
      <c r="BF6289"/>
      <c r="BG6289"/>
      <c r="BH6289"/>
      <c r="BI6289"/>
      <c r="BJ6289"/>
      <c r="BK6289"/>
      <c r="BL6289"/>
      <c r="BM6289"/>
      <c r="BN6289"/>
      <c r="BO6289"/>
      <c r="BP6289"/>
      <c r="BQ6289"/>
      <c r="BR6289"/>
      <c r="BS6289"/>
      <c r="BT6289"/>
      <c r="BU6289"/>
      <c r="BV6289"/>
      <c r="BW6289"/>
      <c r="BX6289"/>
      <c r="BY6289"/>
      <c r="BZ6289"/>
      <c r="CA6289"/>
      <c r="CB6289"/>
      <c r="CC6289"/>
      <c r="CD6289"/>
      <c r="CE6289"/>
      <c r="CF6289"/>
      <c r="CG6289"/>
      <c r="CH6289"/>
      <c r="CI6289"/>
      <c r="CJ6289"/>
      <c r="CK6289"/>
      <c r="CL6289"/>
      <c r="CM6289"/>
      <c r="CN6289"/>
      <c r="CO6289"/>
      <c r="CP6289"/>
      <c r="CQ6289"/>
      <c r="CR6289"/>
      <c r="CS6289"/>
      <c r="CT6289"/>
      <c r="CU6289"/>
      <c r="CV6289"/>
    </row>
    <row r="6290" spans="10:100" x14ac:dyDescent="0.25">
      <c r="J6290"/>
      <c r="K6290"/>
      <c r="L6290"/>
      <c r="M6290"/>
      <c r="N6290"/>
      <c r="O6290"/>
      <c r="P6290"/>
      <c r="Q6290"/>
      <c r="R6290"/>
      <c r="S6290"/>
      <c r="T6290"/>
      <c r="U6290"/>
      <c r="V6290"/>
      <c r="W6290"/>
      <c r="X6290"/>
      <c r="Y6290"/>
      <c r="Z6290"/>
      <c r="AA6290"/>
      <c r="AB6290"/>
      <c r="AC6290"/>
      <c r="AD6290"/>
      <c r="AE6290"/>
      <c r="AF6290"/>
      <c r="AG6290"/>
      <c r="AH6290"/>
      <c r="AI6290"/>
      <c r="AJ6290"/>
      <c r="AK6290"/>
      <c r="AL6290"/>
      <c r="AM6290"/>
      <c r="AN6290"/>
      <c r="AO6290"/>
      <c r="AP6290"/>
      <c r="AQ6290"/>
      <c r="AR6290"/>
      <c r="AS6290"/>
      <c r="AT6290"/>
      <c r="AU6290"/>
      <c r="AV6290"/>
      <c r="AW6290"/>
      <c r="AX6290"/>
      <c r="AY6290"/>
      <c r="AZ6290"/>
      <c r="BA6290"/>
      <c r="BB6290"/>
      <c r="BC6290"/>
      <c r="BD6290"/>
      <c r="BE6290"/>
      <c r="BF6290"/>
      <c r="BG6290"/>
      <c r="BH6290"/>
      <c r="BI6290"/>
      <c r="BJ6290"/>
      <c r="BK6290"/>
      <c r="BL6290"/>
      <c r="BM6290"/>
      <c r="BN6290"/>
      <c r="BO6290"/>
      <c r="BP6290"/>
      <c r="BQ6290"/>
      <c r="BR6290"/>
      <c r="BS6290"/>
      <c r="BT6290"/>
      <c r="BU6290"/>
      <c r="BV6290"/>
      <c r="BW6290"/>
      <c r="BX6290"/>
      <c r="BY6290"/>
      <c r="BZ6290"/>
      <c r="CA6290"/>
      <c r="CB6290"/>
      <c r="CC6290"/>
      <c r="CD6290"/>
      <c r="CE6290"/>
      <c r="CF6290"/>
      <c r="CG6290"/>
      <c r="CH6290"/>
      <c r="CI6290"/>
      <c r="CJ6290"/>
      <c r="CK6290"/>
      <c r="CL6290"/>
      <c r="CM6290"/>
      <c r="CN6290"/>
      <c r="CO6290"/>
      <c r="CP6290"/>
      <c r="CQ6290"/>
      <c r="CR6290"/>
      <c r="CS6290"/>
      <c r="CT6290"/>
      <c r="CU6290"/>
      <c r="CV6290"/>
    </row>
    <row r="6291" spans="10:100" x14ac:dyDescent="0.25">
      <c r="J6291"/>
      <c r="K6291"/>
      <c r="L6291"/>
      <c r="M6291"/>
      <c r="N6291"/>
      <c r="O6291"/>
      <c r="P6291"/>
      <c r="Q6291"/>
      <c r="R6291"/>
      <c r="S6291"/>
      <c r="T6291"/>
      <c r="U6291"/>
      <c r="V6291"/>
      <c r="W6291"/>
      <c r="X6291"/>
      <c r="Y6291"/>
      <c r="Z6291"/>
      <c r="AA6291"/>
      <c r="AB6291"/>
      <c r="AC6291"/>
      <c r="AD6291"/>
      <c r="AE6291"/>
      <c r="AF6291"/>
      <c r="AG6291"/>
      <c r="AH6291"/>
      <c r="AI6291"/>
      <c r="AJ6291"/>
      <c r="AK6291"/>
      <c r="AL6291"/>
      <c r="AM6291"/>
      <c r="AN6291"/>
      <c r="AO6291"/>
      <c r="AP6291"/>
      <c r="AQ6291"/>
      <c r="AR6291"/>
      <c r="AS6291"/>
      <c r="AT6291"/>
      <c r="AU6291"/>
      <c r="AV6291"/>
      <c r="AW6291"/>
      <c r="AX6291"/>
      <c r="AY6291"/>
      <c r="AZ6291"/>
      <c r="BA6291"/>
      <c r="BB6291"/>
      <c r="BC6291"/>
      <c r="BD6291"/>
      <c r="BE6291"/>
      <c r="BF6291"/>
      <c r="BG6291"/>
      <c r="BH6291"/>
      <c r="BI6291"/>
      <c r="BJ6291"/>
      <c r="BK6291"/>
      <c r="BL6291"/>
      <c r="BM6291"/>
      <c r="BN6291"/>
      <c r="BO6291"/>
      <c r="BP6291"/>
      <c r="BQ6291"/>
      <c r="BR6291"/>
      <c r="BS6291"/>
      <c r="BT6291"/>
      <c r="BU6291"/>
      <c r="BV6291"/>
      <c r="BW6291"/>
      <c r="BX6291"/>
      <c r="BY6291"/>
      <c r="BZ6291"/>
      <c r="CA6291"/>
      <c r="CB6291"/>
      <c r="CC6291"/>
      <c r="CD6291"/>
      <c r="CE6291"/>
      <c r="CF6291"/>
      <c r="CG6291"/>
      <c r="CH6291"/>
      <c r="CI6291"/>
      <c r="CJ6291"/>
      <c r="CK6291"/>
      <c r="CL6291"/>
      <c r="CM6291"/>
      <c r="CN6291"/>
      <c r="CO6291"/>
      <c r="CP6291"/>
      <c r="CQ6291"/>
      <c r="CR6291"/>
      <c r="CS6291"/>
      <c r="CT6291"/>
      <c r="CU6291"/>
      <c r="CV6291"/>
    </row>
    <row r="6292" spans="10:100" x14ac:dyDescent="0.25">
      <c r="J6292"/>
      <c r="K6292"/>
      <c r="L6292"/>
      <c r="M6292"/>
      <c r="N6292"/>
      <c r="O6292"/>
      <c r="P6292"/>
      <c r="Q6292"/>
      <c r="R6292"/>
      <c r="S6292"/>
      <c r="T6292"/>
      <c r="U6292"/>
      <c r="V6292"/>
      <c r="W6292"/>
      <c r="X6292"/>
      <c r="Y6292"/>
      <c r="Z6292"/>
      <c r="AA6292"/>
      <c r="AB6292"/>
      <c r="AC6292"/>
      <c r="AD6292"/>
      <c r="AE6292"/>
      <c r="AF6292"/>
      <c r="AG6292"/>
      <c r="AH6292"/>
      <c r="AI6292"/>
      <c r="AJ6292"/>
      <c r="AK6292"/>
      <c r="AL6292"/>
      <c r="AM6292"/>
      <c r="AN6292"/>
      <c r="AO6292"/>
      <c r="AP6292"/>
      <c r="AQ6292"/>
      <c r="AR6292"/>
      <c r="AS6292"/>
      <c r="AT6292"/>
      <c r="AU6292"/>
      <c r="AV6292"/>
      <c r="AW6292"/>
      <c r="AX6292"/>
      <c r="AY6292"/>
      <c r="AZ6292"/>
      <c r="BA6292"/>
      <c r="BB6292"/>
      <c r="BC6292"/>
      <c r="BD6292"/>
      <c r="BE6292"/>
      <c r="BF6292"/>
      <c r="BG6292"/>
      <c r="BH6292"/>
      <c r="BI6292"/>
      <c r="BJ6292"/>
      <c r="BK6292"/>
      <c r="BL6292"/>
      <c r="BM6292"/>
      <c r="BN6292"/>
      <c r="BO6292"/>
      <c r="BP6292"/>
      <c r="BQ6292"/>
      <c r="BR6292"/>
      <c r="BS6292"/>
      <c r="BT6292"/>
      <c r="BU6292"/>
      <c r="BV6292"/>
      <c r="BW6292"/>
      <c r="BX6292"/>
      <c r="BY6292"/>
      <c r="BZ6292"/>
      <c r="CA6292"/>
      <c r="CB6292"/>
      <c r="CC6292"/>
      <c r="CD6292"/>
      <c r="CE6292"/>
      <c r="CF6292"/>
      <c r="CG6292"/>
      <c r="CH6292"/>
      <c r="CI6292"/>
      <c r="CJ6292"/>
      <c r="CK6292"/>
      <c r="CL6292"/>
      <c r="CM6292"/>
      <c r="CN6292"/>
      <c r="CO6292"/>
      <c r="CP6292"/>
      <c r="CQ6292"/>
      <c r="CR6292"/>
      <c r="CS6292"/>
      <c r="CT6292"/>
      <c r="CU6292"/>
      <c r="CV6292"/>
    </row>
    <row r="6293" spans="10:100" x14ac:dyDescent="0.25">
      <c r="J6293"/>
      <c r="K6293"/>
      <c r="L6293"/>
      <c r="M6293"/>
      <c r="N6293"/>
      <c r="O6293"/>
      <c r="P6293"/>
      <c r="Q6293"/>
      <c r="R6293"/>
      <c r="S6293"/>
      <c r="T6293"/>
      <c r="U6293"/>
      <c r="V6293"/>
      <c r="W6293"/>
      <c r="X6293"/>
      <c r="Y6293"/>
      <c r="Z6293"/>
      <c r="AA6293"/>
      <c r="AB6293"/>
      <c r="AC6293"/>
      <c r="AD6293"/>
      <c r="AE6293"/>
      <c r="AF6293"/>
      <c r="AG6293"/>
      <c r="AH6293"/>
      <c r="AI6293"/>
      <c r="AJ6293"/>
      <c r="AK6293"/>
      <c r="AL6293"/>
      <c r="AM6293"/>
      <c r="AN6293"/>
      <c r="AO6293"/>
      <c r="AP6293"/>
      <c r="AQ6293"/>
      <c r="AR6293"/>
      <c r="AS6293"/>
      <c r="AT6293"/>
      <c r="AU6293"/>
      <c r="AV6293"/>
      <c r="AW6293"/>
      <c r="AX6293"/>
      <c r="AY6293"/>
      <c r="AZ6293"/>
      <c r="BA6293"/>
      <c r="BB6293"/>
      <c r="BC6293"/>
      <c r="BD6293"/>
      <c r="BE6293"/>
      <c r="BF6293"/>
      <c r="BG6293"/>
      <c r="BH6293"/>
      <c r="BI6293"/>
      <c r="BJ6293"/>
      <c r="BK6293"/>
      <c r="BL6293"/>
      <c r="BM6293"/>
      <c r="BN6293"/>
      <c r="BO6293"/>
      <c r="BP6293"/>
      <c r="BQ6293"/>
      <c r="BR6293"/>
      <c r="BS6293"/>
      <c r="BT6293"/>
      <c r="BU6293"/>
      <c r="BV6293"/>
      <c r="BW6293"/>
      <c r="BX6293"/>
      <c r="BY6293"/>
      <c r="BZ6293"/>
      <c r="CA6293"/>
      <c r="CB6293"/>
      <c r="CC6293"/>
      <c r="CD6293"/>
      <c r="CE6293"/>
      <c r="CF6293"/>
      <c r="CG6293"/>
      <c r="CH6293"/>
      <c r="CI6293"/>
      <c r="CJ6293"/>
      <c r="CK6293"/>
      <c r="CL6293"/>
      <c r="CM6293"/>
      <c r="CN6293"/>
      <c r="CO6293"/>
      <c r="CP6293"/>
      <c r="CQ6293"/>
      <c r="CR6293"/>
      <c r="CS6293"/>
      <c r="CT6293"/>
      <c r="CU6293"/>
      <c r="CV6293"/>
    </row>
    <row r="6294" spans="10:100" x14ac:dyDescent="0.25">
      <c r="J6294"/>
      <c r="K6294"/>
      <c r="L6294"/>
      <c r="M6294"/>
      <c r="N6294"/>
      <c r="O6294"/>
      <c r="P6294"/>
      <c r="Q6294"/>
      <c r="R6294"/>
      <c r="S6294"/>
      <c r="T6294"/>
      <c r="U6294"/>
      <c r="V6294"/>
      <c r="W6294"/>
      <c r="X6294"/>
      <c r="Y6294"/>
      <c r="Z6294"/>
      <c r="AA6294"/>
      <c r="AB6294"/>
      <c r="AC6294"/>
      <c r="AD6294"/>
      <c r="AE6294"/>
      <c r="AF6294"/>
      <c r="AG6294"/>
      <c r="AH6294"/>
      <c r="AI6294"/>
      <c r="AJ6294"/>
      <c r="AK6294"/>
      <c r="AL6294"/>
      <c r="AM6294"/>
      <c r="AN6294"/>
      <c r="AO6294"/>
      <c r="AP6294"/>
      <c r="AQ6294"/>
      <c r="AR6294"/>
      <c r="AS6294"/>
      <c r="AT6294"/>
      <c r="AU6294"/>
      <c r="AV6294"/>
      <c r="AW6294"/>
      <c r="AX6294"/>
      <c r="AY6294"/>
      <c r="AZ6294"/>
      <c r="BA6294"/>
      <c r="BB6294"/>
      <c r="BC6294"/>
      <c r="BD6294"/>
      <c r="BE6294"/>
      <c r="BF6294"/>
      <c r="BG6294"/>
      <c r="BH6294"/>
      <c r="BI6294"/>
      <c r="BJ6294"/>
      <c r="BK6294"/>
      <c r="BL6294"/>
      <c r="BM6294"/>
      <c r="BN6294"/>
      <c r="BO6294"/>
      <c r="BP6294"/>
      <c r="BQ6294"/>
      <c r="BR6294"/>
      <c r="BS6294"/>
      <c r="BT6294"/>
      <c r="BU6294"/>
      <c r="BV6294"/>
      <c r="BW6294"/>
      <c r="BX6294"/>
      <c r="BY6294"/>
      <c r="BZ6294"/>
      <c r="CA6294"/>
      <c r="CB6294"/>
      <c r="CC6294"/>
      <c r="CD6294"/>
      <c r="CE6294"/>
      <c r="CF6294"/>
      <c r="CG6294"/>
      <c r="CH6294"/>
      <c r="CI6294"/>
      <c r="CJ6294"/>
      <c r="CK6294"/>
      <c r="CL6294"/>
      <c r="CM6294"/>
      <c r="CN6294"/>
      <c r="CO6294"/>
      <c r="CP6294"/>
      <c r="CQ6294"/>
      <c r="CR6294"/>
      <c r="CS6294"/>
      <c r="CT6294"/>
      <c r="CU6294"/>
      <c r="CV6294"/>
    </row>
    <row r="6295" spans="10:100" x14ac:dyDescent="0.25">
      <c r="J6295"/>
      <c r="K6295"/>
      <c r="L6295"/>
      <c r="M6295"/>
      <c r="N6295"/>
      <c r="O6295"/>
      <c r="P6295"/>
      <c r="Q6295"/>
      <c r="R6295"/>
      <c r="S6295"/>
      <c r="T6295"/>
      <c r="U6295"/>
      <c r="V6295"/>
      <c r="W6295"/>
      <c r="X6295"/>
      <c r="Y6295"/>
      <c r="Z6295"/>
      <c r="AA6295"/>
      <c r="AB6295"/>
      <c r="AC6295"/>
      <c r="AD6295"/>
      <c r="AE6295"/>
      <c r="AF6295"/>
      <c r="AG6295"/>
      <c r="AH6295"/>
      <c r="AI6295"/>
      <c r="AJ6295"/>
      <c r="AK6295"/>
      <c r="AL6295"/>
      <c r="AM6295"/>
      <c r="AN6295"/>
      <c r="AO6295"/>
      <c r="AP6295"/>
      <c r="AQ6295"/>
      <c r="AR6295"/>
      <c r="AS6295"/>
      <c r="AT6295"/>
      <c r="AU6295"/>
      <c r="AV6295"/>
      <c r="AW6295"/>
      <c r="AX6295"/>
      <c r="AY6295"/>
      <c r="AZ6295"/>
      <c r="BA6295"/>
      <c r="BB6295"/>
      <c r="BC6295"/>
      <c r="BD6295"/>
      <c r="BE6295"/>
      <c r="BF6295"/>
      <c r="BG6295"/>
      <c r="BH6295"/>
      <c r="BI6295"/>
      <c r="BJ6295"/>
      <c r="BK6295"/>
      <c r="BL6295"/>
      <c r="BM6295"/>
      <c r="BN6295"/>
      <c r="BO6295"/>
      <c r="BP6295"/>
      <c r="BQ6295"/>
      <c r="BR6295"/>
      <c r="BS6295"/>
      <c r="BT6295"/>
      <c r="BU6295"/>
      <c r="BV6295"/>
      <c r="BW6295"/>
      <c r="BX6295"/>
      <c r="BY6295"/>
      <c r="BZ6295"/>
      <c r="CA6295"/>
      <c r="CB6295"/>
      <c r="CC6295"/>
      <c r="CD6295"/>
      <c r="CE6295"/>
      <c r="CF6295"/>
      <c r="CG6295"/>
      <c r="CH6295"/>
      <c r="CI6295"/>
      <c r="CJ6295"/>
      <c r="CK6295"/>
      <c r="CL6295"/>
      <c r="CM6295"/>
      <c r="CN6295"/>
      <c r="CO6295"/>
      <c r="CP6295"/>
      <c r="CQ6295"/>
      <c r="CR6295"/>
      <c r="CS6295"/>
      <c r="CT6295"/>
      <c r="CU6295"/>
      <c r="CV6295"/>
    </row>
    <row r="6296" spans="10:100" x14ac:dyDescent="0.25">
      <c r="J6296"/>
      <c r="K6296"/>
      <c r="L6296"/>
      <c r="M6296"/>
      <c r="N6296"/>
      <c r="O6296"/>
      <c r="P6296"/>
      <c r="Q6296"/>
      <c r="R6296"/>
      <c r="S6296"/>
      <c r="T6296"/>
      <c r="U6296"/>
      <c r="V6296"/>
      <c r="W6296"/>
      <c r="X6296"/>
      <c r="Y6296"/>
      <c r="Z6296"/>
      <c r="AA6296"/>
      <c r="AB6296"/>
      <c r="AC6296"/>
      <c r="AD6296"/>
      <c r="AE6296"/>
      <c r="AF6296"/>
      <c r="AG6296"/>
      <c r="AH6296"/>
      <c r="AI6296"/>
      <c r="AJ6296"/>
      <c r="AK6296"/>
      <c r="AL6296"/>
      <c r="AM6296"/>
      <c r="AN6296"/>
      <c r="AO6296"/>
      <c r="AP6296"/>
      <c r="AQ6296"/>
      <c r="AR6296"/>
      <c r="AS6296"/>
      <c r="AT6296"/>
      <c r="AU6296"/>
      <c r="AV6296"/>
      <c r="AW6296"/>
      <c r="AX6296"/>
      <c r="AY6296"/>
      <c r="AZ6296"/>
      <c r="BA6296"/>
      <c r="BB6296"/>
      <c r="BC6296"/>
      <c r="BD6296"/>
      <c r="BE6296"/>
      <c r="BF6296"/>
      <c r="BG6296"/>
      <c r="BH6296"/>
      <c r="BI6296"/>
      <c r="BJ6296"/>
      <c r="BK6296"/>
      <c r="BL6296"/>
      <c r="BM6296"/>
      <c r="BN6296"/>
      <c r="BO6296"/>
      <c r="BP6296"/>
      <c r="BQ6296"/>
      <c r="BR6296"/>
      <c r="BS6296"/>
      <c r="BT6296"/>
      <c r="BU6296"/>
      <c r="BV6296"/>
      <c r="BW6296"/>
      <c r="BX6296"/>
      <c r="BY6296"/>
      <c r="BZ6296"/>
      <c r="CA6296"/>
      <c r="CB6296"/>
      <c r="CC6296"/>
      <c r="CD6296"/>
      <c r="CE6296"/>
      <c r="CF6296"/>
      <c r="CG6296"/>
      <c r="CH6296"/>
      <c r="CI6296"/>
      <c r="CJ6296"/>
      <c r="CK6296"/>
      <c r="CL6296"/>
      <c r="CM6296"/>
      <c r="CN6296"/>
      <c r="CO6296"/>
      <c r="CP6296"/>
      <c r="CQ6296"/>
      <c r="CR6296"/>
      <c r="CS6296"/>
      <c r="CT6296"/>
      <c r="CU6296"/>
      <c r="CV6296"/>
    </row>
    <row r="6297" spans="10:100" x14ac:dyDescent="0.25">
      <c r="J6297"/>
      <c r="K6297"/>
      <c r="L6297"/>
      <c r="M6297"/>
      <c r="N6297"/>
      <c r="O6297"/>
      <c r="P6297"/>
      <c r="Q6297"/>
      <c r="R6297"/>
      <c r="S6297"/>
      <c r="T6297"/>
      <c r="U6297"/>
      <c r="V6297"/>
      <c r="W6297"/>
      <c r="X6297"/>
      <c r="Y6297"/>
      <c r="Z6297"/>
      <c r="AA6297"/>
      <c r="AB6297"/>
      <c r="AC6297"/>
      <c r="AD6297"/>
      <c r="AE6297"/>
      <c r="AF6297"/>
      <c r="AG6297"/>
      <c r="AH6297"/>
      <c r="AI6297"/>
      <c r="AJ6297"/>
      <c r="AK6297"/>
      <c r="AL6297"/>
      <c r="AM6297"/>
      <c r="AN6297"/>
      <c r="AO6297"/>
      <c r="AP6297"/>
      <c r="AQ6297"/>
      <c r="AR6297"/>
      <c r="AS6297"/>
      <c r="AT6297"/>
      <c r="AU6297"/>
      <c r="AV6297"/>
      <c r="AW6297"/>
      <c r="AX6297"/>
      <c r="AY6297"/>
      <c r="AZ6297"/>
      <c r="BA6297"/>
      <c r="BB6297"/>
      <c r="BC6297"/>
      <c r="BD6297"/>
      <c r="BE6297"/>
      <c r="BF6297"/>
      <c r="BG6297"/>
      <c r="BH6297"/>
      <c r="BI6297"/>
      <c r="BJ6297"/>
      <c r="BK6297"/>
      <c r="BL6297"/>
      <c r="BM6297"/>
      <c r="BN6297"/>
      <c r="BO6297"/>
      <c r="BP6297"/>
      <c r="BQ6297"/>
      <c r="BR6297"/>
      <c r="BS6297"/>
      <c r="BT6297"/>
      <c r="BU6297"/>
      <c r="BV6297"/>
      <c r="BW6297"/>
      <c r="BX6297"/>
      <c r="BY6297"/>
      <c r="BZ6297"/>
      <c r="CA6297"/>
      <c r="CB6297"/>
      <c r="CC6297"/>
      <c r="CD6297"/>
      <c r="CE6297"/>
      <c r="CF6297"/>
      <c r="CG6297"/>
      <c r="CH6297"/>
      <c r="CI6297"/>
      <c r="CJ6297"/>
      <c r="CK6297"/>
      <c r="CL6297"/>
      <c r="CM6297"/>
      <c r="CN6297"/>
      <c r="CO6297"/>
      <c r="CP6297"/>
      <c r="CQ6297"/>
      <c r="CR6297"/>
      <c r="CS6297"/>
      <c r="CT6297"/>
      <c r="CU6297"/>
      <c r="CV6297"/>
    </row>
    <row r="6298" spans="10:100" x14ac:dyDescent="0.25">
      <c r="J6298"/>
      <c r="K6298"/>
      <c r="L6298"/>
      <c r="M6298"/>
      <c r="N6298"/>
      <c r="O6298"/>
      <c r="P6298"/>
      <c r="Q6298"/>
      <c r="R6298"/>
      <c r="S6298"/>
      <c r="T6298"/>
      <c r="U6298"/>
      <c r="V6298"/>
      <c r="W6298"/>
      <c r="X6298"/>
      <c r="Y6298"/>
      <c r="Z6298"/>
      <c r="AA6298"/>
      <c r="AB6298"/>
      <c r="AC6298"/>
      <c r="AD6298"/>
      <c r="AE6298"/>
      <c r="AF6298"/>
      <c r="AG6298"/>
      <c r="AH6298"/>
      <c r="AI6298"/>
      <c r="AJ6298"/>
      <c r="AK6298"/>
      <c r="AL6298"/>
      <c r="AM6298"/>
      <c r="AN6298"/>
      <c r="AO6298"/>
      <c r="AP6298"/>
      <c r="AQ6298"/>
      <c r="AR6298"/>
      <c r="AS6298"/>
      <c r="AT6298"/>
      <c r="AU6298"/>
      <c r="AV6298"/>
      <c r="AW6298"/>
      <c r="AX6298"/>
      <c r="AY6298"/>
      <c r="AZ6298"/>
      <c r="BA6298"/>
      <c r="BB6298"/>
      <c r="BC6298"/>
      <c r="BD6298"/>
      <c r="BE6298"/>
      <c r="BF6298"/>
      <c r="BG6298"/>
      <c r="BH6298"/>
      <c r="BI6298"/>
      <c r="BJ6298"/>
      <c r="BK6298"/>
      <c r="BL6298"/>
      <c r="BM6298"/>
      <c r="BN6298"/>
      <c r="BO6298"/>
      <c r="BP6298"/>
      <c r="BQ6298"/>
      <c r="BR6298"/>
      <c r="BS6298"/>
      <c r="BT6298"/>
      <c r="BU6298"/>
      <c r="BV6298"/>
      <c r="BW6298"/>
      <c r="BX6298"/>
      <c r="BY6298"/>
      <c r="BZ6298"/>
      <c r="CA6298"/>
      <c r="CB6298"/>
      <c r="CC6298"/>
      <c r="CD6298"/>
      <c r="CE6298"/>
      <c r="CF6298"/>
      <c r="CG6298"/>
      <c r="CH6298"/>
      <c r="CI6298"/>
      <c r="CJ6298"/>
      <c r="CK6298"/>
      <c r="CL6298"/>
      <c r="CM6298"/>
      <c r="CN6298"/>
      <c r="CO6298"/>
      <c r="CP6298"/>
      <c r="CQ6298"/>
      <c r="CR6298"/>
      <c r="CS6298"/>
      <c r="CT6298"/>
      <c r="CU6298"/>
      <c r="CV6298"/>
    </row>
    <row r="6299" spans="10:100" x14ac:dyDescent="0.25">
      <c r="J6299"/>
      <c r="K6299"/>
      <c r="L6299"/>
      <c r="M6299"/>
      <c r="N6299"/>
      <c r="O6299"/>
      <c r="P6299"/>
      <c r="Q6299"/>
      <c r="R6299"/>
      <c r="S6299"/>
      <c r="T6299"/>
      <c r="U6299"/>
      <c r="V6299"/>
      <c r="W6299"/>
      <c r="X6299"/>
      <c r="Y6299"/>
      <c r="Z6299"/>
      <c r="AA6299"/>
      <c r="AB6299"/>
      <c r="AC6299"/>
      <c r="AD6299"/>
      <c r="AE6299"/>
      <c r="AF6299"/>
      <c r="AG6299"/>
      <c r="AH6299"/>
      <c r="AI6299"/>
      <c r="AJ6299"/>
      <c r="AK6299"/>
      <c r="AL6299"/>
      <c r="AM6299"/>
      <c r="AN6299"/>
      <c r="AO6299"/>
      <c r="AP6299"/>
      <c r="AQ6299"/>
      <c r="AR6299"/>
      <c r="AS6299"/>
      <c r="AT6299"/>
      <c r="AU6299"/>
      <c r="AV6299"/>
      <c r="AW6299"/>
      <c r="AX6299"/>
      <c r="AY6299"/>
      <c r="AZ6299"/>
      <c r="BA6299"/>
      <c r="BB6299"/>
      <c r="BC6299"/>
      <c r="BD6299"/>
      <c r="BE6299"/>
      <c r="BF6299"/>
      <c r="BG6299"/>
      <c r="BH6299"/>
      <c r="BI6299"/>
      <c r="BJ6299"/>
      <c r="BK6299"/>
      <c r="BL6299"/>
      <c r="BM6299"/>
      <c r="BN6299"/>
      <c r="BO6299"/>
      <c r="BP6299"/>
      <c r="BQ6299"/>
      <c r="BR6299"/>
      <c r="BS6299"/>
      <c r="BT6299"/>
      <c r="BU6299"/>
      <c r="BV6299"/>
      <c r="BW6299"/>
      <c r="BX6299"/>
      <c r="BY6299"/>
      <c r="BZ6299"/>
      <c r="CA6299"/>
      <c r="CB6299"/>
      <c r="CC6299"/>
      <c r="CD6299"/>
      <c r="CE6299"/>
      <c r="CF6299"/>
      <c r="CG6299"/>
      <c r="CH6299"/>
      <c r="CI6299"/>
      <c r="CJ6299"/>
      <c r="CK6299"/>
      <c r="CL6299"/>
      <c r="CM6299"/>
      <c r="CN6299"/>
      <c r="CO6299"/>
      <c r="CP6299"/>
      <c r="CQ6299"/>
      <c r="CR6299"/>
      <c r="CS6299"/>
      <c r="CT6299"/>
      <c r="CU6299"/>
      <c r="CV6299"/>
    </row>
    <row r="6300" spans="10:100" x14ac:dyDescent="0.25">
      <c r="J6300"/>
      <c r="K6300"/>
      <c r="L6300"/>
      <c r="M6300"/>
      <c r="N6300"/>
      <c r="O6300"/>
      <c r="P6300"/>
      <c r="Q6300"/>
      <c r="R6300"/>
      <c r="S6300"/>
      <c r="T6300"/>
      <c r="U6300"/>
      <c r="V6300"/>
      <c r="W6300"/>
      <c r="X6300"/>
      <c r="Y6300"/>
      <c r="Z6300"/>
      <c r="AA6300"/>
      <c r="AB6300"/>
      <c r="AC6300"/>
      <c r="AD6300"/>
      <c r="AE6300"/>
      <c r="AF6300"/>
      <c r="AG6300"/>
      <c r="AH6300"/>
      <c r="AI6300"/>
      <c r="AJ6300"/>
      <c r="AK6300"/>
      <c r="AL6300"/>
      <c r="AM6300"/>
      <c r="AN6300"/>
      <c r="AO6300"/>
      <c r="AP6300"/>
      <c r="AQ6300"/>
      <c r="AR6300"/>
      <c r="AS6300"/>
      <c r="AT6300"/>
      <c r="AU6300"/>
      <c r="AV6300"/>
      <c r="AW6300"/>
      <c r="AX6300"/>
      <c r="AY6300"/>
      <c r="AZ6300"/>
      <c r="BA6300"/>
      <c r="BB6300"/>
      <c r="BC6300"/>
      <c r="BD6300"/>
      <c r="BE6300"/>
      <c r="BF6300"/>
      <c r="BG6300"/>
      <c r="BH6300"/>
      <c r="BI6300"/>
      <c r="BJ6300"/>
      <c r="BK6300"/>
      <c r="BL6300"/>
      <c r="BM6300"/>
      <c r="BN6300"/>
      <c r="BO6300"/>
      <c r="BP6300"/>
      <c r="BQ6300"/>
      <c r="BR6300"/>
      <c r="BS6300"/>
      <c r="BT6300"/>
      <c r="BU6300"/>
      <c r="BV6300"/>
      <c r="BW6300"/>
      <c r="BX6300"/>
      <c r="BY6300"/>
      <c r="BZ6300"/>
      <c r="CA6300"/>
      <c r="CB6300"/>
      <c r="CC6300"/>
      <c r="CD6300"/>
      <c r="CE6300"/>
      <c r="CF6300"/>
      <c r="CG6300"/>
      <c r="CH6300"/>
      <c r="CI6300"/>
      <c r="CJ6300"/>
      <c r="CK6300"/>
      <c r="CL6300"/>
      <c r="CM6300"/>
      <c r="CN6300"/>
      <c r="CO6300"/>
      <c r="CP6300"/>
      <c r="CQ6300"/>
      <c r="CR6300"/>
      <c r="CS6300"/>
      <c r="CT6300"/>
      <c r="CU6300"/>
      <c r="CV6300"/>
    </row>
    <row r="6301" spans="10:100" x14ac:dyDescent="0.25">
      <c r="J6301"/>
      <c r="K6301"/>
      <c r="L6301"/>
      <c r="M6301"/>
      <c r="N6301"/>
      <c r="O6301"/>
      <c r="P6301"/>
      <c r="Q6301"/>
      <c r="R6301"/>
      <c r="S6301"/>
      <c r="T6301"/>
      <c r="U6301"/>
      <c r="V6301"/>
      <c r="W6301"/>
      <c r="X6301"/>
      <c r="Y6301"/>
      <c r="Z6301"/>
      <c r="AA6301"/>
      <c r="AB6301"/>
      <c r="AC6301"/>
      <c r="AD6301"/>
      <c r="AE6301"/>
      <c r="AF6301"/>
      <c r="AG6301"/>
      <c r="AH6301"/>
      <c r="AI6301"/>
      <c r="AJ6301"/>
      <c r="AK6301"/>
      <c r="AL6301"/>
      <c r="AM6301"/>
      <c r="AN6301"/>
      <c r="AO6301"/>
      <c r="AP6301"/>
      <c r="AQ6301"/>
      <c r="AR6301"/>
      <c r="AS6301"/>
      <c r="AT6301"/>
      <c r="AU6301"/>
      <c r="AV6301"/>
      <c r="AW6301"/>
      <c r="AX6301"/>
      <c r="AY6301"/>
      <c r="AZ6301"/>
      <c r="BA6301"/>
      <c r="BB6301"/>
      <c r="BC6301"/>
      <c r="BD6301"/>
      <c r="BE6301"/>
      <c r="BF6301"/>
      <c r="BG6301"/>
      <c r="BH6301"/>
      <c r="BI6301"/>
      <c r="BJ6301"/>
      <c r="BK6301"/>
      <c r="BL6301"/>
      <c r="BM6301"/>
      <c r="BN6301"/>
      <c r="BO6301"/>
      <c r="BP6301"/>
      <c r="BQ6301"/>
      <c r="BR6301"/>
      <c r="BS6301"/>
      <c r="BT6301"/>
      <c r="BU6301"/>
      <c r="BV6301"/>
      <c r="BW6301"/>
      <c r="BX6301"/>
      <c r="BY6301"/>
      <c r="BZ6301"/>
      <c r="CA6301"/>
      <c r="CB6301"/>
      <c r="CC6301"/>
      <c r="CD6301"/>
      <c r="CE6301"/>
      <c r="CF6301"/>
      <c r="CG6301"/>
      <c r="CH6301"/>
      <c r="CI6301"/>
      <c r="CJ6301"/>
      <c r="CK6301"/>
      <c r="CL6301"/>
      <c r="CM6301"/>
      <c r="CN6301"/>
      <c r="CO6301"/>
      <c r="CP6301"/>
      <c r="CQ6301"/>
      <c r="CR6301"/>
      <c r="CS6301"/>
      <c r="CT6301"/>
      <c r="CU6301"/>
      <c r="CV6301"/>
    </row>
    <row r="6302" spans="10:100" x14ac:dyDescent="0.25">
      <c r="J6302"/>
      <c r="K6302"/>
      <c r="L6302"/>
      <c r="M6302"/>
      <c r="N6302"/>
      <c r="O6302"/>
      <c r="P6302"/>
      <c r="Q6302"/>
      <c r="R6302"/>
      <c r="S6302"/>
      <c r="T6302"/>
      <c r="U6302"/>
      <c r="V6302"/>
      <c r="W6302"/>
      <c r="X6302"/>
      <c r="Y6302"/>
      <c r="Z6302"/>
      <c r="AA6302"/>
      <c r="AB6302"/>
      <c r="AC6302"/>
      <c r="AD6302"/>
      <c r="AE6302"/>
      <c r="AF6302"/>
      <c r="AG6302"/>
      <c r="AH6302"/>
      <c r="AI6302"/>
      <c r="AJ6302"/>
      <c r="AK6302"/>
      <c r="AL6302"/>
      <c r="AM6302"/>
      <c r="AN6302"/>
      <c r="AO6302"/>
      <c r="AP6302"/>
      <c r="AQ6302"/>
      <c r="AR6302"/>
      <c r="AS6302"/>
      <c r="AT6302"/>
      <c r="AU6302"/>
      <c r="AV6302"/>
      <c r="AW6302"/>
      <c r="AX6302"/>
      <c r="AY6302"/>
      <c r="AZ6302"/>
      <c r="BA6302"/>
      <c r="BB6302"/>
      <c r="BC6302"/>
      <c r="BD6302"/>
      <c r="BE6302"/>
      <c r="BF6302"/>
      <c r="BG6302"/>
      <c r="BH6302"/>
      <c r="BI6302"/>
      <c r="BJ6302"/>
      <c r="BK6302"/>
      <c r="BL6302"/>
      <c r="BM6302"/>
      <c r="BN6302"/>
      <c r="BO6302"/>
      <c r="BP6302"/>
      <c r="BQ6302"/>
      <c r="BR6302"/>
      <c r="BS6302"/>
      <c r="BT6302"/>
      <c r="BU6302"/>
      <c r="BV6302"/>
      <c r="BW6302"/>
      <c r="BX6302"/>
      <c r="BY6302"/>
      <c r="BZ6302"/>
      <c r="CA6302"/>
      <c r="CB6302"/>
      <c r="CC6302"/>
      <c r="CD6302"/>
      <c r="CE6302"/>
      <c r="CF6302"/>
      <c r="CG6302"/>
      <c r="CH6302"/>
      <c r="CI6302"/>
      <c r="CJ6302"/>
      <c r="CK6302"/>
      <c r="CL6302"/>
      <c r="CM6302"/>
      <c r="CN6302"/>
      <c r="CO6302"/>
      <c r="CP6302"/>
      <c r="CQ6302"/>
      <c r="CR6302"/>
      <c r="CS6302"/>
      <c r="CT6302"/>
      <c r="CU6302"/>
      <c r="CV6302"/>
    </row>
    <row r="6303" spans="10:100" x14ac:dyDescent="0.25">
      <c r="J6303"/>
      <c r="K6303"/>
      <c r="L6303"/>
      <c r="M6303"/>
      <c r="N6303"/>
      <c r="O6303"/>
      <c r="P6303"/>
      <c r="Q6303"/>
      <c r="R6303"/>
      <c r="S6303"/>
      <c r="T6303"/>
      <c r="U6303"/>
      <c r="V6303"/>
      <c r="W6303"/>
      <c r="X6303"/>
      <c r="Y6303"/>
      <c r="Z6303"/>
      <c r="AA6303"/>
      <c r="AB6303"/>
      <c r="AC6303"/>
      <c r="AD6303"/>
      <c r="AE6303"/>
      <c r="AF6303"/>
      <c r="AG6303"/>
      <c r="AH6303"/>
      <c r="AI6303"/>
      <c r="AJ6303"/>
      <c r="AK6303"/>
      <c r="AL6303"/>
      <c r="AM6303"/>
      <c r="AN6303"/>
      <c r="AO6303"/>
      <c r="AP6303"/>
      <c r="AQ6303"/>
      <c r="AR6303"/>
      <c r="AS6303"/>
      <c r="AT6303"/>
      <c r="AU6303"/>
      <c r="AV6303"/>
      <c r="AW6303"/>
      <c r="AX6303"/>
      <c r="AY6303"/>
      <c r="AZ6303"/>
      <c r="BA6303"/>
      <c r="BB6303"/>
      <c r="BC6303"/>
      <c r="BD6303"/>
      <c r="BE6303"/>
      <c r="BF6303"/>
      <c r="BG6303"/>
      <c r="BH6303"/>
      <c r="BI6303"/>
      <c r="BJ6303"/>
      <c r="BK6303"/>
      <c r="BL6303"/>
      <c r="BM6303"/>
      <c r="BN6303"/>
      <c r="BO6303"/>
      <c r="BP6303"/>
      <c r="BQ6303"/>
      <c r="BR6303"/>
      <c r="BS6303"/>
      <c r="BT6303"/>
      <c r="BU6303"/>
      <c r="BV6303"/>
      <c r="BW6303"/>
      <c r="BX6303"/>
      <c r="BY6303"/>
      <c r="BZ6303"/>
      <c r="CA6303"/>
      <c r="CB6303"/>
      <c r="CC6303"/>
      <c r="CD6303"/>
      <c r="CE6303"/>
      <c r="CF6303"/>
      <c r="CG6303"/>
      <c r="CH6303"/>
      <c r="CI6303"/>
      <c r="CJ6303"/>
      <c r="CK6303"/>
      <c r="CL6303"/>
      <c r="CM6303"/>
      <c r="CN6303"/>
      <c r="CO6303"/>
      <c r="CP6303"/>
      <c r="CQ6303"/>
      <c r="CR6303"/>
      <c r="CS6303"/>
      <c r="CT6303"/>
      <c r="CU6303"/>
      <c r="CV6303"/>
    </row>
    <row r="6304" spans="10:100" x14ac:dyDescent="0.25">
      <c r="J6304"/>
      <c r="K6304"/>
      <c r="L6304"/>
      <c r="M6304"/>
      <c r="N6304"/>
      <c r="O6304"/>
      <c r="P6304"/>
      <c r="Q6304"/>
      <c r="R6304"/>
      <c r="S6304"/>
      <c r="T6304"/>
      <c r="U6304"/>
      <c r="V6304"/>
      <c r="W6304"/>
      <c r="X6304"/>
      <c r="Y6304"/>
      <c r="Z6304"/>
      <c r="AA6304"/>
      <c r="AB6304"/>
      <c r="AC6304"/>
      <c r="AD6304"/>
      <c r="AE6304"/>
      <c r="AF6304"/>
      <c r="AG6304"/>
      <c r="AH6304"/>
      <c r="AI6304"/>
      <c r="AJ6304"/>
      <c r="AK6304"/>
      <c r="AL6304"/>
      <c r="AM6304"/>
      <c r="AN6304"/>
      <c r="AO6304"/>
      <c r="AP6304"/>
      <c r="AQ6304"/>
      <c r="AR6304"/>
      <c r="AS6304"/>
      <c r="AT6304"/>
      <c r="AU6304"/>
      <c r="AV6304"/>
      <c r="AW6304"/>
      <c r="AX6304"/>
      <c r="AY6304"/>
      <c r="AZ6304"/>
      <c r="BA6304"/>
      <c r="BB6304"/>
      <c r="BC6304"/>
      <c r="BD6304"/>
      <c r="BE6304"/>
      <c r="BF6304"/>
      <c r="BG6304"/>
      <c r="BH6304"/>
      <c r="BI6304"/>
      <c r="BJ6304"/>
      <c r="BK6304"/>
      <c r="BL6304"/>
      <c r="BM6304"/>
      <c r="BN6304"/>
      <c r="BO6304"/>
      <c r="BP6304"/>
      <c r="BQ6304"/>
      <c r="BR6304"/>
      <c r="BS6304"/>
      <c r="BT6304"/>
      <c r="BU6304"/>
      <c r="BV6304"/>
      <c r="BW6304"/>
      <c r="BX6304"/>
      <c r="BY6304"/>
      <c r="BZ6304"/>
      <c r="CA6304"/>
      <c r="CB6304"/>
      <c r="CC6304"/>
      <c r="CD6304"/>
      <c r="CE6304"/>
      <c r="CF6304"/>
      <c r="CG6304"/>
      <c r="CH6304"/>
      <c r="CI6304"/>
      <c r="CJ6304"/>
      <c r="CK6304"/>
      <c r="CL6304"/>
      <c r="CM6304"/>
      <c r="CN6304"/>
      <c r="CO6304"/>
      <c r="CP6304"/>
      <c r="CQ6304"/>
      <c r="CR6304"/>
      <c r="CS6304"/>
      <c r="CT6304"/>
      <c r="CU6304"/>
      <c r="CV6304"/>
    </row>
    <row r="6305" spans="10:100" x14ac:dyDescent="0.25">
      <c r="J6305"/>
      <c r="K6305"/>
      <c r="L6305"/>
      <c r="M6305"/>
      <c r="N6305"/>
      <c r="O6305"/>
      <c r="P6305"/>
      <c r="Q6305"/>
      <c r="R6305"/>
      <c r="S6305"/>
      <c r="T6305"/>
      <c r="U6305"/>
      <c r="V6305"/>
      <c r="W6305"/>
      <c r="X6305"/>
      <c r="Y6305"/>
      <c r="Z6305"/>
      <c r="AA6305"/>
      <c r="AB6305"/>
      <c r="AC6305"/>
      <c r="AD6305"/>
      <c r="AE6305"/>
      <c r="AF6305"/>
      <c r="AG6305"/>
      <c r="AH6305"/>
      <c r="AI6305"/>
      <c r="AJ6305"/>
      <c r="AK6305"/>
      <c r="AL6305"/>
      <c r="AM6305"/>
      <c r="AN6305"/>
      <c r="AO6305"/>
      <c r="AP6305"/>
      <c r="AQ6305"/>
      <c r="AR6305"/>
      <c r="AS6305"/>
      <c r="AT6305"/>
      <c r="AU6305"/>
      <c r="AV6305"/>
      <c r="AW6305"/>
      <c r="AX6305"/>
      <c r="AY6305"/>
      <c r="AZ6305"/>
      <c r="BA6305"/>
      <c r="BB6305"/>
      <c r="BC6305"/>
      <c r="BD6305"/>
      <c r="BE6305"/>
      <c r="BF6305"/>
      <c r="BG6305"/>
      <c r="BH6305"/>
      <c r="BI6305"/>
      <c r="BJ6305"/>
      <c r="BK6305"/>
      <c r="BL6305"/>
      <c r="BM6305"/>
      <c r="BN6305"/>
      <c r="BO6305"/>
      <c r="BP6305"/>
      <c r="BQ6305"/>
      <c r="BR6305"/>
      <c r="BS6305"/>
      <c r="BT6305"/>
      <c r="BU6305"/>
      <c r="BV6305"/>
      <c r="BW6305"/>
      <c r="BX6305"/>
      <c r="BY6305"/>
      <c r="BZ6305"/>
      <c r="CA6305"/>
      <c r="CB6305"/>
      <c r="CC6305"/>
      <c r="CD6305"/>
      <c r="CE6305"/>
      <c r="CF6305"/>
      <c r="CG6305"/>
      <c r="CH6305"/>
      <c r="CI6305"/>
      <c r="CJ6305"/>
      <c r="CK6305"/>
      <c r="CL6305"/>
      <c r="CM6305"/>
      <c r="CN6305"/>
      <c r="CO6305"/>
      <c r="CP6305"/>
      <c r="CQ6305"/>
      <c r="CR6305"/>
      <c r="CS6305"/>
      <c r="CT6305"/>
      <c r="CU6305"/>
      <c r="CV6305"/>
    </row>
    <row r="6306" spans="10:100" x14ac:dyDescent="0.25">
      <c r="J6306"/>
      <c r="K6306"/>
      <c r="L6306"/>
      <c r="M6306"/>
      <c r="N6306"/>
      <c r="O6306"/>
      <c r="P6306"/>
      <c r="Q6306"/>
      <c r="R6306"/>
      <c r="S6306"/>
      <c r="T6306"/>
      <c r="U6306"/>
      <c r="V6306"/>
      <c r="W6306"/>
      <c r="X6306"/>
      <c r="Y6306"/>
      <c r="Z6306"/>
      <c r="AA6306"/>
      <c r="AB6306"/>
      <c r="AC6306"/>
      <c r="AD6306"/>
      <c r="AE6306"/>
      <c r="AF6306"/>
      <c r="AG6306"/>
      <c r="AH6306"/>
      <c r="AI6306"/>
      <c r="AJ6306"/>
      <c r="AK6306"/>
      <c r="AL6306"/>
      <c r="AM6306"/>
      <c r="AN6306"/>
      <c r="AO6306"/>
      <c r="AP6306"/>
      <c r="AQ6306"/>
      <c r="AR6306"/>
      <c r="AS6306"/>
      <c r="AT6306"/>
      <c r="AU6306"/>
      <c r="AV6306"/>
      <c r="AW6306"/>
      <c r="AX6306"/>
      <c r="AY6306"/>
      <c r="AZ6306"/>
      <c r="BA6306"/>
      <c r="BB6306"/>
      <c r="BC6306"/>
      <c r="BD6306"/>
      <c r="BE6306"/>
      <c r="BF6306"/>
      <c r="BG6306"/>
      <c r="BH6306"/>
      <c r="BI6306"/>
      <c r="BJ6306"/>
      <c r="BK6306"/>
      <c r="BL6306"/>
      <c r="BM6306"/>
      <c r="BN6306"/>
      <c r="BO6306"/>
      <c r="BP6306"/>
      <c r="BQ6306"/>
      <c r="BR6306"/>
      <c r="BS6306"/>
      <c r="BT6306"/>
      <c r="BU6306"/>
      <c r="BV6306"/>
      <c r="BW6306"/>
      <c r="BX6306"/>
      <c r="BY6306"/>
      <c r="BZ6306"/>
      <c r="CA6306"/>
      <c r="CB6306"/>
      <c r="CC6306"/>
      <c r="CD6306"/>
      <c r="CE6306"/>
      <c r="CF6306"/>
      <c r="CG6306"/>
      <c r="CH6306"/>
      <c r="CI6306"/>
      <c r="CJ6306"/>
      <c r="CK6306"/>
      <c r="CL6306"/>
      <c r="CM6306"/>
      <c r="CN6306"/>
      <c r="CO6306"/>
      <c r="CP6306"/>
      <c r="CQ6306"/>
      <c r="CR6306"/>
      <c r="CS6306"/>
      <c r="CT6306"/>
      <c r="CU6306"/>
      <c r="CV6306"/>
    </row>
    <row r="6307" spans="10:100" x14ac:dyDescent="0.25">
      <c r="J6307"/>
      <c r="K6307"/>
      <c r="L6307"/>
      <c r="M6307"/>
      <c r="N6307"/>
      <c r="O6307"/>
      <c r="P6307"/>
      <c r="Q6307"/>
      <c r="R6307"/>
      <c r="S6307"/>
      <c r="T6307"/>
      <c r="U6307"/>
      <c r="V6307"/>
      <c r="W6307"/>
      <c r="X6307"/>
      <c r="Y6307"/>
      <c r="Z6307"/>
      <c r="AA6307"/>
      <c r="AB6307"/>
      <c r="AC6307"/>
      <c r="AD6307"/>
      <c r="AE6307"/>
      <c r="AF6307"/>
      <c r="AG6307"/>
      <c r="AH6307"/>
      <c r="AI6307"/>
      <c r="AJ6307"/>
      <c r="AK6307"/>
      <c r="AL6307"/>
      <c r="AM6307"/>
      <c r="AN6307"/>
      <c r="AO6307"/>
      <c r="AP6307"/>
      <c r="AQ6307"/>
      <c r="AR6307"/>
      <c r="AS6307"/>
      <c r="AT6307"/>
      <c r="AU6307"/>
      <c r="AV6307"/>
      <c r="AW6307"/>
      <c r="AX6307"/>
      <c r="AY6307"/>
      <c r="AZ6307"/>
      <c r="BA6307"/>
      <c r="BB6307"/>
      <c r="BC6307"/>
      <c r="BD6307"/>
      <c r="BE6307"/>
      <c r="BF6307"/>
      <c r="BG6307"/>
      <c r="BH6307"/>
      <c r="BI6307"/>
      <c r="BJ6307"/>
      <c r="BK6307"/>
      <c r="BL6307"/>
      <c r="BM6307"/>
      <c r="BN6307"/>
      <c r="BO6307"/>
      <c r="BP6307"/>
      <c r="BQ6307"/>
      <c r="BR6307"/>
      <c r="BS6307"/>
      <c r="BT6307"/>
      <c r="BU6307"/>
      <c r="BV6307"/>
      <c r="BW6307"/>
      <c r="BX6307"/>
      <c r="BY6307"/>
      <c r="BZ6307"/>
      <c r="CA6307"/>
      <c r="CB6307"/>
      <c r="CC6307"/>
      <c r="CD6307"/>
      <c r="CE6307"/>
      <c r="CF6307"/>
      <c r="CG6307"/>
      <c r="CH6307"/>
      <c r="CI6307"/>
      <c r="CJ6307"/>
      <c r="CK6307"/>
      <c r="CL6307"/>
      <c r="CM6307"/>
      <c r="CN6307"/>
      <c r="CO6307"/>
      <c r="CP6307"/>
      <c r="CQ6307"/>
      <c r="CR6307"/>
      <c r="CS6307"/>
      <c r="CT6307"/>
      <c r="CU6307"/>
      <c r="CV6307"/>
    </row>
    <row r="6308" spans="10:100" x14ac:dyDescent="0.25">
      <c r="J6308"/>
      <c r="K6308"/>
      <c r="L6308"/>
      <c r="M6308"/>
      <c r="N6308"/>
      <c r="O6308"/>
      <c r="P6308"/>
      <c r="Q6308"/>
      <c r="R6308"/>
      <c r="S6308"/>
      <c r="T6308"/>
      <c r="U6308"/>
      <c r="V6308"/>
      <c r="W6308"/>
      <c r="X6308"/>
      <c r="Y6308"/>
      <c r="Z6308"/>
      <c r="AA6308"/>
      <c r="AB6308"/>
      <c r="AC6308"/>
      <c r="AD6308"/>
      <c r="AE6308"/>
      <c r="AF6308"/>
      <c r="AG6308"/>
      <c r="AH6308"/>
      <c r="AI6308"/>
      <c r="AJ6308"/>
      <c r="AK6308"/>
      <c r="AL6308"/>
      <c r="AM6308"/>
      <c r="AN6308"/>
      <c r="AO6308"/>
      <c r="AP6308"/>
      <c r="AQ6308"/>
      <c r="AR6308"/>
      <c r="AS6308"/>
      <c r="AT6308"/>
      <c r="AU6308"/>
      <c r="AV6308"/>
      <c r="AW6308"/>
      <c r="AX6308"/>
      <c r="AY6308"/>
      <c r="AZ6308"/>
      <c r="BA6308"/>
      <c r="BB6308"/>
      <c r="BC6308"/>
      <c r="BD6308"/>
      <c r="BE6308"/>
      <c r="BF6308"/>
      <c r="BG6308"/>
      <c r="BH6308"/>
      <c r="BI6308"/>
      <c r="BJ6308"/>
      <c r="BK6308"/>
      <c r="BL6308"/>
      <c r="BM6308"/>
      <c r="BN6308"/>
      <c r="BO6308"/>
      <c r="BP6308"/>
      <c r="BQ6308"/>
      <c r="BR6308"/>
      <c r="BS6308"/>
      <c r="BT6308"/>
      <c r="BU6308"/>
      <c r="BV6308"/>
      <c r="BW6308"/>
      <c r="BX6308"/>
      <c r="BY6308"/>
      <c r="BZ6308"/>
      <c r="CA6308"/>
      <c r="CB6308"/>
      <c r="CC6308"/>
      <c r="CD6308"/>
      <c r="CE6308"/>
      <c r="CF6308"/>
      <c r="CG6308"/>
      <c r="CH6308"/>
      <c r="CI6308"/>
      <c r="CJ6308"/>
      <c r="CK6308"/>
      <c r="CL6308"/>
      <c r="CM6308"/>
      <c r="CN6308"/>
      <c r="CO6308"/>
      <c r="CP6308"/>
      <c r="CQ6308"/>
      <c r="CR6308"/>
      <c r="CS6308"/>
      <c r="CT6308"/>
      <c r="CU6308"/>
      <c r="CV6308"/>
    </row>
    <row r="6309" spans="10:100" x14ac:dyDescent="0.25">
      <c r="J6309"/>
      <c r="K6309"/>
      <c r="L6309"/>
      <c r="M6309"/>
      <c r="N6309"/>
      <c r="O6309"/>
      <c r="P6309"/>
      <c r="Q6309"/>
      <c r="R6309"/>
      <c r="S6309"/>
      <c r="T6309"/>
      <c r="U6309"/>
      <c r="V6309"/>
      <c r="W6309"/>
      <c r="X6309"/>
      <c r="Y6309"/>
      <c r="Z6309"/>
      <c r="AA6309"/>
      <c r="AB6309"/>
      <c r="AC6309"/>
      <c r="AD6309"/>
      <c r="AE6309"/>
      <c r="AF6309"/>
      <c r="AG6309"/>
      <c r="AH6309"/>
      <c r="AI6309"/>
      <c r="AJ6309"/>
      <c r="AK6309"/>
      <c r="AL6309"/>
      <c r="AM6309"/>
      <c r="AN6309"/>
      <c r="AO6309"/>
      <c r="AP6309"/>
      <c r="AQ6309"/>
      <c r="AR6309"/>
      <c r="AS6309"/>
      <c r="AT6309"/>
      <c r="AU6309"/>
      <c r="AV6309"/>
      <c r="AW6309"/>
      <c r="AX6309"/>
      <c r="AY6309"/>
      <c r="AZ6309"/>
      <c r="BA6309"/>
      <c r="BB6309"/>
      <c r="BC6309"/>
      <c r="BD6309"/>
      <c r="BE6309"/>
      <c r="BF6309"/>
      <c r="BG6309"/>
      <c r="BH6309"/>
      <c r="BI6309"/>
      <c r="BJ6309"/>
      <c r="BK6309"/>
      <c r="BL6309"/>
      <c r="BM6309"/>
      <c r="BN6309"/>
      <c r="BO6309"/>
      <c r="BP6309"/>
      <c r="BQ6309"/>
      <c r="BR6309"/>
      <c r="BS6309"/>
      <c r="BT6309"/>
      <c r="BU6309"/>
      <c r="BV6309"/>
      <c r="BW6309"/>
      <c r="BX6309"/>
      <c r="BY6309"/>
      <c r="BZ6309"/>
      <c r="CA6309"/>
      <c r="CB6309"/>
      <c r="CC6309"/>
      <c r="CD6309"/>
      <c r="CE6309"/>
      <c r="CF6309"/>
      <c r="CG6309"/>
      <c r="CH6309"/>
      <c r="CI6309"/>
      <c r="CJ6309"/>
      <c r="CK6309"/>
      <c r="CL6309"/>
      <c r="CM6309"/>
      <c r="CN6309"/>
      <c r="CO6309"/>
      <c r="CP6309"/>
      <c r="CQ6309"/>
      <c r="CR6309"/>
      <c r="CS6309"/>
      <c r="CT6309"/>
      <c r="CU6309"/>
      <c r="CV6309"/>
    </row>
    <row r="6310" spans="10:100" x14ac:dyDescent="0.25">
      <c r="J6310"/>
      <c r="K6310"/>
      <c r="L6310"/>
      <c r="M6310"/>
      <c r="N6310"/>
      <c r="O6310"/>
      <c r="P6310"/>
      <c r="Q6310"/>
      <c r="R6310"/>
      <c r="S6310"/>
      <c r="T6310"/>
      <c r="U6310"/>
      <c r="V6310"/>
      <c r="W6310"/>
      <c r="X6310"/>
      <c r="Y6310"/>
      <c r="Z6310"/>
      <c r="AA6310"/>
      <c r="AB6310"/>
      <c r="AC6310"/>
      <c r="AD6310"/>
      <c r="AE6310"/>
      <c r="AF6310"/>
      <c r="AG6310"/>
      <c r="AH6310"/>
      <c r="AI6310"/>
      <c r="AJ6310"/>
      <c r="AK6310"/>
      <c r="AL6310"/>
      <c r="AM6310"/>
      <c r="AN6310"/>
      <c r="AO6310"/>
      <c r="AP6310"/>
      <c r="AQ6310"/>
      <c r="AR6310"/>
      <c r="AS6310"/>
      <c r="AT6310"/>
      <c r="AU6310"/>
      <c r="AV6310"/>
      <c r="AW6310"/>
      <c r="AX6310"/>
      <c r="AY6310"/>
      <c r="AZ6310"/>
      <c r="BA6310"/>
      <c r="BB6310"/>
      <c r="BC6310"/>
      <c r="BD6310"/>
      <c r="BE6310"/>
      <c r="BF6310"/>
      <c r="BG6310"/>
      <c r="BH6310"/>
      <c r="BI6310"/>
      <c r="BJ6310"/>
      <c r="BK6310"/>
      <c r="BL6310"/>
      <c r="BM6310"/>
      <c r="BN6310"/>
      <c r="BO6310"/>
      <c r="BP6310"/>
      <c r="BQ6310"/>
      <c r="BR6310"/>
      <c r="BS6310"/>
      <c r="BT6310"/>
      <c r="BU6310"/>
      <c r="BV6310"/>
      <c r="BW6310"/>
      <c r="BX6310"/>
      <c r="BY6310"/>
      <c r="BZ6310"/>
      <c r="CA6310"/>
      <c r="CB6310"/>
      <c r="CC6310"/>
      <c r="CD6310"/>
      <c r="CE6310"/>
      <c r="CF6310"/>
      <c r="CG6310"/>
      <c r="CH6310"/>
      <c r="CI6310"/>
      <c r="CJ6310"/>
      <c r="CK6310"/>
      <c r="CL6310"/>
      <c r="CM6310"/>
      <c r="CN6310"/>
      <c r="CO6310"/>
      <c r="CP6310"/>
      <c r="CQ6310"/>
      <c r="CR6310"/>
      <c r="CS6310"/>
      <c r="CT6310"/>
      <c r="CU6310"/>
      <c r="CV6310"/>
    </row>
    <row r="6311" spans="10:100" x14ac:dyDescent="0.25">
      <c r="J6311"/>
      <c r="K6311"/>
      <c r="L6311"/>
      <c r="M6311"/>
      <c r="N6311"/>
      <c r="O6311"/>
      <c r="P6311"/>
      <c r="Q6311"/>
      <c r="R6311"/>
      <c r="S6311"/>
      <c r="T6311"/>
      <c r="U6311"/>
      <c r="V6311"/>
      <c r="W6311"/>
      <c r="X6311"/>
      <c r="Y6311"/>
      <c r="Z6311"/>
      <c r="AA6311"/>
      <c r="AB6311"/>
      <c r="AC6311"/>
      <c r="AD6311"/>
      <c r="AE6311"/>
      <c r="AF6311"/>
      <c r="AG6311"/>
      <c r="AH6311"/>
      <c r="AI6311"/>
      <c r="AJ6311"/>
      <c r="AK6311"/>
      <c r="AL6311"/>
      <c r="AM6311"/>
      <c r="AN6311"/>
      <c r="AO6311"/>
      <c r="AP6311"/>
      <c r="AQ6311"/>
      <c r="AR6311"/>
      <c r="AS6311"/>
      <c r="AT6311"/>
      <c r="AU6311"/>
      <c r="AV6311"/>
      <c r="AW6311"/>
      <c r="AX6311"/>
      <c r="AY6311"/>
      <c r="AZ6311"/>
      <c r="BA6311"/>
      <c r="BB6311"/>
      <c r="BC6311"/>
      <c r="BD6311"/>
      <c r="BE6311"/>
      <c r="BF6311"/>
      <c r="BG6311"/>
      <c r="BH6311"/>
      <c r="BI6311"/>
      <c r="BJ6311"/>
      <c r="BK6311"/>
      <c r="BL6311"/>
      <c r="BM6311"/>
      <c r="BN6311"/>
      <c r="BO6311"/>
      <c r="BP6311"/>
      <c r="BQ6311"/>
      <c r="BR6311"/>
      <c r="BS6311"/>
      <c r="BT6311"/>
      <c r="BU6311"/>
      <c r="BV6311"/>
      <c r="BW6311"/>
      <c r="BX6311"/>
      <c r="BY6311"/>
      <c r="BZ6311"/>
      <c r="CA6311"/>
      <c r="CB6311"/>
      <c r="CC6311"/>
      <c r="CD6311"/>
      <c r="CE6311"/>
      <c r="CF6311"/>
      <c r="CG6311"/>
      <c r="CH6311"/>
      <c r="CI6311"/>
      <c r="CJ6311"/>
      <c r="CK6311"/>
      <c r="CL6311"/>
      <c r="CM6311"/>
      <c r="CN6311"/>
      <c r="CO6311"/>
      <c r="CP6311"/>
      <c r="CQ6311"/>
      <c r="CR6311"/>
      <c r="CS6311"/>
      <c r="CT6311"/>
      <c r="CU6311"/>
      <c r="CV6311"/>
    </row>
    <row r="6312" spans="10:100" x14ac:dyDescent="0.25">
      <c r="J6312"/>
      <c r="K6312"/>
      <c r="L6312"/>
      <c r="M6312"/>
      <c r="N6312"/>
      <c r="O6312"/>
      <c r="P6312"/>
      <c r="Q6312"/>
      <c r="R6312"/>
      <c r="S6312"/>
      <c r="T6312"/>
      <c r="U6312"/>
      <c r="V6312"/>
      <c r="W6312"/>
      <c r="X6312"/>
      <c r="Y6312"/>
      <c r="Z6312"/>
      <c r="AA6312"/>
      <c r="AB6312"/>
      <c r="AC6312"/>
      <c r="AD6312"/>
      <c r="AE6312"/>
      <c r="AF6312"/>
      <c r="AG6312"/>
      <c r="AH6312"/>
      <c r="AI6312"/>
      <c r="AJ6312"/>
      <c r="AK6312"/>
      <c r="AL6312"/>
      <c r="AM6312"/>
      <c r="AN6312"/>
      <c r="AO6312"/>
      <c r="AP6312"/>
      <c r="AQ6312"/>
      <c r="AR6312"/>
      <c r="AS6312"/>
      <c r="AT6312"/>
      <c r="AU6312"/>
      <c r="AV6312"/>
      <c r="AW6312"/>
      <c r="AX6312"/>
      <c r="AY6312"/>
      <c r="AZ6312"/>
      <c r="BA6312"/>
      <c r="BB6312"/>
      <c r="BC6312"/>
      <c r="BD6312"/>
      <c r="BE6312"/>
      <c r="BF6312"/>
      <c r="BG6312"/>
      <c r="BH6312"/>
      <c r="BI6312"/>
      <c r="BJ6312"/>
      <c r="BK6312"/>
      <c r="BL6312"/>
      <c r="BM6312"/>
      <c r="BN6312"/>
      <c r="BO6312"/>
      <c r="BP6312"/>
      <c r="BQ6312"/>
      <c r="BR6312"/>
      <c r="BS6312"/>
      <c r="BT6312"/>
      <c r="BU6312"/>
      <c r="BV6312"/>
      <c r="BW6312"/>
      <c r="BX6312"/>
      <c r="BY6312"/>
      <c r="BZ6312"/>
      <c r="CA6312"/>
      <c r="CB6312"/>
      <c r="CC6312"/>
      <c r="CD6312"/>
      <c r="CE6312"/>
      <c r="CF6312"/>
      <c r="CG6312"/>
      <c r="CH6312"/>
      <c r="CI6312"/>
      <c r="CJ6312"/>
      <c r="CK6312"/>
      <c r="CL6312"/>
      <c r="CM6312"/>
      <c r="CN6312"/>
      <c r="CO6312"/>
      <c r="CP6312"/>
      <c r="CQ6312"/>
      <c r="CR6312"/>
      <c r="CS6312"/>
      <c r="CT6312"/>
      <c r="CU6312"/>
      <c r="CV6312"/>
    </row>
    <row r="6313" spans="10:100" x14ac:dyDescent="0.25">
      <c r="J6313"/>
      <c r="K6313"/>
      <c r="L6313"/>
      <c r="M6313"/>
      <c r="N6313"/>
      <c r="O6313"/>
      <c r="P6313"/>
      <c r="Q6313"/>
      <c r="R6313"/>
      <c r="S6313"/>
      <c r="T6313"/>
      <c r="U6313"/>
      <c r="V6313"/>
      <c r="W6313"/>
      <c r="X6313"/>
      <c r="Y6313"/>
      <c r="Z6313"/>
      <c r="AA6313"/>
      <c r="AB6313"/>
      <c r="AC6313"/>
      <c r="AD6313"/>
      <c r="AE6313"/>
      <c r="AF6313"/>
      <c r="AG6313"/>
      <c r="AH6313"/>
      <c r="AI6313"/>
      <c r="AJ6313"/>
      <c r="AK6313"/>
      <c r="AL6313"/>
      <c r="AM6313"/>
      <c r="AN6313"/>
      <c r="AO6313"/>
      <c r="AP6313"/>
      <c r="AQ6313"/>
      <c r="AR6313"/>
      <c r="AS6313"/>
      <c r="AT6313"/>
      <c r="AU6313"/>
      <c r="AV6313"/>
      <c r="AW6313"/>
      <c r="AX6313"/>
      <c r="AY6313"/>
      <c r="AZ6313"/>
      <c r="BA6313"/>
      <c r="BB6313"/>
      <c r="BC6313"/>
      <c r="BD6313"/>
      <c r="BE6313"/>
      <c r="BF6313"/>
      <c r="BG6313"/>
      <c r="BH6313"/>
      <c r="BI6313"/>
      <c r="BJ6313"/>
      <c r="BK6313"/>
      <c r="BL6313"/>
      <c r="BM6313"/>
      <c r="BN6313"/>
      <c r="BO6313"/>
      <c r="BP6313"/>
      <c r="BQ6313"/>
      <c r="BR6313"/>
      <c r="BS6313"/>
      <c r="BT6313"/>
      <c r="BU6313"/>
      <c r="BV6313"/>
      <c r="BW6313"/>
      <c r="BX6313"/>
      <c r="BY6313"/>
      <c r="BZ6313"/>
      <c r="CA6313"/>
      <c r="CB6313"/>
      <c r="CC6313"/>
      <c r="CD6313"/>
      <c r="CE6313"/>
      <c r="CF6313"/>
      <c r="CG6313"/>
      <c r="CH6313"/>
      <c r="CI6313"/>
      <c r="CJ6313"/>
      <c r="CK6313"/>
      <c r="CL6313"/>
      <c r="CM6313"/>
      <c r="CN6313"/>
      <c r="CO6313"/>
      <c r="CP6313"/>
      <c r="CQ6313"/>
      <c r="CR6313"/>
      <c r="CS6313"/>
      <c r="CT6313"/>
      <c r="CU6313"/>
      <c r="CV6313"/>
    </row>
    <row r="6314" spans="10:100" x14ac:dyDescent="0.25">
      <c r="J6314"/>
      <c r="K6314"/>
      <c r="L6314"/>
      <c r="M6314"/>
      <c r="N6314"/>
      <c r="O6314"/>
      <c r="P6314"/>
      <c r="Q6314"/>
      <c r="R6314"/>
      <c r="S6314"/>
      <c r="T6314"/>
      <c r="U6314"/>
      <c r="V6314"/>
      <c r="W6314"/>
      <c r="X6314"/>
      <c r="Y6314"/>
      <c r="Z6314"/>
      <c r="AA6314"/>
      <c r="AB6314"/>
      <c r="AC6314"/>
      <c r="AD6314"/>
      <c r="AE6314"/>
      <c r="AF6314"/>
      <c r="AG6314"/>
      <c r="AH6314"/>
      <c r="AI6314"/>
      <c r="AJ6314"/>
      <c r="AK6314"/>
      <c r="AL6314"/>
      <c r="AM6314"/>
      <c r="AN6314"/>
      <c r="AO6314"/>
      <c r="AP6314"/>
      <c r="AQ6314"/>
      <c r="AR6314"/>
      <c r="AS6314"/>
      <c r="AT6314"/>
      <c r="AU6314"/>
      <c r="AV6314"/>
      <c r="AW6314"/>
      <c r="AX6314"/>
      <c r="AY6314"/>
      <c r="AZ6314"/>
      <c r="BA6314"/>
      <c r="BB6314"/>
      <c r="BC6314"/>
      <c r="BD6314"/>
      <c r="BE6314"/>
      <c r="BF6314"/>
      <c r="BG6314"/>
      <c r="BH6314"/>
      <c r="BI6314"/>
      <c r="BJ6314"/>
      <c r="BK6314"/>
      <c r="BL6314"/>
      <c r="BM6314"/>
      <c r="BN6314"/>
      <c r="BO6314"/>
      <c r="BP6314"/>
      <c r="BQ6314"/>
      <c r="BR6314"/>
      <c r="BS6314"/>
      <c r="BT6314"/>
      <c r="BU6314"/>
      <c r="BV6314"/>
      <c r="BW6314"/>
      <c r="BX6314"/>
      <c r="BY6314"/>
      <c r="BZ6314"/>
      <c r="CA6314"/>
      <c r="CB6314"/>
      <c r="CC6314"/>
      <c r="CD6314"/>
      <c r="CE6314"/>
      <c r="CF6314"/>
      <c r="CG6314"/>
      <c r="CH6314"/>
      <c r="CI6314"/>
      <c r="CJ6314"/>
      <c r="CK6314"/>
      <c r="CL6314"/>
      <c r="CM6314"/>
      <c r="CN6314"/>
      <c r="CO6314"/>
      <c r="CP6314"/>
      <c r="CQ6314"/>
      <c r="CR6314"/>
      <c r="CS6314"/>
      <c r="CT6314"/>
      <c r="CU6314"/>
      <c r="CV6314"/>
    </row>
    <row r="6315" spans="10:100" x14ac:dyDescent="0.25">
      <c r="J6315"/>
      <c r="K6315"/>
      <c r="L6315"/>
      <c r="M6315"/>
      <c r="N6315"/>
      <c r="O6315"/>
      <c r="P6315"/>
      <c r="Q6315"/>
      <c r="R6315"/>
      <c r="S6315"/>
      <c r="T6315"/>
      <c r="U6315"/>
      <c r="V6315"/>
      <c r="W6315"/>
      <c r="X6315"/>
      <c r="Y6315"/>
      <c r="Z6315"/>
      <c r="AA6315"/>
      <c r="AB6315"/>
      <c r="AC6315"/>
      <c r="AD6315"/>
      <c r="AE6315"/>
      <c r="AF6315"/>
      <c r="AG6315"/>
      <c r="AH6315"/>
      <c r="AI6315"/>
      <c r="AJ6315"/>
      <c r="AK6315"/>
      <c r="AL6315"/>
      <c r="AM6315"/>
      <c r="AN6315"/>
      <c r="AO6315"/>
      <c r="AP6315"/>
      <c r="AQ6315"/>
      <c r="AR6315"/>
      <c r="AS6315"/>
      <c r="AT6315"/>
      <c r="AU6315"/>
      <c r="AV6315"/>
      <c r="AW6315"/>
      <c r="AX6315"/>
      <c r="AY6315"/>
      <c r="AZ6315"/>
      <c r="BA6315"/>
      <c r="BB6315"/>
      <c r="BC6315"/>
      <c r="BD6315"/>
      <c r="BE6315"/>
      <c r="BF6315"/>
      <c r="BG6315"/>
      <c r="BH6315"/>
      <c r="BI6315"/>
      <c r="BJ6315"/>
      <c r="BK6315"/>
      <c r="BL6315"/>
      <c r="BM6315"/>
      <c r="BN6315"/>
      <c r="BO6315"/>
      <c r="BP6315"/>
      <c r="BQ6315"/>
      <c r="BR6315"/>
      <c r="BS6315"/>
      <c r="BT6315"/>
      <c r="BU6315"/>
      <c r="BV6315"/>
      <c r="BW6315"/>
      <c r="BX6315"/>
      <c r="BY6315"/>
      <c r="BZ6315"/>
      <c r="CA6315"/>
      <c r="CB6315"/>
      <c r="CC6315"/>
      <c r="CD6315"/>
      <c r="CE6315"/>
      <c r="CF6315"/>
      <c r="CG6315"/>
      <c r="CH6315"/>
      <c r="CI6315"/>
      <c r="CJ6315"/>
      <c r="CK6315"/>
      <c r="CL6315"/>
      <c r="CM6315"/>
      <c r="CN6315"/>
      <c r="CO6315"/>
      <c r="CP6315"/>
      <c r="CQ6315"/>
      <c r="CR6315"/>
      <c r="CS6315"/>
      <c r="CT6315"/>
      <c r="CU6315"/>
      <c r="CV6315"/>
    </row>
    <row r="6316" spans="10:100" x14ac:dyDescent="0.25">
      <c r="J6316"/>
      <c r="K6316"/>
      <c r="L6316"/>
      <c r="M6316"/>
      <c r="N6316"/>
      <c r="O6316"/>
      <c r="P6316"/>
      <c r="Q6316"/>
      <c r="R6316"/>
      <c r="S6316"/>
      <c r="T6316"/>
      <c r="U6316"/>
      <c r="V6316"/>
      <c r="W6316"/>
      <c r="X6316"/>
      <c r="Y6316"/>
      <c r="Z6316"/>
      <c r="AA6316"/>
      <c r="AB6316"/>
      <c r="AC6316"/>
      <c r="AD6316"/>
      <c r="AE6316"/>
      <c r="AF6316"/>
      <c r="AG6316"/>
      <c r="AH6316"/>
      <c r="AI6316"/>
      <c r="AJ6316"/>
      <c r="AK6316"/>
      <c r="AL6316"/>
      <c r="AM6316"/>
      <c r="AN6316"/>
      <c r="AO6316"/>
      <c r="AP6316"/>
      <c r="AQ6316"/>
      <c r="AR6316"/>
      <c r="AS6316"/>
      <c r="AT6316"/>
      <c r="AU6316"/>
      <c r="AV6316"/>
      <c r="AW6316"/>
      <c r="AX6316"/>
      <c r="AY6316"/>
      <c r="AZ6316"/>
      <c r="BA6316"/>
      <c r="BB6316"/>
      <c r="BC6316"/>
      <c r="BD6316"/>
      <c r="BE6316"/>
      <c r="BF6316"/>
      <c r="BG6316"/>
      <c r="BH6316"/>
      <c r="BI6316"/>
      <c r="BJ6316"/>
      <c r="BK6316"/>
      <c r="BL6316"/>
      <c r="BM6316"/>
      <c r="BN6316"/>
      <c r="BO6316"/>
      <c r="BP6316"/>
      <c r="BQ6316"/>
      <c r="BR6316"/>
      <c r="BS6316"/>
      <c r="BT6316"/>
      <c r="BU6316"/>
      <c r="BV6316"/>
      <c r="BW6316"/>
      <c r="BX6316"/>
      <c r="BY6316"/>
      <c r="BZ6316"/>
      <c r="CA6316"/>
      <c r="CB6316"/>
      <c r="CC6316"/>
      <c r="CD6316"/>
      <c r="CE6316"/>
      <c r="CF6316"/>
      <c r="CG6316"/>
      <c r="CH6316"/>
      <c r="CI6316"/>
      <c r="CJ6316"/>
      <c r="CK6316"/>
      <c r="CL6316"/>
      <c r="CM6316"/>
      <c r="CN6316"/>
      <c r="CO6316"/>
      <c r="CP6316"/>
      <c r="CQ6316"/>
      <c r="CR6316"/>
      <c r="CS6316"/>
      <c r="CT6316"/>
      <c r="CU6316"/>
      <c r="CV6316"/>
    </row>
    <row r="6317" spans="10:100" x14ac:dyDescent="0.25">
      <c r="J6317"/>
      <c r="K6317"/>
      <c r="L6317"/>
      <c r="M6317"/>
      <c r="N6317"/>
      <c r="O6317"/>
      <c r="P6317"/>
      <c r="Q6317"/>
      <c r="R6317"/>
      <c r="S6317"/>
      <c r="T6317"/>
      <c r="U6317"/>
      <c r="V6317"/>
      <c r="W6317"/>
      <c r="X6317"/>
      <c r="Y6317"/>
      <c r="Z6317"/>
      <c r="AA6317"/>
      <c r="AB6317"/>
      <c r="AC6317"/>
      <c r="AD6317"/>
      <c r="AE6317"/>
      <c r="AF6317"/>
      <c r="AG6317"/>
      <c r="AH6317"/>
      <c r="AI6317"/>
      <c r="AJ6317"/>
      <c r="AK6317"/>
      <c r="AL6317"/>
      <c r="AM6317"/>
      <c r="AN6317"/>
      <c r="AO6317"/>
      <c r="AP6317"/>
      <c r="AQ6317"/>
      <c r="AR6317"/>
      <c r="AS6317"/>
      <c r="AT6317"/>
      <c r="AU6317"/>
      <c r="AV6317"/>
      <c r="AW6317"/>
      <c r="AX6317"/>
      <c r="AY6317"/>
      <c r="AZ6317"/>
      <c r="BA6317"/>
      <c r="BB6317"/>
      <c r="BC6317"/>
      <c r="BD6317"/>
      <c r="BE6317"/>
      <c r="BF6317"/>
      <c r="BG6317"/>
      <c r="BH6317"/>
      <c r="BI6317"/>
      <c r="BJ6317"/>
      <c r="BK6317"/>
      <c r="BL6317"/>
      <c r="BM6317"/>
      <c r="BN6317"/>
      <c r="BO6317"/>
      <c r="BP6317"/>
      <c r="BQ6317"/>
      <c r="BR6317"/>
      <c r="BS6317"/>
      <c r="BT6317"/>
      <c r="BU6317"/>
      <c r="BV6317"/>
      <c r="BW6317"/>
      <c r="BX6317"/>
      <c r="BY6317"/>
      <c r="BZ6317"/>
      <c r="CA6317"/>
      <c r="CB6317"/>
      <c r="CC6317"/>
      <c r="CD6317"/>
      <c r="CE6317"/>
      <c r="CF6317"/>
      <c r="CG6317"/>
      <c r="CH6317"/>
      <c r="CI6317"/>
      <c r="CJ6317"/>
      <c r="CK6317"/>
      <c r="CL6317"/>
      <c r="CM6317"/>
      <c r="CN6317"/>
      <c r="CO6317"/>
      <c r="CP6317"/>
      <c r="CQ6317"/>
      <c r="CR6317"/>
      <c r="CS6317"/>
      <c r="CT6317"/>
      <c r="CU6317"/>
      <c r="CV6317"/>
    </row>
    <row r="6318" spans="10:100" x14ac:dyDescent="0.25">
      <c r="J6318"/>
      <c r="K6318"/>
      <c r="L6318"/>
      <c r="M6318"/>
      <c r="N6318"/>
      <c r="O6318"/>
      <c r="P6318"/>
      <c r="Q6318"/>
      <c r="R6318"/>
      <c r="S6318"/>
      <c r="T6318"/>
      <c r="U6318"/>
      <c r="V6318"/>
      <c r="W6318"/>
      <c r="X6318"/>
      <c r="Y6318"/>
      <c r="Z6318"/>
      <c r="AA6318"/>
      <c r="AB6318"/>
      <c r="AC6318"/>
      <c r="AD6318"/>
      <c r="AE6318"/>
      <c r="AF6318"/>
      <c r="AG6318"/>
      <c r="AH6318"/>
      <c r="AI6318"/>
      <c r="AJ6318"/>
      <c r="AK6318"/>
      <c r="AL6318"/>
      <c r="AM6318"/>
      <c r="AN6318"/>
      <c r="AO6318"/>
      <c r="AP6318"/>
      <c r="AQ6318"/>
      <c r="AR6318"/>
      <c r="AS6318"/>
      <c r="AT6318"/>
      <c r="AU6318"/>
      <c r="AV6318"/>
      <c r="AW6318"/>
      <c r="AX6318"/>
      <c r="AY6318"/>
      <c r="AZ6318"/>
      <c r="BA6318"/>
      <c r="BB6318"/>
      <c r="BC6318"/>
      <c r="BD6318"/>
      <c r="BE6318"/>
      <c r="BF6318"/>
      <c r="BG6318"/>
      <c r="BH6318"/>
      <c r="BI6318"/>
      <c r="BJ6318"/>
      <c r="BK6318"/>
      <c r="BL6318"/>
      <c r="BM6318"/>
      <c r="BN6318"/>
      <c r="BO6318"/>
      <c r="BP6318"/>
      <c r="BQ6318"/>
      <c r="BR6318"/>
      <c r="BS6318"/>
      <c r="BT6318"/>
      <c r="BU6318"/>
      <c r="BV6318"/>
      <c r="BW6318"/>
      <c r="BX6318"/>
      <c r="BY6318"/>
      <c r="BZ6318"/>
      <c r="CA6318"/>
      <c r="CB6318"/>
      <c r="CC6318"/>
      <c r="CD6318"/>
      <c r="CE6318"/>
      <c r="CF6318"/>
      <c r="CG6318"/>
      <c r="CH6318"/>
      <c r="CI6318"/>
      <c r="CJ6318"/>
      <c r="CK6318"/>
      <c r="CL6318"/>
      <c r="CM6318"/>
      <c r="CN6318"/>
      <c r="CO6318"/>
      <c r="CP6318"/>
      <c r="CQ6318"/>
      <c r="CR6318"/>
      <c r="CS6318"/>
      <c r="CT6318"/>
      <c r="CU6318"/>
      <c r="CV6318"/>
    </row>
    <row r="6319" spans="10:100" x14ac:dyDescent="0.25">
      <c r="J6319"/>
      <c r="K6319"/>
      <c r="L6319"/>
      <c r="M6319"/>
      <c r="N6319"/>
      <c r="O6319"/>
      <c r="P6319"/>
      <c r="Q6319"/>
      <c r="R6319"/>
      <c r="S6319"/>
      <c r="T6319"/>
      <c r="U6319"/>
      <c r="V6319"/>
      <c r="W6319"/>
      <c r="X6319"/>
      <c r="Y6319"/>
      <c r="Z6319"/>
      <c r="AA6319"/>
      <c r="AB6319"/>
      <c r="AC6319"/>
      <c r="AD6319"/>
      <c r="AE6319"/>
      <c r="AF6319"/>
      <c r="AG6319"/>
      <c r="AH6319"/>
      <c r="AI6319"/>
      <c r="AJ6319"/>
      <c r="AK6319"/>
      <c r="AL6319"/>
      <c r="AM6319"/>
      <c r="AN6319"/>
      <c r="AO6319"/>
      <c r="AP6319"/>
      <c r="AQ6319"/>
      <c r="AR6319"/>
      <c r="AS6319"/>
      <c r="AT6319"/>
      <c r="AU6319"/>
      <c r="AV6319"/>
      <c r="AW6319"/>
      <c r="AX6319"/>
      <c r="AY6319"/>
      <c r="AZ6319"/>
      <c r="BA6319"/>
      <c r="BB6319"/>
      <c r="BC6319"/>
      <c r="BD6319"/>
      <c r="BE6319"/>
      <c r="BF6319"/>
      <c r="BG6319"/>
      <c r="BH6319"/>
      <c r="BI6319"/>
      <c r="BJ6319"/>
      <c r="BK6319"/>
      <c r="BL6319"/>
      <c r="BM6319"/>
      <c r="BN6319"/>
      <c r="BO6319"/>
      <c r="BP6319"/>
      <c r="BQ6319"/>
      <c r="BR6319"/>
      <c r="BS6319"/>
      <c r="BT6319"/>
      <c r="BU6319"/>
      <c r="BV6319"/>
      <c r="BW6319"/>
      <c r="BX6319"/>
      <c r="BY6319"/>
      <c r="BZ6319"/>
      <c r="CA6319"/>
      <c r="CB6319"/>
      <c r="CC6319"/>
      <c r="CD6319"/>
      <c r="CE6319"/>
      <c r="CF6319"/>
      <c r="CG6319"/>
      <c r="CH6319"/>
      <c r="CI6319"/>
      <c r="CJ6319"/>
      <c r="CK6319"/>
      <c r="CL6319"/>
      <c r="CM6319"/>
      <c r="CN6319"/>
      <c r="CO6319"/>
      <c r="CP6319"/>
      <c r="CQ6319"/>
      <c r="CR6319"/>
      <c r="CS6319"/>
      <c r="CT6319"/>
      <c r="CU6319"/>
      <c r="CV6319"/>
    </row>
    <row r="6320" spans="10:100" x14ac:dyDescent="0.25">
      <c r="J6320"/>
      <c r="K6320"/>
      <c r="L6320"/>
      <c r="M6320"/>
      <c r="N6320"/>
      <c r="O6320"/>
      <c r="P6320"/>
      <c r="Q6320"/>
      <c r="R6320"/>
      <c r="S6320"/>
      <c r="T6320"/>
      <c r="U6320"/>
      <c r="V6320"/>
      <c r="W6320"/>
      <c r="X6320"/>
      <c r="Y6320"/>
      <c r="Z6320"/>
      <c r="AA6320"/>
      <c r="AB6320"/>
      <c r="AC6320"/>
      <c r="AD6320"/>
      <c r="AE6320"/>
      <c r="AF6320"/>
      <c r="AG6320"/>
      <c r="AH6320"/>
      <c r="AI6320"/>
      <c r="AJ6320"/>
      <c r="AK6320"/>
      <c r="AL6320"/>
      <c r="AM6320"/>
      <c r="AN6320"/>
      <c r="AO6320"/>
      <c r="AP6320"/>
      <c r="AQ6320"/>
      <c r="AR6320"/>
      <c r="AS6320"/>
      <c r="AT6320"/>
      <c r="AU6320"/>
      <c r="AV6320"/>
      <c r="AW6320"/>
      <c r="AX6320"/>
      <c r="AY6320"/>
      <c r="AZ6320"/>
      <c r="BA6320"/>
      <c r="BB6320"/>
      <c r="BC6320"/>
      <c r="BD6320"/>
      <c r="BE6320"/>
      <c r="BF6320"/>
      <c r="BG6320"/>
      <c r="BH6320"/>
      <c r="BI6320"/>
      <c r="BJ6320"/>
      <c r="BK6320"/>
      <c r="BL6320"/>
      <c r="BM6320"/>
      <c r="BN6320"/>
      <c r="BO6320"/>
      <c r="BP6320"/>
      <c r="BQ6320"/>
      <c r="BR6320"/>
      <c r="BS6320"/>
      <c r="BT6320"/>
      <c r="BU6320"/>
      <c r="BV6320"/>
      <c r="BW6320"/>
      <c r="BX6320"/>
      <c r="BY6320"/>
      <c r="BZ6320"/>
      <c r="CA6320"/>
      <c r="CB6320"/>
      <c r="CC6320"/>
      <c r="CD6320"/>
      <c r="CE6320"/>
      <c r="CF6320"/>
      <c r="CG6320"/>
      <c r="CH6320"/>
      <c r="CI6320"/>
      <c r="CJ6320"/>
      <c r="CK6320"/>
      <c r="CL6320"/>
      <c r="CM6320"/>
      <c r="CN6320"/>
      <c r="CO6320"/>
      <c r="CP6320"/>
      <c r="CQ6320"/>
      <c r="CR6320"/>
      <c r="CS6320"/>
      <c r="CT6320"/>
      <c r="CU6320"/>
      <c r="CV6320"/>
    </row>
    <row r="6321" spans="10:100" x14ac:dyDescent="0.25">
      <c r="J6321"/>
      <c r="K6321"/>
      <c r="L6321"/>
      <c r="M6321"/>
      <c r="N6321"/>
      <c r="O6321"/>
      <c r="P6321"/>
      <c r="Q6321"/>
      <c r="R6321"/>
      <c r="S6321"/>
      <c r="T6321"/>
      <c r="U6321"/>
      <c r="V6321"/>
      <c r="W6321"/>
      <c r="X6321"/>
      <c r="Y6321"/>
      <c r="Z6321"/>
      <c r="AA6321"/>
      <c r="AB6321"/>
      <c r="AC6321"/>
      <c r="AD6321"/>
      <c r="AE6321"/>
      <c r="AF6321"/>
      <c r="AG6321"/>
      <c r="AH6321"/>
      <c r="AI6321"/>
      <c r="AJ6321"/>
      <c r="AK6321"/>
      <c r="AL6321"/>
      <c r="AM6321"/>
      <c r="AN6321"/>
      <c r="AO6321"/>
      <c r="AP6321"/>
      <c r="AQ6321"/>
      <c r="AR6321"/>
      <c r="AS6321"/>
      <c r="AT6321"/>
      <c r="AU6321"/>
      <c r="AV6321"/>
      <c r="AW6321"/>
      <c r="AX6321"/>
      <c r="AY6321"/>
      <c r="AZ6321"/>
      <c r="BA6321"/>
      <c r="BB6321"/>
      <c r="BC6321"/>
      <c r="BD6321"/>
      <c r="BE6321"/>
      <c r="BF6321"/>
      <c r="BG6321"/>
      <c r="BH6321"/>
      <c r="BI6321"/>
      <c r="BJ6321"/>
      <c r="BK6321"/>
      <c r="BL6321"/>
      <c r="BM6321"/>
      <c r="BN6321"/>
      <c r="BO6321"/>
      <c r="BP6321"/>
      <c r="BQ6321"/>
      <c r="BR6321"/>
      <c r="BS6321"/>
      <c r="BT6321"/>
      <c r="BU6321"/>
      <c r="BV6321"/>
      <c r="BW6321"/>
      <c r="BX6321"/>
      <c r="BY6321"/>
      <c r="BZ6321"/>
      <c r="CA6321"/>
      <c r="CB6321"/>
      <c r="CC6321"/>
      <c r="CD6321"/>
      <c r="CE6321"/>
      <c r="CF6321"/>
      <c r="CG6321"/>
      <c r="CH6321"/>
      <c r="CI6321"/>
      <c r="CJ6321"/>
      <c r="CK6321"/>
      <c r="CL6321"/>
      <c r="CM6321"/>
      <c r="CN6321"/>
      <c r="CO6321"/>
      <c r="CP6321"/>
      <c r="CQ6321"/>
      <c r="CR6321"/>
      <c r="CS6321"/>
      <c r="CT6321"/>
      <c r="CU6321"/>
      <c r="CV6321"/>
    </row>
    <row r="6322" spans="10:100" x14ac:dyDescent="0.25">
      <c r="J6322"/>
      <c r="K6322"/>
      <c r="L6322"/>
      <c r="M6322"/>
      <c r="N6322"/>
      <c r="O6322"/>
      <c r="P6322"/>
      <c r="Q6322"/>
      <c r="R6322"/>
      <c r="S6322"/>
      <c r="T6322"/>
      <c r="U6322"/>
      <c r="V6322"/>
      <c r="W6322"/>
      <c r="X6322"/>
      <c r="Y6322"/>
      <c r="Z6322"/>
      <c r="AA6322"/>
      <c r="AB6322"/>
      <c r="AC6322"/>
      <c r="AD6322"/>
      <c r="AE6322"/>
      <c r="AF6322"/>
      <c r="AG6322"/>
      <c r="AH6322"/>
      <c r="AI6322"/>
      <c r="AJ6322"/>
      <c r="AK6322"/>
      <c r="AL6322"/>
      <c r="AM6322"/>
      <c r="AN6322"/>
      <c r="AO6322"/>
      <c r="AP6322"/>
      <c r="AQ6322"/>
      <c r="AR6322"/>
      <c r="AS6322"/>
      <c r="AT6322"/>
      <c r="AU6322"/>
      <c r="AV6322"/>
      <c r="AW6322"/>
      <c r="AX6322"/>
      <c r="AY6322"/>
      <c r="AZ6322"/>
      <c r="BA6322"/>
      <c r="BB6322"/>
      <c r="BC6322"/>
      <c r="BD6322"/>
      <c r="BE6322"/>
      <c r="BF6322"/>
      <c r="BG6322"/>
      <c r="BH6322"/>
      <c r="BI6322"/>
      <c r="BJ6322"/>
      <c r="BK6322"/>
      <c r="BL6322"/>
      <c r="BM6322"/>
      <c r="BN6322"/>
      <c r="BO6322"/>
      <c r="BP6322"/>
      <c r="BQ6322"/>
      <c r="BR6322"/>
      <c r="BS6322"/>
      <c r="BT6322"/>
      <c r="BU6322"/>
      <c r="BV6322"/>
      <c r="BW6322"/>
      <c r="BX6322"/>
      <c r="BY6322"/>
      <c r="BZ6322"/>
      <c r="CA6322"/>
      <c r="CB6322"/>
      <c r="CC6322"/>
      <c r="CD6322"/>
      <c r="CE6322"/>
      <c r="CF6322"/>
      <c r="CG6322"/>
      <c r="CH6322"/>
      <c r="CI6322"/>
      <c r="CJ6322"/>
      <c r="CK6322"/>
      <c r="CL6322"/>
      <c r="CM6322"/>
      <c r="CN6322"/>
      <c r="CO6322"/>
      <c r="CP6322"/>
      <c r="CQ6322"/>
      <c r="CR6322"/>
      <c r="CS6322"/>
      <c r="CT6322"/>
      <c r="CU6322"/>
      <c r="CV6322"/>
    </row>
    <row r="6323" spans="10:100" x14ac:dyDescent="0.25">
      <c r="J6323"/>
      <c r="K6323"/>
      <c r="L6323"/>
      <c r="M6323"/>
      <c r="N6323"/>
      <c r="O6323"/>
      <c r="P6323"/>
      <c r="Q6323"/>
      <c r="R6323"/>
      <c r="S6323"/>
      <c r="T6323"/>
      <c r="U6323"/>
      <c r="V6323"/>
      <c r="W6323"/>
      <c r="X6323"/>
      <c r="Y6323"/>
      <c r="Z6323"/>
      <c r="AA6323"/>
      <c r="AB6323"/>
      <c r="AC6323"/>
      <c r="AD6323"/>
      <c r="AE6323"/>
      <c r="AF6323"/>
      <c r="AG6323"/>
      <c r="AH6323"/>
      <c r="AI6323"/>
      <c r="AJ6323"/>
      <c r="AK6323"/>
      <c r="AL6323"/>
      <c r="AM6323"/>
      <c r="AN6323"/>
      <c r="AO6323"/>
      <c r="AP6323"/>
      <c r="AQ6323"/>
      <c r="AR6323"/>
      <c r="AS6323"/>
      <c r="AT6323"/>
      <c r="AU6323"/>
      <c r="AV6323"/>
      <c r="AW6323"/>
      <c r="AX6323"/>
      <c r="AY6323"/>
      <c r="AZ6323"/>
      <c r="BA6323"/>
      <c r="BB6323"/>
      <c r="BC6323"/>
      <c r="BD6323"/>
      <c r="BE6323"/>
      <c r="BF6323"/>
      <c r="BG6323"/>
      <c r="BH6323"/>
      <c r="BI6323"/>
      <c r="BJ6323"/>
      <c r="BK6323"/>
      <c r="BL6323"/>
      <c r="BM6323"/>
      <c r="BN6323"/>
      <c r="BO6323"/>
      <c r="BP6323"/>
      <c r="BQ6323"/>
      <c r="BR6323"/>
      <c r="BS6323"/>
      <c r="BT6323"/>
      <c r="BU6323"/>
      <c r="BV6323"/>
      <c r="BW6323"/>
      <c r="BX6323"/>
      <c r="BY6323"/>
      <c r="BZ6323"/>
      <c r="CA6323"/>
      <c r="CB6323"/>
      <c r="CC6323"/>
      <c r="CD6323"/>
      <c r="CE6323"/>
      <c r="CF6323"/>
      <c r="CG6323"/>
      <c r="CH6323"/>
      <c r="CI6323"/>
      <c r="CJ6323"/>
      <c r="CK6323"/>
      <c r="CL6323"/>
      <c r="CM6323"/>
      <c r="CN6323"/>
      <c r="CO6323"/>
      <c r="CP6323"/>
      <c r="CQ6323"/>
      <c r="CR6323"/>
      <c r="CS6323"/>
      <c r="CT6323"/>
      <c r="CU6323"/>
      <c r="CV6323"/>
    </row>
    <row r="6324" spans="10:100" x14ac:dyDescent="0.25">
      <c r="J6324"/>
      <c r="K6324"/>
      <c r="L6324"/>
      <c r="M6324"/>
      <c r="N6324"/>
      <c r="O6324"/>
      <c r="P6324"/>
      <c r="Q6324"/>
      <c r="R6324"/>
      <c r="S6324"/>
      <c r="T6324"/>
      <c r="U6324"/>
      <c r="V6324"/>
      <c r="W6324"/>
      <c r="X6324"/>
      <c r="Y6324"/>
      <c r="Z6324"/>
      <c r="AA6324"/>
      <c r="AB6324"/>
      <c r="AC6324"/>
      <c r="AD6324"/>
      <c r="AE6324"/>
      <c r="AF6324"/>
      <c r="AG6324"/>
      <c r="AH6324"/>
      <c r="AI6324"/>
      <c r="AJ6324"/>
      <c r="AK6324"/>
      <c r="AL6324"/>
      <c r="AM6324"/>
      <c r="AN6324"/>
      <c r="AO6324"/>
      <c r="AP6324"/>
      <c r="AQ6324"/>
      <c r="AR6324"/>
      <c r="AS6324"/>
      <c r="AT6324"/>
      <c r="AU6324"/>
      <c r="AV6324"/>
      <c r="AW6324"/>
      <c r="AX6324"/>
      <c r="AY6324"/>
      <c r="AZ6324"/>
      <c r="BA6324"/>
      <c r="BB6324"/>
      <c r="BC6324"/>
      <c r="BD6324"/>
      <c r="BE6324"/>
      <c r="BF6324"/>
      <c r="BG6324"/>
      <c r="BH6324"/>
      <c r="BI6324"/>
      <c r="BJ6324"/>
      <c r="BK6324"/>
      <c r="BL6324"/>
      <c r="BM6324"/>
      <c r="BN6324"/>
      <c r="BO6324"/>
      <c r="BP6324"/>
      <c r="BQ6324"/>
      <c r="BR6324"/>
      <c r="BS6324"/>
      <c r="BT6324"/>
      <c r="BU6324"/>
      <c r="BV6324"/>
      <c r="BW6324"/>
      <c r="BX6324"/>
      <c r="BY6324"/>
      <c r="BZ6324"/>
      <c r="CA6324"/>
      <c r="CB6324"/>
      <c r="CC6324"/>
      <c r="CD6324"/>
      <c r="CE6324"/>
      <c r="CF6324"/>
      <c r="CG6324"/>
      <c r="CH6324"/>
      <c r="CI6324"/>
      <c r="CJ6324"/>
      <c r="CK6324"/>
      <c r="CL6324"/>
      <c r="CM6324"/>
      <c r="CN6324"/>
      <c r="CO6324"/>
      <c r="CP6324"/>
      <c r="CQ6324"/>
      <c r="CR6324"/>
      <c r="CS6324"/>
      <c r="CT6324"/>
      <c r="CU6324"/>
      <c r="CV6324"/>
    </row>
    <row r="6325" spans="10:100" x14ac:dyDescent="0.25">
      <c r="J6325"/>
      <c r="K6325"/>
      <c r="L6325"/>
      <c r="M6325"/>
      <c r="N6325"/>
      <c r="O6325"/>
      <c r="P6325"/>
      <c r="Q6325"/>
      <c r="R6325"/>
      <c r="S6325"/>
      <c r="T6325"/>
      <c r="U6325"/>
      <c r="V6325"/>
      <c r="W6325"/>
      <c r="X6325"/>
      <c r="Y6325"/>
      <c r="Z6325"/>
      <c r="AA6325"/>
      <c r="AB6325"/>
      <c r="AC6325"/>
      <c r="AD6325"/>
      <c r="AE6325"/>
      <c r="AF6325"/>
      <c r="AG6325"/>
      <c r="AH6325"/>
      <c r="AI6325"/>
      <c r="AJ6325"/>
      <c r="AK6325"/>
      <c r="AL6325"/>
      <c r="AM6325"/>
      <c r="AN6325"/>
      <c r="AO6325"/>
      <c r="AP6325"/>
      <c r="AQ6325"/>
      <c r="AR6325"/>
      <c r="AS6325"/>
      <c r="AT6325"/>
      <c r="AU6325"/>
      <c r="AV6325"/>
      <c r="AW6325"/>
      <c r="AX6325"/>
      <c r="AY6325"/>
      <c r="AZ6325"/>
      <c r="BA6325"/>
      <c r="BB6325"/>
      <c r="BC6325"/>
      <c r="BD6325"/>
      <c r="BE6325"/>
      <c r="BF6325"/>
      <c r="BG6325"/>
      <c r="BH6325"/>
      <c r="BI6325"/>
      <c r="BJ6325"/>
      <c r="BK6325"/>
      <c r="BL6325"/>
      <c r="BM6325"/>
      <c r="BN6325"/>
      <c r="BO6325"/>
      <c r="BP6325"/>
      <c r="BQ6325"/>
      <c r="BR6325"/>
      <c r="BS6325"/>
      <c r="BT6325"/>
      <c r="BU6325"/>
      <c r="BV6325"/>
      <c r="BW6325"/>
      <c r="BX6325"/>
      <c r="BY6325"/>
      <c r="BZ6325"/>
      <c r="CA6325"/>
      <c r="CB6325"/>
      <c r="CC6325"/>
      <c r="CD6325"/>
      <c r="CE6325"/>
      <c r="CF6325"/>
      <c r="CG6325"/>
      <c r="CH6325"/>
      <c r="CI6325"/>
      <c r="CJ6325"/>
      <c r="CK6325"/>
      <c r="CL6325"/>
      <c r="CM6325"/>
      <c r="CN6325"/>
      <c r="CO6325"/>
      <c r="CP6325"/>
      <c r="CQ6325"/>
      <c r="CR6325"/>
      <c r="CS6325"/>
      <c r="CT6325"/>
      <c r="CU6325"/>
      <c r="CV6325"/>
    </row>
    <row r="6326" spans="10:100" x14ac:dyDescent="0.25">
      <c r="J6326"/>
      <c r="K6326"/>
      <c r="L6326"/>
      <c r="M6326"/>
      <c r="N6326"/>
      <c r="O6326"/>
      <c r="P6326"/>
      <c r="Q6326"/>
      <c r="R6326"/>
      <c r="S6326"/>
      <c r="T6326"/>
      <c r="U6326"/>
      <c r="V6326"/>
      <c r="W6326"/>
      <c r="X6326"/>
      <c r="Y6326"/>
      <c r="Z6326"/>
      <c r="AA6326"/>
      <c r="AB6326"/>
      <c r="AC6326"/>
      <c r="AD6326"/>
      <c r="AE6326"/>
      <c r="AF6326"/>
      <c r="AG6326"/>
      <c r="AH6326"/>
      <c r="AI6326"/>
      <c r="AJ6326"/>
      <c r="AK6326"/>
      <c r="AL6326"/>
      <c r="AM6326"/>
      <c r="AN6326"/>
      <c r="AO6326"/>
      <c r="AP6326"/>
      <c r="AQ6326"/>
      <c r="AR6326"/>
      <c r="AS6326"/>
      <c r="AT6326"/>
      <c r="AU6326"/>
      <c r="AV6326"/>
      <c r="AW6326"/>
      <c r="AX6326"/>
      <c r="AY6326"/>
      <c r="AZ6326"/>
      <c r="BA6326"/>
      <c r="BB6326"/>
      <c r="BC6326"/>
      <c r="BD6326"/>
      <c r="BE6326"/>
      <c r="BF6326"/>
      <c r="BG6326"/>
      <c r="BH6326"/>
      <c r="BI6326"/>
      <c r="BJ6326"/>
      <c r="BK6326"/>
      <c r="BL6326"/>
      <c r="BM6326"/>
      <c r="BN6326"/>
      <c r="BO6326"/>
      <c r="BP6326"/>
      <c r="BQ6326"/>
      <c r="BR6326"/>
      <c r="BS6326"/>
      <c r="BT6326"/>
      <c r="BU6326"/>
      <c r="BV6326"/>
      <c r="BW6326"/>
      <c r="BX6326"/>
      <c r="BY6326"/>
      <c r="BZ6326"/>
      <c r="CA6326"/>
      <c r="CB6326"/>
      <c r="CC6326"/>
      <c r="CD6326"/>
      <c r="CE6326"/>
      <c r="CF6326"/>
      <c r="CG6326"/>
      <c r="CH6326"/>
      <c r="CI6326"/>
      <c r="CJ6326"/>
      <c r="CK6326"/>
      <c r="CL6326"/>
      <c r="CM6326"/>
      <c r="CN6326"/>
      <c r="CO6326"/>
      <c r="CP6326"/>
      <c r="CQ6326"/>
      <c r="CR6326"/>
      <c r="CS6326"/>
      <c r="CT6326"/>
      <c r="CU6326"/>
      <c r="CV6326"/>
    </row>
    <row r="6327" spans="10:100" x14ac:dyDescent="0.25">
      <c r="J6327"/>
      <c r="K6327"/>
      <c r="L6327"/>
      <c r="M6327"/>
      <c r="N6327"/>
      <c r="O6327"/>
      <c r="P6327"/>
      <c r="Q6327"/>
      <c r="R6327"/>
      <c r="S6327"/>
      <c r="T6327"/>
      <c r="U6327"/>
      <c r="V6327"/>
      <c r="W6327"/>
      <c r="X6327"/>
      <c r="Y6327"/>
      <c r="Z6327"/>
      <c r="AA6327"/>
      <c r="AB6327"/>
      <c r="AC6327"/>
      <c r="AD6327"/>
      <c r="AE6327"/>
      <c r="AF6327"/>
      <c r="AG6327"/>
      <c r="AH6327"/>
      <c r="AI6327"/>
      <c r="AJ6327"/>
      <c r="AK6327"/>
      <c r="AL6327"/>
      <c r="AM6327"/>
      <c r="AN6327"/>
      <c r="AO6327"/>
      <c r="AP6327"/>
      <c r="AQ6327"/>
      <c r="AR6327"/>
      <c r="AS6327"/>
      <c r="AT6327"/>
      <c r="AU6327"/>
      <c r="AV6327"/>
      <c r="AW6327"/>
      <c r="AX6327"/>
      <c r="AY6327"/>
      <c r="AZ6327"/>
      <c r="BA6327"/>
      <c r="BB6327"/>
      <c r="BC6327"/>
      <c r="BD6327"/>
      <c r="BE6327"/>
      <c r="BF6327"/>
      <c r="BG6327"/>
      <c r="BH6327"/>
      <c r="BI6327"/>
      <c r="BJ6327"/>
      <c r="BK6327"/>
      <c r="BL6327"/>
      <c r="BM6327"/>
      <c r="BN6327"/>
      <c r="BO6327"/>
      <c r="BP6327"/>
      <c r="BQ6327"/>
      <c r="BR6327"/>
      <c r="BS6327"/>
      <c r="BT6327"/>
      <c r="BU6327"/>
      <c r="BV6327"/>
      <c r="BW6327"/>
      <c r="BX6327"/>
      <c r="BY6327"/>
      <c r="BZ6327"/>
      <c r="CA6327"/>
      <c r="CB6327"/>
      <c r="CC6327"/>
      <c r="CD6327"/>
      <c r="CE6327"/>
      <c r="CF6327"/>
      <c r="CG6327"/>
      <c r="CH6327"/>
      <c r="CI6327"/>
      <c r="CJ6327"/>
      <c r="CK6327"/>
      <c r="CL6327"/>
      <c r="CM6327"/>
      <c r="CN6327"/>
      <c r="CO6327"/>
      <c r="CP6327"/>
      <c r="CQ6327"/>
      <c r="CR6327"/>
      <c r="CS6327"/>
      <c r="CT6327"/>
      <c r="CU6327"/>
      <c r="CV6327"/>
    </row>
    <row r="6328" spans="10:100" x14ac:dyDescent="0.25">
      <c r="J6328"/>
      <c r="K6328"/>
      <c r="L6328"/>
      <c r="M6328"/>
      <c r="N6328"/>
      <c r="O6328"/>
      <c r="P6328"/>
      <c r="Q6328"/>
      <c r="R6328"/>
      <c r="S6328"/>
      <c r="T6328"/>
      <c r="U6328"/>
      <c r="V6328"/>
      <c r="W6328"/>
      <c r="X6328"/>
      <c r="Y6328"/>
      <c r="Z6328"/>
      <c r="AA6328"/>
      <c r="AB6328"/>
      <c r="AC6328"/>
      <c r="AD6328"/>
      <c r="AE6328"/>
      <c r="AF6328"/>
      <c r="AG6328"/>
      <c r="AH6328"/>
      <c r="AI6328"/>
      <c r="AJ6328"/>
      <c r="AK6328"/>
      <c r="AL6328"/>
      <c r="AM6328"/>
      <c r="AN6328"/>
      <c r="AO6328"/>
      <c r="AP6328"/>
      <c r="AQ6328"/>
      <c r="AR6328"/>
      <c r="AS6328"/>
      <c r="AT6328"/>
      <c r="AU6328"/>
      <c r="AV6328"/>
      <c r="AW6328"/>
      <c r="AX6328"/>
      <c r="AY6328"/>
      <c r="AZ6328"/>
      <c r="BA6328"/>
      <c r="BB6328"/>
      <c r="BC6328"/>
      <c r="BD6328"/>
      <c r="BE6328"/>
      <c r="BF6328"/>
      <c r="BG6328"/>
      <c r="BH6328"/>
      <c r="BI6328"/>
      <c r="BJ6328"/>
      <c r="BK6328"/>
      <c r="BL6328"/>
      <c r="BM6328"/>
      <c r="BN6328"/>
      <c r="BO6328"/>
      <c r="BP6328"/>
      <c r="BQ6328"/>
      <c r="BR6328"/>
      <c r="BS6328"/>
      <c r="BT6328"/>
      <c r="BU6328"/>
      <c r="BV6328"/>
      <c r="BW6328"/>
      <c r="BX6328"/>
      <c r="BY6328"/>
      <c r="BZ6328"/>
      <c r="CA6328"/>
      <c r="CB6328"/>
      <c r="CC6328"/>
      <c r="CD6328"/>
      <c r="CE6328"/>
      <c r="CF6328"/>
      <c r="CG6328"/>
      <c r="CH6328"/>
      <c r="CI6328"/>
      <c r="CJ6328"/>
      <c r="CK6328"/>
      <c r="CL6328"/>
      <c r="CM6328"/>
      <c r="CN6328"/>
      <c r="CO6328"/>
      <c r="CP6328"/>
      <c r="CQ6328"/>
      <c r="CR6328"/>
      <c r="CS6328"/>
      <c r="CT6328"/>
      <c r="CU6328"/>
      <c r="CV6328"/>
    </row>
    <row r="6329" spans="10:100" x14ac:dyDescent="0.25">
      <c r="J6329"/>
      <c r="K6329"/>
      <c r="L6329"/>
      <c r="M6329"/>
      <c r="N6329"/>
      <c r="O6329"/>
      <c r="P6329"/>
      <c r="Q6329"/>
      <c r="R6329"/>
      <c r="S6329"/>
      <c r="T6329"/>
      <c r="U6329"/>
      <c r="V6329"/>
      <c r="W6329"/>
      <c r="X6329"/>
      <c r="Y6329"/>
      <c r="Z6329"/>
      <c r="AA6329"/>
      <c r="AB6329"/>
      <c r="AC6329"/>
      <c r="AD6329"/>
      <c r="AE6329"/>
      <c r="AF6329"/>
      <c r="AG6329"/>
      <c r="AH6329"/>
      <c r="AI6329"/>
      <c r="AJ6329"/>
      <c r="AK6329"/>
      <c r="AL6329"/>
      <c r="AM6329"/>
      <c r="AN6329"/>
      <c r="AO6329"/>
      <c r="AP6329"/>
      <c r="AQ6329"/>
      <c r="AR6329"/>
      <c r="AS6329"/>
      <c r="AT6329"/>
      <c r="AU6329"/>
      <c r="AV6329"/>
      <c r="AW6329"/>
      <c r="AX6329"/>
      <c r="AY6329"/>
      <c r="AZ6329"/>
      <c r="BA6329"/>
      <c r="BB6329"/>
      <c r="BC6329"/>
      <c r="BD6329"/>
      <c r="BE6329"/>
      <c r="BF6329"/>
      <c r="BG6329"/>
      <c r="BH6329"/>
      <c r="BI6329"/>
      <c r="BJ6329"/>
      <c r="BK6329"/>
      <c r="BL6329"/>
      <c r="BM6329"/>
      <c r="BN6329"/>
      <c r="BO6329"/>
      <c r="BP6329"/>
      <c r="BQ6329"/>
      <c r="BR6329"/>
      <c r="BS6329"/>
      <c r="BT6329"/>
      <c r="BU6329"/>
      <c r="BV6329"/>
      <c r="BW6329"/>
      <c r="BX6329"/>
      <c r="BY6329"/>
      <c r="BZ6329"/>
      <c r="CA6329"/>
      <c r="CB6329"/>
      <c r="CC6329"/>
      <c r="CD6329"/>
      <c r="CE6329"/>
      <c r="CF6329"/>
      <c r="CG6329"/>
      <c r="CH6329"/>
      <c r="CI6329"/>
      <c r="CJ6329"/>
      <c r="CK6329"/>
      <c r="CL6329"/>
      <c r="CM6329"/>
      <c r="CN6329"/>
      <c r="CO6329"/>
      <c r="CP6329"/>
      <c r="CQ6329"/>
      <c r="CR6329"/>
      <c r="CS6329"/>
      <c r="CT6329"/>
      <c r="CU6329"/>
      <c r="CV6329"/>
    </row>
    <row r="6330" spans="10:100" x14ac:dyDescent="0.25">
      <c r="J6330"/>
      <c r="K6330"/>
      <c r="L6330"/>
      <c r="M6330"/>
      <c r="N6330"/>
      <c r="O6330"/>
      <c r="P6330"/>
      <c r="Q6330"/>
      <c r="R6330"/>
      <c r="S6330"/>
      <c r="T6330"/>
      <c r="U6330"/>
      <c r="V6330"/>
      <c r="W6330"/>
      <c r="X6330"/>
      <c r="Y6330"/>
      <c r="Z6330"/>
      <c r="AA6330"/>
      <c r="AB6330"/>
      <c r="AC6330"/>
      <c r="AD6330"/>
      <c r="AE6330"/>
      <c r="AF6330"/>
      <c r="AG6330"/>
      <c r="AH6330"/>
      <c r="AI6330"/>
      <c r="AJ6330"/>
      <c r="AK6330"/>
      <c r="AL6330"/>
      <c r="AM6330"/>
      <c r="AN6330"/>
      <c r="AO6330"/>
      <c r="AP6330"/>
      <c r="AQ6330"/>
      <c r="AR6330"/>
      <c r="AS6330"/>
      <c r="AT6330"/>
      <c r="AU6330"/>
      <c r="AV6330"/>
      <c r="AW6330"/>
      <c r="AX6330"/>
      <c r="AY6330"/>
      <c r="AZ6330"/>
      <c r="BA6330"/>
      <c r="BB6330"/>
      <c r="BC6330"/>
      <c r="BD6330"/>
      <c r="BE6330"/>
      <c r="BF6330"/>
      <c r="BG6330"/>
      <c r="BH6330"/>
      <c r="BI6330"/>
      <c r="BJ6330"/>
      <c r="BK6330"/>
      <c r="BL6330"/>
      <c r="BM6330"/>
      <c r="BN6330"/>
      <c r="BO6330"/>
      <c r="BP6330"/>
      <c r="BQ6330"/>
      <c r="BR6330"/>
      <c r="BS6330"/>
      <c r="BT6330"/>
      <c r="BU6330"/>
      <c r="BV6330"/>
      <c r="BW6330"/>
      <c r="BX6330"/>
      <c r="BY6330"/>
      <c r="BZ6330"/>
      <c r="CA6330"/>
      <c r="CB6330"/>
      <c r="CC6330"/>
      <c r="CD6330"/>
      <c r="CE6330"/>
      <c r="CF6330"/>
      <c r="CG6330"/>
      <c r="CH6330"/>
      <c r="CI6330"/>
      <c r="CJ6330"/>
      <c r="CK6330"/>
      <c r="CL6330"/>
      <c r="CM6330"/>
      <c r="CN6330"/>
      <c r="CO6330"/>
      <c r="CP6330"/>
      <c r="CQ6330"/>
      <c r="CR6330"/>
      <c r="CS6330"/>
      <c r="CT6330"/>
      <c r="CU6330"/>
      <c r="CV6330"/>
    </row>
    <row r="6331" spans="10:100" x14ac:dyDescent="0.25">
      <c r="J6331"/>
      <c r="K6331"/>
      <c r="L6331"/>
      <c r="M6331"/>
      <c r="N6331"/>
      <c r="O6331"/>
      <c r="P6331"/>
      <c r="Q6331"/>
      <c r="R6331"/>
      <c r="S6331"/>
      <c r="T6331"/>
      <c r="U6331"/>
      <c r="V6331"/>
      <c r="W6331"/>
      <c r="X6331"/>
      <c r="Y6331"/>
      <c r="Z6331"/>
      <c r="AA6331"/>
      <c r="AB6331"/>
      <c r="AC6331"/>
      <c r="AD6331"/>
      <c r="AE6331"/>
      <c r="AF6331"/>
      <c r="AG6331"/>
      <c r="AH6331"/>
      <c r="AI6331"/>
      <c r="AJ6331"/>
      <c r="AK6331"/>
      <c r="AL6331"/>
      <c r="AM6331"/>
      <c r="AN6331"/>
      <c r="AO6331"/>
      <c r="AP6331"/>
      <c r="AQ6331"/>
      <c r="AR6331"/>
      <c r="AS6331"/>
      <c r="AT6331"/>
      <c r="AU6331"/>
      <c r="AV6331"/>
      <c r="AW6331"/>
      <c r="AX6331"/>
      <c r="AY6331"/>
      <c r="AZ6331"/>
      <c r="BA6331"/>
      <c r="BB6331"/>
      <c r="BC6331"/>
      <c r="BD6331"/>
      <c r="BE6331"/>
      <c r="BF6331"/>
      <c r="BG6331"/>
      <c r="BH6331"/>
      <c r="BI6331"/>
      <c r="BJ6331"/>
      <c r="BK6331"/>
      <c r="BL6331"/>
      <c r="BM6331"/>
      <c r="BN6331"/>
      <c r="BO6331"/>
      <c r="BP6331"/>
      <c r="BQ6331"/>
      <c r="BR6331"/>
      <c r="BS6331"/>
      <c r="BT6331"/>
      <c r="BU6331"/>
      <c r="BV6331"/>
      <c r="BW6331"/>
      <c r="BX6331"/>
      <c r="BY6331"/>
      <c r="BZ6331"/>
      <c r="CA6331"/>
      <c r="CB6331"/>
      <c r="CC6331"/>
      <c r="CD6331"/>
      <c r="CE6331"/>
      <c r="CF6331"/>
      <c r="CG6331"/>
      <c r="CH6331"/>
      <c r="CI6331"/>
      <c r="CJ6331"/>
      <c r="CK6331"/>
      <c r="CL6331"/>
      <c r="CM6331"/>
      <c r="CN6331"/>
      <c r="CO6331"/>
      <c r="CP6331"/>
      <c r="CQ6331"/>
      <c r="CR6331"/>
      <c r="CS6331"/>
      <c r="CT6331"/>
      <c r="CU6331"/>
      <c r="CV6331"/>
    </row>
    <row r="6332" spans="10:100" x14ac:dyDescent="0.25">
      <c r="J6332"/>
      <c r="K6332"/>
      <c r="L6332"/>
      <c r="M6332"/>
      <c r="N6332"/>
      <c r="O6332"/>
      <c r="P6332"/>
      <c r="Q6332"/>
      <c r="R6332"/>
      <c r="S6332"/>
      <c r="T6332"/>
      <c r="U6332"/>
      <c r="V6332"/>
      <c r="W6332"/>
      <c r="X6332"/>
      <c r="Y6332"/>
      <c r="Z6332"/>
      <c r="AA6332"/>
      <c r="AB6332"/>
      <c r="AC6332"/>
      <c r="AD6332"/>
      <c r="AE6332"/>
      <c r="AF6332"/>
      <c r="AG6332"/>
      <c r="AH6332"/>
      <c r="AI6332"/>
      <c r="AJ6332"/>
      <c r="AK6332"/>
      <c r="AL6332"/>
      <c r="AM6332"/>
      <c r="AN6332"/>
      <c r="AO6332"/>
      <c r="AP6332"/>
      <c r="AQ6332"/>
      <c r="AR6332"/>
      <c r="AS6332"/>
      <c r="AT6332"/>
      <c r="AU6332"/>
      <c r="AV6332"/>
      <c r="AW6332"/>
      <c r="AX6332"/>
      <c r="AY6332"/>
      <c r="AZ6332"/>
      <c r="BA6332"/>
      <c r="BB6332"/>
      <c r="BC6332"/>
      <c r="BD6332"/>
      <c r="BE6332"/>
      <c r="BF6332"/>
      <c r="BG6332"/>
      <c r="BH6332"/>
      <c r="BI6332"/>
      <c r="BJ6332"/>
      <c r="BK6332"/>
      <c r="BL6332"/>
      <c r="BM6332"/>
      <c r="BN6332"/>
      <c r="BO6332"/>
      <c r="BP6332"/>
      <c r="BQ6332"/>
      <c r="BR6332"/>
      <c r="BS6332"/>
      <c r="BT6332"/>
      <c r="BU6332"/>
      <c r="BV6332"/>
      <c r="BW6332"/>
      <c r="BX6332"/>
      <c r="BY6332"/>
      <c r="BZ6332"/>
      <c r="CA6332"/>
      <c r="CB6332"/>
      <c r="CC6332"/>
      <c r="CD6332"/>
      <c r="CE6332"/>
      <c r="CF6332"/>
      <c r="CG6332"/>
      <c r="CH6332"/>
      <c r="CI6332"/>
      <c r="CJ6332"/>
      <c r="CK6332"/>
      <c r="CL6332"/>
      <c r="CM6332"/>
      <c r="CN6332"/>
      <c r="CO6332"/>
      <c r="CP6332"/>
      <c r="CQ6332"/>
      <c r="CR6332"/>
      <c r="CS6332"/>
      <c r="CT6332"/>
      <c r="CU6332"/>
      <c r="CV6332"/>
    </row>
    <row r="6333" spans="10:100" x14ac:dyDescent="0.25">
      <c r="J6333"/>
      <c r="K6333"/>
      <c r="L6333"/>
      <c r="M6333"/>
      <c r="N6333"/>
      <c r="O6333"/>
      <c r="P6333"/>
      <c r="Q6333"/>
      <c r="R6333"/>
      <c r="S6333"/>
      <c r="T6333"/>
      <c r="U6333"/>
      <c r="V6333"/>
      <c r="W6333"/>
      <c r="X6333"/>
      <c r="Y6333"/>
      <c r="Z6333"/>
      <c r="AA6333"/>
      <c r="AB6333"/>
      <c r="AC6333"/>
      <c r="AD6333"/>
      <c r="AE6333"/>
      <c r="AF6333"/>
      <c r="AG6333"/>
      <c r="AH6333"/>
      <c r="AI6333"/>
      <c r="AJ6333"/>
      <c r="AK6333"/>
      <c r="AL6333"/>
      <c r="AM6333"/>
      <c r="AN6333"/>
      <c r="AO6333"/>
      <c r="AP6333"/>
      <c r="AQ6333"/>
      <c r="AR6333"/>
      <c r="AS6333"/>
      <c r="AT6333"/>
      <c r="AU6333"/>
      <c r="AV6333"/>
      <c r="AW6333"/>
      <c r="AX6333"/>
      <c r="AY6333"/>
      <c r="AZ6333"/>
      <c r="BA6333"/>
      <c r="BB6333"/>
      <c r="BC6333"/>
      <c r="BD6333"/>
      <c r="BE6333"/>
      <c r="BF6333"/>
      <c r="BG6333"/>
      <c r="BH6333"/>
      <c r="BI6333"/>
      <c r="BJ6333"/>
      <c r="BK6333"/>
      <c r="BL6333"/>
      <c r="BM6333"/>
      <c r="BN6333"/>
      <c r="BO6333"/>
      <c r="BP6333"/>
      <c r="BQ6333"/>
      <c r="BR6333"/>
      <c r="BS6333"/>
      <c r="BT6333"/>
      <c r="BU6333"/>
      <c r="BV6333"/>
      <c r="BW6333"/>
      <c r="BX6333"/>
      <c r="BY6333"/>
      <c r="BZ6333"/>
      <c r="CA6333"/>
      <c r="CB6333"/>
      <c r="CC6333"/>
      <c r="CD6333"/>
      <c r="CE6333"/>
      <c r="CF6333"/>
      <c r="CG6333"/>
      <c r="CH6333"/>
      <c r="CI6333"/>
      <c r="CJ6333"/>
      <c r="CK6333"/>
      <c r="CL6333"/>
      <c r="CM6333"/>
      <c r="CN6333"/>
      <c r="CO6333"/>
      <c r="CP6333"/>
      <c r="CQ6333"/>
      <c r="CR6333"/>
      <c r="CS6333"/>
      <c r="CT6333"/>
      <c r="CU6333"/>
      <c r="CV6333"/>
    </row>
    <row r="6334" spans="10:100" x14ac:dyDescent="0.25">
      <c r="J6334"/>
      <c r="K6334"/>
      <c r="L6334"/>
      <c r="M6334"/>
      <c r="N6334"/>
      <c r="O6334"/>
      <c r="P6334"/>
      <c r="Q6334"/>
      <c r="R6334"/>
      <c r="S6334"/>
      <c r="T6334"/>
      <c r="U6334"/>
      <c r="V6334"/>
      <c r="W6334"/>
      <c r="X6334"/>
      <c r="Y6334"/>
      <c r="Z6334"/>
      <c r="AA6334"/>
      <c r="AB6334"/>
      <c r="AC6334"/>
      <c r="AD6334"/>
      <c r="AE6334"/>
      <c r="AF6334"/>
      <c r="AG6334"/>
      <c r="AH6334"/>
      <c r="AI6334"/>
      <c r="AJ6334"/>
      <c r="AK6334"/>
      <c r="AL6334"/>
      <c r="AM6334"/>
      <c r="AN6334"/>
      <c r="AO6334"/>
      <c r="AP6334"/>
      <c r="AQ6334"/>
      <c r="AR6334"/>
      <c r="AS6334"/>
      <c r="AT6334"/>
      <c r="AU6334"/>
      <c r="AV6334"/>
      <c r="AW6334"/>
      <c r="AX6334"/>
      <c r="AY6334"/>
      <c r="AZ6334"/>
      <c r="BA6334"/>
      <c r="BB6334"/>
      <c r="BC6334"/>
      <c r="BD6334"/>
      <c r="BE6334"/>
      <c r="BF6334"/>
      <c r="BG6334"/>
      <c r="BH6334"/>
      <c r="BI6334"/>
      <c r="BJ6334"/>
      <c r="BK6334"/>
      <c r="BL6334"/>
      <c r="BM6334"/>
      <c r="BN6334"/>
      <c r="BO6334"/>
      <c r="BP6334"/>
      <c r="BQ6334"/>
      <c r="BR6334"/>
      <c r="BS6334"/>
      <c r="BT6334"/>
      <c r="BU6334"/>
      <c r="BV6334"/>
      <c r="BW6334"/>
      <c r="BX6334"/>
      <c r="BY6334"/>
      <c r="BZ6334"/>
      <c r="CA6334"/>
      <c r="CB6334"/>
      <c r="CC6334"/>
      <c r="CD6334"/>
      <c r="CE6334"/>
      <c r="CF6334"/>
      <c r="CG6334"/>
      <c r="CH6334"/>
      <c r="CI6334"/>
      <c r="CJ6334"/>
      <c r="CK6334"/>
      <c r="CL6334"/>
      <c r="CM6334"/>
      <c r="CN6334"/>
      <c r="CO6334"/>
      <c r="CP6334"/>
      <c r="CQ6334"/>
      <c r="CR6334"/>
      <c r="CS6334"/>
      <c r="CT6334"/>
      <c r="CU6334"/>
      <c r="CV6334"/>
    </row>
    <row r="6335" spans="10:100" x14ac:dyDescent="0.25">
      <c r="J6335"/>
      <c r="K6335"/>
      <c r="L6335"/>
      <c r="M6335"/>
      <c r="N6335"/>
      <c r="O6335"/>
      <c r="P6335"/>
      <c r="Q6335"/>
      <c r="R6335"/>
      <c r="S6335"/>
      <c r="T6335"/>
      <c r="U6335"/>
      <c r="V6335"/>
      <c r="W6335"/>
      <c r="X6335"/>
      <c r="Y6335"/>
      <c r="Z6335"/>
      <c r="AA6335"/>
      <c r="AB6335"/>
      <c r="AC6335"/>
      <c r="AD6335"/>
      <c r="AE6335"/>
      <c r="AF6335"/>
      <c r="AG6335"/>
      <c r="AH6335"/>
      <c r="AI6335"/>
      <c r="AJ6335"/>
      <c r="AK6335"/>
      <c r="AL6335"/>
      <c r="AM6335"/>
      <c r="AN6335"/>
      <c r="AO6335"/>
      <c r="AP6335"/>
      <c r="AQ6335"/>
      <c r="AR6335"/>
      <c r="AS6335"/>
      <c r="AT6335"/>
      <c r="AU6335"/>
      <c r="AV6335"/>
      <c r="AW6335"/>
      <c r="AX6335"/>
      <c r="AY6335"/>
      <c r="AZ6335"/>
      <c r="BA6335"/>
      <c r="BB6335"/>
      <c r="BC6335"/>
      <c r="BD6335"/>
      <c r="BE6335"/>
      <c r="BF6335"/>
      <c r="BG6335"/>
      <c r="BH6335"/>
      <c r="BI6335"/>
      <c r="BJ6335"/>
      <c r="BK6335"/>
      <c r="BL6335"/>
      <c r="BM6335"/>
      <c r="BN6335"/>
      <c r="BO6335"/>
      <c r="BP6335"/>
      <c r="BQ6335"/>
      <c r="BR6335"/>
      <c r="BS6335"/>
      <c r="BT6335"/>
      <c r="BU6335"/>
      <c r="BV6335"/>
      <c r="BW6335"/>
      <c r="BX6335"/>
      <c r="BY6335"/>
      <c r="BZ6335"/>
      <c r="CA6335"/>
      <c r="CB6335"/>
      <c r="CC6335"/>
      <c r="CD6335"/>
      <c r="CE6335"/>
      <c r="CF6335"/>
      <c r="CG6335"/>
      <c r="CH6335"/>
      <c r="CI6335"/>
      <c r="CJ6335"/>
      <c r="CK6335"/>
      <c r="CL6335"/>
      <c r="CM6335"/>
      <c r="CN6335"/>
      <c r="CO6335"/>
      <c r="CP6335"/>
      <c r="CQ6335"/>
      <c r="CR6335"/>
      <c r="CS6335"/>
      <c r="CT6335"/>
      <c r="CU6335"/>
      <c r="CV6335"/>
    </row>
    <row r="6336" spans="10:100" x14ac:dyDescent="0.25">
      <c r="J6336"/>
      <c r="K6336"/>
      <c r="L6336"/>
      <c r="M6336"/>
      <c r="N6336"/>
      <c r="O6336"/>
      <c r="P6336"/>
      <c r="Q6336"/>
      <c r="R6336"/>
      <c r="S6336"/>
      <c r="T6336"/>
      <c r="U6336"/>
      <c r="V6336"/>
      <c r="W6336"/>
      <c r="X6336"/>
      <c r="Y6336"/>
      <c r="Z6336"/>
      <c r="AA6336"/>
      <c r="AB6336"/>
      <c r="AC6336"/>
      <c r="AD6336"/>
      <c r="AE6336"/>
      <c r="AF6336"/>
      <c r="AG6336"/>
      <c r="AH6336"/>
      <c r="AI6336"/>
      <c r="AJ6336"/>
      <c r="AK6336"/>
      <c r="AL6336"/>
      <c r="AM6336"/>
      <c r="AN6336"/>
      <c r="AO6336"/>
      <c r="AP6336"/>
      <c r="AQ6336"/>
      <c r="AR6336"/>
      <c r="AS6336"/>
      <c r="AT6336"/>
      <c r="AU6336"/>
      <c r="AV6336"/>
      <c r="AW6336"/>
      <c r="AX6336"/>
      <c r="AY6336"/>
      <c r="AZ6336"/>
      <c r="BA6336"/>
      <c r="BB6336"/>
      <c r="BC6336"/>
      <c r="BD6336"/>
      <c r="BE6336"/>
      <c r="BF6336"/>
      <c r="BG6336"/>
      <c r="BH6336"/>
      <c r="BI6336"/>
      <c r="BJ6336"/>
      <c r="BK6336"/>
      <c r="BL6336"/>
      <c r="BM6336"/>
      <c r="BN6336"/>
      <c r="BO6336"/>
      <c r="BP6336"/>
      <c r="BQ6336"/>
      <c r="BR6336"/>
      <c r="BS6336"/>
      <c r="BT6336"/>
      <c r="BU6336"/>
      <c r="BV6336"/>
      <c r="BW6336"/>
      <c r="BX6336"/>
      <c r="BY6336"/>
      <c r="BZ6336"/>
      <c r="CA6336"/>
      <c r="CB6336"/>
      <c r="CC6336"/>
      <c r="CD6336"/>
      <c r="CE6336"/>
      <c r="CF6336"/>
      <c r="CG6336"/>
      <c r="CH6336"/>
      <c r="CI6336"/>
      <c r="CJ6336"/>
      <c r="CK6336"/>
      <c r="CL6336"/>
      <c r="CM6336"/>
      <c r="CN6336"/>
      <c r="CO6336"/>
      <c r="CP6336"/>
      <c r="CQ6336"/>
      <c r="CR6336"/>
      <c r="CS6336"/>
      <c r="CT6336"/>
      <c r="CU6336"/>
      <c r="CV6336"/>
    </row>
    <row r="6337" spans="10:100" x14ac:dyDescent="0.25">
      <c r="J6337"/>
      <c r="K6337"/>
      <c r="L6337"/>
      <c r="M6337"/>
      <c r="N6337"/>
      <c r="O6337"/>
      <c r="P6337"/>
      <c r="Q6337"/>
      <c r="R6337"/>
      <c r="S6337"/>
      <c r="T6337"/>
      <c r="U6337"/>
      <c r="V6337"/>
      <c r="W6337"/>
      <c r="X6337"/>
      <c r="Y6337"/>
      <c r="Z6337"/>
      <c r="AA6337"/>
      <c r="AB6337"/>
      <c r="AC6337"/>
      <c r="AD6337"/>
      <c r="AE6337"/>
      <c r="AF6337"/>
      <c r="AG6337"/>
      <c r="AH6337"/>
      <c r="AI6337"/>
      <c r="AJ6337"/>
      <c r="AK6337"/>
      <c r="AL6337"/>
      <c r="AM6337"/>
      <c r="AN6337"/>
      <c r="AO6337"/>
      <c r="AP6337"/>
      <c r="AQ6337"/>
      <c r="AR6337"/>
      <c r="AS6337"/>
      <c r="AT6337"/>
      <c r="AU6337"/>
      <c r="AV6337"/>
      <c r="AW6337"/>
      <c r="AX6337"/>
      <c r="AY6337"/>
      <c r="AZ6337"/>
      <c r="BA6337"/>
      <c r="BB6337"/>
      <c r="BC6337"/>
      <c r="BD6337"/>
      <c r="BE6337"/>
      <c r="BF6337"/>
      <c r="BG6337"/>
      <c r="BH6337"/>
      <c r="BI6337"/>
      <c r="BJ6337"/>
      <c r="BK6337"/>
      <c r="BL6337"/>
      <c r="BM6337"/>
      <c r="BN6337"/>
      <c r="BO6337"/>
      <c r="BP6337"/>
      <c r="BQ6337"/>
      <c r="BR6337"/>
      <c r="BS6337"/>
      <c r="BT6337"/>
      <c r="BU6337"/>
      <c r="BV6337"/>
      <c r="BW6337"/>
      <c r="BX6337"/>
      <c r="BY6337"/>
      <c r="BZ6337"/>
      <c r="CA6337"/>
      <c r="CB6337"/>
      <c r="CC6337"/>
      <c r="CD6337"/>
      <c r="CE6337"/>
      <c r="CF6337"/>
      <c r="CG6337"/>
      <c r="CH6337"/>
      <c r="CI6337"/>
      <c r="CJ6337"/>
      <c r="CK6337"/>
      <c r="CL6337"/>
      <c r="CM6337"/>
      <c r="CN6337"/>
      <c r="CO6337"/>
      <c r="CP6337"/>
      <c r="CQ6337"/>
      <c r="CR6337"/>
      <c r="CS6337"/>
      <c r="CT6337"/>
      <c r="CU6337"/>
      <c r="CV6337"/>
    </row>
    <row r="6338" spans="10:100" x14ac:dyDescent="0.25">
      <c r="J6338"/>
      <c r="K6338"/>
      <c r="L6338"/>
      <c r="M6338"/>
      <c r="N6338"/>
      <c r="O6338"/>
      <c r="P6338"/>
      <c r="Q6338"/>
      <c r="R6338"/>
      <c r="S6338"/>
      <c r="T6338"/>
      <c r="U6338"/>
      <c r="V6338"/>
      <c r="W6338"/>
      <c r="X6338"/>
      <c r="Y6338"/>
      <c r="Z6338"/>
      <c r="AA6338"/>
      <c r="AB6338"/>
      <c r="AC6338"/>
      <c r="AD6338"/>
      <c r="AE6338"/>
      <c r="AF6338"/>
      <c r="AG6338"/>
      <c r="AH6338"/>
      <c r="AI6338"/>
      <c r="AJ6338"/>
      <c r="AK6338"/>
      <c r="AL6338"/>
      <c r="AM6338"/>
      <c r="AN6338"/>
      <c r="AO6338"/>
      <c r="AP6338"/>
      <c r="AQ6338"/>
      <c r="AR6338"/>
      <c r="AS6338"/>
      <c r="AT6338"/>
      <c r="AU6338"/>
      <c r="AV6338"/>
      <c r="AW6338"/>
      <c r="AX6338"/>
      <c r="AY6338"/>
      <c r="AZ6338"/>
      <c r="BA6338"/>
      <c r="BB6338"/>
      <c r="BC6338"/>
      <c r="BD6338"/>
      <c r="BE6338"/>
      <c r="BF6338"/>
      <c r="BG6338"/>
      <c r="BH6338"/>
      <c r="BI6338"/>
      <c r="BJ6338"/>
      <c r="BK6338"/>
      <c r="BL6338"/>
      <c r="BM6338"/>
      <c r="BN6338"/>
      <c r="BO6338"/>
      <c r="BP6338"/>
      <c r="BQ6338"/>
      <c r="BR6338"/>
      <c r="BS6338"/>
      <c r="BT6338"/>
      <c r="BU6338"/>
      <c r="BV6338"/>
      <c r="BW6338"/>
      <c r="BX6338"/>
      <c r="BY6338"/>
      <c r="BZ6338"/>
      <c r="CA6338"/>
      <c r="CB6338"/>
      <c r="CC6338"/>
      <c r="CD6338"/>
      <c r="CE6338"/>
      <c r="CF6338"/>
      <c r="CG6338"/>
      <c r="CH6338"/>
      <c r="CI6338"/>
      <c r="CJ6338"/>
      <c r="CK6338"/>
      <c r="CL6338"/>
      <c r="CM6338"/>
      <c r="CN6338"/>
      <c r="CO6338"/>
      <c r="CP6338"/>
      <c r="CQ6338"/>
      <c r="CR6338"/>
      <c r="CS6338"/>
      <c r="CT6338"/>
      <c r="CU6338"/>
      <c r="CV6338"/>
    </row>
    <row r="6339" spans="10:100" x14ac:dyDescent="0.25">
      <c r="J6339"/>
      <c r="K6339"/>
      <c r="L6339"/>
      <c r="M6339"/>
      <c r="N6339"/>
      <c r="O6339"/>
      <c r="P6339"/>
      <c r="Q6339"/>
      <c r="R6339"/>
      <c r="S6339"/>
      <c r="T6339"/>
      <c r="U6339"/>
      <c r="V6339"/>
      <c r="W6339"/>
      <c r="X6339"/>
      <c r="Y6339"/>
      <c r="Z6339"/>
      <c r="AA6339"/>
      <c r="AB6339"/>
      <c r="AC6339"/>
      <c r="AD6339"/>
      <c r="AE6339"/>
      <c r="AF6339"/>
      <c r="AG6339"/>
      <c r="AH6339"/>
      <c r="AI6339"/>
      <c r="AJ6339"/>
      <c r="AK6339"/>
      <c r="AL6339"/>
      <c r="AM6339"/>
      <c r="AN6339"/>
      <c r="AO6339"/>
      <c r="AP6339"/>
      <c r="AQ6339"/>
      <c r="AR6339"/>
      <c r="AS6339"/>
      <c r="AT6339"/>
      <c r="AU6339"/>
      <c r="AV6339"/>
      <c r="AW6339"/>
      <c r="AX6339"/>
      <c r="AY6339"/>
      <c r="AZ6339"/>
      <c r="BA6339"/>
      <c r="BB6339"/>
      <c r="BC6339"/>
      <c r="BD6339"/>
      <c r="BE6339"/>
      <c r="BF6339"/>
      <c r="BG6339"/>
      <c r="BH6339"/>
      <c r="BI6339"/>
      <c r="BJ6339"/>
      <c r="BK6339"/>
      <c r="BL6339"/>
      <c r="BM6339"/>
      <c r="BN6339"/>
      <c r="BO6339"/>
      <c r="BP6339"/>
      <c r="BQ6339"/>
      <c r="BR6339"/>
      <c r="BS6339"/>
      <c r="BT6339"/>
      <c r="BU6339"/>
      <c r="BV6339"/>
      <c r="BW6339"/>
      <c r="BX6339"/>
      <c r="BY6339"/>
      <c r="BZ6339"/>
      <c r="CA6339"/>
      <c r="CB6339"/>
      <c r="CC6339"/>
      <c r="CD6339"/>
      <c r="CE6339"/>
      <c r="CF6339"/>
      <c r="CG6339"/>
      <c r="CH6339"/>
      <c r="CI6339"/>
      <c r="CJ6339"/>
      <c r="CK6339"/>
      <c r="CL6339"/>
      <c r="CM6339"/>
      <c r="CN6339"/>
      <c r="CO6339"/>
      <c r="CP6339"/>
      <c r="CQ6339"/>
      <c r="CR6339"/>
      <c r="CS6339"/>
      <c r="CT6339"/>
      <c r="CU6339"/>
      <c r="CV6339"/>
    </row>
    <row r="6340" spans="10:100" x14ac:dyDescent="0.25">
      <c r="J6340"/>
      <c r="K6340"/>
      <c r="L6340"/>
      <c r="M6340"/>
      <c r="N6340"/>
      <c r="O6340"/>
      <c r="P6340"/>
      <c r="Q6340"/>
      <c r="R6340"/>
      <c r="S6340"/>
      <c r="T6340"/>
      <c r="U6340"/>
      <c r="V6340"/>
      <c r="W6340"/>
      <c r="X6340"/>
      <c r="Y6340"/>
      <c r="Z6340"/>
      <c r="AA6340"/>
      <c r="AB6340"/>
      <c r="AC6340"/>
      <c r="AD6340"/>
      <c r="AE6340"/>
      <c r="AF6340"/>
      <c r="AG6340"/>
      <c r="AH6340"/>
      <c r="AI6340"/>
      <c r="AJ6340"/>
      <c r="AK6340"/>
      <c r="AL6340"/>
      <c r="AM6340"/>
      <c r="AN6340"/>
      <c r="AO6340"/>
      <c r="AP6340"/>
      <c r="AQ6340"/>
      <c r="AR6340"/>
      <c r="AS6340"/>
      <c r="AT6340"/>
      <c r="AU6340"/>
      <c r="AV6340"/>
      <c r="AW6340"/>
      <c r="AX6340"/>
      <c r="AY6340"/>
      <c r="AZ6340"/>
      <c r="BA6340"/>
      <c r="BB6340"/>
      <c r="BC6340"/>
      <c r="BD6340"/>
      <c r="BE6340"/>
      <c r="BF6340"/>
      <c r="BG6340"/>
      <c r="BH6340"/>
      <c r="BI6340"/>
      <c r="BJ6340"/>
      <c r="BK6340"/>
      <c r="BL6340"/>
      <c r="BM6340"/>
      <c r="BN6340"/>
      <c r="BO6340"/>
      <c r="BP6340"/>
      <c r="BQ6340"/>
      <c r="BR6340"/>
      <c r="BS6340"/>
      <c r="BT6340"/>
      <c r="BU6340"/>
      <c r="BV6340"/>
      <c r="BW6340"/>
      <c r="BX6340"/>
      <c r="BY6340"/>
      <c r="BZ6340"/>
      <c r="CA6340"/>
      <c r="CB6340"/>
      <c r="CC6340"/>
      <c r="CD6340"/>
      <c r="CE6340"/>
      <c r="CF6340"/>
      <c r="CG6340"/>
      <c r="CH6340"/>
      <c r="CI6340"/>
      <c r="CJ6340"/>
      <c r="CK6340"/>
      <c r="CL6340"/>
      <c r="CM6340"/>
      <c r="CN6340"/>
      <c r="CO6340"/>
      <c r="CP6340"/>
      <c r="CQ6340"/>
      <c r="CR6340"/>
      <c r="CS6340"/>
      <c r="CT6340"/>
      <c r="CU6340"/>
      <c r="CV6340"/>
    </row>
    <row r="6341" spans="10:100" x14ac:dyDescent="0.25">
      <c r="J6341"/>
      <c r="K6341"/>
      <c r="L6341"/>
      <c r="M6341"/>
      <c r="N6341"/>
      <c r="O6341"/>
      <c r="P6341"/>
      <c r="Q6341"/>
      <c r="R6341"/>
      <c r="S6341"/>
      <c r="T6341"/>
      <c r="U6341"/>
      <c r="V6341"/>
      <c r="W6341"/>
      <c r="X6341"/>
      <c r="Y6341"/>
      <c r="Z6341"/>
      <c r="AA6341"/>
      <c r="AB6341"/>
      <c r="AC6341"/>
      <c r="AD6341"/>
      <c r="AE6341"/>
      <c r="AF6341"/>
      <c r="AG6341"/>
      <c r="AH6341"/>
      <c r="AI6341"/>
      <c r="AJ6341"/>
      <c r="AK6341"/>
      <c r="AL6341"/>
      <c r="AM6341"/>
      <c r="AN6341"/>
      <c r="AO6341"/>
      <c r="AP6341"/>
      <c r="AQ6341"/>
      <c r="AR6341"/>
      <c r="AS6341"/>
      <c r="AT6341"/>
      <c r="AU6341"/>
      <c r="AV6341"/>
      <c r="AW6341"/>
      <c r="AX6341"/>
      <c r="AY6341"/>
      <c r="AZ6341"/>
      <c r="BA6341"/>
      <c r="BB6341"/>
      <c r="BC6341"/>
      <c r="BD6341"/>
      <c r="BE6341"/>
      <c r="BF6341"/>
      <c r="BG6341"/>
      <c r="BH6341"/>
      <c r="BI6341"/>
      <c r="BJ6341"/>
      <c r="BK6341"/>
      <c r="BL6341"/>
      <c r="BM6341"/>
      <c r="BN6341"/>
      <c r="BO6341"/>
      <c r="BP6341"/>
      <c r="BQ6341"/>
      <c r="BR6341"/>
      <c r="BS6341"/>
      <c r="BT6341"/>
      <c r="BU6341"/>
      <c r="BV6341"/>
      <c r="BW6341"/>
      <c r="BX6341"/>
      <c r="BY6341"/>
      <c r="BZ6341"/>
      <c r="CA6341"/>
      <c r="CB6341"/>
      <c r="CC6341"/>
      <c r="CD6341"/>
      <c r="CE6341"/>
      <c r="CF6341"/>
      <c r="CG6341"/>
      <c r="CH6341"/>
      <c r="CI6341"/>
      <c r="CJ6341"/>
      <c r="CK6341"/>
      <c r="CL6341"/>
      <c r="CM6341"/>
      <c r="CN6341"/>
      <c r="CO6341"/>
      <c r="CP6341"/>
      <c r="CQ6341"/>
      <c r="CR6341"/>
      <c r="CS6341"/>
      <c r="CT6341"/>
      <c r="CU6341"/>
      <c r="CV6341"/>
    </row>
    <row r="6342" spans="10:100" x14ac:dyDescent="0.25">
      <c r="J6342"/>
      <c r="K6342"/>
      <c r="L6342"/>
      <c r="M6342"/>
      <c r="N6342"/>
      <c r="O6342"/>
      <c r="P6342"/>
      <c r="Q6342"/>
      <c r="R6342"/>
      <c r="S6342"/>
      <c r="T6342"/>
      <c r="U6342"/>
      <c r="V6342"/>
      <c r="W6342"/>
      <c r="X6342"/>
      <c r="Y6342"/>
      <c r="Z6342"/>
      <c r="AA6342"/>
      <c r="AB6342"/>
      <c r="AC6342"/>
      <c r="AD6342"/>
      <c r="AE6342"/>
      <c r="AF6342"/>
      <c r="AG6342"/>
      <c r="AH6342"/>
      <c r="AI6342"/>
      <c r="AJ6342"/>
      <c r="AK6342"/>
      <c r="AL6342"/>
      <c r="AM6342"/>
      <c r="AN6342"/>
      <c r="AO6342"/>
      <c r="AP6342"/>
      <c r="AQ6342"/>
      <c r="AR6342"/>
      <c r="AS6342"/>
      <c r="AT6342"/>
      <c r="AU6342"/>
      <c r="AV6342"/>
      <c r="AW6342"/>
      <c r="AX6342"/>
      <c r="AY6342"/>
      <c r="AZ6342"/>
      <c r="BA6342"/>
      <c r="BB6342"/>
      <c r="BC6342"/>
      <c r="BD6342"/>
      <c r="BE6342"/>
      <c r="BF6342"/>
      <c r="BG6342"/>
      <c r="BH6342"/>
      <c r="BI6342"/>
      <c r="BJ6342"/>
      <c r="BK6342"/>
      <c r="BL6342"/>
      <c r="BM6342"/>
      <c r="BN6342"/>
      <c r="BO6342"/>
      <c r="BP6342"/>
      <c r="BQ6342"/>
      <c r="BR6342"/>
      <c r="BS6342"/>
      <c r="BT6342"/>
      <c r="BU6342"/>
      <c r="BV6342"/>
      <c r="BW6342"/>
      <c r="BX6342"/>
      <c r="BY6342"/>
      <c r="BZ6342"/>
      <c r="CA6342"/>
      <c r="CB6342"/>
      <c r="CC6342"/>
      <c r="CD6342"/>
      <c r="CE6342"/>
      <c r="CF6342"/>
      <c r="CG6342"/>
      <c r="CH6342"/>
      <c r="CI6342"/>
      <c r="CJ6342"/>
      <c r="CK6342"/>
      <c r="CL6342"/>
      <c r="CM6342"/>
      <c r="CN6342"/>
      <c r="CO6342"/>
      <c r="CP6342"/>
      <c r="CQ6342"/>
      <c r="CR6342"/>
      <c r="CS6342"/>
      <c r="CT6342"/>
      <c r="CU6342"/>
      <c r="CV6342"/>
    </row>
    <row r="6343" spans="10:100" x14ac:dyDescent="0.25">
      <c r="J6343"/>
      <c r="K6343"/>
      <c r="L6343"/>
      <c r="M6343"/>
      <c r="N6343"/>
      <c r="O6343"/>
      <c r="P6343"/>
      <c r="Q6343"/>
      <c r="R6343"/>
      <c r="S6343"/>
      <c r="T6343"/>
      <c r="U6343"/>
      <c r="V6343"/>
      <c r="W6343"/>
      <c r="X6343"/>
      <c r="Y6343"/>
      <c r="Z6343"/>
      <c r="AA6343"/>
      <c r="AB6343"/>
      <c r="AC6343"/>
      <c r="AD6343"/>
      <c r="AE6343"/>
      <c r="AF6343"/>
      <c r="AG6343"/>
      <c r="AH6343"/>
      <c r="AI6343"/>
      <c r="AJ6343"/>
      <c r="AK6343"/>
      <c r="AL6343"/>
      <c r="AM6343"/>
      <c r="AN6343"/>
      <c r="AO6343"/>
      <c r="AP6343"/>
      <c r="AQ6343"/>
      <c r="AR6343"/>
      <c r="AS6343"/>
      <c r="AT6343"/>
      <c r="AU6343"/>
      <c r="AV6343"/>
      <c r="AW6343"/>
      <c r="AX6343"/>
      <c r="AY6343"/>
      <c r="AZ6343"/>
      <c r="BA6343"/>
      <c r="BB6343"/>
      <c r="BC6343"/>
      <c r="BD6343"/>
      <c r="BE6343"/>
      <c r="BF6343"/>
      <c r="BG6343"/>
      <c r="BH6343"/>
      <c r="BI6343"/>
      <c r="BJ6343"/>
      <c r="BK6343"/>
      <c r="BL6343"/>
      <c r="BM6343"/>
      <c r="BN6343"/>
      <c r="BO6343"/>
      <c r="BP6343"/>
      <c r="BQ6343"/>
      <c r="BR6343"/>
      <c r="BS6343"/>
      <c r="BT6343"/>
      <c r="BU6343"/>
      <c r="BV6343"/>
      <c r="BW6343"/>
      <c r="BX6343"/>
      <c r="BY6343"/>
      <c r="BZ6343"/>
      <c r="CA6343"/>
      <c r="CB6343"/>
      <c r="CC6343"/>
      <c r="CD6343"/>
      <c r="CE6343"/>
      <c r="CF6343"/>
      <c r="CG6343"/>
      <c r="CH6343"/>
      <c r="CI6343"/>
      <c r="CJ6343"/>
      <c r="CK6343"/>
      <c r="CL6343"/>
      <c r="CM6343"/>
      <c r="CN6343"/>
      <c r="CO6343"/>
      <c r="CP6343"/>
      <c r="CQ6343"/>
      <c r="CR6343"/>
      <c r="CS6343"/>
      <c r="CT6343"/>
      <c r="CU6343"/>
      <c r="CV6343"/>
    </row>
    <row r="6344" spans="10:100" x14ac:dyDescent="0.25">
      <c r="J6344"/>
      <c r="K6344"/>
      <c r="L6344"/>
      <c r="M6344"/>
      <c r="N6344"/>
      <c r="O6344"/>
      <c r="P6344"/>
      <c r="Q6344"/>
      <c r="R6344"/>
      <c r="S6344"/>
      <c r="T6344"/>
      <c r="U6344"/>
      <c r="V6344"/>
      <c r="W6344"/>
      <c r="X6344"/>
      <c r="Y6344"/>
      <c r="Z6344"/>
      <c r="AA6344"/>
      <c r="AB6344"/>
      <c r="AC6344"/>
      <c r="AD6344"/>
      <c r="AE6344"/>
      <c r="AF6344"/>
      <c r="AG6344"/>
      <c r="AH6344"/>
      <c r="AI6344"/>
      <c r="AJ6344"/>
      <c r="AK6344"/>
      <c r="AL6344"/>
      <c r="AM6344"/>
      <c r="AN6344"/>
      <c r="AO6344"/>
      <c r="AP6344"/>
      <c r="AQ6344"/>
      <c r="AR6344"/>
      <c r="AS6344"/>
      <c r="AT6344"/>
      <c r="AU6344"/>
      <c r="AV6344"/>
      <c r="AW6344"/>
      <c r="AX6344"/>
      <c r="AY6344"/>
      <c r="AZ6344"/>
      <c r="BA6344"/>
      <c r="BB6344"/>
      <c r="BC6344"/>
      <c r="BD6344"/>
      <c r="BE6344"/>
      <c r="BF6344"/>
      <c r="BG6344"/>
      <c r="BH6344"/>
      <c r="BI6344"/>
      <c r="BJ6344"/>
      <c r="BK6344"/>
      <c r="BL6344"/>
      <c r="BM6344"/>
      <c r="BN6344"/>
      <c r="BO6344"/>
      <c r="BP6344"/>
      <c r="BQ6344"/>
      <c r="BR6344"/>
      <c r="BS6344"/>
      <c r="BT6344"/>
      <c r="BU6344"/>
      <c r="BV6344"/>
      <c r="BW6344"/>
      <c r="BX6344"/>
      <c r="BY6344"/>
      <c r="BZ6344"/>
      <c r="CA6344"/>
      <c r="CB6344"/>
      <c r="CC6344"/>
      <c r="CD6344"/>
      <c r="CE6344"/>
      <c r="CF6344"/>
      <c r="CG6344"/>
      <c r="CH6344"/>
      <c r="CI6344"/>
      <c r="CJ6344"/>
      <c r="CK6344"/>
      <c r="CL6344"/>
      <c r="CM6344"/>
      <c r="CN6344"/>
      <c r="CO6344"/>
      <c r="CP6344"/>
      <c r="CQ6344"/>
      <c r="CR6344"/>
      <c r="CS6344"/>
      <c r="CT6344"/>
      <c r="CU6344"/>
      <c r="CV6344"/>
    </row>
    <row r="6345" spans="10:100" x14ac:dyDescent="0.25">
      <c r="J6345"/>
      <c r="K6345"/>
      <c r="L6345"/>
      <c r="M6345"/>
      <c r="N6345"/>
      <c r="O6345"/>
      <c r="P6345"/>
      <c r="Q6345"/>
      <c r="R6345"/>
      <c r="S6345"/>
      <c r="T6345"/>
      <c r="U6345"/>
      <c r="V6345"/>
      <c r="W6345"/>
      <c r="X6345"/>
      <c r="Y6345"/>
      <c r="Z6345"/>
      <c r="AA6345"/>
      <c r="AB6345"/>
      <c r="AC6345"/>
      <c r="AD6345"/>
      <c r="AE6345"/>
      <c r="AF6345"/>
      <c r="AG6345"/>
      <c r="AH6345"/>
      <c r="AI6345"/>
      <c r="AJ6345"/>
      <c r="AK6345"/>
      <c r="AL6345"/>
      <c r="AM6345"/>
      <c r="AN6345"/>
      <c r="AO6345"/>
      <c r="AP6345"/>
      <c r="AQ6345"/>
      <c r="AR6345"/>
      <c r="AS6345"/>
      <c r="AT6345"/>
      <c r="AU6345"/>
      <c r="AV6345"/>
      <c r="AW6345"/>
      <c r="AX6345"/>
      <c r="AY6345"/>
      <c r="AZ6345"/>
      <c r="BA6345"/>
      <c r="BB6345"/>
      <c r="BC6345"/>
      <c r="BD6345"/>
      <c r="BE6345"/>
      <c r="BF6345"/>
      <c r="BG6345"/>
      <c r="BH6345"/>
      <c r="BI6345"/>
      <c r="BJ6345"/>
      <c r="BK6345"/>
      <c r="BL6345"/>
      <c r="BM6345"/>
      <c r="BN6345"/>
      <c r="BO6345"/>
      <c r="BP6345"/>
      <c r="BQ6345"/>
      <c r="BR6345"/>
      <c r="BS6345"/>
      <c r="BT6345"/>
      <c r="BU6345"/>
      <c r="BV6345"/>
      <c r="BW6345"/>
      <c r="BX6345"/>
      <c r="BY6345"/>
      <c r="BZ6345"/>
      <c r="CA6345"/>
      <c r="CB6345"/>
      <c r="CC6345"/>
      <c r="CD6345"/>
      <c r="CE6345"/>
      <c r="CF6345"/>
      <c r="CG6345"/>
      <c r="CH6345"/>
      <c r="CI6345"/>
      <c r="CJ6345"/>
      <c r="CK6345"/>
      <c r="CL6345"/>
      <c r="CM6345"/>
      <c r="CN6345"/>
      <c r="CO6345"/>
      <c r="CP6345"/>
      <c r="CQ6345"/>
      <c r="CR6345"/>
      <c r="CS6345"/>
      <c r="CT6345"/>
      <c r="CU6345"/>
      <c r="CV6345"/>
    </row>
    <row r="6346" spans="10:100" x14ac:dyDescent="0.25">
      <c r="J6346"/>
      <c r="K6346"/>
      <c r="L6346"/>
      <c r="M6346"/>
      <c r="N6346"/>
      <c r="O6346"/>
      <c r="P6346"/>
      <c r="Q6346"/>
      <c r="R6346"/>
      <c r="S6346"/>
      <c r="T6346"/>
      <c r="U6346"/>
      <c r="V6346"/>
      <c r="W6346"/>
      <c r="X6346"/>
      <c r="Y6346"/>
      <c r="Z6346"/>
      <c r="AA6346"/>
      <c r="AB6346"/>
      <c r="AC6346"/>
      <c r="AD6346"/>
      <c r="AE6346"/>
      <c r="AF6346"/>
      <c r="AG6346"/>
      <c r="AH6346"/>
      <c r="AI6346"/>
      <c r="AJ6346"/>
      <c r="AK6346"/>
      <c r="AL6346"/>
      <c r="AM6346"/>
      <c r="AN6346"/>
      <c r="AO6346"/>
      <c r="AP6346"/>
      <c r="AQ6346"/>
      <c r="AR6346"/>
      <c r="AS6346"/>
      <c r="AT6346"/>
      <c r="AU6346"/>
      <c r="AV6346"/>
      <c r="AW6346"/>
      <c r="AX6346"/>
      <c r="AY6346"/>
      <c r="AZ6346"/>
      <c r="BA6346"/>
      <c r="BB6346"/>
      <c r="BC6346"/>
      <c r="BD6346"/>
      <c r="BE6346"/>
      <c r="BF6346"/>
      <c r="BG6346"/>
      <c r="BH6346"/>
      <c r="BI6346"/>
      <c r="BJ6346"/>
      <c r="BK6346"/>
      <c r="BL6346"/>
      <c r="BM6346"/>
      <c r="BN6346"/>
      <c r="BO6346"/>
      <c r="BP6346"/>
      <c r="BQ6346"/>
      <c r="BR6346"/>
      <c r="BS6346"/>
      <c r="BT6346"/>
      <c r="BU6346"/>
      <c r="BV6346"/>
      <c r="BW6346"/>
      <c r="BX6346"/>
      <c r="BY6346"/>
      <c r="BZ6346"/>
      <c r="CA6346"/>
      <c r="CB6346"/>
      <c r="CC6346"/>
      <c r="CD6346"/>
      <c r="CE6346"/>
      <c r="CF6346"/>
      <c r="CG6346"/>
      <c r="CH6346"/>
      <c r="CI6346"/>
      <c r="CJ6346"/>
      <c r="CK6346"/>
      <c r="CL6346"/>
      <c r="CM6346"/>
      <c r="CN6346"/>
      <c r="CO6346"/>
      <c r="CP6346"/>
      <c r="CQ6346"/>
      <c r="CR6346"/>
      <c r="CS6346"/>
      <c r="CT6346"/>
      <c r="CU6346"/>
      <c r="CV6346"/>
    </row>
    <row r="6347" spans="10:100" x14ac:dyDescent="0.25">
      <c r="J6347"/>
      <c r="K6347"/>
      <c r="L6347"/>
      <c r="M6347"/>
      <c r="N6347"/>
      <c r="O6347"/>
      <c r="P6347"/>
      <c r="Q6347"/>
      <c r="R6347"/>
      <c r="S6347"/>
      <c r="T6347"/>
      <c r="U6347"/>
      <c r="V6347"/>
      <c r="W6347"/>
      <c r="X6347"/>
      <c r="Y6347"/>
      <c r="Z6347"/>
      <c r="AA6347"/>
      <c r="AB6347"/>
      <c r="AC6347"/>
      <c r="AD6347"/>
      <c r="AE6347"/>
      <c r="AF6347"/>
      <c r="AG6347"/>
      <c r="AH6347"/>
      <c r="AI6347"/>
      <c r="AJ6347"/>
      <c r="AK6347"/>
      <c r="AL6347"/>
      <c r="AM6347"/>
      <c r="AN6347"/>
      <c r="AO6347"/>
      <c r="AP6347"/>
      <c r="AQ6347"/>
      <c r="AR6347"/>
      <c r="AS6347"/>
      <c r="AT6347"/>
      <c r="AU6347"/>
      <c r="AV6347"/>
      <c r="AW6347"/>
      <c r="AX6347"/>
      <c r="AY6347"/>
      <c r="AZ6347"/>
      <c r="BA6347"/>
      <c r="BB6347"/>
      <c r="BC6347"/>
      <c r="BD6347"/>
      <c r="BE6347"/>
      <c r="BF6347"/>
      <c r="BG6347"/>
      <c r="BH6347"/>
      <c r="BI6347"/>
      <c r="BJ6347"/>
      <c r="BK6347"/>
      <c r="BL6347"/>
      <c r="BM6347"/>
      <c r="BN6347"/>
      <c r="BO6347"/>
      <c r="BP6347"/>
      <c r="BQ6347"/>
      <c r="BR6347"/>
      <c r="BS6347"/>
      <c r="BT6347"/>
      <c r="BU6347"/>
      <c r="BV6347"/>
      <c r="BW6347"/>
      <c r="BX6347"/>
      <c r="BY6347"/>
      <c r="BZ6347"/>
      <c r="CA6347"/>
      <c r="CB6347"/>
      <c r="CC6347"/>
      <c r="CD6347"/>
      <c r="CE6347"/>
      <c r="CF6347"/>
      <c r="CG6347"/>
      <c r="CH6347"/>
      <c r="CI6347"/>
      <c r="CJ6347"/>
      <c r="CK6347"/>
      <c r="CL6347"/>
      <c r="CM6347"/>
      <c r="CN6347"/>
      <c r="CO6347"/>
      <c r="CP6347"/>
      <c r="CQ6347"/>
      <c r="CR6347"/>
      <c r="CS6347"/>
      <c r="CT6347"/>
      <c r="CU6347"/>
      <c r="CV6347"/>
    </row>
    <row r="6348" spans="10:100" x14ac:dyDescent="0.25">
      <c r="J6348"/>
      <c r="K6348"/>
      <c r="L6348"/>
      <c r="M6348"/>
      <c r="N6348"/>
      <c r="O6348"/>
      <c r="P6348"/>
      <c r="Q6348"/>
      <c r="R6348"/>
      <c r="S6348"/>
      <c r="T6348"/>
      <c r="U6348"/>
      <c r="V6348"/>
      <c r="W6348"/>
      <c r="X6348"/>
      <c r="Y6348"/>
      <c r="Z6348"/>
      <c r="AA6348"/>
      <c r="AB6348"/>
      <c r="AC6348"/>
      <c r="AD6348"/>
      <c r="AE6348"/>
      <c r="AF6348"/>
      <c r="AG6348"/>
      <c r="AH6348"/>
      <c r="AI6348"/>
      <c r="AJ6348"/>
      <c r="AK6348"/>
      <c r="AL6348"/>
      <c r="AM6348"/>
      <c r="AN6348"/>
      <c r="AO6348"/>
      <c r="AP6348"/>
      <c r="AQ6348"/>
      <c r="AR6348"/>
      <c r="AS6348"/>
      <c r="AT6348"/>
      <c r="AU6348"/>
      <c r="AV6348"/>
      <c r="AW6348"/>
      <c r="AX6348"/>
      <c r="AY6348"/>
      <c r="AZ6348"/>
      <c r="BA6348"/>
      <c r="BB6348"/>
      <c r="BC6348"/>
      <c r="BD6348"/>
      <c r="BE6348"/>
      <c r="BF6348"/>
      <c r="BG6348"/>
      <c r="BH6348"/>
      <c r="BI6348"/>
      <c r="BJ6348"/>
      <c r="BK6348"/>
      <c r="BL6348"/>
      <c r="BM6348"/>
      <c r="BN6348"/>
      <c r="BO6348"/>
      <c r="BP6348"/>
      <c r="BQ6348"/>
      <c r="BR6348"/>
      <c r="BS6348"/>
      <c r="BT6348"/>
      <c r="BU6348"/>
      <c r="BV6348"/>
      <c r="BW6348"/>
      <c r="BX6348"/>
      <c r="BY6348"/>
      <c r="BZ6348"/>
      <c r="CA6348"/>
      <c r="CB6348"/>
      <c r="CC6348"/>
      <c r="CD6348"/>
      <c r="CE6348"/>
      <c r="CF6348"/>
      <c r="CG6348"/>
      <c r="CH6348"/>
      <c r="CI6348"/>
      <c r="CJ6348"/>
      <c r="CK6348"/>
      <c r="CL6348"/>
      <c r="CM6348"/>
      <c r="CN6348"/>
      <c r="CO6348"/>
      <c r="CP6348"/>
      <c r="CQ6348"/>
      <c r="CR6348"/>
      <c r="CS6348"/>
      <c r="CT6348"/>
      <c r="CU6348"/>
      <c r="CV6348"/>
    </row>
    <row r="6349" spans="10:100" x14ac:dyDescent="0.25">
      <c r="J6349"/>
      <c r="K6349"/>
      <c r="L6349"/>
      <c r="M6349"/>
      <c r="N6349"/>
      <c r="O6349"/>
      <c r="P6349"/>
      <c r="Q6349"/>
      <c r="R6349"/>
      <c r="S6349"/>
      <c r="T6349"/>
      <c r="U6349"/>
      <c r="V6349"/>
      <c r="W6349"/>
      <c r="X6349"/>
      <c r="Y6349"/>
      <c r="Z6349"/>
      <c r="AA6349"/>
      <c r="AB6349"/>
      <c r="AC6349"/>
      <c r="AD6349"/>
      <c r="AE6349"/>
      <c r="AF6349"/>
      <c r="AG6349"/>
      <c r="AH6349"/>
      <c r="AI6349"/>
      <c r="AJ6349"/>
      <c r="AK6349"/>
      <c r="AL6349"/>
      <c r="AM6349"/>
      <c r="AN6349"/>
      <c r="AO6349"/>
      <c r="AP6349"/>
      <c r="AQ6349"/>
      <c r="AR6349"/>
      <c r="AS6349"/>
      <c r="AT6349"/>
      <c r="AU6349"/>
      <c r="AV6349"/>
      <c r="AW6349"/>
      <c r="AX6349"/>
      <c r="AY6349"/>
      <c r="AZ6349"/>
      <c r="BA6349"/>
      <c r="BB6349"/>
      <c r="BC6349"/>
      <c r="BD6349"/>
      <c r="BE6349"/>
      <c r="BF6349"/>
      <c r="BG6349"/>
      <c r="BH6349"/>
      <c r="BI6349"/>
      <c r="BJ6349"/>
      <c r="BK6349"/>
      <c r="BL6349"/>
      <c r="BM6349"/>
      <c r="BN6349"/>
      <c r="BO6349"/>
      <c r="BP6349"/>
      <c r="BQ6349"/>
      <c r="BR6349"/>
      <c r="BS6349"/>
      <c r="BT6349"/>
      <c r="BU6349"/>
      <c r="BV6349"/>
      <c r="BW6349"/>
      <c r="BX6349"/>
      <c r="BY6349"/>
      <c r="BZ6349"/>
      <c r="CA6349"/>
      <c r="CB6349"/>
      <c r="CC6349"/>
      <c r="CD6349"/>
      <c r="CE6349"/>
      <c r="CF6349"/>
      <c r="CG6349"/>
      <c r="CH6349"/>
      <c r="CI6349"/>
      <c r="CJ6349"/>
      <c r="CK6349"/>
      <c r="CL6349"/>
      <c r="CM6349"/>
      <c r="CN6349"/>
      <c r="CO6349"/>
      <c r="CP6349"/>
      <c r="CQ6349"/>
      <c r="CR6349"/>
      <c r="CS6349"/>
      <c r="CT6349"/>
      <c r="CU6349"/>
      <c r="CV6349"/>
    </row>
    <row r="6350" spans="10:100" x14ac:dyDescent="0.25">
      <c r="J6350"/>
      <c r="K6350"/>
      <c r="L6350"/>
      <c r="M6350"/>
      <c r="N6350"/>
      <c r="O6350"/>
      <c r="P6350"/>
      <c r="Q6350"/>
      <c r="R6350"/>
      <c r="S6350"/>
      <c r="T6350"/>
      <c r="U6350"/>
      <c r="V6350"/>
      <c r="W6350"/>
      <c r="X6350"/>
      <c r="Y6350"/>
      <c r="Z6350"/>
      <c r="AA6350"/>
      <c r="AB6350"/>
      <c r="AC6350"/>
      <c r="AD6350"/>
      <c r="AE6350"/>
      <c r="AF6350"/>
      <c r="AG6350"/>
      <c r="AH6350"/>
      <c r="AI6350"/>
      <c r="AJ6350"/>
      <c r="AK6350"/>
      <c r="AL6350"/>
      <c r="AM6350"/>
      <c r="AN6350"/>
      <c r="AO6350"/>
      <c r="AP6350"/>
      <c r="AQ6350"/>
      <c r="AR6350"/>
      <c r="AS6350"/>
      <c r="AT6350"/>
      <c r="AU6350"/>
      <c r="AV6350"/>
      <c r="AW6350"/>
      <c r="AX6350"/>
      <c r="AY6350"/>
      <c r="AZ6350"/>
      <c r="BA6350"/>
      <c r="BB6350"/>
      <c r="BC6350"/>
      <c r="BD6350"/>
      <c r="BE6350"/>
      <c r="BF6350"/>
      <c r="BG6350"/>
      <c r="BH6350"/>
      <c r="BI6350"/>
      <c r="BJ6350"/>
      <c r="BK6350"/>
      <c r="BL6350"/>
      <c r="BM6350"/>
      <c r="BN6350"/>
      <c r="BO6350"/>
      <c r="BP6350"/>
      <c r="BQ6350"/>
      <c r="BR6350"/>
      <c r="BS6350"/>
      <c r="BT6350"/>
      <c r="BU6350"/>
      <c r="BV6350"/>
      <c r="BW6350"/>
      <c r="BX6350"/>
      <c r="BY6350"/>
      <c r="BZ6350"/>
      <c r="CA6350"/>
      <c r="CB6350"/>
      <c r="CC6350"/>
      <c r="CD6350"/>
      <c r="CE6350"/>
      <c r="CF6350"/>
      <c r="CG6350"/>
      <c r="CH6350"/>
      <c r="CI6350"/>
      <c r="CJ6350"/>
      <c r="CK6350"/>
      <c r="CL6350"/>
      <c r="CM6350"/>
      <c r="CN6350"/>
      <c r="CO6350"/>
      <c r="CP6350"/>
      <c r="CQ6350"/>
      <c r="CR6350"/>
      <c r="CS6350"/>
      <c r="CT6350"/>
      <c r="CU6350"/>
      <c r="CV6350"/>
    </row>
    <row r="6351" spans="10:100" x14ac:dyDescent="0.25">
      <c r="J6351"/>
      <c r="K6351"/>
      <c r="L6351"/>
      <c r="M6351"/>
      <c r="N6351"/>
      <c r="O6351"/>
      <c r="P6351"/>
      <c r="Q6351"/>
      <c r="R6351"/>
      <c r="S6351"/>
      <c r="T6351"/>
      <c r="U6351"/>
      <c r="V6351"/>
      <c r="W6351"/>
      <c r="X6351"/>
      <c r="Y6351"/>
      <c r="Z6351"/>
      <c r="AA6351"/>
      <c r="AB6351"/>
      <c r="AC6351"/>
      <c r="AD6351"/>
      <c r="AE6351"/>
      <c r="AF6351"/>
      <c r="AG6351"/>
      <c r="AH6351"/>
      <c r="AI6351"/>
      <c r="AJ6351"/>
      <c r="AK6351"/>
      <c r="AL6351"/>
      <c r="AM6351"/>
      <c r="AN6351"/>
      <c r="AO6351"/>
      <c r="AP6351"/>
      <c r="AQ6351"/>
      <c r="AR6351"/>
      <c r="AS6351"/>
      <c r="AT6351"/>
      <c r="AU6351"/>
      <c r="AV6351"/>
      <c r="AW6351"/>
      <c r="AX6351"/>
      <c r="AY6351"/>
      <c r="AZ6351"/>
      <c r="BA6351"/>
      <c r="BB6351"/>
      <c r="BC6351"/>
      <c r="BD6351"/>
      <c r="BE6351"/>
      <c r="BF6351"/>
      <c r="BG6351"/>
      <c r="BH6351"/>
      <c r="BI6351"/>
      <c r="BJ6351"/>
      <c r="BK6351"/>
      <c r="BL6351"/>
      <c r="BM6351"/>
      <c r="BN6351"/>
      <c r="BO6351"/>
      <c r="BP6351"/>
      <c r="BQ6351"/>
      <c r="BR6351"/>
      <c r="BS6351"/>
      <c r="BT6351"/>
      <c r="BU6351"/>
      <c r="BV6351"/>
      <c r="BW6351"/>
      <c r="BX6351"/>
      <c r="BY6351"/>
      <c r="BZ6351"/>
      <c r="CA6351"/>
      <c r="CB6351"/>
      <c r="CC6351"/>
      <c r="CD6351"/>
      <c r="CE6351"/>
      <c r="CF6351"/>
      <c r="CG6351"/>
      <c r="CH6351"/>
      <c r="CI6351"/>
      <c r="CJ6351"/>
      <c r="CK6351"/>
      <c r="CL6351"/>
      <c r="CM6351"/>
      <c r="CN6351"/>
      <c r="CO6351"/>
      <c r="CP6351"/>
      <c r="CQ6351"/>
      <c r="CR6351"/>
      <c r="CS6351"/>
      <c r="CT6351"/>
      <c r="CU6351"/>
      <c r="CV6351"/>
    </row>
    <row r="6352" spans="10:100" x14ac:dyDescent="0.25">
      <c r="J6352"/>
      <c r="K6352"/>
      <c r="L6352"/>
      <c r="M6352"/>
      <c r="N6352"/>
      <c r="O6352"/>
      <c r="P6352"/>
      <c r="Q6352"/>
      <c r="R6352"/>
      <c r="S6352"/>
      <c r="T6352"/>
      <c r="U6352"/>
      <c r="V6352"/>
      <c r="W6352"/>
      <c r="X6352"/>
      <c r="Y6352"/>
      <c r="Z6352"/>
      <c r="AA6352"/>
      <c r="AB6352"/>
      <c r="AC6352"/>
      <c r="AD6352"/>
      <c r="AE6352"/>
      <c r="AF6352"/>
      <c r="AG6352"/>
      <c r="AH6352"/>
      <c r="AI6352"/>
      <c r="AJ6352"/>
      <c r="AK6352"/>
      <c r="AL6352"/>
      <c r="AM6352"/>
      <c r="AN6352"/>
      <c r="AO6352"/>
      <c r="AP6352"/>
      <c r="AQ6352"/>
      <c r="AR6352"/>
      <c r="AS6352"/>
      <c r="AT6352"/>
      <c r="AU6352"/>
      <c r="AV6352"/>
      <c r="AW6352"/>
      <c r="AX6352"/>
      <c r="AY6352"/>
      <c r="AZ6352"/>
      <c r="BA6352"/>
      <c r="BB6352"/>
      <c r="BC6352"/>
      <c r="BD6352"/>
      <c r="BE6352"/>
      <c r="BF6352"/>
      <c r="BG6352"/>
      <c r="BH6352"/>
      <c r="BI6352"/>
      <c r="BJ6352"/>
      <c r="BK6352"/>
      <c r="BL6352"/>
      <c r="BM6352"/>
      <c r="BN6352"/>
      <c r="BO6352"/>
      <c r="BP6352"/>
      <c r="BQ6352"/>
      <c r="BR6352"/>
      <c r="BS6352"/>
      <c r="BT6352"/>
      <c r="BU6352"/>
      <c r="BV6352"/>
      <c r="BW6352"/>
      <c r="BX6352"/>
      <c r="BY6352"/>
      <c r="BZ6352"/>
      <c r="CA6352"/>
      <c r="CB6352"/>
      <c r="CC6352"/>
      <c r="CD6352"/>
      <c r="CE6352"/>
      <c r="CF6352"/>
      <c r="CG6352"/>
      <c r="CH6352"/>
      <c r="CI6352"/>
      <c r="CJ6352"/>
      <c r="CK6352"/>
      <c r="CL6352"/>
      <c r="CM6352"/>
      <c r="CN6352"/>
      <c r="CO6352"/>
      <c r="CP6352"/>
      <c r="CQ6352"/>
      <c r="CR6352"/>
      <c r="CS6352"/>
      <c r="CT6352"/>
      <c r="CU6352"/>
      <c r="CV6352"/>
    </row>
    <row r="6353" spans="10:100" x14ac:dyDescent="0.25">
      <c r="J6353"/>
      <c r="K6353"/>
      <c r="L6353"/>
      <c r="M6353"/>
      <c r="N6353"/>
      <c r="O6353"/>
      <c r="P6353"/>
      <c r="Q6353"/>
      <c r="R6353"/>
      <c r="S6353"/>
      <c r="T6353"/>
      <c r="U6353"/>
      <c r="V6353"/>
      <c r="W6353"/>
      <c r="X6353"/>
      <c r="Y6353"/>
      <c r="Z6353"/>
      <c r="AA6353"/>
      <c r="AB6353"/>
      <c r="AC6353"/>
      <c r="AD6353"/>
      <c r="AE6353"/>
      <c r="AF6353"/>
      <c r="AG6353"/>
      <c r="AH6353"/>
      <c r="AI6353"/>
      <c r="AJ6353"/>
      <c r="AK6353"/>
      <c r="AL6353"/>
      <c r="AM6353"/>
      <c r="AN6353"/>
      <c r="AO6353"/>
      <c r="AP6353"/>
      <c r="AQ6353"/>
      <c r="AR6353"/>
      <c r="AS6353"/>
      <c r="AT6353"/>
      <c r="AU6353"/>
      <c r="AV6353"/>
      <c r="AW6353"/>
      <c r="AX6353"/>
      <c r="AY6353"/>
      <c r="AZ6353"/>
      <c r="BA6353"/>
      <c r="BB6353"/>
      <c r="BC6353"/>
      <c r="BD6353"/>
      <c r="BE6353"/>
      <c r="BF6353"/>
      <c r="BG6353"/>
      <c r="BH6353"/>
      <c r="BI6353"/>
      <c r="BJ6353"/>
      <c r="BK6353"/>
      <c r="BL6353"/>
      <c r="BM6353"/>
      <c r="BN6353"/>
      <c r="BO6353"/>
      <c r="BP6353"/>
      <c r="BQ6353"/>
      <c r="BR6353"/>
      <c r="BS6353"/>
      <c r="BT6353"/>
      <c r="BU6353"/>
      <c r="BV6353"/>
      <c r="BW6353"/>
      <c r="BX6353"/>
      <c r="BY6353"/>
      <c r="BZ6353"/>
      <c r="CA6353"/>
      <c r="CB6353"/>
      <c r="CC6353"/>
      <c r="CD6353"/>
      <c r="CE6353"/>
      <c r="CF6353"/>
      <c r="CG6353"/>
      <c r="CH6353"/>
      <c r="CI6353"/>
      <c r="CJ6353"/>
      <c r="CK6353"/>
      <c r="CL6353"/>
      <c r="CM6353"/>
      <c r="CN6353"/>
      <c r="CO6353"/>
      <c r="CP6353"/>
      <c r="CQ6353"/>
      <c r="CR6353"/>
      <c r="CS6353"/>
      <c r="CT6353"/>
      <c r="CU6353"/>
      <c r="CV6353"/>
    </row>
    <row r="6354" spans="10:100" x14ac:dyDescent="0.25">
      <c r="J6354"/>
      <c r="K6354"/>
      <c r="L6354"/>
      <c r="M6354"/>
      <c r="N6354"/>
      <c r="O6354"/>
      <c r="P6354"/>
      <c r="Q6354"/>
      <c r="R6354"/>
      <c r="S6354"/>
      <c r="T6354"/>
      <c r="U6354"/>
      <c r="V6354"/>
      <c r="W6354"/>
      <c r="X6354"/>
      <c r="Y6354"/>
      <c r="Z6354"/>
      <c r="AA6354"/>
      <c r="AB6354"/>
      <c r="AC6354"/>
      <c r="AD6354"/>
      <c r="AE6354"/>
      <c r="AF6354"/>
      <c r="AG6354"/>
      <c r="AH6354"/>
      <c r="AI6354"/>
      <c r="AJ6354"/>
      <c r="AK6354"/>
      <c r="AL6354"/>
      <c r="AM6354"/>
      <c r="AN6354"/>
      <c r="AO6354"/>
      <c r="AP6354"/>
      <c r="AQ6354"/>
      <c r="AR6354"/>
      <c r="AS6354"/>
      <c r="AT6354"/>
      <c r="AU6354"/>
      <c r="AV6354"/>
      <c r="AW6354"/>
      <c r="AX6354"/>
      <c r="AY6354"/>
      <c r="AZ6354"/>
      <c r="BA6354"/>
      <c r="BB6354"/>
      <c r="BC6354"/>
      <c r="BD6354"/>
      <c r="BE6354"/>
      <c r="BF6354"/>
      <c r="BG6354"/>
      <c r="BH6354"/>
      <c r="BI6354"/>
      <c r="BJ6354"/>
      <c r="BK6354"/>
      <c r="BL6354"/>
      <c r="BM6354"/>
      <c r="BN6354"/>
      <c r="BO6354"/>
      <c r="BP6354"/>
      <c r="BQ6354"/>
      <c r="BR6354"/>
      <c r="BS6354"/>
      <c r="BT6354"/>
      <c r="BU6354"/>
      <c r="BV6354"/>
      <c r="BW6354"/>
      <c r="BX6354"/>
      <c r="BY6354"/>
      <c r="BZ6354"/>
      <c r="CA6354"/>
      <c r="CB6354"/>
      <c r="CC6354"/>
      <c r="CD6354"/>
      <c r="CE6354"/>
      <c r="CF6354"/>
      <c r="CG6354"/>
      <c r="CH6354"/>
      <c r="CI6354"/>
      <c r="CJ6354"/>
      <c r="CK6354"/>
      <c r="CL6354"/>
      <c r="CM6354"/>
      <c r="CN6354"/>
      <c r="CO6354"/>
      <c r="CP6354"/>
      <c r="CQ6354"/>
      <c r="CR6354"/>
      <c r="CS6354"/>
      <c r="CT6354"/>
      <c r="CU6354"/>
      <c r="CV6354"/>
    </row>
    <row r="6355" spans="10:100" x14ac:dyDescent="0.25">
      <c r="J6355"/>
      <c r="K6355"/>
      <c r="L6355"/>
      <c r="M6355"/>
      <c r="N6355"/>
      <c r="O6355"/>
      <c r="P6355"/>
      <c r="Q6355"/>
      <c r="R6355"/>
      <c r="S6355"/>
      <c r="T6355"/>
      <c r="U6355"/>
      <c r="V6355"/>
      <c r="W6355"/>
      <c r="X6355"/>
      <c r="Y6355"/>
      <c r="Z6355"/>
      <c r="AA6355"/>
      <c r="AB6355"/>
      <c r="AC6355"/>
      <c r="AD6355"/>
      <c r="AE6355"/>
      <c r="AF6355"/>
      <c r="AG6355"/>
      <c r="AH6355"/>
      <c r="AI6355"/>
      <c r="AJ6355"/>
      <c r="AK6355"/>
      <c r="AL6355"/>
      <c r="AM6355"/>
      <c r="AN6355"/>
      <c r="AO6355"/>
      <c r="AP6355"/>
      <c r="AQ6355"/>
      <c r="AR6355"/>
      <c r="AS6355"/>
      <c r="AT6355"/>
      <c r="AU6355"/>
      <c r="AV6355"/>
      <c r="AW6355"/>
      <c r="AX6355"/>
      <c r="AY6355"/>
      <c r="AZ6355"/>
      <c r="BA6355"/>
      <c r="BB6355"/>
      <c r="BC6355"/>
      <c r="BD6355"/>
      <c r="BE6355"/>
      <c r="BF6355"/>
      <c r="BG6355"/>
      <c r="BH6355"/>
      <c r="BI6355"/>
      <c r="BJ6355"/>
      <c r="BK6355"/>
      <c r="BL6355"/>
      <c r="BM6355"/>
      <c r="BN6355"/>
      <c r="BO6355"/>
      <c r="BP6355"/>
      <c r="BQ6355"/>
      <c r="BR6355"/>
      <c r="BS6355"/>
      <c r="BT6355"/>
      <c r="BU6355"/>
      <c r="BV6355"/>
      <c r="BW6355"/>
      <c r="BX6355"/>
      <c r="BY6355"/>
      <c r="BZ6355"/>
      <c r="CA6355"/>
      <c r="CB6355"/>
      <c r="CC6355"/>
      <c r="CD6355"/>
      <c r="CE6355"/>
      <c r="CF6355"/>
      <c r="CG6355"/>
      <c r="CH6355"/>
      <c r="CI6355"/>
      <c r="CJ6355"/>
      <c r="CK6355"/>
      <c r="CL6355"/>
      <c r="CM6355"/>
      <c r="CN6355"/>
      <c r="CO6355"/>
      <c r="CP6355"/>
      <c r="CQ6355"/>
      <c r="CR6355"/>
      <c r="CS6355"/>
      <c r="CT6355"/>
      <c r="CU6355"/>
      <c r="CV6355"/>
    </row>
    <row r="6356" spans="10:100" x14ac:dyDescent="0.25">
      <c r="J6356"/>
      <c r="K6356"/>
      <c r="L6356"/>
      <c r="M6356"/>
      <c r="N6356"/>
      <c r="O6356"/>
      <c r="P6356"/>
      <c r="Q6356"/>
      <c r="R6356"/>
      <c r="S6356"/>
      <c r="T6356"/>
      <c r="U6356"/>
      <c r="V6356"/>
      <c r="W6356"/>
      <c r="X6356"/>
      <c r="Y6356"/>
      <c r="Z6356"/>
      <c r="AA6356"/>
      <c r="AB6356"/>
      <c r="AC6356"/>
      <c r="AD6356"/>
      <c r="AE6356"/>
      <c r="AF6356"/>
      <c r="AG6356"/>
      <c r="AH6356"/>
      <c r="AI6356"/>
      <c r="AJ6356"/>
      <c r="AK6356"/>
      <c r="AL6356"/>
      <c r="AM6356"/>
      <c r="AN6356"/>
      <c r="AO6356"/>
      <c r="AP6356"/>
      <c r="AQ6356"/>
      <c r="AR6356"/>
      <c r="AS6356"/>
      <c r="AT6356"/>
      <c r="AU6356"/>
      <c r="AV6356"/>
      <c r="AW6356"/>
      <c r="AX6356"/>
      <c r="AY6356"/>
      <c r="AZ6356"/>
      <c r="BA6356"/>
      <c r="BB6356"/>
      <c r="BC6356"/>
      <c r="BD6356"/>
      <c r="BE6356"/>
      <c r="BF6356"/>
      <c r="BG6356"/>
      <c r="BH6356"/>
      <c r="BI6356"/>
      <c r="BJ6356"/>
      <c r="BK6356"/>
      <c r="BL6356"/>
      <c r="BM6356"/>
      <c r="BN6356"/>
      <c r="BO6356"/>
      <c r="BP6356"/>
      <c r="BQ6356"/>
      <c r="BR6356"/>
      <c r="BS6356"/>
      <c r="BT6356"/>
      <c r="BU6356"/>
      <c r="BV6356"/>
      <c r="BW6356"/>
      <c r="BX6356"/>
      <c r="BY6356"/>
      <c r="BZ6356"/>
      <c r="CA6356"/>
      <c r="CB6356"/>
      <c r="CC6356"/>
      <c r="CD6356"/>
      <c r="CE6356"/>
      <c r="CF6356"/>
      <c r="CG6356"/>
      <c r="CH6356"/>
      <c r="CI6356"/>
      <c r="CJ6356"/>
      <c r="CK6356"/>
      <c r="CL6356"/>
      <c r="CM6356"/>
      <c r="CN6356"/>
      <c r="CO6356"/>
      <c r="CP6356"/>
      <c r="CQ6356"/>
      <c r="CR6356"/>
      <c r="CS6356"/>
      <c r="CT6356"/>
      <c r="CU6356"/>
      <c r="CV6356"/>
    </row>
    <row r="6357" spans="10:100" x14ac:dyDescent="0.25">
      <c r="J6357"/>
      <c r="K6357"/>
      <c r="L6357"/>
      <c r="M6357"/>
      <c r="N6357"/>
      <c r="O6357"/>
      <c r="P6357"/>
      <c r="Q6357"/>
      <c r="R6357"/>
      <c r="S6357"/>
      <c r="T6357"/>
      <c r="U6357"/>
      <c r="V6357"/>
      <c r="W6357"/>
      <c r="X6357"/>
      <c r="Y6357"/>
      <c r="Z6357"/>
      <c r="AA6357"/>
      <c r="AB6357"/>
      <c r="AC6357"/>
      <c r="AD6357"/>
      <c r="AE6357"/>
      <c r="AF6357"/>
      <c r="AG6357"/>
      <c r="AH6357"/>
      <c r="AI6357"/>
      <c r="AJ6357"/>
      <c r="AK6357"/>
      <c r="AL6357"/>
      <c r="AM6357"/>
      <c r="AN6357"/>
      <c r="AO6357"/>
      <c r="AP6357"/>
      <c r="AQ6357"/>
      <c r="AR6357"/>
      <c r="AS6357"/>
      <c r="AT6357"/>
      <c r="AU6357"/>
      <c r="AV6357"/>
      <c r="AW6357"/>
      <c r="AX6357"/>
      <c r="AY6357"/>
      <c r="AZ6357"/>
      <c r="BA6357"/>
      <c r="BB6357"/>
      <c r="BC6357"/>
      <c r="BD6357"/>
      <c r="BE6357"/>
      <c r="BF6357"/>
      <c r="BG6357"/>
      <c r="BH6357"/>
      <c r="BI6357"/>
      <c r="BJ6357"/>
      <c r="BK6357"/>
      <c r="BL6357"/>
      <c r="BM6357"/>
      <c r="BN6357"/>
      <c r="BO6357"/>
      <c r="BP6357"/>
      <c r="BQ6357"/>
      <c r="BR6357"/>
      <c r="BS6357"/>
      <c r="BT6357"/>
      <c r="BU6357"/>
      <c r="BV6357"/>
      <c r="BW6357"/>
      <c r="BX6357"/>
      <c r="BY6357"/>
      <c r="BZ6357"/>
      <c r="CA6357"/>
      <c r="CB6357"/>
      <c r="CC6357"/>
      <c r="CD6357"/>
      <c r="CE6357"/>
      <c r="CF6357"/>
      <c r="CG6357"/>
      <c r="CH6357"/>
      <c r="CI6357"/>
      <c r="CJ6357"/>
      <c r="CK6357"/>
      <c r="CL6357"/>
      <c r="CM6357"/>
      <c r="CN6357"/>
      <c r="CO6357"/>
      <c r="CP6357"/>
      <c r="CQ6357"/>
      <c r="CR6357"/>
      <c r="CS6357"/>
      <c r="CT6357"/>
      <c r="CU6357"/>
      <c r="CV6357"/>
    </row>
    <row r="6358" spans="10:100" x14ac:dyDescent="0.25">
      <c r="J6358"/>
      <c r="K6358"/>
      <c r="L6358"/>
      <c r="M6358"/>
      <c r="N6358"/>
      <c r="O6358"/>
      <c r="P6358"/>
      <c r="Q6358"/>
      <c r="R6358"/>
      <c r="S6358"/>
      <c r="T6358"/>
      <c r="U6358"/>
      <c r="V6358"/>
      <c r="W6358"/>
      <c r="X6358"/>
      <c r="Y6358"/>
      <c r="Z6358"/>
      <c r="AA6358"/>
      <c r="AB6358"/>
      <c r="AC6358"/>
      <c r="AD6358"/>
      <c r="AE6358"/>
      <c r="AF6358"/>
      <c r="AG6358"/>
      <c r="AH6358"/>
      <c r="AI6358"/>
      <c r="AJ6358"/>
      <c r="AK6358"/>
      <c r="AL6358"/>
      <c r="AM6358"/>
      <c r="AN6358"/>
      <c r="AO6358"/>
      <c r="AP6358"/>
      <c r="AQ6358"/>
      <c r="AR6358"/>
      <c r="AS6358"/>
      <c r="AT6358"/>
      <c r="AU6358"/>
      <c r="AV6358"/>
      <c r="AW6358"/>
      <c r="AX6358"/>
      <c r="AY6358"/>
      <c r="AZ6358"/>
      <c r="BA6358"/>
      <c r="BB6358"/>
      <c r="BC6358"/>
      <c r="BD6358"/>
      <c r="BE6358"/>
      <c r="BF6358"/>
      <c r="BG6358"/>
      <c r="BH6358"/>
      <c r="BI6358"/>
      <c r="BJ6358"/>
      <c r="BK6358"/>
      <c r="BL6358"/>
      <c r="BM6358"/>
      <c r="BN6358"/>
      <c r="BO6358"/>
      <c r="BP6358"/>
      <c r="BQ6358"/>
      <c r="BR6358"/>
      <c r="BS6358"/>
      <c r="BT6358"/>
      <c r="BU6358"/>
      <c r="BV6358"/>
      <c r="BW6358"/>
      <c r="BX6358"/>
      <c r="BY6358"/>
      <c r="BZ6358"/>
      <c r="CA6358"/>
      <c r="CB6358"/>
      <c r="CC6358"/>
      <c r="CD6358"/>
      <c r="CE6358"/>
      <c r="CF6358"/>
      <c r="CG6358"/>
      <c r="CH6358"/>
      <c r="CI6358"/>
      <c r="CJ6358"/>
      <c r="CK6358"/>
      <c r="CL6358"/>
      <c r="CM6358"/>
      <c r="CN6358"/>
      <c r="CO6358"/>
      <c r="CP6358"/>
      <c r="CQ6358"/>
      <c r="CR6358"/>
      <c r="CS6358"/>
      <c r="CT6358"/>
      <c r="CU6358"/>
      <c r="CV6358"/>
    </row>
    <row r="6359" spans="10:100" x14ac:dyDescent="0.25">
      <c r="J6359"/>
      <c r="K6359"/>
      <c r="L6359"/>
      <c r="M6359"/>
      <c r="N6359"/>
      <c r="O6359"/>
      <c r="P6359"/>
      <c r="Q6359"/>
      <c r="R6359"/>
      <c r="S6359"/>
      <c r="T6359"/>
      <c r="U6359"/>
      <c r="V6359"/>
      <c r="W6359"/>
      <c r="X6359"/>
      <c r="Y6359"/>
      <c r="Z6359"/>
      <c r="AA6359"/>
      <c r="AB6359"/>
      <c r="AC6359"/>
      <c r="AD6359"/>
      <c r="AE6359"/>
      <c r="AF6359"/>
      <c r="AG6359"/>
      <c r="AH6359"/>
      <c r="AI6359"/>
      <c r="AJ6359"/>
      <c r="AK6359"/>
      <c r="AL6359"/>
      <c r="AM6359"/>
      <c r="AN6359"/>
      <c r="AO6359"/>
      <c r="AP6359"/>
      <c r="AQ6359"/>
      <c r="AR6359"/>
      <c r="AS6359"/>
      <c r="AT6359"/>
      <c r="AU6359"/>
      <c r="AV6359"/>
      <c r="AW6359"/>
      <c r="AX6359"/>
      <c r="AY6359"/>
      <c r="AZ6359"/>
      <c r="BA6359"/>
      <c r="BB6359"/>
      <c r="BC6359"/>
      <c r="BD6359"/>
      <c r="BE6359"/>
      <c r="BF6359"/>
      <c r="BG6359"/>
      <c r="BH6359"/>
      <c r="BI6359"/>
      <c r="BJ6359"/>
      <c r="BK6359"/>
      <c r="BL6359"/>
      <c r="BM6359"/>
      <c r="BN6359"/>
      <c r="BO6359"/>
      <c r="BP6359"/>
      <c r="BQ6359"/>
      <c r="BR6359"/>
      <c r="BS6359"/>
      <c r="BT6359"/>
      <c r="BU6359"/>
      <c r="BV6359"/>
      <c r="BW6359"/>
      <c r="BX6359"/>
      <c r="BY6359"/>
      <c r="BZ6359"/>
      <c r="CA6359"/>
      <c r="CB6359"/>
      <c r="CC6359"/>
      <c r="CD6359"/>
      <c r="CE6359"/>
      <c r="CF6359"/>
      <c r="CG6359"/>
      <c r="CH6359"/>
      <c r="CI6359"/>
      <c r="CJ6359"/>
      <c r="CK6359"/>
      <c r="CL6359"/>
      <c r="CM6359"/>
      <c r="CN6359"/>
      <c r="CO6359"/>
      <c r="CP6359"/>
      <c r="CQ6359"/>
      <c r="CR6359"/>
      <c r="CS6359"/>
      <c r="CT6359"/>
      <c r="CU6359"/>
      <c r="CV6359"/>
    </row>
    <row r="6360" spans="10:100" x14ac:dyDescent="0.25">
      <c r="J6360"/>
      <c r="K6360"/>
      <c r="L6360"/>
      <c r="M6360"/>
      <c r="N6360"/>
      <c r="O6360"/>
      <c r="P6360"/>
      <c r="Q6360"/>
      <c r="R6360"/>
      <c r="S6360"/>
      <c r="T6360"/>
      <c r="U6360"/>
      <c r="V6360"/>
      <c r="W6360"/>
      <c r="X6360"/>
      <c r="Y6360"/>
      <c r="Z6360"/>
      <c r="AA6360"/>
      <c r="AB6360"/>
      <c r="AC6360"/>
      <c r="AD6360"/>
      <c r="AE6360"/>
      <c r="AF6360"/>
      <c r="AG6360"/>
      <c r="AH6360"/>
      <c r="AI6360"/>
      <c r="AJ6360"/>
      <c r="AK6360"/>
      <c r="AL6360"/>
      <c r="AM6360"/>
      <c r="AN6360"/>
      <c r="AO6360"/>
      <c r="AP6360"/>
      <c r="AQ6360"/>
      <c r="AR6360"/>
      <c r="AS6360"/>
      <c r="AT6360"/>
      <c r="AU6360"/>
      <c r="AV6360"/>
      <c r="AW6360"/>
      <c r="AX6360"/>
      <c r="AY6360"/>
      <c r="AZ6360"/>
      <c r="BA6360"/>
      <c r="BB6360"/>
      <c r="BC6360"/>
      <c r="BD6360"/>
      <c r="BE6360"/>
      <c r="BF6360"/>
      <c r="BG6360"/>
      <c r="BH6360"/>
      <c r="BI6360"/>
      <c r="BJ6360"/>
      <c r="BK6360"/>
      <c r="BL6360"/>
      <c r="BM6360"/>
      <c r="BN6360"/>
      <c r="BO6360"/>
      <c r="BP6360"/>
      <c r="BQ6360"/>
      <c r="BR6360"/>
      <c r="BS6360"/>
      <c r="BT6360"/>
      <c r="BU6360"/>
      <c r="BV6360"/>
      <c r="BW6360"/>
      <c r="BX6360"/>
      <c r="BY6360"/>
      <c r="BZ6360"/>
      <c r="CA6360"/>
      <c r="CB6360"/>
      <c r="CC6360"/>
      <c r="CD6360"/>
      <c r="CE6360"/>
      <c r="CF6360"/>
      <c r="CG6360"/>
      <c r="CH6360"/>
      <c r="CI6360"/>
      <c r="CJ6360"/>
      <c r="CK6360"/>
      <c r="CL6360"/>
      <c r="CM6360"/>
      <c r="CN6360"/>
      <c r="CO6360"/>
      <c r="CP6360"/>
      <c r="CQ6360"/>
      <c r="CR6360"/>
      <c r="CS6360"/>
      <c r="CT6360"/>
      <c r="CU6360"/>
      <c r="CV6360"/>
    </row>
    <row r="6361" spans="10:100" x14ac:dyDescent="0.25">
      <c r="J6361"/>
      <c r="K6361"/>
      <c r="L6361"/>
      <c r="M6361"/>
      <c r="N6361"/>
      <c r="O6361"/>
      <c r="P6361"/>
      <c r="Q6361"/>
      <c r="R6361"/>
      <c r="S6361"/>
      <c r="T6361"/>
      <c r="U6361"/>
      <c r="V6361"/>
      <c r="W6361"/>
      <c r="X6361"/>
      <c r="Y6361"/>
      <c r="Z6361"/>
      <c r="AA6361"/>
      <c r="AB6361"/>
      <c r="AC6361"/>
      <c r="AD6361"/>
      <c r="AE6361"/>
      <c r="AF6361"/>
      <c r="AG6361"/>
      <c r="AH6361"/>
      <c r="AI6361"/>
      <c r="AJ6361"/>
      <c r="AK6361"/>
      <c r="AL6361"/>
      <c r="AM6361"/>
      <c r="AN6361"/>
      <c r="AO6361"/>
      <c r="AP6361"/>
      <c r="AQ6361"/>
      <c r="AR6361"/>
      <c r="AS6361"/>
      <c r="AT6361"/>
      <c r="AU6361"/>
      <c r="AV6361"/>
      <c r="AW6361"/>
      <c r="AX6361"/>
      <c r="AY6361"/>
      <c r="AZ6361"/>
      <c r="BA6361"/>
      <c r="BB6361"/>
      <c r="BC6361"/>
      <c r="BD6361"/>
      <c r="BE6361"/>
      <c r="BF6361"/>
      <c r="BG6361"/>
      <c r="BH6361"/>
      <c r="BI6361"/>
      <c r="BJ6361"/>
      <c r="BK6361"/>
      <c r="BL6361"/>
      <c r="BM6361"/>
      <c r="BN6361"/>
      <c r="BO6361"/>
      <c r="BP6361"/>
      <c r="BQ6361"/>
      <c r="BR6361"/>
      <c r="BS6361"/>
      <c r="BT6361"/>
      <c r="BU6361"/>
      <c r="BV6361"/>
      <c r="BW6361"/>
      <c r="BX6361"/>
      <c r="BY6361"/>
      <c r="BZ6361"/>
      <c r="CA6361"/>
      <c r="CB6361"/>
      <c r="CC6361"/>
      <c r="CD6361"/>
      <c r="CE6361"/>
      <c r="CF6361"/>
      <c r="CG6361"/>
      <c r="CH6361"/>
      <c r="CI6361"/>
      <c r="CJ6361"/>
      <c r="CK6361"/>
      <c r="CL6361"/>
      <c r="CM6361"/>
      <c r="CN6361"/>
      <c r="CO6361"/>
      <c r="CP6361"/>
      <c r="CQ6361"/>
      <c r="CR6361"/>
      <c r="CS6361"/>
      <c r="CT6361"/>
      <c r="CU6361"/>
      <c r="CV6361"/>
    </row>
    <row r="6362" spans="10:100" x14ac:dyDescent="0.25">
      <c r="J6362"/>
      <c r="K6362"/>
      <c r="L6362"/>
      <c r="M6362"/>
      <c r="N6362"/>
      <c r="O6362"/>
      <c r="P6362"/>
      <c r="Q6362"/>
      <c r="R6362"/>
      <c r="S6362"/>
      <c r="T6362"/>
      <c r="U6362"/>
      <c r="V6362"/>
      <c r="W6362"/>
      <c r="X6362"/>
      <c r="Y6362"/>
      <c r="Z6362"/>
      <c r="AA6362"/>
      <c r="AB6362"/>
      <c r="AC6362"/>
      <c r="AD6362"/>
      <c r="AE6362"/>
      <c r="AF6362"/>
      <c r="AG6362"/>
      <c r="AH6362"/>
      <c r="AI6362"/>
      <c r="AJ6362"/>
      <c r="AK6362"/>
      <c r="AL6362"/>
      <c r="AM6362"/>
      <c r="AN6362"/>
      <c r="AO6362"/>
      <c r="AP6362"/>
      <c r="AQ6362"/>
      <c r="AR6362"/>
      <c r="AS6362"/>
      <c r="AT6362"/>
      <c r="AU6362"/>
      <c r="AV6362"/>
      <c r="AW6362"/>
      <c r="AX6362"/>
      <c r="AY6362"/>
      <c r="AZ6362"/>
      <c r="BA6362"/>
      <c r="BB6362"/>
      <c r="BC6362"/>
      <c r="BD6362"/>
      <c r="BE6362"/>
      <c r="BF6362"/>
      <c r="BG6362"/>
      <c r="BH6362"/>
      <c r="BI6362"/>
      <c r="BJ6362"/>
      <c r="BK6362"/>
      <c r="BL6362"/>
      <c r="BM6362"/>
      <c r="BN6362"/>
      <c r="BO6362"/>
      <c r="BP6362"/>
      <c r="BQ6362"/>
      <c r="BR6362"/>
      <c r="BS6362"/>
      <c r="BT6362"/>
      <c r="BU6362"/>
      <c r="BV6362"/>
      <c r="BW6362"/>
      <c r="BX6362"/>
      <c r="BY6362"/>
      <c r="BZ6362"/>
      <c r="CA6362"/>
      <c r="CB6362"/>
      <c r="CC6362"/>
      <c r="CD6362"/>
      <c r="CE6362"/>
      <c r="CF6362"/>
      <c r="CG6362"/>
      <c r="CH6362"/>
      <c r="CI6362"/>
      <c r="CJ6362"/>
      <c r="CK6362"/>
      <c r="CL6362"/>
      <c r="CM6362"/>
      <c r="CN6362"/>
      <c r="CO6362"/>
      <c r="CP6362"/>
      <c r="CQ6362"/>
      <c r="CR6362"/>
      <c r="CS6362"/>
      <c r="CT6362"/>
      <c r="CU6362"/>
      <c r="CV6362"/>
    </row>
    <row r="6363" spans="10:100" x14ac:dyDescent="0.25">
      <c r="J6363"/>
      <c r="K6363"/>
      <c r="L6363"/>
      <c r="M6363"/>
      <c r="N6363"/>
      <c r="O6363"/>
      <c r="P6363"/>
      <c r="Q6363"/>
      <c r="R6363"/>
      <c r="S6363"/>
      <c r="T6363"/>
      <c r="U6363"/>
      <c r="V6363"/>
      <c r="W6363"/>
      <c r="X6363"/>
      <c r="Y6363"/>
      <c r="Z6363"/>
      <c r="AA6363"/>
      <c r="AB6363"/>
      <c r="AC6363"/>
      <c r="AD6363"/>
      <c r="AE6363"/>
      <c r="AF6363"/>
      <c r="AG6363"/>
      <c r="AH6363"/>
      <c r="AI6363"/>
      <c r="AJ6363"/>
      <c r="AK6363"/>
      <c r="AL6363"/>
      <c r="AM6363"/>
      <c r="AN6363"/>
      <c r="AO6363"/>
      <c r="AP6363"/>
      <c r="AQ6363"/>
      <c r="AR6363"/>
      <c r="AS6363"/>
      <c r="AT6363"/>
      <c r="AU6363"/>
      <c r="AV6363"/>
      <c r="AW6363"/>
      <c r="AX6363"/>
      <c r="AY6363"/>
      <c r="AZ6363"/>
      <c r="BA6363"/>
      <c r="BB6363"/>
      <c r="BC6363"/>
      <c r="BD6363"/>
      <c r="BE6363"/>
      <c r="BF6363"/>
      <c r="BG6363"/>
      <c r="BH6363"/>
      <c r="BI6363"/>
      <c r="BJ6363"/>
      <c r="BK6363"/>
      <c r="BL6363"/>
      <c r="BM6363"/>
      <c r="BN6363"/>
      <c r="BO6363"/>
      <c r="BP6363"/>
      <c r="BQ6363"/>
      <c r="BR6363"/>
      <c r="BS6363"/>
      <c r="BT6363"/>
      <c r="BU6363"/>
      <c r="BV6363"/>
      <c r="BW6363"/>
      <c r="BX6363"/>
      <c r="BY6363"/>
      <c r="BZ6363"/>
      <c r="CA6363"/>
      <c r="CB6363"/>
      <c r="CC6363"/>
      <c r="CD6363"/>
      <c r="CE6363"/>
      <c r="CF6363"/>
      <c r="CG6363"/>
      <c r="CH6363"/>
      <c r="CI6363"/>
      <c r="CJ6363"/>
      <c r="CK6363"/>
      <c r="CL6363"/>
      <c r="CM6363"/>
      <c r="CN6363"/>
      <c r="CO6363"/>
      <c r="CP6363"/>
      <c r="CQ6363"/>
      <c r="CR6363"/>
      <c r="CS6363"/>
      <c r="CT6363"/>
      <c r="CU6363"/>
      <c r="CV6363"/>
    </row>
    <row r="6364" spans="10:100" x14ac:dyDescent="0.25">
      <c r="J6364"/>
      <c r="K6364"/>
      <c r="L6364"/>
      <c r="M6364"/>
      <c r="N6364"/>
      <c r="O6364"/>
      <c r="P6364"/>
      <c r="Q6364"/>
      <c r="R6364"/>
      <c r="S6364"/>
      <c r="T6364"/>
      <c r="U6364"/>
      <c r="V6364"/>
      <c r="W6364"/>
      <c r="X6364"/>
      <c r="Y6364"/>
      <c r="Z6364"/>
      <c r="AA6364"/>
      <c r="AB6364"/>
      <c r="AC6364"/>
      <c r="AD6364"/>
      <c r="AE6364"/>
      <c r="AF6364"/>
      <c r="AG6364"/>
      <c r="AH6364"/>
      <c r="AI6364"/>
      <c r="AJ6364"/>
      <c r="AK6364"/>
      <c r="AL6364"/>
      <c r="AM6364"/>
      <c r="AN6364"/>
      <c r="AO6364"/>
      <c r="AP6364"/>
      <c r="AQ6364"/>
      <c r="AR6364"/>
      <c r="AS6364"/>
      <c r="AT6364"/>
      <c r="AU6364"/>
      <c r="AV6364"/>
      <c r="AW6364"/>
      <c r="AX6364"/>
      <c r="AY6364"/>
      <c r="AZ6364"/>
      <c r="BA6364"/>
      <c r="BB6364"/>
      <c r="BC6364"/>
      <c r="BD6364"/>
      <c r="BE6364"/>
      <c r="BF6364"/>
      <c r="BG6364"/>
      <c r="BH6364"/>
      <c r="BI6364"/>
      <c r="BJ6364"/>
      <c r="BK6364"/>
      <c r="BL6364"/>
      <c r="BM6364"/>
      <c r="BN6364"/>
      <c r="BO6364"/>
      <c r="BP6364"/>
      <c r="BQ6364"/>
      <c r="BR6364"/>
      <c r="BS6364"/>
      <c r="BT6364"/>
      <c r="BU6364"/>
      <c r="BV6364"/>
      <c r="BW6364"/>
      <c r="BX6364"/>
      <c r="BY6364"/>
      <c r="BZ6364"/>
      <c r="CA6364"/>
      <c r="CB6364"/>
      <c r="CC6364"/>
      <c r="CD6364"/>
      <c r="CE6364"/>
      <c r="CF6364"/>
      <c r="CG6364"/>
      <c r="CH6364"/>
      <c r="CI6364"/>
      <c r="CJ6364"/>
      <c r="CK6364"/>
      <c r="CL6364"/>
      <c r="CM6364"/>
      <c r="CN6364"/>
      <c r="CO6364"/>
      <c r="CP6364"/>
      <c r="CQ6364"/>
      <c r="CR6364"/>
      <c r="CS6364"/>
      <c r="CT6364"/>
      <c r="CU6364"/>
      <c r="CV6364"/>
    </row>
    <row r="6365" spans="10:100" x14ac:dyDescent="0.25">
      <c r="J6365"/>
      <c r="K6365"/>
      <c r="L6365"/>
      <c r="M6365"/>
      <c r="N6365"/>
      <c r="O6365"/>
      <c r="P6365"/>
      <c r="Q6365"/>
      <c r="R6365"/>
      <c r="S6365"/>
      <c r="T6365"/>
      <c r="U6365"/>
      <c r="V6365"/>
      <c r="W6365"/>
      <c r="X6365"/>
      <c r="Y6365"/>
      <c r="Z6365"/>
      <c r="AA6365"/>
      <c r="AB6365"/>
      <c r="AC6365"/>
      <c r="AD6365"/>
      <c r="AE6365"/>
      <c r="AF6365"/>
      <c r="AG6365"/>
      <c r="AH6365"/>
      <c r="AI6365"/>
      <c r="AJ6365"/>
      <c r="AK6365"/>
      <c r="AL6365"/>
      <c r="AM6365"/>
      <c r="AN6365"/>
      <c r="AO6365"/>
      <c r="AP6365"/>
      <c r="AQ6365"/>
      <c r="AR6365"/>
      <c r="AS6365"/>
      <c r="AT6365"/>
      <c r="AU6365"/>
      <c r="AV6365"/>
      <c r="AW6365"/>
      <c r="AX6365"/>
      <c r="AY6365"/>
      <c r="AZ6365"/>
      <c r="BA6365"/>
      <c r="BB6365"/>
      <c r="BC6365"/>
      <c r="BD6365"/>
      <c r="BE6365"/>
      <c r="BF6365"/>
      <c r="BG6365"/>
      <c r="BH6365"/>
      <c r="BI6365"/>
      <c r="BJ6365"/>
      <c r="BK6365"/>
      <c r="BL6365"/>
      <c r="BM6365"/>
      <c r="BN6365"/>
      <c r="BO6365"/>
      <c r="BP6365"/>
      <c r="BQ6365"/>
      <c r="BR6365"/>
      <c r="BS6365"/>
      <c r="BT6365"/>
      <c r="BU6365"/>
      <c r="BV6365"/>
      <c r="BW6365"/>
      <c r="BX6365"/>
      <c r="BY6365"/>
      <c r="BZ6365"/>
      <c r="CA6365"/>
      <c r="CB6365"/>
      <c r="CC6365"/>
      <c r="CD6365"/>
      <c r="CE6365"/>
      <c r="CF6365"/>
      <c r="CG6365"/>
      <c r="CH6365"/>
      <c r="CI6365"/>
      <c r="CJ6365"/>
      <c r="CK6365"/>
      <c r="CL6365"/>
      <c r="CM6365"/>
      <c r="CN6365"/>
      <c r="CO6365"/>
      <c r="CP6365"/>
      <c r="CQ6365"/>
      <c r="CR6365"/>
      <c r="CS6365"/>
      <c r="CT6365"/>
      <c r="CU6365"/>
      <c r="CV6365"/>
    </row>
    <row r="6366" spans="10:100" x14ac:dyDescent="0.25">
      <c r="J6366"/>
      <c r="K6366"/>
      <c r="L6366"/>
      <c r="M6366"/>
      <c r="N6366"/>
      <c r="O6366"/>
      <c r="P6366"/>
      <c r="Q6366"/>
      <c r="R6366"/>
      <c r="S6366"/>
      <c r="T6366"/>
      <c r="U6366"/>
      <c r="V6366"/>
      <c r="W6366"/>
      <c r="X6366"/>
      <c r="Y6366"/>
      <c r="Z6366"/>
      <c r="AA6366"/>
      <c r="AB6366"/>
      <c r="AC6366"/>
      <c r="AD6366"/>
      <c r="AE6366"/>
      <c r="AF6366"/>
      <c r="AG6366"/>
      <c r="AH6366"/>
      <c r="AI6366"/>
      <c r="AJ6366"/>
      <c r="AK6366"/>
      <c r="AL6366"/>
      <c r="AM6366"/>
      <c r="AN6366"/>
      <c r="AO6366"/>
      <c r="AP6366"/>
      <c r="AQ6366"/>
      <c r="AR6366"/>
      <c r="AS6366"/>
      <c r="AT6366"/>
      <c r="AU6366"/>
      <c r="AV6366"/>
      <c r="AW6366"/>
      <c r="AX6366"/>
      <c r="AY6366"/>
      <c r="AZ6366"/>
      <c r="BA6366"/>
      <c r="BB6366"/>
      <c r="BC6366"/>
      <c r="BD6366"/>
      <c r="BE6366"/>
      <c r="BF6366"/>
      <c r="BG6366"/>
      <c r="BH6366"/>
      <c r="BI6366"/>
      <c r="BJ6366"/>
      <c r="BK6366"/>
      <c r="BL6366"/>
      <c r="BM6366"/>
      <c r="BN6366"/>
      <c r="BO6366"/>
      <c r="BP6366"/>
      <c r="BQ6366"/>
      <c r="BR6366"/>
      <c r="BS6366"/>
      <c r="BT6366"/>
      <c r="BU6366"/>
      <c r="BV6366"/>
      <c r="BW6366"/>
      <c r="BX6366"/>
      <c r="BY6366"/>
      <c r="BZ6366"/>
      <c r="CA6366"/>
      <c r="CB6366"/>
      <c r="CC6366"/>
      <c r="CD6366"/>
      <c r="CE6366"/>
      <c r="CF6366"/>
      <c r="CG6366"/>
      <c r="CH6366"/>
      <c r="CI6366"/>
      <c r="CJ6366"/>
      <c r="CK6366"/>
      <c r="CL6366"/>
      <c r="CM6366"/>
      <c r="CN6366"/>
      <c r="CO6366"/>
      <c r="CP6366"/>
      <c r="CQ6366"/>
      <c r="CR6366"/>
      <c r="CS6366"/>
      <c r="CT6366"/>
      <c r="CU6366"/>
      <c r="CV6366"/>
    </row>
    <row r="6367" spans="10:100" x14ac:dyDescent="0.25">
      <c r="J6367"/>
      <c r="K6367"/>
      <c r="L6367"/>
      <c r="M6367"/>
      <c r="N6367"/>
      <c r="O6367"/>
      <c r="P6367"/>
      <c r="Q6367"/>
      <c r="R6367"/>
      <c r="S6367"/>
      <c r="T6367"/>
      <c r="U6367"/>
      <c r="V6367"/>
      <c r="W6367"/>
      <c r="X6367"/>
      <c r="Y6367"/>
      <c r="Z6367"/>
      <c r="AA6367"/>
      <c r="AB6367"/>
      <c r="AC6367"/>
      <c r="AD6367"/>
      <c r="AE6367"/>
      <c r="AF6367"/>
      <c r="AG6367"/>
      <c r="AH6367"/>
      <c r="AI6367"/>
      <c r="AJ6367"/>
      <c r="AK6367"/>
      <c r="AL6367"/>
      <c r="AM6367"/>
      <c r="AN6367"/>
      <c r="AO6367"/>
      <c r="AP6367"/>
      <c r="AQ6367"/>
      <c r="AR6367"/>
      <c r="AS6367"/>
      <c r="AT6367"/>
      <c r="AU6367"/>
      <c r="AV6367"/>
      <c r="AW6367"/>
      <c r="AX6367"/>
      <c r="AY6367"/>
      <c r="AZ6367"/>
      <c r="BA6367"/>
      <c r="BB6367"/>
      <c r="BC6367"/>
      <c r="BD6367"/>
      <c r="BE6367"/>
      <c r="BF6367"/>
      <c r="BG6367"/>
      <c r="BH6367"/>
      <c r="BI6367"/>
      <c r="BJ6367"/>
      <c r="BK6367"/>
      <c r="BL6367"/>
      <c r="BM6367"/>
      <c r="BN6367"/>
      <c r="BO6367"/>
      <c r="BP6367"/>
      <c r="BQ6367"/>
      <c r="BR6367"/>
      <c r="BS6367"/>
      <c r="BT6367"/>
      <c r="BU6367"/>
      <c r="BV6367"/>
      <c r="BW6367"/>
      <c r="BX6367"/>
      <c r="BY6367"/>
      <c r="BZ6367"/>
      <c r="CA6367"/>
      <c r="CB6367"/>
      <c r="CC6367"/>
      <c r="CD6367"/>
      <c r="CE6367"/>
      <c r="CF6367"/>
      <c r="CG6367"/>
      <c r="CH6367"/>
      <c r="CI6367"/>
      <c r="CJ6367"/>
      <c r="CK6367"/>
      <c r="CL6367"/>
      <c r="CM6367"/>
      <c r="CN6367"/>
      <c r="CO6367"/>
      <c r="CP6367"/>
      <c r="CQ6367"/>
      <c r="CR6367"/>
      <c r="CS6367"/>
      <c r="CT6367"/>
      <c r="CU6367"/>
      <c r="CV6367"/>
    </row>
    <row r="6368" spans="10:100" x14ac:dyDescent="0.25">
      <c r="J6368"/>
      <c r="K6368"/>
      <c r="L6368"/>
      <c r="M6368"/>
      <c r="N6368"/>
      <c r="O6368"/>
      <c r="P6368"/>
      <c r="Q6368"/>
      <c r="R6368"/>
      <c r="S6368"/>
      <c r="T6368"/>
      <c r="U6368"/>
      <c r="V6368"/>
      <c r="W6368"/>
      <c r="X6368"/>
      <c r="Y6368"/>
      <c r="Z6368"/>
      <c r="AA6368"/>
      <c r="AB6368"/>
      <c r="AC6368"/>
      <c r="AD6368"/>
      <c r="AE6368"/>
      <c r="AF6368"/>
      <c r="AG6368"/>
      <c r="AH6368"/>
      <c r="AI6368"/>
      <c r="AJ6368"/>
      <c r="AK6368"/>
      <c r="AL6368"/>
      <c r="AM6368"/>
      <c r="AN6368"/>
      <c r="AO6368"/>
      <c r="AP6368"/>
      <c r="AQ6368"/>
      <c r="AR6368"/>
      <c r="AS6368"/>
      <c r="AT6368"/>
      <c r="AU6368"/>
      <c r="AV6368"/>
      <c r="AW6368"/>
      <c r="AX6368"/>
      <c r="AY6368"/>
      <c r="AZ6368"/>
      <c r="BA6368"/>
      <c r="BB6368"/>
      <c r="BC6368"/>
      <c r="BD6368"/>
      <c r="BE6368"/>
      <c r="BF6368"/>
      <c r="BG6368"/>
      <c r="BH6368"/>
      <c r="BI6368"/>
      <c r="BJ6368"/>
      <c r="BK6368"/>
      <c r="BL6368"/>
      <c r="BM6368"/>
      <c r="BN6368"/>
      <c r="BO6368"/>
      <c r="BP6368"/>
      <c r="BQ6368"/>
      <c r="BR6368"/>
      <c r="BS6368"/>
      <c r="BT6368"/>
      <c r="BU6368"/>
      <c r="BV6368"/>
      <c r="BW6368"/>
      <c r="BX6368"/>
      <c r="BY6368"/>
      <c r="BZ6368"/>
      <c r="CA6368"/>
      <c r="CB6368"/>
      <c r="CC6368"/>
      <c r="CD6368"/>
      <c r="CE6368"/>
      <c r="CF6368"/>
      <c r="CG6368"/>
      <c r="CH6368"/>
      <c r="CI6368"/>
      <c r="CJ6368"/>
      <c r="CK6368"/>
      <c r="CL6368"/>
      <c r="CM6368"/>
      <c r="CN6368"/>
      <c r="CO6368"/>
      <c r="CP6368"/>
      <c r="CQ6368"/>
      <c r="CR6368"/>
      <c r="CS6368"/>
      <c r="CT6368"/>
      <c r="CU6368"/>
      <c r="CV6368"/>
    </row>
    <row r="6369" spans="10:100" x14ac:dyDescent="0.25">
      <c r="J6369"/>
      <c r="K6369"/>
      <c r="L6369"/>
      <c r="M6369"/>
      <c r="N6369"/>
      <c r="O6369"/>
      <c r="P6369"/>
      <c r="Q6369"/>
      <c r="R6369"/>
      <c r="S6369"/>
      <c r="T6369"/>
      <c r="U6369"/>
      <c r="V6369"/>
      <c r="W6369"/>
      <c r="X6369"/>
      <c r="Y6369"/>
      <c r="Z6369"/>
      <c r="AA6369"/>
      <c r="AB6369"/>
      <c r="AC6369"/>
      <c r="AD6369"/>
      <c r="AE6369"/>
      <c r="AF6369"/>
      <c r="AG6369"/>
      <c r="AH6369"/>
      <c r="AI6369"/>
      <c r="AJ6369"/>
      <c r="AK6369"/>
      <c r="AL6369"/>
      <c r="AM6369"/>
      <c r="AN6369"/>
      <c r="AO6369"/>
      <c r="AP6369"/>
      <c r="AQ6369"/>
      <c r="AR6369"/>
      <c r="AS6369"/>
      <c r="AT6369"/>
      <c r="AU6369"/>
      <c r="AV6369"/>
      <c r="AW6369"/>
      <c r="AX6369"/>
      <c r="AY6369"/>
      <c r="AZ6369"/>
      <c r="BA6369"/>
      <c r="BB6369"/>
      <c r="BC6369"/>
      <c r="BD6369"/>
      <c r="BE6369"/>
      <c r="BF6369"/>
      <c r="BG6369"/>
      <c r="BH6369"/>
      <c r="BI6369"/>
      <c r="BJ6369"/>
      <c r="BK6369"/>
      <c r="BL6369"/>
      <c r="BM6369"/>
      <c r="BN6369"/>
      <c r="BO6369"/>
      <c r="BP6369"/>
      <c r="BQ6369"/>
      <c r="BR6369"/>
      <c r="BS6369"/>
      <c r="BT6369"/>
      <c r="BU6369"/>
      <c r="BV6369"/>
      <c r="BW6369"/>
      <c r="BX6369"/>
      <c r="BY6369"/>
      <c r="BZ6369"/>
      <c r="CA6369"/>
      <c r="CB6369"/>
      <c r="CC6369"/>
      <c r="CD6369"/>
      <c r="CE6369"/>
      <c r="CF6369"/>
      <c r="CG6369"/>
      <c r="CH6369"/>
      <c r="CI6369"/>
      <c r="CJ6369"/>
      <c r="CK6369"/>
      <c r="CL6369"/>
      <c r="CM6369"/>
      <c r="CN6369"/>
      <c r="CO6369"/>
      <c r="CP6369"/>
      <c r="CQ6369"/>
      <c r="CR6369"/>
      <c r="CS6369"/>
      <c r="CT6369"/>
      <c r="CU6369"/>
      <c r="CV6369"/>
    </row>
    <row r="6370" spans="10:100" x14ac:dyDescent="0.25">
      <c r="J6370"/>
      <c r="K6370"/>
      <c r="L6370"/>
      <c r="M6370"/>
      <c r="N6370"/>
      <c r="O6370"/>
      <c r="P6370"/>
      <c r="Q6370"/>
      <c r="R6370"/>
      <c r="S6370"/>
      <c r="T6370"/>
      <c r="U6370"/>
      <c r="V6370"/>
      <c r="W6370"/>
      <c r="X6370"/>
      <c r="Y6370"/>
      <c r="Z6370"/>
      <c r="AA6370"/>
      <c r="AB6370"/>
      <c r="AC6370"/>
      <c r="AD6370"/>
      <c r="AE6370"/>
      <c r="AF6370"/>
      <c r="AG6370"/>
      <c r="AH6370"/>
      <c r="AI6370"/>
      <c r="AJ6370"/>
      <c r="AK6370"/>
      <c r="AL6370"/>
      <c r="AM6370"/>
      <c r="AN6370"/>
      <c r="AO6370"/>
      <c r="AP6370"/>
      <c r="AQ6370"/>
      <c r="AR6370"/>
      <c r="AS6370"/>
      <c r="AT6370"/>
      <c r="AU6370"/>
      <c r="AV6370"/>
      <c r="AW6370"/>
      <c r="AX6370"/>
      <c r="AY6370"/>
      <c r="AZ6370"/>
      <c r="BA6370"/>
      <c r="BB6370"/>
      <c r="BC6370"/>
      <c r="BD6370"/>
      <c r="BE6370"/>
      <c r="BF6370"/>
      <c r="BG6370"/>
      <c r="BH6370"/>
      <c r="BI6370"/>
      <c r="BJ6370"/>
      <c r="BK6370"/>
      <c r="BL6370"/>
      <c r="BM6370"/>
      <c r="BN6370"/>
      <c r="BO6370"/>
      <c r="BP6370"/>
      <c r="BQ6370"/>
      <c r="BR6370"/>
      <c r="BS6370"/>
      <c r="BT6370"/>
      <c r="BU6370"/>
      <c r="BV6370"/>
      <c r="BW6370"/>
      <c r="BX6370"/>
      <c r="BY6370"/>
      <c r="BZ6370"/>
      <c r="CA6370"/>
      <c r="CB6370"/>
      <c r="CC6370"/>
      <c r="CD6370"/>
      <c r="CE6370"/>
      <c r="CF6370"/>
      <c r="CG6370"/>
      <c r="CH6370"/>
      <c r="CI6370"/>
      <c r="CJ6370"/>
      <c r="CK6370"/>
      <c r="CL6370"/>
      <c r="CM6370"/>
      <c r="CN6370"/>
      <c r="CO6370"/>
      <c r="CP6370"/>
      <c r="CQ6370"/>
      <c r="CR6370"/>
      <c r="CS6370"/>
      <c r="CT6370"/>
      <c r="CU6370"/>
      <c r="CV6370"/>
    </row>
    <row r="6371" spans="10:100" x14ac:dyDescent="0.25">
      <c r="J6371"/>
      <c r="K6371"/>
      <c r="L6371"/>
      <c r="M6371"/>
      <c r="N6371"/>
      <c r="O6371"/>
      <c r="P6371"/>
      <c r="Q6371"/>
      <c r="R6371"/>
      <c r="S6371"/>
      <c r="T6371"/>
      <c r="U6371"/>
      <c r="V6371"/>
      <c r="W6371"/>
      <c r="X6371"/>
      <c r="Y6371"/>
      <c r="Z6371"/>
      <c r="AA6371"/>
      <c r="AB6371"/>
      <c r="AC6371"/>
      <c r="AD6371"/>
      <c r="AE6371"/>
      <c r="AF6371"/>
      <c r="AG6371"/>
      <c r="AH6371"/>
      <c r="AI6371"/>
      <c r="AJ6371"/>
      <c r="AK6371"/>
      <c r="AL6371"/>
      <c r="AM6371"/>
      <c r="AN6371"/>
      <c r="AO6371"/>
      <c r="AP6371"/>
      <c r="AQ6371"/>
      <c r="AR6371"/>
      <c r="AS6371"/>
      <c r="AT6371"/>
      <c r="AU6371"/>
      <c r="AV6371"/>
      <c r="AW6371"/>
      <c r="AX6371"/>
      <c r="AY6371"/>
      <c r="AZ6371"/>
      <c r="BA6371"/>
      <c r="BB6371"/>
      <c r="BC6371"/>
      <c r="BD6371"/>
      <c r="BE6371"/>
      <c r="BF6371"/>
      <c r="BG6371"/>
      <c r="BH6371"/>
      <c r="BI6371"/>
      <c r="BJ6371"/>
      <c r="BK6371"/>
      <c r="BL6371"/>
      <c r="BM6371"/>
      <c r="BN6371"/>
      <c r="BO6371"/>
      <c r="BP6371"/>
      <c r="BQ6371"/>
      <c r="BR6371"/>
      <c r="BS6371"/>
      <c r="BT6371"/>
      <c r="BU6371"/>
      <c r="BV6371"/>
      <c r="BW6371"/>
      <c r="BX6371"/>
      <c r="BY6371"/>
      <c r="BZ6371"/>
      <c r="CA6371"/>
      <c r="CB6371"/>
      <c r="CC6371"/>
      <c r="CD6371"/>
      <c r="CE6371"/>
      <c r="CF6371"/>
      <c r="CG6371"/>
      <c r="CH6371"/>
      <c r="CI6371"/>
      <c r="CJ6371"/>
      <c r="CK6371"/>
      <c r="CL6371"/>
      <c r="CM6371"/>
      <c r="CN6371"/>
      <c r="CO6371"/>
      <c r="CP6371"/>
      <c r="CQ6371"/>
      <c r="CR6371"/>
      <c r="CS6371"/>
      <c r="CT6371"/>
      <c r="CU6371"/>
      <c r="CV6371"/>
    </row>
    <row r="6372" spans="10:100" x14ac:dyDescent="0.25">
      <c r="J6372"/>
      <c r="K6372"/>
      <c r="L6372"/>
      <c r="M6372"/>
      <c r="N6372"/>
      <c r="O6372"/>
      <c r="P6372"/>
      <c r="Q6372"/>
      <c r="R6372"/>
      <c r="S6372"/>
      <c r="T6372"/>
      <c r="U6372"/>
      <c r="V6372"/>
      <c r="W6372"/>
      <c r="X6372"/>
      <c r="Y6372"/>
      <c r="Z6372"/>
      <c r="AA6372"/>
      <c r="AB6372"/>
      <c r="AC6372"/>
      <c r="AD6372"/>
      <c r="AE6372"/>
      <c r="AF6372"/>
      <c r="AG6372"/>
      <c r="AH6372"/>
      <c r="AI6372"/>
      <c r="AJ6372"/>
      <c r="AK6372"/>
      <c r="AL6372"/>
      <c r="AM6372"/>
      <c r="AN6372"/>
      <c r="AO6372"/>
      <c r="AP6372"/>
      <c r="AQ6372"/>
      <c r="AR6372"/>
      <c r="AS6372"/>
      <c r="AT6372"/>
      <c r="AU6372"/>
      <c r="AV6372"/>
      <c r="AW6372"/>
      <c r="AX6372"/>
      <c r="AY6372"/>
      <c r="AZ6372"/>
      <c r="BA6372"/>
      <c r="BB6372"/>
      <c r="BC6372"/>
      <c r="BD6372"/>
      <c r="BE6372"/>
      <c r="BF6372"/>
      <c r="BG6372"/>
      <c r="BH6372"/>
      <c r="BI6372"/>
      <c r="BJ6372"/>
      <c r="BK6372"/>
      <c r="BL6372"/>
      <c r="BM6372"/>
      <c r="BN6372"/>
      <c r="BO6372"/>
      <c r="BP6372"/>
      <c r="BQ6372"/>
      <c r="BR6372"/>
      <c r="BS6372"/>
      <c r="BT6372"/>
      <c r="BU6372"/>
      <c r="BV6372"/>
      <c r="BW6372"/>
      <c r="BX6372"/>
      <c r="BY6372"/>
      <c r="BZ6372"/>
      <c r="CA6372"/>
      <c r="CB6372"/>
      <c r="CC6372"/>
      <c r="CD6372"/>
      <c r="CE6372"/>
      <c r="CF6372"/>
      <c r="CG6372"/>
      <c r="CH6372"/>
      <c r="CI6372"/>
      <c r="CJ6372"/>
      <c r="CK6372"/>
      <c r="CL6372"/>
      <c r="CM6372"/>
      <c r="CN6372"/>
      <c r="CO6372"/>
      <c r="CP6372"/>
      <c r="CQ6372"/>
      <c r="CR6372"/>
      <c r="CS6372"/>
      <c r="CT6372"/>
      <c r="CU6372"/>
      <c r="CV6372"/>
    </row>
    <row r="6373" spans="10:100" x14ac:dyDescent="0.25">
      <c r="J6373"/>
      <c r="K6373"/>
      <c r="L6373"/>
      <c r="M6373"/>
      <c r="N6373"/>
      <c r="O6373"/>
      <c r="P6373"/>
      <c r="Q6373"/>
      <c r="R6373"/>
      <c r="S6373"/>
      <c r="T6373"/>
      <c r="U6373"/>
      <c r="V6373"/>
      <c r="W6373"/>
      <c r="X6373"/>
      <c r="Y6373"/>
      <c r="Z6373"/>
      <c r="AA6373"/>
      <c r="AB6373"/>
      <c r="AC6373"/>
      <c r="AD6373"/>
      <c r="AE6373"/>
      <c r="AF6373"/>
      <c r="AG6373"/>
      <c r="AH6373"/>
      <c r="AI6373"/>
      <c r="AJ6373"/>
      <c r="AK6373"/>
      <c r="AL6373"/>
      <c r="AM6373"/>
      <c r="AN6373"/>
      <c r="AO6373"/>
      <c r="AP6373"/>
      <c r="AQ6373"/>
      <c r="AR6373"/>
      <c r="AS6373"/>
      <c r="AT6373"/>
      <c r="AU6373"/>
      <c r="AV6373"/>
      <c r="AW6373"/>
      <c r="AX6373"/>
      <c r="AY6373"/>
      <c r="AZ6373"/>
      <c r="BA6373"/>
      <c r="BB6373"/>
      <c r="BC6373"/>
      <c r="BD6373"/>
      <c r="BE6373"/>
      <c r="BF6373"/>
      <c r="BG6373"/>
      <c r="BH6373"/>
      <c r="BI6373"/>
      <c r="BJ6373"/>
      <c r="BK6373"/>
      <c r="BL6373"/>
      <c r="BM6373"/>
      <c r="BN6373"/>
      <c r="BO6373"/>
      <c r="BP6373"/>
      <c r="BQ6373"/>
      <c r="BR6373"/>
      <c r="BS6373"/>
      <c r="BT6373"/>
      <c r="BU6373"/>
      <c r="BV6373"/>
      <c r="BW6373"/>
      <c r="BX6373"/>
      <c r="BY6373"/>
      <c r="BZ6373"/>
      <c r="CA6373"/>
      <c r="CB6373"/>
      <c r="CC6373"/>
      <c r="CD6373"/>
      <c r="CE6373"/>
      <c r="CF6373"/>
      <c r="CG6373"/>
      <c r="CH6373"/>
      <c r="CI6373"/>
      <c r="CJ6373"/>
      <c r="CK6373"/>
      <c r="CL6373"/>
      <c r="CM6373"/>
      <c r="CN6373"/>
      <c r="CO6373"/>
      <c r="CP6373"/>
      <c r="CQ6373"/>
      <c r="CR6373"/>
      <c r="CS6373"/>
      <c r="CT6373"/>
      <c r="CU6373"/>
      <c r="CV6373"/>
    </row>
    <row r="6374" spans="10:100" x14ac:dyDescent="0.25">
      <c r="J6374"/>
      <c r="K6374"/>
      <c r="L6374"/>
      <c r="M6374"/>
      <c r="N6374"/>
      <c r="O6374"/>
      <c r="P6374"/>
      <c r="Q6374"/>
      <c r="R6374"/>
      <c r="S6374"/>
      <c r="T6374"/>
      <c r="U6374"/>
      <c r="V6374"/>
      <c r="W6374"/>
      <c r="X6374"/>
      <c r="Y6374"/>
      <c r="Z6374"/>
      <c r="AA6374"/>
      <c r="AB6374"/>
      <c r="AC6374"/>
      <c r="AD6374"/>
      <c r="AE6374"/>
      <c r="AF6374"/>
      <c r="AG6374"/>
      <c r="AH6374"/>
      <c r="AI6374"/>
      <c r="AJ6374"/>
      <c r="AK6374"/>
      <c r="AL6374"/>
      <c r="AM6374"/>
      <c r="AN6374"/>
      <c r="AO6374"/>
      <c r="AP6374"/>
      <c r="AQ6374"/>
      <c r="AR6374"/>
      <c r="AS6374"/>
      <c r="AT6374"/>
      <c r="AU6374"/>
      <c r="AV6374"/>
      <c r="AW6374"/>
      <c r="AX6374"/>
      <c r="AY6374"/>
      <c r="AZ6374"/>
      <c r="BA6374"/>
      <c r="BB6374"/>
      <c r="BC6374"/>
      <c r="BD6374"/>
      <c r="BE6374"/>
      <c r="BF6374"/>
      <c r="BG6374"/>
      <c r="BH6374"/>
      <c r="BI6374"/>
      <c r="BJ6374"/>
      <c r="BK6374"/>
      <c r="BL6374"/>
      <c r="BM6374"/>
      <c r="BN6374"/>
      <c r="BO6374"/>
      <c r="BP6374"/>
      <c r="BQ6374"/>
      <c r="BR6374"/>
      <c r="BS6374"/>
      <c r="BT6374"/>
      <c r="BU6374"/>
      <c r="BV6374"/>
      <c r="BW6374"/>
      <c r="BX6374"/>
      <c r="BY6374"/>
      <c r="BZ6374"/>
      <c r="CA6374"/>
      <c r="CB6374"/>
      <c r="CC6374"/>
      <c r="CD6374"/>
      <c r="CE6374"/>
      <c r="CF6374"/>
      <c r="CG6374"/>
      <c r="CH6374"/>
      <c r="CI6374"/>
      <c r="CJ6374"/>
      <c r="CK6374"/>
      <c r="CL6374"/>
      <c r="CM6374"/>
      <c r="CN6374"/>
      <c r="CO6374"/>
      <c r="CP6374"/>
      <c r="CQ6374"/>
      <c r="CR6374"/>
      <c r="CS6374"/>
      <c r="CT6374"/>
      <c r="CU6374"/>
      <c r="CV6374"/>
    </row>
    <row r="6375" spans="10:100" x14ac:dyDescent="0.25">
      <c r="J6375"/>
      <c r="K6375"/>
      <c r="L6375"/>
      <c r="M6375"/>
      <c r="N6375"/>
      <c r="O6375"/>
      <c r="P6375"/>
      <c r="Q6375"/>
      <c r="R6375"/>
      <c r="S6375"/>
      <c r="T6375"/>
      <c r="U6375"/>
      <c r="V6375"/>
      <c r="W6375"/>
      <c r="X6375"/>
      <c r="Y6375"/>
      <c r="Z6375"/>
      <c r="AA6375"/>
      <c r="AB6375"/>
      <c r="AC6375"/>
      <c r="AD6375"/>
      <c r="AE6375"/>
      <c r="AF6375"/>
      <c r="AG6375"/>
      <c r="AH6375"/>
      <c r="AI6375"/>
      <c r="AJ6375"/>
      <c r="AK6375"/>
      <c r="AL6375"/>
      <c r="AM6375"/>
      <c r="AN6375"/>
      <c r="AO6375"/>
      <c r="AP6375"/>
      <c r="AQ6375"/>
      <c r="AR6375"/>
      <c r="AS6375"/>
      <c r="AT6375"/>
      <c r="AU6375"/>
      <c r="AV6375"/>
      <c r="AW6375"/>
      <c r="AX6375"/>
      <c r="AY6375"/>
      <c r="AZ6375"/>
      <c r="BA6375"/>
      <c r="BB6375"/>
      <c r="BC6375"/>
      <c r="BD6375"/>
      <c r="BE6375"/>
      <c r="BF6375"/>
      <c r="BG6375"/>
      <c r="BH6375"/>
      <c r="BI6375"/>
      <c r="BJ6375"/>
      <c r="BK6375"/>
      <c r="BL6375"/>
      <c r="BM6375"/>
      <c r="BN6375"/>
      <c r="BO6375"/>
      <c r="BP6375"/>
      <c r="BQ6375"/>
      <c r="BR6375"/>
      <c r="BS6375"/>
      <c r="BT6375"/>
      <c r="BU6375"/>
      <c r="BV6375"/>
      <c r="BW6375"/>
      <c r="BX6375"/>
      <c r="BY6375"/>
      <c r="BZ6375"/>
      <c r="CA6375"/>
      <c r="CB6375"/>
      <c r="CC6375"/>
      <c r="CD6375"/>
      <c r="CE6375"/>
      <c r="CF6375"/>
      <c r="CG6375"/>
      <c r="CH6375"/>
      <c r="CI6375"/>
      <c r="CJ6375"/>
      <c r="CK6375"/>
      <c r="CL6375"/>
      <c r="CM6375"/>
      <c r="CN6375"/>
      <c r="CO6375"/>
      <c r="CP6375"/>
      <c r="CQ6375"/>
      <c r="CR6375"/>
      <c r="CS6375"/>
      <c r="CT6375"/>
      <c r="CU6375"/>
      <c r="CV6375"/>
    </row>
    <row r="6376" spans="10:100" x14ac:dyDescent="0.25">
      <c r="J6376"/>
      <c r="K6376"/>
      <c r="L6376"/>
      <c r="M6376"/>
      <c r="N6376"/>
      <c r="O6376"/>
      <c r="P6376"/>
      <c r="Q6376"/>
      <c r="R6376"/>
      <c r="S6376"/>
      <c r="T6376"/>
      <c r="U6376"/>
      <c r="V6376"/>
      <c r="W6376"/>
      <c r="X6376"/>
      <c r="Y6376"/>
      <c r="Z6376"/>
      <c r="AA6376"/>
      <c r="AB6376"/>
      <c r="AC6376"/>
      <c r="AD6376"/>
      <c r="AE6376"/>
      <c r="AF6376"/>
      <c r="AG6376"/>
      <c r="AH6376"/>
      <c r="AI6376"/>
      <c r="AJ6376"/>
      <c r="AK6376"/>
      <c r="AL6376"/>
      <c r="AM6376"/>
      <c r="AN6376"/>
      <c r="AO6376"/>
      <c r="AP6376"/>
      <c r="AQ6376"/>
      <c r="AR6376"/>
      <c r="AS6376"/>
      <c r="AT6376"/>
      <c r="AU6376"/>
      <c r="AV6376"/>
      <c r="AW6376"/>
      <c r="AX6376"/>
      <c r="AY6376"/>
      <c r="AZ6376"/>
      <c r="BA6376"/>
      <c r="BB6376"/>
      <c r="BC6376"/>
      <c r="BD6376"/>
      <c r="BE6376"/>
      <c r="BF6376"/>
      <c r="BG6376"/>
      <c r="BH6376"/>
      <c r="BI6376"/>
      <c r="BJ6376"/>
      <c r="BK6376"/>
      <c r="BL6376"/>
      <c r="BM6376"/>
      <c r="BN6376"/>
      <c r="BO6376"/>
      <c r="BP6376"/>
      <c r="BQ6376"/>
      <c r="BR6376"/>
      <c r="BS6376"/>
      <c r="BT6376"/>
      <c r="BU6376"/>
      <c r="BV6376"/>
      <c r="BW6376"/>
      <c r="BX6376"/>
      <c r="BY6376"/>
      <c r="BZ6376"/>
      <c r="CA6376"/>
      <c r="CB6376"/>
      <c r="CC6376"/>
      <c r="CD6376"/>
      <c r="CE6376"/>
      <c r="CF6376"/>
      <c r="CG6376"/>
      <c r="CH6376"/>
      <c r="CI6376"/>
      <c r="CJ6376"/>
      <c r="CK6376"/>
      <c r="CL6376"/>
      <c r="CM6376"/>
      <c r="CN6376"/>
      <c r="CO6376"/>
      <c r="CP6376"/>
      <c r="CQ6376"/>
      <c r="CR6376"/>
      <c r="CS6376"/>
      <c r="CT6376"/>
      <c r="CU6376"/>
      <c r="CV6376"/>
    </row>
    <row r="6377" spans="10:100" x14ac:dyDescent="0.25">
      <c r="J6377"/>
      <c r="K6377"/>
      <c r="L6377"/>
      <c r="M6377"/>
      <c r="N6377"/>
      <c r="O6377"/>
      <c r="P6377"/>
      <c r="Q6377"/>
      <c r="R6377"/>
      <c r="S6377"/>
      <c r="T6377"/>
      <c r="U6377"/>
      <c r="V6377"/>
      <c r="W6377"/>
      <c r="X6377"/>
      <c r="Y6377"/>
      <c r="Z6377"/>
      <c r="AA6377"/>
      <c r="AB6377"/>
      <c r="AC6377"/>
      <c r="AD6377"/>
      <c r="AE6377"/>
      <c r="AF6377"/>
      <c r="AG6377"/>
      <c r="AH6377"/>
      <c r="AI6377"/>
      <c r="AJ6377"/>
      <c r="AK6377"/>
      <c r="AL6377"/>
      <c r="AM6377"/>
      <c r="AN6377"/>
      <c r="AO6377"/>
      <c r="AP6377"/>
      <c r="AQ6377"/>
      <c r="AR6377"/>
      <c r="AS6377"/>
      <c r="AT6377"/>
      <c r="AU6377"/>
      <c r="AV6377"/>
      <c r="AW6377"/>
      <c r="AX6377"/>
      <c r="AY6377"/>
      <c r="AZ6377"/>
      <c r="BA6377"/>
      <c r="BB6377"/>
      <c r="BC6377"/>
      <c r="BD6377"/>
      <c r="BE6377"/>
      <c r="BF6377"/>
      <c r="BG6377"/>
      <c r="BH6377"/>
      <c r="BI6377"/>
      <c r="BJ6377"/>
      <c r="BK6377"/>
      <c r="BL6377"/>
      <c r="BM6377"/>
      <c r="BN6377"/>
      <c r="BO6377"/>
      <c r="BP6377"/>
      <c r="BQ6377"/>
      <c r="BR6377"/>
      <c r="BS6377"/>
      <c r="BT6377"/>
      <c r="BU6377"/>
      <c r="BV6377"/>
      <c r="BW6377"/>
      <c r="BX6377"/>
      <c r="BY6377"/>
      <c r="BZ6377"/>
      <c r="CA6377"/>
      <c r="CB6377"/>
      <c r="CC6377"/>
      <c r="CD6377"/>
      <c r="CE6377"/>
      <c r="CF6377"/>
      <c r="CG6377"/>
      <c r="CH6377"/>
      <c r="CI6377"/>
      <c r="CJ6377"/>
      <c r="CK6377"/>
      <c r="CL6377"/>
      <c r="CM6377"/>
      <c r="CN6377"/>
      <c r="CO6377"/>
      <c r="CP6377"/>
      <c r="CQ6377"/>
      <c r="CR6377"/>
      <c r="CS6377"/>
      <c r="CT6377"/>
      <c r="CU6377"/>
      <c r="CV6377"/>
    </row>
    <row r="6378" spans="10:100" x14ac:dyDescent="0.25">
      <c r="J6378"/>
      <c r="K6378"/>
      <c r="L6378"/>
      <c r="M6378"/>
      <c r="N6378"/>
      <c r="O6378"/>
      <c r="P6378"/>
      <c r="Q6378"/>
      <c r="R6378"/>
      <c r="S6378"/>
      <c r="T6378"/>
      <c r="U6378"/>
      <c r="V6378"/>
      <c r="W6378"/>
      <c r="X6378"/>
      <c r="Y6378"/>
      <c r="Z6378"/>
      <c r="AA6378"/>
      <c r="AB6378"/>
      <c r="AC6378"/>
      <c r="AD6378"/>
      <c r="AE6378"/>
      <c r="AF6378"/>
      <c r="AG6378"/>
      <c r="AH6378"/>
      <c r="AI6378"/>
      <c r="AJ6378"/>
      <c r="AK6378"/>
      <c r="AL6378"/>
      <c r="AM6378"/>
      <c r="AN6378"/>
      <c r="AO6378"/>
      <c r="AP6378"/>
      <c r="AQ6378"/>
      <c r="AR6378"/>
      <c r="AS6378"/>
      <c r="AT6378"/>
      <c r="AU6378"/>
      <c r="AV6378"/>
      <c r="AW6378"/>
      <c r="AX6378"/>
      <c r="AY6378"/>
      <c r="AZ6378"/>
      <c r="BA6378"/>
      <c r="BB6378"/>
      <c r="BC6378"/>
      <c r="BD6378"/>
      <c r="BE6378"/>
      <c r="BF6378"/>
      <c r="BG6378"/>
      <c r="BH6378"/>
      <c r="BI6378"/>
      <c r="BJ6378"/>
      <c r="BK6378"/>
      <c r="BL6378"/>
      <c r="BM6378"/>
      <c r="BN6378"/>
      <c r="BO6378"/>
      <c r="BP6378"/>
      <c r="BQ6378"/>
      <c r="BR6378"/>
      <c r="BS6378"/>
      <c r="BT6378"/>
      <c r="BU6378"/>
      <c r="BV6378"/>
      <c r="BW6378"/>
      <c r="BX6378"/>
      <c r="BY6378"/>
      <c r="BZ6378"/>
      <c r="CA6378"/>
      <c r="CB6378"/>
      <c r="CC6378"/>
      <c r="CD6378"/>
      <c r="CE6378"/>
      <c r="CF6378"/>
      <c r="CG6378"/>
      <c r="CH6378"/>
      <c r="CI6378"/>
      <c r="CJ6378"/>
      <c r="CK6378"/>
      <c r="CL6378"/>
      <c r="CM6378"/>
      <c r="CN6378"/>
      <c r="CO6378"/>
      <c r="CP6378"/>
      <c r="CQ6378"/>
      <c r="CR6378"/>
      <c r="CS6378"/>
      <c r="CT6378"/>
      <c r="CU6378"/>
      <c r="CV6378"/>
    </row>
    <row r="6379" spans="10:100" x14ac:dyDescent="0.25">
      <c r="J6379"/>
      <c r="K6379"/>
      <c r="L6379"/>
      <c r="M6379"/>
      <c r="N6379"/>
      <c r="O6379"/>
      <c r="P6379"/>
      <c r="Q6379"/>
      <c r="R6379"/>
      <c r="S6379"/>
      <c r="T6379"/>
      <c r="U6379"/>
      <c r="V6379"/>
      <c r="W6379"/>
      <c r="X6379"/>
      <c r="Y6379"/>
      <c r="Z6379"/>
      <c r="AA6379"/>
      <c r="AB6379"/>
      <c r="AC6379"/>
      <c r="AD6379"/>
      <c r="AE6379"/>
      <c r="AF6379"/>
      <c r="AG6379"/>
      <c r="AH6379"/>
      <c r="AI6379"/>
      <c r="AJ6379"/>
      <c r="AK6379"/>
      <c r="AL6379"/>
      <c r="AM6379"/>
      <c r="AN6379"/>
      <c r="AO6379"/>
      <c r="AP6379"/>
      <c r="AQ6379"/>
      <c r="AR6379"/>
      <c r="AS6379"/>
      <c r="AT6379"/>
      <c r="AU6379"/>
      <c r="AV6379"/>
      <c r="AW6379"/>
      <c r="AX6379"/>
      <c r="AY6379"/>
      <c r="AZ6379"/>
      <c r="BA6379"/>
      <c r="BB6379"/>
      <c r="BC6379"/>
      <c r="BD6379"/>
      <c r="BE6379"/>
      <c r="BF6379"/>
      <c r="BG6379"/>
      <c r="BH6379"/>
      <c r="BI6379"/>
      <c r="BJ6379"/>
      <c r="BK6379"/>
      <c r="BL6379"/>
      <c r="BM6379"/>
      <c r="BN6379"/>
      <c r="BO6379"/>
      <c r="BP6379"/>
      <c r="BQ6379"/>
      <c r="BR6379"/>
      <c r="BS6379"/>
      <c r="BT6379"/>
      <c r="BU6379"/>
      <c r="BV6379"/>
      <c r="BW6379"/>
      <c r="BX6379"/>
      <c r="BY6379"/>
      <c r="BZ6379"/>
      <c r="CA6379"/>
      <c r="CB6379"/>
      <c r="CC6379"/>
      <c r="CD6379"/>
      <c r="CE6379"/>
      <c r="CF6379"/>
      <c r="CG6379"/>
      <c r="CH6379"/>
      <c r="CI6379"/>
      <c r="CJ6379"/>
      <c r="CK6379"/>
      <c r="CL6379"/>
      <c r="CM6379"/>
      <c r="CN6379"/>
      <c r="CO6379"/>
      <c r="CP6379"/>
      <c r="CQ6379"/>
      <c r="CR6379"/>
      <c r="CS6379"/>
      <c r="CT6379"/>
      <c r="CU6379"/>
      <c r="CV6379"/>
    </row>
    <row r="6380" spans="10:100" x14ac:dyDescent="0.25">
      <c r="J6380"/>
      <c r="K6380"/>
      <c r="L6380"/>
      <c r="M6380"/>
      <c r="N6380"/>
      <c r="O6380"/>
      <c r="P6380"/>
      <c r="Q6380"/>
      <c r="R6380"/>
      <c r="S6380"/>
      <c r="T6380"/>
      <c r="U6380"/>
      <c r="V6380"/>
      <c r="W6380"/>
      <c r="X6380"/>
      <c r="Y6380"/>
      <c r="Z6380"/>
      <c r="AA6380"/>
      <c r="AB6380"/>
      <c r="AC6380"/>
      <c r="AD6380"/>
      <c r="AE6380"/>
      <c r="AF6380"/>
      <c r="AG6380"/>
      <c r="AH6380"/>
      <c r="AI6380"/>
      <c r="AJ6380"/>
      <c r="AK6380"/>
      <c r="AL6380"/>
      <c r="AM6380"/>
      <c r="AN6380"/>
      <c r="AO6380"/>
      <c r="AP6380"/>
      <c r="AQ6380"/>
      <c r="AR6380"/>
      <c r="AS6380"/>
      <c r="AT6380"/>
      <c r="AU6380"/>
      <c r="AV6380"/>
      <c r="AW6380"/>
      <c r="AX6380"/>
      <c r="AY6380"/>
      <c r="AZ6380"/>
      <c r="BA6380"/>
      <c r="BB6380"/>
      <c r="BC6380"/>
      <c r="BD6380"/>
      <c r="BE6380"/>
      <c r="BF6380"/>
      <c r="BG6380"/>
      <c r="BH6380"/>
      <c r="BI6380"/>
      <c r="BJ6380"/>
      <c r="BK6380"/>
      <c r="BL6380"/>
      <c r="BM6380"/>
      <c r="BN6380"/>
      <c r="BO6380"/>
      <c r="BP6380"/>
      <c r="BQ6380"/>
      <c r="BR6380"/>
      <c r="BS6380"/>
      <c r="BT6380"/>
      <c r="BU6380"/>
      <c r="BV6380"/>
      <c r="BW6380"/>
      <c r="BX6380"/>
      <c r="BY6380"/>
      <c r="BZ6380"/>
      <c r="CA6380"/>
      <c r="CB6380"/>
      <c r="CC6380"/>
      <c r="CD6380"/>
      <c r="CE6380"/>
      <c r="CF6380"/>
      <c r="CG6380"/>
      <c r="CH6380"/>
      <c r="CI6380"/>
      <c r="CJ6380"/>
      <c r="CK6380"/>
      <c r="CL6380"/>
      <c r="CM6380"/>
      <c r="CN6380"/>
      <c r="CO6380"/>
      <c r="CP6380"/>
      <c r="CQ6380"/>
      <c r="CR6380"/>
      <c r="CS6380"/>
      <c r="CT6380"/>
      <c r="CU6380"/>
      <c r="CV6380"/>
    </row>
    <row r="6381" spans="10:100" x14ac:dyDescent="0.25">
      <c r="J6381"/>
      <c r="K6381"/>
      <c r="L6381"/>
      <c r="M6381"/>
      <c r="N6381"/>
      <c r="O6381"/>
      <c r="P6381"/>
      <c r="Q6381"/>
      <c r="R6381"/>
      <c r="S6381"/>
      <c r="T6381"/>
      <c r="U6381"/>
      <c r="V6381"/>
      <c r="W6381"/>
      <c r="X6381"/>
      <c r="Y6381"/>
      <c r="Z6381"/>
      <c r="AA6381"/>
      <c r="AB6381"/>
      <c r="AC6381"/>
      <c r="AD6381"/>
      <c r="AE6381"/>
      <c r="AF6381"/>
      <c r="AG6381"/>
      <c r="AH6381"/>
      <c r="AI6381"/>
      <c r="AJ6381"/>
      <c r="AK6381"/>
      <c r="AL6381"/>
      <c r="AM6381"/>
      <c r="AN6381"/>
      <c r="AO6381"/>
      <c r="AP6381"/>
      <c r="AQ6381"/>
      <c r="AR6381"/>
      <c r="AS6381"/>
      <c r="AT6381"/>
      <c r="AU6381"/>
      <c r="AV6381"/>
      <c r="AW6381"/>
      <c r="AX6381"/>
      <c r="AY6381"/>
      <c r="AZ6381"/>
      <c r="BA6381"/>
      <c r="BB6381"/>
      <c r="BC6381"/>
      <c r="BD6381"/>
      <c r="BE6381"/>
      <c r="BF6381"/>
      <c r="BG6381"/>
      <c r="BH6381"/>
      <c r="BI6381"/>
      <c r="BJ6381"/>
      <c r="BK6381"/>
      <c r="BL6381"/>
      <c r="BM6381"/>
      <c r="BN6381"/>
      <c r="BO6381"/>
      <c r="BP6381"/>
      <c r="BQ6381"/>
      <c r="BR6381"/>
      <c r="BS6381"/>
      <c r="BT6381"/>
      <c r="BU6381"/>
      <c r="BV6381"/>
      <c r="BW6381"/>
      <c r="BX6381"/>
      <c r="BY6381"/>
      <c r="BZ6381"/>
      <c r="CA6381"/>
      <c r="CB6381"/>
      <c r="CC6381"/>
      <c r="CD6381"/>
      <c r="CE6381"/>
      <c r="CF6381"/>
      <c r="CG6381"/>
      <c r="CH6381"/>
      <c r="CI6381"/>
      <c r="CJ6381"/>
      <c r="CK6381"/>
      <c r="CL6381"/>
      <c r="CM6381"/>
      <c r="CN6381"/>
      <c r="CO6381"/>
      <c r="CP6381"/>
      <c r="CQ6381"/>
      <c r="CR6381"/>
      <c r="CS6381"/>
      <c r="CT6381"/>
      <c r="CU6381"/>
      <c r="CV6381"/>
    </row>
    <row r="6382" spans="10:100" x14ac:dyDescent="0.25">
      <c r="J6382"/>
      <c r="K6382"/>
      <c r="L6382"/>
      <c r="M6382"/>
      <c r="N6382"/>
      <c r="O6382"/>
      <c r="P6382"/>
      <c r="Q6382"/>
      <c r="R6382"/>
      <c r="S6382"/>
      <c r="T6382"/>
      <c r="U6382"/>
      <c r="V6382"/>
      <c r="W6382"/>
      <c r="X6382"/>
      <c r="Y6382"/>
      <c r="Z6382"/>
      <c r="AA6382"/>
      <c r="AB6382"/>
      <c r="AC6382"/>
      <c r="AD6382"/>
      <c r="AE6382"/>
      <c r="AF6382"/>
      <c r="AG6382"/>
      <c r="AH6382"/>
      <c r="AI6382"/>
      <c r="AJ6382"/>
      <c r="AK6382"/>
      <c r="AL6382"/>
      <c r="AM6382"/>
      <c r="AN6382"/>
      <c r="AO6382"/>
      <c r="AP6382"/>
      <c r="AQ6382"/>
      <c r="AR6382"/>
      <c r="AS6382"/>
      <c r="AT6382"/>
      <c r="AU6382"/>
      <c r="AV6382"/>
      <c r="AW6382"/>
      <c r="AX6382"/>
      <c r="AY6382"/>
      <c r="AZ6382"/>
      <c r="BA6382"/>
      <c r="BB6382"/>
      <c r="BC6382"/>
      <c r="BD6382"/>
      <c r="BE6382"/>
      <c r="BF6382"/>
      <c r="BG6382"/>
      <c r="BH6382"/>
      <c r="BI6382"/>
      <c r="BJ6382"/>
      <c r="BK6382"/>
      <c r="BL6382"/>
      <c r="BM6382"/>
      <c r="BN6382"/>
      <c r="BO6382"/>
      <c r="BP6382"/>
      <c r="BQ6382"/>
      <c r="BR6382"/>
      <c r="BS6382"/>
      <c r="BT6382"/>
      <c r="BU6382"/>
      <c r="BV6382"/>
      <c r="BW6382"/>
      <c r="BX6382"/>
      <c r="BY6382"/>
      <c r="BZ6382"/>
      <c r="CA6382"/>
      <c r="CB6382"/>
      <c r="CC6382"/>
      <c r="CD6382"/>
      <c r="CE6382"/>
      <c r="CF6382"/>
      <c r="CG6382"/>
      <c r="CH6382"/>
      <c r="CI6382"/>
      <c r="CJ6382"/>
      <c r="CK6382"/>
      <c r="CL6382"/>
      <c r="CM6382"/>
      <c r="CN6382"/>
      <c r="CO6382"/>
      <c r="CP6382"/>
      <c r="CQ6382"/>
      <c r="CR6382"/>
      <c r="CS6382"/>
      <c r="CT6382"/>
      <c r="CU6382"/>
      <c r="CV6382"/>
    </row>
    <row r="6383" spans="10:100" x14ac:dyDescent="0.25">
      <c r="J6383"/>
      <c r="K6383"/>
      <c r="L6383"/>
      <c r="M6383"/>
      <c r="N6383"/>
      <c r="O6383"/>
      <c r="P6383"/>
      <c r="Q6383"/>
      <c r="R6383"/>
      <c r="S6383"/>
      <c r="T6383"/>
      <c r="U6383"/>
      <c r="V6383"/>
      <c r="W6383"/>
      <c r="X6383"/>
      <c r="Y6383"/>
      <c r="Z6383"/>
      <c r="AA6383"/>
      <c r="AB6383"/>
      <c r="AC6383"/>
      <c r="AD6383"/>
      <c r="AE6383"/>
      <c r="AF6383"/>
      <c r="AG6383"/>
      <c r="AH6383"/>
      <c r="AI6383"/>
      <c r="AJ6383"/>
      <c r="AK6383"/>
      <c r="AL6383"/>
      <c r="AM6383"/>
      <c r="AN6383"/>
      <c r="AO6383"/>
      <c r="AP6383"/>
      <c r="AQ6383"/>
      <c r="AR6383"/>
      <c r="AS6383"/>
      <c r="AT6383"/>
      <c r="AU6383"/>
      <c r="AV6383"/>
      <c r="AW6383"/>
      <c r="AX6383"/>
      <c r="AY6383"/>
      <c r="AZ6383"/>
      <c r="BA6383"/>
      <c r="BB6383"/>
      <c r="BC6383"/>
      <c r="BD6383"/>
      <c r="BE6383"/>
      <c r="BF6383"/>
      <c r="BG6383"/>
      <c r="BH6383"/>
      <c r="BI6383"/>
      <c r="BJ6383"/>
      <c r="BK6383"/>
      <c r="BL6383"/>
      <c r="BM6383"/>
      <c r="BN6383"/>
      <c r="BO6383"/>
      <c r="BP6383"/>
      <c r="BQ6383"/>
      <c r="BR6383"/>
      <c r="BS6383"/>
      <c r="BT6383"/>
      <c r="BU6383"/>
      <c r="BV6383"/>
      <c r="BW6383"/>
      <c r="BX6383"/>
      <c r="BY6383"/>
      <c r="BZ6383"/>
      <c r="CA6383"/>
      <c r="CB6383"/>
      <c r="CC6383"/>
      <c r="CD6383"/>
      <c r="CE6383"/>
      <c r="CF6383"/>
      <c r="CG6383"/>
      <c r="CH6383"/>
      <c r="CI6383"/>
      <c r="CJ6383"/>
      <c r="CK6383"/>
      <c r="CL6383"/>
      <c r="CM6383"/>
      <c r="CN6383"/>
      <c r="CO6383"/>
      <c r="CP6383"/>
      <c r="CQ6383"/>
      <c r="CR6383"/>
      <c r="CS6383"/>
      <c r="CT6383"/>
      <c r="CU6383"/>
      <c r="CV6383"/>
    </row>
    <row r="6384" spans="10:100" x14ac:dyDescent="0.25">
      <c r="J6384"/>
      <c r="K6384"/>
      <c r="L6384"/>
      <c r="M6384"/>
      <c r="N6384"/>
      <c r="O6384"/>
      <c r="P6384"/>
      <c r="Q6384"/>
      <c r="R6384"/>
      <c r="S6384"/>
      <c r="T6384"/>
      <c r="U6384"/>
      <c r="V6384"/>
      <c r="W6384"/>
      <c r="X6384"/>
      <c r="Y6384"/>
      <c r="Z6384"/>
      <c r="AA6384"/>
      <c r="AB6384"/>
      <c r="AC6384"/>
      <c r="AD6384"/>
      <c r="AE6384"/>
      <c r="AF6384"/>
      <c r="AG6384"/>
      <c r="AH6384"/>
      <c r="AI6384"/>
      <c r="AJ6384"/>
      <c r="AK6384"/>
      <c r="AL6384"/>
      <c r="AM6384"/>
      <c r="AN6384"/>
      <c r="AO6384"/>
      <c r="AP6384"/>
      <c r="AQ6384"/>
      <c r="AR6384"/>
      <c r="AS6384"/>
      <c r="AT6384"/>
      <c r="AU6384"/>
      <c r="AV6384"/>
      <c r="AW6384"/>
      <c r="AX6384"/>
      <c r="AY6384"/>
      <c r="AZ6384"/>
      <c r="BA6384"/>
      <c r="BB6384"/>
      <c r="BC6384"/>
      <c r="BD6384"/>
      <c r="BE6384"/>
      <c r="BF6384"/>
      <c r="BG6384"/>
      <c r="BH6384"/>
      <c r="BI6384"/>
      <c r="BJ6384"/>
      <c r="BK6384"/>
      <c r="BL6384"/>
      <c r="BM6384"/>
      <c r="BN6384"/>
      <c r="BO6384"/>
      <c r="BP6384"/>
      <c r="BQ6384"/>
      <c r="BR6384"/>
      <c r="BS6384"/>
      <c r="BT6384"/>
      <c r="BU6384"/>
      <c r="BV6384"/>
      <c r="BW6384"/>
      <c r="BX6384"/>
      <c r="BY6384"/>
      <c r="BZ6384"/>
      <c r="CA6384"/>
      <c r="CB6384"/>
      <c r="CC6384"/>
      <c r="CD6384"/>
      <c r="CE6384"/>
      <c r="CF6384"/>
      <c r="CG6384"/>
      <c r="CH6384"/>
      <c r="CI6384"/>
      <c r="CJ6384"/>
      <c r="CK6384"/>
      <c r="CL6384"/>
      <c r="CM6384"/>
      <c r="CN6384"/>
      <c r="CO6384"/>
      <c r="CP6384"/>
      <c r="CQ6384"/>
      <c r="CR6384"/>
      <c r="CS6384"/>
      <c r="CT6384"/>
      <c r="CU6384"/>
      <c r="CV6384"/>
    </row>
    <row r="6385" spans="10:100" x14ac:dyDescent="0.25">
      <c r="J6385"/>
      <c r="K6385"/>
      <c r="L6385"/>
      <c r="M6385"/>
      <c r="N6385"/>
      <c r="O6385"/>
      <c r="P6385"/>
      <c r="Q6385"/>
      <c r="R6385"/>
      <c r="S6385"/>
      <c r="T6385"/>
      <c r="U6385"/>
      <c r="V6385"/>
      <c r="W6385"/>
      <c r="X6385"/>
      <c r="Y6385"/>
      <c r="Z6385"/>
      <c r="AA6385"/>
      <c r="AB6385"/>
      <c r="AC6385"/>
      <c r="AD6385"/>
      <c r="AE6385"/>
      <c r="AF6385"/>
      <c r="AG6385"/>
      <c r="AH6385"/>
      <c r="AI6385"/>
      <c r="AJ6385"/>
      <c r="AK6385"/>
      <c r="AL6385"/>
      <c r="AM6385"/>
      <c r="AN6385"/>
      <c r="AO6385"/>
      <c r="AP6385"/>
      <c r="AQ6385"/>
      <c r="AR6385"/>
      <c r="AS6385"/>
      <c r="AT6385"/>
      <c r="AU6385"/>
      <c r="AV6385"/>
      <c r="AW6385"/>
      <c r="AX6385"/>
      <c r="AY6385"/>
      <c r="AZ6385"/>
      <c r="BA6385"/>
      <c r="BB6385"/>
      <c r="BC6385"/>
      <c r="BD6385"/>
      <c r="BE6385"/>
      <c r="BF6385"/>
      <c r="BG6385"/>
      <c r="BH6385"/>
      <c r="BI6385"/>
      <c r="BJ6385"/>
      <c r="BK6385"/>
      <c r="BL6385"/>
      <c r="BM6385"/>
      <c r="BN6385"/>
      <c r="BO6385"/>
      <c r="BP6385"/>
      <c r="BQ6385"/>
      <c r="BR6385"/>
      <c r="BS6385"/>
      <c r="BT6385"/>
      <c r="BU6385"/>
      <c r="BV6385"/>
      <c r="BW6385"/>
      <c r="BX6385"/>
      <c r="BY6385"/>
      <c r="BZ6385"/>
      <c r="CA6385"/>
      <c r="CB6385"/>
      <c r="CC6385"/>
      <c r="CD6385"/>
      <c r="CE6385"/>
      <c r="CF6385"/>
      <c r="CG6385"/>
      <c r="CH6385"/>
      <c r="CI6385"/>
      <c r="CJ6385"/>
      <c r="CK6385"/>
      <c r="CL6385"/>
      <c r="CM6385"/>
      <c r="CN6385"/>
      <c r="CO6385"/>
      <c r="CP6385"/>
      <c r="CQ6385"/>
      <c r="CR6385"/>
      <c r="CS6385"/>
      <c r="CT6385"/>
      <c r="CU6385"/>
      <c r="CV6385"/>
    </row>
    <row r="6386" spans="10:100" x14ac:dyDescent="0.25">
      <c r="J6386"/>
      <c r="K6386"/>
      <c r="L6386"/>
      <c r="M6386"/>
      <c r="N6386"/>
      <c r="O6386"/>
      <c r="P6386"/>
      <c r="Q6386"/>
      <c r="R6386"/>
      <c r="S6386"/>
      <c r="T6386"/>
      <c r="U6386"/>
      <c r="V6386"/>
      <c r="W6386"/>
      <c r="X6386"/>
      <c r="Y6386"/>
      <c r="Z6386"/>
      <c r="AA6386"/>
      <c r="AB6386"/>
      <c r="AC6386"/>
      <c r="AD6386"/>
      <c r="AE6386"/>
      <c r="AF6386"/>
      <c r="AG6386"/>
      <c r="AH6386"/>
      <c r="AI6386"/>
      <c r="AJ6386"/>
      <c r="AK6386"/>
      <c r="AL6386"/>
      <c r="AM6386"/>
      <c r="AN6386"/>
      <c r="AO6386"/>
      <c r="AP6386"/>
      <c r="AQ6386"/>
      <c r="AR6386"/>
      <c r="AS6386"/>
      <c r="AT6386"/>
      <c r="AU6386"/>
      <c r="AV6386"/>
      <c r="AW6386"/>
      <c r="AX6386"/>
      <c r="AY6386"/>
      <c r="AZ6386"/>
      <c r="BA6386"/>
      <c r="BB6386"/>
      <c r="BC6386"/>
      <c r="BD6386"/>
      <c r="BE6386"/>
      <c r="BF6386"/>
      <c r="BG6386"/>
      <c r="BH6386"/>
      <c r="BI6386"/>
      <c r="BJ6386"/>
      <c r="BK6386"/>
      <c r="BL6386"/>
      <c r="BM6386"/>
      <c r="BN6386"/>
      <c r="BO6386"/>
      <c r="BP6386"/>
      <c r="BQ6386"/>
      <c r="BR6386"/>
      <c r="BS6386"/>
      <c r="BT6386"/>
      <c r="BU6386"/>
      <c r="BV6386"/>
      <c r="BW6386"/>
      <c r="BX6386"/>
      <c r="BY6386"/>
      <c r="BZ6386"/>
      <c r="CA6386"/>
      <c r="CB6386"/>
      <c r="CC6386"/>
      <c r="CD6386"/>
      <c r="CE6386"/>
      <c r="CF6386"/>
      <c r="CG6386"/>
      <c r="CH6386"/>
      <c r="CI6386"/>
      <c r="CJ6386"/>
      <c r="CK6386"/>
      <c r="CL6386"/>
      <c r="CM6386"/>
      <c r="CN6386"/>
      <c r="CO6386"/>
      <c r="CP6386"/>
      <c r="CQ6386"/>
      <c r="CR6386"/>
      <c r="CS6386"/>
      <c r="CT6386"/>
      <c r="CU6386"/>
      <c r="CV6386"/>
    </row>
    <row r="6387" spans="10:100" x14ac:dyDescent="0.25">
      <c r="J6387"/>
      <c r="K6387"/>
      <c r="L6387"/>
      <c r="M6387"/>
      <c r="N6387"/>
      <c r="O6387"/>
      <c r="P6387"/>
      <c r="Q6387"/>
      <c r="R6387"/>
      <c r="S6387"/>
      <c r="T6387"/>
      <c r="U6387"/>
      <c r="V6387"/>
      <c r="W6387"/>
      <c r="X6387"/>
      <c r="Y6387"/>
      <c r="Z6387"/>
      <c r="AA6387"/>
      <c r="AB6387"/>
      <c r="AC6387"/>
      <c r="AD6387"/>
      <c r="AE6387"/>
      <c r="AF6387"/>
      <c r="AG6387"/>
      <c r="AH6387"/>
      <c r="AI6387"/>
      <c r="AJ6387"/>
      <c r="AK6387"/>
      <c r="AL6387"/>
      <c r="AM6387"/>
      <c r="AN6387"/>
      <c r="AO6387"/>
      <c r="AP6387"/>
      <c r="AQ6387"/>
      <c r="AR6387"/>
      <c r="AS6387"/>
      <c r="AT6387"/>
      <c r="AU6387"/>
      <c r="AV6387"/>
      <c r="AW6387"/>
      <c r="AX6387"/>
      <c r="AY6387"/>
      <c r="AZ6387"/>
      <c r="BA6387"/>
      <c r="BB6387"/>
      <c r="BC6387"/>
      <c r="BD6387"/>
      <c r="BE6387"/>
      <c r="BF6387"/>
      <c r="BG6387"/>
      <c r="BH6387"/>
      <c r="BI6387"/>
      <c r="BJ6387"/>
      <c r="BK6387"/>
      <c r="BL6387"/>
      <c r="BM6387"/>
      <c r="BN6387"/>
      <c r="BO6387"/>
      <c r="BP6387"/>
      <c r="BQ6387"/>
      <c r="BR6387"/>
      <c r="BS6387"/>
      <c r="BT6387"/>
      <c r="BU6387"/>
      <c r="BV6387"/>
      <c r="BW6387"/>
      <c r="BX6387"/>
      <c r="BY6387"/>
      <c r="BZ6387"/>
      <c r="CA6387"/>
      <c r="CB6387"/>
      <c r="CC6387"/>
      <c r="CD6387"/>
      <c r="CE6387"/>
      <c r="CF6387"/>
      <c r="CG6387"/>
      <c r="CH6387"/>
      <c r="CI6387"/>
      <c r="CJ6387"/>
      <c r="CK6387"/>
      <c r="CL6387"/>
      <c r="CM6387"/>
      <c r="CN6387"/>
      <c r="CO6387"/>
      <c r="CP6387"/>
      <c r="CQ6387"/>
      <c r="CR6387"/>
      <c r="CS6387"/>
      <c r="CT6387"/>
      <c r="CU6387"/>
      <c r="CV6387"/>
    </row>
    <row r="6388" spans="10:100" x14ac:dyDescent="0.25">
      <c r="J6388"/>
      <c r="K6388"/>
      <c r="L6388"/>
      <c r="M6388"/>
      <c r="N6388"/>
      <c r="O6388"/>
      <c r="P6388"/>
      <c r="Q6388"/>
      <c r="R6388"/>
      <c r="S6388"/>
      <c r="T6388"/>
      <c r="U6388"/>
      <c r="V6388"/>
      <c r="W6388"/>
      <c r="X6388"/>
      <c r="Y6388"/>
      <c r="Z6388"/>
      <c r="AA6388"/>
      <c r="AB6388"/>
      <c r="AC6388"/>
      <c r="AD6388"/>
      <c r="AE6388"/>
      <c r="AF6388"/>
      <c r="AG6388"/>
      <c r="AH6388"/>
      <c r="AI6388"/>
      <c r="AJ6388"/>
      <c r="AK6388"/>
      <c r="AL6388"/>
      <c r="AM6388"/>
      <c r="AN6388"/>
      <c r="AO6388"/>
      <c r="AP6388"/>
      <c r="AQ6388"/>
      <c r="AR6388"/>
      <c r="AS6388"/>
      <c r="AT6388"/>
      <c r="AU6388"/>
      <c r="AV6388"/>
      <c r="AW6388"/>
      <c r="AX6388"/>
      <c r="AY6388"/>
      <c r="AZ6388"/>
      <c r="BA6388"/>
      <c r="BB6388"/>
      <c r="BC6388"/>
      <c r="BD6388"/>
      <c r="BE6388"/>
      <c r="BF6388"/>
      <c r="BG6388"/>
      <c r="BH6388"/>
      <c r="BI6388"/>
      <c r="BJ6388"/>
      <c r="BK6388"/>
      <c r="BL6388"/>
      <c r="BM6388"/>
      <c r="BN6388"/>
      <c r="BO6388"/>
      <c r="BP6388"/>
      <c r="BQ6388"/>
      <c r="BR6388"/>
      <c r="BS6388"/>
      <c r="BT6388"/>
      <c r="BU6388"/>
      <c r="BV6388"/>
      <c r="BW6388"/>
      <c r="BX6388"/>
      <c r="BY6388"/>
      <c r="BZ6388"/>
      <c r="CA6388"/>
      <c r="CB6388"/>
      <c r="CC6388"/>
      <c r="CD6388"/>
      <c r="CE6388"/>
      <c r="CF6388"/>
      <c r="CG6388"/>
      <c r="CH6388"/>
      <c r="CI6388"/>
      <c r="CJ6388"/>
      <c r="CK6388"/>
      <c r="CL6388"/>
      <c r="CM6388"/>
      <c r="CN6388"/>
      <c r="CO6388"/>
      <c r="CP6388"/>
      <c r="CQ6388"/>
      <c r="CR6388"/>
      <c r="CS6388"/>
      <c r="CT6388"/>
      <c r="CU6388"/>
      <c r="CV6388"/>
    </row>
    <row r="6389" spans="10:100" x14ac:dyDescent="0.25">
      <c r="J6389"/>
      <c r="K6389"/>
      <c r="L6389"/>
      <c r="M6389"/>
      <c r="N6389"/>
      <c r="O6389"/>
      <c r="P6389"/>
      <c r="Q6389"/>
      <c r="R6389"/>
      <c r="S6389"/>
      <c r="T6389"/>
      <c r="U6389"/>
      <c r="V6389"/>
      <c r="W6389"/>
      <c r="X6389"/>
      <c r="Y6389"/>
      <c r="Z6389"/>
      <c r="AA6389"/>
      <c r="AB6389"/>
      <c r="AC6389"/>
      <c r="AD6389"/>
      <c r="AE6389"/>
      <c r="AF6389"/>
      <c r="AG6389"/>
      <c r="AH6389"/>
      <c r="AI6389"/>
      <c r="AJ6389"/>
      <c r="AK6389"/>
      <c r="AL6389"/>
      <c r="AM6389"/>
      <c r="AN6389"/>
      <c r="AO6389"/>
      <c r="AP6389"/>
      <c r="AQ6389"/>
      <c r="AR6389"/>
      <c r="AS6389"/>
      <c r="AT6389"/>
      <c r="AU6389"/>
      <c r="AV6389"/>
      <c r="AW6389"/>
      <c r="AX6389"/>
      <c r="AY6389"/>
      <c r="AZ6389"/>
      <c r="BA6389"/>
      <c r="BB6389"/>
      <c r="BC6389"/>
      <c r="BD6389"/>
      <c r="BE6389"/>
      <c r="BF6389"/>
      <c r="BG6389"/>
      <c r="BH6389"/>
      <c r="BI6389"/>
      <c r="BJ6389"/>
      <c r="BK6389"/>
      <c r="BL6389"/>
      <c r="BM6389"/>
      <c r="BN6389"/>
      <c r="BO6389"/>
      <c r="BP6389"/>
      <c r="BQ6389"/>
      <c r="BR6389"/>
      <c r="BS6389"/>
      <c r="BT6389"/>
      <c r="BU6389"/>
      <c r="BV6389"/>
      <c r="BW6389"/>
      <c r="BX6389"/>
      <c r="BY6389"/>
      <c r="BZ6389"/>
      <c r="CA6389"/>
      <c r="CB6389"/>
      <c r="CC6389"/>
      <c r="CD6389"/>
      <c r="CE6389"/>
      <c r="CF6389"/>
      <c r="CG6389"/>
      <c r="CH6389"/>
      <c r="CI6389"/>
      <c r="CJ6389"/>
      <c r="CK6389"/>
      <c r="CL6389"/>
      <c r="CM6389"/>
      <c r="CN6389"/>
      <c r="CO6389"/>
      <c r="CP6389"/>
      <c r="CQ6389"/>
      <c r="CR6389"/>
      <c r="CS6389"/>
      <c r="CT6389"/>
      <c r="CU6389"/>
      <c r="CV6389"/>
    </row>
    <row r="6390" spans="10:100" x14ac:dyDescent="0.25">
      <c r="J6390"/>
      <c r="K6390"/>
      <c r="L6390"/>
      <c r="M6390"/>
      <c r="N6390"/>
      <c r="O6390"/>
      <c r="P6390"/>
      <c r="Q6390"/>
      <c r="R6390"/>
      <c r="S6390"/>
      <c r="T6390"/>
      <c r="U6390"/>
      <c r="V6390"/>
      <c r="W6390"/>
      <c r="X6390"/>
      <c r="Y6390"/>
      <c r="Z6390"/>
      <c r="AA6390"/>
      <c r="AB6390"/>
      <c r="AC6390"/>
      <c r="AD6390"/>
      <c r="AE6390"/>
      <c r="AF6390"/>
      <c r="AG6390"/>
      <c r="AH6390"/>
      <c r="AI6390"/>
      <c r="AJ6390"/>
      <c r="AK6390"/>
      <c r="AL6390"/>
      <c r="AM6390"/>
      <c r="AN6390"/>
      <c r="AO6390"/>
      <c r="AP6390"/>
      <c r="AQ6390"/>
      <c r="AR6390"/>
      <c r="AS6390"/>
      <c r="AT6390"/>
      <c r="AU6390"/>
      <c r="AV6390"/>
      <c r="AW6390"/>
      <c r="AX6390"/>
      <c r="AY6390"/>
      <c r="AZ6390"/>
      <c r="BA6390"/>
      <c r="BB6390"/>
      <c r="BC6390"/>
      <c r="BD6390"/>
      <c r="BE6390"/>
      <c r="BF6390"/>
      <c r="BG6390"/>
      <c r="BH6390"/>
      <c r="BI6390"/>
      <c r="BJ6390"/>
      <c r="BK6390"/>
      <c r="BL6390"/>
      <c r="BM6390"/>
      <c r="BN6390"/>
      <c r="BO6390"/>
      <c r="BP6390"/>
      <c r="BQ6390"/>
      <c r="BR6390"/>
      <c r="BS6390"/>
      <c r="BT6390"/>
      <c r="BU6390"/>
      <c r="BV6390"/>
      <c r="BW6390"/>
      <c r="BX6390"/>
      <c r="BY6390"/>
      <c r="BZ6390"/>
      <c r="CA6390"/>
      <c r="CB6390"/>
      <c r="CC6390"/>
      <c r="CD6390"/>
      <c r="CE6390"/>
      <c r="CF6390"/>
      <c r="CG6390"/>
      <c r="CH6390"/>
      <c r="CI6390"/>
      <c r="CJ6390"/>
      <c r="CK6390"/>
      <c r="CL6390"/>
      <c r="CM6390"/>
      <c r="CN6390"/>
      <c r="CO6390"/>
      <c r="CP6390"/>
      <c r="CQ6390"/>
      <c r="CR6390"/>
      <c r="CS6390"/>
      <c r="CT6390"/>
      <c r="CU6390"/>
      <c r="CV6390"/>
    </row>
    <row r="6391" spans="10:100" x14ac:dyDescent="0.25">
      <c r="J6391"/>
      <c r="K6391"/>
      <c r="L6391"/>
      <c r="M6391"/>
      <c r="N6391"/>
      <c r="O6391"/>
      <c r="P6391"/>
      <c r="Q6391"/>
      <c r="R6391"/>
      <c r="S6391"/>
      <c r="T6391"/>
      <c r="U6391"/>
      <c r="V6391"/>
      <c r="W6391"/>
      <c r="X6391"/>
      <c r="Y6391"/>
      <c r="Z6391"/>
      <c r="AA6391"/>
      <c r="AB6391"/>
      <c r="AC6391"/>
      <c r="AD6391"/>
      <c r="AE6391"/>
      <c r="AF6391"/>
      <c r="AG6391"/>
      <c r="AH6391"/>
      <c r="AI6391"/>
      <c r="AJ6391"/>
      <c r="AK6391"/>
      <c r="AL6391"/>
      <c r="AM6391"/>
      <c r="AN6391"/>
      <c r="AO6391"/>
      <c r="AP6391"/>
      <c r="AQ6391"/>
      <c r="AR6391"/>
      <c r="AS6391"/>
      <c r="AT6391"/>
      <c r="AU6391"/>
      <c r="AV6391"/>
      <c r="AW6391"/>
      <c r="AX6391"/>
      <c r="AY6391"/>
      <c r="AZ6391"/>
      <c r="BA6391"/>
      <c r="BB6391"/>
      <c r="BC6391"/>
      <c r="BD6391"/>
      <c r="BE6391"/>
      <c r="BF6391"/>
      <c r="BG6391"/>
      <c r="BH6391"/>
      <c r="BI6391"/>
      <c r="BJ6391"/>
      <c r="BK6391"/>
      <c r="BL6391"/>
      <c r="BM6391"/>
      <c r="BN6391"/>
      <c r="BO6391"/>
      <c r="BP6391"/>
      <c r="BQ6391"/>
      <c r="BR6391"/>
      <c r="BS6391"/>
      <c r="BT6391"/>
      <c r="BU6391"/>
      <c r="BV6391"/>
      <c r="BW6391"/>
      <c r="BX6391"/>
      <c r="BY6391"/>
      <c r="BZ6391"/>
      <c r="CA6391"/>
      <c r="CB6391"/>
      <c r="CC6391"/>
      <c r="CD6391"/>
      <c r="CE6391"/>
      <c r="CF6391"/>
      <c r="CG6391"/>
      <c r="CH6391"/>
      <c r="CI6391"/>
      <c r="CJ6391"/>
      <c r="CK6391"/>
      <c r="CL6391"/>
      <c r="CM6391"/>
      <c r="CN6391"/>
      <c r="CO6391"/>
      <c r="CP6391"/>
      <c r="CQ6391"/>
      <c r="CR6391"/>
      <c r="CS6391"/>
      <c r="CT6391"/>
      <c r="CU6391"/>
      <c r="CV6391"/>
    </row>
    <row r="6392" spans="10:100" x14ac:dyDescent="0.25">
      <c r="J6392"/>
      <c r="K6392"/>
      <c r="L6392"/>
      <c r="M6392"/>
      <c r="N6392"/>
      <c r="O6392"/>
      <c r="P6392"/>
      <c r="Q6392"/>
      <c r="R6392"/>
      <c r="S6392"/>
      <c r="T6392"/>
      <c r="U6392"/>
      <c r="V6392"/>
      <c r="W6392"/>
      <c r="X6392"/>
      <c r="Y6392"/>
      <c r="Z6392"/>
      <c r="AA6392"/>
      <c r="AB6392"/>
      <c r="AC6392"/>
      <c r="AD6392"/>
      <c r="AE6392"/>
      <c r="AF6392"/>
      <c r="AG6392"/>
      <c r="AH6392"/>
      <c r="AI6392"/>
      <c r="AJ6392"/>
      <c r="AK6392"/>
      <c r="AL6392"/>
      <c r="AM6392"/>
      <c r="AN6392"/>
      <c r="AO6392"/>
      <c r="AP6392"/>
      <c r="AQ6392"/>
      <c r="AR6392"/>
      <c r="AS6392"/>
      <c r="AT6392"/>
      <c r="AU6392"/>
      <c r="AV6392"/>
      <c r="AW6392"/>
      <c r="AX6392"/>
      <c r="AY6392"/>
      <c r="AZ6392"/>
      <c r="BA6392"/>
      <c r="BB6392"/>
      <c r="BC6392"/>
      <c r="BD6392"/>
      <c r="BE6392"/>
      <c r="BF6392"/>
      <c r="BG6392"/>
      <c r="BH6392"/>
      <c r="BI6392"/>
      <c r="BJ6392"/>
      <c r="BK6392"/>
      <c r="BL6392"/>
      <c r="BM6392"/>
      <c r="BN6392"/>
      <c r="BO6392"/>
      <c r="BP6392"/>
      <c r="BQ6392"/>
      <c r="BR6392"/>
      <c r="BS6392"/>
      <c r="BT6392"/>
      <c r="BU6392"/>
      <c r="BV6392"/>
      <c r="BW6392"/>
      <c r="BX6392"/>
      <c r="BY6392"/>
      <c r="BZ6392"/>
      <c r="CA6392"/>
      <c r="CB6392"/>
      <c r="CC6392"/>
      <c r="CD6392"/>
      <c r="CE6392"/>
      <c r="CF6392"/>
      <c r="CG6392"/>
      <c r="CH6392"/>
      <c r="CI6392"/>
      <c r="CJ6392"/>
      <c r="CK6392"/>
      <c r="CL6392"/>
      <c r="CM6392"/>
      <c r="CN6392"/>
      <c r="CO6392"/>
      <c r="CP6392"/>
      <c r="CQ6392"/>
      <c r="CR6392"/>
      <c r="CS6392"/>
      <c r="CT6392"/>
      <c r="CU6392"/>
      <c r="CV6392"/>
    </row>
    <row r="6393" spans="10:100" x14ac:dyDescent="0.25">
      <c r="J6393"/>
      <c r="K6393"/>
      <c r="L6393"/>
      <c r="M6393"/>
      <c r="N6393"/>
      <c r="O6393"/>
      <c r="P6393"/>
      <c r="Q6393"/>
      <c r="R6393"/>
      <c r="S6393"/>
      <c r="T6393"/>
      <c r="U6393"/>
      <c r="V6393"/>
      <c r="W6393"/>
      <c r="X6393"/>
      <c r="Y6393"/>
      <c r="Z6393"/>
      <c r="AA6393"/>
      <c r="AB6393"/>
      <c r="AC6393"/>
      <c r="AD6393"/>
      <c r="AE6393"/>
      <c r="AF6393"/>
      <c r="AG6393"/>
      <c r="AH6393"/>
      <c r="AI6393"/>
      <c r="AJ6393"/>
      <c r="AK6393"/>
      <c r="AL6393"/>
      <c r="AM6393"/>
      <c r="AN6393"/>
      <c r="AO6393"/>
      <c r="AP6393"/>
      <c r="AQ6393"/>
      <c r="AR6393"/>
      <c r="AS6393"/>
      <c r="AT6393"/>
      <c r="AU6393"/>
      <c r="AV6393"/>
      <c r="AW6393"/>
      <c r="AX6393"/>
      <c r="AY6393"/>
      <c r="AZ6393"/>
      <c r="BA6393"/>
      <c r="BB6393"/>
      <c r="BC6393"/>
      <c r="BD6393"/>
      <c r="BE6393"/>
      <c r="BF6393"/>
      <c r="BG6393"/>
      <c r="BH6393"/>
      <c r="BI6393"/>
      <c r="BJ6393"/>
      <c r="BK6393"/>
      <c r="BL6393"/>
      <c r="BM6393"/>
      <c r="BN6393"/>
      <c r="BO6393"/>
      <c r="BP6393"/>
      <c r="BQ6393"/>
      <c r="BR6393"/>
      <c r="BS6393"/>
      <c r="BT6393"/>
      <c r="BU6393"/>
      <c r="BV6393"/>
      <c r="BW6393"/>
      <c r="BX6393"/>
      <c r="BY6393"/>
      <c r="BZ6393"/>
      <c r="CA6393"/>
      <c r="CB6393"/>
      <c r="CC6393"/>
      <c r="CD6393"/>
      <c r="CE6393"/>
      <c r="CF6393"/>
      <c r="CG6393"/>
      <c r="CH6393"/>
      <c r="CI6393"/>
      <c r="CJ6393"/>
      <c r="CK6393"/>
      <c r="CL6393"/>
      <c r="CM6393"/>
      <c r="CN6393"/>
      <c r="CO6393"/>
      <c r="CP6393"/>
      <c r="CQ6393"/>
      <c r="CR6393"/>
      <c r="CS6393"/>
      <c r="CT6393"/>
      <c r="CU6393"/>
      <c r="CV6393"/>
    </row>
    <row r="6394" spans="10:100" x14ac:dyDescent="0.25">
      <c r="J6394"/>
      <c r="K6394"/>
      <c r="L6394"/>
      <c r="M6394"/>
      <c r="N6394"/>
      <c r="O6394"/>
      <c r="P6394"/>
      <c r="Q6394"/>
      <c r="R6394"/>
      <c r="S6394"/>
      <c r="T6394"/>
      <c r="U6394"/>
      <c r="V6394"/>
      <c r="W6394"/>
      <c r="X6394"/>
      <c r="Y6394"/>
      <c r="Z6394"/>
      <c r="AA6394"/>
      <c r="AB6394"/>
      <c r="AC6394"/>
      <c r="AD6394"/>
      <c r="AE6394"/>
      <c r="AF6394"/>
      <c r="AG6394"/>
      <c r="AH6394"/>
      <c r="AI6394"/>
      <c r="AJ6394"/>
      <c r="AK6394"/>
      <c r="AL6394"/>
      <c r="AM6394"/>
      <c r="AN6394"/>
      <c r="AO6394"/>
      <c r="AP6394"/>
      <c r="AQ6394"/>
      <c r="AR6394"/>
      <c r="AS6394"/>
      <c r="AT6394"/>
      <c r="AU6394"/>
      <c r="AV6394"/>
      <c r="AW6394"/>
      <c r="AX6394"/>
      <c r="AY6394"/>
      <c r="AZ6394"/>
      <c r="BA6394"/>
      <c r="BB6394"/>
      <c r="BC6394"/>
      <c r="BD6394"/>
      <c r="BE6394"/>
      <c r="BF6394"/>
      <c r="BG6394"/>
      <c r="BH6394"/>
      <c r="BI6394"/>
      <c r="BJ6394"/>
      <c r="BK6394"/>
      <c r="BL6394"/>
      <c r="BM6394"/>
      <c r="BN6394"/>
      <c r="BO6394"/>
      <c r="BP6394"/>
      <c r="BQ6394"/>
      <c r="BR6394"/>
      <c r="BS6394"/>
      <c r="BT6394"/>
      <c r="BU6394"/>
      <c r="BV6394"/>
      <c r="BW6394"/>
      <c r="BX6394"/>
      <c r="BY6394"/>
      <c r="BZ6394"/>
      <c r="CA6394"/>
      <c r="CB6394"/>
      <c r="CC6394"/>
      <c r="CD6394"/>
      <c r="CE6394"/>
      <c r="CF6394"/>
      <c r="CG6394"/>
      <c r="CH6394"/>
      <c r="CI6394"/>
      <c r="CJ6394"/>
      <c r="CK6394"/>
      <c r="CL6394"/>
      <c r="CM6394"/>
      <c r="CN6394"/>
      <c r="CO6394"/>
      <c r="CP6394"/>
      <c r="CQ6394"/>
      <c r="CR6394"/>
      <c r="CS6394"/>
      <c r="CT6394"/>
      <c r="CU6394"/>
      <c r="CV6394"/>
    </row>
    <row r="6395" spans="10:100" x14ac:dyDescent="0.25">
      <c r="J6395"/>
      <c r="K6395"/>
      <c r="L6395"/>
      <c r="M6395"/>
      <c r="N6395"/>
      <c r="O6395"/>
      <c r="P6395"/>
      <c r="Q6395"/>
      <c r="R6395"/>
      <c r="S6395"/>
      <c r="T6395"/>
      <c r="U6395"/>
      <c r="V6395"/>
      <c r="W6395"/>
      <c r="X6395"/>
      <c r="Y6395"/>
      <c r="Z6395"/>
      <c r="AA6395"/>
      <c r="AB6395"/>
      <c r="AC6395"/>
      <c r="AD6395"/>
      <c r="AE6395"/>
      <c r="AF6395"/>
      <c r="AG6395"/>
      <c r="AH6395"/>
      <c r="AI6395"/>
      <c r="AJ6395"/>
      <c r="AK6395"/>
      <c r="AL6395"/>
      <c r="AM6395"/>
      <c r="AN6395"/>
      <c r="AO6395"/>
      <c r="AP6395"/>
      <c r="AQ6395"/>
      <c r="AR6395"/>
      <c r="AS6395"/>
      <c r="AT6395"/>
      <c r="AU6395"/>
      <c r="AV6395"/>
      <c r="AW6395"/>
      <c r="AX6395"/>
      <c r="AY6395"/>
      <c r="AZ6395"/>
      <c r="BA6395"/>
      <c r="BB6395"/>
      <c r="BC6395"/>
      <c r="BD6395"/>
      <c r="BE6395"/>
      <c r="BF6395"/>
      <c r="BG6395"/>
      <c r="BH6395"/>
      <c r="BI6395"/>
      <c r="BJ6395"/>
      <c r="BK6395"/>
      <c r="BL6395"/>
      <c r="BM6395"/>
      <c r="BN6395"/>
      <c r="BO6395"/>
      <c r="BP6395"/>
      <c r="BQ6395"/>
      <c r="BR6395"/>
      <c r="BS6395"/>
      <c r="BT6395"/>
      <c r="BU6395"/>
      <c r="BV6395"/>
      <c r="BW6395"/>
      <c r="BX6395"/>
      <c r="BY6395"/>
      <c r="BZ6395"/>
      <c r="CA6395"/>
      <c r="CB6395"/>
      <c r="CC6395"/>
      <c r="CD6395"/>
      <c r="CE6395"/>
      <c r="CF6395"/>
      <c r="CG6395"/>
      <c r="CH6395"/>
      <c r="CI6395"/>
      <c r="CJ6395"/>
      <c r="CK6395"/>
      <c r="CL6395"/>
      <c r="CM6395"/>
      <c r="CN6395"/>
      <c r="CO6395"/>
      <c r="CP6395"/>
      <c r="CQ6395"/>
      <c r="CR6395"/>
      <c r="CS6395"/>
      <c r="CT6395"/>
      <c r="CU6395"/>
      <c r="CV6395"/>
    </row>
    <row r="6396" spans="10:100" x14ac:dyDescent="0.25">
      <c r="J6396"/>
      <c r="K6396"/>
      <c r="L6396"/>
      <c r="M6396"/>
      <c r="N6396"/>
      <c r="O6396"/>
      <c r="P6396"/>
      <c r="Q6396"/>
      <c r="R6396"/>
      <c r="S6396"/>
      <c r="T6396"/>
      <c r="U6396"/>
      <c r="V6396"/>
      <c r="W6396"/>
      <c r="X6396"/>
      <c r="Y6396"/>
      <c r="Z6396"/>
      <c r="AA6396"/>
      <c r="AB6396"/>
      <c r="AC6396"/>
      <c r="AD6396"/>
      <c r="AE6396"/>
      <c r="AF6396"/>
      <c r="AG6396"/>
      <c r="AH6396"/>
      <c r="AI6396"/>
      <c r="AJ6396"/>
      <c r="AK6396"/>
      <c r="AL6396"/>
      <c r="AM6396"/>
      <c r="AN6396"/>
      <c r="AO6396"/>
      <c r="AP6396"/>
      <c r="AQ6396"/>
      <c r="AR6396"/>
      <c r="AS6396"/>
      <c r="AT6396"/>
      <c r="AU6396"/>
      <c r="AV6396"/>
      <c r="AW6396"/>
      <c r="AX6396"/>
      <c r="AY6396"/>
      <c r="AZ6396"/>
      <c r="BA6396"/>
      <c r="BB6396"/>
      <c r="BC6396"/>
      <c r="BD6396"/>
      <c r="BE6396"/>
      <c r="BF6396"/>
      <c r="BG6396"/>
      <c r="BH6396"/>
      <c r="BI6396"/>
      <c r="BJ6396"/>
      <c r="BK6396"/>
      <c r="BL6396"/>
      <c r="BM6396"/>
      <c r="BN6396"/>
      <c r="BO6396"/>
      <c r="BP6396"/>
      <c r="BQ6396"/>
      <c r="BR6396"/>
      <c r="BS6396"/>
      <c r="BT6396"/>
      <c r="BU6396"/>
      <c r="BV6396"/>
      <c r="BW6396"/>
      <c r="BX6396"/>
      <c r="BY6396"/>
      <c r="BZ6396"/>
      <c r="CA6396"/>
      <c r="CB6396"/>
      <c r="CC6396"/>
      <c r="CD6396"/>
      <c r="CE6396"/>
      <c r="CF6396"/>
      <c r="CG6396"/>
      <c r="CH6396"/>
      <c r="CI6396"/>
      <c r="CJ6396"/>
      <c r="CK6396"/>
      <c r="CL6396"/>
      <c r="CM6396"/>
      <c r="CN6396"/>
      <c r="CO6396"/>
      <c r="CP6396"/>
      <c r="CQ6396"/>
      <c r="CR6396"/>
      <c r="CS6396"/>
      <c r="CT6396"/>
      <c r="CU6396"/>
      <c r="CV6396"/>
    </row>
    <row r="6397" spans="10:100" x14ac:dyDescent="0.25">
      <c r="J6397"/>
      <c r="K6397"/>
      <c r="L6397"/>
      <c r="M6397"/>
      <c r="N6397"/>
      <c r="O6397"/>
      <c r="P6397"/>
      <c r="Q6397"/>
      <c r="R6397"/>
      <c r="S6397"/>
      <c r="T6397"/>
      <c r="U6397"/>
      <c r="V6397"/>
      <c r="W6397"/>
      <c r="X6397"/>
      <c r="Y6397"/>
      <c r="Z6397"/>
      <c r="AA6397"/>
      <c r="AB6397"/>
      <c r="AC6397"/>
      <c r="AD6397"/>
      <c r="AE6397"/>
      <c r="AF6397"/>
      <c r="AG6397"/>
      <c r="AH6397"/>
      <c r="AI6397"/>
      <c r="AJ6397"/>
      <c r="AK6397"/>
      <c r="AL6397"/>
      <c r="AM6397"/>
      <c r="AN6397"/>
      <c r="AO6397"/>
      <c r="AP6397"/>
      <c r="AQ6397"/>
      <c r="AR6397"/>
      <c r="AS6397"/>
      <c r="AT6397"/>
      <c r="AU6397"/>
      <c r="AV6397"/>
      <c r="AW6397"/>
      <c r="AX6397"/>
      <c r="AY6397"/>
      <c r="AZ6397"/>
      <c r="BA6397"/>
      <c r="BB6397"/>
      <c r="BC6397"/>
      <c r="BD6397"/>
      <c r="BE6397"/>
      <c r="BF6397"/>
      <c r="BG6397"/>
      <c r="BH6397"/>
      <c r="BI6397"/>
      <c r="BJ6397"/>
      <c r="BK6397"/>
      <c r="BL6397"/>
      <c r="BM6397"/>
      <c r="BN6397"/>
      <c r="BO6397"/>
      <c r="BP6397"/>
      <c r="BQ6397"/>
      <c r="BR6397"/>
      <c r="BS6397"/>
      <c r="BT6397"/>
      <c r="BU6397"/>
      <c r="BV6397"/>
      <c r="BW6397"/>
      <c r="BX6397"/>
      <c r="BY6397"/>
      <c r="BZ6397"/>
      <c r="CA6397"/>
      <c r="CB6397"/>
      <c r="CC6397"/>
      <c r="CD6397"/>
      <c r="CE6397"/>
      <c r="CF6397"/>
      <c r="CG6397"/>
      <c r="CH6397"/>
      <c r="CI6397"/>
      <c r="CJ6397"/>
      <c r="CK6397"/>
      <c r="CL6397"/>
      <c r="CM6397"/>
      <c r="CN6397"/>
      <c r="CO6397"/>
      <c r="CP6397"/>
      <c r="CQ6397"/>
      <c r="CR6397"/>
      <c r="CS6397"/>
      <c r="CT6397"/>
      <c r="CU6397"/>
      <c r="CV6397"/>
    </row>
    <row r="6398" spans="10:100" x14ac:dyDescent="0.25">
      <c r="J6398"/>
      <c r="K6398"/>
      <c r="L6398"/>
      <c r="M6398"/>
      <c r="N6398"/>
      <c r="O6398"/>
      <c r="P6398"/>
      <c r="Q6398"/>
      <c r="R6398"/>
      <c r="S6398"/>
      <c r="T6398"/>
      <c r="U6398"/>
      <c r="V6398"/>
      <c r="W6398"/>
      <c r="X6398"/>
      <c r="Y6398"/>
      <c r="Z6398"/>
      <c r="AA6398"/>
      <c r="AB6398"/>
      <c r="AC6398"/>
      <c r="AD6398"/>
      <c r="AE6398"/>
      <c r="AF6398"/>
      <c r="AG6398"/>
      <c r="AH6398"/>
      <c r="AI6398"/>
      <c r="AJ6398"/>
      <c r="AK6398"/>
      <c r="AL6398"/>
      <c r="AM6398"/>
      <c r="AN6398"/>
      <c r="AO6398"/>
      <c r="AP6398"/>
      <c r="AQ6398"/>
      <c r="AR6398"/>
      <c r="AS6398"/>
      <c r="AT6398"/>
      <c r="AU6398"/>
      <c r="AV6398"/>
      <c r="AW6398"/>
      <c r="AX6398"/>
      <c r="AY6398"/>
      <c r="AZ6398"/>
      <c r="BA6398"/>
      <c r="BB6398"/>
      <c r="BC6398"/>
      <c r="BD6398"/>
      <c r="BE6398"/>
      <c r="BF6398"/>
      <c r="BG6398"/>
      <c r="BH6398"/>
      <c r="BI6398"/>
      <c r="BJ6398"/>
      <c r="BK6398"/>
      <c r="BL6398"/>
      <c r="BM6398"/>
      <c r="BN6398"/>
      <c r="BO6398"/>
      <c r="BP6398"/>
      <c r="BQ6398"/>
      <c r="BR6398"/>
      <c r="BS6398"/>
      <c r="BT6398"/>
      <c r="BU6398"/>
      <c r="BV6398"/>
      <c r="BW6398"/>
      <c r="BX6398"/>
      <c r="BY6398"/>
      <c r="BZ6398"/>
      <c r="CA6398"/>
      <c r="CB6398"/>
      <c r="CC6398"/>
      <c r="CD6398"/>
      <c r="CE6398"/>
      <c r="CF6398"/>
      <c r="CG6398"/>
      <c r="CH6398"/>
      <c r="CI6398"/>
      <c r="CJ6398"/>
      <c r="CK6398"/>
      <c r="CL6398"/>
      <c r="CM6398"/>
      <c r="CN6398"/>
      <c r="CO6398"/>
      <c r="CP6398"/>
      <c r="CQ6398"/>
      <c r="CR6398"/>
      <c r="CS6398"/>
      <c r="CT6398"/>
      <c r="CU6398"/>
      <c r="CV6398"/>
    </row>
    <row r="6399" spans="10:100" x14ac:dyDescent="0.25">
      <c r="J6399"/>
      <c r="K6399"/>
      <c r="L6399"/>
      <c r="M6399"/>
      <c r="N6399"/>
      <c r="O6399"/>
      <c r="P6399"/>
      <c r="Q6399"/>
      <c r="R6399"/>
      <c r="S6399"/>
      <c r="T6399"/>
      <c r="U6399"/>
      <c r="V6399"/>
      <c r="W6399"/>
      <c r="X6399"/>
      <c r="Y6399"/>
      <c r="Z6399"/>
      <c r="AA6399"/>
      <c r="AB6399"/>
      <c r="AC6399"/>
      <c r="AD6399"/>
      <c r="AE6399"/>
      <c r="AF6399"/>
      <c r="AG6399"/>
      <c r="AH6399"/>
      <c r="AI6399"/>
      <c r="AJ6399"/>
      <c r="AK6399"/>
      <c r="AL6399"/>
      <c r="AM6399"/>
      <c r="AN6399"/>
      <c r="AO6399"/>
      <c r="AP6399"/>
      <c r="AQ6399"/>
      <c r="AR6399"/>
      <c r="AS6399"/>
      <c r="AT6399"/>
      <c r="AU6399"/>
      <c r="AV6399"/>
      <c r="AW6399"/>
      <c r="AX6399"/>
      <c r="AY6399"/>
      <c r="AZ6399"/>
      <c r="BA6399"/>
      <c r="BB6399"/>
      <c r="BC6399"/>
      <c r="BD6399"/>
      <c r="BE6399"/>
      <c r="BF6399"/>
      <c r="BG6399"/>
      <c r="BH6399"/>
      <c r="BI6399"/>
      <c r="BJ6399"/>
      <c r="BK6399"/>
      <c r="BL6399"/>
      <c r="BM6399"/>
      <c r="BN6399"/>
      <c r="BO6399"/>
      <c r="BP6399"/>
      <c r="BQ6399"/>
      <c r="BR6399"/>
      <c r="BS6399"/>
      <c r="BT6399"/>
      <c r="BU6399"/>
      <c r="BV6399"/>
      <c r="BW6399"/>
      <c r="BX6399"/>
      <c r="BY6399"/>
      <c r="BZ6399"/>
      <c r="CA6399"/>
      <c r="CB6399"/>
      <c r="CC6399"/>
      <c r="CD6399"/>
      <c r="CE6399"/>
      <c r="CF6399"/>
      <c r="CG6399"/>
      <c r="CH6399"/>
      <c r="CI6399"/>
      <c r="CJ6399"/>
      <c r="CK6399"/>
      <c r="CL6399"/>
      <c r="CM6399"/>
      <c r="CN6399"/>
      <c r="CO6399"/>
      <c r="CP6399"/>
      <c r="CQ6399"/>
      <c r="CR6399"/>
      <c r="CS6399"/>
      <c r="CT6399"/>
      <c r="CU6399"/>
      <c r="CV6399"/>
    </row>
    <row r="6400" spans="10:100" x14ac:dyDescent="0.25">
      <c r="J6400"/>
      <c r="K6400"/>
      <c r="L6400"/>
      <c r="M6400"/>
      <c r="N6400"/>
      <c r="O6400"/>
      <c r="P6400"/>
      <c r="Q6400"/>
      <c r="R6400"/>
      <c r="S6400"/>
      <c r="T6400"/>
      <c r="U6400"/>
      <c r="V6400"/>
      <c r="W6400"/>
      <c r="X6400"/>
      <c r="Y6400"/>
      <c r="Z6400"/>
      <c r="AA6400"/>
      <c r="AB6400"/>
      <c r="AC6400"/>
      <c r="AD6400"/>
      <c r="AE6400"/>
      <c r="AF6400"/>
      <c r="AG6400"/>
      <c r="AH6400"/>
      <c r="AI6400"/>
      <c r="AJ6400"/>
      <c r="AK6400"/>
      <c r="AL6400"/>
      <c r="AM6400"/>
      <c r="AN6400"/>
      <c r="AO6400"/>
      <c r="AP6400"/>
      <c r="AQ6400"/>
      <c r="AR6400"/>
      <c r="AS6400"/>
      <c r="AT6400"/>
      <c r="AU6400"/>
      <c r="AV6400"/>
      <c r="AW6400"/>
      <c r="AX6400"/>
      <c r="AY6400"/>
      <c r="AZ6400"/>
      <c r="BA6400"/>
      <c r="BB6400"/>
      <c r="BC6400"/>
      <c r="BD6400"/>
      <c r="BE6400"/>
      <c r="BF6400"/>
      <c r="BG6400"/>
      <c r="BH6400"/>
      <c r="BI6400"/>
      <c r="BJ6400"/>
      <c r="BK6400"/>
      <c r="BL6400"/>
      <c r="BM6400"/>
      <c r="BN6400"/>
      <c r="BO6400"/>
      <c r="BP6400"/>
      <c r="BQ6400"/>
      <c r="BR6400"/>
      <c r="BS6400"/>
      <c r="BT6400"/>
      <c r="BU6400"/>
      <c r="BV6400"/>
      <c r="BW6400"/>
      <c r="BX6400"/>
      <c r="BY6400"/>
      <c r="BZ6400"/>
      <c r="CA6400"/>
      <c r="CB6400"/>
      <c r="CC6400"/>
      <c r="CD6400"/>
      <c r="CE6400"/>
      <c r="CF6400"/>
      <c r="CG6400"/>
      <c r="CH6400"/>
      <c r="CI6400"/>
      <c r="CJ6400"/>
      <c r="CK6400"/>
      <c r="CL6400"/>
      <c r="CM6400"/>
      <c r="CN6400"/>
      <c r="CO6400"/>
      <c r="CP6400"/>
      <c r="CQ6400"/>
      <c r="CR6400"/>
      <c r="CS6400"/>
      <c r="CT6400"/>
      <c r="CU6400"/>
      <c r="CV6400"/>
    </row>
    <row r="6401" spans="10:100" x14ac:dyDescent="0.25">
      <c r="J6401"/>
      <c r="K6401"/>
      <c r="L6401"/>
      <c r="M6401"/>
      <c r="N6401"/>
      <c r="O6401"/>
      <c r="P6401"/>
      <c r="Q6401"/>
      <c r="R6401"/>
      <c r="S6401"/>
      <c r="T6401"/>
      <c r="U6401"/>
      <c r="V6401"/>
      <c r="W6401"/>
      <c r="X6401"/>
      <c r="Y6401"/>
      <c r="Z6401"/>
      <c r="AA6401"/>
      <c r="AB6401"/>
      <c r="AC6401"/>
      <c r="AD6401"/>
      <c r="AE6401"/>
      <c r="AF6401"/>
      <c r="AG6401"/>
      <c r="AH6401"/>
      <c r="AI6401"/>
      <c r="AJ6401"/>
      <c r="AK6401"/>
      <c r="AL6401"/>
      <c r="AM6401"/>
      <c r="AN6401"/>
      <c r="AO6401"/>
      <c r="AP6401"/>
      <c r="AQ6401"/>
      <c r="AR6401"/>
      <c r="AS6401"/>
      <c r="AT6401"/>
      <c r="AU6401"/>
      <c r="AV6401"/>
      <c r="AW6401"/>
      <c r="AX6401"/>
      <c r="AY6401"/>
      <c r="AZ6401"/>
      <c r="BA6401"/>
      <c r="BB6401"/>
      <c r="BC6401"/>
      <c r="BD6401"/>
      <c r="BE6401"/>
      <c r="BF6401"/>
      <c r="BG6401"/>
      <c r="BH6401"/>
      <c r="BI6401"/>
      <c r="BJ6401"/>
      <c r="BK6401"/>
      <c r="BL6401"/>
      <c r="BM6401"/>
      <c r="BN6401"/>
      <c r="BO6401"/>
      <c r="BP6401"/>
      <c r="BQ6401"/>
      <c r="BR6401"/>
      <c r="BS6401"/>
      <c r="BT6401"/>
      <c r="BU6401"/>
      <c r="BV6401"/>
      <c r="BW6401"/>
      <c r="BX6401"/>
      <c r="BY6401"/>
      <c r="BZ6401"/>
      <c r="CA6401"/>
      <c r="CB6401"/>
      <c r="CC6401"/>
      <c r="CD6401"/>
      <c r="CE6401"/>
      <c r="CF6401"/>
      <c r="CG6401"/>
      <c r="CH6401"/>
      <c r="CI6401"/>
      <c r="CJ6401"/>
      <c r="CK6401"/>
      <c r="CL6401"/>
      <c r="CM6401"/>
      <c r="CN6401"/>
      <c r="CO6401"/>
      <c r="CP6401"/>
      <c r="CQ6401"/>
      <c r="CR6401"/>
      <c r="CS6401"/>
      <c r="CT6401"/>
      <c r="CU6401"/>
      <c r="CV6401"/>
    </row>
    <row r="6402" spans="10:100" x14ac:dyDescent="0.25">
      <c r="J6402"/>
      <c r="K6402"/>
      <c r="L6402"/>
      <c r="M6402"/>
      <c r="N6402"/>
      <c r="O6402"/>
      <c r="P6402"/>
      <c r="Q6402"/>
      <c r="R6402"/>
      <c r="S6402"/>
      <c r="T6402"/>
      <c r="U6402"/>
      <c r="V6402"/>
      <c r="W6402"/>
      <c r="X6402"/>
      <c r="Y6402"/>
      <c r="Z6402"/>
      <c r="AA6402"/>
      <c r="AB6402"/>
      <c r="AC6402"/>
      <c r="AD6402"/>
      <c r="AE6402"/>
      <c r="AF6402"/>
      <c r="AG6402"/>
      <c r="AH6402"/>
      <c r="AI6402"/>
      <c r="AJ6402"/>
      <c r="AK6402"/>
      <c r="AL6402"/>
      <c r="AM6402"/>
      <c r="AN6402"/>
      <c r="AO6402"/>
      <c r="AP6402"/>
      <c r="AQ6402"/>
      <c r="AR6402"/>
      <c r="AS6402"/>
      <c r="AT6402"/>
      <c r="AU6402"/>
      <c r="AV6402"/>
      <c r="AW6402"/>
      <c r="AX6402"/>
      <c r="AY6402"/>
      <c r="AZ6402"/>
      <c r="BA6402"/>
      <c r="BB6402"/>
      <c r="BC6402"/>
      <c r="BD6402"/>
      <c r="BE6402"/>
      <c r="BF6402"/>
      <c r="BG6402"/>
      <c r="BH6402"/>
      <c r="BI6402"/>
      <c r="BJ6402"/>
      <c r="BK6402"/>
      <c r="BL6402"/>
      <c r="BM6402"/>
      <c r="BN6402"/>
      <c r="BO6402"/>
      <c r="BP6402"/>
      <c r="BQ6402"/>
      <c r="BR6402"/>
      <c r="BS6402"/>
      <c r="BT6402"/>
      <c r="BU6402"/>
      <c r="BV6402"/>
      <c r="BW6402"/>
      <c r="BX6402"/>
      <c r="BY6402"/>
      <c r="BZ6402"/>
      <c r="CA6402"/>
      <c r="CB6402"/>
      <c r="CC6402"/>
      <c r="CD6402"/>
      <c r="CE6402"/>
      <c r="CF6402"/>
      <c r="CG6402"/>
      <c r="CH6402"/>
      <c r="CI6402"/>
      <c r="CJ6402"/>
      <c r="CK6402"/>
      <c r="CL6402"/>
      <c r="CM6402"/>
      <c r="CN6402"/>
      <c r="CO6402"/>
      <c r="CP6402"/>
      <c r="CQ6402"/>
      <c r="CR6402"/>
      <c r="CS6402"/>
      <c r="CT6402"/>
      <c r="CU6402"/>
      <c r="CV6402"/>
    </row>
    <row r="6403" spans="10:100" x14ac:dyDescent="0.25">
      <c r="J6403"/>
      <c r="K6403"/>
      <c r="L6403"/>
      <c r="M6403"/>
      <c r="N6403"/>
      <c r="O6403"/>
      <c r="P6403"/>
      <c r="Q6403"/>
      <c r="R6403"/>
      <c r="S6403"/>
      <c r="T6403"/>
      <c r="U6403"/>
      <c r="V6403"/>
      <c r="W6403"/>
      <c r="X6403"/>
      <c r="Y6403"/>
      <c r="Z6403"/>
      <c r="AA6403"/>
      <c r="AB6403"/>
      <c r="AC6403"/>
      <c r="AD6403"/>
      <c r="AE6403"/>
      <c r="AF6403"/>
      <c r="AG6403"/>
      <c r="AH6403"/>
      <c r="AI6403"/>
      <c r="AJ6403"/>
      <c r="AK6403"/>
      <c r="AL6403"/>
      <c r="AM6403"/>
      <c r="AN6403"/>
      <c r="AO6403"/>
      <c r="AP6403"/>
      <c r="AQ6403"/>
      <c r="AR6403"/>
      <c r="AS6403"/>
      <c r="AT6403"/>
      <c r="AU6403"/>
      <c r="AV6403"/>
      <c r="AW6403"/>
      <c r="AX6403"/>
      <c r="AY6403"/>
      <c r="AZ6403"/>
      <c r="BA6403"/>
      <c r="BB6403"/>
      <c r="BC6403"/>
      <c r="BD6403"/>
      <c r="BE6403"/>
      <c r="BF6403"/>
      <c r="BG6403"/>
      <c r="BH6403"/>
      <c r="BI6403"/>
      <c r="BJ6403"/>
      <c r="BK6403"/>
      <c r="BL6403"/>
      <c r="BM6403"/>
      <c r="BN6403"/>
      <c r="BO6403"/>
      <c r="BP6403"/>
      <c r="BQ6403"/>
      <c r="BR6403"/>
      <c r="BS6403"/>
      <c r="BT6403"/>
      <c r="BU6403"/>
      <c r="BV6403"/>
      <c r="BW6403"/>
      <c r="BX6403"/>
      <c r="BY6403"/>
      <c r="BZ6403"/>
      <c r="CA6403"/>
      <c r="CB6403"/>
      <c r="CC6403"/>
      <c r="CD6403"/>
      <c r="CE6403"/>
      <c r="CF6403"/>
      <c r="CG6403"/>
      <c r="CH6403"/>
      <c r="CI6403"/>
      <c r="CJ6403"/>
      <c r="CK6403"/>
      <c r="CL6403"/>
      <c r="CM6403"/>
      <c r="CN6403"/>
      <c r="CO6403"/>
      <c r="CP6403"/>
      <c r="CQ6403"/>
      <c r="CR6403"/>
      <c r="CS6403"/>
      <c r="CT6403"/>
      <c r="CU6403"/>
      <c r="CV6403"/>
    </row>
    <row r="6404" spans="10:100" x14ac:dyDescent="0.25">
      <c r="J6404"/>
      <c r="K6404"/>
      <c r="L6404"/>
      <c r="M6404"/>
      <c r="N6404"/>
      <c r="O6404"/>
      <c r="P6404"/>
      <c r="Q6404"/>
      <c r="R6404"/>
      <c r="S6404"/>
      <c r="T6404"/>
      <c r="U6404"/>
      <c r="V6404"/>
      <c r="W6404"/>
      <c r="X6404"/>
      <c r="Y6404"/>
      <c r="Z6404"/>
      <c r="AA6404"/>
      <c r="AB6404"/>
      <c r="AC6404"/>
      <c r="AD6404"/>
      <c r="AE6404"/>
      <c r="AF6404"/>
      <c r="AG6404"/>
      <c r="AH6404"/>
      <c r="AI6404"/>
      <c r="AJ6404"/>
      <c r="AK6404"/>
      <c r="AL6404"/>
      <c r="AM6404"/>
      <c r="AN6404"/>
      <c r="AO6404"/>
      <c r="AP6404"/>
      <c r="AQ6404"/>
      <c r="AR6404"/>
      <c r="AS6404"/>
      <c r="AT6404"/>
      <c r="AU6404"/>
      <c r="AV6404"/>
      <c r="AW6404"/>
      <c r="AX6404"/>
      <c r="AY6404"/>
      <c r="AZ6404"/>
      <c r="BA6404"/>
      <c r="BB6404"/>
      <c r="BC6404"/>
      <c r="BD6404"/>
      <c r="BE6404"/>
      <c r="BF6404"/>
      <c r="BG6404"/>
      <c r="BH6404"/>
      <c r="BI6404"/>
      <c r="BJ6404"/>
      <c r="BK6404"/>
      <c r="BL6404"/>
      <c r="BM6404"/>
      <c r="BN6404"/>
      <c r="BO6404"/>
      <c r="BP6404"/>
      <c r="BQ6404"/>
      <c r="BR6404"/>
      <c r="BS6404"/>
      <c r="BT6404"/>
      <c r="BU6404"/>
      <c r="BV6404"/>
      <c r="BW6404"/>
      <c r="BX6404"/>
      <c r="BY6404"/>
      <c r="BZ6404"/>
      <c r="CA6404"/>
      <c r="CB6404"/>
      <c r="CC6404"/>
      <c r="CD6404"/>
      <c r="CE6404"/>
      <c r="CF6404"/>
      <c r="CG6404"/>
      <c r="CH6404"/>
      <c r="CI6404"/>
      <c r="CJ6404"/>
      <c r="CK6404"/>
      <c r="CL6404"/>
      <c r="CM6404"/>
      <c r="CN6404"/>
      <c r="CO6404"/>
      <c r="CP6404"/>
      <c r="CQ6404"/>
      <c r="CR6404"/>
      <c r="CS6404"/>
      <c r="CT6404"/>
      <c r="CU6404"/>
      <c r="CV6404"/>
    </row>
    <row r="6405" spans="10:100" x14ac:dyDescent="0.25">
      <c r="J6405"/>
      <c r="K6405"/>
      <c r="L6405"/>
      <c r="M6405"/>
      <c r="N6405"/>
      <c r="O6405"/>
      <c r="P6405"/>
      <c r="Q6405"/>
      <c r="R6405"/>
      <c r="S6405"/>
      <c r="T6405"/>
      <c r="U6405"/>
      <c r="V6405"/>
      <c r="W6405"/>
      <c r="X6405"/>
      <c r="Y6405"/>
      <c r="Z6405"/>
      <c r="AA6405"/>
      <c r="AB6405"/>
      <c r="AC6405"/>
      <c r="AD6405"/>
      <c r="AE6405"/>
      <c r="AF6405"/>
      <c r="AG6405"/>
      <c r="AH6405"/>
      <c r="AI6405"/>
      <c r="AJ6405"/>
      <c r="AK6405"/>
      <c r="AL6405"/>
      <c r="AM6405"/>
      <c r="AN6405"/>
      <c r="AO6405"/>
      <c r="AP6405"/>
      <c r="AQ6405"/>
      <c r="AR6405"/>
      <c r="AS6405"/>
      <c r="AT6405"/>
      <c r="AU6405"/>
      <c r="AV6405"/>
      <c r="AW6405"/>
      <c r="AX6405"/>
      <c r="AY6405"/>
      <c r="AZ6405"/>
      <c r="BA6405"/>
      <c r="BB6405"/>
      <c r="BC6405"/>
      <c r="BD6405"/>
      <c r="BE6405"/>
      <c r="BF6405"/>
      <c r="BG6405"/>
      <c r="BH6405"/>
      <c r="BI6405"/>
      <c r="BJ6405"/>
      <c r="BK6405"/>
      <c r="BL6405"/>
      <c r="BM6405"/>
      <c r="BN6405"/>
      <c r="BO6405"/>
      <c r="BP6405"/>
      <c r="BQ6405"/>
      <c r="BR6405"/>
      <c r="BS6405"/>
      <c r="BT6405"/>
      <c r="BU6405"/>
      <c r="BV6405"/>
      <c r="BW6405"/>
      <c r="BX6405"/>
      <c r="BY6405"/>
      <c r="BZ6405"/>
      <c r="CA6405"/>
      <c r="CB6405"/>
      <c r="CC6405"/>
      <c r="CD6405"/>
      <c r="CE6405"/>
      <c r="CF6405"/>
      <c r="CG6405"/>
      <c r="CH6405"/>
      <c r="CI6405"/>
      <c r="CJ6405"/>
      <c r="CK6405"/>
      <c r="CL6405"/>
      <c r="CM6405"/>
      <c r="CN6405"/>
      <c r="CO6405"/>
      <c r="CP6405"/>
      <c r="CQ6405"/>
      <c r="CR6405"/>
      <c r="CS6405"/>
      <c r="CT6405"/>
      <c r="CU6405"/>
      <c r="CV6405"/>
    </row>
    <row r="6406" spans="10:100" x14ac:dyDescent="0.25">
      <c r="J6406"/>
      <c r="K6406"/>
      <c r="L6406"/>
      <c r="M6406"/>
      <c r="N6406"/>
      <c r="O6406"/>
      <c r="P6406"/>
      <c r="Q6406"/>
      <c r="R6406"/>
      <c r="S6406"/>
      <c r="T6406"/>
      <c r="U6406"/>
      <c r="V6406"/>
      <c r="W6406"/>
      <c r="X6406"/>
      <c r="Y6406"/>
      <c r="Z6406"/>
      <c r="AA6406"/>
      <c r="AB6406"/>
      <c r="AC6406"/>
      <c r="AD6406"/>
      <c r="AE6406"/>
      <c r="AF6406"/>
      <c r="AG6406"/>
      <c r="AH6406"/>
      <c r="AI6406"/>
      <c r="AJ6406"/>
      <c r="AK6406"/>
      <c r="AL6406"/>
      <c r="AM6406"/>
      <c r="AN6406"/>
      <c r="AO6406"/>
      <c r="AP6406"/>
      <c r="AQ6406"/>
      <c r="AR6406"/>
      <c r="AS6406"/>
      <c r="AT6406"/>
      <c r="AU6406"/>
      <c r="AV6406"/>
      <c r="AW6406"/>
      <c r="AX6406"/>
      <c r="AY6406"/>
      <c r="AZ6406"/>
      <c r="BA6406"/>
      <c r="BB6406"/>
      <c r="BC6406"/>
      <c r="BD6406"/>
      <c r="BE6406"/>
      <c r="BF6406"/>
      <c r="BG6406"/>
      <c r="BH6406"/>
      <c r="BI6406"/>
      <c r="BJ6406"/>
      <c r="BK6406"/>
      <c r="BL6406"/>
      <c r="BM6406"/>
      <c r="BN6406"/>
      <c r="BO6406"/>
      <c r="BP6406"/>
      <c r="BQ6406"/>
      <c r="BR6406"/>
      <c r="BS6406"/>
      <c r="BT6406"/>
      <c r="BU6406"/>
      <c r="BV6406"/>
      <c r="BW6406"/>
      <c r="BX6406"/>
      <c r="BY6406"/>
      <c r="BZ6406"/>
      <c r="CA6406"/>
      <c r="CB6406"/>
      <c r="CC6406"/>
      <c r="CD6406"/>
      <c r="CE6406"/>
      <c r="CF6406"/>
      <c r="CG6406"/>
      <c r="CH6406"/>
      <c r="CI6406"/>
      <c r="CJ6406"/>
      <c r="CK6406"/>
      <c r="CL6406"/>
      <c r="CM6406"/>
      <c r="CN6406"/>
      <c r="CO6406"/>
      <c r="CP6406"/>
      <c r="CQ6406"/>
      <c r="CR6406"/>
      <c r="CS6406"/>
      <c r="CT6406"/>
      <c r="CU6406"/>
      <c r="CV6406"/>
    </row>
    <row r="6407" spans="10:100" x14ac:dyDescent="0.25">
      <c r="J6407"/>
      <c r="K6407"/>
      <c r="L6407"/>
      <c r="M6407"/>
      <c r="N6407"/>
      <c r="O6407"/>
      <c r="P6407"/>
      <c r="Q6407"/>
      <c r="R6407"/>
      <c r="S6407"/>
      <c r="T6407"/>
      <c r="U6407"/>
      <c r="V6407"/>
      <c r="W6407"/>
      <c r="X6407"/>
      <c r="Y6407"/>
      <c r="Z6407"/>
      <c r="AA6407"/>
      <c r="AB6407"/>
      <c r="AC6407"/>
      <c r="AD6407"/>
      <c r="AE6407"/>
      <c r="AF6407"/>
      <c r="AG6407"/>
      <c r="AH6407"/>
      <c r="AI6407"/>
      <c r="AJ6407"/>
      <c r="AK6407"/>
      <c r="AL6407"/>
      <c r="AM6407"/>
      <c r="AN6407"/>
      <c r="AO6407"/>
      <c r="AP6407"/>
      <c r="AQ6407"/>
      <c r="AR6407"/>
      <c r="AS6407"/>
      <c r="AT6407"/>
      <c r="AU6407"/>
      <c r="AV6407"/>
      <c r="AW6407"/>
      <c r="AX6407"/>
      <c r="AY6407"/>
      <c r="AZ6407"/>
      <c r="BA6407"/>
      <c r="BB6407"/>
      <c r="BC6407"/>
      <c r="BD6407"/>
      <c r="BE6407"/>
      <c r="BF6407"/>
      <c r="BG6407"/>
      <c r="BH6407"/>
      <c r="BI6407"/>
      <c r="BJ6407"/>
      <c r="BK6407"/>
      <c r="BL6407"/>
      <c r="BM6407"/>
      <c r="BN6407"/>
      <c r="BO6407"/>
      <c r="BP6407"/>
      <c r="BQ6407"/>
      <c r="BR6407"/>
      <c r="BS6407"/>
      <c r="BT6407"/>
      <c r="BU6407"/>
      <c r="BV6407"/>
      <c r="BW6407"/>
      <c r="BX6407"/>
      <c r="BY6407"/>
      <c r="BZ6407"/>
      <c r="CA6407"/>
      <c r="CB6407"/>
      <c r="CC6407"/>
      <c r="CD6407"/>
      <c r="CE6407"/>
      <c r="CF6407"/>
      <c r="CG6407"/>
      <c r="CH6407"/>
      <c r="CI6407"/>
      <c r="CJ6407"/>
      <c r="CK6407"/>
      <c r="CL6407"/>
      <c r="CM6407"/>
      <c r="CN6407"/>
      <c r="CO6407"/>
      <c r="CP6407"/>
      <c r="CQ6407"/>
      <c r="CR6407"/>
      <c r="CS6407"/>
      <c r="CT6407"/>
      <c r="CU6407"/>
      <c r="CV6407"/>
    </row>
    <row r="6408" spans="10:100" x14ac:dyDescent="0.25">
      <c r="J6408"/>
      <c r="K6408"/>
      <c r="L6408"/>
      <c r="M6408"/>
      <c r="N6408"/>
      <c r="O6408"/>
      <c r="P6408"/>
      <c r="Q6408"/>
      <c r="R6408"/>
      <c r="S6408"/>
      <c r="T6408"/>
      <c r="U6408"/>
      <c r="V6408"/>
      <c r="W6408"/>
      <c r="X6408"/>
      <c r="Y6408"/>
      <c r="Z6408"/>
      <c r="AA6408"/>
      <c r="AB6408"/>
      <c r="AC6408"/>
      <c r="AD6408"/>
      <c r="AE6408"/>
      <c r="AF6408"/>
      <c r="AG6408"/>
      <c r="AH6408"/>
      <c r="AI6408"/>
      <c r="AJ6408"/>
      <c r="AK6408"/>
      <c r="AL6408"/>
      <c r="AM6408"/>
      <c r="AN6408"/>
      <c r="AO6408"/>
      <c r="AP6408"/>
      <c r="AQ6408"/>
      <c r="AR6408"/>
      <c r="AS6408"/>
      <c r="AT6408"/>
      <c r="AU6408"/>
      <c r="AV6408"/>
      <c r="AW6408"/>
      <c r="AX6408"/>
      <c r="AY6408"/>
      <c r="AZ6408"/>
      <c r="BA6408"/>
      <c r="BB6408"/>
      <c r="BC6408"/>
      <c r="BD6408"/>
      <c r="BE6408"/>
      <c r="BF6408"/>
      <c r="BG6408"/>
      <c r="BH6408"/>
      <c r="BI6408"/>
      <c r="BJ6408"/>
      <c r="BK6408"/>
      <c r="BL6408"/>
      <c r="BM6408"/>
      <c r="BN6408"/>
      <c r="BO6408"/>
      <c r="BP6408"/>
      <c r="BQ6408"/>
      <c r="BR6408"/>
      <c r="BS6408"/>
      <c r="BT6408"/>
      <c r="BU6408"/>
      <c r="BV6408"/>
      <c r="BW6408"/>
      <c r="BX6408"/>
      <c r="BY6408"/>
      <c r="BZ6408"/>
      <c r="CA6408"/>
      <c r="CB6408"/>
      <c r="CC6408"/>
      <c r="CD6408"/>
      <c r="CE6408"/>
      <c r="CF6408"/>
      <c r="CG6408"/>
      <c r="CH6408"/>
      <c r="CI6408"/>
      <c r="CJ6408"/>
      <c r="CK6408"/>
      <c r="CL6408"/>
      <c r="CM6408"/>
      <c r="CN6408"/>
      <c r="CO6408"/>
      <c r="CP6408"/>
      <c r="CQ6408"/>
      <c r="CR6408"/>
      <c r="CS6408"/>
      <c r="CT6408"/>
      <c r="CU6408"/>
      <c r="CV6408"/>
    </row>
    <row r="6409" spans="10:100" x14ac:dyDescent="0.25">
      <c r="J6409"/>
      <c r="K6409"/>
      <c r="L6409"/>
      <c r="M6409"/>
      <c r="N6409"/>
      <c r="O6409"/>
      <c r="P6409"/>
      <c r="Q6409"/>
      <c r="R6409"/>
      <c r="S6409"/>
      <c r="T6409"/>
      <c r="U6409"/>
      <c r="V6409"/>
      <c r="W6409"/>
      <c r="X6409"/>
      <c r="Y6409"/>
      <c r="Z6409"/>
      <c r="AA6409"/>
      <c r="AB6409"/>
      <c r="AC6409"/>
      <c r="AD6409"/>
      <c r="AE6409"/>
      <c r="AF6409"/>
      <c r="AG6409"/>
      <c r="AH6409"/>
      <c r="AI6409"/>
      <c r="AJ6409"/>
      <c r="AK6409"/>
      <c r="AL6409"/>
      <c r="AM6409"/>
      <c r="AN6409"/>
      <c r="AO6409"/>
      <c r="AP6409"/>
      <c r="AQ6409"/>
      <c r="AR6409"/>
      <c r="AS6409"/>
      <c r="AT6409"/>
      <c r="AU6409"/>
      <c r="AV6409"/>
      <c r="AW6409"/>
      <c r="AX6409"/>
      <c r="AY6409"/>
      <c r="AZ6409"/>
      <c r="BA6409"/>
      <c r="BB6409"/>
      <c r="BC6409"/>
      <c r="BD6409"/>
      <c r="BE6409"/>
      <c r="BF6409"/>
      <c r="BG6409"/>
      <c r="BH6409"/>
      <c r="BI6409"/>
      <c r="BJ6409"/>
      <c r="BK6409"/>
      <c r="BL6409"/>
      <c r="BM6409"/>
      <c r="BN6409"/>
      <c r="BO6409"/>
      <c r="BP6409"/>
      <c r="BQ6409"/>
      <c r="BR6409"/>
      <c r="BS6409"/>
      <c r="BT6409"/>
      <c r="BU6409"/>
      <c r="BV6409"/>
      <c r="BW6409"/>
      <c r="BX6409"/>
      <c r="BY6409"/>
      <c r="BZ6409"/>
      <c r="CA6409"/>
      <c r="CB6409"/>
      <c r="CC6409"/>
      <c r="CD6409"/>
      <c r="CE6409"/>
      <c r="CF6409"/>
      <c r="CG6409"/>
      <c r="CH6409"/>
      <c r="CI6409"/>
      <c r="CJ6409"/>
      <c r="CK6409"/>
      <c r="CL6409"/>
      <c r="CM6409"/>
      <c r="CN6409"/>
      <c r="CO6409"/>
      <c r="CP6409"/>
      <c r="CQ6409"/>
      <c r="CR6409"/>
      <c r="CS6409"/>
      <c r="CT6409"/>
      <c r="CU6409"/>
      <c r="CV6409"/>
    </row>
    <row r="6410" spans="10:100" x14ac:dyDescent="0.25">
      <c r="J6410"/>
      <c r="K6410"/>
      <c r="L6410"/>
      <c r="M6410"/>
      <c r="N6410"/>
      <c r="O6410"/>
      <c r="P6410"/>
      <c r="Q6410"/>
      <c r="R6410"/>
      <c r="S6410"/>
      <c r="T6410"/>
      <c r="U6410"/>
      <c r="V6410"/>
      <c r="W6410"/>
      <c r="X6410"/>
      <c r="Y6410"/>
      <c r="Z6410"/>
      <c r="AA6410"/>
      <c r="AB6410"/>
      <c r="AC6410"/>
      <c r="AD6410"/>
      <c r="AE6410"/>
      <c r="AF6410"/>
      <c r="AG6410"/>
      <c r="AH6410"/>
      <c r="AI6410"/>
      <c r="AJ6410"/>
      <c r="AK6410"/>
      <c r="AL6410"/>
      <c r="AM6410"/>
      <c r="AN6410"/>
      <c r="AO6410"/>
      <c r="AP6410"/>
      <c r="AQ6410"/>
      <c r="AR6410"/>
      <c r="AS6410"/>
      <c r="AT6410"/>
      <c r="AU6410"/>
      <c r="AV6410"/>
      <c r="AW6410"/>
      <c r="AX6410"/>
      <c r="AY6410"/>
      <c r="AZ6410"/>
      <c r="BA6410"/>
      <c r="BB6410"/>
      <c r="BC6410"/>
      <c r="BD6410"/>
      <c r="BE6410"/>
      <c r="BF6410"/>
      <c r="BG6410"/>
      <c r="BH6410"/>
      <c r="BI6410"/>
      <c r="BJ6410"/>
      <c r="BK6410"/>
      <c r="BL6410"/>
      <c r="BM6410"/>
      <c r="BN6410"/>
      <c r="BO6410"/>
      <c r="BP6410"/>
      <c r="BQ6410"/>
      <c r="BR6410"/>
      <c r="BS6410"/>
      <c r="BT6410"/>
      <c r="BU6410"/>
      <c r="BV6410"/>
      <c r="BW6410"/>
      <c r="BX6410"/>
      <c r="BY6410"/>
      <c r="BZ6410"/>
      <c r="CA6410"/>
      <c r="CB6410"/>
      <c r="CC6410"/>
      <c r="CD6410"/>
      <c r="CE6410"/>
      <c r="CF6410"/>
      <c r="CG6410"/>
      <c r="CH6410"/>
      <c r="CI6410"/>
      <c r="CJ6410"/>
      <c r="CK6410"/>
      <c r="CL6410"/>
      <c r="CM6410"/>
      <c r="CN6410"/>
      <c r="CO6410"/>
      <c r="CP6410"/>
      <c r="CQ6410"/>
      <c r="CR6410"/>
      <c r="CS6410"/>
      <c r="CT6410"/>
      <c r="CU6410"/>
      <c r="CV6410"/>
    </row>
    <row r="6411" spans="10:100" x14ac:dyDescent="0.25">
      <c r="J6411"/>
      <c r="K6411"/>
      <c r="L6411"/>
      <c r="M6411"/>
      <c r="N6411"/>
      <c r="O6411"/>
      <c r="P6411"/>
      <c r="Q6411"/>
      <c r="R6411"/>
      <c r="S6411"/>
      <c r="T6411"/>
      <c r="U6411"/>
      <c r="V6411"/>
      <c r="W6411"/>
      <c r="X6411"/>
      <c r="Y6411"/>
      <c r="Z6411"/>
      <c r="AA6411"/>
      <c r="AB6411"/>
      <c r="AC6411"/>
      <c r="AD6411"/>
      <c r="AE6411"/>
      <c r="AF6411"/>
      <c r="AG6411"/>
      <c r="AH6411"/>
      <c r="AI6411"/>
      <c r="AJ6411"/>
      <c r="AK6411"/>
      <c r="AL6411"/>
      <c r="AM6411"/>
      <c r="AN6411"/>
      <c r="AO6411"/>
      <c r="AP6411"/>
      <c r="AQ6411"/>
      <c r="AR6411"/>
      <c r="AS6411"/>
      <c r="AT6411"/>
      <c r="AU6411"/>
      <c r="AV6411"/>
      <c r="AW6411"/>
      <c r="AX6411"/>
      <c r="AY6411"/>
      <c r="AZ6411"/>
      <c r="BA6411"/>
      <c r="BB6411"/>
      <c r="BC6411"/>
      <c r="BD6411"/>
      <c r="BE6411"/>
      <c r="BF6411"/>
      <c r="BG6411"/>
      <c r="BH6411"/>
      <c r="BI6411"/>
      <c r="BJ6411"/>
      <c r="BK6411"/>
      <c r="BL6411"/>
      <c r="BM6411"/>
      <c r="BN6411"/>
      <c r="BO6411"/>
      <c r="BP6411"/>
      <c r="BQ6411"/>
      <c r="BR6411"/>
      <c r="BS6411"/>
      <c r="BT6411"/>
      <c r="BU6411"/>
      <c r="BV6411"/>
      <c r="BW6411"/>
      <c r="BX6411"/>
      <c r="BY6411"/>
      <c r="BZ6411"/>
      <c r="CA6411"/>
      <c r="CB6411"/>
      <c r="CC6411"/>
      <c r="CD6411"/>
      <c r="CE6411"/>
      <c r="CF6411"/>
      <c r="CG6411"/>
      <c r="CH6411"/>
      <c r="CI6411"/>
      <c r="CJ6411"/>
      <c r="CK6411"/>
      <c r="CL6411"/>
      <c r="CM6411"/>
      <c r="CN6411"/>
      <c r="CO6411"/>
      <c r="CP6411"/>
      <c r="CQ6411"/>
      <c r="CR6411"/>
      <c r="CS6411"/>
      <c r="CT6411"/>
      <c r="CU6411"/>
      <c r="CV6411"/>
    </row>
    <row r="6412" spans="10:100" x14ac:dyDescent="0.25">
      <c r="J6412"/>
      <c r="K6412"/>
      <c r="L6412"/>
      <c r="M6412"/>
      <c r="N6412"/>
      <c r="O6412"/>
      <c r="P6412"/>
      <c r="Q6412"/>
      <c r="R6412"/>
      <c r="S6412"/>
      <c r="T6412"/>
      <c r="U6412"/>
      <c r="V6412"/>
      <c r="W6412"/>
      <c r="X6412"/>
      <c r="Y6412"/>
      <c r="Z6412"/>
      <c r="AA6412"/>
      <c r="AB6412"/>
      <c r="AC6412"/>
      <c r="AD6412"/>
      <c r="AE6412"/>
      <c r="AF6412"/>
      <c r="AG6412"/>
      <c r="AH6412"/>
      <c r="AI6412"/>
      <c r="AJ6412"/>
      <c r="AK6412"/>
      <c r="AL6412"/>
      <c r="AM6412"/>
      <c r="AN6412"/>
      <c r="AO6412"/>
      <c r="AP6412"/>
      <c r="AQ6412"/>
      <c r="AR6412"/>
      <c r="AS6412"/>
      <c r="AT6412"/>
      <c r="AU6412"/>
      <c r="AV6412"/>
      <c r="AW6412"/>
      <c r="AX6412"/>
      <c r="AY6412"/>
      <c r="AZ6412"/>
      <c r="BA6412"/>
      <c r="BB6412"/>
      <c r="BC6412"/>
      <c r="BD6412"/>
      <c r="BE6412"/>
      <c r="BF6412"/>
      <c r="BG6412"/>
      <c r="BH6412"/>
      <c r="BI6412"/>
      <c r="BJ6412"/>
      <c r="BK6412"/>
      <c r="BL6412"/>
      <c r="BM6412"/>
      <c r="BN6412"/>
      <c r="BO6412"/>
      <c r="BP6412"/>
      <c r="BQ6412"/>
      <c r="BR6412"/>
      <c r="BS6412"/>
      <c r="BT6412"/>
      <c r="BU6412"/>
      <c r="BV6412"/>
      <c r="BW6412"/>
      <c r="BX6412"/>
      <c r="BY6412"/>
      <c r="BZ6412"/>
      <c r="CA6412"/>
      <c r="CB6412"/>
      <c r="CC6412"/>
      <c r="CD6412"/>
      <c r="CE6412"/>
      <c r="CF6412"/>
      <c r="CG6412"/>
      <c r="CH6412"/>
      <c r="CI6412"/>
      <c r="CJ6412"/>
      <c r="CK6412"/>
      <c r="CL6412"/>
      <c r="CM6412"/>
      <c r="CN6412"/>
      <c r="CO6412"/>
      <c r="CP6412"/>
      <c r="CQ6412"/>
      <c r="CR6412"/>
      <c r="CS6412"/>
      <c r="CT6412"/>
      <c r="CU6412"/>
      <c r="CV6412"/>
    </row>
    <row r="6413" spans="10:100" x14ac:dyDescent="0.25">
      <c r="J6413"/>
      <c r="K6413"/>
      <c r="L6413"/>
      <c r="M6413"/>
      <c r="N6413"/>
      <c r="O6413"/>
      <c r="P6413"/>
      <c r="Q6413"/>
      <c r="R6413"/>
      <c r="S6413"/>
      <c r="T6413"/>
      <c r="U6413"/>
      <c r="V6413"/>
      <c r="W6413"/>
      <c r="X6413"/>
      <c r="Y6413"/>
      <c r="Z6413"/>
      <c r="AA6413"/>
      <c r="AB6413"/>
      <c r="AC6413"/>
      <c r="AD6413"/>
      <c r="AE6413"/>
      <c r="AF6413"/>
      <c r="AG6413"/>
      <c r="AH6413"/>
      <c r="AI6413"/>
      <c r="AJ6413"/>
      <c r="AK6413"/>
      <c r="AL6413"/>
      <c r="AM6413"/>
      <c r="AN6413"/>
      <c r="AO6413"/>
      <c r="AP6413"/>
      <c r="AQ6413"/>
      <c r="AR6413"/>
      <c r="AS6413"/>
      <c r="AT6413"/>
      <c r="AU6413"/>
      <c r="AV6413"/>
      <c r="AW6413"/>
      <c r="AX6413"/>
      <c r="AY6413"/>
      <c r="AZ6413"/>
      <c r="BA6413"/>
      <c r="BB6413"/>
      <c r="BC6413"/>
      <c r="BD6413"/>
      <c r="BE6413"/>
      <c r="BF6413"/>
      <c r="BG6413"/>
      <c r="BH6413"/>
      <c r="BI6413"/>
      <c r="BJ6413"/>
      <c r="BK6413"/>
      <c r="BL6413"/>
      <c r="BM6413"/>
      <c r="BN6413"/>
      <c r="BO6413"/>
      <c r="BP6413"/>
      <c r="BQ6413"/>
      <c r="BR6413"/>
      <c r="BS6413"/>
      <c r="BT6413"/>
      <c r="BU6413"/>
      <c r="BV6413"/>
      <c r="BW6413"/>
      <c r="BX6413"/>
      <c r="BY6413"/>
      <c r="BZ6413"/>
      <c r="CA6413"/>
      <c r="CB6413"/>
      <c r="CC6413"/>
      <c r="CD6413"/>
      <c r="CE6413"/>
      <c r="CF6413"/>
      <c r="CG6413"/>
      <c r="CH6413"/>
      <c r="CI6413"/>
      <c r="CJ6413"/>
      <c r="CK6413"/>
      <c r="CL6413"/>
      <c r="CM6413"/>
      <c r="CN6413"/>
      <c r="CO6413"/>
      <c r="CP6413"/>
      <c r="CQ6413"/>
      <c r="CR6413"/>
      <c r="CS6413"/>
      <c r="CT6413"/>
      <c r="CU6413"/>
      <c r="CV6413"/>
    </row>
    <row r="6414" spans="10:100" x14ac:dyDescent="0.25">
      <c r="J6414"/>
      <c r="K6414"/>
      <c r="L6414"/>
      <c r="M6414"/>
      <c r="N6414"/>
      <c r="O6414"/>
      <c r="P6414"/>
      <c r="Q6414"/>
      <c r="R6414"/>
      <c r="S6414"/>
      <c r="T6414"/>
      <c r="U6414"/>
      <c r="V6414"/>
      <c r="W6414"/>
      <c r="X6414"/>
      <c r="Y6414"/>
      <c r="Z6414"/>
      <c r="AA6414"/>
      <c r="AB6414"/>
      <c r="AC6414"/>
      <c r="AD6414"/>
      <c r="AE6414"/>
      <c r="AF6414"/>
      <c r="AG6414"/>
      <c r="AH6414"/>
      <c r="AI6414"/>
      <c r="AJ6414"/>
      <c r="AK6414"/>
      <c r="AL6414"/>
      <c r="AM6414"/>
      <c r="AN6414"/>
      <c r="AO6414"/>
      <c r="AP6414"/>
      <c r="AQ6414"/>
      <c r="AR6414"/>
      <c r="AS6414"/>
      <c r="AT6414"/>
      <c r="AU6414"/>
      <c r="AV6414"/>
      <c r="AW6414"/>
      <c r="AX6414"/>
      <c r="AY6414"/>
      <c r="AZ6414"/>
      <c r="BA6414"/>
      <c r="BB6414"/>
      <c r="BC6414"/>
      <c r="BD6414"/>
      <c r="BE6414"/>
      <c r="BF6414"/>
      <c r="BG6414"/>
      <c r="BH6414"/>
      <c r="BI6414"/>
      <c r="BJ6414"/>
      <c r="BK6414"/>
      <c r="BL6414"/>
      <c r="BM6414"/>
      <c r="BN6414"/>
      <c r="BO6414"/>
      <c r="BP6414"/>
      <c r="BQ6414"/>
      <c r="BR6414"/>
      <c r="BS6414"/>
      <c r="BT6414"/>
      <c r="BU6414"/>
      <c r="BV6414"/>
      <c r="BW6414"/>
      <c r="BX6414"/>
      <c r="BY6414"/>
      <c r="BZ6414"/>
      <c r="CA6414"/>
      <c r="CB6414"/>
      <c r="CC6414"/>
      <c r="CD6414"/>
      <c r="CE6414"/>
      <c r="CF6414"/>
      <c r="CG6414"/>
      <c r="CH6414"/>
      <c r="CI6414"/>
      <c r="CJ6414"/>
      <c r="CK6414"/>
      <c r="CL6414"/>
      <c r="CM6414"/>
      <c r="CN6414"/>
      <c r="CO6414"/>
      <c r="CP6414"/>
      <c r="CQ6414"/>
      <c r="CR6414"/>
      <c r="CS6414"/>
      <c r="CT6414"/>
      <c r="CU6414"/>
      <c r="CV6414"/>
    </row>
    <row r="6415" spans="10:100" x14ac:dyDescent="0.25">
      <c r="J6415"/>
      <c r="K6415"/>
      <c r="L6415"/>
      <c r="M6415"/>
      <c r="N6415"/>
      <c r="O6415"/>
      <c r="P6415"/>
      <c r="Q6415"/>
      <c r="R6415"/>
      <c r="S6415"/>
      <c r="T6415"/>
      <c r="U6415"/>
      <c r="V6415"/>
      <c r="W6415"/>
      <c r="X6415"/>
      <c r="Y6415"/>
      <c r="Z6415"/>
      <c r="AA6415"/>
      <c r="AB6415"/>
      <c r="AC6415"/>
      <c r="AD6415"/>
      <c r="AE6415"/>
      <c r="AF6415"/>
      <c r="AG6415"/>
      <c r="AH6415"/>
      <c r="AI6415"/>
      <c r="AJ6415"/>
      <c r="AK6415"/>
      <c r="AL6415"/>
      <c r="AM6415"/>
      <c r="AN6415"/>
      <c r="AO6415"/>
      <c r="AP6415"/>
      <c r="AQ6415"/>
      <c r="AR6415"/>
      <c r="AS6415"/>
      <c r="AT6415"/>
      <c r="AU6415"/>
      <c r="AV6415"/>
      <c r="AW6415"/>
      <c r="AX6415"/>
      <c r="AY6415"/>
      <c r="AZ6415"/>
      <c r="BA6415"/>
      <c r="BB6415"/>
      <c r="BC6415"/>
      <c r="BD6415"/>
      <c r="BE6415"/>
      <c r="BF6415"/>
      <c r="BG6415"/>
      <c r="BH6415"/>
      <c r="BI6415"/>
      <c r="BJ6415"/>
      <c r="BK6415"/>
      <c r="BL6415"/>
      <c r="BM6415"/>
      <c r="BN6415"/>
      <c r="BO6415"/>
      <c r="BP6415"/>
      <c r="BQ6415"/>
      <c r="BR6415"/>
      <c r="BS6415"/>
      <c r="BT6415"/>
      <c r="BU6415"/>
      <c r="BV6415"/>
      <c r="BW6415"/>
      <c r="BX6415"/>
      <c r="BY6415"/>
      <c r="BZ6415"/>
      <c r="CA6415"/>
      <c r="CB6415"/>
      <c r="CC6415"/>
      <c r="CD6415"/>
      <c r="CE6415"/>
      <c r="CF6415"/>
      <c r="CG6415"/>
      <c r="CH6415"/>
      <c r="CI6415"/>
      <c r="CJ6415"/>
      <c r="CK6415"/>
      <c r="CL6415"/>
      <c r="CM6415"/>
      <c r="CN6415"/>
      <c r="CO6415"/>
      <c r="CP6415"/>
      <c r="CQ6415"/>
      <c r="CR6415"/>
      <c r="CS6415"/>
      <c r="CT6415"/>
      <c r="CU6415"/>
      <c r="CV6415"/>
    </row>
    <row r="6416" spans="10:100" x14ac:dyDescent="0.25">
      <c r="J6416"/>
      <c r="K6416"/>
      <c r="L6416"/>
      <c r="M6416"/>
      <c r="N6416"/>
      <c r="O6416"/>
      <c r="P6416"/>
      <c r="Q6416"/>
      <c r="R6416"/>
      <c r="S6416"/>
      <c r="T6416"/>
      <c r="U6416"/>
      <c r="V6416"/>
      <c r="W6416"/>
      <c r="X6416"/>
      <c r="Y6416"/>
      <c r="Z6416"/>
      <c r="AA6416"/>
      <c r="AB6416"/>
      <c r="AC6416"/>
      <c r="AD6416"/>
      <c r="AE6416"/>
      <c r="AF6416"/>
      <c r="AG6416"/>
      <c r="AH6416"/>
      <c r="AI6416"/>
      <c r="AJ6416"/>
      <c r="AK6416"/>
      <c r="AL6416"/>
      <c r="AM6416"/>
      <c r="AN6416"/>
      <c r="AO6416"/>
      <c r="AP6416"/>
      <c r="AQ6416"/>
      <c r="AR6416"/>
      <c r="AS6416"/>
      <c r="AT6416"/>
      <c r="AU6416"/>
      <c r="AV6416"/>
      <c r="AW6416"/>
      <c r="AX6416"/>
      <c r="AY6416"/>
      <c r="AZ6416"/>
      <c r="BA6416"/>
      <c r="BB6416"/>
      <c r="BC6416"/>
      <c r="BD6416"/>
      <c r="BE6416"/>
      <c r="BF6416"/>
      <c r="BG6416"/>
      <c r="BH6416"/>
      <c r="BI6416"/>
      <c r="BJ6416"/>
      <c r="BK6416"/>
      <c r="BL6416"/>
      <c r="BM6416"/>
      <c r="BN6416"/>
      <c r="BO6416"/>
      <c r="BP6416"/>
      <c r="BQ6416"/>
      <c r="BR6416"/>
      <c r="BS6416"/>
      <c r="BT6416"/>
      <c r="BU6416"/>
      <c r="BV6416"/>
      <c r="BW6416"/>
      <c r="BX6416"/>
      <c r="BY6416"/>
      <c r="BZ6416"/>
      <c r="CA6416"/>
      <c r="CB6416"/>
      <c r="CC6416"/>
      <c r="CD6416"/>
      <c r="CE6416"/>
      <c r="CF6416"/>
      <c r="CG6416"/>
      <c r="CH6416"/>
      <c r="CI6416"/>
      <c r="CJ6416"/>
      <c r="CK6416"/>
      <c r="CL6416"/>
      <c r="CM6416"/>
      <c r="CN6416"/>
      <c r="CO6416"/>
      <c r="CP6416"/>
      <c r="CQ6416"/>
      <c r="CR6416"/>
      <c r="CS6416"/>
      <c r="CT6416"/>
      <c r="CU6416"/>
      <c r="CV6416"/>
    </row>
    <row r="6417" spans="10:100" x14ac:dyDescent="0.25">
      <c r="J6417"/>
      <c r="K6417"/>
      <c r="L6417"/>
      <c r="M6417"/>
      <c r="N6417"/>
      <c r="O6417"/>
      <c r="P6417"/>
      <c r="Q6417"/>
      <c r="R6417"/>
      <c r="S6417"/>
      <c r="T6417"/>
      <c r="U6417"/>
      <c r="V6417"/>
      <c r="W6417"/>
      <c r="X6417"/>
      <c r="Y6417"/>
      <c r="Z6417"/>
      <c r="AA6417"/>
      <c r="AB6417"/>
      <c r="AC6417"/>
      <c r="AD6417"/>
      <c r="AE6417"/>
      <c r="AF6417"/>
      <c r="AG6417"/>
      <c r="AH6417"/>
      <c r="AI6417"/>
      <c r="AJ6417"/>
      <c r="AK6417"/>
      <c r="AL6417"/>
      <c r="AM6417"/>
      <c r="AN6417"/>
      <c r="AO6417"/>
      <c r="AP6417"/>
      <c r="AQ6417"/>
      <c r="AR6417"/>
      <c r="AS6417"/>
      <c r="AT6417"/>
      <c r="AU6417"/>
      <c r="AV6417"/>
      <c r="AW6417"/>
      <c r="AX6417"/>
      <c r="AY6417"/>
      <c r="AZ6417"/>
      <c r="BA6417"/>
      <c r="BB6417"/>
      <c r="BC6417"/>
      <c r="BD6417"/>
      <c r="BE6417"/>
      <c r="BF6417"/>
      <c r="BG6417"/>
      <c r="BH6417"/>
      <c r="BI6417"/>
      <c r="BJ6417"/>
      <c r="BK6417"/>
      <c r="BL6417"/>
      <c r="BM6417"/>
      <c r="BN6417"/>
      <c r="BO6417"/>
      <c r="BP6417"/>
      <c r="BQ6417"/>
      <c r="BR6417"/>
      <c r="BS6417"/>
      <c r="BT6417"/>
      <c r="BU6417"/>
      <c r="BV6417"/>
      <c r="BW6417"/>
      <c r="BX6417"/>
      <c r="BY6417"/>
      <c r="BZ6417"/>
      <c r="CA6417"/>
      <c r="CB6417"/>
      <c r="CC6417"/>
      <c r="CD6417"/>
      <c r="CE6417"/>
      <c r="CF6417"/>
      <c r="CG6417"/>
      <c r="CH6417"/>
      <c r="CI6417"/>
      <c r="CJ6417"/>
      <c r="CK6417"/>
      <c r="CL6417"/>
      <c r="CM6417"/>
      <c r="CN6417"/>
      <c r="CO6417"/>
      <c r="CP6417"/>
      <c r="CQ6417"/>
      <c r="CR6417"/>
      <c r="CS6417"/>
      <c r="CT6417"/>
      <c r="CU6417"/>
      <c r="CV6417"/>
    </row>
    <row r="6418" spans="10:100" x14ac:dyDescent="0.25">
      <c r="J6418"/>
      <c r="K6418"/>
      <c r="L6418"/>
      <c r="M6418"/>
      <c r="N6418"/>
      <c r="O6418"/>
      <c r="P6418"/>
      <c r="Q6418"/>
      <c r="R6418"/>
      <c r="S6418"/>
      <c r="T6418"/>
      <c r="U6418"/>
      <c r="V6418"/>
      <c r="W6418"/>
      <c r="X6418"/>
      <c r="Y6418"/>
      <c r="Z6418"/>
      <c r="AA6418"/>
      <c r="AB6418"/>
      <c r="AC6418"/>
      <c r="AD6418"/>
      <c r="AE6418"/>
      <c r="AF6418"/>
      <c r="AG6418"/>
      <c r="AH6418"/>
      <c r="AI6418"/>
      <c r="AJ6418"/>
      <c r="AK6418"/>
      <c r="AL6418"/>
      <c r="AM6418"/>
      <c r="AN6418"/>
      <c r="AO6418"/>
      <c r="AP6418"/>
      <c r="AQ6418"/>
      <c r="AR6418"/>
      <c r="AS6418"/>
      <c r="AT6418"/>
      <c r="AU6418"/>
      <c r="AV6418"/>
      <c r="AW6418"/>
      <c r="AX6418"/>
      <c r="AY6418"/>
      <c r="AZ6418"/>
      <c r="BA6418"/>
      <c r="BB6418"/>
      <c r="BC6418"/>
      <c r="BD6418"/>
      <c r="BE6418"/>
      <c r="BF6418"/>
      <c r="BG6418"/>
      <c r="BH6418"/>
      <c r="BI6418"/>
      <c r="BJ6418"/>
      <c r="BK6418"/>
      <c r="BL6418"/>
      <c r="BM6418"/>
      <c r="BN6418"/>
      <c r="BO6418"/>
      <c r="BP6418"/>
      <c r="BQ6418"/>
      <c r="BR6418"/>
      <c r="BS6418"/>
      <c r="BT6418"/>
      <c r="BU6418"/>
      <c r="BV6418"/>
      <c r="BW6418"/>
      <c r="BX6418"/>
      <c r="BY6418"/>
      <c r="BZ6418"/>
      <c r="CA6418"/>
      <c r="CB6418"/>
      <c r="CC6418"/>
      <c r="CD6418"/>
      <c r="CE6418"/>
      <c r="CF6418"/>
      <c r="CG6418"/>
      <c r="CH6418"/>
      <c r="CI6418"/>
      <c r="CJ6418"/>
      <c r="CK6418"/>
      <c r="CL6418"/>
      <c r="CM6418"/>
      <c r="CN6418"/>
      <c r="CO6418"/>
      <c r="CP6418"/>
      <c r="CQ6418"/>
      <c r="CR6418"/>
      <c r="CS6418"/>
      <c r="CT6418"/>
      <c r="CU6418"/>
      <c r="CV6418"/>
    </row>
    <row r="6419" spans="10:100" x14ac:dyDescent="0.25">
      <c r="J6419"/>
      <c r="K6419"/>
      <c r="L6419"/>
      <c r="M6419"/>
      <c r="N6419"/>
      <c r="O6419"/>
      <c r="P6419"/>
      <c r="Q6419"/>
      <c r="R6419"/>
      <c r="S6419"/>
      <c r="T6419"/>
      <c r="U6419"/>
      <c r="V6419"/>
      <c r="W6419"/>
      <c r="X6419"/>
      <c r="Y6419"/>
      <c r="Z6419"/>
      <c r="AA6419"/>
      <c r="AB6419"/>
      <c r="AC6419"/>
      <c r="AD6419"/>
      <c r="AE6419"/>
      <c r="AF6419"/>
      <c r="AG6419"/>
      <c r="AH6419"/>
      <c r="AI6419"/>
      <c r="AJ6419"/>
      <c r="AK6419"/>
      <c r="AL6419"/>
      <c r="AM6419"/>
      <c r="AN6419"/>
      <c r="AO6419"/>
      <c r="AP6419"/>
      <c r="AQ6419"/>
      <c r="AR6419"/>
      <c r="AS6419"/>
      <c r="AT6419"/>
      <c r="AU6419"/>
      <c r="AV6419"/>
      <c r="AW6419"/>
      <c r="AX6419"/>
      <c r="AY6419"/>
      <c r="AZ6419"/>
      <c r="BA6419"/>
      <c r="BB6419"/>
      <c r="BC6419"/>
      <c r="BD6419"/>
      <c r="BE6419"/>
      <c r="BF6419"/>
      <c r="BG6419"/>
      <c r="BH6419"/>
      <c r="BI6419"/>
      <c r="BJ6419"/>
      <c r="BK6419"/>
      <c r="BL6419"/>
      <c r="BM6419"/>
      <c r="BN6419"/>
      <c r="BO6419"/>
      <c r="BP6419"/>
      <c r="BQ6419"/>
      <c r="BR6419"/>
      <c r="BS6419"/>
      <c r="BT6419"/>
      <c r="BU6419"/>
      <c r="BV6419"/>
      <c r="BW6419"/>
      <c r="BX6419"/>
      <c r="BY6419"/>
      <c r="BZ6419"/>
      <c r="CA6419"/>
      <c r="CB6419"/>
      <c r="CC6419"/>
      <c r="CD6419"/>
      <c r="CE6419"/>
      <c r="CF6419"/>
      <c r="CG6419"/>
      <c r="CH6419"/>
      <c r="CI6419"/>
      <c r="CJ6419"/>
      <c r="CK6419"/>
      <c r="CL6419"/>
      <c r="CM6419"/>
      <c r="CN6419"/>
      <c r="CO6419"/>
      <c r="CP6419"/>
      <c r="CQ6419"/>
      <c r="CR6419"/>
      <c r="CS6419"/>
      <c r="CT6419"/>
      <c r="CU6419"/>
      <c r="CV6419"/>
    </row>
    <row r="6420" spans="10:100" x14ac:dyDescent="0.25">
      <c r="J6420"/>
      <c r="K6420"/>
      <c r="L6420"/>
      <c r="M6420"/>
      <c r="N6420"/>
      <c r="O6420"/>
      <c r="P6420"/>
      <c r="Q6420"/>
      <c r="R6420"/>
      <c r="S6420"/>
      <c r="T6420"/>
      <c r="U6420"/>
      <c r="V6420"/>
      <c r="W6420"/>
      <c r="X6420"/>
      <c r="Y6420"/>
      <c r="Z6420"/>
      <c r="AA6420"/>
      <c r="AB6420"/>
      <c r="AC6420"/>
      <c r="AD6420"/>
      <c r="AE6420"/>
      <c r="AF6420"/>
      <c r="AG6420"/>
      <c r="AH6420"/>
      <c r="AI6420"/>
      <c r="AJ6420"/>
      <c r="AK6420"/>
      <c r="AL6420"/>
      <c r="AM6420"/>
      <c r="AN6420"/>
      <c r="AO6420"/>
      <c r="AP6420"/>
      <c r="AQ6420"/>
      <c r="AR6420"/>
      <c r="AS6420"/>
      <c r="AT6420"/>
      <c r="AU6420"/>
      <c r="AV6420"/>
      <c r="AW6420"/>
      <c r="AX6420"/>
      <c r="AY6420"/>
      <c r="AZ6420"/>
      <c r="BA6420"/>
      <c r="BB6420"/>
      <c r="BC6420"/>
      <c r="BD6420"/>
      <c r="BE6420"/>
      <c r="BF6420"/>
      <c r="BG6420"/>
      <c r="BH6420"/>
      <c r="BI6420"/>
      <c r="BJ6420"/>
      <c r="BK6420"/>
      <c r="BL6420"/>
      <c r="BM6420"/>
      <c r="BN6420"/>
      <c r="BO6420"/>
      <c r="BP6420"/>
      <c r="BQ6420"/>
      <c r="BR6420"/>
      <c r="BS6420"/>
      <c r="BT6420"/>
      <c r="BU6420"/>
      <c r="BV6420"/>
      <c r="BW6420"/>
      <c r="BX6420"/>
      <c r="BY6420"/>
      <c r="BZ6420"/>
      <c r="CA6420"/>
      <c r="CB6420"/>
      <c r="CC6420"/>
      <c r="CD6420"/>
      <c r="CE6420"/>
      <c r="CF6420"/>
      <c r="CG6420"/>
      <c r="CH6420"/>
      <c r="CI6420"/>
      <c r="CJ6420"/>
      <c r="CK6420"/>
      <c r="CL6420"/>
      <c r="CM6420"/>
      <c r="CN6420"/>
      <c r="CO6420"/>
      <c r="CP6420"/>
      <c r="CQ6420"/>
      <c r="CR6420"/>
      <c r="CS6420"/>
      <c r="CT6420"/>
      <c r="CU6420"/>
      <c r="CV6420"/>
    </row>
    <row r="6421" spans="10:100" x14ac:dyDescent="0.25">
      <c r="J6421"/>
      <c r="K6421"/>
      <c r="L6421"/>
      <c r="M6421"/>
      <c r="N6421"/>
      <c r="O6421"/>
      <c r="P6421"/>
      <c r="Q6421"/>
      <c r="R6421"/>
      <c r="S6421"/>
      <c r="T6421"/>
      <c r="U6421"/>
      <c r="V6421"/>
      <c r="W6421"/>
      <c r="X6421"/>
      <c r="Y6421"/>
      <c r="Z6421"/>
      <c r="AA6421"/>
      <c r="AB6421"/>
      <c r="AC6421"/>
      <c r="AD6421"/>
      <c r="AE6421"/>
      <c r="AF6421"/>
      <c r="AG6421"/>
      <c r="AH6421"/>
      <c r="AI6421"/>
      <c r="AJ6421"/>
      <c r="AK6421"/>
      <c r="AL6421"/>
      <c r="AM6421"/>
      <c r="AN6421"/>
      <c r="AO6421"/>
      <c r="AP6421"/>
      <c r="AQ6421"/>
      <c r="AR6421"/>
      <c r="AS6421"/>
      <c r="AT6421"/>
      <c r="AU6421"/>
      <c r="AV6421"/>
      <c r="AW6421"/>
      <c r="AX6421"/>
      <c r="AY6421"/>
      <c r="AZ6421"/>
      <c r="BA6421"/>
      <c r="BB6421"/>
      <c r="BC6421"/>
      <c r="BD6421"/>
      <c r="BE6421"/>
      <c r="BF6421"/>
      <c r="BG6421"/>
      <c r="BH6421"/>
      <c r="BI6421"/>
      <c r="BJ6421"/>
      <c r="BK6421"/>
      <c r="BL6421"/>
      <c r="BM6421"/>
      <c r="BN6421"/>
      <c r="BO6421"/>
      <c r="BP6421"/>
      <c r="BQ6421"/>
      <c r="BR6421"/>
      <c r="BS6421"/>
      <c r="BT6421"/>
      <c r="BU6421"/>
      <c r="BV6421"/>
      <c r="BW6421"/>
      <c r="BX6421"/>
      <c r="BY6421"/>
      <c r="BZ6421"/>
      <c r="CA6421"/>
      <c r="CB6421"/>
      <c r="CC6421"/>
      <c r="CD6421"/>
      <c r="CE6421"/>
      <c r="CF6421"/>
      <c r="CG6421"/>
      <c r="CH6421"/>
      <c r="CI6421"/>
      <c r="CJ6421"/>
      <c r="CK6421"/>
      <c r="CL6421"/>
      <c r="CM6421"/>
      <c r="CN6421"/>
      <c r="CO6421"/>
      <c r="CP6421"/>
      <c r="CQ6421"/>
      <c r="CR6421"/>
      <c r="CS6421"/>
      <c r="CT6421"/>
      <c r="CU6421"/>
      <c r="CV6421"/>
    </row>
    <row r="6422" spans="10:100" x14ac:dyDescent="0.25">
      <c r="J6422"/>
      <c r="K6422"/>
      <c r="L6422"/>
      <c r="M6422"/>
      <c r="N6422"/>
      <c r="O6422"/>
      <c r="P6422"/>
      <c r="Q6422"/>
      <c r="R6422"/>
      <c r="S6422"/>
      <c r="T6422"/>
      <c r="U6422"/>
      <c r="V6422"/>
      <c r="W6422"/>
      <c r="X6422"/>
      <c r="Y6422"/>
      <c r="Z6422"/>
      <c r="AA6422"/>
      <c r="AB6422"/>
      <c r="AC6422"/>
      <c r="AD6422"/>
      <c r="AE6422"/>
      <c r="AF6422"/>
      <c r="AG6422"/>
      <c r="AH6422"/>
      <c r="AI6422"/>
      <c r="AJ6422"/>
      <c r="AK6422"/>
      <c r="AL6422"/>
      <c r="AM6422"/>
      <c r="AN6422"/>
      <c r="AO6422"/>
      <c r="AP6422"/>
      <c r="AQ6422"/>
      <c r="AR6422"/>
      <c r="AS6422"/>
      <c r="AT6422"/>
      <c r="AU6422"/>
      <c r="AV6422"/>
      <c r="AW6422"/>
      <c r="AX6422"/>
      <c r="AY6422"/>
      <c r="AZ6422"/>
      <c r="BA6422"/>
      <c r="BB6422"/>
      <c r="BC6422"/>
      <c r="BD6422"/>
      <c r="BE6422"/>
      <c r="BF6422"/>
      <c r="BG6422"/>
      <c r="BH6422"/>
      <c r="BI6422"/>
      <c r="BJ6422"/>
      <c r="BK6422"/>
      <c r="BL6422"/>
      <c r="BM6422"/>
      <c r="BN6422"/>
      <c r="BO6422"/>
      <c r="BP6422"/>
      <c r="BQ6422"/>
      <c r="BR6422"/>
      <c r="BS6422"/>
      <c r="BT6422"/>
      <c r="BU6422"/>
      <c r="BV6422"/>
      <c r="BW6422"/>
      <c r="BX6422"/>
      <c r="BY6422"/>
      <c r="BZ6422"/>
      <c r="CA6422"/>
      <c r="CB6422"/>
      <c r="CC6422"/>
      <c r="CD6422"/>
      <c r="CE6422"/>
      <c r="CF6422"/>
      <c r="CG6422"/>
      <c r="CH6422"/>
      <c r="CI6422"/>
      <c r="CJ6422"/>
      <c r="CK6422"/>
      <c r="CL6422"/>
      <c r="CM6422"/>
      <c r="CN6422"/>
      <c r="CO6422"/>
      <c r="CP6422"/>
      <c r="CQ6422"/>
      <c r="CR6422"/>
      <c r="CS6422"/>
      <c r="CT6422"/>
      <c r="CU6422"/>
      <c r="CV6422"/>
    </row>
    <row r="6423" spans="10:100" x14ac:dyDescent="0.25">
      <c r="J6423"/>
      <c r="K6423"/>
      <c r="L6423"/>
      <c r="M6423"/>
      <c r="N6423"/>
      <c r="O6423"/>
      <c r="P6423"/>
      <c r="Q6423"/>
      <c r="R6423"/>
      <c r="S6423"/>
      <c r="T6423"/>
      <c r="U6423"/>
      <c r="V6423"/>
      <c r="W6423"/>
      <c r="X6423"/>
      <c r="Y6423"/>
      <c r="Z6423"/>
      <c r="AA6423"/>
      <c r="AB6423"/>
      <c r="AC6423"/>
      <c r="AD6423"/>
      <c r="AE6423"/>
      <c r="AF6423"/>
      <c r="AG6423"/>
      <c r="AH6423"/>
      <c r="AI6423"/>
      <c r="AJ6423"/>
      <c r="AK6423"/>
      <c r="AL6423"/>
      <c r="AM6423"/>
      <c r="AN6423"/>
      <c r="AO6423"/>
      <c r="AP6423"/>
      <c r="AQ6423"/>
      <c r="AR6423"/>
      <c r="AS6423"/>
      <c r="AT6423"/>
      <c r="AU6423"/>
      <c r="AV6423"/>
      <c r="AW6423"/>
      <c r="AX6423"/>
      <c r="AY6423"/>
      <c r="AZ6423"/>
      <c r="BA6423"/>
      <c r="BB6423"/>
      <c r="BC6423"/>
      <c r="BD6423"/>
      <c r="BE6423"/>
      <c r="BF6423"/>
      <c r="BG6423"/>
      <c r="BH6423"/>
      <c r="BI6423"/>
      <c r="BJ6423"/>
      <c r="BK6423"/>
      <c r="BL6423"/>
      <c r="BM6423"/>
      <c r="BN6423"/>
      <c r="BO6423"/>
      <c r="BP6423"/>
      <c r="BQ6423"/>
      <c r="BR6423"/>
      <c r="BS6423"/>
      <c r="BT6423"/>
      <c r="BU6423"/>
      <c r="BV6423"/>
      <c r="BW6423"/>
      <c r="BX6423"/>
      <c r="BY6423"/>
      <c r="BZ6423"/>
      <c r="CA6423"/>
      <c r="CB6423"/>
      <c r="CC6423"/>
      <c r="CD6423"/>
      <c r="CE6423"/>
      <c r="CF6423"/>
      <c r="CG6423"/>
      <c r="CH6423"/>
      <c r="CI6423"/>
      <c r="CJ6423"/>
      <c r="CK6423"/>
      <c r="CL6423"/>
      <c r="CM6423"/>
      <c r="CN6423"/>
      <c r="CO6423"/>
      <c r="CP6423"/>
      <c r="CQ6423"/>
      <c r="CR6423"/>
      <c r="CS6423"/>
      <c r="CT6423"/>
      <c r="CU6423"/>
      <c r="CV6423"/>
    </row>
    <row r="6424" spans="10:100" x14ac:dyDescent="0.25">
      <c r="J6424"/>
      <c r="K6424"/>
      <c r="L6424"/>
      <c r="M6424"/>
      <c r="N6424"/>
      <c r="O6424"/>
      <c r="P6424"/>
      <c r="Q6424"/>
      <c r="R6424"/>
      <c r="S6424"/>
      <c r="T6424"/>
      <c r="U6424"/>
      <c r="V6424"/>
      <c r="W6424"/>
      <c r="X6424"/>
      <c r="Y6424"/>
      <c r="Z6424"/>
      <c r="AA6424"/>
      <c r="AB6424"/>
      <c r="AC6424"/>
      <c r="AD6424"/>
      <c r="AE6424"/>
      <c r="AF6424"/>
      <c r="AG6424"/>
      <c r="AH6424"/>
      <c r="AI6424"/>
      <c r="AJ6424"/>
      <c r="AK6424"/>
      <c r="AL6424"/>
      <c r="AM6424"/>
      <c r="AN6424"/>
      <c r="AO6424"/>
      <c r="AP6424"/>
      <c r="AQ6424"/>
      <c r="AR6424"/>
      <c r="AS6424"/>
      <c r="AT6424"/>
      <c r="AU6424"/>
      <c r="AV6424"/>
      <c r="AW6424"/>
      <c r="AX6424"/>
      <c r="AY6424"/>
      <c r="AZ6424"/>
      <c r="BA6424"/>
      <c r="BB6424"/>
      <c r="BC6424"/>
      <c r="BD6424"/>
      <c r="BE6424"/>
      <c r="BF6424"/>
      <c r="BG6424"/>
      <c r="BH6424"/>
      <c r="BI6424"/>
      <c r="BJ6424"/>
      <c r="BK6424"/>
      <c r="BL6424"/>
      <c r="BM6424"/>
      <c r="BN6424"/>
      <c r="BO6424"/>
      <c r="BP6424"/>
      <c r="BQ6424"/>
      <c r="BR6424"/>
      <c r="BS6424"/>
      <c r="BT6424"/>
      <c r="BU6424"/>
      <c r="BV6424"/>
      <c r="BW6424"/>
      <c r="BX6424"/>
      <c r="BY6424"/>
      <c r="BZ6424"/>
      <c r="CA6424"/>
      <c r="CB6424"/>
      <c r="CC6424"/>
      <c r="CD6424"/>
      <c r="CE6424"/>
      <c r="CF6424"/>
      <c r="CG6424"/>
      <c r="CH6424"/>
      <c r="CI6424"/>
      <c r="CJ6424"/>
      <c r="CK6424"/>
      <c r="CL6424"/>
      <c r="CM6424"/>
      <c r="CN6424"/>
      <c r="CO6424"/>
      <c r="CP6424"/>
      <c r="CQ6424"/>
      <c r="CR6424"/>
      <c r="CS6424"/>
      <c r="CT6424"/>
      <c r="CU6424"/>
      <c r="CV6424"/>
    </row>
    <row r="6425" spans="10:100" x14ac:dyDescent="0.25">
      <c r="J6425"/>
      <c r="K6425"/>
      <c r="L6425"/>
      <c r="M6425"/>
      <c r="N6425"/>
      <c r="O6425"/>
      <c r="P6425"/>
      <c r="Q6425"/>
      <c r="R6425"/>
      <c r="S6425"/>
      <c r="T6425"/>
      <c r="U6425"/>
      <c r="V6425"/>
      <c r="W6425"/>
      <c r="X6425"/>
      <c r="Y6425"/>
      <c r="Z6425"/>
      <c r="AA6425"/>
      <c r="AB6425"/>
      <c r="AC6425"/>
      <c r="AD6425"/>
      <c r="AE6425"/>
      <c r="AF6425"/>
      <c r="AG6425"/>
      <c r="AH6425"/>
      <c r="AI6425"/>
      <c r="AJ6425"/>
      <c r="AK6425"/>
      <c r="AL6425"/>
      <c r="AM6425"/>
      <c r="AN6425"/>
      <c r="AO6425"/>
      <c r="AP6425"/>
      <c r="AQ6425"/>
      <c r="AR6425"/>
      <c r="AS6425"/>
      <c r="AT6425"/>
      <c r="AU6425"/>
      <c r="AV6425"/>
      <c r="AW6425"/>
      <c r="AX6425"/>
      <c r="AY6425"/>
      <c r="AZ6425"/>
      <c r="BA6425"/>
      <c r="BB6425"/>
      <c r="BC6425"/>
      <c r="BD6425"/>
      <c r="BE6425"/>
      <c r="BF6425"/>
      <c r="BG6425"/>
      <c r="BH6425"/>
      <c r="BI6425"/>
      <c r="BJ6425"/>
      <c r="BK6425"/>
      <c r="BL6425"/>
      <c r="BM6425"/>
      <c r="BN6425"/>
      <c r="BO6425"/>
      <c r="BP6425"/>
      <c r="BQ6425"/>
      <c r="BR6425"/>
      <c r="BS6425"/>
      <c r="BT6425"/>
      <c r="BU6425"/>
      <c r="BV6425"/>
      <c r="BW6425"/>
      <c r="BX6425"/>
      <c r="BY6425"/>
      <c r="BZ6425"/>
      <c r="CA6425"/>
      <c r="CB6425"/>
      <c r="CC6425"/>
      <c r="CD6425"/>
      <c r="CE6425"/>
      <c r="CF6425"/>
      <c r="CG6425"/>
      <c r="CH6425"/>
      <c r="CI6425"/>
      <c r="CJ6425"/>
      <c r="CK6425"/>
      <c r="CL6425"/>
      <c r="CM6425"/>
      <c r="CN6425"/>
      <c r="CO6425"/>
      <c r="CP6425"/>
      <c r="CQ6425"/>
      <c r="CR6425"/>
      <c r="CS6425"/>
      <c r="CT6425"/>
      <c r="CU6425"/>
      <c r="CV6425"/>
    </row>
    <row r="6426" spans="10:100" x14ac:dyDescent="0.25">
      <c r="J6426"/>
      <c r="K6426"/>
      <c r="L6426"/>
      <c r="M6426"/>
      <c r="N6426"/>
      <c r="O6426"/>
      <c r="P6426"/>
      <c r="Q6426"/>
      <c r="R6426"/>
      <c r="S6426"/>
      <c r="T6426"/>
      <c r="U6426"/>
      <c r="V6426"/>
      <c r="W6426"/>
      <c r="X6426"/>
      <c r="Y6426"/>
      <c r="Z6426"/>
      <c r="AA6426"/>
      <c r="AB6426"/>
      <c r="AC6426"/>
      <c r="AD6426"/>
      <c r="AE6426"/>
      <c r="AF6426"/>
      <c r="AG6426"/>
      <c r="AH6426"/>
      <c r="AI6426"/>
      <c r="AJ6426"/>
      <c r="AK6426"/>
      <c r="AL6426"/>
      <c r="AM6426"/>
      <c r="AN6426"/>
      <c r="AO6426"/>
      <c r="AP6426"/>
      <c r="AQ6426"/>
      <c r="AR6426"/>
      <c r="AS6426"/>
      <c r="AT6426"/>
      <c r="AU6426"/>
      <c r="AV6426"/>
      <c r="AW6426"/>
      <c r="AX6426"/>
      <c r="AY6426"/>
      <c r="AZ6426"/>
      <c r="BA6426"/>
      <c r="BB6426"/>
      <c r="BC6426"/>
      <c r="BD6426"/>
      <c r="BE6426"/>
      <c r="BF6426"/>
      <c r="BG6426"/>
      <c r="BH6426"/>
      <c r="BI6426"/>
      <c r="BJ6426"/>
      <c r="BK6426"/>
      <c r="BL6426"/>
      <c r="BM6426"/>
      <c r="BN6426"/>
      <c r="BO6426"/>
      <c r="BP6426"/>
      <c r="BQ6426"/>
      <c r="BR6426"/>
      <c r="BS6426"/>
      <c r="BT6426"/>
      <c r="BU6426"/>
      <c r="BV6426"/>
      <c r="BW6426"/>
      <c r="BX6426"/>
      <c r="BY6426"/>
      <c r="BZ6426"/>
      <c r="CA6426"/>
      <c r="CB6426"/>
      <c r="CC6426"/>
      <c r="CD6426"/>
      <c r="CE6426"/>
      <c r="CF6426"/>
      <c r="CG6426"/>
      <c r="CH6426"/>
      <c r="CI6426"/>
      <c r="CJ6426"/>
      <c r="CK6426"/>
      <c r="CL6426"/>
      <c r="CM6426"/>
      <c r="CN6426"/>
      <c r="CO6426"/>
      <c r="CP6426"/>
      <c r="CQ6426"/>
      <c r="CR6426"/>
      <c r="CS6426"/>
      <c r="CT6426"/>
      <c r="CU6426"/>
      <c r="CV6426"/>
    </row>
    <row r="6427" spans="10:100" x14ac:dyDescent="0.25">
      <c r="J6427"/>
      <c r="K6427"/>
      <c r="L6427"/>
      <c r="M6427"/>
      <c r="N6427"/>
      <c r="O6427"/>
      <c r="P6427"/>
      <c r="Q6427"/>
      <c r="R6427"/>
      <c r="S6427"/>
      <c r="T6427"/>
      <c r="U6427"/>
      <c r="V6427"/>
      <c r="W6427"/>
      <c r="X6427"/>
      <c r="Y6427"/>
      <c r="Z6427"/>
      <c r="AA6427"/>
      <c r="AB6427"/>
      <c r="AC6427"/>
      <c r="AD6427"/>
      <c r="AE6427"/>
      <c r="AF6427"/>
      <c r="AG6427"/>
      <c r="AH6427"/>
      <c r="AI6427"/>
      <c r="AJ6427"/>
      <c r="AK6427"/>
      <c r="AL6427"/>
      <c r="AM6427"/>
      <c r="AN6427"/>
      <c r="AO6427"/>
      <c r="AP6427"/>
      <c r="AQ6427"/>
      <c r="AR6427"/>
      <c r="AS6427"/>
      <c r="AT6427"/>
      <c r="AU6427"/>
      <c r="AV6427"/>
      <c r="AW6427"/>
      <c r="AX6427"/>
      <c r="AY6427"/>
      <c r="AZ6427"/>
      <c r="BA6427"/>
      <c r="BB6427"/>
      <c r="BC6427"/>
      <c r="BD6427"/>
      <c r="BE6427"/>
      <c r="BF6427"/>
      <c r="BG6427"/>
      <c r="BH6427"/>
      <c r="BI6427"/>
      <c r="BJ6427"/>
      <c r="BK6427"/>
      <c r="BL6427"/>
      <c r="BM6427"/>
      <c r="BN6427"/>
      <c r="BO6427"/>
      <c r="BP6427"/>
      <c r="BQ6427"/>
      <c r="BR6427"/>
      <c r="BS6427"/>
      <c r="BT6427"/>
      <c r="BU6427"/>
      <c r="BV6427"/>
      <c r="BW6427"/>
      <c r="BX6427"/>
      <c r="BY6427"/>
      <c r="BZ6427"/>
      <c r="CA6427"/>
      <c r="CB6427"/>
      <c r="CC6427"/>
      <c r="CD6427"/>
      <c r="CE6427"/>
      <c r="CF6427"/>
      <c r="CG6427"/>
      <c r="CH6427"/>
      <c r="CI6427"/>
      <c r="CJ6427"/>
      <c r="CK6427"/>
      <c r="CL6427"/>
      <c r="CM6427"/>
      <c r="CN6427"/>
      <c r="CO6427"/>
      <c r="CP6427"/>
      <c r="CQ6427"/>
      <c r="CR6427"/>
      <c r="CS6427"/>
      <c r="CT6427"/>
      <c r="CU6427"/>
      <c r="CV6427"/>
    </row>
    <row r="6428" spans="10:100" x14ac:dyDescent="0.25">
      <c r="J6428"/>
      <c r="K6428"/>
      <c r="L6428"/>
      <c r="M6428"/>
      <c r="N6428"/>
      <c r="O6428"/>
      <c r="P6428"/>
      <c r="Q6428"/>
      <c r="R6428"/>
      <c r="S6428"/>
      <c r="T6428"/>
      <c r="U6428"/>
      <c r="V6428"/>
      <c r="W6428"/>
      <c r="X6428"/>
      <c r="Y6428"/>
      <c r="Z6428"/>
      <c r="AA6428"/>
      <c r="AB6428"/>
      <c r="AC6428"/>
      <c r="AD6428"/>
      <c r="AE6428"/>
      <c r="AF6428"/>
      <c r="AG6428"/>
      <c r="AH6428"/>
      <c r="AI6428"/>
      <c r="AJ6428"/>
      <c r="AK6428"/>
      <c r="AL6428"/>
      <c r="AM6428"/>
      <c r="AN6428"/>
      <c r="AO6428"/>
      <c r="AP6428"/>
      <c r="AQ6428"/>
      <c r="AR6428"/>
      <c r="AS6428"/>
      <c r="AT6428"/>
      <c r="AU6428"/>
      <c r="AV6428"/>
      <c r="AW6428"/>
      <c r="AX6428"/>
      <c r="AY6428"/>
      <c r="AZ6428"/>
      <c r="BA6428"/>
      <c r="BB6428"/>
      <c r="BC6428"/>
      <c r="BD6428"/>
      <c r="BE6428"/>
      <c r="BF6428"/>
      <c r="BG6428"/>
      <c r="BH6428"/>
      <c r="BI6428"/>
      <c r="BJ6428"/>
      <c r="BK6428"/>
      <c r="BL6428"/>
      <c r="BM6428"/>
      <c r="BN6428"/>
      <c r="BO6428"/>
      <c r="BP6428"/>
      <c r="BQ6428"/>
      <c r="BR6428"/>
      <c r="BS6428"/>
      <c r="BT6428"/>
      <c r="BU6428"/>
      <c r="BV6428"/>
      <c r="BW6428"/>
      <c r="BX6428"/>
      <c r="BY6428"/>
      <c r="BZ6428"/>
      <c r="CA6428"/>
      <c r="CB6428"/>
      <c r="CC6428"/>
      <c r="CD6428"/>
      <c r="CE6428"/>
      <c r="CF6428"/>
      <c r="CG6428"/>
      <c r="CH6428"/>
      <c r="CI6428"/>
      <c r="CJ6428"/>
      <c r="CK6428"/>
      <c r="CL6428"/>
      <c r="CM6428"/>
      <c r="CN6428"/>
      <c r="CO6428"/>
      <c r="CP6428"/>
      <c r="CQ6428"/>
      <c r="CR6428"/>
      <c r="CS6428"/>
      <c r="CT6428"/>
      <c r="CU6428"/>
      <c r="CV6428"/>
    </row>
    <row r="6429" spans="10:100" x14ac:dyDescent="0.25">
      <c r="J6429"/>
      <c r="K6429"/>
      <c r="L6429"/>
      <c r="M6429"/>
      <c r="N6429"/>
      <c r="O6429"/>
      <c r="P6429"/>
      <c r="Q6429"/>
      <c r="R6429"/>
      <c r="S6429"/>
      <c r="T6429"/>
      <c r="U6429"/>
      <c r="V6429"/>
      <c r="W6429"/>
      <c r="X6429"/>
      <c r="Y6429"/>
      <c r="Z6429"/>
      <c r="AA6429"/>
      <c r="AB6429"/>
      <c r="AC6429"/>
      <c r="AD6429"/>
      <c r="AE6429"/>
      <c r="AF6429"/>
      <c r="AG6429"/>
      <c r="AH6429"/>
      <c r="AI6429"/>
      <c r="AJ6429"/>
      <c r="AK6429"/>
      <c r="AL6429"/>
      <c r="AM6429"/>
      <c r="AN6429"/>
      <c r="AO6429"/>
      <c r="AP6429"/>
      <c r="AQ6429"/>
      <c r="AR6429"/>
      <c r="AS6429"/>
      <c r="AT6429"/>
      <c r="AU6429"/>
      <c r="AV6429"/>
      <c r="AW6429"/>
      <c r="AX6429"/>
      <c r="AY6429"/>
      <c r="AZ6429"/>
      <c r="BA6429"/>
      <c r="BB6429"/>
      <c r="BC6429"/>
      <c r="BD6429"/>
      <c r="BE6429"/>
      <c r="BF6429"/>
      <c r="BG6429"/>
      <c r="BH6429"/>
      <c r="BI6429"/>
      <c r="BJ6429"/>
      <c r="BK6429"/>
      <c r="BL6429"/>
      <c r="BM6429"/>
      <c r="BN6429"/>
      <c r="BO6429"/>
      <c r="BP6429"/>
      <c r="BQ6429"/>
      <c r="BR6429"/>
      <c r="BS6429"/>
      <c r="BT6429"/>
      <c r="BU6429"/>
      <c r="BV6429"/>
      <c r="BW6429"/>
      <c r="BX6429"/>
      <c r="BY6429"/>
      <c r="BZ6429"/>
      <c r="CA6429"/>
      <c r="CB6429"/>
      <c r="CC6429"/>
      <c r="CD6429"/>
      <c r="CE6429"/>
      <c r="CF6429"/>
      <c r="CG6429"/>
      <c r="CH6429"/>
      <c r="CI6429"/>
      <c r="CJ6429"/>
      <c r="CK6429"/>
      <c r="CL6429"/>
      <c r="CM6429"/>
      <c r="CN6429"/>
      <c r="CO6429"/>
      <c r="CP6429"/>
      <c r="CQ6429"/>
      <c r="CR6429"/>
      <c r="CS6429"/>
      <c r="CT6429"/>
      <c r="CU6429"/>
      <c r="CV6429"/>
    </row>
    <row r="6430" spans="10:100" x14ac:dyDescent="0.25">
      <c r="J6430"/>
      <c r="K6430"/>
      <c r="L6430"/>
      <c r="M6430"/>
      <c r="N6430"/>
      <c r="O6430"/>
      <c r="P6430"/>
      <c r="Q6430"/>
      <c r="R6430"/>
      <c r="S6430"/>
      <c r="T6430"/>
      <c r="U6430"/>
      <c r="V6430"/>
      <c r="W6430"/>
      <c r="X6430"/>
      <c r="Y6430"/>
      <c r="Z6430"/>
      <c r="AA6430"/>
      <c r="AB6430"/>
      <c r="AC6430"/>
      <c r="AD6430"/>
      <c r="AE6430"/>
      <c r="AF6430"/>
      <c r="AG6430"/>
      <c r="AH6430"/>
      <c r="AI6430"/>
      <c r="AJ6430"/>
      <c r="AK6430"/>
      <c r="AL6430"/>
      <c r="AM6430"/>
      <c r="AN6430"/>
      <c r="AO6430"/>
      <c r="AP6430"/>
      <c r="AQ6430"/>
      <c r="AR6430"/>
      <c r="AS6430"/>
      <c r="AT6430"/>
      <c r="AU6430"/>
      <c r="AV6430"/>
      <c r="AW6430"/>
      <c r="AX6430"/>
      <c r="AY6430"/>
      <c r="AZ6430"/>
      <c r="BA6430"/>
      <c r="BB6430"/>
      <c r="BC6430"/>
      <c r="BD6430"/>
      <c r="BE6430"/>
      <c r="BF6430"/>
      <c r="BG6430"/>
      <c r="BH6430"/>
      <c r="BI6430"/>
      <c r="BJ6430"/>
      <c r="BK6430"/>
      <c r="BL6430"/>
      <c r="BM6430"/>
      <c r="BN6430"/>
      <c r="BO6430"/>
      <c r="BP6430"/>
      <c r="BQ6430"/>
      <c r="BR6430"/>
      <c r="BS6430"/>
      <c r="BT6430"/>
      <c r="BU6430"/>
      <c r="BV6430"/>
      <c r="BW6430"/>
      <c r="BX6430"/>
      <c r="BY6430"/>
      <c r="BZ6430"/>
      <c r="CA6430"/>
      <c r="CB6430"/>
      <c r="CC6430"/>
      <c r="CD6430"/>
      <c r="CE6430"/>
      <c r="CF6430"/>
      <c r="CG6430"/>
      <c r="CH6430"/>
      <c r="CI6430"/>
      <c r="CJ6430"/>
      <c r="CK6430"/>
      <c r="CL6430"/>
      <c r="CM6430"/>
      <c r="CN6430"/>
      <c r="CO6430"/>
      <c r="CP6430"/>
      <c r="CQ6430"/>
      <c r="CR6430"/>
      <c r="CS6430"/>
      <c r="CT6430"/>
      <c r="CU6430"/>
      <c r="CV6430"/>
    </row>
    <row r="6431" spans="10:100" x14ac:dyDescent="0.25">
      <c r="J6431"/>
      <c r="K6431"/>
      <c r="L6431"/>
      <c r="M6431"/>
      <c r="N6431"/>
      <c r="O6431"/>
      <c r="P6431"/>
      <c r="Q6431"/>
      <c r="R6431"/>
      <c r="S6431"/>
      <c r="T6431"/>
      <c r="U6431"/>
      <c r="V6431"/>
      <c r="W6431"/>
      <c r="X6431"/>
      <c r="Y6431"/>
      <c r="Z6431"/>
      <c r="AA6431"/>
      <c r="AB6431"/>
      <c r="AC6431"/>
      <c r="AD6431"/>
      <c r="AE6431"/>
      <c r="AF6431"/>
      <c r="AG6431"/>
      <c r="AH6431"/>
      <c r="AI6431"/>
      <c r="AJ6431"/>
      <c r="AK6431"/>
      <c r="AL6431"/>
      <c r="AM6431"/>
      <c r="AN6431"/>
      <c r="AO6431"/>
      <c r="AP6431"/>
      <c r="AQ6431"/>
      <c r="AR6431"/>
      <c r="AS6431"/>
      <c r="AT6431"/>
      <c r="AU6431"/>
      <c r="AV6431"/>
      <c r="AW6431"/>
      <c r="AX6431"/>
      <c r="AY6431"/>
      <c r="AZ6431"/>
      <c r="BA6431"/>
      <c r="BB6431"/>
      <c r="BC6431"/>
      <c r="BD6431"/>
      <c r="BE6431"/>
      <c r="BF6431"/>
      <c r="BG6431"/>
      <c r="BH6431"/>
      <c r="BI6431"/>
      <c r="BJ6431"/>
      <c r="BK6431"/>
      <c r="BL6431"/>
      <c r="BM6431"/>
      <c r="BN6431"/>
      <c r="BO6431"/>
      <c r="BP6431"/>
      <c r="BQ6431"/>
      <c r="BR6431"/>
      <c r="BS6431"/>
      <c r="BT6431"/>
      <c r="BU6431"/>
      <c r="BV6431"/>
      <c r="BW6431"/>
      <c r="BX6431"/>
      <c r="BY6431"/>
      <c r="BZ6431"/>
      <c r="CA6431"/>
      <c r="CB6431"/>
      <c r="CC6431"/>
      <c r="CD6431"/>
      <c r="CE6431"/>
      <c r="CF6431"/>
      <c r="CG6431"/>
      <c r="CH6431"/>
      <c r="CI6431"/>
      <c r="CJ6431"/>
      <c r="CK6431"/>
      <c r="CL6431"/>
      <c r="CM6431"/>
      <c r="CN6431"/>
      <c r="CO6431"/>
      <c r="CP6431"/>
      <c r="CQ6431"/>
      <c r="CR6431"/>
      <c r="CS6431"/>
      <c r="CT6431"/>
      <c r="CU6431"/>
      <c r="CV6431"/>
    </row>
    <row r="6432" spans="10:100" x14ac:dyDescent="0.25">
      <c r="J6432"/>
      <c r="K6432"/>
      <c r="L6432"/>
      <c r="M6432"/>
      <c r="N6432"/>
      <c r="O6432"/>
      <c r="P6432"/>
      <c r="Q6432"/>
      <c r="R6432"/>
      <c r="S6432"/>
      <c r="T6432"/>
      <c r="U6432"/>
      <c r="V6432"/>
      <c r="W6432"/>
      <c r="X6432"/>
      <c r="Y6432"/>
      <c r="Z6432"/>
      <c r="AA6432"/>
      <c r="AB6432"/>
      <c r="AC6432"/>
      <c r="AD6432"/>
      <c r="AE6432"/>
      <c r="AF6432"/>
      <c r="AG6432"/>
      <c r="AH6432"/>
      <c r="AI6432"/>
      <c r="AJ6432"/>
      <c r="AK6432"/>
      <c r="AL6432"/>
      <c r="AM6432"/>
      <c r="AN6432"/>
      <c r="AO6432"/>
      <c r="AP6432"/>
      <c r="AQ6432"/>
      <c r="AR6432"/>
      <c r="AS6432"/>
      <c r="AT6432"/>
      <c r="AU6432"/>
      <c r="AV6432"/>
      <c r="AW6432"/>
      <c r="AX6432"/>
      <c r="AY6432"/>
      <c r="AZ6432"/>
      <c r="BA6432"/>
      <c r="BB6432"/>
      <c r="BC6432"/>
      <c r="BD6432"/>
      <c r="BE6432"/>
      <c r="BF6432"/>
      <c r="BG6432"/>
      <c r="BH6432"/>
      <c r="BI6432"/>
      <c r="BJ6432"/>
      <c r="BK6432"/>
      <c r="BL6432"/>
      <c r="BM6432"/>
      <c r="BN6432"/>
      <c r="BO6432"/>
      <c r="BP6432"/>
      <c r="BQ6432"/>
      <c r="BR6432"/>
      <c r="BS6432"/>
      <c r="BT6432"/>
      <c r="BU6432"/>
      <c r="BV6432"/>
      <c r="BW6432"/>
      <c r="BX6432"/>
      <c r="BY6432"/>
      <c r="BZ6432"/>
      <c r="CA6432"/>
      <c r="CB6432"/>
      <c r="CC6432"/>
      <c r="CD6432"/>
      <c r="CE6432"/>
      <c r="CF6432"/>
      <c r="CG6432"/>
      <c r="CH6432"/>
      <c r="CI6432"/>
      <c r="CJ6432"/>
      <c r="CK6432"/>
      <c r="CL6432"/>
      <c r="CM6432"/>
      <c r="CN6432"/>
      <c r="CO6432"/>
      <c r="CP6432"/>
      <c r="CQ6432"/>
      <c r="CR6432"/>
      <c r="CS6432"/>
      <c r="CT6432"/>
      <c r="CU6432"/>
      <c r="CV6432"/>
    </row>
    <row r="6433" spans="10:100" x14ac:dyDescent="0.25">
      <c r="J6433"/>
      <c r="K6433"/>
      <c r="L6433"/>
      <c r="M6433"/>
      <c r="N6433"/>
      <c r="O6433"/>
      <c r="P6433"/>
      <c r="Q6433"/>
      <c r="R6433"/>
      <c r="S6433"/>
      <c r="T6433"/>
      <c r="U6433"/>
      <c r="V6433"/>
      <c r="W6433"/>
      <c r="X6433"/>
      <c r="Y6433"/>
      <c r="Z6433"/>
      <c r="AA6433"/>
      <c r="AB6433"/>
      <c r="AC6433"/>
      <c r="AD6433"/>
      <c r="AE6433"/>
      <c r="AF6433"/>
      <c r="AG6433"/>
      <c r="AH6433"/>
      <c r="AI6433"/>
      <c r="AJ6433"/>
      <c r="AK6433"/>
      <c r="AL6433"/>
      <c r="AM6433"/>
      <c r="AN6433"/>
      <c r="AO6433"/>
      <c r="AP6433"/>
      <c r="AQ6433"/>
      <c r="AR6433"/>
      <c r="AS6433"/>
      <c r="AT6433"/>
      <c r="AU6433"/>
      <c r="AV6433"/>
      <c r="AW6433"/>
      <c r="AX6433"/>
      <c r="AY6433"/>
      <c r="AZ6433"/>
      <c r="BA6433"/>
      <c r="BB6433"/>
      <c r="BC6433"/>
      <c r="BD6433"/>
      <c r="BE6433"/>
      <c r="BF6433"/>
      <c r="BG6433"/>
      <c r="BH6433"/>
      <c r="BI6433"/>
      <c r="BJ6433"/>
      <c r="BK6433"/>
      <c r="BL6433"/>
      <c r="BM6433"/>
      <c r="BN6433"/>
      <c r="BO6433"/>
      <c r="BP6433"/>
      <c r="BQ6433"/>
      <c r="BR6433"/>
      <c r="BS6433"/>
      <c r="BT6433"/>
      <c r="BU6433"/>
      <c r="BV6433"/>
      <c r="BW6433"/>
      <c r="BX6433"/>
      <c r="BY6433"/>
      <c r="BZ6433"/>
      <c r="CA6433"/>
      <c r="CB6433"/>
      <c r="CC6433"/>
      <c r="CD6433"/>
      <c r="CE6433"/>
      <c r="CF6433"/>
      <c r="CG6433"/>
      <c r="CH6433"/>
      <c r="CI6433"/>
      <c r="CJ6433"/>
      <c r="CK6433"/>
      <c r="CL6433"/>
      <c r="CM6433"/>
      <c r="CN6433"/>
      <c r="CO6433"/>
      <c r="CP6433"/>
      <c r="CQ6433"/>
      <c r="CR6433"/>
      <c r="CS6433"/>
      <c r="CT6433"/>
      <c r="CU6433"/>
      <c r="CV6433"/>
    </row>
    <row r="6434" spans="10:100" x14ac:dyDescent="0.25">
      <c r="J6434"/>
      <c r="K6434"/>
      <c r="L6434"/>
      <c r="M6434"/>
      <c r="N6434"/>
      <c r="O6434"/>
      <c r="P6434"/>
      <c r="Q6434"/>
      <c r="R6434"/>
      <c r="S6434"/>
      <c r="T6434"/>
      <c r="U6434"/>
      <c r="V6434"/>
      <c r="W6434"/>
      <c r="X6434"/>
      <c r="Y6434"/>
      <c r="Z6434"/>
      <c r="AA6434"/>
      <c r="AB6434"/>
      <c r="AC6434"/>
      <c r="AD6434"/>
      <c r="AE6434"/>
      <c r="AF6434"/>
      <c r="AG6434"/>
      <c r="AH6434"/>
      <c r="AI6434"/>
      <c r="AJ6434"/>
      <c r="AK6434"/>
      <c r="AL6434"/>
      <c r="AM6434"/>
      <c r="AN6434"/>
      <c r="AO6434"/>
      <c r="AP6434"/>
      <c r="AQ6434"/>
      <c r="AR6434"/>
      <c r="AS6434"/>
      <c r="AT6434"/>
      <c r="AU6434"/>
      <c r="AV6434"/>
      <c r="AW6434"/>
      <c r="AX6434"/>
      <c r="AY6434"/>
      <c r="AZ6434"/>
      <c r="BA6434"/>
      <c r="BB6434"/>
      <c r="BC6434"/>
      <c r="BD6434"/>
      <c r="BE6434"/>
      <c r="BF6434"/>
      <c r="BG6434"/>
      <c r="BH6434"/>
      <c r="BI6434"/>
      <c r="BJ6434"/>
      <c r="BK6434"/>
      <c r="BL6434"/>
      <c r="BM6434"/>
      <c r="BN6434"/>
      <c r="BO6434"/>
      <c r="BP6434"/>
      <c r="BQ6434"/>
      <c r="BR6434"/>
      <c r="BS6434"/>
      <c r="BT6434"/>
      <c r="BU6434"/>
      <c r="BV6434"/>
      <c r="BW6434"/>
      <c r="BX6434"/>
      <c r="BY6434"/>
      <c r="BZ6434"/>
      <c r="CA6434"/>
      <c r="CB6434"/>
      <c r="CC6434"/>
      <c r="CD6434"/>
      <c r="CE6434"/>
      <c r="CF6434"/>
      <c r="CG6434"/>
      <c r="CH6434"/>
      <c r="CI6434"/>
      <c r="CJ6434"/>
      <c r="CK6434"/>
      <c r="CL6434"/>
      <c r="CM6434"/>
      <c r="CN6434"/>
      <c r="CO6434"/>
      <c r="CP6434"/>
      <c r="CQ6434"/>
      <c r="CR6434"/>
      <c r="CS6434"/>
      <c r="CT6434"/>
      <c r="CU6434"/>
      <c r="CV6434"/>
    </row>
    <row r="6435" spans="10:100" x14ac:dyDescent="0.25">
      <c r="J6435"/>
      <c r="K6435"/>
      <c r="L6435"/>
      <c r="M6435"/>
      <c r="N6435"/>
      <c r="O6435"/>
      <c r="P6435"/>
      <c r="Q6435"/>
      <c r="R6435"/>
      <c r="S6435"/>
      <c r="T6435"/>
      <c r="U6435"/>
      <c r="V6435"/>
      <c r="W6435"/>
      <c r="X6435"/>
      <c r="Y6435"/>
      <c r="Z6435"/>
      <c r="AA6435"/>
      <c r="AB6435"/>
      <c r="AC6435"/>
      <c r="AD6435"/>
      <c r="AE6435"/>
      <c r="AF6435"/>
      <c r="AG6435"/>
      <c r="AH6435"/>
      <c r="AI6435"/>
      <c r="AJ6435"/>
      <c r="AK6435"/>
      <c r="AL6435"/>
      <c r="AM6435"/>
      <c r="AN6435"/>
      <c r="AO6435"/>
      <c r="AP6435"/>
      <c r="AQ6435"/>
      <c r="AR6435"/>
      <c r="AS6435"/>
      <c r="AT6435"/>
      <c r="AU6435"/>
      <c r="AV6435"/>
      <c r="AW6435"/>
      <c r="AX6435"/>
      <c r="AY6435"/>
      <c r="AZ6435"/>
      <c r="BA6435"/>
      <c r="BB6435"/>
      <c r="BC6435"/>
      <c r="BD6435"/>
      <c r="BE6435"/>
      <c r="BF6435"/>
      <c r="BG6435"/>
      <c r="BH6435"/>
      <c r="BI6435"/>
      <c r="BJ6435"/>
      <c r="BK6435"/>
      <c r="BL6435"/>
      <c r="BM6435"/>
      <c r="BN6435"/>
      <c r="BO6435"/>
      <c r="BP6435"/>
      <c r="BQ6435"/>
      <c r="BR6435"/>
      <c r="BS6435"/>
      <c r="BT6435"/>
      <c r="BU6435"/>
      <c r="BV6435"/>
      <c r="BW6435"/>
      <c r="BX6435"/>
      <c r="BY6435"/>
      <c r="BZ6435"/>
      <c r="CA6435"/>
      <c r="CB6435"/>
      <c r="CC6435"/>
      <c r="CD6435"/>
      <c r="CE6435"/>
      <c r="CF6435"/>
      <c r="CG6435"/>
      <c r="CH6435"/>
      <c r="CI6435"/>
      <c r="CJ6435"/>
      <c r="CK6435"/>
      <c r="CL6435"/>
      <c r="CM6435"/>
      <c r="CN6435"/>
      <c r="CO6435"/>
      <c r="CP6435"/>
      <c r="CQ6435"/>
      <c r="CR6435"/>
      <c r="CS6435"/>
      <c r="CT6435"/>
      <c r="CU6435"/>
      <c r="CV6435"/>
    </row>
    <row r="6436" spans="10:100" x14ac:dyDescent="0.25">
      <c r="J6436"/>
      <c r="K6436"/>
      <c r="L6436"/>
      <c r="M6436"/>
      <c r="N6436"/>
      <c r="O6436"/>
      <c r="P6436"/>
      <c r="Q6436"/>
      <c r="R6436"/>
      <c r="S6436"/>
      <c r="T6436"/>
      <c r="U6436"/>
      <c r="V6436"/>
      <c r="W6436"/>
      <c r="X6436"/>
      <c r="Y6436"/>
      <c r="Z6436"/>
      <c r="AA6436"/>
      <c r="AB6436"/>
      <c r="AC6436"/>
      <c r="AD6436"/>
      <c r="AE6436"/>
      <c r="AF6436"/>
      <c r="AG6436"/>
      <c r="AH6436"/>
      <c r="AI6436"/>
      <c r="AJ6436"/>
      <c r="AK6436"/>
      <c r="AL6436"/>
      <c r="AM6436"/>
      <c r="AN6436"/>
      <c r="AO6436"/>
      <c r="AP6436"/>
      <c r="AQ6436"/>
      <c r="AR6436"/>
      <c r="AS6436"/>
      <c r="AT6436"/>
      <c r="AU6436"/>
      <c r="AV6436"/>
      <c r="AW6436"/>
      <c r="AX6436"/>
      <c r="AY6436"/>
      <c r="AZ6436"/>
      <c r="BA6436"/>
      <c r="BB6436"/>
      <c r="BC6436"/>
      <c r="BD6436"/>
      <c r="BE6436"/>
      <c r="BF6436"/>
      <c r="BG6436"/>
      <c r="BH6436"/>
      <c r="BI6436"/>
      <c r="BJ6436"/>
      <c r="BK6436"/>
      <c r="BL6436"/>
      <c r="BM6436"/>
      <c r="BN6436"/>
      <c r="BO6436"/>
      <c r="BP6436"/>
      <c r="BQ6436"/>
      <c r="BR6436"/>
      <c r="BS6436"/>
      <c r="BT6436"/>
      <c r="BU6436"/>
      <c r="BV6436"/>
      <c r="BW6436"/>
      <c r="BX6436"/>
      <c r="BY6436"/>
      <c r="BZ6436"/>
      <c r="CA6436"/>
      <c r="CB6436"/>
      <c r="CC6436"/>
      <c r="CD6436"/>
      <c r="CE6436"/>
      <c r="CF6436"/>
      <c r="CG6436"/>
      <c r="CH6436"/>
      <c r="CI6436"/>
      <c r="CJ6436"/>
      <c r="CK6436"/>
      <c r="CL6436"/>
      <c r="CM6436"/>
      <c r="CN6436"/>
      <c r="CO6436"/>
      <c r="CP6436"/>
      <c r="CQ6436"/>
      <c r="CR6436"/>
      <c r="CS6436"/>
      <c r="CT6436"/>
      <c r="CU6436"/>
      <c r="CV6436"/>
    </row>
    <row r="6437" spans="10:100" x14ac:dyDescent="0.25">
      <c r="J6437"/>
      <c r="K6437"/>
      <c r="L6437"/>
      <c r="M6437"/>
      <c r="N6437"/>
      <c r="O6437"/>
      <c r="P6437"/>
      <c r="Q6437"/>
      <c r="R6437"/>
      <c r="S6437"/>
      <c r="T6437"/>
      <c r="U6437"/>
      <c r="V6437"/>
      <c r="W6437"/>
      <c r="X6437"/>
      <c r="Y6437"/>
      <c r="Z6437"/>
      <c r="AA6437"/>
      <c r="AB6437"/>
      <c r="AC6437"/>
      <c r="AD6437"/>
      <c r="AE6437"/>
      <c r="AF6437"/>
      <c r="AG6437"/>
      <c r="AH6437"/>
      <c r="AI6437"/>
      <c r="AJ6437"/>
      <c r="AK6437"/>
      <c r="AL6437"/>
      <c r="AM6437"/>
      <c r="AN6437"/>
      <c r="AO6437"/>
      <c r="AP6437"/>
      <c r="AQ6437"/>
      <c r="AR6437"/>
      <c r="AS6437"/>
      <c r="AT6437"/>
      <c r="AU6437"/>
      <c r="AV6437"/>
      <c r="AW6437"/>
      <c r="AX6437"/>
      <c r="AY6437"/>
      <c r="AZ6437"/>
      <c r="BA6437"/>
      <c r="BB6437"/>
      <c r="BC6437"/>
      <c r="BD6437"/>
      <c r="BE6437"/>
      <c r="BF6437"/>
      <c r="BG6437"/>
      <c r="BH6437"/>
      <c r="BI6437"/>
      <c r="BJ6437"/>
      <c r="BK6437"/>
      <c r="BL6437"/>
      <c r="BM6437"/>
      <c r="BN6437"/>
      <c r="BO6437"/>
      <c r="BP6437"/>
      <c r="BQ6437"/>
      <c r="BR6437"/>
      <c r="BS6437"/>
      <c r="BT6437"/>
      <c r="BU6437"/>
      <c r="BV6437"/>
      <c r="BW6437"/>
      <c r="BX6437"/>
      <c r="BY6437"/>
      <c r="BZ6437"/>
      <c r="CA6437"/>
      <c r="CB6437"/>
      <c r="CC6437"/>
      <c r="CD6437"/>
      <c r="CE6437"/>
      <c r="CF6437"/>
      <c r="CG6437"/>
      <c r="CH6437"/>
      <c r="CI6437"/>
      <c r="CJ6437"/>
      <c r="CK6437"/>
      <c r="CL6437"/>
      <c r="CM6437"/>
      <c r="CN6437"/>
      <c r="CO6437"/>
      <c r="CP6437"/>
      <c r="CQ6437"/>
      <c r="CR6437"/>
      <c r="CS6437"/>
      <c r="CT6437"/>
      <c r="CU6437"/>
      <c r="CV6437"/>
    </row>
    <row r="6438" spans="10:100" x14ac:dyDescent="0.25">
      <c r="J6438"/>
      <c r="K6438"/>
      <c r="L6438"/>
      <c r="M6438"/>
      <c r="N6438"/>
      <c r="O6438"/>
      <c r="P6438"/>
      <c r="Q6438"/>
      <c r="R6438"/>
      <c r="S6438"/>
      <c r="T6438"/>
      <c r="U6438"/>
      <c r="V6438"/>
      <c r="W6438"/>
      <c r="X6438"/>
      <c r="Y6438"/>
      <c r="Z6438"/>
      <c r="AA6438"/>
      <c r="AB6438"/>
      <c r="AC6438"/>
      <c r="AD6438"/>
      <c r="AE6438"/>
      <c r="AF6438"/>
      <c r="AG6438"/>
      <c r="AH6438"/>
      <c r="AI6438"/>
      <c r="AJ6438"/>
      <c r="AK6438"/>
      <c r="AL6438"/>
      <c r="AM6438"/>
      <c r="AN6438"/>
      <c r="AO6438"/>
      <c r="AP6438"/>
      <c r="AQ6438"/>
      <c r="AR6438"/>
      <c r="AS6438"/>
      <c r="AT6438"/>
      <c r="AU6438"/>
      <c r="AV6438"/>
      <c r="AW6438"/>
      <c r="AX6438"/>
      <c r="AY6438"/>
      <c r="AZ6438"/>
      <c r="BA6438"/>
      <c r="BB6438"/>
      <c r="BC6438"/>
      <c r="BD6438"/>
      <c r="BE6438"/>
      <c r="BF6438"/>
      <c r="BG6438"/>
      <c r="BH6438"/>
      <c r="BI6438"/>
      <c r="BJ6438"/>
      <c r="BK6438"/>
      <c r="BL6438"/>
      <c r="BM6438"/>
      <c r="BN6438"/>
      <c r="BO6438"/>
      <c r="BP6438"/>
      <c r="BQ6438"/>
      <c r="BR6438"/>
      <c r="BS6438"/>
      <c r="BT6438"/>
      <c r="BU6438"/>
      <c r="BV6438"/>
      <c r="BW6438"/>
      <c r="BX6438"/>
      <c r="BY6438"/>
      <c r="BZ6438"/>
      <c r="CA6438"/>
      <c r="CB6438"/>
      <c r="CC6438"/>
      <c r="CD6438"/>
      <c r="CE6438"/>
      <c r="CF6438"/>
      <c r="CG6438"/>
      <c r="CH6438"/>
      <c r="CI6438"/>
      <c r="CJ6438"/>
      <c r="CK6438"/>
      <c r="CL6438"/>
      <c r="CM6438"/>
      <c r="CN6438"/>
      <c r="CO6438"/>
      <c r="CP6438"/>
      <c r="CQ6438"/>
      <c r="CR6438"/>
      <c r="CS6438"/>
      <c r="CT6438"/>
      <c r="CU6438"/>
      <c r="CV6438"/>
    </row>
    <row r="6439" spans="10:100" x14ac:dyDescent="0.25">
      <c r="J6439"/>
      <c r="K6439"/>
      <c r="L6439"/>
      <c r="M6439"/>
      <c r="N6439"/>
      <c r="O6439"/>
      <c r="P6439"/>
      <c r="Q6439"/>
      <c r="R6439"/>
      <c r="S6439"/>
      <c r="T6439"/>
      <c r="U6439"/>
      <c r="V6439"/>
      <c r="W6439"/>
      <c r="X6439"/>
      <c r="Y6439"/>
      <c r="Z6439"/>
      <c r="AA6439"/>
      <c r="AB6439"/>
      <c r="AC6439"/>
      <c r="AD6439"/>
      <c r="AE6439"/>
      <c r="AF6439"/>
      <c r="AG6439"/>
      <c r="AH6439"/>
      <c r="AI6439"/>
      <c r="AJ6439"/>
      <c r="AK6439"/>
      <c r="AL6439"/>
      <c r="AM6439"/>
      <c r="AN6439"/>
      <c r="AO6439"/>
      <c r="AP6439"/>
      <c r="AQ6439"/>
      <c r="AR6439"/>
      <c r="AS6439"/>
      <c r="AT6439"/>
      <c r="AU6439"/>
      <c r="AV6439"/>
      <c r="AW6439"/>
      <c r="AX6439"/>
      <c r="AY6439"/>
      <c r="AZ6439"/>
      <c r="BA6439"/>
      <c r="BB6439"/>
      <c r="BC6439"/>
      <c r="BD6439"/>
      <c r="BE6439"/>
      <c r="BF6439"/>
      <c r="BG6439"/>
      <c r="BH6439"/>
      <c r="BI6439"/>
      <c r="BJ6439"/>
      <c r="BK6439"/>
      <c r="BL6439"/>
      <c r="BM6439"/>
      <c r="BN6439"/>
      <c r="BO6439"/>
      <c r="BP6439"/>
      <c r="BQ6439"/>
      <c r="BR6439"/>
      <c r="BS6439"/>
      <c r="BT6439"/>
      <c r="BU6439"/>
      <c r="BV6439"/>
      <c r="BW6439"/>
      <c r="BX6439"/>
      <c r="BY6439"/>
      <c r="BZ6439"/>
      <c r="CA6439"/>
      <c r="CB6439"/>
      <c r="CC6439"/>
      <c r="CD6439"/>
      <c r="CE6439"/>
      <c r="CF6439"/>
      <c r="CG6439"/>
      <c r="CH6439"/>
      <c r="CI6439"/>
      <c r="CJ6439"/>
      <c r="CK6439"/>
      <c r="CL6439"/>
      <c r="CM6439"/>
      <c r="CN6439"/>
      <c r="CO6439"/>
      <c r="CP6439"/>
      <c r="CQ6439"/>
      <c r="CR6439"/>
      <c r="CS6439"/>
      <c r="CT6439"/>
      <c r="CU6439"/>
      <c r="CV6439"/>
    </row>
    <row r="6440" spans="10:100" x14ac:dyDescent="0.25">
      <c r="J6440"/>
      <c r="K6440"/>
      <c r="L6440"/>
      <c r="M6440"/>
      <c r="N6440"/>
      <c r="O6440"/>
      <c r="P6440"/>
      <c r="Q6440"/>
      <c r="R6440"/>
      <c r="S6440"/>
      <c r="T6440"/>
      <c r="U6440"/>
      <c r="V6440"/>
      <c r="W6440"/>
      <c r="X6440"/>
      <c r="Y6440"/>
      <c r="Z6440"/>
      <c r="AA6440"/>
      <c r="AB6440"/>
      <c r="AC6440"/>
      <c r="AD6440"/>
      <c r="AE6440"/>
      <c r="AF6440"/>
      <c r="AG6440"/>
      <c r="AH6440"/>
      <c r="AI6440"/>
      <c r="AJ6440"/>
      <c r="AK6440"/>
      <c r="AL6440"/>
      <c r="AM6440"/>
      <c r="AN6440"/>
      <c r="AO6440"/>
      <c r="AP6440"/>
      <c r="AQ6440"/>
      <c r="AR6440"/>
      <c r="AS6440"/>
      <c r="AT6440"/>
      <c r="AU6440"/>
      <c r="AV6440"/>
      <c r="AW6440"/>
      <c r="AX6440"/>
      <c r="AY6440"/>
      <c r="AZ6440"/>
      <c r="BA6440"/>
      <c r="BB6440"/>
      <c r="BC6440"/>
      <c r="BD6440"/>
      <c r="BE6440"/>
      <c r="BF6440"/>
      <c r="BG6440"/>
      <c r="BH6440"/>
      <c r="BI6440"/>
      <c r="BJ6440"/>
      <c r="BK6440"/>
      <c r="BL6440"/>
      <c r="BM6440"/>
      <c r="BN6440"/>
      <c r="BO6440"/>
      <c r="BP6440"/>
      <c r="BQ6440"/>
      <c r="BR6440"/>
      <c r="BS6440"/>
      <c r="BT6440"/>
      <c r="BU6440"/>
      <c r="BV6440"/>
      <c r="BW6440"/>
      <c r="BX6440"/>
      <c r="BY6440"/>
      <c r="BZ6440"/>
      <c r="CA6440"/>
      <c r="CB6440"/>
      <c r="CC6440"/>
      <c r="CD6440"/>
      <c r="CE6440"/>
      <c r="CF6440"/>
      <c r="CG6440"/>
      <c r="CH6440"/>
      <c r="CI6440"/>
      <c r="CJ6440"/>
      <c r="CK6440"/>
      <c r="CL6440"/>
      <c r="CM6440"/>
      <c r="CN6440"/>
      <c r="CO6440"/>
      <c r="CP6440"/>
      <c r="CQ6440"/>
      <c r="CR6440"/>
      <c r="CS6440"/>
      <c r="CT6440"/>
      <c r="CU6440"/>
      <c r="CV6440"/>
    </row>
    <row r="6441" spans="10:100" x14ac:dyDescent="0.25">
      <c r="J6441"/>
      <c r="K6441"/>
      <c r="L6441"/>
      <c r="M6441"/>
      <c r="N6441"/>
      <c r="O6441"/>
      <c r="P6441"/>
      <c r="Q6441"/>
      <c r="R6441"/>
      <c r="S6441"/>
      <c r="T6441"/>
      <c r="U6441"/>
      <c r="V6441"/>
      <c r="W6441"/>
      <c r="X6441"/>
      <c r="Y6441"/>
      <c r="Z6441"/>
      <c r="AA6441"/>
      <c r="AB6441"/>
      <c r="AC6441"/>
      <c r="AD6441"/>
      <c r="AE6441"/>
      <c r="AF6441"/>
      <c r="AG6441"/>
      <c r="AH6441"/>
      <c r="AI6441"/>
      <c r="AJ6441"/>
      <c r="AK6441"/>
      <c r="AL6441"/>
      <c r="AM6441"/>
      <c r="AN6441"/>
      <c r="AO6441"/>
      <c r="AP6441"/>
      <c r="AQ6441"/>
      <c r="AR6441"/>
      <c r="AS6441"/>
      <c r="AT6441"/>
      <c r="AU6441"/>
      <c r="AV6441"/>
      <c r="AW6441"/>
      <c r="AX6441"/>
      <c r="AY6441"/>
      <c r="AZ6441"/>
      <c r="BA6441"/>
      <c r="BB6441"/>
      <c r="BC6441"/>
      <c r="BD6441"/>
      <c r="BE6441"/>
      <c r="BF6441"/>
      <c r="BG6441"/>
      <c r="BH6441"/>
      <c r="BI6441"/>
      <c r="BJ6441"/>
      <c r="BK6441"/>
      <c r="BL6441"/>
      <c r="BM6441"/>
      <c r="BN6441"/>
      <c r="BO6441"/>
      <c r="BP6441"/>
      <c r="BQ6441"/>
      <c r="BR6441"/>
      <c r="BS6441"/>
      <c r="BT6441"/>
      <c r="BU6441"/>
      <c r="BV6441"/>
      <c r="BW6441"/>
      <c r="BX6441"/>
      <c r="BY6441"/>
      <c r="BZ6441"/>
      <c r="CA6441"/>
      <c r="CB6441"/>
      <c r="CC6441"/>
      <c r="CD6441"/>
      <c r="CE6441"/>
      <c r="CF6441"/>
      <c r="CG6441"/>
      <c r="CH6441"/>
      <c r="CI6441"/>
      <c r="CJ6441"/>
      <c r="CK6441"/>
      <c r="CL6441"/>
      <c r="CM6441"/>
      <c r="CN6441"/>
      <c r="CO6441"/>
      <c r="CP6441"/>
      <c r="CQ6441"/>
      <c r="CR6441"/>
      <c r="CS6441"/>
      <c r="CT6441"/>
      <c r="CU6441"/>
      <c r="CV6441"/>
    </row>
    <row r="6442" spans="10:100" x14ac:dyDescent="0.25">
      <c r="J6442"/>
      <c r="K6442"/>
      <c r="L6442"/>
      <c r="M6442"/>
      <c r="N6442"/>
      <c r="O6442"/>
      <c r="P6442"/>
      <c r="Q6442"/>
      <c r="R6442"/>
      <c r="S6442"/>
      <c r="T6442"/>
      <c r="U6442"/>
      <c r="V6442"/>
      <c r="W6442"/>
      <c r="X6442"/>
      <c r="Y6442"/>
      <c r="Z6442"/>
      <c r="AA6442"/>
      <c r="AB6442"/>
      <c r="AC6442"/>
      <c r="AD6442"/>
      <c r="AE6442"/>
      <c r="AF6442"/>
      <c r="AG6442"/>
      <c r="AH6442"/>
      <c r="AI6442"/>
      <c r="AJ6442"/>
      <c r="AK6442"/>
      <c r="AL6442"/>
      <c r="AM6442"/>
      <c r="AN6442"/>
      <c r="AO6442"/>
      <c r="AP6442"/>
      <c r="AQ6442"/>
      <c r="AR6442"/>
      <c r="AS6442"/>
      <c r="AT6442"/>
      <c r="AU6442"/>
      <c r="AV6442"/>
      <c r="AW6442"/>
      <c r="AX6442"/>
      <c r="AY6442"/>
      <c r="AZ6442"/>
      <c r="BA6442"/>
      <c r="BB6442"/>
      <c r="BC6442"/>
      <c r="BD6442"/>
      <c r="BE6442"/>
      <c r="BF6442"/>
      <c r="BG6442"/>
      <c r="BH6442"/>
      <c r="BI6442"/>
      <c r="BJ6442"/>
      <c r="BK6442"/>
      <c r="BL6442"/>
      <c r="BM6442"/>
      <c r="BN6442"/>
      <c r="BO6442"/>
      <c r="BP6442"/>
      <c r="BQ6442"/>
      <c r="BR6442"/>
      <c r="BS6442"/>
      <c r="BT6442"/>
      <c r="BU6442"/>
      <c r="BV6442"/>
      <c r="BW6442"/>
      <c r="BX6442"/>
      <c r="BY6442"/>
      <c r="BZ6442"/>
      <c r="CA6442"/>
      <c r="CB6442"/>
      <c r="CC6442"/>
      <c r="CD6442"/>
      <c r="CE6442"/>
      <c r="CF6442"/>
      <c r="CG6442"/>
      <c r="CH6442"/>
      <c r="CI6442"/>
      <c r="CJ6442"/>
      <c r="CK6442"/>
      <c r="CL6442"/>
      <c r="CM6442"/>
      <c r="CN6442"/>
      <c r="CO6442"/>
      <c r="CP6442"/>
      <c r="CQ6442"/>
      <c r="CR6442"/>
      <c r="CS6442"/>
      <c r="CT6442"/>
      <c r="CU6442"/>
      <c r="CV6442"/>
    </row>
    <row r="6443" spans="10:100" x14ac:dyDescent="0.25">
      <c r="J6443"/>
      <c r="K6443"/>
      <c r="L6443"/>
      <c r="M6443"/>
      <c r="N6443"/>
      <c r="O6443"/>
      <c r="P6443"/>
      <c r="Q6443"/>
      <c r="R6443"/>
      <c r="S6443"/>
      <c r="T6443"/>
      <c r="U6443"/>
      <c r="V6443"/>
      <c r="W6443"/>
      <c r="X6443"/>
      <c r="Y6443"/>
      <c r="Z6443"/>
      <c r="AA6443"/>
      <c r="AB6443"/>
      <c r="AC6443"/>
      <c r="AD6443"/>
      <c r="AE6443"/>
      <c r="AF6443"/>
      <c r="AG6443"/>
      <c r="AH6443"/>
      <c r="AI6443"/>
      <c r="AJ6443"/>
      <c r="AK6443"/>
      <c r="AL6443"/>
      <c r="AM6443"/>
      <c r="AN6443"/>
      <c r="AO6443"/>
      <c r="AP6443"/>
      <c r="AQ6443"/>
      <c r="AR6443"/>
      <c r="AS6443"/>
      <c r="AT6443"/>
      <c r="AU6443"/>
      <c r="AV6443"/>
      <c r="AW6443"/>
      <c r="AX6443"/>
      <c r="AY6443"/>
      <c r="AZ6443"/>
      <c r="BA6443"/>
      <c r="BB6443"/>
      <c r="BC6443"/>
      <c r="BD6443"/>
      <c r="BE6443"/>
      <c r="BF6443"/>
      <c r="BG6443"/>
      <c r="BH6443"/>
      <c r="BI6443"/>
      <c r="BJ6443"/>
      <c r="BK6443"/>
      <c r="BL6443"/>
      <c r="BM6443"/>
      <c r="BN6443"/>
      <c r="BO6443"/>
      <c r="BP6443"/>
      <c r="BQ6443"/>
      <c r="BR6443"/>
      <c r="BS6443"/>
      <c r="BT6443"/>
      <c r="BU6443"/>
      <c r="BV6443"/>
      <c r="BW6443"/>
      <c r="BX6443"/>
      <c r="BY6443"/>
      <c r="BZ6443"/>
      <c r="CA6443"/>
      <c r="CB6443"/>
      <c r="CC6443"/>
      <c r="CD6443"/>
      <c r="CE6443"/>
      <c r="CF6443"/>
      <c r="CG6443"/>
      <c r="CH6443"/>
      <c r="CI6443"/>
      <c r="CJ6443"/>
      <c r="CK6443"/>
      <c r="CL6443"/>
      <c r="CM6443"/>
      <c r="CN6443"/>
      <c r="CO6443"/>
      <c r="CP6443"/>
      <c r="CQ6443"/>
      <c r="CR6443"/>
      <c r="CS6443"/>
      <c r="CT6443"/>
      <c r="CU6443"/>
      <c r="CV6443"/>
    </row>
    <row r="6444" spans="10:100" x14ac:dyDescent="0.25">
      <c r="J6444"/>
      <c r="K6444"/>
      <c r="L6444"/>
      <c r="M6444"/>
      <c r="N6444"/>
      <c r="O6444"/>
      <c r="P6444"/>
      <c r="Q6444"/>
      <c r="R6444"/>
      <c r="S6444"/>
      <c r="T6444"/>
      <c r="U6444"/>
      <c r="V6444"/>
      <c r="W6444"/>
      <c r="X6444"/>
      <c r="Y6444"/>
      <c r="Z6444"/>
      <c r="AA6444"/>
      <c r="AB6444"/>
      <c r="AC6444"/>
      <c r="AD6444"/>
      <c r="AE6444"/>
      <c r="AF6444"/>
      <c r="AG6444"/>
      <c r="AH6444"/>
      <c r="AI6444"/>
      <c r="AJ6444"/>
      <c r="AK6444"/>
      <c r="AL6444"/>
      <c r="AM6444"/>
      <c r="AN6444"/>
      <c r="AO6444"/>
      <c r="AP6444"/>
      <c r="AQ6444"/>
      <c r="AR6444"/>
      <c r="AS6444"/>
      <c r="AT6444"/>
      <c r="AU6444"/>
      <c r="AV6444"/>
      <c r="AW6444"/>
      <c r="AX6444"/>
      <c r="AY6444"/>
      <c r="AZ6444"/>
      <c r="BA6444"/>
      <c r="BB6444"/>
      <c r="BC6444"/>
      <c r="BD6444"/>
      <c r="BE6444"/>
      <c r="BF6444"/>
      <c r="BG6444"/>
      <c r="BH6444"/>
      <c r="BI6444"/>
      <c r="BJ6444"/>
      <c r="BK6444"/>
      <c r="BL6444"/>
      <c r="BM6444"/>
      <c r="BN6444"/>
      <c r="BO6444"/>
      <c r="BP6444"/>
      <c r="BQ6444"/>
      <c r="BR6444"/>
      <c r="BS6444"/>
      <c r="BT6444"/>
      <c r="BU6444"/>
      <c r="BV6444"/>
      <c r="BW6444"/>
      <c r="BX6444"/>
      <c r="BY6444"/>
      <c r="BZ6444"/>
      <c r="CA6444"/>
      <c r="CB6444"/>
      <c r="CC6444"/>
      <c r="CD6444"/>
      <c r="CE6444"/>
      <c r="CF6444"/>
      <c r="CG6444"/>
      <c r="CH6444"/>
      <c r="CI6444"/>
      <c r="CJ6444"/>
      <c r="CK6444"/>
      <c r="CL6444"/>
      <c r="CM6444"/>
      <c r="CN6444"/>
      <c r="CO6444"/>
      <c r="CP6444"/>
      <c r="CQ6444"/>
      <c r="CR6444"/>
      <c r="CS6444"/>
      <c r="CT6444"/>
      <c r="CU6444"/>
      <c r="CV6444"/>
    </row>
    <row r="6445" spans="10:100" x14ac:dyDescent="0.25">
      <c r="J6445"/>
      <c r="K6445"/>
      <c r="L6445"/>
      <c r="M6445"/>
      <c r="N6445"/>
      <c r="O6445"/>
      <c r="P6445"/>
      <c r="Q6445"/>
      <c r="R6445"/>
      <c r="S6445"/>
      <c r="T6445"/>
      <c r="U6445"/>
      <c r="V6445"/>
      <c r="W6445"/>
      <c r="X6445"/>
      <c r="Y6445"/>
      <c r="Z6445"/>
      <c r="AA6445"/>
      <c r="AB6445"/>
      <c r="AC6445"/>
      <c r="AD6445"/>
      <c r="AE6445"/>
      <c r="AF6445"/>
      <c r="AG6445"/>
      <c r="AH6445"/>
      <c r="AI6445"/>
      <c r="AJ6445"/>
      <c r="AK6445"/>
      <c r="AL6445"/>
      <c r="AM6445"/>
      <c r="AN6445"/>
      <c r="AO6445"/>
      <c r="AP6445"/>
      <c r="AQ6445"/>
      <c r="AR6445"/>
      <c r="AS6445"/>
      <c r="AT6445"/>
      <c r="AU6445"/>
      <c r="AV6445"/>
      <c r="AW6445"/>
      <c r="AX6445"/>
      <c r="AY6445"/>
      <c r="AZ6445"/>
      <c r="BA6445"/>
      <c r="BB6445"/>
      <c r="BC6445"/>
      <c r="BD6445"/>
      <c r="BE6445"/>
      <c r="BF6445"/>
      <c r="BG6445"/>
      <c r="BH6445"/>
      <c r="BI6445"/>
      <c r="BJ6445"/>
      <c r="BK6445"/>
      <c r="BL6445"/>
      <c r="BM6445"/>
      <c r="BN6445"/>
      <c r="BO6445"/>
      <c r="BP6445"/>
      <c r="BQ6445"/>
      <c r="BR6445"/>
      <c r="BS6445"/>
      <c r="BT6445"/>
      <c r="BU6445"/>
      <c r="BV6445"/>
      <c r="BW6445"/>
      <c r="BX6445"/>
      <c r="BY6445"/>
      <c r="BZ6445"/>
      <c r="CA6445"/>
      <c r="CB6445"/>
      <c r="CC6445"/>
      <c r="CD6445"/>
      <c r="CE6445"/>
      <c r="CF6445"/>
      <c r="CG6445"/>
      <c r="CH6445"/>
      <c r="CI6445"/>
      <c r="CJ6445"/>
      <c r="CK6445"/>
      <c r="CL6445"/>
      <c r="CM6445"/>
      <c r="CN6445"/>
      <c r="CO6445"/>
      <c r="CP6445"/>
      <c r="CQ6445"/>
      <c r="CR6445"/>
      <c r="CS6445"/>
      <c r="CT6445"/>
      <c r="CU6445"/>
      <c r="CV6445"/>
    </row>
    <row r="6446" spans="10:100" x14ac:dyDescent="0.25">
      <c r="J6446"/>
      <c r="K6446"/>
      <c r="L6446"/>
      <c r="M6446"/>
      <c r="N6446"/>
      <c r="O6446"/>
      <c r="P6446"/>
      <c r="Q6446"/>
      <c r="R6446"/>
      <c r="S6446"/>
      <c r="T6446"/>
      <c r="U6446"/>
      <c r="V6446"/>
      <c r="W6446"/>
      <c r="X6446"/>
      <c r="Y6446"/>
      <c r="Z6446"/>
      <c r="AA6446"/>
      <c r="AB6446"/>
      <c r="AC6446"/>
      <c r="AD6446"/>
      <c r="AE6446"/>
      <c r="AF6446"/>
      <c r="AG6446"/>
      <c r="AH6446"/>
      <c r="AI6446"/>
      <c r="AJ6446"/>
      <c r="AK6446"/>
      <c r="AL6446"/>
      <c r="AM6446"/>
      <c r="AN6446"/>
      <c r="AO6446"/>
      <c r="AP6446"/>
      <c r="AQ6446"/>
      <c r="AR6446"/>
      <c r="AS6446"/>
      <c r="AT6446"/>
      <c r="AU6446"/>
      <c r="AV6446"/>
      <c r="AW6446"/>
      <c r="AX6446"/>
      <c r="AY6446"/>
      <c r="AZ6446"/>
      <c r="BA6446"/>
      <c r="BB6446"/>
      <c r="BC6446"/>
      <c r="BD6446"/>
      <c r="BE6446"/>
      <c r="BF6446"/>
      <c r="BG6446"/>
      <c r="BH6446"/>
      <c r="BI6446"/>
      <c r="BJ6446"/>
      <c r="BK6446"/>
      <c r="BL6446"/>
      <c r="BM6446"/>
      <c r="BN6446"/>
      <c r="BO6446"/>
      <c r="BP6446"/>
      <c r="BQ6446"/>
      <c r="BR6446"/>
      <c r="BS6446"/>
      <c r="BT6446"/>
      <c r="BU6446"/>
      <c r="BV6446"/>
      <c r="BW6446"/>
      <c r="BX6446"/>
      <c r="BY6446"/>
      <c r="BZ6446"/>
      <c r="CA6446"/>
      <c r="CB6446"/>
      <c r="CC6446"/>
      <c r="CD6446"/>
      <c r="CE6446"/>
      <c r="CF6446"/>
      <c r="CG6446"/>
      <c r="CH6446"/>
      <c r="CI6446"/>
      <c r="CJ6446"/>
      <c r="CK6446"/>
      <c r="CL6446"/>
      <c r="CM6446"/>
      <c r="CN6446"/>
      <c r="CO6446"/>
      <c r="CP6446"/>
      <c r="CQ6446"/>
      <c r="CR6446"/>
      <c r="CS6446"/>
      <c r="CT6446"/>
      <c r="CU6446"/>
      <c r="CV6446"/>
    </row>
    <row r="6447" spans="10:100" x14ac:dyDescent="0.25">
      <c r="J6447"/>
      <c r="K6447"/>
      <c r="L6447"/>
      <c r="M6447"/>
      <c r="N6447"/>
      <c r="O6447"/>
      <c r="P6447"/>
      <c r="Q6447"/>
      <c r="R6447"/>
      <c r="S6447"/>
      <c r="T6447"/>
      <c r="U6447"/>
      <c r="V6447"/>
      <c r="W6447"/>
      <c r="X6447"/>
      <c r="Y6447"/>
      <c r="Z6447"/>
      <c r="AA6447"/>
      <c r="AB6447"/>
      <c r="AC6447"/>
      <c r="AD6447"/>
      <c r="AE6447"/>
      <c r="AF6447"/>
      <c r="AG6447"/>
      <c r="AH6447"/>
      <c r="AI6447"/>
      <c r="AJ6447"/>
      <c r="AK6447"/>
      <c r="AL6447"/>
      <c r="AM6447"/>
      <c r="AN6447"/>
      <c r="AO6447"/>
      <c r="AP6447"/>
      <c r="AQ6447"/>
      <c r="AR6447"/>
      <c r="AS6447"/>
      <c r="AT6447"/>
      <c r="AU6447"/>
      <c r="AV6447"/>
      <c r="AW6447"/>
      <c r="AX6447"/>
      <c r="AY6447"/>
      <c r="AZ6447"/>
      <c r="BA6447"/>
      <c r="BB6447"/>
      <c r="BC6447"/>
      <c r="BD6447"/>
      <c r="BE6447"/>
      <c r="BF6447"/>
      <c r="BG6447"/>
      <c r="BH6447"/>
      <c r="BI6447"/>
      <c r="BJ6447"/>
      <c r="BK6447"/>
      <c r="BL6447"/>
      <c r="BM6447"/>
      <c r="BN6447"/>
      <c r="BO6447"/>
      <c r="BP6447"/>
      <c r="BQ6447"/>
      <c r="BR6447"/>
      <c r="BS6447"/>
      <c r="BT6447"/>
      <c r="BU6447"/>
      <c r="BV6447"/>
      <c r="BW6447"/>
      <c r="BX6447"/>
      <c r="BY6447"/>
      <c r="BZ6447"/>
      <c r="CA6447"/>
      <c r="CB6447"/>
      <c r="CC6447"/>
      <c r="CD6447"/>
      <c r="CE6447"/>
      <c r="CF6447"/>
      <c r="CG6447"/>
      <c r="CH6447"/>
      <c r="CI6447"/>
      <c r="CJ6447"/>
      <c r="CK6447"/>
      <c r="CL6447"/>
      <c r="CM6447"/>
      <c r="CN6447"/>
      <c r="CO6447"/>
      <c r="CP6447"/>
      <c r="CQ6447"/>
      <c r="CR6447"/>
      <c r="CS6447"/>
      <c r="CT6447"/>
      <c r="CU6447"/>
      <c r="CV6447"/>
    </row>
    <row r="6448" spans="10:100" x14ac:dyDescent="0.25">
      <c r="J6448"/>
      <c r="K6448"/>
      <c r="L6448"/>
      <c r="M6448"/>
      <c r="N6448"/>
      <c r="O6448"/>
      <c r="P6448"/>
      <c r="Q6448"/>
      <c r="R6448"/>
      <c r="S6448"/>
      <c r="T6448"/>
      <c r="U6448"/>
      <c r="V6448"/>
      <c r="W6448"/>
      <c r="X6448"/>
      <c r="Y6448"/>
      <c r="Z6448"/>
      <c r="AA6448"/>
      <c r="AB6448"/>
      <c r="AC6448"/>
      <c r="AD6448"/>
      <c r="AE6448"/>
      <c r="AF6448"/>
      <c r="AG6448"/>
      <c r="AH6448"/>
      <c r="AI6448"/>
      <c r="AJ6448"/>
      <c r="AK6448"/>
      <c r="AL6448"/>
      <c r="AM6448"/>
      <c r="AN6448"/>
      <c r="AO6448"/>
      <c r="AP6448"/>
      <c r="AQ6448"/>
      <c r="AR6448"/>
      <c r="AS6448"/>
      <c r="AT6448"/>
      <c r="AU6448"/>
      <c r="AV6448"/>
      <c r="AW6448"/>
      <c r="AX6448"/>
      <c r="AY6448"/>
      <c r="AZ6448"/>
      <c r="BA6448"/>
      <c r="BB6448"/>
      <c r="BC6448"/>
      <c r="BD6448"/>
      <c r="BE6448"/>
      <c r="BF6448"/>
      <c r="BG6448"/>
      <c r="BH6448"/>
      <c r="BI6448"/>
      <c r="BJ6448"/>
      <c r="BK6448"/>
      <c r="BL6448"/>
      <c r="BM6448"/>
      <c r="BN6448"/>
      <c r="BO6448"/>
      <c r="BP6448"/>
      <c r="BQ6448"/>
      <c r="BR6448"/>
      <c r="BS6448"/>
      <c r="BT6448"/>
      <c r="BU6448"/>
      <c r="BV6448"/>
      <c r="BW6448"/>
      <c r="BX6448"/>
      <c r="BY6448"/>
      <c r="BZ6448"/>
      <c r="CA6448"/>
      <c r="CB6448"/>
      <c r="CC6448"/>
      <c r="CD6448"/>
      <c r="CE6448"/>
      <c r="CF6448"/>
      <c r="CG6448"/>
      <c r="CH6448"/>
      <c r="CI6448"/>
      <c r="CJ6448"/>
      <c r="CK6448"/>
      <c r="CL6448"/>
      <c r="CM6448"/>
      <c r="CN6448"/>
      <c r="CO6448"/>
      <c r="CP6448"/>
      <c r="CQ6448"/>
      <c r="CR6448"/>
      <c r="CS6448"/>
      <c r="CT6448"/>
      <c r="CU6448"/>
      <c r="CV6448"/>
    </row>
    <row r="6449" spans="10:100" x14ac:dyDescent="0.25">
      <c r="J6449"/>
      <c r="K6449"/>
      <c r="L6449"/>
      <c r="M6449"/>
      <c r="N6449"/>
      <c r="O6449"/>
      <c r="P6449"/>
      <c r="Q6449"/>
      <c r="R6449"/>
      <c r="S6449"/>
      <c r="T6449"/>
      <c r="U6449"/>
      <c r="V6449"/>
      <c r="W6449"/>
      <c r="X6449"/>
      <c r="Y6449"/>
      <c r="Z6449"/>
      <c r="AA6449"/>
      <c r="AB6449"/>
      <c r="AC6449"/>
      <c r="AD6449"/>
      <c r="AE6449"/>
      <c r="AF6449"/>
      <c r="AG6449"/>
      <c r="AH6449"/>
      <c r="AI6449"/>
      <c r="AJ6449"/>
      <c r="AK6449"/>
      <c r="AL6449"/>
      <c r="AM6449"/>
      <c r="AN6449"/>
      <c r="AO6449"/>
      <c r="AP6449"/>
      <c r="AQ6449"/>
      <c r="AR6449"/>
      <c r="AS6449"/>
      <c r="AT6449"/>
      <c r="AU6449"/>
      <c r="AV6449"/>
      <c r="AW6449"/>
      <c r="AX6449"/>
      <c r="AY6449"/>
      <c r="AZ6449"/>
      <c r="BA6449"/>
      <c r="BB6449"/>
      <c r="BC6449"/>
      <c r="BD6449"/>
      <c r="BE6449"/>
      <c r="BF6449"/>
      <c r="BG6449"/>
      <c r="BH6449"/>
      <c r="BI6449"/>
      <c r="BJ6449"/>
      <c r="BK6449"/>
      <c r="BL6449"/>
      <c r="BM6449"/>
      <c r="BN6449"/>
      <c r="BO6449"/>
      <c r="BP6449"/>
      <c r="BQ6449"/>
      <c r="BR6449"/>
      <c r="BS6449"/>
      <c r="BT6449"/>
      <c r="BU6449"/>
      <c r="BV6449"/>
      <c r="BW6449"/>
      <c r="BX6449"/>
      <c r="BY6449"/>
      <c r="BZ6449"/>
      <c r="CA6449"/>
      <c r="CB6449"/>
      <c r="CC6449"/>
      <c r="CD6449"/>
      <c r="CE6449"/>
      <c r="CF6449"/>
      <c r="CG6449"/>
      <c r="CH6449"/>
      <c r="CI6449"/>
      <c r="CJ6449"/>
      <c r="CK6449"/>
      <c r="CL6449"/>
      <c r="CM6449"/>
      <c r="CN6449"/>
      <c r="CO6449"/>
      <c r="CP6449"/>
      <c r="CQ6449"/>
      <c r="CR6449"/>
      <c r="CS6449"/>
      <c r="CT6449"/>
      <c r="CU6449"/>
      <c r="CV6449"/>
    </row>
    <row r="6450" spans="10:100" x14ac:dyDescent="0.25">
      <c r="J6450"/>
      <c r="K6450"/>
      <c r="L6450"/>
      <c r="M6450"/>
      <c r="N6450"/>
      <c r="O6450"/>
      <c r="P6450"/>
      <c r="Q6450"/>
      <c r="R6450"/>
      <c r="S6450"/>
      <c r="T6450"/>
      <c r="U6450"/>
      <c r="V6450"/>
      <c r="W6450"/>
      <c r="X6450"/>
      <c r="Y6450"/>
      <c r="Z6450"/>
      <c r="AA6450"/>
      <c r="AB6450"/>
      <c r="AC6450"/>
      <c r="AD6450"/>
      <c r="AE6450"/>
      <c r="AF6450"/>
      <c r="AG6450"/>
      <c r="AH6450"/>
      <c r="AI6450"/>
      <c r="AJ6450"/>
      <c r="AK6450"/>
      <c r="AL6450"/>
      <c r="AM6450"/>
      <c r="AN6450"/>
      <c r="AO6450"/>
      <c r="AP6450"/>
      <c r="AQ6450"/>
      <c r="AR6450"/>
      <c r="AS6450"/>
      <c r="AT6450"/>
      <c r="AU6450"/>
      <c r="AV6450"/>
      <c r="AW6450"/>
      <c r="AX6450"/>
      <c r="AY6450"/>
      <c r="AZ6450"/>
      <c r="BA6450"/>
      <c r="BB6450"/>
      <c r="BC6450"/>
      <c r="BD6450"/>
      <c r="BE6450"/>
      <c r="BF6450"/>
      <c r="BG6450"/>
      <c r="BH6450"/>
      <c r="BI6450"/>
      <c r="BJ6450"/>
      <c r="BK6450"/>
      <c r="BL6450"/>
      <c r="BM6450"/>
      <c r="BN6450"/>
      <c r="BO6450"/>
      <c r="BP6450"/>
      <c r="BQ6450"/>
      <c r="BR6450"/>
      <c r="BS6450"/>
      <c r="BT6450"/>
      <c r="BU6450"/>
      <c r="BV6450"/>
      <c r="BW6450"/>
      <c r="BX6450"/>
      <c r="BY6450"/>
      <c r="BZ6450"/>
      <c r="CA6450"/>
      <c r="CB6450"/>
      <c r="CC6450"/>
      <c r="CD6450"/>
      <c r="CE6450"/>
      <c r="CF6450"/>
      <c r="CG6450"/>
      <c r="CH6450"/>
      <c r="CI6450"/>
      <c r="CJ6450"/>
      <c r="CK6450"/>
      <c r="CL6450"/>
      <c r="CM6450"/>
      <c r="CN6450"/>
      <c r="CO6450"/>
      <c r="CP6450"/>
      <c r="CQ6450"/>
      <c r="CR6450"/>
      <c r="CS6450"/>
      <c r="CT6450"/>
      <c r="CU6450"/>
      <c r="CV6450"/>
    </row>
    <row r="6451" spans="10:100" x14ac:dyDescent="0.25">
      <c r="J6451"/>
      <c r="K6451"/>
      <c r="L6451"/>
      <c r="M6451"/>
      <c r="N6451"/>
      <c r="O6451"/>
      <c r="P6451"/>
      <c r="Q6451"/>
      <c r="R6451"/>
      <c r="S6451"/>
      <c r="T6451"/>
      <c r="U6451"/>
      <c r="V6451"/>
      <c r="W6451"/>
      <c r="X6451"/>
      <c r="Y6451"/>
      <c r="Z6451"/>
      <c r="AA6451"/>
      <c r="AB6451"/>
      <c r="AC6451"/>
      <c r="AD6451"/>
      <c r="AE6451"/>
      <c r="AF6451"/>
      <c r="AG6451"/>
      <c r="AH6451"/>
      <c r="AI6451"/>
      <c r="AJ6451"/>
      <c r="AK6451"/>
      <c r="AL6451"/>
      <c r="AM6451"/>
      <c r="AN6451"/>
      <c r="AO6451"/>
      <c r="AP6451"/>
      <c r="AQ6451"/>
      <c r="AR6451"/>
      <c r="AS6451"/>
      <c r="AT6451"/>
      <c r="AU6451"/>
      <c r="AV6451"/>
      <c r="AW6451"/>
      <c r="AX6451"/>
      <c r="AY6451"/>
      <c r="AZ6451"/>
      <c r="BA6451"/>
      <c r="BB6451"/>
      <c r="BC6451"/>
      <c r="BD6451"/>
      <c r="BE6451"/>
      <c r="BF6451"/>
      <c r="BG6451"/>
      <c r="BH6451"/>
      <c r="BI6451"/>
      <c r="BJ6451"/>
      <c r="BK6451"/>
      <c r="BL6451"/>
      <c r="BM6451"/>
      <c r="BN6451"/>
      <c r="BO6451"/>
      <c r="BP6451"/>
      <c r="BQ6451"/>
      <c r="BR6451"/>
      <c r="BS6451"/>
      <c r="BT6451"/>
      <c r="BU6451"/>
      <c r="BV6451"/>
      <c r="BW6451"/>
      <c r="BX6451"/>
      <c r="BY6451"/>
      <c r="BZ6451"/>
      <c r="CA6451"/>
      <c r="CB6451"/>
      <c r="CC6451"/>
      <c r="CD6451"/>
      <c r="CE6451"/>
      <c r="CF6451"/>
      <c r="CG6451"/>
      <c r="CH6451"/>
      <c r="CI6451"/>
      <c r="CJ6451"/>
      <c r="CK6451"/>
      <c r="CL6451"/>
      <c r="CM6451"/>
      <c r="CN6451"/>
      <c r="CO6451"/>
      <c r="CP6451"/>
      <c r="CQ6451"/>
      <c r="CR6451"/>
      <c r="CS6451"/>
      <c r="CT6451"/>
      <c r="CU6451"/>
      <c r="CV6451"/>
    </row>
    <row r="6452" spans="10:100" x14ac:dyDescent="0.25">
      <c r="J6452"/>
      <c r="K6452"/>
      <c r="L6452"/>
      <c r="M6452"/>
      <c r="N6452"/>
      <c r="O6452"/>
      <c r="P6452"/>
      <c r="Q6452"/>
      <c r="R6452"/>
      <c r="S6452"/>
      <c r="T6452"/>
      <c r="U6452"/>
      <c r="V6452"/>
      <c r="W6452"/>
      <c r="X6452"/>
      <c r="Y6452"/>
      <c r="Z6452"/>
      <c r="AA6452"/>
      <c r="AB6452"/>
      <c r="AC6452"/>
      <c r="AD6452"/>
      <c r="AE6452"/>
      <c r="AF6452"/>
      <c r="AG6452"/>
      <c r="AH6452"/>
      <c r="AI6452"/>
      <c r="AJ6452"/>
      <c r="AK6452"/>
      <c r="AL6452"/>
      <c r="AM6452"/>
      <c r="AN6452"/>
      <c r="AO6452"/>
      <c r="AP6452"/>
      <c r="AQ6452"/>
      <c r="AR6452"/>
      <c r="AS6452"/>
      <c r="AT6452"/>
      <c r="AU6452"/>
      <c r="AV6452"/>
      <c r="AW6452"/>
      <c r="AX6452"/>
      <c r="AY6452"/>
      <c r="AZ6452"/>
      <c r="BA6452"/>
      <c r="BB6452"/>
      <c r="BC6452"/>
      <c r="BD6452"/>
      <c r="BE6452"/>
      <c r="BF6452"/>
      <c r="BG6452"/>
      <c r="BH6452"/>
      <c r="BI6452"/>
      <c r="BJ6452"/>
      <c r="BK6452"/>
      <c r="BL6452"/>
      <c r="BM6452"/>
      <c r="BN6452"/>
      <c r="BO6452"/>
      <c r="BP6452"/>
      <c r="BQ6452"/>
      <c r="BR6452"/>
      <c r="BS6452"/>
      <c r="BT6452"/>
      <c r="BU6452"/>
      <c r="BV6452"/>
      <c r="BW6452"/>
      <c r="BX6452"/>
      <c r="BY6452"/>
      <c r="BZ6452"/>
      <c r="CA6452"/>
      <c r="CB6452"/>
      <c r="CC6452"/>
      <c r="CD6452"/>
      <c r="CE6452"/>
      <c r="CF6452"/>
      <c r="CG6452"/>
      <c r="CH6452"/>
      <c r="CI6452"/>
      <c r="CJ6452"/>
      <c r="CK6452"/>
      <c r="CL6452"/>
      <c r="CM6452"/>
      <c r="CN6452"/>
      <c r="CO6452"/>
      <c r="CP6452"/>
      <c r="CQ6452"/>
      <c r="CR6452"/>
      <c r="CS6452"/>
      <c r="CT6452"/>
      <c r="CU6452"/>
      <c r="CV6452"/>
    </row>
    <row r="6453" spans="10:100" x14ac:dyDescent="0.25">
      <c r="J6453"/>
      <c r="K6453"/>
      <c r="L6453"/>
      <c r="M6453"/>
      <c r="N6453"/>
      <c r="O6453"/>
      <c r="P6453"/>
      <c r="Q6453"/>
      <c r="R6453"/>
      <c r="S6453"/>
      <c r="T6453"/>
      <c r="U6453"/>
      <c r="V6453"/>
      <c r="W6453"/>
      <c r="X6453"/>
      <c r="Y6453"/>
      <c r="Z6453"/>
      <c r="AA6453"/>
      <c r="AB6453"/>
      <c r="AC6453"/>
      <c r="AD6453"/>
      <c r="AE6453"/>
      <c r="AF6453"/>
      <c r="AG6453"/>
      <c r="AH6453"/>
      <c r="AI6453"/>
      <c r="AJ6453"/>
      <c r="AK6453"/>
      <c r="AL6453"/>
      <c r="AM6453"/>
      <c r="AN6453"/>
      <c r="AO6453"/>
      <c r="AP6453"/>
      <c r="AQ6453"/>
      <c r="AR6453"/>
      <c r="AS6453"/>
      <c r="AT6453"/>
      <c r="AU6453"/>
      <c r="AV6453"/>
      <c r="AW6453"/>
      <c r="AX6453"/>
      <c r="AY6453"/>
      <c r="AZ6453"/>
      <c r="BA6453"/>
      <c r="BB6453"/>
      <c r="BC6453"/>
      <c r="BD6453"/>
      <c r="BE6453"/>
      <c r="BF6453"/>
      <c r="BG6453"/>
      <c r="BH6453"/>
      <c r="BI6453"/>
      <c r="BJ6453"/>
      <c r="BK6453"/>
      <c r="BL6453"/>
      <c r="BM6453"/>
      <c r="BN6453"/>
      <c r="BO6453"/>
      <c r="BP6453"/>
      <c r="BQ6453"/>
      <c r="BR6453"/>
      <c r="BS6453"/>
      <c r="BT6453"/>
      <c r="BU6453"/>
      <c r="BV6453"/>
      <c r="BW6453"/>
      <c r="BX6453"/>
      <c r="BY6453"/>
      <c r="BZ6453"/>
      <c r="CA6453"/>
      <c r="CB6453"/>
      <c r="CC6453"/>
      <c r="CD6453"/>
      <c r="CE6453"/>
      <c r="CF6453"/>
      <c r="CG6453"/>
      <c r="CH6453"/>
      <c r="CI6453"/>
      <c r="CJ6453"/>
      <c r="CK6453"/>
      <c r="CL6453"/>
      <c r="CM6453"/>
      <c r="CN6453"/>
      <c r="CO6453"/>
      <c r="CP6453"/>
      <c r="CQ6453"/>
      <c r="CR6453"/>
      <c r="CS6453"/>
      <c r="CT6453"/>
      <c r="CU6453"/>
      <c r="CV6453"/>
    </row>
    <row r="6454" spans="10:100" x14ac:dyDescent="0.25">
      <c r="J6454"/>
      <c r="K6454"/>
      <c r="L6454"/>
      <c r="M6454"/>
      <c r="N6454"/>
      <c r="O6454"/>
      <c r="P6454"/>
      <c r="Q6454"/>
      <c r="R6454"/>
      <c r="S6454"/>
      <c r="T6454"/>
      <c r="U6454"/>
      <c r="V6454"/>
      <c r="W6454"/>
      <c r="X6454"/>
      <c r="Y6454"/>
      <c r="Z6454"/>
      <c r="AA6454"/>
      <c r="AB6454"/>
      <c r="AC6454"/>
      <c r="AD6454"/>
      <c r="AE6454"/>
      <c r="AF6454"/>
      <c r="AG6454"/>
      <c r="AH6454"/>
      <c r="AI6454"/>
      <c r="AJ6454"/>
      <c r="AK6454"/>
      <c r="AL6454"/>
      <c r="AM6454"/>
      <c r="AN6454"/>
      <c r="AO6454"/>
      <c r="AP6454"/>
      <c r="AQ6454"/>
      <c r="AR6454"/>
      <c r="AS6454"/>
      <c r="AT6454"/>
      <c r="AU6454"/>
      <c r="AV6454"/>
      <c r="AW6454"/>
      <c r="AX6454"/>
      <c r="AY6454"/>
      <c r="AZ6454"/>
      <c r="BA6454"/>
      <c r="BB6454"/>
      <c r="BC6454"/>
      <c r="BD6454"/>
      <c r="BE6454"/>
      <c r="BF6454"/>
      <c r="BG6454"/>
      <c r="BH6454"/>
      <c r="BI6454"/>
      <c r="BJ6454"/>
      <c r="BK6454"/>
      <c r="BL6454"/>
      <c r="BM6454"/>
      <c r="BN6454"/>
      <c r="BO6454"/>
      <c r="BP6454"/>
      <c r="BQ6454"/>
      <c r="BR6454"/>
      <c r="BS6454"/>
      <c r="BT6454"/>
      <c r="BU6454"/>
      <c r="BV6454"/>
      <c r="BW6454"/>
      <c r="BX6454"/>
      <c r="BY6454"/>
      <c r="BZ6454"/>
      <c r="CA6454"/>
      <c r="CB6454"/>
      <c r="CC6454"/>
      <c r="CD6454"/>
      <c r="CE6454"/>
      <c r="CF6454"/>
      <c r="CG6454"/>
      <c r="CH6454"/>
      <c r="CI6454"/>
      <c r="CJ6454"/>
      <c r="CK6454"/>
      <c r="CL6454"/>
      <c r="CM6454"/>
      <c r="CN6454"/>
      <c r="CO6454"/>
      <c r="CP6454"/>
      <c r="CQ6454"/>
      <c r="CR6454"/>
      <c r="CS6454"/>
      <c r="CT6454"/>
      <c r="CU6454"/>
      <c r="CV6454"/>
    </row>
    <row r="6455" spans="10:100" x14ac:dyDescent="0.25">
      <c r="J6455"/>
      <c r="K6455"/>
      <c r="L6455"/>
      <c r="M6455"/>
      <c r="N6455"/>
      <c r="O6455"/>
      <c r="P6455"/>
      <c r="Q6455"/>
      <c r="R6455"/>
      <c r="S6455"/>
      <c r="T6455"/>
      <c r="U6455"/>
      <c r="V6455"/>
      <c r="W6455"/>
      <c r="X6455"/>
      <c r="Y6455"/>
      <c r="Z6455"/>
      <c r="AA6455"/>
      <c r="AB6455"/>
      <c r="AC6455"/>
      <c r="AD6455"/>
      <c r="AE6455"/>
      <c r="AF6455"/>
      <c r="AG6455"/>
      <c r="AH6455"/>
      <c r="AI6455"/>
      <c r="AJ6455"/>
      <c r="AK6455"/>
      <c r="AL6455"/>
      <c r="AM6455"/>
      <c r="AN6455"/>
      <c r="AO6455"/>
      <c r="AP6455"/>
      <c r="AQ6455"/>
      <c r="AR6455"/>
      <c r="AS6455"/>
      <c r="AT6455"/>
      <c r="AU6455"/>
      <c r="AV6455"/>
      <c r="AW6455"/>
      <c r="AX6455"/>
      <c r="AY6455"/>
      <c r="AZ6455"/>
      <c r="BA6455"/>
      <c r="BB6455"/>
      <c r="BC6455"/>
      <c r="BD6455"/>
      <c r="BE6455"/>
      <c r="BF6455"/>
      <c r="BG6455"/>
      <c r="BH6455"/>
      <c r="BI6455"/>
      <c r="BJ6455"/>
      <c r="BK6455"/>
      <c r="BL6455"/>
      <c r="BM6455"/>
      <c r="BN6455"/>
      <c r="BO6455"/>
      <c r="BP6455"/>
      <c r="BQ6455"/>
      <c r="BR6455"/>
      <c r="BS6455"/>
      <c r="BT6455"/>
      <c r="BU6455"/>
      <c r="BV6455"/>
      <c r="BW6455"/>
      <c r="BX6455"/>
      <c r="BY6455"/>
      <c r="BZ6455"/>
      <c r="CA6455"/>
      <c r="CB6455"/>
      <c r="CC6455"/>
      <c r="CD6455"/>
      <c r="CE6455"/>
      <c r="CF6455"/>
      <c r="CG6455"/>
      <c r="CH6455"/>
      <c r="CI6455"/>
      <c r="CJ6455"/>
      <c r="CK6455"/>
      <c r="CL6455"/>
      <c r="CM6455"/>
      <c r="CN6455"/>
      <c r="CO6455"/>
      <c r="CP6455"/>
      <c r="CQ6455"/>
      <c r="CR6455"/>
      <c r="CS6455"/>
      <c r="CT6455"/>
      <c r="CU6455"/>
      <c r="CV6455"/>
    </row>
    <row r="6456" spans="10:100" x14ac:dyDescent="0.25">
      <c r="J6456"/>
      <c r="K6456"/>
      <c r="L6456"/>
      <c r="M6456"/>
      <c r="N6456"/>
      <c r="O6456"/>
      <c r="P6456"/>
      <c r="Q6456"/>
      <c r="R6456"/>
      <c r="S6456"/>
      <c r="T6456"/>
      <c r="U6456"/>
      <c r="V6456"/>
      <c r="W6456"/>
      <c r="X6456"/>
      <c r="Y6456"/>
      <c r="Z6456"/>
      <c r="AA6456"/>
      <c r="AB6456"/>
      <c r="AC6456"/>
      <c r="AD6456"/>
      <c r="AE6456"/>
      <c r="AF6456"/>
      <c r="AG6456"/>
      <c r="AH6456"/>
      <c r="AI6456"/>
      <c r="AJ6456"/>
      <c r="AK6456"/>
      <c r="AL6456"/>
      <c r="AM6456"/>
      <c r="AN6456"/>
      <c r="AO6456"/>
      <c r="AP6456"/>
      <c r="AQ6456"/>
      <c r="AR6456"/>
      <c r="AS6456"/>
      <c r="AT6456"/>
      <c r="AU6456"/>
      <c r="AV6456"/>
      <c r="AW6456"/>
      <c r="AX6456"/>
      <c r="AY6456"/>
      <c r="AZ6456"/>
      <c r="BA6456"/>
      <c r="BB6456"/>
      <c r="BC6456"/>
      <c r="BD6456"/>
      <c r="BE6456"/>
      <c r="BF6456"/>
      <c r="BG6456"/>
      <c r="BH6456"/>
      <c r="BI6456"/>
      <c r="BJ6456"/>
      <c r="BK6456"/>
      <c r="BL6456"/>
      <c r="BM6456"/>
      <c r="BN6456"/>
      <c r="BO6456"/>
      <c r="BP6456"/>
      <c r="BQ6456"/>
      <c r="BR6456"/>
      <c r="BS6456"/>
      <c r="BT6456"/>
      <c r="BU6456"/>
      <c r="BV6456"/>
      <c r="BW6456"/>
      <c r="BX6456"/>
      <c r="BY6456"/>
      <c r="BZ6456"/>
      <c r="CA6456"/>
      <c r="CB6456"/>
      <c r="CC6456"/>
      <c r="CD6456"/>
      <c r="CE6456"/>
      <c r="CF6456"/>
      <c r="CG6456"/>
      <c r="CH6456"/>
      <c r="CI6456"/>
      <c r="CJ6456"/>
      <c r="CK6456"/>
      <c r="CL6456"/>
      <c r="CM6456"/>
      <c r="CN6456"/>
      <c r="CO6456"/>
      <c r="CP6456"/>
      <c r="CQ6456"/>
      <c r="CR6456"/>
      <c r="CS6456"/>
      <c r="CT6456"/>
      <c r="CU6456"/>
      <c r="CV6456"/>
    </row>
    <row r="6457" spans="10:100" x14ac:dyDescent="0.25">
      <c r="J6457"/>
      <c r="K6457"/>
      <c r="L6457"/>
      <c r="M6457"/>
      <c r="N6457"/>
      <c r="O6457"/>
      <c r="P6457"/>
      <c r="Q6457"/>
      <c r="R6457"/>
      <c r="S6457"/>
      <c r="T6457"/>
      <c r="U6457"/>
      <c r="V6457"/>
      <c r="W6457"/>
      <c r="X6457"/>
      <c r="Y6457"/>
      <c r="Z6457"/>
      <c r="AA6457"/>
      <c r="AB6457"/>
      <c r="AC6457"/>
      <c r="AD6457"/>
      <c r="AE6457"/>
      <c r="AF6457"/>
      <c r="AG6457"/>
      <c r="AH6457"/>
      <c r="AI6457"/>
      <c r="AJ6457"/>
      <c r="AK6457"/>
      <c r="AL6457"/>
      <c r="AM6457"/>
      <c r="AN6457"/>
      <c r="AO6457"/>
      <c r="AP6457"/>
      <c r="AQ6457"/>
      <c r="AR6457"/>
      <c r="AS6457"/>
      <c r="AT6457"/>
      <c r="AU6457"/>
      <c r="AV6457"/>
      <c r="AW6457"/>
      <c r="AX6457"/>
      <c r="AY6457"/>
      <c r="AZ6457"/>
      <c r="BA6457"/>
      <c r="BB6457"/>
      <c r="BC6457"/>
      <c r="BD6457"/>
      <c r="BE6457"/>
      <c r="BF6457"/>
      <c r="BG6457"/>
      <c r="BH6457"/>
      <c r="BI6457"/>
      <c r="BJ6457"/>
      <c r="BK6457"/>
      <c r="BL6457"/>
      <c r="BM6457"/>
      <c r="BN6457"/>
      <c r="BO6457"/>
      <c r="BP6457"/>
      <c r="BQ6457"/>
      <c r="BR6457"/>
      <c r="BS6457"/>
      <c r="BT6457"/>
      <c r="BU6457"/>
      <c r="BV6457"/>
      <c r="BW6457"/>
      <c r="BX6457"/>
      <c r="BY6457"/>
      <c r="BZ6457"/>
      <c r="CA6457"/>
      <c r="CB6457"/>
      <c r="CC6457"/>
      <c r="CD6457"/>
      <c r="CE6457"/>
      <c r="CF6457"/>
      <c r="CG6457"/>
      <c r="CH6457"/>
      <c r="CI6457"/>
      <c r="CJ6457"/>
      <c r="CK6457"/>
      <c r="CL6457"/>
      <c r="CM6457"/>
      <c r="CN6457"/>
      <c r="CO6457"/>
      <c r="CP6457"/>
      <c r="CQ6457"/>
      <c r="CR6457"/>
      <c r="CS6457"/>
      <c r="CT6457"/>
      <c r="CU6457"/>
      <c r="CV6457"/>
    </row>
    <row r="6458" spans="10:100" x14ac:dyDescent="0.25">
      <c r="J6458"/>
      <c r="K6458"/>
      <c r="L6458"/>
      <c r="M6458"/>
      <c r="N6458"/>
      <c r="O6458"/>
      <c r="P6458"/>
      <c r="Q6458"/>
      <c r="R6458"/>
      <c r="S6458"/>
      <c r="T6458"/>
      <c r="U6458"/>
      <c r="V6458"/>
      <c r="W6458"/>
      <c r="X6458"/>
      <c r="Y6458"/>
      <c r="Z6458"/>
      <c r="AA6458"/>
      <c r="AB6458"/>
      <c r="AC6458"/>
      <c r="AD6458"/>
      <c r="AE6458"/>
      <c r="AF6458"/>
      <c r="AG6458"/>
      <c r="AH6458"/>
      <c r="AI6458"/>
      <c r="AJ6458"/>
      <c r="AK6458"/>
      <c r="AL6458"/>
      <c r="AM6458"/>
      <c r="AN6458"/>
      <c r="AO6458"/>
      <c r="AP6458"/>
      <c r="AQ6458"/>
      <c r="AR6458"/>
      <c r="AS6458"/>
      <c r="AT6458"/>
      <c r="AU6458"/>
      <c r="AV6458"/>
      <c r="AW6458"/>
      <c r="AX6458"/>
      <c r="AY6458"/>
      <c r="AZ6458"/>
      <c r="BA6458"/>
      <c r="BB6458"/>
      <c r="BC6458"/>
      <c r="BD6458"/>
      <c r="BE6458"/>
      <c r="BF6458"/>
      <c r="BG6458"/>
      <c r="BH6458"/>
      <c r="BI6458"/>
      <c r="BJ6458"/>
      <c r="BK6458"/>
      <c r="BL6458"/>
      <c r="BM6458"/>
      <c r="BN6458"/>
      <c r="BO6458"/>
      <c r="BP6458"/>
      <c r="BQ6458"/>
      <c r="BR6458"/>
      <c r="BS6458"/>
      <c r="BT6458"/>
      <c r="BU6458"/>
      <c r="BV6458"/>
      <c r="BW6458"/>
      <c r="BX6458"/>
      <c r="BY6458"/>
      <c r="BZ6458"/>
      <c r="CA6458"/>
      <c r="CB6458"/>
      <c r="CC6458"/>
      <c r="CD6458"/>
      <c r="CE6458"/>
      <c r="CF6458"/>
      <c r="CG6458"/>
      <c r="CH6458"/>
      <c r="CI6458"/>
      <c r="CJ6458"/>
      <c r="CK6458"/>
      <c r="CL6458"/>
      <c r="CM6458"/>
      <c r="CN6458"/>
      <c r="CO6458"/>
      <c r="CP6458"/>
      <c r="CQ6458"/>
      <c r="CR6458"/>
      <c r="CS6458"/>
      <c r="CT6458"/>
      <c r="CU6458"/>
      <c r="CV6458"/>
    </row>
    <row r="6459" spans="10:100" x14ac:dyDescent="0.25">
      <c r="J6459"/>
      <c r="K6459"/>
      <c r="L6459"/>
      <c r="M6459"/>
      <c r="N6459"/>
      <c r="O6459"/>
      <c r="P6459"/>
      <c r="Q6459"/>
      <c r="R6459"/>
      <c r="S6459"/>
      <c r="T6459"/>
      <c r="U6459"/>
      <c r="V6459"/>
      <c r="W6459"/>
      <c r="X6459"/>
      <c r="Y6459"/>
      <c r="Z6459"/>
      <c r="AA6459"/>
      <c r="AB6459"/>
      <c r="AC6459"/>
      <c r="AD6459"/>
      <c r="AE6459"/>
      <c r="AF6459"/>
      <c r="AG6459"/>
      <c r="AH6459"/>
      <c r="AI6459"/>
      <c r="AJ6459"/>
      <c r="AK6459"/>
      <c r="AL6459"/>
      <c r="AM6459"/>
      <c r="AN6459"/>
      <c r="AO6459"/>
      <c r="AP6459"/>
      <c r="AQ6459"/>
      <c r="AR6459"/>
      <c r="AS6459"/>
      <c r="AT6459"/>
      <c r="AU6459"/>
      <c r="AV6459"/>
      <c r="AW6459"/>
      <c r="AX6459"/>
      <c r="AY6459"/>
      <c r="AZ6459"/>
      <c r="BA6459"/>
      <c r="BB6459"/>
      <c r="BC6459"/>
      <c r="BD6459"/>
      <c r="BE6459"/>
      <c r="BF6459"/>
      <c r="BG6459"/>
      <c r="BH6459"/>
      <c r="BI6459"/>
      <c r="BJ6459"/>
      <c r="BK6459"/>
      <c r="BL6459"/>
      <c r="BM6459"/>
      <c r="BN6459"/>
      <c r="BO6459"/>
      <c r="BP6459"/>
      <c r="BQ6459"/>
      <c r="BR6459"/>
      <c r="BS6459"/>
      <c r="BT6459"/>
      <c r="BU6459"/>
      <c r="BV6459"/>
      <c r="BW6459"/>
      <c r="BX6459"/>
      <c r="BY6459"/>
      <c r="BZ6459"/>
      <c r="CA6459"/>
      <c r="CB6459"/>
      <c r="CC6459"/>
      <c r="CD6459"/>
      <c r="CE6459"/>
      <c r="CF6459"/>
      <c r="CG6459"/>
      <c r="CH6459"/>
      <c r="CI6459"/>
      <c r="CJ6459"/>
      <c r="CK6459"/>
      <c r="CL6459"/>
      <c r="CM6459"/>
      <c r="CN6459"/>
      <c r="CO6459"/>
      <c r="CP6459"/>
      <c r="CQ6459"/>
      <c r="CR6459"/>
      <c r="CS6459"/>
      <c r="CT6459"/>
      <c r="CU6459"/>
      <c r="CV6459"/>
    </row>
    <row r="6460" spans="10:100" x14ac:dyDescent="0.25">
      <c r="J6460"/>
      <c r="K6460"/>
      <c r="L6460"/>
      <c r="M6460"/>
      <c r="N6460"/>
      <c r="O6460"/>
      <c r="P6460"/>
      <c r="Q6460"/>
      <c r="R6460"/>
      <c r="S6460"/>
      <c r="T6460"/>
      <c r="U6460"/>
      <c r="V6460"/>
      <c r="W6460"/>
      <c r="X6460"/>
      <c r="Y6460"/>
      <c r="Z6460"/>
      <c r="AA6460"/>
      <c r="AB6460"/>
      <c r="AC6460"/>
      <c r="AD6460"/>
      <c r="AE6460"/>
      <c r="AF6460"/>
      <c r="AG6460"/>
      <c r="AH6460"/>
      <c r="AI6460"/>
      <c r="AJ6460"/>
      <c r="AK6460"/>
      <c r="AL6460"/>
      <c r="AM6460"/>
      <c r="AN6460"/>
      <c r="AO6460"/>
      <c r="AP6460"/>
      <c r="AQ6460"/>
      <c r="AR6460"/>
      <c r="AS6460"/>
      <c r="AT6460"/>
      <c r="AU6460"/>
      <c r="AV6460"/>
      <c r="AW6460"/>
      <c r="AX6460"/>
      <c r="AY6460"/>
      <c r="AZ6460"/>
      <c r="BA6460"/>
      <c r="BB6460"/>
      <c r="BC6460"/>
      <c r="BD6460"/>
      <c r="BE6460"/>
      <c r="BF6460"/>
      <c r="BG6460"/>
      <c r="BH6460"/>
      <c r="BI6460"/>
      <c r="BJ6460"/>
      <c r="BK6460"/>
      <c r="BL6460"/>
      <c r="BM6460"/>
      <c r="BN6460"/>
      <c r="BO6460"/>
      <c r="BP6460"/>
      <c r="BQ6460"/>
      <c r="BR6460"/>
      <c r="BS6460"/>
      <c r="BT6460"/>
      <c r="BU6460"/>
      <c r="BV6460"/>
      <c r="BW6460"/>
      <c r="BX6460"/>
      <c r="BY6460"/>
      <c r="BZ6460"/>
      <c r="CA6460"/>
      <c r="CB6460"/>
      <c r="CC6460"/>
      <c r="CD6460"/>
      <c r="CE6460"/>
      <c r="CF6460"/>
      <c r="CG6460"/>
      <c r="CH6460"/>
      <c r="CI6460"/>
      <c r="CJ6460"/>
      <c r="CK6460"/>
      <c r="CL6460"/>
      <c r="CM6460"/>
      <c r="CN6460"/>
      <c r="CO6460"/>
      <c r="CP6460"/>
      <c r="CQ6460"/>
      <c r="CR6460"/>
      <c r="CS6460"/>
      <c r="CT6460"/>
      <c r="CU6460"/>
      <c r="CV6460"/>
    </row>
    <row r="6461" spans="10:100" x14ac:dyDescent="0.25">
      <c r="J6461"/>
      <c r="K6461"/>
      <c r="L6461"/>
      <c r="M6461"/>
      <c r="N6461"/>
      <c r="O6461"/>
      <c r="P6461"/>
      <c r="Q6461"/>
      <c r="R6461"/>
      <c r="S6461"/>
      <c r="T6461"/>
      <c r="U6461"/>
      <c r="V6461"/>
      <c r="W6461"/>
      <c r="X6461"/>
      <c r="Y6461"/>
      <c r="Z6461"/>
      <c r="AA6461"/>
      <c r="AB6461"/>
      <c r="AC6461"/>
      <c r="AD6461"/>
      <c r="AE6461"/>
      <c r="AF6461"/>
      <c r="AG6461"/>
      <c r="AH6461"/>
      <c r="AI6461"/>
      <c r="AJ6461"/>
      <c r="AK6461"/>
      <c r="AL6461"/>
      <c r="AM6461"/>
      <c r="AN6461"/>
      <c r="AO6461"/>
      <c r="AP6461"/>
      <c r="AQ6461"/>
      <c r="AR6461"/>
      <c r="AS6461"/>
      <c r="AT6461"/>
      <c r="AU6461"/>
      <c r="AV6461"/>
      <c r="AW6461"/>
      <c r="AX6461"/>
      <c r="AY6461"/>
      <c r="AZ6461"/>
      <c r="BA6461"/>
      <c r="BB6461"/>
      <c r="BC6461"/>
      <c r="BD6461"/>
      <c r="BE6461"/>
      <c r="BF6461"/>
      <c r="BG6461"/>
      <c r="BH6461"/>
      <c r="BI6461"/>
      <c r="BJ6461"/>
      <c r="BK6461"/>
      <c r="BL6461"/>
      <c r="BM6461"/>
      <c r="BN6461"/>
      <c r="BO6461"/>
      <c r="BP6461"/>
      <c r="BQ6461"/>
      <c r="BR6461"/>
      <c r="BS6461"/>
      <c r="BT6461"/>
      <c r="BU6461"/>
      <c r="BV6461"/>
      <c r="BW6461"/>
      <c r="BX6461"/>
      <c r="BY6461"/>
      <c r="BZ6461"/>
      <c r="CA6461"/>
      <c r="CB6461"/>
      <c r="CC6461"/>
      <c r="CD6461"/>
      <c r="CE6461"/>
      <c r="CF6461"/>
      <c r="CG6461"/>
      <c r="CH6461"/>
      <c r="CI6461"/>
      <c r="CJ6461"/>
      <c r="CK6461"/>
      <c r="CL6461"/>
      <c r="CM6461"/>
      <c r="CN6461"/>
      <c r="CO6461"/>
      <c r="CP6461"/>
      <c r="CQ6461"/>
      <c r="CR6461"/>
      <c r="CS6461"/>
      <c r="CT6461"/>
      <c r="CU6461"/>
      <c r="CV6461"/>
    </row>
    <row r="6462" spans="10:100" x14ac:dyDescent="0.25">
      <c r="J6462"/>
      <c r="K6462"/>
      <c r="L6462"/>
      <c r="M6462"/>
      <c r="N6462"/>
      <c r="O6462"/>
      <c r="P6462"/>
      <c r="Q6462"/>
      <c r="R6462"/>
      <c r="S6462"/>
      <c r="T6462"/>
      <c r="U6462"/>
      <c r="V6462"/>
      <c r="W6462"/>
      <c r="X6462"/>
      <c r="Y6462"/>
      <c r="Z6462"/>
      <c r="AA6462"/>
      <c r="AB6462"/>
      <c r="AC6462"/>
      <c r="AD6462"/>
      <c r="AE6462"/>
      <c r="AF6462"/>
      <c r="AG6462"/>
      <c r="AH6462"/>
      <c r="AI6462"/>
      <c r="AJ6462"/>
      <c r="AK6462"/>
      <c r="AL6462"/>
      <c r="AM6462"/>
      <c r="AN6462"/>
      <c r="AO6462"/>
      <c r="AP6462"/>
      <c r="AQ6462"/>
      <c r="AR6462"/>
      <c r="AS6462"/>
      <c r="AT6462"/>
      <c r="AU6462"/>
      <c r="AV6462"/>
      <c r="AW6462"/>
      <c r="AX6462"/>
      <c r="AY6462"/>
      <c r="AZ6462"/>
      <c r="BA6462"/>
      <c r="BB6462"/>
      <c r="BC6462"/>
      <c r="BD6462"/>
      <c r="BE6462"/>
      <c r="BF6462"/>
      <c r="BG6462"/>
      <c r="BH6462"/>
      <c r="BI6462"/>
      <c r="BJ6462"/>
      <c r="BK6462"/>
      <c r="BL6462"/>
      <c r="BM6462"/>
      <c r="BN6462"/>
      <c r="BO6462"/>
      <c r="BP6462"/>
      <c r="BQ6462"/>
      <c r="BR6462"/>
      <c r="BS6462"/>
      <c r="BT6462"/>
      <c r="BU6462"/>
      <c r="BV6462"/>
      <c r="BW6462"/>
      <c r="BX6462"/>
      <c r="BY6462"/>
      <c r="BZ6462"/>
      <c r="CA6462"/>
      <c r="CB6462"/>
      <c r="CC6462"/>
      <c r="CD6462"/>
      <c r="CE6462"/>
      <c r="CF6462"/>
      <c r="CG6462"/>
      <c r="CH6462"/>
      <c r="CI6462"/>
      <c r="CJ6462"/>
      <c r="CK6462"/>
      <c r="CL6462"/>
      <c r="CM6462"/>
      <c r="CN6462"/>
      <c r="CO6462"/>
      <c r="CP6462"/>
      <c r="CQ6462"/>
      <c r="CR6462"/>
      <c r="CS6462"/>
      <c r="CT6462"/>
      <c r="CU6462"/>
      <c r="CV6462"/>
    </row>
    <row r="6463" spans="10:100" x14ac:dyDescent="0.25">
      <c r="J6463"/>
      <c r="K6463"/>
      <c r="L6463"/>
      <c r="M6463"/>
      <c r="N6463"/>
      <c r="O6463"/>
      <c r="P6463"/>
      <c r="Q6463"/>
      <c r="R6463"/>
      <c r="S6463"/>
      <c r="T6463"/>
      <c r="U6463"/>
      <c r="V6463"/>
      <c r="W6463"/>
      <c r="X6463"/>
      <c r="Y6463"/>
      <c r="Z6463"/>
      <c r="AA6463"/>
      <c r="AB6463"/>
      <c r="AC6463"/>
      <c r="AD6463"/>
      <c r="AE6463"/>
      <c r="AF6463"/>
      <c r="AG6463"/>
      <c r="AH6463"/>
      <c r="AI6463"/>
      <c r="AJ6463"/>
      <c r="AK6463"/>
      <c r="AL6463"/>
      <c r="AM6463"/>
      <c r="AN6463"/>
      <c r="AO6463"/>
      <c r="AP6463"/>
      <c r="AQ6463"/>
      <c r="AR6463"/>
      <c r="AS6463"/>
      <c r="AT6463"/>
      <c r="AU6463"/>
      <c r="AV6463"/>
      <c r="AW6463"/>
      <c r="AX6463"/>
      <c r="AY6463"/>
      <c r="AZ6463"/>
      <c r="BA6463"/>
      <c r="BB6463"/>
      <c r="BC6463"/>
      <c r="BD6463"/>
      <c r="BE6463"/>
      <c r="BF6463"/>
      <c r="BG6463"/>
      <c r="BH6463"/>
      <c r="BI6463"/>
      <c r="BJ6463"/>
      <c r="BK6463"/>
      <c r="BL6463"/>
      <c r="BM6463"/>
      <c r="BN6463"/>
      <c r="BO6463"/>
      <c r="BP6463"/>
      <c r="BQ6463"/>
      <c r="BR6463"/>
      <c r="BS6463"/>
      <c r="BT6463"/>
      <c r="BU6463"/>
      <c r="BV6463"/>
      <c r="BW6463"/>
      <c r="BX6463"/>
      <c r="BY6463"/>
      <c r="BZ6463"/>
      <c r="CA6463"/>
      <c r="CB6463"/>
      <c r="CC6463"/>
      <c r="CD6463"/>
      <c r="CE6463"/>
      <c r="CF6463"/>
      <c r="CG6463"/>
      <c r="CH6463"/>
      <c r="CI6463"/>
      <c r="CJ6463"/>
      <c r="CK6463"/>
      <c r="CL6463"/>
      <c r="CM6463"/>
      <c r="CN6463"/>
      <c r="CO6463"/>
      <c r="CP6463"/>
      <c r="CQ6463"/>
      <c r="CR6463"/>
      <c r="CS6463"/>
      <c r="CT6463"/>
      <c r="CU6463"/>
      <c r="CV6463"/>
    </row>
    <row r="6464" spans="10:100" x14ac:dyDescent="0.25">
      <c r="J6464"/>
      <c r="K6464"/>
      <c r="L6464"/>
      <c r="M6464"/>
      <c r="N6464"/>
      <c r="O6464"/>
      <c r="P6464"/>
      <c r="Q6464"/>
      <c r="R6464"/>
      <c r="S6464"/>
      <c r="T6464"/>
      <c r="U6464"/>
      <c r="V6464"/>
      <c r="W6464"/>
      <c r="X6464"/>
      <c r="Y6464"/>
      <c r="Z6464"/>
      <c r="AA6464"/>
      <c r="AB6464"/>
      <c r="AC6464"/>
      <c r="AD6464"/>
      <c r="AE6464"/>
      <c r="AF6464"/>
      <c r="AG6464"/>
      <c r="AH6464"/>
      <c r="AI6464"/>
      <c r="AJ6464"/>
      <c r="AK6464"/>
      <c r="AL6464"/>
      <c r="AM6464"/>
      <c r="AN6464"/>
      <c r="AO6464"/>
      <c r="AP6464"/>
      <c r="AQ6464"/>
      <c r="AR6464"/>
      <c r="AS6464"/>
      <c r="AT6464"/>
      <c r="AU6464"/>
      <c r="AV6464"/>
      <c r="AW6464"/>
      <c r="AX6464"/>
      <c r="AY6464"/>
      <c r="AZ6464"/>
      <c r="BA6464"/>
      <c r="BB6464"/>
      <c r="BC6464"/>
      <c r="BD6464"/>
      <c r="BE6464"/>
      <c r="BF6464"/>
      <c r="BG6464"/>
      <c r="BH6464"/>
      <c r="BI6464"/>
      <c r="BJ6464"/>
      <c r="BK6464"/>
      <c r="BL6464"/>
      <c r="BM6464"/>
      <c r="BN6464"/>
      <c r="BO6464"/>
      <c r="BP6464"/>
      <c r="BQ6464"/>
      <c r="BR6464"/>
      <c r="BS6464"/>
      <c r="BT6464"/>
      <c r="BU6464"/>
      <c r="BV6464"/>
      <c r="BW6464"/>
      <c r="BX6464"/>
      <c r="BY6464"/>
      <c r="BZ6464"/>
      <c r="CA6464"/>
      <c r="CB6464"/>
      <c r="CC6464"/>
      <c r="CD6464"/>
      <c r="CE6464"/>
      <c r="CF6464"/>
      <c r="CG6464"/>
      <c r="CH6464"/>
      <c r="CI6464"/>
      <c r="CJ6464"/>
      <c r="CK6464"/>
      <c r="CL6464"/>
      <c r="CM6464"/>
      <c r="CN6464"/>
      <c r="CO6464"/>
      <c r="CP6464"/>
      <c r="CQ6464"/>
      <c r="CR6464"/>
      <c r="CS6464"/>
      <c r="CT6464"/>
      <c r="CU6464"/>
      <c r="CV6464"/>
    </row>
    <row r="6465" spans="10:100" x14ac:dyDescent="0.25">
      <c r="J6465"/>
      <c r="K6465"/>
      <c r="L6465"/>
      <c r="M6465"/>
      <c r="N6465"/>
      <c r="O6465"/>
      <c r="P6465"/>
      <c r="Q6465"/>
      <c r="R6465"/>
      <c r="S6465"/>
      <c r="T6465"/>
      <c r="U6465"/>
      <c r="V6465"/>
      <c r="W6465"/>
      <c r="X6465"/>
      <c r="Y6465"/>
      <c r="Z6465"/>
      <c r="AA6465"/>
      <c r="AB6465"/>
      <c r="AC6465"/>
      <c r="AD6465"/>
      <c r="AE6465"/>
      <c r="AF6465"/>
      <c r="AG6465"/>
      <c r="AH6465"/>
      <c r="AI6465"/>
      <c r="AJ6465"/>
      <c r="AK6465"/>
      <c r="AL6465"/>
      <c r="AM6465"/>
      <c r="AN6465"/>
      <c r="AO6465"/>
      <c r="AP6465"/>
      <c r="AQ6465"/>
      <c r="AR6465"/>
      <c r="AS6465"/>
      <c r="AT6465"/>
      <c r="AU6465"/>
      <c r="AV6465"/>
      <c r="AW6465"/>
      <c r="AX6465"/>
      <c r="AY6465"/>
      <c r="AZ6465"/>
      <c r="BA6465"/>
      <c r="BB6465"/>
      <c r="BC6465"/>
      <c r="BD6465"/>
      <c r="BE6465"/>
      <c r="BF6465"/>
      <c r="BG6465"/>
      <c r="BH6465"/>
      <c r="BI6465"/>
      <c r="BJ6465"/>
      <c r="BK6465"/>
      <c r="BL6465"/>
      <c r="BM6465"/>
      <c r="BN6465"/>
      <c r="BO6465"/>
      <c r="BP6465"/>
      <c r="BQ6465"/>
      <c r="BR6465"/>
      <c r="BS6465"/>
      <c r="BT6465"/>
      <c r="BU6465"/>
      <c r="BV6465"/>
      <c r="BW6465"/>
      <c r="BX6465"/>
      <c r="BY6465"/>
      <c r="BZ6465"/>
      <c r="CA6465"/>
      <c r="CB6465"/>
      <c r="CC6465"/>
      <c r="CD6465"/>
      <c r="CE6465"/>
      <c r="CF6465"/>
      <c r="CG6465"/>
      <c r="CH6465"/>
      <c r="CI6465"/>
      <c r="CJ6465"/>
      <c r="CK6465"/>
      <c r="CL6465"/>
      <c r="CM6465"/>
      <c r="CN6465"/>
      <c r="CO6465"/>
      <c r="CP6465"/>
      <c r="CQ6465"/>
      <c r="CR6465"/>
      <c r="CS6465"/>
      <c r="CT6465"/>
      <c r="CU6465"/>
      <c r="CV6465"/>
    </row>
    <row r="6466" spans="10:100" x14ac:dyDescent="0.25">
      <c r="J6466"/>
      <c r="K6466"/>
      <c r="L6466"/>
      <c r="M6466"/>
      <c r="N6466"/>
      <c r="O6466"/>
      <c r="P6466"/>
      <c r="Q6466"/>
      <c r="R6466"/>
      <c r="S6466"/>
      <c r="T6466"/>
      <c r="U6466"/>
      <c r="V6466"/>
      <c r="W6466"/>
      <c r="X6466"/>
      <c r="Y6466"/>
      <c r="Z6466"/>
      <c r="AA6466"/>
      <c r="AB6466"/>
      <c r="AC6466"/>
      <c r="AD6466"/>
      <c r="AE6466"/>
      <c r="AF6466"/>
      <c r="AG6466"/>
      <c r="AH6466"/>
      <c r="AI6466"/>
      <c r="AJ6466"/>
      <c r="AK6466"/>
      <c r="AL6466"/>
      <c r="AM6466"/>
      <c r="AN6466"/>
      <c r="AO6466"/>
      <c r="AP6466"/>
      <c r="AQ6466"/>
      <c r="AR6466"/>
      <c r="AS6466"/>
      <c r="AT6466"/>
      <c r="AU6466"/>
      <c r="AV6466"/>
      <c r="AW6466"/>
      <c r="AX6466"/>
      <c r="AY6466"/>
      <c r="AZ6466"/>
      <c r="BA6466"/>
      <c r="BB6466"/>
      <c r="BC6466"/>
      <c r="BD6466"/>
      <c r="BE6466"/>
      <c r="BF6466"/>
      <c r="BG6466"/>
      <c r="BH6466"/>
      <c r="BI6466"/>
      <c r="BJ6466"/>
      <c r="BK6466"/>
      <c r="BL6466"/>
      <c r="BM6466"/>
      <c r="BN6466"/>
      <c r="BO6466"/>
      <c r="BP6466"/>
      <c r="BQ6466"/>
      <c r="BR6466"/>
      <c r="BS6466"/>
      <c r="BT6466"/>
      <c r="BU6466"/>
      <c r="BV6466"/>
      <c r="BW6466"/>
      <c r="BX6466"/>
      <c r="BY6466"/>
      <c r="BZ6466"/>
      <c r="CA6466"/>
      <c r="CB6466"/>
      <c r="CC6466"/>
      <c r="CD6466"/>
      <c r="CE6466"/>
      <c r="CF6466"/>
      <c r="CG6466"/>
      <c r="CH6466"/>
      <c r="CI6466"/>
      <c r="CJ6466"/>
      <c r="CK6466"/>
      <c r="CL6466"/>
      <c r="CM6466"/>
      <c r="CN6466"/>
      <c r="CO6466"/>
      <c r="CP6466"/>
      <c r="CQ6466"/>
      <c r="CR6466"/>
      <c r="CS6466"/>
      <c r="CT6466"/>
      <c r="CU6466"/>
      <c r="CV6466"/>
    </row>
    <row r="6467" spans="10:100" x14ac:dyDescent="0.25">
      <c r="J6467"/>
      <c r="K6467"/>
      <c r="L6467"/>
      <c r="M6467"/>
      <c r="N6467"/>
      <c r="O6467"/>
      <c r="P6467"/>
      <c r="Q6467"/>
      <c r="R6467"/>
      <c r="S6467"/>
      <c r="T6467"/>
      <c r="U6467"/>
      <c r="V6467"/>
      <c r="W6467"/>
      <c r="X6467"/>
      <c r="Y6467"/>
      <c r="Z6467"/>
      <c r="AA6467"/>
      <c r="AB6467"/>
      <c r="AC6467"/>
      <c r="AD6467"/>
      <c r="AE6467"/>
      <c r="AF6467"/>
      <c r="AG6467"/>
      <c r="AH6467"/>
      <c r="AI6467"/>
      <c r="AJ6467"/>
      <c r="AK6467"/>
      <c r="AL6467"/>
      <c r="AM6467"/>
      <c r="AN6467"/>
      <c r="AO6467"/>
      <c r="AP6467"/>
      <c r="AQ6467"/>
      <c r="AR6467"/>
      <c r="AS6467"/>
      <c r="AT6467"/>
      <c r="AU6467"/>
      <c r="AV6467"/>
      <c r="AW6467"/>
      <c r="AX6467"/>
      <c r="AY6467"/>
      <c r="AZ6467"/>
      <c r="BA6467"/>
      <c r="BB6467"/>
      <c r="BC6467"/>
      <c r="BD6467"/>
      <c r="BE6467"/>
      <c r="BF6467"/>
      <c r="BG6467"/>
      <c r="BH6467"/>
      <c r="BI6467"/>
      <c r="BJ6467"/>
      <c r="BK6467"/>
      <c r="BL6467"/>
      <c r="BM6467"/>
      <c r="BN6467"/>
      <c r="BO6467"/>
      <c r="BP6467"/>
      <c r="BQ6467"/>
      <c r="BR6467"/>
      <c r="BS6467"/>
      <c r="BT6467"/>
      <c r="BU6467"/>
      <c r="BV6467"/>
      <c r="BW6467"/>
      <c r="BX6467"/>
      <c r="BY6467"/>
      <c r="BZ6467"/>
      <c r="CA6467"/>
      <c r="CB6467"/>
      <c r="CC6467"/>
      <c r="CD6467"/>
      <c r="CE6467"/>
      <c r="CF6467"/>
      <c r="CG6467"/>
      <c r="CH6467"/>
      <c r="CI6467"/>
      <c r="CJ6467"/>
      <c r="CK6467"/>
      <c r="CL6467"/>
      <c r="CM6467"/>
      <c r="CN6467"/>
      <c r="CO6467"/>
      <c r="CP6467"/>
      <c r="CQ6467"/>
      <c r="CR6467"/>
      <c r="CS6467"/>
      <c r="CT6467"/>
      <c r="CU6467"/>
      <c r="CV6467"/>
    </row>
    <row r="6468" spans="10:100" x14ac:dyDescent="0.25">
      <c r="J6468"/>
      <c r="K6468"/>
      <c r="L6468"/>
      <c r="M6468"/>
      <c r="N6468"/>
      <c r="O6468"/>
      <c r="P6468"/>
      <c r="Q6468"/>
      <c r="R6468"/>
      <c r="S6468"/>
      <c r="T6468"/>
      <c r="U6468"/>
      <c r="V6468"/>
      <c r="W6468"/>
      <c r="X6468"/>
      <c r="Y6468"/>
      <c r="Z6468"/>
      <c r="AA6468"/>
      <c r="AB6468"/>
      <c r="AC6468"/>
      <c r="AD6468"/>
      <c r="AE6468"/>
      <c r="AF6468"/>
      <c r="AG6468"/>
      <c r="AH6468"/>
      <c r="AI6468"/>
      <c r="AJ6468"/>
      <c r="AK6468"/>
      <c r="AL6468"/>
      <c r="AM6468"/>
      <c r="AN6468"/>
      <c r="AO6468"/>
      <c r="AP6468"/>
      <c r="AQ6468"/>
      <c r="AR6468"/>
      <c r="AS6468"/>
      <c r="AT6468"/>
      <c r="AU6468"/>
      <c r="AV6468"/>
      <c r="AW6468"/>
      <c r="AX6468"/>
      <c r="AY6468"/>
      <c r="AZ6468"/>
      <c r="BA6468"/>
      <c r="BB6468"/>
      <c r="BC6468"/>
      <c r="BD6468"/>
      <c r="BE6468"/>
      <c r="BF6468"/>
      <c r="BG6468"/>
      <c r="BH6468"/>
      <c r="BI6468"/>
      <c r="BJ6468"/>
      <c r="BK6468"/>
      <c r="BL6468"/>
      <c r="BM6468"/>
      <c r="BN6468"/>
      <c r="BO6468"/>
      <c r="BP6468"/>
      <c r="BQ6468"/>
      <c r="BR6468"/>
      <c r="BS6468"/>
      <c r="BT6468"/>
      <c r="BU6468"/>
      <c r="BV6468"/>
      <c r="BW6468"/>
      <c r="BX6468"/>
      <c r="BY6468"/>
      <c r="BZ6468"/>
      <c r="CA6468"/>
      <c r="CB6468"/>
      <c r="CC6468"/>
      <c r="CD6468"/>
      <c r="CE6468"/>
      <c r="CF6468"/>
      <c r="CG6468"/>
      <c r="CH6468"/>
      <c r="CI6468"/>
      <c r="CJ6468"/>
      <c r="CK6468"/>
      <c r="CL6468"/>
      <c r="CM6468"/>
      <c r="CN6468"/>
      <c r="CO6468"/>
      <c r="CP6468"/>
      <c r="CQ6468"/>
      <c r="CR6468"/>
      <c r="CS6468"/>
      <c r="CT6468"/>
      <c r="CU6468"/>
      <c r="CV6468"/>
    </row>
    <row r="6469" spans="10:100" x14ac:dyDescent="0.25">
      <c r="J6469"/>
      <c r="K6469"/>
      <c r="L6469"/>
      <c r="M6469"/>
      <c r="N6469"/>
      <c r="O6469"/>
      <c r="P6469"/>
      <c r="Q6469"/>
      <c r="R6469"/>
      <c r="S6469"/>
      <c r="T6469"/>
      <c r="U6469"/>
      <c r="V6469"/>
      <c r="W6469"/>
      <c r="X6469"/>
      <c r="Y6469"/>
      <c r="Z6469"/>
      <c r="AA6469"/>
      <c r="AB6469"/>
      <c r="AC6469"/>
      <c r="AD6469"/>
      <c r="AE6469"/>
      <c r="AF6469"/>
      <c r="AG6469"/>
      <c r="AH6469"/>
      <c r="AI6469"/>
      <c r="AJ6469"/>
      <c r="AK6469"/>
      <c r="AL6469"/>
      <c r="AM6469"/>
      <c r="AN6469"/>
      <c r="AO6469"/>
      <c r="AP6469"/>
      <c r="AQ6469"/>
      <c r="AR6469"/>
      <c r="AS6469"/>
      <c r="AT6469"/>
      <c r="AU6469"/>
      <c r="AV6469"/>
      <c r="AW6469"/>
      <c r="AX6469"/>
      <c r="AY6469"/>
      <c r="AZ6469"/>
      <c r="BA6469"/>
      <c r="BB6469"/>
      <c r="BC6469"/>
      <c r="BD6469"/>
      <c r="BE6469"/>
      <c r="BF6469"/>
      <c r="BG6469"/>
      <c r="BH6469"/>
      <c r="BI6469"/>
      <c r="BJ6469"/>
      <c r="BK6469"/>
      <c r="BL6469"/>
      <c r="BM6469"/>
      <c r="BN6469"/>
      <c r="BO6469"/>
      <c r="BP6469"/>
      <c r="BQ6469"/>
      <c r="BR6469"/>
      <c r="BS6469"/>
      <c r="BT6469"/>
      <c r="BU6469"/>
      <c r="BV6469"/>
      <c r="BW6469"/>
      <c r="BX6469"/>
      <c r="BY6469"/>
      <c r="BZ6469"/>
      <c r="CA6469"/>
      <c r="CB6469"/>
      <c r="CC6469"/>
      <c r="CD6469"/>
      <c r="CE6469"/>
      <c r="CF6469"/>
      <c r="CG6469"/>
      <c r="CH6469"/>
      <c r="CI6469"/>
      <c r="CJ6469"/>
      <c r="CK6469"/>
      <c r="CL6469"/>
      <c r="CM6469"/>
      <c r="CN6469"/>
      <c r="CO6469"/>
      <c r="CP6469"/>
      <c r="CQ6469"/>
      <c r="CR6469"/>
      <c r="CS6469"/>
      <c r="CT6469"/>
      <c r="CU6469"/>
      <c r="CV6469"/>
    </row>
    <row r="6470" spans="10:100" x14ac:dyDescent="0.25">
      <c r="J6470"/>
      <c r="K6470"/>
      <c r="L6470"/>
      <c r="M6470"/>
      <c r="N6470"/>
      <c r="O6470"/>
      <c r="P6470"/>
      <c r="Q6470"/>
      <c r="R6470"/>
      <c r="S6470"/>
      <c r="T6470"/>
      <c r="U6470"/>
      <c r="V6470"/>
      <c r="W6470"/>
      <c r="X6470"/>
      <c r="Y6470"/>
      <c r="Z6470"/>
      <c r="AA6470"/>
      <c r="AB6470"/>
      <c r="AC6470"/>
      <c r="AD6470"/>
      <c r="AE6470"/>
      <c r="AF6470"/>
      <c r="AG6470"/>
      <c r="AH6470"/>
      <c r="AI6470"/>
      <c r="AJ6470"/>
      <c r="AK6470"/>
      <c r="AL6470"/>
      <c r="AM6470"/>
      <c r="AN6470"/>
      <c r="AO6470"/>
      <c r="AP6470"/>
      <c r="AQ6470"/>
      <c r="AR6470"/>
      <c r="AS6470"/>
      <c r="AT6470"/>
      <c r="AU6470"/>
      <c r="AV6470"/>
      <c r="AW6470"/>
      <c r="AX6470"/>
      <c r="AY6470"/>
      <c r="AZ6470"/>
      <c r="BA6470"/>
      <c r="BB6470"/>
      <c r="BC6470"/>
      <c r="BD6470"/>
      <c r="BE6470"/>
      <c r="BF6470"/>
      <c r="BG6470"/>
      <c r="BH6470"/>
      <c r="BI6470"/>
      <c r="BJ6470"/>
      <c r="BK6470"/>
      <c r="BL6470"/>
      <c r="BM6470"/>
      <c r="BN6470"/>
      <c r="BO6470"/>
      <c r="BP6470"/>
      <c r="BQ6470"/>
      <c r="BR6470"/>
      <c r="BS6470"/>
      <c r="BT6470"/>
      <c r="BU6470"/>
      <c r="BV6470"/>
      <c r="BW6470"/>
      <c r="BX6470"/>
      <c r="BY6470"/>
      <c r="BZ6470"/>
      <c r="CA6470"/>
      <c r="CB6470"/>
      <c r="CC6470"/>
      <c r="CD6470"/>
      <c r="CE6470"/>
      <c r="CF6470"/>
      <c r="CG6470"/>
      <c r="CH6470"/>
      <c r="CI6470"/>
      <c r="CJ6470"/>
      <c r="CK6470"/>
      <c r="CL6470"/>
      <c r="CM6470"/>
      <c r="CN6470"/>
      <c r="CO6470"/>
      <c r="CP6470"/>
      <c r="CQ6470"/>
      <c r="CR6470"/>
      <c r="CS6470"/>
      <c r="CT6470"/>
      <c r="CU6470"/>
      <c r="CV6470"/>
    </row>
    <row r="6471" spans="10:100" x14ac:dyDescent="0.25">
      <c r="J6471"/>
      <c r="K6471"/>
      <c r="L6471"/>
      <c r="M6471"/>
      <c r="N6471"/>
      <c r="O6471"/>
      <c r="P6471"/>
      <c r="Q6471"/>
      <c r="R6471"/>
      <c r="S6471"/>
      <c r="T6471"/>
      <c r="U6471"/>
      <c r="V6471"/>
      <c r="W6471"/>
      <c r="X6471"/>
      <c r="Y6471"/>
      <c r="Z6471"/>
      <c r="AA6471"/>
      <c r="AB6471"/>
      <c r="AC6471"/>
      <c r="AD6471"/>
      <c r="AE6471"/>
      <c r="AF6471"/>
      <c r="AG6471"/>
      <c r="AH6471"/>
      <c r="AI6471"/>
      <c r="AJ6471"/>
      <c r="AK6471"/>
      <c r="AL6471"/>
      <c r="AM6471"/>
      <c r="AN6471"/>
      <c r="AO6471"/>
      <c r="AP6471"/>
      <c r="AQ6471"/>
      <c r="AR6471"/>
      <c r="AS6471"/>
      <c r="AT6471"/>
      <c r="AU6471"/>
      <c r="AV6471"/>
      <c r="AW6471"/>
      <c r="AX6471"/>
      <c r="AY6471"/>
      <c r="AZ6471"/>
      <c r="BA6471"/>
      <c r="BB6471"/>
      <c r="BC6471"/>
      <c r="BD6471"/>
      <c r="BE6471"/>
      <c r="BF6471"/>
      <c r="BG6471"/>
      <c r="BH6471"/>
      <c r="BI6471"/>
      <c r="BJ6471"/>
      <c r="BK6471"/>
      <c r="BL6471"/>
      <c r="BM6471"/>
      <c r="BN6471"/>
      <c r="BO6471"/>
      <c r="BP6471"/>
      <c r="BQ6471"/>
      <c r="BR6471"/>
      <c r="BS6471"/>
      <c r="BT6471"/>
      <c r="BU6471"/>
      <c r="BV6471"/>
      <c r="BW6471"/>
      <c r="BX6471"/>
      <c r="BY6471"/>
      <c r="BZ6471"/>
      <c r="CA6471"/>
      <c r="CB6471"/>
      <c r="CC6471"/>
      <c r="CD6471"/>
      <c r="CE6471"/>
      <c r="CF6471"/>
      <c r="CG6471"/>
      <c r="CH6471"/>
      <c r="CI6471"/>
      <c r="CJ6471"/>
      <c r="CK6471"/>
      <c r="CL6471"/>
      <c r="CM6471"/>
      <c r="CN6471"/>
      <c r="CO6471"/>
      <c r="CP6471"/>
      <c r="CQ6471"/>
      <c r="CR6471"/>
      <c r="CS6471"/>
      <c r="CT6471"/>
      <c r="CU6471"/>
      <c r="CV6471"/>
    </row>
    <row r="6472" spans="10:100" x14ac:dyDescent="0.25">
      <c r="J6472"/>
      <c r="K6472"/>
      <c r="L6472"/>
      <c r="M6472"/>
      <c r="N6472"/>
      <c r="O6472"/>
      <c r="P6472"/>
      <c r="Q6472"/>
      <c r="R6472"/>
      <c r="S6472"/>
      <c r="T6472"/>
      <c r="U6472"/>
      <c r="V6472"/>
      <c r="W6472"/>
      <c r="X6472"/>
      <c r="Y6472"/>
      <c r="Z6472"/>
      <c r="AA6472"/>
      <c r="AB6472"/>
      <c r="AC6472"/>
      <c r="AD6472"/>
      <c r="AE6472"/>
      <c r="AF6472"/>
      <c r="AG6472"/>
      <c r="AH6472"/>
      <c r="AI6472"/>
      <c r="AJ6472"/>
      <c r="AK6472"/>
      <c r="AL6472"/>
      <c r="AM6472"/>
      <c r="AN6472"/>
      <c r="AO6472"/>
      <c r="AP6472"/>
      <c r="AQ6472"/>
      <c r="AR6472"/>
      <c r="AS6472"/>
      <c r="AT6472"/>
      <c r="AU6472"/>
      <c r="AV6472"/>
      <c r="AW6472"/>
      <c r="AX6472"/>
      <c r="AY6472"/>
      <c r="AZ6472"/>
      <c r="BA6472"/>
      <c r="BB6472"/>
      <c r="BC6472"/>
      <c r="BD6472"/>
      <c r="BE6472"/>
      <c r="BF6472"/>
      <c r="BG6472"/>
      <c r="BH6472"/>
      <c r="BI6472"/>
      <c r="BJ6472"/>
      <c r="BK6472"/>
      <c r="BL6472"/>
      <c r="BM6472"/>
      <c r="BN6472"/>
      <c r="BO6472"/>
      <c r="BP6472"/>
      <c r="BQ6472"/>
      <c r="BR6472"/>
      <c r="BS6472"/>
      <c r="BT6472"/>
      <c r="BU6472"/>
      <c r="BV6472"/>
      <c r="BW6472"/>
      <c r="BX6472"/>
      <c r="BY6472"/>
      <c r="BZ6472"/>
      <c r="CA6472"/>
      <c r="CB6472"/>
      <c r="CC6472"/>
      <c r="CD6472"/>
      <c r="CE6472"/>
      <c r="CF6472"/>
      <c r="CG6472"/>
      <c r="CH6472"/>
      <c r="CI6472"/>
      <c r="CJ6472"/>
      <c r="CK6472"/>
      <c r="CL6472"/>
      <c r="CM6472"/>
      <c r="CN6472"/>
      <c r="CO6472"/>
      <c r="CP6472"/>
      <c r="CQ6472"/>
      <c r="CR6472"/>
      <c r="CS6472"/>
      <c r="CT6472"/>
      <c r="CU6472"/>
      <c r="CV6472"/>
    </row>
    <row r="6473" spans="10:100" x14ac:dyDescent="0.25">
      <c r="J6473"/>
      <c r="K6473"/>
      <c r="L6473"/>
      <c r="M6473"/>
      <c r="N6473"/>
      <c r="O6473"/>
      <c r="P6473"/>
      <c r="Q6473"/>
      <c r="R6473"/>
      <c r="S6473"/>
      <c r="T6473"/>
      <c r="U6473"/>
      <c r="V6473"/>
      <c r="W6473"/>
      <c r="X6473"/>
      <c r="Y6473"/>
      <c r="Z6473"/>
      <c r="AA6473"/>
      <c r="AB6473"/>
      <c r="AC6473"/>
      <c r="AD6473"/>
      <c r="AE6473"/>
      <c r="AF6473"/>
      <c r="AG6473"/>
      <c r="AH6473"/>
      <c r="AI6473"/>
      <c r="AJ6473"/>
      <c r="AK6473"/>
      <c r="AL6473"/>
      <c r="AM6473"/>
      <c r="AN6473"/>
      <c r="AO6473"/>
      <c r="AP6473"/>
      <c r="AQ6473"/>
      <c r="AR6473"/>
      <c r="AS6473"/>
      <c r="AT6473"/>
      <c r="AU6473"/>
      <c r="AV6473"/>
      <c r="AW6473"/>
      <c r="AX6473"/>
      <c r="AY6473"/>
      <c r="AZ6473"/>
      <c r="BA6473"/>
      <c r="BB6473"/>
      <c r="BC6473"/>
      <c r="BD6473"/>
      <c r="BE6473"/>
      <c r="BF6473"/>
      <c r="BG6473"/>
      <c r="BH6473"/>
      <c r="BI6473"/>
      <c r="BJ6473"/>
      <c r="BK6473"/>
      <c r="BL6473"/>
      <c r="BM6473"/>
      <c r="BN6473"/>
      <c r="BO6473"/>
      <c r="BP6473"/>
      <c r="BQ6473"/>
      <c r="BR6473"/>
      <c r="BS6473"/>
      <c r="BT6473"/>
      <c r="BU6473"/>
      <c r="BV6473"/>
      <c r="BW6473"/>
      <c r="BX6473"/>
      <c r="BY6473"/>
      <c r="BZ6473"/>
      <c r="CA6473"/>
      <c r="CB6473"/>
      <c r="CC6473"/>
      <c r="CD6473"/>
      <c r="CE6473"/>
      <c r="CF6473"/>
      <c r="CG6473"/>
      <c r="CH6473"/>
      <c r="CI6473"/>
      <c r="CJ6473"/>
      <c r="CK6473"/>
      <c r="CL6473"/>
      <c r="CM6473"/>
      <c r="CN6473"/>
      <c r="CO6473"/>
      <c r="CP6473"/>
      <c r="CQ6473"/>
      <c r="CR6473"/>
      <c r="CS6473"/>
      <c r="CT6473"/>
      <c r="CU6473"/>
      <c r="CV6473"/>
    </row>
    <row r="6474" spans="10:100" x14ac:dyDescent="0.25">
      <c r="J6474"/>
      <c r="K6474"/>
      <c r="L6474"/>
      <c r="M6474"/>
      <c r="N6474"/>
      <c r="O6474"/>
      <c r="P6474"/>
      <c r="Q6474"/>
      <c r="R6474"/>
      <c r="S6474"/>
      <c r="T6474"/>
      <c r="U6474"/>
      <c r="V6474"/>
      <c r="W6474"/>
      <c r="X6474"/>
      <c r="Y6474"/>
      <c r="Z6474"/>
      <c r="AA6474"/>
      <c r="AB6474"/>
      <c r="AC6474"/>
      <c r="AD6474"/>
      <c r="AE6474"/>
      <c r="AF6474"/>
      <c r="AG6474"/>
      <c r="AH6474"/>
      <c r="AI6474"/>
      <c r="AJ6474"/>
      <c r="AK6474"/>
      <c r="AL6474"/>
      <c r="AM6474"/>
      <c r="AN6474"/>
      <c r="AO6474"/>
      <c r="AP6474"/>
      <c r="AQ6474"/>
      <c r="AR6474"/>
      <c r="AS6474"/>
      <c r="AT6474"/>
      <c r="AU6474"/>
      <c r="AV6474"/>
      <c r="AW6474"/>
      <c r="AX6474"/>
      <c r="AY6474"/>
      <c r="AZ6474"/>
      <c r="BA6474"/>
      <c r="BB6474"/>
      <c r="BC6474"/>
      <c r="BD6474"/>
      <c r="BE6474"/>
      <c r="BF6474"/>
      <c r="BG6474"/>
      <c r="BH6474"/>
      <c r="BI6474"/>
      <c r="BJ6474"/>
      <c r="BK6474"/>
      <c r="BL6474"/>
      <c r="BM6474"/>
      <c r="BN6474"/>
      <c r="BO6474"/>
      <c r="BP6474"/>
      <c r="BQ6474"/>
      <c r="BR6474"/>
      <c r="BS6474"/>
      <c r="BT6474"/>
      <c r="BU6474"/>
      <c r="BV6474"/>
      <c r="BW6474"/>
      <c r="BX6474"/>
      <c r="BY6474"/>
      <c r="BZ6474"/>
      <c r="CA6474"/>
      <c r="CB6474"/>
      <c r="CC6474"/>
      <c r="CD6474"/>
      <c r="CE6474"/>
      <c r="CF6474"/>
      <c r="CG6474"/>
      <c r="CH6474"/>
      <c r="CI6474"/>
      <c r="CJ6474"/>
      <c r="CK6474"/>
      <c r="CL6474"/>
      <c r="CM6474"/>
      <c r="CN6474"/>
      <c r="CO6474"/>
      <c r="CP6474"/>
      <c r="CQ6474"/>
      <c r="CR6474"/>
      <c r="CS6474"/>
      <c r="CT6474"/>
      <c r="CU6474"/>
      <c r="CV6474"/>
    </row>
    <row r="6475" spans="10:100" x14ac:dyDescent="0.25">
      <c r="J6475"/>
      <c r="K6475"/>
      <c r="L6475"/>
      <c r="M6475"/>
      <c r="N6475"/>
      <c r="O6475"/>
      <c r="P6475"/>
      <c r="Q6475"/>
      <c r="R6475"/>
      <c r="S6475"/>
      <c r="T6475"/>
      <c r="U6475"/>
      <c r="V6475"/>
      <c r="W6475"/>
      <c r="X6475"/>
      <c r="Y6475"/>
      <c r="Z6475"/>
      <c r="AA6475"/>
      <c r="AB6475"/>
      <c r="AC6475"/>
      <c r="AD6475"/>
      <c r="AE6475"/>
      <c r="AF6475"/>
      <c r="AG6475"/>
      <c r="AH6475"/>
      <c r="AI6475"/>
      <c r="AJ6475"/>
      <c r="AK6475"/>
      <c r="AL6475"/>
      <c r="AM6475"/>
      <c r="AN6475"/>
      <c r="AO6475"/>
      <c r="AP6475"/>
      <c r="AQ6475"/>
      <c r="AR6475"/>
      <c r="AS6475"/>
      <c r="AT6475"/>
      <c r="AU6475"/>
      <c r="AV6475"/>
      <c r="AW6475"/>
      <c r="AX6475"/>
      <c r="AY6475"/>
      <c r="AZ6475"/>
      <c r="BA6475"/>
      <c r="BB6475"/>
      <c r="BC6475"/>
      <c r="BD6475"/>
      <c r="BE6475"/>
      <c r="BF6475"/>
      <c r="BG6475"/>
      <c r="BH6475"/>
      <c r="BI6475"/>
      <c r="BJ6475"/>
      <c r="BK6475"/>
      <c r="BL6475"/>
      <c r="BM6475"/>
      <c r="BN6475"/>
      <c r="BO6475"/>
      <c r="BP6475"/>
      <c r="BQ6475"/>
      <c r="BR6475"/>
      <c r="BS6475"/>
      <c r="BT6475"/>
      <c r="BU6475"/>
      <c r="BV6475"/>
      <c r="BW6475"/>
      <c r="BX6475"/>
      <c r="BY6475"/>
      <c r="BZ6475"/>
      <c r="CA6475"/>
      <c r="CB6475"/>
      <c r="CC6475"/>
      <c r="CD6475"/>
      <c r="CE6475"/>
      <c r="CF6475"/>
      <c r="CG6475"/>
      <c r="CH6475"/>
      <c r="CI6475"/>
      <c r="CJ6475"/>
      <c r="CK6475"/>
      <c r="CL6475"/>
      <c r="CM6475"/>
      <c r="CN6475"/>
      <c r="CO6475"/>
      <c r="CP6475"/>
      <c r="CQ6475"/>
      <c r="CR6475"/>
      <c r="CS6475"/>
      <c r="CT6475"/>
      <c r="CU6475"/>
      <c r="CV6475"/>
    </row>
    <row r="6476" spans="10:100" x14ac:dyDescent="0.25">
      <c r="J6476"/>
      <c r="K6476"/>
      <c r="L6476"/>
      <c r="M6476"/>
      <c r="N6476"/>
      <c r="O6476"/>
      <c r="P6476"/>
      <c r="Q6476"/>
      <c r="R6476"/>
      <c r="S6476"/>
      <c r="T6476"/>
      <c r="U6476"/>
      <c r="V6476"/>
      <c r="W6476"/>
      <c r="X6476"/>
      <c r="Y6476"/>
      <c r="Z6476"/>
      <c r="AA6476"/>
      <c r="AB6476"/>
      <c r="AC6476"/>
      <c r="AD6476"/>
      <c r="AE6476"/>
      <c r="AF6476"/>
      <c r="AG6476"/>
      <c r="AH6476"/>
      <c r="AI6476"/>
      <c r="AJ6476"/>
      <c r="AK6476"/>
      <c r="AL6476"/>
      <c r="AM6476"/>
      <c r="AN6476"/>
      <c r="AO6476"/>
      <c r="AP6476"/>
      <c r="AQ6476"/>
      <c r="AR6476"/>
      <c r="AS6476"/>
      <c r="AT6476"/>
      <c r="AU6476"/>
      <c r="AV6476"/>
      <c r="AW6476"/>
      <c r="AX6476"/>
      <c r="AY6476"/>
      <c r="AZ6476"/>
      <c r="BA6476"/>
      <c r="BB6476"/>
      <c r="BC6476"/>
      <c r="BD6476"/>
      <c r="BE6476"/>
      <c r="BF6476"/>
      <c r="BG6476"/>
      <c r="BH6476"/>
      <c r="BI6476"/>
      <c r="BJ6476"/>
      <c r="BK6476"/>
      <c r="BL6476"/>
      <c r="BM6476"/>
      <c r="BN6476"/>
      <c r="BO6476"/>
      <c r="BP6476"/>
      <c r="BQ6476"/>
      <c r="BR6476"/>
      <c r="BS6476"/>
      <c r="BT6476"/>
      <c r="BU6476"/>
      <c r="BV6476"/>
      <c r="BW6476"/>
      <c r="BX6476"/>
      <c r="BY6476"/>
      <c r="BZ6476"/>
      <c r="CA6476"/>
      <c r="CB6476"/>
      <c r="CC6476"/>
      <c r="CD6476"/>
      <c r="CE6476"/>
      <c r="CF6476"/>
      <c r="CG6476"/>
      <c r="CH6476"/>
      <c r="CI6476"/>
      <c r="CJ6476"/>
      <c r="CK6476"/>
      <c r="CL6476"/>
      <c r="CM6476"/>
      <c r="CN6476"/>
      <c r="CO6476"/>
      <c r="CP6476"/>
      <c r="CQ6476"/>
      <c r="CR6476"/>
      <c r="CS6476"/>
      <c r="CT6476"/>
      <c r="CU6476"/>
      <c r="CV6476"/>
    </row>
    <row r="6477" spans="10:100" x14ac:dyDescent="0.25">
      <c r="J6477"/>
      <c r="K6477"/>
      <c r="L6477"/>
      <c r="M6477"/>
      <c r="N6477"/>
      <c r="O6477"/>
      <c r="P6477"/>
      <c r="Q6477"/>
      <c r="R6477"/>
      <c r="S6477"/>
      <c r="T6477"/>
      <c r="U6477"/>
      <c r="V6477"/>
      <c r="W6477"/>
      <c r="X6477"/>
      <c r="Y6477"/>
      <c r="Z6477"/>
      <c r="AA6477"/>
      <c r="AB6477"/>
      <c r="AC6477"/>
      <c r="AD6477"/>
      <c r="AE6477"/>
      <c r="AF6477"/>
      <c r="AG6477"/>
      <c r="AH6477"/>
      <c r="AI6477"/>
      <c r="AJ6477"/>
      <c r="AK6477"/>
      <c r="AL6477"/>
      <c r="AM6477"/>
      <c r="AN6477"/>
      <c r="AO6477"/>
      <c r="AP6477"/>
      <c r="AQ6477"/>
      <c r="AR6477"/>
      <c r="AS6477"/>
      <c r="AT6477"/>
      <c r="AU6477"/>
      <c r="AV6477"/>
      <c r="AW6477"/>
      <c r="AX6477"/>
      <c r="AY6477"/>
      <c r="AZ6477"/>
      <c r="BA6477"/>
      <c r="BB6477"/>
      <c r="BC6477"/>
      <c r="BD6477"/>
      <c r="BE6477"/>
      <c r="BF6477"/>
      <c r="BG6477"/>
      <c r="BH6477"/>
      <c r="BI6477"/>
      <c r="BJ6477"/>
      <c r="BK6477"/>
      <c r="BL6477"/>
      <c r="BM6477"/>
      <c r="BN6477"/>
      <c r="BO6477"/>
      <c r="BP6477"/>
      <c r="BQ6477"/>
      <c r="BR6477"/>
      <c r="BS6477"/>
      <c r="BT6477"/>
      <c r="BU6477"/>
      <c r="BV6477"/>
      <c r="BW6477"/>
      <c r="BX6477"/>
      <c r="BY6477"/>
      <c r="BZ6477"/>
      <c r="CA6477"/>
      <c r="CB6477"/>
      <c r="CC6477"/>
      <c r="CD6477"/>
      <c r="CE6477"/>
      <c r="CF6477"/>
      <c r="CG6477"/>
      <c r="CH6477"/>
      <c r="CI6477"/>
      <c r="CJ6477"/>
      <c r="CK6477"/>
      <c r="CL6477"/>
      <c r="CM6477"/>
      <c r="CN6477"/>
      <c r="CO6477"/>
      <c r="CP6477"/>
      <c r="CQ6477"/>
      <c r="CR6477"/>
      <c r="CS6477"/>
      <c r="CT6477"/>
      <c r="CU6477"/>
      <c r="CV6477"/>
    </row>
    <row r="6478" spans="10:100" x14ac:dyDescent="0.25">
      <c r="J6478"/>
      <c r="K6478"/>
      <c r="L6478"/>
      <c r="M6478"/>
      <c r="N6478"/>
      <c r="O6478"/>
      <c r="P6478"/>
      <c r="Q6478"/>
      <c r="R6478"/>
      <c r="S6478"/>
      <c r="T6478"/>
      <c r="U6478"/>
      <c r="V6478"/>
      <c r="W6478"/>
      <c r="X6478"/>
      <c r="Y6478"/>
      <c r="Z6478"/>
      <c r="AA6478"/>
      <c r="AB6478"/>
      <c r="AC6478"/>
      <c r="AD6478"/>
      <c r="AE6478"/>
      <c r="AF6478"/>
      <c r="AG6478"/>
      <c r="AH6478"/>
      <c r="AI6478"/>
      <c r="AJ6478"/>
      <c r="AK6478"/>
      <c r="AL6478"/>
      <c r="AM6478"/>
      <c r="AN6478"/>
      <c r="AO6478"/>
      <c r="AP6478"/>
      <c r="AQ6478"/>
      <c r="AR6478"/>
      <c r="AS6478"/>
      <c r="AT6478"/>
      <c r="AU6478"/>
      <c r="AV6478"/>
      <c r="AW6478"/>
      <c r="AX6478"/>
      <c r="AY6478"/>
      <c r="AZ6478"/>
      <c r="BA6478"/>
      <c r="BB6478"/>
      <c r="BC6478"/>
      <c r="BD6478"/>
      <c r="BE6478"/>
      <c r="BF6478"/>
      <c r="BG6478"/>
      <c r="BH6478"/>
      <c r="BI6478"/>
      <c r="BJ6478"/>
      <c r="BK6478"/>
      <c r="BL6478"/>
      <c r="BM6478"/>
      <c r="BN6478"/>
      <c r="BO6478"/>
      <c r="BP6478"/>
      <c r="BQ6478"/>
      <c r="BR6478"/>
      <c r="BS6478"/>
      <c r="BT6478"/>
      <c r="BU6478"/>
      <c r="BV6478"/>
      <c r="BW6478"/>
      <c r="BX6478"/>
      <c r="BY6478"/>
      <c r="BZ6478"/>
      <c r="CA6478"/>
      <c r="CB6478"/>
      <c r="CC6478"/>
      <c r="CD6478"/>
      <c r="CE6478"/>
      <c r="CF6478"/>
      <c r="CG6478"/>
      <c r="CH6478"/>
      <c r="CI6478"/>
      <c r="CJ6478"/>
      <c r="CK6478"/>
      <c r="CL6478"/>
      <c r="CM6478"/>
      <c r="CN6478"/>
      <c r="CO6478"/>
      <c r="CP6478"/>
      <c r="CQ6478"/>
      <c r="CR6478"/>
      <c r="CS6478"/>
      <c r="CT6478"/>
      <c r="CU6478"/>
      <c r="CV6478"/>
    </row>
    <row r="6479" spans="10:100" x14ac:dyDescent="0.25">
      <c r="J6479"/>
      <c r="K6479"/>
      <c r="L6479"/>
      <c r="M6479"/>
      <c r="N6479"/>
      <c r="O6479"/>
      <c r="P6479"/>
      <c r="Q6479"/>
      <c r="R6479"/>
      <c r="S6479"/>
      <c r="T6479"/>
      <c r="U6479"/>
      <c r="V6479"/>
      <c r="W6479"/>
      <c r="X6479"/>
      <c r="Y6479"/>
      <c r="Z6479"/>
      <c r="AA6479"/>
      <c r="AB6479"/>
      <c r="AC6479"/>
      <c r="AD6479"/>
      <c r="AE6479"/>
      <c r="AF6479"/>
      <c r="AG6479"/>
      <c r="AH6479"/>
      <c r="AI6479"/>
      <c r="AJ6479"/>
      <c r="AK6479"/>
      <c r="AL6479"/>
      <c r="AM6479"/>
      <c r="AN6479"/>
      <c r="AO6479"/>
      <c r="AP6479"/>
      <c r="AQ6479"/>
      <c r="AR6479"/>
      <c r="AS6479"/>
      <c r="AT6479"/>
      <c r="AU6479"/>
      <c r="AV6479"/>
      <c r="AW6479"/>
      <c r="AX6479"/>
      <c r="AY6479"/>
      <c r="AZ6479"/>
      <c r="BA6479"/>
      <c r="BB6479"/>
      <c r="BC6479"/>
      <c r="BD6479"/>
      <c r="BE6479"/>
      <c r="BF6479"/>
      <c r="BG6479"/>
      <c r="BH6479"/>
      <c r="BI6479"/>
      <c r="BJ6479"/>
      <c r="BK6479"/>
      <c r="BL6479"/>
      <c r="BM6479"/>
      <c r="BN6479"/>
      <c r="BO6479"/>
      <c r="BP6479"/>
      <c r="BQ6479"/>
      <c r="BR6479"/>
      <c r="BS6479"/>
      <c r="BT6479"/>
      <c r="BU6479"/>
      <c r="BV6479"/>
      <c r="BW6479"/>
      <c r="BX6479"/>
      <c r="BY6479"/>
      <c r="BZ6479"/>
      <c r="CA6479"/>
      <c r="CB6479"/>
      <c r="CC6479"/>
      <c r="CD6479"/>
      <c r="CE6479"/>
      <c r="CF6479"/>
      <c r="CG6479"/>
      <c r="CH6479"/>
      <c r="CI6479"/>
      <c r="CJ6479"/>
      <c r="CK6479"/>
      <c r="CL6479"/>
      <c r="CM6479"/>
      <c r="CN6479"/>
      <c r="CO6479"/>
      <c r="CP6479"/>
      <c r="CQ6479"/>
      <c r="CR6479"/>
      <c r="CS6479"/>
      <c r="CT6479"/>
      <c r="CU6479"/>
      <c r="CV6479"/>
    </row>
    <row r="6480" spans="10:100" x14ac:dyDescent="0.25">
      <c r="J6480"/>
      <c r="K6480"/>
      <c r="L6480"/>
      <c r="M6480"/>
      <c r="N6480"/>
      <c r="O6480"/>
      <c r="P6480"/>
      <c r="Q6480"/>
      <c r="R6480"/>
      <c r="S6480"/>
      <c r="T6480"/>
      <c r="U6480"/>
      <c r="V6480"/>
      <c r="W6480"/>
      <c r="X6480"/>
      <c r="Y6480"/>
      <c r="Z6480"/>
      <c r="AA6480"/>
      <c r="AB6480"/>
      <c r="AC6480"/>
      <c r="AD6480"/>
      <c r="AE6480"/>
      <c r="AF6480"/>
      <c r="AG6480"/>
      <c r="AH6480"/>
      <c r="AI6480"/>
      <c r="AJ6480"/>
      <c r="AK6480"/>
      <c r="AL6480"/>
      <c r="AM6480"/>
      <c r="AN6480"/>
      <c r="AO6480"/>
      <c r="AP6480"/>
      <c r="AQ6480"/>
      <c r="AR6480"/>
      <c r="AS6480"/>
      <c r="AT6480"/>
      <c r="AU6480"/>
      <c r="AV6480"/>
      <c r="AW6480"/>
      <c r="AX6480"/>
      <c r="AY6480"/>
      <c r="AZ6480"/>
      <c r="BA6480"/>
      <c r="BB6480"/>
      <c r="BC6480"/>
      <c r="BD6480"/>
      <c r="BE6480"/>
      <c r="BF6480"/>
      <c r="BG6480"/>
      <c r="BH6480"/>
      <c r="BI6480"/>
      <c r="BJ6480"/>
      <c r="BK6480"/>
      <c r="BL6480"/>
      <c r="BM6480"/>
      <c r="BN6480"/>
      <c r="BO6480"/>
      <c r="BP6480"/>
      <c r="BQ6480"/>
      <c r="BR6480"/>
      <c r="BS6480"/>
      <c r="BT6480"/>
      <c r="BU6480"/>
      <c r="BV6480"/>
      <c r="BW6480"/>
      <c r="BX6480"/>
      <c r="BY6480"/>
      <c r="BZ6480"/>
      <c r="CA6480"/>
      <c r="CB6480"/>
      <c r="CC6480"/>
      <c r="CD6480"/>
      <c r="CE6480"/>
      <c r="CF6480"/>
      <c r="CG6480"/>
      <c r="CH6480"/>
      <c r="CI6480"/>
      <c r="CJ6480"/>
      <c r="CK6480"/>
      <c r="CL6480"/>
      <c r="CM6480"/>
      <c r="CN6480"/>
      <c r="CO6480"/>
      <c r="CP6480"/>
      <c r="CQ6480"/>
      <c r="CR6480"/>
      <c r="CS6480"/>
      <c r="CT6480"/>
      <c r="CU6480"/>
      <c r="CV6480"/>
    </row>
    <row r="6481" spans="10:100" x14ac:dyDescent="0.25">
      <c r="J6481"/>
      <c r="K6481"/>
      <c r="L6481"/>
      <c r="M6481"/>
      <c r="N6481"/>
      <c r="O6481"/>
      <c r="P6481"/>
      <c r="Q6481"/>
      <c r="R6481"/>
      <c r="S6481"/>
      <c r="T6481"/>
      <c r="U6481"/>
      <c r="V6481"/>
      <c r="W6481"/>
      <c r="X6481"/>
      <c r="Y6481"/>
      <c r="Z6481"/>
      <c r="AA6481"/>
      <c r="AB6481"/>
      <c r="AC6481"/>
      <c r="AD6481"/>
      <c r="AE6481"/>
      <c r="AF6481"/>
      <c r="AG6481"/>
      <c r="AH6481"/>
      <c r="AI6481"/>
      <c r="AJ6481"/>
      <c r="AK6481"/>
      <c r="AL6481"/>
      <c r="AM6481"/>
      <c r="AN6481"/>
      <c r="AO6481"/>
      <c r="AP6481"/>
      <c r="AQ6481"/>
      <c r="AR6481"/>
      <c r="AS6481"/>
      <c r="AT6481"/>
      <c r="AU6481"/>
      <c r="AV6481"/>
      <c r="AW6481"/>
      <c r="AX6481"/>
      <c r="AY6481"/>
      <c r="AZ6481"/>
      <c r="BA6481"/>
      <c r="BB6481"/>
      <c r="BC6481"/>
      <c r="BD6481"/>
      <c r="BE6481"/>
      <c r="BF6481"/>
      <c r="BG6481"/>
      <c r="BH6481"/>
      <c r="BI6481"/>
      <c r="BJ6481"/>
      <c r="BK6481"/>
      <c r="BL6481"/>
      <c r="BM6481"/>
      <c r="BN6481"/>
      <c r="BO6481"/>
      <c r="BP6481"/>
      <c r="BQ6481"/>
      <c r="BR6481"/>
      <c r="BS6481"/>
      <c r="BT6481"/>
      <c r="BU6481"/>
      <c r="BV6481"/>
      <c r="BW6481"/>
      <c r="BX6481"/>
      <c r="BY6481"/>
      <c r="BZ6481"/>
      <c r="CA6481"/>
      <c r="CB6481"/>
      <c r="CC6481"/>
      <c r="CD6481"/>
      <c r="CE6481"/>
      <c r="CF6481"/>
      <c r="CG6481"/>
      <c r="CH6481"/>
      <c r="CI6481"/>
      <c r="CJ6481"/>
      <c r="CK6481"/>
      <c r="CL6481"/>
      <c r="CM6481"/>
      <c r="CN6481"/>
      <c r="CO6481"/>
      <c r="CP6481"/>
      <c r="CQ6481"/>
      <c r="CR6481"/>
      <c r="CS6481"/>
      <c r="CT6481"/>
      <c r="CU6481"/>
      <c r="CV6481"/>
    </row>
    <row r="6482" spans="10:100" x14ac:dyDescent="0.25">
      <c r="J6482"/>
      <c r="K6482"/>
      <c r="L6482"/>
      <c r="M6482"/>
      <c r="N6482"/>
      <c r="O6482"/>
      <c r="P6482"/>
      <c r="Q6482"/>
      <c r="R6482"/>
      <c r="S6482"/>
      <c r="T6482"/>
      <c r="U6482"/>
      <c r="V6482"/>
      <c r="W6482"/>
      <c r="X6482"/>
      <c r="Y6482"/>
      <c r="Z6482"/>
      <c r="AA6482"/>
      <c r="AB6482"/>
      <c r="AC6482"/>
      <c r="AD6482"/>
      <c r="AE6482"/>
      <c r="AF6482"/>
      <c r="AG6482"/>
      <c r="AH6482"/>
      <c r="AI6482"/>
      <c r="AJ6482"/>
      <c r="AK6482"/>
      <c r="AL6482"/>
      <c r="AM6482"/>
      <c r="AN6482"/>
      <c r="AO6482"/>
      <c r="AP6482"/>
      <c r="AQ6482"/>
      <c r="AR6482"/>
      <c r="AS6482"/>
      <c r="AT6482"/>
      <c r="AU6482"/>
      <c r="AV6482"/>
      <c r="AW6482"/>
      <c r="AX6482"/>
      <c r="AY6482"/>
      <c r="AZ6482"/>
      <c r="BA6482"/>
      <c r="BB6482"/>
      <c r="BC6482"/>
      <c r="BD6482"/>
      <c r="BE6482"/>
      <c r="BF6482"/>
      <c r="BG6482"/>
      <c r="BH6482"/>
      <c r="BI6482"/>
      <c r="BJ6482"/>
      <c r="BK6482"/>
      <c r="BL6482"/>
      <c r="BM6482"/>
      <c r="BN6482"/>
      <c r="BO6482"/>
      <c r="BP6482"/>
      <c r="BQ6482"/>
      <c r="BR6482"/>
      <c r="BS6482"/>
      <c r="BT6482"/>
      <c r="BU6482"/>
      <c r="BV6482"/>
      <c r="BW6482"/>
      <c r="BX6482"/>
      <c r="BY6482"/>
      <c r="BZ6482"/>
      <c r="CA6482"/>
      <c r="CB6482"/>
      <c r="CC6482"/>
      <c r="CD6482"/>
      <c r="CE6482"/>
      <c r="CF6482"/>
      <c r="CG6482"/>
      <c r="CH6482"/>
      <c r="CI6482"/>
      <c r="CJ6482"/>
      <c r="CK6482"/>
      <c r="CL6482"/>
      <c r="CM6482"/>
      <c r="CN6482"/>
      <c r="CO6482"/>
      <c r="CP6482"/>
      <c r="CQ6482"/>
      <c r="CR6482"/>
      <c r="CS6482"/>
      <c r="CT6482"/>
      <c r="CU6482"/>
      <c r="CV6482"/>
    </row>
    <row r="6483" spans="10:100" x14ac:dyDescent="0.25">
      <c r="J6483"/>
      <c r="K6483"/>
      <c r="L6483"/>
      <c r="M6483"/>
      <c r="N6483"/>
      <c r="O6483"/>
      <c r="P6483"/>
      <c r="Q6483"/>
      <c r="R6483"/>
      <c r="S6483"/>
      <c r="T6483"/>
      <c r="U6483"/>
      <c r="V6483"/>
      <c r="W6483"/>
      <c r="X6483"/>
      <c r="Y6483"/>
      <c r="Z6483"/>
      <c r="AA6483"/>
      <c r="AB6483"/>
      <c r="AC6483"/>
      <c r="AD6483"/>
      <c r="AE6483"/>
      <c r="AF6483"/>
      <c r="AG6483"/>
      <c r="AH6483"/>
      <c r="AI6483"/>
      <c r="AJ6483"/>
      <c r="AK6483"/>
      <c r="AL6483"/>
      <c r="AM6483"/>
      <c r="AN6483"/>
      <c r="AO6483"/>
      <c r="AP6483"/>
      <c r="AQ6483"/>
      <c r="AR6483"/>
      <c r="AS6483"/>
      <c r="AT6483"/>
      <c r="AU6483"/>
      <c r="AV6483"/>
      <c r="AW6483"/>
      <c r="AX6483"/>
      <c r="AY6483"/>
      <c r="AZ6483"/>
      <c r="BA6483"/>
      <c r="BB6483"/>
      <c r="BC6483"/>
      <c r="BD6483"/>
      <c r="BE6483"/>
      <c r="BF6483"/>
      <c r="BG6483"/>
      <c r="BH6483"/>
      <c r="BI6483"/>
      <c r="BJ6483"/>
      <c r="BK6483"/>
      <c r="BL6483"/>
      <c r="BM6483"/>
      <c r="BN6483"/>
      <c r="BO6483"/>
      <c r="BP6483"/>
      <c r="BQ6483"/>
      <c r="BR6483"/>
      <c r="BS6483"/>
      <c r="BT6483"/>
      <c r="BU6483"/>
      <c r="BV6483"/>
      <c r="BW6483"/>
      <c r="BX6483"/>
      <c r="BY6483"/>
      <c r="BZ6483"/>
      <c r="CA6483"/>
      <c r="CB6483"/>
      <c r="CC6483"/>
      <c r="CD6483"/>
      <c r="CE6483"/>
      <c r="CF6483"/>
      <c r="CG6483"/>
      <c r="CH6483"/>
      <c r="CI6483"/>
      <c r="CJ6483"/>
      <c r="CK6483"/>
      <c r="CL6483"/>
      <c r="CM6483"/>
      <c r="CN6483"/>
      <c r="CO6483"/>
      <c r="CP6483"/>
      <c r="CQ6483"/>
      <c r="CR6483"/>
      <c r="CS6483"/>
      <c r="CT6483"/>
      <c r="CU6483"/>
      <c r="CV6483"/>
    </row>
    <row r="6484" spans="10:100" x14ac:dyDescent="0.25">
      <c r="J6484"/>
      <c r="K6484"/>
      <c r="L6484"/>
      <c r="M6484"/>
      <c r="N6484"/>
      <c r="O6484"/>
      <c r="P6484"/>
      <c r="Q6484"/>
      <c r="R6484"/>
      <c r="S6484"/>
      <c r="T6484"/>
      <c r="U6484"/>
      <c r="V6484"/>
      <c r="W6484"/>
      <c r="X6484"/>
      <c r="Y6484"/>
      <c r="Z6484"/>
      <c r="AA6484"/>
      <c r="AB6484"/>
      <c r="AC6484"/>
      <c r="AD6484"/>
      <c r="AE6484"/>
      <c r="AF6484"/>
      <c r="AG6484"/>
      <c r="AH6484"/>
      <c r="AI6484"/>
      <c r="AJ6484"/>
      <c r="AK6484"/>
      <c r="AL6484"/>
      <c r="AM6484"/>
      <c r="AN6484"/>
      <c r="AO6484"/>
      <c r="AP6484"/>
      <c r="AQ6484"/>
      <c r="AR6484"/>
      <c r="AS6484"/>
      <c r="AT6484"/>
      <c r="AU6484"/>
      <c r="AV6484"/>
      <c r="AW6484"/>
      <c r="AX6484"/>
      <c r="AY6484"/>
      <c r="AZ6484"/>
      <c r="BA6484"/>
      <c r="BB6484"/>
      <c r="BC6484"/>
      <c r="BD6484"/>
      <c r="BE6484"/>
      <c r="BF6484"/>
      <c r="BG6484"/>
      <c r="BH6484"/>
      <c r="BI6484"/>
      <c r="BJ6484"/>
      <c r="BK6484"/>
      <c r="BL6484"/>
      <c r="BM6484"/>
      <c r="BN6484"/>
      <c r="BO6484"/>
      <c r="BP6484"/>
      <c r="BQ6484"/>
      <c r="BR6484"/>
      <c r="BS6484"/>
      <c r="BT6484"/>
      <c r="BU6484"/>
      <c r="BV6484"/>
      <c r="BW6484"/>
      <c r="BX6484"/>
      <c r="BY6484"/>
      <c r="BZ6484"/>
      <c r="CA6484"/>
      <c r="CB6484"/>
      <c r="CC6484"/>
      <c r="CD6484"/>
      <c r="CE6484"/>
      <c r="CF6484"/>
      <c r="CG6484"/>
      <c r="CH6484"/>
      <c r="CI6484"/>
      <c r="CJ6484"/>
      <c r="CK6484"/>
      <c r="CL6484"/>
      <c r="CM6484"/>
      <c r="CN6484"/>
      <c r="CO6484"/>
      <c r="CP6484"/>
      <c r="CQ6484"/>
      <c r="CR6484"/>
      <c r="CS6484"/>
      <c r="CT6484"/>
      <c r="CU6484"/>
      <c r="CV6484"/>
    </row>
    <row r="6485" spans="10:100" x14ac:dyDescent="0.25">
      <c r="J6485"/>
      <c r="K6485"/>
      <c r="L6485"/>
      <c r="M6485"/>
      <c r="N6485"/>
      <c r="O6485"/>
      <c r="P6485"/>
      <c r="Q6485"/>
      <c r="R6485"/>
      <c r="S6485"/>
      <c r="T6485"/>
      <c r="U6485"/>
      <c r="V6485"/>
      <c r="W6485"/>
      <c r="X6485"/>
      <c r="Y6485"/>
      <c r="Z6485"/>
      <c r="AA6485"/>
      <c r="AB6485"/>
      <c r="AC6485"/>
      <c r="AD6485"/>
      <c r="AE6485"/>
      <c r="AF6485"/>
      <c r="AG6485"/>
      <c r="AH6485"/>
      <c r="AI6485"/>
      <c r="AJ6485"/>
      <c r="AK6485"/>
      <c r="AL6485"/>
      <c r="AM6485"/>
      <c r="AN6485"/>
      <c r="AO6485"/>
      <c r="AP6485"/>
      <c r="AQ6485"/>
      <c r="AR6485"/>
      <c r="AS6485"/>
      <c r="AT6485"/>
      <c r="AU6485"/>
      <c r="AV6485"/>
      <c r="AW6485"/>
      <c r="AX6485"/>
      <c r="AY6485"/>
      <c r="AZ6485"/>
      <c r="BA6485"/>
      <c r="BB6485"/>
      <c r="BC6485"/>
      <c r="BD6485"/>
      <c r="BE6485"/>
      <c r="BF6485"/>
      <c r="BG6485"/>
      <c r="BH6485"/>
      <c r="BI6485"/>
      <c r="BJ6485"/>
      <c r="BK6485"/>
      <c r="BL6485"/>
      <c r="BM6485"/>
      <c r="BN6485"/>
      <c r="BO6485"/>
      <c r="BP6485"/>
      <c r="BQ6485"/>
      <c r="BR6485"/>
      <c r="BS6485"/>
      <c r="BT6485"/>
      <c r="BU6485"/>
      <c r="BV6485"/>
      <c r="BW6485"/>
      <c r="BX6485"/>
      <c r="BY6485"/>
      <c r="BZ6485"/>
      <c r="CA6485"/>
      <c r="CB6485"/>
      <c r="CC6485"/>
      <c r="CD6485"/>
      <c r="CE6485"/>
      <c r="CF6485"/>
      <c r="CG6485"/>
      <c r="CH6485"/>
      <c r="CI6485"/>
      <c r="CJ6485"/>
      <c r="CK6485"/>
      <c r="CL6485"/>
      <c r="CM6485"/>
      <c r="CN6485"/>
      <c r="CO6485"/>
      <c r="CP6485"/>
      <c r="CQ6485"/>
      <c r="CR6485"/>
      <c r="CS6485"/>
      <c r="CT6485"/>
      <c r="CU6485"/>
      <c r="CV6485"/>
    </row>
    <row r="6486" spans="10:100" x14ac:dyDescent="0.25">
      <c r="J6486"/>
      <c r="K6486"/>
      <c r="L6486"/>
      <c r="M6486"/>
      <c r="N6486"/>
      <c r="O6486"/>
      <c r="P6486"/>
      <c r="Q6486"/>
      <c r="R6486"/>
      <c r="S6486"/>
      <c r="T6486"/>
      <c r="U6486"/>
      <c r="V6486"/>
      <c r="W6486"/>
      <c r="X6486"/>
      <c r="Y6486"/>
      <c r="Z6486"/>
      <c r="AA6486"/>
      <c r="AB6486"/>
      <c r="AC6486"/>
      <c r="AD6486"/>
      <c r="AE6486"/>
      <c r="AF6486"/>
      <c r="AG6486"/>
      <c r="AH6486"/>
      <c r="AI6486"/>
      <c r="AJ6486"/>
      <c r="AK6486"/>
      <c r="AL6486"/>
      <c r="AM6486"/>
      <c r="AN6486"/>
      <c r="AO6486"/>
      <c r="AP6486"/>
      <c r="AQ6486"/>
      <c r="AR6486"/>
      <c r="AS6486"/>
      <c r="AT6486"/>
      <c r="AU6486"/>
      <c r="AV6486"/>
      <c r="AW6486"/>
      <c r="AX6486"/>
      <c r="AY6486"/>
      <c r="AZ6486"/>
      <c r="BA6486"/>
      <c r="BB6486"/>
      <c r="BC6486"/>
      <c r="BD6486"/>
      <c r="BE6486"/>
      <c r="BF6486"/>
      <c r="BG6486"/>
      <c r="BH6486"/>
      <c r="BI6486"/>
      <c r="BJ6486"/>
      <c r="BK6486"/>
      <c r="BL6486"/>
      <c r="BM6486"/>
      <c r="BN6486"/>
      <c r="BO6486"/>
      <c r="BP6486"/>
      <c r="BQ6486"/>
      <c r="BR6486"/>
      <c r="BS6486"/>
      <c r="BT6486"/>
      <c r="BU6486"/>
      <c r="BV6486"/>
      <c r="BW6486"/>
      <c r="BX6486"/>
      <c r="BY6486"/>
      <c r="BZ6486"/>
      <c r="CA6486"/>
      <c r="CB6486"/>
      <c r="CC6486"/>
      <c r="CD6486"/>
      <c r="CE6486"/>
      <c r="CF6486"/>
      <c r="CG6486"/>
      <c r="CH6486"/>
      <c r="CI6486"/>
      <c r="CJ6486"/>
      <c r="CK6486"/>
      <c r="CL6486"/>
      <c r="CM6486"/>
      <c r="CN6486"/>
      <c r="CO6486"/>
      <c r="CP6486"/>
      <c r="CQ6486"/>
      <c r="CR6486"/>
      <c r="CS6486"/>
      <c r="CT6486"/>
      <c r="CU6486"/>
      <c r="CV6486"/>
    </row>
    <row r="6487" spans="10:100" x14ac:dyDescent="0.25">
      <c r="J6487"/>
      <c r="K6487"/>
      <c r="L6487"/>
      <c r="M6487"/>
      <c r="N6487"/>
      <c r="O6487"/>
      <c r="P6487"/>
      <c r="Q6487"/>
      <c r="R6487"/>
      <c r="S6487"/>
      <c r="T6487"/>
      <c r="U6487"/>
      <c r="V6487"/>
      <c r="W6487"/>
      <c r="X6487"/>
      <c r="Y6487"/>
      <c r="Z6487"/>
      <c r="AA6487"/>
      <c r="AB6487"/>
      <c r="AC6487"/>
      <c r="AD6487"/>
      <c r="AE6487"/>
      <c r="AF6487"/>
      <c r="AG6487"/>
      <c r="AH6487"/>
      <c r="AI6487"/>
      <c r="AJ6487"/>
      <c r="AK6487"/>
      <c r="AL6487"/>
      <c r="AM6487"/>
      <c r="AN6487"/>
      <c r="AO6487"/>
      <c r="AP6487"/>
      <c r="AQ6487"/>
      <c r="AR6487"/>
      <c r="AS6487"/>
      <c r="AT6487"/>
      <c r="AU6487"/>
      <c r="AV6487"/>
      <c r="AW6487"/>
      <c r="AX6487"/>
      <c r="AY6487"/>
      <c r="AZ6487"/>
      <c r="BA6487"/>
      <c r="BB6487"/>
      <c r="BC6487"/>
      <c r="BD6487"/>
      <c r="BE6487"/>
      <c r="BF6487"/>
      <c r="BG6487"/>
      <c r="BH6487"/>
      <c r="BI6487"/>
      <c r="BJ6487"/>
      <c r="BK6487"/>
      <c r="BL6487"/>
      <c r="BM6487"/>
      <c r="BN6487"/>
      <c r="BO6487"/>
      <c r="BP6487"/>
      <c r="BQ6487"/>
      <c r="BR6487"/>
      <c r="BS6487"/>
      <c r="BT6487"/>
      <c r="BU6487"/>
      <c r="BV6487"/>
      <c r="BW6487"/>
      <c r="BX6487"/>
      <c r="BY6487"/>
      <c r="BZ6487"/>
      <c r="CA6487"/>
      <c r="CB6487"/>
      <c r="CC6487"/>
      <c r="CD6487"/>
      <c r="CE6487"/>
      <c r="CF6487"/>
      <c r="CG6487"/>
      <c r="CH6487"/>
      <c r="CI6487"/>
      <c r="CJ6487"/>
      <c r="CK6487"/>
      <c r="CL6487"/>
      <c r="CM6487"/>
      <c r="CN6487"/>
      <c r="CO6487"/>
      <c r="CP6487"/>
      <c r="CQ6487"/>
      <c r="CR6487"/>
      <c r="CS6487"/>
      <c r="CT6487"/>
      <c r="CU6487"/>
      <c r="CV6487"/>
    </row>
    <row r="6488" spans="10:100" x14ac:dyDescent="0.25">
      <c r="J6488"/>
      <c r="K6488"/>
      <c r="L6488"/>
      <c r="M6488"/>
      <c r="N6488"/>
      <c r="O6488"/>
      <c r="P6488"/>
      <c r="Q6488"/>
      <c r="R6488"/>
      <c r="S6488"/>
      <c r="T6488"/>
      <c r="U6488"/>
      <c r="V6488"/>
      <c r="W6488"/>
      <c r="X6488"/>
      <c r="Y6488"/>
      <c r="Z6488"/>
      <c r="AA6488"/>
      <c r="AB6488"/>
      <c r="AC6488"/>
      <c r="AD6488"/>
      <c r="AE6488"/>
      <c r="AF6488"/>
      <c r="AG6488"/>
      <c r="AH6488"/>
      <c r="AI6488"/>
      <c r="AJ6488"/>
      <c r="AK6488"/>
      <c r="AL6488"/>
      <c r="AM6488"/>
      <c r="AN6488"/>
      <c r="AO6488"/>
      <c r="AP6488"/>
      <c r="AQ6488"/>
      <c r="AR6488"/>
      <c r="AS6488"/>
      <c r="AT6488"/>
      <c r="AU6488"/>
      <c r="AV6488"/>
      <c r="AW6488"/>
      <c r="AX6488"/>
      <c r="AY6488"/>
      <c r="AZ6488"/>
      <c r="BA6488"/>
      <c r="BB6488"/>
      <c r="BC6488"/>
      <c r="BD6488"/>
      <c r="BE6488"/>
      <c r="BF6488"/>
      <c r="BG6488"/>
      <c r="BH6488"/>
      <c r="BI6488"/>
      <c r="BJ6488"/>
      <c r="BK6488"/>
      <c r="BL6488"/>
      <c r="BM6488"/>
      <c r="BN6488"/>
      <c r="BO6488"/>
      <c r="BP6488"/>
      <c r="BQ6488"/>
      <c r="BR6488"/>
      <c r="BS6488"/>
      <c r="BT6488"/>
      <c r="BU6488"/>
      <c r="BV6488"/>
      <c r="BW6488"/>
      <c r="BX6488"/>
      <c r="BY6488"/>
      <c r="BZ6488"/>
      <c r="CA6488"/>
      <c r="CB6488"/>
      <c r="CC6488"/>
      <c r="CD6488"/>
      <c r="CE6488"/>
      <c r="CF6488"/>
      <c r="CG6488"/>
      <c r="CH6488"/>
      <c r="CI6488"/>
      <c r="CJ6488"/>
      <c r="CK6488"/>
      <c r="CL6488"/>
      <c r="CM6488"/>
      <c r="CN6488"/>
      <c r="CO6488"/>
      <c r="CP6488"/>
      <c r="CQ6488"/>
      <c r="CR6488"/>
      <c r="CS6488"/>
      <c r="CT6488"/>
      <c r="CU6488"/>
      <c r="CV6488"/>
    </row>
    <row r="6489" spans="10:100" x14ac:dyDescent="0.25">
      <c r="J6489"/>
      <c r="K6489"/>
      <c r="L6489"/>
      <c r="M6489"/>
      <c r="N6489"/>
      <c r="O6489"/>
      <c r="P6489"/>
      <c r="Q6489"/>
      <c r="R6489"/>
      <c r="S6489"/>
      <c r="T6489"/>
      <c r="U6489"/>
      <c r="V6489"/>
      <c r="W6489"/>
      <c r="X6489"/>
      <c r="Y6489"/>
      <c r="Z6489"/>
      <c r="AA6489"/>
      <c r="AB6489"/>
      <c r="AC6489"/>
      <c r="AD6489"/>
      <c r="AE6489"/>
      <c r="AF6489"/>
      <c r="AG6489"/>
      <c r="AH6489"/>
      <c r="AI6489"/>
      <c r="AJ6489"/>
      <c r="AK6489"/>
      <c r="AL6489"/>
      <c r="AM6489"/>
      <c r="AN6489"/>
      <c r="AO6489"/>
      <c r="AP6489"/>
      <c r="AQ6489"/>
      <c r="AR6489"/>
      <c r="AS6489"/>
      <c r="AT6489"/>
      <c r="AU6489"/>
      <c r="AV6489"/>
      <c r="AW6489"/>
      <c r="AX6489"/>
      <c r="AY6489"/>
      <c r="AZ6489"/>
      <c r="BA6489"/>
      <c r="BB6489"/>
      <c r="BC6489"/>
      <c r="BD6489"/>
      <c r="BE6489"/>
      <c r="BF6489"/>
      <c r="BG6489"/>
      <c r="BH6489"/>
      <c r="BI6489"/>
      <c r="BJ6489"/>
      <c r="BK6489"/>
      <c r="BL6489"/>
      <c r="BM6489"/>
      <c r="BN6489"/>
      <c r="BO6489"/>
      <c r="BP6489"/>
      <c r="BQ6489"/>
      <c r="BR6489"/>
      <c r="BS6489"/>
      <c r="BT6489"/>
      <c r="BU6489"/>
      <c r="BV6489"/>
      <c r="BW6489"/>
      <c r="BX6489"/>
      <c r="BY6489"/>
      <c r="BZ6489"/>
      <c r="CA6489"/>
      <c r="CB6489"/>
      <c r="CC6489"/>
      <c r="CD6489"/>
      <c r="CE6489"/>
      <c r="CF6489"/>
      <c r="CG6489"/>
      <c r="CH6489"/>
      <c r="CI6489"/>
      <c r="CJ6489"/>
      <c r="CK6489"/>
      <c r="CL6489"/>
      <c r="CM6489"/>
      <c r="CN6489"/>
      <c r="CO6489"/>
      <c r="CP6489"/>
      <c r="CQ6489"/>
      <c r="CR6489"/>
      <c r="CS6489"/>
      <c r="CT6489"/>
      <c r="CU6489"/>
      <c r="CV6489"/>
    </row>
    <row r="6490" spans="10:100" x14ac:dyDescent="0.25">
      <c r="J6490"/>
      <c r="K6490"/>
      <c r="L6490"/>
      <c r="M6490"/>
      <c r="N6490"/>
      <c r="O6490"/>
      <c r="P6490"/>
      <c r="Q6490"/>
      <c r="R6490"/>
      <c r="S6490"/>
      <c r="T6490"/>
      <c r="U6490"/>
      <c r="V6490"/>
      <c r="W6490"/>
      <c r="X6490"/>
      <c r="Y6490"/>
      <c r="Z6490"/>
      <c r="AA6490"/>
      <c r="AB6490"/>
      <c r="AC6490"/>
      <c r="AD6490"/>
      <c r="AE6490"/>
      <c r="AF6490"/>
      <c r="AG6490"/>
      <c r="AH6490"/>
      <c r="AI6490"/>
      <c r="AJ6490"/>
      <c r="AK6490"/>
      <c r="AL6490"/>
      <c r="AM6490"/>
      <c r="AN6490"/>
      <c r="AO6490"/>
      <c r="AP6490"/>
      <c r="AQ6490"/>
      <c r="AR6490"/>
      <c r="AS6490"/>
      <c r="AT6490"/>
      <c r="AU6490"/>
      <c r="AV6490"/>
      <c r="AW6490"/>
      <c r="AX6490"/>
      <c r="AY6490"/>
      <c r="AZ6490"/>
      <c r="BA6490"/>
      <c r="BB6490"/>
      <c r="BC6490"/>
      <c r="BD6490"/>
      <c r="BE6490"/>
      <c r="BF6490"/>
      <c r="BG6490"/>
      <c r="BH6490"/>
      <c r="BI6490"/>
      <c r="BJ6490"/>
      <c r="BK6490"/>
      <c r="BL6490"/>
      <c r="BM6490"/>
      <c r="BN6490"/>
      <c r="BO6490"/>
      <c r="BP6490"/>
      <c r="BQ6490"/>
      <c r="BR6490"/>
      <c r="BS6490"/>
      <c r="BT6490"/>
      <c r="BU6490"/>
      <c r="BV6490"/>
      <c r="BW6490"/>
      <c r="BX6490"/>
      <c r="BY6490"/>
      <c r="BZ6490"/>
      <c r="CA6490"/>
      <c r="CB6490"/>
      <c r="CC6490"/>
      <c r="CD6490"/>
      <c r="CE6490"/>
      <c r="CF6490"/>
      <c r="CG6490"/>
      <c r="CH6490"/>
      <c r="CI6490"/>
      <c r="CJ6490"/>
      <c r="CK6490"/>
      <c r="CL6490"/>
      <c r="CM6490"/>
      <c r="CN6490"/>
      <c r="CO6490"/>
      <c r="CP6490"/>
      <c r="CQ6490"/>
      <c r="CR6490"/>
      <c r="CS6490"/>
      <c r="CT6490"/>
      <c r="CU6490"/>
      <c r="CV6490"/>
    </row>
    <row r="6491" spans="10:100" x14ac:dyDescent="0.25">
      <c r="J6491"/>
      <c r="K6491"/>
      <c r="L6491"/>
      <c r="M6491"/>
      <c r="N6491"/>
      <c r="O6491"/>
      <c r="P6491"/>
      <c r="Q6491"/>
      <c r="R6491"/>
      <c r="S6491"/>
      <c r="T6491"/>
      <c r="U6491"/>
      <c r="V6491"/>
      <c r="W6491"/>
      <c r="X6491"/>
      <c r="Y6491"/>
      <c r="Z6491"/>
      <c r="AA6491"/>
      <c r="AB6491"/>
      <c r="AC6491"/>
      <c r="AD6491"/>
      <c r="AE6491"/>
      <c r="AF6491"/>
      <c r="AG6491"/>
      <c r="AH6491"/>
      <c r="AI6491"/>
      <c r="AJ6491"/>
      <c r="AK6491"/>
      <c r="AL6491"/>
      <c r="AM6491"/>
      <c r="AN6491"/>
      <c r="AO6491"/>
      <c r="AP6491"/>
      <c r="AQ6491"/>
      <c r="AR6491"/>
      <c r="AS6491"/>
      <c r="AT6491"/>
      <c r="AU6491"/>
      <c r="AV6491"/>
      <c r="AW6491"/>
      <c r="AX6491"/>
      <c r="AY6491"/>
      <c r="AZ6491"/>
      <c r="BA6491"/>
      <c r="BB6491"/>
      <c r="BC6491"/>
      <c r="BD6491"/>
      <c r="BE6491"/>
      <c r="BF6491"/>
      <c r="BG6491"/>
      <c r="BH6491"/>
      <c r="BI6491"/>
      <c r="BJ6491"/>
      <c r="BK6491"/>
      <c r="BL6491"/>
      <c r="BM6491"/>
      <c r="BN6491"/>
      <c r="BO6491"/>
      <c r="BP6491"/>
      <c r="BQ6491"/>
      <c r="BR6491"/>
      <c r="BS6491"/>
      <c r="BT6491"/>
      <c r="BU6491"/>
      <c r="BV6491"/>
      <c r="BW6491"/>
      <c r="BX6491"/>
      <c r="BY6491"/>
      <c r="BZ6491"/>
      <c r="CA6491"/>
      <c r="CB6491"/>
      <c r="CC6491"/>
      <c r="CD6491"/>
      <c r="CE6491"/>
      <c r="CF6491"/>
      <c r="CG6491"/>
      <c r="CH6491"/>
      <c r="CI6491"/>
      <c r="CJ6491"/>
      <c r="CK6491"/>
      <c r="CL6491"/>
      <c r="CM6491"/>
      <c r="CN6491"/>
      <c r="CO6491"/>
      <c r="CP6491"/>
      <c r="CQ6491"/>
      <c r="CR6491"/>
      <c r="CS6491"/>
      <c r="CT6491"/>
      <c r="CU6491"/>
      <c r="CV6491"/>
    </row>
    <row r="6492" spans="10:100" x14ac:dyDescent="0.25">
      <c r="J6492"/>
      <c r="K6492"/>
      <c r="L6492"/>
      <c r="M6492"/>
      <c r="N6492"/>
      <c r="O6492"/>
      <c r="P6492"/>
      <c r="Q6492"/>
      <c r="R6492"/>
      <c r="S6492"/>
      <c r="T6492"/>
      <c r="U6492"/>
      <c r="V6492"/>
      <c r="W6492"/>
      <c r="X6492"/>
      <c r="Y6492"/>
      <c r="Z6492"/>
      <c r="AA6492"/>
      <c r="AB6492"/>
      <c r="AC6492"/>
      <c r="AD6492"/>
      <c r="AE6492"/>
      <c r="AF6492"/>
      <c r="AG6492"/>
      <c r="AH6492"/>
      <c r="AI6492"/>
      <c r="AJ6492"/>
      <c r="AK6492"/>
      <c r="AL6492"/>
      <c r="AM6492"/>
      <c r="AN6492"/>
      <c r="AO6492"/>
      <c r="AP6492"/>
      <c r="AQ6492"/>
      <c r="AR6492"/>
      <c r="AS6492"/>
      <c r="AT6492"/>
      <c r="AU6492"/>
      <c r="AV6492"/>
      <c r="AW6492"/>
      <c r="AX6492"/>
      <c r="AY6492"/>
      <c r="AZ6492"/>
      <c r="BA6492"/>
      <c r="BB6492"/>
      <c r="BC6492"/>
      <c r="BD6492"/>
      <c r="BE6492"/>
      <c r="BF6492"/>
      <c r="BG6492"/>
      <c r="BH6492"/>
      <c r="BI6492"/>
      <c r="BJ6492"/>
      <c r="BK6492"/>
      <c r="BL6492"/>
      <c r="BM6492"/>
      <c r="BN6492"/>
      <c r="BO6492"/>
      <c r="BP6492"/>
      <c r="BQ6492"/>
      <c r="BR6492"/>
      <c r="BS6492"/>
      <c r="BT6492"/>
      <c r="BU6492"/>
      <c r="BV6492"/>
      <c r="BW6492"/>
      <c r="BX6492"/>
      <c r="BY6492"/>
      <c r="BZ6492"/>
      <c r="CA6492"/>
      <c r="CB6492"/>
      <c r="CC6492"/>
      <c r="CD6492"/>
      <c r="CE6492"/>
      <c r="CF6492"/>
      <c r="CG6492"/>
      <c r="CH6492"/>
      <c r="CI6492"/>
      <c r="CJ6492"/>
      <c r="CK6492"/>
      <c r="CL6492"/>
      <c r="CM6492"/>
      <c r="CN6492"/>
      <c r="CO6492"/>
      <c r="CP6492"/>
      <c r="CQ6492"/>
      <c r="CR6492"/>
      <c r="CS6492"/>
      <c r="CT6492"/>
      <c r="CU6492"/>
      <c r="CV6492"/>
    </row>
    <row r="6493" spans="10:100" x14ac:dyDescent="0.25">
      <c r="J6493"/>
      <c r="K6493"/>
      <c r="L6493"/>
      <c r="M6493"/>
      <c r="N6493"/>
      <c r="O6493"/>
      <c r="P6493"/>
      <c r="Q6493"/>
      <c r="R6493"/>
      <c r="S6493"/>
      <c r="T6493"/>
      <c r="U6493"/>
      <c r="V6493"/>
      <c r="W6493"/>
      <c r="X6493"/>
      <c r="Y6493"/>
      <c r="Z6493"/>
      <c r="AA6493"/>
      <c r="AB6493"/>
      <c r="AC6493"/>
      <c r="AD6493"/>
      <c r="AE6493"/>
      <c r="AF6493"/>
      <c r="AG6493"/>
      <c r="AH6493"/>
      <c r="AI6493"/>
      <c r="AJ6493"/>
      <c r="AK6493"/>
      <c r="AL6493"/>
      <c r="AM6493"/>
      <c r="AN6493"/>
      <c r="AO6493"/>
      <c r="AP6493"/>
      <c r="AQ6493"/>
      <c r="AR6493"/>
      <c r="AS6493"/>
      <c r="AT6493"/>
      <c r="AU6493"/>
      <c r="AV6493"/>
      <c r="AW6493"/>
      <c r="AX6493"/>
      <c r="AY6493"/>
      <c r="AZ6493"/>
      <c r="BA6493"/>
      <c r="BB6493"/>
      <c r="BC6493"/>
      <c r="BD6493"/>
      <c r="BE6493"/>
      <c r="BF6493"/>
      <c r="BG6493"/>
      <c r="BH6493"/>
      <c r="BI6493"/>
      <c r="BJ6493"/>
      <c r="BK6493"/>
      <c r="BL6493"/>
      <c r="BM6493"/>
      <c r="BN6493"/>
      <c r="BO6493"/>
      <c r="BP6493"/>
      <c r="BQ6493"/>
      <c r="BR6493"/>
      <c r="BS6493"/>
      <c r="BT6493"/>
      <c r="BU6493"/>
      <c r="BV6493"/>
      <c r="BW6493"/>
      <c r="BX6493"/>
      <c r="BY6493"/>
      <c r="BZ6493"/>
      <c r="CA6493"/>
      <c r="CB6493"/>
      <c r="CC6493"/>
      <c r="CD6493"/>
      <c r="CE6493"/>
      <c r="CF6493"/>
      <c r="CG6493"/>
      <c r="CH6493"/>
      <c r="CI6493"/>
      <c r="CJ6493"/>
      <c r="CK6493"/>
      <c r="CL6493"/>
      <c r="CM6493"/>
      <c r="CN6493"/>
      <c r="CO6493"/>
      <c r="CP6493"/>
      <c r="CQ6493"/>
      <c r="CR6493"/>
      <c r="CS6493"/>
      <c r="CT6493"/>
      <c r="CU6493"/>
      <c r="CV6493"/>
    </row>
    <row r="6494" spans="10:100" x14ac:dyDescent="0.25">
      <c r="J6494"/>
      <c r="K6494"/>
      <c r="L6494"/>
      <c r="M6494"/>
      <c r="N6494"/>
      <c r="O6494"/>
      <c r="P6494"/>
      <c r="Q6494"/>
      <c r="R6494"/>
      <c r="S6494"/>
      <c r="T6494"/>
      <c r="U6494"/>
      <c r="V6494"/>
      <c r="W6494"/>
      <c r="X6494"/>
      <c r="Y6494"/>
      <c r="Z6494"/>
      <c r="AA6494"/>
      <c r="AB6494"/>
      <c r="AC6494"/>
      <c r="AD6494"/>
      <c r="AE6494"/>
      <c r="AF6494"/>
      <c r="AG6494"/>
      <c r="AH6494"/>
      <c r="AI6494"/>
      <c r="AJ6494"/>
      <c r="AK6494"/>
      <c r="AL6494"/>
      <c r="AM6494"/>
      <c r="AN6494"/>
      <c r="AO6494"/>
      <c r="AP6494"/>
      <c r="AQ6494"/>
      <c r="AR6494"/>
      <c r="AS6494"/>
      <c r="AT6494"/>
      <c r="AU6494"/>
      <c r="AV6494"/>
      <c r="AW6494"/>
      <c r="AX6494"/>
      <c r="AY6494"/>
      <c r="AZ6494"/>
      <c r="BA6494"/>
      <c r="BB6494"/>
      <c r="BC6494"/>
      <c r="BD6494"/>
      <c r="BE6494"/>
      <c r="BF6494"/>
      <c r="BG6494"/>
      <c r="BH6494"/>
      <c r="BI6494"/>
      <c r="BJ6494"/>
      <c r="BK6494"/>
      <c r="BL6494"/>
      <c r="BM6494"/>
      <c r="BN6494"/>
      <c r="BO6494"/>
      <c r="BP6494"/>
      <c r="BQ6494"/>
      <c r="BR6494"/>
      <c r="BS6494"/>
      <c r="BT6494"/>
      <c r="BU6494"/>
      <c r="BV6494"/>
      <c r="BW6494"/>
      <c r="BX6494"/>
      <c r="BY6494"/>
      <c r="BZ6494"/>
      <c r="CA6494"/>
      <c r="CB6494"/>
      <c r="CC6494"/>
      <c r="CD6494"/>
      <c r="CE6494"/>
      <c r="CF6494"/>
      <c r="CG6494"/>
      <c r="CH6494"/>
      <c r="CI6494"/>
      <c r="CJ6494"/>
      <c r="CK6494"/>
      <c r="CL6494"/>
      <c r="CM6494"/>
      <c r="CN6494"/>
      <c r="CO6494"/>
      <c r="CP6494"/>
      <c r="CQ6494"/>
      <c r="CR6494"/>
      <c r="CS6494"/>
      <c r="CT6494"/>
      <c r="CU6494"/>
      <c r="CV6494"/>
    </row>
    <row r="6495" spans="10:100" x14ac:dyDescent="0.25">
      <c r="J6495"/>
      <c r="K6495"/>
      <c r="L6495"/>
      <c r="M6495"/>
      <c r="N6495"/>
      <c r="O6495"/>
      <c r="P6495"/>
      <c r="Q6495"/>
      <c r="R6495"/>
      <c r="S6495"/>
      <c r="T6495"/>
      <c r="U6495"/>
      <c r="V6495"/>
      <c r="W6495"/>
      <c r="X6495"/>
      <c r="Y6495"/>
      <c r="Z6495"/>
      <c r="AA6495"/>
      <c r="AB6495"/>
      <c r="AC6495"/>
      <c r="AD6495"/>
      <c r="AE6495"/>
      <c r="AF6495"/>
      <c r="AG6495"/>
      <c r="AH6495"/>
      <c r="AI6495"/>
      <c r="AJ6495"/>
      <c r="AK6495"/>
      <c r="AL6495"/>
      <c r="AM6495"/>
      <c r="AN6495"/>
      <c r="AO6495"/>
      <c r="AP6495"/>
      <c r="AQ6495"/>
      <c r="AR6495"/>
      <c r="AS6495"/>
      <c r="AT6495"/>
      <c r="AU6495"/>
      <c r="AV6495"/>
      <c r="AW6495"/>
      <c r="AX6495"/>
      <c r="AY6495"/>
      <c r="AZ6495"/>
      <c r="BA6495"/>
      <c r="BB6495"/>
      <c r="BC6495"/>
      <c r="BD6495"/>
      <c r="BE6495"/>
      <c r="BF6495"/>
      <c r="BG6495"/>
      <c r="BH6495"/>
      <c r="BI6495"/>
      <c r="BJ6495"/>
      <c r="BK6495"/>
      <c r="BL6495"/>
      <c r="BM6495"/>
      <c r="BN6495"/>
      <c r="BO6495"/>
      <c r="BP6495"/>
      <c r="BQ6495"/>
      <c r="BR6495"/>
      <c r="BS6495"/>
      <c r="BT6495"/>
      <c r="BU6495"/>
      <c r="BV6495"/>
      <c r="BW6495"/>
      <c r="BX6495"/>
      <c r="BY6495"/>
      <c r="BZ6495"/>
      <c r="CA6495"/>
      <c r="CB6495"/>
      <c r="CC6495"/>
      <c r="CD6495"/>
      <c r="CE6495"/>
      <c r="CF6495"/>
      <c r="CG6495"/>
      <c r="CH6495"/>
      <c r="CI6495"/>
      <c r="CJ6495"/>
      <c r="CK6495"/>
      <c r="CL6495"/>
      <c r="CM6495"/>
      <c r="CN6495"/>
      <c r="CO6495"/>
      <c r="CP6495"/>
      <c r="CQ6495"/>
      <c r="CR6495"/>
      <c r="CS6495"/>
      <c r="CT6495"/>
      <c r="CU6495"/>
      <c r="CV6495"/>
    </row>
    <row r="6496" spans="10:100" x14ac:dyDescent="0.25">
      <c r="J6496"/>
      <c r="K6496"/>
      <c r="L6496"/>
      <c r="M6496"/>
      <c r="N6496"/>
      <c r="O6496"/>
      <c r="P6496"/>
      <c r="Q6496"/>
      <c r="R6496"/>
      <c r="S6496"/>
      <c r="T6496"/>
      <c r="U6496"/>
      <c r="V6496"/>
      <c r="W6496"/>
      <c r="X6496"/>
      <c r="Y6496"/>
      <c r="Z6496"/>
      <c r="AA6496"/>
      <c r="AB6496"/>
      <c r="AC6496"/>
      <c r="AD6496"/>
      <c r="AE6496"/>
      <c r="AF6496"/>
      <c r="AG6496"/>
      <c r="AH6496"/>
      <c r="AI6496"/>
      <c r="AJ6496"/>
      <c r="AK6496"/>
      <c r="AL6496"/>
      <c r="AM6496"/>
      <c r="AN6496"/>
      <c r="AO6496"/>
      <c r="AP6496"/>
      <c r="AQ6496"/>
      <c r="AR6496"/>
      <c r="AS6496"/>
      <c r="AT6496"/>
      <c r="AU6496"/>
      <c r="AV6496"/>
      <c r="AW6496"/>
      <c r="AX6496"/>
      <c r="AY6496"/>
      <c r="AZ6496"/>
      <c r="BA6496"/>
      <c r="BB6496"/>
      <c r="BC6496"/>
      <c r="BD6496"/>
      <c r="BE6496"/>
      <c r="BF6496"/>
      <c r="BG6496"/>
      <c r="BH6496"/>
      <c r="BI6496"/>
      <c r="BJ6496"/>
      <c r="BK6496"/>
      <c r="BL6496"/>
      <c r="BM6496"/>
      <c r="BN6496"/>
      <c r="BO6496"/>
      <c r="BP6496"/>
      <c r="BQ6496"/>
      <c r="BR6496"/>
      <c r="BS6496"/>
      <c r="BT6496"/>
      <c r="BU6496"/>
      <c r="BV6496"/>
      <c r="BW6496"/>
      <c r="BX6496"/>
      <c r="BY6496"/>
      <c r="BZ6496"/>
      <c r="CA6496"/>
      <c r="CB6496"/>
      <c r="CC6496"/>
      <c r="CD6496"/>
      <c r="CE6496"/>
      <c r="CF6496"/>
      <c r="CG6496"/>
      <c r="CH6496"/>
      <c r="CI6496"/>
      <c r="CJ6496"/>
      <c r="CK6496"/>
      <c r="CL6496"/>
      <c r="CM6496"/>
      <c r="CN6496"/>
      <c r="CO6496"/>
      <c r="CP6496"/>
      <c r="CQ6496"/>
      <c r="CR6496"/>
      <c r="CS6496"/>
      <c r="CT6496"/>
      <c r="CU6496"/>
      <c r="CV6496"/>
    </row>
    <row r="6497" spans="10:100" x14ac:dyDescent="0.25">
      <c r="J6497"/>
      <c r="K6497"/>
      <c r="L6497"/>
      <c r="M6497"/>
      <c r="N6497"/>
      <c r="O6497"/>
      <c r="P6497"/>
      <c r="Q6497"/>
      <c r="R6497"/>
      <c r="S6497"/>
      <c r="T6497"/>
      <c r="U6497"/>
      <c r="V6497"/>
      <c r="W6497"/>
      <c r="X6497"/>
      <c r="Y6497"/>
      <c r="Z6497"/>
      <c r="AA6497"/>
      <c r="AB6497"/>
      <c r="AC6497"/>
      <c r="AD6497"/>
      <c r="AE6497"/>
      <c r="AF6497"/>
      <c r="AG6497"/>
      <c r="AH6497"/>
      <c r="AI6497"/>
      <c r="AJ6497"/>
      <c r="AK6497"/>
      <c r="AL6497"/>
      <c r="AM6497"/>
      <c r="AN6497"/>
      <c r="AO6497"/>
      <c r="AP6497"/>
      <c r="AQ6497"/>
      <c r="AR6497"/>
      <c r="AS6497"/>
      <c r="AT6497"/>
      <c r="AU6497"/>
      <c r="AV6497"/>
      <c r="AW6497"/>
      <c r="AX6497"/>
      <c r="AY6497"/>
      <c r="AZ6497"/>
      <c r="BA6497"/>
      <c r="BB6497"/>
      <c r="BC6497"/>
      <c r="BD6497"/>
      <c r="BE6497"/>
      <c r="BF6497"/>
      <c r="BG6497"/>
      <c r="BH6497"/>
      <c r="BI6497"/>
      <c r="BJ6497"/>
      <c r="BK6497"/>
      <c r="BL6497"/>
      <c r="BM6497"/>
      <c r="BN6497"/>
      <c r="BO6497"/>
      <c r="BP6497"/>
      <c r="BQ6497"/>
      <c r="BR6497"/>
      <c r="BS6497"/>
      <c r="BT6497"/>
      <c r="BU6497"/>
      <c r="BV6497"/>
      <c r="BW6497"/>
      <c r="BX6497"/>
      <c r="BY6497"/>
      <c r="BZ6497"/>
      <c r="CA6497"/>
      <c r="CB6497"/>
      <c r="CC6497"/>
      <c r="CD6497"/>
      <c r="CE6497"/>
      <c r="CF6497"/>
      <c r="CG6497"/>
      <c r="CH6497"/>
      <c r="CI6497"/>
      <c r="CJ6497"/>
      <c r="CK6497"/>
      <c r="CL6497"/>
      <c r="CM6497"/>
      <c r="CN6497"/>
      <c r="CO6497"/>
      <c r="CP6497"/>
      <c r="CQ6497"/>
      <c r="CR6497"/>
      <c r="CS6497"/>
      <c r="CT6497"/>
      <c r="CU6497"/>
      <c r="CV6497"/>
    </row>
    <row r="6498" spans="10:100" x14ac:dyDescent="0.25">
      <c r="J6498"/>
      <c r="K6498"/>
      <c r="L6498"/>
      <c r="M6498"/>
      <c r="N6498"/>
      <c r="O6498"/>
      <c r="P6498"/>
      <c r="Q6498"/>
      <c r="R6498"/>
      <c r="S6498"/>
      <c r="T6498"/>
      <c r="U6498"/>
      <c r="V6498"/>
      <c r="W6498"/>
      <c r="X6498"/>
      <c r="Y6498"/>
      <c r="Z6498"/>
      <c r="AA6498"/>
      <c r="AB6498"/>
      <c r="AC6498"/>
      <c r="AD6498"/>
      <c r="AE6498"/>
      <c r="AF6498"/>
      <c r="AG6498"/>
      <c r="AH6498"/>
      <c r="AI6498"/>
      <c r="AJ6498"/>
      <c r="AK6498"/>
      <c r="AL6498"/>
      <c r="AM6498"/>
      <c r="AN6498"/>
      <c r="AO6498"/>
      <c r="AP6498"/>
      <c r="AQ6498"/>
      <c r="AR6498"/>
      <c r="AS6498"/>
      <c r="AT6498"/>
      <c r="AU6498"/>
      <c r="AV6498"/>
      <c r="AW6498"/>
      <c r="AX6498"/>
      <c r="AY6498"/>
      <c r="AZ6498"/>
      <c r="BA6498"/>
      <c r="BB6498"/>
      <c r="BC6498"/>
      <c r="BD6498"/>
      <c r="BE6498"/>
      <c r="BF6498"/>
      <c r="BG6498"/>
      <c r="BH6498"/>
      <c r="BI6498"/>
      <c r="BJ6498"/>
      <c r="BK6498"/>
      <c r="BL6498"/>
      <c r="BM6498"/>
      <c r="BN6498"/>
      <c r="BO6498"/>
      <c r="BP6498"/>
      <c r="BQ6498"/>
      <c r="BR6498"/>
      <c r="BS6498"/>
      <c r="BT6498"/>
      <c r="BU6498"/>
      <c r="BV6498"/>
      <c r="BW6498"/>
      <c r="BX6498"/>
      <c r="BY6498"/>
      <c r="BZ6498"/>
      <c r="CA6498"/>
      <c r="CB6498"/>
      <c r="CC6498"/>
      <c r="CD6498"/>
      <c r="CE6498"/>
      <c r="CF6498"/>
      <c r="CG6498"/>
      <c r="CH6498"/>
      <c r="CI6498"/>
      <c r="CJ6498"/>
      <c r="CK6498"/>
      <c r="CL6498"/>
      <c r="CM6498"/>
      <c r="CN6498"/>
      <c r="CO6498"/>
      <c r="CP6498"/>
      <c r="CQ6498"/>
      <c r="CR6498"/>
      <c r="CS6498"/>
      <c r="CT6498"/>
      <c r="CU6498"/>
      <c r="CV6498"/>
    </row>
    <row r="6499" spans="10:100" x14ac:dyDescent="0.25">
      <c r="J6499"/>
      <c r="K6499"/>
      <c r="L6499"/>
      <c r="M6499"/>
      <c r="N6499"/>
      <c r="O6499"/>
      <c r="P6499"/>
      <c r="Q6499"/>
      <c r="R6499"/>
      <c r="S6499"/>
      <c r="T6499"/>
      <c r="U6499"/>
      <c r="V6499"/>
      <c r="W6499"/>
      <c r="X6499"/>
      <c r="Y6499"/>
      <c r="Z6499"/>
      <c r="AA6499"/>
      <c r="AB6499"/>
      <c r="AC6499"/>
      <c r="AD6499"/>
      <c r="AE6499"/>
      <c r="AF6499"/>
      <c r="AG6499"/>
      <c r="AH6499"/>
      <c r="AI6499"/>
      <c r="AJ6499"/>
      <c r="AK6499"/>
      <c r="AL6499"/>
      <c r="AM6499"/>
      <c r="AN6499"/>
      <c r="AO6499"/>
      <c r="AP6499"/>
      <c r="AQ6499"/>
      <c r="AR6499"/>
      <c r="AS6499"/>
      <c r="AT6499"/>
      <c r="AU6499"/>
      <c r="AV6499"/>
      <c r="AW6499"/>
      <c r="AX6499"/>
      <c r="AY6499"/>
      <c r="AZ6499"/>
      <c r="BA6499"/>
      <c r="BB6499"/>
      <c r="BC6499"/>
      <c r="BD6499"/>
      <c r="BE6499"/>
      <c r="BF6499"/>
      <c r="BG6499"/>
      <c r="BH6499"/>
      <c r="BI6499"/>
      <c r="BJ6499"/>
      <c r="BK6499"/>
      <c r="BL6499"/>
      <c r="BM6499"/>
      <c r="BN6499"/>
      <c r="BO6499"/>
      <c r="BP6499"/>
      <c r="BQ6499"/>
      <c r="BR6499"/>
      <c r="BS6499"/>
      <c r="BT6499"/>
      <c r="BU6499"/>
      <c r="BV6499"/>
      <c r="BW6499"/>
      <c r="BX6499"/>
      <c r="BY6499"/>
      <c r="BZ6499"/>
      <c r="CA6499"/>
      <c r="CB6499"/>
      <c r="CC6499"/>
      <c r="CD6499"/>
      <c r="CE6499"/>
      <c r="CF6499"/>
      <c r="CG6499"/>
      <c r="CH6499"/>
      <c r="CI6499"/>
      <c r="CJ6499"/>
      <c r="CK6499"/>
      <c r="CL6499"/>
      <c r="CM6499"/>
      <c r="CN6499"/>
      <c r="CO6499"/>
      <c r="CP6499"/>
      <c r="CQ6499"/>
      <c r="CR6499"/>
      <c r="CS6499"/>
      <c r="CT6499"/>
      <c r="CU6499"/>
      <c r="CV6499"/>
    </row>
    <row r="6500" spans="10:100" x14ac:dyDescent="0.25">
      <c r="J6500"/>
      <c r="K6500"/>
      <c r="L6500"/>
      <c r="M6500"/>
      <c r="N6500"/>
      <c r="O6500"/>
      <c r="P6500"/>
      <c r="Q6500"/>
      <c r="R6500"/>
      <c r="S6500"/>
      <c r="T6500"/>
      <c r="U6500"/>
      <c r="V6500"/>
      <c r="W6500"/>
      <c r="X6500"/>
      <c r="Y6500"/>
      <c r="Z6500"/>
      <c r="AA6500"/>
      <c r="AB6500"/>
      <c r="AC6500"/>
      <c r="AD6500"/>
      <c r="AE6500"/>
      <c r="AF6500"/>
      <c r="AG6500"/>
      <c r="AH6500"/>
      <c r="AI6500"/>
      <c r="AJ6500"/>
      <c r="AK6500"/>
      <c r="AL6500"/>
      <c r="AM6500"/>
      <c r="AN6500"/>
      <c r="AO6500"/>
      <c r="AP6500"/>
      <c r="AQ6500"/>
      <c r="AR6500"/>
      <c r="AS6500"/>
      <c r="AT6500"/>
      <c r="AU6500"/>
      <c r="AV6500"/>
      <c r="AW6500"/>
      <c r="AX6500"/>
      <c r="AY6500"/>
      <c r="AZ6500"/>
      <c r="BA6500"/>
      <c r="BB6500"/>
      <c r="BC6500"/>
      <c r="BD6500"/>
      <c r="BE6500"/>
      <c r="BF6500"/>
      <c r="BG6500"/>
      <c r="BH6500"/>
      <c r="BI6500"/>
      <c r="BJ6500"/>
      <c r="BK6500"/>
      <c r="BL6500"/>
      <c r="BM6500"/>
      <c r="BN6500"/>
      <c r="BO6500"/>
      <c r="BP6500"/>
      <c r="BQ6500"/>
      <c r="BR6500"/>
      <c r="BS6500"/>
      <c r="BT6500"/>
      <c r="BU6500"/>
      <c r="BV6500"/>
      <c r="BW6500"/>
      <c r="BX6500"/>
      <c r="BY6500"/>
      <c r="BZ6500"/>
      <c r="CA6500"/>
      <c r="CB6500"/>
      <c r="CC6500"/>
      <c r="CD6500"/>
      <c r="CE6500"/>
      <c r="CF6500"/>
      <c r="CG6500"/>
      <c r="CH6500"/>
      <c r="CI6500"/>
      <c r="CJ6500"/>
      <c r="CK6500"/>
      <c r="CL6500"/>
      <c r="CM6500"/>
      <c r="CN6500"/>
      <c r="CO6500"/>
      <c r="CP6500"/>
      <c r="CQ6500"/>
      <c r="CR6500"/>
      <c r="CS6500"/>
      <c r="CT6500"/>
      <c r="CU6500"/>
      <c r="CV6500"/>
    </row>
    <row r="6501" spans="10:100" x14ac:dyDescent="0.25">
      <c r="J6501"/>
      <c r="K6501"/>
      <c r="L6501"/>
      <c r="M6501"/>
      <c r="N6501"/>
      <c r="O6501"/>
      <c r="P6501"/>
      <c r="Q6501"/>
      <c r="R6501"/>
      <c r="S6501"/>
      <c r="T6501"/>
      <c r="U6501"/>
      <c r="V6501"/>
      <c r="W6501"/>
      <c r="X6501"/>
      <c r="Y6501"/>
      <c r="Z6501"/>
      <c r="AA6501"/>
      <c r="AB6501"/>
      <c r="AC6501"/>
      <c r="AD6501"/>
      <c r="AE6501"/>
      <c r="AF6501"/>
      <c r="AG6501"/>
      <c r="AH6501"/>
      <c r="AI6501"/>
      <c r="AJ6501"/>
      <c r="AK6501"/>
      <c r="AL6501"/>
      <c r="AM6501"/>
      <c r="AN6501"/>
      <c r="AO6501"/>
      <c r="AP6501"/>
      <c r="AQ6501"/>
      <c r="AR6501"/>
      <c r="AS6501"/>
      <c r="AT6501"/>
      <c r="AU6501"/>
      <c r="AV6501"/>
      <c r="AW6501"/>
      <c r="AX6501"/>
      <c r="AY6501"/>
      <c r="AZ6501"/>
      <c r="BA6501"/>
      <c r="BB6501"/>
      <c r="BC6501"/>
      <c r="BD6501"/>
      <c r="BE6501"/>
      <c r="BF6501"/>
      <c r="BG6501"/>
      <c r="BH6501"/>
      <c r="BI6501"/>
      <c r="BJ6501"/>
      <c r="BK6501"/>
      <c r="BL6501"/>
      <c r="BM6501"/>
      <c r="BN6501"/>
      <c r="BO6501"/>
      <c r="BP6501"/>
      <c r="BQ6501"/>
      <c r="BR6501"/>
      <c r="BS6501"/>
      <c r="BT6501"/>
      <c r="BU6501"/>
      <c r="BV6501"/>
      <c r="BW6501"/>
      <c r="BX6501"/>
      <c r="BY6501"/>
      <c r="BZ6501"/>
      <c r="CA6501"/>
      <c r="CB6501"/>
      <c r="CC6501"/>
      <c r="CD6501"/>
      <c r="CE6501"/>
      <c r="CF6501"/>
      <c r="CG6501"/>
      <c r="CH6501"/>
      <c r="CI6501"/>
      <c r="CJ6501"/>
      <c r="CK6501"/>
      <c r="CL6501"/>
      <c r="CM6501"/>
      <c r="CN6501"/>
      <c r="CO6501"/>
      <c r="CP6501"/>
      <c r="CQ6501"/>
      <c r="CR6501"/>
      <c r="CS6501"/>
      <c r="CT6501"/>
      <c r="CU6501"/>
      <c r="CV6501"/>
    </row>
    <row r="6502" spans="10:100" x14ac:dyDescent="0.25">
      <c r="J6502"/>
      <c r="K6502"/>
      <c r="L6502"/>
      <c r="M6502"/>
      <c r="N6502"/>
      <c r="O6502"/>
      <c r="P6502"/>
      <c r="Q6502"/>
      <c r="R6502"/>
      <c r="S6502"/>
      <c r="T6502"/>
      <c r="U6502"/>
      <c r="V6502"/>
      <c r="W6502"/>
      <c r="X6502"/>
      <c r="Y6502"/>
      <c r="Z6502"/>
      <c r="AA6502"/>
      <c r="AB6502"/>
      <c r="AC6502"/>
      <c r="AD6502"/>
      <c r="AE6502"/>
      <c r="AF6502"/>
      <c r="AG6502"/>
      <c r="AH6502"/>
      <c r="AI6502"/>
      <c r="AJ6502"/>
      <c r="AK6502"/>
      <c r="AL6502"/>
      <c r="AM6502"/>
      <c r="AN6502"/>
      <c r="AO6502"/>
      <c r="AP6502"/>
      <c r="AQ6502"/>
      <c r="AR6502"/>
      <c r="AS6502"/>
      <c r="AT6502"/>
      <c r="AU6502"/>
      <c r="AV6502"/>
      <c r="AW6502"/>
      <c r="AX6502"/>
      <c r="AY6502"/>
      <c r="AZ6502"/>
      <c r="BA6502"/>
      <c r="BB6502"/>
      <c r="BC6502"/>
      <c r="BD6502"/>
      <c r="BE6502"/>
      <c r="BF6502"/>
      <c r="BG6502"/>
      <c r="BH6502"/>
      <c r="BI6502"/>
      <c r="BJ6502"/>
      <c r="BK6502"/>
      <c r="BL6502"/>
      <c r="BM6502"/>
      <c r="BN6502"/>
      <c r="BO6502"/>
      <c r="BP6502"/>
      <c r="BQ6502"/>
      <c r="BR6502"/>
      <c r="BS6502"/>
      <c r="BT6502"/>
      <c r="BU6502"/>
      <c r="BV6502"/>
      <c r="BW6502"/>
      <c r="BX6502"/>
      <c r="BY6502"/>
      <c r="BZ6502"/>
      <c r="CA6502"/>
      <c r="CB6502"/>
      <c r="CC6502"/>
      <c r="CD6502"/>
      <c r="CE6502"/>
      <c r="CF6502"/>
      <c r="CG6502"/>
      <c r="CH6502"/>
      <c r="CI6502"/>
      <c r="CJ6502"/>
      <c r="CK6502"/>
      <c r="CL6502"/>
      <c r="CM6502"/>
      <c r="CN6502"/>
      <c r="CO6502"/>
      <c r="CP6502"/>
      <c r="CQ6502"/>
      <c r="CR6502"/>
      <c r="CS6502"/>
      <c r="CT6502"/>
      <c r="CU6502"/>
      <c r="CV6502"/>
    </row>
    <row r="6503" spans="10:100" x14ac:dyDescent="0.25">
      <c r="J6503"/>
      <c r="K6503"/>
      <c r="L6503"/>
      <c r="M6503"/>
      <c r="N6503"/>
      <c r="O6503"/>
      <c r="P6503"/>
      <c r="Q6503"/>
      <c r="R6503"/>
      <c r="S6503"/>
      <c r="T6503"/>
      <c r="U6503"/>
      <c r="V6503"/>
      <c r="W6503"/>
      <c r="X6503"/>
      <c r="Y6503"/>
      <c r="Z6503"/>
      <c r="AA6503"/>
      <c r="AB6503"/>
      <c r="AC6503"/>
      <c r="AD6503"/>
      <c r="AE6503"/>
      <c r="AF6503"/>
      <c r="AG6503"/>
      <c r="AH6503"/>
      <c r="AI6503"/>
      <c r="AJ6503"/>
      <c r="AK6503"/>
      <c r="AL6503"/>
      <c r="AM6503"/>
      <c r="AN6503"/>
      <c r="AO6503"/>
      <c r="AP6503"/>
      <c r="AQ6503"/>
      <c r="AR6503"/>
      <c r="AS6503"/>
      <c r="AT6503"/>
      <c r="AU6503"/>
      <c r="AV6503"/>
      <c r="AW6503"/>
      <c r="AX6503"/>
      <c r="AY6503"/>
      <c r="AZ6503"/>
      <c r="BA6503"/>
      <c r="BB6503"/>
      <c r="BC6503"/>
      <c r="BD6503"/>
      <c r="BE6503"/>
      <c r="BF6503"/>
      <c r="BG6503"/>
      <c r="BH6503"/>
      <c r="BI6503"/>
      <c r="BJ6503"/>
      <c r="BK6503"/>
      <c r="BL6503"/>
      <c r="BM6503"/>
      <c r="BN6503"/>
      <c r="BO6503"/>
      <c r="BP6503"/>
      <c r="BQ6503"/>
      <c r="BR6503"/>
      <c r="BS6503"/>
      <c r="BT6503"/>
      <c r="BU6503"/>
      <c r="BV6503"/>
      <c r="BW6503"/>
      <c r="BX6503"/>
      <c r="BY6503"/>
      <c r="BZ6503"/>
      <c r="CA6503"/>
      <c r="CB6503"/>
      <c r="CC6503"/>
      <c r="CD6503"/>
      <c r="CE6503"/>
      <c r="CF6503"/>
      <c r="CG6503"/>
      <c r="CH6503"/>
      <c r="CI6503"/>
      <c r="CJ6503"/>
      <c r="CK6503"/>
      <c r="CL6503"/>
      <c r="CM6503"/>
      <c r="CN6503"/>
      <c r="CO6503"/>
      <c r="CP6503"/>
      <c r="CQ6503"/>
      <c r="CR6503"/>
      <c r="CS6503"/>
      <c r="CT6503"/>
      <c r="CU6503"/>
      <c r="CV6503"/>
    </row>
    <row r="6504" spans="10:100" x14ac:dyDescent="0.25">
      <c r="J6504"/>
      <c r="K6504"/>
      <c r="L6504"/>
      <c r="M6504"/>
      <c r="N6504"/>
      <c r="O6504"/>
      <c r="P6504"/>
      <c r="Q6504"/>
      <c r="R6504"/>
      <c r="S6504"/>
      <c r="T6504"/>
      <c r="U6504"/>
      <c r="V6504"/>
      <c r="W6504"/>
      <c r="X6504"/>
      <c r="Y6504"/>
      <c r="Z6504"/>
      <c r="AA6504"/>
      <c r="AB6504"/>
      <c r="AC6504"/>
      <c r="AD6504"/>
      <c r="AE6504"/>
      <c r="AF6504"/>
      <c r="AG6504"/>
      <c r="AH6504"/>
      <c r="AI6504"/>
      <c r="AJ6504"/>
      <c r="AK6504"/>
      <c r="AL6504"/>
      <c r="AM6504"/>
      <c r="AN6504"/>
      <c r="AO6504"/>
      <c r="AP6504"/>
      <c r="AQ6504"/>
      <c r="AR6504"/>
      <c r="AS6504"/>
      <c r="AT6504"/>
      <c r="AU6504"/>
      <c r="AV6504"/>
      <c r="AW6504"/>
      <c r="AX6504"/>
      <c r="AY6504"/>
      <c r="AZ6504"/>
      <c r="BA6504"/>
      <c r="BB6504"/>
      <c r="BC6504"/>
      <c r="BD6504"/>
      <c r="BE6504"/>
      <c r="BF6504"/>
      <c r="BG6504"/>
      <c r="BH6504"/>
      <c r="BI6504"/>
      <c r="BJ6504"/>
      <c r="BK6504"/>
      <c r="BL6504"/>
      <c r="BM6504"/>
      <c r="BN6504"/>
      <c r="BO6504"/>
      <c r="BP6504"/>
      <c r="BQ6504"/>
      <c r="BR6504"/>
      <c r="BS6504"/>
      <c r="BT6504"/>
      <c r="BU6504"/>
      <c r="BV6504"/>
      <c r="BW6504"/>
      <c r="BX6504"/>
      <c r="BY6504"/>
      <c r="BZ6504"/>
      <c r="CA6504"/>
      <c r="CB6504"/>
      <c r="CC6504"/>
      <c r="CD6504"/>
      <c r="CE6504"/>
      <c r="CF6504"/>
      <c r="CG6504"/>
      <c r="CH6504"/>
      <c r="CI6504"/>
      <c r="CJ6504"/>
      <c r="CK6504"/>
      <c r="CL6504"/>
      <c r="CM6504"/>
      <c r="CN6504"/>
      <c r="CO6504"/>
      <c r="CP6504"/>
      <c r="CQ6504"/>
      <c r="CR6504"/>
      <c r="CS6504"/>
      <c r="CT6504"/>
      <c r="CU6504"/>
      <c r="CV6504"/>
    </row>
    <row r="6505" spans="10:100" x14ac:dyDescent="0.25">
      <c r="J6505"/>
      <c r="K6505"/>
      <c r="L6505"/>
      <c r="M6505"/>
      <c r="N6505"/>
      <c r="O6505"/>
      <c r="P6505"/>
      <c r="Q6505"/>
      <c r="R6505"/>
      <c r="S6505"/>
      <c r="T6505"/>
      <c r="U6505"/>
      <c r="V6505"/>
      <c r="W6505"/>
      <c r="X6505"/>
      <c r="Y6505"/>
      <c r="Z6505"/>
      <c r="AA6505"/>
      <c r="AB6505"/>
      <c r="AC6505"/>
      <c r="AD6505"/>
      <c r="AE6505"/>
      <c r="AF6505"/>
      <c r="AG6505"/>
      <c r="AH6505"/>
      <c r="AI6505"/>
      <c r="AJ6505"/>
      <c r="AK6505"/>
      <c r="AL6505"/>
      <c r="AM6505"/>
      <c r="AN6505"/>
      <c r="AO6505"/>
      <c r="AP6505"/>
      <c r="AQ6505"/>
      <c r="AR6505"/>
      <c r="AS6505"/>
      <c r="AT6505"/>
      <c r="AU6505"/>
      <c r="AV6505"/>
      <c r="AW6505"/>
      <c r="AX6505"/>
      <c r="AY6505"/>
      <c r="AZ6505"/>
      <c r="BA6505"/>
      <c r="BB6505"/>
      <c r="BC6505"/>
      <c r="BD6505"/>
      <c r="BE6505"/>
      <c r="BF6505"/>
      <c r="BG6505"/>
      <c r="BH6505"/>
      <c r="BI6505"/>
      <c r="BJ6505"/>
      <c r="BK6505"/>
      <c r="BL6505"/>
      <c r="BM6505"/>
      <c r="BN6505"/>
      <c r="BO6505"/>
      <c r="BP6505"/>
      <c r="BQ6505"/>
      <c r="BR6505"/>
      <c r="BS6505"/>
      <c r="BT6505"/>
      <c r="BU6505"/>
      <c r="BV6505"/>
      <c r="BW6505"/>
      <c r="BX6505"/>
      <c r="BY6505"/>
      <c r="BZ6505"/>
      <c r="CA6505"/>
      <c r="CB6505"/>
      <c r="CC6505"/>
      <c r="CD6505"/>
      <c r="CE6505"/>
      <c r="CF6505"/>
      <c r="CG6505"/>
      <c r="CH6505"/>
      <c r="CI6505"/>
      <c r="CJ6505"/>
      <c r="CK6505"/>
      <c r="CL6505"/>
      <c r="CM6505"/>
      <c r="CN6505"/>
      <c r="CO6505"/>
      <c r="CP6505"/>
      <c r="CQ6505"/>
      <c r="CR6505"/>
      <c r="CS6505"/>
      <c r="CT6505"/>
      <c r="CU6505"/>
      <c r="CV6505"/>
    </row>
    <row r="6506" spans="10:100" x14ac:dyDescent="0.25">
      <c r="J6506"/>
      <c r="K6506"/>
      <c r="L6506"/>
      <c r="M6506"/>
      <c r="N6506"/>
      <c r="O6506"/>
      <c r="P6506"/>
      <c r="Q6506"/>
      <c r="R6506"/>
      <c r="S6506"/>
      <c r="T6506"/>
      <c r="U6506"/>
      <c r="V6506"/>
      <c r="W6506"/>
      <c r="X6506"/>
      <c r="Y6506"/>
      <c r="Z6506"/>
      <c r="AA6506"/>
      <c r="AB6506"/>
      <c r="AC6506"/>
      <c r="AD6506"/>
      <c r="AE6506"/>
      <c r="AF6506"/>
      <c r="AG6506"/>
      <c r="AH6506"/>
      <c r="AI6506"/>
      <c r="AJ6506"/>
      <c r="AK6506"/>
      <c r="AL6506"/>
      <c r="AM6506"/>
      <c r="AN6506"/>
      <c r="AO6506"/>
      <c r="AP6506"/>
      <c r="AQ6506"/>
      <c r="AR6506"/>
      <c r="AS6506"/>
      <c r="AT6506"/>
      <c r="AU6506"/>
      <c r="AV6506"/>
      <c r="AW6506"/>
      <c r="AX6506"/>
      <c r="AY6506"/>
      <c r="AZ6506"/>
      <c r="BA6506"/>
      <c r="BB6506"/>
      <c r="BC6506"/>
      <c r="BD6506"/>
      <c r="BE6506"/>
      <c r="BF6506"/>
      <c r="BG6506"/>
      <c r="BH6506"/>
      <c r="BI6506"/>
      <c r="BJ6506"/>
      <c r="BK6506"/>
      <c r="BL6506"/>
      <c r="BM6506"/>
      <c r="BN6506"/>
      <c r="BO6506"/>
      <c r="BP6506"/>
      <c r="BQ6506"/>
      <c r="BR6506"/>
      <c r="BS6506"/>
      <c r="BT6506"/>
      <c r="BU6506"/>
      <c r="BV6506"/>
      <c r="BW6506"/>
      <c r="BX6506"/>
      <c r="BY6506"/>
      <c r="BZ6506"/>
      <c r="CA6506"/>
      <c r="CB6506"/>
      <c r="CC6506"/>
      <c r="CD6506"/>
      <c r="CE6506"/>
      <c r="CF6506"/>
      <c r="CG6506"/>
      <c r="CH6506"/>
      <c r="CI6506"/>
      <c r="CJ6506"/>
      <c r="CK6506"/>
      <c r="CL6506"/>
      <c r="CM6506"/>
      <c r="CN6506"/>
      <c r="CO6506"/>
      <c r="CP6506"/>
      <c r="CQ6506"/>
      <c r="CR6506"/>
      <c r="CS6506"/>
      <c r="CT6506"/>
      <c r="CU6506"/>
      <c r="CV6506"/>
    </row>
    <row r="6507" spans="10:100" x14ac:dyDescent="0.25">
      <c r="J6507"/>
      <c r="K6507"/>
      <c r="L6507"/>
      <c r="M6507"/>
      <c r="N6507"/>
      <c r="O6507"/>
      <c r="P6507"/>
      <c r="Q6507"/>
      <c r="R6507"/>
      <c r="S6507"/>
      <c r="T6507"/>
      <c r="U6507"/>
      <c r="V6507"/>
      <c r="W6507"/>
      <c r="X6507"/>
      <c r="Y6507"/>
      <c r="Z6507"/>
      <c r="AA6507"/>
      <c r="AB6507"/>
      <c r="AC6507"/>
      <c r="AD6507"/>
      <c r="AE6507"/>
      <c r="AF6507"/>
      <c r="AG6507"/>
      <c r="AH6507"/>
      <c r="AI6507"/>
      <c r="AJ6507"/>
      <c r="AK6507"/>
      <c r="AL6507"/>
      <c r="AM6507"/>
      <c r="AN6507"/>
      <c r="AO6507"/>
      <c r="AP6507"/>
      <c r="AQ6507"/>
      <c r="AR6507"/>
      <c r="AS6507"/>
      <c r="AT6507"/>
      <c r="AU6507"/>
      <c r="AV6507"/>
      <c r="AW6507"/>
      <c r="AX6507"/>
      <c r="AY6507"/>
      <c r="AZ6507"/>
      <c r="BA6507"/>
      <c r="BB6507"/>
      <c r="BC6507"/>
      <c r="BD6507"/>
      <c r="BE6507"/>
      <c r="BF6507"/>
      <c r="BG6507"/>
      <c r="BH6507"/>
      <c r="BI6507"/>
      <c r="BJ6507"/>
      <c r="BK6507"/>
      <c r="BL6507"/>
      <c r="BM6507"/>
      <c r="BN6507"/>
      <c r="BO6507"/>
      <c r="BP6507"/>
      <c r="BQ6507"/>
      <c r="BR6507"/>
      <c r="BS6507"/>
      <c r="BT6507"/>
      <c r="BU6507"/>
      <c r="BV6507"/>
      <c r="BW6507"/>
      <c r="BX6507"/>
      <c r="BY6507"/>
      <c r="BZ6507"/>
      <c r="CA6507"/>
      <c r="CB6507"/>
      <c r="CC6507"/>
      <c r="CD6507"/>
      <c r="CE6507"/>
      <c r="CF6507"/>
      <c r="CG6507"/>
      <c r="CH6507"/>
      <c r="CI6507"/>
      <c r="CJ6507"/>
      <c r="CK6507"/>
      <c r="CL6507"/>
      <c r="CM6507"/>
      <c r="CN6507"/>
      <c r="CO6507"/>
      <c r="CP6507"/>
      <c r="CQ6507"/>
      <c r="CR6507"/>
      <c r="CS6507"/>
      <c r="CT6507"/>
      <c r="CU6507"/>
      <c r="CV6507"/>
    </row>
    <row r="6508" spans="10:100" x14ac:dyDescent="0.25">
      <c r="J6508"/>
      <c r="K6508"/>
      <c r="L6508"/>
      <c r="M6508"/>
      <c r="N6508"/>
      <c r="O6508"/>
      <c r="P6508"/>
      <c r="Q6508"/>
      <c r="R6508"/>
      <c r="S6508"/>
      <c r="T6508"/>
      <c r="U6508"/>
      <c r="V6508"/>
      <c r="W6508"/>
      <c r="X6508"/>
      <c r="Y6508"/>
      <c r="Z6508"/>
      <c r="AA6508"/>
      <c r="AB6508"/>
      <c r="AC6508"/>
      <c r="AD6508"/>
      <c r="AE6508"/>
      <c r="AF6508"/>
      <c r="AG6508"/>
      <c r="AH6508"/>
      <c r="AI6508"/>
      <c r="AJ6508"/>
      <c r="AK6508"/>
      <c r="AL6508"/>
      <c r="AM6508"/>
      <c r="AN6508"/>
      <c r="AO6508"/>
      <c r="AP6508"/>
      <c r="AQ6508"/>
      <c r="AR6508"/>
      <c r="AS6508"/>
      <c r="AT6508"/>
      <c r="AU6508"/>
      <c r="AV6508"/>
      <c r="AW6508"/>
      <c r="AX6508"/>
      <c r="AY6508"/>
      <c r="AZ6508"/>
      <c r="BA6508"/>
      <c r="BB6508"/>
      <c r="BC6508"/>
      <c r="BD6508"/>
      <c r="BE6508"/>
      <c r="BF6508"/>
      <c r="BG6508"/>
      <c r="BH6508"/>
      <c r="BI6508"/>
      <c r="BJ6508"/>
      <c r="BK6508"/>
      <c r="BL6508"/>
      <c r="BM6508"/>
      <c r="BN6508"/>
      <c r="BO6508"/>
      <c r="BP6508"/>
      <c r="BQ6508"/>
      <c r="BR6508"/>
      <c r="BS6508"/>
      <c r="BT6508"/>
      <c r="BU6508"/>
      <c r="BV6508"/>
      <c r="BW6508"/>
      <c r="BX6508"/>
      <c r="BY6508"/>
      <c r="BZ6508"/>
      <c r="CA6508"/>
      <c r="CB6508"/>
      <c r="CC6508"/>
      <c r="CD6508"/>
      <c r="CE6508"/>
      <c r="CF6508"/>
      <c r="CG6508"/>
      <c r="CH6508"/>
      <c r="CI6508"/>
      <c r="CJ6508"/>
      <c r="CK6508"/>
      <c r="CL6508"/>
      <c r="CM6508"/>
      <c r="CN6508"/>
      <c r="CO6508"/>
      <c r="CP6508"/>
      <c r="CQ6508"/>
      <c r="CR6508"/>
      <c r="CS6508"/>
      <c r="CT6508"/>
      <c r="CU6508"/>
      <c r="CV6508"/>
    </row>
    <row r="6509" spans="10:100" x14ac:dyDescent="0.25">
      <c r="J6509"/>
      <c r="K6509"/>
      <c r="L6509"/>
      <c r="M6509"/>
      <c r="N6509"/>
      <c r="O6509"/>
      <c r="P6509"/>
      <c r="Q6509"/>
      <c r="R6509"/>
      <c r="S6509"/>
      <c r="T6509"/>
      <c r="U6509"/>
      <c r="V6509"/>
      <c r="W6509"/>
      <c r="X6509"/>
      <c r="Y6509"/>
      <c r="Z6509"/>
      <c r="AA6509"/>
      <c r="AB6509"/>
      <c r="AC6509"/>
      <c r="AD6509"/>
      <c r="AE6509"/>
      <c r="AF6509"/>
      <c r="AG6509"/>
      <c r="AH6509"/>
      <c r="AI6509"/>
      <c r="AJ6509"/>
      <c r="AK6509"/>
      <c r="AL6509"/>
      <c r="AM6509"/>
      <c r="AN6509"/>
      <c r="AO6509"/>
      <c r="AP6509"/>
      <c r="AQ6509"/>
      <c r="AR6509"/>
      <c r="AS6509"/>
      <c r="AT6509"/>
      <c r="AU6509"/>
      <c r="AV6509"/>
      <c r="AW6509"/>
      <c r="AX6509"/>
      <c r="AY6509"/>
      <c r="AZ6509"/>
      <c r="BA6509"/>
      <c r="BB6509"/>
      <c r="BC6509"/>
      <c r="BD6509"/>
      <c r="BE6509"/>
      <c r="BF6509"/>
      <c r="BG6509"/>
      <c r="BH6509"/>
      <c r="BI6509"/>
      <c r="BJ6509"/>
      <c r="BK6509"/>
      <c r="BL6509"/>
      <c r="BM6509"/>
      <c r="BN6509"/>
      <c r="BO6509"/>
      <c r="BP6509"/>
      <c r="BQ6509"/>
      <c r="BR6509"/>
      <c r="BS6509"/>
      <c r="BT6509"/>
      <c r="BU6509"/>
      <c r="BV6509"/>
      <c r="BW6509"/>
      <c r="BX6509"/>
      <c r="BY6509"/>
      <c r="BZ6509"/>
      <c r="CA6509"/>
      <c r="CB6509"/>
      <c r="CC6509"/>
      <c r="CD6509"/>
      <c r="CE6509"/>
      <c r="CF6509"/>
      <c r="CG6509"/>
      <c r="CH6509"/>
      <c r="CI6509"/>
      <c r="CJ6509"/>
      <c r="CK6509"/>
      <c r="CL6509"/>
      <c r="CM6509"/>
      <c r="CN6509"/>
      <c r="CO6509"/>
      <c r="CP6509"/>
      <c r="CQ6509"/>
      <c r="CR6509"/>
      <c r="CS6509"/>
      <c r="CT6509"/>
      <c r="CU6509"/>
      <c r="CV6509"/>
    </row>
    <row r="6510" spans="10:100" x14ac:dyDescent="0.25">
      <c r="J6510"/>
      <c r="K6510"/>
      <c r="L6510"/>
      <c r="M6510"/>
      <c r="N6510"/>
      <c r="O6510"/>
      <c r="P6510"/>
      <c r="Q6510"/>
      <c r="R6510"/>
      <c r="S6510"/>
      <c r="T6510"/>
      <c r="U6510"/>
      <c r="V6510"/>
      <c r="W6510"/>
      <c r="X6510"/>
      <c r="Y6510"/>
      <c r="Z6510"/>
      <c r="AA6510"/>
      <c r="AB6510"/>
      <c r="AC6510"/>
      <c r="AD6510"/>
      <c r="AE6510"/>
      <c r="AF6510"/>
      <c r="AG6510"/>
      <c r="AH6510"/>
      <c r="AI6510"/>
      <c r="AJ6510"/>
      <c r="AK6510"/>
      <c r="AL6510"/>
      <c r="AM6510"/>
      <c r="AN6510"/>
      <c r="AO6510"/>
      <c r="AP6510"/>
      <c r="AQ6510"/>
      <c r="AR6510"/>
      <c r="AS6510"/>
      <c r="AT6510"/>
      <c r="AU6510"/>
      <c r="AV6510"/>
      <c r="AW6510"/>
      <c r="AX6510"/>
      <c r="AY6510"/>
      <c r="AZ6510"/>
      <c r="BA6510"/>
      <c r="BB6510"/>
      <c r="BC6510"/>
      <c r="BD6510"/>
      <c r="BE6510"/>
      <c r="BF6510"/>
      <c r="BG6510"/>
      <c r="BH6510"/>
      <c r="BI6510"/>
      <c r="BJ6510"/>
      <c r="BK6510"/>
      <c r="BL6510"/>
      <c r="BM6510"/>
      <c r="BN6510"/>
      <c r="BO6510"/>
      <c r="BP6510"/>
      <c r="BQ6510"/>
      <c r="BR6510"/>
      <c r="BS6510"/>
      <c r="BT6510"/>
      <c r="BU6510"/>
      <c r="BV6510"/>
      <c r="BW6510"/>
      <c r="BX6510"/>
      <c r="BY6510"/>
      <c r="BZ6510"/>
      <c r="CA6510"/>
      <c r="CB6510"/>
      <c r="CC6510"/>
      <c r="CD6510"/>
      <c r="CE6510"/>
      <c r="CF6510"/>
      <c r="CG6510"/>
      <c r="CH6510"/>
      <c r="CI6510"/>
      <c r="CJ6510"/>
      <c r="CK6510"/>
      <c r="CL6510"/>
      <c r="CM6510"/>
      <c r="CN6510"/>
      <c r="CO6510"/>
      <c r="CP6510"/>
      <c r="CQ6510"/>
      <c r="CR6510"/>
      <c r="CS6510"/>
      <c r="CT6510"/>
      <c r="CU6510"/>
      <c r="CV6510"/>
    </row>
    <row r="6511" spans="10:100" x14ac:dyDescent="0.25">
      <c r="J6511"/>
      <c r="K6511"/>
      <c r="L6511"/>
      <c r="M6511"/>
      <c r="N6511"/>
      <c r="O6511"/>
      <c r="P6511"/>
      <c r="Q6511"/>
      <c r="R6511"/>
      <c r="S6511"/>
      <c r="T6511"/>
      <c r="U6511"/>
      <c r="V6511"/>
      <c r="W6511"/>
      <c r="X6511"/>
      <c r="Y6511"/>
      <c r="Z6511"/>
      <c r="AA6511"/>
      <c r="AB6511"/>
      <c r="AC6511"/>
      <c r="AD6511"/>
      <c r="AE6511"/>
      <c r="AF6511"/>
      <c r="AG6511"/>
      <c r="AH6511"/>
      <c r="AI6511"/>
      <c r="AJ6511"/>
      <c r="AK6511"/>
      <c r="AL6511"/>
      <c r="AM6511"/>
      <c r="AN6511"/>
      <c r="AO6511"/>
      <c r="AP6511"/>
      <c r="AQ6511"/>
      <c r="AR6511"/>
      <c r="AS6511"/>
      <c r="AT6511"/>
      <c r="AU6511"/>
      <c r="AV6511"/>
      <c r="AW6511"/>
      <c r="AX6511"/>
      <c r="AY6511"/>
      <c r="AZ6511"/>
      <c r="BA6511"/>
      <c r="BB6511"/>
      <c r="BC6511"/>
      <c r="BD6511"/>
      <c r="BE6511"/>
      <c r="BF6511"/>
      <c r="BG6511"/>
      <c r="BH6511"/>
      <c r="BI6511"/>
      <c r="BJ6511"/>
      <c r="BK6511"/>
      <c r="BL6511"/>
      <c r="BM6511"/>
      <c r="BN6511"/>
      <c r="BO6511"/>
      <c r="BP6511"/>
      <c r="BQ6511"/>
      <c r="BR6511"/>
      <c r="BS6511"/>
      <c r="BT6511"/>
      <c r="BU6511"/>
      <c r="BV6511"/>
      <c r="BW6511"/>
      <c r="BX6511"/>
      <c r="BY6511"/>
      <c r="BZ6511"/>
      <c r="CA6511"/>
      <c r="CB6511"/>
      <c r="CC6511"/>
      <c r="CD6511"/>
      <c r="CE6511"/>
      <c r="CF6511"/>
      <c r="CG6511"/>
      <c r="CH6511"/>
      <c r="CI6511"/>
      <c r="CJ6511"/>
      <c r="CK6511"/>
      <c r="CL6511"/>
      <c r="CM6511"/>
      <c r="CN6511"/>
      <c r="CO6511"/>
      <c r="CP6511"/>
      <c r="CQ6511"/>
      <c r="CR6511"/>
      <c r="CS6511"/>
      <c r="CT6511"/>
      <c r="CU6511"/>
      <c r="CV6511"/>
    </row>
    <row r="6512" spans="10:100" x14ac:dyDescent="0.25">
      <c r="J6512"/>
      <c r="K6512"/>
      <c r="L6512"/>
      <c r="M6512"/>
      <c r="N6512"/>
      <c r="O6512"/>
      <c r="P6512"/>
      <c r="Q6512"/>
      <c r="R6512"/>
      <c r="S6512"/>
      <c r="T6512"/>
      <c r="U6512"/>
      <c r="V6512"/>
      <c r="W6512"/>
      <c r="X6512"/>
      <c r="Y6512"/>
      <c r="Z6512"/>
      <c r="AA6512"/>
      <c r="AB6512"/>
      <c r="AC6512"/>
      <c r="AD6512"/>
      <c r="AE6512"/>
      <c r="AF6512"/>
      <c r="AG6512"/>
      <c r="AH6512"/>
      <c r="AI6512"/>
      <c r="AJ6512"/>
      <c r="AK6512"/>
      <c r="AL6512"/>
      <c r="AM6512"/>
      <c r="AN6512"/>
      <c r="AO6512"/>
      <c r="AP6512"/>
      <c r="AQ6512"/>
      <c r="AR6512"/>
      <c r="AS6512"/>
      <c r="AT6512"/>
      <c r="AU6512"/>
      <c r="AV6512"/>
      <c r="AW6512"/>
      <c r="AX6512"/>
      <c r="AY6512"/>
      <c r="AZ6512"/>
      <c r="BA6512"/>
      <c r="BB6512"/>
      <c r="BC6512"/>
      <c r="BD6512"/>
      <c r="BE6512"/>
      <c r="BF6512"/>
      <c r="BG6512"/>
      <c r="BH6512"/>
      <c r="BI6512"/>
      <c r="BJ6512"/>
      <c r="BK6512"/>
      <c r="BL6512"/>
      <c r="BM6512"/>
      <c r="BN6512"/>
      <c r="BO6512"/>
      <c r="BP6512"/>
      <c r="BQ6512"/>
      <c r="BR6512"/>
      <c r="BS6512"/>
      <c r="BT6512"/>
      <c r="BU6512"/>
      <c r="BV6512"/>
      <c r="BW6512"/>
      <c r="BX6512"/>
      <c r="BY6512"/>
      <c r="BZ6512"/>
      <c r="CA6512"/>
      <c r="CB6512"/>
      <c r="CC6512"/>
      <c r="CD6512"/>
      <c r="CE6512"/>
      <c r="CF6512"/>
      <c r="CG6512"/>
      <c r="CH6512"/>
      <c r="CI6512"/>
      <c r="CJ6512"/>
      <c r="CK6512"/>
      <c r="CL6512"/>
      <c r="CM6512"/>
      <c r="CN6512"/>
      <c r="CO6512"/>
      <c r="CP6512"/>
      <c r="CQ6512"/>
      <c r="CR6512"/>
      <c r="CS6512"/>
      <c r="CT6512"/>
      <c r="CU6512"/>
      <c r="CV6512"/>
    </row>
    <row r="6513" spans="10:100" x14ac:dyDescent="0.25">
      <c r="J6513"/>
      <c r="K6513"/>
      <c r="L6513"/>
      <c r="M6513"/>
      <c r="N6513"/>
      <c r="O6513"/>
      <c r="P6513"/>
      <c r="Q6513"/>
      <c r="R6513"/>
      <c r="S6513"/>
      <c r="T6513"/>
      <c r="U6513"/>
      <c r="V6513"/>
      <c r="W6513"/>
      <c r="X6513"/>
      <c r="Y6513"/>
      <c r="Z6513"/>
      <c r="AA6513"/>
      <c r="AB6513"/>
      <c r="AC6513"/>
      <c r="AD6513"/>
      <c r="AE6513"/>
      <c r="AF6513"/>
      <c r="AG6513"/>
      <c r="AH6513"/>
      <c r="AI6513"/>
      <c r="AJ6513"/>
      <c r="AK6513"/>
      <c r="AL6513"/>
      <c r="AM6513"/>
      <c r="AN6513"/>
      <c r="AO6513"/>
      <c r="AP6513"/>
      <c r="AQ6513"/>
      <c r="AR6513"/>
      <c r="AS6513"/>
      <c r="AT6513"/>
      <c r="AU6513"/>
      <c r="AV6513"/>
      <c r="AW6513"/>
      <c r="AX6513"/>
      <c r="AY6513"/>
      <c r="AZ6513"/>
      <c r="BA6513"/>
      <c r="BB6513"/>
      <c r="BC6513"/>
      <c r="BD6513"/>
      <c r="BE6513"/>
      <c r="BF6513"/>
      <c r="BG6513"/>
      <c r="BH6513"/>
      <c r="BI6513"/>
      <c r="BJ6513"/>
      <c r="BK6513"/>
      <c r="BL6513"/>
      <c r="BM6513"/>
      <c r="BN6513"/>
      <c r="BO6513"/>
      <c r="BP6513"/>
      <c r="BQ6513"/>
      <c r="BR6513"/>
      <c r="BS6513"/>
      <c r="BT6513"/>
      <c r="BU6513"/>
      <c r="BV6513"/>
      <c r="BW6513"/>
      <c r="BX6513"/>
      <c r="BY6513"/>
      <c r="BZ6513"/>
      <c r="CA6513"/>
      <c r="CB6513"/>
      <c r="CC6513"/>
      <c r="CD6513"/>
      <c r="CE6513"/>
      <c r="CF6513"/>
      <c r="CG6513"/>
      <c r="CH6513"/>
      <c r="CI6513"/>
      <c r="CJ6513"/>
      <c r="CK6513"/>
      <c r="CL6513"/>
      <c r="CM6513"/>
      <c r="CN6513"/>
      <c r="CO6513"/>
      <c r="CP6513"/>
      <c r="CQ6513"/>
      <c r="CR6513"/>
      <c r="CS6513"/>
      <c r="CT6513"/>
      <c r="CU6513"/>
      <c r="CV6513"/>
    </row>
    <row r="6514" spans="10:100" x14ac:dyDescent="0.25">
      <c r="J6514"/>
      <c r="K6514"/>
      <c r="L6514"/>
      <c r="M6514"/>
      <c r="N6514"/>
      <c r="O6514"/>
      <c r="P6514"/>
      <c r="Q6514"/>
      <c r="R6514"/>
      <c r="S6514"/>
      <c r="T6514"/>
      <c r="U6514"/>
      <c r="V6514"/>
      <c r="W6514"/>
      <c r="X6514"/>
      <c r="Y6514"/>
      <c r="Z6514"/>
      <c r="AA6514"/>
      <c r="AB6514"/>
      <c r="AC6514"/>
      <c r="AD6514"/>
      <c r="AE6514"/>
      <c r="AF6514"/>
      <c r="AG6514"/>
      <c r="AH6514"/>
      <c r="AI6514"/>
      <c r="AJ6514"/>
      <c r="AK6514"/>
      <c r="AL6514"/>
      <c r="AM6514"/>
      <c r="AN6514"/>
      <c r="AO6514"/>
      <c r="AP6514"/>
      <c r="AQ6514"/>
      <c r="AR6514"/>
      <c r="AS6514"/>
      <c r="AT6514"/>
      <c r="AU6514"/>
      <c r="AV6514"/>
      <c r="AW6514"/>
      <c r="AX6514"/>
      <c r="AY6514"/>
      <c r="AZ6514"/>
      <c r="BA6514"/>
      <c r="BB6514"/>
      <c r="BC6514"/>
      <c r="BD6514"/>
      <c r="BE6514"/>
      <c r="BF6514"/>
      <c r="BG6514"/>
      <c r="BH6514"/>
      <c r="BI6514"/>
      <c r="BJ6514"/>
      <c r="BK6514"/>
      <c r="BL6514"/>
      <c r="BM6514"/>
      <c r="BN6514"/>
      <c r="BO6514"/>
      <c r="BP6514"/>
      <c r="BQ6514"/>
      <c r="BR6514"/>
      <c r="BS6514"/>
      <c r="BT6514"/>
      <c r="BU6514"/>
      <c r="BV6514"/>
      <c r="BW6514"/>
      <c r="BX6514"/>
      <c r="BY6514"/>
      <c r="BZ6514"/>
      <c r="CA6514"/>
      <c r="CB6514"/>
      <c r="CC6514"/>
      <c r="CD6514"/>
      <c r="CE6514"/>
      <c r="CF6514"/>
      <c r="CG6514"/>
      <c r="CH6514"/>
      <c r="CI6514"/>
      <c r="CJ6514"/>
      <c r="CK6514"/>
      <c r="CL6514"/>
      <c r="CM6514"/>
      <c r="CN6514"/>
      <c r="CO6514"/>
      <c r="CP6514"/>
      <c r="CQ6514"/>
      <c r="CR6514"/>
      <c r="CS6514"/>
      <c r="CT6514"/>
      <c r="CU6514"/>
      <c r="CV6514"/>
    </row>
    <row r="6515" spans="10:100" x14ac:dyDescent="0.25">
      <c r="J6515"/>
      <c r="K6515"/>
      <c r="L6515"/>
      <c r="M6515"/>
      <c r="N6515"/>
      <c r="O6515"/>
      <c r="P6515"/>
      <c r="Q6515"/>
      <c r="R6515"/>
      <c r="S6515"/>
      <c r="T6515"/>
      <c r="U6515"/>
      <c r="V6515"/>
      <c r="W6515"/>
      <c r="X6515"/>
      <c r="Y6515"/>
      <c r="Z6515"/>
      <c r="AA6515"/>
      <c r="AB6515"/>
      <c r="AC6515"/>
      <c r="AD6515"/>
      <c r="AE6515"/>
      <c r="AF6515"/>
      <c r="AG6515"/>
      <c r="AH6515"/>
      <c r="AI6515"/>
      <c r="AJ6515"/>
      <c r="AK6515"/>
      <c r="AL6515"/>
      <c r="AM6515"/>
      <c r="AN6515"/>
      <c r="AO6515"/>
      <c r="AP6515"/>
      <c r="AQ6515"/>
      <c r="AR6515"/>
      <c r="AS6515"/>
      <c r="AT6515"/>
      <c r="AU6515"/>
      <c r="AV6515"/>
      <c r="AW6515"/>
      <c r="AX6515"/>
      <c r="AY6515"/>
      <c r="AZ6515"/>
      <c r="BA6515"/>
      <c r="BB6515"/>
      <c r="BC6515"/>
      <c r="BD6515"/>
      <c r="BE6515"/>
      <c r="BF6515"/>
      <c r="BG6515"/>
      <c r="BH6515"/>
      <c r="BI6515"/>
      <c r="BJ6515"/>
      <c r="BK6515"/>
      <c r="BL6515"/>
      <c r="BM6515"/>
      <c r="BN6515"/>
      <c r="BO6515"/>
      <c r="BP6515"/>
      <c r="BQ6515"/>
      <c r="BR6515"/>
      <c r="BS6515"/>
      <c r="BT6515"/>
      <c r="BU6515"/>
      <c r="BV6515"/>
      <c r="BW6515"/>
      <c r="BX6515"/>
      <c r="BY6515"/>
      <c r="BZ6515"/>
      <c r="CA6515"/>
      <c r="CB6515"/>
      <c r="CC6515"/>
      <c r="CD6515"/>
      <c r="CE6515"/>
      <c r="CF6515"/>
      <c r="CG6515"/>
      <c r="CH6515"/>
      <c r="CI6515"/>
      <c r="CJ6515"/>
      <c r="CK6515"/>
      <c r="CL6515"/>
      <c r="CM6515"/>
      <c r="CN6515"/>
      <c r="CO6515"/>
      <c r="CP6515"/>
      <c r="CQ6515"/>
      <c r="CR6515"/>
      <c r="CS6515"/>
      <c r="CT6515"/>
      <c r="CU6515"/>
      <c r="CV6515"/>
    </row>
    <row r="6516" spans="10:100" x14ac:dyDescent="0.25">
      <c r="J6516"/>
      <c r="K6516"/>
      <c r="L6516"/>
      <c r="M6516"/>
      <c r="N6516"/>
      <c r="O6516"/>
      <c r="P6516"/>
      <c r="Q6516"/>
      <c r="R6516"/>
      <c r="S6516"/>
      <c r="T6516"/>
      <c r="U6516"/>
      <c r="V6516"/>
      <c r="W6516"/>
      <c r="X6516"/>
      <c r="Y6516"/>
      <c r="Z6516"/>
      <c r="AA6516"/>
      <c r="AB6516"/>
      <c r="AC6516"/>
      <c r="AD6516"/>
      <c r="AE6516"/>
      <c r="AF6516"/>
      <c r="AG6516"/>
      <c r="AH6516"/>
      <c r="AI6516"/>
      <c r="AJ6516"/>
      <c r="AK6516"/>
      <c r="AL6516"/>
      <c r="AM6516"/>
      <c r="AN6516"/>
      <c r="AO6516"/>
      <c r="AP6516"/>
      <c r="AQ6516"/>
      <c r="AR6516"/>
      <c r="AS6516"/>
      <c r="AT6516"/>
      <c r="AU6516"/>
      <c r="AV6516"/>
      <c r="AW6516"/>
      <c r="AX6516"/>
      <c r="AY6516"/>
      <c r="AZ6516"/>
      <c r="BA6516"/>
      <c r="BB6516"/>
      <c r="BC6516"/>
      <c r="BD6516"/>
      <c r="BE6516"/>
      <c r="BF6516"/>
      <c r="BG6516"/>
      <c r="BH6516"/>
      <c r="BI6516"/>
      <c r="BJ6516"/>
      <c r="BK6516"/>
      <c r="BL6516"/>
      <c r="BM6516"/>
      <c r="BN6516"/>
      <c r="BO6516"/>
      <c r="BP6516"/>
      <c r="BQ6516"/>
      <c r="BR6516"/>
      <c r="BS6516"/>
      <c r="BT6516"/>
      <c r="BU6516"/>
      <c r="BV6516"/>
      <c r="BW6516"/>
      <c r="BX6516"/>
      <c r="BY6516"/>
      <c r="BZ6516"/>
      <c r="CA6516"/>
      <c r="CB6516"/>
      <c r="CC6516"/>
      <c r="CD6516"/>
      <c r="CE6516"/>
      <c r="CF6516"/>
      <c r="CG6516"/>
      <c r="CH6516"/>
      <c r="CI6516"/>
      <c r="CJ6516"/>
      <c r="CK6516"/>
      <c r="CL6516"/>
      <c r="CM6516"/>
      <c r="CN6516"/>
      <c r="CO6516"/>
      <c r="CP6516"/>
      <c r="CQ6516"/>
      <c r="CR6516"/>
      <c r="CS6516"/>
      <c r="CT6516"/>
      <c r="CU6516"/>
      <c r="CV6516"/>
    </row>
    <row r="6517" spans="10:100" x14ac:dyDescent="0.25">
      <c r="J6517"/>
      <c r="K6517"/>
      <c r="L6517"/>
      <c r="M6517"/>
      <c r="N6517"/>
      <c r="O6517"/>
      <c r="P6517"/>
      <c r="Q6517"/>
      <c r="R6517"/>
      <c r="S6517"/>
      <c r="T6517"/>
      <c r="U6517"/>
      <c r="V6517"/>
      <c r="W6517"/>
      <c r="X6517"/>
      <c r="Y6517"/>
      <c r="Z6517"/>
      <c r="AA6517"/>
      <c r="AB6517"/>
      <c r="AC6517"/>
      <c r="AD6517"/>
      <c r="AE6517"/>
      <c r="AF6517"/>
      <c r="AG6517"/>
      <c r="AH6517"/>
      <c r="AI6517"/>
      <c r="AJ6517"/>
      <c r="AK6517"/>
      <c r="AL6517"/>
      <c r="AM6517"/>
      <c r="AN6517"/>
      <c r="AO6517"/>
      <c r="AP6517"/>
      <c r="AQ6517"/>
      <c r="AR6517"/>
      <c r="AS6517"/>
      <c r="AT6517"/>
      <c r="AU6517"/>
      <c r="AV6517"/>
      <c r="AW6517"/>
      <c r="AX6517"/>
      <c r="AY6517"/>
      <c r="AZ6517"/>
      <c r="BA6517"/>
      <c r="BB6517"/>
      <c r="BC6517"/>
      <c r="BD6517"/>
      <c r="BE6517"/>
      <c r="BF6517"/>
      <c r="BG6517"/>
      <c r="BH6517"/>
      <c r="BI6517"/>
      <c r="BJ6517"/>
      <c r="BK6517"/>
      <c r="BL6517"/>
      <c r="BM6517"/>
      <c r="BN6517"/>
      <c r="BO6517"/>
      <c r="BP6517"/>
      <c r="BQ6517"/>
      <c r="BR6517"/>
      <c r="BS6517"/>
      <c r="BT6517"/>
      <c r="BU6517"/>
      <c r="BV6517"/>
      <c r="BW6517"/>
      <c r="BX6517"/>
      <c r="BY6517"/>
      <c r="BZ6517"/>
      <c r="CA6517"/>
      <c r="CB6517"/>
      <c r="CC6517"/>
      <c r="CD6517"/>
      <c r="CE6517"/>
      <c r="CF6517"/>
      <c r="CG6517"/>
      <c r="CH6517"/>
      <c r="CI6517"/>
      <c r="CJ6517"/>
      <c r="CK6517"/>
      <c r="CL6517"/>
      <c r="CM6517"/>
      <c r="CN6517"/>
      <c r="CO6517"/>
      <c r="CP6517"/>
      <c r="CQ6517"/>
      <c r="CR6517"/>
      <c r="CS6517"/>
      <c r="CT6517"/>
      <c r="CU6517"/>
      <c r="CV6517"/>
    </row>
    <row r="6518" spans="10:100" x14ac:dyDescent="0.25">
      <c r="J6518"/>
      <c r="K6518"/>
      <c r="L6518"/>
      <c r="M6518"/>
      <c r="N6518"/>
      <c r="O6518"/>
      <c r="P6518"/>
      <c r="Q6518"/>
      <c r="R6518"/>
      <c r="S6518"/>
      <c r="T6518"/>
      <c r="U6518"/>
      <c r="V6518"/>
      <c r="W6518"/>
      <c r="X6518"/>
      <c r="Y6518"/>
      <c r="Z6518"/>
      <c r="AA6518"/>
      <c r="AB6518"/>
      <c r="AC6518"/>
      <c r="AD6518"/>
      <c r="AE6518"/>
      <c r="AF6518"/>
      <c r="AG6518"/>
      <c r="AH6518"/>
      <c r="AI6518"/>
      <c r="AJ6518"/>
      <c r="AK6518"/>
      <c r="AL6518"/>
      <c r="AM6518"/>
      <c r="AN6518"/>
      <c r="AO6518"/>
      <c r="AP6518"/>
      <c r="AQ6518"/>
      <c r="AR6518"/>
      <c r="AS6518"/>
      <c r="AT6518"/>
      <c r="AU6518"/>
      <c r="AV6518"/>
      <c r="AW6518"/>
      <c r="AX6518"/>
      <c r="AY6518"/>
      <c r="AZ6518"/>
      <c r="BA6518"/>
      <c r="BB6518"/>
      <c r="BC6518"/>
      <c r="BD6518"/>
      <c r="BE6518"/>
      <c r="BF6518"/>
      <c r="BG6518"/>
      <c r="BH6518"/>
      <c r="BI6518"/>
      <c r="BJ6518"/>
      <c r="BK6518"/>
      <c r="BL6518"/>
      <c r="BM6518"/>
      <c r="BN6518"/>
      <c r="BO6518"/>
      <c r="BP6518"/>
      <c r="BQ6518"/>
      <c r="BR6518"/>
      <c r="BS6518"/>
      <c r="BT6518"/>
      <c r="BU6518"/>
      <c r="BV6518"/>
      <c r="BW6518"/>
      <c r="BX6518"/>
      <c r="BY6518"/>
      <c r="BZ6518"/>
      <c r="CA6518"/>
      <c r="CB6518"/>
      <c r="CC6518"/>
      <c r="CD6518"/>
      <c r="CE6518"/>
      <c r="CF6518"/>
      <c r="CG6518"/>
      <c r="CH6518"/>
      <c r="CI6518"/>
      <c r="CJ6518"/>
      <c r="CK6518"/>
      <c r="CL6518"/>
      <c r="CM6518"/>
      <c r="CN6518"/>
      <c r="CO6518"/>
      <c r="CP6518"/>
      <c r="CQ6518"/>
      <c r="CR6518"/>
      <c r="CS6518"/>
      <c r="CT6518"/>
      <c r="CU6518"/>
      <c r="CV6518"/>
    </row>
    <row r="6519" spans="10:100" x14ac:dyDescent="0.25">
      <c r="J6519"/>
      <c r="K6519"/>
      <c r="L6519"/>
      <c r="M6519"/>
      <c r="N6519"/>
      <c r="O6519"/>
      <c r="P6519"/>
      <c r="Q6519"/>
      <c r="R6519"/>
      <c r="S6519"/>
      <c r="T6519"/>
      <c r="U6519"/>
      <c r="V6519"/>
      <c r="W6519"/>
      <c r="X6519"/>
      <c r="Y6519"/>
      <c r="Z6519"/>
      <c r="AA6519"/>
      <c r="AB6519"/>
      <c r="AC6519"/>
      <c r="AD6519"/>
      <c r="AE6519"/>
      <c r="AF6519"/>
      <c r="AG6519"/>
      <c r="AH6519"/>
      <c r="AI6519"/>
      <c r="AJ6519"/>
      <c r="AK6519"/>
      <c r="AL6519"/>
      <c r="AM6519"/>
      <c r="AN6519"/>
      <c r="AO6519"/>
      <c r="AP6519"/>
      <c r="AQ6519"/>
      <c r="AR6519"/>
      <c r="AS6519"/>
      <c r="AT6519"/>
      <c r="AU6519"/>
      <c r="AV6519"/>
      <c r="AW6519"/>
      <c r="AX6519"/>
      <c r="AY6519"/>
      <c r="AZ6519"/>
      <c r="BA6519"/>
      <c r="BB6519"/>
      <c r="BC6519"/>
      <c r="BD6519"/>
      <c r="BE6519"/>
      <c r="BF6519"/>
      <c r="BG6519"/>
      <c r="BH6519"/>
      <c r="BI6519"/>
      <c r="BJ6519"/>
      <c r="BK6519"/>
      <c r="BL6519"/>
      <c r="BM6519"/>
      <c r="BN6519"/>
      <c r="BO6519"/>
      <c r="BP6519"/>
      <c r="BQ6519"/>
      <c r="BR6519"/>
      <c r="BS6519"/>
      <c r="BT6519"/>
      <c r="BU6519"/>
      <c r="BV6519"/>
      <c r="BW6519"/>
      <c r="BX6519"/>
      <c r="BY6519"/>
      <c r="BZ6519"/>
      <c r="CA6519"/>
      <c r="CB6519"/>
      <c r="CC6519"/>
      <c r="CD6519"/>
      <c r="CE6519"/>
      <c r="CF6519"/>
      <c r="CG6519"/>
      <c r="CH6519"/>
      <c r="CI6519"/>
      <c r="CJ6519"/>
      <c r="CK6519"/>
      <c r="CL6519"/>
      <c r="CM6519"/>
      <c r="CN6519"/>
      <c r="CO6519"/>
      <c r="CP6519"/>
      <c r="CQ6519"/>
      <c r="CR6519"/>
      <c r="CS6519"/>
      <c r="CT6519"/>
      <c r="CU6519"/>
      <c r="CV6519"/>
    </row>
    <row r="6520" spans="10:100" x14ac:dyDescent="0.25">
      <c r="J6520"/>
      <c r="K6520"/>
      <c r="L6520"/>
      <c r="M6520"/>
      <c r="N6520"/>
      <c r="O6520"/>
      <c r="P6520"/>
      <c r="Q6520"/>
      <c r="R6520"/>
      <c r="S6520"/>
      <c r="T6520"/>
      <c r="U6520"/>
      <c r="V6520"/>
      <c r="W6520"/>
      <c r="X6520"/>
      <c r="Y6520"/>
      <c r="Z6520"/>
      <c r="AA6520"/>
      <c r="AB6520"/>
      <c r="AC6520"/>
      <c r="AD6520"/>
      <c r="AE6520"/>
      <c r="AF6520"/>
      <c r="AG6520"/>
      <c r="AH6520"/>
      <c r="AI6520"/>
      <c r="AJ6520"/>
      <c r="AK6520"/>
      <c r="AL6520"/>
      <c r="AM6520"/>
      <c r="AN6520"/>
      <c r="AO6520"/>
      <c r="AP6520"/>
      <c r="AQ6520"/>
      <c r="AR6520"/>
      <c r="AS6520"/>
      <c r="AT6520"/>
      <c r="AU6520"/>
      <c r="AV6520"/>
      <c r="AW6520"/>
      <c r="AX6520"/>
      <c r="AY6520"/>
      <c r="AZ6520"/>
      <c r="BA6520"/>
      <c r="BB6520"/>
      <c r="BC6520"/>
      <c r="BD6520"/>
      <c r="BE6520"/>
      <c r="BF6520"/>
      <c r="BG6520"/>
      <c r="BH6520"/>
      <c r="BI6520"/>
      <c r="BJ6520"/>
      <c r="BK6520"/>
      <c r="BL6520"/>
      <c r="BM6520"/>
      <c r="BN6520"/>
      <c r="BO6520"/>
      <c r="BP6520"/>
      <c r="BQ6520"/>
      <c r="BR6520"/>
      <c r="BS6520"/>
      <c r="BT6520"/>
      <c r="BU6520"/>
      <c r="BV6520"/>
      <c r="BW6520"/>
      <c r="BX6520"/>
      <c r="BY6520"/>
      <c r="BZ6520"/>
      <c r="CA6520"/>
      <c r="CB6520"/>
      <c r="CC6520"/>
      <c r="CD6520"/>
      <c r="CE6520"/>
      <c r="CF6520"/>
      <c r="CG6520"/>
      <c r="CH6520"/>
      <c r="CI6520"/>
      <c r="CJ6520"/>
      <c r="CK6520"/>
      <c r="CL6520"/>
      <c r="CM6520"/>
      <c r="CN6520"/>
      <c r="CO6520"/>
      <c r="CP6520"/>
      <c r="CQ6520"/>
      <c r="CR6520"/>
      <c r="CS6520"/>
      <c r="CT6520"/>
      <c r="CU6520"/>
      <c r="CV6520"/>
    </row>
    <row r="6521" spans="10:100" x14ac:dyDescent="0.25">
      <c r="J6521"/>
      <c r="K6521"/>
      <c r="L6521"/>
      <c r="M6521"/>
      <c r="N6521"/>
      <c r="O6521"/>
      <c r="P6521"/>
      <c r="Q6521"/>
      <c r="R6521"/>
      <c r="S6521"/>
      <c r="T6521"/>
      <c r="U6521"/>
      <c r="V6521"/>
      <c r="W6521"/>
      <c r="X6521"/>
      <c r="Y6521"/>
      <c r="Z6521"/>
      <c r="AA6521"/>
      <c r="AB6521"/>
      <c r="AC6521"/>
      <c r="AD6521"/>
      <c r="AE6521"/>
      <c r="AF6521"/>
      <c r="AG6521"/>
      <c r="AH6521"/>
      <c r="AI6521"/>
      <c r="AJ6521"/>
      <c r="AK6521"/>
      <c r="AL6521"/>
      <c r="AM6521"/>
      <c r="AN6521"/>
      <c r="AO6521"/>
      <c r="AP6521"/>
      <c r="AQ6521"/>
      <c r="AR6521"/>
      <c r="AS6521"/>
      <c r="AT6521"/>
      <c r="AU6521"/>
      <c r="AV6521"/>
      <c r="AW6521"/>
      <c r="AX6521"/>
      <c r="AY6521"/>
      <c r="AZ6521"/>
      <c r="BA6521"/>
      <c r="BB6521"/>
      <c r="BC6521"/>
      <c r="BD6521"/>
      <c r="BE6521"/>
      <c r="BF6521"/>
      <c r="BG6521"/>
      <c r="BH6521"/>
      <c r="BI6521"/>
      <c r="BJ6521"/>
      <c r="BK6521"/>
      <c r="BL6521"/>
      <c r="BM6521"/>
      <c r="BN6521"/>
      <c r="BO6521"/>
      <c r="BP6521"/>
      <c r="BQ6521"/>
      <c r="BR6521"/>
      <c r="BS6521"/>
      <c r="BT6521"/>
      <c r="BU6521"/>
      <c r="BV6521"/>
      <c r="BW6521"/>
      <c r="BX6521"/>
      <c r="BY6521"/>
      <c r="BZ6521"/>
      <c r="CA6521"/>
      <c r="CB6521"/>
      <c r="CC6521"/>
      <c r="CD6521"/>
      <c r="CE6521"/>
      <c r="CF6521"/>
      <c r="CG6521"/>
      <c r="CH6521"/>
      <c r="CI6521"/>
      <c r="CJ6521"/>
      <c r="CK6521"/>
      <c r="CL6521"/>
      <c r="CM6521"/>
      <c r="CN6521"/>
      <c r="CO6521"/>
      <c r="CP6521"/>
      <c r="CQ6521"/>
      <c r="CR6521"/>
      <c r="CS6521"/>
      <c r="CT6521"/>
      <c r="CU6521"/>
      <c r="CV6521"/>
    </row>
    <row r="6522" spans="10:100" x14ac:dyDescent="0.25">
      <c r="J6522"/>
      <c r="K6522"/>
      <c r="L6522"/>
      <c r="M6522"/>
      <c r="N6522"/>
      <c r="O6522"/>
      <c r="P6522"/>
      <c r="Q6522"/>
      <c r="R6522"/>
      <c r="S6522"/>
      <c r="T6522"/>
      <c r="U6522"/>
      <c r="V6522"/>
      <c r="W6522"/>
      <c r="X6522"/>
      <c r="Y6522"/>
      <c r="Z6522"/>
      <c r="AA6522"/>
      <c r="AB6522"/>
      <c r="AC6522"/>
      <c r="AD6522"/>
      <c r="AE6522"/>
      <c r="AF6522"/>
      <c r="AG6522"/>
      <c r="AH6522"/>
      <c r="AI6522"/>
      <c r="AJ6522"/>
      <c r="AK6522"/>
      <c r="AL6522"/>
      <c r="AM6522"/>
      <c r="AN6522"/>
      <c r="AO6522"/>
      <c r="AP6522"/>
      <c r="AQ6522"/>
      <c r="AR6522"/>
      <c r="AS6522"/>
      <c r="AT6522"/>
      <c r="AU6522"/>
      <c r="AV6522"/>
      <c r="AW6522"/>
      <c r="AX6522"/>
      <c r="AY6522"/>
      <c r="AZ6522"/>
      <c r="BA6522"/>
      <c r="BB6522"/>
      <c r="BC6522"/>
      <c r="BD6522"/>
      <c r="BE6522"/>
      <c r="BF6522"/>
      <c r="BG6522"/>
      <c r="BH6522"/>
      <c r="BI6522"/>
      <c r="BJ6522"/>
      <c r="BK6522"/>
      <c r="BL6522"/>
      <c r="BM6522"/>
      <c r="BN6522"/>
      <c r="BO6522"/>
      <c r="BP6522"/>
      <c r="BQ6522"/>
      <c r="BR6522"/>
      <c r="BS6522"/>
      <c r="BT6522"/>
      <c r="BU6522"/>
      <c r="BV6522"/>
      <c r="BW6522"/>
      <c r="BX6522"/>
      <c r="BY6522"/>
      <c r="BZ6522"/>
      <c r="CA6522"/>
      <c r="CB6522"/>
      <c r="CC6522"/>
      <c r="CD6522"/>
      <c r="CE6522"/>
      <c r="CF6522"/>
      <c r="CG6522"/>
      <c r="CH6522"/>
      <c r="CI6522"/>
      <c r="CJ6522"/>
      <c r="CK6522"/>
      <c r="CL6522"/>
      <c r="CM6522"/>
      <c r="CN6522"/>
      <c r="CO6522"/>
      <c r="CP6522"/>
      <c r="CQ6522"/>
      <c r="CR6522"/>
      <c r="CS6522"/>
      <c r="CT6522"/>
      <c r="CU6522"/>
      <c r="CV6522"/>
    </row>
    <row r="6523" spans="10:100" x14ac:dyDescent="0.25">
      <c r="J6523"/>
      <c r="K6523"/>
      <c r="L6523"/>
      <c r="M6523"/>
      <c r="N6523"/>
      <c r="O6523"/>
      <c r="P6523"/>
      <c r="Q6523"/>
      <c r="R6523"/>
      <c r="S6523"/>
      <c r="T6523"/>
      <c r="U6523"/>
      <c r="V6523"/>
      <c r="W6523"/>
      <c r="X6523"/>
      <c r="Y6523"/>
      <c r="Z6523"/>
      <c r="AA6523"/>
      <c r="AB6523"/>
      <c r="AC6523"/>
      <c r="AD6523"/>
      <c r="AE6523"/>
      <c r="AF6523"/>
      <c r="AG6523"/>
      <c r="AH6523"/>
      <c r="AI6523"/>
      <c r="AJ6523"/>
      <c r="AK6523"/>
      <c r="AL6523"/>
      <c r="AM6523"/>
      <c r="AN6523"/>
      <c r="AO6523"/>
      <c r="AP6523"/>
      <c r="AQ6523"/>
      <c r="AR6523"/>
      <c r="AS6523"/>
      <c r="AT6523"/>
      <c r="AU6523"/>
      <c r="AV6523"/>
      <c r="AW6523"/>
      <c r="AX6523"/>
      <c r="AY6523"/>
      <c r="AZ6523"/>
      <c r="BA6523"/>
      <c r="BB6523"/>
      <c r="BC6523"/>
      <c r="BD6523"/>
      <c r="BE6523"/>
      <c r="BF6523"/>
      <c r="BG6523"/>
      <c r="BH6523"/>
      <c r="BI6523"/>
      <c r="BJ6523"/>
      <c r="BK6523"/>
      <c r="BL6523"/>
      <c r="BM6523"/>
      <c r="BN6523"/>
      <c r="BO6523"/>
      <c r="BP6523"/>
      <c r="BQ6523"/>
      <c r="BR6523"/>
      <c r="BS6523"/>
      <c r="BT6523"/>
      <c r="BU6523"/>
      <c r="BV6523"/>
      <c r="BW6523"/>
      <c r="BX6523"/>
      <c r="BY6523"/>
      <c r="BZ6523"/>
      <c r="CA6523"/>
      <c r="CB6523"/>
      <c r="CC6523"/>
      <c r="CD6523"/>
      <c r="CE6523"/>
      <c r="CF6523"/>
      <c r="CG6523"/>
      <c r="CH6523"/>
      <c r="CI6523"/>
      <c r="CJ6523"/>
      <c r="CK6523"/>
      <c r="CL6523"/>
      <c r="CM6523"/>
      <c r="CN6523"/>
      <c r="CO6523"/>
      <c r="CP6523"/>
      <c r="CQ6523"/>
      <c r="CR6523"/>
      <c r="CS6523"/>
      <c r="CT6523"/>
      <c r="CU6523"/>
      <c r="CV6523"/>
    </row>
    <row r="6524" spans="10:100" x14ac:dyDescent="0.25">
      <c r="J6524"/>
      <c r="K6524"/>
      <c r="L6524"/>
      <c r="M6524"/>
      <c r="N6524"/>
      <c r="O6524"/>
      <c r="P6524"/>
      <c r="Q6524"/>
      <c r="R6524"/>
      <c r="S6524"/>
      <c r="T6524"/>
      <c r="U6524"/>
      <c r="V6524"/>
      <c r="W6524"/>
      <c r="X6524"/>
      <c r="Y6524"/>
      <c r="Z6524"/>
      <c r="AA6524"/>
      <c r="AB6524"/>
      <c r="AC6524"/>
      <c r="AD6524"/>
      <c r="AE6524"/>
      <c r="AF6524"/>
      <c r="AG6524"/>
      <c r="AH6524"/>
      <c r="AI6524"/>
      <c r="AJ6524"/>
      <c r="AK6524"/>
      <c r="AL6524"/>
      <c r="AM6524"/>
      <c r="AN6524"/>
      <c r="AO6524"/>
      <c r="AP6524"/>
      <c r="AQ6524"/>
      <c r="AR6524"/>
      <c r="AS6524"/>
      <c r="AT6524"/>
      <c r="AU6524"/>
      <c r="AV6524"/>
      <c r="AW6524"/>
      <c r="AX6524"/>
      <c r="AY6524"/>
      <c r="AZ6524"/>
      <c r="BA6524"/>
      <c r="BB6524"/>
      <c r="BC6524"/>
      <c r="BD6524"/>
      <c r="BE6524"/>
      <c r="BF6524"/>
      <c r="BG6524"/>
      <c r="BH6524"/>
      <c r="BI6524"/>
      <c r="BJ6524"/>
      <c r="BK6524"/>
      <c r="BL6524"/>
      <c r="BM6524"/>
      <c r="BN6524"/>
      <c r="BO6524"/>
      <c r="BP6524"/>
      <c r="BQ6524"/>
      <c r="BR6524"/>
      <c r="BS6524"/>
      <c r="BT6524"/>
      <c r="BU6524"/>
      <c r="BV6524"/>
      <c r="BW6524"/>
      <c r="BX6524"/>
      <c r="BY6524"/>
      <c r="BZ6524"/>
      <c r="CA6524"/>
      <c r="CB6524"/>
      <c r="CC6524"/>
      <c r="CD6524"/>
      <c r="CE6524"/>
      <c r="CF6524"/>
      <c r="CG6524"/>
      <c r="CH6524"/>
      <c r="CI6524"/>
      <c r="CJ6524"/>
      <c r="CK6524"/>
      <c r="CL6524"/>
      <c r="CM6524"/>
      <c r="CN6524"/>
      <c r="CO6524"/>
      <c r="CP6524"/>
      <c r="CQ6524"/>
      <c r="CR6524"/>
      <c r="CS6524"/>
      <c r="CT6524"/>
      <c r="CU6524"/>
      <c r="CV6524"/>
    </row>
    <row r="6525" spans="10:100" x14ac:dyDescent="0.25">
      <c r="J6525"/>
      <c r="K6525"/>
      <c r="L6525"/>
      <c r="M6525"/>
      <c r="N6525"/>
      <c r="O6525"/>
      <c r="P6525"/>
      <c r="Q6525"/>
      <c r="R6525"/>
      <c r="S6525"/>
      <c r="T6525"/>
      <c r="U6525"/>
      <c r="V6525"/>
      <c r="W6525"/>
      <c r="X6525"/>
      <c r="Y6525"/>
      <c r="Z6525"/>
      <c r="AA6525"/>
      <c r="AB6525"/>
      <c r="AC6525"/>
      <c r="AD6525"/>
      <c r="AE6525"/>
      <c r="AF6525"/>
      <c r="AG6525"/>
      <c r="AH6525"/>
      <c r="AI6525"/>
      <c r="AJ6525"/>
      <c r="AK6525"/>
      <c r="AL6525"/>
      <c r="AM6525"/>
      <c r="AN6525"/>
      <c r="AO6525"/>
      <c r="AP6525"/>
      <c r="AQ6525"/>
      <c r="AR6525"/>
      <c r="AS6525"/>
      <c r="AT6525"/>
      <c r="AU6525"/>
      <c r="AV6525"/>
      <c r="AW6525"/>
      <c r="AX6525"/>
      <c r="AY6525"/>
      <c r="AZ6525"/>
      <c r="BA6525"/>
      <c r="BB6525"/>
      <c r="BC6525"/>
      <c r="BD6525"/>
      <c r="BE6525"/>
      <c r="BF6525"/>
      <c r="BG6525"/>
      <c r="BH6525"/>
      <c r="BI6525"/>
      <c r="BJ6525"/>
      <c r="BK6525"/>
      <c r="BL6525"/>
      <c r="BM6525"/>
      <c r="BN6525"/>
      <c r="BO6525"/>
      <c r="BP6525"/>
      <c r="BQ6525"/>
      <c r="BR6525"/>
      <c r="BS6525"/>
      <c r="BT6525"/>
      <c r="BU6525"/>
      <c r="BV6525"/>
      <c r="BW6525"/>
      <c r="BX6525"/>
      <c r="BY6525"/>
      <c r="BZ6525"/>
      <c r="CA6525"/>
      <c r="CB6525"/>
      <c r="CC6525"/>
      <c r="CD6525"/>
      <c r="CE6525"/>
      <c r="CF6525"/>
      <c r="CG6525"/>
      <c r="CH6525"/>
      <c r="CI6525"/>
      <c r="CJ6525"/>
      <c r="CK6525"/>
      <c r="CL6525"/>
      <c r="CM6525"/>
      <c r="CN6525"/>
      <c r="CO6525"/>
      <c r="CP6525"/>
      <c r="CQ6525"/>
      <c r="CR6525"/>
      <c r="CS6525"/>
      <c r="CT6525"/>
      <c r="CU6525"/>
      <c r="CV6525"/>
    </row>
    <row r="6526" spans="10:100" x14ac:dyDescent="0.25">
      <c r="J6526"/>
      <c r="K6526"/>
      <c r="L6526"/>
      <c r="M6526"/>
      <c r="N6526"/>
      <c r="O6526"/>
      <c r="P6526"/>
      <c r="Q6526"/>
      <c r="R6526"/>
      <c r="S6526"/>
      <c r="T6526"/>
      <c r="U6526"/>
      <c r="V6526"/>
      <c r="W6526"/>
      <c r="X6526"/>
      <c r="Y6526"/>
      <c r="Z6526"/>
      <c r="AA6526"/>
      <c r="AB6526"/>
      <c r="AC6526"/>
      <c r="AD6526"/>
      <c r="AE6526"/>
      <c r="AF6526"/>
      <c r="AG6526"/>
      <c r="AH6526"/>
      <c r="AI6526"/>
      <c r="AJ6526"/>
      <c r="AK6526"/>
      <c r="AL6526"/>
      <c r="AM6526"/>
      <c r="AN6526"/>
      <c r="AO6526"/>
      <c r="AP6526"/>
      <c r="AQ6526"/>
      <c r="AR6526"/>
      <c r="AS6526"/>
      <c r="AT6526"/>
      <c r="AU6526"/>
      <c r="AV6526"/>
      <c r="AW6526"/>
      <c r="AX6526"/>
      <c r="AY6526"/>
      <c r="AZ6526"/>
      <c r="BA6526"/>
      <c r="BB6526"/>
      <c r="BC6526"/>
      <c r="BD6526"/>
      <c r="BE6526"/>
      <c r="BF6526"/>
      <c r="BG6526"/>
      <c r="BH6526"/>
      <c r="BI6526"/>
      <c r="BJ6526"/>
      <c r="BK6526"/>
      <c r="BL6526"/>
      <c r="BM6526"/>
      <c r="BN6526"/>
      <c r="BO6526"/>
      <c r="BP6526"/>
      <c r="BQ6526"/>
      <c r="BR6526"/>
      <c r="BS6526"/>
      <c r="BT6526"/>
      <c r="BU6526"/>
      <c r="BV6526"/>
      <c r="BW6526"/>
      <c r="BX6526"/>
      <c r="BY6526"/>
      <c r="BZ6526"/>
      <c r="CA6526"/>
      <c r="CB6526"/>
      <c r="CC6526"/>
      <c r="CD6526"/>
      <c r="CE6526"/>
      <c r="CF6526"/>
      <c r="CG6526"/>
      <c r="CH6526"/>
      <c r="CI6526"/>
      <c r="CJ6526"/>
      <c r="CK6526"/>
      <c r="CL6526"/>
      <c r="CM6526"/>
      <c r="CN6526"/>
      <c r="CO6526"/>
      <c r="CP6526"/>
      <c r="CQ6526"/>
      <c r="CR6526"/>
      <c r="CS6526"/>
      <c r="CT6526"/>
      <c r="CU6526"/>
      <c r="CV6526"/>
    </row>
    <row r="6527" spans="10:100" x14ac:dyDescent="0.25">
      <c r="J6527"/>
      <c r="K6527"/>
      <c r="L6527"/>
      <c r="M6527"/>
      <c r="N6527"/>
      <c r="O6527"/>
      <c r="P6527"/>
      <c r="Q6527"/>
      <c r="R6527"/>
      <c r="S6527"/>
      <c r="T6527"/>
      <c r="U6527"/>
      <c r="V6527"/>
      <c r="W6527"/>
      <c r="X6527"/>
      <c r="Y6527"/>
      <c r="Z6527"/>
      <c r="AA6527"/>
      <c r="AB6527"/>
      <c r="AC6527"/>
      <c r="AD6527"/>
      <c r="AE6527"/>
      <c r="AF6527"/>
      <c r="AG6527"/>
      <c r="AH6527"/>
      <c r="AI6527"/>
      <c r="AJ6527"/>
      <c r="AK6527"/>
      <c r="AL6527"/>
      <c r="AM6527"/>
      <c r="AN6527"/>
      <c r="AO6527"/>
      <c r="AP6527"/>
      <c r="AQ6527"/>
      <c r="AR6527"/>
      <c r="AS6527"/>
      <c r="AT6527"/>
      <c r="AU6527"/>
      <c r="AV6527"/>
      <c r="AW6527"/>
      <c r="AX6527"/>
      <c r="AY6527"/>
      <c r="AZ6527"/>
      <c r="BA6527"/>
      <c r="BB6527"/>
      <c r="BC6527"/>
      <c r="BD6527"/>
      <c r="BE6527"/>
      <c r="BF6527"/>
      <c r="BG6527"/>
      <c r="BH6527"/>
      <c r="BI6527"/>
      <c r="BJ6527"/>
      <c r="BK6527"/>
      <c r="BL6527"/>
      <c r="BM6527"/>
      <c r="BN6527"/>
      <c r="BO6527"/>
      <c r="BP6527"/>
      <c r="BQ6527"/>
      <c r="BR6527"/>
      <c r="BS6527"/>
      <c r="BT6527"/>
      <c r="BU6527"/>
      <c r="BV6527"/>
      <c r="BW6527"/>
      <c r="BX6527"/>
      <c r="BY6527"/>
      <c r="BZ6527"/>
      <c r="CA6527"/>
      <c r="CB6527"/>
      <c r="CC6527"/>
      <c r="CD6527"/>
      <c r="CE6527"/>
      <c r="CF6527"/>
      <c r="CG6527"/>
      <c r="CH6527"/>
      <c r="CI6527"/>
      <c r="CJ6527"/>
      <c r="CK6527"/>
      <c r="CL6527"/>
      <c r="CM6527"/>
      <c r="CN6527"/>
      <c r="CO6527"/>
      <c r="CP6527"/>
      <c r="CQ6527"/>
      <c r="CR6527"/>
      <c r="CS6527"/>
      <c r="CT6527"/>
      <c r="CU6527"/>
      <c r="CV6527"/>
    </row>
    <row r="6528" spans="10:100" x14ac:dyDescent="0.25">
      <c r="J6528"/>
      <c r="K6528"/>
      <c r="L6528"/>
      <c r="M6528"/>
      <c r="N6528"/>
      <c r="O6528"/>
      <c r="P6528"/>
      <c r="Q6528"/>
      <c r="R6528"/>
      <c r="S6528"/>
      <c r="T6528"/>
      <c r="U6528"/>
      <c r="V6528"/>
      <c r="W6528"/>
      <c r="X6528"/>
      <c r="Y6528"/>
      <c r="Z6528"/>
      <c r="AA6528"/>
      <c r="AB6528"/>
      <c r="AC6528"/>
      <c r="AD6528"/>
      <c r="AE6528"/>
      <c r="AF6528"/>
      <c r="AG6528"/>
      <c r="AH6528"/>
      <c r="AI6528"/>
      <c r="AJ6528"/>
      <c r="AK6528"/>
      <c r="AL6528"/>
      <c r="AM6528"/>
      <c r="AN6528"/>
      <c r="AO6528"/>
      <c r="AP6528"/>
      <c r="AQ6528"/>
      <c r="AR6528"/>
      <c r="AS6528"/>
      <c r="AT6528"/>
      <c r="AU6528"/>
      <c r="AV6528"/>
      <c r="AW6528"/>
      <c r="AX6528"/>
      <c r="AY6528"/>
      <c r="AZ6528"/>
      <c r="BA6528"/>
      <c r="BB6528"/>
      <c r="BC6528"/>
      <c r="BD6528"/>
      <c r="BE6528"/>
      <c r="BF6528"/>
      <c r="BG6528"/>
      <c r="BH6528"/>
      <c r="BI6528"/>
      <c r="BJ6528"/>
      <c r="BK6528"/>
      <c r="BL6528"/>
      <c r="BM6528"/>
      <c r="BN6528"/>
      <c r="BO6528"/>
      <c r="BP6528"/>
      <c r="BQ6528"/>
      <c r="BR6528"/>
      <c r="BS6528"/>
      <c r="BT6528"/>
      <c r="BU6528"/>
      <c r="BV6528"/>
      <c r="BW6528"/>
      <c r="BX6528"/>
      <c r="BY6528"/>
      <c r="BZ6528"/>
      <c r="CA6528"/>
      <c r="CB6528"/>
      <c r="CC6528"/>
      <c r="CD6528"/>
      <c r="CE6528"/>
      <c r="CF6528"/>
      <c r="CG6528"/>
      <c r="CH6528"/>
      <c r="CI6528"/>
      <c r="CJ6528"/>
      <c r="CK6528"/>
      <c r="CL6528"/>
      <c r="CM6528"/>
      <c r="CN6528"/>
      <c r="CO6528"/>
      <c r="CP6528"/>
      <c r="CQ6528"/>
      <c r="CR6528"/>
      <c r="CS6528"/>
      <c r="CT6528"/>
      <c r="CU6528"/>
      <c r="CV6528"/>
    </row>
    <row r="6529" spans="10:100" x14ac:dyDescent="0.25">
      <c r="J6529"/>
      <c r="K6529"/>
      <c r="L6529"/>
      <c r="M6529"/>
      <c r="N6529"/>
      <c r="O6529"/>
      <c r="P6529"/>
      <c r="Q6529"/>
      <c r="R6529"/>
      <c r="S6529"/>
      <c r="T6529"/>
      <c r="U6529"/>
      <c r="V6529"/>
      <c r="W6529"/>
      <c r="X6529"/>
      <c r="Y6529"/>
      <c r="Z6529"/>
      <c r="AA6529"/>
      <c r="AB6529"/>
      <c r="AC6529"/>
      <c r="AD6529"/>
      <c r="AE6529"/>
      <c r="AF6529"/>
      <c r="AG6529"/>
      <c r="AH6529"/>
      <c r="AI6529"/>
      <c r="AJ6529"/>
      <c r="AK6529"/>
      <c r="AL6529"/>
      <c r="AM6529"/>
      <c r="AN6529"/>
      <c r="AO6529"/>
      <c r="AP6529"/>
      <c r="AQ6529"/>
      <c r="AR6529"/>
      <c r="AS6529"/>
      <c r="AT6529"/>
      <c r="AU6529"/>
      <c r="AV6529"/>
      <c r="AW6529"/>
      <c r="AX6529"/>
      <c r="AY6529"/>
      <c r="AZ6529"/>
      <c r="BA6529"/>
      <c r="BB6529"/>
      <c r="BC6529"/>
      <c r="BD6529"/>
      <c r="BE6529"/>
      <c r="BF6529"/>
      <c r="BG6529"/>
      <c r="BH6529"/>
      <c r="BI6529"/>
      <c r="BJ6529"/>
      <c r="BK6529"/>
      <c r="BL6529"/>
      <c r="BM6529"/>
      <c r="BN6529"/>
      <c r="BO6529"/>
      <c r="BP6529"/>
      <c r="BQ6529"/>
      <c r="BR6529"/>
      <c r="BS6529"/>
      <c r="BT6529"/>
      <c r="BU6529"/>
      <c r="BV6529"/>
      <c r="BW6529"/>
      <c r="BX6529"/>
      <c r="BY6529"/>
      <c r="BZ6529"/>
      <c r="CA6529"/>
      <c r="CB6529"/>
      <c r="CC6529"/>
      <c r="CD6529"/>
      <c r="CE6529"/>
      <c r="CF6529"/>
      <c r="CG6529"/>
      <c r="CH6529"/>
      <c r="CI6529"/>
      <c r="CJ6529"/>
      <c r="CK6529"/>
      <c r="CL6529"/>
      <c r="CM6529"/>
      <c r="CN6529"/>
      <c r="CO6529"/>
      <c r="CP6529"/>
      <c r="CQ6529"/>
      <c r="CR6529"/>
      <c r="CS6529"/>
      <c r="CT6529"/>
      <c r="CU6529"/>
      <c r="CV6529"/>
    </row>
    <row r="6530" spans="10:100" x14ac:dyDescent="0.25">
      <c r="J6530"/>
      <c r="K6530"/>
      <c r="L6530"/>
      <c r="M6530"/>
      <c r="N6530"/>
      <c r="O6530"/>
      <c r="P6530"/>
      <c r="Q6530"/>
      <c r="R6530"/>
      <c r="S6530"/>
      <c r="T6530"/>
      <c r="U6530"/>
      <c r="V6530"/>
      <c r="W6530"/>
      <c r="X6530"/>
      <c r="Y6530"/>
      <c r="Z6530"/>
      <c r="AA6530"/>
      <c r="AB6530"/>
      <c r="AC6530"/>
      <c r="AD6530"/>
      <c r="AE6530"/>
      <c r="AF6530"/>
      <c r="AG6530"/>
      <c r="AH6530"/>
      <c r="AI6530"/>
      <c r="AJ6530"/>
      <c r="AK6530"/>
      <c r="AL6530"/>
      <c r="AM6530"/>
      <c r="AN6530"/>
      <c r="AO6530"/>
      <c r="AP6530"/>
      <c r="AQ6530"/>
      <c r="AR6530"/>
      <c r="AS6530"/>
      <c r="AT6530"/>
      <c r="AU6530"/>
      <c r="AV6530"/>
      <c r="AW6530"/>
      <c r="AX6530"/>
      <c r="AY6530"/>
      <c r="AZ6530"/>
      <c r="BA6530"/>
      <c r="BB6530"/>
      <c r="BC6530"/>
      <c r="BD6530"/>
      <c r="BE6530"/>
      <c r="BF6530"/>
      <c r="BG6530"/>
      <c r="BH6530"/>
      <c r="BI6530"/>
      <c r="BJ6530"/>
      <c r="BK6530"/>
      <c r="BL6530"/>
      <c r="BM6530"/>
      <c r="BN6530"/>
      <c r="BO6530"/>
      <c r="BP6530"/>
      <c r="BQ6530"/>
      <c r="BR6530"/>
      <c r="BS6530"/>
      <c r="BT6530"/>
      <c r="BU6530"/>
      <c r="BV6530"/>
      <c r="BW6530"/>
      <c r="BX6530"/>
      <c r="BY6530"/>
      <c r="BZ6530"/>
      <c r="CA6530"/>
      <c r="CB6530"/>
      <c r="CC6530"/>
      <c r="CD6530"/>
      <c r="CE6530"/>
      <c r="CF6530"/>
      <c r="CG6530"/>
      <c r="CH6530"/>
      <c r="CI6530"/>
      <c r="CJ6530"/>
      <c r="CK6530"/>
      <c r="CL6530"/>
      <c r="CM6530"/>
      <c r="CN6530"/>
      <c r="CO6530"/>
      <c r="CP6530"/>
      <c r="CQ6530"/>
      <c r="CR6530"/>
      <c r="CS6530"/>
      <c r="CT6530"/>
      <c r="CU6530"/>
      <c r="CV6530"/>
    </row>
    <row r="6531" spans="10:100" x14ac:dyDescent="0.25">
      <c r="J6531"/>
      <c r="K6531"/>
      <c r="L6531"/>
      <c r="M6531"/>
      <c r="N6531"/>
      <c r="O6531"/>
      <c r="P6531"/>
      <c r="Q6531"/>
      <c r="R6531"/>
      <c r="S6531"/>
      <c r="T6531"/>
      <c r="U6531"/>
      <c r="V6531"/>
      <c r="W6531"/>
      <c r="X6531"/>
      <c r="Y6531"/>
      <c r="Z6531"/>
      <c r="AA6531"/>
      <c r="AB6531"/>
      <c r="AC6531"/>
      <c r="AD6531"/>
      <c r="AE6531"/>
      <c r="AF6531"/>
      <c r="AG6531"/>
      <c r="AH6531"/>
      <c r="AI6531"/>
      <c r="AJ6531"/>
      <c r="AK6531"/>
      <c r="AL6531"/>
      <c r="AM6531"/>
      <c r="AN6531"/>
      <c r="AO6531"/>
      <c r="AP6531"/>
      <c r="AQ6531"/>
      <c r="AR6531"/>
      <c r="AS6531"/>
      <c r="AT6531"/>
      <c r="AU6531"/>
      <c r="AV6531"/>
      <c r="AW6531"/>
      <c r="AX6531"/>
      <c r="AY6531"/>
      <c r="AZ6531"/>
      <c r="BA6531"/>
      <c r="BB6531"/>
      <c r="BC6531"/>
      <c r="BD6531"/>
      <c r="BE6531"/>
      <c r="BF6531"/>
      <c r="BG6531"/>
      <c r="BH6531"/>
      <c r="BI6531"/>
      <c r="BJ6531"/>
      <c r="BK6531"/>
      <c r="BL6531"/>
      <c r="BM6531"/>
      <c r="BN6531"/>
      <c r="BO6531"/>
      <c r="BP6531"/>
      <c r="BQ6531"/>
      <c r="BR6531"/>
      <c r="BS6531"/>
      <c r="BT6531"/>
      <c r="BU6531"/>
      <c r="BV6531"/>
      <c r="BW6531"/>
      <c r="BX6531"/>
      <c r="BY6531"/>
      <c r="BZ6531"/>
      <c r="CA6531"/>
      <c r="CB6531"/>
      <c r="CC6531"/>
      <c r="CD6531"/>
      <c r="CE6531"/>
      <c r="CF6531"/>
      <c r="CG6531"/>
      <c r="CH6531"/>
      <c r="CI6531"/>
      <c r="CJ6531"/>
      <c r="CK6531"/>
      <c r="CL6531"/>
      <c r="CM6531"/>
      <c r="CN6531"/>
      <c r="CO6531"/>
      <c r="CP6531"/>
      <c r="CQ6531"/>
      <c r="CR6531"/>
      <c r="CS6531"/>
      <c r="CT6531"/>
      <c r="CU6531"/>
      <c r="CV6531"/>
    </row>
    <row r="6532" spans="10:100" x14ac:dyDescent="0.25">
      <c r="J6532"/>
      <c r="K6532"/>
      <c r="L6532"/>
      <c r="M6532"/>
      <c r="N6532"/>
      <c r="O6532"/>
      <c r="P6532"/>
      <c r="Q6532"/>
      <c r="R6532"/>
      <c r="S6532"/>
      <c r="T6532"/>
      <c r="U6532"/>
      <c r="V6532"/>
      <c r="W6532"/>
      <c r="X6532"/>
      <c r="Y6532"/>
      <c r="Z6532"/>
      <c r="AA6532"/>
      <c r="AB6532"/>
      <c r="AC6532"/>
      <c r="AD6532"/>
      <c r="AE6532"/>
      <c r="AF6532"/>
      <c r="AG6532"/>
      <c r="AH6532"/>
      <c r="AI6532"/>
      <c r="AJ6532"/>
      <c r="AK6532"/>
      <c r="AL6532"/>
      <c r="AM6532"/>
      <c r="AN6532"/>
      <c r="AO6532"/>
      <c r="AP6532"/>
      <c r="AQ6532"/>
      <c r="AR6532"/>
      <c r="AS6532"/>
      <c r="AT6532"/>
      <c r="AU6532"/>
      <c r="AV6532"/>
      <c r="AW6532"/>
      <c r="AX6532"/>
      <c r="AY6532"/>
      <c r="AZ6532"/>
      <c r="BA6532"/>
      <c r="BB6532"/>
      <c r="BC6532"/>
      <c r="BD6532"/>
      <c r="BE6532"/>
      <c r="BF6532"/>
      <c r="BG6532"/>
      <c r="BH6532"/>
      <c r="BI6532"/>
      <c r="BJ6532"/>
      <c r="BK6532"/>
      <c r="BL6532"/>
      <c r="BM6532"/>
      <c r="BN6532"/>
      <c r="BO6532"/>
      <c r="BP6532"/>
      <c r="BQ6532"/>
      <c r="BR6532"/>
      <c r="BS6532"/>
      <c r="BT6532"/>
      <c r="BU6532"/>
      <c r="BV6532"/>
      <c r="BW6532"/>
      <c r="BX6532"/>
      <c r="BY6532"/>
      <c r="BZ6532"/>
      <c r="CA6532"/>
      <c r="CB6532"/>
      <c r="CC6532"/>
      <c r="CD6532"/>
      <c r="CE6532"/>
      <c r="CF6532"/>
      <c r="CG6532"/>
      <c r="CH6532"/>
      <c r="CI6532"/>
      <c r="CJ6532"/>
      <c r="CK6532"/>
      <c r="CL6532"/>
      <c r="CM6532"/>
      <c r="CN6532"/>
      <c r="CO6532"/>
      <c r="CP6532"/>
      <c r="CQ6532"/>
      <c r="CR6532"/>
      <c r="CS6532"/>
      <c r="CT6532"/>
      <c r="CU6532"/>
      <c r="CV6532"/>
    </row>
    <row r="6533" spans="10:100" x14ac:dyDescent="0.25">
      <c r="J6533"/>
      <c r="K6533"/>
      <c r="L6533"/>
      <c r="M6533"/>
      <c r="N6533"/>
      <c r="O6533"/>
      <c r="P6533"/>
      <c r="Q6533"/>
      <c r="R6533"/>
      <c r="S6533"/>
      <c r="T6533"/>
      <c r="U6533"/>
      <c r="V6533"/>
      <c r="W6533"/>
      <c r="X6533"/>
      <c r="Y6533"/>
      <c r="Z6533"/>
      <c r="AA6533"/>
      <c r="AB6533"/>
      <c r="AC6533"/>
      <c r="AD6533"/>
      <c r="AE6533"/>
      <c r="AF6533"/>
      <c r="AG6533"/>
      <c r="AH6533"/>
      <c r="AI6533"/>
      <c r="AJ6533"/>
      <c r="AK6533"/>
      <c r="AL6533"/>
      <c r="AM6533"/>
      <c r="AN6533"/>
      <c r="AO6533"/>
      <c r="AP6533"/>
      <c r="AQ6533"/>
      <c r="AR6533"/>
      <c r="AS6533"/>
      <c r="AT6533"/>
      <c r="AU6533"/>
      <c r="AV6533"/>
      <c r="AW6533"/>
      <c r="AX6533"/>
      <c r="AY6533"/>
      <c r="AZ6533"/>
      <c r="BA6533"/>
      <c r="BB6533"/>
      <c r="BC6533"/>
      <c r="BD6533"/>
      <c r="BE6533"/>
      <c r="BF6533"/>
      <c r="BG6533"/>
      <c r="BH6533"/>
      <c r="BI6533"/>
      <c r="BJ6533"/>
      <c r="BK6533"/>
      <c r="BL6533"/>
      <c r="BM6533"/>
      <c r="BN6533"/>
      <c r="BO6533"/>
      <c r="BP6533"/>
      <c r="BQ6533"/>
      <c r="BR6533"/>
      <c r="BS6533"/>
      <c r="BT6533"/>
      <c r="BU6533"/>
      <c r="BV6533"/>
      <c r="BW6533"/>
      <c r="BX6533"/>
      <c r="BY6533"/>
      <c r="BZ6533"/>
      <c r="CA6533"/>
      <c r="CB6533"/>
      <c r="CC6533"/>
      <c r="CD6533"/>
      <c r="CE6533"/>
      <c r="CF6533"/>
      <c r="CG6533"/>
      <c r="CH6533"/>
      <c r="CI6533"/>
      <c r="CJ6533"/>
      <c r="CK6533"/>
      <c r="CL6533"/>
      <c r="CM6533"/>
      <c r="CN6533"/>
      <c r="CO6533"/>
      <c r="CP6533"/>
      <c r="CQ6533"/>
      <c r="CR6533"/>
      <c r="CS6533"/>
      <c r="CT6533"/>
      <c r="CU6533"/>
      <c r="CV6533"/>
    </row>
    <row r="6534" spans="10:100" x14ac:dyDescent="0.25">
      <c r="J6534"/>
      <c r="K6534"/>
      <c r="L6534"/>
      <c r="M6534"/>
      <c r="N6534"/>
      <c r="O6534"/>
      <c r="P6534"/>
      <c r="Q6534"/>
      <c r="R6534"/>
      <c r="S6534"/>
      <c r="T6534"/>
      <c r="U6534"/>
      <c r="V6534"/>
      <c r="W6534"/>
      <c r="X6534"/>
      <c r="Y6534"/>
      <c r="Z6534"/>
      <c r="AA6534"/>
      <c r="AB6534"/>
      <c r="AC6534"/>
      <c r="AD6534"/>
      <c r="AE6534"/>
      <c r="AF6534"/>
      <c r="AG6534"/>
      <c r="AH6534"/>
      <c r="AI6534"/>
      <c r="AJ6534"/>
      <c r="AK6534"/>
      <c r="AL6534"/>
      <c r="AM6534"/>
      <c r="AN6534"/>
      <c r="AO6534"/>
      <c r="AP6534"/>
      <c r="AQ6534"/>
      <c r="AR6534"/>
      <c r="AS6534"/>
      <c r="AT6534"/>
      <c r="AU6534"/>
      <c r="AV6534"/>
      <c r="AW6534"/>
      <c r="AX6534"/>
      <c r="AY6534"/>
      <c r="AZ6534"/>
      <c r="BA6534"/>
      <c r="BB6534"/>
      <c r="BC6534"/>
      <c r="BD6534"/>
      <c r="BE6534"/>
      <c r="BF6534"/>
      <c r="BG6534"/>
      <c r="BH6534"/>
      <c r="BI6534"/>
      <c r="BJ6534"/>
      <c r="BK6534"/>
      <c r="BL6534"/>
      <c r="BM6534"/>
      <c r="BN6534"/>
      <c r="BO6534"/>
      <c r="BP6534"/>
      <c r="BQ6534"/>
      <c r="BR6534"/>
      <c r="BS6534"/>
      <c r="BT6534"/>
      <c r="BU6534"/>
      <c r="BV6534"/>
      <c r="BW6534"/>
      <c r="BX6534"/>
      <c r="BY6534"/>
      <c r="BZ6534"/>
      <c r="CA6534"/>
      <c r="CB6534"/>
      <c r="CC6534"/>
      <c r="CD6534"/>
      <c r="CE6534"/>
      <c r="CF6534"/>
      <c r="CG6534"/>
      <c r="CH6534"/>
      <c r="CI6534"/>
      <c r="CJ6534"/>
      <c r="CK6534"/>
      <c r="CL6534"/>
      <c r="CM6534"/>
      <c r="CN6534"/>
      <c r="CO6534"/>
      <c r="CP6534"/>
      <c r="CQ6534"/>
      <c r="CR6534"/>
      <c r="CS6534"/>
      <c r="CT6534"/>
      <c r="CU6534"/>
      <c r="CV6534"/>
    </row>
    <row r="6535" spans="10:100" x14ac:dyDescent="0.25">
      <c r="J6535"/>
      <c r="K6535"/>
      <c r="L6535"/>
      <c r="M6535"/>
      <c r="N6535"/>
      <c r="O6535"/>
      <c r="P6535"/>
      <c r="Q6535"/>
      <c r="R6535"/>
      <c r="S6535"/>
      <c r="T6535"/>
      <c r="U6535"/>
      <c r="V6535"/>
      <c r="W6535"/>
      <c r="X6535"/>
      <c r="Y6535"/>
      <c r="Z6535"/>
      <c r="AA6535"/>
      <c r="AB6535"/>
      <c r="AC6535"/>
      <c r="AD6535"/>
      <c r="AE6535"/>
      <c r="AF6535"/>
      <c r="AG6535"/>
      <c r="AH6535"/>
      <c r="AI6535"/>
      <c r="AJ6535"/>
      <c r="AK6535"/>
      <c r="AL6535"/>
      <c r="AM6535"/>
      <c r="AN6535"/>
      <c r="AO6535"/>
      <c r="AP6535"/>
      <c r="AQ6535"/>
      <c r="AR6535"/>
      <c r="AS6535"/>
      <c r="AT6535"/>
      <c r="AU6535"/>
      <c r="AV6535"/>
      <c r="AW6535"/>
      <c r="AX6535"/>
      <c r="AY6535"/>
      <c r="AZ6535"/>
      <c r="BA6535"/>
      <c r="BB6535"/>
      <c r="BC6535"/>
      <c r="BD6535"/>
      <c r="BE6535"/>
      <c r="BF6535"/>
      <c r="BG6535"/>
      <c r="BH6535"/>
      <c r="BI6535"/>
      <c r="BJ6535"/>
      <c r="BK6535"/>
      <c r="BL6535"/>
      <c r="BM6535"/>
      <c r="BN6535"/>
      <c r="BO6535"/>
      <c r="BP6535"/>
      <c r="BQ6535"/>
      <c r="BR6535"/>
      <c r="BS6535"/>
      <c r="BT6535"/>
      <c r="BU6535"/>
      <c r="BV6535"/>
      <c r="BW6535"/>
      <c r="BX6535"/>
      <c r="BY6535"/>
      <c r="BZ6535"/>
      <c r="CA6535"/>
      <c r="CB6535"/>
      <c r="CC6535"/>
      <c r="CD6535"/>
      <c r="CE6535"/>
      <c r="CF6535"/>
      <c r="CG6535"/>
      <c r="CH6535"/>
      <c r="CI6535"/>
      <c r="CJ6535"/>
      <c r="CK6535"/>
      <c r="CL6535"/>
      <c r="CM6535"/>
      <c r="CN6535"/>
      <c r="CO6535"/>
      <c r="CP6535"/>
      <c r="CQ6535"/>
      <c r="CR6535"/>
      <c r="CS6535"/>
      <c r="CT6535"/>
      <c r="CU6535"/>
      <c r="CV6535"/>
    </row>
    <row r="6536" spans="10:100" x14ac:dyDescent="0.25">
      <c r="J6536"/>
      <c r="K6536"/>
      <c r="L6536"/>
      <c r="M6536"/>
      <c r="N6536"/>
      <c r="O6536"/>
      <c r="P6536"/>
      <c r="Q6536"/>
      <c r="R6536"/>
      <c r="S6536"/>
      <c r="T6536"/>
      <c r="U6536"/>
      <c r="V6536"/>
      <c r="W6536"/>
      <c r="X6536"/>
      <c r="Y6536"/>
      <c r="Z6536"/>
      <c r="AA6536"/>
      <c r="AB6536"/>
      <c r="AC6536"/>
      <c r="AD6536"/>
      <c r="AE6536"/>
      <c r="AF6536"/>
      <c r="AG6536"/>
      <c r="AH6536"/>
      <c r="AI6536"/>
      <c r="AJ6536"/>
      <c r="AK6536"/>
      <c r="AL6536"/>
      <c r="AM6536"/>
      <c r="AN6536"/>
      <c r="AO6536"/>
      <c r="AP6536"/>
      <c r="AQ6536"/>
      <c r="AR6536"/>
      <c r="AS6536"/>
      <c r="AT6536"/>
      <c r="AU6536"/>
      <c r="AV6536"/>
      <c r="AW6536"/>
      <c r="AX6536"/>
      <c r="AY6536"/>
      <c r="AZ6536"/>
      <c r="BA6536"/>
      <c r="BB6536"/>
      <c r="BC6536"/>
      <c r="BD6536"/>
      <c r="BE6536"/>
      <c r="BF6536"/>
      <c r="BG6536"/>
      <c r="BH6536"/>
      <c r="BI6536"/>
      <c r="BJ6536"/>
      <c r="BK6536"/>
      <c r="BL6536"/>
      <c r="BM6536"/>
      <c r="BN6536"/>
      <c r="BO6536"/>
      <c r="BP6536"/>
      <c r="BQ6536"/>
      <c r="BR6536"/>
      <c r="BS6536"/>
      <c r="BT6536"/>
      <c r="BU6536"/>
      <c r="BV6536"/>
      <c r="BW6536"/>
      <c r="BX6536"/>
      <c r="BY6536"/>
      <c r="BZ6536"/>
      <c r="CA6536"/>
      <c r="CB6536"/>
      <c r="CC6536"/>
      <c r="CD6536"/>
      <c r="CE6536"/>
      <c r="CF6536"/>
      <c r="CG6536"/>
      <c r="CH6536"/>
      <c r="CI6536"/>
      <c r="CJ6536"/>
      <c r="CK6536"/>
      <c r="CL6536"/>
      <c r="CM6536"/>
      <c r="CN6536"/>
      <c r="CO6536"/>
      <c r="CP6536"/>
      <c r="CQ6536"/>
      <c r="CR6536"/>
      <c r="CS6536"/>
      <c r="CT6536"/>
      <c r="CU6536"/>
      <c r="CV6536"/>
    </row>
    <row r="6537" spans="10:100" x14ac:dyDescent="0.25">
      <c r="J6537"/>
      <c r="K6537"/>
      <c r="L6537"/>
      <c r="M6537"/>
      <c r="N6537"/>
      <c r="O6537"/>
      <c r="P6537"/>
      <c r="Q6537"/>
      <c r="R6537"/>
      <c r="S6537"/>
      <c r="T6537"/>
      <c r="U6537"/>
      <c r="V6537"/>
      <c r="W6537"/>
      <c r="X6537"/>
      <c r="Y6537"/>
      <c r="Z6537"/>
      <c r="AA6537"/>
      <c r="AB6537"/>
      <c r="AC6537"/>
      <c r="AD6537"/>
      <c r="AE6537"/>
      <c r="AF6537"/>
      <c r="AG6537"/>
      <c r="AH6537"/>
      <c r="AI6537"/>
      <c r="AJ6537"/>
      <c r="AK6537"/>
      <c r="AL6537"/>
      <c r="AM6537"/>
      <c r="AN6537"/>
      <c r="AO6537"/>
      <c r="AP6537"/>
      <c r="AQ6537"/>
      <c r="AR6537"/>
      <c r="AS6537"/>
      <c r="AT6537"/>
      <c r="AU6537"/>
      <c r="AV6537"/>
      <c r="AW6537"/>
      <c r="AX6537"/>
      <c r="AY6537"/>
      <c r="AZ6537"/>
      <c r="BA6537"/>
      <c r="BB6537"/>
      <c r="BC6537"/>
      <c r="BD6537"/>
      <c r="BE6537"/>
      <c r="BF6537"/>
      <c r="BG6537"/>
      <c r="BH6537"/>
      <c r="BI6537"/>
      <c r="BJ6537"/>
      <c r="BK6537"/>
      <c r="BL6537"/>
      <c r="BM6537"/>
      <c r="BN6537"/>
      <c r="BO6537"/>
      <c r="BP6537"/>
      <c r="BQ6537"/>
      <c r="BR6537"/>
      <c r="BS6537"/>
      <c r="BT6537"/>
      <c r="BU6537"/>
      <c r="BV6537"/>
      <c r="BW6537"/>
      <c r="BX6537"/>
      <c r="BY6537"/>
      <c r="BZ6537"/>
      <c r="CA6537"/>
      <c r="CB6537"/>
      <c r="CC6537"/>
      <c r="CD6537"/>
      <c r="CE6537"/>
      <c r="CF6537"/>
      <c r="CG6537"/>
      <c r="CH6537"/>
      <c r="CI6537"/>
      <c r="CJ6537"/>
      <c r="CK6537"/>
      <c r="CL6537"/>
      <c r="CM6537"/>
      <c r="CN6537"/>
      <c r="CO6537"/>
      <c r="CP6537"/>
      <c r="CQ6537"/>
      <c r="CR6537"/>
      <c r="CS6537"/>
      <c r="CT6537"/>
      <c r="CU6537"/>
      <c r="CV6537"/>
    </row>
    <row r="6538" spans="10:100" x14ac:dyDescent="0.25">
      <c r="J6538"/>
      <c r="K6538"/>
      <c r="L6538"/>
      <c r="M6538"/>
      <c r="N6538"/>
      <c r="O6538"/>
      <c r="P6538"/>
      <c r="Q6538"/>
      <c r="R6538"/>
      <c r="S6538"/>
      <c r="T6538"/>
      <c r="U6538"/>
      <c r="V6538"/>
      <c r="W6538"/>
      <c r="X6538"/>
      <c r="Y6538"/>
      <c r="Z6538"/>
      <c r="AA6538"/>
      <c r="AB6538"/>
      <c r="AC6538"/>
      <c r="AD6538"/>
      <c r="AE6538"/>
      <c r="AF6538"/>
      <c r="AG6538"/>
      <c r="AH6538"/>
      <c r="AI6538"/>
      <c r="AJ6538"/>
      <c r="AK6538"/>
      <c r="AL6538"/>
      <c r="AM6538"/>
      <c r="AN6538"/>
      <c r="AO6538"/>
      <c r="AP6538"/>
      <c r="AQ6538"/>
      <c r="AR6538"/>
      <c r="AS6538"/>
      <c r="AT6538"/>
      <c r="AU6538"/>
      <c r="AV6538"/>
      <c r="AW6538"/>
      <c r="AX6538"/>
      <c r="AY6538"/>
      <c r="AZ6538"/>
      <c r="BA6538"/>
      <c r="BB6538"/>
      <c r="BC6538"/>
      <c r="BD6538"/>
      <c r="BE6538"/>
      <c r="BF6538"/>
      <c r="BG6538"/>
      <c r="BH6538"/>
      <c r="BI6538"/>
      <c r="BJ6538"/>
      <c r="BK6538"/>
      <c r="BL6538"/>
      <c r="BM6538"/>
      <c r="BN6538"/>
      <c r="BO6538"/>
      <c r="BP6538"/>
      <c r="BQ6538"/>
      <c r="BR6538"/>
      <c r="BS6538"/>
      <c r="BT6538"/>
      <c r="BU6538"/>
      <c r="BV6538"/>
      <c r="BW6538"/>
      <c r="BX6538"/>
      <c r="BY6538"/>
      <c r="BZ6538"/>
      <c r="CA6538"/>
      <c r="CB6538"/>
      <c r="CC6538"/>
      <c r="CD6538"/>
      <c r="CE6538"/>
      <c r="CF6538"/>
      <c r="CG6538"/>
      <c r="CH6538"/>
      <c r="CI6538"/>
      <c r="CJ6538"/>
      <c r="CK6538"/>
      <c r="CL6538"/>
      <c r="CM6538"/>
      <c r="CN6538"/>
      <c r="CO6538"/>
      <c r="CP6538"/>
      <c r="CQ6538"/>
      <c r="CR6538"/>
      <c r="CS6538"/>
      <c r="CT6538"/>
      <c r="CU6538"/>
      <c r="CV6538"/>
    </row>
    <row r="6539" spans="10:100" x14ac:dyDescent="0.25">
      <c r="J6539"/>
      <c r="K6539"/>
      <c r="L6539"/>
      <c r="M6539"/>
      <c r="N6539"/>
      <c r="O6539"/>
      <c r="P6539"/>
      <c r="Q6539"/>
      <c r="R6539"/>
      <c r="S6539"/>
      <c r="T6539"/>
      <c r="U6539"/>
      <c r="V6539"/>
      <c r="W6539"/>
      <c r="X6539"/>
      <c r="Y6539"/>
      <c r="Z6539"/>
      <c r="AA6539"/>
      <c r="AB6539"/>
      <c r="AC6539"/>
      <c r="AD6539"/>
      <c r="AE6539"/>
      <c r="AF6539"/>
      <c r="AG6539"/>
      <c r="AH6539"/>
      <c r="AI6539"/>
      <c r="AJ6539"/>
      <c r="AK6539"/>
      <c r="AL6539"/>
      <c r="AM6539"/>
      <c r="AN6539"/>
      <c r="AO6539"/>
      <c r="AP6539"/>
      <c r="AQ6539"/>
      <c r="AR6539"/>
      <c r="AS6539"/>
      <c r="AT6539"/>
      <c r="AU6539"/>
      <c r="AV6539"/>
      <c r="AW6539"/>
      <c r="AX6539"/>
      <c r="AY6539"/>
      <c r="AZ6539"/>
      <c r="BA6539"/>
      <c r="BB6539"/>
      <c r="BC6539"/>
      <c r="BD6539"/>
      <c r="BE6539"/>
      <c r="BF6539"/>
      <c r="BG6539"/>
      <c r="BH6539"/>
      <c r="BI6539"/>
      <c r="BJ6539"/>
      <c r="BK6539"/>
      <c r="BL6539"/>
      <c r="BM6539"/>
      <c r="BN6539"/>
      <c r="BO6539"/>
      <c r="BP6539"/>
      <c r="BQ6539"/>
      <c r="BR6539"/>
      <c r="BS6539"/>
      <c r="BT6539"/>
      <c r="BU6539"/>
      <c r="BV6539"/>
      <c r="BW6539"/>
      <c r="BX6539"/>
      <c r="BY6539"/>
      <c r="BZ6539"/>
      <c r="CA6539"/>
      <c r="CB6539"/>
      <c r="CC6539"/>
      <c r="CD6539"/>
      <c r="CE6539"/>
      <c r="CF6539"/>
      <c r="CG6539"/>
      <c r="CH6539"/>
      <c r="CI6539"/>
      <c r="CJ6539"/>
      <c r="CK6539"/>
      <c r="CL6539"/>
      <c r="CM6539"/>
      <c r="CN6539"/>
      <c r="CO6539"/>
      <c r="CP6539"/>
      <c r="CQ6539"/>
      <c r="CR6539"/>
      <c r="CS6539"/>
      <c r="CT6539"/>
      <c r="CU6539"/>
      <c r="CV6539"/>
    </row>
    <row r="6540" spans="10:100" x14ac:dyDescent="0.25">
      <c r="J6540"/>
      <c r="K6540"/>
      <c r="L6540"/>
      <c r="M6540"/>
      <c r="N6540"/>
      <c r="O6540"/>
      <c r="P6540"/>
      <c r="Q6540"/>
      <c r="R6540"/>
      <c r="S6540"/>
      <c r="T6540"/>
      <c r="U6540"/>
      <c r="V6540"/>
      <c r="W6540"/>
      <c r="X6540"/>
      <c r="Y6540"/>
      <c r="Z6540"/>
      <c r="AA6540"/>
      <c r="AB6540"/>
      <c r="AC6540"/>
      <c r="AD6540"/>
      <c r="AE6540"/>
      <c r="AF6540"/>
      <c r="AG6540"/>
      <c r="AH6540"/>
      <c r="AI6540"/>
      <c r="AJ6540"/>
      <c r="AK6540"/>
      <c r="AL6540"/>
      <c r="AM6540"/>
      <c r="AN6540"/>
      <c r="AO6540"/>
      <c r="AP6540"/>
      <c r="AQ6540"/>
      <c r="AR6540"/>
      <c r="AS6540"/>
      <c r="AT6540"/>
      <c r="AU6540"/>
      <c r="AV6540"/>
      <c r="AW6540"/>
      <c r="AX6540"/>
      <c r="AY6540"/>
      <c r="AZ6540"/>
      <c r="BA6540"/>
      <c r="BB6540"/>
      <c r="BC6540"/>
      <c r="BD6540"/>
      <c r="BE6540"/>
      <c r="BF6540"/>
      <c r="BG6540"/>
      <c r="BH6540"/>
      <c r="BI6540"/>
      <c r="BJ6540"/>
      <c r="BK6540"/>
      <c r="BL6540"/>
      <c r="BM6540"/>
      <c r="BN6540"/>
      <c r="BO6540"/>
      <c r="BP6540"/>
      <c r="BQ6540"/>
      <c r="BR6540"/>
      <c r="BS6540"/>
      <c r="BT6540"/>
      <c r="BU6540"/>
      <c r="BV6540"/>
      <c r="BW6540"/>
      <c r="BX6540"/>
      <c r="BY6540"/>
      <c r="BZ6540"/>
      <c r="CA6540"/>
      <c r="CB6540"/>
      <c r="CC6540"/>
      <c r="CD6540"/>
      <c r="CE6540"/>
      <c r="CF6540"/>
      <c r="CG6540"/>
      <c r="CH6540"/>
      <c r="CI6540"/>
      <c r="CJ6540"/>
      <c r="CK6540"/>
      <c r="CL6540"/>
      <c r="CM6540"/>
      <c r="CN6540"/>
      <c r="CO6540"/>
      <c r="CP6540"/>
      <c r="CQ6540"/>
      <c r="CR6540"/>
      <c r="CS6540"/>
      <c r="CT6540"/>
      <c r="CU6540"/>
      <c r="CV6540"/>
    </row>
    <row r="6541" spans="10:100" x14ac:dyDescent="0.25">
      <c r="J6541"/>
      <c r="K6541"/>
      <c r="L6541"/>
      <c r="M6541"/>
      <c r="N6541"/>
      <c r="O6541"/>
      <c r="P6541"/>
      <c r="Q6541"/>
      <c r="R6541"/>
      <c r="S6541"/>
      <c r="T6541"/>
      <c r="U6541"/>
      <c r="V6541"/>
      <c r="W6541"/>
      <c r="X6541"/>
      <c r="Y6541"/>
      <c r="Z6541"/>
      <c r="AA6541"/>
      <c r="AB6541"/>
      <c r="AC6541"/>
      <c r="AD6541"/>
      <c r="AE6541"/>
      <c r="AF6541"/>
      <c r="AG6541"/>
      <c r="AH6541"/>
      <c r="AI6541"/>
      <c r="AJ6541"/>
      <c r="AK6541"/>
      <c r="AL6541"/>
      <c r="AM6541"/>
      <c r="AN6541"/>
      <c r="AO6541"/>
      <c r="AP6541"/>
      <c r="AQ6541"/>
      <c r="AR6541"/>
      <c r="AS6541"/>
      <c r="AT6541"/>
      <c r="AU6541"/>
      <c r="AV6541"/>
      <c r="AW6541"/>
      <c r="AX6541"/>
      <c r="AY6541"/>
      <c r="AZ6541"/>
      <c r="BA6541"/>
      <c r="BB6541"/>
      <c r="BC6541"/>
      <c r="BD6541"/>
      <c r="BE6541"/>
      <c r="BF6541"/>
      <c r="BG6541"/>
      <c r="BH6541"/>
      <c r="BI6541"/>
      <c r="BJ6541"/>
      <c r="BK6541"/>
      <c r="BL6541"/>
      <c r="BM6541"/>
      <c r="BN6541"/>
      <c r="BO6541"/>
      <c r="BP6541"/>
      <c r="BQ6541"/>
      <c r="BR6541"/>
      <c r="BS6541"/>
      <c r="BT6541"/>
      <c r="BU6541"/>
      <c r="BV6541"/>
      <c r="BW6541"/>
      <c r="BX6541"/>
      <c r="BY6541"/>
      <c r="BZ6541"/>
      <c r="CA6541"/>
      <c r="CB6541"/>
      <c r="CC6541"/>
      <c r="CD6541"/>
      <c r="CE6541"/>
      <c r="CF6541"/>
      <c r="CG6541"/>
      <c r="CH6541"/>
      <c r="CI6541"/>
      <c r="CJ6541"/>
      <c r="CK6541"/>
      <c r="CL6541"/>
      <c r="CM6541"/>
      <c r="CN6541"/>
      <c r="CO6541"/>
      <c r="CP6541"/>
      <c r="CQ6541"/>
      <c r="CR6541"/>
      <c r="CS6541"/>
      <c r="CT6541"/>
      <c r="CU6541"/>
      <c r="CV6541"/>
    </row>
    <row r="6542" spans="10:100" x14ac:dyDescent="0.25">
      <c r="J6542"/>
      <c r="K6542"/>
      <c r="L6542"/>
      <c r="M6542"/>
      <c r="N6542"/>
      <c r="O6542"/>
      <c r="P6542"/>
      <c r="Q6542"/>
      <c r="R6542"/>
      <c r="S6542"/>
      <c r="T6542"/>
      <c r="U6542"/>
      <c r="V6542"/>
      <c r="W6542"/>
      <c r="X6542"/>
      <c r="Y6542"/>
      <c r="Z6542"/>
      <c r="AA6542"/>
      <c r="AB6542"/>
      <c r="AC6542"/>
      <c r="AD6542"/>
      <c r="AE6542"/>
      <c r="AF6542"/>
      <c r="AG6542"/>
      <c r="AH6542"/>
      <c r="AI6542"/>
      <c r="AJ6542"/>
      <c r="AK6542"/>
      <c r="AL6542"/>
      <c r="AM6542"/>
      <c r="AN6542"/>
      <c r="AO6542"/>
      <c r="AP6542"/>
      <c r="AQ6542"/>
      <c r="AR6542"/>
      <c r="AS6542"/>
      <c r="AT6542"/>
      <c r="AU6542"/>
      <c r="AV6542"/>
      <c r="AW6542"/>
      <c r="AX6542"/>
      <c r="AY6542"/>
      <c r="AZ6542"/>
      <c r="BA6542"/>
      <c r="BB6542"/>
      <c r="BC6542"/>
      <c r="BD6542"/>
      <c r="BE6542"/>
      <c r="BF6542"/>
      <c r="BG6542"/>
      <c r="BH6542"/>
      <c r="BI6542"/>
      <c r="BJ6542"/>
      <c r="BK6542"/>
      <c r="BL6542"/>
      <c r="BM6542"/>
      <c r="BN6542"/>
      <c r="BO6542"/>
      <c r="BP6542"/>
      <c r="BQ6542"/>
      <c r="BR6542"/>
      <c r="BS6542"/>
      <c r="BT6542"/>
      <c r="BU6542"/>
      <c r="BV6542"/>
      <c r="BW6542"/>
      <c r="BX6542"/>
      <c r="BY6542"/>
      <c r="BZ6542"/>
      <c r="CA6542"/>
      <c r="CB6542"/>
      <c r="CC6542"/>
      <c r="CD6542"/>
      <c r="CE6542"/>
      <c r="CF6542"/>
      <c r="CG6542"/>
      <c r="CH6542"/>
      <c r="CI6542"/>
      <c r="CJ6542"/>
      <c r="CK6542"/>
      <c r="CL6542"/>
      <c r="CM6542"/>
      <c r="CN6542"/>
      <c r="CO6542"/>
      <c r="CP6542"/>
      <c r="CQ6542"/>
      <c r="CR6542"/>
      <c r="CS6542"/>
      <c r="CT6542"/>
      <c r="CU6542"/>
      <c r="CV6542"/>
    </row>
    <row r="6543" spans="10:100" x14ac:dyDescent="0.25">
      <c r="J6543"/>
      <c r="K6543"/>
      <c r="L6543"/>
      <c r="M6543"/>
      <c r="N6543"/>
      <c r="O6543"/>
      <c r="P6543"/>
      <c r="Q6543"/>
      <c r="R6543"/>
      <c r="S6543"/>
      <c r="T6543"/>
      <c r="U6543"/>
      <c r="V6543"/>
      <c r="W6543"/>
      <c r="X6543"/>
      <c r="Y6543"/>
      <c r="Z6543"/>
      <c r="AA6543"/>
      <c r="AB6543"/>
      <c r="AC6543"/>
      <c r="AD6543"/>
      <c r="AE6543"/>
      <c r="AF6543"/>
      <c r="AG6543"/>
      <c r="AH6543"/>
      <c r="AI6543"/>
      <c r="AJ6543"/>
      <c r="AK6543"/>
      <c r="AL6543"/>
      <c r="AM6543"/>
      <c r="AN6543"/>
      <c r="AO6543"/>
      <c r="AP6543"/>
      <c r="AQ6543"/>
      <c r="AR6543"/>
      <c r="AS6543"/>
      <c r="AT6543"/>
      <c r="AU6543"/>
      <c r="AV6543"/>
      <c r="AW6543"/>
      <c r="AX6543"/>
      <c r="AY6543"/>
      <c r="AZ6543"/>
      <c r="BA6543"/>
      <c r="BB6543"/>
      <c r="BC6543"/>
      <c r="BD6543"/>
      <c r="BE6543"/>
      <c r="BF6543"/>
      <c r="BG6543"/>
      <c r="BH6543"/>
      <c r="BI6543"/>
      <c r="BJ6543"/>
      <c r="BK6543"/>
      <c r="BL6543"/>
      <c r="BM6543"/>
      <c r="BN6543"/>
      <c r="BO6543"/>
      <c r="BP6543"/>
      <c r="BQ6543"/>
      <c r="BR6543"/>
      <c r="BS6543"/>
      <c r="BT6543"/>
      <c r="BU6543"/>
      <c r="BV6543"/>
      <c r="BW6543"/>
      <c r="BX6543"/>
      <c r="BY6543"/>
      <c r="BZ6543"/>
      <c r="CA6543"/>
      <c r="CB6543"/>
      <c r="CC6543"/>
      <c r="CD6543"/>
      <c r="CE6543"/>
      <c r="CF6543"/>
      <c r="CG6543"/>
      <c r="CH6543"/>
      <c r="CI6543"/>
      <c r="CJ6543"/>
      <c r="CK6543"/>
      <c r="CL6543"/>
      <c r="CM6543"/>
      <c r="CN6543"/>
      <c r="CO6543"/>
      <c r="CP6543"/>
      <c r="CQ6543"/>
      <c r="CR6543"/>
      <c r="CS6543"/>
      <c r="CT6543"/>
      <c r="CU6543"/>
      <c r="CV6543"/>
    </row>
    <row r="6544" spans="10:100" x14ac:dyDescent="0.25">
      <c r="J6544"/>
      <c r="K6544"/>
      <c r="L6544"/>
      <c r="M6544"/>
      <c r="N6544"/>
      <c r="O6544"/>
      <c r="P6544"/>
      <c r="Q6544"/>
      <c r="R6544"/>
      <c r="S6544"/>
      <c r="T6544"/>
      <c r="U6544"/>
      <c r="V6544"/>
      <c r="W6544"/>
      <c r="X6544"/>
      <c r="Y6544"/>
      <c r="Z6544"/>
      <c r="AA6544"/>
      <c r="AB6544"/>
      <c r="AC6544"/>
      <c r="AD6544"/>
      <c r="AE6544"/>
      <c r="AF6544"/>
      <c r="AG6544"/>
      <c r="AH6544"/>
      <c r="AI6544"/>
      <c r="AJ6544"/>
      <c r="AK6544"/>
      <c r="AL6544"/>
      <c r="AM6544"/>
      <c r="AN6544"/>
      <c r="AO6544"/>
      <c r="AP6544"/>
      <c r="AQ6544"/>
      <c r="AR6544"/>
      <c r="AS6544"/>
      <c r="AT6544"/>
      <c r="AU6544"/>
      <c r="AV6544"/>
      <c r="AW6544"/>
      <c r="AX6544"/>
      <c r="AY6544"/>
      <c r="AZ6544"/>
      <c r="BA6544"/>
      <c r="BB6544"/>
      <c r="BC6544"/>
      <c r="BD6544"/>
      <c r="BE6544"/>
      <c r="BF6544"/>
      <c r="BG6544"/>
      <c r="BH6544"/>
      <c r="BI6544"/>
      <c r="BJ6544"/>
      <c r="BK6544"/>
      <c r="BL6544"/>
      <c r="BM6544"/>
      <c r="BN6544"/>
      <c r="BO6544"/>
      <c r="BP6544"/>
      <c r="BQ6544"/>
      <c r="BR6544"/>
      <c r="BS6544"/>
      <c r="BT6544"/>
      <c r="BU6544"/>
      <c r="BV6544"/>
      <c r="BW6544"/>
      <c r="BX6544"/>
      <c r="BY6544"/>
      <c r="BZ6544"/>
      <c r="CA6544"/>
      <c r="CB6544"/>
      <c r="CC6544"/>
      <c r="CD6544"/>
      <c r="CE6544"/>
      <c r="CF6544"/>
      <c r="CG6544"/>
      <c r="CH6544"/>
      <c r="CI6544"/>
      <c r="CJ6544"/>
      <c r="CK6544"/>
      <c r="CL6544"/>
      <c r="CM6544"/>
      <c r="CN6544"/>
      <c r="CO6544"/>
      <c r="CP6544"/>
      <c r="CQ6544"/>
      <c r="CR6544"/>
      <c r="CS6544"/>
      <c r="CT6544"/>
      <c r="CU6544"/>
      <c r="CV6544"/>
    </row>
    <row r="6545" spans="10:100" x14ac:dyDescent="0.25">
      <c r="J6545"/>
      <c r="K6545"/>
      <c r="L6545"/>
      <c r="M6545"/>
      <c r="N6545"/>
      <c r="O6545"/>
      <c r="P6545"/>
      <c r="Q6545"/>
      <c r="R6545"/>
      <c r="S6545"/>
      <c r="T6545"/>
      <c r="U6545"/>
      <c r="V6545"/>
      <c r="W6545"/>
      <c r="X6545"/>
      <c r="Y6545"/>
      <c r="Z6545"/>
      <c r="AA6545"/>
      <c r="AB6545"/>
      <c r="AC6545"/>
      <c r="AD6545"/>
      <c r="AE6545"/>
      <c r="AF6545"/>
      <c r="AG6545"/>
      <c r="AH6545"/>
      <c r="AI6545"/>
      <c r="AJ6545"/>
      <c r="AK6545"/>
      <c r="AL6545"/>
      <c r="AM6545"/>
      <c r="AN6545"/>
      <c r="AO6545"/>
      <c r="AP6545"/>
      <c r="AQ6545"/>
      <c r="AR6545"/>
      <c r="AS6545"/>
      <c r="AT6545"/>
      <c r="AU6545"/>
      <c r="AV6545"/>
      <c r="AW6545"/>
      <c r="AX6545"/>
      <c r="AY6545"/>
      <c r="AZ6545"/>
      <c r="BA6545"/>
      <c r="BB6545"/>
      <c r="BC6545"/>
      <c r="BD6545"/>
      <c r="BE6545"/>
      <c r="BF6545"/>
      <c r="BG6545"/>
      <c r="BH6545"/>
      <c r="BI6545"/>
      <c r="BJ6545"/>
      <c r="BK6545"/>
      <c r="BL6545"/>
      <c r="BM6545"/>
      <c r="BN6545"/>
      <c r="BO6545"/>
      <c r="BP6545"/>
      <c r="BQ6545"/>
      <c r="BR6545"/>
      <c r="BS6545"/>
      <c r="BT6545"/>
      <c r="BU6545"/>
      <c r="BV6545"/>
      <c r="BW6545"/>
      <c r="BX6545"/>
      <c r="BY6545"/>
      <c r="BZ6545"/>
      <c r="CA6545"/>
      <c r="CB6545"/>
      <c r="CC6545"/>
      <c r="CD6545"/>
      <c r="CE6545"/>
      <c r="CF6545"/>
      <c r="CG6545"/>
      <c r="CH6545"/>
      <c r="CI6545"/>
      <c r="CJ6545"/>
      <c r="CK6545"/>
      <c r="CL6545"/>
      <c r="CM6545"/>
      <c r="CN6545"/>
      <c r="CO6545"/>
      <c r="CP6545"/>
      <c r="CQ6545"/>
      <c r="CR6545"/>
      <c r="CS6545"/>
      <c r="CT6545"/>
      <c r="CU6545"/>
      <c r="CV6545"/>
    </row>
    <row r="6546" spans="10:100" x14ac:dyDescent="0.25">
      <c r="J6546"/>
      <c r="K6546"/>
      <c r="L6546"/>
      <c r="M6546"/>
      <c r="N6546"/>
      <c r="O6546"/>
      <c r="P6546"/>
      <c r="Q6546"/>
      <c r="R6546"/>
      <c r="S6546"/>
      <c r="T6546"/>
      <c r="U6546"/>
      <c r="V6546"/>
      <c r="W6546"/>
      <c r="X6546"/>
      <c r="Y6546"/>
      <c r="Z6546"/>
      <c r="AA6546"/>
      <c r="AB6546"/>
      <c r="AC6546"/>
      <c r="AD6546"/>
      <c r="AE6546"/>
      <c r="AF6546"/>
      <c r="AG6546"/>
      <c r="AH6546"/>
      <c r="AI6546"/>
      <c r="AJ6546"/>
      <c r="AK6546"/>
      <c r="AL6546"/>
      <c r="AM6546"/>
      <c r="AN6546"/>
      <c r="AO6546"/>
      <c r="AP6546"/>
      <c r="AQ6546"/>
      <c r="AR6546"/>
      <c r="AS6546"/>
      <c r="AT6546"/>
      <c r="AU6546"/>
      <c r="AV6546"/>
      <c r="AW6546"/>
      <c r="AX6546"/>
      <c r="AY6546"/>
      <c r="AZ6546"/>
      <c r="BA6546"/>
      <c r="BB6546"/>
      <c r="BC6546"/>
      <c r="BD6546"/>
      <c r="BE6546"/>
      <c r="BF6546"/>
      <c r="BG6546"/>
      <c r="BH6546"/>
      <c r="BI6546"/>
      <c r="BJ6546"/>
      <c r="BK6546"/>
      <c r="BL6546"/>
      <c r="BM6546"/>
      <c r="BN6546"/>
      <c r="BO6546"/>
      <c r="BP6546"/>
      <c r="BQ6546"/>
      <c r="BR6546"/>
      <c r="BS6546"/>
      <c r="BT6546"/>
      <c r="BU6546"/>
      <c r="BV6546"/>
      <c r="BW6546"/>
      <c r="BX6546"/>
      <c r="BY6546"/>
      <c r="BZ6546"/>
      <c r="CA6546"/>
      <c r="CB6546"/>
      <c r="CC6546"/>
      <c r="CD6546"/>
      <c r="CE6546"/>
      <c r="CF6546"/>
      <c r="CG6546"/>
      <c r="CH6546"/>
      <c r="CI6546"/>
      <c r="CJ6546"/>
      <c r="CK6546"/>
      <c r="CL6546"/>
      <c r="CM6546"/>
      <c r="CN6546"/>
      <c r="CO6546"/>
      <c r="CP6546"/>
      <c r="CQ6546"/>
      <c r="CR6546"/>
      <c r="CS6546"/>
      <c r="CT6546"/>
      <c r="CU6546"/>
      <c r="CV6546"/>
    </row>
    <row r="6547" spans="10:100" x14ac:dyDescent="0.25">
      <c r="J6547"/>
      <c r="K6547"/>
      <c r="L6547"/>
      <c r="M6547"/>
      <c r="N6547"/>
      <c r="O6547"/>
      <c r="P6547"/>
      <c r="Q6547"/>
      <c r="R6547"/>
      <c r="S6547"/>
      <c r="T6547"/>
      <c r="U6547"/>
      <c r="V6547"/>
      <c r="W6547"/>
      <c r="X6547"/>
      <c r="Y6547"/>
      <c r="Z6547"/>
      <c r="AA6547"/>
      <c r="AB6547"/>
      <c r="AC6547"/>
      <c r="AD6547"/>
      <c r="AE6547"/>
      <c r="AF6547"/>
      <c r="AG6547"/>
      <c r="AH6547"/>
      <c r="AI6547"/>
      <c r="AJ6547"/>
      <c r="AK6547"/>
      <c r="AL6547"/>
      <c r="AM6547"/>
      <c r="AN6547"/>
      <c r="AO6547"/>
      <c r="AP6547"/>
      <c r="AQ6547"/>
      <c r="AR6547"/>
      <c r="AS6547"/>
      <c r="AT6547"/>
      <c r="AU6547"/>
      <c r="AV6547"/>
      <c r="AW6547"/>
      <c r="AX6547"/>
      <c r="AY6547"/>
      <c r="AZ6547"/>
      <c r="BA6547"/>
      <c r="BB6547"/>
      <c r="BC6547"/>
      <c r="BD6547"/>
      <c r="BE6547"/>
      <c r="BF6547"/>
      <c r="BG6547"/>
      <c r="BH6547"/>
      <c r="BI6547"/>
      <c r="BJ6547"/>
      <c r="BK6547"/>
      <c r="BL6547"/>
      <c r="BM6547"/>
      <c r="BN6547"/>
      <c r="BO6547"/>
      <c r="BP6547"/>
      <c r="BQ6547"/>
      <c r="BR6547"/>
      <c r="BS6547"/>
      <c r="BT6547"/>
      <c r="BU6547"/>
      <c r="BV6547"/>
      <c r="BW6547"/>
      <c r="BX6547"/>
      <c r="BY6547"/>
      <c r="BZ6547"/>
      <c r="CA6547"/>
      <c r="CB6547"/>
      <c r="CC6547"/>
      <c r="CD6547"/>
      <c r="CE6547"/>
      <c r="CF6547"/>
      <c r="CG6547"/>
      <c r="CH6547"/>
      <c r="CI6547"/>
      <c r="CJ6547"/>
      <c r="CK6547"/>
      <c r="CL6547"/>
      <c r="CM6547"/>
      <c r="CN6547"/>
      <c r="CO6547"/>
      <c r="CP6547"/>
      <c r="CQ6547"/>
      <c r="CR6547"/>
      <c r="CS6547"/>
      <c r="CT6547"/>
      <c r="CU6547"/>
      <c r="CV6547"/>
    </row>
    <row r="6548" spans="10:100" x14ac:dyDescent="0.25">
      <c r="J6548"/>
      <c r="K6548"/>
      <c r="L6548"/>
      <c r="M6548"/>
      <c r="N6548"/>
      <c r="O6548"/>
      <c r="P6548"/>
      <c r="Q6548"/>
      <c r="R6548"/>
      <c r="S6548"/>
      <c r="T6548"/>
      <c r="U6548"/>
      <c r="V6548"/>
      <c r="W6548"/>
      <c r="X6548"/>
      <c r="Y6548"/>
      <c r="Z6548"/>
      <c r="AA6548"/>
      <c r="AB6548"/>
      <c r="AC6548"/>
      <c r="AD6548"/>
      <c r="AE6548"/>
      <c r="AF6548"/>
      <c r="AG6548"/>
      <c r="AH6548"/>
      <c r="AI6548"/>
      <c r="AJ6548"/>
      <c r="AK6548"/>
      <c r="AL6548"/>
      <c r="AM6548"/>
      <c r="AN6548"/>
      <c r="AO6548"/>
      <c r="AP6548"/>
      <c r="AQ6548"/>
      <c r="AR6548"/>
      <c r="AS6548"/>
      <c r="AT6548"/>
      <c r="AU6548"/>
      <c r="AV6548"/>
      <c r="AW6548"/>
      <c r="AX6548"/>
      <c r="AY6548"/>
      <c r="AZ6548"/>
      <c r="BA6548"/>
      <c r="BB6548"/>
      <c r="BC6548"/>
      <c r="BD6548"/>
      <c r="BE6548"/>
      <c r="BF6548"/>
      <c r="BG6548"/>
      <c r="BH6548"/>
      <c r="BI6548"/>
      <c r="BJ6548"/>
      <c r="BK6548"/>
      <c r="BL6548"/>
      <c r="BM6548"/>
      <c r="BN6548"/>
      <c r="BO6548"/>
      <c r="BP6548"/>
      <c r="BQ6548"/>
      <c r="BR6548"/>
      <c r="BS6548"/>
      <c r="BT6548"/>
      <c r="BU6548"/>
      <c r="BV6548"/>
      <c r="BW6548"/>
      <c r="BX6548"/>
      <c r="BY6548"/>
      <c r="BZ6548"/>
      <c r="CA6548"/>
      <c r="CB6548"/>
      <c r="CC6548"/>
      <c r="CD6548"/>
      <c r="CE6548"/>
      <c r="CF6548"/>
      <c r="CG6548"/>
      <c r="CH6548"/>
      <c r="CI6548"/>
      <c r="CJ6548"/>
      <c r="CK6548"/>
      <c r="CL6548"/>
      <c r="CM6548"/>
      <c r="CN6548"/>
      <c r="CO6548"/>
      <c r="CP6548"/>
      <c r="CQ6548"/>
      <c r="CR6548"/>
      <c r="CS6548"/>
      <c r="CT6548"/>
      <c r="CU6548"/>
      <c r="CV6548"/>
    </row>
    <row r="6549" spans="10:100" x14ac:dyDescent="0.25">
      <c r="J6549"/>
      <c r="K6549"/>
      <c r="L6549"/>
      <c r="M6549"/>
      <c r="N6549"/>
      <c r="O6549"/>
      <c r="P6549"/>
      <c r="Q6549"/>
      <c r="R6549"/>
      <c r="S6549"/>
      <c r="T6549"/>
      <c r="U6549"/>
      <c r="V6549"/>
      <c r="W6549"/>
      <c r="X6549"/>
      <c r="Y6549"/>
      <c r="Z6549"/>
      <c r="AA6549"/>
      <c r="AB6549"/>
      <c r="AC6549"/>
      <c r="AD6549"/>
      <c r="AE6549"/>
      <c r="AF6549"/>
      <c r="AG6549"/>
      <c r="AH6549"/>
      <c r="AI6549"/>
      <c r="AJ6549"/>
      <c r="AK6549"/>
      <c r="AL6549"/>
      <c r="AM6549"/>
      <c r="AN6549"/>
      <c r="AO6549"/>
      <c r="AP6549"/>
      <c r="AQ6549"/>
      <c r="AR6549"/>
      <c r="AS6549"/>
      <c r="AT6549"/>
      <c r="AU6549"/>
      <c r="AV6549"/>
      <c r="AW6549"/>
      <c r="AX6549"/>
      <c r="AY6549"/>
      <c r="AZ6549"/>
      <c r="BA6549"/>
      <c r="BB6549"/>
      <c r="BC6549"/>
      <c r="BD6549"/>
      <c r="BE6549"/>
      <c r="BF6549"/>
      <c r="BG6549"/>
      <c r="BH6549"/>
      <c r="BI6549"/>
      <c r="BJ6549"/>
      <c r="BK6549"/>
      <c r="BL6549"/>
      <c r="BM6549"/>
      <c r="BN6549"/>
      <c r="BO6549"/>
      <c r="BP6549"/>
      <c r="BQ6549"/>
      <c r="BR6549"/>
      <c r="BS6549"/>
      <c r="BT6549"/>
      <c r="BU6549"/>
      <c r="BV6549"/>
      <c r="BW6549"/>
      <c r="BX6549"/>
      <c r="BY6549"/>
      <c r="BZ6549"/>
      <c r="CA6549"/>
      <c r="CB6549"/>
      <c r="CC6549"/>
      <c r="CD6549"/>
      <c r="CE6549"/>
      <c r="CF6549"/>
      <c r="CG6549"/>
      <c r="CH6549"/>
      <c r="CI6549"/>
      <c r="CJ6549"/>
      <c r="CK6549"/>
      <c r="CL6549"/>
      <c r="CM6549"/>
      <c r="CN6549"/>
      <c r="CO6549"/>
      <c r="CP6549"/>
      <c r="CQ6549"/>
      <c r="CR6549"/>
      <c r="CS6549"/>
      <c r="CT6549"/>
      <c r="CU6549"/>
      <c r="CV6549"/>
    </row>
    <row r="6550" spans="10:100" x14ac:dyDescent="0.25">
      <c r="J6550"/>
      <c r="K6550"/>
      <c r="L6550"/>
      <c r="M6550"/>
      <c r="N6550"/>
      <c r="O6550"/>
      <c r="P6550"/>
      <c r="Q6550"/>
      <c r="R6550"/>
      <c r="S6550"/>
      <c r="T6550"/>
      <c r="U6550"/>
      <c r="V6550"/>
      <c r="W6550"/>
      <c r="X6550"/>
      <c r="Y6550"/>
      <c r="Z6550"/>
      <c r="AA6550"/>
      <c r="AB6550"/>
      <c r="AC6550"/>
      <c r="AD6550"/>
      <c r="AE6550"/>
      <c r="AF6550"/>
      <c r="AG6550"/>
      <c r="AH6550"/>
      <c r="AI6550"/>
      <c r="AJ6550"/>
      <c r="AK6550"/>
      <c r="AL6550"/>
      <c r="AM6550"/>
      <c r="AN6550"/>
      <c r="AO6550"/>
      <c r="AP6550"/>
      <c r="AQ6550"/>
      <c r="AR6550"/>
      <c r="AS6550"/>
      <c r="AT6550"/>
      <c r="AU6550"/>
      <c r="AV6550"/>
      <c r="AW6550"/>
      <c r="AX6550"/>
      <c r="AY6550"/>
      <c r="AZ6550"/>
      <c r="BA6550"/>
      <c r="BB6550"/>
      <c r="BC6550"/>
      <c r="BD6550"/>
      <c r="BE6550"/>
      <c r="BF6550"/>
      <c r="BG6550"/>
      <c r="BH6550"/>
      <c r="BI6550"/>
      <c r="BJ6550"/>
      <c r="BK6550"/>
      <c r="BL6550"/>
      <c r="BM6550"/>
      <c r="BN6550"/>
      <c r="BO6550"/>
      <c r="BP6550"/>
      <c r="BQ6550"/>
      <c r="BR6550"/>
      <c r="BS6550"/>
      <c r="BT6550"/>
      <c r="BU6550"/>
      <c r="BV6550"/>
      <c r="BW6550"/>
      <c r="BX6550"/>
      <c r="BY6550"/>
      <c r="BZ6550"/>
      <c r="CA6550"/>
      <c r="CB6550"/>
      <c r="CC6550"/>
      <c r="CD6550"/>
      <c r="CE6550"/>
      <c r="CF6550"/>
      <c r="CG6550"/>
      <c r="CH6550"/>
      <c r="CI6550"/>
      <c r="CJ6550"/>
      <c r="CK6550"/>
      <c r="CL6550"/>
      <c r="CM6550"/>
      <c r="CN6550"/>
      <c r="CO6550"/>
      <c r="CP6550"/>
      <c r="CQ6550"/>
      <c r="CR6550"/>
      <c r="CS6550"/>
      <c r="CT6550"/>
      <c r="CU6550"/>
      <c r="CV6550"/>
    </row>
    <row r="6551" spans="10:100" x14ac:dyDescent="0.25">
      <c r="J6551"/>
      <c r="K6551"/>
      <c r="L6551"/>
      <c r="M6551"/>
      <c r="N6551"/>
      <c r="O6551"/>
      <c r="P6551"/>
      <c r="Q6551"/>
      <c r="R6551"/>
      <c r="S6551"/>
      <c r="T6551"/>
      <c r="U6551"/>
      <c r="V6551"/>
      <c r="W6551"/>
      <c r="X6551"/>
      <c r="Y6551"/>
      <c r="Z6551"/>
      <c r="AA6551"/>
      <c r="AB6551"/>
      <c r="AC6551"/>
      <c r="AD6551"/>
      <c r="AE6551"/>
      <c r="AF6551"/>
      <c r="AG6551"/>
      <c r="AH6551"/>
      <c r="AI6551"/>
      <c r="AJ6551"/>
      <c r="AK6551"/>
      <c r="AL6551"/>
      <c r="AM6551"/>
      <c r="AN6551"/>
      <c r="AO6551"/>
      <c r="AP6551"/>
      <c r="AQ6551"/>
      <c r="AR6551"/>
      <c r="AS6551"/>
      <c r="AT6551"/>
      <c r="AU6551"/>
      <c r="AV6551"/>
      <c r="AW6551"/>
      <c r="AX6551"/>
      <c r="AY6551"/>
      <c r="AZ6551"/>
      <c r="BA6551"/>
      <c r="BB6551"/>
      <c r="BC6551"/>
      <c r="BD6551"/>
      <c r="BE6551"/>
      <c r="BF6551"/>
      <c r="BG6551"/>
      <c r="BH6551"/>
      <c r="BI6551"/>
      <c r="BJ6551"/>
      <c r="BK6551"/>
      <c r="BL6551"/>
      <c r="BM6551"/>
      <c r="BN6551"/>
      <c r="BO6551"/>
      <c r="BP6551"/>
      <c r="BQ6551"/>
      <c r="BR6551"/>
      <c r="BS6551"/>
      <c r="BT6551"/>
      <c r="BU6551"/>
      <c r="BV6551"/>
      <c r="BW6551"/>
      <c r="BX6551"/>
      <c r="BY6551"/>
      <c r="BZ6551"/>
      <c r="CA6551"/>
      <c r="CB6551"/>
      <c r="CC6551"/>
      <c r="CD6551"/>
      <c r="CE6551"/>
      <c r="CF6551"/>
      <c r="CG6551"/>
      <c r="CH6551"/>
      <c r="CI6551"/>
      <c r="CJ6551"/>
      <c r="CK6551"/>
      <c r="CL6551"/>
      <c r="CM6551"/>
      <c r="CN6551"/>
      <c r="CO6551"/>
      <c r="CP6551"/>
      <c r="CQ6551"/>
      <c r="CR6551"/>
      <c r="CS6551"/>
      <c r="CT6551"/>
      <c r="CU6551"/>
      <c r="CV6551"/>
    </row>
    <row r="6552" spans="10:100" x14ac:dyDescent="0.25">
      <c r="J6552"/>
      <c r="K6552"/>
      <c r="L6552"/>
      <c r="M6552"/>
      <c r="N6552"/>
      <c r="O6552"/>
      <c r="P6552"/>
      <c r="Q6552"/>
      <c r="R6552"/>
      <c r="S6552"/>
      <c r="T6552"/>
      <c r="U6552"/>
      <c r="V6552"/>
      <c r="W6552"/>
      <c r="X6552"/>
      <c r="Y6552"/>
      <c r="Z6552"/>
      <c r="AA6552"/>
      <c r="AB6552"/>
      <c r="AC6552"/>
      <c r="AD6552"/>
      <c r="AE6552"/>
      <c r="AF6552"/>
      <c r="AG6552"/>
      <c r="AH6552"/>
      <c r="AI6552"/>
      <c r="AJ6552"/>
      <c r="AK6552"/>
      <c r="AL6552"/>
      <c r="AM6552"/>
      <c r="AN6552"/>
      <c r="AO6552"/>
      <c r="AP6552"/>
      <c r="AQ6552"/>
      <c r="AR6552"/>
      <c r="AS6552"/>
      <c r="AT6552"/>
      <c r="AU6552"/>
      <c r="AV6552"/>
      <c r="AW6552"/>
      <c r="AX6552"/>
      <c r="AY6552"/>
      <c r="AZ6552"/>
      <c r="BA6552"/>
      <c r="BB6552"/>
      <c r="BC6552"/>
      <c r="BD6552"/>
      <c r="BE6552"/>
      <c r="BF6552"/>
      <c r="BG6552"/>
      <c r="BH6552"/>
      <c r="BI6552"/>
      <c r="BJ6552"/>
      <c r="BK6552"/>
      <c r="BL6552"/>
      <c r="BM6552"/>
      <c r="BN6552"/>
      <c r="BO6552"/>
      <c r="BP6552"/>
      <c r="BQ6552"/>
      <c r="BR6552"/>
      <c r="BS6552"/>
      <c r="BT6552"/>
      <c r="BU6552"/>
      <c r="BV6552"/>
      <c r="BW6552"/>
      <c r="BX6552"/>
      <c r="BY6552"/>
      <c r="BZ6552"/>
      <c r="CA6552"/>
      <c r="CB6552"/>
      <c r="CC6552"/>
      <c r="CD6552"/>
      <c r="CE6552"/>
      <c r="CF6552"/>
      <c r="CG6552"/>
      <c r="CH6552"/>
      <c r="CI6552"/>
      <c r="CJ6552"/>
      <c r="CK6552"/>
      <c r="CL6552"/>
      <c r="CM6552"/>
      <c r="CN6552"/>
      <c r="CO6552"/>
      <c r="CP6552"/>
      <c r="CQ6552"/>
      <c r="CR6552"/>
      <c r="CS6552"/>
      <c r="CT6552"/>
      <c r="CU6552"/>
      <c r="CV6552"/>
    </row>
    <row r="6553" spans="10:100" x14ac:dyDescent="0.25">
      <c r="J6553"/>
      <c r="K6553"/>
      <c r="L6553"/>
      <c r="M6553"/>
      <c r="N6553"/>
      <c r="O6553"/>
      <c r="P6553"/>
      <c r="Q6553"/>
      <c r="R6553"/>
      <c r="S6553"/>
      <c r="T6553"/>
      <c r="U6553"/>
      <c r="V6553"/>
      <c r="W6553"/>
      <c r="X6553"/>
      <c r="Y6553"/>
      <c r="Z6553"/>
      <c r="AA6553"/>
      <c r="AB6553"/>
      <c r="AC6553"/>
      <c r="AD6553"/>
      <c r="AE6553"/>
      <c r="AF6553"/>
      <c r="AG6553"/>
      <c r="AH6553"/>
      <c r="AI6553"/>
      <c r="AJ6553"/>
      <c r="AK6553"/>
      <c r="AL6553"/>
      <c r="AM6553"/>
      <c r="AN6553"/>
      <c r="AO6553"/>
      <c r="AP6553"/>
      <c r="AQ6553"/>
      <c r="AR6553"/>
      <c r="AS6553"/>
      <c r="AT6553"/>
      <c r="AU6553"/>
      <c r="AV6553"/>
      <c r="AW6553"/>
      <c r="AX6553"/>
      <c r="AY6553"/>
      <c r="AZ6553"/>
      <c r="BA6553"/>
      <c r="BB6553"/>
      <c r="BC6553"/>
      <c r="BD6553"/>
      <c r="BE6553"/>
      <c r="BF6553"/>
      <c r="BG6553"/>
      <c r="BH6553"/>
      <c r="BI6553"/>
      <c r="BJ6553"/>
      <c r="BK6553"/>
      <c r="BL6553"/>
      <c r="BM6553"/>
      <c r="BN6553"/>
      <c r="BO6553"/>
      <c r="BP6553"/>
      <c r="BQ6553"/>
      <c r="BR6553"/>
      <c r="BS6553"/>
      <c r="BT6553"/>
      <c r="BU6553"/>
      <c r="BV6553"/>
      <c r="BW6553"/>
      <c r="BX6553"/>
      <c r="BY6553"/>
      <c r="BZ6553"/>
      <c r="CA6553"/>
      <c r="CB6553"/>
      <c r="CC6553"/>
      <c r="CD6553"/>
      <c r="CE6553"/>
      <c r="CF6553"/>
      <c r="CG6553"/>
      <c r="CH6553"/>
      <c r="CI6553"/>
      <c r="CJ6553"/>
      <c r="CK6553"/>
      <c r="CL6553"/>
      <c r="CM6553"/>
      <c r="CN6553"/>
      <c r="CO6553"/>
      <c r="CP6553"/>
      <c r="CQ6553"/>
      <c r="CR6553"/>
      <c r="CS6553"/>
      <c r="CT6553"/>
      <c r="CU6553"/>
      <c r="CV6553"/>
    </row>
    <row r="6554" spans="10:100" x14ac:dyDescent="0.25">
      <c r="J6554"/>
      <c r="K6554"/>
      <c r="L6554"/>
      <c r="M6554"/>
      <c r="N6554"/>
      <c r="O6554"/>
      <c r="P6554"/>
      <c r="Q6554"/>
      <c r="R6554"/>
      <c r="S6554"/>
      <c r="T6554"/>
      <c r="U6554"/>
      <c r="V6554"/>
      <c r="W6554"/>
      <c r="X6554"/>
      <c r="Y6554"/>
      <c r="Z6554"/>
      <c r="AA6554"/>
      <c r="AB6554"/>
      <c r="AC6554"/>
      <c r="AD6554"/>
      <c r="AE6554"/>
      <c r="AF6554"/>
      <c r="AG6554"/>
      <c r="AH6554"/>
      <c r="AI6554"/>
      <c r="AJ6554"/>
      <c r="AK6554"/>
      <c r="AL6554"/>
      <c r="AM6554"/>
      <c r="AN6554"/>
      <c r="AO6554"/>
      <c r="AP6554"/>
      <c r="AQ6554"/>
      <c r="AR6554"/>
      <c r="AS6554"/>
      <c r="AT6554"/>
      <c r="AU6554"/>
      <c r="AV6554"/>
      <c r="AW6554"/>
      <c r="AX6554"/>
      <c r="AY6554"/>
      <c r="AZ6554"/>
      <c r="BA6554"/>
      <c r="BB6554"/>
      <c r="BC6554"/>
      <c r="BD6554"/>
      <c r="BE6554"/>
      <c r="BF6554"/>
      <c r="BG6554"/>
      <c r="BH6554"/>
      <c r="BI6554"/>
      <c r="BJ6554"/>
      <c r="BK6554"/>
      <c r="BL6554"/>
      <c r="BM6554"/>
      <c r="BN6554"/>
      <c r="BO6554"/>
      <c r="BP6554"/>
      <c r="BQ6554"/>
      <c r="BR6554"/>
      <c r="BS6554"/>
      <c r="BT6554"/>
      <c r="BU6554"/>
      <c r="BV6554"/>
      <c r="BW6554"/>
      <c r="BX6554"/>
      <c r="BY6554"/>
      <c r="BZ6554"/>
      <c r="CA6554"/>
      <c r="CB6554"/>
      <c r="CC6554"/>
      <c r="CD6554"/>
      <c r="CE6554"/>
      <c r="CF6554"/>
      <c r="CG6554"/>
      <c r="CH6554"/>
      <c r="CI6554"/>
      <c r="CJ6554"/>
      <c r="CK6554"/>
      <c r="CL6554"/>
      <c r="CM6554"/>
      <c r="CN6554"/>
      <c r="CO6554"/>
      <c r="CP6554"/>
      <c r="CQ6554"/>
      <c r="CR6554"/>
      <c r="CS6554"/>
      <c r="CT6554"/>
      <c r="CU6554"/>
      <c r="CV6554"/>
    </row>
    <row r="6555" spans="10:100" x14ac:dyDescent="0.25">
      <c r="J6555"/>
      <c r="K6555"/>
      <c r="L6555"/>
      <c r="M6555"/>
      <c r="N6555"/>
      <c r="O6555"/>
      <c r="P6555"/>
      <c r="Q6555"/>
      <c r="R6555"/>
      <c r="S6555"/>
      <c r="T6555"/>
      <c r="U6555"/>
      <c r="V6555"/>
      <c r="W6555"/>
      <c r="X6555"/>
      <c r="Y6555"/>
      <c r="Z6555"/>
      <c r="AA6555"/>
      <c r="AB6555"/>
      <c r="AC6555"/>
      <c r="AD6555"/>
      <c r="AE6555"/>
      <c r="AF6555"/>
      <c r="AG6555"/>
      <c r="AH6555"/>
      <c r="AI6555"/>
      <c r="AJ6555"/>
      <c r="AK6555"/>
      <c r="AL6555"/>
      <c r="AM6555"/>
      <c r="AN6555"/>
      <c r="AO6555"/>
      <c r="AP6555"/>
      <c r="AQ6555"/>
      <c r="AR6555"/>
      <c r="AS6555"/>
      <c r="AT6555"/>
      <c r="AU6555"/>
      <c r="AV6555"/>
      <c r="AW6555"/>
      <c r="AX6555"/>
      <c r="AY6555"/>
      <c r="AZ6555"/>
      <c r="BA6555"/>
      <c r="BB6555"/>
      <c r="BC6555"/>
      <c r="BD6555"/>
      <c r="BE6555"/>
      <c r="BF6555"/>
      <c r="BG6555"/>
      <c r="BH6555"/>
      <c r="BI6555"/>
      <c r="BJ6555"/>
      <c r="BK6555"/>
      <c r="BL6555"/>
      <c r="BM6555"/>
      <c r="BN6555"/>
      <c r="BO6555"/>
      <c r="BP6555"/>
      <c r="BQ6555"/>
      <c r="BR6555"/>
      <c r="BS6555"/>
      <c r="BT6555"/>
      <c r="BU6555"/>
      <c r="BV6555"/>
      <c r="BW6555"/>
      <c r="BX6555"/>
      <c r="BY6555"/>
      <c r="BZ6555"/>
      <c r="CA6555"/>
      <c r="CB6555"/>
      <c r="CC6555"/>
      <c r="CD6555"/>
      <c r="CE6555"/>
      <c r="CF6555"/>
      <c r="CG6555"/>
      <c r="CH6555"/>
      <c r="CI6555"/>
      <c r="CJ6555"/>
      <c r="CK6555"/>
      <c r="CL6555"/>
      <c r="CM6555"/>
      <c r="CN6555"/>
      <c r="CO6555"/>
      <c r="CP6555"/>
      <c r="CQ6555"/>
      <c r="CR6555"/>
      <c r="CS6555"/>
      <c r="CT6555"/>
      <c r="CU6555"/>
      <c r="CV6555"/>
    </row>
    <row r="6556" spans="10:100" x14ac:dyDescent="0.25">
      <c r="J6556"/>
      <c r="K6556"/>
      <c r="L6556"/>
      <c r="M6556"/>
      <c r="N6556"/>
      <c r="O6556"/>
      <c r="P6556"/>
      <c r="Q6556"/>
      <c r="R6556"/>
      <c r="S6556"/>
      <c r="T6556"/>
      <c r="U6556"/>
      <c r="V6556"/>
      <c r="W6556"/>
      <c r="X6556"/>
      <c r="Y6556"/>
      <c r="Z6556"/>
      <c r="AA6556"/>
      <c r="AB6556"/>
      <c r="AC6556"/>
      <c r="AD6556"/>
      <c r="AE6556"/>
      <c r="AF6556"/>
      <c r="AG6556"/>
      <c r="AH6556"/>
      <c r="AI6556"/>
      <c r="AJ6556"/>
      <c r="AK6556"/>
      <c r="AL6556"/>
      <c r="AM6556"/>
      <c r="AN6556"/>
      <c r="AO6556"/>
      <c r="AP6556"/>
      <c r="AQ6556"/>
      <c r="AR6556"/>
      <c r="AS6556"/>
      <c r="AT6556"/>
      <c r="AU6556"/>
      <c r="AV6556"/>
      <c r="AW6556"/>
      <c r="AX6556"/>
      <c r="AY6556"/>
      <c r="AZ6556"/>
      <c r="BA6556"/>
      <c r="BB6556"/>
      <c r="BC6556"/>
      <c r="BD6556"/>
      <c r="BE6556"/>
      <c r="BF6556"/>
      <c r="BG6556"/>
      <c r="BH6556"/>
      <c r="BI6556"/>
      <c r="BJ6556"/>
      <c r="BK6556"/>
      <c r="BL6556"/>
      <c r="BM6556"/>
      <c r="BN6556"/>
      <c r="BO6556"/>
      <c r="BP6556"/>
      <c r="BQ6556"/>
      <c r="BR6556"/>
      <c r="BS6556"/>
      <c r="BT6556"/>
      <c r="BU6556"/>
      <c r="BV6556"/>
      <c r="BW6556"/>
      <c r="BX6556"/>
      <c r="BY6556"/>
      <c r="BZ6556"/>
      <c r="CA6556"/>
      <c r="CB6556"/>
      <c r="CC6556"/>
      <c r="CD6556"/>
      <c r="CE6556"/>
      <c r="CF6556"/>
      <c r="CG6556"/>
      <c r="CH6556"/>
      <c r="CI6556"/>
      <c r="CJ6556"/>
      <c r="CK6556"/>
      <c r="CL6556"/>
      <c r="CM6556"/>
      <c r="CN6556"/>
      <c r="CO6556"/>
      <c r="CP6556"/>
      <c r="CQ6556"/>
      <c r="CR6556"/>
      <c r="CS6556"/>
      <c r="CT6556"/>
      <c r="CU6556"/>
      <c r="CV6556"/>
    </row>
    <row r="6557" spans="10:100" x14ac:dyDescent="0.25">
      <c r="J6557"/>
      <c r="K6557"/>
      <c r="L6557"/>
      <c r="M6557"/>
      <c r="N6557"/>
      <c r="O6557"/>
      <c r="P6557"/>
      <c r="Q6557"/>
      <c r="R6557"/>
      <c r="S6557"/>
      <c r="T6557"/>
      <c r="U6557"/>
      <c r="V6557"/>
      <c r="W6557"/>
      <c r="X6557"/>
      <c r="Y6557"/>
      <c r="Z6557"/>
      <c r="AA6557"/>
      <c r="AB6557"/>
      <c r="AC6557"/>
      <c r="AD6557"/>
      <c r="AE6557"/>
      <c r="AF6557"/>
      <c r="AG6557"/>
      <c r="AH6557"/>
      <c r="AI6557"/>
      <c r="AJ6557"/>
      <c r="AK6557"/>
      <c r="AL6557"/>
      <c r="AM6557"/>
      <c r="AN6557"/>
      <c r="AO6557"/>
      <c r="AP6557"/>
      <c r="AQ6557"/>
      <c r="AR6557"/>
      <c r="AS6557"/>
      <c r="AT6557"/>
      <c r="AU6557"/>
      <c r="AV6557"/>
      <c r="AW6557"/>
      <c r="AX6557"/>
      <c r="AY6557"/>
      <c r="AZ6557"/>
      <c r="BA6557"/>
      <c r="BB6557"/>
      <c r="BC6557"/>
      <c r="BD6557"/>
      <c r="BE6557"/>
      <c r="BF6557"/>
      <c r="BG6557"/>
      <c r="BH6557"/>
      <c r="BI6557"/>
      <c r="BJ6557"/>
      <c r="BK6557"/>
      <c r="BL6557"/>
      <c r="BM6557"/>
      <c r="BN6557"/>
      <c r="BO6557"/>
      <c r="BP6557"/>
      <c r="BQ6557"/>
      <c r="BR6557"/>
      <c r="BS6557"/>
      <c r="BT6557"/>
      <c r="BU6557"/>
      <c r="BV6557"/>
      <c r="BW6557"/>
      <c r="BX6557"/>
      <c r="BY6557"/>
      <c r="BZ6557"/>
      <c r="CA6557"/>
      <c r="CB6557"/>
      <c r="CC6557"/>
      <c r="CD6557"/>
      <c r="CE6557"/>
      <c r="CF6557"/>
      <c r="CG6557"/>
      <c r="CH6557"/>
      <c r="CI6557"/>
      <c r="CJ6557"/>
      <c r="CK6557"/>
      <c r="CL6557"/>
      <c r="CM6557"/>
      <c r="CN6557"/>
      <c r="CO6557"/>
      <c r="CP6557"/>
      <c r="CQ6557"/>
      <c r="CR6557"/>
      <c r="CS6557"/>
      <c r="CT6557"/>
      <c r="CU6557"/>
      <c r="CV6557"/>
    </row>
    <row r="6558" spans="10:100" x14ac:dyDescent="0.25">
      <c r="J6558"/>
      <c r="K6558"/>
      <c r="L6558"/>
      <c r="M6558"/>
      <c r="N6558"/>
      <c r="O6558"/>
      <c r="P6558"/>
      <c r="Q6558"/>
      <c r="R6558"/>
      <c r="S6558"/>
      <c r="T6558"/>
      <c r="U6558"/>
      <c r="V6558"/>
      <c r="W6558"/>
      <c r="X6558"/>
      <c r="Y6558"/>
      <c r="Z6558"/>
      <c r="AA6558"/>
      <c r="AB6558"/>
      <c r="AC6558"/>
      <c r="AD6558"/>
      <c r="AE6558"/>
      <c r="AF6558"/>
      <c r="AG6558"/>
      <c r="AH6558"/>
      <c r="AI6558"/>
      <c r="AJ6558"/>
      <c r="AK6558"/>
      <c r="AL6558"/>
      <c r="AM6558"/>
      <c r="AN6558"/>
      <c r="AO6558"/>
      <c r="AP6558"/>
      <c r="AQ6558"/>
      <c r="AR6558"/>
      <c r="AS6558"/>
      <c r="AT6558"/>
      <c r="AU6558"/>
      <c r="AV6558"/>
      <c r="AW6558"/>
      <c r="AX6558"/>
      <c r="AY6558"/>
      <c r="AZ6558"/>
      <c r="BA6558"/>
      <c r="BB6558"/>
      <c r="BC6558"/>
      <c r="BD6558"/>
      <c r="BE6558"/>
      <c r="BF6558"/>
      <c r="BG6558"/>
      <c r="BH6558"/>
      <c r="BI6558"/>
      <c r="BJ6558"/>
      <c r="BK6558"/>
      <c r="BL6558"/>
      <c r="BM6558"/>
      <c r="BN6558"/>
      <c r="BO6558"/>
      <c r="BP6558"/>
      <c r="BQ6558"/>
      <c r="BR6558"/>
      <c r="BS6558"/>
      <c r="BT6558"/>
      <c r="BU6558"/>
      <c r="BV6558"/>
      <c r="BW6558"/>
      <c r="BX6558"/>
      <c r="BY6558"/>
      <c r="BZ6558"/>
      <c r="CA6558"/>
      <c r="CB6558"/>
      <c r="CC6558"/>
      <c r="CD6558"/>
      <c r="CE6558"/>
      <c r="CF6558"/>
      <c r="CG6558"/>
      <c r="CH6558"/>
      <c r="CI6558"/>
      <c r="CJ6558"/>
      <c r="CK6558"/>
      <c r="CL6558"/>
      <c r="CM6558"/>
      <c r="CN6558"/>
      <c r="CO6558"/>
      <c r="CP6558"/>
      <c r="CQ6558"/>
      <c r="CR6558"/>
      <c r="CS6558"/>
      <c r="CT6558"/>
      <c r="CU6558"/>
      <c r="CV6558"/>
    </row>
    <row r="6559" spans="10:100" x14ac:dyDescent="0.25">
      <c r="J6559"/>
      <c r="K6559"/>
      <c r="L6559"/>
      <c r="M6559"/>
      <c r="N6559"/>
      <c r="O6559"/>
      <c r="P6559"/>
      <c r="Q6559"/>
      <c r="R6559"/>
      <c r="S6559"/>
      <c r="T6559"/>
      <c r="U6559"/>
      <c r="V6559"/>
      <c r="W6559"/>
      <c r="X6559"/>
      <c r="Y6559"/>
      <c r="Z6559"/>
      <c r="AA6559"/>
      <c r="AB6559"/>
      <c r="AC6559"/>
      <c r="AD6559"/>
      <c r="AE6559"/>
      <c r="AF6559"/>
      <c r="AG6559"/>
      <c r="AH6559"/>
      <c r="AI6559"/>
      <c r="AJ6559"/>
      <c r="AK6559"/>
      <c r="AL6559"/>
      <c r="AM6559"/>
      <c r="AN6559"/>
      <c r="AO6559"/>
      <c r="AP6559"/>
      <c r="AQ6559"/>
      <c r="AR6559"/>
      <c r="AS6559"/>
      <c r="AT6559"/>
      <c r="AU6559"/>
      <c r="AV6559"/>
      <c r="AW6559"/>
      <c r="AX6559"/>
      <c r="AY6559"/>
      <c r="AZ6559"/>
      <c r="BA6559"/>
      <c r="BB6559"/>
      <c r="BC6559"/>
      <c r="BD6559"/>
      <c r="BE6559"/>
      <c r="BF6559"/>
      <c r="BG6559"/>
      <c r="BH6559"/>
      <c r="BI6559"/>
      <c r="BJ6559"/>
      <c r="BK6559"/>
      <c r="BL6559"/>
      <c r="BM6559"/>
      <c r="BN6559"/>
      <c r="BO6559"/>
      <c r="BP6559"/>
      <c r="BQ6559"/>
      <c r="BR6559"/>
      <c r="BS6559"/>
      <c r="BT6559"/>
      <c r="BU6559"/>
      <c r="BV6559"/>
      <c r="BW6559"/>
      <c r="BX6559"/>
      <c r="BY6559"/>
      <c r="BZ6559"/>
      <c r="CA6559"/>
      <c r="CB6559"/>
      <c r="CC6559"/>
      <c r="CD6559"/>
      <c r="CE6559"/>
      <c r="CF6559"/>
      <c r="CG6559"/>
      <c r="CH6559"/>
      <c r="CI6559"/>
      <c r="CJ6559"/>
      <c r="CK6559"/>
      <c r="CL6559"/>
      <c r="CM6559"/>
      <c r="CN6559"/>
      <c r="CO6559"/>
      <c r="CP6559"/>
      <c r="CQ6559"/>
      <c r="CR6559"/>
      <c r="CS6559"/>
      <c r="CT6559"/>
      <c r="CU6559"/>
      <c r="CV6559"/>
    </row>
    <row r="6560" spans="10:100" x14ac:dyDescent="0.25">
      <c r="J6560"/>
      <c r="K6560"/>
      <c r="L6560"/>
      <c r="M6560"/>
      <c r="N6560"/>
      <c r="O6560"/>
      <c r="P6560"/>
      <c r="Q6560"/>
      <c r="R6560"/>
      <c r="S6560"/>
      <c r="T6560"/>
      <c r="U6560"/>
      <c r="V6560"/>
      <c r="W6560"/>
      <c r="X6560"/>
      <c r="Y6560"/>
      <c r="Z6560"/>
      <c r="AA6560"/>
      <c r="AB6560"/>
      <c r="AC6560"/>
      <c r="AD6560"/>
      <c r="AE6560"/>
      <c r="AF6560"/>
      <c r="AG6560"/>
      <c r="AH6560"/>
      <c r="AI6560"/>
      <c r="AJ6560"/>
      <c r="AK6560"/>
      <c r="AL6560"/>
      <c r="AM6560"/>
      <c r="AN6560"/>
      <c r="AO6560"/>
      <c r="AP6560"/>
      <c r="AQ6560"/>
      <c r="AR6560"/>
      <c r="AS6560"/>
      <c r="AT6560"/>
      <c r="AU6560"/>
      <c r="AV6560"/>
      <c r="AW6560"/>
      <c r="AX6560"/>
      <c r="AY6560"/>
      <c r="AZ6560"/>
      <c r="BA6560"/>
      <c r="BB6560"/>
      <c r="BC6560"/>
      <c r="BD6560"/>
      <c r="BE6560"/>
      <c r="BF6560"/>
      <c r="BG6560"/>
      <c r="BH6560"/>
      <c r="BI6560"/>
      <c r="BJ6560"/>
      <c r="BK6560"/>
      <c r="BL6560"/>
      <c r="BM6560"/>
      <c r="BN6560"/>
      <c r="BO6560"/>
      <c r="BP6560"/>
      <c r="BQ6560"/>
      <c r="BR6560"/>
      <c r="BS6560"/>
      <c r="BT6560"/>
      <c r="BU6560"/>
      <c r="BV6560"/>
      <c r="BW6560"/>
      <c r="BX6560"/>
      <c r="BY6560"/>
      <c r="BZ6560"/>
      <c r="CA6560"/>
      <c r="CB6560"/>
      <c r="CC6560"/>
      <c r="CD6560"/>
      <c r="CE6560"/>
      <c r="CF6560"/>
      <c r="CG6560"/>
      <c r="CH6560"/>
      <c r="CI6560"/>
      <c r="CJ6560"/>
      <c r="CK6560"/>
      <c r="CL6560"/>
      <c r="CM6560"/>
      <c r="CN6560"/>
      <c r="CO6560"/>
      <c r="CP6560"/>
      <c r="CQ6560"/>
      <c r="CR6560"/>
      <c r="CS6560"/>
      <c r="CT6560"/>
      <c r="CU6560"/>
      <c r="CV6560"/>
    </row>
    <row r="6561" spans="10:100" x14ac:dyDescent="0.25">
      <c r="J6561"/>
      <c r="K6561"/>
      <c r="L6561"/>
      <c r="M6561"/>
      <c r="N6561"/>
      <c r="O6561"/>
      <c r="P6561"/>
      <c r="Q6561"/>
      <c r="R6561"/>
      <c r="S6561"/>
      <c r="T6561"/>
      <c r="U6561"/>
      <c r="V6561"/>
      <c r="W6561"/>
      <c r="X6561"/>
      <c r="Y6561"/>
      <c r="Z6561"/>
      <c r="AA6561"/>
      <c r="AB6561"/>
      <c r="AC6561"/>
      <c r="AD6561"/>
      <c r="AE6561"/>
      <c r="AF6561"/>
      <c r="AG6561"/>
      <c r="AH6561"/>
      <c r="AI6561"/>
      <c r="AJ6561"/>
      <c r="AK6561"/>
      <c r="AL6561"/>
      <c r="AM6561"/>
      <c r="AN6561"/>
      <c r="AO6561"/>
      <c r="AP6561"/>
      <c r="AQ6561"/>
      <c r="AR6561"/>
      <c r="AS6561"/>
      <c r="AT6561"/>
      <c r="AU6561"/>
      <c r="AV6561"/>
      <c r="AW6561"/>
      <c r="AX6561"/>
      <c r="AY6561"/>
      <c r="AZ6561"/>
      <c r="BA6561"/>
      <c r="BB6561"/>
      <c r="BC6561"/>
      <c r="BD6561"/>
      <c r="BE6561"/>
      <c r="BF6561"/>
      <c r="BG6561"/>
      <c r="BH6561"/>
      <c r="BI6561"/>
      <c r="BJ6561"/>
      <c r="BK6561"/>
      <c r="BL6561"/>
      <c r="BM6561"/>
      <c r="BN6561"/>
      <c r="BO6561"/>
      <c r="BP6561"/>
      <c r="BQ6561"/>
      <c r="BR6561"/>
      <c r="BS6561"/>
      <c r="BT6561"/>
      <c r="BU6561"/>
      <c r="BV6561"/>
      <c r="BW6561"/>
      <c r="BX6561"/>
      <c r="BY6561"/>
      <c r="BZ6561"/>
      <c r="CA6561"/>
      <c r="CB6561"/>
      <c r="CC6561"/>
      <c r="CD6561"/>
      <c r="CE6561"/>
      <c r="CF6561"/>
      <c r="CG6561"/>
      <c r="CH6561"/>
      <c r="CI6561"/>
      <c r="CJ6561"/>
      <c r="CK6561"/>
      <c r="CL6561"/>
      <c r="CM6561"/>
      <c r="CN6561"/>
      <c r="CO6561"/>
      <c r="CP6561"/>
      <c r="CQ6561"/>
      <c r="CR6561"/>
      <c r="CS6561"/>
      <c r="CT6561"/>
      <c r="CU6561"/>
      <c r="CV6561"/>
    </row>
    <row r="6562" spans="10:100" x14ac:dyDescent="0.25">
      <c r="J6562"/>
      <c r="K6562"/>
      <c r="L6562"/>
      <c r="M6562"/>
      <c r="N6562"/>
      <c r="O6562"/>
      <c r="P6562"/>
      <c r="Q6562"/>
      <c r="R6562"/>
      <c r="S6562"/>
      <c r="T6562"/>
      <c r="U6562"/>
      <c r="V6562"/>
      <c r="W6562"/>
      <c r="X6562"/>
      <c r="Y6562"/>
      <c r="Z6562"/>
      <c r="AA6562"/>
      <c r="AB6562"/>
      <c r="AC6562"/>
      <c r="AD6562"/>
      <c r="AE6562"/>
      <c r="AF6562"/>
      <c r="AG6562"/>
      <c r="AH6562"/>
      <c r="AI6562"/>
      <c r="AJ6562"/>
      <c r="AK6562"/>
      <c r="AL6562"/>
      <c r="AM6562"/>
      <c r="AN6562"/>
      <c r="AO6562"/>
      <c r="AP6562"/>
      <c r="AQ6562"/>
      <c r="AR6562"/>
      <c r="AS6562"/>
      <c r="AT6562"/>
      <c r="AU6562"/>
      <c r="AV6562"/>
      <c r="AW6562"/>
      <c r="AX6562"/>
      <c r="AY6562"/>
      <c r="AZ6562"/>
      <c r="BA6562"/>
      <c r="BB6562"/>
      <c r="BC6562"/>
      <c r="BD6562"/>
      <c r="BE6562"/>
      <c r="BF6562"/>
      <c r="BG6562"/>
      <c r="BH6562"/>
      <c r="BI6562"/>
      <c r="BJ6562"/>
      <c r="BK6562"/>
      <c r="BL6562"/>
      <c r="BM6562"/>
      <c r="BN6562"/>
      <c r="BO6562"/>
      <c r="BP6562"/>
      <c r="BQ6562"/>
      <c r="BR6562"/>
      <c r="BS6562"/>
      <c r="BT6562"/>
      <c r="BU6562"/>
      <c r="BV6562"/>
      <c r="BW6562"/>
      <c r="BX6562"/>
      <c r="BY6562"/>
      <c r="BZ6562"/>
      <c r="CA6562"/>
      <c r="CB6562"/>
      <c r="CC6562"/>
      <c r="CD6562"/>
      <c r="CE6562"/>
      <c r="CF6562"/>
      <c r="CG6562"/>
      <c r="CH6562"/>
      <c r="CI6562"/>
      <c r="CJ6562"/>
      <c r="CK6562"/>
      <c r="CL6562"/>
      <c r="CM6562"/>
      <c r="CN6562"/>
      <c r="CO6562"/>
      <c r="CP6562"/>
      <c r="CQ6562"/>
      <c r="CR6562"/>
      <c r="CS6562"/>
      <c r="CT6562"/>
      <c r="CU6562"/>
      <c r="CV6562"/>
    </row>
    <row r="6563" spans="10:100" x14ac:dyDescent="0.25">
      <c r="J6563"/>
      <c r="K6563"/>
      <c r="L6563"/>
      <c r="M6563"/>
      <c r="N6563"/>
      <c r="O6563"/>
      <c r="P6563"/>
      <c r="Q6563"/>
      <c r="R6563"/>
      <c r="S6563"/>
      <c r="T6563"/>
      <c r="U6563"/>
      <c r="V6563"/>
      <c r="W6563"/>
      <c r="X6563"/>
      <c r="Y6563"/>
      <c r="Z6563"/>
      <c r="AA6563"/>
      <c r="AB6563"/>
      <c r="AC6563"/>
      <c r="AD6563"/>
      <c r="AE6563"/>
      <c r="AF6563"/>
      <c r="AG6563"/>
      <c r="AH6563"/>
      <c r="AI6563"/>
      <c r="AJ6563"/>
      <c r="AK6563"/>
      <c r="AL6563"/>
      <c r="AM6563"/>
      <c r="AN6563"/>
      <c r="AO6563"/>
      <c r="AP6563"/>
      <c r="AQ6563"/>
      <c r="AR6563"/>
      <c r="AS6563"/>
      <c r="AT6563"/>
      <c r="AU6563"/>
      <c r="AV6563"/>
      <c r="AW6563"/>
      <c r="AX6563"/>
      <c r="AY6563"/>
      <c r="AZ6563"/>
      <c r="BA6563"/>
      <c r="BB6563"/>
      <c r="BC6563"/>
      <c r="BD6563"/>
      <c r="BE6563"/>
      <c r="BF6563"/>
      <c r="BG6563"/>
      <c r="BH6563"/>
      <c r="BI6563"/>
      <c r="BJ6563"/>
      <c r="BK6563"/>
      <c r="BL6563"/>
      <c r="BM6563"/>
      <c r="BN6563"/>
      <c r="BO6563"/>
      <c r="BP6563"/>
      <c r="BQ6563"/>
      <c r="BR6563"/>
      <c r="BS6563"/>
      <c r="BT6563"/>
      <c r="BU6563"/>
      <c r="BV6563"/>
      <c r="BW6563"/>
      <c r="BX6563"/>
      <c r="BY6563"/>
      <c r="BZ6563"/>
      <c r="CA6563"/>
      <c r="CB6563"/>
      <c r="CC6563"/>
      <c r="CD6563"/>
      <c r="CE6563"/>
      <c r="CF6563"/>
      <c r="CG6563"/>
      <c r="CH6563"/>
      <c r="CI6563"/>
      <c r="CJ6563"/>
      <c r="CK6563"/>
      <c r="CL6563"/>
      <c r="CM6563"/>
      <c r="CN6563"/>
      <c r="CO6563"/>
      <c r="CP6563"/>
      <c r="CQ6563"/>
      <c r="CR6563"/>
      <c r="CS6563"/>
      <c r="CT6563"/>
      <c r="CU6563"/>
      <c r="CV6563"/>
    </row>
    <row r="6564" spans="10:100" x14ac:dyDescent="0.25">
      <c r="J6564"/>
      <c r="K6564"/>
      <c r="L6564"/>
      <c r="M6564"/>
      <c r="N6564"/>
      <c r="O6564"/>
      <c r="P6564"/>
      <c r="Q6564"/>
      <c r="R6564"/>
      <c r="S6564"/>
      <c r="T6564"/>
      <c r="U6564"/>
      <c r="V6564"/>
      <c r="W6564"/>
      <c r="X6564"/>
      <c r="Y6564"/>
      <c r="Z6564"/>
      <c r="AA6564"/>
      <c r="AB6564"/>
      <c r="AC6564"/>
      <c r="AD6564"/>
      <c r="AE6564"/>
      <c r="AF6564"/>
      <c r="AG6564"/>
      <c r="AH6564"/>
      <c r="AI6564"/>
      <c r="AJ6564"/>
      <c r="AK6564"/>
      <c r="AL6564"/>
      <c r="AM6564"/>
      <c r="AN6564"/>
      <c r="AO6564"/>
      <c r="AP6564"/>
      <c r="AQ6564"/>
      <c r="AR6564"/>
      <c r="AS6564"/>
      <c r="AT6564"/>
      <c r="AU6564"/>
      <c r="AV6564"/>
      <c r="AW6564"/>
      <c r="AX6564"/>
      <c r="AY6564"/>
      <c r="AZ6564"/>
      <c r="BA6564"/>
      <c r="BB6564"/>
      <c r="BC6564"/>
      <c r="BD6564"/>
      <c r="BE6564"/>
      <c r="BF6564"/>
      <c r="BG6564"/>
      <c r="BH6564"/>
      <c r="BI6564"/>
      <c r="BJ6564"/>
      <c r="BK6564"/>
      <c r="BL6564"/>
      <c r="BM6564"/>
      <c r="BN6564"/>
      <c r="BO6564"/>
      <c r="BP6564"/>
      <c r="BQ6564"/>
      <c r="BR6564"/>
      <c r="BS6564"/>
      <c r="BT6564"/>
      <c r="BU6564"/>
      <c r="BV6564"/>
      <c r="BW6564"/>
      <c r="BX6564"/>
      <c r="BY6564"/>
      <c r="BZ6564"/>
      <c r="CA6564"/>
      <c r="CB6564"/>
      <c r="CC6564"/>
      <c r="CD6564"/>
      <c r="CE6564"/>
      <c r="CF6564"/>
      <c r="CG6564"/>
      <c r="CH6564"/>
      <c r="CI6564"/>
      <c r="CJ6564"/>
      <c r="CK6564"/>
      <c r="CL6564"/>
      <c r="CM6564"/>
      <c r="CN6564"/>
      <c r="CO6564"/>
      <c r="CP6564"/>
      <c r="CQ6564"/>
      <c r="CR6564"/>
      <c r="CS6564"/>
      <c r="CT6564"/>
      <c r="CU6564"/>
      <c r="CV6564"/>
    </row>
    <row r="6565" spans="10:100" x14ac:dyDescent="0.25">
      <c r="J6565"/>
      <c r="K6565"/>
      <c r="L6565"/>
      <c r="M6565"/>
      <c r="N6565"/>
      <c r="O6565"/>
      <c r="P6565"/>
      <c r="Q6565"/>
      <c r="R6565"/>
      <c r="S6565"/>
      <c r="T6565"/>
      <c r="U6565"/>
      <c r="V6565"/>
      <c r="W6565"/>
      <c r="X6565"/>
      <c r="Y6565"/>
      <c r="Z6565"/>
      <c r="AA6565"/>
      <c r="AB6565"/>
      <c r="AC6565"/>
      <c r="AD6565"/>
      <c r="AE6565"/>
      <c r="AF6565"/>
      <c r="AG6565"/>
      <c r="AH6565"/>
      <c r="AI6565"/>
      <c r="AJ6565"/>
      <c r="AK6565"/>
      <c r="AL6565"/>
      <c r="AM6565"/>
      <c r="AN6565"/>
      <c r="AO6565"/>
      <c r="AP6565"/>
      <c r="AQ6565"/>
      <c r="AR6565"/>
      <c r="AS6565"/>
      <c r="AT6565"/>
      <c r="AU6565"/>
      <c r="AV6565"/>
      <c r="AW6565"/>
      <c r="AX6565"/>
      <c r="AY6565"/>
      <c r="AZ6565"/>
      <c r="BA6565"/>
      <c r="BB6565"/>
      <c r="BC6565"/>
      <c r="BD6565"/>
      <c r="BE6565"/>
      <c r="BF6565"/>
      <c r="BG6565"/>
      <c r="BH6565"/>
      <c r="BI6565"/>
      <c r="BJ6565"/>
      <c r="BK6565"/>
      <c r="BL6565"/>
      <c r="BM6565"/>
      <c r="BN6565"/>
      <c r="BO6565"/>
      <c r="BP6565"/>
      <c r="BQ6565"/>
      <c r="BR6565"/>
      <c r="BS6565"/>
      <c r="BT6565"/>
      <c r="BU6565"/>
      <c r="BV6565"/>
      <c r="BW6565"/>
      <c r="BX6565"/>
      <c r="BY6565"/>
      <c r="BZ6565"/>
      <c r="CA6565"/>
      <c r="CB6565"/>
      <c r="CC6565"/>
      <c r="CD6565"/>
      <c r="CE6565"/>
      <c r="CF6565"/>
      <c r="CG6565"/>
      <c r="CH6565"/>
      <c r="CI6565"/>
      <c r="CJ6565"/>
      <c r="CK6565"/>
      <c r="CL6565"/>
      <c r="CM6565"/>
      <c r="CN6565"/>
      <c r="CO6565"/>
      <c r="CP6565"/>
      <c r="CQ6565"/>
      <c r="CR6565"/>
      <c r="CS6565"/>
      <c r="CT6565"/>
      <c r="CU6565"/>
      <c r="CV6565"/>
    </row>
    <row r="6566" spans="10:100" x14ac:dyDescent="0.25">
      <c r="J6566"/>
      <c r="K6566"/>
      <c r="L6566"/>
      <c r="M6566"/>
      <c r="N6566"/>
      <c r="O6566"/>
      <c r="P6566"/>
      <c r="Q6566"/>
      <c r="R6566"/>
      <c r="S6566"/>
      <c r="T6566"/>
      <c r="U6566"/>
      <c r="V6566"/>
      <c r="W6566"/>
      <c r="X6566"/>
      <c r="Y6566"/>
      <c r="Z6566"/>
      <c r="AA6566"/>
      <c r="AB6566"/>
      <c r="AC6566"/>
      <c r="AD6566"/>
      <c r="AE6566"/>
      <c r="AF6566"/>
      <c r="AG6566"/>
      <c r="AH6566"/>
      <c r="AI6566"/>
      <c r="AJ6566"/>
      <c r="AK6566"/>
      <c r="AL6566"/>
      <c r="AM6566"/>
      <c r="AN6566"/>
      <c r="AO6566"/>
      <c r="AP6566"/>
      <c r="AQ6566"/>
      <c r="AR6566"/>
      <c r="AS6566"/>
      <c r="AT6566"/>
      <c r="AU6566"/>
      <c r="AV6566"/>
      <c r="AW6566"/>
      <c r="AX6566"/>
      <c r="AY6566"/>
      <c r="AZ6566"/>
      <c r="BA6566"/>
      <c r="BB6566"/>
      <c r="BC6566"/>
      <c r="BD6566"/>
      <c r="BE6566"/>
      <c r="BF6566"/>
      <c r="BG6566"/>
      <c r="BH6566"/>
      <c r="BI6566"/>
      <c r="BJ6566"/>
      <c r="BK6566"/>
      <c r="BL6566"/>
      <c r="BM6566"/>
      <c r="BN6566"/>
      <c r="BO6566"/>
      <c r="BP6566"/>
      <c r="BQ6566"/>
      <c r="BR6566"/>
      <c r="BS6566"/>
      <c r="BT6566"/>
      <c r="BU6566"/>
      <c r="BV6566"/>
      <c r="BW6566"/>
      <c r="BX6566"/>
      <c r="BY6566"/>
      <c r="BZ6566"/>
      <c r="CA6566"/>
      <c r="CB6566"/>
      <c r="CC6566"/>
      <c r="CD6566"/>
      <c r="CE6566"/>
      <c r="CF6566"/>
      <c r="CG6566"/>
      <c r="CH6566"/>
      <c r="CI6566"/>
      <c r="CJ6566"/>
      <c r="CK6566"/>
      <c r="CL6566"/>
      <c r="CM6566"/>
      <c r="CN6566"/>
      <c r="CO6566"/>
      <c r="CP6566"/>
      <c r="CQ6566"/>
      <c r="CR6566"/>
      <c r="CS6566"/>
      <c r="CT6566"/>
      <c r="CU6566"/>
      <c r="CV6566"/>
    </row>
    <row r="6567" spans="10:100" x14ac:dyDescent="0.25">
      <c r="J6567"/>
      <c r="K6567"/>
      <c r="L6567"/>
      <c r="M6567"/>
      <c r="N6567"/>
      <c r="O6567"/>
      <c r="P6567"/>
      <c r="Q6567"/>
      <c r="R6567"/>
      <c r="S6567"/>
      <c r="T6567"/>
      <c r="U6567"/>
      <c r="V6567"/>
      <c r="W6567"/>
      <c r="X6567"/>
      <c r="Y6567"/>
      <c r="Z6567"/>
      <c r="AA6567"/>
      <c r="AB6567"/>
      <c r="AC6567"/>
      <c r="AD6567"/>
      <c r="AE6567"/>
      <c r="AF6567"/>
      <c r="AG6567"/>
      <c r="AH6567"/>
      <c r="AI6567"/>
      <c r="AJ6567"/>
      <c r="AK6567"/>
      <c r="AL6567"/>
      <c r="AM6567"/>
      <c r="AN6567"/>
      <c r="AO6567"/>
      <c r="AP6567"/>
      <c r="AQ6567"/>
      <c r="AR6567"/>
      <c r="AS6567"/>
      <c r="AT6567"/>
      <c r="AU6567"/>
      <c r="AV6567"/>
      <c r="AW6567"/>
      <c r="AX6567"/>
      <c r="AY6567"/>
      <c r="AZ6567"/>
      <c r="BA6567"/>
      <c r="BB6567"/>
      <c r="BC6567"/>
      <c r="BD6567"/>
      <c r="BE6567"/>
      <c r="BF6567"/>
      <c r="BG6567"/>
      <c r="BH6567"/>
      <c r="BI6567"/>
      <c r="BJ6567"/>
      <c r="BK6567"/>
      <c r="BL6567"/>
      <c r="BM6567"/>
      <c r="BN6567"/>
      <c r="BO6567"/>
      <c r="BP6567"/>
      <c r="BQ6567"/>
      <c r="BR6567"/>
      <c r="BS6567"/>
      <c r="BT6567"/>
      <c r="BU6567"/>
      <c r="BV6567"/>
      <c r="BW6567"/>
      <c r="BX6567"/>
      <c r="BY6567"/>
      <c r="BZ6567"/>
      <c r="CA6567"/>
      <c r="CB6567"/>
      <c r="CC6567"/>
      <c r="CD6567"/>
      <c r="CE6567"/>
      <c r="CF6567"/>
      <c r="CG6567"/>
      <c r="CH6567"/>
      <c r="CI6567"/>
      <c r="CJ6567"/>
      <c r="CK6567"/>
      <c r="CL6567"/>
      <c r="CM6567"/>
      <c r="CN6567"/>
      <c r="CO6567"/>
      <c r="CP6567"/>
      <c r="CQ6567"/>
      <c r="CR6567"/>
      <c r="CS6567"/>
      <c r="CT6567"/>
      <c r="CU6567"/>
      <c r="CV6567"/>
    </row>
    <row r="6568" spans="10:100" x14ac:dyDescent="0.25">
      <c r="J6568"/>
      <c r="K6568"/>
      <c r="L6568"/>
      <c r="M6568"/>
      <c r="N6568"/>
      <c r="O6568"/>
      <c r="P6568"/>
      <c r="Q6568"/>
      <c r="R6568"/>
      <c r="S6568"/>
      <c r="T6568"/>
      <c r="U6568"/>
      <c r="V6568"/>
      <c r="W6568"/>
      <c r="X6568"/>
      <c r="Y6568"/>
      <c r="Z6568"/>
      <c r="AA6568"/>
      <c r="AB6568"/>
      <c r="AC6568"/>
      <c r="AD6568"/>
      <c r="AE6568"/>
      <c r="AF6568"/>
      <c r="AG6568"/>
      <c r="AH6568"/>
      <c r="AI6568"/>
      <c r="AJ6568"/>
      <c r="AK6568"/>
      <c r="AL6568"/>
      <c r="AM6568"/>
      <c r="AN6568"/>
      <c r="AO6568"/>
      <c r="AP6568"/>
      <c r="AQ6568"/>
      <c r="AR6568"/>
      <c r="AS6568"/>
      <c r="AT6568"/>
      <c r="AU6568"/>
      <c r="AV6568"/>
      <c r="AW6568"/>
      <c r="AX6568"/>
      <c r="AY6568"/>
      <c r="AZ6568"/>
      <c r="BA6568"/>
      <c r="BB6568"/>
      <c r="BC6568"/>
      <c r="BD6568"/>
      <c r="BE6568"/>
      <c r="BF6568"/>
      <c r="BG6568"/>
      <c r="BH6568"/>
      <c r="BI6568"/>
      <c r="BJ6568"/>
      <c r="BK6568"/>
      <c r="BL6568"/>
      <c r="BM6568"/>
      <c r="BN6568"/>
      <c r="BO6568"/>
      <c r="BP6568"/>
      <c r="BQ6568"/>
      <c r="BR6568"/>
      <c r="BS6568"/>
      <c r="BT6568"/>
      <c r="BU6568"/>
      <c r="BV6568"/>
      <c r="BW6568"/>
      <c r="BX6568"/>
      <c r="BY6568"/>
      <c r="BZ6568"/>
      <c r="CA6568"/>
      <c r="CB6568"/>
      <c r="CC6568"/>
      <c r="CD6568"/>
      <c r="CE6568"/>
      <c r="CF6568"/>
      <c r="CG6568"/>
      <c r="CH6568"/>
      <c r="CI6568"/>
      <c r="CJ6568"/>
      <c r="CK6568"/>
      <c r="CL6568"/>
      <c r="CM6568"/>
      <c r="CN6568"/>
      <c r="CO6568"/>
      <c r="CP6568"/>
      <c r="CQ6568"/>
      <c r="CR6568"/>
      <c r="CS6568"/>
      <c r="CT6568"/>
      <c r="CU6568"/>
      <c r="CV6568"/>
    </row>
    <row r="6569" spans="10:100" x14ac:dyDescent="0.25">
      <c r="J6569"/>
      <c r="K6569"/>
      <c r="L6569"/>
      <c r="M6569"/>
      <c r="N6569"/>
      <c r="O6569"/>
      <c r="P6569"/>
      <c r="Q6569"/>
      <c r="R6569"/>
      <c r="S6569"/>
      <c r="T6569"/>
      <c r="U6569"/>
      <c r="V6569"/>
      <c r="W6569"/>
      <c r="X6569"/>
      <c r="Y6569"/>
      <c r="Z6569"/>
      <c r="AA6569"/>
      <c r="AB6569"/>
      <c r="AC6569"/>
      <c r="AD6569"/>
      <c r="AE6569"/>
      <c r="AF6569"/>
      <c r="AG6569"/>
      <c r="AH6569"/>
      <c r="AI6569"/>
      <c r="AJ6569"/>
      <c r="AK6569"/>
      <c r="AL6569"/>
      <c r="AM6569"/>
      <c r="AN6569"/>
      <c r="AO6569"/>
      <c r="AP6569"/>
      <c r="AQ6569"/>
      <c r="AR6569"/>
      <c r="AS6569"/>
      <c r="AT6569"/>
      <c r="AU6569"/>
      <c r="AV6569"/>
      <c r="AW6569"/>
      <c r="AX6569"/>
      <c r="AY6569"/>
      <c r="AZ6569"/>
      <c r="BA6569"/>
      <c r="BB6569"/>
      <c r="BC6569"/>
      <c r="BD6569"/>
      <c r="BE6569"/>
      <c r="BF6569"/>
      <c r="BG6569"/>
      <c r="BH6569"/>
      <c r="BI6569"/>
      <c r="BJ6569"/>
      <c r="BK6569"/>
      <c r="BL6569"/>
      <c r="BM6569"/>
      <c r="BN6569"/>
      <c r="BO6569"/>
      <c r="BP6569"/>
      <c r="BQ6569"/>
      <c r="BR6569"/>
      <c r="BS6569"/>
      <c r="BT6569"/>
      <c r="BU6569"/>
      <c r="BV6569"/>
      <c r="BW6569"/>
      <c r="BX6569"/>
      <c r="BY6569"/>
      <c r="BZ6569"/>
      <c r="CA6569"/>
      <c r="CB6569"/>
      <c r="CC6569"/>
      <c r="CD6569"/>
      <c r="CE6569"/>
      <c r="CF6569"/>
      <c r="CG6569"/>
      <c r="CH6569"/>
      <c r="CI6569"/>
      <c r="CJ6569"/>
      <c r="CK6569"/>
      <c r="CL6569"/>
      <c r="CM6569"/>
      <c r="CN6569"/>
      <c r="CO6569"/>
      <c r="CP6569"/>
      <c r="CQ6569"/>
      <c r="CR6569"/>
      <c r="CS6569"/>
      <c r="CT6569"/>
      <c r="CU6569"/>
      <c r="CV6569"/>
    </row>
    <row r="6570" spans="10:100" x14ac:dyDescent="0.25">
      <c r="J6570"/>
      <c r="K6570"/>
      <c r="L6570"/>
      <c r="M6570"/>
      <c r="N6570"/>
      <c r="O6570"/>
      <c r="P6570"/>
      <c r="Q6570"/>
      <c r="R6570"/>
      <c r="S6570"/>
      <c r="T6570"/>
      <c r="U6570"/>
      <c r="V6570"/>
      <c r="W6570"/>
      <c r="X6570"/>
      <c r="Y6570"/>
      <c r="Z6570"/>
      <c r="AA6570"/>
      <c r="AB6570"/>
      <c r="AC6570"/>
      <c r="AD6570"/>
      <c r="AE6570"/>
      <c r="AF6570"/>
      <c r="AG6570"/>
      <c r="AH6570"/>
      <c r="AI6570"/>
      <c r="AJ6570"/>
      <c r="AK6570"/>
      <c r="AL6570"/>
      <c r="AM6570"/>
      <c r="AN6570"/>
      <c r="AO6570"/>
      <c r="AP6570"/>
      <c r="AQ6570"/>
      <c r="AR6570"/>
      <c r="AS6570"/>
      <c r="AT6570"/>
      <c r="AU6570"/>
      <c r="AV6570"/>
      <c r="AW6570"/>
      <c r="AX6570"/>
      <c r="AY6570"/>
      <c r="AZ6570"/>
      <c r="BA6570"/>
      <c r="BB6570"/>
      <c r="BC6570"/>
      <c r="BD6570"/>
      <c r="BE6570"/>
      <c r="BF6570"/>
      <c r="BG6570"/>
      <c r="BH6570"/>
      <c r="BI6570"/>
      <c r="BJ6570"/>
      <c r="BK6570"/>
      <c r="BL6570"/>
      <c r="BM6570"/>
      <c r="BN6570"/>
      <c r="BO6570"/>
      <c r="BP6570"/>
      <c r="BQ6570"/>
      <c r="BR6570"/>
      <c r="BS6570"/>
      <c r="BT6570"/>
      <c r="BU6570"/>
      <c r="BV6570"/>
      <c r="BW6570"/>
      <c r="BX6570"/>
      <c r="BY6570"/>
      <c r="BZ6570"/>
      <c r="CA6570"/>
      <c r="CB6570"/>
      <c r="CC6570"/>
      <c r="CD6570"/>
      <c r="CE6570"/>
      <c r="CF6570"/>
      <c r="CG6570"/>
      <c r="CH6570"/>
      <c r="CI6570"/>
      <c r="CJ6570"/>
      <c r="CK6570"/>
      <c r="CL6570"/>
      <c r="CM6570"/>
      <c r="CN6570"/>
      <c r="CO6570"/>
      <c r="CP6570"/>
      <c r="CQ6570"/>
      <c r="CR6570"/>
      <c r="CS6570"/>
      <c r="CT6570"/>
      <c r="CU6570"/>
      <c r="CV6570"/>
    </row>
    <row r="6571" spans="10:100" x14ac:dyDescent="0.25">
      <c r="J6571"/>
      <c r="K6571"/>
      <c r="L6571"/>
      <c r="M6571"/>
      <c r="N6571"/>
      <c r="O6571"/>
      <c r="P6571"/>
      <c r="Q6571"/>
      <c r="R6571"/>
      <c r="S6571"/>
      <c r="T6571"/>
      <c r="U6571"/>
      <c r="V6571"/>
      <c r="W6571"/>
      <c r="X6571"/>
      <c r="Y6571"/>
      <c r="Z6571"/>
      <c r="AA6571"/>
      <c r="AB6571"/>
      <c r="AC6571"/>
      <c r="AD6571"/>
      <c r="AE6571"/>
      <c r="AF6571"/>
      <c r="AG6571"/>
      <c r="AH6571"/>
      <c r="AI6571"/>
      <c r="AJ6571"/>
      <c r="AK6571"/>
      <c r="AL6571"/>
      <c r="AM6571"/>
      <c r="AN6571"/>
      <c r="AO6571"/>
      <c r="AP6571"/>
      <c r="AQ6571"/>
      <c r="AR6571"/>
      <c r="AS6571"/>
      <c r="AT6571"/>
      <c r="AU6571"/>
      <c r="AV6571"/>
      <c r="AW6571"/>
      <c r="AX6571"/>
      <c r="AY6571"/>
      <c r="AZ6571"/>
      <c r="BA6571"/>
      <c r="BB6571"/>
      <c r="BC6571"/>
      <c r="BD6571"/>
      <c r="BE6571"/>
      <c r="BF6571"/>
      <c r="BG6571"/>
      <c r="BH6571"/>
      <c r="BI6571"/>
      <c r="BJ6571"/>
      <c r="BK6571"/>
      <c r="BL6571"/>
      <c r="BM6571"/>
      <c r="BN6571"/>
      <c r="BO6571"/>
      <c r="BP6571"/>
      <c r="BQ6571"/>
      <c r="BR6571"/>
      <c r="BS6571"/>
      <c r="BT6571"/>
      <c r="BU6571"/>
      <c r="BV6571"/>
      <c r="BW6571"/>
      <c r="BX6571"/>
      <c r="BY6571"/>
      <c r="BZ6571"/>
      <c r="CA6571"/>
      <c r="CB6571"/>
      <c r="CC6571"/>
      <c r="CD6571"/>
      <c r="CE6571"/>
      <c r="CF6571"/>
      <c r="CG6571"/>
      <c r="CH6571"/>
      <c r="CI6571"/>
      <c r="CJ6571"/>
      <c r="CK6571"/>
      <c r="CL6571"/>
      <c r="CM6571"/>
      <c r="CN6571"/>
      <c r="CO6571"/>
      <c r="CP6571"/>
      <c r="CQ6571"/>
      <c r="CR6571"/>
      <c r="CS6571"/>
      <c r="CT6571"/>
      <c r="CU6571"/>
      <c r="CV6571"/>
    </row>
    <row r="6572" spans="10:100" x14ac:dyDescent="0.25">
      <c r="J6572"/>
      <c r="K6572"/>
      <c r="L6572"/>
      <c r="M6572"/>
      <c r="N6572"/>
      <c r="O6572"/>
      <c r="P6572"/>
      <c r="Q6572"/>
      <c r="R6572"/>
      <c r="S6572"/>
      <c r="T6572"/>
      <c r="U6572"/>
      <c r="V6572"/>
      <c r="W6572"/>
      <c r="X6572"/>
      <c r="Y6572"/>
      <c r="Z6572"/>
      <c r="AA6572"/>
      <c r="AB6572"/>
      <c r="AC6572"/>
      <c r="AD6572"/>
      <c r="AE6572"/>
      <c r="AF6572"/>
      <c r="AG6572"/>
      <c r="AH6572"/>
      <c r="AI6572"/>
      <c r="AJ6572"/>
      <c r="AK6572"/>
      <c r="AL6572"/>
      <c r="AM6572"/>
      <c r="AN6572"/>
      <c r="AO6572"/>
      <c r="AP6572"/>
      <c r="AQ6572"/>
      <c r="AR6572"/>
      <c r="AS6572"/>
      <c r="AT6572"/>
      <c r="AU6572"/>
      <c r="AV6572"/>
      <c r="AW6572"/>
      <c r="AX6572"/>
      <c r="AY6572"/>
      <c r="AZ6572"/>
      <c r="BA6572"/>
      <c r="BB6572"/>
      <c r="BC6572"/>
      <c r="BD6572"/>
      <c r="BE6572"/>
      <c r="BF6572"/>
      <c r="BG6572"/>
      <c r="BH6572"/>
      <c r="BI6572"/>
      <c r="BJ6572"/>
      <c r="BK6572"/>
      <c r="BL6572"/>
      <c r="BM6572"/>
      <c r="BN6572"/>
      <c r="BO6572"/>
      <c r="BP6572"/>
      <c r="BQ6572"/>
      <c r="BR6572"/>
      <c r="BS6572"/>
      <c r="BT6572"/>
      <c r="BU6572"/>
      <c r="BV6572"/>
      <c r="BW6572"/>
      <c r="BX6572"/>
      <c r="BY6572"/>
      <c r="BZ6572"/>
      <c r="CA6572"/>
      <c r="CB6572"/>
      <c r="CC6572"/>
      <c r="CD6572"/>
      <c r="CE6572"/>
      <c r="CF6572"/>
      <c r="CG6572"/>
      <c r="CH6572"/>
      <c r="CI6572"/>
      <c r="CJ6572"/>
      <c r="CK6572"/>
      <c r="CL6572"/>
      <c r="CM6572"/>
      <c r="CN6572"/>
      <c r="CO6572"/>
      <c r="CP6572"/>
      <c r="CQ6572"/>
      <c r="CR6572"/>
      <c r="CS6572"/>
      <c r="CT6572"/>
      <c r="CU6572"/>
      <c r="CV6572"/>
    </row>
    <row r="6573" spans="10:100" x14ac:dyDescent="0.25">
      <c r="J6573"/>
      <c r="K6573"/>
      <c r="L6573"/>
      <c r="M6573"/>
      <c r="N6573"/>
      <c r="O6573"/>
      <c r="P6573"/>
      <c r="Q6573"/>
      <c r="R6573"/>
      <c r="S6573"/>
      <c r="T6573"/>
      <c r="U6573"/>
      <c r="V6573"/>
      <c r="W6573"/>
      <c r="X6573"/>
      <c r="Y6573"/>
      <c r="Z6573"/>
      <c r="AA6573"/>
      <c r="AB6573"/>
      <c r="AC6573"/>
      <c r="AD6573"/>
      <c r="AE6573"/>
      <c r="AF6573"/>
      <c r="AG6573"/>
      <c r="AH6573"/>
      <c r="AI6573"/>
      <c r="AJ6573"/>
      <c r="AK6573"/>
      <c r="AL6573"/>
      <c r="AM6573"/>
      <c r="AN6573"/>
      <c r="AO6573"/>
      <c r="AP6573"/>
      <c r="AQ6573"/>
      <c r="AR6573"/>
      <c r="AS6573"/>
      <c r="AT6573"/>
      <c r="AU6573"/>
      <c r="AV6573"/>
      <c r="AW6573"/>
      <c r="AX6573"/>
      <c r="AY6573"/>
      <c r="AZ6573"/>
      <c r="BA6573"/>
      <c r="BB6573"/>
      <c r="BC6573"/>
      <c r="BD6573"/>
      <c r="BE6573"/>
      <c r="BF6573"/>
      <c r="BG6573"/>
      <c r="BH6573"/>
      <c r="BI6573"/>
      <c r="BJ6573"/>
      <c r="BK6573"/>
      <c r="BL6573"/>
      <c r="BM6573"/>
      <c r="BN6573"/>
      <c r="BO6573"/>
      <c r="BP6573"/>
      <c r="BQ6573"/>
      <c r="BR6573"/>
      <c r="BS6573"/>
      <c r="BT6573"/>
      <c r="BU6573"/>
      <c r="BV6573"/>
      <c r="BW6573"/>
      <c r="BX6573"/>
      <c r="BY6573"/>
      <c r="BZ6573"/>
      <c r="CA6573"/>
      <c r="CB6573"/>
      <c r="CC6573"/>
      <c r="CD6573"/>
      <c r="CE6573"/>
      <c r="CF6573"/>
      <c r="CG6573"/>
      <c r="CH6573"/>
      <c r="CI6573"/>
      <c r="CJ6573"/>
      <c r="CK6573"/>
      <c r="CL6573"/>
      <c r="CM6573"/>
      <c r="CN6573"/>
      <c r="CO6573"/>
      <c r="CP6573"/>
      <c r="CQ6573"/>
      <c r="CR6573"/>
      <c r="CS6573"/>
      <c r="CT6573"/>
      <c r="CU6573"/>
      <c r="CV6573"/>
    </row>
    <row r="6574" spans="10:100" x14ac:dyDescent="0.25">
      <c r="J6574"/>
      <c r="K6574"/>
      <c r="L6574"/>
      <c r="M6574"/>
      <c r="N6574"/>
      <c r="O6574"/>
      <c r="P6574"/>
      <c r="Q6574"/>
      <c r="R6574"/>
      <c r="S6574"/>
      <c r="T6574"/>
      <c r="U6574"/>
      <c r="V6574"/>
      <c r="W6574"/>
      <c r="X6574"/>
      <c r="Y6574"/>
      <c r="Z6574"/>
      <c r="AA6574"/>
      <c r="AB6574"/>
      <c r="AC6574"/>
      <c r="AD6574"/>
      <c r="AE6574"/>
      <c r="AF6574"/>
      <c r="AG6574"/>
      <c r="AH6574"/>
      <c r="AI6574"/>
      <c r="AJ6574"/>
      <c r="AK6574"/>
      <c r="AL6574"/>
      <c r="AM6574"/>
      <c r="AN6574"/>
      <c r="AO6574"/>
      <c r="AP6574"/>
      <c r="AQ6574"/>
      <c r="AR6574"/>
      <c r="AS6574"/>
      <c r="AT6574"/>
      <c r="AU6574"/>
      <c r="AV6574"/>
      <c r="AW6574"/>
      <c r="AX6574"/>
      <c r="AY6574"/>
      <c r="AZ6574"/>
      <c r="BA6574"/>
      <c r="BB6574"/>
      <c r="BC6574"/>
      <c r="BD6574"/>
      <c r="BE6574"/>
      <c r="BF6574"/>
      <c r="BG6574"/>
      <c r="BH6574"/>
      <c r="BI6574"/>
      <c r="BJ6574"/>
      <c r="BK6574"/>
      <c r="BL6574"/>
      <c r="BM6574"/>
      <c r="BN6574"/>
      <c r="BO6574"/>
      <c r="BP6574"/>
      <c r="BQ6574"/>
      <c r="BR6574"/>
      <c r="BS6574"/>
      <c r="BT6574"/>
      <c r="BU6574"/>
      <c r="BV6574"/>
      <c r="BW6574"/>
      <c r="BX6574"/>
      <c r="BY6574"/>
      <c r="BZ6574"/>
      <c r="CA6574"/>
      <c r="CB6574"/>
      <c r="CC6574"/>
      <c r="CD6574"/>
      <c r="CE6574"/>
      <c r="CF6574"/>
      <c r="CG6574"/>
      <c r="CH6574"/>
      <c r="CI6574"/>
      <c r="CJ6574"/>
      <c r="CK6574"/>
      <c r="CL6574"/>
      <c r="CM6574"/>
      <c r="CN6574"/>
      <c r="CO6574"/>
      <c r="CP6574"/>
      <c r="CQ6574"/>
      <c r="CR6574"/>
      <c r="CS6574"/>
      <c r="CT6574"/>
      <c r="CU6574"/>
      <c r="CV6574"/>
    </row>
    <row r="6575" spans="10:100" x14ac:dyDescent="0.25">
      <c r="J6575"/>
      <c r="K6575"/>
      <c r="L6575"/>
      <c r="M6575"/>
      <c r="N6575"/>
      <c r="O6575"/>
      <c r="P6575"/>
      <c r="Q6575"/>
      <c r="R6575"/>
      <c r="S6575"/>
      <c r="T6575"/>
      <c r="U6575"/>
      <c r="V6575"/>
      <c r="W6575"/>
      <c r="X6575"/>
      <c r="Y6575"/>
      <c r="Z6575"/>
      <c r="AA6575"/>
      <c r="AB6575"/>
      <c r="AC6575"/>
      <c r="AD6575"/>
      <c r="AE6575"/>
      <c r="AF6575"/>
      <c r="AG6575"/>
      <c r="AH6575"/>
      <c r="AI6575"/>
      <c r="AJ6575"/>
      <c r="AK6575"/>
      <c r="AL6575"/>
      <c r="AM6575"/>
      <c r="AN6575"/>
      <c r="AO6575"/>
      <c r="AP6575"/>
      <c r="AQ6575"/>
      <c r="AR6575"/>
      <c r="AS6575"/>
      <c r="AT6575"/>
      <c r="AU6575"/>
      <c r="AV6575"/>
      <c r="AW6575"/>
      <c r="AX6575"/>
      <c r="AY6575"/>
      <c r="AZ6575"/>
      <c r="BA6575"/>
      <c r="BB6575"/>
      <c r="BC6575"/>
      <c r="BD6575"/>
      <c r="BE6575"/>
      <c r="BF6575"/>
      <c r="BG6575"/>
      <c r="BH6575"/>
      <c r="BI6575"/>
      <c r="BJ6575"/>
      <c r="BK6575"/>
      <c r="BL6575"/>
      <c r="BM6575"/>
      <c r="BN6575"/>
      <c r="BO6575"/>
      <c r="BP6575"/>
      <c r="BQ6575"/>
      <c r="BR6575"/>
      <c r="BS6575"/>
      <c r="BT6575"/>
      <c r="BU6575"/>
      <c r="BV6575"/>
      <c r="BW6575"/>
      <c r="BX6575"/>
      <c r="BY6575"/>
      <c r="BZ6575"/>
      <c r="CA6575"/>
      <c r="CB6575"/>
      <c r="CC6575"/>
      <c r="CD6575"/>
      <c r="CE6575"/>
      <c r="CF6575"/>
      <c r="CG6575"/>
      <c r="CH6575"/>
      <c r="CI6575"/>
      <c r="CJ6575"/>
      <c r="CK6575"/>
      <c r="CL6575"/>
      <c r="CM6575"/>
      <c r="CN6575"/>
      <c r="CO6575"/>
      <c r="CP6575"/>
      <c r="CQ6575"/>
      <c r="CR6575"/>
      <c r="CS6575"/>
      <c r="CT6575"/>
      <c r="CU6575"/>
      <c r="CV6575"/>
    </row>
    <row r="6576" spans="10:100" x14ac:dyDescent="0.25">
      <c r="J6576"/>
      <c r="K6576"/>
      <c r="L6576"/>
      <c r="M6576"/>
      <c r="N6576"/>
      <c r="O6576"/>
      <c r="P6576"/>
      <c r="Q6576"/>
      <c r="R6576"/>
      <c r="S6576"/>
      <c r="T6576"/>
      <c r="U6576"/>
      <c r="V6576"/>
      <c r="W6576"/>
      <c r="X6576"/>
      <c r="Y6576"/>
      <c r="Z6576"/>
      <c r="AA6576"/>
      <c r="AB6576"/>
      <c r="AC6576"/>
      <c r="AD6576"/>
      <c r="AE6576"/>
      <c r="AF6576"/>
      <c r="AG6576"/>
      <c r="AH6576"/>
      <c r="AI6576"/>
      <c r="AJ6576"/>
      <c r="AK6576"/>
      <c r="AL6576"/>
      <c r="AM6576"/>
      <c r="AN6576"/>
      <c r="AO6576"/>
      <c r="AP6576"/>
      <c r="AQ6576"/>
      <c r="AR6576"/>
      <c r="AS6576"/>
      <c r="AT6576"/>
      <c r="AU6576"/>
      <c r="AV6576"/>
      <c r="AW6576"/>
      <c r="AX6576"/>
      <c r="AY6576"/>
      <c r="AZ6576"/>
      <c r="BA6576"/>
      <c r="BB6576"/>
      <c r="BC6576"/>
      <c r="BD6576"/>
      <c r="BE6576"/>
      <c r="BF6576"/>
      <c r="BG6576"/>
      <c r="BH6576"/>
      <c r="BI6576"/>
      <c r="BJ6576"/>
      <c r="BK6576"/>
      <c r="BL6576"/>
      <c r="BM6576"/>
      <c r="BN6576"/>
      <c r="BO6576"/>
      <c r="BP6576"/>
      <c r="BQ6576"/>
      <c r="BR6576"/>
      <c r="BS6576"/>
      <c r="BT6576"/>
      <c r="BU6576"/>
      <c r="BV6576"/>
      <c r="BW6576"/>
      <c r="BX6576"/>
      <c r="BY6576"/>
      <c r="BZ6576"/>
      <c r="CA6576"/>
      <c r="CB6576"/>
      <c r="CC6576"/>
      <c r="CD6576"/>
      <c r="CE6576"/>
      <c r="CF6576"/>
      <c r="CG6576"/>
      <c r="CH6576"/>
      <c r="CI6576"/>
      <c r="CJ6576"/>
      <c r="CK6576"/>
      <c r="CL6576"/>
      <c r="CM6576"/>
      <c r="CN6576"/>
      <c r="CO6576"/>
      <c r="CP6576"/>
      <c r="CQ6576"/>
      <c r="CR6576"/>
      <c r="CS6576"/>
      <c r="CT6576"/>
      <c r="CU6576"/>
      <c r="CV6576"/>
    </row>
    <row r="6577" spans="10:100" x14ac:dyDescent="0.25">
      <c r="J6577"/>
      <c r="K6577"/>
      <c r="L6577"/>
      <c r="M6577"/>
      <c r="N6577"/>
      <c r="O6577"/>
      <c r="P6577"/>
      <c r="Q6577"/>
      <c r="R6577"/>
      <c r="S6577"/>
      <c r="T6577"/>
      <c r="U6577"/>
      <c r="V6577"/>
      <c r="W6577"/>
      <c r="X6577"/>
      <c r="Y6577"/>
      <c r="Z6577"/>
      <c r="AA6577"/>
      <c r="AB6577"/>
      <c r="AC6577"/>
      <c r="AD6577"/>
      <c r="AE6577"/>
      <c r="AF6577"/>
      <c r="AG6577"/>
      <c r="AH6577"/>
      <c r="AI6577"/>
      <c r="AJ6577"/>
      <c r="AK6577"/>
      <c r="AL6577"/>
      <c r="AM6577"/>
      <c r="AN6577"/>
      <c r="AO6577"/>
      <c r="AP6577"/>
      <c r="AQ6577"/>
      <c r="AR6577"/>
      <c r="AS6577"/>
      <c r="AT6577"/>
      <c r="AU6577"/>
      <c r="AV6577"/>
      <c r="AW6577"/>
      <c r="AX6577"/>
      <c r="AY6577"/>
      <c r="AZ6577"/>
      <c r="BA6577"/>
      <c r="BB6577"/>
      <c r="BC6577"/>
      <c r="BD6577"/>
      <c r="BE6577"/>
      <c r="BF6577"/>
      <c r="BG6577"/>
      <c r="BH6577"/>
      <c r="BI6577"/>
      <c r="BJ6577"/>
      <c r="BK6577"/>
      <c r="BL6577"/>
      <c r="BM6577"/>
      <c r="BN6577"/>
      <c r="BO6577"/>
      <c r="BP6577"/>
      <c r="BQ6577"/>
      <c r="BR6577"/>
      <c r="BS6577"/>
      <c r="BT6577"/>
      <c r="BU6577"/>
      <c r="BV6577"/>
      <c r="BW6577"/>
      <c r="BX6577"/>
      <c r="BY6577"/>
      <c r="BZ6577"/>
      <c r="CA6577"/>
      <c r="CB6577"/>
      <c r="CC6577"/>
      <c r="CD6577"/>
      <c r="CE6577"/>
      <c r="CF6577"/>
      <c r="CG6577"/>
      <c r="CH6577"/>
      <c r="CI6577"/>
      <c r="CJ6577"/>
      <c r="CK6577"/>
      <c r="CL6577"/>
      <c r="CM6577"/>
      <c r="CN6577"/>
      <c r="CO6577"/>
      <c r="CP6577"/>
      <c r="CQ6577"/>
      <c r="CR6577"/>
      <c r="CS6577"/>
      <c r="CT6577"/>
      <c r="CU6577"/>
      <c r="CV6577"/>
    </row>
    <row r="6578" spans="10:100" x14ac:dyDescent="0.25">
      <c r="J6578"/>
      <c r="K6578"/>
      <c r="L6578"/>
      <c r="M6578"/>
      <c r="N6578"/>
      <c r="O6578"/>
      <c r="P6578"/>
      <c r="Q6578"/>
      <c r="R6578"/>
      <c r="S6578"/>
      <c r="T6578"/>
      <c r="U6578"/>
      <c r="V6578"/>
      <c r="W6578"/>
      <c r="X6578"/>
      <c r="Y6578"/>
      <c r="Z6578"/>
      <c r="AA6578"/>
      <c r="AB6578"/>
      <c r="AC6578"/>
      <c r="AD6578"/>
      <c r="AE6578"/>
      <c r="AF6578"/>
      <c r="AG6578"/>
      <c r="AH6578"/>
      <c r="AI6578"/>
      <c r="AJ6578"/>
      <c r="AK6578"/>
      <c r="AL6578"/>
      <c r="AM6578"/>
      <c r="AN6578"/>
      <c r="AO6578"/>
      <c r="AP6578"/>
      <c r="AQ6578"/>
      <c r="AR6578"/>
      <c r="AS6578"/>
      <c r="AT6578"/>
      <c r="AU6578"/>
      <c r="AV6578"/>
      <c r="AW6578"/>
      <c r="AX6578"/>
      <c r="AY6578"/>
      <c r="AZ6578"/>
      <c r="BA6578"/>
      <c r="BB6578"/>
      <c r="BC6578"/>
      <c r="BD6578"/>
      <c r="BE6578"/>
      <c r="BF6578"/>
      <c r="BG6578"/>
      <c r="BH6578"/>
      <c r="BI6578"/>
      <c r="BJ6578"/>
      <c r="BK6578"/>
      <c r="BL6578"/>
      <c r="BM6578"/>
      <c r="BN6578"/>
      <c r="BO6578"/>
      <c r="BP6578"/>
      <c r="BQ6578"/>
      <c r="BR6578"/>
      <c r="BS6578"/>
      <c r="BT6578"/>
      <c r="BU6578"/>
      <c r="BV6578"/>
      <c r="BW6578"/>
      <c r="BX6578"/>
      <c r="BY6578"/>
      <c r="BZ6578"/>
      <c r="CA6578"/>
      <c r="CB6578"/>
      <c r="CC6578"/>
      <c r="CD6578"/>
      <c r="CE6578"/>
      <c r="CF6578"/>
      <c r="CG6578"/>
      <c r="CH6578"/>
      <c r="CI6578"/>
      <c r="CJ6578"/>
      <c r="CK6578"/>
      <c r="CL6578"/>
      <c r="CM6578"/>
      <c r="CN6578"/>
      <c r="CO6578"/>
      <c r="CP6578"/>
      <c r="CQ6578"/>
      <c r="CR6578"/>
      <c r="CS6578"/>
      <c r="CT6578"/>
      <c r="CU6578"/>
      <c r="CV6578"/>
    </row>
    <row r="6579" spans="10:100" x14ac:dyDescent="0.25">
      <c r="J6579"/>
      <c r="K6579"/>
      <c r="L6579"/>
      <c r="M6579"/>
      <c r="N6579"/>
      <c r="O6579"/>
      <c r="P6579"/>
      <c r="Q6579"/>
      <c r="R6579"/>
      <c r="S6579"/>
      <c r="T6579"/>
      <c r="U6579"/>
      <c r="V6579"/>
      <c r="W6579"/>
      <c r="X6579"/>
      <c r="Y6579"/>
      <c r="Z6579"/>
      <c r="AA6579"/>
      <c r="AB6579"/>
      <c r="AC6579"/>
      <c r="AD6579"/>
      <c r="AE6579"/>
      <c r="AF6579"/>
      <c r="AG6579"/>
      <c r="AH6579"/>
      <c r="AI6579"/>
      <c r="AJ6579"/>
      <c r="AK6579"/>
      <c r="AL6579"/>
      <c r="AM6579"/>
      <c r="AN6579"/>
      <c r="AO6579"/>
      <c r="AP6579"/>
      <c r="AQ6579"/>
      <c r="AR6579"/>
      <c r="AS6579"/>
      <c r="AT6579"/>
      <c r="AU6579"/>
      <c r="AV6579"/>
      <c r="AW6579"/>
      <c r="AX6579"/>
      <c r="AY6579"/>
      <c r="AZ6579"/>
      <c r="BA6579"/>
      <c r="BB6579"/>
      <c r="BC6579"/>
      <c r="BD6579"/>
      <c r="BE6579"/>
      <c r="BF6579"/>
      <c r="BG6579"/>
      <c r="BH6579"/>
      <c r="BI6579"/>
      <c r="BJ6579"/>
      <c r="BK6579"/>
      <c r="BL6579"/>
      <c r="BM6579"/>
      <c r="BN6579"/>
      <c r="BO6579"/>
      <c r="BP6579"/>
      <c r="BQ6579"/>
      <c r="BR6579"/>
      <c r="BS6579"/>
      <c r="BT6579"/>
      <c r="BU6579"/>
      <c r="BV6579"/>
      <c r="BW6579"/>
      <c r="BX6579"/>
      <c r="BY6579"/>
      <c r="BZ6579"/>
      <c r="CA6579"/>
      <c r="CB6579"/>
      <c r="CC6579"/>
      <c r="CD6579"/>
      <c r="CE6579"/>
      <c r="CF6579"/>
      <c r="CG6579"/>
      <c r="CH6579"/>
      <c r="CI6579"/>
      <c r="CJ6579"/>
      <c r="CK6579"/>
      <c r="CL6579"/>
      <c r="CM6579"/>
      <c r="CN6579"/>
      <c r="CO6579"/>
      <c r="CP6579"/>
      <c r="CQ6579"/>
      <c r="CR6579"/>
      <c r="CS6579"/>
      <c r="CT6579"/>
      <c r="CU6579"/>
      <c r="CV6579"/>
    </row>
    <row r="6580" spans="10:100" x14ac:dyDescent="0.25">
      <c r="J6580"/>
      <c r="K6580"/>
      <c r="L6580"/>
      <c r="M6580"/>
      <c r="N6580"/>
      <c r="O6580"/>
      <c r="P6580"/>
      <c r="Q6580"/>
      <c r="R6580"/>
      <c r="S6580"/>
      <c r="T6580"/>
      <c r="U6580"/>
      <c r="V6580"/>
      <c r="W6580"/>
      <c r="X6580"/>
      <c r="Y6580"/>
      <c r="Z6580"/>
      <c r="AA6580"/>
      <c r="AB6580"/>
      <c r="AC6580"/>
      <c r="AD6580"/>
      <c r="AE6580"/>
      <c r="AF6580"/>
      <c r="AG6580"/>
      <c r="AH6580"/>
      <c r="AI6580"/>
      <c r="AJ6580"/>
      <c r="AK6580"/>
      <c r="AL6580"/>
      <c r="AM6580"/>
      <c r="AN6580"/>
      <c r="AO6580"/>
      <c r="AP6580"/>
      <c r="AQ6580"/>
      <c r="AR6580"/>
      <c r="AS6580"/>
      <c r="AT6580"/>
      <c r="AU6580"/>
      <c r="AV6580"/>
      <c r="AW6580"/>
      <c r="AX6580"/>
      <c r="AY6580"/>
      <c r="AZ6580"/>
      <c r="BA6580"/>
      <c r="BB6580"/>
      <c r="BC6580"/>
      <c r="BD6580"/>
      <c r="BE6580"/>
      <c r="BF6580"/>
      <c r="BG6580"/>
      <c r="BH6580"/>
      <c r="BI6580"/>
      <c r="BJ6580"/>
      <c r="BK6580"/>
      <c r="BL6580"/>
      <c r="BM6580"/>
      <c r="BN6580"/>
      <c r="BO6580"/>
      <c r="BP6580"/>
      <c r="BQ6580"/>
      <c r="BR6580"/>
      <c r="BS6580"/>
      <c r="BT6580"/>
      <c r="BU6580"/>
      <c r="BV6580"/>
      <c r="BW6580"/>
      <c r="BX6580"/>
      <c r="BY6580"/>
      <c r="BZ6580"/>
      <c r="CA6580"/>
      <c r="CB6580"/>
      <c r="CC6580"/>
      <c r="CD6580"/>
      <c r="CE6580"/>
      <c r="CF6580"/>
      <c r="CG6580"/>
      <c r="CH6580"/>
      <c r="CI6580"/>
      <c r="CJ6580"/>
      <c r="CK6580"/>
      <c r="CL6580"/>
      <c r="CM6580"/>
      <c r="CN6580"/>
      <c r="CO6580"/>
      <c r="CP6580"/>
      <c r="CQ6580"/>
      <c r="CR6580"/>
      <c r="CS6580"/>
      <c r="CT6580"/>
      <c r="CU6580"/>
      <c r="CV6580"/>
    </row>
    <row r="6581" spans="10:100" x14ac:dyDescent="0.25">
      <c r="J6581"/>
      <c r="K6581"/>
      <c r="L6581"/>
      <c r="M6581"/>
      <c r="N6581"/>
      <c r="O6581"/>
      <c r="P6581"/>
      <c r="Q6581"/>
      <c r="R6581"/>
      <c r="S6581"/>
      <c r="T6581"/>
      <c r="U6581"/>
      <c r="V6581"/>
      <c r="W6581"/>
      <c r="X6581"/>
      <c r="Y6581"/>
      <c r="Z6581"/>
      <c r="AA6581"/>
      <c r="AB6581"/>
      <c r="AC6581"/>
      <c r="AD6581"/>
      <c r="AE6581"/>
      <c r="AF6581"/>
      <c r="AG6581"/>
      <c r="AH6581"/>
      <c r="AI6581"/>
      <c r="AJ6581"/>
      <c r="AK6581"/>
      <c r="AL6581"/>
      <c r="AM6581"/>
      <c r="AN6581"/>
      <c r="AO6581"/>
      <c r="AP6581"/>
      <c r="AQ6581"/>
      <c r="AR6581"/>
      <c r="AS6581"/>
      <c r="AT6581"/>
      <c r="AU6581"/>
      <c r="AV6581"/>
      <c r="AW6581"/>
      <c r="AX6581"/>
      <c r="AY6581"/>
      <c r="AZ6581"/>
      <c r="BA6581"/>
      <c r="BB6581"/>
      <c r="BC6581"/>
      <c r="BD6581"/>
      <c r="BE6581"/>
      <c r="BF6581"/>
      <c r="BG6581"/>
      <c r="BH6581"/>
      <c r="BI6581"/>
      <c r="BJ6581"/>
      <c r="BK6581"/>
      <c r="BL6581"/>
      <c r="BM6581"/>
      <c r="BN6581"/>
      <c r="BO6581"/>
      <c r="BP6581"/>
      <c r="BQ6581"/>
      <c r="BR6581"/>
      <c r="BS6581"/>
      <c r="BT6581"/>
      <c r="BU6581"/>
      <c r="BV6581"/>
      <c r="BW6581"/>
      <c r="BX6581"/>
      <c r="BY6581"/>
      <c r="BZ6581"/>
      <c r="CA6581"/>
      <c r="CB6581"/>
      <c r="CC6581"/>
      <c r="CD6581"/>
      <c r="CE6581"/>
      <c r="CF6581"/>
      <c r="CG6581"/>
      <c r="CH6581"/>
      <c r="CI6581"/>
      <c r="CJ6581"/>
      <c r="CK6581"/>
      <c r="CL6581"/>
      <c r="CM6581"/>
      <c r="CN6581"/>
      <c r="CO6581"/>
      <c r="CP6581"/>
      <c r="CQ6581"/>
      <c r="CR6581"/>
      <c r="CS6581"/>
      <c r="CT6581"/>
      <c r="CU6581"/>
      <c r="CV6581"/>
    </row>
    <row r="6582" spans="10:100" x14ac:dyDescent="0.25">
      <c r="J6582"/>
      <c r="K6582"/>
      <c r="L6582"/>
      <c r="M6582"/>
      <c r="N6582"/>
      <c r="O6582"/>
      <c r="P6582"/>
      <c r="Q6582"/>
      <c r="R6582"/>
      <c r="S6582"/>
      <c r="T6582"/>
      <c r="U6582"/>
      <c r="V6582"/>
      <c r="W6582"/>
      <c r="X6582"/>
      <c r="Y6582"/>
      <c r="Z6582"/>
      <c r="AA6582"/>
      <c r="AB6582"/>
      <c r="AC6582"/>
      <c r="AD6582"/>
      <c r="AE6582"/>
      <c r="AF6582"/>
      <c r="AG6582"/>
      <c r="AH6582"/>
      <c r="AI6582"/>
      <c r="AJ6582"/>
      <c r="AK6582"/>
      <c r="AL6582"/>
      <c r="AM6582"/>
      <c r="AN6582"/>
      <c r="AO6582"/>
      <c r="AP6582"/>
      <c r="AQ6582"/>
      <c r="AR6582"/>
      <c r="AS6582"/>
      <c r="AT6582"/>
      <c r="AU6582"/>
      <c r="AV6582"/>
      <c r="AW6582"/>
      <c r="AX6582"/>
      <c r="AY6582"/>
      <c r="AZ6582"/>
      <c r="BA6582"/>
      <c r="BB6582"/>
      <c r="BC6582"/>
      <c r="BD6582"/>
      <c r="BE6582"/>
      <c r="BF6582"/>
      <c r="BG6582"/>
      <c r="BH6582"/>
      <c r="BI6582"/>
      <c r="BJ6582"/>
      <c r="BK6582"/>
      <c r="BL6582"/>
      <c r="BM6582"/>
      <c r="BN6582"/>
      <c r="BO6582"/>
      <c r="BP6582"/>
      <c r="BQ6582"/>
      <c r="BR6582"/>
      <c r="BS6582"/>
      <c r="BT6582"/>
      <c r="BU6582"/>
      <c r="BV6582"/>
      <c r="BW6582"/>
      <c r="BX6582"/>
      <c r="BY6582"/>
      <c r="BZ6582"/>
      <c r="CA6582"/>
      <c r="CB6582"/>
      <c r="CC6582"/>
      <c r="CD6582"/>
      <c r="CE6582"/>
      <c r="CF6582"/>
      <c r="CG6582"/>
      <c r="CH6582"/>
      <c r="CI6582"/>
      <c r="CJ6582"/>
      <c r="CK6582"/>
      <c r="CL6582"/>
      <c r="CM6582"/>
      <c r="CN6582"/>
      <c r="CO6582"/>
      <c r="CP6582"/>
      <c r="CQ6582"/>
      <c r="CR6582"/>
      <c r="CS6582"/>
      <c r="CT6582"/>
      <c r="CU6582"/>
      <c r="CV6582"/>
    </row>
    <row r="6583" spans="10:100" x14ac:dyDescent="0.25">
      <c r="J6583"/>
      <c r="K6583"/>
      <c r="L6583"/>
      <c r="M6583"/>
      <c r="N6583"/>
      <c r="O6583"/>
      <c r="P6583"/>
      <c r="Q6583"/>
      <c r="R6583"/>
      <c r="S6583"/>
      <c r="T6583"/>
      <c r="U6583"/>
      <c r="V6583"/>
      <c r="W6583"/>
      <c r="X6583"/>
      <c r="Y6583"/>
      <c r="Z6583"/>
      <c r="AA6583"/>
      <c r="AB6583"/>
      <c r="AC6583"/>
      <c r="AD6583"/>
      <c r="AE6583"/>
      <c r="AF6583"/>
      <c r="AG6583"/>
      <c r="AH6583"/>
      <c r="AI6583"/>
      <c r="AJ6583"/>
      <c r="AK6583"/>
      <c r="AL6583"/>
      <c r="AM6583"/>
      <c r="AN6583"/>
      <c r="AO6583"/>
      <c r="AP6583"/>
      <c r="AQ6583"/>
      <c r="AR6583"/>
      <c r="AS6583"/>
      <c r="AT6583"/>
      <c r="AU6583"/>
      <c r="AV6583"/>
      <c r="AW6583"/>
      <c r="AX6583"/>
      <c r="AY6583"/>
      <c r="AZ6583"/>
      <c r="BA6583"/>
      <c r="BB6583"/>
      <c r="BC6583"/>
      <c r="BD6583"/>
      <c r="BE6583"/>
      <c r="BF6583"/>
      <c r="BG6583"/>
      <c r="BH6583"/>
      <c r="BI6583"/>
      <c r="BJ6583"/>
      <c r="BK6583"/>
      <c r="BL6583"/>
      <c r="BM6583"/>
      <c r="BN6583"/>
      <c r="BO6583"/>
      <c r="BP6583"/>
      <c r="BQ6583"/>
      <c r="BR6583"/>
      <c r="BS6583"/>
      <c r="BT6583"/>
      <c r="BU6583"/>
      <c r="BV6583"/>
      <c r="BW6583"/>
      <c r="BX6583"/>
      <c r="BY6583"/>
      <c r="BZ6583"/>
      <c r="CA6583"/>
      <c r="CB6583"/>
      <c r="CC6583"/>
      <c r="CD6583"/>
      <c r="CE6583"/>
      <c r="CF6583"/>
      <c r="CG6583"/>
      <c r="CH6583"/>
      <c r="CI6583"/>
      <c r="CJ6583"/>
      <c r="CK6583"/>
      <c r="CL6583"/>
      <c r="CM6583"/>
      <c r="CN6583"/>
      <c r="CO6583"/>
      <c r="CP6583"/>
      <c r="CQ6583"/>
      <c r="CR6583"/>
      <c r="CS6583"/>
      <c r="CT6583"/>
      <c r="CU6583"/>
      <c r="CV6583"/>
    </row>
    <row r="6584" spans="10:100" x14ac:dyDescent="0.25">
      <c r="J6584"/>
      <c r="K6584"/>
      <c r="L6584"/>
      <c r="M6584"/>
      <c r="N6584"/>
      <c r="O6584"/>
      <c r="P6584"/>
      <c r="Q6584"/>
      <c r="R6584"/>
      <c r="S6584"/>
      <c r="T6584"/>
      <c r="U6584"/>
      <c r="V6584"/>
      <c r="W6584"/>
      <c r="X6584"/>
      <c r="Y6584"/>
      <c r="Z6584"/>
      <c r="AA6584"/>
      <c r="AB6584"/>
      <c r="AC6584"/>
      <c r="AD6584"/>
      <c r="AE6584"/>
      <c r="AF6584"/>
      <c r="AG6584"/>
      <c r="AH6584"/>
      <c r="AI6584"/>
      <c r="AJ6584"/>
      <c r="AK6584"/>
      <c r="AL6584"/>
      <c r="AM6584"/>
      <c r="AN6584"/>
      <c r="AO6584"/>
      <c r="AP6584"/>
      <c r="AQ6584"/>
      <c r="AR6584"/>
      <c r="AS6584"/>
      <c r="AT6584"/>
      <c r="AU6584"/>
      <c r="AV6584"/>
      <c r="AW6584"/>
      <c r="AX6584"/>
      <c r="AY6584"/>
      <c r="AZ6584"/>
      <c r="BA6584"/>
      <c r="BB6584"/>
      <c r="BC6584"/>
      <c r="BD6584"/>
      <c r="BE6584"/>
      <c r="BF6584"/>
      <c r="BG6584"/>
      <c r="BH6584"/>
      <c r="BI6584"/>
      <c r="BJ6584"/>
      <c r="BK6584"/>
      <c r="BL6584"/>
      <c r="BM6584"/>
      <c r="BN6584"/>
      <c r="BO6584"/>
      <c r="BP6584"/>
      <c r="BQ6584"/>
      <c r="BR6584"/>
      <c r="BS6584"/>
      <c r="BT6584"/>
      <c r="BU6584"/>
      <c r="BV6584"/>
      <c r="BW6584"/>
      <c r="BX6584"/>
      <c r="BY6584"/>
      <c r="BZ6584"/>
      <c r="CA6584"/>
      <c r="CB6584"/>
      <c r="CC6584"/>
      <c r="CD6584"/>
      <c r="CE6584"/>
      <c r="CF6584"/>
      <c r="CG6584"/>
      <c r="CH6584"/>
      <c r="CI6584"/>
      <c r="CJ6584"/>
      <c r="CK6584"/>
      <c r="CL6584"/>
      <c r="CM6584"/>
      <c r="CN6584"/>
      <c r="CO6584"/>
      <c r="CP6584"/>
      <c r="CQ6584"/>
      <c r="CR6584"/>
      <c r="CS6584"/>
      <c r="CT6584"/>
      <c r="CU6584"/>
      <c r="CV6584"/>
    </row>
    <row r="6585" spans="10:100" x14ac:dyDescent="0.25">
      <c r="J6585"/>
      <c r="K6585"/>
      <c r="L6585"/>
      <c r="M6585"/>
      <c r="N6585"/>
      <c r="O6585"/>
      <c r="P6585"/>
      <c r="Q6585"/>
      <c r="R6585"/>
      <c r="S6585"/>
      <c r="T6585"/>
      <c r="U6585"/>
      <c r="V6585"/>
      <c r="W6585"/>
      <c r="X6585"/>
      <c r="Y6585"/>
      <c r="Z6585"/>
      <c r="AA6585"/>
      <c r="AB6585"/>
      <c r="AC6585"/>
      <c r="AD6585"/>
      <c r="AE6585"/>
      <c r="AF6585"/>
      <c r="AG6585"/>
      <c r="AH6585"/>
      <c r="AI6585"/>
      <c r="AJ6585"/>
      <c r="AK6585"/>
      <c r="AL6585"/>
      <c r="AM6585"/>
      <c r="AN6585"/>
      <c r="AO6585"/>
      <c r="AP6585"/>
      <c r="AQ6585"/>
      <c r="AR6585"/>
      <c r="AS6585"/>
      <c r="AT6585"/>
      <c r="AU6585"/>
      <c r="AV6585"/>
      <c r="AW6585"/>
      <c r="AX6585"/>
      <c r="AY6585"/>
      <c r="AZ6585"/>
      <c r="BA6585"/>
      <c r="BB6585"/>
      <c r="BC6585"/>
      <c r="BD6585"/>
      <c r="BE6585"/>
      <c r="BF6585"/>
      <c r="BG6585"/>
      <c r="BH6585"/>
      <c r="BI6585"/>
      <c r="BJ6585"/>
      <c r="BK6585"/>
      <c r="BL6585"/>
      <c r="BM6585"/>
      <c r="BN6585"/>
      <c r="BO6585"/>
      <c r="BP6585"/>
      <c r="BQ6585"/>
      <c r="BR6585"/>
      <c r="BS6585"/>
      <c r="BT6585"/>
      <c r="BU6585"/>
      <c r="BV6585"/>
      <c r="BW6585"/>
      <c r="BX6585"/>
      <c r="BY6585"/>
      <c r="BZ6585"/>
      <c r="CA6585"/>
      <c r="CB6585"/>
      <c r="CC6585"/>
      <c r="CD6585"/>
      <c r="CE6585"/>
      <c r="CF6585"/>
      <c r="CG6585"/>
      <c r="CH6585"/>
      <c r="CI6585"/>
      <c r="CJ6585"/>
      <c r="CK6585"/>
      <c r="CL6585"/>
      <c r="CM6585"/>
      <c r="CN6585"/>
      <c r="CO6585"/>
      <c r="CP6585"/>
      <c r="CQ6585"/>
      <c r="CR6585"/>
      <c r="CS6585"/>
      <c r="CT6585"/>
      <c r="CU6585"/>
      <c r="CV6585"/>
    </row>
    <row r="6586" spans="10:100" x14ac:dyDescent="0.25">
      <c r="J6586"/>
      <c r="K6586"/>
      <c r="L6586"/>
      <c r="M6586"/>
      <c r="N6586"/>
      <c r="O6586"/>
      <c r="P6586"/>
      <c r="Q6586"/>
      <c r="R6586"/>
      <c r="S6586"/>
      <c r="T6586"/>
      <c r="U6586"/>
      <c r="V6586"/>
      <c r="W6586"/>
      <c r="X6586"/>
      <c r="Y6586"/>
      <c r="Z6586"/>
      <c r="AA6586"/>
      <c r="AB6586"/>
      <c r="AC6586"/>
      <c r="AD6586"/>
      <c r="AE6586"/>
      <c r="AF6586"/>
      <c r="AG6586"/>
      <c r="AH6586"/>
      <c r="AI6586"/>
      <c r="AJ6586"/>
      <c r="AK6586"/>
      <c r="AL6586"/>
      <c r="AM6586"/>
      <c r="AN6586"/>
      <c r="AO6586"/>
      <c r="AP6586"/>
      <c r="AQ6586"/>
      <c r="AR6586"/>
      <c r="AS6586"/>
      <c r="AT6586"/>
      <c r="AU6586"/>
      <c r="AV6586"/>
      <c r="AW6586"/>
      <c r="AX6586"/>
      <c r="AY6586"/>
      <c r="AZ6586"/>
      <c r="BA6586"/>
      <c r="BB6586"/>
      <c r="BC6586"/>
      <c r="BD6586"/>
      <c r="BE6586"/>
      <c r="BF6586"/>
      <c r="BG6586"/>
      <c r="BH6586"/>
      <c r="BI6586"/>
      <c r="BJ6586"/>
      <c r="BK6586"/>
      <c r="BL6586"/>
      <c r="BM6586"/>
      <c r="BN6586"/>
      <c r="BO6586"/>
      <c r="BP6586"/>
      <c r="BQ6586"/>
      <c r="BR6586"/>
      <c r="BS6586"/>
      <c r="BT6586"/>
      <c r="BU6586"/>
      <c r="BV6586"/>
      <c r="BW6586"/>
      <c r="BX6586"/>
      <c r="BY6586"/>
      <c r="BZ6586"/>
      <c r="CA6586"/>
      <c r="CB6586"/>
      <c r="CC6586"/>
      <c r="CD6586"/>
      <c r="CE6586"/>
      <c r="CF6586"/>
      <c r="CG6586"/>
      <c r="CH6586"/>
      <c r="CI6586"/>
      <c r="CJ6586"/>
      <c r="CK6586"/>
      <c r="CL6586"/>
      <c r="CM6586"/>
      <c r="CN6586"/>
      <c r="CO6586"/>
      <c r="CP6586"/>
      <c r="CQ6586"/>
      <c r="CR6586"/>
      <c r="CS6586"/>
      <c r="CT6586"/>
      <c r="CU6586"/>
      <c r="CV6586"/>
    </row>
    <row r="6587" spans="10:100" x14ac:dyDescent="0.25">
      <c r="J6587"/>
      <c r="K6587"/>
      <c r="L6587"/>
      <c r="M6587"/>
      <c r="N6587"/>
      <c r="O6587"/>
      <c r="P6587"/>
      <c r="Q6587"/>
      <c r="R6587"/>
      <c r="S6587"/>
      <c r="T6587"/>
      <c r="U6587"/>
      <c r="V6587"/>
      <c r="W6587"/>
      <c r="X6587"/>
      <c r="Y6587"/>
      <c r="Z6587"/>
      <c r="AA6587"/>
      <c r="AB6587"/>
      <c r="AC6587"/>
      <c r="AD6587"/>
      <c r="AE6587"/>
      <c r="AF6587"/>
      <c r="AG6587"/>
      <c r="AH6587"/>
      <c r="AI6587"/>
      <c r="AJ6587"/>
      <c r="AK6587"/>
      <c r="AL6587"/>
      <c r="AM6587"/>
      <c r="AN6587"/>
      <c r="AO6587"/>
      <c r="AP6587"/>
      <c r="AQ6587"/>
      <c r="AR6587"/>
      <c r="AS6587"/>
      <c r="AT6587"/>
      <c r="AU6587"/>
      <c r="AV6587"/>
      <c r="AW6587"/>
      <c r="AX6587"/>
      <c r="AY6587"/>
      <c r="AZ6587"/>
      <c r="BA6587"/>
      <c r="BB6587"/>
      <c r="BC6587"/>
      <c r="BD6587"/>
      <c r="BE6587"/>
      <c r="BF6587"/>
      <c r="BG6587"/>
      <c r="BH6587"/>
      <c r="BI6587"/>
      <c r="BJ6587"/>
      <c r="BK6587"/>
      <c r="BL6587"/>
      <c r="BM6587"/>
      <c r="BN6587"/>
      <c r="BO6587"/>
      <c r="BP6587"/>
      <c r="BQ6587"/>
      <c r="BR6587"/>
      <c r="BS6587"/>
      <c r="BT6587"/>
      <c r="BU6587"/>
      <c r="BV6587"/>
      <c r="BW6587"/>
      <c r="BX6587"/>
      <c r="BY6587"/>
      <c r="BZ6587"/>
      <c r="CA6587"/>
      <c r="CB6587"/>
      <c r="CC6587"/>
      <c r="CD6587"/>
      <c r="CE6587"/>
      <c r="CF6587"/>
      <c r="CG6587"/>
      <c r="CH6587"/>
      <c r="CI6587"/>
      <c r="CJ6587"/>
      <c r="CK6587"/>
      <c r="CL6587"/>
      <c r="CM6587"/>
      <c r="CN6587"/>
      <c r="CO6587"/>
      <c r="CP6587"/>
      <c r="CQ6587"/>
      <c r="CR6587"/>
      <c r="CS6587"/>
      <c r="CT6587"/>
      <c r="CU6587"/>
      <c r="CV6587"/>
    </row>
    <row r="6588" spans="10:100" x14ac:dyDescent="0.25">
      <c r="J6588"/>
      <c r="K6588"/>
      <c r="L6588"/>
      <c r="M6588"/>
      <c r="N6588"/>
      <c r="O6588"/>
      <c r="P6588"/>
      <c r="Q6588"/>
      <c r="R6588"/>
      <c r="S6588"/>
      <c r="T6588"/>
      <c r="U6588"/>
      <c r="V6588"/>
      <c r="W6588"/>
      <c r="X6588"/>
      <c r="Y6588"/>
      <c r="Z6588"/>
      <c r="AA6588"/>
      <c r="AB6588"/>
      <c r="AC6588"/>
      <c r="AD6588"/>
      <c r="AE6588"/>
      <c r="AF6588"/>
      <c r="AG6588"/>
      <c r="AH6588"/>
      <c r="AI6588"/>
      <c r="AJ6588"/>
      <c r="AK6588"/>
      <c r="AL6588"/>
      <c r="AM6588"/>
      <c r="AN6588"/>
      <c r="AO6588"/>
      <c r="AP6588"/>
      <c r="AQ6588"/>
      <c r="AR6588"/>
      <c r="AS6588"/>
      <c r="AT6588"/>
      <c r="AU6588"/>
      <c r="AV6588"/>
      <c r="AW6588"/>
      <c r="AX6588"/>
      <c r="AY6588"/>
      <c r="AZ6588"/>
      <c r="BA6588"/>
      <c r="BB6588"/>
      <c r="BC6588"/>
      <c r="BD6588"/>
      <c r="BE6588"/>
      <c r="BF6588"/>
      <c r="BG6588"/>
      <c r="BH6588"/>
      <c r="BI6588"/>
      <c r="BJ6588"/>
      <c r="BK6588"/>
      <c r="BL6588"/>
      <c r="BM6588"/>
      <c r="BN6588"/>
      <c r="BO6588"/>
      <c r="BP6588"/>
      <c r="BQ6588"/>
      <c r="BR6588"/>
      <c r="BS6588"/>
      <c r="BT6588"/>
      <c r="BU6588"/>
      <c r="BV6588"/>
      <c r="BW6588"/>
      <c r="BX6588"/>
      <c r="BY6588"/>
      <c r="BZ6588"/>
      <c r="CA6588"/>
      <c r="CB6588"/>
      <c r="CC6588"/>
      <c r="CD6588"/>
      <c r="CE6588"/>
      <c r="CF6588"/>
      <c r="CG6588"/>
      <c r="CH6588"/>
      <c r="CI6588"/>
      <c r="CJ6588"/>
      <c r="CK6588"/>
      <c r="CL6588"/>
      <c r="CM6588"/>
      <c r="CN6588"/>
      <c r="CO6588"/>
      <c r="CP6588"/>
      <c r="CQ6588"/>
      <c r="CR6588"/>
      <c r="CS6588"/>
      <c r="CT6588"/>
      <c r="CU6588"/>
      <c r="CV6588"/>
    </row>
    <row r="6589" spans="10:100" x14ac:dyDescent="0.25">
      <c r="J6589"/>
      <c r="K6589"/>
      <c r="L6589"/>
      <c r="M6589"/>
      <c r="N6589"/>
      <c r="O6589"/>
      <c r="P6589"/>
      <c r="Q6589"/>
      <c r="R6589"/>
      <c r="S6589"/>
      <c r="T6589"/>
      <c r="U6589"/>
      <c r="V6589"/>
      <c r="W6589"/>
      <c r="X6589"/>
      <c r="Y6589"/>
      <c r="Z6589"/>
      <c r="AA6589"/>
      <c r="AB6589"/>
      <c r="AC6589"/>
      <c r="AD6589"/>
      <c r="AE6589"/>
      <c r="AF6589"/>
      <c r="AG6589"/>
      <c r="AH6589"/>
      <c r="AI6589"/>
      <c r="AJ6589"/>
      <c r="AK6589"/>
      <c r="AL6589"/>
      <c r="AM6589"/>
      <c r="AN6589"/>
      <c r="AO6589"/>
      <c r="AP6589"/>
      <c r="AQ6589"/>
      <c r="AR6589"/>
      <c r="AS6589"/>
      <c r="AT6589"/>
      <c r="AU6589"/>
      <c r="AV6589"/>
      <c r="AW6589"/>
      <c r="AX6589"/>
      <c r="AY6589"/>
      <c r="AZ6589"/>
      <c r="BA6589"/>
      <c r="BB6589"/>
      <c r="BC6589"/>
      <c r="BD6589"/>
      <c r="BE6589"/>
      <c r="BF6589"/>
      <c r="BG6589"/>
      <c r="BH6589"/>
      <c r="BI6589"/>
      <c r="BJ6589"/>
      <c r="BK6589"/>
      <c r="BL6589"/>
      <c r="BM6589"/>
      <c r="BN6589"/>
      <c r="BO6589"/>
      <c r="BP6589"/>
      <c r="BQ6589"/>
      <c r="BR6589"/>
      <c r="BS6589"/>
      <c r="BT6589"/>
      <c r="BU6589"/>
      <c r="BV6589"/>
      <c r="BW6589"/>
      <c r="BX6589"/>
      <c r="BY6589"/>
      <c r="BZ6589"/>
      <c r="CA6589"/>
      <c r="CB6589"/>
      <c r="CC6589"/>
      <c r="CD6589"/>
      <c r="CE6589"/>
      <c r="CF6589"/>
      <c r="CG6589"/>
      <c r="CH6589"/>
      <c r="CI6589"/>
      <c r="CJ6589"/>
      <c r="CK6589"/>
      <c r="CL6589"/>
      <c r="CM6589"/>
      <c r="CN6589"/>
      <c r="CO6589"/>
      <c r="CP6589"/>
      <c r="CQ6589"/>
      <c r="CR6589"/>
      <c r="CS6589"/>
      <c r="CT6589"/>
      <c r="CU6589"/>
      <c r="CV6589"/>
    </row>
    <row r="6590" spans="10:100" x14ac:dyDescent="0.25">
      <c r="J6590"/>
      <c r="K6590"/>
      <c r="L6590"/>
      <c r="M6590"/>
      <c r="N6590"/>
      <c r="O6590"/>
      <c r="P6590"/>
      <c r="Q6590"/>
      <c r="R6590"/>
      <c r="S6590"/>
      <c r="T6590"/>
      <c r="U6590"/>
      <c r="V6590"/>
      <c r="W6590"/>
      <c r="X6590"/>
      <c r="Y6590"/>
      <c r="Z6590"/>
      <c r="AA6590"/>
      <c r="AB6590"/>
      <c r="AC6590"/>
      <c r="AD6590"/>
      <c r="AE6590"/>
      <c r="AF6590"/>
      <c r="AG6590"/>
      <c r="AH6590"/>
      <c r="AI6590"/>
      <c r="AJ6590"/>
      <c r="AK6590"/>
      <c r="AL6590"/>
      <c r="AM6590"/>
      <c r="AN6590"/>
      <c r="AO6590"/>
      <c r="AP6590"/>
      <c r="AQ6590"/>
      <c r="AR6590"/>
      <c r="AS6590"/>
      <c r="AT6590"/>
      <c r="AU6590"/>
      <c r="AV6590"/>
      <c r="AW6590"/>
      <c r="AX6590"/>
      <c r="AY6590"/>
      <c r="AZ6590"/>
      <c r="BA6590"/>
      <c r="BB6590"/>
      <c r="BC6590"/>
      <c r="BD6590"/>
      <c r="BE6590"/>
      <c r="BF6590"/>
      <c r="BG6590"/>
      <c r="BH6590"/>
      <c r="BI6590"/>
      <c r="BJ6590"/>
      <c r="BK6590"/>
      <c r="BL6590"/>
      <c r="BM6590"/>
      <c r="BN6590"/>
      <c r="BO6590"/>
      <c r="BP6590"/>
      <c r="BQ6590"/>
      <c r="BR6590"/>
      <c r="BS6590"/>
      <c r="BT6590"/>
      <c r="BU6590"/>
      <c r="BV6590"/>
      <c r="BW6590"/>
      <c r="BX6590"/>
      <c r="BY6590"/>
      <c r="BZ6590"/>
      <c r="CA6590"/>
      <c r="CB6590"/>
      <c r="CC6590"/>
      <c r="CD6590"/>
      <c r="CE6590"/>
      <c r="CF6590"/>
      <c r="CG6590"/>
      <c r="CH6590"/>
      <c r="CI6590"/>
      <c r="CJ6590"/>
      <c r="CK6590"/>
      <c r="CL6590"/>
      <c r="CM6590"/>
      <c r="CN6590"/>
      <c r="CO6590"/>
      <c r="CP6590"/>
      <c r="CQ6590"/>
      <c r="CR6590"/>
      <c r="CS6590"/>
      <c r="CT6590"/>
      <c r="CU6590"/>
      <c r="CV6590"/>
    </row>
    <row r="6591" spans="10:100" x14ac:dyDescent="0.25">
      <c r="J6591"/>
      <c r="K6591"/>
      <c r="L6591"/>
      <c r="M6591"/>
      <c r="N6591"/>
      <c r="O6591"/>
      <c r="P6591"/>
      <c r="Q6591"/>
      <c r="R6591"/>
      <c r="S6591"/>
      <c r="T6591"/>
      <c r="U6591"/>
      <c r="V6591"/>
      <c r="W6591"/>
      <c r="X6591"/>
      <c r="Y6591"/>
      <c r="Z6591"/>
      <c r="AA6591"/>
      <c r="AB6591"/>
      <c r="AC6591"/>
      <c r="AD6591"/>
      <c r="AE6591"/>
      <c r="AF6591"/>
      <c r="AG6591"/>
      <c r="AH6591"/>
      <c r="AI6591"/>
      <c r="AJ6591"/>
      <c r="AK6591"/>
      <c r="AL6591"/>
      <c r="AM6591"/>
      <c r="AN6591"/>
      <c r="AO6591"/>
      <c r="AP6591"/>
      <c r="AQ6591"/>
      <c r="AR6591"/>
      <c r="AS6591"/>
      <c r="AT6591"/>
      <c r="AU6591"/>
      <c r="AV6591"/>
      <c r="AW6591"/>
      <c r="AX6591"/>
      <c r="AY6591"/>
      <c r="AZ6591"/>
      <c r="BA6591"/>
      <c r="BB6591"/>
      <c r="BC6591"/>
      <c r="BD6591"/>
      <c r="BE6591"/>
      <c r="BF6591"/>
      <c r="BG6591"/>
      <c r="BH6591"/>
      <c r="BI6591"/>
      <c r="BJ6591"/>
      <c r="BK6591"/>
      <c r="BL6591"/>
      <c r="BM6591"/>
      <c r="BN6591"/>
      <c r="BO6591"/>
      <c r="BP6591"/>
      <c r="BQ6591"/>
      <c r="BR6591"/>
      <c r="BS6591"/>
      <c r="BT6591"/>
      <c r="BU6591"/>
      <c r="BV6591"/>
      <c r="BW6591"/>
      <c r="BX6591"/>
      <c r="BY6591"/>
      <c r="BZ6591"/>
      <c r="CA6591"/>
      <c r="CB6591"/>
      <c r="CC6591"/>
      <c r="CD6591"/>
      <c r="CE6591"/>
      <c r="CF6591"/>
      <c r="CG6591"/>
      <c r="CH6591"/>
      <c r="CI6591"/>
      <c r="CJ6591"/>
      <c r="CK6591"/>
      <c r="CL6591"/>
      <c r="CM6591"/>
      <c r="CN6591"/>
      <c r="CO6591"/>
      <c r="CP6591"/>
      <c r="CQ6591"/>
      <c r="CR6591"/>
      <c r="CS6591"/>
      <c r="CT6591"/>
      <c r="CU6591"/>
      <c r="CV6591"/>
    </row>
    <row r="6592" spans="10:100" x14ac:dyDescent="0.25">
      <c r="J6592"/>
      <c r="K6592"/>
      <c r="L6592"/>
      <c r="M6592"/>
      <c r="N6592"/>
      <c r="O6592"/>
      <c r="P6592"/>
      <c r="Q6592"/>
      <c r="R6592"/>
      <c r="S6592"/>
      <c r="T6592"/>
      <c r="U6592"/>
      <c r="V6592"/>
      <c r="W6592"/>
      <c r="X6592"/>
      <c r="Y6592"/>
      <c r="Z6592"/>
      <c r="AA6592"/>
      <c r="AB6592"/>
      <c r="AC6592"/>
      <c r="AD6592"/>
      <c r="AE6592"/>
      <c r="AF6592"/>
      <c r="AG6592"/>
      <c r="AH6592"/>
      <c r="AI6592"/>
      <c r="AJ6592"/>
      <c r="AK6592"/>
      <c r="AL6592"/>
      <c r="AM6592"/>
      <c r="AN6592"/>
      <c r="AO6592"/>
      <c r="AP6592"/>
      <c r="AQ6592"/>
      <c r="AR6592"/>
      <c r="AS6592"/>
      <c r="AT6592"/>
      <c r="AU6592"/>
      <c r="AV6592"/>
      <c r="AW6592"/>
      <c r="AX6592"/>
      <c r="AY6592"/>
      <c r="AZ6592"/>
      <c r="BA6592"/>
      <c r="BB6592"/>
      <c r="BC6592"/>
      <c r="BD6592"/>
      <c r="BE6592"/>
      <c r="BF6592"/>
      <c r="BG6592"/>
      <c r="BH6592"/>
      <c r="BI6592"/>
      <c r="BJ6592"/>
      <c r="BK6592"/>
      <c r="BL6592"/>
      <c r="BM6592"/>
      <c r="BN6592"/>
      <c r="BO6592"/>
      <c r="BP6592"/>
      <c r="BQ6592"/>
      <c r="BR6592"/>
      <c r="BS6592"/>
      <c r="BT6592"/>
      <c r="BU6592"/>
      <c r="BV6592"/>
      <c r="BW6592"/>
      <c r="BX6592"/>
      <c r="BY6592"/>
      <c r="BZ6592"/>
      <c r="CA6592"/>
      <c r="CB6592"/>
      <c r="CC6592"/>
      <c r="CD6592"/>
      <c r="CE6592"/>
      <c r="CF6592"/>
      <c r="CG6592"/>
      <c r="CH6592"/>
      <c r="CI6592"/>
      <c r="CJ6592"/>
      <c r="CK6592"/>
      <c r="CL6592"/>
      <c r="CM6592"/>
      <c r="CN6592"/>
      <c r="CO6592"/>
      <c r="CP6592"/>
      <c r="CQ6592"/>
      <c r="CR6592"/>
      <c r="CS6592"/>
      <c r="CT6592"/>
      <c r="CU6592"/>
      <c r="CV6592"/>
    </row>
    <row r="6593" spans="10:100" x14ac:dyDescent="0.25">
      <c r="J6593"/>
      <c r="K6593"/>
      <c r="L6593"/>
      <c r="M6593"/>
      <c r="N6593"/>
      <c r="O6593"/>
      <c r="P6593"/>
      <c r="Q6593"/>
      <c r="R6593"/>
      <c r="S6593"/>
      <c r="T6593"/>
      <c r="U6593"/>
      <c r="V6593"/>
      <c r="W6593"/>
      <c r="X6593"/>
      <c r="Y6593"/>
      <c r="Z6593"/>
      <c r="AA6593"/>
      <c r="AB6593"/>
      <c r="AC6593"/>
      <c r="AD6593"/>
      <c r="AE6593"/>
      <c r="AF6593"/>
      <c r="AG6593"/>
      <c r="AH6593"/>
      <c r="AI6593"/>
      <c r="AJ6593"/>
      <c r="AK6593"/>
      <c r="AL6593"/>
      <c r="AM6593"/>
      <c r="AN6593"/>
      <c r="AO6593"/>
      <c r="AP6593"/>
      <c r="AQ6593"/>
      <c r="AR6593"/>
      <c r="AS6593"/>
      <c r="AT6593"/>
      <c r="AU6593"/>
      <c r="AV6593"/>
      <c r="AW6593"/>
      <c r="AX6593"/>
      <c r="AY6593"/>
      <c r="AZ6593"/>
      <c r="BA6593"/>
      <c r="BB6593"/>
      <c r="BC6593"/>
      <c r="BD6593"/>
      <c r="BE6593"/>
      <c r="BF6593"/>
      <c r="BG6593"/>
      <c r="BH6593"/>
      <c r="BI6593"/>
      <c r="BJ6593"/>
      <c r="BK6593"/>
      <c r="BL6593"/>
      <c r="BM6593"/>
      <c r="BN6593"/>
      <c r="BO6593"/>
      <c r="BP6593"/>
      <c r="BQ6593"/>
      <c r="BR6593"/>
      <c r="BS6593"/>
      <c r="BT6593"/>
      <c r="BU6593"/>
      <c r="BV6593"/>
      <c r="BW6593"/>
      <c r="BX6593"/>
      <c r="BY6593"/>
      <c r="BZ6593"/>
      <c r="CA6593"/>
      <c r="CB6593"/>
      <c r="CC6593"/>
      <c r="CD6593"/>
      <c r="CE6593"/>
      <c r="CF6593"/>
      <c r="CG6593"/>
      <c r="CH6593"/>
      <c r="CI6593"/>
      <c r="CJ6593"/>
      <c r="CK6593"/>
      <c r="CL6593"/>
      <c r="CM6593"/>
      <c r="CN6593"/>
      <c r="CO6593"/>
      <c r="CP6593"/>
      <c r="CQ6593"/>
      <c r="CR6593"/>
      <c r="CS6593"/>
      <c r="CT6593"/>
      <c r="CU6593"/>
      <c r="CV6593"/>
    </row>
    <row r="6594" spans="10:100" x14ac:dyDescent="0.25">
      <c r="J6594"/>
      <c r="K6594"/>
      <c r="L6594"/>
      <c r="M6594"/>
      <c r="N6594"/>
      <c r="O6594"/>
      <c r="P6594"/>
      <c r="Q6594"/>
      <c r="R6594"/>
      <c r="S6594"/>
      <c r="T6594"/>
      <c r="U6594"/>
      <c r="V6594"/>
      <c r="W6594"/>
      <c r="X6594"/>
      <c r="Y6594"/>
      <c r="Z6594"/>
      <c r="AA6594"/>
      <c r="AB6594"/>
      <c r="AC6594"/>
      <c r="AD6594"/>
      <c r="AE6594"/>
      <c r="AF6594"/>
      <c r="AG6594"/>
      <c r="AH6594"/>
      <c r="AI6594"/>
      <c r="AJ6594"/>
      <c r="AK6594"/>
      <c r="AL6594"/>
      <c r="AM6594"/>
      <c r="AN6594"/>
      <c r="AO6594"/>
      <c r="AP6594"/>
      <c r="AQ6594"/>
      <c r="AR6594"/>
      <c r="AS6594"/>
      <c r="AT6594"/>
      <c r="AU6594"/>
      <c r="AV6594"/>
      <c r="AW6594"/>
      <c r="AX6594"/>
      <c r="AY6594"/>
      <c r="AZ6594"/>
      <c r="BA6594"/>
      <c r="BB6594"/>
      <c r="BC6594"/>
      <c r="BD6594"/>
      <c r="BE6594"/>
      <c r="BF6594"/>
      <c r="BG6594"/>
      <c r="BH6594"/>
      <c r="BI6594"/>
      <c r="BJ6594"/>
      <c r="BK6594"/>
      <c r="BL6594"/>
      <c r="BM6594"/>
      <c r="BN6594"/>
      <c r="BO6594"/>
      <c r="BP6594"/>
      <c r="BQ6594"/>
      <c r="BR6594"/>
      <c r="BS6594"/>
      <c r="BT6594"/>
      <c r="BU6594"/>
      <c r="BV6594"/>
      <c r="BW6594"/>
      <c r="BX6594"/>
      <c r="BY6594"/>
      <c r="BZ6594"/>
      <c r="CA6594"/>
      <c r="CB6594"/>
      <c r="CC6594"/>
      <c r="CD6594"/>
      <c r="CE6594"/>
      <c r="CF6594"/>
      <c r="CG6594"/>
      <c r="CH6594"/>
      <c r="CI6594"/>
      <c r="CJ6594"/>
      <c r="CK6594"/>
      <c r="CL6594"/>
      <c r="CM6594"/>
      <c r="CN6594"/>
      <c r="CO6594"/>
      <c r="CP6594"/>
      <c r="CQ6594"/>
      <c r="CR6594"/>
      <c r="CS6594"/>
      <c r="CT6594"/>
      <c r="CU6594"/>
      <c r="CV6594"/>
    </row>
    <row r="6595" spans="10:100" x14ac:dyDescent="0.25">
      <c r="J6595"/>
      <c r="K6595"/>
      <c r="L6595"/>
      <c r="M6595"/>
      <c r="N6595"/>
      <c r="O6595"/>
      <c r="P6595"/>
      <c r="Q6595"/>
      <c r="R6595"/>
      <c r="S6595"/>
      <c r="T6595"/>
      <c r="U6595"/>
      <c r="V6595"/>
      <c r="W6595"/>
      <c r="X6595"/>
      <c r="Y6595"/>
      <c r="Z6595"/>
      <c r="AA6595"/>
      <c r="AB6595"/>
      <c r="AC6595"/>
      <c r="AD6595"/>
      <c r="AE6595"/>
      <c r="AF6595"/>
      <c r="AG6595"/>
      <c r="AH6595"/>
      <c r="AI6595"/>
      <c r="AJ6595"/>
      <c r="AK6595"/>
      <c r="AL6595"/>
      <c r="AM6595"/>
      <c r="AN6595"/>
      <c r="AO6595"/>
      <c r="AP6595"/>
      <c r="AQ6595"/>
      <c r="AR6595"/>
      <c r="AS6595"/>
      <c r="AT6595"/>
      <c r="AU6595"/>
      <c r="AV6595"/>
      <c r="AW6595"/>
      <c r="AX6595"/>
      <c r="AY6595"/>
      <c r="AZ6595"/>
      <c r="BA6595"/>
      <c r="BB6595"/>
      <c r="BC6595"/>
      <c r="BD6595"/>
      <c r="BE6595"/>
      <c r="BF6595"/>
      <c r="BG6595"/>
      <c r="BH6595"/>
      <c r="BI6595"/>
      <c r="BJ6595"/>
      <c r="BK6595"/>
      <c r="BL6595"/>
      <c r="BM6595"/>
      <c r="BN6595"/>
      <c r="BO6595"/>
      <c r="BP6595"/>
      <c r="BQ6595"/>
      <c r="BR6595"/>
      <c r="BS6595"/>
      <c r="BT6595"/>
      <c r="BU6595"/>
      <c r="BV6595"/>
      <c r="BW6595"/>
      <c r="BX6595"/>
      <c r="BY6595"/>
      <c r="BZ6595"/>
      <c r="CA6595"/>
      <c r="CB6595"/>
      <c r="CC6595"/>
      <c r="CD6595"/>
      <c r="CE6595"/>
      <c r="CF6595"/>
      <c r="CG6595"/>
      <c r="CH6595"/>
      <c r="CI6595"/>
      <c r="CJ6595"/>
      <c r="CK6595"/>
      <c r="CL6595"/>
      <c r="CM6595"/>
      <c r="CN6595"/>
      <c r="CO6595"/>
      <c r="CP6595"/>
      <c r="CQ6595"/>
      <c r="CR6595"/>
      <c r="CS6595"/>
      <c r="CT6595"/>
      <c r="CU6595"/>
      <c r="CV6595"/>
    </row>
    <row r="6596" spans="10:100" x14ac:dyDescent="0.25">
      <c r="J6596"/>
      <c r="K6596"/>
      <c r="L6596"/>
      <c r="M6596"/>
      <c r="N6596"/>
      <c r="O6596"/>
      <c r="P6596"/>
      <c r="Q6596"/>
      <c r="R6596"/>
      <c r="S6596"/>
      <c r="T6596"/>
      <c r="U6596"/>
      <c r="V6596"/>
      <c r="W6596"/>
      <c r="X6596"/>
      <c r="Y6596"/>
      <c r="Z6596"/>
      <c r="AA6596"/>
      <c r="AB6596"/>
      <c r="AC6596"/>
      <c r="AD6596"/>
      <c r="AE6596"/>
      <c r="AF6596"/>
      <c r="AG6596"/>
      <c r="AH6596"/>
      <c r="AI6596"/>
      <c r="AJ6596"/>
      <c r="AK6596"/>
      <c r="AL6596"/>
      <c r="AM6596"/>
      <c r="AN6596"/>
      <c r="AO6596"/>
      <c r="AP6596"/>
      <c r="AQ6596"/>
      <c r="AR6596"/>
      <c r="AS6596"/>
      <c r="AT6596"/>
      <c r="AU6596"/>
      <c r="AV6596"/>
      <c r="AW6596"/>
      <c r="AX6596"/>
      <c r="AY6596"/>
      <c r="AZ6596"/>
      <c r="BA6596"/>
      <c r="BB6596"/>
      <c r="BC6596"/>
      <c r="BD6596"/>
      <c r="BE6596"/>
      <c r="BF6596"/>
      <c r="BG6596"/>
      <c r="BH6596"/>
      <c r="BI6596"/>
      <c r="BJ6596"/>
      <c r="BK6596"/>
      <c r="BL6596"/>
      <c r="BM6596"/>
      <c r="BN6596"/>
      <c r="BO6596"/>
      <c r="BP6596"/>
      <c r="BQ6596"/>
      <c r="BR6596"/>
      <c r="BS6596"/>
      <c r="BT6596"/>
      <c r="BU6596"/>
      <c r="BV6596"/>
      <c r="BW6596"/>
      <c r="BX6596"/>
      <c r="BY6596"/>
      <c r="BZ6596"/>
      <c r="CA6596"/>
      <c r="CB6596"/>
      <c r="CC6596"/>
      <c r="CD6596"/>
      <c r="CE6596"/>
      <c r="CF6596"/>
      <c r="CG6596"/>
      <c r="CH6596"/>
      <c r="CI6596"/>
      <c r="CJ6596"/>
      <c r="CK6596"/>
      <c r="CL6596"/>
      <c r="CM6596"/>
      <c r="CN6596"/>
      <c r="CO6596"/>
      <c r="CP6596"/>
      <c r="CQ6596"/>
      <c r="CR6596"/>
      <c r="CS6596"/>
      <c r="CT6596"/>
      <c r="CU6596"/>
      <c r="CV6596"/>
    </row>
    <row r="6597" spans="10:100" x14ac:dyDescent="0.25">
      <c r="J6597"/>
      <c r="K6597"/>
      <c r="L6597"/>
      <c r="M6597"/>
      <c r="N6597"/>
      <c r="O6597"/>
      <c r="P6597"/>
      <c r="Q6597"/>
      <c r="R6597"/>
      <c r="S6597"/>
      <c r="T6597"/>
      <c r="U6597"/>
      <c r="V6597"/>
      <c r="W6597"/>
      <c r="X6597"/>
      <c r="Y6597"/>
      <c r="Z6597"/>
      <c r="AA6597"/>
      <c r="AB6597"/>
      <c r="AC6597"/>
      <c r="AD6597"/>
      <c r="AE6597"/>
      <c r="AF6597"/>
      <c r="AG6597"/>
      <c r="AH6597"/>
      <c r="AI6597"/>
      <c r="AJ6597"/>
      <c r="AK6597"/>
      <c r="AL6597"/>
      <c r="AM6597"/>
      <c r="AN6597"/>
      <c r="AO6597"/>
      <c r="AP6597"/>
      <c r="AQ6597"/>
      <c r="AR6597"/>
      <c r="AS6597"/>
      <c r="AT6597"/>
      <c r="AU6597"/>
      <c r="AV6597"/>
      <c r="AW6597"/>
      <c r="AX6597"/>
      <c r="AY6597"/>
      <c r="AZ6597"/>
      <c r="BA6597"/>
      <c r="BB6597"/>
      <c r="BC6597"/>
      <c r="BD6597"/>
      <c r="BE6597"/>
      <c r="BF6597"/>
      <c r="BG6597"/>
      <c r="BH6597"/>
      <c r="BI6597"/>
      <c r="BJ6597"/>
      <c r="BK6597"/>
      <c r="BL6597"/>
      <c r="BM6597"/>
      <c r="BN6597"/>
      <c r="BO6597"/>
      <c r="BP6597"/>
      <c r="BQ6597"/>
      <c r="BR6597"/>
      <c r="BS6597"/>
      <c r="BT6597"/>
      <c r="BU6597"/>
      <c r="BV6597"/>
      <c r="BW6597"/>
      <c r="BX6597"/>
      <c r="BY6597"/>
      <c r="BZ6597"/>
      <c r="CA6597"/>
      <c r="CB6597"/>
      <c r="CC6597"/>
      <c r="CD6597"/>
      <c r="CE6597"/>
      <c r="CF6597"/>
      <c r="CG6597"/>
      <c r="CH6597"/>
      <c r="CI6597"/>
      <c r="CJ6597"/>
      <c r="CK6597"/>
      <c r="CL6597"/>
      <c r="CM6597"/>
      <c r="CN6597"/>
      <c r="CO6597"/>
      <c r="CP6597"/>
      <c r="CQ6597"/>
      <c r="CR6597"/>
      <c r="CS6597"/>
      <c r="CT6597"/>
      <c r="CU6597"/>
      <c r="CV6597"/>
    </row>
    <row r="6598" spans="10:100" x14ac:dyDescent="0.25">
      <c r="J6598"/>
      <c r="K6598"/>
      <c r="L6598"/>
      <c r="M6598"/>
      <c r="N6598"/>
      <c r="O6598"/>
      <c r="P6598"/>
      <c r="Q6598"/>
      <c r="R6598"/>
      <c r="S6598"/>
      <c r="T6598"/>
      <c r="U6598"/>
      <c r="V6598"/>
      <c r="W6598"/>
      <c r="X6598"/>
      <c r="Y6598"/>
      <c r="Z6598"/>
      <c r="AA6598"/>
      <c r="AB6598"/>
      <c r="AC6598"/>
      <c r="AD6598"/>
      <c r="AE6598"/>
      <c r="AF6598"/>
      <c r="AG6598"/>
      <c r="AH6598"/>
      <c r="AI6598"/>
      <c r="AJ6598"/>
      <c r="AK6598"/>
      <c r="AL6598"/>
      <c r="AM6598"/>
      <c r="AN6598"/>
      <c r="AO6598"/>
      <c r="AP6598"/>
      <c r="AQ6598"/>
      <c r="AR6598"/>
      <c r="AS6598"/>
      <c r="AT6598"/>
      <c r="AU6598"/>
      <c r="AV6598"/>
      <c r="AW6598"/>
      <c r="AX6598"/>
      <c r="AY6598"/>
      <c r="AZ6598"/>
      <c r="BA6598"/>
      <c r="BB6598"/>
      <c r="BC6598"/>
      <c r="BD6598"/>
      <c r="BE6598"/>
      <c r="BF6598"/>
      <c r="BG6598"/>
      <c r="BH6598"/>
      <c r="BI6598"/>
      <c r="BJ6598"/>
      <c r="BK6598"/>
      <c r="BL6598"/>
      <c r="BM6598"/>
      <c r="BN6598"/>
      <c r="BO6598"/>
      <c r="BP6598"/>
      <c r="BQ6598"/>
      <c r="BR6598"/>
      <c r="BS6598"/>
      <c r="BT6598"/>
      <c r="BU6598"/>
      <c r="BV6598"/>
      <c r="BW6598"/>
      <c r="BX6598"/>
      <c r="BY6598"/>
      <c r="BZ6598"/>
      <c r="CA6598"/>
      <c r="CB6598"/>
      <c r="CC6598"/>
      <c r="CD6598"/>
      <c r="CE6598"/>
      <c r="CF6598"/>
      <c r="CG6598"/>
      <c r="CH6598"/>
      <c r="CI6598"/>
      <c r="CJ6598"/>
      <c r="CK6598"/>
      <c r="CL6598"/>
      <c r="CM6598"/>
      <c r="CN6598"/>
      <c r="CO6598"/>
      <c r="CP6598"/>
      <c r="CQ6598"/>
      <c r="CR6598"/>
      <c r="CS6598"/>
      <c r="CT6598"/>
      <c r="CU6598"/>
      <c r="CV6598"/>
    </row>
    <row r="6599" spans="10:100" x14ac:dyDescent="0.25">
      <c r="J6599"/>
      <c r="K6599"/>
      <c r="L6599"/>
      <c r="M6599"/>
      <c r="N6599"/>
      <c r="O6599"/>
      <c r="P6599"/>
      <c r="Q6599"/>
      <c r="R6599"/>
      <c r="S6599"/>
      <c r="T6599"/>
      <c r="U6599"/>
      <c r="V6599"/>
      <c r="W6599"/>
      <c r="X6599"/>
      <c r="Y6599"/>
      <c r="Z6599"/>
      <c r="AA6599"/>
      <c r="AB6599"/>
      <c r="AC6599"/>
      <c r="AD6599"/>
      <c r="AE6599"/>
      <c r="AF6599"/>
      <c r="AG6599"/>
      <c r="AH6599"/>
      <c r="AI6599"/>
      <c r="AJ6599"/>
      <c r="AK6599"/>
      <c r="AL6599"/>
      <c r="AM6599"/>
      <c r="AN6599"/>
      <c r="AO6599"/>
      <c r="AP6599"/>
      <c r="AQ6599"/>
      <c r="AR6599"/>
      <c r="AS6599"/>
      <c r="AT6599"/>
      <c r="AU6599"/>
      <c r="AV6599"/>
      <c r="AW6599"/>
      <c r="AX6599"/>
      <c r="AY6599"/>
      <c r="AZ6599"/>
      <c r="BA6599"/>
      <c r="BB6599"/>
      <c r="BC6599"/>
      <c r="BD6599"/>
      <c r="BE6599"/>
      <c r="BF6599"/>
      <c r="BG6599"/>
      <c r="BH6599"/>
      <c r="BI6599"/>
      <c r="BJ6599"/>
      <c r="BK6599"/>
      <c r="BL6599"/>
      <c r="BM6599"/>
      <c r="BN6599"/>
      <c r="BO6599"/>
      <c r="BP6599"/>
      <c r="BQ6599"/>
      <c r="BR6599"/>
      <c r="BS6599"/>
      <c r="BT6599"/>
      <c r="BU6599"/>
      <c r="BV6599"/>
      <c r="BW6599"/>
      <c r="BX6599"/>
      <c r="BY6599"/>
      <c r="BZ6599"/>
      <c r="CA6599"/>
      <c r="CB6599"/>
      <c r="CC6599"/>
      <c r="CD6599"/>
      <c r="CE6599"/>
      <c r="CF6599"/>
      <c r="CG6599"/>
      <c r="CH6599"/>
      <c r="CI6599"/>
      <c r="CJ6599"/>
      <c r="CK6599"/>
      <c r="CL6599"/>
      <c r="CM6599"/>
      <c r="CN6599"/>
      <c r="CO6599"/>
      <c r="CP6599"/>
      <c r="CQ6599"/>
      <c r="CR6599"/>
      <c r="CS6599"/>
      <c r="CT6599"/>
      <c r="CU6599"/>
      <c r="CV6599"/>
    </row>
    <row r="6600" spans="10:100" x14ac:dyDescent="0.25">
      <c r="J6600"/>
      <c r="K6600"/>
      <c r="L6600"/>
      <c r="M6600"/>
      <c r="N6600"/>
      <c r="O6600"/>
      <c r="P6600"/>
      <c r="Q6600"/>
      <c r="R6600"/>
      <c r="S6600"/>
      <c r="T6600"/>
      <c r="U6600"/>
      <c r="V6600"/>
      <c r="W6600"/>
      <c r="X6600"/>
      <c r="Y6600"/>
      <c r="Z6600"/>
      <c r="AA6600"/>
      <c r="AB6600"/>
      <c r="AC6600"/>
      <c r="AD6600"/>
      <c r="AE6600"/>
      <c r="AF6600"/>
      <c r="AG6600"/>
      <c r="AH6600"/>
      <c r="AI6600"/>
      <c r="AJ6600"/>
      <c r="AK6600"/>
      <c r="AL6600"/>
      <c r="AM6600"/>
      <c r="AN6600"/>
      <c r="AO6600"/>
      <c r="AP6600"/>
      <c r="AQ6600"/>
      <c r="AR6600"/>
      <c r="AS6600"/>
      <c r="AT6600"/>
      <c r="AU6600"/>
      <c r="AV6600"/>
      <c r="AW6600"/>
      <c r="AX6600"/>
      <c r="AY6600"/>
      <c r="AZ6600"/>
      <c r="BA6600"/>
      <c r="BB6600"/>
      <c r="BC6600"/>
      <c r="BD6600"/>
      <c r="BE6600"/>
      <c r="BF6600"/>
      <c r="BG6600"/>
      <c r="BH6600"/>
      <c r="BI6600"/>
      <c r="BJ6600"/>
      <c r="BK6600"/>
      <c r="BL6600"/>
      <c r="BM6600"/>
      <c r="BN6600"/>
      <c r="BO6600"/>
      <c r="BP6600"/>
      <c r="BQ6600"/>
      <c r="BR6600"/>
      <c r="BS6600"/>
      <c r="BT6600"/>
      <c r="BU6600"/>
      <c r="BV6600"/>
      <c r="BW6600"/>
      <c r="BX6600"/>
      <c r="BY6600"/>
      <c r="BZ6600"/>
      <c r="CA6600"/>
      <c r="CB6600"/>
      <c r="CC6600"/>
      <c r="CD6600"/>
      <c r="CE6600"/>
      <c r="CF6600"/>
      <c r="CG6600"/>
      <c r="CH6600"/>
      <c r="CI6600"/>
      <c r="CJ6600"/>
      <c r="CK6600"/>
      <c r="CL6600"/>
      <c r="CM6600"/>
      <c r="CN6600"/>
      <c r="CO6600"/>
      <c r="CP6600"/>
      <c r="CQ6600"/>
      <c r="CR6600"/>
      <c r="CS6600"/>
      <c r="CT6600"/>
      <c r="CU6600"/>
      <c r="CV6600"/>
    </row>
    <row r="6601" spans="10:100" x14ac:dyDescent="0.25">
      <c r="J6601"/>
      <c r="K6601"/>
      <c r="L6601"/>
      <c r="M6601"/>
      <c r="N6601"/>
      <c r="O6601"/>
      <c r="P6601"/>
      <c r="Q6601"/>
      <c r="R6601"/>
      <c r="S6601"/>
      <c r="T6601"/>
      <c r="U6601"/>
      <c r="V6601"/>
      <c r="W6601"/>
      <c r="X6601"/>
      <c r="Y6601"/>
      <c r="Z6601"/>
      <c r="AA6601"/>
      <c r="AB6601"/>
      <c r="AC6601"/>
      <c r="AD6601"/>
      <c r="AE6601"/>
      <c r="AF6601"/>
      <c r="AG6601"/>
      <c r="AH6601"/>
      <c r="AI6601"/>
      <c r="AJ6601"/>
      <c r="AK6601"/>
      <c r="AL6601"/>
      <c r="AM6601"/>
      <c r="AN6601"/>
      <c r="AO6601"/>
      <c r="AP6601"/>
      <c r="AQ6601"/>
      <c r="AR6601"/>
      <c r="AS6601"/>
      <c r="AT6601"/>
      <c r="AU6601"/>
      <c r="AV6601"/>
      <c r="AW6601"/>
      <c r="AX6601"/>
      <c r="AY6601"/>
      <c r="AZ6601"/>
      <c r="BA6601"/>
      <c r="BB6601"/>
      <c r="BC6601"/>
      <c r="BD6601"/>
      <c r="BE6601"/>
      <c r="BF6601"/>
      <c r="BG6601"/>
      <c r="BH6601"/>
      <c r="BI6601"/>
      <c r="BJ6601"/>
      <c r="BK6601"/>
      <c r="BL6601"/>
      <c r="BM6601"/>
      <c r="BN6601"/>
      <c r="BO6601"/>
      <c r="BP6601"/>
      <c r="BQ6601"/>
      <c r="BR6601"/>
      <c r="BS6601"/>
      <c r="BT6601"/>
      <c r="BU6601"/>
      <c r="BV6601"/>
      <c r="BW6601"/>
      <c r="BX6601"/>
      <c r="BY6601"/>
      <c r="BZ6601"/>
      <c r="CA6601"/>
      <c r="CB6601"/>
      <c r="CC6601"/>
      <c r="CD6601"/>
      <c r="CE6601"/>
      <c r="CF6601"/>
      <c r="CG6601"/>
      <c r="CH6601"/>
      <c r="CI6601"/>
      <c r="CJ6601"/>
      <c r="CK6601"/>
      <c r="CL6601"/>
      <c r="CM6601"/>
      <c r="CN6601"/>
      <c r="CO6601"/>
      <c r="CP6601"/>
      <c r="CQ6601"/>
      <c r="CR6601"/>
      <c r="CS6601"/>
      <c r="CT6601"/>
      <c r="CU6601"/>
      <c r="CV6601"/>
    </row>
    <row r="6602" spans="10:100" x14ac:dyDescent="0.25">
      <c r="J6602"/>
      <c r="K6602"/>
      <c r="L6602"/>
      <c r="M6602"/>
      <c r="N6602"/>
      <c r="O6602"/>
      <c r="P6602"/>
      <c r="Q6602"/>
      <c r="R6602"/>
      <c r="S6602"/>
      <c r="T6602"/>
      <c r="U6602"/>
      <c r="V6602"/>
      <c r="W6602"/>
      <c r="X6602"/>
      <c r="Y6602"/>
      <c r="Z6602"/>
      <c r="AA6602"/>
      <c r="AB6602"/>
      <c r="AC6602"/>
      <c r="AD6602"/>
      <c r="AE6602"/>
      <c r="AF6602"/>
      <c r="AG6602"/>
      <c r="AH6602"/>
      <c r="AI6602"/>
      <c r="AJ6602"/>
      <c r="AK6602"/>
      <c r="AL6602"/>
      <c r="AM6602"/>
      <c r="AN6602"/>
      <c r="AO6602"/>
      <c r="AP6602"/>
      <c r="AQ6602"/>
      <c r="AR6602"/>
      <c r="AS6602"/>
      <c r="AT6602"/>
      <c r="AU6602"/>
      <c r="AV6602"/>
      <c r="AW6602"/>
      <c r="AX6602"/>
      <c r="AY6602"/>
      <c r="AZ6602"/>
      <c r="BA6602"/>
      <c r="BB6602"/>
      <c r="BC6602"/>
      <c r="BD6602"/>
      <c r="BE6602"/>
      <c r="BF6602"/>
      <c r="BG6602"/>
      <c r="BH6602"/>
      <c r="BI6602"/>
      <c r="BJ6602"/>
      <c r="BK6602"/>
      <c r="BL6602"/>
      <c r="BM6602"/>
      <c r="BN6602"/>
      <c r="BO6602"/>
      <c r="BP6602"/>
      <c r="BQ6602"/>
      <c r="BR6602"/>
      <c r="BS6602"/>
      <c r="BT6602"/>
      <c r="BU6602"/>
      <c r="BV6602"/>
      <c r="BW6602"/>
      <c r="BX6602"/>
      <c r="BY6602"/>
      <c r="BZ6602"/>
      <c r="CA6602"/>
      <c r="CB6602"/>
      <c r="CC6602"/>
      <c r="CD6602"/>
      <c r="CE6602"/>
      <c r="CF6602"/>
      <c r="CG6602"/>
      <c r="CH6602"/>
      <c r="CI6602"/>
      <c r="CJ6602"/>
      <c r="CK6602"/>
      <c r="CL6602"/>
      <c r="CM6602"/>
      <c r="CN6602"/>
      <c r="CO6602"/>
      <c r="CP6602"/>
      <c r="CQ6602"/>
      <c r="CR6602"/>
      <c r="CS6602"/>
      <c r="CT6602"/>
      <c r="CU6602"/>
      <c r="CV6602"/>
    </row>
    <row r="6603" spans="10:100" x14ac:dyDescent="0.25">
      <c r="J6603"/>
      <c r="K6603"/>
      <c r="L6603"/>
      <c r="M6603"/>
      <c r="N6603"/>
      <c r="O6603"/>
      <c r="P6603"/>
      <c r="Q6603"/>
      <c r="R6603"/>
      <c r="S6603"/>
      <c r="T6603"/>
      <c r="U6603"/>
      <c r="V6603"/>
      <c r="W6603"/>
      <c r="X6603"/>
      <c r="Y6603"/>
      <c r="Z6603"/>
      <c r="AA6603"/>
      <c r="AB6603"/>
      <c r="AC6603"/>
      <c r="AD6603"/>
      <c r="AE6603"/>
      <c r="AF6603"/>
      <c r="AG6603"/>
      <c r="AH6603"/>
      <c r="AI6603"/>
      <c r="AJ6603"/>
      <c r="AK6603"/>
      <c r="AL6603"/>
      <c r="AM6603"/>
      <c r="AN6603"/>
      <c r="AO6603"/>
      <c r="AP6603"/>
      <c r="AQ6603"/>
      <c r="AR6603"/>
      <c r="AS6603"/>
      <c r="AT6603"/>
      <c r="AU6603"/>
      <c r="AV6603"/>
      <c r="AW6603"/>
      <c r="AX6603"/>
      <c r="AY6603"/>
      <c r="AZ6603"/>
      <c r="BA6603"/>
      <c r="BB6603"/>
      <c r="BC6603"/>
      <c r="BD6603"/>
      <c r="BE6603"/>
      <c r="BF6603"/>
      <c r="BG6603"/>
      <c r="BH6603"/>
      <c r="BI6603"/>
      <c r="BJ6603"/>
      <c r="BK6603"/>
      <c r="BL6603"/>
      <c r="BM6603"/>
      <c r="BN6603"/>
      <c r="BO6603"/>
      <c r="BP6603"/>
      <c r="BQ6603"/>
      <c r="BR6603"/>
      <c r="BS6603"/>
      <c r="BT6603"/>
      <c r="BU6603"/>
      <c r="BV6603"/>
      <c r="BW6603"/>
      <c r="BX6603"/>
      <c r="BY6603"/>
      <c r="BZ6603"/>
      <c r="CA6603"/>
      <c r="CB6603"/>
      <c r="CC6603"/>
      <c r="CD6603"/>
      <c r="CE6603"/>
      <c r="CF6603"/>
      <c r="CG6603"/>
      <c r="CH6603"/>
      <c r="CI6603"/>
      <c r="CJ6603"/>
      <c r="CK6603"/>
      <c r="CL6603"/>
      <c r="CM6603"/>
      <c r="CN6603"/>
      <c r="CO6603"/>
      <c r="CP6603"/>
      <c r="CQ6603"/>
      <c r="CR6603"/>
      <c r="CS6603"/>
      <c r="CT6603"/>
      <c r="CU6603"/>
      <c r="CV6603"/>
    </row>
    <row r="6604" spans="10:100" x14ac:dyDescent="0.25">
      <c r="J6604"/>
      <c r="K6604"/>
      <c r="L6604"/>
      <c r="M6604"/>
      <c r="N6604"/>
      <c r="O6604"/>
      <c r="P6604"/>
      <c r="Q6604"/>
      <c r="R6604"/>
      <c r="S6604"/>
      <c r="T6604"/>
      <c r="U6604"/>
      <c r="V6604"/>
      <c r="W6604"/>
      <c r="X6604"/>
      <c r="Y6604"/>
      <c r="Z6604"/>
      <c r="AA6604"/>
      <c r="AB6604"/>
      <c r="AC6604"/>
      <c r="AD6604"/>
      <c r="AE6604"/>
      <c r="AF6604"/>
      <c r="AG6604"/>
      <c r="AH6604"/>
      <c r="AI6604"/>
      <c r="AJ6604"/>
      <c r="AK6604"/>
      <c r="AL6604"/>
      <c r="AM6604"/>
      <c r="AN6604"/>
      <c r="AO6604"/>
      <c r="AP6604"/>
      <c r="AQ6604"/>
      <c r="AR6604"/>
      <c r="AS6604"/>
      <c r="AT6604"/>
      <c r="AU6604"/>
      <c r="AV6604"/>
      <c r="AW6604"/>
      <c r="AX6604"/>
      <c r="AY6604"/>
      <c r="AZ6604"/>
      <c r="BA6604"/>
      <c r="BB6604"/>
      <c r="BC6604"/>
      <c r="BD6604"/>
      <c r="BE6604"/>
      <c r="BF6604"/>
      <c r="BG6604"/>
      <c r="BH6604"/>
      <c r="BI6604"/>
      <c r="BJ6604"/>
      <c r="BK6604"/>
      <c r="BL6604"/>
      <c r="BM6604"/>
      <c r="BN6604"/>
      <c r="BO6604"/>
      <c r="BP6604"/>
      <c r="BQ6604"/>
      <c r="BR6604"/>
      <c r="BS6604"/>
      <c r="BT6604"/>
      <c r="BU6604"/>
      <c r="BV6604"/>
      <c r="BW6604"/>
      <c r="BX6604"/>
      <c r="BY6604"/>
      <c r="BZ6604"/>
      <c r="CA6604"/>
      <c r="CB6604"/>
      <c r="CC6604"/>
      <c r="CD6604"/>
      <c r="CE6604"/>
      <c r="CF6604"/>
      <c r="CG6604"/>
      <c r="CH6604"/>
      <c r="CI6604"/>
      <c r="CJ6604"/>
      <c r="CK6604"/>
      <c r="CL6604"/>
      <c r="CM6604"/>
      <c r="CN6604"/>
      <c r="CO6604"/>
      <c r="CP6604"/>
      <c r="CQ6604"/>
      <c r="CR6604"/>
      <c r="CS6604"/>
      <c r="CT6604"/>
      <c r="CU6604"/>
      <c r="CV6604"/>
    </row>
    <row r="6605" spans="10:100" x14ac:dyDescent="0.25">
      <c r="J6605"/>
      <c r="K6605"/>
      <c r="L6605"/>
      <c r="M6605"/>
      <c r="N6605"/>
      <c r="O6605"/>
      <c r="P6605"/>
      <c r="Q6605"/>
      <c r="R6605"/>
      <c r="S6605"/>
      <c r="T6605"/>
      <c r="U6605"/>
      <c r="V6605"/>
      <c r="W6605"/>
      <c r="X6605"/>
      <c r="Y6605"/>
      <c r="Z6605"/>
      <c r="AA6605"/>
      <c r="AB6605"/>
      <c r="AC6605"/>
      <c r="AD6605"/>
      <c r="AE6605"/>
      <c r="AF6605"/>
      <c r="AG6605"/>
      <c r="AH6605"/>
      <c r="AI6605"/>
      <c r="AJ6605"/>
      <c r="AK6605"/>
      <c r="AL6605"/>
      <c r="AM6605"/>
      <c r="AN6605"/>
      <c r="AO6605"/>
      <c r="AP6605"/>
      <c r="AQ6605"/>
      <c r="AR6605"/>
      <c r="AS6605"/>
      <c r="AT6605"/>
      <c r="AU6605"/>
      <c r="AV6605"/>
      <c r="AW6605"/>
      <c r="AX6605"/>
      <c r="AY6605"/>
      <c r="AZ6605"/>
      <c r="BA6605"/>
      <c r="BB6605"/>
      <c r="BC6605"/>
      <c r="BD6605"/>
      <c r="BE6605"/>
      <c r="BF6605"/>
      <c r="BG6605"/>
      <c r="BH6605"/>
      <c r="BI6605"/>
      <c r="BJ6605"/>
      <c r="BK6605"/>
      <c r="BL6605"/>
      <c r="BM6605"/>
      <c r="BN6605"/>
      <c r="BO6605"/>
      <c r="BP6605"/>
      <c r="BQ6605"/>
      <c r="BR6605"/>
      <c r="BS6605"/>
      <c r="BT6605"/>
      <c r="BU6605"/>
      <c r="BV6605"/>
      <c r="BW6605"/>
      <c r="BX6605"/>
      <c r="BY6605"/>
      <c r="BZ6605"/>
      <c r="CA6605"/>
      <c r="CB6605"/>
      <c r="CC6605"/>
      <c r="CD6605"/>
      <c r="CE6605"/>
      <c r="CF6605"/>
      <c r="CG6605"/>
      <c r="CH6605"/>
      <c r="CI6605"/>
      <c r="CJ6605"/>
      <c r="CK6605"/>
      <c r="CL6605"/>
      <c r="CM6605"/>
      <c r="CN6605"/>
      <c r="CO6605"/>
      <c r="CP6605"/>
      <c r="CQ6605"/>
      <c r="CR6605"/>
      <c r="CS6605"/>
      <c r="CT6605"/>
      <c r="CU6605"/>
      <c r="CV6605"/>
    </row>
    <row r="6606" spans="10:100" x14ac:dyDescent="0.25">
      <c r="J6606"/>
      <c r="K6606"/>
      <c r="L6606"/>
      <c r="M6606"/>
      <c r="N6606"/>
      <c r="O6606"/>
      <c r="P6606"/>
      <c r="Q6606"/>
      <c r="R6606"/>
      <c r="S6606"/>
      <c r="T6606"/>
      <c r="U6606"/>
      <c r="V6606"/>
      <c r="W6606"/>
      <c r="X6606"/>
      <c r="Y6606"/>
      <c r="Z6606"/>
      <c r="AA6606"/>
      <c r="AB6606"/>
      <c r="AC6606"/>
      <c r="AD6606"/>
      <c r="AE6606"/>
      <c r="AF6606"/>
      <c r="AG6606"/>
      <c r="AH6606"/>
      <c r="AI6606"/>
      <c r="AJ6606"/>
      <c r="AK6606"/>
      <c r="AL6606"/>
      <c r="AM6606"/>
      <c r="AN6606"/>
      <c r="AO6606"/>
      <c r="AP6606"/>
      <c r="AQ6606"/>
      <c r="AR6606"/>
      <c r="AS6606"/>
      <c r="AT6606"/>
      <c r="AU6606"/>
      <c r="AV6606"/>
      <c r="AW6606"/>
      <c r="AX6606"/>
      <c r="AY6606"/>
      <c r="AZ6606"/>
      <c r="BA6606"/>
      <c r="BB6606"/>
      <c r="BC6606"/>
      <c r="BD6606"/>
      <c r="BE6606"/>
      <c r="BF6606"/>
      <c r="BG6606"/>
      <c r="BH6606"/>
      <c r="BI6606"/>
      <c r="BJ6606"/>
      <c r="BK6606"/>
      <c r="BL6606"/>
      <c r="BM6606"/>
      <c r="BN6606"/>
      <c r="BO6606"/>
      <c r="BP6606"/>
      <c r="BQ6606"/>
      <c r="BR6606"/>
      <c r="BS6606"/>
      <c r="BT6606"/>
      <c r="BU6606"/>
      <c r="BV6606"/>
      <c r="BW6606"/>
      <c r="BX6606"/>
      <c r="BY6606"/>
      <c r="BZ6606"/>
      <c r="CA6606"/>
      <c r="CB6606"/>
      <c r="CC6606"/>
      <c r="CD6606"/>
      <c r="CE6606"/>
      <c r="CF6606"/>
      <c r="CG6606"/>
      <c r="CH6606"/>
      <c r="CI6606"/>
      <c r="CJ6606"/>
      <c r="CK6606"/>
      <c r="CL6606"/>
      <c r="CM6606"/>
      <c r="CN6606"/>
      <c r="CO6606"/>
      <c r="CP6606"/>
      <c r="CQ6606"/>
      <c r="CR6606"/>
      <c r="CS6606"/>
      <c r="CT6606"/>
      <c r="CU6606"/>
      <c r="CV6606"/>
    </row>
    <row r="6607" spans="10:100" x14ac:dyDescent="0.25">
      <c r="J6607"/>
      <c r="K6607"/>
      <c r="L6607"/>
      <c r="M6607"/>
      <c r="N6607"/>
      <c r="O6607"/>
      <c r="P6607"/>
      <c r="Q6607"/>
      <c r="R6607"/>
      <c r="S6607"/>
      <c r="T6607"/>
      <c r="U6607"/>
      <c r="V6607"/>
      <c r="W6607"/>
      <c r="X6607"/>
      <c r="Y6607"/>
      <c r="Z6607"/>
      <c r="AA6607"/>
      <c r="AB6607"/>
      <c r="AC6607"/>
      <c r="AD6607"/>
      <c r="AE6607"/>
      <c r="AF6607"/>
      <c r="AG6607"/>
      <c r="AH6607"/>
      <c r="AI6607"/>
      <c r="AJ6607"/>
      <c r="AK6607"/>
      <c r="AL6607"/>
      <c r="AM6607"/>
      <c r="AN6607"/>
      <c r="AO6607"/>
      <c r="AP6607"/>
      <c r="AQ6607"/>
      <c r="AR6607"/>
      <c r="AS6607"/>
      <c r="AT6607"/>
      <c r="AU6607"/>
      <c r="AV6607"/>
      <c r="AW6607"/>
      <c r="AX6607"/>
      <c r="AY6607"/>
      <c r="AZ6607"/>
      <c r="BA6607"/>
      <c r="BB6607"/>
      <c r="BC6607"/>
      <c r="BD6607"/>
      <c r="BE6607"/>
      <c r="BF6607"/>
      <c r="BG6607"/>
      <c r="BH6607"/>
      <c r="BI6607"/>
      <c r="BJ6607"/>
      <c r="BK6607"/>
      <c r="BL6607"/>
      <c r="BM6607"/>
      <c r="BN6607"/>
      <c r="BO6607"/>
      <c r="BP6607"/>
      <c r="BQ6607"/>
      <c r="BR6607"/>
      <c r="BS6607"/>
      <c r="BT6607"/>
      <c r="BU6607"/>
      <c r="BV6607"/>
      <c r="BW6607"/>
      <c r="BX6607"/>
      <c r="BY6607"/>
      <c r="BZ6607"/>
      <c r="CA6607"/>
      <c r="CB6607"/>
      <c r="CC6607"/>
      <c r="CD6607"/>
      <c r="CE6607"/>
      <c r="CF6607"/>
      <c r="CG6607"/>
      <c r="CH6607"/>
      <c r="CI6607"/>
      <c r="CJ6607"/>
      <c r="CK6607"/>
      <c r="CL6607"/>
      <c r="CM6607"/>
      <c r="CN6607"/>
      <c r="CO6607"/>
      <c r="CP6607"/>
      <c r="CQ6607"/>
      <c r="CR6607"/>
      <c r="CS6607"/>
      <c r="CT6607"/>
      <c r="CU6607"/>
      <c r="CV6607"/>
    </row>
    <row r="6608" spans="10:100" x14ac:dyDescent="0.25">
      <c r="J6608"/>
      <c r="K6608"/>
      <c r="L6608"/>
      <c r="M6608"/>
      <c r="N6608"/>
      <c r="O6608"/>
      <c r="P6608"/>
      <c r="Q6608"/>
      <c r="R6608"/>
      <c r="S6608"/>
      <c r="T6608"/>
      <c r="U6608"/>
      <c r="V6608"/>
      <c r="W6608"/>
      <c r="X6608"/>
      <c r="Y6608"/>
      <c r="Z6608"/>
      <c r="AA6608"/>
      <c r="AB6608"/>
      <c r="AC6608"/>
      <c r="AD6608"/>
      <c r="AE6608"/>
      <c r="AF6608"/>
      <c r="AG6608"/>
      <c r="AH6608"/>
      <c r="AI6608"/>
      <c r="AJ6608"/>
      <c r="AK6608"/>
      <c r="AL6608"/>
      <c r="AM6608"/>
      <c r="AN6608"/>
      <c r="AO6608"/>
      <c r="AP6608"/>
      <c r="AQ6608"/>
      <c r="AR6608"/>
      <c r="AS6608"/>
      <c r="AT6608"/>
      <c r="AU6608"/>
      <c r="AV6608"/>
      <c r="AW6608"/>
      <c r="AX6608"/>
      <c r="AY6608"/>
      <c r="AZ6608"/>
      <c r="BA6608"/>
      <c r="BB6608"/>
      <c r="BC6608"/>
      <c r="BD6608"/>
      <c r="BE6608"/>
      <c r="BF6608"/>
      <c r="BG6608"/>
      <c r="BH6608"/>
      <c r="BI6608"/>
      <c r="BJ6608"/>
      <c r="BK6608"/>
      <c r="BL6608"/>
      <c r="BM6608"/>
      <c r="BN6608"/>
      <c r="BO6608"/>
      <c r="BP6608"/>
      <c r="BQ6608"/>
      <c r="BR6608"/>
      <c r="BS6608"/>
      <c r="BT6608"/>
      <c r="BU6608"/>
      <c r="BV6608"/>
      <c r="BW6608"/>
      <c r="BX6608"/>
      <c r="BY6608"/>
      <c r="BZ6608"/>
      <c r="CA6608"/>
      <c r="CB6608"/>
      <c r="CC6608"/>
      <c r="CD6608"/>
      <c r="CE6608"/>
      <c r="CF6608"/>
      <c r="CG6608"/>
      <c r="CH6608"/>
      <c r="CI6608"/>
      <c r="CJ6608"/>
      <c r="CK6608"/>
      <c r="CL6608"/>
      <c r="CM6608"/>
      <c r="CN6608"/>
      <c r="CO6608"/>
      <c r="CP6608"/>
      <c r="CQ6608"/>
      <c r="CR6608"/>
      <c r="CS6608"/>
      <c r="CT6608"/>
      <c r="CU6608"/>
      <c r="CV6608"/>
    </row>
    <row r="6609" spans="10:100" x14ac:dyDescent="0.25">
      <c r="J6609"/>
      <c r="K6609"/>
      <c r="L6609"/>
      <c r="M6609"/>
      <c r="N6609"/>
      <c r="O6609"/>
      <c r="P6609"/>
      <c r="Q6609"/>
      <c r="R6609"/>
      <c r="S6609"/>
      <c r="T6609"/>
      <c r="U6609"/>
      <c r="V6609"/>
      <c r="W6609"/>
      <c r="X6609"/>
      <c r="Y6609"/>
      <c r="Z6609"/>
      <c r="AA6609"/>
      <c r="AB6609"/>
      <c r="AC6609"/>
      <c r="AD6609"/>
      <c r="AE6609"/>
      <c r="AF6609"/>
      <c r="AG6609"/>
      <c r="AH6609"/>
      <c r="AI6609"/>
      <c r="AJ6609"/>
      <c r="AK6609"/>
      <c r="AL6609"/>
      <c r="AM6609"/>
      <c r="AN6609"/>
      <c r="AO6609"/>
      <c r="AP6609"/>
      <c r="AQ6609"/>
      <c r="AR6609"/>
      <c r="AS6609"/>
      <c r="AT6609"/>
      <c r="AU6609"/>
      <c r="AV6609"/>
      <c r="AW6609"/>
      <c r="AX6609"/>
      <c r="AY6609"/>
      <c r="AZ6609"/>
      <c r="BA6609"/>
      <c r="BB6609"/>
      <c r="BC6609"/>
      <c r="BD6609"/>
      <c r="BE6609"/>
      <c r="BF6609"/>
      <c r="BG6609"/>
      <c r="BH6609"/>
      <c r="BI6609"/>
      <c r="BJ6609"/>
      <c r="BK6609"/>
      <c r="BL6609"/>
      <c r="BM6609"/>
      <c r="BN6609"/>
      <c r="BO6609"/>
      <c r="BP6609"/>
      <c r="BQ6609"/>
      <c r="BR6609"/>
      <c r="BS6609"/>
      <c r="BT6609"/>
      <c r="BU6609"/>
      <c r="BV6609"/>
      <c r="BW6609"/>
      <c r="BX6609"/>
      <c r="BY6609"/>
      <c r="BZ6609"/>
      <c r="CA6609"/>
      <c r="CB6609"/>
      <c r="CC6609"/>
      <c r="CD6609"/>
      <c r="CE6609"/>
      <c r="CF6609"/>
      <c r="CG6609"/>
      <c r="CH6609"/>
      <c r="CI6609"/>
      <c r="CJ6609"/>
      <c r="CK6609"/>
      <c r="CL6609"/>
      <c r="CM6609"/>
      <c r="CN6609"/>
      <c r="CO6609"/>
      <c r="CP6609"/>
      <c r="CQ6609"/>
      <c r="CR6609"/>
      <c r="CS6609"/>
      <c r="CT6609"/>
      <c r="CU6609"/>
      <c r="CV6609"/>
    </row>
    <row r="6610" spans="10:100" x14ac:dyDescent="0.25">
      <c r="J6610"/>
      <c r="K6610"/>
      <c r="L6610"/>
      <c r="M6610"/>
      <c r="N6610"/>
      <c r="O6610"/>
      <c r="P6610"/>
      <c r="Q6610"/>
      <c r="R6610"/>
      <c r="S6610"/>
      <c r="T6610"/>
      <c r="U6610"/>
      <c r="V6610"/>
      <c r="W6610"/>
      <c r="X6610"/>
      <c r="Y6610"/>
      <c r="Z6610"/>
      <c r="AA6610"/>
      <c r="AB6610"/>
      <c r="AC6610"/>
      <c r="AD6610"/>
      <c r="AE6610"/>
      <c r="AF6610"/>
      <c r="AG6610"/>
      <c r="AH6610"/>
      <c r="AI6610"/>
      <c r="AJ6610"/>
      <c r="AK6610"/>
      <c r="AL6610"/>
      <c r="AM6610"/>
      <c r="AN6610"/>
      <c r="AO6610"/>
      <c r="AP6610"/>
      <c r="AQ6610"/>
      <c r="AR6610"/>
      <c r="AS6610"/>
      <c r="AT6610"/>
      <c r="AU6610"/>
      <c r="AV6610"/>
      <c r="AW6610"/>
      <c r="AX6610"/>
      <c r="AY6610"/>
      <c r="AZ6610"/>
      <c r="BA6610"/>
      <c r="BB6610"/>
      <c r="BC6610"/>
      <c r="BD6610"/>
      <c r="BE6610"/>
      <c r="BF6610"/>
      <c r="BG6610"/>
      <c r="BH6610"/>
      <c r="BI6610"/>
      <c r="BJ6610"/>
      <c r="BK6610"/>
      <c r="BL6610"/>
      <c r="BM6610"/>
      <c r="BN6610"/>
      <c r="BO6610"/>
      <c r="BP6610"/>
      <c r="BQ6610"/>
      <c r="BR6610"/>
      <c r="BS6610"/>
      <c r="BT6610"/>
      <c r="BU6610"/>
      <c r="BV6610"/>
      <c r="BW6610"/>
      <c r="BX6610"/>
      <c r="BY6610"/>
      <c r="BZ6610"/>
      <c r="CA6610"/>
      <c r="CB6610"/>
      <c r="CC6610"/>
      <c r="CD6610"/>
      <c r="CE6610"/>
      <c r="CF6610"/>
      <c r="CG6610"/>
      <c r="CH6610"/>
      <c r="CI6610"/>
      <c r="CJ6610"/>
      <c r="CK6610"/>
      <c r="CL6610"/>
      <c r="CM6610"/>
      <c r="CN6610"/>
      <c r="CO6610"/>
      <c r="CP6610"/>
      <c r="CQ6610"/>
      <c r="CR6610"/>
      <c r="CS6610"/>
      <c r="CT6610"/>
      <c r="CU6610"/>
      <c r="CV6610"/>
    </row>
    <row r="6611" spans="10:100" x14ac:dyDescent="0.25">
      <c r="J6611"/>
      <c r="K6611"/>
      <c r="L6611"/>
      <c r="M6611"/>
      <c r="N6611"/>
      <c r="O6611"/>
      <c r="P6611"/>
      <c r="Q6611"/>
      <c r="R6611"/>
      <c r="S6611"/>
      <c r="T6611"/>
      <c r="U6611"/>
      <c r="V6611"/>
      <c r="W6611"/>
      <c r="X6611"/>
      <c r="Y6611"/>
      <c r="Z6611"/>
      <c r="AA6611"/>
      <c r="AB6611"/>
      <c r="AC6611"/>
      <c r="AD6611"/>
      <c r="AE6611"/>
      <c r="AF6611"/>
      <c r="AG6611"/>
      <c r="AH6611"/>
      <c r="AI6611"/>
      <c r="AJ6611"/>
      <c r="AK6611"/>
      <c r="AL6611"/>
      <c r="AM6611"/>
      <c r="AN6611"/>
      <c r="AO6611"/>
      <c r="AP6611"/>
      <c r="AQ6611"/>
      <c r="AR6611"/>
      <c r="AS6611"/>
      <c r="AT6611"/>
      <c r="AU6611"/>
      <c r="AV6611"/>
      <c r="AW6611"/>
      <c r="AX6611"/>
      <c r="AY6611"/>
      <c r="AZ6611"/>
      <c r="BA6611"/>
      <c r="BB6611"/>
      <c r="BC6611"/>
      <c r="BD6611"/>
      <c r="BE6611"/>
      <c r="BF6611"/>
      <c r="BG6611"/>
      <c r="BH6611"/>
      <c r="BI6611"/>
      <c r="BJ6611"/>
      <c r="BK6611"/>
      <c r="BL6611"/>
      <c r="BM6611"/>
      <c r="BN6611"/>
      <c r="BO6611"/>
      <c r="BP6611"/>
      <c r="BQ6611"/>
      <c r="BR6611"/>
      <c r="BS6611"/>
      <c r="BT6611"/>
      <c r="BU6611"/>
      <c r="BV6611"/>
      <c r="BW6611"/>
      <c r="BX6611"/>
      <c r="BY6611"/>
      <c r="BZ6611"/>
      <c r="CA6611"/>
      <c r="CB6611"/>
      <c r="CC6611"/>
      <c r="CD6611"/>
      <c r="CE6611"/>
      <c r="CF6611"/>
      <c r="CG6611"/>
      <c r="CH6611"/>
      <c r="CI6611"/>
      <c r="CJ6611"/>
      <c r="CK6611"/>
      <c r="CL6611"/>
      <c r="CM6611"/>
      <c r="CN6611"/>
      <c r="CO6611"/>
      <c r="CP6611"/>
      <c r="CQ6611"/>
      <c r="CR6611"/>
      <c r="CS6611"/>
      <c r="CT6611"/>
      <c r="CU6611"/>
      <c r="CV6611"/>
    </row>
    <row r="6612" spans="10:100" x14ac:dyDescent="0.25">
      <c r="J6612"/>
      <c r="K6612"/>
      <c r="L6612"/>
      <c r="M6612"/>
      <c r="N6612"/>
      <c r="O6612"/>
      <c r="P6612"/>
      <c r="Q6612"/>
      <c r="R6612"/>
      <c r="S6612"/>
      <c r="T6612"/>
      <c r="U6612"/>
      <c r="V6612"/>
      <c r="W6612"/>
      <c r="X6612"/>
      <c r="Y6612"/>
      <c r="Z6612"/>
      <c r="AA6612"/>
      <c r="AB6612"/>
      <c r="AC6612"/>
      <c r="AD6612"/>
      <c r="AE6612"/>
      <c r="AF6612"/>
      <c r="AG6612"/>
      <c r="AH6612"/>
      <c r="AI6612"/>
      <c r="AJ6612"/>
      <c r="AK6612"/>
      <c r="AL6612"/>
      <c r="AM6612"/>
      <c r="AN6612"/>
      <c r="AO6612"/>
      <c r="AP6612"/>
      <c r="AQ6612"/>
      <c r="AR6612"/>
      <c r="AS6612"/>
      <c r="AT6612"/>
      <c r="AU6612"/>
      <c r="AV6612"/>
      <c r="AW6612"/>
      <c r="AX6612"/>
      <c r="AY6612"/>
      <c r="AZ6612"/>
      <c r="BA6612"/>
      <c r="BB6612"/>
      <c r="BC6612"/>
      <c r="BD6612"/>
      <c r="BE6612"/>
      <c r="BF6612"/>
      <c r="BG6612"/>
      <c r="BH6612"/>
      <c r="BI6612"/>
      <c r="BJ6612"/>
      <c r="BK6612"/>
      <c r="BL6612"/>
      <c r="BM6612"/>
      <c r="BN6612"/>
      <c r="BO6612"/>
      <c r="BP6612"/>
      <c r="BQ6612"/>
      <c r="BR6612"/>
      <c r="BS6612"/>
      <c r="BT6612"/>
      <c r="BU6612"/>
      <c r="BV6612"/>
      <c r="BW6612"/>
      <c r="BX6612"/>
      <c r="BY6612"/>
      <c r="BZ6612"/>
      <c r="CA6612"/>
      <c r="CB6612"/>
      <c r="CC6612"/>
      <c r="CD6612"/>
      <c r="CE6612"/>
      <c r="CF6612"/>
      <c r="CG6612"/>
      <c r="CH6612"/>
      <c r="CI6612"/>
      <c r="CJ6612"/>
      <c r="CK6612"/>
      <c r="CL6612"/>
      <c r="CM6612"/>
      <c r="CN6612"/>
      <c r="CO6612"/>
      <c r="CP6612"/>
      <c r="CQ6612"/>
      <c r="CR6612"/>
      <c r="CS6612"/>
      <c r="CT6612"/>
      <c r="CU6612"/>
      <c r="CV6612"/>
    </row>
    <row r="6613" spans="10:100" x14ac:dyDescent="0.25">
      <c r="J6613"/>
      <c r="K6613"/>
      <c r="L6613"/>
      <c r="M6613"/>
      <c r="N6613"/>
      <c r="O6613"/>
      <c r="P6613"/>
      <c r="Q6613"/>
      <c r="R6613"/>
      <c r="S6613"/>
      <c r="T6613"/>
      <c r="U6613"/>
      <c r="V6613"/>
      <c r="W6613"/>
      <c r="X6613"/>
      <c r="Y6613"/>
      <c r="Z6613"/>
      <c r="AA6613"/>
      <c r="AB6613"/>
      <c r="AC6613"/>
      <c r="AD6613"/>
      <c r="AE6613"/>
      <c r="AF6613"/>
      <c r="AG6613"/>
      <c r="AH6613"/>
      <c r="AI6613"/>
      <c r="AJ6613"/>
      <c r="AK6613"/>
      <c r="AL6613"/>
      <c r="AM6613"/>
      <c r="AN6613"/>
      <c r="AO6613"/>
      <c r="AP6613"/>
      <c r="AQ6613"/>
      <c r="AR6613"/>
      <c r="AS6613"/>
      <c r="AT6613"/>
      <c r="AU6613"/>
      <c r="AV6613"/>
      <c r="AW6613"/>
      <c r="AX6613"/>
      <c r="AY6613"/>
      <c r="AZ6613"/>
      <c r="BA6613"/>
      <c r="BB6613"/>
      <c r="BC6613"/>
      <c r="BD6613"/>
      <c r="BE6613"/>
      <c r="BF6613"/>
      <c r="BG6613"/>
      <c r="BH6613"/>
      <c r="BI6613"/>
      <c r="BJ6613"/>
      <c r="BK6613"/>
      <c r="BL6613"/>
      <c r="BM6613"/>
      <c r="BN6613"/>
      <c r="BO6613"/>
      <c r="BP6613"/>
      <c r="BQ6613"/>
      <c r="BR6613"/>
      <c r="BS6613"/>
      <c r="BT6613"/>
      <c r="BU6613"/>
      <c r="BV6613"/>
      <c r="BW6613"/>
      <c r="BX6613"/>
      <c r="BY6613"/>
      <c r="BZ6613"/>
      <c r="CA6613"/>
      <c r="CB6613"/>
      <c r="CC6613"/>
      <c r="CD6613"/>
      <c r="CE6613"/>
      <c r="CF6613"/>
      <c r="CG6613"/>
      <c r="CH6613"/>
      <c r="CI6613"/>
      <c r="CJ6613"/>
      <c r="CK6613"/>
      <c r="CL6613"/>
      <c r="CM6613"/>
      <c r="CN6613"/>
      <c r="CO6613"/>
      <c r="CP6613"/>
      <c r="CQ6613"/>
      <c r="CR6613"/>
      <c r="CS6613"/>
      <c r="CT6613"/>
      <c r="CU6613"/>
      <c r="CV6613"/>
    </row>
    <row r="6614" spans="10:100" x14ac:dyDescent="0.25">
      <c r="J6614"/>
      <c r="K6614"/>
      <c r="L6614"/>
      <c r="M6614"/>
      <c r="N6614"/>
      <c r="O6614"/>
      <c r="P6614"/>
      <c r="Q6614"/>
      <c r="R6614"/>
      <c r="S6614"/>
      <c r="T6614"/>
      <c r="U6614"/>
      <c r="V6614"/>
      <c r="W6614"/>
      <c r="X6614"/>
      <c r="Y6614"/>
      <c r="Z6614"/>
      <c r="AA6614"/>
      <c r="AB6614"/>
      <c r="AC6614"/>
      <c r="AD6614"/>
      <c r="AE6614"/>
      <c r="AF6614"/>
      <c r="AG6614"/>
      <c r="AH6614"/>
      <c r="AI6614"/>
      <c r="AJ6614"/>
      <c r="AK6614"/>
      <c r="AL6614"/>
      <c r="AM6614"/>
      <c r="AN6614"/>
      <c r="AO6614"/>
      <c r="AP6614"/>
      <c r="AQ6614"/>
      <c r="AR6614"/>
      <c r="AS6614"/>
      <c r="AT6614"/>
      <c r="AU6614"/>
      <c r="AV6614"/>
      <c r="AW6614"/>
      <c r="AX6614"/>
      <c r="AY6614"/>
      <c r="AZ6614"/>
      <c r="BA6614"/>
      <c r="BB6614"/>
      <c r="BC6614"/>
      <c r="BD6614"/>
      <c r="BE6614"/>
      <c r="BF6614"/>
      <c r="BG6614"/>
      <c r="BH6614"/>
      <c r="BI6614"/>
      <c r="BJ6614"/>
      <c r="BK6614"/>
      <c r="BL6614"/>
      <c r="BM6614"/>
      <c r="BN6614"/>
      <c r="BO6614"/>
      <c r="BP6614"/>
      <c r="BQ6614"/>
      <c r="BR6614"/>
      <c r="BS6614"/>
      <c r="BT6614"/>
      <c r="BU6614"/>
      <c r="BV6614"/>
      <c r="BW6614"/>
      <c r="BX6614"/>
      <c r="BY6614"/>
      <c r="BZ6614"/>
      <c r="CA6614"/>
      <c r="CB6614"/>
      <c r="CC6614"/>
      <c r="CD6614"/>
      <c r="CE6614"/>
      <c r="CF6614"/>
      <c r="CG6614"/>
      <c r="CH6614"/>
      <c r="CI6614"/>
      <c r="CJ6614"/>
      <c r="CK6614"/>
      <c r="CL6614"/>
      <c r="CM6614"/>
      <c r="CN6614"/>
      <c r="CO6614"/>
      <c r="CP6614"/>
      <c r="CQ6614"/>
      <c r="CR6614"/>
      <c r="CS6614"/>
      <c r="CT6614"/>
      <c r="CU6614"/>
      <c r="CV6614"/>
    </row>
    <row r="6615" spans="10:100" x14ac:dyDescent="0.25">
      <c r="J6615"/>
      <c r="K6615"/>
      <c r="L6615"/>
      <c r="M6615"/>
      <c r="N6615"/>
      <c r="O6615"/>
      <c r="P6615"/>
      <c r="Q6615"/>
      <c r="R6615"/>
      <c r="S6615"/>
      <c r="T6615"/>
      <c r="U6615"/>
      <c r="V6615"/>
      <c r="W6615"/>
      <c r="X6615"/>
      <c r="Y6615"/>
      <c r="Z6615"/>
      <c r="AA6615"/>
      <c r="AB6615"/>
      <c r="AC6615"/>
      <c r="AD6615"/>
      <c r="AE6615"/>
      <c r="AF6615"/>
      <c r="AG6615"/>
      <c r="AH6615"/>
      <c r="AI6615"/>
      <c r="AJ6615"/>
      <c r="AK6615"/>
      <c r="AL6615"/>
      <c r="AM6615"/>
      <c r="AN6615"/>
      <c r="AO6615"/>
      <c r="AP6615"/>
      <c r="AQ6615"/>
      <c r="AR6615"/>
      <c r="AS6615"/>
      <c r="AT6615"/>
      <c r="AU6615"/>
      <c r="AV6615"/>
      <c r="AW6615"/>
      <c r="AX6615"/>
      <c r="AY6615"/>
      <c r="AZ6615"/>
      <c r="BA6615"/>
      <c r="BB6615"/>
      <c r="BC6615"/>
      <c r="BD6615"/>
      <c r="BE6615"/>
      <c r="BF6615"/>
      <c r="BG6615"/>
      <c r="BH6615"/>
      <c r="BI6615"/>
      <c r="BJ6615"/>
      <c r="BK6615"/>
      <c r="BL6615"/>
      <c r="BM6615"/>
      <c r="BN6615"/>
      <c r="BO6615"/>
      <c r="BP6615"/>
      <c r="BQ6615"/>
      <c r="BR6615"/>
      <c r="BS6615"/>
      <c r="BT6615"/>
      <c r="BU6615"/>
      <c r="BV6615"/>
      <c r="BW6615"/>
      <c r="BX6615"/>
      <c r="BY6615"/>
      <c r="BZ6615"/>
      <c r="CA6615"/>
      <c r="CB6615"/>
      <c r="CC6615"/>
      <c r="CD6615"/>
      <c r="CE6615"/>
      <c r="CF6615"/>
      <c r="CG6615"/>
      <c r="CH6615"/>
      <c r="CI6615"/>
      <c r="CJ6615"/>
      <c r="CK6615"/>
      <c r="CL6615"/>
      <c r="CM6615"/>
      <c r="CN6615"/>
      <c r="CO6615"/>
      <c r="CP6615"/>
      <c r="CQ6615"/>
      <c r="CR6615"/>
      <c r="CS6615"/>
      <c r="CT6615"/>
      <c r="CU6615"/>
      <c r="CV6615"/>
    </row>
    <row r="6616" spans="10:100" x14ac:dyDescent="0.25">
      <c r="J6616"/>
      <c r="K6616"/>
      <c r="L6616"/>
      <c r="M6616"/>
      <c r="N6616"/>
      <c r="O6616"/>
      <c r="P6616"/>
      <c r="Q6616"/>
      <c r="R6616"/>
      <c r="S6616"/>
      <c r="T6616"/>
      <c r="U6616"/>
      <c r="V6616"/>
      <c r="W6616"/>
      <c r="X6616"/>
      <c r="Y6616"/>
      <c r="Z6616"/>
      <c r="AA6616"/>
      <c r="AB6616"/>
      <c r="AC6616"/>
      <c r="AD6616"/>
      <c r="AE6616"/>
      <c r="AF6616"/>
      <c r="AG6616"/>
      <c r="AH6616"/>
      <c r="AI6616"/>
      <c r="AJ6616"/>
      <c r="AK6616"/>
      <c r="AL6616"/>
      <c r="AM6616"/>
      <c r="AN6616"/>
      <c r="AO6616"/>
      <c r="AP6616"/>
      <c r="AQ6616"/>
      <c r="AR6616"/>
      <c r="AS6616"/>
      <c r="AT6616"/>
      <c r="AU6616"/>
      <c r="AV6616"/>
      <c r="AW6616"/>
      <c r="AX6616"/>
      <c r="AY6616"/>
      <c r="AZ6616"/>
      <c r="BA6616"/>
      <c r="BB6616"/>
      <c r="BC6616"/>
      <c r="BD6616"/>
      <c r="BE6616"/>
      <c r="BF6616"/>
      <c r="BG6616"/>
      <c r="BH6616"/>
      <c r="BI6616"/>
      <c r="BJ6616"/>
      <c r="BK6616"/>
      <c r="BL6616"/>
      <c r="BM6616"/>
      <c r="BN6616"/>
      <c r="BO6616"/>
      <c r="BP6616"/>
      <c r="BQ6616"/>
      <c r="BR6616"/>
      <c r="BS6616"/>
      <c r="BT6616"/>
      <c r="BU6616"/>
      <c r="BV6616"/>
      <c r="BW6616"/>
      <c r="BX6616"/>
      <c r="BY6616"/>
      <c r="BZ6616"/>
      <c r="CA6616"/>
      <c r="CB6616"/>
      <c r="CC6616"/>
      <c r="CD6616"/>
      <c r="CE6616"/>
      <c r="CF6616"/>
      <c r="CG6616"/>
      <c r="CH6616"/>
      <c r="CI6616"/>
      <c r="CJ6616"/>
      <c r="CK6616"/>
      <c r="CL6616"/>
      <c r="CM6616"/>
      <c r="CN6616"/>
      <c r="CO6616"/>
      <c r="CP6616"/>
      <c r="CQ6616"/>
      <c r="CR6616"/>
      <c r="CS6616"/>
      <c r="CT6616"/>
      <c r="CU6616"/>
      <c r="CV6616"/>
    </row>
    <row r="6617" spans="10:100" x14ac:dyDescent="0.25">
      <c r="J6617"/>
      <c r="K6617"/>
      <c r="L6617"/>
      <c r="M6617"/>
      <c r="N6617"/>
      <c r="O6617"/>
      <c r="P6617"/>
      <c r="Q6617"/>
      <c r="R6617"/>
      <c r="S6617"/>
      <c r="T6617"/>
      <c r="U6617"/>
      <c r="V6617"/>
      <c r="W6617"/>
      <c r="X6617"/>
      <c r="Y6617"/>
      <c r="Z6617"/>
      <c r="AA6617"/>
      <c r="AB6617"/>
      <c r="AC6617"/>
      <c r="AD6617"/>
      <c r="AE6617"/>
      <c r="AF6617"/>
      <c r="AG6617"/>
      <c r="AH6617"/>
      <c r="AI6617"/>
      <c r="AJ6617"/>
      <c r="AK6617"/>
      <c r="AL6617"/>
      <c r="AM6617"/>
      <c r="AN6617"/>
      <c r="AO6617"/>
      <c r="AP6617"/>
      <c r="AQ6617"/>
      <c r="AR6617"/>
      <c r="AS6617"/>
      <c r="AT6617"/>
      <c r="AU6617"/>
      <c r="AV6617"/>
      <c r="AW6617"/>
      <c r="AX6617"/>
      <c r="AY6617"/>
      <c r="AZ6617"/>
      <c r="BA6617"/>
      <c r="BB6617"/>
      <c r="BC6617"/>
      <c r="BD6617"/>
      <c r="BE6617"/>
      <c r="BF6617"/>
      <c r="BG6617"/>
      <c r="BH6617"/>
      <c r="BI6617"/>
      <c r="BJ6617"/>
      <c r="BK6617"/>
      <c r="BL6617"/>
      <c r="BM6617"/>
      <c r="BN6617"/>
      <c r="BO6617"/>
      <c r="BP6617"/>
      <c r="BQ6617"/>
      <c r="BR6617"/>
      <c r="BS6617"/>
      <c r="BT6617"/>
      <c r="BU6617"/>
      <c r="BV6617"/>
      <c r="BW6617"/>
      <c r="BX6617"/>
      <c r="BY6617"/>
      <c r="BZ6617"/>
      <c r="CA6617"/>
      <c r="CB6617"/>
      <c r="CC6617"/>
      <c r="CD6617"/>
      <c r="CE6617"/>
      <c r="CF6617"/>
      <c r="CG6617"/>
      <c r="CH6617"/>
      <c r="CI6617"/>
      <c r="CJ6617"/>
      <c r="CK6617"/>
      <c r="CL6617"/>
      <c r="CM6617"/>
      <c r="CN6617"/>
      <c r="CO6617"/>
      <c r="CP6617"/>
      <c r="CQ6617"/>
      <c r="CR6617"/>
      <c r="CS6617"/>
      <c r="CT6617"/>
      <c r="CU6617"/>
      <c r="CV6617"/>
    </row>
    <row r="6618" spans="10:100" x14ac:dyDescent="0.25">
      <c r="J6618"/>
      <c r="K6618"/>
      <c r="L6618"/>
      <c r="M6618"/>
      <c r="N6618"/>
      <c r="O6618"/>
      <c r="P6618"/>
      <c r="Q6618"/>
      <c r="R6618"/>
      <c r="S6618"/>
      <c r="T6618"/>
      <c r="U6618"/>
      <c r="V6618"/>
      <c r="W6618"/>
      <c r="X6618"/>
      <c r="Y6618"/>
      <c r="Z6618"/>
      <c r="AA6618"/>
      <c r="AB6618"/>
      <c r="AC6618"/>
      <c r="AD6618"/>
      <c r="AE6618"/>
      <c r="AF6618"/>
      <c r="AG6618"/>
      <c r="AH6618"/>
      <c r="AI6618"/>
      <c r="AJ6618"/>
      <c r="AK6618"/>
      <c r="AL6618"/>
      <c r="AM6618"/>
      <c r="AN6618"/>
      <c r="AO6618"/>
      <c r="AP6618"/>
      <c r="AQ6618"/>
      <c r="AR6618"/>
      <c r="AS6618"/>
      <c r="AT6618"/>
      <c r="AU6618"/>
      <c r="AV6618"/>
      <c r="AW6618"/>
      <c r="AX6618"/>
      <c r="AY6618"/>
      <c r="AZ6618"/>
      <c r="BA6618"/>
      <c r="BB6618"/>
      <c r="BC6618"/>
      <c r="BD6618"/>
      <c r="BE6618"/>
      <c r="BF6618"/>
      <c r="BG6618"/>
      <c r="BH6618"/>
      <c r="BI6618"/>
      <c r="BJ6618"/>
      <c r="BK6618"/>
      <c r="BL6618"/>
      <c r="BM6618"/>
      <c r="BN6618"/>
      <c r="BO6618"/>
      <c r="BP6618"/>
      <c r="BQ6618"/>
      <c r="BR6618"/>
      <c r="BS6618"/>
      <c r="BT6618"/>
      <c r="BU6618"/>
      <c r="BV6618"/>
      <c r="BW6618"/>
      <c r="BX6618"/>
      <c r="BY6618"/>
      <c r="BZ6618"/>
      <c r="CA6618"/>
      <c r="CB6618"/>
      <c r="CC6618"/>
      <c r="CD6618"/>
      <c r="CE6618"/>
      <c r="CF6618"/>
      <c r="CG6618"/>
      <c r="CH6618"/>
      <c r="CI6618"/>
      <c r="CJ6618"/>
      <c r="CK6618"/>
      <c r="CL6618"/>
      <c r="CM6618"/>
      <c r="CN6618"/>
      <c r="CO6618"/>
      <c r="CP6618"/>
      <c r="CQ6618"/>
      <c r="CR6618"/>
      <c r="CS6618"/>
      <c r="CT6618"/>
      <c r="CU6618"/>
      <c r="CV6618"/>
    </row>
    <row r="6619" spans="10:100" x14ac:dyDescent="0.25">
      <c r="J6619"/>
      <c r="K6619"/>
      <c r="L6619"/>
      <c r="M6619"/>
      <c r="N6619"/>
      <c r="O6619"/>
      <c r="P6619"/>
      <c r="Q6619"/>
      <c r="R6619"/>
      <c r="S6619"/>
      <c r="T6619"/>
      <c r="U6619"/>
      <c r="V6619"/>
      <c r="W6619"/>
      <c r="X6619"/>
      <c r="Y6619"/>
      <c r="Z6619"/>
      <c r="AA6619"/>
      <c r="AB6619"/>
      <c r="AC6619"/>
      <c r="AD6619"/>
      <c r="AE6619"/>
      <c r="AF6619"/>
      <c r="AG6619"/>
      <c r="AH6619"/>
      <c r="AI6619"/>
      <c r="AJ6619"/>
      <c r="AK6619"/>
      <c r="AL6619"/>
      <c r="AM6619"/>
      <c r="AN6619"/>
      <c r="AO6619"/>
      <c r="AP6619"/>
      <c r="AQ6619"/>
      <c r="AR6619"/>
      <c r="AS6619"/>
      <c r="AT6619"/>
      <c r="AU6619"/>
      <c r="AV6619"/>
      <c r="AW6619"/>
      <c r="AX6619"/>
      <c r="AY6619"/>
      <c r="AZ6619"/>
      <c r="BA6619"/>
      <c r="BB6619"/>
      <c r="BC6619"/>
      <c r="BD6619"/>
      <c r="BE6619"/>
      <c r="BF6619"/>
      <c r="BG6619"/>
      <c r="BH6619"/>
      <c r="BI6619"/>
      <c r="BJ6619"/>
      <c r="BK6619"/>
      <c r="BL6619"/>
      <c r="BM6619"/>
      <c r="BN6619"/>
      <c r="BO6619"/>
      <c r="BP6619"/>
      <c r="BQ6619"/>
      <c r="BR6619"/>
      <c r="BS6619"/>
      <c r="BT6619"/>
      <c r="BU6619"/>
      <c r="BV6619"/>
      <c r="BW6619"/>
      <c r="BX6619"/>
      <c r="BY6619"/>
      <c r="BZ6619"/>
      <c r="CA6619"/>
      <c r="CB6619"/>
      <c r="CC6619"/>
      <c r="CD6619"/>
      <c r="CE6619"/>
      <c r="CF6619"/>
      <c r="CG6619"/>
      <c r="CH6619"/>
      <c r="CI6619"/>
      <c r="CJ6619"/>
      <c r="CK6619"/>
      <c r="CL6619"/>
      <c r="CM6619"/>
      <c r="CN6619"/>
      <c r="CO6619"/>
      <c r="CP6619"/>
      <c r="CQ6619"/>
      <c r="CR6619"/>
      <c r="CS6619"/>
      <c r="CT6619"/>
      <c r="CU6619"/>
      <c r="CV6619"/>
    </row>
    <row r="6620" spans="10:100" x14ac:dyDescent="0.25">
      <c r="J6620"/>
      <c r="K6620"/>
      <c r="L6620"/>
      <c r="M6620"/>
      <c r="N6620"/>
      <c r="O6620"/>
      <c r="P6620"/>
      <c r="Q6620"/>
      <c r="R6620"/>
      <c r="S6620"/>
      <c r="T6620"/>
      <c r="U6620"/>
      <c r="V6620"/>
      <c r="W6620"/>
      <c r="X6620"/>
      <c r="Y6620"/>
      <c r="Z6620"/>
      <c r="AA6620"/>
      <c r="AB6620"/>
      <c r="AC6620"/>
      <c r="AD6620"/>
      <c r="AE6620"/>
      <c r="AF6620"/>
      <c r="AG6620"/>
      <c r="AH6620"/>
      <c r="AI6620"/>
      <c r="AJ6620"/>
      <c r="AK6620"/>
      <c r="AL6620"/>
      <c r="AM6620"/>
      <c r="AN6620"/>
      <c r="AO6620"/>
      <c r="AP6620"/>
      <c r="AQ6620"/>
      <c r="AR6620"/>
      <c r="AS6620"/>
      <c r="AT6620"/>
      <c r="AU6620"/>
      <c r="AV6620"/>
      <c r="AW6620"/>
      <c r="AX6620"/>
      <c r="AY6620"/>
      <c r="AZ6620"/>
      <c r="BA6620"/>
      <c r="BB6620"/>
      <c r="BC6620"/>
      <c r="BD6620"/>
      <c r="BE6620"/>
      <c r="BF6620"/>
      <c r="BG6620"/>
      <c r="BH6620"/>
      <c r="BI6620"/>
      <c r="BJ6620"/>
      <c r="BK6620"/>
      <c r="BL6620"/>
      <c r="BM6620"/>
      <c r="BN6620"/>
      <c r="BO6620"/>
      <c r="BP6620"/>
      <c r="BQ6620"/>
      <c r="BR6620"/>
      <c r="BS6620"/>
      <c r="BT6620"/>
      <c r="BU6620"/>
      <c r="BV6620"/>
      <c r="BW6620"/>
      <c r="BX6620"/>
      <c r="BY6620"/>
      <c r="BZ6620"/>
      <c r="CA6620"/>
      <c r="CB6620"/>
      <c r="CC6620"/>
      <c r="CD6620"/>
      <c r="CE6620"/>
      <c r="CF6620"/>
      <c r="CG6620"/>
      <c r="CH6620"/>
      <c r="CI6620"/>
      <c r="CJ6620"/>
      <c r="CK6620"/>
      <c r="CL6620"/>
      <c r="CM6620"/>
      <c r="CN6620"/>
      <c r="CO6620"/>
      <c r="CP6620"/>
      <c r="CQ6620"/>
      <c r="CR6620"/>
      <c r="CS6620"/>
      <c r="CT6620"/>
      <c r="CU6620"/>
      <c r="CV6620"/>
    </row>
    <row r="6621" spans="10:100" x14ac:dyDescent="0.25">
      <c r="J6621"/>
      <c r="K6621"/>
      <c r="L6621"/>
      <c r="M6621"/>
      <c r="N6621"/>
      <c r="O6621"/>
      <c r="P6621"/>
      <c r="Q6621"/>
      <c r="R6621"/>
      <c r="S6621"/>
      <c r="T6621"/>
      <c r="U6621"/>
      <c r="V6621"/>
      <c r="W6621"/>
      <c r="X6621"/>
      <c r="Y6621"/>
      <c r="Z6621"/>
      <c r="AA6621"/>
      <c r="AB6621"/>
      <c r="AC6621"/>
      <c r="AD6621"/>
      <c r="AE6621"/>
      <c r="AF6621"/>
      <c r="AG6621"/>
      <c r="AH6621"/>
      <c r="AI6621"/>
      <c r="AJ6621"/>
      <c r="AK6621"/>
      <c r="AL6621"/>
      <c r="AM6621"/>
      <c r="AN6621"/>
      <c r="AO6621"/>
      <c r="AP6621"/>
      <c r="AQ6621"/>
      <c r="AR6621"/>
      <c r="AS6621"/>
      <c r="AT6621"/>
      <c r="AU6621"/>
      <c r="AV6621"/>
      <c r="AW6621"/>
      <c r="AX6621"/>
      <c r="AY6621"/>
      <c r="AZ6621"/>
      <c r="BA6621"/>
      <c r="BB6621"/>
      <c r="BC6621"/>
      <c r="BD6621"/>
      <c r="BE6621"/>
      <c r="BF6621"/>
      <c r="BG6621"/>
      <c r="BH6621"/>
      <c r="BI6621"/>
      <c r="BJ6621"/>
      <c r="BK6621"/>
      <c r="BL6621"/>
      <c r="BM6621"/>
      <c r="BN6621"/>
      <c r="BO6621"/>
      <c r="BP6621"/>
      <c r="BQ6621"/>
      <c r="BR6621"/>
      <c r="BS6621"/>
      <c r="BT6621"/>
      <c r="BU6621"/>
      <c r="BV6621"/>
      <c r="BW6621"/>
      <c r="BX6621"/>
      <c r="BY6621"/>
      <c r="BZ6621"/>
      <c r="CA6621"/>
      <c r="CB6621"/>
      <c r="CC6621"/>
      <c r="CD6621"/>
      <c r="CE6621"/>
      <c r="CF6621"/>
      <c r="CG6621"/>
      <c r="CH6621"/>
      <c r="CI6621"/>
      <c r="CJ6621"/>
      <c r="CK6621"/>
      <c r="CL6621"/>
      <c r="CM6621"/>
      <c r="CN6621"/>
      <c r="CO6621"/>
      <c r="CP6621"/>
      <c r="CQ6621"/>
      <c r="CR6621"/>
      <c r="CS6621"/>
      <c r="CT6621"/>
      <c r="CU6621"/>
      <c r="CV6621"/>
    </row>
    <row r="6622" spans="10:100" x14ac:dyDescent="0.25">
      <c r="J6622"/>
      <c r="K6622"/>
      <c r="L6622"/>
      <c r="M6622"/>
      <c r="N6622"/>
      <c r="O6622"/>
      <c r="P6622"/>
      <c r="Q6622"/>
      <c r="R6622"/>
      <c r="S6622"/>
      <c r="T6622"/>
      <c r="U6622"/>
      <c r="V6622"/>
      <c r="W6622"/>
      <c r="X6622"/>
      <c r="Y6622"/>
      <c r="Z6622"/>
      <c r="AA6622"/>
      <c r="AB6622"/>
      <c r="AC6622"/>
      <c r="AD6622"/>
      <c r="AE6622"/>
      <c r="AF6622"/>
      <c r="AG6622"/>
      <c r="AH6622"/>
      <c r="AI6622"/>
      <c r="AJ6622"/>
      <c r="AK6622"/>
      <c r="AL6622"/>
      <c r="AM6622"/>
      <c r="AN6622"/>
      <c r="AO6622"/>
      <c r="AP6622"/>
      <c r="AQ6622"/>
      <c r="AR6622"/>
      <c r="AS6622"/>
      <c r="AT6622"/>
      <c r="AU6622"/>
      <c r="AV6622"/>
      <c r="AW6622"/>
      <c r="AX6622"/>
      <c r="AY6622"/>
      <c r="AZ6622"/>
      <c r="BA6622"/>
      <c r="BB6622"/>
      <c r="BC6622"/>
      <c r="BD6622"/>
      <c r="BE6622"/>
      <c r="BF6622"/>
      <c r="BG6622"/>
      <c r="BH6622"/>
      <c r="BI6622"/>
      <c r="BJ6622"/>
      <c r="BK6622"/>
      <c r="BL6622"/>
      <c r="BM6622"/>
      <c r="BN6622"/>
      <c r="BO6622"/>
      <c r="BP6622"/>
      <c r="BQ6622"/>
      <c r="BR6622"/>
      <c r="BS6622"/>
      <c r="BT6622"/>
      <c r="BU6622"/>
      <c r="BV6622"/>
      <c r="BW6622"/>
      <c r="BX6622"/>
      <c r="BY6622"/>
      <c r="BZ6622"/>
      <c r="CA6622"/>
      <c r="CB6622"/>
      <c r="CC6622"/>
      <c r="CD6622"/>
      <c r="CE6622"/>
      <c r="CF6622"/>
      <c r="CG6622"/>
      <c r="CH6622"/>
      <c r="CI6622"/>
      <c r="CJ6622"/>
      <c r="CK6622"/>
      <c r="CL6622"/>
      <c r="CM6622"/>
      <c r="CN6622"/>
      <c r="CO6622"/>
      <c r="CP6622"/>
      <c r="CQ6622"/>
      <c r="CR6622"/>
      <c r="CS6622"/>
      <c r="CT6622"/>
      <c r="CU6622"/>
      <c r="CV6622"/>
    </row>
    <row r="6623" spans="10:100" x14ac:dyDescent="0.25">
      <c r="J6623"/>
      <c r="K6623"/>
      <c r="L6623"/>
      <c r="M6623"/>
      <c r="N6623"/>
      <c r="O6623"/>
      <c r="P6623"/>
      <c r="Q6623"/>
      <c r="R6623"/>
      <c r="S6623"/>
      <c r="T6623"/>
      <c r="U6623"/>
      <c r="V6623"/>
      <c r="W6623"/>
      <c r="X6623"/>
      <c r="Y6623"/>
      <c r="Z6623"/>
      <c r="AA6623"/>
      <c r="AB6623"/>
      <c r="AC6623"/>
      <c r="AD6623"/>
      <c r="AE6623"/>
      <c r="AF6623"/>
      <c r="AG6623"/>
      <c r="AH6623"/>
      <c r="AI6623"/>
      <c r="AJ6623"/>
      <c r="AK6623"/>
      <c r="AL6623"/>
      <c r="AM6623"/>
      <c r="AN6623"/>
      <c r="AO6623"/>
      <c r="AP6623"/>
      <c r="AQ6623"/>
      <c r="AR6623"/>
      <c r="AS6623"/>
      <c r="AT6623"/>
      <c r="AU6623"/>
      <c r="AV6623"/>
      <c r="AW6623"/>
      <c r="AX6623"/>
      <c r="AY6623"/>
      <c r="AZ6623"/>
      <c r="BA6623"/>
      <c r="BB6623"/>
      <c r="BC6623"/>
      <c r="BD6623"/>
      <c r="BE6623"/>
      <c r="BF6623"/>
      <c r="BG6623"/>
      <c r="BH6623"/>
      <c r="BI6623"/>
      <c r="BJ6623"/>
      <c r="BK6623"/>
      <c r="BL6623"/>
      <c r="BM6623"/>
      <c r="BN6623"/>
      <c r="BO6623"/>
      <c r="BP6623"/>
      <c r="BQ6623"/>
      <c r="BR6623"/>
      <c r="BS6623"/>
      <c r="BT6623"/>
      <c r="BU6623"/>
      <c r="BV6623"/>
      <c r="BW6623"/>
      <c r="BX6623"/>
      <c r="BY6623"/>
      <c r="BZ6623"/>
      <c r="CA6623"/>
      <c r="CB6623"/>
      <c r="CC6623"/>
      <c r="CD6623"/>
      <c r="CE6623"/>
      <c r="CF6623"/>
      <c r="CG6623"/>
      <c r="CH6623"/>
      <c r="CI6623"/>
      <c r="CJ6623"/>
      <c r="CK6623"/>
      <c r="CL6623"/>
      <c r="CM6623"/>
      <c r="CN6623"/>
      <c r="CO6623"/>
      <c r="CP6623"/>
      <c r="CQ6623"/>
      <c r="CR6623"/>
      <c r="CS6623"/>
      <c r="CT6623"/>
      <c r="CU6623"/>
      <c r="CV6623"/>
    </row>
    <row r="6624" spans="10:100" x14ac:dyDescent="0.25">
      <c r="J6624"/>
      <c r="K6624"/>
      <c r="L6624"/>
      <c r="M6624"/>
      <c r="N6624"/>
      <c r="O6624"/>
      <c r="P6624"/>
      <c r="Q6624"/>
      <c r="R6624"/>
      <c r="S6624"/>
      <c r="T6624"/>
      <c r="U6624"/>
      <c r="V6624"/>
      <c r="W6624"/>
      <c r="X6624"/>
      <c r="Y6624"/>
      <c r="Z6624"/>
      <c r="AA6624"/>
      <c r="AB6624"/>
      <c r="AC6624"/>
      <c r="AD6624"/>
      <c r="AE6624"/>
      <c r="AF6624"/>
      <c r="AG6624"/>
      <c r="AH6624"/>
      <c r="AI6624"/>
      <c r="AJ6624"/>
      <c r="AK6624"/>
      <c r="AL6624"/>
      <c r="AM6624"/>
      <c r="AN6624"/>
      <c r="AO6624"/>
      <c r="AP6624"/>
      <c r="AQ6624"/>
      <c r="AR6624"/>
      <c r="AS6624"/>
      <c r="AT6624"/>
      <c r="AU6624"/>
      <c r="AV6624"/>
      <c r="AW6624"/>
      <c r="AX6624"/>
      <c r="AY6624"/>
      <c r="AZ6624"/>
      <c r="BA6624"/>
      <c r="BB6624"/>
      <c r="BC6624"/>
      <c r="BD6624"/>
      <c r="BE6624"/>
      <c r="BF6624"/>
      <c r="BG6624"/>
      <c r="BH6624"/>
      <c r="BI6624"/>
      <c r="BJ6624"/>
      <c r="BK6624"/>
      <c r="BL6624"/>
      <c r="BM6624"/>
      <c r="BN6624"/>
      <c r="BO6624"/>
      <c r="BP6624"/>
      <c r="BQ6624"/>
      <c r="BR6624"/>
      <c r="BS6624"/>
      <c r="BT6624"/>
      <c r="BU6624"/>
      <c r="BV6624"/>
      <c r="BW6624"/>
      <c r="BX6624"/>
      <c r="BY6624"/>
      <c r="BZ6624"/>
      <c r="CA6624"/>
      <c r="CB6624"/>
      <c r="CC6624"/>
      <c r="CD6624"/>
      <c r="CE6624"/>
      <c r="CF6624"/>
      <c r="CG6624"/>
      <c r="CH6624"/>
      <c r="CI6624"/>
      <c r="CJ6624"/>
      <c r="CK6624"/>
      <c r="CL6624"/>
      <c r="CM6624"/>
      <c r="CN6624"/>
      <c r="CO6624"/>
      <c r="CP6624"/>
      <c r="CQ6624"/>
      <c r="CR6624"/>
      <c r="CS6624"/>
      <c r="CT6624"/>
      <c r="CU6624"/>
      <c r="CV6624"/>
    </row>
    <row r="6625" spans="10:100" x14ac:dyDescent="0.25">
      <c r="J6625"/>
      <c r="K6625"/>
      <c r="L6625"/>
      <c r="M6625"/>
      <c r="N6625"/>
      <c r="O6625"/>
      <c r="P6625"/>
      <c r="Q6625"/>
      <c r="R6625"/>
      <c r="S6625"/>
      <c r="T6625"/>
      <c r="U6625"/>
      <c r="V6625"/>
      <c r="W6625"/>
      <c r="X6625"/>
      <c r="Y6625"/>
      <c r="Z6625"/>
      <c r="AA6625"/>
      <c r="AB6625"/>
      <c r="AC6625"/>
      <c r="AD6625"/>
      <c r="AE6625"/>
      <c r="AF6625"/>
      <c r="AG6625"/>
      <c r="AH6625"/>
      <c r="AI6625"/>
      <c r="AJ6625"/>
      <c r="AK6625"/>
      <c r="AL6625"/>
      <c r="AM6625"/>
      <c r="AN6625"/>
      <c r="AO6625"/>
      <c r="AP6625"/>
      <c r="AQ6625"/>
      <c r="AR6625"/>
      <c r="AS6625"/>
      <c r="AT6625"/>
      <c r="AU6625"/>
      <c r="AV6625"/>
      <c r="AW6625"/>
      <c r="AX6625"/>
      <c r="AY6625"/>
      <c r="AZ6625"/>
      <c r="BA6625"/>
      <c r="BB6625"/>
      <c r="BC6625"/>
      <c r="BD6625"/>
      <c r="BE6625"/>
      <c r="BF6625"/>
      <c r="BG6625"/>
      <c r="BH6625"/>
      <c r="BI6625"/>
      <c r="BJ6625"/>
      <c r="BK6625"/>
      <c r="BL6625"/>
      <c r="BM6625"/>
      <c r="BN6625"/>
      <c r="BO6625"/>
      <c r="BP6625"/>
      <c r="BQ6625"/>
      <c r="BR6625"/>
      <c r="BS6625"/>
      <c r="BT6625"/>
      <c r="BU6625"/>
      <c r="BV6625"/>
      <c r="BW6625"/>
      <c r="BX6625"/>
      <c r="BY6625"/>
      <c r="BZ6625"/>
      <c r="CA6625"/>
      <c r="CB6625"/>
      <c r="CC6625"/>
      <c r="CD6625"/>
      <c r="CE6625"/>
      <c r="CF6625"/>
      <c r="CG6625"/>
      <c r="CH6625"/>
      <c r="CI6625"/>
      <c r="CJ6625"/>
      <c r="CK6625"/>
      <c r="CL6625"/>
      <c r="CM6625"/>
      <c r="CN6625"/>
      <c r="CO6625"/>
      <c r="CP6625"/>
      <c r="CQ6625"/>
      <c r="CR6625"/>
      <c r="CS6625"/>
      <c r="CT6625"/>
      <c r="CU6625"/>
      <c r="CV6625"/>
    </row>
    <row r="6626" spans="10:100" x14ac:dyDescent="0.25">
      <c r="J6626"/>
      <c r="K6626"/>
      <c r="L6626"/>
      <c r="M6626"/>
      <c r="N6626"/>
      <c r="O6626"/>
      <c r="P6626"/>
      <c r="Q6626"/>
      <c r="R6626"/>
      <c r="S6626"/>
      <c r="T6626"/>
      <c r="U6626"/>
      <c r="V6626"/>
      <c r="W6626"/>
      <c r="X6626"/>
      <c r="Y6626"/>
      <c r="Z6626"/>
      <c r="AA6626"/>
      <c r="AB6626"/>
      <c r="AC6626"/>
      <c r="AD6626"/>
      <c r="AE6626"/>
      <c r="AF6626"/>
      <c r="AG6626"/>
      <c r="AH6626"/>
      <c r="AI6626"/>
      <c r="AJ6626"/>
      <c r="AK6626"/>
      <c r="AL6626"/>
      <c r="AM6626"/>
      <c r="AN6626"/>
      <c r="AO6626"/>
      <c r="AP6626"/>
      <c r="AQ6626"/>
      <c r="AR6626"/>
      <c r="AS6626"/>
      <c r="AT6626"/>
      <c r="AU6626"/>
      <c r="AV6626"/>
      <c r="AW6626"/>
      <c r="AX6626"/>
      <c r="AY6626"/>
      <c r="AZ6626"/>
      <c r="BA6626"/>
      <c r="BB6626"/>
      <c r="BC6626"/>
      <c r="BD6626"/>
      <c r="BE6626"/>
      <c r="BF6626"/>
      <c r="BG6626"/>
      <c r="BH6626"/>
      <c r="BI6626"/>
      <c r="BJ6626"/>
      <c r="BK6626"/>
      <c r="BL6626"/>
      <c r="BM6626"/>
      <c r="BN6626"/>
      <c r="BO6626"/>
      <c r="BP6626"/>
      <c r="BQ6626"/>
      <c r="BR6626"/>
      <c r="BS6626"/>
      <c r="BT6626"/>
      <c r="BU6626"/>
      <c r="BV6626"/>
      <c r="BW6626"/>
      <c r="BX6626"/>
      <c r="BY6626"/>
      <c r="BZ6626"/>
      <c r="CA6626"/>
      <c r="CB6626"/>
      <c r="CC6626"/>
      <c r="CD6626"/>
      <c r="CE6626"/>
      <c r="CF6626"/>
      <c r="CG6626"/>
      <c r="CH6626"/>
      <c r="CI6626"/>
      <c r="CJ6626"/>
      <c r="CK6626"/>
      <c r="CL6626"/>
      <c r="CM6626"/>
      <c r="CN6626"/>
      <c r="CO6626"/>
      <c r="CP6626"/>
      <c r="CQ6626"/>
      <c r="CR6626"/>
      <c r="CS6626"/>
      <c r="CT6626"/>
      <c r="CU6626"/>
      <c r="CV6626"/>
    </row>
    <row r="6627" spans="10:100" x14ac:dyDescent="0.25">
      <c r="J6627"/>
      <c r="K6627"/>
      <c r="L6627"/>
      <c r="M6627"/>
      <c r="N6627"/>
      <c r="O6627"/>
      <c r="P6627"/>
      <c r="Q6627"/>
      <c r="R6627"/>
      <c r="S6627"/>
      <c r="T6627"/>
      <c r="U6627"/>
      <c r="V6627"/>
      <c r="W6627"/>
      <c r="X6627"/>
      <c r="Y6627"/>
      <c r="Z6627"/>
      <c r="AA6627"/>
      <c r="AB6627"/>
      <c r="AC6627"/>
      <c r="AD6627"/>
      <c r="AE6627"/>
      <c r="AF6627"/>
      <c r="AG6627"/>
      <c r="AH6627"/>
      <c r="AI6627"/>
      <c r="AJ6627"/>
      <c r="AK6627"/>
      <c r="AL6627"/>
      <c r="AM6627"/>
      <c r="AN6627"/>
      <c r="AO6627"/>
      <c r="AP6627"/>
      <c r="AQ6627"/>
      <c r="AR6627"/>
      <c r="AS6627"/>
      <c r="AT6627"/>
      <c r="AU6627"/>
      <c r="AV6627"/>
      <c r="AW6627"/>
      <c r="AX6627"/>
      <c r="AY6627"/>
      <c r="AZ6627"/>
      <c r="BA6627"/>
      <c r="BB6627"/>
      <c r="BC6627"/>
      <c r="BD6627"/>
      <c r="BE6627"/>
      <c r="BF6627"/>
      <c r="BG6627"/>
      <c r="BH6627"/>
      <c r="BI6627"/>
      <c r="BJ6627"/>
      <c r="BK6627"/>
      <c r="BL6627"/>
      <c r="BM6627"/>
      <c r="BN6627"/>
      <c r="BO6627"/>
      <c r="BP6627"/>
      <c r="BQ6627"/>
      <c r="BR6627"/>
      <c r="BS6627"/>
      <c r="BT6627"/>
      <c r="BU6627"/>
      <c r="BV6627"/>
      <c r="BW6627"/>
      <c r="BX6627"/>
      <c r="BY6627"/>
      <c r="BZ6627"/>
      <c r="CA6627"/>
      <c r="CB6627"/>
      <c r="CC6627"/>
      <c r="CD6627"/>
      <c r="CE6627"/>
      <c r="CF6627"/>
      <c r="CG6627"/>
      <c r="CH6627"/>
      <c r="CI6627"/>
      <c r="CJ6627"/>
      <c r="CK6627"/>
      <c r="CL6627"/>
      <c r="CM6627"/>
      <c r="CN6627"/>
      <c r="CO6627"/>
      <c r="CP6627"/>
      <c r="CQ6627"/>
      <c r="CR6627"/>
      <c r="CS6627"/>
      <c r="CT6627"/>
      <c r="CU6627"/>
      <c r="CV6627"/>
    </row>
    <row r="6628" spans="10:100" x14ac:dyDescent="0.25">
      <c r="J6628"/>
      <c r="K6628"/>
      <c r="L6628"/>
      <c r="M6628"/>
      <c r="N6628"/>
      <c r="O6628"/>
      <c r="P6628"/>
      <c r="Q6628"/>
      <c r="R6628"/>
      <c r="S6628"/>
      <c r="T6628"/>
      <c r="U6628"/>
      <c r="V6628"/>
      <c r="W6628"/>
      <c r="X6628"/>
      <c r="Y6628"/>
      <c r="Z6628"/>
      <c r="AA6628"/>
      <c r="AB6628"/>
      <c r="AC6628"/>
      <c r="AD6628"/>
      <c r="AE6628"/>
      <c r="AF6628"/>
      <c r="AG6628"/>
      <c r="AH6628"/>
      <c r="AI6628"/>
      <c r="AJ6628"/>
      <c r="AK6628"/>
      <c r="AL6628"/>
      <c r="AM6628"/>
      <c r="AN6628"/>
      <c r="AO6628"/>
      <c r="AP6628"/>
      <c r="AQ6628"/>
      <c r="AR6628"/>
      <c r="AS6628"/>
      <c r="AT6628"/>
      <c r="AU6628"/>
      <c r="AV6628"/>
      <c r="AW6628"/>
      <c r="AX6628"/>
      <c r="AY6628"/>
      <c r="AZ6628"/>
      <c r="BA6628"/>
      <c r="BB6628"/>
      <c r="BC6628"/>
      <c r="BD6628"/>
      <c r="BE6628"/>
      <c r="BF6628"/>
      <c r="BG6628"/>
      <c r="BH6628"/>
      <c r="BI6628"/>
      <c r="BJ6628"/>
      <c r="BK6628"/>
      <c r="BL6628"/>
      <c r="BM6628"/>
      <c r="BN6628"/>
      <c r="BO6628"/>
      <c r="BP6628"/>
      <c r="BQ6628"/>
      <c r="BR6628"/>
      <c r="BS6628"/>
      <c r="BT6628"/>
      <c r="BU6628"/>
      <c r="BV6628"/>
      <c r="BW6628"/>
      <c r="BX6628"/>
      <c r="BY6628"/>
      <c r="BZ6628"/>
      <c r="CA6628"/>
      <c r="CB6628"/>
      <c r="CC6628"/>
      <c r="CD6628"/>
      <c r="CE6628"/>
      <c r="CF6628"/>
      <c r="CG6628"/>
      <c r="CH6628"/>
      <c r="CI6628"/>
      <c r="CJ6628"/>
      <c r="CK6628"/>
      <c r="CL6628"/>
      <c r="CM6628"/>
      <c r="CN6628"/>
      <c r="CO6628"/>
      <c r="CP6628"/>
      <c r="CQ6628"/>
      <c r="CR6628"/>
      <c r="CS6628"/>
      <c r="CT6628"/>
      <c r="CU6628"/>
      <c r="CV6628"/>
    </row>
    <row r="6629" spans="10:100" x14ac:dyDescent="0.25">
      <c r="J6629"/>
      <c r="K6629"/>
      <c r="L6629"/>
      <c r="M6629"/>
      <c r="N6629"/>
      <c r="O6629"/>
      <c r="P6629"/>
      <c r="Q6629"/>
      <c r="R6629"/>
      <c r="S6629"/>
      <c r="T6629"/>
      <c r="U6629"/>
      <c r="V6629"/>
      <c r="W6629"/>
      <c r="X6629"/>
      <c r="Y6629"/>
      <c r="Z6629"/>
      <c r="AA6629"/>
      <c r="AB6629"/>
      <c r="AC6629"/>
      <c r="AD6629"/>
      <c r="AE6629"/>
      <c r="AF6629"/>
      <c r="AG6629"/>
      <c r="AH6629"/>
      <c r="AI6629"/>
      <c r="AJ6629"/>
      <c r="AK6629"/>
      <c r="AL6629"/>
      <c r="AM6629"/>
      <c r="AN6629"/>
      <c r="AO6629"/>
      <c r="AP6629"/>
      <c r="AQ6629"/>
      <c r="AR6629"/>
      <c r="AS6629"/>
      <c r="AT6629"/>
      <c r="AU6629"/>
      <c r="AV6629"/>
      <c r="AW6629"/>
      <c r="AX6629"/>
      <c r="AY6629"/>
      <c r="AZ6629"/>
      <c r="BA6629"/>
      <c r="BB6629"/>
      <c r="BC6629"/>
      <c r="BD6629"/>
      <c r="BE6629"/>
      <c r="BF6629"/>
      <c r="BG6629"/>
      <c r="BH6629"/>
      <c r="BI6629"/>
      <c r="BJ6629"/>
      <c r="BK6629"/>
      <c r="BL6629"/>
      <c r="BM6629"/>
      <c r="BN6629"/>
      <c r="BO6629"/>
      <c r="BP6629"/>
      <c r="BQ6629"/>
      <c r="BR6629"/>
      <c r="BS6629"/>
      <c r="BT6629"/>
      <c r="BU6629"/>
      <c r="BV6629"/>
      <c r="BW6629"/>
      <c r="BX6629"/>
      <c r="BY6629"/>
      <c r="BZ6629"/>
      <c r="CA6629"/>
      <c r="CB6629"/>
      <c r="CC6629"/>
      <c r="CD6629"/>
      <c r="CE6629"/>
      <c r="CF6629"/>
      <c r="CG6629"/>
      <c r="CH6629"/>
      <c r="CI6629"/>
      <c r="CJ6629"/>
      <c r="CK6629"/>
      <c r="CL6629"/>
      <c r="CM6629"/>
      <c r="CN6629"/>
      <c r="CO6629"/>
      <c r="CP6629"/>
      <c r="CQ6629"/>
      <c r="CR6629"/>
      <c r="CS6629"/>
      <c r="CT6629"/>
      <c r="CU6629"/>
      <c r="CV6629"/>
    </row>
    <row r="6630" spans="10:100" x14ac:dyDescent="0.25">
      <c r="J6630"/>
      <c r="K6630"/>
      <c r="L6630"/>
      <c r="M6630"/>
      <c r="N6630"/>
      <c r="O6630"/>
      <c r="P6630"/>
      <c r="Q6630"/>
      <c r="R6630"/>
      <c r="S6630"/>
      <c r="T6630"/>
      <c r="U6630"/>
      <c r="V6630"/>
      <c r="W6630"/>
      <c r="X6630"/>
      <c r="Y6630"/>
      <c r="Z6630"/>
      <c r="AA6630"/>
      <c r="AB6630"/>
      <c r="AC6630"/>
      <c r="AD6630"/>
      <c r="AE6630"/>
      <c r="AF6630"/>
      <c r="AG6630"/>
      <c r="AH6630"/>
      <c r="AI6630"/>
      <c r="AJ6630"/>
      <c r="AK6630"/>
      <c r="AL6630"/>
      <c r="AM6630"/>
      <c r="AN6630"/>
      <c r="AO6630"/>
      <c r="AP6630"/>
      <c r="AQ6630"/>
      <c r="AR6630"/>
      <c r="AS6630"/>
      <c r="AT6630"/>
      <c r="AU6630"/>
      <c r="AV6630"/>
      <c r="AW6630"/>
      <c r="AX6630"/>
      <c r="AY6630"/>
      <c r="AZ6630"/>
      <c r="BA6630"/>
      <c r="BB6630"/>
      <c r="BC6630"/>
      <c r="BD6630"/>
      <c r="BE6630"/>
      <c r="BF6630"/>
      <c r="BG6630"/>
      <c r="BH6630"/>
      <c r="BI6630"/>
      <c r="BJ6630"/>
      <c r="BK6630"/>
      <c r="BL6630"/>
      <c r="BM6630"/>
      <c r="BN6630"/>
      <c r="BO6630"/>
      <c r="BP6630"/>
      <c r="BQ6630"/>
      <c r="BR6630"/>
      <c r="BS6630"/>
      <c r="BT6630"/>
      <c r="BU6630"/>
      <c r="BV6630"/>
      <c r="BW6630"/>
      <c r="BX6630"/>
      <c r="BY6630"/>
      <c r="BZ6630"/>
      <c r="CA6630"/>
      <c r="CB6630"/>
      <c r="CC6630"/>
      <c r="CD6630"/>
      <c r="CE6630"/>
      <c r="CF6630"/>
      <c r="CG6630"/>
      <c r="CH6630"/>
      <c r="CI6630"/>
      <c r="CJ6630"/>
      <c r="CK6630"/>
      <c r="CL6630"/>
      <c r="CM6630"/>
      <c r="CN6630"/>
      <c r="CO6630"/>
      <c r="CP6630"/>
      <c r="CQ6630"/>
      <c r="CR6630"/>
      <c r="CS6630"/>
      <c r="CT6630"/>
      <c r="CU6630"/>
      <c r="CV6630"/>
    </row>
    <row r="6631" spans="10:100" x14ac:dyDescent="0.25">
      <c r="J6631"/>
      <c r="K6631"/>
      <c r="L6631"/>
      <c r="M6631"/>
      <c r="N6631"/>
      <c r="O6631"/>
      <c r="P6631"/>
      <c r="Q6631"/>
      <c r="R6631"/>
      <c r="S6631"/>
      <c r="T6631"/>
      <c r="U6631"/>
      <c r="V6631"/>
      <c r="W6631"/>
      <c r="X6631"/>
      <c r="Y6631"/>
      <c r="Z6631"/>
      <c r="AA6631"/>
      <c r="AB6631"/>
      <c r="AC6631"/>
      <c r="AD6631"/>
      <c r="AE6631"/>
      <c r="AF6631"/>
      <c r="AG6631"/>
      <c r="AH6631"/>
      <c r="AI6631"/>
      <c r="AJ6631"/>
      <c r="AK6631"/>
      <c r="AL6631"/>
      <c r="AM6631"/>
      <c r="AN6631"/>
      <c r="AO6631"/>
      <c r="AP6631"/>
      <c r="AQ6631"/>
      <c r="AR6631"/>
      <c r="AS6631"/>
      <c r="AT6631"/>
      <c r="AU6631"/>
      <c r="AV6631"/>
      <c r="AW6631"/>
      <c r="AX6631"/>
      <c r="AY6631"/>
      <c r="AZ6631"/>
      <c r="BA6631"/>
      <c r="BB6631"/>
      <c r="BC6631"/>
      <c r="BD6631"/>
      <c r="BE6631"/>
      <c r="BF6631"/>
      <c r="BG6631"/>
      <c r="BH6631"/>
      <c r="BI6631"/>
      <c r="BJ6631"/>
      <c r="BK6631"/>
      <c r="BL6631"/>
      <c r="BM6631"/>
      <c r="BN6631"/>
      <c r="BO6631"/>
      <c r="BP6631"/>
      <c r="BQ6631"/>
      <c r="BR6631"/>
      <c r="BS6631"/>
      <c r="BT6631"/>
      <c r="BU6631"/>
      <c r="BV6631"/>
      <c r="BW6631"/>
      <c r="BX6631"/>
      <c r="BY6631"/>
      <c r="BZ6631"/>
      <c r="CA6631"/>
      <c r="CB6631"/>
      <c r="CC6631"/>
      <c r="CD6631"/>
      <c r="CE6631"/>
      <c r="CF6631"/>
      <c r="CG6631"/>
      <c r="CH6631"/>
      <c r="CI6631"/>
      <c r="CJ6631"/>
      <c r="CK6631"/>
      <c r="CL6631"/>
      <c r="CM6631"/>
      <c r="CN6631"/>
      <c r="CO6631"/>
      <c r="CP6631"/>
      <c r="CQ6631"/>
      <c r="CR6631"/>
      <c r="CS6631"/>
      <c r="CT6631"/>
      <c r="CU6631"/>
      <c r="CV6631"/>
    </row>
    <row r="6632" spans="10:100" x14ac:dyDescent="0.25">
      <c r="J6632"/>
      <c r="K6632"/>
      <c r="L6632"/>
      <c r="M6632"/>
      <c r="N6632"/>
      <c r="O6632"/>
      <c r="P6632"/>
      <c r="Q6632"/>
      <c r="R6632"/>
      <c r="S6632"/>
      <c r="T6632"/>
      <c r="U6632"/>
      <c r="V6632"/>
      <c r="W6632"/>
      <c r="X6632"/>
      <c r="Y6632"/>
      <c r="Z6632"/>
      <c r="AA6632"/>
      <c r="AB6632"/>
      <c r="AC6632"/>
      <c r="AD6632"/>
      <c r="AE6632"/>
      <c r="AF6632"/>
      <c r="AG6632"/>
      <c r="AH6632"/>
      <c r="AI6632"/>
      <c r="AJ6632"/>
      <c r="AK6632"/>
      <c r="AL6632"/>
      <c r="AM6632"/>
      <c r="AN6632"/>
      <c r="AO6632"/>
      <c r="AP6632"/>
      <c r="AQ6632"/>
      <c r="AR6632"/>
      <c r="AS6632"/>
      <c r="AT6632"/>
      <c r="AU6632"/>
      <c r="AV6632"/>
      <c r="AW6632"/>
      <c r="AX6632"/>
      <c r="AY6632"/>
      <c r="AZ6632"/>
      <c r="BA6632"/>
      <c r="BB6632"/>
      <c r="BC6632"/>
      <c r="BD6632"/>
      <c r="BE6632"/>
      <c r="BF6632"/>
      <c r="BG6632"/>
      <c r="BH6632"/>
      <c r="BI6632"/>
      <c r="BJ6632"/>
      <c r="BK6632"/>
      <c r="BL6632"/>
      <c r="BM6632"/>
      <c r="BN6632"/>
      <c r="BO6632"/>
      <c r="BP6632"/>
      <c r="BQ6632"/>
      <c r="BR6632"/>
      <c r="BS6632"/>
      <c r="BT6632"/>
      <c r="BU6632"/>
      <c r="BV6632"/>
      <c r="BW6632"/>
      <c r="BX6632"/>
      <c r="BY6632"/>
      <c r="BZ6632"/>
      <c r="CA6632"/>
      <c r="CB6632"/>
      <c r="CC6632"/>
      <c r="CD6632"/>
      <c r="CE6632"/>
      <c r="CF6632"/>
      <c r="CG6632"/>
      <c r="CH6632"/>
      <c r="CI6632"/>
      <c r="CJ6632"/>
      <c r="CK6632"/>
      <c r="CL6632"/>
      <c r="CM6632"/>
      <c r="CN6632"/>
      <c r="CO6632"/>
      <c r="CP6632"/>
      <c r="CQ6632"/>
      <c r="CR6632"/>
      <c r="CS6632"/>
      <c r="CT6632"/>
      <c r="CU6632"/>
      <c r="CV6632"/>
    </row>
    <row r="6633" spans="10:100" x14ac:dyDescent="0.25">
      <c r="J6633"/>
      <c r="K6633"/>
      <c r="L6633"/>
      <c r="M6633"/>
      <c r="N6633"/>
      <c r="O6633"/>
      <c r="P6633"/>
      <c r="Q6633"/>
      <c r="R6633"/>
      <c r="S6633"/>
      <c r="T6633"/>
      <c r="U6633"/>
      <c r="V6633"/>
      <c r="W6633"/>
      <c r="X6633"/>
      <c r="Y6633"/>
      <c r="Z6633"/>
      <c r="AA6633"/>
      <c r="AB6633"/>
      <c r="AC6633"/>
      <c r="AD6633"/>
      <c r="AE6633"/>
      <c r="AF6633"/>
      <c r="AG6633"/>
      <c r="AH6633"/>
      <c r="AI6633"/>
      <c r="AJ6633"/>
      <c r="AK6633"/>
      <c r="AL6633"/>
      <c r="AM6633"/>
      <c r="AN6633"/>
      <c r="AO6633"/>
      <c r="AP6633"/>
      <c r="AQ6633"/>
      <c r="AR6633"/>
      <c r="AS6633"/>
      <c r="AT6633"/>
      <c r="AU6633"/>
      <c r="AV6633"/>
      <c r="AW6633"/>
      <c r="AX6633"/>
      <c r="AY6633"/>
      <c r="AZ6633"/>
      <c r="BA6633"/>
      <c r="BB6633"/>
      <c r="BC6633"/>
      <c r="BD6633"/>
      <c r="BE6633"/>
      <c r="BF6633"/>
      <c r="BG6633"/>
      <c r="BH6633"/>
      <c r="BI6633"/>
      <c r="BJ6633"/>
      <c r="BK6633"/>
      <c r="BL6633"/>
      <c r="BM6633"/>
      <c r="BN6633"/>
      <c r="BO6633"/>
      <c r="BP6633"/>
      <c r="BQ6633"/>
      <c r="BR6633"/>
      <c r="BS6633"/>
      <c r="BT6633"/>
      <c r="BU6633"/>
      <c r="BV6633"/>
      <c r="BW6633"/>
      <c r="BX6633"/>
      <c r="BY6633"/>
      <c r="BZ6633"/>
      <c r="CA6633"/>
      <c r="CB6633"/>
      <c r="CC6633"/>
      <c r="CD6633"/>
      <c r="CE6633"/>
      <c r="CF6633"/>
      <c r="CG6633"/>
      <c r="CH6633"/>
      <c r="CI6633"/>
      <c r="CJ6633"/>
      <c r="CK6633"/>
      <c r="CL6633"/>
      <c r="CM6633"/>
      <c r="CN6633"/>
      <c r="CO6633"/>
      <c r="CP6633"/>
      <c r="CQ6633"/>
      <c r="CR6633"/>
      <c r="CS6633"/>
      <c r="CT6633"/>
      <c r="CU6633"/>
      <c r="CV6633"/>
    </row>
    <row r="6634" spans="10:100" x14ac:dyDescent="0.25">
      <c r="J6634"/>
      <c r="K6634"/>
      <c r="L6634"/>
      <c r="M6634"/>
      <c r="N6634"/>
      <c r="O6634"/>
      <c r="P6634"/>
      <c r="Q6634"/>
      <c r="R6634"/>
      <c r="S6634"/>
      <c r="T6634"/>
      <c r="U6634"/>
      <c r="V6634"/>
      <c r="W6634"/>
      <c r="X6634"/>
      <c r="Y6634"/>
      <c r="Z6634"/>
      <c r="AA6634"/>
      <c r="AB6634"/>
      <c r="AC6634"/>
      <c r="AD6634"/>
      <c r="AE6634"/>
      <c r="AF6634"/>
      <c r="AG6634"/>
      <c r="AH6634"/>
      <c r="AI6634"/>
      <c r="AJ6634"/>
      <c r="AK6634"/>
      <c r="AL6634"/>
      <c r="AM6634"/>
      <c r="AN6634"/>
      <c r="AO6634"/>
      <c r="AP6634"/>
      <c r="AQ6634"/>
      <c r="AR6634"/>
      <c r="AS6634"/>
      <c r="AT6634"/>
      <c r="AU6634"/>
      <c r="AV6634"/>
      <c r="AW6634"/>
      <c r="AX6634"/>
      <c r="AY6634"/>
      <c r="AZ6634"/>
      <c r="BA6634"/>
      <c r="BB6634"/>
      <c r="BC6634"/>
      <c r="BD6634"/>
      <c r="BE6634"/>
      <c r="BF6634"/>
      <c r="BG6634"/>
      <c r="BH6634"/>
      <c r="BI6634"/>
      <c r="BJ6634"/>
      <c r="BK6634"/>
      <c r="BL6634"/>
      <c r="BM6634"/>
      <c r="BN6634"/>
      <c r="BO6634"/>
      <c r="BP6634"/>
      <c r="BQ6634"/>
      <c r="BR6634"/>
      <c r="BS6634"/>
      <c r="BT6634"/>
      <c r="BU6634"/>
      <c r="BV6634"/>
      <c r="BW6634"/>
      <c r="BX6634"/>
      <c r="BY6634"/>
      <c r="BZ6634"/>
      <c r="CA6634"/>
      <c r="CB6634"/>
      <c r="CC6634"/>
      <c r="CD6634"/>
      <c r="CE6634"/>
      <c r="CF6634"/>
      <c r="CG6634"/>
      <c r="CH6634"/>
      <c r="CI6634"/>
      <c r="CJ6634"/>
      <c r="CK6634"/>
      <c r="CL6634"/>
      <c r="CM6634"/>
      <c r="CN6634"/>
      <c r="CO6634"/>
      <c r="CP6634"/>
      <c r="CQ6634"/>
      <c r="CR6634"/>
      <c r="CS6634"/>
      <c r="CT6634"/>
      <c r="CU6634"/>
      <c r="CV6634"/>
    </row>
    <row r="6635" spans="10:100" x14ac:dyDescent="0.25">
      <c r="J6635"/>
      <c r="K6635"/>
      <c r="L6635"/>
      <c r="M6635"/>
      <c r="N6635"/>
      <c r="O6635"/>
      <c r="P6635"/>
      <c r="Q6635"/>
      <c r="R6635"/>
      <c r="S6635"/>
      <c r="T6635"/>
      <c r="U6635"/>
      <c r="V6635"/>
      <c r="W6635"/>
      <c r="X6635"/>
      <c r="Y6635"/>
      <c r="Z6635"/>
      <c r="AA6635"/>
      <c r="AB6635"/>
      <c r="AC6635"/>
      <c r="AD6635"/>
      <c r="AE6635"/>
      <c r="AF6635"/>
      <c r="AG6635"/>
      <c r="AH6635"/>
      <c r="AI6635"/>
      <c r="AJ6635"/>
      <c r="AK6635"/>
      <c r="AL6635"/>
      <c r="AM6635"/>
      <c r="AN6635"/>
      <c r="AO6635"/>
      <c r="AP6635"/>
      <c r="AQ6635"/>
      <c r="AR6635"/>
      <c r="AS6635"/>
      <c r="AT6635"/>
      <c r="AU6635"/>
      <c r="AV6635"/>
      <c r="AW6635"/>
      <c r="AX6635"/>
      <c r="AY6635"/>
      <c r="AZ6635"/>
      <c r="BA6635"/>
      <c r="BB6635"/>
      <c r="BC6635"/>
      <c r="BD6635"/>
      <c r="BE6635"/>
      <c r="BF6635"/>
      <c r="BG6635"/>
      <c r="BH6635"/>
      <c r="BI6635"/>
      <c r="BJ6635"/>
      <c r="BK6635"/>
      <c r="BL6635"/>
      <c r="BM6635"/>
      <c r="BN6635"/>
      <c r="BO6635"/>
      <c r="BP6635"/>
      <c r="BQ6635"/>
      <c r="BR6635"/>
      <c r="BS6635"/>
      <c r="BT6635"/>
      <c r="BU6635"/>
      <c r="BV6635"/>
      <c r="BW6635"/>
      <c r="BX6635"/>
      <c r="BY6635"/>
      <c r="BZ6635"/>
      <c r="CA6635"/>
      <c r="CB6635"/>
      <c r="CC6635"/>
      <c r="CD6635"/>
      <c r="CE6635"/>
      <c r="CF6635"/>
      <c r="CG6635"/>
      <c r="CH6635"/>
      <c r="CI6635"/>
      <c r="CJ6635"/>
      <c r="CK6635"/>
      <c r="CL6635"/>
      <c r="CM6635"/>
      <c r="CN6635"/>
      <c r="CO6635"/>
      <c r="CP6635"/>
      <c r="CQ6635"/>
      <c r="CR6635"/>
      <c r="CS6635"/>
      <c r="CT6635"/>
      <c r="CU6635"/>
      <c r="CV6635"/>
    </row>
    <row r="6636" spans="10:100" x14ac:dyDescent="0.25">
      <c r="J6636"/>
      <c r="K6636"/>
      <c r="L6636"/>
      <c r="M6636"/>
      <c r="N6636"/>
      <c r="O6636"/>
      <c r="P6636"/>
      <c r="Q6636"/>
      <c r="R6636"/>
      <c r="S6636"/>
      <c r="T6636"/>
      <c r="U6636"/>
      <c r="V6636"/>
      <c r="W6636"/>
      <c r="X6636"/>
      <c r="Y6636"/>
      <c r="Z6636"/>
      <c r="AA6636"/>
      <c r="AB6636"/>
      <c r="AC6636"/>
      <c r="AD6636"/>
      <c r="AE6636"/>
      <c r="AF6636"/>
      <c r="AG6636"/>
      <c r="AH6636"/>
      <c r="AI6636"/>
      <c r="AJ6636"/>
      <c r="AK6636"/>
      <c r="AL6636"/>
      <c r="AM6636"/>
      <c r="AN6636"/>
      <c r="AO6636"/>
      <c r="AP6636"/>
      <c r="AQ6636"/>
      <c r="AR6636"/>
      <c r="AS6636"/>
      <c r="AT6636"/>
      <c r="AU6636"/>
      <c r="AV6636"/>
      <c r="AW6636"/>
      <c r="AX6636"/>
      <c r="AY6636"/>
      <c r="AZ6636"/>
      <c r="BA6636"/>
      <c r="BB6636"/>
      <c r="BC6636"/>
      <c r="BD6636"/>
      <c r="BE6636"/>
      <c r="BF6636"/>
      <c r="BG6636"/>
      <c r="BH6636"/>
      <c r="BI6636"/>
      <c r="BJ6636"/>
      <c r="BK6636"/>
      <c r="BL6636"/>
      <c r="BM6636"/>
      <c r="BN6636"/>
      <c r="BO6636"/>
      <c r="BP6636"/>
      <c r="BQ6636"/>
      <c r="BR6636"/>
      <c r="BS6636"/>
      <c r="BT6636"/>
      <c r="BU6636"/>
      <c r="BV6636"/>
      <c r="BW6636"/>
      <c r="BX6636"/>
      <c r="BY6636"/>
      <c r="BZ6636"/>
      <c r="CA6636"/>
      <c r="CB6636"/>
      <c r="CC6636"/>
      <c r="CD6636"/>
      <c r="CE6636"/>
      <c r="CF6636"/>
      <c r="CG6636"/>
      <c r="CH6636"/>
      <c r="CI6636"/>
      <c r="CJ6636"/>
      <c r="CK6636"/>
      <c r="CL6636"/>
      <c r="CM6636"/>
      <c r="CN6636"/>
      <c r="CO6636"/>
      <c r="CP6636"/>
      <c r="CQ6636"/>
      <c r="CR6636"/>
      <c r="CS6636"/>
      <c r="CT6636"/>
      <c r="CU6636"/>
      <c r="CV6636"/>
    </row>
    <row r="6637" spans="10:100" x14ac:dyDescent="0.25">
      <c r="J6637"/>
      <c r="K6637"/>
      <c r="L6637"/>
      <c r="M6637"/>
      <c r="N6637"/>
      <c r="O6637"/>
      <c r="P6637"/>
      <c r="Q6637"/>
      <c r="R6637"/>
      <c r="S6637"/>
      <c r="T6637"/>
      <c r="U6637"/>
      <c r="V6637"/>
      <c r="W6637"/>
      <c r="X6637"/>
      <c r="Y6637"/>
      <c r="Z6637"/>
      <c r="AA6637"/>
      <c r="AB6637"/>
      <c r="AC6637"/>
      <c r="AD6637"/>
      <c r="AE6637"/>
      <c r="AF6637"/>
      <c r="AG6637"/>
      <c r="AH6637"/>
      <c r="AI6637"/>
      <c r="AJ6637"/>
      <c r="AK6637"/>
      <c r="AL6637"/>
      <c r="AM6637"/>
      <c r="AN6637"/>
      <c r="AO6637"/>
      <c r="AP6637"/>
      <c r="AQ6637"/>
      <c r="AR6637"/>
      <c r="AS6637"/>
      <c r="AT6637"/>
      <c r="AU6637"/>
      <c r="AV6637"/>
      <c r="AW6637"/>
      <c r="AX6637"/>
      <c r="AY6637"/>
      <c r="AZ6637"/>
      <c r="BA6637"/>
      <c r="BB6637"/>
      <c r="BC6637"/>
      <c r="BD6637"/>
      <c r="BE6637"/>
      <c r="BF6637"/>
      <c r="BG6637"/>
      <c r="BH6637"/>
      <c r="BI6637"/>
      <c r="BJ6637"/>
      <c r="BK6637"/>
      <c r="BL6637"/>
      <c r="BM6637"/>
      <c r="BN6637"/>
      <c r="BO6637"/>
      <c r="BP6637"/>
      <c r="BQ6637"/>
      <c r="BR6637"/>
      <c r="BS6637"/>
      <c r="BT6637"/>
      <c r="BU6637"/>
      <c r="BV6637"/>
      <c r="BW6637"/>
      <c r="BX6637"/>
      <c r="BY6637"/>
      <c r="BZ6637"/>
      <c r="CA6637"/>
      <c r="CB6637"/>
      <c r="CC6637"/>
      <c r="CD6637"/>
      <c r="CE6637"/>
      <c r="CF6637"/>
      <c r="CG6637"/>
      <c r="CH6637"/>
      <c r="CI6637"/>
      <c r="CJ6637"/>
      <c r="CK6637"/>
      <c r="CL6637"/>
      <c r="CM6637"/>
      <c r="CN6637"/>
      <c r="CO6637"/>
      <c r="CP6637"/>
      <c r="CQ6637"/>
      <c r="CR6637"/>
      <c r="CS6637"/>
      <c r="CT6637"/>
      <c r="CU6637"/>
      <c r="CV6637"/>
    </row>
    <row r="6638" spans="10:100" x14ac:dyDescent="0.25">
      <c r="J6638"/>
      <c r="K6638"/>
      <c r="L6638"/>
      <c r="M6638"/>
      <c r="N6638"/>
      <c r="O6638"/>
      <c r="P6638"/>
      <c r="Q6638"/>
      <c r="R6638"/>
      <c r="S6638"/>
      <c r="T6638"/>
      <c r="U6638"/>
      <c r="V6638"/>
      <c r="W6638"/>
      <c r="X6638"/>
      <c r="Y6638"/>
      <c r="Z6638"/>
      <c r="AA6638"/>
      <c r="AB6638"/>
      <c r="AC6638"/>
      <c r="AD6638"/>
      <c r="AE6638"/>
      <c r="AF6638"/>
      <c r="AG6638"/>
      <c r="AH6638"/>
      <c r="AI6638"/>
      <c r="AJ6638"/>
      <c r="AK6638"/>
      <c r="AL6638"/>
      <c r="AM6638"/>
      <c r="AN6638"/>
      <c r="AO6638"/>
      <c r="AP6638"/>
      <c r="AQ6638"/>
      <c r="AR6638"/>
      <c r="AS6638"/>
      <c r="AT6638"/>
      <c r="AU6638"/>
      <c r="AV6638"/>
      <c r="AW6638"/>
      <c r="AX6638"/>
      <c r="AY6638"/>
      <c r="AZ6638"/>
      <c r="BA6638"/>
      <c r="BB6638"/>
      <c r="BC6638"/>
      <c r="BD6638"/>
      <c r="BE6638"/>
      <c r="BF6638"/>
      <c r="BG6638"/>
      <c r="BH6638"/>
      <c r="BI6638"/>
      <c r="BJ6638"/>
      <c r="BK6638"/>
      <c r="BL6638"/>
      <c r="BM6638"/>
      <c r="BN6638"/>
      <c r="BO6638"/>
      <c r="BP6638"/>
      <c r="BQ6638"/>
      <c r="BR6638"/>
      <c r="BS6638"/>
      <c r="BT6638"/>
      <c r="BU6638"/>
      <c r="BV6638"/>
      <c r="BW6638"/>
      <c r="BX6638"/>
      <c r="BY6638"/>
      <c r="BZ6638"/>
      <c r="CA6638"/>
      <c r="CB6638"/>
      <c r="CC6638"/>
      <c r="CD6638"/>
      <c r="CE6638"/>
      <c r="CF6638"/>
      <c r="CG6638"/>
      <c r="CH6638"/>
      <c r="CI6638"/>
      <c r="CJ6638"/>
      <c r="CK6638"/>
      <c r="CL6638"/>
      <c r="CM6638"/>
      <c r="CN6638"/>
      <c r="CO6638"/>
      <c r="CP6638"/>
      <c r="CQ6638"/>
      <c r="CR6638"/>
      <c r="CS6638"/>
      <c r="CT6638"/>
      <c r="CU6638"/>
      <c r="CV6638"/>
    </row>
    <row r="6639" spans="10:100" x14ac:dyDescent="0.25">
      <c r="J6639"/>
      <c r="K6639"/>
      <c r="L6639"/>
      <c r="M6639"/>
      <c r="N6639"/>
      <c r="O6639"/>
      <c r="P6639"/>
      <c r="Q6639"/>
      <c r="R6639"/>
      <c r="S6639"/>
      <c r="T6639"/>
      <c r="U6639"/>
      <c r="V6639"/>
      <c r="W6639"/>
      <c r="X6639"/>
      <c r="Y6639"/>
      <c r="Z6639"/>
      <c r="AA6639"/>
      <c r="AB6639"/>
      <c r="AC6639"/>
      <c r="AD6639"/>
      <c r="AE6639"/>
      <c r="AF6639"/>
      <c r="AG6639"/>
      <c r="AH6639"/>
      <c r="AI6639"/>
      <c r="AJ6639"/>
      <c r="AK6639"/>
      <c r="AL6639"/>
      <c r="AM6639"/>
      <c r="AN6639"/>
      <c r="AO6639"/>
      <c r="AP6639"/>
      <c r="AQ6639"/>
      <c r="AR6639"/>
      <c r="AS6639"/>
      <c r="AT6639"/>
      <c r="AU6639"/>
      <c r="AV6639"/>
      <c r="AW6639"/>
      <c r="AX6639"/>
      <c r="AY6639"/>
      <c r="AZ6639"/>
      <c r="BA6639"/>
      <c r="BB6639"/>
      <c r="BC6639"/>
      <c r="BD6639"/>
      <c r="BE6639"/>
      <c r="BF6639"/>
      <c r="BG6639"/>
      <c r="BH6639"/>
      <c r="BI6639"/>
      <c r="BJ6639"/>
      <c r="BK6639"/>
      <c r="BL6639"/>
      <c r="BM6639"/>
      <c r="BN6639"/>
      <c r="BO6639"/>
      <c r="BP6639"/>
      <c r="BQ6639"/>
      <c r="BR6639"/>
      <c r="BS6639"/>
      <c r="BT6639"/>
      <c r="BU6639"/>
      <c r="BV6639"/>
      <c r="BW6639"/>
      <c r="BX6639"/>
      <c r="BY6639"/>
      <c r="BZ6639"/>
      <c r="CA6639"/>
      <c r="CB6639"/>
      <c r="CC6639"/>
      <c r="CD6639"/>
      <c r="CE6639"/>
      <c r="CF6639"/>
      <c r="CG6639"/>
      <c r="CH6639"/>
      <c r="CI6639"/>
      <c r="CJ6639"/>
      <c r="CK6639"/>
      <c r="CL6639"/>
      <c r="CM6639"/>
      <c r="CN6639"/>
      <c r="CO6639"/>
      <c r="CP6639"/>
      <c r="CQ6639"/>
      <c r="CR6639"/>
      <c r="CS6639"/>
      <c r="CT6639"/>
      <c r="CU6639"/>
      <c r="CV6639"/>
    </row>
    <row r="6640" spans="10:100" x14ac:dyDescent="0.25">
      <c r="J6640"/>
      <c r="K6640"/>
      <c r="L6640"/>
      <c r="M6640"/>
      <c r="N6640"/>
      <c r="O6640"/>
      <c r="P6640"/>
      <c r="Q6640"/>
      <c r="R6640"/>
      <c r="S6640"/>
      <c r="T6640"/>
      <c r="U6640"/>
      <c r="V6640"/>
      <c r="W6640"/>
      <c r="X6640"/>
      <c r="Y6640"/>
      <c r="Z6640"/>
      <c r="AA6640"/>
      <c r="AB6640"/>
      <c r="AC6640"/>
      <c r="AD6640"/>
      <c r="AE6640"/>
      <c r="AF6640"/>
      <c r="AG6640"/>
      <c r="AH6640"/>
      <c r="AI6640"/>
      <c r="AJ6640"/>
      <c r="AK6640"/>
      <c r="AL6640"/>
      <c r="AM6640"/>
      <c r="AN6640"/>
      <c r="AO6640"/>
      <c r="AP6640"/>
      <c r="AQ6640"/>
      <c r="AR6640"/>
      <c r="AS6640"/>
      <c r="AT6640"/>
      <c r="AU6640"/>
      <c r="AV6640"/>
      <c r="AW6640"/>
      <c r="AX6640"/>
      <c r="AY6640"/>
      <c r="AZ6640"/>
      <c r="BA6640"/>
      <c r="BB6640"/>
      <c r="BC6640"/>
      <c r="BD6640"/>
      <c r="BE6640"/>
      <c r="BF6640"/>
      <c r="BG6640"/>
      <c r="BH6640"/>
      <c r="BI6640"/>
      <c r="BJ6640"/>
      <c r="BK6640"/>
      <c r="BL6640"/>
      <c r="BM6640"/>
      <c r="BN6640"/>
      <c r="BO6640"/>
      <c r="BP6640"/>
      <c r="BQ6640"/>
      <c r="BR6640"/>
      <c r="BS6640"/>
      <c r="BT6640"/>
      <c r="BU6640"/>
      <c r="BV6640"/>
      <c r="BW6640"/>
      <c r="BX6640"/>
      <c r="BY6640"/>
      <c r="BZ6640"/>
      <c r="CA6640"/>
      <c r="CB6640"/>
      <c r="CC6640"/>
      <c r="CD6640"/>
      <c r="CE6640"/>
      <c r="CF6640"/>
      <c r="CG6640"/>
      <c r="CH6640"/>
      <c r="CI6640"/>
      <c r="CJ6640"/>
      <c r="CK6640"/>
      <c r="CL6640"/>
      <c r="CM6640"/>
      <c r="CN6640"/>
      <c r="CO6640"/>
      <c r="CP6640"/>
      <c r="CQ6640"/>
      <c r="CR6640"/>
      <c r="CS6640"/>
      <c r="CT6640"/>
      <c r="CU6640"/>
      <c r="CV6640"/>
    </row>
    <row r="6641" spans="10:100" x14ac:dyDescent="0.25">
      <c r="J6641"/>
      <c r="K6641"/>
      <c r="L6641"/>
      <c r="M6641"/>
      <c r="N6641"/>
      <c r="O6641"/>
      <c r="P6641"/>
      <c r="Q6641"/>
      <c r="R6641"/>
      <c r="S6641"/>
      <c r="T6641"/>
      <c r="U6641"/>
      <c r="V6641"/>
      <c r="W6641"/>
      <c r="X6641"/>
      <c r="Y6641"/>
      <c r="Z6641"/>
      <c r="AA6641"/>
      <c r="AB6641"/>
      <c r="AC6641"/>
      <c r="AD6641"/>
      <c r="AE6641"/>
      <c r="AF6641"/>
      <c r="AG6641"/>
      <c r="AH6641"/>
      <c r="AI6641"/>
      <c r="AJ6641"/>
      <c r="AK6641"/>
      <c r="AL6641"/>
      <c r="AM6641"/>
      <c r="AN6641"/>
      <c r="AO6641"/>
      <c r="AP6641"/>
      <c r="AQ6641"/>
      <c r="AR6641"/>
      <c r="AS6641"/>
      <c r="AT6641"/>
      <c r="AU6641"/>
      <c r="AV6641"/>
      <c r="AW6641"/>
      <c r="AX6641"/>
      <c r="AY6641"/>
      <c r="AZ6641"/>
      <c r="BA6641"/>
      <c r="BB6641"/>
      <c r="BC6641"/>
      <c r="BD6641"/>
      <c r="BE6641"/>
      <c r="BF6641"/>
      <c r="BG6641"/>
      <c r="BH6641"/>
      <c r="BI6641"/>
      <c r="BJ6641"/>
      <c r="BK6641"/>
      <c r="BL6641"/>
      <c r="BM6641"/>
      <c r="BN6641"/>
      <c r="BO6641"/>
      <c r="BP6641"/>
      <c r="BQ6641"/>
      <c r="BR6641"/>
      <c r="BS6641"/>
      <c r="BT6641"/>
      <c r="BU6641"/>
      <c r="BV6641"/>
      <c r="BW6641"/>
      <c r="BX6641"/>
      <c r="BY6641"/>
      <c r="BZ6641"/>
      <c r="CA6641"/>
      <c r="CB6641"/>
      <c r="CC6641"/>
      <c r="CD6641"/>
      <c r="CE6641"/>
      <c r="CF6641"/>
      <c r="CG6641"/>
      <c r="CH6641"/>
      <c r="CI6641"/>
      <c r="CJ6641"/>
      <c r="CK6641"/>
      <c r="CL6641"/>
      <c r="CM6641"/>
      <c r="CN6641"/>
      <c r="CO6641"/>
      <c r="CP6641"/>
      <c r="CQ6641"/>
      <c r="CR6641"/>
      <c r="CS6641"/>
      <c r="CT6641"/>
      <c r="CU6641"/>
      <c r="CV6641"/>
    </row>
    <row r="6642" spans="10:100" x14ac:dyDescent="0.25">
      <c r="J6642"/>
      <c r="K6642"/>
      <c r="L6642"/>
      <c r="M6642"/>
      <c r="N6642"/>
      <c r="O6642"/>
      <c r="P6642"/>
      <c r="Q6642"/>
      <c r="R6642"/>
      <c r="S6642"/>
      <c r="T6642"/>
      <c r="U6642"/>
      <c r="V6642"/>
      <c r="W6642"/>
      <c r="X6642"/>
      <c r="Y6642"/>
      <c r="Z6642"/>
      <c r="AA6642"/>
      <c r="AB6642"/>
      <c r="AC6642"/>
      <c r="AD6642"/>
      <c r="AE6642"/>
      <c r="AF6642"/>
      <c r="AG6642"/>
      <c r="AH6642"/>
      <c r="AI6642"/>
      <c r="AJ6642"/>
      <c r="AK6642"/>
      <c r="AL6642"/>
      <c r="AM6642"/>
      <c r="AN6642"/>
      <c r="AO6642"/>
      <c r="AP6642"/>
      <c r="AQ6642"/>
      <c r="AR6642"/>
      <c r="AS6642"/>
      <c r="AT6642"/>
      <c r="AU6642"/>
      <c r="AV6642"/>
      <c r="AW6642"/>
      <c r="AX6642"/>
      <c r="AY6642"/>
      <c r="AZ6642"/>
      <c r="BA6642"/>
      <c r="BB6642"/>
      <c r="BC6642"/>
      <c r="BD6642"/>
      <c r="BE6642"/>
      <c r="BF6642"/>
      <c r="BG6642"/>
      <c r="BH6642"/>
      <c r="BI6642"/>
      <c r="BJ6642"/>
      <c r="BK6642"/>
      <c r="BL6642"/>
      <c r="BM6642"/>
      <c r="BN6642"/>
      <c r="BO6642"/>
      <c r="BP6642"/>
      <c r="BQ6642"/>
      <c r="BR6642"/>
      <c r="BS6642"/>
      <c r="BT6642"/>
      <c r="BU6642"/>
      <c r="BV6642"/>
      <c r="BW6642"/>
      <c r="BX6642"/>
      <c r="BY6642"/>
      <c r="BZ6642"/>
      <c r="CA6642"/>
      <c r="CB6642"/>
      <c r="CC6642"/>
      <c r="CD6642"/>
      <c r="CE6642"/>
      <c r="CF6642"/>
      <c r="CG6642"/>
      <c r="CH6642"/>
      <c r="CI6642"/>
      <c r="CJ6642"/>
      <c r="CK6642"/>
      <c r="CL6642"/>
      <c r="CM6642"/>
      <c r="CN6642"/>
      <c r="CO6642"/>
      <c r="CP6642"/>
      <c r="CQ6642"/>
      <c r="CR6642"/>
      <c r="CS6642"/>
      <c r="CT6642"/>
      <c r="CU6642"/>
      <c r="CV6642"/>
    </row>
    <row r="6643" spans="10:100" x14ac:dyDescent="0.25">
      <c r="J6643"/>
      <c r="K6643"/>
      <c r="L6643"/>
      <c r="M6643"/>
      <c r="N6643"/>
      <c r="O6643"/>
      <c r="P6643"/>
      <c r="Q6643"/>
      <c r="R6643"/>
      <c r="S6643"/>
      <c r="T6643"/>
      <c r="U6643"/>
      <c r="V6643"/>
      <c r="W6643"/>
      <c r="X6643"/>
      <c r="Y6643"/>
      <c r="Z6643"/>
      <c r="AA6643"/>
      <c r="AB6643"/>
      <c r="AC6643"/>
      <c r="AD6643"/>
      <c r="AE6643"/>
      <c r="AF6643"/>
      <c r="AG6643"/>
      <c r="AH6643"/>
      <c r="AI6643"/>
      <c r="AJ6643"/>
      <c r="AK6643"/>
      <c r="AL6643"/>
      <c r="AM6643"/>
      <c r="AN6643"/>
      <c r="AO6643"/>
      <c r="AP6643"/>
      <c r="AQ6643"/>
      <c r="AR6643"/>
      <c r="AS6643"/>
      <c r="AT6643"/>
      <c r="AU6643"/>
      <c r="AV6643"/>
      <c r="AW6643"/>
      <c r="AX6643"/>
      <c r="AY6643"/>
      <c r="AZ6643"/>
      <c r="BA6643"/>
      <c r="BB6643"/>
      <c r="BC6643"/>
      <c r="BD6643"/>
      <c r="BE6643"/>
      <c r="BF6643"/>
      <c r="BG6643"/>
      <c r="BH6643"/>
      <c r="BI6643"/>
      <c r="BJ6643"/>
      <c r="BK6643"/>
      <c r="BL6643"/>
      <c r="BM6643"/>
      <c r="BN6643"/>
      <c r="BO6643"/>
      <c r="BP6643"/>
      <c r="BQ6643"/>
      <c r="BR6643"/>
      <c r="BS6643"/>
      <c r="BT6643"/>
      <c r="BU6643"/>
      <c r="BV6643"/>
      <c r="BW6643"/>
      <c r="BX6643"/>
      <c r="BY6643"/>
      <c r="BZ6643"/>
      <c r="CA6643"/>
      <c r="CB6643"/>
      <c r="CC6643"/>
      <c r="CD6643"/>
      <c r="CE6643"/>
      <c r="CF6643"/>
      <c r="CG6643"/>
      <c r="CH6643"/>
      <c r="CI6643"/>
      <c r="CJ6643"/>
      <c r="CK6643"/>
      <c r="CL6643"/>
      <c r="CM6643"/>
      <c r="CN6643"/>
      <c r="CO6643"/>
      <c r="CP6643"/>
      <c r="CQ6643"/>
      <c r="CR6643"/>
      <c r="CS6643"/>
      <c r="CT6643"/>
      <c r="CU6643"/>
      <c r="CV6643"/>
    </row>
    <row r="6644" spans="10:100" x14ac:dyDescent="0.25">
      <c r="J6644"/>
      <c r="K6644"/>
      <c r="L6644"/>
      <c r="M6644"/>
      <c r="N6644"/>
      <c r="O6644"/>
      <c r="P6644"/>
      <c r="Q6644"/>
      <c r="R6644"/>
      <c r="S6644"/>
      <c r="T6644"/>
      <c r="U6644"/>
      <c r="V6644"/>
      <c r="W6644"/>
      <c r="X6644"/>
      <c r="Y6644"/>
      <c r="Z6644"/>
      <c r="AA6644"/>
      <c r="AB6644"/>
      <c r="AC6644"/>
      <c r="AD6644"/>
      <c r="AE6644"/>
      <c r="AF6644"/>
      <c r="AG6644"/>
      <c r="AH6644"/>
      <c r="AI6644"/>
      <c r="AJ6644"/>
      <c r="AK6644"/>
      <c r="AL6644"/>
      <c r="AM6644"/>
      <c r="AN6644"/>
      <c r="AO6644"/>
      <c r="AP6644"/>
      <c r="AQ6644"/>
      <c r="AR6644"/>
      <c r="AS6644"/>
      <c r="AT6644"/>
      <c r="AU6644"/>
      <c r="AV6644"/>
      <c r="AW6644"/>
      <c r="AX6644"/>
      <c r="AY6644"/>
      <c r="AZ6644"/>
      <c r="BA6644"/>
      <c r="BB6644"/>
      <c r="BC6644"/>
      <c r="BD6644"/>
      <c r="BE6644"/>
      <c r="BF6644"/>
      <c r="BG6644"/>
      <c r="BH6644"/>
      <c r="BI6644"/>
      <c r="BJ6644"/>
      <c r="BK6644"/>
      <c r="BL6644"/>
      <c r="BM6644"/>
      <c r="BN6644"/>
      <c r="BO6644"/>
      <c r="BP6644"/>
      <c r="BQ6644"/>
      <c r="BR6644"/>
      <c r="BS6644"/>
      <c r="BT6644"/>
      <c r="BU6644"/>
      <c r="BV6644"/>
      <c r="BW6644"/>
      <c r="BX6644"/>
      <c r="BY6644"/>
      <c r="BZ6644"/>
      <c r="CA6644"/>
      <c r="CB6644"/>
      <c r="CC6644"/>
      <c r="CD6644"/>
      <c r="CE6644"/>
      <c r="CF6644"/>
      <c r="CG6644"/>
      <c r="CH6644"/>
      <c r="CI6644"/>
      <c r="CJ6644"/>
      <c r="CK6644"/>
      <c r="CL6644"/>
      <c r="CM6644"/>
      <c r="CN6644"/>
      <c r="CO6644"/>
      <c r="CP6644"/>
      <c r="CQ6644"/>
      <c r="CR6644"/>
      <c r="CS6644"/>
      <c r="CT6644"/>
      <c r="CU6644"/>
      <c r="CV6644"/>
    </row>
    <row r="6645" spans="10:100" x14ac:dyDescent="0.25">
      <c r="J6645"/>
      <c r="K6645"/>
      <c r="L6645"/>
      <c r="M6645"/>
      <c r="N6645"/>
      <c r="O6645"/>
      <c r="P6645"/>
      <c r="Q6645"/>
      <c r="R6645"/>
      <c r="S6645"/>
      <c r="T6645"/>
      <c r="U6645"/>
      <c r="V6645"/>
      <c r="W6645"/>
      <c r="X6645"/>
      <c r="Y6645"/>
      <c r="Z6645"/>
      <c r="AA6645"/>
      <c r="AB6645"/>
      <c r="AC6645"/>
      <c r="AD6645"/>
      <c r="AE6645"/>
      <c r="AF6645"/>
      <c r="AG6645"/>
      <c r="AH6645"/>
      <c r="AI6645"/>
      <c r="AJ6645"/>
      <c r="AK6645"/>
      <c r="AL6645"/>
      <c r="AM6645"/>
      <c r="AN6645"/>
      <c r="AO6645"/>
      <c r="AP6645"/>
      <c r="AQ6645"/>
      <c r="AR6645"/>
      <c r="AS6645"/>
      <c r="AT6645"/>
      <c r="AU6645"/>
      <c r="AV6645"/>
      <c r="AW6645"/>
      <c r="AX6645"/>
      <c r="AY6645"/>
      <c r="AZ6645"/>
      <c r="BA6645"/>
      <c r="BB6645"/>
      <c r="BC6645"/>
      <c r="BD6645"/>
      <c r="BE6645"/>
      <c r="BF6645"/>
      <c r="BG6645"/>
      <c r="BH6645"/>
      <c r="BI6645"/>
      <c r="BJ6645"/>
      <c r="BK6645"/>
      <c r="BL6645"/>
      <c r="BM6645"/>
      <c r="BN6645"/>
      <c r="BO6645"/>
      <c r="BP6645"/>
      <c r="BQ6645"/>
      <c r="BR6645"/>
      <c r="BS6645"/>
      <c r="BT6645"/>
      <c r="BU6645"/>
      <c r="BV6645"/>
      <c r="BW6645"/>
      <c r="BX6645"/>
      <c r="BY6645"/>
      <c r="BZ6645"/>
      <c r="CA6645"/>
      <c r="CB6645"/>
      <c r="CC6645"/>
      <c r="CD6645"/>
      <c r="CE6645"/>
      <c r="CF6645"/>
      <c r="CG6645"/>
      <c r="CH6645"/>
      <c r="CI6645"/>
      <c r="CJ6645"/>
      <c r="CK6645"/>
      <c r="CL6645"/>
      <c r="CM6645"/>
      <c r="CN6645"/>
      <c r="CO6645"/>
      <c r="CP6645"/>
      <c r="CQ6645"/>
      <c r="CR6645"/>
      <c r="CS6645"/>
      <c r="CT6645"/>
      <c r="CU6645"/>
      <c r="CV6645"/>
    </row>
    <row r="6646" spans="10:100" x14ac:dyDescent="0.25">
      <c r="J6646"/>
      <c r="K6646"/>
      <c r="L6646"/>
      <c r="M6646"/>
      <c r="N6646"/>
      <c r="O6646"/>
      <c r="P6646"/>
      <c r="Q6646"/>
      <c r="R6646"/>
      <c r="S6646"/>
      <c r="T6646"/>
      <c r="U6646"/>
      <c r="V6646"/>
      <c r="W6646"/>
      <c r="X6646"/>
      <c r="Y6646"/>
      <c r="Z6646"/>
      <c r="AA6646"/>
      <c r="AB6646"/>
      <c r="AC6646"/>
      <c r="AD6646"/>
      <c r="AE6646"/>
      <c r="AF6646"/>
      <c r="AG6646"/>
      <c r="AH6646"/>
      <c r="AI6646"/>
      <c r="AJ6646"/>
      <c r="AK6646"/>
      <c r="AL6646"/>
      <c r="AM6646"/>
      <c r="AN6646"/>
      <c r="AO6646"/>
      <c r="AP6646"/>
      <c r="AQ6646"/>
      <c r="AR6646"/>
      <c r="AS6646"/>
      <c r="AT6646"/>
      <c r="AU6646"/>
      <c r="AV6646"/>
      <c r="AW6646"/>
      <c r="AX6646"/>
      <c r="AY6646"/>
      <c r="AZ6646"/>
      <c r="BA6646"/>
      <c r="BB6646"/>
      <c r="BC6646"/>
      <c r="BD6646"/>
      <c r="BE6646"/>
      <c r="BF6646"/>
      <c r="BG6646"/>
      <c r="BH6646"/>
      <c r="BI6646"/>
      <c r="BJ6646"/>
      <c r="BK6646"/>
      <c r="BL6646"/>
      <c r="BM6646"/>
      <c r="BN6646"/>
      <c r="BO6646"/>
      <c r="BP6646"/>
      <c r="BQ6646"/>
      <c r="BR6646"/>
      <c r="BS6646"/>
      <c r="BT6646"/>
      <c r="BU6646"/>
      <c r="BV6646"/>
      <c r="BW6646"/>
      <c r="BX6646"/>
      <c r="BY6646"/>
      <c r="BZ6646"/>
      <c r="CA6646"/>
      <c r="CB6646"/>
      <c r="CC6646"/>
      <c r="CD6646"/>
      <c r="CE6646"/>
      <c r="CF6646"/>
      <c r="CG6646"/>
      <c r="CH6646"/>
      <c r="CI6646"/>
      <c r="CJ6646"/>
      <c r="CK6646"/>
      <c r="CL6646"/>
      <c r="CM6646"/>
      <c r="CN6646"/>
      <c r="CO6646"/>
      <c r="CP6646"/>
      <c r="CQ6646"/>
      <c r="CR6646"/>
      <c r="CS6646"/>
      <c r="CT6646"/>
      <c r="CU6646"/>
      <c r="CV6646"/>
    </row>
    <row r="6647" spans="10:100" x14ac:dyDescent="0.25">
      <c r="J6647"/>
      <c r="K6647"/>
      <c r="L6647"/>
      <c r="M6647"/>
      <c r="N6647"/>
      <c r="O6647"/>
      <c r="P6647"/>
      <c r="Q6647"/>
      <c r="R6647"/>
      <c r="S6647"/>
      <c r="T6647"/>
      <c r="U6647"/>
      <c r="V6647"/>
      <c r="W6647"/>
      <c r="X6647"/>
      <c r="Y6647"/>
      <c r="Z6647"/>
      <c r="AA6647"/>
      <c r="AB6647"/>
      <c r="AC6647"/>
      <c r="AD6647"/>
      <c r="AE6647"/>
      <c r="AF6647"/>
      <c r="AG6647"/>
      <c r="AH6647"/>
      <c r="AI6647"/>
      <c r="AJ6647"/>
      <c r="AK6647"/>
      <c r="AL6647"/>
      <c r="AM6647"/>
      <c r="AN6647"/>
      <c r="AO6647"/>
      <c r="AP6647"/>
      <c r="AQ6647"/>
      <c r="AR6647"/>
      <c r="AS6647"/>
      <c r="AT6647"/>
      <c r="AU6647"/>
      <c r="AV6647"/>
      <c r="AW6647"/>
      <c r="AX6647"/>
      <c r="AY6647"/>
      <c r="AZ6647"/>
      <c r="BA6647"/>
      <c r="BB6647"/>
      <c r="BC6647"/>
      <c r="BD6647"/>
      <c r="BE6647"/>
      <c r="BF6647"/>
      <c r="BG6647"/>
      <c r="BH6647"/>
      <c r="BI6647"/>
      <c r="BJ6647"/>
      <c r="BK6647"/>
      <c r="BL6647"/>
      <c r="BM6647"/>
      <c r="BN6647"/>
      <c r="BO6647"/>
      <c r="BP6647"/>
      <c r="BQ6647"/>
      <c r="BR6647"/>
      <c r="BS6647"/>
      <c r="BT6647"/>
      <c r="BU6647"/>
      <c r="BV6647"/>
      <c r="BW6647"/>
      <c r="BX6647"/>
      <c r="BY6647"/>
      <c r="BZ6647"/>
      <c r="CA6647"/>
      <c r="CB6647"/>
      <c r="CC6647"/>
      <c r="CD6647"/>
      <c r="CE6647"/>
      <c r="CF6647"/>
      <c r="CG6647"/>
      <c r="CH6647"/>
      <c r="CI6647"/>
      <c r="CJ6647"/>
      <c r="CK6647"/>
      <c r="CL6647"/>
      <c r="CM6647"/>
      <c r="CN6647"/>
      <c r="CO6647"/>
      <c r="CP6647"/>
      <c r="CQ6647"/>
      <c r="CR6647"/>
      <c r="CS6647"/>
      <c r="CT6647"/>
      <c r="CU6647"/>
      <c r="CV6647"/>
    </row>
    <row r="6648" spans="10:100" x14ac:dyDescent="0.25">
      <c r="J6648"/>
      <c r="K6648"/>
      <c r="L6648"/>
      <c r="M6648"/>
      <c r="N6648"/>
      <c r="O6648"/>
      <c r="P6648"/>
      <c r="Q6648"/>
      <c r="R6648"/>
      <c r="S6648"/>
      <c r="T6648"/>
      <c r="U6648"/>
      <c r="V6648"/>
      <c r="W6648"/>
      <c r="X6648"/>
      <c r="Y6648"/>
      <c r="Z6648"/>
      <c r="AA6648"/>
      <c r="AB6648"/>
      <c r="AC6648"/>
      <c r="AD6648"/>
      <c r="AE6648"/>
      <c r="AF6648"/>
      <c r="AG6648"/>
      <c r="AH6648"/>
      <c r="AI6648"/>
      <c r="AJ6648"/>
      <c r="AK6648"/>
      <c r="AL6648"/>
      <c r="AM6648"/>
      <c r="AN6648"/>
      <c r="AO6648"/>
      <c r="AP6648"/>
      <c r="AQ6648"/>
      <c r="AR6648"/>
      <c r="AS6648"/>
      <c r="AT6648"/>
      <c r="AU6648"/>
      <c r="AV6648"/>
      <c r="AW6648"/>
      <c r="AX6648"/>
      <c r="AY6648"/>
      <c r="AZ6648"/>
      <c r="BA6648"/>
      <c r="BB6648"/>
      <c r="BC6648"/>
      <c r="BD6648"/>
      <c r="BE6648"/>
      <c r="BF6648"/>
      <c r="BG6648"/>
      <c r="BH6648"/>
      <c r="BI6648"/>
      <c r="BJ6648"/>
      <c r="BK6648"/>
      <c r="BL6648"/>
      <c r="BM6648"/>
      <c r="BN6648"/>
      <c r="BO6648"/>
      <c r="BP6648"/>
      <c r="BQ6648"/>
      <c r="BR6648"/>
      <c r="BS6648"/>
      <c r="BT6648"/>
      <c r="BU6648"/>
      <c r="BV6648"/>
      <c r="BW6648"/>
      <c r="BX6648"/>
      <c r="BY6648"/>
      <c r="BZ6648"/>
      <c r="CA6648"/>
      <c r="CB6648"/>
      <c r="CC6648"/>
      <c r="CD6648"/>
      <c r="CE6648"/>
      <c r="CF6648"/>
      <c r="CG6648"/>
      <c r="CH6648"/>
      <c r="CI6648"/>
      <c r="CJ6648"/>
      <c r="CK6648"/>
      <c r="CL6648"/>
      <c r="CM6648"/>
      <c r="CN6648"/>
      <c r="CO6648"/>
      <c r="CP6648"/>
      <c r="CQ6648"/>
      <c r="CR6648"/>
      <c r="CS6648"/>
      <c r="CT6648"/>
      <c r="CU6648"/>
      <c r="CV6648"/>
    </row>
    <row r="6649" spans="10:100" x14ac:dyDescent="0.25">
      <c r="J6649"/>
      <c r="K6649"/>
      <c r="L6649"/>
      <c r="M6649"/>
      <c r="N6649"/>
      <c r="O6649"/>
      <c r="P6649"/>
      <c r="Q6649"/>
      <c r="R6649"/>
      <c r="S6649"/>
      <c r="T6649"/>
      <c r="U6649"/>
      <c r="V6649"/>
      <c r="W6649"/>
      <c r="X6649"/>
      <c r="Y6649"/>
      <c r="Z6649"/>
      <c r="AA6649"/>
      <c r="AB6649"/>
      <c r="AC6649"/>
      <c r="AD6649"/>
      <c r="AE6649"/>
      <c r="AF6649"/>
      <c r="AG6649"/>
      <c r="AH6649"/>
      <c r="AI6649"/>
      <c r="AJ6649"/>
      <c r="AK6649"/>
      <c r="AL6649"/>
      <c r="AM6649"/>
      <c r="AN6649"/>
      <c r="AO6649"/>
      <c r="AP6649"/>
      <c r="AQ6649"/>
      <c r="AR6649"/>
      <c r="AS6649"/>
      <c r="AT6649"/>
      <c r="AU6649"/>
      <c r="AV6649"/>
      <c r="AW6649"/>
      <c r="AX6649"/>
      <c r="AY6649"/>
      <c r="AZ6649"/>
      <c r="BA6649"/>
      <c r="BB6649"/>
      <c r="BC6649"/>
      <c r="BD6649"/>
      <c r="BE6649"/>
      <c r="BF6649"/>
      <c r="BG6649"/>
      <c r="BH6649"/>
      <c r="BI6649"/>
      <c r="BJ6649"/>
      <c r="BK6649"/>
      <c r="BL6649"/>
      <c r="BM6649"/>
      <c r="BN6649"/>
      <c r="BO6649"/>
      <c r="BP6649"/>
      <c r="BQ6649"/>
      <c r="BR6649"/>
      <c r="BS6649"/>
      <c r="BT6649"/>
      <c r="BU6649"/>
      <c r="BV6649"/>
      <c r="BW6649"/>
      <c r="BX6649"/>
      <c r="BY6649"/>
      <c r="BZ6649"/>
      <c r="CA6649"/>
      <c r="CB6649"/>
      <c r="CC6649"/>
      <c r="CD6649"/>
      <c r="CE6649"/>
      <c r="CF6649"/>
      <c r="CG6649"/>
      <c r="CH6649"/>
      <c r="CI6649"/>
      <c r="CJ6649"/>
      <c r="CK6649"/>
      <c r="CL6649"/>
      <c r="CM6649"/>
      <c r="CN6649"/>
      <c r="CO6649"/>
      <c r="CP6649"/>
      <c r="CQ6649"/>
      <c r="CR6649"/>
      <c r="CS6649"/>
      <c r="CT6649"/>
      <c r="CU6649"/>
      <c r="CV6649"/>
    </row>
    <row r="6650" spans="10:100" x14ac:dyDescent="0.25">
      <c r="J6650"/>
      <c r="K6650"/>
      <c r="L6650"/>
      <c r="M6650"/>
      <c r="N6650"/>
      <c r="O6650"/>
      <c r="P6650"/>
      <c r="Q6650"/>
      <c r="R6650"/>
      <c r="S6650"/>
      <c r="T6650"/>
      <c r="U6650"/>
      <c r="V6650"/>
      <c r="W6650"/>
      <c r="X6650"/>
      <c r="Y6650"/>
      <c r="Z6650"/>
      <c r="AA6650"/>
      <c r="AB6650"/>
      <c r="AC6650"/>
      <c r="AD6650"/>
      <c r="AE6650"/>
      <c r="AF6650"/>
      <c r="AG6650"/>
      <c r="AH6650"/>
      <c r="AI6650"/>
      <c r="AJ6650"/>
      <c r="AK6650"/>
      <c r="AL6650"/>
      <c r="AM6650"/>
      <c r="AN6650"/>
      <c r="AO6650"/>
      <c r="AP6650"/>
      <c r="AQ6650"/>
      <c r="AR6650"/>
      <c r="AS6650"/>
      <c r="AT6650"/>
      <c r="AU6650"/>
      <c r="AV6650"/>
      <c r="AW6650"/>
      <c r="AX6650"/>
      <c r="AY6650"/>
      <c r="AZ6650"/>
      <c r="BA6650"/>
      <c r="BB6650"/>
      <c r="BC6650"/>
      <c r="BD6650"/>
      <c r="BE6650"/>
      <c r="BF6650"/>
      <c r="BG6650"/>
      <c r="BH6650"/>
      <c r="BI6650"/>
      <c r="BJ6650"/>
      <c r="BK6650"/>
      <c r="BL6650"/>
      <c r="BM6650"/>
      <c r="BN6650"/>
      <c r="BO6650"/>
      <c r="BP6650"/>
      <c r="BQ6650"/>
      <c r="BR6650"/>
      <c r="BS6650"/>
      <c r="BT6650"/>
      <c r="BU6650"/>
      <c r="BV6650"/>
      <c r="BW6650"/>
      <c r="BX6650"/>
      <c r="BY6650"/>
      <c r="BZ6650"/>
      <c r="CA6650"/>
      <c r="CB6650"/>
      <c r="CC6650"/>
      <c r="CD6650"/>
      <c r="CE6650"/>
      <c r="CF6650"/>
      <c r="CG6650"/>
      <c r="CH6650"/>
      <c r="CI6650"/>
      <c r="CJ6650"/>
      <c r="CK6650"/>
      <c r="CL6650"/>
      <c r="CM6650"/>
      <c r="CN6650"/>
      <c r="CO6650"/>
      <c r="CP6650"/>
      <c r="CQ6650"/>
      <c r="CR6650"/>
      <c r="CS6650"/>
      <c r="CT6650"/>
      <c r="CU6650"/>
      <c r="CV6650"/>
    </row>
    <row r="6651" spans="10:100" x14ac:dyDescent="0.25">
      <c r="J6651"/>
      <c r="K6651"/>
      <c r="L6651"/>
      <c r="M6651"/>
      <c r="N6651"/>
      <c r="O6651"/>
      <c r="P6651"/>
      <c r="Q6651"/>
      <c r="R6651"/>
      <c r="S6651"/>
      <c r="T6651"/>
      <c r="U6651"/>
      <c r="V6651"/>
      <c r="W6651"/>
      <c r="X6651"/>
      <c r="Y6651"/>
      <c r="Z6651"/>
      <c r="AA6651"/>
      <c r="AB6651"/>
      <c r="AC6651"/>
      <c r="AD6651"/>
      <c r="AE6651"/>
      <c r="AF6651"/>
      <c r="AG6651"/>
      <c r="AH6651"/>
      <c r="AI6651"/>
      <c r="AJ6651"/>
      <c r="AK6651"/>
      <c r="AL6651"/>
      <c r="AM6651"/>
      <c r="AN6651"/>
      <c r="AO6651"/>
      <c r="AP6651"/>
      <c r="AQ6651"/>
      <c r="AR6651"/>
      <c r="AS6651"/>
      <c r="AT6651"/>
      <c r="AU6651"/>
      <c r="AV6651"/>
      <c r="AW6651"/>
      <c r="AX6651"/>
      <c r="AY6651"/>
      <c r="AZ6651"/>
      <c r="BA6651"/>
      <c r="BB6651"/>
      <c r="BC6651"/>
      <c r="BD6651"/>
      <c r="BE6651"/>
      <c r="BF6651"/>
      <c r="BG6651"/>
      <c r="BH6651"/>
      <c r="BI6651"/>
      <c r="BJ6651"/>
      <c r="BK6651"/>
      <c r="BL6651"/>
      <c r="BM6651"/>
      <c r="BN6651"/>
      <c r="BO6651"/>
      <c r="BP6651"/>
      <c r="BQ6651"/>
      <c r="BR6651"/>
      <c r="BS6651"/>
      <c r="BT6651"/>
      <c r="BU6651"/>
      <c r="BV6651"/>
      <c r="BW6651"/>
      <c r="BX6651"/>
      <c r="BY6651"/>
      <c r="BZ6651"/>
      <c r="CA6651"/>
      <c r="CB6651"/>
      <c r="CC6651"/>
      <c r="CD6651"/>
      <c r="CE6651"/>
      <c r="CF6651"/>
      <c r="CG6651"/>
      <c r="CH6651"/>
      <c r="CI6651"/>
      <c r="CJ6651"/>
      <c r="CK6651"/>
      <c r="CL6651"/>
      <c r="CM6651"/>
      <c r="CN6651"/>
      <c r="CO6651"/>
      <c r="CP6651"/>
      <c r="CQ6651"/>
      <c r="CR6651"/>
      <c r="CS6651"/>
      <c r="CT6651"/>
      <c r="CU6651"/>
      <c r="CV6651"/>
    </row>
    <row r="6652" spans="10:100" x14ac:dyDescent="0.25">
      <c r="J6652"/>
      <c r="K6652"/>
      <c r="L6652"/>
      <c r="M6652"/>
      <c r="N6652"/>
      <c r="O6652"/>
      <c r="P6652"/>
      <c r="Q6652"/>
      <c r="R6652"/>
      <c r="S6652"/>
      <c r="T6652"/>
      <c r="U6652"/>
      <c r="V6652"/>
      <c r="W6652"/>
      <c r="X6652"/>
      <c r="Y6652"/>
      <c r="Z6652"/>
      <c r="AA6652"/>
      <c r="AB6652"/>
      <c r="AC6652"/>
      <c r="AD6652"/>
      <c r="AE6652"/>
      <c r="AF6652"/>
      <c r="AG6652"/>
      <c r="AH6652"/>
      <c r="AI6652"/>
      <c r="AJ6652"/>
      <c r="AK6652"/>
      <c r="AL6652"/>
      <c r="AM6652"/>
      <c r="AN6652"/>
      <c r="AO6652"/>
      <c r="AP6652"/>
      <c r="AQ6652"/>
      <c r="AR6652"/>
      <c r="AS6652"/>
      <c r="AT6652"/>
      <c r="AU6652"/>
      <c r="AV6652"/>
      <c r="AW6652"/>
      <c r="AX6652"/>
      <c r="AY6652"/>
      <c r="AZ6652"/>
      <c r="BA6652"/>
      <c r="BB6652"/>
      <c r="BC6652"/>
      <c r="BD6652"/>
      <c r="BE6652"/>
      <c r="BF6652"/>
      <c r="BG6652"/>
      <c r="BH6652"/>
      <c r="BI6652"/>
      <c r="BJ6652"/>
      <c r="BK6652"/>
      <c r="BL6652"/>
      <c r="BM6652"/>
      <c r="BN6652"/>
      <c r="BO6652"/>
      <c r="BP6652"/>
      <c r="BQ6652"/>
      <c r="BR6652"/>
      <c r="BS6652"/>
      <c r="BT6652"/>
      <c r="BU6652"/>
      <c r="BV6652"/>
      <c r="BW6652"/>
      <c r="BX6652"/>
      <c r="BY6652"/>
      <c r="BZ6652"/>
      <c r="CA6652"/>
      <c r="CB6652"/>
      <c r="CC6652"/>
      <c r="CD6652"/>
      <c r="CE6652"/>
      <c r="CF6652"/>
      <c r="CG6652"/>
      <c r="CH6652"/>
      <c r="CI6652"/>
      <c r="CJ6652"/>
      <c r="CK6652"/>
      <c r="CL6652"/>
      <c r="CM6652"/>
      <c r="CN6652"/>
      <c r="CO6652"/>
      <c r="CP6652"/>
      <c r="CQ6652"/>
      <c r="CR6652"/>
      <c r="CS6652"/>
      <c r="CT6652"/>
      <c r="CU6652"/>
      <c r="CV6652"/>
    </row>
    <row r="6653" spans="10:100" x14ac:dyDescent="0.25">
      <c r="J6653"/>
      <c r="K6653"/>
      <c r="L6653"/>
      <c r="M6653"/>
      <c r="N6653"/>
      <c r="O6653"/>
      <c r="P6653"/>
      <c r="Q6653"/>
      <c r="R6653"/>
      <c r="S6653"/>
      <c r="T6653"/>
      <c r="U6653"/>
      <c r="V6653"/>
      <c r="W6653"/>
      <c r="X6653"/>
      <c r="Y6653"/>
      <c r="Z6653"/>
      <c r="AA6653"/>
      <c r="AB6653"/>
      <c r="AC6653"/>
      <c r="AD6653"/>
      <c r="AE6653"/>
      <c r="AF6653"/>
      <c r="AG6653"/>
      <c r="AH6653"/>
      <c r="AI6653"/>
      <c r="AJ6653"/>
      <c r="AK6653"/>
      <c r="AL6653"/>
      <c r="AM6653"/>
      <c r="AN6653"/>
      <c r="AO6653"/>
      <c r="AP6653"/>
      <c r="AQ6653"/>
      <c r="AR6653"/>
      <c r="AS6653"/>
      <c r="AT6653"/>
      <c r="AU6653"/>
      <c r="AV6653"/>
      <c r="AW6653"/>
      <c r="AX6653"/>
      <c r="AY6653"/>
      <c r="AZ6653"/>
      <c r="BA6653"/>
      <c r="BB6653"/>
      <c r="BC6653"/>
      <c r="BD6653"/>
      <c r="BE6653"/>
      <c r="BF6653"/>
      <c r="BG6653"/>
      <c r="BH6653"/>
      <c r="BI6653"/>
      <c r="BJ6653"/>
      <c r="BK6653"/>
      <c r="BL6653"/>
      <c r="BM6653"/>
      <c r="BN6653"/>
      <c r="BO6653"/>
      <c r="BP6653"/>
      <c r="BQ6653"/>
      <c r="BR6653"/>
      <c r="BS6653"/>
      <c r="BT6653"/>
      <c r="BU6653"/>
      <c r="BV6653"/>
      <c r="BW6653"/>
      <c r="BX6653"/>
      <c r="BY6653"/>
      <c r="BZ6653"/>
      <c r="CA6653"/>
      <c r="CB6653"/>
      <c r="CC6653"/>
      <c r="CD6653"/>
      <c r="CE6653"/>
      <c r="CF6653"/>
      <c r="CG6653"/>
      <c r="CH6653"/>
      <c r="CI6653"/>
      <c r="CJ6653"/>
      <c r="CK6653"/>
      <c r="CL6653"/>
      <c r="CM6653"/>
      <c r="CN6653"/>
      <c r="CO6653"/>
      <c r="CP6653"/>
      <c r="CQ6653"/>
      <c r="CR6653"/>
      <c r="CS6653"/>
      <c r="CT6653"/>
      <c r="CU6653"/>
      <c r="CV6653"/>
    </row>
    <row r="6654" spans="10:100" x14ac:dyDescent="0.25">
      <c r="J6654"/>
      <c r="K6654"/>
      <c r="L6654"/>
      <c r="M6654"/>
      <c r="N6654"/>
      <c r="O6654"/>
      <c r="P6654"/>
      <c r="Q6654"/>
      <c r="R6654"/>
      <c r="S6654"/>
      <c r="T6654"/>
      <c r="U6654"/>
      <c r="V6654"/>
      <c r="W6654"/>
      <c r="X6654"/>
      <c r="Y6654"/>
      <c r="Z6654"/>
      <c r="AA6654"/>
      <c r="AB6654"/>
      <c r="AC6654"/>
      <c r="AD6654"/>
      <c r="AE6654"/>
      <c r="AF6654"/>
      <c r="AG6654"/>
      <c r="AH6654"/>
      <c r="AI6654"/>
      <c r="AJ6654"/>
      <c r="AK6654"/>
      <c r="AL6654"/>
      <c r="AM6654"/>
      <c r="AN6654"/>
      <c r="AO6654"/>
      <c r="AP6654"/>
      <c r="AQ6654"/>
      <c r="AR6654"/>
      <c r="AS6654"/>
      <c r="AT6654"/>
      <c r="AU6654"/>
      <c r="AV6654"/>
      <c r="AW6654"/>
      <c r="AX6654"/>
      <c r="AY6654"/>
      <c r="AZ6654"/>
      <c r="BA6654"/>
      <c r="BB6654"/>
      <c r="BC6654"/>
      <c r="BD6654"/>
      <c r="BE6654"/>
      <c r="BF6654"/>
      <c r="BG6654"/>
      <c r="BH6654"/>
      <c r="BI6654"/>
      <c r="BJ6654"/>
      <c r="BK6654"/>
      <c r="BL6654"/>
      <c r="BM6654"/>
      <c r="BN6654"/>
      <c r="BO6654"/>
      <c r="BP6654"/>
      <c r="BQ6654"/>
      <c r="BR6654"/>
      <c r="BS6654"/>
      <c r="BT6654"/>
      <c r="BU6654"/>
      <c r="BV6654"/>
      <c r="BW6654"/>
      <c r="BX6654"/>
      <c r="BY6654"/>
      <c r="BZ6654"/>
      <c r="CA6654"/>
      <c r="CB6654"/>
      <c r="CC6654"/>
      <c r="CD6654"/>
      <c r="CE6654"/>
      <c r="CF6654"/>
      <c r="CG6654"/>
      <c r="CH6654"/>
      <c r="CI6654"/>
      <c r="CJ6654"/>
      <c r="CK6654"/>
      <c r="CL6654"/>
      <c r="CM6654"/>
      <c r="CN6654"/>
      <c r="CO6654"/>
      <c r="CP6654"/>
      <c r="CQ6654"/>
      <c r="CR6654"/>
      <c r="CS6654"/>
      <c r="CT6654"/>
      <c r="CU6654"/>
      <c r="CV6654"/>
    </row>
    <row r="6655" spans="10:100" x14ac:dyDescent="0.25">
      <c r="J6655"/>
      <c r="K6655"/>
      <c r="L6655"/>
      <c r="M6655"/>
      <c r="N6655"/>
      <c r="O6655"/>
      <c r="P6655"/>
      <c r="Q6655"/>
      <c r="R6655"/>
      <c r="S6655"/>
      <c r="T6655"/>
      <c r="U6655"/>
      <c r="V6655"/>
      <c r="W6655"/>
      <c r="X6655"/>
      <c r="Y6655"/>
      <c r="Z6655"/>
      <c r="AA6655"/>
      <c r="AB6655"/>
      <c r="AC6655"/>
      <c r="AD6655"/>
      <c r="AE6655"/>
      <c r="AF6655"/>
      <c r="AG6655"/>
      <c r="AH6655"/>
      <c r="AI6655"/>
      <c r="AJ6655"/>
      <c r="AK6655"/>
      <c r="AL6655"/>
      <c r="AM6655"/>
      <c r="AN6655"/>
      <c r="AO6655"/>
      <c r="AP6655"/>
      <c r="AQ6655"/>
      <c r="AR6655"/>
      <c r="AS6655"/>
      <c r="AT6655"/>
      <c r="AU6655"/>
      <c r="AV6655"/>
      <c r="AW6655"/>
      <c r="AX6655"/>
      <c r="AY6655"/>
      <c r="AZ6655"/>
      <c r="BA6655"/>
      <c r="BB6655"/>
      <c r="BC6655"/>
      <c r="BD6655"/>
      <c r="BE6655"/>
      <c r="BF6655"/>
      <c r="BG6655"/>
      <c r="BH6655"/>
      <c r="BI6655"/>
      <c r="BJ6655"/>
      <c r="BK6655"/>
      <c r="BL6655"/>
      <c r="BM6655"/>
      <c r="BN6655"/>
      <c r="BO6655"/>
      <c r="BP6655"/>
      <c r="BQ6655"/>
      <c r="BR6655"/>
      <c r="BS6655"/>
      <c r="BT6655"/>
      <c r="BU6655"/>
      <c r="BV6655"/>
      <c r="BW6655"/>
      <c r="BX6655"/>
      <c r="BY6655"/>
      <c r="BZ6655"/>
      <c r="CA6655"/>
      <c r="CB6655"/>
      <c r="CC6655"/>
      <c r="CD6655"/>
      <c r="CE6655"/>
      <c r="CF6655"/>
      <c r="CG6655"/>
      <c r="CH6655"/>
      <c r="CI6655"/>
      <c r="CJ6655"/>
      <c r="CK6655"/>
      <c r="CL6655"/>
      <c r="CM6655"/>
      <c r="CN6655"/>
      <c r="CO6655"/>
      <c r="CP6655"/>
      <c r="CQ6655"/>
      <c r="CR6655"/>
      <c r="CS6655"/>
      <c r="CT6655"/>
      <c r="CU6655"/>
      <c r="CV6655"/>
    </row>
    <row r="6656" spans="10:100" x14ac:dyDescent="0.25">
      <c r="J6656"/>
      <c r="K6656"/>
      <c r="L6656"/>
      <c r="M6656"/>
      <c r="N6656"/>
      <c r="O6656"/>
      <c r="P6656"/>
      <c r="Q6656"/>
      <c r="R6656"/>
      <c r="S6656"/>
      <c r="T6656"/>
      <c r="U6656"/>
      <c r="V6656"/>
      <c r="W6656"/>
      <c r="X6656"/>
      <c r="Y6656"/>
      <c r="Z6656"/>
      <c r="AA6656"/>
      <c r="AB6656"/>
      <c r="AC6656"/>
      <c r="AD6656"/>
      <c r="AE6656"/>
      <c r="AF6656"/>
      <c r="AG6656"/>
      <c r="AH6656"/>
      <c r="AI6656"/>
      <c r="AJ6656"/>
      <c r="AK6656"/>
      <c r="AL6656"/>
      <c r="AM6656"/>
      <c r="AN6656"/>
      <c r="AO6656"/>
      <c r="AP6656"/>
      <c r="AQ6656"/>
      <c r="AR6656"/>
      <c r="AS6656"/>
      <c r="AT6656"/>
      <c r="AU6656"/>
      <c r="AV6656"/>
      <c r="AW6656"/>
      <c r="AX6656"/>
      <c r="AY6656"/>
      <c r="AZ6656"/>
      <c r="BA6656"/>
      <c r="BB6656"/>
      <c r="BC6656"/>
      <c r="BD6656"/>
      <c r="BE6656"/>
      <c r="BF6656"/>
      <c r="BG6656"/>
      <c r="BH6656"/>
      <c r="BI6656"/>
      <c r="BJ6656"/>
      <c r="BK6656"/>
      <c r="BL6656"/>
      <c r="BM6656"/>
      <c r="BN6656"/>
      <c r="BO6656"/>
      <c r="BP6656"/>
      <c r="BQ6656"/>
      <c r="BR6656"/>
      <c r="BS6656"/>
      <c r="BT6656"/>
      <c r="BU6656"/>
      <c r="BV6656"/>
      <c r="BW6656"/>
      <c r="BX6656"/>
      <c r="BY6656"/>
      <c r="BZ6656"/>
      <c r="CA6656"/>
      <c r="CB6656"/>
      <c r="CC6656"/>
      <c r="CD6656"/>
      <c r="CE6656"/>
      <c r="CF6656"/>
      <c r="CG6656"/>
      <c r="CH6656"/>
      <c r="CI6656"/>
      <c r="CJ6656"/>
      <c r="CK6656"/>
      <c r="CL6656"/>
      <c r="CM6656"/>
      <c r="CN6656"/>
      <c r="CO6656"/>
      <c r="CP6656"/>
      <c r="CQ6656"/>
      <c r="CR6656"/>
      <c r="CS6656"/>
      <c r="CT6656"/>
      <c r="CU6656"/>
      <c r="CV6656"/>
    </row>
    <row r="6657" spans="10:100" x14ac:dyDescent="0.25">
      <c r="J6657"/>
      <c r="K6657"/>
      <c r="L6657"/>
      <c r="M6657"/>
      <c r="N6657"/>
      <c r="O6657"/>
      <c r="P6657"/>
      <c r="Q6657"/>
      <c r="R6657"/>
      <c r="S6657"/>
      <c r="T6657"/>
      <c r="U6657"/>
      <c r="V6657"/>
      <c r="W6657"/>
      <c r="X6657"/>
      <c r="Y6657"/>
      <c r="Z6657"/>
      <c r="AA6657"/>
      <c r="AB6657"/>
      <c r="AC6657"/>
      <c r="AD6657"/>
      <c r="AE6657"/>
      <c r="AF6657"/>
      <c r="AG6657"/>
      <c r="AH6657"/>
      <c r="AI6657"/>
      <c r="AJ6657"/>
      <c r="AK6657"/>
      <c r="AL6657"/>
      <c r="AM6657"/>
      <c r="AN6657"/>
      <c r="AO6657"/>
      <c r="AP6657"/>
      <c r="AQ6657"/>
      <c r="AR6657"/>
      <c r="AS6657"/>
      <c r="AT6657"/>
      <c r="AU6657"/>
      <c r="AV6657"/>
      <c r="AW6657"/>
      <c r="AX6657"/>
      <c r="AY6657"/>
      <c r="AZ6657"/>
      <c r="BA6657"/>
      <c r="BB6657"/>
      <c r="BC6657"/>
      <c r="BD6657"/>
      <c r="BE6657"/>
      <c r="BF6657"/>
      <c r="BG6657"/>
      <c r="BH6657"/>
      <c r="BI6657"/>
      <c r="BJ6657"/>
      <c r="BK6657"/>
      <c r="BL6657"/>
      <c r="BM6657"/>
      <c r="BN6657"/>
      <c r="BO6657"/>
      <c r="BP6657"/>
      <c r="BQ6657"/>
      <c r="BR6657"/>
      <c r="BS6657"/>
      <c r="BT6657"/>
      <c r="BU6657"/>
      <c r="BV6657"/>
      <c r="BW6657"/>
      <c r="BX6657"/>
      <c r="BY6657"/>
      <c r="BZ6657"/>
      <c r="CA6657"/>
      <c r="CB6657"/>
      <c r="CC6657"/>
      <c r="CD6657"/>
      <c r="CE6657"/>
      <c r="CF6657"/>
      <c r="CG6657"/>
      <c r="CH6657"/>
      <c r="CI6657"/>
      <c r="CJ6657"/>
      <c r="CK6657"/>
      <c r="CL6657"/>
      <c r="CM6657"/>
      <c r="CN6657"/>
      <c r="CO6657"/>
      <c r="CP6657"/>
      <c r="CQ6657"/>
      <c r="CR6657"/>
      <c r="CS6657"/>
      <c r="CT6657"/>
      <c r="CU6657"/>
      <c r="CV6657"/>
    </row>
    <row r="6658" spans="10:100" x14ac:dyDescent="0.25">
      <c r="J6658"/>
      <c r="K6658"/>
      <c r="L6658"/>
      <c r="M6658"/>
      <c r="N6658"/>
      <c r="O6658"/>
      <c r="P6658"/>
      <c r="Q6658"/>
      <c r="R6658"/>
      <c r="S6658"/>
      <c r="T6658"/>
      <c r="U6658"/>
      <c r="V6658"/>
      <c r="W6658"/>
      <c r="X6658"/>
      <c r="Y6658"/>
      <c r="Z6658"/>
      <c r="AA6658"/>
      <c r="AB6658"/>
      <c r="AC6658"/>
      <c r="AD6658"/>
      <c r="AE6658"/>
      <c r="AF6658"/>
      <c r="AG6658"/>
      <c r="AH6658"/>
      <c r="AI6658"/>
      <c r="AJ6658"/>
      <c r="AK6658"/>
      <c r="AL6658"/>
      <c r="AM6658"/>
      <c r="AN6658"/>
      <c r="AO6658"/>
      <c r="AP6658"/>
      <c r="AQ6658"/>
      <c r="AR6658"/>
      <c r="AS6658"/>
      <c r="AT6658"/>
      <c r="AU6658"/>
      <c r="AV6658"/>
      <c r="AW6658"/>
      <c r="AX6658"/>
      <c r="AY6658"/>
      <c r="AZ6658"/>
      <c r="BA6658"/>
      <c r="BB6658"/>
      <c r="BC6658"/>
      <c r="BD6658"/>
      <c r="BE6658"/>
      <c r="BF6658"/>
      <c r="BG6658"/>
      <c r="BH6658"/>
      <c r="BI6658"/>
      <c r="BJ6658"/>
      <c r="BK6658"/>
      <c r="BL6658"/>
      <c r="BM6658"/>
      <c r="BN6658"/>
      <c r="BO6658"/>
      <c r="BP6658"/>
      <c r="BQ6658"/>
      <c r="BR6658"/>
      <c r="BS6658"/>
      <c r="BT6658"/>
      <c r="BU6658"/>
      <c r="BV6658"/>
      <c r="BW6658"/>
      <c r="BX6658"/>
      <c r="BY6658"/>
      <c r="BZ6658"/>
      <c r="CA6658"/>
      <c r="CB6658"/>
      <c r="CC6658"/>
      <c r="CD6658"/>
      <c r="CE6658"/>
      <c r="CF6658"/>
      <c r="CG6658"/>
      <c r="CH6658"/>
      <c r="CI6658"/>
      <c r="CJ6658"/>
      <c r="CK6658"/>
      <c r="CL6658"/>
      <c r="CM6658"/>
      <c r="CN6658"/>
      <c r="CO6658"/>
      <c r="CP6658"/>
      <c r="CQ6658"/>
      <c r="CR6658"/>
      <c r="CS6658"/>
      <c r="CT6658"/>
      <c r="CU6658"/>
      <c r="CV6658"/>
    </row>
    <row r="6659" spans="10:100" x14ac:dyDescent="0.25">
      <c r="J6659"/>
      <c r="K6659"/>
      <c r="L6659"/>
      <c r="M6659"/>
      <c r="N6659"/>
      <c r="O6659"/>
      <c r="P6659"/>
      <c r="Q6659"/>
      <c r="R6659"/>
      <c r="S6659"/>
      <c r="T6659"/>
      <c r="U6659"/>
      <c r="V6659"/>
      <c r="W6659"/>
      <c r="X6659"/>
      <c r="Y6659"/>
      <c r="Z6659"/>
      <c r="AA6659"/>
      <c r="AB6659"/>
      <c r="AC6659"/>
      <c r="AD6659"/>
      <c r="AE6659"/>
      <c r="AF6659"/>
      <c r="AG6659"/>
      <c r="AH6659"/>
      <c r="AI6659"/>
      <c r="AJ6659"/>
      <c r="AK6659"/>
      <c r="AL6659"/>
      <c r="AM6659"/>
      <c r="AN6659"/>
      <c r="AO6659"/>
      <c r="AP6659"/>
      <c r="AQ6659"/>
      <c r="AR6659"/>
      <c r="AS6659"/>
      <c r="AT6659"/>
      <c r="AU6659"/>
      <c r="AV6659"/>
      <c r="AW6659"/>
      <c r="AX6659"/>
      <c r="AY6659"/>
      <c r="AZ6659"/>
      <c r="BA6659"/>
      <c r="BB6659"/>
      <c r="BC6659"/>
      <c r="BD6659"/>
      <c r="BE6659"/>
      <c r="BF6659"/>
      <c r="BG6659"/>
      <c r="BH6659"/>
      <c r="BI6659"/>
      <c r="BJ6659"/>
      <c r="BK6659"/>
      <c r="BL6659"/>
      <c r="BM6659"/>
      <c r="BN6659"/>
      <c r="BO6659"/>
      <c r="BP6659"/>
      <c r="BQ6659"/>
      <c r="BR6659"/>
      <c r="BS6659"/>
      <c r="BT6659"/>
      <c r="BU6659"/>
      <c r="BV6659"/>
      <c r="BW6659"/>
      <c r="BX6659"/>
      <c r="BY6659"/>
      <c r="BZ6659"/>
      <c r="CA6659"/>
      <c r="CB6659"/>
      <c r="CC6659"/>
      <c r="CD6659"/>
      <c r="CE6659"/>
      <c r="CF6659"/>
      <c r="CG6659"/>
      <c r="CH6659"/>
      <c r="CI6659"/>
      <c r="CJ6659"/>
      <c r="CK6659"/>
      <c r="CL6659"/>
      <c r="CM6659"/>
      <c r="CN6659"/>
      <c r="CO6659"/>
      <c r="CP6659"/>
      <c r="CQ6659"/>
      <c r="CR6659"/>
      <c r="CS6659"/>
      <c r="CT6659"/>
      <c r="CU6659"/>
      <c r="CV6659"/>
    </row>
    <row r="6660" spans="10:100" x14ac:dyDescent="0.25">
      <c r="J6660"/>
      <c r="K6660"/>
      <c r="L6660"/>
      <c r="M6660"/>
      <c r="N6660"/>
      <c r="O6660"/>
      <c r="P6660"/>
      <c r="Q6660"/>
      <c r="R6660"/>
      <c r="S6660"/>
      <c r="T6660"/>
      <c r="U6660"/>
      <c r="V6660"/>
      <c r="W6660"/>
      <c r="X6660"/>
      <c r="Y6660"/>
      <c r="Z6660"/>
      <c r="AA6660"/>
      <c r="AB6660"/>
      <c r="AC6660"/>
      <c r="AD6660"/>
      <c r="AE6660"/>
      <c r="AF6660"/>
      <c r="AG6660"/>
      <c r="AH6660"/>
      <c r="AI6660"/>
      <c r="AJ6660"/>
      <c r="AK6660"/>
      <c r="AL6660"/>
      <c r="AM6660"/>
      <c r="AN6660"/>
      <c r="AO6660"/>
      <c r="AP6660"/>
      <c r="AQ6660"/>
      <c r="AR6660"/>
      <c r="AS6660"/>
      <c r="AT6660"/>
      <c r="AU6660"/>
      <c r="AV6660"/>
      <c r="AW6660"/>
      <c r="AX6660"/>
      <c r="AY6660"/>
      <c r="AZ6660"/>
      <c r="BA6660"/>
      <c r="BB6660"/>
      <c r="BC6660"/>
      <c r="BD6660"/>
      <c r="BE6660"/>
      <c r="BF6660"/>
      <c r="BG6660"/>
      <c r="BH6660"/>
      <c r="BI6660"/>
      <c r="BJ6660"/>
      <c r="BK6660"/>
      <c r="BL6660"/>
      <c r="BM6660"/>
      <c r="BN6660"/>
      <c r="BO6660"/>
      <c r="BP6660"/>
      <c r="BQ6660"/>
      <c r="BR6660"/>
      <c r="BS6660"/>
      <c r="BT6660"/>
      <c r="BU6660"/>
      <c r="BV6660"/>
      <c r="BW6660"/>
      <c r="BX6660"/>
      <c r="BY6660"/>
      <c r="BZ6660"/>
      <c r="CA6660"/>
      <c r="CB6660"/>
      <c r="CC6660"/>
      <c r="CD6660"/>
      <c r="CE6660"/>
      <c r="CF6660"/>
      <c r="CG6660"/>
      <c r="CH6660"/>
      <c r="CI6660"/>
      <c r="CJ6660"/>
      <c r="CK6660"/>
      <c r="CL6660"/>
      <c r="CM6660"/>
      <c r="CN6660"/>
      <c r="CO6660"/>
      <c r="CP6660"/>
      <c r="CQ6660"/>
      <c r="CR6660"/>
      <c r="CS6660"/>
      <c r="CT6660"/>
      <c r="CU6660"/>
      <c r="CV6660"/>
    </row>
    <row r="6661" spans="10:100" x14ac:dyDescent="0.25">
      <c r="J6661"/>
      <c r="K6661"/>
      <c r="L6661"/>
      <c r="M6661"/>
      <c r="N6661"/>
      <c r="O6661"/>
      <c r="P6661"/>
      <c r="Q6661"/>
      <c r="R6661"/>
      <c r="S6661"/>
      <c r="T6661"/>
      <c r="U6661"/>
      <c r="V6661"/>
      <c r="W6661"/>
      <c r="X6661"/>
      <c r="Y6661"/>
      <c r="Z6661"/>
      <c r="AA6661"/>
      <c r="AB6661"/>
      <c r="AC6661"/>
      <c r="AD6661"/>
      <c r="AE6661"/>
      <c r="AF6661"/>
      <c r="AG6661"/>
      <c r="AH6661"/>
      <c r="AI6661"/>
      <c r="AJ6661"/>
      <c r="AK6661"/>
      <c r="AL6661"/>
      <c r="AM6661"/>
      <c r="AN6661"/>
      <c r="AO6661"/>
      <c r="AP6661"/>
      <c r="AQ6661"/>
      <c r="AR6661"/>
      <c r="AS6661"/>
      <c r="AT6661"/>
      <c r="AU6661"/>
      <c r="AV6661"/>
      <c r="AW6661"/>
      <c r="AX6661"/>
      <c r="AY6661"/>
      <c r="AZ6661"/>
      <c r="BA6661"/>
      <c r="BB6661"/>
      <c r="BC6661"/>
      <c r="BD6661"/>
      <c r="BE6661"/>
      <c r="BF6661"/>
      <c r="BG6661"/>
      <c r="BH6661"/>
      <c r="BI6661"/>
      <c r="BJ6661"/>
      <c r="BK6661"/>
      <c r="BL6661"/>
      <c r="BM6661"/>
      <c r="BN6661"/>
      <c r="BO6661"/>
      <c r="BP6661"/>
      <c r="BQ6661"/>
      <c r="BR6661"/>
      <c r="BS6661"/>
      <c r="BT6661"/>
      <c r="BU6661"/>
      <c r="BV6661"/>
      <c r="BW6661"/>
      <c r="BX6661"/>
      <c r="BY6661"/>
      <c r="BZ6661"/>
      <c r="CA6661"/>
      <c r="CB6661"/>
      <c r="CC6661"/>
      <c r="CD6661"/>
      <c r="CE6661"/>
      <c r="CF6661"/>
      <c r="CG6661"/>
      <c r="CH6661"/>
      <c r="CI6661"/>
      <c r="CJ6661"/>
      <c r="CK6661"/>
      <c r="CL6661"/>
      <c r="CM6661"/>
      <c r="CN6661"/>
      <c r="CO6661"/>
      <c r="CP6661"/>
      <c r="CQ6661"/>
      <c r="CR6661"/>
      <c r="CS6661"/>
      <c r="CT6661"/>
      <c r="CU6661"/>
      <c r="CV6661"/>
    </row>
    <row r="6662" spans="10:100" x14ac:dyDescent="0.25">
      <c r="J6662"/>
      <c r="K6662"/>
      <c r="L6662"/>
      <c r="M6662"/>
      <c r="N6662"/>
      <c r="O6662"/>
      <c r="P6662"/>
      <c r="Q6662"/>
      <c r="R6662"/>
      <c r="S6662"/>
      <c r="T6662"/>
      <c r="U6662"/>
      <c r="V6662"/>
      <c r="W6662"/>
      <c r="X6662"/>
      <c r="Y6662"/>
      <c r="Z6662"/>
      <c r="AA6662"/>
      <c r="AB6662"/>
      <c r="AC6662"/>
      <c r="AD6662"/>
      <c r="AE6662"/>
      <c r="AF6662"/>
      <c r="AG6662"/>
      <c r="AH6662"/>
      <c r="AI6662"/>
      <c r="AJ6662"/>
      <c r="AK6662"/>
      <c r="AL6662"/>
      <c r="AM6662"/>
      <c r="AN6662"/>
      <c r="AO6662"/>
      <c r="AP6662"/>
      <c r="AQ6662"/>
      <c r="AR6662"/>
      <c r="AS6662"/>
      <c r="AT6662"/>
      <c r="AU6662"/>
      <c r="AV6662"/>
      <c r="AW6662"/>
      <c r="AX6662"/>
      <c r="AY6662"/>
      <c r="AZ6662"/>
      <c r="BA6662"/>
      <c r="BB6662"/>
      <c r="BC6662"/>
      <c r="BD6662"/>
      <c r="BE6662"/>
      <c r="BF6662"/>
      <c r="BG6662"/>
      <c r="BH6662"/>
      <c r="BI6662"/>
      <c r="BJ6662"/>
      <c r="BK6662"/>
      <c r="BL6662"/>
      <c r="BM6662"/>
      <c r="BN6662"/>
      <c r="BO6662"/>
      <c r="BP6662"/>
      <c r="BQ6662"/>
      <c r="BR6662"/>
      <c r="BS6662"/>
      <c r="BT6662"/>
      <c r="BU6662"/>
      <c r="BV6662"/>
      <c r="BW6662"/>
      <c r="BX6662"/>
      <c r="BY6662"/>
      <c r="BZ6662"/>
      <c r="CA6662"/>
      <c r="CB6662"/>
      <c r="CC6662"/>
      <c r="CD6662"/>
      <c r="CE6662"/>
      <c r="CF6662"/>
      <c r="CG6662"/>
      <c r="CH6662"/>
      <c r="CI6662"/>
      <c r="CJ6662"/>
      <c r="CK6662"/>
      <c r="CL6662"/>
      <c r="CM6662"/>
      <c r="CN6662"/>
      <c r="CO6662"/>
      <c r="CP6662"/>
      <c r="CQ6662"/>
      <c r="CR6662"/>
      <c r="CS6662"/>
      <c r="CT6662"/>
      <c r="CU6662"/>
      <c r="CV6662"/>
    </row>
    <row r="6663" spans="10:100" x14ac:dyDescent="0.25">
      <c r="J6663"/>
      <c r="K6663"/>
      <c r="L6663"/>
      <c r="M6663"/>
      <c r="N6663"/>
      <c r="O6663"/>
      <c r="P6663"/>
      <c r="Q6663"/>
      <c r="R6663"/>
      <c r="S6663"/>
      <c r="T6663"/>
      <c r="U6663"/>
      <c r="V6663"/>
      <c r="W6663"/>
      <c r="X6663"/>
      <c r="Y6663"/>
      <c r="Z6663"/>
      <c r="AA6663"/>
      <c r="AB6663"/>
      <c r="AC6663"/>
      <c r="AD6663"/>
      <c r="AE6663"/>
      <c r="AF6663"/>
      <c r="AG6663"/>
      <c r="AH6663"/>
      <c r="AI6663"/>
      <c r="AJ6663"/>
      <c r="AK6663"/>
      <c r="AL6663"/>
      <c r="AM6663"/>
      <c r="AN6663"/>
      <c r="AO6663"/>
      <c r="AP6663"/>
      <c r="AQ6663"/>
      <c r="AR6663"/>
      <c r="AS6663"/>
      <c r="AT6663"/>
      <c r="AU6663"/>
      <c r="AV6663"/>
      <c r="AW6663"/>
      <c r="AX6663"/>
      <c r="AY6663"/>
      <c r="AZ6663"/>
      <c r="BA6663"/>
      <c r="BB6663"/>
      <c r="BC6663"/>
      <c r="BD6663"/>
      <c r="BE6663"/>
      <c r="BF6663"/>
      <c r="BG6663"/>
      <c r="BH6663"/>
      <c r="BI6663"/>
      <c r="BJ6663"/>
      <c r="BK6663"/>
      <c r="BL6663"/>
      <c r="BM6663"/>
      <c r="BN6663"/>
      <c r="BO6663"/>
      <c r="BP6663"/>
      <c r="BQ6663"/>
      <c r="BR6663"/>
      <c r="BS6663"/>
      <c r="BT6663"/>
      <c r="BU6663"/>
      <c r="BV6663"/>
      <c r="BW6663"/>
      <c r="BX6663"/>
      <c r="BY6663"/>
      <c r="BZ6663"/>
      <c r="CA6663"/>
      <c r="CB6663"/>
      <c r="CC6663"/>
      <c r="CD6663"/>
      <c r="CE6663"/>
      <c r="CF6663"/>
      <c r="CG6663"/>
      <c r="CH6663"/>
      <c r="CI6663"/>
      <c r="CJ6663"/>
      <c r="CK6663"/>
      <c r="CL6663"/>
      <c r="CM6663"/>
      <c r="CN6663"/>
      <c r="CO6663"/>
      <c r="CP6663"/>
      <c r="CQ6663"/>
      <c r="CR6663"/>
      <c r="CS6663"/>
      <c r="CT6663"/>
      <c r="CU6663"/>
      <c r="CV6663"/>
    </row>
    <row r="6664" spans="10:100" x14ac:dyDescent="0.25">
      <c r="J6664"/>
      <c r="K6664"/>
      <c r="L6664"/>
      <c r="M6664"/>
      <c r="N6664"/>
      <c r="O6664"/>
      <c r="P6664"/>
      <c r="Q6664"/>
      <c r="R6664"/>
      <c r="S6664"/>
      <c r="T6664"/>
      <c r="U6664"/>
      <c r="V6664"/>
      <c r="W6664"/>
      <c r="X6664"/>
      <c r="Y6664"/>
      <c r="Z6664"/>
      <c r="AA6664"/>
      <c r="AB6664"/>
      <c r="AC6664"/>
      <c r="AD6664"/>
      <c r="AE6664"/>
      <c r="AF6664"/>
      <c r="AG6664"/>
      <c r="AH6664"/>
      <c r="AI6664"/>
      <c r="AJ6664"/>
      <c r="AK6664"/>
      <c r="AL6664"/>
      <c r="AM6664"/>
      <c r="AN6664"/>
      <c r="AO6664"/>
      <c r="AP6664"/>
      <c r="AQ6664"/>
      <c r="AR6664"/>
      <c r="AS6664"/>
      <c r="AT6664"/>
      <c r="AU6664"/>
      <c r="AV6664"/>
      <c r="AW6664"/>
      <c r="AX6664"/>
      <c r="AY6664"/>
      <c r="AZ6664"/>
      <c r="BA6664"/>
      <c r="BB6664"/>
      <c r="BC6664"/>
      <c r="BD6664"/>
      <c r="BE6664"/>
      <c r="BF6664"/>
      <c r="BG6664"/>
      <c r="BH6664"/>
      <c r="BI6664"/>
      <c r="BJ6664"/>
      <c r="BK6664"/>
      <c r="BL6664"/>
      <c r="BM6664"/>
      <c r="BN6664"/>
      <c r="BO6664"/>
      <c r="BP6664"/>
      <c r="BQ6664"/>
      <c r="BR6664"/>
      <c r="BS6664"/>
      <c r="BT6664"/>
      <c r="BU6664"/>
      <c r="BV6664"/>
      <c r="BW6664"/>
      <c r="BX6664"/>
      <c r="BY6664"/>
      <c r="BZ6664"/>
      <c r="CA6664"/>
      <c r="CB6664"/>
      <c r="CC6664"/>
      <c r="CD6664"/>
      <c r="CE6664"/>
      <c r="CF6664"/>
      <c r="CG6664"/>
      <c r="CH6664"/>
      <c r="CI6664"/>
      <c r="CJ6664"/>
      <c r="CK6664"/>
      <c r="CL6664"/>
      <c r="CM6664"/>
      <c r="CN6664"/>
      <c r="CO6664"/>
      <c r="CP6664"/>
      <c r="CQ6664"/>
      <c r="CR6664"/>
      <c r="CS6664"/>
      <c r="CT6664"/>
      <c r="CU6664"/>
      <c r="CV6664"/>
    </row>
    <row r="6665" spans="10:100" x14ac:dyDescent="0.25">
      <c r="J6665"/>
      <c r="K6665"/>
      <c r="L6665"/>
      <c r="M6665"/>
      <c r="N6665"/>
      <c r="O6665"/>
      <c r="P6665"/>
      <c r="Q6665"/>
      <c r="R6665"/>
      <c r="S6665"/>
      <c r="T6665"/>
      <c r="U6665"/>
      <c r="V6665"/>
      <c r="W6665"/>
      <c r="X6665"/>
      <c r="Y6665"/>
      <c r="Z6665"/>
      <c r="AA6665"/>
      <c r="AB6665"/>
      <c r="AC6665"/>
      <c r="AD6665"/>
      <c r="AE6665"/>
      <c r="AF6665"/>
      <c r="AG6665"/>
      <c r="AH6665"/>
      <c r="AI6665"/>
      <c r="AJ6665"/>
      <c r="AK6665"/>
      <c r="AL6665"/>
      <c r="AM6665"/>
      <c r="AN6665"/>
      <c r="AO6665"/>
      <c r="AP6665"/>
      <c r="AQ6665"/>
      <c r="AR6665"/>
      <c r="AS6665"/>
      <c r="AT6665"/>
      <c r="AU6665"/>
      <c r="AV6665"/>
      <c r="AW6665"/>
      <c r="AX6665"/>
      <c r="AY6665"/>
      <c r="AZ6665"/>
      <c r="BA6665"/>
      <c r="BB6665"/>
      <c r="BC6665"/>
      <c r="BD6665"/>
      <c r="BE6665"/>
      <c r="BF6665"/>
      <c r="BG6665"/>
      <c r="BH6665"/>
      <c r="BI6665"/>
      <c r="BJ6665"/>
      <c r="BK6665"/>
      <c r="BL6665"/>
      <c r="BM6665"/>
      <c r="BN6665"/>
      <c r="BO6665"/>
      <c r="BP6665"/>
      <c r="BQ6665"/>
      <c r="BR6665"/>
      <c r="BS6665"/>
      <c r="BT6665"/>
      <c r="BU6665"/>
      <c r="BV6665"/>
      <c r="BW6665"/>
      <c r="BX6665"/>
      <c r="BY6665"/>
      <c r="BZ6665"/>
      <c r="CA6665"/>
      <c r="CB6665"/>
      <c r="CC6665"/>
      <c r="CD6665"/>
      <c r="CE6665"/>
      <c r="CF6665"/>
      <c r="CG6665"/>
      <c r="CH6665"/>
      <c r="CI6665"/>
      <c r="CJ6665"/>
      <c r="CK6665"/>
      <c r="CL6665"/>
      <c r="CM6665"/>
      <c r="CN6665"/>
      <c r="CO6665"/>
      <c r="CP6665"/>
      <c r="CQ6665"/>
      <c r="CR6665"/>
      <c r="CS6665"/>
      <c r="CT6665"/>
      <c r="CU6665"/>
      <c r="CV6665"/>
    </row>
    <row r="6666" spans="10:100" x14ac:dyDescent="0.25">
      <c r="J6666"/>
      <c r="K6666"/>
      <c r="L6666"/>
      <c r="M6666"/>
      <c r="N6666"/>
      <c r="O6666"/>
      <c r="P6666"/>
      <c r="Q6666"/>
      <c r="R6666"/>
      <c r="S6666"/>
      <c r="T6666"/>
      <c r="U6666"/>
      <c r="V6666"/>
      <c r="W6666"/>
      <c r="X6666"/>
      <c r="Y6666"/>
      <c r="Z6666"/>
      <c r="AA6666"/>
      <c r="AB6666"/>
      <c r="AC6666"/>
      <c r="AD6666"/>
      <c r="AE6666"/>
      <c r="AF6666"/>
      <c r="AG6666"/>
      <c r="AH6666"/>
      <c r="AI6666"/>
      <c r="AJ6666"/>
      <c r="AK6666"/>
      <c r="AL6666"/>
      <c r="AM6666"/>
      <c r="AN6666"/>
      <c r="AO6666"/>
      <c r="AP6666"/>
      <c r="AQ6666"/>
      <c r="AR6666"/>
      <c r="AS6666"/>
      <c r="AT6666"/>
      <c r="AU6666"/>
      <c r="AV6666"/>
      <c r="AW6666"/>
      <c r="AX6666"/>
      <c r="AY6666"/>
      <c r="AZ6666"/>
      <c r="BA6666"/>
      <c r="BB6666"/>
      <c r="BC6666"/>
      <c r="BD6666"/>
      <c r="BE6666"/>
      <c r="BF6666"/>
      <c r="BG6666"/>
      <c r="BH6666"/>
      <c r="BI6666"/>
      <c r="BJ6666"/>
      <c r="BK6666"/>
      <c r="BL6666"/>
      <c r="BM6666"/>
      <c r="BN6666"/>
      <c r="BO6666"/>
      <c r="BP6666"/>
      <c r="BQ6666"/>
      <c r="BR6666"/>
      <c r="BS6666"/>
      <c r="BT6666"/>
      <c r="BU6666"/>
      <c r="BV6666"/>
      <c r="BW6666"/>
      <c r="BX6666"/>
      <c r="BY6666"/>
      <c r="BZ6666"/>
      <c r="CA6666"/>
      <c r="CB6666"/>
      <c r="CC6666"/>
      <c r="CD6666"/>
      <c r="CE6666"/>
      <c r="CF6666"/>
      <c r="CG6666"/>
      <c r="CH6666"/>
      <c r="CI6666"/>
      <c r="CJ6666"/>
      <c r="CK6666"/>
      <c r="CL6666"/>
      <c r="CM6666"/>
      <c r="CN6666"/>
      <c r="CO6666"/>
      <c r="CP6666"/>
      <c r="CQ6666"/>
      <c r="CR6666"/>
      <c r="CS6666"/>
      <c r="CT6666"/>
      <c r="CU6666"/>
      <c r="CV6666"/>
    </row>
    <row r="6667" spans="10:100" x14ac:dyDescent="0.25">
      <c r="J6667"/>
      <c r="K6667"/>
      <c r="L6667"/>
      <c r="M6667"/>
      <c r="N6667"/>
      <c r="O6667"/>
      <c r="P6667"/>
      <c r="Q6667"/>
      <c r="R6667"/>
      <c r="S6667"/>
      <c r="T6667"/>
      <c r="U6667"/>
      <c r="V6667"/>
      <c r="W6667"/>
      <c r="X6667"/>
      <c r="Y6667"/>
      <c r="Z6667"/>
      <c r="AA6667"/>
      <c r="AB6667"/>
      <c r="AC6667"/>
      <c r="AD6667"/>
      <c r="AE6667"/>
      <c r="AF6667"/>
      <c r="AG6667"/>
      <c r="AH6667"/>
      <c r="AI6667"/>
      <c r="AJ6667"/>
      <c r="AK6667"/>
      <c r="AL6667"/>
      <c r="AM6667"/>
      <c r="AN6667"/>
      <c r="AO6667"/>
      <c r="AP6667"/>
      <c r="AQ6667"/>
      <c r="AR6667"/>
      <c r="AS6667"/>
      <c r="AT6667"/>
      <c r="AU6667"/>
      <c r="AV6667"/>
      <c r="AW6667"/>
      <c r="AX6667"/>
      <c r="AY6667"/>
      <c r="AZ6667"/>
      <c r="BA6667"/>
      <c r="BB6667"/>
      <c r="BC6667"/>
      <c r="BD6667"/>
      <c r="BE6667"/>
      <c r="BF6667"/>
      <c r="BG6667"/>
      <c r="BH6667"/>
      <c r="BI6667"/>
      <c r="BJ6667"/>
      <c r="BK6667"/>
      <c r="BL6667"/>
      <c r="BM6667"/>
      <c r="BN6667"/>
      <c r="BO6667"/>
      <c r="BP6667"/>
      <c r="BQ6667"/>
      <c r="BR6667"/>
      <c r="BS6667"/>
      <c r="BT6667"/>
      <c r="BU6667"/>
      <c r="BV6667"/>
      <c r="BW6667"/>
      <c r="BX6667"/>
      <c r="BY6667"/>
      <c r="BZ6667"/>
      <c r="CA6667"/>
      <c r="CB6667"/>
      <c r="CC6667"/>
      <c r="CD6667"/>
      <c r="CE6667"/>
      <c r="CF6667"/>
      <c r="CG6667"/>
      <c r="CH6667"/>
      <c r="CI6667"/>
      <c r="CJ6667"/>
      <c r="CK6667"/>
      <c r="CL6667"/>
      <c r="CM6667"/>
      <c r="CN6667"/>
      <c r="CO6667"/>
      <c r="CP6667"/>
      <c r="CQ6667"/>
      <c r="CR6667"/>
      <c r="CS6667"/>
      <c r="CT6667"/>
      <c r="CU6667"/>
      <c r="CV6667"/>
    </row>
    <row r="6668" spans="10:100" x14ac:dyDescent="0.25">
      <c r="J6668"/>
      <c r="K6668"/>
      <c r="L6668"/>
      <c r="M6668"/>
      <c r="N6668"/>
      <c r="O6668"/>
      <c r="P6668"/>
      <c r="Q6668"/>
      <c r="R6668"/>
      <c r="S6668"/>
      <c r="T6668"/>
      <c r="U6668"/>
      <c r="V6668"/>
      <c r="W6668"/>
      <c r="X6668"/>
      <c r="Y6668"/>
      <c r="Z6668"/>
      <c r="AA6668"/>
      <c r="AB6668"/>
      <c r="AC6668"/>
      <c r="AD6668"/>
      <c r="AE6668"/>
      <c r="AF6668"/>
      <c r="AG6668"/>
      <c r="AH6668"/>
      <c r="AI6668"/>
      <c r="AJ6668"/>
      <c r="AK6668"/>
      <c r="AL6668"/>
      <c r="AM6668"/>
      <c r="AN6668"/>
      <c r="AO6668"/>
      <c r="AP6668"/>
      <c r="AQ6668"/>
      <c r="AR6668"/>
      <c r="AS6668"/>
      <c r="AT6668"/>
      <c r="AU6668"/>
      <c r="AV6668"/>
      <c r="AW6668"/>
      <c r="AX6668"/>
      <c r="AY6668"/>
      <c r="AZ6668"/>
      <c r="BA6668"/>
      <c r="BB6668"/>
      <c r="BC6668"/>
      <c r="BD6668"/>
      <c r="BE6668"/>
      <c r="BF6668"/>
      <c r="BG6668"/>
      <c r="BH6668"/>
      <c r="BI6668"/>
      <c r="BJ6668"/>
      <c r="BK6668"/>
      <c r="BL6668"/>
      <c r="BM6668"/>
      <c r="BN6668"/>
      <c r="BO6668"/>
      <c r="BP6668"/>
      <c r="BQ6668"/>
      <c r="BR6668"/>
      <c r="BS6668"/>
      <c r="BT6668"/>
      <c r="BU6668"/>
      <c r="BV6668"/>
      <c r="BW6668"/>
      <c r="BX6668"/>
      <c r="BY6668"/>
      <c r="BZ6668"/>
      <c r="CA6668"/>
      <c r="CB6668"/>
      <c r="CC6668"/>
      <c r="CD6668"/>
      <c r="CE6668"/>
      <c r="CF6668"/>
      <c r="CG6668"/>
      <c r="CH6668"/>
      <c r="CI6668"/>
      <c r="CJ6668"/>
      <c r="CK6668"/>
      <c r="CL6668"/>
      <c r="CM6668"/>
      <c r="CN6668"/>
      <c r="CO6668"/>
      <c r="CP6668"/>
      <c r="CQ6668"/>
      <c r="CR6668"/>
      <c r="CS6668"/>
      <c r="CT6668"/>
      <c r="CU6668"/>
      <c r="CV6668"/>
    </row>
    <row r="6669" spans="10:100" x14ac:dyDescent="0.25">
      <c r="J6669"/>
      <c r="K6669"/>
      <c r="L6669"/>
      <c r="M6669"/>
      <c r="N6669"/>
      <c r="O6669"/>
      <c r="P6669"/>
      <c r="Q6669"/>
      <c r="R6669"/>
      <c r="S6669"/>
      <c r="T6669"/>
      <c r="U6669"/>
      <c r="V6669"/>
      <c r="W6669"/>
      <c r="X6669"/>
      <c r="Y6669"/>
      <c r="Z6669"/>
      <c r="AA6669"/>
      <c r="AB6669"/>
      <c r="AC6669"/>
      <c r="AD6669"/>
      <c r="AE6669"/>
      <c r="AF6669"/>
      <c r="AG6669"/>
      <c r="AH6669"/>
      <c r="AI6669"/>
      <c r="AJ6669"/>
      <c r="AK6669"/>
      <c r="AL6669"/>
      <c r="AM6669"/>
      <c r="AN6669"/>
      <c r="AO6669"/>
      <c r="AP6669"/>
      <c r="AQ6669"/>
      <c r="AR6669"/>
      <c r="AS6669"/>
      <c r="AT6669"/>
      <c r="AU6669"/>
      <c r="AV6669"/>
      <c r="AW6669"/>
      <c r="AX6669"/>
      <c r="AY6669"/>
      <c r="AZ6669"/>
      <c r="BA6669"/>
      <c r="BB6669"/>
      <c r="BC6669"/>
      <c r="BD6669"/>
      <c r="BE6669"/>
      <c r="BF6669"/>
      <c r="BG6669"/>
      <c r="BH6669"/>
      <c r="BI6669"/>
      <c r="BJ6669"/>
      <c r="BK6669"/>
      <c r="BL6669"/>
      <c r="BM6669"/>
      <c r="BN6669"/>
      <c r="BO6669"/>
      <c r="BP6669"/>
      <c r="BQ6669"/>
      <c r="BR6669"/>
      <c r="BS6669"/>
      <c r="BT6669"/>
      <c r="BU6669"/>
      <c r="BV6669"/>
      <c r="BW6669"/>
      <c r="BX6669"/>
      <c r="BY6669"/>
      <c r="BZ6669"/>
      <c r="CA6669"/>
      <c r="CB6669"/>
      <c r="CC6669"/>
      <c r="CD6669"/>
      <c r="CE6669"/>
      <c r="CF6669"/>
      <c r="CG6669"/>
      <c r="CH6669"/>
      <c r="CI6669"/>
      <c r="CJ6669"/>
      <c r="CK6669"/>
      <c r="CL6669"/>
      <c r="CM6669"/>
      <c r="CN6669"/>
      <c r="CO6669"/>
      <c r="CP6669"/>
      <c r="CQ6669"/>
      <c r="CR6669"/>
      <c r="CS6669"/>
      <c r="CT6669"/>
      <c r="CU6669"/>
      <c r="CV6669"/>
    </row>
    <row r="6670" spans="10:100" x14ac:dyDescent="0.25">
      <c r="J6670"/>
      <c r="K6670"/>
      <c r="L6670"/>
      <c r="M6670"/>
      <c r="N6670"/>
      <c r="O6670"/>
      <c r="P6670"/>
      <c r="Q6670"/>
      <c r="R6670"/>
      <c r="S6670"/>
      <c r="T6670"/>
      <c r="U6670"/>
      <c r="V6670"/>
      <c r="W6670"/>
      <c r="X6670"/>
      <c r="Y6670"/>
      <c r="Z6670"/>
      <c r="AA6670"/>
      <c r="AB6670"/>
      <c r="AC6670"/>
      <c r="AD6670"/>
      <c r="AE6670"/>
      <c r="AF6670"/>
      <c r="AG6670"/>
      <c r="AH6670"/>
      <c r="AI6670"/>
      <c r="AJ6670"/>
      <c r="AK6670"/>
      <c r="AL6670"/>
      <c r="AM6670"/>
      <c r="AN6670"/>
      <c r="AO6670"/>
      <c r="AP6670"/>
      <c r="AQ6670"/>
      <c r="AR6670"/>
      <c r="AS6670"/>
      <c r="AT6670"/>
      <c r="AU6670"/>
      <c r="AV6670"/>
      <c r="AW6670"/>
      <c r="AX6670"/>
      <c r="AY6670"/>
      <c r="AZ6670"/>
      <c r="BA6670"/>
      <c r="BB6670"/>
      <c r="BC6670"/>
      <c r="BD6670"/>
      <c r="BE6670"/>
      <c r="BF6670"/>
      <c r="BG6670"/>
      <c r="BH6670"/>
      <c r="BI6670"/>
      <c r="BJ6670"/>
      <c r="BK6670"/>
      <c r="BL6670"/>
      <c r="BM6670"/>
      <c r="BN6670"/>
      <c r="BO6670"/>
      <c r="BP6670"/>
      <c r="BQ6670"/>
      <c r="BR6670"/>
      <c r="BS6670"/>
      <c r="BT6670"/>
      <c r="BU6670"/>
      <c r="BV6670"/>
      <c r="BW6670"/>
      <c r="BX6670"/>
      <c r="BY6670"/>
      <c r="BZ6670"/>
      <c r="CA6670"/>
      <c r="CB6670"/>
      <c r="CC6670"/>
      <c r="CD6670"/>
      <c r="CE6670"/>
      <c r="CF6670"/>
      <c r="CG6670"/>
      <c r="CH6670"/>
      <c r="CI6670"/>
      <c r="CJ6670"/>
      <c r="CK6670"/>
      <c r="CL6670"/>
      <c r="CM6670"/>
      <c r="CN6670"/>
      <c r="CO6670"/>
      <c r="CP6670"/>
      <c r="CQ6670"/>
      <c r="CR6670"/>
      <c r="CS6670"/>
      <c r="CT6670"/>
      <c r="CU6670"/>
      <c r="CV6670"/>
    </row>
    <row r="6671" spans="10:100" x14ac:dyDescent="0.25">
      <c r="J6671"/>
      <c r="K6671"/>
      <c r="L6671"/>
      <c r="M6671"/>
      <c r="N6671"/>
      <c r="O6671"/>
      <c r="P6671"/>
      <c r="Q6671"/>
      <c r="R6671"/>
      <c r="S6671"/>
      <c r="T6671"/>
      <c r="U6671"/>
      <c r="V6671"/>
      <c r="W6671"/>
      <c r="X6671"/>
      <c r="Y6671"/>
      <c r="Z6671"/>
      <c r="AA6671"/>
      <c r="AB6671"/>
      <c r="AC6671"/>
      <c r="AD6671"/>
      <c r="AE6671"/>
      <c r="AF6671"/>
      <c r="AG6671"/>
      <c r="AH6671"/>
      <c r="AI6671"/>
      <c r="AJ6671"/>
      <c r="AK6671"/>
      <c r="AL6671"/>
      <c r="AM6671"/>
      <c r="AN6671"/>
      <c r="AO6671"/>
      <c r="AP6671"/>
      <c r="AQ6671"/>
      <c r="AR6671"/>
      <c r="AS6671"/>
      <c r="AT6671"/>
      <c r="AU6671"/>
      <c r="AV6671"/>
      <c r="AW6671"/>
      <c r="AX6671"/>
      <c r="AY6671"/>
      <c r="AZ6671"/>
      <c r="BA6671"/>
      <c r="BB6671"/>
      <c r="BC6671"/>
      <c r="BD6671"/>
      <c r="BE6671"/>
      <c r="BF6671"/>
      <c r="BG6671"/>
      <c r="BH6671"/>
      <c r="BI6671"/>
      <c r="BJ6671"/>
      <c r="BK6671"/>
      <c r="BL6671"/>
      <c r="BM6671"/>
      <c r="BN6671"/>
      <c r="BO6671"/>
      <c r="BP6671"/>
      <c r="BQ6671"/>
      <c r="BR6671"/>
      <c r="BS6671"/>
      <c r="BT6671"/>
      <c r="BU6671"/>
      <c r="BV6671"/>
      <c r="BW6671"/>
      <c r="BX6671"/>
      <c r="BY6671"/>
      <c r="BZ6671"/>
      <c r="CA6671"/>
      <c r="CB6671"/>
      <c r="CC6671"/>
      <c r="CD6671"/>
      <c r="CE6671"/>
      <c r="CF6671"/>
      <c r="CG6671"/>
      <c r="CH6671"/>
      <c r="CI6671"/>
      <c r="CJ6671"/>
      <c r="CK6671"/>
      <c r="CL6671"/>
      <c r="CM6671"/>
      <c r="CN6671"/>
      <c r="CO6671"/>
      <c r="CP6671"/>
      <c r="CQ6671"/>
      <c r="CR6671"/>
      <c r="CS6671"/>
      <c r="CT6671"/>
      <c r="CU6671"/>
      <c r="CV6671"/>
    </row>
    <row r="6672" spans="10:100" x14ac:dyDescent="0.25">
      <c r="J6672"/>
      <c r="K6672"/>
      <c r="L6672"/>
      <c r="M6672"/>
      <c r="N6672"/>
      <c r="O6672"/>
      <c r="P6672"/>
      <c r="Q6672"/>
      <c r="R6672"/>
      <c r="S6672"/>
      <c r="T6672"/>
      <c r="U6672"/>
      <c r="V6672"/>
      <c r="W6672"/>
      <c r="X6672"/>
      <c r="Y6672"/>
      <c r="Z6672"/>
      <c r="AA6672"/>
      <c r="AB6672"/>
      <c r="AC6672"/>
      <c r="AD6672"/>
      <c r="AE6672"/>
      <c r="AF6672"/>
      <c r="AG6672"/>
      <c r="AH6672"/>
      <c r="AI6672"/>
      <c r="AJ6672"/>
      <c r="AK6672"/>
      <c r="AL6672"/>
      <c r="AM6672"/>
      <c r="AN6672"/>
      <c r="AO6672"/>
      <c r="AP6672"/>
      <c r="AQ6672"/>
      <c r="AR6672"/>
      <c r="AS6672"/>
      <c r="AT6672"/>
      <c r="AU6672"/>
      <c r="AV6672"/>
      <c r="AW6672"/>
      <c r="AX6672"/>
      <c r="AY6672"/>
      <c r="AZ6672"/>
      <c r="BA6672"/>
      <c r="BB6672"/>
      <c r="BC6672"/>
      <c r="BD6672"/>
      <c r="BE6672"/>
      <c r="BF6672"/>
      <c r="BG6672"/>
      <c r="BH6672"/>
      <c r="BI6672"/>
      <c r="BJ6672"/>
      <c r="BK6672"/>
      <c r="BL6672"/>
      <c r="BM6672"/>
      <c r="BN6672"/>
      <c r="BO6672"/>
      <c r="BP6672"/>
      <c r="BQ6672"/>
      <c r="BR6672"/>
      <c r="BS6672"/>
      <c r="BT6672"/>
      <c r="BU6672"/>
      <c r="BV6672"/>
      <c r="BW6672"/>
      <c r="BX6672"/>
      <c r="BY6672"/>
      <c r="BZ6672"/>
      <c r="CA6672"/>
      <c r="CB6672"/>
      <c r="CC6672"/>
      <c r="CD6672"/>
      <c r="CE6672"/>
      <c r="CF6672"/>
      <c r="CG6672"/>
      <c r="CH6672"/>
      <c r="CI6672"/>
      <c r="CJ6672"/>
      <c r="CK6672"/>
      <c r="CL6672"/>
      <c r="CM6672"/>
      <c r="CN6672"/>
      <c r="CO6672"/>
      <c r="CP6672"/>
      <c r="CQ6672"/>
      <c r="CR6672"/>
      <c r="CS6672"/>
      <c r="CT6672"/>
      <c r="CU6672"/>
      <c r="CV6672"/>
    </row>
    <row r="6673" spans="10:100" x14ac:dyDescent="0.25">
      <c r="J6673"/>
      <c r="K6673"/>
      <c r="L6673"/>
      <c r="M6673"/>
      <c r="N6673"/>
      <c r="O6673"/>
      <c r="P6673"/>
      <c r="Q6673"/>
      <c r="R6673"/>
      <c r="S6673"/>
      <c r="T6673"/>
      <c r="U6673"/>
      <c r="V6673"/>
      <c r="W6673"/>
      <c r="X6673"/>
      <c r="Y6673"/>
      <c r="Z6673"/>
      <c r="AA6673"/>
      <c r="AB6673"/>
      <c r="AC6673"/>
      <c r="AD6673"/>
      <c r="AE6673"/>
      <c r="AF6673"/>
      <c r="AG6673"/>
      <c r="AH6673"/>
      <c r="AI6673"/>
      <c r="AJ6673"/>
      <c r="AK6673"/>
      <c r="AL6673"/>
      <c r="AM6673"/>
      <c r="AN6673"/>
      <c r="AO6673"/>
      <c r="AP6673"/>
      <c r="AQ6673"/>
      <c r="AR6673"/>
      <c r="AS6673"/>
      <c r="AT6673"/>
      <c r="AU6673"/>
      <c r="AV6673"/>
      <c r="AW6673"/>
      <c r="AX6673"/>
      <c r="AY6673"/>
      <c r="AZ6673"/>
      <c r="BA6673"/>
      <c r="BB6673"/>
      <c r="BC6673"/>
      <c r="BD6673"/>
      <c r="BE6673"/>
      <c r="BF6673"/>
      <c r="BG6673"/>
      <c r="BH6673"/>
      <c r="BI6673"/>
      <c r="BJ6673"/>
      <c r="BK6673"/>
      <c r="BL6673"/>
      <c r="BM6673"/>
      <c r="BN6673"/>
      <c r="BO6673"/>
      <c r="BP6673"/>
      <c r="BQ6673"/>
      <c r="BR6673"/>
      <c r="BS6673"/>
      <c r="BT6673"/>
      <c r="BU6673"/>
      <c r="BV6673"/>
      <c r="BW6673"/>
      <c r="BX6673"/>
      <c r="BY6673"/>
      <c r="BZ6673"/>
      <c r="CA6673"/>
      <c r="CB6673"/>
      <c r="CC6673"/>
      <c r="CD6673"/>
      <c r="CE6673"/>
      <c r="CF6673"/>
      <c r="CG6673"/>
      <c r="CH6673"/>
      <c r="CI6673"/>
      <c r="CJ6673"/>
      <c r="CK6673"/>
      <c r="CL6673"/>
      <c r="CM6673"/>
      <c r="CN6673"/>
      <c r="CO6673"/>
      <c r="CP6673"/>
      <c r="CQ6673"/>
      <c r="CR6673"/>
      <c r="CS6673"/>
      <c r="CT6673"/>
      <c r="CU6673"/>
      <c r="CV6673"/>
    </row>
    <row r="6674" spans="10:100" x14ac:dyDescent="0.25">
      <c r="J6674"/>
      <c r="K6674"/>
      <c r="L6674"/>
      <c r="M6674"/>
      <c r="N6674"/>
      <c r="O6674"/>
      <c r="P6674"/>
      <c r="Q6674"/>
      <c r="R6674"/>
      <c r="S6674"/>
      <c r="T6674"/>
      <c r="U6674"/>
      <c r="V6674"/>
      <c r="W6674"/>
      <c r="X6674"/>
      <c r="Y6674"/>
      <c r="Z6674"/>
      <c r="AA6674"/>
      <c r="AB6674"/>
      <c r="AC6674"/>
      <c r="AD6674"/>
      <c r="AE6674"/>
      <c r="AF6674"/>
      <c r="AG6674"/>
      <c r="AH6674"/>
      <c r="AI6674"/>
      <c r="AJ6674"/>
      <c r="AK6674"/>
      <c r="AL6674"/>
      <c r="AM6674"/>
      <c r="AN6674"/>
      <c r="AO6674"/>
      <c r="AP6674"/>
      <c r="AQ6674"/>
      <c r="AR6674"/>
      <c r="AS6674"/>
      <c r="AT6674"/>
      <c r="AU6674"/>
      <c r="AV6674"/>
      <c r="AW6674"/>
      <c r="AX6674"/>
      <c r="AY6674"/>
      <c r="AZ6674"/>
      <c r="BA6674"/>
      <c r="BB6674"/>
      <c r="BC6674"/>
      <c r="BD6674"/>
      <c r="BE6674"/>
      <c r="BF6674"/>
      <c r="BG6674"/>
      <c r="BH6674"/>
      <c r="BI6674"/>
      <c r="BJ6674"/>
      <c r="BK6674"/>
      <c r="BL6674"/>
      <c r="BM6674"/>
      <c r="BN6674"/>
      <c r="BO6674"/>
      <c r="BP6674"/>
      <c r="BQ6674"/>
      <c r="BR6674"/>
      <c r="BS6674"/>
      <c r="BT6674"/>
      <c r="BU6674"/>
      <c r="BV6674"/>
      <c r="BW6674"/>
      <c r="BX6674"/>
      <c r="BY6674"/>
      <c r="BZ6674"/>
      <c r="CA6674"/>
      <c r="CB6674"/>
      <c r="CC6674"/>
      <c r="CD6674"/>
      <c r="CE6674"/>
      <c r="CF6674"/>
      <c r="CG6674"/>
      <c r="CH6674"/>
      <c r="CI6674"/>
      <c r="CJ6674"/>
      <c r="CK6674"/>
      <c r="CL6674"/>
      <c r="CM6674"/>
      <c r="CN6674"/>
      <c r="CO6674"/>
      <c r="CP6674"/>
      <c r="CQ6674"/>
      <c r="CR6674"/>
      <c r="CS6674"/>
      <c r="CT6674"/>
      <c r="CU6674"/>
      <c r="CV6674"/>
    </row>
    <row r="6675" spans="10:100" x14ac:dyDescent="0.25">
      <c r="J6675"/>
      <c r="K6675"/>
      <c r="L6675"/>
      <c r="M6675"/>
      <c r="N6675"/>
      <c r="O6675"/>
      <c r="P6675"/>
      <c r="Q6675"/>
      <c r="R6675"/>
      <c r="S6675"/>
      <c r="T6675"/>
      <c r="U6675"/>
      <c r="V6675"/>
      <c r="W6675"/>
      <c r="X6675"/>
      <c r="Y6675"/>
      <c r="Z6675"/>
      <c r="AA6675"/>
      <c r="AB6675"/>
      <c r="AC6675"/>
      <c r="AD6675"/>
      <c r="AE6675"/>
      <c r="AF6675"/>
      <c r="AG6675"/>
      <c r="AH6675"/>
      <c r="AI6675"/>
      <c r="AJ6675"/>
      <c r="AK6675"/>
      <c r="AL6675"/>
      <c r="AM6675"/>
      <c r="AN6675"/>
      <c r="AO6675"/>
      <c r="AP6675"/>
      <c r="AQ6675"/>
      <c r="AR6675"/>
      <c r="AS6675"/>
      <c r="AT6675"/>
      <c r="AU6675"/>
      <c r="AV6675"/>
      <c r="AW6675"/>
      <c r="AX6675"/>
      <c r="AY6675"/>
      <c r="AZ6675"/>
      <c r="BA6675"/>
      <c r="BB6675"/>
      <c r="BC6675"/>
      <c r="BD6675"/>
      <c r="BE6675"/>
      <c r="BF6675"/>
      <c r="BG6675"/>
      <c r="BH6675"/>
      <c r="BI6675"/>
      <c r="BJ6675"/>
      <c r="BK6675"/>
      <c r="BL6675"/>
      <c r="BM6675"/>
      <c r="BN6675"/>
      <c r="BO6675"/>
      <c r="BP6675"/>
      <c r="BQ6675"/>
      <c r="BR6675"/>
      <c r="BS6675"/>
      <c r="BT6675"/>
      <c r="BU6675"/>
      <c r="BV6675"/>
      <c r="BW6675"/>
      <c r="BX6675"/>
      <c r="BY6675"/>
      <c r="BZ6675"/>
      <c r="CA6675"/>
      <c r="CB6675"/>
      <c r="CC6675"/>
      <c r="CD6675"/>
      <c r="CE6675"/>
      <c r="CF6675"/>
      <c r="CG6675"/>
      <c r="CH6675"/>
      <c r="CI6675"/>
      <c r="CJ6675"/>
      <c r="CK6675"/>
      <c r="CL6675"/>
      <c r="CM6675"/>
      <c r="CN6675"/>
      <c r="CO6675"/>
      <c r="CP6675"/>
      <c r="CQ6675"/>
      <c r="CR6675"/>
      <c r="CS6675"/>
      <c r="CT6675"/>
      <c r="CU6675"/>
      <c r="CV6675"/>
    </row>
    <row r="6676" spans="10:100" x14ac:dyDescent="0.25">
      <c r="J6676"/>
      <c r="K6676"/>
      <c r="L6676"/>
      <c r="M6676"/>
      <c r="N6676"/>
      <c r="O6676"/>
      <c r="P6676"/>
      <c r="Q6676"/>
      <c r="R6676"/>
      <c r="S6676"/>
      <c r="T6676"/>
      <c r="U6676"/>
      <c r="V6676"/>
      <c r="W6676"/>
      <c r="X6676"/>
      <c r="Y6676"/>
      <c r="Z6676"/>
      <c r="AA6676"/>
      <c r="AB6676"/>
      <c r="AC6676"/>
      <c r="AD6676"/>
      <c r="AE6676"/>
      <c r="AF6676"/>
      <c r="AG6676"/>
      <c r="AH6676"/>
      <c r="AI6676"/>
      <c r="AJ6676"/>
      <c r="AK6676"/>
      <c r="AL6676"/>
      <c r="AM6676"/>
      <c r="AN6676"/>
      <c r="AO6676"/>
      <c r="AP6676"/>
      <c r="AQ6676"/>
      <c r="AR6676"/>
      <c r="AS6676"/>
      <c r="AT6676"/>
      <c r="AU6676"/>
      <c r="AV6676"/>
      <c r="AW6676"/>
      <c r="AX6676"/>
      <c r="AY6676"/>
      <c r="AZ6676"/>
      <c r="BA6676"/>
      <c r="BB6676"/>
      <c r="BC6676"/>
      <c r="BD6676"/>
      <c r="BE6676"/>
      <c r="BF6676"/>
      <c r="BG6676"/>
      <c r="BH6676"/>
      <c r="BI6676"/>
      <c r="BJ6676"/>
      <c r="BK6676"/>
      <c r="BL6676"/>
      <c r="BM6676"/>
      <c r="BN6676"/>
      <c r="BO6676"/>
      <c r="BP6676"/>
      <c r="BQ6676"/>
      <c r="BR6676"/>
      <c r="BS6676"/>
      <c r="BT6676"/>
      <c r="BU6676"/>
      <c r="BV6676"/>
      <c r="BW6676"/>
      <c r="BX6676"/>
      <c r="BY6676"/>
      <c r="BZ6676"/>
      <c r="CA6676"/>
      <c r="CB6676"/>
      <c r="CC6676"/>
      <c r="CD6676"/>
      <c r="CE6676"/>
      <c r="CF6676"/>
      <c r="CG6676"/>
      <c r="CH6676"/>
      <c r="CI6676"/>
      <c r="CJ6676"/>
      <c r="CK6676"/>
      <c r="CL6676"/>
      <c r="CM6676"/>
      <c r="CN6676"/>
      <c r="CO6676"/>
      <c r="CP6676"/>
      <c r="CQ6676"/>
      <c r="CR6676"/>
      <c r="CS6676"/>
      <c r="CT6676"/>
      <c r="CU6676"/>
      <c r="CV6676"/>
    </row>
    <row r="6677" spans="10:100" x14ac:dyDescent="0.25">
      <c r="J6677"/>
      <c r="K6677"/>
      <c r="L6677"/>
      <c r="M6677"/>
      <c r="N6677"/>
      <c r="O6677"/>
      <c r="P6677"/>
      <c r="Q6677"/>
      <c r="R6677"/>
      <c r="S6677"/>
      <c r="T6677"/>
      <c r="U6677"/>
      <c r="V6677"/>
      <c r="W6677"/>
      <c r="X6677"/>
      <c r="Y6677"/>
      <c r="Z6677"/>
      <c r="AA6677"/>
      <c r="AB6677"/>
      <c r="AC6677"/>
      <c r="AD6677"/>
      <c r="AE6677"/>
      <c r="AF6677"/>
      <c r="AG6677"/>
      <c r="AH6677"/>
      <c r="AI6677"/>
      <c r="AJ6677"/>
      <c r="AK6677"/>
      <c r="AL6677"/>
      <c r="AM6677"/>
      <c r="AN6677"/>
      <c r="AO6677"/>
      <c r="AP6677"/>
      <c r="AQ6677"/>
      <c r="AR6677"/>
      <c r="AS6677"/>
      <c r="AT6677"/>
      <c r="AU6677"/>
      <c r="AV6677"/>
      <c r="AW6677"/>
      <c r="AX6677"/>
      <c r="AY6677"/>
      <c r="AZ6677"/>
      <c r="BA6677"/>
      <c r="BB6677"/>
      <c r="BC6677"/>
      <c r="BD6677"/>
      <c r="BE6677"/>
      <c r="BF6677"/>
      <c r="BG6677"/>
      <c r="BH6677"/>
      <c r="BI6677"/>
      <c r="BJ6677"/>
      <c r="BK6677"/>
      <c r="BL6677"/>
      <c r="BM6677"/>
      <c r="BN6677"/>
      <c r="BO6677"/>
      <c r="BP6677"/>
      <c r="BQ6677"/>
      <c r="BR6677"/>
      <c r="BS6677"/>
      <c r="BT6677"/>
      <c r="BU6677"/>
      <c r="BV6677"/>
      <c r="BW6677"/>
      <c r="BX6677"/>
      <c r="BY6677"/>
      <c r="BZ6677"/>
      <c r="CA6677"/>
      <c r="CB6677"/>
      <c r="CC6677"/>
      <c r="CD6677"/>
      <c r="CE6677"/>
      <c r="CF6677"/>
      <c r="CG6677"/>
      <c r="CH6677"/>
      <c r="CI6677"/>
      <c r="CJ6677"/>
      <c r="CK6677"/>
      <c r="CL6677"/>
      <c r="CM6677"/>
      <c r="CN6677"/>
      <c r="CO6677"/>
      <c r="CP6677"/>
      <c r="CQ6677"/>
      <c r="CR6677"/>
      <c r="CS6677"/>
      <c r="CT6677"/>
      <c r="CU6677"/>
      <c r="CV6677"/>
    </row>
    <row r="6678" spans="10:100" x14ac:dyDescent="0.25">
      <c r="J6678"/>
      <c r="K6678"/>
      <c r="L6678"/>
      <c r="M6678"/>
      <c r="N6678"/>
      <c r="O6678"/>
      <c r="P6678"/>
      <c r="Q6678"/>
      <c r="R6678"/>
      <c r="S6678"/>
      <c r="T6678"/>
      <c r="U6678"/>
      <c r="V6678"/>
      <c r="W6678"/>
      <c r="X6678"/>
      <c r="Y6678"/>
      <c r="Z6678"/>
      <c r="AA6678"/>
      <c r="AB6678"/>
      <c r="AC6678"/>
      <c r="AD6678"/>
      <c r="AE6678"/>
      <c r="AF6678"/>
      <c r="AG6678"/>
      <c r="AH6678"/>
      <c r="AI6678"/>
      <c r="AJ6678"/>
      <c r="AK6678"/>
      <c r="AL6678"/>
      <c r="AM6678"/>
      <c r="AN6678"/>
      <c r="AO6678"/>
      <c r="AP6678"/>
      <c r="AQ6678"/>
      <c r="AR6678"/>
      <c r="AS6678"/>
      <c r="AT6678"/>
      <c r="AU6678"/>
      <c r="AV6678"/>
      <c r="AW6678"/>
      <c r="AX6678"/>
      <c r="AY6678"/>
      <c r="AZ6678"/>
      <c r="BA6678"/>
      <c r="BB6678"/>
      <c r="BC6678"/>
      <c r="BD6678"/>
      <c r="BE6678"/>
      <c r="BF6678"/>
      <c r="BG6678"/>
      <c r="BH6678"/>
      <c r="BI6678"/>
      <c r="BJ6678"/>
      <c r="BK6678"/>
      <c r="BL6678"/>
      <c r="BM6678"/>
      <c r="BN6678"/>
      <c r="BO6678"/>
      <c r="BP6678"/>
      <c r="BQ6678"/>
      <c r="BR6678"/>
      <c r="BS6678"/>
      <c r="BT6678"/>
      <c r="BU6678"/>
      <c r="BV6678"/>
      <c r="BW6678"/>
      <c r="BX6678"/>
      <c r="BY6678"/>
      <c r="BZ6678"/>
      <c r="CA6678"/>
      <c r="CB6678"/>
      <c r="CC6678"/>
      <c r="CD6678"/>
      <c r="CE6678"/>
      <c r="CF6678"/>
      <c r="CG6678"/>
      <c r="CH6678"/>
      <c r="CI6678"/>
      <c r="CJ6678"/>
      <c r="CK6678"/>
      <c r="CL6678"/>
      <c r="CM6678"/>
      <c r="CN6678"/>
      <c r="CO6678"/>
      <c r="CP6678"/>
      <c r="CQ6678"/>
      <c r="CR6678"/>
      <c r="CS6678"/>
      <c r="CT6678"/>
      <c r="CU6678"/>
      <c r="CV6678"/>
    </row>
    <row r="6679" spans="10:100" x14ac:dyDescent="0.25">
      <c r="J6679"/>
      <c r="K6679"/>
      <c r="L6679"/>
      <c r="M6679"/>
      <c r="N6679"/>
      <c r="O6679"/>
      <c r="P6679"/>
      <c r="Q6679"/>
      <c r="R6679"/>
      <c r="S6679"/>
      <c r="T6679"/>
      <c r="U6679"/>
      <c r="V6679"/>
      <c r="W6679"/>
      <c r="X6679"/>
      <c r="Y6679"/>
      <c r="Z6679"/>
      <c r="AA6679"/>
      <c r="AB6679"/>
      <c r="AC6679"/>
      <c r="AD6679"/>
      <c r="AE6679"/>
      <c r="AF6679"/>
      <c r="AG6679"/>
      <c r="AH6679"/>
      <c r="AI6679"/>
      <c r="AJ6679"/>
      <c r="AK6679"/>
      <c r="AL6679"/>
      <c r="AM6679"/>
      <c r="AN6679"/>
      <c r="AO6679"/>
      <c r="AP6679"/>
      <c r="AQ6679"/>
      <c r="AR6679"/>
      <c r="AS6679"/>
      <c r="AT6679"/>
      <c r="AU6679"/>
      <c r="AV6679"/>
      <c r="AW6679"/>
      <c r="AX6679"/>
      <c r="AY6679"/>
      <c r="AZ6679"/>
      <c r="BA6679"/>
      <c r="BB6679"/>
      <c r="BC6679"/>
      <c r="BD6679"/>
      <c r="BE6679"/>
      <c r="BF6679"/>
      <c r="BG6679"/>
      <c r="BH6679"/>
      <c r="BI6679"/>
      <c r="BJ6679"/>
      <c r="BK6679"/>
      <c r="BL6679"/>
      <c r="BM6679"/>
      <c r="BN6679"/>
      <c r="BO6679"/>
      <c r="BP6679"/>
      <c r="BQ6679"/>
      <c r="BR6679"/>
      <c r="BS6679"/>
      <c r="BT6679"/>
      <c r="BU6679"/>
      <c r="BV6679"/>
      <c r="BW6679"/>
      <c r="BX6679"/>
      <c r="BY6679"/>
      <c r="BZ6679"/>
      <c r="CA6679"/>
      <c r="CB6679"/>
      <c r="CC6679"/>
      <c r="CD6679"/>
      <c r="CE6679"/>
      <c r="CF6679"/>
      <c r="CG6679"/>
      <c r="CH6679"/>
      <c r="CI6679"/>
      <c r="CJ6679"/>
      <c r="CK6679"/>
      <c r="CL6679"/>
      <c r="CM6679"/>
      <c r="CN6679"/>
      <c r="CO6679"/>
      <c r="CP6679"/>
      <c r="CQ6679"/>
      <c r="CR6679"/>
      <c r="CS6679"/>
      <c r="CT6679"/>
      <c r="CU6679"/>
      <c r="CV6679"/>
    </row>
    <row r="6680" spans="10:100" x14ac:dyDescent="0.25">
      <c r="J6680"/>
      <c r="K6680"/>
      <c r="L6680"/>
      <c r="M6680"/>
      <c r="N6680"/>
      <c r="O6680"/>
      <c r="P6680"/>
      <c r="Q6680"/>
      <c r="R6680"/>
      <c r="S6680"/>
      <c r="T6680"/>
      <c r="U6680"/>
      <c r="V6680"/>
      <c r="W6680"/>
      <c r="X6680"/>
      <c r="Y6680"/>
      <c r="Z6680"/>
      <c r="AA6680"/>
      <c r="AB6680"/>
      <c r="AC6680"/>
      <c r="AD6680"/>
      <c r="AE6680"/>
      <c r="AF6680"/>
      <c r="AG6680"/>
      <c r="AH6680"/>
      <c r="AI6680"/>
      <c r="AJ6680"/>
      <c r="AK6680"/>
      <c r="AL6680"/>
      <c r="AM6680"/>
      <c r="AN6680"/>
      <c r="AO6680"/>
      <c r="AP6680"/>
      <c r="AQ6680"/>
      <c r="AR6680"/>
      <c r="AS6680"/>
      <c r="AT6680"/>
      <c r="AU6680"/>
      <c r="AV6680"/>
      <c r="AW6680"/>
      <c r="AX6680"/>
      <c r="AY6680"/>
      <c r="AZ6680"/>
      <c r="BA6680"/>
      <c r="BB6680"/>
      <c r="BC6680"/>
      <c r="BD6680"/>
      <c r="BE6680"/>
      <c r="BF6680"/>
      <c r="BG6680"/>
      <c r="BH6680"/>
      <c r="BI6680"/>
      <c r="BJ6680"/>
      <c r="BK6680"/>
      <c r="BL6680"/>
      <c r="BM6680"/>
      <c r="BN6680"/>
      <c r="BO6680"/>
      <c r="BP6680"/>
      <c r="BQ6680"/>
      <c r="BR6680"/>
      <c r="BS6680"/>
      <c r="BT6680"/>
      <c r="BU6680"/>
      <c r="BV6680"/>
      <c r="BW6680"/>
      <c r="BX6680"/>
      <c r="BY6680"/>
      <c r="BZ6680"/>
      <c r="CA6680"/>
      <c r="CB6680"/>
      <c r="CC6680"/>
      <c r="CD6680"/>
      <c r="CE6680"/>
      <c r="CF6680"/>
      <c r="CG6680"/>
      <c r="CH6680"/>
      <c r="CI6680"/>
      <c r="CJ6680"/>
      <c r="CK6680"/>
      <c r="CL6680"/>
      <c r="CM6680"/>
      <c r="CN6680"/>
      <c r="CO6680"/>
      <c r="CP6680"/>
      <c r="CQ6680"/>
      <c r="CR6680"/>
      <c r="CS6680"/>
      <c r="CT6680"/>
      <c r="CU6680"/>
      <c r="CV6680"/>
    </row>
    <row r="6681" spans="10:100" x14ac:dyDescent="0.25">
      <c r="J6681"/>
      <c r="K6681"/>
      <c r="L6681"/>
      <c r="M6681"/>
      <c r="N6681"/>
      <c r="O6681"/>
      <c r="P6681"/>
      <c r="Q6681"/>
      <c r="R6681"/>
      <c r="S6681"/>
      <c r="T6681"/>
      <c r="U6681"/>
      <c r="V6681"/>
      <c r="W6681"/>
      <c r="X6681"/>
      <c r="Y6681"/>
      <c r="Z6681"/>
      <c r="AA6681"/>
      <c r="AB6681"/>
      <c r="AC6681"/>
      <c r="AD6681"/>
      <c r="AE6681"/>
      <c r="AF6681"/>
      <c r="AG6681"/>
      <c r="AH6681"/>
      <c r="AI6681"/>
      <c r="AJ6681"/>
      <c r="AK6681"/>
      <c r="AL6681"/>
      <c r="AM6681"/>
      <c r="AN6681"/>
      <c r="AO6681"/>
      <c r="AP6681"/>
      <c r="AQ6681"/>
      <c r="AR6681"/>
      <c r="AS6681"/>
      <c r="AT6681"/>
      <c r="AU6681"/>
      <c r="AV6681"/>
      <c r="AW6681"/>
      <c r="AX6681"/>
      <c r="AY6681"/>
      <c r="AZ6681"/>
      <c r="BA6681"/>
      <c r="BB6681"/>
      <c r="BC6681"/>
      <c r="BD6681"/>
      <c r="BE6681"/>
      <c r="BF6681"/>
      <c r="BG6681"/>
      <c r="BH6681"/>
      <c r="BI6681"/>
      <c r="BJ6681"/>
      <c r="BK6681"/>
      <c r="BL6681"/>
      <c r="BM6681"/>
      <c r="BN6681"/>
      <c r="BO6681"/>
      <c r="BP6681"/>
      <c r="BQ6681"/>
      <c r="BR6681"/>
      <c r="BS6681"/>
      <c r="BT6681"/>
      <c r="BU6681"/>
      <c r="BV6681"/>
      <c r="BW6681"/>
      <c r="BX6681"/>
      <c r="BY6681"/>
      <c r="BZ6681"/>
      <c r="CA6681"/>
      <c r="CB6681"/>
      <c r="CC6681"/>
      <c r="CD6681"/>
      <c r="CE6681"/>
      <c r="CF6681"/>
      <c r="CG6681"/>
      <c r="CH6681"/>
      <c r="CI6681"/>
      <c r="CJ6681"/>
      <c r="CK6681"/>
      <c r="CL6681"/>
      <c r="CM6681"/>
      <c r="CN6681"/>
      <c r="CO6681"/>
      <c r="CP6681"/>
      <c r="CQ6681"/>
      <c r="CR6681"/>
      <c r="CS6681"/>
      <c r="CT6681"/>
      <c r="CU6681"/>
      <c r="CV6681"/>
    </row>
    <row r="6682" spans="10:100" x14ac:dyDescent="0.25">
      <c r="J6682"/>
      <c r="K6682"/>
      <c r="L6682"/>
      <c r="M6682"/>
      <c r="N6682"/>
      <c r="O6682"/>
      <c r="P6682"/>
      <c r="Q6682"/>
      <c r="R6682"/>
      <c r="S6682"/>
      <c r="T6682"/>
      <c r="U6682"/>
      <c r="V6682"/>
      <c r="W6682"/>
      <c r="X6682"/>
      <c r="Y6682"/>
      <c r="Z6682"/>
      <c r="AA6682"/>
      <c r="AB6682"/>
      <c r="AC6682"/>
      <c r="AD6682"/>
      <c r="AE6682"/>
      <c r="AF6682"/>
      <c r="AG6682"/>
      <c r="AH6682"/>
      <c r="AI6682"/>
      <c r="AJ6682"/>
      <c r="AK6682"/>
      <c r="AL6682"/>
      <c r="AM6682"/>
      <c r="AN6682"/>
      <c r="AO6682"/>
      <c r="AP6682"/>
      <c r="AQ6682"/>
      <c r="AR6682"/>
      <c r="AS6682"/>
      <c r="AT6682"/>
      <c r="AU6682"/>
      <c r="AV6682"/>
      <c r="AW6682"/>
      <c r="AX6682"/>
      <c r="AY6682"/>
      <c r="AZ6682"/>
      <c r="BA6682"/>
      <c r="BB6682"/>
      <c r="BC6682"/>
      <c r="BD6682"/>
      <c r="BE6682"/>
      <c r="BF6682"/>
      <c r="BG6682"/>
      <c r="BH6682"/>
      <c r="BI6682"/>
      <c r="BJ6682"/>
      <c r="BK6682"/>
      <c r="BL6682"/>
      <c r="BM6682"/>
      <c r="BN6682"/>
      <c r="BO6682"/>
      <c r="BP6682"/>
      <c r="BQ6682"/>
      <c r="BR6682"/>
      <c r="BS6682"/>
      <c r="BT6682"/>
      <c r="BU6682"/>
      <c r="BV6682"/>
      <c r="BW6682"/>
      <c r="BX6682"/>
      <c r="BY6682"/>
      <c r="BZ6682"/>
      <c r="CA6682"/>
      <c r="CB6682"/>
      <c r="CC6682"/>
      <c r="CD6682"/>
      <c r="CE6682"/>
      <c r="CF6682"/>
      <c r="CG6682"/>
      <c r="CH6682"/>
      <c r="CI6682"/>
      <c r="CJ6682"/>
      <c r="CK6682"/>
      <c r="CL6682"/>
      <c r="CM6682"/>
      <c r="CN6682"/>
      <c r="CO6682"/>
      <c r="CP6682"/>
      <c r="CQ6682"/>
      <c r="CR6682"/>
      <c r="CS6682"/>
      <c r="CT6682"/>
      <c r="CU6682"/>
      <c r="CV6682"/>
    </row>
    <row r="6683" spans="10:100" x14ac:dyDescent="0.25">
      <c r="J6683"/>
      <c r="K6683"/>
      <c r="L6683"/>
      <c r="M6683"/>
      <c r="N6683"/>
      <c r="O6683"/>
      <c r="P6683"/>
      <c r="Q6683"/>
      <c r="R6683"/>
      <c r="S6683"/>
      <c r="T6683"/>
      <c r="U6683"/>
      <c r="V6683"/>
      <c r="W6683"/>
      <c r="X6683"/>
      <c r="Y6683"/>
      <c r="Z6683"/>
      <c r="AA6683"/>
      <c r="AB6683"/>
      <c r="AC6683"/>
      <c r="AD6683"/>
      <c r="AE6683"/>
      <c r="AF6683"/>
      <c r="AG6683"/>
      <c r="AH6683"/>
      <c r="AI6683"/>
      <c r="AJ6683"/>
      <c r="AK6683"/>
      <c r="AL6683"/>
      <c r="AM6683"/>
      <c r="AN6683"/>
      <c r="AO6683"/>
      <c r="AP6683"/>
      <c r="AQ6683"/>
      <c r="AR6683"/>
      <c r="AS6683"/>
      <c r="AT6683"/>
      <c r="AU6683"/>
      <c r="AV6683"/>
      <c r="AW6683"/>
      <c r="AX6683"/>
      <c r="AY6683"/>
      <c r="AZ6683"/>
      <c r="BA6683"/>
      <c r="BB6683"/>
      <c r="BC6683"/>
      <c r="BD6683"/>
      <c r="BE6683"/>
      <c r="BF6683"/>
      <c r="BG6683"/>
      <c r="BH6683"/>
      <c r="BI6683"/>
      <c r="BJ6683"/>
      <c r="BK6683"/>
      <c r="BL6683"/>
      <c r="BM6683"/>
      <c r="BN6683"/>
      <c r="BO6683"/>
      <c r="BP6683"/>
      <c r="BQ6683"/>
      <c r="BR6683"/>
      <c r="BS6683"/>
      <c r="BT6683"/>
      <c r="BU6683"/>
      <c r="BV6683"/>
      <c r="BW6683"/>
      <c r="BX6683"/>
      <c r="BY6683"/>
      <c r="BZ6683"/>
      <c r="CA6683"/>
      <c r="CB6683"/>
      <c r="CC6683"/>
      <c r="CD6683"/>
      <c r="CE6683"/>
      <c r="CF6683"/>
      <c r="CG6683"/>
      <c r="CH6683"/>
      <c r="CI6683"/>
      <c r="CJ6683"/>
      <c r="CK6683"/>
      <c r="CL6683"/>
      <c r="CM6683"/>
      <c r="CN6683"/>
      <c r="CO6683"/>
      <c r="CP6683"/>
      <c r="CQ6683"/>
      <c r="CR6683"/>
      <c r="CS6683"/>
      <c r="CT6683"/>
      <c r="CU6683"/>
      <c r="CV6683"/>
    </row>
    <row r="6684" spans="10:100" x14ac:dyDescent="0.25">
      <c r="J6684"/>
      <c r="K6684"/>
      <c r="L6684"/>
      <c r="M6684"/>
      <c r="N6684"/>
      <c r="O6684"/>
      <c r="P6684"/>
      <c r="Q6684"/>
      <c r="R6684"/>
      <c r="S6684"/>
      <c r="T6684"/>
      <c r="U6684"/>
      <c r="V6684"/>
      <c r="W6684"/>
      <c r="X6684"/>
      <c r="Y6684"/>
      <c r="Z6684"/>
      <c r="AA6684"/>
      <c r="AB6684"/>
      <c r="AC6684"/>
      <c r="AD6684"/>
      <c r="AE6684"/>
      <c r="AF6684"/>
      <c r="AG6684"/>
      <c r="AH6684"/>
      <c r="AI6684"/>
      <c r="AJ6684"/>
      <c r="AK6684"/>
      <c r="AL6684"/>
      <c r="AM6684"/>
      <c r="AN6684"/>
      <c r="AO6684"/>
      <c r="AP6684"/>
      <c r="AQ6684"/>
      <c r="AR6684"/>
      <c r="AS6684"/>
      <c r="AT6684"/>
      <c r="AU6684"/>
      <c r="AV6684"/>
      <c r="AW6684"/>
      <c r="AX6684"/>
      <c r="AY6684"/>
      <c r="AZ6684"/>
      <c r="BA6684"/>
      <c r="BB6684"/>
      <c r="BC6684"/>
      <c r="BD6684"/>
      <c r="BE6684"/>
      <c r="BF6684"/>
      <c r="BG6684"/>
      <c r="BH6684"/>
      <c r="BI6684"/>
      <c r="BJ6684"/>
      <c r="BK6684"/>
      <c r="BL6684"/>
      <c r="BM6684"/>
      <c r="BN6684"/>
      <c r="BO6684"/>
      <c r="BP6684"/>
      <c r="BQ6684"/>
      <c r="BR6684"/>
      <c r="BS6684"/>
      <c r="BT6684"/>
      <c r="BU6684"/>
      <c r="BV6684"/>
      <c r="BW6684"/>
      <c r="BX6684"/>
      <c r="BY6684"/>
      <c r="BZ6684"/>
      <c r="CA6684"/>
      <c r="CB6684"/>
      <c r="CC6684"/>
      <c r="CD6684"/>
      <c r="CE6684"/>
      <c r="CF6684"/>
      <c r="CG6684"/>
      <c r="CH6684"/>
      <c r="CI6684"/>
      <c r="CJ6684"/>
      <c r="CK6684"/>
      <c r="CL6684"/>
      <c r="CM6684"/>
      <c r="CN6684"/>
      <c r="CO6684"/>
      <c r="CP6684"/>
      <c r="CQ6684"/>
      <c r="CR6684"/>
      <c r="CS6684"/>
      <c r="CT6684"/>
      <c r="CU6684"/>
      <c r="CV6684"/>
    </row>
    <row r="6685" spans="10:100" x14ac:dyDescent="0.25">
      <c r="J6685"/>
      <c r="K6685"/>
      <c r="L6685"/>
      <c r="M6685"/>
      <c r="N6685"/>
      <c r="O6685"/>
      <c r="P6685"/>
      <c r="Q6685"/>
      <c r="R6685"/>
      <c r="S6685"/>
      <c r="T6685"/>
      <c r="U6685"/>
      <c r="V6685"/>
      <c r="W6685"/>
      <c r="X6685"/>
      <c r="Y6685"/>
      <c r="Z6685"/>
      <c r="AA6685"/>
      <c r="AB6685"/>
      <c r="AC6685"/>
      <c r="AD6685"/>
      <c r="AE6685"/>
      <c r="AF6685"/>
      <c r="AG6685"/>
      <c r="AH6685"/>
      <c r="AI6685"/>
      <c r="AJ6685"/>
      <c r="AK6685"/>
      <c r="AL6685"/>
      <c r="AM6685"/>
      <c r="AN6685"/>
      <c r="AO6685"/>
      <c r="AP6685"/>
      <c r="AQ6685"/>
      <c r="AR6685"/>
      <c r="AS6685"/>
      <c r="AT6685"/>
      <c r="AU6685"/>
      <c r="AV6685"/>
      <c r="AW6685"/>
      <c r="AX6685"/>
      <c r="AY6685"/>
      <c r="AZ6685"/>
      <c r="BA6685"/>
      <c r="BB6685"/>
      <c r="BC6685"/>
      <c r="BD6685"/>
      <c r="BE6685"/>
      <c r="BF6685"/>
      <c r="BG6685"/>
      <c r="BH6685"/>
      <c r="BI6685"/>
      <c r="BJ6685"/>
      <c r="BK6685"/>
      <c r="BL6685"/>
      <c r="BM6685"/>
      <c r="BN6685"/>
      <c r="BO6685"/>
      <c r="BP6685"/>
      <c r="BQ6685"/>
      <c r="BR6685"/>
      <c r="BS6685"/>
      <c r="BT6685"/>
      <c r="BU6685"/>
      <c r="BV6685"/>
      <c r="BW6685"/>
      <c r="BX6685"/>
      <c r="BY6685"/>
      <c r="BZ6685"/>
      <c r="CA6685"/>
      <c r="CB6685"/>
      <c r="CC6685"/>
      <c r="CD6685"/>
      <c r="CE6685"/>
      <c r="CF6685"/>
      <c r="CG6685"/>
      <c r="CH6685"/>
      <c r="CI6685"/>
      <c r="CJ6685"/>
      <c r="CK6685"/>
      <c r="CL6685"/>
      <c r="CM6685"/>
      <c r="CN6685"/>
      <c r="CO6685"/>
      <c r="CP6685"/>
      <c r="CQ6685"/>
      <c r="CR6685"/>
      <c r="CS6685"/>
      <c r="CT6685"/>
      <c r="CU6685"/>
      <c r="CV6685"/>
    </row>
    <row r="6686" spans="10:100" x14ac:dyDescent="0.25">
      <c r="J6686"/>
      <c r="K6686"/>
      <c r="L6686"/>
      <c r="M6686"/>
      <c r="N6686"/>
      <c r="O6686"/>
      <c r="P6686"/>
      <c r="Q6686"/>
      <c r="R6686"/>
      <c r="S6686"/>
      <c r="T6686"/>
      <c r="U6686"/>
      <c r="V6686"/>
      <c r="W6686"/>
      <c r="X6686"/>
      <c r="Y6686"/>
      <c r="Z6686"/>
      <c r="AA6686"/>
      <c r="AB6686"/>
      <c r="AC6686"/>
      <c r="AD6686"/>
      <c r="AE6686"/>
      <c r="AF6686"/>
      <c r="AG6686"/>
      <c r="AH6686"/>
      <c r="AI6686"/>
      <c r="AJ6686"/>
      <c r="AK6686"/>
      <c r="AL6686"/>
      <c r="AM6686"/>
      <c r="AN6686"/>
      <c r="AO6686"/>
      <c r="AP6686"/>
      <c r="AQ6686"/>
      <c r="AR6686"/>
      <c r="AS6686"/>
      <c r="AT6686"/>
      <c r="AU6686"/>
      <c r="AV6686"/>
      <c r="AW6686"/>
      <c r="AX6686"/>
      <c r="AY6686"/>
      <c r="AZ6686"/>
      <c r="BA6686"/>
      <c r="BB6686"/>
      <c r="BC6686"/>
      <c r="BD6686"/>
      <c r="BE6686"/>
      <c r="BF6686"/>
      <c r="BG6686"/>
      <c r="BH6686"/>
      <c r="BI6686"/>
      <c r="BJ6686"/>
      <c r="BK6686"/>
      <c r="BL6686"/>
      <c r="BM6686"/>
      <c r="BN6686"/>
      <c r="BO6686"/>
      <c r="BP6686"/>
      <c r="BQ6686"/>
      <c r="BR6686"/>
      <c r="BS6686"/>
      <c r="BT6686"/>
      <c r="BU6686"/>
      <c r="BV6686"/>
      <c r="BW6686"/>
      <c r="BX6686"/>
      <c r="BY6686"/>
      <c r="BZ6686"/>
      <c r="CA6686"/>
      <c r="CB6686"/>
      <c r="CC6686"/>
      <c r="CD6686"/>
      <c r="CE6686"/>
      <c r="CF6686"/>
      <c r="CG6686"/>
      <c r="CH6686"/>
      <c r="CI6686"/>
      <c r="CJ6686"/>
      <c r="CK6686"/>
      <c r="CL6686"/>
      <c r="CM6686"/>
      <c r="CN6686"/>
      <c r="CO6686"/>
      <c r="CP6686"/>
      <c r="CQ6686"/>
      <c r="CR6686"/>
      <c r="CS6686"/>
      <c r="CT6686"/>
      <c r="CU6686"/>
      <c r="CV6686"/>
    </row>
    <row r="6687" spans="10:100" x14ac:dyDescent="0.25">
      <c r="J6687"/>
      <c r="K6687"/>
      <c r="L6687"/>
      <c r="M6687"/>
      <c r="N6687"/>
      <c r="O6687"/>
      <c r="P6687"/>
      <c r="Q6687"/>
      <c r="R6687"/>
      <c r="S6687"/>
      <c r="T6687"/>
      <c r="U6687"/>
      <c r="V6687"/>
      <c r="W6687"/>
      <c r="X6687"/>
      <c r="Y6687"/>
      <c r="Z6687"/>
      <c r="AA6687"/>
      <c r="AB6687"/>
      <c r="AC6687"/>
      <c r="AD6687"/>
      <c r="AE6687"/>
      <c r="AF6687"/>
      <c r="AG6687"/>
      <c r="AH6687"/>
      <c r="AI6687"/>
      <c r="AJ6687"/>
      <c r="AK6687"/>
      <c r="AL6687"/>
      <c r="AM6687"/>
      <c r="AN6687"/>
      <c r="AO6687"/>
      <c r="AP6687"/>
      <c r="AQ6687"/>
      <c r="AR6687"/>
      <c r="AS6687"/>
      <c r="AT6687"/>
      <c r="AU6687"/>
      <c r="AV6687"/>
      <c r="AW6687"/>
      <c r="AX6687"/>
      <c r="AY6687"/>
      <c r="AZ6687"/>
      <c r="BA6687"/>
      <c r="BB6687"/>
      <c r="BC6687"/>
      <c r="BD6687"/>
      <c r="BE6687"/>
      <c r="BF6687"/>
      <c r="BG6687"/>
      <c r="BH6687"/>
      <c r="BI6687"/>
      <c r="BJ6687"/>
      <c r="BK6687"/>
      <c r="BL6687"/>
      <c r="BM6687"/>
      <c r="BN6687"/>
      <c r="BO6687"/>
      <c r="BP6687"/>
      <c r="BQ6687"/>
      <c r="BR6687"/>
      <c r="BS6687"/>
      <c r="BT6687"/>
      <c r="BU6687"/>
      <c r="BV6687"/>
      <c r="BW6687"/>
      <c r="BX6687"/>
      <c r="BY6687"/>
      <c r="BZ6687"/>
      <c r="CA6687"/>
      <c r="CB6687"/>
      <c r="CC6687"/>
      <c r="CD6687"/>
      <c r="CE6687"/>
      <c r="CF6687"/>
      <c r="CG6687"/>
      <c r="CH6687"/>
      <c r="CI6687"/>
      <c r="CJ6687"/>
      <c r="CK6687"/>
      <c r="CL6687"/>
      <c r="CM6687"/>
      <c r="CN6687"/>
      <c r="CO6687"/>
      <c r="CP6687"/>
      <c r="CQ6687"/>
      <c r="CR6687"/>
      <c r="CS6687"/>
      <c r="CT6687"/>
      <c r="CU6687"/>
      <c r="CV6687"/>
    </row>
    <row r="6688" spans="10:100" x14ac:dyDescent="0.25">
      <c r="J6688"/>
      <c r="K6688"/>
      <c r="L6688"/>
      <c r="M6688"/>
      <c r="N6688"/>
      <c r="O6688"/>
      <c r="P6688"/>
      <c r="Q6688"/>
      <c r="R6688"/>
      <c r="S6688"/>
      <c r="T6688"/>
      <c r="U6688"/>
      <c r="V6688"/>
      <c r="W6688"/>
      <c r="X6688"/>
      <c r="Y6688"/>
      <c r="Z6688"/>
      <c r="AA6688"/>
      <c r="AB6688"/>
      <c r="AC6688"/>
      <c r="AD6688"/>
      <c r="AE6688"/>
      <c r="AF6688"/>
      <c r="AG6688"/>
      <c r="AH6688"/>
      <c r="AI6688"/>
      <c r="AJ6688"/>
      <c r="AK6688"/>
      <c r="AL6688"/>
      <c r="AM6688"/>
      <c r="AN6688"/>
      <c r="AO6688"/>
      <c r="AP6688"/>
      <c r="AQ6688"/>
      <c r="AR6688"/>
      <c r="AS6688"/>
      <c r="AT6688"/>
      <c r="AU6688"/>
      <c r="AV6688"/>
      <c r="AW6688"/>
      <c r="AX6688"/>
      <c r="AY6688"/>
      <c r="AZ6688"/>
      <c r="BA6688"/>
      <c r="BB6688"/>
      <c r="BC6688"/>
      <c r="BD6688"/>
      <c r="BE6688"/>
      <c r="BF6688"/>
      <c r="BG6688"/>
      <c r="BH6688"/>
      <c r="BI6688"/>
      <c r="BJ6688"/>
      <c r="BK6688"/>
      <c r="BL6688"/>
      <c r="BM6688"/>
      <c r="BN6688"/>
      <c r="BO6688"/>
      <c r="BP6688"/>
      <c r="BQ6688"/>
      <c r="BR6688"/>
      <c r="BS6688"/>
      <c r="BT6688"/>
      <c r="BU6688"/>
      <c r="BV6688"/>
      <c r="BW6688"/>
      <c r="BX6688"/>
      <c r="BY6688"/>
      <c r="BZ6688"/>
      <c r="CA6688"/>
      <c r="CB6688"/>
      <c r="CC6688"/>
      <c r="CD6688"/>
      <c r="CE6688"/>
      <c r="CF6688"/>
      <c r="CG6688"/>
      <c r="CH6688"/>
      <c r="CI6688"/>
      <c r="CJ6688"/>
      <c r="CK6688"/>
      <c r="CL6688"/>
      <c r="CM6688"/>
      <c r="CN6688"/>
      <c r="CO6688"/>
      <c r="CP6688"/>
      <c r="CQ6688"/>
      <c r="CR6688"/>
      <c r="CS6688"/>
      <c r="CT6688"/>
      <c r="CU6688"/>
      <c r="CV6688"/>
    </row>
    <row r="6689" spans="10:100" x14ac:dyDescent="0.25">
      <c r="J6689"/>
      <c r="K6689"/>
      <c r="L6689"/>
      <c r="M6689"/>
      <c r="N6689"/>
      <c r="O6689"/>
      <c r="P6689"/>
      <c r="Q6689"/>
      <c r="R6689"/>
      <c r="S6689"/>
      <c r="T6689"/>
      <c r="U6689"/>
      <c r="V6689"/>
      <c r="W6689"/>
      <c r="X6689"/>
      <c r="Y6689"/>
      <c r="Z6689"/>
      <c r="AA6689"/>
      <c r="AB6689"/>
      <c r="AC6689"/>
      <c r="AD6689"/>
      <c r="AE6689"/>
      <c r="AF6689"/>
      <c r="AG6689"/>
      <c r="AH6689"/>
      <c r="AI6689"/>
      <c r="AJ6689"/>
      <c r="AK6689"/>
      <c r="AL6689"/>
      <c r="AM6689"/>
      <c r="AN6689"/>
      <c r="AO6689"/>
      <c r="AP6689"/>
      <c r="AQ6689"/>
      <c r="AR6689"/>
      <c r="AS6689"/>
      <c r="AT6689"/>
      <c r="AU6689"/>
      <c r="AV6689"/>
      <c r="AW6689"/>
      <c r="AX6689"/>
      <c r="AY6689"/>
      <c r="AZ6689"/>
      <c r="BA6689"/>
      <c r="BB6689"/>
      <c r="BC6689"/>
      <c r="BD6689"/>
      <c r="BE6689"/>
      <c r="BF6689"/>
      <c r="BG6689"/>
      <c r="BH6689"/>
      <c r="BI6689"/>
      <c r="BJ6689"/>
      <c r="BK6689"/>
      <c r="BL6689"/>
      <c r="BM6689"/>
      <c r="BN6689"/>
      <c r="BO6689"/>
      <c r="BP6689"/>
      <c r="BQ6689"/>
      <c r="BR6689"/>
      <c r="BS6689"/>
      <c r="BT6689"/>
      <c r="BU6689"/>
      <c r="BV6689"/>
      <c r="BW6689"/>
      <c r="BX6689"/>
      <c r="BY6689"/>
      <c r="BZ6689"/>
      <c r="CA6689"/>
      <c r="CB6689"/>
      <c r="CC6689"/>
      <c r="CD6689"/>
      <c r="CE6689"/>
      <c r="CF6689"/>
      <c r="CG6689"/>
      <c r="CH6689"/>
      <c r="CI6689"/>
      <c r="CJ6689"/>
      <c r="CK6689"/>
      <c r="CL6689"/>
      <c r="CM6689"/>
      <c r="CN6689"/>
      <c r="CO6689"/>
      <c r="CP6689"/>
      <c r="CQ6689"/>
      <c r="CR6689"/>
      <c r="CS6689"/>
      <c r="CT6689"/>
      <c r="CU6689"/>
      <c r="CV6689"/>
    </row>
    <row r="6690" spans="10:100" x14ac:dyDescent="0.25">
      <c r="J6690"/>
      <c r="K6690"/>
      <c r="L6690"/>
      <c r="M6690"/>
      <c r="N6690"/>
      <c r="O6690"/>
      <c r="P6690"/>
      <c r="Q6690"/>
      <c r="R6690"/>
      <c r="S6690"/>
      <c r="T6690"/>
      <c r="U6690"/>
      <c r="V6690"/>
      <c r="W6690"/>
      <c r="X6690"/>
      <c r="Y6690"/>
      <c r="Z6690"/>
      <c r="AA6690"/>
      <c r="AB6690"/>
      <c r="AC6690"/>
      <c r="AD6690"/>
      <c r="AE6690"/>
      <c r="AF6690"/>
      <c r="AG6690"/>
      <c r="AH6690"/>
      <c r="AI6690"/>
      <c r="AJ6690"/>
      <c r="AK6690"/>
      <c r="AL6690"/>
      <c r="AM6690"/>
      <c r="AN6690"/>
      <c r="AO6690"/>
      <c r="AP6690"/>
      <c r="AQ6690"/>
      <c r="AR6690"/>
      <c r="AS6690"/>
      <c r="AT6690"/>
      <c r="AU6690"/>
      <c r="AV6690"/>
      <c r="AW6690"/>
      <c r="AX6690"/>
      <c r="AY6690"/>
      <c r="AZ6690"/>
      <c r="BA6690"/>
      <c r="BB6690"/>
      <c r="BC6690"/>
      <c r="BD6690"/>
      <c r="BE6690"/>
      <c r="BF6690"/>
      <c r="BG6690"/>
      <c r="BH6690"/>
      <c r="BI6690"/>
      <c r="BJ6690"/>
      <c r="BK6690"/>
      <c r="BL6690"/>
      <c r="BM6690"/>
      <c r="BN6690"/>
      <c r="BO6690"/>
      <c r="BP6690"/>
      <c r="BQ6690"/>
      <c r="BR6690"/>
      <c r="BS6690"/>
      <c r="BT6690"/>
      <c r="BU6690"/>
      <c r="BV6690"/>
      <c r="BW6690"/>
      <c r="BX6690"/>
      <c r="BY6690"/>
      <c r="BZ6690"/>
      <c r="CA6690"/>
      <c r="CB6690"/>
      <c r="CC6690"/>
      <c r="CD6690"/>
      <c r="CE6690"/>
      <c r="CF6690"/>
      <c r="CG6690"/>
      <c r="CH6690"/>
      <c r="CI6690"/>
      <c r="CJ6690"/>
      <c r="CK6690"/>
      <c r="CL6690"/>
      <c r="CM6690"/>
      <c r="CN6690"/>
      <c r="CO6690"/>
      <c r="CP6690"/>
      <c r="CQ6690"/>
      <c r="CR6690"/>
      <c r="CS6690"/>
      <c r="CT6690"/>
      <c r="CU6690"/>
      <c r="CV6690"/>
    </row>
    <row r="6691" spans="10:100" x14ac:dyDescent="0.25">
      <c r="J6691"/>
      <c r="K6691"/>
      <c r="L6691"/>
      <c r="M6691"/>
      <c r="N6691"/>
      <c r="O6691"/>
      <c r="P6691"/>
      <c r="Q6691"/>
      <c r="R6691"/>
      <c r="S6691"/>
      <c r="T6691"/>
      <c r="U6691"/>
      <c r="V6691"/>
      <c r="W6691"/>
      <c r="X6691"/>
      <c r="Y6691"/>
      <c r="Z6691"/>
      <c r="AA6691"/>
      <c r="AB6691"/>
      <c r="AC6691"/>
      <c r="AD6691"/>
      <c r="AE6691"/>
      <c r="AF6691"/>
      <c r="AG6691"/>
      <c r="AH6691"/>
      <c r="AI6691"/>
      <c r="AJ6691"/>
      <c r="AK6691"/>
      <c r="AL6691"/>
      <c r="AM6691"/>
      <c r="AN6691"/>
      <c r="AO6691"/>
      <c r="AP6691"/>
      <c r="AQ6691"/>
      <c r="AR6691"/>
      <c r="AS6691"/>
      <c r="AT6691"/>
      <c r="AU6691"/>
      <c r="AV6691"/>
      <c r="AW6691"/>
      <c r="AX6691"/>
      <c r="AY6691"/>
      <c r="AZ6691"/>
      <c r="BA6691"/>
      <c r="BB6691"/>
      <c r="BC6691"/>
      <c r="BD6691"/>
      <c r="BE6691"/>
      <c r="BF6691"/>
      <c r="BG6691"/>
      <c r="BH6691"/>
      <c r="BI6691"/>
      <c r="BJ6691"/>
      <c r="BK6691"/>
      <c r="BL6691"/>
      <c r="BM6691"/>
      <c r="BN6691"/>
      <c r="BO6691"/>
      <c r="BP6691"/>
      <c r="BQ6691"/>
      <c r="BR6691"/>
      <c r="BS6691"/>
      <c r="BT6691"/>
      <c r="BU6691"/>
      <c r="BV6691"/>
      <c r="BW6691"/>
      <c r="BX6691"/>
      <c r="BY6691"/>
      <c r="BZ6691"/>
      <c r="CA6691"/>
      <c r="CB6691"/>
      <c r="CC6691"/>
      <c r="CD6691"/>
      <c r="CE6691"/>
      <c r="CF6691"/>
      <c r="CG6691"/>
      <c r="CH6691"/>
      <c r="CI6691"/>
      <c r="CJ6691"/>
      <c r="CK6691"/>
      <c r="CL6691"/>
      <c r="CM6691"/>
      <c r="CN6691"/>
      <c r="CO6691"/>
      <c r="CP6691"/>
      <c r="CQ6691"/>
      <c r="CR6691"/>
      <c r="CS6691"/>
      <c r="CT6691"/>
      <c r="CU6691"/>
      <c r="CV6691"/>
    </row>
    <row r="6692" spans="10:100" x14ac:dyDescent="0.25">
      <c r="J6692"/>
      <c r="K6692"/>
      <c r="L6692"/>
      <c r="M6692"/>
      <c r="N6692"/>
      <c r="O6692"/>
      <c r="P6692"/>
      <c r="Q6692"/>
      <c r="R6692"/>
      <c r="S6692"/>
      <c r="T6692"/>
      <c r="U6692"/>
      <c r="V6692"/>
      <c r="W6692"/>
      <c r="X6692"/>
      <c r="Y6692"/>
      <c r="Z6692"/>
      <c r="AA6692"/>
      <c r="AB6692"/>
      <c r="AC6692"/>
      <c r="AD6692"/>
      <c r="AE6692"/>
      <c r="AF6692"/>
      <c r="AG6692"/>
      <c r="AH6692"/>
      <c r="AI6692"/>
      <c r="AJ6692"/>
      <c r="AK6692"/>
      <c r="AL6692"/>
      <c r="AM6692"/>
      <c r="AN6692"/>
      <c r="AO6692"/>
      <c r="AP6692"/>
      <c r="AQ6692"/>
      <c r="AR6692"/>
      <c r="AS6692"/>
      <c r="AT6692"/>
      <c r="AU6692"/>
      <c r="AV6692"/>
      <c r="AW6692"/>
      <c r="AX6692"/>
      <c r="AY6692"/>
      <c r="AZ6692"/>
      <c r="BA6692"/>
      <c r="BB6692"/>
      <c r="BC6692"/>
      <c r="BD6692"/>
      <c r="BE6692"/>
      <c r="BF6692"/>
      <c r="BG6692"/>
      <c r="BH6692"/>
      <c r="BI6692"/>
      <c r="BJ6692"/>
      <c r="BK6692"/>
      <c r="BL6692"/>
      <c r="BM6692"/>
      <c r="BN6692"/>
      <c r="BO6692"/>
      <c r="BP6692"/>
      <c r="BQ6692"/>
      <c r="BR6692"/>
      <c r="BS6692"/>
      <c r="BT6692"/>
      <c r="BU6692"/>
      <c r="BV6692"/>
      <c r="BW6692"/>
      <c r="BX6692"/>
      <c r="BY6692"/>
      <c r="BZ6692"/>
      <c r="CA6692"/>
      <c r="CB6692"/>
      <c r="CC6692"/>
      <c r="CD6692"/>
      <c r="CE6692"/>
      <c r="CF6692"/>
      <c r="CG6692"/>
      <c r="CH6692"/>
      <c r="CI6692"/>
      <c r="CJ6692"/>
      <c r="CK6692"/>
      <c r="CL6692"/>
      <c r="CM6692"/>
      <c r="CN6692"/>
      <c r="CO6692"/>
      <c r="CP6692"/>
      <c r="CQ6692"/>
      <c r="CR6692"/>
      <c r="CS6692"/>
      <c r="CT6692"/>
      <c r="CU6692"/>
      <c r="CV6692"/>
    </row>
    <row r="6693" spans="10:100" x14ac:dyDescent="0.25">
      <c r="J6693"/>
      <c r="K6693"/>
      <c r="L6693"/>
      <c r="M6693"/>
      <c r="N6693"/>
      <c r="O6693"/>
      <c r="P6693"/>
      <c r="Q6693"/>
      <c r="R6693"/>
      <c r="S6693"/>
      <c r="T6693"/>
      <c r="U6693"/>
      <c r="V6693"/>
      <c r="W6693"/>
      <c r="X6693"/>
      <c r="Y6693"/>
      <c r="Z6693"/>
      <c r="AA6693"/>
      <c r="AB6693"/>
      <c r="AC6693"/>
      <c r="AD6693"/>
      <c r="AE6693"/>
      <c r="AF6693"/>
      <c r="AG6693"/>
      <c r="AH6693"/>
      <c r="AI6693"/>
      <c r="AJ6693"/>
      <c r="AK6693"/>
      <c r="AL6693"/>
      <c r="AM6693"/>
      <c r="AN6693"/>
      <c r="AO6693"/>
      <c r="AP6693"/>
      <c r="AQ6693"/>
      <c r="AR6693"/>
      <c r="AS6693"/>
      <c r="AT6693"/>
      <c r="AU6693"/>
      <c r="AV6693"/>
      <c r="AW6693"/>
      <c r="AX6693"/>
      <c r="AY6693"/>
      <c r="AZ6693"/>
      <c r="BA6693"/>
      <c r="BB6693"/>
      <c r="BC6693"/>
      <c r="BD6693"/>
      <c r="BE6693"/>
      <c r="BF6693"/>
      <c r="BG6693"/>
      <c r="BH6693"/>
      <c r="BI6693"/>
      <c r="BJ6693"/>
      <c r="BK6693"/>
      <c r="BL6693"/>
      <c r="BM6693"/>
      <c r="BN6693"/>
      <c r="BO6693"/>
      <c r="BP6693"/>
      <c r="BQ6693"/>
      <c r="BR6693"/>
      <c r="BS6693"/>
      <c r="BT6693"/>
      <c r="BU6693"/>
      <c r="BV6693"/>
      <c r="BW6693"/>
      <c r="BX6693"/>
      <c r="BY6693"/>
      <c r="BZ6693"/>
      <c r="CA6693"/>
      <c r="CB6693"/>
      <c r="CC6693"/>
      <c r="CD6693"/>
      <c r="CE6693"/>
      <c r="CF6693"/>
      <c r="CG6693"/>
      <c r="CH6693"/>
      <c r="CI6693"/>
      <c r="CJ6693"/>
      <c r="CK6693"/>
      <c r="CL6693"/>
      <c r="CM6693"/>
      <c r="CN6693"/>
      <c r="CO6693"/>
      <c r="CP6693"/>
      <c r="CQ6693"/>
      <c r="CR6693"/>
      <c r="CS6693"/>
      <c r="CT6693"/>
      <c r="CU6693"/>
      <c r="CV6693"/>
    </row>
    <row r="6694" spans="10:100" x14ac:dyDescent="0.25">
      <c r="J6694"/>
      <c r="K6694"/>
      <c r="L6694"/>
      <c r="M6694"/>
      <c r="N6694"/>
      <c r="O6694"/>
      <c r="P6694"/>
      <c r="Q6694"/>
      <c r="R6694"/>
      <c r="S6694"/>
      <c r="T6694"/>
      <c r="U6694"/>
      <c r="V6694"/>
      <c r="W6694"/>
      <c r="X6694"/>
      <c r="Y6694"/>
      <c r="Z6694"/>
      <c r="AA6694"/>
      <c r="AB6694"/>
      <c r="AC6694"/>
      <c r="AD6694"/>
      <c r="AE6694"/>
      <c r="AF6694"/>
      <c r="AG6694"/>
      <c r="AH6694"/>
      <c r="AI6694"/>
      <c r="AJ6694"/>
      <c r="AK6694"/>
      <c r="AL6694"/>
      <c r="AM6694"/>
      <c r="AN6694"/>
      <c r="AO6694"/>
      <c r="AP6694"/>
      <c r="AQ6694"/>
      <c r="AR6694"/>
      <c r="AS6694"/>
      <c r="AT6694"/>
      <c r="AU6694"/>
      <c r="AV6694"/>
      <c r="AW6694"/>
      <c r="AX6694"/>
      <c r="AY6694"/>
      <c r="AZ6694"/>
      <c r="BA6694"/>
      <c r="BB6694"/>
      <c r="BC6694"/>
      <c r="BD6694"/>
      <c r="BE6694"/>
      <c r="BF6694"/>
      <c r="BG6694"/>
      <c r="BH6694"/>
      <c r="BI6694"/>
      <c r="BJ6694"/>
      <c r="BK6694"/>
      <c r="BL6694"/>
      <c r="BM6694"/>
      <c r="BN6694"/>
      <c r="BO6694"/>
      <c r="BP6694"/>
      <c r="BQ6694"/>
      <c r="BR6694"/>
      <c r="BS6694"/>
      <c r="BT6694"/>
      <c r="BU6694"/>
      <c r="BV6694"/>
      <c r="BW6694"/>
      <c r="BX6694"/>
      <c r="BY6694"/>
      <c r="BZ6694"/>
      <c r="CA6694"/>
      <c r="CB6694"/>
      <c r="CC6694"/>
      <c r="CD6694"/>
      <c r="CE6694"/>
      <c r="CF6694"/>
      <c r="CG6694"/>
      <c r="CH6694"/>
      <c r="CI6694"/>
      <c r="CJ6694"/>
      <c r="CK6694"/>
      <c r="CL6694"/>
      <c r="CM6694"/>
      <c r="CN6694"/>
      <c r="CO6694"/>
      <c r="CP6694"/>
      <c r="CQ6694"/>
      <c r="CR6694"/>
      <c r="CS6694"/>
      <c r="CT6694"/>
      <c r="CU6694"/>
      <c r="CV6694"/>
    </row>
    <row r="6695" spans="10:100" x14ac:dyDescent="0.25">
      <c r="J6695"/>
      <c r="K6695"/>
      <c r="L6695"/>
      <c r="M6695"/>
      <c r="N6695"/>
      <c r="O6695"/>
      <c r="P6695"/>
      <c r="Q6695"/>
      <c r="R6695"/>
      <c r="S6695"/>
      <c r="T6695"/>
      <c r="U6695"/>
      <c r="V6695"/>
      <c r="W6695"/>
      <c r="X6695"/>
      <c r="Y6695"/>
      <c r="Z6695"/>
      <c r="AA6695"/>
      <c r="AB6695"/>
      <c r="AC6695"/>
      <c r="AD6695"/>
      <c r="AE6695"/>
      <c r="AF6695"/>
      <c r="AG6695"/>
      <c r="AH6695"/>
      <c r="AI6695"/>
      <c r="AJ6695"/>
      <c r="AK6695"/>
      <c r="AL6695"/>
      <c r="AM6695"/>
      <c r="AN6695"/>
      <c r="AO6695"/>
      <c r="AP6695"/>
      <c r="AQ6695"/>
      <c r="AR6695"/>
      <c r="AS6695"/>
      <c r="AT6695"/>
      <c r="AU6695"/>
      <c r="AV6695"/>
      <c r="AW6695"/>
      <c r="AX6695"/>
      <c r="AY6695"/>
      <c r="AZ6695"/>
      <c r="BA6695"/>
      <c r="BB6695"/>
      <c r="BC6695"/>
      <c r="BD6695"/>
      <c r="BE6695"/>
      <c r="BF6695"/>
      <c r="BG6695"/>
      <c r="BH6695"/>
      <c r="BI6695"/>
      <c r="BJ6695"/>
      <c r="BK6695"/>
      <c r="BL6695"/>
      <c r="BM6695"/>
      <c r="BN6695"/>
      <c r="BO6695"/>
      <c r="BP6695"/>
      <c r="BQ6695"/>
      <c r="BR6695"/>
      <c r="BS6695"/>
      <c r="BT6695"/>
      <c r="BU6695"/>
      <c r="BV6695"/>
      <c r="BW6695"/>
      <c r="BX6695"/>
      <c r="BY6695"/>
      <c r="BZ6695"/>
      <c r="CA6695"/>
      <c r="CB6695"/>
      <c r="CC6695"/>
      <c r="CD6695"/>
      <c r="CE6695"/>
      <c r="CF6695"/>
      <c r="CG6695"/>
      <c r="CH6695"/>
      <c r="CI6695"/>
      <c r="CJ6695"/>
      <c r="CK6695"/>
      <c r="CL6695"/>
      <c r="CM6695"/>
      <c r="CN6695"/>
      <c r="CO6695"/>
      <c r="CP6695"/>
      <c r="CQ6695"/>
      <c r="CR6695"/>
      <c r="CS6695"/>
      <c r="CT6695"/>
      <c r="CU6695"/>
      <c r="CV6695"/>
    </row>
    <row r="6696" spans="10:100" x14ac:dyDescent="0.25">
      <c r="J6696"/>
      <c r="K6696"/>
      <c r="L6696"/>
      <c r="M6696"/>
      <c r="N6696"/>
      <c r="O6696"/>
      <c r="P6696"/>
      <c r="Q6696"/>
      <c r="R6696"/>
      <c r="S6696"/>
      <c r="T6696"/>
      <c r="U6696"/>
      <c r="V6696"/>
      <c r="W6696"/>
      <c r="X6696"/>
      <c r="Y6696"/>
      <c r="Z6696"/>
      <c r="AA6696"/>
      <c r="AB6696"/>
      <c r="AC6696"/>
      <c r="AD6696"/>
      <c r="AE6696"/>
      <c r="AF6696"/>
      <c r="AG6696"/>
      <c r="AH6696"/>
      <c r="AI6696"/>
      <c r="AJ6696"/>
      <c r="AK6696"/>
      <c r="AL6696"/>
      <c r="AM6696"/>
      <c r="AN6696"/>
      <c r="AO6696"/>
      <c r="AP6696"/>
      <c r="AQ6696"/>
      <c r="AR6696"/>
      <c r="AS6696"/>
      <c r="AT6696"/>
      <c r="AU6696"/>
      <c r="AV6696"/>
      <c r="AW6696"/>
      <c r="AX6696"/>
      <c r="AY6696"/>
      <c r="AZ6696"/>
      <c r="BA6696"/>
      <c r="BB6696"/>
      <c r="BC6696"/>
      <c r="BD6696"/>
      <c r="BE6696"/>
      <c r="BF6696"/>
      <c r="BG6696"/>
      <c r="BH6696"/>
      <c r="BI6696"/>
      <c r="BJ6696"/>
      <c r="BK6696"/>
      <c r="BL6696"/>
      <c r="BM6696"/>
      <c r="BN6696"/>
      <c r="BO6696"/>
      <c r="BP6696"/>
      <c r="BQ6696"/>
      <c r="BR6696"/>
      <c r="BS6696"/>
      <c r="BT6696"/>
      <c r="BU6696"/>
      <c r="BV6696"/>
      <c r="BW6696"/>
      <c r="BX6696"/>
      <c r="BY6696"/>
      <c r="BZ6696"/>
      <c r="CA6696"/>
      <c r="CB6696"/>
      <c r="CC6696"/>
      <c r="CD6696"/>
      <c r="CE6696"/>
      <c r="CF6696"/>
      <c r="CG6696"/>
      <c r="CH6696"/>
      <c r="CI6696"/>
      <c r="CJ6696"/>
      <c r="CK6696"/>
      <c r="CL6696"/>
      <c r="CM6696"/>
      <c r="CN6696"/>
      <c r="CO6696"/>
      <c r="CP6696"/>
      <c r="CQ6696"/>
      <c r="CR6696"/>
      <c r="CS6696"/>
      <c r="CT6696"/>
      <c r="CU6696"/>
      <c r="CV6696"/>
    </row>
    <row r="6697" spans="10:100" x14ac:dyDescent="0.25">
      <c r="J6697"/>
      <c r="K6697"/>
      <c r="L6697"/>
      <c r="M6697"/>
      <c r="N6697"/>
      <c r="O6697"/>
      <c r="P6697"/>
      <c r="Q6697"/>
      <c r="R6697"/>
      <c r="S6697"/>
      <c r="T6697"/>
      <c r="U6697"/>
      <c r="V6697"/>
      <c r="W6697"/>
      <c r="X6697"/>
      <c r="Y6697"/>
      <c r="Z6697"/>
      <c r="AA6697"/>
      <c r="AB6697"/>
      <c r="AC6697"/>
      <c r="AD6697"/>
      <c r="AE6697"/>
      <c r="AF6697"/>
      <c r="AG6697"/>
      <c r="AH6697"/>
      <c r="AI6697"/>
      <c r="AJ6697"/>
      <c r="AK6697"/>
      <c r="AL6697"/>
      <c r="AM6697"/>
      <c r="AN6697"/>
      <c r="AO6697"/>
      <c r="AP6697"/>
      <c r="AQ6697"/>
      <c r="AR6697"/>
      <c r="AS6697"/>
      <c r="AT6697"/>
      <c r="AU6697"/>
      <c r="AV6697"/>
      <c r="AW6697"/>
      <c r="AX6697"/>
      <c r="AY6697"/>
      <c r="AZ6697"/>
      <c r="BA6697"/>
      <c r="BB6697"/>
      <c r="BC6697"/>
      <c r="BD6697"/>
      <c r="BE6697"/>
      <c r="BF6697"/>
      <c r="BG6697"/>
      <c r="BH6697"/>
      <c r="BI6697"/>
      <c r="BJ6697"/>
      <c r="BK6697"/>
      <c r="BL6697"/>
      <c r="BM6697"/>
      <c r="BN6697"/>
      <c r="BO6697"/>
      <c r="BP6697"/>
      <c r="BQ6697"/>
      <c r="BR6697"/>
      <c r="BS6697"/>
      <c r="BT6697"/>
      <c r="BU6697"/>
      <c r="BV6697"/>
      <c r="BW6697"/>
      <c r="BX6697"/>
      <c r="BY6697"/>
      <c r="BZ6697"/>
      <c r="CA6697"/>
      <c r="CB6697"/>
      <c r="CC6697"/>
      <c r="CD6697"/>
      <c r="CE6697"/>
      <c r="CF6697"/>
      <c r="CG6697"/>
      <c r="CH6697"/>
      <c r="CI6697"/>
      <c r="CJ6697"/>
      <c r="CK6697"/>
      <c r="CL6697"/>
      <c r="CM6697"/>
      <c r="CN6697"/>
      <c r="CO6697"/>
      <c r="CP6697"/>
      <c r="CQ6697"/>
      <c r="CR6697"/>
      <c r="CS6697"/>
      <c r="CT6697"/>
      <c r="CU6697"/>
      <c r="CV6697"/>
    </row>
    <row r="6698" spans="10:100" x14ac:dyDescent="0.25">
      <c r="J6698"/>
      <c r="K6698"/>
      <c r="L6698"/>
      <c r="M6698"/>
      <c r="N6698"/>
      <c r="O6698"/>
      <c r="P6698"/>
      <c r="Q6698"/>
      <c r="R6698"/>
      <c r="S6698"/>
      <c r="T6698"/>
      <c r="U6698"/>
      <c r="V6698"/>
      <c r="W6698"/>
      <c r="X6698"/>
      <c r="Y6698"/>
      <c r="Z6698"/>
      <c r="AA6698"/>
      <c r="AB6698"/>
      <c r="AC6698"/>
      <c r="AD6698"/>
      <c r="AE6698"/>
      <c r="AF6698"/>
      <c r="AG6698"/>
      <c r="AH6698"/>
      <c r="AI6698"/>
      <c r="AJ6698"/>
      <c r="AK6698"/>
      <c r="AL6698"/>
      <c r="AM6698"/>
      <c r="AN6698"/>
      <c r="AO6698"/>
      <c r="AP6698"/>
      <c r="AQ6698"/>
      <c r="AR6698"/>
      <c r="AS6698"/>
      <c r="AT6698"/>
      <c r="AU6698"/>
      <c r="AV6698"/>
      <c r="AW6698"/>
      <c r="AX6698"/>
      <c r="AY6698"/>
      <c r="AZ6698"/>
      <c r="BA6698"/>
      <c r="BB6698"/>
      <c r="BC6698"/>
      <c r="BD6698"/>
      <c r="BE6698"/>
      <c r="BF6698"/>
      <c r="BG6698"/>
      <c r="BH6698"/>
      <c r="BI6698"/>
      <c r="BJ6698"/>
      <c r="BK6698"/>
      <c r="BL6698"/>
      <c r="BM6698"/>
      <c r="BN6698"/>
      <c r="BO6698"/>
      <c r="BP6698"/>
      <c r="BQ6698"/>
      <c r="BR6698"/>
      <c r="BS6698"/>
      <c r="BT6698"/>
      <c r="BU6698"/>
      <c r="BV6698"/>
      <c r="BW6698"/>
      <c r="BX6698"/>
      <c r="BY6698"/>
      <c r="BZ6698"/>
      <c r="CA6698"/>
      <c r="CB6698"/>
      <c r="CC6698"/>
      <c r="CD6698"/>
      <c r="CE6698"/>
      <c r="CF6698"/>
      <c r="CG6698"/>
      <c r="CH6698"/>
      <c r="CI6698"/>
      <c r="CJ6698"/>
      <c r="CK6698"/>
      <c r="CL6698"/>
      <c r="CM6698"/>
      <c r="CN6698"/>
      <c r="CO6698"/>
      <c r="CP6698"/>
      <c r="CQ6698"/>
      <c r="CR6698"/>
      <c r="CS6698"/>
      <c r="CT6698"/>
      <c r="CU6698"/>
      <c r="CV6698"/>
    </row>
    <row r="6699" spans="10:100" x14ac:dyDescent="0.25">
      <c r="J6699"/>
      <c r="K6699"/>
      <c r="L6699"/>
      <c r="M6699"/>
      <c r="N6699"/>
      <c r="O6699"/>
      <c r="P6699"/>
      <c r="Q6699"/>
      <c r="R6699"/>
      <c r="S6699"/>
      <c r="T6699"/>
      <c r="U6699"/>
      <c r="V6699"/>
      <c r="W6699"/>
      <c r="X6699"/>
      <c r="Y6699"/>
      <c r="Z6699"/>
      <c r="AA6699"/>
      <c r="AB6699"/>
      <c r="AC6699"/>
      <c r="AD6699"/>
      <c r="AE6699"/>
      <c r="AF6699"/>
      <c r="AG6699"/>
      <c r="AH6699"/>
      <c r="AI6699"/>
      <c r="AJ6699"/>
      <c r="AK6699"/>
      <c r="AL6699"/>
      <c r="AM6699"/>
      <c r="AN6699"/>
      <c r="AO6699"/>
      <c r="AP6699"/>
      <c r="AQ6699"/>
      <c r="AR6699"/>
      <c r="AS6699"/>
      <c r="AT6699"/>
      <c r="AU6699"/>
      <c r="AV6699"/>
      <c r="AW6699"/>
      <c r="AX6699"/>
      <c r="AY6699"/>
      <c r="AZ6699"/>
      <c r="BA6699"/>
      <c r="BB6699"/>
      <c r="BC6699"/>
      <c r="BD6699"/>
      <c r="BE6699"/>
      <c r="BF6699"/>
      <c r="BG6699"/>
      <c r="BH6699"/>
      <c r="BI6699"/>
      <c r="BJ6699"/>
      <c r="BK6699"/>
      <c r="BL6699"/>
      <c r="BM6699"/>
      <c r="BN6699"/>
      <c r="BO6699"/>
      <c r="BP6699"/>
      <c r="BQ6699"/>
      <c r="BR6699"/>
      <c r="BS6699"/>
      <c r="BT6699"/>
      <c r="BU6699"/>
      <c r="BV6699"/>
      <c r="BW6699"/>
      <c r="BX6699"/>
      <c r="BY6699"/>
      <c r="BZ6699"/>
      <c r="CA6699"/>
      <c r="CB6699"/>
      <c r="CC6699"/>
      <c r="CD6699"/>
      <c r="CE6699"/>
      <c r="CF6699"/>
      <c r="CG6699"/>
      <c r="CH6699"/>
      <c r="CI6699"/>
      <c r="CJ6699"/>
      <c r="CK6699"/>
      <c r="CL6699"/>
      <c r="CM6699"/>
      <c r="CN6699"/>
      <c r="CO6699"/>
      <c r="CP6699"/>
      <c r="CQ6699"/>
      <c r="CR6699"/>
      <c r="CS6699"/>
      <c r="CT6699"/>
      <c r="CU6699"/>
      <c r="CV6699"/>
    </row>
    <row r="6700" spans="10:100" x14ac:dyDescent="0.25">
      <c r="J6700"/>
      <c r="K6700"/>
      <c r="L6700"/>
      <c r="M6700"/>
      <c r="N6700"/>
      <c r="O6700"/>
      <c r="P6700"/>
      <c r="Q6700"/>
      <c r="R6700"/>
      <c r="S6700"/>
      <c r="T6700"/>
      <c r="U6700"/>
      <c r="V6700"/>
      <c r="W6700"/>
      <c r="X6700"/>
      <c r="Y6700"/>
      <c r="Z6700"/>
      <c r="AA6700"/>
      <c r="AB6700"/>
      <c r="AC6700"/>
      <c r="AD6700"/>
      <c r="AE6700"/>
      <c r="AF6700"/>
      <c r="AG6700"/>
      <c r="AH6700"/>
      <c r="AI6700"/>
      <c r="AJ6700"/>
      <c r="AK6700"/>
      <c r="AL6700"/>
      <c r="AM6700"/>
      <c r="AN6700"/>
      <c r="AO6700"/>
      <c r="AP6700"/>
      <c r="AQ6700"/>
      <c r="AR6700"/>
      <c r="AS6700"/>
      <c r="AT6700"/>
      <c r="AU6700"/>
      <c r="AV6700"/>
      <c r="AW6700"/>
      <c r="AX6700"/>
      <c r="AY6700"/>
      <c r="AZ6700"/>
      <c r="BA6700"/>
      <c r="BB6700"/>
      <c r="BC6700"/>
      <c r="BD6700"/>
      <c r="BE6700"/>
      <c r="BF6700"/>
      <c r="BG6700"/>
      <c r="BH6700"/>
      <c r="BI6700"/>
      <c r="BJ6700"/>
      <c r="BK6700"/>
      <c r="BL6700"/>
      <c r="BM6700"/>
      <c r="BN6700"/>
      <c r="BO6700"/>
      <c r="BP6700"/>
      <c r="BQ6700"/>
      <c r="BR6700"/>
      <c r="BS6700"/>
      <c r="BT6700"/>
      <c r="BU6700"/>
      <c r="BV6700"/>
      <c r="BW6700"/>
      <c r="BX6700"/>
      <c r="BY6700"/>
      <c r="BZ6700"/>
      <c r="CA6700"/>
      <c r="CB6700"/>
      <c r="CC6700"/>
      <c r="CD6700"/>
      <c r="CE6700"/>
      <c r="CF6700"/>
      <c r="CG6700"/>
      <c r="CH6700"/>
      <c r="CI6700"/>
      <c r="CJ6700"/>
      <c r="CK6700"/>
      <c r="CL6700"/>
      <c r="CM6700"/>
      <c r="CN6700"/>
      <c r="CO6700"/>
      <c r="CP6700"/>
      <c r="CQ6700"/>
      <c r="CR6700"/>
      <c r="CS6700"/>
      <c r="CT6700"/>
      <c r="CU6700"/>
      <c r="CV6700"/>
    </row>
    <row r="6701" spans="10:100" x14ac:dyDescent="0.25">
      <c r="J6701"/>
      <c r="K6701"/>
      <c r="L6701"/>
      <c r="M6701"/>
      <c r="N6701"/>
      <c r="O6701"/>
      <c r="P6701"/>
      <c r="Q6701"/>
      <c r="R6701"/>
      <c r="S6701"/>
      <c r="T6701"/>
      <c r="U6701"/>
      <c r="V6701"/>
      <c r="W6701"/>
      <c r="X6701"/>
      <c r="Y6701"/>
      <c r="Z6701"/>
      <c r="AA6701"/>
      <c r="AB6701"/>
      <c r="AC6701"/>
      <c r="AD6701"/>
      <c r="AE6701"/>
      <c r="AF6701"/>
      <c r="AG6701"/>
      <c r="AH6701"/>
      <c r="AI6701"/>
      <c r="AJ6701"/>
      <c r="AK6701"/>
      <c r="AL6701"/>
      <c r="AM6701"/>
      <c r="AN6701"/>
      <c r="AO6701"/>
      <c r="AP6701"/>
      <c r="AQ6701"/>
      <c r="AR6701"/>
      <c r="AS6701"/>
      <c r="AT6701"/>
      <c r="AU6701"/>
      <c r="AV6701"/>
      <c r="AW6701"/>
      <c r="AX6701"/>
      <c r="AY6701"/>
      <c r="AZ6701"/>
      <c r="BA6701"/>
      <c r="BB6701"/>
      <c r="BC6701"/>
      <c r="BD6701"/>
      <c r="BE6701"/>
      <c r="BF6701"/>
      <c r="BG6701"/>
      <c r="BH6701"/>
      <c r="BI6701"/>
      <c r="BJ6701"/>
      <c r="BK6701"/>
      <c r="BL6701"/>
      <c r="BM6701"/>
      <c r="BN6701"/>
      <c r="BO6701"/>
      <c r="BP6701"/>
      <c r="BQ6701"/>
      <c r="BR6701"/>
      <c r="BS6701"/>
      <c r="BT6701"/>
      <c r="BU6701"/>
      <c r="BV6701"/>
      <c r="BW6701"/>
      <c r="BX6701"/>
      <c r="BY6701"/>
      <c r="BZ6701"/>
      <c r="CA6701"/>
      <c r="CB6701"/>
      <c r="CC6701"/>
      <c r="CD6701"/>
      <c r="CE6701"/>
      <c r="CF6701"/>
      <c r="CG6701"/>
      <c r="CH6701"/>
      <c r="CI6701"/>
      <c r="CJ6701"/>
      <c r="CK6701"/>
      <c r="CL6701"/>
      <c r="CM6701"/>
      <c r="CN6701"/>
      <c r="CO6701"/>
      <c r="CP6701"/>
      <c r="CQ6701"/>
      <c r="CR6701"/>
      <c r="CS6701"/>
      <c r="CT6701"/>
      <c r="CU6701"/>
      <c r="CV6701"/>
    </row>
    <row r="6702" spans="10:100" x14ac:dyDescent="0.25">
      <c r="J6702"/>
      <c r="K6702"/>
      <c r="L6702"/>
      <c r="M6702"/>
      <c r="N6702"/>
      <c r="O6702"/>
      <c r="P6702"/>
      <c r="Q6702"/>
      <c r="R6702"/>
      <c r="S6702"/>
      <c r="T6702"/>
      <c r="U6702"/>
      <c r="V6702"/>
      <c r="W6702"/>
      <c r="X6702"/>
      <c r="Y6702"/>
      <c r="Z6702"/>
      <c r="AA6702"/>
      <c r="AB6702"/>
      <c r="AC6702"/>
      <c r="AD6702"/>
      <c r="AE6702"/>
      <c r="AF6702"/>
      <c r="AG6702"/>
      <c r="AH6702"/>
      <c r="AI6702"/>
      <c r="AJ6702"/>
      <c r="AK6702"/>
      <c r="AL6702"/>
      <c r="AM6702"/>
      <c r="AN6702"/>
      <c r="AO6702"/>
      <c r="AP6702"/>
      <c r="AQ6702"/>
      <c r="AR6702"/>
      <c r="AS6702"/>
      <c r="AT6702"/>
      <c r="AU6702"/>
      <c r="AV6702"/>
      <c r="AW6702"/>
      <c r="AX6702"/>
      <c r="AY6702"/>
      <c r="AZ6702"/>
      <c r="BA6702"/>
      <c r="BB6702"/>
      <c r="BC6702"/>
      <c r="BD6702"/>
      <c r="BE6702"/>
      <c r="BF6702"/>
      <c r="BG6702"/>
      <c r="BH6702"/>
      <c r="BI6702"/>
      <c r="BJ6702"/>
      <c r="BK6702"/>
      <c r="BL6702"/>
      <c r="BM6702"/>
      <c r="BN6702"/>
      <c r="BO6702"/>
      <c r="BP6702"/>
      <c r="BQ6702"/>
      <c r="BR6702"/>
      <c r="BS6702"/>
      <c r="BT6702"/>
      <c r="BU6702"/>
      <c r="BV6702"/>
      <c r="BW6702"/>
      <c r="BX6702"/>
      <c r="BY6702"/>
      <c r="BZ6702"/>
      <c r="CA6702"/>
      <c r="CB6702"/>
      <c r="CC6702"/>
      <c r="CD6702"/>
      <c r="CE6702"/>
      <c r="CF6702"/>
      <c r="CG6702"/>
      <c r="CH6702"/>
      <c r="CI6702"/>
      <c r="CJ6702"/>
      <c r="CK6702"/>
      <c r="CL6702"/>
      <c r="CM6702"/>
      <c r="CN6702"/>
      <c r="CO6702"/>
      <c r="CP6702"/>
      <c r="CQ6702"/>
      <c r="CR6702"/>
      <c r="CS6702"/>
      <c r="CT6702"/>
      <c r="CU6702"/>
      <c r="CV6702"/>
    </row>
    <row r="6703" spans="10:100" x14ac:dyDescent="0.25">
      <c r="J6703"/>
      <c r="K6703"/>
      <c r="L6703"/>
      <c r="M6703"/>
      <c r="N6703"/>
      <c r="O6703"/>
      <c r="P6703"/>
      <c r="Q6703"/>
      <c r="R6703"/>
      <c r="S6703"/>
      <c r="T6703"/>
      <c r="U6703"/>
      <c r="V6703"/>
      <c r="W6703"/>
      <c r="X6703"/>
      <c r="Y6703"/>
      <c r="Z6703"/>
      <c r="AA6703"/>
      <c r="AB6703"/>
      <c r="AC6703"/>
      <c r="AD6703"/>
      <c r="AE6703"/>
      <c r="AF6703"/>
      <c r="AG6703"/>
      <c r="AH6703"/>
      <c r="AI6703"/>
      <c r="AJ6703"/>
      <c r="AK6703"/>
      <c r="AL6703"/>
      <c r="AM6703"/>
      <c r="AN6703"/>
      <c r="AO6703"/>
      <c r="AP6703"/>
      <c r="AQ6703"/>
      <c r="AR6703"/>
      <c r="AS6703"/>
      <c r="AT6703"/>
      <c r="AU6703"/>
      <c r="AV6703"/>
      <c r="AW6703"/>
      <c r="AX6703"/>
      <c r="AY6703"/>
      <c r="AZ6703"/>
      <c r="BA6703"/>
      <c r="BB6703"/>
      <c r="BC6703"/>
      <c r="BD6703"/>
      <c r="BE6703"/>
      <c r="BF6703"/>
      <c r="BG6703"/>
      <c r="BH6703"/>
      <c r="BI6703"/>
      <c r="BJ6703"/>
      <c r="BK6703"/>
      <c r="BL6703"/>
      <c r="BM6703"/>
      <c r="BN6703"/>
      <c r="BO6703"/>
      <c r="BP6703"/>
      <c r="BQ6703"/>
      <c r="BR6703"/>
      <c r="BS6703"/>
      <c r="BT6703"/>
      <c r="BU6703"/>
      <c r="BV6703"/>
      <c r="BW6703"/>
      <c r="BX6703"/>
      <c r="BY6703"/>
      <c r="BZ6703"/>
      <c r="CA6703"/>
      <c r="CB6703"/>
      <c r="CC6703"/>
      <c r="CD6703"/>
      <c r="CE6703"/>
      <c r="CF6703"/>
      <c r="CG6703"/>
      <c r="CH6703"/>
      <c r="CI6703"/>
      <c r="CJ6703"/>
      <c r="CK6703"/>
      <c r="CL6703"/>
      <c r="CM6703"/>
      <c r="CN6703"/>
      <c r="CO6703"/>
      <c r="CP6703"/>
      <c r="CQ6703"/>
      <c r="CR6703"/>
      <c r="CS6703"/>
      <c r="CT6703"/>
      <c r="CU6703"/>
      <c r="CV6703"/>
    </row>
    <row r="6704" spans="10:100" x14ac:dyDescent="0.25">
      <c r="J6704"/>
      <c r="K6704"/>
      <c r="L6704"/>
      <c r="M6704"/>
      <c r="N6704"/>
      <c r="O6704"/>
      <c r="P6704"/>
      <c r="Q6704"/>
      <c r="R6704"/>
      <c r="S6704"/>
      <c r="T6704"/>
      <c r="U6704"/>
      <c r="V6704"/>
      <c r="W6704"/>
      <c r="X6704"/>
      <c r="Y6704"/>
      <c r="Z6704"/>
      <c r="AA6704"/>
      <c r="AB6704"/>
      <c r="AC6704"/>
      <c r="AD6704"/>
      <c r="AE6704"/>
      <c r="AF6704"/>
      <c r="AG6704"/>
      <c r="AH6704"/>
      <c r="AI6704"/>
      <c r="AJ6704"/>
      <c r="AK6704"/>
      <c r="AL6704"/>
      <c r="AM6704"/>
      <c r="AN6704"/>
      <c r="AO6704"/>
      <c r="AP6704"/>
      <c r="AQ6704"/>
      <c r="AR6704"/>
      <c r="AS6704"/>
      <c r="AT6704"/>
      <c r="AU6704"/>
      <c r="AV6704"/>
      <c r="AW6704"/>
      <c r="AX6704"/>
      <c r="AY6704"/>
      <c r="AZ6704"/>
      <c r="BA6704"/>
      <c r="BB6704"/>
      <c r="BC6704"/>
      <c r="BD6704"/>
      <c r="BE6704"/>
      <c r="BF6704"/>
      <c r="BG6704"/>
      <c r="BH6704"/>
      <c r="BI6704"/>
      <c r="BJ6704"/>
      <c r="BK6704"/>
      <c r="BL6704"/>
      <c r="BM6704"/>
      <c r="BN6704"/>
      <c r="BO6704"/>
      <c r="BP6704"/>
      <c r="BQ6704"/>
      <c r="BR6704"/>
      <c r="BS6704"/>
      <c r="BT6704"/>
      <c r="BU6704"/>
      <c r="BV6704"/>
      <c r="BW6704"/>
      <c r="BX6704"/>
      <c r="BY6704"/>
      <c r="BZ6704"/>
      <c r="CA6704"/>
      <c r="CB6704"/>
      <c r="CC6704"/>
      <c r="CD6704"/>
      <c r="CE6704"/>
      <c r="CF6704"/>
      <c r="CG6704"/>
      <c r="CH6704"/>
      <c r="CI6704"/>
      <c r="CJ6704"/>
      <c r="CK6704"/>
      <c r="CL6704"/>
      <c r="CM6704"/>
      <c r="CN6704"/>
      <c r="CO6704"/>
      <c r="CP6704"/>
      <c r="CQ6704"/>
      <c r="CR6704"/>
      <c r="CS6704"/>
      <c r="CT6704"/>
      <c r="CU6704"/>
      <c r="CV6704"/>
    </row>
    <row r="6705" spans="10:100" x14ac:dyDescent="0.25">
      <c r="J6705"/>
      <c r="K6705"/>
      <c r="L6705"/>
      <c r="M6705"/>
      <c r="N6705"/>
      <c r="O6705"/>
      <c r="P6705"/>
      <c r="Q6705"/>
      <c r="R6705"/>
      <c r="S6705"/>
      <c r="T6705"/>
      <c r="U6705"/>
      <c r="V6705"/>
      <c r="W6705"/>
      <c r="X6705"/>
      <c r="Y6705"/>
      <c r="Z6705"/>
      <c r="AA6705"/>
      <c r="AB6705"/>
      <c r="AC6705"/>
      <c r="AD6705"/>
      <c r="AE6705"/>
      <c r="AF6705"/>
      <c r="AG6705"/>
      <c r="AH6705"/>
      <c r="AI6705"/>
      <c r="AJ6705"/>
      <c r="AK6705"/>
      <c r="AL6705"/>
      <c r="AM6705"/>
      <c r="AN6705"/>
      <c r="AO6705"/>
      <c r="AP6705"/>
      <c r="AQ6705"/>
      <c r="AR6705"/>
      <c r="AS6705"/>
      <c r="AT6705"/>
      <c r="AU6705"/>
      <c r="AV6705"/>
      <c r="AW6705"/>
      <c r="AX6705"/>
      <c r="AY6705"/>
      <c r="AZ6705"/>
      <c r="BA6705"/>
      <c r="BB6705"/>
      <c r="BC6705"/>
      <c r="BD6705"/>
      <c r="BE6705"/>
      <c r="BF6705"/>
      <c r="BG6705"/>
      <c r="BH6705"/>
      <c r="BI6705"/>
      <c r="BJ6705"/>
      <c r="BK6705"/>
      <c r="BL6705"/>
      <c r="BM6705"/>
      <c r="BN6705"/>
      <c r="BO6705"/>
      <c r="BP6705"/>
      <c r="BQ6705"/>
      <c r="BR6705"/>
      <c r="BS6705"/>
      <c r="BT6705"/>
      <c r="BU6705"/>
      <c r="BV6705"/>
      <c r="BW6705"/>
      <c r="BX6705"/>
      <c r="BY6705"/>
      <c r="BZ6705"/>
      <c r="CA6705"/>
      <c r="CB6705"/>
      <c r="CC6705"/>
      <c r="CD6705"/>
      <c r="CE6705"/>
      <c r="CF6705"/>
      <c r="CG6705"/>
      <c r="CH6705"/>
      <c r="CI6705"/>
      <c r="CJ6705"/>
      <c r="CK6705"/>
      <c r="CL6705"/>
      <c r="CM6705"/>
      <c r="CN6705"/>
      <c r="CO6705"/>
      <c r="CP6705"/>
      <c r="CQ6705"/>
      <c r="CR6705"/>
      <c r="CS6705"/>
      <c r="CT6705"/>
      <c r="CU6705"/>
      <c r="CV6705"/>
    </row>
    <row r="6706" spans="10:100" x14ac:dyDescent="0.25">
      <c r="J6706"/>
      <c r="K6706"/>
      <c r="L6706"/>
      <c r="M6706"/>
      <c r="N6706"/>
      <c r="O6706"/>
      <c r="P6706"/>
      <c r="Q6706"/>
      <c r="R6706"/>
      <c r="S6706"/>
      <c r="T6706"/>
      <c r="U6706"/>
      <c r="V6706"/>
      <c r="W6706"/>
      <c r="X6706"/>
      <c r="Y6706"/>
      <c r="Z6706"/>
      <c r="AA6706"/>
      <c r="AB6706"/>
      <c r="AC6706"/>
      <c r="AD6706"/>
      <c r="AE6706"/>
      <c r="AF6706"/>
      <c r="AG6706"/>
      <c r="AH6706"/>
      <c r="AI6706"/>
      <c r="AJ6706"/>
      <c r="AK6706"/>
      <c r="AL6706"/>
      <c r="AM6706"/>
      <c r="AN6706"/>
      <c r="AO6706"/>
      <c r="AP6706"/>
      <c r="AQ6706"/>
      <c r="AR6706"/>
      <c r="AS6706"/>
      <c r="AT6706"/>
      <c r="AU6706"/>
      <c r="AV6706"/>
      <c r="AW6706"/>
      <c r="AX6706"/>
      <c r="AY6706"/>
      <c r="AZ6706"/>
      <c r="BA6706"/>
      <c r="BB6706"/>
      <c r="BC6706"/>
      <c r="BD6706"/>
      <c r="BE6706"/>
      <c r="BF6706"/>
      <c r="BG6706"/>
      <c r="BH6706"/>
      <c r="BI6706"/>
      <c r="BJ6706"/>
      <c r="BK6706"/>
      <c r="BL6706"/>
      <c r="BM6706"/>
      <c r="BN6706"/>
      <c r="BO6706"/>
      <c r="BP6706"/>
      <c r="BQ6706"/>
      <c r="BR6706"/>
      <c r="BS6706"/>
      <c r="BT6706"/>
      <c r="BU6706"/>
      <c r="BV6706"/>
      <c r="BW6706"/>
      <c r="BX6706"/>
      <c r="BY6706"/>
      <c r="BZ6706"/>
      <c r="CA6706"/>
      <c r="CB6706"/>
      <c r="CC6706"/>
      <c r="CD6706"/>
      <c r="CE6706"/>
      <c r="CF6706"/>
      <c r="CG6706"/>
      <c r="CH6706"/>
      <c r="CI6706"/>
      <c r="CJ6706"/>
      <c r="CK6706"/>
      <c r="CL6706"/>
      <c r="CM6706"/>
      <c r="CN6706"/>
      <c r="CO6706"/>
      <c r="CP6706"/>
      <c r="CQ6706"/>
      <c r="CR6706"/>
      <c r="CS6706"/>
      <c r="CT6706"/>
      <c r="CU6706"/>
      <c r="CV6706"/>
    </row>
    <row r="6707" spans="10:100" x14ac:dyDescent="0.25">
      <c r="J6707"/>
      <c r="K6707"/>
      <c r="L6707"/>
      <c r="M6707"/>
      <c r="N6707"/>
      <c r="O6707"/>
      <c r="P6707"/>
      <c r="Q6707"/>
      <c r="R6707"/>
      <c r="S6707"/>
      <c r="T6707"/>
      <c r="U6707"/>
      <c r="V6707"/>
      <c r="W6707"/>
      <c r="X6707"/>
      <c r="Y6707"/>
      <c r="Z6707"/>
      <c r="AA6707"/>
      <c r="AB6707"/>
      <c r="AC6707"/>
      <c r="AD6707"/>
      <c r="AE6707"/>
      <c r="AF6707"/>
      <c r="AG6707"/>
      <c r="AH6707"/>
      <c r="AI6707"/>
      <c r="AJ6707"/>
      <c r="AK6707"/>
      <c r="AL6707"/>
      <c r="AM6707"/>
      <c r="AN6707"/>
      <c r="AO6707"/>
      <c r="AP6707"/>
      <c r="AQ6707"/>
      <c r="AR6707"/>
      <c r="AS6707"/>
      <c r="AT6707"/>
      <c r="AU6707"/>
      <c r="AV6707"/>
      <c r="AW6707"/>
      <c r="AX6707"/>
      <c r="AY6707"/>
      <c r="AZ6707"/>
      <c r="BA6707"/>
      <c r="BB6707"/>
      <c r="BC6707"/>
      <c r="BD6707"/>
      <c r="BE6707"/>
      <c r="BF6707"/>
      <c r="BG6707"/>
      <c r="BH6707"/>
      <c r="BI6707"/>
      <c r="BJ6707"/>
      <c r="BK6707"/>
      <c r="BL6707"/>
      <c r="BM6707"/>
      <c r="BN6707"/>
      <c r="BO6707"/>
      <c r="BP6707"/>
      <c r="BQ6707"/>
      <c r="BR6707"/>
      <c r="BS6707"/>
      <c r="BT6707"/>
      <c r="BU6707"/>
      <c r="BV6707"/>
      <c r="BW6707"/>
      <c r="BX6707"/>
      <c r="BY6707"/>
      <c r="BZ6707"/>
      <c r="CA6707"/>
      <c r="CB6707"/>
      <c r="CC6707"/>
      <c r="CD6707"/>
      <c r="CE6707"/>
      <c r="CF6707"/>
      <c r="CG6707"/>
      <c r="CH6707"/>
      <c r="CI6707"/>
      <c r="CJ6707"/>
      <c r="CK6707"/>
      <c r="CL6707"/>
      <c r="CM6707"/>
      <c r="CN6707"/>
      <c r="CO6707"/>
      <c r="CP6707"/>
      <c r="CQ6707"/>
      <c r="CR6707"/>
      <c r="CS6707"/>
      <c r="CT6707"/>
      <c r="CU6707"/>
      <c r="CV6707"/>
    </row>
    <row r="6708" spans="10:100" x14ac:dyDescent="0.25">
      <c r="J6708"/>
      <c r="K6708"/>
      <c r="L6708"/>
      <c r="M6708"/>
      <c r="N6708"/>
      <c r="O6708"/>
      <c r="P6708"/>
      <c r="Q6708"/>
      <c r="R6708"/>
      <c r="S6708"/>
      <c r="T6708"/>
      <c r="U6708"/>
      <c r="V6708"/>
      <c r="W6708"/>
      <c r="X6708"/>
      <c r="Y6708"/>
      <c r="Z6708"/>
      <c r="AA6708"/>
      <c r="AB6708"/>
      <c r="AC6708"/>
      <c r="AD6708"/>
      <c r="AE6708"/>
      <c r="AF6708"/>
      <c r="AG6708"/>
      <c r="AH6708"/>
      <c r="AI6708"/>
      <c r="AJ6708"/>
      <c r="AK6708"/>
      <c r="AL6708"/>
      <c r="AM6708"/>
      <c r="AN6708"/>
      <c r="AO6708"/>
      <c r="AP6708"/>
      <c r="AQ6708"/>
      <c r="AR6708"/>
      <c r="AS6708"/>
      <c r="AT6708"/>
      <c r="AU6708"/>
      <c r="AV6708"/>
      <c r="AW6708"/>
      <c r="AX6708"/>
      <c r="AY6708"/>
      <c r="AZ6708"/>
      <c r="BA6708"/>
      <c r="BB6708"/>
      <c r="BC6708"/>
      <c r="BD6708"/>
      <c r="BE6708"/>
      <c r="BF6708"/>
      <c r="BG6708"/>
      <c r="BH6708"/>
      <c r="BI6708"/>
      <c r="BJ6708"/>
      <c r="BK6708"/>
      <c r="BL6708"/>
      <c r="BM6708"/>
      <c r="BN6708"/>
      <c r="BO6708"/>
      <c r="BP6708"/>
      <c r="BQ6708"/>
      <c r="BR6708"/>
      <c r="BS6708"/>
      <c r="BT6708"/>
      <c r="BU6708"/>
      <c r="BV6708"/>
      <c r="BW6708"/>
      <c r="BX6708"/>
      <c r="BY6708"/>
      <c r="BZ6708"/>
      <c r="CA6708"/>
      <c r="CB6708"/>
      <c r="CC6708"/>
      <c r="CD6708"/>
      <c r="CE6708"/>
      <c r="CF6708"/>
      <c r="CG6708"/>
      <c r="CH6708"/>
      <c r="CI6708"/>
      <c r="CJ6708"/>
      <c r="CK6708"/>
      <c r="CL6708"/>
      <c r="CM6708"/>
      <c r="CN6708"/>
      <c r="CO6708"/>
      <c r="CP6708"/>
      <c r="CQ6708"/>
      <c r="CR6708"/>
      <c r="CS6708"/>
      <c r="CT6708"/>
      <c r="CU6708"/>
      <c r="CV6708"/>
    </row>
    <row r="6709" spans="10:100" x14ac:dyDescent="0.25">
      <c r="J6709"/>
      <c r="K6709"/>
      <c r="L6709"/>
      <c r="M6709"/>
      <c r="N6709"/>
      <c r="O6709"/>
      <c r="P6709"/>
      <c r="Q6709"/>
      <c r="R6709"/>
      <c r="S6709"/>
      <c r="T6709"/>
      <c r="U6709"/>
      <c r="V6709"/>
      <c r="W6709"/>
      <c r="X6709"/>
      <c r="Y6709"/>
      <c r="Z6709"/>
      <c r="AA6709"/>
      <c r="AB6709"/>
      <c r="AC6709"/>
      <c r="AD6709"/>
      <c r="AE6709"/>
      <c r="AF6709"/>
      <c r="AG6709"/>
      <c r="AH6709"/>
      <c r="AI6709"/>
      <c r="AJ6709"/>
      <c r="AK6709"/>
      <c r="AL6709"/>
      <c r="AM6709"/>
      <c r="AN6709"/>
      <c r="AO6709"/>
      <c r="AP6709"/>
      <c r="AQ6709"/>
      <c r="AR6709"/>
      <c r="AS6709"/>
      <c r="AT6709"/>
      <c r="AU6709"/>
      <c r="AV6709"/>
      <c r="AW6709"/>
      <c r="AX6709"/>
      <c r="AY6709"/>
      <c r="AZ6709"/>
      <c r="BA6709"/>
      <c r="BB6709"/>
      <c r="BC6709"/>
      <c r="BD6709"/>
      <c r="BE6709"/>
      <c r="BF6709"/>
      <c r="BG6709"/>
      <c r="BH6709"/>
      <c r="BI6709"/>
      <c r="BJ6709"/>
      <c r="BK6709"/>
      <c r="BL6709"/>
      <c r="BM6709"/>
      <c r="BN6709"/>
      <c r="BO6709"/>
      <c r="BP6709"/>
      <c r="BQ6709"/>
      <c r="BR6709"/>
      <c r="BS6709"/>
      <c r="BT6709"/>
      <c r="BU6709"/>
      <c r="BV6709"/>
      <c r="BW6709"/>
      <c r="BX6709"/>
      <c r="BY6709"/>
      <c r="BZ6709"/>
      <c r="CA6709"/>
      <c r="CB6709"/>
      <c r="CC6709"/>
      <c r="CD6709"/>
      <c r="CE6709"/>
      <c r="CF6709"/>
      <c r="CG6709"/>
      <c r="CH6709"/>
      <c r="CI6709"/>
      <c r="CJ6709"/>
      <c r="CK6709"/>
      <c r="CL6709"/>
      <c r="CM6709"/>
      <c r="CN6709"/>
      <c r="CO6709"/>
      <c r="CP6709"/>
      <c r="CQ6709"/>
      <c r="CR6709"/>
      <c r="CS6709"/>
      <c r="CT6709"/>
      <c r="CU6709"/>
      <c r="CV6709"/>
    </row>
    <row r="6710" spans="10:100" x14ac:dyDescent="0.25">
      <c r="J6710"/>
      <c r="K6710"/>
      <c r="L6710"/>
      <c r="M6710"/>
      <c r="N6710"/>
      <c r="O6710"/>
      <c r="P6710"/>
      <c r="Q6710"/>
      <c r="R6710"/>
      <c r="S6710"/>
      <c r="T6710"/>
      <c r="U6710"/>
      <c r="V6710"/>
      <c r="W6710"/>
      <c r="X6710"/>
      <c r="Y6710"/>
      <c r="Z6710"/>
      <c r="AA6710"/>
      <c r="AB6710"/>
      <c r="AC6710"/>
      <c r="AD6710"/>
      <c r="AE6710"/>
      <c r="AF6710"/>
      <c r="AG6710"/>
      <c r="AH6710"/>
      <c r="AI6710"/>
      <c r="AJ6710"/>
      <c r="AK6710"/>
      <c r="AL6710"/>
      <c r="AM6710"/>
      <c r="AN6710"/>
      <c r="AO6710"/>
      <c r="AP6710"/>
      <c r="AQ6710"/>
      <c r="AR6710"/>
      <c r="AS6710"/>
      <c r="AT6710"/>
      <c r="AU6710"/>
      <c r="AV6710"/>
      <c r="AW6710"/>
      <c r="AX6710"/>
      <c r="AY6710"/>
      <c r="AZ6710"/>
      <c r="BA6710"/>
      <c r="BB6710"/>
      <c r="BC6710"/>
      <c r="BD6710"/>
      <c r="BE6710"/>
      <c r="BF6710"/>
      <c r="BG6710"/>
      <c r="BH6710"/>
      <c r="BI6710"/>
      <c r="BJ6710"/>
      <c r="BK6710"/>
      <c r="BL6710"/>
      <c r="BM6710"/>
      <c r="BN6710"/>
      <c r="BO6710"/>
      <c r="BP6710"/>
      <c r="BQ6710"/>
      <c r="BR6710"/>
      <c r="BS6710"/>
      <c r="BT6710"/>
      <c r="BU6710"/>
      <c r="BV6710"/>
      <c r="BW6710"/>
      <c r="BX6710"/>
      <c r="BY6710"/>
      <c r="BZ6710"/>
      <c r="CA6710"/>
      <c r="CB6710"/>
      <c r="CC6710"/>
      <c r="CD6710"/>
      <c r="CE6710"/>
      <c r="CF6710"/>
      <c r="CG6710"/>
      <c r="CH6710"/>
      <c r="CI6710"/>
      <c r="CJ6710"/>
      <c r="CK6710"/>
      <c r="CL6710"/>
      <c r="CM6710"/>
      <c r="CN6710"/>
      <c r="CO6710"/>
      <c r="CP6710"/>
      <c r="CQ6710"/>
      <c r="CR6710"/>
      <c r="CS6710"/>
      <c r="CT6710"/>
      <c r="CU6710"/>
      <c r="CV6710"/>
    </row>
    <row r="6711" spans="10:100" x14ac:dyDescent="0.25">
      <c r="J6711"/>
      <c r="K6711"/>
      <c r="L6711"/>
      <c r="M6711"/>
      <c r="N6711"/>
      <c r="O6711"/>
      <c r="P6711"/>
      <c r="Q6711"/>
      <c r="R6711"/>
      <c r="S6711"/>
      <c r="T6711"/>
      <c r="U6711"/>
      <c r="V6711"/>
      <c r="W6711"/>
      <c r="X6711"/>
      <c r="Y6711"/>
      <c r="Z6711"/>
      <c r="AA6711"/>
      <c r="AB6711"/>
      <c r="AC6711"/>
      <c r="AD6711"/>
      <c r="AE6711"/>
      <c r="AF6711"/>
      <c r="AG6711"/>
      <c r="AH6711"/>
      <c r="AI6711"/>
      <c r="AJ6711"/>
      <c r="AK6711"/>
      <c r="AL6711"/>
      <c r="AM6711"/>
      <c r="AN6711"/>
      <c r="AO6711"/>
      <c r="AP6711"/>
      <c r="AQ6711"/>
      <c r="AR6711"/>
      <c r="AS6711"/>
      <c r="AT6711"/>
      <c r="AU6711"/>
      <c r="AV6711"/>
      <c r="AW6711"/>
      <c r="AX6711"/>
      <c r="AY6711"/>
      <c r="AZ6711"/>
      <c r="BA6711"/>
      <c r="BB6711"/>
      <c r="BC6711"/>
      <c r="BD6711"/>
      <c r="BE6711"/>
      <c r="BF6711"/>
      <c r="BG6711"/>
      <c r="BH6711"/>
      <c r="BI6711"/>
      <c r="BJ6711"/>
      <c r="BK6711"/>
      <c r="BL6711"/>
      <c r="BM6711"/>
      <c r="BN6711"/>
      <c r="BO6711"/>
      <c r="BP6711"/>
      <c r="BQ6711"/>
      <c r="BR6711"/>
      <c r="BS6711"/>
      <c r="BT6711"/>
      <c r="BU6711"/>
      <c r="BV6711"/>
      <c r="BW6711"/>
      <c r="BX6711"/>
      <c r="BY6711"/>
      <c r="BZ6711"/>
      <c r="CA6711"/>
      <c r="CB6711"/>
      <c r="CC6711"/>
      <c r="CD6711"/>
      <c r="CE6711"/>
      <c r="CF6711"/>
      <c r="CG6711"/>
      <c r="CH6711"/>
      <c r="CI6711"/>
      <c r="CJ6711"/>
      <c r="CK6711"/>
      <c r="CL6711"/>
      <c r="CM6711"/>
      <c r="CN6711"/>
      <c r="CO6711"/>
      <c r="CP6711"/>
      <c r="CQ6711"/>
      <c r="CR6711"/>
      <c r="CS6711"/>
      <c r="CT6711"/>
      <c r="CU6711"/>
      <c r="CV6711"/>
    </row>
    <row r="6712" spans="10:100" x14ac:dyDescent="0.25">
      <c r="J6712"/>
      <c r="K6712"/>
      <c r="L6712"/>
      <c r="M6712"/>
      <c r="N6712"/>
      <c r="O6712"/>
      <c r="P6712"/>
      <c r="Q6712"/>
      <c r="R6712"/>
      <c r="S6712"/>
      <c r="T6712"/>
      <c r="U6712"/>
      <c r="V6712"/>
      <c r="W6712"/>
      <c r="X6712"/>
      <c r="Y6712"/>
      <c r="Z6712"/>
      <c r="AA6712"/>
      <c r="AB6712"/>
      <c r="AC6712"/>
      <c r="AD6712"/>
      <c r="AE6712"/>
      <c r="AF6712"/>
      <c r="AG6712"/>
      <c r="AH6712"/>
      <c r="AI6712"/>
      <c r="AJ6712"/>
      <c r="AK6712"/>
      <c r="AL6712"/>
      <c r="AM6712"/>
      <c r="AN6712"/>
      <c r="AO6712"/>
      <c r="AP6712"/>
      <c r="AQ6712"/>
      <c r="AR6712"/>
      <c r="AS6712"/>
      <c r="AT6712"/>
      <c r="AU6712"/>
      <c r="AV6712"/>
      <c r="AW6712"/>
      <c r="AX6712"/>
      <c r="AY6712"/>
      <c r="AZ6712"/>
      <c r="BA6712"/>
      <c r="BB6712"/>
      <c r="BC6712"/>
      <c r="BD6712"/>
      <c r="BE6712"/>
      <c r="BF6712"/>
      <c r="BG6712"/>
      <c r="BH6712"/>
      <c r="BI6712"/>
      <c r="BJ6712"/>
      <c r="BK6712"/>
      <c r="BL6712"/>
      <c r="BM6712"/>
      <c r="BN6712"/>
      <c r="BO6712"/>
      <c r="BP6712"/>
      <c r="BQ6712"/>
      <c r="BR6712"/>
      <c r="BS6712"/>
      <c r="BT6712"/>
      <c r="BU6712"/>
      <c r="BV6712"/>
      <c r="BW6712"/>
      <c r="BX6712"/>
      <c r="BY6712"/>
      <c r="BZ6712"/>
      <c r="CA6712"/>
      <c r="CB6712"/>
      <c r="CC6712"/>
      <c r="CD6712"/>
      <c r="CE6712"/>
      <c r="CF6712"/>
      <c r="CG6712"/>
      <c r="CH6712"/>
      <c r="CI6712"/>
      <c r="CJ6712"/>
      <c r="CK6712"/>
      <c r="CL6712"/>
      <c r="CM6712"/>
      <c r="CN6712"/>
      <c r="CO6712"/>
      <c r="CP6712"/>
      <c r="CQ6712"/>
      <c r="CR6712"/>
      <c r="CS6712"/>
      <c r="CT6712"/>
      <c r="CU6712"/>
      <c r="CV6712"/>
    </row>
    <row r="6713" spans="10:100" x14ac:dyDescent="0.25">
      <c r="J6713"/>
      <c r="K6713"/>
      <c r="L6713"/>
      <c r="M6713"/>
      <c r="N6713"/>
      <c r="O6713"/>
      <c r="P6713"/>
      <c r="Q6713"/>
      <c r="R6713"/>
      <c r="S6713"/>
      <c r="T6713"/>
      <c r="U6713"/>
      <c r="V6713"/>
      <c r="W6713"/>
      <c r="X6713"/>
      <c r="Y6713"/>
      <c r="Z6713"/>
      <c r="AA6713"/>
      <c r="AB6713"/>
      <c r="AC6713"/>
      <c r="AD6713"/>
      <c r="AE6713"/>
      <c r="AF6713"/>
      <c r="AG6713"/>
      <c r="AH6713"/>
      <c r="AI6713"/>
      <c r="AJ6713"/>
      <c r="AK6713"/>
      <c r="AL6713"/>
      <c r="AM6713"/>
      <c r="AN6713"/>
      <c r="AO6713"/>
      <c r="AP6713"/>
      <c r="AQ6713"/>
      <c r="AR6713"/>
      <c r="AS6713"/>
      <c r="AT6713"/>
      <c r="AU6713"/>
      <c r="AV6713"/>
      <c r="AW6713"/>
      <c r="AX6713"/>
      <c r="AY6713"/>
      <c r="AZ6713"/>
      <c r="BA6713"/>
      <c r="BB6713"/>
      <c r="BC6713"/>
      <c r="BD6713"/>
      <c r="BE6713"/>
      <c r="BF6713"/>
      <c r="BG6713"/>
      <c r="BH6713"/>
      <c r="BI6713"/>
      <c r="BJ6713"/>
      <c r="BK6713"/>
      <c r="BL6713"/>
      <c r="BM6713"/>
      <c r="BN6713"/>
      <c r="BO6713"/>
      <c r="BP6713"/>
      <c r="BQ6713"/>
      <c r="BR6713"/>
      <c r="BS6713"/>
      <c r="BT6713"/>
      <c r="BU6713"/>
      <c r="BV6713"/>
      <c r="BW6713"/>
      <c r="BX6713"/>
      <c r="BY6713"/>
      <c r="BZ6713"/>
      <c r="CA6713"/>
      <c r="CB6713"/>
      <c r="CC6713"/>
      <c r="CD6713"/>
      <c r="CE6713"/>
      <c r="CF6713"/>
      <c r="CG6713"/>
      <c r="CH6713"/>
      <c r="CI6713"/>
      <c r="CJ6713"/>
      <c r="CK6713"/>
      <c r="CL6713"/>
      <c r="CM6713"/>
      <c r="CN6713"/>
      <c r="CO6713"/>
      <c r="CP6713"/>
      <c r="CQ6713"/>
      <c r="CR6713"/>
      <c r="CS6713"/>
      <c r="CT6713"/>
      <c r="CU6713"/>
      <c r="CV6713"/>
    </row>
    <row r="6714" spans="10:100" x14ac:dyDescent="0.25">
      <c r="J6714"/>
      <c r="K6714"/>
      <c r="L6714"/>
      <c r="M6714"/>
      <c r="N6714"/>
      <c r="O6714"/>
      <c r="P6714"/>
      <c r="Q6714"/>
      <c r="R6714"/>
      <c r="S6714"/>
      <c r="T6714"/>
      <c r="U6714"/>
      <c r="V6714"/>
      <c r="W6714"/>
      <c r="X6714"/>
      <c r="Y6714"/>
      <c r="Z6714"/>
      <c r="AA6714"/>
      <c r="AB6714"/>
      <c r="AC6714"/>
      <c r="AD6714"/>
      <c r="AE6714"/>
      <c r="AF6714"/>
      <c r="AG6714"/>
      <c r="AH6714"/>
      <c r="AI6714"/>
      <c r="AJ6714"/>
      <c r="AK6714"/>
      <c r="AL6714"/>
      <c r="AM6714"/>
      <c r="AN6714"/>
      <c r="AO6714"/>
      <c r="AP6714"/>
      <c r="AQ6714"/>
      <c r="AR6714"/>
      <c r="AS6714"/>
      <c r="AT6714"/>
      <c r="AU6714"/>
      <c r="AV6714"/>
      <c r="AW6714"/>
      <c r="AX6714"/>
      <c r="AY6714"/>
      <c r="AZ6714"/>
      <c r="BA6714"/>
      <c r="BB6714"/>
      <c r="BC6714"/>
      <c r="BD6714"/>
      <c r="BE6714"/>
      <c r="BF6714"/>
      <c r="BG6714"/>
      <c r="BH6714"/>
      <c r="BI6714"/>
      <c r="BJ6714"/>
      <c r="BK6714"/>
      <c r="BL6714"/>
      <c r="BM6714"/>
      <c r="BN6714"/>
      <c r="BO6714"/>
      <c r="BP6714"/>
      <c r="BQ6714"/>
      <c r="BR6714"/>
      <c r="BS6714"/>
      <c r="BT6714"/>
      <c r="BU6714"/>
      <c r="BV6714"/>
      <c r="BW6714"/>
      <c r="BX6714"/>
      <c r="BY6714"/>
      <c r="BZ6714"/>
      <c r="CA6714"/>
      <c r="CB6714"/>
      <c r="CC6714"/>
      <c r="CD6714"/>
      <c r="CE6714"/>
      <c r="CF6714"/>
      <c r="CG6714"/>
      <c r="CH6714"/>
      <c r="CI6714"/>
      <c r="CJ6714"/>
      <c r="CK6714"/>
      <c r="CL6714"/>
      <c r="CM6714"/>
      <c r="CN6714"/>
      <c r="CO6714"/>
      <c r="CP6714"/>
      <c r="CQ6714"/>
      <c r="CR6714"/>
      <c r="CS6714"/>
      <c r="CT6714"/>
      <c r="CU6714"/>
      <c r="CV6714"/>
    </row>
    <row r="6715" spans="10:100" x14ac:dyDescent="0.25">
      <c r="J6715"/>
      <c r="K6715"/>
      <c r="L6715"/>
      <c r="M6715"/>
      <c r="N6715"/>
      <c r="O6715"/>
      <c r="P6715"/>
      <c r="Q6715"/>
      <c r="R6715"/>
      <c r="S6715"/>
      <c r="T6715"/>
      <c r="U6715"/>
      <c r="V6715"/>
      <c r="W6715"/>
      <c r="X6715"/>
      <c r="Y6715"/>
      <c r="Z6715"/>
      <c r="AA6715"/>
      <c r="AB6715"/>
      <c r="AC6715"/>
      <c r="AD6715"/>
      <c r="AE6715"/>
      <c r="AF6715"/>
      <c r="AG6715"/>
      <c r="AH6715"/>
      <c r="AI6715"/>
      <c r="AJ6715"/>
      <c r="AK6715"/>
      <c r="AL6715"/>
      <c r="AM6715"/>
      <c r="AN6715"/>
      <c r="AO6715"/>
      <c r="AP6715"/>
      <c r="AQ6715"/>
      <c r="AR6715"/>
      <c r="AS6715"/>
      <c r="AT6715"/>
      <c r="AU6715"/>
      <c r="AV6715"/>
      <c r="AW6715"/>
      <c r="AX6715"/>
      <c r="AY6715"/>
      <c r="AZ6715"/>
      <c r="BA6715"/>
      <c r="BB6715"/>
      <c r="BC6715"/>
      <c r="BD6715"/>
      <c r="BE6715"/>
      <c r="BF6715"/>
      <c r="BG6715"/>
      <c r="BH6715"/>
      <c r="BI6715"/>
      <c r="BJ6715"/>
      <c r="BK6715"/>
      <c r="BL6715"/>
      <c r="BM6715"/>
      <c r="BN6715"/>
      <c r="BO6715"/>
      <c r="BP6715"/>
      <c r="BQ6715"/>
      <c r="BR6715"/>
      <c r="BS6715"/>
      <c r="BT6715"/>
      <c r="BU6715"/>
      <c r="BV6715"/>
      <c r="BW6715"/>
      <c r="BX6715"/>
      <c r="BY6715"/>
      <c r="BZ6715"/>
      <c r="CA6715"/>
      <c r="CB6715"/>
      <c r="CC6715"/>
      <c r="CD6715"/>
      <c r="CE6715"/>
      <c r="CF6715"/>
      <c r="CG6715"/>
      <c r="CH6715"/>
      <c r="CI6715"/>
      <c r="CJ6715"/>
      <c r="CK6715"/>
      <c r="CL6715"/>
      <c r="CM6715"/>
      <c r="CN6715"/>
      <c r="CO6715"/>
      <c r="CP6715"/>
      <c r="CQ6715"/>
      <c r="CR6715"/>
      <c r="CS6715"/>
      <c r="CT6715"/>
      <c r="CU6715"/>
      <c r="CV6715"/>
    </row>
    <row r="6716" spans="10:100" x14ac:dyDescent="0.25">
      <c r="J6716"/>
      <c r="K6716"/>
      <c r="L6716"/>
      <c r="M6716"/>
      <c r="N6716"/>
      <c r="O6716"/>
      <c r="P6716"/>
      <c r="Q6716"/>
      <c r="R6716"/>
      <c r="S6716"/>
      <c r="T6716"/>
      <c r="U6716"/>
      <c r="V6716"/>
      <c r="W6716"/>
      <c r="X6716"/>
      <c r="Y6716"/>
      <c r="Z6716"/>
      <c r="AA6716"/>
      <c r="AB6716"/>
      <c r="AC6716"/>
      <c r="AD6716"/>
      <c r="AE6716"/>
      <c r="AF6716"/>
      <c r="AG6716"/>
      <c r="AH6716"/>
      <c r="AI6716"/>
      <c r="AJ6716"/>
      <c r="AK6716"/>
      <c r="AL6716"/>
      <c r="AM6716"/>
      <c r="AN6716"/>
      <c r="AO6716"/>
      <c r="AP6716"/>
      <c r="AQ6716"/>
      <c r="AR6716"/>
      <c r="AS6716"/>
      <c r="AT6716"/>
      <c r="AU6716"/>
      <c r="AV6716"/>
      <c r="AW6716"/>
      <c r="AX6716"/>
      <c r="AY6716"/>
      <c r="AZ6716"/>
      <c r="BA6716"/>
      <c r="BB6716"/>
      <c r="BC6716"/>
      <c r="BD6716"/>
      <c r="BE6716"/>
      <c r="BF6716"/>
      <c r="BG6716"/>
      <c r="BH6716"/>
      <c r="BI6716"/>
      <c r="BJ6716"/>
      <c r="BK6716"/>
      <c r="BL6716"/>
      <c r="BM6716"/>
      <c r="BN6716"/>
      <c r="BO6716"/>
      <c r="BP6716"/>
      <c r="BQ6716"/>
      <c r="BR6716"/>
      <c r="BS6716"/>
      <c r="BT6716"/>
      <c r="BU6716"/>
      <c r="BV6716"/>
      <c r="BW6716"/>
      <c r="BX6716"/>
      <c r="BY6716"/>
      <c r="BZ6716"/>
      <c r="CA6716"/>
      <c r="CB6716"/>
      <c r="CC6716"/>
      <c r="CD6716"/>
      <c r="CE6716"/>
      <c r="CF6716"/>
      <c r="CG6716"/>
      <c r="CH6716"/>
      <c r="CI6716"/>
      <c r="CJ6716"/>
      <c r="CK6716"/>
      <c r="CL6716"/>
      <c r="CM6716"/>
      <c r="CN6716"/>
      <c r="CO6716"/>
      <c r="CP6716"/>
      <c r="CQ6716"/>
      <c r="CR6716"/>
      <c r="CS6716"/>
      <c r="CT6716"/>
      <c r="CU6716"/>
      <c r="CV6716"/>
    </row>
    <row r="6717" spans="10:100" x14ac:dyDescent="0.25">
      <c r="J6717"/>
      <c r="K6717"/>
      <c r="L6717"/>
      <c r="M6717"/>
      <c r="N6717"/>
      <c r="O6717"/>
      <c r="P6717"/>
      <c r="Q6717"/>
      <c r="R6717"/>
      <c r="S6717"/>
      <c r="T6717"/>
      <c r="U6717"/>
      <c r="V6717"/>
      <c r="W6717"/>
      <c r="X6717"/>
      <c r="Y6717"/>
      <c r="Z6717"/>
      <c r="AA6717"/>
      <c r="AB6717"/>
      <c r="AC6717"/>
      <c r="AD6717"/>
      <c r="AE6717"/>
      <c r="AF6717"/>
      <c r="AG6717"/>
      <c r="AH6717"/>
      <c r="AI6717"/>
      <c r="AJ6717"/>
      <c r="AK6717"/>
      <c r="AL6717"/>
      <c r="AM6717"/>
      <c r="AN6717"/>
      <c r="AO6717"/>
      <c r="AP6717"/>
      <c r="AQ6717"/>
      <c r="AR6717"/>
      <c r="AS6717"/>
      <c r="AT6717"/>
      <c r="AU6717"/>
      <c r="AV6717"/>
      <c r="AW6717"/>
      <c r="AX6717"/>
      <c r="AY6717"/>
      <c r="AZ6717"/>
      <c r="BA6717"/>
      <c r="BB6717"/>
      <c r="BC6717"/>
      <c r="BD6717"/>
      <c r="BE6717"/>
      <c r="BF6717"/>
      <c r="BG6717"/>
      <c r="BH6717"/>
      <c r="BI6717"/>
      <c r="BJ6717"/>
      <c r="BK6717"/>
      <c r="BL6717"/>
      <c r="BM6717"/>
      <c r="BN6717"/>
      <c r="BO6717"/>
      <c r="BP6717"/>
      <c r="BQ6717"/>
      <c r="BR6717"/>
      <c r="BS6717"/>
      <c r="BT6717"/>
      <c r="BU6717"/>
      <c r="BV6717"/>
      <c r="BW6717"/>
      <c r="BX6717"/>
      <c r="BY6717"/>
      <c r="BZ6717"/>
      <c r="CA6717"/>
      <c r="CB6717"/>
      <c r="CC6717"/>
      <c r="CD6717"/>
      <c r="CE6717"/>
      <c r="CF6717"/>
      <c r="CG6717"/>
      <c r="CH6717"/>
      <c r="CI6717"/>
      <c r="CJ6717"/>
      <c r="CK6717"/>
      <c r="CL6717"/>
      <c r="CM6717"/>
      <c r="CN6717"/>
      <c r="CO6717"/>
      <c r="CP6717"/>
      <c r="CQ6717"/>
      <c r="CR6717"/>
      <c r="CS6717"/>
      <c r="CT6717"/>
      <c r="CU6717"/>
      <c r="CV6717"/>
    </row>
    <row r="6718" spans="10:100" x14ac:dyDescent="0.25">
      <c r="J6718"/>
      <c r="K6718"/>
      <c r="L6718"/>
      <c r="M6718"/>
      <c r="N6718"/>
      <c r="O6718"/>
      <c r="P6718"/>
      <c r="Q6718"/>
      <c r="R6718"/>
      <c r="S6718"/>
      <c r="T6718"/>
      <c r="U6718"/>
      <c r="V6718"/>
      <c r="W6718"/>
      <c r="X6718"/>
      <c r="Y6718"/>
      <c r="Z6718"/>
      <c r="AA6718"/>
      <c r="AB6718"/>
      <c r="AC6718"/>
      <c r="AD6718"/>
      <c r="AE6718"/>
      <c r="AF6718"/>
      <c r="AG6718"/>
      <c r="AH6718"/>
      <c r="AI6718"/>
      <c r="AJ6718"/>
      <c r="AK6718"/>
      <c r="AL6718"/>
      <c r="AM6718"/>
      <c r="AN6718"/>
      <c r="AO6718"/>
      <c r="AP6718"/>
      <c r="AQ6718"/>
      <c r="AR6718"/>
      <c r="AS6718"/>
      <c r="AT6718"/>
      <c r="AU6718"/>
      <c r="AV6718"/>
      <c r="AW6718"/>
      <c r="AX6718"/>
      <c r="AY6718"/>
      <c r="AZ6718"/>
      <c r="BA6718"/>
      <c r="BB6718"/>
      <c r="BC6718"/>
      <c r="BD6718"/>
      <c r="BE6718"/>
      <c r="BF6718"/>
      <c r="BG6718"/>
      <c r="BH6718"/>
      <c r="BI6718"/>
      <c r="BJ6718"/>
      <c r="BK6718"/>
      <c r="BL6718"/>
      <c r="BM6718"/>
      <c r="BN6718"/>
      <c r="BO6718"/>
      <c r="BP6718"/>
      <c r="BQ6718"/>
      <c r="BR6718"/>
      <c r="BS6718"/>
      <c r="BT6718"/>
      <c r="BU6718"/>
      <c r="BV6718"/>
      <c r="BW6718"/>
      <c r="BX6718"/>
      <c r="BY6718"/>
      <c r="BZ6718"/>
      <c r="CA6718"/>
      <c r="CB6718"/>
      <c r="CC6718"/>
      <c r="CD6718"/>
      <c r="CE6718"/>
      <c r="CF6718"/>
      <c r="CG6718"/>
      <c r="CH6718"/>
      <c r="CI6718"/>
      <c r="CJ6718"/>
      <c r="CK6718"/>
      <c r="CL6718"/>
      <c r="CM6718"/>
      <c r="CN6718"/>
      <c r="CO6718"/>
      <c r="CP6718"/>
      <c r="CQ6718"/>
      <c r="CR6718"/>
      <c r="CS6718"/>
      <c r="CT6718"/>
      <c r="CU6718"/>
      <c r="CV6718"/>
    </row>
    <row r="6719" spans="10:100" x14ac:dyDescent="0.25">
      <c r="J6719"/>
      <c r="K6719"/>
      <c r="L6719"/>
      <c r="M6719"/>
      <c r="N6719"/>
      <c r="O6719"/>
      <c r="P6719"/>
      <c r="Q6719"/>
      <c r="R6719"/>
      <c r="S6719"/>
      <c r="T6719"/>
      <c r="U6719"/>
      <c r="V6719"/>
      <c r="W6719"/>
      <c r="X6719"/>
      <c r="Y6719"/>
      <c r="Z6719"/>
      <c r="AA6719"/>
      <c r="AB6719"/>
      <c r="AC6719"/>
      <c r="AD6719"/>
      <c r="AE6719"/>
      <c r="AF6719"/>
      <c r="AG6719"/>
      <c r="AH6719"/>
      <c r="AI6719"/>
      <c r="AJ6719"/>
      <c r="AK6719"/>
      <c r="AL6719"/>
      <c r="AM6719"/>
      <c r="AN6719"/>
      <c r="AO6719"/>
      <c r="AP6719"/>
      <c r="AQ6719"/>
      <c r="AR6719"/>
      <c r="AS6719"/>
      <c r="AT6719"/>
      <c r="AU6719"/>
      <c r="AV6719"/>
      <c r="AW6719"/>
      <c r="AX6719"/>
      <c r="AY6719"/>
      <c r="AZ6719"/>
      <c r="BA6719"/>
      <c r="BB6719"/>
      <c r="BC6719"/>
      <c r="BD6719"/>
      <c r="BE6719"/>
      <c r="BF6719"/>
      <c r="BG6719"/>
      <c r="BH6719"/>
      <c r="BI6719"/>
      <c r="BJ6719"/>
      <c r="BK6719"/>
      <c r="BL6719"/>
      <c r="BM6719"/>
      <c r="BN6719"/>
      <c r="BO6719"/>
      <c r="BP6719"/>
      <c r="BQ6719"/>
      <c r="BR6719"/>
      <c r="BS6719"/>
      <c r="BT6719"/>
      <c r="BU6719"/>
      <c r="BV6719"/>
      <c r="BW6719"/>
      <c r="BX6719"/>
      <c r="BY6719"/>
      <c r="BZ6719"/>
      <c r="CA6719"/>
      <c r="CB6719"/>
      <c r="CC6719"/>
      <c r="CD6719"/>
      <c r="CE6719"/>
      <c r="CF6719"/>
      <c r="CG6719"/>
      <c r="CH6719"/>
      <c r="CI6719"/>
      <c r="CJ6719"/>
      <c r="CK6719"/>
      <c r="CL6719"/>
      <c r="CM6719"/>
      <c r="CN6719"/>
      <c r="CO6719"/>
      <c r="CP6719"/>
      <c r="CQ6719"/>
      <c r="CR6719"/>
      <c r="CS6719"/>
      <c r="CT6719"/>
      <c r="CU6719"/>
      <c r="CV6719"/>
    </row>
    <row r="6720" spans="10:100" x14ac:dyDescent="0.25">
      <c r="J6720"/>
      <c r="K6720"/>
      <c r="L6720"/>
      <c r="M6720"/>
      <c r="N6720"/>
      <c r="O6720"/>
      <c r="P6720"/>
      <c r="Q6720"/>
      <c r="R6720"/>
      <c r="S6720"/>
      <c r="T6720"/>
      <c r="U6720"/>
      <c r="V6720"/>
      <c r="W6720"/>
      <c r="X6720"/>
      <c r="Y6720"/>
      <c r="Z6720"/>
      <c r="AA6720"/>
      <c r="AB6720"/>
      <c r="AC6720"/>
      <c r="AD6720"/>
      <c r="AE6720"/>
      <c r="AF6720"/>
      <c r="AG6720"/>
      <c r="AH6720"/>
      <c r="AI6720"/>
      <c r="AJ6720"/>
      <c r="AK6720"/>
      <c r="AL6720"/>
      <c r="AM6720"/>
      <c r="AN6720"/>
      <c r="AO6720"/>
      <c r="AP6720"/>
      <c r="AQ6720"/>
      <c r="AR6720"/>
      <c r="AS6720"/>
      <c r="AT6720"/>
      <c r="AU6720"/>
      <c r="AV6720"/>
      <c r="AW6720"/>
      <c r="AX6720"/>
      <c r="AY6720"/>
      <c r="AZ6720"/>
      <c r="BA6720"/>
      <c r="BB6720"/>
      <c r="BC6720"/>
      <c r="BD6720"/>
      <c r="BE6720"/>
      <c r="BF6720"/>
      <c r="BG6720"/>
      <c r="BH6720"/>
      <c r="BI6720"/>
      <c r="BJ6720"/>
      <c r="BK6720"/>
      <c r="BL6720"/>
      <c r="BM6720"/>
      <c r="BN6720"/>
      <c r="BO6720"/>
      <c r="BP6720"/>
      <c r="BQ6720"/>
      <c r="BR6720"/>
      <c r="BS6720"/>
      <c r="BT6720"/>
      <c r="BU6720"/>
      <c r="BV6720"/>
      <c r="BW6720"/>
      <c r="BX6720"/>
      <c r="BY6720"/>
      <c r="BZ6720"/>
      <c r="CA6720"/>
      <c r="CB6720"/>
      <c r="CC6720"/>
      <c r="CD6720"/>
      <c r="CE6720"/>
      <c r="CF6720"/>
      <c r="CG6720"/>
      <c r="CH6720"/>
      <c r="CI6720"/>
      <c r="CJ6720"/>
      <c r="CK6720"/>
      <c r="CL6720"/>
      <c r="CM6720"/>
      <c r="CN6720"/>
      <c r="CO6720"/>
      <c r="CP6720"/>
      <c r="CQ6720"/>
      <c r="CR6720"/>
      <c r="CS6720"/>
      <c r="CT6720"/>
      <c r="CU6720"/>
      <c r="CV6720"/>
    </row>
    <row r="6721" spans="10:100" x14ac:dyDescent="0.25">
      <c r="J6721"/>
      <c r="K6721"/>
      <c r="L6721"/>
      <c r="M6721"/>
      <c r="N6721"/>
      <c r="O6721"/>
      <c r="P6721"/>
      <c r="Q6721"/>
      <c r="R6721"/>
      <c r="S6721"/>
      <c r="T6721"/>
      <c r="U6721"/>
      <c r="V6721"/>
      <c r="W6721"/>
      <c r="X6721"/>
      <c r="Y6721"/>
      <c r="Z6721"/>
      <c r="AA6721"/>
      <c r="AB6721"/>
      <c r="AC6721"/>
      <c r="AD6721"/>
      <c r="AE6721"/>
      <c r="AF6721"/>
      <c r="AG6721"/>
      <c r="AH6721"/>
      <c r="AI6721"/>
      <c r="AJ6721"/>
      <c r="AK6721"/>
      <c r="AL6721"/>
      <c r="AM6721"/>
      <c r="AN6721"/>
      <c r="AO6721"/>
      <c r="AP6721"/>
      <c r="AQ6721"/>
      <c r="AR6721"/>
      <c r="AS6721"/>
      <c r="AT6721"/>
      <c r="AU6721"/>
      <c r="AV6721"/>
      <c r="AW6721"/>
      <c r="AX6721"/>
      <c r="AY6721"/>
      <c r="AZ6721"/>
      <c r="BA6721"/>
      <c r="BB6721"/>
      <c r="BC6721"/>
      <c r="BD6721"/>
      <c r="BE6721"/>
      <c r="BF6721"/>
      <c r="BG6721"/>
      <c r="BH6721"/>
      <c r="BI6721"/>
      <c r="BJ6721"/>
      <c r="BK6721"/>
      <c r="BL6721"/>
      <c r="BM6721"/>
      <c r="BN6721"/>
      <c r="BO6721"/>
      <c r="BP6721"/>
      <c r="BQ6721"/>
      <c r="BR6721"/>
      <c r="BS6721"/>
      <c r="BT6721"/>
      <c r="BU6721"/>
      <c r="BV6721"/>
      <c r="BW6721"/>
      <c r="BX6721"/>
      <c r="BY6721"/>
      <c r="BZ6721"/>
      <c r="CA6721"/>
      <c r="CB6721"/>
      <c r="CC6721"/>
      <c r="CD6721"/>
      <c r="CE6721"/>
      <c r="CF6721"/>
      <c r="CG6721"/>
      <c r="CH6721"/>
      <c r="CI6721"/>
      <c r="CJ6721"/>
      <c r="CK6721"/>
      <c r="CL6721"/>
      <c r="CM6721"/>
      <c r="CN6721"/>
      <c r="CO6721"/>
      <c r="CP6721"/>
      <c r="CQ6721"/>
      <c r="CR6721"/>
      <c r="CS6721"/>
      <c r="CT6721"/>
      <c r="CU6721"/>
      <c r="CV6721"/>
    </row>
    <row r="6722" spans="10:100" x14ac:dyDescent="0.25">
      <c r="J6722"/>
      <c r="K6722"/>
      <c r="L6722"/>
      <c r="M6722"/>
      <c r="N6722"/>
      <c r="O6722"/>
      <c r="P6722"/>
      <c r="Q6722"/>
      <c r="R6722"/>
      <c r="S6722"/>
      <c r="T6722"/>
      <c r="U6722"/>
      <c r="V6722"/>
      <c r="W6722"/>
      <c r="X6722"/>
      <c r="Y6722"/>
      <c r="Z6722"/>
      <c r="AA6722"/>
      <c r="AB6722"/>
      <c r="AC6722"/>
      <c r="AD6722"/>
      <c r="AE6722"/>
      <c r="AF6722"/>
      <c r="AG6722"/>
      <c r="AH6722"/>
      <c r="AI6722"/>
      <c r="AJ6722"/>
      <c r="AK6722"/>
      <c r="AL6722"/>
      <c r="AM6722"/>
      <c r="AN6722"/>
      <c r="AO6722"/>
      <c r="AP6722"/>
      <c r="AQ6722"/>
      <c r="AR6722"/>
      <c r="AS6722"/>
      <c r="AT6722"/>
      <c r="AU6722"/>
      <c r="AV6722"/>
      <c r="AW6722"/>
      <c r="AX6722"/>
      <c r="AY6722"/>
      <c r="AZ6722"/>
      <c r="BA6722"/>
      <c r="BB6722"/>
      <c r="BC6722"/>
      <c r="BD6722"/>
      <c r="BE6722"/>
      <c r="BF6722"/>
      <c r="BG6722"/>
      <c r="BH6722"/>
      <c r="BI6722"/>
      <c r="BJ6722"/>
      <c r="BK6722"/>
      <c r="BL6722"/>
      <c r="BM6722"/>
      <c r="BN6722"/>
      <c r="BO6722"/>
      <c r="BP6722"/>
      <c r="BQ6722"/>
      <c r="BR6722"/>
      <c r="BS6722"/>
      <c r="BT6722"/>
      <c r="BU6722"/>
      <c r="BV6722"/>
      <c r="BW6722"/>
      <c r="BX6722"/>
      <c r="BY6722"/>
      <c r="BZ6722"/>
      <c r="CA6722"/>
      <c r="CB6722"/>
      <c r="CC6722"/>
      <c r="CD6722"/>
      <c r="CE6722"/>
      <c r="CF6722"/>
      <c r="CG6722"/>
      <c r="CH6722"/>
      <c r="CI6722"/>
      <c r="CJ6722"/>
      <c r="CK6722"/>
      <c r="CL6722"/>
      <c r="CM6722"/>
      <c r="CN6722"/>
      <c r="CO6722"/>
      <c r="CP6722"/>
      <c r="CQ6722"/>
      <c r="CR6722"/>
      <c r="CS6722"/>
      <c r="CT6722"/>
      <c r="CU6722"/>
      <c r="CV6722"/>
    </row>
    <row r="6723" spans="10:100" x14ac:dyDescent="0.25">
      <c r="J6723"/>
      <c r="K6723"/>
      <c r="L6723"/>
      <c r="M6723"/>
      <c r="N6723"/>
      <c r="O6723"/>
      <c r="P6723"/>
      <c r="Q6723"/>
      <c r="R6723"/>
      <c r="S6723"/>
      <c r="T6723"/>
      <c r="U6723"/>
      <c r="V6723"/>
      <c r="W6723"/>
      <c r="X6723"/>
      <c r="Y6723"/>
      <c r="Z6723"/>
      <c r="AA6723"/>
      <c r="AB6723"/>
      <c r="AC6723"/>
      <c r="AD6723"/>
      <c r="AE6723"/>
      <c r="AF6723"/>
      <c r="AG6723"/>
      <c r="AH6723"/>
      <c r="AI6723"/>
      <c r="AJ6723"/>
      <c r="AK6723"/>
      <c r="AL6723"/>
      <c r="AM6723"/>
      <c r="AN6723"/>
      <c r="AO6723"/>
      <c r="AP6723"/>
      <c r="AQ6723"/>
      <c r="AR6723"/>
      <c r="AS6723"/>
      <c r="AT6723"/>
      <c r="AU6723"/>
      <c r="AV6723"/>
      <c r="AW6723"/>
      <c r="AX6723"/>
      <c r="AY6723"/>
      <c r="AZ6723"/>
      <c r="BA6723"/>
      <c r="BB6723"/>
      <c r="BC6723"/>
      <c r="BD6723"/>
      <c r="BE6723"/>
      <c r="BF6723"/>
      <c r="BG6723"/>
      <c r="BH6723"/>
      <c r="BI6723"/>
      <c r="BJ6723"/>
      <c r="BK6723"/>
      <c r="BL6723"/>
      <c r="BM6723"/>
      <c r="BN6723"/>
      <c r="BO6723"/>
      <c r="BP6723"/>
      <c r="BQ6723"/>
      <c r="BR6723"/>
      <c r="BS6723"/>
      <c r="BT6723"/>
      <c r="BU6723"/>
      <c r="BV6723"/>
      <c r="BW6723"/>
      <c r="BX6723"/>
      <c r="BY6723"/>
      <c r="BZ6723"/>
      <c r="CA6723"/>
      <c r="CB6723"/>
      <c r="CC6723"/>
      <c r="CD6723"/>
      <c r="CE6723"/>
      <c r="CF6723"/>
      <c r="CG6723"/>
      <c r="CH6723"/>
      <c r="CI6723"/>
      <c r="CJ6723"/>
      <c r="CK6723"/>
      <c r="CL6723"/>
      <c r="CM6723"/>
      <c r="CN6723"/>
      <c r="CO6723"/>
      <c r="CP6723"/>
      <c r="CQ6723"/>
      <c r="CR6723"/>
      <c r="CS6723"/>
      <c r="CT6723"/>
      <c r="CU6723"/>
      <c r="CV6723"/>
    </row>
    <row r="6724" spans="10:100" x14ac:dyDescent="0.25">
      <c r="J6724"/>
      <c r="K6724"/>
      <c r="L6724"/>
      <c r="M6724"/>
      <c r="N6724"/>
      <c r="O6724"/>
      <c r="P6724"/>
      <c r="Q6724"/>
      <c r="R6724"/>
      <c r="S6724"/>
      <c r="T6724"/>
      <c r="U6724"/>
      <c r="V6724"/>
      <c r="W6724"/>
      <c r="X6724"/>
      <c r="Y6724"/>
      <c r="Z6724"/>
      <c r="AA6724"/>
      <c r="AB6724"/>
      <c r="AC6724"/>
      <c r="AD6724"/>
      <c r="AE6724"/>
      <c r="AF6724"/>
      <c r="AG6724"/>
      <c r="AH6724"/>
      <c r="AI6724"/>
      <c r="AJ6724"/>
      <c r="AK6724"/>
      <c r="AL6724"/>
      <c r="AM6724"/>
      <c r="AN6724"/>
      <c r="AO6724"/>
      <c r="AP6724"/>
      <c r="AQ6724"/>
      <c r="AR6724"/>
      <c r="AS6724"/>
      <c r="AT6724"/>
      <c r="AU6724"/>
      <c r="AV6724"/>
      <c r="AW6724"/>
      <c r="AX6724"/>
      <c r="AY6724"/>
      <c r="AZ6724"/>
      <c r="BA6724"/>
      <c r="BB6724"/>
      <c r="BC6724"/>
      <c r="BD6724"/>
      <c r="BE6724"/>
      <c r="BF6724"/>
      <c r="BG6724"/>
      <c r="BH6724"/>
      <c r="BI6724"/>
      <c r="BJ6724"/>
      <c r="BK6724"/>
      <c r="BL6724"/>
      <c r="BM6724"/>
      <c r="BN6724"/>
      <c r="BO6724"/>
      <c r="BP6724"/>
      <c r="BQ6724"/>
      <c r="BR6724"/>
      <c r="BS6724"/>
      <c r="BT6724"/>
      <c r="BU6724"/>
      <c r="BV6724"/>
      <c r="BW6724"/>
      <c r="BX6724"/>
      <c r="BY6724"/>
      <c r="BZ6724"/>
      <c r="CA6724"/>
      <c r="CB6724"/>
      <c r="CC6724"/>
      <c r="CD6724"/>
      <c r="CE6724"/>
      <c r="CF6724"/>
      <c r="CG6724"/>
      <c r="CH6724"/>
      <c r="CI6724"/>
      <c r="CJ6724"/>
      <c r="CK6724"/>
      <c r="CL6724"/>
      <c r="CM6724"/>
      <c r="CN6724"/>
      <c r="CO6724"/>
      <c r="CP6724"/>
      <c r="CQ6724"/>
      <c r="CR6724"/>
      <c r="CS6724"/>
      <c r="CT6724"/>
      <c r="CU6724"/>
      <c r="CV6724"/>
    </row>
    <row r="6725" spans="10:100" x14ac:dyDescent="0.25">
      <c r="J6725"/>
      <c r="K6725"/>
      <c r="L6725"/>
      <c r="M6725"/>
      <c r="N6725"/>
      <c r="O6725"/>
      <c r="P6725"/>
      <c r="Q6725"/>
      <c r="R6725"/>
      <c r="S6725"/>
      <c r="T6725"/>
      <c r="U6725"/>
      <c r="V6725"/>
      <c r="W6725"/>
      <c r="X6725"/>
      <c r="Y6725"/>
      <c r="Z6725"/>
      <c r="AA6725"/>
      <c r="AB6725"/>
      <c r="AC6725"/>
      <c r="AD6725"/>
      <c r="AE6725"/>
      <c r="AF6725"/>
      <c r="AG6725"/>
      <c r="AH6725"/>
      <c r="AI6725"/>
      <c r="AJ6725"/>
      <c r="AK6725"/>
      <c r="AL6725"/>
      <c r="AM6725"/>
      <c r="AN6725"/>
      <c r="AO6725"/>
      <c r="AP6725"/>
      <c r="AQ6725"/>
      <c r="AR6725"/>
      <c r="AS6725"/>
      <c r="AT6725"/>
      <c r="AU6725"/>
      <c r="AV6725"/>
      <c r="AW6725"/>
      <c r="AX6725"/>
      <c r="AY6725"/>
      <c r="AZ6725"/>
      <c r="BA6725"/>
      <c r="BB6725"/>
      <c r="BC6725"/>
      <c r="BD6725"/>
      <c r="BE6725"/>
      <c r="BF6725"/>
      <c r="BG6725"/>
      <c r="BH6725"/>
      <c r="BI6725"/>
      <c r="BJ6725"/>
      <c r="BK6725"/>
      <c r="BL6725"/>
      <c r="BM6725"/>
      <c r="BN6725"/>
      <c r="BO6725"/>
      <c r="BP6725"/>
      <c r="BQ6725"/>
      <c r="BR6725"/>
      <c r="BS6725"/>
      <c r="BT6725"/>
      <c r="BU6725"/>
      <c r="BV6725"/>
      <c r="BW6725"/>
      <c r="BX6725"/>
      <c r="BY6725"/>
      <c r="BZ6725"/>
      <c r="CA6725"/>
      <c r="CB6725"/>
      <c r="CC6725"/>
      <c r="CD6725"/>
      <c r="CE6725"/>
      <c r="CF6725"/>
      <c r="CG6725"/>
      <c r="CH6725"/>
      <c r="CI6725"/>
      <c r="CJ6725"/>
      <c r="CK6725"/>
      <c r="CL6725"/>
      <c r="CM6725"/>
      <c r="CN6725"/>
      <c r="CO6725"/>
      <c r="CP6725"/>
      <c r="CQ6725"/>
      <c r="CR6725"/>
      <c r="CS6725"/>
      <c r="CT6725"/>
      <c r="CU6725"/>
      <c r="CV6725"/>
    </row>
    <row r="6726" spans="10:100" x14ac:dyDescent="0.25">
      <c r="J6726"/>
      <c r="K6726"/>
      <c r="L6726"/>
      <c r="M6726"/>
      <c r="N6726"/>
      <c r="O6726"/>
      <c r="P6726"/>
      <c r="Q6726"/>
      <c r="R6726"/>
      <c r="S6726"/>
      <c r="T6726"/>
      <c r="U6726"/>
      <c r="V6726"/>
      <c r="W6726"/>
      <c r="X6726"/>
      <c r="Y6726"/>
      <c r="Z6726"/>
      <c r="AA6726"/>
      <c r="AB6726"/>
      <c r="AC6726"/>
      <c r="AD6726"/>
      <c r="AE6726"/>
      <c r="AF6726"/>
      <c r="AG6726"/>
      <c r="AH6726"/>
      <c r="AI6726"/>
      <c r="AJ6726"/>
      <c r="AK6726"/>
      <c r="AL6726"/>
      <c r="AM6726"/>
      <c r="AN6726"/>
      <c r="AO6726"/>
      <c r="AP6726"/>
      <c r="AQ6726"/>
      <c r="AR6726"/>
      <c r="AS6726"/>
      <c r="AT6726"/>
      <c r="AU6726"/>
      <c r="AV6726"/>
      <c r="AW6726"/>
      <c r="AX6726"/>
      <c r="AY6726"/>
      <c r="AZ6726"/>
      <c r="BA6726"/>
      <c r="BB6726"/>
      <c r="BC6726"/>
      <c r="BD6726"/>
      <c r="BE6726"/>
      <c r="BF6726"/>
      <c r="BG6726"/>
      <c r="BH6726"/>
      <c r="BI6726"/>
      <c r="BJ6726"/>
      <c r="BK6726"/>
      <c r="BL6726"/>
      <c r="BM6726"/>
      <c r="BN6726"/>
      <c r="BO6726"/>
      <c r="BP6726"/>
      <c r="BQ6726"/>
      <c r="BR6726"/>
      <c r="BS6726"/>
      <c r="BT6726"/>
      <c r="BU6726"/>
      <c r="BV6726"/>
      <c r="BW6726"/>
      <c r="BX6726"/>
      <c r="BY6726"/>
      <c r="BZ6726"/>
      <c r="CA6726"/>
      <c r="CB6726"/>
      <c r="CC6726"/>
      <c r="CD6726"/>
      <c r="CE6726"/>
      <c r="CF6726"/>
      <c r="CG6726"/>
      <c r="CH6726"/>
      <c r="CI6726"/>
      <c r="CJ6726"/>
      <c r="CK6726"/>
      <c r="CL6726"/>
      <c r="CM6726"/>
      <c r="CN6726"/>
      <c r="CO6726"/>
      <c r="CP6726"/>
      <c r="CQ6726"/>
      <c r="CR6726"/>
      <c r="CS6726"/>
      <c r="CT6726"/>
      <c r="CU6726"/>
      <c r="CV6726"/>
    </row>
    <row r="6727" spans="10:100" x14ac:dyDescent="0.25">
      <c r="J6727"/>
      <c r="K6727"/>
      <c r="L6727"/>
      <c r="M6727"/>
      <c r="N6727"/>
      <c r="O6727"/>
      <c r="P6727"/>
      <c r="Q6727"/>
      <c r="R6727"/>
      <c r="S6727"/>
      <c r="T6727"/>
      <c r="U6727"/>
      <c r="V6727"/>
      <c r="W6727"/>
      <c r="X6727"/>
      <c r="Y6727"/>
      <c r="Z6727"/>
      <c r="AA6727"/>
      <c r="AB6727"/>
      <c r="AC6727"/>
      <c r="AD6727"/>
      <c r="AE6727"/>
      <c r="AF6727"/>
      <c r="AG6727"/>
      <c r="AH6727"/>
      <c r="AI6727"/>
      <c r="AJ6727"/>
      <c r="AK6727"/>
      <c r="AL6727"/>
      <c r="AM6727"/>
      <c r="AN6727"/>
      <c r="AO6727"/>
      <c r="AP6727"/>
      <c r="AQ6727"/>
      <c r="AR6727"/>
      <c r="AS6727"/>
      <c r="AT6727"/>
      <c r="AU6727"/>
      <c r="AV6727"/>
      <c r="AW6727"/>
      <c r="AX6727"/>
      <c r="AY6727"/>
      <c r="AZ6727"/>
      <c r="BA6727"/>
      <c r="BB6727"/>
      <c r="BC6727"/>
      <c r="BD6727"/>
      <c r="BE6727"/>
      <c r="BF6727"/>
      <c r="BG6727"/>
      <c r="BH6727"/>
      <c r="BI6727"/>
      <c r="BJ6727"/>
      <c r="BK6727"/>
      <c r="BL6727"/>
      <c r="BM6727"/>
      <c r="BN6727"/>
      <c r="BO6727"/>
      <c r="BP6727"/>
      <c r="BQ6727"/>
      <c r="BR6727"/>
      <c r="BS6727"/>
      <c r="BT6727"/>
      <c r="BU6727"/>
      <c r="BV6727"/>
      <c r="BW6727"/>
      <c r="BX6727"/>
      <c r="BY6727"/>
      <c r="BZ6727"/>
      <c r="CA6727"/>
      <c r="CB6727"/>
      <c r="CC6727"/>
      <c r="CD6727"/>
      <c r="CE6727"/>
      <c r="CF6727"/>
      <c r="CG6727"/>
      <c r="CH6727"/>
      <c r="CI6727"/>
      <c r="CJ6727"/>
      <c r="CK6727"/>
      <c r="CL6727"/>
      <c r="CM6727"/>
      <c r="CN6727"/>
      <c r="CO6727"/>
      <c r="CP6727"/>
      <c r="CQ6727"/>
      <c r="CR6727"/>
      <c r="CS6727"/>
      <c r="CT6727"/>
      <c r="CU6727"/>
      <c r="CV6727"/>
    </row>
    <row r="6728" spans="10:100" x14ac:dyDescent="0.25">
      <c r="J6728"/>
      <c r="K6728"/>
      <c r="L6728"/>
      <c r="M6728"/>
      <c r="N6728"/>
      <c r="O6728"/>
      <c r="P6728"/>
      <c r="Q6728"/>
      <c r="R6728"/>
      <c r="S6728"/>
      <c r="T6728"/>
      <c r="U6728"/>
      <c r="V6728"/>
      <c r="W6728"/>
      <c r="X6728"/>
      <c r="Y6728"/>
      <c r="Z6728"/>
      <c r="AA6728"/>
      <c r="AB6728"/>
      <c r="AC6728"/>
      <c r="AD6728"/>
      <c r="AE6728"/>
      <c r="AF6728"/>
      <c r="AG6728"/>
      <c r="AH6728"/>
      <c r="AI6728"/>
      <c r="AJ6728"/>
      <c r="AK6728"/>
      <c r="AL6728"/>
      <c r="AM6728"/>
      <c r="AN6728"/>
      <c r="AO6728"/>
      <c r="AP6728"/>
      <c r="AQ6728"/>
      <c r="AR6728"/>
      <c r="AS6728"/>
      <c r="AT6728"/>
      <c r="AU6728"/>
      <c r="AV6728"/>
      <c r="AW6728"/>
      <c r="AX6728"/>
      <c r="AY6728"/>
      <c r="AZ6728"/>
      <c r="BA6728"/>
      <c r="BB6728"/>
      <c r="BC6728"/>
      <c r="BD6728"/>
      <c r="BE6728"/>
      <c r="BF6728"/>
      <c r="BG6728"/>
      <c r="BH6728"/>
      <c r="BI6728"/>
      <c r="BJ6728"/>
      <c r="BK6728"/>
      <c r="BL6728"/>
      <c r="BM6728"/>
      <c r="BN6728"/>
      <c r="BO6728"/>
      <c r="BP6728"/>
      <c r="BQ6728"/>
      <c r="BR6728"/>
      <c r="BS6728"/>
      <c r="BT6728"/>
      <c r="BU6728"/>
      <c r="BV6728"/>
      <c r="BW6728"/>
      <c r="BX6728"/>
      <c r="BY6728"/>
      <c r="BZ6728"/>
      <c r="CA6728"/>
      <c r="CB6728"/>
      <c r="CC6728"/>
      <c r="CD6728"/>
      <c r="CE6728"/>
      <c r="CF6728"/>
      <c r="CG6728"/>
      <c r="CH6728"/>
      <c r="CI6728"/>
      <c r="CJ6728"/>
      <c r="CK6728"/>
      <c r="CL6728"/>
      <c r="CM6728"/>
      <c r="CN6728"/>
      <c r="CO6728"/>
      <c r="CP6728"/>
      <c r="CQ6728"/>
      <c r="CR6728"/>
      <c r="CS6728"/>
      <c r="CT6728"/>
      <c r="CU6728"/>
      <c r="CV6728"/>
    </row>
    <row r="6729" spans="10:100" x14ac:dyDescent="0.25">
      <c r="J6729"/>
      <c r="K6729"/>
      <c r="L6729"/>
      <c r="M6729"/>
      <c r="N6729"/>
      <c r="O6729"/>
      <c r="P6729"/>
      <c r="Q6729"/>
      <c r="R6729"/>
      <c r="S6729"/>
      <c r="T6729"/>
      <c r="U6729"/>
      <c r="V6729"/>
      <c r="W6729"/>
      <c r="X6729"/>
      <c r="Y6729"/>
      <c r="Z6729"/>
      <c r="AA6729"/>
      <c r="AB6729"/>
      <c r="AC6729"/>
      <c r="AD6729"/>
      <c r="AE6729"/>
      <c r="AF6729"/>
      <c r="AG6729"/>
      <c r="AH6729"/>
      <c r="AI6729"/>
      <c r="AJ6729"/>
      <c r="AK6729"/>
      <c r="AL6729"/>
      <c r="AM6729"/>
      <c r="AN6729"/>
      <c r="AO6729"/>
      <c r="AP6729"/>
      <c r="AQ6729"/>
      <c r="AR6729"/>
      <c r="AS6729"/>
      <c r="AT6729"/>
      <c r="AU6729"/>
      <c r="AV6729"/>
      <c r="AW6729"/>
      <c r="AX6729"/>
      <c r="AY6729"/>
      <c r="AZ6729"/>
      <c r="BA6729"/>
      <c r="BB6729"/>
      <c r="BC6729"/>
      <c r="BD6729"/>
      <c r="BE6729"/>
      <c r="BF6729"/>
      <c r="BG6729"/>
      <c r="BH6729"/>
      <c r="BI6729"/>
      <c r="BJ6729"/>
      <c r="BK6729"/>
      <c r="BL6729"/>
      <c r="BM6729"/>
      <c r="BN6729"/>
      <c r="BO6729"/>
      <c r="BP6729"/>
      <c r="BQ6729"/>
      <c r="BR6729"/>
      <c r="BS6729"/>
      <c r="BT6729"/>
      <c r="BU6729"/>
      <c r="BV6729"/>
      <c r="BW6729"/>
      <c r="BX6729"/>
      <c r="BY6729"/>
      <c r="BZ6729"/>
      <c r="CA6729"/>
      <c r="CB6729"/>
      <c r="CC6729"/>
      <c r="CD6729"/>
      <c r="CE6729"/>
      <c r="CF6729"/>
      <c r="CG6729"/>
      <c r="CH6729"/>
      <c r="CI6729"/>
      <c r="CJ6729"/>
      <c r="CK6729"/>
      <c r="CL6729"/>
      <c r="CM6729"/>
      <c r="CN6729"/>
      <c r="CO6729"/>
      <c r="CP6729"/>
      <c r="CQ6729"/>
      <c r="CR6729"/>
      <c r="CS6729"/>
      <c r="CT6729"/>
      <c r="CU6729"/>
      <c r="CV6729"/>
    </row>
    <row r="6730" spans="10:100" x14ac:dyDescent="0.25">
      <c r="J6730"/>
      <c r="K6730"/>
      <c r="L6730"/>
      <c r="M6730"/>
      <c r="N6730"/>
      <c r="O6730"/>
      <c r="P6730"/>
      <c r="Q6730"/>
      <c r="R6730"/>
      <c r="S6730"/>
      <c r="T6730"/>
      <c r="U6730"/>
      <c r="V6730"/>
      <c r="W6730"/>
      <c r="X6730"/>
      <c r="Y6730"/>
      <c r="Z6730"/>
      <c r="AA6730"/>
      <c r="AB6730"/>
      <c r="AC6730"/>
      <c r="AD6730"/>
      <c r="AE6730"/>
      <c r="AF6730"/>
      <c r="AG6730"/>
      <c r="AH6730"/>
      <c r="AI6730"/>
      <c r="AJ6730"/>
      <c r="AK6730"/>
      <c r="AL6730"/>
      <c r="AM6730"/>
      <c r="AN6730"/>
      <c r="AO6730"/>
      <c r="AP6730"/>
      <c r="AQ6730"/>
      <c r="AR6730"/>
      <c r="AS6730"/>
      <c r="AT6730"/>
      <c r="AU6730"/>
      <c r="AV6730"/>
      <c r="AW6730"/>
      <c r="AX6730"/>
      <c r="AY6730"/>
      <c r="AZ6730"/>
      <c r="BA6730"/>
      <c r="BB6730"/>
      <c r="BC6730"/>
      <c r="BD6730"/>
      <c r="BE6730"/>
      <c r="BF6730"/>
      <c r="BG6730"/>
      <c r="BH6730"/>
      <c r="BI6730"/>
      <c r="BJ6730"/>
      <c r="BK6730"/>
      <c r="BL6730"/>
      <c r="BM6730"/>
      <c r="BN6730"/>
      <c r="BO6730"/>
      <c r="BP6730"/>
      <c r="BQ6730"/>
      <c r="BR6730"/>
      <c r="BS6730"/>
      <c r="BT6730"/>
      <c r="BU6730"/>
      <c r="BV6730"/>
      <c r="BW6730"/>
      <c r="BX6730"/>
      <c r="BY6730"/>
      <c r="BZ6730"/>
      <c r="CA6730"/>
      <c r="CB6730"/>
      <c r="CC6730"/>
      <c r="CD6730"/>
      <c r="CE6730"/>
      <c r="CF6730"/>
      <c r="CG6730"/>
      <c r="CH6730"/>
      <c r="CI6730"/>
      <c r="CJ6730"/>
      <c r="CK6730"/>
      <c r="CL6730"/>
      <c r="CM6730"/>
      <c r="CN6730"/>
      <c r="CO6730"/>
      <c r="CP6730"/>
      <c r="CQ6730"/>
      <c r="CR6730"/>
      <c r="CS6730"/>
      <c r="CT6730"/>
      <c r="CU6730"/>
      <c r="CV6730"/>
    </row>
    <row r="6731" spans="10:100" x14ac:dyDescent="0.25">
      <c r="J6731"/>
      <c r="K6731"/>
      <c r="L6731"/>
      <c r="M6731"/>
      <c r="N6731"/>
      <c r="O6731"/>
      <c r="P6731"/>
      <c r="Q6731"/>
      <c r="R6731"/>
      <c r="S6731"/>
      <c r="T6731"/>
      <c r="U6731"/>
      <c r="V6731"/>
      <c r="W6731"/>
      <c r="X6731"/>
      <c r="Y6731"/>
      <c r="Z6731"/>
      <c r="AA6731"/>
      <c r="AB6731"/>
      <c r="AC6731"/>
      <c r="AD6731"/>
      <c r="AE6731"/>
      <c r="AF6731"/>
      <c r="AG6731"/>
      <c r="AH6731"/>
      <c r="AI6731"/>
      <c r="AJ6731"/>
      <c r="AK6731"/>
      <c r="AL6731"/>
      <c r="AM6731"/>
      <c r="AN6731"/>
      <c r="AO6731"/>
      <c r="AP6731"/>
      <c r="AQ6731"/>
      <c r="AR6731"/>
      <c r="AS6731"/>
      <c r="AT6731"/>
      <c r="AU6731"/>
      <c r="AV6731"/>
      <c r="AW6731"/>
      <c r="AX6731"/>
      <c r="AY6731"/>
      <c r="AZ6731"/>
      <c r="BA6731"/>
      <c r="BB6731"/>
      <c r="BC6731"/>
      <c r="BD6731"/>
      <c r="BE6731"/>
      <c r="BF6731"/>
      <c r="BG6731"/>
      <c r="BH6731"/>
      <c r="BI6731"/>
      <c r="BJ6731"/>
      <c r="BK6731"/>
      <c r="BL6731"/>
      <c r="BM6731"/>
      <c r="BN6731"/>
      <c r="BO6731"/>
      <c r="BP6731"/>
      <c r="BQ6731"/>
      <c r="BR6731"/>
      <c r="BS6731"/>
      <c r="BT6731"/>
      <c r="BU6731"/>
      <c r="BV6731"/>
      <c r="BW6731"/>
      <c r="BX6731"/>
      <c r="BY6731"/>
      <c r="BZ6731"/>
      <c r="CA6731"/>
      <c r="CB6731"/>
      <c r="CC6731"/>
      <c r="CD6731"/>
      <c r="CE6731"/>
      <c r="CF6731"/>
      <c r="CG6731"/>
      <c r="CH6731"/>
      <c r="CI6731"/>
      <c r="CJ6731"/>
      <c r="CK6731"/>
      <c r="CL6731"/>
      <c r="CM6731"/>
      <c r="CN6731"/>
      <c r="CO6731"/>
      <c r="CP6731"/>
      <c r="CQ6731"/>
      <c r="CR6731"/>
      <c r="CS6731"/>
      <c r="CT6731"/>
      <c r="CU6731"/>
      <c r="CV6731"/>
    </row>
    <row r="6732" spans="10:100" x14ac:dyDescent="0.25">
      <c r="J6732"/>
      <c r="K6732"/>
      <c r="L6732"/>
      <c r="M6732"/>
      <c r="N6732"/>
      <c r="O6732"/>
      <c r="P6732"/>
      <c r="Q6732"/>
      <c r="R6732"/>
      <c r="S6732"/>
      <c r="T6732"/>
      <c r="U6732"/>
      <c r="V6732"/>
      <c r="W6732"/>
      <c r="X6732"/>
      <c r="Y6732"/>
      <c r="Z6732"/>
      <c r="AA6732"/>
      <c r="AB6732"/>
      <c r="AC6732"/>
      <c r="AD6732"/>
      <c r="AE6732"/>
      <c r="AF6732"/>
      <c r="AG6732"/>
      <c r="AH6732"/>
      <c r="AI6732"/>
      <c r="AJ6732"/>
      <c r="AK6732"/>
      <c r="AL6732"/>
      <c r="AM6732"/>
      <c r="AN6732"/>
      <c r="AO6732"/>
      <c r="AP6732"/>
      <c r="AQ6732"/>
      <c r="AR6732"/>
      <c r="AS6732"/>
      <c r="AT6732"/>
      <c r="AU6732"/>
      <c r="AV6732"/>
      <c r="AW6732"/>
      <c r="AX6732"/>
      <c r="AY6732"/>
      <c r="AZ6732"/>
      <c r="BA6732"/>
      <c r="BB6732"/>
      <c r="BC6732"/>
      <c r="BD6732"/>
      <c r="BE6732"/>
      <c r="BF6732"/>
      <c r="BG6732"/>
      <c r="BH6732"/>
      <c r="BI6732"/>
      <c r="BJ6732"/>
      <c r="BK6732"/>
      <c r="BL6732"/>
      <c r="BM6732"/>
      <c r="BN6732"/>
      <c r="BO6732"/>
      <c r="BP6732"/>
      <c r="BQ6732"/>
      <c r="BR6732"/>
      <c r="BS6732"/>
      <c r="BT6732"/>
      <c r="BU6732"/>
      <c r="BV6732"/>
      <c r="BW6732"/>
      <c r="BX6732"/>
      <c r="BY6732"/>
      <c r="BZ6732"/>
      <c r="CA6732"/>
      <c r="CB6732"/>
      <c r="CC6732"/>
      <c r="CD6732"/>
      <c r="CE6732"/>
      <c r="CF6732"/>
      <c r="CG6732"/>
      <c r="CH6732"/>
      <c r="CI6732"/>
      <c r="CJ6732"/>
      <c r="CK6732"/>
      <c r="CL6732"/>
      <c r="CM6732"/>
      <c r="CN6732"/>
      <c r="CO6732"/>
      <c r="CP6732"/>
      <c r="CQ6732"/>
      <c r="CR6732"/>
      <c r="CS6732"/>
      <c r="CT6732"/>
      <c r="CU6732"/>
      <c r="CV6732"/>
    </row>
    <row r="6733" spans="10:100" x14ac:dyDescent="0.25">
      <c r="J6733"/>
      <c r="K6733"/>
      <c r="L6733"/>
      <c r="M6733"/>
      <c r="N6733"/>
      <c r="O6733"/>
      <c r="P6733"/>
      <c r="Q6733"/>
      <c r="R6733"/>
      <c r="S6733"/>
      <c r="T6733"/>
      <c r="U6733"/>
      <c r="V6733"/>
      <c r="W6733"/>
      <c r="X6733"/>
      <c r="Y6733"/>
      <c r="Z6733"/>
      <c r="AA6733"/>
      <c r="AB6733"/>
      <c r="AC6733"/>
      <c r="AD6733"/>
      <c r="AE6733"/>
      <c r="AF6733"/>
      <c r="AG6733"/>
      <c r="AH6733"/>
      <c r="AI6733"/>
      <c r="AJ6733"/>
      <c r="AK6733"/>
      <c r="AL6733"/>
      <c r="AM6733"/>
      <c r="AN6733"/>
      <c r="AO6733"/>
      <c r="AP6733"/>
      <c r="AQ6733"/>
      <c r="AR6733"/>
      <c r="AS6733"/>
      <c r="AT6733"/>
      <c r="AU6733"/>
      <c r="AV6733"/>
      <c r="AW6733"/>
      <c r="AX6733"/>
      <c r="AY6733"/>
      <c r="AZ6733"/>
      <c r="BA6733"/>
      <c r="BB6733"/>
      <c r="BC6733"/>
      <c r="BD6733"/>
      <c r="BE6733"/>
      <c r="BF6733"/>
      <c r="BG6733"/>
      <c r="BH6733"/>
      <c r="BI6733"/>
      <c r="BJ6733"/>
      <c r="BK6733"/>
      <c r="BL6733"/>
      <c r="BM6733"/>
      <c r="BN6733"/>
      <c r="BO6733"/>
      <c r="BP6733"/>
      <c r="BQ6733"/>
      <c r="BR6733"/>
      <c r="BS6733"/>
      <c r="BT6733"/>
      <c r="BU6733"/>
      <c r="BV6733"/>
      <c r="BW6733"/>
      <c r="BX6733"/>
      <c r="BY6733"/>
      <c r="BZ6733"/>
      <c r="CA6733"/>
      <c r="CB6733"/>
      <c r="CC6733"/>
      <c r="CD6733"/>
      <c r="CE6733"/>
      <c r="CF6733"/>
      <c r="CG6733"/>
      <c r="CH6733"/>
      <c r="CI6733"/>
      <c r="CJ6733"/>
      <c r="CK6733"/>
      <c r="CL6733"/>
      <c r="CM6733"/>
      <c r="CN6733"/>
      <c r="CO6733"/>
      <c r="CP6733"/>
      <c r="CQ6733"/>
      <c r="CR6733"/>
      <c r="CS6733"/>
      <c r="CT6733"/>
      <c r="CU6733"/>
      <c r="CV6733"/>
    </row>
    <row r="6734" spans="10:100" x14ac:dyDescent="0.25">
      <c r="J6734"/>
      <c r="K6734"/>
      <c r="L6734"/>
      <c r="M6734"/>
      <c r="N6734"/>
      <c r="O6734"/>
      <c r="P6734"/>
      <c r="Q6734"/>
      <c r="R6734"/>
      <c r="S6734"/>
      <c r="T6734"/>
      <c r="U6734"/>
      <c r="V6734"/>
      <c r="W6734"/>
      <c r="X6734"/>
      <c r="Y6734"/>
      <c r="Z6734"/>
      <c r="AA6734"/>
      <c r="AB6734"/>
      <c r="AC6734"/>
      <c r="AD6734"/>
      <c r="AE6734"/>
      <c r="AF6734"/>
      <c r="AG6734"/>
      <c r="AH6734"/>
      <c r="AI6734"/>
      <c r="AJ6734"/>
      <c r="AK6734"/>
      <c r="AL6734"/>
      <c r="AM6734"/>
      <c r="AN6734"/>
      <c r="AO6734"/>
      <c r="AP6734"/>
      <c r="AQ6734"/>
      <c r="AR6734"/>
      <c r="AS6734"/>
      <c r="AT6734"/>
      <c r="AU6734"/>
      <c r="AV6734"/>
      <c r="AW6734"/>
      <c r="AX6734"/>
      <c r="AY6734"/>
      <c r="AZ6734"/>
      <c r="BA6734"/>
      <c r="BB6734"/>
      <c r="BC6734"/>
      <c r="BD6734"/>
      <c r="BE6734"/>
      <c r="BF6734"/>
      <c r="BG6734"/>
      <c r="BH6734"/>
      <c r="BI6734"/>
      <c r="BJ6734"/>
      <c r="BK6734"/>
      <c r="BL6734"/>
      <c r="BM6734"/>
      <c r="BN6734"/>
      <c r="BO6734"/>
      <c r="BP6734"/>
      <c r="BQ6734"/>
      <c r="BR6734"/>
      <c r="BS6734"/>
      <c r="BT6734"/>
      <c r="BU6734"/>
      <c r="BV6734"/>
      <c r="BW6734"/>
      <c r="BX6734"/>
      <c r="BY6734"/>
      <c r="BZ6734"/>
      <c r="CA6734"/>
      <c r="CB6734"/>
      <c r="CC6734"/>
      <c r="CD6734"/>
      <c r="CE6734"/>
      <c r="CF6734"/>
      <c r="CG6734"/>
      <c r="CH6734"/>
      <c r="CI6734"/>
      <c r="CJ6734"/>
      <c r="CK6734"/>
      <c r="CL6734"/>
      <c r="CM6734"/>
      <c r="CN6734"/>
      <c r="CO6734"/>
      <c r="CP6734"/>
      <c r="CQ6734"/>
      <c r="CR6734"/>
      <c r="CS6734"/>
      <c r="CT6734"/>
      <c r="CU6734"/>
      <c r="CV6734"/>
    </row>
    <row r="6735" spans="10:100" x14ac:dyDescent="0.25">
      <c r="J6735"/>
      <c r="K6735"/>
      <c r="L6735"/>
      <c r="M6735"/>
      <c r="N6735"/>
      <c r="O6735"/>
      <c r="P6735"/>
      <c r="Q6735"/>
      <c r="R6735"/>
      <c r="S6735"/>
      <c r="T6735"/>
      <c r="U6735"/>
      <c r="V6735"/>
      <c r="W6735"/>
      <c r="X6735"/>
      <c r="Y6735"/>
      <c r="Z6735"/>
      <c r="AA6735"/>
      <c r="AB6735"/>
      <c r="AC6735"/>
      <c r="AD6735"/>
      <c r="AE6735"/>
      <c r="AF6735"/>
      <c r="AG6735"/>
      <c r="AH6735"/>
      <c r="AI6735"/>
      <c r="AJ6735"/>
      <c r="AK6735"/>
      <c r="AL6735"/>
      <c r="AM6735"/>
      <c r="AN6735"/>
      <c r="AO6735"/>
      <c r="AP6735"/>
      <c r="AQ6735"/>
      <c r="AR6735"/>
      <c r="AS6735"/>
      <c r="AT6735"/>
      <c r="AU6735"/>
      <c r="AV6735"/>
      <c r="AW6735"/>
      <c r="AX6735"/>
      <c r="AY6735"/>
      <c r="AZ6735"/>
      <c r="BA6735"/>
      <c r="BB6735"/>
      <c r="BC6735"/>
      <c r="BD6735"/>
      <c r="BE6735"/>
      <c r="BF6735"/>
      <c r="BG6735"/>
      <c r="BH6735"/>
      <c r="BI6735"/>
      <c r="BJ6735"/>
      <c r="BK6735"/>
      <c r="BL6735"/>
      <c r="BM6735"/>
      <c r="BN6735"/>
      <c r="BO6735"/>
      <c r="BP6735"/>
      <c r="BQ6735"/>
      <c r="BR6735"/>
      <c r="BS6735"/>
      <c r="BT6735"/>
      <c r="BU6735"/>
      <c r="BV6735"/>
      <c r="BW6735"/>
      <c r="BX6735"/>
      <c r="BY6735"/>
      <c r="BZ6735"/>
      <c r="CA6735"/>
      <c r="CB6735"/>
      <c r="CC6735"/>
      <c r="CD6735"/>
      <c r="CE6735"/>
      <c r="CF6735"/>
      <c r="CG6735"/>
      <c r="CH6735"/>
      <c r="CI6735"/>
      <c r="CJ6735"/>
      <c r="CK6735"/>
      <c r="CL6735"/>
      <c r="CM6735"/>
      <c r="CN6735"/>
      <c r="CO6735"/>
      <c r="CP6735"/>
      <c r="CQ6735"/>
      <c r="CR6735"/>
      <c r="CS6735"/>
      <c r="CT6735"/>
      <c r="CU6735"/>
      <c r="CV6735"/>
    </row>
    <row r="6736" spans="10:100" x14ac:dyDescent="0.25">
      <c r="J6736"/>
      <c r="K6736"/>
      <c r="L6736"/>
      <c r="M6736"/>
      <c r="N6736"/>
      <c r="O6736"/>
      <c r="P6736"/>
      <c r="Q6736"/>
      <c r="R6736"/>
      <c r="S6736"/>
      <c r="T6736"/>
      <c r="U6736"/>
      <c r="V6736"/>
      <c r="W6736"/>
      <c r="X6736"/>
      <c r="Y6736"/>
      <c r="Z6736"/>
      <c r="AA6736"/>
      <c r="AB6736"/>
      <c r="AC6736"/>
      <c r="AD6736"/>
      <c r="AE6736"/>
      <c r="AF6736"/>
      <c r="AG6736"/>
      <c r="AH6736"/>
      <c r="AI6736"/>
      <c r="AJ6736"/>
      <c r="AK6736"/>
      <c r="AL6736"/>
      <c r="AM6736"/>
      <c r="AN6736"/>
      <c r="AO6736"/>
      <c r="AP6736"/>
      <c r="AQ6736"/>
      <c r="AR6736"/>
      <c r="AS6736"/>
      <c r="AT6736"/>
      <c r="AU6736"/>
      <c r="AV6736"/>
      <c r="AW6736"/>
      <c r="AX6736"/>
      <c r="AY6736"/>
      <c r="AZ6736"/>
      <c r="BA6736"/>
      <c r="BB6736"/>
      <c r="BC6736"/>
      <c r="BD6736"/>
      <c r="BE6736"/>
      <c r="BF6736"/>
      <c r="BG6736"/>
      <c r="BH6736"/>
      <c r="BI6736"/>
      <c r="BJ6736"/>
      <c r="BK6736"/>
      <c r="BL6736"/>
      <c r="BM6736"/>
      <c r="BN6736"/>
      <c r="BO6736"/>
      <c r="BP6736"/>
      <c r="BQ6736"/>
      <c r="BR6736"/>
      <c r="BS6736"/>
      <c r="BT6736"/>
      <c r="BU6736"/>
      <c r="BV6736"/>
      <c r="BW6736"/>
      <c r="BX6736"/>
      <c r="BY6736"/>
      <c r="BZ6736"/>
      <c r="CA6736"/>
      <c r="CB6736"/>
      <c r="CC6736"/>
      <c r="CD6736"/>
      <c r="CE6736"/>
      <c r="CF6736"/>
      <c r="CG6736"/>
      <c r="CH6736"/>
      <c r="CI6736"/>
      <c r="CJ6736"/>
      <c r="CK6736"/>
      <c r="CL6736"/>
      <c r="CM6736"/>
      <c r="CN6736"/>
      <c r="CO6736"/>
      <c r="CP6736"/>
      <c r="CQ6736"/>
      <c r="CR6736"/>
      <c r="CS6736"/>
      <c r="CT6736"/>
      <c r="CU6736"/>
      <c r="CV6736"/>
    </row>
    <row r="6737" spans="10:100" x14ac:dyDescent="0.25">
      <c r="J6737"/>
      <c r="K6737"/>
      <c r="L6737"/>
      <c r="M6737"/>
      <c r="N6737"/>
      <c r="O6737"/>
      <c r="P6737"/>
      <c r="Q6737"/>
      <c r="R6737"/>
      <c r="S6737"/>
      <c r="T6737"/>
      <c r="U6737"/>
      <c r="V6737"/>
      <c r="W6737"/>
      <c r="X6737"/>
      <c r="Y6737"/>
      <c r="Z6737"/>
      <c r="AA6737"/>
      <c r="AB6737"/>
      <c r="AC6737"/>
      <c r="AD6737"/>
      <c r="AE6737"/>
      <c r="AF6737"/>
      <c r="AG6737"/>
      <c r="AH6737"/>
      <c r="AI6737"/>
      <c r="AJ6737"/>
      <c r="AK6737"/>
      <c r="AL6737"/>
      <c r="AM6737"/>
      <c r="AN6737"/>
      <c r="AO6737"/>
      <c r="AP6737"/>
      <c r="AQ6737"/>
      <c r="AR6737"/>
      <c r="AS6737"/>
      <c r="AT6737"/>
      <c r="AU6737"/>
      <c r="AV6737"/>
      <c r="AW6737"/>
      <c r="AX6737"/>
      <c r="AY6737"/>
      <c r="AZ6737"/>
      <c r="BA6737"/>
      <c r="BB6737"/>
      <c r="BC6737"/>
      <c r="BD6737"/>
      <c r="BE6737"/>
      <c r="BF6737"/>
      <c r="BG6737"/>
      <c r="BH6737"/>
      <c r="BI6737"/>
      <c r="BJ6737"/>
      <c r="BK6737"/>
      <c r="BL6737"/>
      <c r="BM6737"/>
      <c r="BN6737"/>
      <c r="BO6737"/>
      <c r="BP6737"/>
      <c r="BQ6737"/>
      <c r="BR6737"/>
      <c r="BS6737"/>
      <c r="BT6737"/>
      <c r="BU6737"/>
      <c r="BV6737"/>
      <c r="BW6737"/>
      <c r="BX6737"/>
      <c r="BY6737"/>
      <c r="BZ6737"/>
      <c r="CA6737"/>
      <c r="CB6737"/>
      <c r="CC6737"/>
      <c r="CD6737"/>
      <c r="CE6737"/>
      <c r="CF6737"/>
      <c r="CG6737"/>
      <c r="CH6737"/>
      <c r="CI6737"/>
      <c r="CJ6737"/>
      <c r="CK6737"/>
      <c r="CL6737"/>
      <c r="CM6737"/>
      <c r="CN6737"/>
      <c r="CO6737"/>
      <c r="CP6737"/>
      <c r="CQ6737"/>
      <c r="CR6737"/>
      <c r="CS6737"/>
      <c r="CT6737"/>
      <c r="CU6737"/>
      <c r="CV6737"/>
    </row>
    <row r="6738" spans="10:100" x14ac:dyDescent="0.25">
      <c r="J6738"/>
      <c r="K6738"/>
      <c r="L6738"/>
      <c r="M6738"/>
      <c r="N6738"/>
      <c r="O6738"/>
      <c r="P6738"/>
      <c r="Q6738"/>
      <c r="R6738"/>
      <c r="S6738"/>
      <c r="T6738"/>
      <c r="U6738"/>
      <c r="V6738"/>
      <c r="W6738"/>
      <c r="X6738"/>
      <c r="Y6738"/>
      <c r="Z6738"/>
      <c r="AA6738"/>
      <c r="AB6738"/>
      <c r="AC6738"/>
      <c r="AD6738"/>
      <c r="AE6738"/>
      <c r="AF6738"/>
      <c r="AG6738"/>
      <c r="AH6738"/>
      <c r="AI6738"/>
      <c r="AJ6738"/>
      <c r="AK6738"/>
      <c r="AL6738"/>
      <c r="AM6738"/>
      <c r="AN6738"/>
      <c r="AO6738"/>
      <c r="AP6738"/>
      <c r="AQ6738"/>
      <c r="AR6738"/>
      <c r="AS6738"/>
      <c r="AT6738"/>
      <c r="AU6738"/>
      <c r="AV6738"/>
      <c r="AW6738"/>
      <c r="AX6738"/>
      <c r="AY6738"/>
      <c r="AZ6738"/>
      <c r="BA6738"/>
      <c r="BB6738"/>
      <c r="BC6738"/>
      <c r="BD6738"/>
      <c r="BE6738"/>
      <c r="BF6738"/>
      <c r="BG6738"/>
      <c r="BH6738"/>
      <c r="BI6738"/>
      <c r="BJ6738"/>
      <c r="BK6738"/>
      <c r="BL6738"/>
      <c r="BM6738"/>
      <c r="BN6738"/>
      <c r="BO6738"/>
      <c r="BP6738"/>
      <c r="BQ6738"/>
      <c r="BR6738"/>
      <c r="BS6738"/>
      <c r="BT6738"/>
      <c r="BU6738"/>
      <c r="BV6738"/>
      <c r="BW6738"/>
      <c r="BX6738"/>
      <c r="BY6738"/>
      <c r="BZ6738"/>
      <c r="CA6738"/>
      <c r="CB6738"/>
      <c r="CC6738"/>
      <c r="CD6738"/>
      <c r="CE6738"/>
      <c r="CF6738"/>
      <c r="CG6738"/>
      <c r="CH6738"/>
      <c r="CI6738"/>
      <c r="CJ6738"/>
      <c r="CK6738"/>
      <c r="CL6738"/>
      <c r="CM6738"/>
      <c r="CN6738"/>
      <c r="CO6738"/>
      <c r="CP6738"/>
      <c r="CQ6738"/>
      <c r="CR6738"/>
      <c r="CS6738"/>
      <c r="CT6738"/>
      <c r="CU6738"/>
      <c r="CV6738"/>
    </row>
    <row r="6739" spans="10:100" x14ac:dyDescent="0.25">
      <c r="J6739"/>
      <c r="K6739"/>
      <c r="L6739"/>
      <c r="M6739"/>
      <c r="N6739"/>
      <c r="O6739"/>
      <c r="P6739"/>
      <c r="Q6739"/>
      <c r="R6739"/>
      <c r="S6739"/>
      <c r="T6739"/>
      <c r="U6739"/>
      <c r="V6739"/>
      <c r="W6739"/>
      <c r="X6739"/>
      <c r="Y6739"/>
      <c r="Z6739"/>
      <c r="AA6739"/>
      <c r="AB6739"/>
      <c r="AC6739"/>
      <c r="AD6739"/>
      <c r="AE6739"/>
      <c r="AF6739"/>
      <c r="AG6739"/>
      <c r="AH6739"/>
      <c r="AI6739"/>
      <c r="AJ6739"/>
      <c r="AK6739"/>
      <c r="AL6739"/>
      <c r="AM6739"/>
      <c r="AN6739"/>
      <c r="AO6739"/>
      <c r="AP6739"/>
      <c r="AQ6739"/>
      <c r="AR6739"/>
      <c r="AS6739"/>
      <c r="AT6739"/>
      <c r="AU6739"/>
      <c r="AV6739"/>
      <c r="AW6739"/>
      <c r="AX6739"/>
      <c r="AY6739"/>
      <c r="AZ6739"/>
      <c r="BA6739"/>
      <c r="BB6739"/>
      <c r="BC6739"/>
      <c r="BD6739"/>
      <c r="BE6739"/>
      <c r="BF6739"/>
      <c r="BG6739"/>
      <c r="BH6739"/>
      <c r="BI6739"/>
      <c r="BJ6739"/>
      <c r="BK6739"/>
      <c r="BL6739"/>
      <c r="BM6739"/>
      <c r="BN6739"/>
      <c r="BO6739"/>
      <c r="BP6739"/>
      <c r="BQ6739"/>
      <c r="BR6739"/>
      <c r="BS6739"/>
      <c r="BT6739"/>
      <c r="BU6739"/>
      <c r="BV6739"/>
      <c r="BW6739"/>
      <c r="BX6739"/>
      <c r="BY6739"/>
      <c r="BZ6739"/>
      <c r="CA6739"/>
      <c r="CB6739"/>
      <c r="CC6739"/>
      <c r="CD6739"/>
      <c r="CE6739"/>
      <c r="CF6739"/>
      <c r="CG6739"/>
      <c r="CH6739"/>
      <c r="CI6739"/>
      <c r="CJ6739"/>
      <c r="CK6739"/>
      <c r="CL6739"/>
      <c r="CM6739"/>
      <c r="CN6739"/>
      <c r="CO6739"/>
      <c r="CP6739"/>
      <c r="CQ6739"/>
      <c r="CR6739"/>
      <c r="CS6739"/>
      <c r="CT6739"/>
      <c r="CU6739"/>
      <c r="CV6739"/>
    </row>
    <row r="6740" spans="10:100" x14ac:dyDescent="0.25">
      <c r="J6740"/>
      <c r="K6740"/>
      <c r="L6740"/>
      <c r="M6740"/>
      <c r="N6740"/>
      <c r="O6740"/>
      <c r="P6740"/>
      <c r="Q6740"/>
      <c r="R6740"/>
      <c r="S6740"/>
      <c r="T6740"/>
      <c r="U6740"/>
      <c r="V6740"/>
      <c r="W6740"/>
      <c r="X6740"/>
      <c r="Y6740"/>
      <c r="Z6740"/>
      <c r="AA6740"/>
      <c r="AB6740"/>
      <c r="AC6740"/>
      <c r="AD6740"/>
      <c r="AE6740"/>
      <c r="AF6740"/>
      <c r="AG6740"/>
      <c r="AH6740"/>
      <c r="AI6740"/>
      <c r="AJ6740"/>
      <c r="AK6740"/>
      <c r="AL6740"/>
      <c r="AM6740"/>
      <c r="AN6740"/>
      <c r="AO6740"/>
      <c r="AP6740"/>
      <c r="AQ6740"/>
      <c r="AR6740"/>
      <c r="AS6740"/>
      <c r="AT6740"/>
      <c r="AU6740"/>
      <c r="AV6740"/>
      <c r="AW6740"/>
      <c r="AX6740"/>
      <c r="AY6740"/>
      <c r="AZ6740"/>
      <c r="BA6740"/>
      <c r="BB6740"/>
      <c r="BC6740"/>
      <c r="BD6740"/>
      <c r="BE6740"/>
      <c r="BF6740"/>
      <c r="BG6740"/>
      <c r="BH6740"/>
      <c r="BI6740"/>
      <c r="BJ6740"/>
      <c r="BK6740"/>
      <c r="BL6740"/>
      <c r="BM6740"/>
      <c r="BN6740"/>
      <c r="BO6740"/>
      <c r="BP6740"/>
      <c r="BQ6740"/>
      <c r="BR6740"/>
      <c r="BS6740"/>
      <c r="BT6740"/>
      <c r="BU6740"/>
      <c r="BV6740"/>
      <c r="BW6740"/>
      <c r="BX6740"/>
      <c r="BY6740"/>
      <c r="BZ6740"/>
      <c r="CA6740"/>
      <c r="CB6740"/>
      <c r="CC6740"/>
      <c r="CD6740"/>
      <c r="CE6740"/>
      <c r="CF6740"/>
      <c r="CG6740"/>
      <c r="CH6740"/>
      <c r="CI6740"/>
      <c r="CJ6740"/>
      <c r="CK6740"/>
      <c r="CL6740"/>
      <c r="CM6740"/>
      <c r="CN6740"/>
      <c r="CO6740"/>
      <c r="CP6740"/>
      <c r="CQ6740"/>
      <c r="CR6740"/>
      <c r="CS6740"/>
      <c r="CT6740"/>
      <c r="CU6740"/>
      <c r="CV6740"/>
    </row>
    <row r="6741" spans="10:100" x14ac:dyDescent="0.25">
      <c r="J6741"/>
      <c r="K6741"/>
      <c r="L6741"/>
      <c r="M6741"/>
      <c r="N6741"/>
      <c r="O6741"/>
      <c r="P6741"/>
      <c r="Q6741"/>
      <c r="R6741"/>
      <c r="S6741"/>
      <c r="T6741"/>
      <c r="U6741"/>
      <c r="V6741"/>
      <c r="W6741"/>
      <c r="X6741"/>
      <c r="Y6741"/>
      <c r="Z6741"/>
      <c r="AA6741"/>
      <c r="AB6741"/>
      <c r="AC6741"/>
      <c r="AD6741"/>
      <c r="AE6741"/>
      <c r="AF6741"/>
      <c r="AG6741"/>
      <c r="AH6741"/>
      <c r="AI6741"/>
      <c r="AJ6741"/>
      <c r="AK6741"/>
      <c r="AL6741"/>
      <c r="AM6741"/>
      <c r="AN6741"/>
      <c r="AO6741"/>
      <c r="AP6741"/>
      <c r="AQ6741"/>
      <c r="AR6741"/>
      <c r="AS6741"/>
      <c r="AT6741"/>
      <c r="AU6741"/>
      <c r="AV6741"/>
      <c r="AW6741"/>
      <c r="AX6741"/>
      <c r="AY6741"/>
      <c r="AZ6741"/>
      <c r="BA6741"/>
      <c r="BB6741"/>
      <c r="BC6741"/>
      <c r="BD6741"/>
      <c r="BE6741"/>
      <c r="BF6741"/>
      <c r="BG6741"/>
      <c r="BH6741"/>
      <c r="BI6741"/>
      <c r="BJ6741"/>
      <c r="BK6741"/>
      <c r="BL6741"/>
      <c r="BM6741"/>
      <c r="BN6741"/>
      <c r="BO6741"/>
      <c r="BP6741"/>
      <c r="BQ6741"/>
      <c r="BR6741"/>
      <c r="BS6741"/>
      <c r="BT6741"/>
      <c r="BU6741"/>
      <c r="BV6741"/>
      <c r="BW6741"/>
      <c r="BX6741"/>
      <c r="BY6741"/>
      <c r="BZ6741"/>
      <c r="CA6741"/>
      <c r="CB6741"/>
      <c r="CC6741"/>
      <c r="CD6741"/>
      <c r="CE6741"/>
      <c r="CF6741"/>
      <c r="CG6741"/>
      <c r="CH6741"/>
      <c r="CI6741"/>
      <c r="CJ6741"/>
      <c r="CK6741"/>
      <c r="CL6741"/>
      <c r="CM6741"/>
      <c r="CN6741"/>
      <c r="CO6741"/>
      <c r="CP6741"/>
      <c r="CQ6741"/>
      <c r="CR6741"/>
      <c r="CS6741"/>
      <c r="CT6741"/>
      <c r="CU6741"/>
      <c r="CV6741"/>
    </row>
    <row r="6742" spans="10:100" x14ac:dyDescent="0.25">
      <c r="J6742"/>
      <c r="K6742"/>
      <c r="L6742"/>
      <c r="M6742"/>
      <c r="N6742"/>
      <c r="O6742"/>
      <c r="P6742"/>
      <c r="Q6742"/>
      <c r="R6742"/>
      <c r="S6742"/>
      <c r="T6742"/>
      <c r="U6742"/>
      <c r="V6742"/>
      <c r="W6742"/>
      <c r="X6742"/>
      <c r="Y6742"/>
      <c r="Z6742"/>
      <c r="AA6742"/>
      <c r="AB6742"/>
      <c r="AC6742"/>
      <c r="AD6742"/>
      <c r="AE6742"/>
      <c r="AF6742"/>
      <c r="AG6742"/>
      <c r="AH6742"/>
      <c r="AI6742"/>
      <c r="AJ6742"/>
      <c r="AK6742"/>
      <c r="AL6742"/>
      <c r="AM6742"/>
      <c r="AN6742"/>
      <c r="AO6742"/>
      <c r="AP6742"/>
      <c r="AQ6742"/>
      <c r="AR6742"/>
      <c r="AS6742"/>
      <c r="AT6742"/>
      <c r="AU6742"/>
      <c r="AV6742"/>
      <c r="AW6742"/>
      <c r="AX6742"/>
      <c r="AY6742"/>
      <c r="AZ6742"/>
      <c r="BA6742"/>
      <c r="BB6742"/>
      <c r="BC6742"/>
      <c r="BD6742"/>
      <c r="BE6742"/>
      <c r="BF6742"/>
      <c r="BG6742"/>
      <c r="BH6742"/>
      <c r="BI6742"/>
      <c r="BJ6742"/>
      <c r="BK6742"/>
      <c r="BL6742"/>
      <c r="BM6742"/>
      <c r="BN6742"/>
      <c r="BO6742"/>
      <c r="BP6742"/>
      <c r="BQ6742"/>
      <c r="BR6742"/>
      <c r="BS6742"/>
      <c r="BT6742"/>
      <c r="BU6742"/>
      <c r="BV6742"/>
      <c r="BW6742"/>
      <c r="BX6742"/>
      <c r="BY6742"/>
      <c r="BZ6742"/>
      <c r="CA6742"/>
      <c r="CB6742"/>
      <c r="CC6742"/>
      <c r="CD6742"/>
      <c r="CE6742"/>
      <c r="CF6742"/>
      <c r="CG6742"/>
      <c r="CH6742"/>
      <c r="CI6742"/>
      <c r="CJ6742"/>
      <c r="CK6742"/>
      <c r="CL6742"/>
      <c r="CM6742"/>
      <c r="CN6742"/>
      <c r="CO6742"/>
      <c r="CP6742"/>
      <c r="CQ6742"/>
      <c r="CR6742"/>
      <c r="CS6742"/>
      <c r="CT6742"/>
      <c r="CU6742"/>
      <c r="CV6742"/>
    </row>
    <row r="6743" spans="10:100" x14ac:dyDescent="0.25">
      <c r="J6743"/>
      <c r="K6743"/>
      <c r="L6743"/>
      <c r="M6743"/>
      <c r="N6743"/>
      <c r="O6743"/>
      <c r="P6743"/>
      <c r="Q6743"/>
      <c r="R6743"/>
      <c r="S6743"/>
      <c r="T6743"/>
      <c r="U6743"/>
      <c r="V6743"/>
      <c r="W6743"/>
      <c r="X6743"/>
      <c r="Y6743"/>
      <c r="Z6743"/>
      <c r="AA6743"/>
      <c r="AB6743"/>
      <c r="AC6743"/>
      <c r="AD6743"/>
      <c r="AE6743"/>
      <c r="AF6743"/>
      <c r="AG6743"/>
      <c r="AH6743"/>
      <c r="AI6743"/>
      <c r="AJ6743"/>
      <c r="AK6743"/>
      <c r="AL6743"/>
      <c r="AM6743"/>
      <c r="AN6743"/>
      <c r="AO6743"/>
      <c r="AP6743"/>
      <c r="AQ6743"/>
      <c r="AR6743"/>
      <c r="AS6743"/>
      <c r="AT6743"/>
      <c r="AU6743"/>
      <c r="AV6743"/>
      <c r="AW6743"/>
      <c r="AX6743"/>
      <c r="AY6743"/>
      <c r="AZ6743"/>
      <c r="BA6743"/>
      <c r="BB6743"/>
      <c r="BC6743"/>
      <c r="BD6743"/>
      <c r="BE6743"/>
      <c r="BF6743"/>
      <c r="BG6743"/>
      <c r="BH6743"/>
      <c r="BI6743"/>
      <c r="BJ6743"/>
      <c r="BK6743"/>
      <c r="BL6743"/>
      <c r="BM6743"/>
      <c r="BN6743"/>
      <c r="BO6743"/>
      <c r="BP6743"/>
      <c r="BQ6743"/>
      <c r="BR6743"/>
      <c r="BS6743"/>
      <c r="BT6743"/>
      <c r="BU6743"/>
      <c r="BV6743"/>
      <c r="BW6743"/>
      <c r="BX6743"/>
      <c r="BY6743"/>
      <c r="BZ6743"/>
      <c r="CA6743"/>
      <c r="CB6743"/>
      <c r="CC6743"/>
      <c r="CD6743"/>
      <c r="CE6743"/>
      <c r="CF6743"/>
      <c r="CG6743"/>
      <c r="CH6743"/>
      <c r="CI6743"/>
      <c r="CJ6743"/>
      <c r="CK6743"/>
      <c r="CL6743"/>
      <c r="CM6743"/>
      <c r="CN6743"/>
      <c r="CO6743"/>
      <c r="CP6743"/>
      <c r="CQ6743"/>
      <c r="CR6743"/>
      <c r="CS6743"/>
      <c r="CT6743"/>
      <c r="CU6743"/>
      <c r="CV6743"/>
    </row>
    <row r="6744" spans="10:100" x14ac:dyDescent="0.25">
      <c r="J6744"/>
      <c r="K6744"/>
      <c r="L6744"/>
      <c r="M6744"/>
      <c r="N6744"/>
      <c r="O6744"/>
      <c r="P6744"/>
      <c r="Q6744"/>
      <c r="R6744"/>
      <c r="S6744"/>
      <c r="T6744"/>
      <c r="U6744"/>
      <c r="V6744"/>
      <c r="W6744"/>
      <c r="X6744"/>
      <c r="Y6744"/>
      <c r="Z6744"/>
      <c r="AA6744"/>
      <c r="AB6744"/>
      <c r="AC6744"/>
      <c r="AD6744"/>
      <c r="AE6744"/>
      <c r="AF6744"/>
      <c r="AG6744"/>
      <c r="AH6744"/>
      <c r="AI6744"/>
      <c r="AJ6744"/>
      <c r="AK6744"/>
      <c r="AL6744"/>
      <c r="AM6744"/>
      <c r="AN6744"/>
      <c r="AO6744"/>
      <c r="AP6744"/>
      <c r="AQ6744"/>
      <c r="AR6744"/>
      <c r="AS6744"/>
      <c r="AT6744"/>
      <c r="AU6744"/>
      <c r="AV6744"/>
      <c r="AW6744"/>
      <c r="AX6744"/>
      <c r="AY6744"/>
      <c r="AZ6744"/>
      <c r="BA6744"/>
      <c r="BB6744"/>
      <c r="BC6744"/>
      <c r="BD6744"/>
      <c r="BE6744"/>
      <c r="BF6744"/>
      <c r="BG6744"/>
      <c r="BH6744"/>
      <c r="BI6744"/>
      <c r="BJ6744"/>
      <c r="BK6744"/>
      <c r="BL6744"/>
      <c r="BM6744"/>
      <c r="BN6744"/>
      <c r="BO6744"/>
      <c r="BP6744"/>
      <c r="BQ6744"/>
      <c r="BR6744"/>
      <c r="BS6744"/>
      <c r="BT6744"/>
      <c r="BU6744"/>
      <c r="BV6744"/>
      <c r="BW6744"/>
      <c r="BX6744"/>
      <c r="BY6744"/>
      <c r="BZ6744"/>
      <c r="CA6744"/>
      <c r="CB6744"/>
      <c r="CC6744"/>
      <c r="CD6744"/>
      <c r="CE6744"/>
      <c r="CF6744"/>
      <c r="CG6744"/>
      <c r="CH6744"/>
      <c r="CI6744"/>
      <c r="CJ6744"/>
      <c r="CK6744"/>
      <c r="CL6744"/>
      <c r="CM6744"/>
      <c r="CN6744"/>
      <c r="CO6744"/>
      <c r="CP6744"/>
      <c r="CQ6744"/>
      <c r="CR6744"/>
      <c r="CS6744"/>
      <c r="CT6744"/>
      <c r="CU6744"/>
      <c r="CV6744"/>
    </row>
    <row r="6745" spans="10:100" x14ac:dyDescent="0.25">
      <c r="J6745"/>
      <c r="K6745"/>
      <c r="L6745"/>
      <c r="M6745"/>
      <c r="N6745"/>
      <c r="O6745"/>
      <c r="P6745"/>
      <c r="Q6745"/>
      <c r="R6745"/>
      <c r="S6745"/>
      <c r="T6745"/>
      <c r="U6745"/>
      <c r="V6745"/>
      <c r="W6745"/>
      <c r="X6745"/>
      <c r="Y6745"/>
      <c r="Z6745"/>
      <c r="AA6745"/>
      <c r="AB6745"/>
      <c r="AC6745"/>
      <c r="AD6745"/>
      <c r="AE6745"/>
      <c r="AF6745"/>
      <c r="AG6745"/>
      <c r="AH6745"/>
      <c r="AI6745"/>
      <c r="AJ6745"/>
      <c r="AK6745"/>
      <c r="AL6745"/>
      <c r="AM6745"/>
      <c r="AN6745"/>
      <c r="AO6745"/>
      <c r="AP6745"/>
      <c r="AQ6745"/>
      <c r="AR6745"/>
      <c r="AS6745"/>
      <c r="AT6745"/>
      <c r="AU6745"/>
      <c r="AV6745"/>
      <c r="AW6745"/>
      <c r="AX6745"/>
      <c r="AY6745"/>
      <c r="AZ6745"/>
      <c r="BA6745"/>
      <c r="BB6745"/>
      <c r="BC6745"/>
      <c r="BD6745"/>
      <c r="BE6745"/>
      <c r="BF6745"/>
      <c r="BG6745"/>
      <c r="BH6745"/>
      <c r="BI6745"/>
      <c r="BJ6745"/>
      <c r="BK6745"/>
      <c r="BL6745"/>
      <c r="BM6745"/>
      <c r="BN6745"/>
      <c r="BO6745"/>
      <c r="BP6745"/>
      <c r="BQ6745"/>
      <c r="BR6745"/>
      <c r="BS6745"/>
      <c r="BT6745"/>
      <c r="BU6745"/>
      <c r="BV6745"/>
      <c r="BW6745"/>
      <c r="BX6745"/>
      <c r="BY6745"/>
      <c r="BZ6745"/>
      <c r="CA6745"/>
      <c r="CB6745"/>
      <c r="CC6745"/>
      <c r="CD6745"/>
      <c r="CE6745"/>
      <c r="CF6745"/>
      <c r="CG6745"/>
      <c r="CH6745"/>
      <c r="CI6745"/>
      <c r="CJ6745"/>
      <c r="CK6745"/>
      <c r="CL6745"/>
      <c r="CM6745"/>
      <c r="CN6745"/>
      <c r="CO6745"/>
      <c r="CP6745"/>
      <c r="CQ6745"/>
      <c r="CR6745"/>
      <c r="CS6745"/>
      <c r="CT6745"/>
      <c r="CU6745"/>
      <c r="CV6745"/>
    </row>
    <row r="6746" spans="10:100" x14ac:dyDescent="0.25">
      <c r="J6746"/>
      <c r="K6746"/>
      <c r="L6746"/>
      <c r="M6746"/>
      <c r="N6746"/>
      <c r="O6746"/>
      <c r="P6746"/>
      <c r="Q6746"/>
      <c r="R6746"/>
      <c r="S6746"/>
      <c r="T6746"/>
      <c r="U6746"/>
      <c r="V6746"/>
      <c r="W6746"/>
      <c r="X6746"/>
      <c r="Y6746"/>
      <c r="Z6746"/>
      <c r="AA6746"/>
      <c r="AB6746"/>
      <c r="AC6746"/>
      <c r="AD6746"/>
      <c r="AE6746"/>
      <c r="AF6746"/>
      <c r="AG6746"/>
      <c r="AH6746"/>
      <c r="AI6746"/>
      <c r="AJ6746"/>
      <c r="AK6746"/>
      <c r="AL6746"/>
      <c r="AM6746"/>
      <c r="AN6746"/>
      <c r="AO6746"/>
      <c r="AP6746"/>
      <c r="AQ6746"/>
      <c r="AR6746"/>
      <c r="AS6746"/>
      <c r="AT6746"/>
      <c r="AU6746"/>
      <c r="AV6746"/>
      <c r="AW6746"/>
      <c r="AX6746"/>
      <c r="AY6746"/>
      <c r="AZ6746"/>
      <c r="BA6746"/>
      <c r="BB6746"/>
      <c r="BC6746"/>
      <c r="BD6746"/>
      <c r="BE6746"/>
      <c r="BF6746"/>
      <c r="BG6746"/>
      <c r="BH6746"/>
      <c r="BI6746"/>
      <c r="BJ6746"/>
      <c r="BK6746"/>
      <c r="BL6746"/>
      <c r="BM6746"/>
      <c r="BN6746"/>
      <c r="BO6746"/>
      <c r="BP6746"/>
      <c r="BQ6746"/>
      <c r="BR6746"/>
      <c r="BS6746"/>
      <c r="BT6746"/>
      <c r="BU6746"/>
      <c r="BV6746"/>
      <c r="BW6746"/>
      <c r="BX6746"/>
      <c r="BY6746"/>
      <c r="BZ6746"/>
      <c r="CA6746"/>
      <c r="CB6746"/>
      <c r="CC6746"/>
      <c r="CD6746"/>
      <c r="CE6746"/>
      <c r="CF6746"/>
      <c r="CG6746"/>
      <c r="CH6746"/>
      <c r="CI6746"/>
      <c r="CJ6746"/>
      <c r="CK6746"/>
      <c r="CL6746"/>
      <c r="CM6746"/>
      <c r="CN6746"/>
      <c r="CO6746"/>
      <c r="CP6746"/>
      <c r="CQ6746"/>
      <c r="CR6746"/>
      <c r="CS6746"/>
      <c r="CT6746"/>
      <c r="CU6746"/>
      <c r="CV6746"/>
    </row>
    <row r="6747" spans="10:100" x14ac:dyDescent="0.25">
      <c r="J6747"/>
      <c r="K6747"/>
      <c r="L6747"/>
      <c r="M6747"/>
      <c r="N6747"/>
      <c r="O6747"/>
      <c r="P6747"/>
      <c r="Q6747"/>
      <c r="R6747"/>
      <c r="S6747"/>
      <c r="T6747"/>
      <c r="U6747"/>
      <c r="V6747"/>
      <c r="W6747"/>
      <c r="X6747"/>
      <c r="Y6747"/>
      <c r="Z6747"/>
      <c r="AA6747"/>
      <c r="AB6747"/>
      <c r="AC6747"/>
      <c r="AD6747"/>
      <c r="AE6747"/>
      <c r="AF6747"/>
      <c r="AG6747"/>
      <c r="AH6747"/>
      <c r="AI6747"/>
      <c r="AJ6747"/>
      <c r="AK6747"/>
      <c r="AL6747"/>
      <c r="AM6747"/>
      <c r="AN6747"/>
      <c r="AO6747"/>
      <c r="AP6747"/>
      <c r="AQ6747"/>
      <c r="AR6747"/>
      <c r="AS6747"/>
      <c r="AT6747"/>
      <c r="AU6747"/>
      <c r="AV6747"/>
      <c r="AW6747"/>
      <c r="AX6747"/>
      <c r="AY6747"/>
      <c r="AZ6747"/>
      <c r="BA6747"/>
      <c r="BB6747"/>
      <c r="BC6747"/>
      <c r="BD6747"/>
      <c r="BE6747"/>
      <c r="BF6747"/>
      <c r="BG6747"/>
      <c r="BH6747"/>
      <c r="BI6747"/>
      <c r="BJ6747"/>
      <c r="BK6747"/>
      <c r="BL6747"/>
      <c r="BM6747"/>
      <c r="BN6747"/>
      <c r="BO6747"/>
      <c r="BP6747"/>
      <c r="BQ6747"/>
      <c r="BR6747"/>
      <c r="BS6747"/>
      <c r="BT6747"/>
      <c r="BU6747"/>
      <c r="BV6747"/>
      <c r="BW6747"/>
      <c r="BX6747"/>
      <c r="BY6747"/>
      <c r="BZ6747"/>
      <c r="CA6747"/>
      <c r="CB6747"/>
      <c r="CC6747"/>
      <c r="CD6747"/>
      <c r="CE6747"/>
      <c r="CF6747"/>
      <c r="CG6747"/>
      <c r="CH6747"/>
      <c r="CI6747"/>
      <c r="CJ6747"/>
      <c r="CK6747"/>
      <c r="CL6747"/>
      <c r="CM6747"/>
      <c r="CN6747"/>
      <c r="CO6747"/>
      <c r="CP6747"/>
      <c r="CQ6747"/>
      <c r="CR6747"/>
      <c r="CS6747"/>
      <c r="CT6747"/>
      <c r="CU6747"/>
      <c r="CV6747"/>
    </row>
    <row r="6748" spans="10:100" x14ac:dyDescent="0.25">
      <c r="J6748"/>
      <c r="K6748"/>
      <c r="L6748"/>
      <c r="M6748"/>
      <c r="N6748"/>
      <c r="O6748"/>
      <c r="P6748"/>
      <c r="Q6748"/>
      <c r="R6748"/>
      <c r="S6748"/>
      <c r="T6748"/>
      <c r="U6748"/>
      <c r="V6748"/>
      <c r="W6748"/>
      <c r="X6748"/>
      <c r="Y6748"/>
      <c r="Z6748"/>
      <c r="AA6748"/>
      <c r="AB6748"/>
      <c r="AC6748"/>
      <c r="AD6748"/>
      <c r="AE6748"/>
      <c r="AF6748"/>
      <c r="AG6748"/>
      <c r="AH6748"/>
      <c r="AI6748"/>
      <c r="AJ6748"/>
      <c r="AK6748"/>
      <c r="AL6748"/>
      <c r="AM6748"/>
      <c r="AN6748"/>
      <c r="AO6748"/>
      <c r="AP6748"/>
      <c r="AQ6748"/>
      <c r="AR6748"/>
      <c r="AS6748"/>
      <c r="AT6748"/>
      <c r="AU6748"/>
      <c r="AV6748"/>
      <c r="AW6748"/>
      <c r="AX6748"/>
      <c r="AY6748"/>
      <c r="AZ6748"/>
      <c r="BA6748"/>
      <c r="BB6748"/>
      <c r="BC6748"/>
      <c r="BD6748"/>
      <c r="BE6748"/>
      <c r="BF6748"/>
      <c r="BG6748"/>
      <c r="BH6748"/>
      <c r="BI6748"/>
      <c r="BJ6748"/>
      <c r="BK6748"/>
      <c r="BL6748"/>
      <c r="BM6748"/>
      <c r="BN6748"/>
      <c r="BO6748"/>
      <c r="BP6748"/>
      <c r="BQ6748"/>
      <c r="BR6748"/>
      <c r="BS6748"/>
      <c r="BT6748"/>
      <c r="BU6748"/>
      <c r="BV6748"/>
      <c r="BW6748"/>
      <c r="BX6748"/>
      <c r="BY6748"/>
      <c r="BZ6748"/>
      <c r="CA6748"/>
      <c r="CB6748"/>
      <c r="CC6748"/>
      <c r="CD6748"/>
      <c r="CE6748"/>
      <c r="CF6748"/>
      <c r="CG6748"/>
      <c r="CH6748"/>
      <c r="CI6748"/>
      <c r="CJ6748"/>
      <c r="CK6748"/>
      <c r="CL6748"/>
      <c r="CM6748"/>
      <c r="CN6748"/>
      <c r="CO6748"/>
      <c r="CP6748"/>
      <c r="CQ6748"/>
      <c r="CR6748"/>
      <c r="CS6748"/>
      <c r="CT6748"/>
      <c r="CU6748"/>
      <c r="CV6748"/>
    </row>
    <row r="6749" spans="10:100" x14ac:dyDescent="0.25">
      <c r="J6749"/>
      <c r="K6749"/>
      <c r="L6749"/>
      <c r="M6749"/>
      <c r="N6749"/>
      <c r="O6749"/>
      <c r="P6749"/>
      <c r="Q6749"/>
      <c r="R6749"/>
      <c r="S6749"/>
      <c r="T6749"/>
      <c r="U6749"/>
      <c r="V6749"/>
      <c r="W6749"/>
      <c r="X6749"/>
      <c r="Y6749"/>
      <c r="Z6749"/>
      <c r="AA6749"/>
      <c r="AB6749"/>
      <c r="AC6749"/>
      <c r="AD6749"/>
      <c r="AE6749"/>
      <c r="AF6749"/>
      <c r="AG6749"/>
      <c r="AH6749"/>
      <c r="AI6749"/>
      <c r="AJ6749"/>
      <c r="AK6749"/>
      <c r="AL6749"/>
      <c r="AM6749"/>
      <c r="AN6749"/>
      <c r="AO6749"/>
      <c r="AP6749"/>
      <c r="AQ6749"/>
      <c r="AR6749"/>
      <c r="AS6749"/>
      <c r="AT6749"/>
      <c r="AU6749"/>
      <c r="AV6749"/>
      <c r="AW6749"/>
      <c r="AX6749"/>
      <c r="AY6749"/>
      <c r="AZ6749"/>
      <c r="BA6749"/>
      <c r="BB6749"/>
      <c r="BC6749"/>
      <c r="BD6749"/>
      <c r="BE6749"/>
      <c r="BF6749"/>
      <c r="BG6749"/>
      <c r="BH6749"/>
      <c r="BI6749"/>
      <c r="BJ6749"/>
      <c r="BK6749"/>
      <c r="BL6749"/>
      <c r="BM6749"/>
      <c r="BN6749"/>
      <c r="BO6749"/>
      <c r="BP6749"/>
      <c r="BQ6749"/>
      <c r="BR6749"/>
      <c r="BS6749"/>
      <c r="BT6749"/>
      <c r="BU6749"/>
      <c r="BV6749"/>
      <c r="BW6749"/>
      <c r="BX6749"/>
      <c r="BY6749"/>
      <c r="BZ6749"/>
      <c r="CA6749"/>
      <c r="CB6749"/>
      <c r="CC6749"/>
      <c r="CD6749"/>
      <c r="CE6749"/>
      <c r="CF6749"/>
      <c r="CG6749"/>
      <c r="CH6749"/>
      <c r="CI6749"/>
      <c r="CJ6749"/>
      <c r="CK6749"/>
      <c r="CL6749"/>
      <c r="CM6749"/>
      <c r="CN6749"/>
      <c r="CO6749"/>
      <c r="CP6749"/>
      <c r="CQ6749"/>
      <c r="CR6749"/>
      <c r="CS6749"/>
      <c r="CT6749"/>
      <c r="CU6749"/>
      <c r="CV6749"/>
    </row>
    <row r="6750" spans="10:100" x14ac:dyDescent="0.25">
      <c r="J6750"/>
      <c r="K6750"/>
      <c r="L6750"/>
      <c r="M6750"/>
      <c r="N6750"/>
      <c r="O6750"/>
      <c r="P6750"/>
      <c r="Q6750"/>
      <c r="R6750"/>
      <c r="S6750"/>
      <c r="T6750"/>
      <c r="U6750"/>
      <c r="V6750"/>
      <c r="W6750"/>
      <c r="X6750"/>
      <c r="Y6750"/>
      <c r="Z6750"/>
      <c r="AA6750"/>
      <c r="AB6750"/>
      <c r="AC6750"/>
      <c r="AD6750"/>
      <c r="AE6750"/>
      <c r="AF6750"/>
      <c r="AG6750"/>
      <c r="AH6750"/>
      <c r="AI6750"/>
      <c r="AJ6750"/>
      <c r="AK6750"/>
      <c r="AL6750"/>
      <c r="AM6750"/>
      <c r="AN6750"/>
      <c r="AO6750"/>
      <c r="AP6750"/>
      <c r="AQ6750"/>
      <c r="AR6750"/>
      <c r="AS6750"/>
      <c r="AT6750"/>
      <c r="AU6750"/>
      <c r="AV6750"/>
      <c r="AW6750"/>
      <c r="AX6750"/>
      <c r="AY6750"/>
      <c r="AZ6750"/>
      <c r="BA6750"/>
      <c r="BB6750"/>
      <c r="BC6750"/>
      <c r="BD6750"/>
      <c r="BE6750"/>
      <c r="BF6750"/>
      <c r="BG6750"/>
      <c r="BH6750"/>
      <c r="BI6750"/>
      <c r="BJ6750"/>
      <c r="BK6750"/>
      <c r="BL6750"/>
      <c r="BM6750"/>
      <c r="BN6750"/>
      <c r="BO6750"/>
      <c r="BP6750"/>
      <c r="BQ6750"/>
      <c r="BR6750"/>
      <c r="BS6750"/>
      <c r="BT6750"/>
      <c r="BU6750"/>
      <c r="BV6750"/>
      <c r="BW6750"/>
      <c r="BX6750"/>
      <c r="BY6750"/>
      <c r="BZ6750"/>
      <c r="CA6750"/>
      <c r="CB6750"/>
      <c r="CC6750"/>
      <c r="CD6750"/>
      <c r="CE6750"/>
      <c r="CF6750"/>
      <c r="CG6750"/>
      <c r="CH6750"/>
      <c r="CI6750"/>
      <c r="CJ6750"/>
      <c r="CK6750"/>
      <c r="CL6750"/>
      <c r="CM6750"/>
      <c r="CN6750"/>
      <c r="CO6750"/>
      <c r="CP6750"/>
      <c r="CQ6750"/>
      <c r="CR6750"/>
      <c r="CS6750"/>
      <c r="CT6750"/>
      <c r="CU6750"/>
      <c r="CV6750"/>
    </row>
    <row r="6751" spans="10:100" x14ac:dyDescent="0.25">
      <c r="J6751"/>
      <c r="K6751"/>
      <c r="L6751"/>
      <c r="M6751"/>
      <c r="N6751"/>
      <c r="O6751"/>
      <c r="P6751"/>
      <c r="Q6751"/>
      <c r="R6751"/>
      <c r="S6751"/>
      <c r="T6751"/>
      <c r="U6751"/>
      <c r="V6751"/>
      <c r="W6751"/>
      <c r="X6751"/>
      <c r="Y6751"/>
      <c r="Z6751"/>
      <c r="AA6751"/>
      <c r="AB6751"/>
      <c r="AC6751"/>
      <c r="AD6751"/>
      <c r="AE6751"/>
      <c r="AF6751"/>
      <c r="AG6751"/>
      <c r="AH6751"/>
      <c r="AI6751"/>
      <c r="AJ6751"/>
      <c r="AK6751"/>
      <c r="AL6751"/>
      <c r="AM6751"/>
      <c r="AN6751"/>
      <c r="AO6751"/>
      <c r="AP6751"/>
      <c r="AQ6751"/>
      <c r="AR6751"/>
      <c r="AS6751"/>
      <c r="AT6751"/>
      <c r="AU6751"/>
      <c r="AV6751"/>
      <c r="AW6751"/>
      <c r="AX6751"/>
      <c r="AY6751"/>
      <c r="AZ6751"/>
      <c r="BA6751"/>
      <c r="BB6751"/>
      <c r="BC6751"/>
      <c r="BD6751"/>
      <c r="BE6751"/>
      <c r="BF6751"/>
      <c r="BG6751"/>
      <c r="BH6751"/>
      <c r="BI6751"/>
      <c r="BJ6751"/>
      <c r="BK6751"/>
      <c r="BL6751"/>
      <c r="BM6751"/>
      <c r="BN6751"/>
      <c r="BO6751"/>
      <c r="BP6751"/>
      <c r="BQ6751"/>
      <c r="BR6751"/>
      <c r="BS6751"/>
      <c r="BT6751"/>
      <c r="BU6751"/>
      <c r="BV6751"/>
      <c r="BW6751"/>
      <c r="BX6751"/>
      <c r="BY6751"/>
      <c r="BZ6751"/>
      <c r="CA6751"/>
      <c r="CB6751"/>
      <c r="CC6751"/>
      <c r="CD6751"/>
      <c r="CE6751"/>
      <c r="CF6751"/>
      <c r="CG6751"/>
      <c r="CH6751"/>
      <c r="CI6751"/>
      <c r="CJ6751"/>
      <c r="CK6751"/>
      <c r="CL6751"/>
      <c r="CM6751"/>
      <c r="CN6751"/>
      <c r="CO6751"/>
      <c r="CP6751"/>
      <c r="CQ6751"/>
      <c r="CR6751"/>
      <c r="CS6751"/>
      <c r="CT6751"/>
      <c r="CU6751"/>
      <c r="CV6751"/>
    </row>
    <row r="6752" spans="10:100" x14ac:dyDescent="0.25">
      <c r="J6752"/>
      <c r="K6752"/>
      <c r="L6752"/>
      <c r="M6752"/>
      <c r="N6752"/>
      <c r="O6752"/>
      <c r="P6752"/>
      <c r="Q6752"/>
      <c r="R6752"/>
      <c r="S6752"/>
      <c r="T6752"/>
      <c r="U6752"/>
      <c r="V6752"/>
      <c r="W6752"/>
      <c r="X6752"/>
      <c r="Y6752"/>
      <c r="Z6752"/>
      <c r="AA6752"/>
      <c r="AB6752"/>
      <c r="AC6752"/>
      <c r="AD6752"/>
      <c r="AE6752"/>
      <c r="AF6752"/>
      <c r="AG6752"/>
      <c r="AH6752"/>
      <c r="AI6752"/>
      <c r="AJ6752"/>
      <c r="AK6752"/>
      <c r="AL6752"/>
      <c r="AM6752"/>
      <c r="AN6752"/>
      <c r="AO6752"/>
      <c r="AP6752"/>
      <c r="AQ6752"/>
      <c r="AR6752"/>
      <c r="AS6752"/>
      <c r="AT6752"/>
      <c r="AU6752"/>
      <c r="AV6752"/>
      <c r="AW6752"/>
      <c r="AX6752"/>
      <c r="AY6752"/>
      <c r="AZ6752"/>
      <c r="BA6752"/>
      <c r="BB6752"/>
      <c r="BC6752"/>
      <c r="BD6752"/>
      <c r="BE6752"/>
      <c r="BF6752"/>
      <c r="BG6752"/>
      <c r="BH6752"/>
      <c r="BI6752"/>
      <c r="BJ6752"/>
      <c r="BK6752"/>
      <c r="BL6752"/>
      <c r="BM6752"/>
      <c r="BN6752"/>
      <c r="BO6752"/>
      <c r="BP6752"/>
      <c r="BQ6752"/>
      <c r="BR6752"/>
      <c r="BS6752"/>
      <c r="BT6752"/>
      <c r="BU6752"/>
      <c r="BV6752"/>
      <c r="BW6752"/>
      <c r="BX6752"/>
      <c r="BY6752"/>
      <c r="BZ6752"/>
      <c r="CA6752"/>
      <c r="CB6752"/>
      <c r="CC6752"/>
      <c r="CD6752"/>
      <c r="CE6752"/>
      <c r="CF6752"/>
      <c r="CG6752"/>
      <c r="CH6752"/>
      <c r="CI6752"/>
      <c r="CJ6752"/>
      <c r="CK6752"/>
      <c r="CL6752"/>
      <c r="CM6752"/>
      <c r="CN6752"/>
      <c r="CO6752"/>
      <c r="CP6752"/>
      <c r="CQ6752"/>
      <c r="CR6752"/>
      <c r="CS6752"/>
      <c r="CT6752"/>
      <c r="CU6752"/>
      <c r="CV6752"/>
    </row>
    <row r="6753" spans="10:100" x14ac:dyDescent="0.25">
      <c r="J6753"/>
      <c r="K6753"/>
      <c r="L6753"/>
      <c r="M6753"/>
      <c r="N6753"/>
      <c r="O6753"/>
      <c r="P6753"/>
      <c r="Q6753"/>
      <c r="R6753"/>
      <c r="S6753"/>
      <c r="T6753"/>
      <c r="U6753"/>
      <c r="V6753"/>
      <c r="W6753"/>
      <c r="X6753"/>
      <c r="Y6753"/>
      <c r="Z6753"/>
      <c r="AA6753"/>
      <c r="AB6753"/>
      <c r="AC6753"/>
      <c r="AD6753"/>
      <c r="AE6753"/>
      <c r="AF6753"/>
      <c r="AG6753"/>
      <c r="AH6753"/>
      <c r="AI6753"/>
      <c r="AJ6753"/>
      <c r="AK6753"/>
      <c r="AL6753"/>
      <c r="AM6753"/>
      <c r="AN6753"/>
      <c r="AO6753"/>
      <c r="AP6753"/>
      <c r="AQ6753"/>
      <c r="AR6753"/>
      <c r="AS6753"/>
      <c r="AT6753"/>
      <c r="AU6753"/>
      <c r="AV6753"/>
      <c r="AW6753"/>
      <c r="AX6753"/>
      <c r="AY6753"/>
      <c r="AZ6753"/>
      <c r="BA6753"/>
      <c r="BB6753"/>
      <c r="BC6753"/>
      <c r="BD6753"/>
      <c r="BE6753"/>
      <c r="BF6753"/>
      <c r="BG6753"/>
      <c r="BH6753"/>
      <c r="BI6753"/>
      <c r="BJ6753"/>
      <c r="BK6753"/>
      <c r="BL6753"/>
      <c r="BM6753"/>
      <c r="BN6753"/>
      <c r="BO6753"/>
      <c r="BP6753"/>
      <c r="BQ6753"/>
      <c r="BR6753"/>
      <c r="BS6753"/>
      <c r="BT6753"/>
      <c r="BU6753"/>
      <c r="BV6753"/>
      <c r="BW6753"/>
      <c r="BX6753"/>
      <c r="BY6753"/>
      <c r="BZ6753"/>
      <c r="CA6753"/>
      <c r="CB6753"/>
      <c r="CC6753"/>
      <c r="CD6753"/>
      <c r="CE6753"/>
      <c r="CF6753"/>
      <c r="CG6753"/>
      <c r="CH6753"/>
      <c r="CI6753"/>
      <c r="CJ6753"/>
      <c r="CK6753"/>
      <c r="CL6753"/>
      <c r="CM6753"/>
      <c r="CN6753"/>
      <c r="CO6753"/>
      <c r="CP6753"/>
      <c r="CQ6753"/>
      <c r="CR6753"/>
      <c r="CS6753"/>
      <c r="CT6753"/>
      <c r="CU6753"/>
      <c r="CV6753"/>
    </row>
    <row r="6754" spans="10:100" x14ac:dyDescent="0.25">
      <c r="J6754"/>
      <c r="K6754"/>
      <c r="L6754"/>
      <c r="M6754"/>
      <c r="N6754"/>
      <c r="O6754"/>
      <c r="P6754"/>
      <c r="Q6754"/>
      <c r="R6754"/>
      <c r="S6754"/>
      <c r="T6754"/>
      <c r="U6754"/>
      <c r="V6754"/>
      <c r="W6754"/>
      <c r="X6754"/>
      <c r="Y6754"/>
      <c r="Z6754"/>
      <c r="AA6754"/>
      <c r="AB6754"/>
      <c r="AC6754"/>
      <c r="AD6754"/>
      <c r="AE6754"/>
      <c r="AF6754"/>
      <c r="AG6754"/>
      <c r="AH6754"/>
      <c r="AI6754"/>
      <c r="AJ6754"/>
      <c r="AK6754"/>
      <c r="AL6754"/>
      <c r="AM6754"/>
      <c r="AN6754"/>
      <c r="AO6754"/>
      <c r="AP6754"/>
      <c r="AQ6754"/>
      <c r="AR6754"/>
      <c r="AS6754"/>
      <c r="AT6754"/>
      <c r="AU6754"/>
      <c r="AV6754"/>
      <c r="AW6754"/>
      <c r="AX6754"/>
      <c r="AY6754"/>
      <c r="AZ6754"/>
      <c r="BA6754"/>
      <c r="BB6754"/>
      <c r="BC6754"/>
      <c r="BD6754"/>
      <c r="BE6754"/>
      <c r="BF6754"/>
      <c r="BG6754"/>
      <c r="BH6754"/>
      <c r="BI6754"/>
      <c r="BJ6754"/>
      <c r="BK6754"/>
      <c r="BL6754"/>
      <c r="BM6754"/>
      <c r="BN6754"/>
      <c r="BO6754"/>
      <c r="BP6754"/>
      <c r="BQ6754"/>
      <c r="BR6754"/>
      <c r="BS6754"/>
      <c r="BT6754"/>
      <c r="BU6754"/>
      <c r="BV6754"/>
      <c r="BW6754"/>
      <c r="BX6754"/>
      <c r="BY6754"/>
      <c r="BZ6754"/>
      <c r="CA6754"/>
      <c r="CB6754"/>
      <c r="CC6754"/>
      <c r="CD6754"/>
      <c r="CE6754"/>
      <c r="CF6754"/>
      <c r="CG6754"/>
      <c r="CH6754"/>
      <c r="CI6754"/>
      <c r="CJ6754"/>
      <c r="CK6754"/>
      <c r="CL6754"/>
      <c r="CM6754"/>
      <c r="CN6754"/>
      <c r="CO6754"/>
      <c r="CP6754"/>
      <c r="CQ6754"/>
      <c r="CR6754"/>
      <c r="CS6754"/>
      <c r="CT6754"/>
      <c r="CU6754"/>
      <c r="CV6754"/>
    </row>
    <row r="6755" spans="10:100" x14ac:dyDescent="0.25">
      <c r="J6755"/>
      <c r="K6755"/>
      <c r="L6755"/>
      <c r="M6755"/>
      <c r="N6755"/>
      <c r="O6755"/>
      <c r="P6755"/>
      <c r="Q6755"/>
      <c r="R6755"/>
      <c r="S6755"/>
      <c r="T6755"/>
      <c r="U6755"/>
      <c r="V6755"/>
      <c r="W6755"/>
      <c r="X6755"/>
      <c r="Y6755"/>
      <c r="Z6755"/>
      <c r="AA6755"/>
      <c r="AB6755"/>
      <c r="AC6755"/>
      <c r="AD6755"/>
      <c r="AE6755"/>
      <c r="AF6755"/>
      <c r="AG6755"/>
      <c r="AH6755"/>
      <c r="AI6755"/>
      <c r="AJ6755"/>
      <c r="AK6755"/>
      <c r="AL6755"/>
      <c r="AM6755"/>
      <c r="AN6755"/>
      <c r="AO6755"/>
      <c r="AP6755"/>
      <c r="AQ6755"/>
      <c r="AR6755"/>
      <c r="AS6755"/>
      <c r="AT6755"/>
      <c r="AU6755"/>
      <c r="AV6755"/>
      <c r="AW6755"/>
      <c r="AX6755"/>
      <c r="AY6755"/>
      <c r="AZ6755"/>
      <c r="BA6755"/>
      <c r="BB6755"/>
      <c r="BC6755"/>
      <c r="BD6755"/>
      <c r="BE6755"/>
      <c r="BF6755"/>
      <c r="BG6755"/>
      <c r="BH6755"/>
      <c r="BI6755"/>
      <c r="BJ6755"/>
      <c r="BK6755"/>
      <c r="BL6755"/>
      <c r="BM6755"/>
      <c r="BN6755"/>
      <c r="BO6755"/>
      <c r="BP6755"/>
      <c r="BQ6755"/>
      <c r="BR6755"/>
      <c r="BS6755"/>
      <c r="BT6755"/>
      <c r="BU6755"/>
      <c r="BV6755"/>
      <c r="BW6755"/>
      <c r="BX6755"/>
      <c r="BY6755"/>
      <c r="BZ6755"/>
      <c r="CA6755"/>
      <c r="CB6755"/>
      <c r="CC6755"/>
      <c r="CD6755"/>
      <c r="CE6755"/>
      <c r="CF6755"/>
      <c r="CG6755"/>
      <c r="CH6755"/>
      <c r="CI6755"/>
      <c r="CJ6755"/>
      <c r="CK6755"/>
      <c r="CL6755"/>
      <c r="CM6755"/>
      <c r="CN6755"/>
      <c r="CO6755"/>
      <c r="CP6755"/>
      <c r="CQ6755"/>
      <c r="CR6755"/>
      <c r="CS6755"/>
      <c r="CT6755"/>
      <c r="CU6755"/>
      <c r="CV6755"/>
    </row>
    <row r="6756" spans="10:100" x14ac:dyDescent="0.25">
      <c r="J6756"/>
      <c r="K6756"/>
      <c r="L6756"/>
      <c r="M6756"/>
      <c r="N6756"/>
      <c r="O6756"/>
      <c r="P6756"/>
      <c r="Q6756"/>
      <c r="R6756"/>
      <c r="S6756"/>
      <c r="T6756"/>
      <c r="U6756"/>
      <c r="V6756"/>
      <c r="W6756"/>
      <c r="X6756"/>
      <c r="Y6756"/>
      <c r="Z6756"/>
      <c r="AA6756"/>
      <c r="AB6756"/>
      <c r="AC6756"/>
      <c r="AD6756"/>
      <c r="AE6756"/>
      <c r="AF6756"/>
      <c r="AG6756"/>
      <c r="AH6756"/>
      <c r="AI6756"/>
      <c r="AJ6756"/>
      <c r="AK6756"/>
      <c r="AL6756"/>
      <c r="AM6756"/>
      <c r="AN6756"/>
      <c r="AO6756"/>
      <c r="AP6756"/>
      <c r="AQ6756"/>
      <c r="AR6756"/>
      <c r="AS6756"/>
      <c r="AT6756"/>
      <c r="AU6756"/>
      <c r="AV6756"/>
      <c r="AW6756"/>
      <c r="AX6756"/>
      <c r="AY6756"/>
      <c r="AZ6756"/>
      <c r="BA6756"/>
      <c r="BB6756"/>
      <c r="BC6756"/>
      <c r="BD6756"/>
      <c r="BE6756"/>
      <c r="BF6756"/>
      <c r="BG6756"/>
      <c r="BH6756"/>
      <c r="BI6756"/>
      <c r="BJ6756"/>
      <c r="BK6756"/>
      <c r="BL6756"/>
      <c r="BM6756"/>
      <c r="BN6756"/>
      <c r="BO6756"/>
      <c r="BP6756"/>
      <c r="BQ6756"/>
      <c r="BR6756"/>
      <c r="BS6756"/>
      <c r="BT6756"/>
      <c r="BU6756"/>
      <c r="BV6756"/>
      <c r="BW6756"/>
      <c r="BX6756"/>
      <c r="BY6756"/>
      <c r="BZ6756"/>
      <c r="CA6756"/>
      <c r="CB6756"/>
      <c r="CC6756"/>
      <c r="CD6756"/>
      <c r="CE6756"/>
      <c r="CF6756"/>
      <c r="CG6756"/>
      <c r="CH6756"/>
      <c r="CI6756"/>
      <c r="CJ6756"/>
      <c r="CK6756"/>
      <c r="CL6756"/>
      <c r="CM6756"/>
      <c r="CN6756"/>
      <c r="CO6756"/>
      <c r="CP6756"/>
      <c r="CQ6756"/>
      <c r="CR6756"/>
      <c r="CS6756"/>
      <c r="CT6756"/>
      <c r="CU6756"/>
      <c r="CV6756"/>
    </row>
    <row r="6757" spans="10:100" x14ac:dyDescent="0.25">
      <c r="J6757"/>
      <c r="K6757"/>
      <c r="L6757"/>
      <c r="M6757"/>
      <c r="N6757"/>
      <c r="O6757"/>
      <c r="P6757"/>
      <c r="Q6757"/>
      <c r="R6757"/>
      <c r="S6757"/>
      <c r="T6757"/>
      <c r="U6757"/>
      <c r="V6757"/>
      <c r="W6757"/>
      <c r="X6757"/>
      <c r="Y6757"/>
      <c r="Z6757"/>
      <c r="AA6757"/>
      <c r="AB6757"/>
      <c r="AC6757"/>
      <c r="AD6757"/>
      <c r="AE6757"/>
      <c r="AF6757"/>
      <c r="AG6757"/>
      <c r="AH6757"/>
      <c r="AI6757"/>
      <c r="AJ6757"/>
      <c r="AK6757"/>
      <c r="AL6757"/>
      <c r="AM6757"/>
      <c r="AN6757"/>
      <c r="AO6757"/>
      <c r="AP6757"/>
      <c r="AQ6757"/>
      <c r="AR6757"/>
      <c r="AS6757"/>
      <c r="AT6757"/>
      <c r="AU6757"/>
      <c r="AV6757"/>
      <c r="AW6757"/>
      <c r="AX6757"/>
      <c r="AY6757"/>
      <c r="AZ6757"/>
      <c r="BA6757"/>
      <c r="BB6757"/>
      <c r="BC6757"/>
      <c r="BD6757"/>
      <c r="BE6757"/>
      <c r="BF6757"/>
      <c r="BG6757"/>
      <c r="BH6757"/>
      <c r="BI6757"/>
      <c r="BJ6757"/>
      <c r="BK6757"/>
      <c r="BL6757"/>
      <c r="BM6757"/>
      <c r="BN6757"/>
      <c r="BO6757"/>
      <c r="BP6757"/>
      <c r="BQ6757"/>
      <c r="BR6757"/>
      <c r="BS6757"/>
      <c r="BT6757"/>
      <c r="BU6757"/>
      <c r="BV6757"/>
      <c r="BW6757"/>
      <c r="BX6757"/>
      <c r="BY6757"/>
      <c r="BZ6757"/>
      <c r="CA6757"/>
      <c r="CB6757"/>
      <c r="CC6757"/>
      <c r="CD6757"/>
      <c r="CE6757"/>
      <c r="CF6757"/>
      <c r="CG6757"/>
      <c r="CH6757"/>
      <c r="CI6757"/>
      <c r="CJ6757"/>
      <c r="CK6757"/>
      <c r="CL6757"/>
      <c r="CM6757"/>
      <c r="CN6757"/>
      <c r="CO6757"/>
      <c r="CP6757"/>
      <c r="CQ6757"/>
      <c r="CR6757"/>
      <c r="CS6757"/>
      <c r="CT6757"/>
      <c r="CU6757"/>
      <c r="CV6757"/>
    </row>
    <row r="6758" spans="10:100" x14ac:dyDescent="0.25">
      <c r="J6758"/>
      <c r="K6758"/>
      <c r="L6758"/>
      <c r="M6758"/>
      <c r="N6758"/>
      <c r="O6758"/>
      <c r="P6758"/>
      <c r="Q6758"/>
      <c r="R6758"/>
      <c r="S6758"/>
      <c r="T6758"/>
      <c r="U6758"/>
      <c r="V6758"/>
      <c r="W6758"/>
      <c r="X6758"/>
      <c r="Y6758"/>
      <c r="Z6758"/>
      <c r="AA6758"/>
      <c r="AB6758"/>
      <c r="AC6758"/>
      <c r="AD6758"/>
      <c r="AE6758"/>
      <c r="AF6758"/>
      <c r="AG6758"/>
      <c r="AH6758"/>
      <c r="AI6758"/>
      <c r="AJ6758"/>
      <c r="AK6758"/>
      <c r="AL6758"/>
      <c r="AM6758"/>
      <c r="AN6758"/>
      <c r="AO6758"/>
      <c r="AP6758"/>
      <c r="AQ6758"/>
      <c r="AR6758"/>
      <c r="AS6758"/>
      <c r="AT6758"/>
      <c r="AU6758"/>
      <c r="AV6758"/>
      <c r="AW6758"/>
      <c r="AX6758"/>
      <c r="AY6758"/>
      <c r="AZ6758"/>
      <c r="BA6758"/>
      <c r="BB6758"/>
      <c r="BC6758"/>
      <c r="BD6758"/>
      <c r="BE6758"/>
      <c r="BF6758"/>
      <c r="BG6758"/>
      <c r="BH6758"/>
      <c r="BI6758"/>
      <c r="BJ6758"/>
      <c r="BK6758"/>
      <c r="BL6758"/>
      <c r="BM6758"/>
      <c r="BN6758"/>
      <c r="BO6758"/>
      <c r="BP6758"/>
      <c r="BQ6758"/>
      <c r="BR6758"/>
      <c r="BS6758"/>
      <c r="BT6758"/>
      <c r="BU6758"/>
      <c r="BV6758"/>
      <c r="BW6758"/>
      <c r="BX6758"/>
      <c r="BY6758"/>
      <c r="BZ6758"/>
      <c r="CA6758"/>
      <c r="CB6758"/>
      <c r="CC6758"/>
      <c r="CD6758"/>
      <c r="CE6758"/>
      <c r="CF6758"/>
      <c r="CG6758"/>
      <c r="CH6758"/>
      <c r="CI6758"/>
      <c r="CJ6758"/>
      <c r="CK6758"/>
      <c r="CL6758"/>
      <c r="CM6758"/>
      <c r="CN6758"/>
      <c r="CO6758"/>
      <c r="CP6758"/>
      <c r="CQ6758"/>
      <c r="CR6758"/>
      <c r="CS6758"/>
      <c r="CT6758"/>
      <c r="CU6758"/>
      <c r="CV6758"/>
    </row>
    <row r="6759" spans="10:100" x14ac:dyDescent="0.25">
      <c r="J6759"/>
      <c r="K6759"/>
      <c r="L6759"/>
      <c r="M6759"/>
      <c r="N6759"/>
      <c r="O6759"/>
      <c r="P6759"/>
      <c r="Q6759"/>
      <c r="R6759"/>
      <c r="S6759"/>
      <c r="T6759"/>
      <c r="U6759"/>
      <c r="V6759"/>
      <c r="W6759"/>
      <c r="X6759"/>
      <c r="Y6759"/>
      <c r="Z6759"/>
      <c r="AA6759"/>
      <c r="AB6759"/>
      <c r="AC6759"/>
      <c r="AD6759"/>
      <c r="AE6759"/>
      <c r="AF6759"/>
      <c r="AG6759"/>
      <c r="AH6759"/>
      <c r="AI6759"/>
      <c r="AJ6759"/>
      <c r="AK6759"/>
      <c r="AL6759"/>
      <c r="AM6759"/>
      <c r="AN6759"/>
      <c r="AO6759"/>
      <c r="AP6759"/>
      <c r="AQ6759"/>
      <c r="AR6759"/>
      <c r="AS6759"/>
      <c r="AT6759"/>
      <c r="AU6759"/>
      <c r="AV6759"/>
      <c r="AW6759"/>
      <c r="AX6759"/>
      <c r="AY6759"/>
      <c r="AZ6759"/>
      <c r="BA6759"/>
      <c r="BB6759"/>
      <c r="BC6759"/>
      <c r="BD6759"/>
      <c r="BE6759"/>
      <c r="BF6759"/>
      <c r="BG6759"/>
      <c r="BH6759"/>
      <c r="BI6759"/>
      <c r="BJ6759"/>
      <c r="BK6759"/>
      <c r="BL6759"/>
      <c r="BM6759"/>
      <c r="BN6759"/>
      <c r="BO6759"/>
      <c r="BP6759"/>
      <c r="BQ6759"/>
      <c r="BR6759"/>
      <c r="BS6759"/>
      <c r="BT6759"/>
      <c r="BU6759"/>
      <c r="BV6759"/>
      <c r="BW6759"/>
      <c r="BX6759"/>
      <c r="BY6759"/>
      <c r="BZ6759"/>
      <c r="CA6759"/>
      <c r="CB6759"/>
      <c r="CC6759"/>
      <c r="CD6759"/>
      <c r="CE6759"/>
      <c r="CF6759"/>
      <c r="CG6759"/>
      <c r="CH6759"/>
      <c r="CI6759"/>
      <c r="CJ6759"/>
      <c r="CK6759"/>
      <c r="CL6759"/>
      <c r="CM6759"/>
      <c r="CN6759"/>
      <c r="CO6759"/>
      <c r="CP6759"/>
      <c r="CQ6759"/>
      <c r="CR6759"/>
      <c r="CS6759"/>
      <c r="CT6759"/>
      <c r="CU6759"/>
      <c r="CV6759"/>
    </row>
    <row r="6760" spans="10:100" x14ac:dyDescent="0.25">
      <c r="J6760"/>
      <c r="K6760"/>
      <c r="L6760"/>
      <c r="M6760"/>
      <c r="N6760"/>
      <c r="O6760"/>
      <c r="P6760"/>
      <c r="Q6760"/>
      <c r="R6760"/>
      <c r="S6760"/>
      <c r="T6760"/>
      <c r="U6760"/>
      <c r="V6760"/>
      <c r="W6760"/>
      <c r="X6760"/>
      <c r="Y6760"/>
      <c r="Z6760"/>
      <c r="AA6760"/>
      <c r="AB6760"/>
      <c r="AC6760"/>
      <c r="AD6760"/>
      <c r="AE6760"/>
      <c r="AF6760"/>
      <c r="AG6760"/>
      <c r="AH6760"/>
      <c r="AI6760"/>
      <c r="AJ6760"/>
      <c r="AK6760"/>
      <c r="AL6760"/>
      <c r="AM6760"/>
      <c r="AN6760"/>
      <c r="AO6760"/>
      <c r="AP6760"/>
      <c r="AQ6760"/>
      <c r="AR6760"/>
      <c r="AS6760"/>
      <c r="AT6760"/>
      <c r="AU6760"/>
      <c r="AV6760"/>
      <c r="AW6760"/>
      <c r="AX6760"/>
      <c r="AY6760"/>
      <c r="AZ6760"/>
      <c r="BA6760"/>
      <c r="BB6760"/>
      <c r="BC6760"/>
      <c r="BD6760"/>
      <c r="BE6760"/>
      <c r="BF6760"/>
      <c r="BG6760"/>
      <c r="BH6760"/>
      <c r="BI6760"/>
      <c r="BJ6760"/>
      <c r="BK6760"/>
      <c r="BL6760"/>
      <c r="BM6760"/>
      <c r="BN6760"/>
      <c r="BO6760"/>
      <c r="BP6760"/>
      <c r="BQ6760"/>
      <c r="BR6760"/>
      <c r="BS6760"/>
      <c r="BT6760"/>
      <c r="BU6760"/>
      <c r="BV6760"/>
      <c r="BW6760"/>
      <c r="BX6760"/>
      <c r="BY6760"/>
      <c r="BZ6760"/>
      <c r="CA6760"/>
      <c r="CB6760"/>
      <c r="CC6760"/>
      <c r="CD6760"/>
      <c r="CE6760"/>
      <c r="CF6760"/>
      <c r="CG6760"/>
      <c r="CH6760"/>
      <c r="CI6760"/>
      <c r="CJ6760"/>
      <c r="CK6760"/>
      <c r="CL6760"/>
      <c r="CM6760"/>
      <c r="CN6760"/>
      <c r="CO6760"/>
      <c r="CP6760"/>
      <c r="CQ6760"/>
      <c r="CR6760"/>
      <c r="CS6760"/>
      <c r="CT6760"/>
      <c r="CU6760"/>
      <c r="CV6760"/>
    </row>
    <row r="6761" spans="10:100" x14ac:dyDescent="0.25">
      <c r="J6761"/>
      <c r="K6761"/>
      <c r="L6761"/>
      <c r="M6761"/>
      <c r="N6761"/>
      <c r="O6761"/>
      <c r="P6761"/>
      <c r="Q6761"/>
      <c r="R6761"/>
      <c r="S6761"/>
      <c r="T6761"/>
      <c r="U6761"/>
      <c r="V6761"/>
      <c r="W6761"/>
      <c r="X6761"/>
      <c r="Y6761"/>
      <c r="Z6761"/>
      <c r="AA6761"/>
      <c r="AB6761"/>
      <c r="AC6761"/>
      <c r="AD6761"/>
      <c r="AE6761"/>
      <c r="AF6761"/>
      <c r="AG6761"/>
      <c r="AH6761"/>
      <c r="AI6761"/>
      <c r="AJ6761"/>
      <c r="AK6761"/>
      <c r="AL6761"/>
      <c r="AM6761"/>
      <c r="AN6761"/>
      <c r="AO6761"/>
      <c r="AP6761"/>
      <c r="AQ6761"/>
      <c r="AR6761"/>
      <c r="AS6761"/>
      <c r="AT6761"/>
      <c r="AU6761"/>
      <c r="AV6761"/>
      <c r="AW6761"/>
      <c r="AX6761"/>
      <c r="AY6761"/>
      <c r="AZ6761"/>
      <c r="BA6761"/>
      <c r="BB6761"/>
      <c r="BC6761"/>
      <c r="BD6761"/>
      <c r="BE6761"/>
      <c r="BF6761"/>
      <c r="BG6761"/>
      <c r="BH6761"/>
      <c r="BI6761"/>
      <c r="BJ6761"/>
      <c r="BK6761"/>
      <c r="BL6761"/>
      <c r="BM6761"/>
      <c r="BN6761"/>
      <c r="BO6761"/>
      <c r="BP6761"/>
      <c r="BQ6761"/>
      <c r="BR6761"/>
      <c r="BS6761"/>
      <c r="BT6761"/>
      <c r="BU6761"/>
      <c r="BV6761"/>
      <c r="BW6761"/>
      <c r="BX6761"/>
      <c r="BY6761"/>
      <c r="BZ6761"/>
      <c r="CA6761"/>
      <c r="CB6761"/>
      <c r="CC6761"/>
      <c r="CD6761"/>
      <c r="CE6761"/>
      <c r="CF6761"/>
      <c r="CG6761"/>
      <c r="CH6761"/>
      <c r="CI6761"/>
      <c r="CJ6761"/>
      <c r="CK6761"/>
      <c r="CL6761"/>
      <c r="CM6761"/>
      <c r="CN6761"/>
      <c r="CO6761"/>
      <c r="CP6761"/>
      <c r="CQ6761"/>
      <c r="CR6761"/>
      <c r="CS6761"/>
      <c r="CT6761"/>
      <c r="CU6761"/>
      <c r="CV6761"/>
    </row>
    <row r="6762" spans="10:100" x14ac:dyDescent="0.25">
      <c r="J6762"/>
      <c r="K6762"/>
      <c r="L6762"/>
      <c r="M6762"/>
      <c r="N6762"/>
      <c r="O6762"/>
      <c r="P6762"/>
      <c r="Q6762"/>
      <c r="R6762"/>
      <c r="S6762"/>
      <c r="T6762"/>
      <c r="U6762"/>
      <c r="V6762"/>
      <c r="W6762"/>
      <c r="X6762"/>
      <c r="Y6762"/>
      <c r="Z6762"/>
      <c r="AA6762"/>
      <c r="AB6762"/>
      <c r="AC6762"/>
      <c r="AD6762"/>
      <c r="AE6762"/>
      <c r="AF6762"/>
      <c r="AG6762"/>
      <c r="AH6762"/>
      <c r="AI6762"/>
      <c r="AJ6762"/>
      <c r="AK6762"/>
      <c r="AL6762"/>
      <c r="AM6762"/>
      <c r="AN6762"/>
      <c r="AO6762"/>
      <c r="AP6762"/>
      <c r="AQ6762"/>
      <c r="AR6762"/>
      <c r="AS6762"/>
      <c r="AT6762"/>
      <c r="AU6762"/>
      <c r="AV6762"/>
      <c r="AW6762"/>
      <c r="AX6762"/>
      <c r="AY6762"/>
      <c r="AZ6762"/>
      <c r="BA6762"/>
      <c r="BB6762"/>
      <c r="BC6762"/>
      <c r="BD6762"/>
      <c r="BE6762"/>
      <c r="BF6762"/>
      <c r="BG6762"/>
      <c r="BH6762"/>
      <c r="BI6762"/>
      <c r="BJ6762"/>
      <c r="BK6762"/>
      <c r="BL6762"/>
      <c r="BM6762"/>
      <c r="BN6762"/>
      <c r="BO6762"/>
      <c r="BP6762"/>
      <c r="BQ6762"/>
      <c r="BR6762"/>
      <c r="BS6762"/>
      <c r="BT6762"/>
      <c r="BU6762"/>
      <c r="BV6762"/>
      <c r="BW6762"/>
      <c r="BX6762"/>
      <c r="BY6762"/>
      <c r="BZ6762"/>
      <c r="CA6762"/>
      <c r="CB6762"/>
      <c r="CC6762"/>
      <c r="CD6762"/>
      <c r="CE6762"/>
      <c r="CF6762"/>
      <c r="CG6762"/>
      <c r="CH6762"/>
      <c r="CI6762"/>
      <c r="CJ6762"/>
      <c r="CK6762"/>
      <c r="CL6762"/>
      <c r="CM6762"/>
      <c r="CN6762"/>
      <c r="CO6762"/>
      <c r="CP6762"/>
      <c r="CQ6762"/>
      <c r="CR6762"/>
      <c r="CS6762"/>
      <c r="CT6762"/>
      <c r="CU6762"/>
      <c r="CV6762"/>
    </row>
    <row r="6763" spans="10:100" x14ac:dyDescent="0.25">
      <c r="J6763"/>
      <c r="K6763"/>
      <c r="L6763"/>
      <c r="M6763"/>
      <c r="N6763"/>
      <c r="O6763"/>
      <c r="P6763"/>
      <c r="Q6763"/>
      <c r="R6763"/>
      <c r="S6763"/>
      <c r="T6763"/>
      <c r="U6763"/>
      <c r="V6763"/>
      <c r="W6763"/>
      <c r="X6763"/>
      <c r="Y6763"/>
      <c r="Z6763"/>
      <c r="AA6763"/>
      <c r="AB6763"/>
      <c r="AC6763"/>
      <c r="AD6763"/>
      <c r="AE6763"/>
      <c r="AF6763"/>
      <c r="AG6763"/>
      <c r="AH6763"/>
      <c r="AI6763"/>
      <c r="AJ6763"/>
      <c r="AK6763"/>
      <c r="AL6763"/>
      <c r="AM6763"/>
      <c r="AN6763"/>
      <c r="AO6763"/>
      <c r="AP6763"/>
      <c r="AQ6763"/>
      <c r="AR6763"/>
      <c r="AS6763"/>
      <c r="AT6763"/>
      <c r="AU6763"/>
      <c r="AV6763"/>
      <c r="AW6763"/>
      <c r="AX6763"/>
      <c r="AY6763"/>
      <c r="AZ6763"/>
      <c r="BA6763"/>
      <c r="BB6763"/>
      <c r="BC6763"/>
      <c r="BD6763"/>
      <c r="BE6763"/>
      <c r="BF6763"/>
      <c r="BG6763"/>
      <c r="BH6763"/>
      <c r="BI6763"/>
      <c r="BJ6763"/>
      <c r="BK6763"/>
      <c r="BL6763"/>
      <c r="BM6763"/>
      <c r="BN6763"/>
      <c r="BO6763"/>
      <c r="BP6763"/>
      <c r="BQ6763"/>
      <c r="BR6763"/>
      <c r="BS6763"/>
      <c r="BT6763"/>
      <c r="BU6763"/>
      <c r="BV6763"/>
      <c r="BW6763"/>
      <c r="BX6763"/>
      <c r="BY6763"/>
      <c r="BZ6763"/>
      <c r="CA6763"/>
      <c r="CB6763"/>
      <c r="CC6763"/>
      <c r="CD6763"/>
      <c r="CE6763"/>
      <c r="CF6763"/>
      <c r="CG6763"/>
      <c r="CH6763"/>
      <c r="CI6763"/>
      <c r="CJ6763"/>
      <c r="CK6763"/>
      <c r="CL6763"/>
      <c r="CM6763"/>
      <c r="CN6763"/>
      <c r="CO6763"/>
      <c r="CP6763"/>
      <c r="CQ6763"/>
      <c r="CR6763"/>
      <c r="CS6763"/>
      <c r="CT6763"/>
      <c r="CU6763"/>
      <c r="CV6763"/>
    </row>
    <row r="6764" spans="10:100" x14ac:dyDescent="0.25">
      <c r="J6764"/>
      <c r="K6764"/>
      <c r="L6764"/>
      <c r="M6764"/>
      <c r="N6764"/>
      <c r="O6764"/>
      <c r="P6764"/>
      <c r="Q6764"/>
      <c r="R6764"/>
      <c r="S6764"/>
      <c r="T6764"/>
      <c r="U6764"/>
      <c r="V6764"/>
      <c r="W6764"/>
      <c r="X6764"/>
      <c r="Y6764"/>
      <c r="Z6764"/>
      <c r="AA6764"/>
      <c r="AB6764"/>
      <c r="AC6764"/>
      <c r="AD6764"/>
      <c r="AE6764"/>
      <c r="AF6764"/>
      <c r="AG6764"/>
      <c r="AH6764"/>
      <c r="AI6764"/>
      <c r="AJ6764"/>
      <c r="AK6764"/>
      <c r="AL6764"/>
      <c r="AM6764"/>
      <c r="AN6764"/>
      <c r="AO6764"/>
      <c r="AP6764"/>
      <c r="AQ6764"/>
      <c r="AR6764"/>
      <c r="AS6764"/>
      <c r="AT6764"/>
      <c r="AU6764"/>
      <c r="AV6764"/>
      <c r="AW6764"/>
      <c r="AX6764"/>
      <c r="AY6764"/>
      <c r="AZ6764"/>
      <c r="BA6764"/>
      <c r="BB6764"/>
      <c r="BC6764"/>
      <c r="BD6764"/>
      <c r="BE6764"/>
      <c r="BF6764"/>
      <c r="BG6764"/>
      <c r="BH6764"/>
      <c r="BI6764"/>
      <c r="BJ6764"/>
      <c r="BK6764"/>
      <c r="BL6764"/>
      <c r="BM6764"/>
      <c r="BN6764"/>
      <c r="BO6764"/>
      <c r="BP6764"/>
      <c r="BQ6764"/>
      <c r="BR6764"/>
      <c r="BS6764"/>
      <c r="BT6764"/>
      <c r="BU6764"/>
      <c r="BV6764"/>
      <c r="BW6764"/>
      <c r="BX6764"/>
      <c r="BY6764"/>
      <c r="BZ6764"/>
      <c r="CA6764"/>
      <c r="CB6764"/>
      <c r="CC6764"/>
      <c r="CD6764"/>
      <c r="CE6764"/>
      <c r="CF6764"/>
      <c r="CG6764"/>
      <c r="CH6764"/>
      <c r="CI6764"/>
      <c r="CJ6764"/>
      <c r="CK6764"/>
      <c r="CL6764"/>
      <c r="CM6764"/>
      <c r="CN6764"/>
      <c r="CO6764"/>
      <c r="CP6764"/>
      <c r="CQ6764"/>
      <c r="CR6764"/>
      <c r="CS6764"/>
      <c r="CT6764"/>
      <c r="CU6764"/>
      <c r="CV6764"/>
    </row>
    <row r="6765" spans="10:100" x14ac:dyDescent="0.25">
      <c r="J6765"/>
      <c r="K6765"/>
      <c r="L6765"/>
      <c r="M6765"/>
      <c r="N6765"/>
      <c r="O6765"/>
      <c r="P6765"/>
      <c r="Q6765"/>
      <c r="R6765"/>
      <c r="S6765"/>
      <c r="T6765"/>
      <c r="U6765"/>
      <c r="V6765"/>
      <c r="W6765"/>
      <c r="X6765"/>
      <c r="Y6765"/>
      <c r="Z6765"/>
      <c r="AA6765"/>
      <c r="AB6765"/>
      <c r="AC6765"/>
      <c r="AD6765"/>
      <c r="AE6765"/>
      <c r="AF6765"/>
      <c r="AG6765"/>
      <c r="AH6765"/>
      <c r="AI6765"/>
      <c r="AJ6765"/>
      <c r="AK6765"/>
      <c r="AL6765"/>
      <c r="AM6765"/>
      <c r="AN6765"/>
      <c r="AO6765"/>
      <c r="AP6765"/>
      <c r="AQ6765"/>
      <c r="AR6765"/>
      <c r="AS6765"/>
      <c r="AT6765"/>
      <c r="AU6765"/>
      <c r="AV6765"/>
      <c r="AW6765"/>
      <c r="AX6765"/>
      <c r="AY6765"/>
      <c r="AZ6765"/>
      <c r="BA6765"/>
      <c r="BB6765"/>
      <c r="BC6765"/>
      <c r="BD6765"/>
      <c r="BE6765"/>
      <c r="BF6765"/>
      <c r="BG6765"/>
      <c r="BH6765"/>
      <c r="BI6765"/>
      <c r="BJ6765"/>
      <c r="BK6765"/>
      <c r="BL6765"/>
      <c r="BM6765"/>
      <c r="BN6765"/>
      <c r="BO6765"/>
      <c r="BP6765"/>
      <c r="BQ6765"/>
      <c r="BR6765"/>
      <c r="BS6765"/>
      <c r="BT6765"/>
      <c r="BU6765"/>
      <c r="BV6765"/>
      <c r="BW6765"/>
      <c r="BX6765"/>
      <c r="BY6765"/>
      <c r="BZ6765"/>
      <c r="CA6765"/>
      <c r="CB6765"/>
      <c r="CC6765"/>
      <c r="CD6765"/>
      <c r="CE6765"/>
      <c r="CF6765"/>
      <c r="CG6765"/>
      <c r="CH6765"/>
      <c r="CI6765"/>
      <c r="CJ6765"/>
      <c r="CK6765"/>
      <c r="CL6765"/>
      <c r="CM6765"/>
      <c r="CN6765"/>
      <c r="CO6765"/>
      <c r="CP6765"/>
      <c r="CQ6765"/>
      <c r="CR6765"/>
      <c r="CS6765"/>
      <c r="CT6765"/>
      <c r="CU6765"/>
      <c r="CV6765"/>
    </row>
    <row r="6766" spans="10:100" x14ac:dyDescent="0.25">
      <c r="J6766"/>
      <c r="K6766"/>
      <c r="L6766"/>
      <c r="M6766"/>
      <c r="N6766"/>
      <c r="O6766"/>
      <c r="P6766"/>
      <c r="Q6766"/>
      <c r="R6766"/>
      <c r="S6766"/>
      <c r="T6766"/>
      <c r="U6766"/>
      <c r="V6766"/>
      <c r="W6766"/>
      <c r="X6766"/>
      <c r="Y6766"/>
      <c r="Z6766"/>
      <c r="AA6766"/>
      <c r="AB6766"/>
      <c r="AC6766"/>
      <c r="AD6766"/>
      <c r="AE6766"/>
      <c r="AF6766"/>
      <c r="AG6766"/>
      <c r="AH6766"/>
      <c r="AI6766"/>
      <c r="AJ6766"/>
      <c r="AK6766"/>
      <c r="AL6766"/>
      <c r="AM6766"/>
      <c r="AN6766"/>
      <c r="AO6766"/>
      <c r="AP6766"/>
      <c r="AQ6766"/>
      <c r="AR6766"/>
      <c r="AS6766"/>
      <c r="AT6766"/>
      <c r="AU6766"/>
      <c r="AV6766"/>
      <c r="AW6766"/>
      <c r="AX6766"/>
      <c r="AY6766"/>
      <c r="AZ6766"/>
      <c r="BA6766"/>
      <c r="BB6766"/>
      <c r="BC6766"/>
      <c r="BD6766"/>
      <c r="BE6766"/>
      <c r="BF6766"/>
      <c r="BG6766"/>
      <c r="BH6766"/>
      <c r="BI6766"/>
      <c r="BJ6766"/>
      <c r="BK6766"/>
      <c r="BL6766"/>
      <c r="BM6766"/>
      <c r="BN6766"/>
      <c r="BO6766"/>
      <c r="BP6766"/>
      <c r="BQ6766"/>
      <c r="BR6766"/>
      <c r="BS6766"/>
      <c r="BT6766"/>
      <c r="BU6766"/>
      <c r="BV6766"/>
      <c r="BW6766"/>
      <c r="BX6766"/>
      <c r="BY6766"/>
      <c r="BZ6766"/>
      <c r="CA6766"/>
      <c r="CB6766"/>
      <c r="CC6766"/>
      <c r="CD6766"/>
      <c r="CE6766"/>
      <c r="CF6766"/>
      <c r="CG6766"/>
      <c r="CH6766"/>
      <c r="CI6766"/>
      <c r="CJ6766"/>
      <c r="CK6766"/>
      <c r="CL6766"/>
      <c r="CM6766"/>
      <c r="CN6766"/>
      <c r="CO6766"/>
      <c r="CP6766"/>
      <c r="CQ6766"/>
      <c r="CR6766"/>
      <c r="CS6766"/>
      <c r="CT6766"/>
      <c r="CU6766"/>
      <c r="CV6766"/>
    </row>
    <row r="6767" spans="10:100" x14ac:dyDescent="0.25">
      <c r="J6767"/>
      <c r="K6767"/>
      <c r="L6767"/>
      <c r="M6767"/>
      <c r="N6767"/>
      <c r="O6767"/>
      <c r="P6767"/>
      <c r="Q6767"/>
      <c r="R6767"/>
      <c r="S6767"/>
      <c r="T6767"/>
      <c r="U6767"/>
      <c r="V6767"/>
      <c r="W6767"/>
      <c r="X6767"/>
      <c r="Y6767"/>
      <c r="Z6767"/>
      <c r="AA6767"/>
      <c r="AB6767"/>
      <c r="AC6767"/>
      <c r="AD6767"/>
      <c r="AE6767"/>
      <c r="AF6767"/>
      <c r="AG6767"/>
      <c r="AH6767"/>
      <c r="AI6767"/>
      <c r="AJ6767"/>
      <c r="AK6767"/>
      <c r="AL6767"/>
      <c r="AM6767"/>
      <c r="AN6767"/>
      <c r="AO6767"/>
      <c r="AP6767"/>
      <c r="AQ6767"/>
      <c r="AR6767"/>
      <c r="AS6767"/>
      <c r="AT6767"/>
      <c r="AU6767"/>
      <c r="AV6767"/>
      <c r="AW6767"/>
      <c r="AX6767"/>
      <c r="AY6767"/>
      <c r="AZ6767"/>
      <c r="BA6767"/>
      <c r="BB6767"/>
      <c r="BC6767"/>
      <c r="BD6767"/>
      <c r="BE6767"/>
      <c r="BF6767"/>
      <c r="BG6767"/>
      <c r="BH6767"/>
      <c r="BI6767"/>
      <c r="BJ6767"/>
      <c r="BK6767"/>
      <c r="BL6767"/>
      <c r="BM6767"/>
      <c r="BN6767"/>
      <c r="BO6767"/>
      <c r="BP6767"/>
      <c r="BQ6767"/>
      <c r="BR6767"/>
      <c r="BS6767"/>
      <c r="BT6767"/>
      <c r="BU6767"/>
      <c r="BV6767"/>
      <c r="BW6767"/>
      <c r="BX6767"/>
      <c r="BY6767"/>
      <c r="BZ6767"/>
      <c r="CA6767"/>
      <c r="CB6767"/>
      <c r="CC6767"/>
      <c r="CD6767"/>
      <c r="CE6767"/>
      <c r="CF6767"/>
      <c r="CG6767"/>
      <c r="CH6767"/>
      <c r="CI6767"/>
      <c r="CJ6767"/>
      <c r="CK6767"/>
      <c r="CL6767"/>
      <c r="CM6767"/>
      <c r="CN6767"/>
      <c r="CO6767"/>
      <c r="CP6767"/>
      <c r="CQ6767"/>
      <c r="CR6767"/>
      <c r="CS6767"/>
      <c r="CT6767"/>
      <c r="CU6767"/>
      <c r="CV6767"/>
    </row>
    <row r="6768" spans="10:100" x14ac:dyDescent="0.25">
      <c r="J6768"/>
      <c r="K6768"/>
      <c r="L6768"/>
      <c r="M6768"/>
      <c r="N6768"/>
      <c r="O6768"/>
      <c r="P6768"/>
      <c r="Q6768"/>
      <c r="R6768"/>
      <c r="S6768"/>
      <c r="T6768"/>
      <c r="U6768"/>
      <c r="V6768"/>
      <c r="W6768"/>
      <c r="X6768"/>
      <c r="Y6768"/>
      <c r="Z6768"/>
      <c r="AA6768"/>
      <c r="AB6768"/>
      <c r="AC6768"/>
      <c r="AD6768"/>
      <c r="AE6768"/>
      <c r="AF6768"/>
      <c r="AG6768"/>
      <c r="AH6768"/>
      <c r="AI6768"/>
      <c r="AJ6768"/>
      <c r="AK6768"/>
      <c r="AL6768"/>
      <c r="AM6768"/>
      <c r="AN6768"/>
      <c r="AO6768"/>
      <c r="AP6768"/>
      <c r="AQ6768"/>
      <c r="AR6768"/>
      <c r="AS6768"/>
      <c r="AT6768"/>
      <c r="AU6768"/>
      <c r="AV6768"/>
      <c r="AW6768"/>
      <c r="AX6768"/>
      <c r="AY6768"/>
      <c r="AZ6768"/>
      <c r="BA6768"/>
      <c r="BB6768"/>
      <c r="BC6768"/>
      <c r="BD6768"/>
      <c r="BE6768"/>
      <c r="BF6768"/>
      <c r="BG6768"/>
      <c r="BH6768"/>
      <c r="BI6768"/>
      <c r="BJ6768"/>
      <c r="BK6768"/>
      <c r="BL6768"/>
      <c r="BM6768"/>
      <c r="BN6768"/>
      <c r="BO6768"/>
      <c r="BP6768"/>
      <c r="BQ6768"/>
      <c r="BR6768"/>
      <c r="BS6768"/>
      <c r="BT6768"/>
      <c r="BU6768"/>
      <c r="BV6768"/>
      <c r="BW6768"/>
      <c r="BX6768"/>
      <c r="BY6768"/>
      <c r="BZ6768"/>
      <c r="CA6768"/>
      <c r="CB6768"/>
      <c r="CC6768"/>
      <c r="CD6768"/>
      <c r="CE6768"/>
      <c r="CF6768"/>
      <c r="CG6768"/>
      <c r="CH6768"/>
      <c r="CI6768"/>
      <c r="CJ6768"/>
      <c r="CK6768"/>
      <c r="CL6768"/>
      <c r="CM6768"/>
      <c r="CN6768"/>
      <c r="CO6768"/>
      <c r="CP6768"/>
      <c r="CQ6768"/>
      <c r="CR6768"/>
      <c r="CS6768"/>
      <c r="CT6768"/>
      <c r="CU6768"/>
      <c r="CV6768"/>
    </row>
    <row r="6769" spans="10:100" x14ac:dyDescent="0.25">
      <c r="J6769"/>
      <c r="K6769"/>
      <c r="L6769"/>
      <c r="M6769"/>
      <c r="N6769"/>
      <c r="O6769"/>
      <c r="P6769"/>
      <c r="Q6769"/>
      <c r="R6769"/>
      <c r="S6769"/>
      <c r="T6769"/>
      <c r="U6769"/>
      <c r="V6769"/>
      <c r="W6769"/>
      <c r="X6769"/>
      <c r="Y6769"/>
      <c r="Z6769"/>
      <c r="AA6769"/>
      <c r="AB6769"/>
      <c r="AC6769"/>
      <c r="AD6769"/>
      <c r="AE6769"/>
      <c r="AF6769"/>
      <c r="AG6769"/>
      <c r="AH6769"/>
      <c r="AI6769"/>
      <c r="AJ6769"/>
      <c r="AK6769"/>
      <c r="AL6769"/>
      <c r="AM6769"/>
      <c r="AN6769"/>
      <c r="AO6769"/>
      <c r="AP6769"/>
      <c r="AQ6769"/>
      <c r="AR6769"/>
      <c r="AS6769"/>
      <c r="AT6769"/>
      <c r="AU6769"/>
      <c r="AV6769"/>
      <c r="AW6769"/>
      <c r="AX6769"/>
      <c r="AY6769"/>
      <c r="AZ6769"/>
      <c r="BA6769"/>
      <c r="BB6769"/>
      <c r="BC6769"/>
      <c r="BD6769"/>
      <c r="BE6769"/>
      <c r="BF6769"/>
      <c r="BG6769"/>
      <c r="BH6769"/>
      <c r="BI6769"/>
      <c r="BJ6769"/>
      <c r="BK6769"/>
      <c r="BL6769"/>
      <c r="BM6769"/>
      <c r="BN6769"/>
      <c r="BO6769"/>
      <c r="BP6769"/>
      <c r="BQ6769"/>
      <c r="BR6769"/>
      <c r="BS6769"/>
      <c r="BT6769"/>
      <c r="BU6769"/>
      <c r="BV6769"/>
      <c r="BW6769"/>
      <c r="BX6769"/>
      <c r="BY6769"/>
      <c r="BZ6769"/>
      <c r="CA6769"/>
      <c r="CB6769"/>
      <c r="CC6769"/>
      <c r="CD6769"/>
      <c r="CE6769"/>
      <c r="CF6769"/>
      <c r="CG6769"/>
      <c r="CH6769"/>
      <c r="CI6769"/>
      <c r="CJ6769"/>
      <c r="CK6769"/>
      <c r="CL6769"/>
      <c r="CM6769"/>
      <c r="CN6769"/>
      <c r="CO6769"/>
      <c r="CP6769"/>
      <c r="CQ6769"/>
      <c r="CR6769"/>
      <c r="CS6769"/>
      <c r="CT6769"/>
      <c r="CU6769"/>
      <c r="CV6769"/>
    </row>
    <row r="6770" spans="10:100" x14ac:dyDescent="0.25">
      <c r="J6770"/>
      <c r="K6770"/>
      <c r="L6770"/>
      <c r="M6770"/>
      <c r="N6770"/>
      <c r="O6770"/>
      <c r="P6770"/>
      <c r="Q6770"/>
      <c r="R6770"/>
      <c r="S6770"/>
      <c r="T6770"/>
      <c r="U6770"/>
      <c r="V6770"/>
      <c r="W6770"/>
      <c r="X6770"/>
      <c r="Y6770"/>
      <c r="Z6770"/>
      <c r="AA6770"/>
      <c r="AB6770"/>
      <c r="AC6770"/>
      <c r="AD6770"/>
      <c r="AE6770"/>
      <c r="AF6770"/>
      <c r="AG6770"/>
      <c r="AH6770"/>
      <c r="AI6770"/>
      <c r="AJ6770"/>
      <c r="AK6770"/>
      <c r="AL6770"/>
      <c r="AM6770"/>
      <c r="AN6770"/>
      <c r="AO6770"/>
      <c r="AP6770"/>
      <c r="AQ6770"/>
      <c r="AR6770"/>
      <c r="AS6770"/>
      <c r="AT6770"/>
      <c r="AU6770"/>
      <c r="AV6770"/>
      <c r="AW6770"/>
      <c r="AX6770"/>
      <c r="AY6770"/>
      <c r="AZ6770"/>
      <c r="BA6770"/>
      <c r="BB6770"/>
      <c r="BC6770"/>
      <c r="BD6770"/>
      <c r="BE6770"/>
      <c r="BF6770"/>
      <c r="BG6770"/>
      <c r="BH6770"/>
      <c r="BI6770"/>
      <c r="BJ6770"/>
      <c r="BK6770"/>
      <c r="BL6770"/>
      <c r="BM6770"/>
      <c r="BN6770"/>
      <c r="BO6770"/>
      <c r="BP6770"/>
      <c r="BQ6770"/>
      <c r="BR6770"/>
      <c r="BS6770"/>
      <c r="BT6770"/>
      <c r="BU6770"/>
      <c r="BV6770"/>
      <c r="BW6770"/>
      <c r="BX6770"/>
      <c r="BY6770"/>
      <c r="BZ6770"/>
      <c r="CA6770"/>
      <c r="CB6770"/>
      <c r="CC6770"/>
      <c r="CD6770"/>
      <c r="CE6770"/>
      <c r="CF6770"/>
      <c r="CG6770"/>
      <c r="CH6770"/>
      <c r="CI6770"/>
      <c r="CJ6770"/>
      <c r="CK6770"/>
      <c r="CL6770"/>
      <c r="CM6770"/>
      <c r="CN6770"/>
      <c r="CO6770"/>
      <c r="CP6770"/>
      <c r="CQ6770"/>
      <c r="CR6770"/>
      <c r="CS6770"/>
      <c r="CT6770"/>
      <c r="CU6770"/>
      <c r="CV6770"/>
    </row>
    <row r="6771" spans="10:100" x14ac:dyDescent="0.25">
      <c r="J6771"/>
      <c r="K6771"/>
      <c r="L6771"/>
      <c r="M6771"/>
      <c r="N6771"/>
      <c r="O6771"/>
      <c r="P6771"/>
      <c r="Q6771"/>
      <c r="R6771"/>
      <c r="S6771"/>
      <c r="T6771"/>
      <c r="U6771"/>
      <c r="V6771"/>
      <c r="W6771"/>
      <c r="X6771"/>
      <c r="Y6771"/>
      <c r="Z6771"/>
      <c r="AA6771"/>
      <c r="AB6771"/>
      <c r="AC6771"/>
      <c r="AD6771"/>
      <c r="AE6771"/>
      <c r="AF6771"/>
      <c r="AG6771"/>
      <c r="AH6771"/>
      <c r="AI6771"/>
      <c r="AJ6771"/>
      <c r="AK6771"/>
      <c r="AL6771"/>
      <c r="AM6771"/>
      <c r="AN6771"/>
      <c r="AO6771"/>
      <c r="AP6771"/>
      <c r="AQ6771"/>
      <c r="AR6771"/>
      <c r="AS6771"/>
      <c r="AT6771"/>
      <c r="AU6771"/>
      <c r="AV6771"/>
      <c r="AW6771"/>
      <c r="AX6771"/>
      <c r="AY6771"/>
      <c r="AZ6771"/>
      <c r="BA6771"/>
      <c r="BB6771"/>
      <c r="BC6771"/>
      <c r="BD6771"/>
      <c r="BE6771"/>
      <c r="BF6771"/>
      <c r="BG6771"/>
      <c r="BH6771"/>
      <c r="BI6771"/>
      <c r="BJ6771"/>
      <c r="BK6771"/>
      <c r="BL6771"/>
      <c r="BM6771"/>
      <c r="BN6771"/>
      <c r="BO6771"/>
      <c r="BP6771"/>
      <c r="BQ6771"/>
      <c r="BR6771"/>
      <c r="BS6771"/>
      <c r="BT6771"/>
      <c r="BU6771"/>
      <c r="BV6771"/>
      <c r="BW6771"/>
      <c r="BX6771"/>
      <c r="BY6771"/>
      <c r="BZ6771"/>
      <c r="CA6771"/>
      <c r="CB6771"/>
      <c r="CC6771"/>
      <c r="CD6771"/>
      <c r="CE6771"/>
      <c r="CF6771"/>
      <c r="CG6771"/>
      <c r="CH6771"/>
      <c r="CI6771"/>
      <c r="CJ6771"/>
      <c r="CK6771"/>
      <c r="CL6771"/>
      <c r="CM6771"/>
      <c r="CN6771"/>
      <c r="CO6771"/>
      <c r="CP6771"/>
      <c r="CQ6771"/>
      <c r="CR6771"/>
      <c r="CS6771"/>
      <c r="CT6771"/>
      <c r="CU6771"/>
      <c r="CV6771"/>
    </row>
    <row r="6772" spans="10:100" x14ac:dyDescent="0.25">
      <c r="J6772"/>
      <c r="K6772"/>
      <c r="L6772"/>
      <c r="M6772"/>
      <c r="N6772"/>
      <c r="O6772"/>
      <c r="P6772"/>
      <c r="Q6772"/>
      <c r="R6772"/>
      <c r="S6772"/>
      <c r="T6772"/>
      <c r="U6772"/>
      <c r="V6772"/>
      <c r="W6772"/>
      <c r="X6772"/>
      <c r="Y6772"/>
      <c r="Z6772"/>
      <c r="AA6772"/>
      <c r="AB6772"/>
      <c r="AC6772"/>
      <c r="AD6772"/>
      <c r="AE6772"/>
      <c r="AF6772"/>
      <c r="AG6772"/>
      <c r="AH6772"/>
      <c r="AI6772"/>
      <c r="AJ6772"/>
      <c r="AK6772"/>
      <c r="AL6772"/>
      <c r="AM6772"/>
      <c r="AN6772"/>
      <c r="AO6772"/>
      <c r="AP6772"/>
      <c r="AQ6772"/>
      <c r="AR6772"/>
      <c r="AS6772"/>
      <c r="AT6772"/>
      <c r="AU6772"/>
      <c r="AV6772"/>
      <c r="AW6772"/>
      <c r="AX6772"/>
      <c r="AY6772"/>
      <c r="AZ6772"/>
      <c r="BA6772"/>
      <c r="BB6772"/>
      <c r="BC6772"/>
      <c r="BD6772"/>
      <c r="BE6772"/>
      <c r="BF6772"/>
      <c r="BG6772"/>
      <c r="BH6772"/>
      <c r="BI6772"/>
      <c r="BJ6772"/>
      <c r="BK6772"/>
      <c r="BL6772"/>
      <c r="BM6772"/>
      <c r="BN6772"/>
      <c r="BO6772"/>
      <c r="BP6772"/>
      <c r="BQ6772"/>
      <c r="BR6772"/>
      <c r="BS6772"/>
      <c r="BT6772"/>
      <c r="BU6772"/>
      <c r="BV6772"/>
      <c r="BW6772"/>
      <c r="BX6772"/>
      <c r="BY6772"/>
      <c r="BZ6772"/>
      <c r="CA6772"/>
      <c r="CB6772"/>
      <c r="CC6772"/>
      <c r="CD6772"/>
      <c r="CE6772"/>
      <c r="CF6772"/>
      <c r="CG6772"/>
      <c r="CH6772"/>
      <c r="CI6772"/>
      <c r="CJ6772"/>
      <c r="CK6772"/>
      <c r="CL6772"/>
      <c r="CM6772"/>
      <c r="CN6772"/>
      <c r="CO6772"/>
      <c r="CP6772"/>
      <c r="CQ6772"/>
      <c r="CR6772"/>
      <c r="CS6772"/>
      <c r="CT6772"/>
      <c r="CU6772"/>
      <c r="CV6772"/>
    </row>
    <row r="6773" spans="10:100" x14ac:dyDescent="0.25">
      <c r="J6773"/>
      <c r="K6773"/>
      <c r="L6773"/>
      <c r="M6773"/>
      <c r="N6773"/>
      <c r="O6773"/>
      <c r="P6773"/>
      <c r="Q6773"/>
      <c r="R6773"/>
      <c r="S6773"/>
      <c r="T6773"/>
      <c r="U6773"/>
      <c r="V6773"/>
      <c r="W6773"/>
      <c r="X6773"/>
      <c r="Y6773"/>
      <c r="Z6773"/>
      <c r="AA6773"/>
      <c r="AB6773"/>
      <c r="AC6773"/>
      <c r="AD6773"/>
      <c r="AE6773"/>
      <c r="AF6773"/>
      <c r="AG6773"/>
      <c r="AH6773"/>
      <c r="AI6773"/>
      <c r="AJ6773"/>
      <c r="AK6773"/>
      <c r="AL6773"/>
      <c r="AM6773"/>
      <c r="AN6773"/>
      <c r="AO6773"/>
      <c r="AP6773"/>
      <c r="AQ6773"/>
      <c r="AR6773"/>
      <c r="AS6773"/>
      <c r="AT6773"/>
      <c r="AU6773"/>
      <c r="AV6773"/>
      <c r="AW6773"/>
      <c r="AX6773"/>
      <c r="AY6773"/>
      <c r="AZ6773"/>
      <c r="BA6773"/>
      <c r="BB6773"/>
      <c r="BC6773"/>
      <c r="BD6773"/>
      <c r="BE6773"/>
      <c r="BF6773"/>
      <c r="BG6773"/>
      <c r="BH6773"/>
      <c r="BI6773"/>
      <c r="BJ6773"/>
      <c r="BK6773"/>
      <c r="BL6773"/>
      <c r="BM6773"/>
      <c r="BN6773"/>
      <c r="BO6773"/>
      <c r="BP6773"/>
      <c r="BQ6773"/>
      <c r="BR6773"/>
      <c r="BS6773"/>
      <c r="BT6773"/>
      <c r="BU6773"/>
      <c r="BV6773"/>
      <c r="BW6773"/>
      <c r="BX6773"/>
      <c r="BY6773"/>
      <c r="BZ6773"/>
      <c r="CA6773"/>
      <c r="CB6773"/>
      <c r="CC6773"/>
      <c r="CD6773"/>
      <c r="CE6773"/>
      <c r="CF6773"/>
      <c r="CG6773"/>
      <c r="CH6773"/>
      <c r="CI6773"/>
      <c r="CJ6773"/>
      <c r="CK6773"/>
      <c r="CL6773"/>
      <c r="CM6773"/>
      <c r="CN6773"/>
      <c r="CO6773"/>
      <c r="CP6773"/>
      <c r="CQ6773"/>
      <c r="CR6773"/>
      <c r="CS6773"/>
      <c r="CT6773"/>
      <c r="CU6773"/>
      <c r="CV6773"/>
    </row>
    <row r="6774" spans="10:100" x14ac:dyDescent="0.25">
      <c r="J6774"/>
      <c r="K6774"/>
      <c r="L6774"/>
      <c r="M6774"/>
      <c r="N6774"/>
      <c r="O6774"/>
      <c r="P6774"/>
      <c r="Q6774"/>
      <c r="R6774"/>
      <c r="S6774"/>
      <c r="T6774"/>
      <c r="U6774"/>
      <c r="V6774"/>
      <c r="W6774"/>
      <c r="X6774"/>
      <c r="Y6774"/>
      <c r="Z6774"/>
      <c r="AA6774"/>
      <c r="AB6774"/>
      <c r="AC6774"/>
      <c r="AD6774"/>
      <c r="AE6774"/>
      <c r="AF6774"/>
      <c r="AG6774"/>
      <c r="AH6774"/>
      <c r="AI6774"/>
      <c r="AJ6774"/>
      <c r="AK6774"/>
      <c r="AL6774"/>
      <c r="AM6774"/>
      <c r="AN6774"/>
      <c r="AO6774"/>
      <c r="AP6774"/>
      <c r="AQ6774"/>
      <c r="AR6774"/>
      <c r="AS6774"/>
      <c r="AT6774"/>
      <c r="AU6774"/>
      <c r="AV6774"/>
      <c r="AW6774"/>
      <c r="AX6774"/>
      <c r="AY6774"/>
      <c r="AZ6774"/>
      <c r="BA6774"/>
      <c r="BB6774"/>
      <c r="BC6774"/>
      <c r="BD6774"/>
      <c r="BE6774"/>
      <c r="BF6774"/>
      <c r="BG6774"/>
      <c r="BH6774"/>
      <c r="BI6774"/>
      <c r="BJ6774"/>
      <c r="BK6774"/>
      <c r="BL6774"/>
      <c r="BM6774"/>
      <c r="BN6774"/>
      <c r="BO6774"/>
      <c r="BP6774"/>
      <c r="BQ6774"/>
      <c r="BR6774"/>
      <c r="BS6774"/>
      <c r="BT6774"/>
      <c r="BU6774"/>
      <c r="BV6774"/>
      <c r="BW6774"/>
      <c r="BX6774"/>
      <c r="BY6774"/>
      <c r="BZ6774"/>
      <c r="CA6774"/>
      <c r="CB6774"/>
      <c r="CC6774"/>
      <c r="CD6774"/>
      <c r="CE6774"/>
      <c r="CF6774"/>
      <c r="CG6774"/>
      <c r="CH6774"/>
      <c r="CI6774"/>
      <c r="CJ6774"/>
      <c r="CK6774"/>
      <c r="CL6774"/>
      <c r="CM6774"/>
      <c r="CN6774"/>
      <c r="CO6774"/>
      <c r="CP6774"/>
      <c r="CQ6774"/>
      <c r="CR6774"/>
      <c r="CS6774"/>
      <c r="CT6774"/>
      <c r="CU6774"/>
      <c r="CV6774"/>
    </row>
    <row r="6775" spans="10:100" x14ac:dyDescent="0.25">
      <c r="J6775"/>
      <c r="K6775"/>
      <c r="L6775"/>
      <c r="M6775"/>
      <c r="N6775"/>
      <c r="O6775"/>
      <c r="P6775"/>
      <c r="Q6775"/>
      <c r="R6775"/>
      <c r="S6775"/>
      <c r="T6775"/>
      <c r="U6775"/>
      <c r="V6775"/>
      <c r="W6775"/>
      <c r="X6775"/>
      <c r="Y6775"/>
      <c r="Z6775"/>
      <c r="AA6775"/>
      <c r="AB6775"/>
      <c r="AC6775"/>
      <c r="AD6775"/>
      <c r="AE6775"/>
      <c r="AF6775"/>
      <c r="AG6775"/>
      <c r="AH6775"/>
      <c r="AI6775"/>
      <c r="AJ6775"/>
      <c r="AK6775"/>
      <c r="AL6775"/>
      <c r="AM6775"/>
      <c r="AN6775"/>
      <c r="AO6775"/>
      <c r="AP6775"/>
      <c r="AQ6775"/>
      <c r="AR6775"/>
      <c r="AS6775"/>
      <c r="AT6775"/>
      <c r="AU6775"/>
      <c r="AV6775"/>
      <c r="AW6775"/>
      <c r="AX6775"/>
      <c r="AY6775"/>
      <c r="AZ6775"/>
      <c r="BA6775"/>
      <c r="BB6775"/>
      <c r="BC6775"/>
      <c r="BD6775"/>
      <c r="BE6775"/>
      <c r="BF6775"/>
      <c r="BG6775"/>
      <c r="BH6775"/>
      <c r="BI6775"/>
      <c r="BJ6775"/>
      <c r="BK6775"/>
      <c r="BL6775"/>
      <c r="BM6775"/>
      <c r="BN6775"/>
      <c r="BO6775"/>
      <c r="BP6775"/>
      <c r="BQ6775"/>
      <c r="BR6775"/>
      <c r="BS6775"/>
      <c r="BT6775"/>
      <c r="BU6775"/>
      <c r="BV6775"/>
      <c r="BW6775"/>
      <c r="BX6775"/>
      <c r="BY6775"/>
      <c r="BZ6775"/>
      <c r="CA6775"/>
      <c r="CB6775"/>
      <c r="CC6775"/>
      <c r="CD6775"/>
      <c r="CE6775"/>
      <c r="CF6775"/>
      <c r="CG6775"/>
      <c r="CH6775"/>
      <c r="CI6775"/>
      <c r="CJ6775"/>
      <c r="CK6775"/>
      <c r="CL6775"/>
      <c r="CM6775"/>
      <c r="CN6775"/>
      <c r="CO6775"/>
      <c r="CP6775"/>
      <c r="CQ6775"/>
      <c r="CR6775"/>
      <c r="CS6775"/>
      <c r="CT6775"/>
      <c r="CU6775"/>
      <c r="CV6775"/>
    </row>
    <row r="6776" spans="10:100" x14ac:dyDescent="0.25">
      <c r="J6776"/>
      <c r="K6776"/>
      <c r="L6776"/>
      <c r="M6776"/>
      <c r="N6776"/>
      <c r="O6776"/>
      <c r="P6776"/>
      <c r="Q6776"/>
      <c r="R6776"/>
      <c r="S6776"/>
      <c r="T6776"/>
      <c r="U6776"/>
      <c r="V6776"/>
      <c r="W6776"/>
      <c r="X6776"/>
      <c r="Y6776"/>
      <c r="Z6776"/>
      <c r="AA6776"/>
      <c r="AB6776"/>
      <c r="AC6776"/>
      <c r="AD6776"/>
      <c r="AE6776"/>
      <c r="AF6776"/>
      <c r="AG6776"/>
      <c r="AH6776"/>
      <c r="AI6776"/>
      <c r="AJ6776"/>
      <c r="AK6776"/>
      <c r="AL6776"/>
      <c r="AM6776"/>
      <c r="AN6776"/>
      <c r="AO6776"/>
      <c r="AP6776"/>
      <c r="AQ6776"/>
      <c r="AR6776"/>
      <c r="AS6776"/>
      <c r="AT6776"/>
      <c r="AU6776"/>
      <c r="AV6776"/>
      <c r="AW6776"/>
      <c r="AX6776"/>
      <c r="AY6776"/>
      <c r="AZ6776"/>
      <c r="BA6776"/>
      <c r="BB6776"/>
      <c r="BC6776"/>
      <c r="BD6776"/>
      <c r="BE6776"/>
      <c r="BF6776"/>
      <c r="BG6776"/>
      <c r="BH6776"/>
      <c r="BI6776"/>
      <c r="BJ6776"/>
      <c r="BK6776"/>
      <c r="BL6776"/>
      <c r="BM6776"/>
      <c r="BN6776"/>
      <c r="BO6776"/>
      <c r="BP6776"/>
      <c r="BQ6776"/>
      <c r="BR6776"/>
      <c r="BS6776"/>
      <c r="BT6776"/>
      <c r="BU6776"/>
      <c r="BV6776"/>
      <c r="BW6776"/>
      <c r="BX6776"/>
      <c r="BY6776"/>
      <c r="BZ6776"/>
      <c r="CA6776"/>
      <c r="CB6776"/>
      <c r="CC6776"/>
      <c r="CD6776"/>
      <c r="CE6776"/>
      <c r="CF6776"/>
      <c r="CG6776"/>
      <c r="CH6776"/>
      <c r="CI6776"/>
      <c r="CJ6776"/>
      <c r="CK6776"/>
      <c r="CL6776"/>
      <c r="CM6776"/>
      <c r="CN6776"/>
      <c r="CO6776"/>
      <c r="CP6776"/>
      <c r="CQ6776"/>
      <c r="CR6776"/>
      <c r="CS6776"/>
      <c r="CT6776"/>
      <c r="CU6776"/>
      <c r="CV6776"/>
    </row>
    <row r="6777" spans="10:100" x14ac:dyDescent="0.25">
      <c r="J6777"/>
      <c r="K6777"/>
      <c r="L6777"/>
      <c r="M6777"/>
      <c r="N6777"/>
      <c r="O6777"/>
      <c r="P6777"/>
      <c r="Q6777"/>
      <c r="R6777"/>
      <c r="S6777"/>
      <c r="T6777"/>
      <c r="U6777"/>
      <c r="V6777"/>
      <c r="W6777"/>
      <c r="X6777"/>
      <c r="Y6777"/>
      <c r="Z6777"/>
      <c r="AA6777"/>
      <c r="AB6777"/>
      <c r="AC6777"/>
      <c r="AD6777"/>
      <c r="AE6777"/>
      <c r="AF6777"/>
      <c r="AG6777"/>
      <c r="AH6777"/>
      <c r="AI6777"/>
      <c r="AJ6777"/>
      <c r="AK6777"/>
      <c r="AL6777"/>
      <c r="AM6777"/>
      <c r="AN6777"/>
      <c r="AO6777"/>
      <c r="AP6777"/>
      <c r="AQ6777"/>
      <c r="AR6777"/>
      <c r="AS6777"/>
      <c r="AT6777"/>
      <c r="AU6777"/>
      <c r="AV6777"/>
      <c r="AW6777"/>
      <c r="AX6777"/>
      <c r="AY6777"/>
      <c r="AZ6777"/>
      <c r="BA6777"/>
      <c r="BB6777"/>
      <c r="BC6777"/>
      <c r="BD6777"/>
      <c r="BE6777"/>
      <c r="BF6777"/>
      <c r="BG6777"/>
      <c r="BH6777"/>
      <c r="BI6777"/>
      <c r="BJ6777"/>
      <c r="BK6777"/>
      <c r="BL6777"/>
      <c r="BM6777"/>
      <c r="BN6777"/>
      <c r="BO6777"/>
      <c r="BP6777"/>
      <c r="BQ6777"/>
      <c r="BR6777"/>
      <c r="BS6777"/>
      <c r="BT6777"/>
      <c r="BU6777"/>
      <c r="BV6777"/>
      <c r="BW6777"/>
      <c r="BX6777"/>
      <c r="BY6777"/>
      <c r="BZ6777"/>
      <c r="CA6777"/>
      <c r="CB6777"/>
      <c r="CC6777"/>
      <c r="CD6777"/>
      <c r="CE6777"/>
      <c r="CF6777"/>
      <c r="CG6777"/>
      <c r="CH6777"/>
      <c r="CI6777"/>
      <c r="CJ6777"/>
      <c r="CK6777"/>
      <c r="CL6777"/>
      <c r="CM6777"/>
      <c r="CN6777"/>
      <c r="CO6777"/>
      <c r="CP6777"/>
      <c r="CQ6777"/>
      <c r="CR6777"/>
      <c r="CS6777"/>
      <c r="CT6777"/>
      <c r="CU6777"/>
      <c r="CV6777"/>
    </row>
    <row r="6778" spans="10:100" x14ac:dyDescent="0.25">
      <c r="J6778"/>
      <c r="K6778"/>
      <c r="L6778"/>
      <c r="M6778"/>
      <c r="N6778"/>
      <c r="O6778"/>
      <c r="P6778"/>
      <c r="Q6778"/>
      <c r="R6778"/>
      <c r="S6778"/>
      <c r="T6778"/>
      <c r="U6778"/>
      <c r="V6778"/>
      <c r="W6778"/>
      <c r="X6778"/>
      <c r="Y6778"/>
      <c r="Z6778"/>
      <c r="AA6778"/>
      <c r="AB6778"/>
      <c r="AC6778"/>
      <c r="AD6778"/>
      <c r="AE6778"/>
      <c r="AF6778"/>
      <c r="AG6778"/>
      <c r="AH6778"/>
      <c r="AI6778"/>
      <c r="AJ6778"/>
      <c r="AK6778"/>
      <c r="AL6778"/>
      <c r="AM6778"/>
      <c r="AN6778"/>
      <c r="AO6778"/>
      <c r="AP6778"/>
      <c r="AQ6778"/>
      <c r="AR6778"/>
      <c r="AS6778"/>
      <c r="AT6778"/>
      <c r="AU6778"/>
      <c r="AV6778"/>
      <c r="AW6778"/>
      <c r="AX6778"/>
      <c r="AY6778"/>
      <c r="AZ6778"/>
      <c r="BA6778"/>
      <c r="BB6778"/>
      <c r="BC6778"/>
      <c r="BD6778"/>
      <c r="BE6778"/>
      <c r="BF6778"/>
      <c r="BG6778"/>
      <c r="BH6778"/>
      <c r="BI6778"/>
      <c r="BJ6778"/>
      <c r="BK6778"/>
      <c r="BL6778"/>
      <c r="BM6778"/>
      <c r="BN6778"/>
      <c r="BO6778"/>
      <c r="BP6778"/>
      <c r="BQ6778"/>
      <c r="BR6778"/>
      <c r="BS6778"/>
      <c r="BT6778"/>
      <c r="BU6778"/>
      <c r="BV6778"/>
      <c r="BW6778"/>
      <c r="BX6778"/>
      <c r="BY6778"/>
      <c r="BZ6778"/>
      <c r="CA6778"/>
      <c r="CB6778"/>
      <c r="CC6778"/>
      <c r="CD6778"/>
      <c r="CE6778"/>
      <c r="CF6778"/>
      <c r="CG6778"/>
      <c r="CH6778"/>
      <c r="CI6778"/>
      <c r="CJ6778"/>
      <c r="CK6778"/>
      <c r="CL6778"/>
      <c r="CM6778"/>
      <c r="CN6778"/>
      <c r="CO6778"/>
      <c r="CP6778"/>
      <c r="CQ6778"/>
      <c r="CR6778"/>
      <c r="CS6778"/>
      <c r="CT6778"/>
      <c r="CU6778"/>
      <c r="CV6778"/>
    </row>
    <row r="6779" spans="10:100" x14ac:dyDescent="0.25">
      <c r="J6779"/>
      <c r="K6779"/>
      <c r="L6779"/>
      <c r="M6779"/>
      <c r="N6779"/>
      <c r="O6779"/>
      <c r="P6779"/>
      <c r="Q6779"/>
      <c r="R6779"/>
      <c r="S6779"/>
      <c r="T6779"/>
      <c r="U6779"/>
      <c r="V6779"/>
      <c r="W6779"/>
      <c r="X6779"/>
      <c r="Y6779"/>
      <c r="Z6779"/>
      <c r="AA6779"/>
      <c r="AB6779"/>
      <c r="AC6779"/>
      <c r="AD6779"/>
      <c r="AE6779"/>
      <c r="AF6779"/>
      <c r="AG6779"/>
      <c r="AH6779"/>
      <c r="AI6779"/>
      <c r="AJ6779"/>
      <c r="AK6779"/>
      <c r="AL6779"/>
      <c r="AM6779"/>
      <c r="AN6779"/>
      <c r="AO6779"/>
      <c r="AP6779"/>
      <c r="AQ6779"/>
      <c r="AR6779"/>
      <c r="AS6779"/>
      <c r="AT6779"/>
      <c r="AU6779"/>
      <c r="AV6779"/>
      <c r="AW6779"/>
      <c r="AX6779"/>
      <c r="AY6779"/>
      <c r="AZ6779"/>
      <c r="BA6779"/>
      <c r="BB6779"/>
      <c r="BC6779"/>
      <c r="BD6779"/>
      <c r="BE6779"/>
      <c r="BF6779"/>
      <c r="BG6779"/>
      <c r="BH6779"/>
      <c r="BI6779"/>
      <c r="BJ6779"/>
      <c r="BK6779"/>
      <c r="BL6779"/>
      <c r="BM6779"/>
      <c r="BN6779"/>
      <c r="BO6779"/>
      <c r="BP6779"/>
      <c r="BQ6779"/>
      <c r="BR6779"/>
      <c r="BS6779"/>
      <c r="BT6779"/>
      <c r="BU6779"/>
      <c r="BV6779"/>
      <c r="BW6779"/>
      <c r="BX6779"/>
      <c r="BY6779"/>
      <c r="BZ6779"/>
      <c r="CA6779"/>
      <c r="CB6779"/>
      <c r="CC6779"/>
      <c r="CD6779"/>
      <c r="CE6779"/>
      <c r="CF6779"/>
      <c r="CG6779"/>
      <c r="CH6779"/>
      <c r="CI6779"/>
      <c r="CJ6779"/>
      <c r="CK6779"/>
      <c r="CL6779"/>
      <c r="CM6779"/>
      <c r="CN6779"/>
      <c r="CO6779"/>
      <c r="CP6779"/>
      <c r="CQ6779"/>
      <c r="CR6779"/>
      <c r="CS6779"/>
      <c r="CT6779"/>
      <c r="CU6779"/>
      <c r="CV6779"/>
    </row>
    <row r="6780" spans="10:100" x14ac:dyDescent="0.25">
      <c r="J6780"/>
      <c r="K6780"/>
      <c r="L6780"/>
      <c r="M6780"/>
      <c r="N6780"/>
      <c r="O6780"/>
      <c r="P6780"/>
      <c r="Q6780"/>
      <c r="R6780"/>
      <c r="S6780"/>
      <c r="T6780"/>
      <c r="U6780"/>
      <c r="V6780"/>
      <c r="W6780"/>
      <c r="X6780"/>
      <c r="Y6780"/>
      <c r="Z6780"/>
      <c r="AA6780"/>
      <c r="AB6780"/>
      <c r="AC6780"/>
      <c r="AD6780"/>
      <c r="AE6780"/>
      <c r="AF6780"/>
      <c r="AG6780"/>
      <c r="AH6780"/>
      <c r="AI6780"/>
      <c r="AJ6780"/>
      <c r="AK6780"/>
      <c r="AL6780"/>
      <c r="AM6780"/>
      <c r="AN6780"/>
      <c r="AO6780"/>
      <c r="AP6780"/>
      <c r="AQ6780"/>
      <c r="AR6780"/>
      <c r="AS6780"/>
      <c r="AT6780"/>
      <c r="AU6780"/>
      <c r="AV6780"/>
      <c r="AW6780"/>
      <c r="AX6780"/>
      <c r="AY6780"/>
      <c r="AZ6780"/>
      <c r="BA6780"/>
      <c r="BB6780"/>
      <c r="BC6780"/>
      <c r="BD6780"/>
      <c r="BE6780"/>
      <c r="BF6780"/>
      <c r="BG6780"/>
      <c r="BH6780"/>
      <c r="BI6780"/>
      <c r="BJ6780"/>
      <c r="BK6780"/>
      <c r="BL6780"/>
      <c r="BM6780"/>
      <c r="BN6780"/>
      <c r="BO6780"/>
      <c r="BP6780"/>
      <c r="BQ6780"/>
      <c r="BR6780"/>
      <c r="BS6780"/>
      <c r="BT6780"/>
      <c r="BU6780"/>
      <c r="BV6780"/>
      <c r="BW6780"/>
      <c r="BX6780"/>
      <c r="BY6780"/>
      <c r="BZ6780"/>
      <c r="CA6780"/>
      <c r="CB6780"/>
      <c r="CC6780"/>
      <c r="CD6780"/>
      <c r="CE6780"/>
      <c r="CF6780"/>
      <c r="CG6780"/>
      <c r="CH6780"/>
      <c r="CI6780"/>
      <c r="CJ6780"/>
      <c r="CK6780"/>
      <c r="CL6780"/>
      <c r="CM6780"/>
      <c r="CN6780"/>
      <c r="CO6780"/>
      <c r="CP6780"/>
      <c r="CQ6780"/>
      <c r="CR6780"/>
      <c r="CS6780"/>
      <c r="CT6780"/>
      <c r="CU6780"/>
      <c r="CV6780"/>
    </row>
    <row r="6781" spans="10:100" x14ac:dyDescent="0.25">
      <c r="J6781"/>
      <c r="K6781"/>
      <c r="L6781"/>
      <c r="M6781"/>
      <c r="N6781"/>
      <c r="O6781"/>
      <c r="P6781"/>
      <c r="Q6781"/>
      <c r="R6781"/>
      <c r="S6781"/>
      <c r="T6781"/>
      <c r="U6781"/>
      <c r="V6781"/>
      <c r="W6781"/>
      <c r="X6781"/>
      <c r="Y6781"/>
      <c r="Z6781"/>
      <c r="AA6781"/>
      <c r="AB6781"/>
      <c r="AC6781"/>
      <c r="AD6781"/>
      <c r="AE6781"/>
      <c r="AF6781"/>
      <c r="AG6781"/>
      <c r="AH6781"/>
      <c r="AI6781"/>
      <c r="AJ6781"/>
      <c r="AK6781"/>
      <c r="AL6781"/>
      <c r="AM6781"/>
      <c r="AN6781"/>
      <c r="AO6781"/>
      <c r="AP6781"/>
      <c r="AQ6781"/>
      <c r="AR6781"/>
      <c r="AS6781"/>
      <c r="AT6781"/>
      <c r="AU6781"/>
      <c r="AV6781"/>
      <c r="AW6781"/>
      <c r="AX6781"/>
      <c r="AY6781"/>
      <c r="AZ6781"/>
      <c r="BA6781"/>
      <c r="BB6781"/>
      <c r="BC6781"/>
      <c r="BD6781"/>
      <c r="BE6781"/>
      <c r="BF6781"/>
      <c r="BG6781"/>
      <c r="BH6781"/>
      <c r="BI6781"/>
      <c r="BJ6781"/>
      <c r="BK6781"/>
      <c r="BL6781"/>
      <c r="BM6781"/>
      <c r="BN6781"/>
      <c r="BO6781"/>
      <c r="BP6781"/>
      <c r="BQ6781"/>
      <c r="BR6781"/>
      <c r="BS6781"/>
      <c r="BT6781"/>
      <c r="BU6781"/>
      <c r="BV6781"/>
      <c r="BW6781"/>
      <c r="BX6781"/>
      <c r="BY6781"/>
      <c r="BZ6781"/>
      <c r="CA6781"/>
      <c r="CB6781"/>
      <c r="CC6781"/>
      <c r="CD6781"/>
      <c r="CE6781"/>
      <c r="CF6781"/>
      <c r="CG6781"/>
      <c r="CH6781"/>
      <c r="CI6781"/>
      <c r="CJ6781"/>
      <c r="CK6781"/>
      <c r="CL6781"/>
      <c r="CM6781"/>
      <c r="CN6781"/>
      <c r="CO6781"/>
      <c r="CP6781"/>
      <c r="CQ6781"/>
      <c r="CR6781"/>
      <c r="CS6781"/>
      <c r="CT6781"/>
      <c r="CU6781"/>
      <c r="CV6781"/>
    </row>
    <row r="6782" spans="10:100" x14ac:dyDescent="0.25">
      <c r="J6782"/>
      <c r="K6782"/>
      <c r="L6782"/>
      <c r="M6782"/>
      <c r="N6782"/>
      <c r="O6782"/>
      <c r="P6782"/>
      <c r="Q6782"/>
      <c r="R6782"/>
      <c r="S6782"/>
      <c r="T6782"/>
      <c r="U6782"/>
      <c r="V6782"/>
      <c r="W6782"/>
      <c r="X6782"/>
      <c r="Y6782"/>
      <c r="Z6782"/>
      <c r="AA6782"/>
      <c r="AB6782"/>
      <c r="AC6782"/>
      <c r="AD6782"/>
      <c r="AE6782"/>
      <c r="AF6782"/>
      <c r="AG6782"/>
      <c r="AH6782"/>
      <c r="AI6782"/>
      <c r="AJ6782"/>
      <c r="AK6782"/>
      <c r="AL6782"/>
      <c r="AM6782"/>
      <c r="AN6782"/>
      <c r="AO6782"/>
      <c r="AP6782"/>
      <c r="AQ6782"/>
      <c r="AR6782"/>
      <c r="AS6782"/>
      <c r="AT6782"/>
      <c r="AU6782"/>
      <c r="AV6782"/>
      <c r="AW6782"/>
      <c r="AX6782"/>
      <c r="AY6782"/>
      <c r="AZ6782"/>
      <c r="BA6782"/>
      <c r="BB6782"/>
      <c r="BC6782"/>
      <c r="BD6782"/>
      <c r="BE6782"/>
      <c r="BF6782"/>
      <c r="BG6782"/>
      <c r="BH6782"/>
      <c r="BI6782"/>
      <c r="BJ6782"/>
      <c r="BK6782"/>
      <c r="BL6782"/>
      <c r="BM6782"/>
      <c r="BN6782"/>
      <c r="BO6782"/>
      <c r="BP6782"/>
      <c r="BQ6782"/>
      <c r="BR6782"/>
      <c r="BS6782"/>
      <c r="BT6782"/>
      <c r="BU6782"/>
      <c r="BV6782"/>
      <c r="BW6782"/>
      <c r="BX6782"/>
      <c r="BY6782"/>
      <c r="BZ6782"/>
      <c r="CA6782"/>
      <c r="CB6782"/>
      <c r="CC6782"/>
      <c r="CD6782"/>
      <c r="CE6782"/>
      <c r="CF6782"/>
      <c r="CG6782"/>
      <c r="CH6782"/>
      <c r="CI6782"/>
      <c r="CJ6782"/>
      <c r="CK6782"/>
      <c r="CL6782"/>
      <c r="CM6782"/>
      <c r="CN6782"/>
      <c r="CO6782"/>
      <c r="CP6782"/>
      <c r="CQ6782"/>
      <c r="CR6782"/>
      <c r="CS6782"/>
      <c r="CT6782"/>
      <c r="CU6782"/>
      <c r="CV6782"/>
    </row>
    <row r="6783" spans="10:100" x14ac:dyDescent="0.25">
      <c r="J6783"/>
      <c r="K6783"/>
      <c r="L6783"/>
      <c r="M6783"/>
      <c r="N6783"/>
      <c r="O6783"/>
      <c r="P6783"/>
      <c r="Q6783"/>
      <c r="R6783"/>
      <c r="S6783"/>
      <c r="T6783"/>
      <c r="U6783"/>
      <c r="V6783"/>
      <c r="W6783"/>
      <c r="X6783"/>
      <c r="Y6783"/>
      <c r="Z6783"/>
      <c r="AA6783"/>
      <c r="AB6783"/>
      <c r="AC6783"/>
      <c r="AD6783"/>
      <c r="AE6783"/>
      <c r="AF6783"/>
      <c r="AG6783"/>
      <c r="AH6783"/>
      <c r="AI6783"/>
      <c r="AJ6783"/>
      <c r="AK6783"/>
      <c r="AL6783"/>
      <c r="AM6783"/>
      <c r="AN6783"/>
      <c r="AO6783"/>
      <c r="AP6783"/>
      <c r="AQ6783"/>
      <c r="AR6783"/>
      <c r="AS6783"/>
      <c r="AT6783"/>
      <c r="AU6783"/>
      <c r="AV6783"/>
      <c r="AW6783"/>
      <c r="AX6783"/>
      <c r="AY6783"/>
      <c r="AZ6783"/>
      <c r="BA6783"/>
      <c r="BB6783"/>
      <c r="BC6783"/>
      <c r="BD6783"/>
      <c r="BE6783"/>
      <c r="BF6783"/>
      <c r="BG6783"/>
      <c r="BH6783"/>
      <c r="BI6783"/>
      <c r="BJ6783"/>
      <c r="BK6783"/>
      <c r="BL6783"/>
      <c r="BM6783"/>
      <c r="BN6783"/>
      <c r="BO6783"/>
      <c r="BP6783"/>
      <c r="BQ6783"/>
      <c r="BR6783"/>
      <c r="BS6783"/>
      <c r="BT6783"/>
      <c r="BU6783"/>
      <c r="BV6783"/>
      <c r="BW6783"/>
      <c r="BX6783"/>
      <c r="BY6783"/>
      <c r="BZ6783"/>
      <c r="CA6783"/>
      <c r="CB6783"/>
      <c r="CC6783"/>
      <c r="CD6783"/>
      <c r="CE6783"/>
      <c r="CF6783"/>
      <c r="CG6783"/>
      <c r="CH6783"/>
      <c r="CI6783"/>
      <c r="CJ6783"/>
      <c r="CK6783"/>
      <c r="CL6783"/>
      <c r="CM6783"/>
      <c r="CN6783"/>
      <c r="CO6783"/>
      <c r="CP6783"/>
      <c r="CQ6783"/>
      <c r="CR6783"/>
      <c r="CS6783"/>
      <c r="CT6783"/>
      <c r="CU6783"/>
      <c r="CV6783"/>
    </row>
    <row r="6784" spans="10:100" x14ac:dyDescent="0.25">
      <c r="J6784"/>
      <c r="K6784"/>
      <c r="L6784"/>
      <c r="M6784"/>
      <c r="N6784"/>
      <c r="O6784"/>
      <c r="P6784"/>
      <c r="Q6784"/>
      <c r="R6784"/>
      <c r="S6784"/>
      <c r="T6784"/>
      <c r="U6784"/>
      <c r="V6784"/>
      <c r="W6784"/>
      <c r="X6784"/>
      <c r="Y6784"/>
      <c r="Z6784"/>
      <c r="AA6784"/>
      <c r="AB6784"/>
      <c r="AC6784"/>
      <c r="AD6784"/>
      <c r="AE6784"/>
      <c r="AF6784"/>
      <c r="AG6784"/>
      <c r="AH6784"/>
      <c r="AI6784"/>
      <c r="AJ6784"/>
      <c r="AK6784"/>
      <c r="AL6784"/>
      <c r="AM6784"/>
      <c r="AN6784"/>
      <c r="AO6784"/>
      <c r="AP6784"/>
      <c r="AQ6784"/>
      <c r="AR6784"/>
      <c r="AS6784"/>
      <c r="AT6784"/>
      <c r="AU6784"/>
      <c r="AV6784"/>
      <c r="AW6784"/>
      <c r="AX6784"/>
      <c r="AY6784"/>
      <c r="AZ6784"/>
      <c r="BA6784"/>
      <c r="BB6784"/>
      <c r="BC6784"/>
      <c r="BD6784"/>
      <c r="BE6784"/>
      <c r="BF6784"/>
      <c r="BG6784"/>
      <c r="BH6784"/>
      <c r="BI6784"/>
      <c r="BJ6784"/>
      <c r="BK6784"/>
      <c r="BL6784"/>
      <c r="BM6784"/>
      <c r="BN6784"/>
      <c r="BO6784"/>
      <c r="BP6784"/>
      <c r="BQ6784"/>
      <c r="BR6784"/>
      <c r="BS6784"/>
      <c r="BT6784"/>
      <c r="BU6784"/>
      <c r="BV6784"/>
      <c r="BW6784"/>
      <c r="BX6784"/>
      <c r="BY6784"/>
      <c r="BZ6784"/>
      <c r="CA6784"/>
      <c r="CB6784"/>
      <c r="CC6784"/>
      <c r="CD6784"/>
      <c r="CE6784"/>
      <c r="CF6784"/>
      <c r="CG6784"/>
      <c r="CH6784"/>
      <c r="CI6784"/>
      <c r="CJ6784"/>
      <c r="CK6784"/>
      <c r="CL6784"/>
      <c r="CM6784"/>
      <c r="CN6784"/>
      <c r="CO6784"/>
      <c r="CP6784"/>
      <c r="CQ6784"/>
      <c r="CR6784"/>
      <c r="CS6784"/>
      <c r="CT6784"/>
      <c r="CU6784"/>
      <c r="CV6784"/>
    </row>
    <row r="6785" spans="10:100" x14ac:dyDescent="0.25">
      <c r="J6785"/>
      <c r="K6785"/>
      <c r="L6785"/>
      <c r="M6785"/>
      <c r="N6785"/>
      <c r="O6785"/>
      <c r="P6785"/>
      <c r="Q6785"/>
      <c r="R6785"/>
      <c r="S6785"/>
      <c r="T6785"/>
      <c r="U6785"/>
      <c r="V6785"/>
      <c r="W6785"/>
      <c r="X6785"/>
      <c r="Y6785"/>
      <c r="Z6785"/>
      <c r="AA6785"/>
      <c r="AB6785"/>
      <c r="AC6785"/>
      <c r="AD6785"/>
      <c r="AE6785"/>
      <c r="AF6785"/>
      <c r="AG6785"/>
      <c r="AH6785"/>
      <c r="AI6785"/>
      <c r="AJ6785"/>
      <c r="AK6785"/>
      <c r="AL6785"/>
      <c r="AM6785"/>
      <c r="AN6785"/>
      <c r="AO6785"/>
      <c r="AP6785"/>
      <c r="AQ6785"/>
      <c r="AR6785"/>
      <c r="AS6785"/>
      <c r="AT6785"/>
      <c r="AU6785"/>
      <c r="AV6785"/>
      <c r="AW6785"/>
      <c r="AX6785"/>
      <c r="AY6785"/>
      <c r="AZ6785"/>
      <c r="BA6785"/>
      <c r="BB6785"/>
      <c r="BC6785"/>
      <c r="BD6785"/>
      <c r="BE6785"/>
      <c r="BF6785"/>
      <c r="BG6785"/>
      <c r="BH6785"/>
      <c r="BI6785"/>
      <c r="BJ6785"/>
      <c r="BK6785"/>
      <c r="BL6785"/>
      <c r="BM6785"/>
      <c r="BN6785"/>
      <c r="BO6785"/>
      <c r="BP6785"/>
      <c r="BQ6785"/>
      <c r="BR6785"/>
      <c r="BS6785"/>
      <c r="BT6785"/>
      <c r="BU6785"/>
      <c r="BV6785"/>
      <c r="BW6785"/>
      <c r="BX6785"/>
      <c r="BY6785"/>
      <c r="BZ6785"/>
      <c r="CA6785"/>
      <c r="CB6785"/>
      <c r="CC6785"/>
      <c r="CD6785"/>
      <c r="CE6785"/>
      <c r="CF6785"/>
      <c r="CG6785"/>
      <c r="CH6785"/>
      <c r="CI6785"/>
      <c r="CJ6785"/>
      <c r="CK6785"/>
      <c r="CL6785"/>
      <c r="CM6785"/>
      <c r="CN6785"/>
      <c r="CO6785"/>
      <c r="CP6785"/>
      <c r="CQ6785"/>
      <c r="CR6785"/>
      <c r="CS6785"/>
      <c r="CT6785"/>
      <c r="CU6785"/>
      <c r="CV6785"/>
    </row>
    <row r="6786" spans="10:100" x14ac:dyDescent="0.25">
      <c r="J6786"/>
      <c r="K6786"/>
      <c r="L6786"/>
      <c r="M6786"/>
      <c r="N6786"/>
      <c r="O6786"/>
      <c r="P6786"/>
      <c r="Q6786"/>
      <c r="R6786"/>
      <c r="S6786"/>
      <c r="T6786"/>
      <c r="U6786"/>
      <c r="V6786"/>
      <c r="W6786"/>
      <c r="X6786"/>
      <c r="Y6786"/>
      <c r="Z6786"/>
      <c r="AA6786"/>
      <c r="AB6786"/>
      <c r="AC6786"/>
      <c r="AD6786"/>
      <c r="AE6786"/>
      <c r="AF6786"/>
      <c r="AG6786"/>
      <c r="AH6786"/>
      <c r="AI6786"/>
      <c r="AJ6786"/>
      <c r="AK6786"/>
      <c r="AL6786"/>
      <c r="AM6786"/>
      <c r="AN6786"/>
      <c r="AO6786"/>
      <c r="AP6786"/>
      <c r="AQ6786"/>
      <c r="AR6786"/>
      <c r="AS6786"/>
      <c r="AT6786"/>
      <c r="AU6786"/>
      <c r="AV6786"/>
      <c r="AW6786"/>
      <c r="AX6786"/>
      <c r="AY6786"/>
      <c r="AZ6786"/>
      <c r="BA6786"/>
      <c r="BB6786"/>
      <c r="BC6786"/>
      <c r="BD6786"/>
      <c r="BE6786"/>
      <c r="BF6786"/>
      <c r="BG6786"/>
      <c r="BH6786"/>
      <c r="BI6786"/>
      <c r="BJ6786"/>
      <c r="BK6786"/>
      <c r="BL6786"/>
      <c r="BM6786"/>
      <c r="BN6786"/>
      <c r="BO6786"/>
      <c r="BP6786"/>
      <c r="BQ6786"/>
      <c r="BR6786"/>
      <c r="BS6786"/>
      <c r="BT6786"/>
      <c r="BU6786"/>
      <c r="BV6786"/>
      <c r="BW6786"/>
      <c r="BX6786"/>
      <c r="BY6786"/>
      <c r="BZ6786"/>
      <c r="CA6786"/>
      <c r="CB6786"/>
      <c r="CC6786"/>
      <c r="CD6786"/>
      <c r="CE6786"/>
      <c r="CF6786"/>
      <c r="CG6786"/>
      <c r="CH6786"/>
      <c r="CI6786"/>
      <c r="CJ6786"/>
      <c r="CK6786"/>
      <c r="CL6786"/>
      <c r="CM6786"/>
      <c r="CN6786"/>
      <c r="CO6786"/>
      <c r="CP6786"/>
      <c r="CQ6786"/>
      <c r="CR6786"/>
      <c r="CS6786"/>
      <c r="CT6786"/>
      <c r="CU6786"/>
      <c r="CV6786"/>
    </row>
    <row r="6787" spans="10:100" x14ac:dyDescent="0.25">
      <c r="J6787"/>
      <c r="K6787"/>
      <c r="L6787"/>
      <c r="M6787"/>
      <c r="N6787"/>
      <c r="O6787"/>
      <c r="P6787"/>
      <c r="Q6787"/>
      <c r="R6787"/>
      <c r="S6787"/>
      <c r="T6787"/>
      <c r="U6787"/>
      <c r="V6787"/>
      <c r="W6787"/>
      <c r="X6787"/>
      <c r="Y6787"/>
      <c r="Z6787"/>
      <c r="AA6787"/>
      <c r="AB6787"/>
      <c r="AC6787"/>
      <c r="AD6787"/>
      <c r="AE6787"/>
      <c r="AF6787"/>
      <c r="AG6787"/>
      <c r="AH6787"/>
      <c r="AI6787"/>
      <c r="AJ6787"/>
      <c r="AK6787"/>
      <c r="AL6787"/>
      <c r="AM6787"/>
      <c r="AN6787"/>
      <c r="AO6787"/>
      <c r="AP6787"/>
      <c r="AQ6787"/>
      <c r="AR6787"/>
      <c r="AS6787"/>
      <c r="AT6787"/>
      <c r="AU6787"/>
      <c r="AV6787"/>
      <c r="AW6787"/>
      <c r="AX6787"/>
      <c r="AY6787"/>
      <c r="AZ6787"/>
      <c r="BA6787"/>
      <c r="BB6787"/>
      <c r="BC6787"/>
      <c r="BD6787"/>
      <c r="BE6787"/>
      <c r="BF6787"/>
      <c r="BG6787"/>
      <c r="BH6787"/>
      <c r="BI6787"/>
      <c r="BJ6787"/>
      <c r="BK6787"/>
      <c r="BL6787"/>
      <c r="BM6787"/>
      <c r="BN6787"/>
      <c r="BO6787"/>
      <c r="BP6787"/>
      <c r="BQ6787"/>
      <c r="BR6787"/>
      <c r="BS6787"/>
      <c r="BT6787"/>
      <c r="BU6787"/>
      <c r="BV6787"/>
      <c r="BW6787"/>
      <c r="BX6787"/>
      <c r="BY6787"/>
      <c r="BZ6787"/>
      <c r="CA6787"/>
      <c r="CB6787"/>
      <c r="CC6787"/>
      <c r="CD6787"/>
      <c r="CE6787"/>
      <c r="CF6787"/>
      <c r="CG6787"/>
      <c r="CH6787"/>
      <c r="CI6787"/>
      <c r="CJ6787"/>
      <c r="CK6787"/>
      <c r="CL6787"/>
      <c r="CM6787"/>
      <c r="CN6787"/>
      <c r="CO6787"/>
      <c r="CP6787"/>
      <c r="CQ6787"/>
      <c r="CR6787"/>
      <c r="CS6787"/>
      <c r="CT6787"/>
      <c r="CU6787"/>
      <c r="CV6787"/>
    </row>
    <row r="6788" spans="10:100" x14ac:dyDescent="0.25">
      <c r="J6788"/>
      <c r="K6788"/>
      <c r="L6788"/>
      <c r="M6788"/>
      <c r="N6788"/>
      <c r="O6788"/>
      <c r="P6788"/>
      <c r="Q6788"/>
      <c r="R6788"/>
      <c r="S6788"/>
      <c r="T6788"/>
      <c r="U6788"/>
      <c r="V6788"/>
      <c r="W6788"/>
      <c r="X6788"/>
      <c r="Y6788"/>
      <c r="Z6788"/>
      <c r="AA6788"/>
      <c r="AB6788"/>
      <c r="AC6788"/>
      <c r="AD6788"/>
      <c r="AE6788"/>
      <c r="AF6788"/>
      <c r="AG6788"/>
      <c r="AH6788"/>
      <c r="AI6788"/>
      <c r="AJ6788"/>
      <c r="AK6788"/>
      <c r="AL6788"/>
      <c r="AM6788"/>
      <c r="AN6788"/>
      <c r="AO6788"/>
      <c r="AP6788"/>
      <c r="AQ6788"/>
      <c r="AR6788"/>
      <c r="AS6788"/>
      <c r="AT6788"/>
      <c r="AU6788"/>
      <c r="AV6788"/>
      <c r="AW6788"/>
      <c r="AX6788"/>
      <c r="AY6788"/>
      <c r="AZ6788"/>
      <c r="BA6788"/>
      <c r="BB6788"/>
      <c r="BC6788"/>
      <c r="BD6788"/>
      <c r="BE6788"/>
      <c r="BF6788"/>
      <c r="BG6788"/>
      <c r="BH6788"/>
      <c r="BI6788"/>
      <c r="BJ6788"/>
      <c r="BK6788"/>
      <c r="BL6788"/>
      <c r="BM6788"/>
      <c r="BN6788"/>
      <c r="BO6788"/>
      <c r="BP6788"/>
      <c r="BQ6788"/>
      <c r="BR6788"/>
      <c r="BS6788"/>
      <c r="BT6788"/>
      <c r="BU6788"/>
      <c r="BV6788"/>
      <c r="BW6788"/>
      <c r="BX6788"/>
      <c r="BY6788"/>
      <c r="BZ6788"/>
      <c r="CA6788"/>
      <c r="CB6788"/>
      <c r="CC6788"/>
      <c r="CD6788"/>
      <c r="CE6788"/>
      <c r="CF6788"/>
      <c r="CG6788"/>
      <c r="CH6788"/>
      <c r="CI6788"/>
      <c r="CJ6788"/>
      <c r="CK6788"/>
      <c r="CL6788"/>
      <c r="CM6788"/>
      <c r="CN6788"/>
      <c r="CO6788"/>
      <c r="CP6788"/>
      <c r="CQ6788"/>
      <c r="CR6788"/>
      <c r="CS6788"/>
      <c r="CT6788"/>
      <c r="CU6788"/>
      <c r="CV6788"/>
    </row>
    <row r="6789" spans="10:100" x14ac:dyDescent="0.25">
      <c r="J6789"/>
      <c r="K6789"/>
      <c r="L6789"/>
      <c r="M6789"/>
      <c r="N6789"/>
      <c r="O6789"/>
      <c r="P6789"/>
      <c r="Q6789"/>
      <c r="R6789"/>
      <c r="S6789"/>
      <c r="T6789"/>
      <c r="U6789"/>
      <c r="V6789"/>
      <c r="W6789"/>
      <c r="X6789"/>
      <c r="Y6789"/>
      <c r="Z6789"/>
      <c r="AA6789"/>
      <c r="AB6789"/>
      <c r="AC6789"/>
      <c r="AD6789"/>
      <c r="AE6789"/>
      <c r="AF6789"/>
      <c r="AG6789"/>
      <c r="AH6789"/>
      <c r="AI6789"/>
      <c r="AJ6789"/>
      <c r="AK6789"/>
      <c r="AL6789"/>
      <c r="AM6789"/>
      <c r="AN6789"/>
      <c r="AO6789"/>
      <c r="AP6789"/>
      <c r="AQ6789"/>
      <c r="AR6789"/>
      <c r="AS6789"/>
      <c r="AT6789"/>
      <c r="AU6789"/>
      <c r="AV6789"/>
      <c r="AW6789"/>
      <c r="AX6789"/>
      <c r="AY6789"/>
      <c r="AZ6789"/>
      <c r="BA6789"/>
      <c r="BB6789"/>
      <c r="BC6789"/>
      <c r="BD6789"/>
      <c r="BE6789"/>
      <c r="BF6789"/>
      <c r="BG6789"/>
      <c r="BH6789"/>
      <c r="BI6789"/>
      <c r="BJ6789"/>
      <c r="BK6789"/>
      <c r="BL6789"/>
      <c r="BM6789"/>
      <c r="BN6789"/>
      <c r="BO6789"/>
      <c r="BP6789"/>
      <c r="BQ6789"/>
      <c r="BR6789"/>
      <c r="BS6789"/>
      <c r="BT6789"/>
      <c r="BU6789"/>
      <c r="BV6789"/>
      <c r="BW6789"/>
      <c r="BX6789"/>
      <c r="BY6789"/>
      <c r="BZ6789"/>
      <c r="CA6789"/>
      <c r="CB6789"/>
      <c r="CC6789"/>
      <c r="CD6789"/>
      <c r="CE6789"/>
      <c r="CF6789"/>
      <c r="CG6789"/>
      <c r="CH6789"/>
      <c r="CI6789"/>
      <c r="CJ6789"/>
      <c r="CK6789"/>
      <c r="CL6789"/>
      <c r="CM6789"/>
      <c r="CN6789"/>
      <c r="CO6789"/>
      <c r="CP6789"/>
      <c r="CQ6789"/>
      <c r="CR6789"/>
      <c r="CS6789"/>
      <c r="CT6789"/>
      <c r="CU6789"/>
      <c r="CV6789"/>
    </row>
    <row r="6790" spans="10:100" x14ac:dyDescent="0.25">
      <c r="J6790"/>
      <c r="K6790"/>
      <c r="L6790"/>
      <c r="M6790"/>
      <c r="N6790"/>
      <c r="O6790"/>
      <c r="P6790"/>
      <c r="Q6790"/>
      <c r="R6790"/>
      <c r="S6790"/>
      <c r="T6790"/>
      <c r="U6790"/>
      <c r="V6790"/>
      <c r="W6790"/>
      <c r="X6790"/>
      <c r="Y6790"/>
      <c r="Z6790"/>
      <c r="AA6790"/>
      <c r="AB6790"/>
      <c r="AC6790"/>
      <c r="AD6790"/>
      <c r="AE6790"/>
      <c r="AF6790"/>
      <c r="AG6790"/>
      <c r="AH6790"/>
      <c r="AI6790"/>
      <c r="AJ6790"/>
      <c r="AK6790"/>
      <c r="AL6790"/>
      <c r="AM6790"/>
      <c r="AN6790"/>
      <c r="AO6790"/>
      <c r="AP6790"/>
      <c r="AQ6790"/>
      <c r="AR6790"/>
      <c r="AS6790"/>
      <c r="AT6790"/>
      <c r="AU6790"/>
      <c r="AV6790"/>
      <c r="AW6790"/>
      <c r="AX6790"/>
      <c r="AY6790"/>
      <c r="AZ6790"/>
      <c r="BA6790"/>
      <c r="BB6790"/>
      <c r="BC6790"/>
      <c r="BD6790"/>
      <c r="BE6790"/>
      <c r="BF6790"/>
      <c r="BG6790"/>
      <c r="BH6790"/>
      <c r="BI6790"/>
      <c r="BJ6790"/>
      <c r="BK6790"/>
      <c r="BL6790"/>
      <c r="BM6790"/>
      <c r="BN6790"/>
      <c r="BO6790"/>
      <c r="BP6790"/>
      <c r="BQ6790"/>
      <c r="BR6790"/>
      <c r="BS6790"/>
      <c r="BT6790"/>
      <c r="BU6790"/>
      <c r="BV6790"/>
      <c r="BW6790"/>
      <c r="BX6790"/>
      <c r="BY6790"/>
      <c r="BZ6790"/>
      <c r="CA6790"/>
      <c r="CB6790"/>
      <c r="CC6790"/>
      <c r="CD6790"/>
      <c r="CE6790"/>
      <c r="CF6790"/>
      <c r="CG6790"/>
      <c r="CH6790"/>
      <c r="CI6790"/>
      <c r="CJ6790"/>
      <c r="CK6790"/>
      <c r="CL6790"/>
      <c r="CM6790"/>
      <c r="CN6790"/>
      <c r="CO6790"/>
      <c r="CP6790"/>
      <c r="CQ6790"/>
      <c r="CR6790"/>
      <c r="CS6790"/>
      <c r="CT6790"/>
      <c r="CU6790"/>
      <c r="CV6790"/>
    </row>
    <row r="6791" spans="10:100" x14ac:dyDescent="0.25">
      <c r="J6791"/>
      <c r="K6791"/>
      <c r="L6791"/>
      <c r="M6791"/>
      <c r="N6791"/>
      <c r="O6791"/>
      <c r="P6791"/>
      <c r="Q6791"/>
      <c r="R6791"/>
      <c r="S6791"/>
      <c r="T6791"/>
      <c r="U6791"/>
      <c r="V6791"/>
      <c r="W6791"/>
      <c r="X6791"/>
      <c r="Y6791"/>
      <c r="Z6791"/>
      <c r="AA6791"/>
      <c r="AB6791"/>
      <c r="AC6791"/>
      <c r="AD6791"/>
      <c r="AE6791"/>
      <c r="AF6791"/>
      <c r="AG6791"/>
      <c r="AH6791"/>
      <c r="AI6791"/>
      <c r="AJ6791"/>
      <c r="AK6791"/>
      <c r="AL6791"/>
      <c r="AM6791"/>
      <c r="AN6791"/>
      <c r="AO6791"/>
      <c r="AP6791"/>
      <c r="AQ6791"/>
      <c r="AR6791"/>
      <c r="AS6791"/>
      <c r="AT6791"/>
      <c r="AU6791"/>
      <c r="AV6791"/>
      <c r="AW6791"/>
      <c r="AX6791"/>
      <c r="AY6791"/>
      <c r="AZ6791"/>
      <c r="BA6791"/>
      <c r="BB6791"/>
      <c r="BC6791"/>
      <c r="BD6791"/>
      <c r="BE6791"/>
      <c r="BF6791"/>
      <c r="BG6791"/>
      <c r="BH6791"/>
      <c r="BI6791"/>
      <c r="BJ6791"/>
      <c r="BK6791"/>
      <c r="BL6791"/>
      <c r="BM6791"/>
      <c r="BN6791"/>
      <c r="BO6791"/>
      <c r="BP6791"/>
      <c r="BQ6791"/>
      <c r="BR6791"/>
      <c r="BS6791"/>
      <c r="BT6791"/>
      <c r="BU6791"/>
      <c r="BV6791"/>
      <c r="BW6791"/>
      <c r="BX6791"/>
      <c r="BY6791"/>
      <c r="BZ6791"/>
      <c r="CA6791"/>
      <c r="CB6791"/>
      <c r="CC6791"/>
      <c r="CD6791"/>
      <c r="CE6791"/>
      <c r="CF6791"/>
      <c r="CG6791"/>
      <c r="CH6791"/>
      <c r="CI6791"/>
      <c r="CJ6791"/>
      <c r="CK6791"/>
      <c r="CL6791"/>
      <c r="CM6791"/>
      <c r="CN6791"/>
      <c r="CO6791"/>
      <c r="CP6791"/>
      <c r="CQ6791"/>
      <c r="CR6791"/>
      <c r="CS6791"/>
      <c r="CT6791"/>
      <c r="CU6791"/>
      <c r="CV6791"/>
    </row>
    <row r="6792" spans="10:100" x14ac:dyDescent="0.25">
      <c r="J6792"/>
      <c r="K6792"/>
      <c r="L6792"/>
      <c r="M6792"/>
      <c r="N6792"/>
      <c r="O6792"/>
      <c r="P6792"/>
      <c r="Q6792"/>
      <c r="R6792"/>
      <c r="S6792"/>
      <c r="T6792"/>
      <c r="U6792"/>
      <c r="V6792"/>
      <c r="W6792"/>
      <c r="X6792"/>
      <c r="Y6792"/>
      <c r="Z6792"/>
      <c r="AA6792"/>
      <c r="AB6792"/>
      <c r="AC6792"/>
      <c r="AD6792"/>
      <c r="AE6792"/>
      <c r="AF6792"/>
      <c r="AG6792"/>
      <c r="AH6792"/>
      <c r="AI6792"/>
      <c r="AJ6792"/>
      <c r="AK6792"/>
      <c r="AL6792"/>
      <c r="AM6792"/>
      <c r="AN6792"/>
      <c r="AO6792"/>
      <c r="AP6792"/>
      <c r="AQ6792"/>
      <c r="AR6792"/>
      <c r="AS6792"/>
      <c r="AT6792"/>
      <c r="AU6792"/>
      <c r="AV6792"/>
      <c r="AW6792"/>
      <c r="AX6792"/>
      <c r="AY6792"/>
      <c r="AZ6792"/>
      <c r="BA6792"/>
      <c r="BB6792"/>
      <c r="BC6792"/>
      <c r="BD6792"/>
      <c r="BE6792"/>
      <c r="BF6792"/>
      <c r="BG6792"/>
      <c r="BH6792"/>
      <c r="BI6792"/>
      <c r="BJ6792"/>
      <c r="BK6792"/>
      <c r="BL6792"/>
      <c r="BM6792"/>
      <c r="BN6792"/>
      <c r="BO6792"/>
      <c r="BP6792"/>
      <c r="BQ6792"/>
      <c r="BR6792"/>
      <c r="BS6792"/>
      <c r="BT6792"/>
      <c r="BU6792"/>
      <c r="BV6792"/>
      <c r="BW6792"/>
      <c r="BX6792"/>
      <c r="BY6792"/>
      <c r="BZ6792"/>
      <c r="CA6792"/>
      <c r="CB6792"/>
      <c r="CC6792"/>
      <c r="CD6792"/>
      <c r="CE6792"/>
      <c r="CF6792"/>
      <c r="CG6792"/>
      <c r="CH6792"/>
      <c r="CI6792"/>
      <c r="CJ6792"/>
      <c r="CK6792"/>
      <c r="CL6792"/>
      <c r="CM6792"/>
      <c r="CN6792"/>
      <c r="CO6792"/>
      <c r="CP6792"/>
      <c r="CQ6792"/>
      <c r="CR6792"/>
      <c r="CS6792"/>
      <c r="CT6792"/>
      <c r="CU6792"/>
      <c r="CV6792"/>
    </row>
    <row r="6793" spans="10:100" x14ac:dyDescent="0.25">
      <c r="J6793"/>
      <c r="K6793"/>
      <c r="L6793"/>
      <c r="M6793"/>
      <c r="N6793"/>
      <c r="O6793"/>
      <c r="P6793"/>
      <c r="Q6793"/>
      <c r="R6793"/>
      <c r="S6793"/>
      <c r="T6793"/>
      <c r="U6793"/>
      <c r="V6793"/>
      <c r="W6793"/>
      <c r="X6793"/>
      <c r="Y6793"/>
      <c r="Z6793"/>
      <c r="AA6793"/>
      <c r="AB6793"/>
      <c r="AC6793"/>
      <c r="AD6793"/>
      <c r="AE6793"/>
      <c r="AF6793"/>
      <c r="AG6793"/>
      <c r="AH6793"/>
      <c r="AI6793"/>
      <c r="AJ6793"/>
      <c r="AK6793"/>
      <c r="AL6793"/>
      <c r="AM6793"/>
      <c r="AN6793"/>
      <c r="AO6793"/>
      <c r="AP6793"/>
      <c r="AQ6793"/>
      <c r="AR6793"/>
      <c r="AS6793"/>
      <c r="AT6793"/>
      <c r="AU6793"/>
      <c r="AV6793"/>
      <c r="AW6793"/>
      <c r="AX6793"/>
      <c r="AY6793"/>
      <c r="AZ6793"/>
      <c r="BA6793"/>
      <c r="BB6793"/>
      <c r="BC6793"/>
      <c r="BD6793"/>
      <c r="BE6793"/>
      <c r="BF6793"/>
      <c r="BG6793"/>
      <c r="BH6793"/>
      <c r="BI6793"/>
      <c r="BJ6793"/>
      <c r="BK6793"/>
      <c r="BL6793"/>
      <c r="BM6793"/>
      <c r="BN6793"/>
      <c r="BO6793"/>
      <c r="BP6793"/>
      <c r="BQ6793"/>
      <c r="BR6793"/>
      <c r="BS6793"/>
      <c r="BT6793"/>
      <c r="BU6793"/>
      <c r="BV6793"/>
      <c r="BW6793"/>
      <c r="BX6793"/>
      <c r="BY6793"/>
      <c r="BZ6793"/>
      <c r="CA6793"/>
      <c r="CB6793"/>
      <c r="CC6793"/>
      <c r="CD6793"/>
      <c r="CE6793"/>
      <c r="CF6793"/>
      <c r="CG6793"/>
      <c r="CH6793"/>
      <c r="CI6793"/>
      <c r="CJ6793"/>
      <c r="CK6793"/>
      <c r="CL6793"/>
      <c r="CM6793"/>
      <c r="CN6793"/>
      <c r="CO6793"/>
      <c r="CP6793"/>
      <c r="CQ6793"/>
      <c r="CR6793"/>
      <c r="CS6793"/>
      <c r="CT6793"/>
      <c r="CU6793"/>
      <c r="CV6793"/>
    </row>
    <row r="6794" spans="10:100" x14ac:dyDescent="0.25">
      <c r="J6794"/>
      <c r="K6794"/>
      <c r="L6794"/>
      <c r="M6794"/>
      <c r="N6794"/>
      <c r="O6794"/>
      <c r="P6794"/>
      <c r="Q6794"/>
      <c r="R6794"/>
      <c r="S6794"/>
      <c r="T6794"/>
      <c r="U6794"/>
      <c r="V6794"/>
      <c r="W6794"/>
      <c r="X6794"/>
      <c r="Y6794"/>
      <c r="Z6794"/>
      <c r="AA6794"/>
      <c r="AB6794"/>
      <c r="AC6794"/>
      <c r="AD6794"/>
      <c r="AE6794"/>
      <c r="AF6794"/>
      <c r="AG6794"/>
      <c r="AH6794"/>
      <c r="AI6794"/>
      <c r="AJ6794"/>
      <c r="AK6794"/>
      <c r="AL6794"/>
      <c r="AM6794"/>
      <c r="AN6794"/>
      <c r="AO6794"/>
      <c r="AP6794"/>
      <c r="AQ6794"/>
      <c r="AR6794"/>
      <c r="AS6794"/>
      <c r="AT6794"/>
      <c r="AU6794"/>
      <c r="AV6794"/>
      <c r="AW6794"/>
      <c r="AX6794"/>
      <c r="AY6794"/>
      <c r="AZ6794"/>
      <c r="BA6794"/>
      <c r="BB6794"/>
      <c r="BC6794"/>
      <c r="BD6794"/>
      <c r="BE6794"/>
      <c r="BF6794"/>
      <c r="BG6794"/>
      <c r="BH6794"/>
      <c r="BI6794"/>
      <c r="BJ6794"/>
      <c r="BK6794"/>
      <c r="BL6794"/>
      <c r="BM6794"/>
      <c r="BN6794"/>
      <c r="BO6794"/>
      <c r="BP6794"/>
      <c r="BQ6794"/>
      <c r="BR6794"/>
      <c r="BS6794"/>
      <c r="BT6794"/>
      <c r="BU6794"/>
      <c r="BV6794"/>
      <c r="BW6794"/>
      <c r="BX6794"/>
      <c r="BY6794"/>
      <c r="BZ6794"/>
      <c r="CA6794"/>
      <c r="CB6794"/>
      <c r="CC6794"/>
      <c r="CD6794"/>
      <c r="CE6794"/>
      <c r="CF6794"/>
      <c r="CG6794"/>
      <c r="CH6794"/>
      <c r="CI6794"/>
      <c r="CJ6794"/>
      <c r="CK6794"/>
      <c r="CL6794"/>
      <c r="CM6794"/>
      <c r="CN6794"/>
      <c r="CO6794"/>
      <c r="CP6794"/>
      <c r="CQ6794"/>
      <c r="CR6794"/>
      <c r="CS6794"/>
      <c r="CT6794"/>
      <c r="CU6794"/>
      <c r="CV6794"/>
    </row>
    <row r="6795" spans="10:100" x14ac:dyDescent="0.25">
      <c r="J6795"/>
      <c r="K6795"/>
      <c r="L6795"/>
      <c r="M6795"/>
      <c r="N6795"/>
      <c r="O6795"/>
      <c r="P6795"/>
      <c r="Q6795"/>
      <c r="R6795"/>
      <c r="S6795"/>
      <c r="T6795"/>
      <c r="U6795"/>
      <c r="V6795"/>
      <c r="W6795"/>
      <c r="X6795"/>
      <c r="Y6795"/>
      <c r="Z6795"/>
      <c r="AA6795"/>
      <c r="AB6795"/>
      <c r="AC6795"/>
      <c r="AD6795"/>
      <c r="AE6795"/>
      <c r="AF6795"/>
      <c r="AG6795"/>
      <c r="AH6795"/>
      <c r="AI6795"/>
      <c r="AJ6795"/>
      <c r="AK6795"/>
      <c r="AL6795"/>
      <c r="AM6795"/>
      <c r="AN6795"/>
      <c r="AO6795"/>
      <c r="AP6795"/>
      <c r="AQ6795"/>
      <c r="AR6795"/>
      <c r="AS6795"/>
      <c r="AT6795"/>
      <c r="AU6795"/>
      <c r="AV6795"/>
      <c r="AW6795"/>
      <c r="AX6795"/>
      <c r="AY6795"/>
      <c r="AZ6795"/>
      <c r="BA6795"/>
      <c r="BB6795"/>
      <c r="BC6795"/>
      <c r="BD6795"/>
      <c r="BE6795"/>
      <c r="BF6795"/>
      <c r="BG6795"/>
      <c r="BH6795"/>
      <c r="BI6795"/>
      <c r="BJ6795"/>
      <c r="BK6795"/>
      <c r="BL6795"/>
      <c r="BM6795"/>
      <c r="BN6795"/>
      <c r="BO6795"/>
      <c r="BP6795"/>
      <c r="BQ6795"/>
      <c r="BR6795"/>
      <c r="BS6795"/>
      <c r="BT6795"/>
      <c r="BU6795"/>
      <c r="BV6795"/>
      <c r="BW6795"/>
      <c r="BX6795"/>
      <c r="BY6795"/>
      <c r="BZ6795"/>
      <c r="CA6795"/>
      <c r="CB6795"/>
      <c r="CC6795"/>
      <c r="CD6795"/>
      <c r="CE6795"/>
      <c r="CF6795"/>
      <c r="CG6795"/>
      <c r="CH6795"/>
      <c r="CI6795"/>
      <c r="CJ6795"/>
      <c r="CK6795"/>
      <c r="CL6795"/>
      <c r="CM6795"/>
      <c r="CN6795"/>
      <c r="CO6795"/>
      <c r="CP6795"/>
      <c r="CQ6795"/>
      <c r="CR6795"/>
      <c r="CS6795"/>
      <c r="CT6795"/>
      <c r="CU6795"/>
      <c r="CV6795"/>
    </row>
    <row r="6796" spans="10:100" x14ac:dyDescent="0.25">
      <c r="J6796"/>
      <c r="K6796"/>
      <c r="L6796"/>
      <c r="M6796"/>
      <c r="N6796"/>
      <c r="O6796"/>
      <c r="P6796"/>
      <c r="Q6796"/>
      <c r="R6796"/>
      <c r="S6796"/>
      <c r="T6796"/>
      <c r="U6796"/>
      <c r="V6796"/>
      <c r="W6796"/>
      <c r="X6796"/>
      <c r="Y6796"/>
      <c r="Z6796"/>
      <c r="AA6796"/>
      <c r="AB6796"/>
      <c r="AC6796"/>
      <c r="AD6796"/>
      <c r="AE6796"/>
      <c r="AF6796"/>
      <c r="AG6796"/>
      <c r="AH6796"/>
      <c r="AI6796"/>
      <c r="AJ6796"/>
      <c r="AK6796"/>
      <c r="AL6796"/>
      <c r="AM6796"/>
      <c r="AN6796"/>
      <c r="AO6796"/>
      <c r="AP6796"/>
      <c r="AQ6796"/>
      <c r="AR6796"/>
      <c r="AS6796"/>
      <c r="AT6796"/>
      <c r="AU6796"/>
      <c r="AV6796"/>
      <c r="AW6796"/>
      <c r="AX6796"/>
      <c r="AY6796"/>
      <c r="AZ6796"/>
      <c r="BA6796"/>
      <c r="BB6796"/>
      <c r="BC6796"/>
      <c r="BD6796"/>
      <c r="BE6796"/>
      <c r="BF6796"/>
      <c r="BG6796"/>
      <c r="BH6796"/>
      <c r="BI6796"/>
      <c r="BJ6796"/>
      <c r="BK6796"/>
      <c r="BL6796"/>
      <c r="BM6796"/>
      <c r="BN6796"/>
      <c r="BO6796"/>
      <c r="BP6796"/>
      <c r="BQ6796"/>
      <c r="BR6796"/>
      <c r="BS6796"/>
      <c r="BT6796"/>
      <c r="BU6796"/>
      <c r="BV6796"/>
      <c r="BW6796"/>
      <c r="BX6796"/>
      <c r="BY6796"/>
      <c r="BZ6796"/>
      <c r="CA6796"/>
      <c r="CB6796"/>
      <c r="CC6796"/>
      <c r="CD6796"/>
      <c r="CE6796"/>
      <c r="CF6796"/>
      <c r="CG6796"/>
      <c r="CH6796"/>
      <c r="CI6796"/>
      <c r="CJ6796"/>
      <c r="CK6796"/>
      <c r="CL6796"/>
      <c r="CM6796"/>
      <c r="CN6796"/>
      <c r="CO6796"/>
      <c r="CP6796"/>
      <c r="CQ6796"/>
      <c r="CR6796"/>
      <c r="CS6796"/>
      <c r="CT6796"/>
      <c r="CU6796"/>
      <c r="CV6796"/>
    </row>
    <row r="6797" spans="10:100" x14ac:dyDescent="0.25">
      <c r="J6797"/>
      <c r="K6797"/>
      <c r="L6797"/>
      <c r="M6797"/>
      <c r="N6797"/>
      <c r="O6797"/>
      <c r="P6797"/>
      <c r="Q6797"/>
      <c r="R6797"/>
      <c r="S6797"/>
      <c r="T6797"/>
      <c r="U6797"/>
      <c r="V6797"/>
      <c r="W6797"/>
      <c r="X6797"/>
      <c r="Y6797"/>
      <c r="Z6797"/>
      <c r="AA6797"/>
      <c r="AB6797"/>
      <c r="AC6797"/>
      <c r="AD6797"/>
      <c r="AE6797"/>
      <c r="AF6797"/>
      <c r="AG6797"/>
      <c r="AH6797"/>
      <c r="AI6797"/>
      <c r="AJ6797"/>
      <c r="AK6797"/>
      <c r="AL6797"/>
      <c r="AM6797"/>
      <c r="AN6797"/>
      <c r="AO6797"/>
      <c r="AP6797"/>
      <c r="AQ6797"/>
      <c r="AR6797"/>
      <c r="AS6797"/>
      <c r="AT6797"/>
      <c r="AU6797"/>
      <c r="AV6797"/>
      <c r="AW6797"/>
      <c r="AX6797"/>
      <c r="AY6797"/>
      <c r="AZ6797"/>
      <c r="BA6797"/>
      <c r="BB6797"/>
      <c r="BC6797"/>
      <c r="BD6797"/>
      <c r="BE6797"/>
      <c r="BF6797"/>
      <c r="BG6797"/>
      <c r="BH6797"/>
      <c r="BI6797"/>
      <c r="BJ6797"/>
      <c r="BK6797"/>
      <c r="BL6797"/>
      <c r="BM6797"/>
      <c r="BN6797"/>
      <c r="BO6797"/>
      <c r="BP6797"/>
      <c r="BQ6797"/>
      <c r="BR6797"/>
      <c r="BS6797"/>
      <c r="BT6797"/>
      <c r="BU6797"/>
      <c r="BV6797"/>
      <c r="BW6797"/>
      <c r="BX6797"/>
      <c r="BY6797"/>
      <c r="BZ6797"/>
      <c r="CA6797"/>
      <c r="CB6797"/>
      <c r="CC6797"/>
      <c r="CD6797"/>
      <c r="CE6797"/>
      <c r="CF6797"/>
      <c r="CG6797"/>
      <c r="CH6797"/>
      <c r="CI6797"/>
      <c r="CJ6797"/>
      <c r="CK6797"/>
      <c r="CL6797"/>
      <c r="CM6797"/>
      <c r="CN6797"/>
      <c r="CO6797"/>
      <c r="CP6797"/>
      <c r="CQ6797"/>
      <c r="CR6797"/>
      <c r="CS6797"/>
      <c r="CT6797"/>
      <c r="CU6797"/>
      <c r="CV6797"/>
    </row>
    <row r="6798" spans="10:100" x14ac:dyDescent="0.25">
      <c r="J6798"/>
      <c r="K6798"/>
      <c r="L6798"/>
      <c r="M6798"/>
      <c r="N6798"/>
      <c r="O6798"/>
      <c r="P6798"/>
      <c r="Q6798"/>
      <c r="R6798"/>
      <c r="S6798"/>
      <c r="T6798"/>
      <c r="U6798"/>
      <c r="V6798"/>
      <c r="W6798"/>
      <c r="X6798"/>
      <c r="Y6798"/>
      <c r="Z6798"/>
      <c r="AA6798"/>
      <c r="AB6798"/>
      <c r="AC6798"/>
      <c r="AD6798"/>
      <c r="AE6798"/>
      <c r="AF6798"/>
      <c r="AG6798"/>
      <c r="AH6798"/>
      <c r="AI6798"/>
      <c r="AJ6798"/>
      <c r="AK6798"/>
      <c r="AL6798"/>
      <c r="AM6798"/>
      <c r="AN6798"/>
      <c r="AO6798"/>
      <c r="AP6798"/>
      <c r="AQ6798"/>
      <c r="AR6798"/>
      <c r="AS6798"/>
      <c r="AT6798"/>
      <c r="AU6798"/>
      <c r="AV6798"/>
      <c r="AW6798"/>
      <c r="AX6798"/>
      <c r="AY6798"/>
      <c r="AZ6798"/>
      <c r="BA6798"/>
      <c r="BB6798"/>
      <c r="BC6798"/>
      <c r="BD6798"/>
      <c r="BE6798"/>
      <c r="BF6798"/>
      <c r="BG6798"/>
      <c r="BH6798"/>
      <c r="BI6798"/>
      <c r="BJ6798"/>
      <c r="BK6798"/>
      <c r="BL6798"/>
      <c r="BM6798"/>
      <c r="BN6798"/>
      <c r="BO6798"/>
      <c r="BP6798"/>
      <c r="BQ6798"/>
      <c r="BR6798"/>
      <c r="BS6798"/>
      <c r="BT6798"/>
      <c r="BU6798"/>
      <c r="BV6798"/>
      <c r="BW6798"/>
      <c r="BX6798"/>
      <c r="BY6798"/>
      <c r="BZ6798"/>
      <c r="CA6798"/>
      <c r="CB6798"/>
      <c r="CC6798"/>
      <c r="CD6798"/>
      <c r="CE6798"/>
      <c r="CF6798"/>
      <c r="CG6798"/>
      <c r="CH6798"/>
      <c r="CI6798"/>
      <c r="CJ6798"/>
      <c r="CK6798"/>
      <c r="CL6798"/>
      <c r="CM6798"/>
      <c r="CN6798"/>
      <c r="CO6798"/>
      <c r="CP6798"/>
      <c r="CQ6798"/>
      <c r="CR6798"/>
      <c r="CS6798"/>
      <c r="CT6798"/>
      <c r="CU6798"/>
      <c r="CV6798"/>
    </row>
    <row r="6799" spans="10:100" x14ac:dyDescent="0.25">
      <c r="J6799"/>
      <c r="K6799"/>
      <c r="L6799"/>
      <c r="M6799"/>
      <c r="N6799"/>
      <c r="O6799"/>
      <c r="P6799"/>
      <c r="Q6799"/>
      <c r="R6799"/>
      <c r="S6799"/>
      <c r="T6799"/>
      <c r="U6799"/>
      <c r="V6799"/>
      <c r="W6799"/>
      <c r="X6799"/>
      <c r="Y6799"/>
      <c r="Z6799"/>
      <c r="AA6799"/>
      <c r="AB6799"/>
      <c r="AC6799"/>
      <c r="AD6799"/>
      <c r="AE6799"/>
      <c r="AF6799"/>
      <c r="AG6799"/>
      <c r="AH6799"/>
      <c r="AI6799"/>
      <c r="AJ6799"/>
      <c r="AK6799"/>
      <c r="AL6799"/>
      <c r="AM6799"/>
      <c r="AN6799"/>
      <c r="AO6799"/>
      <c r="AP6799"/>
      <c r="AQ6799"/>
      <c r="AR6799"/>
      <c r="AS6799"/>
      <c r="AT6799"/>
      <c r="AU6799"/>
      <c r="AV6799"/>
      <c r="AW6799"/>
      <c r="AX6799"/>
      <c r="AY6799"/>
      <c r="AZ6799"/>
      <c r="BA6799"/>
      <c r="BB6799"/>
      <c r="BC6799"/>
      <c r="BD6799"/>
      <c r="BE6799"/>
      <c r="BF6799"/>
      <c r="BG6799"/>
      <c r="BH6799"/>
      <c r="BI6799"/>
      <c r="BJ6799"/>
      <c r="BK6799"/>
      <c r="BL6799"/>
      <c r="BM6799"/>
      <c r="BN6799"/>
      <c r="BO6799"/>
      <c r="BP6799"/>
      <c r="BQ6799"/>
      <c r="BR6799"/>
      <c r="BS6799"/>
      <c r="BT6799"/>
      <c r="BU6799"/>
      <c r="BV6799"/>
      <c r="BW6799"/>
      <c r="BX6799"/>
      <c r="BY6799"/>
      <c r="BZ6799"/>
      <c r="CA6799"/>
      <c r="CB6799"/>
      <c r="CC6799"/>
      <c r="CD6799"/>
      <c r="CE6799"/>
      <c r="CF6799"/>
      <c r="CG6799"/>
      <c r="CH6799"/>
      <c r="CI6799"/>
      <c r="CJ6799"/>
      <c r="CK6799"/>
      <c r="CL6799"/>
      <c r="CM6799"/>
      <c r="CN6799"/>
      <c r="CO6799"/>
      <c r="CP6799"/>
      <c r="CQ6799"/>
      <c r="CR6799"/>
      <c r="CS6799"/>
      <c r="CT6799"/>
      <c r="CU6799"/>
      <c r="CV6799"/>
    </row>
    <row r="6800" spans="10:100" x14ac:dyDescent="0.25">
      <c r="J6800"/>
      <c r="K6800"/>
      <c r="L6800"/>
      <c r="M6800"/>
      <c r="N6800"/>
      <c r="O6800"/>
      <c r="P6800"/>
      <c r="Q6800"/>
      <c r="R6800"/>
      <c r="S6800"/>
      <c r="T6800"/>
      <c r="U6800"/>
      <c r="V6800"/>
      <c r="W6800"/>
      <c r="X6800"/>
      <c r="Y6800"/>
      <c r="Z6800"/>
      <c r="AA6800"/>
      <c r="AB6800"/>
      <c r="AC6800"/>
      <c r="AD6800"/>
      <c r="AE6800"/>
      <c r="AF6800"/>
      <c r="AG6800"/>
      <c r="AH6800"/>
      <c r="AI6800"/>
      <c r="AJ6800"/>
      <c r="AK6800"/>
      <c r="AL6800"/>
      <c r="AM6800"/>
      <c r="AN6800"/>
      <c r="AO6800"/>
      <c r="AP6800"/>
      <c r="AQ6800"/>
      <c r="AR6800"/>
      <c r="AS6800"/>
      <c r="AT6800"/>
      <c r="AU6800"/>
      <c r="AV6800"/>
      <c r="AW6800"/>
      <c r="AX6800"/>
      <c r="AY6800"/>
      <c r="AZ6800"/>
      <c r="BA6800"/>
      <c r="BB6800"/>
      <c r="BC6800"/>
      <c r="BD6800"/>
      <c r="BE6800"/>
      <c r="BF6800"/>
      <c r="BG6800"/>
      <c r="BH6800"/>
      <c r="BI6800"/>
      <c r="BJ6800"/>
      <c r="BK6800"/>
      <c r="BL6800"/>
      <c r="BM6800"/>
      <c r="BN6800"/>
      <c r="BO6800"/>
      <c r="BP6800"/>
      <c r="BQ6800"/>
      <c r="BR6800"/>
      <c r="BS6800"/>
      <c r="BT6800"/>
      <c r="BU6800"/>
      <c r="BV6800"/>
      <c r="BW6800"/>
      <c r="BX6800"/>
      <c r="BY6800"/>
      <c r="BZ6800"/>
      <c r="CA6800"/>
      <c r="CB6800"/>
      <c r="CC6800"/>
      <c r="CD6800"/>
      <c r="CE6800"/>
      <c r="CF6800"/>
      <c r="CG6800"/>
      <c r="CH6800"/>
      <c r="CI6800"/>
      <c r="CJ6800"/>
      <c r="CK6800"/>
      <c r="CL6800"/>
      <c r="CM6800"/>
      <c r="CN6800"/>
      <c r="CO6800"/>
      <c r="CP6800"/>
      <c r="CQ6800"/>
      <c r="CR6800"/>
      <c r="CS6800"/>
      <c r="CT6800"/>
      <c r="CU6800"/>
      <c r="CV6800"/>
    </row>
    <row r="6801" spans="10:100" x14ac:dyDescent="0.25">
      <c r="J6801"/>
      <c r="K6801"/>
      <c r="L6801"/>
      <c r="M6801"/>
      <c r="N6801"/>
      <c r="O6801"/>
      <c r="P6801"/>
      <c r="Q6801"/>
      <c r="R6801"/>
      <c r="S6801"/>
      <c r="T6801"/>
      <c r="U6801"/>
      <c r="V6801"/>
      <c r="W6801"/>
      <c r="X6801"/>
      <c r="Y6801"/>
      <c r="Z6801"/>
      <c r="AA6801"/>
      <c r="AB6801"/>
      <c r="AC6801"/>
      <c r="AD6801"/>
      <c r="AE6801"/>
      <c r="AF6801"/>
      <c r="AG6801"/>
      <c r="AH6801"/>
      <c r="AI6801"/>
      <c r="AJ6801"/>
      <c r="AK6801"/>
      <c r="AL6801"/>
      <c r="AM6801"/>
      <c r="AN6801"/>
      <c r="AO6801"/>
      <c r="AP6801"/>
      <c r="AQ6801"/>
      <c r="AR6801"/>
      <c r="AS6801"/>
      <c r="AT6801"/>
      <c r="AU6801"/>
      <c r="AV6801"/>
      <c r="AW6801"/>
      <c r="AX6801"/>
      <c r="AY6801"/>
      <c r="AZ6801"/>
      <c r="BA6801"/>
      <c r="BB6801"/>
      <c r="BC6801"/>
      <c r="BD6801"/>
      <c r="BE6801"/>
      <c r="BF6801"/>
      <c r="BG6801"/>
      <c r="BH6801"/>
      <c r="BI6801"/>
      <c r="BJ6801"/>
      <c r="BK6801"/>
      <c r="BL6801"/>
      <c r="BM6801"/>
      <c r="BN6801"/>
      <c r="BO6801"/>
      <c r="BP6801"/>
      <c r="BQ6801"/>
      <c r="BR6801"/>
      <c r="BS6801"/>
      <c r="BT6801"/>
      <c r="BU6801"/>
      <c r="BV6801"/>
      <c r="BW6801"/>
      <c r="BX6801"/>
      <c r="BY6801"/>
      <c r="BZ6801"/>
      <c r="CA6801"/>
      <c r="CB6801"/>
      <c r="CC6801"/>
      <c r="CD6801"/>
      <c r="CE6801"/>
      <c r="CF6801"/>
      <c r="CG6801"/>
      <c r="CH6801"/>
      <c r="CI6801"/>
      <c r="CJ6801"/>
      <c r="CK6801"/>
      <c r="CL6801"/>
      <c r="CM6801"/>
      <c r="CN6801"/>
      <c r="CO6801"/>
      <c r="CP6801"/>
      <c r="CQ6801"/>
      <c r="CR6801"/>
      <c r="CS6801"/>
      <c r="CT6801"/>
      <c r="CU6801"/>
      <c r="CV6801"/>
    </row>
    <row r="6802" spans="10:100" x14ac:dyDescent="0.25">
      <c r="J6802"/>
      <c r="K6802"/>
      <c r="L6802"/>
      <c r="M6802"/>
      <c r="N6802"/>
      <c r="O6802"/>
      <c r="P6802"/>
      <c r="Q6802"/>
      <c r="R6802"/>
      <c r="S6802"/>
      <c r="T6802"/>
      <c r="U6802"/>
      <c r="V6802"/>
      <c r="W6802"/>
      <c r="X6802"/>
      <c r="Y6802"/>
      <c r="Z6802"/>
      <c r="AA6802"/>
      <c r="AB6802"/>
      <c r="AC6802"/>
      <c r="AD6802"/>
      <c r="AE6802"/>
      <c r="AF6802"/>
      <c r="AG6802"/>
      <c r="AH6802"/>
      <c r="AI6802"/>
      <c r="AJ6802"/>
      <c r="AK6802"/>
      <c r="AL6802"/>
      <c r="AM6802"/>
      <c r="AN6802"/>
      <c r="AO6802"/>
      <c r="AP6802"/>
      <c r="AQ6802"/>
      <c r="AR6802"/>
      <c r="AS6802"/>
      <c r="AT6802"/>
      <c r="AU6802"/>
      <c r="AV6802"/>
      <c r="AW6802"/>
      <c r="AX6802"/>
      <c r="AY6802"/>
      <c r="AZ6802"/>
      <c r="BA6802"/>
      <c r="BB6802"/>
      <c r="BC6802"/>
      <c r="BD6802"/>
      <c r="BE6802"/>
      <c r="BF6802"/>
      <c r="BG6802"/>
      <c r="BH6802"/>
      <c r="BI6802"/>
      <c r="BJ6802"/>
      <c r="BK6802"/>
      <c r="BL6802"/>
      <c r="BM6802"/>
      <c r="BN6802"/>
      <c r="BO6802"/>
      <c r="BP6802"/>
      <c r="BQ6802"/>
      <c r="BR6802"/>
      <c r="BS6802"/>
      <c r="BT6802"/>
      <c r="BU6802"/>
      <c r="BV6802"/>
      <c r="BW6802"/>
      <c r="BX6802"/>
      <c r="BY6802"/>
      <c r="BZ6802"/>
      <c r="CA6802"/>
      <c r="CB6802"/>
      <c r="CC6802"/>
      <c r="CD6802"/>
      <c r="CE6802"/>
      <c r="CF6802"/>
      <c r="CG6802"/>
      <c r="CH6802"/>
      <c r="CI6802"/>
      <c r="CJ6802"/>
      <c r="CK6802"/>
      <c r="CL6802"/>
      <c r="CM6802"/>
      <c r="CN6802"/>
      <c r="CO6802"/>
      <c r="CP6802"/>
      <c r="CQ6802"/>
      <c r="CR6802"/>
      <c r="CS6802"/>
      <c r="CT6802"/>
      <c r="CU6802"/>
      <c r="CV6802"/>
    </row>
    <row r="6803" spans="10:100" x14ac:dyDescent="0.25">
      <c r="J6803"/>
      <c r="K6803"/>
      <c r="L6803"/>
      <c r="M6803"/>
      <c r="N6803"/>
      <c r="O6803"/>
      <c r="P6803"/>
      <c r="Q6803"/>
      <c r="R6803"/>
      <c r="S6803"/>
      <c r="T6803"/>
      <c r="U6803"/>
      <c r="V6803"/>
      <c r="W6803"/>
      <c r="X6803"/>
      <c r="Y6803"/>
      <c r="Z6803"/>
      <c r="AA6803"/>
      <c r="AB6803"/>
      <c r="AC6803"/>
      <c r="AD6803"/>
      <c r="AE6803"/>
      <c r="AF6803"/>
      <c r="AG6803"/>
      <c r="AH6803"/>
      <c r="AI6803"/>
      <c r="AJ6803"/>
      <c r="AK6803"/>
      <c r="AL6803"/>
      <c r="AM6803"/>
      <c r="AN6803"/>
      <c r="AO6803"/>
      <c r="AP6803"/>
      <c r="AQ6803"/>
      <c r="AR6803"/>
      <c r="AS6803"/>
      <c r="AT6803"/>
      <c r="AU6803"/>
      <c r="AV6803"/>
      <c r="AW6803"/>
      <c r="AX6803"/>
      <c r="AY6803"/>
      <c r="AZ6803"/>
      <c r="BA6803"/>
      <c r="BB6803"/>
      <c r="BC6803"/>
      <c r="BD6803"/>
      <c r="BE6803"/>
      <c r="BF6803"/>
      <c r="BG6803"/>
      <c r="BH6803"/>
      <c r="BI6803"/>
      <c r="BJ6803"/>
      <c r="BK6803"/>
      <c r="BL6803"/>
      <c r="BM6803"/>
      <c r="BN6803"/>
      <c r="BO6803"/>
      <c r="BP6803"/>
      <c r="BQ6803"/>
      <c r="BR6803"/>
      <c r="BS6803"/>
      <c r="BT6803"/>
      <c r="BU6803"/>
      <c r="BV6803"/>
      <c r="BW6803"/>
      <c r="BX6803"/>
      <c r="BY6803"/>
      <c r="BZ6803"/>
      <c r="CA6803"/>
      <c r="CB6803"/>
      <c r="CC6803"/>
      <c r="CD6803"/>
      <c r="CE6803"/>
      <c r="CF6803"/>
      <c r="CG6803"/>
      <c r="CH6803"/>
      <c r="CI6803"/>
      <c r="CJ6803"/>
      <c r="CK6803"/>
      <c r="CL6803"/>
      <c r="CM6803"/>
      <c r="CN6803"/>
      <c r="CO6803"/>
      <c r="CP6803"/>
      <c r="CQ6803"/>
      <c r="CR6803"/>
      <c r="CS6803"/>
      <c r="CT6803"/>
      <c r="CU6803"/>
      <c r="CV6803"/>
    </row>
    <row r="6804" spans="10:100" x14ac:dyDescent="0.25">
      <c r="J6804"/>
      <c r="K6804"/>
      <c r="L6804"/>
      <c r="M6804"/>
      <c r="N6804"/>
      <c r="O6804"/>
      <c r="P6804"/>
      <c r="Q6804"/>
      <c r="R6804"/>
      <c r="S6804"/>
      <c r="T6804"/>
      <c r="U6804"/>
      <c r="V6804"/>
      <c r="W6804"/>
      <c r="X6804"/>
      <c r="Y6804"/>
      <c r="Z6804"/>
      <c r="AA6804"/>
      <c r="AB6804"/>
      <c r="AC6804"/>
      <c r="AD6804"/>
      <c r="AE6804"/>
      <c r="AF6804"/>
      <c r="AG6804"/>
      <c r="AH6804"/>
      <c r="AI6804"/>
      <c r="AJ6804"/>
      <c r="AK6804"/>
      <c r="AL6804"/>
      <c r="AM6804"/>
      <c r="AN6804"/>
      <c r="AO6804"/>
      <c r="AP6804"/>
      <c r="AQ6804"/>
      <c r="AR6804"/>
      <c r="AS6804"/>
      <c r="AT6804"/>
      <c r="AU6804"/>
      <c r="AV6804"/>
      <c r="AW6804"/>
      <c r="AX6804"/>
      <c r="AY6804"/>
      <c r="AZ6804"/>
      <c r="BA6804"/>
      <c r="BB6804"/>
      <c r="BC6804"/>
      <c r="BD6804"/>
      <c r="BE6804"/>
      <c r="BF6804"/>
      <c r="BG6804"/>
      <c r="BH6804"/>
      <c r="BI6804"/>
      <c r="BJ6804"/>
      <c r="BK6804"/>
      <c r="BL6804"/>
      <c r="BM6804"/>
      <c r="BN6804"/>
      <c r="BO6804"/>
      <c r="BP6804"/>
      <c r="BQ6804"/>
      <c r="BR6804"/>
      <c r="BS6804"/>
      <c r="BT6804"/>
      <c r="BU6804"/>
      <c r="BV6804"/>
      <c r="BW6804"/>
      <c r="BX6804"/>
      <c r="BY6804"/>
      <c r="BZ6804"/>
      <c r="CA6804"/>
      <c r="CB6804"/>
      <c r="CC6804"/>
      <c r="CD6804"/>
      <c r="CE6804"/>
      <c r="CF6804"/>
      <c r="CG6804"/>
      <c r="CH6804"/>
      <c r="CI6804"/>
      <c r="CJ6804"/>
      <c r="CK6804"/>
      <c r="CL6804"/>
      <c r="CM6804"/>
      <c r="CN6804"/>
      <c r="CO6804"/>
      <c r="CP6804"/>
      <c r="CQ6804"/>
      <c r="CR6804"/>
      <c r="CS6804"/>
      <c r="CT6804"/>
      <c r="CU6804"/>
      <c r="CV6804"/>
    </row>
    <row r="6805" spans="10:100" x14ac:dyDescent="0.25">
      <c r="J6805"/>
      <c r="K6805"/>
      <c r="L6805"/>
      <c r="M6805"/>
      <c r="N6805"/>
      <c r="O6805"/>
      <c r="P6805"/>
      <c r="Q6805"/>
      <c r="R6805"/>
      <c r="S6805"/>
      <c r="T6805"/>
      <c r="U6805"/>
      <c r="V6805"/>
      <c r="W6805"/>
      <c r="X6805"/>
      <c r="Y6805"/>
      <c r="Z6805"/>
      <c r="AA6805"/>
      <c r="AB6805"/>
      <c r="AC6805"/>
      <c r="AD6805"/>
      <c r="AE6805"/>
      <c r="AF6805"/>
      <c r="AG6805"/>
      <c r="AH6805"/>
      <c r="AI6805"/>
      <c r="AJ6805"/>
      <c r="AK6805"/>
      <c r="AL6805"/>
      <c r="AM6805"/>
      <c r="AN6805"/>
      <c r="AO6805"/>
      <c r="AP6805"/>
      <c r="AQ6805"/>
      <c r="AR6805"/>
      <c r="AS6805"/>
      <c r="AT6805"/>
      <c r="AU6805"/>
      <c r="AV6805"/>
      <c r="AW6805"/>
      <c r="AX6805"/>
      <c r="AY6805"/>
      <c r="AZ6805"/>
      <c r="BA6805"/>
      <c r="BB6805"/>
      <c r="BC6805"/>
      <c r="BD6805"/>
      <c r="BE6805"/>
      <c r="BF6805"/>
      <c r="BG6805"/>
      <c r="BH6805"/>
      <c r="BI6805"/>
      <c r="BJ6805"/>
      <c r="BK6805"/>
      <c r="BL6805"/>
      <c r="BM6805"/>
      <c r="BN6805"/>
      <c r="BO6805"/>
      <c r="BP6805"/>
      <c r="BQ6805"/>
      <c r="BR6805"/>
      <c r="BS6805"/>
      <c r="BT6805"/>
      <c r="BU6805"/>
      <c r="BV6805"/>
      <c r="BW6805"/>
      <c r="BX6805"/>
      <c r="BY6805"/>
      <c r="BZ6805"/>
      <c r="CA6805"/>
      <c r="CB6805"/>
      <c r="CC6805"/>
      <c r="CD6805"/>
      <c r="CE6805"/>
      <c r="CF6805"/>
      <c r="CG6805"/>
      <c r="CH6805"/>
      <c r="CI6805"/>
      <c r="CJ6805"/>
      <c r="CK6805"/>
      <c r="CL6805"/>
      <c r="CM6805"/>
      <c r="CN6805"/>
      <c r="CO6805"/>
      <c r="CP6805"/>
      <c r="CQ6805"/>
      <c r="CR6805"/>
      <c r="CS6805"/>
      <c r="CT6805"/>
      <c r="CU6805"/>
      <c r="CV6805"/>
    </row>
    <row r="6806" spans="10:100" x14ac:dyDescent="0.25">
      <c r="J6806"/>
      <c r="K6806"/>
      <c r="L6806"/>
      <c r="M6806"/>
      <c r="N6806"/>
      <c r="O6806"/>
      <c r="P6806"/>
      <c r="Q6806"/>
      <c r="R6806"/>
      <c r="S6806"/>
      <c r="T6806"/>
      <c r="U6806"/>
      <c r="V6806"/>
      <c r="W6806"/>
      <c r="X6806"/>
      <c r="Y6806"/>
      <c r="Z6806"/>
      <c r="AA6806"/>
      <c r="AB6806"/>
      <c r="AC6806"/>
      <c r="AD6806"/>
      <c r="AE6806"/>
      <c r="AF6806"/>
      <c r="AG6806"/>
      <c r="AH6806"/>
      <c r="AI6806"/>
      <c r="AJ6806"/>
      <c r="AK6806"/>
      <c r="AL6806"/>
      <c r="AM6806"/>
      <c r="AN6806"/>
      <c r="AO6806"/>
      <c r="AP6806"/>
      <c r="AQ6806"/>
      <c r="AR6806"/>
      <c r="AS6806"/>
      <c r="AT6806"/>
      <c r="AU6806"/>
      <c r="AV6806"/>
      <c r="AW6806"/>
      <c r="AX6806"/>
      <c r="AY6806"/>
      <c r="AZ6806"/>
      <c r="BA6806"/>
      <c r="BB6806"/>
      <c r="BC6806"/>
      <c r="BD6806"/>
      <c r="BE6806"/>
      <c r="BF6806"/>
      <c r="BG6806"/>
      <c r="BH6806"/>
      <c r="BI6806"/>
      <c r="BJ6806"/>
      <c r="BK6806"/>
      <c r="BL6806"/>
      <c r="BM6806"/>
      <c r="BN6806"/>
      <c r="BO6806"/>
      <c r="BP6806"/>
      <c r="BQ6806"/>
      <c r="BR6806"/>
      <c r="BS6806"/>
      <c r="BT6806"/>
      <c r="BU6806"/>
      <c r="BV6806"/>
      <c r="BW6806"/>
      <c r="BX6806"/>
      <c r="BY6806"/>
      <c r="BZ6806"/>
      <c r="CA6806"/>
      <c r="CB6806"/>
      <c r="CC6806"/>
      <c r="CD6806"/>
      <c r="CE6806"/>
      <c r="CF6806"/>
      <c r="CG6806"/>
      <c r="CH6806"/>
      <c r="CI6806"/>
      <c r="CJ6806"/>
      <c r="CK6806"/>
      <c r="CL6806"/>
      <c r="CM6806"/>
      <c r="CN6806"/>
      <c r="CO6806"/>
      <c r="CP6806"/>
      <c r="CQ6806"/>
      <c r="CR6806"/>
      <c r="CS6806"/>
      <c r="CT6806"/>
      <c r="CU6806"/>
      <c r="CV6806"/>
    </row>
    <row r="6807" spans="10:100" x14ac:dyDescent="0.25">
      <c r="J6807"/>
      <c r="K6807"/>
      <c r="L6807"/>
      <c r="M6807"/>
      <c r="N6807"/>
      <c r="O6807"/>
      <c r="P6807"/>
      <c r="Q6807"/>
      <c r="R6807"/>
      <c r="S6807"/>
      <c r="T6807"/>
      <c r="U6807"/>
      <c r="V6807"/>
      <c r="W6807"/>
      <c r="X6807"/>
      <c r="Y6807"/>
      <c r="Z6807"/>
      <c r="AA6807"/>
      <c r="AB6807"/>
      <c r="AC6807"/>
      <c r="AD6807"/>
      <c r="AE6807"/>
      <c r="AF6807"/>
      <c r="AG6807"/>
      <c r="AH6807"/>
      <c r="AI6807"/>
      <c r="AJ6807"/>
      <c r="AK6807"/>
      <c r="AL6807"/>
      <c r="AM6807"/>
      <c r="AN6807"/>
      <c r="AO6807"/>
      <c r="AP6807"/>
      <c r="AQ6807"/>
      <c r="AR6807"/>
      <c r="AS6807"/>
      <c r="AT6807"/>
      <c r="AU6807"/>
      <c r="AV6807"/>
      <c r="AW6807"/>
      <c r="AX6807"/>
      <c r="AY6807"/>
      <c r="AZ6807"/>
      <c r="BA6807"/>
      <c r="BB6807"/>
      <c r="BC6807"/>
      <c r="BD6807"/>
      <c r="BE6807"/>
      <c r="BF6807"/>
      <c r="BG6807"/>
      <c r="BH6807"/>
      <c r="BI6807"/>
      <c r="BJ6807"/>
      <c r="BK6807"/>
      <c r="BL6807"/>
      <c r="BM6807"/>
      <c r="BN6807"/>
      <c r="BO6807"/>
      <c r="BP6807"/>
      <c r="BQ6807"/>
      <c r="BR6807"/>
      <c r="BS6807"/>
      <c r="BT6807"/>
      <c r="BU6807"/>
      <c r="BV6807"/>
      <c r="BW6807"/>
      <c r="BX6807"/>
      <c r="BY6807"/>
      <c r="BZ6807"/>
      <c r="CA6807"/>
      <c r="CB6807"/>
      <c r="CC6807"/>
      <c r="CD6807"/>
      <c r="CE6807"/>
      <c r="CF6807"/>
      <c r="CG6807"/>
      <c r="CH6807"/>
      <c r="CI6807"/>
      <c r="CJ6807"/>
      <c r="CK6807"/>
      <c r="CL6807"/>
      <c r="CM6807"/>
      <c r="CN6807"/>
      <c r="CO6807"/>
      <c r="CP6807"/>
      <c r="CQ6807"/>
      <c r="CR6807"/>
      <c r="CS6807"/>
      <c r="CT6807"/>
      <c r="CU6807"/>
      <c r="CV6807"/>
    </row>
    <row r="6808" spans="10:100" x14ac:dyDescent="0.25">
      <c r="J6808"/>
      <c r="K6808"/>
      <c r="L6808"/>
      <c r="M6808"/>
      <c r="N6808"/>
      <c r="O6808"/>
      <c r="P6808"/>
      <c r="Q6808"/>
      <c r="R6808"/>
      <c r="S6808"/>
      <c r="T6808"/>
      <c r="U6808"/>
      <c r="V6808"/>
      <c r="W6808"/>
      <c r="X6808"/>
      <c r="Y6808"/>
      <c r="Z6808"/>
      <c r="AA6808"/>
      <c r="AB6808"/>
      <c r="AC6808"/>
      <c r="AD6808"/>
      <c r="AE6808"/>
      <c r="AF6808"/>
      <c r="AG6808"/>
      <c r="AH6808"/>
      <c r="AI6808"/>
      <c r="AJ6808"/>
      <c r="AK6808"/>
      <c r="AL6808"/>
      <c r="AM6808"/>
      <c r="AN6808"/>
      <c r="AO6808"/>
      <c r="AP6808"/>
      <c r="AQ6808"/>
      <c r="AR6808"/>
      <c r="AS6808"/>
      <c r="AT6808"/>
      <c r="AU6808"/>
      <c r="AV6808"/>
      <c r="AW6808"/>
      <c r="AX6808"/>
      <c r="AY6808"/>
      <c r="AZ6808"/>
      <c r="BA6808"/>
      <c r="BB6808"/>
      <c r="BC6808"/>
      <c r="BD6808"/>
      <c r="BE6808"/>
      <c r="BF6808"/>
      <c r="BG6808"/>
      <c r="BH6808"/>
      <c r="BI6808"/>
      <c r="BJ6808"/>
      <c r="BK6808"/>
      <c r="BL6808"/>
      <c r="BM6808"/>
      <c r="BN6808"/>
      <c r="BO6808"/>
      <c r="BP6808"/>
      <c r="BQ6808"/>
      <c r="BR6808"/>
      <c r="BS6808"/>
      <c r="BT6808"/>
      <c r="BU6808"/>
      <c r="BV6808"/>
      <c r="BW6808"/>
      <c r="BX6808"/>
      <c r="BY6808"/>
      <c r="BZ6808"/>
      <c r="CA6808"/>
      <c r="CB6808"/>
      <c r="CC6808"/>
      <c r="CD6808"/>
      <c r="CE6808"/>
      <c r="CF6808"/>
      <c r="CG6808"/>
      <c r="CH6808"/>
      <c r="CI6808"/>
      <c r="CJ6808"/>
      <c r="CK6808"/>
      <c r="CL6808"/>
      <c r="CM6808"/>
      <c r="CN6808"/>
      <c r="CO6808"/>
      <c r="CP6808"/>
      <c r="CQ6808"/>
      <c r="CR6808"/>
      <c r="CS6808"/>
      <c r="CT6808"/>
      <c r="CU6808"/>
      <c r="CV6808"/>
    </row>
    <row r="6809" spans="10:100" x14ac:dyDescent="0.25">
      <c r="J6809"/>
      <c r="K6809"/>
      <c r="L6809"/>
      <c r="M6809"/>
      <c r="N6809"/>
      <c r="O6809"/>
      <c r="P6809"/>
      <c r="Q6809"/>
      <c r="R6809"/>
      <c r="S6809"/>
      <c r="T6809"/>
      <c r="U6809"/>
      <c r="V6809"/>
      <c r="W6809"/>
      <c r="X6809"/>
      <c r="Y6809"/>
      <c r="Z6809"/>
      <c r="AA6809"/>
      <c r="AB6809"/>
      <c r="AC6809"/>
      <c r="AD6809"/>
      <c r="AE6809"/>
      <c r="AF6809"/>
      <c r="AG6809"/>
      <c r="AH6809"/>
      <c r="AI6809"/>
      <c r="AJ6809"/>
      <c r="AK6809"/>
      <c r="AL6809"/>
      <c r="AM6809"/>
      <c r="AN6809"/>
      <c r="AO6809"/>
      <c r="AP6809"/>
      <c r="AQ6809"/>
      <c r="AR6809"/>
      <c r="AS6809"/>
      <c r="AT6809"/>
      <c r="AU6809"/>
      <c r="AV6809"/>
      <c r="AW6809"/>
      <c r="AX6809"/>
      <c r="AY6809"/>
      <c r="AZ6809"/>
      <c r="BA6809"/>
      <c r="BB6809"/>
      <c r="BC6809"/>
      <c r="BD6809"/>
      <c r="BE6809"/>
      <c r="BF6809"/>
      <c r="BG6809"/>
      <c r="BH6809"/>
      <c r="BI6809"/>
      <c r="BJ6809"/>
      <c r="BK6809"/>
      <c r="BL6809"/>
      <c r="BM6809"/>
      <c r="BN6809"/>
      <c r="BO6809"/>
      <c r="BP6809"/>
      <c r="BQ6809"/>
      <c r="BR6809"/>
      <c r="BS6809"/>
      <c r="BT6809"/>
      <c r="BU6809"/>
      <c r="BV6809"/>
      <c r="BW6809"/>
      <c r="BX6809"/>
      <c r="BY6809"/>
      <c r="BZ6809"/>
      <c r="CA6809"/>
      <c r="CB6809"/>
      <c r="CC6809"/>
      <c r="CD6809"/>
      <c r="CE6809"/>
      <c r="CF6809"/>
      <c r="CG6809"/>
      <c r="CH6809"/>
      <c r="CI6809"/>
      <c r="CJ6809"/>
      <c r="CK6809"/>
      <c r="CL6809"/>
      <c r="CM6809"/>
      <c r="CN6809"/>
      <c r="CO6809"/>
      <c r="CP6809"/>
      <c r="CQ6809"/>
      <c r="CR6809"/>
      <c r="CS6809"/>
      <c r="CT6809"/>
      <c r="CU6809"/>
      <c r="CV6809"/>
    </row>
    <row r="6810" spans="10:100" x14ac:dyDescent="0.25">
      <c r="J6810"/>
      <c r="K6810"/>
      <c r="L6810"/>
      <c r="M6810"/>
      <c r="N6810"/>
      <c r="O6810"/>
      <c r="P6810"/>
      <c r="Q6810"/>
      <c r="R6810"/>
      <c r="S6810"/>
      <c r="T6810"/>
      <c r="U6810"/>
      <c r="V6810"/>
      <c r="W6810"/>
      <c r="X6810"/>
      <c r="Y6810"/>
      <c r="Z6810"/>
      <c r="AA6810"/>
      <c r="AB6810"/>
      <c r="AC6810"/>
      <c r="AD6810"/>
      <c r="AE6810"/>
      <c r="AF6810"/>
      <c r="AG6810"/>
      <c r="AH6810"/>
      <c r="AI6810"/>
      <c r="AJ6810"/>
      <c r="AK6810"/>
      <c r="AL6810"/>
      <c r="AM6810"/>
      <c r="AN6810"/>
      <c r="AO6810"/>
      <c r="AP6810"/>
      <c r="AQ6810"/>
      <c r="AR6810"/>
      <c r="AS6810"/>
      <c r="AT6810"/>
      <c r="AU6810"/>
      <c r="AV6810"/>
      <c r="AW6810"/>
      <c r="AX6810"/>
      <c r="AY6810"/>
      <c r="AZ6810"/>
      <c r="BA6810"/>
      <c r="BB6810"/>
      <c r="BC6810"/>
      <c r="BD6810"/>
      <c r="BE6810"/>
      <c r="BF6810"/>
      <c r="BG6810"/>
      <c r="BH6810"/>
      <c r="BI6810"/>
      <c r="BJ6810"/>
      <c r="BK6810"/>
      <c r="BL6810"/>
      <c r="BM6810"/>
      <c r="BN6810"/>
      <c r="BO6810"/>
      <c r="BP6810"/>
      <c r="BQ6810"/>
      <c r="BR6810"/>
      <c r="BS6810"/>
      <c r="BT6810"/>
      <c r="BU6810"/>
      <c r="BV6810"/>
      <c r="BW6810"/>
      <c r="BX6810"/>
      <c r="BY6810"/>
      <c r="BZ6810"/>
      <c r="CA6810"/>
      <c r="CB6810"/>
      <c r="CC6810"/>
      <c r="CD6810"/>
      <c r="CE6810"/>
      <c r="CF6810"/>
      <c r="CG6810"/>
      <c r="CH6810"/>
      <c r="CI6810"/>
      <c r="CJ6810"/>
      <c r="CK6810"/>
      <c r="CL6810"/>
      <c r="CM6810"/>
      <c r="CN6810"/>
      <c r="CO6810"/>
      <c r="CP6810"/>
      <c r="CQ6810"/>
      <c r="CR6810"/>
      <c r="CS6810"/>
      <c r="CT6810"/>
      <c r="CU6810"/>
      <c r="CV6810"/>
    </row>
    <row r="6811" spans="10:100" x14ac:dyDescent="0.25">
      <c r="J6811"/>
      <c r="K6811"/>
      <c r="L6811"/>
      <c r="M6811"/>
      <c r="N6811"/>
      <c r="O6811"/>
      <c r="P6811"/>
      <c r="Q6811"/>
      <c r="R6811"/>
      <c r="S6811"/>
      <c r="T6811"/>
      <c r="U6811"/>
      <c r="V6811"/>
      <c r="W6811"/>
      <c r="X6811"/>
      <c r="Y6811"/>
      <c r="Z6811"/>
      <c r="AA6811"/>
      <c r="AB6811"/>
      <c r="AC6811"/>
      <c r="AD6811"/>
      <c r="AE6811"/>
      <c r="AF6811"/>
      <c r="AG6811"/>
      <c r="AH6811"/>
      <c r="AI6811"/>
      <c r="AJ6811"/>
      <c r="AK6811"/>
      <c r="AL6811"/>
      <c r="AM6811"/>
      <c r="AN6811"/>
      <c r="AO6811"/>
      <c r="AP6811"/>
      <c r="AQ6811"/>
      <c r="AR6811"/>
      <c r="AS6811"/>
      <c r="AT6811"/>
      <c r="AU6811"/>
      <c r="AV6811"/>
      <c r="AW6811"/>
      <c r="AX6811"/>
      <c r="AY6811"/>
      <c r="AZ6811"/>
      <c r="BA6811"/>
      <c r="BB6811"/>
      <c r="BC6811"/>
      <c r="BD6811"/>
      <c r="BE6811"/>
      <c r="BF6811"/>
      <c r="BG6811"/>
      <c r="BH6811"/>
      <c r="BI6811"/>
      <c r="BJ6811"/>
      <c r="BK6811"/>
      <c r="BL6811"/>
      <c r="BM6811"/>
      <c r="BN6811"/>
      <c r="BO6811"/>
      <c r="BP6811"/>
      <c r="BQ6811"/>
      <c r="BR6811"/>
      <c r="BS6811"/>
      <c r="BT6811"/>
      <c r="BU6811"/>
      <c r="BV6811"/>
      <c r="BW6811"/>
      <c r="BX6811"/>
      <c r="BY6811"/>
      <c r="BZ6811"/>
      <c r="CA6811"/>
      <c r="CB6811"/>
      <c r="CC6811"/>
      <c r="CD6811"/>
      <c r="CE6811"/>
      <c r="CF6811"/>
      <c r="CG6811"/>
      <c r="CH6811"/>
      <c r="CI6811"/>
      <c r="CJ6811"/>
      <c r="CK6811"/>
      <c r="CL6811"/>
      <c r="CM6811"/>
      <c r="CN6811"/>
      <c r="CO6811"/>
      <c r="CP6811"/>
      <c r="CQ6811"/>
      <c r="CR6811"/>
      <c r="CS6811"/>
      <c r="CT6811"/>
      <c r="CU6811"/>
      <c r="CV6811"/>
    </row>
    <row r="6812" spans="10:100" x14ac:dyDescent="0.25">
      <c r="J6812"/>
      <c r="K6812"/>
      <c r="L6812"/>
      <c r="M6812"/>
      <c r="N6812"/>
      <c r="O6812"/>
      <c r="P6812"/>
      <c r="Q6812"/>
      <c r="R6812"/>
      <c r="S6812"/>
      <c r="T6812"/>
      <c r="U6812"/>
      <c r="V6812"/>
      <c r="W6812"/>
      <c r="X6812"/>
      <c r="Y6812"/>
      <c r="Z6812"/>
      <c r="AA6812"/>
      <c r="AB6812"/>
      <c r="AC6812"/>
      <c r="AD6812"/>
      <c r="AE6812"/>
      <c r="AF6812"/>
      <c r="AG6812"/>
      <c r="AH6812"/>
      <c r="AI6812"/>
      <c r="AJ6812"/>
      <c r="AK6812"/>
      <c r="AL6812"/>
      <c r="AM6812"/>
      <c r="AN6812"/>
      <c r="AO6812"/>
      <c r="AP6812"/>
      <c r="AQ6812"/>
      <c r="AR6812"/>
      <c r="AS6812"/>
      <c r="AT6812"/>
      <c r="AU6812"/>
      <c r="AV6812"/>
      <c r="AW6812"/>
      <c r="AX6812"/>
      <c r="AY6812"/>
      <c r="AZ6812"/>
      <c r="BA6812"/>
      <c r="BB6812"/>
      <c r="BC6812"/>
      <c r="BD6812"/>
      <c r="BE6812"/>
      <c r="BF6812"/>
      <c r="BG6812"/>
      <c r="BH6812"/>
      <c r="BI6812"/>
      <c r="BJ6812"/>
      <c r="BK6812"/>
      <c r="BL6812"/>
      <c r="BM6812"/>
      <c r="BN6812"/>
      <c r="BO6812"/>
      <c r="BP6812"/>
      <c r="BQ6812"/>
      <c r="BR6812"/>
      <c r="BS6812"/>
      <c r="BT6812"/>
      <c r="BU6812"/>
      <c r="BV6812"/>
      <c r="BW6812"/>
      <c r="BX6812"/>
      <c r="BY6812"/>
      <c r="BZ6812"/>
      <c r="CA6812"/>
      <c r="CB6812"/>
      <c r="CC6812"/>
      <c r="CD6812"/>
      <c r="CE6812"/>
      <c r="CF6812"/>
      <c r="CG6812"/>
      <c r="CH6812"/>
      <c r="CI6812"/>
      <c r="CJ6812"/>
      <c r="CK6812"/>
      <c r="CL6812"/>
      <c r="CM6812"/>
      <c r="CN6812"/>
      <c r="CO6812"/>
      <c r="CP6812"/>
      <c r="CQ6812"/>
      <c r="CR6812"/>
      <c r="CS6812"/>
      <c r="CT6812"/>
      <c r="CU6812"/>
      <c r="CV6812"/>
    </row>
    <row r="6813" spans="10:100" x14ac:dyDescent="0.25">
      <c r="J6813"/>
      <c r="K6813"/>
      <c r="L6813"/>
      <c r="M6813"/>
      <c r="N6813"/>
      <c r="O6813"/>
      <c r="P6813"/>
      <c r="Q6813"/>
      <c r="R6813"/>
      <c r="S6813"/>
      <c r="T6813"/>
      <c r="U6813"/>
      <c r="V6813"/>
      <c r="W6813"/>
      <c r="X6813"/>
      <c r="Y6813"/>
      <c r="Z6813"/>
      <c r="AA6813"/>
      <c r="AB6813"/>
      <c r="AC6813"/>
      <c r="AD6813"/>
      <c r="AE6813"/>
      <c r="AF6813"/>
      <c r="AG6813"/>
      <c r="AH6813"/>
      <c r="AI6813"/>
      <c r="AJ6813"/>
      <c r="AK6813"/>
      <c r="AL6813"/>
      <c r="AM6813"/>
      <c r="AN6813"/>
      <c r="AO6813"/>
      <c r="AP6813"/>
      <c r="AQ6813"/>
      <c r="AR6813"/>
      <c r="AS6813"/>
      <c r="AT6813"/>
      <c r="AU6813"/>
      <c r="AV6813"/>
      <c r="AW6813"/>
      <c r="AX6813"/>
      <c r="AY6813"/>
      <c r="AZ6813"/>
      <c r="BA6813"/>
      <c r="BB6813"/>
      <c r="BC6813"/>
      <c r="BD6813"/>
      <c r="BE6813"/>
      <c r="BF6813"/>
      <c r="BG6813"/>
      <c r="BH6813"/>
      <c r="BI6813"/>
      <c r="BJ6813"/>
      <c r="BK6813"/>
      <c r="BL6813"/>
      <c r="BM6813"/>
      <c r="BN6813"/>
      <c r="BO6813"/>
      <c r="BP6813"/>
      <c r="BQ6813"/>
      <c r="BR6813"/>
      <c r="BS6813"/>
      <c r="BT6813"/>
      <c r="BU6813"/>
      <c r="BV6813"/>
      <c r="BW6813"/>
      <c r="BX6813"/>
      <c r="BY6813"/>
      <c r="BZ6813"/>
      <c r="CA6813"/>
      <c r="CB6813"/>
      <c r="CC6813"/>
      <c r="CD6813"/>
      <c r="CE6813"/>
      <c r="CF6813"/>
      <c r="CG6813"/>
      <c r="CH6813"/>
      <c r="CI6813"/>
      <c r="CJ6813"/>
      <c r="CK6813"/>
      <c r="CL6813"/>
      <c r="CM6813"/>
      <c r="CN6813"/>
      <c r="CO6813"/>
      <c r="CP6813"/>
      <c r="CQ6813"/>
      <c r="CR6813"/>
      <c r="CS6813"/>
      <c r="CT6813"/>
      <c r="CU6813"/>
      <c r="CV6813"/>
    </row>
    <row r="6814" spans="10:100" x14ac:dyDescent="0.25">
      <c r="J6814"/>
      <c r="K6814"/>
      <c r="L6814"/>
      <c r="M6814"/>
      <c r="N6814"/>
      <c r="O6814"/>
      <c r="P6814"/>
      <c r="Q6814"/>
      <c r="R6814"/>
      <c r="S6814"/>
      <c r="T6814"/>
      <c r="U6814"/>
      <c r="V6814"/>
      <c r="W6814"/>
      <c r="X6814"/>
      <c r="Y6814"/>
      <c r="Z6814"/>
      <c r="AA6814"/>
      <c r="AB6814"/>
      <c r="AC6814"/>
      <c r="AD6814"/>
      <c r="AE6814"/>
      <c r="AF6814"/>
      <c r="AG6814"/>
      <c r="AH6814"/>
      <c r="AI6814"/>
      <c r="AJ6814"/>
      <c r="AK6814"/>
      <c r="AL6814"/>
      <c r="AM6814"/>
      <c r="AN6814"/>
      <c r="AO6814"/>
      <c r="AP6814"/>
      <c r="AQ6814"/>
      <c r="AR6814"/>
      <c r="AS6814"/>
      <c r="AT6814"/>
      <c r="AU6814"/>
      <c r="AV6814"/>
      <c r="AW6814"/>
      <c r="AX6814"/>
      <c r="AY6814"/>
      <c r="AZ6814"/>
      <c r="BA6814"/>
      <c r="BB6814"/>
      <c r="BC6814"/>
      <c r="BD6814"/>
      <c r="BE6814"/>
      <c r="BF6814"/>
      <c r="BG6814"/>
      <c r="BH6814"/>
      <c r="BI6814"/>
      <c r="BJ6814"/>
      <c r="BK6814"/>
      <c r="BL6814"/>
      <c r="BM6814"/>
      <c r="BN6814"/>
      <c r="BO6814"/>
      <c r="BP6814"/>
      <c r="BQ6814"/>
      <c r="BR6814"/>
      <c r="BS6814"/>
      <c r="BT6814"/>
      <c r="BU6814"/>
      <c r="BV6814"/>
      <c r="BW6814"/>
      <c r="BX6814"/>
      <c r="BY6814"/>
      <c r="BZ6814"/>
      <c r="CA6814"/>
      <c r="CB6814"/>
      <c r="CC6814"/>
      <c r="CD6814"/>
      <c r="CE6814"/>
      <c r="CF6814"/>
      <c r="CG6814"/>
      <c r="CH6814"/>
      <c r="CI6814"/>
      <c r="CJ6814"/>
      <c r="CK6814"/>
      <c r="CL6814"/>
      <c r="CM6814"/>
      <c r="CN6814"/>
      <c r="CO6814"/>
      <c r="CP6814"/>
      <c r="CQ6814"/>
      <c r="CR6814"/>
      <c r="CS6814"/>
      <c r="CT6814"/>
      <c r="CU6814"/>
      <c r="CV6814"/>
    </row>
    <row r="6815" spans="10:100" x14ac:dyDescent="0.25">
      <c r="J6815"/>
      <c r="K6815"/>
      <c r="L6815"/>
      <c r="M6815"/>
      <c r="N6815"/>
      <c r="O6815"/>
      <c r="P6815"/>
      <c r="Q6815"/>
      <c r="R6815"/>
      <c r="S6815"/>
      <c r="T6815"/>
      <c r="U6815"/>
      <c r="V6815"/>
      <c r="W6815"/>
      <c r="X6815"/>
      <c r="Y6815"/>
      <c r="Z6815"/>
      <c r="AA6815"/>
      <c r="AB6815"/>
      <c r="AC6815"/>
      <c r="AD6815"/>
      <c r="AE6815"/>
      <c r="AF6815"/>
      <c r="AG6815"/>
      <c r="AH6815"/>
      <c r="AI6815"/>
      <c r="AJ6815"/>
      <c r="AK6815"/>
      <c r="AL6815"/>
      <c r="AM6815"/>
      <c r="AN6815"/>
      <c r="AO6815"/>
      <c r="AP6815"/>
      <c r="AQ6815"/>
      <c r="AR6815"/>
      <c r="AS6815"/>
      <c r="AT6815"/>
      <c r="AU6815"/>
      <c r="AV6815"/>
      <c r="AW6815"/>
      <c r="AX6815"/>
      <c r="AY6815"/>
      <c r="AZ6815"/>
      <c r="BA6815"/>
      <c r="BB6815"/>
      <c r="BC6815"/>
      <c r="BD6815"/>
      <c r="BE6815"/>
      <c r="BF6815"/>
      <c r="BG6815"/>
      <c r="BH6815"/>
      <c r="BI6815"/>
      <c r="BJ6815"/>
      <c r="BK6815"/>
      <c r="BL6815"/>
      <c r="BM6815"/>
      <c r="BN6815"/>
      <c r="BO6815"/>
      <c r="BP6815"/>
      <c r="BQ6815"/>
      <c r="BR6815"/>
      <c r="BS6815"/>
      <c r="BT6815"/>
      <c r="BU6815"/>
      <c r="BV6815"/>
      <c r="BW6815"/>
      <c r="BX6815"/>
      <c r="BY6815"/>
      <c r="BZ6815"/>
      <c r="CA6815"/>
      <c r="CB6815"/>
      <c r="CC6815"/>
      <c r="CD6815"/>
      <c r="CE6815"/>
      <c r="CF6815"/>
      <c r="CG6815"/>
      <c r="CH6815"/>
      <c r="CI6815"/>
      <c r="CJ6815"/>
      <c r="CK6815"/>
      <c r="CL6815"/>
      <c r="CM6815"/>
      <c r="CN6815"/>
      <c r="CO6815"/>
      <c r="CP6815"/>
      <c r="CQ6815"/>
      <c r="CR6815"/>
      <c r="CS6815"/>
      <c r="CT6815"/>
      <c r="CU6815"/>
      <c r="CV6815"/>
    </row>
    <row r="6816" spans="10:100" x14ac:dyDescent="0.25">
      <c r="J6816"/>
      <c r="K6816"/>
      <c r="L6816"/>
      <c r="M6816"/>
      <c r="N6816"/>
      <c r="O6816"/>
      <c r="P6816"/>
      <c r="Q6816"/>
      <c r="R6816"/>
      <c r="S6816"/>
      <c r="T6816"/>
      <c r="U6816"/>
      <c r="V6816"/>
      <c r="W6816"/>
      <c r="X6816"/>
      <c r="Y6816"/>
      <c r="Z6816"/>
      <c r="AA6816"/>
      <c r="AB6816"/>
      <c r="AC6816"/>
      <c r="AD6816"/>
      <c r="AE6816"/>
      <c r="AF6816"/>
      <c r="AG6816"/>
      <c r="AH6816"/>
      <c r="AI6816"/>
      <c r="AJ6816"/>
      <c r="AK6816"/>
      <c r="AL6816"/>
      <c r="AM6816"/>
      <c r="AN6816"/>
      <c r="AO6816"/>
      <c r="AP6816"/>
      <c r="AQ6816"/>
      <c r="AR6816"/>
      <c r="AS6816"/>
      <c r="AT6816"/>
      <c r="AU6816"/>
      <c r="AV6816"/>
      <c r="AW6816"/>
      <c r="AX6816"/>
      <c r="AY6816"/>
      <c r="AZ6816"/>
      <c r="BA6816"/>
      <c r="BB6816"/>
      <c r="BC6816"/>
      <c r="BD6816"/>
      <c r="BE6816"/>
      <c r="BF6816"/>
      <c r="BG6816"/>
      <c r="BH6816"/>
      <c r="BI6816"/>
      <c r="BJ6816"/>
      <c r="BK6816"/>
      <c r="BL6816"/>
      <c r="BM6816"/>
      <c r="BN6816"/>
      <c r="BO6816"/>
      <c r="BP6816"/>
      <c r="BQ6816"/>
      <c r="BR6816"/>
      <c r="BS6816"/>
      <c r="BT6816"/>
      <c r="BU6816"/>
      <c r="BV6816"/>
      <c r="BW6816"/>
      <c r="BX6816"/>
      <c r="BY6816"/>
      <c r="BZ6816"/>
      <c r="CA6816"/>
      <c r="CB6816"/>
      <c r="CC6816"/>
      <c r="CD6816"/>
      <c r="CE6816"/>
      <c r="CF6816"/>
      <c r="CG6816"/>
      <c r="CH6816"/>
      <c r="CI6816"/>
      <c r="CJ6816"/>
      <c r="CK6816"/>
      <c r="CL6816"/>
      <c r="CM6816"/>
      <c r="CN6816"/>
      <c r="CO6816"/>
      <c r="CP6816"/>
      <c r="CQ6816"/>
      <c r="CR6816"/>
      <c r="CS6816"/>
      <c r="CT6816"/>
      <c r="CU6816"/>
      <c r="CV6816"/>
    </row>
    <row r="6817" spans="10:100" x14ac:dyDescent="0.25">
      <c r="J6817"/>
      <c r="K6817"/>
      <c r="L6817"/>
      <c r="M6817"/>
      <c r="N6817"/>
      <c r="O6817"/>
      <c r="P6817"/>
      <c r="Q6817"/>
      <c r="R6817"/>
      <c r="S6817"/>
      <c r="T6817"/>
      <c r="U6817"/>
      <c r="V6817"/>
      <c r="W6817"/>
      <c r="X6817"/>
      <c r="Y6817"/>
      <c r="Z6817"/>
      <c r="AA6817"/>
      <c r="AB6817"/>
      <c r="AC6817"/>
      <c r="AD6817"/>
      <c r="AE6817"/>
      <c r="AF6817"/>
      <c r="AG6817"/>
      <c r="AH6817"/>
      <c r="AI6817"/>
      <c r="AJ6817"/>
      <c r="AK6817"/>
      <c r="AL6817"/>
      <c r="AM6817"/>
      <c r="AN6817"/>
      <c r="AO6817"/>
      <c r="AP6817"/>
      <c r="AQ6817"/>
      <c r="AR6817"/>
      <c r="AS6817"/>
      <c r="AT6817"/>
      <c r="AU6817"/>
      <c r="AV6817"/>
      <c r="AW6817"/>
      <c r="AX6817"/>
      <c r="AY6817"/>
      <c r="AZ6817"/>
      <c r="BA6817"/>
      <c r="BB6817"/>
      <c r="BC6817"/>
      <c r="BD6817"/>
      <c r="BE6817"/>
      <c r="BF6817"/>
      <c r="BG6817"/>
      <c r="BH6817"/>
      <c r="BI6817"/>
      <c r="BJ6817"/>
      <c r="BK6817"/>
      <c r="BL6817"/>
      <c r="BM6817"/>
      <c r="BN6817"/>
      <c r="BO6817"/>
      <c r="BP6817"/>
      <c r="BQ6817"/>
      <c r="BR6817"/>
      <c r="BS6817"/>
      <c r="BT6817"/>
      <c r="BU6817"/>
      <c r="BV6817"/>
      <c r="BW6817"/>
      <c r="BX6817"/>
      <c r="BY6817"/>
      <c r="BZ6817"/>
      <c r="CA6817"/>
      <c r="CB6817"/>
      <c r="CC6817"/>
      <c r="CD6817"/>
      <c r="CE6817"/>
      <c r="CF6817"/>
      <c r="CG6817"/>
      <c r="CH6817"/>
      <c r="CI6817"/>
      <c r="CJ6817"/>
      <c r="CK6817"/>
      <c r="CL6817"/>
      <c r="CM6817"/>
      <c r="CN6817"/>
      <c r="CO6817"/>
      <c r="CP6817"/>
      <c r="CQ6817"/>
      <c r="CR6817"/>
      <c r="CS6817"/>
      <c r="CT6817"/>
      <c r="CU6817"/>
      <c r="CV6817"/>
    </row>
    <row r="6818" spans="10:100" x14ac:dyDescent="0.25">
      <c r="J6818"/>
      <c r="K6818"/>
      <c r="L6818"/>
      <c r="M6818"/>
      <c r="N6818"/>
      <c r="O6818"/>
      <c r="P6818"/>
      <c r="Q6818"/>
      <c r="R6818"/>
      <c r="S6818"/>
      <c r="T6818"/>
      <c r="U6818"/>
      <c r="V6818"/>
      <c r="W6818"/>
      <c r="X6818"/>
      <c r="Y6818"/>
      <c r="Z6818"/>
      <c r="AA6818"/>
      <c r="AB6818"/>
      <c r="AC6818"/>
      <c r="AD6818"/>
      <c r="AE6818"/>
      <c r="AF6818"/>
      <c r="AG6818"/>
      <c r="AH6818"/>
      <c r="AI6818"/>
      <c r="AJ6818"/>
      <c r="AK6818"/>
      <c r="AL6818"/>
      <c r="AM6818"/>
      <c r="AN6818"/>
      <c r="AO6818"/>
      <c r="AP6818"/>
      <c r="AQ6818"/>
      <c r="AR6818"/>
      <c r="AS6818"/>
      <c r="AT6818"/>
      <c r="AU6818"/>
      <c r="AV6818"/>
      <c r="AW6818"/>
      <c r="AX6818"/>
      <c r="AY6818"/>
      <c r="AZ6818"/>
      <c r="BA6818"/>
      <c r="BB6818"/>
      <c r="BC6818"/>
      <c r="BD6818"/>
      <c r="BE6818"/>
      <c r="BF6818"/>
      <c r="BG6818"/>
      <c r="BH6818"/>
      <c r="BI6818"/>
      <c r="BJ6818"/>
      <c r="BK6818"/>
      <c r="BL6818"/>
      <c r="BM6818"/>
      <c r="BN6818"/>
      <c r="BO6818"/>
      <c r="BP6818"/>
      <c r="BQ6818"/>
      <c r="BR6818"/>
      <c r="BS6818"/>
      <c r="BT6818"/>
      <c r="BU6818"/>
      <c r="BV6818"/>
      <c r="BW6818"/>
      <c r="BX6818"/>
      <c r="BY6818"/>
      <c r="BZ6818"/>
      <c r="CA6818"/>
      <c r="CB6818"/>
      <c r="CC6818"/>
      <c r="CD6818"/>
      <c r="CE6818"/>
      <c r="CF6818"/>
      <c r="CG6818"/>
      <c r="CH6818"/>
      <c r="CI6818"/>
      <c r="CJ6818"/>
      <c r="CK6818"/>
      <c r="CL6818"/>
      <c r="CM6818"/>
      <c r="CN6818"/>
      <c r="CO6818"/>
      <c r="CP6818"/>
      <c r="CQ6818"/>
      <c r="CR6818"/>
      <c r="CS6818"/>
      <c r="CT6818"/>
      <c r="CU6818"/>
      <c r="CV6818"/>
    </row>
    <row r="6819" spans="10:100" x14ac:dyDescent="0.25">
      <c r="J6819"/>
      <c r="K6819"/>
      <c r="L6819"/>
      <c r="M6819"/>
      <c r="N6819"/>
      <c r="O6819"/>
      <c r="P6819"/>
      <c r="Q6819"/>
      <c r="R6819"/>
      <c r="S6819"/>
      <c r="T6819"/>
      <c r="U6819"/>
      <c r="V6819"/>
      <c r="W6819"/>
      <c r="X6819"/>
      <c r="Y6819"/>
      <c r="Z6819"/>
      <c r="AA6819"/>
      <c r="AB6819"/>
      <c r="AC6819"/>
      <c r="AD6819"/>
      <c r="AE6819"/>
      <c r="AF6819"/>
      <c r="AG6819"/>
      <c r="AH6819"/>
      <c r="AI6819"/>
      <c r="AJ6819"/>
      <c r="AK6819"/>
      <c r="AL6819"/>
      <c r="AM6819"/>
      <c r="AN6819"/>
      <c r="AO6819"/>
      <c r="AP6819"/>
      <c r="AQ6819"/>
      <c r="AR6819"/>
      <c r="AS6819"/>
      <c r="AT6819"/>
      <c r="AU6819"/>
      <c r="AV6819"/>
      <c r="AW6819"/>
      <c r="AX6819"/>
      <c r="AY6819"/>
      <c r="AZ6819"/>
      <c r="BA6819"/>
      <c r="BB6819"/>
      <c r="BC6819"/>
      <c r="BD6819"/>
      <c r="BE6819"/>
      <c r="BF6819"/>
      <c r="BG6819"/>
      <c r="BH6819"/>
      <c r="BI6819"/>
      <c r="BJ6819"/>
      <c r="BK6819"/>
      <c r="BL6819"/>
      <c r="BM6819"/>
      <c r="BN6819"/>
      <c r="BO6819"/>
      <c r="BP6819"/>
      <c r="BQ6819"/>
      <c r="BR6819"/>
      <c r="BS6819"/>
      <c r="BT6819"/>
      <c r="BU6819"/>
      <c r="BV6819"/>
      <c r="BW6819"/>
      <c r="BX6819"/>
      <c r="BY6819"/>
      <c r="BZ6819"/>
      <c r="CA6819"/>
      <c r="CB6819"/>
      <c r="CC6819"/>
      <c r="CD6819"/>
      <c r="CE6819"/>
      <c r="CF6819"/>
      <c r="CG6819"/>
      <c r="CH6819"/>
      <c r="CI6819"/>
      <c r="CJ6819"/>
      <c r="CK6819"/>
      <c r="CL6819"/>
      <c r="CM6819"/>
      <c r="CN6819"/>
      <c r="CO6819"/>
      <c r="CP6819"/>
      <c r="CQ6819"/>
      <c r="CR6819"/>
      <c r="CS6819"/>
      <c r="CT6819"/>
      <c r="CU6819"/>
      <c r="CV6819"/>
    </row>
    <row r="6820" spans="10:100" x14ac:dyDescent="0.25">
      <c r="J6820"/>
      <c r="K6820"/>
      <c r="L6820"/>
      <c r="M6820"/>
      <c r="N6820"/>
      <c r="O6820"/>
      <c r="P6820"/>
      <c r="Q6820"/>
      <c r="R6820"/>
      <c r="S6820"/>
      <c r="T6820"/>
      <c r="U6820"/>
      <c r="V6820"/>
      <c r="W6820"/>
      <c r="X6820"/>
      <c r="Y6820"/>
      <c r="Z6820"/>
      <c r="AA6820"/>
      <c r="AB6820"/>
      <c r="AC6820"/>
      <c r="AD6820"/>
      <c r="AE6820"/>
      <c r="AF6820"/>
      <c r="AG6820"/>
      <c r="AH6820"/>
      <c r="AI6820"/>
      <c r="AJ6820"/>
      <c r="AK6820"/>
      <c r="AL6820"/>
      <c r="AM6820"/>
      <c r="AN6820"/>
      <c r="AO6820"/>
      <c r="AP6820"/>
      <c r="AQ6820"/>
      <c r="AR6820"/>
      <c r="AS6820"/>
      <c r="AT6820"/>
      <c r="AU6820"/>
      <c r="AV6820"/>
      <c r="AW6820"/>
      <c r="AX6820"/>
      <c r="AY6820"/>
      <c r="AZ6820"/>
      <c r="BA6820"/>
      <c r="BB6820"/>
      <c r="BC6820"/>
      <c r="BD6820"/>
      <c r="BE6820"/>
      <c r="BF6820"/>
      <c r="BG6820"/>
      <c r="BH6820"/>
      <c r="BI6820"/>
      <c r="BJ6820"/>
      <c r="BK6820"/>
      <c r="BL6820"/>
      <c r="BM6820"/>
      <c r="BN6820"/>
      <c r="BO6820"/>
      <c r="BP6820"/>
      <c r="BQ6820"/>
      <c r="BR6820"/>
      <c r="BS6820"/>
      <c r="BT6820"/>
      <c r="BU6820"/>
      <c r="BV6820"/>
      <c r="BW6820"/>
      <c r="BX6820"/>
      <c r="BY6820"/>
      <c r="BZ6820"/>
      <c r="CA6820"/>
      <c r="CB6820"/>
      <c r="CC6820"/>
      <c r="CD6820"/>
      <c r="CE6820"/>
      <c r="CF6820"/>
      <c r="CG6820"/>
      <c r="CH6820"/>
      <c r="CI6820"/>
      <c r="CJ6820"/>
      <c r="CK6820"/>
      <c r="CL6820"/>
      <c r="CM6820"/>
      <c r="CN6820"/>
      <c r="CO6820"/>
      <c r="CP6820"/>
      <c r="CQ6820"/>
      <c r="CR6820"/>
      <c r="CS6820"/>
      <c r="CT6820"/>
      <c r="CU6820"/>
      <c r="CV6820"/>
    </row>
    <row r="6821" spans="10:100" x14ac:dyDescent="0.25">
      <c r="J6821"/>
      <c r="K6821"/>
      <c r="L6821"/>
      <c r="M6821"/>
      <c r="N6821"/>
      <c r="O6821"/>
      <c r="P6821"/>
      <c r="Q6821"/>
      <c r="R6821"/>
      <c r="S6821"/>
      <c r="T6821"/>
      <c r="U6821"/>
      <c r="V6821"/>
      <c r="W6821"/>
      <c r="X6821"/>
      <c r="Y6821"/>
      <c r="Z6821"/>
      <c r="AA6821"/>
      <c r="AB6821"/>
      <c r="AC6821"/>
      <c r="AD6821"/>
      <c r="AE6821"/>
      <c r="AF6821"/>
      <c r="AG6821"/>
      <c r="AH6821"/>
      <c r="AI6821"/>
      <c r="AJ6821"/>
      <c r="AK6821"/>
      <c r="AL6821"/>
      <c r="AM6821"/>
      <c r="AN6821"/>
      <c r="AO6821"/>
      <c r="AP6821"/>
      <c r="AQ6821"/>
      <c r="AR6821"/>
      <c r="AS6821"/>
      <c r="AT6821"/>
      <c r="AU6821"/>
      <c r="AV6821"/>
      <c r="AW6821"/>
      <c r="AX6821"/>
      <c r="AY6821"/>
      <c r="AZ6821"/>
      <c r="BA6821"/>
      <c r="BB6821"/>
      <c r="BC6821"/>
      <c r="BD6821"/>
      <c r="BE6821"/>
      <c r="BF6821"/>
      <c r="BG6821"/>
      <c r="BH6821"/>
      <c r="BI6821"/>
      <c r="BJ6821"/>
      <c r="BK6821"/>
      <c r="BL6821"/>
      <c r="BM6821"/>
      <c r="BN6821"/>
      <c r="BO6821"/>
      <c r="BP6821"/>
      <c r="BQ6821"/>
      <c r="BR6821"/>
      <c r="BS6821"/>
      <c r="BT6821"/>
      <c r="BU6821"/>
      <c r="BV6821"/>
      <c r="BW6821"/>
      <c r="BX6821"/>
      <c r="BY6821"/>
      <c r="BZ6821"/>
      <c r="CA6821"/>
      <c r="CB6821"/>
      <c r="CC6821"/>
      <c r="CD6821"/>
      <c r="CE6821"/>
      <c r="CF6821"/>
      <c r="CG6821"/>
      <c r="CH6821"/>
      <c r="CI6821"/>
      <c r="CJ6821"/>
      <c r="CK6821"/>
      <c r="CL6821"/>
      <c r="CM6821"/>
      <c r="CN6821"/>
      <c r="CO6821"/>
      <c r="CP6821"/>
      <c r="CQ6821"/>
      <c r="CR6821"/>
      <c r="CS6821"/>
      <c r="CT6821"/>
      <c r="CU6821"/>
      <c r="CV6821"/>
    </row>
    <row r="6822" spans="10:100" x14ac:dyDescent="0.25">
      <c r="J6822"/>
      <c r="K6822"/>
      <c r="L6822"/>
      <c r="M6822"/>
      <c r="N6822"/>
      <c r="O6822"/>
      <c r="P6822"/>
      <c r="Q6822"/>
      <c r="R6822"/>
      <c r="S6822"/>
      <c r="T6822"/>
      <c r="U6822"/>
      <c r="V6822"/>
      <c r="W6822"/>
      <c r="X6822"/>
      <c r="Y6822"/>
      <c r="Z6822"/>
      <c r="AA6822"/>
      <c r="AB6822"/>
      <c r="AC6822"/>
      <c r="AD6822"/>
      <c r="AE6822"/>
      <c r="AF6822"/>
      <c r="AG6822"/>
      <c r="AH6822"/>
      <c r="AI6822"/>
      <c r="AJ6822"/>
      <c r="AK6822"/>
      <c r="AL6822"/>
      <c r="AM6822"/>
      <c r="AN6822"/>
      <c r="AO6822"/>
      <c r="AP6822"/>
      <c r="AQ6822"/>
      <c r="AR6822"/>
      <c r="AS6822"/>
      <c r="AT6822"/>
      <c r="AU6822"/>
      <c r="AV6822"/>
      <c r="AW6822"/>
      <c r="AX6822"/>
      <c r="AY6822"/>
      <c r="AZ6822"/>
      <c r="BA6822"/>
      <c r="BB6822"/>
      <c r="BC6822"/>
      <c r="BD6822"/>
      <c r="BE6822"/>
      <c r="BF6822"/>
      <c r="BG6822"/>
      <c r="BH6822"/>
      <c r="BI6822"/>
      <c r="BJ6822"/>
      <c r="BK6822"/>
      <c r="BL6822"/>
      <c r="BM6822"/>
      <c r="BN6822"/>
      <c r="BO6822"/>
      <c r="BP6822"/>
      <c r="BQ6822"/>
      <c r="BR6822"/>
      <c r="BS6822"/>
      <c r="BT6822"/>
      <c r="BU6822"/>
      <c r="BV6822"/>
      <c r="BW6822"/>
      <c r="BX6822"/>
      <c r="BY6822"/>
      <c r="BZ6822"/>
      <c r="CA6822"/>
      <c r="CB6822"/>
      <c r="CC6822"/>
      <c r="CD6822"/>
      <c r="CE6822"/>
      <c r="CF6822"/>
      <c r="CG6822"/>
      <c r="CH6822"/>
      <c r="CI6822"/>
      <c r="CJ6822"/>
      <c r="CK6822"/>
      <c r="CL6822"/>
      <c r="CM6822"/>
      <c r="CN6822"/>
      <c r="CO6822"/>
      <c r="CP6822"/>
      <c r="CQ6822"/>
      <c r="CR6822"/>
      <c r="CS6822"/>
      <c r="CT6822"/>
      <c r="CU6822"/>
      <c r="CV6822"/>
    </row>
    <row r="6823" spans="10:100" x14ac:dyDescent="0.25">
      <c r="J6823"/>
      <c r="K6823"/>
      <c r="L6823"/>
      <c r="M6823"/>
      <c r="N6823"/>
      <c r="O6823"/>
      <c r="P6823"/>
      <c r="Q6823"/>
      <c r="R6823"/>
      <c r="S6823"/>
      <c r="T6823"/>
      <c r="U6823"/>
      <c r="V6823"/>
      <c r="W6823"/>
      <c r="X6823"/>
      <c r="Y6823"/>
      <c r="Z6823"/>
      <c r="AA6823"/>
      <c r="AB6823"/>
      <c r="AC6823"/>
      <c r="AD6823"/>
      <c r="AE6823"/>
      <c r="AF6823"/>
      <c r="AG6823"/>
      <c r="AH6823"/>
      <c r="AI6823"/>
      <c r="AJ6823"/>
      <c r="AK6823"/>
      <c r="AL6823"/>
      <c r="AM6823"/>
      <c r="AN6823"/>
      <c r="AO6823"/>
      <c r="AP6823"/>
      <c r="AQ6823"/>
      <c r="AR6823"/>
      <c r="AS6823"/>
      <c r="AT6823"/>
      <c r="AU6823"/>
      <c r="AV6823"/>
      <c r="AW6823"/>
      <c r="AX6823"/>
      <c r="AY6823"/>
      <c r="AZ6823"/>
      <c r="BA6823"/>
      <c r="BB6823"/>
      <c r="BC6823"/>
      <c r="BD6823"/>
      <c r="BE6823"/>
      <c r="BF6823"/>
      <c r="BG6823"/>
      <c r="BH6823"/>
      <c r="BI6823"/>
      <c r="BJ6823"/>
      <c r="BK6823"/>
      <c r="BL6823"/>
      <c r="BM6823"/>
      <c r="BN6823"/>
      <c r="BO6823"/>
      <c r="BP6823"/>
      <c r="BQ6823"/>
      <c r="BR6823"/>
      <c r="BS6823"/>
      <c r="BT6823"/>
      <c r="BU6823"/>
      <c r="BV6823"/>
      <c r="BW6823"/>
      <c r="BX6823"/>
      <c r="BY6823"/>
      <c r="BZ6823"/>
      <c r="CA6823"/>
      <c r="CB6823"/>
      <c r="CC6823"/>
      <c r="CD6823"/>
      <c r="CE6823"/>
      <c r="CF6823"/>
      <c r="CG6823"/>
      <c r="CH6823"/>
      <c r="CI6823"/>
      <c r="CJ6823"/>
      <c r="CK6823"/>
      <c r="CL6823"/>
      <c r="CM6823"/>
      <c r="CN6823"/>
      <c r="CO6823"/>
      <c r="CP6823"/>
      <c r="CQ6823"/>
      <c r="CR6823"/>
      <c r="CS6823"/>
      <c r="CT6823"/>
      <c r="CU6823"/>
      <c r="CV6823"/>
    </row>
    <row r="6824" spans="10:100" x14ac:dyDescent="0.25">
      <c r="J6824"/>
      <c r="K6824"/>
      <c r="L6824"/>
      <c r="M6824"/>
      <c r="N6824"/>
      <c r="O6824"/>
      <c r="P6824"/>
      <c r="Q6824"/>
      <c r="R6824"/>
      <c r="S6824"/>
      <c r="T6824"/>
      <c r="U6824"/>
      <c r="V6824"/>
      <c r="W6824"/>
      <c r="X6824"/>
      <c r="Y6824"/>
      <c r="Z6824"/>
      <c r="AA6824"/>
      <c r="AB6824"/>
      <c r="AC6824"/>
      <c r="AD6824"/>
      <c r="AE6824"/>
      <c r="AF6824"/>
      <c r="AG6824"/>
      <c r="AH6824"/>
      <c r="AI6824"/>
      <c r="AJ6824"/>
      <c r="AK6824"/>
      <c r="AL6824"/>
      <c r="AM6824"/>
      <c r="AN6824"/>
      <c r="AO6824"/>
      <c r="AP6824"/>
      <c r="AQ6824"/>
      <c r="AR6824"/>
      <c r="AS6824"/>
      <c r="AT6824"/>
      <c r="AU6824"/>
      <c r="AV6824"/>
      <c r="AW6824"/>
      <c r="AX6824"/>
      <c r="AY6824"/>
      <c r="AZ6824"/>
      <c r="BA6824"/>
      <c r="BB6824"/>
      <c r="BC6824"/>
      <c r="BD6824"/>
      <c r="BE6824"/>
      <c r="BF6824"/>
      <c r="BG6824"/>
      <c r="BH6824"/>
      <c r="BI6824"/>
      <c r="BJ6824"/>
      <c r="BK6824"/>
      <c r="BL6824"/>
      <c r="BM6824"/>
      <c r="BN6824"/>
      <c r="BO6824"/>
      <c r="BP6824"/>
      <c r="BQ6824"/>
      <c r="BR6824"/>
      <c r="BS6824"/>
      <c r="BT6824"/>
      <c r="BU6824"/>
      <c r="BV6824"/>
      <c r="BW6824"/>
      <c r="BX6824"/>
      <c r="BY6824"/>
      <c r="BZ6824"/>
      <c r="CA6824"/>
      <c r="CB6824"/>
      <c r="CC6824"/>
      <c r="CD6824"/>
      <c r="CE6824"/>
      <c r="CF6824"/>
      <c r="CG6824"/>
      <c r="CH6824"/>
      <c r="CI6824"/>
      <c r="CJ6824"/>
      <c r="CK6824"/>
      <c r="CL6824"/>
      <c r="CM6824"/>
      <c r="CN6824"/>
      <c r="CO6824"/>
      <c r="CP6824"/>
      <c r="CQ6824"/>
      <c r="CR6824"/>
      <c r="CS6824"/>
      <c r="CT6824"/>
      <c r="CU6824"/>
      <c r="CV6824"/>
    </row>
    <row r="6825" spans="10:100" x14ac:dyDescent="0.25">
      <c r="J6825"/>
      <c r="K6825"/>
      <c r="L6825"/>
      <c r="M6825"/>
      <c r="N6825"/>
      <c r="O6825"/>
      <c r="P6825"/>
      <c r="Q6825"/>
      <c r="R6825"/>
      <c r="S6825"/>
      <c r="T6825"/>
      <c r="U6825"/>
      <c r="V6825"/>
      <c r="W6825"/>
      <c r="X6825"/>
      <c r="Y6825"/>
      <c r="Z6825"/>
      <c r="AA6825"/>
      <c r="AB6825"/>
      <c r="AC6825"/>
      <c r="AD6825"/>
      <c r="AE6825"/>
      <c r="AF6825"/>
      <c r="AG6825"/>
      <c r="AH6825"/>
      <c r="AI6825"/>
      <c r="AJ6825"/>
      <c r="AK6825"/>
      <c r="AL6825"/>
      <c r="AM6825"/>
      <c r="AN6825"/>
      <c r="AO6825"/>
      <c r="AP6825"/>
      <c r="AQ6825"/>
      <c r="AR6825"/>
      <c r="AS6825"/>
      <c r="AT6825"/>
      <c r="AU6825"/>
      <c r="AV6825"/>
      <c r="AW6825"/>
      <c r="AX6825"/>
      <c r="AY6825"/>
      <c r="AZ6825"/>
      <c r="BA6825"/>
      <c r="BB6825"/>
      <c r="BC6825"/>
      <c r="BD6825"/>
      <c r="BE6825"/>
      <c r="BF6825"/>
      <c r="BG6825"/>
      <c r="BH6825"/>
      <c r="BI6825"/>
      <c r="BJ6825"/>
      <c r="BK6825"/>
      <c r="BL6825"/>
      <c r="BM6825"/>
      <c r="BN6825"/>
      <c r="BO6825"/>
      <c r="BP6825"/>
      <c r="BQ6825"/>
      <c r="BR6825"/>
      <c r="BS6825"/>
      <c r="BT6825"/>
      <c r="BU6825"/>
      <c r="BV6825"/>
      <c r="BW6825"/>
      <c r="BX6825"/>
      <c r="BY6825"/>
      <c r="BZ6825"/>
      <c r="CA6825"/>
      <c r="CB6825"/>
      <c r="CC6825"/>
      <c r="CD6825"/>
      <c r="CE6825"/>
      <c r="CF6825"/>
      <c r="CG6825"/>
      <c r="CH6825"/>
      <c r="CI6825"/>
      <c r="CJ6825"/>
      <c r="CK6825"/>
      <c r="CL6825"/>
      <c r="CM6825"/>
      <c r="CN6825"/>
      <c r="CO6825"/>
      <c r="CP6825"/>
      <c r="CQ6825"/>
      <c r="CR6825"/>
      <c r="CS6825"/>
      <c r="CT6825"/>
      <c r="CU6825"/>
      <c r="CV6825"/>
    </row>
    <row r="6826" spans="10:100" x14ac:dyDescent="0.25">
      <c r="J6826"/>
      <c r="K6826"/>
      <c r="L6826"/>
      <c r="M6826"/>
      <c r="N6826"/>
      <c r="O6826"/>
      <c r="P6826"/>
      <c r="Q6826"/>
      <c r="R6826"/>
      <c r="S6826"/>
      <c r="T6826"/>
      <c r="U6826"/>
      <c r="V6826"/>
      <c r="W6826"/>
      <c r="X6826"/>
      <c r="Y6826"/>
      <c r="Z6826"/>
      <c r="AA6826"/>
      <c r="AB6826"/>
      <c r="AC6826"/>
      <c r="AD6826"/>
      <c r="AE6826"/>
      <c r="AF6826"/>
      <c r="AG6826"/>
      <c r="AH6826"/>
      <c r="AI6826"/>
      <c r="AJ6826"/>
      <c r="AK6826"/>
      <c r="AL6826"/>
      <c r="AM6826"/>
      <c r="AN6826"/>
      <c r="AO6826"/>
      <c r="AP6826"/>
      <c r="AQ6826"/>
      <c r="AR6826"/>
      <c r="AS6826"/>
      <c r="AT6826"/>
      <c r="AU6826"/>
      <c r="AV6826"/>
      <c r="AW6826"/>
      <c r="AX6826"/>
      <c r="AY6826"/>
      <c r="AZ6826"/>
      <c r="BA6826"/>
      <c r="BB6826"/>
      <c r="BC6826"/>
      <c r="BD6826"/>
      <c r="BE6826"/>
      <c r="BF6826"/>
      <c r="BG6826"/>
      <c r="BH6826"/>
      <c r="BI6826"/>
      <c r="BJ6826"/>
      <c r="BK6826"/>
      <c r="BL6826"/>
      <c r="BM6826"/>
      <c r="BN6826"/>
      <c r="BO6826"/>
      <c r="BP6826"/>
      <c r="BQ6826"/>
      <c r="BR6826"/>
      <c r="BS6826"/>
      <c r="BT6826"/>
      <c r="BU6826"/>
      <c r="BV6826"/>
      <c r="BW6826"/>
      <c r="BX6826"/>
      <c r="BY6826"/>
      <c r="BZ6826"/>
      <c r="CA6826"/>
      <c r="CB6826"/>
      <c r="CC6826"/>
      <c r="CD6826"/>
      <c r="CE6826"/>
      <c r="CF6826"/>
      <c r="CG6826"/>
      <c r="CH6826"/>
      <c r="CI6826"/>
      <c r="CJ6826"/>
      <c r="CK6826"/>
      <c r="CL6826"/>
      <c r="CM6826"/>
      <c r="CN6826"/>
      <c r="CO6826"/>
      <c r="CP6826"/>
      <c r="CQ6826"/>
      <c r="CR6826"/>
      <c r="CS6826"/>
      <c r="CT6826"/>
      <c r="CU6826"/>
      <c r="CV6826"/>
    </row>
    <row r="6827" spans="10:100" x14ac:dyDescent="0.25">
      <c r="J6827"/>
      <c r="K6827"/>
      <c r="L6827"/>
      <c r="M6827"/>
      <c r="N6827"/>
      <c r="O6827"/>
      <c r="P6827"/>
      <c r="Q6827"/>
      <c r="R6827"/>
      <c r="S6827"/>
      <c r="T6827"/>
      <c r="U6827"/>
      <c r="V6827"/>
      <c r="W6827"/>
      <c r="X6827"/>
      <c r="Y6827"/>
      <c r="Z6827"/>
      <c r="AA6827"/>
      <c r="AB6827"/>
      <c r="AC6827"/>
      <c r="AD6827"/>
      <c r="AE6827"/>
      <c r="AF6827"/>
      <c r="AG6827"/>
      <c r="AH6827"/>
      <c r="AI6827"/>
      <c r="AJ6827"/>
      <c r="AK6827"/>
      <c r="AL6827"/>
      <c r="AM6827"/>
      <c r="AN6827"/>
      <c r="AO6827"/>
      <c r="AP6827"/>
      <c r="AQ6827"/>
      <c r="AR6827"/>
      <c r="AS6827"/>
      <c r="AT6827"/>
      <c r="AU6827"/>
      <c r="AV6827"/>
      <c r="AW6827"/>
      <c r="AX6827"/>
      <c r="AY6827"/>
      <c r="AZ6827"/>
      <c r="BA6827"/>
      <c r="BB6827"/>
      <c r="BC6827"/>
      <c r="BD6827"/>
      <c r="BE6827"/>
      <c r="BF6827"/>
      <c r="BG6827"/>
      <c r="BH6827"/>
      <c r="BI6827"/>
      <c r="BJ6827"/>
      <c r="BK6827"/>
      <c r="BL6827"/>
      <c r="BM6827"/>
      <c r="BN6827"/>
      <c r="BO6827"/>
      <c r="BP6827"/>
      <c r="BQ6827"/>
      <c r="BR6827"/>
      <c r="BS6827"/>
      <c r="BT6827"/>
      <c r="BU6827"/>
      <c r="BV6827"/>
      <c r="BW6827"/>
      <c r="BX6827"/>
      <c r="BY6827"/>
      <c r="BZ6827"/>
      <c r="CA6827"/>
      <c r="CB6827"/>
      <c r="CC6827"/>
      <c r="CD6827"/>
      <c r="CE6827"/>
      <c r="CF6827"/>
      <c r="CG6827"/>
      <c r="CH6827"/>
      <c r="CI6827"/>
      <c r="CJ6827"/>
      <c r="CK6827"/>
      <c r="CL6827"/>
      <c r="CM6827"/>
      <c r="CN6827"/>
      <c r="CO6827"/>
      <c r="CP6827"/>
      <c r="CQ6827"/>
      <c r="CR6827"/>
      <c r="CS6827"/>
      <c r="CT6827"/>
      <c r="CU6827"/>
      <c r="CV6827"/>
    </row>
    <row r="6828" spans="10:100" x14ac:dyDescent="0.25">
      <c r="J6828"/>
      <c r="K6828"/>
      <c r="L6828"/>
      <c r="M6828"/>
      <c r="N6828"/>
      <c r="O6828"/>
      <c r="P6828"/>
      <c r="Q6828"/>
      <c r="R6828"/>
      <c r="S6828"/>
      <c r="T6828"/>
      <c r="U6828"/>
      <c r="V6828"/>
      <c r="W6828"/>
      <c r="X6828"/>
      <c r="Y6828"/>
      <c r="Z6828"/>
      <c r="AA6828"/>
      <c r="AB6828"/>
      <c r="AC6828"/>
      <c r="AD6828"/>
      <c r="AE6828"/>
      <c r="AF6828"/>
      <c r="AG6828"/>
      <c r="AH6828"/>
      <c r="AI6828"/>
      <c r="AJ6828"/>
      <c r="AK6828"/>
      <c r="AL6828"/>
      <c r="AM6828"/>
      <c r="AN6828"/>
      <c r="AO6828"/>
      <c r="AP6828"/>
      <c r="AQ6828"/>
      <c r="AR6828"/>
      <c r="AS6828"/>
      <c r="AT6828"/>
      <c r="AU6828"/>
      <c r="AV6828"/>
      <c r="AW6828"/>
      <c r="AX6828"/>
      <c r="AY6828"/>
      <c r="AZ6828"/>
      <c r="BA6828"/>
      <c r="BB6828"/>
      <c r="BC6828"/>
      <c r="BD6828"/>
      <c r="BE6828"/>
      <c r="BF6828"/>
      <c r="BG6828"/>
      <c r="BH6828"/>
      <c r="BI6828"/>
      <c r="BJ6828"/>
      <c r="BK6828"/>
      <c r="BL6828"/>
      <c r="BM6828"/>
      <c r="BN6828"/>
      <c r="BO6828"/>
      <c r="BP6828"/>
      <c r="BQ6828"/>
      <c r="BR6828"/>
      <c r="BS6828"/>
      <c r="BT6828"/>
      <c r="BU6828"/>
      <c r="BV6828"/>
      <c r="BW6828"/>
      <c r="BX6828"/>
      <c r="BY6828"/>
      <c r="BZ6828"/>
      <c r="CA6828"/>
      <c r="CB6828"/>
      <c r="CC6828"/>
      <c r="CD6828"/>
      <c r="CE6828"/>
      <c r="CF6828"/>
      <c r="CG6828"/>
      <c r="CH6828"/>
      <c r="CI6828"/>
      <c r="CJ6828"/>
      <c r="CK6828"/>
      <c r="CL6828"/>
      <c r="CM6828"/>
      <c r="CN6828"/>
      <c r="CO6828"/>
      <c r="CP6828"/>
      <c r="CQ6828"/>
      <c r="CR6828"/>
      <c r="CS6828"/>
      <c r="CT6828"/>
      <c r="CU6828"/>
      <c r="CV6828"/>
    </row>
    <row r="6829" spans="10:100" x14ac:dyDescent="0.25">
      <c r="J6829"/>
      <c r="K6829"/>
      <c r="L6829"/>
      <c r="M6829"/>
      <c r="N6829"/>
      <c r="O6829"/>
      <c r="P6829"/>
      <c r="Q6829"/>
      <c r="R6829"/>
      <c r="S6829"/>
      <c r="T6829"/>
      <c r="U6829"/>
      <c r="V6829"/>
      <c r="W6829"/>
      <c r="X6829"/>
      <c r="Y6829"/>
      <c r="Z6829"/>
      <c r="AA6829"/>
      <c r="AB6829"/>
      <c r="AC6829"/>
      <c r="AD6829"/>
      <c r="AE6829"/>
      <c r="AF6829"/>
      <c r="AG6829"/>
      <c r="AH6829"/>
      <c r="AI6829"/>
      <c r="AJ6829"/>
      <c r="AK6829"/>
      <c r="AL6829"/>
      <c r="AM6829"/>
      <c r="AN6829"/>
      <c r="AO6829"/>
      <c r="AP6829"/>
      <c r="AQ6829"/>
      <c r="AR6829"/>
      <c r="AS6829"/>
      <c r="AT6829"/>
      <c r="AU6829"/>
      <c r="AV6829"/>
      <c r="AW6829"/>
      <c r="AX6829"/>
      <c r="AY6829"/>
      <c r="AZ6829"/>
      <c r="BA6829"/>
      <c r="BB6829"/>
      <c r="BC6829"/>
      <c r="BD6829"/>
      <c r="BE6829"/>
      <c r="BF6829"/>
      <c r="BG6829"/>
      <c r="BH6829"/>
      <c r="BI6829"/>
      <c r="BJ6829"/>
      <c r="BK6829"/>
      <c r="BL6829"/>
      <c r="BM6829"/>
      <c r="BN6829"/>
      <c r="BO6829"/>
      <c r="BP6829"/>
      <c r="BQ6829"/>
      <c r="BR6829"/>
      <c r="BS6829"/>
      <c r="BT6829"/>
      <c r="BU6829"/>
      <c r="BV6829"/>
      <c r="BW6829"/>
      <c r="BX6829"/>
      <c r="BY6829"/>
      <c r="BZ6829"/>
      <c r="CA6829"/>
      <c r="CB6829"/>
      <c r="CC6829"/>
      <c r="CD6829"/>
      <c r="CE6829"/>
      <c r="CF6829"/>
      <c r="CG6829"/>
      <c r="CH6829"/>
      <c r="CI6829"/>
      <c r="CJ6829"/>
      <c r="CK6829"/>
      <c r="CL6829"/>
      <c r="CM6829"/>
      <c r="CN6829"/>
      <c r="CO6829"/>
      <c r="CP6829"/>
      <c r="CQ6829"/>
      <c r="CR6829"/>
      <c r="CS6829"/>
      <c r="CT6829"/>
      <c r="CU6829"/>
      <c r="CV6829"/>
    </row>
    <row r="6830" spans="10:100" x14ac:dyDescent="0.25">
      <c r="J6830"/>
      <c r="K6830"/>
      <c r="L6830"/>
      <c r="M6830"/>
      <c r="N6830"/>
      <c r="O6830"/>
      <c r="P6830"/>
      <c r="Q6830"/>
      <c r="R6830"/>
      <c r="S6830"/>
      <c r="T6830"/>
      <c r="U6830"/>
      <c r="V6830"/>
      <c r="W6830"/>
      <c r="X6830"/>
      <c r="Y6830"/>
      <c r="Z6830"/>
      <c r="AA6830"/>
      <c r="AB6830"/>
      <c r="AC6830"/>
      <c r="AD6830"/>
      <c r="AE6830"/>
      <c r="AF6830"/>
      <c r="AG6830"/>
      <c r="AH6830"/>
      <c r="AI6830"/>
      <c r="AJ6830"/>
      <c r="AK6830"/>
      <c r="AL6830"/>
      <c r="AM6830"/>
      <c r="AN6830"/>
      <c r="AO6830"/>
      <c r="AP6830"/>
      <c r="AQ6830"/>
      <c r="AR6830"/>
      <c r="AS6830"/>
      <c r="AT6830"/>
      <c r="AU6830"/>
      <c r="AV6830"/>
      <c r="AW6830"/>
      <c r="AX6830"/>
      <c r="AY6830"/>
      <c r="AZ6830"/>
      <c r="BA6830"/>
      <c r="BB6830"/>
      <c r="BC6830"/>
      <c r="BD6830"/>
      <c r="BE6830"/>
      <c r="BF6830"/>
      <c r="BG6830"/>
      <c r="BH6830"/>
      <c r="BI6830"/>
      <c r="BJ6830"/>
      <c r="BK6830"/>
      <c r="BL6830"/>
      <c r="BM6830"/>
      <c r="BN6830"/>
      <c r="BO6830"/>
      <c r="BP6830"/>
      <c r="BQ6830"/>
      <c r="BR6830"/>
      <c r="BS6830"/>
      <c r="BT6830"/>
      <c r="BU6830"/>
      <c r="BV6830"/>
      <c r="BW6830"/>
      <c r="BX6830"/>
      <c r="BY6830"/>
      <c r="BZ6830"/>
      <c r="CA6830"/>
      <c r="CB6830"/>
      <c r="CC6830"/>
      <c r="CD6830"/>
      <c r="CE6830"/>
      <c r="CF6830"/>
      <c r="CG6830"/>
      <c r="CH6830"/>
      <c r="CI6830"/>
      <c r="CJ6830"/>
      <c r="CK6830"/>
      <c r="CL6830"/>
      <c r="CM6830"/>
      <c r="CN6830"/>
      <c r="CO6830"/>
      <c r="CP6830"/>
      <c r="CQ6830"/>
      <c r="CR6830"/>
      <c r="CS6830"/>
      <c r="CT6830"/>
      <c r="CU6830"/>
      <c r="CV6830"/>
    </row>
    <row r="6831" spans="10:100" x14ac:dyDescent="0.25">
      <c r="J6831"/>
      <c r="K6831"/>
      <c r="L6831"/>
      <c r="M6831"/>
      <c r="N6831"/>
      <c r="O6831"/>
      <c r="P6831"/>
      <c r="Q6831"/>
      <c r="R6831"/>
      <c r="S6831"/>
      <c r="T6831"/>
      <c r="U6831"/>
      <c r="V6831"/>
      <c r="W6831"/>
      <c r="X6831"/>
      <c r="Y6831"/>
      <c r="Z6831"/>
      <c r="AA6831"/>
      <c r="AB6831"/>
      <c r="AC6831"/>
      <c r="AD6831"/>
      <c r="AE6831"/>
      <c r="AF6831"/>
      <c r="AG6831"/>
      <c r="AH6831"/>
      <c r="AI6831"/>
      <c r="AJ6831"/>
      <c r="AK6831"/>
      <c r="AL6831"/>
      <c r="AM6831"/>
      <c r="AN6831"/>
      <c r="AO6831"/>
      <c r="AP6831"/>
      <c r="AQ6831"/>
      <c r="AR6831"/>
      <c r="AS6831"/>
      <c r="AT6831"/>
      <c r="AU6831"/>
      <c r="AV6831"/>
      <c r="AW6831"/>
      <c r="AX6831"/>
      <c r="AY6831"/>
      <c r="AZ6831"/>
      <c r="BA6831"/>
      <c r="BB6831"/>
      <c r="BC6831"/>
      <c r="BD6831"/>
      <c r="BE6831"/>
      <c r="BF6831"/>
      <c r="BG6831"/>
      <c r="BH6831"/>
      <c r="BI6831"/>
      <c r="BJ6831"/>
      <c r="BK6831"/>
      <c r="BL6831"/>
      <c r="BM6831"/>
      <c r="BN6831"/>
      <c r="BO6831"/>
      <c r="BP6831"/>
      <c r="BQ6831"/>
      <c r="BR6831"/>
      <c r="BS6831"/>
      <c r="BT6831"/>
      <c r="BU6831"/>
      <c r="BV6831"/>
      <c r="BW6831"/>
      <c r="BX6831"/>
      <c r="BY6831"/>
      <c r="BZ6831"/>
      <c r="CA6831"/>
      <c r="CB6831"/>
      <c r="CC6831"/>
      <c r="CD6831"/>
      <c r="CE6831"/>
      <c r="CF6831"/>
      <c r="CG6831"/>
      <c r="CH6831"/>
      <c r="CI6831"/>
      <c r="CJ6831"/>
      <c r="CK6831"/>
      <c r="CL6831"/>
      <c r="CM6831"/>
      <c r="CN6831"/>
      <c r="CO6831"/>
      <c r="CP6831"/>
      <c r="CQ6831"/>
      <c r="CR6831"/>
      <c r="CS6831"/>
      <c r="CT6831"/>
      <c r="CU6831"/>
      <c r="CV6831"/>
    </row>
    <row r="6832" spans="10:100" x14ac:dyDescent="0.25">
      <c r="J6832"/>
      <c r="K6832"/>
      <c r="L6832"/>
      <c r="M6832"/>
      <c r="N6832"/>
      <c r="O6832"/>
      <c r="P6832"/>
      <c r="Q6832"/>
      <c r="R6832"/>
      <c r="S6832"/>
      <c r="T6832"/>
      <c r="U6832"/>
      <c r="V6832"/>
      <c r="W6832"/>
      <c r="X6832"/>
      <c r="Y6832"/>
      <c r="Z6832"/>
      <c r="AA6832"/>
      <c r="AB6832"/>
      <c r="AC6832"/>
      <c r="AD6832"/>
      <c r="AE6832"/>
      <c r="AF6832"/>
      <c r="AG6832"/>
      <c r="AH6832"/>
      <c r="AI6832"/>
      <c r="AJ6832"/>
      <c r="AK6832"/>
      <c r="AL6832"/>
      <c r="AM6832"/>
      <c r="AN6832"/>
      <c r="AO6832"/>
      <c r="AP6832"/>
      <c r="AQ6832"/>
      <c r="AR6832"/>
      <c r="AS6832"/>
      <c r="AT6832"/>
      <c r="AU6832"/>
      <c r="AV6832"/>
      <c r="AW6832"/>
      <c r="AX6832"/>
      <c r="AY6832"/>
      <c r="AZ6832"/>
      <c r="BA6832"/>
      <c r="BB6832"/>
      <c r="BC6832"/>
      <c r="BD6832"/>
      <c r="BE6832"/>
      <c r="BF6832"/>
      <c r="BG6832"/>
      <c r="BH6832"/>
      <c r="BI6832"/>
      <c r="BJ6832"/>
      <c r="BK6832"/>
      <c r="BL6832"/>
      <c r="BM6832"/>
      <c r="BN6832"/>
      <c r="BO6832"/>
      <c r="BP6832"/>
      <c r="BQ6832"/>
      <c r="BR6832"/>
      <c r="BS6832"/>
      <c r="BT6832"/>
      <c r="BU6832"/>
      <c r="BV6832"/>
      <c r="BW6832"/>
      <c r="BX6832"/>
      <c r="BY6832"/>
      <c r="BZ6832"/>
      <c r="CA6832"/>
      <c r="CB6832"/>
      <c r="CC6832"/>
      <c r="CD6832"/>
      <c r="CE6832"/>
      <c r="CF6832"/>
      <c r="CG6832"/>
      <c r="CH6832"/>
      <c r="CI6832"/>
      <c r="CJ6832"/>
      <c r="CK6832"/>
      <c r="CL6832"/>
      <c r="CM6832"/>
      <c r="CN6832"/>
      <c r="CO6832"/>
      <c r="CP6832"/>
      <c r="CQ6832"/>
      <c r="CR6832"/>
      <c r="CS6832"/>
      <c r="CT6832"/>
      <c r="CU6832"/>
      <c r="CV6832"/>
    </row>
    <row r="6833" spans="10:100" x14ac:dyDescent="0.25">
      <c r="J6833"/>
      <c r="K6833"/>
      <c r="L6833"/>
      <c r="M6833"/>
      <c r="N6833"/>
      <c r="O6833"/>
      <c r="P6833"/>
      <c r="Q6833"/>
      <c r="R6833"/>
      <c r="S6833"/>
      <c r="T6833"/>
      <c r="U6833"/>
      <c r="V6833"/>
      <c r="W6833"/>
      <c r="X6833"/>
      <c r="Y6833"/>
      <c r="Z6833"/>
      <c r="AA6833"/>
      <c r="AB6833"/>
      <c r="AC6833"/>
      <c r="AD6833"/>
      <c r="AE6833"/>
      <c r="AF6833"/>
      <c r="AG6833"/>
      <c r="AH6833"/>
      <c r="AI6833"/>
      <c r="AJ6833"/>
      <c r="AK6833"/>
      <c r="AL6833"/>
      <c r="AM6833"/>
      <c r="AN6833"/>
      <c r="AO6833"/>
      <c r="AP6833"/>
      <c r="AQ6833"/>
      <c r="AR6833"/>
      <c r="AS6833"/>
      <c r="AT6833"/>
      <c r="AU6833"/>
      <c r="AV6833"/>
      <c r="AW6833"/>
      <c r="AX6833"/>
      <c r="AY6833"/>
      <c r="AZ6833"/>
      <c r="BA6833"/>
      <c r="BB6833"/>
      <c r="BC6833"/>
      <c r="BD6833"/>
      <c r="BE6833"/>
      <c r="BF6833"/>
      <c r="BG6833"/>
      <c r="BH6833"/>
      <c r="BI6833"/>
      <c r="BJ6833"/>
      <c r="BK6833"/>
      <c r="BL6833"/>
      <c r="BM6833"/>
      <c r="BN6833"/>
      <c r="BO6833"/>
      <c r="BP6833"/>
      <c r="BQ6833"/>
      <c r="BR6833"/>
      <c r="BS6833"/>
      <c r="BT6833"/>
      <c r="BU6833"/>
      <c r="BV6833"/>
      <c r="BW6833"/>
      <c r="BX6833"/>
      <c r="BY6833"/>
      <c r="BZ6833"/>
      <c r="CA6833"/>
      <c r="CB6833"/>
      <c r="CC6833"/>
      <c r="CD6833"/>
      <c r="CE6833"/>
      <c r="CF6833"/>
      <c r="CG6833"/>
      <c r="CH6833"/>
      <c r="CI6833"/>
      <c r="CJ6833"/>
      <c r="CK6833"/>
      <c r="CL6833"/>
      <c r="CM6833"/>
      <c r="CN6833"/>
      <c r="CO6833"/>
      <c r="CP6833"/>
      <c r="CQ6833"/>
      <c r="CR6833"/>
      <c r="CS6833"/>
      <c r="CT6833"/>
      <c r="CU6833"/>
      <c r="CV6833"/>
    </row>
    <row r="6834" spans="10:100" x14ac:dyDescent="0.25">
      <c r="J6834"/>
      <c r="K6834"/>
      <c r="L6834"/>
      <c r="M6834"/>
      <c r="N6834"/>
      <c r="O6834"/>
      <c r="P6834"/>
      <c r="Q6834"/>
      <c r="R6834"/>
      <c r="S6834"/>
      <c r="T6834"/>
      <c r="U6834"/>
      <c r="V6834"/>
      <c r="W6834"/>
      <c r="X6834"/>
      <c r="Y6834"/>
      <c r="Z6834"/>
      <c r="AA6834"/>
      <c r="AB6834"/>
      <c r="AC6834"/>
      <c r="AD6834"/>
      <c r="AE6834"/>
      <c r="AF6834"/>
      <c r="AG6834"/>
      <c r="AH6834"/>
      <c r="AI6834"/>
      <c r="AJ6834"/>
      <c r="AK6834"/>
      <c r="AL6834"/>
      <c r="AM6834"/>
      <c r="AN6834"/>
      <c r="AO6834"/>
      <c r="AP6834"/>
      <c r="AQ6834"/>
      <c r="AR6834"/>
      <c r="AS6834"/>
      <c r="AT6834"/>
      <c r="AU6834"/>
      <c r="AV6834"/>
      <c r="AW6834"/>
      <c r="AX6834"/>
      <c r="AY6834"/>
      <c r="AZ6834"/>
      <c r="BA6834"/>
      <c r="BB6834"/>
      <c r="BC6834"/>
      <c r="BD6834"/>
      <c r="BE6834"/>
      <c r="BF6834"/>
      <c r="BG6834"/>
      <c r="BH6834"/>
      <c r="BI6834"/>
      <c r="BJ6834"/>
      <c r="BK6834"/>
      <c r="BL6834"/>
      <c r="BM6834"/>
      <c r="BN6834"/>
      <c r="BO6834"/>
      <c r="BP6834"/>
      <c r="BQ6834"/>
      <c r="BR6834"/>
      <c r="BS6834"/>
      <c r="BT6834"/>
      <c r="BU6834"/>
      <c r="BV6834"/>
      <c r="BW6834"/>
      <c r="BX6834"/>
      <c r="BY6834"/>
      <c r="BZ6834"/>
      <c r="CA6834"/>
      <c r="CB6834"/>
      <c r="CC6834"/>
      <c r="CD6834"/>
      <c r="CE6834"/>
      <c r="CF6834"/>
      <c r="CG6834"/>
      <c r="CH6834"/>
      <c r="CI6834"/>
      <c r="CJ6834"/>
      <c r="CK6834"/>
      <c r="CL6834"/>
      <c r="CM6834"/>
      <c r="CN6834"/>
      <c r="CO6834"/>
      <c r="CP6834"/>
      <c r="CQ6834"/>
      <c r="CR6834"/>
      <c r="CS6834"/>
      <c r="CT6834"/>
      <c r="CU6834"/>
      <c r="CV6834"/>
    </row>
    <row r="6835" spans="10:100" x14ac:dyDescent="0.25">
      <c r="J6835"/>
      <c r="K6835"/>
      <c r="L6835"/>
      <c r="M6835"/>
      <c r="N6835"/>
      <c r="O6835"/>
      <c r="P6835"/>
      <c r="Q6835"/>
      <c r="R6835"/>
      <c r="S6835"/>
      <c r="T6835"/>
      <c r="U6835"/>
      <c r="V6835"/>
      <c r="W6835"/>
      <c r="X6835"/>
      <c r="Y6835"/>
      <c r="Z6835"/>
      <c r="AA6835"/>
      <c r="AB6835"/>
      <c r="AC6835"/>
      <c r="AD6835"/>
      <c r="AE6835"/>
      <c r="AF6835"/>
      <c r="AG6835"/>
      <c r="AH6835"/>
      <c r="AI6835"/>
      <c r="AJ6835"/>
      <c r="AK6835"/>
      <c r="AL6835"/>
      <c r="AM6835"/>
      <c r="AN6835"/>
      <c r="AO6835"/>
      <c r="AP6835"/>
      <c r="AQ6835"/>
      <c r="AR6835"/>
      <c r="AS6835"/>
      <c r="AT6835"/>
      <c r="AU6835"/>
      <c r="AV6835"/>
      <c r="AW6835"/>
      <c r="AX6835"/>
      <c r="AY6835"/>
      <c r="AZ6835"/>
      <c r="BA6835"/>
      <c r="BB6835"/>
      <c r="BC6835"/>
      <c r="BD6835"/>
      <c r="BE6835"/>
      <c r="BF6835"/>
      <c r="BG6835"/>
      <c r="BH6835"/>
      <c r="BI6835"/>
      <c r="BJ6835"/>
      <c r="BK6835"/>
      <c r="BL6835"/>
      <c r="BM6835"/>
      <c r="BN6835"/>
      <c r="BO6835"/>
      <c r="BP6835"/>
      <c r="BQ6835"/>
      <c r="BR6835"/>
      <c r="BS6835"/>
      <c r="BT6835"/>
      <c r="BU6835"/>
      <c r="BV6835"/>
      <c r="BW6835"/>
      <c r="BX6835"/>
      <c r="BY6835"/>
      <c r="BZ6835"/>
      <c r="CA6835"/>
      <c r="CB6835"/>
      <c r="CC6835"/>
      <c r="CD6835"/>
      <c r="CE6835"/>
      <c r="CF6835"/>
      <c r="CG6835"/>
      <c r="CH6835"/>
      <c r="CI6835"/>
      <c r="CJ6835"/>
      <c r="CK6835"/>
      <c r="CL6835"/>
      <c r="CM6835"/>
      <c r="CN6835"/>
      <c r="CO6835"/>
      <c r="CP6835"/>
      <c r="CQ6835"/>
      <c r="CR6835"/>
      <c r="CS6835"/>
      <c r="CT6835"/>
      <c r="CU6835"/>
      <c r="CV6835"/>
    </row>
    <row r="6836" spans="10:100" x14ac:dyDescent="0.25">
      <c r="J6836"/>
      <c r="K6836"/>
      <c r="L6836"/>
      <c r="M6836"/>
      <c r="N6836"/>
      <c r="O6836"/>
      <c r="P6836"/>
      <c r="Q6836"/>
      <c r="R6836"/>
      <c r="S6836"/>
      <c r="T6836"/>
      <c r="U6836"/>
      <c r="V6836"/>
      <c r="W6836"/>
      <c r="X6836"/>
      <c r="Y6836"/>
      <c r="Z6836"/>
      <c r="AA6836"/>
      <c r="AB6836"/>
      <c r="AC6836"/>
      <c r="AD6836"/>
      <c r="AE6836"/>
      <c r="AF6836"/>
      <c r="AG6836"/>
      <c r="AH6836"/>
      <c r="AI6836"/>
      <c r="AJ6836"/>
      <c r="AK6836"/>
      <c r="AL6836"/>
      <c r="AM6836"/>
      <c r="AN6836"/>
      <c r="AO6836"/>
      <c r="AP6836"/>
      <c r="AQ6836"/>
      <c r="AR6836"/>
      <c r="AS6836"/>
      <c r="AT6836"/>
      <c r="AU6836"/>
      <c r="AV6836"/>
      <c r="AW6836"/>
      <c r="AX6836"/>
      <c r="AY6836"/>
      <c r="AZ6836"/>
      <c r="BA6836"/>
      <c r="BB6836"/>
      <c r="BC6836"/>
      <c r="BD6836"/>
      <c r="BE6836"/>
      <c r="BF6836"/>
      <c r="BG6836"/>
      <c r="BH6836"/>
      <c r="BI6836"/>
      <c r="BJ6836"/>
      <c r="BK6836"/>
      <c r="BL6836"/>
      <c r="BM6836"/>
      <c r="BN6836"/>
      <c r="BO6836"/>
      <c r="BP6836"/>
      <c r="BQ6836"/>
      <c r="BR6836"/>
      <c r="BS6836"/>
      <c r="BT6836"/>
      <c r="BU6836"/>
      <c r="BV6836"/>
      <c r="BW6836"/>
      <c r="BX6836"/>
      <c r="BY6836"/>
      <c r="BZ6836"/>
      <c r="CA6836"/>
      <c r="CB6836"/>
      <c r="CC6836"/>
      <c r="CD6836"/>
      <c r="CE6836"/>
      <c r="CF6836"/>
      <c r="CG6836"/>
      <c r="CH6836"/>
      <c r="CI6836"/>
      <c r="CJ6836"/>
      <c r="CK6836"/>
      <c r="CL6836"/>
      <c r="CM6836"/>
      <c r="CN6836"/>
      <c r="CO6836"/>
      <c r="CP6836"/>
      <c r="CQ6836"/>
      <c r="CR6836"/>
      <c r="CS6836"/>
      <c r="CT6836"/>
      <c r="CU6836"/>
      <c r="CV6836"/>
    </row>
    <row r="6837" spans="10:100" x14ac:dyDescent="0.25">
      <c r="J6837"/>
      <c r="K6837"/>
      <c r="L6837"/>
      <c r="M6837"/>
      <c r="N6837"/>
      <c r="O6837"/>
      <c r="P6837"/>
      <c r="Q6837"/>
      <c r="R6837"/>
      <c r="S6837"/>
      <c r="T6837"/>
      <c r="U6837"/>
      <c r="V6837"/>
      <c r="W6837"/>
      <c r="X6837"/>
      <c r="Y6837"/>
      <c r="Z6837"/>
      <c r="AA6837"/>
      <c r="AB6837"/>
      <c r="AC6837"/>
      <c r="AD6837"/>
      <c r="AE6837"/>
      <c r="AF6837"/>
      <c r="AG6837"/>
      <c r="AH6837"/>
      <c r="AI6837"/>
      <c r="AJ6837"/>
      <c r="AK6837"/>
      <c r="AL6837"/>
      <c r="AM6837"/>
      <c r="AN6837"/>
      <c r="AO6837"/>
      <c r="AP6837"/>
      <c r="AQ6837"/>
      <c r="AR6837"/>
      <c r="AS6837"/>
      <c r="AT6837"/>
      <c r="AU6837"/>
      <c r="AV6837"/>
      <c r="AW6837"/>
      <c r="AX6837"/>
      <c r="AY6837"/>
      <c r="AZ6837"/>
      <c r="BA6837"/>
      <c r="BB6837"/>
      <c r="BC6837"/>
      <c r="BD6837"/>
      <c r="BE6837"/>
      <c r="BF6837"/>
      <c r="BG6837"/>
      <c r="BH6837"/>
      <c r="BI6837"/>
      <c r="BJ6837"/>
      <c r="BK6837"/>
      <c r="BL6837"/>
      <c r="BM6837"/>
      <c r="BN6837"/>
      <c r="BO6837"/>
      <c r="BP6837"/>
      <c r="BQ6837"/>
      <c r="BR6837"/>
      <c r="BS6837"/>
      <c r="BT6837"/>
      <c r="BU6837"/>
      <c r="BV6837"/>
      <c r="BW6837"/>
      <c r="BX6837"/>
      <c r="BY6837"/>
      <c r="BZ6837"/>
      <c r="CA6837"/>
      <c r="CB6837"/>
      <c r="CC6837"/>
      <c r="CD6837"/>
      <c r="CE6837"/>
      <c r="CF6837"/>
      <c r="CG6837"/>
      <c r="CH6837"/>
      <c r="CI6837"/>
      <c r="CJ6837"/>
      <c r="CK6837"/>
      <c r="CL6837"/>
      <c r="CM6837"/>
      <c r="CN6837"/>
      <c r="CO6837"/>
      <c r="CP6837"/>
      <c r="CQ6837"/>
      <c r="CR6837"/>
      <c r="CS6837"/>
      <c r="CT6837"/>
      <c r="CU6837"/>
      <c r="CV6837"/>
    </row>
    <row r="6838" spans="10:100" x14ac:dyDescent="0.25">
      <c r="J6838"/>
      <c r="K6838"/>
      <c r="L6838"/>
      <c r="M6838"/>
      <c r="N6838"/>
      <c r="O6838"/>
      <c r="P6838"/>
      <c r="Q6838"/>
      <c r="R6838"/>
      <c r="S6838"/>
      <c r="T6838"/>
      <c r="U6838"/>
      <c r="V6838"/>
      <c r="W6838"/>
      <c r="X6838"/>
      <c r="Y6838"/>
      <c r="Z6838"/>
      <c r="AA6838"/>
      <c r="AB6838"/>
      <c r="AC6838"/>
      <c r="AD6838"/>
      <c r="AE6838"/>
      <c r="AF6838"/>
      <c r="AG6838"/>
      <c r="AH6838"/>
      <c r="AI6838"/>
      <c r="AJ6838"/>
      <c r="AK6838"/>
      <c r="AL6838"/>
      <c r="AM6838"/>
      <c r="AN6838"/>
      <c r="AO6838"/>
      <c r="AP6838"/>
      <c r="AQ6838"/>
      <c r="AR6838"/>
      <c r="AS6838"/>
      <c r="AT6838"/>
      <c r="AU6838"/>
      <c r="AV6838"/>
      <c r="AW6838"/>
      <c r="AX6838"/>
      <c r="AY6838"/>
      <c r="AZ6838"/>
      <c r="BA6838"/>
      <c r="BB6838"/>
      <c r="BC6838"/>
      <c r="BD6838"/>
      <c r="BE6838"/>
      <c r="BF6838"/>
      <c r="BG6838"/>
      <c r="BH6838"/>
      <c r="BI6838"/>
      <c r="BJ6838"/>
      <c r="BK6838"/>
      <c r="BL6838"/>
      <c r="BM6838"/>
      <c r="BN6838"/>
      <c r="BO6838"/>
      <c r="BP6838"/>
      <c r="BQ6838"/>
      <c r="BR6838"/>
      <c r="BS6838"/>
      <c r="BT6838"/>
      <c r="BU6838"/>
      <c r="BV6838"/>
      <c r="BW6838"/>
      <c r="BX6838"/>
      <c r="BY6838"/>
      <c r="BZ6838"/>
      <c r="CA6838"/>
      <c r="CB6838"/>
      <c r="CC6838"/>
      <c r="CD6838"/>
      <c r="CE6838"/>
      <c r="CF6838"/>
      <c r="CG6838"/>
      <c r="CH6838"/>
      <c r="CI6838"/>
      <c r="CJ6838"/>
      <c r="CK6838"/>
      <c r="CL6838"/>
      <c r="CM6838"/>
      <c r="CN6838"/>
      <c r="CO6838"/>
      <c r="CP6838"/>
      <c r="CQ6838"/>
      <c r="CR6838"/>
      <c r="CS6838"/>
      <c r="CT6838"/>
      <c r="CU6838"/>
      <c r="CV6838"/>
    </row>
    <row r="6839" spans="10:100" x14ac:dyDescent="0.25">
      <c r="J6839"/>
      <c r="K6839"/>
      <c r="L6839"/>
      <c r="M6839"/>
      <c r="N6839"/>
      <c r="O6839"/>
      <c r="P6839"/>
      <c r="Q6839"/>
      <c r="R6839"/>
      <c r="S6839"/>
      <c r="T6839"/>
      <c r="U6839"/>
      <c r="V6839"/>
      <c r="W6839"/>
      <c r="X6839"/>
      <c r="Y6839"/>
      <c r="Z6839"/>
      <c r="AA6839"/>
      <c r="AB6839"/>
      <c r="AC6839"/>
      <c r="AD6839"/>
      <c r="AE6839"/>
      <c r="AF6839"/>
      <c r="AG6839"/>
      <c r="AH6839"/>
      <c r="AI6839"/>
      <c r="AJ6839"/>
      <c r="AK6839"/>
      <c r="AL6839"/>
      <c r="AM6839"/>
      <c r="AN6839"/>
      <c r="AO6839"/>
      <c r="AP6839"/>
      <c r="AQ6839"/>
      <c r="AR6839"/>
      <c r="AS6839"/>
      <c r="AT6839"/>
      <c r="AU6839"/>
      <c r="AV6839"/>
      <c r="AW6839"/>
      <c r="AX6839"/>
      <c r="AY6839"/>
      <c r="AZ6839"/>
      <c r="BA6839"/>
      <c r="BB6839"/>
      <c r="BC6839"/>
      <c r="BD6839"/>
      <c r="BE6839"/>
      <c r="BF6839"/>
      <c r="BG6839"/>
      <c r="BH6839"/>
      <c r="BI6839"/>
      <c r="BJ6839"/>
      <c r="BK6839"/>
      <c r="BL6839"/>
      <c r="BM6839"/>
      <c r="BN6839"/>
      <c r="BO6839"/>
      <c r="BP6839"/>
      <c r="BQ6839"/>
      <c r="BR6839"/>
      <c r="BS6839"/>
      <c r="BT6839"/>
      <c r="BU6839"/>
      <c r="BV6839"/>
      <c r="BW6839"/>
      <c r="BX6839"/>
      <c r="BY6839"/>
      <c r="BZ6839"/>
      <c r="CA6839"/>
      <c r="CB6839"/>
      <c r="CC6839"/>
      <c r="CD6839"/>
      <c r="CE6839"/>
      <c r="CF6839"/>
      <c r="CG6839"/>
      <c r="CH6839"/>
      <c r="CI6839"/>
      <c r="CJ6839"/>
      <c r="CK6839"/>
      <c r="CL6839"/>
      <c r="CM6839"/>
      <c r="CN6839"/>
      <c r="CO6839"/>
      <c r="CP6839"/>
      <c r="CQ6839"/>
      <c r="CR6839"/>
      <c r="CS6839"/>
      <c r="CT6839"/>
      <c r="CU6839"/>
      <c r="CV6839"/>
    </row>
    <row r="6840" spans="10:100" x14ac:dyDescent="0.25">
      <c r="J6840"/>
      <c r="K6840"/>
      <c r="L6840"/>
      <c r="M6840"/>
      <c r="N6840"/>
      <c r="O6840"/>
      <c r="P6840"/>
      <c r="Q6840"/>
      <c r="R6840"/>
      <c r="S6840"/>
      <c r="T6840"/>
      <c r="U6840"/>
      <c r="V6840"/>
      <c r="W6840"/>
      <c r="X6840"/>
      <c r="Y6840"/>
      <c r="Z6840"/>
      <c r="AA6840"/>
      <c r="AB6840"/>
      <c r="AC6840"/>
      <c r="AD6840"/>
      <c r="AE6840"/>
      <c r="AF6840"/>
      <c r="AG6840"/>
      <c r="AH6840"/>
      <c r="AI6840"/>
      <c r="AJ6840"/>
      <c r="AK6840"/>
      <c r="AL6840"/>
      <c r="AM6840"/>
      <c r="AN6840"/>
      <c r="AO6840"/>
      <c r="AP6840"/>
      <c r="AQ6840"/>
      <c r="AR6840"/>
      <c r="AS6840"/>
      <c r="AT6840"/>
      <c r="AU6840"/>
      <c r="AV6840"/>
      <c r="AW6840"/>
      <c r="AX6840"/>
      <c r="AY6840"/>
      <c r="AZ6840"/>
      <c r="BA6840"/>
      <c r="BB6840"/>
      <c r="BC6840"/>
      <c r="BD6840"/>
      <c r="BE6840"/>
      <c r="BF6840"/>
      <c r="BG6840"/>
      <c r="BH6840"/>
      <c r="BI6840"/>
      <c r="BJ6840"/>
      <c r="BK6840"/>
      <c r="BL6840"/>
      <c r="BM6840"/>
      <c r="BN6840"/>
      <c r="BO6840"/>
      <c r="BP6840"/>
      <c r="BQ6840"/>
      <c r="BR6840"/>
      <c r="BS6840"/>
      <c r="BT6840"/>
      <c r="BU6840"/>
      <c r="BV6840"/>
      <c r="BW6840"/>
      <c r="BX6840"/>
      <c r="BY6840"/>
      <c r="BZ6840"/>
      <c r="CA6840"/>
      <c r="CB6840"/>
      <c r="CC6840"/>
      <c r="CD6840"/>
      <c r="CE6840"/>
      <c r="CF6840"/>
      <c r="CG6840"/>
      <c r="CH6840"/>
      <c r="CI6840"/>
      <c r="CJ6840"/>
      <c r="CK6840"/>
      <c r="CL6840"/>
      <c r="CM6840"/>
      <c r="CN6840"/>
      <c r="CO6840"/>
      <c r="CP6840"/>
      <c r="CQ6840"/>
      <c r="CR6840"/>
      <c r="CS6840"/>
      <c r="CT6840"/>
      <c r="CU6840"/>
      <c r="CV6840"/>
    </row>
    <row r="6841" spans="10:100" x14ac:dyDescent="0.25">
      <c r="J6841"/>
      <c r="K6841"/>
      <c r="L6841"/>
      <c r="M6841"/>
      <c r="N6841"/>
      <c r="O6841"/>
      <c r="P6841"/>
      <c r="Q6841"/>
      <c r="R6841"/>
      <c r="S6841"/>
      <c r="T6841"/>
      <c r="U6841"/>
      <c r="V6841"/>
      <c r="W6841"/>
      <c r="X6841"/>
      <c r="Y6841"/>
      <c r="Z6841"/>
      <c r="AA6841"/>
      <c r="AB6841"/>
      <c r="AC6841"/>
      <c r="AD6841"/>
      <c r="AE6841"/>
      <c r="AF6841"/>
      <c r="AG6841"/>
      <c r="AH6841"/>
      <c r="AI6841"/>
      <c r="AJ6841"/>
      <c r="AK6841"/>
      <c r="AL6841"/>
      <c r="AM6841"/>
      <c r="AN6841"/>
      <c r="AO6841"/>
      <c r="AP6841"/>
      <c r="AQ6841"/>
      <c r="AR6841"/>
      <c r="AS6841"/>
      <c r="AT6841"/>
      <c r="AU6841"/>
      <c r="AV6841"/>
      <c r="AW6841"/>
      <c r="AX6841"/>
      <c r="AY6841"/>
      <c r="AZ6841"/>
      <c r="BA6841"/>
      <c r="BB6841"/>
      <c r="BC6841"/>
      <c r="BD6841"/>
      <c r="BE6841"/>
      <c r="BF6841"/>
      <c r="BG6841"/>
      <c r="BH6841"/>
      <c r="BI6841"/>
      <c r="BJ6841"/>
      <c r="BK6841"/>
      <c r="BL6841"/>
      <c r="BM6841"/>
      <c r="BN6841"/>
      <c r="BO6841"/>
      <c r="BP6841"/>
      <c r="BQ6841"/>
      <c r="BR6841"/>
      <c r="BS6841"/>
      <c r="BT6841"/>
      <c r="BU6841"/>
      <c r="BV6841"/>
      <c r="BW6841"/>
      <c r="BX6841"/>
      <c r="BY6841"/>
      <c r="BZ6841"/>
      <c r="CA6841"/>
      <c r="CB6841"/>
      <c r="CC6841"/>
      <c r="CD6841"/>
      <c r="CE6841"/>
      <c r="CF6841"/>
      <c r="CG6841"/>
      <c r="CH6841"/>
      <c r="CI6841"/>
      <c r="CJ6841"/>
      <c r="CK6841"/>
      <c r="CL6841"/>
      <c r="CM6841"/>
      <c r="CN6841"/>
      <c r="CO6841"/>
      <c r="CP6841"/>
      <c r="CQ6841"/>
      <c r="CR6841"/>
      <c r="CS6841"/>
      <c r="CT6841"/>
      <c r="CU6841"/>
      <c r="CV6841"/>
    </row>
    <row r="6842" spans="10:100" x14ac:dyDescent="0.25">
      <c r="J6842"/>
      <c r="K6842"/>
      <c r="L6842"/>
      <c r="M6842"/>
      <c r="N6842"/>
      <c r="O6842"/>
      <c r="P6842"/>
      <c r="Q6842"/>
      <c r="R6842"/>
      <c r="S6842"/>
      <c r="T6842"/>
      <c r="U6842"/>
      <c r="V6842"/>
      <c r="W6842"/>
      <c r="X6842"/>
      <c r="Y6842"/>
      <c r="Z6842"/>
      <c r="AA6842"/>
      <c r="AB6842"/>
      <c r="AC6842"/>
      <c r="AD6842"/>
      <c r="AE6842"/>
      <c r="AF6842"/>
      <c r="AG6842"/>
      <c r="AH6842"/>
      <c r="AI6842"/>
      <c r="AJ6842"/>
      <c r="AK6842"/>
      <c r="AL6842"/>
      <c r="AM6842"/>
      <c r="AN6842"/>
      <c r="AO6842"/>
      <c r="AP6842"/>
      <c r="AQ6842"/>
      <c r="AR6842"/>
      <c r="AS6842"/>
      <c r="AT6842"/>
      <c r="AU6842"/>
      <c r="AV6842"/>
      <c r="AW6842"/>
      <c r="AX6842"/>
      <c r="AY6842"/>
      <c r="AZ6842"/>
      <c r="BA6842"/>
      <c r="BB6842"/>
      <c r="BC6842"/>
      <c r="BD6842"/>
      <c r="BE6842"/>
      <c r="BF6842"/>
      <c r="BG6842"/>
      <c r="BH6842"/>
      <c r="BI6842"/>
      <c r="BJ6842"/>
      <c r="BK6842"/>
      <c r="BL6842"/>
      <c r="BM6842"/>
      <c r="BN6842"/>
      <c r="BO6842"/>
      <c r="BP6842"/>
      <c r="BQ6842"/>
      <c r="BR6842"/>
      <c r="BS6842"/>
      <c r="BT6842"/>
      <c r="BU6842"/>
      <c r="BV6842"/>
      <c r="BW6842"/>
      <c r="BX6842"/>
      <c r="BY6842"/>
      <c r="BZ6842"/>
      <c r="CA6842"/>
      <c r="CB6842"/>
      <c r="CC6842"/>
      <c r="CD6842"/>
      <c r="CE6842"/>
      <c r="CF6842"/>
      <c r="CG6842"/>
      <c r="CH6842"/>
      <c r="CI6842"/>
      <c r="CJ6842"/>
      <c r="CK6842"/>
      <c r="CL6842"/>
      <c r="CM6842"/>
      <c r="CN6842"/>
      <c r="CO6842"/>
      <c r="CP6842"/>
      <c r="CQ6842"/>
      <c r="CR6842"/>
      <c r="CS6842"/>
      <c r="CT6842"/>
      <c r="CU6842"/>
      <c r="CV6842"/>
    </row>
    <row r="6843" spans="10:100" x14ac:dyDescent="0.25">
      <c r="J6843"/>
      <c r="K6843"/>
      <c r="L6843"/>
      <c r="M6843"/>
      <c r="N6843"/>
      <c r="O6843"/>
      <c r="P6843"/>
      <c r="Q6843"/>
      <c r="R6843"/>
      <c r="S6843"/>
      <c r="T6843"/>
      <c r="U6843"/>
      <c r="V6843"/>
      <c r="W6843"/>
      <c r="X6843"/>
      <c r="Y6843"/>
      <c r="Z6843"/>
      <c r="AA6843"/>
      <c r="AB6843"/>
      <c r="AC6843"/>
      <c r="AD6843"/>
      <c r="AE6843"/>
      <c r="AF6843"/>
      <c r="AG6843"/>
      <c r="AH6843"/>
      <c r="AI6843"/>
      <c r="AJ6843"/>
      <c r="AK6843"/>
      <c r="AL6843"/>
      <c r="AM6843"/>
      <c r="AN6843"/>
      <c r="AO6843"/>
      <c r="AP6843"/>
      <c r="AQ6843"/>
      <c r="AR6843"/>
      <c r="AS6843"/>
      <c r="AT6843"/>
      <c r="AU6843"/>
      <c r="AV6843"/>
      <c r="AW6843"/>
      <c r="AX6843"/>
      <c r="AY6843"/>
      <c r="AZ6843"/>
      <c r="BA6843"/>
      <c r="BB6843"/>
      <c r="BC6843"/>
      <c r="BD6843"/>
      <c r="BE6843"/>
      <c r="BF6843"/>
      <c r="BG6843"/>
      <c r="BH6843"/>
      <c r="BI6843"/>
      <c r="BJ6843"/>
      <c r="BK6843"/>
      <c r="BL6843"/>
      <c r="BM6843"/>
      <c r="BN6843"/>
      <c r="BO6843"/>
      <c r="BP6843"/>
      <c r="BQ6843"/>
      <c r="BR6843"/>
      <c r="BS6843"/>
      <c r="BT6843"/>
      <c r="BU6843"/>
      <c r="BV6843"/>
      <c r="BW6843"/>
      <c r="BX6843"/>
      <c r="BY6843"/>
      <c r="BZ6843"/>
      <c r="CA6843"/>
      <c r="CB6843"/>
      <c r="CC6843"/>
      <c r="CD6843"/>
      <c r="CE6843"/>
      <c r="CF6843"/>
      <c r="CG6843"/>
      <c r="CH6843"/>
      <c r="CI6843"/>
      <c r="CJ6843"/>
      <c r="CK6843"/>
      <c r="CL6843"/>
      <c r="CM6843"/>
      <c r="CN6843"/>
      <c r="CO6843"/>
      <c r="CP6843"/>
      <c r="CQ6843"/>
      <c r="CR6843"/>
      <c r="CS6843"/>
      <c r="CT6843"/>
      <c r="CU6843"/>
      <c r="CV6843"/>
    </row>
    <row r="6844" spans="10:100" x14ac:dyDescent="0.25">
      <c r="J6844"/>
      <c r="K6844"/>
      <c r="L6844"/>
      <c r="M6844"/>
      <c r="N6844"/>
      <c r="O6844"/>
      <c r="P6844"/>
      <c r="Q6844"/>
      <c r="R6844"/>
      <c r="S6844"/>
      <c r="T6844"/>
      <c r="U6844"/>
      <c r="V6844"/>
      <c r="W6844"/>
      <c r="X6844"/>
      <c r="Y6844"/>
      <c r="Z6844"/>
      <c r="AA6844"/>
      <c r="AB6844"/>
      <c r="AC6844"/>
      <c r="AD6844"/>
      <c r="AE6844"/>
      <c r="AF6844"/>
      <c r="AG6844"/>
      <c r="AH6844"/>
      <c r="AI6844"/>
      <c r="AJ6844"/>
      <c r="AK6844"/>
      <c r="AL6844"/>
      <c r="AM6844"/>
      <c r="AN6844"/>
      <c r="AO6844"/>
      <c r="AP6844"/>
      <c r="AQ6844"/>
      <c r="AR6844"/>
      <c r="AS6844"/>
      <c r="AT6844"/>
      <c r="AU6844"/>
      <c r="AV6844"/>
      <c r="AW6844"/>
      <c r="AX6844"/>
      <c r="AY6844"/>
      <c r="AZ6844"/>
      <c r="BA6844"/>
      <c r="BB6844"/>
      <c r="BC6844"/>
      <c r="BD6844"/>
      <c r="BE6844"/>
      <c r="BF6844"/>
      <c r="BG6844"/>
      <c r="BH6844"/>
      <c r="BI6844"/>
      <c r="BJ6844"/>
      <c r="BK6844"/>
      <c r="BL6844"/>
      <c r="BM6844"/>
      <c r="BN6844"/>
      <c r="BO6844"/>
      <c r="BP6844"/>
      <c r="BQ6844"/>
      <c r="BR6844"/>
      <c r="BS6844"/>
      <c r="BT6844"/>
      <c r="BU6844"/>
      <c r="BV6844"/>
      <c r="BW6844"/>
      <c r="BX6844"/>
      <c r="BY6844"/>
      <c r="BZ6844"/>
      <c r="CA6844"/>
      <c r="CB6844"/>
      <c r="CC6844"/>
      <c r="CD6844"/>
      <c r="CE6844"/>
      <c r="CF6844"/>
      <c r="CG6844"/>
      <c r="CH6844"/>
      <c r="CI6844"/>
      <c r="CJ6844"/>
      <c r="CK6844"/>
      <c r="CL6844"/>
      <c r="CM6844"/>
      <c r="CN6844"/>
      <c r="CO6844"/>
      <c r="CP6844"/>
      <c r="CQ6844"/>
      <c r="CR6844"/>
      <c r="CS6844"/>
      <c r="CT6844"/>
      <c r="CU6844"/>
      <c r="CV6844"/>
    </row>
    <row r="6845" spans="10:100" x14ac:dyDescent="0.25">
      <c r="J6845"/>
      <c r="K6845"/>
      <c r="L6845"/>
      <c r="M6845"/>
      <c r="N6845"/>
      <c r="O6845"/>
      <c r="P6845"/>
      <c r="Q6845"/>
      <c r="R6845"/>
      <c r="S6845"/>
      <c r="T6845"/>
      <c r="U6845"/>
      <c r="V6845"/>
      <c r="W6845"/>
      <c r="X6845"/>
      <c r="Y6845"/>
      <c r="Z6845"/>
      <c r="AA6845"/>
      <c r="AB6845"/>
      <c r="AC6845"/>
      <c r="AD6845"/>
      <c r="AE6845"/>
      <c r="AF6845"/>
      <c r="AG6845"/>
      <c r="AH6845"/>
      <c r="AI6845"/>
      <c r="AJ6845"/>
      <c r="AK6845"/>
      <c r="AL6845"/>
      <c r="AM6845"/>
      <c r="AN6845"/>
      <c r="AO6845"/>
      <c r="AP6845"/>
      <c r="AQ6845"/>
      <c r="AR6845"/>
      <c r="AS6845"/>
      <c r="AT6845"/>
      <c r="AU6845"/>
      <c r="AV6845"/>
      <c r="AW6845"/>
      <c r="AX6845"/>
      <c r="AY6845"/>
      <c r="AZ6845"/>
      <c r="BA6845"/>
      <c r="BB6845"/>
      <c r="BC6845"/>
      <c r="BD6845"/>
      <c r="BE6845"/>
      <c r="BF6845"/>
      <c r="BG6845"/>
      <c r="BH6845"/>
      <c r="BI6845"/>
      <c r="BJ6845"/>
      <c r="BK6845"/>
      <c r="BL6845"/>
      <c r="BM6845"/>
      <c r="BN6845"/>
      <c r="BO6845"/>
      <c r="BP6845"/>
      <c r="BQ6845"/>
      <c r="BR6845"/>
      <c r="BS6845"/>
      <c r="BT6845"/>
      <c r="BU6845"/>
      <c r="BV6845"/>
      <c r="BW6845"/>
      <c r="BX6845"/>
      <c r="BY6845"/>
      <c r="BZ6845"/>
      <c r="CA6845"/>
      <c r="CB6845"/>
      <c r="CC6845"/>
      <c r="CD6845"/>
      <c r="CE6845"/>
      <c r="CF6845"/>
      <c r="CG6845"/>
      <c r="CH6845"/>
      <c r="CI6845"/>
      <c r="CJ6845"/>
      <c r="CK6845"/>
      <c r="CL6845"/>
      <c r="CM6845"/>
      <c r="CN6845"/>
      <c r="CO6845"/>
      <c r="CP6845"/>
      <c r="CQ6845"/>
      <c r="CR6845"/>
      <c r="CS6845"/>
      <c r="CT6845"/>
      <c r="CU6845"/>
      <c r="CV6845"/>
    </row>
    <row r="6846" spans="10:100" x14ac:dyDescent="0.25">
      <c r="J6846"/>
      <c r="K6846"/>
      <c r="L6846"/>
      <c r="M6846"/>
      <c r="N6846"/>
      <c r="O6846"/>
      <c r="P6846"/>
      <c r="Q6846"/>
      <c r="R6846"/>
      <c r="S6846"/>
      <c r="T6846"/>
      <c r="U6846"/>
      <c r="V6846"/>
      <c r="W6846"/>
      <c r="X6846"/>
      <c r="Y6846"/>
      <c r="Z6846"/>
      <c r="AA6846"/>
      <c r="AB6846"/>
      <c r="AC6846"/>
      <c r="AD6846"/>
      <c r="AE6846"/>
      <c r="AF6846"/>
      <c r="AG6846"/>
      <c r="AH6846"/>
      <c r="AI6846"/>
      <c r="AJ6846"/>
      <c r="AK6846"/>
      <c r="AL6846"/>
      <c r="AM6846"/>
      <c r="AN6846"/>
      <c r="AO6846"/>
      <c r="AP6846"/>
      <c r="AQ6846"/>
      <c r="AR6846"/>
      <c r="AS6846"/>
      <c r="AT6846"/>
      <c r="AU6846"/>
      <c r="AV6846"/>
      <c r="AW6846"/>
      <c r="AX6846"/>
      <c r="AY6846"/>
      <c r="AZ6846"/>
      <c r="BA6846"/>
      <c r="BB6846"/>
      <c r="BC6846"/>
      <c r="BD6846"/>
      <c r="BE6846"/>
      <c r="BF6846"/>
      <c r="BG6846"/>
      <c r="BH6846"/>
      <c r="BI6846"/>
      <c r="BJ6846"/>
      <c r="BK6846"/>
      <c r="BL6846"/>
      <c r="BM6846"/>
      <c r="BN6846"/>
      <c r="BO6846"/>
      <c r="BP6846"/>
      <c r="BQ6846"/>
      <c r="BR6846"/>
      <c r="BS6846"/>
      <c r="BT6846"/>
      <c r="BU6846"/>
      <c r="BV6846"/>
      <c r="BW6846"/>
      <c r="BX6846"/>
      <c r="BY6846"/>
      <c r="BZ6846"/>
      <c r="CA6846"/>
      <c r="CB6846"/>
      <c r="CC6846"/>
      <c r="CD6846"/>
      <c r="CE6846"/>
      <c r="CF6846"/>
      <c r="CG6846"/>
      <c r="CH6846"/>
      <c r="CI6846"/>
      <c r="CJ6846"/>
      <c r="CK6846"/>
      <c r="CL6846"/>
      <c r="CM6846"/>
      <c r="CN6846"/>
      <c r="CO6846"/>
      <c r="CP6846"/>
      <c r="CQ6846"/>
      <c r="CR6846"/>
      <c r="CS6846"/>
      <c r="CT6846"/>
      <c r="CU6846"/>
      <c r="CV6846"/>
    </row>
    <row r="6847" spans="10:100" x14ac:dyDescent="0.25">
      <c r="J6847"/>
      <c r="K6847"/>
      <c r="L6847"/>
      <c r="M6847"/>
      <c r="N6847"/>
      <c r="O6847"/>
      <c r="P6847"/>
      <c r="Q6847"/>
      <c r="R6847"/>
      <c r="S6847"/>
      <c r="T6847"/>
      <c r="U6847"/>
      <c r="V6847"/>
      <c r="W6847"/>
      <c r="X6847"/>
      <c r="Y6847"/>
      <c r="Z6847"/>
      <c r="AA6847"/>
      <c r="AB6847"/>
      <c r="AC6847"/>
      <c r="AD6847"/>
      <c r="AE6847"/>
      <c r="AF6847"/>
      <c r="AG6847"/>
      <c r="AH6847"/>
      <c r="AI6847"/>
      <c r="AJ6847"/>
      <c r="AK6847"/>
      <c r="AL6847"/>
      <c r="AM6847"/>
      <c r="AN6847"/>
      <c r="AO6847"/>
      <c r="AP6847"/>
      <c r="AQ6847"/>
      <c r="AR6847"/>
      <c r="AS6847"/>
      <c r="AT6847"/>
      <c r="AU6847"/>
      <c r="AV6847"/>
      <c r="AW6847"/>
      <c r="AX6847"/>
      <c r="AY6847"/>
      <c r="AZ6847"/>
      <c r="BA6847"/>
      <c r="BB6847"/>
      <c r="BC6847"/>
      <c r="BD6847"/>
      <c r="BE6847"/>
      <c r="BF6847"/>
      <c r="BG6847"/>
      <c r="BH6847"/>
      <c r="BI6847"/>
      <c r="BJ6847"/>
      <c r="BK6847"/>
      <c r="BL6847"/>
      <c r="BM6847"/>
      <c r="BN6847"/>
      <c r="BO6847"/>
      <c r="BP6847"/>
      <c r="BQ6847"/>
      <c r="BR6847"/>
      <c r="BS6847"/>
      <c r="BT6847"/>
      <c r="BU6847"/>
      <c r="BV6847"/>
      <c r="BW6847"/>
      <c r="BX6847"/>
      <c r="BY6847"/>
      <c r="BZ6847"/>
      <c r="CA6847"/>
      <c r="CB6847"/>
      <c r="CC6847"/>
      <c r="CD6847"/>
      <c r="CE6847"/>
      <c r="CF6847"/>
      <c r="CG6847"/>
      <c r="CH6847"/>
      <c r="CI6847"/>
      <c r="CJ6847"/>
      <c r="CK6847"/>
      <c r="CL6847"/>
      <c r="CM6847"/>
      <c r="CN6847"/>
      <c r="CO6847"/>
      <c r="CP6847"/>
      <c r="CQ6847"/>
      <c r="CR6847"/>
      <c r="CS6847"/>
      <c r="CT6847"/>
      <c r="CU6847"/>
      <c r="CV6847"/>
    </row>
    <row r="6848" spans="10:100" x14ac:dyDescent="0.25">
      <c r="J6848"/>
      <c r="K6848"/>
      <c r="L6848"/>
      <c r="M6848"/>
      <c r="N6848"/>
      <c r="O6848"/>
      <c r="P6848"/>
      <c r="Q6848"/>
      <c r="R6848"/>
      <c r="S6848"/>
      <c r="T6848"/>
      <c r="U6848"/>
      <c r="V6848"/>
      <c r="W6848"/>
      <c r="X6848"/>
      <c r="Y6848"/>
      <c r="Z6848"/>
      <c r="AA6848"/>
      <c r="AB6848"/>
      <c r="AC6848"/>
      <c r="AD6848"/>
      <c r="AE6848"/>
      <c r="AF6848"/>
      <c r="AG6848"/>
      <c r="AH6848"/>
      <c r="AI6848"/>
      <c r="AJ6848"/>
      <c r="AK6848"/>
      <c r="AL6848"/>
      <c r="AM6848"/>
      <c r="AN6848"/>
      <c r="AO6848"/>
      <c r="AP6848"/>
      <c r="AQ6848"/>
      <c r="AR6848"/>
      <c r="AS6848"/>
      <c r="AT6848"/>
      <c r="AU6848"/>
      <c r="AV6848"/>
      <c r="AW6848"/>
      <c r="AX6848"/>
      <c r="AY6848"/>
      <c r="AZ6848"/>
      <c r="BA6848"/>
      <c r="BB6848"/>
      <c r="BC6848"/>
      <c r="BD6848"/>
      <c r="BE6848"/>
      <c r="BF6848"/>
      <c r="BG6848"/>
      <c r="BH6848"/>
      <c r="BI6848"/>
      <c r="BJ6848"/>
      <c r="BK6848"/>
      <c r="BL6848"/>
      <c r="BM6848"/>
      <c r="BN6848"/>
      <c r="BO6848"/>
      <c r="BP6848"/>
      <c r="BQ6848"/>
      <c r="BR6848"/>
      <c r="BS6848"/>
      <c r="BT6848"/>
      <c r="BU6848"/>
      <c r="BV6848"/>
      <c r="BW6848"/>
      <c r="BX6848"/>
      <c r="BY6848"/>
      <c r="BZ6848"/>
      <c r="CA6848"/>
      <c r="CB6848"/>
      <c r="CC6848"/>
      <c r="CD6848"/>
      <c r="CE6848"/>
      <c r="CF6848"/>
      <c r="CG6848"/>
      <c r="CH6848"/>
      <c r="CI6848"/>
      <c r="CJ6848"/>
      <c r="CK6848"/>
      <c r="CL6848"/>
      <c r="CM6848"/>
      <c r="CN6848"/>
      <c r="CO6848"/>
      <c r="CP6848"/>
      <c r="CQ6848"/>
      <c r="CR6848"/>
      <c r="CS6848"/>
      <c r="CT6848"/>
      <c r="CU6848"/>
      <c r="CV6848"/>
    </row>
    <row r="6849" spans="10:100" x14ac:dyDescent="0.25">
      <c r="J6849"/>
      <c r="K6849"/>
      <c r="L6849"/>
      <c r="M6849"/>
      <c r="N6849"/>
      <c r="O6849"/>
      <c r="P6849"/>
      <c r="Q6849"/>
      <c r="R6849"/>
      <c r="S6849"/>
      <c r="T6849"/>
      <c r="U6849"/>
      <c r="V6849"/>
      <c r="W6849"/>
      <c r="X6849"/>
      <c r="Y6849"/>
      <c r="Z6849"/>
      <c r="AA6849"/>
      <c r="AB6849"/>
      <c r="AC6849"/>
      <c r="AD6849"/>
      <c r="AE6849"/>
      <c r="AF6849"/>
      <c r="AG6849"/>
      <c r="AH6849"/>
      <c r="AI6849"/>
      <c r="AJ6849"/>
      <c r="AK6849"/>
      <c r="AL6849"/>
      <c r="AM6849"/>
      <c r="AN6849"/>
      <c r="AO6849"/>
      <c r="AP6849"/>
      <c r="AQ6849"/>
      <c r="AR6849"/>
      <c r="AS6849"/>
      <c r="AT6849"/>
      <c r="AU6849"/>
      <c r="AV6849"/>
      <c r="AW6849"/>
      <c r="AX6849"/>
      <c r="AY6849"/>
      <c r="AZ6849"/>
      <c r="BA6849"/>
      <c r="BB6849"/>
      <c r="BC6849"/>
      <c r="BD6849"/>
      <c r="BE6849"/>
      <c r="BF6849"/>
      <c r="BG6849"/>
      <c r="BH6849"/>
      <c r="BI6849"/>
      <c r="BJ6849"/>
      <c r="BK6849"/>
      <c r="BL6849"/>
      <c r="BM6849"/>
      <c r="BN6849"/>
      <c r="BO6849"/>
      <c r="BP6849"/>
      <c r="BQ6849"/>
      <c r="BR6849"/>
      <c r="BS6849"/>
      <c r="BT6849"/>
      <c r="BU6849"/>
      <c r="BV6849"/>
      <c r="BW6849"/>
      <c r="BX6849"/>
      <c r="BY6849"/>
      <c r="BZ6849"/>
      <c r="CA6849"/>
      <c r="CB6849"/>
      <c r="CC6849"/>
      <c r="CD6849"/>
      <c r="CE6849"/>
      <c r="CF6849"/>
      <c r="CG6849"/>
      <c r="CH6849"/>
      <c r="CI6849"/>
      <c r="CJ6849"/>
      <c r="CK6849"/>
      <c r="CL6849"/>
      <c r="CM6849"/>
      <c r="CN6849"/>
      <c r="CO6849"/>
      <c r="CP6849"/>
      <c r="CQ6849"/>
      <c r="CR6849"/>
      <c r="CS6849"/>
      <c r="CT6849"/>
      <c r="CU6849"/>
      <c r="CV6849"/>
    </row>
    <row r="6850" spans="10:100" x14ac:dyDescent="0.25">
      <c r="J6850"/>
      <c r="K6850"/>
      <c r="L6850"/>
      <c r="M6850"/>
      <c r="N6850"/>
      <c r="O6850"/>
      <c r="P6850"/>
      <c r="Q6850"/>
      <c r="R6850"/>
      <c r="S6850"/>
      <c r="T6850"/>
      <c r="U6850"/>
      <c r="V6850"/>
      <c r="W6850"/>
      <c r="X6850"/>
      <c r="Y6850"/>
      <c r="Z6850"/>
      <c r="AA6850"/>
      <c r="AB6850"/>
      <c r="AC6850"/>
      <c r="AD6850"/>
      <c r="AE6850"/>
      <c r="AF6850"/>
      <c r="AG6850"/>
      <c r="AH6850"/>
      <c r="AI6850"/>
      <c r="AJ6850"/>
      <c r="AK6850"/>
      <c r="AL6850"/>
      <c r="AM6850"/>
      <c r="AN6850"/>
      <c r="AO6850"/>
      <c r="AP6850"/>
      <c r="AQ6850"/>
      <c r="AR6850"/>
      <c r="AS6850"/>
      <c r="AT6850"/>
      <c r="AU6850"/>
      <c r="AV6850"/>
      <c r="AW6850"/>
      <c r="AX6850"/>
      <c r="AY6850"/>
      <c r="AZ6850"/>
      <c r="BA6850"/>
      <c r="BB6850"/>
      <c r="BC6850"/>
      <c r="BD6850"/>
      <c r="BE6850"/>
      <c r="BF6850"/>
      <c r="BG6850"/>
      <c r="BH6850"/>
      <c r="BI6850"/>
      <c r="BJ6850"/>
      <c r="BK6850"/>
      <c r="BL6850"/>
      <c r="BM6850"/>
      <c r="BN6850"/>
      <c r="BO6850"/>
      <c r="BP6850"/>
      <c r="BQ6850"/>
      <c r="BR6850"/>
      <c r="BS6850"/>
      <c r="BT6850"/>
      <c r="BU6850"/>
      <c r="BV6850"/>
      <c r="BW6850"/>
      <c r="BX6850"/>
      <c r="BY6850"/>
      <c r="BZ6850"/>
      <c r="CA6850"/>
      <c r="CB6850"/>
      <c r="CC6850"/>
      <c r="CD6850"/>
      <c r="CE6850"/>
      <c r="CF6850"/>
      <c r="CG6850"/>
      <c r="CH6850"/>
      <c r="CI6850"/>
      <c r="CJ6850"/>
      <c r="CK6850"/>
      <c r="CL6850"/>
      <c r="CM6850"/>
      <c r="CN6850"/>
      <c r="CO6850"/>
      <c r="CP6850"/>
      <c r="CQ6850"/>
      <c r="CR6850"/>
      <c r="CS6850"/>
      <c r="CT6850"/>
      <c r="CU6850"/>
      <c r="CV6850"/>
    </row>
    <row r="6851" spans="10:100" x14ac:dyDescent="0.25">
      <c r="J6851"/>
      <c r="K6851"/>
      <c r="L6851"/>
      <c r="M6851"/>
      <c r="N6851"/>
      <c r="O6851"/>
      <c r="P6851"/>
      <c r="Q6851"/>
      <c r="R6851"/>
      <c r="S6851"/>
      <c r="T6851"/>
      <c r="U6851"/>
      <c r="V6851"/>
      <c r="W6851"/>
      <c r="X6851"/>
      <c r="Y6851"/>
      <c r="Z6851"/>
      <c r="AA6851"/>
      <c r="AB6851"/>
      <c r="AC6851"/>
      <c r="AD6851"/>
      <c r="AE6851"/>
      <c r="AF6851"/>
      <c r="AG6851"/>
      <c r="AH6851"/>
      <c r="AI6851"/>
      <c r="AJ6851"/>
      <c r="AK6851"/>
      <c r="AL6851"/>
      <c r="AM6851"/>
      <c r="AN6851"/>
      <c r="AO6851"/>
      <c r="AP6851"/>
      <c r="AQ6851"/>
      <c r="AR6851"/>
      <c r="AS6851"/>
      <c r="AT6851"/>
      <c r="AU6851"/>
      <c r="AV6851"/>
      <c r="AW6851"/>
      <c r="AX6851"/>
      <c r="AY6851"/>
      <c r="AZ6851"/>
      <c r="BA6851"/>
      <c r="BB6851"/>
      <c r="BC6851"/>
      <c r="BD6851"/>
      <c r="BE6851"/>
      <c r="BF6851"/>
      <c r="BG6851"/>
      <c r="BH6851"/>
      <c r="BI6851"/>
      <c r="BJ6851"/>
      <c r="BK6851"/>
      <c r="BL6851"/>
      <c r="BM6851"/>
      <c r="BN6851"/>
      <c r="BO6851"/>
      <c r="BP6851"/>
      <c r="BQ6851"/>
      <c r="BR6851"/>
      <c r="BS6851"/>
      <c r="BT6851"/>
      <c r="BU6851"/>
      <c r="BV6851"/>
      <c r="BW6851"/>
      <c r="BX6851"/>
      <c r="BY6851"/>
      <c r="BZ6851"/>
      <c r="CA6851"/>
      <c r="CB6851"/>
      <c r="CC6851"/>
      <c r="CD6851"/>
      <c r="CE6851"/>
      <c r="CF6851"/>
      <c r="CG6851"/>
      <c r="CH6851"/>
      <c r="CI6851"/>
      <c r="CJ6851"/>
      <c r="CK6851"/>
      <c r="CL6851"/>
      <c r="CM6851"/>
      <c r="CN6851"/>
      <c r="CO6851"/>
      <c r="CP6851"/>
      <c r="CQ6851"/>
      <c r="CR6851"/>
      <c r="CS6851"/>
      <c r="CT6851"/>
      <c r="CU6851"/>
      <c r="CV6851"/>
    </row>
    <row r="6852" spans="10:100" x14ac:dyDescent="0.25">
      <c r="J6852"/>
      <c r="K6852"/>
      <c r="L6852"/>
      <c r="M6852"/>
      <c r="N6852"/>
      <c r="O6852"/>
      <c r="P6852"/>
      <c r="Q6852"/>
      <c r="R6852"/>
      <c r="S6852"/>
      <c r="T6852"/>
      <c r="U6852"/>
      <c r="V6852"/>
      <c r="W6852"/>
      <c r="X6852"/>
      <c r="Y6852"/>
      <c r="Z6852"/>
      <c r="AA6852"/>
      <c r="AB6852"/>
      <c r="AC6852"/>
      <c r="AD6852"/>
      <c r="AE6852"/>
      <c r="AF6852"/>
      <c r="AG6852"/>
      <c r="AH6852"/>
      <c r="AI6852"/>
      <c r="AJ6852"/>
      <c r="AK6852"/>
      <c r="AL6852"/>
      <c r="AM6852"/>
      <c r="AN6852"/>
      <c r="AO6852"/>
      <c r="AP6852"/>
      <c r="AQ6852"/>
      <c r="AR6852"/>
      <c r="AS6852"/>
      <c r="AT6852"/>
      <c r="AU6852"/>
      <c r="AV6852"/>
      <c r="AW6852"/>
      <c r="AX6852"/>
      <c r="AY6852"/>
      <c r="AZ6852"/>
      <c r="BA6852"/>
      <c r="BB6852"/>
      <c r="BC6852"/>
      <c r="BD6852"/>
      <c r="BE6852"/>
      <c r="BF6852"/>
      <c r="BG6852"/>
      <c r="BH6852"/>
      <c r="BI6852"/>
      <c r="BJ6852"/>
      <c r="BK6852"/>
      <c r="BL6852"/>
      <c r="BM6852"/>
      <c r="BN6852"/>
      <c r="BO6852"/>
      <c r="BP6852"/>
      <c r="BQ6852"/>
      <c r="BR6852"/>
      <c r="BS6852"/>
      <c r="BT6852"/>
      <c r="BU6852"/>
      <c r="BV6852"/>
      <c r="BW6852"/>
      <c r="BX6852"/>
      <c r="BY6852"/>
      <c r="BZ6852"/>
      <c r="CA6852"/>
      <c r="CB6852"/>
      <c r="CC6852"/>
      <c r="CD6852"/>
      <c r="CE6852"/>
      <c r="CF6852"/>
      <c r="CG6852"/>
      <c r="CH6852"/>
      <c r="CI6852"/>
      <c r="CJ6852"/>
      <c r="CK6852"/>
      <c r="CL6852"/>
      <c r="CM6852"/>
      <c r="CN6852"/>
      <c r="CO6852"/>
      <c r="CP6852"/>
      <c r="CQ6852"/>
      <c r="CR6852"/>
      <c r="CS6852"/>
      <c r="CT6852"/>
      <c r="CU6852"/>
      <c r="CV6852"/>
    </row>
    <row r="6853" spans="10:100" x14ac:dyDescent="0.25">
      <c r="J6853"/>
      <c r="K6853"/>
      <c r="L6853"/>
      <c r="M6853"/>
      <c r="N6853"/>
      <c r="O6853"/>
      <c r="P6853"/>
      <c r="Q6853"/>
      <c r="R6853"/>
      <c r="S6853"/>
      <c r="T6853"/>
      <c r="U6853"/>
      <c r="V6853"/>
      <c r="W6853"/>
      <c r="X6853"/>
      <c r="Y6853"/>
      <c r="Z6853"/>
      <c r="AA6853"/>
      <c r="AB6853"/>
      <c r="AC6853"/>
      <c r="AD6853"/>
      <c r="AE6853"/>
      <c r="AF6853"/>
      <c r="AG6853"/>
      <c r="AH6853"/>
      <c r="AI6853"/>
      <c r="AJ6853"/>
      <c r="AK6853"/>
      <c r="AL6853"/>
      <c r="AM6853"/>
      <c r="AN6853"/>
      <c r="AO6853"/>
      <c r="AP6853"/>
      <c r="AQ6853"/>
      <c r="AR6853"/>
      <c r="AS6853"/>
      <c r="AT6853"/>
      <c r="AU6853"/>
      <c r="AV6853"/>
      <c r="AW6853"/>
      <c r="AX6853"/>
      <c r="AY6853"/>
      <c r="AZ6853"/>
      <c r="BA6853"/>
      <c r="BB6853"/>
      <c r="BC6853"/>
      <c r="BD6853"/>
      <c r="BE6853"/>
      <c r="BF6853"/>
      <c r="BG6853"/>
      <c r="BH6853"/>
      <c r="BI6853"/>
      <c r="BJ6853"/>
      <c r="BK6853"/>
      <c r="BL6853"/>
      <c r="BM6853"/>
      <c r="BN6853"/>
      <c r="BO6853"/>
      <c r="BP6853"/>
      <c r="BQ6853"/>
      <c r="BR6853"/>
      <c r="BS6853"/>
      <c r="BT6853"/>
      <c r="BU6853"/>
      <c r="BV6853"/>
      <c r="BW6853"/>
      <c r="BX6853"/>
      <c r="BY6853"/>
      <c r="BZ6853"/>
      <c r="CA6853"/>
      <c r="CB6853"/>
      <c r="CC6853"/>
      <c r="CD6853"/>
      <c r="CE6853"/>
      <c r="CF6853"/>
      <c r="CG6853"/>
      <c r="CH6853"/>
      <c r="CI6853"/>
      <c r="CJ6853"/>
      <c r="CK6853"/>
      <c r="CL6853"/>
      <c r="CM6853"/>
      <c r="CN6853"/>
      <c r="CO6853"/>
      <c r="CP6853"/>
      <c r="CQ6853"/>
      <c r="CR6853"/>
      <c r="CS6853"/>
      <c r="CT6853"/>
      <c r="CU6853"/>
      <c r="CV6853"/>
    </row>
    <row r="6854" spans="10:100" x14ac:dyDescent="0.25">
      <c r="J6854"/>
      <c r="K6854"/>
      <c r="L6854"/>
      <c r="M6854"/>
      <c r="N6854"/>
      <c r="O6854"/>
      <c r="P6854"/>
      <c r="Q6854"/>
      <c r="R6854"/>
      <c r="S6854"/>
      <c r="T6854"/>
      <c r="U6854"/>
      <c r="V6854"/>
      <c r="W6854"/>
      <c r="X6854"/>
      <c r="Y6854"/>
      <c r="Z6854"/>
      <c r="AA6854"/>
      <c r="AB6854"/>
      <c r="AC6854"/>
      <c r="AD6854"/>
      <c r="AE6854"/>
      <c r="AF6854"/>
      <c r="AG6854"/>
      <c r="AH6854"/>
      <c r="AI6854"/>
      <c r="AJ6854"/>
      <c r="AK6854"/>
      <c r="AL6854"/>
      <c r="AM6854"/>
      <c r="AN6854"/>
      <c r="AO6854"/>
      <c r="AP6854"/>
      <c r="AQ6854"/>
      <c r="AR6854"/>
      <c r="AS6854"/>
      <c r="AT6854"/>
      <c r="AU6854"/>
      <c r="AV6854"/>
      <c r="AW6854"/>
      <c r="AX6854"/>
      <c r="AY6854"/>
      <c r="AZ6854"/>
      <c r="BA6854"/>
      <c r="BB6854"/>
      <c r="BC6854"/>
      <c r="BD6854"/>
      <c r="BE6854"/>
      <c r="BF6854"/>
      <c r="BG6854"/>
      <c r="BH6854"/>
      <c r="BI6854"/>
      <c r="BJ6854"/>
      <c r="BK6854"/>
      <c r="BL6854"/>
      <c r="BM6854"/>
      <c r="BN6854"/>
      <c r="BO6854"/>
      <c r="BP6854"/>
      <c r="BQ6854"/>
      <c r="BR6854"/>
      <c r="BS6854"/>
      <c r="BT6854"/>
      <c r="BU6854"/>
      <c r="BV6854"/>
      <c r="BW6854"/>
      <c r="BX6854"/>
      <c r="BY6854"/>
      <c r="BZ6854"/>
      <c r="CA6854"/>
      <c r="CB6854"/>
      <c r="CC6854"/>
      <c r="CD6854"/>
      <c r="CE6854"/>
      <c r="CF6854"/>
      <c r="CG6854"/>
      <c r="CH6854"/>
      <c r="CI6854"/>
      <c r="CJ6854"/>
      <c r="CK6854"/>
      <c r="CL6854"/>
      <c r="CM6854"/>
      <c r="CN6854"/>
      <c r="CO6854"/>
      <c r="CP6854"/>
      <c r="CQ6854"/>
      <c r="CR6854"/>
      <c r="CS6854"/>
      <c r="CT6854"/>
      <c r="CU6854"/>
      <c r="CV6854"/>
    </row>
    <row r="6855" spans="10:100" x14ac:dyDescent="0.25">
      <c r="J6855"/>
      <c r="K6855"/>
      <c r="L6855"/>
      <c r="M6855"/>
      <c r="N6855"/>
      <c r="O6855"/>
      <c r="P6855"/>
      <c r="Q6855"/>
      <c r="R6855"/>
      <c r="S6855"/>
      <c r="T6855"/>
      <c r="U6855"/>
      <c r="V6855"/>
      <c r="W6855"/>
      <c r="X6855"/>
      <c r="Y6855"/>
      <c r="Z6855"/>
      <c r="AA6855"/>
      <c r="AB6855"/>
      <c r="AC6855"/>
      <c r="AD6855"/>
      <c r="AE6855"/>
      <c r="AF6855"/>
      <c r="AG6855"/>
      <c r="AH6855"/>
      <c r="AI6855"/>
      <c r="AJ6855"/>
      <c r="AK6855"/>
      <c r="AL6855"/>
      <c r="AM6855"/>
      <c r="AN6855"/>
      <c r="AO6855"/>
      <c r="AP6855"/>
      <c r="AQ6855"/>
      <c r="AR6855"/>
      <c r="AS6855"/>
      <c r="AT6855"/>
      <c r="AU6855"/>
      <c r="AV6855"/>
      <c r="AW6855"/>
      <c r="AX6855"/>
      <c r="AY6855"/>
      <c r="AZ6855"/>
      <c r="BA6855"/>
      <c r="BB6855"/>
      <c r="BC6855"/>
      <c r="BD6855"/>
      <c r="BE6855"/>
      <c r="BF6855"/>
      <c r="BG6855"/>
      <c r="BH6855"/>
      <c r="BI6855"/>
      <c r="BJ6855"/>
      <c r="BK6855"/>
      <c r="BL6855"/>
      <c r="BM6855"/>
      <c r="BN6855"/>
      <c r="BO6855"/>
      <c r="BP6855"/>
      <c r="BQ6855"/>
      <c r="BR6855"/>
      <c r="BS6855"/>
      <c r="BT6855"/>
      <c r="BU6855"/>
      <c r="BV6855"/>
      <c r="BW6855"/>
      <c r="BX6855"/>
      <c r="BY6855"/>
      <c r="BZ6855"/>
      <c r="CA6855"/>
      <c r="CB6855"/>
      <c r="CC6855"/>
      <c r="CD6855"/>
      <c r="CE6855"/>
      <c r="CF6855"/>
      <c r="CG6855"/>
      <c r="CH6855"/>
      <c r="CI6855"/>
      <c r="CJ6855"/>
      <c r="CK6855"/>
      <c r="CL6855"/>
      <c r="CM6855"/>
      <c r="CN6855"/>
      <c r="CO6855"/>
      <c r="CP6855"/>
      <c r="CQ6855"/>
      <c r="CR6855"/>
      <c r="CS6855"/>
      <c r="CT6855"/>
      <c r="CU6855"/>
      <c r="CV6855"/>
    </row>
    <row r="6856" spans="10:100" x14ac:dyDescent="0.25">
      <c r="J6856"/>
      <c r="K6856"/>
      <c r="L6856"/>
      <c r="M6856"/>
      <c r="N6856"/>
      <c r="O6856"/>
      <c r="P6856"/>
      <c r="Q6856"/>
      <c r="R6856"/>
      <c r="S6856"/>
      <c r="T6856"/>
      <c r="U6856"/>
      <c r="V6856"/>
      <c r="W6856"/>
      <c r="X6856"/>
      <c r="Y6856"/>
      <c r="Z6856"/>
      <c r="AA6856"/>
      <c r="AB6856"/>
      <c r="AC6856"/>
      <c r="AD6856"/>
      <c r="AE6856"/>
      <c r="AF6856"/>
      <c r="AG6856"/>
      <c r="AH6856"/>
      <c r="AI6856"/>
      <c r="AJ6856"/>
      <c r="AK6856"/>
      <c r="AL6856"/>
      <c r="AM6856"/>
      <c r="AN6856"/>
      <c r="AO6856"/>
      <c r="AP6856"/>
      <c r="AQ6856"/>
      <c r="AR6856"/>
      <c r="AS6856"/>
      <c r="AT6856"/>
      <c r="AU6856"/>
      <c r="AV6856"/>
      <c r="AW6856"/>
      <c r="AX6856"/>
      <c r="AY6856"/>
      <c r="AZ6856"/>
      <c r="BA6856"/>
      <c r="BB6856"/>
      <c r="BC6856"/>
      <c r="BD6856"/>
      <c r="BE6856"/>
      <c r="BF6856"/>
      <c r="BG6856"/>
      <c r="BH6856"/>
      <c r="BI6856"/>
      <c r="BJ6856"/>
      <c r="BK6856"/>
      <c r="BL6856"/>
      <c r="BM6856"/>
      <c r="BN6856"/>
      <c r="BO6856"/>
      <c r="BP6856"/>
      <c r="BQ6856"/>
      <c r="BR6856"/>
      <c r="BS6856"/>
      <c r="BT6856"/>
      <c r="BU6856"/>
      <c r="BV6856"/>
      <c r="BW6856"/>
      <c r="BX6856"/>
      <c r="BY6856"/>
      <c r="BZ6856"/>
      <c r="CA6856"/>
      <c r="CB6856"/>
      <c r="CC6856"/>
      <c r="CD6856"/>
      <c r="CE6856"/>
      <c r="CF6856"/>
      <c r="CG6856"/>
      <c r="CH6856"/>
      <c r="CI6856"/>
      <c r="CJ6856"/>
      <c r="CK6856"/>
      <c r="CL6856"/>
      <c r="CM6856"/>
      <c r="CN6856"/>
      <c r="CO6856"/>
      <c r="CP6856"/>
      <c r="CQ6856"/>
      <c r="CR6856"/>
      <c r="CS6856"/>
      <c r="CT6856"/>
      <c r="CU6856"/>
      <c r="CV6856"/>
    </row>
    <row r="6857" spans="10:100" x14ac:dyDescent="0.25">
      <c r="J6857"/>
      <c r="K6857"/>
      <c r="L6857"/>
      <c r="M6857"/>
      <c r="N6857"/>
      <c r="O6857"/>
      <c r="P6857"/>
      <c r="Q6857"/>
      <c r="R6857"/>
      <c r="S6857"/>
      <c r="T6857"/>
      <c r="U6857"/>
      <c r="V6857"/>
      <c r="W6857"/>
      <c r="X6857"/>
      <c r="Y6857"/>
      <c r="Z6857"/>
      <c r="AA6857"/>
      <c r="AB6857"/>
      <c r="AC6857"/>
      <c r="AD6857"/>
      <c r="AE6857"/>
      <c r="AF6857"/>
      <c r="AG6857"/>
      <c r="AH6857"/>
      <c r="AI6857"/>
      <c r="AJ6857"/>
      <c r="AK6857"/>
      <c r="AL6857"/>
      <c r="AM6857"/>
      <c r="AN6857"/>
      <c r="AO6857"/>
      <c r="AP6857"/>
      <c r="AQ6857"/>
      <c r="AR6857"/>
      <c r="AS6857"/>
      <c r="AT6857"/>
      <c r="AU6857"/>
      <c r="AV6857"/>
      <c r="AW6857"/>
      <c r="AX6857"/>
      <c r="AY6857"/>
      <c r="AZ6857"/>
      <c r="BA6857"/>
      <c r="BB6857"/>
      <c r="BC6857"/>
      <c r="BD6857"/>
      <c r="BE6857"/>
      <c r="BF6857"/>
      <c r="BG6857"/>
      <c r="BH6857"/>
      <c r="BI6857"/>
      <c r="BJ6857"/>
      <c r="BK6857"/>
      <c r="BL6857"/>
      <c r="BM6857"/>
      <c r="BN6857"/>
      <c r="BO6857"/>
      <c r="BP6857"/>
      <c r="BQ6857"/>
      <c r="BR6857"/>
      <c r="BS6857"/>
      <c r="BT6857"/>
      <c r="BU6857"/>
      <c r="BV6857"/>
      <c r="BW6857"/>
      <c r="BX6857"/>
      <c r="BY6857"/>
      <c r="BZ6857"/>
      <c r="CA6857"/>
      <c r="CB6857"/>
      <c r="CC6857"/>
      <c r="CD6857"/>
      <c r="CE6857"/>
      <c r="CF6857"/>
      <c r="CG6857"/>
      <c r="CH6857"/>
      <c r="CI6857"/>
      <c r="CJ6857"/>
      <c r="CK6857"/>
      <c r="CL6857"/>
      <c r="CM6857"/>
      <c r="CN6857"/>
      <c r="CO6857"/>
      <c r="CP6857"/>
      <c r="CQ6857"/>
      <c r="CR6857"/>
      <c r="CS6857"/>
      <c r="CT6857"/>
      <c r="CU6857"/>
      <c r="CV6857"/>
    </row>
    <row r="6858" spans="10:100" x14ac:dyDescent="0.25">
      <c r="J6858"/>
      <c r="K6858"/>
      <c r="L6858"/>
      <c r="M6858"/>
      <c r="N6858"/>
      <c r="O6858"/>
      <c r="P6858"/>
      <c r="Q6858"/>
      <c r="R6858"/>
      <c r="S6858"/>
      <c r="T6858"/>
      <c r="U6858"/>
      <c r="V6858"/>
      <c r="W6858"/>
      <c r="X6858"/>
      <c r="Y6858"/>
      <c r="Z6858"/>
      <c r="AA6858"/>
      <c r="AB6858"/>
      <c r="AC6858"/>
      <c r="AD6858"/>
      <c r="AE6858"/>
      <c r="AF6858"/>
      <c r="AG6858"/>
      <c r="AH6858"/>
      <c r="AI6858"/>
      <c r="AJ6858"/>
      <c r="AK6858"/>
      <c r="AL6858"/>
      <c r="AM6858"/>
      <c r="AN6858"/>
      <c r="AO6858"/>
      <c r="AP6858"/>
      <c r="AQ6858"/>
      <c r="AR6858"/>
      <c r="AS6858"/>
      <c r="AT6858"/>
      <c r="AU6858"/>
      <c r="AV6858"/>
      <c r="AW6858"/>
      <c r="AX6858"/>
      <c r="AY6858"/>
      <c r="AZ6858"/>
      <c r="BA6858"/>
      <c r="BB6858"/>
      <c r="BC6858"/>
      <c r="BD6858"/>
      <c r="BE6858"/>
      <c r="BF6858"/>
      <c r="BG6858"/>
      <c r="BH6858"/>
      <c r="BI6858"/>
      <c r="BJ6858"/>
      <c r="BK6858"/>
      <c r="BL6858"/>
      <c r="BM6858"/>
      <c r="BN6858"/>
      <c r="BO6858"/>
      <c r="BP6858"/>
      <c r="BQ6858"/>
      <c r="BR6858"/>
      <c r="BS6858"/>
      <c r="BT6858"/>
      <c r="BU6858"/>
      <c r="BV6858"/>
      <c r="BW6858"/>
      <c r="BX6858"/>
      <c r="BY6858"/>
      <c r="BZ6858"/>
      <c r="CA6858"/>
      <c r="CB6858"/>
      <c r="CC6858"/>
      <c r="CD6858"/>
      <c r="CE6858"/>
      <c r="CF6858"/>
      <c r="CG6858"/>
      <c r="CH6858"/>
      <c r="CI6858"/>
      <c r="CJ6858"/>
      <c r="CK6858"/>
      <c r="CL6858"/>
      <c r="CM6858"/>
      <c r="CN6858"/>
      <c r="CO6858"/>
      <c r="CP6858"/>
      <c r="CQ6858"/>
      <c r="CR6858"/>
      <c r="CS6858"/>
      <c r="CT6858"/>
      <c r="CU6858"/>
      <c r="CV6858"/>
    </row>
    <row r="6859" spans="10:100" x14ac:dyDescent="0.25">
      <c r="J6859"/>
      <c r="K6859"/>
      <c r="L6859"/>
      <c r="M6859"/>
      <c r="N6859"/>
      <c r="O6859"/>
      <c r="P6859"/>
      <c r="Q6859"/>
      <c r="R6859"/>
      <c r="S6859"/>
      <c r="T6859"/>
      <c r="U6859"/>
      <c r="V6859"/>
      <c r="W6859"/>
      <c r="X6859"/>
      <c r="Y6859"/>
      <c r="Z6859"/>
      <c r="AA6859"/>
      <c r="AB6859"/>
      <c r="AC6859"/>
      <c r="AD6859"/>
      <c r="AE6859"/>
      <c r="AF6859"/>
      <c r="AG6859"/>
      <c r="AH6859"/>
      <c r="AI6859"/>
      <c r="AJ6859"/>
      <c r="AK6859"/>
      <c r="AL6859"/>
      <c r="AM6859"/>
      <c r="AN6859"/>
      <c r="AO6859"/>
      <c r="AP6859"/>
      <c r="AQ6859"/>
      <c r="AR6859"/>
      <c r="AS6859"/>
      <c r="AT6859"/>
      <c r="AU6859"/>
      <c r="AV6859"/>
      <c r="AW6859"/>
      <c r="AX6859"/>
      <c r="AY6859"/>
      <c r="AZ6859"/>
      <c r="BA6859"/>
      <c r="BB6859"/>
      <c r="BC6859"/>
      <c r="BD6859"/>
      <c r="BE6859"/>
      <c r="BF6859"/>
      <c r="BG6859"/>
      <c r="BH6859"/>
      <c r="BI6859"/>
      <c r="BJ6859"/>
      <c r="BK6859"/>
      <c r="BL6859"/>
      <c r="BM6859"/>
      <c r="BN6859"/>
      <c r="BO6859"/>
      <c r="BP6859"/>
      <c r="BQ6859"/>
      <c r="BR6859"/>
      <c r="BS6859"/>
      <c r="BT6859"/>
      <c r="BU6859"/>
      <c r="BV6859"/>
      <c r="BW6859"/>
      <c r="BX6859"/>
      <c r="BY6859"/>
      <c r="BZ6859"/>
      <c r="CA6859"/>
      <c r="CB6859"/>
      <c r="CC6859"/>
      <c r="CD6859"/>
      <c r="CE6859"/>
      <c r="CF6859"/>
      <c r="CG6859"/>
      <c r="CH6859"/>
      <c r="CI6859"/>
      <c r="CJ6859"/>
      <c r="CK6859"/>
      <c r="CL6859"/>
      <c r="CM6859"/>
      <c r="CN6859"/>
      <c r="CO6859"/>
      <c r="CP6859"/>
      <c r="CQ6859"/>
      <c r="CR6859"/>
      <c r="CS6859"/>
      <c r="CT6859"/>
      <c r="CU6859"/>
      <c r="CV6859"/>
    </row>
    <row r="6860" spans="10:100" x14ac:dyDescent="0.25">
      <c r="J6860"/>
      <c r="K6860"/>
      <c r="L6860"/>
      <c r="M6860"/>
      <c r="N6860"/>
      <c r="O6860"/>
      <c r="P6860"/>
      <c r="Q6860"/>
      <c r="R6860"/>
      <c r="S6860"/>
      <c r="T6860"/>
      <c r="U6860"/>
      <c r="V6860"/>
      <c r="W6860"/>
      <c r="X6860"/>
      <c r="Y6860"/>
      <c r="Z6860"/>
      <c r="AA6860"/>
      <c r="AB6860"/>
      <c r="AC6860"/>
      <c r="AD6860"/>
      <c r="AE6860"/>
      <c r="AF6860"/>
      <c r="AG6860"/>
      <c r="AH6860"/>
      <c r="AI6860"/>
      <c r="AJ6860"/>
      <c r="AK6860"/>
      <c r="AL6860"/>
      <c r="AM6860"/>
      <c r="AN6860"/>
      <c r="AO6860"/>
      <c r="AP6860"/>
      <c r="AQ6860"/>
      <c r="AR6860"/>
      <c r="AS6860"/>
      <c r="AT6860"/>
      <c r="AU6860"/>
      <c r="AV6860"/>
      <c r="AW6860"/>
      <c r="AX6860"/>
      <c r="AY6860"/>
      <c r="AZ6860"/>
      <c r="BA6860"/>
      <c r="BB6860"/>
      <c r="BC6860"/>
      <c r="BD6860"/>
      <c r="BE6860"/>
      <c r="BF6860"/>
      <c r="BG6860"/>
      <c r="BH6860"/>
      <c r="BI6860"/>
      <c r="BJ6860"/>
      <c r="BK6860"/>
      <c r="BL6860"/>
      <c r="BM6860"/>
      <c r="BN6860"/>
      <c r="BO6860"/>
      <c r="BP6860"/>
      <c r="BQ6860"/>
      <c r="BR6860"/>
      <c r="BS6860"/>
      <c r="BT6860"/>
      <c r="BU6860"/>
      <c r="BV6860"/>
      <c r="BW6860"/>
      <c r="BX6860"/>
      <c r="BY6860"/>
      <c r="BZ6860"/>
      <c r="CA6860"/>
      <c r="CB6860"/>
      <c r="CC6860"/>
      <c r="CD6860"/>
      <c r="CE6860"/>
      <c r="CF6860"/>
      <c r="CG6860"/>
      <c r="CH6860"/>
      <c r="CI6860"/>
      <c r="CJ6860"/>
      <c r="CK6860"/>
      <c r="CL6860"/>
      <c r="CM6860"/>
      <c r="CN6860"/>
      <c r="CO6860"/>
      <c r="CP6860"/>
      <c r="CQ6860"/>
      <c r="CR6860"/>
      <c r="CS6860"/>
      <c r="CT6860"/>
      <c r="CU6860"/>
      <c r="CV6860"/>
    </row>
    <row r="6861" spans="10:100" x14ac:dyDescent="0.25">
      <c r="J6861"/>
      <c r="K6861"/>
      <c r="L6861"/>
      <c r="M6861"/>
      <c r="N6861"/>
      <c r="O6861"/>
      <c r="P6861"/>
      <c r="Q6861"/>
      <c r="R6861"/>
      <c r="S6861"/>
      <c r="T6861"/>
      <c r="U6861"/>
      <c r="V6861"/>
      <c r="W6861"/>
      <c r="X6861"/>
      <c r="Y6861"/>
      <c r="Z6861"/>
      <c r="AA6861"/>
      <c r="AB6861"/>
      <c r="AC6861"/>
      <c r="AD6861"/>
      <c r="AE6861"/>
      <c r="AF6861"/>
      <c r="AG6861"/>
      <c r="AH6861"/>
      <c r="AI6861"/>
      <c r="AJ6861"/>
      <c r="AK6861"/>
      <c r="AL6861"/>
      <c r="AM6861"/>
      <c r="AN6861"/>
      <c r="AO6861"/>
      <c r="AP6861"/>
      <c r="AQ6861"/>
      <c r="AR6861"/>
      <c r="AS6861"/>
      <c r="AT6861"/>
      <c r="AU6861"/>
      <c r="AV6861"/>
      <c r="AW6861"/>
      <c r="AX6861"/>
      <c r="AY6861"/>
      <c r="AZ6861"/>
      <c r="BA6861"/>
      <c r="BB6861"/>
      <c r="BC6861"/>
      <c r="BD6861"/>
      <c r="BE6861"/>
      <c r="BF6861"/>
      <c r="BG6861"/>
      <c r="BH6861"/>
      <c r="BI6861"/>
      <c r="BJ6861"/>
      <c r="BK6861"/>
      <c r="BL6861"/>
      <c r="BM6861"/>
      <c r="BN6861"/>
      <c r="BO6861"/>
      <c r="BP6861"/>
      <c r="BQ6861"/>
      <c r="BR6861"/>
      <c r="BS6861"/>
      <c r="BT6861"/>
      <c r="BU6861"/>
      <c r="BV6861"/>
      <c r="BW6861"/>
      <c r="BX6861"/>
      <c r="BY6861"/>
      <c r="BZ6861"/>
      <c r="CA6861"/>
      <c r="CB6861"/>
      <c r="CC6861"/>
      <c r="CD6861"/>
      <c r="CE6861"/>
      <c r="CF6861"/>
      <c r="CG6861"/>
      <c r="CH6861"/>
      <c r="CI6861"/>
      <c r="CJ6861"/>
      <c r="CK6861"/>
      <c r="CL6861"/>
      <c r="CM6861"/>
      <c r="CN6861"/>
      <c r="CO6861"/>
      <c r="CP6861"/>
      <c r="CQ6861"/>
      <c r="CR6861"/>
      <c r="CS6861"/>
      <c r="CT6861"/>
      <c r="CU6861"/>
      <c r="CV6861"/>
    </row>
    <row r="6862" spans="10:100" x14ac:dyDescent="0.25">
      <c r="J6862"/>
      <c r="K6862"/>
      <c r="L6862"/>
      <c r="M6862"/>
      <c r="N6862"/>
      <c r="O6862"/>
      <c r="P6862"/>
      <c r="Q6862"/>
      <c r="R6862"/>
      <c r="S6862"/>
      <c r="T6862"/>
      <c r="U6862"/>
      <c r="V6862"/>
      <c r="W6862"/>
      <c r="X6862"/>
      <c r="Y6862"/>
      <c r="Z6862"/>
      <c r="AA6862"/>
      <c r="AB6862"/>
      <c r="AC6862"/>
      <c r="AD6862"/>
      <c r="AE6862"/>
      <c r="AF6862"/>
      <c r="AG6862"/>
      <c r="AH6862"/>
      <c r="AI6862"/>
      <c r="AJ6862"/>
      <c r="AK6862"/>
      <c r="AL6862"/>
      <c r="AM6862"/>
      <c r="AN6862"/>
      <c r="AO6862"/>
      <c r="AP6862"/>
      <c r="AQ6862"/>
      <c r="AR6862"/>
      <c r="AS6862"/>
      <c r="AT6862"/>
      <c r="AU6862"/>
      <c r="AV6862"/>
      <c r="AW6862"/>
      <c r="AX6862"/>
      <c r="AY6862"/>
      <c r="AZ6862"/>
      <c r="BA6862"/>
      <c r="BB6862"/>
      <c r="BC6862"/>
      <c r="BD6862"/>
      <c r="BE6862"/>
      <c r="BF6862"/>
      <c r="BG6862"/>
      <c r="BH6862"/>
      <c r="BI6862"/>
      <c r="BJ6862"/>
      <c r="BK6862"/>
      <c r="BL6862"/>
      <c r="BM6862"/>
      <c r="BN6862"/>
      <c r="BO6862"/>
      <c r="BP6862"/>
      <c r="BQ6862"/>
      <c r="BR6862"/>
      <c r="BS6862"/>
      <c r="BT6862"/>
      <c r="BU6862"/>
      <c r="BV6862"/>
      <c r="BW6862"/>
      <c r="BX6862"/>
      <c r="BY6862"/>
      <c r="BZ6862"/>
      <c r="CA6862"/>
      <c r="CB6862"/>
      <c r="CC6862"/>
      <c r="CD6862"/>
      <c r="CE6862"/>
      <c r="CF6862"/>
      <c r="CG6862"/>
      <c r="CH6862"/>
      <c r="CI6862"/>
      <c r="CJ6862"/>
      <c r="CK6862"/>
      <c r="CL6862"/>
      <c r="CM6862"/>
      <c r="CN6862"/>
      <c r="CO6862"/>
      <c r="CP6862"/>
      <c r="CQ6862"/>
      <c r="CR6862"/>
      <c r="CS6862"/>
      <c r="CT6862"/>
      <c r="CU6862"/>
      <c r="CV6862"/>
    </row>
    <row r="6863" spans="10:100" x14ac:dyDescent="0.25">
      <c r="J6863"/>
      <c r="K6863"/>
      <c r="L6863"/>
      <c r="M6863"/>
      <c r="N6863"/>
      <c r="O6863"/>
      <c r="P6863"/>
      <c r="Q6863"/>
      <c r="R6863"/>
      <c r="S6863"/>
      <c r="T6863"/>
      <c r="U6863"/>
      <c r="V6863"/>
      <c r="W6863"/>
      <c r="X6863"/>
      <c r="Y6863"/>
      <c r="Z6863"/>
      <c r="AA6863"/>
      <c r="AB6863"/>
      <c r="AC6863"/>
      <c r="AD6863"/>
      <c r="AE6863"/>
      <c r="AF6863"/>
      <c r="AG6863"/>
      <c r="AH6863"/>
      <c r="AI6863"/>
      <c r="AJ6863"/>
      <c r="AK6863"/>
      <c r="AL6863"/>
      <c r="AM6863"/>
      <c r="AN6863"/>
      <c r="AO6863"/>
      <c r="AP6863"/>
      <c r="AQ6863"/>
      <c r="AR6863"/>
      <c r="AS6863"/>
      <c r="AT6863"/>
      <c r="AU6863"/>
      <c r="AV6863"/>
      <c r="AW6863"/>
      <c r="AX6863"/>
      <c r="AY6863"/>
      <c r="AZ6863"/>
      <c r="BA6863"/>
      <c r="BB6863"/>
      <c r="BC6863"/>
      <c r="BD6863"/>
      <c r="BE6863"/>
      <c r="BF6863"/>
      <c r="BG6863"/>
      <c r="BH6863"/>
      <c r="BI6863"/>
      <c r="BJ6863"/>
      <c r="BK6863"/>
      <c r="BL6863"/>
      <c r="BM6863"/>
      <c r="BN6863"/>
      <c r="BO6863"/>
      <c r="BP6863"/>
      <c r="BQ6863"/>
      <c r="BR6863"/>
      <c r="BS6863"/>
      <c r="BT6863"/>
      <c r="BU6863"/>
      <c r="BV6863"/>
      <c r="BW6863"/>
      <c r="BX6863"/>
      <c r="BY6863"/>
      <c r="BZ6863"/>
      <c r="CA6863"/>
      <c r="CB6863"/>
      <c r="CC6863"/>
      <c r="CD6863"/>
      <c r="CE6863"/>
      <c r="CF6863"/>
      <c r="CG6863"/>
      <c r="CH6863"/>
      <c r="CI6863"/>
      <c r="CJ6863"/>
      <c r="CK6863"/>
      <c r="CL6863"/>
      <c r="CM6863"/>
      <c r="CN6863"/>
      <c r="CO6863"/>
      <c r="CP6863"/>
      <c r="CQ6863"/>
      <c r="CR6863"/>
      <c r="CS6863"/>
      <c r="CT6863"/>
      <c r="CU6863"/>
      <c r="CV6863"/>
    </row>
    <row r="6864" spans="10:100" x14ac:dyDescent="0.25">
      <c r="J6864"/>
      <c r="K6864"/>
      <c r="L6864"/>
      <c r="M6864"/>
      <c r="N6864"/>
      <c r="O6864"/>
      <c r="P6864"/>
      <c r="Q6864"/>
      <c r="R6864"/>
      <c r="S6864"/>
      <c r="T6864"/>
      <c r="U6864"/>
      <c r="V6864"/>
      <c r="W6864"/>
      <c r="X6864"/>
      <c r="Y6864"/>
      <c r="Z6864"/>
      <c r="AA6864"/>
      <c r="AB6864"/>
      <c r="AC6864"/>
      <c r="AD6864"/>
      <c r="AE6864"/>
      <c r="AF6864"/>
      <c r="AG6864"/>
      <c r="AH6864"/>
      <c r="AI6864"/>
      <c r="AJ6864"/>
      <c r="AK6864"/>
      <c r="AL6864"/>
      <c r="AM6864"/>
      <c r="AN6864"/>
      <c r="AO6864"/>
      <c r="AP6864"/>
      <c r="AQ6864"/>
      <c r="AR6864"/>
      <c r="AS6864"/>
      <c r="AT6864"/>
      <c r="AU6864"/>
      <c r="AV6864"/>
      <c r="AW6864"/>
      <c r="AX6864"/>
      <c r="AY6864"/>
      <c r="AZ6864"/>
      <c r="BA6864"/>
      <c r="BB6864"/>
      <c r="BC6864"/>
      <c r="BD6864"/>
      <c r="BE6864"/>
      <c r="BF6864"/>
      <c r="BG6864"/>
      <c r="BH6864"/>
      <c r="BI6864"/>
      <c r="BJ6864"/>
      <c r="BK6864"/>
      <c r="BL6864"/>
      <c r="BM6864"/>
      <c r="BN6864"/>
      <c r="BO6864"/>
      <c r="BP6864"/>
      <c r="BQ6864"/>
      <c r="BR6864"/>
      <c r="BS6864"/>
      <c r="BT6864"/>
      <c r="BU6864"/>
      <c r="BV6864"/>
      <c r="BW6864"/>
      <c r="BX6864"/>
      <c r="BY6864"/>
      <c r="BZ6864"/>
      <c r="CA6864"/>
      <c r="CB6864"/>
      <c r="CC6864"/>
      <c r="CD6864"/>
      <c r="CE6864"/>
      <c r="CF6864"/>
      <c r="CG6864"/>
      <c r="CH6864"/>
      <c r="CI6864"/>
      <c r="CJ6864"/>
      <c r="CK6864"/>
      <c r="CL6864"/>
      <c r="CM6864"/>
      <c r="CN6864"/>
      <c r="CO6864"/>
      <c r="CP6864"/>
      <c r="CQ6864"/>
      <c r="CR6864"/>
      <c r="CS6864"/>
      <c r="CT6864"/>
      <c r="CU6864"/>
      <c r="CV6864"/>
    </row>
    <row r="6865" spans="10:100" x14ac:dyDescent="0.25">
      <c r="J6865"/>
      <c r="K6865"/>
      <c r="L6865"/>
      <c r="M6865"/>
      <c r="N6865"/>
      <c r="O6865"/>
      <c r="P6865"/>
      <c r="Q6865"/>
      <c r="R6865"/>
      <c r="S6865"/>
      <c r="T6865"/>
      <c r="U6865"/>
      <c r="V6865"/>
      <c r="W6865"/>
      <c r="X6865"/>
      <c r="Y6865"/>
      <c r="Z6865"/>
      <c r="AA6865"/>
      <c r="AB6865"/>
      <c r="AC6865"/>
      <c r="AD6865"/>
      <c r="AE6865"/>
      <c r="AF6865"/>
      <c r="AG6865"/>
      <c r="AH6865"/>
      <c r="AI6865"/>
      <c r="AJ6865"/>
      <c r="AK6865"/>
      <c r="AL6865"/>
      <c r="AM6865"/>
      <c r="AN6865"/>
      <c r="AO6865"/>
      <c r="AP6865"/>
      <c r="AQ6865"/>
      <c r="AR6865"/>
      <c r="AS6865"/>
      <c r="AT6865"/>
      <c r="AU6865"/>
      <c r="AV6865"/>
      <c r="AW6865"/>
      <c r="AX6865"/>
      <c r="AY6865"/>
      <c r="AZ6865"/>
      <c r="BA6865"/>
      <c r="BB6865"/>
      <c r="BC6865"/>
      <c r="BD6865"/>
      <c r="BE6865"/>
      <c r="BF6865"/>
      <c r="BG6865"/>
      <c r="BH6865"/>
      <c r="BI6865"/>
      <c r="BJ6865"/>
      <c r="BK6865"/>
      <c r="BL6865"/>
      <c r="BM6865"/>
      <c r="BN6865"/>
      <c r="BO6865"/>
      <c r="BP6865"/>
      <c r="BQ6865"/>
      <c r="BR6865"/>
      <c r="BS6865"/>
      <c r="BT6865"/>
      <c r="BU6865"/>
      <c r="BV6865"/>
      <c r="BW6865"/>
      <c r="BX6865"/>
      <c r="BY6865"/>
      <c r="BZ6865"/>
      <c r="CA6865"/>
      <c r="CB6865"/>
      <c r="CC6865"/>
      <c r="CD6865"/>
      <c r="CE6865"/>
      <c r="CF6865"/>
      <c r="CG6865"/>
      <c r="CH6865"/>
      <c r="CI6865"/>
      <c r="CJ6865"/>
      <c r="CK6865"/>
      <c r="CL6865"/>
      <c r="CM6865"/>
      <c r="CN6865"/>
      <c r="CO6865"/>
      <c r="CP6865"/>
      <c r="CQ6865"/>
      <c r="CR6865"/>
      <c r="CS6865"/>
      <c r="CT6865"/>
      <c r="CU6865"/>
      <c r="CV6865"/>
    </row>
    <row r="6866" spans="10:100" x14ac:dyDescent="0.25">
      <c r="J6866"/>
      <c r="K6866"/>
      <c r="L6866"/>
      <c r="M6866"/>
      <c r="N6866"/>
      <c r="O6866"/>
      <c r="P6866"/>
      <c r="Q6866"/>
      <c r="R6866"/>
      <c r="S6866"/>
      <c r="T6866"/>
      <c r="U6866"/>
      <c r="V6866"/>
      <c r="W6866"/>
      <c r="X6866"/>
      <c r="Y6866"/>
      <c r="Z6866"/>
      <c r="AA6866"/>
      <c r="AB6866"/>
      <c r="AC6866"/>
      <c r="AD6866"/>
      <c r="AE6866"/>
      <c r="AF6866"/>
      <c r="AG6866"/>
      <c r="AH6866"/>
      <c r="AI6866"/>
      <c r="AJ6866"/>
      <c r="AK6866"/>
      <c r="AL6866"/>
      <c r="AM6866"/>
      <c r="AN6866"/>
      <c r="AO6866"/>
      <c r="AP6866"/>
      <c r="AQ6866"/>
      <c r="AR6866"/>
      <c r="AS6866"/>
      <c r="AT6866"/>
      <c r="AU6866"/>
      <c r="AV6866"/>
      <c r="AW6866"/>
      <c r="AX6866"/>
      <c r="AY6866"/>
      <c r="AZ6866"/>
      <c r="BA6866"/>
      <c r="BB6866"/>
      <c r="BC6866"/>
      <c r="BD6866"/>
      <c r="BE6866"/>
      <c r="BF6866"/>
      <c r="BG6866"/>
      <c r="BH6866"/>
      <c r="BI6866"/>
      <c r="BJ6866"/>
      <c r="BK6866"/>
      <c r="BL6866"/>
      <c r="BM6866"/>
      <c r="BN6866"/>
      <c r="BO6866"/>
      <c r="BP6866"/>
      <c r="BQ6866"/>
      <c r="BR6866"/>
      <c r="BS6866"/>
      <c r="BT6866"/>
      <c r="BU6866"/>
      <c r="BV6866"/>
      <c r="BW6866"/>
      <c r="BX6866"/>
      <c r="BY6866"/>
      <c r="BZ6866"/>
      <c r="CA6866"/>
      <c r="CB6866"/>
      <c r="CC6866"/>
      <c r="CD6866"/>
      <c r="CE6866"/>
      <c r="CF6866"/>
      <c r="CG6866"/>
      <c r="CH6866"/>
      <c r="CI6866"/>
      <c r="CJ6866"/>
      <c r="CK6866"/>
      <c r="CL6866"/>
      <c r="CM6866"/>
      <c r="CN6866"/>
      <c r="CO6866"/>
      <c r="CP6866"/>
      <c r="CQ6866"/>
      <c r="CR6866"/>
      <c r="CS6866"/>
      <c r="CT6866"/>
      <c r="CU6866"/>
      <c r="CV6866"/>
    </row>
    <row r="6867" spans="10:100" x14ac:dyDescent="0.25">
      <c r="J6867"/>
      <c r="K6867"/>
      <c r="L6867"/>
      <c r="M6867"/>
      <c r="N6867"/>
      <c r="O6867"/>
      <c r="P6867"/>
      <c r="Q6867"/>
      <c r="R6867"/>
      <c r="S6867"/>
      <c r="T6867"/>
      <c r="U6867"/>
      <c r="V6867"/>
      <c r="W6867"/>
      <c r="X6867"/>
      <c r="Y6867"/>
      <c r="Z6867"/>
      <c r="AA6867"/>
      <c r="AB6867"/>
      <c r="AC6867"/>
      <c r="AD6867"/>
      <c r="AE6867"/>
      <c r="AF6867"/>
      <c r="AG6867"/>
      <c r="AH6867"/>
      <c r="AI6867"/>
      <c r="AJ6867"/>
      <c r="AK6867"/>
      <c r="AL6867"/>
      <c r="AM6867"/>
      <c r="AN6867"/>
      <c r="AO6867"/>
      <c r="AP6867"/>
      <c r="AQ6867"/>
      <c r="AR6867"/>
      <c r="AS6867"/>
      <c r="AT6867"/>
      <c r="AU6867"/>
      <c r="AV6867"/>
      <c r="AW6867"/>
      <c r="AX6867"/>
      <c r="AY6867"/>
      <c r="AZ6867"/>
      <c r="BA6867"/>
      <c r="BB6867"/>
      <c r="BC6867"/>
      <c r="BD6867"/>
      <c r="BE6867"/>
      <c r="BF6867"/>
      <c r="BG6867"/>
      <c r="BH6867"/>
      <c r="BI6867"/>
      <c r="BJ6867"/>
      <c r="BK6867"/>
      <c r="BL6867"/>
      <c r="BM6867"/>
      <c r="BN6867"/>
      <c r="BO6867"/>
      <c r="BP6867"/>
      <c r="BQ6867"/>
      <c r="BR6867"/>
      <c r="BS6867"/>
      <c r="BT6867"/>
      <c r="BU6867"/>
      <c r="BV6867"/>
      <c r="BW6867"/>
      <c r="BX6867"/>
      <c r="BY6867"/>
      <c r="BZ6867"/>
      <c r="CA6867"/>
      <c r="CB6867"/>
      <c r="CC6867"/>
      <c r="CD6867"/>
      <c r="CE6867"/>
      <c r="CF6867"/>
      <c r="CG6867"/>
      <c r="CH6867"/>
      <c r="CI6867"/>
      <c r="CJ6867"/>
      <c r="CK6867"/>
      <c r="CL6867"/>
      <c r="CM6867"/>
      <c r="CN6867"/>
      <c r="CO6867"/>
      <c r="CP6867"/>
      <c r="CQ6867"/>
      <c r="CR6867"/>
      <c r="CS6867"/>
      <c r="CT6867"/>
      <c r="CU6867"/>
      <c r="CV6867"/>
    </row>
    <row r="6868" spans="10:100" x14ac:dyDescent="0.25">
      <c r="J6868"/>
      <c r="K6868"/>
      <c r="L6868"/>
      <c r="M6868"/>
      <c r="N6868"/>
      <c r="O6868"/>
      <c r="P6868"/>
      <c r="Q6868"/>
      <c r="R6868"/>
      <c r="S6868"/>
      <c r="T6868"/>
      <c r="U6868"/>
      <c r="V6868"/>
      <c r="W6868"/>
      <c r="X6868"/>
      <c r="Y6868"/>
      <c r="Z6868"/>
      <c r="AA6868"/>
      <c r="AB6868"/>
      <c r="AC6868"/>
      <c r="AD6868"/>
      <c r="AE6868"/>
      <c r="AF6868"/>
      <c r="AG6868"/>
      <c r="AH6868"/>
      <c r="AI6868"/>
      <c r="AJ6868"/>
      <c r="AK6868"/>
      <c r="AL6868"/>
      <c r="AM6868"/>
      <c r="AN6868"/>
      <c r="AO6868"/>
      <c r="AP6868"/>
      <c r="AQ6868"/>
      <c r="AR6868"/>
      <c r="AS6868"/>
      <c r="AT6868"/>
      <c r="AU6868"/>
      <c r="AV6868"/>
      <c r="AW6868"/>
      <c r="AX6868"/>
      <c r="AY6868"/>
      <c r="AZ6868"/>
      <c r="BA6868"/>
      <c r="BB6868"/>
      <c r="BC6868"/>
      <c r="BD6868"/>
      <c r="BE6868"/>
      <c r="BF6868"/>
      <c r="BG6868"/>
      <c r="BH6868"/>
      <c r="BI6868"/>
      <c r="BJ6868"/>
      <c r="BK6868"/>
      <c r="BL6868"/>
      <c r="BM6868"/>
      <c r="BN6868"/>
      <c r="BO6868"/>
      <c r="BP6868"/>
      <c r="BQ6868"/>
      <c r="BR6868"/>
      <c r="BS6868"/>
      <c r="BT6868"/>
      <c r="BU6868"/>
      <c r="BV6868"/>
      <c r="BW6868"/>
      <c r="BX6868"/>
      <c r="BY6868"/>
      <c r="BZ6868"/>
      <c r="CA6868"/>
      <c r="CB6868"/>
      <c r="CC6868"/>
      <c r="CD6868"/>
      <c r="CE6868"/>
      <c r="CF6868"/>
      <c r="CG6868"/>
      <c r="CH6868"/>
      <c r="CI6868"/>
      <c r="CJ6868"/>
      <c r="CK6868"/>
      <c r="CL6868"/>
      <c r="CM6868"/>
      <c r="CN6868"/>
      <c r="CO6868"/>
      <c r="CP6868"/>
      <c r="CQ6868"/>
      <c r="CR6868"/>
      <c r="CS6868"/>
      <c r="CT6868"/>
      <c r="CU6868"/>
      <c r="CV6868"/>
    </row>
    <row r="6869" spans="10:100" x14ac:dyDescent="0.25">
      <c r="J6869"/>
      <c r="K6869"/>
      <c r="L6869"/>
      <c r="M6869"/>
      <c r="N6869"/>
      <c r="O6869"/>
      <c r="P6869"/>
      <c r="Q6869"/>
      <c r="R6869"/>
      <c r="S6869"/>
      <c r="T6869"/>
      <c r="U6869"/>
      <c r="V6869"/>
      <c r="W6869"/>
      <c r="X6869"/>
      <c r="Y6869"/>
      <c r="Z6869"/>
      <c r="AA6869"/>
      <c r="AB6869"/>
      <c r="AC6869"/>
      <c r="AD6869"/>
      <c r="AE6869"/>
      <c r="AF6869"/>
      <c r="AG6869"/>
      <c r="AH6869"/>
      <c r="AI6869"/>
      <c r="AJ6869"/>
      <c r="AK6869"/>
      <c r="AL6869"/>
      <c r="AM6869"/>
      <c r="AN6869"/>
      <c r="AO6869"/>
      <c r="AP6869"/>
      <c r="AQ6869"/>
      <c r="AR6869"/>
      <c r="AS6869"/>
      <c r="AT6869"/>
      <c r="AU6869"/>
      <c r="AV6869"/>
      <c r="AW6869"/>
      <c r="AX6869"/>
      <c r="AY6869"/>
      <c r="AZ6869"/>
      <c r="BA6869"/>
      <c r="BB6869"/>
      <c r="BC6869"/>
      <c r="BD6869"/>
      <c r="BE6869"/>
      <c r="BF6869"/>
      <c r="BG6869"/>
      <c r="BH6869"/>
      <c r="BI6869"/>
      <c r="BJ6869"/>
      <c r="BK6869"/>
      <c r="BL6869"/>
      <c r="BM6869"/>
      <c r="BN6869"/>
      <c r="BO6869"/>
      <c r="BP6869"/>
      <c r="BQ6869"/>
      <c r="BR6869"/>
      <c r="BS6869"/>
      <c r="BT6869"/>
      <c r="BU6869"/>
      <c r="BV6869"/>
      <c r="BW6869"/>
      <c r="BX6869"/>
      <c r="BY6869"/>
      <c r="BZ6869"/>
      <c r="CA6869"/>
      <c r="CB6869"/>
      <c r="CC6869"/>
      <c r="CD6869"/>
      <c r="CE6869"/>
      <c r="CF6869"/>
      <c r="CG6869"/>
      <c r="CH6869"/>
      <c r="CI6869"/>
      <c r="CJ6869"/>
      <c r="CK6869"/>
      <c r="CL6869"/>
      <c r="CM6869"/>
      <c r="CN6869"/>
      <c r="CO6869"/>
      <c r="CP6869"/>
      <c r="CQ6869"/>
      <c r="CR6869"/>
      <c r="CS6869"/>
      <c r="CT6869"/>
      <c r="CU6869"/>
      <c r="CV6869"/>
    </row>
    <row r="6870" spans="10:100" x14ac:dyDescent="0.25">
      <c r="J6870"/>
      <c r="K6870"/>
      <c r="L6870"/>
      <c r="M6870"/>
      <c r="N6870"/>
      <c r="O6870"/>
      <c r="P6870"/>
      <c r="Q6870"/>
      <c r="R6870"/>
      <c r="S6870"/>
      <c r="T6870"/>
      <c r="U6870"/>
      <c r="V6870"/>
      <c r="W6870"/>
      <c r="X6870"/>
      <c r="Y6870"/>
      <c r="Z6870"/>
      <c r="AA6870"/>
      <c r="AB6870"/>
      <c r="AC6870"/>
      <c r="AD6870"/>
      <c r="AE6870"/>
      <c r="AF6870"/>
      <c r="AG6870"/>
      <c r="AH6870"/>
      <c r="AI6870"/>
      <c r="AJ6870"/>
      <c r="AK6870"/>
      <c r="AL6870"/>
      <c r="AM6870"/>
      <c r="AN6870"/>
      <c r="AO6870"/>
      <c r="AP6870"/>
      <c r="AQ6870"/>
      <c r="AR6870"/>
      <c r="AS6870"/>
      <c r="AT6870"/>
      <c r="AU6870"/>
      <c r="AV6870"/>
      <c r="AW6870"/>
      <c r="AX6870"/>
      <c r="AY6870"/>
      <c r="AZ6870"/>
      <c r="BA6870"/>
      <c r="BB6870"/>
      <c r="BC6870"/>
      <c r="BD6870"/>
      <c r="BE6870"/>
      <c r="BF6870"/>
      <c r="BG6870"/>
      <c r="BH6870"/>
      <c r="BI6870"/>
      <c r="BJ6870"/>
      <c r="BK6870"/>
      <c r="BL6870"/>
      <c r="BM6870"/>
      <c r="BN6870"/>
      <c r="BO6870"/>
      <c r="BP6870"/>
      <c r="BQ6870"/>
      <c r="BR6870"/>
      <c r="BS6870"/>
      <c r="BT6870"/>
      <c r="BU6870"/>
      <c r="BV6870"/>
      <c r="BW6870"/>
      <c r="BX6870"/>
      <c r="BY6870"/>
      <c r="BZ6870"/>
      <c r="CA6870"/>
      <c r="CB6870"/>
      <c r="CC6870"/>
      <c r="CD6870"/>
      <c r="CE6870"/>
      <c r="CF6870"/>
      <c r="CG6870"/>
      <c r="CH6870"/>
      <c r="CI6870"/>
      <c r="CJ6870"/>
      <c r="CK6870"/>
      <c r="CL6870"/>
      <c r="CM6870"/>
      <c r="CN6870"/>
      <c r="CO6870"/>
      <c r="CP6870"/>
      <c r="CQ6870"/>
      <c r="CR6870"/>
      <c r="CS6870"/>
      <c r="CT6870"/>
      <c r="CU6870"/>
      <c r="CV6870"/>
    </row>
    <row r="6871" spans="10:100" x14ac:dyDescent="0.25">
      <c r="J6871"/>
      <c r="K6871"/>
      <c r="L6871"/>
      <c r="M6871"/>
      <c r="N6871"/>
      <c r="O6871"/>
      <c r="P6871"/>
      <c r="Q6871"/>
      <c r="R6871"/>
      <c r="S6871"/>
      <c r="T6871"/>
      <c r="U6871"/>
      <c r="V6871"/>
      <c r="W6871"/>
      <c r="X6871"/>
      <c r="Y6871"/>
      <c r="Z6871"/>
      <c r="AA6871"/>
      <c r="AB6871"/>
      <c r="AC6871"/>
      <c r="AD6871"/>
      <c r="AE6871"/>
      <c r="AF6871"/>
      <c r="AG6871"/>
      <c r="AH6871"/>
      <c r="AI6871"/>
      <c r="AJ6871"/>
      <c r="AK6871"/>
      <c r="AL6871"/>
      <c r="AM6871"/>
      <c r="AN6871"/>
      <c r="AO6871"/>
      <c r="AP6871"/>
      <c r="AQ6871"/>
      <c r="AR6871"/>
      <c r="AS6871"/>
      <c r="AT6871"/>
      <c r="AU6871"/>
      <c r="AV6871"/>
      <c r="AW6871"/>
      <c r="AX6871"/>
      <c r="AY6871"/>
      <c r="AZ6871"/>
      <c r="BA6871"/>
      <c r="BB6871"/>
      <c r="BC6871"/>
      <c r="BD6871"/>
      <c r="BE6871"/>
      <c r="BF6871"/>
      <c r="BG6871"/>
      <c r="BH6871"/>
      <c r="BI6871"/>
      <c r="BJ6871"/>
      <c r="BK6871"/>
      <c r="BL6871"/>
      <c r="BM6871"/>
      <c r="BN6871"/>
      <c r="BO6871"/>
      <c r="BP6871"/>
      <c r="BQ6871"/>
      <c r="BR6871"/>
      <c r="BS6871"/>
      <c r="BT6871"/>
      <c r="BU6871"/>
      <c r="BV6871"/>
      <c r="BW6871"/>
      <c r="BX6871"/>
      <c r="BY6871"/>
      <c r="BZ6871"/>
      <c r="CA6871"/>
      <c r="CB6871"/>
      <c r="CC6871"/>
      <c r="CD6871"/>
      <c r="CE6871"/>
      <c r="CF6871"/>
      <c r="CG6871"/>
      <c r="CH6871"/>
      <c r="CI6871"/>
      <c r="CJ6871"/>
      <c r="CK6871"/>
      <c r="CL6871"/>
      <c r="CM6871"/>
      <c r="CN6871"/>
      <c r="CO6871"/>
      <c r="CP6871"/>
      <c r="CQ6871"/>
      <c r="CR6871"/>
      <c r="CS6871"/>
      <c r="CT6871"/>
      <c r="CU6871"/>
      <c r="CV6871"/>
    </row>
    <row r="6872" spans="10:100" x14ac:dyDescent="0.25">
      <c r="J6872"/>
      <c r="K6872"/>
      <c r="L6872"/>
      <c r="M6872"/>
      <c r="N6872"/>
      <c r="O6872"/>
      <c r="P6872"/>
      <c r="Q6872"/>
      <c r="R6872"/>
      <c r="S6872"/>
      <c r="T6872"/>
      <c r="U6872"/>
      <c r="V6872"/>
      <c r="W6872"/>
      <c r="X6872"/>
      <c r="Y6872"/>
      <c r="Z6872"/>
      <c r="AA6872"/>
      <c r="AB6872"/>
      <c r="AC6872"/>
      <c r="AD6872"/>
      <c r="AE6872"/>
      <c r="AF6872"/>
      <c r="AG6872"/>
      <c r="AH6872"/>
      <c r="AI6872"/>
      <c r="AJ6872"/>
      <c r="AK6872"/>
      <c r="AL6872"/>
      <c r="AM6872"/>
      <c r="AN6872"/>
      <c r="AO6872"/>
      <c r="AP6872"/>
      <c r="AQ6872"/>
      <c r="AR6872"/>
      <c r="AS6872"/>
      <c r="AT6872"/>
      <c r="AU6872"/>
      <c r="AV6872"/>
      <c r="AW6872"/>
      <c r="AX6872"/>
      <c r="AY6872"/>
      <c r="AZ6872"/>
      <c r="BA6872"/>
      <c r="BB6872"/>
      <c r="BC6872"/>
      <c r="BD6872"/>
      <c r="BE6872"/>
      <c r="BF6872"/>
      <c r="BG6872"/>
      <c r="BH6872"/>
      <c r="BI6872"/>
      <c r="BJ6872"/>
      <c r="BK6872"/>
      <c r="BL6872"/>
      <c r="BM6872"/>
      <c r="BN6872"/>
      <c r="BO6872"/>
      <c r="BP6872"/>
      <c r="BQ6872"/>
      <c r="BR6872"/>
      <c r="BS6872"/>
      <c r="BT6872"/>
      <c r="BU6872"/>
      <c r="BV6872"/>
      <c r="BW6872"/>
      <c r="BX6872"/>
      <c r="BY6872"/>
      <c r="BZ6872"/>
      <c r="CA6872"/>
      <c r="CB6872"/>
      <c r="CC6872"/>
      <c r="CD6872"/>
      <c r="CE6872"/>
      <c r="CF6872"/>
      <c r="CG6872"/>
      <c r="CH6872"/>
      <c r="CI6872"/>
      <c r="CJ6872"/>
      <c r="CK6872"/>
      <c r="CL6872"/>
      <c r="CM6872"/>
      <c r="CN6872"/>
      <c r="CO6872"/>
      <c r="CP6872"/>
      <c r="CQ6872"/>
      <c r="CR6872"/>
      <c r="CS6872"/>
      <c r="CT6872"/>
      <c r="CU6872"/>
      <c r="CV6872"/>
    </row>
    <row r="6873" spans="10:100" x14ac:dyDescent="0.25">
      <c r="J6873"/>
      <c r="K6873"/>
      <c r="L6873"/>
      <c r="M6873"/>
      <c r="N6873"/>
      <c r="O6873"/>
      <c r="P6873"/>
      <c r="Q6873"/>
      <c r="R6873"/>
      <c r="S6873"/>
      <c r="T6873"/>
      <c r="U6873"/>
      <c r="V6873"/>
      <c r="W6873"/>
      <c r="X6873"/>
      <c r="Y6873"/>
      <c r="Z6873"/>
      <c r="AA6873"/>
      <c r="AB6873"/>
      <c r="AC6873"/>
      <c r="AD6873"/>
      <c r="AE6873"/>
      <c r="AF6873"/>
      <c r="AG6873"/>
      <c r="AH6873"/>
      <c r="AI6873"/>
      <c r="AJ6873"/>
      <c r="AK6873"/>
      <c r="AL6873"/>
      <c r="AM6873"/>
      <c r="AN6873"/>
      <c r="AO6873"/>
      <c r="AP6873"/>
      <c r="AQ6873"/>
      <c r="AR6873"/>
      <c r="AS6873"/>
      <c r="AT6873"/>
      <c r="AU6873"/>
      <c r="AV6873"/>
      <c r="AW6873"/>
      <c r="AX6873"/>
      <c r="AY6873"/>
      <c r="AZ6873"/>
      <c r="BA6873"/>
      <c r="BB6873"/>
      <c r="BC6873"/>
      <c r="BD6873"/>
      <c r="BE6873"/>
      <c r="BF6873"/>
      <c r="BG6873"/>
      <c r="BH6873"/>
      <c r="BI6873"/>
      <c r="BJ6873"/>
      <c r="BK6873"/>
      <c r="BL6873"/>
      <c r="BM6873"/>
      <c r="BN6873"/>
      <c r="BO6873"/>
      <c r="BP6873"/>
      <c r="BQ6873"/>
      <c r="BR6873"/>
      <c r="BS6873"/>
      <c r="BT6873"/>
      <c r="BU6873"/>
      <c r="BV6873"/>
      <c r="BW6873"/>
      <c r="BX6873"/>
      <c r="BY6873"/>
      <c r="BZ6873"/>
      <c r="CA6873"/>
      <c r="CB6873"/>
      <c r="CC6873"/>
      <c r="CD6873"/>
      <c r="CE6873"/>
      <c r="CF6873"/>
      <c r="CG6873"/>
      <c r="CH6873"/>
      <c r="CI6873"/>
      <c r="CJ6873"/>
      <c r="CK6873"/>
      <c r="CL6873"/>
      <c r="CM6873"/>
      <c r="CN6873"/>
      <c r="CO6873"/>
      <c r="CP6873"/>
      <c r="CQ6873"/>
      <c r="CR6873"/>
      <c r="CS6873"/>
      <c r="CT6873"/>
      <c r="CU6873"/>
      <c r="CV6873"/>
    </row>
    <row r="6874" spans="10:100" x14ac:dyDescent="0.25">
      <c r="J6874"/>
      <c r="K6874"/>
      <c r="L6874"/>
      <c r="M6874"/>
      <c r="N6874"/>
      <c r="O6874"/>
      <c r="P6874"/>
      <c r="Q6874"/>
      <c r="R6874"/>
      <c r="S6874"/>
      <c r="T6874"/>
      <c r="U6874"/>
      <c r="V6874"/>
      <c r="W6874"/>
      <c r="X6874"/>
      <c r="Y6874"/>
      <c r="Z6874"/>
      <c r="AA6874"/>
      <c r="AB6874"/>
      <c r="AC6874"/>
      <c r="AD6874"/>
      <c r="AE6874"/>
      <c r="AF6874"/>
      <c r="AG6874"/>
      <c r="AH6874"/>
      <c r="AI6874"/>
      <c r="AJ6874"/>
      <c r="AK6874"/>
      <c r="AL6874"/>
      <c r="AM6874"/>
      <c r="AN6874"/>
      <c r="AO6874"/>
      <c r="AP6874"/>
      <c r="AQ6874"/>
      <c r="AR6874"/>
      <c r="AS6874"/>
      <c r="AT6874"/>
      <c r="AU6874"/>
      <c r="AV6874"/>
      <c r="AW6874"/>
      <c r="AX6874"/>
      <c r="AY6874"/>
      <c r="AZ6874"/>
      <c r="BA6874"/>
      <c r="BB6874"/>
      <c r="BC6874"/>
      <c r="BD6874"/>
      <c r="BE6874"/>
      <c r="BF6874"/>
      <c r="BG6874"/>
      <c r="BH6874"/>
      <c r="BI6874"/>
      <c r="BJ6874"/>
      <c r="BK6874"/>
      <c r="BL6874"/>
      <c r="BM6874"/>
      <c r="BN6874"/>
      <c r="BO6874"/>
      <c r="BP6874"/>
      <c r="BQ6874"/>
      <c r="BR6874"/>
      <c r="BS6874"/>
      <c r="BT6874"/>
      <c r="BU6874"/>
      <c r="BV6874"/>
      <c r="BW6874"/>
      <c r="BX6874"/>
      <c r="BY6874"/>
      <c r="BZ6874"/>
      <c r="CA6874"/>
      <c r="CB6874"/>
      <c r="CC6874"/>
      <c r="CD6874"/>
      <c r="CE6874"/>
      <c r="CF6874"/>
      <c r="CG6874"/>
      <c r="CH6874"/>
      <c r="CI6874"/>
      <c r="CJ6874"/>
      <c r="CK6874"/>
      <c r="CL6874"/>
      <c r="CM6874"/>
      <c r="CN6874"/>
      <c r="CO6874"/>
      <c r="CP6874"/>
      <c r="CQ6874"/>
      <c r="CR6874"/>
      <c r="CS6874"/>
      <c r="CT6874"/>
      <c r="CU6874"/>
      <c r="CV6874"/>
    </row>
    <row r="6875" spans="10:100" x14ac:dyDescent="0.25">
      <c r="J6875"/>
      <c r="K6875"/>
      <c r="L6875"/>
      <c r="M6875"/>
      <c r="N6875"/>
      <c r="O6875"/>
      <c r="P6875"/>
      <c r="Q6875"/>
      <c r="R6875"/>
      <c r="S6875"/>
      <c r="T6875"/>
      <c r="U6875"/>
      <c r="V6875"/>
      <c r="W6875"/>
      <c r="X6875"/>
      <c r="Y6875"/>
      <c r="Z6875"/>
      <c r="AA6875"/>
      <c r="AB6875"/>
      <c r="AC6875"/>
      <c r="AD6875"/>
      <c r="AE6875"/>
      <c r="AF6875"/>
      <c r="AG6875"/>
      <c r="AH6875"/>
      <c r="AI6875"/>
      <c r="AJ6875"/>
      <c r="AK6875"/>
      <c r="AL6875"/>
      <c r="AM6875"/>
      <c r="AN6875"/>
      <c r="AO6875"/>
      <c r="AP6875"/>
      <c r="AQ6875"/>
      <c r="AR6875"/>
      <c r="AS6875"/>
      <c r="AT6875"/>
      <c r="AU6875"/>
      <c r="AV6875"/>
      <c r="AW6875"/>
      <c r="AX6875"/>
      <c r="AY6875"/>
      <c r="AZ6875"/>
      <c r="BA6875"/>
      <c r="BB6875"/>
      <c r="BC6875"/>
      <c r="BD6875"/>
      <c r="BE6875"/>
      <c r="BF6875"/>
      <c r="BG6875"/>
      <c r="BH6875"/>
      <c r="BI6875"/>
      <c r="BJ6875"/>
      <c r="BK6875"/>
      <c r="BL6875"/>
      <c r="BM6875"/>
      <c r="BN6875"/>
      <c r="BO6875"/>
      <c r="BP6875"/>
      <c r="BQ6875"/>
      <c r="BR6875"/>
      <c r="BS6875"/>
      <c r="BT6875"/>
      <c r="BU6875"/>
      <c r="BV6875"/>
      <c r="BW6875"/>
      <c r="BX6875"/>
      <c r="BY6875"/>
      <c r="BZ6875"/>
      <c r="CA6875"/>
      <c r="CB6875"/>
      <c r="CC6875"/>
      <c r="CD6875"/>
      <c r="CE6875"/>
      <c r="CF6875"/>
      <c r="CG6875"/>
      <c r="CH6875"/>
      <c r="CI6875"/>
      <c r="CJ6875"/>
      <c r="CK6875"/>
      <c r="CL6875"/>
      <c r="CM6875"/>
      <c r="CN6875"/>
      <c r="CO6875"/>
      <c r="CP6875"/>
      <c r="CQ6875"/>
      <c r="CR6875"/>
      <c r="CS6875"/>
      <c r="CT6875"/>
      <c r="CU6875"/>
      <c r="CV6875"/>
    </row>
    <row r="6876" spans="10:100" x14ac:dyDescent="0.25">
      <c r="J6876"/>
      <c r="K6876"/>
      <c r="L6876"/>
      <c r="M6876"/>
      <c r="N6876"/>
      <c r="O6876"/>
      <c r="P6876"/>
      <c r="Q6876"/>
      <c r="R6876"/>
      <c r="S6876"/>
      <c r="T6876"/>
      <c r="U6876"/>
      <c r="V6876"/>
      <c r="W6876"/>
      <c r="X6876"/>
      <c r="Y6876"/>
      <c r="Z6876"/>
      <c r="AA6876"/>
      <c r="AB6876"/>
      <c r="AC6876"/>
      <c r="AD6876"/>
      <c r="AE6876"/>
      <c r="AF6876"/>
      <c r="AG6876"/>
      <c r="AH6876"/>
      <c r="AI6876"/>
      <c r="AJ6876"/>
      <c r="AK6876"/>
      <c r="AL6876"/>
      <c r="AM6876"/>
      <c r="AN6876"/>
      <c r="AO6876"/>
      <c r="AP6876"/>
      <c r="AQ6876"/>
      <c r="AR6876"/>
      <c r="AS6876"/>
      <c r="AT6876"/>
      <c r="AU6876"/>
      <c r="AV6876"/>
      <c r="AW6876"/>
      <c r="AX6876"/>
      <c r="AY6876"/>
      <c r="AZ6876"/>
      <c r="BA6876"/>
      <c r="BB6876"/>
      <c r="BC6876"/>
      <c r="BD6876"/>
      <c r="BE6876"/>
      <c r="BF6876"/>
      <c r="BG6876"/>
      <c r="BH6876"/>
      <c r="BI6876"/>
      <c r="BJ6876"/>
      <c r="BK6876"/>
      <c r="BL6876"/>
      <c r="BM6876"/>
      <c r="BN6876"/>
      <c r="BO6876"/>
      <c r="BP6876"/>
      <c r="BQ6876"/>
      <c r="BR6876"/>
      <c r="BS6876"/>
      <c r="BT6876"/>
      <c r="BU6876"/>
      <c r="BV6876"/>
      <c r="BW6876"/>
      <c r="BX6876"/>
      <c r="BY6876"/>
      <c r="BZ6876"/>
      <c r="CA6876"/>
      <c r="CB6876"/>
      <c r="CC6876"/>
      <c r="CD6876"/>
      <c r="CE6876"/>
      <c r="CF6876"/>
      <c r="CG6876"/>
      <c r="CH6876"/>
      <c r="CI6876"/>
      <c r="CJ6876"/>
      <c r="CK6876"/>
      <c r="CL6876"/>
      <c r="CM6876"/>
      <c r="CN6876"/>
      <c r="CO6876"/>
      <c r="CP6876"/>
      <c r="CQ6876"/>
      <c r="CR6876"/>
      <c r="CS6876"/>
      <c r="CT6876"/>
      <c r="CU6876"/>
      <c r="CV6876"/>
    </row>
    <row r="6877" spans="10:100" x14ac:dyDescent="0.25">
      <c r="J6877"/>
      <c r="K6877"/>
      <c r="L6877"/>
      <c r="M6877"/>
      <c r="N6877"/>
      <c r="O6877"/>
      <c r="P6877"/>
      <c r="Q6877"/>
      <c r="R6877"/>
      <c r="S6877"/>
      <c r="T6877"/>
      <c r="U6877"/>
      <c r="V6877"/>
      <c r="W6877"/>
      <c r="X6877"/>
      <c r="Y6877"/>
      <c r="Z6877"/>
      <c r="AA6877"/>
      <c r="AB6877"/>
      <c r="AC6877"/>
      <c r="AD6877"/>
      <c r="AE6877"/>
      <c r="AF6877"/>
      <c r="AG6877"/>
      <c r="AH6877"/>
      <c r="AI6877"/>
      <c r="AJ6877"/>
      <c r="AK6877"/>
      <c r="AL6877"/>
      <c r="AM6877"/>
      <c r="AN6877"/>
      <c r="AO6877"/>
      <c r="AP6877"/>
      <c r="AQ6877"/>
      <c r="AR6877"/>
      <c r="AS6877"/>
      <c r="AT6877"/>
      <c r="AU6877"/>
      <c r="AV6877"/>
      <c r="AW6877"/>
      <c r="AX6877"/>
      <c r="AY6877"/>
      <c r="AZ6877"/>
      <c r="BA6877"/>
      <c r="BB6877"/>
      <c r="BC6877"/>
      <c r="BD6877"/>
      <c r="BE6877"/>
      <c r="BF6877"/>
      <c r="BG6877"/>
      <c r="BH6877"/>
      <c r="BI6877"/>
      <c r="BJ6877"/>
      <c r="BK6877"/>
      <c r="BL6877"/>
      <c r="BM6877"/>
      <c r="BN6877"/>
      <c r="BO6877"/>
      <c r="BP6877"/>
      <c r="BQ6877"/>
      <c r="BR6877"/>
      <c r="BS6877"/>
      <c r="BT6877"/>
      <c r="BU6877"/>
      <c r="BV6877"/>
      <c r="BW6877"/>
      <c r="BX6877"/>
      <c r="BY6877"/>
      <c r="BZ6877"/>
      <c r="CA6877"/>
      <c r="CB6877"/>
      <c r="CC6877"/>
      <c r="CD6877"/>
      <c r="CE6877"/>
      <c r="CF6877"/>
      <c r="CG6877"/>
      <c r="CH6877"/>
      <c r="CI6877"/>
      <c r="CJ6877"/>
      <c r="CK6877"/>
      <c r="CL6877"/>
      <c r="CM6877"/>
      <c r="CN6877"/>
      <c r="CO6877"/>
      <c r="CP6877"/>
      <c r="CQ6877"/>
      <c r="CR6877"/>
      <c r="CS6877"/>
      <c r="CT6877"/>
      <c r="CU6877"/>
      <c r="CV6877"/>
    </row>
    <row r="6878" spans="10:100" x14ac:dyDescent="0.25">
      <c r="J6878"/>
      <c r="K6878"/>
      <c r="L6878"/>
      <c r="M6878"/>
      <c r="N6878"/>
      <c r="O6878"/>
      <c r="P6878"/>
      <c r="Q6878"/>
      <c r="R6878"/>
      <c r="S6878"/>
      <c r="T6878"/>
      <c r="U6878"/>
      <c r="V6878"/>
      <c r="W6878"/>
      <c r="X6878"/>
      <c r="Y6878"/>
      <c r="Z6878"/>
      <c r="AA6878"/>
      <c r="AB6878"/>
      <c r="AC6878"/>
      <c r="AD6878"/>
      <c r="AE6878"/>
      <c r="AF6878"/>
      <c r="AG6878"/>
      <c r="AH6878"/>
      <c r="AI6878"/>
      <c r="AJ6878"/>
      <c r="AK6878"/>
      <c r="AL6878"/>
      <c r="AM6878"/>
      <c r="AN6878"/>
      <c r="AO6878"/>
      <c r="AP6878"/>
      <c r="AQ6878"/>
      <c r="AR6878"/>
      <c r="AS6878"/>
      <c r="AT6878"/>
      <c r="AU6878"/>
      <c r="AV6878"/>
      <c r="AW6878"/>
      <c r="AX6878"/>
      <c r="AY6878"/>
      <c r="AZ6878"/>
      <c r="BA6878"/>
      <c r="BB6878"/>
      <c r="BC6878"/>
      <c r="BD6878"/>
      <c r="BE6878"/>
      <c r="BF6878"/>
      <c r="BG6878"/>
      <c r="BH6878"/>
      <c r="BI6878"/>
      <c r="BJ6878"/>
      <c r="BK6878"/>
      <c r="BL6878"/>
      <c r="BM6878"/>
      <c r="BN6878"/>
      <c r="BO6878"/>
      <c r="BP6878"/>
      <c r="BQ6878"/>
      <c r="BR6878"/>
      <c r="BS6878"/>
      <c r="BT6878"/>
      <c r="BU6878"/>
      <c r="BV6878"/>
      <c r="BW6878"/>
      <c r="BX6878"/>
      <c r="BY6878"/>
      <c r="BZ6878"/>
      <c r="CA6878"/>
      <c r="CB6878"/>
      <c r="CC6878"/>
      <c r="CD6878"/>
      <c r="CE6878"/>
      <c r="CF6878"/>
      <c r="CG6878"/>
      <c r="CH6878"/>
      <c r="CI6878"/>
      <c r="CJ6878"/>
      <c r="CK6878"/>
      <c r="CL6878"/>
      <c r="CM6878"/>
      <c r="CN6878"/>
      <c r="CO6878"/>
      <c r="CP6878"/>
      <c r="CQ6878"/>
      <c r="CR6878"/>
      <c r="CS6878"/>
      <c r="CT6878"/>
      <c r="CU6878"/>
      <c r="CV6878"/>
    </row>
    <row r="6879" spans="10:100" x14ac:dyDescent="0.25">
      <c r="J6879"/>
      <c r="K6879"/>
      <c r="L6879"/>
      <c r="M6879"/>
      <c r="N6879"/>
      <c r="O6879"/>
      <c r="P6879"/>
      <c r="Q6879"/>
      <c r="R6879"/>
      <c r="S6879"/>
      <c r="T6879"/>
      <c r="U6879"/>
      <c r="V6879"/>
      <c r="W6879"/>
      <c r="X6879"/>
      <c r="Y6879"/>
      <c r="Z6879"/>
      <c r="AA6879"/>
      <c r="AB6879"/>
      <c r="AC6879"/>
      <c r="AD6879"/>
      <c r="AE6879"/>
      <c r="AF6879"/>
      <c r="AG6879"/>
      <c r="AH6879"/>
      <c r="AI6879"/>
      <c r="AJ6879"/>
      <c r="AK6879"/>
      <c r="AL6879"/>
      <c r="AM6879"/>
      <c r="AN6879"/>
      <c r="AO6879"/>
      <c r="AP6879"/>
      <c r="AQ6879"/>
      <c r="AR6879"/>
      <c r="AS6879"/>
      <c r="AT6879"/>
      <c r="AU6879"/>
      <c r="AV6879"/>
      <c r="AW6879"/>
      <c r="AX6879"/>
      <c r="AY6879"/>
      <c r="AZ6879"/>
      <c r="BA6879"/>
      <c r="BB6879"/>
      <c r="BC6879"/>
      <c r="BD6879"/>
      <c r="BE6879"/>
      <c r="BF6879"/>
      <c r="BG6879"/>
      <c r="BH6879"/>
      <c r="BI6879"/>
      <c r="BJ6879"/>
      <c r="BK6879"/>
      <c r="BL6879"/>
      <c r="BM6879"/>
      <c r="BN6879"/>
      <c r="BO6879"/>
      <c r="BP6879"/>
      <c r="BQ6879"/>
      <c r="BR6879"/>
      <c r="BS6879"/>
      <c r="BT6879"/>
      <c r="BU6879"/>
      <c r="BV6879"/>
      <c r="BW6879"/>
      <c r="BX6879"/>
      <c r="BY6879"/>
      <c r="BZ6879"/>
      <c r="CA6879"/>
      <c r="CB6879"/>
      <c r="CC6879"/>
      <c r="CD6879"/>
      <c r="CE6879"/>
      <c r="CF6879"/>
      <c r="CG6879"/>
      <c r="CH6879"/>
      <c r="CI6879"/>
      <c r="CJ6879"/>
      <c r="CK6879"/>
      <c r="CL6879"/>
      <c r="CM6879"/>
      <c r="CN6879"/>
      <c r="CO6879"/>
      <c r="CP6879"/>
      <c r="CQ6879"/>
      <c r="CR6879"/>
      <c r="CS6879"/>
      <c r="CT6879"/>
      <c r="CU6879"/>
      <c r="CV6879"/>
    </row>
    <row r="6880" spans="10:100" x14ac:dyDescent="0.25">
      <c r="J6880"/>
      <c r="K6880"/>
      <c r="L6880"/>
      <c r="M6880"/>
      <c r="N6880"/>
      <c r="O6880"/>
      <c r="P6880"/>
      <c r="Q6880"/>
      <c r="R6880"/>
      <c r="S6880"/>
      <c r="T6880"/>
      <c r="U6880"/>
      <c r="V6880"/>
      <c r="W6880"/>
      <c r="X6880"/>
      <c r="Y6880"/>
      <c r="Z6880"/>
      <c r="AA6880"/>
      <c r="AB6880"/>
      <c r="AC6880"/>
      <c r="AD6880"/>
      <c r="AE6880"/>
      <c r="AF6880"/>
      <c r="AG6880"/>
      <c r="AH6880"/>
      <c r="AI6880"/>
      <c r="AJ6880"/>
      <c r="AK6880"/>
      <c r="AL6880"/>
      <c r="AM6880"/>
      <c r="AN6880"/>
      <c r="AO6880"/>
      <c r="AP6880"/>
      <c r="AQ6880"/>
      <c r="AR6880"/>
      <c r="AS6880"/>
      <c r="AT6880"/>
      <c r="AU6880"/>
      <c r="AV6880"/>
      <c r="AW6880"/>
      <c r="AX6880"/>
      <c r="AY6880"/>
      <c r="AZ6880"/>
      <c r="BA6880"/>
      <c r="BB6880"/>
      <c r="BC6880"/>
      <c r="BD6880"/>
      <c r="BE6880"/>
      <c r="BF6880"/>
      <c r="BG6880"/>
      <c r="BH6880"/>
      <c r="BI6880"/>
      <c r="BJ6880"/>
      <c r="BK6880"/>
      <c r="BL6880"/>
      <c r="BM6880"/>
      <c r="BN6880"/>
      <c r="BO6880"/>
      <c r="BP6880"/>
      <c r="BQ6880"/>
      <c r="BR6880"/>
      <c r="BS6880"/>
      <c r="BT6880"/>
      <c r="BU6880"/>
      <c r="BV6880"/>
      <c r="BW6880"/>
      <c r="BX6880"/>
      <c r="BY6880"/>
      <c r="BZ6880"/>
      <c r="CA6880"/>
      <c r="CB6880"/>
      <c r="CC6880"/>
      <c r="CD6880"/>
      <c r="CE6880"/>
      <c r="CF6880"/>
      <c r="CG6880"/>
      <c r="CH6880"/>
      <c r="CI6880"/>
      <c r="CJ6880"/>
      <c r="CK6880"/>
      <c r="CL6880"/>
      <c r="CM6880"/>
      <c r="CN6880"/>
      <c r="CO6880"/>
      <c r="CP6880"/>
      <c r="CQ6880"/>
      <c r="CR6880"/>
      <c r="CS6880"/>
      <c r="CT6880"/>
      <c r="CU6880"/>
      <c r="CV6880"/>
    </row>
    <row r="6881" spans="10:100" x14ac:dyDescent="0.25">
      <c r="J6881"/>
      <c r="K6881"/>
      <c r="L6881"/>
      <c r="M6881"/>
      <c r="N6881"/>
      <c r="O6881"/>
      <c r="P6881"/>
      <c r="Q6881"/>
      <c r="R6881"/>
      <c r="S6881"/>
      <c r="T6881"/>
      <c r="U6881"/>
      <c r="V6881"/>
      <c r="W6881"/>
      <c r="X6881"/>
      <c r="Y6881"/>
      <c r="Z6881"/>
      <c r="AA6881"/>
      <c r="AB6881"/>
      <c r="AC6881"/>
      <c r="AD6881"/>
      <c r="AE6881"/>
      <c r="AF6881"/>
      <c r="AG6881"/>
      <c r="AH6881"/>
      <c r="AI6881"/>
      <c r="AJ6881"/>
      <c r="AK6881"/>
      <c r="AL6881"/>
      <c r="AM6881"/>
      <c r="AN6881"/>
      <c r="AO6881"/>
      <c r="AP6881"/>
      <c r="AQ6881"/>
      <c r="AR6881"/>
      <c r="AS6881"/>
      <c r="AT6881"/>
      <c r="AU6881"/>
      <c r="AV6881"/>
      <c r="AW6881"/>
      <c r="AX6881"/>
      <c r="AY6881"/>
      <c r="AZ6881"/>
      <c r="BA6881"/>
      <c r="BB6881"/>
      <c r="BC6881"/>
      <c r="BD6881"/>
      <c r="BE6881"/>
      <c r="BF6881"/>
      <c r="BG6881"/>
      <c r="BH6881"/>
      <c r="BI6881"/>
      <c r="BJ6881"/>
      <c r="BK6881"/>
      <c r="BL6881"/>
      <c r="BM6881"/>
      <c r="BN6881"/>
      <c r="BO6881"/>
      <c r="BP6881"/>
      <c r="BQ6881"/>
      <c r="BR6881"/>
      <c r="BS6881"/>
      <c r="BT6881"/>
      <c r="BU6881"/>
      <c r="BV6881"/>
      <c r="BW6881"/>
      <c r="BX6881"/>
      <c r="BY6881"/>
      <c r="BZ6881"/>
      <c r="CA6881"/>
      <c r="CB6881"/>
      <c r="CC6881"/>
      <c r="CD6881"/>
      <c r="CE6881"/>
      <c r="CF6881"/>
      <c r="CG6881"/>
      <c r="CH6881"/>
      <c r="CI6881"/>
      <c r="CJ6881"/>
      <c r="CK6881"/>
      <c r="CL6881"/>
      <c r="CM6881"/>
      <c r="CN6881"/>
      <c r="CO6881"/>
      <c r="CP6881"/>
      <c r="CQ6881"/>
      <c r="CR6881"/>
      <c r="CS6881"/>
      <c r="CT6881"/>
      <c r="CU6881"/>
      <c r="CV6881"/>
    </row>
    <row r="6882" spans="10:100" x14ac:dyDescent="0.25">
      <c r="J6882"/>
      <c r="K6882"/>
      <c r="L6882"/>
      <c r="M6882"/>
      <c r="N6882"/>
      <c r="O6882"/>
      <c r="P6882"/>
      <c r="Q6882"/>
      <c r="R6882"/>
      <c r="S6882"/>
      <c r="T6882"/>
      <c r="U6882"/>
      <c r="V6882"/>
      <c r="W6882"/>
      <c r="X6882"/>
      <c r="Y6882"/>
      <c r="Z6882"/>
      <c r="AA6882"/>
      <c r="AB6882"/>
      <c r="AC6882"/>
      <c r="AD6882"/>
      <c r="AE6882"/>
      <c r="AF6882"/>
      <c r="AG6882"/>
      <c r="AH6882"/>
      <c r="AI6882"/>
      <c r="AJ6882"/>
      <c r="AK6882"/>
      <c r="AL6882"/>
      <c r="AM6882"/>
      <c r="AN6882"/>
      <c r="AO6882"/>
      <c r="AP6882"/>
      <c r="AQ6882"/>
      <c r="AR6882"/>
      <c r="AS6882"/>
      <c r="AT6882"/>
      <c r="AU6882"/>
      <c r="AV6882"/>
      <c r="AW6882"/>
      <c r="AX6882"/>
      <c r="AY6882"/>
      <c r="AZ6882"/>
      <c r="BA6882"/>
      <c r="BB6882"/>
      <c r="BC6882"/>
      <c r="BD6882"/>
      <c r="BE6882"/>
      <c r="BF6882"/>
      <c r="BG6882"/>
      <c r="BH6882"/>
      <c r="BI6882"/>
      <c r="BJ6882"/>
      <c r="BK6882"/>
      <c r="BL6882"/>
      <c r="BM6882"/>
      <c r="BN6882"/>
      <c r="BO6882"/>
      <c r="BP6882"/>
      <c r="BQ6882"/>
      <c r="BR6882"/>
      <c r="BS6882"/>
      <c r="BT6882"/>
      <c r="BU6882"/>
      <c r="BV6882"/>
      <c r="BW6882"/>
      <c r="BX6882"/>
      <c r="BY6882"/>
      <c r="BZ6882"/>
      <c r="CA6882"/>
      <c r="CB6882"/>
      <c r="CC6882"/>
      <c r="CD6882"/>
      <c r="CE6882"/>
      <c r="CF6882"/>
      <c r="CG6882"/>
      <c r="CH6882"/>
      <c r="CI6882"/>
      <c r="CJ6882"/>
      <c r="CK6882"/>
      <c r="CL6882"/>
      <c r="CM6882"/>
      <c r="CN6882"/>
      <c r="CO6882"/>
      <c r="CP6882"/>
      <c r="CQ6882"/>
      <c r="CR6882"/>
      <c r="CS6882"/>
      <c r="CT6882"/>
      <c r="CU6882"/>
      <c r="CV6882"/>
    </row>
    <row r="6883" spans="10:100" x14ac:dyDescent="0.25">
      <c r="J6883"/>
      <c r="K6883"/>
      <c r="L6883"/>
      <c r="M6883"/>
      <c r="N6883"/>
      <c r="O6883"/>
      <c r="P6883"/>
      <c r="Q6883"/>
      <c r="R6883"/>
      <c r="S6883"/>
      <c r="T6883"/>
      <c r="U6883"/>
      <c r="V6883"/>
      <c r="W6883"/>
      <c r="X6883"/>
      <c r="Y6883"/>
      <c r="Z6883"/>
      <c r="AA6883"/>
      <c r="AB6883"/>
      <c r="AC6883"/>
      <c r="AD6883"/>
      <c r="AE6883"/>
      <c r="AF6883"/>
      <c r="AG6883"/>
      <c r="AH6883"/>
      <c r="AI6883"/>
      <c r="AJ6883"/>
      <c r="AK6883"/>
      <c r="AL6883"/>
      <c r="AM6883"/>
      <c r="AN6883"/>
      <c r="AO6883"/>
      <c r="AP6883"/>
      <c r="AQ6883"/>
      <c r="AR6883"/>
      <c r="AS6883"/>
      <c r="AT6883"/>
      <c r="AU6883"/>
      <c r="AV6883"/>
      <c r="AW6883"/>
      <c r="AX6883"/>
      <c r="AY6883"/>
      <c r="AZ6883"/>
      <c r="BA6883"/>
      <c r="BB6883"/>
      <c r="BC6883"/>
      <c r="BD6883"/>
      <c r="BE6883"/>
      <c r="BF6883"/>
      <c r="BG6883"/>
      <c r="BH6883"/>
      <c r="BI6883"/>
      <c r="BJ6883"/>
      <c r="BK6883"/>
      <c r="BL6883"/>
      <c r="BM6883"/>
      <c r="BN6883"/>
      <c r="BO6883"/>
      <c r="BP6883"/>
      <c r="BQ6883"/>
      <c r="BR6883"/>
      <c r="BS6883"/>
      <c r="BT6883"/>
      <c r="BU6883"/>
      <c r="BV6883"/>
      <c r="BW6883"/>
      <c r="BX6883"/>
      <c r="BY6883"/>
      <c r="BZ6883"/>
      <c r="CA6883"/>
      <c r="CB6883"/>
      <c r="CC6883"/>
      <c r="CD6883"/>
      <c r="CE6883"/>
      <c r="CF6883"/>
      <c r="CG6883"/>
      <c r="CH6883"/>
      <c r="CI6883"/>
      <c r="CJ6883"/>
      <c r="CK6883"/>
      <c r="CL6883"/>
      <c r="CM6883"/>
      <c r="CN6883"/>
      <c r="CO6883"/>
      <c r="CP6883"/>
      <c r="CQ6883"/>
      <c r="CR6883"/>
      <c r="CS6883"/>
      <c r="CT6883"/>
      <c r="CU6883"/>
      <c r="CV6883"/>
    </row>
    <row r="6884" spans="10:100" x14ac:dyDescent="0.25">
      <c r="J6884"/>
      <c r="K6884"/>
      <c r="L6884"/>
      <c r="M6884"/>
      <c r="N6884"/>
      <c r="O6884"/>
      <c r="P6884"/>
      <c r="Q6884"/>
      <c r="R6884"/>
      <c r="S6884"/>
      <c r="T6884"/>
      <c r="U6884"/>
      <c r="V6884"/>
      <c r="W6884"/>
      <c r="X6884"/>
      <c r="Y6884"/>
      <c r="Z6884"/>
      <c r="AA6884"/>
      <c r="AB6884"/>
      <c r="AC6884"/>
      <c r="AD6884"/>
      <c r="AE6884"/>
      <c r="AF6884"/>
      <c r="AG6884"/>
      <c r="AH6884"/>
      <c r="AI6884"/>
      <c r="AJ6884"/>
      <c r="AK6884"/>
      <c r="AL6884"/>
      <c r="AM6884"/>
      <c r="AN6884"/>
      <c r="AO6884"/>
      <c r="AP6884"/>
      <c r="AQ6884"/>
      <c r="AR6884"/>
      <c r="AS6884"/>
      <c r="AT6884"/>
      <c r="AU6884"/>
      <c r="AV6884"/>
      <c r="AW6884"/>
      <c r="AX6884"/>
      <c r="AY6884"/>
      <c r="AZ6884"/>
      <c r="BA6884"/>
      <c r="BB6884"/>
      <c r="BC6884"/>
      <c r="BD6884"/>
      <c r="BE6884"/>
      <c r="BF6884"/>
      <c r="BG6884"/>
      <c r="BH6884"/>
      <c r="BI6884"/>
      <c r="BJ6884"/>
      <c r="BK6884"/>
      <c r="BL6884"/>
      <c r="BM6884"/>
      <c r="BN6884"/>
      <c r="BO6884"/>
      <c r="BP6884"/>
      <c r="BQ6884"/>
      <c r="BR6884"/>
      <c r="BS6884"/>
      <c r="BT6884"/>
      <c r="BU6884"/>
      <c r="BV6884"/>
      <c r="BW6884"/>
      <c r="BX6884"/>
      <c r="BY6884"/>
      <c r="BZ6884"/>
      <c r="CA6884"/>
      <c r="CB6884"/>
      <c r="CC6884"/>
      <c r="CD6884"/>
      <c r="CE6884"/>
      <c r="CF6884"/>
      <c r="CG6884"/>
      <c r="CH6884"/>
      <c r="CI6884"/>
      <c r="CJ6884"/>
      <c r="CK6884"/>
      <c r="CL6884"/>
      <c r="CM6884"/>
      <c r="CN6884"/>
      <c r="CO6884"/>
      <c r="CP6884"/>
      <c r="CQ6884"/>
      <c r="CR6884"/>
      <c r="CS6884"/>
      <c r="CT6884"/>
      <c r="CU6884"/>
      <c r="CV6884"/>
    </row>
    <row r="6885" spans="10:100" x14ac:dyDescent="0.25">
      <c r="J6885"/>
      <c r="K6885"/>
      <c r="L6885"/>
      <c r="M6885"/>
      <c r="N6885"/>
      <c r="O6885"/>
      <c r="P6885"/>
      <c r="Q6885"/>
      <c r="R6885"/>
      <c r="S6885"/>
      <c r="T6885"/>
      <c r="U6885"/>
      <c r="V6885"/>
      <c r="W6885"/>
      <c r="X6885"/>
      <c r="Y6885"/>
      <c r="Z6885"/>
      <c r="AA6885"/>
      <c r="AB6885"/>
      <c r="AC6885"/>
      <c r="AD6885"/>
      <c r="AE6885"/>
      <c r="AF6885"/>
      <c r="AG6885"/>
      <c r="AH6885"/>
      <c r="AI6885"/>
      <c r="AJ6885"/>
      <c r="AK6885"/>
      <c r="AL6885"/>
      <c r="AM6885"/>
      <c r="AN6885"/>
      <c r="AO6885"/>
      <c r="AP6885"/>
      <c r="AQ6885"/>
      <c r="AR6885"/>
      <c r="AS6885"/>
      <c r="AT6885"/>
      <c r="AU6885"/>
      <c r="AV6885"/>
      <c r="AW6885"/>
      <c r="AX6885"/>
      <c r="AY6885"/>
      <c r="AZ6885"/>
      <c r="BA6885"/>
      <c r="BB6885"/>
      <c r="BC6885"/>
      <c r="BD6885"/>
      <c r="BE6885"/>
      <c r="BF6885"/>
      <c r="BG6885"/>
      <c r="BH6885"/>
      <c r="BI6885"/>
      <c r="BJ6885"/>
      <c r="BK6885"/>
      <c r="BL6885"/>
      <c r="BM6885"/>
      <c r="BN6885"/>
      <c r="BO6885"/>
      <c r="BP6885"/>
      <c r="BQ6885"/>
      <c r="BR6885"/>
      <c r="BS6885"/>
      <c r="BT6885"/>
      <c r="BU6885"/>
      <c r="BV6885"/>
      <c r="BW6885"/>
      <c r="BX6885"/>
      <c r="BY6885"/>
      <c r="BZ6885"/>
      <c r="CA6885"/>
      <c r="CB6885"/>
      <c r="CC6885"/>
      <c r="CD6885"/>
      <c r="CE6885"/>
      <c r="CF6885"/>
      <c r="CG6885"/>
      <c r="CH6885"/>
      <c r="CI6885"/>
      <c r="CJ6885"/>
      <c r="CK6885"/>
      <c r="CL6885"/>
      <c r="CM6885"/>
      <c r="CN6885"/>
      <c r="CO6885"/>
      <c r="CP6885"/>
      <c r="CQ6885"/>
      <c r="CR6885"/>
      <c r="CS6885"/>
      <c r="CT6885"/>
      <c r="CU6885"/>
      <c r="CV6885"/>
    </row>
    <row r="6886" spans="10:100" x14ac:dyDescent="0.25">
      <c r="J6886"/>
      <c r="K6886"/>
      <c r="L6886"/>
      <c r="M6886"/>
      <c r="N6886"/>
      <c r="O6886"/>
      <c r="P6886"/>
      <c r="Q6886"/>
      <c r="R6886"/>
      <c r="S6886"/>
      <c r="T6886"/>
      <c r="U6886"/>
      <c r="V6886"/>
      <c r="W6886"/>
      <c r="X6886"/>
      <c r="Y6886"/>
      <c r="Z6886"/>
      <c r="AA6886"/>
      <c r="AB6886"/>
      <c r="AC6886"/>
      <c r="AD6886"/>
      <c r="AE6886"/>
      <c r="AF6886"/>
      <c r="AG6886"/>
      <c r="AH6886"/>
      <c r="AI6886"/>
      <c r="AJ6886"/>
      <c r="AK6886"/>
      <c r="AL6886"/>
      <c r="AM6886"/>
      <c r="AN6886"/>
      <c r="AO6886"/>
      <c r="AP6886"/>
      <c r="AQ6886"/>
      <c r="AR6886"/>
      <c r="AS6886"/>
      <c r="AT6886"/>
      <c r="AU6886"/>
      <c r="AV6886"/>
      <c r="AW6886"/>
      <c r="AX6886"/>
      <c r="AY6886"/>
      <c r="AZ6886"/>
      <c r="BA6886"/>
      <c r="BB6886"/>
      <c r="BC6886"/>
      <c r="BD6886"/>
      <c r="BE6886"/>
      <c r="BF6886"/>
      <c r="BG6886"/>
      <c r="BH6886"/>
      <c r="BI6886"/>
      <c r="BJ6886"/>
      <c r="BK6886"/>
      <c r="BL6886"/>
      <c r="BM6886"/>
      <c r="BN6886"/>
      <c r="BO6886"/>
      <c r="BP6886"/>
      <c r="BQ6886"/>
      <c r="BR6886"/>
      <c r="BS6886"/>
      <c r="BT6886"/>
      <c r="BU6886"/>
      <c r="BV6886"/>
      <c r="BW6886"/>
      <c r="BX6886"/>
      <c r="BY6886"/>
      <c r="BZ6886"/>
      <c r="CA6886"/>
      <c r="CB6886"/>
      <c r="CC6886"/>
      <c r="CD6886"/>
      <c r="CE6886"/>
      <c r="CF6886"/>
      <c r="CG6886"/>
      <c r="CH6886"/>
      <c r="CI6886"/>
      <c r="CJ6886"/>
      <c r="CK6886"/>
      <c r="CL6886"/>
      <c r="CM6886"/>
      <c r="CN6886"/>
      <c r="CO6886"/>
      <c r="CP6886"/>
      <c r="CQ6886"/>
      <c r="CR6886"/>
      <c r="CS6886"/>
      <c r="CT6886"/>
      <c r="CU6886"/>
      <c r="CV6886"/>
    </row>
    <row r="6887" spans="10:100" x14ac:dyDescent="0.25">
      <c r="J6887"/>
      <c r="K6887"/>
      <c r="L6887"/>
      <c r="M6887"/>
      <c r="N6887"/>
      <c r="O6887"/>
      <c r="P6887"/>
      <c r="Q6887"/>
      <c r="R6887"/>
      <c r="S6887"/>
      <c r="T6887"/>
      <c r="U6887"/>
      <c r="V6887"/>
      <c r="W6887"/>
      <c r="X6887"/>
      <c r="Y6887"/>
      <c r="Z6887"/>
      <c r="AA6887"/>
      <c r="AB6887"/>
      <c r="AC6887"/>
      <c r="AD6887"/>
      <c r="AE6887"/>
      <c r="AF6887"/>
      <c r="AG6887"/>
      <c r="AH6887"/>
      <c r="AI6887"/>
      <c r="AJ6887"/>
      <c r="AK6887"/>
      <c r="AL6887"/>
      <c r="AM6887"/>
      <c r="AN6887"/>
      <c r="AO6887"/>
      <c r="AP6887"/>
      <c r="AQ6887"/>
      <c r="AR6887"/>
      <c r="AS6887"/>
      <c r="AT6887"/>
      <c r="AU6887"/>
      <c r="AV6887"/>
      <c r="AW6887"/>
      <c r="AX6887"/>
      <c r="AY6887"/>
      <c r="AZ6887"/>
      <c r="BA6887"/>
      <c r="BB6887"/>
      <c r="BC6887"/>
      <c r="BD6887"/>
      <c r="BE6887"/>
      <c r="BF6887"/>
      <c r="BG6887"/>
      <c r="BH6887"/>
      <c r="BI6887"/>
      <c r="BJ6887"/>
      <c r="BK6887"/>
      <c r="BL6887"/>
      <c r="BM6887"/>
      <c r="BN6887"/>
      <c r="BO6887"/>
      <c r="BP6887"/>
      <c r="BQ6887"/>
      <c r="BR6887"/>
      <c r="BS6887"/>
      <c r="BT6887"/>
      <c r="BU6887"/>
      <c r="BV6887"/>
      <c r="BW6887"/>
      <c r="BX6887"/>
      <c r="BY6887"/>
      <c r="BZ6887"/>
      <c r="CA6887"/>
      <c r="CB6887"/>
      <c r="CC6887"/>
      <c r="CD6887"/>
      <c r="CE6887"/>
      <c r="CF6887"/>
      <c r="CG6887"/>
      <c r="CH6887"/>
      <c r="CI6887"/>
      <c r="CJ6887"/>
      <c r="CK6887"/>
      <c r="CL6887"/>
      <c r="CM6887"/>
      <c r="CN6887"/>
      <c r="CO6887"/>
      <c r="CP6887"/>
      <c r="CQ6887"/>
      <c r="CR6887"/>
      <c r="CS6887"/>
      <c r="CT6887"/>
      <c r="CU6887"/>
      <c r="CV6887"/>
    </row>
    <row r="6888" spans="10:100" x14ac:dyDescent="0.25">
      <c r="J6888"/>
      <c r="K6888"/>
      <c r="L6888"/>
      <c r="M6888"/>
      <c r="N6888"/>
      <c r="O6888"/>
      <c r="P6888"/>
      <c r="Q6888"/>
      <c r="R6888"/>
      <c r="S6888"/>
      <c r="T6888"/>
      <c r="U6888"/>
      <c r="V6888"/>
      <c r="W6888"/>
      <c r="X6888"/>
      <c r="Y6888"/>
      <c r="Z6888"/>
      <c r="AA6888"/>
      <c r="AB6888"/>
      <c r="AC6888"/>
      <c r="AD6888"/>
      <c r="AE6888"/>
      <c r="AF6888"/>
      <c r="AG6888"/>
      <c r="AH6888"/>
      <c r="AI6888"/>
      <c r="AJ6888"/>
      <c r="AK6888"/>
      <c r="AL6888"/>
      <c r="AM6888"/>
      <c r="AN6888"/>
      <c r="AO6888"/>
      <c r="AP6888"/>
      <c r="AQ6888"/>
      <c r="AR6888"/>
      <c r="AS6888"/>
      <c r="AT6888"/>
      <c r="AU6888"/>
      <c r="AV6888"/>
      <c r="AW6888"/>
      <c r="AX6888"/>
      <c r="AY6888"/>
      <c r="AZ6888"/>
      <c r="BA6888"/>
      <c r="BB6888"/>
      <c r="BC6888"/>
      <c r="BD6888"/>
      <c r="BE6888"/>
      <c r="BF6888"/>
      <c r="BG6888"/>
      <c r="BH6888"/>
      <c r="BI6888"/>
      <c r="BJ6888"/>
      <c r="BK6888"/>
      <c r="BL6888"/>
      <c r="BM6888"/>
      <c r="BN6888"/>
      <c r="BO6888"/>
      <c r="BP6888"/>
      <c r="BQ6888"/>
      <c r="BR6888"/>
      <c r="BS6888"/>
      <c r="BT6888"/>
      <c r="BU6888"/>
      <c r="BV6888"/>
      <c r="BW6888"/>
      <c r="BX6888"/>
      <c r="BY6888"/>
      <c r="BZ6888"/>
      <c r="CA6888"/>
      <c r="CB6888"/>
      <c r="CC6888"/>
      <c r="CD6888"/>
      <c r="CE6888"/>
      <c r="CF6888"/>
      <c r="CG6888"/>
      <c r="CH6888"/>
      <c r="CI6888"/>
      <c r="CJ6888"/>
      <c r="CK6888"/>
      <c r="CL6888"/>
      <c r="CM6888"/>
      <c r="CN6888"/>
      <c r="CO6888"/>
      <c r="CP6888"/>
      <c r="CQ6888"/>
      <c r="CR6888"/>
      <c r="CS6888"/>
      <c r="CT6888"/>
      <c r="CU6888"/>
      <c r="CV6888"/>
    </row>
    <row r="6889" spans="10:100" x14ac:dyDescent="0.25">
      <c r="J6889"/>
      <c r="K6889"/>
      <c r="L6889"/>
      <c r="M6889"/>
      <c r="N6889"/>
      <c r="O6889"/>
      <c r="P6889"/>
      <c r="Q6889"/>
      <c r="R6889"/>
      <c r="S6889"/>
      <c r="T6889"/>
      <c r="U6889"/>
      <c r="V6889"/>
      <c r="W6889"/>
      <c r="X6889"/>
      <c r="Y6889"/>
      <c r="Z6889"/>
      <c r="AA6889"/>
      <c r="AB6889"/>
      <c r="AC6889"/>
      <c r="AD6889"/>
      <c r="AE6889"/>
      <c r="AF6889"/>
      <c r="AG6889"/>
      <c r="AH6889"/>
      <c r="AI6889"/>
      <c r="AJ6889"/>
      <c r="AK6889"/>
      <c r="AL6889"/>
      <c r="AM6889"/>
      <c r="AN6889"/>
      <c r="AO6889"/>
      <c r="AP6889"/>
      <c r="AQ6889"/>
      <c r="AR6889"/>
      <c r="AS6889"/>
      <c r="AT6889"/>
      <c r="AU6889"/>
      <c r="AV6889"/>
      <c r="AW6889"/>
      <c r="AX6889"/>
      <c r="AY6889"/>
      <c r="AZ6889"/>
      <c r="BA6889"/>
      <c r="BB6889"/>
      <c r="BC6889"/>
      <c r="BD6889"/>
      <c r="BE6889"/>
      <c r="BF6889"/>
      <c r="BG6889"/>
      <c r="BH6889"/>
      <c r="BI6889"/>
      <c r="BJ6889"/>
      <c r="BK6889"/>
      <c r="BL6889"/>
      <c r="BM6889"/>
      <c r="BN6889"/>
      <c r="BO6889"/>
      <c r="BP6889"/>
      <c r="BQ6889"/>
      <c r="BR6889"/>
      <c r="BS6889"/>
      <c r="BT6889"/>
      <c r="BU6889"/>
      <c r="BV6889"/>
      <c r="BW6889"/>
      <c r="BX6889"/>
      <c r="BY6889"/>
      <c r="BZ6889"/>
      <c r="CA6889"/>
      <c r="CB6889"/>
      <c r="CC6889"/>
      <c r="CD6889"/>
      <c r="CE6889"/>
      <c r="CF6889"/>
      <c r="CG6889"/>
      <c r="CH6889"/>
      <c r="CI6889"/>
      <c r="CJ6889"/>
      <c r="CK6889"/>
      <c r="CL6889"/>
      <c r="CM6889"/>
      <c r="CN6889"/>
      <c r="CO6889"/>
      <c r="CP6889"/>
      <c r="CQ6889"/>
      <c r="CR6889"/>
      <c r="CS6889"/>
      <c r="CT6889"/>
      <c r="CU6889"/>
      <c r="CV6889"/>
    </row>
    <row r="6890" spans="10:100" x14ac:dyDescent="0.25">
      <c r="J6890"/>
      <c r="K6890"/>
      <c r="L6890"/>
      <c r="M6890"/>
      <c r="N6890"/>
      <c r="O6890"/>
      <c r="P6890"/>
      <c r="Q6890"/>
      <c r="R6890"/>
      <c r="S6890"/>
      <c r="T6890"/>
      <c r="U6890"/>
      <c r="V6890"/>
      <c r="W6890"/>
      <c r="X6890"/>
      <c r="Y6890"/>
      <c r="Z6890"/>
      <c r="AA6890"/>
      <c r="AB6890"/>
      <c r="AC6890"/>
      <c r="AD6890"/>
      <c r="AE6890"/>
      <c r="AF6890"/>
      <c r="AG6890"/>
      <c r="AH6890"/>
      <c r="AI6890"/>
      <c r="AJ6890"/>
      <c r="AK6890"/>
      <c r="AL6890"/>
      <c r="AM6890"/>
      <c r="AN6890"/>
      <c r="AO6890"/>
      <c r="AP6890"/>
      <c r="AQ6890"/>
      <c r="AR6890"/>
      <c r="AS6890"/>
      <c r="AT6890"/>
      <c r="AU6890"/>
      <c r="AV6890"/>
      <c r="AW6890"/>
      <c r="AX6890"/>
      <c r="AY6890"/>
      <c r="AZ6890"/>
      <c r="BA6890"/>
      <c r="BB6890"/>
      <c r="BC6890"/>
      <c r="BD6890"/>
      <c r="BE6890"/>
      <c r="BF6890"/>
      <c r="BG6890"/>
      <c r="BH6890"/>
      <c r="BI6890"/>
      <c r="BJ6890"/>
      <c r="BK6890"/>
      <c r="BL6890"/>
      <c r="BM6890"/>
      <c r="BN6890"/>
      <c r="BO6890"/>
      <c r="BP6890"/>
      <c r="BQ6890"/>
      <c r="BR6890"/>
      <c r="BS6890"/>
      <c r="BT6890"/>
      <c r="BU6890"/>
      <c r="BV6890"/>
      <c r="BW6890"/>
      <c r="BX6890"/>
      <c r="BY6890"/>
      <c r="BZ6890"/>
      <c r="CA6890"/>
      <c r="CB6890"/>
      <c r="CC6890"/>
      <c r="CD6890"/>
      <c r="CE6890"/>
      <c r="CF6890"/>
      <c r="CG6890"/>
      <c r="CH6890"/>
      <c r="CI6890"/>
      <c r="CJ6890"/>
      <c r="CK6890"/>
      <c r="CL6890"/>
      <c r="CM6890"/>
      <c r="CN6890"/>
      <c r="CO6890"/>
      <c r="CP6890"/>
      <c r="CQ6890"/>
      <c r="CR6890"/>
      <c r="CS6890"/>
      <c r="CT6890"/>
      <c r="CU6890"/>
      <c r="CV6890"/>
    </row>
    <row r="6891" spans="10:100" x14ac:dyDescent="0.25">
      <c r="J6891"/>
      <c r="K6891"/>
      <c r="L6891"/>
      <c r="M6891"/>
      <c r="N6891"/>
      <c r="O6891"/>
      <c r="P6891"/>
      <c r="Q6891"/>
      <c r="R6891"/>
      <c r="S6891"/>
      <c r="T6891"/>
      <c r="U6891"/>
      <c r="V6891"/>
      <c r="W6891"/>
      <c r="X6891"/>
      <c r="Y6891"/>
      <c r="Z6891"/>
      <c r="AA6891"/>
      <c r="AB6891"/>
      <c r="AC6891"/>
      <c r="AD6891"/>
      <c r="AE6891"/>
      <c r="AF6891"/>
      <c r="AG6891"/>
      <c r="AH6891"/>
      <c r="AI6891"/>
      <c r="AJ6891"/>
      <c r="AK6891"/>
      <c r="AL6891"/>
      <c r="AM6891"/>
      <c r="AN6891"/>
      <c r="AO6891"/>
      <c r="AP6891"/>
      <c r="AQ6891"/>
      <c r="AR6891"/>
      <c r="AS6891"/>
      <c r="AT6891"/>
      <c r="AU6891"/>
      <c r="AV6891"/>
      <c r="AW6891"/>
      <c r="AX6891"/>
      <c r="AY6891"/>
      <c r="AZ6891"/>
      <c r="BA6891"/>
      <c r="BB6891"/>
      <c r="BC6891"/>
      <c r="BD6891"/>
      <c r="BE6891"/>
      <c r="BF6891"/>
      <c r="BG6891"/>
      <c r="BH6891"/>
      <c r="BI6891"/>
      <c r="BJ6891"/>
      <c r="BK6891"/>
      <c r="BL6891"/>
      <c r="BM6891"/>
      <c r="BN6891"/>
      <c r="BO6891"/>
      <c r="BP6891"/>
      <c r="BQ6891"/>
      <c r="BR6891"/>
      <c r="BS6891"/>
      <c r="BT6891"/>
      <c r="BU6891"/>
      <c r="BV6891"/>
      <c r="BW6891"/>
      <c r="BX6891"/>
      <c r="BY6891"/>
      <c r="BZ6891"/>
      <c r="CA6891"/>
      <c r="CB6891"/>
      <c r="CC6891"/>
      <c r="CD6891"/>
      <c r="CE6891"/>
      <c r="CF6891"/>
      <c r="CG6891"/>
      <c r="CH6891"/>
      <c r="CI6891"/>
      <c r="CJ6891"/>
      <c r="CK6891"/>
      <c r="CL6891"/>
      <c r="CM6891"/>
      <c r="CN6891"/>
      <c r="CO6891"/>
      <c r="CP6891"/>
      <c r="CQ6891"/>
      <c r="CR6891"/>
      <c r="CS6891"/>
      <c r="CT6891"/>
      <c r="CU6891"/>
      <c r="CV6891"/>
    </row>
    <row r="6892" spans="10:100" x14ac:dyDescent="0.25">
      <c r="J6892"/>
      <c r="K6892"/>
      <c r="L6892"/>
      <c r="M6892"/>
      <c r="N6892"/>
      <c r="O6892"/>
      <c r="P6892"/>
      <c r="Q6892"/>
      <c r="R6892"/>
      <c r="S6892"/>
      <c r="T6892"/>
      <c r="U6892"/>
      <c r="V6892"/>
      <c r="W6892"/>
      <c r="X6892"/>
      <c r="Y6892"/>
      <c r="Z6892"/>
      <c r="AA6892"/>
      <c r="AB6892"/>
      <c r="AC6892"/>
      <c r="AD6892"/>
      <c r="AE6892"/>
      <c r="AF6892"/>
      <c r="AG6892"/>
      <c r="AH6892"/>
      <c r="AI6892"/>
      <c r="AJ6892"/>
      <c r="AK6892"/>
      <c r="AL6892"/>
      <c r="AM6892"/>
      <c r="AN6892"/>
      <c r="AO6892"/>
      <c r="AP6892"/>
      <c r="AQ6892"/>
      <c r="AR6892"/>
      <c r="AS6892"/>
      <c r="AT6892"/>
      <c r="AU6892"/>
      <c r="AV6892"/>
      <c r="AW6892"/>
      <c r="AX6892"/>
      <c r="AY6892"/>
      <c r="AZ6892"/>
      <c r="BA6892"/>
      <c r="BB6892"/>
      <c r="BC6892"/>
      <c r="BD6892"/>
      <c r="BE6892"/>
      <c r="BF6892"/>
      <c r="BG6892"/>
      <c r="BH6892"/>
      <c r="BI6892"/>
      <c r="BJ6892"/>
      <c r="BK6892"/>
      <c r="BL6892"/>
      <c r="BM6892"/>
      <c r="BN6892"/>
      <c r="BO6892"/>
      <c r="BP6892"/>
      <c r="BQ6892"/>
      <c r="BR6892"/>
      <c r="BS6892"/>
      <c r="BT6892"/>
      <c r="BU6892"/>
      <c r="BV6892"/>
      <c r="BW6892"/>
      <c r="BX6892"/>
      <c r="BY6892"/>
      <c r="BZ6892"/>
      <c r="CA6892"/>
      <c r="CB6892"/>
      <c r="CC6892"/>
      <c r="CD6892"/>
      <c r="CE6892"/>
      <c r="CF6892"/>
      <c r="CG6892"/>
      <c r="CH6892"/>
      <c r="CI6892"/>
      <c r="CJ6892"/>
      <c r="CK6892"/>
      <c r="CL6892"/>
      <c r="CM6892"/>
      <c r="CN6892"/>
      <c r="CO6892"/>
      <c r="CP6892"/>
      <c r="CQ6892"/>
      <c r="CR6892"/>
      <c r="CS6892"/>
      <c r="CT6892"/>
      <c r="CU6892"/>
      <c r="CV6892"/>
    </row>
    <row r="6893" spans="10:100" x14ac:dyDescent="0.25">
      <c r="J6893"/>
      <c r="K6893"/>
      <c r="L6893"/>
      <c r="M6893"/>
      <c r="N6893"/>
      <c r="O6893"/>
      <c r="P6893"/>
      <c r="Q6893"/>
      <c r="R6893"/>
      <c r="S6893"/>
      <c r="T6893"/>
      <c r="U6893"/>
      <c r="V6893"/>
      <c r="W6893"/>
      <c r="X6893"/>
      <c r="Y6893"/>
      <c r="Z6893"/>
      <c r="AA6893"/>
      <c r="AB6893"/>
      <c r="AC6893"/>
      <c r="AD6893"/>
      <c r="AE6893"/>
      <c r="AF6893"/>
      <c r="AG6893"/>
      <c r="AH6893"/>
      <c r="AI6893"/>
      <c r="AJ6893"/>
      <c r="AK6893"/>
      <c r="AL6893"/>
      <c r="AM6893"/>
      <c r="AN6893"/>
      <c r="AO6893"/>
      <c r="AP6893"/>
      <c r="AQ6893"/>
      <c r="AR6893"/>
      <c r="AS6893"/>
      <c r="AT6893"/>
      <c r="AU6893"/>
      <c r="AV6893"/>
      <c r="AW6893"/>
      <c r="AX6893"/>
      <c r="AY6893"/>
      <c r="AZ6893"/>
      <c r="BA6893"/>
      <c r="BB6893"/>
      <c r="BC6893"/>
      <c r="BD6893"/>
      <c r="BE6893"/>
      <c r="BF6893"/>
      <c r="BG6893"/>
      <c r="BH6893"/>
      <c r="BI6893"/>
      <c r="BJ6893"/>
      <c r="BK6893"/>
      <c r="BL6893"/>
      <c r="BM6893"/>
      <c r="BN6893"/>
      <c r="BO6893"/>
      <c r="BP6893"/>
      <c r="BQ6893"/>
      <c r="BR6893"/>
      <c r="BS6893"/>
      <c r="BT6893"/>
      <c r="BU6893"/>
      <c r="BV6893"/>
      <c r="BW6893"/>
      <c r="BX6893"/>
      <c r="BY6893"/>
      <c r="BZ6893"/>
      <c r="CA6893"/>
      <c r="CB6893"/>
      <c r="CC6893"/>
      <c r="CD6893"/>
      <c r="CE6893"/>
      <c r="CF6893"/>
      <c r="CG6893"/>
      <c r="CH6893"/>
      <c r="CI6893"/>
      <c r="CJ6893"/>
      <c r="CK6893"/>
      <c r="CL6893"/>
      <c r="CM6893"/>
      <c r="CN6893"/>
      <c r="CO6893"/>
      <c r="CP6893"/>
      <c r="CQ6893"/>
      <c r="CR6893"/>
      <c r="CS6893"/>
      <c r="CT6893"/>
      <c r="CU6893"/>
      <c r="CV6893"/>
    </row>
    <row r="6894" spans="10:100" x14ac:dyDescent="0.25">
      <c r="J6894"/>
      <c r="K6894"/>
      <c r="L6894"/>
      <c r="M6894"/>
      <c r="N6894"/>
      <c r="O6894"/>
      <c r="P6894"/>
      <c r="Q6894"/>
      <c r="R6894"/>
      <c r="S6894"/>
      <c r="T6894"/>
      <c r="U6894"/>
      <c r="V6894"/>
      <c r="W6894"/>
      <c r="X6894"/>
      <c r="Y6894"/>
      <c r="Z6894"/>
      <c r="AA6894"/>
      <c r="AB6894"/>
      <c r="AC6894"/>
      <c r="AD6894"/>
      <c r="AE6894"/>
      <c r="AF6894"/>
      <c r="AG6894"/>
      <c r="AH6894"/>
      <c r="AI6894"/>
      <c r="AJ6894"/>
      <c r="AK6894"/>
      <c r="AL6894"/>
      <c r="AM6894"/>
      <c r="AN6894"/>
      <c r="AO6894"/>
      <c r="AP6894"/>
      <c r="AQ6894"/>
      <c r="AR6894"/>
      <c r="AS6894"/>
      <c r="AT6894"/>
      <c r="AU6894"/>
      <c r="AV6894"/>
      <c r="AW6894"/>
      <c r="AX6894"/>
      <c r="AY6894"/>
      <c r="AZ6894"/>
      <c r="BA6894"/>
      <c r="BB6894"/>
      <c r="BC6894"/>
      <c r="BD6894"/>
      <c r="BE6894"/>
      <c r="BF6894"/>
      <c r="BG6894"/>
      <c r="BH6894"/>
      <c r="BI6894"/>
      <c r="BJ6894"/>
      <c r="BK6894"/>
      <c r="BL6894"/>
      <c r="BM6894"/>
      <c r="BN6894"/>
      <c r="BO6894"/>
      <c r="BP6894"/>
      <c r="BQ6894"/>
      <c r="BR6894"/>
      <c r="BS6894"/>
      <c r="BT6894"/>
      <c r="BU6894"/>
      <c r="BV6894"/>
      <c r="BW6894"/>
      <c r="BX6894"/>
      <c r="BY6894"/>
      <c r="BZ6894"/>
      <c r="CA6894"/>
      <c r="CB6894"/>
      <c r="CC6894"/>
      <c r="CD6894"/>
      <c r="CE6894"/>
      <c r="CF6894"/>
      <c r="CG6894"/>
      <c r="CH6894"/>
      <c r="CI6894"/>
      <c r="CJ6894"/>
      <c r="CK6894"/>
      <c r="CL6894"/>
      <c r="CM6894"/>
      <c r="CN6894"/>
      <c r="CO6894"/>
      <c r="CP6894"/>
      <c r="CQ6894"/>
      <c r="CR6894"/>
      <c r="CS6894"/>
      <c r="CT6894"/>
      <c r="CU6894"/>
      <c r="CV6894"/>
    </row>
    <row r="6895" spans="10:100" x14ac:dyDescent="0.25">
      <c r="J6895"/>
      <c r="K6895"/>
      <c r="L6895"/>
      <c r="M6895"/>
      <c r="N6895"/>
      <c r="O6895"/>
      <c r="P6895"/>
      <c r="Q6895"/>
      <c r="R6895"/>
      <c r="S6895"/>
      <c r="T6895"/>
      <c r="U6895"/>
      <c r="V6895"/>
      <c r="W6895"/>
      <c r="X6895"/>
      <c r="Y6895"/>
      <c r="Z6895"/>
      <c r="AA6895"/>
      <c r="AB6895"/>
      <c r="AC6895"/>
      <c r="AD6895"/>
      <c r="AE6895"/>
      <c r="AF6895"/>
      <c r="AG6895"/>
      <c r="AH6895"/>
      <c r="AI6895"/>
      <c r="AJ6895"/>
      <c r="AK6895"/>
      <c r="AL6895"/>
      <c r="AM6895"/>
      <c r="AN6895"/>
      <c r="AO6895"/>
      <c r="AP6895"/>
      <c r="AQ6895"/>
      <c r="AR6895"/>
      <c r="AS6895"/>
      <c r="AT6895"/>
      <c r="AU6895"/>
      <c r="AV6895"/>
      <c r="AW6895"/>
      <c r="AX6895"/>
      <c r="AY6895"/>
      <c r="AZ6895"/>
      <c r="BA6895"/>
      <c r="BB6895"/>
      <c r="BC6895"/>
      <c r="BD6895"/>
      <c r="BE6895"/>
      <c r="BF6895"/>
      <c r="BG6895"/>
      <c r="BH6895"/>
      <c r="BI6895"/>
      <c r="BJ6895"/>
      <c r="BK6895"/>
      <c r="BL6895"/>
      <c r="BM6895"/>
      <c r="BN6895"/>
      <c r="BO6895"/>
      <c r="BP6895"/>
      <c r="BQ6895"/>
      <c r="BR6895"/>
      <c r="BS6895"/>
      <c r="BT6895"/>
      <c r="BU6895"/>
      <c r="BV6895"/>
      <c r="BW6895"/>
      <c r="BX6895"/>
      <c r="BY6895"/>
      <c r="BZ6895"/>
      <c r="CA6895"/>
      <c r="CB6895"/>
      <c r="CC6895"/>
      <c r="CD6895"/>
      <c r="CE6895"/>
      <c r="CF6895"/>
      <c r="CG6895"/>
      <c r="CH6895"/>
      <c r="CI6895"/>
      <c r="CJ6895"/>
      <c r="CK6895"/>
      <c r="CL6895"/>
      <c r="CM6895"/>
      <c r="CN6895"/>
      <c r="CO6895"/>
      <c r="CP6895"/>
      <c r="CQ6895"/>
      <c r="CR6895"/>
      <c r="CS6895"/>
      <c r="CT6895"/>
      <c r="CU6895"/>
      <c r="CV6895"/>
    </row>
    <row r="6896" spans="10:100" x14ac:dyDescent="0.25">
      <c r="J6896"/>
      <c r="K6896"/>
      <c r="L6896"/>
      <c r="M6896"/>
      <c r="N6896"/>
      <c r="O6896"/>
      <c r="P6896"/>
      <c r="Q6896"/>
      <c r="R6896"/>
      <c r="S6896"/>
      <c r="T6896"/>
      <c r="U6896"/>
      <c r="V6896"/>
      <c r="W6896"/>
      <c r="X6896"/>
      <c r="Y6896"/>
      <c r="Z6896"/>
      <c r="AA6896"/>
      <c r="AB6896"/>
      <c r="AC6896"/>
      <c r="AD6896"/>
      <c r="AE6896"/>
      <c r="AF6896"/>
      <c r="AG6896"/>
      <c r="AH6896"/>
      <c r="AI6896"/>
      <c r="AJ6896"/>
      <c r="AK6896"/>
      <c r="AL6896"/>
      <c r="AM6896"/>
      <c r="AN6896"/>
      <c r="AO6896"/>
      <c r="AP6896"/>
      <c r="AQ6896"/>
      <c r="AR6896"/>
      <c r="AS6896"/>
      <c r="AT6896"/>
      <c r="AU6896"/>
      <c r="AV6896"/>
      <c r="AW6896"/>
      <c r="AX6896"/>
      <c r="AY6896"/>
      <c r="AZ6896"/>
      <c r="BA6896"/>
      <c r="BB6896"/>
      <c r="BC6896"/>
      <c r="BD6896"/>
      <c r="BE6896"/>
      <c r="BF6896"/>
      <c r="BG6896"/>
      <c r="BH6896"/>
      <c r="BI6896"/>
      <c r="BJ6896"/>
      <c r="BK6896"/>
      <c r="BL6896"/>
      <c r="BM6896"/>
      <c r="BN6896"/>
      <c r="BO6896"/>
      <c r="BP6896"/>
      <c r="BQ6896"/>
      <c r="BR6896"/>
      <c r="BS6896"/>
      <c r="BT6896"/>
      <c r="BU6896"/>
      <c r="BV6896"/>
      <c r="BW6896"/>
      <c r="BX6896"/>
      <c r="BY6896"/>
      <c r="BZ6896"/>
      <c r="CA6896"/>
      <c r="CB6896"/>
      <c r="CC6896"/>
      <c r="CD6896"/>
      <c r="CE6896"/>
      <c r="CF6896"/>
      <c r="CG6896"/>
      <c r="CH6896"/>
      <c r="CI6896"/>
      <c r="CJ6896"/>
      <c r="CK6896"/>
      <c r="CL6896"/>
      <c r="CM6896"/>
      <c r="CN6896"/>
      <c r="CO6896"/>
      <c r="CP6896"/>
      <c r="CQ6896"/>
      <c r="CR6896"/>
      <c r="CS6896"/>
      <c r="CT6896"/>
      <c r="CU6896"/>
      <c r="CV6896"/>
    </row>
    <row r="6897" spans="10:100" x14ac:dyDescent="0.25">
      <c r="J6897"/>
      <c r="K6897"/>
      <c r="L6897"/>
      <c r="M6897"/>
      <c r="N6897"/>
      <c r="O6897"/>
      <c r="P6897"/>
      <c r="Q6897"/>
      <c r="R6897"/>
      <c r="S6897"/>
      <c r="T6897"/>
      <c r="U6897"/>
      <c r="V6897"/>
      <c r="W6897"/>
      <c r="X6897"/>
      <c r="Y6897"/>
      <c r="Z6897"/>
      <c r="AA6897"/>
      <c r="AB6897"/>
      <c r="AC6897"/>
      <c r="AD6897"/>
      <c r="AE6897"/>
      <c r="AF6897"/>
      <c r="AG6897"/>
      <c r="AH6897"/>
      <c r="AI6897"/>
      <c r="AJ6897"/>
      <c r="AK6897"/>
      <c r="AL6897"/>
      <c r="AM6897"/>
      <c r="AN6897"/>
      <c r="AO6897"/>
      <c r="AP6897"/>
      <c r="AQ6897"/>
      <c r="AR6897"/>
      <c r="AS6897"/>
      <c r="AT6897"/>
      <c r="AU6897"/>
      <c r="AV6897"/>
      <c r="AW6897"/>
      <c r="AX6897"/>
      <c r="AY6897"/>
      <c r="AZ6897"/>
      <c r="BA6897"/>
      <c r="BB6897"/>
      <c r="BC6897"/>
      <c r="BD6897"/>
      <c r="BE6897"/>
      <c r="BF6897"/>
      <c r="BG6897"/>
      <c r="BH6897"/>
      <c r="BI6897"/>
      <c r="BJ6897"/>
      <c r="BK6897"/>
      <c r="BL6897"/>
      <c r="BM6897"/>
      <c r="BN6897"/>
      <c r="BO6897"/>
      <c r="BP6897"/>
      <c r="BQ6897"/>
      <c r="BR6897"/>
      <c r="BS6897"/>
      <c r="BT6897"/>
      <c r="BU6897"/>
      <c r="BV6897"/>
      <c r="BW6897"/>
      <c r="BX6897"/>
      <c r="BY6897"/>
      <c r="BZ6897"/>
      <c r="CA6897"/>
      <c r="CB6897"/>
      <c r="CC6897"/>
      <c r="CD6897"/>
      <c r="CE6897"/>
      <c r="CF6897"/>
      <c r="CG6897"/>
      <c r="CH6897"/>
      <c r="CI6897"/>
      <c r="CJ6897"/>
      <c r="CK6897"/>
      <c r="CL6897"/>
      <c r="CM6897"/>
      <c r="CN6897"/>
      <c r="CO6897"/>
      <c r="CP6897"/>
      <c r="CQ6897"/>
      <c r="CR6897"/>
      <c r="CS6897"/>
      <c r="CT6897"/>
      <c r="CU6897"/>
      <c r="CV6897"/>
    </row>
    <row r="6898" spans="10:100" x14ac:dyDescent="0.25">
      <c r="J6898"/>
      <c r="K6898"/>
      <c r="L6898"/>
      <c r="M6898"/>
      <c r="N6898"/>
      <c r="O6898"/>
      <c r="P6898"/>
      <c r="Q6898"/>
      <c r="R6898"/>
      <c r="S6898"/>
      <c r="T6898"/>
      <c r="U6898"/>
      <c r="V6898"/>
      <c r="W6898"/>
      <c r="X6898"/>
      <c r="Y6898"/>
      <c r="Z6898"/>
      <c r="AA6898"/>
      <c r="AB6898"/>
      <c r="AC6898"/>
      <c r="AD6898"/>
      <c r="AE6898"/>
      <c r="AF6898"/>
      <c r="AG6898"/>
      <c r="AH6898"/>
      <c r="AI6898"/>
      <c r="AJ6898"/>
      <c r="AK6898"/>
      <c r="AL6898"/>
      <c r="AM6898"/>
      <c r="AN6898"/>
      <c r="AO6898"/>
      <c r="AP6898"/>
      <c r="AQ6898"/>
      <c r="AR6898"/>
      <c r="AS6898"/>
      <c r="AT6898"/>
      <c r="AU6898"/>
      <c r="AV6898"/>
      <c r="AW6898"/>
      <c r="AX6898"/>
      <c r="AY6898"/>
      <c r="AZ6898"/>
      <c r="BA6898"/>
      <c r="BB6898"/>
      <c r="BC6898"/>
      <c r="BD6898"/>
      <c r="BE6898"/>
      <c r="BF6898"/>
      <c r="BG6898"/>
      <c r="BH6898"/>
      <c r="BI6898"/>
      <c r="BJ6898"/>
      <c r="BK6898"/>
      <c r="BL6898"/>
      <c r="BM6898"/>
      <c r="BN6898"/>
      <c r="BO6898"/>
      <c r="BP6898"/>
      <c r="BQ6898"/>
      <c r="BR6898"/>
      <c r="BS6898"/>
      <c r="BT6898"/>
      <c r="BU6898"/>
      <c r="BV6898"/>
      <c r="BW6898"/>
      <c r="BX6898"/>
      <c r="BY6898"/>
      <c r="BZ6898"/>
      <c r="CA6898"/>
      <c r="CB6898"/>
      <c r="CC6898"/>
      <c r="CD6898"/>
      <c r="CE6898"/>
      <c r="CF6898"/>
      <c r="CG6898"/>
      <c r="CH6898"/>
      <c r="CI6898"/>
      <c r="CJ6898"/>
      <c r="CK6898"/>
      <c r="CL6898"/>
      <c r="CM6898"/>
      <c r="CN6898"/>
      <c r="CO6898"/>
      <c r="CP6898"/>
      <c r="CQ6898"/>
      <c r="CR6898"/>
      <c r="CS6898"/>
      <c r="CT6898"/>
      <c r="CU6898"/>
      <c r="CV6898"/>
    </row>
    <row r="6899" spans="10:100" x14ac:dyDescent="0.25">
      <c r="J6899"/>
      <c r="K6899"/>
      <c r="L6899"/>
      <c r="M6899"/>
      <c r="N6899"/>
      <c r="O6899"/>
      <c r="P6899"/>
      <c r="Q6899"/>
      <c r="R6899"/>
      <c r="S6899"/>
      <c r="T6899"/>
      <c r="U6899"/>
      <c r="V6899"/>
      <c r="W6899"/>
      <c r="X6899"/>
      <c r="Y6899"/>
      <c r="Z6899"/>
      <c r="AA6899"/>
      <c r="AB6899"/>
      <c r="AC6899"/>
      <c r="AD6899"/>
      <c r="AE6899"/>
      <c r="AF6899"/>
      <c r="AG6899"/>
      <c r="AH6899"/>
      <c r="AI6899"/>
      <c r="AJ6899"/>
      <c r="AK6899"/>
      <c r="AL6899"/>
      <c r="AM6899"/>
      <c r="AN6899"/>
      <c r="AO6899"/>
      <c r="AP6899"/>
      <c r="AQ6899"/>
      <c r="AR6899"/>
      <c r="AS6899"/>
      <c r="AT6899"/>
      <c r="AU6899"/>
      <c r="AV6899"/>
      <c r="AW6899"/>
      <c r="AX6899"/>
      <c r="AY6899"/>
      <c r="AZ6899"/>
      <c r="BA6899"/>
      <c r="BB6899"/>
      <c r="BC6899"/>
      <c r="BD6899"/>
      <c r="BE6899"/>
      <c r="BF6899"/>
      <c r="BG6899"/>
      <c r="BH6899"/>
      <c r="BI6899"/>
      <c r="BJ6899"/>
      <c r="BK6899"/>
      <c r="BL6899"/>
      <c r="BM6899"/>
      <c r="BN6899"/>
      <c r="BO6899"/>
      <c r="BP6899"/>
      <c r="BQ6899"/>
      <c r="BR6899"/>
      <c r="BS6899"/>
      <c r="BT6899"/>
      <c r="BU6899"/>
      <c r="BV6899"/>
      <c r="BW6899"/>
      <c r="BX6899"/>
      <c r="BY6899"/>
      <c r="BZ6899"/>
      <c r="CA6899"/>
      <c r="CB6899"/>
      <c r="CC6899"/>
      <c r="CD6899"/>
      <c r="CE6899"/>
      <c r="CF6899"/>
      <c r="CG6899"/>
      <c r="CH6899"/>
      <c r="CI6899"/>
      <c r="CJ6899"/>
      <c r="CK6899"/>
      <c r="CL6899"/>
      <c r="CM6899"/>
      <c r="CN6899"/>
      <c r="CO6899"/>
      <c r="CP6899"/>
      <c r="CQ6899"/>
      <c r="CR6899"/>
      <c r="CS6899"/>
      <c r="CT6899"/>
      <c r="CU6899"/>
      <c r="CV6899"/>
    </row>
    <row r="6900" spans="10:100" x14ac:dyDescent="0.25">
      <c r="J6900"/>
      <c r="K6900"/>
      <c r="L6900"/>
      <c r="M6900"/>
      <c r="N6900"/>
      <c r="O6900"/>
      <c r="P6900"/>
      <c r="Q6900"/>
      <c r="R6900"/>
      <c r="S6900"/>
      <c r="T6900"/>
      <c r="U6900"/>
      <c r="V6900"/>
      <c r="W6900"/>
      <c r="X6900"/>
      <c r="Y6900"/>
      <c r="Z6900"/>
      <c r="AA6900"/>
      <c r="AB6900"/>
      <c r="AC6900"/>
      <c r="AD6900"/>
      <c r="AE6900"/>
      <c r="AF6900"/>
      <c r="AG6900"/>
      <c r="AH6900"/>
      <c r="AI6900"/>
      <c r="AJ6900"/>
      <c r="AK6900"/>
      <c r="AL6900"/>
      <c r="AM6900"/>
      <c r="AN6900"/>
      <c r="AO6900"/>
      <c r="AP6900"/>
      <c r="AQ6900"/>
      <c r="AR6900"/>
      <c r="AS6900"/>
      <c r="AT6900"/>
      <c r="AU6900"/>
      <c r="AV6900"/>
      <c r="AW6900"/>
      <c r="AX6900"/>
      <c r="AY6900"/>
      <c r="AZ6900"/>
      <c r="BA6900"/>
      <c r="BB6900"/>
      <c r="BC6900"/>
      <c r="BD6900"/>
      <c r="BE6900"/>
      <c r="BF6900"/>
      <c r="BG6900"/>
      <c r="BH6900"/>
      <c r="BI6900"/>
      <c r="BJ6900"/>
      <c r="BK6900"/>
      <c r="BL6900"/>
      <c r="BM6900"/>
      <c r="BN6900"/>
      <c r="BO6900"/>
      <c r="BP6900"/>
      <c r="BQ6900"/>
      <c r="BR6900"/>
      <c r="BS6900"/>
      <c r="BT6900"/>
      <c r="BU6900"/>
      <c r="BV6900"/>
      <c r="BW6900"/>
      <c r="BX6900"/>
      <c r="BY6900"/>
      <c r="BZ6900"/>
      <c r="CA6900"/>
      <c r="CB6900"/>
      <c r="CC6900"/>
      <c r="CD6900"/>
      <c r="CE6900"/>
      <c r="CF6900"/>
      <c r="CG6900"/>
      <c r="CH6900"/>
      <c r="CI6900"/>
      <c r="CJ6900"/>
      <c r="CK6900"/>
      <c r="CL6900"/>
      <c r="CM6900"/>
      <c r="CN6900"/>
      <c r="CO6900"/>
      <c r="CP6900"/>
      <c r="CQ6900"/>
      <c r="CR6900"/>
      <c r="CS6900"/>
      <c r="CT6900"/>
      <c r="CU6900"/>
      <c r="CV6900"/>
    </row>
    <row r="6901" spans="10:100" x14ac:dyDescent="0.25">
      <c r="J6901"/>
      <c r="K6901"/>
      <c r="L6901"/>
      <c r="M6901"/>
      <c r="N6901"/>
      <c r="O6901"/>
      <c r="P6901"/>
      <c r="Q6901"/>
      <c r="R6901"/>
      <c r="S6901"/>
      <c r="T6901"/>
      <c r="U6901"/>
      <c r="V6901"/>
      <c r="W6901"/>
      <c r="X6901"/>
      <c r="Y6901"/>
      <c r="Z6901"/>
      <c r="AA6901"/>
      <c r="AB6901"/>
      <c r="AC6901"/>
      <c r="AD6901"/>
      <c r="AE6901"/>
      <c r="AF6901"/>
      <c r="AG6901"/>
      <c r="AH6901"/>
      <c r="AI6901"/>
      <c r="AJ6901"/>
      <c r="AK6901"/>
      <c r="AL6901"/>
      <c r="AM6901"/>
      <c r="AN6901"/>
      <c r="AO6901"/>
      <c r="AP6901"/>
      <c r="AQ6901"/>
      <c r="AR6901"/>
      <c r="AS6901"/>
      <c r="AT6901"/>
      <c r="AU6901"/>
      <c r="AV6901"/>
      <c r="AW6901"/>
      <c r="AX6901"/>
      <c r="AY6901"/>
      <c r="AZ6901"/>
      <c r="BA6901"/>
      <c r="BB6901"/>
      <c r="BC6901"/>
      <c r="BD6901"/>
      <c r="BE6901"/>
      <c r="BF6901"/>
      <c r="BG6901"/>
      <c r="BH6901"/>
      <c r="BI6901"/>
      <c r="BJ6901"/>
      <c r="BK6901"/>
      <c r="BL6901"/>
      <c r="BM6901"/>
      <c r="BN6901"/>
      <c r="BO6901"/>
      <c r="BP6901"/>
      <c r="BQ6901"/>
      <c r="BR6901"/>
      <c r="BS6901"/>
      <c r="BT6901"/>
      <c r="BU6901"/>
      <c r="BV6901"/>
      <c r="BW6901"/>
      <c r="BX6901"/>
      <c r="BY6901"/>
      <c r="BZ6901"/>
      <c r="CA6901"/>
      <c r="CB6901"/>
      <c r="CC6901"/>
      <c r="CD6901"/>
      <c r="CE6901"/>
      <c r="CF6901"/>
      <c r="CG6901"/>
      <c r="CH6901"/>
      <c r="CI6901"/>
      <c r="CJ6901"/>
      <c r="CK6901"/>
      <c r="CL6901"/>
      <c r="CM6901"/>
      <c r="CN6901"/>
      <c r="CO6901"/>
      <c r="CP6901"/>
      <c r="CQ6901"/>
      <c r="CR6901"/>
      <c r="CS6901"/>
      <c r="CT6901"/>
      <c r="CU6901"/>
      <c r="CV6901"/>
    </row>
    <row r="6902" spans="10:100" x14ac:dyDescent="0.25">
      <c r="J6902"/>
      <c r="K6902"/>
      <c r="L6902"/>
      <c r="M6902"/>
      <c r="N6902"/>
      <c r="O6902"/>
      <c r="P6902"/>
      <c r="Q6902"/>
      <c r="R6902"/>
      <c r="S6902"/>
      <c r="T6902"/>
      <c r="U6902"/>
      <c r="V6902"/>
      <c r="W6902"/>
      <c r="X6902"/>
      <c r="Y6902"/>
      <c r="Z6902"/>
      <c r="AA6902"/>
      <c r="AB6902"/>
      <c r="AC6902"/>
      <c r="AD6902"/>
      <c r="AE6902"/>
      <c r="AF6902"/>
      <c r="AG6902"/>
      <c r="AH6902"/>
      <c r="AI6902"/>
      <c r="AJ6902"/>
      <c r="AK6902"/>
      <c r="AL6902"/>
      <c r="AM6902"/>
      <c r="AN6902"/>
      <c r="AO6902"/>
      <c r="AP6902"/>
      <c r="AQ6902"/>
      <c r="AR6902"/>
      <c r="AS6902"/>
      <c r="AT6902"/>
      <c r="AU6902"/>
      <c r="AV6902"/>
      <c r="AW6902"/>
      <c r="AX6902"/>
      <c r="AY6902"/>
      <c r="AZ6902"/>
      <c r="BA6902"/>
      <c r="BB6902"/>
      <c r="BC6902"/>
      <c r="BD6902"/>
      <c r="BE6902"/>
      <c r="BF6902"/>
      <c r="BG6902"/>
      <c r="BH6902"/>
      <c r="BI6902"/>
      <c r="BJ6902"/>
      <c r="BK6902"/>
      <c r="BL6902"/>
      <c r="BM6902"/>
      <c r="BN6902"/>
      <c r="BO6902"/>
      <c r="BP6902"/>
      <c r="BQ6902"/>
      <c r="BR6902"/>
      <c r="BS6902"/>
      <c r="BT6902"/>
      <c r="BU6902"/>
      <c r="BV6902"/>
      <c r="BW6902"/>
      <c r="BX6902"/>
      <c r="BY6902"/>
      <c r="BZ6902"/>
      <c r="CA6902"/>
      <c r="CB6902"/>
      <c r="CC6902"/>
      <c r="CD6902"/>
      <c r="CE6902"/>
      <c r="CF6902"/>
      <c r="CG6902"/>
      <c r="CH6902"/>
      <c r="CI6902"/>
      <c r="CJ6902"/>
      <c r="CK6902"/>
      <c r="CL6902"/>
      <c r="CM6902"/>
      <c r="CN6902"/>
      <c r="CO6902"/>
      <c r="CP6902"/>
      <c r="CQ6902"/>
      <c r="CR6902"/>
      <c r="CS6902"/>
      <c r="CT6902"/>
      <c r="CU6902"/>
      <c r="CV6902"/>
    </row>
    <row r="6903" spans="10:100" x14ac:dyDescent="0.25">
      <c r="J6903"/>
      <c r="K6903"/>
      <c r="L6903"/>
      <c r="M6903"/>
      <c r="N6903"/>
      <c r="O6903"/>
      <c r="P6903"/>
      <c r="Q6903"/>
      <c r="R6903"/>
      <c r="S6903"/>
      <c r="T6903"/>
      <c r="U6903"/>
      <c r="V6903"/>
      <c r="W6903"/>
      <c r="X6903"/>
      <c r="Y6903"/>
      <c r="Z6903"/>
      <c r="AA6903"/>
      <c r="AB6903"/>
      <c r="AC6903"/>
      <c r="AD6903"/>
      <c r="AE6903"/>
      <c r="AF6903"/>
      <c r="AG6903"/>
      <c r="AH6903"/>
      <c r="AI6903"/>
      <c r="AJ6903"/>
      <c r="AK6903"/>
      <c r="AL6903"/>
      <c r="AM6903"/>
      <c r="AN6903"/>
      <c r="AO6903"/>
      <c r="AP6903"/>
      <c r="AQ6903"/>
      <c r="AR6903"/>
      <c r="AS6903"/>
      <c r="AT6903"/>
      <c r="AU6903"/>
      <c r="AV6903"/>
      <c r="AW6903"/>
      <c r="AX6903"/>
      <c r="AY6903"/>
      <c r="AZ6903"/>
      <c r="BA6903"/>
      <c r="BB6903"/>
      <c r="BC6903"/>
      <c r="BD6903"/>
      <c r="BE6903"/>
      <c r="BF6903"/>
      <c r="BG6903"/>
      <c r="BH6903"/>
      <c r="BI6903"/>
      <c r="BJ6903"/>
      <c r="BK6903"/>
      <c r="BL6903"/>
      <c r="BM6903"/>
      <c r="BN6903"/>
      <c r="BO6903"/>
      <c r="BP6903"/>
      <c r="BQ6903"/>
      <c r="BR6903"/>
      <c r="BS6903"/>
      <c r="BT6903"/>
      <c r="BU6903"/>
      <c r="BV6903"/>
      <c r="BW6903"/>
      <c r="BX6903"/>
      <c r="BY6903"/>
      <c r="BZ6903"/>
      <c r="CA6903"/>
      <c r="CB6903"/>
      <c r="CC6903"/>
      <c r="CD6903"/>
      <c r="CE6903"/>
      <c r="CF6903"/>
      <c r="CG6903"/>
      <c r="CH6903"/>
      <c r="CI6903"/>
      <c r="CJ6903"/>
      <c r="CK6903"/>
      <c r="CL6903"/>
      <c r="CM6903"/>
      <c r="CN6903"/>
      <c r="CO6903"/>
      <c r="CP6903"/>
      <c r="CQ6903"/>
      <c r="CR6903"/>
      <c r="CS6903"/>
      <c r="CT6903"/>
      <c r="CU6903"/>
      <c r="CV6903"/>
    </row>
    <row r="6904" spans="10:100" x14ac:dyDescent="0.25">
      <c r="J6904"/>
      <c r="K6904"/>
      <c r="L6904"/>
      <c r="M6904"/>
      <c r="N6904"/>
      <c r="O6904"/>
      <c r="P6904"/>
      <c r="Q6904"/>
      <c r="R6904"/>
      <c r="S6904"/>
      <c r="T6904"/>
      <c r="U6904"/>
      <c r="V6904"/>
      <c r="W6904"/>
      <c r="X6904"/>
      <c r="Y6904"/>
      <c r="Z6904"/>
      <c r="AA6904"/>
      <c r="AB6904"/>
      <c r="AC6904"/>
      <c r="AD6904"/>
      <c r="AE6904"/>
      <c r="AF6904"/>
      <c r="AG6904"/>
      <c r="AH6904"/>
      <c r="AI6904"/>
      <c r="AJ6904"/>
      <c r="AK6904"/>
      <c r="AL6904"/>
      <c r="AM6904"/>
      <c r="AN6904"/>
      <c r="AO6904"/>
      <c r="AP6904"/>
      <c r="AQ6904"/>
      <c r="AR6904"/>
      <c r="AS6904"/>
      <c r="AT6904"/>
      <c r="AU6904"/>
      <c r="AV6904"/>
      <c r="AW6904"/>
      <c r="AX6904"/>
      <c r="AY6904"/>
      <c r="AZ6904"/>
      <c r="BA6904"/>
      <c r="BB6904"/>
      <c r="BC6904"/>
      <c r="BD6904"/>
      <c r="BE6904"/>
      <c r="BF6904"/>
      <c r="BG6904"/>
      <c r="BH6904"/>
      <c r="BI6904"/>
      <c r="BJ6904"/>
      <c r="BK6904"/>
      <c r="BL6904"/>
      <c r="BM6904"/>
      <c r="BN6904"/>
      <c r="BO6904"/>
      <c r="BP6904"/>
      <c r="BQ6904"/>
      <c r="BR6904"/>
      <c r="BS6904"/>
      <c r="BT6904"/>
      <c r="BU6904"/>
      <c r="BV6904"/>
      <c r="BW6904"/>
      <c r="BX6904"/>
      <c r="BY6904"/>
      <c r="BZ6904"/>
      <c r="CA6904"/>
      <c r="CB6904"/>
      <c r="CC6904"/>
      <c r="CD6904"/>
      <c r="CE6904"/>
      <c r="CF6904"/>
      <c r="CG6904"/>
      <c r="CH6904"/>
      <c r="CI6904"/>
      <c r="CJ6904"/>
      <c r="CK6904"/>
      <c r="CL6904"/>
      <c r="CM6904"/>
      <c r="CN6904"/>
      <c r="CO6904"/>
      <c r="CP6904"/>
      <c r="CQ6904"/>
      <c r="CR6904"/>
      <c r="CS6904"/>
      <c r="CT6904"/>
      <c r="CU6904"/>
      <c r="CV6904"/>
    </row>
    <row r="6905" spans="10:100" x14ac:dyDescent="0.25">
      <c r="J6905"/>
      <c r="K6905"/>
      <c r="L6905"/>
      <c r="M6905"/>
      <c r="N6905"/>
      <c r="O6905"/>
      <c r="P6905"/>
      <c r="Q6905"/>
      <c r="R6905"/>
      <c r="S6905"/>
      <c r="T6905"/>
      <c r="U6905"/>
      <c r="V6905"/>
      <c r="W6905"/>
      <c r="X6905"/>
      <c r="Y6905"/>
      <c r="Z6905"/>
      <c r="AA6905"/>
      <c r="AB6905"/>
      <c r="AC6905"/>
      <c r="AD6905"/>
      <c r="AE6905"/>
      <c r="AF6905"/>
      <c r="AG6905"/>
      <c r="AH6905"/>
      <c r="AI6905"/>
      <c r="AJ6905"/>
      <c r="AK6905"/>
      <c r="AL6905"/>
      <c r="AM6905"/>
      <c r="AN6905"/>
      <c r="AO6905"/>
      <c r="AP6905"/>
      <c r="AQ6905"/>
      <c r="AR6905"/>
      <c r="AS6905"/>
      <c r="AT6905"/>
      <c r="AU6905"/>
      <c r="AV6905"/>
      <c r="AW6905"/>
      <c r="AX6905"/>
      <c r="AY6905"/>
      <c r="AZ6905"/>
      <c r="BA6905"/>
      <c r="BB6905"/>
      <c r="BC6905"/>
      <c r="BD6905"/>
      <c r="BE6905"/>
      <c r="BF6905"/>
      <c r="BG6905"/>
      <c r="BH6905"/>
      <c r="BI6905"/>
      <c r="BJ6905"/>
      <c r="BK6905"/>
      <c r="BL6905"/>
      <c r="BM6905"/>
      <c r="BN6905"/>
      <c r="BO6905"/>
      <c r="BP6905"/>
      <c r="BQ6905"/>
      <c r="BR6905"/>
      <c r="BS6905"/>
      <c r="BT6905"/>
      <c r="BU6905"/>
      <c r="BV6905"/>
      <c r="BW6905"/>
      <c r="BX6905"/>
      <c r="BY6905"/>
      <c r="BZ6905"/>
      <c r="CA6905"/>
      <c r="CB6905"/>
      <c r="CC6905"/>
      <c r="CD6905"/>
      <c r="CE6905"/>
      <c r="CF6905"/>
      <c r="CG6905"/>
      <c r="CH6905"/>
      <c r="CI6905"/>
      <c r="CJ6905"/>
      <c r="CK6905"/>
      <c r="CL6905"/>
      <c r="CM6905"/>
      <c r="CN6905"/>
      <c r="CO6905"/>
      <c r="CP6905"/>
      <c r="CQ6905"/>
      <c r="CR6905"/>
      <c r="CS6905"/>
      <c r="CT6905"/>
      <c r="CU6905"/>
      <c r="CV6905"/>
    </row>
    <row r="6906" spans="10:100" x14ac:dyDescent="0.25">
      <c r="J6906"/>
      <c r="K6906"/>
      <c r="L6906"/>
      <c r="M6906"/>
      <c r="N6906"/>
      <c r="O6906"/>
      <c r="P6906"/>
      <c r="Q6906"/>
      <c r="R6906"/>
      <c r="S6906"/>
      <c r="T6906"/>
      <c r="U6906"/>
      <c r="V6906"/>
      <c r="W6906"/>
      <c r="X6906"/>
      <c r="Y6906"/>
      <c r="Z6906"/>
      <c r="AA6906"/>
      <c r="AB6906"/>
      <c r="AC6906"/>
      <c r="AD6906"/>
      <c r="AE6906"/>
      <c r="AF6906"/>
      <c r="AG6906"/>
      <c r="AH6906"/>
      <c r="AI6906"/>
      <c r="AJ6906"/>
      <c r="AK6906"/>
      <c r="AL6906"/>
      <c r="AM6906"/>
      <c r="AN6906"/>
      <c r="AO6906"/>
      <c r="AP6906"/>
      <c r="AQ6906"/>
      <c r="AR6906"/>
      <c r="AS6906"/>
      <c r="AT6906"/>
      <c r="AU6906"/>
      <c r="AV6906"/>
      <c r="AW6906"/>
      <c r="AX6906"/>
      <c r="AY6906"/>
      <c r="AZ6906"/>
      <c r="BA6906"/>
      <c r="BB6906"/>
      <c r="BC6906"/>
      <c r="BD6906"/>
      <c r="BE6906"/>
      <c r="BF6906"/>
      <c r="BG6906"/>
      <c r="BH6906"/>
      <c r="BI6906"/>
      <c r="BJ6906"/>
      <c r="BK6906"/>
      <c r="BL6906"/>
      <c r="BM6906"/>
      <c r="BN6906"/>
      <c r="BO6906"/>
      <c r="BP6906"/>
      <c r="BQ6906"/>
      <c r="BR6906"/>
      <c r="BS6906"/>
      <c r="BT6906"/>
      <c r="BU6906"/>
      <c r="BV6906"/>
      <c r="BW6906"/>
      <c r="BX6906"/>
      <c r="BY6906"/>
      <c r="BZ6906"/>
      <c r="CA6906"/>
      <c r="CB6906"/>
      <c r="CC6906"/>
      <c r="CD6906"/>
      <c r="CE6906"/>
      <c r="CF6906"/>
      <c r="CG6906"/>
      <c r="CH6906"/>
      <c r="CI6906"/>
      <c r="CJ6906"/>
      <c r="CK6906"/>
      <c r="CL6906"/>
      <c r="CM6906"/>
      <c r="CN6906"/>
      <c r="CO6906"/>
      <c r="CP6906"/>
      <c r="CQ6906"/>
      <c r="CR6906"/>
      <c r="CS6906"/>
      <c r="CT6906"/>
      <c r="CU6906"/>
      <c r="CV6906"/>
    </row>
    <row r="6907" spans="10:100" x14ac:dyDescent="0.25">
      <c r="J6907"/>
      <c r="K6907"/>
      <c r="L6907"/>
      <c r="M6907"/>
      <c r="N6907"/>
      <c r="O6907"/>
      <c r="P6907"/>
      <c r="Q6907"/>
      <c r="R6907"/>
      <c r="S6907"/>
      <c r="T6907"/>
      <c r="U6907"/>
      <c r="V6907"/>
      <c r="W6907"/>
      <c r="X6907"/>
      <c r="Y6907"/>
      <c r="Z6907"/>
      <c r="AA6907"/>
      <c r="AB6907"/>
      <c r="AC6907"/>
      <c r="AD6907"/>
      <c r="AE6907"/>
      <c r="AF6907"/>
      <c r="AG6907"/>
      <c r="AH6907"/>
      <c r="AI6907"/>
      <c r="AJ6907"/>
      <c r="AK6907"/>
      <c r="AL6907"/>
      <c r="AM6907"/>
      <c r="AN6907"/>
      <c r="AO6907"/>
      <c r="AP6907"/>
      <c r="AQ6907"/>
      <c r="AR6907"/>
      <c r="AS6907"/>
      <c r="AT6907"/>
      <c r="AU6907"/>
      <c r="AV6907"/>
      <c r="AW6907"/>
      <c r="AX6907"/>
      <c r="AY6907"/>
      <c r="AZ6907"/>
      <c r="BA6907"/>
      <c r="BB6907"/>
      <c r="BC6907"/>
      <c r="BD6907"/>
      <c r="BE6907"/>
      <c r="BF6907"/>
      <c r="BG6907"/>
      <c r="BH6907"/>
      <c r="BI6907"/>
      <c r="BJ6907"/>
      <c r="BK6907"/>
      <c r="BL6907"/>
      <c r="BM6907"/>
      <c r="BN6907"/>
      <c r="BO6907"/>
      <c r="BP6907"/>
      <c r="BQ6907"/>
      <c r="BR6907"/>
      <c r="BS6907"/>
      <c r="BT6907"/>
      <c r="BU6907"/>
      <c r="BV6907"/>
      <c r="BW6907"/>
      <c r="BX6907"/>
      <c r="BY6907"/>
      <c r="BZ6907"/>
      <c r="CA6907"/>
      <c r="CB6907"/>
      <c r="CC6907"/>
      <c r="CD6907"/>
      <c r="CE6907"/>
      <c r="CF6907"/>
      <c r="CG6907"/>
      <c r="CH6907"/>
      <c r="CI6907"/>
      <c r="CJ6907"/>
      <c r="CK6907"/>
      <c r="CL6907"/>
      <c r="CM6907"/>
      <c r="CN6907"/>
      <c r="CO6907"/>
      <c r="CP6907"/>
      <c r="CQ6907"/>
      <c r="CR6907"/>
      <c r="CS6907"/>
      <c r="CT6907"/>
      <c r="CU6907"/>
      <c r="CV6907"/>
    </row>
    <row r="6908" spans="10:100" x14ac:dyDescent="0.25">
      <c r="J6908"/>
      <c r="K6908"/>
      <c r="L6908"/>
      <c r="M6908"/>
      <c r="N6908"/>
      <c r="O6908"/>
      <c r="P6908"/>
      <c r="Q6908"/>
      <c r="R6908"/>
      <c r="S6908"/>
      <c r="T6908"/>
      <c r="U6908"/>
      <c r="V6908"/>
      <c r="W6908"/>
      <c r="X6908"/>
      <c r="Y6908"/>
      <c r="Z6908"/>
      <c r="AA6908"/>
      <c r="AB6908"/>
      <c r="AC6908"/>
      <c r="AD6908"/>
      <c r="AE6908"/>
      <c r="AF6908"/>
      <c r="AG6908"/>
      <c r="AH6908"/>
      <c r="AI6908"/>
      <c r="AJ6908"/>
      <c r="AK6908"/>
      <c r="AL6908"/>
      <c r="AM6908"/>
      <c r="AN6908"/>
      <c r="AO6908"/>
      <c r="AP6908"/>
      <c r="AQ6908"/>
      <c r="AR6908"/>
      <c r="AS6908"/>
      <c r="AT6908"/>
      <c r="AU6908"/>
      <c r="AV6908"/>
      <c r="AW6908"/>
      <c r="AX6908"/>
      <c r="AY6908"/>
      <c r="AZ6908"/>
      <c r="BA6908"/>
      <c r="BB6908"/>
      <c r="BC6908"/>
      <c r="BD6908"/>
      <c r="BE6908"/>
      <c r="BF6908"/>
      <c r="BG6908"/>
      <c r="BH6908"/>
      <c r="BI6908"/>
      <c r="BJ6908"/>
      <c r="BK6908"/>
      <c r="BL6908"/>
      <c r="BM6908"/>
      <c r="BN6908"/>
      <c r="BO6908"/>
      <c r="BP6908"/>
      <c r="BQ6908"/>
      <c r="BR6908"/>
      <c r="BS6908"/>
      <c r="BT6908"/>
      <c r="BU6908"/>
      <c r="BV6908"/>
      <c r="BW6908"/>
      <c r="BX6908"/>
      <c r="BY6908"/>
      <c r="BZ6908"/>
      <c r="CA6908"/>
      <c r="CB6908"/>
      <c r="CC6908"/>
      <c r="CD6908"/>
      <c r="CE6908"/>
      <c r="CF6908"/>
      <c r="CG6908"/>
      <c r="CH6908"/>
      <c r="CI6908"/>
      <c r="CJ6908"/>
      <c r="CK6908"/>
      <c r="CL6908"/>
      <c r="CM6908"/>
      <c r="CN6908"/>
      <c r="CO6908"/>
      <c r="CP6908"/>
      <c r="CQ6908"/>
      <c r="CR6908"/>
      <c r="CS6908"/>
      <c r="CT6908"/>
      <c r="CU6908"/>
      <c r="CV6908"/>
    </row>
    <row r="6909" spans="10:100" x14ac:dyDescent="0.25">
      <c r="J6909"/>
      <c r="K6909"/>
      <c r="L6909"/>
      <c r="M6909"/>
      <c r="N6909"/>
      <c r="O6909"/>
      <c r="P6909"/>
      <c r="Q6909"/>
      <c r="R6909"/>
      <c r="S6909"/>
      <c r="T6909"/>
      <c r="U6909"/>
      <c r="V6909"/>
      <c r="W6909"/>
      <c r="X6909"/>
      <c r="Y6909"/>
      <c r="Z6909"/>
      <c r="AA6909"/>
      <c r="AB6909"/>
      <c r="AC6909"/>
      <c r="AD6909"/>
      <c r="AE6909"/>
      <c r="AF6909"/>
      <c r="AG6909"/>
      <c r="AH6909"/>
      <c r="AI6909"/>
      <c r="AJ6909"/>
      <c r="AK6909"/>
      <c r="AL6909"/>
      <c r="AM6909"/>
      <c r="AN6909"/>
      <c r="AO6909"/>
      <c r="AP6909"/>
      <c r="AQ6909"/>
      <c r="AR6909"/>
      <c r="AS6909"/>
      <c r="AT6909"/>
      <c r="AU6909"/>
      <c r="AV6909"/>
      <c r="AW6909"/>
      <c r="AX6909"/>
      <c r="AY6909"/>
      <c r="AZ6909"/>
      <c r="BA6909"/>
      <c r="BB6909"/>
      <c r="BC6909"/>
      <c r="BD6909"/>
      <c r="BE6909"/>
      <c r="BF6909"/>
      <c r="BG6909"/>
      <c r="BH6909"/>
      <c r="BI6909"/>
      <c r="BJ6909"/>
      <c r="BK6909"/>
      <c r="BL6909"/>
      <c r="BM6909"/>
      <c r="BN6909"/>
      <c r="BO6909"/>
      <c r="BP6909"/>
      <c r="BQ6909"/>
      <c r="BR6909"/>
      <c r="BS6909"/>
      <c r="BT6909"/>
      <c r="BU6909"/>
      <c r="BV6909"/>
      <c r="BW6909"/>
      <c r="BX6909"/>
      <c r="BY6909"/>
      <c r="BZ6909"/>
      <c r="CA6909"/>
      <c r="CB6909"/>
      <c r="CC6909"/>
      <c r="CD6909"/>
      <c r="CE6909"/>
      <c r="CF6909"/>
      <c r="CG6909"/>
      <c r="CH6909"/>
      <c r="CI6909"/>
      <c r="CJ6909"/>
      <c r="CK6909"/>
      <c r="CL6909"/>
      <c r="CM6909"/>
      <c r="CN6909"/>
      <c r="CO6909"/>
      <c r="CP6909"/>
      <c r="CQ6909"/>
      <c r="CR6909"/>
      <c r="CS6909"/>
      <c r="CT6909"/>
      <c r="CU6909"/>
      <c r="CV6909"/>
    </row>
    <row r="6910" spans="10:100" x14ac:dyDescent="0.25">
      <c r="J6910"/>
      <c r="K6910"/>
      <c r="L6910"/>
      <c r="M6910"/>
      <c r="N6910"/>
      <c r="O6910"/>
      <c r="P6910"/>
      <c r="Q6910"/>
      <c r="R6910"/>
      <c r="S6910"/>
      <c r="T6910"/>
      <c r="U6910"/>
      <c r="V6910"/>
      <c r="W6910"/>
      <c r="X6910"/>
      <c r="Y6910"/>
      <c r="Z6910"/>
      <c r="AA6910"/>
      <c r="AB6910"/>
      <c r="AC6910"/>
      <c r="AD6910"/>
      <c r="AE6910"/>
      <c r="AF6910"/>
      <c r="AG6910"/>
      <c r="AH6910"/>
      <c r="AI6910"/>
      <c r="AJ6910"/>
      <c r="AK6910"/>
      <c r="AL6910"/>
      <c r="AM6910"/>
      <c r="AN6910"/>
      <c r="AO6910"/>
      <c r="AP6910"/>
      <c r="AQ6910"/>
      <c r="AR6910"/>
      <c r="AS6910"/>
      <c r="AT6910"/>
      <c r="AU6910"/>
      <c r="AV6910"/>
      <c r="AW6910"/>
      <c r="AX6910"/>
      <c r="AY6910"/>
      <c r="AZ6910"/>
      <c r="BA6910"/>
      <c r="BB6910"/>
      <c r="BC6910"/>
      <c r="BD6910"/>
      <c r="BE6910"/>
      <c r="BF6910"/>
      <c r="BG6910"/>
      <c r="BH6910"/>
      <c r="BI6910"/>
      <c r="BJ6910"/>
      <c r="BK6910"/>
      <c r="BL6910"/>
      <c r="BM6910"/>
      <c r="BN6910"/>
      <c r="BO6910"/>
      <c r="BP6910"/>
      <c r="BQ6910"/>
      <c r="BR6910"/>
      <c r="BS6910"/>
      <c r="BT6910"/>
      <c r="BU6910"/>
      <c r="BV6910"/>
      <c r="BW6910"/>
      <c r="BX6910"/>
      <c r="BY6910"/>
      <c r="BZ6910"/>
      <c r="CA6910"/>
      <c r="CB6910"/>
      <c r="CC6910"/>
      <c r="CD6910"/>
      <c r="CE6910"/>
      <c r="CF6910"/>
      <c r="CG6910"/>
      <c r="CH6910"/>
      <c r="CI6910"/>
      <c r="CJ6910"/>
      <c r="CK6910"/>
      <c r="CL6910"/>
      <c r="CM6910"/>
      <c r="CN6910"/>
      <c r="CO6910"/>
      <c r="CP6910"/>
      <c r="CQ6910"/>
      <c r="CR6910"/>
      <c r="CS6910"/>
      <c r="CT6910"/>
      <c r="CU6910"/>
      <c r="CV6910"/>
    </row>
    <row r="6911" spans="10:100" x14ac:dyDescent="0.25">
      <c r="J6911"/>
      <c r="K6911"/>
      <c r="L6911"/>
      <c r="M6911"/>
      <c r="N6911"/>
      <c r="O6911"/>
      <c r="P6911"/>
      <c r="Q6911"/>
      <c r="R6911"/>
      <c r="S6911"/>
      <c r="T6911"/>
      <c r="U6911"/>
      <c r="V6911"/>
      <c r="W6911"/>
      <c r="X6911"/>
      <c r="Y6911"/>
      <c r="Z6911"/>
      <c r="AA6911"/>
      <c r="AB6911"/>
      <c r="AC6911"/>
      <c r="AD6911"/>
      <c r="AE6911"/>
      <c r="AF6911"/>
      <c r="AG6911"/>
      <c r="AH6911"/>
      <c r="AI6911"/>
      <c r="AJ6911"/>
      <c r="AK6911"/>
      <c r="AL6911"/>
      <c r="AM6911"/>
      <c r="AN6911"/>
      <c r="AO6911"/>
      <c r="AP6911"/>
      <c r="AQ6911"/>
      <c r="AR6911"/>
      <c r="AS6911"/>
      <c r="AT6911"/>
      <c r="AU6911"/>
      <c r="AV6911"/>
      <c r="AW6911"/>
      <c r="AX6911"/>
      <c r="AY6911"/>
      <c r="AZ6911"/>
      <c r="BA6911"/>
      <c r="BB6911"/>
      <c r="BC6911"/>
      <c r="BD6911"/>
      <c r="BE6911"/>
      <c r="BF6911"/>
      <c r="BG6911"/>
      <c r="BH6911"/>
      <c r="BI6911"/>
      <c r="BJ6911"/>
      <c r="BK6911"/>
      <c r="BL6911"/>
      <c r="BM6911"/>
      <c r="BN6911"/>
      <c r="BO6911"/>
      <c r="BP6911"/>
      <c r="BQ6911"/>
      <c r="BR6911"/>
      <c r="BS6911"/>
      <c r="BT6911"/>
      <c r="BU6911"/>
      <c r="BV6911"/>
      <c r="BW6911"/>
      <c r="BX6911"/>
      <c r="BY6911"/>
      <c r="BZ6911"/>
      <c r="CA6911"/>
      <c r="CB6911"/>
      <c r="CC6911"/>
      <c r="CD6911"/>
      <c r="CE6911"/>
      <c r="CF6911"/>
      <c r="CG6911"/>
      <c r="CH6911"/>
      <c r="CI6911"/>
      <c r="CJ6911"/>
      <c r="CK6911"/>
      <c r="CL6911"/>
      <c r="CM6911"/>
      <c r="CN6911"/>
      <c r="CO6911"/>
      <c r="CP6911"/>
      <c r="CQ6911"/>
      <c r="CR6911"/>
      <c r="CS6911"/>
      <c r="CT6911"/>
      <c r="CU6911"/>
      <c r="CV6911"/>
    </row>
    <row r="6912" spans="10:100" x14ac:dyDescent="0.25">
      <c r="J6912"/>
      <c r="K6912"/>
      <c r="L6912"/>
      <c r="M6912"/>
      <c r="N6912"/>
      <c r="O6912"/>
      <c r="P6912"/>
      <c r="Q6912"/>
      <c r="R6912"/>
      <c r="S6912"/>
      <c r="T6912"/>
      <c r="U6912"/>
      <c r="V6912"/>
      <c r="W6912"/>
      <c r="X6912"/>
      <c r="Y6912"/>
      <c r="Z6912"/>
      <c r="AA6912"/>
      <c r="AB6912"/>
      <c r="AC6912"/>
      <c r="AD6912"/>
      <c r="AE6912"/>
      <c r="AF6912"/>
      <c r="AG6912"/>
      <c r="AH6912"/>
      <c r="AI6912"/>
      <c r="AJ6912"/>
      <c r="AK6912"/>
      <c r="AL6912"/>
      <c r="AM6912"/>
      <c r="AN6912"/>
      <c r="AO6912"/>
      <c r="AP6912"/>
      <c r="AQ6912"/>
      <c r="AR6912"/>
      <c r="AS6912"/>
      <c r="AT6912"/>
      <c r="AU6912"/>
      <c r="AV6912"/>
      <c r="AW6912"/>
      <c r="AX6912"/>
      <c r="AY6912"/>
      <c r="AZ6912"/>
      <c r="BA6912"/>
      <c r="BB6912"/>
      <c r="BC6912"/>
      <c r="BD6912"/>
      <c r="BE6912"/>
      <c r="BF6912"/>
      <c r="BG6912"/>
      <c r="BH6912"/>
      <c r="BI6912"/>
      <c r="BJ6912"/>
      <c r="BK6912"/>
      <c r="BL6912"/>
      <c r="BM6912"/>
      <c r="BN6912"/>
      <c r="BO6912"/>
      <c r="BP6912"/>
      <c r="BQ6912"/>
      <c r="BR6912"/>
      <c r="BS6912"/>
      <c r="BT6912"/>
      <c r="BU6912"/>
      <c r="BV6912"/>
      <c r="BW6912"/>
      <c r="BX6912"/>
      <c r="BY6912"/>
      <c r="BZ6912"/>
      <c r="CA6912"/>
      <c r="CB6912"/>
      <c r="CC6912"/>
      <c r="CD6912"/>
      <c r="CE6912"/>
      <c r="CF6912"/>
      <c r="CG6912"/>
      <c r="CH6912"/>
      <c r="CI6912"/>
      <c r="CJ6912"/>
      <c r="CK6912"/>
      <c r="CL6912"/>
      <c r="CM6912"/>
      <c r="CN6912"/>
      <c r="CO6912"/>
      <c r="CP6912"/>
      <c r="CQ6912"/>
      <c r="CR6912"/>
      <c r="CS6912"/>
      <c r="CT6912"/>
      <c r="CU6912"/>
      <c r="CV6912"/>
    </row>
    <row r="6913" spans="10:100" x14ac:dyDescent="0.25">
      <c r="J6913"/>
      <c r="K6913"/>
      <c r="L6913"/>
      <c r="M6913"/>
      <c r="N6913"/>
      <c r="O6913"/>
      <c r="P6913"/>
      <c r="Q6913"/>
      <c r="R6913"/>
      <c r="S6913"/>
      <c r="T6913"/>
      <c r="U6913"/>
      <c r="V6913"/>
      <c r="W6913"/>
      <c r="X6913"/>
      <c r="Y6913"/>
      <c r="Z6913"/>
      <c r="AA6913"/>
      <c r="AB6913"/>
      <c r="AC6913"/>
      <c r="AD6913"/>
      <c r="AE6913"/>
      <c r="AF6913"/>
      <c r="AG6913"/>
      <c r="AH6913"/>
      <c r="AI6913"/>
      <c r="AJ6913"/>
      <c r="AK6913"/>
      <c r="AL6913"/>
      <c r="AM6913"/>
      <c r="AN6913"/>
      <c r="AO6913"/>
      <c r="AP6913"/>
      <c r="AQ6913"/>
      <c r="AR6913"/>
      <c r="AS6913"/>
      <c r="AT6913"/>
      <c r="AU6913"/>
      <c r="AV6913"/>
      <c r="AW6913"/>
      <c r="AX6913"/>
      <c r="AY6913"/>
      <c r="AZ6913"/>
      <c r="BA6913"/>
      <c r="BB6913"/>
      <c r="BC6913"/>
      <c r="BD6913"/>
      <c r="BE6913"/>
      <c r="BF6913"/>
      <c r="BG6913"/>
      <c r="BH6913"/>
      <c r="BI6913"/>
      <c r="BJ6913"/>
      <c r="BK6913"/>
      <c r="BL6913"/>
      <c r="BM6913"/>
      <c r="BN6913"/>
      <c r="BO6913"/>
      <c r="BP6913"/>
      <c r="BQ6913"/>
      <c r="BR6913"/>
      <c r="BS6913"/>
      <c r="BT6913"/>
      <c r="BU6913"/>
      <c r="BV6913"/>
      <c r="BW6913"/>
      <c r="BX6913"/>
      <c r="BY6913"/>
      <c r="BZ6913"/>
      <c r="CA6913"/>
      <c r="CB6913"/>
      <c r="CC6913"/>
      <c r="CD6913"/>
      <c r="CE6913"/>
      <c r="CF6913"/>
      <c r="CG6913"/>
      <c r="CH6913"/>
      <c r="CI6913"/>
      <c r="CJ6913"/>
      <c r="CK6913"/>
      <c r="CL6913"/>
      <c r="CM6913"/>
      <c r="CN6913"/>
      <c r="CO6913"/>
      <c r="CP6913"/>
      <c r="CQ6913"/>
      <c r="CR6913"/>
      <c r="CS6913"/>
      <c r="CT6913"/>
      <c r="CU6913"/>
      <c r="CV6913"/>
    </row>
    <row r="6914" spans="10:100" x14ac:dyDescent="0.25">
      <c r="J6914"/>
      <c r="K6914"/>
      <c r="L6914"/>
      <c r="M6914"/>
      <c r="N6914"/>
      <c r="O6914"/>
      <c r="P6914"/>
      <c r="Q6914"/>
      <c r="R6914"/>
      <c r="S6914"/>
      <c r="T6914"/>
      <c r="U6914"/>
      <c r="V6914"/>
      <c r="W6914"/>
      <c r="X6914"/>
      <c r="Y6914"/>
      <c r="Z6914"/>
      <c r="AA6914"/>
      <c r="AB6914"/>
      <c r="AC6914"/>
      <c r="AD6914"/>
      <c r="AE6914"/>
      <c r="AF6914"/>
      <c r="AG6914"/>
      <c r="AH6914"/>
      <c r="AI6914"/>
      <c r="AJ6914"/>
      <c r="AK6914"/>
      <c r="AL6914"/>
      <c r="AM6914"/>
      <c r="AN6914"/>
      <c r="AO6914"/>
      <c r="AP6914"/>
      <c r="AQ6914"/>
      <c r="AR6914"/>
      <c r="AS6914"/>
      <c r="AT6914"/>
      <c r="AU6914"/>
      <c r="AV6914"/>
      <c r="AW6914"/>
      <c r="AX6914"/>
      <c r="AY6914"/>
      <c r="AZ6914"/>
      <c r="BA6914"/>
      <c r="BB6914"/>
      <c r="BC6914"/>
      <c r="BD6914"/>
      <c r="BE6914"/>
      <c r="BF6914"/>
      <c r="BG6914"/>
      <c r="BH6914"/>
      <c r="BI6914"/>
      <c r="BJ6914"/>
      <c r="BK6914"/>
      <c r="BL6914"/>
      <c r="BM6914"/>
      <c r="BN6914"/>
      <c r="BO6914"/>
      <c r="BP6914"/>
      <c r="BQ6914"/>
      <c r="BR6914"/>
      <c r="BS6914"/>
      <c r="BT6914"/>
      <c r="BU6914"/>
      <c r="BV6914"/>
      <c r="BW6914"/>
      <c r="BX6914"/>
      <c r="BY6914"/>
      <c r="BZ6914"/>
      <c r="CA6914"/>
      <c r="CB6914"/>
      <c r="CC6914"/>
      <c r="CD6914"/>
      <c r="CE6914"/>
      <c r="CF6914"/>
      <c r="CG6914"/>
      <c r="CH6914"/>
      <c r="CI6914"/>
      <c r="CJ6914"/>
      <c r="CK6914"/>
      <c r="CL6914"/>
      <c r="CM6914"/>
      <c r="CN6914"/>
      <c r="CO6914"/>
      <c r="CP6914"/>
      <c r="CQ6914"/>
      <c r="CR6914"/>
      <c r="CS6914"/>
      <c r="CT6914"/>
      <c r="CU6914"/>
      <c r="CV6914"/>
    </row>
    <row r="6915" spans="10:100" x14ac:dyDescent="0.25">
      <c r="J6915"/>
      <c r="K6915"/>
      <c r="L6915"/>
      <c r="M6915"/>
      <c r="N6915"/>
      <c r="O6915"/>
      <c r="P6915"/>
      <c r="Q6915"/>
      <c r="R6915"/>
      <c r="S6915"/>
      <c r="T6915"/>
      <c r="U6915"/>
      <c r="V6915"/>
      <c r="W6915"/>
      <c r="X6915"/>
      <c r="Y6915"/>
      <c r="Z6915"/>
      <c r="AA6915"/>
      <c r="AB6915"/>
      <c r="AC6915"/>
      <c r="AD6915"/>
      <c r="AE6915"/>
      <c r="AF6915"/>
      <c r="AG6915"/>
      <c r="AH6915"/>
      <c r="AI6915"/>
      <c r="AJ6915"/>
      <c r="AK6915"/>
      <c r="AL6915"/>
      <c r="AM6915"/>
      <c r="AN6915"/>
      <c r="AO6915"/>
      <c r="AP6915"/>
      <c r="AQ6915"/>
      <c r="AR6915"/>
      <c r="AS6915"/>
      <c r="AT6915"/>
      <c r="AU6915"/>
      <c r="AV6915"/>
      <c r="AW6915"/>
      <c r="AX6915"/>
      <c r="AY6915"/>
      <c r="AZ6915"/>
      <c r="BA6915"/>
      <c r="BB6915"/>
      <c r="BC6915"/>
      <c r="BD6915"/>
      <c r="BE6915"/>
      <c r="BF6915"/>
      <c r="BG6915"/>
      <c r="BH6915"/>
      <c r="BI6915"/>
      <c r="BJ6915"/>
      <c r="BK6915"/>
      <c r="BL6915"/>
      <c r="BM6915"/>
      <c r="BN6915"/>
      <c r="BO6915"/>
      <c r="BP6915"/>
      <c r="BQ6915"/>
      <c r="BR6915"/>
      <c r="BS6915"/>
      <c r="BT6915"/>
      <c r="BU6915"/>
      <c r="BV6915"/>
      <c r="BW6915"/>
      <c r="BX6915"/>
      <c r="BY6915"/>
      <c r="BZ6915"/>
      <c r="CA6915"/>
      <c r="CB6915"/>
      <c r="CC6915"/>
      <c r="CD6915"/>
      <c r="CE6915"/>
      <c r="CF6915"/>
      <c r="CG6915"/>
      <c r="CH6915"/>
      <c r="CI6915"/>
      <c r="CJ6915"/>
      <c r="CK6915"/>
      <c r="CL6915"/>
      <c r="CM6915"/>
      <c r="CN6915"/>
      <c r="CO6915"/>
      <c r="CP6915"/>
      <c r="CQ6915"/>
      <c r="CR6915"/>
      <c r="CS6915"/>
      <c r="CT6915"/>
      <c r="CU6915"/>
      <c r="CV6915"/>
    </row>
    <row r="6916" spans="10:100" x14ac:dyDescent="0.25">
      <c r="J6916"/>
      <c r="K6916"/>
      <c r="L6916"/>
      <c r="M6916"/>
      <c r="N6916"/>
      <c r="O6916"/>
      <c r="P6916"/>
      <c r="Q6916"/>
      <c r="R6916"/>
      <c r="S6916"/>
      <c r="T6916"/>
      <c r="U6916"/>
      <c r="V6916"/>
      <c r="W6916"/>
      <c r="X6916"/>
      <c r="Y6916"/>
      <c r="Z6916"/>
      <c r="AA6916"/>
      <c r="AB6916"/>
      <c r="AC6916"/>
      <c r="AD6916"/>
      <c r="AE6916"/>
      <c r="AF6916"/>
      <c r="AG6916"/>
      <c r="AH6916"/>
      <c r="AI6916"/>
      <c r="AJ6916"/>
      <c r="AK6916"/>
      <c r="AL6916"/>
      <c r="AM6916"/>
      <c r="AN6916"/>
      <c r="AO6916"/>
      <c r="AP6916"/>
      <c r="AQ6916"/>
      <c r="AR6916"/>
      <c r="AS6916"/>
      <c r="AT6916"/>
      <c r="AU6916"/>
      <c r="AV6916"/>
      <c r="AW6916"/>
      <c r="AX6916"/>
      <c r="AY6916"/>
      <c r="AZ6916"/>
      <c r="BA6916"/>
      <c r="BB6916"/>
      <c r="BC6916"/>
      <c r="BD6916"/>
      <c r="BE6916"/>
      <c r="BF6916"/>
      <c r="BG6916"/>
      <c r="BH6916"/>
      <c r="BI6916"/>
      <c r="BJ6916"/>
      <c r="BK6916"/>
      <c r="BL6916"/>
      <c r="BM6916"/>
      <c r="BN6916"/>
      <c r="BO6916"/>
      <c r="BP6916"/>
      <c r="BQ6916"/>
      <c r="BR6916"/>
      <c r="BS6916"/>
      <c r="BT6916"/>
      <c r="BU6916"/>
      <c r="BV6916"/>
      <c r="BW6916"/>
      <c r="BX6916"/>
      <c r="BY6916"/>
      <c r="BZ6916"/>
      <c r="CA6916"/>
      <c r="CB6916"/>
      <c r="CC6916"/>
      <c r="CD6916"/>
      <c r="CE6916"/>
      <c r="CF6916"/>
      <c r="CG6916"/>
      <c r="CH6916"/>
      <c r="CI6916"/>
      <c r="CJ6916"/>
      <c r="CK6916"/>
      <c r="CL6916"/>
      <c r="CM6916"/>
      <c r="CN6916"/>
      <c r="CO6916"/>
      <c r="CP6916"/>
      <c r="CQ6916"/>
      <c r="CR6916"/>
      <c r="CS6916"/>
      <c r="CT6916"/>
      <c r="CU6916"/>
      <c r="CV6916"/>
    </row>
    <row r="6917" spans="10:100" x14ac:dyDescent="0.25">
      <c r="J6917"/>
      <c r="K6917"/>
      <c r="L6917"/>
      <c r="M6917"/>
      <c r="N6917"/>
      <c r="O6917"/>
      <c r="P6917"/>
      <c r="Q6917"/>
      <c r="R6917"/>
      <c r="S6917"/>
      <c r="T6917"/>
      <c r="U6917"/>
      <c r="V6917"/>
      <c r="W6917"/>
      <c r="X6917"/>
      <c r="Y6917"/>
      <c r="Z6917"/>
      <c r="AA6917"/>
      <c r="AB6917"/>
      <c r="AC6917"/>
      <c r="AD6917"/>
      <c r="AE6917"/>
      <c r="AF6917"/>
      <c r="AG6917"/>
      <c r="AH6917"/>
      <c r="AI6917"/>
      <c r="AJ6917"/>
      <c r="AK6917"/>
      <c r="AL6917"/>
      <c r="AM6917"/>
      <c r="AN6917"/>
      <c r="AO6917"/>
      <c r="AP6917"/>
      <c r="AQ6917"/>
      <c r="AR6917"/>
      <c r="AS6917"/>
      <c r="AT6917"/>
      <c r="AU6917"/>
      <c r="AV6917"/>
      <c r="AW6917"/>
      <c r="AX6917"/>
      <c r="AY6917"/>
      <c r="AZ6917"/>
      <c r="BA6917"/>
      <c r="BB6917"/>
      <c r="BC6917"/>
      <c r="BD6917"/>
      <c r="BE6917"/>
      <c r="BF6917"/>
      <c r="BG6917"/>
      <c r="BH6917"/>
      <c r="BI6917"/>
      <c r="BJ6917"/>
      <c r="BK6917"/>
      <c r="BL6917"/>
      <c r="BM6917"/>
      <c r="BN6917"/>
      <c r="BO6917"/>
      <c r="BP6917"/>
      <c r="BQ6917"/>
      <c r="BR6917"/>
      <c r="BS6917"/>
      <c r="BT6917"/>
      <c r="BU6917"/>
      <c r="BV6917"/>
      <c r="BW6917"/>
      <c r="BX6917"/>
      <c r="BY6917"/>
      <c r="BZ6917"/>
      <c r="CA6917"/>
      <c r="CB6917"/>
      <c r="CC6917"/>
      <c r="CD6917"/>
      <c r="CE6917"/>
      <c r="CF6917"/>
      <c r="CG6917"/>
      <c r="CH6917"/>
      <c r="CI6917"/>
      <c r="CJ6917"/>
      <c r="CK6917"/>
      <c r="CL6917"/>
      <c r="CM6917"/>
      <c r="CN6917"/>
      <c r="CO6917"/>
      <c r="CP6917"/>
      <c r="CQ6917"/>
      <c r="CR6917"/>
      <c r="CS6917"/>
      <c r="CT6917"/>
      <c r="CU6917"/>
      <c r="CV6917"/>
    </row>
    <row r="6918" spans="10:100" x14ac:dyDescent="0.25">
      <c r="J6918"/>
      <c r="K6918"/>
      <c r="L6918"/>
      <c r="M6918"/>
      <c r="N6918"/>
      <c r="O6918"/>
      <c r="P6918"/>
      <c r="Q6918"/>
      <c r="R6918"/>
      <c r="S6918"/>
      <c r="T6918"/>
      <c r="U6918"/>
      <c r="V6918"/>
      <c r="W6918"/>
      <c r="X6918"/>
      <c r="Y6918"/>
      <c r="Z6918"/>
      <c r="AA6918"/>
      <c r="AB6918"/>
      <c r="AC6918"/>
      <c r="AD6918"/>
      <c r="AE6918"/>
      <c r="AF6918"/>
      <c r="AG6918"/>
      <c r="AH6918"/>
      <c r="AI6918"/>
      <c r="AJ6918"/>
      <c r="AK6918"/>
      <c r="AL6918"/>
      <c r="AM6918"/>
      <c r="AN6918"/>
      <c r="AO6918"/>
      <c r="AP6918"/>
      <c r="AQ6918"/>
      <c r="AR6918"/>
      <c r="AS6918"/>
      <c r="AT6918"/>
      <c r="AU6918"/>
      <c r="AV6918"/>
      <c r="AW6918"/>
      <c r="AX6918"/>
      <c r="AY6918"/>
      <c r="AZ6918"/>
      <c r="BA6918"/>
      <c r="BB6918"/>
      <c r="BC6918"/>
      <c r="BD6918"/>
      <c r="BE6918"/>
      <c r="BF6918"/>
      <c r="BG6918"/>
      <c r="BH6918"/>
      <c r="BI6918"/>
      <c r="BJ6918"/>
      <c r="BK6918"/>
      <c r="BL6918"/>
      <c r="BM6918"/>
      <c r="BN6918"/>
      <c r="BO6918"/>
      <c r="BP6918"/>
      <c r="BQ6918"/>
      <c r="BR6918"/>
      <c r="BS6918"/>
      <c r="BT6918"/>
      <c r="BU6918"/>
      <c r="BV6918"/>
      <c r="BW6918"/>
      <c r="BX6918"/>
      <c r="BY6918"/>
      <c r="BZ6918"/>
      <c r="CA6918"/>
      <c r="CB6918"/>
      <c r="CC6918"/>
      <c r="CD6918"/>
      <c r="CE6918"/>
      <c r="CF6918"/>
      <c r="CG6918"/>
      <c r="CH6918"/>
      <c r="CI6918"/>
      <c r="CJ6918"/>
      <c r="CK6918"/>
      <c r="CL6918"/>
      <c r="CM6918"/>
      <c r="CN6918"/>
      <c r="CO6918"/>
      <c r="CP6918"/>
      <c r="CQ6918"/>
      <c r="CR6918"/>
      <c r="CS6918"/>
      <c r="CT6918"/>
      <c r="CU6918"/>
      <c r="CV6918"/>
    </row>
    <row r="6919" spans="10:100" x14ac:dyDescent="0.25">
      <c r="J6919"/>
      <c r="K6919"/>
      <c r="L6919"/>
      <c r="M6919"/>
      <c r="N6919"/>
      <c r="O6919"/>
      <c r="P6919"/>
      <c r="Q6919"/>
      <c r="R6919"/>
      <c r="S6919"/>
      <c r="T6919"/>
      <c r="U6919"/>
      <c r="V6919"/>
      <c r="W6919"/>
      <c r="X6919"/>
      <c r="Y6919"/>
      <c r="Z6919"/>
      <c r="AA6919"/>
      <c r="AB6919"/>
      <c r="AC6919"/>
      <c r="AD6919"/>
      <c r="AE6919"/>
      <c r="AF6919"/>
      <c r="AG6919"/>
      <c r="AH6919"/>
      <c r="AI6919"/>
      <c r="AJ6919"/>
      <c r="AK6919"/>
      <c r="AL6919"/>
      <c r="AM6919"/>
      <c r="AN6919"/>
      <c r="AO6919"/>
      <c r="AP6919"/>
      <c r="AQ6919"/>
      <c r="AR6919"/>
      <c r="AS6919"/>
      <c r="AT6919"/>
      <c r="AU6919"/>
      <c r="AV6919"/>
      <c r="AW6919"/>
      <c r="AX6919"/>
      <c r="AY6919"/>
      <c r="AZ6919"/>
      <c r="BA6919"/>
      <c r="BB6919"/>
      <c r="BC6919"/>
      <c r="BD6919"/>
      <c r="BE6919"/>
      <c r="BF6919"/>
      <c r="BG6919"/>
      <c r="BH6919"/>
      <c r="BI6919"/>
      <c r="BJ6919"/>
      <c r="BK6919"/>
      <c r="BL6919"/>
      <c r="BM6919"/>
      <c r="BN6919"/>
      <c r="BO6919"/>
      <c r="BP6919"/>
      <c r="BQ6919"/>
      <c r="BR6919"/>
      <c r="BS6919"/>
      <c r="BT6919"/>
      <c r="BU6919"/>
      <c r="BV6919"/>
      <c r="BW6919"/>
      <c r="BX6919"/>
      <c r="BY6919"/>
      <c r="BZ6919"/>
      <c r="CA6919"/>
      <c r="CB6919"/>
      <c r="CC6919"/>
      <c r="CD6919"/>
      <c r="CE6919"/>
      <c r="CF6919"/>
      <c r="CG6919"/>
      <c r="CH6919"/>
      <c r="CI6919"/>
      <c r="CJ6919"/>
      <c r="CK6919"/>
      <c r="CL6919"/>
      <c r="CM6919"/>
      <c r="CN6919"/>
      <c r="CO6919"/>
      <c r="CP6919"/>
      <c r="CQ6919"/>
      <c r="CR6919"/>
      <c r="CS6919"/>
      <c r="CT6919"/>
      <c r="CU6919"/>
      <c r="CV6919"/>
    </row>
    <row r="6920" spans="10:100" x14ac:dyDescent="0.25">
      <c r="J6920"/>
      <c r="K6920"/>
      <c r="L6920"/>
      <c r="M6920"/>
      <c r="N6920"/>
      <c r="O6920"/>
      <c r="P6920"/>
      <c r="Q6920"/>
      <c r="R6920"/>
      <c r="S6920"/>
      <c r="T6920"/>
      <c r="U6920"/>
      <c r="V6920"/>
      <c r="W6920"/>
      <c r="X6920"/>
      <c r="Y6920"/>
      <c r="Z6920"/>
      <c r="AA6920"/>
      <c r="AB6920"/>
      <c r="AC6920"/>
      <c r="AD6920"/>
      <c r="AE6920"/>
      <c r="AF6920"/>
      <c r="AG6920"/>
      <c r="AH6920"/>
      <c r="AI6920"/>
      <c r="AJ6920"/>
      <c r="AK6920"/>
      <c r="AL6920"/>
      <c r="AM6920"/>
      <c r="AN6920"/>
      <c r="AO6920"/>
      <c r="AP6920"/>
      <c r="AQ6920"/>
      <c r="AR6920"/>
      <c r="AS6920"/>
      <c r="AT6920"/>
      <c r="AU6920"/>
      <c r="AV6920"/>
      <c r="AW6920"/>
      <c r="AX6920"/>
      <c r="AY6920"/>
      <c r="AZ6920"/>
      <c r="BA6920"/>
      <c r="BB6920"/>
      <c r="BC6920"/>
      <c r="BD6920"/>
      <c r="BE6920"/>
      <c r="BF6920"/>
      <c r="BG6920"/>
      <c r="BH6920"/>
      <c r="BI6920"/>
      <c r="BJ6920"/>
      <c r="BK6920"/>
      <c r="BL6920"/>
      <c r="BM6920"/>
      <c r="BN6920"/>
      <c r="BO6920"/>
      <c r="BP6920"/>
      <c r="BQ6920"/>
      <c r="BR6920"/>
      <c r="BS6920"/>
      <c r="BT6920"/>
      <c r="BU6920"/>
      <c r="BV6920"/>
      <c r="BW6920"/>
      <c r="BX6920"/>
      <c r="BY6920"/>
      <c r="BZ6920"/>
      <c r="CA6920"/>
      <c r="CB6920"/>
      <c r="CC6920"/>
      <c r="CD6920"/>
      <c r="CE6920"/>
      <c r="CF6920"/>
      <c r="CG6920"/>
      <c r="CH6920"/>
      <c r="CI6920"/>
      <c r="CJ6920"/>
      <c r="CK6920"/>
      <c r="CL6920"/>
      <c r="CM6920"/>
      <c r="CN6920"/>
      <c r="CO6920"/>
      <c r="CP6920"/>
      <c r="CQ6920"/>
      <c r="CR6920"/>
      <c r="CS6920"/>
      <c r="CT6920"/>
      <c r="CU6920"/>
      <c r="CV6920"/>
    </row>
    <row r="6921" spans="10:100" x14ac:dyDescent="0.25">
      <c r="J6921"/>
      <c r="K6921"/>
      <c r="L6921"/>
      <c r="M6921"/>
      <c r="N6921"/>
      <c r="O6921"/>
      <c r="P6921"/>
      <c r="Q6921"/>
      <c r="R6921"/>
      <c r="S6921"/>
      <c r="T6921"/>
      <c r="U6921"/>
      <c r="V6921"/>
      <c r="W6921"/>
      <c r="X6921"/>
      <c r="Y6921"/>
      <c r="Z6921"/>
      <c r="AA6921"/>
      <c r="AB6921"/>
      <c r="AC6921"/>
      <c r="AD6921"/>
      <c r="AE6921"/>
      <c r="AF6921"/>
      <c r="AG6921"/>
      <c r="AH6921"/>
      <c r="AI6921"/>
      <c r="AJ6921"/>
      <c r="AK6921"/>
      <c r="AL6921"/>
      <c r="AM6921"/>
      <c r="AN6921"/>
      <c r="AO6921"/>
      <c r="AP6921"/>
      <c r="AQ6921"/>
      <c r="AR6921"/>
      <c r="AS6921"/>
      <c r="AT6921"/>
      <c r="AU6921"/>
      <c r="AV6921"/>
      <c r="AW6921"/>
      <c r="AX6921"/>
      <c r="AY6921"/>
      <c r="AZ6921"/>
      <c r="BA6921"/>
      <c r="BB6921"/>
      <c r="BC6921"/>
      <c r="BD6921"/>
      <c r="BE6921"/>
      <c r="BF6921"/>
      <c r="BG6921"/>
      <c r="BH6921"/>
      <c r="BI6921"/>
      <c r="BJ6921"/>
      <c r="BK6921"/>
      <c r="BL6921"/>
      <c r="BM6921"/>
      <c r="BN6921"/>
      <c r="BO6921"/>
      <c r="BP6921"/>
      <c r="BQ6921"/>
      <c r="BR6921"/>
      <c r="BS6921"/>
      <c r="BT6921"/>
      <c r="BU6921"/>
      <c r="BV6921"/>
      <c r="BW6921"/>
      <c r="BX6921"/>
      <c r="BY6921"/>
      <c r="BZ6921"/>
      <c r="CA6921"/>
      <c r="CB6921"/>
      <c r="CC6921"/>
      <c r="CD6921"/>
      <c r="CE6921"/>
      <c r="CF6921"/>
      <c r="CG6921"/>
      <c r="CH6921"/>
      <c r="CI6921"/>
      <c r="CJ6921"/>
      <c r="CK6921"/>
      <c r="CL6921"/>
      <c r="CM6921"/>
      <c r="CN6921"/>
      <c r="CO6921"/>
      <c r="CP6921"/>
      <c r="CQ6921"/>
      <c r="CR6921"/>
      <c r="CS6921"/>
      <c r="CT6921"/>
      <c r="CU6921"/>
      <c r="CV6921"/>
    </row>
    <row r="6922" spans="10:100" x14ac:dyDescent="0.25">
      <c r="J6922"/>
      <c r="K6922"/>
      <c r="L6922"/>
      <c r="M6922"/>
      <c r="N6922"/>
      <c r="O6922"/>
      <c r="P6922"/>
      <c r="Q6922"/>
      <c r="R6922"/>
      <c r="S6922"/>
      <c r="T6922"/>
      <c r="U6922"/>
      <c r="V6922"/>
      <c r="W6922"/>
      <c r="X6922"/>
      <c r="Y6922"/>
      <c r="Z6922"/>
      <c r="AA6922"/>
      <c r="AB6922"/>
      <c r="AC6922"/>
      <c r="AD6922"/>
      <c r="AE6922"/>
      <c r="AF6922"/>
      <c r="AG6922"/>
      <c r="AH6922"/>
      <c r="AI6922"/>
      <c r="AJ6922"/>
      <c r="AK6922"/>
      <c r="AL6922"/>
      <c r="AM6922"/>
      <c r="AN6922"/>
      <c r="AO6922"/>
      <c r="AP6922"/>
      <c r="AQ6922"/>
      <c r="AR6922"/>
      <c r="AS6922"/>
      <c r="AT6922"/>
      <c r="AU6922"/>
      <c r="AV6922"/>
      <c r="AW6922"/>
      <c r="AX6922"/>
      <c r="AY6922"/>
      <c r="AZ6922"/>
      <c r="BA6922"/>
      <c r="BB6922"/>
      <c r="BC6922"/>
      <c r="BD6922"/>
      <c r="BE6922"/>
      <c r="BF6922"/>
      <c r="BG6922"/>
      <c r="BH6922"/>
      <c r="BI6922"/>
      <c r="BJ6922"/>
      <c r="BK6922"/>
      <c r="BL6922"/>
      <c r="BM6922"/>
      <c r="BN6922"/>
      <c r="BO6922"/>
      <c r="BP6922"/>
      <c r="BQ6922"/>
      <c r="BR6922"/>
      <c r="BS6922"/>
      <c r="BT6922"/>
      <c r="BU6922"/>
      <c r="BV6922"/>
      <c r="BW6922"/>
      <c r="BX6922"/>
      <c r="BY6922"/>
      <c r="BZ6922"/>
      <c r="CA6922"/>
      <c r="CB6922"/>
      <c r="CC6922"/>
      <c r="CD6922"/>
      <c r="CE6922"/>
      <c r="CF6922"/>
      <c r="CG6922"/>
      <c r="CH6922"/>
      <c r="CI6922"/>
      <c r="CJ6922"/>
      <c r="CK6922"/>
      <c r="CL6922"/>
      <c r="CM6922"/>
      <c r="CN6922"/>
      <c r="CO6922"/>
      <c r="CP6922"/>
      <c r="CQ6922"/>
      <c r="CR6922"/>
      <c r="CS6922"/>
      <c r="CT6922"/>
      <c r="CU6922"/>
      <c r="CV6922"/>
    </row>
    <row r="6923" spans="10:100" x14ac:dyDescent="0.25">
      <c r="J6923"/>
      <c r="K6923"/>
      <c r="L6923"/>
      <c r="M6923"/>
      <c r="N6923"/>
      <c r="O6923"/>
      <c r="P6923"/>
      <c r="Q6923"/>
      <c r="R6923"/>
      <c r="S6923"/>
      <c r="T6923"/>
      <c r="U6923"/>
      <c r="V6923"/>
      <c r="W6923"/>
      <c r="X6923"/>
      <c r="Y6923"/>
      <c r="Z6923"/>
      <c r="AA6923"/>
      <c r="AB6923"/>
      <c r="AC6923"/>
      <c r="AD6923"/>
      <c r="AE6923"/>
      <c r="AF6923"/>
      <c r="AG6923"/>
      <c r="AH6923"/>
      <c r="AI6923"/>
      <c r="AJ6923"/>
      <c r="AK6923"/>
      <c r="AL6923"/>
      <c r="AM6923"/>
      <c r="AN6923"/>
      <c r="AO6923"/>
      <c r="AP6923"/>
      <c r="AQ6923"/>
      <c r="AR6923"/>
      <c r="AS6923"/>
      <c r="AT6923"/>
      <c r="AU6923"/>
      <c r="AV6923"/>
      <c r="AW6923"/>
      <c r="AX6923"/>
      <c r="AY6923"/>
      <c r="AZ6923"/>
      <c r="BA6923"/>
      <c r="BB6923"/>
      <c r="BC6923"/>
      <c r="BD6923"/>
      <c r="BE6923"/>
      <c r="BF6923"/>
      <c r="BG6923"/>
      <c r="BH6923"/>
      <c r="BI6923"/>
      <c r="BJ6923"/>
      <c r="BK6923"/>
      <c r="BL6923"/>
      <c r="BM6923"/>
      <c r="BN6923"/>
      <c r="BO6923"/>
      <c r="BP6923"/>
      <c r="BQ6923"/>
      <c r="BR6923"/>
      <c r="BS6923"/>
      <c r="BT6923"/>
      <c r="BU6923"/>
      <c r="BV6923"/>
      <c r="BW6923"/>
      <c r="BX6923"/>
      <c r="BY6923"/>
      <c r="BZ6923"/>
      <c r="CA6923"/>
      <c r="CB6923"/>
      <c r="CC6923"/>
      <c r="CD6923"/>
      <c r="CE6923"/>
      <c r="CF6923"/>
      <c r="CG6923"/>
      <c r="CH6923"/>
      <c r="CI6923"/>
      <c r="CJ6923"/>
      <c r="CK6923"/>
      <c r="CL6923"/>
      <c r="CM6923"/>
      <c r="CN6923"/>
      <c r="CO6923"/>
      <c r="CP6923"/>
      <c r="CQ6923"/>
      <c r="CR6923"/>
      <c r="CS6923"/>
      <c r="CT6923"/>
      <c r="CU6923"/>
      <c r="CV6923"/>
    </row>
    <row r="6924" spans="10:100" x14ac:dyDescent="0.25">
      <c r="J6924"/>
      <c r="K6924"/>
      <c r="L6924"/>
      <c r="M6924"/>
      <c r="N6924"/>
      <c r="O6924"/>
      <c r="P6924"/>
      <c r="Q6924"/>
      <c r="R6924"/>
      <c r="S6924"/>
      <c r="T6924"/>
      <c r="U6924"/>
      <c r="V6924"/>
      <c r="W6924"/>
      <c r="X6924"/>
      <c r="Y6924"/>
      <c r="Z6924"/>
      <c r="AA6924"/>
      <c r="AB6924"/>
      <c r="AC6924"/>
      <c r="AD6924"/>
      <c r="AE6924"/>
      <c r="AF6924"/>
      <c r="AG6924"/>
      <c r="AH6924"/>
      <c r="AI6924"/>
      <c r="AJ6924"/>
      <c r="AK6924"/>
      <c r="AL6924"/>
      <c r="AM6924"/>
      <c r="AN6924"/>
      <c r="AO6924"/>
      <c r="AP6924"/>
      <c r="AQ6924"/>
      <c r="AR6924"/>
      <c r="AS6924"/>
      <c r="AT6924"/>
      <c r="AU6924"/>
      <c r="AV6924"/>
      <c r="AW6924"/>
      <c r="AX6924"/>
      <c r="AY6924"/>
      <c r="AZ6924"/>
      <c r="BA6924"/>
      <c r="BB6924"/>
      <c r="BC6924"/>
      <c r="BD6924"/>
      <c r="BE6924"/>
      <c r="BF6924"/>
      <c r="BG6924"/>
      <c r="BH6924"/>
      <c r="BI6924"/>
      <c r="BJ6924"/>
      <c r="BK6924"/>
      <c r="BL6924"/>
      <c r="BM6924"/>
      <c r="BN6924"/>
      <c r="BO6924"/>
      <c r="BP6924"/>
      <c r="BQ6924"/>
      <c r="BR6924"/>
      <c r="BS6924"/>
      <c r="BT6924"/>
      <c r="BU6924"/>
      <c r="BV6924"/>
      <c r="BW6924"/>
      <c r="BX6924"/>
      <c r="BY6924"/>
      <c r="BZ6924"/>
      <c r="CA6924"/>
      <c r="CB6924"/>
      <c r="CC6924"/>
      <c r="CD6924"/>
      <c r="CE6924"/>
      <c r="CF6924"/>
      <c r="CG6924"/>
      <c r="CH6924"/>
      <c r="CI6924"/>
      <c r="CJ6924"/>
      <c r="CK6924"/>
      <c r="CL6924"/>
      <c r="CM6924"/>
      <c r="CN6924"/>
      <c r="CO6924"/>
      <c r="CP6924"/>
      <c r="CQ6924"/>
      <c r="CR6924"/>
      <c r="CS6924"/>
      <c r="CT6924"/>
      <c r="CU6924"/>
      <c r="CV6924"/>
    </row>
    <row r="6925" spans="10:100" x14ac:dyDescent="0.25">
      <c r="J6925"/>
      <c r="K6925"/>
      <c r="L6925"/>
      <c r="M6925"/>
      <c r="N6925"/>
      <c r="O6925"/>
      <c r="P6925"/>
      <c r="Q6925"/>
      <c r="R6925"/>
      <c r="S6925"/>
      <c r="T6925"/>
      <c r="U6925"/>
      <c r="V6925"/>
      <c r="W6925"/>
      <c r="X6925"/>
      <c r="Y6925"/>
      <c r="Z6925"/>
      <c r="AA6925"/>
      <c r="AB6925"/>
      <c r="AC6925"/>
      <c r="AD6925"/>
      <c r="AE6925"/>
      <c r="AF6925"/>
      <c r="AG6925"/>
      <c r="AH6925"/>
      <c r="AI6925"/>
      <c r="AJ6925"/>
      <c r="AK6925"/>
      <c r="AL6925"/>
      <c r="AM6925"/>
      <c r="AN6925"/>
      <c r="AO6925"/>
      <c r="AP6925"/>
      <c r="AQ6925"/>
      <c r="AR6925"/>
      <c r="AS6925"/>
      <c r="AT6925"/>
      <c r="AU6925"/>
      <c r="AV6925"/>
      <c r="AW6925"/>
      <c r="AX6925"/>
      <c r="AY6925"/>
      <c r="AZ6925"/>
      <c r="BA6925"/>
      <c r="BB6925"/>
      <c r="BC6925"/>
      <c r="BD6925"/>
      <c r="BE6925"/>
      <c r="BF6925"/>
      <c r="BG6925"/>
      <c r="BH6925"/>
      <c r="BI6925"/>
      <c r="BJ6925"/>
      <c r="BK6925"/>
      <c r="BL6925"/>
      <c r="BM6925"/>
      <c r="BN6925"/>
      <c r="BO6925"/>
      <c r="BP6925"/>
      <c r="BQ6925"/>
      <c r="BR6925"/>
      <c r="BS6925"/>
      <c r="BT6925"/>
      <c r="BU6925"/>
      <c r="BV6925"/>
      <c r="BW6925"/>
      <c r="BX6925"/>
      <c r="BY6925"/>
      <c r="BZ6925"/>
      <c r="CA6925"/>
      <c r="CB6925"/>
      <c r="CC6925"/>
      <c r="CD6925"/>
      <c r="CE6925"/>
      <c r="CF6925"/>
      <c r="CG6925"/>
      <c r="CH6925"/>
      <c r="CI6925"/>
      <c r="CJ6925"/>
      <c r="CK6925"/>
      <c r="CL6925"/>
      <c r="CM6925"/>
      <c r="CN6925"/>
      <c r="CO6925"/>
      <c r="CP6925"/>
      <c r="CQ6925"/>
      <c r="CR6925"/>
      <c r="CS6925"/>
      <c r="CT6925"/>
      <c r="CU6925"/>
      <c r="CV6925"/>
    </row>
    <row r="6926" spans="10:100" x14ac:dyDescent="0.25">
      <c r="J6926"/>
      <c r="K6926"/>
      <c r="L6926"/>
      <c r="M6926"/>
      <c r="N6926"/>
      <c r="O6926"/>
      <c r="P6926"/>
      <c r="Q6926"/>
      <c r="R6926"/>
      <c r="S6926"/>
      <c r="T6926"/>
      <c r="U6926"/>
      <c r="V6926"/>
      <c r="W6926"/>
      <c r="X6926"/>
      <c r="Y6926"/>
      <c r="Z6926"/>
      <c r="AA6926"/>
      <c r="AB6926"/>
      <c r="AC6926"/>
      <c r="AD6926"/>
      <c r="AE6926"/>
      <c r="AF6926"/>
      <c r="AG6926"/>
      <c r="AH6926"/>
      <c r="AI6926"/>
      <c r="AJ6926"/>
      <c r="AK6926"/>
      <c r="AL6926"/>
      <c r="AM6926"/>
      <c r="AN6926"/>
      <c r="AO6926"/>
      <c r="AP6926"/>
      <c r="AQ6926"/>
      <c r="AR6926"/>
      <c r="AS6926"/>
      <c r="AT6926"/>
      <c r="AU6926"/>
      <c r="AV6926"/>
      <c r="AW6926"/>
      <c r="AX6926"/>
      <c r="AY6926"/>
      <c r="AZ6926"/>
      <c r="BA6926"/>
      <c r="BB6926"/>
      <c r="BC6926"/>
      <c r="BD6926"/>
      <c r="BE6926"/>
      <c r="BF6926"/>
      <c r="BG6926"/>
      <c r="BH6926"/>
      <c r="BI6926"/>
      <c r="BJ6926"/>
      <c r="BK6926"/>
      <c r="BL6926"/>
      <c r="BM6926"/>
      <c r="BN6926"/>
      <c r="BO6926"/>
      <c r="BP6926"/>
      <c r="BQ6926"/>
      <c r="BR6926"/>
      <c r="BS6926"/>
      <c r="BT6926"/>
      <c r="BU6926"/>
      <c r="BV6926"/>
      <c r="BW6926"/>
      <c r="BX6926"/>
      <c r="BY6926"/>
      <c r="BZ6926"/>
      <c r="CA6926"/>
      <c r="CB6926"/>
      <c r="CC6926"/>
      <c r="CD6926"/>
      <c r="CE6926"/>
      <c r="CF6926"/>
      <c r="CG6926"/>
      <c r="CH6926"/>
      <c r="CI6926"/>
      <c r="CJ6926"/>
      <c r="CK6926"/>
      <c r="CL6926"/>
      <c r="CM6926"/>
      <c r="CN6926"/>
      <c r="CO6926"/>
      <c r="CP6926"/>
      <c r="CQ6926"/>
      <c r="CR6926"/>
      <c r="CS6926"/>
      <c r="CT6926"/>
      <c r="CU6926"/>
      <c r="CV6926"/>
    </row>
    <row r="6927" spans="10:100" x14ac:dyDescent="0.25">
      <c r="J6927"/>
      <c r="K6927"/>
      <c r="L6927"/>
      <c r="M6927"/>
      <c r="N6927"/>
      <c r="O6927"/>
      <c r="P6927"/>
      <c r="Q6927"/>
      <c r="R6927"/>
      <c r="S6927"/>
      <c r="T6927"/>
      <c r="U6927"/>
      <c r="V6927"/>
      <c r="W6927"/>
      <c r="X6927"/>
      <c r="Y6927"/>
      <c r="Z6927"/>
      <c r="AA6927"/>
      <c r="AB6927"/>
      <c r="AC6927"/>
      <c r="AD6927"/>
      <c r="AE6927"/>
      <c r="AF6927"/>
      <c r="AG6927"/>
      <c r="AH6927"/>
      <c r="AI6927"/>
      <c r="AJ6927"/>
      <c r="AK6927"/>
      <c r="AL6927"/>
      <c r="AM6927"/>
      <c r="AN6927"/>
      <c r="AO6927"/>
      <c r="AP6927"/>
      <c r="AQ6927"/>
      <c r="AR6927"/>
      <c r="AS6927"/>
      <c r="AT6927"/>
      <c r="AU6927"/>
      <c r="AV6927"/>
      <c r="AW6927"/>
      <c r="AX6927"/>
      <c r="AY6927"/>
      <c r="AZ6927"/>
      <c r="BA6927"/>
      <c r="BB6927"/>
      <c r="BC6927"/>
      <c r="BD6927"/>
      <c r="BE6927"/>
      <c r="BF6927"/>
      <c r="BG6927"/>
      <c r="BH6927"/>
      <c r="BI6927"/>
      <c r="BJ6927"/>
      <c r="BK6927"/>
      <c r="BL6927"/>
      <c r="BM6927"/>
      <c r="BN6927"/>
      <c r="BO6927"/>
      <c r="BP6927"/>
      <c r="BQ6927"/>
      <c r="BR6927"/>
      <c r="BS6927"/>
      <c r="BT6927"/>
      <c r="BU6927"/>
      <c r="BV6927"/>
      <c r="BW6927"/>
      <c r="BX6927"/>
      <c r="BY6927"/>
      <c r="BZ6927"/>
      <c r="CA6927"/>
      <c r="CB6927"/>
      <c r="CC6927"/>
      <c r="CD6927"/>
      <c r="CE6927"/>
      <c r="CF6927"/>
      <c r="CG6927"/>
      <c r="CH6927"/>
      <c r="CI6927"/>
      <c r="CJ6927"/>
      <c r="CK6927"/>
      <c r="CL6927"/>
      <c r="CM6927"/>
      <c r="CN6927"/>
      <c r="CO6927"/>
      <c r="CP6927"/>
      <c r="CQ6927"/>
      <c r="CR6927"/>
      <c r="CS6927"/>
      <c r="CT6927"/>
      <c r="CU6927"/>
      <c r="CV6927"/>
    </row>
    <row r="6928" spans="10:100" x14ac:dyDescent="0.25">
      <c r="J6928"/>
      <c r="K6928"/>
      <c r="L6928"/>
      <c r="M6928"/>
      <c r="N6928"/>
      <c r="O6928"/>
      <c r="P6928"/>
      <c r="Q6928"/>
      <c r="R6928"/>
      <c r="S6928"/>
      <c r="T6928"/>
      <c r="U6928"/>
      <c r="V6928"/>
      <c r="W6928"/>
      <c r="X6928"/>
      <c r="Y6928"/>
      <c r="Z6928"/>
      <c r="AA6928"/>
      <c r="AB6928"/>
      <c r="AC6928"/>
      <c r="AD6928"/>
      <c r="AE6928"/>
      <c r="AF6928"/>
      <c r="AG6928"/>
      <c r="AH6928"/>
      <c r="AI6928"/>
      <c r="AJ6928"/>
      <c r="AK6928"/>
      <c r="AL6928"/>
      <c r="AM6928"/>
      <c r="AN6928"/>
      <c r="AO6928"/>
      <c r="AP6928"/>
      <c r="AQ6928"/>
      <c r="AR6928"/>
      <c r="AS6928"/>
      <c r="AT6928"/>
      <c r="AU6928"/>
      <c r="AV6928"/>
      <c r="AW6928"/>
      <c r="AX6928"/>
      <c r="AY6928"/>
      <c r="AZ6928"/>
      <c r="BA6928"/>
      <c r="BB6928"/>
      <c r="BC6928"/>
      <c r="BD6928"/>
      <c r="BE6928"/>
      <c r="BF6928"/>
      <c r="BG6928"/>
      <c r="BH6928"/>
      <c r="BI6928"/>
      <c r="BJ6928"/>
      <c r="BK6928"/>
      <c r="BL6928"/>
      <c r="BM6928"/>
      <c r="BN6928"/>
      <c r="BO6928"/>
      <c r="BP6928"/>
      <c r="BQ6928"/>
      <c r="BR6928"/>
      <c r="BS6928"/>
      <c r="BT6928"/>
      <c r="BU6928"/>
      <c r="BV6928"/>
      <c r="BW6928"/>
      <c r="BX6928"/>
      <c r="BY6928"/>
      <c r="BZ6928"/>
      <c r="CA6928"/>
      <c r="CB6928"/>
      <c r="CC6928"/>
      <c r="CD6928"/>
      <c r="CE6928"/>
      <c r="CF6928"/>
      <c r="CG6928"/>
      <c r="CH6928"/>
      <c r="CI6928"/>
      <c r="CJ6928"/>
      <c r="CK6928"/>
      <c r="CL6928"/>
      <c r="CM6928"/>
      <c r="CN6928"/>
      <c r="CO6928"/>
      <c r="CP6928"/>
      <c r="CQ6928"/>
      <c r="CR6928"/>
      <c r="CS6928"/>
      <c r="CT6928"/>
      <c r="CU6928"/>
      <c r="CV6928"/>
    </row>
    <row r="6929" spans="10:100" x14ac:dyDescent="0.25">
      <c r="J6929"/>
      <c r="K6929"/>
      <c r="L6929"/>
      <c r="M6929"/>
      <c r="N6929"/>
      <c r="O6929"/>
      <c r="P6929"/>
      <c r="Q6929"/>
      <c r="R6929"/>
      <c r="S6929"/>
      <c r="T6929"/>
      <c r="U6929"/>
      <c r="V6929"/>
      <c r="W6929"/>
      <c r="X6929"/>
      <c r="Y6929"/>
      <c r="Z6929"/>
      <c r="AA6929"/>
      <c r="AB6929"/>
      <c r="AC6929"/>
      <c r="AD6929"/>
      <c r="AE6929"/>
      <c r="AF6929"/>
      <c r="AG6929"/>
      <c r="AH6929"/>
      <c r="AI6929"/>
      <c r="AJ6929"/>
      <c r="AK6929"/>
      <c r="AL6929"/>
      <c r="AM6929"/>
      <c r="AN6929"/>
      <c r="AO6929"/>
      <c r="AP6929"/>
      <c r="AQ6929"/>
      <c r="AR6929"/>
      <c r="AS6929"/>
      <c r="AT6929"/>
      <c r="AU6929"/>
      <c r="AV6929"/>
      <c r="AW6929"/>
      <c r="AX6929"/>
      <c r="AY6929"/>
      <c r="AZ6929"/>
      <c r="BA6929"/>
      <c r="BB6929"/>
      <c r="BC6929"/>
      <c r="BD6929"/>
      <c r="BE6929"/>
      <c r="BF6929"/>
      <c r="BG6929"/>
      <c r="BH6929"/>
      <c r="BI6929"/>
      <c r="BJ6929"/>
      <c r="BK6929"/>
      <c r="BL6929"/>
      <c r="BM6929"/>
      <c r="BN6929"/>
      <c r="BO6929"/>
      <c r="BP6929"/>
      <c r="BQ6929"/>
      <c r="BR6929"/>
      <c r="BS6929"/>
      <c r="BT6929"/>
      <c r="BU6929"/>
      <c r="BV6929"/>
      <c r="BW6929"/>
      <c r="BX6929"/>
      <c r="BY6929"/>
      <c r="BZ6929"/>
      <c r="CA6929"/>
      <c r="CB6929"/>
      <c r="CC6929"/>
      <c r="CD6929"/>
      <c r="CE6929"/>
      <c r="CF6929"/>
      <c r="CG6929"/>
      <c r="CH6929"/>
      <c r="CI6929"/>
      <c r="CJ6929"/>
      <c r="CK6929"/>
      <c r="CL6929"/>
      <c r="CM6929"/>
      <c r="CN6929"/>
      <c r="CO6929"/>
      <c r="CP6929"/>
      <c r="CQ6929"/>
      <c r="CR6929"/>
      <c r="CS6929"/>
      <c r="CT6929"/>
      <c r="CU6929"/>
      <c r="CV6929"/>
    </row>
    <row r="6930" spans="10:100" x14ac:dyDescent="0.25">
      <c r="J6930"/>
      <c r="K6930"/>
      <c r="L6930"/>
      <c r="M6930"/>
      <c r="N6930"/>
      <c r="O6930"/>
      <c r="P6930"/>
      <c r="Q6930"/>
      <c r="R6930"/>
      <c r="S6930"/>
      <c r="T6930"/>
      <c r="U6930"/>
      <c r="V6930"/>
      <c r="W6930"/>
      <c r="X6930"/>
      <c r="Y6930"/>
      <c r="Z6930"/>
      <c r="AA6930"/>
      <c r="AB6930"/>
      <c r="AC6930"/>
      <c r="AD6930"/>
      <c r="AE6930"/>
      <c r="AF6930"/>
      <c r="AG6930"/>
      <c r="AH6930"/>
      <c r="AI6930"/>
      <c r="AJ6930"/>
      <c r="AK6930"/>
      <c r="AL6930"/>
      <c r="AM6930"/>
      <c r="AN6930"/>
      <c r="AO6930"/>
      <c r="AP6930"/>
      <c r="AQ6930"/>
      <c r="AR6930"/>
      <c r="AS6930"/>
      <c r="AT6930"/>
      <c r="AU6930"/>
      <c r="AV6930"/>
      <c r="AW6930"/>
      <c r="AX6930"/>
      <c r="AY6930"/>
      <c r="AZ6930"/>
      <c r="BA6930"/>
      <c r="BB6930"/>
      <c r="BC6930"/>
      <c r="BD6930"/>
      <c r="BE6930"/>
      <c r="BF6930"/>
      <c r="BG6930"/>
      <c r="BH6930"/>
      <c r="BI6930"/>
      <c r="BJ6930"/>
      <c r="BK6930"/>
      <c r="BL6930"/>
      <c r="BM6930"/>
      <c r="BN6930"/>
      <c r="BO6930"/>
      <c r="BP6930"/>
      <c r="BQ6930"/>
      <c r="BR6930"/>
      <c r="BS6930"/>
      <c r="BT6930"/>
      <c r="BU6930"/>
      <c r="BV6930"/>
      <c r="BW6930"/>
      <c r="BX6930"/>
      <c r="BY6930"/>
      <c r="BZ6930"/>
      <c r="CA6930"/>
      <c r="CB6930"/>
      <c r="CC6930"/>
      <c r="CD6930"/>
      <c r="CE6930"/>
      <c r="CF6930"/>
      <c r="CG6930"/>
      <c r="CH6930"/>
      <c r="CI6930"/>
      <c r="CJ6930"/>
      <c r="CK6930"/>
      <c r="CL6930"/>
      <c r="CM6930"/>
      <c r="CN6930"/>
      <c r="CO6930"/>
      <c r="CP6930"/>
      <c r="CQ6930"/>
      <c r="CR6930"/>
      <c r="CS6930"/>
      <c r="CT6930"/>
      <c r="CU6930"/>
      <c r="CV6930"/>
    </row>
    <row r="6931" spans="10:100" x14ac:dyDescent="0.25">
      <c r="J6931"/>
      <c r="K6931"/>
      <c r="L6931"/>
      <c r="M6931"/>
      <c r="N6931"/>
      <c r="O6931"/>
      <c r="P6931"/>
      <c r="Q6931"/>
      <c r="R6931"/>
      <c r="S6931"/>
      <c r="T6931"/>
      <c r="U6931"/>
      <c r="V6931"/>
      <c r="W6931"/>
      <c r="X6931"/>
      <c r="Y6931"/>
      <c r="Z6931"/>
      <c r="AA6931"/>
      <c r="AB6931"/>
      <c r="AC6931"/>
      <c r="AD6931"/>
      <c r="AE6931"/>
      <c r="AF6931"/>
      <c r="AG6931"/>
      <c r="AH6931"/>
      <c r="AI6931"/>
      <c r="AJ6931"/>
      <c r="AK6931"/>
      <c r="AL6931"/>
      <c r="AM6931"/>
      <c r="AN6931"/>
      <c r="AO6931"/>
      <c r="AP6931"/>
      <c r="AQ6931"/>
      <c r="AR6931"/>
      <c r="AS6931"/>
      <c r="AT6931"/>
      <c r="AU6931"/>
      <c r="AV6931"/>
      <c r="AW6931"/>
      <c r="AX6931"/>
      <c r="AY6931"/>
      <c r="AZ6931"/>
      <c r="BA6931"/>
      <c r="BB6931"/>
      <c r="BC6931"/>
      <c r="BD6931"/>
      <c r="BE6931"/>
      <c r="BF6931"/>
      <c r="BG6931"/>
      <c r="BH6931"/>
      <c r="BI6931"/>
      <c r="BJ6931"/>
      <c r="BK6931"/>
      <c r="BL6931"/>
      <c r="BM6931"/>
      <c r="BN6931"/>
      <c r="BO6931"/>
      <c r="BP6931"/>
      <c r="BQ6931"/>
      <c r="BR6931"/>
      <c r="BS6931"/>
      <c r="BT6931"/>
      <c r="BU6931"/>
      <c r="BV6931"/>
      <c r="BW6931"/>
      <c r="BX6931"/>
      <c r="BY6931"/>
      <c r="BZ6931"/>
      <c r="CA6931"/>
      <c r="CB6931"/>
      <c r="CC6931"/>
      <c r="CD6931"/>
      <c r="CE6931"/>
      <c r="CF6931"/>
      <c r="CG6931"/>
      <c r="CH6931"/>
      <c r="CI6931"/>
      <c r="CJ6931"/>
      <c r="CK6931"/>
      <c r="CL6931"/>
      <c r="CM6931"/>
      <c r="CN6931"/>
      <c r="CO6931"/>
      <c r="CP6931"/>
      <c r="CQ6931"/>
      <c r="CR6931"/>
      <c r="CS6931"/>
      <c r="CT6931"/>
      <c r="CU6931"/>
      <c r="CV6931"/>
    </row>
    <row r="6932" spans="10:100" x14ac:dyDescent="0.25">
      <c r="J6932"/>
      <c r="K6932"/>
      <c r="L6932"/>
      <c r="M6932"/>
      <c r="N6932"/>
      <c r="O6932"/>
      <c r="P6932"/>
      <c r="Q6932"/>
      <c r="R6932"/>
      <c r="S6932"/>
      <c r="T6932"/>
      <c r="U6932"/>
      <c r="V6932"/>
      <c r="W6932"/>
      <c r="X6932"/>
      <c r="Y6932"/>
      <c r="Z6932"/>
      <c r="AA6932"/>
      <c r="AB6932"/>
      <c r="AC6932"/>
      <c r="AD6932"/>
      <c r="AE6932"/>
      <c r="AF6932"/>
      <c r="AG6932"/>
      <c r="AH6932"/>
      <c r="AI6932"/>
      <c r="AJ6932"/>
      <c r="AK6932"/>
      <c r="AL6932"/>
      <c r="AM6932"/>
      <c r="AN6932"/>
      <c r="AO6932"/>
      <c r="AP6932"/>
      <c r="AQ6932"/>
      <c r="AR6932"/>
      <c r="AS6932"/>
      <c r="AT6932"/>
      <c r="AU6932"/>
      <c r="AV6932"/>
      <c r="AW6932"/>
      <c r="AX6932"/>
      <c r="AY6932"/>
      <c r="AZ6932"/>
      <c r="BA6932"/>
      <c r="BB6932"/>
      <c r="BC6932"/>
      <c r="BD6932"/>
      <c r="BE6932"/>
      <c r="BF6932"/>
      <c r="BG6932"/>
      <c r="BH6932"/>
      <c r="BI6932"/>
      <c r="BJ6932"/>
      <c r="BK6932"/>
      <c r="BL6932"/>
      <c r="BM6932"/>
      <c r="BN6932"/>
      <c r="BO6932"/>
      <c r="BP6932"/>
      <c r="BQ6932"/>
      <c r="BR6932"/>
      <c r="BS6932"/>
      <c r="BT6932"/>
      <c r="BU6932"/>
      <c r="BV6932"/>
      <c r="BW6932"/>
      <c r="BX6932"/>
      <c r="BY6932"/>
      <c r="BZ6932"/>
      <c r="CA6932"/>
      <c r="CB6932"/>
      <c r="CC6932"/>
      <c r="CD6932"/>
      <c r="CE6932"/>
      <c r="CF6932"/>
      <c r="CG6932"/>
      <c r="CH6932"/>
      <c r="CI6932"/>
      <c r="CJ6932"/>
      <c r="CK6932"/>
      <c r="CL6932"/>
      <c r="CM6932"/>
      <c r="CN6932"/>
      <c r="CO6932"/>
      <c r="CP6932"/>
      <c r="CQ6932"/>
      <c r="CR6932"/>
      <c r="CS6932"/>
      <c r="CT6932"/>
      <c r="CU6932"/>
      <c r="CV6932"/>
    </row>
    <row r="6933" spans="10:100" x14ac:dyDescent="0.25">
      <c r="J6933"/>
      <c r="K6933"/>
      <c r="L6933"/>
      <c r="M6933"/>
      <c r="N6933"/>
      <c r="O6933"/>
      <c r="P6933"/>
      <c r="Q6933"/>
      <c r="R6933"/>
      <c r="S6933"/>
      <c r="T6933"/>
      <c r="U6933"/>
      <c r="V6933"/>
      <c r="W6933"/>
      <c r="X6933"/>
      <c r="Y6933"/>
      <c r="Z6933"/>
      <c r="AA6933"/>
      <c r="AB6933"/>
      <c r="AC6933"/>
      <c r="AD6933"/>
      <c r="AE6933"/>
      <c r="AF6933"/>
      <c r="AG6933"/>
      <c r="AH6933"/>
      <c r="AI6933"/>
      <c r="AJ6933"/>
      <c r="AK6933"/>
      <c r="AL6933"/>
      <c r="AM6933"/>
      <c r="AN6933"/>
      <c r="AO6933"/>
      <c r="AP6933"/>
      <c r="AQ6933"/>
      <c r="AR6933"/>
      <c r="AS6933"/>
      <c r="AT6933"/>
      <c r="AU6933"/>
      <c r="AV6933"/>
      <c r="AW6933"/>
      <c r="AX6933"/>
      <c r="AY6933"/>
      <c r="AZ6933"/>
      <c r="BA6933"/>
      <c r="BB6933"/>
      <c r="BC6933"/>
      <c r="BD6933"/>
      <c r="BE6933"/>
      <c r="BF6933"/>
      <c r="BG6933"/>
      <c r="BH6933"/>
      <c r="BI6933"/>
      <c r="BJ6933"/>
      <c r="BK6933"/>
      <c r="BL6933"/>
      <c r="BM6933"/>
      <c r="BN6933"/>
      <c r="BO6933"/>
      <c r="BP6933"/>
      <c r="BQ6933"/>
      <c r="BR6933"/>
      <c r="BS6933"/>
      <c r="BT6933"/>
      <c r="BU6933"/>
      <c r="BV6933"/>
      <c r="BW6933"/>
      <c r="BX6933"/>
      <c r="BY6933"/>
      <c r="BZ6933"/>
      <c r="CA6933"/>
      <c r="CB6933"/>
      <c r="CC6933"/>
      <c r="CD6933"/>
      <c r="CE6933"/>
      <c r="CF6933"/>
      <c r="CG6933"/>
      <c r="CH6933"/>
      <c r="CI6933"/>
      <c r="CJ6933"/>
      <c r="CK6933"/>
      <c r="CL6933"/>
      <c r="CM6933"/>
      <c r="CN6933"/>
      <c r="CO6933"/>
      <c r="CP6933"/>
      <c r="CQ6933"/>
      <c r="CR6933"/>
      <c r="CS6933"/>
      <c r="CT6933"/>
      <c r="CU6933"/>
      <c r="CV6933"/>
    </row>
    <row r="6934" spans="10:100" x14ac:dyDescent="0.25">
      <c r="J6934"/>
      <c r="K6934"/>
      <c r="L6934"/>
      <c r="M6934"/>
      <c r="N6934"/>
      <c r="O6934"/>
      <c r="P6934"/>
      <c r="Q6934"/>
      <c r="R6934"/>
      <c r="S6934"/>
      <c r="T6934"/>
      <c r="U6934"/>
      <c r="V6934"/>
      <c r="W6934"/>
      <c r="X6934"/>
      <c r="Y6934"/>
      <c r="Z6934"/>
      <c r="AA6934"/>
      <c r="AB6934"/>
      <c r="AC6934"/>
      <c r="AD6934"/>
      <c r="AE6934"/>
      <c r="AF6934"/>
      <c r="AG6934"/>
      <c r="AH6934"/>
      <c r="AI6934"/>
      <c r="AJ6934"/>
      <c r="AK6934"/>
      <c r="AL6934"/>
      <c r="AM6934"/>
      <c r="AN6934"/>
      <c r="AO6934"/>
      <c r="AP6934"/>
      <c r="AQ6934"/>
      <c r="AR6934"/>
      <c r="AS6934"/>
      <c r="AT6934"/>
      <c r="AU6934"/>
      <c r="AV6934"/>
      <c r="AW6934"/>
      <c r="AX6934"/>
      <c r="AY6934"/>
      <c r="AZ6934"/>
      <c r="BA6934"/>
      <c r="BB6934"/>
      <c r="BC6934"/>
      <c r="BD6934"/>
      <c r="BE6934"/>
      <c r="BF6934"/>
      <c r="BG6934"/>
      <c r="BH6934"/>
      <c r="BI6934"/>
      <c r="BJ6934"/>
      <c r="BK6934"/>
      <c r="BL6934"/>
      <c r="BM6934"/>
      <c r="BN6934"/>
      <c r="BO6934"/>
      <c r="BP6934"/>
      <c r="BQ6934"/>
      <c r="BR6934"/>
      <c r="BS6934"/>
      <c r="BT6934"/>
      <c r="BU6934"/>
      <c r="BV6934"/>
      <c r="BW6934"/>
      <c r="BX6934"/>
      <c r="BY6934"/>
      <c r="BZ6934"/>
      <c r="CA6934"/>
      <c r="CB6934"/>
      <c r="CC6934"/>
      <c r="CD6934"/>
      <c r="CE6934"/>
      <c r="CF6934"/>
      <c r="CG6934"/>
      <c r="CH6934"/>
      <c r="CI6934"/>
      <c r="CJ6934"/>
      <c r="CK6934"/>
      <c r="CL6934"/>
      <c r="CM6934"/>
      <c r="CN6934"/>
      <c r="CO6934"/>
      <c r="CP6934"/>
      <c r="CQ6934"/>
      <c r="CR6934"/>
      <c r="CS6934"/>
      <c r="CT6934"/>
      <c r="CU6934"/>
      <c r="CV6934"/>
    </row>
    <row r="6935" spans="10:100" x14ac:dyDescent="0.25">
      <c r="J6935"/>
      <c r="K6935"/>
      <c r="L6935"/>
      <c r="M6935"/>
      <c r="N6935"/>
      <c r="O6935"/>
      <c r="P6935"/>
      <c r="Q6935"/>
      <c r="R6935"/>
      <c r="S6935"/>
      <c r="T6935"/>
      <c r="U6935"/>
      <c r="V6935"/>
      <c r="W6935"/>
      <c r="X6935"/>
      <c r="Y6935"/>
      <c r="Z6935"/>
      <c r="AA6935"/>
      <c r="AB6935"/>
      <c r="AC6935"/>
      <c r="AD6935"/>
      <c r="AE6935"/>
      <c r="AF6935"/>
      <c r="AG6935"/>
      <c r="AH6935"/>
      <c r="AI6935"/>
      <c r="AJ6935"/>
      <c r="AK6935"/>
      <c r="AL6935"/>
      <c r="AM6935"/>
      <c r="AN6935"/>
      <c r="AO6935"/>
      <c r="AP6935"/>
      <c r="AQ6935"/>
      <c r="AR6935"/>
      <c r="AS6935"/>
      <c r="AT6935"/>
      <c r="AU6935"/>
      <c r="AV6935"/>
      <c r="AW6935"/>
      <c r="AX6935"/>
      <c r="AY6935"/>
      <c r="AZ6935"/>
      <c r="BA6935"/>
      <c r="BB6935"/>
      <c r="BC6935"/>
      <c r="BD6935"/>
      <c r="BE6935"/>
      <c r="BF6935"/>
      <c r="BG6935"/>
      <c r="BH6935"/>
      <c r="BI6935"/>
      <c r="BJ6935"/>
      <c r="BK6935"/>
      <c r="BL6935"/>
      <c r="BM6935"/>
      <c r="BN6935"/>
      <c r="BO6935"/>
      <c r="BP6935"/>
      <c r="BQ6935"/>
      <c r="BR6935"/>
      <c r="BS6935"/>
      <c r="BT6935"/>
      <c r="BU6935"/>
      <c r="BV6935"/>
      <c r="BW6935"/>
      <c r="BX6935"/>
      <c r="BY6935"/>
      <c r="BZ6935"/>
      <c r="CA6935"/>
      <c r="CB6935"/>
      <c r="CC6935"/>
      <c r="CD6935"/>
      <c r="CE6935"/>
      <c r="CF6935"/>
      <c r="CG6935"/>
      <c r="CH6935"/>
      <c r="CI6935"/>
      <c r="CJ6935"/>
      <c r="CK6935"/>
      <c r="CL6935"/>
      <c r="CM6935"/>
      <c r="CN6935"/>
      <c r="CO6935"/>
      <c r="CP6935"/>
      <c r="CQ6935"/>
      <c r="CR6935"/>
      <c r="CS6935"/>
      <c r="CT6935"/>
      <c r="CU6935"/>
      <c r="CV6935"/>
    </row>
    <row r="6936" spans="10:100" x14ac:dyDescent="0.25">
      <c r="J6936"/>
      <c r="K6936"/>
      <c r="L6936"/>
      <c r="M6936"/>
      <c r="N6936"/>
      <c r="O6936"/>
      <c r="P6936"/>
      <c r="Q6936"/>
      <c r="R6936"/>
      <c r="S6936"/>
      <c r="T6936"/>
      <c r="U6936"/>
      <c r="V6936"/>
      <c r="W6936"/>
      <c r="X6936"/>
      <c r="Y6936"/>
      <c r="Z6936"/>
      <c r="AA6936"/>
      <c r="AB6936"/>
      <c r="AC6936"/>
      <c r="AD6936"/>
      <c r="AE6936"/>
      <c r="AF6936"/>
      <c r="AG6936"/>
      <c r="AH6936"/>
      <c r="AI6936"/>
      <c r="AJ6936"/>
      <c r="AK6936"/>
      <c r="AL6936"/>
      <c r="AM6936"/>
      <c r="AN6936"/>
      <c r="AO6936"/>
      <c r="AP6936"/>
      <c r="AQ6936"/>
      <c r="AR6936"/>
      <c r="AS6936"/>
      <c r="AT6936"/>
      <c r="AU6936"/>
      <c r="AV6936"/>
      <c r="AW6936"/>
      <c r="AX6936"/>
      <c r="AY6936"/>
      <c r="AZ6936"/>
      <c r="BA6936"/>
      <c r="BB6936"/>
      <c r="BC6936"/>
      <c r="BD6936"/>
      <c r="BE6936"/>
      <c r="BF6936"/>
      <c r="BG6936"/>
      <c r="BH6936"/>
      <c r="BI6936"/>
      <c r="BJ6936"/>
      <c r="BK6936"/>
      <c r="BL6936"/>
      <c r="BM6936"/>
      <c r="BN6936"/>
      <c r="BO6936"/>
      <c r="BP6936"/>
      <c r="BQ6936"/>
      <c r="BR6936"/>
      <c r="BS6936"/>
      <c r="BT6936"/>
      <c r="BU6936"/>
      <c r="BV6936"/>
      <c r="BW6936"/>
      <c r="BX6936"/>
      <c r="BY6936"/>
      <c r="BZ6936"/>
      <c r="CA6936"/>
      <c r="CB6936"/>
      <c r="CC6936"/>
      <c r="CD6936"/>
      <c r="CE6936"/>
      <c r="CF6936"/>
      <c r="CG6936"/>
      <c r="CH6936"/>
      <c r="CI6936"/>
      <c r="CJ6936"/>
      <c r="CK6936"/>
      <c r="CL6936"/>
      <c r="CM6936"/>
      <c r="CN6936"/>
      <c r="CO6936"/>
      <c r="CP6936"/>
      <c r="CQ6936"/>
      <c r="CR6936"/>
      <c r="CS6936"/>
      <c r="CT6936"/>
      <c r="CU6936"/>
      <c r="CV6936"/>
    </row>
    <row r="6937" spans="10:100" x14ac:dyDescent="0.25">
      <c r="J6937"/>
      <c r="K6937"/>
      <c r="L6937"/>
      <c r="M6937"/>
      <c r="N6937"/>
      <c r="O6937"/>
      <c r="P6937"/>
      <c r="Q6937"/>
      <c r="R6937"/>
      <c r="S6937"/>
      <c r="T6937"/>
      <c r="U6937"/>
      <c r="V6937"/>
      <c r="W6937"/>
      <c r="X6937"/>
      <c r="Y6937"/>
      <c r="Z6937"/>
      <c r="AA6937"/>
      <c r="AB6937"/>
      <c r="AC6937"/>
      <c r="AD6937"/>
      <c r="AE6937"/>
      <c r="AF6937"/>
      <c r="AG6937"/>
      <c r="AH6937"/>
      <c r="AI6937"/>
      <c r="AJ6937"/>
      <c r="AK6937"/>
      <c r="AL6937"/>
      <c r="AM6937"/>
      <c r="AN6937"/>
      <c r="AO6937"/>
      <c r="AP6937"/>
      <c r="AQ6937"/>
      <c r="AR6937"/>
      <c r="AS6937"/>
      <c r="AT6937"/>
      <c r="AU6937"/>
      <c r="AV6937"/>
      <c r="AW6937"/>
      <c r="AX6937"/>
      <c r="AY6937"/>
      <c r="AZ6937"/>
      <c r="BA6937"/>
      <c r="BB6937"/>
      <c r="BC6937"/>
      <c r="BD6937"/>
      <c r="BE6937"/>
      <c r="BF6937"/>
      <c r="BG6937"/>
      <c r="BH6937"/>
      <c r="BI6937"/>
      <c r="BJ6937"/>
      <c r="BK6937"/>
      <c r="BL6937"/>
      <c r="BM6937"/>
      <c r="BN6937"/>
      <c r="BO6937"/>
      <c r="BP6937"/>
      <c r="BQ6937"/>
      <c r="BR6937"/>
      <c r="BS6937"/>
      <c r="BT6937"/>
      <c r="BU6937"/>
      <c r="BV6937"/>
      <c r="BW6937"/>
      <c r="BX6937"/>
      <c r="BY6937"/>
      <c r="BZ6937"/>
      <c r="CA6937"/>
      <c r="CB6937"/>
      <c r="CC6937"/>
      <c r="CD6937"/>
      <c r="CE6937"/>
      <c r="CF6937"/>
      <c r="CG6937"/>
      <c r="CH6937"/>
      <c r="CI6937"/>
      <c r="CJ6937"/>
      <c r="CK6937"/>
      <c r="CL6937"/>
      <c r="CM6937"/>
      <c r="CN6937"/>
      <c r="CO6937"/>
      <c r="CP6937"/>
      <c r="CQ6937"/>
      <c r="CR6937"/>
      <c r="CS6937"/>
      <c r="CT6937"/>
      <c r="CU6937"/>
      <c r="CV6937"/>
    </row>
    <row r="6938" spans="10:100" x14ac:dyDescent="0.25">
      <c r="J6938"/>
      <c r="K6938"/>
      <c r="L6938"/>
      <c r="M6938"/>
      <c r="N6938"/>
      <c r="O6938"/>
      <c r="P6938"/>
      <c r="Q6938"/>
      <c r="R6938"/>
      <c r="S6938"/>
      <c r="T6938"/>
      <c r="U6938"/>
      <c r="V6938"/>
      <c r="W6938"/>
      <c r="X6938"/>
      <c r="Y6938"/>
      <c r="Z6938"/>
      <c r="AA6938"/>
      <c r="AB6938"/>
      <c r="AC6938"/>
      <c r="AD6938"/>
      <c r="AE6938"/>
      <c r="AF6938"/>
      <c r="AG6938"/>
      <c r="AH6938"/>
      <c r="AI6938"/>
      <c r="AJ6938"/>
      <c r="AK6938"/>
      <c r="AL6938"/>
      <c r="AM6938"/>
      <c r="AN6938"/>
      <c r="AO6938"/>
      <c r="AP6938"/>
      <c r="AQ6938"/>
      <c r="AR6938"/>
      <c r="AS6938"/>
      <c r="AT6938"/>
      <c r="AU6938"/>
      <c r="AV6938"/>
      <c r="AW6938"/>
      <c r="AX6938"/>
      <c r="AY6938"/>
      <c r="AZ6938"/>
      <c r="BA6938"/>
      <c r="BB6938"/>
      <c r="BC6938"/>
      <c r="BD6938"/>
      <c r="BE6938"/>
      <c r="BF6938"/>
      <c r="BG6938"/>
      <c r="BH6938"/>
      <c r="BI6938"/>
      <c r="BJ6938"/>
      <c r="BK6938"/>
      <c r="BL6938"/>
      <c r="BM6938"/>
      <c r="BN6938"/>
      <c r="BO6938"/>
      <c r="BP6938"/>
      <c r="BQ6938"/>
      <c r="BR6938"/>
      <c r="BS6938"/>
      <c r="BT6938"/>
      <c r="BU6938"/>
      <c r="BV6938"/>
      <c r="BW6938"/>
      <c r="BX6938"/>
      <c r="BY6938"/>
      <c r="BZ6938"/>
      <c r="CA6938"/>
      <c r="CB6938"/>
      <c r="CC6938"/>
      <c r="CD6938"/>
      <c r="CE6938"/>
      <c r="CF6938"/>
      <c r="CG6938"/>
      <c r="CH6938"/>
      <c r="CI6938"/>
      <c r="CJ6938"/>
      <c r="CK6938"/>
      <c r="CL6938"/>
      <c r="CM6938"/>
      <c r="CN6938"/>
      <c r="CO6938"/>
      <c r="CP6938"/>
      <c r="CQ6938"/>
      <c r="CR6938"/>
      <c r="CS6938"/>
      <c r="CT6938"/>
      <c r="CU6938"/>
      <c r="CV6938"/>
    </row>
    <row r="6939" spans="10:100" x14ac:dyDescent="0.25">
      <c r="J6939"/>
      <c r="K6939"/>
      <c r="L6939"/>
      <c r="M6939"/>
      <c r="N6939"/>
      <c r="O6939"/>
      <c r="P6939"/>
      <c r="Q6939"/>
      <c r="R6939"/>
      <c r="S6939"/>
      <c r="T6939"/>
      <c r="U6939"/>
      <c r="V6939"/>
      <c r="W6939"/>
      <c r="X6939"/>
      <c r="Y6939"/>
      <c r="Z6939"/>
      <c r="AA6939"/>
      <c r="AB6939"/>
      <c r="AC6939"/>
      <c r="AD6939"/>
      <c r="AE6939"/>
      <c r="AF6939"/>
      <c r="AG6939"/>
      <c r="AH6939"/>
      <c r="AI6939"/>
      <c r="AJ6939"/>
      <c r="AK6939"/>
      <c r="AL6939"/>
      <c r="AM6939"/>
      <c r="AN6939"/>
      <c r="AO6939"/>
      <c r="AP6939"/>
      <c r="AQ6939"/>
      <c r="AR6939"/>
      <c r="AS6939"/>
      <c r="AT6939"/>
      <c r="AU6939"/>
      <c r="AV6939"/>
      <c r="AW6939"/>
      <c r="AX6939"/>
      <c r="AY6939"/>
      <c r="AZ6939"/>
      <c r="BA6939"/>
      <c r="BB6939"/>
      <c r="BC6939"/>
      <c r="BD6939"/>
      <c r="BE6939"/>
      <c r="BF6939"/>
      <c r="BG6939"/>
      <c r="BH6939"/>
      <c r="BI6939"/>
      <c r="BJ6939"/>
      <c r="BK6939"/>
      <c r="BL6939"/>
      <c r="BM6939"/>
      <c r="BN6939"/>
      <c r="BO6939"/>
      <c r="BP6939"/>
      <c r="BQ6939"/>
      <c r="BR6939"/>
      <c r="BS6939"/>
      <c r="BT6939"/>
      <c r="BU6939"/>
      <c r="BV6939"/>
      <c r="BW6939"/>
      <c r="BX6939"/>
      <c r="BY6939"/>
      <c r="BZ6939"/>
      <c r="CA6939"/>
      <c r="CB6939"/>
      <c r="CC6939"/>
      <c r="CD6939"/>
      <c r="CE6939"/>
      <c r="CF6939"/>
      <c r="CG6939"/>
      <c r="CH6939"/>
      <c r="CI6939"/>
      <c r="CJ6939"/>
      <c r="CK6939"/>
      <c r="CL6939"/>
      <c r="CM6939"/>
      <c r="CN6939"/>
      <c r="CO6939"/>
      <c r="CP6939"/>
      <c r="CQ6939"/>
      <c r="CR6939"/>
      <c r="CS6939"/>
      <c r="CT6939"/>
      <c r="CU6939"/>
      <c r="CV6939"/>
    </row>
    <row r="6940" spans="10:100" x14ac:dyDescent="0.25">
      <c r="J6940"/>
      <c r="K6940"/>
      <c r="L6940"/>
      <c r="M6940"/>
      <c r="N6940"/>
      <c r="O6940"/>
      <c r="P6940"/>
      <c r="Q6940"/>
      <c r="R6940"/>
      <c r="S6940"/>
      <c r="T6940"/>
      <c r="U6940"/>
      <c r="V6940"/>
      <c r="W6940"/>
      <c r="X6940"/>
      <c r="Y6940"/>
      <c r="Z6940"/>
      <c r="AA6940"/>
      <c r="AB6940"/>
      <c r="AC6940"/>
      <c r="AD6940"/>
      <c r="AE6940"/>
      <c r="AF6940"/>
      <c r="AG6940"/>
      <c r="AH6940"/>
      <c r="AI6940"/>
      <c r="AJ6940"/>
      <c r="AK6940"/>
      <c r="AL6940"/>
      <c r="AM6940"/>
      <c r="AN6940"/>
      <c r="AO6940"/>
      <c r="AP6940"/>
      <c r="AQ6940"/>
      <c r="AR6940"/>
      <c r="AS6940"/>
      <c r="AT6940"/>
      <c r="AU6940"/>
      <c r="AV6940"/>
      <c r="AW6940"/>
      <c r="AX6940"/>
      <c r="AY6940"/>
      <c r="AZ6940"/>
      <c r="BA6940"/>
      <c r="BB6940"/>
      <c r="BC6940"/>
      <c r="BD6940"/>
      <c r="BE6940"/>
      <c r="BF6940"/>
      <c r="BG6940"/>
      <c r="BH6940"/>
      <c r="BI6940"/>
      <c r="BJ6940"/>
      <c r="BK6940"/>
      <c r="BL6940"/>
      <c r="BM6940"/>
      <c r="BN6940"/>
      <c r="BO6940"/>
      <c r="BP6940"/>
      <c r="BQ6940"/>
      <c r="BR6940"/>
      <c r="BS6940"/>
      <c r="BT6940"/>
      <c r="BU6940"/>
      <c r="BV6940"/>
      <c r="BW6940"/>
      <c r="BX6940"/>
      <c r="BY6940"/>
      <c r="BZ6940"/>
      <c r="CA6940"/>
      <c r="CB6940"/>
      <c r="CC6940"/>
      <c r="CD6940"/>
      <c r="CE6940"/>
      <c r="CF6940"/>
      <c r="CG6940"/>
      <c r="CH6940"/>
      <c r="CI6940"/>
      <c r="CJ6940"/>
      <c r="CK6940"/>
      <c r="CL6940"/>
      <c r="CM6940"/>
      <c r="CN6940"/>
      <c r="CO6940"/>
      <c r="CP6940"/>
      <c r="CQ6940"/>
      <c r="CR6940"/>
      <c r="CS6940"/>
      <c r="CT6940"/>
      <c r="CU6940"/>
      <c r="CV6940"/>
    </row>
    <row r="6941" spans="10:100" x14ac:dyDescent="0.25">
      <c r="J6941"/>
      <c r="K6941"/>
      <c r="L6941"/>
      <c r="M6941"/>
      <c r="N6941"/>
      <c r="O6941"/>
      <c r="P6941"/>
      <c r="Q6941"/>
      <c r="R6941"/>
      <c r="S6941"/>
      <c r="T6941"/>
      <c r="U6941"/>
      <c r="V6941"/>
      <c r="W6941"/>
      <c r="X6941"/>
      <c r="Y6941"/>
      <c r="Z6941"/>
      <c r="AA6941"/>
      <c r="AB6941"/>
      <c r="AC6941"/>
      <c r="AD6941"/>
      <c r="AE6941"/>
      <c r="AF6941"/>
      <c r="AG6941"/>
      <c r="AH6941"/>
      <c r="AI6941"/>
      <c r="AJ6941"/>
      <c r="AK6941"/>
      <c r="AL6941"/>
      <c r="AM6941"/>
      <c r="AN6941"/>
      <c r="AO6941"/>
      <c r="AP6941"/>
      <c r="AQ6941"/>
      <c r="AR6941"/>
      <c r="AS6941"/>
      <c r="AT6941"/>
      <c r="AU6941"/>
      <c r="AV6941"/>
      <c r="AW6941"/>
      <c r="AX6941"/>
      <c r="AY6941"/>
      <c r="AZ6941"/>
      <c r="BA6941"/>
      <c r="BB6941"/>
      <c r="BC6941"/>
      <c r="BD6941"/>
      <c r="BE6941"/>
      <c r="BF6941"/>
      <c r="BG6941"/>
      <c r="BH6941"/>
      <c r="BI6941"/>
      <c r="BJ6941"/>
      <c r="BK6941"/>
      <c r="BL6941"/>
      <c r="BM6941"/>
      <c r="BN6941"/>
      <c r="BO6941"/>
      <c r="BP6941"/>
      <c r="BQ6941"/>
      <c r="BR6941"/>
      <c r="BS6941"/>
      <c r="BT6941"/>
      <c r="BU6941"/>
      <c r="BV6941"/>
      <c r="BW6941"/>
      <c r="BX6941"/>
      <c r="BY6941"/>
      <c r="BZ6941"/>
      <c r="CA6941"/>
      <c r="CB6941"/>
      <c r="CC6941"/>
      <c r="CD6941"/>
      <c r="CE6941"/>
      <c r="CF6941"/>
      <c r="CG6941"/>
      <c r="CH6941"/>
      <c r="CI6941"/>
      <c r="CJ6941"/>
      <c r="CK6941"/>
      <c r="CL6941"/>
      <c r="CM6941"/>
      <c r="CN6941"/>
      <c r="CO6941"/>
      <c r="CP6941"/>
      <c r="CQ6941"/>
      <c r="CR6941"/>
      <c r="CS6941"/>
      <c r="CT6941"/>
      <c r="CU6941"/>
      <c r="CV6941"/>
    </row>
    <row r="6942" spans="10:100" x14ac:dyDescent="0.25">
      <c r="J6942"/>
      <c r="K6942"/>
      <c r="L6942"/>
      <c r="M6942"/>
      <c r="N6942"/>
      <c r="O6942"/>
      <c r="P6942"/>
      <c r="Q6942"/>
      <c r="R6942"/>
      <c r="S6942"/>
      <c r="T6942"/>
      <c r="U6942"/>
      <c r="V6942"/>
      <c r="W6942"/>
      <c r="X6942"/>
      <c r="Y6942"/>
      <c r="Z6942"/>
      <c r="AA6942"/>
      <c r="AB6942"/>
      <c r="AC6942"/>
      <c r="AD6942"/>
      <c r="AE6942"/>
      <c r="AF6942"/>
      <c r="AG6942"/>
      <c r="AH6942"/>
      <c r="AI6942"/>
      <c r="AJ6942"/>
      <c r="AK6942"/>
      <c r="AL6942"/>
      <c r="AM6942"/>
      <c r="AN6942"/>
      <c r="AO6942"/>
      <c r="AP6942"/>
      <c r="AQ6942"/>
      <c r="AR6942"/>
      <c r="AS6942"/>
      <c r="AT6942"/>
      <c r="AU6942"/>
      <c r="AV6942"/>
      <c r="AW6942"/>
      <c r="AX6942"/>
      <c r="AY6942"/>
      <c r="AZ6942"/>
      <c r="BA6942"/>
      <c r="BB6942"/>
      <c r="BC6942"/>
      <c r="BD6942"/>
      <c r="BE6942"/>
      <c r="BF6942"/>
      <c r="BG6942"/>
      <c r="BH6942"/>
      <c r="BI6942"/>
      <c r="BJ6942"/>
      <c r="BK6942"/>
      <c r="BL6942"/>
      <c r="BM6942"/>
      <c r="BN6942"/>
      <c r="BO6942"/>
      <c r="BP6942"/>
      <c r="BQ6942"/>
      <c r="BR6942"/>
      <c r="BS6942"/>
      <c r="BT6942"/>
      <c r="BU6942"/>
      <c r="BV6942"/>
      <c r="BW6942"/>
      <c r="BX6942"/>
      <c r="BY6942"/>
      <c r="BZ6942"/>
      <c r="CA6942"/>
      <c r="CB6942"/>
      <c r="CC6942"/>
      <c r="CD6942"/>
      <c r="CE6942"/>
      <c r="CF6942"/>
      <c r="CG6942"/>
      <c r="CH6942"/>
      <c r="CI6942"/>
      <c r="CJ6942"/>
      <c r="CK6942"/>
      <c r="CL6942"/>
      <c r="CM6942"/>
      <c r="CN6942"/>
      <c r="CO6942"/>
      <c r="CP6942"/>
      <c r="CQ6942"/>
      <c r="CR6942"/>
      <c r="CS6942"/>
      <c r="CT6942"/>
      <c r="CU6942"/>
      <c r="CV6942"/>
    </row>
    <row r="6943" spans="10:100" x14ac:dyDescent="0.25">
      <c r="J6943"/>
      <c r="K6943"/>
      <c r="L6943"/>
      <c r="M6943"/>
      <c r="N6943"/>
      <c r="O6943"/>
      <c r="P6943"/>
      <c r="Q6943"/>
      <c r="R6943"/>
      <c r="S6943"/>
      <c r="T6943"/>
      <c r="U6943"/>
      <c r="V6943"/>
      <c r="W6943"/>
      <c r="X6943"/>
      <c r="Y6943"/>
      <c r="Z6943"/>
      <c r="AA6943"/>
      <c r="AB6943"/>
      <c r="AC6943"/>
      <c r="AD6943"/>
      <c r="AE6943"/>
      <c r="AF6943"/>
      <c r="AG6943"/>
      <c r="AH6943"/>
      <c r="AI6943"/>
      <c r="AJ6943"/>
      <c r="AK6943"/>
      <c r="AL6943"/>
      <c r="AM6943"/>
      <c r="AN6943"/>
      <c r="AO6943"/>
      <c r="AP6943"/>
      <c r="AQ6943"/>
      <c r="AR6943"/>
      <c r="AS6943"/>
      <c r="AT6943"/>
      <c r="AU6943"/>
      <c r="AV6943"/>
      <c r="AW6943"/>
      <c r="AX6943"/>
      <c r="AY6943"/>
      <c r="AZ6943"/>
      <c r="BA6943"/>
      <c r="BB6943"/>
      <c r="BC6943"/>
      <c r="BD6943"/>
      <c r="BE6943"/>
      <c r="BF6943"/>
      <c r="BG6943"/>
      <c r="BH6943"/>
      <c r="BI6943"/>
      <c r="BJ6943"/>
      <c r="BK6943"/>
      <c r="BL6943"/>
      <c r="BM6943"/>
      <c r="BN6943"/>
      <c r="BO6943"/>
      <c r="BP6943"/>
      <c r="BQ6943"/>
      <c r="BR6943"/>
      <c r="BS6943"/>
      <c r="BT6943"/>
      <c r="BU6943"/>
      <c r="BV6943"/>
      <c r="BW6943"/>
      <c r="BX6943"/>
      <c r="BY6943"/>
      <c r="BZ6943"/>
      <c r="CA6943"/>
      <c r="CB6943"/>
      <c r="CC6943"/>
      <c r="CD6943"/>
      <c r="CE6943"/>
      <c r="CF6943"/>
      <c r="CG6943"/>
      <c r="CH6943"/>
      <c r="CI6943"/>
      <c r="CJ6943"/>
      <c r="CK6943"/>
      <c r="CL6943"/>
      <c r="CM6943"/>
      <c r="CN6943"/>
      <c r="CO6943"/>
      <c r="CP6943"/>
      <c r="CQ6943"/>
      <c r="CR6943"/>
      <c r="CS6943"/>
      <c r="CT6943"/>
      <c r="CU6943"/>
      <c r="CV6943"/>
    </row>
    <row r="6944" spans="10:100" x14ac:dyDescent="0.25">
      <c r="J6944"/>
      <c r="K6944"/>
      <c r="L6944"/>
      <c r="M6944"/>
      <c r="N6944"/>
      <c r="O6944"/>
      <c r="P6944"/>
      <c r="Q6944"/>
      <c r="R6944"/>
      <c r="S6944"/>
      <c r="T6944"/>
      <c r="U6944"/>
      <c r="V6944"/>
      <c r="W6944"/>
      <c r="X6944"/>
      <c r="Y6944"/>
      <c r="Z6944"/>
      <c r="AA6944"/>
      <c r="AB6944"/>
      <c r="AC6944"/>
      <c r="AD6944"/>
      <c r="AE6944"/>
      <c r="AF6944"/>
      <c r="AG6944"/>
      <c r="AH6944"/>
      <c r="AI6944"/>
      <c r="AJ6944"/>
      <c r="AK6944"/>
      <c r="AL6944"/>
      <c r="AM6944"/>
      <c r="AN6944"/>
      <c r="AO6944"/>
      <c r="AP6944"/>
      <c r="AQ6944"/>
      <c r="AR6944"/>
      <c r="AS6944"/>
      <c r="AT6944"/>
      <c r="AU6944"/>
      <c r="AV6944"/>
      <c r="AW6944"/>
      <c r="AX6944"/>
      <c r="AY6944"/>
      <c r="AZ6944"/>
      <c r="BA6944"/>
      <c r="BB6944"/>
      <c r="BC6944"/>
      <c r="BD6944"/>
      <c r="BE6944"/>
      <c r="BF6944"/>
      <c r="BG6944"/>
      <c r="BH6944"/>
      <c r="BI6944"/>
      <c r="BJ6944"/>
      <c r="BK6944"/>
      <c r="BL6944"/>
      <c r="BM6944"/>
      <c r="BN6944"/>
      <c r="BO6944"/>
      <c r="BP6944"/>
      <c r="BQ6944"/>
      <c r="BR6944"/>
      <c r="BS6944"/>
      <c r="BT6944"/>
      <c r="BU6944"/>
      <c r="BV6944"/>
      <c r="BW6944"/>
      <c r="BX6944"/>
      <c r="BY6944"/>
      <c r="BZ6944"/>
      <c r="CA6944"/>
      <c r="CB6944"/>
      <c r="CC6944"/>
      <c r="CD6944"/>
      <c r="CE6944"/>
      <c r="CF6944"/>
      <c r="CG6944"/>
      <c r="CH6944"/>
      <c r="CI6944"/>
      <c r="CJ6944"/>
      <c r="CK6944"/>
      <c r="CL6944"/>
      <c r="CM6944"/>
      <c r="CN6944"/>
      <c r="CO6944"/>
      <c r="CP6944"/>
      <c r="CQ6944"/>
      <c r="CR6944"/>
      <c r="CS6944"/>
      <c r="CT6944"/>
      <c r="CU6944"/>
      <c r="CV6944"/>
    </row>
    <row r="6945" spans="10:100" x14ac:dyDescent="0.25">
      <c r="J6945"/>
      <c r="K6945"/>
      <c r="L6945"/>
      <c r="M6945"/>
      <c r="N6945"/>
      <c r="O6945"/>
      <c r="P6945"/>
      <c r="Q6945"/>
      <c r="R6945"/>
      <c r="S6945"/>
      <c r="T6945"/>
      <c r="U6945"/>
      <c r="V6945"/>
      <c r="W6945"/>
      <c r="X6945"/>
      <c r="Y6945"/>
      <c r="Z6945"/>
      <c r="AA6945"/>
      <c r="AB6945"/>
      <c r="AC6945"/>
      <c r="AD6945"/>
      <c r="AE6945"/>
      <c r="AF6945"/>
      <c r="AG6945"/>
      <c r="AH6945"/>
      <c r="AI6945"/>
      <c r="AJ6945"/>
      <c r="AK6945"/>
      <c r="AL6945"/>
      <c r="AM6945"/>
      <c r="AN6945"/>
      <c r="AO6945"/>
      <c r="AP6945"/>
      <c r="AQ6945"/>
      <c r="AR6945"/>
      <c r="AS6945"/>
      <c r="AT6945"/>
      <c r="AU6945"/>
      <c r="AV6945"/>
      <c r="AW6945"/>
      <c r="AX6945"/>
      <c r="AY6945"/>
      <c r="AZ6945"/>
      <c r="BA6945"/>
      <c r="BB6945"/>
      <c r="BC6945"/>
      <c r="BD6945"/>
      <c r="BE6945"/>
      <c r="BF6945"/>
      <c r="BG6945"/>
      <c r="BH6945"/>
      <c r="BI6945"/>
      <c r="BJ6945"/>
      <c r="BK6945"/>
      <c r="BL6945"/>
      <c r="BM6945"/>
      <c r="BN6945"/>
      <c r="BO6945"/>
      <c r="BP6945"/>
      <c r="BQ6945"/>
      <c r="BR6945"/>
      <c r="BS6945"/>
      <c r="BT6945"/>
      <c r="BU6945"/>
      <c r="BV6945"/>
      <c r="BW6945"/>
      <c r="BX6945"/>
      <c r="BY6945"/>
      <c r="BZ6945"/>
      <c r="CA6945"/>
      <c r="CB6945"/>
      <c r="CC6945"/>
      <c r="CD6945"/>
      <c r="CE6945"/>
      <c r="CF6945"/>
      <c r="CG6945"/>
      <c r="CH6945"/>
      <c r="CI6945"/>
      <c r="CJ6945"/>
      <c r="CK6945"/>
      <c r="CL6945"/>
      <c r="CM6945"/>
      <c r="CN6945"/>
      <c r="CO6945"/>
      <c r="CP6945"/>
      <c r="CQ6945"/>
      <c r="CR6945"/>
      <c r="CS6945"/>
      <c r="CT6945"/>
      <c r="CU6945"/>
      <c r="CV6945"/>
    </row>
    <row r="6946" spans="10:100" x14ac:dyDescent="0.25">
      <c r="J6946"/>
      <c r="K6946"/>
      <c r="L6946"/>
      <c r="M6946"/>
      <c r="N6946"/>
      <c r="O6946"/>
      <c r="P6946"/>
      <c r="Q6946"/>
      <c r="R6946"/>
      <c r="S6946"/>
      <c r="T6946"/>
      <c r="U6946"/>
      <c r="V6946"/>
      <c r="W6946"/>
      <c r="X6946"/>
      <c r="Y6946"/>
      <c r="Z6946"/>
      <c r="AA6946"/>
      <c r="AB6946"/>
      <c r="AC6946"/>
      <c r="AD6946"/>
      <c r="AE6946"/>
      <c r="AF6946"/>
      <c r="AG6946"/>
      <c r="AH6946"/>
      <c r="AI6946"/>
      <c r="AJ6946"/>
      <c r="AK6946"/>
      <c r="AL6946"/>
      <c r="AM6946"/>
      <c r="AN6946"/>
      <c r="AO6946"/>
      <c r="AP6946"/>
      <c r="AQ6946"/>
      <c r="AR6946"/>
      <c r="AS6946"/>
      <c r="AT6946"/>
      <c r="AU6946"/>
      <c r="AV6946"/>
      <c r="AW6946"/>
      <c r="AX6946"/>
      <c r="AY6946"/>
      <c r="AZ6946"/>
      <c r="BA6946"/>
      <c r="BB6946"/>
      <c r="BC6946"/>
      <c r="BD6946"/>
      <c r="BE6946"/>
      <c r="BF6946"/>
      <c r="BG6946"/>
      <c r="BH6946"/>
      <c r="BI6946"/>
      <c r="BJ6946"/>
      <c r="BK6946"/>
      <c r="BL6946"/>
      <c r="BM6946"/>
      <c r="BN6946"/>
      <c r="BO6946"/>
      <c r="BP6946"/>
      <c r="BQ6946"/>
      <c r="BR6946"/>
      <c r="BS6946"/>
      <c r="BT6946"/>
      <c r="BU6946"/>
      <c r="BV6946"/>
      <c r="BW6946"/>
      <c r="BX6946"/>
      <c r="BY6946"/>
      <c r="BZ6946"/>
      <c r="CA6946"/>
      <c r="CB6946"/>
      <c r="CC6946"/>
      <c r="CD6946"/>
      <c r="CE6946"/>
      <c r="CF6946"/>
      <c r="CG6946"/>
      <c r="CH6946"/>
      <c r="CI6946"/>
      <c r="CJ6946"/>
      <c r="CK6946"/>
      <c r="CL6946"/>
      <c r="CM6946"/>
      <c r="CN6946"/>
      <c r="CO6946"/>
      <c r="CP6946"/>
      <c r="CQ6946"/>
      <c r="CR6946"/>
      <c r="CS6946"/>
      <c r="CT6946"/>
      <c r="CU6946"/>
      <c r="CV6946"/>
    </row>
    <row r="6947" spans="10:100" x14ac:dyDescent="0.25">
      <c r="J6947"/>
      <c r="K6947"/>
      <c r="L6947"/>
      <c r="M6947"/>
      <c r="N6947"/>
      <c r="O6947"/>
      <c r="P6947"/>
      <c r="Q6947"/>
      <c r="R6947"/>
      <c r="S6947"/>
      <c r="T6947"/>
      <c r="U6947"/>
      <c r="V6947"/>
      <c r="W6947"/>
      <c r="X6947"/>
      <c r="Y6947"/>
      <c r="Z6947"/>
      <c r="AA6947"/>
      <c r="AB6947"/>
      <c r="AC6947"/>
      <c r="AD6947"/>
      <c r="AE6947"/>
      <c r="AF6947"/>
      <c r="AG6947"/>
      <c r="AH6947"/>
      <c r="AI6947"/>
      <c r="AJ6947"/>
      <c r="AK6947"/>
      <c r="AL6947"/>
      <c r="AM6947"/>
      <c r="AN6947"/>
      <c r="AO6947"/>
      <c r="AP6947"/>
      <c r="AQ6947"/>
      <c r="AR6947"/>
      <c r="AS6947"/>
      <c r="AT6947"/>
      <c r="AU6947"/>
      <c r="AV6947"/>
      <c r="AW6947"/>
      <c r="AX6947"/>
      <c r="AY6947"/>
      <c r="AZ6947"/>
      <c r="BA6947"/>
      <c r="BB6947"/>
      <c r="BC6947"/>
      <c r="BD6947"/>
      <c r="BE6947"/>
      <c r="BF6947"/>
      <c r="BG6947"/>
      <c r="BH6947"/>
      <c r="BI6947"/>
      <c r="BJ6947"/>
      <c r="BK6947"/>
      <c r="BL6947"/>
      <c r="BM6947"/>
      <c r="BN6947"/>
      <c r="BO6947"/>
      <c r="BP6947"/>
      <c r="BQ6947"/>
      <c r="BR6947"/>
      <c r="BS6947"/>
      <c r="BT6947"/>
      <c r="BU6947"/>
      <c r="BV6947"/>
      <c r="BW6947"/>
      <c r="BX6947"/>
      <c r="BY6947"/>
      <c r="BZ6947"/>
      <c r="CA6947"/>
      <c r="CB6947"/>
      <c r="CC6947"/>
      <c r="CD6947"/>
      <c r="CE6947"/>
      <c r="CF6947"/>
      <c r="CG6947"/>
      <c r="CH6947"/>
      <c r="CI6947"/>
      <c r="CJ6947"/>
      <c r="CK6947"/>
      <c r="CL6947"/>
      <c r="CM6947"/>
      <c r="CN6947"/>
      <c r="CO6947"/>
      <c r="CP6947"/>
      <c r="CQ6947"/>
      <c r="CR6947"/>
      <c r="CS6947"/>
      <c r="CT6947"/>
      <c r="CU6947"/>
      <c r="CV6947"/>
    </row>
    <row r="6948" spans="10:100" x14ac:dyDescent="0.25">
      <c r="J6948"/>
      <c r="K6948"/>
      <c r="L6948"/>
      <c r="M6948"/>
      <c r="N6948"/>
      <c r="O6948"/>
      <c r="P6948"/>
      <c r="Q6948"/>
      <c r="R6948"/>
      <c r="S6948"/>
      <c r="T6948"/>
      <c r="U6948"/>
      <c r="V6948"/>
      <c r="W6948"/>
      <c r="X6948"/>
      <c r="Y6948"/>
      <c r="Z6948"/>
      <c r="AA6948"/>
      <c r="AB6948"/>
      <c r="AC6948"/>
      <c r="AD6948"/>
      <c r="AE6948"/>
      <c r="AF6948"/>
      <c r="AG6948"/>
      <c r="AH6948"/>
      <c r="AI6948"/>
      <c r="AJ6948"/>
      <c r="AK6948"/>
      <c r="AL6948"/>
      <c r="AM6948"/>
      <c r="AN6948"/>
      <c r="AO6948"/>
      <c r="AP6948"/>
      <c r="AQ6948"/>
      <c r="AR6948"/>
      <c r="AS6948"/>
      <c r="AT6948"/>
      <c r="AU6948"/>
      <c r="AV6948"/>
      <c r="AW6948"/>
      <c r="AX6948"/>
      <c r="AY6948"/>
      <c r="AZ6948"/>
      <c r="BA6948"/>
      <c r="BB6948"/>
      <c r="BC6948"/>
      <c r="BD6948"/>
      <c r="BE6948"/>
      <c r="BF6948"/>
      <c r="BG6948"/>
      <c r="BH6948"/>
      <c r="BI6948"/>
      <c r="BJ6948"/>
      <c r="BK6948"/>
      <c r="BL6948"/>
      <c r="BM6948"/>
      <c r="BN6948"/>
      <c r="BO6948"/>
      <c r="BP6948"/>
      <c r="BQ6948"/>
      <c r="BR6948"/>
      <c r="BS6948"/>
      <c r="BT6948"/>
      <c r="BU6948"/>
      <c r="BV6948"/>
      <c r="BW6948"/>
      <c r="BX6948"/>
      <c r="BY6948"/>
      <c r="BZ6948"/>
      <c r="CA6948"/>
      <c r="CB6948"/>
      <c r="CC6948"/>
      <c r="CD6948"/>
      <c r="CE6948"/>
      <c r="CF6948"/>
      <c r="CG6948"/>
      <c r="CH6948"/>
      <c r="CI6948"/>
      <c r="CJ6948"/>
      <c r="CK6948"/>
      <c r="CL6948"/>
      <c r="CM6948"/>
      <c r="CN6948"/>
      <c r="CO6948"/>
      <c r="CP6948"/>
      <c r="CQ6948"/>
      <c r="CR6948"/>
      <c r="CS6948"/>
      <c r="CT6948"/>
      <c r="CU6948"/>
      <c r="CV6948"/>
    </row>
    <row r="6949" spans="10:100" x14ac:dyDescent="0.25">
      <c r="J6949"/>
      <c r="K6949"/>
      <c r="L6949"/>
      <c r="M6949"/>
      <c r="N6949"/>
      <c r="O6949"/>
      <c r="P6949"/>
      <c r="Q6949"/>
      <c r="R6949"/>
      <c r="S6949"/>
      <c r="T6949"/>
      <c r="U6949"/>
      <c r="V6949"/>
      <c r="W6949"/>
      <c r="X6949"/>
      <c r="Y6949"/>
      <c r="Z6949"/>
      <c r="AA6949"/>
      <c r="AB6949"/>
      <c r="AC6949"/>
      <c r="AD6949"/>
      <c r="AE6949"/>
      <c r="AF6949"/>
      <c r="AG6949"/>
      <c r="AH6949"/>
      <c r="AI6949"/>
      <c r="AJ6949"/>
      <c r="AK6949"/>
      <c r="AL6949"/>
      <c r="AM6949"/>
      <c r="AN6949"/>
      <c r="AO6949"/>
      <c r="AP6949"/>
      <c r="AQ6949"/>
      <c r="AR6949"/>
      <c r="AS6949"/>
      <c r="AT6949"/>
      <c r="AU6949"/>
      <c r="AV6949"/>
      <c r="AW6949"/>
      <c r="AX6949"/>
      <c r="AY6949"/>
      <c r="AZ6949"/>
      <c r="BA6949"/>
      <c r="BB6949"/>
      <c r="BC6949"/>
      <c r="BD6949"/>
      <c r="BE6949"/>
      <c r="BF6949"/>
      <c r="BG6949"/>
      <c r="BH6949"/>
      <c r="BI6949"/>
      <c r="BJ6949"/>
      <c r="BK6949"/>
      <c r="BL6949"/>
      <c r="BM6949"/>
      <c r="BN6949"/>
      <c r="BO6949"/>
      <c r="BP6949"/>
      <c r="BQ6949"/>
      <c r="BR6949"/>
      <c r="BS6949"/>
      <c r="BT6949"/>
      <c r="BU6949"/>
      <c r="BV6949"/>
      <c r="BW6949"/>
      <c r="BX6949"/>
      <c r="BY6949"/>
      <c r="BZ6949"/>
      <c r="CA6949"/>
      <c r="CB6949"/>
      <c r="CC6949"/>
      <c r="CD6949"/>
      <c r="CE6949"/>
      <c r="CF6949"/>
      <c r="CG6949"/>
      <c r="CH6949"/>
      <c r="CI6949"/>
      <c r="CJ6949"/>
      <c r="CK6949"/>
      <c r="CL6949"/>
      <c r="CM6949"/>
      <c r="CN6949"/>
      <c r="CO6949"/>
      <c r="CP6949"/>
      <c r="CQ6949"/>
      <c r="CR6949"/>
      <c r="CS6949"/>
      <c r="CT6949"/>
      <c r="CU6949"/>
      <c r="CV6949"/>
    </row>
    <row r="6950" spans="10:100" x14ac:dyDescent="0.25">
      <c r="J6950"/>
      <c r="K6950"/>
      <c r="L6950"/>
      <c r="M6950"/>
      <c r="N6950"/>
      <c r="O6950"/>
      <c r="P6950"/>
      <c r="Q6950"/>
      <c r="R6950"/>
      <c r="S6950"/>
      <c r="T6950"/>
      <c r="U6950"/>
      <c r="V6950"/>
      <c r="W6950"/>
      <c r="X6950"/>
      <c r="Y6950"/>
      <c r="Z6950"/>
      <c r="AA6950"/>
      <c r="AB6950"/>
      <c r="AC6950"/>
      <c r="AD6950"/>
      <c r="AE6950"/>
      <c r="AF6950"/>
      <c r="AG6950"/>
      <c r="AH6950"/>
      <c r="AI6950"/>
      <c r="AJ6950"/>
      <c r="AK6950"/>
      <c r="AL6950"/>
      <c r="AM6950"/>
      <c r="AN6950"/>
      <c r="AO6950"/>
      <c r="AP6950"/>
      <c r="AQ6950"/>
      <c r="AR6950"/>
      <c r="AS6950"/>
      <c r="AT6950"/>
      <c r="AU6950"/>
      <c r="AV6950"/>
      <c r="AW6950"/>
      <c r="AX6950"/>
      <c r="AY6950"/>
      <c r="AZ6950"/>
      <c r="BA6950"/>
      <c r="BB6950"/>
      <c r="BC6950"/>
      <c r="BD6950"/>
      <c r="BE6950"/>
      <c r="BF6950"/>
      <c r="BG6950"/>
      <c r="BH6950"/>
      <c r="BI6950"/>
      <c r="BJ6950"/>
      <c r="BK6950"/>
      <c r="BL6950"/>
      <c r="BM6950"/>
      <c r="BN6950"/>
      <c r="BO6950"/>
      <c r="BP6950"/>
      <c r="BQ6950"/>
      <c r="BR6950"/>
      <c r="BS6950"/>
      <c r="BT6950"/>
      <c r="BU6950"/>
      <c r="BV6950"/>
      <c r="BW6950"/>
      <c r="BX6950"/>
      <c r="BY6950"/>
      <c r="BZ6950"/>
      <c r="CA6950"/>
      <c r="CB6950"/>
      <c r="CC6950"/>
      <c r="CD6950"/>
      <c r="CE6950"/>
      <c r="CF6950"/>
      <c r="CG6950"/>
      <c r="CH6950"/>
      <c r="CI6950"/>
      <c r="CJ6950"/>
      <c r="CK6950"/>
      <c r="CL6950"/>
      <c r="CM6950"/>
      <c r="CN6950"/>
      <c r="CO6950"/>
      <c r="CP6950"/>
      <c r="CQ6950"/>
      <c r="CR6950"/>
      <c r="CS6950"/>
      <c r="CT6950"/>
      <c r="CU6950"/>
      <c r="CV6950"/>
    </row>
    <row r="6951" spans="10:100" x14ac:dyDescent="0.25">
      <c r="J6951"/>
      <c r="K6951"/>
      <c r="L6951"/>
      <c r="M6951"/>
      <c r="N6951"/>
      <c r="O6951"/>
      <c r="P6951"/>
      <c r="Q6951"/>
      <c r="R6951"/>
      <c r="S6951"/>
      <c r="T6951"/>
      <c r="U6951"/>
      <c r="V6951"/>
      <c r="W6951"/>
      <c r="X6951"/>
      <c r="Y6951"/>
      <c r="Z6951"/>
      <c r="AA6951"/>
      <c r="AB6951"/>
      <c r="AC6951"/>
      <c r="AD6951"/>
      <c r="AE6951"/>
      <c r="AF6951"/>
      <c r="AG6951"/>
      <c r="AH6951"/>
      <c r="AI6951"/>
      <c r="AJ6951"/>
      <c r="AK6951"/>
      <c r="AL6951"/>
      <c r="AM6951"/>
      <c r="AN6951"/>
      <c r="AO6951"/>
      <c r="AP6951"/>
      <c r="AQ6951"/>
      <c r="AR6951"/>
      <c r="AS6951"/>
      <c r="AT6951"/>
      <c r="AU6951"/>
      <c r="AV6951"/>
      <c r="AW6951"/>
      <c r="AX6951"/>
      <c r="AY6951"/>
      <c r="AZ6951"/>
      <c r="BA6951"/>
      <c r="BB6951"/>
      <c r="BC6951"/>
      <c r="BD6951"/>
      <c r="BE6951"/>
      <c r="BF6951"/>
      <c r="BG6951"/>
      <c r="BH6951"/>
      <c r="BI6951"/>
      <c r="BJ6951"/>
      <c r="BK6951"/>
      <c r="BL6951"/>
      <c r="BM6951"/>
      <c r="BN6951"/>
      <c r="BO6951"/>
      <c r="BP6951"/>
      <c r="BQ6951"/>
      <c r="BR6951"/>
      <c r="BS6951"/>
      <c r="BT6951"/>
      <c r="BU6951"/>
      <c r="BV6951"/>
      <c r="BW6951"/>
      <c r="BX6951"/>
      <c r="BY6951"/>
      <c r="BZ6951"/>
      <c r="CA6951"/>
      <c r="CB6951"/>
      <c r="CC6951"/>
      <c r="CD6951"/>
      <c r="CE6951"/>
      <c r="CF6951"/>
      <c r="CG6951"/>
      <c r="CH6951"/>
      <c r="CI6951"/>
      <c r="CJ6951"/>
      <c r="CK6951"/>
      <c r="CL6951"/>
      <c r="CM6951"/>
      <c r="CN6951"/>
      <c r="CO6951"/>
      <c r="CP6951"/>
      <c r="CQ6951"/>
      <c r="CR6951"/>
      <c r="CS6951"/>
      <c r="CT6951"/>
      <c r="CU6951"/>
      <c r="CV6951"/>
    </row>
    <row r="6952" spans="10:100" x14ac:dyDescent="0.25">
      <c r="J6952"/>
      <c r="K6952"/>
      <c r="L6952"/>
      <c r="M6952"/>
      <c r="N6952"/>
      <c r="O6952"/>
      <c r="P6952"/>
      <c r="Q6952"/>
      <c r="R6952"/>
      <c r="S6952"/>
      <c r="T6952"/>
      <c r="U6952"/>
      <c r="V6952"/>
      <c r="W6952"/>
      <c r="X6952"/>
      <c r="Y6952"/>
      <c r="Z6952"/>
      <c r="AA6952"/>
      <c r="AB6952"/>
      <c r="AC6952"/>
      <c r="AD6952"/>
      <c r="AE6952"/>
      <c r="AF6952"/>
      <c r="AG6952"/>
      <c r="AH6952"/>
      <c r="AI6952"/>
      <c r="AJ6952"/>
      <c r="AK6952"/>
      <c r="AL6952"/>
      <c r="AM6952"/>
      <c r="AN6952"/>
      <c r="AO6952"/>
      <c r="AP6952"/>
      <c r="AQ6952"/>
      <c r="AR6952"/>
      <c r="AS6952"/>
      <c r="AT6952"/>
      <c r="AU6952"/>
      <c r="AV6952"/>
      <c r="AW6952"/>
      <c r="AX6952"/>
      <c r="AY6952"/>
      <c r="AZ6952"/>
      <c r="BA6952"/>
      <c r="BB6952"/>
      <c r="BC6952"/>
      <c r="BD6952"/>
      <c r="BE6952"/>
      <c r="BF6952"/>
      <c r="BG6952"/>
      <c r="BH6952"/>
      <c r="BI6952"/>
      <c r="BJ6952"/>
      <c r="BK6952"/>
      <c r="BL6952"/>
      <c r="BM6952"/>
      <c r="BN6952"/>
      <c r="BO6952"/>
      <c r="BP6952"/>
      <c r="BQ6952"/>
      <c r="BR6952"/>
      <c r="BS6952"/>
      <c r="BT6952"/>
      <c r="BU6952"/>
      <c r="BV6952"/>
      <c r="BW6952"/>
      <c r="BX6952"/>
      <c r="BY6952"/>
      <c r="BZ6952"/>
      <c r="CA6952"/>
      <c r="CB6952"/>
      <c r="CC6952"/>
      <c r="CD6952"/>
      <c r="CE6952"/>
      <c r="CF6952"/>
      <c r="CG6952"/>
      <c r="CH6952"/>
      <c r="CI6952"/>
      <c r="CJ6952"/>
      <c r="CK6952"/>
      <c r="CL6952"/>
      <c r="CM6952"/>
      <c r="CN6952"/>
      <c r="CO6952"/>
      <c r="CP6952"/>
      <c r="CQ6952"/>
      <c r="CR6952"/>
      <c r="CS6952"/>
      <c r="CT6952"/>
      <c r="CU6952"/>
      <c r="CV6952"/>
    </row>
    <row r="6953" spans="10:100" x14ac:dyDescent="0.25">
      <c r="J6953"/>
      <c r="K6953"/>
      <c r="L6953"/>
      <c r="M6953"/>
      <c r="N6953"/>
      <c r="O6953"/>
      <c r="P6953"/>
      <c r="Q6953"/>
      <c r="R6953"/>
      <c r="S6953"/>
      <c r="T6953"/>
      <c r="U6953"/>
      <c r="V6953"/>
      <c r="W6953"/>
      <c r="X6953"/>
      <c r="Y6953"/>
      <c r="Z6953"/>
      <c r="AA6953"/>
      <c r="AB6953"/>
      <c r="AC6953"/>
      <c r="AD6953"/>
      <c r="AE6953"/>
      <c r="AF6953"/>
      <c r="AG6953"/>
      <c r="AH6953"/>
      <c r="AI6953"/>
      <c r="AJ6953"/>
      <c r="AK6953"/>
      <c r="AL6953"/>
      <c r="AM6953"/>
      <c r="AN6953"/>
      <c r="AO6953"/>
      <c r="AP6953"/>
      <c r="AQ6953"/>
      <c r="AR6953"/>
      <c r="AS6953"/>
      <c r="AT6953"/>
      <c r="AU6953"/>
      <c r="AV6953"/>
      <c r="AW6953"/>
      <c r="AX6953"/>
      <c r="AY6953"/>
      <c r="AZ6953"/>
      <c r="BA6953"/>
      <c r="BB6953"/>
      <c r="BC6953"/>
      <c r="BD6953"/>
      <c r="BE6953"/>
      <c r="BF6953"/>
      <c r="BG6953"/>
      <c r="BH6953"/>
      <c r="BI6953"/>
      <c r="BJ6953"/>
      <c r="BK6953"/>
      <c r="BL6953"/>
      <c r="BM6953"/>
      <c r="BN6953"/>
      <c r="BO6953"/>
      <c r="BP6953"/>
      <c r="BQ6953"/>
      <c r="BR6953"/>
      <c r="BS6953"/>
      <c r="BT6953"/>
      <c r="BU6953"/>
      <c r="BV6953"/>
      <c r="BW6953"/>
      <c r="BX6953"/>
      <c r="BY6953"/>
      <c r="BZ6953"/>
      <c r="CA6953"/>
      <c r="CB6953"/>
      <c r="CC6953"/>
      <c r="CD6953"/>
      <c r="CE6953"/>
      <c r="CF6953"/>
      <c r="CG6953"/>
      <c r="CH6953"/>
      <c r="CI6953"/>
      <c r="CJ6953"/>
      <c r="CK6953"/>
      <c r="CL6953"/>
      <c r="CM6953"/>
      <c r="CN6953"/>
      <c r="CO6953"/>
      <c r="CP6953"/>
      <c r="CQ6953"/>
      <c r="CR6953"/>
      <c r="CS6953"/>
      <c r="CT6953"/>
      <c r="CU6953"/>
      <c r="CV6953"/>
    </row>
    <row r="6954" spans="10:100" x14ac:dyDescent="0.25">
      <c r="J6954"/>
      <c r="K6954"/>
      <c r="L6954"/>
      <c r="M6954"/>
      <c r="N6954"/>
      <c r="O6954"/>
      <c r="P6954"/>
      <c r="Q6954"/>
      <c r="R6954"/>
      <c r="S6954"/>
      <c r="T6954"/>
      <c r="U6954"/>
      <c r="V6954"/>
      <c r="W6954"/>
      <c r="X6954"/>
      <c r="Y6954"/>
      <c r="Z6954"/>
      <c r="AA6954"/>
      <c r="AB6954"/>
      <c r="AC6954"/>
      <c r="AD6954"/>
      <c r="AE6954"/>
      <c r="AF6954"/>
      <c r="AG6954"/>
      <c r="AH6954"/>
      <c r="AI6954"/>
      <c r="AJ6954"/>
      <c r="AK6954"/>
      <c r="AL6954"/>
      <c r="AM6954"/>
      <c r="AN6954"/>
      <c r="AO6954"/>
      <c r="AP6954"/>
      <c r="AQ6954"/>
      <c r="AR6954"/>
      <c r="AS6954"/>
      <c r="AT6954"/>
      <c r="AU6954"/>
      <c r="AV6954"/>
      <c r="AW6954"/>
      <c r="AX6954"/>
      <c r="AY6954"/>
      <c r="AZ6954"/>
      <c r="BA6954"/>
      <c r="BB6954"/>
      <c r="BC6954"/>
      <c r="BD6954"/>
      <c r="BE6954"/>
      <c r="BF6954"/>
      <c r="BG6954"/>
      <c r="BH6954"/>
      <c r="BI6954"/>
      <c r="BJ6954"/>
      <c r="BK6954"/>
      <c r="BL6954"/>
      <c r="BM6954"/>
      <c r="BN6954"/>
      <c r="BO6954"/>
      <c r="BP6954"/>
      <c r="BQ6954"/>
      <c r="BR6954"/>
      <c r="BS6954"/>
      <c r="BT6954"/>
      <c r="BU6954"/>
      <c r="BV6954"/>
      <c r="BW6954"/>
      <c r="BX6954"/>
      <c r="BY6954"/>
      <c r="BZ6954"/>
      <c r="CA6954"/>
      <c r="CB6954"/>
      <c r="CC6954"/>
      <c r="CD6954"/>
      <c r="CE6954"/>
      <c r="CF6954"/>
      <c r="CG6954"/>
      <c r="CH6954"/>
      <c r="CI6954"/>
      <c r="CJ6954"/>
      <c r="CK6954"/>
      <c r="CL6954"/>
      <c r="CM6954"/>
      <c r="CN6954"/>
      <c r="CO6954"/>
      <c r="CP6954"/>
      <c r="CQ6954"/>
      <c r="CR6954"/>
      <c r="CS6954"/>
      <c r="CT6954"/>
      <c r="CU6954"/>
      <c r="CV6954"/>
    </row>
    <row r="6955" spans="10:100" x14ac:dyDescent="0.25">
      <c r="J6955"/>
      <c r="K6955"/>
      <c r="L6955"/>
      <c r="M6955"/>
      <c r="N6955"/>
      <c r="O6955"/>
      <c r="P6955"/>
      <c r="Q6955"/>
      <c r="R6955"/>
      <c r="S6955"/>
      <c r="T6955"/>
      <c r="U6955"/>
      <c r="V6955"/>
      <c r="W6955"/>
      <c r="X6955"/>
      <c r="Y6955"/>
      <c r="Z6955"/>
      <c r="AA6955"/>
      <c r="AB6955"/>
      <c r="AC6955"/>
      <c r="AD6955"/>
      <c r="AE6955"/>
      <c r="AF6955"/>
      <c r="AG6955"/>
      <c r="AH6955"/>
      <c r="AI6955"/>
      <c r="AJ6955"/>
      <c r="AK6955"/>
      <c r="AL6955"/>
      <c r="AM6955"/>
      <c r="AN6955"/>
      <c r="AO6955"/>
      <c r="AP6955"/>
      <c r="AQ6955"/>
      <c r="AR6955"/>
      <c r="AS6955"/>
      <c r="AT6955"/>
      <c r="AU6955"/>
      <c r="AV6955"/>
      <c r="AW6955"/>
      <c r="AX6955"/>
      <c r="AY6955"/>
      <c r="AZ6955"/>
      <c r="BA6955"/>
      <c r="BB6955"/>
      <c r="BC6955"/>
      <c r="BD6955"/>
      <c r="BE6955"/>
      <c r="BF6955"/>
      <c r="BG6955"/>
      <c r="BH6955"/>
      <c r="BI6955"/>
      <c r="BJ6955"/>
      <c r="BK6955"/>
      <c r="BL6955"/>
      <c r="BM6955"/>
      <c r="BN6955"/>
      <c r="BO6955"/>
      <c r="BP6955"/>
      <c r="BQ6955"/>
      <c r="BR6955"/>
      <c r="BS6955"/>
      <c r="BT6955"/>
      <c r="BU6955"/>
      <c r="BV6955"/>
      <c r="BW6955"/>
      <c r="BX6955"/>
      <c r="BY6955"/>
      <c r="BZ6955"/>
      <c r="CA6955"/>
      <c r="CB6955"/>
      <c r="CC6955"/>
      <c r="CD6955"/>
      <c r="CE6955"/>
      <c r="CF6955"/>
      <c r="CG6955"/>
      <c r="CH6955"/>
      <c r="CI6955"/>
      <c r="CJ6955"/>
      <c r="CK6955"/>
      <c r="CL6955"/>
      <c r="CM6955"/>
      <c r="CN6955"/>
      <c r="CO6955"/>
      <c r="CP6955"/>
      <c r="CQ6955"/>
      <c r="CR6955"/>
      <c r="CS6955"/>
      <c r="CT6955"/>
      <c r="CU6955"/>
      <c r="CV6955"/>
    </row>
    <row r="6956" spans="10:100" x14ac:dyDescent="0.25">
      <c r="J6956"/>
      <c r="K6956"/>
      <c r="L6956"/>
      <c r="M6956"/>
      <c r="N6956"/>
      <c r="O6956"/>
      <c r="P6956"/>
      <c r="Q6956"/>
      <c r="R6956"/>
      <c r="S6956"/>
      <c r="T6956"/>
      <c r="U6956"/>
      <c r="V6956"/>
      <c r="W6956"/>
      <c r="X6956"/>
      <c r="Y6956"/>
      <c r="Z6956"/>
      <c r="AA6956"/>
      <c r="AB6956"/>
      <c r="AC6956"/>
      <c r="AD6956"/>
      <c r="AE6956"/>
      <c r="AF6956"/>
      <c r="AG6956"/>
      <c r="AH6956"/>
      <c r="AI6956"/>
      <c r="AJ6956"/>
      <c r="AK6956"/>
      <c r="AL6956"/>
      <c r="AM6956"/>
      <c r="AN6956"/>
      <c r="AO6956"/>
      <c r="AP6956"/>
      <c r="AQ6956"/>
      <c r="AR6956"/>
      <c r="AS6956"/>
      <c r="AT6956"/>
      <c r="AU6956"/>
      <c r="AV6956"/>
      <c r="AW6956"/>
      <c r="AX6956"/>
      <c r="AY6956"/>
      <c r="AZ6956"/>
      <c r="BA6956"/>
      <c r="BB6956"/>
      <c r="BC6956"/>
      <c r="BD6956"/>
      <c r="BE6956"/>
      <c r="BF6956"/>
      <c r="BG6956"/>
      <c r="BH6956"/>
      <c r="BI6956"/>
      <c r="BJ6956"/>
      <c r="BK6956"/>
      <c r="BL6956"/>
      <c r="BM6956"/>
      <c r="BN6956"/>
      <c r="BO6956"/>
      <c r="BP6956"/>
      <c r="BQ6956"/>
      <c r="BR6956"/>
      <c r="BS6956"/>
      <c r="BT6956"/>
      <c r="BU6956"/>
      <c r="BV6956"/>
      <c r="BW6956"/>
      <c r="BX6956"/>
      <c r="BY6956"/>
      <c r="BZ6956"/>
      <c r="CA6956"/>
      <c r="CB6956"/>
      <c r="CC6956"/>
      <c r="CD6956"/>
      <c r="CE6956"/>
      <c r="CF6956"/>
      <c r="CG6956"/>
      <c r="CH6956"/>
      <c r="CI6956"/>
      <c r="CJ6956"/>
      <c r="CK6956"/>
      <c r="CL6956"/>
      <c r="CM6956"/>
      <c r="CN6956"/>
      <c r="CO6956"/>
      <c r="CP6956"/>
      <c r="CQ6956"/>
      <c r="CR6956"/>
      <c r="CS6956"/>
      <c r="CT6956"/>
      <c r="CU6956"/>
      <c r="CV6956"/>
    </row>
    <row r="6957" spans="10:100" x14ac:dyDescent="0.25">
      <c r="J6957"/>
      <c r="K6957"/>
      <c r="L6957"/>
      <c r="M6957"/>
      <c r="N6957"/>
      <c r="O6957"/>
      <c r="P6957"/>
      <c r="Q6957"/>
      <c r="R6957"/>
      <c r="S6957"/>
      <c r="T6957"/>
      <c r="U6957"/>
      <c r="V6957"/>
      <c r="W6957"/>
      <c r="X6957"/>
      <c r="Y6957"/>
      <c r="Z6957"/>
      <c r="AA6957"/>
      <c r="AB6957"/>
      <c r="AC6957"/>
      <c r="AD6957"/>
      <c r="AE6957"/>
      <c r="AF6957"/>
      <c r="AG6957"/>
      <c r="AH6957"/>
      <c r="AI6957"/>
      <c r="AJ6957"/>
      <c r="AK6957"/>
      <c r="AL6957"/>
      <c r="AM6957"/>
      <c r="AN6957"/>
      <c r="AO6957"/>
      <c r="AP6957"/>
      <c r="AQ6957"/>
      <c r="AR6957"/>
      <c r="AS6957"/>
      <c r="AT6957"/>
      <c r="AU6957"/>
      <c r="AV6957"/>
      <c r="AW6957"/>
      <c r="AX6957"/>
      <c r="AY6957"/>
      <c r="AZ6957"/>
      <c r="BA6957"/>
      <c r="BB6957"/>
      <c r="BC6957"/>
      <c r="BD6957"/>
      <c r="BE6957"/>
      <c r="BF6957"/>
      <c r="BG6957"/>
      <c r="BH6957"/>
      <c r="BI6957"/>
      <c r="BJ6957"/>
      <c r="BK6957"/>
      <c r="BL6957"/>
      <c r="BM6957"/>
      <c r="BN6957"/>
      <c r="BO6957"/>
      <c r="BP6957"/>
      <c r="BQ6957"/>
      <c r="BR6957"/>
      <c r="BS6957"/>
      <c r="BT6957"/>
      <c r="BU6957"/>
      <c r="BV6957"/>
      <c r="BW6957"/>
      <c r="BX6957"/>
      <c r="BY6957"/>
      <c r="BZ6957"/>
      <c r="CA6957"/>
      <c r="CB6957"/>
      <c r="CC6957"/>
      <c r="CD6957"/>
      <c r="CE6957"/>
      <c r="CF6957"/>
      <c r="CG6957"/>
      <c r="CH6957"/>
      <c r="CI6957"/>
      <c r="CJ6957"/>
      <c r="CK6957"/>
      <c r="CL6957"/>
      <c r="CM6957"/>
      <c r="CN6957"/>
      <c r="CO6957"/>
      <c r="CP6957"/>
      <c r="CQ6957"/>
      <c r="CR6957"/>
      <c r="CS6957"/>
      <c r="CT6957"/>
      <c r="CU6957"/>
      <c r="CV6957"/>
    </row>
    <row r="6958" spans="10:100" x14ac:dyDescent="0.25">
      <c r="J6958"/>
      <c r="K6958"/>
      <c r="L6958"/>
      <c r="M6958"/>
      <c r="N6958"/>
      <c r="O6958"/>
      <c r="P6958"/>
      <c r="Q6958"/>
      <c r="R6958"/>
      <c r="S6958"/>
      <c r="T6958"/>
      <c r="U6958"/>
      <c r="V6958"/>
      <c r="W6958"/>
      <c r="X6958"/>
      <c r="Y6958"/>
      <c r="Z6958"/>
      <c r="AA6958"/>
      <c r="AB6958"/>
      <c r="AC6958"/>
      <c r="AD6958"/>
      <c r="AE6958"/>
      <c r="AF6958"/>
      <c r="AG6958"/>
      <c r="AH6958"/>
      <c r="AI6958"/>
      <c r="AJ6958"/>
      <c r="AK6958"/>
      <c r="AL6958"/>
      <c r="AM6958"/>
      <c r="AN6958"/>
      <c r="AO6958"/>
      <c r="AP6958"/>
      <c r="AQ6958"/>
      <c r="AR6958"/>
      <c r="AS6958"/>
      <c r="AT6958"/>
      <c r="AU6958"/>
      <c r="AV6958"/>
      <c r="AW6958"/>
      <c r="AX6958"/>
      <c r="AY6958"/>
      <c r="AZ6958"/>
      <c r="BA6958"/>
      <c r="BB6958"/>
      <c r="BC6958"/>
      <c r="BD6958"/>
      <c r="BE6958"/>
      <c r="BF6958"/>
      <c r="BG6958"/>
      <c r="BH6958"/>
      <c r="BI6958"/>
      <c r="BJ6958"/>
      <c r="BK6958"/>
      <c r="BL6958"/>
      <c r="BM6958"/>
      <c r="BN6958"/>
      <c r="BO6958"/>
      <c r="BP6958"/>
      <c r="BQ6958"/>
      <c r="BR6958"/>
      <c r="BS6958"/>
      <c r="BT6958"/>
      <c r="BU6958"/>
      <c r="BV6958"/>
      <c r="BW6958"/>
      <c r="BX6958"/>
      <c r="BY6958"/>
      <c r="BZ6958"/>
      <c r="CA6958"/>
      <c r="CB6958"/>
      <c r="CC6958"/>
      <c r="CD6958"/>
      <c r="CE6958"/>
      <c r="CF6958"/>
      <c r="CG6958"/>
      <c r="CH6958"/>
      <c r="CI6958"/>
      <c r="CJ6958"/>
      <c r="CK6958"/>
      <c r="CL6958"/>
      <c r="CM6958"/>
      <c r="CN6958"/>
      <c r="CO6958"/>
      <c r="CP6958"/>
      <c r="CQ6958"/>
      <c r="CR6958"/>
      <c r="CS6958"/>
      <c r="CT6958"/>
      <c r="CU6958"/>
      <c r="CV6958"/>
    </row>
    <row r="6959" spans="10:100" x14ac:dyDescent="0.25">
      <c r="J6959"/>
      <c r="K6959"/>
      <c r="L6959"/>
      <c r="M6959"/>
      <c r="N6959"/>
      <c r="O6959"/>
      <c r="P6959"/>
      <c r="Q6959"/>
      <c r="R6959"/>
      <c r="S6959"/>
      <c r="T6959"/>
      <c r="U6959"/>
      <c r="V6959"/>
      <c r="W6959"/>
      <c r="X6959"/>
      <c r="Y6959"/>
      <c r="Z6959"/>
      <c r="AA6959"/>
      <c r="AB6959"/>
      <c r="AC6959"/>
      <c r="AD6959"/>
      <c r="AE6959"/>
      <c r="AF6959"/>
      <c r="AG6959"/>
      <c r="AH6959"/>
      <c r="AI6959"/>
      <c r="AJ6959"/>
      <c r="AK6959"/>
      <c r="AL6959"/>
      <c r="AM6959"/>
      <c r="AN6959"/>
      <c r="AO6959"/>
      <c r="AP6959"/>
      <c r="AQ6959"/>
      <c r="AR6959"/>
      <c r="AS6959"/>
      <c r="AT6959"/>
      <c r="AU6959"/>
      <c r="AV6959"/>
      <c r="AW6959"/>
      <c r="AX6959"/>
      <c r="AY6959"/>
      <c r="AZ6959"/>
      <c r="BA6959"/>
      <c r="BB6959"/>
      <c r="BC6959"/>
      <c r="BD6959"/>
      <c r="BE6959"/>
      <c r="BF6959"/>
      <c r="BG6959"/>
      <c r="BH6959"/>
      <c r="BI6959"/>
      <c r="BJ6959"/>
      <c r="BK6959"/>
      <c r="BL6959"/>
      <c r="BM6959"/>
      <c r="BN6959"/>
      <c r="BO6959"/>
      <c r="BP6959"/>
      <c r="BQ6959"/>
      <c r="BR6959"/>
      <c r="BS6959"/>
      <c r="BT6959"/>
      <c r="BU6959"/>
      <c r="BV6959"/>
      <c r="BW6959"/>
      <c r="BX6959"/>
      <c r="BY6959"/>
      <c r="BZ6959"/>
      <c r="CA6959"/>
      <c r="CB6959"/>
      <c r="CC6959"/>
      <c r="CD6959"/>
      <c r="CE6959"/>
      <c r="CF6959"/>
      <c r="CG6959"/>
      <c r="CH6959"/>
      <c r="CI6959"/>
      <c r="CJ6959"/>
      <c r="CK6959"/>
      <c r="CL6959"/>
      <c r="CM6959"/>
      <c r="CN6959"/>
      <c r="CO6959"/>
      <c r="CP6959"/>
      <c r="CQ6959"/>
      <c r="CR6959"/>
      <c r="CS6959"/>
      <c r="CT6959"/>
      <c r="CU6959"/>
      <c r="CV6959"/>
    </row>
    <row r="6960" spans="10:100" x14ac:dyDescent="0.25">
      <c r="J6960"/>
      <c r="K6960"/>
      <c r="L6960"/>
      <c r="M6960"/>
      <c r="N6960"/>
      <c r="O6960"/>
      <c r="P6960"/>
      <c r="Q6960"/>
      <c r="R6960"/>
      <c r="S6960"/>
      <c r="T6960"/>
      <c r="U6960"/>
      <c r="V6960"/>
      <c r="W6960"/>
      <c r="X6960"/>
      <c r="Y6960"/>
      <c r="Z6960"/>
      <c r="AA6960"/>
      <c r="AB6960"/>
      <c r="AC6960"/>
      <c r="AD6960"/>
      <c r="AE6960"/>
      <c r="AF6960"/>
      <c r="AG6960"/>
      <c r="AH6960"/>
      <c r="AI6960"/>
      <c r="AJ6960"/>
      <c r="AK6960"/>
      <c r="AL6960"/>
      <c r="AM6960"/>
      <c r="AN6960"/>
      <c r="AO6960"/>
      <c r="AP6960"/>
      <c r="AQ6960"/>
      <c r="AR6960"/>
      <c r="AS6960"/>
      <c r="AT6960"/>
      <c r="AU6960"/>
      <c r="AV6960"/>
      <c r="AW6960"/>
      <c r="AX6960"/>
      <c r="AY6960"/>
      <c r="AZ6960"/>
      <c r="BA6960"/>
      <c r="BB6960"/>
      <c r="BC6960"/>
      <c r="BD6960"/>
      <c r="BE6960"/>
      <c r="BF6960"/>
      <c r="BG6960"/>
      <c r="BH6960"/>
      <c r="BI6960"/>
      <c r="BJ6960"/>
      <c r="BK6960"/>
      <c r="BL6960"/>
      <c r="BM6960"/>
      <c r="BN6960"/>
      <c r="BO6960"/>
      <c r="BP6960"/>
      <c r="BQ6960"/>
      <c r="BR6960"/>
      <c r="BS6960"/>
      <c r="BT6960"/>
      <c r="BU6960"/>
      <c r="BV6960"/>
      <c r="BW6960"/>
      <c r="BX6960"/>
      <c r="BY6960"/>
      <c r="BZ6960"/>
      <c r="CA6960"/>
      <c r="CB6960"/>
      <c r="CC6960"/>
      <c r="CD6960"/>
      <c r="CE6960"/>
      <c r="CF6960"/>
      <c r="CG6960"/>
      <c r="CH6960"/>
      <c r="CI6960"/>
      <c r="CJ6960"/>
      <c r="CK6960"/>
      <c r="CL6960"/>
      <c r="CM6960"/>
      <c r="CN6960"/>
      <c r="CO6960"/>
      <c r="CP6960"/>
      <c r="CQ6960"/>
      <c r="CR6960"/>
      <c r="CS6960"/>
      <c r="CT6960"/>
      <c r="CU6960"/>
      <c r="CV6960"/>
    </row>
    <row r="6961" spans="10:100" x14ac:dyDescent="0.25">
      <c r="J6961"/>
      <c r="K6961"/>
      <c r="L6961"/>
      <c r="M6961"/>
      <c r="N6961"/>
      <c r="O6961"/>
      <c r="P6961"/>
      <c r="Q6961"/>
      <c r="R6961"/>
      <c r="S6961"/>
      <c r="T6961"/>
      <c r="U6961"/>
      <c r="V6961"/>
      <c r="W6961"/>
      <c r="X6961"/>
      <c r="Y6961"/>
      <c r="Z6961"/>
      <c r="AA6961"/>
      <c r="AB6961"/>
      <c r="AC6961"/>
      <c r="AD6961"/>
      <c r="AE6961"/>
      <c r="AF6961"/>
      <c r="AG6961"/>
      <c r="AH6961"/>
      <c r="AI6961"/>
      <c r="AJ6961"/>
      <c r="AK6961"/>
      <c r="AL6961"/>
      <c r="AM6961"/>
      <c r="AN6961"/>
      <c r="AO6961"/>
      <c r="AP6961"/>
      <c r="AQ6961"/>
      <c r="AR6961"/>
      <c r="AS6961"/>
      <c r="AT6961"/>
      <c r="AU6961"/>
      <c r="AV6961"/>
      <c r="AW6961"/>
      <c r="AX6961"/>
      <c r="AY6961"/>
      <c r="AZ6961"/>
      <c r="BA6961"/>
      <c r="BB6961"/>
      <c r="BC6961"/>
      <c r="BD6961"/>
      <c r="BE6961"/>
      <c r="BF6961"/>
      <c r="BG6961"/>
      <c r="BH6961"/>
      <c r="BI6961"/>
      <c r="BJ6961"/>
      <c r="BK6961"/>
      <c r="BL6961"/>
      <c r="BM6961"/>
      <c r="BN6961"/>
      <c r="BO6961"/>
      <c r="BP6961"/>
      <c r="BQ6961"/>
      <c r="BR6961"/>
      <c r="BS6961"/>
      <c r="BT6961"/>
      <c r="BU6961"/>
      <c r="BV6961"/>
      <c r="BW6961"/>
      <c r="BX6961"/>
      <c r="BY6961"/>
      <c r="BZ6961"/>
      <c r="CA6961"/>
      <c r="CB6961"/>
      <c r="CC6961"/>
      <c r="CD6961"/>
      <c r="CE6961"/>
      <c r="CF6961"/>
      <c r="CG6961"/>
      <c r="CH6961"/>
      <c r="CI6961"/>
      <c r="CJ6961"/>
      <c r="CK6961"/>
      <c r="CL6961"/>
      <c r="CM6961"/>
      <c r="CN6961"/>
      <c r="CO6961"/>
      <c r="CP6961"/>
      <c r="CQ6961"/>
      <c r="CR6961"/>
      <c r="CS6961"/>
      <c r="CT6961"/>
      <c r="CU6961"/>
      <c r="CV6961"/>
    </row>
    <row r="6962" spans="10:100" x14ac:dyDescent="0.25">
      <c r="J6962"/>
      <c r="K6962"/>
      <c r="L6962"/>
      <c r="M6962"/>
      <c r="N6962"/>
      <c r="O6962"/>
      <c r="P6962"/>
      <c r="Q6962"/>
      <c r="R6962"/>
      <c r="S6962"/>
      <c r="T6962"/>
      <c r="U6962"/>
      <c r="V6962"/>
      <c r="W6962"/>
      <c r="X6962"/>
      <c r="Y6962"/>
      <c r="Z6962"/>
      <c r="AA6962"/>
      <c r="AB6962"/>
      <c r="AC6962"/>
      <c r="AD6962"/>
      <c r="AE6962"/>
      <c r="AF6962"/>
      <c r="AG6962"/>
      <c r="AH6962"/>
      <c r="AI6962"/>
      <c r="AJ6962"/>
      <c r="AK6962"/>
      <c r="AL6962"/>
      <c r="AM6962"/>
      <c r="AN6962"/>
      <c r="AO6962"/>
      <c r="AP6962"/>
      <c r="AQ6962"/>
      <c r="AR6962"/>
      <c r="AS6962"/>
      <c r="AT6962"/>
      <c r="AU6962"/>
      <c r="AV6962"/>
      <c r="AW6962"/>
      <c r="AX6962"/>
      <c r="AY6962"/>
      <c r="AZ6962"/>
      <c r="BA6962"/>
      <c r="BB6962"/>
      <c r="BC6962"/>
      <c r="BD6962"/>
      <c r="BE6962"/>
      <c r="BF6962"/>
      <c r="BG6962"/>
      <c r="BH6962"/>
      <c r="BI6962"/>
      <c r="BJ6962"/>
      <c r="BK6962"/>
      <c r="BL6962"/>
      <c r="BM6962"/>
      <c r="BN6962"/>
      <c r="BO6962"/>
      <c r="BP6962"/>
      <c r="BQ6962"/>
      <c r="BR6962"/>
      <c r="BS6962"/>
      <c r="BT6962"/>
      <c r="BU6962"/>
      <c r="BV6962"/>
      <c r="BW6962"/>
      <c r="BX6962"/>
      <c r="BY6962"/>
      <c r="BZ6962"/>
      <c r="CA6962"/>
      <c r="CB6962"/>
      <c r="CC6962"/>
      <c r="CD6962"/>
      <c r="CE6962"/>
      <c r="CF6962"/>
      <c r="CG6962"/>
      <c r="CH6962"/>
      <c r="CI6962"/>
      <c r="CJ6962"/>
      <c r="CK6962"/>
      <c r="CL6962"/>
      <c r="CM6962"/>
      <c r="CN6962"/>
      <c r="CO6962"/>
      <c r="CP6962"/>
      <c r="CQ6962"/>
      <c r="CR6962"/>
      <c r="CS6962"/>
      <c r="CT6962"/>
      <c r="CU6962"/>
      <c r="CV6962"/>
    </row>
    <row r="6963" spans="10:100" x14ac:dyDescent="0.25">
      <c r="J6963"/>
      <c r="K6963"/>
      <c r="L6963"/>
      <c r="M6963"/>
      <c r="N6963"/>
      <c r="O6963"/>
      <c r="P6963"/>
      <c r="Q6963"/>
      <c r="R6963"/>
      <c r="S6963"/>
      <c r="T6963"/>
      <c r="U6963"/>
      <c r="V6963"/>
      <c r="W6963"/>
      <c r="X6963"/>
      <c r="Y6963"/>
      <c r="Z6963"/>
      <c r="AA6963"/>
      <c r="AB6963"/>
      <c r="AC6963"/>
      <c r="AD6963"/>
      <c r="AE6963"/>
      <c r="AF6963"/>
      <c r="AG6963"/>
      <c r="AH6963"/>
      <c r="AI6963"/>
      <c r="AJ6963"/>
      <c r="AK6963"/>
      <c r="AL6963"/>
      <c r="AM6963"/>
      <c r="AN6963"/>
      <c r="AO6963"/>
      <c r="AP6963"/>
      <c r="AQ6963"/>
      <c r="AR6963"/>
      <c r="AS6963"/>
      <c r="AT6963"/>
      <c r="AU6963"/>
      <c r="AV6963"/>
      <c r="AW6963"/>
      <c r="AX6963"/>
      <c r="AY6963"/>
      <c r="AZ6963"/>
      <c r="BA6963"/>
      <c r="BB6963"/>
      <c r="BC6963"/>
      <c r="BD6963"/>
      <c r="BE6963"/>
      <c r="BF6963"/>
      <c r="BG6963"/>
      <c r="BH6963"/>
      <c r="BI6963"/>
      <c r="BJ6963"/>
      <c r="BK6963"/>
      <c r="BL6963"/>
      <c r="BM6963"/>
      <c r="BN6963"/>
      <c r="BO6963"/>
      <c r="BP6963"/>
      <c r="BQ6963"/>
      <c r="BR6963"/>
      <c r="BS6963"/>
      <c r="BT6963"/>
      <c r="BU6963"/>
      <c r="BV6963"/>
      <c r="BW6963"/>
      <c r="BX6963"/>
      <c r="BY6963"/>
      <c r="BZ6963"/>
      <c r="CA6963"/>
      <c r="CB6963"/>
      <c r="CC6963"/>
      <c r="CD6963"/>
      <c r="CE6963"/>
      <c r="CF6963"/>
      <c r="CG6963"/>
      <c r="CH6963"/>
      <c r="CI6963"/>
      <c r="CJ6963"/>
      <c r="CK6963"/>
      <c r="CL6963"/>
      <c r="CM6963"/>
      <c r="CN6963"/>
      <c r="CO6963"/>
      <c r="CP6963"/>
      <c r="CQ6963"/>
      <c r="CR6963"/>
      <c r="CS6963"/>
      <c r="CT6963"/>
      <c r="CU6963"/>
      <c r="CV6963"/>
    </row>
    <row r="6964" spans="10:100" x14ac:dyDescent="0.25">
      <c r="J6964"/>
      <c r="K6964"/>
      <c r="L6964"/>
      <c r="M6964"/>
      <c r="N6964"/>
      <c r="O6964"/>
      <c r="P6964"/>
      <c r="Q6964"/>
      <c r="R6964"/>
      <c r="S6964"/>
      <c r="T6964"/>
      <c r="U6964"/>
      <c r="V6964"/>
      <c r="W6964"/>
      <c r="X6964"/>
      <c r="Y6964"/>
      <c r="Z6964"/>
      <c r="AA6964"/>
      <c r="AB6964"/>
      <c r="AC6964"/>
      <c r="AD6964"/>
      <c r="AE6964"/>
      <c r="AF6964"/>
      <c r="AG6964"/>
      <c r="AH6964"/>
      <c r="AI6964"/>
      <c r="AJ6964"/>
      <c r="AK6964"/>
      <c r="AL6964"/>
      <c r="AM6964"/>
      <c r="AN6964"/>
      <c r="AO6964"/>
      <c r="AP6964"/>
      <c r="AQ6964"/>
      <c r="AR6964"/>
      <c r="AS6964"/>
      <c r="AT6964"/>
      <c r="AU6964"/>
      <c r="AV6964"/>
      <c r="AW6964"/>
      <c r="AX6964"/>
      <c r="AY6964"/>
      <c r="AZ6964"/>
      <c r="BA6964"/>
      <c r="BB6964"/>
      <c r="BC6964"/>
      <c r="BD6964"/>
      <c r="BE6964"/>
      <c r="BF6964"/>
      <c r="BG6964"/>
      <c r="BH6964"/>
      <c r="BI6964"/>
      <c r="BJ6964"/>
      <c r="BK6964"/>
      <c r="BL6964"/>
      <c r="BM6964"/>
      <c r="BN6964"/>
      <c r="BO6964"/>
      <c r="BP6964"/>
      <c r="BQ6964"/>
      <c r="BR6964"/>
      <c r="BS6964"/>
      <c r="BT6964"/>
      <c r="BU6964"/>
      <c r="BV6964"/>
      <c r="BW6964"/>
      <c r="BX6964"/>
      <c r="BY6964"/>
      <c r="BZ6964"/>
      <c r="CA6964"/>
      <c r="CB6964"/>
      <c r="CC6964"/>
      <c r="CD6964"/>
      <c r="CE6964"/>
      <c r="CF6964"/>
      <c r="CG6964"/>
      <c r="CH6964"/>
      <c r="CI6964"/>
      <c r="CJ6964"/>
      <c r="CK6964"/>
      <c r="CL6964"/>
      <c r="CM6964"/>
      <c r="CN6964"/>
      <c r="CO6964"/>
      <c r="CP6964"/>
      <c r="CQ6964"/>
      <c r="CR6964"/>
      <c r="CS6964"/>
      <c r="CT6964"/>
      <c r="CU6964"/>
      <c r="CV6964"/>
    </row>
    <row r="6965" spans="10:100" x14ac:dyDescent="0.25">
      <c r="J6965"/>
      <c r="K6965"/>
      <c r="L6965"/>
      <c r="M6965"/>
      <c r="N6965"/>
      <c r="O6965"/>
      <c r="P6965"/>
      <c r="Q6965"/>
      <c r="R6965"/>
      <c r="S6965"/>
      <c r="T6965"/>
      <c r="U6965"/>
      <c r="V6965"/>
      <c r="W6965"/>
      <c r="X6965"/>
      <c r="Y6965"/>
      <c r="Z6965"/>
      <c r="AA6965"/>
      <c r="AB6965"/>
      <c r="AC6965"/>
      <c r="AD6965"/>
      <c r="AE6965"/>
      <c r="AF6965"/>
      <c r="AG6965"/>
      <c r="AH6965"/>
      <c r="AI6965"/>
      <c r="AJ6965"/>
      <c r="AK6965"/>
      <c r="AL6965"/>
      <c r="AM6965"/>
      <c r="AN6965"/>
      <c r="AO6965"/>
      <c r="AP6965"/>
      <c r="AQ6965"/>
      <c r="AR6965"/>
      <c r="AS6965"/>
      <c r="AT6965"/>
      <c r="AU6965"/>
      <c r="AV6965"/>
      <c r="AW6965"/>
      <c r="AX6965"/>
      <c r="AY6965"/>
      <c r="AZ6965"/>
      <c r="BA6965"/>
      <c r="BB6965"/>
      <c r="BC6965"/>
      <c r="BD6965"/>
      <c r="BE6965"/>
      <c r="BF6965"/>
      <c r="BG6965"/>
      <c r="BH6965"/>
      <c r="BI6965"/>
      <c r="BJ6965"/>
      <c r="BK6965"/>
      <c r="BL6965"/>
      <c r="BM6965"/>
      <c r="BN6965"/>
      <c r="BO6965"/>
      <c r="BP6965"/>
      <c r="BQ6965"/>
      <c r="BR6965"/>
      <c r="BS6965"/>
      <c r="BT6965"/>
      <c r="BU6965"/>
      <c r="BV6965"/>
      <c r="BW6965"/>
      <c r="BX6965"/>
      <c r="BY6965"/>
      <c r="BZ6965"/>
      <c r="CA6965"/>
      <c r="CB6965"/>
      <c r="CC6965"/>
      <c r="CD6965"/>
      <c r="CE6965"/>
      <c r="CF6965"/>
      <c r="CG6965"/>
      <c r="CH6965"/>
      <c r="CI6965"/>
      <c r="CJ6965"/>
      <c r="CK6965"/>
      <c r="CL6965"/>
      <c r="CM6965"/>
      <c r="CN6965"/>
      <c r="CO6965"/>
      <c r="CP6965"/>
      <c r="CQ6965"/>
      <c r="CR6965"/>
      <c r="CS6965"/>
      <c r="CT6965"/>
      <c r="CU6965"/>
      <c r="CV6965"/>
    </row>
    <row r="6966" spans="10:100" x14ac:dyDescent="0.25">
      <c r="J6966"/>
      <c r="K6966"/>
      <c r="L6966"/>
      <c r="M6966"/>
      <c r="N6966"/>
      <c r="O6966"/>
      <c r="P6966"/>
      <c r="Q6966"/>
      <c r="R6966"/>
      <c r="S6966"/>
      <c r="T6966"/>
      <c r="U6966"/>
      <c r="V6966"/>
      <c r="W6966"/>
      <c r="X6966"/>
      <c r="Y6966"/>
      <c r="Z6966"/>
      <c r="AA6966"/>
      <c r="AB6966"/>
      <c r="AC6966"/>
      <c r="AD6966"/>
      <c r="AE6966"/>
      <c r="AF6966"/>
      <c r="AG6966"/>
      <c r="AH6966"/>
      <c r="AI6966"/>
      <c r="AJ6966"/>
      <c r="AK6966"/>
      <c r="AL6966"/>
      <c r="AM6966"/>
      <c r="AN6966"/>
      <c r="AO6966"/>
      <c r="AP6966"/>
      <c r="AQ6966"/>
      <c r="AR6966"/>
      <c r="AS6966"/>
      <c r="AT6966"/>
      <c r="AU6966"/>
      <c r="AV6966"/>
      <c r="AW6966"/>
      <c r="AX6966"/>
      <c r="AY6966"/>
      <c r="AZ6966"/>
      <c r="BA6966"/>
      <c r="BB6966"/>
      <c r="BC6966"/>
      <c r="BD6966"/>
      <c r="BE6966"/>
      <c r="BF6966"/>
      <c r="BG6966"/>
      <c r="BH6966"/>
      <c r="BI6966"/>
      <c r="BJ6966"/>
      <c r="BK6966"/>
      <c r="BL6966"/>
      <c r="BM6966"/>
      <c r="BN6966"/>
      <c r="BO6966"/>
      <c r="BP6966"/>
      <c r="BQ6966"/>
      <c r="BR6966"/>
      <c r="BS6966"/>
      <c r="BT6966"/>
      <c r="BU6966"/>
      <c r="BV6966"/>
      <c r="BW6966"/>
      <c r="BX6966"/>
      <c r="BY6966"/>
      <c r="BZ6966"/>
      <c r="CA6966"/>
      <c r="CB6966"/>
      <c r="CC6966"/>
      <c r="CD6966"/>
      <c r="CE6966"/>
      <c r="CF6966"/>
      <c r="CG6966"/>
      <c r="CH6966"/>
      <c r="CI6966"/>
      <c r="CJ6966"/>
      <c r="CK6966"/>
      <c r="CL6966"/>
      <c r="CM6966"/>
      <c r="CN6966"/>
      <c r="CO6966"/>
      <c r="CP6966"/>
      <c r="CQ6966"/>
      <c r="CR6966"/>
      <c r="CS6966"/>
      <c r="CT6966"/>
      <c r="CU6966"/>
      <c r="CV6966"/>
    </row>
    <row r="6967" spans="10:100" x14ac:dyDescent="0.25">
      <c r="J6967"/>
      <c r="K6967"/>
      <c r="L6967"/>
      <c r="M6967"/>
      <c r="N6967"/>
      <c r="O6967"/>
      <c r="P6967"/>
      <c r="Q6967"/>
      <c r="R6967"/>
      <c r="S6967"/>
      <c r="T6967"/>
      <c r="U6967"/>
      <c r="V6967"/>
      <c r="W6967"/>
      <c r="X6967"/>
      <c r="Y6967"/>
      <c r="Z6967"/>
      <c r="AA6967"/>
      <c r="AB6967"/>
      <c r="AC6967"/>
      <c r="AD6967"/>
      <c r="AE6967"/>
      <c r="AF6967"/>
      <c r="AG6967"/>
      <c r="AH6967"/>
      <c r="AI6967"/>
      <c r="AJ6967"/>
      <c r="AK6967"/>
      <c r="AL6967"/>
      <c r="AM6967"/>
      <c r="AN6967"/>
      <c r="AO6967"/>
      <c r="AP6967"/>
      <c r="AQ6967"/>
      <c r="AR6967"/>
      <c r="AS6967"/>
      <c r="AT6967"/>
      <c r="AU6967"/>
      <c r="AV6967"/>
      <c r="AW6967"/>
      <c r="AX6967"/>
      <c r="AY6967"/>
      <c r="AZ6967"/>
      <c r="BA6967"/>
      <c r="BB6967"/>
      <c r="BC6967"/>
      <c r="BD6967"/>
      <c r="BE6967"/>
      <c r="BF6967"/>
      <c r="BG6967"/>
      <c r="BH6967"/>
      <c r="BI6967"/>
      <c r="BJ6967"/>
      <c r="BK6967"/>
      <c r="BL6967"/>
      <c r="BM6967"/>
      <c r="BN6967"/>
      <c r="BO6967"/>
      <c r="BP6967"/>
      <c r="BQ6967"/>
      <c r="BR6967"/>
      <c r="BS6967"/>
      <c r="BT6967"/>
      <c r="BU6967"/>
      <c r="BV6967"/>
      <c r="BW6967"/>
      <c r="BX6967"/>
      <c r="BY6967"/>
      <c r="BZ6967"/>
      <c r="CA6967"/>
      <c r="CB6967"/>
      <c r="CC6967"/>
      <c r="CD6967"/>
      <c r="CE6967"/>
      <c r="CF6967"/>
      <c r="CG6967"/>
      <c r="CH6967"/>
      <c r="CI6967"/>
      <c r="CJ6967"/>
      <c r="CK6967"/>
      <c r="CL6967"/>
      <c r="CM6967"/>
      <c r="CN6967"/>
      <c r="CO6967"/>
      <c r="CP6967"/>
      <c r="CQ6967"/>
      <c r="CR6967"/>
      <c r="CS6967"/>
      <c r="CT6967"/>
      <c r="CU6967"/>
      <c r="CV6967"/>
    </row>
    <row r="6968" spans="10:100" x14ac:dyDescent="0.25">
      <c r="J6968"/>
      <c r="K6968"/>
      <c r="L6968"/>
      <c r="M6968"/>
      <c r="N6968"/>
      <c r="O6968"/>
      <c r="P6968"/>
      <c r="Q6968"/>
      <c r="R6968"/>
      <c r="S6968"/>
      <c r="T6968"/>
      <c r="U6968"/>
      <c r="V6968"/>
      <c r="W6968"/>
      <c r="X6968"/>
      <c r="Y6968"/>
      <c r="Z6968"/>
      <c r="AA6968"/>
      <c r="AB6968"/>
      <c r="AC6968"/>
      <c r="AD6968"/>
      <c r="AE6968"/>
      <c r="AF6968"/>
      <c r="AG6968"/>
      <c r="AH6968"/>
      <c r="AI6968"/>
      <c r="AJ6968"/>
      <c r="AK6968"/>
      <c r="AL6968"/>
      <c r="AM6968"/>
      <c r="AN6968"/>
      <c r="AO6968"/>
      <c r="AP6968"/>
      <c r="AQ6968"/>
      <c r="AR6968"/>
      <c r="AS6968"/>
      <c r="AT6968"/>
      <c r="AU6968"/>
      <c r="AV6968"/>
      <c r="AW6968"/>
      <c r="AX6968"/>
      <c r="AY6968"/>
      <c r="AZ6968"/>
      <c r="BA6968"/>
      <c r="BB6968"/>
      <c r="BC6968"/>
      <c r="BD6968"/>
      <c r="BE6968"/>
      <c r="BF6968"/>
      <c r="BG6968"/>
      <c r="BH6968"/>
      <c r="BI6968"/>
      <c r="BJ6968"/>
      <c r="BK6968"/>
      <c r="BL6968"/>
      <c r="BM6968"/>
      <c r="BN6968"/>
      <c r="BO6968"/>
      <c r="BP6968"/>
      <c r="BQ6968"/>
      <c r="BR6968"/>
      <c r="BS6968"/>
      <c r="BT6968"/>
      <c r="BU6968"/>
      <c r="BV6968"/>
      <c r="BW6968"/>
      <c r="BX6968"/>
      <c r="BY6968"/>
      <c r="BZ6968"/>
      <c r="CA6968"/>
      <c r="CB6968"/>
      <c r="CC6968"/>
      <c r="CD6968"/>
      <c r="CE6968"/>
      <c r="CF6968"/>
      <c r="CG6968"/>
      <c r="CH6968"/>
      <c r="CI6968"/>
      <c r="CJ6968"/>
      <c r="CK6968"/>
      <c r="CL6968"/>
      <c r="CM6968"/>
      <c r="CN6968"/>
      <c r="CO6968"/>
      <c r="CP6968"/>
      <c r="CQ6968"/>
      <c r="CR6968"/>
      <c r="CS6968"/>
      <c r="CT6968"/>
      <c r="CU6968"/>
      <c r="CV6968"/>
    </row>
    <row r="6969" spans="10:100" x14ac:dyDescent="0.25">
      <c r="J6969"/>
      <c r="K6969"/>
      <c r="L6969"/>
      <c r="M6969"/>
      <c r="N6969"/>
      <c r="O6969"/>
      <c r="P6969"/>
      <c r="Q6969"/>
      <c r="R6969"/>
      <c r="S6969"/>
      <c r="T6969"/>
      <c r="U6969"/>
      <c r="V6969"/>
      <c r="W6969"/>
      <c r="X6969"/>
      <c r="Y6969"/>
      <c r="Z6969"/>
      <c r="AA6969"/>
      <c r="AB6969"/>
      <c r="AC6969"/>
      <c r="AD6969"/>
      <c r="AE6969"/>
      <c r="AF6969"/>
      <c r="AG6969"/>
      <c r="AH6969"/>
      <c r="AI6969"/>
      <c r="AJ6969"/>
      <c r="AK6969"/>
      <c r="AL6969"/>
      <c r="AM6969"/>
      <c r="AN6969"/>
      <c r="AO6969"/>
      <c r="AP6969"/>
      <c r="AQ6969"/>
      <c r="AR6969"/>
      <c r="AS6969"/>
      <c r="AT6969"/>
      <c r="AU6969"/>
      <c r="AV6969"/>
      <c r="AW6969"/>
      <c r="AX6969"/>
      <c r="AY6969"/>
      <c r="AZ6969"/>
      <c r="BA6969"/>
      <c r="BB6969"/>
      <c r="BC6969"/>
      <c r="BD6969"/>
      <c r="BE6969"/>
      <c r="BF6969"/>
      <c r="BG6969"/>
      <c r="BH6969"/>
      <c r="BI6969"/>
      <c r="BJ6969"/>
      <c r="BK6969"/>
      <c r="BL6969"/>
      <c r="BM6969"/>
      <c r="BN6969"/>
      <c r="BO6969"/>
      <c r="BP6969"/>
      <c r="BQ6969"/>
      <c r="BR6969"/>
      <c r="BS6969"/>
      <c r="BT6969"/>
      <c r="BU6969"/>
      <c r="BV6969"/>
      <c r="BW6969"/>
      <c r="BX6969"/>
      <c r="BY6969"/>
      <c r="BZ6969"/>
      <c r="CA6969"/>
      <c r="CB6969"/>
      <c r="CC6969"/>
      <c r="CD6969"/>
      <c r="CE6969"/>
      <c r="CF6969"/>
      <c r="CG6969"/>
      <c r="CH6969"/>
      <c r="CI6969"/>
      <c r="CJ6969"/>
      <c r="CK6969"/>
      <c r="CL6969"/>
      <c r="CM6969"/>
      <c r="CN6969"/>
      <c r="CO6969"/>
      <c r="CP6969"/>
      <c r="CQ6969"/>
      <c r="CR6969"/>
      <c r="CS6969"/>
      <c r="CT6969"/>
      <c r="CU6969"/>
      <c r="CV6969"/>
    </row>
    <row r="6970" spans="10:100" x14ac:dyDescent="0.25">
      <c r="J6970"/>
      <c r="K6970"/>
      <c r="L6970"/>
      <c r="M6970"/>
      <c r="N6970"/>
      <c r="O6970"/>
      <c r="P6970"/>
      <c r="Q6970"/>
      <c r="R6970"/>
      <c r="S6970"/>
      <c r="T6970"/>
      <c r="U6970"/>
      <c r="V6970"/>
      <c r="W6970"/>
      <c r="X6970"/>
      <c r="Y6970"/>
      <c r="Z6970"/>
      <c r="AA6970"/>
      <c r="AB6970"/>
      <c r="AC6970"/>
      <c r="AD6970"/>
      <c r="AE6970"/>
      <c r="AF6970"/>
      <c r="AG6970"/>
      <c r="AH6970"/>
      <c r="AI6970"/>
      <c r="AJ6970"/>
      <c r="AK6970"/>
      <c r="AL6970"/>
      <c r="AM6970"/>
      <c r="AN6970"/>
      <c r="AO6970"/>
      <c r="AP6970"/>
      <c r="AQ6970"/>
      <c r="AR6970"/>
      <c r="AS6970"/>
      <c r="AT6970"/>
      <c r="AU6970"/>
      <c r="AV6970"/>
      <c r="AW6970"/>
      <c r="AX6970"/>
      <c r="AY6970"/>
      <c r="AZ6970"/>
      <c r="BA6970"/>
      <c r="BB6970"/>
      <c r="BC6970"/>
      <c r="BD6970"/>
      <c r="BE6970"/>
      <c r="BF6970"/>
      <c r="BG6970"/>
      <c r="BH6970"/>
      <c r="BI6970"/>
      <c r="BJ6970"/>
      <c r="BK6970"/>
      <c r="BL6970"/>
      <c r="BM6970"/>
      <c r="BN6970"/>
      <c r="BO6970"/>
      <c r="BP6970"/>
      <c r="BQ6970"/>
      <c r="BR6970"/>
      <c r="BS6970"/>
      <c r="BT6970"/>
      <c r="BU6970"/>
      <c r="BV6970"/>
      <c r="BW6970"/>
      <c r="BX6970"/>
      <c r="BY6970"/>
      <c r="BZ6970"/>
      <c r="CA6970"/>
      <c r="CB6970"/>
      <c r="CC6970"/>
      <c r="CD6970"/>
      <c r="CE6970"/>
      <c r="CF6970"/>
      <c r="CG6970"/>
      <c r="CH6970"/>
      <c r="CI6970"/>
      <c r="CJ6970"/>
      <c r="CK6970"/>
      <c r="CL6970"/>
      <c r="CM6970"/>
      <c r="CN6970"/>
      <c r="CO6970"/>
      <c r="CP6970"/>
      <c r="CQ6970"/>
      <c r="CR6970"/>
      <c r="CS6970"/>
      <c r="CT6970"/>
      <c r="CU6970"/>
      <c r="CV6970"/>
    </row>
    <row r="6971" spans="10:100" x14ac:dyDescent="0.25">
      <c r="J6971"/>
      <c r="K6971"/>
      <c r="L6971"/>
      <c r="M6971"/>
      <c r="N6971"/>
      <c r="O6971"/>
      <c r="P6971"/>
      <c r="Q6971"/>
      <c r="R6971"/>
      <c r="S6971"/>
      <c r="T6971"/>
      <c r="U6971"/>
      <c r="V6971"/>
      <c r="W6971"/>
      <c r="X6971"/>
      <c r="Y6971"/>
      <c r="Z6971"/>
      <c r="AA6971"/>
      <c r="AB6971"/>
      <c r="AC6971"/>
      <c r="AD6971"/>
      <c r="AE6971"/>
      <c r="AF6971"/>
      <c r="AG6971"/>
      <c r="AH6971"/>
      <c r="AI6971"/>
      <c r="AJ6971"/>
      <c r="AK6971"/>
      <c r="AL6971"/>
      <c r="AM6971"/>
      <c r="AN6971"/>
      <c r="AO6971"/>
      <c r="AP6971"/>
      <c r="AQ6971"/>
      <c r="AR6971"/>
      <c r="AS6971"/>
      <c r="AT6971"/>
      <c r="AU6971"/>
      <c r="AV6971"/>
      <c r="AW6971"/>
      <c r="AX6971"/>
      <c r="AY6971"/>
      <c r="AZ6971"/>
      <c r="BA6971"/>
      <c r="BB6971"/>
      <c r="BC6971"/>
      <c r="BD6971"/>
      <c r="BE6971"/>
      <c r="BF6971"/>
      <c r="BG6971"/>
      <c r="BH6971"/>
      <c r="BI6971"/>
      <c r="BJ6971"/>
      <c r="BK6971"/>
      <c r="BL6971"/>
      <c r="BM6971"/>
      <c r="BN6971"/>
      <c r="BO6971"/>
      <c r="BP6971"/>
      <c r="BQ6971"/>
      <c r="BR6971"/>
      <c r="BS6971"/>
      <c r="BT6971"/>
      <c r="BU6971"/>
      <c r="BV6971"/>
      <c r="BW6971"/>
      <c r="BX6971"/>
      <c r="BY6971"/>
      <c r="BZ6971"/>
      <c r="CA6971"/>
      <c r="CB6971"/>
      <c r="CC6971"/>
      <c r="CD6971"/>
      <c r="CE6971"/>
      <c r="CF6971"/>
      <c r="CG6971"/>
      <c r="CH6971"/>
      <c r="CI6971"/>
      <c r="CJ6971"/>
      <c r="CK6971"/>
      <c r="CL6971"/>
      <c r="CM6971"/>
      <c r="CN6971"/>
      <c r="CO6971"/>
      <c r="CP6971"/>
      <c r="CQ6971"/>
      <c r="CR6971"/>
      <c r="CS6971"/>
      <c r="CT6971"/>
      <c r="CU6971"/>
      <c r="CV6971"/>
    </row>
    <row r="6972" spans="10:100" x14ac:dyDescent="0.25">
      <c r="J6972"/>
      <c r="K6972"/>
      <c r="L6972"/>
      <c r="M6972"/>
      <c r="N6972"/>
      <c r="O6972"/>
      <c r="P6972"/>
      <c r="Q6972"/>
      <c r="R6972"/>
      <c r="S6972"/>
      <c r="T6972"/>
      <c r="U6972"/>
      <c r="V6972"/>
      <c r="W6972"/>
      <c r="X6972"/>
      <c r="Y6972"/>
      <c r="Z6972"/>
      <c r="AA6972"/>
      <c r="AB6972"/>
      <c r="AC6972"/>
      <c r="AD6972"/>
      <c r="AE6972"/>
      <c r="AF6972"/>
      <c r="AG6972"/>
      <c r="AH6972"/>
      <c r="AI6972"/>
      <c r="AJ6972"/>
      <c r="AK6972"/>
      <c r="AL6972"/>
      <c r="AM6972"/>
      <c r="AN6972"/>
      <c r="AO6972"/>
      <c r="AP6972"/>
      <c r="AQ6972"/>
      <c r="AR6972"/>
      <c r="AS6972"/>
      <c r="AT6972"/>
      <c r="AU6972"/>
      <c r="AV6972"/>
      <c r="AW6972"/>
      <c r="AX6972"/>
      <c r="AY6972"/>
      <c r="AZ6972"/>
      <c r="BA6972"/>
      <c r="BB6972"/>
      <c r="BC6972"/>
      <c r="BD6972"/>
      <c r="BE6972"/>
      <c r="BF6972"/>
      <c r="BG6972"/>
      <c r="BH6972"/>
      <c r="BI6972"/>
      <c r="BJ6972"/>
      <c r="BK6972"/>
      <c r="BL6972"/>
      <c r="BM6972"/>
      <c r="BN6972"/>
      <c r="BO6972"/>
      <c r="BP6972"/>
      <c r="BQ6972"/>
      <c r="BR6972"/>
      <c r="BS6972"/>
      <c r="BT6972"/>
      <c r="BU6972"/>
      <c r="BV6972"/>
      <c r="BW6972"/>
      <c r="BX6972"/>
      <c r="BY6972"/>
      <c r="BZ6972"/>
      <c r="CA6972"/>
      <c r="CB6972"/>
      <c r="CC6972"/>
      <c r="CD6972"/>
      <c r="CE6972"/>
      <c r="CF6972"/>
      <c r="CG6972"/>
      <c r="CH6972"/>
      <c r="CI6972"/>
      <c r="CJ6972"/>
      <c r="CK6972"/>
      <c r="CL6972"/>
      <c r="CM6972"/>
      <c r="CN6972"/>
      <c r="CO6972"/>
      <c r="CP6972"/>
      <c r="CQ6972"/>
      <c r="CR6972"/>
      <c r="CS6972"/>
      <c r="CT6972"/>
      <c r="CU6972"/>
      <c r="CV6972"/>
    </row>
    <row r="6973" spans="10:100" x14ac:dyDescent="0.25">
      <c r="J6973"/>
      <c r="K6973"/>
      <c r="L6973"/>
      <c r="M6973"/>
      <c r="N6973"/>
      <c r="O6973"/>
      <c r="P6973"/>
      <c r="Q6973"/>
      <c r="R6973"/>
      <c r="S6973"/>
      <c r="T6973"/>
      <c r="U6973"/>
      <c r="V6973"/>
      <c r="W6973"/>
      <c r="X6973"/>
      <c r="Y6973"/>
      <c r="Z6973"/>
      <c r="AA6973"/>
      <c r="AB6973"/>
      <c r="AC6973"/>
      <c r="AD6973"/>
      <c r="AE6973"/>
      <c r="AF6973"/>
      <c r="AG6973"/>
      <c r="AH6973"/>
      <c r="AI6973"/>
      <c r="AJ6973"/>
      <c r="AK6973"/>
      <c r="AL6973"/>
      <c r="AM6973"/>
      <c r="AN6973"/>
      <c r="AO6973"/>
      <c r="AP6973"/>
      <c r="AQ6973"/>
      <c r="AR6973"/>
      <c r="AS6973"/>
      <c r="AT6973"/>
      <c r="AU6973"/>
      <c r="AV6973"/>
      <c r="AW6973"/>
      <c r="AX6973"/>
      <c r="AY6973"/>
      <c r="AZ6973"/>
      <c r="BA6973"/>
      <c r="BB6973"/>
      <c r="BC6973"/>
      <c r="BD6973"/>
      <c r="BE6973"/>
      <c r="BF6973"/>
      <c r="BG6973"/>
      <c r="BH6973"/>
      <c r="BI6973"/>
      <c r="BJ6973"/>
      <c r="BK6973"/>
      <c r="BL6973"/>
      <c r="BM6973"/>
      <c r="BN6973"/>
      <c r="BO6973"/>
      <c r="BP6973"/>
      <c r="BQ6973"/>
      <c r="BR6973"/>
      <c r="BS6973"/>
      <c r="BT6973"/>
      <c r="BU6973"/>
      <c r="BV6973"/>
      <c r="BW6973"/>
      <c r="BX6973"/>
      <c r="BY6973"/>
      <c r="BZ6973"/>
      <c r="CA6973"/>
      <c r="CB6973"/>
      <c r="CC6973"/>
      <c r="CD6973"/>
      <c r="CE6973"/>
      <c r="CF6973"/>
      <c r="CG6973"/>
      <c r="CH6973"/>
      <c r="CI6973"/>
      <c r="CJ6973"/>
      <c r="CK6973"/>
      <c r="CL6973"/>
      <c r="CM6973"/>
      <c r="CN6973"/>
      <c r="CO6973"/>
      <c r="CP6973"/>
      <c r="CQ6973"/>
      <c r="CR6973"/>
      <c r="CS6973"/>
      <c r="CT6973"/>
      <c r="CU6973"/>
      <c r="CV6973"/>
    </row>
    <row r="6974" spans="10:100" x14ac:dyDescent="0.25">
      <c r="J6974"/>
      <c r="K6974"/>
      <c r="L6974"/>
      <c r="M6974"/>
      <c r="N6974"/>
      <c r="O6974"/>
      <c r="P6974"/>
      <c r="Q6974"/>
      <c r="R6974"/>
      <c r="S6974"/>
      <c r="T6974"/>
      <c r="U6974"/>
      <c r="V6974"/>
      <c r="W6974"/>
      <c r="X6974"/>
      <c r="Y6974"/>
      <c r="Z6974"/>
      <c r="AA6974"/>
      <c r="AB6974"/>
      <c r="AC6974"/>
      <c r="AD6974"/>
      <c r="AE6974"/>
      <c r="AF6974"/>
      <c r="AG6974"/>
      <c r="AH6974"/>
      <c r="AI6974"/>
      <c r="AJ6974"/>
      <c r="AK6974"/>
      <c r="AL6974"/>
      <c r="AM6974"/>
      <c r="AN6974"/>
      <c r="AO6974"/>
      <c r="AP6974"/>
      <c r="AQ6974"/>
      <c r="AR6974"/>
      <c r="AS6974"/>
      <c r="AT6974"/>
      <c r="AU6974"/>
      <c r="AV6974"/>
      <c r="AW6974"/>
      <c r="AX6974"/>
      <c r="AY6974"/>
      <c r="AZ6974"/>
      <c r="BA6974"/>
      <c r="BB6974"/>
      <c r="BC6974"/>
      <c r="BD6974"/>
      <c r="BE6974"/>
      <c r="BF6974"/>
      <c r="BG6974"/>
      <c r="BH6974"/>
      <c r="BI6974"/>
      <c r="BJ6974"/>
      <c r="BK6974"/>
      <c r="BL6974"/>
      <c r="BM6974"/>
      <c r="BN6974"/>
      <c r="BO6974"/>
      <c r="BP6974"/>
      <c r="BQ6974"/>
      <c r="BR6974"/>
      <c r="BS6974"/>
      <c r="BT6974"/>
      <c r="BU6974"/>
      <c r="BV6974"/>
      <c r="BW6974"/>
      <c r="BX6974"/>
      <c r="BY6974"/>
      <c r="BZ6974"/>
      <c r="CA6974"/>
      <c r="CB6974"/>
      <c r="CC6974"/>
      <c r="CD6974"/>
      <c r="CE6974"/>
      <c r="CF6974"/>
      <c r="CG6974"/>
      <c r="CH6974"/>
      <c r="CI6974"/>
      <c r="CJ6974"/>
      <c r="CK6974"/>
      <c r="CL6974"/>
      <c r="CM6974"/>
      <c r="CN6974"/>
      <c r="CO6974"/>
      <c r="CP6974"/>
      <c r="CQ6974"/>
      <c r="CR6974"/>
      <c r="CS6974"/>
      <c r="CT6974"/>
      <c r="CU6974"/>
      <c r="CV6974"/>
    </row>
    <row r="6975" spans="10:100" x14ac:dyDescent="0.25">
      <c r="J6975"/>
      <c r="K6975"/>
      <c r="L6975"/>
      <c r="M6975"/>
      <c r="N6975"/>
      <c r="O6975"/>
      <c r="P6975"/>
      <c r="Q6975"/>
      <c r="R6975"/>
      <c r="S6975"/>
      <c r="T6975"/>
      <c r="U6975"/>
      <c r="V6975"/>
      <c r="W6975"/>
      <c r="X6975"/>
      <c r="Y6975"/>
      <c r="Z6975"/>
      <c r="AA6975"/>
      <c r="AB6975"/>
      <c r="AC6975"/>
      <c r="AD6975"/>
      <c r="AE6975"/>
      <c r="AF6975"/>
      <c r="AG6975"/>
      <c r="AH6975"/>
      <c r="AI6975"/>
      <c r="AJ6975"/>
      <c r="AK6975"/>
      <c r="AL6975"/>
      <c r="AM6975"/>
      <c r="AN6975"/>
      <c r="AO6975"/>
      <c r="AP6975"/>
      <c r="AQ6975"/>
      <c r="AR6975"/>
      <c r="AS6975"/>
      <c r="AT6975"/>
      <c r="AU6975"/>
      <c r="AV6975"/>
      <c r="AW6975"/>
      <c r="AX6975"/>
      <c r="AY6975"/>
      <c r="AZ6975"/>
      <c r="BA6975"/>
      <c r="BB6975"/>
      <c r="BC6975"/>
      <c r="BD6975"/>
      <c r="BE6975"/>
      <c r="BF6975"/>
      <c r="BG6975"/>
      <c r="BH6975"/>
      <c r="BI6975"/>
      <c r="BJ6975"/>
      <c r="BK6975"/>
      <c r="BL6975"/>
      <c r="BM6975"/>
      <c r="BN6975"/>
      <c r="BO6975"/>
      <c r="BP6975"/>
      <c r="BQ6975"/>
      <c r="BR6975"/>
      <c r="BS6975"/>
      <c r="BT6975"/>
      <c r="BU6975"/>
      <c r="BV6975"/>
      <c r="BW6975"/>
      <c r="BX6975"/>
      <c r="BY6975"/>
      <c r="BZ6975"/>
      <c r="CA6975"/>
      <c r="CB6975"/>
      <c r="CC6975"/>
      <c r="CD6975"/>
      <c r="CE6975"/>
      <c r="CF6975"/>
      <c r="CG6975"/>
      <c r="CH6975"/>
      <c r="CI6975"/>
      <c r="CJ6975"/>
      <c r="CK6975"/>
      <c r="CL6975"/>
      <c r="CM6975"/>
      <c r="CN6975"/>
      <c r="CO6975"/>
      <c r="CP6975"/>
      <c r="CQ6975"/>
      <c r="CR6975"/>
      <c r="CS6975"/>
      <c r="CT6975"/>
      <c r="CU6975"/>
      <c r="CV6975"/>
    </row>
    <row r="6976" spans="10:100" x14ac:dyDescent="0.25">
      <c r="J6976"/>
      <c r="K6976"/>
      <c r="L6976"/>
      <c r="M6976"/>
      <c r="N6976"/>
      <c r="O6976"/>
      <c r="P6976"/>
      <c r="Q6976"/>
      <c r="R6976"/>
      <c r="S6976"/>
      <c r="T6976"/>
      <c r="U6976"/>
      <c r="V6976"/>
      <c r="W6976"/>
      <c r="X6976"/>
      <c r="Y6976"/>
      <c r="Z6976"/>
      <c r="AA6976"/>
      <c r="AB6976"/>
      <c r="AC6976"/>
      <c r="AD6976"/>
      <c r="AE6976"/>
      <c r="AF6976"/>
      <c r="AG6976"/>
      <c r="AH6976"/>
      <c r="AI6976"/>
      <c r="AJ6976"/>
      <c r="AK6976"/>
      <c r="AL6976"/>
      <c r="AM6976"/>
      <c r="AN6976"/>
      <c r="AO6976"/>
      <c r="AP6976"/>
      <c r="AQ6976"/>
      <c r="AR6976"/>
      <c r="AS6976"/>
      <c r="AT6976"/>
      <c r="AU6976"/>
      <c r="AV6976"/>
      <c r="AW6976"/>
      <c r="AX6976"/>
      <c r="AY6976"/>
      <c r="AZ6976"/>
      <c r="BA6976"/>
      <c r="BB6976"/>
      <c r="BC6976"/>
      <c r="BD6976"/>
      <c r="BE6976"/>
      <c r="BF6976"/>
      <c r="BG6976"/>
      <c r="BH6976"/>
      <c r="BI6976"/>
      <c r="BJ6976"/>
      <c r="BK6976"/>
      <c r="BL6976"/>
      <c r="BM6976"/>
      <c r="BN6976"/>
      <c r="BO6976"/>
      <c r="BP6976"/>
      <c r="BQ6976"/>
      <c r="BR6976"/>
      <c r="BS6976"/>
      <c r="BT6976"/>
      <c r="BU6976"/>
      <c r="BV6976"/>
      <c r="BW6976"/>
      <c r="BX6976"/>
      <c r="BY6976"/>
      <c r="BZ6976"/>
      <c r="CA6976"/>
      <c r="CB6976"/>
      <c r="CC6976"/>
      <c r="CD6976"/>
      <c r="CE6976"/>
      <c r="CF6976"/>
      <c r="CG6976"/>
      <c r="CH6976"/>
      <c r="CI6976"/>
      <c r="CJ6976"/>
      <c r="CK6976"/>
      <c r="CL6976"/>
      <c r="CM6976"/>
      <c r="CN6976"/>
      <c r="CO6976"/>
      <c r="CP6976"/>
      <c r="CQ6976"/>
      <c r="CR6976"/>
      <c r="CS6976"/>
      <c r="CT6976"/>
      <c r="CU6976"/>
      <c r="CV6976"/>
    </row>
    <row r="6977" spans="10:100" x14ac:dyDescent="0.25">
      <c r="J6977"/>
      <c r="K6977"/>
      <c r="L6977"/>
      <c r="M6977"/>
      <c r="N6977"/>
      <c r="O6977"/>
      <c r="P6977"/>
      <c r="Q6977"/>
      <c r="R6977"/>
      <c r="S6977"/>
      <c r="T6977"/>
      <c r="U6977"/>
      <c r="V6977"/>
      <c r="W6977"/>
      <c r="X6977"/>
      <c r="Y6977"/>
      <c r="Z6977"/>
      <c r="AA6977"/>
      <c r="AB6977"/>
      <c r="AC6977"/>
      <c r="AD6977"/>
      <c r="AE6977"/>
      <c r="AF6977"/>
      <c r="AG6977"/>
      <c r="AH6977"/>
      <c r="AI6977"/>
      <c r="AJ6977"/>
      <c r="AK6977"/>
      <c r="AL6977"/>
      <c r="AM6977"/>
      <c r="AN6977"/>
      <c r="AO6977"/>
      <c r="AP6977"/>
      <c r="AQ6977"/>
      <c r="AR6977"/>
      <c r="AS6977"/>
      <c r="AT6977"/>
      <c r="AU6977"/>
      <c r="AV6977"/>
      <c r="AW6977"/>
      <c r="AX6977"/>
      <c r="AY6977"/>
      <c r="AZ6977"/>
      <c r="BA6977"/>
      <c r="BB6977"/>
      <c r="BC6977"/>
      <c r="BD6977"/>
      <c r="BE6977"/>
      <c r="BF6977"/>
      <c r="BG6977"/>
      <c r="BH6977"/>
      <c r="BI6977"/>
      <c r="BJ6977"/>
      <c r="BK6977"/>
      <c r="BL6977"/>
      <c r="BM6977"/>
      <c r="BN6977"/>
      <c r="BO6977"/>
      <c r="BP6977"/>
      <c r="BQ6977"/>
      <c r="BR6977"/>
      <c r="BS6977"/>
      <c r="BT6977"/>
      <c r="BU6977"/>
      <c r="BV6977"/>
      <c r="BW6977"/>
      <c r="BX6977"/>
      <c r="BY6977"/>
      <c r="BZ6977"/>
      <c r="CA6977"/>
      <c r="CB6977"/>
      <c r="CC6977"/>
      <c r="CD6977"/>
      <c r="CE6977"/>
      <c r="CF6977"/>
      <c r="CG6977"/>
      <c r="CH6977"/>
      <c r="CI6977"/>
      <c r="CJ6977"/>
      <c r="CK6977"/>
      <c r="CL6977"/>
      <c r="CM6977"/>
      <c r="CN6977"/>
      <c r="CO6977"/>
      <c r="CP6977"/>
      <c r="CQ6977"/>
      <c r="CR6977"/>
      <c r="CS6977"/>
      <c r="CT6977"/>
      <c r="CU6977"/>
      <c r="CV6977"/>
    </row>
    <row r="6978" spans="10:100" x14ac:dyDescent="0.25">
      <c r="J6978"/>
      <c r="K6978"/>
      <c r="L6978"/>
      <c r="M6978"/>
      <c r="N6978"/>
      <c r="O6978"/>
      <c r="P6978"/>
      <c r="Q6978"/>
      <c r="R6978"/>
      <c r="S6978"/>
      <c r="T6978"/>
      <c r="U6978"/>
      <c r="V6978"/>
      <c r="W6978"/>
      <c r="X6978"/>
      <c r="Y6978"/>
      <c r="Z6978"/>
      <c r="AA6978"/>
      <c r="AB6978"/>
      <c r="AC6978"/>
      <c r="AD6978"/>
      <c r="AE6978"/>
      <c r="AF6978"/>
      <c r="AG6978"/>
      <c r="AH6978"/>
      <c r="AI6978"/>
      <c r="AJ6978"/>
      <c r="AK6978"/>
      <c r="AL6978"/>
      <c r="AM6978"/>
      <c r="AN6978"/>
      <c r="AO6978"/>
      <c r="AP6978"/>
      <c r="AQ6978"/>
      <c r="AR6978"/>
      <c r="AS6978"/>
      <c r="AT6978"/>
      <c r="AU6978"/>
      <c r="AV6978"/>
      <c r="AW6978"/>
      <c r="AX6978"/>
      <c r="AY6978"/>
      <c r="AZ6978"/>
      <c r="BA6978"/>
      <c r="BB6978"/>
      <c r="BC6978"/>
      <c r="BD6978"/>
      <c r="BE6978"/>
      <c r="BF6978"/>
      <c r="BG6978"/>
      <c r="BH6978"/>
      <c r="BI6978"/>
      <c r="BJ6978"/>
      <c r="BK6978"/>
      <c r="BL6978"/>
      <c r="BM6978"/>
      <c r="BN6978"/>
      <c r="BO6978"/>
      <c r="BP6978"/>
      <c r="BQ6978"/>
      <c r="BR6978"/>
      <c r="BS6978"/>
      <c r="BT6978"/>
      <c r="BU6978"/>
      <c r="BV6978"/>
      <c r="BW6978"/>
      <c r="BX6978"/>
      <c r="BY6978"/>
      <c r="BZ6978"/>
      <c r="CA6978"/>
      <c r="CB6978"/>
      <c r="CC6978"/>
      <c r="CD6978"/>
      <c r="CE6978"/>
      <c r="CF6978"/>
      <c r="CG6978"/>
      <c r="CH6978"/>
      <c r="CI6978"/>
      <c r="CJ6978"/>
      <c r="CK6978"/>
      <c r="CL6978"/>
      <c r="CM6978"/>
      <c r="CN6978"/>
      <c r="CO6978"/>
      <c r="CP6978"/>
      <c r="CQ6978"/>
      <c r="CR6978"/>
      <c r="CS6978"/>
      <c r="CT6978"/>
      <c r="CU6978"/>
      <c r="CV6978"/>
    </row>
    <row r="6979" spans="10:100" x14ac:dyDescent="0.25">
      <c r="J6979"/>
      <c r="K6979"/>
      <c r="L6979"/>
      <c r="M6979"/>
      <c r="N6979"/>
      <c r="O6979"/>
      <c r="P6979"/>
      <c r="Q6979"/>
      <c r="R6979"/>
      <c r="S6979"/>
      <c r="T6979"/>
      <c r="U6979"/>
      <c r="V6979"/>
      <c r="W6979"/>
      <c r="X6979"/>
      <c r="Y6979"/>
      <c r="Z6979"/>
      <c r="AA6979"/>
      <c r="AB6979"/>
      <c r="AC6979"/>
      <c r="AD6979"/>
      <c r="AE6979"/>
      <c r="AF6979"/>
      <c r="AG6979"/>
      <c r="AH6979"/>
      <c r="AI6979"/>
      <c r="AJ6979"/>
      <c r="AK6979"/>
      <c r="AL6979"/>
      <c r="AM6979"/>
      <c r="AN6979"/>
      <c r="AO6979"/>
      <c r="AP6979"/>
      <c r="AQ6979"/>
      <c r="AR6979"/>
      <c r="AS6979"/>
      <c r="AT6979"/>
      <c r="AU6979"/>
      <c r="AV6979"/>
      <c r="AW6979"/>
      <c r="AX6979"/>
      <c r="AY6979"/>
      <c r="AZ6979"/>
      <c r="BA6979"/>
      <c r="BB6979"/>
      <c r="BC6979"/>
      <c r="BD6979"/>
      <c r="BE6979"/>
      <c r="BF6979"/>
      <c r="BG6979"/>
      <c r="BH6979"/>
      <c r="BI6979"/>
      <c r="BJ6979"/>
      <c r="BK6979"/>
      <c r="BL6979"/>
      <c r="BM6979"/>
      <c r="BN6979"/>
      <c r="BO6979"/>
      <c r="BP6979"/>
      <c r="BQ6979"/>
      <c r="BR6979"/>
      <c r="BS6979"/>
      <c r="BT6979"/>
      <c r="BU6979"/>
      <c r="BV6979"/>
      <c r="BW6979"/>
      <c r="BX6979"/>
      <c r="BY6979"/>
      <c r="BZ6979"/>
      <c r="CA6979"/>
      <c r="CB6979"/>
      <c r="CC6979"/>
      <c r="CD6979"/>
      <c r="CE6979"/>
      <c r="CF6979"/>
      <c r="CG6979"/>
      <c r="CH6979"/>
      <c r="CI6979"/>
      <c r="CJ6979"/>
      <c r="CK6979"/>
      <c r="CL6979"/>
      <c r="CM6979"/>
      <c r="CN6979"/>
      <c r="CO6979"/>
      <c r="CP6979"/>
      <c r="CQ6979"/>
      <c r="CR6979"/>
      <c r="CS6979"/>
      <c r="CT6979"/>
      <c r="CU6979"/>
      <c r="CV6979"/>
    </row>
    <row r="6980" spans="10:100" x14ac:dyDescent="0.25">
      <c r="J6980"/>
      <c r="K6980"/>
      <c r="L6980"/>
      <c r="M6980"/>
      <c r="N6980"/>
      <c r="O6980"/>
      <c r="P6980"/>
      <c r="Q6980"/>
      <c r="R6980"/>
      <c r="S6980"/>
      <c r="T6980"/>
      <c r="U6980"/>
      <c r="V6980"/>
      <c r="W6980"/>
      <c r="X6980"/>
      <c r="Y6980"/>
      <c r="Z6980"/>
      <c r="AA6980"/>
      <c r="AB6980"/>
      <c r="AC6980"/>
      <c r="AD6980"/>
      <c r="AE6980"/>
      <c r="AF6980"/>
      <c r="AG6980"/>
      <c r="AH6980"/>
      <c r="AI6980"/>
      <c r="AJ6980"/>
      <c r="AK6980"/>
      <c r="AL6980"/>
      <c r="AM6980"/>
      <c r="AN6980"/>
      <c r="AO6980"/>
      <c r="AP6980"/>
      <c r="AQ6980"/>
      <c r="AR6980"/>
      <c r="AS6980"/>
      <c r="AT6980"/>
      <c r="AU6980"/>
      <c r="AV6980"/>
      <c r="AW6980"/>
      <c r="AX6980"/>
      <c r="AY6980"/>
      <c r="AZ6980"/>
      <c r="BA6980"/>
      <c r="BB6980"/>
      <c r="BC6980"/>
      <c r="BD6980"/>
      <c r="BE6980"/>
      <c r="BF6980"/>
      <c r="BG6980"/>
      <c r="BH6980"/>
      <c r="BI6980"/>
      <c r="BJ6980"/>
      <c r="BK6980"/>
      <c r="BL6980"/>
      <c r="BM6980"/>
      <c r="BN6980"/>
      <c r="BO6980"/>
      <c r="BP6980"/>
      <c r="BQ6980"/>
      <c r="BR6980"/>
      <c r="BS6980"/>
      <c r="BT6980"/>
      <c r="BU6980"/>
      <c r="BV6980"/>
      <c r="BW6980"/>
      <c r="BX6980"/>
      <c r="BY6980"/>
      <c r="BZ6980"/>
      <c r="CA6980"/>
      <c r="CB6980"/>
      <c r="CC6980"/>
      <c r="CD6980"/>
      <c r="CE6980"/>
      <c r="CF6980"/>
      <c r="CG6980"/>
      <c r="CH6980"/>
      <c r="CI6980"/>
      <c r="CJ6980"/>
      <c r="CK6980"/>
      <c r="CL6980"/>
      <c r="CM6980"/>
      <c r="CN6980"/>
      <c r="CO6980"/>
      <c r="CP6980"/>
      <c r="CQ6980"/>
      <c r="CR6980"/>
      <c r="CS6980"/>
      <c r="CT6980"/>
      <c r="CU6980"/>
      <c r="CV6980"/>
    </row>
    <row r="6981" spans="10:100" x14ac:dyDescent="0.25">
      <c r="J6981"/>
      <c r="K6981"/>
      <c r="L6981"/>
      <c r="M6981"/>
      <c r="N6981"/>
      <c r="O6981"/>
      <c r="P6981"/>
      <c r="Q6981"/>
      <c r="R6981"/>
      <c r="S6981"/>
      <c r="T6981"/>
      <c r="U6981"/>
      <c r="V6981"/>
      <c r="W6981"/>
      <c r="X6981"/>
      <c r="Y6981"/>
      <c r="Z6981"/>
      <c r="AA6981"/>
      <c r="AB6981"/>
      <c r="AC6981"/>
      <c r="AD6981"/>
      <c r="AE6981"/>
      <c r="AF6981"/>
      <c r="AG6981"/>
      <c r="AH6981"/>
      <c r="AI6981"/>
      <c r="AJ6981"/>
      <c r="AK6981"/>
      <c r="AL6981"/>
      <c r="AM6981"/>
      <c r="AN6981"/>
      <c r="AO6981"/>
      <c r="AP6981"/>
      <c r="AQ6981"/>
      <c r="AR6981"/>
      <c r="AS6981"/>
      <c r="AT6981"/>
      <c r="AU6981"/>
      <c r="AV6981"/>
      <c r="AW6981"/>
      <c r="AX6981"/>
      <c r="AY6981"/>
      <c r="AZ6981"/>
      <c r="BA6981"/>
      <c r="BB6981"/>
      <c r="BC6981"/>
      <c r="BD6981"/>
      <c r="BE6981"/>
      <c r="BF6981"/>
      <c r="BG6981"/>
      <c r="BH6981"/>
      <c r="BI6981"/>
      <c r="BJ6981"/>
      <c r="BK6981"/>
      <c r="BL6981"/>
      <c r="BM6981"/>
      <c r="BN6981"/>
      <c r="BO6981"/>
      <c r="BP6981"/>
      <c r="BQ6981"/>
      <c r="BR6981"/>
      <c r="BS6981"/>
      <c r="BT6981"/>
      <c r="BU6981"/>
      <c r="BV6981"/>
      <c r="BW6981"/>
      <c r="BX6981"/>
      <c r="BY6981"/>
      <c r="BZ6981"/>
      <c r="CA6981"/>
      <c r="CB6981"/>
      <c r="CC6981"/>
      <c r="CD6981"/>
      <c r="CE6981"/>
      <c r="CF6981"/>
      <c r="CG6981"/>
      <c r="CH6981"/>
      <c r="CI6981"/>
      <c r="CJ6981"/>
      <c r="CK6981"/>
      <c r="CL6981"/>
      <c r="CM6981"/>
      <c r="CN6981"/>
      <c r="CO6981"/>
      <c r="CP6981"/>
      <c r="CQ6981"/>
      <c r="CR6981"/>
      <c r="CS6981"/>
      <c r="CT6981"/>
      <c r="CU6981"/>
      <c r="CV6981"/>
    </row>
    <row r="6982" spans="10:100" x14ac:dyDescent="0.25">
      <c r="J6982"/>
      <c r="K6982"/>
      <c r="L6982"/>
      <c r="M6982"/>
      <c r="N6982"/>
      <c r="O6982"/>
      <c r="P6982"/>
      <c r="Q6982"/>
      <c r="R6982"/>
      <c r="S6982"/>
      <c r="T6982"/>
      <c r="U6982"/>
      <c r="V6982"/>
      <c r="W6982"/>
      <c r="X6982"/>
      <c r="Y6982"/>
      <c r="Z6982"/>
      <c r="AA6982"/>
      <c r="AB6982"/>
      <c r="AC6982"/>
      <c r="AD6982"/>
      <c r="AE6982"/>
      <c r="AF6982"/>
      <c r="AG6982"/>
      <c r="AH6982"/>
      <c r="AI6982"/>
      <c r="AJ6982"/>
      <c r="AK6982"/>
      <c r="AL6982"/>
      <c r="AM6982"/>
      <c r="AN6982"/>
      <c r="AO6982"/>
      <c r="AP6982"/>
      <c r="AQ6982"/>
      <c r="AR6982"/>
      <c r="AS6982"/>
      <c r="AT6982"/>
      <c r="AU6982"/>
      <c r="AV6982"/>
      <c r="AW6982"/>
      <c r="AX6982"/>
      <c r="AY6982"/>
      <c r="AZ6982"/>
      <c r="BA6982"/>
      <c r="BB6982"/>
      <c r="BC6982"/>
      <c r="BD6982"/>
      <c r="BE6982"/>
      <c r="BF6982"/>
      <c r="BG6982"/>
      <c r="BH6982"/>
      <c r="BI6982"/>
      <c r="BJ6982"/>
      <c r="BK6982"/>
      <c r="BL6982"/>
      <c r="BM6982"/>
      <c r="BN6982"/>
      <c r="BO6982"/>
      <c r="BP6982"/>
      <c r="BQ6982"/>
      <c r="BR6982"/>
      <c r="BS6982"/>
      <c r="BT6982"/>
      <c r="BU6982"/>
      <c r="BV6982"/>
      <c r="BW6982"/>
      <c r="BX6982"/>
      <c r="BY6982"/>
      <c r="BZ6982"/>
      <c r="CA6982"/>
      <c r="CB6982"/>
      <c r="CC6982"/>
      <c r="CD6982"/>
      <c r="CE6982"/>
      <c r="CF6982"/>
      <c r="CG6982"/>
      <c r="CH6982"/>
      <c r="CI6982"/>
      <c r="CJ6982"/>
      <c r="CK6982"/>
      <c r="CL6982"/>
      <c r="CM6982"/>
      <c r="CN6982"/>
      <c r="CO6982"/>
      <c r="CP6982"/>
      <c r="CQ6982"/>
      <c r="CR6982"/>
      <c r="CS6982"/>
      <c r="CT6982"/>
      <c r="CU6982"/>
      <c r="CV6982"/>
    </row>
    <row r="6983" spans="10:100" x14ac:dyDescent="0.25">
      <c r="J6983"/>
      <c r="K6983"/>
      <c r="L6983"/>
      <c r="M6983"/>
      <c r="N6983"/>
      <c r="O6983"/>
      <c r="P6983"/>
      <c r="Q6983"/>
      <c r="R6983"/>
      <c r="S6983"/>
      <c r="T6983"/>
      <c r="U6983"/>
      <c r="V6983"/>
      <c r="W6983"/>
      <c r="X6983"/>
      <c r="Y6983"/>
      <c r="Z6983"/>
      <c r="AA6983"/>
      <c r="AB6983"/>
      <c r="AC6983"/>
      <c r="AD6983"/>
      <c r="AE6983"/>
      <c r="AF6983"/>
      <c r="AG6983"/>
      <c r="AH6983"/>
      <c r="AI6983"/>
      <c r="AJ6983"/>
      <c r="AK6983"/>
      <c r="AL6983"/>
      <c r="AM6983"/>
      <c r="AN6983"/>
      <c r="AO6983"/>
      <c r="AP6983"/>
      <c r="AQ6983"/>
      <c r="AR6983"/>
      <c r="AS6983"/>
      <c r="AT6983"/>
      <c r="AU6983"/>
      <c r="AV6983"/>
      <c r="AW6983"/>
      <c r="AX6983"/>
      <c r="AY6983"/>
      <c r="AZ6983"/>
      <c r="BA6983"/>
      <c r="BB6983"/>
      <c r="BC6983"/>
      <c r="BD6983"/>
      <c r="BE6983"/>
      <c r="BF6983"/>
      <c r="BG6983"/>
      <c r="BH6983"/>
      <c r="BI6983"/>
      <c r="BJ6983"/>
      <c r="BK6983"/>
      <c r="BL6983"/>
      <c r="BM6983"/>
      <c r="BN6983"/>
      <c r="BO6983"/>
      <c r="BP6983"/>
      <c r="BQ6983"/>
      <c r="BR6983"/>
      <c r="BS6983"/>
      <c r="BT6983"/>
      <c r="BU6983"/>
      <c r="BV6983"/>
      <c r="BW6983"/>
      <c r="BX6983"/>
      <c r="BY6983"/>
      <c r="BZ6983"/>
      <c r="CA6983"/>
      <c r="CB6983"/>
      <c r="CC6983"/>
      <c r="CD6983"/>
      <c r="CE6983"/>
      <c r="CF6983"/>
      <c r="CG6983"/>
      <c r="CH6983"/>
      <c r="CI6983"/>
      <c r="CJ6983"/>
      <c r="CK6983"/>
      <c r="CL6983"/>
      <c r="CM6983"/>
      <c r="CN6983"/>
      <c r="CO6983"/>
      <c r="CP6983"/>
      <c r="CQ6983"/>
      <c r="CR6983"/>
      <c r="CS6983"/>
      <c r="CT6983"/>
      <c r="CU6983"/>
      <c r="CV6983"/>
    </row>
    <row r="6984" spans="10:100" x14ac:dyDescent="0.25">
      <c r="J6984"/>
      <c r="K6984"/>
      <c r="L6984"/>
      <c r="M6984"/>
      <c r="N6984"/>
      <c r="O6984"/>
      <c r="P6984"/>
      <c r="Q6984"/>
      <c r="R6984"/>
      <c r="S6984"/>
      <c r="T6984"/>
      <c r="U6984"/>
      <c r="V6984"/>
      <c r="W6984"/>
      <c r="X6984"/>
      <c r="Y6984"/>
      <c r="Z6984"/>
      <c r="AA6984"/>
      <c r="AB6984"/>
      <c r="AC6984"/>
      <c r="AD6984"/>
      <c r="AE6984"/>
      <c r="AF6984"/>
      <c r="AG6984"/>
      <c r="AH6984"/>
      <c r="AI6984"/>
      <c r="AJ6984"/>
      <c r="AK6984"/>
      <c r="AL6984"/>
      <c r="AM6984"/>
      <c r="AN6984"/>
      <c r="AO6984"/>
      <c r="AP6984"/>
      <c r="AQ6984"/>
      <c r="AR6984"/>
      <c r="AS6984"/>
      <c r="AT6984"/>
      <c r="AU6984"/>
      <c r="AV6984"/>
      <c r="AW6984"/>
      <c r="AX6984"/>
      <c r="AY6984"/>
      <c r="AZ6984"/>
      <c r="BA6984"/>
      <c r="BB6984"/>
      <c r="BC6984"/>
      <c r="BD6984"/>
      <c r="BE6984"/>
      <c r="BF6984"/>
      <c r="BG6984"/>
      <c r="BH6984"/>
      <c r="BI6984"/>
      <c r="BJ6984"/>
      <c r="BK6984"/>
      <c r="BL6984"/>
      <c r="BM6984"/>
      <c r="BN6984"/>
      <c r="BO6984"/>
      <c r="BP6984"/>
      <c r="BQ6984"/>
      <c r="BR6984"/>
      <c r="BS6984"/>
      <c r="BT6984"/>
      <c r="BU6984"/>
      <c r="BV6984"/>
      <c r="BW6984"/>
      <c r="BX6984"/>
      <c r="BY6984"/>
      <c r="BZ6984"/>
      <c r="CA6984"/>
      <c r="CB6984"/>
      <c r="CC6984"/>
      <c r="CD6984"/>
      <c r="CE6984"/>
      <c r="CF6984"/>
      <c r="CG6984"/>
      <c r="CH6984"/>
      <c r="CI6984"/>
      <c r="CJ6984"/>
      <c r="CK6984"/>
      <c r="CL6984"/>
      <c r="CM6984"/>
      <c r="CN6984"/>
      <c r="CO6984"/>
      <c r="CP6984"/>
      <c r="CQ6984"/>
      <c r="CR6984"/>
      <c r="CS6984"/>
      <c r="CT6984"/>
      <c r="CU6984"/>
      <c r="CV6984"/>
    </row>
    <row r="6985" spans="10:100" x14ac:dyDescent="0.25">
      <c r="J6985"/>
      <c r="K6985"/>
      <c r="L6985"/>
      <c r="M6985"/>
      <c r="N6985"/>
      <c r="O6985"/>
      <c r="P6985"/>
      <c r="Q6985"/>
      <c r="R6985"/>
      <c r="S6985"/>
      <c r="T6985"/>
      <c r="U6985"/>
      <c r="V6985"/>
      <c r="W6985"/>
      <c r="X6985"/>
      <c r="Y6985"/>
      <c r="Z6985"/>
      <c r="AA6985"/>
      <c r="AB6985"/>
      <c r="AC6985"/>
      <c r="AD6985"/>
      <c r="AE6985"/>
      <c r="AF6985"/>
      <c r="AG6985"/>
      <c r="AH6985"/>
      <c r="AI6985"/>
      <c r="AJ6985"/>
      <c r="AK6985"/>
      <c r="AL6985"/>
      <c r="AM6985"/>
      <c r="AN6985"/>
      <c r="AO6985"/>
      <c r="AP6985"/>
      <c r="AQ6985"/>
      <c r="AR6985"/>
      <c r="AS6985"/>
      <c r="AT6985"/>
      <c r="AU6985"/>
      <c r="AV6985"/>
      <c r="AW6985"/>
      <c r="AX6985"/>
      <c r="AY6985"/>
      <c r="AZ6985"/>
      <c r="BA6985"/>
      <c r="BB6985"/>
      <c r="BC6985"/>
      <c r="BD6985"/>
      <c r="BE6985"/>
      <c r="BF6985"/>
      <c r="BG6985"/>
      <c r="BH6985"/>
      <c r="BI6985"/>
      <c r="BJ6985"/>
      <c r="BK6985"/>
      <c r="BL6985"/>
      <c r="BM6985"/>
      <c r="BN6985"/>
      <c r="BO6985"/>
      <c r="BP6985"/>
      <c r="BQ6985"/>
      <c r="BR6985"/>
      <c r="BS6985"/>
      <c r="BT6985"/>
      <c r="BU6985"/>
      <c r="BV6985"/>
      <c r="BW6985"/>
      <c r="BX6985"/>
      <c r="BY6985"/>
      <c r="BZ6985"/>
      <c r="CA6985"/>
      <c r="CB6985"/>
      <c r="CC6985"/>
      <c r="CD6985"/>
      <c r="CE6985"/>
      <c r="CF6985"/>
      <c r="CG6985"/>
      <c r="CH6985"/>
      <c r="CI6985"/>
      <c r="CJ6985"/>
      <c r="CK6985"/>
      <c r="CL6985"/>
      <c r="CM6985"/>
      <c r="CN6985"/>
      <c r="CO6985"/>
      <c r="CP6985"/>
      <c r="CQ6985"/>
      <c r="CR6985"/>
      <c r="CS6985"/>
      <c r="CT6985"/>
      <c r="CU6985"/>
      <c r="CV6985"/>
    </row>
    <row r="6986" spans="10:100" x14ac:dyDescent="0.25">
      <c r="J6986"/>
      <c r="K6986"/>
      <c r="L6986"/>
      <c r="M6986"/>
      <c r="N6986"/>
      <c r="O6986"/>
      <c r="P6986"/>
      <c r="Q6986"/>
      <c r="R6986"/>
      <c r="S6986"/>
      <c r="T6986"/>
      <c r="U6986"/>
      <c r="V6986"/>
      <c r="W6986"/>
      <c r="X6986"/>
      <c r="Y6986"/>
      <c r="Z6986"/>
      <c r="AA6986"/>
      <c r="AB6986"/>
      <c r="AC6986"/>
      <c r="AD6986"/>
      <c r="AE6986"/>
      <c r="AF6986"/>
      <c r="AG6986"/>
      <c r="AH6986"/>
      <c r="AI6986"/>
      <c r="AJ6986"/>
      <c r="AK6986"/>
      <c r="AL6986"/>
      <c r="AM6986"/>
      <c r="AN6986"/>
      <c r="AO6986"/>
      <c r="AP6986"/>
      <c r="AQ6986"/>
      <c r="AR6986"/>
      <c r="AS6986"/>
      <c r="AT6986"/>
      <c r="AU6986"/>
      <c r="AV6986"/>
      <c r="AW6986"/>
      <c r="AX6986"/>
      <c r="AY6986"/>
      <c r="AZ6986"/>
      <c r="BA6986"/>
      <c r="BB6986"/>
      <c r="BC6986"/>
      <c r="BD6986"/>
      <c r="BE6986"/>
      <c r="BF6986"/>
      <c r="BG6986"/>
      <c r="BH6986"/>
      <c r="BI6986"/>
      <c r="BJ6986"/>
      <c r="BK6986"/>
      <c r="BL6986"/>
      <c r="BM6986"/>
      <c r="BN6986"/>
      <c r="BO6986"/>
      <c r="BP6986"/>
      <c r="BQ6986"/>
      <c r="BR6986"/>
      <c r="BS6986"/>
      <c r="BT6986"/>
      <c r="BU6986"/>
      <c r="BV6986"/>
      <c r="BW6986"/>
      <c r="BX6986"/>
      <c r="BY6986"/>
      <c r="BZ6986"/>
      <c r="CA6986"/>
      <c r="CB6986"/>
      <c r="CC6986"/>
      <c r="CD6986"/>
      <c r="CE6986"/>
      <c r="CF6986"/>
      <c r="CG6986"/>
      <c r="CH6986"/>
      <c r="CI6986"/>
      <c r="CJ6986"/>
      <c r="CK6986"/>
      <c r="CL6986"/>
      <c r="CM6986"/>
      <c r="CN6986"/>
      <c r="CO6986"/>
      <c r="CP6986"/>
      <c r="CQ6986"/>
      <c r="CR6986"/>
      <c r="CS6986"/>
      <c r="CT6986"/>
      <c r="CU6986"/>
      <c r="CV6986"/>
    </row>
    <row r="6987" spans="10:100" x14ac:dyDescent="0.25">
      <c r="J6987"/>
      <c r="K6987"/>
      <c r="L6987"/>
      <c r="M6987"/>
      <c r="N6987"/>
      <c r="O6987"/>
      <c r="P6987"/>
      <c r="Q6987"/>
      <c r="R6987"/>
      <c r="S6987"/>
      <c r="T6987"/>
      <c r="U6987"/>
      <c r="V6987"/>
      <c r="W6987"/>
      <c r="X6987"/>
      <c r="Y6987"/>
      <c r="Z6987"/>
      <c r="AA6987"/>
      <c r="AB6987"/>
      <c r="AC6987"/>
      <c r="AD6987"/>
      <c r="AE6987"/>
      <c r="AF6987"/>
      <c r="AG6987"/>
      <c r="AH6987"/>
      <c r="AI6987"/>
      <c r="AJ6987"/>
      <c r="AK6987"/>
      <c r="AL6987"/>
      <c r="AM6987"/>
      <c r="AN6987"/>
      <c r="AO6987"/>
      <c r="AP6987"/>
      <c r="AQ6987"/>
      <c r="AR6987"/>
      <c r="AS6987"/>
      <c r="AT6987"/>
      <c r="AU6987"/>
      <c r="AV6987"/>
      <c r="AW6987"/>
      <c r="AX6987"/>
      <c r="AY6987"/>
      <c r="AZ6987"/>
      <c r="BA6987"/>
      <c r="BB6987"/>
      <c r="BC6987"/>
      <c r="BD6987"/>
      <c r="BE6987"/>
      <c r="BF6987"/>
      <c r="BG6987"/>
      <c r="BH6987"/>
      <c r="BI6987"/>
      <c r="BJ6987"/>
      <c r="BK6987"/>
      <c r="BL6987"/>
      <c r="BM6987"/>
      <c r="BN6987"/>
      <c r="BO6987"/>
      <c r="BP6987"/>
      <c r="BQ6987"/>
      <c r="BR6987"/>
      <c r="BS6987"/>
      <c r="BT6987"/>
      <c r="BU6987"/>
      <c r="BV6987"/>
      <c r="BW6987"/>
      <c r="BX6987"/>
      <c r="BY6987"/>
      <c r="BZ6987"/>
      <c r="CA6987"/>
      <c r="CB6987"/>
      <c r="CC6987"/>
      <c r="CD6987"/>
      <c r="CE6987"/>
      <c r="CF6987"/>
      <c r="CG6987"/>
      <c r="CH6987"/>
      <c r="CI6987"/>
      <c r="CJ6987"/>
      <c r="CK6987"/>
      <c r="CL6987"/>
      <c r="CM6987"/>
      <c r="CN6987"/>
      <c r="CO6987"/>
      <c r="CP6987"/>
      <c r="CQ6987"/>
      <c r="CR6987"/>
      <c r="CS6987"/>
      <c r="CT6987"/>
      <c r="CU6987"/>
      <c r="CV6987"/>
    </row>
    <row r="6988" spans="10:100" x14ac:dyDescent="0.25">
      <c r="J6988"/>
      <c r="K6988"/>
      <c r="L6988"/>
      <c r="M6988"/>
      <c r="N6988"/>
      <c r="O6988"/>
      <c r="P6988"/>
      <c r="Q6988"/>
      <c r="R6988"/>
      <c r="S6988"/>
      <c r="T6988"/>
      <c r="U6988"/>
      <c r="V6988"/>
      <c r="W6988"/>
      <c r="X6988"/>
      <c r="Y6988"/>
      <c r="Z6988"/>
      <c r="AA6988"/>
      <c r="AB6988"/>
      <c r="AC6988"/>
      <c r="AD6988"/>
      <c r="AE6988"/>
      <c r="AF6988"/>
      <c r="AG6988"/>
      <c r="AH6988"/>
      <c r="AI6988"/>
      <c r="AJ6988"/>
      <c r="AK6988"/>
      <c r="AL6988"/>
      <c r="AM6988"/>
      <c r="AN6988"/>
      <c r="AO6988"/>
      <c r="AP6988"/>
      <c r="AQ6988"/>
      <c r="AR6988"/>
      <c r="AS6988"/>
      <c r="AT6988"/>
      <c r="AU6988"/>
      <c r="AV6988"/>
      <c r="AW6988"/>
      <c r="AX6988"/>
      <c r="AY6988"/>
      <c r="AZ6988"/>
      <c r="BA6988"/>
      <c r="BB6988"/>
      <c r="BC6988"/>
      <c r="BD6988"/>
      <c r="BE6988"/>
      <c r="BF6988"/>
      <c r="BG6988"/>
      <c r="BH6988"/>
      <c r="BI6988"/>
      <c r="BJ6988"/>
      <c r="BK6988"/>
      <c r="BL6988"/>
      <c r="BM6988"/>
      <c r="BN6988"/>
      <c r="BO6988"/>
      <c r="BP6988"/>
      <c r="BQ6988"/>
      <c r="BR6988"/>
      <c r="BS6988"/>
      <c r="BT6988"/>
      <c r="BU6988"/>
      <c r="BV6988"/>
      <c r="BW6988"/>
      <c r="BX6988"/>
      <c r="BY6988"/>
      <c r="BZ6988"/>
      <c r="CA6988"/>
      <c r="CB6988"/>
      <c r="CC6988"/>
      <c r="CD6988"/>
      <c r="CE6988"/>
      <c r="CF6988"/>
      <c r="CG6988"/>
      <c r="CH6988"/>
      <c r="CI6988"/>
      <c r="CJ6988"/>
      <c r="CK6988"/>
      <c r="CL6988"/>
      <c r="CM6988"/>
      <c r="CN6988"/>
      <c r="CO6988"/>
      <c r="CP6988"/>
      <c r="CQ6988"/>
      <c r="CR6988"/>
      <c r="CS6988"/>
      <c r="CT6988"/>
      <c r="CU6988"/>
      <c r="CV6988"/>
    </row>
    <row r="6989" spans="10:100" x14ac:dyDescent="0.25">
      <c r="J6989"/>
      <c r="K6989"/>
      <c r="L6989"/>
      <c r="M6989"/>
      <c r="N6989"/>
      <c r="O6989"/>
      <c r="P6989"/>
      <c r="Q6989"/>
      <c r="R6989"/>
      <c r="S6989"/>
      <c r="T6989"/>
      <c r="U6989"/>
      <c r="V6989"/>
      <c r="W6989"/>
      <c r="X6989"/>
      <c r="Y6989"/>
      <c r="Z6989"/>
      <c r="AA6989"/>
      <c r="AB6989"/>
      <c r="AC6989"/>
      <c r="AD6989"/>
      <c r="AE6989"/>
      <c r="AF6989"/>
      <c r="AG6989"/>
      <c r="AH6989"/>
      <c r="AI6989"/>
      <c r="AJ6989"/>
      <c r="AK6989"/>
      <c r="AL6989"/>
      <c r="AM6989"/>
      <c r="AN6989"/>
      <c r="AO6989"/>
      <c r="AP6989"/>
      <c r="AQ6989"/>
      <c r="AR6989"/>
      <c r="AS6989"/>
      <c r="AT6989"/>
      <c r="AU6989"/>
      <c r="AV6989"/>
      <c r="AW6989"/>
      <c r="AX6989"/>
      <c r="AY6989"/>
      <c r="AZ6989"/>
      <c r="BA6989"/>
      <c r="BB6989"/>
      <c r="BC6989"/>
      <c r="BD6989"/>
      <c r="BE6989"/>
      <c r="BF6989"/>
      <c r="BG6989"/>
      <c r="BH6989"/>
      <c r="BI6989"/>
      <c r="BJ6989"/>
      <c r="BK6989"/>
      <c r="BL6989"/>
      <c r="BM6989"/>
      <c r="BN6989"/>
      <c r="BO6989"/>
      <c r="BP6989"/>
      <c r="BQ6989"/>
      <c r="BR6989"/>
      <c r="BS6989"/>
      <c r="BT6989"/>
      <c r="BU6989"/>
      <c r="BV6989"/>
      <c r="BW6989"/>
      <c r="BX6989"/>
      <c r="BY6989"/>
      <c r="BZ6989"/>
      <c r="CA6989"/>
      <c r="CB6989"/>
      <c r="CC6989"/>
      <c r="CD6989"/>
      <c r="CE6989"/>
      <c r="CF6989"/>
      <c r="CG6989"/>
      <c r="CH6989"/>
      <c r="CI6989"/>
      <c r="CJ6989"/>
      <c r="CK6989"/>
      <c r="CL6989"/>
      <c r="CM6989"/>
      <c r="CN6989"/>
      <c r="CO6989"/>
      <c r="CP6989"/>
      <c r="CQ6989"/>
      <c r="CR6989"/>
      <c r="CS6989"/>
      <c r="CT6989"/>
      <c r="CU6989"/>
      <c r="CV6989"/>
    </row>
    <row r="6990" spans="10:100" x14ac:dyDescent="0.25">
      <c r="J6990"/>
      <c r="K6990"/>
      <c r="L6990"/>
      <c r="M6990"/>
      <c r="N6990"/>
      <c r="O6990"/>
      <c r="P6990"/>
      <c r="Q6990"/>
      <c r="R6990"/>
      <c r="S6990"/>
      <c r="T6990"/>
      <c r="U6990"/>
      <c r="V6990"/>
      <c r="W6990"/>
      <c r="X6990"/>
      <c r="Y6990"/>
      <c r="Z6990"/>
      <c r="AA6990"/>
      <c r="AB6990"/>
      <c r="AC6990"/>
      <c r="AD6990"/>
      <c r="AE6990"/>
      <c r="AF6990"/>
      <c r="AG6990"/>
      <c r="AH6990"/>
      <c r="AI6990"/>
      <c r="AJ6990"/>
      <c r="AK6990"/>
      <c r="AL6990"/>
      <c r="AM6990"/>
      <c r="AN6990"/>
      <c r="AO6990"/>
      <c r="AP6990"/>
      <c r="AQ6990"/>
      <c r="AR6990"/>
      <c r="AS6990"/>
      <c r="AT6990"/>
      <c r="AU6990"/>
      <c r="AV6990"/>
      <c r="AW6990"/>
      <c r="AX6990"/>
      <c r="AY6990"/>
      <c r="AZ6990"/>
      <c r="BA6990"/>
      <c r="BB6990"/>
      <c r="BC6990"/>
      <c r="BD6990"/>
      <c r="BE6990"/>
      <c r="BF6990"/>
      <c r="BG6990"/>
      <c r="BH6990"/>
      <c r="BI6990"/>
      <c r="BJ6990"/>
      <c r="BK6990"/>
      <c r="BL6990"/>
      <c r="BM6990"/>
      <c r="BN6990"/>
      <c r="BO6990"/>
      <c r="BP6990"/>
      <c r="BQ6990"/>
      <c r="BR6990"/>
      <c r="BS6990"/>
      <c r="BT6990"/>
      <c r="BU6990"/>
      <c r="BV6990"/>
      <c r="BW6990"/>
      <c r="BX6990"/>
      <c r="BY6990"/>
      <c r="BZ6990"/>
      <c r="CA6990"/>
      <c r="CB6990"/>
      <c r="CC6990"/>
      <c r="CD6990"/>
      <c r="CE6990"/>
      <c r="CF6990"/>
      <c r="CG6990"/>
      <c r="CH6990"/>
      <c r="CI6990"/>
      <c r="CJ6990"/>
      <c r="CK6990"/>
      <c r="CL6990"/>
      <c r="CM6990"/>
      <c r="CN6990"/>
      <c r="CO6990"/>
      <c r="CP6990"/>
      <c r="CQ6990"/>
      <c r="CR6990"/>
      <c r="CS6990"/>
      <c r="CT6990"/>
      <c r="CU6990"/>
      <c r="CV6990"/>
    </row>
    <row r="6991" spans="10:100" x14ac:dyDescent="0.25">
      <c r="J6991"/>
      <c r="K6991"/>
      <c r="L6991"/>
      <c r="M6991"/>
      <c r="N6991"/>
      <c r="O6991"/>
      <c r="P6991"/>
      <c r="Q6991"/>
      <c r="R6991"/>
      <c r="S6991"/>
      <c r="T6991"/>
      <c r="U6991"/>
      <c r="V6991"/>
      <c r="W6991"/>
      <c r="X6991"/>
      <c r="Y6991"/>
      <c r="Z6991"/>
      <c r="AA6991"/>
      <c r="AB6991"/>
      <c r="AC6991"/>
      <c r="AD6991"/>
      <c r="AE6991"/>
      <c r="AF6991"/>
      <c r="AG6991"/>
      <c r="AH6991"/>
      <c r="AI6991"/>
      <c r="AJ6991"/>
      <c r="AK6991"/>
      <c r="AL6991"/>
      <c r="AM6991"/>
      <c r="AN6991"/>
      <c r="AO6991"/>
      <c r="AP6991"/>
      <c r="AQ6991"/>
      <c r="AR6991"/>
      <c r="AS6991"/>
      <c r="AT6991"/>
      <c r="AU6991"/>
      <c r="AV6991"/>
      <c r="AW6991"/>
      <c r="AX6991"/>
      <c r="AY6991"/>
      <c r="AZ6991"/>
      <c r="BA6991"/>
      <c r="BB6991"/>
      <c r="BC6991"/>
      <c r="BD6991"/>
      <c r="BE6991"/>
      <c r="BF6991"/>
      <c r="BG6991"/>
      <c r="BH6991"/>
      <c r="BI6991"/>
      <c r="BJ6991"/>
      <c r="BK6991"/>
      <c r="BL6991"/>
      <c r="BM6991"/>
      <c r="BN6991"/>
      <c r="BO6991"/>
      <c r="BP6991"/>
      <c r="BQ6991"/>
      <c r="BR6991"/>
      <c r="BS6991"/>
      <c r="BT6991"/>
      <c r="BU6991"/>
      <c r="BV6991"/>
      <c r="BW6991"/>
      <c r="BX6991"/>
      <c r="BY6991"/>
      <c r="BZ6991"/>
      <c r="CA6991"/>
      <c r="CB6991"/>
      <c r="CC6991"/>
      <c r="CD6991"/>
      <c r="CE6991"/>
      <c r="CF6991"/>
      <c r="CG6991"/>
      <c r="CH6991"/>
      <c r="CI6991"/>
      <c r="CJ6991"/>
      <c r="CK6991"/>
      <c r="CL6991"/>
      <c r="CM6991"/>
      <c r="CN6991"/>
      <c r="CO6991"/>
      <c r="CP6991"/>
      <c r="CQ6991"/>
      <c r="CR6991"/>
      <c r="CS6991"/>
      <c r="CT6991"/>
      <c r="CU6991"/>
      <c r="CV6991"/>
    </row>
    <row r="6992" spans="10:100" x14ac:dyDescent="0.25">
      <c r="J6992"/>
      <c r="K6992"/>
      <c r="L6992"/>
      <c r="M6992"/>
      <c r="N6992"/>
      <c r="O6992"/>
      <c r="P6992"/>
      <c r="Q6992"/>
      <c r="R6992"/>
      <c r="S6992"/>
      <c r="T6992"/>
      <c r="U6992"/>
      <c r="V6992"/>
      <c r="W6992"/>
      <c r="X6992"/>
      <c r="Y6992"/>
      <c r="Z6992"/>
      <c r="AA6992"/>
      <c r="AB6992"/>
      <c r="AC6992"/>
      <c r="AD6992"/>
      <c r="AE6992"/>
      <c r="AF6992"/>
      <c r="AG6992"/>
      <c r="AH6992"/>
      <c r="AI6992"/>
      <c r="AJ6992"/>
      <c r="AK6992"/>
      <c r="AL6992"/>
      <c r="AM6992"/>
      <c r="AN6992"/>
      <c r="AO6992"/>
      <c r="AP6992"/>
      <c r="AQ6992"/>
      <c r="AR6992"/>
      <c r="AS6992"/>
      <c r="AT6992"/>
      <c r="AU6992"/>
      <c r="AV6992"/>
      <c r="AW6992"/>
      <c r="AX6992"/>
      <c r="AY6992"/>
      <c r="AZ6992"/>
      <c r="BA6992"/>
      <c r="BB6992"/>
      <c r="BC6992"/>
      <c r="BD6992"/>
      <c r="BE6992"/>
      <c r="BF6992"/>
      <c r="BG6992"/>
      <c r="BH6992"/>
      <c r="BI6992"/>
      <c r="BJ6992"/>
      <c r="BK6992"/>
      <c r="BL6992"/>
      <c r="BM6992"/>
      <c r="BN6992"/>
      <c r="BO6992"/>
      <c r="BP6992"/>
      <c r="BQ6992"/>
      <c r="BR6992"/>
      <c r="BS6992"/>
      <c r="BT6992"/>
      <c r="BU6992"/>
      <c r="BV6992"/>
      <c r="BW6992"/>
      <c r="BX6992"/>
      <c r="BY6992"/>
      <c r="BZ6992"/>
      <c r="CA6992"/>
      <c r="CB6992"/>
      <c r="CC6992"/>
      <c r="CD6992"/>
      <c r="CE6992"/>
      <c r="CF6992"/>
      <c r="CG6992"/>
      <c r="CH6992"/>
      <c r="CI6992"/>
      <c r="CJ6992"/>
      <c r="CK6992"/>
      <c r="CL6992"/>
      <c r="CM6992"/>
      <c r="CN6992"/>
      <c r="CO6992"/>
      <c r="CP6992"/>
      <c r="CQ6992"/>
      <c r="CR6992"/>
      <c r="CS6992"/>
      <c r="CT6992"/>
      <c r="CU6992"/>
      <c r="CV6992"/>
    </row>
    <row r="6993" spans="10:100" x14ac:dyDescent="0.25">
      <c r="J6993"/>
      <c r="K6993"/>
      <c r="L6993"/>
      <c r="M6993"/>
      <c r="N6993"/>
      <c r="O6993"/>
      <c r="P6993"/>
      <c r="Q6993"/>
      <c r="R6993"/>
      <c r="S6993"/>
      <c r="T6993"/>
      <c r="U6993"/>
      <c r="V6993"/>
      <c r="W6993"/>
      <c r="X6993"/>
      <c r="Y6993"/>
      <c r="Z6993"/>
      <c r="AA6993"/>
      <c r="AB6993"/>
      <c r="AC6993"/>
      <c r="AD6993"/>
      <c r="AE6993"/>
      <c r="AF6993"/>
      <c r="AG6993"/>
      <c r="AH6993"/>
      <c r="AI6993"/>
      <c r="AJ6993"/>
      <c r="AK6993"/>
      <c r="AL6993"/>
      <c r="AM6993"/>
      <c r="AN6993"/>
      <c r="AO6993"/>
      <c r="AP6993"/>
      <c r="AQ6993"/>
      <c r="AR6993"/>
      <c r="AS6993"/>
      <c r="AT6993"/>
      <c r="AU6993"/>
      <c r="AV6993"/>
      <c r="AW6993"/>
      <c r="AX6993"/>
      <c r="AY6993"/>
      <c r="AZ6993"/>
      <c r="BA6993"/>
      <c r="BB6993"/>
      <c r="BC6993"/>
      <c r="BD6993"/>
      <c r="BE6993"/>
      <c r="BF6993"/>
      <c r="BG6993"/>
      <c r="BH6993"/>
      <c r="BI6993"/>
      <c r="BJ6993"/>
      <c r="BK6993"/>
      <c r="BL6993"/>
      <c r="BM6993"/>
      <c r="BN6993"/>
      <c r="BO6993"/>
      <c r="BP6993"/>
      <c r="BQ6993"/>
      <c r="BR6993"/>
      <c r="BS6993"/>
      <c r="BT6993"/>
      <c r="BU6993"/>
      <c r="BV6993"/>
      <c r="BW6993"/>
      <c r="BX6993"/>
      <c r="BY6993"/>
      <c r="BZ6993"/>
      <c r="CA6993"/>
      <c r="CB6993"/>
      <c r="CC6993"/>
      <c r="CD6993"/>
      <c r="CE6993"/>
      <c r="CF6993"/>
      <c r="CG6993"/>
      <c r="CH6993"/>
      <c r="CI6993"/>
      <c r="CJ6993"/>
      <c r="CK6993"/>
      <c r="CL6993"/>
      <c r="CM6993"/>
      <c r="CN6993"/>
      <c r="CO6993"/>
      <c r="CP6993"/>
      <c r="CQ6993"/>
      <c r="CR6993"/>
      <c r="CS6993"/>
      <c r="CT6993"/>
      <c r="CU6993"/>
      <c r="CV6993"/>
    </row>
    <row r="6994" spans="10:100" x14ac:dyDescent="0.25">
      <c r="J6994"/>
      <c r="K6994"/>
      <c r="L6994"/>
      <c r="M6994"/>
      <c r="N6994"/>
      <c r="O6994"/>
      <c r="P6994"/>
      <c r="Q6994"/>
      <c r="R6994"/>
      <c r="S6994"/>
      <c r="T6994"/>
      <c r="U6994"/>
      <c r="V6994"/>
      <c r="W6994"/>
      <c r="X6994"/>
      <c r="Y6994"/>
      <c r="Z6994"/>
      <c r="AA6994"/>
      <c r="AB6994"/>
      <c r="AC6994"/>
      <c r="AD6994"/>
      <c r="AE6994"/>
      <c r="AF6994"/>
      <c r="AG6994"/>
      <c r="AH6994"/>
      <c r="AI6994"/>
      <c r="AJ6994"/>
      <c r="AK6994"/>
      <c r="AL6994"/>
      <c r="AM6994"/>
      <c r="AN6994"/>
      <c r="AO6994"/>
      <c r="AP6994"/>
      <c r="AQ6994"/>
      <c r="AR6994"/>
      <c r="AS6994"/>
      <c r="AT6994"/>
      <c r="AU6994"/>
      <c r="AV6994"/>
      <c r="AW6994"/>
      <c r="AX6994"/>
      <c r="AY6994"/>
      <c r="AZ6994"/>
      <c r="BA6994"/>
      <c r="BB6994"/>
      <c r="BC6994"/>
      <c r="BD6994"/>
      <c r="BE6994"/>
      <c r="BF6994"/>
      <c r="BG6994"/>
      <c r="BH6994"/>
      <c r="BI6994"/>
      <c r="BJ6994"/>
      <c r="BK6994"/>
      <c r="BL6994"/>
      <c r="BM6994"/>
      <c r="BN6994"/>
      <c r="BO6994"/>
      <c r="BP6994"/>
      <c r="BQ6994"/>
      <c r="BR6994"/>
      <c r="BS6994"/>
      <c r="BT6994"/>
      <c r="BU6994"/>
      <c r="BV6994"/>
      <c r="BW6994"/>
      <c r="BX6994"/>
      <c r="BY6994"/>
      <c r="BZ6994"/>
      <c r="CA6994"/>
      <c r="CB6994"/>
      <c r="CC6994"/>
      <c r="CD6994"/>
      <c r="CE6994"/>
      <c r="CF6994"/>
      <c r="CG6994"/>
      <c r="CH6994"/>
      <c r="CI6994"/>
      <c r="CJ6994"/>
      <c r="CK6994"/>
      <c r="CL6994"/>
      <c r="CM6994"/>
      <c r="CN6994"/>
      <c r="CO6994"/>
      <c r="CP6994"/>
      <c r="CQ6994"/>
      <c r="CR6994"/>
      <c r="CS6994"/>
      <c r="CT6994"/>
      <c r="CU6994"/>
      <c r="CV6994"/>
    </row>
    <row r="6995" spans="10:100" x14ac:dyDescent="0.25">
      <c r="J6995"/>
      <c r="K6995"/>
      <c r="L6995"/>
      <c r="M6995"/>
      <c r="N6995"/>
      <c r="O6995"/>
      <c r="P6995"/>
      <c r="Q6995"/>
      <c r="R6995"/>
      <c r="S6995"/>
      <c r="T6995"/>
      <c r="U6995"/>
      <c r="V6995"/>
      <c r="W6995"/>
      <c r="X6995"/>
      <c r="Y6995"/>
      <c r="Z6995"/>
      <c r="AA6995"/>
      <c r="AB6995"/>
      <c r="AC6995"/>
      <c r="AD6995"/>
      <c r="AE6995"/>
      <c r="AF6995"/>
      <c r="AG6995"/>
      <c r="AH6995"/>
      <c r="AI6995"/>
      <c r="AJ6995"/>
      <c r="AK6995"/>
      <c r="AL6995"/>
      <c r="AM6995"/>
      <c r="AN6995"/>
      <c r="AO6995"/>
      <c r="AP6995"/>
      <c r="AQ6995"/>
      <c r="AR6995"/>
      <c r="AS6995"/>
      <c r="AT6995"/>
      <c r="AU6995"/>
      <c r="AV6995"/>
      <c r="AW6995"/>
      <c r="AX6995"/>
      <c r="AY6995"/>
      <c r="AZ6995"/>
      <c r="BA6995"/>
      <c r="BB6995"/>
      <c r="BC6995"/>
      <c r="BD6995"/>
      <c r="BE6995"/>
      <c r="BF6995"/>
      <c r="BG6995"/>
      <c r="BH6995"/>
      <c r="BI6995"/>
      <c r="BJ6995"/>
      <c r="BK6995"/>
      <c r="BL6995"/>
      <c r="BM6995"/>
      <c r="BN6995"/>
      <c r="BO6995"/>
      <c r="BP6995"/>
      <c r="BQ6995"/>
      <c r="BR6995"/>
      <c r="BS6995"/>
      <c r="BT6995"/>
      <c r="BU6995"/>
      <c r="BV6995"/>
      <c r="BW6995"/>
      <c r="BX6995"/>
      <c r="BY6995"/>
      <c r="BZ6995"/>
      <c r="CA6995"/>
      <c r="CB6995"/>
      <c r="CC6995"/>
      <c r="CD6995"/>
      <c r="CE6995"/>
      <c r="CF6995"/>
      <c r="CG6995"/>
      <c r="CH6995"/>
      <c r="CI6995"/>
      <c r="CJ6995"/>
      <c r="CK6995"/>
      <c r="CL6995"/>
      <c r="CM6995"/>
      <c r="CN6995"/>
      <c r="CO6995"/>
      <c r="CP6995"/>
      <c r="CQ6995"/>
      <c r="CR6995"/>
      <c r="CS6995"/>
      <c r="CT6995"/>
      <c r="CU6995"/>
      <c r="CV6995"/>
    </row>
    <row r="6996" spans="10:100" x14ac:dyDescent="0.25">
      <c r="J6996"/>
      <c r="K6996"/>
      <c r="L6996"/>
      <c r="M6996"/>
      <c r="N6996"/>
      <c r="O6996"/>
      <c r="P6996"/>
      <c r="Q6996"/>
      <c r="R6996"/>
      <c r="S6996"/>
      <c r="T6996"/>
      <c r="U6996"/>
      <c r="V6996"/>
      <c r="W6996"/>
      <c r="X6996"/>
      <c r="Y6996"/>
      <c r="Z6996"/>
      <c r="AA6996"/>
      <c r="AB6996"/>
      <c r="AC6996"/>
      <c r="AD6996"/>
      <c r="AE6996"/>
      <c r="AF6996"/>
      <c r="AG6996"/>
      <c r="AH6996"/>
      <c r="AI6996"/>
      <c r="AJ6996"/>
      <c r="AK6996"/>
      <c r="AL6996"/>
      <c r="AM6996"/>
      <c r="AN6996"/>
      <c r="AO6996"/>
      <c r="AP6996"/>
      <c r="AQ6996"/>
      <c r="AR6996"/>
      <c r="AS6996"/>
      <c r="AT6996"/>
      <c r="AU6996"/>
      <c r="AV6996"/>
      <c r="AW6996"/>
      <c r="AX6996"/>
      <c r="AY6996"/>
      <c r="AZ6996"/>
      <c r="BA6996"/>
      <c r="BB6996"/>
      <c r="BC6996"/>
      <c r="BD6996"/>
      <c r="BE6996"/>
      <c r="BF6996"/>
      <c r="BG6996"/>
      <c r="BH6996"/>
      <c r="BI6996"/>
      <c r="BJ6996"/>
      <c r="BK6996"/>
      <c r="BL6996"/>
      <c r="BM6996"/>
      <c r="BN6996"/>
      <c r="BO6996"/>
      <c r="BP6996"/>
      <c r="BQ6996"/>
      <c r="BR6996"/>
      <c r="BS6996"/>
      <c r="BT6996"/>
      <c r="BU6996"/>
      <c r="BV6996"/>
      <c r="BW6996"/>
      <c r="BX6996"/>
      <c r="BY6996"/>
      <c r="BZ6996"/>
      <c r="CA6996"/>
      <c r="CB6996"/>
      <c r="CC6996"/>
      <c r="CD6996"/>
      <c r="CE6996"/>
      <c r="CF6996"/>
      <c r="CG6996"/>
      <c r="CH6996"/>
      <c r="CI6996"/>
      <c r="CJ6996"/>
      <c r="CK6996"/>
      <c r="CL6996"/>
      <c r="CM6996"/>
      <c r="CN6996"/>
      <c r="CO6996"/>
      <c r="CP6996"/>
      <c r="CQ6996"/>
      <c r="CR6996"/>
      <c r="CS6996"/>
      <c r="CT6996"/>
      <c r="CU6996"/>
      <c r="CV6996"/>
    </row>
    <row r="6997" spans="10:100" x14ac:dyDescent="0.25">
      <c r="J6997"/>
      <c r="K6997"/>
      <c r="L6997"/>
      <c r="M6997"/>
      <c r="N6997"/>
      <c r="O6997"/>
      <c r="P6997"/>
      <c r="Q6997"/>
      <c r="R6997"/>
      <c r="S6997"/>
      <c r="T6997"/>
      <c r="U6997"/>
      <c r="V6997"/>
      <c r="W6997"/>
      <c r="X6997"/>
      <c r="Y6997"/>
      <c r="Z6997"/>
      <c r="AA6997"/>
      <c r="AB6997"/>
      <c r="AC6997"/>
      <c r="AD6997"/>
      <c r="AE6997"/>
      <c r="AF6997"/>
      <c r="AG6997"/>
      <c r="AH6997"/>
      <c r="AI6997"/>
      <c r="AJ6997"/>
      <c r="AK6997"/>
      <c r="AL6997"/>
      <c r="AM6997"/>
      <c r="AN6997"/>
      <c r="AO6997"/>
      <c r="AP6997"/>
      <c r="AQ6997"/>
      <c r="AR6997"/>
      <c r="AS6997"/>
      <c r="AT6997"/>
      <c r="AU6997"/>
      <c r="AV6997"/>
      <c r="AW6997"/>
      <c r="AX6997"/>
      <c r="AY6997"/>
      <c r="AZ6997"/>
      <c r="BA6997"/>
      <c r="BB6997"/>
      <c r="BC6997"/>
      <c r="BD6997"/>
      <c r="BE6997"/>
      <c r="BF6997"/>
      <c r="BG6997"/>
      <c r="BH6997"/>
      <c r="BI6997"/>
      <c r="BJ6997"/>
      <c r="BK6997"/>
      <c r="BL6997"/>
      <c r="BM6997"/>
      <c r="BN6997"/>
      <c r="BO6997"/>
      <c r="BP6997"/>
      <c r="BQ6997"/>
      <c r="BR6997"/>
      <c r="BS6997"/>
      <c r="BT6997"/>
      <c r="BU6997"/>
      <c r="BV6997"/>
      <c r="BW6997"/>
      <c r="BX6997"/>
      <c r="BY6997"/>
      <c r="BZ6997"/>
      <c r="CA6997"/>
      <c r="CB6997"/>
      <c r="CC6997"/>
      <c r="CD6997"/>
      <c r="CE6997"/>
      <c r="CF6997"/>
      <c r="CG6997"/>
      <c r="CH6997"/>
      <c r="CI6997"/>
      <c r="CJ6997"/>
      <c r="CK6997"/>
      <c r="CL6997"/>
      <c r="CM6997"/>
      <c r="CN6997"/>
      <c r="CO6997"/>
      <c r="CP6997"/>
      <c r="CQ6997"/>
      <c r="CR6997"/>
      <c r="CS6997"/>
      <c r="CT6997"/>
      <c r="CU6997"/>
      <c r="CV6997"/>
    </row>
    <row r="6998" spans="10:100" x14ac:dyDescent="0.25">
      <c r="J6998"/>
      <c r="K6998"/>
      <c r="L6998"/>
      <c r="M6998"/>
      <c r="N6998"/>
      <c r="O6998"/>
      <c r="P6998"/>
      <c r="Q6998"/>
      <c r="R6998"/>
      <c r="S6998"/>
      <c r="T6998"/>
      <c r="U6998"/>
      <c r="V6998"/>
      <c r="W6998"/>
      <c r="X6998"/>
      <c r="Y6998"/>
      <c r="Z6998"/>
      <c r="AA6998"/>
      <c r="AB6998"/>
      <c r="AC6998"/>
      <c r="AD6998"/>
      <c r="AE6998"/>
      <c r="AF6998"/>
      <c r="AG6998"/>
      <c r="AH6998"/>
      <c r="AI6998"/>
      <c r="AJ6998"/>
      <c r="AK6998"/>
      <c r="AL6998"/>
      <c r="AM6998"/>
      <c r="AN6998"/>
      <c r="AO6998"/>
      <c r="AP6998"/>
      <c r="AQ6998"/>
      <c r="AR6998"/>
      <c r="AS6998"/>
      <c r="AT6998"/>
      <c r="AU6998"/>
      <c r="AV6998"/>
      <c r="AW6998"/>
      <c r="AX6998"/>
      <c r="AY6998"/>
      <c r="AZ6998"/>
      <c r="BA6998"/>
      <c r="BB6998"/>
      <c r="BC6998"/>
      <c r="BD6998"/>
      <c r="BE6998"/>
      <c r="BF6998"/>
      <c r="BG6998"/>
      <c r="BH6998"/>
      <c r="BI6998"/>
      <c r="BJ6998"/>
      <c r="BK6998"/>
      <c r="BL6998"/>
      <c r="BM6998"/>
      <c r="BN6998"/>
      <c r="BO6998"/>
      <c r="BP6998"/>
      <c r="BQ6998"/>
      <c r="BR6998"/>
      <c r="BS6998"/>
      <c r="BT6998"/>
      <c r="BU6998"/>
      <c r="BV6998"/>
      <c r="BW6998"/>
      <c r="BX6998"/>
      <c r="BY6998"/>
      <c r="BZ6998"/>
      <c r="CA6998"/>
      <c r="CB6998"/>
      <c r="CC6998"/>
      <c r="CD6998"/>
      <c r="CE6998"/>
      <c r="CF6998"/>
      <c r="CG6998"/>
      <c r="CH6998"/>
      <c r="CI6998"/>
      <c r="CJ6998"/>
      <c r="CK6998"/>
      <c r="CL6998"/>
      <c r="CM6998"/>
      <c r="CN6998"/>
      <c r="CO6998"/>
      <c r="CP6998"/>
      <c r="CQ6998"/>
      <c r="CR6998"/>
      <c r="CS6998"/>
      <c r="CT6998"/>
      <c r="CU6998"/>
      <c r="CV6998"/>
    </row>
    <row r="6999" spans="10:100" x14ac:dyDescent="0.25">
      <c r="J6999"/>
      <c r="K6999"/>
      <c r="L6999"/>
      <c r="M6999"/>
      <c r="N6999"/>
      <c r="O6999"/>
      <c r="P6999"/>
      <c r="Q6999"/>
      <c r="R6999"/>
      <c r="S6999"/>
      <c r="T6999"/>
      <c r="U6999"/>
      <c r="V6999"/>
      <c r="W6999"/>
      <c r="X6999"/>
      <c r="Y6999"/>
      <c r="Z6999"/>
      <c r="AA6999"/>
      <c r="AB6999"/>
      <c r="AC6999"/>
      <c r="AD6999"/>
      <c r="AE6999"/>
      <c r="AF6999"/>
      <c r="AG6999"/>
      <c r="AH6999"/>
      <c r="AI6999"/>
      <c r="AJ6999"/>
      <c r="AK6999"/>
      <c r="AL6999"/>
      <c r="AM6999"/>
      <c r="AN6999"/>
      <c r="AO6999"/>
      <c r="AP6999"/>
      <c r="AQ6999"/>
      <c r="AR6999"/>
      <c r="AS6999"/>
      <c r="AT6999"/>
      <c r="AU6999"/>
      <c r="AV6999"/>
      <c r="AW6999"/>
      <c r="AX6999"/>
      <c r="AY6999"/>
      <c r="AZ6999"/>
      <c r="BA6999"/>
      <c r="BB6999"/>
      <c r="BC6999"/>
      <c r="BD6999"/>
      <c r="BE6999"/>
      <c r="BF6999"/>
      <c r="BG6999"/>
      <c r="BH6999"/>
      <c r="BI6999"/>
      <c r="BJ6999"/>
      <c r="BK6999"/>
      <c r="BL6999"/>
      <c r="BM6999"/>
      <c r="BN6999"/>
      <c r="BO6999"/>
      <c r="BP6999"/>
      <c r="BQ6999"/>
      <c r="BR6999"/>
      <c r="BS6999"/>
      <c r="BT6999"/>
      <c r="BU6999"/>
      <c r="BV6999"/>
      <c r="BW6999"/>
      <c r="BX6999"/>
      <c r="BY6999"/>
      <c r="BZ6999"/>
      <c r="CA6999"/>
      <c r="CB6999"/>
      <c r="CC6999"/>
      <c r="CD6999"/>
      <c r="CE6999"/>
      <c r="CF6999"/>
      <c r="CG6999"/>
      <c r="CH6999"/>
      <c r="CI6999"/>
      <c r="CJ6999"/>
      <c r="CK6999"/>
      <c r="CL6999"/>
      <c r="CM6999"/>
      <c r="CN6999"/>
      <c r="CO6999"/>
      <c r="CP6999"/>
      <c r="CQ6999"/>
      <c r="CR6999"/>
      <c r="CS6999"/>
      <c r="CT6999"/>
      <c r="CU6999"/>
      <c r="CV6999"/>
    </row>
    <row r="7000" spans="10:100" x14ac:dyDescent="0.25">
      <c r="J7000"/>
      <c r="K7000"/>
      <c r="L7000"/>
      <c r="M7000"/>
      <c r="N7000"/>
      <c r="O7000"/>
      <c r="P7000"/>
      <c r="Q7000"/>
      <c r="R7000"/>
      <c r="S7000"/>
      <c r="T7000"/>
      <c r="U7000"/>
      <c r="V7000"/>
      <c r="W7000"/>
      <c r="X7000"/>
      <c r="Y7000"/>
      <c r="Z7000"/>
      <c r="AA7000"/>
      <c r="AB7000"/>
      <c r="AC7000"/>
      <c r="AD7000"/>
      <c r="AE7000"/>
      <c r="AF7000"/>
      <c r="AG7000"/>
      <c r="AH7000"/>
      <c r="AI7000"/>
      <c r="AJ7000"/>
      <c r="AK7000"/>
      <c r="AL7000"/>
      <c r="AM7000"/>
      <c r="AN7000"/>
      <c r="AO7000"/>
      <c r="AP7000"/>
      <c r="AQ7000"/>
      <c r="AR7000"/>
      <c r="AS7000"/>
      <c r="AT7000"/>
      <c r="AU7000"/>
      <c r="AV7000"/>
      <c r="AW7000"/>
      <c r="AX7000"/>
      <c r="AY7000"/>
      <c r="AZ7000"/>
      <c r="BA7000"/>
      <c r="BB7000"/>
      <c r="BC7000"/>
      <c r="BD7000"/>
      <c r="BE7000"/>
      <c r="BF7000"/>
      <c r="BG7000"/>
      <c r="BH7000"/>
      <c r="BI7000"/>
      <c r="BJ7000"/>
      <c r="BK7000"/>
      <c r="BL7000"/>
      <c r="BM7000"/>
      <c r="BN7000"/>
      <c r="BO7000"/>
      <c r="BP7000"/>
      <c r="BQ7000"/>
      <c r="BR7000"/>
      <c r="BS7000"/>
      <c r="BT7000"/>
      <c r="BU7000"/>
      <c r="BV7000"/>
      <c r="BW7000"/>
      <c r="BX7000"/>
      <c r="BY7000"/>
      <c r="BZ7000"/>
      <c r="CA7000"/>
      <c r="CB7000"/>
      <c r="CC7000"/>
      <c r="CD7000"/>
      <c r="CE7000"/>
      <c r="CF7000"/>
      <c r="CG7000"/>
      <c r="CH7000"/>
      <c r="CI7000"/>
      <c r="CJ7000"/>
      <c r="CK7000"/>
      <c r="CL7000"/>
      <c r="CM7000"/>
      <c r="CN7000"/>
      <c r="CO7000"/>
      <c r="CP7000"/>
      <c r="CQ7000"/>
      <c r="CR7000"/>
      <c r="CS7000"/>
      <c r="CT7000"/>
      <c r="CU7000"/>
      <c r="CV7000"/>
    </row>
    <row r="7001" spans="10:100" x14ac:dyDescent="0.25">
      <c r="J7001"/>
      <c r="K7001"/>
      <c r="L7001"/>
      <c r="M7001"/>
      <c r="N7001"/>
      <c r="O7001"/>
      <c r="P7001"/>
      <c r="Q7001"/>
      <c r="R7001"/>
      <c r="S7001"/>
      <c r="T7001"/>
      <c r="U7001"/>
      <c r="V7001"/>
      <c r="W7001"/>
      <c r="X7001"/>
      <c r="Y7001"/>
      <c r="Z7001"/>
      <c r="AA7001"/>
      <c r="AB7001"/>
      <c r="AC7001"/>
      <c r="AD7001"/>
      <c r="AE7001"/>
      <c r="AF7001"/>
      <c r="AG7001"/>
      <c r="AH7001"/>
      <c r="AI7001"/>
      <c r="AJ7001"/>
      <c r="AK7001"/>
      <c r="AL7001"/>
      <c r="AM7001"/>
      <c r="AN7001"/>
      <c r="AO7001"/>
      <c r="AP7001"/>
      <c r="AQ7001"/>
      <c r="AR7001"/>
      <c r="AS7001"/>
      <c r="AT7001"/>
      <c r="AU7001"/>
      <c r="AV7001"/>
      <c r="AW7001"/>
      <c r="AX7001"/>
      <c r="AY7001"/>
      <c r="AZ7001"/>
      <c r="BA7001"/>
      <c r="BB7001"/>
      <c r="BC7001"/>
      <c r="BD7001"/>
      <c r="BE7001"/>
      <c r="BF7001"/>
      <c r="BG7001"/>
      <c r="BH7001"/>
      <c r="BI7001"/>
      <c r="BJ7001"/>
      <c r="BK7001"/>
      <c r="BL7001"/>
      <c r="BM7001"/>
      <c r="BN7001"/>
      <c r="BO7001"/>
      <c r="BP7001"/>
      <c r="BQ7001"/>
      <c r="BR7001"/>
      <c r="BS7001"/>
      <c r="BT7001"/>
      <c r="BU7001"/>
      <c r="BV7001"/>
      <c r="BW7001"/>
      <c r="BX7001"/>
      <c r="BY7001"/>
      <c r="BZ7001"/>
      <c r="CA7001"/>
      <c r="CB7001"/>
      <c r="CC7001"/>
      <c r="CD7001"/>
      <c r="CE7001"/>
      <c r="CF7001"/>
      <c r="CG7001"/>
      <c r="CH7001"/>
      <c r="CI7001"/>
      <c r="CJ7001"/>
      <c r="CK7001"/>
      <c r="CL7001"/>
      <c r="CM7001"/>
      <c r="CN7001"/>
      <c r="CO7001"/>
      <c r="CP7001"/>
      <c r="CQ7001"/>
      <c r="CR7001"/>
      <c r="CS7001"/>
      <c r="CT7001"/>
      <c r="CU7001"/>
      <c r="CV7001"/>
    </row>
    <row r="7002" spans="10:100" x14ac:dyDescent="0.25">
      <c r="J7002"/>
      <c r="K7002"/>
      <c r="L7002"/>
      <c r="M7002"/>
      <c r="N7002"/>
      <c r="O7002"/>
      <c r="P7002"/>
      <c r="Q7002"/>
      <c r="R7002"/>
      <c r="S7002"/>
      <c r="T7002"/>
      <c r="U7002"/>
      <c r="V7002"/>
      <c r="W7002"/>
      <c r="X7002"/>
      <c r="Y7002"/>
      <c r="Z7002"/>
      <c r="AA7002"/>
      <c r="AB7002"/>
      <c r="AC7002"/>
      <c r="AD7002"/>
      <c r="AE7002"/>
      <c r="AF7002"/>
      <c r="AG7002"/>
      <c r="AH7002"/>
      <c r="AI7002"/>
      <c r="AJ7002"/>
      <c r="AK7002"/>
      <c r="AL7002"/>
      <c r="AM7002"/>
      <c r="AN7002"/>
      <c r="AO7002"/>
      <c r="AP7002"/>
      <c r="AQ7002"/>
      <c r="AR7002"/>
      <c r="AS7002"/>
      <c r="AT7002"/>
      <c r="AU7002"/>
      <c r="AV7002"/>
      <c r="AW7002"/>
      <c r="AX7002"/>
      <c r="AY7002"/>
      <c r="AZ7002"/>
      <c r="BA7002"/>
      <c r="BB7002"/>
      <c r="BC7002"/>
      <c r="BD7002"/>
      <c r="BE7002"/>
      <c r="BF7002"/>
      <c r="BG7002"/>
      <c r="BH7002"/>
      <c r="BI7002"/>
      <c r="BJ7002"/>
      <c r="BK7002"/>
      <c r="BL7002"/>
      <c r="BM7002"/>
      <c r="BN7002"/>
      <c r="BO7002"/>
      <c r="BP7002"/>
      <c r="BQ7002"/>
      <c r="BR7002"/>
      <c r="BS7002"/>
      <c r="BT7002"/>
      <c r="BU7002"/>
      <c r="BV7002"/>
      <c r="BW7002"/>
      <c r="BX7002"/>
      <c r="BY7002"/>
      <c r="BZ7002"/>
      <c r="CA7002"/>
      <c r="CB7002"/>
      <c r="CC7002"/>
      <c r="CD7002"/>
      <c r="CE7002"/>
      <c r="CF7002"/>
      <c r="CG7002"/>
      <c r="CH7002"/>
      <c r="CI7002"/>
      <c r="CJ7002"/>
      <c r="CK7002"/>
      <c r="CL7002"/>
      <c r="CM7002"/>
      <c r="CN7002"/>
      <c r="CO7002"/>
      <c r="CP7002"/>
      <c r="CQ7002"/>
      <c r="CR7002"/>
      <c r="CS7002"/>
      <c r="CT7002"/>
      <c r="CU7002"/>
      <c r="CV7002"/>
    </row>
    <row r="7003" spans="10:100" x14ac:dyDescent="0.25">
      <c r="J7003"/>
      <c r="K7003"/>
      <c r="L7003"/>
      <c r="M7003"/>
      <c r="N7003"/>
      <c r="O7003"/>
      <c r="P7003"/>
      <c r="Q7003"/>
      <c r="R7003"/>
      <c r="S7003"/>
      <c r="T7003"/>
      <c r="U7003"/>
      <c r="V7003"/>
      <c r="W7003"/>
      <c r="X7003"/>
      <c r="Y7003"/>
      <c r="Z7003"/>
      <c r="AA7003"/>
      <c r="AB7003"/>
      <c r="AC7003"/>
      <c r="AD7003"/>
      <c r="AE7003"/>
      <c r="AF7003"/>
      <c r="AG7003"/>
      <c r="AH7003"/>
      <c r="AI7003"/>
      <c r="AJ7003"/>
      <c r="AK7003"/>
      <c r="AL7003"/>
      <c r="AM7003"/>
      <c r="AN7003"/>
      <c r="AO7003"/>
      <c r="AP7003"/>
      <c r="AQ7003"/>
      <c r="AR7003"/>
      <c r="AS7003"/>
      <c r="AT7003"/>
      <c r="AU7003"/>
      <c r="AV7003"/>
      <c r="AW7003"/>
      <c r="AX7003"/>
      <c r="AY7003"/>
      <c r="AZ7003"/>
      <c r="BA7003"/>
      <c r="BB7003"/>
      <c r="BC7003"/>
      <c r="BD7003"/>
      <c r="BE7003"/>
      <c r="BF7003"/>
      <c r="BG7003"/>
      <c r="BH7003"/>
      <c r="BI7003"/>
      <c r="BJ7003"/>
      <c r="BK7003"/>
      <c r="BL7003"/>
      <c r="BM7003"/>
      <c r="BN7003"/>
      <c r="BO7003"/>
      <c r="BP7003"/>
      <c r="BQ7003"/>
      <c r="BR7003"/>
      <c r="BS7003"/>
      <c r="BT7003"/>
      <c r="BU7003"/>
      <c r="BV7003"/>
      <c r="BW7003"/>
      <c r="BX7003"/>
      <c r="BY7003"/>
      <c r="BZ7003"/>
      <c r="CA7003"/>
      <c r="CB7003"/>
      <c r="CC7003"/>
      <c r="CD7003"/>
      <c r="CE7003"/>
      <c r="CF7003"/>
      <c r="CG7003"/>
      <c r="CH7003"/>
      <c r="CI7003"/>
      <c r="CJ7003"/>
      <c r="CK7003"/>
      <c r="CL7003"/>
      <c r="CM7003"/>
      <c r="CN7003"/>
      <c r="CO7003"/>
      <c r="CP7003"/>
      <c r="CQ7003"/>
      <c r="CR7003"/>
      <c r="CS7003"/>
      <c r="CT7003"/>
      <c r="CU7003"/>
      <c r="CV7003"/>
    </row>
    <row r="7004" spans="10:100" x14ac:dyDescent="0.25">
      <c r="J7004"/>
      <c r="K7004"/>
      <c r="L7004"/>
      <c r="M7004"/>
      <c r="N7004"/>
      <c r="O7004"/>
      <c r="P7004"/>
      <c r="Q7004"/>
      <c r="R7004"/>
      <c r="S7004"/>
      <c r="T7004"/>
      <c r="U7004"/>
      <c r="V7004"/>
      <c r="W7004"/>
      <c r="X7004"/>
      <c r="Y7004"/>
      <c r="Z7004"/>
      <c r="AA7004"/>
      <c r="AB7004"/>
      <c r="AC7004"/>
      <c r="AD7004"/>
      <c r="AE7004"/>
      <c r="AF7004"/>
      <c r="AG7004"/>
      <c r="AH7004"/>
      <c r="AI7004"/>
      <c r="AJ7004"/>
      <c r="AK7004"/>
      <c r="AL7004"/>
      <c r="AM7004"/>
      <c r="AN7004"/>
      <c r="AO7004"/>
      <c r="AP7004"/>
      <c r="AQ7004"/>
      <c r="AR7004"/>
      <c r="AS7004"/>
      <c r="AT7004"/>
      <c r="AU7004"/>
      <c r="AV7004"/>
      <c r="AW7004"/>
      <c r="AX7004"/>
      <c r="AY7004"/>
      <c r="AZ7004"/>
      <c r="BA7004"/>
      <c r="BB7004"/>
      <c r="BC7004"/>
      <c r="BD7004"/>
      <c r="BE7004"/>
      <c r="BF7004"/>
      <c r="BG7004"/>
      <c r="BH7004"/>
      <c r="BI7004"/>
      <c r="BJ7004"/>
      <c r="BK7004"/>
      <c r="BL7004"/>
      <c r="BM7004"/>
      <c r="BN7004"/>
      <c r="BO7004"/>
      <c r="BP7004"/>
      <c r="BQ7004"/>
      <c r="BR7004"/>
      <c r="BS7004"/>
      <c r="BT7004"/>
      <c r="BU7004"/>
      <c r="BV7004"/>
      <c r="BW7004"/>
      <c r="BX7004"/>
      <c r="BY7004"/>
      <c r="BZ7004"/>
      <c r="CA7004"/>
      <c r="CB7004"/>
      <c r="CC7004"/>
      <c r="CD7004"/>
      <c r="CE7004"/>
      <c r="CF7004"/>
      <c r="CG7004"/>
      <c r="CH7004"/>
      <c r="CI7004"/>
      <c r="CJ7004"/>
      <c r="CK7004"/>
      <c r="CL7004"/>
      <c r="CM7004"/>
      <c r="CN7004"/>
      <c r="CO7004"/>
      <c r="CP7004"/>
      <c r="CQ7004"/>
      <c r="CR7004"/>
      <c r="CS7004"/>
      <c r="CT7004"/>
      <c r="CU7004"/>
      <c r="CV7004"/>
    </row>
    <row r="7005" spans="10:100" x14ac:dyDescent="0.25">
      <c r="J7005"/>
      <c r="K7005"/>
      <c r="L7005"/>
      <c r="M7005"/>
      <c r="N7005"/>
      <c r="O7005"/>
      <c r="P7005"/>
      <c r="Q7005"/>
      <c r="R7005"/>
      <c r="S7005"/>
      <c r="T7005"/>
      <c r="U7005"/>
      <c r="V7005"/>
      <c r="W7005"/>
      <c r="X7005"/>
      <c r="Y7005"/>
      <c r="Z7005"/>
      <c r="AA7005"/>
      <c r="AB7005"/>
      <c r="AC7005"/>
      <c r="AD7005"/>
      <c r="AE7005"/>
      <c r="AF7005"/>
      <c r="AG7005"/>
      <c r="AH7005"/>
      <c r="AI7005"/>
      <c r="AJ7005"/>
      <c r="AK7005"/>
      <c r="AL7005"/>
      <c r="AM7005"/>
      <c r="AN7005"/>
      <c r="AO7005"/>
      <c r="AP7005"/>
      <c r="AQ7005"/>
      <c r="AR7005"/>
      <c r="AS7005"/>
      <c r="AT7005"/>
      <c r="AU7005"/>
      <c r="AV7005"/>
      <c r="AW7005"/>
      <c r="AX7005"/>
      <c r="AY7005"/>
      <c r="AZ7005"/>
      <c r="BA7005"/>
      <c r="BB7005"/>
      <c r="BC7005"/>
      <c r="BD7005"/>
      <c r="BE7005"/>
      <c r="BF7005"/>
      <c r="BG7005"/>
      <c r="BH7005"/>
      <c r="BI7005"/>
      <c r="BJ7005"/>
      <c r="BK7005"/>
      <c r="BL7005"/>
      <c r="BM7005"/>
      <c r="BN7005"/>
      <c r="BO7005"/>
      <c r="BP7005"/>
      <c r="BQ7005"/>
      <c r="BR7005"/>
      <c r="BS7005"/>
      <c r="BT7005"/>
      <c r="BU7005"/>
      <c r="BV7005"/>
      <c r="BW7005"/>
      <c r="BX7005"/>
      <c r="BY7005"/>
      <c r="BZ7005"/>
      <c r="CA7005"/>
      <c r="CB7005"/>
      <c r="CC7005"/>
      <c r="CD7005"/>
      <c r="CE7005"/>
      <c r="CF7005"/>
      <c r="CG7005"/>
      <c r="CH7005"/>
      <c r="CI7005"/>
      <c r="CJ7005"/>
      <c r="CK7005"/>
      <c r="CL7005"/>
      <c r="CM7005"/>
      <c r="CN7005"/>
      <c r="CO7005"/>
      <c r="CP7005"/>
      <c r="CQ7005"/>
      <c r="CR7005"/>
      <c r="CS7005"/>
      <c r="CT7005"/>
      <c r="CU7005"/>
      <c r="CV7005"/>
    </row>
    <row r="7006" spans="10:100" x14ac:dyDescent="0.25">
      <c r="J7006"/>
      <c r="K7006"/>
      <c r="L7006"/>
      <c r="M7006"/>
      <c r="N7006"/>
      <c r="O7006"/>
      <c r="P7006"/>
      <c r="Q7006"/>
      <c r="R7006"/>
      <c r="S7006"/>
      <c r="T7006"/>
      <c r="U7006"/>
      <c r="V7006"/>
      <c r="W7006"/>
      <c r="X7006"/>
      <c r="Y7006"/>
      <c r="Z7006"/>
      <c r="AA7006"/>
      <c r="AB7006"/>
      <c r="AC7006"/>
      <c r="AD7006"/>
      <c r="AE7006"/>
      <c r="AF7006"/>
      <c r="AG7006"/>
      <c r="AH7006"/>
      <c r="AI7006"/>
      <c r="AJ7006"/>
      <c r="AK7006"/>
      <c r="AL7006"/>
      <c r="AM7006"/>
      <c r="AN7006"/>
      <c r="AO7006"/>
      <c r="AP7006"/>
      <c r="AQ7006"/>
      <c r="AR7006"/>
      <c r="AS7006"/>
      <c r="AT7006"/>
      <c r="AU7006"/>
      <c r="AV7006"/>
      <c r="AW7006"/>
      <c r="AX7006"/>
      <c r="AY7006"/>
      <c r="AZ7006"/>
      <c r="BA7006"/>
      <c r="BB7006"/>
      <c r="BC7006"/>
      <c r="BD7006"/>
      <c r="BE7006"/>
      <c r="BF7006"/>
      <c r="BG7006"/>
      <c r="BH7006"/>
      <c r="BI7006"/>
      <c r="BJ7006"/>
      <c r="BK7006"/>
      <c r="BL7006"/>
      <c r="BM7006"/>
      <c r="BN7006"/>
      <c r="BO7006"/>
      <c r="BP7006"/>
      <c r="BQ7006"/>
      <c r="BR7006"/>
      <c r="BS7006"/>
      <c r="BT7006"/>
      <c r="BU7006"/>
      <c r="BV7006"/>
      <c r="BW7006"/>
      <c r="BX7006"/>
      <c r="BY7006"/>
      <c r="BZ7006"/>
      <c r="CA7006"/>
      <c r="CB7006"/>
      <c r="CC7006"/>
      <c r="CD7006"/>
      <c r="CE7006"/>
      <c r="CF7006"/>
      <c r="CG7006"/>
      <c r="CH7006"/>
      <c r="CI7006"/>
      <c r="CJ7006"/>
      <c r="CK7006"/>
      <c r="CL7006"/>
      <c r="CM7006"/>
      <c r="CN7006"/>
      <c r="CO7006"/>
      <c r="CP7006"/>
      <c r="CQ7006"/>
      <c r="CR7006"/>
      <c r="CS7006"/>
      <c r="CT7006"/>
      <c r="CU7006"/>
      <c r="CV7006"/>
    </row>
    <row r="7007" spans="10:100" x14ac:dyDescent="0.25">
      <c r="J7007"/>
      <c r="K7007"/>
      <c r="L7007"/>
      <c r="M7007"/>
      <c r="N7007"/>
      <c r="O7007"/>
      <c r="P7007"/>
      <c r="Q7007"/>
      <c r="R7007"/>
      <c r="S7007"/>
      <c r="T7007"/>
      <c r="U7007"/>
      <c r="V7007"/>
      <c r="W7007"/>
      <c r="X7007"/>
      <c r="Y7007"/>
      <c r="Z7007"/>
      <c r="AA7007"/>
      <c r="AB7007"/>
      <c r="AC7007"/>
      <c r="AD7007"/>
      <c r="AE7007"/>
      <c r="AF7007"/>
      <c r="AG7007"/>
      <c r="AH7007"/>
      <c r="AI7007"/>
      <c r="AJ7007"/>
      <c r="AK7007"/>
      <c r="AL7007"/>
      <c r="AM7007"/>
      <c r="AN7007"/>
      <c r="AO7007"/>
      <c r="AP7007"/>
      <c r="AQ7007"/>
      <c r="AR7007"/>
      <c r="AS7007"/>
      <c r="AT7007"/>
      <c r="AU7007"/>
      <c r="AV7007"/>
      <c r="AW7007"/>
      <c r="AX7007"/>
      <c r="AY7007"/>
      <c r="AZ7007"/>
      <c r="BA7007"/>
      <c r="BB7007"/>
      <c r="BC7007"/>
      <c r="BD7007"/>
      <c r="BE7007"/>
      <c r="BF7007"/>
      <c r="BG7007"/>
      <c r="BH7007"/>
      <c r="BI7007"/>
      <c r="BJ7007"/>
      <c r="BK7007"/>
      <c r="BL7007"/>
      <c r="BM7007"/>
      <c r="BN7007"/>
      <c r="BO7007"/>
      <c r="BP7007"/>
      <c r="BQ7007"/>
      <c r="BR7007"/>
      <c r="BS7007"/>
      <c r="BT7007"/>
      <c r="BU7007"/>
      <c r="BV7007"/>
      <c r="BW7007"/>
      <c r="BX7007"/>
      <c r="BY7007"/>
      <c r="BZ7007"/>
      <c r="CA7007"/>
      <c r="CB7007"/>
      <c r="CC7007"/>
      <c r="CD7007"/>
      <c r="CE7007"/>
      <c r="CF7007"/>
      <c r="CG7007"/>
      <c r="CH7007"/>
      <c r="CI7007"/>
      <c r="CJ7007"/>
      <c r="CK7007"/>
      <c r="CL7007"/>
      <c r="CM7007"/>
      <c r="CN7007"/>
      <c r="CO7007"/>
      <c r="CP7007"/>
      <c r="CQ7007"/>
      <c r="CR7007"/>
      <c r="CS7007"/>
      <c r="CT7007"/>
      <c r="CU7007"/>
      <c r="CV7007"/>
    </row>
    <row r="7008" spans="10:100" x14ac:dyDescent="0.25">
      <c r="J7008"/>
      <c r="K7008"/>
      <c r="L7008"/>
      <c r="M7008"/>
      <c r="N7008"/>
      <c r="O7008"/>
      <c r="P7008"/>
      <c r="Q7008"/>
      <c r="R7008"/>
      <c r="S7008"/>
      <c r="T7008"/>
      <c r="U7008"/>
      <c r="V7008"/>
      <c r="W7008"/>
      <c r="X7008"/>
      <c r="Y7008"/>
      <c r="Z7008"/>
      <c r="AA7008"/>
      <c r="AB7008"/>
      <c r="AC7008"/>
      <c r="AD7008"/>
      <c r="AE7008"/>
      <c r="AF7008"/>
      <c r="AG7008"/>
      <c r="AH7008"/>
      <c r="AI7008"/>
      <c r="AJ7008"/>
      <c r="AK7008"/>
      <c r="AL7008"/>
      <c r="AM7008"/>
      <c r="AN7008"/>
      <c r="AO7008"/>
      <c r="AP7008"/>
      <c r="AQ7008"/>
      <c r="AR7008"/>
      <c r="AS7008"/>
      <c r="AT7008"/>
      <c r="AU7008"/>
      <c r="AV7008"/>
      <c r="AW7008"/>
      <c r="AX7008"/>
      <c r="AY7008"/>
      <c r="AZ7008"/>
      <c r="BA7008"/>
      <c r="BB7008"/>
      <c r="BC7008"/>
      <c r="BD7008"/>
      <c r="BE7008"/>
      <c r="BF7008"/>
      <c r="BG7008"/>
      <c r="BH7008"/>
      <c r="BI7008"/>
      <c r="BJ7008"/>
      <c r="BK7008"/>
      <c r="BL7008"/>
      <c r="BM7008"/>
      <c r="BN7008"/>
      <c r="BO7008"/>
      <c r="BP7008"/>
      <c r="BQ7008"/>
      <c r="BR7008"/>
      <c r="BS7008"/>
      <c r="BT7008"/>
      <c r="BU7008"/>
      <c r="BV7008"/>
      <c r="BW7008"/>
      <c r="BX7008"/>
      <c r="BY7008"/>
      <c r="BZ7008"/>
      <c r="CA7008"/>
      <c r="CB7008"/>
      <c r="CC7008"/>
      <c r="CD7008"/>
      <c r="CE7008"/>
      <c r="CF7008"/>
      <c r="CG7008"/>
      <c r="CH7008"/>
      <c r="CI7008"/>
      <c r="CJ7008"/>
      <c r="CK7008"/>
      <c r="CL7008"/>
      <c r="CM7008"/>
      <c r="CN7008"/>
      <c r="CO7008"/>
      <c r="CP7008"/>
      <c r="CQ7008"/>
      <c r="CR7008"/>
      <c r="CS7008"/>
      <c r="CT7008"/>
      <c r="CU7008"/>
      <c r="CV7008"/>
    </row>
    <row r="7009" spans="10:100" x14ac:dyDescent="0.25">
      <c r="J7009"/>
      <c r="K7009"/>
      <c r="L7009"/>
      <c r="M7009"/>
      <c r="N7009"/>
      <c r="O7009"/>
      <c r="P7009"/>
      <c r="Q7009"/>
      <c r="R7009"/>
      <c r="S7009"/>
      <c r="T7009"/>
      <c r="U7009"/>
      <c r="V7009"/>
      <c r="W7009"/>
      <c r="X7009"/>
      <c r="Y7009"/>
      <c r="Z7009"/>
      <c r="AA7009"/>
      <c r="AB7009"/>
      <c r="AC7009"/>
      <c r="AD7009"/>
      <c r="AE7009"/>
      <c r="AF7009"/>
      <c r="AG7009"/>
      <c r="AH7009"/>
      <c r="AI7009"/>
      <c r="AJ7009"/>
      <c r="AK7009"/>
      <c r="AL7009"/>
      <c r="AM7009"/>
      <c r="AN7009"/>
      <c r="AO7009"/>
      <c r="AP7009"/>
      <c r="AQ7009"/>
      <c r="AR7009"/>
      <c r="AS7009"/>
      <c r="AT7009"/>
      <c r="AU7009"/>
      <c r="AV7009"/>
      <c r="AW7009"/>
      <c r="AX7009"/>
      <c r="AY7009"/>
      <c r="AZ7009"/>
      <c r="BA7009"/>
      <c r="BB7009"/>
      <c r="BC7009"/>
      <c r="BD7009"/>
      <c r="BE7009"/>
      <c r="BF7009"/>
      <c r="BG7009"/>
      <c r="BH7009"/>
      <c r="BI7009"/>
      <c r="BJ7009"/>
      <c r="BK7009"/>
      <c r="BL7009"/>
      <c r="BM7009"/>
      <c r="BN7009"/>
      <c r="BO7009"/>
      <c r="BP7009"/>
      <c r="BQ7009"/>
      <c r="BR7009"/>
      <c r="BS7009"/>
      <c r="BT7009"/>
      <c r="BU7009"/>
      <c r="BV7009"/>
      <c r="BW7009"/>
      <c r="BX7009"/>
      <c r="BY7009"/>
      <c r="BZ7009"/>
      <c r="CA7009"/>
      <c r="CB7009"/>
      <c r="CC7009"/>
      <c r="CD7009"/>
      <c r="CE7009"/>
      <c r="CF7009"/>
      <c r="CG7009"/>
      <c r="CH7009"/>
      <c r="CI7009"/>
      <c r="CJ7009"/>
      <c r="CK7009"/>
      <c r="CL7009"/>
      <c r="CM7009"/>
      <c r="CN7009"/>
      <c r="CO7009"/>
      <c r="CP7009"/>
      <c r="CQ7009"/>
      <c r="CR7009"/>
      <c r="CS7009"/>
      <c r="CT7009"/>
      <c r="CU7009"/>
      <c r="CV7009"/>
    </row>
    <row r="7010" spans="10:100" x14ac:dyDescent="0.25">
      <c r="J7010"/>
      <c r="K7010"/>
      <c r="L7010"/>
      <c r="M7010"/>
      <c r="N7010"/>
      <c r="O7010"/>
      <c r="P7010"/>
      <c r="Q7010"/>
      <c r="R7010"/>
      <c r="S7010"/>
      <c r="T7010"/>
      <c r="U7010"/>
      <c r="V7010"/>
      <c r="W7010"/>
      <c r="X7010"/>
      <c r="Y7010"/>
      <c r="Z7010"/>
      <c r="AA7010"/>
      <c r="AB7010"/>
      <c r="AC7010"/>
      <c r="AD7010"/>
      <c r="AE7010"/>
      <c r="AF7010"/>
      <c r="AG7010"/>
      <c r="AH7010"/>
      <c r="AI7010"/>
      <c r="AJ7010"/>
      <c r="AK7010"/>
      <c r="AL7010"/>
      <c r="AM7010"/>
      <c r="AN7010"/>
      <c r="AO7010"/>
      <c r="AP7010"/>
      <c r="AQ7010"/>
      <c r="AR7010"/>
      <c r="AS7010"/>
      <c r="AT7010"/>
      <c r="AU7010"/>
      <c r="AV7010"/>
      <c r="AW7010"/>
      <c r="AX7010"/>
      <c r="AY7010"/>
      <c r="AZ7010"/>
      <c r="BA7010"/>
      <c r="BB7010"/>
      <c r="BC7010"/>
      <c r="BD7010"/>
      <c r="BE7010"/>
      <c r="BF7010"/>
      <c r="BG7010"/>
      <c r="BH7010"/>
      <c r="BI7010"/>
      <c r="BJ7010"/>
      <c r="BK7010"/>
      <c r="BL7010"/>
      <c r="BM7010"/>
      <c r="BN7010"/>
      <c r="BO7010"/>
      <c r="BP7010"/>
      <c r="BQ7010"/>
      <c r="BR7010"/>
      <c r="BS7010"/>
      <c r="BT7010"/>
      <c r="BU7010"/>
      <c r="BV7010"/>
      <c r="BW7010"/>
      <c r="BX7010"/>
      <c r="BY7010"/>
      <c r="BZ7010"/>
      <c r="CA7010"/>
      <c r="CB7010"/>
      <c r="CC7010"/>
      <c r="CD7010"/>
      <c r="CE7010"/>
      <c r="CF7010"/>
      <c r="CG7010"/>
      <c r="CH7010"/>
      <c r="CI7010"/>
      <c r="CJ7010"/>
      <c r="CK7010"/>
      <c r="CL7010"/>
      <c r="CM7010"/>
      <c r="CN7010"/>
      <c r="CO7010"/>
      <c r="CP7010"/>
      <c r="CQ7010"/>
      <c r="CR7010"/>
      <c r="CS7010"/>
      <c r="CT7010"/>
      <c r="CU7010"/>
      <c r="CV7010"/>
    </row>
    <row r="7011" spans="10:100" x14ac:dyDescent="0.25">
      <c r="J7011"/>
      <c r="K7011"/>
      <c r="L7011"/>
      <c r="M7011"/>
      <c r="N7011"/>
      <c r="O7011"/>
      <c r="P7011"/>
      <c r="Q7011"/>
      <c r="R7011"/>
      <c r="S7011"/>
      <c r="T7011"/>
      <c r="U7011"/>
      <c r="V7011"/>
      <c r="W7011"/>
      <c r="X7011"/>
      <c r="Y7011"/>
      <c r="Z7011"/>
      <c r="AA7011"/>
      <c r="AB7011"/>
      <c r="AC7011"/>
      <c r="AD7011"/>
      <c r="AE7011"/>
      <c r="AF7011"/>
      <c r="AG7011"/>
      <c r="AH7011"/>
      <c r="AI7011"/>
      <c r="AJ7011"/>
      <c r="AK7011"/>
      <c r="AL7011"/>
      <c r="AM7011"/>
      <c r="AN7011"/>
      <c r="AO7011"/>
      <c r="AP7011"/>
      <c r="AQ7011"/>
      <c r="AR7011"/>
      <c r="AS7011"/>
      <c r="AT7011"/>
      <c r="AU7011"/>
      <c r="AV7011"/>
      <c r="AW7011"/>
      <c r="AX7011"/>
      <c r="AY7011"/>
      <c r="AZ7011"/>
      <c r="BA7011"/>
      <c r="BB7011"/>
      <c r="BC7011"/>
      <c r="BD7011"/>
      <c r="BE7011"/>
      <c r="BF7011"/>
      <c r="BG7011"/>
      <c r="BH7011"/>
      <c r="BI7011"/>
      <c r="BJ7011"/>
      <c r="BK7011"/>
      <c r="BL7011"/>
      <c r="BM7011"/>
      <c r="BN7011"/>
      <c r="BO7011"/>
      <c r="BP7011"/>
      <c r="BQ7011"/>
      <c r="BR7011"/>
      <c r="BS7011"/>
      <c r="BT7011"/>
      <c r="BU7011"/>
      <c r="BV7011"/>
      <c r="BW7011"/>
      <c r="BX7011"/>
      <c r="BY7011"/>
      <c r="BZ7011"/>
      <c r="CA7011"/>
      <c r="CB7011"/>
      <c r="CC7011"/>
      <c r="CD7011"/>
      <c r="CE7011"/>
      <c r="CF7011"/>
      <c r="CG7011"/>
      <c r="CH7011"/>
      <c r="CI7011"/>
      <c r="CJ7011"/>
      <c r="CK7011"/>
      <c r="CL7011"/>
      <c r="CM7011"/>
      <c r="CN7011"/>
      <c r="CO7011"/>
      <c r="CP7011"/>
      <c r="CQ7011"/>
      <c r="CR7011"/>
      <c r="CS7011"/>
      <c r="CT7011"/>
      <c r="CU7011"/>
      <c r="CV7011"/>
    </row>
    <row r="7012" spans="10:100" x14ac:dyDescent="0.25">
      <c r="J7012"/>
      <c r="K7012"/>
      <c r="L7012"/>
      <c r="M7012"/>
      <c r="N7012"/>
      <c r="O7012"/>
      <c r="P7012"/>
      <c r="Q7012"/>
      <c r="R7012"/>
      <c r="S7012"/>
      <c r="T7012"/>
      <c r="U7012"/>
      <c r="V7012"/>
      <c r="W7012"/>
      <c r="X7012"/>
      <c r="Y7012"/>
      <c r="Z7012"/>
      <c r="AA7012"/>
      <c r="AB7012"/>
      <c r="AC7012"/>
      <c r="AD7012"/>
      <c r="AE7012"/>
      <c r="AF7012"/>
      <c r="AG7012"/>
      <c r="AH7012"/>
      <c r="AI7012"/>
      <c r="AJ7012"/>
      <c r="AK7012"/>
      <c r="AL7012"/>
      <c r="AM7012"/>
      <c r="AN7012"/>
      <c r="AO7012"/>
      <c r="AP7012"/>
      <c r="AQ7012"/>
      <c r="AR7012"/>
      <c r="AS7012"/>
      <c r="AT7012"/>
      <c r="AU7012"/>
      <c r="AV7012"/>
      <c r="AW7012"/>
      <c r="AX7012"/>
      <c r="AY7012"/>
      <c r="AZ7012"/>
      <c r="BA7012"/>
      <c r="BB7012"/>
      <c r="BC7012"/>
      <c r="BD7012"/>
      <c r="BE7012"/>
      <c r="BF7012"/>
      <c r="BG7012"/>
      <c r="BH7012"/>
      <c r="BI7012"/>
      <c r="BJ7012"/>
      <c r="BK7012"/>
      <c r="BL7012"/>
      <c r="BM7012"/>
      <c r="BN7012"/>
      <c r="BO7012"/>
      <c r="BP7012"/>
      <c r="BQ7012"/>
      <c r="BR7012"/>
      <c r="BS7012"/>
      <c r="BT7012"/>
      <c r="BU7012"/>
      <c r="BV7012"/>
      <c r="BW7012"/>
      <c r="BX7012"/>
      <c r="BY7012"/>
      <c r="BZ7012"/>
      <c r="CA7012"/>
      <c r="CB7012"/>
      <c r="CC7012"/>
      <c r="CD7012"/>
      <c r="CE7012"/>
      <c r="CF7012"/>
      <c r="CG7012"/>
      <c r="CH7012"/>
      <c r="CI7012"/>
      <c r="CJ7012"/>
      <c r="CK7012"/>
      <c r="CL7012"/>
      <c r="CM7012"/>
      <c r="CN7012"/>
      <c r="CO7012"/>
      <c r="CP7012"/>
      <c r="CQ7012"/>
      <c r="CR7012"/>
      <c r="CS7012"/>
      <c r="CT7012"/>
      <c r="CU7012"/>
      <c r="CV7012"/>
    </row>
    <row r="7013" spans="10:100" x14ac:dyDescent="0.25">
      <c r="J7013"/>
      <c r="K7013"/>
      <c r="L7013"/>
      <c r="M7013"/>
      <c r="N7013"/>
      <c r="O7013"/>
      <c r="P7013"/>
      <c r="Q7013"/>
      <c r="R7013"/>
      <c r="S7013"/>
      <c r="T7013"/>
      <c r="U7013"/>
      <c r="V7013"/>
      <c r="W7013"/>
      <c r="X7013"/>
      <c r="Y7013"/>
      <c r="Z7013"/>
      <c r="AA7013"/>
      <c r="AB7013"/>
      <c r="AC7013"/>
      <c r="AD7013"/>
      <c r="AE7013"/>
      <c r="AF7013"/>
      <c r="AG7013"/>
      <c r="AH7013"/>
      <c r="AI7013"/>
      <c r="AJ7013"/>
      <c r="AK7013"/>
      <c r="AL7013"/>
      <c r="AM7013"/>
      <c r="AN7013"/>
      <c r="AO7013"/>
      <c r="AP7013"/>
      <c r="AQ7013"/>
      <c r="AR7013"/>
      <c r="AS7013"/>
      <c r="AT7013"/>
      <c r="AU7013"/>
      <c r="AV7013"/>
      <c r="AW7013"/>
      <c r="AX7013"/>
      <c r="AY7013"/>
      <c r="AZ7013"/>
      <c r="BA7013"/>
      <c r="BB7013"/>
      <c r="BC7013"/>
      <c r="BD7013"/>
      <c r="BE7013"/>
      <c r="BF7013"/>
      <c r="BG7013"/>
      <c r="BH7013"/>
      <c r="BI7013"/>
      <c r="BJ7013"/>
      <c r="BK7013"/>
      <c r="BL7013"/>
      <c r="BM7013"/>
      <c r="BN7013"/>
      <c r="BO7013"/>
      <c r="BP7013"/>
      <c r="BQ7013"/>
      <c r="BR7013"/>
      <c r="BS7013"/>
      <c r="BT7013"/>
      <c r="BU7013"/>
      <c r="BV7013"/>
      <c r="BW7013"/>
      <c r="BX7013"/>
      <c r="BY7013"/>
      <c r="BZ7013"/>
      <c r="CA7013"/>
      <c r="CB7013"/>
      <c r="CC7013"/>
      <c r="CD7013"/>
      <c r="CE7013"/>
      <c r="CF7013"/>
      <c r="CG7013"/>
      <c r="CH7013"/>
      <c r="CI7013"/>
      <c r="CJ7013"/>
      <c r="CK7013"/>
      <c r="CL7013"/>
      <c r="CM7013"/>
      <c r="CN7013"/>
      <c r="CO7013"/>
      <c r="CP7013"/>
      <c r="CQ7013"/>
      <c r="CR7013"/>
      <c r="CS7013"/>
      <c r="CT7013"/>
      <c r="CU7013"/>
      <c r="CV7013"/>
    </row>
    <row r="7014" spans="10:100" x14ac:dyDescent="0.25">
      <c r="J7014"/>
      <c r="K7014"/>
      <c r="L7014"/>
      <c r="M7014"/>
      <c r="N7014"/>
      <c r="O7014"/>
      <c r="P7014"/>
      <c r="Q7014"/>
      <c r="R7014"/>
      <c r="S7014"/>
      <c r="T7014"/>
      <c r="U7014"/>
      <c r="V7014"/>
      <c r="W7014"/>
      <c r="X7014"/>
      <c r="Y7014"/>
      <c r="Z7014"/>
      <c r="AA7014"/>
      <c r="AB7014"/>
      <c r="AC7014"/>
      <c r="AD7014"/>
      <c r="AE7014"/>
      <c r="AF7014"/>
      <c r="AG7014"/>
      <c r="AH7014"/>
      <c r="AI7014"/>
      <c r="AJ7014"/>
      <c r="AK7014"/>
      <c r="AL7014"/>
      <c r="AM7014"/>
      <c r="AN7014"/>
      <c r="AO7014"/>
      <c r="AP7014"/>
      <c r="AQ7014"/>
      <c r="AR7014"/>
      <c r="AS7014"/>
      <c r="AT7014"/>
      <c r="AU7014"/>
      <c r="AV7014"/>
      <c r="AW7014"/>
      <c r="AX7014"/>
      <c r="AY7014"/>
      <c r="AZ7014"/>
      <c r="BA7014"/>
      <c r="BB7014"/>
      <c r="BC7014"/>
      <c r="BD7014"/>
      <c r="BE7014"/>
      <c r="BF7014"/>
      <c r="BG7014"/>
      <c r="BH7014"/>
      <c r="BI7014"/>
      <c r="BJ7014"/>
      <c r="BK7014"/>
      <c r="BL7014"/>
      <c r="BM7014"/>
      <c r="BN7014"/>
      <c r="BO7014"/>
      <c r="BP7014"/>
      <c r="BQ7014"/>
      <c r="BR7014"/>
      <c r="BS7014"/>
      <c r="BT7014"/>
      <c r="BU7014"/>
      <c r="BV7014"/>
      <c r="BW7014"/>
      <c r="BX7014"/>
      <c r="BY7014"/>
      <c r="BZ7014"/>
      <c r="CA7014"/>
      <c r="CB7014"/>
      <c r="CC7014"/>
      <c r="CD7014"/>
      <c r="CE7014"/>
      <c r="CF7014"/>
      <c r="CG7014"/>
      <c r="CH7014"/>
      <c r="CI7014"/>
      <c r="CJ7014"/>
      <c r="CK7014"/>
      <c r="CL7014"/>
      <c r="CM7014"/>
      <c r="CN7014"/>
      <c r="CO7014"/>
      <c r="CP7014"/>
      <c r="CQ7014"/>
      <c r="CR7014"/>
      <c r="CS7014"/>
      <c r="CT7014"/>
      <c r="CU7014"/>
      <c r="CV7014"/>
    </row>
    <row r="7015" spans="10:100" x14ac:dyDescent="0.25">
      <c r="J7015"/>
      <c r="K7015"/>
      <c r="L7015"/>
      <c r="M7015"/>
      <c r="N7015"/>
      <c r="O7015"/>
      <c r="P7015"/>
      <c r="Q7015"/>
      <c r="R7015"/>
      <c r="S7015"/>
      <c r="T7015"/>
      <c r="U7015"/>
      <c r="V7015"/>
      <c r="W7015"/>
      <c r="X7015"/>
      <c r="Y7015"/>
      <c r="Z7015"/>
      <c r="AA7015"/>
      <c r="AB7015"/>
      <c r="AC7015"/>
      <c r="AD7015"/>
      <c r="AE7015"/>
      <c r="AF7015"/>
      <c r="AG7015"/>
      <c r="AH7015"/>
      <c r="AI7015"/>
      <c r="AJ7015"/>
      <c r="AK7015"/>
      <c r="AL7015"/>
      <c r="AM7015"/>
      <c r="AN7015"/>
      <c r="AO7015"/>
      <c r="AP7015"/>
      <c r="AQ7015"/>
      <c r="AR7015"/>
      <c r="AS7015"/>
      <c r="AT7015"/>
      <c r="AU7015"/>
      <c r="AV7015"/>
      <c r="AW7015"/>
      <c r="AX7015"/>
      <c r="AY7015"/>
      <c r="AZ7015"/>
      <c r="BA7015"/>
      <c r="BB7015"/>
      <c r="BC7015"/>
      <c r="BD7015"/>
      <c r="BE7015"/>
      <c r="BF7015"/>
      <c r="BG7015"/>
      <c r="BH7015"/>
      <c r="BI7015"/>
      <c r="BJ7015"/>
      <c r="BK7015"/>
      <c r="BL7015"/>
      <c r="BM7015"/>
      <c r="BN7015"/>
      <c r="BO7015"/>
      <c r="BP7015"/>
      <c r="BQ7015"/>
      <c r="BR7015"/>
      <c r="BS7015"/>
      <c r="BT7015"/>
      <c r="BU7015"/>
      <c r="BV7015"/>
      <c r="BW7015"/>
      <c r="BX7015"/>
      <c r="BY7015"/>
      <c r="BZ7015"/>
      <c r="CA7015"/>
      <c r="CB7015"/>
      <c r="CC7015"/>
      <c r="CD7015"/>
      <c r="CE7015"/>
      <c r="CF7015"/>
      <c r="CG7015"/>
      <c r="CH7015"/>
      <c r="CI7015"/>
      <c r="CJ7015"/>
      <c r="CK7015"/>
      <c r="CL7015"/>
      <c r="CM7015"/>
      <c r="CN7015"/>
      <c r="CO7015"/>
      <c r="CP7015"/>
      <c r="CQ7015"/>
      <c r="CR7015"/>
      <c r="CS7015"/>
      <c r="CT7015"/>
      <c r="CU7015"/>
      <c r="CV7015"/>
    </row>
    <row r="7016" spans="10:100" x14ac:dyDescent="0.25">
      <c r="J7016"/>
      <c r="K7016"/>
      <c r="L7016"/>
      <c r="M7016"/>
      <c r="N7016"/>
      <c r="O7016"/>
      <c r="P7016"/>
      <c r="Q7016"/>
      <c r="R7016"/>
      <c r="S7016"/>
      <c r="T7016"/>
      <c r="U7016"/>
      <c r="V7016"/>
      <c r="W7016"/>
      <c r="X7016"/>
      <c r="Y7016"/>
      <c r="Z7016"/>
      <c r="AA7016"/>
      <c r="AB7016"/>
      <c r="AC7016"/>
      <c r="AD7016"/>
      <c r="AE7016"/>
      <c r="AF7016"/>
      <c r="AG7016"/>
      <c r="AH7016"/>
      <c r="AI7016"/>
      <c r="AJ7016"/>
      <c r="AK7016"/>
      <c r="AL7016"/>
      <c r="AM7016"/>
      <c r="AN7016"/>
      <c r="AO7016"/>
      <c r="AP7016"/>
      <c r="AQ7016"/>
      <c r="AR7016"/>
      <c r="AS7016"/>
      <c r="AT7016"/>
      <c r="AU7016"/>
      <c r="AV7016"/>
      <c r="AW7016"/>
      <c r="AX7016"/>
      <c r="AY7016"/>
      <c r="AZ7016"/>
      <c r="BA7016"/>
      <c r="BB7016"/>
      <c r="BC7016"/>
      <c r="BD7016"/>
      <c r="BE7016"/>
      <c r="BF7016"/>
      <c r="BG7016"/>
      <c r="BH7016"/>
      <c r="BI7016"/>
      <c r="BJ7016"/>
      <c r="BK7016"/>
      <c r="BL7016"/>
      <c r="BM7016"/>
      <c r="BN7016"/>
      <c r="BO7016"/>
      <c r="BP7016"/>
      <c r="BQ7016"/>
      <c r="BR7016"/>
      <c r="BS7016"/>
      <c r="BT7016"/>
      <c r="BU7016"/>
      <c r="BV7016"/>
      <c r="BW7016"/>
      <c r="BX7016"/>
      <c r="BY7016"/>
      <c r="BZ7016"/>
      <c r="CA7016"/>
      <c r="CB7016"/>
      <c r="CC7016"/>
      <c r="CD7016"/>
      <c r="CE7016"/>
      <c r="CF7016"/>
      <c r="CG7016"/>
      <c r="CH7016"/>
      <c r="CI7016"/>
      <c r="CJ7016"/>
      <c r="CK7016"/>
      <c r="CL7016"/>
      <c r="CM7016"/>
      <c r="CN7016"/>
      <c r="CO7016"/>
      <c r="CP7016"/>
      <c r="CQ7016"/>
      <c r="CR7016"/>
      <c r="CS7016"/>
      <c r="CT7016"/>
      <c r="CU7016"/>
      <c r="CV7016"/>
    </row>
    <row r="7017" spans="10:100" x14ac:dyDescent="0.25">
      <c r="J7017"/>
      <c r="K7017"/>
      <c r="L7017"/>
      <c r="M7017"/>
      <c r="N7017"/>
      <c r="O7017"/>
      <c r="P7017"/>
      <c r="Q7017"/>
      <c r="R7017"/>
      <c r="S7017"/>
      <c r="T7017"/>
      <c r="U7017"/>
      <c r="V7017"/>
      <c r="W7017"/>
      <c r="X7017"/>
      <c r="Y7017"/>
      <c r="Z7017"/>
      <c r="AA7017"/>
      <c r="AB7017"/>
      <c r="AC7017"/>
      <c r="AD7017"/>
      <c r="AE7017"/>
      <c r="AF7017"/>
      <c r="AG7017"/>
      <c r="AH7017"/>
      <c r="AI7017"/>
      <c r="AJ7017"/>
      <c r="AK7017"/>
      <c r="AL7017"/>
      <c r="AM7017"/>
      <c r="AN7017"/>
      <c r="AO7017"/>
      <c r="AP7017"/>
      <c r="AQ7017"/>
      <c r="AR7017"/>
      <c r="AS7017"/>
      <c r="AT7017"/>
      <c r="AU7017"/>
      <c r="AV7017"/>
      <c r="AW7017"/>
      <c r="AX7017"/>
      <c r="AY7017"/>
      <c r="AZ7017"/>
      <c r="BA7017"/>
      <c r="BB7017"/>
      <c r="BC7017"/>
      <c r="BD7017"/>
      <c r="BE7017"/>
      <c r="BF7017"/>
      <c r="BG7017"/>
      <c r="BH7017"/>
      <c r="BI7017"/>
      <c r="BJ7017"/>
      <c r="BK7017"/>
      <c r="BL7017"/>
      <c r="BM7017"/>
      <c r="BN7017"/>
      <c r="BO7017"/>
      <c r="BP7017"/>
      <c r="BQ7017"/>
      <c r="BR7017"/>
      <c r="BS7017"/>
      <c r="BT7017"/>
      <c r="BU7017"/>
      <c r="BV7017"/>
      <c r="BW7017"/>
      <c r="BX7017"/>
      <c r="BY7017"/>
      <c r="BZ7017"/>
      <c r="CA7017"/>
      <c r="CB7017"/>
      <c r="CC7017"/>
      <c r="CD7017"/>
      <c r="CE7017"/>
      <c r="CF7017"/>
      <c r="CG7017"/>
      <c r="CH7017"/>
      <c r="CI7017"/>
      <c r="CJ7017"/>
      <c r="CK7017"/>
      <c r="CL7017"/>
      <c r="CM7017"/>
      <c r="CN7017"/>
      <c r="CO7017"/>
      <c r="CP7017"/>
      <c r="CQ7017"/>
      <c r="CR7017"/>
      <c r="CS7017"/>
      <c r="CT7017"/>
      <c r="CU7017"/>
      <c r="CV7017"/>
    </row>
    <row r="7018" spans="10:100" x14ac:dyDescent="0.25">
      <c r="J7018"/>
      <c r="K7018"/>
      <c r="L7018"/>
      <c r="M7018"/>
      <c r="N7018"/>
      <c r="O7018"/>
      <c r="P7018"/>
      <c r="Q7018"/>
      <c r="R7018"/>
      <c r="S7018"/>
      <c r="T7018"/>
      <c r="U7018"/>
      <c r="V7018"/>
      <c r="W7018"/>
      <c r="X7018"/>
      <c r="Y7018"/>
      <c r="Z7018"/>
      <c r="AA7018"/>
      <c r="AB7018"/>
      <c r="AC7018"/>
      <c r="AD7018"/>
      <c r="AE7018"/>
      <c r="AF7018"/>
      <c r="AG7018"/>
      <c r="AH7018"/>
      <c r="AI7018"/>
      <c r="AJ7018"/>
      <c r="AK7018"/>
      <c r="AL7018"/>
      <c r="AM7018"/>
      <c r="AN7018"/>
      <c r="AO7018"/>
      <c r="AP7018"/>
      <c r="AQ7018"/>
      <c r="AR7018"/>
      <c r="AS7018"/>
      <c r="AT7018"/>
      <c r="AU7018"/>
      <c r="AV7018"/>
      <c r="AW7018"/>
      <c r="AX7018"/>
      <c r="AY7018"/>
      <c r="AZ7018"/>
      <c r="BA7018"/>
      <c r="BB7018"/>
      <c r="BC7018"/>
      <c r="BD7018"/>
      <c r="BE7018"/>
      <c r="BF7018"/>
      <c r="BG7018"/>
      <c r="BH7018"/>
      <c r="BI7018"/>
      <c r="BJ7018"/>
      <c r="BK7018"/>
      <c r="BL7018"/>
      <c r="BM7018"/>
      <c r="BN7018"/>
      <c r="BO7018"/>
      <c r="BP7018"/>
      <c r="BQ7018"/>
      <c r="BR7018"/>
      <c r="BS7018"/>
      <c r="BT7018"/>
      <c r="BU7018"/>
      <c r="BV7018"/>
      <c r="BW7018"/>
      <c r="BX7018"/>
      <c r="BY7018"/>
      <c r="BZ7018"/>
      <c r="CA7018"/>
      <c r="CB7018"/>
      <c r="CC7018"/>
      <c r="CD7018"/>
      <c r="CE7018"/>
      <c r="CF7018"/>
      <c r="CG7018"/>
      <c r="CH7018"/>
      <c r="CI7018"/>
      <c r="CJ7018"/>
      <c r="CK7018"/>
      <c r="CL7018"/>
      <c r="CM7018"/>
      <c r="CN7018"/>
      <c r="CO7018"/>
      <c r="CP7018"/>
      <c r="CQ7018"/>
      <c r="CR7018"/>
      <c r="CS7018"/>
      <c r="CT7018"/>
      <c r="CU7018"/>
      <c r="CV7018"/>
    </row>
    <row r="7019" spans="10:100" x14ac:dyDescent="0.25">
      <c r="J7019"/>
      <c r="K7019"/>
      <c r="L7019"/>
      <c r="M7019"/>
      <c r="N7019"/>
      <c r="O7019"/>
      <c r="P7019"/>
      <c r="Q7019"/>
      <c r="R7019"/>
      <c r="S7019"/>
      <c r="T7019"/>
      <c r="U7019"/>
      <c r="V7019"/>
      <c r="W7019"/>
      <c r="X7019"/>
      <c r="Y7019"/>
      <c r="Z7019"/>
      <c r="AA7019"/>
      <c r="AB7019"/>
      <c r="AC7019"/>
      <c r="AD7019"/>
      <c r="AE7019"/>
      <c r="AF7019"/>
      <c r="AG7019"/>
      <c r="AH7019"/>
      <c r="AI7019"/>
      <c r="AJ7019"/>
      <c r="AK7019"/>
      <c r="AL7019"/>
      <c r="AM7019"/>
      <c r="AN7019"/>
      <c r="AO7019"/>
      <c r="AP7019"/>
      <c r="AQ7019"/>
      <c r="AR7019"/>
      <c r="AS7019"/>
      <c r="AT7019"/>
      <c r="AU7019"/>
      <c r="AV7019"/>
      <c r="AW7019"/>
      <c r="AX7019"/>
      <c r="AY7019"/>
      <c r="AZ7019"/>
      <c r="BA7019"/>
      <c r="BB7019"/>
      <c r="BC7019"/>
      <c r="BD7019"/>
      <c r="BE7019"/>
      <c r="BF7019"/>
      <c r="BG7019"/>
      <c r="BH7019"/>
      <c r="BI7019"/>
      <c r="BJ7019"/>
      <c r="BK7019"/>
      <c r="BL7019"/>
      <c r="BM7019"/>
      <c r="BN7019"/>
      <c r="BO7019"/>
      <c r="BP7019"/>
      <c r="BQ7019"/>
      <c r="BR7019"/>
      <c r="BS7019"/>
      <c r="BT7019"/>
      <c r="BU7019"/>
      <c r="BV7019"/>
      <c r="BW7019"/>
      <c r="BX7019"/>
      <c r="BY7019"/>
      <c r="BZ7019"/>
      <c r="CA7019"/>
      <c r="CB7019"/>
      <c r="CC7019"/>
      <c r="CD7019"/>
      <c r="CE7019"/>
      <c r="CF7019"/>
      <c r="CG7019"/>
      <c r="CH7019"/>
      <c r="CI7019"/>
      <c r="CJ7019"/>
      <c r="CK7019"/>
      <c r="CL7019"/>
      <c r="CM7019"/>
      <c r="CN7019"/>
      <c r="CO7019"/>
      <c r="CP7019"/>
      <c r="CQ7019"/>
      <c r="CR7019"/>
      <c r="CS7019"/>
      <c r="CT7019"/>
      <c r="CU7019"/>
      <c r="CV7019"/>
    </row>
    <row r="7020" spans="10:100" x14ac:dyDescent="0.25">
      <c r="J7020"/>
      <c r="K7020"/>
      <c r="L7020"/>
      <c r="M7020"/>
      <c r="N7020"/>
      <c r="O7020"/>
      <c r="P7020"/>
      <c r="Q7020"/>
      <c r="R7020"/>
      <c r="S7020"/>
      <c r="T7020"/>
      <c r="U7020"/>
      <c r="V7020"/>
      <c r="W7020"/>
      <c r="X7020"/>
      <c r="Y7020"/>
      <c r="Z7020"/>
      <c r="AA7020"/>
      <c r="AB7020"/>
      <c r="AC7020"/>
      <c r="AD7020"/>
      <c r="AE7020"/>
      <c r="AF7020"/>
      <c r="AG7020"/>
      <c r="AH7020"/>
      <c r="AI7020"/>
      <c r="AJ7020"/>
      <c r="AK7020"/>
      <c r="AL7020"/>
      <c r="AM7020"/>
      <c r="AN7020"/>
      <c r="AO7020"/>
      <c r="AP7020"/>
      <c r="AQ7020"/>
      <c r="AR7020"/>
      <c r="AS7020"/>
      <c r="AT7020"/>
      <c r="AU7020"/>
      <c r="AV7020"/>
      <c r="AW7020"/>
      <c r="AX7020"/>
      <c r="AY7020"/>
      <c r="AZ7020"/>
      <c r="BA7020"/>
      <c r="BB7020"/>
      <c r="BC7020"/>
      <c r="BD7020"/>
      <c r="BE7020"/>
      <c r="BF7020"/>
      <c r="BG7020"/>
      <c r="BH7020"/>
      <c r="BI7020"/>
      <c r="BJ7020"/>
      <c r="BK7020"/>
      <c r="BL7020"/>
      <c r="BM7020"/>
      <c r="BN7020"/>
      <c r="BO7020"/>
      <c r="BP7020"/>
      <c r="BQ7020"/>
      <c r="BR7020"/>
      <c r="BS7020"/>
      <c r="BT7020"/>
      <c r="BU7020"/>
      <c r="BV7020"/>
      <c r="BW7020"/>
      <c r="BX7020"/>
      <c r="BY7020"/>
      <c r="BZ7020"/>
      <c r="CA7020"/>
      <c r="CB7020"/>
      <c r="CC7020"/>
      <c r="CD7020"/>
      <c r="CE7020"/>
      <c r="CF7020"/>
      <c r="CG7020"/>
      <c r="CH7020"/>
      <c r="CI7020"/>
      <c r="CJ7020"/>
      <c r="CK7020"/>
      <c r="CL7020"/>
      <c r="CM7020"/>
      <c r="CN7020"/>
      <c r="CO7020"/>
      <c r="CP7020"/>
      <c r="CQ7020"/>
      <c r="CR7020"/>
      <c r="CS7020"/>
      <c r="CT7020"/>
      <c r="CU7020"/>
      <c r="CV7020"/>
    </row>
    <row r="7021" spans="10:100" x14ac:dyDescent="0.25">
      <c r="J7021"/>
      <c r="K7021"/>
      <c r="L7021"/>
      <c r="M7021"/>
      <c r="N7021"/>
      <c r="O7021"/>
      <c r="P7021"/>
      <c r="Q7021"/>
      <c r="R7021"/>
      <c r="S7021"/>
      <c r="T7021"/>
      <c r="U7021"/>
      <c r="V7021"/>
      <c r="W7021"/>
      <c r="X7021"/>
      <c r="Y7021"/>
      <c r="Z7021"/>
      <c r="AA7021"/>
      <c r="AB7021"/>
      <c r="AC7021"/>
      <c r="AD7021"/>
      <c r="AE7021"/>
      <c r="AF7021"/>
      <c r="AG7021"/>
      <c r="AH7021"/>
      <c r="AI7021"/>
      <c r="AJ7021"/>
      <c r="AK7021"/>
      <c r="AL7021"/>
      <c r="AM7021"/>
      <c r="AN7021"/>
      <c r="AO7021"/>
      <c r="AP7021"/>
      <c r="AQ7021"/>
      <c r="AR7021"/>
      <c r="AS7021"/>
      <c r="AT7021"/>
      <c r="AU7021"/>
      <c r="AV7021"/>
      <c r="AW7021"/>
      <c r="AX7021"/>
      <c r="AY7021"/>
      <c r="AZ7021"/>
      <c r="BA7021"/>
      <c r="BB7021"/>
      <c r="BC7021"/>
      <c r="BD7021"/>
      <c r="BE7021"/>
      <c r="BF7021"/>
      <c r="BG7021"/>
      <c r="BH7021"/>
      <c r="BI7021"/>
      <c r="BJ7021"/>
      <c r="BK7021"/>
      <c r="BL7021"/>
      <c r="BM7021"/>
      <c r="BN7021"/>
      <c r="BO7021"/>
      <c r="BP7021"/>
      <c r="BQ7021"/>
      <c r="BR7021"/>
      <c r="BS7021"/>
      <c r="BT7021"/>
      <c r="BU7021"/>
      <c r="BV7021"/>
      <c r="BW7021"/>
      <c r="BX7021"/>
      <c r="BY7021"/>
      <c r="BZ7021"/>
      <c r="CA7021"/>
      <c r="CB7021"/>
      <c r="CC7021"/>
      <c r="CD7021"/>
      <c r="CE7021"/>
      <c r="CF7021"/>
      <c r="CG7021"/>
      <c r="CH7021"/>
      <c r="CI7021"/>
      <c r="CJ7021"/>
      <c r="CK7021"/>
      <c r="CL7021"/>
      <c r="CM7021"/>
      <c r="CN7021"/>
      <c r="CO7021"/>
      <c r="CP7021"/>
      <c r="CQ7021"/>
      <c r="CR7021"/>
      <c r="CS7021"/>
      <c r="CT7021"/>
      <c r="CU7021"/>
      <c r="CV7021"/>
    </row>
    <row r="7022" spans="10:100" x14ac:dyDescent="0.25">
      <c r="J7022"/>
      <c r="K7022"/>
      <c r="L7022"/>
      <c r="M7022"/>
      <c r="N7022"/>
      <c r="O7022"/>
      <c r="P7022"/>
      <c r="Q7022"/>
      <c r="R7022"/>
      <c r="S7022"/>
      <c r="T7022"/>
      <c r="U7022"/>
      <c r="V7022"/>
      <c r="W7022"/>
      <c r="X7022"/>
      <c r="Y7022"/>
      <c r="Z7022"/>
      <c r="AA7022"/>
      <c r="AB7022"/>
      <c r="AC7022"/>
      <c r="AD7022"/>
      <c r="AE7022"/>
      <c r="AF7022"/>
      <c r="AG7022"/>
      <c r="AH7022"/>
      <c r="AI7022"/>
      <c r="AJ7022"/>
      <c r="AK7022"/>
      <c r="AL7022"/>
      <c r="AM7022"/>
      <c r="AN7022"/>
      <c r="AO7022"/>
      <c r="AP7022"/>
      <c r="AQ7022"/>
      <c r="AR7022"/>
      <c r="AS7022"/>
      <c r="AT7022"/>
      <c r="AU7022"/>
      <c r="AV7022"/>
      <c r="AW7022"/>
      <c r="AX7022"/>
      <c r="AY7022"/>
      <c r="AZ7022"/>
      <c r="BA7022"/>
      <c r="BB7022"/>
      <c r="BC7022"/>
      <c r="BD7022"/>
      <c r="BE7022"/>
      <c r="BF7022"/>
      <c r="BG7022"/>
      <c r="BH7022"/>
      <c r="BI7022"/>
      <c r="BJ7022"/>
      <c r="BK7022"/>
      <c r="BL7022"/>
      <c r="BM7022"/>
      <c r="BN7022"/>
      <c r="BO7022"/>
      <c r="BP7022"/>
      <c r="BQ7022"/>
      <c r="BR7022"/>
      <c r="BS7022"/>
      <c r="BT7022"/>
      <c r="BU7022"/>
      <c r="BV7022"/>
      <c r="BW7022"/>
      <c r="BX7022"/>
      <c r="BY7022"/>
      <c r="BZ7022"/>
      <c r="CA7022"/>
      <c r="CB7022"/>
      <c r="CC7022"/>
      <c r="CD7022"/>
      <c r="CE7022"/>
      <c r="CF7022"/>
      <c r="CG7022"/>
      <c r="CH7022"/>
      <c r="CI7022"/>
      <c r="CJ7022"/>
      <c r="CK7022"/>
      <c r="CL7022"/>
      <c r="CM7022"/>
      <c r="CN7022"/>
      <c r="CO7022"/>
      <c r="CP7022"/>
      <c r="CQ7022"/>
      <c r="CR7022"/>
      <c r="CS7022"/>
      <c r="CT7022"/>
      <c r="CU7022"/>
      <c r="CV7022"/>
    </row>
    <row r="7023" spans="10:100" x14ac:dyDescent="0.25">
      <c r="J7023"/>
      <c r="K7023"/>
      <c r="L7023"/>
      <c r="M7023"/>
      <c r="N7023"/>
      <c r="O7023"/>
      <c r="P7023"/>
      <c r="Q7023"/>
      <c r="R7023"/>
      <c r="S7023"/>
      <c r="T7023"/>
      <c r="U7023"/>
      <c r="V7023"/>
      <c r="W7023"/>
      <c r="X7023"/>
      <c r="Y7023"/>
      <c r="Z7023"/>
      <c r="AA7023"/>
      <c r="AB7023"/>
      <c r="AC7023"/>
      <c r="AD7023"/>
      <c r="AE7023"/>
      <c r="AF7023"/>
      <c r="AG7023"/>
      <c r="AH7023"/>
      <c r="AI7023"/>
      <c r="AJ7023"/>
      <c r="AK7023"/>
      <c r="AL7023"/>
      <c r="AM7023"/>
      <c r="AN7023"/>
      <c r="AO7023"/>
      <c r="AP7023"/>
      <c r="AQ7023"/>
      <c r="AR7023"/>
      <c r="AS7023"/>
      <c r="AT7023"/>
      <c r="AU7023"/>
      <c r="AV7023"/>
      <c r="AW7023"/>
      <c r="AX7023"/>
      <c r="AY7023"/>
      <c r="AZ7023"/>
      <c r="BA7023"/>
      <c r="BB7023"/>
      <c r="BC7023"/>
      <c r="BD7023"/>
      <c r="BE7023"/>
      <c r="BF7023"/>
      <c r="BG7023"/>
      <c r="BH7023"/>
      <c r="BI7023"/>
      <c r="BJ7023"/>
      <c r="BK7023"/>
      <c r="BL7023"/>
      <c r="BM7023"/>
      <c r="BN7023"/>
      <c r="BO7023"/>
      <c r="BP7023"/>
      <c r="BQ7023"/>
      <c r="BR7023"/>
      <c r="BS7023"/>
      <c r="BT7023"/>
      <c r="BU7023"/>
      <c r="BV7023"/>
      <c r="BW7023"/>
      <c r="BX7023"/>
      <c r="BY7023"/>
      <c r="BZ7023"/>
      <c r="CA7023"/>
      <c r="CB7023"/>
      <c r="CC7023"/>
      <c r="CD7023"/>
      <c r="CE7023"/>
      <c r="CF7023"/>
      <c r="CG7023"/>
      <c r="CH7023"/>
      <c r="CI7023"/>
      <c r="CJ7023"/>
      <c r="CK7023"/>
      <c r="CL7023"/>
      <c r="CM7023"/>
      <c r="CN7023"/>
      <c r="CO7023"/>
      <c r="CP7023"/>
      <c r="CQ7023"/>
      <c r="CR7023"/>
      <c r="CS7023"/>
      <c r="CT7023"/>
      <c r="CU7023"/>
      <c r="CV7023"/>
    </row>
    <row r="7024" spans="10:100" x14ac:dyDescent="0.25">
      <c r="J7024"/>
      <c r="K7024"/>
      <c r="L7024"/>
      <c r="M7024"/>
      <c r="N7024"/>
      <c r="O7024"/>
      <c r="P7024"/>
      <c r="Q7024"/>
      <c r="R7024"/>
      <c r="S7024"/>
      <c r="T7024"/>
      <c r="U7024"/>
      <c r="V7024"/>
      <c r="W7024"/>
      <c r="X7024"/>
      <c r="Y7024"/>
      <c r="Z7024"/>
      <c r="AA7024"/>
      <c r="AB7024"/>
      <c r="AC7024"/>
      <c r="AD7024"/>
      <c r="AE7024"/>
      <c r="AF7024"/>
      <c r="AG7024"/>
      <c r="AH7024"/>
      <c r="AI7024"/>
      <c r="AJ7024"/>
      <c r="AK7024"/>
      <c r="AL7024"/>
      <c r="AM7024"/>
      <c r="AN7024"/>
      <c r="AO7024"/>
      <c r="AP7024"/>
      <c r="AQ7024"/>
      <c r="AR7024"/>
      <c r="AS7024"/>
      <c r="AT7024"/>
      <c r="AU7024"/>
      <c r="AV7024"/>
      <c r="AW7024"/>
      <c r="AX7024"/>
      <c r="AY7024"/>
      <c r="AZ7024"/>
      <c r="BA7024"/>
      <c r="BB7024"/>
      <c r="BC7024"/>
      <c r="BD7024"/>
      <c r="BE7024"/>
      <c r="BF7024"/>
      <c r="BG7024"/>
      <c r="BH7024"/>
      <c r="BI7024"/>
      <c r="BJ7024"/>
      <c r="BK7024"/>
      <c r="BL7024"/>
      <c r="BM7024"/>
      <c r="BN7024"/>
      <c r="BO7024"/>
      <c r="BP7024"/>
      <c r="BQ7024"/>
      <c r="BR7024"/>
      <c r="BS7024"/>
      <c r="BT7024"/>
      <c r="BU7024"/>
      <c r="BV7024"/>
      <c r="BW7024"/>
      <c r="BX7024"/>
      <c r="BY7024"/>
      <c r="BZ7024"/>
      <c r="CA7024"/>
      <c r="CB7024"/>
      <c r="CC7024"/>
      <c r="CD7024"/>
      <c r="CE7024"/>
      <c r="CF7024"/>
      <c r="CG7024"/>
      <c r="CH7024"/>
      <c r="CI7024"/>
      <c r="CJ7024"/>
      <c r="CK7024"/>
      <c r="CL7024"/>
      <c r="CM7024"/>
      <c r="CN7024"/>
      <c r="CO7024"/>
      <c r="CP7024"/>
      <c r="CQ7024"/>
      <c r="CR7024"/>
      <c r="CS7024"/>
      <c r="CT7024"/>
      <c r="CU7024"/>
      <c r="CV7024"/>
    </row>
    <row r="7025" spans="10:100" x14ac:dyDescent="0.25">
      <c r="J7025"/>
      <c r="K7025"/>
      <c r="L7025"/>
      <c r="M7025"/>
      <c r="N7025"/>
      <c r="O7025"/>
      <c r="P7025"/>
      <c r="Q7025"/>
      <c r="R7025"/>
      <c r="S7025"/>
      <c r="T7025"/>
      <c r="U7025"/>
      <c r="V7025"/>
      <c r="W7025"/>
      <c r="X7025"/>
      <c r="Y7025"/>
      <c r="Z7025"/>
      <c r="AA7025"/>
      <c r="AB7025"/>
      <c r="AC7025"/>
      <c r="AD7025"/>
      <c r="AE7025"/>
      <c r="AF7025"/>
      <c r="AG7025"/>
      <c r="AH7025"/>
      <c r="AI7025"/>
      <c r="AJ7025"/>
      <c r="AK7025"/>
      <c r="AL7025"/>
      <c r="AM7025"/>
      <c r="AN7025"/>
      <c r="AO7025"/>
      <c r="AP7025"/>
      <c r="AQ7025"/>
      <c r="AR7025"/>
      <c r="AS7025"/>
      <c r="AT7025"/>
      <c r="AU7025"/>
      <c r="AV7025"/>
      <c r="AW7025"/>
      <c r="AX7025"/>
      <c r="AY7025"/>
      <c r="AZ7025"/>
      <c r="BA7025"/>
      <c r="BB7025"/>
      <c r="BC7025"/>
      <c r="BD7025"/>
      <c r="BE7025"/>
      <c r="BF7025"/>
      <c r="BG7025"/>
      <c r="BH7025"/>
      <c r="BI7025"/>
      <c r="BJ7025"/>
      <c r="BK7025"/>
      <c r="BL7025"/>
      <c r="BM7025"/>
      <c r="BN7025"/>
      <c r="BO7025"/>
      <c r="BP7025"/>
      <c r="BQ7025"/>
      <c r="BR7025"/>
      <c r="BS7025"/>
      <c r="BT7025"/>
      <c r="BU7025"/>
      <c r="BV7025"/>
      <c r="BW7025"/>
      <c r="BX7025"/>
      <c r="BY7025"/>
      <c r="BZ7025"/>
      <c r="CA7025"/>
      <c r="CB7025"/>
      <c r="CC7025"/>
      <c r="CD7025"/>
      <c r="CE7025"/>
      <c r="CF7025"/>
      <c r="CG7025"/>
      <c r="CH7025"/>
      <c r="CI7025"/>
      <c r="CJ7025"/>
      <c r="CK7025"/>
      <c r="CL7025"/>
      <c r="CM7025"/>
      <c r="CN7025"/>
      <c r="CO7025"/>
      <c r="CP7025"/>
      <c r="CQ7025"/>
      <c r="CR7025"/>
      <c r="CS7025"/>
      <c r="CT7025"/>
      <c r="CU7025"/>
      <c r="CV7025"/>
    </row>
    <row r="7026" spans="10:100" x14ac:dyDescent="0.25">
      <c r="J7026"/>
      <c r="K7026"/>
      <c r="L7026"/>
      <c r="M7026"/>
      <c r="N7026"/>
      <c r="O7026"/>
      <c r="P7026"/>
      <c r="Q7026"/>
      <c r="R7026"/>
      <c r="S7026"/>
      <c r="T7026"/>
      <c r="U7026"/>
      <c r="V7026"/>
      <c r="W7026"/>
      <c r="X7026"/>
      <c r="Y7026"/>
      <c r="Z7026"/>
      <c r="AA7026"/>
      <c r="AB7026"/>
      <c r="AC7026"/>
      <c r="AD7026"/>
      <c r="AE7026"/>
      <c r="AF7026"/>
      <c r="AG7026"/>
      <c r="AH7026"/>
      <c r="AI7026"/>
      <c r="AJ7026"/>
      <c r="AK7026"/>
      <c r="AL7026"/>
      <c r="AM7026"/>
      <c r="AN7026"/>
      <c r="AO7026"/>
      <c r="AP7026"/>
      <c r="AQ7026"/>
      <c r="AR7026"/>
      <c r="AS7026"/>
      <c r="AT7026"/>
      <c r="AU7026"/>
      <c r="AV7026"/>
      <c r="AW7026"/>
      <c r="AX7026"/>
      <c r="AY7026"/>
      <c r="AZ7026"/>
      <c r="BA7026"/>
      <c r="BB7026"/>
      <c r="BC7026"/>
      <c r="BD7026"/>
      <c r="BE7026"/>
      <c r="BF7026"/>
      <c r="BG7026"/>
      <c r="BH7026"/>
      <c r="BI7026"/>
      <c r="BJ7026"/>
      <c r="BK7026"/>
      <c r="BL7026"/>
      <c r="BM7026"/>
      <c r="BN7026"/>
      <c r="BO7026"/>
      <c r="BP7026"/>
      <c r="BQ7026"/>
      <c r="BR7026"/>
      <c r="BS7026"/>
      <c r="BT7026"/>
      <c r="BU7026"/>
      <c r="BV7026"/>
      <c r="BW7026"/>
      <c r="BX7026"/>
      <c r="BY7026"/>
      <c r="BZ7026"/>
      <c r="CA7026"/>
      <c r="CB7026"/>
      <c r="CC7026"/>
      <c r="CD7026"/>
      <c r="CE7026"/>
      <c r="CF7026"/>
      <c r="CG7026"/>
      <c r="CH7026"/>
      <c r="CI7026"/>
      <c r="CJ7026"/>
      <c r="CK7026"/>
      <c r="CL7026"/>
      <c r="CM7026"/>
      <c r="CN7026"/>
      <c r="CO7026"/>
      <c r="CP7026"/>
      <c r="CQ7026"/>
      <c r="CR7026"/>
      <c r="CS7026"/>
      <c r="CT7026"/>
      <c r="CU7026"/>
      <c r="CV7026"/>
    </row>
    <row r="7027" spans="10:100" x14ac:dyDescent="0.25">
      <c r="J7027"/>
      <c r="K7027"/>
      <c r="L7027"/>
      <c r="M7027"/>
      <c r="N7027"/>
      <c r="O7027"/>
      <c r="P7027"/>
      <c r="Q7027"/>
      <c r="R7027"/>
      <c r="S7027"/>
      <c r="T7027"/>
      <c r="U7027"/>
      <c r="V7027"/>
      <c r="W7027"/>
      <c r="X7027"/>
      <c r="Y7027"/>
      <c r="Z7027"/>
      <c r="AA7027"/>
      <c r="AB7027"/>
      <c r="AC7027"/>
      <c r="AD7027"/>
      <c r="AE7027"/>
      <c r="AF7027"/>
      <c r="AG7027"/>
      <c r="AH7027"/>
      <c r="AI7027"/>
      <c r="AJ7027"/>
      <c r="AK7027"/>
      <c r="AL7027"/>
      <c r="AM7027"/>
      <c r="AN7027"/>
      <c r="AO7027"/>
      <c r="AP7027"/>
      <c r="AQ7027"/>
      <c r="AR7027"/>
      <c r="AS7027"/>
      <c r="AT7027"/>
      <c r="AU7027"/>
      <c r="AV7027"/>
      <c r="AW7027"/>
      <c r="AX7027"/>
      <c r="AY7027"/>
      <c r="AZ7027"/>
      <c r="BA7027"/>
      <c r="BB7027"/>
      <c r="BC7027"/>
      <c r="BD7027"/>
      <c r="BE7027"/>
      <c r="BF7027"/>
      <c r="BG7027"/>
      <c r="BH7027"/>
      <c r="BI7027"/>
      <c r="BJ7027"/>
      <c r="BK7027"/>
      <c r="BL7027"/>
      <c r="BM7027"/>
      <c r="BN7027"/>
      <c r="BO7027"/>
      <c r="BP7027"/>
      <c r="BQ7027"/>
      <c r="BR7027"/>
      <c r="BS7027"/>
      <c r="BT7027"/>
      <c r="BU7027"/>
      <c r="BV7027"/>
      <c r="BW7027"/>
      <c r="BX7027"/>
      <c r="BY7027"/>
      <c r="BZ7027"/>
      <c r="CA7027"/>
      <c r="CB7027"/>
      <c r="CC7027"/>
      <c r="CD7027"/>
      <c r="CE7027"/>
      <c r="CF7027"/>
      <c r="CG7027"/>
      <c r="CH7027"/>
      <c r="CI7027"/>
      <c r="CJ7027"/>
      <c r="CK7027"/>
      <c r="CL7027"/>
      <c r="CM7027"/>
      <c r="CN7027"/>
      <c r="CO7027"/>
      <c r="CP7027"/>
      <c r="CQ7027"/>
      <c r="CR7027"/>
      <c r="CS7027"/>
      <c r="CT7027"/>
      <c r="CU7027"/>
      <c r="CV7027"/>
    </row>
    <row r="7028" spans="10:100" x14ac:dyDescent="0.25">
      <c r="J7028"/>
      <c r="K7028"/>
      <c r="L7028"/>
      <c r="M7028"/>
      <c r="N7028"/>
      <c r="O7028"/>
      <c r="P7028"/>
      <c r="Q7028"/>
      <c r="R7028"/>
      <c r="S7028"/>
      <c r="T7028"/>
      <c r="U7028"/>
      <c r="V7028"/>
      <c r="W7028"/>
      <c r="X7028"/>
      <c r="Y7028"/>
      <c r="Z7028"/>
      <c r="AA7028"/>
      <c r="AB7028"/>
      <c r="AC7028"/>
      <c r="AD7028"/>
      <c r="AE7028"/>
      <c r="AF7028"/>
      <c r="AG7028"/>
      <c r="AH7028"/>
      <c r="AI7028"/>
      <c r="AJ7028"/>
      <c r="AK7028"/>
      <c r="AL7028"/>
      <c r="AM7028"/>
      <c r="AN7028"/>
      <c r="AO7028"/>
      <c r="AP7028"/>
      <c r="AQ7028"/>
      <c r="AR7028"/>
      <c r="AS7028"/>
      <c r="AT7028"/>
      <c r="AU7028"/>
      <c r="AV7028"/>
      <c r="AW7028"/>
      <c r="AX7028"/>
      <c r="AY7028"/>
      <c r="AZ7028"/>
      <c r="BA7028"/>
      <c r="BB7028"/>
      <c r="BC7028"/>
      <c r="BD7028"/>
      <c r="BE7028"/>
      <c r="BF7028"/>
      <c r="BG7028"/>
      <c r="BH7028"/>
      <c r="BI7028"/>
      <c r="BJ7028"/>
      <c r="BK7028"/>
      <c r="BL7028"/>
      <c r="BM7028"/>
      <c r="BN7028"/>
      <c r="BO7028"/>
      <c r="BP7028"/>
      <c r="BQ7028"/>
      <c r="BR7028"/>
      <c r="BS7028"/>
      <c r="BT7028"/>
      <c r="BU7028"/>
      <c r="BV7028"/>
      <c r="BW7028"/>
      <c r="BX7028"/>
      <c r="BY7028"/>
      <c r="BZ7028"/>
      <c r="CA7028"/>
      <c r="CB7028"/>
      <c r="CC7028"/>
      <c r="CD7028"/>
      <c r="CE7028"/>
      <c r="CF7028"/>
      <c r="CG7028"/>
      <c r="CH7028"/>
      <c r="CI7028"/>
      <c r="CJ7028"/>
      <c r="CK7028"/>
      <c r="CL7028"/>
      <c r="CM7028"/>
      <c r="CN7028"/>
      <c r="CO7028"/>
      <c r="CP7028"/>
      <c r="CQ7028"/>
      <c r="CR7028"/>
      <c r="CS7028"/>
      <c r="CT7028"/>
      <c r="CU7028"/>
      <c r="CV7028"/>
    </row>
    <row r="7029" spans="10:100" x14ac:dyDescent="0.25">
      <c r="J7029"/>
      <c r="K7029"/>
      <c r="L7029"/>
      <c r="M7029"/>
      <c r="N7029"/>
      <c r="O7029"/>
      <c r="P7029"/>
      <c r="Q7029"/>
      <c r="R7029"/>
      <c r="S7029"/>
      <c r="T7029"/>
      <c r="U7029"/>
      <c r="V7029"/>
      <c r="W7029"/>
      <c r="X7029"/>
      <c r="Y7029"/>
      <c r="Z7029"/>
      <c r="AA7029"/>
      <c r="AB7029"/>
      <c r="AC7029"/>
      <c r="AD7029"/>
      <c r="AE7029"/>
      <c r="AF7029"/>
      <c r="AG7029"/>
      <c r="AH7029"/>
      <c r="AI7029"/>
      <c r="AJ7029"/>
      <c r="AK7029"/>
      <c r="AL7029"/>
      <c r="AM7029"/>
      <c r="AN7029"/>
      <c r="AO7029"/>
      <c r="AP7029"/>
      <c r="AQ7029"/>
      <c r="AR7029"/>
      <c r="AS7029"/>
      <c r="AT7029"/>
      <c r="AU7029"/>
      <c r="AV7029"/>
      <c r="AW7029"/>
      <c r="AX7029"/>
      <c r="AY7029"/>
      <c r="AZ7029"/>
      <c r="BA7029"/>
      <c r="BB7029"/>
      <c r="BC7029"/>
      <c r="BD7029"/>
      <c r="BE7029"/>
      <c r="BF7029"/>
      <c r="BG7029"/>
      <c r="BH7029"/>
      <c r="BI7029"/>
      <c r="BJ7029"/>
      <c r="BK7029"/>
      <c r="BL7029"/>
      <c r="BM7029"/>
      <c r="BN7029"/>
      <c r="BO7029"/>
      <c r="BP7029"/>
      <c r="BQ7029"/>
      <c r="BR7029"/>
      <c r="BS7029"/>
      <c r="BT7029"/>
      <c r="BU7029"/>
      <c r="BV7029"/>
      <c r="BW7029"/>
      <c r="BX7029"/>
      <c r="BY7029"/>
      <c r="BZ7029"/>
      <c r="CA7029"/>
      <c r="CB7029"/>
      <c r="CC7029"/>
      <c r="CD7029"/>
      <c r="CE7029"/>
      <c r="CF7029"/>
      <c r="CG7029"/>
      <c r="CH7029"/>
      <c r="CI7029"/>
      <c r="CJ7029"/>
      <c r="CK7029"/>
      <c r="CL7029"/>
      <c r="CM7029"/>
      <c r="CN7029"/>
      <c r="CO7029"/>
      <c r="CP7029"/>
      <c r="CQ7029"/>
      <c r="CR7029"/>
      <c r="CS7029"/>
      <c r="CT7029"/>
      <c r="CU7029"/>
      <c r="CV7029"/>
    </row>
    <row r="7030" spans="10:100" x14ac:dyDescent="0.25">
      <c r="J7030"/>
      <c r="K7030"/>
      <c r="L7030"/>
      <c r="M7030"/>
      <c r="N7030"/>
      <c r="O7030"/>
      <c r="P7030"/>
      <c r="Q7030"/>
      <c r="R7030"/>
      <c r="S7030"/>
      <c r="T7030"/>
      <c r="U7030"/>
      <c r="V7030"/>
      <c r="W7030"/>
      <c r="X7030"/>
      <c r="Y7030"/>
      <c r="Z7030"/>
      <c r="AA7030"/>
      <c r="AB7030"/>
      <c r="AC7030"/>
      <c r="AD7030"/>
      <c r="AE7030"/>
      <c r="AF7030"/>
      <c r="AG7030"/>
      <c r="AH7030"/>
      <c r="AI7030"/>
      <c r="AJ7030"/>
      <c r="AK7030"/>
      <c r="AL7030"/>
      <c r="AM7030"/>
      <c r="AN7030"/>
      <c r="AO7030"/>
      <c r="AP7030"/>
      <c r="AQ7030"/>
      <c r="AR7030"/>
      <c r="AS7030"/>
      <c r="AT7030"/>
      <c r="AU7030"/>
      <c r="AV7030"/>
      <c r="AW7030"/>
      <c r="AX7030"/>
      <c r="AY7030"/>
      <c r="AZ7030"/>
      <c r="BA7030"/>
      <c r="BB7030"/>
      <c r="BC7030"/>
      <c r="BD7030"/>
      <c r="BE7030"/>
      <c r="BF7030"/>
      <c r="BG7030"/>
      <c r="BH7030"/>
      <c r="BI7030"/>
      <c r="BJ7030"/>
      <c r="BK7030"/>
      <c r="BL7030"/>
      <c r="BM7030"/>
      <c r="BN7030"/>
      <c r="BO7030"/>
      <c r="BP7030"/>
      <c r="BQ7030"/>
      <c r="BR7030"/>
      <c r="BS7030"/>
      <c r="BT7030"/>
      <c r="BU7030"/>
      <c r="BV7030"/>
      <c r="BW7030"/>
      <c r="BX7030"/>
      <c r="BY7030"/>
      <c r="BZ7030"/>
      <c r="CA7030"/>
      <c r="CB7030"/>
      <c r="CC7030"/>
      <c r="CD7030"/>
      <c r="CE7030"/>
      <c r="CF7030"/>
      <c r="CG7030"/>
      <c r="CH7030"/>
      <c r="CI7030"/>
      <c r="CJ7030"/>
      <c r="CK7030"/>
      <c r="CL7030"/>
      <c r="CM7030"/>
      <c r="CN7030"/>
      <c r="CO7030"/>
      <c r="CP7030"/>
      <c r="CQ7030"/>
      <c r="CR7030"/>
      <c r="CS7030"/>
      <c r="CT7030"/>
      <c r="CU7030"/>
      <c r="CV7030"/>
    </row>
    <row r="7031" spans="10:100" x14ac:dyDescent="0.25">
      <c r="J7031"/>
      <c r="K7031"/>
      <c r="L7031"/>
      <c r="M7031"/>
      <c r="N7031"/>
      <c r="O7031"/>
      <c r="P7031"/>
      <c r="Q7031"/>
      <c r="R7031"/>
      <c r="S7031"/>
      <c r="T7031"/>
      <c r="U7031"/>
      <c r="V7031"/>
      <c r="W7031"/>
      <c r="X7031"/>
      <c r="Y7031"/>
      <c r="Z7031"/>
      <c r="AA7031"/>
      <c r="AB7031"/>
      <c r="AC7031"/>
      <c r="AD7031"/>
      <c r="AE7031"/>
      <c r="AF7031"/>
      <c r="AG7031"/>
      <c r="AH7031"/>
      <c r="AI7031"/>
      <c r="AJ7031"/>
      <c r="AK7031"/>
      <c r="AL7031"/>
      <c r="AM7031"/>
      <c r="AN7031"/>
      <c r="AO7031"/>
      <c r="AP7031"/>
      <c r="AQ7031"/>
      <c r="AR7031"/>
      <c r="AS7031"/>
      <c r="AT7031"/>
      <c r="AU7031"/>
      <c r="AV7031"/>
      <c r="AW7031"/>
      <c r="AX7031"/>
      <c r="AY7031"/>
      <c r="AZ7031"/>
      <c r="BA7031"/>
      <c r="BB7031"/>
      <c r="BC7031"/>
      <c r="BD7031"/>
      <c r="BE7031"/>
      <c r="BF7031"/>
      <c r="BG7031"/>
      <c r="BH7031"/>
      <c r="BI7031"/>
      <c r="BJ7031"/>
      <c r="BK7031"/>
      <c r="BL7031"/>
      <c r="BM7031"/>
      <c r="BN7031"/>
      <c r="BO7031"/>
      <c r="BP7031"/>
      <c r="BQ7031"/>
      <c r="BR7031"/>
      <c r="BS7031"/>
      <c r="BT7031"/>
      <c r="BU7031"/>
      <c r="BV7031"/>
      <c r="BW7031"/>
      <c r="BX7031"/>
      <c r="BY7031"/>
      <c r="BZ7031"/>
      <c r="CA7031"/>
      <c r="CB7031"/>
      <c r="CC7031"/>
      <c r="CD7031"/>
      <c r="CE7031"/>
      <c r="CF7031"/>
      <c r="CG7031"/>
      <c r="CH7031"/>
      <c r="CI7031"/>
      <c r="CJ7031"/>
      <c r="CK7031"/>
      <c r="CL7031"/>
      <c r="CM7031"/>
      <c r="CN7031"/>
      <c r="CO7031"/>
      <c r="CP7031"/>
      <c r="CQ7031"/>
      <c r="CR7031"/>
      <c r="CS7031"/>
      <c r="CT7031"/>
      <c r="CU7031"/>
      <c r="CV7031"/>
    </row>
    <row r="7032" spans="10:100" x14ac:dyDescent="0.25">
      <c r="J7032"/>
      <c r="K7032"/>
      <c r="L7032"/>
      <c r="M7032"/>
      <c r="N7032"/>
      <c r="O7032"/>
      <c r="P7032"/>
      <c r="Q7032"/>
      <c r="R7032"/>
      <c r="S7032"/>
      <c r="T7032"/>
      <c r="U7032"/>
      <c r="V7032"/>
      <c r="W7032"/>
      <c r="X7032"/>
      <c r="Y7032"/>
      <c r="Z7032"/>
      <c r="AA7032"/>
      <c r="AB7032"/>
      <c r="AC7032"/>
      <c r="AD7032"/>
      <c r="AE7032"/>
      <c r="AF7032"/>
      <c r="AG7032"/>
      <c r="AH7032"/>
      <c r="AI7032"/>
      <c r="AJ7032"/>
      <c r="AK7032"/>
      <c r="AL7032"/>
      <c r="AM7032"/>
      <c r="AN7032"/>
      <c r="AO7032"/>
      <c r="AP7032"/>
      <c r="AQ7032"/>
      <c r="AR7032"/>
      <c r="AS7032"/>
      <c r="AT7032"/>
      <c r="AU7032"/>
      <c r="AV7032"/>
      <c r="AW7032"/>
      <c r="AX7032"/>
      <c r="AY7032"/>
      <c r="AZ7032"/>
      <c r="BA7032"/>
      <c r="BB7032"/>
      <c r="BC7032"/>
      <c r="BD7032"/>
      <c r="BE7032"/>
      <c r="BF7032"/>
      <c r="BG7032"/>
      <c r="BH7032"/>
      <c r="BI7032"/>
      <c r="BJ7032"/>
      <c r="BK7032"/>
      <c r="BL7032"/>
      <c r="BM7032"/>
      <c r="BN7032"/>
      <c r="BO7032"/>
      <c r="BP7032"/>
      <c r="BQ7032"/>
      <c r="BR7032"/>
      <c r="BS7032"/>
      <c r="BT7032"/>
      <c r="BU7032"/>
      <c r="BV7032"/>
      <c r="BW7032"/>
      <c r="BX7032"/>
      <c r="BY7032"/>
      <c r="BZ7032"/>
      <c r="CA7032"/>
      <c r="CB7032"/>
      <c r="CC7032"/>
      <c r="CD7032"/>
      <c r="CE7032"/>
      <c r="CF7032"/>
      <c r="CG7032"/>
      <c r="CH7032"/>
      <c r="CI7032"/>
      <c r="CJ7032"/>
      <c r="CK7032"/>
      <c r="CL7032"/>
      <c r="CM7032"/>
      <c r="CN7032"/>
      <c r="CO7032"/>
      <c r="CP7032"/>
      <c r="CQ7032"/>
      <c r="CR7032"/>
      <c r="CS7032"/>
      <c r="CT7032"/>
      <c r="CU7032"/>
      <c r="CV7032"/>
    </row>
    <row r="7033" spans="10:100" x14ac:dyDescent="0.25">
      <c r="J7033"/>
      <c r="K7033"/>
      <c r="L7033"/>
      <c r="M7033"/>
      <c r="N7033"/>
      <c r="O7033"/>
      <c r="P7033"/>
      <c r="Q7033"/>
      <c r="R7033"/>
      <c r="S7033"/>
      <c r="T7033"/>
      <c r="U7033"/>
      <c r="V7033"/>
      <c r="W7033"/>
      <c r="X7033"/>
      <c r="Y7033"/>
      <c r="Z7033"/>
      <c r="AA7033"/>
      <c r="AB7033"/>
      <c r="AC7033"/>
      <c r="AD7033"/>
      <c r="AE7033"/>
      <c r="AF7033"/>
      <c r="AG7033"/>
      <c r="AH7033"/>
      <c r="AI7033"/>
      <c r="AJ7033"/>
      <c r="AK7033"/>
      <c r="AL7033"/>
      <c r="AM7033"/>
      <c r="AN7033"/>
      <c r="AO7033"/>
      <c r="AP7033"/>
      <c r="AQ7033"/>
      <c r="AR7033"/>
      <c r="AS7033"/>
      <c r="AT7033"/>
      <c r="AU7033"/>
      <c r="AV7033"/>
      <c r="AW7033"/>
      <c r="AX7033"/>
      <c r="AY7033"/>
      <c r="AZ7033"/>
      <c r="BA7033"/>
      <c r="BB7033"/>
      <c r="BC7033"/>
      <c r="BD7033"/>
      <c r="BE7033"/>
      <c r="BF7033"/>
      <c r="BG7033"/>
      <c r="BH7033"/>
      <c r="BI7033"/>
      <c r="BJ7033"/>
      <c r="BK7033"/>
      <c r="BL7033"/>
      <c r="BM7033"/>
      <c r="BN7033"/>
      <c r="BO7033"/>
      <c r="BP7033"/>
      <c r="BQ7033"/>
      <c r="BR7033"/>
      <c r="BS7033"/>
      <c r="BT7033"/>
      <c r="BU7033"/>
      <c r="BV7033"/>
      <c r="BW7033"/>
      <c r="BX7033"/>
      <c r="BY7033"/>
      <c r="BZ7033"/>
      <c r="CA7033"/>
      <c r="CB7033"/>
      <c r="CC7033"/>
      <c r="CD7033"/>
      <c r="CE7033"/>
      <c r="CF7033"/>
      <c r="CG7033"/>
      <c r="CH7033"/>
      <c r="CI7033"/>
      <c r="CJ7033"/>
      <c r="CK7033"/>
      <c r="CL7033"/>
      <c r="CM7033"/>
      <c r="CN7033"/>
      <c r="CO7033"/>
      <c r="CP7033"/>
      <c r="CQ7033"/>
      <c r="CR7033"/>
      <c r="CS7033"/>
      <c r="CT7033"/>
      <c r="CU7033"/>
      <c r="CV7033"/>
    </row>
    <row r="7034" spans="10:100" x14ac:dyDescent="0.25">
      <c r="J7034"/>
      <c r="K7034"/>
      <c r="L7034"/>
      <c r="M7034"/>
      <c r="N7034"/>
      <c r="O7034"/>
      <c r="P7034"/>
      <c r="Q7034"/>
      <c r="R7034"/>
      <c r="S7034"/>
      <c r="T7034"/>
      <c r="U7034"/>
      <c r="V7034"/>
      <c r="W7034"/>
      <c r="X7034"/>
      <c r="Y7034"/>
      <c r="Z7034"/>
      <c r="AA7034"/>
      <c r="AB7034"/>
      <c r="AC7034"/>
      <c r="AD7034"/>
      <c r="AE7034"/>
      <c r="AF7034"/>
      <c r="AG7034"/>
      <c r="AH7034"/>
      <c r="AI7034"/>
      <c r="AJ7034"/>
      <c r="AK7034"/>
      <c r="AL7034"/>
      <c r="AM7034"/>
      <c r="AN7034"/>
      <c r="AO7034"/>
      <c r="AP7034"/>
      <c r="AQ7034"/>
      <c r="AR7034"/>
      <c r="AS7034"/>
      <c r="AT7034"/>
      <c r="AU7034"/>
      <c r="AV7034"/>
      <c r="AW7034"/>
      <c r="AX7034"/>
      <c r="AY7034"/>
      <c r="AZ7034"/>
      <c r="BA7034"/>
      <c r="BB7034"/>
      <c r="BC7034"/>
      <c r="BD7034"/>
      <c r="BE7034"/>
      <c r="BF7034"/>
      <c r="BG7034"/>
      <c r="BH7034"/>
      <c r="BI7034"/>
      <c r="BJ7034"/>
      <c r="BK7034"/>
      <c r="BL7034"/>
      <c r="BM7034"/>
      <c r="BN7034"/>
      <c r="BO7034"/>
      <c r="BP7034"/>
      <c r="BQ7034"/>
      <c r="BR7034"/>
      <c r="BS7034"/>
      <c r="BT7034"/>
      <c r="BU7034"/>
      <c r="BV7034"/>
      <c r="BW7034"/>
      <c r="BX7034"/>
      <c r="BY7034"/>
      <c r="BZ7034"/>
      <c r="CA7034"/>
      <c r="CB7034"/>
      <c r="CC7034"/>
      <c r="CD7034"/>
      <c r="CE7034"/>
      <c r="CF7034"/>
      <c r="CG7034"/>
      <c r="CH7034"/>
      <c r="CI7034"/>
      <c r="CJ7034"/>
      <c r="CK7034"/>
      <c r="CL7034"/>
      <c r="CM7034"/>
      <c r="CN7034"/>
      <c r="CO7034"/>
      <c r="CP7034"/>
      <c r="CQ7034"/>
      <c r="CR7034"/>
      <c r="CS7034"/>
      <c r="CT7034"/>
      <c r="CU7034"/>
      <c r="CV7034"/>
    </row>
    <row r="7035" spans="10:100" x14ac:dyDescent="0.25">
      <c r="J7035"/>
      <c r="K7035"/>
      <c r="L7035"/>
      <c r="M7035"/>
      <c r="N7035"/>
      <c r="O7035"/>
      <c r="P7035"/>
      <c r="Q7035"/>
      <c r="R7035"/>
      <c r="S7035"/>
      <c r="T7035"/>
      <c r="U7035"/>
      <c r="V7035"/>
      <c r="W7035"/>
      <c r="X7035"/>
      <c r="Y7035"/>
      <c r="Z7035"/>
      <c r="AA7035"/>
      <c r="AB7035"/>
      <c r="AC7035"/>
      <c r="AD7035"/>
      <c r="AE7035"/>
      <c r="AF7035"/>
      <c r="AG7035"/>
      <c r="AH7035"/>
      <c r="AI7035"/>
      <c r="AJ7035"/>
      <c r="AK7035"/>
      <c r="AL7035"/>
      <c r="AM7035"/>
      <c r="AN7035"/>
      <c r="AO7035"/>
      <c r="AP7035"/>
      <c r="AQ7035"/>
      <c r="AR7035"/>
      <c r="AS7035"/>
      <c r="AT7035"/>
      <c r="AU7035"/>
      <c r="AV7035"/>
      <c r="AW7035"/>
      <c r="AX7035"/>
      <c r="AY7035"/>
      <c r="AZ7035"/>
      <c r="BA7035"/>
      <c r="BB7035"/>
      <c r="BC7035"/>
      <c r="BD7035"/>
      <c r="BE7035"/>
      <c r="BF7035"/>
      <c r="BG7035"/>
      <c r="BH7035"/>
      <c r="BI7035"/>
      <c r="BJ7035"/>
      <c r="BK7035"/>
      <c r="BL7035"/>
      <c r="BM7035"/>
      <c r="BN7035"/>
      <c r="BO7035"/>
      <c r="BP7035"/>
      <c r="BQ7035"/>
      <c r="BR7035"/>
      <c r="BS7035"/>
      <c r="BT7035"/>
      <c r="BU7035"/>
      <c r="BV7035"/>
      <c r="BW7035"/>
      <c r="BX7035"/>
      <c r="BY7035"/>
      <c r="BZ7035"/>
      <c r="CA7035"/>
      <c r="CB7035"/>
      <c r="CC7035"/>
      <c r="CD7035"/>
      <c r="CE7035"/>
      <c r="CF7035"/>
      <c r="CG7035"/>
      <c r="CH7035"/>
      <c r="CI7035"/>
      <c r="CJ7035"/>
      <c r="CK7035"/>
      <c r="CL7035"/>
      <c r="CM7035"/>
      <c r="CN7035"/>
      <c r="CO7035"/>
      <c r="CP7035"/>
      <c r="CQ7035"/>
      <c r="CR7035"/>
      <c r="CS7035"/>
      <c r="CT7035"/>
      <c r="CU7035"/>
      <c r="CV7035"/>
    </row>
    <row r="7036" spans="10:100" x14ac:dyDescent="0.25">
      <c r="J7036"/>
      <c r="K7036"/>
      <c r="L7036"/>
      <c r="M7036"/>
      <c r="N7036"/>
      <c r="O7036"/>
      <c r="P7036"/>
      <c r="Q7036"/>
      <c r="R7036"/>
      <c r="S7036"/>
      <c r="T7036"/>
      <c r="U7036"/>
      <c r="V7036"/>
      <c r="W7036"/>
      <c r="X7036"/>
      <c r="Y7036"/>
      <c r="Z7036"/>
      <c r="AA7036"/>
      <c r="AB7036"/>
      <c r="AC7036"/>
      <c r="AD7036"/>
      <c r="AE7036"/>
      <c r="AF7036"/>
      <c r="AG7036"/>
      <c r="AH7036"/>
      <c r="AI7036"/>
      <c r="AJ7036"/>
      <c r="AK7036"/>
      <c r="AL7036"/>
      <c r="AM7036"/>
      <c r="AN7036"/>
      <c r="AO7036"/>
      <c r="AP7036"/>
      <c r="AQ7036"/>
      <c r="AR7036"/>
      <c r="AS7036"/>
      <c r="AT7036"/>
      <c r="AU7036"/>
      <c r="AV7036"/>
      <c r="AW7036"/>
      <c r="AX7036"/>
      <c r="AY7036"/>
      <c r="AZ7036"/>
      <c r="BA7036"/>
      <c r="BB7036"/>
      <c r="BC7036"/>
      <c r="BD7036"/>
      <c r="BE7036"/>
      <c r="BF7036"/>
      <c r="BG7036"/>
      <c r="BH7036"/>
      <c r="BI7036"/>
      <c r="BJ7036"/>
      <c r="BK7036"/>
      <c r="BL7036"/>
      <c r="BM7036"/>
      <c r="BN7036"/>
      <c r="BO7036"/>
      <c r="BP7036"/>
      <c r="BQ7036"/>
      <c r="BR7036"/>
      <c r="BS7036"/>
      <c r="BT7036"/>
      <c r="BU7036"/>
      <c r="BV7036"/>
      <c r="BW7036"/>
      <c r="BX7036"/>
      <c r="BY7036"/>
      <c r="BZ7036"/>
      <c r="CA7036"/>
      <c r="CB7036"/>
      <c r="CC7036"/>
      <c r="CD7036"/>
      <c r="CE7036"/>
      <c r="CF7036"/>
      <c r="CG7036"/>
      <c r="CH7036"/>
      <c r="CI7036"/>
      <c r="CJ7036"/>
      <c r="CK7036"/>
      <c r="CL7036"/>
      <c r="CM7036"/>
      <c r="CN7036"/>
      <c r="CO7036"/>
      <c r="CP7036"/>
      <c r="CQ7036"/>
      <c r="CR7036"/>
      <c r="CS7036"/>
      <c r="CT7036"/>
      <c r="CU7036"/>
      <c r="CV7036"/>
    </row>
    <row r="7037" spans="10:100" x14ac:dyDescent="0.25">
      <c r="J7037"/>
      <c r="K7037"/>
      <c r="L7037"/>
      <c r="M7037"/>
      <c r="N7037"/>
      <c r="O7037"/>
      <c r="P7037"/>
      <c r="Q7037"/>
      <c r="R7037"/>
      <c r="S7037"/>
      <c r="T7037"/>
      <c r="U7037"/>
      <c r="V7037"/>
      <c r="W7037"/>
      <c r="X7037"/>
      <c r="Y7037"/>
      <c r="Z7037"/>
      <c r="AA7037"/>
      <c r="AB7037"/>
      <c r="AC7037"/>
      <c r="AD7037"/>
      <c r="AE7037"/>
      <c r="AF7037"/>
      <c r="AG7037"/>
      <c r="AH7037"/>
      <c r="AI7037"/>
      <c r="AJ7037"/>
      <c r="AK7037"/>
      <c r="AL7037"/>
      <c r="AM7037"/>
      <c r="AN7037"/>
      <c r="AO7037"/>
      <c r="AP7037"/>
      <c r="AQ7037"/>
      <c r="AR7037"/>
      <c r="AS7037"/>
      <c r="AT7037"/>
      <c r="AU7037"/>
      <c r="AV7037"/>
      <c r="AW7037"/>
      <c r="AX7037"/>
      <c r="AY7037"/>
      <c r="AZ7037"/>
      <c r="BA7037"/>
      <c r="BB7037"/>
      <c r="BC7037"/>
      <c r="BD7037"/>
      <c r="BE7037"/>
      <c r="BF7037"/>
      <c r="BG7037"/>
      <c r="BH7037"/>
      <c r="BI7037"/>
      <c r="BJ7037"/>
      <c r="BK7037"/>
      <c r="BL7037"/>
      <c r="BM7037"/>
      <c r="BN7037"/>
      <c r="BO7037"/>
      <c r="BP7037"/>
      <c r="BQ7037"/>
      <c r="BR7037"/>
      <c r="BS7037"/>
      <c r="BT7037"/>
      <c r="BU7037"/>
      <c r="BV7037"/>
      <c r="BW7037"/>
      <c r="BX7037"/>
      <c r="BY7037"/>
      <c r="BZ7037"/>
      <c r="CA7037"/>
      <c r="CB7037"/>
      <c r="CC7037"/>
      <c r="CD7037"/>
      <c r="CE7037"/>
      <c r="CF7037"/>
      <c r="CG7037"/>
      <c r="CH7037"/>
      <c r="CI7037"/>
      <c r="CJ7037"/>
      <c r="CK7037"/>
      <c r="CL7037"/>
      <c r="CM7037"/>
      <c r="CN7037"/>
      <c r="CO7037"/>
      <c r="CP7037"/>
      <c r="CQ7037"/>
      <c r="CR7037"/>
      <c r="CS7037"/>
      <c r="CT7037"/>
      <c r="CU7037"/>
      <c r="CV7037"/>
    </row>
    <row r="7038" spans="10:100" x14ac:dyDescent="0.25">
      <c r="J7038"/>
      <c r="K7038"/>
      <c r="L7038"/>
      <c r="M7038"/>
      <c r="N7038"/>
      <c r="O7038"/>
      <c r="P7038"/>
      <c r="Q7038"/>
      <c r="R7038"/>
      <c r="S7038"/>
      <c r="T7038"/>
      <c r="U7038"/>
      <c r="V7038"/>
      <c r="W7038"/>
      <c r="X7038"/>
      <c r="Y7038"/>
      <c r="Z7038"/>
      <c r="AA7038"/>
      <c r="AB7038"/>
      <c r="AC7038"/>
      <c r="AD7038"/>
      <c r="AE7038"/>
      <c r="AF7038"/>
      <c r="AG7038"/>
      <c r="AH7038"/>
      <c r="AI7038"/>
      <c r="AJ7038"/>
      <c r="AK7038"/>
      <c r="AL7038"/>
      <c r="AM7038"/>
      <c r="AN7038"/>
      <c r="AO7038"/>
      <c r="AP7038"/>
      <c r="AQ7038"/>
      <c r="AR7038"/>
      <c r="AS7038"/>
      <c r="AT7038"/>
      <c r="AU7038"/>
      <c r="AV7038"/>
      <c r="AW7038"/>
      <c r="AX7038"/>
      <c r="AY7038"/>
      <c r="AZ7038"/>
      <c r="BA7038"/>
      <c r="BB7038"/>
      <c r="BC7038"/>
      <c r="BD7038"/>
      <c r="BE7038"/>
      <c r="BF7038"/>
      <c r="BG7038"/>
      <c r="BH7038"/>
      <c r="BI7038"/>
      <c r="BJ7038"/>
      <c r="BK7038"/>
      <c r="BL7038"/>
      <c r="BM7038"/>
      <c r="BN7038"/>
      <c r="BO7038"/>
      <c r="BP7038"/>
      <c r="BQ7038"/>
      <c r="BR7038"/>
      <c r="BS7038"/>
      <c r="BT7038"/>
      <c r="BU7038"/>
      <c r="BV7038"/>
      <c r="BW7038"/>
      <c r="BX7038"/>
      <c r="BY7038"/>
      <c r="BZ7038"/>
      <c r="CA7038"/>
      <c r="CB7038"/>
      <c r="CC7038"/>
      <c r="CD7038"/>
      <c r="CE7038"/>
      <c r="CF7038"/>
      <c r="CG7038"/>
      <c r="CH7038"/>
      <c r="CI7038"/>
      <c r="CJ7038"/>
      <c r="CK7038"/>
      <c r="CL7038"/>
      <c r="CM7038"/>
      <c r="CN7038"/>
      <c r="CO7038"/>
      <c r="CP7038"/>
      <c r="CQ7038"/>
      <c r="CR7038"/>
      <c r="CS7038"/>
      <c r="CT7038"/>
      <c r="CU7038"/>
      <c r="CV7038"/>
    </row>
    <row r="7039" spans="10:100" x14ac:dyDescent="0.25">
      <c r="J7039"/>
      <c r="K7039"/>
      <c r="L7039"/>
      <c r="M7039"/>
      <c r="N7039"/>
      <c r="O7039"/>
      <c r="P7039"/>
      <c r="Q7039"/>
      <c r="R7039"/>
      <c r="S7039"/>
      <c r="T7039"/>
      <c r="U7039"/>
      <c r="V7039"/>
      <c r="W7039"/>
      <c r="X7039"/>
      <c r="Y7039"/>
      <c r="Z7039"/>
      <c r="AA7039"/>
      <c r="AB7039"/>
      <c r="AC7039"/>
      <c r="AD7039"/>
      <c r="AE7039"/>
      <c r="AF7039"/>
      <c r="AG7039"/>
      <c r="AH7039"/>
      <c r="AI7039"/>
      <c r="AJ7039"/>
      <c r="AK7039"/>
      <c r="AL7039"/>
      <c r="AM7039"/>
      <c r="AN7039"/>
      <c r="AO7039"/>
      <c r="AP7039"/>
      <c r="AQ7039"/>
      <c r="AR7039"/>
      <c r="AS7039"/>
      <c r="AT7039"/>
      <c r="AU7039"/>
      <c r="AV7039"/>
      <c r="AW7039"/>
      <c r="AX7039"/>
      <c r="AY7039"/>
      <c r="AZ7039"/>
      <c r="BA7039"/>
      <c r="BB7039"/>
      <c r="BC7039"/>
      <c r="BD7039"/>
      <c r="BE7039"/>
      <c r="BF7039"/>
      <c r="BG7039"/>
      <c r="BH7039"/>
      <c r="BI7039"/>
      <c r="BJ7039"/>
      <c r="BK7039"/>
      <c r="BL7039"/>
      <c r="BM7039"/>
      <c r="BN7039"/>
      <c r="BO7039"/>
      <c r="BP7039"/>
      <c r="BQ7039"/>
      <c r="BR7039"/>
      <c r="BS7039"/>
      <c r="BT7039"/>
      <c r="BU7039"/>
      <c r="BV7039"/>
      <c r="BW7039"/>
      <c r="BX7039"/>
      <c r="BY7039"/>
      <c r="BZ7039"/>
      <c r="CA7039"/>
      <c r="CB7039"/>
      <c r="CC7039"/>
      <c r="CD7039"/>
      <c r="CE7039"/>
      <c r="CF7039"/>
      <c r="CG7039"/>
      <c r="CH7039"/>
      <c r="CI7039"/>
      <c r="CJ7039"/>
      <c r="CK7039"/>
      <c r="CL7039"/>
      <c r="CM7039"/>
      <c r="CN7039"/>
      <c r="CO7039"/>
      <c r="CP7039"/>
      <c r="CQ7039"/>
      <c r="CR7039"/>
      <c r="CS7039"/>
      <c r="CT7039"/>
      <c r="CU7039"/>
      <c r="CV7039"/>
    </row>
    <row r="7040" spans="10:100" x14ac:dyDescent="0.25">
      <c r="J7040"/>
      <c r="K7040"/>
      <c r="L7040"/>
      <c r="M7040"/>
      <c r="N7040"/>
      <c r="O7040"/>
      <c r="P7040"/>
      <c r="Q7040"/>
      <c r="R7040"/>
      <c r="S7040"/>
      <c r="T7040"/>
      <c r="U7040"/>
      <c r="V7040"/>
      <c r="W7040"/>
      <c r="X7040"/>
      <c r="Y7040"/>
      <c r="Z7040"/>
      <c r="AA7040"/>
      <c r="AB7040"/>
      <c r="AC7040"/>
      <c r="AD7040"/>
      <c r="AE7040"/>
      <c r="AF7040"/>
      <c r="AG7040"/>
      <c r="AH7040"/>
      <c r="AI7040"/>
      <c r="AJ7040"/>
      <c r="AK7040"/>
      <c r="AL7040"/>
      <c r="AM7040"/>
      <c r="AN7040"/>
      <c r="AO7040"/>
      <c r="AP7040"/>
      <c r="AQ7040"/>
      <c r="AR7040"/>
      <c r="AS7040"/>
      <c r="AT7040"/>
      <c r="AU7040"/>
      <c r="AV7040"/>
      <c r="AW7040"/>
      <c r="AX7040"/>
      <c r="AY7040"/>
      <c r="AZ7040"/>
      <c r="BA7040"/>
      <c r="BB7040"/>
      <c r="BC7040"/>
      <c r="BD7040"/>
      <c r="BE7040"/>
      <c r="BF7040"/>
      <c r="BG7040"/>
      <c r="BH7040"/>
      <c r="BI7040"/>
      <c r="BJ7040"/>
      <c r="BK7040"/>
      <c r="BL7040"/>
      <c r="BM7040"/>
      <c r="BN7040"/>
      <c r="BO7040"/>
      <c r="BP7040"/>
      <c r="BQ7040"/>
      <c r="BR7040"/>
      <c r="BS7040"/>
      <c r="BT7040"/>
      <c r="BU7040"/>
      <c r="BV7040"/>
      <c r="BW7040"/>
      <c r="BX7040"/>
      <c r="BY7040"/>
      <c r="BZ7040"/>
      <c r="CA7040"/>
      <c r="CB7040"/>
      <c r="CC7040"/>
      <c r="CD7040"/>
      <c r="CE7040"/>
      <c r="CF7040"/>
      <c r="CG7040"/>
      <c r="CH7040"/>
      <c r="CI7040"/>
      <c r="CJ7040"/>
      <c r="CK7040"/>
      <c r="CL7040"/>
      <c r="CM7040"/>
      <c r="CN7040"/>
      <c r="CO7040"/>
      <c r="CP7040"/>
      <c r="CQ7040"/>
      <c r="CR7040"/>
      <c r="CS7040"/>
      <c r="CT7040"/>
      <c r="CU7040"/>
      <c r="CV7040"/>
    </row>
    <row r="7041" spans="10:100" x14ac:dyDescent="0.25">
      <c r="J7041"/>
      <c r="K7041"/>
      <c r="L7041"/>
      <c r="M7041"/>
      <c r="N7041"/>
      <c r="O7041"/>
      <c r="P7041"/>
      <c r="Q7041"/>
      <c r="R7041"/>
      <c r="S7041"/>
      <c r="T7041"/>
      <c r="U7041"/>
      <c r="V7041"/>
      <c r="W7041"/>
      <c r="X7041"/>
      <c r="Y7041"/>
      <c r="Z7041"/>
      <c r="AA7041"/>
      <c r="AB7041"/>
      <c r="AC7041"/>
      <c r="AD7041"/>
      <c r="AE7041"/>
      <c r="AF7041"/>
      <c r="AG7041"/>
      <c r="AH7041"/>
      <c r="AI7041"/>
      <c r="AJ7041"/>
      <c r="AK7041"/>
      <c r="AL7041"/>
      <c r="AM7041"/>
      <c r="AN7041"/>
      <c r="AO7041"/>
      <c r="AP7041"/>
      <c r="AQ7041"/>
      <c r="AR7041"/>
      <c r="AS7041"/>
      <c r="AT7041"/>
      <c r="AU7041"/>
      <c r="AV7041"/>
      <c r="AW7041"/>
      <c r="AX7041"/>
      <c r="AY7041"/>
      <c r="AZ7041"/>
      <c r="BA7041"/>
      <c r="BB7041"/>
      <c r="BC7041"/>
      <c r="BD7041"/>
      <c r="BE7041"/>
      <c r="BF7041"/>
      <c r="BG7041"/>
      <c r="BH7041"/>
      <c r="BI7041"/>
      <c r="BJ7041"/>
      <c r="BK7041"/>
      <c r="BL7041"/>
      <c r="BM7041"/>
      <c r="BN7041"/>
      <c r="BO7041"/>
      <c r="BP7041"/>
      <c r="BQ7041"/>
      <c r="BR7041"/>
      <c r="BS7041"/>
      <c r="BT7041"/>
      <c r="BU7041"/>
      <c r="BV7041"/>
      <c r="BW7041"/>
      <c r="BX7041"/>
      <c r="BY7041"/>
      <c r="BZ7041"/>
      <c r="CA7041"/>
      <c r="CB7041"/>
      <c r="CC7041"/>
      <c r="CD7041"/>
      <c r="CE7041"/>
      <c r="CF7041"/>
      <c r="CG7041"/>
      <c r="CH7041"/>
      <c r="CI7041"/>
      <c r="CJ7041"/>
      <c r="CK7041"/>
      <c r="CL7041"/>
      <c r="CM7041"/>
      <c r="CN7041"/>
      <c r="CO7041"/>
      <c r="CP7041"/>
      <c r="CQ7041"/>
      <c r="CR7041"/>
      <c r="CS7041"/>
      <c r="CT7041"/>
      <c r="CU7041"/>
      <c r="CV7041"/>
    </row>
    <row r="7042" spans="10:100" x14ac:dyDescent="0.25">
      <c r="J7042"/>
      <c r="K7042"/>
      <c r="L7042"/>
      <c r="M7042"/>
      <c r="N7042"/>
      <c r="O7042"/>
      <c r="P7042"/>
      <c r="Q7042"/>
      <c r="R7042"/>
      <c r="S7042"/>
      <c r="T7042"/>
      <c r="U7042"/>
      <c r="V7042"/>
      <c r="W7042"/>
      <c r="X7042"/>
      <c r="Y7042"/>
      <c r="Z7042"/>
      <c r="AA7042"/>
      <c r="AB7042"/>
      <c r="AC7042"/>
      <c r="AD7042"/>
      <c r="AE7042"/>
      <c r="AF7042"/>
      <c r="AG7042"/>
      <c r="AH7042"/>
      <c r="AI7042"/>
      <c r="AJ7042"/>
      <c r="AK7042"/>
      <c r="AL7042"/>
      <c r="AM7042"/>
      <c r="AN7042"/>
      <c r="AO7042"/>
      <c r="AP7042"/>
      <c r="AQ7042"/>
      <c r="AR7042"/>
      <c r="AS7042"/>
      <c r="AT7042"/>
      <c r="AU7042"/>
      <c r="AV7042"/>
      <c r="AW7042"/>
      <c r="AX7042"/>
      <c r="AY7042"/>
      <c r="AZ7042"/>
      <c r="BA7042"/>
      <c r="BB7042"/>
      <c r="BC7042"/>
      <c r="BD7042"/>
      <c r="BE7042"/>
      <c r="BF7042"/>
      <c r="BG7042"/>
      <c r="BH7042"/>
      <c r="BI7042"/>
      <c r="BJ7042"/>
      <c r="BK7042"/>
      <c r="BL7042"/>
      <c r="BM7042"/>
      <c r="BN7042"/>
      <c r="BO7042"/>
      <c r="BP7042"/>
      <c r="BQ7042"/>
      <c r="BR7042"/>
      <c r="BS7042"/>
      <c r="BT7042"/>
      <c r="BU7042"/>
      <c r="BV7042"/>
      <c r="BW7042"/>
      <c r="BX7042"/>
      <c r="BY7042"/>
      <c r="BZ7042"/>
      <c r="CA7042"/>
      <c r="CB7042"/>
      <c r="CC7042"/>
      <c r="CD7042"/>
      <c r="CE7042"/>
      <c r="CF7042"/>
      <c r="CG7042"/>
      <c r="CH7042"/>
      <c r="CI7042"/>
      <c r="CJ7042"/>
      <c r="CK7042"/>
      <c r="CL7042"/>
      <c r="CM7042"/>
      <c r="CN7042"/>
      <c r="CO7042"/>
      <c r="CP7042"/>
      <c r="CQ7042"/>
      <c r="CR7042"/>
      <c r="CS7042"/>
      <c r="CT7042"/>
      <c r="CU7042"/>
      <c r="CV7042"/>
    </row>
    <row r="7043" spans="10:100" x14ac:dyDescent="0.25">
      <c r="J7043"/>
      <c r="K7043"/>
      <c r="L7043"/>
      <c r="M7043"/>
      <c r="N7043"/>
      <c r="O7043"/>
      <c r="P7043"/>
      <c r="Q7043"/>
      <c r="R7043"/>
      <c r="S7043"/>
      <c r="T7043"/>
      <c r="U7043"/>
      <c r="V7043"/>
      <c r="W7043"/>
      <c r="X7043"/>
      <c r="Y7043"/>
      <c r="Z7043"/>
      <c r="AA7043"/>
      <c r="AB7043"/>
      <c r="AC7043"/>
      <c r="AD7043"/>
      <c r="AE7043"/>
      <c r="AF7043"/>
      <c r="AG7043"/>
      <c r="AH7043"/>
      <c r="AI7043"/>
      <c r="AJ7043"/>
      <c r="AK7043"/>
      <c r="AL7043"/>
      <c r="AM7043"/>
      <c r="AN7043"/>
      <c r="AO7043"/>
      <c r="AP7043"/>
      <c r="AQ7043"/>
      <c r="AR7043"/>
      <c r="AS7043"/>
      <c r="AT7043"/>
      <c r="AU7043"/>
      <c r="AV7043"/>
      <c r="AW7043"/>
      <c r="AX7043"/>
      <c r="AY7043"/>
      <c r="AZ7043"/>
      <c r="BA7043"/>
      <c r="BB7043"/>
      <c r="BC7043"/>
      <c r="BD7043"/>
      <c r="BE7043"/>
      <c r="BF7043"/>
      <c r="BG7043"/>
      <c r="BH7043"/>
      <c r="BI7043"/>
      <c r="BJ7043"/>
      <c r="BK7043"/>
      <c r="BL7043"/>
      <c r="BM7043"/>
      <c r="BN7043"/>
      <c r="BO7043"/>
      <c r="BP7043"/>
      <c r="BQ7043"/>
      <c r="BR7043"/>
      <c r="BS7043"/>
      <c r="BT7043"/>
      <c r="BU7043"/>
      <c r="BV7043"/>
      <c r="BW7043"/>
      <c r="BX7043"/>
      <c r="BY7043"/>
      <c r="BZ7043"/>
      <c r="CA7043"/>
      <c r="CB7043"/>
      <c r="CC7043"/>
      <c r="CD7043"/>
      <c r="CE7043"/>
      <c r="CF7043"/>
      <c r="CG7043"/>
      <c r="CH7043"/>
      <c r="CI7043"/>
      <c r="CJ7043"/>
      <c r="CK7043"/>
      <c r="CL7043"/>
      <c r="CM7043"/>
      <c r="CN7043"/>
      <c r="CO7043"/>
      <c r="CP7043"/>
      <c r="CQ7043"/>
      <c r="CR7043"/>
      <c r="CS7043"/>
      <c r="CT7043"/>
      <c r="CU7043"/>
      <c r="CV7043"/>
    </row>
    <row r="7044" spans="10:100" x14ac:dyDescent="0.25">
      <c r="J7044"/>
      <c r="K7044"/>
      <c r="L7044"/>
      <c r="M7044"/>
      <c r="N7044"/>
      <c r="O7044"/>
      <c r="P7044"/>
      <c r="Q7044"/>
      <c r="R7044"/>
      <c r="S7044"/>
      <c r="T7044"/>
      <c r="U7044"/>
      <c r="V7044"/>
      <c r="W7044"/>
      <c r="X7044"/>
      <c r="Y7044"/>
      <c r="Z7044"/>
      <c r="AA7044"/>
      <c r="AB7044"/>
      <c r="AC7044"/>
      <c r="AD7044"/>
      <c r="AE7044"/>
      <c r="AF7044"/>
      <c r="AG7044"/>
      <c r="AH7044"/>
      <c r="AI7044"/>
      <c r="AJ7044"/>
      <c r="AK7044"/>
      <c r="AL7044"/>
      <c r="AM7044"/>
      <c r="AN7044"/>
      <c r="AO7044"/>
      <c r="AP7044"/>
      <c r="AQ7044"/>
      <c r="AR7044"/>
      <c r="AS7044"/>
      <c r="AT7044"/>
      <c r="AU7044"/>
      <c r="AV7044"/>
      <c r="AW7044"/>
      <c r="AX7044"/>
      <c r="AY7044"/>
      <c r="AZ7044"/>
      <c r="BA7044"/>
      <c r="BB7044"/>
      <c r="BC7044"/>
      <c r="BD7044"/>
      <c r="BE7044"/>
      <c r="BF7044"/>
      <c r="BG7044"/>
      <c r="BH7044"/>
      <c r="BI7044"/>
      <c r="BJ7044"/>
      <c r="BK7044"/>
      <c r="BL7044"/>
      <c r="BM7044"/>
      <c r="BN7044"/>
      <c r="BO7044"/>
      <c r="BP7044"/>
      <c r="BQ7044"/>
      <c r="BR7044"/>
      <c r="BS7044"/>
      <c r="BT7044"/>
      <c r="BU7044"/>
      <c r="BV7044"/>
      <c r="BW7044"/>
      <c r="BX7044"/>
      <c r="BY7044"/>
      <c r="BZ7044"/>
      <c r="CA7044"/>
      <c r="CB7044"/>
      <c r="CC7044"/>
      <c r="CD7044"/>
      <c r="CE7044"/>
      <c r="CF7044"/>
      <c r="CG7044"/>
      <c r="CH7044"/>
      <c r="CI7044"/>
      <c r="CJ7044"/>
      <c r="CK7044"/>
      <c r="CL7044"/>
      <c r="CM7044"/>
      <c r="CN7044"/>
      <c r="CO7044"/>
      <c r="CP7044"/>
      <c r="CQ7044"/>
      <c r="CR7044"/>
      <c r="CS7044"/>
      <c r="CT7044"/>
      <c r="CU7044"/>
      <c r="CV7044"/>
    </row>
    <row r="7045" spans="10:100" x14ac:dyDescent="0.25">
      <c r="J7045"/>
      <c r="K7045"/>
      <c r="L7045"/>
      <c r="M7045"/>
      <c r="N7045"/>
      <c r="O7045"/>
      <c r="P7045"/>
      <c r="Q7045"/>
      <c r="R7045"/>
      <c r="S7045"/>
      <c r="T7045"/>
      <c r="U7045"/>
      <c r="V7045"/>
      <c r="W7045"/>
      <c r="X7045"/>
      <c r="Y7045"/>
      <c r="Z7045"/>
      <c r="AA7045"/>
      <c r="AB7045"/>
      <c r="AC7045"/>
      <c r="AD7045"/>
      <c r="AE7045"/>
      <c r="AF7045"/>
      <c r="AG7045"/>
      <c r="AH7045"/>
      <c r="AI7045"/>
      <c r="AJ7045"/>
      <c r="AK7045"/>
      <c r="AL7045"/>
      <c r="AM7045"/>
      <c r="AN7045"/>
      <c r="AO7045"/>
      <c r="AP7045"/>
      <c r="AQ7045"/>
      <c r="AR7045"/>
      <c r="AS7045"/>
      <c r="AT7045"/>
      <c r="AU7045"/>
      <c r="AV7045"/>
      <c r="AW7045"/>
      <c r="AX7045"/>
      <c r="AY7045"/>
      <c r="AZ7045"/>
      <c r="BA7045"/>
      <c r="BB7045"/>
      <c r="BC7045"/>
      <c r="BD7045"/>
      <c r="BE7045"/>
      <c r="BF7045"/>
      <c r="BG7045"/>
      <c r="BH7045"/>
      <c r="BI7045"/>
      <c r="BJ7045"/>
      <c r="BK7045"/>
      <c r="BL7045"/>
      <c r="BM7045"/>
      <c r="BN7045"/>
      <c r="BO7045"/>
      <c r="BP7045"/>
      <c r="BQ7045"/>
      <c r="BR7045"/>
      <c r="BS7045"/>
      <c r="BT7045"/>
      <c r="BU7045"/>
      <c r="BV7045"/>
      <c r="BW7045"/>
      <c r="BX7045"/>
      <c r="BY7045"/>
      <c r="BZ7045"/>
      <c r="CA7045"/>
      <c r="CB7045"/>
      <c r="CC7045"/>
      <c r="CD7045"/>
      <c r="CE7045"/>
      <c r="CF7045"/>
      <c r="CG7045"/>
      <c r="CH7045"/>
      <c r="CI7045"/>
      <c r="CJ7045"/>
      <c r="CK7045"/>
      <c r="CL7045"/>
      <c r="CM7045"/>
      <c r="CN7045"/>
      <c r="CO7045"/>
      <c r="CP7045"/>
      <c r="CQ7045"/>
      <c r="CR7045"/>
      <c r="CS7045"/>
      <c r="CT7045"/>
      <c r="CU7045"/>
      <c r="CV7045"/>
    </row>
    <row r="7046" spans="10:100" x14ac:dyDescent="0.25">
      <c r="J7046"/>
      <c r="K7046"/>
      <c r="L7046"/>
      <c r="M7046"/>
      <c r="N7046"/>
      <c r="O7046"/>
      <c r="P7046"/>
      <c r="Q7046"/>
      <c r="R7046"/>
      <c r="S7046"/>
      <c r="T7046"/>
      <c r="U7046"/>
      <c r="V7046"/>
      <c r="W7046"/>
      <c r="X7046"/>
      <c r="Y7046"/>
      <c r="Z7046"/>
      <c r="AA7046"/>
      <c r="AB7046"/>
      <c r="AC7046"/>
      <c r="AD7046"/>
      <c r="AE7046"/>
      <c r="AF7046"/>
      <c r="AG7046"/>
      <c r="AH7046"/>
      <c r="AI7046"/>
      <c r="AJ7046"/>
      <c r="AK7046"/>
      <c r="AL7046"/>
      <c r="AM7046"/>
      <c r="AN7046"/>
      <c r="AO7046"/>
      <c r="AP7046"/>
      <c r="AQ7046"/>
      <c r="AR7046"/>
      <c r="AS7046"/>
      <c r="AT7046"/>
      <c r="AU7046"/>
      <c r="AV7046"/>
      <c r="AW7046"/>
      <c r="AX7046"/>
      <c r="AY7046"/>
      <c r="AZ7046"/>
      <c r="BA7046"/>
      <c r="BB7046"/>
      <c r="BC7046"/>
      <c r="BD7046"/>
      <c r="BE7046"/>
      <c r="BF7046"/>
      <c r="BG7046"/>
      <c r="BH7046"/>
      <c r="BI7046"/>
      <c r="BJ7046"/>
      <c r="BK7046"/>
      <c r="BL7046"/>
      <c r="BM7046"/>
      <c r="BN7046"/>
      <c r="BO7046"/>
      <c r="BP7046"/>
      <c r="BQ7046"/>
      <c r="BR7046"/>
      <c r="BS7046"/>
      <c r="BT7046"/>
      <c r="BU7046"/>
      <c r="BV7046"/>
      <c r="BW7046"/>
      <c r="BX7046"/>
      <c r="BY7046"/>
      <c r="BZ7046"/>
      <c r="CA7046"/>
      <c r="CB7046"/>
      <c r="CC7046"/>
      <c r="CD7046"/>
      <c r="CE7046"/>
      <c r="CF7046"/>
      <c r="CG7046"/>
      <c r="CH7046"/>
      <c r="CI7046"/>
      <c r="CJ7046"/>
      <c r="CK7046"/>
      <c r="CL7046"/>
      <c r="CM7046"/>
      <c r="CN7046"/>
      <c r="CO7046"/>
      <c r="CP7046"/>
      <c r="CQ7046"/>
      <c r="CR7046"/>
      <c r="CS7046"/>
      <c r="CT7046"/>
      <c r="CU7046"/>
      <c r="CV7046"/>
    </row>
    <row r="7047" spans="10:100" x14ac:dyDescent="0.25">
      <c r="J7047"/>
      <c r="K7047"/>
      <c r="L7047"/>
      <c r="M7047"/>
      <c r="N7047"/>
      <c r="O7047"/>
      <c r="P7047"/>
      <c r="Q7047"/>
      <c r="R7047"/>
      <c r="S7047"/>
      <c r="T7047"/>
      <c r="U7047"/>
      <c r="V7047"/>
      <c r="W7047"/>
      <c r="X7047"/>
      <c r="Y7047"/>
      <c r="Z7047"/>
      <c r="AA7047"/>
      <c r="AB7047"/>
      <c r="AC7047"/>
      <c r="AD7047"/>
      <c r="AE7047"/>
      <c r="AF7047"/>
      <c r="AG7047"/>
      <c r="AH7047"/>
      <c r="AI7047"/>
      <c r="AJ7047"/>
      <c r="AK7047"/>
      <c r="AL7047"/>
      <c r="AM7047"/>
      <c r="AN7047"/>
      <c r="AO7047"/>
      <c r="AP7047"/>
      <c r="AQ7047"/>
      <c r="AR7047"/>
      <c r="AS7047"/>
      <c r="AT7047"/>
      <c r="AU7047"/>
      <c r="AV7047"/>
      <c r="AW7047"/>
      <c r="AX7047"/>
      <c r="AY7047"/>
      <c r="AZ7047"/>
      <c r="BA7047"/>
      <c r="BB7047"/>
      <c r="BC7047"/>
      <c r="BD7047"/>
      <c r="BE7047"/>
      <c r="BF7047"/>
      <c r="BG7047"/>
      <c r="BH7047"/>
      <c r="BI7047"/>
      <c r="BJ7047"/>
      <c r="BK7047"/>
      <c r="BL7047"/>
      <c r="BM7047"/>
      <c r="BN7047"/>
      <c r="BO7047"/>
      <c r="BP7047"/>
      <c r="BQ7047"/>
      <c r="BR7047"/>
      <c r="BS7047"/>
      <c r="BT7047"/>
      <c r="BU7047"/>
      <c r="BV7047"/>
      <c r="BW7047"/>
      <c r="BX7047"/>
      <c r="BY7047"/>
      <c r="BZ7047"/>
      <c r="CA7047"/>
      <c r="CB7047"/>
      <c r="CC7047"/>
      <c r="CD7047"/>
      <c r="CE7047"/>
      <c r="CF7047"/>
      <c r="CG7047"/>
      <c r="CH7047"/>
      <c r="CI7047"/>
      <c r="CJ7047"/>
      <c r="CK7047"/>
      <c r="CL7047"/>
      <c r="CM7047"/>
      <c r="CN7047"/>
      <c r="CO7047"/>
      <c r="CP7047"/>
      <c r="CQ7047"/>
      <c r="CR7047"/>
      <c r="CS7047"/>
      <c r="CT7047"/>
      <c r="CU7047"/>
      <c r="CV7047"/>
    </row>
    <row r="7048" spans="10:100" x14ac:dyDescent="0.25">
      <c r="J7048"/>
      <c r="K7048"/>
      <c r="L7048"/>
      <c r="M7048"/>
      <c r="N7048"/>
      <c r="O7048"/>
      <c r="P7048"/>
      <c r="Q7048"/>
      <c r="R7048"/>
      <c r="S7048"/>
      <c r="T7048"/>
      <c r="U7048"/>
      <c r="V7048"/>
      <c r="W7048"/>
      <c r="X7048"/>
      <c r="Y7048"/>
      <c r="Z7048"/>
      <c r="AA7048"/>
      <c r="AB7048"/>
      <c r="AC7048"/>
      <c r="AD7048"/>
      <c r="AE7048"/>
      <c r="AF7048"/>
      <c r="AG7048"/>
      <c r="AH7048"/>
      <c r="AI7048"/>
      <c r="AJ7048"/>
      <c r="AK7048"/>
      <c r="AL7048"/>
      <c r="AM7048"/>
      <c r="AN7048"/>
      <c r="AO7048"/>
      <c r="AP7048"/>
      <c r="AQ7048"/>
      <c r="AR7048"/>
      <c r="AS7048"/>
      <c r="AT7048"/>
      <c r="AU7048"/>
      <c r="AV7048"/>
      <c r="AW7048"/>
      <c r="AX7048"/>
      <c r="AY7048"/>
      <c r="AZ7048"/>
      <c r="BA7048"/>
      <c r="BB7048"/>
      <c r="BC7048"/>
      <c r="BD7048"/>
      <c r="BE7048"/>
      <c r="BF7048"/>
      <c r="BG7048"/>
      <c r="BH7048"/>
      <c r="BI7048"/>
      <c r="BJ7048"/>
      <c r="BK7048"/>
      <c r="BL7048"/>
      <c r="BM7048"/>
      <c r="BN7048"/>
      <c r="BO7048"/>
      <c r="BP7048"/>
      <c r="BQ7048"/>
      <c r="BR7048"/>
      <c r="BS7048"/>
      <c r="BT7048"/>
      <c r="BU7048"/>
      <c r="BV7048"/>
      <c r="BW7048"/>
      <c r="BX7048"/>
      <c r="BY7048"/>
      <c r="BZ7048"/>
      <c r="CA7048"/>
      <c r="CB7048"/>
      <c r="CC7048"/>
      <c r="CD7048"/>
      <c r="CE7048"/>
      <c r="CF7048"/>
      <c r="CG7048"/>
      <c r="CH7048"/>
      <c r="CI7048"/>
      <c r="CJ7048"/>
      <c r="CK7048"/>
      <c r="CL7048"/>
      <c r="CM7048"/>
      <c r="CN7048"/>
      <c r="CO7048"/>
      <c r="CP7048"/>
      <c r="CQ7048"/>
      <c r="CR7048"/>
      <c r="CS7048"/>
      <c r="CT7048"/>
      <c r="CU7048"/>
      <c r="CV7048"/>
    </row>
    <row r="7049" spans="10:100" x14ac:dyDescent="0.25">
      <c r="J7049"/>
      <c r="K7049"/>
      <c r="L7049"/>
      <c r="M7049"/>
      <c r="N7049"/>
      <c r="O7049"/>
      <c r="P7049"/>
      <c r="Q7049"/>
      <c r="R7049"/>
      <c r="S7049"/>
      <c r="T7049"/>
      <c r="U7049"/>
      <c r="V7049"/>
      <c r="W7049"/>
      <c r="X7049"/>
      <c r="Y7049"/>
      <c r="Z7049"/>
      <c r="AA7049"/>
      <c r="AB7049"/>
      <c r="AC7049"/>
      <c r="AD7049"/>
      <c r="AE7049"/>
      <c r="AF7049"/>
      <c r="AG7049"/>
      <c r="AH7049"/>
      <c r="AI7049"/>
      <c r="AJ7049"/>
      <c r="AK7049"/>
      <c r="AL7049"/>
      <c r="AM7049"/>
      <c r="AN7049"/>
      <c r="AO7049"/>
      <c r="AP7049"/>
      <c r="AQ7049"/>
      <c r="AR7049"/>
      <c r="AS7049"/>
      <c r="AT7049"/>
      <c r="AU7049"/>
      <c r="AV7049"/>
      <c r="AW7049"/>
      <c r="AX7049"/>
      <c r="AY7049"/>
      <c r="AZ7049"/>
      <c r="BA7049"/>
      <c r="BB7049"/>
      <c r="BC7049"/>
      <c r="BD7049"/>
      <c r="BE7049"/>
      <c r="BF7049"/>
      <c r="BG7049"/>
      <c r="BH7049"/>
      <c r="BI7049"/>
      <c r="BJ7049"/>
      <c r="BK7049"/>
      <c r="BL7049"/>
      <c r="BM7049"/>
      <c r="BN7049"/>
      <c r="BO7049"/>
      <c r="BP7049"/>
      <c r="BQ7049"/>
      <c r="BR7049"/>
      <c r="BS7049"/>
      <c r="BT7049"/>
      <c r="BU7049"/>
      <c r="BV7049"/>
      <c r="BW7049"/>
      <c r="BX7049"/>
      <c r="BY7049"/>
      <c r="BZ7049"/>
      <c r="CA7049"/>
      <c r="CB7049"/>
      <c r="CC7049"/>
      <c r="CD7049"/>
      <c r="CE7049"/>
      <c r="CF7049"/>
      <c r="CG7049"/>
      <c r="CH7049"/>
      <c r="CI7049"/>
      <c r="CJ7049"/>
      <c r="CK7049"/>
      <c r="CL7049"/>
      <c r="CM7049"/>
      <c r="CN7049"/>
      <c r="CO7049"/>
      <c r="CP7049"/>
      <c r="CQ7049"/>
      <c r="CR7049"/>
      <c r="CS7049"/>
      <c r="CT7049"/>
      <c r="CU7049"/>
      <c r="CV7049"/>
    </row>
    <row r="7050" spans="10:100" x14ac:dyDescent="0.25">
      <c r="J7050"/>
      <c r="K7050"/>
      <c r="L7050"/>
      <c r="M7050"/>
      <c r="N7050"/>
      <c r="O7050"/>
      <c r="P7050"/>
      <c r="Q7050"/>
      <c r="R7050"/>
      <c r="S7050"/>
      <c r="T7050"/>
      <c r="U7050"/>
      <c r="V7050"/>
      <c r="W7050"/>
      <c r="X7050"/>
      <c r="Y7050"/>
      <c r="Z7050"/>
      <c r="AA7050"/>
      <c r="AB7050"/>
      <c r="AC7050"/>
      <c r="AD7050"/>
      <c r="AE7050"/>
      <c r="AF7050"/>
      <c r="AG7050"/>
      <c r="AH7050"/>
      <c r="AI7050"/>
      <c r="AJ7050"/>
      <c r="AK7050"/>
      <c r="AL7050"/>
      <c r="AM7050"/>
      <c r="AN7050"/>
      <c r="AO7050"/>
      <c r="AP7050"/>
      <c r="AQ7050"/>
      <c r="AR7050"/>
      <c r="AS7050"/>
      <c r="AT7050"/>
      <c r="AU7050"/>
      <c r="AV7050"/>
      <c r="AW7050"/>
      <c r="AX7050"/>
      <c r="AY7050"/>
      <c r="AZ7050"/>
      <c r="BA7050"/>
      <c r="BB7050"/>
      <c r="BC7050"/>
      <c r="BD7050"/>
      <c r="BE7050"/>
      <c r="BF7050"/>
      <c r="BG7050"/>
      <c r="BH7050"/>
      <c r="BI7050"/>
      <c r="BJ7050"/>
      <c r="BK7050"/>
      <c r="BL7050"/>
      <c r="BM7050"/>
      <c r="BN7050"/>
      <c r="BO7050"/>
      <c r="BP7050"/>
      <c r="BQ7050"/>
      <c r="BR7050"/>
      <c r="BS7050"/>
      <c r="BT7050"/>
      <c r="BU7050"/>
      <c r="BV7050"/>
      <c r="BW7050"/>
      <c r="BX7050"/>
      <c r="BY7050"/>
      <c r="BZ7050"/>
      <c r="CA7050"/>
      <c r="CB7050"/>
      <c r="CC7050"/>
      <c r="CD7050"/>
      <c r="CE7050"/>
      <c r="CF7050"/>
      <c r="CG7050"/>
      <c r="CH7050"/>
      <c r="CI7050"/>
      <c r="CJ7050"/>
      <c r="CK7050"/>
      <c r="CL7050"/>
      <c r="CM7050"/>
      <c r="CN7050"/>
      <c r="CO7050"/>
      <c r="CP7050"/>
      <c r="CQ7050"/>
      <c r="CR7050"/>
      <c r="CS7050"/>
      <c r="CT7050"/>
      <c r="CU7050"/>
      <c r="CV7050"/>
    </row>
    <row r="7051" spans="10:100" x14ac:dyDescent="0.25">
      <c r="J7051"/>
      <c r="K7051"/>
      <c r="L7051"/>
      <c r="M7051"/>
      <c r="N7051"/>
      <c r="O7051"/>
      <c r="P7051"/>
      <c r="Q7051"/>
      <c r="R7051"/>
      <c r="S7051"/>
      <c r="T7051"/>
      <c r="U7051"/>
      <c r="V7051"/>
      <c r="W7051"/>
      <c r="X7051"/>
      <c r="Y7051"/>
      <c r="Z7051"/>
      <c r="AA7051"/>
      <c r="AB7051"/>
      <c r="AC7051"/>
      <c r="AD7051"/>
      <c r="AE7051"/>
      <c r="AF7051"/>
      <c r="AG7051"/>
      <c r="AH7051"/>
      <c r="AI7051"/>
      <c r="AJ7051"/>
      <c r="AK7051"/>
      <c r="AL7051"/>
      <c r="AM7051"/>
      <c r="AN7051"/>
      <c r="AO7051"/>
      <c r="AP7051"/>
      <c r="AQ7051"/>
      <c r="AR7051"/>
      <c r="AS7051"/>
      <c r="AT7051"/>
      <c r="AU7051"/>
      <c r="AV7051"/>
      <c r="AW7051"/>
      <c r="AX7051"/>
      <c r="AY7051"/>
      <c r="AZ7051"/>
      <c r="BA7051"/>
      <c r="BB7051"/>
      <c r="BC7051"/>
      <c r="BD7051"/>
      <c r="BE7051"/>
      <c r="BF7051"/>
      <c r="BG7051"/>
      <c r="BH7051"/>
      <c r="BI7051"/>
      <c r="BJ7051"/>
      <c r="BK7051"/>
      <c r="BL7051"/>
      <c r="BM7051"/>
      <c r="BN7051"/>
      <c r="BO7051"/>
      <c r="BP7051"/>
      <c r="BQ7051"/>
      <c r="BR7051"/>
      <c r="BS7051"/>
      <c r="BT7051"/>
      <c r="BU7051"/>
      <c r="BV7051"/>
      <c r="BW7051"/>
      <c r="BX7051"/>
      <c r="BY7051"/>
      <c r="BZ7051"/>
      <c r="CA7051"/>
      <c r="CB7051"/>
      <c r="CC7051"/>
      <c r="CD7051"/>
      <c r="CE7051"/>
      <c r="CF7051"/>
      <c r="CG7051"/>
      <c r="CH7051"/>
      <c r="CI7051"/>
      <c r="CJ7051"/>
      <c r="CK7051"/>
      <c r="CL7051"/>
      <c r="CM7051"/>
      <c r="CN7051"/>
      <c r="CO7051"/>
      <c r="CP7051"/>
      <c r="CQ7051"/>
      <c r="CR7051"/>
      <c r="CS7051"/>
      <c r="CT7051"/>
      <c r="CU7051"/>
      <c r="CV7051"/>
    </row>
    <row r="7052" spans="10:100" x14ac:dyDescent="0.25">
      <c r="J7052"/>
      <c r="K7052"/>
      <c r="L7052"/>
      <c r="M7052"/>
      <c r="N7052"/>
      <c r="O7052"/>
      <c r="P7052"/>
      <c r="Q7052"/>
      <c r="R7052"/>
      <c r="S7052"/>
      <c r="T7052"/>
      <c r="U7052"/>
      <c r="V7052"/>
      <c r="W7052"/>
      <c r="X7052"/>
      <c r="Y7052"/>
      <c r="Z7052"/>
      <c r="AA7052"/>
      <c r="AB7052"/>
      <c r="AC7052"/>
      <c r="AD7052"/>
      <c r="AE7052"/>
      <c r="AF7052"/>
      <c r="AG7052"/>
      <c r="AH7052"/>
      <c r="AI7052"/>
      <c r="AJ7052"/>
      <c r="AK7052"/>
      <c r="AL7052"/>
      <c r="AM7052"/>
      <c r="AN7052"/>
      <c r="AO7052"/>
      <c r="AP7052"/>
      <c r="AQ7052"/>
      <c r="AR7052"/>
      <c r="AS7052"/>
      <c r="AT7052"/>
      <c r="AU7052"/>
      <c r="AV7052"/>
      <c r="AW7052"/>
      <c r="AX7052"/>
      <c r="AY7052"/>
      <c r="AZ7052"/>
      <c r="BA7052"/>
      <c r="BB7052"/>
      <c r="BC7052"/>
      <c r="BD7052"/>
      <c r="BE7052"/>
      <c r="BF7052"/>
      <c r="BG7052"/>
      <c r="BH7052"/>
      <c r="BI7052"/>
      <c r="BJ7052"/>
      <c r="BK7052"/>
      <c r="BL7052"/>
      <c r="BM7052"/>
      <c r="BN7052"/>
      <c r="BO7052"/>
      <c r="BP7052"/>
      <c r="BQ7052"/>
      <c r="BR7052"/>
      <c r="BS7052"/>
      <c r="BT7052"/>
      <c r="BU7052"/>
      <c r="BV7052"/>
      <c r="BW7052"/>
      <c r="BX7052"/>
      <c r="BY7052"/>
      <c r="BZ7052"/>
      <c r="CA7052"/>
      <c r="CB7052"/>
      <c r="CC7052"/>
      <c r="CD7052"/>
      <c r="CE7052"/>
      <c r="CF7052"/>
      <c r="CG7052"/>
      <c r="CH7052"/>
      <c r="CI7052"/>
      <c r="CJ7052"/>
      <c r="CK7052"/>
      <c r="CL7052"/>
      <c r="CM7052"/>
      <c r="CN7052"/>
      <c r="CO7052"/>
      <c r="CP7052"/>
      <c r="CQ7052"/>
      <c r="CR7052"/>
      <c r="CS7052"/>
      <c r="CT7052"/>
      <c r="CU7052"/>
      <c r="CV7052"/>
    </row>
    <row r="7053" spans="10:100" x14ac:dyDescent="0.25">
      <c r="J7053"/>
      <c r="K7053"/>
      <c r="L7053"/>
      <c r="M7053"/>
      <c r="N7053"/>
      <c r="O7053"/>
      <c r="P7053"/>
      <c r="Q7053"/>
      <c r="R7053"/>
      <c r="S7053"/>
      <c r="T7053"/>
      <c r="U7053"/>
      <c r="V7053"/>
      <c r="W7053"/>
      <c r="X7053"/>
      <c r="Y7053"/>
      <c r="Z7053"/>
      <c r="AA7053"/>
      <c r="AB7053"/>
      <c r="AC7053"/>
      <c r="AD7053"/>
      <c r="AE7053"/>
      <c r="AF7053"/>
      <c r="AG7053"/>
      <c r="AH7053"/>
      <c r="AI7053"/>
      <c r="AJ7053"/>
      <c r="AK7053"/>
      <c r="AL7053"/>
      <c r="AM7053"/>
      <c r="AN7053"/>
      <c r="AO7053"/>
      <c r="AP7053"/>
      <c r="AQ7053"/>
      <c r="AR7053"/>
      <c r="AS7053"/>
      <c r="AT7053"/>
      <c r="AU7053"/>
      <c r="AV7053"/>
      <c r="AW7053"/>
      <c r="AX7053"/>
      <c r="AY7053"/>
      <c r="AZ7053"/>
      <c r="BA7053"/>
      <c r="BB7053"/>
      <c r="BC7053"/>
      <c r="BD7053"/>
      <c r="BE7053"/>
      <c r="BF7053"/>
      <c r="BG7053"/>
      <c r="BH7053"/>
      <c r="BI7053"/>
      <c r="BJ7053"/>
      <c r="BK7053"/>
      <c r="BL7053"/>
      <c r="BM7053"/>
      <c r="BN7053"/>
      <c r="BO7053"/>
      <c r="BP7053"/>
      <c r="BQ7053"/>
      <c r="BR7053"/>
      <c r="BS7053"/>
      <c r="BT7053"/>
      <c r="BU7053"/>
      <c r="BV7053"/>
      <c r="BW7053"/>
      <c r="BX7053"/>
      <c r="BY7053"/>
      <c r="BZ7053"/>
      <c r="CA7053"/>
      <c r="CB7053"/>
      <c r="CC7053"/>
      <c r="CD7053"/>
      <c r="CE7053"/>
      <c r="CF7053"/>
      <c r="CG7053"/>
      <c r="CH7053"/>
      <c r="CI7053"/>
      <c r="CJ7053"/>
      <c r="CK7053"/>
      <c r="CL7053"/>
      <c r="CM7053"/>
      <c r="CN7053"/>
      <c r="CO7053"/>
      <c r="CP7053"/>
      <c r="CQ7053"/>
      <c r="CR7053"/>
      <c r="CS7053"/>
      <c r="CT7053"/>
      <c r="CU7053"/>
      <c r="CV7053"/>
    </row>
    <row r="7054" spans="10:100" x14ac:dyDescent="0.25">
      <c r="J7054"/>
      <c r="K7054"/>
      <c r="L7054"/>
      <c r="M7054"/>
      <c r="N7054"/>
      <c r="O7054"/>
      <c r="P7054"/>
      <c r="Q7054"/>
      <c r="R7054"/>
      <c r="S7054"/>
      <c r="T7054"/>
      <c r="U7054"/>
      <c r="V7054"/>
      <c r="W7054"/>
      <c r="X7054"/>
      <c r="Y7054"/>
      <c r="Z7054"/>
      <c r="AA7054"/>
      <c r="AB7054"/>
      <c r="AC7054"/>
      <c r="AD7054"/>
      <c r="AE7054"/>
      <c r="AF7054"/>
      <c r="AG7054"/>
      <c r="AH7054"/>
      <c r="AI7054"/>
      <c r="AJ7054"/>
      <c r="AK7054"/>
      <c r="AL7054"/>
      <c r="AM7054"/>
      <c r="AN7054"/>
      <c r="AO7054"/>
      <c r="AP7054"/>
      <c r="AQ7054"/>
      <c r="AR7054"/>
      <c r="AS7054"/>
      <c r="AT7054"/>
      <c r="AU7054"/>
      <c r="AV7054"/>
      <c r="AW7054"/>
      <c r="AX7054"/>
      <c r="AY7054"/>
      <c r="AZ7054"/>
      <c r="BA7054"/>
      <c r="BB7054"/>
      <c r="BC7054"/>
      <c r="BD7054"/>
      <c r="BE7054"/>
      <c r="BF7054"/>
      <c r="BG7054"/>
      <c r="BH7054"/>
      <c r="BI7054"/>
      <c r="BJ7054"/>
      <c r="BK7054"/>
      <c r="BL7054"/>
      <c r="BM7054"/>
      <c r="BN7054"/>
      <c r="BO7054"/>
      <c r="BP7054"/>
      <c r="BQ7054"/>
      <c r="BR7054"/>
      <c r="BS7054"/>
      <c r="BT7054"/>
      <c r="BU7054"/>
      <c r="BV7054"/>
      <c r="BW7054"/>
      <c r="BX7054"/>
      <c r="BY7054"/>
      <c r="BZ7054"/>
      <c r="CA7054"/>
      <c r="CB7054"/>
      <c r="CC7054"/>
      <c r="CD7054"/>
      <c r="CE7054"/>
      <c r="CF7054"/>
      <c r="CG7054"/>
      <c r="CH7054"/>
      <c r="CI7054"/>
      <c r="CJ7054"/>
      <c r="CK7054"/>
      <c r="CL7054"/>
      <c r="CM7054"/>
      <c r="CN7054"/>
      <c r="CO7054"/>
      <c r="CP7054"/>
      <c r="CQ7054"/>
      <c r="CR7054"/>
      <c r="CS7054"/>
      <c r="CT7054"/>
      <c r="CU7054"/>
      <c r="CV7054"/>
    </row>
    <row r="7055" spans="10:100" x14ac:dyDescent="0.25">
      <c r="J7055"/>
      <c r="K7055"/>
      <c r="L7055"/>
      <c r="M7055"/>
      <c r="N7055"/>
      <c r="O7055"/>
      <c r="P7055"/>
      <c r="Q7055"/>
      <c r="R7055"/>
      <c r="S7055"/>
      <c r="T7055"/>
      <c r="U7055"/>
      <c r="V7055"/>
      <c r="W7055"/>
      <c r="X7055"/>
      <c r="Y7055"/>
      <c r="Z7055"/>
      <c r="AA7055"/>
      <c r="AB7055"/>
      <c r="AC7055"/>
      <c r="AD7055"/>
      <c r="AE7055"/>
      <c r="AF7055"/>
      <c r="AG7055"/>
      <c r="AH7055"/>
      <c r="AI7055"/>
      <c r="AJ7055"/>
      <c r="AK7055"/>
      <c r="AL7055"/>
      <c r="AM7055"/>
      <c r="AN7055"/>
      <c r="AO7055"/>
      <c r="AP7055"/>
      <c r="AQ7055"/>
      <c r="AR7055"/>
      <c r="AS7055"/>
      <c r="AT7055"/>
      <c r="AU7055"/>
      <c r="AV7055"/>
      <c r="AW7055"/>
      <c r="AX7055"/>
      <c r="AY7055"/>
      <c r="AZ7055"/>
      <c r="BA7055"/>
      <c r="BB7055"/>
      <c r="BC7055"/>
      <c r="BD7055"/>
      <c r="BE7055"/>
      <c r="BF7055"/>
      <c r="BG7055"/>
      <c r="BH7055"/>
      <c r="BI7055"/>
      <c r="BJ7055"/>
      <c r="BK7055"/>
      <c r="BL7055"/>
      <c r="BM7055"/>
      <c r="BN7055"/>
      <c r="BO7055"/>
      <c r="BP7055"/>
      <c r="BQ7055"/>
      <c r="BR7055"/>
      <c r="BS7055"/>
      <c r="BT7055"/>
      <c r="BU7055"/>
      <c r="BV7055"/>
      <c r="BW7055"/>
      <c r="BX7055"/>
      <c r="BY7055"/>
      <c r="BZ7055"/>
      <c r="CA7055"/>
      <c r="CB7055"/>
      <c r="CC7055"/>
      <c r="CD7055"/>
      <c r="CE7055"/>
      <c r="CF7055"/>
      <c r="CG7055"/>
      <c r="CH7055"/>
      <c r="CI7055"/>
      <c r="CJ7055"/>
      <c r="CK7055"/>
      <c r="CL7055"/>
      <c r="CM7055"/>
      <c r="CN7055"/>
      <c r="CO7055"/>
      <c r="CP7055"/>
      <c r="CQ7055"/>
      <c r="CR7055"/>
      <c r="CS7055"/>
      <c r="CT7055"/>
      <c r="CU7055"/>
      <c r="CV7055"/>
    </row>
    <row r="7056" spans="10:100" x14ac:dyDescent="0.25">
      <c r="J7056"/>
      <c r="K7056"/>
      <c r="L7056"/>
      <c r="M7056"/>
      <c r="N7056"/>
      <c r="O7056"/>
      <c r="P7056"/>
      <c r="Q7056"/>
      <c r="R7056"/>
      <c r="S7056"/>
      <c r="T7056"/>
      <c r="U7056"/>
      <c r="V7056"/>
      <c r="W7056"/>
      <c r="X7056"/>
      <c r="Y7056"/>
      <c r="Z7056"/>
      <c r="AA7056"/>
      <c r="AB7056"/>
      <c r="AC7056"/>
      <c r="AD7056"/>
      <c r="AE7056"/>
      <c r="AF7056"/>
      <c r="AG7056"/>
      <c r="AH7056"/>
      <c r="AI7056"/>
      <c r="AJ7056"/>
      <c r="AK7056"/>
      <c r="AL7056"/>
      <c r="AM7056"/>
      <c r="AN7056"/>
      <c r="AO7056"/>
      <c r="AP7056"/>
      <c r="AQ7056"/>
      <c r="AR7056"/>
      <c r="AS7056"/>
      <c r="AT7056"/>
      <c r="AU7056"/>
      <c r="AV7056"/>
      <c r="AW7056"/>
      <c r="AX7056"/>
      <c r="AY7056"/>
      <c r="AZ7056"/>
      <c r="BA7056"/>
      <c r="BB7056"/>
      <c r="BC7056"/>
      <c r="BD7056"/>
      <c r="BE7056"/>
      <c r="BF7056"/>
      <c r="BG7056"/>
      <c r="BH7056"/>
      <c r="BI7056"/>
      <c r="BJ7056"/>
      <c r="BK7056"/>
      <c r="BL7056"/>
      <c r="BM7056"/>
      <c r="BN7056"/>
      <c r="BO7056"/>
      <c r="BP7056"/>
      <c r="BQ7056"/>
      <c r="BR7056"/>
      <c r="BS7056"/>
      <c r="BT7056"/>
      <c r="BU7056"/>
      <c r="BV7056"/>
      <c r="BW7056"/>
      <c r="BX7056"/>
      <c r="BY7056"/>
      <c r="BZ7056"/>
      <c r="CA7056"/>
      <c r="CB7056"/>
      <c r="CC7056"/>
      <c r="CD7056"/>
      <c r="CE7056"/>
      <c r="CF7056"/>
      <c r="CG7056"/>
      <c r="CH7056"/>
      <c r="CI7056"/>
      <c r="CJ7056"/>
      <c r="CK7056"/>
      <c r="CL7056"/>
      <c r="CM7056"/>
      <c r="CN7056"/>
      <c r="CO7056"/>
      <c r="CP7056"/>
      <c r="CQ7056"/>
      <c r="CR7056"/>
      <c r="CS7056"/>
      <c r="CT7056"/>
      <c r="CU7056"/>
      <c r="CV7056"/>
    </row>
    <row r="7057" spans="10:100" x14ac:dyDescent="0.25">
      <c r="J7057"/>
      <c r="K7057"/>
      <c r="L7057"/>
      <c r="M7057"/>
      <c r="N7057"/>
      <c r="O7057"/>
      <c r="P7057"/>
      <c r="Q7057"/>
      <c r="R7057"/>
      <c r="S7057"/>
      <c r="T7057"/>
      <c r="U7057"/>
      <c r="V7057"/>
      <c r="W7057"/>
      <c r="X7057"/>
      <c r="Y7057"/>
      <c r="Z7057"/>
      <c r="AA7057"/>
      <c r="AB7057"/>
      <c r="AC7057"/>
      <c r="AD7057"/>
      <c r="AE7057"/>
      <c r="AF7057"/>
      <c r="AG7057"/>
      <c r="AH7057"/>
      <c r="AI7057"/>
      <c r="AJ7057"/>
      <c r="AK7057"/>
      <c r="AL7057"/>
      <c r="AM7057"/>
      <c r="AN7057"/>
      <c r="AO7057"/>
      <c r="AP7057"/>
      <c r="AQ7057"/>
      <c r="AR7057"/>
      <c r="AS7057"/>
      <c r="AT7057"/>
      <c r="AU7057"/>
      <c r="AV7057"/>
      <c r="AW7057"/>
      <c r="AX7057"/>
      <c r="AY7057"/>
      <c r="AZ7057"/>
      <c r="BA7057"/>
      <c r="BB7057"/>
      <c r="BC7057"/>
      <c r="BD7057"/>
      <c r="BE7057"/>
      <c r="BF7057"/>
      <c r="BG7057"/>
      <c r="BH7057"/>
      <c r="BI7057"/>
      <c r="BJ7057"/>
      <c r="BK7057"/>
      <c r="BL7057"/>
      <c r="BM7057"/>
      <c r="BN7057"/>
      <c r="BO7057"/>
      <c r="BP7057"/>
      <c r="BQ7057"/>
      <c r="BR7057"/>
      <c r="BS7057"/>
      <c r="BT7057"/>
      <c r="BU7057"/>
      <c r="BV7057"/>
      <c r="BW7057"/>
      <c r="BX7057"/>
      <c r="BY7057"/>
      <c r="BZ7057"/>
      <c r="CA7057"/>
      <c r="CB7057"/>
      <c r="CC7057"/>
      <c r="CD7057"/>
      <c r="CE7057"/>
      <c r="CF7057"/>
      <c r="CG7057"/>
      <c r="CH7057"/>
      <c r="CI7057"/>
      <c r="CJ7057"/>
      <c r="CK7057"/>
      <c r="CL7057"/>
      <c r="CM7057"/>
      <c r="CN7057"/>
      <c r="CO7057"/>
      <c r="CP7057"/>
      <c r="CQ7057"/>
      <c r="CR7057"/>
      <c r="CS7057"/>
      <c r="CT7057"/>
      <c r="CU7057"/>
      <c r="CV7057"/>
    </row>
    <row r="7058" spans="10:100" x14ac:dyDescent="0.25">
      <c r="J7058"/>
      <c r="K7058"/>
      <c r="L7058"/>
      <c r="M7058"/>
      <c r="N7058"/>
      <c r="O7058"/>
      <c r="P7058"/>
      <c r="Q7058"/>
      <c r="R7058"/>
      <c r="S7058"/>
      <c r="T7058"/>
      <c r="U7058"/>
      <c r="V7058"/>
      <c r="W7058"/>
      <c r="X7058"/>
      <c r="Y7058"/>
      <c r="Z7058"/>
      <c r="AA7058"/>
      <c r="AB7058"/>
      <c r="AC7058"/>
      <c r="AD7058"/>
      <c r="AE7058"/>
      <c r="AF7058"/>
      <c r="AG7058"/>
      <c r="AH7058"/>
      <c r="AI7058"/>
      <c r="AJ7058"/>
      <c r="AK7058"/>
      <c r="AL7058"/>
      <c r="AM7058"/>
      <c r="AN7058"/>
      <c r="AO7058"/>
      <c r="AP7058"/>
      <c r="AQ7058"/>
      <c r="AR7058"/>
      <c r="AS7058"/>
      <c r="AT7058"/>
      <c r="AU7058"/>
      <c r="AV7058"/>
      <c r="AW7058"/>
      <c r="AX7058"/>
      <c r="AY7058"/>
      <c r="AZ7058"/>
      <c r="BA7058"/>
      <c r="BB7058"/>
      <c r="BC7058"/>
      <c r="BD7058"/>
      <c r="BE7058"/>
      <c r="BF7058"/>
      <c r="BG7058"/>
      <c r="BH7058"/>
      <c r="BI7058"/>
      <c r="BJ7058"/>
      <c r="BK7058"/>
      <c r="BL7058"/>
      <c r="BM7058"/>
      <c r="BN7058"/>
      <c r="BO7058"/>
      <c r="BP7058"/>
      <c r="BQ7058"/>
      <c r="BR7058"/>
      <c r="BS7058"/>
      <c r="BT7058"/>
      <c r="BU7058"/>
      <c r="BV7058"/>
      <c r="BW7058"/>
      <c r="BX7058"/>
      <c r="BY7058"/>
      <c r="BZ7058"/>
      <c r="CA7058"/>
      <c r="CB7058"/>
      <c r="CC7058"/>
      <c r="CD7058"/>
      <c r="CE7058"/>
      <c r="CF7058"/>
      <c r="CG7058"/>
      <c r="CH7058"/>
      <c r="CI7058"/>
      <c r="CJ7058"/>
      <c r="CK7058"/>
      <c r="CL7058"/>
      <c r="CM7058"/>
      <c r="CN7058"/>
      <c r="CO7058"/>
      <c r="CP7058"/>
      <c r="CQ7058"/>
      <c r="CR7058"/>
      <c r="CS7058"/>
      <c r="CT7058"/>
      <c r="CU7058"/>
      <c r="CV7058"/>
    </row>
    <row r="7059" spans="10:100" x14ac:dyDescent="0.25">
      <c r="J7059"/>
      <c r="K7059"/>
      <c r="L7059"/>
      <c r="M7059"/>
      <c r="N7059"/>
      <c r="O7059"/>
      <c r="P7059"/>
      <c r="Q7059"/>
      <c r="R7059"/>
      <c r="S7059"/>
      <c r="T7059"/>
      <c r="U7059"/>
      <c r="V7059"/>
      <c r="W7059"/>
      <c r="X7059"/>
      <c r="Y7059"/>
      <c r="Z7059"/>
      <c r="AA7059"/>
      <c r="AB7059"/>
      <c r="AC7059"/>
      <c r="AD7059"/>
      <c r="AE7059"/>
      <c r="AF7059"/>
      <c r="AG7059"/>
      <c r="AH7059"/>
      <c r="AI7059"/>
      <c r="AJ7059"/>
      <c r="AK7059"/>
      <c r="AL7059"/>
      <c r="AM7059"/>
      <c r="AN7059"/>
      <c r="AO7059"/>
      <c r="AP7059"/>
      <c r="AQ7059"/>
      <c r="AR7059"/>
      <c r="AS7059"/>
      <c r="AT7059"/>
      <c r="AU7059"/>
      <c r="AV7059"/>
      <c r="AW7059"/>
      <c r="AX7059"/>
      <c r="AY7059"/>
      <c r="AZ7059"/>
      <c r="BA7059"/>
      <c r="BB7059"/>
      <c r="BC7059"/>
      <c r="BD7059"/>
      <c r="BE7059"/>
      <c r="BF7059"/>
      <c r="BG7059"/>
      <c r="BH7059"/>
      <c r="BI7059"/>
      <c r="BJ7059"/>
      <c r="BK7059"/>
      <c r="BL7059"/>
      <c r="BM7059"/>
      <c r="BN7059"/>
      <c r="BO7059"/>
      <c r="BP7059"/>
      <c r="BQ7059"/>
      <c r="BR7059"/>
      <c r="BS7059"/>
      <c r="BT7059"/>
      <c r="BU7059"/>
      <c r="BV7059"/>
      <c r="BW7059"/>
      <c r="BX7059"/>
      <c r="BY7059"/>
      <c r="BZ7059"/>
      <c r="CA7059"/>
      <c r="CB7059"/>
      <c r="CC7059"/>
      <c r="CD7059"/>
      <c r="CE7059"/>
      <c r="CF7059"/>
      <c r="CG7059"/>
      <c r="CH7059"/>
      <c r="CI7059"/>
      <c r="CJ7059"/>
      <c r="CK7059"/>
      <c r="CL7059"/>
      <c r="CM7059"/>
      <c r="CN7059"/>
      <c r="CO7059"/>
      <c r="CP7059"/>
      <c r="CQ7059"/>
      <c r="CR7059"/>
      <c r="CS7059"/>
      <c r="CT7059"/>
      <c r="CU7059"/>
      <c r="CV7059"/>
    </row>
    <row r="7060" spans="10:100" x14ac:dyDescent="0.25">
      <c r="J7060"/>
      <c r="K7060"/>
      <c r="L7060"/>
      <c r="M7060"/>
      <c r="N7060"/>
      <c r="O7060"/>
      <c r="P7060"/>
      <c r="Q7060"/>
      <c r="R7060"/>
      <c r="S7060"/>
      <c r="T7060"/>
      <c r="U7060"/>
      <c r="V7060"/>
      <c r="W7060"/>
      <c r="X7060"/>
      <c r="Y7060"/>
      <c r="Z7060"/>
      <c r="AA7060"/>
      <c r="AB7060"/>
      <c r="AC7060"/>
      <c r="AD7060"/>
      <c r="AE7060"/>
      <c r="AF7060"/>
      <c r="AG7060"/>
      <c r="AH7060"/>
      <c r="AI7060"/>
      <c r="AJ7060"/>
      <c r="AK7060"/>
      <c r="AL7060"/>
      <c r="AM7060"/>
      <c r="AN7060"/>
      <c r="AO7060"/>
      <c r="AP7060"/>
      <c r="AQ7060"/>
      <c r="AR7060"/>
      <c r="AS7060"/>
      <c r="AT7060"/>
      <c r="AU7060"/>
      <c r="AV7060"/>
      <c r="AW7060"/>
      <c r="AX7060"/>
      <c r="AY7060"/>
      <c r="AZ7060"/>
      <c r="BA7060"/>
      <c r="BB7060"/>
      <c r="BC7060"/>
      <c r="BD7060"/>
      <c r="BE7060"/>
      <c r="BF7060"/>
      <c r="BG7060"/>
      <c r="BH7060"/>
      <c r="BI7060"/>
      <c r="BJ7060"/>
      <c r="BK7060"/>
      <c r="BL7060"/>
      <c r="BM7060"/>
      <c r="BN7060"/>
      <c r="BO7060"/>
      <c r="BP7060"/>
      <c r="BQ7060"/>
      <c r="BR7060"/>
      <c r="BS7060"/>
      <c r="BT7060"/>
      <c r="BU7060"/>
      <c r="BV7060"/>
      <c r="BW7060"/>
      <c r="BX7060"/>
      <c r="BY7060"/>
      <c r="BZ7060"/>
      <c r="CA7060"/>
      <c r="CB7060"/>
      <c r="CC7060"/>
      <c r="CD7060"/>
      <c r="CE7060"/>
      <c r="CF7060"/>
      <c r="CG7060"/>
      <c r="CH7060"/>
      <c r="CI7060"/>
      <c r="CJ7060"/>
      <c r="CK7060"/>
      <c r="CL7060"/>
      <c r="CM7060"/>
      <c r="CN7060"/>
      <c r="CO7060"/>
      <c r="CP7060"/>
      <c r="CQ7060"/>
      <c r="CR7060"/>
      <c r="CS7060"/>
      <c r="CT7060"/>
      <c r="CU7060"/>
      <c r="CV7060"/>
    </row>
    <row r="7061" spans="10:100" x14ac:dyDescent="0.25">
      <c r="J7061"/>
      <c r="K7061"/>
      <c r="L7061"/>
      <c r="M7061"/>
      <c r="N7061"/>
      <c r="O7061"/>
      <c r="P7061"/>
      <c r="Q7061"/>
      <c r="R7061"/>
      <c r="S7061"/>
      <c r="T7061"/>
      <c r="U7061"/>
      <c r="V7061"/>
      <c r="W7061"/>
      <c r="X7061"/>
      <c r="Y7061"/>
      <c r="Z7061"/>
      <c r="AA7061"/>
      <c r="AB7061"/>
      <c r="AC7061"/>
      <c r="AD7061"/>
      <c r="AE7061"/>
      <c r="AF7061"/>
      <c r="AG7061"/>
      <c r="AH7061"/>
      <c r="AI7061"/>
      <c r="AJ7061"/>
      <c r="AK7061"/>
      <c r="AL7061"/>
      <c r="AM7061"/>
      <c r="AN7061"/>
      <c r="AO7061"/>
      <c r="AP7061"/>
      <c r="AQ7061"/>
      <c r="AR7061"/>
      <c r="AS7061"/>
      <c r="AT7061"/>
      <c r="AU7061"/>
      <c r="AV7061"/>
      <c r="AW7061"/>
      <c r="AX7061"/>
      <c r="AY7061"/>
      <c r="AZ7061"/>
      <c r="BA7061"/>
      <c r="BB7061"/>
      <c r="BC7061"/>
      <c r="BD7061"/>
      <c r="BE7061"/>
      <c r="BF7061"/>
      <c r="BG7061"/>
      <c r="BH7061"/>
      <c r="BI7061"/>
      <c r="BJ7061"/>
      <c r="BK7061"/>
      <c r="BL7061"/>
      <c r="BM7061"/>
      <c r="BN7061"/>
      <c r="BO7061"/>
      <c r="BP7061"/>
      <c r="BQ7061"/>
      <c r="BR7061"/>
      <c r="BS7061"/>
      <c r="BT7061"/>
      <c r="BU7061"/>
      <c r="BV7061"/>
      <c r="BW7061"/>
      <c r="BX7061"/>
      <c r="BY7061"/>
      <c r="BZ7061"/>
      <c r="CA7061"/>
      <c r="CB7061"/>
      <c r="CC7061"/>
      <c r="CD7061"/>
      <c r="CE7061"/>
      <c r="CF7061"/>
      <c r="CG7061"/>
      <c r="CH7061"/>
      <c r="CI7061"/>
      <c r="CJ7061"/>
      <c r="CK7061"/>
      <c r="CL7061"/>
      <c r="CM7061"/>
      <c r="CN7061"/>
      <c r="CO7061"/>
      <c r="CP7061"/>
      <c r="CQ7061"/>
      <c r="CR7061"/>
      <c r="CS7061"/>
      <c r="CT7061"/>
      <c r="CU7061"/>
      <c r="CV7061"/>
    </row>
    <row r="7062" spans="10:100" x14ac:dyDescent="0.25">
      <c r="J7062"/>
      <c r="K7062"/>
      <c r="L7062"/>
      <c r="M7062"/>
      <c r="N7062"/>
      <c r="O7062"/>
      <c r="P7062"/>
      <c r="Q7062"/>
      <c r="R7062"/>
      <c r="S7062"/>
      <c r="T7062"/>
      <c r="U7062"/>
      <c r="V7062"/>
      <c r="W7062"/>
      <c r="X7062"/>
      <c r="Y7062"/>
      <c r="Z7062"/>
      <c r="AA7062"/>
      <c r="AB7062"/>
      <c r="AC7062"/>
      <c r="AD7062"/>
      <c r="AE7062"/>
      <c r="AF7062"/>
      <c r="AG7062"/>
      <c r="AH7062"/>
      <c r="AI7062"/>
      <c r="AJ7062"/>
      <c r="AK7062"/>
      <c r="AL7062"/>
      <c r="AM7062"/>
      <c r="AN7062"/>
      <c r="AO7062"/>
      <c r="AP7062"/>
      <c r="AQ7062"/>
      <c r="AR7062"/>
      <c r="AS7062"/>
      <c r="AT7062"/>
      <c r="AU7062"/>
      <c r="AV7062"/>
      <c r="AW7062"/>
      <c r="AX7062"/>
      <c r="AY7062"/>
      <c r="AZ7062"/>
      <c r="BA7062"/>
      <c r="BB7062"/>
      <c r="BC7062"/>
      <c r="BD7062"/>
      <c r="BE7062"/>
      <c r="BF7062"/>
      <c r="BG7062"/>
      <c r="BH7062"/>
      <c r="BI7062"/>
      <c r="BJ7062"/>
      <c r="BK7062"/>
      <c r="BL7062"/>
      <c r="BM7062"/>
      <c r="BN7062"/>
      <c r="BO7062"/>
      <c r="BP7062"/>
      <c r="BQ7062"/>
      <c r="BR7062"/>
      <c r="BS7062"/>
      <c r="BT7062"/>
      <c r="BU7062"/>
      <c r="BV7062"/>
      <c r="BW7062"/>
      <c r="BX7062"/>
      <c r="BY7062"/>
      <c r="BZ7062"/>
      <c r="CA7062"/>
      <c r="CB7062"/>
      <c r="CC7062"/>
      <c r="CD7062"/>
      <c r="CE7062"/>
      <c r="CF7062"/>
      <c r="CG7062"/>
      <c r="CH7062"/>
      <c r="CI7062"/>
      <c r="CJ7062"/>
      <c r="CK7062"/>
      <c r="CL7062"/>
      <c r="CM7062"/>
      <c r="CN7062"/>
      <c r="CO7062"/>
      <c r="CP7062"/>
      <c r="CQ7062"/>
      <c r="CR7062"/>
      <c r="CS7062"/>
      <c r="CT7062"/>
      <c r="CU7062"/>
      <c r="CV7062"/>
    </row>
    <row r="7063" spans="10:100" x14ac:dyDescent="0.25">
      <c r="J7063"/>
      <c r="K7063"/>
      <c r="L7063"/>
      <c r="M7063"/>
      <c r="N7063"/>
      <c r="O7063"/>
      <c r="P7063"/>
      <c r="Q7063"/>
      <c r="R7063"/>
      <c r="S7063"/>
      <c r="T7063"/>
      <c r="U7063"/>
      <c r="V7063"/>
      <c r="W7063"/>
      <c r="X7063"/>
      <c r="Y7063"/>
      <c r="Z7063"/>
      <c r="AA7063"/>
      <c r="AB7063"/>
      <c r="AC7063"/>
      <c r="AD7063"/>
      <c r="AE7063"/>
      <c r="AF7063"/>
      <c r="AG7063"/>
      <c r="AH7063"/>
      <c r="AI7063"/>
      <c r="AJ7063"/>
      <c r="AK7063"/>
      <c r="AL7063"/>
      <c r="AM7063"/>
      <c r="AN7063"/>
      <c r="AO7063"/>
      <c r="AP7063"/>
      <c r="AQ7063"/>
      <c r="AR7063"/>
      <c r="AS7063"/>
      <c r="AT7063"/>
      <c r="AU7063"/>
      <c r="AV7063"/>
      <c r="AW7063"/>
      <c r="AX7063"/>
      <c r="AY7063"/>
      <c r="AZ7063"/>
      <c r="BA7063"/>
      <c r="BB7063"/>
      <c r="BC7063"/>
      <c r="BD7063"/>
      <c r="BE7063"/>
      <c r="BF7063"/>
      <c r="BG7063"/>
      <c r="BH7063"/>
      <c r="BI7063"/>
      <c r="BJ7063"/>
      <c r="BK7063"/>
      <c r="BL7063"/>
      <c r="BM7063"/>
      <c r="BN7063"/>
      <c r="BO7063"/>
      <c r="BP7063"/>
      <c r="BQ7063"/>
      <c r="BR7063"/>
      <c r="BS7063"/>
      <c r="BT7063"/>
      <c r="BU7063"/>
      <c r="BV7063"/>
      <c r="BW7063"/>
      <c r="BX7063"/>
      <c r="BY7063"/>
      <c r="BZ7063"/>
      <c r="CA7063"/>
      <c r="CB7063"/>
      <c r="CC7063"/>
      <c r="CD7063"/>
      <c r="CE7063"/>
      <c r="CF7063"/>
      <c r="CG7063"/>
      <c r="CH7063"/>
      <c r="CI7063"/>
      <c r="CJ7063"/>
      <c r="CK7063"/>
      <c r="CL7063"/>
      <c r="CM7063"/>
      <c r="CN7063"/>
      <c r="CO7063"/>
      <c r="CP7063"/>
      <c r="CQ7063"/>
      <c r="CR7063"/>
      <c r="CS7063"/>
      <c r="CT7063"/>
      <c r="CU7063"/>
      <c r="CV7063"/>
    </row>
    <row r="7064" spans="10:100" x14ac:dyDescent="0.25">
      <c r="J7064"/>
      <c r="K7064"/>
      <c r="L7064"/>
      <c r="M7064"/>
      <c r="N7064"/>
      <c r="O7064"/>
      <c r="P7064"/>
      <c r="Q7064"/>
      <c r="R7064"/>
      <c r="S7064"/>
      <c r="T7064"/>
      <c r="U7064"/>
      <c r="V7064"/>
      <c r="W7064"/>
      <c r="X7064"/>
      <c r="Y7064"/>
      <c r="Z7064"/>
      <c r="AA7064"/>
      <c r="AB7064"/>
      <c r="AC7064"/>
      <c r="AD7064"/>
      <c r="AE7064"/>
      <c r="AF7064"/>
      <c r="AG7064"/>
      <c r="AH7064"/>
      <c r="AI7064"/>
      <c r="AJ7064"/>
      <c r="AK7064"/>
      <c r="AL7064"/>
      <c r="AM7064"/>
      <c r="AN7064"/>
      <c r="AO7064"/>
      <c r="AP7064"/>
      <c r="AQ7064"/>
      <c r="AR7064"/>
      <c r="AS7064"/>
      <c r="AT7064"/>
      <c r="AU7064"/>
      <c r="AV7064"/>
      <c r="AW7064"/>
      <c r="AX7064"/>
      <c r="AY7064"/>
      <c r="AZ7064"/>
      <c r="BA7064"/>
      <c r="BB7064"/>
      <c r="BC7064"/>
      <c r="BD7064"/>
      <c r="BE7064"/>
      <c r="BF7064"/>
      <c r="BG7064"/>
      <c r="BH7064"/>
      <c r="BI7064"/>
      <c r="BJ7064"/>
      <c r="BK7064"/>
      <c r="BL7064"/>
      <c r="BM7064"/>
      <c r="BN7064"/>
      <c r="BO7064"/>
      <c r="BP7064"/>
      <c r="BQ7064"/>
      <c r="BR7064"/>
      <c r="BS7064"/>
      <c r="BT7064"/>
      <c r="BU7064"/>
      <c r="BV7064"/>
      <c r="BW7064"/>
      <c r="BX7064"/>
      <c r="BY7064"/>
      <c r="BZ7064"/>
      <c r="CA7064"/>
      <c r="CB7064"/>
      <c r="CC7064"/>
      <c r="CD7064"/>
      <c r="CE7064"/>
      <c r="CF7064"/>
      <c r="CG7064"/>
      <c r="CH7064"/>
      <c r="CI7064"/>
      <c r="CJ7064"/>
      <c r="CK7064"/>
      <c r="CL7064"/>
      <c r="CM7064"/>
      <c r="CN7064"/>
      <c r="CO7064"/>
      <c r="CP7064"/>
      <c r="CQ7064"/>
      <c r="CR7064"/>
      <c r="CS7064"/>
      <c r="CT7064"/>
      <c r="CU7064"/>
      <c r="CV7064"/>
    </row>
    <row r="7065" spans="10:100" x14ac:dyDescent="0.25">
      <c r="J7065"/>
      <c r="K7065"/>
      <c r="L7065"/>
      <c r="M7065"/>
      <c r="N7065"/>
      <c r="O7065"/>
      <c r="P7065"/>
      <c r="Q7065"/>
      <c r="R7065"/>
      <c r="S7065"/>
      <c r="T7065"/>
      <c r="U7065"/>
      <c r="V7065"/>
      <c r="W7065"/>
      <c r="X7065"/>
      <c r="Y7065"/>
      <c r="Z7065"/>
      <c r="AA7065"/>
      <c r="AB7065"/>
      <c r="AC7065"/>
      <c r="AD7065"/>
      <c r="AE7065"/>
      <c r="AF7065"/>
      <c r="AG7065"/>
      <c r="AH7065"/>
      <c r="AI7065"/>
      <c r="AJ7065"/>
      <c r="AK7065"/>
      <c r="AL7065"/>
      <c r="AM7065"/>
      <c r="AN7065"/>
      <c r="AO7065"/>
      <c r="AP7065"/>
      <c r="AQ7065"/>
      <c r="AR7065"/>
      <c r="AS7065"/>
      <c r="AT7065"/>
      <c r="AU7065"/>
      <c r="AV7065"/>
      <c r="AW7065"/>
      <c r="AX7065"/>
      <c r="AY7065"/>
      <c r="AZ7065"/>
      <c r="BA7065"/>
      <c r="BB7065"/>
      <c r="BC7065"/>
      <c r="BD7065"/>
      <c r="BE7065"/>
      <c r="BF7065"/>
      <c r="BG7065"/>
      <c r="BH7065"/>
      <c r="BI7065"/>
      <c r="BJ7065"/>
      <c r="BK7065"/>
      <c r="BL7065"/>
      <c r="BM7065"/>
      <c r="BN7065"/>
      <c r="BO7065"/>
      <c r="BP7065"/>
      <c r="BQ7065"/>
      <c r="BR7065"/>
      <c r="BS7065"/>
      <c r="BT7065"/>
      <c r="BU7065"/>
      <c r="BV7065"/>
      <c r="BW7065"/>
      <c r="BX7065"/>
      <c r="BY7065"/>
      <c r="BZ7065"/>
      <c r="CA7065"/>
      <c r="CB7065"/>
      <c r="CC7065"/>
      <c r="CD7065"/>
      <c r="CE7065"/>
      <c r="CF7065"/>
      <c r="CG7065"/>
      <c r="CH7065"/>
      <c r="CI7065"/>
      <c r="CJ7065"/>
      <c r="CK7065"/>
      <c r="CL7065"/>
      <c r="CM7065"/>
      <c r="CN7065"/>
      <c r="CO7065"/>
      <c r="CP7065"/>
      <c r="CQ7065"/>
      <c r="CR7065"/>
      <c r="CS7065"/>
      <c r="CT7065"/>
      <c r="CU7065"/>
      <c r="CV7065"/>
    </row>
    <row r="7066" spans="10:100" x14ac:dyDescent="0.25">
      <c r="J7066"/>
      <c r="K7066"/>
      <c r="L7066"/>
      <c r="M7066"/>
      <c r="N7066"/>
      <c r="O7066"/>
      <c r="P7066"/>
      <c r="Q7066"/>
      <c r="R7066"/>
      <c r="S7066"/>
      <c r="T7066"/>
      <c r="U7066"/>
      <c r="V7066"/>
      <c r="W7066"/>
      <c r="X7066"/>
      <c r="Y7066"/>
      <c r="Z7066"/>
      <c r="AA7066"/>
      <c r="AB7066"/>
      <c r="AC7066"/>
      <c r="AD7066"/>
      <c r="AE7066"/>
      <c r="AF7066"/>
      <c r="AG7066"/>
      <c r="AH7066"/>
      <c r="AI7066"/>
      <c r="AJ7066"/>
      <c r="AK7066"/>
      <c r="AL7066"/>
      <c r="AM7066"/>
      <c r="AN7066"/>
      <c r="AO7066"/>
      <c r="AP7066"/>
      <c r="AQ7066"/>
      <c r="AR7066"/>
      <c r="AS7066"/>
      <c r="AT7066"/>
      <c r="AU7066"/>
      <c r="AV7066"/>
      <c r="AW7066"/>
      <c r="AX7066"/>
      <c r="AY7066"/>
      <c r="AZ7066"/>
      <c r="BA7066"/>
      <c r="BB7066"/>
      <c r="BC7066"/>
      <c r="BD7066"/>
      <c r="BE7066"/>
      <c r="BF7066"/>
      <c r="BG7066"/>
      <c r="BH7066"/>
      <c r="BI7066"/>
      <c r="BJ7066"/>
      <c r="BK7066"/>
      <c r="BL7066"/>
      <c r="BM7066"/>
      <c r="BN7066"/>
      <c r="BO7066"/>
      <c r="BP7066"/>
      <c r="BQ7066"/>
      <c r="BR7066"/>
      <c r="BS7066"/>
      <c r="BT7066"/>
      <c r="BU7066"/>
      <c r="BV7066"/>
      <c r="BW7066"/>
      <c r="BX7066"/>
      <c r="BY7066"/>
      <c r="BZ7066"/>
      <c r="CA7066"/>
      <c r="CB7066"/>
      <c r="CC7066"/>
      <c r="CD7066"/>
      <c r="CE7066"/>
      <c r="CF7066"/>
      <c r="CG7066"/>
      <c r="CH7066"/>
      <c r="CI7066"/>
      <c r="CJ7066"/>
      <c r="CK7066"/>
      <c r="CL7066"/>
      <c r="CM7066"/>
      <c r="CN7066"/>
      <c r="CO7066"/>
      <c r="CP7066"/>
      <c r="CQ7066"/>
      <c r="CR7066"/>
      <c r="CS7066"/>
      <c r="CT7066"/>
      <c r="CU7066"/>
      <c r="CV7066"/>
    </row>
    <row r="7067" spans="10:100" x14ac:dyDescent="0.25">
      <c r="J7067"/>
      <c r="K7067"/>
      <c r="L7067"/>
      <c r="M7067"/>
      <c r="N7067"/>
      <c r="O7067"/>
      <c r="P7067"/>
      <c r="Q7067"/>
      <c r="R7067"/>
      <c r="S7067"/>
      <c r="T7067"/>
      <c r="U7067"/>
      <c r="V7067"/>
      <c r="W7067"/>
      <c r="X7067"/>
      <c r="Y7067"/>
      <c r="Z7067"/>
      <c r="AA7067"/>
      <c r="AB7067"/>
      <c r="AC7067"/>
      <c r="AD7067"/>
      <c r="AE7067"/>
      <c r="AF7067"/>
      <c r="AG7067"/>
      <c r="AH7067"/>
      <c r="AI7067"/>
      <c r="AJ7067"/>
      <c r="AK7067"/>
      <c r="AL7067"/>
      <c r="AM7067"/>
      <c r="AN7067"/>
      <c r="AO7067"/>
      <c r="AP7067"/>
      <c r="AQ7067"/>
      <c r="AR7067"/>
      <c r="AS7067"/>
      <c r="AT7067"/>
      <c r="AU7067"/>
      <c r="AV7067"/>
      <c r="AW7067"/>
      <c r="AX7067"/>
      <c r="AY7067"/>
      <c r="AZ7067"/>
      <c r="BA7067"/>
      <c r="BB7067"/>
      <c r="BC7067"/>
      <c r="BD7067"/>
      <c r="BE7067"/>
      <c r="BF7067"/>
      <c r="BG7067"/>
      <c r="BH7067"/>
      <c r="BI7067"/>
      <c r="BJ7067"/>
      <c r="BK7067"/>
      <c r="BL7067"/>
      <c r="BM7067"/>
      <c r="BN7067"/>
      <c r="BO7067"/>
      <c r="BP7067"/>
      <c r="BQ7067"/>
      <c r="BR7067"/>
      <c r="BS7067"/>
      <c r="BT7067"/>
      <c r="BU7067"/>
      <c r="BV7067"/>
      <c r="BW7067"/>
      <c r="BX7067"/>
      <c r="BY7067"/>
      <c r="BZ7067"/>
      <c r="CA7067"/>
      <c r="CB7067"/>
      <c r="CC7067"/>
      <c r="CD7067"/>
      <c r="CE7067"/>
      <c r="CF7067"/>
      <c r="CG7067"/>
      <c r="CH7067"/>
      <c r="CI7067"/>
      <c r="CJ7067"/>
      <c r="CK7067"/>
      <c r="CL7067"/>
      <c r="CM7067"/>
      <c r="CN7067"/>
      <c r="CO7067"/>
      <c r="CP7067"/>
      <c r="CQ7067"/>
      <c r="CR7067"/>
      <c r="CS7067"/>
      <c r="CT7067"/>
      <c r="CU7067"/>
      <c r="CV7067"/>
    </row>
    <row r="7068" spans="10:100" x14ac:dyDescent="0.25">
      <c r="J7068"/>
      <c r="K7068"/>
      <c r="L7068"/>
      <c r="M7068"/>
      <c r="N7068"/>
      <c r="O7068"/>
      <c r="P7068"/>
      <c r="Q7068"/>
      <c r="R7068"/>
      <c r="S7068"/>
      <c r="T7068"/>
      <c r="U7068"/>
      <c r="V7068"/>
      <c r="W7068"/>
      <c r="X7068"/>
      <c r="Y7068"/>
      <c r="Z7068"/>
      <c r="AA7068"/>
      <c r="AB7068"/>
      <c r="AC7068"/>
      <c r="AD7068"/>
      <c r="AE7068"/>
      <c r="AF7068"/>
      <c r="AG7068"/>
      <c r="AH7068"/>
      <c r="AI7068"/>
      <c r="AJ7068"/>
      <c r="AK7068"/>
      <c r="AL7068"/>
      <c r="AM7068"/>
      <c r="AN7068"/>
      <c r="AO7068"/>
      <c r="AP7068"/>
      <c r="AQ7068"/>
      <c r="AR7068"/>
      <c r="AS7068"/>
      <c r="AT7068"/>
      <c r="AU7068"/>
      <c r="AV7068"/>
      <c r="AW7068"/>
      <c r="AX7068"/>
      <c r="AY7068"/>
      <c r="AZ7068"/>
      <c r="BA7068"/>
      <c r="BB7068"/>
      <c r="BC7068"/>
      <c r="BD7068"/>
      <c r="BE7068"/>
      <c r="BF7068"/>
      <c r="BG7068"/>
      <c r="BH7068"/>
      <c r="BI7068"/>
      <c r="BJ7068"/>
      <c r="BK7068"/>
      <c r="BL7068"/>
      <c r="BM7068"/>
      <c r="BN7068"/>
      <c r="BO7068"/>
      <c r="BP7068"/>
      <c r="BQ7068"/>
      <c r="BR7068"/>
      <c r="BS7068"/>
      <c r="BT7068"/>
      <c r="BU7068"/>
      <c r="BV7068"/>
      <c r="BW7068"/>
      <c r="BX7068"/>
      <c r="BY7068"/>
      <c r="BZ7068"/>
      <c r="CA7068"/>
      <c r="CB7068"/>
      <c r="CC7068"/>
      <c r="CD7068"/>
      <c r="CE7068"/>
      <c r="CF7068"/>
      <c r="CG7068"/>
      <c r="CH7068"/>
      <c r="CI7068"/>
      <c r="CJ7068"/>
      <c r="CK7068"/>
      <c r="CL7068"/>
      <c r="CM7068"/>
      <c r="CN7068"/>
      <c r="CO7068"/>
      <c r="CP7068"/>
      <c r="CQ7068"/>
      <c r="CR7068"/>
      <c r="CS7068"/>
      <c r="CT7068"/>
      <c r="CU7068"/>
      <c r="CV7068"/>
    </row>
    <row r="7069" spans="10:100" x14ac:dyDescent="0.25">
      <c r="J7069"/>
      <c r="K7069"/>
      <c r="L7069"/>
      <c r="M7069"/>
      <c r="N7069"/>
      <c r="O7069"/>
      <c r="P7069"/>
      <c r="Q7069"/>
      <c r="R7069"/>
      <c r="S7069"/>
      <c r="T7069"/>
      <c r="U7069"/>
      <c r="V7069"/>
      <c r="W7069"/>
      <c r="X7069"/>
      <c r="Y7069"/>
      <c r="Z7069"/>
      <c r="AA7069"/>
      <c r="AB7069"/>
      <c r="AC7069"/>
      <c r="AD7069"/>
      <c r="AE7069"/>
      <c r="AF7069"/>
      <c r="AG7069"/>
      <c r="AH7069"/>
      <c r="AI7069"/>
      <c r="AJ7069"/>
      <c r="AK7069"/>
      <c r="AL7069"/>
      <c r="AM7069"/>
      <c r="AN7069"/>
      <c r="AO7069"/>
      <c r="AP7069"/>
      <c r="AQ7069"/>
      <c r="AR7069"/>
      <c r="AS7069"/>
      <c r="AT7069"/>
      <c r="AU7069"/>
      <c r="AV7069"/>
      <c r="AW7069"/>
      <c r="AX7069"/>
      <c r="AY7069"/>
      <c r="AZ7069"/>
      <c r="BA7069"/>
      <c r="BB7069"/>
      <c r="BC7069"/>
      <c r="BD7069"/>
      <c r="BE7069"/>
      <c r="BF7069"/>
      <c r="BG7069"/>
      <c r="BH7069"/>
      <c r="BI7069"/>
      <c r="BJ7069"/>
      <c r="BK7069"/>
      <c r="BL7069"/>
      <c r="BM7069"/>
      <c r="BN7069"/>
      <c r="BO7069"/>
      <c r="BP7069"/>
      <c r="BQ7069"/>
      <c r="BR7069"/>
      <c r="BS7069"/>
      <c r="BT7069"/>
      <c r="BU7069"/>
      <c r="BV7069"/>
      <c r="BW7069"/>
      <c r="BX7069"/>
      <c r="BY7069"/>
      <c r="BZ7069"/>
      <c r="CA7069"/>
      <c r="CB7069"/>
      <c r="CC7069"/>
      <c r="CD7069"/>
      <c r="CE7069"/>
      <c r="CF7069"/>
      <c r="CG7069"/>
      <c r="CH7069"/>
      <c r="CI7069"/>
      <c r="CJ7069"/>
      <c r="CK7069"/>
      <c r="CL7069"/>
      <c r="CM7069"/>
      <c r="CN7069"/>
      <c r="CO7069"/>
      <c r="CP7069"/>
      <c r="CQ7069"/>
      <c r="CR7069"/>
      <c r="CS7069"/>
      <c r="CT7069"/>
      <c r="CU7069"/>
      <c r="CV7069"/>
    </row>
    <row r="7070" spans="10:100" x14ac:dyDescent="0.25">
      <c r="J7070"/>
      <c r="K7070"/>
      <c r="L7070"/>
      <c r="M7070"/>
      <c r="N7070"/>
      <c r="O7070"/>
      <c r="P7070"/>
      <c r="Q7070"/>
      <c r="R7070"/>
      <c r="S7070"/>
      <c r="T7070"/>
      <c r="U7070"/>
      <c r="V7070"/>
      <c r="W7070"/>
      <c r="X7070"/>
      <c r="Y7070"/>
      <c r="Z7070"/>
      <c r="AA7070"/>
      <c r="AB7070"/>
      <c r="AC7070"/>
      <c r="AD7070"/>
      <c r="AE7070"/>
      <c r="AF7070"/>
      <c r="AG7070"/>
      <c r="AH7070"/>
      <c r="AI7070"/>
      <c r="AJ7070"/>
      <c r="AK7070"/>
      <c r="AL7070"/>
      <c r="AM7070"/>
      <c r="AN7070"/>
      <c r="AO7070"/>
      <c r="AP7070"/>
      <c r="AQ7070"/>
      <c r="AR7070"/>
      <c r="AS7070"/>
      <c r="AT7070"/>
      <c r="AU7070"/>
      <c r="AV7070"/>
      <c r="AW7070"/>
      <c r="AX7070"/>
      <c r="AY7070"/>
      <c r="AZ7070"/>
      <c r="BA7070"/>
      <c r="BB7070"/>
      <c r="BC7070"/>
      <c r="BD7070"/>
      <c r="BE7070"/>
      <c r="BF7070"/>
      <c r="BG7070"/>
      <c r="BH7070"/>
      <c r="BI7070"/>
      <c r="BJ7070"/>
      <c r="BK7070"/>
      <c r="BL7070"/>
      <c r="BM7070"/>
      <c r="BN7070"/>
      <c r="BO7070"/>
      <c r="BP7070"/>
      <c r="BQ7070"/>
      <c r="BR7070"/>
      <c r="BS7070"/>
      <c r="BT7070"/>
      <c r="BU7070"/>
      <c r="BV7070"/>
      <c r="BW7070"/>
      <c r="BX7070"/>
      <c r="BY7070"/>
      <c r="BZ7070"/>
      <c r="CA7070"/>
      <c r="CB7070"/>
      <c r="CC7070"/>
      <c r="CD7070"/>
      <c r="CE7070"/>
      <c r="CF7070"/>
      <c r="CG7070"/>
      <c r="CH7070"/>
      <c r="CI7070"/>
      <c r="CJ7070"/>
      <c r="CK7070"/>
      <c r="CL7070"/>
      <c r="CM7070"/>
      <c r="CN7070"/>
      <c r="CO7070"/>
      <c r="CP7070"/>
      <c r="CQ7070"/>
      <c r="CR7070"/>
      <c r="CS7070"/>
      <c r="CT7070"/>
      <c r="CU7070"/>
      <c r="CV7070"/>
    </row>
    <row r="7071" spans="10:100" x14ac:dyDescent="0.25">
      <c r="J7071"/>
      <c r="K7071"/>
      <c r="L7071"/>
      <c r="M7071"/>
      <c r="N7071"/>
      <c r="O7071"/>
      <c r="P7071"/>
      <c r="Q7071"/>
      <c r="R7071"/>
      <c r="S7071"/>
      <c r="T7071"/>
      <c r="U7071"/>
      <c r="V7071"/>
      <c r="W7071"/>
      <c r="X7071"/>
      <c r="Y7071"/>
      <c r="Z7071"/>
      <c r="AA7071"/>
      <c r="AB7071"/>
      <c r="AC7071"/>
      <c r="AD7071"/>
      <c r="AE7071"/>
      <c r="AF7071"/>
      <c r="AG7071"/>
      <c r="AH7071"/>
      <c r="AI7071"/>
      <c r="AJ7071"/>
      <c r="AK7071"/>
      <c r="AL7071"/>
      <c r="AM7071"/>
      <c r="AN7071"/>
      <c r="AO7071"/>
      <c r="AP7071"/>
      <c r="AQ7071"/>
      <c r="AR7071"/>
      <c r="AS7071"/>
      <c r="AT7071"/>
      <c r="AU7071"/>
      <c r="AV7071"/>
      <c r="AW7071"/>
      <c r="AX7071"/>
      <c r="AY7071"/>
      <c r="AZ7071"/>
      <c r="BA7071"/>
      <c r="BB7071"/>
      <c r="BC7071"/>
      <c r="BD7071"/>
      <c r="BE7071"/>
      <c r="BF7071"/>
      <c r="BG7071"/>
      <c r="BH7071"/>
      <c r="BI7071"/>
      <c r="BJ7071"/>
      <c r="BK7071"/>
      <c r="BL7071"/>
      <c r="BM7071"/>
      <c r="BN7071"/>
      <c r="BO7071"/>
      <c r="BP7071"/>
      <c r="BQ7071"/>
      <c r="BR7071"/>
      <c r="BS7071"/>
      <c r="BT7071"/>
      <c r="BU7071"/>
      <c r="BV7071"/>
      <c r="BW7071"/>
      <c r="BX7071"/>
      <c r="BY7071"/>
      <c r="BZ7071"/>
      <c r="CA7071"/>
      <c r="CB7071"/>
      <c r="CC7071"/>
      <c r="CD7071"/>
      <c r="CE7071"/>
      <c r="CF7071"/>
      <c r="CG7071"/>
      <c r="CH7071"/>
      <c r="CI7071"/>
      <c r="CJ7071"/>
      <c r="CK7071"/>
      <c r="CL7071"/>
      <c r="CM7071"/>
      <c r="CN7071"/>
      <c r="CO7071"/>
      <c r="CP7071"/>
      <c r="CQ7071"/>
      <c r="CR7071"/>
      <c r="CS7071"/>
      <c r="CT7071"/>
      <c r="CU7071"/>
      <c r="CV7071"/>
    </row>
    <row r="7072" spans="10:100" x14ac:dyDescent="0.25">
      <c r="J7072"/>
      <c r="K7072"/>
      <c r="L7072"/>
      <c r="M7072"/>
      <c r="N7072"/>
      <c r="O7072"/>
      <c r="P7072"/>
      <c r="Q7072"/>
      <c r="R7072"/>
      <c r="S7072"/>
      <c r="T7072"/>
      <c r="U7072"/>
      <c r="V7072"/>
      <c r="W7072"/>
      <c r="X7072"/>
      <c r="Y7072"/>
      <c r="Z7072"/>
      <c r="AA7072"/>
      <c r="AB7072"/>
      <c r="AC7072"/>
      <c r="AD7072"/>
      <c r="AE7072"/>
      <c r="AF7072"/>
      <c r="AG7072"/>
      <c r="AH7072"/>
      <c r="AI7072"/>
      <c r="AJ7072"/>
      <c r="AK7072"/>
      <c r="AL7072"/>
      <c r="AM7072"/>
      <c r="AN7072"/>
      <c r="AO7072"/>
      <c r="AP7072"/>
      <c r="AQ7072"/>
      <c r="AR7072"/>
      <c r="AS7072"/>
      <c r="AT7072"/>
      <c r="AU7072"/>
      <c r="AV7072"/>
      <c r="AW7072"/>
      <c r="AX7072"/>
      <c r="AY7072"/>
      <c r="AZ7072"/>
      <c r="BA7072"/>
      <c r="BB7072"/>
      <c r="BC7072"/>
      <c r="BD7072"/>
      <c r="BE7072"/>
      <c r="BF7072"/>
      <c r="BG7072"/>
      <c r="BH7072"/>
      <c r="BI7072"/>
      <c r="BJ7072"/>
      <c r="BK7072"/>
      <c r="BL7072"/>
      <c r="BM7072"/>
      <c r="BN7072"/>
      <c r="BO7072"/>
      <c r="BP7072"/>
      <c r="BQ7072"/>
      <c r="BR7072"/>
      <c r="BS7072"/>
      <c r="BT7072"/>
      <c r="BU7072"/>
      <c r="BV7072"/>
      <c r="BW7072"/>
      <c r="BX7072"/>
      <c r="BY7072"/>
      <c r="BZ7072"/>
      <c r="CA7072"/>
      <c r="CB7072"/>
      <c r="CC7072"/>
      <c r="CD7072"/>
      <c r="CE7072"/>
      <c r="CF7072"/>
      <c r="CG7072"/>
      <c r="CH7072"/>
      <c r="CI7072"/>
      <c r="CJ7072"/>
      <c r="CK7072"/>
      <c r="CL7072"/>
      <c r="CM7072"/>
      <c r="CN7072"/>
      <c r="CO7072"/>
      <c r="CP7072"/>
      <c r="CQ7072"/>
      <c r="CR7072"/>
      <c r="CS7072"/>
      <c r="CT7072"/>
      <c r="CU7072"/>
      <c r="CV7072"/>
    </row>
    <row r="7073" spans="10:100" x14ac:dyDescent="0.25">
      <c r="J7073"/>
      <c r="K7073"/>
      <c r="L7073"/>
      <c r="M7073"/>
      <c r="N7073"/>
      <c r="O7073"/>
      <c r="P7073"/>
      <c r="Q7073"/>
      <c r="R7073"/>
      <c r="S7073"/>
      <c r="T7073"/>
      <c r="U7073"/>
      <c r="V7073"/>
      <c r="W7073"/>
      <c r="X7073"/>
      <c r="Y7073"/>
      <c r="Z7073"/>
      <c r="AA7073"/>
      <c r="AB7073"/>
      <c r="AC7073"/>
      <c r="AD7073"/>
      <c r="AE7073"/>
      <c r="AF7073"/>
      <c r="AG7073"/>
      <c r="AH7073"/>
      <c r="AI7073"/>
      <c r="AJ7073"/>
      <c r="AK7073"/>
      <c r="AL7073"/>
      <c r="AM7073"/>
      <c r="AN7073"/>
      <c r="AO7073"/>
      <c r="AP7073"/>
      <c r="AQ7073"/>
      <c r="AR7073"/>
      <c r="AS7073"/>
      <c r="AT7073"/>
      <c r="AU7073"/>
      <c r="AV7073"/>
      <c r="AW7073"/>
      <c r="AX7073"/>
      <c r="AY7073"/>
      <c r="AZ7073"/>
      <c r="BA7073"/>
      <c r="BB7073"/>
      <c r="BC7073"/>
      <c r="BD7073"/>
      <c r="BE7073"/>
      <c r="BF7073"/>
      <c r="BG7073"/>
      <c r="BH7073"/>
      <c r="BI7073"/>
      <c r="BJ7073"/>
      <c r="BK7073"/>
      <c r="BL7073"/>
      <c r="BM7073"/>
      <c r="BN7073"/>
      <c r="BO7073"/>
      <c r="BP7073"/>
      <c r="BQ7073"/>
      <c r="BR7073"/>
      <c r="BS7073"/>
      <c r="BT7073"/>
      <c r="BU7073"/>
      <c r="BV7073"/>
      <c r="BW7073"/>
      <c r="BX7073"/>
      <c r="BY7073"/>
      <c r="BZ7073"/>
      <c r="CA7073"/>
      <c r="CB7073"/>
      <c r="CC7073"/>
      <c r="CD7073"/>
      <c r="CE7073"/>
      <c r="CF7073"/>
      <c r="CG7073"/>
      <c r="CH7073"/>
      <c r="CI7073"/>
      <c r="CJ7073"/>
      <c r="CK7073"/>
      <c r="CL7073"/>
      <c r="CM7073"/>
      <c r="CN7073"/>
      <c r="CO7073"/>
      <c r="CP7073"/>
      <c r="CQ7073"/>
      <c r="CR7073"/>
      <c r="CS7073"/>
      <c r="CT7073"/>
      <c r="CU7073"/>
      <c r="CV7073"/>
    </row>
    <row r="7074" spans="10:100" x14ac:dyDescent="0.25">
      <c r="J7074"/>
      <c r="K7074"/>
      <c r="L7074"/>
      <c r="M7074"/>
      <c r="N7074"/>
      <c r="O7074"/>
      <c r="P7074"/>
      <c r="Q7074"/>
      <c r="R7074"/>
      <c r="S7074"/>
      <c r="T7074"/>
      <c r="U7074"/>
      <c r="V7074"/>
      <c r="W7074"/>
      <c r="X7074"/>
      <c r="Y7074"/>
      <c r="Z7074"/>
      <c r="AA7074"/>
      <c r="AB7074"/>
      <c r="AC7074"/>
      <c r="AD7074"/>
      <c r="AE7074"/>
      <c r="AF7074"/>
      <c r="AG7074"/>
      <c r="AH7074"/>
      <c r="AI7074"/>
      <c r="AJ7074"/>
      <c r="AK7074"/>
      <c r="AL7074"/>
      <c r="AM7074"/>
      <c r="AN7074"/>
      <c r="AO7074"/>
      <c r="AP7074"/>
      <c r="AQ7074"/>
      <c r="AR7074"/>
      <c r="AS7074"/>
      <c r="AT7074"/>
      <c r="AU7074"/>
      <c r="AV7074"/>
      <c r="AW7074"/>
      <c r="AX7074"/>
      <c r="AY7074"/>
      <c r="AZ7074"/>
      <c r="BA7074"/>
      <c r="BB7074"/>
      <c r="BC7074"/>
      <c r="BD7074"/>
      <c r="BE7074"/>
      <c r="BF7074"/>
      <c r="BG7074"/>
      <c r="BH7074"/>
      <c r="BI7074"/>
      <c r="BJ7074"/>
      <c r="BK7074"/>
      <c r="BL7074"/>
      <c r="BM7074"/>
      <c r="BN7074"/>
      <c r="BO7074"/>
      <c r="BP7074"/>
      <c r="BQ7074"/>
      <c r="BR7074"/>
      <c r="BS7074"/>
      <c r="BT7074"/>
      <c r="BU7074"/>
      <c r="BV7074"/>
      <c r="BW7074"/>
      <c r="BX7074"/>
      <c r="BY7074"/>
      <c r="BZ7074"/>
      <c r="CA7074"/>
      <c r="CB7074"/>
      <c r="CC7074"/>
      <c r="CD7074"/>
      <c r="CE7074"/>
      <c r="CF7074"/>
      <c r="CG7074"/>
      <c r="CH7074"/>
      <c r="CI7074"/>
      <c r="CJ7074"/>
      <c r="CK7074"/>
      <c r="CL7074"/>
      <c r="CM7074"/>
      <c r="CN7074"/>
      <c r="CO7074"/>
      <c r="CP7074"/>
      <c r="CQ7074"/>
      <c r="CR7074"/>
      <c r="CS7074"/>
      <c r="CT7074"/>
      <c r="CU7074"/>
      <c r="CV7074"/>
    </row>
    <row r="7075" spans="10:100" x14ac:dyDescent="0.25">
      <c r="J7075"/>
      <c r="K7075"/>
      <c r="L7075"/>
      <c r="M7075"/>
      <c r="N7075"/>
      <c r="O7075"/>
      <c r="P7075"/>
      <c r="Q7075"/>
      <c r="R7075"/>
      <c r="S7075"/>
      <c r="T7075"/>
      <c r="U7075"/>
      <c r="V7075"/>
      <c r="W7075"/>
      <c r="X7075"/>
      <c r="Y7075"/>
      <c r="Z7075"/>
      <c r="AA7075"/>
      <c r="AB7075"/>
      <c r="AC7075"/>
      <c r="AD7075"/>
      <c r="AE7075"/>
      <c r="AF7075"/>
      <c r="AG7075"/>
      <c r="AH7075"/>
      <c r="AI7075"/>
      <c r="AJ7075"/>
      <c r="AK7075"/>
      <c r="AL7075"/>
      <c r="AM7075"/>
      <c r="AN7075"/>
      <c r="AO7075"/>
      <c r="AP7075"/>
      <c r="AQ7075"/>
      <c r="AR7075"/>
      <c r="AS7075"/>
      <c r="AT7075"/>
      <c r="AU7075"/>
      <c r="AV7075"/>
      <c r="AW7075"/>
      <c r="AX7075"/>
      <c r="AY7075"/>
      <c r="AZ7075"/>
      <c r="BA7075"/>
      <c r="BB7075"/>
      <c r="BC7075"/>
      <c r="BD7075"/>
      <c r="BE7075"/>
      <c r="BF7075"/>
      <c r="BG7075"/>
      <c r="BH7075"/>
      <c r="BI7075"/>
      <c r="BJ7075"/>
      <c r="BK7075"/>
      <c r="BL7075"/>
      <c r="BM7075"/>
      <c r="BN7075"/>
      <c r="BO7075"/>
      <c r="BP7075"/>
      <c r="BQ7075"/>
      <c r="BR7075"/>
      <c r="BS7075"/>
      <c r="BT7075"/>
      <c r="BU7075"/>
      <c r="BV7075"/>
      <c r="BW7075"/>
      <c r="BX7075"/>
      <c r="BY7075"/>
      <c r="BZ7075"/>
      <c r="CA7075"/>
      <c r="CB7075"/>
      <c r="CC7075"/>
      <c r="CD7075"/>
      <c r="CE7075"/>
      <c r="CF7075"/>
      <c r="CG7075"/>
      <c r="CH7075"/>
      <c r="CI7075"/>
      <c r="CJ7075"/>
      <c r="CK7075"/>
      <c r="CL7075"/>
      <c r="CM7075"/>
      <c r="CN7075"/>
      <c r="CO7075"/>
      <c r="CP7075"/>
      <c r="CQ7075"/>
      <c r="CR7075"/>
      <c r="CS7075"/>
      <c r="CT7075"/>
      <c r="CU7075"/>
      <c r="CV7075"/>
    </row>
    <row r="7076" spans="10:100" x14ac:dyDescent="0.25">
      <c r="J7076"/>
      <c r="K7076"/>
      <c r="L7076"/>
      <c r="M7076"/>
      <c r="N7076"/>
      <c r="O7076"/>
      <c r="P7076"/>
      <c r="Q7076"/>
      <c r="R7076"/>
      <c r="S7076"/>
      <c r="T7076"/>
      <c r="U7076"/>
      <c r="V7076"/>
      <c r="W7076"/>
      <c r="X7076"/>
      <c r="Y7076"/>
      <c r="Z7076"/>
      <c r="AA7076"/>
      <c r="AB7076"/>
      <c r="AC7076"/>
      <c r="AD7076"/>
      <c r="AE7076"/>
      <c r="AF7076"/>
      <c r="AG7076"/>
      <c r="AH7076"/>
      <c r="AI7076"/>
      <c r="AJ7076"/>
      <c r="AK7076"/>
      <c r="AL7076"/>
      <c r="AM7076"/>
      <c r="AN7076"/>
      <c r="AO7076"/>
      <c r="AP7076"/>
      <c r="AQ7076"/>
      <c r="AR7076"/>
      <c r="AS7076"/>
      <c r="AT7076"/>
      <c r="AU7076"/>
      <c r="AV7076"/>
      <c r="AW7076"/>
      <c r="AX7076"/>
      <c r="AY7076"/>
      <c r="AZ7076"/>
      <c r="BA7076"/>
      <c r="BB7076"/>
      <c r="BC7076"/>
      <c r="BD7076"/>
      <c r="BE7076"/>
      <c r="BF7076"/>
      <c r="BG7076"/>
      <c r="BH7076"/>
      <c r="BI7076"/>
      <c r="BJ7076"/>
      <c r="BK7076"/>
      <c r="BL7076"/>
      <c r="BM7076"/>
      <c r="BN7076"/>
      <c r="BO7076"/>
      <c r="BP7076"/>
      <c r="BQ7076"/>
      <c r="BR7076"/>
      <c r="BS7076"/>
      <c r="BT7076"/>
      <c r="BU7076"/>
      <c r="BV7076"/>
      <c r="BW7076"/>
      <c r="BX7076"/>
      <c r="BY7076"/>
      <c r="BZ7076"/>
      <c r="CA7076"/>
      <c r="CB7076"/>
      <c r="CC7076"/>
      <c r="CD7076"/>
      <c r="CE7076"/>
      <c r="CF7076"/>
      <c r="CG7076"/>
      <c r="CH7076"/>
      <c r="CI7076"/>
      <c r="CJ7076"/>
      <c r="CK7076"/>
      <c r="CL7076"/>
      <c r="CM7076"/>
      <c r="CN7076"/>
      <c r="CO7076"/>
      <c r="CP7076"/>
      <c r="CQ7076"/>
      <c r="CR7076"/>
      <c r="CS7076"/>
      <c r="CT7076"/>
      <c r="CU7076"/>
      <c r="CV7076"/>
    </row>
    <row r="7077" spans="10:100" x14ac:dyDescent="0.25">
      <c r="J7077"/>
      <c r="K7077"/>
      <c r="L7077"/>
      <c r="M7077"/>
      <c r="N7077"/>
      <c r="O7077"/>
      <c r="P7077"/>
      <c r="Q7077"/>
      <c r="R7077"/>
      <c r="S7077"/>
      <c r="T7077"/>
      <c r="U7077"/>
      <c r="V7077"/>
      <c r="W7077"/>
      <c r="X7077"/>
      <c r="Y7077"/>
      <c r="Z7077"/>
      <c r="AA7077"/>
      <c r="AB7077"/>
      <c r="AC7077"/>
      <c r="AD7077"/>
      <c r="AE7077"/>
      <c r="AF7077"/>
      <c r="AG7077"/>
      <c r="AH7077"/>
      <c r="AI7077"/>
      <c r="AJ7077"/>
      <c r="AK7077"/>
      <c r="AL7077"/>
      <c r="AM7077"/>
      <c r="AN7077"/>
      <c r="AO7077"/>
      <c r="AP7077"/>
      <c r="AQ7077"/>
      <c r="AR7077"/>
      <c r="AS7077"/>
      <c r="AT7077"/>
      <c r="AU7077"/>
      <c r="AV7077"/>
      <c r="AW7077"/>
      <c r="AX7077"/>
      <c r="AY7077"/>
      <c r="AZ7077"/>
      <c r="BA7077"/>
      <c r="BB7077"/>
      <c r="BC7077"/>
      <c r="BD7077"/>
      <c r="BE7077"/>
      <c r="BF7077"/>
      <c r="BG7077"/>
      <c r="BH7077"/>
      <c r="BI7077"/>
      <c r="BJ7077"/>
      <c r="BK7077"/>
      <c r="BL7077"/>
      <c r="BM7077"/>
      <c r="BN7077"/>
      <c r="BO7077"/>
      <c r="BP7077"/>
      <c r="BQ7077"/>
      <c r="BR7077"/>
      <c r="BS7077"/>
      <c r="BT7077"/>
      <c r="BU7077"/>
      <c r="BV7077"/>
      <c r="BW7077"/>
      <c r="BX7077"/>
      <c r="BY7077"/>
      <c r="BZ7077"/>
      <c r="CA7077"/>
      <c r="CB7077"/>
      <c r="CC7077"/>
      <c r="CD7077"/>
      <c r="CE7077"/>
      <c r="CF7077"/>
      <c r="CG7077"/>
      <c r="CH7077"/>
      <c r="CI7077"/>
      <c r="CJ7077"/>
      <c r="CK7077"/>
      <c r="CL7077"/>
      <c r="CM7077"/>
      <c r="CN7077"/>
      <c r="CO7077"/>
      <c r="CP7077"/>
      <c r="CQ7077"/>
      <c r="CR7077"/>
      <c r="CS7077"/>
      <c r="CT7077"/>
      <c r="CU7077"/>
      <c r="CV7077"/>
    </row>
    <row r="7078" spans="10:100" x14ac:dyDescent="0.25">
      <c r="J7078"/>
      <c r="K7078"/>
      <c r="L7078"/>
      <c r="M7078"/>
      <c r="N7078"/>
      <c r="O7078"/>
      <c r="P7078"/>
      <c r="Q7078"/>
      <c r="R7078"/>
      <c r="S7078"/>
      <c r="T7078"/>
      <c r="U7078"/>
      <c r="V7078"/>
      <c r="W7078"/>
      <c r="X7078"/>
      <c r="Y7078"/>
      <c r="Z7078"/>
      <c r="AA7078"/>
      <c r="AB7078"/>
      <c r="AC7078"/>
      <c r="AD7078"/>
      <c r="AE7078"/>
      <c r="AF7078"/>
      <c r="AG7078"/>
      <c r="AH7078"/>
      <c r="AI7078"/>
      <c r="AJ7078"/>
      <c r="AK7078"/>
      <c r="AL7078"/>
      <c r="AM7078"/>
      <c r="AN7078"/>
      <c r="AO7078"/>
      <c r="AP7078"/>
      <c r="AQ7078"/>
      <c r="AR7078"/>
      <c r="AS7078"/>
      <c r="AT7078"/>
      <c r="AU7078"/>
      <c r="AV7078"/>
      <c r="AW7078"/>
      <c r="AX7078"/>
      <c r="AY7078"/>
      <c r="AZ7078"/>
      <c r="BA7078"/>
      <c r="BB7078"/>
      <c r="BC7078"/>
      <c r="BD7078"/>
      <c r="BE7078"/>
      <c r="BF7078"/>
      <c r="BG7078"/>
      <c r="BH7078"/>
      <c r="BI7078"/>
      <c r="BJ7078"/>
      <c r="BK7078"/>
      <c r="BL7078"/>
      <c r="BM7078"/>
      <c r="BN7078"/>
      <c r="BO7078"/>
      <c r="BP7078"/>
      <c r="BQ7078"/>
      <c r="BR7078"/>
      <c r="BS7078"/>
      <c r="BT7078"/>
      <c r="BU7078"/>
      <c r="BV7078"/>
      <c r="BW7078"/>
      <c r="BX7078"/>
      <c r="BY7078"/>
      <c r="BZ7078"/>
      <c r="CA7078"/>
      <c r="CB7078"/>
      <c r="CC7078"/>
      <c r="CD7078"/>
      <c r="CE7078"/>
      <c r="CF7078"/>
      <c r="CG7078"/>
      <c r="CH7078"/>
      <c r="CI7078"/>
      <c r="CJ7078"/>
      <c r="CK7078"/>
      <c r="CL7078"/>
      <c r="CM7078"/>
      <c r="CN7078"/>
      <c r="CO7078"/>
      <c r="CP7078"/>
      <c r="CQ7078"/>
      <c r="CR7078"/>
      <c r="CS7078"/>
      <c r="CT7078"/>
      <c r="CU7078"/>
      <c r="CV7078"/>
    </row>
    <row r="7079" spans="10:100" x14ac:dyDescent="0.25">
      <c r="J7079"/>
      <c r="K7079"/>
      <c r="L7079"/>
      <c r="M7079"/>
      <c r="N7079"/>
      <c r="O7079"/>
      <c r="P7079"/>
      <c r="Q7079"/>
      <c r="R7079"/>
      <c r="S7079"/>
      <c r="T7079"/>
      <c r="U7079"/>
      <c r="V7079"/>
      <c r="W7079"/>
      <c r="X7079"/>
      <c r="Y7079"/>
      <c r="Z7079"/>
      <c r="AA7079"/>
      <c r="AB7079"/>
      <c r="AC7079"/>
      <c r="AD7079"/>
      <c r="AE7079"/>
      <c r="AF7079"/>
      <c r="AG7079"/>
      <c r="AH7079"/>
      <c r="AI7079"/>
      <c r="AJ7079"/>
      <c r="AK7079"/>
      <c r="AL7079"/>
      <c r="AM7079"/>
      <c r="AN7079"/>
      <c r="AO7079"/>
      <c r="AP7079"/>
      <c r="AQ7079"/>
      <c r="AR7079"/>
      <c r="AS7079"/>
      <c r="AT7079"/>
      <c r="AU7079"/>
      <c r="AV7079"/>
      <c r="AW7079"/>
      <c r="AX7079"/>
      <c r="AY7079"/>
      <c r="AZ7079"/>
      <c r="BA7079"/>
      <c r="BB7079"/>
      <c r="BC7079"/>
      <c r="BD7079"/>
      <c r="BE7079"/>
      <c r="BF7079"/>
      <c r="BG7079"/>
      <c r="BH7079"/>
      <c r="BI7079"/>
      <c r="BJ7079"/>
      <c r="BK7079"/>
      <c r="BL7079"/>
      <c r="BM7079"/>
      <c r="BN7079"/>
      <c r="BO7079"/>
      <c r="BP7079"/>
      <c r="BQ7079"/>
      <c r="BR7079"/>
      <c r="BS7079"/>
      <c r="BT7079"/>
      <c r="BU7079"/>
      <c r="BV7079"/>
      <c r="BW7079"/>
      <c r="BX7079"/>
      <c r="BY7079"/>
      <c r="BZ7079"/>
      <c r="CA7079"/>
      <c r="CB7079"/>
      <c r="CC7079"/>
      <c r="CD7079"/>
      <c r="CE7079"/>
      <c r="CF7079"/>
      <c r="CG7079"/>
      <c r="CH7079"/>
      <c r="CI7079"/>
      <c r="CJ7079"/>
      <c r="CK7079"/>
      <c r="CL7079"/>
      <c r="CM7079"/>
      <c r="CN7079"/>
      <c r="CO7079"/>
      <c r="CP7079"/>
      <c r="CQ7079"/>
      <c r="CR7079"/>
      <c r="CS7079"/>
      <c r="CT7079"/>
      <c r="CU7079"/>
      <c r="CV7079"/>
    </row>
    <row r="7080" spans="10:100" x14ac:dyDescent="0.25">
      <c r="J7080"/>
      <c r="K7080"/>
      <c r="L7080"/>
      <c r="M7080"/>
      <c r="N7080"/>
      <c r="O7080"/>
      <c r="P7080"/>
      <c r="Q7080"/>
      <c r="R7080"/>
      <c r="S7080"/>
      <c r="T7080"/>
      <c r="U7080"/>
      <c r="V7080"/>
      <c r="W7080"/>
      <c r="X7080"/>
      <c r="Y7080"/>
      <c r="Z7080"/>
      <c r="AA7080"/>
      <c r="AB7080"/>
      <c r="AC7080"/>
      <c r="AD7080"/>
      <c r="AE7080"/>
      <c r="AF7080"/>
      <c r="AG7080"/>
      <c r="AH7080"/>
      <c r="AI7080"/>
      <c r="AJ7080"/>
      <c r="AK7080"/>
      <c r="AL7080"/>
      <c r="AM7080"/>
      <c r="AN7080"/>
      <c r="AO7080"/>
      <c r="AP7080"/>
      <c r="AQ7080"/>
      <c r="AR7080"/>
      <c r="AS7080"/>
      <c r="AT7080"/>
      <c r="AU7080"/>
      <c r="AV7080"/>
      <c r="AW7080"/>
      <c r="AX7080"/>
      <c r="AY7080"/>
      <c r="AZ7080"/>
      <c r="BA7080"/>
      <c r="BB7080"/>
      <c r="BC7080"/>
      <c r="BD7080"/>
      <c r="BE7080"/>
      <c r="BF7080"/>
      <c r="BG7080"/>
      <c r="BH7080"/>
      <c r="BI7080"/>
      <c r="BJ7080"/>
      <c r="BK7080"/>
      <c r="BL7080"/>
      <c r="BM7080"/>
      <c r="BN7080"/>
      <c r="BO7080"/>
      <c r="BP7080"/>
      <c r="BQ7080"/>
      <c r="BR7080"/>
      <c r="BS7080"/>
      <c r="BT7080"/>
      <c r="BU7080"/>
      <c r="BV7080"/>
      <c r="BW7080"/>
      <c r="BX7080"/>
      <c r="BY7080"/>
      <c r="BZ7080"/>
      <c r="CA7080"/>
      <c r="CB7080"/>
      <c r="CC7080"/>
      <c r="CD7080"/>
      <c r="CE7080"/>
      <c r="CF7080"/>
      <c r="CG7080"/>
      <c r="CH7080"/>
      <c r="CI7080"/>
      <c r="CJ7080"/>
      <c r="CK7080"/>
      <c r="CL7080"/>
      <c r="CM7080"/>
      <c r="CN7080"/>
      <c r="CO7080"/>
      <c r="CP7080"/>
      <c r="CQ7080"/>
      <c r="CR7080"/>
      <c r="CS7080"/>
      <c r="CT7080"/>
      <c r="CU7080"/>
      <c r="CV7080"/>
    </row>
    <row r="7081" spans="10:100" x14ac:dyDescent="0.25">
      <c r="J7081"/>
      <c r="K7081"/>
      <c r="L7081"/>
      <c r="M7081"/>
      <c r="N7081"/>
      <c r="O7081"/>
      <c r="P7081"/>
      <c r="Q7081"/>
      <c r="R7081"/>
      <c r="S7081"/>
      <c r="T7081"/>
      <c r="U7081"/>
      <c r="V7081"/>
      <c r="W7081"/>
      <c r="X7081"/>
      <c r="Y7081"/>
      <c r="Z7081"/>
      <c r="AA7081"/>
      <c r="AB7081"/>
      <c r="AC7081"/>
      <c r="AD7081"/>
      <c r="AE7081"/>
      <c r="AF7081"/>
      <c r="AG7081"/>
      <c r="AH7081"/>
      <c r="AI7081"/>
      <c r="AJ7081"/>
      <c r="AK7081"/>
      <c r="AL7081"/>
      <c r="AM7081"/>
      <c r="AN7081"/>
      <c r="AO7081"/>
      <c r="AP7081"/>
      <c r="AQ7081"/>
      <c r="AR7081"/>
      <c r="AS7081"/>
      <c r="AT7081"/>
      <c r="AU7081"/>
      <c r="AV7081"/>
      <c r="AW7081"/>
      <c r="AX7081"/>
      <c r="AY7081"/>
      <c r="AZ7081"/>
      <c r="BA7081"/>
      <c r="BB7081"/>
      <c r="BC7081"/>
      <c r="BD7081"/>
      <c r="BE7081"/>
      <c r="BF7081"/>
      <c r="BG7081"/>
      <c r="BH7081"/>
      <c r="BI7081"/>
      <c r="BJ7081"/>
      <c r="BK7081"/>
      <c r="BL7081"/>
      <c r="BM7081"/>
      <c r="BN7081"/>
      <c r="BO7081"/>
      <c r="BP7081"/>
      <c r="BQ7081"/>
      <c r="BR7081"/>
      <c r="BS7081"/>
      <c r="BT7081"/>
      <c r="BU7081"/>
      <c r="BV7081"/>
      <c r="BW7081"/>
      <c r="BX7081"/>
      <c r="BY7081"/>
      <c r="BZ7081"/>
      <c r="CA7081"/>
      <c r="CB7081"/>
      <c r="CC7081"/>
      <c r="CD7081"/>
      <c r="CE7081"/>
      <c r="CF7081"/>
      <c r="CG7081"/>
      <c r="CH7081"/>
      <c r="CI7081"/>
      <c r="CJ7081"/>
      <c r="CK7081"/>
      <c r="CL7081"/>
      <c r="CM7081"/>
      <c r="CN7081"/>
      <c r="CO7081"/>
      <c r="CP7081"/>
      <c r="CQ7081"/>
      <c r="CR7081"/>
      <c r="CS7081"/>
      <c r="CT7081"/>
      <c r="CU7081"/>
      <c r="CV7081"/>
    </row>
    <row r="7082" spans="10:100" x14ac:dyDescent="0.25">
      <c r="J7082"/>
      <c r="K7082"/>
      <c r="L7082"/>
      <c r="M7082"/>
      <c r="N7082"/>
      <c r="O7082"/>
      <c r="P7082"/>
      <c r="Q7082"/>
      <c r="R7082"/>
      <c r="S7082"/>
      <c r="T7082"/>
      <c r="U7082"/>
      <c r="V7082"/>
      <c r="W7082"/>
      <c r="X7082"/>
      <c r="Y7082"/>
      <c r="Z7082"/>
      <c r="AA7082"/>
      <c r="AB7082"/>
      <c r="AC7082"/>
      <c r="AD7082"/>
      <c r="AE7082"/>
      <c r="AF7082"/>
      <c r="AG7082"/>
      <c r="AH7082"/>
      <c r="AI7082"/>
      <c r="AJ7082"/>
      <c r="AK7082"/>
      <c r="AL7082"/>
      <c r="AM7082"/>
      <c r="AN7082"/>
      <c r="AO7082"/>
      <c r="AP7082"/>
      <c r="AQ7082"/>
      <c r="AR7082"/>
      <c r="AS7082"/>
      <c r="AT7082"/>
      <c r="AU7082"/>
      <c r="AV7082"/>
      <c r="AW7082"/>
      <c r="AX7082"/>
      <c r="AY7082"/>
      <c r="AZ7082"/>
      <c r="BA7082"/>
      <c r="BB7082"/>
      <c r="BC7082"/>
      <c r="BD7082"/>
      <c r="BE7082"/>
      <c r="BF7082"/>
      <c r="BG7082"/>
      <c r="BH7082"/>
      <c r="BI7082"/>
      <c r="BJ7082"/>
      <c r="BK7082"/>
      <c r="BL7082"/>
      <c r="BM7082"/>
      <c r="BN7082"/>
      <c r="BO7082"/>
      <c r="BP7082"/>
      <c r="BQ7082"/>
      <c r="BR7082"/>
      <c r="BS7082"/>
      <c r="BT7082"/>
      <c r="BU7082"/>
      <c r="BV7082"/>
      <c r="BW7082"/>
      <c r="BX7082"/>
      <c r="BY7082"/>
      <c r="BZ7082"/>
      <c r="CA7082"/>
      <c r="CB7082"/>
      <c r="CC7082"/>
      <c r="CD7082"/>
      <c r="CE7082"/>
      <c r="CF7082"/>
      <c r="CG7082"/>
      <c r="CH7082"/>
      <c r="CI7082"/>
      <c r="CJ7082"/>
      <c r="CK7082"/>
      <c r="CL7082"/>
      <c r="CM7082"/>
      <c r="CN7082"/>
      <c r="CO7082"/>
      <c r="CP7082"/>
      <c r="CQ7082"/>
      <c r="CR7082"/>
      <c r="CS7082"/>
      <c r="CT7082"/>
      <c r="CU7082"/>
      <c r="CV7082"/>
    </row>
    <row r="7083" spans="10:100" x14ac:dyDescent="0.25">
      <c r="J7083"/>
      <c r="K7083"/>
      <c r="L7083"/>
      <c r="M7083"/>
      <c r="N7083"/>
      <c r="O7083"/>
      <c r="P7083"/>
      <c r="Q7083"/>
      <c r="R7083"/>
      <c r="S7083"/>
      <c r="T7083"/>
      <c r="U7083"/>
      <c r="V7083"/>
      <c r="W7083"/>
      <c r="X7083"/>
      <c r="Y7083"/>
      <c r="Z7083"/>
      <c r="AA7083"/>
      <c r="AB7083"/>
      <c r="AC7083"/>
      <c r="AD7083"/>
      <c r="AE7083"/>
      <c r="AF7083"/>
      <c r="AG7083"/>
      <c r="AH7083"/>
      <c r="AI7083"/>
      <c r="AJ7083"/>
      <c r="AK7083"/>
      <c r="AL7083"/>
      <c r="AM7083"/>
      <c r="AN7083"/>
      <c r="AO7083"/>
      <c r="AP7083"/>
      <c r="AQ7083"/>
      <c r="AR7083"/>
      <c r="AS7083"/>
      <c r="AT7083"/>
      <c r="AU7083"/>
      <c r="AV7083"/>
      <c r="AW7083"/>
      <c r="AX7083"/>
      <c r="AY7083"/>
      <c r="AZ7083"/>
      <c r="BA7083"/>
      <c r="BB7083"/>
      <c r="BC7083"/>
      <c r="BD7083"/>
      <c r="BE7083"/>
      <c r="BF7083"/>
      <c r="BG7083"/>
      <c r="BH7083"/>
      <c r="BI7083"/>
      <c r="BJ7083"/>
      <c r="BK7083"/>
      <c r="BL7083"/>
      <c r="BM7083"/>
      <c r="BN7083"/>
      <c r="BO7083"/>
      <c r="BP7083"/>
      <c r="BQ7083"/>
      <c r="BR7083"/>
      <c r="BS7083"/>
      <c r="BT7083"/>
      <c r="BU7083"/>
      <c r="BV7083"/>
      <c r="BW7083"/>
      <c r="BX7083"/>
      <c r="BY7083"/>
      <c r="BZ7083"/>
      <c r="CA7083"/>
      <c r="CB7083"/>
      <c r="CC7083"/>
      <c r="CD7083"/>
      <c r="CE7083"/>
      <c r="CF7083"/>
      <c r="CG7083"/>
      <c r="CH7083"/>
      <c r="CI7083"/>
      <c r="CJ7083"/>
      <c r="CK7083"/>
      <c r="CL7083"/>
      <c r="CM7083"/>
      <c r="CN7083"/>
      <c r="CO7083"/>
      <c r="CP7083"/>
      <c r="CQ7083"/>
      <c r="CR7083"/>
      <c r="CS7083"/>
      <c r="CT7083"/>
      <c r="CU7083"/>
      <c r="CV7083"/>
    </row>
    <row r="7084" spans="10:100" x14ac:dyDescent="0.25">
      <c r="J7084"/>
      <c r="K7084"/>
      <c r="L7084"/>
      <c r="M7084"/>
      <c r="N7084"/>
      <c r="O7084"/>
      <c r="P7084"/>
      <c r="Q7084"/>
      <c r="R7084"/>
      <c r="S7084"/>
      <c r="T7084"/>
      <c r="U7084"/>
      <c r="V7084"/>
      <c r="W7084"/>
      <c r="X7084"/>
      <c r="Y7084"/>
      <c r="Z7084"/>
      <c r="AA7084"/>
      <c r="AB7084"/>
      <c r="AC7084"/>
      <c r="AD7084"/>
      <c r="AE7084"/>
      <c r="AF7084"/>
      <c r="AG7084"/>
      <c r="AH7084"/>
      <c r="AI7084"/>
      <c r="AJ7084"/>
      <c r="AK7084"/>
      <c r="AL7084"/>
      <c r="AM7084"/>
      <c r="AN7084"/>
      <c r="AO7084"/>
      <c r="AP7084"/>
      <c r="AQ7084"/>
      <c r="AR7084"/>
      <c r="AS7084"/>
      <c r="AT7084"/>
      <c r="AU7084"/>
      <c r="AV7084"/>
      <c r="AW7084"/>
      <c r="AX7084"/>
      <c r="AY7084"/>
      <c r="AZ7084"/>
      <c r="BA7084"/>
      <c r="BB7084"/>
      <c r="BC7084"/>
      <c r="BD7084"/>
      <c r="BE7084"/>
      <c r="BF7084"/>
      <c r="BG7084"/>
      <c r="BH7084"/>
      <c r="BI7084"/>
      <c r="BJ7084"/>
      <c r="BK7084"/>
      <c r="BL7084"/>
      <c r="BM7084"/>
      <c r="BN7084"/>
      <c r="BO7084"/>
      <c r="BP7084"/>
      <c r="BQ7084"/>
      <c r="BR7084"/>
      <c r="BS7084"/>
      <c r="BT7084"/>
      <c r="BU7084"/>
      <c r="BV7084"/>
      <c r="BW7084"/>
      <c r="BX7084"/>
      <c r="BY7084"/>
      <c r="BZ7084"/>
      <c r="CA7084"/>
      <c r="CB7084"/>
      <c r="CC7084"/>
      <c r="CD7084"/>
      <c r="CE7084"/>
      <c r="CF7084"/>
      <c r="CG7084"/>
      <c r="CH7084"/>
      <c r="CI7084"/>
      <c r="CJ7084"/>
      <c r="CK7084"/>
      <c r="CL7084"/>
      <c r="CM7084"/>
      <c r="CN7084"/>
      <c r="CO7084"/>
      <c r="CP7084"/>
      <c r="CQ7084"/>
      <c r="CR7084"/>
      <c r="CS7084"/>
      <c r="CT7084"/>
      <c r="CU7084"/>
      <c r="CV7084"/>
    </row>
    <row r="7085" spans="10:100" x14ac:dyDescent="0.25">
      <c r="J7085"/>
      <c r="K7085"/>
      <c r="L7085"/>
      <c r="M7085"/>
      <c r="N7085"/>
      <c r="O7085"/>
      <c r="P7085"/>
      <c r="Q7085"/>
      <c r="R7085"/>
      <c r="S7085"/>
      <c r="T7085"/>
      <c r="U7085"/>
      <c r="V7085"/>
      <c r="W7085"/>
      <c r="X7085"/>
      <c r="Y7085"/>
      <c r="Z7085"/>
      <c r="AA7085"/>
      <c r="AB7085"/>
      <c r="AC7085"/>
      <c r="AD7085"/>
      <c r="AE7085"/>
      <c r="AF7085"/>
      <c r="AG7085"/>
      <c r="AH7085"/>
      <c r="AI7085"/>
      <c r="AJ7085"/>
      <c r="AK7085"/>
      <c r="AL7085"/>
      <c r="AM7085"/>
      <c r="AN7085"/>
      <c r="AO7085"/>
      <c r="AP7085"/>
      <c r="AQ7085"/>
      <c r="AR7085"/>
      <c r="AS7085"/>
      <c r="AT7085"/>
      <c r="AU7085"/>
      <c r="AV7085"/>
      <c r="AW7085"/>
      <c r="AX7085"/>
      <c r="AY7085"/>
      <c r="AZ7085"/>
      <c r="BA7085"/>
      <c r="BB7085"/>
      <c r="BC7085"/>
      <c r="BD7085"/>
      <c r="BE7085"/>
      <c r="BF7085"/>
      <c r="BG7085"/>
      <c r="BH7085"/>
      <c r="BI7085"/>
      <c r="BJ7085"/>
      <c r="BK7085"/>
      <c r="BL7085"/>
      <c r="BM7085"/>
      <c r="BN7085"/>
      <c r="BO7085"/>
      <c r="BP7085"/>
      <c r="BQ7085"/>
      <c r="BR7085"/>
      <c r="BS7085"/>
      <c r="BT7085"/>
      <c r="BU7085"/>
      <c r="BV7085"/>
      <c r="BW7085"/>
      <c r="BX7085"/>
      <c r="BY7085"/>
      <c r="BZ7085"/>
      <c r="CA7085"/>
      <c r="CB7085"/>
      <c r="CC7085"/>
      <c r="CD7085"/>
      <c r="CE7085"/>
      <c r="CF7085"/>
      <c r="CG7085"/>
      <c r="CH7085"/>
      <c r="CI7085"/>
      <c r="CJ7085"/>
      <c r="CK7085"/>
      <c r="CL7085"/>
      <c r="CM7085"/>
      <c r="CN7085"/>
      <c r="CO7085"/>
      <c r="CP7085"/>
      <c r="CQ7085"/>
      <c r="CR7085"/>
      <c r="CS7085"/>
      <c r="CT7085"/>
      <c r="CU7085"/>
      <c r="CV7085"/>
    </row>
    <row r="7086" spans="10:100" x14ac:dyDescent="0.25">
      <c r="J7086"/>
      <c r="K7086"/>
      <c r="L7086"/>
      <c r="M7086"/>
      <c r="N7086"/>
      <c r="O7086"/>
      <c r="P7086"/>
      <c r="Q7086"/>
      <c r="R7086"/>
      <c r="S7086"/>
      <c r="T7086"/>
      <c r="U7086"/>
      <c r="V7086"/>
      <c r="W7086"/>
      <c r="X7086"/>
      <c r="Y7086"/>
      <c r="Z7086"/>
      <c r="AA7086"/>
      <c r="AB7086"/>
      <c r="AC7086"/>
      <c r="AD7086"/>
      <c r="AE7086"/>
      <c r="AF7086"/>
      <c r="AG7086"/>
      <c r="AH7086"/>
      <c r="AI7086"/>
      <c r="AJ7086"/>
      <c r="AK7086"/>
      <c r="AL7086"/>
      <c r="AM7086"/>
      <c r="AN7086"/>
      <c r="AO7086"/>
      <c r="AP7086"/>
      <c r="AQ7086"/>
      <c r="AR7086"/>
      <c r="AS7086"/>
      <c r="AT7086"/>
      <c r="AU7086"/>
      <c r="AV7086"/>
      <c r="AW7086"/>
      <c r="AX7086"/>
      <c r="AY7086"/>
      <c r="AZ7086"/>
      <c r="BA7086"/>
      <c r="BB7086"/>
      <c r="BC7086"/>
      <c r="BD7086"/>
      <c r="BE7086"/>
      <c r="BF7086"/>
      <c r="BG7086"/>
      <c r="BH7086"/>
      <c r="BI7086"/>
      <c r="BJ7086"/>
      <c r="BK7086"/>
      <c r="BL7086"/>
      <c r="BM7086"/>
      <c r="BN7086"/>
      <c r="BO7086"/>
      <c r="BP7086"/>
      <c r="BQ7086"/>
      <c r="BR7086"/>
      <c r="BS7086"/>
      <c r="BT7086"/>
      <c r="BU7086"/>
      <c r="BV7086"/>
      <c r="BW7086"/>
      <c r="BX7086"/>
      <c r="BY7086"/>
      <c r="BZ7086"/>
      <c r="CA7086"/>
      <c r="CB7086"/>
      <c r="CC7086"/>
      <c r="CD7086"/>
      <c r="CE7086"/>
      <c r="CF7086"/>
      <c r="CG7086"/>
      <c r="CH7086"/>
      <c r="CI7086"/>
      <c r="CJ7086"/>
      <c r="CK7086"/>
      <c r="CL7086"/>
      <c r="CM7086"/>
      <c r="CN7086"/>
      <c r="CO7086"/>
      <c r="CP7086"/>
      <c r="CQ7086"/>
      <c r="CR7086"/>
      <c r="CS7086"/>
      <c r="CT7086"/>
      <c r="CU7086"/>
      <c r="CV7086"/>
    </row>
    <row r="7087" spans="10:100" x14ac:dyDescent="0.25">
      <c r="J7087"/>
      <c r="K7087"/>
      <c r="L7087"/>
      <c r="M7087"/>
      <c r="N7087"/>
      <c r="O7087"/>
      <c r="P7087"/>
      <c r="Q7087"/>
      <c r="R7087"/>
      <c r="S7087"/>
      <c r="T7087"/>
      <c r="U7087"/>
      <c r="V7087"/>
      <c r="W7087"/>
      <c r="X7087"/>
      <c r="Y7087"/>
      <c r="Z7087"/>
      <c r="AA7087"/>
      <c r="AB7087"/>
      <c r="AC7087"/>
      <c r="AD7087"/>
      <c r="AE7087"/>
      <c r="AF7087"/>
      <c r="AG7087"/>
      <c r="AH7087"/>
      <c r="AI7087"/>
      <c r="AJ7087"/>
      <c r="AK7087"/>
      <c r="AL7087"/>
      <c r="AM7087"/>
      <c r="AN7087"/>
      <c r="AO7087"/>
      <c r="AP7087"/>
      <c r="AQ7087"/>
      <c r="AR7087"/>
      <c r="AS7087"/>
      <c r="AT7087"/>
      <c r="AU7087"/>
      <c r="AV7087"/>
      <c r="AW7087"/>
      <c r="AX7087"/>
      <c r="AY7087"/>
      <c r="AZ7087"/>
      <c r="BA7087"/>
      <c r="BB7087"/>
      <c r="BC7087"/>
      <c r="BD7087"/>
      <c r="BE7087"/>
      <c r="BF7087"/>
      <c r="BG7087"/>
      <c r="BH7087"/>
      <c r="BI7087"/>
      <c r="BJ7087"/>
      <c r="BK7087"/>
      <c r="BL7087"/>
      <c r="BM7087"/>
      <c r="BN7087"/>
      <c r="BO7087"/>
      <c r="BP7087"/>
      <c r="BQ7087"/>
      <c r="BR7087"/>
      <c r="BS7087"/>
      <c r="BT7087"/>
      <c r="BU7087"/>
      <c r="BV7087"/>
      <c r="BW7087"/>
      <c r="BX7087"/>
      <c r="BY7087"/>
      <c r="BZ7087"/>
      <c r="CA7087"/>
      <c r="CB7087"/>
      <c r="CC7087"/>
      <c r="CD7087"/>
      <c r="CE7087"/>
      <c r="CF7087"/>
      <c r="CG7087"/>
      <c r="CH7087"/>
      <c r="CI7087"/>
      <c r="CJ7087"/>
      <c r="CK7087"/>
      <c r="CL7087"/>
      <c r="CM7087"/>
      <c r="CN7087"/>
      <c r="CO7087"/>
      <c r="CP7087"/>
      <c r="CQ7087"/>
      <c r="CR7087"/>
      <c r="CS7087"/>
      <c r="CT7087"/>
      <c r="CU7087"/>
      <c r="CV7087"/>
    </row>
    <row r="7088" spans="10:100" x14ac:dyDescent="0.25">
      <c r="J7088"/>
      <c r="K7088"/>
      <c r="L7088"/>
      <c r="M7088"/>
      <c r="N7088"/>
      <c r="O7088"/>
      <c r="P7088"/>
      <c r="Q7088"/>
      <c r="R7088"/>
      <c r="S7088"/>
      <c r="T7088"/>
      <c r="U7088"/>
      <c r="V7088"/>
      <c r="W7088"/>
      <c r="X7088"/>
      <c r="Y7088"/>
      <c r="Z7088"/>
      <c r="AA7088"/>
      <c r="AB7088"/>
      <c r="AC7088"/>
      <c r="AD7088"/>
      <c r="AE7088"/>
      <c r="AF7088"/>
      <c r="AG7088"/>
      <c r="AH7088"/>
      <c r="AI7088"/>
      <c r="AJ7088"/>
      <c r="AK7088"/>
      <c r="AL7088"/>
      <c r="AM7088"/>
      <c r="AN7088"/>
      <c r="AO7088"/>
      <c r="AP7088"/>
      <c r="AQ7088"/>
      <c r="AR7088"/>
      <c r="AS7088"/>
      <c r="AT7088"/>
      <c r="AU7088"/>
      <c r="AV7088"/>
      <c r="AW7088"/>
      <c r="AX7088"/>
      <c r="AY7088"/>
      <c r="AZ7088"/>
      <c r="BA7088"/>
      <c r="BB7088"/>
      <c r="BC7088"/>
      <c r="BD7088"/>
      <c r="BE7088"/>
      <c r="BF7088"/>
      <c r="BG7088"/>
      <c r="BH7088"/>
      <c r="BI7088"/>
      <c r="BJ7088"/>
      <c r="BK7088"/>
      <c r="BL7088"/>
      <c r="BM7088"/>
      <c r="BN7088"/>
      <c r="BO7088"/>
      <c r="BP7088"/>
      <c r="BQ7088"/>
      <c r="BR7088"/>
      <c r="BS7088"/>
      <c r="BT7088"/>
      <c r="BU7088"/>
      <c r="BV7088"/>
      <c r="BW7088"/>
      <c r="BX7088"/>
      <c r="BY7088"/>
      <c r="BZ7088"/>
      <c r="CA7088"/>
      <c r="CB7088"/>
      <c r="CC7088"/>
      <c r="CD7088"/>
      <c r="CE7088"/>
      <c r="CF7088"/>
      <c r="CG7088"/>
      <c r="CH7088"/>
      <c r="CI7088"/>
      <c r="CJ7088"/>
      <c r="CK7088"/>
      <c r="CL7088"/>
      <c r="CM7088"/>
      <c r="CN7088"/>
      <c r="CO7088"/>
      <c r="CP7088"/>
      <c r="CQ7088"/>
      <c r="CR7088"/>
      <c r="CS7088"/>
      <c r="CT7088"/>
      <c r="CU7088"/>
      <c r="CV7088"/>
    </row>
    <row r="7089" spans="10:100" x14ac:dyDescent="0.25">
      <c r="J7089"/>
      <c r="K7089"/>
      <c r="L7089"/>
      <c r="M7089"/>
      <c r="N7089"/>
      <c r="O7089"/>
      <c r="P7089"/>
      <c r="Q7089"/>
      <c r="R7089"/>
      <c r="S7089"/>
      <c r="T7089"/>
      <c r="U7089"/>
      <c r="V7089"/>
      <c r="W7089"/>
      <c r="X7089"/>
      <c r="Y7089"/>
      <c r="Z7089"/>
      <c r="AA7089"/>
      <c r="AB7089"/>
      <c r="AC7089"/>
      <c r="AD7089"/>
      <c r="AE7089"/>
      <c r="AF7089"/>
      <c r="AG7089"/>
      <c r="AH7089"/>
      <c r="AI7089"/>
      <c r="AJ7089"/>
      <c r="AK7089"/>
      <c r="AL7089"/>
      <c r="AM7089"/>
      <c r="AN7089"/>
      <c r="AO7089"/>
      <c r="AP7089"/>
      <c r="AQ7089"/>
      <c r="AR7089"/>
      <c r="AS7089"/>
      <c r="AT7089"/>
      <c r="AU7089"/>
      <c r="AV7089"/>
      <c r="AW7089"/>
      <c r="AX7089"/>
      <c r="AY7089"/>
      <c r="AZ7089"/>
      <c r="BA7089"/>
      <c r="BB7089"/>
      <c r="BC7089"/>
      <c r="BD7089"/>
      <c r="BE7089"/>
      <c r="BF7089"/>
      <c r="BG7089"/>
      <c r="BH7089"/>
      <c r="BI7089"/>
      <c r="BJ7089"/>
      <c r="BK7089"/>
      <c r="BL7089"/>
      <c r="BM7089"/>
      <c r="BN7089"/>
      <c r="BO7089"/>
      <c r="BP7089"/>
      <c r="BQ7089"/>
      <c r="BR7089"/>
      <c r="BS7089"/>
      <c r="BT7089"/>
      <c r="BU7089"/>
      <c r="BV7089"/>
      <c r="BW7089"/>
      <c r="BX7089"/>
      <c r="BY7089"/>
      <c r="BZ7089"/>
      <c r="CA7089"/>
      <c r="CB7089"/>
      <c r="CC7089"/>
      <c r="CD7089"/>
      <c r="CE7089"/>
      <c r="CF7089"/>
      <c r="CG7089"/>
      <c r="CH7089"/>
      <c r="CI7089"/>
      <c r="CJ7089"/>
      <c r="CK7089"/>
      <c r="CL7089"/>
      <c r="CM7089"/>
      <c r="CN7089"/>
      <c r="CO7089"/>
      <c r="CP7089"/>
      <c r="CQ7089"/>
      <c r="CR7089"/>
      <c r="CS7089"/>
      <c r="CT7089"/>
      <c r="CU7089"/>
      <c r="CV7089"/>
    </row>
    <row r="7090" spans="10:100" x14ac:dyDescent="0.25">
      <c r="J7090"/>
      <c r="K7090"/>
      <c r="L7090"/>
      <c r="M7090"/>
      <c r="N7090"/>
      <c r="O7090"/>
      <c r="P7090"/>
      <c r="Q7090"/>
      <c r="R7090"/>
      <c r="S7090"/>
      <c r="T7090"/>
      <c r="U7090"/>
      <c r="V7090"/>
      <c r="W7090"/>
      <c r="X7090"/>
      <c r="Y7090"/>
      <c r="Z7090"/>
      <c r="AA7090"/>
      <c r="AB7090"/>
      <c r="AC7090"/>
      <c r="AD7090"/>
      <c r="AE7090"/>
      <c r="AF7090"/>
      <c r="AG7090"/>
      <c r="AH7090"/>
      <c r="AI7090"/>
      <c r="AJ7090"/>
      <c r="AK7090"/>
      <c r="AL7090"/>
      <c r="AM7090"/>
      <c r="AN7090"/>
      <c r="AO7090"/>
      <c r="AP7090"/>
      <c r="AQ7090"/>
      <c r="AR7090"/>
      <c r="AS7090"/>
      <c r="AT7090"/>
      <c r="AU7090"/>
      <c r="AV7090"/>
      <c r="AW7090"/>
      <c r="AX7090"/>
      <c r="AY7090"/>
      <c r="AZ7090"/>
      <c r="BA7090"/>
      <c r="BB7090"/>
      <c r="BC7090"/>
      <c r="BD7090"/>
      <c r="BE7090"/>
      <c r="BF7090"/>
      <c r="BG7090"/>
      <c r="BH7090"/>
      <c r="BI7090"/>
      <c r="BJ7090"/>
      <c r="BK7090"/>
      <c r="BL7090"/>
      <c r="BM7090"/>
      <c r="BN7090"/>
      <c r="BO7090"/>
      <c r="BP7090"/>
      <c r="BQ7090"/>
      <c r="BR7090"/>
      <c r="BS7090"/>
      <c r="BT7090"/>
      <c r="BU7090"/>
      <c r="BV7090"/>
      <c r="BW7090"/>
      <c r="BX7090"/>
      <c r="BY7090"/>
      <c r="BZ7090"/>
      <c r="CA7090"/>
      <c r="CB7090"/>
      <c r="CC7090"/>
      <c r="CD7090"/>
      <c r="CE7090"/>
      <c r="CF7090"/>
      <c r="CG7090"/>
      <c r="CH7090"/>
      <c r="CI7090"/>
      <c r="CJ7090"/>
      <c r="CK7090"/>
      <c r="CL7090"/>
      <c r="CM7090"/>
      <c r="CN7090"/>
      <c r="CO7090"/>
      <c r="CP7090"/>
      <c r="CQ7090"/>
      <c r="CR7090"/>
      <c r="CS7090"/>
      <c r="CT7090"/>
      <c r="CU7090"/>
      <c r="CV7090"/>
    </row>
    <row r="7091" spans="10:100" x14ac:dyDescent="0.25">
      <c r="J7091"/>
      <c r="K7091"/>
      <c r="L7091"/>
      <c r="M7091"/>
      <c r="N7091"/>
      <c r="O7091"/>
      <c r="P7091"/>
      <c r="Q7091"/>
      <c r="R7091"/>
      <c r="S7091"/>
      <c r="T7091"/>
      <c r="U7091"/>
      <c r="V7091"/>
      <c r="W7091"/>
      <c r="X7091"/>
      <c r="Y7091"/>
      <c r="Z7091"/>
      <c r="AA7091"/>
      <c r="AB7091"/>
      <c r="AC7091"/>
      <c r="AD7091"/>
      <c r="AE7091"/>
      <c r="AF7091"/>
      <c r="AG7091"/>
      <c r="AH7091"/>
      <c r="AI7091"/>
      <c r="AJ7091"/>
      <c r="AK7091"/>
      <c r="AL7091"/>
      <c r="AM7091"/>
      <c r="AN7091"/>
      <c r="AO7091"/>
      <c r="AP7091"/>
      <c r="AQ7091"/>
      <c r="AR7091"/>
      <c r="AS7091"/>
      <c r="AT7091"/>
      <c r="AU7091"/>
      <c r="AV7091"/>
      <c r="AW7091"/>
      <c r="AX7091"/>
      <c r="AY7091"/>
      <c r="AZ7091"/>
      <c r="BA7091"/>
      <c r="BB7091"/>
      <c r="BC7091"/>
      <c r="BD7091"/>
      <c r="BE7091"/>
      <c r="BF7091"/>
      <c r="BG7091"/>
      <c r="BH7091"/>
      <c r="BI7091"/>
      <c r="BJ7091"/>
      <c r="BK7091"/>
      <c r="BL7091"/>
      <c r="BM7091"/>
      <c r="BN7091"/>
      <c r="BO7091"/>
      <c r="BP7091"/>
      <c r="BQ7091"/>
      <c r="BR7091"/>
      <c r="BS7091"/>
      <c r="BT7091"/>
      <c r="BU7091"/>
      <c r="BV7091"/>
      <c r="BW7091"/>
      <c r="BX7091"/>
      <c r="BY7091"/>
      <c r="BZ7091"/>
      <c r="CA7091"/>
      <c r="CB7091"/>
      <c r="CC7091"/>
      <c r="CD7091"/>
      <c r="CE7091"/>
      <c r="CF7091"/>
      <c r="CG7091"/>
      <c r="CH7091"/>
      <c r="CI7091"/>
      <c r="CJ7091"/>
      <c r="CK7091"/>
      <c r="CL7091"/>
      <c r="CM7091"/>
      <c r="CN7091"/>
      <c r="CO7091"/>
      <c r="CP7091"/>
      <c r="CQ7091"/>
      <c r="CR7091"/>
      <c r="CS7091"/>
      <c r="CT7091"/>
      <c r="CU7091"/>
      <c r="CV7091"/>
    </row>
    <row r="7092" spans="10:100" x14ac:dyDescent="0.25">
      <c r="J7092"/>
      <c r="K7092"/>
      <c r="L7092"/>
      <c r="M7092"/>
      <c r="N7092"/>
      <c r="O7092"/>
      <c r="P7092"/>
      <c r="Q7092"/>
      <c r="R7092"/>
      <c r="S7092"/>
      <c r="T7092"/>
      <c r="U7092"/>
      <c r="V7092"/>
      <c r="W7092"/>
      <c r="X7092"/>
      <c r="Y7092"/>
      <c r="Z7092"/>
      <c r="AA7092"/>
      <c r="AB7092"/>
      <c r="AC7092"/>
      <c r="AD7092"/>
      <c r="AE7092"/>
      <c r="AF7092"/>
      <c r="AG7092"/>
      <c r="AH7092"/>
      <c r="AI7092"/>
      <c r="AJ7092"/>
      <c r="AK7092"/>
      <c r="AL7092"/>
      <c r="AM7092"/>
      <c r="AN7092"/>
      <c r="AO7092"/>
      <c r="AP7092"/>
      <c r="AQ7092"/>
      <c r="AR7092"/>
      <c r="AS7092"/>
      <c r="AT7092"/>
      <c r="AU7092"/>
      <c r="AV7092"/>
      <c r="AW7092"/>
      <c r="AX7092"/>
      <c r="AY7092"/>
      <c r="AZ7092"/>
      <c r="BA7092"/>
      <c r="BB7092"/>
      <c r="BC7092"/>
      <c r="BD7092"/>
      <c r="BE7092"/>
      <c r="BF7092"/>
      <c r="BG7092"/>
      <c r="BH7092"/>
      <c r="BI7092"/>
      <c r="BJ7092"/>
      <c r="BK7092"/>
      <c r="BL7092"/>
      <c r="BM7092"/>
      <c r="BN7092"/>
      <c r="BO7092"/>
      <c r="BP7092"/>
      <c r="BQ7092"/>
      <c r="BR7092"/>
      <c r="BS7092"/>
      <c r="BT7092"/>
      <c r="BU7092"/>
      <c r="BV7092"/>
      <c r="BW7092"/>
      <c r="BX7092"/>
      <c r="BY7092"/>
      <c r="BZ7092"/>
      <c r="CA7092"/>
      <c r="CB7092"/>
      <c r="CC7092"/>
      <c r="CD7092"/>
      <c r="CE7092"/>
      <c r="CF7092"/>
      <c r="CG7092"/>
      <c r="CH7092"/>
      <c r="CI7092"/>
      <c r="CJ7092"/>
      <c r="CK7092"/>
      <c r="CL7092"/>
      <c r="CM7092"/>
      <c r="CN7092"/>
      <c r="CO7092"/>
      <c r="CP7092"/>
      <c r="CQ7092"/>
      <c r="CR7092"/>
      <c r="CS7092"/>
      <c r="CT7092"/>
      <c r="CU7092"/>
      <c r="CV7092"/>
    </row>
    <row r="7093" spans="10:100" x14ac:dyDescent="0.25">
      <c r="J7093"/>
      <c r="K7093"/>
      <c r="L7093"/>
      <c r="M7093"/>
      <c r="N7093"/>
      <c r="O7093"/>
      <c r="P7093"/>
      <c r="Q7093"/>
      <c r="R7093"/>
      <c r="S7093"/>
      <c r="T7093"/>
      <c r="U7093"/>
      <c r="V7093"/>
      <c r="W7093"/>
      <c r="X7093"/>
      <c r="Y7093"/>
      <c r="Z7093"/>
      <c r="AA7093"/>
      <c r="AB7093"/>
      <c r="AC7093"/>
      <c r="AD7093"/>
      <c r="AE7093"/>
      <c r="AF7093"/>
      <c r="AG7093"/>
      <c r="AH7093"/>
      <c r="AI7093"/>
      <c r="AJ7093"/>
      <c r="AK7093"/>
      <c r="AL7093"/>
      <c r="AM7093"/>
      <c r="AN7093"/>
      <c r="AO7093"/>
      <c r="AP7093"/>
      <c r="AQ7093"/>
      <c r="AR7093"/>
      <c r="AS7093"/>
      <c r="AT7093"/>
      <c r="AU7093"/>
      <c r="AV7093"/>
      <c r="AW7093"/>
      <c r="AX7093"/>
      <c r="AY7093"/>
      <c r="AZ7093"/>
      <c r="BA7093"/>
      <c r="BB7093"/>
      <c r="BC7093"/>
      <c r="BD7093"/>
      <c r="BE7093"/>
      <c r="BF7093"/>
      <c r="BG7093"/>
      <c r="BH7093"/>
      <c r="BI7093"/>
      <c r="BJ7093"/>
      <c r="BK7093"/>
      <c r="BL7093"/>
      <c r="BM7093"/>
      <c r="BN7093"/>
      <c r="BO7093"/>
      <c r="BP7093"/>
      <c r="BQ7093"/>
      <c r="BR7093"/>
      <c r="BS7093"/>
      <c r="BT7093"/>
      <c r="BU7093"/>
      <c r="BV7093"/>
      <c r="BW7093"/>
      <c r="BX7093"/>
      <c r="BY7093"/>
      <c r="BZ7093"/>
      <c r="CA7093"/>
      <c r="CB7093"/>
      <c r="CC7093"/>
      <c r="CD7093"/>
      <c r="CE7093"/>
      <c r="CF7093"/>
      <c r="CG7093"/>
      <c r="CH7093"/>
      <c r="CI7093"/>
      <c r="CJ7093"/>
      <c r="CK7093"/>
      <c r="CL7093"/>
      <c r="CM7093"/>
      <c r="CN7093"/>
      <c r="CO7093"/>
      <c r="CP7093"/>
      <c r="CQ7093"/>
      <c r="CR7093"/>
      <c r="CS7093"/>
      <c r="CT7093"/>
      <c r="CU7093"/>
      <c r="CV7093"/>
    </row>
    <row r="7094" spans="10:100" x14ac:dyDescent="0.25">
      <c r="J7094"/>
      <c r="K7094"/>
      <c r="L7094"/>
      <c r="M7094"/>
      <c r="N7094"/>
      <c r="O7094"/>
      <c r="P7094"/>
      <c r="Q7094"/>
      <c r="R7094"/>
      <c r="S7094"/>
      <c r="T7094"/>
      <c r="U7094"/>
      <c r="V7094"/>
      <c r="W7094"/>
      <c r="X7094"/>
      <c r="Y7094"/>
      <c r="Z7094"/>
      <c r="AA7094"/>
      <c r="AB7094"/>
      <c r="AC7094"/>
      <c r="AD7094"/>
      <c r="AE7094"/>
      <c r="AF7094"/>
      <c r="AG7094"/>
      <c r="AH7094"/>
      <c r="AI7094"/>
      <c r="AJ7094"/>
      <c r="AK7094"/>
      <c r="AL7094"/>
      <c r="AM7094"/>
      <c r="AN7094"/>
      <c r="AO7094"/>
      <c r="AP7094"/>
      <c r="AQ7094"/>
      <c r="AR7094"/>
      <c r="AS7094"/>
      <c r="AT7094"/>
      <c r="AU7094"/>
      <c r="AV7094"/>
      <c r="AW7094"/>
      <c r="AX7094"/>
      <c r="AY7094"/>
      <c r="AZ7094"/>
      <c r="BA7094"/>
      <c r="BB7094"/>
      <c r="BC7094"/>
      <c r="BD7094"/>
      <c r="BE7094"/>
      <c r="BF7094"/>
      <c r="BG7094"/>
      <c r="BH7094"/>
      <c r="BI7094"/>
      <c r="BJ7094"/>
      <c r="BK7094"/>
      <c r="BL7094"/>
      <c r="BM7094"/>
      <c r="BN7094"/>
      <c r="BO7094"/>
      <c r="BP7094"/>
      <c r="BQ7094"/>
      <c r="BR7094"/>
      <c r="BS7094"/>
      <c r="BT7094"/>
      <c r="BU7094"/>
      <c r="BV7094"/>
      <c r="BW7094"/>
      <c r="BX7094"/>
      <c r="BY7094"/>
      <c r="BZ7094"/>
      <c r="CA7094"/>
      <c r="CB7094"/>
      <c r="CC7094"/>
      <c r="CD7094"/>
      <c r="CE7094"/>
      <c r="CF7094"/>
      <c r="CG7094"/>
      <c r="CH7094"/>
      <c r="CI7094"/>
      <c r="CJ7094"/>
      <c r="CK7094"/>
      <c r="CL7094"/>
      <c r="CM7094"/>
      <c r="CN7094"/>
      <c r="CO7094"/>
      <c r="CP7094"/>
      <c r="CQ7094"/>
      <c r="CR7094"/>
      <c r="CS7094"/>
      <c r="CT7094"/>
      <c r="CU7094"/>
      <c r="CV7094"/>
    </row>
    <row r="7095" spans="10:100" x14ac:dyDescent="0.25">
      <c r="J7095"/>
      <c r="K7095"/>
      <c r="L7095"/>
      <c r="M7095"/>
      <c r="N7095"/>
      <c r="O7095"/>
      <c r="P7095"/>
      <c r="Q7095"/>
      <c r="R7095"/>
      <c r="S7095"/>
      <c r="T7095"/>
      <c r="U7095"/>
      <c r="V7095"/>
      <c r="W7095"/>
      <c r="X7095"/>
      <c r="Y7095"/>
      <c r="Z7095"/>
      <c r="AA7095"/>
      <c r="AB7095"/>
      <c r="AC7095"/>
      <c r="AD7095"/>
      <c r="AE7095"/>
      <c r="AF7095"/>
      <c r="AG7095"/>
      <c r="AH7095"/>
      <c r="AI7095"/>
      <c r="AJ7095"/>
      <c r="AK7095"/>
      <c r="AL7095"/>
      <c r="AM7095"/>
      <c r="AN7095"/>
      <c r="AO7095"/>
      <c r="AP7095"/>
      <c r="AQ7095"/>
      <c r="AR7095"/>
      <c r="AS7095"/>
      <c r="AT7095"/>
      <c r="AU7095"/>
      <c r="AV7095"/>
      <c r="AW7095"/>
      <c r="AX7095"/>
      <c r="AY7095"/>
      <c r="AZ7095"/>
      <c r="BA7095"/>
      <c r="BB7095"/>
      <c r="BC7095"/>
      <c r="BD7095"/>
      <c r="BE7095"/>
      <c r="BF7095"/>
      <c r="BG7095"/>
      <c r="BH7095"/>
      <c r="BI7095"/>
      <c r="BJ7095"/>
      <c r="BK7095"/>
      <c r="BL7095"/>
      <c r="BM7095"/>
      <c r="BN7095"/>
      <c r="BO7095"/>
      <c r="BP7095"/>
      <c r="BQ7095"/>
      <c r="BR7095"/>
      <c r="BS7095"/>
      <c r="BT7095"/>
      <c r="BU7095"/>
      <c r="BV7095"/>
      <c r="BW7095"/>
      <c r="BX7095"/>
      <c r="BY7095"/>
      <c r="BZ7095"/>
      <c r="CA7095"/>
      <c r="CB7095"/>
      <c r="CC7095"/>
      <c r="CD7095"/>
      <c r="CE7095"/>
      <c r="CF7095"/>
      <c r="CG7095"/>
      <c r="CH7095"/>
      <c r="CI7095"/>
      <c r="CJ7095"/>
      <c r="CK7095"/>
      <c r="CL7095"/>
      <c r="CM7095"/>
      <c r="CN7095"/>
      <c r="CO7095"/>
      <c r="CP7095"/>
      <c r="CQ7095"/>
      <c r="CR7095"/>
      <c r="CS7095"/>
      <c r="CT7095"/>
      <c r="CU7095"/>
      <c r="CV7095"/>
    </row>
    <row r="7096" spans="10:100" x14ac:dyDescent="0.25">
      <c r="J7096"/>
      <c r="K7096"/>
      <c r="L7096"/>
      <c r="M7096"/>
      <c r="N7096"/>
      <c r="O7096"/>
      <c r="P7096"/>
      <c r="Q7096"/>
      <c r="R7096"/>
      <c r="S7096"/>
      <c r="T7096"/>
      <c r="U7096"/>
      <c r="V7096"/>
      <c r="W7096"/>
      <c r="X7096"/>
      <c r="Y7096"/>
      <c r="Z7096"/>
      <c r="AA7096"/>
      <c r="AB7096"/>
      <c r="AC7096"/>
      <c r="AD7096"/>
      <c r="AE7096"/>
      <c r="AF7096"/>
      <c r="AG7096"/>
      <c r="AH7096"/>
      <c r="AI7096"/>
      <c r="AJ7096"/>
      <c r="AK7096"/>
      <c r="AL7096"/>
      <c r="AM7096"/>
      <c r="AN7096"/>
      <c r="AO7096"/>
      <c r="AP7096"/>
      <c r="AQ7096"/>
      <c r="AR7096"/>
      <c r="AS7096"/>
      <c r="AT7096"/>
      <c r="AU7096"/>
      <c r="AV7096"/>
      <c r="AW7096"/>
      <c r="AX7096"/>
      <c r="AY7096"/>
      <c r="AZ7096"/>
      <c r="BA7096"/>
      <c r="BB7096"/>
      <c r="BC7096"/>
      <c r="BD7096"/>
      <c r="BE7096"/>
      <c r="BF7096"/>
      <c r="BG7096"/>
      <c r="BH7096"/>
      <c r="BI7096"/>
      <c r="BJ7096"/>
      <c r="BK7096"/>
      <c r="BL7096"/>
      <c r="BM7096"/>
      <c r="BN7096"/>
      <c r="BO7096"/>
      <c r="BP7096"/>
      <c r="BQ7096"/>
      <c r="BR7096"/>
      <c r="BS7096"/>
      <c r="BT7096"/>
      <c r="BU7096"/>
      <c r="BV7096"/>
      <c r="BW7096"/>
      <c r="BX7096"/>
      <c r="BY7096"/>
      <c r="BZ7096"/>
      <c r="CA7096"/>
      <c r="CB7096"/>
      <c r="CC7096"/>
      <c r="CD7096"/>
      <c r="CE7096"/>
      <c r="CF7096"/>
      <c r="CG7096"/>
      <c r="CH7096"/>
      <c r="CI7096"/>
      <c r="CJ7096"/>
      <c r="CK7096"/>
      <c r="CL7096"/>
      <c r="CM7096"/>
      <c r="CN7096"/>
      <c r="CO7096"/>
      <c r="CP7096"/>
      <c r="CQ7096"/>
      <c r="CR7096"/>
      <c r="CS7096"/>
      <c r="CT7096"/>
      <c r="CU7096"/>
      <c r="CV7096"/>
    </row>
    <row r="7097" spans="10:100" x14ac:dyDescent="0.25">
      <c r="J7097"/>
      <c r="K7097"/>
      <c r="L7097"/>
      <c r="M7097"/>
      <c r="N7097"/>
      <c r="O7097"/>
      <c r="P7097"/>
      <c r="Q7097"/>
      <c r="R7097"/>
      <c r="S7097"/>
      <c r="T7097"/>
      <c r="U7097"/>
      <c r="V7097"/>
      <c r="W7097"/>
      <c r="X7097"/>
      <c r="Y7097"/>
      <c r="Z7097"/>
      <c r="AA7097"/>
      <c r="AB7097"/>
      <c r="AC7097"/>
      <c r="AD7097"/>
      <c r="AE7097"/>
      <c r="AF7097"/>
      <c r="AG7097"/>
      <c r="AH7097"/>
      <c r="AI7097"/>
      <c r="AJ7097"/>
      <c r="AK7097"/>
      <c r="AL7097"/>
      <c r="AM7097"/>
      <c r="AN7097"/>
      <c r="AO7097"/>
      <c r="AP7097"/>
      <c r="AQ7097"/>
      <c r="AR7097"/>
      <c r="AS7097"/>
      <c r="AT7097"/>
      <c r="AU7097"/>
      <c r="AV7097"/>
      <c r="AW7097"/>
      <c r="AX7097"/>
      <c r="AY7097"/>
      <c r="AZ7097"/>
      <c r="BA7097"/>
      <c r="BB7097"/>
      <c r="BC7097"/>
      <c r="BD7097"/>
      <c r="BE7097"/>
      <c r="BF7097"/>
      <c r="BG7097"/>
      <c r="BH7097"/>
      <c r="BI7097"/>
      <c r="BJ7097"/>
      <c r="BK7097"/>
      <c r="BL7097"/>
      <c r="BM7097"/>
      <c r="BN7097"/>
      <c r="BO7097"/>
      <c r="BP7097"/>
      <c r="BQ7097"/>
      <c r="BR7097"/>
      <c r="BS7097"/>
      <c r="BT7097"/>
      <c r="BU7097"/>
      <c r="BV7097"/>
      <c r="BW7097"/>
      <c r="BX7097"/>
      <c r="BY7097"/>
      <c r="BZ7097"/>
      <c r="CA7097"/>
      <c r="CB7097"/>
      <c r="CC7097"/>
      <c r="CD7097"/>
      <c r="CE7097"/>
      <c r="CF7097"/>
      <c r="CG7097"/>
      <c r="CH7097"/>
      <c r="CI7097"/>
      <c r="CJ7097"/>
      <c r="CK7097"/>
      <c r="CL7097"/>
      <c r="CM7097"/>
      <c r="CN7097"/>
      <c r="CO7097"/>
      <c r="CP7097"/>
      <c r="CQ7097"/>
      <c r="CR7097"/>
      <c r="CS7097"/>
      <c r="CT7097"/>
      <c r="CU7097"/>
      <c r="CV7097"/>
    </row>
    <row r="7098" spans="10:100" x14ac:dyDescent="0.25">
      <c r="J7098"/>
      <c r="K7098"/>
      <c r="L7098"/>
      <c r="M7098"/>
      <c r="N7098"/>
      <c r="O7098"/>
      <c r="P7098"/>
      <c r="Q7098"/>
      <c r="R7098"/>
      <c r="S7098"/>
      <c r="T7098"/>
      <c r="U7098"/>
      <c r="V7098"/>
      <c r="W7098"/>
      <c r="X7098"/>
      <c r="Y7098"/>
      <c r="Z7098"/>
      <c r="AA7098"/>
      <c r="AB7098"/>
      <c r="AC7098"/>
      <c r="AD7098"/>
      <c r="AE7098"/>
      <c r="AF7098"/>
      <c r="AG7098"/>
      <c r="AH7098"/>
      <c r="AI7098"/>
      <c r="AJ7098"/>
      <c r="AK7098"/>
      <c r="AL7098"/>
      <c r="AM7098"/>
      <c r="AN7098"/>
      <c r="AO7098"/>
      <c r="AP7098"/>
      <c r="AQ7098"/>
      <c r="AR7098"/>
      <c r="AS7098"/>
      <c r="AT7098"/>
      <c r="AU7098"/>
      <c r="AV7098"/>
      <c r="AW7098"/>
      <c r="AX7098"/>
      <c r="AY7098"/>
      <c r="AZ7098"/>
      <c r="BA7098"/>
      <c r="BB7098"/>
      <c r="BC7098"/>
      <c r="BD7098"/>
      <c r="BE7098"/>
      <c r="BF7098"/>
      <c r="BG7098"/>
      <c r="BH7098"/>
      <c r="BI7098"/>
      <c r="BJ7098"/>
      <c r="BK7098"/>
      <c r="BL7098"/>
      <c r="BM7098"/>
      <c r="BN7098"/>
      <c r="BO7098"/>
      <c r="BP7098"/>
      <c r="BQ7098"/>
      <c r="BR7098"/>
      <c r="BS7098"/>
      <c r="BT7098"/>
      <c r="BU7098"/>
      <c r="BV7098"/>
      <c r="BW7098"/>
      <c r="BX7098"/>
      <c r="BY7098"/>
      <c r="BZ7098"/>
      <c r="CA7098"/>
      <c r="CB7098"/>
      <c r="CC7098"/>
      <c r="CD7098"/>
      <c r="CE7098"/>
      <c r="CF7098"/>
      <c r="CG7098"/>
      <c r="CH7098"/>
      <c r="CI7098"/>
      <c r="CJ7098"/>
      <c r="CK7098"/>
      <c r="CL7098"/>
      <c r="CM7098"/>
      <c r="CN7098"/>
      <c r="CO7098"/>
      <c r="CP7098"/>
      <c r="CQ7098"/>
      <c r="CR7098"/>
      <c r="CS7098"/>
      <c r="CT7098"/>
      <c r="CU7098"/>
      <c r="CV7098"/>
    </row>
    <row r="7099" spans="10:100" x14ac:dyDescent="0.25">
      <c r="J7099"/>
      <c r="K7099"/>
      <c r="L7099"/>
      <c r="M7099"/>
      <c r="N7099"/>
      <c r="O7099"/>
      <c r="P7099"/>
      <c r="Q7099"/>
      <c r="R7099"/>
      <c r="S7099"/>
      <c r="T7099"/>
      <c r="U7099"/>
      <c r="V7099"/>
      <c r="W7099"/>
      <c r="X7099"/>
      <c r="Y7099"/>
      <c r="Z7099"/>
      <c r="AA7099"/>
      <c r="AB7099"/>
      <c r="AC7099"/>
      <c r="AD7099"/>
      <c r="AE7099"/>
      <c r="AF7099"/>
      <c r="AG7099"/>
      <c r="AH7099"/>
      <c r="AI7099"/>
      <c r="AJ7099"/>
      <c r="AK7099"/>
      <c r="AL7099"/>
      <c r="AM7099"/>
      <c r="AN7099"/>
      <c r="AO7099"/>
      <c r="AP7099"/>
      <c r="AQ7099"/>
      <c r="AR7099"/>
      <c r="AS7099"/>
      <c r="AT7099"/>
      <c r="AU7099"/>
      <c r="AV7099"/>
      <c r="AW7099"/>
      <c r="AX7099"/>
      <c r="AY7099"/>
      <c r="AZ7099"/>
      <c r="BA7099"/>
      <c r="BB7099"/>
      <c r="BC7099"/>
      <c r="BD7099"/>
      <c r="BE7099"/>
      <c r="BF7099"/>
      <c r="BG7099"/>
      <c r="BH7099"/>
      <c r="BI7099"/>
      <c r="BJ7099"/>
      <c r="BK7099"/>
      <c r="BL7099"/>
      <c r="BM7099"/>
      <c r="BN7099"/>
      <c r="BO7099"/>
      <c r="BP7099"/>
      <c r="BQ7099"/>
      <c r="BR7099"/>
      <c r="BS7099"/>
      <c r="BT7099"/>
      <c r="BU7099"/>
      <c r="BV7099"/>
      <c r="BW7099"/>
      <c r="BX7099"/>
      <c r="BY7099"/>
      <c r="BZ7099"/>
      <c r="CA7099"/>
      <c r="CB7099"/>
      <c r="CC7099"/>
      <c r="CD7099"/>
      <c r="CE7099"/>
      <c r="CF7099"/>
      <c r="CG7099"/>
      <c r="CH7099"/>
      <c r="CI7099"/>
      <c r="CJ7099"/>
      <c r="CK7099"/>
      <c r="CL7099"/>
      <c r="CM7099"/>
      <c r="CN7099"/>
      <c r="CO7099"/>
      <c r="CP7099"/>
      <c r="CQ7099"/>
      <c r="CR7099"/>
      <c r="CS7099"/>
      <c r="CT7099"/>
      <c r="CU7099"/>
      <c r="CV7099"/>
    </row>
    <row r="7100" spans="10:100" x14ac:dyDescent="0.25">
      <c r="J7100"/>
      <c r="K7100"/>
      <c r="L7100"/>
      <c r="M7100"/>
      <c r="N7100"/>
      <c r="O7100"/>
      <c r="P7100"/>
      <c r="Q7100"/>
      <c r="R7100"/>
      <c r="S7100"/>
      <c r="T7100"/>
      <c r="U7100"/>
      <c r="V7100"/>
      <c r="W7100"/>
      <c r="X7100"/>
      <c r="Y7100"/>
      <c r="Z7100"/>
      <c r="AA7100"/>
      <c r="AB7100"/>
      <c r="AC7100"/>
      <c r="AD7100"/>
      <c r="AE7100"/>
      <c r="AF7100"/>
      <c r="AG7100"/>
      <c r="AH7100"/>
      <c r="AI7100"/>
      <c r="AJ7100"/>
      <c r="AK7100"/>
      <c r="AL7100"/>
      <c r="AM7100"/>
      <c r="AN7100"/>
      <c r="AO7100"/>
      <c r="AP7100"/>
      <c r="AQ7100"/>
      <c r="AR7100"/>
      <c r="AS7100"/>
      <c r="AT7100"/>
      <c r="AU7100"/>
      <c r="AV7100"/>
      <c r="AW7100"/>
      <c r="AX7100"/>
      <c r="AY7100"/>
      <c r="AZ7100"/>
      <c r="BA7100"/>
      <c r="BB7100"/>
      <c r="BC7100"/>
      <c r="BD7100"/>
      <c r="BE7100"/>
      <c r="BF7100"/>
      <c r="BG7100"/>
      <c r="BH7100"/>
      <c r="BI7100"/>
      <c r="BJ7100"/>
      <c r="BK7100"/>
      <c r="BL7100"/>
      <c r="BM7100"/>
      <c r="BN7100"/>
      <c r="BO7100"/>
      <c r="BP7100"/>
      <c r="BQ7100"/>
      <c r="BR7100"/>
      <c r="BS7100"/>
      <c r="BT7100"/>
      <c r="BU7100"/>
      <c r="BV7100"/>
      <c r="BW7100"/>
      <c r="BX7100"/>
      <c r="BY7100"/>
      <c r="BZ7100"/>
      <c r="CA7100"/>
      <c r="CB7100"/>
      <c r="CC7100"/>
      <c r="CD7100"/>
      <c r="CE7100"/>
      <c r="CF7100"/>
      <c r="CG7100"/>
      <c r="CH7100"/>
      <c r="CI7100"/>
      <c r="CJ7100"/>
      <c r="CK7100"/>
      <c r="CL7100"/>
      <c r="CM7100"/>
      <c r="CN7100"/>
      <c r="CO7100"/>
      <c r="CP7100"/>
      <c r="CQ7100"/>
      <c r="CR7100"/>
      <c r="CS7100"/>
      <c r="CT7100"/>
      <c r="CU7100"/>
      <c r="CV7100"/>
    </row>
    <row r="7101" spans="10:100" x14ac:dyDescent="0.25">
      <c r="J7101"/>
      <c r="K7101"/>
      <c r="L7101"/>
      <c r="M7101"/>
      <c r="N7101"/>
      <c r="O7101"/>
      <c r="P7101"/>
      <c r="Q7101"/>
      <c r="R7101"/>
      <c r="S7101"/>
      <c r="T7101"/>
      <c r="U7101"/>
      <c r="V7101"/>
      <c r="W7101"/>
      <c r="X7101"/>
      <c r="Y7101"/>
      <c r="Z7101"/>
      <c r="AA7101"/>
      <c r="AB7101"/>
      <c r="AC7101"/>
      <c r="AD7101"/>
      <c r="AE7101"/>
      <c r="AF7101"/>
      <c r="AG7101"/>
      <c r="AH7101"/>
      <c r="AI7101"/>
      <c r="AJ7101"/>
      <c r="AK7101"/>
      <c r="AL7101"/>
      <c r="AM7101"/>
      <c r="AN7101"/>
      <c r="AO7101"/>
      <c r="AP7101"/>
      <c r="AQ7101"/>
      <c r="AR7101"/>
      <c r="AS7101"/>
      <c r="AT7101"/>
      <c r="AU7101"/>
      <c r="AV7101"/>
      <c r="AW7101"/>
      <c r="AX7101"/>
      <c r="AY7101"/>
      <c r="AZ7101"/>
      <c r="BA7101"/>
      <c r="BB7101"/>
      <c r="BC7101"/>
      <c r="BD7101"/>
      <c r="BE7101"/>
      <c r="BF7101"/>
      <c r="BG7101"/>
      <c r="BH7101"/>
      <c r="BI7101"/>
      <c r="BJ7101"/>
      <c r="BK7101"/>
      <c r="BL7101"/>
      <c r="BM7101"/>
      <c r="BN7101"/>
      <c r="BO7101"/>
      <c r="BP7101"/>
      <c r="BQ7101"/>
      <c r="BR7101"/>
      <c r="BS7101"/>
      <c r="BT7101"/>
      <c r="BU7101"/>
      <c r="BV7101"/>
      <c r="BW7101"/>
      <c r="BX7101"/>
      <c r="BY7101"/>
      <c r="BZ7101"/>
      <c r="CA7101"/>
      <c r="CB7101"/>
      <c r="CC7101"/>
      <c r="CD7101"/>
      <c r="CE7101"/>
      <c r="CF7101"/>
      <c r="CG7101"/>
      <c r="CH7101"/>
      <c r="CI7101"/>
      <c r="CJ7101"/>
      <c r="CK7101"/>
      <c r="CL7101"/>
      <c r="CM7101"/>
      <c r="CN7101"/>
      <c r="CO7101"/>
      <c r="CP7101"/>
      <c r="CQ7101"/>
      <c r="CR7101"/>
      <c r="CS7101"/>
      <c r="CT7101"/>
      <c r="CU7101"/>
      <c r="CV7101"/>
    </row>
    <row r="7102" spans="10:100" x14ac:dyDescent="0.25">
      <c r="J7102"/>
      <c r="K7102"/>
      <c r="L7102"/>
      <c r="M7102"/>
      <c r="N7102"/>
      <c r="O7102"/>
      <c r="P7102"/>
      <c r="Q7102"/>
      <c r="R7102"/>
      <c r="S7102"/>
      <c r="T7102"/>
      <c r="U7102"/>
      <c r="V7102"/>
      <c r="W7102"/>
      <c r="X7102"/>
      <c r="Y7102"/>
      <c r="Z7102"/>
      <c r="AA7102"/>
      <c r="AB7102"/>
      <c r="AC7102"/>
      <c r="AD7102"/>
      <c r="AE7102"/>
      <c r="AF7102"/>
      <c r="AG7102"/>
      <c r="AH7102"/>
      <c r="AI7102"/>
      <c r="AJ7102"/>
      <c r="AK7102"/>
      <c r="AL7102"/>
      <c r="AM7102"/>
      <c r="AN7102"/>
      <c r="AO7102"/>
      <c r="AP7102"/>
      <c r="AQ7102"/>
      <c r="AR7102"/>
      <c r="AS7102"/>
      <c r="AT7102"/>
      <c r="AU7102"/>
      <c r="AV7102"/>
      <c r="AW7102"/>
      <c r="AX7102"/>
      <c r="AY7102"/>
      <c r="AZ7102"/>
      <c r="BA7102"/>
      <c r="BB7102"/>
      <c r="BC7102"/>
      <c r="BD7102"/>
      <c r="BE7102"/>
      <c r="BF7102"/>
      <c r="BG7102"/>
      <c r="BH7102"/>
      <c r="BI7102"/>
      <c r="BJ7102"/>
      <c r="BK7102"/>
      <c r="BL7102"/>
      <c r="BM7102"/>
      <c r="BN7102"/>
      <c r="BO7102"/>
      <c r="BP7102"/>
      <c r="BQ7102"/>
      <c r="BR7102"/>
      <c r="BS7102"/>
      <c r="BT7102"/>
      <c r="BU7102"/>
      <c r="BV7102"/>
      <c r="BW7102"/>
      <c r="BX7102"/>
      <c r="BY7102"/>
      <c r="BZ7102"/>
      <c r="CA7102"/>
      <c r="CB7102"/>
      <c r="CC7102"/>
      <c r="CD7102"/>
      <c r="CE7102"/>
      <c r="CF7102"/>
      <c r="CG7102"/>
      <c r="CH7102"/>
      <c r="CI7102"/>
      <c r="CJ7102"/>
      <c r="CK7102"/>
      <c r="CL7102"/>
      <c r="CM7102"/>
      <c r="CN7102"/>
      <c r="CO7102"/>
      <c r="CP7102"/>
      <c r="CQ7102"/>
      <c r="CR7102"/>
      <c r="CS7102"/>
      <c r="CT7102"/>
      <c r="CU7102"/>
      <c r="CV7102"/>
    </row>
    <row r="7103" spans="10:100" x14ac:dyDescent="0.25">
      <c r="J7103"/>
      <c r="K7103"/>
      <c r="L7103"/>
      <c r="M7103"/>
      <c r="N7103"/>
      <c r="O7103"/>
      <c r="P7103"/>
      <c r="Q7103"/>
      <c r="R7103"/>
      <c r="S7103"/>
      <c r="T7103"/>
      <c r="U7103"/>
      <c r="V7103"/>
      <c r="W7103"/>
      <c r="X7103"/>
      <c r="Y7103"/>
      <c r="Z7103"/>
      <c r="AA7103"/>
      <c r="AB7103"/>
      <c r="AC7103"/>
      <c r="AD7103"/>
      <c r="AE7103"/>
      <c r="AF7103"/>
      <c r="AG7103"/>
      <c r="AH7103"/>
      <c r="AI7103"/>
      <c r="AJ7103"/>
      <c r="AK7103"/>
      <c r="AL7103"/>
      <c r="AM7103"/>
      <c r="AN7103"/>
      <c r="AO7103"/>
      <c r="AP7103"/>
      <c r="AQ7103"/>
      <c r="AR7103"/>
      <c r="AS7103"/>
      <c r="AT7103"/>
      <c r="AU7103"/>
      <c r="AV7103"/>
      <c r="AW7103"/>
      <c r="AX7103"/>
      <c r="AY7103"/>
      <c r="AZ7103"/>
      <c r="BA7103"/>
      <c r="BB7103"/>
      <c r="BC7103"/>
      <c r="BD7103"/>
      <c r="BE7103"/>
      <c r="BF7103"/>
      <c r="BG7103"/>
      <c r="BH7103"/>
      <c r="BI7103"/>
      <c r="BJ7103"/>
      <c r="BK7103"/>
      <c r="BL7103"/>
      <c r="BM7103"/>
      <c r="BN7103"/>
      <c r="BO7103"/>
      <c r="BP7103"/>
      <c r="BQ7103"/>
      <c r="BR7103"/>
      <c r="BS7103"/>
      <c r="BT7103"/>
      <c r="BU7103"/>
      <c r="BV7103"/>
      <c r="BW7103"/>
      <c r="BX7103"/>
      <c r="BY7103"/>
      <c r="BZ7103"/>
      <c r="CA7103"/>
      <c r="CB7103"/>
      <c r="CC7103"/>
      <c r="CD7103"/>
      <c r="CE7103"/>
      <c r="CF7103"/>
      <c r="CG7103"/>
      <c r="CH7103"/>
      <c r="CI7103"/>
      <c r="CJ7103"/>
      <c r="CK7103"/>
      <c r="CL7103"/>
      <c r="CM7103"/>
      <c r="CN7103"/>
      <c r="CO7103"/>
      <c r="CP7103"/>
      <c r="CQ7103"/>
      <c r="CR7103"/>
      <c r="CS7103"/>
      <c r="CT7103"/>
      <c r="CU7103"/>
      <c r="CV7103"/>
    </row>
    <row r="7104" spans="10:100" x14ac:dyDescent="0.25">
      <c r="J7104"/>
      <c r="K7104"/>
      <c r="L7104"/>
      <c r="M7104"/>
      <c r="N7104"/>
      <c r="O7104"/>
      <c r="P7104"/>
      <c r="Q7104"/>
      <c r="R7104"/>
      <c r="S7104"/>
      <c r="T7104"/>
      <c r="U7104"/>
      <c r="V7104"/>
      <c r="W7104"/>
      <c r="X7104"/>
      <c r="Y7104"/>
      <c r="Z7104"/>
      <c r="AA7104"/>
      <c r="AB7104"/>
      <c r="AC7104"/>
      <c r="AD7104"/>
      <c r="AE7104"/>
      <c r="AF7104"/>
      <c r="AG7104"/>
      <c r="AH7104"/>
      <c r="AI7104"/>
      <c r="AJ7104"/>
      <c r="AK7104"/>
      <c r="AL7104"/>
      <c r="AM7104"/>
      <c r="AN7104"/>
      <c r="AO7104"/>
      <c r="AP7104"/>
      <c r="AQ7104"/>
      <c r="AR7104"/>
      <c r="AS7104"/>
      <c r="AT7104"/>
      <c r="AU7104"/>
      <c r="AV7104"/>
      <c r="AW7104"/>
      <c r="AX7104"/>
      <c r="AY7104"/>
      <c r="AZ7104"/>
      <c r="BA7104"/>
      <c r="BB7104"/>
      <c r="BC7104"/>
      <c r="BD7104"/>
      <c r="BE7104"/>
      <c r="BF7104"/>
      <c r="BG7104"/>
      <c r="BH7104"/>
      <c r="BI7104"/>
      <c r="BJ7104"/>
      <c r="BK7104"/>
      <c r="BL7104"/>
      <c r="BM7104"/>
      <c r="BN7104"/>
      <c r="BO7104"/>
      <c r="BP7104"/>
      <c r="BQ7104"/>
      <c r="BR7104"/>
      <c r="BS7104"/>
      <c r="BT7104"/>
      <c r="BU7104"/>
      <c r="BV7104"/>
      <c r="BW7104"/>
      <c r="BX7104"/>
      <c r="BY7104"/>
      <c r="BZ7104"/>
      <c r="CA7104"/>
      <c r="CB7104"/>
      <c r="CC7104"/>
      <c r="CD7104"/>
      <c r="CE7104"/>
      <c r="CF7104"/>
      <c r="CG7104"/>
      <c r="CH7104"/>
      <c r="CI7104"/>
      <c r="CJ7104"/>
      <c r="CK7104"/>
      <c r="CL7104"/>
      <c r="CM7104"/>
      <c r="CN7104"/>
      <c r="CO7104"/>
      <c r="CP7104"/>
      <c r="CQ7104"/>
      <c r="CR7104"/>
      <c r="CS7104"/>
      <c r="CT7104"/>
      <c r="CU7104"/>
      <c r="CV7104"/>
    </row>
    <row r="7105" spans="10:100" x14ac:dyDescent="0.25">
      <c r="J7105"/>
      <c r="K7105"/>
      <c r="L7105"/>
      <c r="M7105"/>
      <c r="N7105"/>
      <c r="O7105"/>
      <c r="P7105"/>
      <c r="Q7105"/>
      <c r="R7105"/>
      <c r="S7105"/>
      <c r="T7105"/>
      <c r="U7105"/>
      <c r="V7105"/>
      <c r="W7105"/>
      <c r="X7105"/>
      <c r="Y7105"/>
      <c r="Z7105"/>
      <c r="AA7105"/>
      <c r="AB7105"/>
      <c r="AC7105"/>
      <c r="AD7105"/>
      <c r="AE7105"/>
      <c r="AF7105"/>
      <c r="AG7105"/>
      <c r="AH7105"/>
      <c r="AI7105"/>
      <c r="AJ7105"/>
      <c r="AK7105"/>
      <c r="AL7105"/>
      <c r="AM7105"/>
      <c r="AN7105"/>
      <c r="AO7105"/>
      <c r="AP7105"/>
      <c r="AQ7105"/>
      <c r="AR7105"/>
      <c r="AS7105"/>
      <c r="AT7105"/>
      <c r="AU7105"/>
      <c r="AV7105"/>
      <c r="AW7105"/>
      <c r="AX7105"/>
      <c r="AY7105"/>
      <c r="AZ7105"/>
      <c r="BA7105"/>
      <c r="BB7105"/>
      <c r="BC7105"/>
      <c r="BD7105"/>
      <c r="BE7105"/>
      <c r="BF7105"/>
      <c r="BG7105"/>
      <c r="BH7105"/>
      <c r="BI7105"/>
      <c r="BJ7105"/>
      <c r="BK7105"/>
      <c r="BL7105"/>
      <c r="BM7105"/>
      <c r="BN7105"/>
      <c r="BO7105"/>
      <c r="BP7105"/>
      <c r="BQ7105"/>
      <c r="BR7105"/>
      <c r="BS7105"/>
      <c r="BT7105"/>
      <c r="BU7105"/>
      <c r="BV7105"/>
      <c r="BW7105"/>
      <c r="BX7105"/>
      <c r="BY7105"/>
      <c r="BZ7105"/>
      <c r="CA7105"/>
      <c r="CB7105"/>
      <c r="CC7105"/>
      <c r="CD7105"/>
      <c r="CE7105"/>
      <c r="CF7105"/>
      <c r="CG7105"/>
      <c r="CH7105"/>
      <c r="CI7105"/>
      <c r="CJ7105"/>
      <c r="CK7105"/>
      <c r="CL7105"/>
      <c r="CM7105"/>
      <c r="CN7105"/>
      <c r="CO7105"/>
      <c r="CP7105"/>
      <c r="CQ7105"/>
      <c r="CR7105"/>
      <c r="CS7105"/>
      <c r="CT7105"/>
      <c r="CU7105"/>
      <c r="CV7105"/>
    </row>
    <row r="7106" spans="10:100" x14ac:dyDescent="0.25">
      <c r="J7106"/>
      <c r="K7106"/>
      <c r="L7106"/>
      <c r="M7106"/>
      <c r="N7106"/>
      <c r="O7106"/>
      <c r="P7106"/>
      <c r="Q7106"/>
      <c r="R7106"/>
      <c r="S7106"/>
      <c r="T7106"/>
      <c r="U7106"/>
      <c r="V7106"/>
      <c r="W7106"/>
      <c r="X7106"/>
      <c r="Y7106"/>
      <c r="Z7106"/>
      <c r="AA7106"/>
      <c r="AB7106"/>
      <c r="AC7106"/>
      <c r="AD7106"/>
      <c r="AE7106"/>
      <c r="AF7106"/>
      <c r="AG7106"/>
      <c r="AH7106"/>
      <c r="AI7106"/>
      <c r="AJ7106"/>
      <c r="AK7106"/>
      <c r="AL7106"/>
      <c r="AM7106"/>
      <c r="AN7106"/>
      <c r="AO7106"/>
      <c r="AP7106"/>
      <c r="AQ7106"/>
      <c r="AR7106"/>
      <c r="AS7106"/>
      <c r="AT7106"/>
      <c r="AU7106"/>
      <c r="AV7106"/>
      <c r="AW7106"/>
      <c r="AX7106"/>
      <c r="AY7106"/>
      <c r="AZ7106"/>
      <c r="BA7106"/>
      <c r="BB7106"/>
      <c r="BC7106"/>
      <c r="BD7106"/>
      <c r="BE7106"/>
      <c r="BF7106"/>
      <c r="BG7106"/>
      <c r="BH7106"/>
      <c r="BI7106"/>
      <c r="BJ7106"/>
      <c r="BK7106"/>
      <c r="BL7106"/>
      <c r="BM7106"/>
      <c r="BN7106"/>
      <c r="BO7106"/>
      <c r="BP7106"/>
      <c r="BQ7106"/>
      <c r="BR7106"/>
      <c r="BS7106"/>
      <c r="BT7106"/>
      <c r="BU7106"/>
      <c r="BV7106"/>
      <c r="BW7106"/>
      <c r="BX7106"/>
      <c r="BY7106"/>
      <c r="BZ7106"/>
      <c r="CA7106"/>
      <c r="CB7106"/>
      <c r="CC7106"/>
      <c r="CD7106"/>
      <c r="CE7106"/>
      <c r="CF7106"/>
      <c r="CG7106"/>
      <c r="CH7106"/>
      <c r="CI7106"/>
      <c r="CJ7106"/>
      <c r="CK7106"/>
      <c r="CL7106"/>
      <c r="CM7106"/>
      <c r="CN7106"/>
      <c r="CO7106"/>
      <c r="CP7106"/>
      <c r="CQ7106"/>
      <c r="CR7106"/>
      <c r="CS7106"/>
      <c r="CT7106"/>
      <c r="CU7106"/>
      <c r="CV7106"/>
    </row>
    <row r="7107" spans="10:100" x14ac:dyDescent="0.25">
      <c r="J7107"/>
      <c r="K7107"/>
      <c r="L7107"/>
      <c r="M7107"/>
      <c r="N7107"/>
      <c r="O7107"/>
      <c r="P7107"/>
      <c r="Q7107"/>
      <c r="R7107"/>
      <c r="S7107"/>
      <c r="T7107"/>
      <c r="U7107"/>
      <c r="V7107"/>
      <c r="W7107"/>
      <c r="X7107"/>
      <c r="Y7107"/>
      <c r="Z7107"/>
      <c r="AA7107"/>
      <c r="AB7107"/>
      <c r="AC7107"/>
      <c r="AD7107"/>
      <c r="AE7107"/>
      <c r="AF7107"/>
      <c r="AG7107"/>
      <c r="AH7107"/>
      <c r="AI7107"/>
      <c r="AJ7107"/>
      <c r="AK7107"/>
      <c r="AL7107"/>
      <c r="AM7107"/>
      <c r="AN7107"/>
      <c r="AO7107"/>
      <c r="AP7107"/>
      <c r="AQ7107"/>
      <c r="AR7107"/>
      <c r="AS7107"/>
      <c r="AT7107"/>
      <c r="AU7107"/>
      <c r="AV7107"/>
      <c r="AW7107"/>
      <c r="AX7107"/>
      <c r="AY7107"/>
      <c r="AZ7107"/>
      <c r="BA7107"/>
      <c r="BB7107"/>
      <c r="BC7107"/>
      <c r="BD7107"/>
      <c r="BE7107"/>
      <c r="BF7107"/>
      <c r="BG7107"/>
      <c r="BH7107"/>
      <c r="BI7107"/>
      <c r="BJ7107"/>
      <c r="BK7107"/>
      <c r="BL7107"/>
      <c r="BM7107"/>
      <c r="BN7107"/>
      <c r="BO7107"/>
      <c r="BP7107"/>
      <c r="BQ7107"/>
      <c r="BR7107"/>
      <c r="BS7107"/>
      <c r="BT7107"/>
      <c r="BU7107"/>
      <c r="BV7107"/>
      <c r="BW7107"/>
      <c r="BX7107"/>
      <c r="BY7107"/>
      <c r="BZ7107"/>
      <c r="CA7107"/>
      <c r="CB7107"/>
      <c r="CC7107"/>
      <c r="CD7107"/>
      <c r="CE7107"/>
      <c r="CF7107"/>
      <c r="CG7107"/>
      <c r="CH7107"/>
      <c r="CI7107"/>
      <c r="CJ7107"/>
      <c r="CK7107"/>
      <c r="CL7107"/>
      <c r="CM7107"/>
      <c r="CN7107"/>
      <c r="CO7107"/>
      <c r="CP7107"/>
      <c r="CQ7107"/>
      <c r="CR7107"/>
      <c r="CS7107"/>
      <c r="CT7107"/>
      <c r="CU7107"/>
      <c r="CV7107"/>
    </row>
    <row r="7108" spans="10:100" x14ac:dyDescent="0.25">
      <c r="J7108"/>
      <c r="K7108"/>
      <c r="L7108"/>
      <c r="M7108"/>
      <c r="N7108"/>
      <c r="O7108"/>
      <c r="P7108"/>
      <c r="Q7108"/>
      <c r="R7108"/>
      <c r="S7108"/>
      <c r="T7108"/>
      <c r="U7108"/>
      <c r="V7108"/>
      <c r="W7108"/>
      <c r="X7108"/>
      <c r="Y7108"/>
      <c r="Z7108"/>
      <c r="AA7108"/>
      <c r="AB7108"/>
      <c r="AC7108"/>
      <c r="AD7108"/>
      <c r="AE7108"/>
      <c r="AF7108"/>
      <c r="AG7108"/>
      <c r="AH7108"/>
      <c r="AI7108"/>
      <c r="AJ7108"/>
      <c r="AK7108"/>
      <c r="AL7108"/>
      <c r="AM7108"/>
      <c r="AN7108"/>
      <c r="AO7108"/>
      <c r="AP7108"/>
      <c r="AQ7108"/>
      <c r="AR7108"/>
      <c r="AS7108"/>
      <c r="AT7108"/>
      <c r="AU7108"/>
      <c r="AV7108"/>
      <c r="AW7108"/>
      <c r="AX7108"/>
      <c r="AY7108"/>
      <c r="AZ7108"/>
      <c r="BA7108"/>
      <c r="BB7108"/>
      <c r="BC7108"/>
      <c r="BD7108"/>
      <c r="BE7108"/>
      <c r="BF7108"/>
      <c r="BG7108"/>
      <c r="BH7108"/>
      <c r="BI7108"/>
      <c r="BJ7108"/>
      <c r="BK7108"/>
      <c r="BL7108"/>
      <c r="BM7108"/>
      <c r="BN7108"/>
      <c r="BO7108"/>
      <c r="BP7108"/>
      <c r="BQ7108"/>
      <c r="BR7108"/>
      <c r="BS7108"/>
      <c r="BT7108"/>
      <c r="BU7108"/>
      <c r="BV7108"/>
      <c r="BW7108"/>
      <c r="BX7108"/>
      <c r="BY7108"/>
      <c r="BZ7108"/>
      <c r="CA7108"/>
      <c r="CB7108"/>
      <c r="CC7108"/>
      <c r="CD7108"/>
      <c r="CE7108"/>
      <c r="CF7108"/>
      <c r="CG7108"/>
      <c r="CH7108"/>
      <c r="CI7108"/>
      <c r="CJ7108"/>
      <c r="CK7108"/>
      <c r="CL7108"/>
      <c r="CM7108"/>
      <c r="CN7108"/>
      <c r="CO7108"/>
      <c r="CP7108"/>
      <c r="CQ7108"/>
      <c r="CR7108"/>
      <c r="CS7108"/>
      <c r="CT7108"/>
      <c r="CU7108"/>
      <c r="CV7108"/>
    </row>
    <row r="7109" spans="10:100" x14ac:dyDescent="0.25">
      <c r="J7109"/>
      <c r="K7109"/>
      <c r="L7109"/>
      <c r="M7109"/>
      <c r="N7109"/>
      <c r="O7109"/>
      <c r="P7109"/>
      <c r="Q7109"/>
      <c r="R7109"/>
      <c r="S7109"/>
      <c r="T7109"/>
      <c r="U7109"/>
      <c r="V7109"/>
      <c r="W7109"/>
      <c r="X7109"/>
      <c r="Y7109"/>
      <c r="Z7109"/>
      <c r="AA7109"/>
      <c r="AB7109"/>
      <c r="AC7109"/>
      <c r="AD7109"/>
      <c r="AE7109"/>
      <c r="AF7109"/>
      <c r="AG7109"/>
      <c r="AH7109"/>
      <c r="AI7109"/>
      <c r="AJ7109"/>
      <c r="AK7109"/>
      <c r="AL7109"/>
      <c r="AM7109"/>
      <c r="AN7109"/>
      <c r="AO7109"/>
      <c r="AP7109"/>
      <c r="AQ7109"/>
      <c r="AR7109"/>
      <c r="AS7109"/>
      <c r="AT7109"/>
      <c r="AU7109"/>
      <c r="AV7109"/>
      <c r="AW7109"/>
      <c r="AX7109"/>
      <c r="AY7109"/>
      <c r="AZ7109"/>
      <c r="BA7109"/>
      <c r="BB7109"/>
      <c r="BC7109"/>
      <c r="BD7109"/>
      <c r="BE7109"/>
      <c r="BF7109"/>
      <c r="BG7109"/>
      <c r="BH7109"/>
      <c r="BI7109"/>
      <c r="BJ7109"/>
      <c r="BK7109"/>
      <c r="BL7109"/>
      <c r="BM7109"/>
      <c r="BN7109"/>
      <c r="BO7109"/>
      <c r="BP7109"/>
      <c r="BQ7109"/>
      <c r="BR7109"/>
      <c r="BS7109"/>
      <c r="BT7109"/>
      <c r="BU7109"/>
      <c r="BV7109"/>
      <c r="BW7109"/>
      <c r="BX7109"/>
      <c r="BY7109"/>
      <c r="BZ7109"/>
      <c r="CA7109"/>
      <c r="CB7109"/>
      <c r="CC7109"/>
      <c r="CD7109"/>
      <c r="CE7109"/>
      <c r="CF7109"/>
      <c r="CG7109"/>
      <c r="CH7109"/>
      <c r="CI7109"/>
      <c r="CJ7109"/>
      <c r="CK7109"/>
      <c r="CL7109"/>
      <c r="CM7109"/>
      <c r="CN7109"/>
      <c r="CO7109"/>
      <c r="CP7109"/>
      <c r="CQ7109"/>
      <c r="CR7109"/>
      <c r="CS7109"/>
      <c r="CT7109"/>
      <c r="CU7109"/>
      <c r="CV7109"/>
    </row>
    <row r="7110" spans="10:100" x14ac:dyDescent="0.25">
      <c r="J7110"/>
      <c r="K7110"/>
      <c r="L7110"/>
      <c r="M7110"/>
      <c r="N7110"/>
      <c r="O7110"/>
      <c r="P7110"/>
      <c r="Q7110"/>
      <c r="R7110"/>
      <c r="S7110"/>
      <c r="T7110"/>
      <c r="U7110"/>
      <c r="V7110"/>
      <c r="W7110"/>
      <c r="X7110"/>
      <c r="Y7110"/>
      <c r="Z7110"/>
      <c r="AA7110"/>
      <c r="AB7110"/>
      <c r="AC7110"/>
      <c r="AD7110"/>
      <c r="AE7110"/>
      <c r="AF7110"/>
      <c r="AG7110"/>
      <c r="AH7110"/>
      <c r="AI7110"/>
      <c r="AJ7110"/>
      <c r="AK7110"/>
      <c r="AL7110"/>
      <c r="AM7110"/>
      <c r="AN7110"/>
      <c r="AO7110"/>
      <c r="AP7110"/>
      <c r="AQ7110"/>
      <c r="AR7110"/>
      <c r="AS7110"/>
      <c r="AT7110"/>
      <c r="AU7110"/>
      <c r="AV7110"/>
      <c r="AW7110"/>
      <c r="AX7110"/>
      <c r="AY7110"/>
      <c r="AZ7110"/>
      <c r="BA7110"/>
      <c r="BB7110"/>
      <c r="BC7110"/>
      <c r="BD7110"/>
      <c r="BE7110"/>
      <c r="BF7110"/>
      <c r="BG7110"/>
      <c r="BH7110"/>
      <c r="BI7110"/>
      <c r="BJ7110"/>
      <c r="BK7110"/>
      <c r="BL7110"/>
      <c r="BM7110"/>
      <c r="BN7110"/>
      <c r="BO7110"/>
      <c r="BP7110"/>
      <c r="BQ7110"/>
      <c r="BR7110"/>
      <c r="BS7110"/>
      <c r="BT7110"/>
      <c r="BU7110"/>
      <c r="BV7110"/>
      <c r="BW7110"/>
      <c r="BX7110"/>
      <c r="BY7110"/>
      <c r="BZ7110"/>
      <c r="CA7110"/>
      <c r="CB7110"/>
      <c r="CC7110"/>
      <c r="CD7110"/>
      <c r="CE7110"/>
      <c r="CF7110"/>
      <c r="CG7110"/>
      <c r="CH7110"/>
      <c r="CI7110"/>
      <c r="CJ7110"/>
      <c r="CK7110"/>
      <c r="CL7110"/>
      <c r="CM7110"/>
      <c r="CN7110"/>
      <c r="CO7110"/>
      <c r="CP7110"/>
      <c r="CQ7110"/>
      <c r="CR7110"/>
      <c r="CS7110"/>
      <c r="CT7110"/>
      <c r="CU7110"/>
      <c r="CV7110"/>
    </row>
    <row r="7111" spans="10:100" x14ac:dyDescent="0.25">
      <c r="J7111"/>
      <c r="K7111"/>
      <c r="L7111"/>
      <c r="M7111"/>
      <c r="N7111"/>
      <c r="O7111"/>
      <c r="P7111"/>
      <c r="Q7111"/>
      <c r="R7111"/>
      <c r="S7111"/>
      <c r="T7111"/>
      <c r="U7111"/>
      <c r="V7111"/>
      <c r="W7111"/>
      <c r="X7111"/>
      <c r="Y7111"/>
      <c r="Z7111"/>
      <c r="AA7111"/>
      <c r="AB7111"/>
      <c r="AC7111"/>
      <c r="AD7111"/>
      <c r="AE7111"/>
      <c r="AF7111"/>
      <c r="AG7111"/>
      <c r="AH7111"/>
      <c r="AI7111"/>
      <c r="AJ7111"/>
      <c r="AK7111"/>
      <c r="AL7111"/>
      <c r="AM7111"/>
      <c r="AN7111"/>
      <c r="AO7111"/>
      <c r="AP7111"/>
      <c r="AQ7111"/>
      <c r="AR7111"/>
      <c r="AS7111"/>
      <c r="AT7111"/>
      <c r="AU7111"/>
      <c r="AV7111"/>
      <c r="AW7111"/>
      <c r="AX7111"/>
      <c r="AY7111"/>
      <c r="AZ7111"/>
      <c r="BA7111"/>
      <c r="BB7111"/>
      <c r="BC7111"/>
      <c r="BD7111"/>
      <c r="BE7111"/>
      <c r="BF7111"/>
      <c r="BG7111"/>
      <c r="BH7111"/>
      <c r="BI7111"/>
      <c r="BJ7111"/>
      <c r="BK7111"/>
      <c r="BL7111"/>
      <c r="BM7111"/>
      <c r="BN7111"/>
      <c r="BO7111"/>
      <c r="BP7111"/>
      <c r="BQ7111"/>
      <c r="BR7111"/>
      <c r="BS7111"/>
      <c r="BT7111"/>
      <c r="BU7111"/>
      <c r="BV7111"/>
      <c r="BW7111"/>
      <c r="BX7111"/>
      <c r="BY7111"/>
      <c r="BZ7111"/>
      <c r="CA7111"/>
      <c r="CB7111"/>
      <c r="CC7111"/>
      <c r="CD7111"/>
      <c r="CE7111"/>
      <c r="CF7111"/>
      <c r="CG7111"/>
      <c r="CH7111"/>
      <c r="CI7111"/>
      <c r="CJ7111"/>
      <c r="CK7111"/>
      <c r="CL7111"/>
      <c r="CM7111"/>
      <c r="CN7111"/>
      <c r="CO7111"/>
      <c r="CP7111"/>
      <c r="CQ7111"/>
      <c r="CR7111"/>
      <c r="CS7111"/>
      <c r="CT7111"/>
      <c r="CU7111"/>
      <c r="CV7111"/>
    </row>
    <row r="7112" spans="10:100" x14ac:dyDescent="0.25">
      <c r="J7112"/>
      <c r="K7112"/>
      <c r="L7112"/>
      <c r="M7112"/>
      <c r="N7112"/>
      <c r="O7112"/>
      <c r="P7112"/>
      <c r="Q7112"/>
      <c r="R7112"/>
      <c r="S7112"/>
      <c r="T7112"/>
      <c r="U7112"/>
      <c r="V7112"/>
      <c r="W7112"/>
      <c r="X7112"/>
      <c r="Y7112"/>
      <c r="Z7112"/>
      <c r="AA7112"/>
      <c r="AB7112"/>
      <c r="AC7112"/>
      <c r="AD7112"/>
      <c r="AE7112"/>
      <c r="AF7112"/>
      <c r="AG7112"/>
      <c r="AH7112"/>
      <c r="AI7112"/>
      <c r="AJ7112"/>
      <c r="AK7112"/>
      <c r="AL7112"/>
      <c r="AM7112"/>
      <c r="AN7112"/>
      <c r="AO7112"/>
      <c r="AP7112"/>
      <c r="AQ7112"/>
      <c r="AR7112"/>
      <c r="AS7112"/>
      <c r="AT7112"/>
      <c r="AU7112"/>
      <c r="AV7112"/>
      <c r="AW7112"/>
      <c r="AX7112"/>
      <c r="AY7112"/>
      <c r="AZ7112"/>
      <c r="BA7112"/>
      <c r="BB7112"/>
      <c r="BC7112"/>
      <c r="BD7112"/>
      <c r="BE7112"/>
      <c r="BF7112"/>
      <c r="BG7112"/>
      <c r="BH7112"/>
      <c r="BI7112"/>
      <c r="BJ7112"/>
      <c r="BK7112"/>
      <c r="BL7112"/>
      <c r="BM7112"/>
      <c r="BN7112"/>
      <c r="BO7112"/>
      <c r="BP7112"/>
      <c r="BQ7112"/>
      <c r="BR7112"/>
      <c r="BS7112"/>
      <c r="BT7112"/>
      <c r="BU7112"/>
      <c r="BV7112"/>
      <c r="BW7112"/>
      <c r="BX7112"/>
      <c r="BY7112"/>
      <c r="BZ7112"/>
      <c r="CA7112"/>
      <c r="CB7112"/>
      <c r="CC7112"/>
      <c r="CD7112"/>
      <c r="CE7112"/>
      <c r="CF7112"/>
      <c r="CG7112"/>
      <c r="CH7112"/>
      <c r="CI7112"/>
      <c r="CJ7112"/>
      <c r="CK7112"/>
      <c r="CL7112"/>
      <c r="CM7112"/>
      <c r="CN7112"/>
      <c r="CO7112"/>
      <c r="CP7112"/>
      <c r="CQ7112"/>
      <c r="CR7112"/>
      <c r="CS7112"/>
      <c r="CT7112"/>
      <c r="CU7112"/>
      <c r="CV7112"/>
    </row>
    <row r="7113" spans="10:100" x14ac:dyDescent="0.25">
      <c r="J7113"/>
      <c r="K7113"/>
      <c r="L7113"/>
      <c r="M7113"/>
      <c r="N7113"/>
      <c r="O7113"/>
      <c r="P7113"/>
      <c r="Q7113"/>
      <c r="R7113"/>
      <c r="S7113"/>
      <c r="T7113"/>
      <c r="U7113"/>
      <c r="V7113"/>
      <c r="W7113"/>
      <c r="X7113"/>
      <c r="Y7113"/>
      <c r="Z7113"/>
      <c r="AA7113"/>
      <c r="AB7113"/>
      <c r="AC7113"/>
      <c r="AD7113"/>
      <c r="AE7113"/>
      <c r="AF7113"/>
      <c r="AG7113"/>
      <c r="AH7113"/>
      <c r="AI7113"/>
      <c r="AJ7113"/>
      <c r="AK7113"/>
      <c r="AL7113"/>
      <c r="AM7113"/>
      <c r="AN7113"/>
      <c r="AO7113"/>
      <c r="AP7113"/>
      <c r="AQ7113"/>
      <c r="AR7113"/>
      <c r="AS7113"/>
      <c r="AT7113"/>
      <c r="AU7113"/>
      <c r="AV7113"/>
      <c r="AW7113"/>
      <c r="AX7113"/>
      <c r="AY7113"/>
      <c r="AZ7113"/>
      <c r="BA7113"/>
      <c r="BB7113"/>
      <c r="BC7113"/>
      <c r="BD7113"/>
      <c r="BE7113"/>
      <c r="BF7113"/>
      <c r="BG7113"/>
      <c r="BH7113"/>
      <c r="BI7113"/>
      <c r="BJ7113"/>
      <c r="BK7113"/>
      <c r="BL7113"/>
      <c r="BM7113"/>
      <c r="BN7113"/>
      <c r="BO7113"/>
      <c r="BP7113"/>
      <c r="BQ7113"/>
      <c r="BR7113"/>
      <c r="BS7113"/>
      <c r="BT7113"/>
      <c r="BU7113"/>
      <c r="BV7113"/>
      <c r="BW7113"/>
      <c r="BX7113"/>
      <c r="BY7113"/>
      <c r="BZ7113"/>
      <c r="CA7113"/>
      <c r="CB7113"/>
      <c r="CC7113"/>
      <c r="CD7113"/>
      <c r="CE7113"/>
      <c r="CF7113"/>
      <c r="CG7113"/>
      <c r="CH7113"/>
      <c r="CI7113"/>
      <c r="CJ7113"/>
      <c r="CK7113"/>
      <c r="CL7113"/>
      <c r="CM7113"/>
      <c r="CN7113"/>
      <c r="CO7113"/>
      <c r="CP7113"/>
      <c r="CQ7113"/>
      <c r="CR7113"/>
      <c r="CS7113"/>
      <c r="CT7113"/>
      <c r="CU7113"/>
      <c r="CV7113"/>
    </row>
    <row r="7114" spans="10:100" x14ac:dyDescent="0.25">
      <c r="J7114"/>
      <c r="K7114"/>
      <c r="L7114"/>
      <c r="M7114"/>
      <c r="N7114"/>
      <c r="O7114"/>
      <c r="P7114"/>
      <c r="Q7114"/>
      <c r="R7114"/>
      <c r="S7114"/>
      <c r="T7114"/>
      <c r="U7114"/>
      <c r="V7114"/>
      <c r="W7114"/>
      <c r="X7114"/>
      <c r="Y7114"/>
      <c r="Z7114"/>
      <c r="AA7114"/>
      <c r="AB7114"/>
      <c r="AC7114"/>
      <c r="AD7114"/>
      <c r="AE7114"/>
      <c r="AF7114"/>
      <c r="AG7114"/>
      <c r="AH7114"/>
      <c r="AI7114"/>
      <c r="AJ7114"/>
      <c r="AK7114"/>
      <c r="AL7114"/>
      <c r="AM7114"/>
      <c r="AN7114"/>
      <c r="AO7114"/>
      <c r="AP7114"/>
      <c r="AQ7114"/>
      <c r="AR7114"/>
      <c r="AS7114"/>
      <c r="AT7114"/>
      <c r="AU7114"/>
      <c r="AV7114"/>
      <c r="AW7114"/>
      <c r="AX7114"/>
      <c r="AY7114"/>
      <c r="AZ7114"/>
      <c r="BA7114"/>
      <c r="BB7114"/>
      <c r="BC7114"/>
      <c r="BD7114"/>
      <c r="BE7114"/>
      <c r="BF7114"/>
      <c r="BG7114"/>
      <c r="BH7114"/>
      <c r="BI7114"/>
      <c r="BJ7114"/>
      <c r="BK7114"/>
      <c r="BL7114"/>
      <c r="BM7114"/>
      <c r="BN7114"/>
      <c r="BO7114"/>
      <c r="BP7114"/>
      <c r="BQ7114"/>
      <c r="BR7114"/>
      <c r="BS7114"/>
      <c r="BT7114"/>
      <c r="BU7114"/>
      <c r="BV7114"/>
      <c r="BW7114"/>
      <c r="BX7114"/>
      <c r="BY7114"/>
      <c r="BZ7114"/>
      <c r="CA7114"/>
      <c r="CB7114"/>
      <c r="CC7114"/>
      <c r="CD7114"/>
      <c r="CE7114"/>
      <c r="CF7114"/>
      <c r="CG7114"/>
      <c r="CH7114"/>
      <c r="CI7114"/>
      <c r="CJ7114"/>
      <c r="CK7114"/>
      <c r="CL7114"/>
      <c r="CM7114"/>
      <c r="CN7114"/>
      <c r="CO7114"/>
      <c r="CP7114"/>
      <c r="CQ7114"/>
      <c r="CR7114"/>
      <c r="CS7114"/>
      <c r="CT7114"/>
      <c r="CU7114"/>
      <c r="CV7114"/>
    </row>
    <row r="7115" spans="10:100" x14ac:dyDescent="0.25">
      <c r="J7115"/>
      <c r="K7115"/>
      <c r="L7115"/>
      <c r="M7115"/>
      <c r="N7115"/>
      <c r="O7115"/>
      <c r="P7115"/>
      <c r="Q7115"/>
      <c r="R7115"/>
      <c r="S7115"/>
      <c r="T7115"/>
      <c r="U7115"/>
      <c r="V7115"/>
      <c r="W7115"/>
      <c r="X7115"/>
      <c r="Y7115"/>
      <c r="Z7115"/>
      <c r="AA7115"/>
      <c r="AB7115"/>
      <c r="AC7115"/>
      <c r="AD7115"/>
      <c r="AE7115"/>
      <c r="AF7115"/>
      <c r="AG7115"/>
      <c r="AH7115"/>
      <c r="AI7115"/>
      <c r="AJ7115"/>
      <c r="AK7115"/>
      <c r="AL7115"/>
      <c r="AM7115"/>
      <c r="AN7115"/>
      <c r="AO7115"/>
      <c r="AP7115"/>
      <c r="AQ7115"/>
      <c r="AR7115"/>
      <c r="AS7115"/>
      <c r="AT7115"/>
      <c r="AU7115"/>
      <c r="AV7115"/>
      <c r="AW7115"/>
      <c r="AX7115"/>
      <c r="AY7115"/>
      <c r="AZ7115"/>
      <c r="BA7115"/>
      <c r="BB7115"/>
      <c r="BC7115"/>
      <c r="BD7115"/>
      <c r="BE7115"/>
      <c r="BF7115"/>
      <c r="BG7115"/>
      <c r="BH7115"/>
      <c r="BI7115"/>
      <c r="BJ7115"/>
      <c r="BK7115"/>
      <c r="BL7115"/>
      <c r="BM7115"/>
      <c r="BN7115"/>
      <c r="BO7115"/>
      <c r="BP7115"/>
      <c r="BQ7115"/>
      <c r="BR7115"/>
      <c r="BS7115"/>
      <c r="BT7115"/>
      <c r="BU7115"/>
      <c r="BV7115"/>
      <c r="BW7115"/>
      <c r="BX7115"/>
      <c r="BY7115"/>
      <c r="BZ7115"/>
      <c r="CA7115"/>
      <c r="CB7115"/>
      <c r="CC7115"/>
      <c r="CD7115"/>
      <c r="CE7115"/>
      <c r="CF7115"/>
      <c r="CG7115"/>
      <c r="CH7115"/>
      <c r="CI7115"/>
      <c r="CJ7115"/>
      <c r="CK7115"/>
      <c r="CL7115"/>
      <c r="CM7115"/>
      <c r="CN7115"/>
      <c r="CO7115"/>
      <c r="CP7115"/>
      <c r="CQ7115"/>
      <c r="CR7115"/>
      <c r="CS7115"/>
      <c r="CT7115"/>
      <c r="CU7115"/>
      <c r="CV7115"/>
    </row>
    <row r="7116" spans="10:100" x14ac:dyDescent="0.25">
      <c r="J7116"/>
      <c r="K7116"/>
      <c r="L7116"/>
      <c r="M7116"/>
      <c r="N7116"/>
      <c r="O7116"/>
      <c r="P7116"/>
      <c r="Q7116"/>
      <c r="R7116"/>
      <c r="S7116"/>
      <c r="T7116"/>
      <c r="U7116"/>
      <c r="V7116"/>
      <c r="W7116"/>
      <c r="X7116"/>
      <c r="Y7116"/>
      <c r="Z7116"/>
      <c r="AA7116"/>
      <c r="AB7116"/>
      <c r="AC7116"/>
      <c r="AD7116"/>
      <c r="AE7116"/>
      <c r="AF7116"/>
      <c r="AG7116"/>
      <c r="AH7116"/>
      <c r="AI7116"/>
      <c r="AJ7116"/>
      <c r="AK7116"/>
      <c r="AL7116"/>
      <c r="AM7116"/>
      <c r="AN7116"/>
      <c r="AO7116"/>
      <c r="AP7116"/>
      <c r="AQ7116"/>
      <c r="AR7116"/>
      <c r="AS7116"/>
      <c r="AT7116"/>
      <c r="AU7116"/>
      <c r="AV7116"/>
      <c r="AW7116"/>
      <c r="AX7116"/>
      <c r="AY7116"/>
      <c r="AZ7116"/>
      <c r="BA7116"/>
      <c r="BB7116"/>
      <c r="BC7116"/>
      <c r="BD7116"/>
      <c r="BE7116"/>
      <c r="BF7116"/>
      <c r="BG7116"/>
      <c r="BH7116"/>
      <c r="BI7116"/>
      <c r="BJ7116"/>
      <c r="BK7116"/>
      <c r="BL7116"/>
      <c r="BM7116"/>
      <c r="BN7116"/>
      <c r="BO7116"/>
      <c r="BP7116"/>
      <c r="BQ7116"/>
      <c r="BR7116"/>
      <c r="BS7116"/>
      <c r="BT7116"/>
      <c r="BU7116"/>
      <c r="BV7116"/>
      <c r="BW7116"/>
      <c r="BX7116"/>
      <c r="BY7116"/>
      <c r="BZ7116"/>
      <c r="CA7116"/>
      <c r="CB7116"/>
      <c r="CC7116"/>
      <c r="CD7116"/>
      <c r="CE7116"/>
      <c r="CF7116"/>
      <c r="CG7116"/>
      <c r="CH7116"/>
      <c r="CI7116"/>
      <c r="CJ7116"/>
      <c r="CK7116"/>
      <c r="CL7116"/>
      <c r="CM7116"/>
      <c r="CN7116"/>
      <c r="CO7116"/>
      <c r="CP7116"/>
      <c r="CQ7116"/>
      <c r="CR7116"/>
      <c r="CS7116"/>
      <c r="CT7116"/>
      <c r="CU7116"/>
      <c r="CV7116"/>
    </row>
    <row r="7117" spans="10:100" x14ac:dyDescent="0.25">
      <c r="J7117"/>
      <c r="K7117"/>
      <c r="L7117"/>
      <c r="M7117"/>
      <c r="N7117"/>
      <c r="O7117"/>
      <c r="P7117"/>
      <c r="Q7117"/>
      <c r="R7117"/>
      <c r="S7117"/>
      <c r="T7117"/>
      <c r="U7117"/>
      <c r="V7117"/>
      <c r="W7117"/>
      <c r="X7117"/>
      <c r="Y7117"/>
      <c r="Z7117"/>
      <c r="AA7117"/>
      <c r="AB7117"/>
      <c r="AC7117"/>
      <c r="AD7117"/>
      <c r="AE7117"/>
      <c r="AF7117"/>
      <c r="AG7117"/>
      <c r="AH7117"/>
      <c r="AI7117"/>
      <c r="AJ7117"/>
      <c r="AK7117"/>
      <c r="AL7117"/>
      <c r="AM7117"/>
      <c r="AN7117"/>
      <c r="AO7117"/>
      <c r="AP7117"/>
      <c r="AQ7117"/>
      <c r="AR7117"/>
      <c r="AS7117"/>
      <c r="AT7117"/>
      <c r="AU7117"/>
      <c r="AV7117"/>
      <c r="AW7117"/>
      <c r="AX7117"/>
      <c r="AY7117"/>
      <c r="AZ7117"/>
      <c r="BA7117"/>
      <c r="BB7117"/>
      <c r="BC7117"/>
      <c r="BD7117"/>
      <c r="BE7117"/>
      <c r="BF7117"/>
      <c r="BG7117"/>
      <c r="BH7117"/>
      <c r="BI7117"/>
      <c r="BJ7117"/>
      <c r="BK7117"/>
      <c r="BL7117"/>
      <c r="BM7117"/>
      <c r="BN7117"/>
      <c r="BO7117"/>
      <c r="BP7117"/>
      <c r="BQ7117"/>
      <c r="BR7117"/>
      <c r="BS7117"/>
      <c r="BT7117"/>
      <c r="BU7117"/>
      <c r="BV7117"/>
      <c r="BW7117"/>
      <c r="BX7117"/>
      <c r="BY7117"/>
      <c r="BZ7117"/>
      <c r="CA7117"/>
      <c r="CB7117"/>
      <c r="CC7117"/>
      <c r="CD7117"/>
      <c r="CE7117"/>
      <c r="CF7117"/>
      <c r="CG7117"/>
      <c r="CH7117"/>
      <c r="CI7117"/>
      <c r="CJ7117"/>
      <c r="CK7117"/>
      <c r="CL7117"/>
      <c r="CM7117"/>
      <c r="CN7117"/>
      <c r="CO7117"/>
      <c r="CP7117"/>
      <c r="CQ7117"/>
      <c r="CR7117"/>
      <c r="CS7117"/>
      <c r="CT7117"/>
      <c r="CU7117"/>
      <c r="CV7117"/>
    </row>
    <row r="7118" spans="10:100" x14ac:dyDescent="0.25">
      <c r="J7118"/>
      <c r="K7118"/>
      <c r="L7118"/>
      <c r="M7118"/>
      <c r="N7118"/>
      <c r="O7118"/>
      <c r="P7118"/>
      <c r="Q7118"/>
      <c r="R7118"/>
      <c r="S7118"/>
      <c r="T7118"/>
      <c r="U7118"/>
      <c r="V7118"/>
      <c r="W7118"/>
      <c r="X7118"/>
      <c r="Y7118"/>
      <c r="Z7118"/>
      <c r="AA7118"/>
      <c r="AB7118"/>
      <c r="AC7118"/>
      <c r="AD7118"/>
      <c r="AE7118"/>
      <c r="AF7118"/>
      <c r="AG7118"/>
      <c r="AH7118"/>
      <c r="AI7118"/>
      <c r="AJ7118"/>
      <c r="AK7118"/>
      <c r="AL7118"/>
      <c r="AM7118"/>
      <c r="AN7118"/>
      <c r="AO7118"/>
      <c r="AP7118"/>
      <c r="AQ7118"/>
      <c r="AR7118"/>
      <c r="AS7118"/>
      <c r="AT7118"/>
      <c r="AU7118"/>
      <c r="AV7118"/>
      <c r="AW7118"/>
      <c r="AX7118"/>
      <c r="AY7118"/>
      <c r="AZ7118"/>
      <c r="BA7118"/>
      <c r="BB7118"/>
      <c r="BC7118"/>
      <c r="BD7118"/>
      <c r="BE7118"/>
      <c r="BF7118"/>
      <c r="BG7118"/>
      <c r="BH7118"/>
      <c r="BI7118"/>
      <c r="BJ7118"/>
      <c r="BK7118"/>
      <c r="BL7118"/>
      <c r="BM7118"/>
      <c r="BN7118"/>
      <c r="BO7118"/>
      <c r="BP7118"/>
      <c r="BQ7118"/>
      <c r="BR7118"/>
      <c r="BS7118"/>
      <c r="BT7118"/>
      <c r="BU7118"/>
      <c r="BV7118"/>
      <c r="BW7118"/>
      <c r="BX7118"/>
      <c r="BY7118"/>
      <c r="BZ7118"/>
      <c r="CA7118"/>
      <c r="CB7118"/>
      <c r="CC7118"/>
      <c r="CD7118"/>
      <c r="CE7118"/>
      <c r="CF7118"/>
      <c r="CG7118"/>
      <c r="CH7118"/>
      <c r="CI7118"/>
      <c r="CJ7118"/>
      <c r="CK7118"/>
      <c r="CL7118"/>
      <c r="CM7118"/>
      <c r="CN7118"/>
      <c r="CO7118"/>
      <c r="CP7118"/>
      <c r="CQ7118"/>
      <c r="CR7118"/>
      <c r="CS7118"/>
      <c r="CT7118"/>
      <c r="CU7118"/>
      <c r="CV7118"/>
    </row>
    <row r="7119" spans="10:100" x14ac:dyDescent="0.25">
      <c r="J7119"/>
      <c r="K7119"/>
      <c r="L7119"/>
      <c r="M7119"/>
      <c r="N7119"/>
      <c r="O7119"/>
      <c r="P7119"/>
      <c r="Q7119"/>
      <c r="R7119"/>
      <c r="S7119"/>
      <c r="T7119"/>
      <c r="U7119"/>
      <c r="V7119"/>
      <c r="W7119"/>
      <c r="X7119"/>
      <c r="Y7119"/>
      <c r="Z7119"/>
      <c r="AA7119"/>
      <c r="AB7119"/>
      <c r="AC7119"/>
      <c r="AD7119"/>
      <c r="AE7119"/>
      <c r="AF7119"/>
      <c r="AG7119"/>
      <c r="AH7119"/>
      <c r="AI7119"/>
      <c r="AJ7119"/>
      <c r="AK7119"/>
      <c r="AL7119"/>
      <c r="AM7119"/>
      <c r="AN7119"/>
      <c r="AO7119"/>
      <c r="AP7119"/>
      <c r="AQ7119"/>
      <c r="AR7119"/>
      <c r="AS7119"/>
      <c r="AT7119"/>
      <c r="AU7119"/>
      <c r="AV7119"/>
      <c r="AW7119"/>
      <c r="AX7119"/>
      <c r="AY7119"/>
      <c r="AZ7119"/>
      <c r="BA7119"/>
      <c r="BB7119"/>
      <c r="BC7119"/>
      <c r="BD7119"/>
      <c r="BE7119"/>
      <c r="BF7119"/>
      <c r="BG7119"/>
      <c r="BH7119"/>
      <c r="BI7119"/>
      <c r="BJ7119"/>
      <c r="BK7119"/>
      <c r="BL7119"/>
      <c r="BM7119"/>
      <c r="BN7119"/>
      <c r="BO7119"/>
      <c r="BP7119"/>
      <c r="BQ7119"/>
      <c r="BR7119"/>
      <c r="BS7119"/>
      <c r="BT7119"/>
      <c r="BU7119"/>
      <c r="BV7119"/>
      <c r="BW7119"/>
      <c r="BX7119"/>
      <c r="BY7119"/>
      <c r="BZ7119"/>
      <c r="CA7119"/>
      <c r="CB7119"/>
      <c r="CC7119"/>
      <c r="CD7119"/>
      <c r="CE7119"/>
      <c r="CF7119"/>
      <c r="CG7119"/>
      <c r="CH7119"/>
      <c r="CI7119"/>
      <c r="CJ7119"/>
      <c r="CK7119"/>
      <c r="CL7119"/>
      <c r="CM7119"/>
      <c r="CN7119"/>
      <c r="CO7119"/>
      <c r="CP7119"/>
      <c r="CQ7119"/>
      <c r="CR7119"/>
      <c r="CS7119"/>
      <c r="CT7119"/>
      <c r="CU7119"/>
      <c r="CV7119"/>
    </row>
    <row r="7120" spans="10:100" x14ac:dyDescent="0.25">
      <c r="J7120"/>
      <c r="K7120"/>
      <c r="L7120"/>
      <c r="M7120"/>
      <c r="N7120"/>
      <c r="O7120"/>
      <c r="P7120"/>
      <c r="Q7120"/>
      <c r="R7120"/>
      <c r="S7120"/>
      <c r="T7120"/>
      <c r="U7120"/>
      <c r="V7120"/>
      <c r="W7120"/>
      <c r="X7120"/>
      <c r="Y7120"/>
      <c r="Z7120"/>
      <c r="AA7120"/>
      <c r="AB7120"/>
      <c r="AC7120"/>
      <c r="AD7120"/>
      <c r="AE7120"/>
      <c r="AF7120"/>
      <c r="AG7120"/>
      <c r="AH7120"/>
      <c r="AI7120"/>
      <c r="AJ7120"/>
      <c r="AK7120"/>
      <c r="AL7120"/>
      <c r="AM7120"/>
      <c r="AN7120"/>
      <c r="AO7120"/>
      <c r="AP7120"/>
      <c r="AQ7120"/>
      <c r="AR7120"/>
      <c r="AS7120"/>
      <c r="AT7120"/>
      <c r="AU7120"/>
      <c r="AV7120"/>
      <c r="AW7120"/>
      <c r="AX7120"/>
      <c r="AY7120"/>
      <c r="AZ7120"/>
      <c r="BA7120"/>
      <c r="BB7120"/>
      <c r="BC7120"/>
      <c r="BD7120"/>
      <c r="BE7120"/>
      <c r="BF7120"/>
      <c r="BG7120"/>
      <c r="BH7120"/>
      <c r="BI7120"/>
      <c r="BJ7120"/>
      <c r="BK7120"/>
      <c r="BL7120"/>
      <c r="BM7120"/>
      <c r="BN7120"/>
      <c r="BO7120"/>
      <c r="BP7120"/>
      <c r="BQ7120"/>
      <c r="BR7120"/>
      <c r="BS7120"/>
      <c r="BT7120"/>
      <c r="BU7120"/>
      <c r="BV7120"/>
      <c r="BW7120"/>
      <c r="BX7120"/>
      <c r="BY7120"/>
      <c r="BZ7120"/>
      <c r="CA7120"/>
      <c r="CB7120"/>
      <c r="CC7120"/>
      <c r="CD7120"/>
      <c r="CE7120"/>
      <c r="CF7120"/>
      <c r="CG7120"/>
      <c r="CH7120"/>
      <c r="CI7120"/>
      <c r="CJ7120"/>
      <c r="CK7120"/>
      <c r="CL7120"/>
      <c r="CM7120"/>
      <c r="CN7120"/>
      <c r="CO7120"/>
      <c r="CP7120"/>
      <c r="CQ7120"/>
      <c r="CR7120"/>
      <c r="CS7120"/>
      <c r="CT7120"/>
      <c r="CU7120"/>
      <c r="CV7120"/>
    </row>
    <row r="7121" spans="10:100" x14ac:dyDescent="0.25">
      <c r="J7121"/>
      <c r="K7121"/>
      <c r="L7121"/>
      <c r="M7121"/>
      <c r="N7121"/>
      <c r="O7121"/>
      <c r="P7121"/>
      <c r="Q7121"/>
      <c r="R7121"/>
      <c r="S7121"/>
      <c r="T7121"/>
      <c r="U7121"/>
      <c r="V7121"/>
      <c r="W7121"/>
      <c r="X7121"/>
      <c r="Y7121"/>
      <c r="Z7121"/>
      <c r="AA7121"/>
      <c r="AB7121"/>
      <c r="AC7121"/>
      <c r="AD7121"/>
      <c r="AE7121"/>
      <c r="AF7121"/>
      <c r="AG7121"/>
      <c r="AH7121"/>
      <c r="AI7121"/>
      <c r="AJ7121"/>
      <c r="AK7121"/>
      <c r="AL7121"/>
      <c r="AM7121"/>
      <c r="AN7121"/>
      <c r="AO7121"/>
      <c r="AP7121"/>
      <c r="AQ7121"/>
      <c r="AR7121"/>
      <c r="AS7121"/>
      <c r="AT7121"/>
      <c r="AU7121"/>
      <c r="AV7121"/>
      <c r="AW7121"/>
      <c r="AX7121"/>
      <c r="AY7121"/>
      <c r="AZ7121"/>
      <c r="BA7121"/>
      <c r="BB7121"/>
      <c r="BC7121"/>
      <c r="BD7121"/>
      <c r="BE7121"/>
      <c r="BF7121"/>
      <c r="BG7121"/>
      <c r="BH7121"/>
      <c r="BI7121"/>
      <c r="BJ7121"/>
      <c r="BK7121"/>
      <c r="BL7121"/>
      <c r="BM7121"/>
      <c r="BN7121"/>
      <c r="BO7121"/>
      <c r="BP7121"/>
      <c r="BQ7121"/>
      <c r="BR7121"/>
      <c r="BS7121"/>
      <c r="BT7121"/>
      <c r="BU7121"/>
      <c r="BV7121"/>
      <c r="BW7121"/>
      <c r="BX7121"/>
      <c r="BY7121"/>
      <c r="BZ7121"/>
      <c r="CA7121"/>
      <c r="CB7121"/>
      <c r="CC7121"/>
      <c r="CD7121"/>
      <c r="CE7121"/>
      <c r="CF7121"/>
      <c r="CG7121"/>
      <c r="CH7121"/>
      <c r="CI7121"/>
      <c r="CJ7121"/>
      <c r="CK7121"/>
      <c r="CL7121"/>
      <c r="CM7121"/>
      <c r="CN7121"/>
      <c r="CO7121"/>
      <c r="CP7121"/>
      <c r="CQ7121"/>
      <c r="CR7121"/>
      <c r="CS7121"/>
      <c r="CT7121"/>
      <c r="CU7121"/>
      <c r="CV7121"/>
    </row>
    <row r="7122" spans="10:100" x14ac:dyDescent="0.25">
      <c r="J7122"/>
      <c r="K7122"/>
      <c r="L7122"/>
      <c r="M7122"/>
      <c r="N7122"/>
      <c r="O7122"/>
      <c r="P7122"/>
      <c r="Q7122"/>
      <c r="R7122"/>
      <c r="S7122"/>
      <c r="T7122"/>
      <c r="U7122"/>
      <c r="V7122"/>
      <c r="W7122"/>
      <c r="X7122"/>
      <c r="Y7122"/>
      <c r="Z7122"/>
      <c r="AA7122"/>
      <c r="AB7122"/>
      <c r="AC7122"/>
      <c r="AD7122"/>
      <c r="AE7122"/>
      <c r="AF7122"/>
      <c r="AG7122"/>
      <c r="AH7122"/>
      <c r="AI7122"/>
      <c r="AJ7122"/>
      <c r="AK7122"/>
      <c r="AL7122"/>
      <c r="AM7122"/>
      <c r="AN7122"/>
      <c r="AO7122"/>
      <c r="AP7122"/>
      <c r="AQ7122"/>
      <c r="AR7122"/>
      <c r="AS7122"/>
      <c r="AT7122"/>
      <c r="AU7122"/>
      <c r="AV7122"/>
      <c r="AW7122"/>
      <c r="AX7122"/>
      <c r="AY7122"/>
      <c r="AZ7122"/>
      <c r="BA7122"/>
      <c r="BB7122"/>
      <c r="BC7122"/>
      <c r="BD7122"/>
      <c r="BE7122"/>
      <c r="BF7122"/>
      <c r="BG7122"/>
      <c r="BH7122"/>
      <c r="BI7122"/>
      <c r="BJ7122"/>
      <c r="BK7122"/>
      <c r="BL7122"/>
      <c r="BM7122"/>
      <c r="BN7122"/>
      <c r="BO7122"/>
      <c r="BP7122"/>
      <c r="BQ7122"/>
      <c r="BR7122"/>
      <c r="BS7122"/>
      <c r="BT7122"/>
      <c r="BU7122"/>
      <c r="BV7122"/>
      <c r="BW7122"/>
      <c r="BX7122"/>
      <c r="BY7122"/>
      <c r="BZ7122"/>
      <c r="CA7122"/>
      <c r="CB7122"/>
      <c r="CC7122"/>
      <c r="CD7122"/>
      <c r="CE7122"/>
      <c r="CF7122"/>
      <c r="CG7122"/>
      <c r="CH7122"/>
      <c r="CI7122"/>
      <c r="CJ7122"/>
      <c r="CK7122"/>
      <c r="CL7122"/>
      <c r="CM7122"/>
      <c r="CN7122"/>
      <c r="CO7122"/>
      <c r="CP7122"/>
      <c r="CQ7122"/>
      <c r="CR7122"/>
      <c r="CS7122"/>
      <c r="CT7122"/>
      <c r="CU7122"/>
      <c r="CV7122"/>
    </row>
    <row r="7123" spans="10:100" x14ac:dyDescent="0.25">
      <c r="J7123"/>
      <c r="K7123"/>
      <c r="L7123"/>
      <c r="M7123"/>
      <c r="N7123"/>
      <c r="O7123"/>
      <c r="P7123"/>
      <c r="Q7123"/>
      <c r="R7123"/>
      <c r="S7123"/>
      <c r="T7123"/>
      <c r="U7123"/>
      <c r="V7123"/>
      <c r="W7123"/>
      <c r="X7123"/>
      <c r="Y7123"/>
      <c r="Z7123"/>
      <c r="AA7123"/>
      <c r="AB7123"/>
      <c r="AC7123"/>
      <c r="AD7123"/>
      <c r="AE7123"/>
      <c r="AF7123"/>
      <c r="AG7123"/>
      <c r="AH7123"/>
      <c r="AI7123"/>
      <c r="AJ7123"/>
      <c r="AK7123"/>
      <c r="AL7123"/>
      <c r="AM7123"/>
      <c r="AN7123"/>
      <c r="AO7123"/>
      <c r="AP7123"/>
      <c r="AQ7123"/>
      <c r="AR7123"/>
      <c r="AS7123"/>
      <c r="AT7123"/>
      <c r="AU7123"/>
      <c r="AV7123"/>
      <c r="AW7123"/>
      <c r="AX7123"/>
      <c r="AY7123"/>
      <c r="AZ7123"/>
      <c r="BA7123"/>
      <c r="BB7123"/>
      <c r="BC7123"/>
      <c r="BD7123"/>
      <c r="BE7123"/>
      <c r="BF7123"/>
      <c r="BG7123"/>
      <c r="BH7123"/>
      <c r="BI7123"/>
      <c r="BJ7123"/>
      <c r="BK7123"/>
      <c r="BL7123"/>
      <c r="BM7123"/>
      <c r="BN7123"/>
      <c r="BO7123"/>
      <c r="BP7123"/>
      <c r="BQ7123"/>
      <c r="BR7123"/>
      <c r="BS7123"/>
      <c r="BT7123"/>
      <c r="BU7123"/>
      <c r="BV7123"/>
      <c r="BW7123"/>
      <c r="BX7123"/>
      <c r="BY7123"/>
      <c r="BZ7123"/>
      <c r="CA7123"/>
      <c r="CB7123"/>
      <c r="CC7123"/>
      <c r="CD7123"/>
      <c r="CE7123"/>
      <c r="CF7123"/>
      <c r="CG7123"/>
      <c r="CH7123"/>
      <c r="CI7123"/>
      <c r="CJ7123"/>
      <c r="CK7123"/>
      <c r="CL7123"/>
      <c r="CM7123"/>
      <c r="CN7123"/>
      <c r="CO7123"/>
      <c r="CP7123"/>
      <c r="CQ7123"/>
      <c r="CR7123"/>
      <c r="CS7123"/>
      <c r="CT7123"/>
      <c r="CU7123"/>
      <c r="CV7123"/>
    </row>
    <row r="7124" spans="10:100" x14ac:dyDescent="0.25">
      <c r="J7124"/>
      <c r="K7124"/>
      <c r="L7124"/>
      <c r="M7124"/>
      <c r="N7124"/>
      <c r="O7124"/>
      <c r="P7124"/>
      <c r="Q7124"/>
      <c r="R7124"/>
      <c r="S7124"/>
      <c r="T7124"/>
      <c r="U7124"/>
      <c r="V7124"/>
      <c r="W7124"/>
      <c r="X7124"/>
      <c r="Y7124"/>
      <c r="Z7124"/>
      <c r="AA7124"/>
      <c r="AB7124"/>
      <c r="AC7124"/>
      <c r="AD7124"/>
      <c r="AE7124"/>
      <c r="AF7124"/>
      <c r="AG7124"/>
      <c r="AH7124"/>
      <c r="AI7124"/>
      <c r="AJ7124"/>
      <c r="AK7124"/>
      <c r="AL7124"/>
      <c r="AM7124"/>
      <c r="AN7124"/>
      <c r="AO7124"/>
      <c r="AP7124"/>
      <c r="AQ7124"/>
      <c r="AR7124"/>
      <c r="AS7124"/>
      <c r="AT7124"/>
      <c r="AU7124"/>
      <c r="AV7124"/>
      <c r="AW7124"/>
      <c r="AX7124"/>
      <c r="AY7124"/>
      <c r="AZ7124"/>
      <c r="BA7124"/>
      <c r="BB7124"/>
      <c r="BC7124"/>
      <c r="BD7124"/>
      <c r="BE7124"/>
      <c r="BF7124"/>
      <c r="BG7124"/>
      <c r="BH7124"/>
      <c r="BI7124"/>
      <c r="BJ7124"/>
      <c r="BK7124"/>
      <c r="BL7124"/>
      <c r="BM7124"/>
      <c r="BN7124"/>
      <c r="BO7124"/>
      <c r="BP7124"/>
      <c r="BQ7124"/>
      <c r="BR7124"/>
      <c r="BS7124"/>
      <c r="BT7124"/>
      <c r="BU7124"/>
      <c r="BV7124"/>
      <c r="BW7124"/>
      <c r="BX7124"/>
      <c r="BY7124"/>
      <c r="BZ7124"/>
      <c r="CA7124"/>
      <c r="CB7124"/>
      <c r="CC7124"/>
      <c r="CD7124"/>
      <c r="CE7124"/>
      <c r="CF7124"/>
      <c r="CG7124"/>
      <c r="CH7124"/>
      <c r="CI7124"/>
      <c r="CJ7124"/>
      <c r="CK7124"/>
      <c r="CL7124"/>
      <c r="CM7124"/>
      <c r="CN7124"/>
      <c r="CO7124"/>
      <c r="CP7124"/>
      <c r="CQ7124"/>
      <c r="CR7124"/>
      <c r="CS7124"/>
      <c r="CT7124"/>
      <c r="CU7124"/>
      <c r="CV7124"/>
    </row>
    <row r="7125" spans="10:100" x14ac:dyDescent="0.25">
      <c r="J7125"/>
      <c r="K7125"/>
      <c r="L7125"/>
      <c r="M7125"/>
      <c r="N7125"/>
      <c r="O7125"/>
      <c r="P7125"/>
      <c r="Q7125"/>
      <c r="R7125"/>
      <c r="S7125"/>
      <c r="T7125"/>
      <c r="U7125"/>
      <c r="V7125"/>
      <c r="W7125"/>
      <c r="X7125"/>
      <c r="Y7125"/>
      <c r="Z7125"/>
      <c r="AA7125"/>
      <c r="AB7125"/>
      <c r="AC7125"/>
      <c r="AD7125"/>
      <c r="AE7125"/>
      <c r="AF7125"/>
      <c r="AG7125"/>
      <c r="AH7125"/>
      <c r="AI7125"/>
      <c r="AJ7125"/>
      <c r="AK7125"/>
      <c r="AL7125"/>
      <c r="AM7125"/>
      <c r="AN7125"/>
      <c r="AO7125"/>
      <c r="AP7125"/>
      <c r="AQ7125"/>
      <c r="AR7125"/>
      <c r="AS7125"/>
      <c r="AT7125"/>
      <c r="AU7125"/>
      <c r="AV7125"/>
      <c r="AW7125"/>
      <c r="AX7125"/>
      <c r="AY7125"/>
      <c r="AZ7125"/>
      <c r="BA7125"/>
      <c r="BB7125"/>
      <c r="BC7125"/>
      <c r="BD7125"/>
      <c r="BE7125"/>
      <c r="BF7125"/>
      <c r="BG7125"/>
      <c r="BH7125"/>
      <c r="BI7125"/>
      <c r="BJ7125"/>
      <c r="BK7125"/>
      <c r="BL7125"/>
      <c r="BM7125"/>
      <c r="BN7125"/>
      <c r="BO7125"/>
      <c r="BP7125"/>
      <c r="BQ7125"/>
      <c r="BR7125"/>
      <c r="BS7125"/>
      <c r="BT7125"/>
      <c r="BU7125"/>
      <c r="BV7125"/>
      <c r="BW7125"/>
      <c r="BX7125"/>
      <c r="BY7125"/>
      <c r="BZ7125"/>
      <c r="CA7125"/>
      <c r="CB7125"/>
      <c r="CC7125"/>
      <c r="CD7125"/>
      <c r="CE7125"/>
      <c r="CF7125"/>
      <c r="CG7125"/>
      <c r="CH7125"/>
      <c r="CI7125"/>
      <c r="CJ7125"/>
      <c r="CK7125"/>
      <c r="CL7125"/>
      <c r="CM7125"/>
      <c r="CN7125"/>
      <c r="CO7125"/>
      <c r="CP7125"/>
      <c r="CQ7125"/>
      <c r="CR7125"/>
      <c r="CS7125"/>
      <c r="CT7125"/>
      <c r="CU7125"/>
      <c r="CV7125"/>
    </row>
    <row r="7126" spans="10:100" x14ac:dyDescent="0.25">
      <c r="J7126"/>
      <c r="K7126"/>
      <c r="L7126"/>
      <c r="M7126"/>
      <c r="N7126"/>
      <c r="O7126"/>
      <c r="P7126"/>
      <c r="Q7126"/>
      <c r="R7126"/>
      <c r="S7126"/>
      <c r="T7126"/>
      <c r="U7126"/>
      <c r="V7126"/>
      <c r="W7126"/>
      <c r="X7126"/>
      <c r="Y7126"/>
      <c r="Z7126"/>
      <c r="AA7126"/>
      <c r="AB7126"/>
      <c r="AC7126"/>
      <c r="AD7126"/>
      <c r="AE7126"/>
      <c r="AF7126"/>
      <c r="AG7126"/>
      <c r="AH7126"/>
      <c r="AI7126"/>
      <c r="AJ7126"/>
      <c r="AK7126"/>
      <c r="AL7126"/>
      <c r="AM7126"/>
      <c r="AN7126"/>
      <c r="AO7126"/>
      <c r="AP7126"/>
      <c r="AQ7126"/>
      <c r="AR7126"/>
      <c r="AS7126"/>
      <c r="AT7126"/>
      <c r="AU7126"/>
      <c r="AV7126"/>
      <c r="AW7126"/>
      <c r="AX7126"/>
      <c r="AY7126"/>
      <c r="AZ7126"/>
      <c r="BA7126"/>
      <c r="BB7126"/>
      <c r="BC7126"/>
      <c r="BD7126"/>
      <c r="BE7126"/>
      <c r="BF7126"/>
      <c r="BG7126"/>
      <c r="BH7126"/>
      <c r="BI7126"/>
      <c r="BJ7126"/>
      <c r="BK7126"/>
      <c r="BL7126"/>
      <c r="BM7126"/>
      <c r="BN7126"/>
      <c r="BO7126"/>
      <c r="BP7126"/>
      <c r="BQ7126"/>
      <c r="BR7126"/>
      <c r="BS7126"/>
      <c r="BT7126"/>
      <c r="BU7126"/>
      <c r="BV7126"/>
      <c r="BW7126"/>
      <c r="BX7126"/>
      <c r="BY7126"/>
      <c r="BZ7126"/>
      <c r="CA7126"/>
      <c r="CB7126"/>
      <c r="CC7126"/>
      <c r="CD7126"/>
      <c r="CE7126"/>
      <c r="CF7126"/>
      <c r="CG7126"/>
      <c r="CH7126"/>
      <c r="CI7126"/>
      <c r="CJ7126"/>
      <c r="CK7126"/>
      <c r="CL7126"/>
      <c r="CM7126"/>
      <c r="CN7126"/>
      <c r="CO7126"/>
      <c r="CP7126"/>
      <c r="CQ7126"/>
      <c r="CR7126"/>
      <c r="CS7126"/>
      <c r="CT7126"/>
      <c r="CU7126"/>
      <c r="CV7126"/>
    </row>
    <row r="7127" spans="10:100" x14ac:dyDescent="0.25">
      <c r="J7127"/>
      <c r="K7127"/>
      <c r="L7127"/>
      <c r="M7127"/>
      <c r="N7127"/>
      <c r="O7127"/>
      <c r="P7127"/>
      <c r="Q7127"/>
      <c r="R7127"/>
      <c r="S7127"/>
      <c r="T7127"/>
      <c r="U7127"/>
      <c r="V7127"/>
      <c r="W7127"/>
      <c r="X7127"/>
      <c r="Y7127"/>
      <c r="Z7127"/>
      <c r="AA7127"/>
      <c r="AB7127"/>
      <c r="AC7127"/>
      <c r="AD7127"/>
      <c r="AE7127"/>
      <c r="AF7127"/>
      <c r="AG7127"/>
      <c r="AH7127"/>
      <c r="AI7127"/>
      <c r="AJ7127"/>
      <c r="AK7127"/>
      <c r="AL7127"/>
      <c r="AM7127"/>
      <c r="AN7127"/>
      <c r="AO7127"/>
      <c r="AP7127"/>
      <c r="AQ7127"/>
      <c r="AR7127"/>
      <c r="AS7127"/>
      <c r="AT7127"/>
      <c r="AU7127"/>
      <c r="AV7127"/>
      <c r="AW7127"/>
      <c r="AX7127"/>
      <c r="AY7127"/>
      <c r="AZ7127"/>
      <c r="BA7127"/>
      <c r="BB7127"/>
      <c r="BC7127"/>
      <c r="BD7127"/>
      <c r="BE7127"/>
      <c r="BF7127"/>
      <c r="BG7127"/>
      <c r="BH7127"/>
      <c r="BI7127"/>
      <c r="BJ7127"/>
      <c r="BK7127"/>
      <c r="BL7127"/>
      <c r="BM7127"/>
      <c r="BN7127"/>
      <c r="BO7127"/>
      <c r="BP7127"/>
      <c r="BQ7127"/>
      <c r="BR7127"/>
      <c r="BS7127"/>
      <c r="BT7127"/>
      <c r="BU7127"/>
      <c r="BV7127"/>
      <c r="BW7127"/>
      <c r="BX7127"/>
      <c r="BY7127"/>
      <c r="BZ7127"/>
      <c r="CA7127"/>
      <c r="CB7127"/>
      <c r="CC7127"/>
      <c r="CD7127"/>
      <c r="CE7127"/>
      <c r="CF7127"/>
      <c r="CG7127"/>
      <c r="CH7127"/>
      <c r="CI7127"/>
      <c r="CJ7127"/>
      <c r="CK7127"/>
      <c r="CL7127"/>
      <c r="CM7127"/>
      <c r="CN7127"/>
      <c r="CO7127"/>
      <c r="CP7127"/>
      <c r="CQ7127"/>
      <c r="CR7127"/>
      <c r="CS7127"/>
      <c r="CT7127"/>
      <c r="CU7127"/>
      <c r="CV7127"/>
    </row>
    <row r="7128" spans="10:100" x14ac:dyDescent="0.25">
      <c r="J7128"/>
      <c r="K7128"/>
      <c r="L7128"/>
      <c r="M7128"/>
      <c r="N7128"/>
      <c r="O7128"/>
      <c r="P7128"/>
      <c r="Q7128"/>
      <c r="R7128"/>
      <c r="S7128"/>
      <c r="T7128"/>
      <c r="U7128"/>
      <c r="V7128"/>
      <c r="W7128"/>
      <c r="X7128"/>
      <c r="Y7128"/>
      <c r="Z7128"/>
      <c r="AA7128"/>
      <c r="AB7128"/>
      <c r="AC7128"/>
      <c r="AD7128"/>
      <c r="AE7128"/>
      <c r="AF7128"/>
      <c r="AG7128"/>
      <c r="AH7128"/>
      <c r="AI7128"/>
      <c r="AJ7128"/>
      <c r="AK7128"/>
      <c r="AL7128"/>
      <c r="AM7128"/>
      <c r="AN7128"/>
      <c r="AO7128"/>
      <c r="AP7128"/>
      <c r="AQ7128"/>
      <c r="AR7128"/>
      <c r="AS7128"/>
      <c r="AT7128"/>
      <c r="AU7128"/>
      <c r="AV7128"/>
      <c r="AW7128"/>
      <c r="AX7128"/>
      <c r="AY7128"/>
      <c r="AZ7128"/>
      <c r="BA7128"/>
      <c r="BB7128"/>
      <c r="BC7128"/>
      <c r="BD7128"/>
      <c r="BE7128"/>
      <c r="BF7128"/>
      <c r="BG7128"/>
      <c r="BH7128"/>
      <c r="BI7128"/>
      <c r="BJ7128"/>
      <c r="BK7128"/>
      <c r="BL7128"/>
      <c r="BM7128"/>
      <c r="BN7128"/>
      <c r="BO7128"/>
      <c r="BP7128"/>
      <c r="BQ7128"/>
      <c r="BR7128"/>
      <c r="BS7128"/>
      <c r="BT7128"/>
      <c r="BU7128"/>
      <c r="BV7128"/>
      <c r="BW7128"/>
      <c r="BX7128"/>
      <c r="BY7128"/>
      <c r="BZ7128"/>
      <c r="CA7128"/>
      <c r="CB7128"/>
      <c r="CC7128"/>
      <c r="CD7128"/>
      <c r="CE7128"/>
      <c r="CF7128"/>
      <c r="CG7128"/>
      <c r="CH7128"/>
      <c r="CI7128"/>
      <c r="CJ7128"/>
      <c r="CK7128"/>
      <c r="CL7128"/>
      <c r="CM7128"/>
      <c r="CN7128"/>
      <c r="CO7128"/>
      <c r="CP7128"/>
      <c r="CQ7128"/>
      <c r="CR7128"/>
      <c r="CS7128"/>
      <c r="CT7128"/>
      <c r="CU7128"/>
      <c r="CV7128"/>
    </row>
    <row r="7129" spans="10:100" x14ac:dyDescent="0.25">
      <c r="J7129"/>
      <c r="K7129"/>
      <c r="L7129"/>
      <c r="M7129"/>
      <c r="N7129"/>
      <c r="O7129"/>
      <c r="P7129"/>
      <c r="Q7129"/>
      <c r="R7129"/>
      <c r="S7129"/>
      <c r="T7129"/>
      <c r="U7129"/>
      <c r="V7129"/>
      <c r="W7129"/>
      <c r="X7129"/>
      <c r="Y7129"/>
      <c r="Z7129"/>
      <c r="AA7129"/>
      <c r="AB7129"/>
      <c r="AC7129"/>
      <c r="AD7129"/>
      <c r="AE7129"/>
      <c r="AF7129"/>
      <c r="AG7129"/>
      <c r="AH7129"/>
      <c r="AI7129"/>
      <c r="AJ7129"/>
      <c r="AK7129"/>
      <c r="AL7129"/>
      <c r="AM7129"/>
      <c r="AN7129"/>
      <c r="AO7129"/>
      <c r="AP7129"/>
      <c r="AQ7129"/>
      <c r="AR7129"/>
      <c r="AS7129"/>
      <c r="AT7129"/>
      <c r="AU7129"/>
      <c r="AV7129"/>
      <c r="AW7129"/>
      <c r="AX7129"/>
      <c r="AY7129"/>
      <c r="AZ7129"/>
      <c r="BA7129"/>
      <c r="BB7129"/>
      <c r="BC7129"/>
      <c r="BD7129"/>
      <c r="BE7129"/>
      <c r="BF7129"/>
      <c r="BG7129"/>
      <c r="BH7129"/>
      <c r="BI7129"/>
      <c r="BJ7129"/>
      <c r="BK7129"/>
      <c r="BL7129"/>
      <c r="BM7129"/>
      <c r="BN7129"/>
      <c r="BO7129"/>
      <c r="BP7129"/>
      <c r="BQ7129"/>
      <c r="BR7129"/>
      <c r="BS7129"/>
      <c r="BT7129"/>
      <c r="BU7129"/>
      <c r="BV7129"/>
      <c r="BW7129"/>
      <c r="BX7129"/>
      <c r="BY7129"/>
      <c r="BZ7129"/>
      <c r="CA7129"/>
      <c r="CB7129"/>
      <c r="CC7129"/>
      <c r="CD7129"/>
      <c r="CE7129"/>
      <c r="CF7129"/>
      <c r="CG7129"/>
      <c r="CH7129"/>
      <c r="CI7129"/>
      <c r="CJ7129"/>
      <c r="CK7129"/>
      <c r="CL7129"/>
      <c r="CM7129"/>
      <c r="CN7129"/>
      <c r="CO7129"/>
      <c r="CP7129"/>
      <c r="CQ7129"/>
      <c r="CR7129"/>
      <c r="CS7129"/>
      <c r="CT7129"/>
      <c r="CU7129"/>
      <c r="CV7129"/>
    </row>
    <row r="7130" spans="10:100" x14ac:dyDescent="0.25">
      <c r="J7130"/>
      <c r="K7130"/>
      <c r="L7130"/>
      <c r="M7130"/>
      <c r="N7130"/>
      <c r="O7130"/>
      <c r="P7130"/>
      <c r="Q7130"/>
      <c r="R7130"/>
      <c r="S7130"/>
      <c r="T7130"/>
      <c r="U7130"/>
      <c r="V7130"/>
      <c r="W7130"/>
      <c r="X7130"/>
      <c r="Y7130"/>
      <c r="Z7130"/>
      <c r="AA7130"/>
      <c r="AB7130"/>
      <c r="AC7130"/>
      <c r="AD7130"/>
      <c r="AE7130"/>
      <c r="AF7130"/>
      <c r="AG7130"/>
      <c r="AH7130"/>
      <c r="AI7130"/>
      <c r="AJ7130"/>
      <c r="AK7130"/>
      <c r="AL7130"/>
      <c r="AM7130"/>
      <c r="AN7130"/>
      <c r="AO7130"/>
      <c r="AP7130"/>
      <c r="AQ7130"/>
      <c r="AR7130"/>
      <c r="AS7130"/>
      <c r="AT7130"/>
      <c r="AU7130"/>
      <c r="AV7130"/>
      <c r="AW7130"/>
      <c r="AX7130"/>
      <c r="AY7130"/>
      <c r="AZ7130"/>
      <c r="BA7130"/>
      <c r="BB7130"/>
      <c r="BC7130"/>
      <c r="BD7130"/>
      <c r="BE7130"/>
      <c r="BF7130"/>
      <c r="BG7130"/>
      <c r="BH7130"/>
      <c r="BI7130"/>
      <c r="BJ7130"/>
      <c r="BK7130"/>
      <c r="BL7130"/>
      <c r="BM7130"/>
      <c r="BN7130"/>
      <c r="BO7130"/>
      <c r="BP7130"/>
      <c r="BQ7130"/>
      <c r="BR7130"/>
      <c r="BS7130"/>
      <c r="BT7130"/>
      <c r="BU7130"/>
      <c r="BV7130"/>
      <c r="BW7130"/>
      <c r="BX7130"/>
      <c r="BY7130"/>
      <c r="BZ7130"/>
      <c r="CA7130"/>
      <c r="CB7130"/>
      <c r="CC7130"/>
      <c r="CD7130"/>
      <c r="CE7130"/>
      <c r="CF7130"/>
      <c r="CG7130"/>
      <c r="CH7130"/>
      <c r="CI7130"/>
      <c r="CJ7130"/>
      <c r="CK7130"/>
      <c r="CL7130"/>
      <c r="CM7130"/>
      <c r="CN7130"/>
      <c r="CO7130"/>
      <c r="CP7130"/>
      <c r="CQ7130"/>
      <c r="CR7130"/>
      <c r="CS7130"/>
      <c r="CT7130"/>
      <c r="CU7130"/>
      <c r="CV7130"/>
    </row>
    <row r="7131" spans="10:100" x14ac:dyDescent="0.25">
      <c r="J7131"/>
      <c r="K7131"/>
      <c r="L7131"/>
      <c r="M7131"/>
      <c r="N7131"/>
      <c r="O7131"/>
      <c r="P7131"/>
      <c r="Q7131"/>
      <c r="R7131"/>
      <c r="S7131"/>
      <c r="T7131"/>
      <c r="U7131"/>
      <c r="V7131"/>
      <c r="W7131"/>
      <c r="X7131"/>
      <c r="Y7131"/>
      <c r="Z7131"/>
      <c r="AA7131"/>
      <c r="AB7131"/>
      <c r="AC7131"/>
      <c r="AD7131"/>
      <c r="AE7131"/>
      <c r="AF7131"/>
      <c r="AG7131"/>
      <c r="AH7131"/>
      <c r="AI7131"/>
      <c r="AJ7131"/>
      <c r="AK7131"/>
      <c r="AL7131"/>
      <c r="AM7131"/>
      <c r="AN7131"/>
      <c r="AO7131"/>
      <c r="AP7131"/>
      <c r="AQ7131"/>
      <c r="AR7131"/>
      <c r="AS7131"/>
      <c r="AT7131"/>
      <c r="AU7131"/>
      <c r="AV7131"/>
      <c r="AW7131"/>
      <c r="AX7131"/>
      <c r="AY7131"/>
      <c r="AZ7131"/>
      <c r="BA7131"/>
      <c r="BB7131"/>
      <c r="BC7131"/>
      <c r="BD7131"/>
      <c r="BE7131"/>
      <c r="BF7131"/>
      <c r="BG7131"/>
      <c r="BH7131"/>
      <c r="BI7131"/>
      <c r="BJ7131"/>
      <c r="BK7131"/>
      <c r="BL7131"/>
      <c r="BM7131"/>
      <c r="BN7131"/>
      <c r="BO7131"/>
      <c r="BP7131"/>
      <c r="BQ7131"/>
      <c r="BR7131"/>
      <c r="BS7131"/>
      <c r="BT7131"/>
      <c r="BU7131"/>
      <c r="BV7131"/>
      <c r="BW7131"/>
      <c r="BX7131"/>
      <c r="BY7131"/>
      <c r="BZ7131"/>
      <c r="CA7131"/>
      <c r="CB7131"/>
      <c r="CC7131"/>
      <c r="CD7131"/>
      <c r="CE7131"/>
      <c r="CF7131"/>
      <c r="CG7131"/>
      <c r="CH7131"/>
      <c r="CI7131"/>
      <c r="CJ7131"/>
      <c r="CK7131"/>
      <c r="CL7131"/>
      <c r="CM7131"/>
      <c r="CN7131"/>
      <c r="CO7131"/>
      <c r="CP7131"/>
      <c r="CQ7131"/>
      <c r="CR7131"/>
      <c r="CS7131"/>
      <c r="CT7131"/>
      <c r="CU7131"/>
      <c r="CV7131"/>
    </row>
    <row r="7132" spans="10:100" x14ac:dyDescent="0.25">
      <c r="J7132"/>
      <c r="K7132"/>
      <c r="L7132"/>
      <c r="M7132"/>
      <c r="N7132"/>
      <c r="O7132"/>
      <c r="P7132"/>
      <c r="Q7132"/>
      <c r="R7132"/>
      <c r="S7132"/>
      <c r="T7132"/>
      <c r="U7132"/>
      <c r="V7132"/>
      <c r="W7132"/>
      <c r="X7132"/>
      <c r="Y7132"/>
      <c r="Z7132"/>
      <c r="AA7132"/>
      <c r="AB7132"/>
      <c r="AC7132"/>
      <c r="AD7132"/>
      <c r="AE7132"/>
      <c r="AF7132"/>
      <c r="AG7132"/>
      <c r="AH7132"/>
      <c r="AI7132"/>
      <c r="AJ7132"/>
      <c r="AK7132"/>
      <c r="AL7132"/>
      <c r="AM7132"/>
      <c r="AN7132"/>
      <c r="AO7132"/>
      <c r="AP7132"/>
      <c r="AQ7132"/>
      <c r="AR7132"/>
      <c r="AS7132"/>
      <c r="AT7132"/>
      <c r="AU7132"/>
      <c r="AV7132"/>
      <c r="AW7132"/>
      <c r="AX7132"/>
      <c r="AY7132"/>
      <c r="AZ7132"/>
      <c r="BA7132"/>
      <c r="BB7132"/>
      <c r="BC7132"/>
      <c r="BD7132"/>
      <c r="BE7132"/>
      <c r="BF7132"/>
      <c r="BG7132"/>
      <c r="BH7132"/>
      <c r="BI7132"/>
      <c r="BJ7132"/>
      <c r="BK7132"/>
      <c r="BL7132"/>
      <c r="BM7132"/>
      <c r="BN7132"/>
      <c r="BO7132"/>
      <c r="BP7132"/>
      <c r="BQ7132"/>
      <c r="BR7132"/>
      <c r="BS7132"/>
      <c r="BT7132"/>
      <c r="BU7132"/>
      <c r="BV7132"/>
      <c r="BW7132"/>
      <c r="BX7132"/>
      <c r="BY7132"/>
      <c r="BZ7132"/>
      <c r="CA7132"/>
      <c r="CB7132"/>
      <c r="CC7132"/>
      <c r="CD7132"/>
      <c r="CE7132"/>
      <c r="CF7132"/>
      <c r="CG7132"/>
      <c r="CH7132"/>
      <c r="CI7132"/>
      <c r="CJ7132"/>
      <c r="CK7132"/>
      <c r="CL7132"/>
      <c r="CM7132"/>
      <c r="CN7132"/>
      <c r="CO7132"/>
      <c r="CP7132"/>
      <c r="CQ7132"/>
      <c r="CR7132"/>
      <c r="CS7132"/>
      <c r="CT7132"/>
      <c r="CU7132"/>
      <c r="CV7132"/>
    </row>
    <row r="7133" spans="10:100" x14ac:dyDescent="0.25">
      <c r="J7133"/>
      <c r="K7133"/>
      <c r="L7133"/>
      <c r="M7133"/>
      <c r="N7133"/>
      <c r="O7133"/>
      <c r="P7133"/>
      <c r="Q7133"/>
      <c r="R7133"/>
      <c r="S7133"/>
      <c r="T7133"/>
      <c r="U7133"/>
      <c r="V7133"/>
      <c r="W7133"/>
      <c r="X7133"/>
      <c r="Y7133"/>
      <c r="Z7133"/>
      <c r="AA7133"/>
      <c r="AB7133"/>
      <c r="AC7133"/>
      <c r="AD7133"/>
      <c r="AE7133"/>
      <c r="AF7133"/>
      <c r="AG7133"/>
      <c r="AH7133"/>
      <c r="AI7133"/>
      <c r="AJ7133"/>
      <c r="AK7133"/>
      <c r="AL7133"/>
      <c r="AM7133"/>
      <c r="AN7133"/>
      <c r="AO7133"/>
      <c r="AP7133"/>
      <c r="AQ7133"/>
      <c r="AR7133"/>
      <c r="AS7133"/>
      <c r="AT7133"/>
      <c r="AU7133"/>
      <c r="AV7133"/>
      <c r="AW7133"/>
      <c r="AX7133"/>
      <c r="AY7133"/>
      <c r="AZ7133"/>
      <c r="BA7133"/>
      <c r="BB7133"/>
      <c r="BC7133"/>
      <c r="BD7133"/>
      <c r="BE7133"/>
      <c r="BF7133"/>
      <c r="BG7133"/>
      <c r="BH7133"/>
      <c r="BI7133"/>
      <c r="BJ7133"/>
      <c r="BK7133"/>
      <c r="BL7133"/>
      <c r="BM7133"/>
      <c r="BN7133"/>
      <c r="BO7133"/>
      <c r="BP7133"/>
      <c r="BQ7133"/>
      <c r="BR7133"/>
      <c r="BS7133"/>
      <c r="BT7133"/>
      <c r="BU7133"/>
      <c r="BV7133"/>
      <c r="BW7133"/>
      <c r="BX7133"/>
      <c r="BY7133"/>
      <c r="BZ7133"/>
      <c r="CA7133"/>
      <c r="CB7133"/>
      <c r="CC7133"/>
      <c r="CD7133"/>
      <c r="CE7133"/>
      <c r="CF7133"/>
      <c r="CG7133"/>
      <c r="CH7133"/>
      <c r="CI7133"/>
      <c r="CJ7133"/>
      <c r="CK7133"/>
      <c r="CL7133"/>
      <c r="CM7133"/>
      <c r="CN7133"/>
      <c r="CO7133"/>
      <c r="CP7133"/>
      <c r="CQ7133"/>
      <c r="CR7133"/>
      <c r="CS7133"/>
      <c r="CT7133"/>
      <c r="CU7133"/>
      <c r="CV7133"/>
    </row>
    <row r="7134" spans="10:100" x14ac:dyDescent="0.25">
      <c r="J7134"/>
      <c r="K7134"/>
      <c r="L7134"/>
      <c r="M7134"/>
      <c r="N7134"/>
      <c r="O7134"/>
      <c r="P7134"/>
      <c r="Q7134"/>
      <c r="R7134"/>
      <c r="S7134"/>
      <c r="T7134"/>
      <c r="U7134"/>
      <c r="V7134"/>
      <c r="W7134"/>
      <c r="X7134"/>
      <c r="Y7134"/>
      <c r="Z7134"/>
      <c r="AA7134"/>
      <c r="AB7134"/>
      <c r="AC7134"/>
      <c r="AD7134"/>
      <c r="AE7134"/>
      <c r="AF7134"/>
      <c r="AG7134"/>
      <c r="AH7134"/>
      <c r="AI7134"/>
      <c r="AJ7134"/>
      <c r="AK7134"/>
      <c r="AL7134"/>
      <c r="AM7134"/>
      <c r="AN7134"/>
      <c r="AO7134"/>
      <c r="AP7134"/>
      <c r="AQ7134"/>
      <c r="AR7134"/>
      <c r="AS7134"/>
      <c r="AT7134"/>
      <c r="AU7134"/>
      <c r="AV7134"/>
      <c r="AW7134"/>
      <c r="AX7134"/>
      <c r="AY7134"/>
      <c r="AZ7134"/>
      <c r="BA7134"/>
      <c r="BB7134"/>
      <c r="BC7134"/>
      <c r="BD7134"/>
      <c r="BE7134"/>
      <c r="BF7134"/>
      <c r="BG7134"/>
      <c r="BH7134"/>
      <c r="BI7134"/>
      <c r="BJ7134"/>
      <c r="BK7134"/>
      <c r="BL7134"/>
      <c r="BM7134"/>
      <c r="BN7134"/>
      <c r="BO7134"/>
      <c r="BP7134"/>
      <c r="BQ7134"/>
      <c r="BR7134"/>
      <c r="BS7134"/>
      <c r="BT7134"/>
      <c r="BU7134"/>
      <c r="BV7134"/>
      <c r="BW7134"/>
      <c r="BX7134"/>
      <c r="BY7134"/>
      <c r="BZ7134"/>
      <c r="CA7134"/>
      <c r="CB7134"/>
      <c r="CC7134"/>
      <c r="CD7134"/>
      <c r="CE7134"/>
      <c r="CF7134"/>
      <c r="CG7134"/>
      <c r="CH7134"/>
      <c r="CI7134"/>
      <c r="CJ7134"/>
      <c r="CK7134"/>
      <c r="CL7134"/>
      <c r="CM7134"/>
      <c r="CN7134"/>
      <c r="CO7134"/>
      <c r="CP7134"/>
      <c r="CQ7134"/>
      <c r="CR7134"/>
      <c r="CS7134"/>
      <c r="CT7134"/>
      <c r="CU7134"/>
      <c r="CV7134"/>
    </row>
    <row r="7135" spans="10:100" x14ac:dyDescent="0.25">
      <c r="J7135"/>
      <c r="K7135"/>
      <c r="L7135"/>
      <c r="M7135"/>
      <c r="N7135"/>
      <c r="O7135"/>
      <c r="P7135"/>
      <c r="Q7135"/>
      <c r="R7135"/>
      <c r="S7135"/>
      <c r="T7135"/>
      <c r="U7135"/>
      <c r="V7135"/>
      <c r="W7135"/>
      <c r="X7135"/>
      <c r="Y7135"/>
      <c r="Z7135"/>
      <c r="AA7135"/>
      <c r="AB7135"/>
      <c r="AC7135"/>
      <c r="AD7135"/>
      <c r="AE7135"/>
      <c r="AF7135"/>
      <c r="AG7135"/>
      <c r="AH7135"/>
      <c r="AI7135"/>
      <c r="AJ7135"/>
      <c r="AK7135"/>
      <c r="AL7135"/>
      <c r="AM7135"/>
      <c r="AN7135"/>
      <c r="AO7135"/>
      <c r="AP7135"/>
      <c r="AQ7135"/>
      <c r="AR7135"/>
      <c r="AS7135"/>
      <c r="AT7135"/>
      <c r="AU7135"/>
      <c r="AV7135"/>
      <c r="AW7135"/>
      <c r="AX7135"/>
      <c r="AY7135"/>
      <c r="AZ7135"/>
      <c r="BA7135"/>
      <c r="BB7135"/>
      <c r="BC7135"/>
      <c r="BD7135"/>
      <c r="BE7135"/>
      <c r="BF7135"/>
      <c r="BG7135"/>
      <c r="BH7135"/>
      <c r="BI7135"/>
      <c r="BJ7135"/>
      <c r="BK7135"/>
      <c r="BL7135"/>
      <c r="BM7135"/>
      <c r="BN7135"/>
      <c r="BO7135"/>
      <c r="BP7135"/>
      <c r="BQ7135"/>
      <c r="BR7135"/>
      <c r="BS7135"/>
      <c r="BT7135"/>
      <c r="BU7135"/>
      <c r="BV7135"/>
      <c r="BW7135"/>
      <c r="BX7135"/>
      <c r="BY7135"/>
      <c r="BZ7135"/>
      <c r="CA7135"/>
      <c r="CB7135"/>
      <c r="CC7135"/>
      <c r="CD7135"/>
      <c r="CE7135"/>
      <c r="CF7135"/>
      <c r="CG7135"/>
      <c r="CH7135"/>
      <c r="CI7135"/>
      <c r="CJ7135"/>
      <c r="CK7135"/>
      <c r="CL7135"/>
      <c r="CM7135"/>
      <c r="CN7135"/>
      <c r="CO7135"/>
      <c r="CP7135"/>
      <c r="CQ7135"/>
      <c r="CR7135"/>
      <c r="CS7135"/>
      <c r="CT7135"/>
      <c r="CU7135"/>
      <c r="CV7135"/>
    </row>
    <row r="7136" spans="10:100" x14ac:dyDescent="0.25">
      <c r="J7136"/>
      <c r="K7136"/>
      <c r="L7136"/>
      <c r="M7136"/>
      <c r="N7136"/>
      <c r="O7136"/>
      <c r="P7136"/>
      <c r="Q7136"/>
      <c r="R7136"/>
      <c r="S7136"/>
      <c r="T7136"/>
      <c r="U7136"/>
      <c r="V7136"/>
      <c r="W7136"/>
      <c r="X7136"/>
      <c r="Y7136"/>
      <c r="Z7136"/>
      <c r="AA7136"/>
      <c r="AB7136"/>
      <c r="AC7136"/>
      <c r="AD7136"/>
      <c r="AE7136"/>
      <c r="AF7136"/>
      <c r="AG7136"/>
      <c r="AH7136"/>
      <c r="AI7136"/>
      <c r="AJ7136"/>
      <c r="AK7136"/>
      <c r="AL7136"/>
      <c r="AM7136"/>
      <c r="AN7136"/>
      <c r="AO7136"/>
      <c r="AP7136"/>
      <c r="AQ7136"/>
      <c r="AR7136"/>
      <c r="AS7136"/>
      <c r="AT7136"/>
      <c r="AU7136"/>
      <c r="AV7136"/>
      <c r="AW7136"/>
      <c r="AX7136"/>
      <c r="AY7136"/>
      <c r="AZ7136"/>
      <c r="BA7136"/>
      <c r="BB7136"/>
      <c r="BC7136"/>
      <c r="BD7136"/>
      <c r="BE7136"/>
      <c r="BF7136"/>
      <c r="BG7136"/>
      <c r="BH7136"/>
      <c r="BI7136"/>
      <c r="BJ7136"/>
      <c r="BK7136"/>
      <c r="BL7136"/>
      <c r="BM7136"/>
      <c r="BN7136"/>
      <c r="BO7136"/>
      <c r="BP7136"/>
      <c r="BQ7136"/>
      <c r="BR7136"/>
      <c r="BS7136"/>
      <c r="BT7136"/>
      <c r="BU7136"/>
      <c r="BV7136"/>
      <c r="BW7136"/>
      <c r="BX7136"/>
      <c r="BY7136"/>
      <c r="BZ7136"/>
      <c r="CA7136"/>
      <c r="CB7136"/>
      <c r="CC7136"/>
      <c r="CD7136"/>
      <c r="CE7136"/>
      <c r="CF7136"/>
      <c r="CG7136"/>
      <c r="CH7136"/>
      <c r="CI7136"/>
      <c r="CJ7136"/>
      <c r="CK7136"/>
      <c r="CL7136"/>
      <c r="CM7136"/>
      <c r="CN7136"/>
      <c r="CO7136"/>
      <c r="CP7136"/>
      <c r="CQ7136"/>
      <c r="CR7136"/>
      <c r="CS7136"/>
      <c r="CT7136"/>
      <c r="CU7136"/>
      <c r="CV7136"/>
    </row>
    <row r="7137" spans="10:100" x14ac:dyDescent="0.25">
      <c r="J7137"/>
      <c r="K7137"/>
      <c r="L7137"/>
      <c r="M7137"/>
      <c r="N7137"/>
      <c r="O7137"/>
      <c r="P7137"/>
      <c r="Q7137"/>
      <c r="R7137"/>
      <c r="S7137"/>
      <c r="T7137"/>
      <c r="U7137"/>
      <c r="V7137"/>
      <c r="W7137"/>
      <c r="X7137"/>
      <c r="Y7137"/>
      <c r="Z7137"/>
      <c r="AA7137"/>
      <c r="AB7137"/>
      <c r="AC7137"/>
      <c r="AD7137"/>
      <c r="AE7137"/>
      <c r="AF7137"/>
      <c r="AG7137"/>
      <c r="AH7137"/>
      <c r="AI7137"/>
      <c r="AJ7137"/>
      <c r="AK7137"/>
      <c r="AL7137"/>
      <c r="AM7137"/>
      <c r="AN7137"/>
      <c r="AO7137"/>
      <c r="AP7137"/>
      <c r="AQ7137"/>
      <c r="AR7137"/>
      <c r="AS7137"/>
      <c r="AT7137"/>
      <c r="AU7137"/>
      <c r="AV7137"/>
      <c r="AW7137"/>
      <c r="AX7137"/>
      <c r="AY7137"/>
      <c r="AZ7137"/>
      <c r="BA7137"/>
      <c r="BB7137"/>
      <c r="BC7137"/>
      <c r="BD7137"/>
      <c r="BE7137"/>
      <c r="BF7137"/>
      <c r="BG7137"/>
      <c r="BH7137"/>
      <c r="BI7137"/>
      <c r="BJ7137"/>
      <c r="BK7137"/>
      <c r="BL7137"/>
      <c r="BM7137"/>
      <c r="BN7137"/>
      <c r="BO7137"/>
      <c r="BP7137"/>
      <c r="BQ7137"/>
      <c r="BR7137"/>
      <c r="BS7137"/>
      <c r="BT7137"/>
      <c r="BU7137"/>
      <c r="BV7137"/>
      <c r="BW7137"/>
      <c r="BX7137"/>
      <c r="BY7137"/>
      <c r="BZ7137"/>
      <c r="CA7137"/>
      <c r="CB7137"/>
      <c r="CC7137"/>
      <c r="CD7137"/>
      <c r="CE7137"/>
      <c r="CF7137"/>
      <c r="CG7137"/>
      <c r="CH7137"/>
      <c r="CI7137"/>
      <c r="CJ7137"/>
      <c r="CK7137"/>
      <c r="CL7137"/>
      <c r="CM7137"/>
      <c r="CN7137"/>
      <c r="CO7137"/>
      <c r="CP7137"/>
      <c r="CQ7137"/>
      <c r="CR7137"/>
      <c r="CS7137"/>
      <c r="CT7137"/>
      <c r="CU7137"/>
      <c r="CV7137"/>
    </row>
    <row r="7138" spans="10:100" x14ac:dyDescent="0.25">
      <c r="J7138"/>
      <c r="K7138"/>
      <c r="L7138"/>
      <c r="M7138"/>
      <c r="N7138"/>
      <c r="O7138"/>
      <c r="P7138"/>
      <c r="Q7138"/>
      <c r="R7138"/>
      <c r="S7138"/>
      <c r="T7138"/>
      <c r="U7138"/>
      <c r="V7138"/>
      <c r="W7138"/>
      <c r="X7138"/>
      <c r="Y7138"/>
      <c r="Z7138"/>
      <c r="AA7138"/>
      <c r="AB7138"/>
      <c r="AC7138"/>
      <c r="AD7138"/>
      <c r="AE7138"/>
      <c r="AF7138"/>
      <c r="AG7138"/>
      <c r="AH7138"/>
      <c r="AI7138"/>
      <c r="AJ7138"/>
      <c r="AK7138"/>
      <c r="AL7138"/>
      <c r="AM7138"/>
      <c r="AN7138"/>
      <c r="AO7138"/>
      <c r="AP7138"/>
      <c r="AQ7138"/>
      <c r="AR7138"/>
      <c r="AS7138"/>
      <c r="AT7138"/>
      <c r="AU7138"/>
      <c r="AV7138"/>
      <c r="AW7138"/>
      <c r="AX7138"/>
      <c r="AY7138"/>
      <c r="AZ7138"/>
      <c r="BA7138"/>
      <c r="BB7138"/>
      <c r="BC7138"/>
      <c r="BD7138"/>
      <c r="BE7138"/>
      <c r="BF7138"/>
      <c r="BG7138"/>
      <c r="BH7138"/>
      <c r="BI7138"/>
      <c r="BJ7138"/>
      <c r="BK7138"/>
      <c r="BL7138"/>
      <c r="BM7138"/>
      <c r="BN7138"/>
      <c r="BO7138"/>
      <c r="BP7138"/>
      <c r="BQ7138"/>
      <c r="BR7138"/>
      <c r="BS7138"/>
      <c r="BT7138"/>
      <c r="BU7138"/>
      <c r="BV7138"/>
      <c r="BW7138"/>
      <c r="BX7138"/>
      <c r="BY7138"/>
      <c r="BZ7138"/>
      <c r="CA7138"/>
      <c r="CB7138"/>
      <c r="CC7138"/>
      <c r="CD7138"/>
      <c r="CE7138"/>
      <c r="CF7138"/>
      <c r="CG7138"/>
      <c r="CH7138"/>
      <c r="CI7138"/>
      <c r="CJ7138"/>
      <c r="CK7138"/>
      <c r="CL7138"/>
      <c r="CM7138"/>
      <c r="CN7138"/>
      <c r="CO7138"/>
      <c r="CP7138"/>
      <c r="CQ7138"/>
      <c r="CR7138"/>
      <c r="CS7138"/>
      <c r="CT7138"/>
      <c r="CU7138"/>
      <c r="CV7138"/>
    </row>
    <row r="7139" spans="10:100" x14ac:dyDescent="0.25">
      <c r="J7139"/>
      <c r="K7139"/>
      <c r="L7139"/>
      <c r="M7139"/>
      <c r="N7139"/>
      <c r="O7139"/>
      <c r="P7139"/>
      <c r="Q7139"/>
      <c r="R7139"/>
      <c r="S7139"/>
      <c r="T7139"/>
      <c r="U7139"/>
      <c r="V7139"/>
      <c r="W7139"/>
      <c r="X7139"/>
      <c r="Y7139"/>
      <c r="Z7139"/>
      <c r="AA7139"/>
      <c r="AB7139"/>
      <c r="AC7139"/>
      <c r="AD7139"/>
      <c r="AE7139"/>
      <c r="AF7139"/>
      <c r="AG7139"/>
      <c r="AH7139"/>
      <c r="AI7139"/>
      <c r="AJ7139"/>
      <c r="AK7139"/>
      <c r="AL7139"/>
      <c r="AM7139"/>
      <c r="AN7139"/>
      <c r="AO7139"/>
      <c r="AP7139"/>
      <c r="AQ7139"/>
      <c r="AR7139"/>
      <c r="AS7139"/>
      <c r="AT7139"/>
      <c r="AU7139"/>
      <c r="AV7139"/>
      <c r="AW7139"/>
      <c r="AX7139"/>
      <c r="AY7139"/>
      <c r="AZ7139"/>
      <c r="BA7139"/>
      <c r="BB7139"/>
      <c r="BC7139"/>
      <c r="BD7139"/>
      <c r="BE7139"/>
      <c r="BF7139"/>
      <c r="BG7139"/>
      <c r="BH7139"/>
      <c r="BI7139"/>
      <c r="BJ7139"/>
      <c r="BK7139"/>
      <c r="BL7139"/>
      <c r="BM7139"/>
      <c r="BN7139"/>
      <c r="BO7139"/>
      <c r="BP7139"/>
      <c r="BQ7139"/>
      <c r="BR7139"/>
      <c r="BS7139"/>
      <c r="BT7139"/>
      <c r="BU7139"/>
      <c r="BV7139"/>
      <c r="BW7139"/>
      <c r="BX7139"/>
      <c r="BY7139"/>
      <c r="BZ7139"/>
      <c r="CA7139"/>
      <c r="CB7139"/>
      <c r="CC7139"/>
      <c r="CD7139"/>
      <c r="CE7139"/>
      <c r="CF7139"/>
      <c r="CG7139"/>
      <c r="CH7139"/>
      <c r="CI7139"/>
      <c r="CJ7139"/>
      <c r="CK7139"/>
      <c r="CL7139"/>
      <c r="CM7139"/>
      <c r="CN7139"/>
      <c r="CO7139"/>
      <c r="CP7139"/>
      <c r="CQ7139"/>
      <c r="CR7139"/>
      <c r="CS7139"/>
      <c r="CT7139"/>
      <c r="CU7139"/>
      <c r="CV7139"/>
    </row>
    <row r="7140" spans="10:100" x14ac:dyDescent="0.25">
      <c r="J7140"/>
      <c r="K7140"/>
      <c r="L7140"/>
      <c r="M7140"/>
      <c r="N7140"/>
      <c r="O7140"/>
      <c r="P7140"/>
      <c r="Q7140"/>
      <c r="R7140"/>
      <c r="S7140"/>
      <c r="T7140"/>
      <c r="U7140"/>
      <c r="V7140"/>
      <c r="W7140"/>
      <c r="X7140"/>
      <c r="Y7140"/>
      <c r="Z7140"/>
      <c r="AA7140"/>
      <c r="AB7140"/>
      <c r="AC7140"/>
      <c r="AD7140"/>
      <c r="AE7140"/>
      <c r="AF7140"/>
      <c r="AG7140"/>
      <c r="AH7140"/>
      <c r="AI7140"/>
      <c r="AJ7140"/>
      <c r="AK7140"/>
      <c r="AL7140"/>
      <c r="AM7140"/>
      <c r="AN7140"/>
      <c r="AO7140"/>
      <c r="AP7140"/>
      <c r="AQ7140"/>
      <c r="AR7140"/>
      <c r="AS7140"/>
      <c r="AT7140"/>
      <c r="AU7140"/>
      <c r="AV7140"/>
      <c r="AW7140"/>
      <c r="AX7140"/>
      <c r="AY7140"/>
      <c r="AZ7140"/>
      <c r="BA7140"/>
      <c r="BB7140"/>
      <c r="BC7140"/>
      <c r="BD7140"/>
      <c r="BE7140"/>
      <c r="BF7140"/>
      <c r="BG7140"/>
      <c r="BH7140"/>
      <c r="BI7140"/>
      <c r="BJ7140"/>
      <c r="BK7140"/>
      <c r="BL7140"/>
      <c r="BM7140"/>
      <c r="BN7140"/>
      <c r="BO7140"/>
      <c r="BP7140"/>
      <c r="BQ7140"/>
      <c r="BR7140"/>
      <c r="BS7140"/>
      <c r="BT7140"/>
      <c r="BU7140"/>
      <c r="BV7140"/>
      <c r="BW7140"/>
      <c r="BX7140"/>
      <c r="BY7140"/>
      <c r="BZ7140"/>
      <c r="CA7140"/>
      <c r="CB7140"/>
      <c r="CC7140"/>
      <c r="CD7140"/>
      <c r="CE7140"/>
      <c r="CF7140"/>
      <c r="CG7140"/>
      <c r="CH7140"/>
      <c r="CI7140"/>
      <c r="CJ7140"/>
      <c r="CK7140"/>
      <c r="CL7140"/>
      <c r="CM7140"/>
      <c r="CN7140"/>
      <c r="CO7140"/>
      <c r="CP7140"/>
      <c r="CQ7140"/>
      <c r="CR7140"/>
      <c r="CS7140"/>
      <c r="CT7140"/>
      <c r="CU7140"/>
      <c r="CV7140"/>
    </row>
    <row r="7141" spans="10:100" x14ac:dyDescent="0.25">
      <c r="J7141"/>
      <c r="K7141"/>
      <c r="L7141"/>
      <c r="M7141"/>
      <c r="N7141"/>
      <c r="O7141"/>
      <c r="P7141"/>
      <c r="Q7141"/>
      <c r="R7141"/>
      <c r="S7141"/>
      <c r="T7141"/>
      <c r="U7141"/>
      <c r="V7141"/>
      <c r="W7141"/>
      <c r="X7141"/>
      <c r="Y7141"/>
      <c r="Z7141"/>
      <c r="AA7141"/>
      <c r="AB7141"/>
      <c r="AC7141"/>
      <c r="AD7141"/>
      <c r="AE7141"/>
      <c r="AF7141"/>
      <c r="AG7141"/>
      <c r="AH7141"/>
      <c r="AI7141"/>
      <c r="AJ7141"/>
      <c r="AK7141"/>
      <c r="AL7141"/>
      <c r="AM7141"/>
      <c r="AN7141"/>
      <c r="AO7141"/>
      <c r="AP7141"/>
      <c r="AQ7141"/>
      <c r="AR7141"/>
      <c r="AS7141"/>
      <c r="AT7141"/>
      <c r="AU7141"/>
      <c r="AV7141"/>
      <c r="AW7141"/>
      <c r="AX7141"/>
      <c r="AY7141"/>
      <c r="AZ7141"/>
      <c r="BA7141"/>
      <c r="BB7141"/>
      <c r="BC7141"/>
      <c r="BD7141"/>
      <c r="BE7141"/>
      <c r="BF7141"/>
      <c r="BG7141"/>
      <c r="BH7141"/>
      <c r="BI7141"/>
      <c r="BJ7141"/>
      <c r="BK7141"/>
      <c r="BL7141"/>
      <c r="BM7141"/>
      <c r="BN7141"/>
      <c r="BO7141"/>
      <c r="BP7141"/>
      <c r="BQ7141"/>
      <c r="BR7141"/>
      <c r="BS7141"/>
      <c r="BT7141"/>
      <c r="BU7141"/>
      <c r="BV7141"/>
      <c r="BW7141"/>
      <c r="BX7141"/>
      <c r="BY7141"/>
      <c r="BZ7141"/>
      <c r="CA7141"/>
      <c r="CB7141"/>
      <c r="CC7141"/>
      <c r="CD7141"/>
      <c r="CE7141"/>
      <c r="CF7141"/>
      <c r="CG7141"/>
      <c r="CH7141"/>
      <c r="CI7141"/>
      <c r="CJ7141"/>
      <c r="CK7141"/>
      <c r="CL7141"/>
      <c r="CM7141"/>
      <c r="CN7141"/>
      <c r="CO7141"/>
      <c r="CP7141"/>
      <c r="CQ7141"/>
      <c r="CR7141"/>
      <c r="CS7141"/>
      <c r="CT7141"/>
      <c r="CU7141"/>
      <c r="CV7141"/>
    </row>
    <row r="7142" spans="10:100" x14ac:dyDescent="0.25">
      <c r="J7142"/>
      <c r="K7142"/>
      <c r="L7142"/>
      <c r="M7142"/>
      <c r="N7142"/>
      <c r="O7142"/>
      <c r="P7142"/>
      <c r="Q7142"/>
      <c r="R7142"/>
      <c r="S7142"/>
      <c r="T7142"/>
      <c r="U7142"/>
      <c r="V7142"/>
      <c r="W7142"/>
      <c r="X7142"/>
      <c r="Y7142"/>
      <c r="Z7142"/>
      <c r="AA7142"/>
      <c r="AB7142"/>
      <c r="AC7142"/>
      <c r="AD7142"/>
      <c r="AE7142"/>
      <c r="AF7142"/>
      <c r="AG7142"/>
      <c r="AH7142"/>
      <c r="AI7142"/>
      <c r="AJ7142"/>
      <c r="AK7142"/>
      <c r="AL7142"/>
      <c r="AM7142"/>
      <c r="AN7142"/>
      <c r="AO7142"/>
      <c r="AP7142"/>
      <c r="AQ7142"/>
      <c r="AR7142"/>
      <c r="AS7142"/>
      <c r="AT7142"/>
      <c r="AU7142"/>
      <c r="AV7142"/>
      <c r="AW7142"/>
      <c r="AX7142"/>
      <c r="AY7142"/>
      <c r="AZ7142"/>
      <c r="BA7142"/>
      <c r="BB7142"/>
      <c r="BC7142"/>
      <c r="BD7142"/>
      <c r="BE7142"/>
      <c r="BF7142"/>
      <c r="BG7142"/>
      <c r="BH7142"/>
      <c r="BI7142"/>
      <c r="BJ7142"/>
      <c r="BK7142"/>
      <c r="BL7142"/>
      <c r="BM7142"/>
      <c r="BN7142"/>
      <c r="BO7142"/>
      <c r="BP7142"/>
      <c r="BQ7142"/>
      <c r="BR7142"/>
      <c r="BS7142"/>
      <c r="BT7142"/>
      <c r="BU7142"/>
      <c r="BV7142"/>
      <c r="BW7142"/>
      <c r="BX7142"/>
      <c r="BY7142"/>
      <c r="BZ7142"/>
      <c r="CA7142"/>
      <c r="CB7142"/>
      <c r="CC7142"/>
      <c r="CD7142"/>
      <c r="CE7142"/>
      <c r="CF7142"/>
      <c r="CG7142"/>
      <c r="CH7142"/>
      <c r="CI7142"/>
      <c r="CJ7142"/>
      <c r="CK7142"/>
      <c r="CL7142"/>
      <c r="CM7142"/>
      <c r="CN7142"/>
      <c r="CO7142"/>
      <c r="CP7142"/>
      <c r="CQ7142"/>
      <c r="CR7142"/>
      <c r="CS7142"/>
      <c r="CT7142"/>
      <c r="CU7142"/>
      <c r="CV7142"/>
    </row>
    <row r="7143" spans="10:100" x14ac:dyDescent="0.25">
      <c r="J7143"/>
      <c r="K7143"/>
      <c r="L7143"/>
      <c r="M7143"/>
      <c r="N7143"/>
      <c r="O7143"/>
      <c r="P7143"/>
      <c r="Q7143"/>
      <c r="R7143"/>
      <c r="S7143"/>
      <c r="T7143"/>
      <c r="U7143"/>
      <c r="V7143"/>
      <c r="W7143"/>
      <c r="X7143"/>
      <c r="Y7143"/>
      <c r="Z7143"/>
      <c r="AA7143"/>
      <c r="AB7143"/>
      <c r="AC7143"/>
      <c r="AD7143"/>
      <c r="AE7143"/>
      <c r="AF7143"/>
      <c r="AG7143"/>
      <c r="AH7143"/>
      <c r="AI7143"/>
      <c r="AJ7143"/>
      <c r="AK7143"/>
      <c r="AL7143"/>
      <c r="AM7143"/>
      <c r="AN7143"/>
      <c r="AO7143"/>
      <c r="AP7143"/>
      <c r="AQ7143"/>
      <c r="AR7143"/>
      <c r="AS7143"/>
      <c r="AT7143"/>
      <c r="AU7143"/>
      <c r="AV7143"/>
      <c r="AW7143"/>
      <c r="AX7143"/>
      <c r="AY7143"/>
      <c r="AZ7143"/>
      <c r="BA7143"/>
      <c r="BB7143"/>
      <c r="BC7143"/>
      <c r="BD7143"/>
      <c r="BE7143"/>
      <c r="BF7143"/>
      <c r="BG7143"/>
      <c r="BH7143"/>
      <c r="BI7143"/>
      <c r="BJ7143"/>
      <c r="BK7143"/>
      <c r="BL7143"/>
      <c r="BM7143"/>
      <c r="BN7143"/>
      <c r="BO7143"/>
      <c r="BP7143"/>
      <c r="BQ7143"/>
      <c r="BR7143"/>
      <c r="BS7143"/>
      <c r="BT7143"/>
      <c r="BU7143"/>
      <c r="BV7143"/>
      <c r="BW7143"/>
      <c r="BX7143"/>
      <c r="BY7143"/>
      <c r="BZ7143"/>
      <c r="CA7143"/>
      <c r="CB7143"/>
      <c r="CC7143"/>
      <c r="CD7143"/>
      <c r="CE7143"/>
      <c r="CF7143"/>
      <c r="CG7143"/>
      <c r="CH7143"/>
      <c r="CI7143"/>
      <c r="CJ7143"/>
      <c r="CK7143"/>
      <c r="CL7143"/>
      <c r="CM7143"/>
      <c r="CN7143"/>
      <c r="CO7143"/>
      <c r="CP7143"/>
      <c r="CQ7143"/>
      <c r="CR7143"/>
      <c r="CS7143"/>
      <c r="CT7143"/>
      <c r="CU7143"/>
      <c r="CV7143"/>
    </row>
    <row r="7144" spans="10:100" x14ac:dyDescent="0.25">
      <c r="J7144"/>
      <c r="K7144"/>
      <c r="L7144"/>
      <c r="M7144"/>
      <c r="N7144"/>
      <c r="O7144"/>
      <c r="P7144"/>
      <c r="Q7144"/>
      <c r="R7144"/>
      <c r="S7144"/>
      <c r="T7144"/>
      <c r="U7144"/>
      <c r="V7144"/>
      <c r="W7144"/>
      <c r="X7144"/>
      <c r="Y7144"/>
      <c r="Z7144"/>
      <c r="AA7144"/>
      <c r="AB7144"/>
      <c r="AC7144"/>
      <c r="AD7144"/>
      <c r="AE7144"/>
      <c r="AF7144"/>
      <c r="AG7144"/>
      <c r="AH7144"/>
      <c r="AI7144"/>
      <c r="AJ7144"/>
      <c r="AK7144"/>
      <c r="AL7144"/>
      <c r="AM7144"/>
      <c r="AN7144"/>
      <c r="AO7144"/>
      <c r="AP7144"/>
      <c r="AQ7144"/>
      <c r="AR7144"/>
      <c r="AS7144"/>
      <c r="AT7144"/>
      <c r="AU7144"/>
      <c r="AV7144"/>
      <c r="AW7144"/>
      <c r="AX7144"/>
      <c r="AY7144"/>
      <c r="AZ7144"/>
      <c r="BA7144"/>
      <c r="BB7144"/>
      <c r="BC7144"/>
      <c r="BD7144"/>
      <c r="BE7144"/>
      <c r="BF7144"/>
      <c r="BG7144"/>
      <c r="BH7144"/>
      <c r="BI7144"/>
      <c r="BJ7144"/>
      <c r="BK7144"/>
      <c r="BL7144"/>
      <c r="BM7144"/>
      <c r="BN7144"/>
      <c r="BO7144"/>
      <c r="BP7144"/>
      <c r="BQ7144"/>
      <c r="BR7144"/>
      <c r="BS7144"/>
      <c r="BT7144"/>
      <c r="BU7144"/>
      <c r="BV7144"/>
      <c r="BW7144"/>
      <c r="BX7144"/>
      <c r="BY7144"/>
      <c r="BZ7144"/>
      <c r="CA7144"/>
      <c r="CB7144"/>
      <c r="CC7144"/>
      <c r="CD7144"/>
      <c r="CE7144"/>
      <c r="CF7144"/>
      <c r="CG7144"/>
      <c r="CH7144"/>
      <c r="CI7144"/>
      <c r="CJ7144"/>
      <c r="CK7144"/>
      <c r="CL7144"/>
      <c r="CM7144"/>
      <c r="CN7144"/>
      <c r="CO7144"/>
      <c r="CP7144"/>
      <c r="CQ7144"/>
      <c r="CR7144"/>
      <c r="CS7144"/>
      <c r="CT7144"/>
      <c r="CU7144"/>
      <c r="CV7144"/>
    </row>
    <row r="7145" spans="10:100" x14ac:dyDescent="0.25">
      <c r="J7145"/>
      <c r="K7145"/>
      <c r="L7145"/>
      <c r="M7145"/>
      <c r="N7145"/>
      <c r="O7145"/>
      <c r="P7145"/>
      <c r="Q7145"/>
      <c r="R7145"/>
      <c r="S7145"/>
      <c r="T7145"/>
      <c r="U7145"/>
      <c r="V7145"/>
      <c r="W7145"/>
      <c r="X7145"/>
      <c r="Y7145"/>
      <c r="Z7145"/>
      <c r="AA7145"/>
      <c r="AB7145"/>
      <c r="AC7145"/>
      <c r="AD7145"/>
      <c r="AE7145"/>
      <c r="AF7145"/>
      <c r="AG7145"/>
      <c r="AH7145"/>
      <c r="AI7145"/>
      <c r="AJ7145"/>
      <c r="AK7145"/>
      <c r="AL7145"/>
      <c r="AM7145"/>
      <c r="AN7145"/>
      <c r="AO7145"/>
      <c r="AP7145"/>
      <c r="AQ7145"/>
      <c r="AR7145"/>
      <c r="AS7145"/>
      <c r="AT7145"/>
      <c r="AU7145"/>
      <c r="AV7145"/>
      <c r="AW7145"/>
      <c r="AX7145"/>
      <c r="AY7145"/>
      <c r="AZ7145"/>
      <c r="BA7145"/>
      <c r="BB7145"/>
      <c r="BC7145"/>
      <c r="BD7145"/>
      <c r="BE7145"/>
      <c r="BF7145"/>
      <c r="BG7145"/>
      <c r="BH7145"/>
      <c r="BI7145"/>
      <c r="BJ7145"/>
      <c r="BK7145"/>
      <c r="BL7145"/>
      <c r="BM7145"/>
      <c r="BN7145"/>
      <c r="BO7145"/>
      <c r="BP7145"/>
      <c r="BQ7145"/>
      <c r="BR7145"/>
      <c r="BS7145"/>
      <c r="BT7145"/>
      <c r="BU7145"/>
      <c r="BV7145"/>
      <c r="BW7145"/>
      <c r="BX7145"/>
      <c r="BY7145"/>
      <c r="BZ7145"/>
      <c r="CA7145"/>
      <c r="CB7145"/>
      <c r="CC7145"/>
      <c r="CD7145"/>
      <c r="CE7145"/>
      <c r="CF7145"/>
      <c r="CG7145"/>
      <c r="CH7145"/>
      <c r="CI7145"/>
      <c r="CJ7145"/>
      <c r="CK7145"/>
      <c r="CL7145"/>
      <c r="CM7145"/>
      <c r="CN7145"/>
      <c r="CO7145"/>
      <c r="CP7145"/>
      <c r="CQ7145"/>
      <c r="CR7145"/>
      <c r="CS7145"/>
      <c r="CT7145"/>
      <c r="CU7145"/>
      <c r="CV7145"/>
    </row>
    <row r="7146" spans="10:100" x14ac:dyDescent="0.25">
      <c r="J7146"/>
      <c r="K7146"/>
      <c r="L7146"/>
      <c r="M7146"/>
      <c r="N7146"/>
      <c r="O7146"/>
      <c r="P7146"/>
      <c r="Q7146"/>
      <c r="R7146"/>
      <c r="S7146"/>
      <c r="T7146"/>
      <c r="U7146"/>
      <c r="V7146"/>
      <c r="W7146"/>
      <c r="X7146"/>
      <c r="Y7146"/>
      <c r="Z7146"/>
      <c r="AA7146"/>
      <c r="AB7146"/>
      <c r="AC7146"/>
      <c r="AD7146"/>
      <c r="AE7146"/>
      <c r="AF7146"/>
      <c r="AG7146"/>
      <c r="AH7146"/>
      <c r="AI7146"/>
      <c r="AJ7146"/>
      <c r="AK7146"/>
      <c r="AL7146"/>
      <c r="AM7146"/>
      <c r="AN7146"/>
      <c r="AO7146"/>
      <c r="AP7146"/>
      <c r="AQ7146"/>
      <c r="AR7146"/>
      <c r="AS7146"/>
      <c r="AT7146"/>
      <c r="AU7146"/>
      <c r="AV7146"/>
      <c r="AW7146"/>
      <c r="AX7146"/>
      <c r="AY7146"/>
      <c r="AZ7146"/>
      <c r="BA7146"/>
      <c r="BB7146"/>
      <c r="BC7146"/>
      <c r="BD7146"/>
      <c r="BE7146"/>
      <c r="BF7146"/>
      <c r="BG7146"/>
      <c r="BH7146"/>
      <c r="BI7146"/>
      <c r="BJ7146"/>
      <c r="BK7146"/>
      <c r="BL7146"/>
      <c r="BM7146"/>
      <c r="BN7146"/>
      <c r="BO7146"/>
      <c r="BP7146"/>
      <c r="BQ7146"/>
      <c r="BR7146"/>
      <c r="BS7146"/>
      <c r="BT7146"/>
      <c r="BU7146"/>
      <c r="BV7146"/>
      <c r="BW7146"/>
      <c r="BX7146"/>
      <c r="BY7146"/>
      <c r="BZ7146"/>
      <c r="CA7146"/>
      <c r="CB7146"/>
      <c r="CC7146"/>
      <c r="CD7146"/>
      <c r="CE7146"/>
      <c r="CF7146"/>
      <c r="CG7146"/>
      <c r="CH7146"/>
      <c r="CI7146"/>
      <c r="CJ7146"/>
      <c r="CK7146"/>
      <c r="CL7146"/>
      <c r="CM7146"/>
      <c r="CN7146"/>
      <c r="CO7146"/>
      <c r="CP7146"/>
      <c r="CQ7146"/>
      <c r="CR7146"/>
      <c r="CS7146"/>
      <c r="CT7146"/>
      <c r="CU7146"/>
      <c r="CV7146"/>
    </row>
    <row r="7147" spans="10:100" x14ac:dyDescent="0.25">
      <c r="J7147"/>
      <c r="K7147"/>
      <c r="L7147"/>
      <c r="M7147"/>
      <c r="N7147"/>
      <c r="O7147"/>
      <c r="P7147"/>
      <c r="Q7147"/>
      <c r="R7147"/>
      <c r="S7147"/>
      <c r="T7147"/>
      <c r="U7147"/>
      <c r="V7147"/>
      <c r="W7147"/>
      <c r="X7147"/>
      <c r="Y7147"/>
      <c r="Z7147"/>
      <c r="AA7147"/>
      <c r="AB7147"/>
      <c r="AC7147"/>
      <c r="AD7147"/>
      <c r="AE7147"/>
      <c r="AF7147"/>
      <c r="AG7147"/>
      <c r="AH7147"/>
      <c r="AI7147"/>
      <c r="AJ7147"/>
      <c r="AK7147"/>
      <c r="AL7147"/>
      <c r="AM7147"/>
      <c r="AN7147"/>
      <c r="AO7147"/>
      <c r="AP7147"/>
      <c r="AQ7147"/>
      <c r="AR7147"/>
      <c r="AS7147"/>
      <c r="AT7147"/>
      <c r="AU7147"/>
      <c r="AV7147"/>
      <c r="AW7147"/>
      <c r="AX7147"/>
      <c r="AY7147"/>
      <c r="AZ7147"/>
      <c r="BA7147"/>
      <c r="BB7147"/>
      <c r="BC7147"/>
      <c r="BD7147"/>
      <c r="BE7147"/>
      <c r="BF7147"/>
      <c r="BG7147"/>
      <c r="BH7147"/>
      <c r="BI7147"/>
      <c r="BJ7147"/>
      <c r="BK7147"/>
      <c r="BL7147"/>
      <c r="BM7147"/>
      <c r="BN7147"/>
      <c r="BO7147"/>
      <c r="BP7147"/>
      <c r="BQ7147"/>
      <c r="BR7147"/>
      <c r="BS7147"/>
      <c r="BT7147"/>
      <c r="BU7147"/>
      <c r="BV7147"/>
      <c r="BW7147"/>
      <c r="BX7147"/>
      <c r="BY7147"/>
      <c r="BZ7147"/>
      <c r="CA7147"/>
      <c r="CB7147"/>
      <c r="CC7147"/>
      <c r="CD7147"/>
      <c r="CE7147"/>
      <c r="CF7147"/>
      <c r="CG7147"/>
      <c r="CH7147"/>
      <c r="CI7147"/>
      <c r="CJ7147"/>
      <c r="CK7147"/>
      <c r="CL7147"/>
      <c r="CM7147"/>
      <c r="CN7147"/>
      <c r="CO7147"/>
      <c r="CP7147"/>
      <c r="CQ7147"/>
      <c r="CR7147"/>
      <c r="CS7147"/>
      <c r="CT7147"/>
      <c r="CU7147"/>
      <c r="CV7147"/>
    </row>
    <row r="7148" spans="10:100" x14ac:dyDescent="0.25">
      <c r="J7148"/>
      <c r="K7148"/>
      <c r="L7148"/>
      <c r="M7148"/>
      <c r="N7148"/>
      <c r="O7148"/>
      <c r="P7148"/>
      <c r="Q7148"/>
      <c r="R7148"/>
      <c r="S7148"/>
      <c r="T7148"/>
      <c r="U7148"/>
      <c r="V7148"/>
      <c r="W7148"/>
      <c r="X7148"/>
      <c r="Y7148"/>
      <c r="Z7148"/>
      <c r="AA7148"/>
      <c r="AB7148"/>
      <c r="AC7148"/>
      <c r="AD7148"/>
      <c r="AE7148"/>
      <c r="AF7148"/>
      <c r="AG7148"/>
      <c r="AH7148"/>
      <c r="AI7148"/>
      <c r="AJ7148"/>
      <c r="AK7148"/>
      <c r="AL7148"/>
      <c r="AM7148"/>
      <c r="AN7148"/>
      <c r="AO7148"/>
      <c r="AP7148"/>
      <c r="AQ7148"/>
      <c r="AR7148"/>
      <c r="AS7148"/>
      <c r="AT7148"/>
      <c r="AU7148"/>
      <c r="AV7148"/>
      <c r="AW7148"/>
      <c r="AX7148"/>
      <c r="AY7148"/>
      <c r="AZ7148"/>
      <c r="BA7148"/>
      <c r="BB7148"/>
      <c r="BC7148"/>
      <c r="BD7148"/>
      <c r="BE7148"/>
      <c r="BF7148"/>
      <c r="BG7148"/>
      <c r="BH7148"/>
      <c r="BI7148"/>
      <c r="BJ7148"/>
      <c r="BK7148"/>
      <c r="BL7148"/>
      <c r="BM7148"/>
      <c r="BN7148"/>
      <c r="BO7148"/>
      <c r="BP7148"/>
      <c r="BQ7148"/>
      <c r="BR7148"/>
      <c r="BS7148"/>
      <c r="BT7148"/>
      <c r="BU7148"/>
      <c r="BV7148"/>
      <c r="BW7148"/>
      <c r="BX7148"/>
      <c r="BY7148"/>
      <c r="BZ7148"/>
      <c r="CA7148"/>
      <c r="CB7148"/>
      <c r="CC7148"/>
      <c r="CD7148"/>
      <c r="CE7148"/>
      <c r="CF7148"/>
      <c r="CG7148"/>
      <c r="CH7148"/>
      <c r="CI7148"/>
      <c r="CJ7148"/>
      <c r="CK7148"/>
      <c r="CL7148"/>
      <c r="CM7148"/>
      <c r="CN7148"/>
      <c r="CO7148"/>
      <c r="CP7148"/>
      <c r="CQ7148"/>
      <c r="CR7148"/>
      <c r="CS7148"/>
      <c r="CT7148"/>
      <c r="CU7148"/>
      <c r="CV7148"/>
    </row>
    <row r="7149" spans="10:100" x14ac:dyDescent="0.25">
      <c r="J7149"/>
      <c r="K7149"/>
      <c r="L7149"/>
      <c r="M7149"/>
      <c r="N7149"/>
      <c r="O7149"/>
      <c r="P7149"/>
      <c r="Q7149"/>
      <c r="R7149"/>
      <c r="S7149"/>
      <c r="T7149"/>
      <c r="U7149"/>
      <c r="V7149"/>
      <c r="W7149"/>
      <c r="X7149"/>
      <c r="Y7149"/>
      <c r="Z7149"/>
      <c r="AA7149"/>
      <c r="AB7149"/>
      <c r="AC7149"/>
      <c r="AD7149"/>
      <c r="AE7149"/>
      <c r="AF7149"/>
      <c r="AG7149"/>
      <c r="AH7149"/>
      <c r="AI7149"/>
      <c r="AJ7149"/>
      <c r="AK7149"/>
      <c r="AL7149"/>
      <c r="AM7149"/>
      <c r="AN7149"/>
      <c r="AO7149"/>
      <c r="AP7149"/>
      <c r="AQ7149"/>
      <c r="AR7149"/>
      <c r="AS7149"/>
      <c r="AT7149"/>
      <c r="AU7149"/>
      <c r="AV7149"/>
      <c r="AW7149"/>
      <c r="AX7149"/>
      <c r="AY7149"/>
      <c r="AZ7149"/>
      <c r="BA7149"/>
      <c r="BB7149"/>
      <c r="BC7149"/>
      <c r="BD7149"/>
      <c r="BE7149"/>
      <c r="BF7149"/>
      <c r="BG7149"/>
      <c r="BH7149"/>
      <c r="BI7149"/>
      <c r="BJ7149"/>
      <c r="BK7149"/>
      <c r="BL7149"/>
      <c r="BM7149"/>
      <c r="BN7149"/>
      <c r="BO7149"/>
      <c r="BP7149"/>
      <c r="BQ7149"/>
      <c r="BR7149"/>
      <c r="BS7149"/>
      <c r="BT7149"/>
      <c r="BU7149"/>
      <c r="BV7149"/>
      <c r="BW7149"/>
      <c r="BX7149"/>
      <c r="BY7149"/>
      <c r="BZ7149"/>
      <c r="CA7149"/>
      <c r="CB7149"/>
      <c r="CC7149"/>
      <c r="CD7149"/>
      <c r="CE7149"/>
      <c r="CF7149"/>
      <c r="CG7149"/>
      <c r="CH7149"/>
      <c r="CI7149"/>
      <c r="CJ7149"/>
      <c r="CK7149"/>
      <c r="CL7149"/>
      <c r="CM7149"/>
      <c r="CN7149"/>
      <c r="CO7149"/>
      <c r="CP7149"/>
      <c r="CQ7149"/>
      <c r="CR7149"/>
      <c r="CS7149"/>
      <c r="CT7149"/>
      <c r="CU7149"/>
      <c r="CV7149"/>
    </row>
    <row r="7150" spans="10:100" x14ac:dyDescent="0.25">
      <c r="J7150"/>
      <c r="K7150"/>
      <c r="L7150"/>
      <c r="M7150"/>
      <c r="N7150"/>
      <c r="O7150"/>
      <c r="P7150"/>
      <c r="Q7150"/>
      <c r="R7150"/>
      <c r="S7150"/>
      <c r="T7150"/>
      <c r="U7150"/>
      <c r="V7150"/>
      <c r="W7150"/>
      <c r="X7150"/>
      <c r="Y7150"/>
      <c r="Z7150"/>
      <c r="AA7150"/>
      <c r="AB7150"/>
      <c r="AC7150"/>
      <c r="AD7150"/>
      <c r="AE7150"/>
      <c r="AF7150"/>
      <c r="AG7150"/>
      <c r="AH7150"/>
      <c r="AI7150"/>
      <c r="AJ7150"/>
      <c r="AK7150"/>
      <c r="AL7150"/>
      <c r="AM7150"/>
      <c r="AN7150"/>
      <c r="AO7150"/>
      <c r="AP7150"/>
      <c r="AQ7150"/>
      <c r="AR7150"/>
      <c r="AS7150"/>
      <c r="AT7150"/>
      <c r="AU7150"/>
      <c r="AV7150"/>
      <c r="AW7150"/>
      <c r="AX7150"/>
      <c r="AY7150"/>
      <c r="AZ7150"/>
      <c r="BA7150"/>
      <c r="BB7150"/>
      <c r="BC7150"/>
      <c r="BD7150"/>
      <c r="BE7150"/>
      <c r="BF7150"/>
      <c r="BG7150"/>
      <c r="BH7150"/>
      <c r="BI7150"/>
      <c r="BJ7150"/>
      <c r="BK7150"/>
      <c r="BL7150"/>
      <c r="BM7150"/>
      <c r="BN7150"/>
      <c r="BO7150"/>
      <c r="BP7150"/>
      <c r="BQ7150"/>
      <c r="BR7150"/>
      <c r="BS7150"/>
      <c r="BT7150"/>
      <c r="BU7150"/>
      <c r="BV7150"/>
      <c r="BW7150"/>
      <c r="BX7150"/>
      <c r="BY7150"/>
      <c r="BZ7150"/>
      <c r="CA7150"/>
      <c r="CB7150"/>
      <c r="CC7150"/>
      <c r="CD7150"/>
      <c r="CE7150"/>
      <c r="CF7150"/>
      <c r="CG7150"/>
      <c r="CH7150"/>
      <c r="CI7150"/>
      <c r="CJ7150"/>
      <c r="CK7150"/>
      <c r="CL7150"/>
      <c r="CM7150"/>
      <c r="CN7150"/>
      <c r="CO7150"/>
      <c r="CP7150"/>
      <c r="CQ7150"/>
      <c r="CR7150"/>
      <c r="CS7150"/>
      <c r="CT7150"/>
      <c r="CU7150"/>
      <c r="CV7150"/>
    </row>
    <row r="7151" spans="10:100" x14ac:dyDescent="0.25">
      <c r="J7151"/>
      <c r="K7151"/>
      <c r="L7151"/>
      <c r="M7151"/>
      <c r="N7151"/>
      <c r="O7151"/>
      <c r="P7151"/>
      <c r="Q7151"/>
      <c r="R7151"/>
      <c r="S7151"/>
      <c r="T7151"/>
      <c r="U7151"/>
      <c r="V7151"/>
      <c r="W7151"/>
      <c r="X7151"/>
      <c r="Y7151"/>
      <c r="Z7151"/>
      <c r="AA7151"/>
      <c r="AB7151"/>
      <c r="AC7151"/>
      <c r="AD7151"/>
      <c r="AE7151"/>
      <c r="AF7151"/>
      <c r="AG7151"/>
      <c r="AH7151"/>
      <c r="AI7151"/>
      <c r="AJ7151"/>
      <c r="AK7151"/>
      <c r="AL7151"/>
      <c r="AM7151"/>
      <c r="AN7151"/>
      <c r="AO7151"/>
      <c r="AP7151"/>
      <c r="AQ7151"/>
      <c r="AR7151"/>
      <c r="AS7151"/>
      <c r="AT7151"/>
      <c r="AU7151"/>
      <c r="AV7151"/>
      <c r="AW7151"/>
      <c r="AX7151"/>
      <c r="AY7151"/>
      <c r="AZ7151"/>
      <c r="BA7151"/>
      <c r="BB7151"/>
      <c r="BC7151"/>
      <c r="BD7151"/>
      <c r="BE7151"/>
      <c r="BF7151"/>
      <c r="BG7151"/>
      <c r="BH7151"/>
      <c r="BI7151"/>
      <c r="BJ7151"/>
      <c r="BK7151"/>
      <c r="BL7151"/>
      <c r="BM7151"/>
      <c r="BN7151"/>
      <c r="BO7151"/>
      <c r="BP7151"/>
      <c r="BQ7151"/>
      <c r="BR7151"/>
      <c r="BS7151"/>
      <c r="BT7151"/>
      <c r="BU7151"/>
      <c r="BV7151"/>
      <c r="BW7151"/>
      <c r="BX7151"/>
      <c r="BY7151"/>
      <c r="BZ7151"/>
      <c r="CA7151"/>
      <c r="CB7151"/>
      <c r="CC7151"/>
      <c r="CD7151"/>
      <c r="CE7151"/>
      <c r="CF7151"/>
      <c r="CG7151"/>
      <c r="CH7151"/>
      <c r="CI7151"/>
      <c r="CJ7151"/>
      <c r="CK7151"/>
      <c r="CL7151"/>
      <c r="CM7151"/>
      <c r="CN7151"/>
      <c r="CO7151"/>
      <c r="CP7151"/>
      <c r="CQ7151"/>
      <c r="CR7151"/>
      <c r="CS7151"/>
      <c r="CT7151"/>
      <c r="CU7151"/>
      <c r="CV7151"/>
    </row>
    <row r="7152" spans="10:100" x14ac:dyDescent="0.25">
      <c r="J7152"/>
      <c r="K7152"/>
      <c r="L7152"/>
      <c r="M7152"/>
      <c r="N7152"/>
      <c r="O7152"/>
      <c r="P7152"/>
      <c r="Q7152"/>
      <c r="R7152"/>
      <c r="S7152"/>
      <c r="T7152"/>
      <c r="U7152"/>
      <c r="V7152"/>
      <c r="W7152"/>
      <c r="X7152"/>
      <c r="Y7152"/>
      <c r="Z7152"/>
      <c r="AA7152"/>
      <c r="AB7152"/>
      <c r="AC7152"/>
      <c r="AD7152"/>
      <c r="AE7152"/>
      <c r="AF7152"/>
      <c r="AG7152"/>
      <c r="AH7152"/>
      <c r="AI7152"/>
      <c r="AJ7152"/>
      <c r="AK7152"/>
      <c r="AL7152"/>
      <c r="AM7152"/>
      <c r="AN7152"/>
      <c r="AO7152"/>
      <c r="AP7152"/>
      <c r="AQ7152"/>
      <c r="AR7152"/>
      <c r="AS7152"/>
      <c r="AT7152"/>
      <c r="AU7152"/>
      <c r="AV7152"/>
      <c r="AW7152"/>
      <c r="AX7152"/>
      <c r="AY7152"/>
      <c r="AZ7152"/>
      <c r="BA7152"/>
      <c r="BB7152"/>
      <c r="BC7152"/>
      <c r="BD7152"/>
      <c r="BE7152"/>
      <c r="BF7152"/>
      <c r="BG7152"/>
      <c r="BH7152"/>
      <c r="BI7152"/>
      <c r="BJ7152"/>
      <c r="BK7152"/>
      <c r="BL7152"/>
      <c r="BM7152"/>
      <c r="BN7152"/>
      <c r="BO7152"/>
      <c r="BP7152"/>
      <c r="BQ7152"/>
      <c r="BR7152"/>
      <c r="BS7152"/>
      <c r="BT7152"/>
      <c r="BU7152"/>
      <c r="BV7152"/>
      <c r="BW7152"/>
      <c r="BX7152"/>
      <c r="BY7152"/>
      <c r="BZ7152"/>
      <c r="CA7152"/>
      <c r="CB7152"/>
      <c r="CC7152"/>
      <c r="CD7152"/>
      <c r="CE7152"/>
      <c r="CF7152"/>
      <c r="CG7152"/>
      <c r="CH7152"/>
      <c r="CI7152"/>
      <c r="CJ7152"/>
      <c r="CK7152"/>
      <c r="CL7152"/>
      <c r="CM7152"/>
      <c r="CN7152"/>
      <c r="CO7152"/>
      <c r="CP7152"/>
      <c r="CQ7152"/>
      <c r="CR7152"/>
      <c r="CS7152"/>
      <c r="CT7152"/>
      <c r="CU7152"/>
      <c r="CV7152"/>
    </row>
    <row r="7153" spans="10:100" x14ac:dyDescent="0.25">
      <c r="J7153"/>
      <c r="K7153"/>
      <c r="L7153"/>
      <c r="M7153"/>
      <c r="N7153"/>
      <c r="O7153"/>
      <c r="P7153"/>
      <c r="Q7153"/>
      <c r="R7153"/>
      <c r="S7153"/>
      <c r="T7153"/>
      <c r="U7153"/>
      <c r="V7153"/>
      <c r="W7153"/>
      <c r="X7153"/>
      <c r="Y7153"/>
      <c r="Z7153"/>
      <c r="AA7153"/>
      <c r="AB7153"/>
      <c r="AC7153"/>
      <c r="AD7153"/>
      <c r="AE7153"/>
      <c r="AF7153"/>
      <c r="AG7153"/>
      <c r="AH7153"/>
      <c r="AI7153"/>
      <c r="AJ7153"/>
      <c r="AK7153"/>
      <c r="AL7153"/>
      <c r="AM7153"/>
      <c r="AN7153"/>
      <c r="AO7153"/>
      <c r="AP7153"/>
      <c r="AQ7153"/>
      <c r="AR7153"/>
      <c r="AS7153"/>
      <c r="AT7153"/>
      <c r="AU7153"/>
      <c r="AV7153"/>
      <c r="AW7153"/>
      <c r="AX7153"/>
      <c r="AY7153"/>
      <c r="AZ7153"/>
      <c r="BA7153"/>
      <c r="BB7153"/>
      <c r="BC7153"/>
      <c r="BD7153"/>
      <c r="BE7153"/>
      <c r="BF7153"/>
      <c r="BG7153"/>
      <c r="BH7153"/>
      <c r="BI7153"/>
      <c r="BJ7153"/>
      <c r="BK7153"/>
      <c r="BL7153"/>
      <c r="BM7153"/>
      <c r="BN7153"/>
      <c r="BO7153"/>
      <c r="BP7153"/>
      <c r="BQ7153"/>
      <c r="BR7153"/>
      <c r="BS7153"/>
      <c r="BT7153"/>
      <c r="BU7153"/>
      <c r="BV7153"/>
      <c r="BW7153"/>
      <c r="BX7153"/>
      <c r="BY7153"/>
      <c r="BZ7153"/>
      <c r="CA7153"/>
      <c r="CB7153"/>
      <c r="CC7153"/>
      <c r="CD7153"/>
      <c r="CE7153"/>
      <c r="CF7153"/>
      <c r="CG7153"/>
      <c r="CH7153"/>
      <c r="CI7153"/>
      <c r="CJ7153"/>
      <c r="CK7153"/>
      <c r="CL7153"/>
      <c r="CM7153"/>
      <c r="CN7153"/>
      <c r="CO7153"/>
      <c r="CP7153"/>
      <c r="CQ7153"/>
      <c r="CR7153"/>
      <c r="CS7153"/>
      <c r="CT7153"/>
      <c r="CU7153"/>
      <c r="CV7153"/>
    </row>
    <row r="7154" spans="10:100" x14ac:dyDescent="0.25">
      <c r="J7154"/>
      <c r="K7154"/>
      <c r="L7154"/>
      <c r="M7154"/>
      <c r="N7154"/>
      <c r="O7154"/>
      <c r="P7154"/>
      <c r="Q7154"/>
      <c r="R7154"/>
      <c r="S7154"/>
      <c r="T7154"/>
      <c r="U7154"/>
      <c r="V7154"/>
      <c r="W7154"/>
      <c r="X7154"/>
      <c r="Y7154"/>
      <c r="Z7154"/>
      <c r="AA7154"/>
      <c r="AB7154"/>
      <c r="AC7154"/>
      <c r="AD7154"/>
      <c r="AE7154"/>
      <c r="AF7154"/>
      <c r="AG7154"/>
      <c r="AH7154"/>
      <c r="AI7154"/>
      <c r="AJ7154"/>
      <c r="AK7154"/>
      <c r="AL7154"/>
      <c r="AM7154"/>
      <c r="AN7154"/>
      <c r="AO7154"/>
      <c r="AP7154"/>
      <c r="AQ7154"/>
      <c r="AR7154"/>
      <c r="AS7154"/>
      <c r="AT7154"/>
      <c r="AU7154"/>
      <c r="AV7154"/>
      <c r="AW7154"/>
      <c r="AX7154"/>
      <c r="AY7154"/>
      <c r="AZ7154"/>
      <c r="BA7154"/>
      <c r="BB7154"/>
      <c r="BC7154"/>
      <c r="BD7154"/>
      <c r="BE7154"/>
      <c r="BF7154"/>
      <c r="BG7154"/>
      <c r="BH7154"/>
      <c r="BI7154"/>
      <c r="BJ7154"/>
      <c r="BK7154"/>
      <c r="BL7154"/>
      <c r="BM7154"/>
      <c r="BN7154"/>
      <c r="BO7154"/>
      <c r="BP7154"/>
      <c r="BQ7154"/>
      <c r="BR7154"/>
      <c r="BS7154"/>
      <c r="BT7154"/>
      <c r="BU7154"/>
      <c r="BV7154"/>
      <c r="BW7154"/>
      <c r="BX7154"/>
      <c r="BY7154"/>
      <c r="BZ7154"/>
      <c r="CA7154"/>
      <c r="CB7154"/>
      <c r="CC7154"/>
      <c r="CD7154"/>
      <c r="CE7154"/>
      <c r="CF7154"/>
      <c r="CG7154"/>
      <c r="CH7154"/>
      <c r="CI7154"/>
      <c r="CJ7154"/>
      <c r="CK7154"/>
      <c r="CL7154"/>
      <c r="CM7154"/>
      <c r="CN7154"/>
      <c r="CO7154"/>
      <c r="CP7154"/>
      <c r="CQ7154"/>
      <c r="CR7154"/>
      <c r="CS7154"/>
      <c r="CT7154"/>
      <c r="CU7154"/>
      <c r="CV7154"/>
    </row>
    <row r="7155" spans="10:100" x14ac:dyDescent="0.25">
      <c r="J7155"/>
      <c r="K7155"/>
      <c r="L7155"/>
      <c r="M7155"/>
      <c r="N7155"/>
      <c r="O7155"/>
      <c r="P7155"/>
      <c r="Q7155"/>
      <c r="R7155"/>
      <c r="S7155"/>
      <c r="T7155"/>
      <c r="U7155"/>
      <c r="V7155"/>
      <c r="W7155"/>
      <c r="X7155"/>
      <c r="Y7155"/>
      <c r="Z7155"/>
      <c r="AA7155"/>
      <c r="AB7155"/>
      <c r="AC7155"/>
      <c r="AD7155"/>
      <c r="AE7155"/>
      <c r="AF7155"/>
      <c r="AG7155"/>
      <c r="AH7155"/>
      <c r="AI7155"/>
      <c r="AJ7155"/>
      <c r="AK7155"/>
      <c r="AL7155"/>
      <c r="AM7155"/>
      <c r="AN7155"/>
      <c r="AO7155"/>
      <c r="AP7155"/>
      <c r="AQ7155"/>
      <c r="AR7155"/>
      <c r="AS7155"/>
      <c r="AT7155"/>
      <c r="AU7155"/>
      <c r="AV7155"/>
      <c r="AW7155"/>
      <c r="AX7155"/>
      <c r="AY7155"/>
      <c r="AZ7155"/>
      <c r="BA7155"/>
      <c r="BB7155"/>
      <c r="BC7155"/>
      <c r="BD7155"/>
      <c r="BE7155"/>
      <c r="BF7155"/>
      <c r="BG7155"/>
      <c r="BH7155"/>
      <c r="BI7155"/>
      <c r="BJ7155"/>
      <c r="BK7155"/>
      <c r="BL7155"/>
      <c r="BM7155"/>
      <c r="BN7155"/>
      <c r="BO7155"/>
      <c r="BP7155"/>
      <c r="BQ7155"/>
      <c r="BR7155"/>
      <c r="BS7155"/>
      <c r="BT7155"/>
      <c r="BU7155"/>
      <c r="BV7155"/>
      <c r="BW7155"/>
      <c r="BX7155"/>
      <c r="BY7155"/>
      <c r="BZ7155"/>
      <c r="CA7155"/>
      <c r="CB7155"/>
      <c r="CC7155"/>
      <c r="CD7155"/>
      <c r="CE7155"/>
      <c r="CF7155"/>
      <c r="CG7155"/>
      <c r="CH7155"/>
      <c r="CI7155"/>
      <c r="CJ7155"/>
      <c r="CK7155"/>
      <c r="CL7155"/>
      <c r="CM7155"/>
      <c r="CN7155"/>
      <c r="CO7155"/>
      <c r="CP7155"/>
      <c r="CQ7155"/>
      <c r="CR7155"/>
      <c r="CS7155"/>
      <c r="CT7155"/>
      <c r="CU7155"/>
      <c r="CV7155"/>
    </row>
    <row r="7156" spans="10:100" x14ac:dyDescent="0.25">
      <c r="J7156"/>
      <c r="K7156"/>
      <c r="L7156"/>
      <c r="M7156"/>
      <c r="N7156"/>
      <c r="O7156"/>
      <c r="P7156"/>
      <c r="Q7156"/>
      <c r="R7156"/>
      <c r="S7156"/>
      <c r="T7156"/>
      <c r="U7156"/>
      <c r="V7156"/>
      <c r="W7156"/>
      <c r="X7156"/>
      <c r="Y7156"/>
      <c r="Z7156"/>
      <c r="AA7156"/>
      <c r="AB7156"/>
      <c r="AC7156"/>
      <c r="AD7156"/>
      <c r="AE7156"/>
      <c r="AF7156"/>
      <c r="AG7156"/>
      <c r="AH7156"/>
      <c r="AI7156"/>
      <c r="AJ7156"/>
      <c r="AK7156"/>
      <c r="AL7156"/>
      <c r="AM7156"/>
      <c r="AN7156"/>
      <c r="AO7156"/>
      <c r="AP7156"/>
      <c r="AQ7156"/>
      <c r="AR7156"/>
      <c r="AS7156"/>
      <c r="AT7156"/>
      <c r="AU7156"/>
      <c r="AV7156"/>
      <c r="AW7156"/>
      <c r="AX7156"/>
      <c r="AY7156"/>
      <c r="AZ7156"/>
      <c r="BA7156"/>
      <c r="BB7156"/>
      <c r="BC7156"/>
      <c r="BD7156"/>
      <c r="BE7156"/>
      <c r="BF7156"/>
      <c r="BG7156"/>
      <c r="BH7156"/>
      <c r="BI7156"/>
      <c r="BJ7156"/>
      <c r="BK7156"/>
      <c r="BL7156"/>
      <c r="BM7156"/>
      <c r="BN7156"/>
      <c r="BO7156"/>
      <c r="BP7156"/>
      <c r="BQ7156"/>
      <c r="BR7156"/>
      <c r="BS7156"/>
      <c r="BT7156"/>
      <c r="BU7156"/>
      <c r="BV7156"/>
      <c r="BW7156"/>
      <c r="BX7156"/>
      <c r="BY7156"/>
      <c r="BZ7156"/>
      <c r="CA7156"/>
      <c r="CB7156"/>
      <c r="CC7156"/>
      <c r="CD7156"/>
      <c r="CE7156"/>
      <c r="CF7156"/>
      <c r="CG7156"/>
      <c r="CH7156"/>
      <c r="CI7156"/>
      <c r="CJ7156"/>
      <c r="CK7156"/>
      <c r="CL7156"/>
      <c r="CM7156"/>
      <c r="CN7156"/>
      <c r="CO7156"/>
      <c r="CP7156"/>
      <c r="CQ7156"/>
      <c r="CR7156"/>
      <c r="CS7156"/>
      <c r="CT7156"/>
      <c r="CU7156"/>
      <c r="CV7156"/>
    </row>
    <row r="7157" spans="10:100" x14ac:dyDescent="0.25">
      <c r="J7157"/>
      <c r="K7157"/>
      <c r="L7157"/>
      <c r="M7157"/>
      <c r="N7157"/>
      <c r="O7157"/>
      <c r="P7157"/>
      <c r="Q7157"/>
      <c r="R7157"/>
      <c r="S7157"/>
      <c r="T7157"/>
      <c r="U7157"/>
      <c r="V7157"/>
      <c r="W7157"/>
      <c r="X7157"/>
      <c r="Y7157"/>
      <c r="Z7157"/>
      <c r="AA7157"/>
      <c r="AB7157"/>
      <c r="AC7157"/>
      <c r="AD7157"/>
      <c r="AE7157"/>
      <c r="AF7157"/>
      <c r="AG7157"/>
      <c r="AH7157"/>
      <c r="AI7157"/>
      <c r="AJ7157"/>
      <c r="AK7157"/>
      <c r="AL7157"/>
      <c r="AM7157"/>
      <c r="AN7157"/>
      <c r="AO7157"/>
      <c r="AP7157"/>
      <c r="AQ7157"/>
      <c r="AR7157"/>
      <c r="AS7157"/>
      <c r="AT7157"/>
      <c r="AU7157"/>
      <c r="AV7157"/>
      <c r="AW7157"/>
      <c r="AX7157"/>
      <c r="AY7157"/>
      <c r="AZ7157"/>
      <c r="BA7157"/>
      <c r="BB7157"/>
      <c r="BC7157"/>
      <c r="BD7157"/>
      <c r="BE7157"/>
      <c r="BF7157"/>
      <c r="BG7157"/>
      <c r="BH7157"/>
      <c r="BI7157"/>
      <c r="BJ7157"/>
      <c r="BK7157"/>
      <c r="BL7157"/>
      <c r="BM7157"/>
      <c r="BN7157"/>
      <c r="BO7157"/>
      <c r="BP7157"/>
      <c r="BQ7157"/>
      <c r="BR7157"/>
      <c r="BS7157"/>
      <c r="BT7157"/>
      <c r="BU7157"/>
      <c r="BV7157"/>
      <c r="BW7157"/>
      <c r="BX7157"/>
      <c r="BY7157"/>
      <c r="BZ7157"/>
      <c r="CA7157"/>
      <c r="CB7157"/>
      <c r="CC7157"/>
      <c r="CD7157"/>
      <c r="CE7157"/>
      <c r="CF7157"/>
      <c r="CG7157"/>
      <c r="CH7157"/>
      <c r="CI7157"/>
      <c r="CJ7157"/>
      <c r="CK7157"/>
      <c r="CL7157"/>
      <c r="CM7157"/>
      <c r="CN7157"/>
      <c r="CO7157"/>
      <c r="CP7157"/>
      <c r="CQ7157"/>
      <c r="CR7157"/>
      <c r="CS7157"/>
      <c r="CT7157"/>
      <c r="CU7157"/>
      <c r="CV7157"/>
    </row>
    <row r="7158" spans="10:100" x14ac:dyDescent="0.25">
      <c r="J7158"/>
      <c r="K7158"/>
      <c r="L7158"/>
      <c r="M7158"/>
      <c r="N7158"/>
      <c r="O7158"/>
      <c r="P7158"/>
      <c r="Q7158"/>
      <c r="R7158"/>
      <c r="S7158"/>
      <c r="T7158"/>
      <c r="U7158"/>
      <c r="V7158"/>
      <c r="W7158"/>
      <c r="X7158"/>
      <c r="Y7158"/>
      <c r="Z7158"/>
      <c r="AA7158"/>
      <c r="AB7158"/>
      <c r="AC7158"/>
      <c r="AD7158"/>
      <c r="AE7158"/>
      <c r="AF7158"/>
      <c r="AG7158"/>
      <c r="AH7158"/>
      <c r="AI7158"/>
      <c r="AJ7158"/>
      <c r="AK7158"/>
      <c r="AL7158"/>
      <c r="AM7158"/>
      <c r="AN7158"/>
      <c r="AO7158"/>
      <c r="AP7158"/>
      <c r="AQ7158"/>
      <c r="AR7158"/>
      <c r="AS7158"/>
      <c r="AT7158"/>
      <c r="AU7158"/>
      <c r="AV7158"/>
      <c r="AW7158"/>
      <c r="AX7158"/>
      <c r="AY7158"/>
      <c r="AZ7158"/>
      <c r="BA7158"/>
      <c r="BB7158"/>
      <c r="BC7158"/>
      <c r="BD7158"/>
      <c r="BE7158"/>
      <c r="BF7158"/>
      <c r="BG7158"/>
      <c r="BH7158"/>
      <c r="BI7158"/>
      <c r="BJ7158"/>
      <c r="BK7158"/>
      <c r="BL7158"/>
      <c r="BM7158"/>
      <c r="BN7158"/>
      <c r="BO7158"/>
      <c r="BP7158"/>
      <c r="BQ7158"/>
      <c r="BR7158"/>
      <c r="BS7158"/>
      <c r="BT7158"/>
      <c r="BU7158"/>
      <c r="BV7158"/>
      <c r="BW7158"/>
      <c r="BX7158"/>
      <c r="BY7158"/>
      <c r="BZ7158"/>
      <c r="CA7158"/>
      <c r="CB7158"/>
      <c r="CC7158"/>
      <c r="CD7158"/>
      <c r="CE7158"/>
      <c r="CF7158"/>
      <c r="CG7158"/>
      <c r="CH7158"/>
      <c r="CI7158"/>
      <c r="CJ7158"/>
      <c r="CK7158"/>
      <c r="CL7158"/>
      <c r="CM7158"/>
      <c r="CN7158"/>
      <c r="CO7158"/>
      <c r="CP7158"/>
      <c r="CQ7158"/>
      <c r="CR7158"/>
      <c r="CS7158"/>
      <c r="CT7158"/>
      <c r="CU7158"/>
      <c r="CV7158"/>
    </row>
    <row r="7159" spans="10:100" x14ac:dyDescent="0.25">
      <c r="J7159"/>
      <c r="K7159"/>
      <c r="L7159"/>
      <c r="M7159"/>
      <c r="N7159"/>
      <c r="O7159"/>
      <c r="P7159"/>
      <c r="Q7159"/>
      <c r="R7159"/>
      <c r="S7159"/>
      <c r="T7159"/>
      <c r="U7159"/>
      <c r="V7159"/>
      <c r="W7159"/>
      <c r="X7159"/>
      <c r="Y7159"/>
      <c r="Z7159"/>
      <c r="AA7159"/>
      <c r="AB7159"/>
      <c r="AC7159"/>
      <c r="AD7159"/>
      <c r="AE7159"/>
      <c r="AF7159"/>
      <c r="AG7159"/>
      <c r="AH7159"/>
      <c r="AI7159"/>
      <c r="AJ7159"/>
      <c r="AK7159"/>
      <c r="AL7159"/>
      <c r="AM7159"/>
      <c r="AN7159"/>
      <c r="AO7159"/>
      <c r="AP7159"/>
      <c r="AQ7159"/>
      <c r="AR7159"/>
      <c r="AS7159"/>
      <c r="AT7159"/>
      <c r="AU7159"/>
      <c r="AV7159"/>
      <c r="AW7159"/>
      <c r="AX7159"/>
      <c r="AY7159"/>
      <c r="AZ7159"/>
      <c r="BA7159"/>
      <c r="BB7159"/>
      <c r="BC7159"/>
      <c r="BD7159"/>
      <c r="BE7159"/>
      <c r="BF7159"/>
      <c r="BG7159"/>
      <c r="BH7159"/>
      <c r="BI7159"/>
      <c r="BJ7159"/>
      <c r="BK7159"/>
      <c r="BL7159"/>
      <c r="BM7159"/>
      <c r="BN7159"/>
      <c r="BO7159"/>
      <c r="BP7159"/>
      <c r="BQ7159"/>
      <c r="BR7159"/>
      <c r="BS7159"/>
      <c r="BT7159"/>
      <c r="BU7159"/>
      <c r="BV7159"/>
      <c r="BW7159"/>
      <c r="BX7159"/>
      <c r="BY7159"/>
      <c r="BZ7159"/>
      <c r="CA7159"/>
      <c r="CB7159"/>
      <c r="CC7159"/>
      <c r="CD7159"/>
      <c r="CE7159"/>
      <c r="CF7159"/>
      <c r="CG7159"/>
      <c r="CH7159"/>
      <c r="CI7159"/>
      <c r="CJ7159"/>
      <c r="CK7159"/>
      <c r="CL7159"/>
      <c r="CM7159"/>
      <c r="CN7159"/>
      <c r="CO7159"/>
      <c r="CP7159"/>
      <c r="CQ7159"/>
      <c r="CR7159"/>
      <c r="CS7159"/>
      <c r="CT7159"/>
      <c r="CU7159"/>
      <c r="CV7159"/>
    </row>
    <row r="7160" spans="10:100" x14ac:dyDescent="0.25">
      <c r="J7160"/>
      <c r="K7160"/>
      <c r="L7160"/>
      <c r="M7160"/>
      <c r="N7160"/>
      <c r="O7160"/>
      <c r="P7160"/>
      <c r="Q7160"/>
      <c r="R7160"/>
      <c r="S7160"/>
      <c r="T7160"/>
      <c r="U7160"/>
      <c r="V7160"/>
      <c r="W7160"/>
      <c r="X7160"/>
      <c r="Y7160"/>
      <c r="Z7160"/>
      <c r="AA7160"/>
      <c r="AB7160"/>
      <c r="AC7160"/>
      <c r="AD7160"/>
      <c r="AE7160"/>
      <c r="AF7160"/>
      <c r="AG7160"/>
      <c r="AH7160"/>
      <c r="AI7160"/>
      <c r="AJ7160"/>
      <c r="AK7160"/>
      <c r="AL7160"/>
      <c r="AM7160"/>
      <c r="AN7160"/>
      <c r="AO7160"/>
      <c r="AP7160"/>
      <c r="AQ7160"/>
      <c r="AR7160"/>
      <c r="AS7160"/>
      <c r="AT7160"/>
      <c r="AU7160"/>
      <c r="AV7160"/>
      <c r="AW7160"/>
      <c r="AX7160"/>
      <c r="AY7160"/>
      <c r="AZ7160"/>
      <c r="BA7160"/>
      <c r="BB7160"/>
      <c r="BC7160"/>
      <c r="BD7160"/>
      <c r="BE7160"/>
      <c r="BF7160"/>
      <c r="BG7160"/>
      <c r="BH7160"/>
      <c r="BI7160"/>
      <c r="BJ7160"/>
      <c r="BK7160"/>
      <c r="BL7160"/>
      <c r="BM7160"/>
      <c r="BN7160"/>
      <c r="BO7160"/>
      <c r="BP7160"/>
      <c r="BQ7160"/>
      <c r="BR7160"/>
      <c r="BS7160"/>
      <c r="BT7160"/>
      <c r="BU7160"/>
      <c r="BV7160"/>
      <c r="BW7160"/>
      <c r="BX7160"/>
      <c r="BY7160"/>
      <c r="BZ7160"/>
      <c r="CA7160"/>
      <c r="CB7160"/>
      <c r="CC7160"/>
      <c r="CD7160"/>
      <c r="CE7160"/>
      <c r="CF7160"/>
      <c r="CG7160"/>
      <c r="CH7160"/>
      <c r="CI7160"/>
      <c r="CJ7160"/>
      <c r="CK7160"/>
      <c r="CL7160"/>
      <c r="CM7160"/>
      <c r="CN7160"/>
      <c r="CO7160"/>
      <c r="CP7160"/>
      <c r="CQ7160"/>
      <c r="CR7160"/>
      <c r="CS7160"/>
      <c r="CT7160"/>
      <c r="CU7160"/>
      <c r="CV7160"/>
    </row>
    <row r="7161" spans="10:100" x14ac:dyDescent="0.25">
      <c r="J7161"/>
      <c r="K7161"/>
      <c r="L7161"/>
      <c r="M7161"/>
      <c r="N7161"/>
      <c r="O7161"/>
      <c r="P7161"/>
      <c r="Q7161"/>
      <c r="R7161"/>
      <c r="S7161"/>
      <c r="T7161"/>
      <c r="U7161"/>
      <c r="V7161"/>
      <c r="W7161"/>
      <c r="X7161"/>
      <c r="Y7161"/>
      <c r="Z7161"/>
      <c r="AA7161"/>
      <c r="AB7161"/>
      <c r="AC7161"/>
      <c r="AD7161"/>
      <c r="AE7161"/>
      <c r="AF7161"/>
      <c r="AG7161"/>
      <c r="AH7161"/>
      <c r="AI7161"/>
      <c r="AJ7161"/>
      <c r="AK7161"/>
      <c r="AL7161"/>
      <c r="AM7161"/>
      <c r="AN7161"/>
      <c r="AO7161"/>
      <c r="AP7161"/>
      <c r="AQ7161"/>
      <c r="AR7161"/>
      <c r="AS7161"/>
      <c r="AT7161"/>
      <c r="AU7161"/>
      <c r="AV7161"/>
      <c r="AW7161"/>
      <c r="AX7161"/>
      <c r="AY7161"/>
      <c r="AZ7161"/>
      <c r="BA7161"/>
      <c r="BB7161"/>
      <c r="BC7161"/>
      <c r="BD7161"/>
      <c r="BE7161"/>
      <c r="BF7161"/>
      <c r="BG7161"/>
      <c r="BH7161"/>
      <c r="BI7161"/>
      <c r="BJ7161"/>
      <c r="BK7161"/>
      <c r="BL7161"/>
      <c r="BM7161"/>
      <c r="BN7161"/>
      <c r="BO7161"/>
      <c r="BP7161"/>
      <c r="BQ7161"/>
      <c r="BR7161"/>
      <c r="BS7161"/>
      <c r="BT7161"/>
      <c r="BU7161"/>
      <c r="BV7161"/>
      <c r="BW7161"/>
      <c r="BX7161"/>
      <c r="BY7161"/>
      <c r="BZ7161"/>
      <c r="CA7161"/>
      <c r="CB7161"/>
      <c r="CC7161"/>
      <c r="CD7161"/>
      <c r="CE7161"/>
      <c r="CF7161"/>
      <c r="CG7161"/>
      <c r="CH7161"/>
      <c r="CI7161"/>
      <c r="CJ7161"/>
      <c r="CK7161"/>
      <c r="CL7161"/>
      <c r="CM7161"/>
      <c r="CN7161"/>
      <c r="CO7161"/>
      <c r="CP7161"/>
      <c r="CQ7161"/>
      <c r="CR7161"/>
      <c r="CS7161"/>
      <c r="CT7161"/>
      <c r="CU7161"/>
      <c r="CV7161"/>
    </row>
    <row r="7162" spans="10:100" x14ac:dyDescent="0.25">
      <c r="J7162"/>
      <c r="K7162"/>
      <c r="L7162"/>
      <c r="M7162"/>
      <c r="N7162"/>
      <c r="O7162"/>
      <c r="P7162"/>
      <c r="Q7162"/>
      <c r="R7162"/>
      <c r="S7162"/>
      <c r="T7162"/>
      <c r="U7162"/>
      <c r="V7162"/>
      <c r="W7162"/>
      <c r="X7162"/>
      <c r="Y7162"/>
      <c r="Z7162"/>
      <c r="AA7162"/>
      <c r="AB7162"/>
      <c r="AC7162"/>
      <c r="AD7162"/>
      <c r="AE7162"/>
      <c r="AF7162"/>
      <c r="AG7162"/>
      <c r="AH7162"/>
      <c r="AI7162"/>
      <c r="AJ7162"/>
      <c r="AK7162"/>
      <c r="AL7162"/>
      <c r="AM7162"/>
      <c r="AN7162"/>
      <c r="AO7162"/>
      <c r="AP7162"/>
      <c r="AQ7162"/>
      <c r="AR7162"/>
      <c r="AS7162"/>
      <c r="AT7162"/>
      <c r="AU7162"/>
      <c r="AV7162"/>
      <c r="AW7162"/>
      <c r="AX7162"/>
      <c r="AY7162"/>
      <c r="AZ7162"/>
      <c r="BA7162"/>
      <c r="BB7162"/>
      <c r="BC7162"/>
      <c r="BD7162"/>
      <c r="BE7162"/>
      <c r="BF7162"/>
      <c r="BG7162"/>
      <c r="BH7162"/>
      <c r="BI7162"/>
      <c r="BJ7162"/>
      <c r="BK7162"/>
      <c r="BL7162"/>
      <c r="BM7162"/>
      <c r="BN7162"/>
      <c r="BO7162"/>
      <c r="BP7162"/>
      <c r="BQ7162"/>
      <c r="BR7162"/>
      <c r="BS7162"/>
      <c r="BT7162"/>
      <c r="BU7162"/>
      <c r="BV7162"/>
      <c r="BW7162"/>
      <c r="BX7162"/>
      <c r="BY7162"/>
      <c r="BZ7162"/>
      <c r="CA7162"/>
      <c r="CB7162"/>
      <c r="CC7162"/>
      <c r="CD7162"/>
      <c r="CE7162"/>
      <c r="CF7162"/>
      <c r="CG7162"/>
      <c r="CH7162"/>
      <c r="CI7162"/>
      <c r="CJ7162"/>
      <c r="CK7162"/>
      <c r="CL7162"/>
      <c r="CM7162"/>
      <c r="CN7162"/>
      <c r="CO7162"/>
      <c r="CP7162"/>
      <c r="CQ7162"/>
      <c r="CR7162"/>
      <c r="CS7162"/>
      <c r="CT7162"/>
      <c r="CU7162"/>
      <c r="CV7162"/>
    </row>
    <row r="7163" spans="10:100" x14ac:dyDescent="0.25">
      <c r="J7163"/>
      <c r="K7163"/>
      <c r="L7163"/>
      <c r="M7163"/>
      <c r="N7163"/>
      <c r="O7163"/>
      <c r="P7163"/>
      <c r="Q7163"/>
      <c r="R7163"/>
      <c r="S7163"/>
      <c r="T7163"/>
      <c r="U7163"/>
      <c r="V7163"/>
      <c r="W7163"/>
      <c r="X7163"/>
      <c r="Y7163"/>
      <c r="Z7163"/>
      <c r="AA7163"/>
      <c r="AB7163"/>
      <c r="AC7163"/>
      <c r="AD7163"/>
      <c r="AE7163"/>
      <c r="AF7163"/>
      <c r="AG7163"/>
      <c r="AH7163"/>
      <c r="AI7163"/>
      <c r="AJ7163"/>
      <c r="AK7163"/>
      <c r="AL7163"/>
      <c r="AM7163"/>
      <c r="AN7163"/>
      <c r="AO7163"/>
      <c r="AP7163"/>
      <c r="AQ7163"/>
      <c r="AR7163"/>
      <c r="AS7163"/>
      <c r="AT7163"/>
      <c r="AU7163"/>
      <c r="AV7163"/>
      <c r="AW7163"/>
      <c r="AX7163"/>
      <c r="AY7163"/>
      <c r="AZ7163"/>
      <c r="BA7163"/>
      <c r="BB7163"/>
      <c r="BC7163"/>
      <c r="BD7163"/>
      <c r="BE7163"/>
      <c r="BF7163"/>
      <c r="BG7163"/>
      <c r="BH7163"/>
      <c r="BI7163"/>
      <c r="BJ7163"/>
      <c r="BK7163"/>
      <c r="BL7163"/>
      <c r="BM7163"/>
      <c r="BN7163"/>
      <c r="BO7163"/>
      <c r="BP7163"/>
      <c r="BQ7163"/>
      <c r="BR7163"/>
      <c r="BS7163"/>
      <c r="BT7163"/>
      <c r="BU7163"/>
      <c r="BV7163"/>
      <c r="BW7163"/>
      <c r="BX7163"/>
      <c r="BY7163"/>
      <c r="BZ7163"/>
      <c r="CA7163"/>
      <c r="CB7163"/>
      <c r="CC7163"/>
      <c r="CD7163"/>
      <c r="CE7163"/>
      <c r="CF7163"/>
      <c r="CG7163"/>
      <c r="CH7163"/>
      <c r="CI7163"/>
      <c r="CJ7163"/>
      <c r="CK7163"/>
      <c r="CL7163"/>
      <c r="CM7163"/>
      <c r="CN7163"/>
      <c r="CO7163"/>
      <c r="CP7163"/>
      <c r="CQ7163"/>
      <c r="CR7163"/>
      <c r="CS7163"/>
      <c r="CT7163"/>
      <c r="CU7163"/>
      <c r="CV7163"/>
    </row>
    <row r="7164" spans="10:100" x14ac:dyDescent="0.25">
      <c r="J7164"/>
      <c r="K7164"/>
      <c r="L7164"/>
      <c r="M7164"/>
      <c r="N7164"/>
      <c r="O7164"/>
      <c r="P7164"/>
      <c r="Q7164"/>
      <c r="R7164"/>
      <c r="S7164"/>
      <c r="T7164"/>
      <c r="U7164"/>
      <c r="V7164"/>
      <c r="W7164"/>
      <c r="X7164"/>
      <c r="Y7164"/>
      <c r="Z7164"/>
      <c r="AA7164"/>
      <c r="AB7164"/>
      <c r="AC7164"/>
      <c r="AD7164"/>
      <c r="AE7164"/>
      <c r="AF7164"/>
      <c r="AG7164"/>
      <c r="AH7164"/>
      <c r="AI7164"/>
      <c r="AJ7164"/>
      <c r="AK7164"/>
      <c r="AL7164"/>
      <c r="AM7164"/>
      <c r="AN7164"/>
      <c r="AO7164"/>
      <c r="AP7164"/>
      <c r="AQ7164"/>
      <c r="AR7164"/>
      <c r="AS7164"/>
      <c r="AT7164"/>
      <c r="AU7164"/>
      <c r="AV7164"/>
      <c r="AW7164"/>
      <c r="AX7164"/>
      <c r="AY7164"/>
      <c r="AZ7164"/>
      <c r="BA7164"/>
      <c r="BB7164"/>
      <c r="BC7164"/>
      <c r="BD7164"/>
      <c r="BE7164"/>
      <c r="BF7164"/>
      <c r="BG7164"/>
      <c r="BH7164"/>
      <c r="BI7164"/>
      <c r="BJ7164"/>
      <c r="BK7164"/>
      <c r="BL7164"/>
      <c r="BM7164"/>
      <c r="BN7164"/>
      <c r="BO7164"/>
      <c r="BP7164"/>
      <c r="BQ7164"/>
      <c r="BR7164"/>
      <c r="BS7164"/>
      <c r="BT7164"/>
      <c r="BU7164"/>
      <c r="BV7164"/>
      <c r="BW7164"/>
      <c r="BX7164"/>
      <c r="BY7164"/>
      <c r="BZ7164"/>
      <c r="CA7164"/>
      <c r="CB7164"/>
      <c r="CC7164"/>
      <c r="CD7164"/>
      <c r="CE7164"/>
      <c r="CF7164"/>
      <c r="CG7164"/>
      <c r="CH7164"/>
      <c r="CI7164"/>
      <c r="CJ7164"/>
      <c r="CK7164"/>
      <c r="CL7164"/>
      <c r="CM7164"/>
      <c r="CN7164"/>
      <c r="CO7164"/>
      <c r="CP7164"/>
      <c r="CQ7164"/>
      <c r="CR7164"/>
      <c r="CS7164"/>
      <c r="CT7164"/>
      <c r="CU7164"/>
      <c r="CV7164"/>
    </row>
    <row r="7165" spans="10:100" x14ac:dyDescent="0.25">
      <c r="J7165"/>
      <c r="K7165"/>
      <c r="L7165"/>
      <c r="M7165"/>
      <c r="N7165"/>
      <c r="O7165"/>
      <c r="P7165"/>
      <c r="Q7165"/>
      <c r="R7165"/>
      <c r="S7165"/>
      <c r="T7165"/>
      <c r="U7165"/>
      <c r="V7165"/>
      <c r="W7165"/>
      <c r="X7165"/>
      <c r="Y7165"/>
      <c r="Z7165"/>
      <c r="AA7165"/>
      <c r="AB7165"/>
      <c r="AC7165"/>
      <c r="AD7165"/>
      <c r="AE7165"/>
      <c r="AF7165"/>
      <c r="AG7165"/>
      <c r="AH7165"/>
      <c r="AI7165"/>
      <c r="AJ7165"/>
      <c r="AK7165"/>
      <c r="AL7165"/>
      <c r="AM7165"/>
      <c r="AN7165"/>
      <c r="AO7165"/>
      <c r="AP7165"/>
      <c r="AQ7165"/>
      <c r="AR7165"/>
      <c r="AS7165"/>
      <c r="AT7165"/>
      <c r="AU7165"/>
      <c r="AV7165"/>
      <c r="AW7165"/>
      <c r="AX7165"/>
      <c r="AY7165"/>
      <c r="AZ7165"/>
      <c r="BA7165"/>
      <c r="BB7165"/>
      <c r="BC7165"/>
      <c r="BD7165"/>
      <c r="BE7165"/>
      <c r="BF7165"/>
      <c r="BG7165"/>
      <c r="BH7165"/>
      <c r="BI7165"/>
      <c r="BJ7165"/>
      <c r="BK7165"/>
      <c r="BL7165"/>
      <c r="BM7165"/>
      <c r="BN7165"/>
      <c r="BO7165"/>
      <c r="BP7165"/>
      <c r="BQ7165"/>
      <c r="BR7165"/>
      <c r="BS7165"/>
      <c r="BT7165"/>
      <c r="BU7165"/>
      <c r="BV7165"/>
      <c r="BW7165"/>
      <c r="BX7165"/>
      <c r="BY7165"/>
      <c r="BZ7165"/>
      <c r="CA7165"/>
      <c r="CB7165"/>
      <c r="CC7165"/>
      <c r="CD7165"/>
      <c r="CE7165"/>
      <c r="CF7165"/>
      <c r="CG7165"/>
      <c r="CH7165"/>
      <c r="CI7165"/>
      <c r="CJ7165"/>
      <c r="CK7165"/>
      <c r="CL7165"/>
      <c r="CM7165"/>
      <c r="CN7165"/>
      <c r="CO7165"/>
      <c r="CP7165"/>
      <c r="CQ7165"/>
      <c r="CR7165"/>
      <c r="CS7165"/>
      <c r="CT7165"/>
      <c r="CU7165"/>
      <c r="CV7165"/>
    </row>
    <row r="7166" spans="10:100" x14ac:dyDescent="0.25">
      <c r="J7166"/>
      <c r="K7166"/>
      <c r="L7166"/>
      <c r="M7166"/>
      <c r="N7166"/>
      <c r="O7166"/>
      <c r="P7166"/>
      <c r="Q7166"/>
      <c r="R7166"/>
      <c r="S7166"/>
      <c r="T7166"/>
      <c r="U7166"/>
      <c r="V7166"/>
      <c r="W7166"/>
      <c r="X7166"/>
      <c r="Y7166"/>
      <c r="Z7166"/>
      <c r="AA7166"/>
      <c r="AB7166"/>
      <c r="AC7166"/>
      <c r="AD7166"/>
      <c r="AE7166"/>
      <c r="AF7166"/>
      <c r="AG7166"/>
      <c r="AH7166"/>
      <c r="AI7166"/>
      <c r="AJ7166"/>
      <c r="AK7166"/>
      <c r="AL7166"/>
      <c r="AM7166"/>
      <c r="AN7166"/>
      <c r="AO7166"/>
      <c r="AP7166"/>
      <c r="AQ7166"/>
      <c r="AR7166"/>
      <c r="AS7166"/>
      <c r="AT7166"/>
      <c r="AU7166"/>
      <c r="AV7166"/>
      <c r="AW7166"/>
      <c r="AX7166"/>
      <c r="AY7166"/>
      <c r="AZ7166"/>
      <c r="BA7166"/>
      <c r="BB7166"/>
      <c r="BC7166"/>
      <c r="BD7166"/>
      <c r="BE7166"/>
      <c r="BF7166"/>
      <c r="BG7166"/>
      <c r="BH7166"/>
      <c r="BI7166"/>
      <c r="BJ7166"/>
      <c r="BK7166"/>
      <c r="BL7166"/>
      <c r="BM7166"/>
      <c r="BN7166"/>
      <c r="BO7166"/>
      <c r="BP7166"/>
      <c r="BQ7166"/>
      <c r="BR7166"/>
      <c r="BS7166"/>
      <c r="BT7166"/>
      <c r="BU7166"/>
      <c r="BV7166"/>
      <c r="BW7166"/>
      <c r="BX7166"/>
      <c r="BY7166"/>
      <c r="BZ7166"/>
      <c r="CA7166"/>
      <c r="CB7166"/>
      <c r="CC7166"/>
      <c r="CD7166"/>
      <c r="CE7166"/>
      <c r="CF7166"/>
      <c r="CG7166"/>
      <c r="CH7166"/>
      <c r="CI7166"/>
      <c r="CJ7166"/>
      <c r="CK7166"/>
      <c r="CL7166"/>
      <c r="CM7166"/>
      <c r="CN7166"/>
      <c r="CO7166"/>
      <c r="CP7166"/>
      <c r="CQ7166"/>
      <c r="CR7166"/>
      <c r="CS7166"/>
      <c r="CT7166"/>
      <c r="CU7166"/>
      <c r="CV7166"/>
    </row>
    <row r="7167" spans="10:100" x14ac:dyDescent="0.25">
      <c r="J7167"/>
      <c r="K7167"/>
      <c r="L7167"/>
      <c r="M7167"/>
      <c r="N7167"/>
      <c r="O7167"/>
      <c r="P7167"/>
      <c r="Q7167"/>
      <c r="R7167"/>
      <c r="S7167"/>
      <c r="T7167"/>
      <c r="U7167"/>
      <c r="V7167"/>
      <c r="W7167"/>
      <c r="X7167"/>
      <c r="Y7167"/>
      <c r="Z7167"/>
      <c r="AA7167"/>
      <c r="AB7167"/>
      <c r="AC7167"/>
      <c r="AD7167"/>
      <c r="AE7167"/>
      <c r="AF7167"/>
      <c r="AG7167"/>
      <c r="AH7167"/>
      <c r="AI7167"/>
      <c r="AJ7167"/>
      <c r="AK7167"/>
      <c r="AL7167"/>
      <c r="AM7167"/>
      <c r="AN7167"/>
      <c r="AO7167"/>
      <c r="AP7167"/>
      <c r="AQ7167"/>
      <c r="AR7167"/>
      <c r="AS7167"/>
      <c r="AT7167"/>
      <c r="AU7167"/>
      <c r="AV7167"/>
      <c r="AW7167"/>
      <c r="AX7167"/>
      <c r="AY7167"/>
      <c r="AZ7167"/>
      <c r="BA7167"/>
      <c r="BB7167"/>
      <c r="BC7167"/>
      <c r="BD7167"/>
      <c r="BE7167"/>
      <c r="BF7167"/>
      <c r="BG7167"/>
      <c r="BH7167"/>
      <c r="BI7167"/>
      <c r="BJ7167"/>
      <c r="BK7167"/>
      <c r="BL7167"/>
      <c r="BM7167"/>
      <c r="BN7167"/>
      <c r="BO7167"/>
      <c r="BP7167"/>
      <c r="BQ7167"/>
      <c r="BR7167"/>
      <c r="BS7167"/>
      <c r="BT7167"/>
      <c r="BU7167"/>
      <c r="BV7167"/>
      <c r="BW7167"/>
      <c r="BX7167"/>
      <c r="BY7167"/>
      <c r="BZ7167"/>
      <c r="CA7167"/>
      <c r="CB7167"/>
      <c r="CC7167"/>
      <c r="CD7167"/>
      <c r="CE7167"/>
      <c r="CF7167"/>
      <c r="CG7167"/>
      <c r="CH7167"/>
      <c r="CI7167"/>
      <c r="CJ7167"/>
      <c r="CK7167"/>
      <c r="CL7167"/>
      <c r="CM7167"/>
      <c r="CN7167"/>
      <c r="CO7167"/>
      <c r="CP7167"/>
      <c r="CQ7167"/>
      <c r="CR7167"/>
      <c r="CS7167"/>
      <c r="CT7167"/>
      <c r="CU7167"/>
      <c r="CV7167"/>
    </row>
    <row r="7168" spans="10:100" x14ac:dyDescent="0.25">
      <c r="J7168"/>
      <c r="K7168"/>
      <c r="L7168"/>
      <c r="M7168"/>
      <c r="N7168"/>
      <c r="O7168"/>
      <c r="P7168"/>
      <c r="Q7168"/>
      <c r="R7168"/>
      <c r="S7168"/>
      <c r="T7168"/>
      <c r="U7168"/>
      <c r="V7168"/>
      <c r="W7168"/>
      <c r="X7168"/>
      <c r="Y7168"/>
      <c r="Z7168"/>
      <c r="AA7168"/>
      <c r="AB7168"/>
      <c r="AC7168"/>
      <c r="AD7168"/>
      <c r="AE7168"/>
      <c r="AF7168"/>
      <c r="AG7168"/>
      <c r="AH7168"/>
      <c r="AI7168"/>
      <c r="AJ7168"/>
      <c r="AK7168"/>
      <c r="AL7168"/>
      <c r="AM7168"/>
      <c r="AN7168"/>
      <c r="AO7168"/>
      <c r="AP7168"/>
      <c r="AQ7168"/>
      <c r="AR7168"/>
      <c r="AS7168"/>
      <c r="AT7168"/>
      <c r="AU7168"/>
      <c r="AV7168"/>
      <c r="AW7168"/>
      <c r="AX7168"/>
      <c r="AY7168"/>
      <c r="AZ7168"/>
      <c r="BA7168"/>
      <c r="BB7168"/>
      <c r="BC7168"/>
      <c r="BD7168"/>
      <c r="BE7168"/>
      <c r="BF7168"/>
      <c r="BG7168"/>
      <c r="BH7168"/>
      <c r="BI7168"/>
      <c r="BJ7168"/>
      <c r="BK7168"/>
      <c r="BL7168"/>
      <c r="BM7168"/>
      <c r="BN7168"/>
      <c r="BO7168"/>
      <c r="BP7168"/>
      <c r="BQ7168"/>
      <c r="BR7168"/>
      <c r="BS7168"/>
      <c r="BT7168"/>
      <c r="BU7168"/>
      <c r="BV7168"/>
      <c r="BW7168"/>
      <c r="BX7168"/>
      <c r="BY7168"/>
      <c r="BZ7168"/>
      <c r="CA7168"/>
      <c r="CB7168"/>
      <c r="CC7168"/>
      <c r="CD7168"/>
      <c r="CE7168"/>
      <c r="CF7168"/>
      <c r="CG7168"/>
      <c r="CH7168"/>
      <c r="CI7168"/>
      <c r="CJ7168"/>
      <c r="CK7168"/>
      <c r="CL7168"/>
      <c r="CM7168"/>
      <c r="CN7168"/>
      <c r="CO7168"/>
      <c r="CP7168"/>
      <c r="CQ7168"/>
      <c r="CR7168"/>
      <c r="CS7168"/>
      <c r="CT7168"/>
      <c r="CU7168"/>
      <c r="CV7168"/>
    </row>
    <row r="7169" spans="10:100" x14ac:dyDescent="0.25">
      <c r="J7169"/>
      <c r="K7169"/>
      <c r="L7169"/>
      <c r="M7169"/>
      <c r="N7169"/>
      <c r="O7169"/>
      <c r="P7169"/>
      <c r="Q7169"/>
      <c r="R7169"/>
      <c r="S7169"/>
      <c r="T7169"/>
      <c r="U7169"/>
      <c r="V7169"/>
      <c r="W7169"/>
      <c r="X7169"/>
      <c r="Y7169"/>
      <c r="Z7169"/>
      <c r="AA7169"/>
      <c r="AB7169"/>
      <c r="AC7169"/>
      <c r="AD7169"/>
      <c r="AE7169"/>
      <c r="AF7169"/>
      <c r="AG7169"/>
      <c r="AH7169"/>
      <c r="AI7169"/>
      <c r="AJ7169"/>
      <c r="AK7169"/>
      <c r="AL7169"/>
      <c r="AM7169"/>
      <c r="AN7169"/>
      <c r="AO7169"/>
      <c r="AP7169"/>
      <c r="AQ7169"/>
      <c r="AR7169"/>
      <c r="AS7169"/>
      <c r="AT7169"/>
      <c r="AU7169"/>
      <c r="AV7169"/>
      <c r="AW7169"/>
      <c r="AX7169"/>
      <c r="AY7169"/>
      <c r="AZ7169"/>
      <c r="BA7169"/>
      <c r="BB7169"/>
      <c r="BC7169"/>
      <c r="BD7169"/>
      <c r="BE7169"/>
      <c r="BF7169"/>
      <c r="BG7169"/>
      <c r="BH7169"/>
      <c r="BI7169"/>
      <c r="BJ7169"/>
      <c r="BK7169"/>
      <c r="BL7169"/>
      <c r="BM7169"/>
      <c r="BN7169"/>
      <c r="BO7169"/>
      <c r="BP7169"/>
      <c r="BQ7169"/>
      <c r="BR7169"/>
      <c r="BS7169"/>
      <c r="BT7169"/>
      <c r="BU7169"/>
      <c r="BV7169"/>
      <c r="BW7169"/>
      <c r="BX7169"/>
      <c r="BY7169"/>
      <c r="BZ7169"/>
      <c r="CA7169"/>
      <c r="CB7169"/>
      <c r="CC7169"/>
      <c r="CD7169"/>
      <c r="CE7169"/>
      <c r="CF7169"/>
      <c r="CG7169"/>
      <c r="CH7169"/>
      <c r="CI7169"/>
      <c r="CJ7169"/>
      <c r="CK7169"/>
      <c r="CL7169"/>
      <c r="CM7169"/>
      <c r="CN7169"/>
      <c r="CO7169"/>
      <c r="CP7169"/>
      <c r="CQ7169"/>
      <c r="CR7169"/>
      <c r="CS7169"/>
      <c r="CT7169"/>
      <c r="CU7169"/>
      <c r="CV7169"/>
    </row>
    <row r="7170" spans="10:100" x14ac:dyDescent="0.25">
      <c r="J7170"/>
      <c r="K7170"/>
      <c r="L7170"/>
      <c r="M7170"/>
      <c r="N7170"/>
      <c r="O7170"/>
      <c r="P7170"/>
      <c r="Q7170"/>
      <c r="R7170"/>
      <c r="S7170"/>
      <c r="T7170"/>
      <c r="U7170"/>
      <c r="V7170"/>
      <c r="W7170"/>
      <c r="X7170"/>
      <c r="Y7170"/>
      <c r="Z7170"/>
      <c r="AA7170"/>
      <c r="AB7170"/>
      <c r="AC7170"/>
      <c r="AD7170"/>
      <c r="AE7170"/>
      <c r="AF7170"/>
      <c r="AG7170"/>
      <c r="AH7170"/>
      <c r="AI7170"/>
      <c r="AJ7170"/>
      <c r="AK7170"/>
      <c r="AL7170"/>
      <c r="AM7170"/>
      <c r="AN7170"/>
      <c r="AO7170"/>
      <c r="AP7170"/>
      <c r="AQ7170"/>
      <c r="AR7170"/>
      <c r="AS7170"/>
      <c r="AT7170"/>
      <c r="AU7170"/>
      <c r="AV7170"/>
      <c r="AW7170"/>
      <c r="AX7170"/>
      <c r="AY7170"/>
      <c r="AZ7170"/>
      <c r="BA7170"/>
      <c r="BB7170"/>
      <c r="BC7170"/>
      <c r="BD7170"/>
      <c r="BE7170"/>
      <c r="BF7170"/>
      <c r="BG7170"/>
      <c r="BH7170"/>
      <c r="BI7170"/>
      <c r="BJ7170"/>
      <c r="BK7170"/>
      <c r="BL7170"/>
      <c r="BM7170"/>
      <c r="BN7170"/>
      <c r="BO7170"/>
      <c r="BP7170"/>
      <c r="BQ7170"/>
      <c r="BR7170"/>
      <c r="BS7170"/>
      <c r="BT7170"/>
      <c r="BU7170"/>
      <c r="BV7170"/>
      <c r="BW7170"/>
      <c r="BX7170"/>
      <c r="BY7170"/>
      <c r="BZ7170"/>
      <c r="CA7170"/>
      <c r="CB7170"/>
      <c r="CC7170"/>
      <c r="CD7170"/>
      <c r="CE7170"/>
      <c r="CF7170"/>
      <c r="CG7170"/>
      <c r="CH7170"/>
      <c r="CI7170"/>
      <c r="CJ7170"/>
      <c r="CK7170"/>
      <c r="CL7170"/>
      <c r="CM7170"/>
      <c r="CN7170"/>
      <c r="CO7170"/>
      <c r="CP7170"/>
      <c r="CQ7170"/>
      <c r="CR7170"/>
      <c r="CS7170"/>
      <c r="CT7170"/>
      <c r="CU7170"/>
      <c r="CV7170"/>
    </row>
    <row r="7171" spans="10:100" x14ac:dyDescent="0.25">
      <c r="J7171"/>
      <c r="K7171"/>
      <c r="L7171"/>
      <c r="M7171"/>
      <c r="N7171"/>
      <c r="O7171"/>
      <c r="P7171"/>
      <c r="Q7171"/>
      <c r="R7171"/>
      <c r="S7171"/>
      <c r="T7171"/>
      <c r="U7171"/>
      <c r="V7171"/>
      <c r="W7171"/>
      <c r="X7171"/>
      <c r="Y7171"/>
      <c r="Z7171"/>
      <c r="AA7171"/>
      <c r="AB7171"/>
      <c r="AC7171"/>
      <c r="AD7171"/>
      <c r="AE7171"/>
      <c r="AF7171"/>
      <c r="AG7171"/>
      <c r="AH7171"/>
      <c r="AI7171"/>
      <c r="AJ7171"/>
      <c r="AK7171"/>
      <c r="AL7171"/>
      <c r="AM7171"/>
      <c r="AN7171"/>
      <c r="AO7171"/>
      <c r="AP7171"/>
      <c r="AQ7171"/>
      <c r="AR7171"/>
      <c r="AS7171"/>
      <c r="AT7171"/>
      <c r="AU7171"/>
      <c r="AV7171"/>
      <c r="AW7171"/>
      <c r="AX7171"/>
      <c r="AY7171"/>
      <c r="AZ7171"/>
      <c r="BA7171"/>
      <c r="BB7171"/>
      <c r="BC7171"/>
      <c r="BD7171"/>
      <c r="BE7171"/>
      <c r="BF7171"/>
      <c r="BG7171"/>
      <c r="BH7171"/>
      <c r="BI7171"/>
      <c r="BJ7171"/>
      <c r="BK7171"/>
      <c r="BL7171"/>
      <c r="BM7171"/>
      <c r="BN7171"/>
      <c r="BO7171"/>
      <c r="BP7171"/>
      <c r="BQ7171"/>
      <c r="BR7171"/>
      <c r="BS7171"/>
      <c r="BT7171"/>
      <c r="BU7171"/>
      <c r="BV7171"/>
      <c r="BW7171"/>
      <c r="BX7171"/>
      <c r="BY7171"/>
      <c r="BZ7171"/>
      <c r="CA7171"/>
      <c r="CB7171"/>
      <c r="CC7171"/>
      <c r="CD7171"/>
      <c r="CE7171"/>
      <c r="CF7171"/>
      <c r="CG7171"/>
      <c r="CH7171"/>
      <c r="CI7171"/>
      <c r="CJ7171"/>
      <c r="CK7171"/>
      <c r="CL7171"/>
      <c r="CM7171"/>
      <c r="CN7171"/>
      <c r="CO7171"/>
      <c r="CP7171"/>
      <c r="CQ7171"/>
      <c r="CR7171"/>
      <c r="CS7171"/>
      <c r="CT7171"/>
      <c r="CU7171"/>
      <c r="CV7171"/>
    </row>
    <row r="7172" spans="10:100" x14ac:dyDescent="0.25">
      <c r="J7172"/>
      <c r="K7172"/>
      <c r="L7172"/>
      <c r="M7172"/>
      <c r="N7172"/>
      <c r="O7172"/>
      <c r="P7172"/>
      <c r="Q7172"/>
      <c r="R7172"/>
      <c r="S7172"/>
      <c r="T7172"/>
      <c r="U7172"/>
      <c r="V7172"/>
      <c r="W7172"/>
      <c r="X7172"/>
      <c r="Y7172"/>
      <c r="Z7172"/>
      <c r="AA7172"/>
      <c r="AB7172"/>
      <c r="AC7172"/>
      <c r="AD7172"/>
      <c r="AE7172"/>
      <c r="AF7172"/>
      <c r="AG7172"/>
      <c r="AH7172"/>
      <c r="AI7172"/>
      <c r="AJ7172"/>
      <c r="AK7172"/>
      <c r="AL7172"/>
      <c r="AM7172"/>
      <c r="AN7172"/>
      <c r="AO7172"/>
      <c r="AP7172"/>
      <c r="AQ7172"/>
      <c r="AR7172"/>
      <c r="AS7172"/>
      <c r="AT7172"/>
      <c r="AU7172"/>
      <c r="AV7172"/>
      <c r="AW7172"/>
      <c r="AX7172"/>
      <c r="AY7172"/>
      <c r="AZ7172"/>
      <c r="BA7172"/>
      <c r="BB7172"/>
      <c r="BC7172"/>
      <c r="BD7172"/>
      <c r="BE7172"/>
      <c r="BF7172"/>
      <c r="BG7172"/>
      <c r="BH7172"/>
      <c r="BI7172"/>
      <c r="BJ7172"/>
      <c r="BK7172"/>
      <c r="BL7172"/>
      <c r="BM7172"/>
      <c r="BN7172"/>
      <c r="BO7172"/>
      <c r="BP7172"/>
      <c r="BQ7172"/>
      <c r="BR7172"/>
      <c r="BS7172"/>
      <c r="BT7172"/>
      <c r="BU7172"/>
      <c r="BV7172"/>
      <c r="BW7172"/>
      <c r="BX7172"/>
      <c r="BY7172"/>
      <c r="BZ7172"/>
      <c r="CA7172"/>
      <c r="CB7172"/>
      <c r="CC7172"/>
      <c r="CD7172"/>
      <c r="CE7172"/>
      <c r="CF7172"/>
      <c r="CG7172"/>
      <c r="CH7172"/>
      <c r="CI7172"/>
      <c r="CJ7172"/>
      <c r="CK7172"/>
      <c r="CL7172"/>
      <c r="CM7172"/>
      <c r="CN7172"/>
      <c r="CO7172"/>
      <c r="CP7172"/>
      <c r="CQ7172"/>
      <c r="CR7172"/>
      <c r="CS7172"/>
      <c r="CT7172"/>
      <c r="CU7172"/>
      <c r="CV7172"/>
    </row>
    <row r="7173" spans="10:100" x14ac:dyDescent="0.25">
      <c r="J7173"/>
      <c r="K7173"/>
      <c r="L7173"/>
      <c r="M7173"/>
      <c r="N7173"/>
      <c r="O7173"/>
      <c r="P7173"/>
      <c r="Q7173"/>
      <c r="R7173"/>
      <c r="S7173"/>
      <c r="T7173"/>
      <c r="U7173"/>
      <c r="V7173"/>
      <c r="W7173"/>
      <c r="X7173"/>
      <c r="Y7173"/>
      <c r="Z7173"/>
      <c r="AA7173"/>
      <c r="AB7173"/>
      <c r="AC7173"/>
      <c r="AD7173"/>
      <c r="AE7173"/>
      <c r="AF7173"/>
      <c r="AG7173"/>
      <c r="AH7173"/>
      <c r="AI7173"/>
      <c r="AJ7173"/>
      <c r="AK7173"/>
      <c r="AL7173"/>
      <c r="AM7173"/>
      <c r="AN7173"/>
      <c r="AO7173"/>
      <c r="AP7173"/>
      <c r="AQ7173"/>
      <c r="AR7173"/>
      <c r="AS7173"/>
      <c r="AT7173"/>
      <c r="AU7173"/>
      <c r="AV7173"/>
      <c r="AW7173"/>
      <c r="AX7173"/>
      <c r="AY7173"/>
      <c r="AZ7173"/>
      <c r="BA7173"/>
      <c r="BB7173"/>
      <c r="BC7173"/>
      <c r="BD7173"/>
      <c r="BE7173"/>
      <c r="BF7173"/>
      <c r="BG7173"/>
      <c r="BH7173"/>
      <c r="BI7173"/>
      <c r="BJ7173"/>
      <c r="BK7173"/>
      <c r="BL7173"/>
      <c r="BM7173"/>
      <c r="BN7173"/>
      <c r="BO7173"/>
      <c r="BP7173"/>
      <c r="BQ7173"/>
      <c r="BR7173"/>
      <c r="BS7173"/>
      <c r="BT7173"/>
      <c r="BU7173"/>
      <c r="BV7173"/>
      <c r="BW7173"/>
      <c r="BX7173"/>
      <c r="BY7173"/>
      <c r="BZ7173"/>
      <c r="CA7173"/>
      <c r="CB7173"/>
      <c r="CC7173"/>
      <c r="CD7173"/>
      <c r="CE7173"/>
      <c r="CF7173"/>
      <c r="CG7173"/>
      <c r="CH7173"/>
      <c r="CI7173"/>
      <c r="CJ7173"/>
      <c r="CK7173"/>
      <c r="CL7173"/>
      <c r="CM7173"/>
      <c r="CN7173"/>
      <c r="CO7173"/>
      <c r="CP7173"/>
      <c r="CQ7173"/>
      <c r="CR7173"/>
      <c r="CS7173"/>
      <c r="CT7173"/>
      <c r="CU7173"/>
      <c r="CV7173"/>
    </row>
    <row r="7174" spans="10:100" x14ac:dyDescent="0.25">
      <c r="J7174"/>
      <c r="K7174"/>
      <c r="L7174"/>
      <c r="M7174"/>
      <c r="N7174"/>
      <c r="O7174"/>
      <c r="P7174"/>
      <c r="Q7174"/>
      <c r="R7174"/>
      <c r="S7174"/>
      <c r="T7174"/>
      <c r="U7174"/>
      <c r="V7174"/>
      <c r="W7174"/>
      <c r="X7174"/>
      <c r="Y7174"/>
      <c r="Z7174"/>
      <c r="AA7174"/>
      <c r="AB7174"/>
      <c r="AC7174"/>
      <c r="AD7174"/>
      <c r="AE7174"/>
      <c r="AF7174"/>
      <c r="AG7174"/>
      <c r="AH7174"/>
      <c r="AI7174"/>
      <c r="AJ7174"/>
      <c r="AK7174"/>
      <c r="AL7174"/>
      <c r="AM7174"/>
      <c r="AN7174"/>
      <c r="AO7174"/>
      <c r="AP7174"/>
      <c r="AQ7174"/>
      <c r="AR7174"/>
      <c r="AS7174"/>
      <c r="AT7174"/>
      <c r="AU7174"/>
      <c r="AV7174"/>
      <c r="AW7174"/>
      <c r="AX7174"/>
      <c r="AY7174"/>
      <c r="AZ7174"/>
      <c r="BA7174"/>
      <c r="BB7174"/>
      <c r="BC7174"/>
      <c r="BD7174"/>
      <c r="BE7174"/>
      <c r="BF7174"/>
      <c r="BG7174"/>
      <c r="BH7174"/>
      <c r="BI7174"/>
      <c r="BJ7174"/>
      <c r="BK7174"/>
      <c r="BL7174"/>
      <c r="BM7174"/>
      <c r="BN7174"/>
      <c r="BO7174"/>
      <c r="BP7174"/>
      <c r="BQ7174"/>
      <c r="BR7174"/>
      <c r="BS7174"/>
      <c r="BT7174"/>
      <c r="BU7174"/>
      <c r="BV7174"/>
      <c r="BW7174"/>
      <c r="BX7174"/>
      <c r="BY7174"/>
      <c r="BZ7174"/>
      <c r="CA7174"/>
      <c r="CB7174"/>
      <c r="CC7174"/>
      <c r="CD7174"/>
      <c r="CE7174"/>
      <c r="CF7174"/>
      <c r="CG7174"/>
      <c r="CH7174"/>
      <c r="CI7174"/>
      <c r="CJ7174"/>
      <c r="CK7174"/>
      <c r="CL7174"/>
      <c r="CM7174"/>
      <c r="CN7174"/>
      <c r="CO7174"/>
      <c r="CP7174"/>
      <c r="CQ7174"/>
      <c r="CR7174"/>
      <c r="CS7174"/>
      <c r="CT7174"/>
      <c r="CU7174"/>
      <c r="CV7174"/>
    </row>
    <row r="7175" spans="10:100" x14ac:dyDescent="0.25">
      <c r="J7175"/>
      <c r="K7175"/>
      <c r="L7175"/>
      <c r="M7175"/>
      <c r="N7175"/>
      <c r="O7175"/>
      <c r="P7175"/>
      <c r="Q7175"/>
      <c r="R7175"/>
      <c r="S7175"/>
      <c r="T7175"/>
      <c r="U7175"/>
      <c r="V7175"/>
      <c r="W7175"/>
      <c r="X7175"/>
      <c r="Y7175"/>
      <c r="Z7175"/>
      <c r="AA7175"/>
      <c r="AB7175"/>
      <c r="AC7175"/>
      <c r="AD7175"/>
      <c r="AE7175"/>
      <c r="AF7175"/>
      <c r="AG7175"/>
      <c r="AH7175"/>
      <c r="AI7175"/>
      <c r="AJ7175"/>
      <c r="AK7175"/>
      <c r="AL7175"/>
      <c r="AM7175"/>
      <c r="AN7175"/>
      <c r="AO7175"/>
      <c r="AP7175"/>
      <c r="AQ7175"/>
      <c r="AR7175"/>
      <c r="AS7175"/>
      <c r="AT7175"/>
      <c r="AU7175"/>
      <c r="AV7175"/>
      <c r="AW7175"/>
      <c r="AX7175"/>
      <c r="AY7175"/>
      <c r="AZ7175"/>
      <c r="BA7175"/>
      <c r="BB7175"/>
      <c r="BC7175"/>
      <c r="BD7175"/>
      <c r="BE7175"/>
      <c r="BF7175"/>
      <c r="BG7175"/>
      <c r="BH7175"/>
      <c r="BI7175"/>
      <c r="BJ7175"/>
      <c r="BK7175"/>
      <c r="BL7175"/>
      <c r="BM7175"/>
      <c r="BN7175"/>
      <c r="BO7175"/>
      <c r="BP7175"/>
      <c r="BQ7175"/>
      <c r="BR7175"/>
      <c r="BS7175"/>
      <c r="BT7175"/>
      <c r="BU7175"/>
      <c r="BV7175"/>
      <c r="BW7175"/>
      <c r="BX7175"/>
      <c r="BY7175"/>
      <c r="BZ7175"/>
      <c r="CA7175"/>
      <c r="CB7175"/>
      <c r="CC7175"/>
      <c r="CD7175"/>
      <c r="CE7175"/>
      <c r="CF7175"/>
      <c r="CG7175"/>
      <c r="CH7175"/>
      <c r="CI7175"/>
      <c r="CJ7175"/>
      <c r="CK7175"/>
      <c r="CL7175"/>
      <c r="CM7175"/>
      <c r="CN7175"/>
      <c r="CO7175"/>
      <c r="CP7175"/>
      <c r="CQ7175"/>
      <c r="CR7175"/>
      <c r="CS7175"/>
      <c r="CT7175"/>
      <c r="CU7175"/>
      <c r="CV7175"/>
    </row>
    <row r="7176" spans="10:100" x14ac:dyDescent="0.25">
      <c r="J7176"/>
      <c r="K7176"/>
      <c r="L7176"/>
      <c r="M7176"/>
      <c r="N7176"/>
      <c r="O7176"/>
      <c r="P7176"/>
      <c r="Q7176"/>
      <c r="R7176"/>
      <c r="S7176"/>
      <c r="T7176"/>
      <c r="U7176"/>
      <c r="V7176"/>
      <c r="W7176"/>
      <c r="X7176"/>
      <c r="Y7176"/>
      <c r="Z7176"/>
      <c r="AA7176"/>
      <c r="AB7176"/>
      <c r="AC7176"/>
      <c r="AD7176"/>
      <c r="AE7176"/>
      <c r="AF7176"/>
      <c r="AG7176"/>
      <c r="AH7176"/>
      <c r="AI7176"/>
      <c r="AJ7176"/>
      <c r="AK7176"/>
      <c r="AL7176"/>
      <c r="AM7176"/>
      <c r="AN7176"/>
      <c r="AO7176"/>
      <c r="AP7176"/>
      <c r="AQ7176"/>
      <c r="AR7176"/>
      <c r="AS7176"/>
      <c r="AT7176"/>
      <c r="AU7176"/>
      <c r="AV7176"/>
      <c r="AW7176"/>
      <c r="AX7176"/>
      <c r="AY7176"/>
      <c r="AZ7176"/>
      <c r="BA7176"/>
      <c r="BB7176"/>
      <c r="BC7176"/>
      <c r="BD7176"/>
      <c r="BE7176"/>
      <c r="BF7176"/>
      <c r="BG7176"/>
      <c r="BH7176"/>
      <c r="BI7176"/>
      <c r="BJ7176"/>
      <c r="BK7176"/>
      <c r="BL7176"/>
      <c r="BM7176"/>
      <c r="BN7176"/>
      <c r="BO7176"/>
      <c r="BP7176"/>
      <c r="BQ7176"/>
      <c r="BR7176"/>
      <c r="BS7176"/>
      <c r="BT7176"/>
      <c r="BU7176"/>
      <c r="BV7176"/>
      <c r="BW7176"/>
      <c r="BX7176"/>
      <c r="BY7176"/>
      <c r="BZ7176"/>
      <c r="CA7176"/>
      <c r="CB7176"/>
      <c r="CC7176"/>
      <c r="CD7176"/>
      <c r="CE7176"/>
      <c r="CF7176"/>
      <c r="CG7176"/>
      <c r="CH7176"/>
      <c r="CI7176"/>
      <c r="CJ7176"/>
      <c r="CK7176"/>
      <c r="CL7176"/>
      <c r="CM7176"/>
      <c r="CN7176"/>
      <c r="CO7176"/>
      <c r="CP7176"/>
      <c r="CQ7176"/>
      <c r="CR7176"/>
      <c r="CS7176"/>
      <c r="CT7176"/>
      <c r="CU7176"/>
      <c r="CV7176"/>
    </row>
    <row r="7177" spans="10:100" x14ac:dyDescent="0.25">
      <c r="J7177"/>
      <c r="K7177"/>
      <c r="L7177"/>
      <c r="M7177"/>
      <c r="N7177"/>
      <c r="O7177"/>
      <c r="P7177"/>
      <c r="Q7177"/>
      <c r="R7177"/>
      <c r="S7177"/>
      <c r="T7177"/>
      <c r="U7177"/>
      <c r="V7177"/>
      <c r="W7177"/>
      <c r="X7177"/>
      <c r="Y7177"/>
      <c r="Z7177"/>
      <c r="AA7177"/>
      <c r="AB7177"/>
      <c r="AC7177"/>
      <c r="AD7177"/>
      <c r="AE7177"/>
      <c r="AF7177"/>
      <c r="AG7177"/>
      <c r="AH7177"/>
      <c r="AI7177"/>
      <c r="AJ7177"/>
      <c r="AK7177"/>
      <c r="AL7177"/>
      <c r="AM7177"/>
      <c r="AN7177"/>
      <c r="AO7177"/>
      <c r="AP7177"/>
      <c r="AQ7177"/>
      <c r="AR7177"/>
      <c r="AS7177"/>
      <c r="AT7177"/>
      <c r="AU7177"/>
      <c r="AV7177"/>
      <c r="AW7177"/>
      <c r="AX7177"/>
      <c r="AY7177"/>
      <c r="AZ7177"/>
      <c r="BA7177"/>
      <c r="BB7177"/>
      <c r="BC7177"/>
      <c r="BD7177"/>
      <c r="BE7177"/>
      <c r="BF7177"/>
      <c r="BG7177"/>
      <c r="BH7177"/>
      <c r="BI7177"/>
      <c r="BJ7177"/>
      <c r="BK7177"/>
      <c r="BL7177"/>
      <c r="BM7177"/>
      <c r="BN7177"/>
      <c r="BO7177"/>
      <c r="BP7177"/>
      <c r="BQ7177"/>
      <c r="BR7177"/>
      <c r="BS7177"/>
      <c r="BT7177"/>
      <c r="BU7177"/>
      <c r="BV7177"/>
      <c r="BW7177"/>
      <c r="BX7177"/>
      <c r="BY7177"/>
      <c r="BZ7177"/>
      <c r="CA7177"/>
      <c r="CB7177"/>
      <c r="CC7177"/>
      <c r="CD7177"/>
      <c r="CE7177"/>
      <c r="CF7177"/>
      <c r="CG7177"/>
      <c r="CH7177"/>
      <c r="CI7177"/>
      <c r="CJ7177"/>
      <c r="CK7177"/>
      <c r="CL7177"/>
      <c r="CM7177"/>
      <c r="CN7177"/>
      <c r="CO7177"/>
      <c r="CP7177"/>
      <c r="CQ7177"/>
      <c r="CR7177"/>
      <c r="CS7177"/>
      <c r="CT7177"/>
      <c r="CU7177"/>
      <c r="CV7177"/>
    </row>
    <row r="7178" spans="10:100" x14ac:dyDescent="0.25">
      <c r="J7178"/>
      <c r="K7178"/>
      <c r="L7178"/>
      <c r="M7178"/>
      <c r="N7178"/>
      <c r="O7178"/>
      <c r="P7178"/>
      <c r="Q7178"/>
      <c r="R7178"/>
      <c r="S7178"/>
      <c r="T7178"/>
      <c r="U7178"/>
      <c r="V7178"/>
      <c r="W7178"/>
      <c r="X7178"/>
      <c r="Y7178"/>
      <c r="Z7178"/>
      <c r="AA7178"/>
      <c r="AB7178"/>
      <c r="AC7178"/>
      <c r="AD7178"/>
      <c r="AE7178"/>
      <c r="AF7178"/>
      <c r="AG7178"/>
      <c r="AH7178"/>
      <c r="AI7178"/>
      <c r="AJ7178"/>
      <c r="AK7178"/>
      <c r="AL7178"/>
      <c r="AM7178"/>
      <c r="AN7178"/>
      <c r="AO7178"/>
      <c r="AP7178"/>
      <c r="AQ7178"/>
      <c r="AR7178"/>
      <c r="AS7178"/>
      <c r="AT7178"/>
      <c r="AU7178"/>
      <c r="AV7178"/>
      <c r="AW7178"/>
      <c r="AX7178"/>
      <c r="AY7178"/>
      <c r="AZ7178"/>
      <c r="BA7178"/>
      <c r="BB7178"/>
      <c r="BC7178"/>
      <c r="BD7178"/>
      <c r="BE7178"/>
      <c r="BF7178"/>
      <c r="BG7178"/>
      <c r="BH7178"/>
      <c r="BI7178"/>
      <c r="BJ7178"/>
      <c r="BK7178"/>
      <c r="BL7178"/>
      <c r="BM7178"/>
      <c r="BN7178"/>
      <c r="BO7178"/>
      <c r="BP7178"/>
      <c r="BQ7178"/>
      <c r="BR7178"/>
      <c r="BS7178"/>
      <c r="BT7178"/>
      <c r="BU7178"/>
      <c r="BV7178"/>
      <c r="BW7178"/>
      <c r="BX7178"/>
      <c r="BY7178"/>
      <c r="BZ7178"/>
      <c r="CA7178"/>
      <c r="CB7178"/>
      <c r="CC7178"/>
      <c r="CD7178"/>
      <c r="CE7178"/>
      <c r="CF7178"/>
      <c r="CG7178"/>
      <c r="CH7178"/>
      <c r="CI7178"/>
      <c r="CJ7178"/>
      <c r="CK7178"/>
      <c r="CL7178"/>
      <c r="CM7178"/>
      <c r="CN7178"/>
      <c r="CO7178"/>
      <c r="CP7178"/>
      <c r="CQ7178"/>
      <c r="CR7178"/>
      <c r="CS7178"/>
      <c r="CT7178"/>
      <c r="CU7178"/>
      <c r="CV7178"/>
    </row>
    <row r="7179" spans="10:100" x14ac:dyDescent="0.25">
      <c r="J7179"/>
      <c r="K7179"/>
      <c r="L7179"/>
      <c r="M7179"/>
      <c r="N7179"/>
      <c r="O7179"/>
      <c r="P7179"/>
      <c r="Q7179"/>
      <c r="R7179"/>
      <c r="S7179"/>
      <c r="T7179"/>
      <c r="U7179"/>
      <c r="V7179"/>
      <c r="W7179"/>
      <c r="X7179"/>
      <c r="Y7179"/>
      <c r="Z7179"/>
      <c r="AA7179"/>
      <c r="AB7179"/>
      <c r="AC7179"/>
      <c r="AD7179"/>
      <c r="AE7179"/>
      <c r="AF7179"/>
      <c r="AG7179"/>
      <c r="AH7179"/>
      <c r="AI7179"/>
      <c r="AJ7179"/>
      <c r="AK7179"/>
      <c r="AL7179"/>
      <c r="AM7179"/>
      <c r="AN7179"/>
      <c r="AO7179"/>
      <c r="AP7179"/>
      <c r="AQ7179"/>
      <c r="AR7179"/>
      <c r="AS7179"/>
      <c r="AT7179"/>
      <c r="AU7179"/>
      <c r="AV7179"/>
      <c r="AW7179"/>
      <c r="AX7179"/>
      <c r="AY7179"/>
      <c r="AZ7179"/>
      <c r="BA7179"/>
      <c r="BB7179"/>
      <c r="BC7179"/>
      <c r="BD7179"/>
      <c r="BE7179"/>
      <c r="BF7179"/>
      <c r="BG7179"/>
      <c r="BH7179"/>
      <c r="BI7179"/>
      <c r="BJ7179"/>
      <c r="BK7179"/>
      <c r="BL7179"/>
      <c r="BM7179"/>
      <c r="BN7179"/>
      <c r="BO7179"/>
      <c r="BP7179"/>
      <c r="BQ7179"/>
      <c r="BR7179"/>
      <c r="BS7179"/>
      <c r="BT7179"/>
      <c r="BU7179"/>
      <c r="BV7179"/>
      <c r="BW7179"/>
      <c r="BX7179"/>
      <c r="BY7179"/>
      <c r="BZ7179"/>
      <c r="CA7179"/>
      <c r="CB7179"/>
      <c r="CC7179"/>
      <c r="CD7179"/>
      <c r="CE7179"/>
      <c r="CF7179"/>
      <c r="CG7179"/>
      <c r="CH7179"/>
      <c r="CI7179"/>
      <c r="CJ7179"/>
      <c r="CK7179"/>
      <c r="CL7179"/>
      <c r="CM7179"/>
      <c r="CN7179"/>
      <c r="CO7179"/>
      <c r="CP7179"/>
      <c r="CQ7179"/>
      <c r="CR7179"/>
      <c r="CS7179"/>
      <c r="CT7179"/>
      <c r="CU7179"/>
      <c r="CV7179"/>
    </row>
    <row r="7180" spans="10:100" x14ac:dyDescent="0.25">
      <c r="J7180"/>
      <c r="K7180"/>
      <c r="L7180"/>
      <c r="M7180"/>
      <c r="N7180"/>
      <c r="O7180"/>
      <c r="P7180"/>
      <c r="Q7180"/>
      <c r="R7180"/>
      <c r="S7180"/>
      <c r="T7180"/>
      <c r="U7180"/>
      <c r="V7180"/>
      <c r="W7180"/>
      <c r="X7180"/>
      <c r="Y7180"/>
      <c r="Z7180"/>
      <c r="AA7180"/>
      <c r="AB7180"/>
      <c r="AC7180"/>
      <c r="AD7180"/>
      <c r="AE7180"/>
      <c r="AF7180"/>
      <c r="AG7180"/>
      <c r="AH7180"/>
      <c r="AI7180"/>
      <c r="AJ7180"/>
      <c r="AK7180"/>
      <c r="AL7180"/>
      <c r="AM7180"/>
      <c r="AN7180"/>
      <c r="AO7180"/>
      <c r="AP7180"/>
      <c r="AQ7180"/>
      <c r="AR7180"/>
      <c r="AS7180"/>
      <c r="AT7180"/>
      <c r="AU7180"/>
      <c r="AV7180"/>
      <c r="AW7180"/>
      <c r="AX7180"/>
      <c r="AY7180"/>
      <c r="AZ7180"/>
      <c r="BA7180"/>
      <c r="BB7180"/>
      <c r="BC7180"/>
      <c r="BD7180"/>
      <c r="BE7180"/>
      <c r="BF7180"/>
      <c r="BG7180"/>
      <c r="BH7180"/>
      <c r="BI7180"/>
      <c r="BJ7180"/>
      <c r="BK7180"/>
      <c r="BL7180"/>
      <c r="BM7180"/>
      <c r="BN7180"/>
      <c r="BO7180"/>
      <c r="BP7180"/>
      <c r="BQ7180"/>
      <c r="BR7180"/>
      <c r="BS7180"/>
      <c r="BT7180"/>
      <c r="BU7180"/>
      <c r="BV7180"/>
      <c r="BW7180"/>
      <c r="BX7180"/>
      <c r="BY7180"/>
      <c r="BZ7180"/>
      <c r="CA7180"/>
      <c r="CB7180"/>
      <c r="CC7180"/>
      <c r="CD7180"/>
      <c r="CE7180"/>
      <c r="CF7180"/>
      <c r="CG7180"/>
      <c r="CH7180"/>
      <c r="CI7180"/>
      <c r="CJ7180"/>
      <c r="CK7180"/>
      <c r="CL7180"/>
      <c r="CM7180"/>
      <c r="CN7180"/>
      <c r="CO7180"/>
      <c r="CP7180"/>
      <c r="CQ7180"/>
      <c r="CR7180"/>
      <c r="CS7180"/>
      <c r="CT7180"/>
      <c r="CU7180"/>
      <c r="CV7180"/>
    </row>
    <row r="7181" spans="10:100" x14ac:dyDescent="0.25">
      <c r="J7181"/>
      <c r="K7181"/>
      <c r="L7181"/>
      <c r="M7181"/>
      <c r="N7181"/>
      <c r="O7181"/>
      <c r="P7181"/>
      <c r="Q7181"/>
      <c r="R7181"/>
      <c r="S7181"/>
      <c r="T7181"/>
      <c r="U7181"/>
      <c r="V7181"/>
      <c r="W7181"/>
      <c r="X7181"/>
      <c r="Y7181"/>
      <c r="Z7181"/>
      <c r="AA7181"/>
      <c r="AB7181"/>
      <c r="AC7181"/>
      <c r="AD7181"/>
      <c r="AE7181"/>
      <c r="AF7181"/>
      <c r="AG7181"/>
      <c r="AH7181"/>
      <c r="AI7181"/>
      <c r="AJ7181"/>
      <c r="AK7181"/>
      <c r="AL7181"/>
      <c r="AM7181"/>
      <c r="AN7181"/>
      <c r="AO7181"/>
      <c r="AP7181"/>
      <c r="AQ7181"/>
      <c r="AR7181"/>
      <c r="AS7181"/>
      <c r="AT7181"/>
      <c r="AU7181"/>
      <c r="AV7181"/>
      <c r="AW7181"/>
      <c r="AX7181"/>
      <c r="AY7181"/>
      <c r="AZ7181"/>
      <c r="BA7181"/>
      <c r="BB7181"/>
      <c r="BC7181"/>
      <c r="BD7181"/>
      <c r="BE7181"/>
      <c r="BF7181"/>
      <c r="BG7181"/>
      <c r="BH7181"/>
      <c r="BI7181"/>
      <c r="BJ7181"/>
      <c r="BK7181"/>
      <c r="BL7181"/>
      <c r="BM7181"/>
      <c r="BN7181"/>
      <c r="BO7181"/>
      <c r="BP7181"/>
      <c r="BQ7181"/>
      <c r="BR7181"/>
      <c r="BS7181"/>
      <c r="BT7181"/>
      <c r="BU7181"/>
      <c r="BV7181"/>
      <c r="BW7181"/>
      <c r="BX7181"/>
      <c r="BY7181"/>
      <c r="BZ7181"/>
      <c r="CA7181"/>
      <c r="CB7181"/>
      <c r="CC7181"/>
      <c r="CD7181"/>
      <c r="CE7181"/>
      <c r="CF7181"/>
      <c r="CG7181"/>
      <c r="CH7181"/>
      <c r="CI7181"/>
      <c r="CJ7181"/>
      <c r="CK7181"/>
      <c r="CL7181"/>
      <c r="CM7181"/>
      <c r="CN7181"/>
      <c r="CO7181"/>
      <c r="CP7181"/>
      <c r="CQ7181"/>
      <c r="CR7181"/>
      <c r="CS7181"/>
      <c r="CT7181"/>
      <c r="CU7181"/>
      <c r="CV7181"/>
    </row>
    <row r="7182" spans="10:100" x14ac:dyDescent="0.25">
      <c r="J7182"/>
      <c r="K7182"/>
      <c r="L7182"/>
      <c r="M7182"/>
      <c r="N7182"/>
      <c r="O7182"/>
      <c r="P7182"/>
      <c r="Q7182"/>
      <c r="R7182"/>
      <c r="S7182"/>
      <c r="T7182"/>
      <c r="U7182"/>
      <c r="V7182"/>
      <c r="W7182"/>
      <c r="X7182"/>
      <c r="Y7182"/>
      <c r="Z7182"/>
      <c r="AA7182"/>
      <c r="AB7182"/>
      <c r="AC7182"/>
      <c r="AD7182"/>
      <c r="AE7182"/>
      <c r="AF7182"/>
      <c r="AG7182"/>
      <c r="AH7182"/>
      <c r="AI7182"/>
      <c r="AJ7182"/>
      <c r="AK7182"/>
      <c r="AL7182"/>
      <c r="AM7182"/>
      <c r="AN7182"/>
      <c r="AO7182"/>
      <c r="AP7182"/>
      <c r="AQ7182"/>
      <c r="AR7182"/>
      <c r="AS7182"/>
      <c r="AT7182"/>
      <c r="AU7182"/>
      <c r="AV7182"/>
      <c r="AW7182"/>
      <c r="AX7182"/>
      <c r="AY7182"/>
      <c r="AZ7182"/>
      <c r="BA7182"/>
      <c r="BB7182"/>
      <c r="BC7182"/>
      <c r="BD7182"/>
      <c r="BE7182"/>
      <c r="BF7182"/>
      <c r="BG7182"/>
      <c r="BH7182"/>
      <c r="BI7182"/>
      <c r="BJ7182"/>
      <c r="BK7182"/>
      <c r="BL7182"/>
      <c r="BM7182"/>
      <c r="BN7182"/>
      <c r="BO7182"/>
      <c r="BP7182"/>
      <c r="BQ7182"/>
      <c r="BR7182"/>
      <c r="BS7182"/>
      <c r="BT7182"/>
      <c r="BU7182"/>
      <c r="BV7182"/>
      <c r="BW7182"/>
      <c r="BX7182"/>
      <c r="BY7182"/>
      <c r="BZ7182"/>
      <c r="CA7182"/>
      <c r="CB7182"/>
      <c r="CC7182"/>
      <c r="CD7182"/>
      <c r="CE7182"/>
      <c r="CF7182"/>
      <c r="CG7182"/>
      <c r="CH7182"/>
      <c r="CI7182"/>
      <c r="CJ7182"/>
      <c r="CK7182"/>
      <c r="CL7182"/>
      <c r="CM7182"/>
      <c r="CN7182"/>
      <c r="CO7182"/>
      <c r="CP7182"/>
      <c r="CQ7182"/>
      <c r="CR7182"/>
      <c r="CS7182"/>
      <c r="CT7182"/>
      <c r="CU7182"/>
      <c r="CV7182"/>
    </row>
    <row r="7183" spans="10:100" x14ac:dyDescent="0.25">
      <c r="J7183"/>
      <c r="K7183"/>
      <c r="L7183"/>
      <c r="M7183"/>
      <c r="N7183"/>
      <c r="O7183"/>
      <c r="P7183"/>
      <c r="Q7183"/>
      <c r="R7183"/>
      <c r="S7183"/>
      <c r="T7183"/>
      <c r="U7183"/>
      <c r="V7183"/>
      <c r="W7183"/>
      <c r="X7183"/>
      <c r="Y7183"/>
      <c r="Z7183"/>
      <c r="AA7183"/>
      <c r="AB7183"/>
      <c r="AC7183"/>
      <c r="AD7183"/>
      <c r="AE7183"/>
      <c r="AF7183"/>
      <c r="AG7183"/>
      <c r="AH7183"/>
      <c r="AI7183"/>
      <c r="AJ7183"/>
      <c r="AK7183"/>
      <c r="AL7183"/>
      <c r="AM7183"/>
      <c r="AN7183"/>
      <c r="AO7183"/>
      <c r="AP7183"/>
      <c r="AQ7183"/>
      <c r="AR7183"/>
      <c r="AS7183"/>
      <c r="AT7183"/>
      <c r="AU7183"/>
      <c r="AV7183"/>
      <c r="AW7183"/>
      <c r="AX7183"/>
      <c r="AY7183"/>
      <c r="AZ7183"/>
      <c r="BA7183"/>
      <c r="BB7183"/>
      <c r="BC7183"/>
      <c r="BD7183"/>
      <c r="BE7183"/>
      <c r="BF7183"/>
      <c r="BG7183"/>
      <c r="BH7183"/>
      <c r="BI7183"/>
      <c r="BJ7183"/>
      <c r="BK7183"/>
      <c r="BL7183"/>
      <c r="BM7183"/>
      <c r="BN7183"/>
      <c r="BO7183"/>
      <c r="BP7183"/>
      <c r="BQ7183"/>
      <c r="BR7183"/>
      <c r="BS7183"/>
      <c r="BT7183"/>
      <c r="BU7183"/>
      <c r="BV7183"/>
      <c r="BW7183"/>
      <c r="BX7183"/>
      <c r="BY7183"/>
      <c r="BZ7183"/>
      <c r="CA7183"/>
      <c r="CB7183"/>
      <c r="CC7183"/>
      <c r="CD7183"/>
      <c r="CE7183"/>
      <c r="CF7183"/>
      <c r="CG7183"/>
      <c r="CH7183"/>
      <c r="CI7183"/>
      <c r="CJ7183"/>
      <c r="CK7183"/>
      <c r="CL7183"/>
      <c r="CM7183"/>
      <c r="CN7183"/>
      <c r="CO7183"/>
      <c r="CP7183"/>
      <c r="CQ7183"/>
      <c r="CR7183"/>
      <c r="CS7183"/>
      <c r="CT7183"/>
      <c r="CU7183"/>
      <c r="CV7183"/>
    </row>
    <row r="7184" spans="10:100" x14ac:dyDescent="0.25">
      <c r="J7184"/>
      <c r="K7184"/>
      <c r="L7184"/>
      <c r="M7184"/>
      <c r="N7184"/>
      <c r="O7184"/>
      <c r="P7184"/>
      <c r="Q7184"/>
      <c r="R7184"/>
      <c r="S7184"/>
      <c r="T7184"/>
      <c r="U7184"/>
      <c r="V7184"/>
      <c r="W7184"/>
      <c r="X7184"/>
      <c r="Y7184"/>
      <c r="Z7184"/>
      <c r="AA7184"/>
      <c r="AB7184"/>
      <c r="AC7184"/>
      <c r="AD7184"/>
      <c r="AE7184"/>
      <c r="AF7184"/>
      <c r="AG7184"/>
      <c r="AH7184"/>
      <c r="AI7184"/>
      <c r="AJ7184"/>
      <c r="AK7184"/>
      <c r="AL7184"/>
      <c r="AM7184"/>
      <c r="AN7184"/>
      <c r="AO7184"/>
      <c r="AP7184"/>
      <c r="AQ7184"/>
      <c r="AR7184"/>
      <c r="AS7184"/>
      <c r="AT7184"/>
      <c r="AU7184"/>
      <c r="AV7184"/>
      <c r="AW7184"/>
      <c r="AX7184"/>
      <c r="AY7184"/>
      <c r="AZ7184"/>
      <c r="BA7184"/>
      <c r="BB7184"/>
      <c r="BC7184"/>
      <c r="BD7184"/>
      <c r="BE7184"/>
      <c r="BF7184"/>
      <c r="BG7184"/>
      <c r="BH7184"/>
      <c r="BI7184"/>
      <c r="BJ7184"/>
      <c r="BK7184"/>
      <c r="BL7184"/>
      <c r="BM7184"/>
      <c r="BN7184"/>
      <c r="BO7184"/>
      <c r="BP7184"/>
      <c r="BQ7184"/>
      <c r="BR7184"/>
      <c r="BS7184"/>
      <c r="BT7184"/>
      <c r="BU7184"/>
      <c r="BV7184"/>
      <c r="BW7184"/>
      <c r="BX7184"/>
      <c r="BY7184"/>
      <c r="BZ7184"/>
      <c r="CA7184"/>
      <c r="CB7184"/>
      <c r="CC7184"/>
      <c r="CD7184"/>
      <c r="CE7184"/>
      <c r="CF7184"/>
      <c r="CG7184"/>
      <c r="CH7184"/>
      <c r="CI7184"/>
      <c r="CJ7184"/>
      <c r="CK7184"/>
      <c r="CL7184"/>
      <c r="CM7184"/>
      <c r="CN7184"/>
      <c r="CO7184"/>
      <c r="CP7184"/>
      <c r="CQ7184"/>
      <c r="CR7184"/>
      <c r="CS7184"/>
      <c r="CT7184"/>
      <c r="CU7184"/>
      <c r="CV7184"/>
    </row>
    <row r="7185" spans="10:100" x14ac:dyDescent="0.25">
      <c r="J7185"/>
      <c r="K7185"/>
      <c r="L7185"/>
      <c r="M7185"/>
      <c r="N7185"/>
      <c r="O7185"/>
      <c r="P7185"/>
      <c r="Q7185"/>
      <c r="R7185"/>
      <c r="S7185"/>
      <c r="T7185"/>
      <c r="U7185"/>
      <c r="V7185"/>
      <c r="W7185"/>
      <c r="X7185"/>
      <c r="Y7185"/>
      <c r="Z7185"/>
      <c r="AA7185"/>
      <c r="AB7185"/>
      <c r="AC7185"/>
      <c r="AD7185"/>
      <c r="AE7185"/>
      <c r="AF7185"/>
      <c r="AG7185"/>
      <c r="AH7185"/>
      <c r="AI7185"/>
      <c r="AJ7185"/>
      <c r="AK7185"/>
      <c r="AL7185"/>
      <c r="AM7185"/>
      <c r="AN7185"/>
      <c r="AO7185"/>
      <c r="AP7185"/>
      <c r="AQ7185"/>
      <c r="AR7185"/>
      <c r="AS7185"/>
      <c r="AT7185"/>
      <c r="AU7185"/>
      <c r="AV7185"/>
      <c r="AW7185"/>
      <c r="AX7185"/>
      <c r="AY7185"/>
      <c r="AZ7185"/>
      <c r="BA7185"/>
      <c r="BB7185"/>
      <c r="BC7185"/>
      <c r="BD7185"/>
      <c r="BE7185"/>
      <c r="BF7185"/>
      <c r="BG7185"/>
      <c r="BH7185"/>
      <c r="BI7185"/>
      <c r="BJ7185"/>
      <c r="BK7185"/>
      <c r="BL7185"/>
      <c r="BM7185"/>
      <c r="BN7185"/>
      <c r="BO7185"/>
      <c r="BP7185"/>
      <c r="BQ7185"/>
      <c r="BR7185"/>
      <c r="BS7185"/>
      <c r="BT7185"/>
      <c r="BU7185"/>
      <c r="BV7185"/>
      <c r="BW7185"/>
      <c r="BX7185"/>
      <c r="BY7185"/>
      <c r="BZ7185"/>
      <c r="CA7185"/>
      <c r="CB7185"/>
      <c r="CC7185"/>
      <c r="CD7185"/>
      <c r="CE7185"/>
      <c r="CF7185"/>
      <c r="CG7185"/>
      <c r="CH7185"/>
      <c r="CI7185"/>
      <c r="CJ7185"/>
      <c r="CK7185"/>
      <c r="CL7185"/>
      <c r="CM7185"/>
      <c r="CN7185"/>
      <c r="CO7185"/>
      <c r="CP7185"/>
      <c r="CQ7185"/>
      <c r="CR7185"/>
      <c r="CS7185"/>
      <c r="CT7185"/>
      <c r="CU7185"/>
      <c r="CV7185"/>
    </row>
    <row r="7186" spans="10:100" x14ac:dyDescent="0.25">
      <c r="J7186"/>
      <c r="K7186"/>
      <c r="L7186"/>
      <c r="M7186"/>
      <c r="N7186"/>
      <c r="O7186"/>
      <c r="P7186"/>
      <c r="Q7186"/>
      <c r="R7186"/>
      <c r="S7186"/>
      <c r="T7186"/>
      <c r="U7186"/>
      <c r="V7186"/>
      <c r="W7186"/>
      <c r="X7186"/>
      <c r="Y7186"/>
      <c r="Z7186"/>
      <c r="AA7186"/>
      <c r="AB7186"/>
      <c r="AC7186"/>
      <c r="AD7186"/>
      <c r="AE7186"/>
      <c r="AF7186"/>
      <c r="AG7186"/>
      <c r="AH7186"/>
      <c r="AI7186"/>
      <c r="AJ7186"/>
      <c r="AK7186"/>
      <c r="AL7186"/>
      <c r="AM7186"/>
      <c r="AN7186"/>
      <c r="AO7186"/>
      <c r="AP7186"/>
      <c r="AQ7186"/>
      <c r="AR7186"/>
      <c r="AS7186"/>
      <c r="AT7186"/>
      <c r="AU7186"/>
      <c r="AV7186"/>
      <c r="AW7186"/>
      <c r="AX7186"/>
      <c r="AY7186"/>
      <c r="AZ7186"/>
      <c r="BA7186"/>
      <c r="BB7186"/>
      <c r="BC7186"/>
      <c r="BD7186"/>
      <c r="BE7186"/>
      <c r="BF7186"/>
      <c r="BG7186"/>
      <c r="BH7186"/>
      <c r="BI7186"/>
      <c r="BJ7186"/>
      <c r="BK7186"/>
      <c r="BL7186"/>
      <c r="BM7186"/>
      <c r="BN7186"/>
      <c r="BO7186"/>
      <c r="BP7186"/>
      <c r="BQ7186"/>
      <c r="BR7186"/>
      <c r="BS7186"/>
      <c r="BT7186"/>
      <c r="BU7186"/>
      <c r="BV7186"/>
      <c r="BW7186"/>
      <c r="BX7186"/>
      <c r="BY7186"/>
      <c r="BZ7186"/>
      <c r="CA7186"/>
      <c r="CB7186"/>
      <c r="CC7186"/>
      <c r="CD7186"/>
      <c r="CE7186"/>
      <c r="CF7186"/>
      <c r="CG7186"/>
      <c r="CH7186"/>
      <c r="CI7186"/>
      <c r="CJ7186"/>
      <c r="CK7186"/>
      <c r="CL7186"/>
      <c r="CM7186"/>
      <c r="CN7186"/>
      <c r="CO7186"/>
      <c r="CP7186"/>
      <c r="CQ7186"/>
      <c r="CR7186"/>
      <c r="CS7186"/>
      <c r="CT7186"/>
      <c r="CU7186"/>
      <c r="CV7186"/>
    </row>
    <row r="7187" spans="10:100" x14ac:dyDescent="0.25">
      <c r="J7187"/>
      <c r="K7187"/>
      <c r="L7187"/>
      <c r="M7187"/>
      <c r="N7187"/>
      <c r="O7187"/>
      <c r="P7187"/>
      <c r="Q7187"/>
      <c r="R7187"/>
      <c r="S7187"/>
      <c r="T7187"/>
      <c r="U7187"/>
      <c r="V7187"/>
      <c r="W7187"/>
      <c r="X7187"/>
      <c r="Y7187"/>
      <c r="Z7187"/>
      <c r="AA7187"/>
      <c r="AB7187"/>
      <c r="AC7187"/>
      <c r="AD7187"/>
      <c r="AE7187"/>
      <c r="AF7187"/>
      <c r="AG7187"/>
      <c r="AH7187"/>
      <c r="AI7187"/>
      <c r="AJ7187"/>
      <c r="AK7187"/>
      <c r="AL7187"/>
      <c r="AM7187"/>
      <c r="AN7187"/>
      <c r="AO7187"/>
      <c r="AP7187"/>
      <c r="AQ7187"/>
      <c r="AR7187"/>
      <c r="AS7187"/>
      <c r="AT7187"/>
      <c r="AU7187"/>
      <c r="AV7187"/>
      <c r="AW7187"/>
      <c r="AX7187"/>
      <c r="AY7187"/>
      <c r="AZ7187"/>
      <c r="BA7187"/>
      <c r="BB7187"/>
      <c r="BC7187"/>
      <c r="BD7187"/>
      <c r="BE7187"/>
      <c r="BF7187"/>
      <c r="BG7187"/>
      <c r="BH7187"/>
      <c r="BI7187"/>
      <c r="BJ7187"/>
      <c r="BK7187"/>
      <c r="BL7187"/>
      <c r="BM7187"/>
      <c r="BN7187"/>
      <c r="BO7187"/>
      <c r="BP7187"/>
      <c r="BQ7187"/>
      <c r="BR7187"/>
      <c r="BS7187"/>
      <c r="BT7187"/>
      <c r="BU7187"/>
      <c r="BV7187"/>
      <c r="BW7187"/>
      <c r="BX7187"/>
      <c r="BY7187"/>
      <c r="BZ7187"/>
      <c r="CA7187"/>
      <c r="CB7187"/>
      <c r="CC7187"/>
      <c r="CD7187"/>
      <c r="CE7187"/>
      <c r="CF7187"/>
      <c r="CG7187"/>
      <c r="CH7187"/>
      <c r="CI7187"/>
      <c r="CJ7187"/>
      <c r="CK7187"/>
      <c r="CL7187"/>
      <c r="CM7187"/>
      <c r="CN7187"/>
      <c r="CO7187"/>
      <c r="CP7187"/>
      <c r="CQ7187"/>
      <c r="CR7187"/>
      <c r="CS7187"/>
      <c r="CT7187"/>
      <c r="CU7187"/>
      <c r="CV7187"/>
    </row>
    <row r="7188" spans="10:100" x14ac:dyDescent="0.25">
      <c r="J7188"/>
      <c r="K7188"/>
      <c r="L7188"/>
      <c r="M7188"/>
      <c r="N7188"/>
      <c r="O7188"/>
      <c r="P7188"/>
      <c r="Q7188"/>
      <c r="R7188"/>
      <c r="S7188"/>
      <c r="T7188"/>
      <c r="U7188"/>
      <c r="V7188"/>
      <c r="W7188"/>
      <c r="X7188"/>
      <c r="Y7188"/>
      <c r="Z7188"/>
      <c r="AA7188"/>
      <c r="AB7188"/>
      <c r="AC7188"/>
      <c r="AD7188"/>
      <c r="AE7188"/>
      <c r="AF7188"/>
      <c r="AG7188"/>
      <c r="AH7188"/>
      <c r="AI7188"/>
      <c r="AJ7188"/>
      <c r="AK7188"/>
      <c r="AL7188"/>
      <c r="AM7188"/>
      <c r="AN7188"/>
      <c r="AO7188"/>
      <c r="AP7188"/>
      <c r="AQ7188"/>
      <c r="AR7188"/>
      <c r="AS7188"/>
      <c r="AT7188"/>
      <c r="AU7188"/>
      <c r="AV7188"/>
      <c r="AW7188"/>
      <c r="AX7188"/>
      <c r="AY7188"/>
      <c r="AZ7188"/>
      <c r="BA7188"/>
      <c r="BB7188"/>
      <c r="BC7188"/>
      <c r="BD7188"/>
      <c r="BE7188"/>
      <c r="BF7188"/>
      <c r="BG7188"/>
      <c r="BH7188"/>
      <c r="BI7188"/>
      <c r="BJ7188"/>
      <c r="BK7188"/>
      <c r="BL7188"/>
      <c r="BM7188"/>
      <c r="BN7188"/>
      <c r="BO7188"/>
      <c r="BP7188"/>
      <c r="BQ7188"/>
      <c r="BR7188"/>
      <c r="BS7188"/>
      <c r="BT7188"/>
      <c r="BU7188"/>
      <c r="BV7188"/>
      <c r="BW7188"/>
      <c r="BX7188"/>
      <c r="BY7188"/>
      <c r="BZ7188"/>
      <c r="CA7188"/>
      <c r="CB7188"/>
      <c r="CC7188"/>
      <c r="CD7188"/>
      <c r="CE7188"/>
      <c r="CF7188"/>
      <c r="CG7188"/>
      <c r="CH7188"/>
      <c r="CI7188"/>
      <c r="CJ7188"/>
      <c r="CK7188"/>
      <c r="CL7188"/>
      <c r="CM7188"/>
      <c r="CN7188"/>
      <c r="CO7188"/>
      <c r="CP7188"/>
      <c r="CQ7188"/>
      <c r="CR7188"/>
      <c r="CS7188"/>
      <c r="CT7188"/>
      <c r="CU7188"/>
      <c r="CV7188"/>
    </row>
    <row r="7189" spans="10:100" x14ac:dyDescent="0.25">
      <c r="J7189"/>
      <c r="K7189"/>
      <c r="L7189"/>
      <c r="M7189"/>
      <c r="N7189"/>
      <c r="O7189"/>
      <c r="P7189"/>
      <c r="Q7189"/>
      <c r="R7189"/>
      <c r="S7189"/>
      <c r="T7189"/>
      <c r="U7189"/>
      <c r="V7189"/>
      <c r="W7189"/>
      <c r="X7189"/>
      <c r="Y7189"/>
      <c r="Z7189"/>
      <c r="AA7189"/>
      <c r="AB7189"/>
      <c r="AC7189"/>
      <c r="AD7189"/>
      <c r="AE7189"/>
      <c r="AF7189"/>
      <c r="AG7189"/>
      <c r="AH7189"/>
      <c r="AI7189"/>
      <c r="AJ7189"/>
      <c r="AK7189"/>
      <c r="AL7189"/>
      <c r="AM7189"/>
      <c r="AN7189"/>
      <c r="AO7189"/>
      <c r="AP7189"/>
      <c r="AQ7189"/>
      <c r="AR7189"/>
      <c r="AS7189"/>
      <c r="AT7189"/>
      <c r="AU7189"/>
      <c r="AV7189"/>
      <c r="AW7189"/>
      <c r="AX7189"/>
      <c r="AY7189"/>
      <c r="AZ7189"/>
      <c r="BA7189"/>
      <c r="BB7189"/>
      <c r="BC7189"/>
      <c r="BD7189"/>
      <c r="BE7189"/>
      <c r="BF7189"/>
      <c r="BG7189"/>
      <c r="BH7189"/>
      <c r="BI7189"/>
      <c r="BJ7189"/>
      <c r="BK7189"/>
      <c r="BL7189"/>
      <c r="BM7189"/>
      <c r="BN7189"/>
      <c r="BO7189"/>
      <c r="BP7189"/>
      <c r="BQ7189"/>
      <c r="BR7189"/>
      <c r="BS7189"/>
      <c r="BT7189"/>
      <c r="BU7189"/>
      <c r="BV7189"/>
      <c r="BW7189"/>
      <c r="BX7189"/>
      <c r="BY7189"/>
      <c r="BZ7189"/>
      <c r="CA7189"/>
      <c r="CB7189"/>
      <c r="CC7189"/>
      <c r="CD7189"/>
      <c r="CE7189"/>
      <c r="CF7189"/>
      <c r="CG7189"/>
      <c r="CH7189"/>
      <c r="CI7189"/>
      <c r="CJ7189"/>
      <c r="CK7189"/>
      <c r="CL7189"/>
      <c r="CM7189"/>
      <c r="CN7189"/>
      <c r="CO7189"/>
      <c r="CP7189"/>
      <c r="CQ7189"/>
      <c r="CR7189"/>
      <c r="CS7189"/>
      <c r="CT7189"/>
      <c r="CU7189"/>
      <c r="CV7189"/>
    </row>
    <row r="7190" spans="10:100" x14ac:dyDescent="0.25">
      <c r="J7190"/>
      <c r="K7190"/>
      <c r="L7190"/>
      <c r="M7190"/>
      <c r="N7190"/>
      <c r="O7190"/>
      <c r="P7190"/>
      <c r="Q7190"/>
      <c r="R7190"/>
      <c r="S7190"/>
      <c r="T7190"/>
      <c r="U7190"/>
      <c r="V7190"/>
      <c r="W7190"/>
      <c r="X7190"/>
      <c r="Y7190"/>
      <c r="Z7190"/>
      <c r="AA7190"/>
      <c r="AB7190"/>
      <c r="AC7190"/>
      <c r="AD7190"/>
      <c r="AE7190"/>
      <c r="AF7190"/>
      <c r="AG7190"/>
      <c r="AH7190"/>
      <c r="AI7190"/>
      <c r="AJ7190"/>
      <c r="AK7190"/>
      <c r="AL7190"/>
      <c r="AM7190"/>
      <c r="AN7190"/>
      <c r="AO7190"/>
      <c r="AP7190"/>
      <c r="AQ7190"/>
      <c r="AR7190"/>
      <c r="AS7190"/>
      <c r="AT7190"/>
      <c r="AU7190"/>
      <c r="AV7190"/>
      <c r="AW7190"/>
      <c r="AX7190"/>
      <c r="AY7190"/>
      <c r="AZ7190"/>
      <c r="BA7190"/>
      <c r="BB7190"/>
      <c r="BC7190"/>
      <c r="BD7190"/>
      <c r="BE7190"/>
      <c r="BF7190"/>
      <c r="BG7190"/>
      <c r="BH7190"/>
      <c r="BI7190"/>
      <c r="BJ7190"/>
      <c r="BK7190"/>
      <c r="BL7190"/>
      <c r="BM7190"/>
      <c r="BN7190"/>
      <c r="BO7190"/>
      <c r="BP7190"/>
      <c r="BQ7190"/>
      <c r="BR7190"/>
      <c r="BS7190"/>
      <c r="BT7190"/>
      <c r="BU7190"/>
      <c r="BV7190"/>
      <c r="BW7190"/>
      <c r="BX7190"/>
      <c r="BY7190"/>
      <c r="BZ7190"/>
      <c r="CA7190"/>
      <c r="CB7190"/>
      <c r="CC7190"/>
      <c r="CD7190"/>
      <c r="CE7190"/>
      <c r="CF7190"/>
      <c r="CG7190"/>
      <c r="CH7190"/>
      <c r="CI7190"/>
      <c r="CJ7190"/>
      <c r="CK7190"/>
      <c r="CL7190"/>
      <c r="CM7190"/>
      <c r="CN7190"/>
      <c r="CO7190"/>
      <c r="CP7190"/>
      <c r="CQ7190"/>
      <c r="CR7190"/>
      <c r="CS7190"/>
      <c r="CT7190"/>
      <c r="CU7190"/>
      <c r="CV7190"/>
    </row>
    <row r="7191" spans="10:100" x14ac:dyDescent="0.25">
      <c r="J7191"/>
      <c r="K7191"/>
      <c r="L7191"/>
      <c r="M7191"/>
      <c r="N7191"/>
      <c r="O7191"/>
      <c r="P7191"/>
      <c r="Q7191"/>
      <c r="R7191"/>
      <c r="S7191"/>
      <c r="T7191"/>
      <c r="U7191"/>
      <c r="V7191"/>
      <c r="W7191"/>
      <c r="X7191"/>
      <c r="Y7191"/>
      <c r="Z7191"/>
      <c r="AA7191"/>
      <c r="AB7191"/>
      <c r="AC7191"/>
      <c r="AD7191"/>
      <c r="AE7191"/>
      <c r="AF7191"/>
      <c r="AG7191"/>
      <c r="AH7191"/>
      <c r="AI7191"/>
      <c r="AJ7191"/>
      <c r="AK7191"/>
      <c r="AL7191"/>
      <c r="AM7191"/>
      <c r="AN7191"/>
      <c r="AO7191"/>
      <c r="AP7191"/>
      <c r="AQ7191"/>
      <c r="AR7191"/>
      <c r="AS7191"/>
      <c r="AT7191"/>
      <c r="AU7191"/>
      <c r="AV7191"/>
      <c r="AW7191"/>
      <c r="AX7191"/>
      <c r="AY7191"/>
      <c r="AZ7191"/>
      <c r="BA7191"/>
      <c r="BB7191"/>
      <c r="BC7191"/>
      <c r="BD7191"/>
      <c r="BE7191"/>
      <c r="BF7191"/>
      <c r="BG7191"/>
      <c r="BH7191"/>
      <c r="BI7191"/>
      <c r="BJ7191"/>
      <c r="BK7191"/>
      <c r="BL7191"/>
      <c r="BM7191"/>
      <c r="BN7191"/>
      <c r="BO7191"/>
      <c r="BP7191"/>
      <c r="BQ7191"/>
      <c r="BR7191"/>
      <c r="BS7191"/>
      <c r="BT7191"/>
      <c r="BU7191"/>
      <c r="BV7191"/>
      <c r="BW7191"/>
      <c r="BX7191"/>
      <c r="BY7191"/>
      <c r="BZ7191"/>
      <c r="CA7191"/>
      <c r="CB7191"/>
      <c r="CC7191"/>
      <c r="CD7191"/>
      <c r="CE7191"/>
      <c r="CF7191"/>
      <c r="CG7191"/>
      <c r="CH7191"/>
      <c r="CI7191"/>
      <c r="CJ7191"/>
      <c r="CK7191"/>
      <c r="CL7191"/>
      <c r="CM7191"/>
      <c r="CN7191"/>
      <c r="CO7191"/>
      <c r="CP7191"/>
      <c r="CQ7191"/>
      <c r="CR7191"/>
      <c r="CS7191"/>
      <c r="CT7191"/>
      <c r="CU7191"/>
      <c r="CV7191"/>
    </row>
    <row r="7192" spans="10:100" x14ac:dyDescent="0.25">
      <c r="J7192"/>
      <c r="K7192"/>
      <c r="L7192"/>
      <c r="M7192"/>
      <c r="N7192"/>
      <c r="O7192"/>
      <c r="P7192"/>
      <c r="Q7192"/>
      <c r="R7192"/>
      <c r="S7192"/>
      <c r="T7192"/>
      <c r="U7192"/>
      <c r="V7192"/>
      <c r="W7192"/>
      <c r="X7192"/>
      <c r="Y7192"/>
      <c r="Z7192"/>
      <c r="AA7192"/>
      <c r="AB7192"/>
      <c r="AC7192"/>
      <c r="AD7192"/>
      <c r="AE7192"/>
      <c r="AF7192"/>
      <c r="AG7192"/>
      <c r="AH7192"/>
      <c r="AI7192"/>
      <c r="AJ7192"/>
      <c r="AK7192"/>
      <c r="AL7192"/>
      <c r="AM7192"/>
      <c r="AN7192"/>
      <c r="AO7192"/>
      <c r="AP7192"/>
      <c r="AQ7192"/>
      <c r="AR7192"/>
      <c r="AS7192"/>
      <c r="AT7192"/>
      <c r="AU7192"/>
      <c r="AV7192"/>
      <c r="AW7192"/>
      <c r="AX7192"/>
      <c r="AY7192"/>
      <c r="AZ7192"/>
      <c r="BA7192"/>
      <c r="BB7192"/>
      <c r="BC7192"/>
      <c r="BD7192"/>
      <c r="BE7192"/>
      <c r="BF7192"/>
      <c r="BG7192"/>
      <c r="BH7192"/>
      <c r="BI7192"/>
      <c r="BJ7192"/>
      <c r="BK7192"/>
      <c r="BL7192"/>
      <c r="BM7192"/>
      <c r="BN7192"/>
      <c r="BO7192"/>
      <c r="BP7192"/>
      <c r="BQ7192"/>
      <c r="BR7192"/>
      <c r="BS7192"/>
      <c r="BT7192"/>
      <c r="BU7192"/>
      <c r="BV7192"/>
      <c r="BW7192"/>
      <c r="BX7192"/>
      <c r="BY7192"/>
      <c r="BZ7192"/>
      <c r="CA7192"/>
      <c r="CB7192"/>
      <c r="CC7192"/>
      <c r="CD7192"/>
      <c r="CE7192"/>
      <c r="CF7192"/>
      <c r="CG7192"/>
      <c r="CH7192"/>
      <c r="CI7192"/>
      <c r="CJ7192"/>
      <c r="CK7192"/>
      <c r="CL7192"/>
      <c r="CM7192"/>
      <c r="CN7192"/>
      <c r="CO7192"/>
      <c r="CP7192"/>
      <c r="CQ7192"/>
      <c r="CR7192"/>
      <c r="CS7192"/>
      <c r="CT7192"/>
      <c r="CU7192"/>
      <c r="CV7192"/>
    </row>
    <row r="7193" spans="10:100" x14ac:dyDescent="0.25">
      <c r="J7193"/>
      <c r="K7193"/>
      <c r="L7193"/>
      <c r="M7193"/>
      <c r="N7193"/>
      <c r="O7193"/>
      <c r="P7193"/>
      <c r="Q7193"/>
      <c r="R7193"/>
      <c r="S7193"/>
      <c r="T7193"/>
      <c r="U7193"/>
      <c r="V7193"/>
      <c r="W7193"/>
      <c r="X7193"/>
      <c r="Y7193"/>
      <c r="Z7193"/>
      <c r="AA7193"/>
      <c r="AB7193"/>
      <c r="AC7193"/>
      <c r="AD7193"/>
      <c r="AE7193"/>
      <c r="AF7193"/>
      <c r="AG7193"/>
      <c r="AH7193"/>
      <c r="AI7193"/>
      <c r="AJ7193"/>
      <c r="AK7193"/>
      <c r="AL7193"/>
      <c r="AM7193"/>
      <c r="AN7193"/>
      <c r="AO7193"/>
      <c r="AP7193"/>
      <c r="AQ7193"/>
      <c r="AR7193"/>
      <c r="AS7193"/>
      <c r="AT7193"/>
      <c r="AU7193"/>
      <c r="AV7193"/>
      <c r="AW7193"/>
      <c r="AX7193"/>
      <c r="AY7193"/>
      <c r="AZ7193"/>
      <c r="BA7193"/>
      <c r="BB7193"/>
      <c r="BC7193"/>
      <c r="BD7193"/>
      <c r="BE7193"/>
      <c r="BF7193"/>
      <c r="BG7193"/>
      <c r="BH7193"/>
      <c r="BI7193"/>
      <c r="BJ7193"/>
      <c r="BK7193"/>
      <c r="BL7193"/>
      <c r="BM7193"/>
      <c r="BN7193"/>
      <c r="BO7193"/>
      <c r="BP7193"/>
      <c r="BQ7193"/>
      <c r="BR7193"/>
      <c r="BS7193"/>
      <c r="BT7193"/>
      <c r="BU7193"/>
      <c r="BV7193"/>
      <c r="BW7193"/>
      <c r="BX7193"/>
      <c r="BY7193"/>
      <c r="BZ7193"/>
      <c r="CA7193"/>
      <c r="CB7193"/>
      <c r="CC7193"/>
      <c r="CD7193"/>
      <c r="CE7193"/>
      <c r="CF7193"/>
      <c r="CG7193"/>
      <c r="CH7193"/>
      <c r="CI7193"/>
      <c r="CJ7193"/>
      <c r="CK7193"/>
      <c r="CL7193"/>
      <c r="CM7193"/>
      <c r="CN7193"/>
      <c r="CO7193"/>
      <c r="CP7193"/>
      <c r="CQ7193"/>
      <c r="CR7193"/>
      <c r="CS7193"/>
      <c r="CT7193"/>
      <c r="CU7193"/>
      <c r="CV7193"/>
    </row>
    <row r="7194" spans="10:100" x14ac:dyDescent="0.25">
      <c r="J7194"/>
      <c r="K7194"/>
      <c r="L7194"/>
      <c r="M7194"/>
      <c r="N7194"/>
      <c r="O7194"/>
      <c r="P7194"/>
      <c r="Q7194"/>
      <c r="R7194"/>
      <c r="S7194"/>
      <c r="T7194"/>
      <c r="U7194"/>
      <c r="V7194"/>
      <c r="W7194"/>
      <c r="X7194"/>
      <c r="Y7194"/>
      <c r="Z7194"/>
      <c r="AA7194"/>
      <c r="AB7194"/>
      <c r="AC7194"/>
      <c r="AD7194"/>
      <c r="AE7194"/>
      <c r="AF7194"/>
      <c r="AG7194"/>
      <c r="AH7194"/>
      <c r="AI7194"/>
      <c r="AJ7194"/>
      <c r="AK7194"/>
      <c r="AL7194"/>
      <c r="AM7194"/>
      <c r="AN7194"/>
      <c r="AO7194"/>
      <c r="AP7194"/>
      <c r="AQ7194"/>
      <c r="AR7194"/>
      <c r="AS7194"/>
      <c r="AT7194"/>
      <c r="AU7194"/>
      <c r="AV7194"/>
      <c r="AW7194"/>
      <c r="AX7194"/>
      <c r="AY7194"/>
      <c r="AZ7194"/>
      <c r="BA7194"/>
      <c r="BB7194"/>
      <c r="BC7194"/>
      <c r="BD7194"/>
      <c r="BE7194"/>
      <c r="BF7194"/>
      <c r="BG7194"/>
      <c r="BH7194"/>
      <c r="BI7194"/>
      <c r="BJ7194"/>
      <c r="BK7194"/>
      <c r="BL7194"/>
      <c r="BM7194"/>
      <c r="BN7194"/>
      <c r="BO7194"/>
      <c r="BP7194"/>
      <c r="BQ7194"/>
      <c r="BR7194"/>
      <c r="BS7194"/>
      <c r="BT7194"/>
      <c r="BU7194"/>
      <c r="BV7194"/>
      <c r="BW7194"/>
      <c r="BX7194"/>
      <c r="BY7194"/>
      <c r="BZ7194"/>
      <c r="CA7194"/>
      <c r="CB7194"/>
      <c r="CC7194"/>
      <c r="CD7194"/>
      <c r="CE7194"/>
      <c r="CF7194"/>
      <c r="CG7194"/>
      <c r="CH7194"/>
      <c r="CI7194"/>
      <c r="CJ7194"/>
      <c r="CK7194"/>
      <c r="CL7194"/>
      <c r="CM7194"/>
      <c r="CN7194"/>
      <c r="CO7194"/>
      <c r="CP7194"/>
      <c r="CQ7194"/>
      <c r="CR7194"/>
      <c r="CS7194"/>
      <c r="CT7194"/>
      <c r="CU7194"/>
      <c r="CV7194"/>
    </row>
    <row r="7195" spans="10:100" x14ac:dyDescent="0.25">
      <c r="J7195"/>
      <c r="K7195"/>
      <c r="L7195"/>
      <c r="M7195"/>
      <c r="N7195"/>
      <c r="O7195"/>
      <c r="P7195"/>
      <c r="Q7195"/>
      <c r="R7195"/>
      <c r="S7195"/>
      <c r="T7195"/>
      <c r="U7195"/>
      <c r="V7195"/>
      <c r="W7195"/>
      <c r="X7195"/>
      <c r="Y7195"/>
      <c r="Z7195"/>
      <c r="AA7195"/>
      <c r="AB7195"/>
      <c r="AC7195"/>
      <c r="AD7195"/>
      <c r="AE7195"/>
      <c r="AF7195"/>
      <c r="AG7195"/>
      <c r="AH7195"/>
      <c r="AI7195"/>
      <c r="AJ7195"/>
      <c r="AK7195"/>
      <c r="AL7195"/>
      <c r="AM7195"/>
      <c r="AN7195"/>
      <c r="AO7195"/>
      <c r="AP7195"/>
      <c r="AQ7195"/>
      <c r="AR7195"/>
      <c r="AS7195"/>
      <c r="AT7195"/>
      <c r="AU7195"/>
      <c r="AV7195"/>
      <c r="AW7195"/>
      <c r="AX7195"/>
      <c r="AY7195"/>
      <c r="AZ7195"/>
      <c r="BA7195"/>
      <c r="BB7195"/>
      <c r="BC7195"/>
      <c r="BD7195"/>
      <c r="BE7195"/>
      <c r="BF7195"/>
      <c r="BG7195"/>
      <c r="BH7195"/>
      <c r="BI7195"/>
      <c r="BJ7195"/>
      <c r="BK7195"/>
      <c r="BL7195"/>
      <c r="BM7195"/>
      <c r="BN7195"/>
      <c r="BO7195"/>
      <c r="BP7195"/>
      <c r="BQ7195"/>
      <c r="BR7195"/>
      <c r="BS7195"/>
      <c r="BT7195"/>
      <c r="BU7195"/>
      <c r="BV7195"/>
      <c r="BW7195"/>
      <c r="BX7195"/>
      <c r="BY7195"/>
      <c r="BZ7195"/>
      <c r="CA7195"/>
      <c r="CB7195"/>
      <c r="CC7195"/>
      <c r="CD7195"/>
      <c r="CE7195"/>
      <c r="CF7195"/>
      <c r="CG7195"/>
      <c r="CH7195"/>
      <c r="CI7195"/>
      <c r="CJ7195"/>
      <c r="CK7195"/>
      <c r="CL7195"/>
      <c r="CM7195"/>
      <c r="CN7195"/>
      <c r="CO7195"/>
      <c r="CP7195"/>
      <c r="CQ7195"/>
      <c r="CR7195"/>
      <c r="CS7195"/>
      <c r="CT7195"/>
      <c r="CU7195"/>
      <c r="CV7195"/>
    </row>
    <row r="7196" spans="10:100" x14ac:dyDescent="0.25">
      <c r="J7196"/>
      <c r="K7196"/>
      <c r="L7196"/>
      <c r="M7196"/>
      <c r="N7196"/>
      <c r="O7196"/>
      <c r="P7196"/>
      <c r="Q7196"/>
      <c r="R7196"/>
      <c r="S7196"/>
      <c r="T7196"/>
      <c r="U7196"/>
      <c r="V7196"/>
      <c r="W7196"/>
      <c r="X7196"/>
      <c r="Y7196"/>
      <c r="Z7196"/>
      <c r="AA7196"/>
      <c r="AB7196"/>
      <c r="AC7196"/>
      <c r="AD7196"/>
      <c r="AE7196"/>
      <c r="AF7196"/>
      <c r="AG7196"/>
      <c r="AH7196"/>
      <c r="AI7196"/>
      <c r="AJ7196"/>
      <c r="AK7196"/>
      <c r="AL7196"/>
      <c r="AM7196"/>
      <c r="AN7196"/>
      <c r="AO7196"/>
      <c r="AP7196"/>
      <c r="AQ7196"/>
      <c r="AR7196"/>
      <c r="AS7196"/>
      <c r="AT7196"/>
      <c r="AU7196"/>
      <c r="AV7196"/>
      <c r="AW7196"/>
      <c r="AX7196"/>
      <c r="AY7196"/>
      <c r="AZ7196"/>
      <c r="BA7196"/>
      <c r="BB7196"/>
      <c r="BC7196"/>
      <c r="BD7196"/>
      <c r="BE7196"/>
      <c r="BF7196"/>
      <c r="BG7196"/>
      <c r="BH7196"/>
      <c r="BI7196"/>
      <c r="BJ7196"/>
      <c r="BK7196"/>
      <c r="BL7196"/>
      <c r="BM7196"/>
      <c r="BN7196"/>
      <c r="BO7196"/>
      <c r="BP7196"/>
      <c r="BQ7196"/>
      <c r="BR7196"/>
      <c r="BS7196"/>
      <c r="BT7196"/>
      <c r="BU7196"/>
      <c r="BV7196"/>
      <c r="BW7196"/>
      <c r="BX7196"/>
      <c r="BY7196"/>
      <c r="BZ7196"/>
      <c r="CA7196"/>
      <c r="CB7196"/>
      <c r="CC7196"/>
      <c r="CD7196"/>
      <c r="CE7196"/>
      <c r="CF7196"/>
      <c r="CG7196"/>
      <c r="CH7196"/>
      <c r="CI7196"/>
      <c r="CJ7196"/>
      <c r="CK7196"/>
      <c r="CL7196"/>
      <c r="CM7196"/>
      <c r="CN7196"/>
      <c r="CO7196"/>
      <c r="CP7196"/>
      <c r="CQ7196"/>
      <c r="CR7196"/>
      <c r="CS7196"/>
      <c r="CT7196"/>
      <c r="CU7196"/>
      <c r="CV7196"/>
    </row>
    <row r="7197" spans="10:100" x14ac:dyDescent="0.25">
      <c r="J7197"/>
      <c r="K7197"/>
      <c r="L7197"/>
      <c r="M7197"/>
      <c r="N7197"/>
      <c r="O7197"/>
      <c r="P7197"/>
      <c r="Q7197"/>
      <c r="R7197"/>
      <c r="S7197"/>
      <c r="T7197"/>
      <c r="U7197"/>
      <c r="V7197"/>
      <c r="W7197"/>
      <c r="X7197"/>
      <c r="Y7197"/>
      <c r="Z7197"/>
      <c r="AA7197"/>
      <c r="AB7197"/>
      <c r="AC7197"/>
      <c r="AD7197"/>
      <c r="AE7197"/>
      <c r="AF7197"/>
      <c r="AG7197"/>
      <c r="AH7197"/>
      <c r="AI7197"/>
      <c r="AJ7197"/>
      <c r="AK7197"/>
      <c r="AL7197"/>
      <c r="AM7197"/>
      <c r="AN7197"/>
      <c r="AO7197"/>
      <c r="AP7197"/>
      <c r="AQ7197"/>
      <c r="AR7197"/>
      <c r="AS7197"/>
      <c r="AT7197"/>
      <c r="AU7197"/>
      <c r="AV7197"/>
      <c r="AW7197"/>
      <c r="AX7197"/>
      <c r="AY7197"/>
      <c r="AZ7197"/>
      <c r="BA7197"/>
      <c r="BB7197"/>
      <c r="BC7197"/>
      <c r="BD7197"/>
      <c r="BE7197"/>
      <c r="BF7197"/>
      <c r="BG7197"/>
      <c r="BH7197"/>
      <c r="BI7197"/>
      <c r="BJ7197"/>
      <c r="BK7197"/>
      <c r="BL7197"/>
      <c r="BM7197"/>
      <c r="BN7197"/>
      <c r="BO7197"/>
      <c r="BP7197"/>
      <c r="BQ7197"/>
      <c r="BR7197"/>
      <c r="BS7197"/>
      <c r="BT7197"/>
      <c r="BU7197"/>
      <c r="BV7197"/>
      <c r="BW7197"/>
      <c r="BX7197"/>
      <c r="BY7197"/>
      <c r="BZ7197"/>
      <c r="CA7197"/>
      <c r="CB7197"/>
      <c r="CC7197"/>
      <c r="CD7197"/>
      <c r="CE7197"/>
      <c r="CF7197"/>
      <c r="CG7197"/>
      <c r="CH7197"/>
      <c r="CI7197"/>
      <c r="CJ7197"/>
      <c r="CK7197"/>
      <c r="CL7197"/>
      <c r="CM7197"/>
      <c r="CN7197"/>
      <c r="CO7197"/>
      <c r="CP7197"/>
      <c r="CQ7197"/>
      <c r="CR7197"/>
      <c r="CS7197"/>
      <c r="CT7197"/>
      <c r="CU7197"/>
      <c r="CV7197"/>
    </row>
    <row r="7198" spans="10:100" x14ac:dyDescent="0.25">
      <c r="J7198"/>
      <c r="K7198"/>
      <c r="L7198"/>
      <c r="M7198"/>
      <c r="N7198"/>
      <c r="O7198"/>
      <c r="P7198"/>
      <c r="Q7198"/>
      <c r="R7198"/>
      <c r="S7198"/>
      <c r="T7198"/>
      <c r="U7198"/>
      <c r="V7198"/>
      <c r="W7198"/>
      <c r="X7198"/>
      <c r="Y7198"/>
      <c r="Z7198"/>
      <c r="AA7198"/>
      <c r="AB7198"/>
      <c r="AC7198"/>
      <c r="AD7198"/>
      <c r="AE7198"/>
      <c r="AF7198"/>
      <c r="AG7198"/>
      <c r="AH7198"/>
      <c r="AI7198"/>
      <c r="AJ7198"/>
      <c r="AK7198"/>
      <c r="AL7198"/>
      <c r="AM7198"/>
      <c r="AN7198"/>
      <c r="AO7198"/>
      <c r="AP7198"/>
      <c r="AQ7198"/>
      <c r="AR7198"/>
      <c r="AS7198"/>
      <c r="AT7198"/>
      <c r="AU7198"/>
      <c r="AV7198"/>
      <c r="AW7198"/>
      <c r="AX7198"/>
      <c r="AY7198"/>
      <c r="AZ7198"/>
      <c r="BA7198"/>
      <c r="BB7198"/>
      <c r="BC7198"/>
      <c r="BD7198"/>
      <c r="BE7198"/>
      <c r="BF7198"/>
      <c r="BG7198"/>
      <c r="BH7198"/>
      <c r="BI7198"/>
      <c r="BJ7198"/>
      <c r="BK7198"/>
      <c r="BL7198"/>
      <c r="BM7198"/>
      <c r="BN7198"/>
      <c r="BO7198"/>
      <c r="BP7198"/>
      <c r="BQ7198"/>
      <c r="BR7198"/>
      <c r="BS7198"/>
      <c r="BT7198"/>
      <c r="BU7198"/>
      <c r="BV7198"/>
      <c r="BW7198"/>
      <c r="BX7198"/>
      <c r="BY7198"/>
      <c r="BZ7198"/>
      <c r="CA7198"/>
      <c r="CB7198"/>
      <c r="CC7198"/>
      <c r="CD7198"/>
      <c r="CE7198"/>
      <c r="CF7198"/>
      <c r="CG7198"/>
      <c r="CH7198"/>
      <c r="CI7198"/>
      <c r="CJ7198"/>
      <c r="CK7198"/>
      <c r="CL7198"/>
      <c r="CM7198"/>
      <c r="CN7198"/>
      <c r="CO7198"/>
      <c r="CP7198"/>
      <c r="CQ7198"/>
      <c r="CR7198"/>
      <c r="CS7198"/>
      <c r="CT7198"/>
      <c r="CU7198"/>
      <c r="CV7198"/>
    </row>
    <row r="7199" spans="10:100" x14ac:dyDescent="0.25">
      <c r="J7199"/>
      <c r="K7199"/>
      <c r="L7199"/>
      <c r="M7199"/>
      <c r="N7199"/>
      <c r="O7199"/>
      <c r="P7199"/>
      <c r="Q7199"/>
      <c r="R7199"/>
      <c r="S7199"/>
      <c r="T7199"/>
      <c r="U7199"/>
      <c r="V7199"/>
      <c r="W7199"/>
      <c r="X7199"/>
      <c r="Y7199"/>
      <c r="Z7199"/>
      <c r="AA7199"/>
      <c r="AB7199"/>
      <c r="AC7199"/>
      <c r="AD7199"/>
      <c r="AE7199"/>
      <c r="AF7199"/>
      <c r="AG7199"/>
      <c r="AH7199"/>
      <c r="AI7199"/>
      <c r="AJ7199"/>
      <c r="AK7199"/>
      <c r="AL7199"/>
      <c r="AM7199"/>
      <c r="AN7199"/>
      <c r="AO7199"/>
      <c r="AP7199"/>
      <c r="AQ7199"/>
      <c r="AR7199"/>
      <c r="AS7199"/>
      <c r="AT7199"/>
      <c r="AU7199"/>
      <c r="AV7199"/>
      <c r="AW7199"/>
      <c r="AX7199"/>
      <c r="AY7199"/>
      <c r="AZ7199"/>
      <c r="BA7199"/>
      <c r="BB7199"/>
      <c r="BC7199"/>
      <c r="BD7199"/>
      <c r="BE7199"/>
      <c r="BF7199"/>
      <c r="BG7199"/>
      <c r="BH7199"/>
      <c r="BI7199"/>
      <c r="BJ7199"/>
      <c r="BK7199"/>
      <c r="BL7199"/>
      <c r="BM7199"/>
      <c r="BN7199"/>
      <c r="BO7199"/>
      <c r="BP7199"/>
      <c r="BQ7199"/>
      <c r="BR7199"/>
      <c r="BS7199"/>
      <c r="BT7199"/>
      <c r="BU7199"/>
      <c r="BV7199"/>
      <c r="BW7199"/>
      <c r="BX7199"/>
      <c r="BY7199"/>
      <c r="BZ7199"/>
      <c r="CA7199"/>
      <c r="CB7199"/>
      <c r="CC7199"/>
      <c r="CD7199"/>
      <c r="CE7199"/>
      <c r="CF7199"/>
      <c r="CG7199"/>
      <c r="CH7199"/>
      <c r="CI7199"/>
      <c r="CJ7199"/>
      <c r="CK7199"/>
      <c r="CL7199"/>
      <c r="CM7199"/>
      <c r="CN7199"/>
      <c r="CO7199"/>
      <c r="CP7199"/>
      <c r="CQ7199"/>
      <c r="CR7199"/>
      <c r="CS7199"/>
      <c r="CT7199"/>
      <c r="CU7199"/>
      <c r="CV7199"/>
    </row>
    <row r="7200" spans="10:100" x14ac:dyDescent="0.25">
      <c r="J7200"/>
      <c r="K7200"/>
      <c r="L7200"/>
      <c r="M7200"/>
      <c r="N7200"/>
      <c r="O7200"/>
      <c r="P7200"/>
      <c r="Q7200"/>
      <c r="R7200"/>
      <c r="S7200"/>
      <c r="T7200"/>
      <c r="U7200"/>
      <c r="V7200"/>
      <c r="W7200"/>
      <c r="X7200"/>
      <c r="Y7200"/>
      <c r="Z7200"/>
      <c r="AA7200"/>
      <c r="AB7200"/>
      <c r="AC7200"/>
      <c r="AD7200"/>
      <c r="AE7200"/>
      <c r="AF7200"/>
      <c r="AG7200"/>
      <c r="AH7200"/>
      <c r="AI7200"/>
      <c r="AJ7200"/>
      <c r="AK7200"/>
      <c r="AL7200"/>
      <c r="AM7200"/>
      <c r="AN7200"/>
      <c r="AO7200"/>
      <c r="AP7200"/>
      <c r="AQ7200"/>
      <c r="AR7200"/>
      <c r="AS7200"/>
      <c r="AT7200"/>
      <c r="AU7200"/>
      <c r="AV7200"/>
      <c r="AW7200"/>
      <c r="AX7200"/>
      <c r="AY7200"/>
      <c r="AZ7200"/>
      <c r="BA7200"/>
      <c r="BB7200"/>
      <c r="BC7200"/>
      <c r="BD7200"/>
      <c r="BE7200"/>
      <c r="BF7200"/>
      <c r="BG7200"/>
      <c r="BH7200"/>
      <c r="BI7200"/>
      <c r="BJ7200"/>
      <c r="BK7200"/>
      <c r="BL7200"/>
      <c r="BM7200"/>
      <c r="BN7200"/>
      <c r="BO7200"/>
      <c r="BP7200"/>
      <c r="BQ7200"/>
      <c r="BR7200"/>
      <c r="BS7200"/>
      <c r="BT7200"/>
      <c r="BU7200"/>
      <c r="BV7200"/>
      <c r="BW7200"/>
      <c r="BX7200"/>
      <c r="BY7200"/>
      <c r="BZ7200"/>
      <c r="CA7200"/>
      <c r="CB7200"/>
      <c r="CC7200"/>
      <c r="CD7200"/>
      <c r="CE7200"/>
      <c r="CF7200"/>
      <c r="CG7200"/>
      <c r="CH7200"/>
      <c r="CI7200"/>
      <c r="CJ7200"/>
      <c r="CK7200"/>
      <c r="CL7200"/>
      <c r="CM7200"/>
      <c r="CN7200"/>
      <c r="CO7200"/>
      <c r="CP7200"/>
      <c r="CQ7200"/>
      <c r="CR7200"/>
      <c r="CS7200"/>
      <c r="CT7200"/>
      <c r="CU7200"/>
      <c r="CV7200"/>
    </row>
    <row r="7201" spans="10:100" x14ac:dyDescent="0.25">
      <c r="J7201"/>
      <c r="K7201"/>
      <c r="L7201"/>
      <c r="M7201"/>
      <c r="N7201"/>
      <c r="O7201"/>
      <c r="P7201"/>
      <c r="Q7201"/>
      <c r="R7201"/>
      <c r="S7201"/>
      <c r="T7201"/>
      <c r="U7201"/>
      <c r="V7201"/>
      <c r="W7201"/>
      <c r="X7201"/>
      <c r="Y7201"/>
      <c r="Z7201"/>
      <c r="AA7201"/>
      <c r="AB7201"/>
      <c r="AC7201"/>
      <c r="AD7201"/>
      <c r="AE7201"/>
      <c r="AF7201"/>
      <c r="AG7201"/>
      <c r="AH7201"/>
      <c r="AI7201"/>
      <c r="AJ7201"/>
      <c r="AK7201"/>
      <c r="AL7201"/>
      <c r="AM7201"/>
      <c r="AN7201"/>
      <c r="AO7201"/>
      <c r="AP7201"/>
      <c r="AQ7201"/>
      <c r="AR7201"/>
      <c r="AS7201"/>
      <c r="AT7201"/>
      <c r="AU7201"/>
      <c r="AV7201"/>
      <c r="AW7201"/>
      <c r="AX7201"/>
      <c r="AY7201"/>
      <c r="AZ7201"/>
      <c r="BA7201"/>
      <c r="BB7201"/>
      <c r="BC7201"/>
      <c r="BD7201"/>
      <c r="BE7201"/>
      <c r="BF7201"/>
      <c r="BG7201"/>
      <c r="BH7201"/>
      <c r="BI7201"/>
      <c r="BJ7201"/>
      <c r="BK7201"/>
      <c r="BL7201"/>
      <c r="BM7201"/>
      <c r="BN7201"/>
      <c r="BO7201"/>
      <c r="BP7201"/>
      <c r="BQ7201"/>
      <c r="BR7201"/>
      <c r="BS7201"/>
      <c r="BT7201"/>
      <c r="BU7201"/>
      <c r="BV7201"/>
      <c r="BW7201"/>
      <c r="BX7201"/>
      <c r="BY7201"/>
      <c r="BZ7201"/>
      <c r="CA7201"/>
      <c r="CB7201"/>
      <c r="CC7201"/>
      <c r="CD7201"/>
      <c r="CE7201"/>
      <c r="CF7201"/>
      <c r="CG7201"/>
      <c r="CH7201"/>
      <c r="CI7201"/>
      <c r="CJ7201"/>
      <c r="CK7201"/>
      <c r="CL7201"/>
      <c r="CM7201"/>
      <c r="CN7201"/>
      <c r="CO7201"/>
      <c r="CP7201"/>
      <c r="CQ7201"/>
      <c r="CR7201"/>
      <c r="CS7201"/>
      <c r="CT7201"/>
      <c r="CU7201"/>
      <c r="CV7201"/>
    </row>
    <row r="7202" spans="10:100" x14ac:dyDescent="0.25">
      <c r="J7202"/>
      <c r="K7202"/>
      <c r="L7202"/>
      <c r="M7202"/>
      <c r="N7202"/>
      <c r="O7202"/>
      <c r="P7202"/>
      <c r="Q7202"/>
      <c r="R7202"/>
      <c r="S7202"/>
      <c r="T7202"/>
      <c r="U7202"/>
      <c r="V7202"/>
      <c r="W7202"/>
      <c r="X7202"/>
      <c r="Y7202"/>
      <c r="Z7202"/>
      <c r="AA7202"/>
      <c r="AB7202"/>
      <c r="AC7202"/>
      <c r="AD7202"/>
      <c r="AE7202"/>
      <c r="AF7202"/>
      <c r="AG7202"/>
      <c r="AH7202"/>
      <c r="AI7202"/>
      <c r="AJ7202"/>
      <c r="AK7202"/>
      <c r="AL7202"/>
      <c r="AM7202"/>
      <c r="AN7202"/>
      <c r="AO7202"/>
      <c r="AP7202"/>
      <c r="AQ7202"/>
      <c r="AR7202"/>
      <c r="AS7202"/>
      <c r="AT7202"/>
      <c r="AU7202"/>
      <c r="AV7202"/>
      <c r="AW7202"/>
      <c r="AX7202"/>
      <c r="AY7202"/>
      <c r="AZ7202"/>
      <c r="BA7202"/>
      <c r="BB7202"/>
      <c r="BC7202"/>
      <c r="BD7202"/>
      <c r="BE7202"/>
      <c r="BF7202"/>
      <c r="BG7202"/>
      <c r="BH7202"/>
      <c r="BI7202"/>
      <c r="BJ7202"/>
      <c r="BK7202"/>
      <c r="BL7202"/>
      <c r="BM7202"/>
      <c r="BN7202"/>
      <c r="BO7202"/>
      <c r="BP7202"/>
      <c r="BQ7202"/>
      <c r="BR7202"/>
      <c r="BS7202"/>
      <c r="BT7202"/>
      <c r="BU7202"/>
      <c r="BV7202"/>
      <c r="BW7202"/>
      <c r="BX7202"/>
      <c r="BY7202"/>
      <c r="BZ7202"/>
      <c r="CA7202"/>
      <c r="CB7202"/>
      <c r="CC7202"/>
      <c r="CD7202"/>
      <c r="CE7202"/>
      <c r="CF7202"/>
      <c r="CG7202"/>
      <c r="CH7202"/>
      <c r="CI7202"/>
      <c r="CJ7202"/>
      <c r="CK7202"/>
      <c r="CL7202"/>
      <c r="CM7202"/>
      <c r="CN7202"/>
      <c r="CO7202"/>
      <c r="CP7202"/>
      <c r="CQ7202"/>
      <c r="CR7202"/>
      <c r="CS7202"/>
      <c r="CT7202"/>
      <c r="CU7202"/>
      <c r="CV7202"/>
    </row>
    <row r="7203" spans="10:100" x14ac:dyDescent="0.25">
      <c r="J7203"/>
      <c r="K7203"/>
      <c r="L7203"/>
      <c r="M7203"/>
      <c r="N7203"/>
      <c r="O7203"/>
      <c r="P7203"/>
      <c r="Q7203"/>
      <c r="R7203"/>
      <c r="S7203"/>
      <c r="T7203"/>
      <c r="U7203"/>
      <c r="V7203"/>
      <c r="W7203"/>
      <c r="X7203"/>
      <c r="Y7203"/>
      <c r="Z7203"/>
      <c r="AA7203"/>
      <c r="AB7203"/>
      <c r="AC7203"/>
      <c r="AD7203"/>
      <c r="AE7203"/>
      <c r="AF7203"/>
      <c r="AG7203"/>
      <c r="AH7203"/>
      <c r="AI7203"/>
      <c r="AJ7203"/>
      <c r="AK7203"/>
      <c r="AL7203"/>
      <c r="AM7203"/>
      <c r="AN7203"/>
      <c r="AO7203"/>
      <c r="AP7203"/>
      <c r="AQ7203"/>
      <c r="AR7203"/>
      <c r="AS7203"/>
      <c r="AT7203"/>
      <c r="AU7203"/>
      <c r="AV7203"/>
      <c r="AW7203"/>
      <c r="AX7203"/>
      <c r="AY7203"/>
      <c r="AZ7203"/>
      <c r="BA7203"/>
      <c r="BB7203"/>
      <c r="BC7203"/>
      <c r="BD7203"/>
      <c r="BE7203"/>
      <c r="BF7203"/>
      <c r="BG7203"/>
      <c r="BH7203"/>
      <c r="BI7203"/>
      <c r="BJ7203"/>
      <c r="BK7203"/>
      <c r="BL7203"/>
      <c r="BM7203"/>
      <c r="BN7203"/>
      <c r="BO7203"/>
      <c r="BP7203"/>
      <c r="BQ7203"/>
      <c r="BR7203"/>
      <c r="BS7203"/>
      <c r="BT7203"/>
      <c r="BU7203"/>
      <c r="BV7203"/>
      <c r="BW7203"/>
      <c r="BX7203"/>
      <c r="BY7203"/>
      <c r="BZ7203"/>
      <c r="CA7203"/>
      <c r="CB7203"/>
      <c r="CC7203"/>
      <c r="CD7203"/>
      <c r="CE7203"/>
      <c r="CF7203"/>
      <c r="CG7203"/>
      <c r="CH7203"/>
      <c r="CI7203"/>
      <c r="CJ7203"/>
      <c r="CK7203"/>
      <c r="CL7203"/>
      <c r="CM7203"/>
      <c r="CN7203"/>
      <c r="CO7203"/>
      <c r="CP7203"/>
      <c r="CQ7203"/>
      <c r="CR7203"/>
      <c r="CS7203"/>
      <c r="CT7203"/>
      <c r="CU7203"/>
      <c r="CV7203"/>
    </row>
    <row r="7204" spans="10:100" x14ac:dyDescent="0.25">
      <c r="J7204"/>
      <c r="K7204"/>
      <c r="L7204"/>
      <c r="M7204"/>
      <c r="N7204"/>
      <c r="O7204"/>
      <c r="P7204"/>
      <c r="Q7204"/>
      <c r="R7204"/>
      <c r="S7204"/>
      <c r="T7204"/>
      <c r="U7204"/>
      <c r="V7204"/>
      <c r="W7204"/>
      <c r="X7204"/>
      <c r="Y7204"/>
      <c r="Z7204"/>
      <c r="AA7204"/>
      <c r="AB7204"/>
      <c r="AC7204"/>
      <c r="AD7204"/>
      <c r="AE7204"/>
      <c r="AF7204"/>
      <c r="AG7204"/>
      <c r="AH7204"/>
      <c r="AI7204"/>
      <c r="AJ7204"/>
      <c r="AK7204"/>
      <c r="AL7204"/>
      <c r="AM7204"/>
      <c r="AN7204"/>
      <c r="AO7204"/>
      <c r="AP7204"/>
      <c r="AQ7204"/>
      <c r="AR7204"/>
      <c r="AS7204"/>
      <c r="AT7204"/>
      <c r="AU7204"/>
      <c r="AV7204"/>
      <c r="AW7204"/>
      <c r="AX7204"/>
      <c r="AY7204"/>
      <c r="AZ7204"/>
      <c r="BA7204"/>
      <c r="BB7204"/>
      <c r="BC7204"/>
      <c r="BD7204"/>
      <c r="BE7204"/>
      <c r="BF7204"/>
      <c r="BG7204"/>
      <c r="BH7204"/>
      <c r="BI7204"/>
      <c r="BJ7204"/>
      <c r="BK7204"/>
      <c r="BL7204"/>
      <c r="BM7204"/>
      <c r="BN7204"/>
      <c r="BO7204"/>
      <c r="BP7204"/>
      <c r="BQ7204"/>
      <c r="BR7204"/>
      <c r="BS7204"/>
      <c r="BT7204"/>
      <c r="BU7204"/>
      <c r="BV7204"/>
      <c r="BW7204"/>
      <c r="BX7204"/>
      <c r="BY7204"/>
      <c r="BZ7204"/>
      <c r="CA7204"/>
      <c r="CB7204"/>
      <c r="CC7204"/>
      <c r="CD7204"/>
      <c r="CE7204"/>
      <c r="CF7204"/>
      <c r="CG7204"/>
      <c r="CH7204"/>
      <c r="CI7204"/>
      <c r="CJ7204"/>
      <c r="CK7204"/>
      <c r="CL7204"/>
      <c r="CM7204"/>
      <c r="CN7204"/>
      <c r="CO7204"/>
      <c r="CP7204"/>
      <c r="CQ7204"/>
      <c r="CR7204"/>
      <c r="CS7204"/>
      <c r="CT7204"/>
      <c r="CU7204"/>
      <c r="CV7204"/>
    </row>
    <row r="7205" spans="10:100" x14ac:dyDescent="0.25">
      <c r="J7205"/>
      <c r="K7205"/>
      <c r="L7205"/>
      <c r="M7205"/>
      <c r="N7205"/>
      <c r="O7205"/>
      <c r="P7205"/>
      <c r="Q7205"/>
      <c r="R7205"/>
      <c r="S7205"/>
      <c r="T7205"/>
      <c r="U7205"/>
      <c r="V7205"/>
      <c r="W7205"/>
      <c r="X7205"/>
      <c r="Y7205"/>
      <c r="Z7205"/>
      <c r="AA7205"/>
      <c r="AB7205"/>
      <c r="AC7205"/>
      <c r="AD7205"/>
      <c r="AE7205"/>
      <c r="AF7205"/>
      <c r="AG7205"/>
      <c r="AH7205"/>
      <c r="AI7205"/>
      <c r="AJ7205"/>
      <c r="AK7205"/>
      <c r="AL7205"/>
      <c r="AM7205"/>
      <c r="AN7205"/>
      <c r="AO7205"/>
      <c r="AP7205"/>
      <c r="AQ7205"/>
      <c r="AR7205"/>
      <c r="AS7205"/>
      <c r="AT7205"/>
      <c r="AU7205"/>
      <c r="AV7205"/>
      <c r="AW7205"/>
      <c r="AX7205"/>
      <c r="AY7205"/>
      <c r="AZ7205"/>
      <c r="BA7205"/>
      <c r="BB7205"/>
      <c r="BC7205"/>
      <c r="BD7205"/>
      <c r="BE7205"/>
      <c r="BF7205"/>
      <c r="BG7205"/>
      <c r="BH7205"/>
      <c r="BI7205"/>
      <c r="BJ7205"/>
      <c r="BK7205"/>
      <c r="BL7205"/>
      <c r="BM7205"/>
      <c r="BN7205"/>
      <c r="BO7205"/>
      <c r="BP7205"/>
      <c r="BQ7205"/>
      <c r="BR7205"/>
      <c r="BS7205"/>
      <c r="BT7205"/>
      <c r="BU7205"/>
      <c r="BV7205"/>
      <c r="BW7205"/>
      <c r="BX7205"/>
      <c r="BY7205"/>
      <c r="BZ7205"/>
      <c r="CA7205"/>
      <c r="CB7205"/>
      <c r="CC7205"/>
      <c r="CD7205"/>
      <c r="CE7205"/>
      <c r="CF7205"/>
      <c r="CG7205"/>
      <c r="CH7205"/>
      <c r="CI7205"/>
      <c r="CJ7205"/>
      <c r="CK7205"/>
      <c r="CL7205"/>
      <c r="CM7205"/>
      <c r="CN7205"/>
      <c r="CO7205"/>
      <c r="CP7205"/>
      <c r="CQ7205"/>
      <c r="CR7205"/>
      <c r="CS7205"/>
      <c r="CT7205"/>
      <c r="CU7205"/>
      <c r="CV7205"/>
    </row>
    <row r="7206" spans="10:100" x14ac:dyDescent="0.25">
      <c r="J7206"/>
      <c r="K7206"/>
      <c r="L7206"/>
      <c r="M7206"/>
      <c r="N7206"/>
      <c r="O7206"/>
      <c r="P7206"/>
      <c r="Q7206"/>
      <c r="R7206"/>
      <c r="S7206"/>
      <c r="T7206"/>
      <c r="U7206"/>
      <c r="V7206"/>
      <c r="W7206"/>
      <c r="X7206"/>
      <c r="Y7206"/>
      <c r="Z7206"/>
      <c r="AA7206"/>
      <c r="AB7206"/>
      <c r="AC7206"/>
      <c r="AD7206"/>
      <c r="AE7206"/>
      <c r="AF7206"/>
      <c r="AG7206"/>
      <c r="AH7206"/>
      <c r="AI7206"/>
      <c r="AJ7206"/>
      <c r="AK7206"/>
      <c r="AL7206"/>
      <c r="AM7206"/>
      <c r="AN7206"/>
      <c r="AO7206"/>
      <c r="AP7206"/>
      <c r="AQ7206"/>
      <c r="AR7206"/>
      <c r="AS7206"/>
      <c r="AT7206"/>
      <c r="AU7206"/>
      <c r="AV7206"/>
      <c r="AW7206"/>
      <c r="AX7206"/>
      <c r="AY7206"/>
      <c r="AZ7206"/>
      <c r="BA7206"/>
      <c r="BB7206"/>
      <c r="BC7206"/>
      <c r="BD7206"/>
      <c r="BE7206"/>
      <c r="BF7206"/>
      <c r="BG7206"/>
      <c r="BH7206"/>
      <c r="BI7206"/>
      <c r="BJ7206"/>
      <c r="BK7206"/>
      <c r="BL7206"/>
      <c r="BM7206"/>
      <c r="BN7206"/>
      <c r="BO7206"/>
      <c r="BP7206"/>
      <c r="BQ7206"/>
      <c r="BR7206"/>
      <c r="BS7206"/>
      <c r="BT7206"/>
      <c r="BU7206"/>
      <c r="BV7206"/>
      <c r="BW7206"/>
      <c r="BX7206"/>
      <c r="BY7206"/>
      <c r="BZ7206"/>
      <c r="CA7206"/>
      <c r="CB7206"/>
      <c r="CC7206"/>
      <c r="CD7206"/>
      <c r="CE7206"/>
      <c r="CF7206"/>
      <c r="CG7206"/>
      <c r="CH7206"/>
      <c r="CI7206"/>
      <c r="CJ7206"/>
      <c r="CK7206"/>
      <c r="CL7206"/>
      <c r="CM7206"/>
      <c r="CN7206"/>
      <c r="CO7206"/>
      <c r="CP7206"/>
      <c r="CQ7206"/>
      <c r="CR7206"/>
      <c r="CS7206"/>
      <c r="CT7206"/>
      <c r="CU7206"/>
      <c r="CV7206"/>
    </row>
    <row r="7207" spans="10:100" x14ac:dyDescent="0.25">
      <c r="J7207"/>
      <c r="K7207"/>
      <c r="L7207"/>
      <c r="M7207"/>
      <c r="N7207"/>
      <c r="O7207"/>
      <c r="P7207"/>
      <c r="Q7207"/>
      <c r="R7207"/>
      <c r="S7207"/>
      <c r="T7207"/>
      <c r="U7207"/>
      <c r="V7207"/>
      <c r="W7207"/>
      <c r="X7207"/>
      <c r="Y7207"/>
      <c r="Z7207"/>
      <c r="AA7207"/>
      <c r="AB7207"/>
      <c r="AC7207"/>
      <c r="AD7207"/>
      <c r="AE7207"/>
      <c r="AF7207"/>
      <c r="AG7207"/>
      <c r="AH7207"/>
      <c r="AI7207"/>
      <c r="AJ7207"/>
      <c r="AK7207"/>
      <c r="AL7207"/>
      <c r="AM7207"/>
      <c r="AN7207"/>
      <c r="AO7207"/>
      <c r="AP7207"/>
      <c r="AQ7207"/>
      <c r="AR7207"/>
      <c r="AS7207"/>
      <c r="AT7207"/>
      <c r="AU7207"/>
      <c r="AV7207"/>
      <c r="AW7207"/>
      <c r="AX7207"/>
      <c r="AY7207"/>
      <c r="AZ7207"/>
      <c r="BA7207"/>
      <c r="BB7207"/>
      <c r="BC7207"/>
      <c r="BD7207"/>
      <c r="BE7207"/>
      <c r="BF7207"/>
      <c r="BG7207"/>
      <c r="BH7207"/>
      <c r="BI7207"/>
      <c r="BJ7207"/>
      <c r="BK7207"/>
      <c r="BL7207"/>
      <c r="BM7207"/>
      <c r="BN7207"/>
      <c r="BO7207"/>
      <c r="BP7207"/>
      <c r="BQ7207"/>
      <c r="BR7207"/>
      <c r="BS7207"/>
      <c r="BT7207"/>
      <c r="BU7207"/>
      <c r="BV7207"/>
      <c r="BW7207"/>
      <c r="BX7207"/>
      <c r="BY7207"/>
      <c r="BZ7207"/>
      <c r="CA7207"/>
      <c r="CB7207"/>
      <c r="CC7207"/>
      <c r="CD7207"/>
      <c r="CE7207"/>
      <c r="CF7207"/>
      <c r="CG7207"/>
      <c r="CH7207"/>
      <c r="CI7207"/>
      <c r="CJ7207"/>
      <c r="CK7207"/>
      <c r="CL7207"/>
      <c r="CM7207"/>
      <c r="CN7207"/>
      <c r="CO7207"/>
      <c r="CP7207"/>
      <c r="CQ7207"/>
      <c r="CR7207"/>
      <c r="CS7207"/>
      <c r="CT7207"/>
      <c r="CU7207"/>
      <c r="CV7207"/>
    </row>
    <row r="7208" spans="10:100" x14ac:dyDescent="0.25">
      <c r="J7208"/>
      <c r="K7208"/>
      <c r="L7208"/>
      <c r="M7208"/>
      <c r="N7208"/>
      <c r="O7208"/>
      <c r="P7208"/>
      <c r="Q7208"/>
      <c r="R7208"/>
      <c r="S7208"/>
      <c r="T7208"/>
      <c r="U7208"/>
      <c r="V7208"/>
      <c r="W7208"/>
      <c r="X7208"/>
      <c r="Y7208"/>
      <c r="Z7208"/>
      <c r="AA7208"/>
      <c r="AB7208"/>
      <c r="AC7208"/>
      <c r="AD7208"/>
      <c r="AE7208"/>
      <c r="AF7208"/>
      <c r="AG7208"/>
      <c r="AH7208"/>
      <c r="AI7208"/>
      <c r="AJ7208"/>
      <c r="AK7208"/>
      <c r="AL7208"/>
      <c r="AM7208"/>
      <c r="AN7208"/>
      <c r="AO7208"/>
      <c r="AP7208"/>
      <c r="AQ7208"/>
      <c r="AR7208"/>
      <c r="AS7208"/>
      <c r="AT7208"/>
      <c r="AU7208"/>
      <c r="AV7208"/>
      <c r="AW7208"/>
      <c r="AX7208"/>
      <c r="AY7208"/>
      <c r="AZ7208"/>
      <c r="BA7208"/>
      <c r="BB7208"/>
      <c r="BC7208"/>
      <c r="BD7208"/>
      <c r="BE7208"/>
      <c r="BF7208"/>
      <c r="BG7208"/>
      <c r="BH7208"/>
      <c r="BI7208"/>
      <c r="BJ7208"/>
      <c r="BK7208"/>
      <c r="BL7208"/>
      <c r="BM7208"/>
      <c r="BN7208"/>
      <c r="BO7208"/>
      <c r="BP7208"/>
      <c r="BQ7208"/>
      <c r="BR7208"/>
      <c r="BS7208"/>
      <c r="BT7208"/>
      <c r="BU7208"/>
      <c r="BV7208"/>
      <c r="BW7208"/>
      <c r="BX7208"/>
      <c r="BY7208"/>
      <c r="BZ7208"/>
      <c r="CA7208"/>
      <c r="CB7208"/>
      <c r="CC7208"/>
      <c r="CD7208"/>
      <c r="CE7208"/>
      <c r="CF7208"/>
      <c r="CG7208"/>
      <c r="CH7208"/>
      <c r="CI7208"/>
      <c r="CJ7208"/>
      <c r="CK7208"/>
      <c r="CL7208"/>
      <c r="CM7208"/>
      <c r="CN7208"/>
      <c r="CO7208"/>
      <c r="CP7208"/>
      <c r="CQ7208"/>
      <c r="CR7208"/>
      <c r="CS7208"/>
      <c r="CT7208"/>
      <c r="CU7208"/>
      <c r="CV7208"/>
    </row>
    <row r="7209" spans="10:100" x14ac:dyDescent="0.25">
      <c r="J7209"/>
      <c r="K7209"/>
      <c r="L7209"/>
      <c r="M7209"/>
      <c r="N7209"/>
      <c r="O7209"/>
      <c r="P7209"/>
      <c r="Q7209"/>
      <c r="R7209"/>
      <c r="S7209"/>
      <c r="T7209"/>
      <c r="U7209"/>
      <c r="V7209"/>
      <c r="W7209"/>
      <c r="X7209"/>
      <c r="Y7209"/>
      <c r="Z7209"/>
      <c r="AA7209"/>
      <c r="AB7209"/>
      <c r="AC7209"/>
      <c r="AD7209"/>
      <c r="AE7209"/>
      <c r="AF7209"/>
      <c r="AG7209"/>
      <c r="AH7209"/>
      <c r="AI7209"/>
      <c r="AJ7209"/>
      <c r="AK7209"/>
      <c r="AL7209"/>
      <c r="AM7209"/>
      <c r="AN7209"/>
      <c r="AO7209"/>
      <c r="AP7209"/>
      <c r="AQ7209"/>
      <c r="AR7209"/>
      <c r="AS7209"/>
      <c r="AT7209"/>
      <c r="AU7209"/>
      <c r="AV7209"/>
      <c r="AW7209"/>
      <c r="AX7209"/>
      <c r="AY7209"/>
      <c r="AZ7209"/>
      <c r="BA7209"/>
      <c r="BB7209"/>
      <c r="BC7209"/>
      <c r="BD7209"/>
      <c r="BE7209"/>
      <c r="BF7209"/>
      <c r="BG7209"/>
      <c r="BH7209"/>
      <c r="BI7209"/>
      <c r="BJ7209"/>
      <c r="BK7209"/>
      <c r="BL7209"/>
      <c r="BM7209"/>
      <c r="BN7209"/>
      <c r="BO7209"/>
      <c r="BP7209"/>
      <c r="BQ7209"/>
      <c r="BR7209"/>
      <c r="BS7209"/>
      <c r="BT7209"/>
      <c r="BU7209"/>
      <c r="BV7209"/>
      <c r="BW7209"/>
      <c r="BX7209"/>
      <c r="BY7209"/>
      <c r="BZ7209"/>
      <c r="CA7209"/>
      <c r="CB7209"/>
      <c r="CC7209"/>
      <c r="CD7209"/>
      <c r="CE7209"/>
      <c r="CF7209"/>
      <c r="CG7209"/>
      <c r="CH7209"/>
      <c r="CI7209"/>
      <c r="CJ7209"/>
      <c r="CK7209"/>
      <c r="CL7209"/>
      <c r="CM7209"/>
      <c r="CN7209"/>
      <c r="CO7209"/>
      <c r="CP7209"/>
      <c r="CQ7209"/>
      <c r="CR7209"/>
      <c r="CS7209"/>
      <c r="CT7209"/>
      <c r="CU7209"/>
      <c r="CV7209"/>
    </row>
    <row r="7210" spans="10:100" x14ac:dyDescent="0.25">
      <c r="J7210"/>
      <c r="K7210"/>
      <c r="L7210"/>
      <c r="M7210"/>
      <c r="N7210"/>
      <c r="O7210"/>
      <c r="P7210"/>
      <c r="Q7210"/>
      <c r="R7210"/>
      <c r="S7210"/>
      <c r="T7210"/>
      <c r="U7210"/>
      <c r="V7210"/>
      <c r="W7210"/>
      <c r="X7210"/>
      <c r="Y7210"/>
      <c r="Z7210"/>
      <c r="AA7210"/>
      <c r="AB7210"/>
      <c r="AC7210"/>
      <c r="AD7210"/>
      <c r="AE7210"/>
      <c r="AF7210"/>
      <c r="AG7210"/>
      <c r="AH7210"/>
      <c r="AI7210"/>
      <c r="AJ7210"/>
      <c r="AK7210"/>
      <c r="AL7210"/>
      <c r="AM7210"/>
      <c r="AN7210"/>
      <c r="AO7210"/>
      <c r="AP7210"/>
      <c r="AQ7210"/>
      <c r="AR7210"/>
      <c r="AS7210"/>
      <c r="AT7210"/>
      <c r="AU7210"/>
      <c r="AV7210"/>
      <c r="AW7210"/>
      <c r="AX7210"/>
      <c r="AY7210"/>
      <c r="AZ7210"/>
      <c r="BA7210"/>
      <c r="BB7210"/>
      <c r="BC7210"/>
      <c r="BD7210"/>
      <c r="BE7210"/>
      <c r="BF7210"/>
      <c r="BG7210"/>
      <c r="BH7210"/>
      <c r="BI7210"/>
      <c r="BJ7210"/>
      <c r="BK7210"/>
      <c r="BL7210"/>
      <c r="BM7210"/>
      <c r="BN7210"/>
      <c r="BO7210"/>
      <c r="BP7210"/>
      <c r="BQ7210"/>
      <c r="BR7210"/>
      <c r="BS7210"/>
      <c r="BT7210"/>
      <c r="BU7210"/>
      <c r="BV7210"/>
      <c r="BW7210"/>
      <c r="BX7210"/>
      <c r="BY7210"/>
      <c r="BZ7210"/>
      <c r="CA7210"/>
      <c r="CB7210"/>
      <c r="CC7210"/>
      <c r="CD7210"/>
      <c r="CE7210"/>
      <c r="CF7210"/>
      <c r="CG7210"/>
      <c r="CH7210"/>
      <c r="CI7210"/>
      <c r="CJ7210"/>
      <c r="CK7210"/>
      <c r="CL7210"/>
      <c r="CM7210"/>
      <c r="CN7210"/>
      <c r="CO7210"/>
      <c r="CP7210"/>
      <c r="CQ7210"/>
      <c r="CR7210"/>
      <c r="CS7210"/>
      <c r="CT7210"/>
      <c r="CU7210"/>
      <c r="CV7210"/>
    </row>
    <row r="7211" spans="10:100" x14ac:dyDescent="0.25">
      <c r="J7211"/>
      <c r="K7211"/>
      <c r="L7211"/>
      <c r="M7211"/>
      <c r="N7211"/>
      <c r="O7211"/>
      <c r="P7211"/>
      <c r="Q7211"/>
      <c r="R7211"/>
      <c r="S7211"/>
      <c r="T7211"/>
      <c r="U7211"/>
      <c r="V7211"/>
      <c r="W7211"/>
      <c r="X7211"/>
      <c r="Y7211"/>
      <c r="Z7211"/>
      <c r="AA7211"/>
      <c r="AB7211"/>
      <c r="AC7211"/>
      <c r="AD7211"/>
      <c r="AE7211"/>
      <c r="AF7211"/>
      <c r="AG7211"/>
      <c r="AH7211"/>
      <c r="AI7211"/>
      <c r="AJ7211"/>
      <c r="AK7211"/>
      <c r="AL7211"/>
      <c r="AM7211"/>
      <c r="AN7211"/>
      <c r="AO7211"/>
      <c r="AP7211"/>
      <c r="AQ7211"/>
      <c r="AR7211"/>
      <c r="AS7211"/>
      <c r="AT7211"/>
      <c r="AU7211"/>
      <c r="AV7211"/>
      <c r="AW7211"/>
      <c r="AX7211"/>
      <c r="AY7211"/>
      <c r="AZ7211"/>
      <c r="BA7211"/>
      <c r="BB7211"/>
      <c r="BC7211"/>
      <c r="BD7211"/>
      <c r="BE7211"/>
      <c r="BF7211"/>
      <c r="BG7211"/>
      <c r="BH7211"/>
      <c r="BI7211"/>
      <c r="BJ7211"/>
      <c r="BK7211"/>
      <c r="BL7211"/>
      <c r="BM7211"/>
      <c r="BN7211"/>
      <c r="BO7211"/>
      <c r="BP7211"/>
      <c r="BQ7211"/>
      <c r="BR7211"/>
      <c r="BS7211"/>
      <c r="BT7211"/>
      <c r="BU7211"/>
      <c r="BV7211"/>
      <c r="BW7211"/>
      <c r="BX7211"/>
      <c r="BY7211"/>
      <c r="BZ7211"/>
      <c r="CA7211"/>
      <c r="CB7211"/>
      <c r="CC7211"/>
      <c r="CD7211"/>
      <c r="CE7211"/>
      <c r="CF7211"/>
      <c r="CG7211"/>
      <c r="CH7211"/>
      <c r="CI7211"/>
      <c r="CJ7211"/>
      <c r="CK7211"/>
      <c r="CL7211"/>
      <c r="CM7211"/>
      <c r="CN7211"/>
      <c r="CO7211"/>
      <c r="CP7211"/>
      <c r="CQ7211"/>
      <c r="CR7211"/>
      <c r="CS7211"/>
      <c r="CT7211"/>
      <c r="CU7211"/>
      <c r="CV7211"/>
    </row>
    <row r="7212" spans="10:100" x14ac:dyDescent="0.25">
      <c r="J7212"/>
      <c r="K7212"/>
      <c r="L7212"/>
      <c r="M7212"/>
      <c r="N7212"/>
      <c r="O7212"/>
      <c r="P7212"/>
      <c r="Q7212"/>
      <c r="R7212"/>
      <c r="S7212"/>
      <c r="T7212"/>
      <c r="U7212"/>
      <c r="V7212"/>
      <c r="W7212"/>
      <c r="X7212"/>
      <c r="Y7212"/>
      <c r="Z7212"/>
      <c r="AA7212"/>
      <c r="AB7212"/>
      <c r="AC7212"/>
      <c r="AD7212"/>
      <c r="AE7212"/>
      <c r="AF7212"/>
      <c r="AG7212"/>
      <c r="AH7212"/>
      <c r="AI7212"/>
      <c r="AJ7212"/>
      <c r="AK7212"/>
      <c r="AL7212"/>
      <c r="AM7212"/>
      <c r="AN7212"/>
      <c r="AO7212"/>
      <c r="AP7212"/>
      <c r="AQ7212"/>
      <c r="AR7212"/>
      <c r="AS7212"/>
      <c r="AT7212"/>
      <c r="AU7212"/>
      <c r="AV7212"/>
      <c r="AW7212"/>
      <c r="AX7212"/>
      <c r="AY7212"/>
      <c r="AZ7212"/>
      <c r="BA7212"/>
      <c r="BB7212"/>
      <c r="BC7212"/>
      <c r="BD7212"/>
      <c r="BE7212"/>
      <c r="BF7212"/>
      <c r="BG7212"/>
      <c r="BH7212"/>
      <c r="BI7212"/>
      <c r="BJ7212"/>
      <c r="BK7212"/>
      <c r="BL7212"/>
      <c r="BM7212"/>
      <c r="BN7212"/>
      <c r="BO7212"/>
      <c r="BP7212"/>
      <c r="BQ7212"/>
      <c r="BR7212"/>
      <c r="BS7212"/>
      <c r="BT7212"/>
      <c r="BU7212"/>
      <c r="BV7212"/>
      <c r="BW7212"/>
      <c r="BX7212"/>
      <c r="BY7212"/>
      <c r="BZ7212"/>
      <c r="CA7212"/>
      <c r="CB7212"/>
      <c r="CC7212"/>
      <c r="CD7212"/>
      <c r="CE7212"/>
      <c r="CF7212"/>
      <c r="CG7212"/>
      <c r="CH7212"/>
      <c r="CI7212"/>
      <c r="CJ7212"/>
      <c r="CK7212"/>
      <c r="CL7212"/>
      <c r="CM7212"/>
      <c r="CN7212"/>
      <c r="CO7212"/>
      <c r="CP7212"/>
      <c r="CQ7212"/>
      <c r="CR7212"/>
      <c r="CS7212"/>
      <c r="CT7212"/>
      <c r="CU7212"/>
      <c r="CV7212"/>
    </row>
    <row r="7213" spans="10:100" x14ac:dyDescent="0.25">
      <c r="J7213"/>
      <c r="K7213"/>
      <c r="L7213"/>
      <c r="M7213"/>
      <c r="N7213"/>
      <c r="O7213"/>
      <c r="P7213"/>
      <c r="Q7213"/>
      <c r="R7213"/>
      <c r="S7213"/>
      <c r="T7213"/>
      <c r="U7213"/>
      <c r="V7213"/>
      <c r="W7213"/>
      <c r="X7213"/>
      <c r="Y7213"/>
      <c r="Z7213"/>
      <c r="AA7213"/>
      <c r="AB7213"/>
      <c r="AC7213"/>
      <c r="AD7213"/>
      <c r="AE7213"/>
      <c r="AF7213"/>
      <c r="AG7213"/>
      <c r="AH7213"/>
      <c r="AI7213"/>
      <c r="AJ7213"/>
      <c r="AK7213"/>
      <c r="AL7213"/>
      <c r="AM7213"/>
      <c r="AN7213"/>
      <c r="AO7213"/>
      <c r="AP7213"/>
      <c r="AQ7213"/>
      <c r="AR7213"/>
      <c r="AS7213"/>
      <c r="AT7213"/>
      <c r="AU7213"/>
      <c r="AV7213"/>
      <c r="AW7213"/>
      <c r="AX7213"/>
      <c r="AY7213"/>
      <c r="AZ7213"/>
      <c r="BA7213"/>
      <c r="BB7213"/>
      <c r="BC7213"/>
      <c r="BD7213"/>
      <c r="BE7213"/>
      <c r="BF7213"/>
      <c r="BG7213"/>
      <c r="BH7213"/>
      <c r="BI7213"/>
      <c r="BJ7213"/>
      <c r="BK7213"/>
      <c r="BL7213"/>
      <c r="BM7213"/>
      <c r="BN7213"/>
      <c r="BO7213"/>
      <c r="BP7213"/>
      <c r="BQ7213"/>
      <c r="BR7213"/>
      <c r="BS7213"/>
      <c r="BT7213"/>
      <c r="BU7213"/>
      <c r="BV7213"/>
      <c r="BW7213"/>
      <c r="BX7213"/>
      <c r="BY7213"/>
      <c r="BZ7213"/>
      <c r="CA7213"/>
      <c r="CB7213"/>
      <c r="CC7213"/>
      <c r="CD7213"/>
      <c r="CE7213"/>
      <c r="CF7213"/>
      <c r="CG7213"/>
      <c r="CH7213"/>
      <c r="CI7213"/>
      <c r="CJ7213"/>
      <c r="CK7213"/>
      <c r="CL7213"/>
      <c r="CM7213"/>
      <c r="CN7213"/>
      <c r="CO7213"/>
      <c r="CP7213"/>
      <c r="CQ7213"/>
      <c r="CR7213"/>
      <c r="CS7213"/>
      <c r="CT7213"/>
      <c r="CU7213"/>
      <c r="CV7213"/>
    </row>
    <row r="7214" spans="10:100" x14ac:dyDescent="0.25">
      <c r="J7214"/>
      <c r="K7214"/>
      <c r="L7214"/>
      <c r="M7214"/>
      <c r="N7214"/>
      <c r="O7214"/>
      <c r="P7214"/>
      <c r="Q7214"/>
      <c r="R7214"/>
      <c r="S7214"/>
      <c r="T7214"/>
      <c r="U7214"/>
      <c r="V7214"/>
      <c r="W7214"/>
      <c r="X7214"/>
      <c r="Y7214"/>
      <c r="Z7214"/>
      <c r="AA7214"/>
      <c r="AB7214"/>
      <c r="AC7214"/>
      <c r="AD7214"/>
      <c r="AE7214"/>
      <c r="AF7214"/>
      <c r="AG7214"/>
      <c r="AH7214"/>
      <c r="AI7214"/>
      <c r="AJ7214"/>
      <c r="AK7214"/>
      <c r="AL7214"/>
      <c r="AM7214"/>
      <c r="AN7214"/>
      <c r="AO7214"/>
      <c r="AP7214"/>
      <c r="AQ7214"/>
      <c r="AR7214"/>
      <c r="AS7214"/>
      <c r="AT7214"/>
      <c r="AU7214"/>
      <c r="AV7214"/>
      <c r="AW7214"/>
      <c r="AX7214"/>
      <c r="AY7214"/>
      <c r="AZ7214"/>
      <c r="BA7214"/>
      <c r="BB7214"/>
      <c r="BC7214"/>
      <c r="BD7214"/>
      <c r="BE7214"/>
      <c r="BF7214"/>
      <c r="BG7214"/>
      <c r="BH7214"/>
      <c r="BI7214"/>
      <c r="BJ7214"/>
      <c r="BK7214"/>
      <c r="BL7214"/>
      <c r="BM7214"/>
      <c r="BN7214"/>
      <c r="BO7214"/>
      <c r="BP7214"/>
      <c r="BQ7214"/>
      <c r="BR7214"/>
      <c r="BS7214"/>
      <c r="BT7214"/>
      <c r="BU7214"/>
      <c r="BV7214"/>
      <c r="BW7214"/>
      <c r="BX7214"/>
      <c r="BY7214"/>
      <c r="BZ7214"/>
      <c r="CA7214"/>
      <c r="CB7214"/>
      <c r="CC7214"/>
      <c r="CD7214"/>
      <c r="CE7214"/>
      <c r="CF7214"/>
      <c r="CG7214"/>
      <c r="CH7214"/>
      <c r="CI7214"/>
      <c r="CJ7214"/>
      <c r="CK7214"/>
      <c r="CL7214"/>
      <c r="CM7214"/>
      <c r="CN7214"/>
      <c r="CO7214"/>
      <c r="CP7214"/>
      <c r="CQ7214"/>
      <c r="CR7214"/>
      <c r="CS7214"/>
      <c r="CT7214"/>
      <c r="CU7214"/>
      <c r="CV7214"/>
    </row>
    <row r="7215" spans="10:100" x14ac:dyDescent="0.25">
      <c r="J7215"/>
      <c r="K7215"/>
      <c r="L7215"/>
      <c r="M7215"/>
      <c r="N7215"/>
      <c r="O7215"/>
      <c r="P7215"/>
      <c r="Q7215"/>
      <c r="R7215"/>
      <c r="S7215"/>
      <c r="T7215"/>
      <c r="U7215"/>
      <c r="V7215"/>
      <c r="W7215"/>
      <c r="X7215"/>
      <c r="Y7215"/>
      <c r="Z7215"/>
      <c r="AA7215"/>
      <c r="AB7215"/>
      <c r="AC7215"/>
      <c r="AD7215"/>
      <c r="AE7215"/>
      <c r="AF7215"/>
      <c r="AG7215"/>
      <c r="AH7215"/>
      <c r="AI7215"/>
      <c r="AJ7215"/>
      <c r="AK7215"/>
      <c r="AL7215"/>
      <c r="AM7215"/>
      <c r="AN7215"/>
      <c r="AO7215"/>
      <c r="AP7215"/>
      <c r="AQ7215"/>
      <c r="AR7215"/>
      <c r="AS7215"/>
      <c r="AT7215"/>
      <c r="AU7215"/>
      <c r="AV7215"/>
      <c r="AW7215"/>
      <c r="AX7215"/>
      <c r="AY7215"/>
      <c r="AZ7215"/>
      <c r="BA7215"/>
      <c r="BB7215"/>
      <c r="BC7215"/>
      <c r="BD7215"/>
      <c r="BE7215"/>
      <c r="BF7215"/>
      <c r="BG7215"/>
      <c r="BH7215"/>
      <c r="BI7215"/>
      <c r="BJ7215"/>
      <c r="BK7215"/>
      <c r="BL7215"/>
      <c r="BM7215"/>
      <c r="BN7215"/>
      <c r="BO7215"/>
      <c r="BP7215"/>
      <c r="BQ7215"/>
      <c r="BR7215"/>
      <c r="BS7215"/>
      <c r="BT7215"/>
      <c r="BU7215"/>
      <c r="BV7215"/>
      <c r="BW7215"/>
      <c r="BX7215"/>
      <c r="BY7215"/>
      <c r="BZ7215"/>
      <c r="CA7215"/>
      <c r="CB7215"/>
      <c r="CC7215"/>
      <c r="CD7215"/>
      <c r="CE7215"/>
      <c r="CF7215"/>
      <c r="CG7215"/>
      <c r="CH7215"/>
      <c r="CI7215"/>
      <c r="CJ7215"/>
      <c r="CK7215"/>
      <c r="CL7215"/>
      <c r="CM7215"/>
      <c r="CN7215"/>
      <c r="CO7215"/>
      <c r="CP7215"/>
      <c r="CQ7215"/>
      <c r="CR7215"/>
      <c r="CS7215"/>
      <c r="CT7215"/>
      <c r="CU7215"/>
      <c r="CV7215"/>
    </row>
    <row r="7216" spans="10:100" x14ac:dyDescent="0.25">
      <c r="J7216"/>
      <c r="K7216"/>
      <c r="L7216"/>
      <c r="M7216"/>
      <c r="N7216"/>
      <c r="O7216"/>
      <c r="P7216"/>
      <c r="Q7216"/>
      <c r="R7216"/>
      <c r="S7216"/>
      <c r="T7216"/>
      <c r="U7216"/>
      <c r="V7216"/>
      <c r="W7216"/>
      <c r="X7216"/>
      <c r="Y7216"/>
      <c r="Z7216"/>
      <c r="AA7216"/>
      <c r="AB7216"/>
      <c r="AC7216"/>
      <c r="AD7216"/>
      <c r="AE7216"/>
      <c r="AF7216"/>
      <c r="AG7216"/>
      <c r="AH7216"/>
      <c r="AI7216"/>
      <c r="AJ7216"/>
      <c r="AK7216"/>
      <c r="AL7216"/>
      <c r="AM7216"/>
      <c r="AN7216"/>
      <c r="AO7216"/>
      <c r="AP7216"/>
      <c r="AQ7216"/>
      <c r="AR7216"/>
      <c r="AS7216"/>
      <c r="AT7216"/>
      <c r="AU7216"/>
      <c r="AV7216"/>
      <c r="AW7216"/>
      <c r="AX7216"/>
      <c r="AY7216"/>
      <c r="AZ7216"/>
      <c r="BA7216"/>
      <c r="BB7216"/>
      <c r="BC7216"/>
      <c r="BD7216"/>
      <c r="BE7216"/>
      <c r="BF7216"/>
      <c r="BG7216"/>
      <c r="BH7216"/>
      <c r="BI7216"/>
      <c r="BJ7216"/>
      <c r="BK7216"/>
      <c r="BL7216"/>
      <c r="BM7216"/>
      <c r="BN7216"/>
      <c r="BO7216"/>
      <c r="BP7216"/>
      <c r="BQ7216"/>
      <c r="BR7216"/>
      <c r="BS7216"/>
      <c r="BT7216"/>
      <c r="BU7216"/>
      <c r="BV7216"/>
      <c r="BW7216"/>
      <c r="BX7216"/>
      <c r="BY7216"/>
      <c r="BZ7216"/>
      <c r="CA7216"/>
      <c r="CB7216"/>
      <c r="CC7216"/>
      <c r="CD7216"/>
      <c r="CE7216"/>
      <c r="CF7216"/>
      <c r="CG7216"/>
      <c r="CH7216"/>
      <c r="CI7216"/>
      <c r="CJ7216"/>
      <c r="CK7216"/>
      <c r="CL7216"/>
      <c r="CM7216"/>
      <c r="CN7216"/>
      <c r="CO7216"/>
      <c r="CP7216"/>
      <c r="CQ7216"/>
      <c r="CR7216"/>
      <c r="CS7216"/>
      <c r="CT7216"/>
      <c r="CU7216"/>
      <c r="CV7216"/>
    </row>
    <row r="7217" spans="10:100" x14ac:dyDescent="0.25">
      <c r="J7217"/>
      <c r="K7217"/>
      <c r="L7217"/>
      <c r="M7217"/>
      <c r="N7217"/>
      <c r="O7217"/>
      <c r="P7217"/>
      <c r="Q7217"/>
      <c r="R7217"/>
      <c r="S7217"/>
      <c r="T7217"/>
      <c r="U7217"/>
      <c r="V7217"/>
      <c r="W7217"/>
      <c r="X7217"/>
      <c r="Y7217"/>
      <c r="Z7217"/>
      <c r="AA7217"/>
      <c r="AB7217"/>
      <c r="AC7217"/>
      <c r="AD7217"/>
      <c r="AE7217"/>
      <c r="AF7217"/>
      <c r="AG7217"/>
      <c r="AH7217"/>
      <c r="AI7217"/>
      <c r="AJ7217"/>
      <c r="AK7217"/>
      <c r="AL7217"/>
      <c r="AM7217"/>
      <c r="AN7217"/>
      <c r="AO7217"/>
      <c r="AP7217"/>
      <c r="AQ7217"/>
      <c r="AR7217"/>
      <c r="AS7217"/>
      <c r="AT7217"/>
      <c r="AU7217"/>
      <c r="AV7217"/>
      <c r="AW7217"/>
      <c r="AX7217"/>
      <c r="AY7217"/>
      <c r="AZ7217"/>
      <c r="BA7217"/>
      <c r="BB7217"/>
      <c r="BC7217"/>
      <c r="BD7217"/>
      <c r="BE7217"/>
      <c r="BF7217"/>
      <c r="BG7217"/>
      <c r="BH7217"/>
      <c r="BI7217"/>
      <c r="BJ7217"/>
      <c r="BK7217"/>
      <c r="BL7217"/>
      <c r="BM7217"/>
      <c r="BN7217"/>
      <c r="BO7217"/>
      <c r="BP7217"/>
      <c r="BQ7217"/>
      <c r="BR7217"/>
      <c r="BS7217"/>
      <c r="BT7217"/>
      <c r="BU7217"/>
      <c r="BV7217"/>
      <c r="BW7217"/>
      <c r="BX7217"/>
      <c r="BY7217"/>
      <c r="BZ7217"/>
      <c r="CA7217"/>
      <c r="CB7217"/>
      <c r="CC7217"/>
      <c r="CD7217"/>
      <c r="CE7217"/>
      <c r="CF7217"/>
      <c r="CG7217"/>
      <c r="CH7217"/>
      <c r="CI7217"/>
      <c r="CJ7217"/>
      <c r="CK7217"/>
      <c r="CL7217"/>
      <c r="CM7217"/>
      <c r="CN7217"/>
      <c r="CO7217"/>
      <c r="CP7217"/>
      <c r="CQ7217"/>
      <c r="CR7217"/>
      <c r="CS7217"/>
      <c r="CT7217"/>
      <c r="CU7217"/>
      <c r="CV7217"/>
    </row>
    <row r="7218" spans="10:100" x14ac:dyDescent="0.25">
      <c r="J7218"/>
      <c r="K7218"/>
      <c r="L7218"/>
      <c r="M7218"/>
      <c r="N7218"/>
      <c r="O7218"/>
      <c r="P7218"/>
      <c r="Q7218"/>
      <c r="R7218"/>
      <c r="S7218"/>
      <c r="T7218"/>
      <c r="U7218"/>
      <c r="V7218"/>
      <c r="W7218"/>
      <c r="X7218"/>
      <c r="Y7218"/>
      <c r="Z7218"/>
      <c r="AA7218"/>
      <c r="AB7218"/>
      <c r="AC7218"/>
      <c r="AD7218"/>
      <c r="AE7218"/>
      <c r="AF7218"/>
      <c r="AG7218"/>
      <c r="AH7218"/>
      <c r="AI7218"/>
      <c r="AJ7218"/>
      <c r="AK7218"/>
      <c r="AL7218"/>
      <c r="AM7218"/>
      <c r="AN7218"/>
      <c r="AO7218"/>
      <c r="AP7218"/>
      <c r="AQ7218"/>
      <c r="AR7218"/>
      <c r="AS7218"/>
      <c r="AT7218"/>
      <c r="AU7218"/>
      <c r="AV7218"/>
      <c r="AW7218"/>
      <c r="AX7218"/>
      <c r="AY7218"/>
      <c r="AZ7218"/>
      <c r="BA7218"/>
      <c r="BB7218"/>
      <c r="BC7218"/>
      <c r="BD7218"/>
      <c r="BE7218"/>
      <c r="BF7218"/>
      <c r="BG7218"/>
      <c r="BH7218"/>
      <c r="BI7218"/>
      <c r="BJ7218"/>
      <c r="BK7218"/>
      <c r="BL7218"/>
      <c r="BM7218"/>
      <c r="BN7218"/>
      <c r="BO7218"/>
      <c r="BP7218"/>
      <c r="BQ7218"/>
      <c r="BR7218"/>
      <c r="BS7218"/>
      <c r="BT7218"/>
      <c r="BU7218"/>
      <c r="BV7218"/>
      <c r="BW7218"/>
      <c r="BX7218"/>
      <c r="BY7218"/>
      <c r="BZ7218"/>
      <c r="CA7218"/>
      <c r="CB7218"/>
      <c r="CC7218"/>
      <c r="CD7218"/>
      <c r="CE7218"/>
      <c r="CF7218"/>
      <c r="CG7218"/>
      <c r="CH7218"/>
      <c r="CI7218"/>
      <c r="CJ7218"/>
      <c r="CK7218"/>
      <c r="CL7218"/>
      <c r="CM7218"/>
      <c r="CN7218"/>
      <c r="CO7218"/>
      <c r="CP7218"/>
      <c r="CQ7218"/>
      <c r="CR7218"/>
      <c r="CS7218"/>
      <c r="CT7218"/>
      <c r="CU7218"/>
      <c r="CV7218"/>
    </row>
    <row r="7219" spans="10:100" x14ac:dyDescent="0.25">
      <c r="J7219"/>
      <c r="K7219"/>
      <c r="L7219"/>
      <c r="M7219"/>
      <c r="N7219"/>
      <c r="O7219"/>
      <c r="P7219"/>
      <c r="Q7219"/>
      <c r="R7219"/>
      <c r="S7219"/>
      <c r="T7219"/>
      <c r="U7219"/>
      <c r="V7219"/>
      <c r="W7219"/>
      <c r="X7219"/>
      <c r="Y7219"/>
      <c r="Z7219"/>
      <c r="AA7219"/>
      <c r="AB7219"/>
      <c r="AC7219"/>
      <c r="AD7219"/>
      <c r="AE7219"/>
      <c r="AF7219"/>
      <c r="AG7219"/>
      <c r="AH7219"/>
      <c r="AI7219"/>
      <c r="AJ7219"/>
      <c r="AK7219"/>
      <c r="AL7219"/>
      <c r="AM7219"/>
      <c r="AN7219"/>
      <c r="AO7219"/>
      <c r="AP7219"/>
      <c r="AQ7219"/>
      <c r="AR7219"/>
      <c r="AS7219"/>
      <c r="AT7219"/>
      <c r="AU7219"/>
      <c r="AV7219"/>
      <c r="AW7219"/>
      <c r="AX7219"/>
      <c r="AY7219"/>
      <c r="AZ7219"/>
      <c r="BA7219"/>
      <c r="BB7219"/>
      <c r="BC7219"/>
      <c r="BD7219"/>
      <c r="BE7219"/>
      <c r="BF7219"/>
      <c r="BG7219"/>
      <c r="BH7219"/>
      <c r="BI7219"/>
      <c r="BJ7219"/>
      <c r="BK7219"/>
      <c r="BL7219"/>
      <c r="BM7219"/>
      <c r="BN7219"/>
      <c r="BO7219"/>
      <c r="BP7219"/>
      <c r="BQ7219"/>
      <c r="BR7219"/>
      <c r="BS7219"/>
      <c r="BT7219"/>
      <c r="BU7219"/>
      <c r="BV7219"/>
      <c r="BW7219"/>
      <c r="BX7219"/>
      <c r="BY7219"/>
      <c r="BZ7219"/>
      <c r="CA7219"/>
      <c r="CB7219"/>
      <c r="CC7219"/>
      <c r="CD7219"/>
      <c r="CE7219"/>
      <c r="CF7219"/>
      <c r="CG7219"/>
      <c r="CH7219"/>
      <c r="CI7219"/>
      <c r="CJ7219"/>
      <c r="CK7219"/>
      <c r="CL7219"/>
      <c r="CM7219"/>
      <c r="CN7219"/>
      <c r="CO7219"/>
      <c r="CP7219"/>
      <c r="CQ7219"/>
      <c r="CR7219"/>
      <c r="CS7219"/>
      <c r="CT7219"/>
      <c r="CU7219"/>
      <c r="CV7219"/>
    </row>
    <row r="7220" spans="10:100" x14ac:dyDescent="0.25">
      <c r="J7220"/>
      <c r="K7220"/>
      <c r="L7220"/>
      <c r="M7220"/>
      <c r="N7220"/>
      <c r="O7220"/>
      <c r="P7220"/>
      <c r="Q7220"/>
      <c r="R7220"/>
      <c r="S7220"/>
      <c r="T7220"/>
      <c r="U7220"/>
      <c r="V7220"/>
      <c r="W7220"/>
      <c r="X7220"/>
      <c r="Y7220"/>
      <c r="Z7220"/>
      <c r="AA7220"/>
      <c r="AB7220"/>
      <c r="AC7220"/>
      <c r="AD7220"/>
      <c r="AE7220"/>
      <c r="AF7220"/>
      <c r="AG7220"/>
      <c r="AH7220"/>
      <c r="AI7220"/>
      <c r="AJ7220"/>
      <c r="AK7220"/>
      <c r="AL7220"/>
      <c r="AM7220"/>
      <c r="AN7220"/>
      <c r="AO7220"/>
      <c r="AP7220"/>
      <c r="AQ7220"/>
      <c r="AR7220"/>
      <c r="AS7220"/>
      <c r="AT7220"/>
      <c r="AU7220"/>
      <c r="AV7220"/>
      <c r="AW7220"/>
      <c r="AX7220"/>
      <c r="AY7220"/>
      <c r="AZ7220"/>
      <c r="BA7220"/>
      <c r="BB7220"/>
      <c r="BC7220"/>
      <c r="BD7220"/>
      <c r="BE7220"/>
      <c r="BF7220"/>
      <c r="BG7220"/>
      <c r="BH7220"/>
      <c r="BI7220"/>
      <c r="BJ7220"/>
      <c r="BK7220"/>
      <c r="BL7220"/>
      <c r="BM7220"/>
      <c r="BN7220"/>
      <c r="BO7220"/>
      <c r="BP7220"/>
      <c r="BQ7220"/>
      <c r="BR7220"/>
      <c r="BS7220"/>
      <c r="BT7220"/>
      <c r="BU7220"/>
      <c r="BV7220"/>
      <c r="BW7220"/>
      <c r="BX7220"/>
      <c r="BY7220"/>
      <c r="BZ7220"/>
      <c r="CA7220"/>
      <c r="CB7220"/>
      <c r="CC7220"/>
      <c r="CD7220"/>
      <c r="CE7220"/>
      <c r="CF7220"/>
      <c r="CG7220"/>
      <c r="CH7220"/>
      <c r="CI7220"/>
      <c r="CJ7220"/>
      <c r="CK7220"/>
      <c r="CL7220"/>
      <c r="CM7220"/>
      <c r="CN7220"/>
      <c r="CO7220"/>
      <c r="CP7220"/>
      <c r="CQ7220"/>
      <c r="CR7220"/>
      <c r="CS7220"/>
      <c r="CT7220"/>
      <c r="CU7220"/>
      <c r="CV7220"/>
    </row>
    <row r="7221" spans="10:100" x14ac:dyDescent="0.25">
      <c r="J7221"/>
      <c r="K7221"/>
      <c r="L7221"/>
      <c r="M7221"/>
      <c r="N7221"/>
      <c r="O7221"/>
      <c r="P7221"/>
      <c r="Q7221"/>
      <c r="R7221"/>
      <c r="S7221"/>
      <c r="T7221"/>
      <c r="U7221"/>
      <c r="V7221"/>
      <c r="W7221"/>
      <c r="X7221"/>
      <c r="Y7221"/>
      <c r="Z7221"/>
      <c r="AA7221"/>
      <c r="AB7221"/>
      <c r="AC7221"/>
      <c r="AD7221"/>
      <c r="AE7221"/>
      <c r="AF7221"/>
      <c r="AG7221"/>
      <c r="AH7221"/>
      <c r="AI7221"/>
      <c r="AJ7221"/>
      <c r="AK7221"/>
      <c r="AL7221"/>
      <c r="AM7221"/>
      <c r="AN7221"/>
      <c r="AO7221"/>
      <c r="AP7221"/>
      <c r="AQ7221"/>
      <c r="AR7221"/>
      <c r="AS7221"/>
      <c r="AT7221"/>
      <c r="AU7221"/>
      <c r="AV7221"/>
      <c r="AW7221"/>
      <c r="AX7221"/>
      <c r="AY7221"/>
      <c r="AZ7221"/>
      <c r="BA7221"/>
      <c r="BB7221"/>
      <c r="BC7221"/>
      <c r="BD7221"/>
      <c r="BE7221"/>
      <c r="BF7221"/>
      <c r="BG7221"/>
      <c r="BH7221"/>
      <c r="BI7221"/>
      <c r="BJ7221"/>
      <c r="BK7221"/>
      <c r="BL7221"/>
      <c r="BM7221"/>
      <c r="BN7221"/>
      <c r="BO7221"/>
      <c r="BP7221"/>
      <c r="BQ7221"/>
      <c r="BR7221"/>
      <c r="BS7221"/>
      <c r="BT7221"/>
      <c r="BU7221"/>
      <c r="BV7221"/>
      <c r="BW7221"/>
      <c r="BX7221"/>
      <c r="BY7221"/>
      <c r="BZ7221"/>
      <c r="CA7221"/>
      <c r="CB7221"/>
      <c r="CC7221"/>
      <c r="CD7221"/>
      <c r="CE7221"/>
      <c r="CF7221"/>
      <c r="CG7221"/>
      <c r="CH7221"/>
      <c r="CI7221"/>
      <c r="CJ7221"/>
      <c r="CK7221"/>
      <c r="CL7221"/>
      <c r="CM7221"/>
      <c r="CN7221"/>
      <c r="CO7221"/>
      <c r="CP7221"/>
      <c r="CQ7221"/>
      <c r="CR7221"/>
      <c r="CS7221"/>
      <c r="CT7221"/>
      <c r="CU7221"/>
      <c r="CV7221"/>
    </row>
    <row r="7222" spans="10:100" x14ac:dyDescent="0.25">
      <c r="J7222"/>
      <c r="K7222"/>
      <c r="L7222"/>
      <c r="M7222"/>
      <c r="N7222"/>
      <c r="O7222"/>
      <c r="P7222"/>
      <c r="Q7222"/>
      <c r="R7222"/>
      <c r="S7222"/>
      <c r="T7222"/>
      <c r="U7222"/>
      <c r="V7222"/>
      <c r="W7222"/>
      <c r="X7222"/>
      <c r="Y7222"/>
      <c r="Z7222"/>
      <c r="AA7222"/>
      <c r="AB7222"/>
      <c r="AC7222"/>
      <c r="AD7222"/>
      <c r="AE7222"/>
      <c r="AF7222"/>
      <c r="AG7222"/>
      <c r="AH7222"/>
      <c r="AI7222"/>
      <c r="AJ7222"/>
      <c r="AK7222"/>
      <c r="AL7222"/>
      <c r="AM7222"/>
      <c r="AN7222"/>
      <c r="AO7222"/>
      <c r="AP7222"/>
      <c r="AQ7222"/>
      <c r="AR7222"/>
      <c r="AS7222"/>
      <c r="AT7222"/>
      <c r="AU7222"/>
      <c r="AV7222"/>
      <c r="AW7222"/>
      <c r="AX7222"/>
      <c r="AY7222"/>
      <c r="AZ7222"/>
      <c r="BA7222"/>
      <c r="BB7222"/>
      <c r="BC7222"/>
      <c r="BD7222"/>
      <c r="BE7222"/>
      <c r="BF7222"/>
      <c r="BG7222"/>
      <c r="BH7222"/>
      <c r="BI7222"/>
      <c r="BJ7222"/>
      <c r="BK7222"/>
      <c r="BL7222"/>
      <c r="BM7222"/>
      <c r="BN7222"/>
      <c r="BO7222"/>
      <c r="BP7222"/>
      <c r="BQ7222"/>
      <c r="BR7222"/>
      <c r="BS7222"/>
      <c r="BT7222"/>
      <c r="BU7222"/>
      <c r="BV7222"/>
      <c r="BW7222"/>
      <c r="BX7222"/>
      <c r="BY7222"/>
      <c r="BZ7222"/>
      <c r="CA7222"/>
      <c r="CB7222"/>
      <c r="CC7222"/>
      <c r="CD7222"/>
      <c r="CE7222"/>
      <c r="CF7222"/>
      <c r="CG7222"/>
      <c r="CH7222"/>
      <c r="CI7222"/>
      <c r="CJ7222"/>
      <c r="CK7222"/>
      <c r="CL7222"/>
      <c r="CM7222"/>
      <c r="CN7222"/>
      <c r="CO7222"/>
      <c r="CP7222"/>
      <c r="CQ7222"/>
      <c r="CR7222"/>
      <c r="CS7222"/>
      <c r="CT7222"/>
      <c r="CU7222"/>
      <c r="CV7222"/>
    </row>
    <row r="7223" spans="10:100" x14ac:dyDescent="0.25">
      <c r="J7223"/>
      <c r="K7223"/>
      <c r="L7223"/>
      <c r="M7223"/>
      <c r="N7223"/>
      <c r="O7223"/>
      <c r="P7223"/>
      <c r="Q7223"/>
      <c r="R7223"/>
      <c r="S7223"/>
      <c r="T7223"/>
      <c r="U7223"/>
      <c r="V7223"/>
      <c r="W7223"/>
      <c r="X7223"/>
      <c r="Y7223"/>
      <c r="Z7223"/>
      <c r="AA7223"/>
      <c r="AB7223"/>
      <c r="AC7223"/>
      <c r="AD7223"/>
      <c r="AE7223"/>
      <c r="AF7223"/>
      <c r="AG7223"/>
      <c r="AH7223"/>
      <c r="AI7223"/>
      <c r="AJ7223"/>
      <c r="AK7223"/>
      <c r="AL7223"/>
      <c r="AM7223"/>
      <c r="AN7223"/>
      <c r="AO7223"/>
      <c r="AP7223"/>
      <c r="AQ7223"/>
      <c r="AR7223"/>
      <c r="AS7223"/>
      <c r="AT7223"/>
      <c r="AU7223"/>
      <c r="AV7223"/>
      <c r="AW7223"/>
      <c r="AX7223"/>
      <c r="AY7223"/>
      <c r="AZ7223"/>
      <c r="BA7223"/>
      <c r="BB7223"/>
      <c r="BC7223"/>
      <c r="BD7223"/>
      <c r="BE7223"/>
      <c r="BF7223"/>
      <c r="BG7223"/>
      <c r="BH7223"/>
      <c r="BI7223"/>
      <c r="BJ7223"/>
      <c r="BK7223"/>
      <c r="BL7223"/>
      <c r="BM7223"/>
      <c r="BN7223"/>
      <c r="BO7223"/>
      <c r="BP7223"/>
      <c r="BQ7223"/>
      <c r="BR7223"/>
      <c r="BS7223"/>
      <c r="BT7223"/>
      <c r="BU7223"/>
      <c r="BV7223"/>
      <c r="BW7223"/>
      <c r="BX7223"/>
      <c r="BY7223"/>
      <c r="BZ7223"/>
      <c r="CA7223"/>
      <c r="CB7223"/>
      <c r="CC7223"/>
      <c r="CD7223"/>
      <c r="CE7223"/>
      <c r="CF7223"/>
      <c r="CG7223"/>
      <c r="CH7223"/>
      <c r="CI7223"/>
      <c r="CJ7223"/>
      <c r="CK7223"/>
      <c r="CL7223"/>
      <c r="CM7223"/>
      <c r="CN7223"/>
      <c r="CO7223"/>
      <c r="CP7223"/>
      <c r="CQ7223"/>
      <c r="CR7223"/>
      <c r="CS7223"/>
      <c r="CT7223"/>
      <c r="CU7223"/>
      <c r="CV7223"/>
    </row>
    <row r="7224" spans="10:100" x14ac:dyDescent="0.25">
      <c r="J7224"/>
      <c r="K7224"/>
      <c r="L7224"/>
      <c r="M7224"/>
      <c r="N7224"/>
      <c r="O7224"/>
      <c r="P7224"/>
      <c r="Q7224"/>
      <c r="R7224"/>
      <c r="S7224"/>
      <c r="T7224"/>
      <c r="U7224"/>
      <c r="V7224"/>
      <c r="W7224"/>
      <c r="X7224"/>
      <c r="Y7224"/>
      <c r="Z7224"/>
      <c r="AA7224"/>
      <c r="AB7224"/>
      <c r="AC7224"/>
      <c r="AD7224"/>
      <c r="AE7224"/>
      <c r="AF7224"/>
      <c r="AG7224"/>
      <c r="AH7224"/>
      <c r="AI7224"/>
      <c r="AJ7224"/>
      <c r="AK7224"/>
      <c r="AL7224"/>
      <c r="AM7224"/>
      <c r="AN7224"/>
      <c r="AO7224"/>
      <c r="AP7224"/>
      <c r="AQ7224"/>
      <c r="AR7224"/>
      <c r="AS7224"/>
      <c r="AT7224"/>
      <c r="AU7224"/>
      <c r="AV7224"/>
      <c r="AW7224"/>
      <c r="AX7224"/>
      <c r="AY7224"/>
      <c r="AZ7224"/>
      <c r="BA7224"/>
      <c r="BB7224"/>
      <c r="BC7224"/>
      <c r="BD7224"/>
      <c r="BE7224"/>
      <c r="BF7224"/>
      <c r="BG7224"/>
      <c r="BH7224"/>
      <c r="BI7224"/>
      <c r="BJ7224"/>
      <c r="BK7224"/>
      <c r="BL7224"/>
      <c r="BM7224"/>
      <c r="BN7224"/>
      <c r="BO7224"/>
      <c r="BP7224"/>
      <c r="BQ7224"/>
      <c r="BR7224"/>
      <c r="BS7224"/>
      <c r="BT7224"/>
      <c r="BU7224"/>
      <c r="BV7224"/>
      <c r="BW7224"/>
      <c r="BX7224"/>
      <c r="BY7224"/>
      <c r="BZ7224"/>
      <c r="CA7224"/>
      <c r="CB7224"/>
      <c r="CC7224"/>
      <c r="CD7224"/>
      <c r="CE7224"/>
      <c r="CF7224"/>
      <c r="CG7224"/>
      <c r="CH7224"/>
      <c r="CI7224"/>
      <c r="CJ7224"/>
      <c r="CK7224"/>
      <c r="CL7224"/>
      <c r="CM7224"/>
      <c r="CN7224"/>
      <c r="CO7224"/>
      <c r="CP7224"/>
      <c r="CQ7224"/>
      <c r="CR7224"/>
      <c r="CS7224"/>
      <c r="CT7224"/>
      <c r="CU7224"/>
      <c r="CV7224"/>
    </row>
    <row r="7225" spans="10:100" x14ac:dyDescent="0.25">
      <c r="J7225"/>
      <c r="K7225"/>
      <c r="L7225"/>
      <c r="M7225"/>
      <c r="N7225"/>
      <c r="O7225"/>
      <c r="P7225"/>
      <c r="Q7225"/>
      <c r="R7225"/>
      <c r="S7225"/>
      <c r="T7225"/>
      <c r="U7225"/>
      <c r="V7225"/>
      <c r="W7225"/>
      <c r="X7225"/>
      <c r="Y7225"/>
      <c r="Z7225"/>
      <c r="AA7225"/>
      <c r="AB7225"/>
      <c r="AC7225"/>
      <c r="AD7225"/>
      <c r="AE7225"/>
      <c r="AF7225"/>
      <c r="AG7225"/>
      <c r="AH7225"/>
      <c r="AI7225"/>
      <c r="AJ7225"/>
      <c r="AK7225"/>
      <c r="AL7225"/>
      <c r="AM7225"/>
      <c r="AN7225"/>
      <c r="AO7225"/>
      <c r="AP7225"/>
      <c r="AQ7225"/>
      <c r="AR7225"/>
      <c r="AS7225"/>
      <c r="AT7225"/>
      <c r="AU7225"/>
      <c r="AV7225"/>
      <c r="AW7225"/>
      <c r="AX7225"/>
      <c r="AY7225"/>
      <c r="AZ7225"/>
      <c r="BA7225"/>
      <c r="BB7225"/>
      <c r="BC7225"/>
      <c r="BD7225"/>
      <c r="BE7225"/>
      <c r="BF7225"/>
      <c r="BG7225"/>
      <c r="BH7225"/>
      <c r="BI7225"/>
      <c r="BJ7225"/>
      <c r="BK7225"/>
      <c r="BL7225"/>
      <c r="BM7225"/>
      <c r="BN7225"/>
      <c r="BO7225"/>
      <c r="BP7225"/>
      <c r="BQ7225"/>
      <c r="BR7225"/>
      <c r="BS7225"/>
      <c r="BT7225"/>
      <c r="BU7225"/>
      <c r="BV7225"/>
      <c r="BW7225"/>
      <c r="BX7225"/>
      <c r="BY7225"/>
      <c r="BZ7225"/>
      <c r="CA7225"/>
      <c r="CB7225"/>
      <c r="CC7225"/>
      <c r="CD7225"/>
      <c r="CE7225"/>
      <c r="CF7225"/>
      <c r="CG7225"/>
      <c r="CH7225"/>
      <c r="CI7225"/>
      <c r="CJ7225"/>
      <c r="CK7225"/>
      <c r="CL7225"/>
      <c r="CM7225"/>
      <c r="CN7225"/>
      <c r="CO7225"/>
      <c r="CP7225"/>
      <c r="CQ7225"/>
      <c r="CR7225"/>
      <c r="CS7225"/>
      <c r="CT7225"/>
      <c r="CU7225"/>
      <c r="CV7225"/>
    </row>
    <row r="7226" spans="10:100" x14ac:dyDescent="0.25">
      <c r="J7226"/>
      <c r="K7226"/>
      <c r="L7226"/>
      <c r="M7226"/>
      <c r="N7226"/>
      <c r="O7226"/>
      <c r="P7226"/>
      <c r="Q7226"/>
      <c r="R7226"/>
      <c r="S7226"/>
      <c r="T7226"/>
      <c r="U7226"/>
      <c r="V7226"/>
      <c r="W7226"/>
      <c r="X7226"/>
      <c r="Y7226"/>
      <c r="Z7226"/>
      <c r="AA7226"/>
      <c r="AB7226"/>
      <c r="AC7226"/>
      <c r="AD7226"/>
      <c r="AE7226"/>
      <c r="AF7226"/>
      <c r="AG7226"/>
      <c r="AH7226"/>
      <c r="AI7226"/>
      <c r="AJ7226"/>
      <c r="AK7226"/>
      <c r="AL7226"/>
      <c r="AM7226"/>
      <c r="AN7226"/>
      <c r="AO7226"/>
      <c r="AP7226"/>
      <c r="AQ7226"/>
      <c r="AR7226"/>
      <c r="AS7226"/>
      <c r="AT7226"/>
      <c r="AU7226"/>
      <c r="AV7226"/>
      <c r="AW7226"/>
      <c r="AX7226"/>
      <c r="AY7226"/>
      <c r="AZ7226"/>
      <c r="BA7226"/>
      <c r="BB7226"/>
      <c r="BC7226"/>
      <c r="BD7226"/>
      <c r="BE7226"/>
      <c r="BF7226"/>
      <c r="BG7226"/>
      <c r="BH7226"/>
      <c r="BI7226"/>
      <c r="BJ7226"/>
      <c r="BK7226"/>
      <c r="BL7226"/>
      <c r="BM7226"/>
      <c r="BN7226"/>
      <c r="BO7226"/>
      <c r="BP7226"/>
      <c r="BQ7226"/>
      <c r="BR7226"/>
      <c r="BS7226"/>
      <c r="BT7226"/>
      <c r="BU7226"/>
      <c r="BV7226"/>
      <c r="BW7226"/>
      <c r="BX7226"/>
      <c r="BY7226"/>
      <c r="BZ7226"/>
      <c r="CA7226"/>
      <c r="CB7226"/>
      <c r="CC7226"/>
      <c r="CD7226"/>
      <c r="CE7226"/>
      <c r="CF7226"/>
      <c r="CG7226"/>
      <c r="CH7226"/>
      <c r="CI7226"/>
      <c r="CJ7226"/>
      <c r="CK7226"/>
      <c r="CL7226"/>
      <c r="CM7226"/>
      <c r="CN7226"/>
      <c r="CO7226"/>
      <c r="CP7226"/>
      <c r="CQ7226"/>
      <c r="CR7226"/>
      <c r="CS7226"/>
      <c r="CT7226"/>
      <c r="CU7226"/>
      <c r="CV7226"/>
    </row>
    <row r="7227" spans="10:100" x14ac:dyDescent="0.25">
      <c r="J7227"/>
      <c r="K7227"/>
      <c r="L7227"/>
      <c r="M7227"/>
      <c r="N7227"/>
      <c r="O7227"/>
      <c r="P7227"/>
      <c r="Q7227"/>
      <c r="R7227"/>
      <c r="S7227"/>
      <c r="T7227"/>
      <c r="U7227"/>
      <c r="V7227"/>
      <c r="W7227"/>
      <c r="X7227"/>
      <c r="Y7227"/>
      <c r="Z7227"/>
      <c r="AA7227"/>
      <c r="AB7227"/>
      <c r="AC7227"/>
      <c r="AD7227"/>
      <c r="AE7227"/>
      <c r="AF7227"/>
      <c r="AG7227"/>
      <c r="AH7227"/>
      <c r="AI7227"/>
      <c r="AJ7227"/>
      <c r="AK7227"/>
      <c r="AL7227"/>
      <c r="AM7227"/>
      <c r="AN7227"/>
      <c r="AO7227"/>
      <c r="AP7227"/>
      <c r="AQ7227"/>
      <c r="AR7227"/>
      <c r="AS7227"/>
      <c r="AT7227"/>
      <c r="AU7227"/>
      <c r="AV7227"/>
      <c r="AW7227"/>
      <c r="AX7227"/>
      <c r="AY7227"/>
      <c r="AZ7227"/>
      <c r="BA7227"/>
      <c r="BB7227"/>
      <c r="BC7227"/>
      <c r="BD7227"/>
      <c r="BE7227"/>
      <c r="BF7227"/>
      <c r="BG7227"/>
      <c r="BH7227"/>
      <c r="BI7227"/>
      <c r="BJ7227"/>
      <c r="BK7227"/>
      <c r="BL7227"/>
      <c r="BM7227"/>
      <c r="BN7227"/>
      <c r="BO7227"/>
      <c r="BP7227"/>
      <c r="BQ7227"/>
      <c r="BR7227"/>
      <c r="BS7227"/>
      <c r="BT7227"/>
      <c r="BU7227"/>
      <c r="BV7227"/>
      <c r="BW7227"/>
      <c r="BX7227"/>
      <c r="BY7227"/>
      <c r="BZ7227"/>
      <c r="CA7227"/>
      <c r="CB7227"/>
      <c r="CC7227"/>
      <c r="CD7227"/>
      <c r="CE7227"/>
      <c r="CF7227"/>
      <c r="CG7227"/>
      <c r="CH7227"/>
      <c r="CI7227"/>
      <c r="CJ7227"/>
      <c r="CK7227"/>
      <c r="CL7227"/>
      <c r="CM7227"/>
      <c r="CN7227"/>
      <c r="CO7227"/>
      <c r="CP7227"/>
      <c r="CQ7227"/>
      <c r="CR7227"/>
      <c r="CS7227"/>
      <c r="CT7227"/>
      <c r="CU7227"/>
      <c r="CV7227"/>
    </row>
    <row r="7228" spans="10:100" x14ac:dyDescent="0.25">
      <c r="J7228"/>
      <c r="K7228"/>
      <c r="L7228"/>
      <c r="M7228"/>
      <c r="N7228"/>
      <c r="O7228"/>
      <c r="P7228"/>
      <c r="Q7228"/>
      <c r="R7228"/>
      <c r="S7228"/>
      <c r="T7228"/>
      <c r="U7228"/>
      <c r="V7228"/>
      <c r="W7228"/>
      <c r="X7228"/>
      <c r="Y7228"/>
      <c r="Z7228"/>
      <c r="AA7228"/>
      <c r="AB7228"/>
      <c r="AC7228"/>
      <c r="AD7228"/>
      <c r="AE7228"/>
      <c r="AF7228"/>
      <c r="AG7228"/>
      <c r="AH7228"/>
      <c r="AI7228"/>
      <c r="AJ7228"/>
      <c r="AK7228"/>
      <c r="AL7228"/>
      <c r="AM7228"/>
      <c r="AN7228"/>
      <c r="AO7228"/>
      <c r="AP7228"/>
      <c r="AQ7228"/>
      <c r="AR7228"/>
      <c r="AS7228"/>
      <c r="AT7228"/>
      <c r="AU7228"/>
      <c r="AV7228"/>
      <c r="AW7228"/>
      <c r="AX7228"/>
      <c r="AY7228"/>
      <c r="AZ7228"/>
      <c r="BA7228"/>
      <c r="BB7228"/>
      <c r="BC7228"/>
      <c r="BD7228"/>
      <c r="BE7228"/>
      <c r="BF7228"/>
      <c r="BG7228"/>
      <c r="BH7228"/>
      <c r="BI7228"/>
      <c r="BJ7228"/>
      <c r="BK7228"/>
      <c r="BL7228"/>
      <c r="BM7228"/>
      <c r="BN7228"/>
      <c r="BO7228"/>
      <c r="BP7228"/>
      <c r="BQ7228"/>
      <c r="BR7228"/>
      <c r="BS7228"/>
      <c r="BT7228"/>
      <c r="BU7228"/>
      <c r="BV7228"/>
      <c r="BW7228"/>
      <c r="BX7228"/>
      <c r="BY7228"/>
      <c r="BZ7228"/>
      <c r="CA7228"/>
      <c r="CB7228"/>
      <c r="CC7228"/>
      <c r="CD7228"/>
      <c r="CE7228"/>
      <c r="CF7228"/>
      <c r="CG7228"/>
      <c r="CH7228"/>
      <c r="CI7228"/>
      <c r="CJ7228"/>
      <c r="CK7228"/>
      <c r="CL7228"/>
      <c r="CM7228"/>
      <c r="CN7228"/>
      <c r="CO7228"/>
      <c r="CP7228"/>
      <c r="CQ7228"/>
      <c r="CR7228"/>
      <c r="CS7228"/>
      <c r="CT7228"/>
      <c r="CU7228"/>
      <c r="CV7228"/>
    </row>
    <row r="7229" spans="10:100" x14ac:dyDescent="0.25">
      <c r="J7229"/>
      <c r="K7229"/>
      <c r="L7229"/>
      <c r="M7229"/>
      <c r="N7229"/>
      <c r="O7229"/>
      <c r="P7229"/>
      <c r="Q7229"/>
      <c r="R7229"/>
      <c r="S7229"/>
      <c r="T7229"/>
      <c r="U7229"/>
      <c r="V7229"/>
      <c r="W7229"/>
      <c r="X7229"/>
      <c r="Y7229"/>
      <c r="Z7229"/>
      <c r="AA7229"/>
      <c r="AB7229"/>
      <c r="AC7229"/>
      <c r="AD7229"/>
      <c r="AE7229"/>
      <c r="AF7229"/>
      <c r="AG7229"/>
      <c r="AH7229"/>
      <c r="AI7229"/>
      <c r="AJ7229"/>
      <c r="AK7229"/>
      <c r="AL7229"/>
      <c r="AM7229"/>
      <c r="AN7229"/>
      <c r="AO7229"/>
      <c r="AP7229"/>
      <c r="AQ7229"/>
      <c r="AR7229"/>
      <c r="AS7229"/>
      <c r="AT7229"/>
      <c r="AU7229"/>
      <c r="AV7229"/>
      <c r="AW7229"/>
      <c r="AX7229"/>
      <c r="AY7229"/>
      <c r="AZ7229"/>
      <c r="BA7229"/>
      <c r="BB7229"/>
      <c r="BC7229"/>
      <c r="BD7229"/>
      <c r="BE7229"/>
      <c r="BF7229"/>
      <c r="BG7229"/>
      <c r="BH7229"/>
      <c r="BI7229"/>
      <c r="BJ7229"/>
      <c r="BK7229"/>
      <c r="BL7229"/>
      <c r="BM7229"/>
      <c r="BN7229"/>
      <c r="BO7229"/>
      <c r="BP7229"/>
      <c r="BQ7229"/>
      <c r="BR7229"/>
      <c r="BS7229"/>
      <c r="BT7229"/>
      <c r="BU7229"/>
      <c r="BV7229"/>
      <c r="BW7229"/>
      <c r="BX7229"/>
      <c r="BY7229"/>
      <c r="BZ7229"/>
      <c r="CA7229"/>
      <c r="CB7229"/>
      <c r="CC7229"/>
      <c r="CD7229"/>
      <c r="CE7229"/>
      <c r="CF7229"/>
      <c r="CG7229"/>
      <c r="CH7229"/>
      <c r="CI7229"/>
      <c r="CJ7229"/>
      <c r="CK7229"/>
      <c r="CL7229"/>
      <c r="CM7229"/>
      <c r="CN7229"/>
      <c r="CO7229"/>
      <c r="CP7229"/>
      <c r="CQ7229"/>
      <c r="CR7229"/>
      <c r="CS7229"/>
      <c r="CT7229"/>
      <c r="CU7229"/>
      <c r="CV7229"/>
    </row>
    <row r="7230" spans="10:100" x14ac:dyDescent="0.25">
      <c r="J7230"/>
      <c r="K7230"/>
      <c r="L7230"/>
      <c r="M7230"/>
      <c r="N7230"/>
      <c r="O7230"/>
      <c r="P7230"/>
      <c r="Q7230"/>
      <c r="R7230"/>
      <c r="S7230"/>
      <c r="T7230"/>
      <c r="U7230"/>
      <c r="V7230"/>
      <c r="W7230"/>
      <c r="X7230"/>
      <c r="Y7230"/>
      <c r="Z7230"/>
      <c r="AA7230"/>
      <c r="AB7230"/>
      <c r="AC7230"/>
      <c r="AD7230"/>
      <c r="AE7230"/>
      <c r="AF7230"/>
      <c r="AG7230"/>
      <c r="AH7230"/>
      <c r="AI7230"/>
      <c r="AJ7230"/>
      <c r="AK7230"/>
      <c r="AL7230"/>
      <c r="AM7230"/>
      <c r="AN7230"/>
      <c r="AO7230"/>
      <c r="AP7230"/>
      <c r="AQ7230"/>
      <c r="AR7230"/>
      <c r="AS7230"/>
      <c r="AT7230"/>
      <c r="AU7230"/>
      <c r="AV7230"/>
      <c r="AW7230"/>
      <c r="AX7230"/>
      <c r="AY7230"/>
      <c r="AZ7230"/>
      <c r="BA7230"/>
      <c r="BB7230"/>
      <c r="BC7230"/>
      <c r="BD7230"/>
      <c r="BE7230"/>
      <c r="BF7230"/>
      <c r="BG7230"/>
      <c r="BH7230"/>
      <c r="BI7230"/>
      <c r="BJ7230"/>
      <c r="BK7230"/>
      <c r="BL7230"/>
      <c r="BM7230"/>
      <c r="BN7230"/>
      <c r="BO7230"/>
      <c r="BP7230"/>
      <c r="BQ7230"/>
      <c r="BR7230"/>
      <c r="BS7230"/>
      <c r="BT7230"/>
      <c r="BU7230"/>
      <c r="BV7230"/>
      <c r="BW7230"/>
      <c r="BX7230"/>
      <c r="BY7230"/>
      <c r="BZ7230"/>
      <c r="CA7230"/>
      <c r="CB7230"/>
      <c r="CC7230"/>
      <c r="CD7230"/>
      <c r="CE7230"/>
      <c r="CF7230"/>
      <c r="CG7230"/>
      <c r="CH7230"/>
      <c r="CI7230"/>
      <c r="CJ7230"/>
      <c r="CK7230"/>
      <c r="CL7230"/>
      <c r="CM7230"/>
      <c r="CN7230"/>
      <c r="CO7230"/>
      <c r="CP7230"/>
      <c r="CQ7230"/>
      <c r="CR7230"/>
      <c r="CS7230"/>
      <c r="CT7230"/>
      <c r="CU7230"/>
      <c r="CV7230"/>
    </row>
    <row r="7231" spans="10:100" x14ac:dyDescent="0.25">
      <c r="J7231"/>
      <c r="K7231"/>
      <c r="L7231"/>
      <c r="M7231"/>
      <c r="N7231"/>
      <c r="O7231"/>
      <c r="P7231"/>
      <c r="Q7231"/>
      <c r="R7231"/>
      <c r="S7231"/>
      <c r="T7231"/>
      <c r="U7231"/>
      <c r="V7231"/>
      <c r="W7231"/>
      <c r="X7231"/>
      <c r="Y7231"/>
      <c r="Z7231"/>
      <c r="AA7231"/>
      <c r="AB7231"/>
      <c r="AC7231"/>
      <c r="AD7231"/>
      <c r="AE7231"/>
      <c r="AF7231"/>
      <c r="AG7231"/>
      <c r="AH7231"/>
      <c r="AI7231"/>
      <c r="AJ7231"/>
      <c r="AK7231"/>
      <c r="AL7231"/>
      <c r="AM7231"/>
      <c r="AN7231"/>
      <c r="AO7231"/>
      <c r="AP7231"/>
      <c r="AQ7231"/>
      <c r="AR7231"/>
      <c r="AS7231"/>
      <c r="AT7231"/>
      <c r="AU7231"/>
      <c r="AV7231"/>
      <c r="AW7231"/>
      <c r="AX7231"/>
      <c r="AY7231"/>
      <c r="AZ7231"/>
      <c r="BA7231"/>
      <c r="BB7231"/>
      <c r="BC7231"/>
      <c r="BD7231"/>
      <c r="BE7231"/>
      <c r="BF7231"/>
      <c r="BG7231"/>
      <c r="BH7231"/>
      <c r="BI7231"/>
      <c r="BJ7231"/>
      <c r="BK7231"/>
      <c r="BL7231"/>
      <c r="BM7231"/>
      <c r="BN7231"/>
      <c r="BO7231"/>
      <c r="BP7231"/>
      <c r="BQ7231"/>
      <c r="BR7231"/>
      <c r="BS7231"/>
      <c r="BT7231"/>
      <c r="BU7231"/>
      <c r="BV7231"/>
      <c r="BW7231"/>
      <c r="BX7231"/>
      <c r="BY7231"/>
      <c r="BZ7231"/>
      <c r="CA7231"/>
      <c r="CB7231"/>
      <c r="CC7231"/>
      <c r="CD7231"/>
      <c r="CE7231"/>
      <c r="CF7231"/>
      <c r="CG7231"/>
      <c r="CH7231"/>
      <c r="CI7231"/>
      <c r="CJ7231"/>
      <c r="CK7231"/>
      <c r="CL7231"/>
      <c r="CM7231"/>
      <c r="CN7231"/>
      <c r="CO7231"/>
      <c r="CP7231"/>
      <c r="CQ7231"/>
      <c r="CR7231"/>
      <c r="CS7231"/>
      <c r="CT7231"/>
      <c r="CU7231"/>
      <c r="CV7231"/>
    </row>
    <row r="7232" spans="10:100" x14ac:dyDescent="0.25">
      <c r="J7232"/>
      <c r="K7232"/>
      <c r="L7232"/>
      <c r="M7232"/>
      <c r="N7232"/>
      <c r="O7232"/>
      <c r="P7232"/>
      <c r="Q7232"/>
      <c r="R7232"/>
      <c r="S7232"/>
      <c r="T7232"/>
      <c r="U7232"/>
      <c r="V7232"/>
      <c r="W7232"/>
      <c r="X7232"/>
      <c r="Y7232"/>
      <c r="Z7232"/>
      <c r="AA7232"/>
      <c r="AB7232"/>
      <c r="AC7232"/>
      <c r="AD7232"/>
      <c r="AE7232"/>
      <c r="AF7232"/>
      <c r="AG7232"/>
      <c r="AH7232"/>
      <c r="AI7232"/>
      <c r="AJ7232"/>
      <c r="AK7232"/>
      <c r="AL7232"/>
      <c r="AM7232"/>
      <c r="AN7232"/>
      <c r="AO7232"/>
      <c r="AP7232"/>
      <c r="AQ7232"/>
      <c r="AR7232"/>
      <c r="AS7232"/>
      <c r="AT7232"/>
      <c r="AU7232"/>
      <c r="AV7232"/>
      <c r="AW7232"/>
      <c r="AX7232"/>
      <c r="AY7232"/>
      <c r="AZ7232"/>
      <c r="BA7232"/>
      <c r="BB7232"/>
      <c r="BC7232"/>
      <c r="BD7232"/>
      <c r="BE7232"/>
      <c r="BF7232"/>
      <c r="BG7232"/>
      <c r="BH7232"/>
      <c r="BI7232"/>
      <c r="BJ7232"/>
      <c r="BK7232"/>
      <c r="BL7232"/>
      <c r="BM7232"/>
      <c r="BN7232"/>
      <c r="BO7232"/>
      <c r="BP7232"/>
      <c r="BQ7232"/>
      <c r="BR7232"/>
      <c r="BS7232"/>
      <c r="BT7232"/>
      <c r="BU7232"/>
      <c r="BV7232"/>
      <c r="BW7232"/>
      <c r="BX7232"/>
      <c r="BY7232"/>
      <c r="BZ7232"/>
      <c r="CA7232"/>
      <c r="CB7232"/>
      <c r="CC7232"/>
      <c r="CD7232"/>
      <c r="CE7232"/>
      <c r="CF7232"/>
      <c r="CG7232"/>
      <c r="CH7232"/>
      <c r="CI7232"/>
      <c r="CJ7232"/>
      <c r="CK7232"/>
      <c r="CL7232"/>
      <c r="CM7232"/>
      <c r="CN7232"/>
      <c r="CO7232"/>
      <c r="CP7232"/>
      <c r="CQ7232"/>
      <c r="CR7232"/>
      <c r="CS7232"/>
      <c r="CT7232"/>
      <c r="CU7232"/>
      <c r="CV7232"/>
    </row>
    <row r="7233" spans="10:100" x14ac:dyDescent="0.25">
      <c r="J7233"/>
      <c r="K7233"/>
      <c r="L7233"/>
      <c r="M7233"/>
      <c r="N7233"/>
      <c r="O7233"/>
      <c r="P7233"/>
      <c r="Q7233"/>
      <c r="R7233"/>
      <c r="S7233"/>
      <c r="T7233"/>
      <c r="U7233"/>
      <c r="V7233"/>
      <c r="W7233"/>
      <c r="X7233"/>
      <c r="Y7233"/>
      <c r="Z7233"/>
      <c r="AA7233"/>
      <c r="AB7233"/>
      <c r="AC7233"/>
      <c r="AD7233"/>
      <c r="AE7233"/>
      <c r="AF7233"/>
      <c r="AG7233"/>
      <c r="AH7233"/>
      <c r="AI7233"/>
      <c r="AJ7233"/>
      <c r="AK7233"/>
      <c r="AL7233"/>
      <c r="AM7233"/>
      <c r="AN7233"/>
      <c r="AO7233"/>
      <c r="AP7233"/>
      <c r="AQ7233"/>
      <c r="AR7233"/>
      <c r="AS7233"/>
      <c r="AT7233"/>
      <c r="AU7233"/>
      <c r="AV7233"/>
      <c r="AW7233"/>
      <c r="AX7233"/>
      <c r="AY7233"/>
      <c r="AZ7233"/>
      <c r="BA7233"/>
      <c r="BB7233"/>
      <c r="BC7233"/>
      <c r="BD7233"/>
      <c r="BE7233"/>
      <c r="BF7233"/>
      <c r="BG7233"/>
      <c r="BH7233"/>
      <c r="BI7233"/>
      <c r="BJ7233"/>
      <c r="BK7233"/>
      <c r="BL7233"/>
      <c r="BM7233"/>
      <c r="BN7233"/>
      <c r="BO7233"/>
      <c r="BP7233"/>
      <c r="BQ7233"/>
      <c r="BR7233"/>
      <c r="BS7233"/>
      <c r="BT7233"/>
      <c r="BU7233"/>
      <c r="BV7233"/>
      <c r="BW7233"/>
      <c r="BX7233"/>
      <c r="BY7233"/>
      <c r="BZ7233"/>
      <c r="CA7233"/>
      <c r="CB7233"/>
      <c r="CC7233"/>
      <c r="CD7233"/>
      <c r="CE7233"/>
      <c r="CF7233"/>
      <c r="CG7233"/>
      <c r="CH7233"/>
      <c r="CI7233"/>
      <c r="CJ7233"/>
      <c r="CK7233"/>
      <c r="CL7233"/>
      <c r="CM7233"/>
      <c r="CN7233"/>
      <c r="CO7233"/>
      <c r="CP7233"/>
      <c r="CQ7233"/>
      <c r="CR7233"/>
      <c r="CS7233"/>
      <c r="CT7233"/>
      <c r="CU7233"/>
      <c r="CV7233"/>
    </row>
    <row r="7234" spans="10:100" x14ac:dyDescent="0.25">
      <c r="J7234"/>
      <c r="K7234"/>
      <c r="L7234"/>
      <c r="M7234"/>
      <c r="N7234"/>
      <c r="O7234"/>
      <c r="P7234"/>
      <c r="Q7234"/>
      <c r="R7234"/>
      <c r="S7234"/>
      <c r="T7234"/>
      <c r="U7234"/>
      <c r="V7234"/>
      <c r="W7234"/>
      <c r="X7234"/>
      <c r="Y7234"/>
      <c r="Z7234"/>
      <c r="AA7234"/>
      <c r="AB7234"/>
      <c r="AC7234"/>
      <c r="AD7234"/>
      <c r="AE7234"/>
      <c r="AF7234"/>
      <c r="AG7234"/>
      <c r="AH7234"/>
      <c r="AI7234"/>
      <c r="AJ7234"/>
      <c r="AK7234"/>
      <c r="AL7234"/>
      <c r="AM7234"/>
      <c r="AN7234"/>
      <c r="AO7234"/>
      <c r="AP7234"/>
      <c r="AQ7234"/>
      <c r="AR7234"/>
      <c r="AS7234"/>
      <c r="AT7234"/>
      <c r="AU7234"/>
      <c r="AV7234"/>
      <c r="AW7234"/>
      <c r="AX7234"/>
      <c r="AY7234"/>
      <c r="AZ7234"/>
      <c r="BA7234"/>
      <c r="BB7234"/>
      <c r="BC7234"/>
      <c r="BD7234"/>
      <c r="BE7234"/>
      <c r="BF7234"/>
      <c r="BG7234"/>
      <c r="BH7234"/>
      <c r="BI7234"/>
      <c r="BJ7234"/>
      <c r="BK7234"/>
      <c r="BL7234"/>
      <c r="BM7234"/>
      <c r="BN7234"/>
      <c r="BO7234"/>
      <c r="BP7234"/>
      <c r="BQ7234"/>
      <c r="BR7234"/>
      <c r="BS7234"/>
      <c r="BT7234"/>
      <c r="BU7234"/>
      <c r="BV7234"/>
      <c r="BW7234"/>
      <c r="BX7234"/>
      <c r="BY7234"/>
      <c r="BZ7234"/>
      <c r="CA7234"/>
      <c r="CB7234"/>
      <c r="CC7234"/>
      <c r="CD7234"/>
      <c r="CE7234"/>
      <c r="CF7234"/>
      <c r="CG7234"/>
      <c r="CH7234"/>
      <c r="CI7234"/>
      <c r="CJ7234"/>
      <c r="CK7234"/>
      <c r="CL7234"/>
      <c r="CM7234"/>
      <c r="CN7234"/>
      <c r="CO7234"/>
      <c r="CP7234"/>
      <c r="CQ7234"/>
      <c r="CR7234"/>
      <c r="CS7234"/>
      <c r="CT7234"/>
      <c r="CU7234"/>
      <c r="CV7234"/>
    </row>
    <row r="7235" spans="10:100" x14ac:dyDescent="0.25">
      <c r="J7235"/>
      <c r="K7235"/>
      <c r="L7235"/>
      <c r="M7235"/>
      <c r="N7235"/>
      <c r="O7235"/>
      <c r="P7235"/>
      <c r="Q7235"/>
      <c r="R7235"/>
      <c r="S7235"/>
      <c r="T7235"/>
      <c r="U7235"/>
      <c r="V7235"/>
      <c r="W7235"/>
      <c r="X7235"/>
      <c r="Y7235"/>
      <c r="Z7235"/>
      <c r="AA7235"/>
      <c r="AB7235"/>
      <c r="AC7235"/>
      <c r="AD7235"/>
      <c r="AE7235"/>
      <c r="AF7235"/>
      <c r="AG7235"/>
      <c r="AH7235"/>
      <c r="AI7235"/>
      <c r="AJ7235"/>
      <c r="AK7235"/>
      <c r="AL7235"/>
      <c r="AM7235"/>
      <c r="AN7235"/>
      <c r="AO7235"/>
      <c r="AP7235"/>
      <c r="AQ7235"/>
      <c r="AR7235"/>
      <c r="AS7235"/>
      <c r="AT7235"/>
      <c r="AU7235"/>
      <c r="AV7235"/>
      <c r="AW7235"/>
      <c r="AX7235"/>
      <c r="AY7235"/>
      <c r="AZ7235"/>
      <c r="BA7235"/>
      <c r="BB7235"/>
      <c r="BC7235"/>
      <c r="BD7235"/>
      <c r="BE7235"/>
      <c r="BF7235"/>
      <c r="BG7235"/>
      <c r="BH7235"/>
      <c r="BI7235"/>
      <c r="BJ7235"/>
      <c r="BK7235"/>
      <c r="BL7235"/>
      <c r="BM7235"/>
      <c r="BN7235"/>
      <c r="BO7235"/>
      <c r="BP7235"/>
      <c r="BQ7235"/>
      <c r="BR7235"/>
      <c r="BS7235"/>
      <c r="BT7235"/>
      <c r="BU7235"/>
      <c r="BV7235"/>
      <c r="BW7235"/>
      <c r="BX7235"/>
      <c r="BY7235"/>
      <c r="BZ7235"/>
      <c r="CA7235"/>
      <c r="CB7235"/>
      <c r="CC7235"/>
      <c r="CD7235"/>
      <c r="CE7235"/>
      <c r="CF7235"/>
      <c r="CG7235"/>
      <c r="CH7235"/>
      <c r="CI7235"/>
      <c r="CJ7235"/>
      <c r="CK7235"/>
      <c r="CL7235"/>
      <c r="CM7235"/>
      <c r="CN7235"/>
      <c r="CO7235"/>
      <c r="CP7235"/>
      <c r="CQ7235"/>
      <c r="CR7235"/>
      <c r="CS7235"/>
      <c r="CT7235"/>
      <c r="CU7235"/>
      <c r="CV7235"/>
    </row>
    <row r="7236" spans="10:100" x14ac:dyDescent="0.25">
      <c r="J7236"/>
      <c r="K7236"/>
      <c r="L7236"/>
      <c r="M7236"/>
      <c r="N7236"/>
      <c r="O7236"/>
      <c r="P7236"/>
      <c r="Q7236"/>
      <c r="R7236"/>
      <c r="S7236"/>
      <c r="T7236"/>
      <c r="U7236"/>
      <c r="V7236"/>
      <c r="W7236"/>
      <c r="X7236"/>
      <c r="Y7236"/>
      <c r="Z7236"/>
      <c r="AA7236"/>
      <c r="AB7236"/>
      <c r="AC7236"/>
      <c r="AD7236"/>
      <c r="AE7236"/>
      <c r="AF7236"/>
      <c r="AG7236"/>
      <c r="AH7236"/>
      <c r="AI7236"/>
      <c r="AJ7236"/>
      <c r="AK7236"/>
      <c r="AL7236"/>
      <c r="AM7236"/>
      <c r="AN7236"/>
      <c r="AO7236"/>
      <c r="AP7236"/>
      <c r="AQ7236"/>
      <c r="AR7236"/>
      <c r="AS7236"/>
      <c r="AT7236"/>
      <c r="AU7236"/>
      <c r="AV7236"/>
      <c r="AW7236"/>
      <c r="AX7236"/>
      <c r="AY7236"/>
      <c r="AZ7236"/>
      <c r="BA7236"/>
      <c r="BB7236"/>
      <c r="BC7236"/>
      <c r="BD7236"/>
      <c r="BE7236"/>
      <c r="BF7236"/>
      <c r="BG7236"/>
      <c r="BH7236"/>
      <c r="BI7236"/>
      <c r="BJ7236"/>
      <c r="BK7236"/>
      <c r="BL7236"/>
      <c r="BM7236"/>
      <c r="BN7236"/>
      <c r="BO7236"/>
      <c r="BP7236"/>
      <c r="BQ7236"/>
      <c r="BR7236"/>
      <c r="BS7236"/>
      <c r="BT7236"/>
      <c r="BU7236"/>
      <c r="BV7236"/>
      <c r="BW7236"/>
      <c r="BX7236"/>
      <c r="BY7236"/>
      <c r="BZ7236"/>
      <c r="CA7236"/>
      <c r="CB7236"/>
      <c r="CC7236"/>
      <c r="CD7236"/>
      <c r="CE7236"/>
      <c r="CF7236"/>
      <c r="CG7236"/>
      <c r="CH7236"/>
      <c r="CI7236"/>
      <c r="CJ7236"/>
      <c r="CK7236"/>
      <c r="CL7236"/>
      <c r="CM7236"/>
      <c r="CN7236"/>
      <c r="CO7236"/>
      <c r="CP7236"/>
      <c r="CQ7236"/>
      <c r="CR7236"/>
      <c r="CS7236"/>
      <c r="CT7236"/>
      <c r="CU7236"/>
      <c r="CV7236"/>
    </row>
    <row r="7237" spans="10:100" x14ac:dyDescent="0.25">
      <c r="J7237"/>
      <c r="K7237"/>
      <c r="L7237"/>
      <c r="M7237"/>
      <c r="N7237"/>
      <c r="O7237"/>
      <c r="P7237"/>
      <c r="Q7237"/>
      <c r="R7237"/>
      <c r="S7237"/>
      <c r="T7237"/>
      <c r="U7237"/>
      <c r="V7237"/>
      <c r="W7237"/>
      <c r="X7237"/>
      <c r="Y7237"/>
      <c r="Z7237"/>
      <c r="AA7237"/>
      <c r="AB7237"/>
      <c r="AC7237"/>
      <c r="AD7237"/>
      <c r="AE7237"/>
      <c r="AF7237"/>
      <c r="AG7237"/>
      <c r="AH7237"/>
      <c r="AI7237"/>
      <c r="AJ7237"/>
      <c r="AK7237"/>
      <c r="AL7237"/>
      <c r="AM7237"/>
      <c r="AN7237"/>
      <c r="AO7237"/>
      <c r="AP7237"/>
      <c r="AQ7237"/>
      <c r="AR7237"/>
      <c r="AS7237"/>
      <c r="AT7237"/>
      <c r="AU7237"/>
      <c r="AV7237"/>
      <c r="AW7237"/>
      <c r="AX7237"/>
      <c r="AY7237"/>
      <c r="AZ7237"/>
      <c r="BA7237"/>
      <c r="BB7237"/>
      <c r="BC7237"/>
      <c r="BD7237"/>
      <c r="BE7237"/>
      <c r="BF7237"/>
      <c r="BG7237"/>
      <c r="BH7237"/>
      <c r="BI7237"/>
      <c r="BJ7237"/>
      <c r="BK7237"/>
      <c r="BL7237"/>
      <c r="BM7237"/>
      <c r="BN7237"/>
      <c r="BO7237"/>
      <c r="BP7237"/>
      <c r="BQ7237"/>
      <c r="BR7237"/>
      <c r="BS7237"/>
      <c r="BT7237"/>
      <c r="BU7237"/>
      <c r="BV7237"/>
      <c r="BW7237"/>
      <c r="BX7237"/>
      <c r="BY7237"/>
      <c r="BZ7237"/>
      <c r="CA7237"/>
      <c r="CB7237"/>
      <c r="CC7237"/>
      <c r="CD7237"/>
      <c r="CE7237"/>
      <c r="CF7237"/>
      <c r="CG7237"/>
      <c r="CH7237"/>
      <c r="CI7237"/>
      <c r="CJ7237"/>
      <c r="CK7237"/>
      <c r="CL7237"/>
      <c r="CM7237"/>
      <c r="CN7237"/>
      <c r="CO7237"/>
      <c r="CP7237"/>
      <c r="CQ7237"/>
      <c r="CR7237"/>
      <c r="CS7237"/>
      <c r="CT7237"/>
      <c r="CU7237"/>
      <c r="CV7237"/>
    </row>
    <row r="7238" spans="10:100" x14ac:dyDescent="0.25">
      <c r="J7238"/>
      <c r="K7238"/>
      <c r="L7238"/>
      <c r="M7238"/>
      <c r="N7238"/>
      <c r="O7238"/>
      <c r="P7238"/>
      <c r="Q7238"/>
      <c r="R7238"/>
      <c r="S7238"/>
      <c r="T7238"/>
      <c r="U7238"/>
      <c r="V7238"/>
      <c r="W7238"/>
      <c r="X7238"/>
      <c r="Y7238"/>
      <c r="Z7238"/>
      <c r="AA7238"/>
      <c r="AB7238"/>
      <c r="AC7238"/>
      <c r="AD7238"/>
      <c r="AE7238"/>
      <c r="AF7238"/>
      <c r="AG7238"/>
      <c r="AH7238"/>
      <c r="AI7238"/>
      <c r="AJ7238"/>
      <c r="AK7238"/>
      <c r="AL7238"/>
      <c r="AM7238"/>
      <c r="AN7238"/>
      <c r="AO7238"/>
      <c r="AP7238"/>
      <c r="AQ7238"/>
      <c r="AR7238"/>
      <c r="AS7238"/>
      <c r="AT7238"/>
      <c r="AU7238"/>
      <c r="AV7238"/>
      <c r="AW7238"/>
      <c r="AX7238"/>
      <c r="AY7238"/>
      <c r="AZ7238"/>
      <c r="BA7238"/>
      <c r="BB7238"/>
      <c r="BC7238"/>
      <c r="BD7238"/>
      <c r="BE7238"/>
      <c r="BF7238"/>
      <c r="BG7238"/>
      <c r="BH7238"/>
      <c r="BI7238"/>
      <c r="BJ7238"/>
      <c r="BK7238"/>
      <c r="BL7238"/>
      <c r="BM7238"/>
      <c r="BN7238"/>
      <c r="BO7238"/>
      <c r="BP7238"/>
      <c r="BQ7238"/>
      <c r="BR7238"/>
      <c r="BS7238"/>
      <c r="BT7238"/>
      <c r="BU7238"/>
      <c r="BV7238"/>
      <c r="BW7238"/>
      <c r="BX7238"/>
      <c r="BY7238"/>
      <c r="BZ7238"/>
      <c r="CA7238"/>
      <c r="CB7238"/>
      <c r="CC7238"/>
      <c r="CD7238"/>
      <c r="CE7238"/>
      <c r="CF7238"/>
      <c r="CG7238"/>
      <c r="CH7238"/>
      <c r="CI7238"/>
      <c r="CJ7238"/>
      <c r="CK7238"/>
      <c r="CL7238"/>
      <c r="CM7238"/>
      <c r="CN7238"/>
      <c r="CO7238"/>
      <c r="CP7238"/>
      <c r="CQ7238"/>
      <c r="CR7238"/>
      <c r="CS7238"/>
      <c r="CT7238"/>
      <c r="CU7238"/>
      <c r="CV7238"/>
    </row>
    <row r="7239" spans="10:100" x14ac:dyDescent="0.25">
      <c r="J7239"/>
      <c r="K7239"/>
      <c r="L7239"/>
      <c r="M7239"/>
      <c r="N7239"/>
      <c r="O7239"/>
      <c r="P7239"/>
      <c r="Q7239"/>
      <c r="R7239"/>
      <c r="S7239"/>
      <c r="T7239"/>
      <c r="U7239"/>
      <c r="V7239"/>
      <c r="W7239"/>
      <c r="X7239"/>
      <c r="Y7239"/>
      <c r="Z7239"/>
      <c r="AA7239"/>
      <c r="AB7239"/>
      <c r="AC7239"/>
      <c r="AD7239"/>
      <c r="AE7239"/>
      <c r="AF7239"/>
      <c r="AG7239"/>
      <c r="AH7239"/>
      <c r="AI7239"/>
      <c r="AJ7239"/>
      <c r="AK7239"/>
      <c r="AL7239"/>
      <c r="AM7239"/>
      <c r="AN7239"/>
      <c r="AO7239"/>
      <c r="AP7239"/>
      <c r="AQ7239"/>
      <c r="AR7239"/>
      <c r="AS7239"/>
      <c r="AT7239"/>
      <c r="AU7239"/>
      <c r="AV7239"/>
      <c r="AW7239"/>
      <c r="AX7239"/>
      <c r="AY7239"/>
      <c r="AZ7239"/>
      <c r="BA7239"/>
      <c r="BB7239"/>
      <c r="BC7239"/>
      <c r="BD7239"/>
      <c r="BE7239"/>
      <c r="BF7239"/>
      <c r="BG7239"/>
      <c r="BH7239"/>
      <c r="BI7239"/>
      <c r="BJ7239"/>
      <c r="BK7239"/>
      <c r="BL7239"/>
      <c r="BM7239"/>
      <c r="BN7239"/>
      <c r="BO7239"/>
      <c r="BP7239"/>
      <c r="BQ7239"/>
      <c r="BR7239"/>
      <c r="BS7239"/>
      <c r="BT7239"/>
      <c r="BU7239"/>
      <c r="BV7239"/>
      <c r="BW7239"/>
      <c r="BX7239"/>
      <c r="BY7239"/>
      <c r="BZ7239"/>
      <c r="CA7239"/>
      <c r="CB7239"/>
      <c r="CC7239"/>
      <c r="CD7239"/>
      <c r="CE7239"/>
      <c r="CF7239"/>
      <c r="CG7239"/>
      <c r="CH7239"/>
      <c r="CI7239"/>
      <c r="CJ7239"/>
      <c r="CK7239"/>
      <c r="CL7239"/>
      <c r="CM7239"/>
      <c r="CN7239"/>
      <c r="CO7239"/>
      <c r="CP7239"/>
      <c r="CQ7239"/>
      <c r="CR7239"/>
      <c r="CS7239"/>
      <c r="CT7239"/>
      <c r="CU7239"/>
      <c r="CV7239"/>
    </row>
    <row r="7240" spans="10:100" x14ac:dyDescent="0.25">
      <c r="J7240"/>
      <c r="K7240"/>
      <c r="L7240"/>
      <c r="M7240"/>
      <c r="N7240"/>
      <c r="O7240"/>
      <c r="P7240"/>
      <c r="Q7240"/>
      <c r="R7240"/>
      <c r="S7240"/>
      <c r="T7240"/>
      <c r="U7240"/>
      <c r="V7240"/>
      <c r="W7240"/>
      <c r="X7240"/>
      <c r="Y7240"/>
      <c r="Z7240"/>
      <c r="AA7240"/>
      <c r="AB7240"/>
      <c r="AC7240"/>
      <c r="AD7240"/>
      <c r="AE7240"/>
      <c r="AF7240"/>
      <c r="AG7240"/>
      <c r="AH7240"/>
      <c r="AI7240"/>
      <c r="AJ7240"/>
      <c r="AK7240"/>
      <c r="AL7240"/>
      <c r="AM7240"/>
      <c r="AN7240"/>
      <c r="AO7240"/>
      <c r="AP7240"/>
      <c r="AQ7240"/>
      <c r="AR7240"/>
      <c r="AS7240"/>
      <c r="AT7240"/>
      <c r="AU7240"/>
      <c r="AV7240"/>
      <c r="AW7240"/>
      <c r="AX7240"/>
      <c r="AY7240"/>
      <c r="AZ7240"/>
      <c r="BA7240"/>
      <c r="BB7240"/>
      <c r="BC7240"/>
      <c r="BD7240"/>
      <c r="BE7240"/>
      <c r="BF7240"/>
      <c r="BG7240"/>
      <c r="BH7240"/>
      <c r="BI7240"/>
      <c r="BJ7240"/>
      <c r="BK7240"/>
      <c r="BL7240"/>
      <c r="BM7240"/>
      <c r="BN7240"/>
      <c r="BO7240"/>
      <c r="BP7240"/>
      <c r="BQ7240"/>
      <c r="BR7240"/>
      <c r="BS7240"/>
      <c r="BT7240"/>
      <c r="BU7240"/>
      <c r="BV7240"/>
      <c r="BW7240"/>
      <c r="BX7240"/>
      <c r="BY7240"/>
      <c r="BZ7240"/>
      <c r="CA7240"/>
      <c r="CB7240"/>
      <c r="CC7240"/>
      <c r="CD7240"/>
      <c r="CE7240"/>
      <c r="CF7240"/>
      <c r="CG7240"/>
      <c r="CH7240"/>
      <c r="CI7240"/>
      <c r="CJ7240"/>
      <c r="CK7240"/>
      <c r="CL7240"/>
      <c r="CM7240"/>
      <c r="CN7240"/>
      <c r="CO7240"/>
      <c r="CP7240"/>
      <c r="CQ7240"/>
      <c r="CR7240"/>
      <c r="CS7240"/>
      <c r="CT7240"/>
      <c r="CU7240"/>
      <c r="CV7240"/>
    </row>
    <row r="7241" spans="10:100" x14ac:dyDescent="0.25">
      <c r="J7241"/>
      <c r="K7241"/>
      <c r="L7241"/>
      <c r="M7241"/>
      <c r="N7241"/>
      <c r="O7241"/>
      <c r="P7241"/>
      <c r="Q7241"/>
      <c r="R7241"/>
      <c r="S7241"/>
      <c r="T7241"/>
      <c r="U7241"/>
      <c r="V7241"/>
      <c r="W7241"/>
      <c r="X7241"/>
      <c r="Y7241"/>
      <c r="Z7241"/>
      <c r="AA7241"/>
      <c r="AB7241"/>
      <c r="AC7241"/>
      <c r="AD7241"/>
      <c r="AE7241"/>
      <c r="AF7241"/>
      <c r="AG7241"/>
      <c r="AH7241"/>
      <c r="AI7241"/>
      <c r="AJ7241"/>
      <c r="AK7241"/>
      <c r="AL7241"/>
      <c r="AM7241"/>
      <c r="AN7241"/>
      <c r="AO7241"/>
      <c r="AP7241"/>
      <c r="AQ7241"/>
      <c r="AR7241"/>
      <c r="AS7241"/>
      <c r="AT7241"/>
      <c r="AU7241"/>
      <c r="AV7241"/>
      <c r="AW7241"/>
      <c r="AX7241"/>
      <c r="AY7241"/>
      <c r="AZ7241"/>
      <c r="BA7241"/>
      <c r="BB7241"/>
      <c r="BC7241"/>
      <c r="BD7241"/>
      <c r="BE7241"/>
      <c r="BF7241"/>
      <c r="BG7241"/>
      <c r="BH7241"/>
      <c r="BI7241"/>
      <c r="BJ7241"/>
      <c r="BK7241"/>
      <c r="BL7241"/>
      <c r="BM7241"/>
      <c r="BN7241"/>
      <c r="BO7241"/>
      <c r="BP7241"/>
      <c r="BQ7241"/>
      <c r="BR7241"/>
      <c r="BS7241"/>
      <c r="BT7241"/>
      <c r="BU7241"/>
      <c r="BV7241"/>
      <c r="BW7241"/>
      <c r="BX7241"/>
      <c r="BY7241"/>
      <c r="BZ7241"/>
      <c r="CA7241"/>
      <c r="CB7241"/>
      <c r="CC7241"/>
      <c r="CD7241"/>
      <c r="CE7241"/>
      <c r="CF7241"/>
      <c r="CG7241"/>
      <c r="CH7241"/>
      <c r="CI7241"/>
      <c r="CJ7241"/>
      <c r="CK7241"/>
      <c r="CL7241"/>
      <c r="CM7241"/>
      <c r="CN7241"/>
      <c r="CO7241"/>
      <c r="CP7241"/>
      <c r="CQ7241"/>
      <c r="CR7241"/>
      <c r="CS7241"/>
      <c r="CT7241"/>
      <c r="CU7241"/>
      <c r="CV7241"/>
    </row>
    <row r="7242" spans="10:100" x14ac:dyDescent="0.25">
      <c r="J7242"/>
      <c r="K7242"/>
      <c r="L7242"/>
      <c r="M7242"/>
      <c r="N7242"/>
      <c r="O7242"/>
      <c r="P7242"/>
      <c r="Q7242"/>
      <c r="R7242"/>
      <c r="S7242"/>
      <c r="T7242"/>
      <c r="U7242"/>
      <c r="V7242"/>
      <c r="W7242"/>
      <c r="X7242"/>
      <c r="Y7242"/>
      <c r="Z7242"/>
      <c r="AA7242"/>
      <c r="AB7242"/>
      <c r="AC7242"/>
      <c r="AD7242"/>
      <c r="AE7242"/>
      <c r="AF7242"/>
      <c r="AG7242"/>
      <c r="AH7242"/>
      <c r="AI7242"/>
      <c r="AJ7242"/>
      <c r="AK7242"/>
      <c r="AL7242"/>
      <c r="AM7242"/>
      <c r="AN7242"/>
      <c r="AO7242"/>
      <c r="AP7242"/>
      <c r="AQ7242"/>
      <c r="AR7242"/>
      <c r="AS7242"/>
      <c r="AT7242"/>
      <c r="AU7242"/>
      <c r="AV7242"/>
      <c r="AW7242"/>
      <c r="AX7242"/>
      <c r="AY7242"/>
      <c r="AZ7242"/>
      <c r="BA7242"/>
      <c r="BB7242"/>
      <c r="BC7242"/>
      <c r="BD7242"/>
      <c r="BE7242"/>
      <c r="BF7242"/>
      <c r="BG7242"/>
      <c r="BH7242"/>
      <c r="BI7242"/>
      <c r="BJ7242"/>
      <c r="BK7242"/>
      <c r="BL7242"/>
      <c r="BM7242"/>
      <c r="BN7242"/>
      <c r="BO7242"/>
      <c r="BP7242"/>
      <c r="BQ7242"/>
      <c r="BR7242"/>
      <c r="BS7242"/>
      <c r="BT7242"/>
      <c r="BU7242"/>
      <c r="BV7242"/>
      <c r="BW7242"/>
      <c r="BX7242"/>
      <c r="BY7242"/>
      <c r="BZ7242"/>
      <c r="CA7242"/>
      <c r="CB7242"/>
      <c r="CC7242"/>
      <c r="CD7242"/>
      <c r="CE7242"/>
      <c r="CF7242"/>
      <c r="CG7242"/>
      <c r="CH7242"/>
      <c r="CI7242"/>
      <c r="CJ7242"/>
      <c r="CK7242"/>
      <c r="CL7242"/>
      <c r="CM7242"/>
      <c r="CN7242"/>
      <c r="CO7242"/>
      <c r="CP7242"/>
      <c r="CQ7242"/>
      <c r="CR7242"/>
      <c r="CS7242"/>
      <c r="CT7242"/>
      <c r="CU7242"/>
      <c r="CV7242"/>
    </row>
    <row r="7243" spans="10:100" x14ac:dyDescent="0.25">
      <c r="J7243"/>
      <c r="K7243"/>
      <c r="L7243"/>
      <c r="M7243"/>
      <c r="N7243"/>
      <c r="O7243"/>
      <c r="P7243"/>
      <c r="Q7243"/>
      <c r="R7243"/>
      <c r="S7243"/>
      <c r="T7243"/>
      <c r="U7243"/>
      <c r="V7243"/>
      <c r="W7243"/>
      <c r="X7243"/>
      <c r="Y7243"/>
      <c r="Z7243"/>
      <c r="AA7243"/>
      <c r="AB7243"/>
      <c r="AC7243"/>
      <c r="AD7243"/>
      <c r="AE7243"/>
      <c r="AF7243"/>
      <c r="AG7243"/>
      <c r="AH7243"/>
      <c r="AI7243"/>
      <c r="AJ7243"/>
      <c r="AK7243"/>
      <c r="AL7243"/>
      <c r="AM7243"/>
      <c r="AN7243"/>
      <c r="AO7243"/>
      <c r="AP7243"/>
      <c r="AQ7243"/>
      <c r="AR7243"/>
      <c r="AS7243"/>
      <c r="AT7243"/>
      <c r="AU7243"/>
      <c r="AV7243"/>
      <c r="AW7243"/>
      <c r="AX7243"/>
      <c r="AY7243"/>
      <c r="AZ7243"/>
      <c r="BA7243"/>
      <c r="BB7243"/>
      <c r="BC7243"/>
      <c r="BD7243"/>
      <c r="BE7243"/>
      <c r="BF7243"/>
      <c r="BG7243"/>
      <c r="BH7243"/>
      <c r="BI7243"/>
      <c r="BJ7243"/>
      <c r="BK7243"/>
      <c r="BL7243"/>
      <c r="BM7243"/>
      <c r="BN7243"/>
      <c r="BO7243"/>
      <c r="BP7243"/>
      <c r="BQ7243"/>
      <c r="BR7243"/>
      <c r="BS7243"/>
      <c r="BT7243"/>
      <c r="BU7243"/>
      <c r="BV7243"/>
      <c r="BW7243"/>
      <c r="BX7243"/>
      <c r="BY7243"/>
      <c r="BZ7243"/>
      <c r="CA7243"/>
      <c r="CB7243"/>
      <c r="CC7243"/>
      <c r="CD7243"/>
      <c r="CE7243"/>
      <c r="CF7243"/>
      <c r="CG7243"/>
      <c r="CH7243"/>
      <c r="CI7243"/>
      <c r="CJ7243"/>
      <c r="CK7243"/>
      <c r="CL7243"/>
      <c r="CM7243"/>
      <c r="CN7243"/>
      <c r="CO7243"/>
      <c r="CP7243"/>
      <c r="CQ7243"/>
      <c r="CR7243"/>
      <c r="CS7243"/>
      <c r="CT7243"/>
      <c r="CU7243"/>
      <c r="CV7243"/>
    </row>
    <row r="7244" spans="10:100" x14ac:dyDescent="0.25">
      <c r="J7244"/>
      <c r="K7244"/>
      <c r="L7244"/>
      <c r="M7244"/>
      <c r="N7244"/>
      <c r="O7244"/>
      <c r="P7244"/>
      <c r="Q7244"/>
      <c r="R7244"/>
      <c r="S7244"/>
      <c r="T7244"/>
      <c r="U7244"/>
      <c r="V7244"/>
      <c r="W7244"/>
      <c r="X7244"/>
      <c r="Y7244"/>
      <c r="Z7244"/>
      <c r="AA7244"/>
      <c r="AB7244"/>
      <c r="AC7244"/>
      <c r="AD7244"/>
      <c r="AE7244"/>
      <c r="AF7244"/>
      <c r="AG7244"/>
      <c r="AH7244"/>
      <c r="AI7244"/>
      <c r="AJ7244"/>
      <c r="AK7244"/>
      <c r="AL7244"/>
      <c r="AM7244"/>
      <c r="AN7244"/>
      <c r="AO7244"/>
      <c r="AP7244"/>
      <c r="AQ7244"/>
      <c r="AR7244"/>
      <c r="AS7244"/>
      <c r="AT7244"/>
      <c r="AU7244"/>
      <c r="AV7244"/>
      <c r="AW7244"/>
      <c r="AX7244"/>
      <c r="AY7244"/>
      <c r="AZ7244"/>
      <c r="BA7244"/>
      <c r="BB7244"/>
      <c r="BC7244"/>
      <c r="BD7244"/>
      <c r="BE7244"/>
      <c r="BF7244"/>
      <c r="BG7244"/>
      <c r="BH7244"/>
      <c r="BI7244"/>
      <c r="BJ7244"/>
      <c r="BK7244"/>
      <c r="BL7244"/>
      <c r="BM7244"/>
      <c r="BN7244"/>
      <c r="BO7244"/>
      <c r="BP7244"/>
      <c r="BQ7244"/>
      <c r="BR7244"/>
      <c r="BS7244"/>
      <c r="BT7244"/>
      <c r="BU7244"/>
      <c r="BV7244"/>
      <c r="BW7244"/>
      <c r="BX7244"/>
      <c r="BY7244"/>
      <c r="BZ7244"/>
      <c r="CA7244"/>
      <c r="CB7244"/>
      <c r="CC7244"/>
      <c r="CD7244"/>
      <c r="CE7244"/>
      <c r="CF7244"/>
      <c r="CG7244"/>
      <c r="CH7244"/>
      <c r="CI7244"/>
      <c r="CJ7244"/>
      <c r="CK7244"/>
      <c r="CL7244"/>
      <c r="CM7244"/>
      <c r="CN7244"/>
      <c r="CO7244"/>
      <c r="CP7244"/>
      <c r="CQ7244"/>
      <c r="CR7244"/>
      <c r="CS7244"/>
      <c r="CT7244"/>
      <c r="CU7244"/>
      <c r="CV7244"/>
    </row>
    <row r="7245" spans="10:100" x14ac:dyDescent="0.25">
      <c r="J7245"/>
      <c r="K7245"/>
      <c r="L7245"/>
      <c r="M7245"/>
      <c r="N7245"/>
      <c r="O7245"/>
      <c r="P7245"/>
      <c r="Q7245"/>
      <c r="R7245"/>
      <c r="S7245"/>
      <c r="T7245"/>
      <c r="U7245"/>
      <c r="V7245"/>
      <c r="W7245"/>
      <c r="X7245"/>
      <c r="Y7245"/>
      <c r="Z7245"/>
      <c r="AA7245"/>
      <c r="AB7245"/>
      <c r="AC7245"/>
      <c r="AD7245"/>
      <c r="AE7245"/>
      <c r="AF7245"/>
      <c r="AG7245"/>
      <c r="AH7245"/>
      <c r="AI7245"/>
      <c r="AJ7245"/>
      <c r="AK7245"/>
      <c r="AL7245"/>
      <c r="AM7245"/>
      <c r="AN7245"/>
      <c r="AO7245"/>
      <c r="AP7245"/>
      <c r="AQ7245"/>
      <c r="AR7245"/>
      <c r="AS7245"/>
      <c r="AT7245"/>
      <c r="AU7245"/>
      <c r="AV7245"/>
      <c r="AW7245"/>
      <c r="AX7245"/>
      <c r="AY7245"/>
      <c r="AZ7245"/>
      <c r="BA7245"/>
      <c r="BB7245"/>
      <c r="BC7245"/>
      <c r="BD7245"/>
      <c r="BE7245"/>
      <c r="BF7245"/>
      <c r="BG7245"/>
      <c r="BH7245"/>
      <c r="BI7245"/>
      <c r="BJ7245"/>
      <c r="BK7245"/>
      <c r="BL7245"/>
      <c r="BM7245"/>
      <c r="BN7245"/>
      <c r="BO7245"/>
      <c r="BP7245"/>
      <c r="BQ7245"/>
      <c r="BR7245"/>
      <c r="BS7245"/>
      <c r="BT7245"/>
      <c r="BU7245"/>
      <c r="BV7245"/>
      <c r="BW7245"/>
      <c r="BX7245"/>
      <c r="BY7245"/>
      <c r="BZ7245"/>
      <c r="CA7245"/>
      <c r="CB7245"/>
      <c r="CC7245"/>
      <c r="CD7245"/>
      <c r="CE7245"/>
      <c r="CF7245"/>
      <c r="CG7245"/>
      <c r="CH7245"/>
      <c r="CI7245"/>
      <c r="CJ7245"/>
      <c r="CK7245"/>
      <c r="CL7245"/>
      <c r="CM7245"/>
      <c r="CN7245"/>
      <c r="CO7245"/>
      <c r="CP7245"/>
      <c r="CQ7245"/>
      <c r="CR7245"/>
      <c r="CS7245"/>
      <c r="CT7245"/>
      <c r="CU7245"/>
      <c r="CV7245"/>
    </row>
    <row r="7246" spans="10:100" x14ac:dyDescent="0.25">
      <c r="J7246"/>
      <c r="K7246"/>
      <c r="L7246"/>
      <c r="M7246"/>
      <c r="N7246"/>
      <c r="O7246"/>
      <c r="P7246"/>
      <c r="Q7246"/>
      <c r="R7246"/>
      <c r="S7246"/>
      <c r="T7246"/>
      <c r="U7246"/>
      <c r="V7246"/>
      <c r="W7246"/>
      <c r="X7246"/>
      <c r="Y7246"/>
      <c r="Z7246"/>
      <c r="AA7246"/>
      <c r="AB7246"/>
      <c r="AC7246"/>
      <c r="AD7246"/>
      <c r="AE7246"/>
      <c r="AF7246"/>
      <c r="AG7246"/>
      <c r="AH7246"/>
      <c r="AI7246"/>
      <c r="AJ7246"/>
      <c r="AK7246"/>
      <c r="AL7246"/>
      <c r="AM7246"/>
      <c r="AN7246"/>
      <c r="AO7246"/>
      <c r="AP7246"/>
      <c r="AQ7246"/>
      <c r="AR7246"/>
      <c r="AS7246"/>
      <c r="AT7246"/>
      <c r="AU7246"/>
      <c r="AV7246"/>
      <c r="AW7246"/>
      <c r="AX7246"/>
      <c r="AY7246"/>
      <c r="AZ7246"/>
      <c r="BA7246"/>
      <c r="BB7246"/>
      <c r="BC7246"/>
      <c r="BD7246"/>
      <c r="BE7246"/>
      <c r="BF7246"/>
      <c r="BG7246"/>
      <c r="BH7246"/>
      <c r="BI7246"/>
      <c r="BJ7246"/>
      <c r="BK7246"/>
      <c r="BL7246"/>
      <c r="BM7246"/>
      <c r="BN7246"/>
      <c r="BO7246"/>
      <c r="BP7246"/>
      <c r="BQ7246"/>
      <c r="BR7246"/>
      <c r="BS7246"/>
      <c r="BT7246"/>
      <c r="BU7246"/>
      <c r="BV7246"/>
      <c r="BW7246"/>
      <c r="BX7246"/>
      <c r="BY7246"/>
      <c r="BZ7246"/>
      <c r="CA7246"/>
      <c r="CB7246"/>
      <c r="CC7246"/>
      <c r="CD7246"/>
      <c r="CE7246"/>
      <c r="CF7246"/>
      <c r="CG7246"/>
      <c r="CH7246"/>
      <c r="CI7246"/>
      <c r="CJ7246"/>
      <c r="CK7246"/>
      <c r="CL7246"/>
      <c r="CM7246"/>
      <c r="CN7246"/>
      <c r="CO7246"/>
      <c r="CP7246"/>
      <c r="CQ7246"/>
      <c r="CR7246"/>
      <c r="CS7246"/>
      <c r="CT7246"/>
      <c r="CU7246"/>
      <c r="CV7246"/>
    </row>
    <row r="7247" spans="10:100" x14ac:dyDescent="0.25">
      <c r="J7247"/>
      <c r="K7247"/>
      <c r="L7247"/>
      <c r="M7247"/>
      <c r="N7247"/>
      <c r="O7247"/>
      <c r="P7247"/>
      <c r="Q7247"/>
      <c r="R7247"/>
      <c r="S7247"/>
      <c r="T7247"/>
      <c r="U7247"/>
      <c r="V7247"/>
      <c r="W7247"/>
      <c r="X7247"/>
      <c r="Y7247"/>
      <c r="Z7247"/>
      <c r="AA7247"/>
      <c r="AB7247"/>
      <c r="AC7247"/>
      <c r="AD7247"/>
      <c r="AE7247"/>
      <c r="AF7247"/>
      <c r="AG7247"/>
      <c r="AH7247"/>
      <c r="AI7247"/>
      <c r="AJ7247"/>
      <c r="AK7247"/>
      <c r="AL7247"/>
      <c r="AM7247"/>
      <c r="AN7247"/>
      <c r="AO7247"/>
      <c r="AP7247"/>
      <c r="AQ7247"/>
      <c r="AR7247"/>
      <c r="AS7247"/>
      <c r="AT7247"/>
      <c r="AU7247"/>
      <c r="AV7247"/>
      <c r="AW7247"/>
      <c r="AX7247"/>
      <c r="AY7247"/>
      <c r="AZ7247"/>
      <c r="BA7247"/>
      <c r="BB7247"/>
      <c r="BC7247"/>
      <c r="BD7247"/>
      <c r="BE7247"/>
      <c r="BF7247"/>
      <c r="BG7247"/>
      <c r="BH7247"/>
      <c r="BI7247"/>
      <c r="BJ7247"/>
      <c r="BK7247"/>
      <c r="BL7247"/>
      <c r="BM7247"/>
      <c r="BN7247"/>
      <c r="BO7247"/>
      <c r="BP7247"/>
      <c r="BQ7247"/>
      <c r="BR7247"/>
      <c r="BS7247"/>
      <c r="BT7247"/>
      <c r="BU7247"/>
      <c r="BV7247"/>
      <c r="BW7247"/>
      <c r="BX7247"/>
      <c r="BY7247"/>
      <c r="BZ7247"/>
      <c r="CA7247"/>
      <c r="CB7247"/>
      <c r="CC7247"/>
      <c r="CD7247"/>
      <c r="CE7247"/>
      <c r="CF7247"/>
      <c r="CG7247"/>
      <c r="CH7247"/>
      <c r="CI7247"/>
      <c r="CJ7247"/>
      <c r="CK7247"/>
      <c r="CL7247"/>
      <c r="CM7247"/>
      <c r="CN7247"/>
      <c r="CO7247"/>
      <c r="CP7247"/>
      <c r="CQ7247"/>
      <c r="CR7247"/>
      <c r="CS7247"/>
      <c r="CT7247"/>
      <c r="CU7247"/>
      <c r="CV7247"/>
    </row>
    <row r="7248" spans="10:100" x14ac:dyDescent="0.25">
      <c r="J7248"/>
      <c r="K7248"/>
      <c r="L7248"/>
      <c r="M7248"/>
      <c r="N7248"/>
      <c r="O7248"/>
      <c r="P7248"/>
      <c r="Q7248"/>
      <c r="R7248"/>
      <c r="S7248"/>
      <c r="T7248"/>
      <c r="U7248"/>
      <c r="V7248"/>
      <c r="W7248"/>
      <c r="X7248"/>
      <c r="Y7248"/>
      <c r="Z7248"/>
      <c r="AA7248"/>
      <c r="AB7248"/>
      <c r="AC7248"/>
      <c r="AD7248"/>
      <c r="AE7248"/>
      <c r="AF7248"/>
      <c r="AG7248"/>
      <c r="AH7248"/>
      <c r="AI7248"/>
      <c r="AJ7248"/>
      <c r="AK7248"/>
      <c r="AL7248"/>
      <c r="AM7248"/>
      <c r="AN7248"/>
      <c r="AO7248"/>
      <c r="AP7248"/>
      <c r="AQ7248"/>
      <c r="AR7248"/>
      <c r="AS7248"/>
      <c r="AT7248"/>
      <c r="AU7248"/>
      <c r="AV7248"/>
      <c r="AW7248"/>
      <c r="AX7248"/>
      <c r="AY7248"/>
      <c r="AZ7248"/>
      <c r="BA7248"/>
      <c r="BB7248"/>
      <c r="BC7248"/>
      <c r="BD7248"/>
      <c r="BE7248"/>
      <c r="BF7248"/>
      <c r="BG7248"/>
      <c r="BH7248"/>
      <c r="BI7248"/>
      <c r="BJ7248"/>
      <c r="BK7248"/>
      <c r="BL7248"/>
      <c r="BM7248"/>
      <c r="BN7248"/>
      <c r="BO7248"/>
      <c r="BP7248"/>
      <c r="BQ7248"/>
      <c r="BR7248"/>
      <c r="BS7248"/>
      <c r="BT7248"/>
      <c r="BU7248"/>
      <c r="BV7248"/>
      <c r="BW7248"/>
      <c r="BX7248"/>
      <c r="BY7248"/>
      <c r="BZ7248"/>
      <c r="CA7248"/>
      <c r="CB7248"/>
      <c r="CC7248"/>
      <c r="CD7248"/>
      <c r="CE7248"/>
      <c r="CF7248"/>
      <c r="CG7248"/>
      <c r="CH7248"/>
      <c r="CI7248"/>
      <c r="CJ7248"/>
      <c r="CK7248"/>
      <c r="CL7248"/>
      <c r="CM7248"/>
      <c r="CN7248"/>
      <c r="CO7248"/>
      <c r="CP7248"/>
      <c r="CQ7248"/>
      <c r="CR7248"/>
      <c r="CS7248"/>
      <c r="CT7248"/>
      <c r="CU7248"/>
      <c r="CV7248"/>
    </row>
    <row r="7249" spans="10:100" x14ac:dyDescent="0.25">
      <c r="J7249"/>
      <c r="K7249"/>
      <c r="L7249"/>
      <c r="M7249"/>
      <c r="N7249"/>
      <c r="O7249"/>
      <c r="P7249"/>
      <c r="Q7249"/>
      <c r="R7249"/>
      <c r="S7249"/>
      <c r="T7249"/>
      <c r="U7249"/>
      <c r="V7249"/>
      <c r="W7249"/>
      <c r="X7249"/>
      <c r="Y7249"/>
      <c r="Z7249"/>
      <c r="AA7249"/>
      <c r="AB7249"/>
      <c r="AC7249"/>
      <c r="AD7249"/>
      <c r="AE7249"/>
      <c r="AF7249"/>
      <c r="AG7249"/>
      <c r="AH7249"/>
      <c r="AI7249"/>
      <c r="AJ7249"/>
      <c r="AK7249"/>
      <c r="AL7249"/>
      <c r="AM7249"/>
      <c r="AN7249"/>
      <c r="AO7249"/>
      <c r="AP7249"/>
      <c r="AQ7249"/>
      <c r="AR7249"/>
      <c r="AS7249"/>
      <c r="AT7249"/>
      <c r="AU7249"/>
      <c r="AV7249"/>
      <c r="AW7249"/>
      <c r="AX7249"/>
      <c r="AY7249"/>
      <c r="AZ7249"/>
      <c r="BA7249"/>
      <c r="BB7249"/>
      <c r="BC7249"/>
      <c r="BD7249"/>
      <c r="BE7249"/>
      <c r="BF7249"/>
      <c r="BG7249"/>
      <c r="BH7249"/>
      <c r="BI7249"/>
      <c r="BJ7249"/>
      <c r="BK7249"/>
      <c r="BL7249"/>
      <c r="BM7249"/>
      <c r="BN7249"/>
      <c r="BO7249"/>
      <c r="BP7249"/>
      <c r="BQ7249"/>
      <c r="BR7249"/>
      <c r="BS7249"/>
      <c r="BT7249"/>
      <c r="BU7249"/>
      <c r="BV7249"/>
      <c r="BW7249"/>
      <c r="BX7249"/>
      <c r="BY7249"/>
      <c r="BZ7249"/>
      <c r="CA7249"/>
      <c r="CB7249"/>
      <c r="CC7249"/>
      <c r="CD7249"/>
      <c r="CE7249"/>
      <c r="CF7249"/>
      <c r="CG7249"/>
      <c r="CH7249"/>
      <c r="CI7249"/>
      <c r="CJ7249"/>
      <c r="CK7249"/>
      <c r="CL7249"/>
      <c r="CM7249"/>
      <c r="CN7249"/>
      <c r="CO7249"/>
      <c r="CP7249"/>
      <c r="CQ7249"/>
      <c r="CR7249"/>
      <c r="CS7249"/>
      <c r="CT7249"/>
      <c r="CU7249"/>
      <c r="CV7249"/>
    </row>
    <row r="7250" spans="10:100" x14ac:dyDescent="0.25">
      <c r="J7250"/>
      <c r="K7250"/>
      <c r="L7250"/>
      <c r="M7250"/>
      <c r="N7250"/>
      <c r="O7250"/>
      <c r="P7250"/>
      <c r="Q7250"/>
      <c r="R7250"/>
      <c r="S7250"/>
      <c r="T7250"/>
      <c r="U7250"/>
      <c r="V7250"/>
      <c r="W7250"/>
      <c r="X7250"/>
      <c r="Y7250"/>
      <c r="Z7250"/>
      <c r="AA7250"/>
      <c r="AB7250"/>
      <c r="AC7250"/>
      <c r="AD7250"/>
      <c r="AE7250"/>
      <c r="AF7250"/>
      <c r="AG7250"/>
      <c r="AH7250"/>
      <c r="AI7250"/>
      <c r="AJ7250"/>
      <c r="AK7250"/>
      <c r="AL7250"/>
      <c r="AM7250"/>
      <c r="AN7250"/>
      <c r="AO7250"/>
      <c r="AP7250"/>
      <c r="AQ7250"/>
      <c r="AR7250"/>
      <c r="AS7250"/>
      <c r="AT7250"/>
      <c r="AU7250"/>
      <c r="AV7250"/>
      <c r="AW7250"/>
      <c r="AX7250"/>
      <c r="AY7250"/>
      <c r="AZ7250"/>
      <c r="BA7250"/>
      <c r="BB7250"/>
      <c r="BC7250"/>
      <c r="BD7250"/>
      <c r="BE7250"/>
      <c r="BF7250"/>
      <c r="BG7250"/>
      <c r="BH7250"/>
      <c r="BI7250"/>
      <c r="BJ7250"/>
      <c r="BK7250"/>
      <c r="BL7250"/>
      <c r="BM7250"/>
      <c r="BN7250"/>
      <c r="BO7250"/>
      <c r="BP7250"/>
      <c r="BQ7250"/>
      <c r="BR7250"/>
      <c r="BS7250"/>
      <c r="BT7250"/>
      <c r="BU7250"/>
      <c r="BV7250"/>
      <c r="BW7250"/>
      <c r="BX7250"/>
      <c r="BY7250"/>
      <c r="BZ7250"/>
      <c r="CA7250"/>
      <c r="CB7250"/>
      <c r="CC7250"/>
      <c r="CD7250"/>
      <c r="CE7250"/>
      <c r="CF7250"/>
      <c r="CG7250"/>
      <c r="CH7250"/>
      <c r="CI7250"/>
      <c r="CJ7250"/>
      <c r="CK7250"/>
      <c r="CL7250"/>
      <c r="CM7250"/>
      <c r="CN7250"/>
      <c r="CO7250"/>
      <c r="CP7250"/>
      <c r="CQ7250"/>
      <c r="CR7250"/>
      <c r="CS7250"/>
      <c r="CT7250"/>
      <c r="CU7250"/>
      <c r="CV7250"/>
    </row>
    <row r="7251" spans="10:100" x14ac:dyDescent="0.25">
      <c r="J7251"/>
      <c r="K7251"/>
      <c r="L7251"/>
      <c r="M7251"/>
      <c r="N7251"/>
      <c r="O7251"/>
      <c r="P7251"/>
      <c r="Q7251"/>
      <c r="R7251"/>
      <c r="S7251"/>
      <c r="T7251"/>
      <c r="U7251"/>
      <c r="V7251"/>
      <c r="W7251"/>
      <c r="X7251"/>
      <c r="Y7251"/>
      <c r="Z7251"/>
      <c r="AA7251"/>
      <c r="AB7251"/>
      <c r="AC7251"/>
      <c r="AD7251"/>
      <c r="AE7251"/>
      <c r="AF7251"/>
      <c r="AG7251"/>
      <c r="AH7251"/>
      <c r="AI7251"/>
      <c r="AJ7251"/>
      <c r="AK7251"/>
      <c r="AL7251"/>
      <c r="AM7251"/>
      <c r="AN7251"/>
      <c r="AO7251"/>
      <c r="AP7251"/>
      <c r="AQ7251"/>
      <c r="AR7251"/>
      <c r="AS7251"/>
      <c r="AT7251"/>
      <c r="AU7251"/>
      <c r="AV7251"/>
      <c r="AW7251"/>
      <c r="AX7251"/>
      <c r="AY7251"/>
      <c r="AZ7251"/>
      <c r="BA7251"/>
      <c r="BB7251"/>
      <c r="BC7251"/>
      <c r="BD7251"/>
      <c r="BE7251"/>
      <c r="BF7251"/>
      <c r="BG7251"/>
      <c r="BH7251"/>
      <c r="BI7251"/>
      <c r="BJ7251"/>
      <c r="BK7251"/>
      <c r="BL7251"/>
      <c r="BM7251"/>
      <c r="BN7251"/>
      <c r="BO7251"/>
      <c r="BP7251"/>
      <c r="BQ7251"/>
      <c r="BR7251"/>
      <c r="BS7251"/>
      <c r="BT7251"/>
      <c r="BU7251"/>
      <c r="BV7251"/>
      <c r="BW7251"/>
      <c r="BX7251"/>
      <c r="BY7251"/>
      <c r="BZ7251"/>
      <c r="CA7251"/>
      <c r="CB7251"/>
      <c r="CC7251"/>
      <c r="CD7251"/>
      <c r="CE7251"/>
      <c r="CF7251"/>
      <c r="CG7251"/>
      <c r="CH7251"/>
      <c r="CI7251"/>
      <c r="CJ7251"/>
      <c r="CK7251"/>
      <c r="CL7251"/>
      <c r="CM7251"/>
      <c r="CN7251"/>
      <c r="CO7251"/>
      <c r="CP7251"/>
      <c r="CQ7251"/>
      <c r="CR7251"/>
      <c r="CS7251"/>
      <c r="CT7251"/>
      <c r="CU7251"/>
      <c r="CV7251"/>
    </row>
    <row r="7252" spans="10:100" x14ac:dyDescent="0.25">
      <c r="J7252"/>
      <c r="K7252"/>
      <c r="L7252"/>
      <c r="M7252"/>
      <c r="N7252"/>
      <c r="O7252"/>
      <c r="P7252"/>
      <c r="Q7252"/>
      <c r="R7252"/>
      <c r="S7252"/>
      <c r="T7252"/>
      <c r="U7252"/>
      <c r="V7252"/>
      <c r="W7252"/>
      <c r="X7252"/>
      <c r="Y7252"/>
      <c r="Z7252"/>
      <c r="AA7252"/>
      <c r="AB7252"/>
      <c r="AC7252"/>
      <c r="AD7252"/>
      <c r="AE7252"/>
      <c r="AF7252"/>
      <c r="AG7252"/>
      <c r="AH7252"/>
      <c r="AI7252"/>
      <c r="AJ7252"/>
      <c r="AK7252"/>
      <c r="AL7252"/>
      <c r="AM7252"/>
      <c r="AN7252"/>
      <c r="AO7252"/>
      <c r="AP7252"/>
      <c r="AQ7252"/>
      <c r="AR7252"/>
      <c r="AS7252"/>
      <c r="AT7252"/>
      <c r="AU7252"/>
      <c r="AV7252"/>
      <c r="AW7252"/>
      <c r="AX7252"/>
      <c r="AY7252"/>
      <c r="AZ7252"/>
      <c r="BA7252"/>
      <c r="BB7252"/>
      <c r="BC7252"/>
      <c r="BD7252"/>
      <c r="BE7252"/>
      <c r="BF7252"/>
      <c r="BG7252"/>
      <c r="BH7252"/>
      <c r="BI7252"/>
      <c r="BJ7252"/>
      <c r="BK7252"/>
      <c r="BL7252"/>
      <c r="BM7252"/>
      <c r="BN7252"/>
      <c r="BO7252"/>
      <c r="BP7252"/>
      <c r="BQ7252"/>
      <c r="BR7252"/>
      <c r="BS7252"/>
      <c r="BT7252"/>
      <c r="BU7252"/>
      <c r="BV7252"/>
      <c r="BW7252"/>
      <c r="BX7252"/>
      <c r="BY7252"/>
      <c r="BZ7252"/>
      <c r="CA7252"/>
      <c r="CB7252"/>
      <c r="CC7252"/>
      <c r="CD7252"/>
      <c r="CE7252"/>
      <c r="CF7252"/>
      <c r="CG7252"/>
      <c r="CH7252"/>
      <c r="CI7252"/>
      <c r="CJ7252"/>
      <c r="CK7252"/>
      <c r="CL7252"/>
      <c r="CM7252"/>
      <c r="CN7252"/>
      <c r="CO7252"/>
      <c r="CP7252"/>
      <c r="CQ7252"/>
      <c r="CR7252"/>
      <c r="CS7252"/>
      <c r="CT7252"/>
      <c r="CU7252"/>
      <c r="CV7252"/>
    </row>
    <row r="7253" spans="10:100" x14ac:dyDescent="0.25">
      <c r="J7253"/>
      <c r="K7253"/>
      <c r="L7253"/>
      <c r="M7253"/>
      <c r="N7253"/>
      <c r="O7253"/>
      <c r="P7253"/>
      <c r="Q7253"/>
      <c r="R7253"/>
      <c r="S7253"/>
      <c r="T7253"/>
      <c r="U7253"/>
      <c r="V7253"/>
      <c r="W7253"/>
      <c r="X7253"/>
      <c r="Y7253"/>
      <c r="Z7253"/>
      <c r="AA7253"/>
      <c r="AB7253"/>
      <c r="AC7253"/>
      <c r="AD7253"/>
      <c r="AE7253"/>
      <c r="AF7253"/>
      <c r="AG7253"/>
      <c r="AH7253"/>
      <c r="AI7253"/>
      <c r="AJ7253"/>
      <c r="AK7253"/>
      <c r="AL7253"/>
      <c r="AM7253"/>
      <c r="AN7253"/>
      <c r="AO7253"/>
      <c r="AP7253"/>
      <c r="AQ7253"/>
      <c r="AR7253"/>
      <c r="AS7253"/>
      <c r="AT7253"/>
      <c r="AU7253"/>
      <c r="AV7253"/>
      <c r="AW7253"/>
      <c r="AX7253"/>
      <c r="AY7253"/>
      <c r="AZ7253"/>
      <c r="BA7253"/>
      <c r="BB7253"/>
      <c r="BC7253"/>
      <c r="BD7253"/>
      <c r="BE7253"/>
      <c r="BF7253"/>
      <c r="BG7253"/>
      <c r="BH7253"/>
      <c r="BI7253"/>
      <c r="BJ7253"/>
      <c r="BK7253"/>
      <c r="BL7253"/>
      <c r="BM7253"/>
      <c r="BN7253"/>
      <c r="BO7253"/>
      <c r="BP7253"/>
      <c r="BQ7253"/>
      <c r="BR7253"/>
      <c r="BS7253"/>
      <c r="BT7253"/>
      <c r="BU7253"/>
      <c r="BV7253"/>
      <c r="BW7253"/>
      <c r="BX7253"/>
      <c r="BY7253"/>
      <c r="BZ7253"/>
      <c r="CA7253"/>
      <c r="CB7253"/>
      <c r="CC7253"/>
      <c r="CD7253"/>
      <c r="CE7253"/>
      <c r="CF7253"/>
      <c r="CG7253"/>
      <c r="CH7253"/>
      <c r="CI7253"/>
      <c r="CJ7253"/>
      <c r="CK7253"/>
      <c r="CL7253"/>
      <c r="CM7253"/>
      <c r="CN7253"/>
      <c r="CO7253"/>
      <c r="CP7253"/>
      <c r="CQ7253"/>
      <c r="CR7253"/>
      <c r="CS7253"/>
      <c r="CT7253"/>
      <c r="CU7253"/>
      <c r="CV7253"/>
    </row>
    <row r="7254" spans="10:100" x14ac:dyDescent="0.25">
      <c r="J7254"/>
      <c r="K7254"/>
      <c r="L7254"/>
      <c r="M7254"/>
      <c r="N7254"/>
      <c r="O7254"/>
      <c r="P7254"/>
      <c r="Q7254"/>
      <c r="R7254"/>
      <c r="S7254"/>
      <c r="T7254"/>
      <c r="U7254"/>
      <c r="V7254"/>
      <c r="W7254"/>
      <c r="X7254"/>
      <c r="Y7254"/>
      <c r="Z7254"/>
      <c r="AA7254"/>
      <c r="AB7254"/>
      <c r="AC7254"/>
      <c r="AD7254"/>
      <c r="AE7254"/>
      <c r="AF7254"/>
      <c r="AG7254"/>
      <c r="AH7254"/>
      <c r="AI7254"/>
      <c r="AJ7254"/>
      <c r="AK7254"/>
      <c r="AL7254"/>
      <c r="AM7254"/>
      <c r="AN7254"/>
      <c r="AO7254"/>
      <c r="AP7254"/>
      <c r="AQ7254"/>
      <c r="AR7254"/>
      <c r="AS7254"/>
      <c r="AT7254"/>
      <c r="AU7254"/>
      <c r="AV7254"/>
      <c r="AW7254"/>
      <c r="AX7254"/>
      <c r="AY7254"/>
      <c r="AZ7254"/>
      <c r="BA7254"/>
      <c r="BB7254"/>
      <c r="BC7254"/>
      <c r="BD7254"/>
      <c r="BE7254"/>
      <c r="BF7254"/>
      <c r="BG7254"/>
      <c r="BH7254"/>
      <c r="BI7254"/>
      <c r="BJ7254"/>
      <c r="BK7254"/>
      <c r="BL7254"/>
      <c r="BM7254"/>
      <c r="BN7254"/>
      <c r="BO7254"/>
      <c r="BP7254"/>
      <c r="BQ7254"/>
      <c r="BR7254"/>
      <c r="BS7254"/>
      <c r="BT7254"/>
      <c r="BU7254"/>
      <c r="BV7254"/>
      <c r="BW7254"/>
      <c r="BX7254"/>
      <c r="BY7254"/>
      <c r="BZ7254"/>
      <c r="CA7254"/>
      <c r="CB7254"/>
      <c r="CC7254"/>
      <c r="CD7254"/>
      <c r="CE7254"/>
      <c r="CF7254"/>
      <c r="CG7254"/>
      <c r="CH7254"/>
      <c r="CI7254"/>
      <c r="CJ7254"/>
      <c r="CK7254"/>
      <c r="CL7254"/>
      <c r="CM7254"/>
      <c r="CN7254"/>
      <c r="CO7254"/>
      <c r="CP7254"/>
      <c r="CQ7254"/>
      <c r="CR7254"/>
      <c r="CS7254"/>
      <c r="CT7254"/>
      <c r="CU7254"/>
      <c r="CV7254"/>
    </row>
    <row r="7255" spans="10:100" x14ac:dyDescent="0.25">
      <c r="J7255"/>
      <c r="K7255"/>
      <c r="L7255"/>
      <c r="M7255"/>
      <c r="N7255"/>
      <c r="O7255"/>
      <c r="P7255"/>
      <c r="Q7255"/>
      <c r="R7255"/>
      <c r="S7255"/>
      <c r="T7255"/>
      <c r="U7255"/>
      <c r="V7255"/>
      <c r="W7255"/>
      <c r="X7255"/>
      <c r="Y7255"/>
      <c r="Z7255"/>
      <c r="AA7255"/>
      <c r="AB7255"/>
      <c r="AC7255"/>
      <c r="AD7255"/>
      <c r="AE7255"/>
      <c r="AF7255"/>
      <c r="AG7255"/>
      <c r="AH7255"/>
      <c r="AI7255"/>
      <c r="AJ7255"/>
      <c r="AK7255"/>
      <c r="AL7255"/>
      <c r="AM7255"/>
      <c r="AN7255"/>
      <c r="AO7255"/>
      <c r="AP7255"/>
      <c r="AQ7255"/>
      <c r="AR7255"/>
      <c r="AS7255"/>
      <c r="AT7255"/>
      <c r="AU7255"/>
      <c r="AV7255"/>
      <c r="AW7255"/>
      <c r="AX7255"/>
      <c r="AY7255"/>
      <c r="AZ7255"/>
      <c r="BA7255"/>
      <c r="BB7255"/>
      <c r="BC7255"/>
      <c r="BD7255"/>
      <c r="BE7255"/>
      <c r="BF7255"/>
      <c r="BG7255"/>
      <c r="BH7255"/>
      <c r="BI7255"/>
      <c r="BJ7255"/>
      <c r="BK7255"/>
      <c r="BL7255"/>
      <c r="BM7255"/>
      <c r="BN7255"/>
      <c r="BO7255"/>
      <c r="BP7255"/>
      <c r="BQ7255"/>
      <c r="BR7255"/>
      <c r="BS7255"/>
      <c r="BT7255"/>
      <c r="BU7255"/>
      <c r="BV7255"/>
      <c r="BW7255"/>
      <c r="BX7255"/>
      <c r="BY7255"/>
      <c r="BZ7255"/>
      <c r="CA7255"/>
      <c r="CB7255"/>
      <c r="CC7255"/>
      <c r="CD7255"/>
      <c r="CE7255"/>
      <c r="CF7255"/>
      <c r="CG7255"/>
      <c r="CH7255"/>
      <c r="CI7255"/>
      <c r="CJ7255"/>
      <c r="CK7255"/>
      <c r="CL7255"/>
      <c r="CM7255"/>
      <c r="CN7255"/>
      <c r="CO7255"/>
      <c r="CP7255"/>
      <c r="CQ7255"/>
      <c r="CR7255"/>
      <c r="CS7255"/>
      <c r="CT7255"/>
      <c r="CU7255"/>
      <c r="CV7255"/>
    </row>
    <row r="7256" spans="10:100" x14ac:dyDescent="0.25">
      <c r="J7256"/>
      <c r="K7256"/>
      <c r="L7256"/>
      <c r="M7256"/>
      <c r="N7256"/>
      <c r="O7256"/>
      <c r="P7256"/>
      <c r="Q7256"/>
      <c r="R7256"/>
      <c r="S7256"/>
      <c r="T7256"/>
      <c r="U7256"/>
      <c r="V7256"/>
      <c r="W7256"/>
      <c r="X7256"/>
      <c r="Y7256"/>
      <c r="Z7256"/>
      <c r="AA7256"/>
      <c r="AB7256"/>
      <c r="AC7256"/>
      <c r="AD7256"/>
      <c r="AE7256"/>
      <c r="AF7256"/>
      <c r="AG7256"/>
      <c r="AH7256"/>
      <c r="AI7256"/>
      <c r="AJ7256"/>
      <c r="AK7256"/>
      <c r="AL7256"/>
      <c r="AM7256"/>
      <c r="AN7256"/>
      <c r="AO7256"/>
      <c r="AP7256"/>
      <c r="AQ7256"/>
      <c r="AR7256"/>
      <c r="AS7256"/>
      <c r="AT7256"/>
      <c r="AU7256"/>
      <c r="AV7256"/>
      <c r="AW7256"/>
      <c r="AX7256"/>
      <c r="AY7256"/>
      <c r="AZ7256"/>
      <c r="BA7256"/>
      <c r="BB7256"/>
      <c r="BC7256"/>
      <c r="BD7256"/>
      <c r="BE7256"/>
      <c r="BF7256"/>
      <c r="BG7256"/>
      <c r="BH7256"/>
      <c r="BI7256"/>
      <c r="BJ7256"/>
      <c r="BK7256"/>
      <c r="BL7256"/>
      <c r="BM7256"/>
      <c r="BN7256"/>
      <c r="BO7256"/>
      <c r="BP7256"/>
      <c r="BQ7256"/>
      <c r="BR7256"/>
      <c r="BS7256"/>
      <c r="BT7256"/>
      <c r="BU7256"/>
      <c r="BV7256"/>
      <c r="BW7256"/>
      <c r="BX7256"/>
      <c r="BY7256"/>
      <c r="BZ7256"/>
      <c r="CA7256"/>
      <c r="CB7256"/>
      <c r="CC7256"/>
      <c r="CD7256"/>
      <c r="CE7256"/>
      <c r="CF7256"/>
      <c r="CG7256"/>
      <c r="CH7256"/>
      <c r="CI7256"/>
      <c r="CJ7256"/>
      <c r="CK7256"/>
      <c r="CL7256"/>
      <c r="CM7256"/>
      <c r="CN7256"/>
      <c r="CO7256"/>
      <c r="CP7256"/>
      <c r="CQ7256"/>
      <c r="CR7256"/>
      <c r="CS7256"/>
      <c r="CT7256"/>
      <c r="CU7256"/>
      <c r="CV7256"/>
    </row>
    <row r="7257" spans="10:100" x14ac:dyDescent="0.25">
      <c r="J7257"/>
      <c r="K7257"/>
      <c r="L7257"/>
      <c r="M7257"/>
      <c r="N7257"/>
      <c r="O7257"/>
      <c r="P7257"/>
      <c r="Q7257"/>
      <c r="R7257"/>
      <c r="S7257"/>
      <c r="T7257"/>
      <c r="U7257"/>
      <c r="V7257"/>
      <c r="W7257"/>
      <c r="X7257"/>
      <c r="Y7257"/>
      <c r="Z7257"/>
      <c r="AA7257"/>
      <c r="AB7257"/>
      <c r="AC7257"/>
      <c r="AD7257"/>
      <c r="AE7257"/>
      <c r="AF7257"/>
      <c r="AG7257"/>
      <c r="AH7257"/>
      <c r="AI7257"/>
      <c r="AJ7257"/>
      <c r="AK7257"/>
      <c r="AL7257"/>
      <c r="AM7257"/>
      <c r="AN7257"/>
      <c r="AO7257"/>
      <c r="AP7257"/>
      <c r="AQ7257"/>
      <c r="AR7257"/>
      <c r="AS7257"/>
      <c r="AT7257"/>
      <c r="AU7257"/>
      <c r="AV7257"/>
      <c r="AW7257"/>
      <c r="AX7257"/>
      <c r="AY7257"/>
      <c r="AZ7257"/>
      <c r="BA7257"/>
      <c r="BB7257"/>
      <c r="BC7257"/>
      <c r="BD7257"/>
      <c r="BE7257"/>
      <c r="BF7257"/>
      <c r="BG7257"/>
      <c r="BH7257"/>
      <c r="BI7257"/>
      <c r="BJ7257"/>
      <c r="BK7257"/>
      <c r="BL7257"/>
      <c r="BM7257"/>
      <c r="BN7257"/>
      <c r="BO7257"/>
      <c r="BP7257"/>
      <c r="BQ7257"/>
      <c r="BR7257"/>
      <c r="BS7257"/>
      <c r="BT7257"/>
      <c r="BU7257"/>
      <c r="BV7257"/>
      <c r="BW7257"/>
      <c r="BX7257"/>
      <c r="BY7257"/>
      <c r="BZ7257"/>
      <c r="CA7257"/>
      <c r="CB7257"/>
      <c r="CC7257"/>
      <c r="CD7257"/>
      <c r="CE7257"/>
      <c r="CF7257"/>
      <c r="CG7257"/>
      <c r="CH7257"/>
      <c r="CI7257"/>
      <c r="CJ7257"/>
      <c r="CK7257"/>
      <c r="CL7257"/>
      <c r="CM7257"/>
      <c r="CN7257"/>
      <c r="CO7257"/>
      <c r="CP7257"/>
      <c r="CQ7257"/>
      <c r="CR7257"/>
      <c r="CS7257"/>
      <c r="CT7257"/>
      <c r="CU7257"/>
      <c r="CV7257"/>
    </row>
    <row r="7258" spans="10:100" x14ac:dyDescent="0.25">
      <c r="J7258"/>
      <c r="K7258"/>
      <c r="L7258"/>
      <c r="M7258"/>
      <c r="N7258"/>
      <c r="O7258"/>
      <c r="P7258"/>
      <c r="Q7258"/>
      <c r="R7258"/>
      <c r="S7258"/>
      <c r="T7258"/>
      <c r="U7258"/>
      <c r="V7258"/>
      <c r="W7258"/>
      <c r="X7258"/>
      <c r="Y7258"/>
      <c r="Z7258"/>
      <c r="AA7258"/>
      <c r="AB7258"/>
      <c r="AC7258"/>
      <c r="AD7258"/>
      <c r="AE7258"/>
      <c r="AF7258"/>
      <c r="AG7258"/>
      <c r="AH7258"/>
      <c r="AI7258"/>
      <c r="AJ7258"/>
      <c r="AK7258"/>
      <c r="AL7258"/>
      <c r="AM7258"/>
      <c r="AN7258"/>
      <c r="AO7258"/>
      <c r="AP7258"/>
      <c r="AQ7258"/>
      <c r="AR7258"/>
      <c r="AS7258"/>
      <c r="AT7258"/>
      <c r="AU7258"/>
      <c r="AV7258"/>
      <c r="AW7258"/>
      <c r="AX7258"/>
      <c r="AY7258"/>
      <c r="AZ7258"/>
      <c r="BA7258"/>
      <c r="BB7258"/>
      <c r="BC7258"/>
      <c r="BD7258"/>
      <c r="BE7258"/>
      <c r="BF7258"/>
      <c r="BG7258"/>
      <c r="BH7258"/>
      <c r="BI7258"/>
      <c r="BJ7258"/>
      <c r="BK7258"/>
      <c r="BL7258"/>
      <c r="BM7258"/>
      <c r="BN7258"/>
      <c r="BO7258"/>
      <c r="BP7258"/>
      <c r="BQ7258"/>
      <c r="BR7258"/>
      <c r="BS7258"/>
      <c r="BT7258"/>
      <c r="BU7258"/>
      <c r="BV7258"/>
      <c r="BW7258"/>
      <c r="BX7258"/>
      <c r="BY7258"/>
      <c r="BZ7258"/>
      <c r="CA7258"/>
      <c r="CB7258"/>
      <c r="CC7258"/>
      <c r="CD7258"/>
      <c r="CE7258"/>
      <c r="CF7258"/>
      <c r="CG7258"/>
      <c r="CH7258"/>
      <c r="CI7258"/>
      <c r="CJ7258"/>
      <c r="CK7258"/>
      <c r="CL7258"/>
      <c r="CM7258"/>
      <c r="CN7258"/>
      <c r="CO7258"/>
      <c r="CP7258"/>
      <c r="CQ7258"/>
      <c r="CR7258"/>
      <c r="CS7258"/>
      <c r="CT7258"/>
      <c r="CU7258"/>
      <c r="CV7258"/>
    </row>
    <row r="7259" spans="10:100" x14ac:dyDescent="0.25">
      <c r="J7259"/>
      <c r="K7259"/>
      <c r="L7259"/>
      <c r="M7259"/>
      <c r="N7259"/>
      <c r="O7259"/>
      <c r="P7259"/>
      <c r="Q7259"/>
      <c r="R7259"/>
      <c r="S7259"/>
      <c r="T7259"/>
      <c r="U7259"/>
      <c r="V7259"/>
      <c r="W7259"/>
      <c r="X7259"/>
      <c r="Y7259"/>
      <c r="Z7259"/>
      <c r="AA7259"/>
      <c r="AB7259"/>
      <c r="AC7259"/>
      <c r="AD7259"/>
      <c r="AE7259"/>
      <c r="AF7259"/>
      <c r="AG7259"/>
      <c r="AH7259"/>
      <c r="AI7259"/>
      <c r="AJ7259"/>
      <c r="AK7259"/>
      <c r="AL7259"/>
      <c r="AM7259"/>
      <c r="AN7259"/>
      <c r="AO7259"/>
      <c r="AP7259"/>
      <c r="AQ7259"/>
      <c r="AR7259"/>
      <c r="AS7259"/>
      <c r="AT7259"/>
      <c r="AU7259"/>
      <c r="AV7259"/>
      <c r="AW7259"/>
      <c r="AX7259"/>
      <c r="AY7259"/>
      <c r="AZ7259"/>
      <c r="BA7259"/>
      <c r="BB7259"/>
      <c r="BC7259"/>
      <c r="BD7259"/>
      <c r="BE7259"/>
      <c r="BF7259"/>
      <c r="BG7259"/>
      <c r="BH7259"/>
      <c r="BI7259"/>
      <c r="BJ7259"/>
      <c r="BK7259"/>
      <c r="BL7259"/>
      <c r="BM7259"/>
      <c r="BN7259"/>
      <c r="BO7259"/>
      <c r="BP7259"/>
      <c r="BQ7259"/>
      <c r="BR7259"/>
      <c r="BS7259"/>
      <c r="BT7259"/>
      <c r="BU7259"/>
      <c r="BV7259"/>
      <c r="BW7259"/>
      <c r="BX7259"/>
      <c r="BY7259"/>
      <c r="BZ7259"/>
      <c r="CA7259"/>
      <c r="CB7259"/>
      <c r="CC7259"/>
      <c r="CD7259"/>
      <c r="CE7259"/>
      <c r="CF7259"/>
      <c r="CG7259"/>
      <c r="CH7259"/>
      <c r="CI7259"/>
      <c r="CJ7259"/>
      <c r="CK7259"/>
      <c r="CL7259"/>
      <c r="CM7259"/>
      <c r="CN7259"/>
      <c r="CO7259"/>
      <c r="CP7259"/>
      <c r="CQ7259"/>
      <c r="CR7259"/>
      <c r="CS7259"/>
      <c r="CT7259"/>
      <c r="CU7259"/>
      <c r="CV7259"/>
    </row>
    <row r="7260" spans="10:100" x14ac:dyDescent="0.25">
      <c r="J7260"/>
      <c r="K7260"/>
      <c r="L7260"/>
      <c r="M7260"/>
      <c r="N7260"/>
      <c r="O7260"/>
      <c r="P7260"/>
      <c r="Q7260"/>
      <c r="R7260"/>
      <c r="S7260"/>
      <c r="T7260"/>
      <c r="U7260"/>
      <c r="V7260"/>
      <c r="W7260"/>
      <c r="X7260"/>
      <c r="Y7260"/>
      <c r="Z7260"/>
      <c r="AA7260"/>
      <c r="AB7260"/>
      <c r="AC7260"/>
      <c r="AD7260"/>
      <c r="AE7260"/>
      <c r="AF7260"/>
      <c r="AG7260"/>
      <c r="AH7260"/>
      <c r="AI7260"/>
      <c r="AJ7260"/>
      <c r="AK7260"/>
      <c r="AL7260"/>
      <c r="AM7260"/>
      <c r="AN7260"/>
      <c r="AO7260"/>
      <c r="AP7260"/>
      <c r="AQ7260"/>
      <c r="AR7260"/>
      <c r="AS7260"/>
      <c r="AT7260"/>
      <c r="AU7260"/>
      <c r="AV7260"/>
      <c r="AW7260"/>
      <c r="AX7260"/>
      <c r="AY7260"/>
      <c r="AZ7260"/>
      <c r="BA7260"/>
      <c r="BB7260"/>
      <c r="BC7260"/>
      <c r="BD7260"/>
      <c r="BE7260"/>
      <c r="BF7260"/>
      <c r="BG7260"/>
      <c r="BH7260"/>
      <c r="BI7260"/>
      <c r="BJ7260"/>
      <c r="BK7260"/>
      <c r="BL7260"/>
      <c r="BM7260"/>
      <c r="BN7260"/>
      <c r="BO7260"/>
      <c r="BP7260"/>
      <c r="BQ7260"/>
      <c r="BR7260"/>
      <c r="BS7260"/>
      <c r="BT7260"/>
      <c r="BU7260"/>
      <c r="BV7260"/>
      <c r="BW7260"/>
      <c r="BX7260"/>
      <c r="BY7260"/>
      <c r="BZ7260"/>
      <c r="CA7260"/>
      <c r="CB7260"/>
      <c r="CC7260"/>
      <c r="CD7260"/>
      <c r="CE7260"/>
      <c r="CF7260"/>
      <c r="CG7260"/>
      <c r="CH7260"/>
      <c r="CI7260"/>
      <c r="CJ7260"/>
      <c r="CK7260"/>
      <c r="CL7260"/>
      <c r="CM7260"/>
      <c r="CN7260"/>
      <c r="CO7260"/>
      <c r="CP7260"/>
      <c r="CQ7260"/>
      <c r="CR7260"/>
      <c r="CS7260"/>
      <c r="CT7260"/>
      <c r="CU7260"/>
      <c r="CV7260"/>
    </row>
    <row r="7261" spans="10:100" x14ac:dyDescent="0.25">
      <c r="J7261"/>
      <c r="K7261"/>
      <c r="L7261"/>
      <c r="M7261"/>
      <c r="N7261"/>
      <c r="O7261"/>
      <c r="P7261"/>
      <c r="Q7261"/>
      <c r="R7261"/>
      <c r="S7261"/>
      <c r="T7261"/>
      <c r="U7261"/>
      <c r="V7261"/>
      <c r="W7261"/>
      <c r="X7261"/>
      <c r="Y7261"/>
      <c r="Z7261"/>
      <c r="AA7261"/>
      <c r="AB7261"/>
      <c r="AC7261"/>
      <c r="AD7261"/>
      <c r="AE7261"/>
      <c r="AF7261"/>
      <c r="AG7261"/>
      <c r="AH7261"/>
      <c r="AI7261"/>
      <c r="AJ7261"/>
      <c r="AK7261"/>
      <c r="AL7261"/>
      <c r="AM7261"/>
      <c r="AN7261"/>
      <c r="AO7261"/>
      <c r="AP7261"/>
      <c r="AQ7261"/>
      <c r="AR7261"/>
      <c r="AS7261"/>
      <c r="AT7261"/>
      <c r="AU7261"/>
      <c r="AV7261"/>
      <c r="AW7261"/>
      <c r="AX7261"/>
      <c r="AY7261"/>
      <c r="AZ7261"/>
      <c r="BA7261"/>
      <c r="BB7261"/>
      <c r="BC7261"/>
      <c r="BD7261"/>
      <c r="BE7261"/>
      <c r="BF7261"/>
      <c r="BG7261"/>
      <c r="BH7261"/>
      <c r="BI7261"/>
      <c r="BJ7261"/>
      <c r="BK7261"/>
      <c r="BL7261"/>
      <c r="BM7261"/>
      <c r="BN7261"/>
      <c r="BO7261"/>
      <c r="BP7261"/>
      <c r="BQ7261"/>
      <c r="BR7261"/>
      <c r="BS7261"/>
      <c r="BT7261"/>
      <c r="BU7261"/>
      <c r="BV7261"/>
      <c r="BW7261"/>
      <c r="BX7261"/>
      <c r="BY7261"/>
      <c r="BZ7261"/>
      <c r="CA7261"/>
      <c r="CB7261"/>
      <c r="CC7261"/>
      <c r="CD7261"/>
      <c r="CE7261"/>
      <c r="CF7261"/>
      <c r="CG7261"/>
      <c r="CH7261"/>
      <c r="CI7261"/>
      <c r="CJ7261"/>
      <c r="CK7261"/>
      <c r="CL7261"/>
      <c r="CM7261"/>
      <c r="CN7261"/>
      <c r="CO7261"/>
      <c r="CP7261"/>
      <c r="CQ7261"/>
      <c r="CR7261"/>
      <c r="CS7261"/>
      <c r="CT7261"/>
      <c r="CU7261"/>
      <c r="CV7261"/>
    </row>
    <row r="7262" spans="10:100" x14ac:dyDescent="0.25">
      <c r="J7262"/>
      <c r="K7262"/>
      <c r="L7262"/>
      <c r="M7262"/>
      <c r="N7262"/>
      <c r="O7262"/>
      <c r="P7262"/>
      <c r="Q7262"/>
      <c r="R7262"/>
      <c r="S7262"/>
      <c r="T7262"/>
      <c r="U7262"/>
      <c r="V7262"/>
      <c r="W7262"/>
      <c r="X7262"/>
      <c r="Y7262"/>
      <c r="Z7262"/>
      <c r="AA7262"/>
      <c r="AB7262"/>
      <c r="AC7262"/>
      <c r="AD7262"/>
      <c r="AE7262"/>
      <c r="AF7262"/>
      <c r="AG7262"/>
      <c r="AH7262"/>
      <c r="AI7262"/>
      <c r="AJ7262"/>
      <c r="AK7262"/>
      <c r="AL7262"/>
      <c r="AM7262"/>
      <c r="AN7262"/>
      <c r="AO7262"/>
      <c r="AP7262"/>
      <c r="AQ7262"/>
      <c r="AR7262"/>
      <c r="AS7262"/>
      <c r="AT7262"/>
      <c r="AU7262"/>
      <c r="AV7262"/>
      <c r="AW7262"/>
      <c r="AX7262"/>
      <c r="AY7262"/>
      <c r="AZ7262"/>
      <c r="BA7262"/>
      <c r="BB7262"/>
      <c r="BC7262"/>
      <c r="BD7262"/>
      <c r="BE7262"/>
      <c r="BF7262"/>
      <c r="BG7262"/>
      <c r="BH7262"/>
      <c r="BI7262"/>
      <c r="BJ7262"/>
      <c r="BK7262"/>
      <c r="BL7262"/>
      <c r="BM7262"/>
      <c r="BN7262"/>
      <c r="BO7262"/>
      <c r="BP7262"/>
      <c r="BQ7262"/>
      <c r="BR7262"/>
      <c r="BS7262"/>
      <c r="BT7262"/>
      <c r="BU7262"/>
      <c r="BV7262"/>
      <c r="BW7262"/>
      <c r="BX7262"/>
      <c r="BY7262"/>
      <c r="BZ7262"/>
      <c r="CA7262"/>
      <c r="CB7262"/>
      <c r="CC7262"/>
      <c r="CD7262"/>
      <c r="CE7262"/>
      <c r="CF7262"/>
      <c r="CG7262"/>
      <c r="CH7262"/>
      <c r="CI7262"/>
      <c r="CJ7262"/>
      <c r="CK7262"/>
      <c r="CL7262"/>
      <c r="CM7262"/>
      <c r="CN7262"/>
      <c r="CO7262"/>
      <c r="CP7262"/>
      <c r="CQ7262"/>
      <c r="CR7262"/>
      <c r="CS7262"/>
      <c r="CT7262"/>
      <c r="CU7262"/>
      <c r="CV7262"/>
    </row>
    <row r="7263" spans="10:100" x14ac:dyDescent="0.25">
      <c r="J7263"/>
      <c r="K7263"/>
      <c r="L7263"/>
      <c r="M7263"/>
      <c r="N7263"/>
      <c r="O7263"/>
      <c r="P7263"/>
      <c r="Q7263"/>
      <c r="R7263"/>
      <c r="S7263"/>
      <c r="T7263"/>
      <c r="U7263"/>
      <c r="V7263"/>
      <c r="W7263"/>
      <c r="X7263"/>
      <c r="Y7263"/>
      <c r="Z7263"/>
      <c r="AA7263"/>
      <c r="AB7263"/>
      <c r="AC7263"/>
      <c r="AD7263"/>
      <c r="AE7263"/>
      <c r="AF7263"/>
      <c r="AG7263"/>
      <c r="AH7263"/>
      <c r="AI7263"/>
      <c r="AJ7263"/>
      <c r="AK7263"/>
      <c r="AL7263"/>
      <c r="AM7263"/>
      <c r="AN7263"/>
      <c r="AO7263"/>
      <c r="AP7263"/>
      <c r="AQ7263"/>
      <c r="AR7263"/>
      <c r="AS7263"/>
      <c r="AT7263"/>
      <c r="AU7263"/>
      <c r="AV7263"/>
      <c r="AW7263"/>
      <c r="AX7263"/>
      <c r="AY7263"/>
      <c r="AZ7263"/>
      <c r="BA7263"/>
      <c r="BB7263"/>
      <c r="BC7263"/>
      <c r="BD7263"/>
      <c r="BE7263"/>
      <c r="BF7263"/>
      <c r="BG7263"/>
      <c r="BH7263"/>
      <c r="BI7263"/>
      <c r="BJ7263"/>
      <c r="BK7263"/>
      <c r="BL7263"/>
      <c r="BM7263"/>
      <c r="BN7263"/>
      <c r="BO7263"/>
      <c r="BP7263"/>
      <c r="BQ7263"/>
      <c r="BR7263"/>
      <c r="BS7263"/>
      <c r="BT7263"/>
      <c r="BU7263"/>
      <c r="BV7263"/>
      <c r="BW7263"/>
      <c r="BX7263"/>
      <c r="BY7263"/>
      <c r="BZ7263"/>
      <c r="CA7263"/>
      <c r="CB7263"/>
      <c r="CC7263"/>
      <c r="CD7263"/>
      <c r="CE7263"/>
      <c r="CF7263"/>
      <c r="CG7263"/>
      <c r="CH7263"/>
      <c r="CI7263"/>
      <c r="CJ7263"/>
      <c r="CK7263"/>
      <c r="CL7263"/>
      <c r="CM7263"/>
      <c r="CN7263"/>
      <c r="CO7263"/>
      <c r="CP7263"/>
      <c r="CQ7263"/>
      <c r="CR7263"/>
      <c r="CS7263"/>
      <c r="CT7263"/>
      <c r="CU7263"/>
      <c r="CV7263"/>
    </row>
    <row r="7264" spans="10:100" x14ac:dyDescent="0.25">
      <c r="J7264"/>
      <c r="K7264"/>
      <c r="L7264"/>
      <c r="M7264"/>
      <c r="N7264"/>
      <c r="O7264"/>
      <c r="P7264"/>
      <c r="Q7264"/>
      <c r="R7264"/>
      <c r="S7264"/>
      <c r="T7264"/>
      <c r="U7264"/>
      <c r="V7264"/>
      <c r="W7264"/>
      <c r="X7264"/>
      <c r="Y7264"/>
      <c r="Z7264"/>
      <c r="AA7264"/>
      <c r="AB7264"/>
      <c r="AC7264"/>
      <c r="AD7264"/>
      <c r="AE7264"/>
      <c r="AF7264"/>
      <c r="AG7264"/>
      <c r="AH7264"/>
      <c r="AI7264"/>
      <c r="AJ7264"/>
      <c r="AK7264"/>
      <c r="AL7264"/>
      <c r="AM7264"/>
      <c r="AN7264"/>
      <c r="AO7264"/>
      <c r="AP7264"/>
      <c r="AQ7264"/>
      <c r="AR7264"/>
      <c r="AS7264"/>
      <c r="AT7264"/>
      <c r="AU7264"/>
      <c r="AV7264"/>
      <c r="AW7264"/>
      <c r="AX7264"/>
      <c r="AY7264"/>
      <c r="AZ7264"/>
      <c r="BA7264"/>
      <c r="BB7264"/>
      <c r="BC7264"/>
      <c r="BD7264"/>
      <c r="BE7264"/>
      <c r="BF7264"/>
      <c r="BG7264"/>
      <c r="BH7264"/>
      <c r="BI7264"/>
      <c r="BJ7264"/>
      <c r="BK7264"/>
      <c r="BL7264"/>
      <c r="BM7264"/>
      <c r="BN7264"/>
      <c r="BO7264"/>
      <c r="BP7264"/>
      <c r="BQ7264"/>
      <c r="BR7264"/>
      <c r="BS7264"/>
      <c r="BT7264"/>
      <c r="BU7264"/>
      <c r="BV7264"/>
      <c r="BW7264"/>
      <c r="BX7264"/>
      <c r="BY7264"/>
      <c r="BZ7264"/>
      <c r="CA7264"/>
      <c r="CB7264"/>
      <c r="CC7264"/>
      <c r="CD7264"/>
      <c r="CE7264"/>
      <c r="CF7264"/>
      <c r="CG7264"/>
      <c r="CH7264"/>
      <c r="CI7264"/>
      <c r="CJ7264"/>
      <c r="CK7264"/>
      <c r="CL7264"/>
      <c r="CM7264"/>
      <c r="CN7264"/>
      <c r="CO7264"/>
      <c r="CP7264"/>
      <c r="CQ7264"/>
      <c r="CR7264"/>
      <c r="CS7264"/>
      <c r="CT7264"/>
      <c r="CU7264"/>
      <c r="CV7264"/>
    </row>
    <row r="7265" spans="10:100" x14ac:dyDescent="0.25">
      <c r="J7265"/>
      <c r="K7265"/>
      <c r="L7265"/>
      <c r="M7265"/>
      <c r="N7265"/>
      <c r="O7265"/>
      <c r="P7265"/>
      <c r="Q7265"/>
      <c r="R7265"/>
      <c r="S7265"/>
      <c r="T7265"/>
      <c r="U7265"/>
      <c r="V7265"/>
      <c r="W7265"/>
      <c r="X7265"/>
      <c r="Y7265"/>
      <c r="Z7265"/>
      <c r="AA7265"/>
      <c r="AB7265"/>
      <c r="AC7265"/>
      <c r="AD7265"/>
      <c r="AE7265"/>
      <c r="AF7265"/>
      <c r="AG7265"/>
      <c r="AH7265"/>
      <c r="AI7265"/>
      <c r="AJ7265"/>
      <c r="AK7265"/>
      <c r="AL7265"/>
      <c r="AM7265"/>
      <c r="AN7265"/>
      <c r="AO7265"/>
      <c r="AP7265"/>
      <c r="AQ7265"/>
      <c r="AR7265"/>
      <c r="AS7265"/>
      <c r="AT7265"/>
      <c r="AU7265"/>
      <c r="AV7265"/>
      <c r="AW7265"/>
      <c r="AX7265"/>
      <c r="AY7265"/>
      <c r="AZ7265"/>
      <c r="BA7265"/>
      <c r="BB7265"/>
      <c r="BC7265"/>
      <c r="BD7265"/>
      <c r="BE7265"/>
      <c r="BF7265"/>
      <c r="BG7265"/>
      <c r="BH7265"/>
      <c r="BI7265"/>
      <c r="BJ7265"/>
      <c r="BK7265"/>
      <c r="BL7265"/>
      <c r="BM7265"/>
      <c r="BN7265"/>
      <c r="BO7265"/>
      <c r="BP7265"/>
      <c r="BQ7265"/>
      <c r="BR7265"/>
      <c r="BS7265"/>
      <c r="BT7265"/>
      <c r="BU7265"/>
      <c r="BV7265"/>
      <c r="BW7265"/>
      <c r="BX7265"/>
      <c r="BY7265"/>
      <c r="BZ7265"/>
      <c r="CA7265"/>
      <c r="CB7265"/>
      <c r="CC7265"/>
      <c r="CD7265"/>
      <c r="CE7265"/>
      <c r="CF7265"/>
      <c r="CG7265"/>
      <c r="CH7265"/>
      <c r="CI7265"/>
      <c r="CJ7265"/>
      <c r="CK7265"/>
      <c r="CL7265"/>
      <c r="CM7265"/>
      <c r="CN7265"/>
      <c r="CO7265"/>
      <c r="CP7265"/>
      <c r="CQ7265"/>
      <c r="CR7265"/>
      <c r="CS7265"/>
      <c r="CT7265"/>
      <c r="CU7265"/>
      <c r="CV7265"/>
    </row>
    <row r="7266" spans="10:100" x14ac:dyDescent="0.25">
      <c r="J7266"/>
      <c r="K7266"/>
      <c r="L7266"/>
      <c r="M7266"/>
      <c r="N7266"/>
      <c r="O7266"/>
      <c r="P7266"/>
      <c r="Q7266"/>
      <c r="R7266"/>
      <c r="S7266"/>
      <c r="T7266"/>
      <c r="U7266"/>
      <c r="V7266"/>
      <c r="W7266"/>
      <c r="X7266"/>
      <c r="Y7266"/>
      <c r="Z7266"/>
      <c r="AA7266"/>
      <c r="AB7266"/>
      <c r="AC7266"/>
      <c r="AD7266"/>
      <c r="AE7266"/>
      <c r="AF7266"/>
      <c r="AG7266"/>
      <c r="AH7266"/>
      <c r="AI7266"/>
      <c r="AJ7266"/>
      <c r="AK7266"/>
      <c r="AL7266"/>
      <c r="AM7266"/>
      <c r="AN7266"/>
      <c r="AO7266"/>
      <c r="AP7266"/>
      <c r="AQ7266"/>
      <c r="AR7266"/>
      <c r="AS7266"/>
      <c r="AT7266"/>
      <c r="AU7266"/>
      <c r="AV7266"/>
      <c r="AW7266"/>
      <c r="AX7266"/>
      <c r="AY7266"/>
      <c r="AZ7266"/>
      <c r="BA7266"/>
      <c r="BB7266"/>
      <c r="BC7266"/>
      <c r="BD7266"/>
      <c r="BE7266"/>
      <c r="BF7266"/>
      <c r="BG7266"/>
      <c r="BH7266"/>
      <c r="BI7266"/>
      <c r="BJ7266"/>
      <c r="BK7266"/>
      <c r="BL7266"/>
      <c r="BM7266"/>
      <c r="BN7266"/>
      <c r="BO7266"/>
      <c r="BP7266"/>
      <c r="BQ7266"/>
      <c r="BR7266"/>
      <c r="BS7266"/>
      <c r="BT7266"/>
      <c r="BU7266"/>
      <c r="BV7266"/>
      <c r="BW7266"/>
      <c r="BX7266"/>
      <c r="BY7266"/>
      <c r="BZ7266"/>
      <c r="CA7266"/>
      <c r="CB7266"/>
      <c r="CC7266"/>
      <c r="CD7266"/>
      <c r="CE7266"/>
      <c r="CF7266"/>
      <c r="CG7266"/>
      <c r="CH7266"/>
      <c r="CI7266"/>
      <c r="CJ7266"/>
      <c r="CK7266"/>
      <c r="CL7266"/>
      <c r="CM7266"/>
      <c r="CN7266"/>
      <c r="CO7266"/>
      <c r="CP7266"/>
      <c r="CQ7266"/>
      <c r="CR7266"/>
      <c r="CS7266"/>
      <c r="CT7266"/>
      <c r="CU7266"/>
      <c r="CV7266"/>
    </row>
    <row r="7267" spans="10:100" x14ac:dyDescent="0.25">
      <c r="J7267"/>
      <c r="K7267"/>
      <c r="L7267"/>
      <c r="M7267"/>
      <c r="N7267"/>
      <c r="O7267"/>
      <c r="P7267"/>
      <c r="Q7267"/>
      <c r="R7267"/>
      <c r="S7267"/>
      <c r="T7267"/>
      <c r="U7267"/>
      <c r="V7267"/>
      <c r="W7267"/>
      <c r="X7267"/>
      <c r="Y7267"/>
      <c r="Z7267"/>
      <c r="AA7267"/>
      <c r="AB7267"/>
      <c r="AC7267"/>
      <c r="AD7267"/>
      <c r="AE7267"/>
      <c r="AF7267"/>
      <c r="AG7267"/>
      <c r="AH7267"/>
      <c r="AI7267"/>
      <c r="AJ7267"/>
      <c r="AK7267"/>
      <c r="AL7267"/>
      <c r="AM7267"/>
      <c r="AN7267"/>
      <c r="AO7267"/>
      <c r="AP7267"/>
      <c r="AQ7267"/>
      <c r="AR7267"/>
      <c r="AS7267"/>
      <c r="AT7267"/>
      <c r="AU7267"/>
      <c r="AV7267"/>
      <c r="AW7267"/>
      <c r="AX7267"/>
      <c r="AY7267"/>
      <c r="AZ7267"/>
      <c r="BA7267"/>
      <c r="BB7267"/>
      <c r="BC7267"/>
      <c r="BD7267"/>
      <c r="BE7267"/>
      <c r="BF7267"/>
      <c r="BG7267"/>
      <c r="BH7267"/>
      <c r="BI7267"/>
      <c r="BJ7267"/>
      <c r="BK7267"/>
      <c r="BL7267"/>
      <c r="BM7267"/>
      <c r="BN7267"/>
      <c r="BO7267"/>
      <c r="BP7267"/>
      <c r="BQ7267"/>
      <c r="BR7267"/>
      <c r="BS7267"/>
      <c r="BT7267"/>
      <c r="BU7267"/>
      <c r="BV7267"/>
      <c r="BW7267"/>
      <c r="BX7267"/>
      <c r="BY7267"/>
      <c r="BZ7267"/>
      <c r="CA7267"/>
      <c r="CB7267"/>
      <c r="CC7267"/>
      <c r="CD7267"/>
      <c r="CE7267"/>
      <c r="CF7267"/>
      <c r="CG7267"/>
      <c r="CH7267"/>
      <c r="CI7267"/>
      <c r="CJ7267"/>
      <c r="CK7267"/>
      <c r="CL7267"/>
      <c r="CM7267"/>
      <c r="CN7267"/>
      <c r="CO7267"/>
      <c r="CP7267"/>
      <c r="CQ7267"/>
      <c r="CR7267"/>
      <c r="CS7267"/>
      <c r="CT7267"/>
      <c r="CU7267"/>
      <c r="CV7267"/>
    </row>
    <row r="7268" spans="10:100" x14ac:dyDescent="0.25">
      <c r="J7268"/>
      <c r="K7268"/>
      <c r="L7268"/>
      <c r="M7268"/>
      <c r="N7268"/>
      <c r="O7268"/>
      <c r="P7268"/>
      <c r="Q7268"/>
      <c r="R7268"/>
      <c r="S7268"/>
      <c r="T7268"/>
      <c r="U7268"/>
      <c r="V7268"/>
      <c r="W7268"/>
      <c r="X7268"/>
      <c r="Y7268"/>
      <c r="Z7268"/>
      <c r="AA7268"/>
      <c r="AB7268"/>
      <c r="AC7268"/>
      <c r="AD7268"/>
      <c r="AE7268"/>
      <c r="AF7268"/>
      <c r="AG7268"/>
      <c r="AH7268"/>
      <c r="AI7268"/>
      <c r="AJ7268"/>
      <c r="AK7268"/>
      <c r="AL7268"/>
      <c r="AM7268"/>
      <c r="AN7268"/>
      <c r="AO7268"/>
      <c r="AP7268"/>
      <c r="AQ7268"/>
      <c r="AR7268"/>
      <c r="AS7268"/>
      <c r="AT7268"/>
      <c r="AU7268"/>
      <c r="AV7268"/>
      <c r="AW7268"/>
      <c r="AX7268"/>
      <c r="AY7268"/>
      <c r="AZ7268"/>
      <c r="BA7268"/>
      <c r="BB7268"/>
      <c r="BC7268"/>
      <c r="BD7268"/>
      <c r="BE7268"/>
      <c r="BF7268"/>
      <c r="BG7268"/>
      <c r="BH7268"/>
      <c r="BI7268"/>
      <c r="BJ7268"/>
      <c r="BK7268"/>
      <c r="BL7268"/>
      <c r="BM7268"/>
      <c r="BN7268"/>
      <c r="BO7268"/>
      <c r="BP7268"/>
      <c r="BQ7268"/>
      <c r="BR7268"/>
      <c r="BS7268"/>
      <c r="BT7268"/>
      <c r="BU7268"/>
      <c r="BV7268"/>
      <c r="BW7268"/>
      <c r="BX7268"/>
      <c r="BY7268"/>
      <c r="BZ7268"/>
      <c r="CA7268"/>
      <c r="CB7268"/>
      <c r="CC7268"/>
      <c r="CD7268"/>
      <c r="CE7268"/>
      <c r="CF7268"/>
      <c r="CG7268"/>
      <c r="CH7268"/>
      <c r="CI7268"/>
      <c r="CJ7268"/>
      <c r="CK7268"/>
      <c r="CL7268"/>
      <c r="CM7268"/>
      <c r="CN7268"/>
      <c r="CO7268"/>
      <c r="CP7268"/>
      <c r="CQ7268"/>
      <c r="CR7268"/>
      <c r="CS7268"/>
      <c r="CT7268"/>
      <c r="CU7268"/>
      <c r="CV7268"/>
    </row>
    <row r="7269" spans="10:100" x14ac:dyDescent="0.25">
      <c r="J7269"/>
      <c r="K7269"/>
      <c r="L7269"/>
      <c r="M7269"/>
      <c r="N7269"/>
      <c r="O7269"/>
      <c r="P7269"/>
      <c r="Q7269"/>
      <c r="R7269"/>
      <c r="S7269"/>
      <c r="T7269"/>
      <c r="U7269"/>
      <c r="V7269"/>
      <c r="W7269"/>
      <c r="X7269"/>
      <c r="Y7269"/>
      <c r="Z7269"/>
      <c r="AA7269"/>
      <c r="AB7269"/>
      <c r="AC7269"/>
      <c r="AD7269"/>
      <c r="AE7269"/>
      <c r="AF7269"/>
      <c r="AG7269"/>
      <c r="AH7269"/>
      <c r="AI7269"/>
      <c r="AJ7269"/>
      <c r="AK7269"/>
      <c r="AL7269"/>
      <c r="AM7269"/>
      <c r="AN7269"/>
      <c r="AO7269"/>
      <c r="AP7269"/>
      <c r="AQ7269"/>
      <c r="AR7269"/>
      <c r="AS7269"/>
      <c r="AT7269"/>
      <c r="AU7269"/>
      <c r="AV7269"/>
      <c r="AW7269"/>
      <c r="AX7269"/>
      <c r="AY7269"/>
      <c r="AZ7269"/>
      <c r="BA7269"/>
      <c r="BB7269"/>
      <c r="BC7269"/>
      <c r="BD7269"/>
      <c r="BE7269"/>
      <c r="BF7269"/>
      <c r="BG7269"/>
      <c r="BH7269"/>
      <c r="BI7269"/>
      <c r="BJ7269"/>
      <c r="BK7269"/>
      <c r="BL7269"/>
      <c r="BM7269"/>
      <c r="BN7269"/>
      <c r="BO7269"/>
      <c r="BP7269"/>
      <c r="BQ7269"/>
      <c r="BR7269"/>
      <c r="BS7269"/>
      <c r="BT7269"/>
      <c r="BU7269"/>
      <c r="BV7269"/>
      <c r="BW7269"/>
      <c r="BX7269"/>
      <c r="BY7269"/>
      <c r="BZ7269"/>
      <c r="CA7269"/>
      <c r="CB7269"/>
      <c r="CC7269"/>
      <c r="CD7269"/>
      <c r="CE7269"/>
      <c r="CF7269"/>
      <c r="CG7269"/>
      <c r="CH7269"/>
      <c r="CI7269"/>
      <c r="CJ7269"/>
      <c r="CK7269"/>
      <c r="CL7269"/>
      <c r="CM7269"/>
      <c r="CN7269"/>
      <c r="CO7269"/>
      <c r="CP7269"/>
      <c r="CQ7269"/>
      <c r="CR7269"/>
      <c r="CS7269"/>
      <c r="CT7269"/>
      <c r="CU7269"/>
      <c r="CV7269"/>
    </row>
    <row r="7270" spans="10:100" x14ac:dyDescent="0.25">
      <c r="J7270"/>
      <c r="K7270"/>
      <c r="L7270"/>
      <c r="M7270"/>
      <c r="N7270"/>
      <c r="O7270"/>
      <c r="P7270"/>
      <c r="Q7270"/>
      <c r="R7270"/>
      <c r="S7270"/>
      <c r="T7270"/>
      <c r="U7270"/>
      <c r="V7270"/>
      <c r="W7270"/>
      <c r="X7270"/>
      <c r="Y7270"/>
      <c r="Z7270"/>
      <c r="AA7270"/>
      <c r="AB7270"/>
      <c r="AC7270"/>
      <c r="AD7270"/>
      <c r="AE7270"/>
      <c r="AF7270"/>
      <c r="AG7270"/>
      <c r="AH7270"/>
      <c r="AI7270"/>
      <c r="AJ7270"/>
      <c r="AK7270"/>
      <c r="AL7270"/>
      <c r="AM7270"/>
      <c r="AN7270"/>
      <c r="AO7270"/>
      <c r="AP7270"/>
      <c r="AQ7270"/>
      <c r="AR7270"/>
      <c r="AS7270"/>
      <c r="AT7270"/>
      <c r="AU7270"/>
      <c r="AV7270"/>
      <c r="AW7270"/>
      <c r="AX7270"/>
      <c r="AY7270"/>
      <c r="AZ7270"/>
      <c r="BA7270"/>
      <c r="BB7270"/>
      <c r="BC7270"/>
      <c r="BD7270"/>
      <c r="BE7270"/>
      <c r="BF7270"/>
      <c r="BG7270"/>
      <c r="BH7270"/>
      <c r="BI7270"/>
      <c r="BJ7270"/>
      <c r="BK7270"/>
      <c r="BL7270"/>
      <c r="BM7270"/>
      <c r="BN7270"/>
      <c r="BO7270"/>
      <c r="BP7270"/>
      <c r="BQ7270"/>
      <c r="BR7270"/>
      <c r="BS7270"/>
      <c r="BT7270"/>
      <c r="BU7270"/>
      <c r="BV7270"/>
      <c r="BW7270"/>
      <c r="BX7270"/>
      <c r="BY7270"/>
      <c r="BZ7270"/>
      <c r="CA7270"/>
      <c r="CB7270"/>
      <c r="CC7270"/>
      <c r="CD7270"/>
      <c r="CE7270"/>
      <c r="CF7270"/>
      <c r="CG7270"/>
      <c r="CH7270"/>
      <c r="CI7270"/>
      <c r="CJ7270"/>
      <c r="CK7270"/>
      <c r="CL7270"/>
      <c r="CM7270"/>
      <c r="CN7270"/>
      <c r="CO7270"/>
      <c r="CP7270"/>
      <c r="CQ7270"/>
      <c r="CR7270"/>
      <c r="CS7270"/>
      <c r="CT7270"/>
      <c r="CU7270"/>
      <c r="CV7270"/>
    </row>
    <row r="7271" spans="10:100" x14ac:dyDescent="0.25">
      <c r="J7271"/>
      <c r="K7271"/>
      <c r="L7271"/>
      <c r="M7271"/>
      <c r="N7271"/>
      <c r="O7271"/>
      <c r="P7271"/>
      <c r="Q7271"/>
      <c r="R7271"/>
      <c r="S7271"/>
      <c r="T7271"/>
      <c r="U7271"/>
      <c r="V7271"/>
      <c r="W7271"/>
      <c r="X7271"/>
      <c r="Y7271"/>
      <c r="Z7271"/>
      <c r="AA7271"/>
      <c r="AB7271"/>
      <c r="AC7271"/>
      <c r="AD7271"/>
      <c r="AE7271"/>
      <c r="AF7271"/>
      <c r="AG7271"/>
      <c r="AH7271"/>
      <c r="AI7271"/>
      <c r="AJ7271"/>
      <c r="AK7271"/>
      <c r="AL7271"/>
      <c r="AM7271"/>
      <c r="AN7271"/>
      <c r="AO7271"/>
      <c r="AP7271"/>
      <c r="AQ7271"/>
      <c r="AR7271"/>
      <c r="AS7271"/>
      <c r="AT7271"/>
      <c r="AU7271"/>
      <c r="AV7271"/>
      <c r="AW7271"/>
      <c r="AX7271"/>
      <c r="AY7271"/>
      <c r="AZ7271"/>
      <c r="BA7271"/>
      <c r="BB7271"/>
      <c r="BC7271"/>
      <c r="BD7271"/>
      <c r="BE7271"/>
      <c r="BF7271"/>
      <c r="BG7271"/>
      <c r="BH7271"/>
      <c r="BI7271"/>
      <c r="BJ7271"/>
      <c r="BK7271"/>
      <c r="BL7271"/>
      <c r="BM7271"/>
      <c r="BN7271"/>
      <c r="BO7271"/>
      <c r="BP7271"/>
      <c r="BQ7271"/>
      <c r="BR7271"/>
      <c r="BS7271"/>
      <c r="BT7271"/>
      <c r="BU7271"/>
      <c r="BV7271"/>
      <c r="BW7271"/>
      <c r="BX7271"/>
      <c r="BY7271"/>
      <c r="BZ7271"/>
      <c r="CA7271"/>
      <c r="CB7271"/>
      <c r="CC7271"/>
      <c r="CD7271"/>
      <c r="CE7271"/>
      <c r="CF7271"/>
      <c r="CG7271"/>
      <c r="CH7271"/>
      <c r="CI7271"/>
      <c r="CJ7271"/>
      <c r="CK7271"/>
      <c r="CL7271"/>
      <c r="CM7271"/>
      <c r="CN7271"/>
      <c r="CO7271"/>
      <c r="CP7271"/>
      <c r="CQ7271"/>
      <c r="CR7271"/>
      <c r="CS7271"/>
      <c r="CT7271"/>
      <c r="CU7271"/>
      <c r="CV7271"/>
    </row>
    <row r="7272" spans="10:100" x14ac:dyDescent="0.25">
      <c r="J7272"/>
      <c r="K7272"/>
      <c r="L7272"/>
      <c r="M7272"/>
      <c r="N7272"/>
      <c r="O7272"/>
      <c r="P7272"/>
      <c r="Q7272"/>
      <c r="R7272"/>
      <c r="S7272"/>
      <c r="T7272"/>
      <c r="U7272"/>
      <c r="V7272"/>
      <c r="W7272"/>
      <c r="X7272"/>
      <c r="Y7272"/>
      <c r="Z7272"/>
      <c r="AA7272"/>
      <c r="AB7272"/>
      <c r="AC7272"/>
      <c r="AD7272"/>
      <c r="AE7272"/>
      <c r="AF7272"/>
      <c r="AG7272"/>
      <c r="AH7272"/>
      <c r="AI7272"/>
      <c r="AJ7272"/>
      <c r="AK7272"/>
      <c r="AL7272"/>
      <c r="AM7272"/>
      <c r="AN7272"/>
      <c r="AO7272"/>
      <c r="AP7272"/>
      <c r="AQ7272"/>
      <c r="AR7272"/>
      <c r="AS7272"/>
      <c r="AT7272"/>
      <c r="AU7272"/>
      <c r="AV7272"/>
      <c r="AW7272"/>
      <c r="AX7272"/>
      <c r="AY7272"/>
      <c r="AZ7272"/>
      <c r="BA7272"/>
      <c r="BB7272"/>
      <c r="BC7272"/>
      <c r="BD7272"/>
      <c r="BE7272"/>
      <c r="BF7272"/>
      <c r="BG7272"/>
      <c r="BH7272"/>
      <c r="BI7272"/>
      <c r="BJ7272"/>
      <c r="BK7272"/>
      <c r="BL7272"/>
      <c r="BM7272"/>
      <c r="BN7272"/>
      <c r="BO7272"/>
      <c r="BP7272"/>
      <c r="BQ7272"/>
      <c r="BR7272"/>
      <c r="BS7272"/>
      <c r="BT7272"/>
      <c r="BU7272"/>
      <c r="BV7272"/>
      <c r="BW7272"/>
      <c r="BX7272"/>
      <c r="BY7272"/>
      <c r="BZ7272"/>
      <c r="CA7272"/>
      <c r="CB7272"/>
      <c r="CC7272"/>
      <c r="CD7272"/>
      <c r="CE7272"/>
      <c r="CF7272"/>
      <c r="CG7272"/>
      <c r="CH7272"/>
      <c r="CI7272"/>
      <c r="CJ7272"/>
      <c r="CK7272"/>
      <c r="CL7272"/>
      <c r="CM7272"/>
      <c r="CN7272"/>
      <c r="CO7272"/>
      <c r="CP7272"/>
      <c r="CQ7272"/>
      <c r="CR7272"/>
      <c r="CS7272"/>
      <c r="CT7272"/>
      <c r="CU7272"/>
      <c r="CV7272"/>
    </row>
    <row r="7273" spans="10:100" x14ac:dyDescent="0.25">
      <c r="J7273"/>
      <c r="K7273"/>
      <c r="L7273"/>
      <c r="M7273"/>
      <c r="N7273"/>
      <c r="O7273"/>
      <c r="P7273"/>
      <c r="Q7273"/>
      <c r="R7273"/>
      <c r="S7273"/>
      <c r="T7273"/>
      <c r="U7273"/>
      <c r="V7273"/>
      <c r="W7273"/>
      <c r="X7273"/>
      <c r="Y7273"/>
      <c r="Z7273"/>
      <c r="AA7273"/>
      <c r="AB7273"/>
      <c r="AC7273"/>
      <c r="AD7273"/>
      <c r="AE7273"/>
      <c r="AF7273"/>
      <c r="AG7273"/>
      <c r="AH7273"/>
      <c r="AI7273"/>
      <c r="AJ7273"/>
      <c r="AK7273"/>
      <c r="AL7273"/>
      <c r="AM7273"/>
      <c r="AN7273"/>
      <c r="AO7273"/>
      <c r="AP7273"/>
      <c r="AQ7273"/>
      <c r="AR7273"/>
      <c r="AS7273"/>
      <c r="AT7273"/>
      <c r="AU7273"/>
      <c r="AV7273"/>
      <c r="AW7273"/>
      <c r="AX7273"/>
      <c r="AY7273"/>
      <c r="AZ7273"/>
      <c r="BA7273"/>
      <c r="BB7273"/>
      <c r="BC7273"/>
      <c r="BD7273"/>
      <c r="BE7273"/>
      <c r="BF7273"/>
      <c r="BG7273"/>
      <c r="BH7273"/>
      <c r="BI7273"/>
      <c r="BJ7273"/>
      <c r="BK7273"/>
      <c r="BL7273"/>
      <c r="BM7273"/>
      <c r="BN7273"/>
      <c r="BO7273"/>
      <c r="BP7273"/>
      <c r="BQ7273"/>
      <c r="BR7273"/>
      <c r="BS7273"/>
      <c r="BT7273"/>
      <c r="BU7273"/>
      <c r="BV7273"/>
      <c r="BW7273"/>
      <c r="BX7273"/>
      <c r="BY7273"/>
      <c r="BZ7273"/>
      <c r="CA7273"/>
      <c r="CB7273"/>
      <c r="CC7273"/>
      <c r="CD7273"/>
      <c r="CE7273"/>
      <c r="CF7273"/>
      <c r="CG7273"/>
      <c r="CH7273"/>
      <c r="CI7273"/>
      <c r="CJ7273"/>
      <c r="CK7273"/>
      <c r="CL7273"/>
      <c r="CM7273"/>
      <c r="CN7273"/>
      <c r="CO7273"/>
      <c r="CP7273"/>
      <c r="CQ7273"/>
      <c r="CR7273"/>
      <c r="CS7273"/>
      <c r="CT7273"/>
      <c r="CU7273"/>
      <c r="CV7273"/>
    </row>
    <row r="7274" spans="10:100" x14ac:dyDescent="0.25">
      <c r="J7274"/>
      <c r="K7274"/>
      <c r="L7274"/>
      <c r="M7274"/>
      <c r="N7274"/>
      <c r="O7274"/>
      <c r="P7274"/>
      <c r="Q7274"/>
      <c r="R7274"/>
      <c r="S7274"/>
      <c r="T7274"/>
      <c r="U7274"/>
      <c r="V7274"/>
      <c r="W7274"/>
      <c r="X7274"/>
      <c r="Y7274"/>
      <c r="Z7274"/>
      <c r="AA7274"/>
      <c r="AB7274"/>
      <c r="AC7274"/>
      <c r="AD7274"/>
      <c r="AE7274"/>
      <c r="AF7274"/>
      <c r="AG7274"/>
      <c r="AH7274"/>
      <c r="AI7274"/>
      <c r="AJ7274"/>
      <c r="AK7274"/>
      <c r="AL7274"/>
      <c r="AM7274"/>
      <c r="AN7274"/>
      <c r="AO7274"/>
      <c r="AP7274"/>
      <c r="AQ7274"/>
      <c r="AR7274"/>
      <c r="AS7274"/>
      <c r="AT7274"/>
      <c r="AU7274"/>
      <c r="AV7274"/>
      <c r="AW7274"/>
      <c r="AX7274"/>
      <c r="AY7274"/>
      <c r="AZ7274"/>
      <c r="BA7274"/>
      <c r="BB7274"/>
      <c r="BC7274"/>
      <c r="BD7274"/>
      <c r="BE7274"/>
      <c r="BF7274"/>
      <c r="BG7274"/>
      <c r="BH7274"/>
      <c r="BI7274"/>
      <c r="BJ7274"/>
      <c r="BK7274"/>
      <c r="BL7274"/>
      <c r="BM7274"/>
      <c r="BN7274"/>
      <c r="BO7274"/>
      <c r="BP7274"/>
      <c r="BQ7274"/>
      <c r="BR7274"/>
      <c r="BS7274"/>
      <c r="BT7274"/>
      <c r="BU7274"/>
      <c r="BV7274"/>
      <c r="BW7274"/>
      <c r="BX7274"/>
      <c r="BY7274"/>
      <c r="BZ7274"/>
      <c r="CA7274"/>
      <c r="CB7274"/>
      <c r="CC7274"/>
      <c r="CD7274"/>
      <c r="CE7274"/>
      <c r="CF7274"/>
      <c r="CG7274"/>
      <c r="CH7274"/>
      <c r="CI7274"/>
      <c r="CJ7274"/>
      <c r="CK7274"/>
      <c r="CL7274"/>
      <c r="CM7274"/>
      <c r="CN7274"/>
      <c r="CO7274"/>
      <c r="CP7274"/>
      <c r="CQ7274"/>
      <c r="CR7274"/>
      <c r="CS7274"/>
      <c r="CT7274"/>
      <c r="CU7274"/>
      <c r="CV7274"/>
    </row>
    <row r="7275" spans="10:100" x14ac:dyDescent="0.25">
      <c r="J7275"/>
      <c r="K7275"/>
      <c r="L7275"/>
      <c r="M7275"/>
      <c r="N7275"/>
      <c r="O7275"/>
      <c r="P7275"/>
      <c r="Q7275"/>
      <c r="R7275"/>
      <c r="S7275"/>
      <c r="T7275"/>
      <c r="U7275"/>
      <c r="V7275"/>
      <c r="W7275"/>
      <c r="X7275"/>
      <c r="Y7275"/>
      <c r="Z7275"/>
      <c r="AA7275"/>
      <c r="AB7275"/>
      <c r="AC7275"/>
      <c r="AD7275"/>
      <c r="AE7275"/>
      <c r="AF7275"/>
      <c r="AG7275"/>
      <c r="AH7275"/>
      <c r="AI7275"/>
      <c r="AJ7275"/>
      <c r="AK7275"/>
      <c r="AL7275"/>
      <c r="AM7275"/>
      <c r="AN7275"/>
      <c r="AO7275"/>
      <c r="AP7275"/>
      <c r="AQ7275"/>
      <c r="AR7275"/>
      <c r="AS7275"/>
      <c r="AT7275"/>
      <c r="AU7275"/>
      <c r="AV7275"/>
      <c r="AW7275"/>
      <c r="AX7275"/>
      <c r="AY7275"/>
      <c r="AZ7275"/>
      <c r="BA7275"/>
      <c r="BB7275"/>
      <c r="BC7275"/>
      <c r="BD7275"/>
      <c r="BE7275"/>
      <c r="BF7275"/>
      <c r="BG7275"/>
      <c r="BH7275"/>
      <c r="BI7275"/>
      <c r="BJ7275"/>
      <c r="BK7275"/>
      <c r="BL7275"/>
      <c r="BM7275"/>
      <c r="BN7275"/>
      <c r="BO7275"/>
      <c r="BP7275"/>
      <c r="BQ7275"/>
      <c r="BR7275"/>
      <c r="BS7275"/>
      <c r="BT7275"/>
      <c r="BU7275"/>
      <c r="BV7275"/>
      <c r="BW7275"/>
      <c r="BX7275"/>
      <c r="BY7275"/>
      <c r="BZ7275"/>
      <c r="CA7275"/>
      <c r="CB7275"/>
      <c r="CC7275"/>
      <c r="CD7275"/>
      <c r="CE7275"/>
      <c r="CF7275"/>
      <c r="CG7275"/>
      <c r="CH7275"/>
      <c r="CI7275"/>
      <c r="CJ7275"/>
      <c r="CK7275"/>
      <c r="CL7275"/>
      <c r="CM7275"/>
      <c r="CN7275"/>
      <c r="CO7275"/>
      <c r="CP7275"/>
      <c r="CQ7275"/>
      <c r="CR7275"/>
      <c r="CS7275"/>
      <c r="CT7275"/>
      <c r="CU7275"/>
      <c r="CV7275"/>
    </row>
    <row r="7276" spans="10:100" x14ac:dyDescent="0.25">
      <c r="J7276"/>
      <c r="K7276"/>
      <c r="L7276"/>
      <c r="M7276"/>
      <c r="N7276"/>
      <c r="O7276"/>
      <c r="P7276"/>
      <c r="Q7276"/>
      <c r="R7276"/>
      <c r="S7276"/>
      <c r="T7276"/>
      <c r="U7276"/>
      <c r="V7276"/>
      <c r="W7276"/>
      <c r="X7276"/>
      <c r="Y7276"/>
      <c r="Z7276"/>
      <c r="AA7276"/>
      <c r="AB7276"/>
      <c r="AC7276"/>
      <c r="AD7276"/>
      <c r="AE7276"/>
      <c r="AF7276"/>
      <c r="AG7276"/>
      <c r="AH7276"/>
      <c r="AI7276"/>
      <c r="AJ7276"/>
      <c r="AK7276"/>
      <c r="AL7276"/>
      <c r="AM7276"/>
      <c r="AN7276"/>
      <c r="AO7276"/>
      <c r="AP7276"/>
      <c r="AQ7276"/>
      <c r="AR7276"/>
      <c r="AS7276"/>
      <c r="AT7276"/>
      <c r="AU7276"/>
      <c r="AV7276"/>
      <c r="AW7276"/>
      <c r="AX7276"/>
      <c r="AY7276"/>
      <c r="AZ7276"/>
      <c r="BA7276"/>
      <c r="BB7276"/>
      <c r="BC7276"/>
      <c r="BD7276"/>
      <c r="BE7276"/>
      <c r="BF7276"/>
      <c r="BG7276"/>
      <c r="BH7276"/>
      <c r="BI7276"/>
      <c r="BJ7276"/>
      <c r="BK7276"/>
      <c r="BL7276"/>
      <c r="BM7276"/>
      <c r="BN7276"/>
      <c r="BO7276"/>
      <c r="BP7276"/>
      <c r="BQ7276"/>
      <c r="BR7276"/>
      <c r="BS7276"/>
      <c r="BT7276"/>
      <c r="BU7276"/>
      <c r="BV7276"/>
      <c r="BW7276"/>
      <c r="BX7276"/>
      <c r="BY7276"/>
      <c r="BZ7276"/>
      <c r="CA7276"/>
      <c r="CB7276"/>
      <c r="CC7276"/>
      <c r="CD7276"/>
      <c r="CE7276"/>
      <c r="CF7276"/>
      <c r="CG7276"/>
      <c r="CH7276"/>
      <c r="CI7276"/>
      <c r="CJ7276"/>
      <c r="CK7276"/>
      <c r="CL7276"/>
      <c r="CM7276"/>
      <c r="CN7276"/>
      <c r="CO7276"/>
      <c r="CP7276"/>
      <c r="CQ7276"/>
      <c r="CR7276"/>
      <c r="CS7276"/>
      <c r="CT7276"/>
      <c r="CU7276"/>
      <c r="CV7276"/>
    </row>
    <row r="7277" spans="10:100" x14ac:dyDescent="0.25">
      <c r="J7277"/>
      <c r="K7277"/>
      <c r="L7277"/>
      <c r="M7277"/>
      <c r="N7277"/>
      <c r="O7277"/>
      <c r="P7277"/>
      <c r="Q7277"/>
      <c r="R7277"/>
      <c r="S7277"/>
      <c r="T7277"/>
      <c r="U7277"/>
      <c r="V7277"/>
      <c r="W7277"/>
      <c r="X7277"/>
      <c r="Y7277"/>
      <c r="Z7277"/>
      <c r="AA7277"/>
      <c r="AB7277"/>
      <c r="AC7277"/>
      <c r="AD7277"/>
      <c r="AE7277"/>
      <c r="AF7277"/>
      <c r="AG7277"/>
      <c r="AH7277"/>
      <c r="AI7277"/>
      <c r="AJ7277"/>
      <c r="AK7277"/>
      <c r="AL7277"/>
      <c r="AM7277"/>
      <c r="AN7277"/>
      <c r="AO7277"/>
      <c r="AP7277"/>
      <c r="AQ7277"/>
      <c r="AR7277"/>
      <c r="AS7277"/>
      <c r="AT7277"/>
      <c r="AU7277"/>
      <c r="AV7277"/>
      <c r="AW7277"/>
      <c r="AX7277"/>
      <c r="AY7277"/>
      <c r="AZ7277"/>
      <c r="BA7277"/>
      <c r="BB7277"/>
      <c r="BC7277"/>
      <c r="BD7277"/>
      <c r="BE7277"/>
      <c r="BF7277"/>
      <c r="BG7277"/>
      <c r="BH7277"/>
      <c r="BI7277"/>
      <c r="BJ7277"/>
      <c r="BK7277"/>
      <c r="BL7277"/>
      <c r="BM7277"/>
      <c r="BN7277"/>
      <c r="BO7277"/>
      <c r="BP7277"/>
      <c r="BQ7277"/>
      <c r="BR7277"/>
      <c r="BS7277"/>
      <c r="BT7277"/>
      <c r="BU7277"/>
      <c r="BV7277"/>
      <c r="BW7277"/>
      <c r="BX7277"/>
      <c r="BY7277"/>
      <c r="BZ7277"/>
      <c r="CA7277"/>
      <c r="CB7277"/>
      <c r="CC7277"/>
      <c r="CD7277"/>
      <c r="CE7277"/>
      <c r="CF7277"/>
      <c r="CG7277"/>
      <c r="CH7277"/>
      <c r="CI7277"/>
      <c r="CJ7277"/>
      <c r="CK7277"/>
      <c r="CL7277"/>
      <c r="CM7277"/>
      <c r="CN7277"/>
      <c r="CO7277"/>
      <c r="CP7277"/>
      <c r="CQ7277"/>
      <c r="CR7277"/>
      <c r="CS7277"/>
      <c r="CT7277"/>
      <c r="CU7277"/>
      <c r="CV7277"/>
    </row>
    <row r="7278" spans="10:100" x14ac:dyDescent="0.25">
      <c r="J7278"/>
      <c r="K7278"/>
      <c r="L7278"/>
      <c r="M7278"/>
      <c r="N7278"/>
      <c r="O7278"/>
      <c r="P7278"/>
      <c r="Q7278"/>
      <c r="R7278"/>
      <c r="S7278"/>
      <c r="T7278"/>
      <c r="U7278"/>
      <c r="V7278"/>
      <c r="W7278"/>
      <c r="X7278"/>
      <c r="Y7278"/>
      <c r="Z7278"/>
      <c r="AA7278"/>
      <c r="AB7278"/>
      <c r="AC7278"/>
      <c r="AD7278"/>
      <c r="AE7278"/>
      <c r="AF7278"/>
      <c r="AG7278"/>
      <c r="AH7278"/>
      <c r="AI7278"/>
      <c r="AJ7278"/>
      <c r="AK7278"/>
      <c r="AL7278"/>
      <c r="AM7278"/>
      <c r="AN7278"/>
      <c r="AO7278"/>
      <c r="AP7278"/>
      <c r="AQ7278"/>
      <c r="AR7278"/>
      <c r="AS7278"/>
      <c r="AT7278"/>
      <c r="AU7278"/>
      <c r="AV7278"/>
      <c r="AW7278"/>
      <c r="AX7278"/>
      <c r="AY7278"/>
      <c r="AZ7278"/>
      <c r="BA7278"/>
      <c r="BB7278"/>
      <c r="BC7278"/>
      <c r="BD7278"/>
      <c r="BE7278"/>
      <c r="BF7278"/>
      <c r="BG7278"/>
      <c r="BH7278"/>
      <c r="BI7278"/>
      <c r="BJ7278"/>
      <c r="BK7278"/>
      <c r="BL7278"/>
      <c r="BM7278"/>
      <c r="BN7278"/>
      <c r="BO7278"/>
      <c r="BP7278"/>
      <c r="BQ7278"/>
      <c r="BR7278"/>
      <c r="BS7278"/>
      <c r="BT7278"/>
      <c r="BU7278"/>
      <c r="BV7278"/>
      <c r="BW7278"/>
      <c r="BX7278"/>
      <c r="BY7278"/>
      <c r="BZ7278"/>
      <c r="CA7278"/>
      <c r="CB7278"/>
      <c r="CC7278"/>
      <c r="CD7278"/>
      <c r="CE7278"/>
      <c r="CF7278"/>
      <c r="CG7278"/>
      <c r="CH7278"/>
      <c r="CI7278"/>
      <c r="CJ7278"/>
      <c r="CK7278"/>
      <c r="CL7278"/>
      <c r="CM7278"/>
      <c r="CN7278"/>
      <c r="CO7278"/>
      <c r="CP7278"/>
      <c r="CQ7278"/>
      <c r="CR7278"/>
      <c r="CS7278"/>
      <c r="CT7278"/>
      <c r="CU7278"/>
      <c r="CV7278"/>
    </row>
    <row r="7279" spans="10:100" x14ac:dyDescent="0.25">
      <c r="J7279"/>
      <c r="K7279"/>
      <c r="L7279"/>
      <c r="M7279"/>
      <c r="N7279"/>
      <c r="O7279"/>
      <c r="P7279"/>
      <c r="Q7279"/>
      <c r="R7279"/>
      <c r="S7279"/>
      <c r="T7279"/>
      <c r="U7279"/>
      <c r="V7279"/>
      <c r="W7279"/>
      <c r="X7279"/>
      <c r="Y7279"/>
      <c r="Z7279"/>
      <c r="AA7279"/>
      <c r="AB7279"/>
      <c r="AC7279"/>
      <c r="AD7279"/>
      <c r="AE7279"/>
      <c r="AF7279"/>
      <c r="AG7279"/>
      <c r="AH7279"/>
      <c r="AI7279"/>
      <c r="AJ7279"/>
      <c r="AK7279"/>
      <c r="AL7279"/>
      <c r="AM7279"/>
      <c r="AN7279"/>
      <c r="AO7279"/>
      <c r="AP7279"/>
      <c r="AQ7279"/>
      <c r="AR7279"/>
      <c r="AS7279"/>
      <c r="AT7279"/>
      <c r="AU7279"/>
      <c r="AV7279"/>
      <c r="AW7279"/>
      <c r="AX7279"/>
      <c r="AY7279"/>
      <c r="AZ7279"/>
      <c r="BA7279"/>
      <c r="BB7279"/>
      <c r="BC7279"/>
      <c r="BD7279"/>
      <c r="BE7279"/>
      <c r="BF7279"/>
      <c r="BG7279"/>
      <c r="BH7279"/>
      <c r="BI7279"/>
      <c r="BJ7279"/>
      <c r="BK7279"/>
      <c r="BL7279"/>
      <c r="BM7279"/>
      <c r="BN7279"/>
      <c r="BO7279"/>
      <c r="BP7279"/>
      <c r="BQ7279"/>
      <c r="BR7279"/>
      <c r="BS7279"/>
      <c r="BT7279"/>
      <c r="BU7279"/>
      <c r="BV7279"/>
      <c r="BW7279"/>
      <c r="BX7279"/>
      <c r="BY7279"/>
      <c r="BZ7279"/>
      <c r="CA7279"/>
      <c r="CB7279"/>
      <c r="CC7279"/>
      <c r="CD7279"/>
      <c r="CE7279"/>
      <c r="CF7279"/>
      <c r="CG7279"/>
      <c r="CH7279"/>
      <c r="CI7279"/>
      <c r="CJ7279"/>
      <c r="CK7279"/>
      <c r="CL7279"/>
      <c r="CM7279"/>
      <c r="CN7279"/>
      <c r="CO7279"/>
      <c r="CP7279"/>
      <c r="CQ7279"/>
      <c r="CR7279"/>
      <c r="CS7279"/>
      <c r="CT7279"/>
      <c r="CU7279"/>
      <c r="CV7279"/>
    </row>
    <row r="7280" spans="10:100" x14ac:dyDescent="0.25">
      <c r="J7280"/>
      <c r="K7280"/>
      <c r="L7280"/>
      <c r="M7280"/>
      <c r="N7280"/>
      <c r="O7280"/>
      <c r="P7280"/>
      <c r="Q7280"/>
      <c r="R7280"/>
      <c r="S7280"/>
      <c r="T7280"/>
      <c r="U7280"/>
      <c r="V7280"/>
      <c r="W7280"/>
      <c r="X7280"/>
      <c r="Y7280"/>
      <c r="Z7280"/>
      <c r="AA7280"/>
      <c r="AB7280"/>
      <c r="AC7280"/>
      <c r="AD7280"/>
      <c r="AE7280"/>
      <c r="AF7280"/>
      <c r="AG7280"/>
      <c r="AH7280"/>
      <c r="AI7280"/>
      <c r="AJ7280"/>
      <c r="AK7280"/>
      <c r="AL7280"/>
      <c r="AM7280"/>
      <c r="AN7280"/>
      <c r="AO7280"/>
      <c r="AP7280"/>
      <c r="AQ7280"/>
      <c r="AR7280"/>
      <c r="AS7280"/>
      <c r="AT7280"/>
      <c r="AU7280"/>
      <c r="AV7280"/>
      <c r="AW7280"/>
      <c r="AX7280"/>
      <c r="AY7280"/>
      <c r="AZ7280"/>
      <c r="BA7280"/>
      <c r="BB7280"/>
      <c r="BC7280"/>
      <c r="BD7280"/>
      <c r="BE7280"/>
      <c r="BF7280"/>
      <c r="BG7280"/>
      <c r="BH7280"/>
      <c r="BI7280"/>
      <c r="BJ7280"/>
      <c r="BK7280"/>
      <c r="BL7280"/>
      <c r="BM7280"/>
      <c r="BN7280"/>
      <c r="BO7280"/>
      <c r="BP7280"/>
      <c r="BQ7280"/>
      <c r="BR7280"/>
      <c r="BS7280"/>
      <c r="BT7280"/>
      <c r="BU7280"/>
      <c r="BV7280"/>
      <c r="BW7280"/>
      <c r="BX7280"/>
      <c r="BY7280"/>
      <c r="BZ7280"/>
      <c r="CA7280"/>
      <c r="CB7280"/>
      <c r="CC7280"/>
      <c r="CD7280"/>
      <c r="CE7280"/>
      <c r="CF7280"/>
      <c r="CG7280"/>
      <c r="CH7280"/>
      <c r="CI7280"/>
      <c r="CJ7280"/>
      <c r="CK7280"/>
      <c r="CL7280"/>
      <c r="CM7280"/>
      <c r="CN7280"/>
      <c r="CO7280"/>
      <c r="CP7280"/>
      <c r="CQ7280"/>
      <c r="CR7280"/>
      <c r="CS7280"/>
      <c r="CT7280"/>
      <c r="CU7280"/>
      <c r="CV7280"/>
    </row>
    <row r="7281" spans="10:100" x14ac:dyDescent="0.25">
      <c r="J7281"/>
      <c r="K7281"/>
      <c r="L7281"/>
      <c r="M7281"/>
      <c r="N7281"/>
      <c r="O7281"/>
      <c r="P7281"/>
      <c r="Q7281"/>
      <c r="R7281"/>
      <c r="S7281"/>
      <c r="T7281"/>
      <c r="U7281"/>
      <c r="V7281"/>
      <c r="W7281"/>
      <c r="X7281"/>
      <c r="Y7281"/>
      <c r="Z7281"/>
      <c r="AA7281"/>
      <c r="AB7281"/>
      <c r="AC7281"/>
      <c r="AD7281"/>
      <c r="AE7281"/>
      <c r="AF7281"/>
      <c r="AG7281"/>
      <c r="AH7281"/>
      <c r="AI7281"/>
      <c r="AJ7281"/>
      <c r="AK7281"/>
      <c r="AL7281"/>
      <c r="AM7281"/>
      <c r="AN7281"/>
      <c r="AO7281"/>
      <c r="AP7281"/>
      <c r="AQ7281"/>
      <c r="AR7281"/>
      <c r="AS7281"/>
      <c r="AT7281"/>
      <c r="AU7281"/>
      <c r="AV7281"/>
      <c r="AW7281"/>
      <c r="AX7281"/>
      <c r="AY7281"/>
      <c r="AZ7281"/>
      <c r="BA7281"/>
      <c r="BB7281"/>
      <c r="BC7281"/>
      <c r="BD7281"/>
      <c r="BE7281"/>
      <c r="BF7281"/>
      <c r="BG7281"/>
      <c r="BH7281"/>
      <c r="BI7281"/>
      <c r="BJ7281"/>
      <c r="BK7281"/>
      <c r="BL7281"/>
      <c r="BM7281"/>
      <c r="BN7281"/>
      <c r="BO7281"/>
      <c r="BP7281"/>
      <c r="BQ7281"/>
      <c r="BR7281"/>
      <c r="BS7281"/>
      <c r="BT7281"/>
      <c r="BU7281"/>
      <c r="BV7281"/>
      <c r="BW7281"/>
      <c r="BX7281"/>
      <c r="BY7281"/>
      <c r="BZ7281"/>
      <c r="CA7281"/>
      <c r="CB7281"/>
      <c r="CC7281"/>
      <c r="CD7281"/>
      <c r="CE7281"/>
      <c r="CF7281"/>
      <c r="CG7281"/>
      <c r="CH7281"/>
      <c r="CI7281"/>
      <c r="CJ7281"/>
      <c r="CK7281"/>
      <c r="CL7281"/>
      <c r="CM7281"/>
      <c r="CN7281"/>
      <c r="CO7281"/>
      <c r="CP7281"/>
      <c r="CQ7281"/>
      <c r="CR7281"/>
      <c r="CS7281"/>
      <c r="CT7281"/>
      <c r="CU7281"/>
      <c r="CV7281"/>
    </row>
    <row r="7282" spans="10:100" x14ac:dyDescent="0.25">
      <c r="J7282"/>
      <c r="K7282"/>
      <c r="L7282"/>
      <c r="M7282"/>
      <c r="N7282"/>
      <c r="O7282"/>
      <c r="P7282"/>
      <c r="Q7282"/>
      <c r="R7282"/>
      <c r="S7282"/>
      <c r="T7282"/>
      <c r="U7282"/>
      <c r="V7282"/>
      <c r="W7282"/>
      <c r="X7282"/>
      <c r="Y7282"/>
      <c r="Z7282"/>
      <c r="AA7282"/>
      <c r="AB7282"/>
      <c r="AC7282"/>
      <c r="AD7282"/>
      <c r="AE7282"/>
      <c r="AF7282"/>
      <c r="AG7282"/>
      <c r="AH7282"/>
      <c r="AI7282"/>
      <c r="AJ7282"/>
      <c r="AK7282"/>
      <c r="AL7282"/>
      <c r="AM7282"/>
      <c r="AN7282"/>
      <c r="AO7282"/>
      <c r="AP7282"/>
      <c r="AQ7282"/>
      <c r="AR7282"/>
      <c r="AS7282"/>
      <c r="AT7282"/>
      <c r="AU7282"/>
      <c r="AV7282"/>
      <c r="AW7282"/>
      <c r="AX7282"/>
      <c r="AY7282"/>
      <c r="AZ7282"/>
      <c r="BA7282"/>
      <c r="BB7282"/>
      <c r="BC7282"/>
      <c r="BD7282"/>
      <c r="BE7282"/>
      <c r="BF7282"/>
      <c r="BG7282"/>
      <c r="BH7282"/>
      <c r="BI7282"/>
      <c r="BJ7282"/>
      <c r="BK7282"/>
      <c r="BL7282"/>
      <c r="BM7282"/>
      <c r="BN7282"/>
      <c r="BO7282"/>
      <c r="BP7282"/>
      <c r="BQ7282"/>
      <c r="BR7282"/>
      <c r="BS7282"/>
      <c r="BT7282"/>
      <c r="BU7282"/>
      <c r="BV7282"/>
      <c r="BW7282"/>
      <c r="BX7282"/>
      <c r="BY7282"/>
      <c r="BZ7282"/>
      <c r="CA7282"/>
      <c r="CB7282"/>
      <c r="CC7282"/>
      <c r="CD7282"/>
      <c r="CE7282"/>
      <c r="CF7282"/>
      <c r="CG7282"/>
      <c r="CH7282"/>
      <c r="CI7282"/>
      <c r="CJ7282"/>
      <c r="CK7282"/>
      <c r="CL7282"/>
      <c r="CM7282"/>
      <c r="CN7282"/>
      <c r="CO7282"/>
      <c r="CP7282"/>
      <c r="CQ7282"/>
      <c r="CR7282"/>
      <c r="CS7282"/>
      <c r="CT7282"/>
      <c r="CU7282"/>
      <c r="CV7282"/>
    </row>
    <row r="7283" spans="10:100" x14ac:dyDescent="0.25">
      <c r="J7283"/>
      <c r="K7283"/>
      <c r="L7283"/>
      <c r="M7283"/>
      <c r="N7283"/>
      <c r="O7283"/>
      <c r="P7283"/>
      <c r="Q7283"/>
      <c r="R7283"/>
      <c r="S7283"/>
      <c r="T7283"/>
      <c r="U7283"/>
      <c r="V7283"/>
      <c r="W7283"/>
      <c r="X7283"/>
      <c r="Y7283"/>
      <c r="Z7283"/>
      <c r="AA7283"/>
      <c r="AB7283"/>
      <c r="AC7283"/>
      <c r="AD7283"/>
      <c r="AE7283"/>
      <c r="AF7283"/>
      <c r="AG7283"/>
      <c r="AH7283"/>
      <c r="AI7283"/>
      <c r="AJ7283"/>
      <c r="AK7283"/>
      <c r="AL7283"/>
      <c r="AM7283"/>
      <c r="AN7283"/>
      <c r="AO7283"/>
      <c r="AP7283"/>
      <c r="AQ7283"/>
      <c r="AR7283"/>
      <c r="AS7283"/>
      <c r="AT7283"/>
      <c r="AU7283"/>
      <c r="AV7283"/>
      <c r="AW7283"/>
      <c r="AX7283"/>
      <c r="AY7283"/>
      <c r="AZ7283"/>
      <c r="BA7283"/>
      <c r="BB7283"/>
      <c r="BC7283"/>
      <c r="BD7283"/>
      <c r="BE7283"/>
      <c r="BF7283"/>
      <c r="BG7283"/>
      <c r="BH7283"/>
      <c r="BI7283"/>
      <c r="BJ7283"/>
      <c r="BK7283"/>
      <c r="BL7283"/>
      <c r="BM7283"/>
      <c r="BN7283"/>
      <c r="BO7283"/>
      <c r="BP7283"/>
      <c r="BQ7283"/>
      <c r="BR7283"/>
      <c r="BS7283"/>
      <c r="BT7283"/>
      <c r="BU7283"/>
      <c r="BV7283"/>
      <c r="BW7283"/>
      <c r="BX7283"/>
      <c r="BY7283"/>
      <c r="BZ7283"/>
      <c r="CA7283"/>
      <c r="CB7283"/>
      <c r="CC7283"/>
      <c r="CD7283"/>
      <c r="CE7283"/>
      <c r="CF7283"/>
      <c r="CG7283"/>
      <c r="CH7283"/>
      <c r="CI7283"/>
      <c r="CJ7283"/>
      <c r="CK7283"/>
      <c r="CL7283"/>
      <c r="CM7283"/>
      <c r="CN7283"/>
      <c r="CO7283"/>
      <c r="CP7283"/>
      <c r="CQ7283"/>
      <c r="CR7283"/>
      <c r="CS7283"/>
      <c r="CT7283"/>
      <c r="CU7283"/>
      <c r="CV7283"/>
    </row>
    <row r="7284" spans="10:100" x14ac:dyDescent="0.25">
      <c r="J7284"/>
      <c r="K7284"/>
      <c r="L7284"/>
      <c r="M7284"/>
      <c r="N7284"/>
      <c r="O7284"/>
      <c r="P7284"/>
      <c r="Q7284"/>
      <c r="R7284"/>
      <c r="S7284"/>
      <c r="T7284"/>
      <c r="U7284"/>
      <c r="V7284"/>
      <c r="W7284"/>
      <c r="X7284"/>
      <c r="Y7284"/>
      <c r="Z7284"/>
      <c r="AA7284"/>
      <c r="AB7284"/>
      <c r="AC7284"/>
      <c r="AD7284"/>
      <c r="AE7284"/>
      <c r="AF7284"/>
      <c r="AG7284"/>
      <c r="AH7284"/>
      <c r="AI7284"/>
      <c r="AJ7284"/>
      <c r="AK7284"/>
      <c r="AL7284"/>
      <c r="AM7284"/>
      <c r="AN7284"/>
      <c r="AO7284"/>
      <c r="AP7284"/>
      <c r="AQ7284"/>
      <c r="AR7284"/>
      <c r="AS7284"/>
      <c r="AT7284"/>
      <c r="AU7284"/>
      <c r="AV7284"/>
      <c r="AW7284"/>
      <c r="AX7284"/>
      <c r="AY7284"/>
      <c r="AZ7284"/>
      <c r="BA7284"/>
      <c r="BB7284"/>
      <c r="BC7284"/>
      <c r="BD7284"/>
      <c r="BE7284"/>
      <c r="BF7284"/>
      <c r="BG7284"/>
      <c r="BH7284"/>
      <c r="BI7284"/>
      <c r="BJ7284"/>
      <c r="BK7284"/>
      <c r="BL7284"/>
      <c r="BM7284"/>
      <c r="BN7284"/>
      <c r="BO7284"/>
      <c r="BP7284"/>
      <c r="BQ7284"/>
      <c r="BR7284"/>
      <c r="BS7284"/>
      <c r="BT7284"/>
      <c r="BU7284"/>
      <c r="BV7284"/>
      <c r="BW7284"/>
      <c r="BX7284"/>
      <c r="BY7284"/>
      <c r="BZ7284"/>
      <c r="CA7284"/>
      <c r="CB7284"/>
      <c r="CC7284"/>
      <c r="CD7284"/>
      <c r="CE7284"/>
      <c r="CF7284"/>
      <c r="CG7284"/>
      <c r="CH7284"/>
      <c r="CI7284"/>
      <c r="CJ7284"/>
      <c r="CK7284"/>
      <c r="CL7284"/>
      <c r="CM7284"/>
      <c r="CN7284"/>
      <c r="CO7284"/>
      <c r="CP7284"/>
      <c r="CQ7284"/>
      <c r="CR7284"/>
      <c r="CS7284"/>
      <c r="CT7284"/>
      <c r="CU7284"/>
      <c r="CV7284"/>
    </row>
    <row r="7285" spans="10:100" x14ac:dyDescent="0.25">
      <c r="J7285"/>
      <c r="K7285"/>
      <c r="L7285"/>
      <c r="M7285"/>
      <c r="N7285"/>
      <c r="O7285"/>
      <c r="P7285"/>
      <c r="Q7285"/>
      <c r="R7285"/>
      <c r="S7285"/>
      <c r="T7285"/>
      <c r="U7285"/>
      <c r="V7285"/>
      <c r="W7285"/>
      <c r="X7285"/>
      <c r="Y7285"/>
      <c r="Z7285"/>
      <c r="AA7285"/>
      <c r="AB7285"/>
      <c r="AC7285"/>
      <c r="AD7285"/>
      <c r="AE7285"/>
      <c r="AF7285"/>
      <c r="AG7285"/>
      <c r="AH7285"/>
      <c r="AI7285"/>
      <c r="AJ7285"/>
      <c r="AK7285"/>
      <c r="AL7285"/>
      <c r="AM7285"/>
      <c r="AN7285"/>
      <c r="AO7285"/>
      <c r="AP7285"/>
      <c r="AQ7285"/>
      <c r="AR7285"/>
      <c r="AS7285"/>
      <c r="AT7285"/>
      <c r="AU7285"/>
      <c r="AV7285"/>
      <c r="AW7285"/>
      <c r="AX7285"/>
      <c r="AY7285"/>
      <c r="AZ7285"/>
      <c r="BA7285"/>
      <c r="BB7285"/>
      <c r="BC7285"/>
      <c r="BD7285"/>
      <c r="BE7285"/>
      <c r="BF7285"/>
      <c r="BG7285"/>
      <c r="BH7285"/>
      <c r="BI7285"/>
      <c r="BJ7285"/>
      <c r="BK7285"/>
      <c r="BL7285"/>
      <c r="BM7285"/>
      <c r="BN7285"/>
      <c r="BO7285"/>
      <c r="BP7285"/>
      <c r="BQ7285"/>
      <c r="BR7285"/>
      <c r="BS7285"/>
      <c r="BT7285"/>
      <c r="BU7285"/>
      <c r="BV7285"/>
      <c r="BW7285"/>
      <c r="BX7285"/>
      <c r="BY7285"/>
      <c r="BZ7285"/>
      <c r="CA7285"/>
      <c r="CB7285"/>
      <c r="CC7285"/>
      <c r="CD7285"/>
      <c r="CE7285"/>
      <c r="CF7285"/>
      <c r="CG7285"/>
      <c r="CH7285"/>
      <c r="CI7285"/>
      <c r="CJ7285"/>
      <c r="CK7285"/>
      <c r="CL7285"/>
      <c r="CM7285"/>
      <c r="CN7285"/>
      <c r="CO7285"/>
      <c r="CP7285"/>
      <c r="CQ7285"/>
      <c r="CR7285"/>
      <c r="CS7285"/>
      <c r="CT7285"/>
      <c r="CU7285"/>
      <c r="CV7285"/>
    </row>
    <row r="7286" spans="10:100" x14ac:dyDescent="0.25">
      <c r="J7286"/>
      <c r="K7286"/>
      <c r="L7286"/>
      <c r="M7286"/>
      <c r="N7286"/>
      <c r="O7286"/>
      <c r="P7286"/>
      <c r="Q7286"/>
      <c r="R7286"/>
      <c r="S7286"/>
      <c r="T7286"/>
      <c r="U7286"/>
      <c r="V7286"/>
      <c r="W7286"/>
      <c r="X7286"/>
      <c r="Y7286"/>
      <c r="Z7286"/>
      <c r="AA7286"/>
      <c r="AB7286"/>
      <c r="AC7286"/>
      <c r="AD7286"/>
      <c r="AE7286"/>
      <c r="AF7286"/>
      <c r="AG7286"/>
      <c r="AH7286"/>
      <c r="AI7286"/>
      <c r="AJ7286"/>
      <c r="AK7286"/>
      <c r="AL7286"/>
      <c r="AM7286"/>
      <c r="AN7286"/>
      <c r="AO7286"/>
      <c r="AP7286"/>
      <c r="AQ7286"/>
      <c r="AR7286"/>
      <c r="AS7286"/>
      <c r="AT7286"/>
      <c r="AU7286"/>
      <c r="AV7286"/>
      <c r="AW7286"/>
      <c r="AX7286"/>
      <c r="AY7286"/>
      <c r="AZ7286"/>
      <c r="BA7286"/>
      <c r="BB7286"/>
      <c r="BC7286"/>
      <c r="BD7286"/>
      <c r="BE7286"/>
      <c r="BF7286"/>
      <c r="BG7286"/>
      <c r="BH7286"/>
      <c r="BI7286"/>
      <c r="BJ7286"/>
      <c r="BK7286"/>
      <c r="BL7286"/>
      <c r="BM7286"/>
      <c r="BN7286"/>
      <c r="BO7286"/>
      <c r="BP7286"/>
      <c r="BQ7286"/>
      <c r="BR7286"/>
      <c r="BS7286"/>
      <c r="BT7286"/>
      <c r="BU7286"/>
      <c r="BV7286"/>
      <c r="BW7286"/>
      <c r="BX7286"/>
      <c r="BY7286"/>
      <c r="BZ7286"/>
      <c r="CA7286"/>
      <c r="CB7286"/>
      <c r="CC7286"/>
      <c r="CD7286"/>
      <c r="CE7286"/>
      <c r="CF7286"/>
      <c r="CG7286"/>
      <c r="CH7286"/>
      <c r="CI7286"/>
      <c r="CJ7286"/>
      <c r="CK7286"/>
      <c r="CL7286"/>
      <c r="CM7286"/>
      <c r="CN7286"/>
      <c r="CO7286"/>
      <c r="CP7286"/>
      <c r="CQ7286"/>
      <c r="CR7286"/>
      <c r="CS7286"/>
      <c r="CT7286"/>
      <c r="CU7286"/>
      <c r="CV7286"/>
    </row>
    <row r="7287" spans="10:100" x14ac:dyDescent="0.25">
      <c r="J7287"/>
      <c r="K7287"/>
      <c r="L7287"/>
      <c r="M7287"/>
      <c r="N7287"/>
      <c r="O7287"/>
      <c r="P7287"/>
      <c r="Q7287"/>
      <c r="R7287"/>
      <c r="S7287"/>
      <c r="T7287"/>
      <c r="U7287"/>
      <c r="V7287"/>
      <c r="W7287"/>
      <c r="X7287"/>
      <c r="Y7287"/>
      <c r="Z7287"/>
      <c r="AA7287"/>
      <c r="AB7287"/>
      <c r="AC7287"/>
      <c r="AD7287"/>
      <c r="AE7287"/>
      <c r="AF7287"/>
      <c r="AG7287"/>
      <c r="AH7287"/>
      <c r="AI7287"/>
      <c r="AJ7287"/>
      <c r="AK7287"/>
      <c r="AL7287"/>
      <c r="AM7287"/>
      <c r="AN7287"/>
      <c r="AO7287"/>
      <c r="AP7287"/>
      <c r="AQ7287"/>
      <c r="AR7287"/>
      <c r="AS7287"/>
      <c r="AT7287"/>
      <c r="AU7287"/>
      <c r="AV7287"/>
      <c r="AW7287"/>
      <c r="AX7287"/>
      <c r="AY7287"/>
      <c r="AZ7287"/>
      <c r="BA7287"/>
      <c r="BB7287"/>
      <c r="BC7287"/>
      <c r="BD7287"/>
      <c r="BE7287"/>
      <c r="BF7287"/>
      <c r="BG7287"/>
      <c r="BH7287"/>
      <c r="BI7287"/>
      <c r="BJ7287"/>
      <c r="BK7287"/>
      <c r="BL7287"/>
      <c r="BM7287"/>
      <c r="BN7287"/>
      <c r="BO7287"/>
      <c r="BP7287"/>
      <c r="BQ7287"/>
      <c r="BR7287"/>
      <c r="BS7287"/>
      <c r="BT7287"/>
      <c r="BU7287"/>
      <c r="BV7287"/>
      <c r="BW7287"/>
      <c r="BX7287"/>
      <c r="BY7287"/>
      <c r="BZ7287"/>
      <c r="CA7287"/>
      <c r="CB7287"/>
      <c r="CC7287"/>
      <c r="CD7287"/>
      <c r="CE7287"/>
      <c r="CF7287"/>
      <c r="CG7287"/>
      <c r="CH7287"/>
      <c r="CI7287"/>
      <c r="CJ7287"/>
      <c r="CK7287"/>
      <c r="CL7287"/>
      <c r="CM7287"/>
      <c r="CN7287"/>
      <c r="CO7287"/>
      <c r="CP7287"/>
      <c r="CQ7287"/>
      <c r="CR7287"/>
      <c r="CS7287"/>
      <c r="CT7287"/>
      <c r="CU7287"/>
      <c r="CV7287"/>
    </row>
    <row r="7288" spans="10:100" x14ac:dyDescent="0.25">
      <c r="J7288"/>
      <c r="K7288"/>
      <c r="L7288"/>
      <c r="M7288"/>
      <c r="N7288"/>
      <c r="O7288"/>
      <c r="P7288"/>
      <c r="Q7288"/>
      <c r="R7288"/>
      <c r="S7288"/>
      <c r="T7288"/>
      <c r="U7288"/>
      <c r="V7288"/>
      <c r="W7288"/>
      <c r="X7288"/>
      <c r="Y7288"/>
      <c r="Z7288"/>
      <c r="AA7288"/>
      <c r="AB7288"/>
      <c r="AC7288"/>
      <c r="AD7288"/>
      <c r="AE7288"/>
      <c r="AF7288"/>
      <c r="AG7288"/>
      <c r="AH7288"/>
      <c r="AI7288"/>
      <c r="AJ7288"/>
      <c r="AK7288"/>
      <c r="AL7288"/>
      <c r="AM7288"/>
      <c r="AN7288"/>
      <c r="AO7288"/>
      <c r="AP7288"/>
      <c r="AQ7288"/>
      <c r="AR7288"/>
      <c r="AS7288"/>
      <c r="AT7288"/>
      <c r="AU7288"/>
      <c r="AV7288"/>
      <c r="AW7288"/>
      <c r="AX7288"/>
      <c r="AY7288"/>
      <c r="AZ7288"/>
      <c r="BA7288"/>
      <c r="BB7288"/>
      <c r="BC7288"/>
      <c r="BD7288"/>
      <c r="BE7288"/>
      <c r="BF7288"/>
      <c r="BG7288"/>
      <c r="BH7288"/>
      <c r="BI7288"/>
      <c r="BJ7288"/>
      <c r="BK7288"/>
      <c r="BL7288"/>
      <c r="BM7288"/>
      <c r="BN7288"/>
      <c r="BO7288"/>
      <c r="BP7288"/>
      <c r="BQ7288"/>
      <c r="BR7288"/>
      <c r="BS7288"/>
      <c r="BT7288"/>
      <c r="BU7288"/>
      <c r="BV7288"/>
      <c r="BW7288"/>
      <c r="BX7288"/>
      <c r="BY7288"/>
      <c r="BZ7288"/>
      <c r="CA7288"/>
      <c r="CB7288"/>
      <c r="CC7288"/>
      <c r="CD7288"/>
      <c r="CE7288"/>
      <c r="CF7288"/>
      <c r="CG7288"/>
      <c r="CH7288"/>
      <c r="CI7288"/>
      <c r="CJ7288"/>
      <c r="CK7288"/>
      <c r="CL7288"/>
      <c r="CM7288"/>
      <c r="CN7288"/>
      <c r="CO7288"/>
      <c r="CP7288"/>
      <c r="CQ7288"/>
      <c r="CR7288"/>
      <c r="CS7288"/>
      <c r="CT7288"/>
      <c r="CU7288"/>
      <c r="CV7288"/>
    </row>
    <row r="7289" spans="10:100" x14ac:dyDescent="0.25">
      <c r="J7289"/>
      <c r="K7289"/>
      <c r="L7289"/>
      <c r="M7289"/>
      <c r="N7289"/>
      <c r="O7289"/>
      <c r="P7289"/>
      <c r="Q7289"/>
      <c r="R7289"/>
      <c r="S7289"/>
      <c r="T7289"/>
      <c r="U7289"/>
      <c r="V7289"/>
      <c r="W7289"/>
      <c r="X7289"/>
      <c r="Y7289"/>
      <c r="Z7289"/>
      <c r="AA7289"/>
      <c r="AB7289"/>
      <c r="AC7289"/>
      <c r="AD7289"/>
      <c r="AE7289"/>
      <c r="AF7289"/>
      <c r="AG7289"/>
      <c r="AH7289"/>
      <c r="AI7289"/>
      <c r="AJ7289"/>
      <c r="AK7289"/>
      <c r="AL7289"/>
      <c r="AM7289"/>
      <c r="AN7289"/>
      <c r="AO7289"/>
      <c r="AP7289"/>
      <c r="AQ7289"/>
      <c r="AR7289"/>
      <c r="AS7289"/>
      <c r="AT7289"/>
      <c r="AU7289"/>
      <c r="AV7289"/>
      <c r="AW7289"/>
      <c r="AX7289"/>
      <c r="AY7289"/>
      <c r="AZ7289"/>
      <c r="BA7289"/>
      <c r="BB7289"/>
      <c r="BC7289"/>
      <c r="BD7289"/>
      <c r="BE7289"/>
      <c r="BF7289"/>
      <c r="BG7289"/>
      <c r="BH7289"/>
      <c r="BI7289"/>
      <c r="BJ7289"/>
      <c r="BK7289"/>
      <c r="BL7289"/>
      <c r="BM7289"/>
      <c r="BN7289"/>
      <c r="BO7289"/>
      <c r="BP7289"/>
      <c r="BQ7289"/>
      <c r="BR7289"/>
      <c r="BS7289"/>
      <c r="BT7289"/>
      <c r="BU7289"/>
      <c r="BV7289"/>
      <c r="BW7289"/>
      <c r="BX7289"/>
      <c r="BY7289"/>
      <c r="BZ7289"/>
      <c r="CA7289"/>
      <c r="CB7289"/>
      <c r="CC7289"/>
      <c r="CD7289"/>
      <c r="CE7289"/>
      <c r="CF7289"/>
      <c r="CG7289"/>
      <c r="CH7289"/>
      <c r="CI7289"/>
      <c r="CJ7289"/>
      <c r="CK7289"/>
      <c r="CL7289"/>
      <c r="CM7289"/>
      <c r="CN7289"/>
      <c r="CO7289"/>
      <c r="CP7289"/>
      <c r="CQ7289"/>
      <c r="CR7289"/>
      <c r="CS7289"/>
      <c r="CT7289"/>
      <c r="CU7289"/>
      <c r="CV7289"/>
    </row>
    <row r="7290" spans="10:100" x14ac:dyDescent="0.25">
      <c r="J7290"/>
      <c r="K7290"/>
      <c r="L7290"/>
      <c r="M7290"/>
      <c r="N7290"/>
      <c r="O7290"/>
      <c r="P7290"/>
      <c r="Q7290"/>
      <c r="R7290"/>
      <c r="S7290"/>
      <c r="T7290"/>
      <c r="U7290"/>
      <c r="V7290"/>
      <c r="W7290"/>
      <c r="X7290"/>
      <c r="Y7290"/>
      <c r="Z7290"/>
      <c r="AA7290"/>
      <c r="AB7290"/>
      <c r="AC7290"/>
      <c r="AD7290"/>
      <c r="AE7290"/>
      <c r="AF7290"/>
      <c r="AG7290"/>
      <c r="AH7290"/>
      <c r="AI7290"/>
      <c r="AJ7290"/>
      <c r="AK7290"/>
      <c r="AL7290"/>
      <c r="AM7290"/>
      <c r="AN7290"/>
      <c r="AO7290"/>
      <c r="AP7290"/>
      <c r="AQ7290"/>
      <c r="AR7290"/>
      <c r="AS7290"/>
      <c r="AT7290"/>
      <c r="AU7290"/>
      <c r="AV7290"/>
      <c r="AW7290"/>
      <c r="AX7290"/>
      <c r="AY7290"/>
      <c r="AZ7290"/>
      <c r="BA7290"/>
      <c r="BB7290"/>
      <c r="BC7290"/>
      <c r="BD7290"/>
      <c r="BE7290"/>
      <c r="BF7290"/>
      <c r="BG7290"/>
      <c r="BH7290"/>
      <c r="BI7290"/>
      <c r="BJ7290"/>
      <c r="BK7290"/>
      <c r="BL7290"/>
      <c r="BM7290"/>
      <c r="BN7290"/>
      <c r="BO7290"/>
      <c r="BP7290"/>
      <c r="BQ7290"/>
      <c r="BR7290"/>
      <c r="BS7290"/>
      <c r="BT7290"/>
      <c r="BU7290"/>
      <c r="BV7290"/>
      <c r="BW7290"/>
      <c r="BX7290"/>
      <c r="BY7290"/>
      <c r="BZ7290"/>
      <c r="CA7290"/>
      <c r="CB7290"/>
      <c r="CC7290"/>
      <c r="CD7290"/>
      <c r="CE7290"/>
      <c r="CF7290"/>
      <c r="CG7290"/>
      <c r="CH7290"/>
      <c r="CI7290"/>
      <c r="CJ7290"/>
      <c r="CK7290"/>
      <c r="CL7290"/>
      <c r="CM7290"/>
      <c r="CN7290"/>
      <c r="CO7290"/>
      <c r="CP7290"/>
      <c r="CQ7290"/>
      <c r="CR7290"/>
      <c r="CS7290"/>
      <c r="CT7290"/>
      <c r="CU7290"/>
      <c r="CV7290"/>
    </row>
    <row r="7291" spans="10:100" x14ac:dyDescent="0.25">
      <c r="J7291"/>
      <c r="K7291"/>
      <c r="L7291"/>
      <c r="M7291"/>
      <c r="N7291"/>
      <c r="O7291"/>
      <c r="P7291"/>
      <c r="Q7291"/>
      <c r="R7291"/>
      <c r="S7291"/>
      <c r="T7291"/>
      <c r="U7291"/>
      <c r="V7291"/>
      <c r="W7291"/>
      <c r="X7291"/>
      <c r="Y7291"/>
      <c r="Z7291"/>
      <c r="AA7291"/>
      <c r="AB7291"/>
      <c r="AC7291"/>
      <c r="AD7291"/>
      <c r="AE7291"/>
      <c r="AF7291"/>
      <c r="AG7291"/>
      <c r="AH7291"/>
      <c r="AI7291"/>
      <c r="AJ7291"/>
      <c r="AK7291"/>
      <c r="AL7291"/>
      <c r="AM7291"/>
      <c r="AN7291"/>
      <c r="AO7291"/>
      <c r="AP7291"/>
      <c r="AQ7291"/>
      <c r="AR7291"/>
      <c r="AS7291"/>
      <c r="AT7291"/>
      <c r="AU7291"/>
      <c r="AV7291"/>
      <c r="AW7291"/>
      <c r="AX7291"/>
      <c r="AY7291"/>
      <c r="AZ7291"/>
      <c r="BA7291"/>
      <c r="BB7291"/>
      <c r="BC7291"/>
      <c r="BD7291"/>
      <c r="BE7291"/>
      <c r="BF7291"/>
      <c r="BG7291"/>
      <c r="BH7291"/>
      <c r="BI7291"/>
      <c r="BJ7291"/>
      <c r="BK7291"/>
      <c r="BL7291"/>
      <c r="BM7291"/>
      <c r="BN7291"/>
      <c r="BO7291"/>
      <c r="BP7291"/>
      <c r="BQ7291"/>
      <c r="BR7291"/>
      <c r="BS7291"/>
      <c r="BT7291"/>
      <c r="BU7291"/>
      <c r="BV7291"/>
      <c r="BW7291"/>
      <c r="BX7291"/>
      <c r="BY7291"/>
      <c r="BZ7291"/>
      <c r="CA7291"/>
      <c r="CB7291"/>
      <c r="CC7291"/>
      <c r="CD7291"/>
      <c r="CE7291"/>
      <c r="CF7291"/>
      <c r="CG7291"/>
      <c r="CH7291"/>
      <c r="CI7291"/>
      <c r="CJ7291"/>
      <c r="CK7291"/>
      <c r="CL7291"/>
      <c r="CM7291"/>
      <c r="CN7291"/>
      <c r="CO7291"/>
      <c r="CP7291"/>
      <c r="CQ7291"/>
      <c r="CR7291"/>
      <c r="CS7291"/>
      <c r="CT7291"/>
      <c r="CU7291"/>
      <c r="CV7291"/>
    </row>
    <row r="7292" spans="10:100" x14ac:dyDescent="0.25">
      <c r="J7292"/>
      <c r="K7292"/>
      <c r="L7292"/>
      <c r="M7292"/>
      <c r="N7292"/>
      <c r="O7292"/>
      <c r="P7292"/>
      <c r="Q7292"/>
      <c r="R7292"/>
      <c r="S7292"/>
      <c r="T7292"/>
      <c r="U7292"/>
      <c r="V7292"/>
      <c r="W7292"/>
      <c r="X7292"/>
      <c r="Y7292"/>
      <c r="Z7292"/>
      <c r="AA7292"/>
      <c r="AB7292"/>
      <c r="AC7292"/>
      <c r="AD7292"/>
      <c r="AE7292"/>
      <c r="AF7292"/>
      <c r="AG7292"/>
      <c r="AH7292"/>
      <c r="AI7292"/>
      <c r="AJ7292"/>
      <c r="AK7292"/>
      <c r="AL7292"/>
      <c r="AM7292"/>
      <c r="AN7292"/>
      <c r="AO7292"/>
      <c r="AP7292"/>
      <c r="AQ7292"/>
      <c r="AR7292"/>
      <c r="AS7292"/>
      <c r="AT7292"/>
      <c r="AU7292"/>
      <c r="AV7292"/>
      <c r="AW7292"/>
      <c r="AX7292"/>
      <c r="AY7292"/>
      <c r="AZ7292"/>
      <c r="BA7292"/>
      <c r="BB7292"/>
      <c r="BC7292"/>
      <c r="BD7292"/>
      <c r="BE7292"/>
      <c r="BF7292"/>
      <c r="BG7292"/>
      <c r="BH7292"/>
      <c r="BI7292"/>
      <c r="BJ7292"/>
      <c r="BK7292"/>
      <c r="BL7292"/>
      <c r="BM7292"/>
      <c r="BN7292"/>
      <c r="BO7292"/>
      <c r="BP7292"/>
      <c r="BQ7292"/>
      <c r="BR7292"/>
      <c r="BS7292"/>
      <c r="BT7292"/>
      <c r="BU7292"/>
      <c r="BV7292"/>
      <c r="BW7292"/>
      <c r="BX7292"/>
      <c r="BY7292"/>
      <c r="BZ7292"/>
      <c r="CA7292"/>
      <c r="CB7292"/>
      <c r="CC7292"/>
      <c r="CD7292"/>
      <c r="CE7292"/>
      <c r="CF7292"/>
      <c r="CG7292"/>
      <c r="CH7292"/>
      <c r="CI7292"/>
      <c r="CJ7292"/>
      <c r="CK7292"/>
      <c r="CL7292"/>
      <c r="CM7292"/>
      <c r="CN7292"/>
      <c r="CO7292"/>
      <c r="CP7292"/>
      <c r="CQ7292"/>
      <c r="CR7292"/>
      <c r="CS7292"/>
      <c r="CT7292"/>
      <c r="CU7292"/>
      <c r="CV7292"/>
    </row>
    <row r="7293" spans="10:100" x14ac:dyDescent="0.25">
      <c r="J7293"/>
      <c r="K7293"/>
      <c r="L7293"/>
      <c r="M7293"/>
      <c r="N7293"/>
      <c r="O7293"/>
      <c r="P7293"/>
      <c r="Q7293"/>
      <c r="R7293"/>
      <c r="S7293"/>
      <c r="T7293"/>
      <c r="U7293"/>
      <c r="V7293"/>
      <c r="W7293"/>
      <c r="X7293"/>
      <c r="Y7293"/>
      <c r="Z7293"/>
      <c r="AA7293"/>
      <c r="AB7293"/>
      <c r="AC7293"/>
      <c r="AD7293"/>
      <c r="AE7293"/>
      <c r="AF7293"/>
      <c r="AG7293"/>
      <c r="AH7293"/>
      <c r="AI7293"/>
      <c r="AJ7293"/>
      <c r="AK7293"/>
      <c r="AL7293"/>
      <c r="AM7293"/>
      <c r="AN7293"/>
      <c r="AO7293"/>
      <c r="AP7293"/>
      <c r="AQ7293"/>
      <c r="AR7293"/>
      <c r="AS7293"/>
      <c r="AT7293"/>
      <c r="AU7293"/>
      <c r="AV7293"/>
      <c r="AW7293"/>
      <c r="AX7293"/>
      <c r="AY7293"/>
      <c r="AZ7293"/>
      <c r="BA7293"/>
      <c r="BB7293"/>
      <c r="BC7293"/>
      <c r="BD7293"/>
      <c r="BE7293"/>
      <c r="BF7293"/>
      <c r="BG7293"/>
      <c r="BH7293"/>
      <c r="BI7293"/>
      <c r="BJ7293"/>
      <c r="BK7293"/>
      <c r="BL7293"/>
      <c r="BM7293"/>
      <c r="BN7293"/>
      <c r="BO7293"/>
      <c r="BP7293"/>
      <c r="BQ7293"/>
      <c r="BR7293"/>
      <c r="BS7293"/>
      <c r="BT7293"/>
      <c r="BU7293"/>
      <c r="BV7293"/>
      <c r="BW7293"/>
      <c r="BX7293"/>
      <c r="BY7293"/>
      <c r="BZ7293"/>
      <c r="CA7293"/>
      <c r="CB7293"/>
      <c r="CC7293"/>
      <c r="CD7293"/>
      <c r="CE7293"/>
      <c r="CF7293"/>
      <c r="CG7293"/>
      <c r="CH7293"/>
      <c r="CI7293"/>
      <c r="CJ7293"/>
      <c r="CK7293"/>
      <c r="CL7293"/>
      <c r="CM7293"/>
      <c r="CN7293"/>
      <c r="CO7293"/>
      <c r="CP7293"/>
      <c r="CQ7293"/>
      <c r="CR7293"/>
      <c r="CS7293"/>
      <c r="CT7293"/>
      <c r="CU7293"/>
      <c r="CV7293"/>
    </row>
    <row r="7294" spans="10:100" x14ac:dyDescent="0.25">
      <c r="J7294"/>
      <c r="K7294"/>
      <c r="L7294"/>
      <c r="M7294"/>
      <c r="N7294"/>
      <c r="O7294"/>
      <c r="P7294"/>
      <c r="Q7294"/>
      <c r="R7294"/>
      <c r="S7294"/>
      <c r="T7294"/>
      <c r="U7294"/>
      <c r="V7294"/>
      <c r="W7294"/>
      <c r="X7294"/>
      <c r="Y7294"/>
      <c r="Z7294"/>
      <c r="AA7294"/>
      <c r="AB7294"/>
      <c r="AC7294"/>
      <c r="AD7294"/>
      <c r="AE7294"/>
      <c r="AF7294"/>
      <c r="AG7294"/>
      <c r="AH7294"/>
      <c r="AI7294"/>
      <c r="AJ7294"/>
      <c r="AK7294"/>
      <c r="AL7294"/>
      <c r="AM7294"/>
      <c r="AN7294"/>
      <c r="AO7294"/>
      <c r="AP7294"/>
      <c r="AQ7294"/>
      <c r="AR7294"/>
      <c r="AS7294"/>
      <c r="AT7294"/>
      <c r="AU7294"/>
      <c r="AV7294"/>
      <c r="AW7294"/>
      <c r="AX7294"/>
      <c r="AY7294"/>
      <c r="AZ7294"/>
      <c r="BA7294"/>
      <c r="BB7294"/>
      <c r="BC7294"/>
      <c r="BD7294"/>
      <c r="BE7294"/>
      <c r="BF7294"/>
      <c r="BG7294"/>
      <c r="BH7294"/>
      <c r="BI7294"/>
      <c r="BJ7294"/>
      <c r="BK7294"/>
      <c r="BL7294"/>
      <c r="BM7294"/>
      <c r="BN7294"/>
      <c r="BO7294"/>
      <c r="BP7294"/>
      <c r="BQ7294"/>
      <c r="BR7294"/>
      <c r="BS7294"/>
      <c r="BT7294"/>
      <c r="BU7294"/>
      <c r="BV7294"/>
      <c r="BW7294"/>
      <c r="BX7294"/>
      <c r="BY7294"/>
      <c r="BZ7294"/>
      <c r="CA7294"/>
      <c r="CB7294"/>
      <c r="CC7294"/>
      <c r="CD7294"/>
      <c r="CE7294"/>
      <c r="CF7294"/>
      <c r="CG7294"/>
      <c r="CH7294"/>
      <c r="CI7294"/>
      <c r="CJ7294"/>
      <c r="CK7294"/>
      <c r="CL7294"/>
      <c r="CM7294"/>
      <c r="CN7294"/>
      <c r="CO7294"/>
      <c r="CP7294"/>
      <c r="CQ7294"/>
      <c r="CR7294"/>
      <c r="CS7294"/>
      <c r="CT7294"/>
      <c r="CU7294"/>
      <c r="CV7294"/>
    </row>
    <row r="7295" spans="10:100" x14ac:dyDescent="0.25">
      <c r="J7295"/>
      <c r="K7295"/>
      <c r="L7295"/>
      <c r="M7295"/>
      <c r="N7295"/>
      <c r="O7295"/>
      <c r="P7295"/>
      <c r="Q7295"/>
      <c r="R7295"/>
      <c r="S7295"/>
      <c r="T7295"/>
      <c r="U7295"/>
      <c r="V7295"/>
      <c r="W7295"/>
      <c r="X7295"/>
      <c r="Y7295"/>
      <c r="Z7295"/>
      <c r="AA7295"/>
      <c r="AB7295"/>
      <c r="AC7295"/>
      <c r="AD7295"/>
      <c r="AE7295"/>
      <c r="AF7295"/>
      <c r="AG7295"/>
      <c r="AH7295"/>
      <c r="AI7295"/>
      <c r="AJ7295"/>
      <c r="AK7295"/>
      <c r="AL7295"/>
      <c r="AM7295"/>
      <c r="AN7295"/>
      <c r="AO7295"/>
      <c r="AP7295"/>
      <c r="AQ7295"/>
      <c r="AR7295"/>
      <c r="AS7295"/>
      <c r="AT7295"/>
      <c r="AU7295"/>
      <c r="AV7295"/>
      <c r="AW7295"/>
      <c r="AX7295"/>
      <c r="AY7295"/>
      <c r="AZ7295"/>
      <c r="BA7295"/>
      <c r="BB7295"/>
      <c r="BC7295"/>
      <c r="BD7295"/>
      <c r="BE7295"/>
      <c r="BF7295"/>
      <c r="BG7295"/>
      <c r="BH7295"/>
      <c r="BI7295"/>
      <c r="BJ7295"/>
      <c r="BK7295"/>
      <c r="BL7295"/>
      <c r="BM7295"/>
      <c r="BN7295"/>
      <c r="BO7295"/>
      <c r="BP7295"/>
      <c r="BQ7295"/>
      <c r="BR7295"/>
      <c r="BS7295"/>
      <c r="BT7295"/>
      <c r="BU7295"/>
      <c r="BV7295"/>
      <c r="BW7295"/>
      <c r="BX7295"/>
      <c r="BY7295"/>
      <c r="BZ7295"/>
      <c r="CA7295"/>
      <c r="CB7295"/>
      <c r="CC7295"/>
      <c r="CD7295"/>
      <c r="CE7295"/>
      <c r="CF7295"/>
      <c r="CG7295"/>
      <c r="CH7295"/>
      <c r="CI7295"/>
      <c r="CJ7295"/>
      <c r="CK7295"/>
      <c r="CL7295"/>
      <c r="CM7295"/>
      <c r="CN7295"/>
      <c r="CO7295"/>
      <c r="CP7295"/>
      <c r="CQ7295"/>
      <c r="CR7295"/>
      <c r="CS7295"/>
      <c r="CT7295"/>
      <c r="CU7295"/>
      <c r="CV7295"/>
    </row>
    <row r="7296" spans="10:100" x14ac:dyDescent="0.25">
      <c r="J7296"/>
      <c r="K7296"/>
      <c r="L7296"/>
      <c r="M7296"/>
      <c r="N7296"/>
      <c r="O7296"/>
      <c r="P7296"/>
      <c r="Q7296"/>
      <c r="R7296"/>
      <c r="S7296"/>
      <c r="T7296"/>
      <c r="U7296"/>
      <c r="V7296"/>
      <c r="W7296"/>
      <c r="X7296"/>
      <c r="Y7296"/>
      <c r="Z7296"/>
      <c r="AA7296"/>
      <c r="AB7296"/>
      <c r="AC7296"/>
      <c r="AD7296"/>
      <c r="AE7296"/>
      <c r="AF7296"/>
      <c r="AG7296"/>
      <c r="AH7296"/>
      <c r="AI7296"/>
      <c r="AJ7296"/>
      <c r="AK7296"/>
      <c r="AL7296"/>
      <c r="AM7296"/>
      <c r="AN7296"/>
      <c r="AO7296"/>
      <c r="AP7296"/>
      <c r="AQ7296"/>
      <c r="AR7296"/>
      <c r="AS7296"/>
      <c r="AT7296"/>
      <c r="AU7296"/>
      <c r="AV7296"/>
      <c r="AW7296"/>
      <c r="AX7296"/>
      <c r="AY7296"/>
      <c r="AZ7296"/>
      <c r="BA7296"/>
      <c r="BB7296"/>
      <c r="BC7296"/>
      <c r="BD7296"/>
      <c r="BE7296"/>
      <c r="BF7296"/>
      <c r="BG7296"/>
      <c r="BH7296"/>
      <c r="BI7296"/>
      <c r="BJ7296"/>
      <c r="BK7296"/>
      <c r="BL7296"/>
      <c r="BM7296"/>
      <c r="BN7296"/>
      <c r="BO7296"/>
      <c r="BP7296"/>
      <c r="BQ7296"/>
      <c r="BR7296"/>
      <c r="BS7296"/>
      <c r="BT7296"/>
      <c r="BU7296"/>
      <c r="BV7296"/>
      <c r="BW7296"/>
      <c r="BX7296"/>
      <c r="BY7296"/>
      <c r="BZ7296"/>
      <c r="CA7296"/>
      <c r="CB7296"/>
      <c r="CC7296"/>
      <c r="CD7296"/>
      <c r="CE7296"/>
      <c r="CF7296"/>
      <c r="CG7296"/>
      <c r="CH7296"/>
      <c r="CI7296"/>
      <c r="CJ7296"/>
      <c r="CK7296"/>
      <c r="CL7296"/>
      <c r="CM7296"/>
      <c r="CN7296"/>
      <c r="CO7296"/>
      <c r="CP7296"/>
      <c r="CQ7296"/>
      <c r="CR7296"/>
      <c r="CS7296"/>
      <c r="CT7296"/>
      <c r="CU7296"/>
      <c r="CV7296"/>
    </row>
    <row r="7297" spans="10:100" x14ac:dyDescent="0.25">
      <c r="J7297"/>
      <c r="K7297"/>
      <c r="L7297"/>
      <c r="M7297"/>
      <c r="N7297"/>
      <c r="O7297"/>
      <c r="P7297"/>
      <c r="Q7297"/>
      <c r="R7297"/>
      <c r="S7297"/>
      <c r="T7297"/>
      <c r="U7297"/>
      <c r="V7297"/>
      <c r="W7297"/>
      <c r="X7297"/>
      <c r="Y7297"/>
      <c r="Z7297"/>
      <c r="AA7297"/>
      <c r="AB7297"/>
      <c r="AC7297"/>
      <c r="AD7297"/>
      <c r="AE7297"/>
      <c r="AF7297"/>
      <c r="AG7297"/>
      <c r="AH7297"/>
      <c r="AI7297"/>
      <c r="AJ7297"/>
      <c r="AK7297"/>
      <c r="AL7297"/>
      <c r="AM7297"/>
      <c r="AN7297"/>
      <c r="AO7297"/>
      <c r="AP7297"/>
      <c r="AQ7297"/>
      <c r="AR7297"/>
      <c r="AS7297"/>
      <c r="AT7297"/>
      <c r="AU7297"/>
      <c r="AV7297"/>
      <c r="AW7297"/>
      <c r="AX7297"/>
      <c r="AY7297"/>
      <c r="AZ7297"/>
      <c r="BA7297"/>
      <c r="BB7297"/>
      <c r="BC7297"/>
      <c r="BD7297"/>
      <c r="BE7297"/>
      <c r="BF7297"/>
      <c r="BG7297"/>
      <c r="BH7297"/>
      <c r="BI7297"/>
      <c r="BJ7297"/>
      <c r="BK7297"/>
      <c r="BL7297"/>
      <c r="BM7297"/>
      <c r="BN7297"/>
      <c r="BO7297"/>
      <c r="BP7297"/>
      <c r="BQ7297"/>
      <c r="BR7297"/>
      <c r="BS7297"/>
      <c r="BT7297"/>
      <c r="BU7297"/>
      <c r="BV7297"/>
      <c r="BW7297"/>
      <c r="BX7297"/>
      <c r="BY7297"/>
      <c r="BZ7297"/>
      <c r="CA7297"/>
      <c r="CB7297"/>
      <c r="CC7297"/>
      <c r="CD7297"/>
      <c r="CE7297"/>
      <c r="CF7297"/>
      <c r="CG7297"/>
      <c r="CH7297"/>
      <c r="CI7297"/>
      <c r="CJ7297"/>
      <c r="CK7297"/>
      <c r="CL7297"/>
      <c r="CM7297"/>
      <c r="CN7297"/>
      <c r="CO7297"/>
      <c r="CP7297"/>
      <c r="CQ7297"/>
      <c r="CR7297"/>
      <c r="CS7297"/>
      <c r="CT7297"/>
      <c r="CU7297"/>
      <c r="CV7297"/>
    </row>
    <row r="7298" spans="10:100" x14ac:dyDescent="0.25">
      <c r="J7298"/>
      <c r="K7298"/>
      <c r="L7298"/>
      <c r="M7298"/>
      <c r="N7298"/>
      <c r="O7298"/>
      <c r="P7298"/>
      <c r="Q7298"/>
      <c r="R7298"/>
      <c r="S7298"/>
      <c r="T7298"/>
      <c r="U7298"/>
      <c r="V7298"/>
      <c r="W7298"/>
      <c r="X7298"/>
      <c r="Y7298"/>
      <c r="Z7298"/>
      <c r="AA7298"/>
      <c r="AB7298"/>
      <c r="AC7298"/>
      <c r="AD7298"/>
      <c r="AE7298"/>
      <c r="AF7298"/>
      <c r="AG7298"/>
      <c r="AH7298"/>
      <c r="AI7298"/>
      <c r="AJ7298"/>
      <c r="AK7298"/>
      <c r="AL7298"/>
      <c r="AM7298"/>
      <c r="AN7298"/>
      <c r="AO7298"/>
      <c r="AP7298"/>
      <c r="AQ7298"/>
      <c r="AR7298"/>
      <c r="AS7298"/>
      <c r="AT7298"/>
      <c r="AU7298"/>
      <c r="AV7298"/>
      <c r="AW7298"/>
      <c r="AX7298"/>
      <c r="AY7298"/>
      <c r="AZ7298"/>
      <c r="BA7298"/>
      <c r="BB7298"/>
      <c r="BC7298"/>
      <c r="BD7298"/>
      <c r="BE7298"/>
      <c r="BF7298"/>
      <c r="BG7298"/>
      <c r="BH7298"/>
      <c r="BI7298"/>
      <c r="BJ7298"/>
      <c r="BK7298"/>
      <c r="BL7298"/>
      <c r="BM7298"/>
      <c r="BN7298"/>
      <c r="BO7298"/>
      <c r="BP7298"/>
      <c r="BQ7298"/>
      <c r="BR7298"/>
      <c r="BS7298"/>
      <c r="BT7298"/>
      <c r="BU7298"/>
      <c r="BV7298"/>
      <c r="BW7298"/>
      <c r="BX7298"/>
      <c r="BY7298"/>
      <c r="BZ7298"/>
      <c r="CA7298"/>
      <c r="CB7298"/>
      <c r="CC7298"/>
      <c r="CD7298"/>
      <c r="CE7298"/>
      <c r="CF7298"/>
      <c r="CG7298"/>
      <c r="CH7298"/>
      <c r="CI7298"/>
      <c r="CJ7298"/>
      <c r="CK7298"/>
      <c r="CL7298"/>
      <c r="CM7298"/>
      <c r="CN7298"/>
      <c r="CO7298"/>
      <c r="CP7298"/>
      <c r="CQ7298"/>
      <c r="CR7298"/>
      <c r="CS7298"/>
      <c r="CT7298"/>
      <c r="CU7298"/>
      <c r="CV7298"/>
    </row>
    <row r="7299" spans="10:100" x14ac:dyDescent="0.25">
      <c r="J7299"/>
      <c r="K7299"/>
      <c r="L7299"/>
      <c r="M7299"/>
      <c r="N7299"/>
      <c r="O7299"/>
      <c r="P7299"/>
      <c r="Q7299"/>
      <c r="R7299"/>
      <c r="S7299"/>
      <c r="T7299"/>
      <c r="U7299"/>
      <c r="V7299"/>
      <c r="W7299"/>
      <c r="X7299"/>
      <c r="Y7299"/>
      <c r="Z7299"/>
      <c r="AA7299"/>
      <c r="AB7299"/>
      <c r="AC7299"/>
      <c r="AD7299"/>
      <c r="AE7299"/>
      <c r="AF7299"/>
      <c r="AG7299"/>
      <c r="AH7299"/>
      <c r="AI7299"/>
      <c r="AJ7299"/>
      <c r="AK7299"/>
      <c r="AL7299"/>
      <c r="AM7299"/>
      <c r="AN7299"/>
      <c r="AO7299"/>
      <c r="AP7299"/>
      <c r="AQ7299"/>
      <c r="AR7299"/>
      <c r="AS7299"/>
      <c r="AT7299"/>
      <c r="AU7299"/>
      <c r="AV7299"/>
      <c r="AW7299"/>
      <c r="AX7299"/>
      <c r="AY7299"/>
      <c r="AZ7299"/>
      <c r="BA7299"/>
      <c r="BB7299"/>
      <c r="BC7299"/>
      <c r="BD7299"/>
      <c r="BE7299"/>
      <c r="BF7299"/>
      <c r="BG7299"/>
      <c r="BH7299"/>
      <c r="BI7299"/>
      <c r="BJ7299"/>
      <c r="BK7299"/>
      <c r="BL7299"/>
      <c r="BM7299"/>
      <c r="BN7299"/>
      <c r="BO7299"/>
      <c r="BP7299"/>
      <c r="BQ7299"/>
      <c r="BR7299"/>
      <c r="BS7299"/>
      <c r="BT7299"/>
      <c r="BU7299"/>
      <c r="BV7299"/>
      <c r="BW7299"/>
      <c r="BX7299"/>
      <c r="BY7299"/>
      <c r="BZ7299"/>
      <c r="CA7299"/>
      <c r="CB7299"/>
      <c r="CC7299"/>
      <c r="CD7299"/>
      <c r="CE7299"/>
      <c r="CF7299"/>
      <c r="CG7299"/>
      <c r="CH7299"/>
      <c r="CI7299"/>
      <c r="CJ7299"/>
      <c r="CK7299"/>
      <c r="CL7299"/>
      <c r="CM7299"/>
      <c r="CN7299"/>
      <c r="CO7299"/>
      <c r="CP7299"/>
      <c r="CQ7299"/>
      <c r="CR7299"/>
      <c r="CS7299"/>
      <c r="CT7299"/>
      <c r="CU7299"/>
      <c r="CV7299"/>
    </row>
    <row r="7300" spans="10:100" x14ac:dyDescent="0.25">
      <c r="J7300"/>
      <c r="K7300"/>
      <c r="L7300"/>
      <c r="M7300"/>
      <c r="N7300"/>
      <c r="O7300"/>
      <c r="P7300"/>
      <c r="Q7300"/>
      <c r="R7300"/>
      <c r="S7300"/>
      <c r="T7300"/>
      <c r="U7300"/>
      <c r="V7300"/>
      <c r="W7300"/>
      <c r="X7300"/>
      <c r="Y7300"/>
      <c r="Z7300"/>
      <c r="AA7300"/>
      <c r="AB7300"/>
      <c r="AC7300"/>
      <c r="AD7300"/>
      <c r="AE7300"/>
      <c r="AF7300"/>
      <c r="AG7300"/>
      <c r="AH7300"/>
      <c r="AI7300"/>
      <c r="AJ7300"/>
      <c r="AK7300"/>
      <c r="AL7300"/>
      <c r="AM7300"/>
      <c r="AN7300"/>
      <c r="AO7300"/>
      <c r="AP7300"/>
      <c r="AQ7300"/>
      <c r="AR7300"/>
      <c r="AS7300"/>
      <c r="AT7300"/>
      <c r="AU7300"/>
      <c r="AV7300"/>
      <c r="AW7300"/>
      <c r="AX7300"/>
      <c r="AY7300"/>
      <c r="AZ7300"/>
      <c r="BA7300"/>
      <c r="BB7300"/>
      <c r="BC7300"/>
      <c r="BD7300"/>
      <c r="BE7300"/>
      <c r="BF7300"/>
      <c r="BG7300"/>
      <c r="BH7300"/>
      <c r="BI7300"/>
      <c r="BJ7300"/>
      <c r="BK7300"/>
      <c r="BL7300"/>
      <c r="BM7300"/>
      <c r="BN7300"/>
      <c r="BO7300"/>
      <c r="BP7300"/>
      <c r="BQ7300"/>
      <c r="BR7300"/>
      <c r="BS7300"/>
      <c r="BT7300"/>
      <c r="BU7300"/>
      <c r="BV7300"/>
      <c r="BW7300"/>
      <c r="BX7300"/>
      <c r="BY7300"/>
      <c r="BZ7300"/>
      <c r="CA7300"/>
      <c r="CB7300"/>
      <c r="CC7300"/>
      <c r="CD7300"/>
      <c r="CE7300"/>
      <c r="CF7300"/>
      <c r="CG7300"/>
      <c r="CH7300"/>
      <c r="CI7300"/>
      <c r="CJ7300"/>
      <c r="CK7300"/>
      <c r="CL7300"/>
      <c r="CM7300"/>
      <c r="CN7300"/>
      <c r="CO7300"/>
      <c r="CP7300"/>
      <c r="CQ7300"/>
      <c r="CR7300"/>
      <c r="CS7300"/>
      <c r="CT7300"/>
      <c r="CU7300"/>
      <c r="CV7300"/>
    </row>
    <row r="7301" spans="10:100" x14ac:dyDescent="0.25">
      <c r="J7301"/>
      <c r="K7301"/>
      <c r="L7301"/>
      <c r="M7301"/>
      <c r="N7301"/>
      <c r="O7301"/>
      <c r="P7301"/>
      <c r="Q7301"/>
      <c r="R7301"/>
      <c r="S7301"/>
      <c r="T7301"/>
      <c r="U7301"/>
      <c r="V7301"/>
      <c r="W7301"/>
      <c r="X7301"/>
      <c r="Y7301"/>
      <c r="Z7301"/>
      <c r="AA7301"/>
      <c r="AB7301"/>
      <c r="AC7301"/>
      <c r="AD7301"/>
      <c r="AE7301"/>
      <c r="AF7301"/>
      <c r="AG7301"/>
      <c r="AH7301"/>
      <c r="AI7301"/>
      <c r="AJ7301"/>
      <c r="AK7301"/>
      <c r="AL7301"/>
      <c r="AM7301"/>
      <c r="AN7301"/>
      <c r="AO7301"/>
      <c r="AP7301"/>
      <c r="AQ7301"/>
      <c r="AR7301"/>
      <c r="AS7301"/>
      <c r="AT7301"/>
      <c r="AU7301"/>
      <c r="AV7301"/>
      <c r="AW7301"/>
      <c r="AX7301"/>
      <c r="AY7301"/>
      <c r="AZ7301"/>
      <c r="BA7301"/>
      <c r="BB7301"/>
      <c r="BC7301"/>
      <c r="BD7301"/>
      <c r="BE7301"/>
      <c r="BF7301"/>
      <c r="BG7301"/>
      <c r="BH7301"/>
      <c r="BI7301"/>
      <c r="BJ7301"/>
      <c r="BK7301"/>
      <c r="BL7301"/>
      <c r="BM7301"/>
      <c r="BN7301"/>
      <c r="BO7301"/>
      <c r="BP7301"/>
      <c r="BQ7301"/>
      <c r="BR7301"/>
      <c r="BS7301"/>
      <c r="BT7301"/>
      <c r="BU7301"/>
      <c r="BV7301"/>
      <c r="BW7301"/>
      <c r="BX7301"/>
      <c r="BY7301"/>
      <c r="BZ7301"/>
      <c r="CA7301"/>
      <c r="CB7301"/>
      <c r="CC7301"/>
      <c r="CD7301"/>
      <c r="CE7301"/>
      <c r="CF7301"/>
      <c r="CG7301"/>
      <c r="CH7301"/>
      <c r="CI7301"/>
      <c r="CJ7301"/>
      <c r="CK7301"/>
      <c r="CL7301"/>
      <c r="CM7301"/>
      <c r="CN7301"/>
      <c r="CO7301"/>
      <c r="CP7301"/>
      <c r="CQ7301"/>
      <c r="CR7301"/>
      <c r="CS7301"/>
      <c r="CT7301"/>
      <c r="CU7301"/>
      <c r="CV7301"/>
    </row>
    <row r="7302" spans="10:100" x14ac:dyDescent="0.25">
      <c r="J7302"/>
      <c r="K7302"/>
      <c r="L7302"/>
      <c r="M7302"/>
      <c r="N7302"/>
      <c r="O7302"/>
      <c r="P7302"/>
      <c r="Q7302"/>
      <c r="R7302"/>
      <c r="S7302"/>
      <c r="T7302"/>
      <c r="U7302"/>
      <c r="V7302"/>
      <c r="W7302"/>
      <c r="X7302"/>
      <c r="Y7302"/>
      <c r="Z7302"/>
      <c r="AA7302"/>
      <c r="AB7302"/>
      <c r="AC7302"/>
      <c r="AD7302"/>
      <c r="AE7302"/>
      <c r="AF7302"/>
      <c r="AG7302"/>
      <c r="AH7302"/>
      <c r="AI7302"/>
      <c r="AJ7302"/>
      <c r="AK7302"/>
      <c r="AL7302"/>
      <c r="AM7302"/>
      <c r="AN7302"/>
      <c r="AO7302"/>
      <c r="AP7302"/>
      <c r="AQ7302"/>
      <c r="AR7302"/>
      <c r="AS7302"/>
      <c r="AT7302"/>
      <c r="AU7302"/>
      <c r="AV7302"/>
      <c r="AW7302"/>
      <c r="AX7302"/>
      <c r="AY7302"/>
      <c r="AZ7302"/>
      <c r="BA7302"/>
      <c r="BB7302"/>
      <c r="BC7302"/>
      <c r="BD7302"/>
      <c r="BE7302"/>
      <c r="BF7302"/>
      <c r="BG7302"/>
      <c r="BH7302"/>
      <c r="BI7302"/>
      <c r="BJ7302"/>
      <c r="BK7302"/>
      <c r="BL7302"/>
      <c r="BM7302"/>
      <c r="BN7302"/>
      <c r="BO7302"/>
      <c r="BP7302"/>
      <c r="BQ7302"/>
      <c r="BR7302"/>
      <c r="BS7302"/>
      <c r="BT7302"/>
      <c r="BU7302"/>
      <c r="BV7302"/>
      <c r="BW7302"/>
      <c r="BX7302"/>
      <c r="BY7302"/>
      <c r="BZ7302"/>
      <c r="CA7302"/>
      <c r="CB7302"/>
      <c r="CC7302"/>
      <c r="CD7302"/>
      <c r="CE7302"/>
      <c r="CF7302"/>
      <c r="CG7302"/>
      <c r="CH7302"/>
      <c r="CI7302"/>
      <c r="CJ7302"/>
      <c r="CK7302"/>
      <c r="CL7302"/>
      <c r="CM7302"/>
      <c r="CN7302"/>
      <c r="CO7302"/>
      <c r="CP7302"/>
      <c r="CQ7302"/>
      <c r="CR7302"/>
      <c r="CS7302"/>
      <c r="CT7302"/>
      <c r="CU7302"/>
      <c r="CV7302"/>
    </row>
    <row r="7303" spans="10:100" x14ac:dyDescent="0.25">
      <c r="J7303"/>
      <c r="K7303"/>
      <c r="L7303"/>
      <c r="M7303"/>
      <c r="N7303"/>
      <c r="O7303"/>
      <c r="P7303"/>
      <c r="Q7303"/>
      <c r="R7303"/>
      <c r="S7303"/>
      <c r="T7303"/>
      <c r="U7303"/>
      <c r="V7303"/>
      <c r="W7303"/>
      <c r="X7303"/>
      <c r="Y7303"/>
      <c r="Z7303"/>
      <c r="AA7303"/>
      <c r="AB7303"/>
      <c r="AC7303"/>
      <c r="AD7303"/>
      <c r="AE7303"/>
      <c r="AF7303"/>
      <c r="AG7303"/>
      <c r="AH7303"/>
      <c r="AI7303"/>
      <c r="AJ7303"/>
      <c r="AK7303"/>
      <c r="AL7303"/>
      <c r="AM7303"/>
      <c r="AN7303"/>
      <c r="AO7303"/>
      <c r="AP7303"/>
      <c r="AQ7303"/>
      <c r="AR7303"/>
      <c r="AS7303"/>
      <c r="AT7303"/>
      <c r="AU7303"/>
      <c r="AV7303"/>
      <c r="AW7303"/>
      <c r="AX7303"/>
      <c r="AY7303"/>
      <c r="AZ7303"/>
      <c r="BA7303"/>
      <c r="BB7303"/>
      <c r="BC7303"/>
      <c r="BD7303"/>
      <c r="BE7303"/>
      <c r="BF7303"/>
      <c r="BG7303"/>
      <c r="BH7303"/>
      <c r="BI7303"/>
      <c r="BJ7303"/>
      <c r="BK7303"/>
      <c r="BL7303"/>
      <c r="BM7303"/>
      <c r="BN7303"/>
      <c r="BO7303"/>
      <c r="BP7303"/>
      <c r="BQ7303"/>
      <c r="BR7303"/>
      <c r="BS7303"/>
      <c r="BT7303"/>
      <c r="BU7303"/>
      <c r="BV7303"/>
      <c r="BW7303"/>
      <c r="BX7303"/>
      <c r="BY7303"/>
      <c r="BZ7303"/>
      <c r="CA7303"/>
      <c r="CB7303"/>
      <c r="CC7303"/>
      <c r="CD7303"/>
      <c r="CE7303"/>
      <c r="CF7303"/>
      <c r="CG7303"/>
      <c r="CH7303"/>
      <c r="CI7303"/>
      <c r="CJ7303"/>
      <c r="CK7303"/>
      <c r="CL7303"/>
      <c r="CM7303"/>
      <c r="CN7303"/>
      <c r="CO7303"/>
      <c r="CP7303"/>
      <c r="CQ7303"/>
      <c r="CR7303"/>
      <c r="CS7303"/>
      <c r="CT7303"/>
      <c r="CU7303"/>
      <c r="CV7303"/>
    </row>
    <row r="7304" spans="10:100" x14ac:dyDescent="0.25">
      <c r="J7304"/>
      <c r="K7304"/>
      <c r="L7304"/>
      <c r="M7304"/>
      <c r="N7304"/>
      <c r="O7304"/>
      <c r="P7304"/>
      <c r="Q7304"/>
      <c r="R7304"/>
      <c r="S7304"/>
      <c r="T7304"/>
      <c r="U7304"/>
      <c r="V7304"/>
      <c r="W7304"/>
      <c r="X7304"/>
      <c r="Y7304"/>
      <c r="Z7304"/>
      <c r="AA7304"/>
      <c r="AB7304"/>
      <c r="AC7304"/>
      <c r="AD7304"/>
      <c r="AE7304"/>
      <c r="AF7304"/>
      <c r="AG7304"/>
      <c r="AH7304"/>
      <c r="AI7304"/>
      <c r="AJ7304"/>
      <c r="AK7304"/>
      <c r="AL7304"/>
      <c r="AM7304"/>
      <c r="AN7304"/>
      <c r="AO7304"/>
      <c r="AP7304"/>
      <c r="AQ7304"/>
      <c r="AR7304"/>
      <c r="AS7304"/>
      <c r="AT7304"/>
      <c r="AU7304"/>
      <c r="AV7304"/>
      <c r="AW7304"/>
      <c r="AX7304"/>
      <c r="AY7304"/>
      <c r="AZ7304"/>
      <c r="BA7304"/>
      <c r="BB7304"/>
      <c r="BC7304"/>
      <c r="BD7304"/>
      <c r="BE7304"/>
      <c r="BF7304"/>
      <c r="BG7304"/>
      <c r="BH7304"/>
      <c r="BI7304"/>
      <c r="BJ7304"/>
      <c r="BK7304"/>
      <c r="BL7304"/>
      <c r="BM7304"/>
      <c r="BN7304"/>
      <c r="BO7304"/>
      <c r="BP7304"/>
      <c r="BQ7304"/>
      <c r="BR7304"/>
      <c r="BS7304"/>
      <c r="BT7304"/>
      <c r="BU7304"/>
      <c r="BV7304"/>
      <c r="BW7304"/>
      <c r="BX7304"/>
      <c r="BY7304"/>
      <c r="BZ7304"/>
      <c r="CA7304"/>
      <c r="CB7304"/>
      <c r="CC7304"/>
      <c r="CD7304"/>
      <c r="CE7304"/>
      <c r="CF7304"/>
      <c r="CG7304"/>
      <c r="CH7304"/>
      <c r="CI7304"/>
      <c r="CJ7304"/>
      <c r="CK7304"/>
      <c r="CL7304"/>
      <c r="CM7304"/>
      <c r="CN7304"/>
      <c r="CO7304"/>
      <c r="CP7304"/>
      <c r="CQ7304"/>
      <c r="CR7304"/>
      <c r="CS7304"/>
      <c r="CT7304"/>
      <c r="CU7304"/>
      <c r="CV7304"/>
    </row>
    <row r="7305" spans="10:100" x14ac:dyDescent="0.25">
      <c r="J7305"/>
      <c r="K7305"/>
      <c r="L7305"/>
      <c r="M7305"/>
      <c r="N7305"/>
      <c r="O7305"/>
      <c r="P7305"/>
      <c r="Q7305"/>
      <c r="R7305"/>
      <c r="S7305"/>
      <c r="T7305"/>
      <c r="U7305"/>
      <c r="V7305"/>
      <c r="W7305"/>
      <c r="X7305"/>
      <c r="Y7305"/>
      <c r="Z7305"/>
      <c r="AA7305"/>
      <c r="AB7305"/>
      <c r="AC7305"/>
      <c r="AD7305"/>
      <c r="AE7305"/>
      <c r="AF7305"/>
      <c r="AG7305"/>
      <c r="AH7305"/>
      <c r="AI7305"/>
      <c r="AJ7305"/>
      <c r="AK7305"/>
      <c r="AL7305"/>
      <c r="AM7305"/>
      <c r="AN7305"/>
      <c r="AO7305"/>
      <c r="AP7305"/>
      <c r="AQ7305"/>
      <c r="AR7305"/>
      <c r="AS7305"/>
      <c r="AT7305"/>
      <c r="AU7305"/>
      <c r="AV7305"/>
      <c r="AW7305"/>
      <c r="AX7305"/>
      <c r="AY7305"/>
      <c r="AZ7305"/>
      <c r="BA7305"/>
      <c r="BB7305"/>
      <c r="BC7305"/>
      <c r="BD7305"/>
      <c r="BE7305"/>
      <c r="BF7305"/>
      <c r="BG7305"/>
      <c r="BH7305"/>
      <c r="BI7305"/>
      <c r="BJ7305"/>
      <c r="BK7305"/>
      <c r="BL7305"/>
      <c r="BM7305"/>
      <c r="BN7305"/>
      <c r="BO7305"/>
      <c r="BP7305"/>
      <c r="BQ7305"/>
      <c r="BR7305"/>
      <c r="BS7305"/>
      <c r="BT7305"/>
      <c r="BU7305"/>
      <c r="BV7305"/>
      <c r="BW7305"/>
      <c r="BX7305"/>
      <c r="BY7305"/>
      <c r="BZ7305"/>
      <c r="CA7305"/>
      <c r="CB7305"/>
      <c r="CC7305"/>
      <c r="CD7305"/>
      <c r="CE7305"/>
      <c r="CF7305"/>
      <c r="CG7305"/>
      <c r="CH7305"/>
      <c r="CI7305"/>
      <c r="CJ7305"/>
      <c r="CK7305"/>
      <c r="CL7305"/>
      <c r="CM7305"/>
      <c r="CN7305"/>
      <c r="CO7305"/>
      <c r="CP7305"/>
      <c r="CQ7305"/>
      <c r="CR7305"/>
      <c r="CS7305"/>
      <c r="CT7305"/>
      <c r="CU7305"/>
      <c r="CV7305"/>
    </row>
    <row r="7306" spans="10:100" x14ac:dyDescent="0.25">
      <c r="J7306"/>
      <c r="K7306"/>
      <c r="L7306"/>
      <c r="M7306"/>
      <c r="N7306"/>
      <c r="O7306"/>
      <c r="P7306"/>
      <c r="Q7306"/>
      <c r="R7306"/>
      <c r="S7306"/>
      <c r="T7306"/>
      <c r="U7306"/>
      <c r="V7306"/>
      <c r="W7306"/>
      <c r="X7306"/>
      <c r="Y7306"/>
      <c r="Z7306"/>
      <c r="AA7306"/>
      <c r="AB7306"/>
      <c r="AC7306"/>
      <c r="AD7306"/>
      <c r="AE7306"/>
      <c r="AF7306"/>
      <c r="AG7306"/>
      <c r="AH7306"/>
      <c r="AI7306"/>
      <c r="AJ7306"/>
      <c r="AK7306"/>
      <c r="AL7306"/>
      <c r="AM7306"/>
      <c r="AN7306"/>
      <c r="AO7306"/>
      <c r="AP7306"/>
      <c r="AQ7306"/>
      <c r="AR7306"/>
      <c r="AS7306"/>
      <c r="AT7306"/>
      <c r="AU7306"/>
      <c r="AV7306"/>
      <c r="AW7306"/>
      <c r="AX7306"/>
      <c r="AY7306"/>
      <c r="AZ7306"/>
      <c r="BA7306"/>
      <c r="BB7306"/>
      <c r="BC7306"/>
      <c r="BD7306"/>
      <c r="BE7306"/>
      <c r="BF7306"/>
      <c r="BG7306"/>
      <c r="BH7306"/>
      <c r="BI7306"/>
      <c r="BJ7306"/>
      <c r="BK7306"/>
      <c r="BL7306"/>
      <c r="BM7306"/>
      <c r="BN7306"/>
      <c r="BO7306"/>
      <c r="BP7306"/>
      <c r="BQ7306"/>
      <c r="BR7306"/>
      <c r="BS7306"/>
      <c r="BT7306"/>
      <c r="BU7306"/>
      <c r="BV7306"/>
      <c r="BW7306"/>
      <c r="BX7306"/>
      <c r="BY7306"/>
      <c r="BZ7306"/>
      <c r="CA7306"/>
      <c r="CB7306"/>
      <c r="CC7306"/>
      <c r="CD7306"/>
      <c r="CE7306"/>
      <c r="CF7306"/>
      <c r="CG7306"/>
      <c r="CH7306"/>
      <c r="CI7306"/>
      <c r="CJ7306"/>
      <c r="CK7306"/>
      <c r="CL7306"/>
      <c r="CM7306"/>
      <c r="CN7306"/>
      <c r="CO7306"/>
      <c r="CP7306"/>
      <c r="CQ7306"/>
      <c r="CR7306"/>
      <c r="CS7306"/>
      <c r="CT7306"/>
      <c r="CU7306"/>
      <c r="CV7306"/>
    </row>
    <row r="7307" spans="10:100" x14ac:dyDescent="0.25">
      <c r="J7307"/>
      <c r="K7307"/>
      <c r="L7307"/>
      <c r="M7307"/>
      <c r="N7307"/>
      <c r="O7307"/>
      <c r="P7307"/>
      <c r="Q7307"/>
      <c r="R7307"/>
      <c r="S7307"/>
      <c r="T7307"/>
      <c r="U7307"/>
      <c r="V7307"/>
      <c r="W7307"/>
      <c r="X7307"/>
      <c r="Y7307"/>
      <c r="Z7307"/>
      <c r="AA7307"/>
      <c r="AB7307"/>
      <c r="AC7307"/>
      <c r="AD7307"/>
      <c r="AE7307"/>
      <c r="AF7307"/>
      <c r="AG7307"/>
      <c r="AH7307"/>
      <c r="AI7307"/>
      <c r="AJ7307"/>
      <c r="AK7307"/>
      <c r="AL7307"/>
      <c r="AM7307"/>
      <c r="AN7307"/>
      <c r="AO7307"/>
      <c r="AP7307"/>
      <c r="AQ7307"/>
      <c r="AR7307"/>
      <c r="AS7307"/>
      <c r="AT7307"/>
      <c r="AU7307"/>
      <c r="AV7307"/>
      <c r="AW7307"/>
      <c r="AX7307"/>
      <c r="AY7307"/>
      <c r="AZ7307"/>
      <c r="BA7307"/>
      <c r="BB7307"/>
      <c r="BC7307"/>
      <c r="BD7307"/>
      <c r="BE7307"/>
      <c r="BF7307"/>
      <c r="BG7307"/>
      <c r="BH7307"/>
      <c r="BI7307"/>
      <c r="BJ7307"/>
      <c r="BK7307"/>
      <c r="BL7307"/>
      <c r="BM7307"/>
      <c r="BN7307"/>
      <c r="BO7307"/>
      <c r="BP7307"/>
      <c r="BQ7307"/>
      <c r="BR7307"/>
      <c r="BS7307"/>
      <c r="BT7307"/>
      <c r="BU7307"/>
      <c r="BV7307"/>
      <c r="BW7307"/>
      <c r="BX7307"/>
      <c r="BY7307"/>
      <c r="BZ7307"/>
      <c r="CA7307"/>
      <c r="CB7307"/>
      <c r="CC7307"/>
      <c r="CD7307"/>
      <c r="CE7307"/>
      <c r="CF7307"/>
      <c r="CG7307"/>
      <c r="CH7307"/>
      <c r="CI7307"/>
      <c r="CJ7307"/>
      <c r="CK7307"/>
      <c r="CL7307"/>
      <c r="CM7307"/>
      <c r="CN7307"/>
      <c r="CO7307"/>
      <c r="CP7307"/>
      <c r="CQ7307"/>
      <c r="CR7307"/>
      <c r="CS7307"/>
      <c r="CT7307"/>
      <c r="CU7307"/>
      <c r="CV7307"/>
    </row>
    <row r="7308" spans="10:100" x14ac:dyDescent="0.25">
      <c r="J7308"/>
      <c r="K7308"/>
      <c r="L7308"/>
      <c r="M7308"/>
      <c r="N7308"/>
      <c r="O7308"/>
      <c r="P7308"/>
      <c r="Q7308"/>
      <c r="R7308"/>
      <c r="S7308"/>
      <c r="T7308"/>
      <c r="U7308"/>
      <c r="V7308"/>
      <c r="W7308"/>
      <c r="X7308"/>
      <c r="Y7308"/>
      <c r="Z7308"/>
      <c r="AA7308"/>
      <c r="AB7308"/>
      <c r="AC7308"/>
      <c r="AD7308"/>
      <c r="AE7308"/>
      <c r="AF7308"/>
      <c r="AG7308"/>
      <c r="AH7308"/>
      <c r="AI7308"/>
      <c r="AJ7308"/>
      <c r="AK7308"/>
      <c r="AL7308"/>
      <c r="AM7308"/>
      <c r="AN7308"/>
      <c r="AO7308"/>
      <c r="AP7308"/>
      <c r="AQ7308"/>
      <c r="AR7308"/>
      <c r="AS7308"/>
      <c r="AT7308"/>
      <c r="AU7308"/>
      <c r="AV7308"/>
      <c r="AW7308"/>
      <c r="AX7308"/>
      <c r="AY7308"/>
      <c r="AZ7308"/>
      <c r="BA7308"/>
      <c r="BB7308"/>
      <c r="BC7308"/>
      <c r="BD7308"/>
      <c r="BE7308"/>
      <c r="BF7308"/>
      <c r="BG7308"/>
      <c r="BH7308"/>
      <c r="BI7308"/>
      <c r="BJ7308"/>
      <c r="BK7308"/>
      <c r="BL7308"/>
      <c r="BM7308"/>
      <c r="BN7308"/>
      <c r="BO7308"/>
      <c r="BP7308"/>
      <c r="BQ7308"/>
      <c r="BR7308"/>
      <c r="BS7308"/>
      <c r="BT7308"/>
      <c r="BU7308"/>
      <c r="BV7308"/>
      <c r="BW7308"/>
      <c r="BX7308"/>
      <c r="BY7308"/>
      <c r="BZ7308"/>
      <c r="CA7308"/>
      <c r="CB7308"/>
      <c r="CC7308"/>
      <c r="CD7308"/>
      <c r="CE7308"/>
      <c r="CF7308"/>
      <c r="CG7308"/>
      <c r="CH7308"/>
      <c r="CI7308"/>
      <c r="CJ7308"/>
      <c r="CK7308"/>
      <c r="CL7308"/>
      <c r="CM7308"/>
      <c r="CN7308"/>
      <c r="CO7308"/>
      <c r="CP7308"/>
      <c r="CQ7308"/>
      <c r="CR7308"/>
      <c r="CS7308"/>
      <c r="CT7308"/>
      <c r="CU7308"/>
      <c r="CV7308"/>
    </row>
    <row r="7309" spans="10:100" x14ac:dyDescent="0.25">
      <c r="J7309"/>
      <c r="K7309"/>
      <c r="L7309"/>
      <c r="M7309"/>
      <c r="N7309"/>
      <c r="O7309"/>
      <c r="P7309"/>
      <c r="Q7309"/>
      <c r="R7309"/>
      <c r="S7309"/>
      <c r="T7309"/>
      <c r="U7309"/>
      <c r="V7309"/>
      <c r="W7309"/>
      <c r="X7309"/>
      <c r="Y7309"/>
      <c r="Z7309"/>
      <c r="AA7309"/>
      <c r="AB7309"/>
      <c r="AC7309"/>
      <c r="AD7309"/>
      <c r="AE7309"/>
      <c r="AF7309"/>
      <c r="AG7309"/>
      <c r="AH7309"/>
      <c r="AI7309"/>
      <c r="AJ7309"/>
      <c r="AK7309"/>
      <c r="AL7309"/>
      <c r="AM7309"/>
      <c r="AN7309"/>
      <c r="AO7309"/>
      <c r="AP7309"/>
      <c r="AQ7309"/>
      <c r="AR7309"/>
      <c r="AS7309"/>
      <c r="AT7309"/>
      <c r="AU7309"/>
      <c r="AV7309"/>
      <c r="AW7309"/>
      <c r="AX7309"/>
      <c r="AY7309"/>
      <c r="AZ7309"/>
      <c r="BA7309"/>
      <c r="BB7309"/>
      <c r="BC7309"/>
      <c r="BD7309"/>
      <c r="BE7309"/>
      <c r="BF7309"/>
      <c r="BG7309"/>
      <c r="BH7309"/>
      <c r="BI7309"/>
      <c r="BJ7309"/>
      <c r="BK7309"/>
      <c r="BL7309"/>
      <c r="BM7309"/>
      <c r="BN7309"/>
      <c r="BO7309"/>
      <c r="BP7309"/>
      <c r="BQ7309"/>
      <c r="BR7309"/>
      <c r="BS7309"/>
      <c r="BT7309"/>
      <c r="BU7309"/>
      <c r="BV7309"/>
      <c r="BW7309"/>
      <c r="BX7309"/>
      <c r="BY7309"/>
      <c r="BZ7309"/>
      <c r="CA7309"/>
      <c r="CB7309"/>
      <c r="CC7309"/>
      <c r="CD7309"/>
      <c r="CE7309"/>
      <c r="CF7309"/>
      <c r="CG7309"/>
      <c r="CH7309"/>
      <c r="CI7309"/>
      <c r="CJ7309"/>
      <c r="CK7309"/>
      <c r="CL7309"/>
      <c r="CM7309"/>
      <c r="CN7309"/>
      <c r="CO7309"/>
      <c r="CP7309"/>
      <c r="CQ7309"/>
      <c r="CR7309"/>
      <c r="CS7309"/>
      <c r="CT7309"/>
      <c r="CU7309"/>
      <c r="CV7309"/>
    </row>
    <row r="7310" spans="10:100" x14ac:dyDescent="0.25">
      <c r="J7310"/>
      <c r="K7310"/>
      <c r="L7310"/>
      <c r="M7310"/>
      <c r="N7310"/>
      <c r="O7310"/>
      <c r="P7310"/>
      <c r="Q7310"/>
      <c r="R7310"/>
      <c r="S7310"/>
      <c r="T7310"/>
      <c r="U7310"/>
      <c r="V7310"/>
      <c r="W7310"/>
      <c r="X7310"/>
      <c r="Y7310"/>
      <c r="Z7310"/>
      <c r="AA7310"/>
      <c r="AB7310"/>
      <c r="AC7310"/>
      <c r="AD7310"/>
      <c r="AE7310"/>
      <c r="AF7310"/>
      <c r="AG7310"/>
      <c r="AH7310"/>
      <c r="AI7310"/>
      <c r="AJ7310"/>
      <c r="AK7310"/>
      <c r="AL7310"/>
      <c r="AM7310"/>
      <c r="AN7310"/>
      <c r="AO7310"/>
      <c r="AP7310"/>
      <c r="AQ7310"/>
      <c r="AR7310"/>
      <c r="AS7310"/>
      <c r="AT7310"/>
      <c r="AU7310"/>
      <c r="AV7310"/>
      <c r="AW7310"/>
      <c r="AX7310"/>
      <c r="AY7310"/>
      <c r="AZ7310"/>
      <c r="BA7310"/>
      <c r="BB7310"/>
      <c r="BC7310"/>
      <c r="BD7310"/>
      <c r="BE7310"/>
      <c r="BF7310"/>
      <c r="BG7310"/>
      <c r="BH7310"/>
      <c r="BI7310"/>
      <c r="BJ7310"/>
      <c r="BK7310"/>
      <c r="BL7310"/>
      <c r="BM7310"/>
      <c r="BN7310"/>
      <c r="BO7310"/>
      <c r="BP7310"/>
      <c r="BQ7310"/>
      <c r="BR7310"/>
      <c r="BS7310"/>
      <c r="BT7310"/>
      <c r="BU7310"/>
      <c r="BV7310"/>
      <c r="BW7310"/>
      <c r="BX7310"/>
      <c r="BY7310"/>
      <c r="BZ7310"/>
      <c r="CA7310"/>
      <c r="CB7310"/>
      <c r="CC7310"/>
      <c r="CD7310"/>
      <c r="CE7310"/>
      <c r="CF7310"/>
      <c r="CG7310"/>
      <c r="CH7310"/>
      <c r="CI7310"/>
      <c r="CJ7310"/>
      <c r="CK7310"/>
      <c r="CL7310"/>
      <c r="CM7310"/>
      <c r="CN7310"/>
      <c r="CO7310"/>
      <c r="CP7310"/>
      <c r="CQ7310"/>
      <c r="CR7310"/>
      <c r="CS7310"/>
      <c r="CT7310"/>
      <c r="CU7310"/>
      <c r="CV7310"/>
    </row>
    <row r="7311" spans="10:100" x14ac:dyDescent="0.25">
      <c r="J7311"/>
      <c r="K7311"/>
      <c r="L7311"/>
      <c r="M7311"/>
      <c r="N7311"/>
      <c r="O7311"/>
      <c r="P7311"/>
      <c r="Q7311"/>
      <c r="R7311"/>
      <c r="S7311"/>
      <c r="T7311"/>
      <c r="U7311"/>
      <c r="V7311"/>
      <c r="W7311"/>
      <c r="X7311"/>
      <c r="Y7311"/>
      <c r="Z7311"/>
      <c r="AA7311"/>
      <c r="AB7311"/>
      <c r="AC7311"/>
      <c r="AD7311"/>
      <c r="AE7311"/>
      <c r="AF7311"/>
      <c r="AG7311"/>
      <c r="AH7311"/>
      <c r="AI7311"/>
      <c r="AJ7311"/>
      <c r="AK7311"/>
      <c r="AL7311"/>
      <c r="AM7311"/>
      <c r="AN7311"/>
      <c r="AO7311"/>
      <c r="AP7311"/>
      <c r="AQ7311"/>
      <c r="AR7311"/>
      <c r="AS7311"/>
      <c r="AT7311"/>
      <c r="AU7311"/>
      <c r="AV7311"/>
      <c r="AW7311"/>
      <c r="AX7311"/>
      <c r="AY7311"/>
      <c r="AZ7311"/>
      <c r="BA7311"/>
      <c r="BB7311"/>
      <c r="BC7311"/>
      <c r="BD7311"/>
      <c r="BE7311"/>
      <c r="BF7311"/>
      <c r="BG7311"/>
      <c r="BH7311"/>
      <c r="BI7311"/>
      <c r="BJ7311"/>
      <c r="BK7311"/>
      <c r="BL7311"/>
      <c r="BM7311"/>
      <c r="BN7311"/>
      <c r="BO7311"/>
      <c r="BP7311"/>
      <c r="BQ7311"/>
      <c r="BR7311"/>
      <c r="BS7311"/>
      <c r="BT7311"/>
      <c r="BU7311"/>
      <c r="BV7311"/>
      <c r="BW7311"/>
      <c r="BX7311"/>
      <c r="BY7311"/>
      <c r="BZ7311"/>
      <c r="CA7311"/>
      <c r="CB7311"/>
      <c r="CC7311"/>
      <c r="CD7311"/>
      <c r="CE7311"/>
      <c r="CF7311"/>
      <c r="CG7311"/>
      <c r="CH7311"/>
      <c r="CI7311"/>
      <c r="CJ7311"/>
      <c r="CK7311"/>
      <c r="CL7311"/>
      <c r="CM7311"/>
      <c r="CN7311"/>
      <c r="CO7311"/>
      <c r="CP7311"/>
      <c r="CQ7311"/>
      <c r="CR7311"/>
      <c r="CS7311"/>
      <c r="CT7311"/>
      <c r="CU7311"/>
      <c r="CV7311"/>
    </row>
    <row r="7312" spans="10:100" x14ac:dyDescent="0.25">
      <c r="J7312"/>
      <c r="K7312"/>
      <c r="L7312"/>
      <c r="M7312"/>
      <c r="N7312"/>
      <c r="O7312"/>
      <c r="P7312"/>
      <c r="Q7312"/>
      <c r="R7312"/>
      <c r="S7312"/>
      <c r="T7312"/>
      <c r="U7312"/>
      <c r="V7312"/>
      <c r="W7312"/>
      <c r="X7312"/>
      <c r="Y7312"/>
      <c r="Z7312"/>
      <c r="AA7312"/>
      <c r="AB7312"/>
      <c r="AC7312"/>
      <c r="AD7312"/>
      <c r="AE7312"/>
      <c r="AF7312"/>
      <c r="AG7312"/>
      <c r="AH7312"/>
      <c r="AI7312"/>
      <c r="AJ7312"/>
      <c r="AK7312"/>
      <c r="AL7312"/>
      <c r="AM7312"/>
      <c r="AN7312"/>
      <c r="AO7312"/>
      <c r="AP7312"/>
      <c r="AQ7312"/>
      <c r="AR7312"/>
      <c r="AS7312"/>
      <c r="AT7312"/>
      <c r="AU7312"/>
      <c r="AV7312"/>
      <c r="AW7312"/>
      <c r="AX7312"/>
      <c r="AY7312"/>
      <c r="AZ7312"/>
      <c r="BA7312"/>
      <c r="BB7312"/>
      <c r="BC7312"/>
      <c r="BD7312"/>
      <c r="BE7312"/>
      <c r="BF7312"/>
      <c r="BG7312"/>
      <c r="BH7312"/>
      <c r="BI7312"/>
      <c r="BJ7312"/>
      <c r="BK7312"/>
      <c r="BL7312"/>
      <c r="BM7312"/>
      <c r="BN7312"/>
      <c r="BO7312"/>
      <c r="BP7312"/>
      <c r="BQ7312"/>
      <c r="BR7312"/>
      <c r="BS7312"/>
      <c r="BT7312"/>
      <c r="BU7312"/>
      <c r="BV7312"/>
      <c r="BW7312"/>
      <c r="BX7312"/>
      <c r="BY7312"/>
      <c r="BZ7312"/>
      <c r="CA7312"/>
      <c r="CB7312"/>
      <c r="CC7312"/>
      <c r="CD7312"/>
      <c r="CE7312"/>
      <c r="CF7312"/>
      <c r="CG7312"/>
      <c r="CH7312"/>
      <c r="CI7312"/>
      <c r="CJ7312"/>
      <c r="CK7312"/>
      <c r="CL7312"/>
      <c r="CM7312"/>
      <c r="CN7312"/>
      <c r="CO7312"/>
      <c r="CP7312"/>
      <c r="CQ7312"/>
      <c r="CR7312"/>
      <c r="CS7312"/>
      <c r="CT7312"/>
      <c r="CU7312"/>
      <c r="CV7312"/>
    </row>
    <row r="7313" spans="10:100" x14ac:dyDescent="0.25">
      <c r="J7313"/>
      <c r="K7313"/>
      <c r="L7313"/>
      <c r="M7313"/>
      <c r="N7313"/>
      <c r="O7313"/>
      <c r="P7313"/>
      <c r="Q7313"/>
      <c r="R7313"/>
      <c r="S7313"/>
      <c r="T7313"/>
      <c r="U7313"/>
      <c r="V7313"/>
      <c r="W7313"/>
      <c r="X7313"/>
      <c r="Y7313"/>
      <c r="Z7313"/>
      <c r="AA7313"/>
      <c r="AB7313"/>
      <c r="AC7313"/>
      <c r="AD7313"/>
      <c r="AE7313"/>
      <c r="AF7313"/>
      <c r="AG7313"/>
      <c r="AH7313"/>
      <c r="AI7313"/>
      <c r="AJ7313"/>
      <c r="AK7313"/>
      <c r="AL7313"/>
      <c r="AM7313"/>
      <c r="AN7313"/>
      <c r="AO7313"/>
      <c r="AP7313"/>
      <c r="AQ7313"/>
      <c r="AR7313"/>
      <c r="AS7313"/>
      <c r="AT7313"/>
      <c r="AU7313"/>
      <c r="AV7313"/>
      <c r="AW7313"/>
      <c r="AX7313"/>
      <c r="AY7313"/>
      <c r="AZ7313"/>
      <c r="BA7313"/>
      <c r="BB7313"/>
      <c r="BC7313"/>
      <c r="BD7313"/>
      <c r="BE7313"/>
      <c r="BF7313"/>
      <c r="BG7313"/>
      <c r="BH7313"/>
      <c r="BI7313"/>
      <c r="BJ7313"/>
      <c r="BK7313"/>
      <c r="BL7313"/>
      <c r="BM7313"/>
      <c r="BN7313"/>
      <c r="BO7313"/>
      <c r="BP7313"/>
      <c r="BQ7313"/>
      <c r="BR7313"/>
      <c r="BS7313"/>
      <c r="BT7313"/>
      <c r="BU7313"/>
      <c r="BV7313"/>
      <c r="BW7313"/>
      <c r="BX7313"/>
      <c r="BY7313"/>
      <c r="BZ7313"/>
      <c r="CA7313"/>
      <c r="CB7313"/>
      <c r="CC7313"/>
      <c r="CD7313"/>
      <c r="CE7313"/>
      <c r="CF7313"/>
      <c r="CG7313"/>
      <c r="CH7313"/>
      <c r="CI7313"/>
      <c r="CJ7313"/>
      <c r="CK7313"/>
      <c r="CL7313"/>
      <c r="CM7313"/>
      <c r="CN7313"/>
      <c r="CO7313"/>
      <c r="CP7313"/>
      <c r="CQ7313"/>
      <c r="CR7313"/>
      <c r="CS7313"/>
      <c r="CT7313"/>
      <c r="CU7313"/>
      <c r="CV7313"/>
    </row>
    <row r="7314" spans="10:100" x14ac:dyDescent="0.25">
      <c r="J7314"/>
      <c r="K7314"/>
      <c r="L7314"/>
      <c r="M7314"/>
      <c r="N7314"/>
      <c r="O7314"/>
      <c r="P7314"/>
      <c r="Q7314"/>
      <c r="R7314"/>
      <c r="S7314"/>
      <c r="T7314"/>
      <c r="U7314"/>
      <c r="V7314"/>
      <c r="W7314"/>
      <c r="X7314"/>
      <c r="Y7314"/>
      <c r="Z7314"/>
      <c r="AA7314"/>
      <c r="AB7314"/>
      <c r="AC7314"/>
      <c r="AD7314"/>
      <c r="AE7314"/>
      <c r="AF7314"/>
      <c r="AG7314"/>
      <c r="AH7314"/>
      <c r="AI7314"/>
      <c r="AJ7314"/>
      <c r="AK7314"/>
      <c r="AL7314"/>
      <c r="AM7314"/>
      <c r="AN7314"/>
      <c r="AO7314"/>
      <c r="AP7314"/>
      <c r="AQ7314"/>
      <c r="AR7314"/>
      <c r="AS7314"/>
      <c r="AT7314"/>
      <c r="AU7314"/>
      <c r="AV7314"/>
      <c r="AW7314"/>
      <c r="AX7314"/>
      <c r="AY7314"/>
      <c r="AZ7314"/>
      <c r="BA7314"/>
      <c r="BB7314"/>
      <c r="BC7314"/>
      <c r="BD7314"/>
      <c r="BE7314"/>
      <c r="BF7314"/>
      <c r="BG7314"/>
      <c r="BH7314"/>
      <c r="BI7314"/>
      <c r="BJ7314"/>
      <c r="BK7314"/>
      <c r="BL7314"/>
      <c r="BM7314"/>
      <c r="BN7314"/>
      <c r="BO7314"/>
      <c r="BP7314"/>
      <c r="BQ7314"/>
      <c r="BR7314"/>
      <c r="BS7314"/>
      <c r="BT7314"/>
      <c r="BU7314"/>
      <c r="BV7314"/>
      <c r="BW7314"/>
      <c r="BX7314"/>
      <c r="BY7314"/>
      <c r="BZ7314"/>
      <c r="CA7314"/>
      <c r="CB7314"/>
      <c r="CC7314"/>
      <c r="CD7314"/>
      <c r="CE7314"/>
      <c r="CF7314"/>
      <c r="CG7314"/>
      <c r="CH7314"/>
      <c r="CI7314"/>
      <c r="CJ7314"/>
      <c r="CK7314"/>
      <c r="CL7314"/>
      <c r="CM7314"/>
      <c r="CN7314"/>
      <c r="CO7314"/>
      <c r="CP7314"/>
      <c r="CQ7314"/>
      <c r="CR7314"/>
      <c r="CS7314"/>
      <c r="CT7314"/>
      <c r="CU7314"/>
      <c r="CV7314"/>
    </row>
    <row r="7315" spans="10:100" x14ac:dyDescent="0.25">
      <c r="J7315"/>
      <c r="K7315"/>
      <c r="L7315"/>
      <c r="M7315"/>
      <c r="N7315"/>
      <c r="O7315"/>
      <c r="P7315"/>
      <c r="Q7315"/>
      <c r="R7315"/>
      <c r="S7315"/>
      <c r="T7315"/>
      <c r="U7315"/>
      <c r="V7315"/>
      <c r="W7315"/>
      <c r="X7315"/>
      <c r="Y7315"/>
      <c r="Z7315"/>
      <c r="AA7315"/>
      <c r="AB7315"/>
      <c r="AC7315"/>
      <c r="AD7315"/>
      <c r="AE7315"/>
      <c r="AF7315"/>
      <c r="AG7315"/>
      <c r="AH7315"/>
      <c r="AI7315"/>
      <c r="AJ7315"/>
      <c r="AK7315"/>
      <c r="AL7315"/>
      <c r="AM7315"/>
      <c r="AN7315"/>
      <c r="AO7315"/>
      <c r="AP7315"/>
      <c r="AQ7315"/>
      <c r="AR7315"/>
      <c r="AS7315"/>
      <c r="AT7315"/>
      <c r="AU7315"/>
      <c r="AV7315"/>
      <c r="AW7315"/>
      <c r="AX7315"/>
      <c r="AY7315"/>
      <c r="AZ7315"/>
      <c r="BA7315"/>
      <c r="BB7315"/>
      <c r="BC7315"/>
      <c r="BD7315"/>
      <c r="BE7315"/>
      <c r="BF7315"/>
      <c r="BG7315"/>
      <c r="BH7315"/>
      <c r="BI7315"/>
      <c r="BJ7315"/>
      <c r="BK7315"/>
      <c r="BL7315"/>
      <c r="BM7315"/>
      <c r="BN7315"/>
      <c r="BO7315"/>
      <c r="BP7315"/>
      <c r="BQ7315"/>
      <c r="BR7315"/>
      <c r="BS7315"/>
      <c r="BT7315"/>
      <c r="BU7315"/>
      <c r="BV7315"/>
      <c r="BW7315"/>
      <c r="BX7315"/>
      <c r="BY7315"/>
      <c r="BZ7315"/>
      <c r="CA7315"/>
      <c r="CB7315"/>
      <c r="CC7315"/>
      <c r="CD7315"/>
      <c r="CE7315"/>
      <c r="CF7315"/>
      <c r="CG7315"/>
      <c r="CH7315"/>
      <c r="CI7315"/>
      <c r="CJ7315"/>
      <c r="CK7315"/>
      <c r="CL7315"/>
      <c r="CM7315"/>
      <c r="CN7315"/>
      <c r="CO7315"/>
      <c r="CP7315"/>
      <c r="CQ7315"/>
      <c r="CR7315"/>
      <c r="CS7315"/>
      <c r="CT7315"/>
      <c r="CU7315"/>
      <c r="CV7315"/>
    </row>
    <row r="7316" spans="10:100" x14ac:dyDescent="0.25">
      <c r="J7316"/>
      <c r="K7316"/>
      <c r="L7316"/>
      <c r="M7316"/>
      <c r="N7316"/>
      <c r="O7316"/>
      <c r="P7316"/>
      <c r="Q7316"/>
      <c r="R7316"/>
      <c r="S7316"/>
      <c r="T7316"/>
      <c r="U7316"/>
      <c r="V7316"/>
      <c r="W7316"/>
      <c r="X7316"/>
      <c r="Y7316"/>
      <c r="Z7316"/>
      <c r="AA7316"/>
      <c r="AB7316"/>
      <c r="AC7316"/>
      <c r="AD7316"/>
      <c r="AE7316"/>
      <c r="AF7316"/>
      <c r="AG7316"/>
      <c r="AH7316"/>
      <c r="AI7316"/>
      <c r="AJ7316"/>
      <c r="AK7316"/>
      <c r="AL7316"/>
      <c r="AM7316"/>
      <c r="AN7316"/>
      <c r="AO7316"/>
      <c r="AP7316"/>
      <c r="AQ7316"/>
      <c r="AR7316"/>
      <c r="AS7316"/>
      <c r="AT7316"/>
      <c r="AU7316"/>
      <c r="AV7316"/>
      <c r="AW7316"/>
      <c r="AX7316"/>
      <c r="AY7316"/>
      <c r="AZ7316"/>
      <c r="BA7316"/>
      <c r="BB7316"/>
      <c r="BC7316"/>
      <c r="BD7316"/>
      <c r="BE7316"/>
      <c r="BF7316"/>
      <c r="BG7316"/>
      <c r="BH7316"/>
      <c r="BI7316"/>
      <c r="BJ7316"/>
      <c r="BK7316"/>
      <c r="BL7316"/>
      <c r="BM7316"/>
      <c r="BN7316"/>
      <c r="BO7316"/>
      <c r="BP7316"/>
      <c r="BQ7316"/>
      <c r="BR7316"/>
      <c r="BS7316"/>
      <c r="BT7316"/>
      <c r="BU7316"/>
      <c r="BV7316"/>
      <c r="BW7316"/>
      <c r="BX7316"/>
      <c r="BY7316"/>
      <c r="BZ7316"/>
      <c r="CA7316"/>
      <c r="CB7316"/>
      <c r="CC7316"/>
      <c r="CD7316"/>
      <c r="CE7316"/>
      <c r="CF7316"/>
      <c r="CG7316"/>
      <c r="CH7316"/>
      <c r="CI7316"/>
      <c r="CJ7316"/>
      <c r="CK7316"/>
      <c r="CL7316"/>
      <c r="CM7316"/>
      <c r="CN7316"/>
      <c r="CO7316"/>
      <c r="CP7316"/>
      <c r="CQ7316"/>
      <c r="CR7316"/>
      <c r="CS7316"/>
      <c r="CT7316"/>
      <c r="CU7316"/>
      <c r="CV7316"/>
    </row>
    <row r="7317" spans="10:100" x14ac:dyDescent="0.25">
      <c r="J7317"/>
      <c r="K7317"/>
      <c r="L7317"/>
      <c r="M7317"/>
      <c r="N7317"/>
      <c r="O7317"/>
      <c r="P7317"/>
      <c r="Q7317"/>
      <c r="R7317"/>
      <c r="S7317"/>
      <c r="T7317"/>
      <c r="U7317"/>
      <c r="V7317"/>
      <c r="W7317"/>
      <c r="X7317"/>
      <c r="Y7317"/>
      <c r="Z7317"/>
      <c r="AA7317"/>
      <c r="AB7317"/>
      <c r="AC7317"/>
      <c r="AD7317"/>
      <c r="AE7317"/>
      <c r="AF7317"/>
      <c r="AG7317"/>
      <c r="AH7317"/>
      <c r="AI7317"/>
      <c r="AJ7317"/>
      <c r="AK7317"/>
      <c r="AL7317"/>
      <c r="AM7317"/>
      <c r="AN7317"/>
      <c r="AO7317"/>
      <c r="AP7317"/>
      <c r="AQ7317"/>
      <c r="AR7317"/>
      <c r="AS7317"/>
      <c r="AT7317"/>
      <c r="AU7317"/>
      <c r="AV7317"/>
      <c r="AW7317"/>
      <c r="AX7317"/>
      <c r="AY7317"/>
      <c r="AZ7317"/>
      <c r="BA7317"/>
      <c r="BB7317"/>
      <c r="BC7317"/>
      <c r="BD7317"/>
      <c r="BE7317"/>
      <c r="BF7317"/>
      <c r="BG7317"/>
      <c r="BH7317"/>
      <c r="BI7317"/>
      <c r="BJ7317"/>
      <c r="BK7317"/>
      <c r="BL7317"/>
      <c r="BM7317"/>
      <c r="BN7317"/>
      <c r="BO7317"/>
      <c r="BP7317"/>
      <c r="BQ7317"/>
      <c r="BR7317"/>
      <c r="BS7317"/>
      <c r="BT7317"/>
      <c r="BU7317"/>
      <c r="BV7317"/>
      <c r="BW7317"/>
      <c r="BX7317"/>
      <c r="BY7317"/>
      <c r="BZ7317"/>
      <c r="CA7317"/>
      <c r="CB7317"/>
      <c r="CC7317"/>
      <c r="CD7317"/>
      <c r="CE7317"/>
      <c r="CF7317"/>
      <c r="CG7317"/>
      <c r="CH7317"/>
      <c r="CI7317"/>
      <c r="CJ7317"/>
      <c r="CK7317"/>
      <c r="CL7317"/>
      <c r="CM7317"/>
      <c r="CN7317"/>
      <c r="CO7317"/>
      <c r="CP7317"/>
      <c r="CQ7317"/>
      <c r="CR7317"/>
      <c r="CS7317"/>
      <c r="CT7317"/>
      <c r="CU7317"/>
      <c r="CV7317"/>
    </row>
    <row r="7318" spans="10:100" x14ac:dyDescent="0.25">
      <c r="J7318"/>
      <c r="K7318"/>
      <c r="L7318"/>
      <c r="M7318"/>
      <c r="N7318"/>
      <c r="O7318"/>
      <c r="P7318"/>
      <c r="Q7318"/>
      <c r="R7318"/>
      <c r="S7318"/>
      <c r="T7318"/>
      <c r="U7318"/>
      <c r="V7318"/>
      <c r="W7318"/>
      <c r="X7318"/>
      <c r="Y7318"/>
      <c r="Z7318"/>
      <c r="AA7318"/>
      <c r="AB7318"/>
      <c r="AC7318"/>
      <c r="AD7318"/>
      <c r="AE7318"/>
      <c r="AF7318"/>
      <c r="AG7318"/>
      <c r="AH7318"/>
      <c r="AI7318"/>
      <c r="AJ7318"/>
      <c r="AK7318"/>
      <c r="AL7318"/>
      <c r="AM7318"/>
      <c r="AN7318"/>
      <c r="AO7318"/>
      <c r="AP7318"/>
      <c r="AQ7318"/>
      <c r="AR7318"/>
      <c r="AS7318"/>
      <c r="AT7318"/>
      <c r="AU7318"/>
      <c r="AV7318"/>
      <c r="AW7318"/>
      <c r="AX7318"/>
      <c r="AY7318"/>
      <c r="AZ7318"/>
      <c r="BA7318"/>
      <c r="BB7318"/>
      <c r="BC7318"/>
      <c r="BD7318"/>
      <c r="BE7318"/>
      <c r="BF7318"/>
      <c r="BG7318"/>
      <c r="BH7318"/>
      <c r="BI7318"/>
      <c r="BJ7318"/>
      <c r="BK7318"/>
      <c r="BL7318"/>
      <c r="BM7318"/>
      <c r="BN7318"/>
      <c r="BO7318"/>
      <c r="BP7318"/>
      <c r="BQ7318"/>
      <c r="BR7318"/>
      <c r="BS7318"/>
      <c r="BT7318"/>
      <c r="BU7318"/>
      <c r="BV7318"/>
      <c r="BW7318"/>
      <c r="BX7318"/>
      <c r="BY7318"/>
      <c r="BZ7318"/>
      <c r="CA7318"/>
      <c r="CB7318"/>
      <c r="CC7318"/>
      <c r="CD7318"/>
      <c r="CE7318"/>
      <c r="CF7318"/>
      <c r="CG7318"/>
      <c r="CH7318"/>
      <c r="CI7318"/>
      <c r="CJ7318"/>
      <c r="CK7318"/>
      <c r="CL7318"/>
      <c r="CM7318"/>
      <c r="CN7318"/>
      <c r="CO7318"/>
      <c r="CP7318"/>
      <c r="CQ7318"/>
      <c r="CR7318"/>
      <c r="CS7318"/>
      <c r="CT7318"/>
      <c r="CU7318"/>
      <c r="CV7318"/>
    </row>
    <row r="7319" spans="10:100" x14ac:dyDescent="0.25">
      <c r="J7319"/>
      <c r="K7319"/>
      <c r="L7319"/>
      <c r="M7319"/>
      <c r="N7319"/>
      <c r="O7319"/>
      <c r="P7319"/>
      <c r="Q7319"/>
      <c r="R7319"/>
      <c r="S7319"/>
      <c r="T7319"/>
      <c r="U7319"/>
      <c r="V7319"/>
      <c r="W7319"/>
      <c r="X7319"/>
      <c r="Y7319"/>
      <c r="Z7319"/>
      <c r="AA7319"/>
      <c r="AB7319"/>
      <c r="AC7319"/>
      <c r="AD7319"/>
      <c r="AE7319"/>
      <c r="AF7319"/>
      <c r="AG7319"/>
      <c r="AH7319"/>
      <c r="AI7319"/>
      <c r="AJ7319"/>
      <c r="AK7319"/>
      <c r="AL7319"/>
      <c r="AM7319"/>
      <c r="AN7319"/>
      <c r="AO7319"/>
      <c r="AP7319"/>
      <c r="AQ7319"/>
      <c r="AR7319"/>
      <c r="AS7319"/>
      <c r="AT7319"/>
      <c r="AU7319"/>
      <c r="AV7319"/>
      <c r="AW7319"/>
      <c r="AX7319"/>
      <c r="AY7319"/>
      <c r="AZ7319"/>
      <c r="BA7319"/>
      <c r="BB7319"/>
      <c r="BC7319"/>
      <c r="BD7319"/>
      <c r="BE7319"/>
      <c r="BF7319"/>
      <c r="BG7319"/>
      <c r="BH7319"/>
      <c r="BI7319"/>
      <c r="BJ7319"/>
      <c r="BK7319"/>
      <c r="BL7319"/>
      <c r="BM7319"/>
      <c r="BN7319"/>
      <c r="BO7319"/>
      <c r="BP7319"/>
      <c r="BQ7319"/>
      <c r="BR7319"/>
      <c r="BS7319"/>
      <c r="BT7319"/>
      <c r="BU7319"/>
      <c r="BV7319"/>
      <c r="BW7319"/>
      <c r="BX7319"/>
      <c r="BY7319"/>
      <c r="BZ7319"/>
      <c r="CA7319"/>
      <c r="CB7319"/>
      <c r="CC7319"/>
      <c r="CD7319"/>
      <c r="CE7319"/>
      <c r="CF7319"/>
      <c r="CG7319"/>
      <c r="CH7319"/>
      <c r="CI7319"/>
      <c r="CJ7319"/>
      <c r="CK7319"/>
      <c r="CL7319"/>
      <c r="CM7319"/>
      <c r="CN7319"/>
      <c r="CO7319"/>
      <c r="CP7319"/>
      <c r="CQ7319"/>
      <c r="CR7319"/>
      <c r="CS7319"/>
      <c r="CT7319"/>
      <c r="CU7319"/>
      <c r="CV7319"/>
    </row>
    <row r="7320" spans="10:100" x14ac:dyDescent="0.25">
      <c r="J7320"/>
      <c r="K7320"/>
      <c r="L7320"/>
      <c r="M7320"/>
      <c r="N7320"/>
      <c r="O7320"/>
      <c r="P7320"/>
      <c r="Q7320"/>
      <c r="R7320"/>
      <c r="S7320"/>
      <c r="T7320"/>
      <c r="U7320"/>
      <c r="V7320"/>
      <c r="W7320"/>
      <c r="X7320"/>
      <c r="Y7320"/>
      <c r="Z7320"/>
      <c r="AA7320"/>
      <c r="AB7320"/>
      <c r="AC7320"/>
      <c r="AD7320"/>
      <c r="AE7320"/>
      <c r="AF7320"/>
      <c r="AG7320"/>
      <c r="AH7320"/>
      <c r="AI7320"/>
      <c r="AJ7320"/>
      <c r="AK7320"/>
      <c r="AL7320"/>
      <c r="AM7320"/>
      <c r="AN7320"/>
      <c r="AO7320"/>
      <c r="AP7320"/>
      <c r="AQ7320"/>
      <c r="AR7320"/>
      <c r="AS7320"/>
      <c r="AT7320"/>
      <c r="AU7320"/>
      <c r="AV7320"/>
      <c r="AW7320"/>
      <c r="AX7320"/>
      <c r="AY7320"/>
      <c r="AZ7320"/>
      <c r="BA7320"/>
      <c r="BB7320"/>
      <c r="BC7320"/>
      <c r="BD7320"/>
      <c r="BE7320"/>
      <c r="BF7320"/>
      <c r="BG7320"/>
      <c r="BH7320"/>
      <c r="BI7320"/>
      <c r="BJ7320"/>
      <c r="BK7320"/>
      <c r="BL7320"/>
      <c r="BM7320"/>
      <c r="BN7320"/>
      <c r="BO7320"/>
      <c r="BP7320"/>
      <c r="BQ7320"/>
      <c r="BR7320"/>
      <c r="BS7320"/>
      <c r="BT7320"/>
      <c r="BU7320"/>
      <c r="BV7320"/>
      <c r="BW7320"/>
      <c r="BX7320"/>
      <c r="BY7320"/>
      <c r="BZ7320"/>
      <c r="CA7320"/>
      <c r="CB7320"/>
      <c r="CC7320"/>
      <c r="CD7320"/>
      <c r="CE7320"/>
      <c r="CF7320"/>
      <c r="CG7320"/>
      <c r="CH7320"/>
      <c r="CI7320"/>
      <c r="CJ7320"/>
      <c r="CK7320"/>
      <c r="CL7320"/>
      <c r="CM7320"/>
      <c r="CN7320"/>
      <c r="CO7320"/>
      <c r="CP7320"/>
      <c r="CQ7320"/>
      <c r="CR7320"/>
      <c r="CS7320"/>
      <c r="CT7320"/>
      <c r="CU7320"/>
      <c r="CV7320"/>
    </row>
    <row r="7321" spans="10:100" x14ac:dyDescent="0.25">
      <c r="J7321"/>
      <c r="K7321"/>
      <c r="L7321"/>
      <c r="M7321"/>
      <c r="N7321"/>
      <c r="O7321"/>
      <c r="P7321"/>
      <c r="Q7321"/>
      <c r="R7321"/>
      <c r="S7321"/>
      <c r="T7321"/>
      <c r="U7321"/>
      <c r="V7321"/>
      <c r="W7321"/>
      <c r="X7321"/>
      <c r="Y7321"/>
      <c r="Z7321"/>
      <c r="AA7321"/>
      <c r="AB7321"/>
      <c r="AC7321"/>
      <c r="AD7321"/>
      <c r="AE7321"/>
      <c r="AF7321"/>
      <c r="AG7321"/>
      <c r="AH7321"/>
      <c r="AI7321"/>
      <c r="AJ7321"/>
      <c r="AK7321"/>
      <c r="AL7321"/>
      <c r="AM7321"/>
      <c r="AN7321"/>
      <c r="AO7321"/>
      <c r="AP7321"/>
      <c r="AQ7321"/>
      <c r="AR7321"/>
      <c r="AS7321"/>
      <c r="AT7321"/>
      <c r="AU7321"/>
      <c r="AV7321"/>
      <c r="AW7321"/>
      <c r="AX7321"/>
      <c r="AY7321"/>
      <c r="AZ7321"/>
      <c r="BA7321"/>
      <c r="BB7321"/>
      <c r="BC7321"/>
      <c r="BD7321"/>
      <c r="BE7321"/>
      <c r="BF7321"/>
      <c r="BG7321"/>
      <c r="BH7321"/>
      <c r="BI7321"/>
      <c r="BJ7321"/>
      <c r="BK7321"/>
      <c r="BL7321"/>
      <c r="BM7321"/>
      <c r="BN7321"/>
      <c r="BO7321"/>
      <c r="BP7321"/>
      <c r="BQ7321"/>
      <c r="BR7321"/>
      <c r="BS7321"/>
      <c r="BT7321"/>
      <c r="BU7321"/>
      <c r="BV7321"/>
      <c r="BW7321"/>
      <c r="BX7321"/>
      <c r="BY7321"/>
      <c r="BZ7321"/>
      <c r="CA7321"/>
      <c r="CB7321"/>
      <c r="CC7321"/>
      <c r="CD7321"/>
      <c r="CE7321"/>
      <c r="CF7321"/>
      <c r="CG7321"/>
      <c r="CH7321"/>
      <c r="CI7321"/>
      <c r="CJ7321"/>
      <c r="CK7321"/>
      <c r="CL7321"/>
      <c r="CM7321"/>
      <c r="CN7321"/>
      <c r="CO7321"/>
      <c r="CP7321"/>
      <c r="CQ7321"/>
      <c r="CR7321"/>
      <c r="CS7321"/>
      <c r="CT7321"/>
      <c r="CU7321"/>
      <c r="CV7321"/>
    </row>
    <row r="7322" spans="10:100" x14ac:dyDescent="0.25">
      <c r="J7322"/>
      <c r="K7322"/>
      <c r="L7322"/>
      <c r="M7322"/>
      <c r="N7322"/>
      <c r="O7322"/>
      <c r="P7322"/>
      <c r="Q7322"/>
      <c r="R7322"/>
      <c r="S7322"/>
      <c r="T7322"/>
      <c r="U7322"/>
      <c r="V7322"/>
      <c r="W7322"/>
      <c r="X7322"/>
      <c r="Y7322"/>
      <c r="Z7322"/>
      <c r="AA7322"/>
      <c r="AB7322"/>
      <c r="AC7322"/>
      <c r="AD7322"/>
      <c r="AE7322"/>
      <c r="AF7322"/>
      <c r="AG7322"/>
      <c r="AH7322"/>
      <c r="AI7322"/>
      <c r="AJ7322"/>
      <c r="AK7322"/>
      <c r="AL7322"/>
      <c r="AM7322"/>
      <c r="AN7322"/>
      <c r="AO7322"/>
      <c r="AP7322"/>
      <c r="AQ7322"/>
      <c r="AR7322"/>
      <c r="AS7322"/>
      <c r="AT7322"/>
      <c r="AU7322"/>
      <c r="AV7322"/>
      <c r="AW7322"/>
      <c r="AX7322"/>
      <c r="AY7322"/>
      <c r="AZ7322"/>
      <c r="BA7322"/>
      <c r="BB7322"/>
      <c r="BC7322"/>
      <c r="BD7322"/>
      <c r="BE7322"/>
      <c r="BF7322"/>
      <c r="BG7322"/>
      <c r="BH7322"/>
      <c r="BI7322"/>
      <c r="BJ7322"/>
      <c r="BK7322"/>
      <c r="BL7322"/>
      <c r="BM7322"/>
      <c r="BN7322"/>
      <c r="BO7322"/>
      <c r="BP7322"/>
      <c r="BQ7322"/>
      <c r="BR7322"/>
      <c r="BS7322"/>
      <c r="BT7322"/>
      <c r="BU7322"/>
      <c r="BV7322"/>
      <c r="BW7322"/>
      <c r="BX7322"/>
      <c r="BY7322"/>
      <c r="BZ7322"/>
      <c r="CA7322"/>
      <c r="CB7322"/>
      <c r="CC7322"/>
      <c r="CD7322"/>
      <c r="CE7322"/>
      <c r="CF7322"/>
      <c r="CG7322"/>
      <c r="CH7322"/>
      <c r="CI7322"/>
      <c r="CJ7322"/>
      <c r="CK7322"/>
      <c r="CL7322"/>
      <c r="CM7322"/>
      <c r="CN7322"/>
      <c r="CO7322"/>
      <c r="CP7322"/>
      <c r="CQ7322"/>
      <c r="CR7322"/>
      <c r="CS7322"/>
      <c r="CT7322"/>
      <c r="CU7322"/>
      <c r="CV7322"/>
    </row>
    <row r="7323" spans="10:100" x14ac:dyDescent="0.25">
      <c r="J7323"/>
      <c r="K7323"/>
      <c r="L7323"/>
      <c r="M7323"/>
      <c r="N7323"/>
      <c r="O7323"/>
      <c r="P7323"/>
      <c r="Q7323"/>
      <c r="R7323"/>
      <c r="S7323"/>
      <c r="T7323"/>
      <c r="U7323"/>
      <c r="V7323"/>
      <c r="W7323"/>
      <c r="X7323"/>
      <c r="Y7323"/>
      <c r="Z7323"/>
      <c r="AA7323"/>
      <c r="AB7323"/>
      <c r="AC7323"/>
      <c r="AD7323"/>
      <c r="AE7323"/>
      <c r="AF7323"/>
      <c r="AG7323"/>
      <c r="AH7323"/>
      <c r="AI7323"/>
      <c r="AJ7323"/>
      <c r="AK7323"/>
      <c r="AL7323"/>
      <c r="AM7323"/>
      <c r="AN7323"/>
      <c r="AO7323"/>
      <c r="AP7323"/>
      <c r="AQ7323"/>
      <c r="AR7323"/>
      <c r="AS7323"/>
      <c r="AT7323"/>
      <c r="AU7323"/>
      <c r="AV7323"/>
      <c r="AW7323"/>
      <c r="AX7323"/>
      <c r="AY7323"/>
      <c r="AZ7323"/>
      <c r="BA7323"/>
      <c r="BB7323"/>
      <c r="BC7323"/>
      <c r="BD7323"/>
      <c r="BE7323"/>
      <c r="BF7323"/>
      <c r="BG7323"/>
      <c r="BH7323"/>
      <c r="BI7323"/>
      <c r="BJ7323"/>
      <c r="BK7323"/>
      <c r="BL7323"/>
      <c r="BM7323"/>
      <c r="BN7323"/>
      <c r="BO7323"/>
      <c r="BP7323"/>
      <c r="BQ7323"/>
      <c r="BR7323"/>
      <c r="BS7323"/>
      <c r="BT7323"/>
      <c r="BU7323"/>
      <c r="BV7323"/>
      <c r="BW7323"/>
      <c r="BX7323"/>
      <c r="BY7323"/>
      <c r="BZ7323"/>
      <c r="CA7323"/>
      <c r="CB7323"/>
      <c r="CC7323"/>
      <c r="CD7323"/>
      <c r="CE7323"/>
      <c r="CF7323"/>
      <c r="CG7323"/>
      <c r="CH7323"/>
      <c r="CI7323"/>
      <c r="CJ7323"/>
      <c r="CK7323"/>
      <c r="CL7323"/>
      <c r="CM7323"/>
      <c r="CN7323"/>
      <c r="CO7323"/>
      <c r="CP7323"/>
      <c r="CQ7323"/>
      <c r="CR7323"/>
      <c r="CS7323"/>
      <c r="CT7323"/>
      <c r="CU7323"/>
      <c r="CV7323"/>
    </row>
    <row r="7324" spans="10:100" x14ac:dyDescent="0.25">
      <c r="J7324"/>
      <c r="K7324"/>
      <c r="L7324"/>
      <c r="M7324"/>
      <c r="N7324"/>
      <c r="O7324"/>
      <c r="P7324"/>
      <c r="Q7324"/>
      <c r="R7324"/>
      <c r="S7324"/>
      <c r="T7324"/>
      <c r="U7324"/>
      <c r="V7324"/>
      <c r="W7324"/>
      <c r="X7324"/>
      <c r="Y7324"/>
      <c r="Z7324"/>
      <c r="AA7324"/>
      <c r="AB7324"/>
      <c r="AC7324"/>
      <c r="AD7324"/>
      <c r="AE7324"/>
      <c r="AF7324"/>
      <c r="AG7324"/>
      <c r="AH7324"/>
      <c r="AI7324"/>
      <c r="AJ7324"/>
      <c r="AK7324"/>
      <c r="AL7324"/>
      <c r="AM7324"/>
      <c r="AN7324"/>
      <c r="AO7324"/>
      <c r="AP7324"/>
      <c r="AQ7324"/>
      <c r="AR7324"/>
      <c r="AS7324"/>
      <c r="AT7324"/>
      <c r="AU7324"/>
      <c r="AV7324"/>
      <c r="AW7324"/>
      <c r="AX7324"/>
      <c r="AY7324"/>
      <c r="AZ7324"/>
      <c r="BA7324"/>
      <c r="BB7324"/>
      <c r="BC7324"/>
      <c r="BD7324"/>
      <c r="BE7324"/>
      <c r="BF7324"/>
      <c r="BG7324"/>
      <c r="BH7324"/>
      <c r="BI7324"/>
      <c r="BJ7324"/>
      <c r="BK7324"/>
      <c r="BL7324"/>
      <c r="BM7324"/>
      <c r="BN7324"/>
      <c r="BO7324"/>
      <c r="BP7324"/>
      <c r="BQ7324"/>
      <c r="BR7324"/>
      <c r="BS7324"/>
      <c r="BT7324"/>
      <c r="BU7324"/>
      <c r="BV7324"/>
      <c r="BW7324"/>
      <c r="BX7324"/>
      <c r="BY7324"/>
      <c r="BZ7324"/>
      <c r="CA7324"/>
      <c r="CB7324"/>
      <c r="CC7324"/>
      <c r="CD7324"/>
      <c r="CE7324"/>
      <c r="CF7324"/>
      <c r="CG7324"/>
      <c r="CH7324"/>
      <c r="CI7324"/>
      <c r="CJ7324"/>
      <c r="CK7324"/>
      <c r="CL7324"/>
      <c r="CM7324"/>
      <c r="CN7324"/>
      <c r="CO7324"/>
      <c r="CP7324"/>
      <c r="CQ7324"/>
      <c r="CR7324"/>
      <c r="CS7324"/>
      <c r="CT7324"/>
      <c r="CU7324"/>
      <c r="CV7324"/>
    </row>
    <row r="7325" spans="10:100" x14ac:dyDescent="0.25">
      <c r="J7325"/>
      <c r="K7325"/>
      <c r="L7325"/>
      <c r="M7325"/>
      <c r="N7325"/>
      <c r="O7325"/>
      <c r="P7325"/>
      <c r="Q7325"/>
      <c r="R7325"/>
      <c r="S7325"/>
      <c r="T7325"/>
      <c r="U7325"/>
      <c r="V7325"/>
      <c r="W7325"/>
      <c r="X7325"/>
      <c r="Y7325"/>
      <c r="Z7325"/>
      <c r="AA7325"/>
      <c r="AB7325"/>
      <c r="AC7325"/>
      <c r="AD7325"/>
      <c r="AE7325"/>
      <c r="AF7325"/>
      <c r="AG7325"/>
      <c r="AH7325"/>
      <c r="AI7325"/>
      <c r="AJ7325"/>
      <c r="AK7325"/>
      <c r="AL7325"/>
      <c r="AM7325"/>
      <c r="AN7325"/>
      <c r="AO7325"/>
      <c r="AP7325"/>
      <c r="AQ7325"/>
      <c r="AR7325"/>
      <c r="AS7325"/>
      <c r="AT7325"/>
      <c r="AU7325"/>
      <c r="AV7325"/>
      <c r="AW7325"/>
      <c r="AX7325"/>
      <c r="AY7325"/>
      <c r="AZ7325"/>
      <c r="BA7325"/>
      <c r="BB7325"/>
      <c r="BC7325"/>
      <c r="BD7325"/>
      <c r="BE7325"/>
      <c r="BF7325"/>
      <c r="BG7325"/>
      <c r="BH7325"/>
      <c r="BI7325"/>
      <c r="BJ7325"/>
      <c r="BK7325"/>
      <c r="BL7325"/>
      <c r="BM7325"/>
      <c r="BN7325"/>
      <c r="BO7325"/>
      <c r="BP7325"/>
      <c r="BQ7325"/>
      <c r="BR7325"/>
      <c r="BS7325"/>
      <c r="BT7325"/>
      <c r="BU7325"/>
      <c r="BV7325"/>
      <c r="BW7325"/>
      <c r="BX7325"/>
      <c r="BY7325"/>
      <c r="BZ7325"/>
      <c r="CA7325"/>
      <c r="CB7325"/>
      <c r="CC7325"/>
      <c r="CD7325"/>
      <c r="CE7325"/>
      <c r="CF7325"/>
      <c r="CG7325"/>
      <c r="CH7325"/>
      <c r="CI7325"/>
      <c r="CJ7325"/>
      <c r="CK7325"/>
      <c r="CL7325"/>
      <c r="CM7325"/>
      <c r="CN7325"/>
      <c r="CO7325"/>
      <c r="CP7325"/>
      <c r="CQ7325"/>
      <c r="CR7325"/>
      <c r="CS7325"/>
      <c r="CT7325"/>
      <c r="CU7325"/>
      <c r="CV7325"/>
    </row>
    <row r="7326" spans="10:100" x14ac:dyDescent="0.25">
      <c r="J7326"/>
      <c r="K7326"/>
      <c r="L7326"/>
      <c r="M7326"/>
      <c r="N7326"/>
      <c r="O7326"/>
      <c r="P7326"/>
      <c r="Q7326"/>
      <c r="R7326"/>
      <c r="S7326"/>
      <c r="T7326"/>
      <c r="U7326"/>
      <c r="V7326"/>
      <c r="W7326"/>
      <c r="X7326"/>
      <c r="Y7326"/>
      <c r="Z7326"/>
      <c r="AA7326"/>
      <c r="AB7326"/>
      <c r="AC7326"/>
      <c r="AD7326"/>
      <c r="AE7326"/>
      <c r="AF7326"/>
      <c r="AG7326"/>
      <c r="AH7326"/>
      <c r="AI7326"/>
      <c r="AJ7326"/>
      <c r="AK7326"/>
      <c r="AL7326"/>
      <c r="AM7326"/>
      <c r="AN7326"/>
      <c r="AO7326"/>
      <c r="AP7326"/>
      <c r="AQ7326"/>
      <c r="AR7326"/>
      <c r="AS7326"/>
      <c r="AT7326"/>
      <c r="AU7326"/>
      <c r="AV7326"/>
      <c r="AW7326"/>
      <c r="AX7326"/>
      <c r="AY7326"/>
      <c r="AZ7326"/>
      <c r="BA7326"/>
      <c r="BB7326"/>
      <c r="BC7326"/>
      <c r="BD7326"/>
      <c r="BE7326"/>
      <c r="BF7326"/>
      <c r="BG7326"/>
      <c r="BH7326"/>
      <c r="BI7326"/>
      <c r="BJ7326"/>
      <c r="BK7326"/>
      <c r="BL7326"/>
      <c r="BM7326"/>
      <c r="BN7326"/>
      <c r="BO7326"/>
      <c r="BP7326"/>
      <c r="BQ7326"/>
      <c r="BR7326"/>
      <c r="BS7326"/>
      <c r="BT7326"/>
      <c r="BU7326"/>
      <c r="BV7326"/>
      <c r="BW7326"/>
      <c r="BX7326"/>
      <c r="BY7326"/>
      <c r="BZ7326"/>
      <c r="CA7326"/>
      <c r="CB7326"/>
      <c r="CC7326"/>
      <c r="CD7326"/>
      <c r="CE7326"/>
      <c r="CF7326"/>
      <c r="CG7326"/>
      <c r="CH7326"/>
      <c r="CI7326"/>
      <c r="CJ7326"/>
      <c r="CK7326"/>
      <c r="CL7326"/>
      <c r="CM7326"/>
      <c r="CN7326"/>
      <c r="CO7326"/>
      <c r="CP7326"/>
      <c r="CQ7326"/>
      <c r="CR7326"/>
      <c r="CS7326"/>
      <c r="CT7326"/>
      <c r="CU7326"/>
      <c r="CV7326"/>
    </row>
    <row r="7327" spans="10:100" x14ac:dyDescent="0.25">
      <c r="J7327"/>
      <c r="K7327"/>
      <c r="L7327"/>
      <c r="M7327"/>
      <c r="N7327"/>
      <c r="O7327"/>
      <c r="P7327"/>
      <c r="Q7327"/>
      <c r="R7327"/>
      <c r="S7327"/>
      <c r="T7327"/>
      <c r="U7327"/>
      <c r="V7327"/>
      <c r="W7327"/>
      <c r="X7327"/>
      <c r="Y7327"/>
      <c r="Z7327"/>
      <c r="AA7327"/>
      <c r="AB7327"/>
      <c r="AC7327"/>
      <c r="AD7327"/>
      <c r="AE7327"/>
      <c r="AF7327"/>
      <c r="AG7327"/>
      <c r="AH7327"/>
      <c r="AI7327"/>
      <c r="AJ7327"/>
      <c r="AK7327"/>
      <c r="AL7327"/>
      <c r="AM7327"/>
      <c r="AN7327"/>
      <c r="AO7327"/>
      <c r="AP7327"/>
      <c r="AQ7327"/>
      <c r="AR7327"/>
      <c r="AS7327"/>
      <c r="AT7327"/>
      <c r="AU7327"/>
      <c r="AV7327"/>
      <c r="AW7327"/>
      <c r="AX7327"/>
      <c r="AY7327"/>
      <c r="AZ7327"/>
      <c r="BA7327"/>
      <c r="BB7327"/>
      <c r="BC7327"/>
      <c r="BD7327"/>
      <c r="BE7327"/>
      <c r="BF7327"/>
      <c r="BG7327"/>
      <c r="BH7327"/>
      <c r="BI7327"/>
      <c r="BJ7327"/>
      <c r="BK7327"/>
      <c r="BL7327"/>
      <c r="BM7327"/>
      <c r="BN7327"/>
      <c r="BO7327"/>
      <c r="BP7327"/>
      <c r="BQ7327"/>
      <c r="BR7327"/>
      <c r="BS7327"/>
      <c r="BT7327"/>
      <c r="BU7327"/>
      <c r="BV7327"/>
      <c r="BW7327"/>
      <c r="BX7327"/>
      <c r="BY7327"/>
      <c r="BZ7327"/>
      <c r="CA7327"/>
      <c r="CB7327"/>
      <c r="CC7327"/>
      <c r="CD7327"/>
      <c r="CE7327"/>
      <c r="CF7327"/>
      <c r="CG7327"/>
      <c r="CH7327"/>
      <c r="CI7327"/>
      <c r="CJ7327"/>
      <c r="CK7327"/>
      <c r="CL7327"/>
      <c r="CM7327"/>
      <c r="CN7327"/>
      <c r="CO7327"/>
      <c r="CP7327"/>
      <c r="CQ7327"/>
      <c r="CR7327"/>
      <c r="CS7327"/>
      <c r="CT7327"/>
      <c r="CU7327"/>
      <c r="CV7327"/>
    </row>
    <row r="7328" spans="10:100" x14ac:dyDescent="0.25">
      <c r="J7328"/>
      <c r="K7328"/>
      <c r="L7328"/>
      <c r="M7328"/>
      <c r="N7328"/>
      <c r="O7328"/>
      <c r="P7328"/>
      <c r="Q7328"/>
      <c r="R7328"/>
      <c r="S7328"/>
      <c r="T7328"/>
      <c r="U7328"/>
      <c r="V7328"/>
      <c r="W7328"/>
      <c r="X7328"/>
      <c r="Y7328"/>
      <c r="Z7328"/>
      <c r="AA7328"/>
      <c r="AB7328"/>
      <c r="AC7328"/>
      <c r="AD7328"/>
      <c r="AE7328"/>
      <c r="AF7328"/>
      <c r="AG7328"/>
      <c r="AH7328"/>
      <c r="AI7328"/>
      <c r="AJ7328"/>
      <c r="AK7328"/>
      <c r="AL7328"/>
      <c r="AM7328"/>
      <c r="AN7328"/>
      <c r="AO7328"/>
      <c r="AP7328"/>
      <c r="AQ7328"/>
      <c r="AR7328"/>
      <c r="AS7328"/>
      <c r="AT7328"/>
      <c r="AU7328"/>
      <c r="AV7328"/>
      <c r="AW7328"/>
      <c r="AX7328"/>
      <c r="AY7328"/>
      <c r="AZ7328"/>
      <c r="BA7328"/>
      <c r="BB7328"/>
      <c r="BC7328"/>
      <c r="BD7328"/>
      <c r="BE7328"/>
      <c r="BF7328"/>
      <c r="BG7328"/>
      <c r="BH7328"/>
      <c r="BI7328"/>
      <c r="BJ7328"/>
      <c r="BK7328"/>
      <c r="BL7328"/>
      <c r="BM7328"/>
      <c r="BN7328"/>
      <c r="BO7328"/>
      <c r="BP7328"/>
      <c r="BQ7328"/>
      <c r="BR7328"/>
      <c r="BS7328"/>
      <c r="BT7328"/>
      <c r="BU7328"/>
      <c r="BV7328"/>
      <c r="BW7328"/>
      <c r="BX7328"/>
      <c r="BY7328"/>
      <c r="BZ7328"/>
      <c r="CA7328"/>
      <c r="CB7328"/>
      <c r="CC7328"/>
      <c r="CD7328"/>
      <c r="CE7328"/>
      <c r="CF7328"/>
      <c r="CG7328"/>
      <c r="CH7328"/>
      <c r="CI7328"/>
      <c r="CJ7328"/>
      <c r="CK7328"/>
      <c r="CL7328"/>
      <c r="CM7328"/>
      <c r="CN7328"/>
      <c r="CO7328"/>
      <c r="CP7328"/>
      <c r="CQ7328"/>
      <c r="CR7328"/>
      <c r="CS7328"/>
      <c r="CT7328"/>
      <c r="CU7328"/>
      <c r="CV7328"/>
    </row>
    <row r="7329" spans="10:100" x14ac:dyDescent="0.25">
      <c r="J7329"/>
      <c r="K7329"/>
      <c r="L7329"/>
      <c r="M7329"/>
      <c r="N7329"/>
      <c r="O7329"/>
      <c r="P7329"/>
      <c r="Q7329"/>
      <c r="R7329"/>
      <c r="S7329"/>
      <c r="T7329"/>
      <c r="U7329"/>
      <c r="V7329"/>
      <c r="W7329"/>
      <c r="X7329"/>
      <c r="Y7329"/>
      <c r="Z7329"/>
      <c r="AA7329"/>
      <c r="AB7329"/>
      <c r="AC7329"/>
      <c r="AD7329"/>
      <c r="AE7329"/>
      <c r="AF7329"/>
      <c r="AG7329"/>
      <c r="AH7329"/>
      <c r="AI7329"/>
      <c r="AJ7329"/>
      <c r="AK7329"/>
      <c r="AL7329"/>
      <c r="AM7329"/>
      <c r="AN7329"/>
      <c r="AO7329"/>
      <c r="AP7329"/>
      <c r="AQ7329"/>
      <c r="AR7329"/>
      <c r="AS7329"/>
      <c r="AT7329"/>
      <c r="AU7329"/>
      <c r="AV7329"/>
      <c r="AW7329"/>
      <c r="AX7329"/>
      <c r="AY7329"/>
      <c r="AZ7329"/>
      <c r="BA7329"/>
      <c r="BB7329"/>
      <c r="BC7329"/>
      <c r="BD7329"/>
      <c r="BE7329"/>
      <c r="BF7329"/>
      <c r="BG7329"/>
      <c r="BH7329"/>
      <c r="BI7329"/>
      <c r="BJ7329"/>
      <c r="BK7329"/>
      <c r="BL7329"/>
      <c r="BM7329"/>
      <c r="BN7329"/>
      <c r="BO7329"/>
      <c r="BP7329"/>
      <c r="BQ7329"/>
      <c r="BR7329"/>
      <c r="BS7329"/>
      <c r="BT7329"/>
      <c r="BU7329"/>
      <c r="BV7329"/>
      <c r="BW7329"/>
      <c r="BX7329"/>
      <c r="BY7329"/>
      <c r="BZ7329"/>
      <c r="CA7329"/>
      <c r="CB7329"/>
      <c r="CC7329"/>
      <c r="CD7329"/>
      <c r="CE7329"/>
      <c r="CF7329"/>
      <c r="CG7329"/>
      <c r="CH7329"/>
      <c r="CI7329"/>
      <c r="CJ7329"/>
      <c r="CK7329"/>
      <c r="CL7329"/>
      <c r="CM7329"/>
      <c r="CN7329"/>
      <c r="CO7329"/>
      <c r="CP7329"/>
      <c r="CQ7329"/>
      <c r="CR7329"/>
      <c r="CS7329"/>
      <c r="CT7329"/>
      <c r="CU7329"/>
      <c r="CV7329"/>
    </row>
    <row r="7330" spans="10:100" x14ac:dyDescent="0.25">
      <c r="J7330"/>
      <c r="K7330"/>
      <c r="L7330"/>
      <c r="M7330"/>
      <c r="N7330"/>
      <c r="O7330"/>
      <c r="P7330"/>
      <c r="Q7330"/>
      <c r="R7330"/>
      <c r="S7330"/>
      <c r="T7330"/>
      <c r="U7330"/>
      <c r="V7330"/>
      <c r="W7330"/>
      <c r="X7330"/>
      <c r="Y7330"/>
      <c r="Z7330"/>
      <c r="AA7330"/>
      <c r="AB7330"/>
      <c r="AC7330"/>
      <c r="AD7330"/>
      <c r="AE7330"/>
      <c r="AF7330"/>
      <c r="AG7330"/>
      <c r="AH7330"/>
      <c r="AI7330"/>
      <c r="AJ7330"/>
      <c r="AK7330"/>
      <c r="AL7330"/>
      <c r="AM7330"/>
      <c r="AN7330"/>
      <c r="AO7330"/>
      <c r="AP7330"/>
      <c r="AQ7330"/>
      <c r="AR7330"/>
      <c r="AS7330"/>
      <c r="AT7330"/>
      <c r="AU7330"/>
      <c r="AV7330"/>
      <c r="AW7330"/>
      <c r="AX7330"/>
      <c r="AY7330"/>
      <c r="AZ7330"/>
      <c r="BA7330"/>
      <c r="BB7330"/>
      <c r="BC7330"/>
      <c r="BD7330"/>
      <c r="BE7330"/>
      <c r="BF7330"/>
      <c r="BG7330"/>
      <c r="BH7330"/>
      <c r="BI7330"/>
      <c r="BJ7330"/>
      <c r="BK7330"/>
      <c r="BL7330"/>
      <c r="BM7330"/>
      <c r="BN7330"/>
      <c r="BO7330"/>
      <c r="BP7330"/>
      <c r="BQ7330"/>
      <c r="BR7330"/>
      <c r="BS7330"/>
      <c r="BT7330"/>
      <c r="BU7330"/>
      <c r="BV7330"/>
      <c r="BW7330"/>
      <c r="BX7330"/>
      <c r="BY7330"/>
      <c r="BZ7330"/>
      <c r="CA7330"/>
      <c r="CB7330"/>
      <c r="CC7330"/>
      <c r="CD7330"/>
      <c r="CE7330"/>
      <c r="CF7330"/>
      <c r="CG7330"/>
      <c r="CH7330"/>
      <c r="CI7330"/>
      <c r="CJ7330"/>
      <c r="CK7330"/>
      <c r="CL7330"/>
      <c r="CM7330"/>
      <c r="CN7330"/>
      <c r="CO7330"/>
      <c r="CP7330"/>
      <c r="CQ7330"/>
      <c r="CR7330"/>
      <c r="CS7330"/>
      <c r="CT7330"/>
      <c r="CU7330"/>
      <c r="CV7330"/>
    </row>
    <row r="7331" spans="10:100" x14ac:dyDescent="0.25">
      <c r="J7331"/>
      <c r="K7331"/>
      <c r="L7331"/>
      <c r="M7331"/>
      <c r="N7331"/>
      <c r="O7331"/>
      <c r="P7331"/>
      <c r="Q7331"/>
      <c r="R7331"/>
      <c r="S7331"/>
      <c r="T7331"/>
      <c r="U7331"/>
      <c r="V7331"/>
      <c r="W7331"/>
      <c r="X7331"/>
      <c r="Y7331"/>
      <c r="Z7331"/>
      <c r="AA7331"/>
      <c r="AB7331"/>
      <c r="AC7331"/>
      <c r="AD7331"/>
      <c r="AE7331"/>
      <c r="AF7331"/>
      <c r="AG7331"/>
      <c r="AH7331"/>
      <c r="AI7331"/>
      <c r="AJ7331"/>
      <c r="AK7331"/>
      <c r="AL7331"/>
      <c r="AM7331"/>
      <c r="AN7331"/>
      <c r="AO7331"/>
      <c r="AP7331"/>
      <c r="AQ7331"/>
      <c r="AR7331"/>
      <c r="AS7331"/>
      <c r="AT7331"/>
      <c r="AU7331"/>
      <c r="AV7331"/>
      <c r="AW7331"/>
      <c r="AX7331"/>
      <c r="AY7331"/>
      <c r="AZ7331"/>
      <c r="BA7331"/>
      <c r="BB7331"/>
      <c r="BC7331"/>
      <c r="BD7331"/>
      <c r="BE7331"/>
      <c r="BF7331"/>
      <c r="BG7331"/>
      <c r="BH7331"/>
      <c r="BI7331"/>
      <c r="BJ7331"/>
      <c r="BK7331"/>
      <c r="BL7331"/>
      <c r="BM7331"/>
      <c r="BN7331"/>
      <c r="BO7331"/>
      <c r="BP7331"/>
      <c r="BQ7331"/>
      <c r="BR7331"/>
      <c r="BS7331"/>
      <c r="BT7331"/>
      <c r="BU7331"/>
      <c r="BV7331"/>
      <c r="BW7331"/>
      <c r="BX7331"/>
      <c r="BY7331"/>
      <c r="BZ7331"/>
      <c r="CA7331"/>
      <c r="CB7331"/>
      <c r="CC7331"/>
      <c r="CD7331"/>
      <c r="CE7331"/>
      <c r="CF7331"/>
      <c r="CG7331"/>
      <c r="CH7331"/>
      <c r="CI7331"/>
      <c r="CJ7331"/>
      <c r="CK7331"/>
      <c r="CL7331"/>
      <c r="CM7331"/>
      <c r="CN7331"/>
      <c r="CO7331"/>
      <c r="CP7331"/>
      <c r="CQ7331"/>
      <c r="CR7331"/>
      <c r="CS7331"/>
      <c r="CT7331"/>
      <c r="CU7331"/>
      <c r="CV7331"/>
    </row>
    <row r="7332" spans="10:100" x14ac:dyDescent="0.25">
      <c r="J7332"/>
      <c r="K7332"/>
      <c r="L7332"/>
      <c r="M7332"/>
      <c r="N7332"/>
      <c r="O7332"/>
      <c r="P7332"/>
      <c r="Q7332"/>
      <c r="R7332"/>
      <c r="S7332"/>
      <c r="T7332"/>
      <c r="U7332"/>
      <c r="V7332"/>
      <c r="W7332"/>
      <c r="X7332"/>
      <c r="Y7332"/>
      <c r="Z7332"/>
      <c r="AA7332"/>
      <c r="AB7332"/>
      <c r="AC7332"/>
      <c r="AD7332"/>
      <c r="AE7332"/>
      <c r="AF7332"/>
      <c r="AG7332"/>
      <c r="AH7332"/>
      <c r="AI7332"/>
      <c r="AJ7332"/>
      <c r="AK7332"/>
      <c r="AL7332"/>
      <c r="AM7332"/>
      <c r="AN7332"/>
      <c r="AO7332"/>
      <c r="AP7332"/>
      <c r="AQ7332"/>
      <c r="AR7332"/>
      <c r="AS7332"/>
      <c r="AT7332"/>
      <c r="AU7332"/>
      <c r="AV7332"/>
      <c r="AW7332"/>
      <c r="AX7332"/>
      <c r="AY7332"/>
      <c r="AZ7332"/>
      <c r="BA7332"/>
      <c r="BB7332"/>
      <c r="BC7332"/>
      <c r="BD7332"/>
      <c r="BE7332"/>
      <c r="BF7332"/>
      <c r="BG7332"/>
      <c r="BH7332"/>
      <c r="BI7332"/>
      <c r="BJ7332"/>
      <c r="BK7332"/>
      <c r="BL7332"/>
      <c r="BM7332"/>
      <c r="BN7332"/>
      <c r="BO7332"/>
      <c r="BP7332"/>
      <c r="BQ7332"/>
      <c r="BR7332"/>
      <c r="BS7332"/>
      <c r="BT7332"/>
      <c r="BU7332"/>
      <c r="BV7332"/>
      <c r="BW7332"/>
      <c r="BX7332"/>
      <c r="BY7332"/>
      <c r="BZ7332"/>
      <c r="CA7332"/>
      <c r="CB7332"/>
      <c r="CC7332"/>
      <c r="CD7332"/>
      <c r="CE7332"/>
      <c r="CF7332"/>
      <c r="CG7332"/>
      <c r="CH7332"/>
      <c r="CI7332"/>
      <c r="CJ7332"/>
      <c r="CK7332"/>
      <c r="CL7332"/>
      <c r="CM7332"/>
      <c r="CN7332"/>
      <c r="CO7332"/>
      <c r="CP7332"/>
      <c r="CQ7332"/>
      <c r="CR7332"/>
      <c r="CS7332"/>
      <c r="CT7332"/>
      <c r="CU7332"/>
      <c r="CV7332"/>
    </row>
    <row r="7333" spans="10:100" x14ac:dyDescent="0.25">
      <c r="J7333"/>
      <c r="K7333"/>
      <c r="L7333"/>
      <c r="M7333"/>
      <c r="N7333"/>
      <c r="O7333"/>
      <c r="P7333"/>
      <c r="Q7333"/>
      <c r="R7333"/>
      <c r="S7333"/>
      <c r="T7333"/>
      <c r="U7333"/>
      <c r="V7333"/>
      <c r="W7333"/>
      <c r="X7333"/>
      <c r="Y7333"/>
      <c r="Z7333"/>
      <c r="AA7333"/>
      <c r="AB7333"/>
      <c r="AC7333"/>
      <c r="AD7333"/>
      <c r="AE7333"/>
      <c r="AF7333"/>
      <c r="AG7333"/>
      <c r="AH7333"/>
      <c r="AI7333"/>
      <c r="AJ7333"/>
      <c r="AK7333"/>
      <c r="AL7333"/>
      <c r="AM7333"/>
      <c r="AN7333"/>
      <c r="AO7333"/>
      <c r="AP7333"/>
      <c r="AQ7333"/>
      <c r="AR7333"/>
      <c r="AS7333"/>
      <c r="AT7333"/>
      <c r="AU7333"/>
      <c r="AV7333"/>
      <c r="AW7333"/>
      <c r="AX7333"/>
      <c r="AY7333"/>
      <c r="AZ7333"/>
      <c r="BA7333"/>
      <c r="BB7333"/>
      <c r="BC7333"/>
      <c r="BD7333"/>
      <c r="BE7333"/>
      <c r="BF7333"/>
      <c r="BG7333"/>
      <c r="BH7333"/>
      <c r="BI7333"/>
      <c r="BJ7333"/>
      <c r="BK7333"/>
      <c r="BL7333"/>
      <c r="BM7333"/>
      <c r="BN7333"/>
      <c r="BO7333"/>
      <c r="BP7333"/>
      <c r="BQ7333"/>
      <c r="BR7333"/>
      <c r="BS7333"/>
      <c r="BT7333"/>
      <c r="BU7333"/>
      <c r="BV7333"/>
      <c r="BW7333"/>
      <c r="BX7333"/>
      <c r="BY7333"/>
      <c r="BZ7333"/>
      <c r="CA7333"/>
      <c r="CB7333"/>
      <c r="CC7333"/>
      <c r="CD7333"/>
      <c r="CE7333"/>
      <c r="CF7333"/>
      <c r="CG7333"/>
      <c r="CH7333"/>
      <c r="CI7333"/>
      <c r="CJ7333"/>
      <c r="CK7333"/>
      <c r="CL7333"/>
      <c r="CM7333"/>
      <c r="CN7333"/>
      <c r="CO7333"/>
      <c r="CP7333"/>
      <c r="CQ7333"/>
      <c r="CR7333"/>
      <c r="CS7333"/>
      <c r="CT7333"/>
      <c r="CU7333"/>
      <c r="CV7333"/>
    </row>
    <row r="7334" spans="10:100" x14ac:dyDescent="0.25">
      <c r="J7334"/>
      <c r="K7334"/>
      <c r="L7334"/>
      <c r="M7334"/>
      <c r="N7334"/>
      <c r="O7334"/>
      <c r="P7334"/>
      <c r="Q7334"/>
      <c r="R7334"/>
      <c r="S7334"/>
      <c r="T7334"/>
      <c r="U7334"/>
      <c r="V7334"/>
      <c r="W7334"/>
      <c r="X7334"/>
      <c r="Y7334"/>
      <c r="Z7334"/>
      <c r="AA7334"/>
      <c r="AB7334"/>
      <c r="AC7334"/>
      <c r="AD7334"/>
      <c r="AE7334"/>
      <c r="AF7334"/>
      <c r="AG7334"/>
      <c r="AH7334"/>
      <c r="AI7334"/>
      <c r="AJ7334"/>
      <c r="AK7334"/>
      <c r="AL7334"/>
      <c r="AM7334"/>
      <c r="AN7334"/>
      <c r="AO7334"/>
      <c r="AP7334"/>
      <c r="AQ7334"/>
      <c r="AR7334"/>
      <c r="AS7334"/>
      <c r="AT7334"/>
      <c r="AU7334"/>
      <c r="AV7334"/>
      <c r="AW7334"/>
      <c r="AX7334"/>
      <c r="AY7334"/>
      <c r="AZ7334"/>
      <c r="BA7334"/>
      <c r="BB7334"/>
      <c r="BC7334"/>
      <c r="BD7334"/>
      <c r="BE7334"/>
      <c r="BF7334"/>
      <c r="BG7334"/>
      <c r="BH7334"/>
      <c r="BI7334"/>
      <c r="BJ7334"/>
      <c r="BK7334"/>
      <c r="BL7334"/>
      <c r="BM7334"/>
      <c r="BN7334"/>
      <c r="BO7334"/>
      <c r="BP7334"/>
      <c r="BQ7334"/>
      <c r="BR7334"/>
      <c r="BS7334"/>
      <c r="BT7334"/>
      <c r="BU7334"/>
      <c r="BV7334"/>
      <c r="BW7334"/>
      <c r="BX7334"/>
      <c r="BY7334"/>
      <c r="BZ7334"/>
      <c r="CA7334"/>
      <c r="CB7334"/>
      <c r="CC7334"/>
      <c r="CD7334"/>
      <c r="CE7334"/>
      <c r="CF7334"/>
      <c r="CG7334"/>
      <c r="CH7334"/>
      <c r="CI7334"/>
      <c r="CJ7334"/>
      <c r="CK7334"/>
      <c r="CL7334"/>
      <c r="CM7334"/>
      <c r="CN7334"/>
      <c r="CO7334"/>
      <c r="CP7334"/>
      <c r="CQ7334"/>
      <c r="CR7334"/>
      <c r="CS7334"/>
      <c r="CT7334"/>
      <c r="CU7334"/>
      <c r="CV7334"/>
    </row>
    <row r="7335" spans="10:100" x14ac:dyDescent="0.25">
      <c r="J7335"/>
      <c r="K7335"/>
      <c r="L7335"/>
      <c r="M7335"/>
      <c r="N7335"/>
      <c r="O7335"/>
      <c r="P7335"/>
      <c r="Q7335"/>
      <c r="R7335"/>
      <c r="S7335"/>
      <c r="T7335"/>
      <c r="U7335"/>
      <c r="V7335"/>
      <c r="W7335"/>
      <c r="X7335"/>
      <c r="Y7335"/>
      <c r="Z7335"/>
      <c r="AA7335"/>
      <c r="AB7335"/>
      <c r="AC7335"/>
      <c r="AD7335"/>
      <c r="AE7335"/>
      <c r="AF7335"/>
      <c r="AG7335"/>
      <c r="AH7335"/>
      <c r="AI7335"/>
      <c r="AJ7335"/>
      <c r="AK7335"/>
      <c r="AL7335"/>
      <c r="AM7335"/>
      <c r="AN7335"/>
      <c r="AO7335"/>
      <c r="AP7335"/>
      <c r="AQ7335"/>
      <c r="AR7335"/>
      <c r="AS7335"/>
      <c r="AT7335"/>
      <c r="AU7335"/>
      <c r="AV7335"/>
      <c r="AW7335"/>
      <c r="AX7335"/>
      <c r="AY7335"/>
      <c r="AZ7335"/>
      <c r="BA7335"/>
      <c r="BB7335"/>
      <c r="BC7335"/>
      <c r="BD7335"/>
      <c r="BE7335"/>
      <c r="BF7335"/>
      <c r="BG7335"/>
      <c r="BH7335"/>
      <c r="BI7335"/>
      <c r="BJ7335"/>
      <c r="BK7335"/>
      <c r="BL7335"/>
      <c r="BM7335"/>
      <c r="BN7335"/>
      <c r="BO7335"/>
      <c r="BP7335"/>
      <c r="BQ7335"/>
      <c r="BR7335"/>
      <c r="BS7335"/>
      <c r="BT7335"/>
      <c r="BU7335"/>
      <c r="BV7335"/>
      <c r="BW7335"/>
      <c r="BX7335"/>
      <c r="BY7335"/>
      <c r="BZ7335"/>
      <c r="CA7335"/>
      <c r="CB7335"/>
      <c r="CC7335"/>
      <c r="CD7335"/>
      <c r="CE7335"/>
      <c r="CF7335"/>
      <c r="CG7335"/>
      <c r="CH7335"/>
      <c r="CI7335"/>
      <c r="CJ7335"/>
      <c r="CK7335"/>
      <c r="CL7335"/>
      <c r="CM7335"/>
      <c r="CN7335"/>
      <c r="CO7335"/>
      <c r="CP7335"/>
      <c r="CQ7335"/>
      <c r="CR7335"/>
      <c r="CS7335"/>
      <c r="CT7335"/>
      <c r="CU7335"/>
      <c r="CV7335"/>
    </row>
    <row r="7336" spans="10:100" x14ac:dyDescent="0.25">
      <c r="J7336"/>
      <c r="K7336"/>
      <c r="L7336"/>
      <c r="M7336"/>
      <c r="N7336"/>
      <c r="O7336"/>
      <c r="P7336"/>
      <c r="Q7336"/>
      <c r="R7336"/>
      <c r="S7336"/>
      <c r="T7336"/>
      <c r="U7336"/>
      <c r="V7336"/>
      <c r="W7336"/>
      <c r="X7336"/>
      <c r="Y7336"/>
      <c r="Z7336"/>
      <c r="AA7336"/>
      <c r="AB7336"/>
      <c r="AC7336"/>
      <c r="AD7336"/>
      <c r="AE7336"/>
      <c r="AF7336"/>
      <c r="AG7336"/>
      <c r="AH7336"/>
      <c r="AI7336"/>
      <c r="AJ7336"/>
      <c r="AK7336"/>
      <c r="AL7336"/>
      <c r="AM7336"/>
      <c r="AN7336"/>
      <c r="AO7336"/>
      <c r="AP7336"/>
      <c r="AQ7336"/>
      <c r="AR7336"/>
      <c r="AS7336"/>
      <c r="AT7336"/>
      <c r="AU7336"/>
      <c r="AV7336"/>
      <c r="AW7336"/>
      <c r="AX7336"/>
      <c r="AY7336"/>
      <c r="AZ7336"/>
      <c r="BA7336"/>
      <c r="BB7336"/>
      <c r="BC7336"/>
      <c r="BD7336"/>
      <c r="BE7336"/>
      <c r="BF7336"/>
      <c r="BG7336"/>
      <c r="BH7336"/>
      <c r="BI7336"/>
      <c r="BJ7336"/>
      <c r="BK7336"/>
      <c r="BL7336"/>
      <c r="BM7336"/>
      <c r="BN7336"/>
      <c r="BO7336"/>
      <c r="BP7336"/>
      <c r="BQ7336"/>
      <c r="BR7336"/>
      <c r="BS7336"/>
      <c r="BT7336"/>
      <c r="BU7336"/>
      <c r="BV7336"/>
      <c r="BW7336"/>
      <c r="BX7336"/>
      <c r="BY7336"/>
      <c r="BZ7336"/>
      <c r="CA7336"/>
      <c r="CB7336"/>
      <c r="CC7336"/>
      <c r="CD7336"/>
      <c r="CE7336"/>
      <c r="CF7336"/>
      <c r="CG7336"/>
      <c r="CH7336"/>
      <c r="CI7336"/>
      <c r="CJ7336"/>
      <c r="CK7336"/>
      <c r="CL7336"/>
      <c r="CM7336"/>
      <c r="CN7336"/>
      <c r="CO7336"/>
      <c r="CP7336"/>
      <c r="CQ7336"/>
      <c r="CR7336"/>
      <c r="CS7336"/>
      <c r="CT7336"/>
      <c r="CU7336"/>
      <c r="CV7336"/>
    </row>
    <row r="7337" spans="10:100" x14ac:dyDescent="0.25">
      <c r="J7337"/>
      <c r="K7337"/>
      <c r="L7337"/>
      <c r="M7337"/>
      <c r="N7337"/>
      <c r="O7337"/>
      <c r="P7337"/>
      <c r="Q7337"/>
      <c r="R7337"/>
      <c r="S7337"/>
      <c r="T7337"/>
      <c r="U7337"/>
      <c r="V7337"/>
      <c r="W7337"/>
      <c r="X7337"/>
      <c r="Y7337"/>
      <c r="Z7337"/>
      <c r="AA7337"/>
      <c r="AB7337"/>
      <c r="AC7337"/>
      <c r="AD7337"/>
      <c r="AE7337"/>
      <c r="AF7337"/>
      <c r="AG7337"/>
      <c r="AH7337"/>
      <c r="AI7337"/>
      <c r="AJ7337"/>
      <c r="AK7337"/>
      <c r="AL7337"/>
      <c r="AM7337"/>
      <c r="AN7337"/>
      <c r="AO7337"/>
      <c r="AP7337"/>
      <c r="AQ7337"/>
      <c r="AR7337"/>
      <c r="AS7337"/>
      <c r="AT7337"/>
      <c r="AU7337"/>
      <c r="AV7337"/>
      <c r="AW7337"/>
      <c r="AX7337"/>
      <c r="AY7337"/>
      <c r="AZ7337"/>
      <c r="BA7337"/>
      <c r="BB7337"/>
      <c r="BC7337"/>
      <c r="BD7337"/>
      <c r="BE7337"/>
      <c r="BF7337"/>
      <c r="BG7337"/>
      <c r="BH7337"/>
      <c r="BI7337"/>
      <c r="BJ7337"/>
      <c r="BK7337"/>
      <c r="BL7337"/>
      <c r="BM7337"/>
      <c r="BN7337"/>
      <c r="BO7337"/>
      <c r="BP7337"/>
      <c r="BQ7337"/>
      <c r="BR7337"/>
      <c r="BS7337"/>
      <c r="BT7337"/>
      <c r="BU7337"/>
      <c r="BV7337"/>
      <c r="BW7337"/>
      <c r="BX7337"/>
      <c r="BY7337"/>
      <c r="BZ7337"/>
      <c r="CA7337"/>
      <c r="CB7337"/>
      <c r="CC7337"/>
      <c r="CD7337"/>
      <c r="CE7337"/>
      <c r="CF7337"/>
      <c r="CG7337"/>
      <c r="CH7337"/>
      <c r="CI7337"/>
      <c r="CJ7337"/>
      <c r="CK7337"/>
      <c r="CL7337"/>
      <c r="CM7337"/>
      <c r="CN7337"/>
      <c r="CO7337"/>
      <c r="CP7337"/>
      <c r="CQ7337"/>
      <c r="CR7337"/>
      <c r="CS7337"/>
      <c r="CT7337"/>
      <c r="CU7337"/>
      <c r="CV7337"/>
    </row>
    <row r="7338" spans="10:100" x14ac:dyDescent="0.25">
      <c r="J7338"/>
      <c r="K7338"/>
      <c r="L7338"/>
      <c r="M7338"/>
      <c r="N7338"/>
      <c r="O7338"/>
      <c r="P7338"/>
      <c r="Q7338"/>
      <c r="R7338"/>
      <c r="S7338"/>
      <c r="T7338"/>
      <c r="U7338"/>
      <c r="V7338"/>
      <c r="W7338"/>
      <c r="X7338"/>
      <c r="Y7338"/>
      <c r="Z7338"/>
      <c r="AA7338"/>
      <c r="AB7338"/>
      <c r="AC7338"/>
      <c r="AD7338"/>
      <c r="AE7338"/>
      <c r="AF7338"/>
      <c r="AG7338"/>
      <c r="AH7338"/>
      <c r="AI7338"/>
      <c r="AJ7338"/>
      <c r="AK7338"/>
      <c r="AL7338"/>
      <c r="AM7338"/>
      <c r="AN7338"/>
      <c r="AO7338"/>
      <c r="AP7338"/>
      <c r="AQ7338"/>
      <c r="AR7338"/>
      <c r="AS7338"/>
      <c r="AT7338"/>
      <c r="AU7338"/>
      <c r="AV7338"/>
      <c r="AW7338"/>
      <c r="AX7338"/>
      <c r="AY7338"/>
      <c r="AZ7338"/>
      <c r="BA7338"/>
      <c r="BB7338"/>
      <c r="BC7338"/>
      <c r="BD7338"/>
      <c r="BE7338"/>
      <c r="BF7338"/>
      <c r="BG7338"/>
      <c r="BH7338"/>
      <c r="BI7338"/>
      <c r="BJ7338"/>
      <c r="BK7338"/>
      <c r="BL7338"/>
      <c r="BM7338"/>
      <c r="BN7338"/>
      <c r="BO7338"/>
      <c r="BP7338"/>
      <c r="BQ7338"/>
      <c r="BR7338"/>
      <c r="BS7338"/>
      <c r="BT7338"/>
      <c r="BU7338"/>
      <c r="BV7338"/>
      <c r="BW7338"/>
      <c r="BX7338"/>
      <c r="BY7338"/>
      <c r="BZ7338"/>
      <c r="CA7338"/>
      <c r="CB7338"/>
      <c r="CC7338"/>
      <c r="CD7338"/>
      <c r="CE7338"/>
      <c r="CF7338"/>
      <c r="CG7338"/>
      <c r="CH7338"/>
      <c r="CI7338"/>
      <c r="CJ7338"/>
      <c r="CK7338"/>
      <c r="CL7338"/>
      <c r="CM7338"/>
      <c r="CN7338"/>
      <c r="CO7338"/>
      <c r="CP7338"/>
      <c r="CQ7338"/>
      <c r="CR7338"/>
      <c r="CS7338"/>
      <c r="CT7338"/>
      <c r="CU7338"/>
      <c r="CV7338"/>
    </row>
    <row r="7339" spans="10:100" x14ac:dyDescent="0.25">
      <c r="J7339"/>
      <c r="K7339"/>
      <c r="L7339"/>
      <c r="M7339"/>
      <c r="N7339"/>
      <c r="O7339"/>
      <c r="P7339"/>
      <c r="Q7339"/>
      <c r="R7339"/>
      <c r="S7339"/>
      <c r="T7339"/>
      <c r="U7339"/>
      <c r="V7339"/>
      <c r="W7339"/>
      <c r="X7339"/>
      <c r="Y7339"/>
      <c r="Z7339"/>
      <c r="AA7339"/>
      <c r="AB7339"/>
      <c r="AC7339"/>
      <c r="AD7339"/>
      <c r="AE7339"/>
      <c r="AF7339"/>
      <c r="AG7339"/>
      <c r="AH7339"/>
      <c r="AI7339"/>
      <c r="AJ7339"/>
      <c r="AK7339"/>
      <c r="AL7339"/>
      <c r="AM7339"/>
      <c r="AN7339"/>
      <c r="AO7339"/>
      <c r="AP7339"/>
      <c r="AQ7339"/>
      <c r="AR7339"/>
      <c r="AS7339"/>
      <c r="AT7339"/>
      <c r="AU7339"/>
      <c r="AV7339"/>
      <c r="AW7339"/>
      <c r="AX7339"/>
      <c r="AY7339"/>
      <c r="AZ7339"/>
      <c r="BA7339"/>
      <c r="BB7339"/>
      <c r="BC7339"/>
      <c r="BD7339"/>
      <c r="BE7339"/>
      <c r="BF7339"/>
      <c r="BG7339"/>
      <c r="BH7339"/>
      <c r="BI7339"/>
      <c r="BJ7339"/>
      <c r="BK7339"/>
      <c r="BL7339"/>
      <c r="BM7339"/>
      <c r="BN7339"/>
      <c r="BO7339"/>
      <c r="BP7339"/>
      <c r="BQ7339"/>
      <c r="BR7339"/>
      <c r="BS7339"/>
      <c r="BT7339"/>
      <c r="BU7339"/>
      <c r="BV7339"/>
      <c r="BW7339"/>
      <c r="BX7339"/>
      <c r="BY7339"/>
      <c r="BZ7339"/>
      <c r="CA7339"/>
      <c r="CB7339"/>
      <c r="CC7339"/>
      <c r="CD7339"/>
      <c r="CE7339"/>
      <c r="CF7339"/>
      <c r="CG7339"/>
      <c r="CH7339"/>
      <c r="CI7339"/>
      <c r="CJ7339"/>
      <c r="CK7339"/>
      <c r="CL7339"/>
      <c r="CM7339"/>
      <c r="CN7339"/>
      <c r="CO7339"/>
      <c r="CP7339"/>
      <c r="CQ7339"/>
      <c r="CR7339"/>
      <c r="CS7339"/>
      <c r="CT7339"/>
      <c r="CU7339"/>
      <c r="CV7339"/>
    </row>
    <row r="7340" spans="10:100" x14ac:dyDescent="0.25">
      <c r="J7340"/>
      <c r="K7340"/>
      <c r="L7340"/>
      <c r="M7340"/>
      <c r="N7340"/>
      <c r="O7340"/>
      <c r="P7340"/>
      <c r="Q7340"/>
      <c r="R7340"/>
      <c r="S7340"/>
      <c r="T7340"/>
      <c r="U7340"/>
      <c r="V7340"/>
      <c r="W7340"/>
      <c r="X7340"/>
      <c r="Y7340"/>
      <c r="Z7340"/>
      <c r="AA7340"/>
      <c r="AB7340"/>
      <c r="AC7340"/>
      <c r="AD7340"/>
      <c r="AE7340"/>
      <c r="AF7340"/>
      <c r="AG7340"/>
      <c r="AH7340"/>
      <c r="AI7340"/>
      <c r="AJ7340"/>
      <c r="AK7340"/>
      <c r="AL7340"/>
      <c r="AM7340"/>
      <c r="AN7340"/>
      <c r="AO7340"/>
      <c r="AP7340"/>
      <c r="AQ7340"/>
      <c r="AR7340"/>
      <c r="AS7340"/>
      <c r="AT7340"/>
      <c r="AU7340"/>
      <c r="AV7340"/>
      <c r="AW7340"/>
      <c r="AX7340"/>
      <c r="AY7340"/>
      <c r="AZ7340"/>
      <c r="BA7340"/>
      <c r="BB7340"/>
      <c r="BC7340"/>
      <c r="BD7340"/>
      <c r="BE7340"/>
      <c r="BF7340"/>
      <c r="BG7340"/>
      <c r="BH7340"/>
      <c r="BI7340"/>
      <c r="BJ7340"/>
      <c r="BK7340"/>
      <c r="BL7340"/>
      <c r="BM7340"/>
      <c r="BN7340"/>
      <c r="BO7340"/>
      <c r="BP7340"/>
      <c r="BQ7340"/>
      <c r="BR7340"/>
      <c r="BS7340"/>
      <c r="BT7340"/>
      <c r="BU7340"/>
      <c r="BV7340"/>
      <c r="BW7340"/>
      <c r="BX7340"/>
      <c r="BY7340"/>
      <c r="BZ7340"/>
      <c r="CA7340"/>
      <c r="CB7340"/>
      <c r="CC7340"/>
      <c r="CD7340"/>
      <c r="CE7340"/>
      <c r="CF7340"/>
      <c r="CG7340"/>
      <c r="CH7340"/>
      <c r="CI7340"/>
      <c r="CJ7340"/>
      <c r="CK7340"/>
      <c r="CL7340"/>
      <c r="CM7340"/>
      <c r="CN7340"/>
      <c r="CO7340"/>
      <c r="CP7340"/>
      <c r="CQ7340"/>
      <c r="CR7340"/>
      <c r="CS7340"/>
      <c r="CT7340"/>
      <c r="CU7340"/>
      <c r="CV7340"/>
    </row>
    <row r="7341" spans="10:100" x14ac:dyDescent="0.25">
      <c r="J7341"/>
      <c r="K7341"/>
      <c r="L7341"/>
      <c r="M7341"/>
      <c r="N7341"/>
      <c r="O7341"/>
      <c r="P7341"/>
      <c r="Q7341"/>
      <c r="R7341"/>
      <c r="S7341"/>
      <c r="T7341"/>
      <c r="U7341"/>
      <c r="V7341"/>
      <c r="W7341"/>
      <c r="X7341"/>
      <c r="Y7341"/>
      <c r="Z7341"/>
      <c r="AA7341"/>
      <c r="AB7341"/>
      <c r="AC7341"/>
      <c r="AD7341"/>
      <c r="AE7341"/>
      <c r="AF7341"/>
      <c r="AG7341"/>
      <c r="AH7341"/>
      <c r="AI7341"/>
      <c r="AJ7341"/>
      <c r="AK7341"/>
      <c r="AL7341"/>
      <c r="AM7341"/>
      <c r="AN7341"/>
      <c r="AO7341"/>
      <c r="AP7341"/>
      <c r="AQ7341"/>
      <c r="AR7341"/>
      <c r="AS7341"/>
      <c r="AT7341"/>
      <c r="AU7341"/>
      <c r="AV7341"/>
      <c r="AW7341"/>
      <c r="AX7341"/>
      <c r="AY7341"/>
      <c r="AZ7341"/>
      <c r="BA7341"/>
      <c r="BB7341"/>
      <c r="BC7341"/>
      <c r="BD7341"/>
      <c r="BE7341"/>
      <c r="BF7341"/>
      <c r="BG7341"/>
      <c r="BH7341"/>
      <c r="BI7341"/>
      <c r="BJ7341"/>
      <c r="BK7341"/>
      <c r="BL7341"/>
      <c r="BM7341"/>
      <c r="BN7341"/>
      <c r="BO7341"/>
      <c r="BP7341"/>
      <c r="BQ7341"/>
      <c r="BR7341"/>
      <c r="BS7341"/>
      <c r="BT7341"/>
      <c r="BU7341"/>
      <c r="BV7341"/>
      <c r="BW7341"/>
      <c r="BX7341"/>
      <c r="BY7341"/>
      <c r="BZ7341"/>
      <c r="CA7341"/>
      <c r="CB7341"/>
      <c r="CC7341"/>
      <c r="CD7341"/>
      <c r="CE7341"/>
      <c r="CF7341"/>
      <c r="CG7341"/>
      <c r="CH7341"/>
      <c r="CI7341"/>
      <c r="CJ7341"/>
      <c r="CK7341"/>
      <c r="CL7341"/>
      <c r="CM7341"/>
      <c r="CN7341"/>
      <c r="CO7341"/>
      <c r="CP7341"/>
      <c r="CQ7341"/>
      <c r="CR7341"/>
      <c r="CS7341"/>
      <c r="CT7341"/>
      <c r="CU7341"/>
      <c r="CV7341"/>
    </row>
    <row r="7342" spans="10:100" x14ac:dyDescent="0.25">
      <c r="J7342"/>
      <c r="K7342"/>
      <c r="L7342"/>
      <c r="M7342"/>
      <c r="N7342"/>
      <c r="O7342"/>
      <c r="P7342"/>
      <c r="Q7342"/>
      <c r="R7342"/>
      <c r="S7342"/>
      <c r="T7342"/>
      <c r="U7342"/>
      <c r="V7342"/>
      <c r="W7342"/>
      <c r="X7342"/>
      <c r="Y7342"/>
      <c r="Z7342"/>
      <c r="AA7342"/>
      <c r="AB7342"/>
      <c r="AC7342"/>
      <c r="AD7342"/>
      <c r="AE7342"/>
      <c r="AF7342"/>
      <c r="AG7342"/>
      <c r="AH7342"/>
      <c r="AI7342"/>
      <c r="AJ7342"/>
      <c r="AK7342"/>
      <c r="AL7342"/>
      <c r="AM7342"/>
      <c r="AN7342"/>
      <c r="AO7342"/>
      <c r="AP7342"/>
      <c r="AQ7342"/>
      <c r="AR7342"/>
      <c r="AS7342"/>
      <c r="AT7342"/>
      <c r="AU7342"/>
      <c r="AV7342"/>
      <c r="AW7342"/>
      <c r="AX7342"/>
      <c r="AY7342"/>
      <c r="AZ7342"/>
      <c r="BA7342"/>
      <c r="BB7342"/>
      <c r="BC7342"/>
      <c r="BD7342"/>
      <c r="BE7342"/>
      <c r="BF7342"/>
      <c r="BG7342"/>
      <c r="BH7342"/>
      <c r="BI7342"/>
      <c r="BJ7342"/>
      <c r="BK7342"/>
      <c r="BL7342"/>
      <c r="BM7342"/>
      <c r="BN7342"/>
      <c r="BO7342"/>
      <c r="BP7342"/>
      <c r="BQ7342"/>
      <c r="BR7342"/>
      <c r="BS7342"/>
      <c r="BT7342"/>
      <c r="BU7342"/>
      <c r="BV7342"/>
      <c r="BW7342"/>
      <c r="BX7342"/>
      <c r="BY7342"/>
      <c r="BZ7342"/>
      <c r="CA7342"/>
      <c r="CB7342"/>
      <c r="CC7342"/>
      <c r="CD7342"/>
      <c r="CE7342"/>
      <c r="CF7342"/>
      <c r="CG7342"/>
      <c r="CH7342"/>
      <c r="CI7342"/>
      <c r="CJ7342"/>
      <c r="CK7342"/>
      <c r="CL7342"/>
      <c r="CM7342"/>
      <c r="CN7342"/>
      <c r="CO7342"/>
      <c r="CP7342"/>
      <c r="CQ7342"/>
      <c r="CR7342"/>
      <c r="CS7342"/>
      <c r="CT7342"/>
      <c r="CU7342"/>
      <c r="CV7342"/>
    </row>
    <row r="7343" spans="10:100" x14ac:dyDescent="0.25">
      <c r="J7343"/>
      <c r="K7343"/>
      <c r="L7343"/>
      <c r="M7343"/>
      <c r="N7343"/>
      <c r="O7343"/>
      <c r="P7343"/>
      <c r="Q7343"/>
      <c r="R7343"/>
      <c r="S7343"/>
      <c r="T7343"/>
      <c r="U7343"/>
      <c r="V7343"/>
      <c r="W7343"/>
      <c r="X7343"/>
      <c r="Y7343"/>
      <c r="Z7343"/>
      <c r="AA7343"/>
      <c r="AB7343"/>
      <c r="AC7343"/>
      <c r="AD7343"/>
      <c r="AE7343"/>
      <c r="AF7343"/>
      <c r="AG7343"/>
      <c r="AH7343"/>
      <c r="AI7343"/>
      <c r="AJ7343"/>
      <c r="AK7343"/>
      <c r="AL7343"/>
      <c r="AM7343"/>
      <c r="AN7343"/>
      <c r="AO7343"/>
      <c r="AP7343"/>
      <c r="AQ7343"/>
      <c r="AR7343"/>
      <c r="AS7343"/>
      <c r="AT7343"/>
      <c r="AU7343"/>
      <c r="AV7343"/>
      <c r="AW7343"/>
      <c r="AX7343"/>
      <c r="AY7343"/>
      <c r="AZ7343"/>
      <c r="BA7343"/>
      <c r="BB7343"/>
      <c r="BC7343"/>
      <c r="BD7343"/>
      <c r="BE7343"/>
      <c r="BF7343"/>
      <c r="BG7343"/>
      <c r="BH7343"/>
      <c r="BI7343"/>
      <c r="BJ7343"/>
      <c r="BK7343"/>
      <c r="BL7343"/>
      <c r="BM7343"/>
      <c r="BN7343"/>
      <c r="BO7343"/>
      <c r="BP7343"/>
      <c r="BQ7343"/>
      <c r="BR7343"/>
      <c r="BS7343"/>
      <c r="BT7343"/>
      <c r="BU7343"/>
      <c r="BV7343"/>
      <c r="BW7343"/>
      <c r="BX7343"/>
      <c r="BY7343"/>
      <c r="BZ7343"/>
      <c r="CA7343"/>
      <c r="CB7343"/>
      <c r="CC7343"/>
      <c r="CD7343"/>
      <c r="CE7343"/>
      <c r="CF7343"/>
      <c r="CG7343"/>
      <c r="CH7343"/>
      <c r="CI7343"/>
      <c r="CJ7343"/>
      <c r="CK7343"/>
      <c r="CL7343"/>
      <c r="CM7343"/>
      <c r="CN7343"/>
      <c r="CO7343"/>
      <c r="CP7343"/>
      <c r="CQ7343"/>
      <c r="CR7343"/>
      <c r="CS7343"/>
      <c r="CT7343"/>
      <c r="CU7343"/>
      <c r="CV7343"/>
    </row>
    <row r="7344" spans="10:100" x14ac:dyDescent="0.25">
      <c r="J7344"/>
      <c r="K7344"/>
      <c r="L7344"/>
      <c r="M7344"/>
      <c r="N7344"/>
      <c r="O7344"/>
      <c r="P7344"/>
      <c r="Q7344"/>
      <c r="R7344"/>
      <c r="S7344"/>
      <c r="T7344"/>
      <c r="U7344"/>
      <c r="V7344"/>
      <c r="W7344"/>
      <c r="X7344"/>
      <c r="Y7344"/>
      <c r="Z7344"/>
      <c r="AA7344"/>
      <c r="AB7344"/>
      <c r="AC7344"/>
      <c r="AD7344"/>
      <c r="AE7344"/>
      <c r="AF7344"/>
      <c r="AG7344"/>
      <c r="AH7344"/>
      <c r="AI7344"/>
      <c r="AJ7344"/>
      <c r="AK7344"/>
      <c r="AL7344"/>
      <c r="AM7344"/>
      <c r="AN7344"/>
      <c r="AO7344"/>
      <c r="AP7344"/>
      <c r="AQ7344"/>
      <c r="AR7344"/>
      <c r="AS7344"/>
      <c r="AT7344"/>
      <c r="AU7344"/>
      <c r="AV7344"/>
      <c r="AW7344"/>
      <c r="AX7344"/>
      <c r="AY7344"/>
      <c r="AZ7344"/>
      <c r="BA7344"/>
      <c r="BB7344"/>
      <c r="BC7344"/>
      <c r="BD7344"/>
      <c r="BE7344"/>
      <c r="BF7344"/>
      <c r="BG7344"/>
      <c r="BH7344"/>
      <c r="BI7344"/>
      <c r="BJ7344"/>
      <c r="BK7344"/>
      <c r="BL7344"/>
      <c r="BM7344"/>
      <c r="BN7344"/>
      <c r="BO7344"/>
      <c r="BP7344"/>
      <c r="BQ7344"/>
      <c r="BR7344"/>
      <c r="BS7344"/>
      <c r="BT7344"/>
      <c r="BU7344"/>
      <c r="BV7344"/>
      <c r="BW7344"/>
      <c r="BX7344"/>
      <c r="BY7344"/>
      <c r="BZ7344"/>
      <c r="CA7344"/>
      <c r="CB7344"/>
      <c r="CC7344"/>
      <c r="CD7344"/>
      <c r="CE7344"/>
      <c r="CF7344"/>
      <c r="CG7344"/>
      <c r="CH7344"/>
      <c r="CI7344"/>
      <c r="CJ7344"/>
      <c r="CK7344"/>
      <c r="CL7344"/>
      <c r="CM7344"/>
      <c r="CN7344"/>
      <c r="CO7344"/>
      <c r="CP7344"/>
      <c r="CQ7344"/>
      <c r="CR7344"/>
      <c r="CS7344"/>
      <c r="CT7344"/>
      <c r="CU7344"/>
      <c r="CV7344"/>
    </row>
    <row r="7345" spans="10:100" x14ac:dyDescent="0.25">
      <c r="J7345"/>
      <c r="K7345"/>
      <c r="L7345"/>
      <c r="M7345"/>
      <c r="N7345"/>
      <c r="O7345"/>
      <c r="P7345"/>
      <c r="Q7345"/>
      <c r="R7345"/>
      <c r="S7345"/>
      <c r="T7345"/>
      <c r="U7345"/>
      <c r="V7345"/>
      <c r="W7345"/>
      <c r="X7345"/>
      <c r="Y7345"/>
      <c r="Z7345"/>
      <c r="AA7345"/>
      <c r="AB7345"/>
      <c r="AC7345"/>
      <c r="AD7345"/>
      <c r="AE7345"/>
      <c r="AF7345"/>
      <c r="AG7345"/>
      <c r="AH7345"/>
      <c r="AI7345"/>
      <c r="AJ7345"/>
      <c r="AK7345"/>
      <c r="AL7345"/>
      <c r="AM7345"/>
      <c r="AN7345"/>
      <c r="AO7345"/>
      <c r="AP7345"/>
      <c r="AQ7345"/>
      <c r="AR7345"/>
      <c r="AS7345"/>
      <c r="AT7345"/>
      <c r="AU7345"/>
      <c r="AV7345"/>
      <c r="AW7345"/>
      <c r="AX7345"/>
      <c r="AY7345"/>
      <c r="AZ7345"/>
      <c r="BA7345"/>
      <c r="BB7345"/>
      <c r="BC7345"/>
      <c r="BD7345"/>
      <c r="BE7345"/>
      <c r="BF7345"/>
      <c r="BG7345"/>
      <c r="BH7345"/>
      <c r="BI7345"/>
      <c r="BJ7345"/>
      <c r="BK7345"/>
      <c r="BL7345"/>
      <c r="BM7345"/>
      <c r="BN7345"/>
      <c r="BO7345"/>
      <c r="BP7345"/>
      <c r="BQ7345"/>
      <c r="BR7345"/>
      <c r="BS7345"/>
      <c r="BT7345"/>
      <c r="BU7345"/>
      <c r="BV7345"/>
      <c r="BW7345"/>
      <c r="BX7345"/>
      <c r="BY7345"/>
      <c r="BZ7345"/>
      <c r="CA7345"/>
      <c r="CB7345"/>
      <c r="CC7345"/>
      <c r="CD7345"/>
      <c r="CE7345"/>
      <c r="CF7345"/>
      <c r="CG7345"/>
      <c r="CH7345"/>
      <c r="CI7345"/>
      <c r="CJ7345"/>
      <c r="CK7345"/>
      <c r="CL7345"/>
      <c r="CM7345"/>
      <c r="CN7345"/>
      <c r="CO7345"/>
      <c r="CP7345"/>
      <c r="CQ7345"/>
      <c r="CR7345"/>
      <c r="CS7345"/>
      <c r="CT7345"/>
      <c r="CU7345"/>
      <c r="CV7345"/>
    </row>
    <row r="7346" spans="10:100" x14ac:dyDescent="0.25">
      <c r="J7346"/>
      <c r="K7346"/>
      <c r="L7346"/>
      <c r="M7346"/>
      <c r="N7346"/>
      <c r="O7346"/>
      <c r="P7346"/>
      <c r="Q7346"/>
      <c r="R7346"/>
      <c r="S7346"/>
      <c r="T7346"/>
      <c r="U7346"/>
      <c r="V7346"/>
      <c r="W7346"/>
      <c r="X7346"/>
      <c r="Y7346"/>
      <c r="Z7346"/>
      <c r="AA7346"/>
      <c r="AB7346"/>
      <c r="AC7346"/>
      <c r="AD7346"/>
      <c r="AE7346"/>
      <c r="AF7346"/>
      <c r="AG7346"/>
      <c r="AH7346"/>
      <c r="AI7346"/>
      <c r="AJ7346"/>
      <c r="AK7346"/>
      <c r="AL7346"/>
      <c r="AM7346"/>
      <c r="AN7346"/>
      <c r="AO7346"/>
      <c r="AP7346"/>
      <c r="AQ7346"/>
      <c r="AR7346"/>
      <c r="AS7346"/>
      <c r="AT7346"/>
      <c r="AU7346"/>
      <c r="AV7346"/>
      <c r="AW7346"/>
      <c r="AX7346"/>
      <c r="AY7346"/>
      <c r="AZ7346"/>
      <c r="BA7346"/>
      <c r="BB7346"/>
      <c r="BC7346"/>
      <c r="BD7346"/>
      <c r="BE7346"/>
      <c r="BF7346"/>
      <c r="BG7346"/>
      <c r="BH7346"/>
      <c r="BI7346"/>
      <c r="BJ7346"/>
      <c r="BK7346"/>
      <c r="BL7346"/>
      <c r="BM7346"/>
      <c r="BN7346"/>
      <c r="BO7346"/>
      <c r="BP7346"/>
      <c r="BQ7346"/>
      <c r="BR7346"/>
      <c r="BS7346"/>
      <c r="BT7346"/>
      <c r="BU7346"/>
      <c r="BV7346"/>
      <c r="BW7346"/>
      <c r="BX7346"/>
      <c r="BY7346"/>
      <c r="BZ7346"/>
      <c r="CA7346"/>
      <c r="CB7346"/>
      <c r="CC7346"/>
      <c r="CD7346"/>
      <c r="CE7346"/>
      <c r="CF7346"/>
      <c r="CG7346"/>
      <c r="CH7346"/>
      <c r="CI7346"/>
      <c r="CJ7346"/>
      <c r="CK7346"/>
      <c r="CL7346"/>
      <c r="CM7346"/>
      <c r="CN7346"/>
      <c r="CO7346"/>
      <c r="CP7346"/>
      <c r="CQ7346"/>
      <c r="CR7346"/>
      <c r="CS7346"/>
      <c r="CT7346"/>
      <c r="CU7346"/>
      <c r="CV7346"/>
    </row>
    <row r="7347" spans="10:100" x14ac:dyDescent="0.25">
      <c r="J7347"/>
      <c r="K7347"/>
      <c r="L7347"/>
      <c r="M7347"/>
      <c r="N7347"/>
      <c r="O7347"/>
      <c r="P7347"/>
      <c r="Q7347"/>
      <c r="R7347"/>
      <c r="S7347"/>
      <c r="T7347"/>
      <c r="U7347"/>
      <c r="V7347"/>
      <c r="W7347"/>
      <c r="X7347"/>
      <c r="Y7347"/>
      <c r="Z7347"/>
      <c r="AA7347"/>
      <c r="AB7347"/>
      <c r="AC7347"/>
      <c r="AD7347"/>
      <c r="AE7347"/>
      <c r="AF7347"/>
      <c r="AG7347"/>
      <c r="AH7347"/>
      <c r="AI7347"/>
      <c r="AJ7347"/>
      <c r="AK7347"/>
      <c r="AL7347"/>
      <c r="AM7347"/>
      <c r="AN7347"/>
      <c r="AO7347"/>
      <c r="AP7347"/>
      <c r="AQ7347"/>
      <c r="AR7347"/>
      <c r="AS7347"/>
      <c r="AT7347"/>
      <c r="AU7347"/>
      <c r="AV7347"/>
      <c r="AW7347"/>
      <c r="AX7347"/>
      <c r="AY7347"/>
      <c r="AZ7347"/>
      <c r="BA7347"/>
      <c r="BB7347"/>
      <c r="BC7347"/>
      <c r="BD7347"/>
      <c r="BE7347"/>
      <c r="BF7347"/>
      <c r="BG7347"/>
      <c r="BH7347"/>
      <c r="BI7347"/>
      <c r="BJ7347"/>
      <c r="BK7347"/>
      <c r="BL7347"/>
      <c r="BM7347"/>
      <c r="BN7347"/>
      <c r="BO7347"/>
      <c r="BP7347"/>
      <c r="BQ7347"/>
      <c r="BR7347"/>
      <c r="BS7347"/>
      <c r="BT7347"/>
      <c r="BU7347"/>
      <c r="BV7347"/>
      <c r="BW7347"/>
      <c r="BX7347"/>
      <c r="BY7347"/>
      <c r="BZ7347"/>
      <c r="CA7347"/>
      <c r="CB7347"/>
      <c r="CC7347"/>
      <c r="CD7347"/>
      <c r="CE7347"/>
      <c r="CF7347"/>
      <c r="CG7347"/>
      <c r="CH7347"/>
      <c r="CI7347"/>
      <c r="CJ7347"/>
      <c r="CK7347"/>
      <c r="CL7347"/>
      <c r="CM7347"/>
      <c r="CN7347"/>
      <c r="CO7347"/>
      <c r="CP7347"/>
      <c r="CQ7347"/>
      <c r="CR7347"/>
      <c r="CS7347"/>
      <c r="CT7347"/>
      <c r="CU7347"/>
      <c r="CV7347"/>
    </row>
    <row r="7348" spans="10:100" x14ac:dyDescent="0.25">
      <c r="J7348"/>
      <c r="K7348"/>
      <c r="L7348"/>
      <c r="M7348"/>
      <c r="N7348"/>
      <c r="O7348"/>
      <c r="P7348"/>
      <c r="Q7348"/>
      <c r="R7348"/>
      <c r="S7348"/>
      <c r="T7348"/>
      <c r="U7348"/>
      <c r="V7348"/>
      <c r="W7348"/>
      <c r="X7348"/>
      <c r="Y7348"/>
      <c r="Z7348"/>
      <c r="AA7348"/>
      <c r="AB7348"/>
      <c r="AC7348"/>
      <c r="AD7348"/>
      <c r="AE7348"/>
      <c r="AF7348"/>
      <c r="AG7348"/>
      <c r="AH7348"/>
      <c r="AI7348"/>
      <c r="AJ7348"/>
      <c r="AK7348"/>
      <c r="AL7348"/>
      <c r="AM7348"/>
      <c r="AN7348"/>
      <c r="AO7348"/>
      <c r="AP7348"/>
      <c r="AQ7348"/>
      <c r="AR7348"/>
      <c r="AS7348"/>
      <c r="AT7348"/>
      <c r="AU7348"/>
      <c r="AV7348"/>
      <c r="AW7348"/>
      <c r="AX7348"/>
      <c r="AY7348"/>
      <c r="AZ7348"/>
      <c r="BA7348"/>
      <c r="BB7348"/>
      <c r="BC7348"/>
      <c r="BD7348"/>
      <c r="BE7348"/>
      <c r="BF7348"/>
      <c r="BG7348"/>
      <c r="BH7348"/>
      <c r="BI7348"/>
      <c r="BJ7348"/>
      <c r="BK7348"/>
      <c r="BL7348"/>
      <c r="BM7348"/>
      <c r="BN7348"/>
      <c r="BO7348"/>
      <c r="BP7348"/>
      <c r="BQ7348"/>
      <c r="BR7348"/>
      <c r="BS7348"/>
      <c r="BT7348"/>
      <c r="BU7348"/>
      <c r="BV7348"/>
      <c r="BW7348"/>
      <c r="BX7348"/>
      <c r="BY7348"/>
      <c r="BZ7348"/>
      <c r="CA7348"/>
      <c r="CB7348"/>
      <c r="CC7348"/>
      <c r="CD7348"/>
      <c r="CE7348"/>
      <c r="CF7348"/>
      <c r="CG7348"/>
      <c r="CH7348"/>
      <c r="CI7348"/>
      <c r="CJ7348"/>
      <c r="CK7348"/>
      <c r="CL7348"/>
      <c r="CM7348"/>
      <c r="CN7348"/>
      <c r="CO7348"/>
      <c r="CP7348"/>
      <c r="CQ7348"/>
      <c r="CR7348"/>
      <c r="CS7348"/>
      <c r="CT7348"/>
      <c r="CU7348"/>
      <c r="CV7348"/>
    </row>
    <row r="7349" spans="10:100" x14ac:dyDescent="0.25">
      <c r="J7349"/>
      <c r="K7349"/>
      <c r="L7349"/>
      <c r="M7349"/>
      <c r="N7349"/>
      <c r="O7349"/>
      <c r="P7349"/>
      <c r="Q7349"/>
      <c r="R7349"/>
      <c r="S7349"/>
      <c r="T7349"/>
      <c r="U7349"/>
      <c r="V7349"/>
      <c r="W7349"/>
      <c r="X7349"/>
      <c r="Y7349"/>
      <c r="Z7349"/>
      <c r="AA7349"/>
      <c r="AB7349"/>
      <c r="AC7349"/>
      <c r="AD7349"/>
      <c r="AE7349"/>
      <c r="AF7349"/>
      <c r="AG7349"/>
      <c r="AH7349"/>
      <c r="AI7349"/>
      <c r="AJ7349"/>
      <c r="AK7349"/>
      <c r="AL7349"/>
      <c r="AM7349"/>
      <c r="AN7349"/>
      <c r="AO7349"/>
      <c r="AP7349"/>
      <c r="AQ7349"/>
      <c r="AR7349"/>
      <c r="AS7349"/>
      <c r="AT7349"/>
      <c r="AU7349"/>
      <c r="AV7349"/>
      <c r="AW7349"/>
      <c r="AX7349"/>
      <c r="AY7349"/>
      <c r="AZ7349"/>
      <c r="BA7349"/>
      <c r="BB7349"/>
      <c r="BC7349"/>
      <c r="BD7349"/>
      <c r="BE7349"/>
      <c r="BF7349"/>
      <c r="BG7349"/>
      <c r="BH7349"/>
      <c r="BI7349"/>
      <c r="BJ7349"/>
      <c r="BK7349"/>
      <c r="BL7349"/>
      <c r="BM7349"/>
      <c r="BN7349"/>
      <c r="BO7349"/>
      <c r="BP7349"/>
      <c r="BQ7349"/>
      <c r="BR7349"/>
      <c r="BS7349"/>
      <c r="BT7349"/>
      <c r="BU7349"/>
      <c r="BV7349"/>
      <c r="BW7349"/>
      <c r="BX7349"/>
      <c r="BY7349"/>
      <c r="BZ7349"/>
      <c r="CA7349"/>
      <c r="CB7349"/>
      <c r="CC7349"/>
      <c r="CD7349"/>
      <c r="CE7349"/>
      <c r="CF7349"/>
      <c r="CG7349"/>
      <c r="CH7349"/>
      <c r="CI7349"/>
      <c r="CJ7349"/>
      <c r="CK7349"/>
      <c r="CL7349"/>
      <c r="CM7349"/>
      <c r="CN7349"/>
      <c r="CO7349"/>
      <c r="CP7349"/>
      <c r="CQ7349"/>
      <c r="CR7349"/>
      <c r="CS7349"/>
      <c r="CT7349"/>
      <c r="CU7349"/>
      <c r="CV7349"/>
    </row>
    <row r="7350" spans="10:100" x14ac:dyDescent="0.25">
      <c r="J7350"/>
      <c r="K7350"/>
      <c r="L7350"/>
      <c r="M7350"/>
      <c r="N7350"/>
      <c r="O7350"/>
      <c r="P7350"/>
      <c r="Q7350"/>
      <c r="R7350"/>
      <c r="S7350"/>
      <c r="T7350"/>
      <c r="U7350"/>
      <c r="V7350"/>
      <c r="W7350"/>
      <c r="X7350"/>
      <c r="Y7350"/>
      <c r="Z7350"/>
      <c r="AA7350"/>
      <c r="AB7350"/>
      <c r="AC7350"/>
      <c r="AD7350"/>
      <c r="AE7350"/>
      <c r="AF7350"/>
      <c r="AG7350"/>
      <c r="AH7350"/>
      <c r="AI7350"/>
      <c r="AJ7350"/>
      <c r="AK7350"/>
      <c r="AL7350"/>
      <c r="AM7350"/>
      <c r="AN7350"/>
      <c r="AO7350"/>
      <c r="AP7350"/>
      <c r="AQ7350"/>
      <c r="AR7350"/>
      <c r="AS7350"/>
      <c r="AT7350"/>
      <c r="AU7350"/>
      <c r="AV7350"/>
      <c r="AW7350"/>
      <c r="AX7350"/>
      <c r="AY7350"/>
      <c r="AZ7350"/>
      <c r="BA7350"/>
      <c r="BB7350"/>
      <c r="BC7350"/>
      <c r="BD7350"/>
      <c r="BE7350"/>
      <c r="BF7350"/>
      <c r="BG7350"/>
      <c r="BH7350"/>
      <c r="BI7350"/>
      <c r="BJ7350"/>
      <c r="BK7350"/>
      <c r="BL7350"/>
      <c r="BM7350"/>
      <c r="BN7350"/>
      <c r="BO7350"/>
      <c r="BP7350"/>
      <c r="BQ7350"/>
      <c r="BR7350"/>
      <c r="BS7350"/>
      <c r="BT7350"/>
      <c r="BU7350"/>
      <c r="BV7350"/>
      <c r="BW7350"/>
      <c r="BX7350"/>
      <c r="BY7350"/>
      <c r="BZ7350"/>
      <c r="CA7350"/>
      <c r="CB7350"/>
      <c r="CC7350"/>
      <c r="CD7350"/>
      <c r="CE7350"/>
      <c r="CF7350"/>
      <c r="CG7350"/>
      <c r="CH7350"/>
      <c r="CI7350"/>
      <c r="CJ7350"/>
      <c r="CK7350"/>
      <c r="CL7350"/>
      <c r="CM7350"/>
      <c r="CN7350"/>
      <c r="CO7350"/>
      <c r="CP7350"/>
      <c r="CQ7350"/>
      <c r="CR7350"/>
      <c r="CS7350"/>
      <c r="CT7350"/>
      <c r="CU7350"/>
      <c r="CV7350"/>
    </row>
    <row r="7351" spans="10:100" x14ac:dyDescent="0.25">
      <c r="J7351"/>
      <c r="K7351"/>
      <c r="L7351"/>
      <c r="M7351"/>
      <c r="N7351"/>
      <c r="O7351"/>
      <c r="P7351"/>
      <c r="Q7351"/>
      <c r="R7351"/>
      <c r="S7351"/>
      <c r="T7351"/>
      <c r="U7351"/>
      <c r="V7351"/>
      <c r="W7351"/>
      <c r="X7351"/>
      <c r="Y7351"/>
      <c r="Z7351"/>
      <c r="AA7351"/>
      <c r="AB7351"/>
      <c r="AC7351"/>
      <c r="AD7351"/>
      <c r="AE7351"/>
      <c r="AF7351"/>
      <c r="AG7351"/>
      <c r="AH7351"/>
      <c r="AI7351"/>
      <c r="AJ7351"/>
      <c r="AK7351"/>
      <c r="AL7351"/>
      <c r="AM7351"/>
      <c r="AN7351"/>
      <c r="AO7351"/>
      <c r="AP7351"/>
      <c r="AQ7351"/>
      <c r="AR7351"/>
      <c r="AS7351"/>
      <c r="AT7351"/>
      <c r="AU7351"/>
      <c r="AV7351"/>
      <c r="AW7351"/>
      <c r="AX7351"/>
      <c r="AY7351"/>
      <c r="AZ7351"/>
      <c r="BA7351"/>
      <c r="BB7351"/>
      <c r="BC7351"/>
      <c r="BD7351"/>
      <c r="BE7351"/>
      <c r="BF7351"/>
      <c r="BG7351"/>
      <c r="BH7351"/>
      <c r="BI7351"/>
      <c r="BJ7351"/>
      <c r="BK7351"/>
      <c r="BL7351"/>
      <c r="BM7351"/>
      <c r="BN7351"/>
      <c r="BO7351"/>
      <c r="BP7351"/>
      <c r="BQ7351"/>
      <c r="BR7351"/>
      <c r="BS7351"/>
      <c r="BT7351"/>
      <c r="BU7351"/>
      <c r="BV7351"/>
      <c r="BW7351"/>
      <c r="BX7351"/>
      <c r="BY7351"/>
      <c r="BZ7351"/>
      <c r="CA7351"/>
      <c r="CB7351"/>
      <c r="CC7351"/>
      <c r="CD7351"/>
      <c r="CE7351"/>
      <c r="CF7351"/>
      <c r="CG7351"/>
      <c r="CH7351"/>
      <c r="CI7351"/>
      <c r="CJ7351"/>
      <c r="CK7351"/>
      <c r="CL7351"/>
      <c r="CM7351"/>
      <c r="CN7351"/>
      <c r="CO7351"/>
      <c r="CP7351"/>
      <c r="CQ7351"/>
      <c r="CR7351"/>
      <c r="CS7351"/>
      <c r="CT7351"/>
      <c r="CU7351"/>
      <c r="CV7351"/>
    </row>
    <row r="7352" spans="10:100" x14ac:dyDescent="0.25">
      <c r="J7352"/>
      <c r="K7352"/>
      <c r="L7352"/>
      <c r="M7352"/>
      <c r="N7352"/>
      <c r="O7352"/>
      <c r="P7352"/>
      <c r="Q7352"/>
      <c r="R7352"/>
      <c r="S7352"/>
      <c r="T7352"/>
      <c r="U7352"/>
      <c r="V7352"/>
      <c r="W7352"/>
      <c r="X7352"/>
      <c r="Y7352"/>
      <c r="Z7352"/>
      <c r="AA7352"/>
      <c r="AB7352"/>
      <c r="AC7352"/>
      <c r="AD7352"/>
      <c r="AE7352"/>
      <c r="AF7352"/>
      <c r="AG7352"/>
      <c r="AH7352"/>
      <c r="AI7352"/>
      <c r="AJ7352"/>
      <c r="AK7352"/>
      <c r="AL7352"/>
      <c r="AM7352"/>
      <c r="AN7352"/>
      <c r="AO7352"/>
      <c r="AP7352"/>
      <c r="AQ7352"/>
      <c r="AR7352"/>
      <c r="AS7352"/>
      <c r="AT7352"/>
      <c r="AU7352"/>
      <c r="AV7352"/>
      <c r="AW7352"/>
      <c r="AX7352"/>
      <c r="AY7352"/>
      <c r="AZ7352"/>
      <c r="BA7352"/>
      <c r="BB7352"/>
      <c r="BC7352"/>
      <c r="BD7352"/>
      <c r="BE7352"/>
      <c r="BF7352"/>
      <c r="BG7352"/>
      <c r="BH7352"/>
      <c r="BI7352"/>
      <c r="BJ7352"/>
      <c r="BK7352"/>
      <c r="BL7352"/>
      <c r="BM7352"/>
      <c r="BN7352"/>
      <c r="BO7352"/>
      <c r="BP7352"/>
      <c r="BQ7352"/>
      <c r="BR7352"/>
      <c r="BS7352"/>
      <c r="BT7352"/>
      <c r="BU7352"/>
      <c r="BV7352"/>
      <c r="BW7352"/>
      <c r="BX7352"/>
      <c r="BY7352"/>
      <c r="BZ7352"/>
      <c r="CA7352"/>
      <c r="CB7352"/>
      <c r="CC7352"/>
      <c r="CD7352"/>
      <c r="CE7352"/>
      <c r="CF7352"/>
      <c r="CG7352"/>
      <c r="CH7352"/>
      <c r="CI7352"/>
      <c r="CJ7352"/>
      <c r="CK7352"/>
      <c r="CL7352"/>
      <c r="CM7352"/>
      <c r="CN7352"/>
      <c r="CO7352"/>
      <c r="CP7352"/>
      <c r="CQ7352"/>
      <c r="CR7352"/>
      <c r="CS7352"/>
      <c r="CT7352"/>
      <c r="CU7352"/>
      <c r="CV7352"/>
    </row>
    <row r="7353" spans="10:100" x14ac:dyDescent="0.25">
      <c r="J7353"/>
      <c r="K7353"/>
      <c r="L7353"/>
      <c r="M7353"/>
      <c r="N7353"/>
      <c r="O7353"/>
      <c r="P7353"/>
      <c r="Q7353"/>
      <c r="R7353"/>
      <c r="S7353"/>
      <c r="T7353"/>
      <c r="U7353"/>
      <c r="V7353"/>
      <c r="W7353"/>
      <c r="X7353"/>
      <c r="Y7353"/>
      <c r="Z7353"/>
      <c r="AA7353"/>
      <c r="AB7353"/>
      <c r="AC7353"/>
      <c r="AD7353"/>
      <c r="AE7353"/>
      <c r="AF7353"/>
      <c r="AG7353"/>
      <c r="AH7353"/>
      <c r="AI7353"/>
      <c r="AJ7353"/>
      <c r="AK7353"/>
      <c r="AL7353"/>
      <c r="AM7353"/>
      <c r="AN7353"/>
      <c r="AO7353"/>
      <c r="AP7353"/>
      <c r="AQ7353"/>
      <c r="AR7353"/>
      <c r="AS7353"/>
      <c r="AT7353"/>
      <c r="AU7353"/>
      <c r="AV7353"/>
      <c r="AW7353"/>
      <c r="AX7353"/>
      <c r="AY7353"/>
      <c r="AZ7353"/>
      <c r="BA7353"/>
      <c r="BB7353"/>
      <c r="BC7353"/>
      <c r="BD7353"/>
      <c r="BE7353"/>
      <c r="BF7353"/>
      <c r="BG7353"/>
      <c r="BH7353"/>
      <c r="BI7353"/>
      <c r="BJ7353"/>
      <c r="BK7353"/>
      <c r="BL7353"/>
      <c r="BM7353"/>
      <c r="BN7353"/>
      <c r="BO7353"/>
      <c r="BP7353"/>
      <c r="BQ7353"/>
      <c r="BR7353"/>
      <c r="BS7353"/>
      <c r="BT7353"/>
      <c r="BU7353"/>
      <c r="BV7353"/>
      <c r="BW7353"/>
      <c r="BX7353"/>
      <c r="BY7353"/>
      <c r="BZ7353"/>
      <c r="CA7353"/>
      <c r="CB7353"/>
      <c r="CC7353"/>
      <c r="CD7353"/>
      <c r="CE7353"/>
      <c r="CF7353"/>
      <c r="CG7353"/>
      <c r="CH7353"/>
      <c r="CI7353"/>
      <c r="CJ7353"/>
      <c r="CK7353"/>
      <c r="CL7353"/>
      <c r="CM7353"/>
      <c r="CN7353"/>
      <c r="CO7353"/>
      <c r="CP7353"/>
      <c r="CQ7353"/>
      <c r="CR7353"/>
      <c r="CS7353"/>
      <c r="CT7353"/>
      <c r="CU7353"/>
      <c r="CV7353"/>
    </row>
    <row r="7354" spans="10:100" x14ac:dyDescent="0.25">
      <c r="J7354"/>
      <c r="K7354"/>
      <c r="L7354"/>
      <c r="M7354"/>
      <c r="N7354"/>
      <c r="O7354"/>
      <c r="P7354"/>
      <c r="Q7354"/>
      <c r="R7354"/>
      <c r="S7354"/>
      <c r="T7354"/>
      <c r="U7354"/>
      <c r="V7354"/>
      <c r="W7354"/>
      <c r="X7354"/>
      <c r="Y7354"/>
      <c r="Z7354"/>
      <c r="AA7354"/>
      <c r="AB7354"/>
      <c r="AC7354"/>
      <c r="AD7354"/>
      <c r="AE7354"/>
      <c r="AF7354"/>
      <c r="AG7354"/>
      <c r="AH7354"/>
      <c r="AI7354"/>
      <c r="AJ7354"/>
      <c r="AK7354"/>
      <c r="AL7354"/>
      <c r="AM7354"/>
      <c r="AN7354"/>
      <c r="AO7354"/>
      <c r="AP7354"/>
      <c r="AQ7354"/>
      <c r="AR7354"/>
      <c r="AS7354"/>
      <c r="AT7354"/>
      <c r="AU7354"/>
      <c r="AV7354"/>
      <c r="AW7354"/>
      <c r="AX7354"/>
      <c r="AY7354"/>
      <c r="AZ7354"/>
      <c r="BA7354"/>
      <c r="BB7354"/>
      <c r="BC7354"/>
      <c r="BD7354"/>
      <c r="BE7354"/>
      <c r="BF7354"/>
      <c r="BG7354"/>
      <c r="BH7354"/>
      <c r="BI7354"/>
      <c r="BJ7354"/>
      <c r="BK7354"/>
      <c r="BL7354"/>
      <c r="BM7354"/>
      <c r="BN7354"/>
      <c r="BO7354"/>
      <c r="BP7354"/>
      <c r="BQ7354"/>
      <c r="BR7354"/>
      <c r="BS7354"/>
      <c r="BT7354"/>
      <c r="BU7354"/>
      <c r="BV7354"/>
      <c r="BW7354"/>
      <c r="BX7354"/>
      <c r="BY7354"/>
      <c r="BZ7354"/>
      <c r="CA7354"/>
      <c r="CB7354"/>
      <c r="CC7354"/>
      <c r="CD7354"/>
      <c r="CE7354"/>
      <c r="CF7354"/>
      <c r="CG7354"/>
      <c r="CH7354"/>
      <c r="CI7354"/>
      <c r="CJ7354"/>
      <c r="CK7354"/>
      <c r="CL7354"/>
      <c r="CM7354"/>
      <c r="CN7354"/>
      <c r="CO7354"/>
      <c r="CP7354"/>
      <c r="CQ7354"/>
      <c r="CR7354"/>
      <c r="CS7354"/>
      <c r="CT7354"/>
      <c r="CU7354"/>
      <c r="CV7354"/>
    </row>
    <row r="7355" spans="10:100" x14ac:dyDescent="0.25">
      <c r="J7355"/>
      <c r="K7355"/>
      <c r="L7355"/>
      <c r="M7355"/>
      <c r="N7355"/>
      <c r="O7355"/>
      <c r="P7355"/>
      <c r="Q7355"/>
      <c r="R7355"/>
      <c r="S7355"/>
      <c r="T7355"/>
      <c r="U7355"/>
      <c r="V7355"/>
      <c r="W7355"/>
      <c r="X7355"/>
      <c r="Y7355"/>
      <c r="Z7355"/>
      <c r="AA7355"/>
      <c r="AB7355"/>
      <c r="AC7355"/>
      <c r="AD7355"/>
      <c r="AE7355"/>
      <c r="AF7355"/>
      <c r="AG7355"/>
      <c r="AH7355"/>
      <c r="AI7355"/>
      <c r="AJ7355"/>
      <c r="AK7355"/>
      <c r="AL7355"/>
      <c r="AM7355"/>
      <c r="AN7355"/>
      <c r="AO7355"/>
      <c r="AP7355"/>
      <c r="AQ7355"/>
      <c r="AR7355"/>
      <c r="AS7355"/>
      <c r="AT7355"/>
      <c r="AU7355"/>
      <c r="AV7355"/>
      <c r="AW7355"/>
      <c r="AX7355"/>
      <c r="AY7355"/>
      <c r="AZ7355"/>
      <c r="BA7355"/>
      <c r="BB7355"/>
      <c r="BC7355"/>
      <c r="BD7355"/>
      <c r="BE7355"/>
      <c r="BF7355"/>
      <c r="BG7355"/>
      <c r="BH7355"/>
      <c r="BI7355"/>
      <c r="BJ7355"/>
      <c r="BK7355"/>
      <c r="BL7355"/>
      <c r="BM7355"/>
      <c r="BN7355"/>
      <c r="BO7355"/>
      <c r="BP7355"/>
      <c r="BQ7355"/>
      <c r="BR7355"/>
      <c r="BS7355"/>
      <c r="BT7355"/>
      <c r="BU7355"/>
      <c r="BV7355"/>
      <c r="BW7355"/>
      <c r="BX7355"/>
      <c r="BY7355"/>
      <c r="BZ7355"/>
      <c r="CA7355"/>
      <c r="CB7355"/>
      <c r="CC7355"/>
      <c r="CD7355"/>
      <c r="CE7355"/>
      <c r="CF7355"/>
      <c r="CG7355"/>
      <c r="CH7355"/>
      <c r="CI7355"/>
      <c r="CJ7355"/>
      <c r="CK7355"/>
      <c r="CL7355"/>
      <c r="CM7355"/>
      <c r="CN7355"/>
      <c r="CO7355"/>
      <c r="CP7355"/>
      <c r="CQ7355"/>
      <c r="CR7355"/>
      <c r="CS7355"/>
      <c r="CT7355"/>
      <c r="CU7355"/>
      <c r="CV7355"/>
    </row>
    <row r="7356" spans="10:100" x14ac:dyDescent="0.25">
      <c r="J7356"/>
      <c r="K7356"/>
      <c r="L7356"/>
      <c r="M7356"/>
      <c r="N7356"/>
      <c r="O7356"/>
      <c r="P7356"/>
      <c r="Q7356"/>
      <c r="R7356"/>
      <c r="S7356"/>
      <c r="T7356"/>
      <c r="U7356"/>
      <c r="V7356"/>
      <c r="W7356"/>
      <c r="X7356"/>
      <c r="Y7356"/>
      <c r="Z7356"/>
      <c r="AA7356"/>
      <c r="AB7356"/>
      <c r="AC7356"/>
      <c r="AD7356"/>
      <c r="AE7356"/>
      <c r="AF7356"/>
      <c r="AG7356"/>
      <c r="AH7356"/>
      <c r="AI7356"/>
      <c r="AJ7356"/>
      <c r="AK7356"/>
      <c r="AL7356"/>
      <c r="AM7356"/>
      <c r="AN7356"/>
      <c r="AO7356"/>
      <c r="AP7356"/>
      <c r="AQ7356"/>
      <c r="AR7356"/>
      <c r="AS7356"/>
      <c r="AT7356"/>
      <c r="AU7356"/>
      <c r="AV7356"/>
      <c r="AW7356"/>
      <c r="AX7356"/>
      <c r="AY7356"/>
      <c r="AZ7356"/>
      <c r="BA7356"/>
      <c r="BB7356"/>
      <c r="BC7356"/>
      <c r="BD7356"/>
      <c r="BE7356"/>
      <c r="BF7356"/>
      <c r="BG7356"/>
      <c r="BH7356"/>
      <c r="BI7356"/>
      <c r="BJ7356"/>
      <c r="BK7356"/>
      <c r="BL7356"/>
      <c r="BM7356"/>
      <c r="BN7356"/>
      <c r="BO7356"/>
      <c r="BP7356"/>
      <c r="BQ7356"/>
      <c r="BR7356"/>
      <c r="BS7356"/>
      <c r="BT7356"/>
      <c r="BU7356"/>
      <c r="BV7356"/>
      <c r="BW7356"/>
      <c r="BX7356"/>
      <c r="BY7356"/>
      <c r="BZ7356"/>
      <c r="CA7356"/>
      <c r="CB7356"/>
      <c r="CC7356"/>
      <c r="CD7356"/>
      <c r="CE7356"/>
      <c r="CF7356"/>
      <c r="CG7356"/>
      <c r="CH7356"/>
      <c r="CI7356"/>
      <c r="CJ7356"/>
      <c r="CK7356"/>
      <c r="CL7356"/>
      <c r="CM7356"/>
      <c r="CN7356"/>
      <c r="CO7356"/>
      <c r="CP7356"/>
      <c r="CQ7356"/>
      <c r="CR7356"/>
      <c r="CS7356"/>
      <c r="CT7356"/>
      <c r="CU7356"/>
      <c r="CV7356"/>
    </row>
    <row r="7357" spans="10:100" x14ac:dyDescent="0.25">
      <c r="J7357"/>
      <c r="K7357"/>
      <c r="L7357"/>
      <c r="M7357"/>
      <c r="N7357"/>
      <c r="O7357"/>
      <c r="P7357"/>
      <c r="Q7357"/>
      <c r="R7357"/>
      <c r="S7357"/>
      <c r="T7357"/>
      <c r="U7357"/>
      <c r="V7357"/>
      <c r="W7357"/>
      <c r="X7357"/>
      <c r="Y7357"/>
      <c r="Z7357"/>
      <c r="AA7357"/>
      <c r="AB7357"/>
      <c r="AC7357"/>
      <c r="AD7357"/>
      <c r="AE7357"/>
      <c r="AF7357"/>
      <c r="AG7357"/>
      <c r="AH7357"/>
      <c r="AI7357"/>
      <c r="AJ7357"/>
      <c r="AK7357"/>
      <c r="AL7357"/>
      <c r="AM7357"/>
      <c r="AN7357"/>
      <c r="AO7357"/>
      <c r="AP7357"/>
      <c r="AQ7357"/>
      <c r="AR7357"/>
      <c r="AS7357"/>
      <c r="AT7357"/>
      <c r="AU7357"/>
      <c r="AV7357"/>
      <c r="AW7357"/>
      <c r="AX7357"/>
      <c r="AY7357"/>
      <c r="AZ7357"/>
      <c r="BA7357"/>
      <c r="BB7357"/>
      <c r="BC7357"/>
      <c r="BD7357"/>
      <c r="BE7357"/>
      <c r="BF7357"/>
      <c r="BG7357"/>
      <c r="BH7357"/>
      <c r="BI7357"/>
      <c r="BJ7357"/>
      <c r="BK7357"/>
      <c r="BL7357"/>
      <c r="BM7357"/>
      <c r="BN7357"/>
      <c r="BO7357"/>
      <c r="BP7357"/>
      <c r="BQ7357"/>
      <c r="BR7357"/>
      <c r="BS7357"/>
      <c r="BT7357"/>
      <c r="BU7357"/>
      <c r="BV7357"/>
      <c r="BW7357"/>
      <c r="BX7357"/>
      <c r="BY7357"/>
      <c r="BZ7357"/>
      <c r="CA7357"/>
      <c r="CB7357"/>
      <c r="CC7357"/>
      <c r="CD7357"/>
      <c r="CE7357"/>
      <c r="CF7357"/>
      <c r="CG7357"/>
      <c r="CH7357"/>
      <c r="CI7357"/>
      <c r="CJ7357"/>
      <c r="CK7357"/>
      <c r="CL7357"/>
      <c r="CM7357"/>
      <c r="CN7357"/>
      <c r="CO7357"/>
      <c r="CP7357"/>
      <c r="CQ7357"/>
      <c r="CR7357"/>
      <c r="CS7357"/>
      <c r="CT7357"/>
      <c r="CU7357"/>
      <c r="CV7357"/>
    </row>
    <row r="7358" spans="10:100" x14ac:dyDescent="0.25">
      <c r="J7358"/>
      <c r="K7358"/>
      <c r="L7358"/>
      <c r="M7358"/>
      <c r="N7358"/>
      <c r="O7358"/>
      <c r="P7358"/>
      <c r="Q7358"/>
      <c r="R7358"/>
      <c r="S7358"/>
      <c r="T7358"/>
      <c r="U7358"/>
      <c r="V7358"/>
      <c r="W7358"/>
      <c r="X7358"/>
      <c r="Y7358"/>
      <c r="Z7358"/>
      <c r="AA7358"/>
      <c r="AB7358"/>
      <c r="AC7358"/>
      <c r="AD7358"/>
      <c r="AE7358"/>
      <c r="AF7358"/>
      <c r="AG7358"/>
      <c r="AH7358"/>
      <c r="AI7358"/>
      <c r="AJ7358"/>
      <c r="AK7358"/>
      <c r="AL7358"/>
      <c r="AM7358"/>
      <c r="AN7358"/>
      <c r="AO7358"/>
      <c r="AP7358"/>
      <c r="AQ7358"/>
      <c r="AR7358"/>
      <c r="AS7358"/>
      <c r="AT7358"/>
      <c r="AU7358"/>
      <c r="AV7358"/>
      <c r="AW7358"/>
      <c r="AX7358"/>
      <c r="AY7358"/>
      <c r="AZ7358"/>
      <c r="BA7358"/>
      <c r="BB7358"/>
      <c r="BC7358"/>
      <c r="BD7358"/>
      <c r="BE7358"/>
      <c r="BF7358"/>
      <c r="BG7358"/>
      <c r="BH7358"/>
      <c r="BI7358"/>
      <c r="BJ7358"/>
      <c r="BK7358"/>
      <c r="BL7358"/>
      <c r="BM7358"/>
      <c r="BN7358"/>
      <c r="BO7358"/>
      <c r="BP7358"/>
      <c r="BQ7358"/>
      <c r="BR7358"/>
      <c r="BS7358"/>
      <c r="BT7358"/>
      <c r="BU7358"/>
      <c r="BV7358"/>
      <c r="BW7358"/>
      <c r="BX7358"/>
      <c r="BY7358"/>
      <c r="BZ7358"/>
      <c r="CA7358"/>
      <c r="CB7358"/>
      <c r="CC7358"/>
      <c r="CD7358"/>
      <c r="CE7358"/>
      <c r="CF7358"/>
      <c r="CG7358"/>
      <c r="CH7358"/>
      <c r="CI7358"/>
      <c r="CJ7358"/>
      <c r="CK7358"/>
      <c r="CL7358"/>
      <c r="CM7358"/>
      <c r="CN7358"/>
      <c r="CO7358"/>
      <c r="CP7358"/>
      <c r="CQ7358"/>
      <c r="CR7358"/>
      <c r="CS7358"/>
      <c r="CT7358"/>
      <c r="CU7358"/>
      <c r="CV7358"/>
    </row>
    <row r="7359" spans="10:100" x14ac:dyDescent="0.25">
      <c r="J7359"/>
      <c r="K7359"/>
      <c r="L7359"/>
      <c r="M7359"/>
      <c r="N7359"/>
      <c r="O7359"/>
      <c r="P7359"/>
      <c r="Q7359"/>
      <c r="R7359"/>
      <c r="S7359"/>
      <c r="T7359"/>
      <c r="U7359"/>
      <c r="V7359"/>
      <c r="W7359"/>
      <c r="X7359"/>
      <c r="Y7359"/>
      <c r="Z7359"/>
      <c r="AA7359"/>
      <c r="AB7359"/>
      <c r="AC7359"/>
      <c r="AD7359"/>
      <c r="AE7359"/>
      <c r="AF7359"/>
      <c r="AG7359"/>
      <c r="AH7359"/>
      <c r="AI7359"/>
      <c r="AJ7359"/>
      <c r="AK7359"/>
      <c r="AL7359"/>
      <c r="AM7359"/>
      <c r="AN7359"/>
      <c r="AO7359"/>
      <c r="AP7359"/>
      <c r="AQ7359"/>
      <c r="AR7359"/>
      <c r="AS7359"/>
      <c r="AT7359"/>
      <c r="AU7359"/>
      <c r="AV7359"/>
      <c r="AW7359"/>
      <c r="AX7359"/>
      <c r="AY7359"/>
      <c r="AZ7359"/>
      <c r="BA7359"/>
      <c r="BB7359"/>
      <c r="BC7359"/>
      <c r="BD7359"/>
      <c r="BE7359"/>
      <c r="BF7359"/>
      <c r="BG7359"/>
      <c r="BH7359"/>
      <c r="BI7359"/>
      <c r="BJ7359"/>
      <c r="BK7359"/>
      <c r="BL7359"/>
      <c r="BM7359"/>
      <c r="BN7359"/>
      <c r="BO7359"/>
      <c r="BP7359"/>
      <c r="BQ7359"/>
      <c r="BR7359"/>
      <c r="BS7359"/>
      <c r="BT7359"/>
      <c r="BU7359"/>
      <c r="BV7359"/>
      <c r="BW7359"/>
      <c r="BX7359"/>
      <c r="BY7359"/>
      <c r="BZ7359"/>
      <c r="CA7359"/>
      <c r="CB7359"/>
      <c r="CC7359"/>
      <c r="CD7359"/>
      <c r="CE7359"/>
      <c r="CF7359"/>
      <c r="CG7359"/>
      <c r="CH7359"/>
      <c r="CI7359"/>
      <c r="CJ7359"/>
      <c r="CK7359"/>
      <c r="CL7359"/>
      <c r="CM7359"/>
      <c r="CN7359"/>
      <c r="CO7359"/>
      <c r="CP7359"/>
      <c r="CQ7359"/>
      <c r="CR7359"/>
      <c r="CS7359"/>
      <c r="CT7359"/>
      <c r="CU7359"/>
      <c r="CV7359"/>
    </row>
    <row r="7360" spans="10:100" x14ac:dyDescent="0.25">
      <c r="J7360"/>
      <c r="K7360"/>
      <c r="L7360"/>
      <c r="M7360"/>
      <c r="N7360"/>
      <c r="O7360"/>
      <c r="P7360"/>
      <c r="Q7360"/>
      <c r="R7360"/>
      <c r="S7360"/>
      <c r="T7360"/>
      <c r="U7360"/>
      <c r="V7360"/>
      <c r="W7360"/>
      <c r="X7360"/>
      <c r="Y7360"/>
      <c r="Z7360"/>
      <c r="AA7360"/>
      <c r="AB7360"/>
      <c r="AC7360"/>
      <c r="AD7360"/>
      <c r="AE7360"/>
      <c r="AF7360"/>
      <c r="AG7360"/>
      <c r="AH7360"/>
      <c r="AI7360"/>
      <c r="AJ7360"/>
      <c r="AK7360"/>
      <c r="AL7360"/>
      <c r="AM7360"/>
      <c r="AN7360"/>
      <c r="AO7360"/>
      <c r="AP7360"/>
      <c r="AQ7360"/>
      <c r="AR7360"/>
      <c r="AS7360"/>
      <c r="AT7360"/>
      <c r="AU7360"/>
      <c r="AV7360"/>
      <c r="AW7360"/>
      <c r="AX7360"/>
      <c r="AY7360"/>
      <c r="AZ7360"/>
      <c r="BA7360"/>
      <c r="BB7360"/>
      <c r="BC7360"/>
      <c r="BD7360"/>
      <c r="BE7360"/>
      <c r="BF7360"/>
      <c r="BG7360"/>
      <c r="BH7360"/>
      <c r="BI7360"/>
      <c r="BJ7360"/>
      <c r="BK7360"/>
      <c r="BL7360"/>
      <c r="BM7360"/>
      <c r="BN7360"/>
      <c r="BO7360"/>
      <c r="BP7360"/>
      <c r="BQ7360"/>
      <c r="BR7360"/>
      <c r="BS7360"/>
      <c r="BT7360"/>
      <c r="BU7360"/>
      <c r="BV7360"/>
      <c r="BW7360"/>
      <c r="BX7360"/>
      <c r="BY7360"/>
      <c r="BZ7360"/>
      <c r="CA7360"/>
      <c r="CB7360"/>
      <c r="CC7360"/>
      <c r="CD7360"/>
      <c r="CE7360"/>
      <c r="CF7360"/>
      <c r="CG7360"/>
      <c r="CH7360"/>
      <c r="CI7360"/>
      <c r="CJ7360"/>
      <c r="CK7360"/>
      <c r="CL7360"/>
      <c r="CM7360"/>
      <c r="CN7360"/>
      <c r="CO7360"/>
      <c r="CP7360"/>
      <c r="CQ7360"/>
      <c r="CR7360"/>
      <c r="CS7360"/>
      <c r="CT7360"/>
      <c r="CU7360"/>
      <c r="CV7360"/>
    </row>
    <row r="7361" spans="10:100" x14ac:dyDescent="0.25">
      <c r="J7361"/>
      <c r="K7361"/>
      <c r="L7361"/>
      <c r="M7361"/>
      <c r="N7361"/>
      <c r="O7361"/>
      <c r="P7361"/>
      <c r="Q7361"/>
      <c r="R7361"/>
      <c r="S7361"/>
      <c r="T7361"/>
      <c r="U7361"/>
      <c r="V7361"/>
      <c r="W7361"/>
      <c r="X7361"/>
      <c r="Y7361"/>
      <c r="Z7361"/>
      <c r="AA7361"/>
      <c r="AB7361"/>
      <c r="AC7361"/>
      <c r="AD7361"/>
      <c r="AE7361"/>
      <c r="AF7361"/>
      <c r="AG7361"/>
      <c r="AH7361"/>
      <c r="AI7361"/>
      <c r="AJ7361"/>
      <c r="AK7361"/>
      <c r="AL7361"/>
      <c r="AM7361"/>
      <c r="AN7361"/>
      <c r="AO7361"/>
      <c r="AP7361"/>
      <c r="AQ7361"/>
      <c r="AR7361"/>
      <c r="AS7361"/>
      <c r="AT7361"/>
      <c r="AU7361"/>
      <c r="AV7361"/>
      <c r="AW7361"/>
      <c r="AX7361"/>
      <c r="AY7361"/>
      <c r="AZ7361"/>
      <c r="BA7361"/>
      <c r="BB7361"/>
      <c r="BC7361"/>
      <c r="BD7361"/>
      <c r="BE7361"/>
      <c r="BF7361"/>
      <c r="BG7361"/>
      <c r="BH7361"/>
      <c r="BI7361"/>
      <c r="BJ7361"/>
      <c r="BK7361"/>
      <c r="BL7361"/>
      <c r="BM7361"/>
      <c r="BN7361"/>
      <c r="BO7361"/>
      <c r="BP7361"/>
      <c r="BQ7361"/>
      <c r="BR7361"/>
      <c r="BS7361"/>
      <c r="BT7361"/>
      <c r="BU7361"/>
      <c r="BV7361"/>
      <c r="BW7361"/>
      <c r="BX7361"/>
      <c r="BY7361"/>
      <c r="BZ7361"/>
      <c r="CA7361"/>
      <c r="CB7361"/>
      <c r="CC7361"/>
      <c r="CD7361"/>
      <c r="CE7361"/>
      <c r="CF7361"/>
      <c r="CG7361"/>
      <c r="CH7361"/>
      <c r="CI7361"/>
      <c r="CJ7361"/>
      <c r="CK7361"/>
      <c r="CL7361"/>
      <c r="CM7361"/>
      <c r="CN7361"/>
      <c r="CO7361"/>
      <c r="CP7361"/>
      <c r="CQ7361"/>
      <c r="CR7361"/>
      <c r="CS7361"/>
      <c r="CT7361"/>
      <c r="CU7361"/>
      <c r="CV7361"/>
    </row>
    <row r="7362" spans="10:100" x14ac:dyDescent="0.25">
      <c r="J7362"/>
      <c r="K7362"/>
      <c r="L7362"/>
      <c r="M7362"/>
      <c r="N7362"/>
      <c r="O7362"/>
      <c r="P7362"/>
      <c r="Q7362"/>
      <c r="R7362"/>
      <c r="S7362"/>
      <c r="T7362"/>
      <c r="U7362"/>
      <c r="V7362"/>
      <c r="W7362"/>
      <c r="X7362"/>
      <c r="Y7362"/>
      <c r="Z7362"/>
      <c r="AA7362"/>
      <c r="AB7362"/>
      <c r="AC7362"/>
      <c r="AD7362"/>
      <c r="AE7362"/>
      <c r="AF7362"/>
      <c r="AG7362"/>
      <c r="AH7362"/>
      <c r="AI7362"/>
      <c r="AJ7362"/>
      <c r="AK7362"/>
      <c r="AL7362"/>
      <c r="AM7362"/>
      <c r="AN7362"/>
      <c r="AO7362"/>
      <c r="AP7362"/>
      <c r="AQ7362"/>
      <c r="AR7362"/>
      <c r="AS7362"/>
      <c r="AT7362"/>
      <c r="AU7362"/>
      <c r="AV7362"/>
      <c r="AW7362"/>
      <c r="AX7362"/>
      <c r="AY7362"/>
      <c r="AZ7362"/>
      <c r="BA7362"/>
      <c r="BB7362"/>
      <c r="BC7362"/>
      <c r="BD7362"/>
      <c r="BE7362"/>
      <c r="BF7362"/>
      <c r="BG7362"/>
      <c r="BH7362"/>
      <c r="BI7362"/>
      <c r="BJ7362"/>
      <c r="BK7362"/>
      <c r="BL7362"/>
      <c r="BM7362"/>
      <c r="BN7362"/>
      <c r="BO7362"/>
      <c r="BP7362"/>
      <c r="BQ7362"/>
      <c r="BR7362"/>
      <c r="BS7362"/>
      <c r="BT7362"/>
      <c r="BU7362"/>
      <c r="BV7362"/>
      <c r="BW7362"/>
      <c r="BX7362"/>
      <c r="BY7362"/>
      <c r="BZ7362"/>
      <c r="CA7362"/>
      <c r="CB7362"/>
      <c r="CC7362"/>
      <c r="CD7362"/>
      <c r="CE7362"/>
      <c r="CF7362"/>
      <c r="CG7362"/>
      <c r="CH7362"/>
      <c r="CI7362"/>
      <c r="CJ7362"/>
      <c r="CK7362"/>
      <c r="CL7362"/>
      <c r="CM7362"/>
      <c r="CN7362"/>
      <c r="CO7362"/>
      <c r="CP7362"/>
      <c r="CQ7362"/>
      <c r="CR7362"/>
      <c r="CS7362"/>
      <c r="CT7362"/>
      <c r="CU7362"/>
      <c r="CV7362"/>
    </row>
    <row r="7363" spans="10:100" x14ac:dyDescent="0.25">
      <c r="J7363"/>
      <c r="K7363"/>
      <c r="L7363"/>
      <c r="M7363"/>
      <c r="N7363"/>
      <c r="O7363"/>
      <c r="P7363"/>
      <c r="Q7363"/>
      <c r="R7363"/>
      <c r="S7363"/>
      <c r="T7363"/>
      <c r="U7363"/>
      <c r="V7363"/>
      <c r="W7363"/>
      <c r="X7363"/>
      <c r="Y7363"/>
      <c r="Z7363"/>
      <c r="AA7363"/>
      <c r="AB7363"/>
      <c r="AC7363"/>
      <c r="AD7363"/>
      <c r="AE7363"/>
      <c r="AF7363"/>
      <c r="AG7363"/>
      <c r="AH7363"/>
      <c r="AI7363"/>
      <c r="AJ7363"/>
      <c r="AK7363"/>
      <c r="AL7363"/>
      <c r="AM7363"/>
      <c r="AN7363"/>
      <c r="AO7363"/>
      <c r="AP7363"/>
      <c r="AQ7363"/>
      <c r="AR7363"/>
      <c r="AS7363"/>
      <c r="AT7363"/>
      <c r="AU7363"/>
      <c r="AV7363"/>
      <c r="AW7363"/>
      <c r="AX7363"/>
      <c r="AY7363"/>
      <c r="AZ7363"/>
      <c r="BA7363"/>
      <c r="BB7363"/>
      <c r="BC7363"/>
      <c r="BD7363"/>
      <c r="BE7363"/>
      <c r="BF7363"/>
      <c r="BG7363"/>
      <c r="BH7363"/>
      <c r="BI7363"/>
      <c r="BJ7363"/>
      <c r="BK7363"/>
      <c r="BL7363"/>
      <c r="BM7363"/>
      <c r="BN7363"/>
      <c r="BO7363"/>
      <c r="BP7363"/>
      <c r="BQ7363"/>
      <c r="BR7363"/>
      <c r="BS7363"/>
      <c r="BT7363"/>
      <c r="BU7363"/>
      <c r="BV7363"/>
      <c r="BW7363"/>
      <c r="BX7363"/>
      <c r="BY7363"/>
      <c r="BZ7363"/>
      <c r="CA7363"/>
      <c r="CB7363"/>
      <c r="CC7363"/>
      <c r="CD7363"/>
      <c r="CE7363"/>
      <c r="CF7363"/>
      <c r="CG7363"/>
      <c r="CH7363"/>
      <c r="CI7363"/>
      <c r="CJ7363"/>
      <c r="CK7363"/>
      <c r="CL7363"/>
      <c r="CM7363"/>
      <c r="CN7363"/>
      <c r="CO7363"/>
      <c r="CP7363"/>
      <c r="CQ7363"/>
      <c r="CR7363"/>
      <c r="CS7363"/>
      <c r="CT7363"/>
      <c r="CU7363"/>
      <c r="CV7363"/>
    </row>
    <row r="7364" spans="10:100" x14ac:dyDescent="0.25">
      <c r="J7364"/>
      <c r="K7364"/>
      <c r="L7364"/>
      <c r="M7364"/>
      <c r="N7364"/>
      <c r="O7364"/>
      <c r="P7364"/>
      <c r="Q7364"/>
      <c r="R7364"/>
      <c r="S7364"/>
      <c r="T7364"/>
      <c r="U7364"/>
      <c r="V7364"/>
      <c r="W7364"/>
      <c r="X7364"/>
      <c r="Y7364"/>
      <c r="Z7364"/>
      <c r="AA7364"/>
      <c r="AB7364"/>
      <c r="AC7364"/>
      <c r="AD7364"/>
      <c r="AE7364"/>
      <c r="AF7364"/>
      <c r="AG7364"/>
      <c r="AH7364"/>
      <c r="AI7364"/>
      <c r="AJ7364"/>
      <c r="AK7364"/>
      <c r="AL7364"/>
      <c r="AM7364"/>
      <c r="AN7364"/>
      <c r="AO7364"/>
      <c r="AP7364"/>
      <c r="AQ7364"/>
      <c r="AR7364"/>
      <c r="AS7364"/>
      <c r="AT7364"/>
      <c r="AU7364"/>
      <c r="AV7364"/>
      <c r="AW7364"/>
      <c r="AX7364"/>
      <c r="AY7364"/>
      <c r="AZ7364"/>
      <c r="BA7364"/>
      <c r="BB7364"/>
      <c r="BC7364"/>
      <c r="BD7364"/>
      <c r="BE7364"/>
      <c r="BF7364"/>
      <c r="BG7364"/>
      <c r="BH7364"/>
      <c r="BI7364"/>
      <c r="BJ7364"/>
      <c r="BK7364"/>
      <c r="BL7364"/>
      <c r="BM7364"/>
      <c r="BN7364"/>
      <c r="BO7364"/>
      <c r="BP7364"/>
      <c r="BQ7364"/>
      <c r="BR7364"/>
      <c r="BS7364"/>
      <c r="BT7364"/>
      <c r="BU7364"/>
      <c r="BV7364"/>
      <c r="BW7364"/>
      <c r="BX7364"/>
      <c r="BY7364"/>
      <c r="BZ7364"/>
      <c r="CA7364"/>
      <c r="CB7364"/>
      <c r="CC7364"/>
      <c r="CD7364"/>
      <c r="CE7364"/>
      <c r="CF7364"/>
      <c r="CG7364"/>
      <c r="CH7364"/>
      <c r="CI7364"/>
      <c r="CJ7364"/>
      <c r="CK7364"/>
      <c r="CL7364"/>
      <c r="CM7364"/>
      <c r="CN7364"/>
      <c r="CO7364"/>
      <c r="CP7364"/>
      <c r="CQ7364"/>
      <c r="CR7364"/>
      <c r="CS7364"/>
      <c r="CT7364"/>
      <c r="CU7364"/>
      <c r="CV7364"/>
    </row>
    <row r="7365" spans="10:100" x14ac:dyDescent="0.25">
      <c r="J7365"/>
      <c r="K7365"/>
      <c r="L7365"/>
      <c r="M7365"/>
      <c r="N7365"/>
      <c r="O7365"/>
      <c r="P7365"/>
      <c r="Q7365"/>
      <c r="R7365"/>
      <c r="S7365"/>
      <c r="T7365"/>
      <c r="U7365"/>
      <c r="V7365"/>
      <c r="W7365"/>
      <c r="X7365"/>
      <c r="Y7365"/>
      <c r="Z7365"/>
      <c r="AA7365"/>
      <c r="AB7365"/>
      <c r="AC7365"/>
      <c r="AD7365"/>
      <c r="AE7365"/>
      <c r="AF7365"/>
      <c r="AG7365"/>
      <c r="AH7365"/>
      <c r="AI7365"/>
      <c r="AJ7365"/>
      <c r="AK7365"/>
      <c r="AL7365"/>
      <c r="AM7365"/>
      <c r="AN7365"/>
      <c r="AO7365"/>
      <c r="AP7365"/>
      <c r="AQ7365"/>
      <c r="AR7365"/>
      <c r="AS7365"/>
      <c r="AT7365"/>
      <c r="AU7365"/>
      <c r="AV7365"/>
      <c r="AW7365"/>
      <c r="AX7365"/>
      <c r="AY7365"/>
      <c r="AZ7365"/>
      <c r="BA7365"/>
      <c r="BB7365"/>
      <c r="BC7365"/>
      <c r="BD7365"/>
      <c r="BE7365"/>
      <c r="BF7365"/>
      <c r="BG7365"/>
      <c r="BH7365"/>
      <c r="BI7365"/>
      <c r="BJ7365"/>
      <c r="BK7365"/>
      <c r="BL7365"/>
      <c r="BM7365"/>
      <c r="BN7365"/>
      <c r="BO7365"/>
      <c r="BP7365"/>
      <c r="BQ7365"/>
      <c r="BR7365"/>
      <c r="BS7365"/>
      <c r="BT7365"/>
      <c r="BU7365"/>
      <c r="BV7365"/>
      <c r="BW7365"/>
      <c r="BX7365"/>
      <c r="BY7365"/>
      <c r="BZ7365"/>
      <c r="CA7365"/>
      <c r="CB7365"/>
      <c r="CC7365"/>
      <c r="CD7365"/>
      <c r="CE7365"/>
      <c r="CF7365"/>
      <c r="CG7365"/>
      <c r="CH7365"/>
      <c r="CI7365"/>
      <c r="CJ7365"/>
      <c r="CK7365"/>
      <c r="CL7365"/>
      <c r="CM7365"/>
      <c r="CN7365"/>
      <c r="CO7365"/>
      <c r="CP7365"/>
      <c r="CQ7365"/>
      <c r="CR7365"/>
      <c r="CS7365"/>
      <c r="CT7365"/>
      <c r="CU7365"/>
      <c r="CV7365"/>
    </row>
    <row r="7366" spans="10:100" x14ac:dyDescent="0.25">
      <c r="J7366"/>
      <c r="K7366"/>
      <c r="L7366"/>
      <c r="M7366"/>
      <c r="N7366"/>
      <c r="O7366"/>
      <c r="P7366"/>
      <c r="Q7366"/>
      <c r="R7366"/>
      <c r="S7366"/>
      <c r="T7366"/>
      <c r="U7366"/>
      <c r="V7366"/>
      <c r="W7366"/>
      <c r="X7366"/>
      <c r="Y7366"/>
      <c r="Z7366"/>
      <c r="AA7366"/>
      <c r="AB7366"/>
      <c r="AC7366"/>
      <c r="AD7366"/>
      <c r="AE7366"/>
      <c r="AF7366"/>
      <c r="AG7366"/>
      <c r="AH7366"/>
      <c r="AI7366"/>
      <c r="AJ7366"/>
      <c r="AK7366"/>
      <c r="AL7366"/>
      <c r="AM7366"/>
      <c r="AN7366"/>
      <c r="AO7366"/>
      <c r="AP7366"/>
      <c r="AQ7366"/>
      <c r="AR7366"/>
      <c r="AS7366"/>
      <c r="AT7366"/>
      <c r="AU7366"/>
      <c r="AV7366"/>
      <c r="AW7366"/>
      <c r="AX7366"/>
      <c r="AY7366"/>
      <c r="AZ7366"/>
      <c r="BA7366"/>
      <c r="BB7366"/>
      <c r="BC7366"/>
      <c r="BD7366"/>
      <c r="BE7366"/>
      <c r="BF7366"/>
      <c r="BG7366"/>
      <c r="BH7366"/>
      <c r="BI7366"/>
      <c r="BJ7366"/>
      <c r="BK7366"/>
      <c r="BL7366"/>
      <c r="BM7366"/>
      <c r="BN7366"/>
      <c r="BO7366"/>
      <c r="BP7366"/>
      <c r="BQ7366"/>
      <c r="BR7366"/>
      <c r="BS7366"/>
      <c r="BT7366"/>
      <c r="BU7366"/>
      <c r="BV7366"/>
      <c r="BW7366"/>
      <c r="BX7366"/>
      <c r="BY7366"/>
      <c r="BZ7366"/>
      <c r="CA7366"/>
      <c r="CB7366"/>
      <c r="CC7366"/>
      <c r="CD7366"/>
      <c r="CE7366"/>
      <c r="CF7366"/>
      <c r="CG7366"/>
      <c r="CH7366"/>
      <c r="CI7366"/>
      <c r="CJ7366"/>
      <c r="CK7366"/>
      <c r="CL7366"/>
      <c r="CM7366"/>
      <c r="CN7366"/>
      <c r="CO7366"/>
      <c r="CP7366"/>
      <c r="CQ7366"/>
      <c r="CR7366"/>
      <c r="CS7366"/>
      <c r="CT7366"/>
      <c r="CU7366"/>
      <c r="CV7366"/>
    </row>
    <row r="7367" spans="10:100" x14ac:dyDescent="0.25">
      <c r="J7367"/>
      <c r="K7367"/>
      <c r="L7367"/>
      <c r="M7367"/>
      <c r="N7367"/>
      <c r="O7367"/>
      <c r="P7367"/>
      <c r="Q7367"/>
      <c r="R7367"/>
      <c r="S7367"/>
      <c r="T7367"/>
      <c r="U7367"/>
      <c r="V7367"/>
      <c r="W7367"/>
      <c r="X7367"/>
      <c r="Y7367"/>
      <c r="Z7367"/>
      <c r="AA7367"/>
      <c r="AB7367"/>
      <c r="AC7367"/>
      <c r="AD7367"/>
      <c r="AE7367"/>
      <c r="AF7367"/>
      <c r="AG7367"/>
      <c r="AH7367"/>
      <c r="AI7367"/>
      <c r="AJ7367"/>
      <c r="AK7367"/>
      <c r="AL7367"/>
      <c r="AM7367"/>
      <c r="AN7367"/>
      <c r="AO7367"/>
      <c r="AP7367"/>
      <c r="AQ7367"/>
      <c r="AR7367"/>
      <c r="AS7367"/>
      <c r="AT7367"/>
      <c r="AU7367"/>
      <c r="AV7367"/>
      <c r="AW7367"/>
      <c r="AX7367"/>
      <c r="AY7367"/>
      <c r="AZ7367"/>
      <c r="BA7367"/>
      <c r="BB7367"/>
      <c r="BC7367"/>
      <c r="BD7367"/>
      <c r="BE7367"/>
      <c r="BF7367"/>
      <c r="BG7367"/>
      <c r="BH7367"/>
      <c r="BI7367"/>
      <c r="BJ7367"/>
      <c r="BK7367"/>
      <c r="BL7367"/>
      <c r="BM7367"/>
      <c r="BN7367"/>
      <c r="BO7367"/>
      <c r="BP7367"/>
      <c r="BQ7367"/>
      <c r="BR7367"/>
      <c r="BS7367"/>
      <c r="BT7367"/>
      <c r="BU7367"/>
      <c r="BV7367"/>
      <c r="BW7367"/>
      <c r="BX7367"/>
      <c r="BY7367"/>
      <c r="BZ7367"/>
      <c r="CA7367"/>
      <c r="CB7367"/>
      <c r="CC7367"/>
      <c r="CD7367"/>
      <c r="CE7367"/>
      <c r="CF7367"/>
      <c r="CG7367"/>
      <c r="CH7367"/>
      <c r="CI7367"/>
      <c r="CJ7367"/>
      <c r="CK7367"/>
      <c r="CL7367"/>
      <c r="CM7367"/>
      <c r="CN7367"/>
      <c r="CO7367"/>
      <c r="CP7367"/>
      <c r="CQ7367"/>
      <c r="CR7367"/>
      <c r="CS7367"/>
      <c r="CT7367"/>
      <c r="CU7367"/>
      <c r="CV7367"/>
    </row>
    <row r="7368" spans="10:100" x14ac:dyDescent="0.25">
      <c r="J7368"/>
      <c r="K7368"/>
      <c r="L7368"/>
      <c r="M7368"/>
      <c r="N7368"/>
      <c r="O7368"/>
      <c r="P7368"/>
      <c r="Q7368"/>
      <c r="R7368"/>
      <c r="S7368"/>
      <c r="T7368"/>
      <c r="U7368"/>
      <c r="V7368"/>
      <c r="W7368"/>
      <c r="X7368"/>
      <c r="Y7368"/>
      <c r="Z7368"/>
      <c r="AA7368"/>
      <c r="AB7368"/>
      <c r="AC7368"/>
      <c r="AD7368"/>
      <c r="AE7368"/>
      <c r="AF7368"/>
      <c r="AG7368"/>
      <c r="AH7368"/>
      <c r="AI7368"/>
      <c r="AJ7368"/>
      <c r="AK7368"/>
      <c r="AL7368"/>
      <c r="AM7368"/>
      <c r="AN7368"/>
      <c r="AO7368"/>
      <c r="AP7368"/>
      <c r="AQ7368"/>
      <c r="AR7368"/>
      <c r="AS7368"/>
      <c r="AT7368"/>
      <c r="AU7368"/>
      <c r="AV7368"/>
      <c r="AW7368"/>
      <c r="AX7368"/>
      <c r="AY7368"/>
      <c r="AZ7368"/>
      <c r="BA7368"/>
      <c r="BB7368"/>
      <c r="BC7368"/>
      <c r="BD7368"/>
      <c r="BE7368"/>
      <c r="BF7368"/>
      <c r="BG7368"/>
      <c r="BH7368"/>
      <c r="BI7368"/>
      <c r="BJ7368"/>
      <c r="BK7368"/>
      <c r="BL7368"/>
      <c r="BM7368"/>
      <c r="BN7368"/>
      <c r="BO7368"/>
      <c r="BP7368"/>
      <c r="BQ7368"/>
      <c r="BR7368"/>
      <c r="BS7368"/>
      <c r="BT7368"/>
      <c r="BU7368"/>
      <c r="BV7368"/>
      <c r="BW7368"/>
      <c r="BX7368"/>
      <c r="BY7368"/>
      <c r="BZ7368"/>
      <c r="CA7368"/>
      <c r="CB7368"/>
      <c r="CC7368"/>
      <c r="CD7368"/>
      <c r="CE7368"/>
      <c r="CF7368"/>
      <c r="CG7368"/>
      <c r="CH7368"/>
      <c r="CI7368"/>
      <c r="CJ7368"/>
      <c r="CK7368"/>
      <c r="CL7368"/>
      <c r="CM7368"/>
      <c r="CN7368"/>
      <c r="CO7368"/>
      <c r="CP7368"/>
      <c r="CQ7368"/>
      <c r="CR7368"/>
      <c r="CS7368"/>
      <c r="CT7368"/>
      <c r="CU7368"/>
      <c r="CV7368"/>
    </row>
    <row r="7369" spans="10:100" x14ac:dyDescent="0.25">
      <c r="J7369"/>
      <c r="K7369"/>
      <c r="L7369"/>
      <c r="M7369"/>
      <c r="N7369"/>
      <c r="O7369"/>
      <c r="P7369"/>
      <c r="Q7369"/>
      <c r="R7369"/>
      <c r="S7369"/>
      <c r="T7369"/>
      <c r="U7369"/>
      <c r="V7369"/>
      <c r="W7369"/>
      <c r="X7369"/>
      <c r="Y7369"/>
      <c r="Z7369"/>
      <c r="AA7369"/>
      <c r="AB7369"/>
      <c r="AC7369"/>
      <c r="AD7369"/>
      <c r="AE7369"/>
      <c r="AF7369"/>
      <c r="AG7369"/>
      <c r="AH7369"/>
      <c r="AI7369"/>
      <c r="AJ7369"/>
      <c r="AK7369"/>
      <c r="AL7369"/>
      <c r="AM7369"/>
      <c r="AN7369"/>
      <c r="AO7369"/>
      <c r="AP7369"/>
      <c r="AQ7369"/>
      <c r="AR7369"/>
      <c r="AS7369"/>
      <c r="AT7369"/>
      <c r="AU7369"/>
      <c r="AV7369"/>
      <c r="AW7369"/>
      <c r="AX7369"/>
      <c r="AY7369"/>
      <c r="AZ7369"/>
      <c r="BA7369"/>
      <c r="BB7369"/>
      <c r="BC7369"/>
      <c r="BD7369"/>
      <c r="BE7369"/>
      <c r="BF7369"/>
      <c r="BG7369"/>
      <c r="BH7369"/>
      <c r="BI7369"/>
      <c r="BJ7369"/>
      <c r="BK7369"/>
      <c r="BL7369"/>
      <c r="BM7369"/>
      <c r="BN7369"/>
      <c r="BO7369"/>
      <c r="BP7369"/>
      <c r="BQ7369"/>
      <c r="BR7369"/>
      <c r="BS7369"/>
      <c r="BT7369"/>
      <c r="BU7369"/>
      <c r="BV7369"/>
      <c r="BW7369"/>
      <c r="BX7369"/>
      <c r="BY7369"/>
      <c r="BZ7369"/>
      <c r="CA7369"/>
      <c r="CB7369"/>
      <c r="CC7369"/>
      <c r="CD7369"/>
      <c r="CE7369"/>
      <c r="CF7369"/>
      <c r="CG7369"/>
      <c r="CH7369"/>
      <c r="CI7369"/>
      <c r="CJ7369"/>
      <c r="CK7369"/>
      <c r="CL7369"/>
      <c r="CM7369"/>
      <c r="CN7369"/>
      <c r="CO7369"/>
      <c r="CP7369"/>
      <c r="CQ7369"/>
      <c r="CR7369"/>
      <c r="CS7369"/>
      <c r="CT7369"/>
      <c r="CU7369"/>
      <c r="CV7369"/>
    </row>
    <row r="7370" spans="10:100" x14ac:dyDescent="0.25">
      <c r="J7370"/>
      <c r="K7370"/>
      <c r="L7370"/>
      <c r="M7370"/>
      <c r="N7370"/>
      <c r="O7370"/>
      <c r="P7370"/>
      <c r="Q7370"/>
      <c r="R7370"/>
      <c r="S7370"/>
      <c r="T7370"/>
      <c r="U7370"/>
      <c r="V7370"/>
      <c r="W7370"/>
      <c r="X7370"/>
      <c r="Y7370"/>
      <c r="Z7370"/>
      <c r="AA7370"/>
      <c r="AB7370"/>
      <c r="AC7370"/>
      <c r="AD7370"/>
      <c r="AE7370"/>
      <c r="AF7370"/>
      <c r="AG7370"/>
      <c r="AH7370"/>
      <c r="AI7370"/>
      <c r="AJ7370"/>
      <c r="AK7370"/>
      <c r="AL7370"/>
      <c r="AM7370"/>
      <c r="AN7370"/>
      <c r="AO7370"/>
      <c r="AP7370"/>
      <c r="AQ7370"/>
      <c r="AR7370"/>
      <c r="AS7370"/>
      <c r="AT7370"/>
      <c r="AU7370"/>
      <c r="AV7370"/>
      <c r="AW7370"/>
      <c r="AX7370"/>
      <c r="AY7370"/>
      <c r="AZ7370"/>
      <c r="BA7370"/>
      <c r="BB7370"/>
      <c r="BC7370"/>
      <c r="BD7370"/>
      <c r="BE7370"/>
      <c r="BF7370"/>
      <c r="BG7370"/>
      <c r="BH7370"/>
      <c r="BI7370"/>
      <c r="BJ7370"/>
      <c r="BK7370"/>
      <c r="BL7370"/>
      <c r="BM7370"/>
      <c r="BN7370"/>
      <c r="BO7370"/>
      <c r="BP7370"/>
      <c r="BQ7370"/>
      <c r="BR7370"/>
      <c r="BS7370"/>
      <c r="BT7370"/>
      <c r="BU7370"/>
      <c r="BV7370"/>
      <c r="BW7370"/>
      <c r="BX7370"/>
      <c r="BY7370"/>
      <c r="BZ7370"/>
      <c r="CA7370"/>
      <c r="CB7370"/>
      <c r="CC7370"/>
      <c r="CD7370"/>
      <c r="CE7370"/>
      <c r="CF7370"/>
      <c r="CG7370"/>
      <c r="CH7370"/>
      <c r="CI7370"/>
      <c r="CJ7370"/>
      <c r="CK7370"/>
      <c r="CL7370"/>
      <c r="CM7370"/>
      <c r="CN7370"/>
      <c r="CO7370"/>
      <c r="CP7370"/>
      <c r="CQ7370"/>
      <c r="CR7370"/>
      <c r="CS7370"/>
      <c r="CT7370"/>
      <c r="CU7370"/>
      <c r="CV7370"/>
    </row>
    <row r="7371" spans="10:100" x14ac:dyDescent="0.25">
      <c r="J7371"/>
      <c r="K7371"/>
      <c r="L7371"/>
      <c r="M7371"/>
      <c r="N7371"/>
      <c r="O7371"/>
      <c r="P7371"/>
      <c r="Q7371"/>
      <c r="R7371"/>
      <c r="S7371"/>
      <c r="T7371"/>
      <c r="U7371"/>
      <c r="V7371"/>
      <c r="W7371"/>
      <c r="X7371"/>
      <c r="Y7371"/>
      <c r="Z7371"/>
      <c r="AA7371"/>
      <c r="AB7371"/>
      <c r="AC7371"/>
      <c r="AD7371"/>
      <c r="AE7371"/>
      <c r="AF7371"/>
      <c r="AG7371"/>
      <c r="AH7371"/>
      <c r="AI7371"/>
      <c r="AJ7371"/>
      <c r="AK7371"/>
      <c r="AL7371"/>
      <c r="AM7371"/>
      <c r="AN7371"/>
      <c r="AO7371"/>
      <c r="AP7371"/>
      <c r="AQ7371"/>
      <c r="AR7371"/>
      <c r="AS7371"/>
      <c r="AT7371"/>
      <c r="AU7371"/>
      <c r="AV7371"/>
      <c r="AW7371"/>
      <c r="AX7371"/>
      <c r="AY7371"/>
      <c r="AZ7371"/>
      <c r="BA7371"/>
      <c r="BB7371"/>
      <c r="BC7371"/>
      <c r="BD7371"/>
      <c r="BE7371"/>
      <c r="BF7371"/>
      <c r="BG7371"/>
      <c r="BH7371"/>
      <c r="BI7371"/>
      <c r="BJ7371"/>
      <c r="BK7371"/>
      <c r="BL7371"/>
      <c r="BM7371"/>
      <c r="BN7371"/>
      <c r="BO7371"/>
      <c r="BP7371"/>
      <c r="BQ7371"/>
      <c r="BR7371"/>
      <c r="BS7371"/>
      <c r="BT7371"/>
      <c r="BU7371"/>
      <c r="BV7371"/>
      <c r="BW7371"/>
      <c r="BX7371"/>
      <c r="BY7371"/>
      <c r="BZ7371"/>
      <c r="CA7371"/>
      <c r="CB7371"/>
      <c r="CC7371"/>
      <c r="CD7371"/>
      <c r="CE7371"/>
      <c r="CF7371"/>
      <c r="CG7371"/>
      <c r="CH7371"/>
      <c r="CI7371"/>
      <c r="CJ7371"/>
      <c r="CK7371"/>
      <c r="CL7371"/>
      <c r="CM7371"/>
      <c r="CN7371"/>
      <c r="CO7371"/>
      <c r="CP7371"/>
      <c r="CQ7371"/>
      <c r="CR7371"/>
      <c r="CS7371"/>
      <c r="CT7371"/>
      <c r="CU7371"/>
      <c r="CV7371"/>
    </row>
    <row r="7372" spans="10:100" x14ac:dyDescent="0.25">
      <c r="J7372"/>
      <c r="K7372"/>
      <c r="L7372"/>
      <c r="M7372"/>
      <c r="N7372"/>
      <c r="O7372"/>
      <c r="P7372"/>
      <c r="Q7372"/>
      <c r="R7372"/>
      <c r="S7372"/>
      <c r="T7372"/>
      <c r="U7372"/>
      <c r="V7372"/>
      <c r="W7372"/>
      <c r="X7372"/>
      <c r="Y7372"/>
      <c r="Z7372"/>
      <c r="AA7372"/>
      <c r="AB7372"/>
      <c r="AC7372"/>
      <c r="AD7372"/>
      <c r="AE7372"/>
      <c r="AF7372"/>
      <c r="AG7372"/>
      <c r="AH7372"/>
      <c r="AI7372"/>
      <c r="AJ7372"/>
      <c r="AK7372"/>
      <c r="AL7372"/>
      <c r="AM7372"/>
      <c r="AN7372"/>
      <c r="AO7372"/>
      <c r="AP7372"/>
      <c r="AQ7372"/>
      <c r="AR7372"/>
      <c r="AS7372"/>
      <c r="AT7372"/>
      <c r="AU7372"/>
      <c r="AV7372"/>
      <c r="AW7372"/>
      <c r="AX7372"/>
      <c r="AY7372"/>
      <c r="AZ7372"/>
      <c r="BA7372"/>
      <c r="BB7372"/>
      <c r="BC7372"/>
      <c r="BD7372"/>
      <c r="BE7372"/>
      <c r="BF7372"/>
      <c r="BG7372"/>
      <c r="BH7372"/>
      <c r="BI7372"/>
      <c r="BJ7372"/>
      <c r="BK7372"/>
      <c r="BL7372"/>
      <c r="BM7372"/>
      <c r="BN7372"/>
      <c r="BO7372"/>
      <c r="BP7372"/>
      <c r="BQ7372"/>
      <c r="BR7372"/>
      <c r="BS7372"/>
      <c r="BT7372"/>
      <c r="BU7372"/>
      <c r="BV7372"/>
      <c r="BW7372"/>
      <c r="BX7372"/>
      <c r="BY7372"/>
      <c r="BZ7372"/>
      <c r="CA7372"/>
      <c r="CB7372"/>
      <c r="CC7372"/>
      <c r="CD7372"/>
      <c r="CE7372"/>
      <c r="CF7372"/>
      <c r="CG7372"/>
      <c r="CH7372"/>
      <c r="CI7372"/>
      <c r="CJ7372"/>
      <c r="CK7372"/>
      <c r="CL7372"/>
      <c r="CM7372"/>
      <c r="CN7372"/>
      <c r="CO7372"/>
      <c r="CP7372"/>
      <c r="CQ7372"/>
      <c r="CR7372"/>
      <c r="CS7372"/>
      <c r="CT7372"/>
      <c r="CU7372"/>
      <c r="CV7372"/>
    </row>
    <row r="7373" spans="10:100" x14ac:dyDescent="0.25">
      <c r="J7373"/>
      <c r="K7373"/>
      <c r="L7373"/>
      <c r="M7373"/>
      <c r="N7373"/>
      <c r="O7373"/>
      <c r="P7373"/>
      <c r="Q7373"/>
      <c r="R7373"/>
      <c r="S7373"/>
      <c r="T7373"/>
      <c r="U7373"/>
      <c r="V7373"/>
      <c r="W7373"/>
      <c r="X7373"/>
      <c r="Y7373"/>
      <c r="Z7373"/>
      <c r="AA7373"/>
      <c r="AB7373"/>
      <c r="AC7373"/>
      <c r="AD7373"/>
      <c r="AE7373"/>
      <c r="AF7373"/>
      <c r="AG7373"/>
      <c r="AH7373"/>
      <c r="AI7373"/>
      <c r="AJ7373"/>
      <c r="AK7373"/>
      <c r="AL7373"/>
      <c r="AM7373"/>
      <c r="AN7373"/>
      <c r="AO7373"/>
      <c r="AP7373"/>
      <c r="AQ7373"/>
      <c r="AR7373"/>
      <c r="AS7373"/>
      <c r="AT7373"/>
      <c r="AU7373"/>
      <c r="AV7373"/>
      <c r="AW7373"/>
      <c r="AX7373"/>
      <c r="AY7373"/>
      <c r="AZ7373"/>
      <c r="BA7373"/>
      <c r="BB7373"/>
      <c r="BC7373"/>
      <c r="BD7373"/>
      <c r="BE7373"/>
      <c r="BF7373"/>
      <c r="BG7373"/>
      <c r="BH7373"/>
      <c r="BI7373"/>
      <c r="BJ7373"/>
      <c r="BK7373"/>
      <c r="BL7373"/>
      <c r="BM7373"/>
      <c r="BN7373"/>
      <c r="BO7373"/>
      <c r="BP7373"/>
      <c r="BQ7373"/>
      <c r="BR7373"/>
      <c r="BS7373"/>
      <c r="BT7373"/>
      <c r="BU7373"/>
      <c r="BV7373"/>
      <c r="BW7373"/>
      <c r="BX7373"/>
      <c r="BY7373"/>
      <c r="BZ7373"/>
      <c r="CA7373"/>
      <c r="CB7373"/>
      <c r="CC7373"/>
      <c r="CD7373"/>
      <c r="CE7373"/>
      <c r="CF7373"/>
      <c r="CG7373"/>
      <c r="CH7373"/>
      <c r="CI7373"/>
      <c r="CJ7373"/>
      <c r="CK7373"/>
      <c r="CL7373"/>
      <c r="CM7373"/>
      <c r="CN7373"/>
      <c r="CO7373"/>
      <c r="CP7373"/>
      <c r="CQ7373"/>
      <c r="CR7373"/>
      <c r="CS7373"/>
      <c r="CT7373"/>
      <c r="CU7373"/>
      <c r="CV7373"/>
    </row>
    <row r="7374" spans="10:100" x14ac:dyDescent="0.25">
      <c r="J7374"/>
      <c r="K7374"/>
      <c r="L7374"/>
      <c r="M7374"/>
      <c r="N7374"/>
      <c r="O7374"/>
      <c r="P7374"/>
      <c r="Q7374"/>
      <c r="R7374"/>
      <c r="S7374"/>
      <c r="T7374"/>
      <c r="U7374"/>
      <c r="V7374"/>
      <c r="W7374"/>
      <c r="X7374"/>
      <c r="Y7374"/>
      <c r="Z7374"/>
      <c r="AA7374"/>
      <c r="AB7374"/>
      <c r="AC7374"/>
      <c r="AD7374"/>
      <c r="AE7374"/>
      <c r="AF7374"/>
      <c r="AG7374"/>
      <c r="AH7374"/>
      <c r="AI7374"/>
      <c r="AJ7374"/>
      <c r="AK7374"/>
      <c r="AL7374"/>
      <c r="AM7374"/>
      <c r="AN7374"/>
      <c r="AO7374"/>
      <c r="AP7374"/>
      <c r="AQ7374"/>
      <c r="AR7374"/>
      <c r="AS7374"/>
      <c r="AT7374"/>
      <c r="AU7374"/>
      <c r="AV7374"/>
      <c r="AW7374"/>
      <c r="AX7374"/>
      <c r="AY7374"/>
      <c r="AZ7374"/>
      <c r="BA7374"/>
      <c r="BB7374"/>
      <c r="BC7374"/>
      <c r="BD7374"/>
      <c r="BE7374"/>
      <c r="BF7374"/>
      <c r="BG7374"/>
      <c r="BH7374"/>
      <c r="BI7374"/>
      <c r="BJ7374"/>
      <c r="BK7374"/>
      <c r="BL7374"/>
      <c r="BM7374"/>
      <c r="BN7374"/>
      <c r="BO7374"/>
      <c r="BP7374"/>
      <c r="BQ7374"/>
      <c r="BR7374"/>
      <c r="BS7374"/>
      <c r="BT7374"/>
      <c r="BU7374"/>
      <c r="BV7374"/>
      <c r="BW7374"/>
      <c r="BX7374"/>
      <c r="BY7374"/>
      <c r="BZ7374"/>
      <c r="CA7374"/>
      <c r="CB7374"/>
      <c r="CC7374"/>
      <c r="CD7374"/>
      <c r="CE7374"/>
      <c r="CF7374"/>
      <c r="CG7374"/>
      <c r="CH7374"/>
      <c r="CI7374"/>
      <c r="CJ7374"/>
      <c r="CK7374"/>
      <c r="CL7374"/>
      <c r="CM7374"/>
      <c r="CN7374"/>
      <c r="CO7374"/>
      <c r="CP7374"/>
      <c r="CQ7374"/>
      <c r="CR7374"/>
      <c r="CS7374"/>
      <c r="CT7374"/>
      <c r="CU7374"/>
      <c r="CV7374"/>
    </row>
    <row r="7375" spans="10:100" x14ac:dyDescent="0.25">
      <c r="J7375"/>
      <c r="K7375"/>
      <c r="L7375"/>
      <c r="M7375"/>
      <c r="N7375"/>
      <c r="O7375"/>
      <c r="P7375"/>
      <c r="Q7375"/>
      <c r="R7375"/>
      <c r="S7375"/>
      <c r="T7375"/>
      <c r="U7375"/>
      <c r="V7375"/>
      <c r="W7375"/>
      <c r="X7375"/>
      <c r="Y7375"/>
      <c r="Z7375"/>
      <c r="AA7375"/>
      <c r="AB7375"/>
      <c r="AC7375"/>
      <c r="AD7375"/>
      <c r="AE7375"/>
      <c r="AF7375"/>
      <c r="AG7375"/>
      <c r="AH7375"/>
      <c r="AI7375"/>
      <c r="AJ7375"/>
      <c r="AK7375"/>
      <c r="AL7375"/>
      <c r="AM7375"/>
      <c r="AN7375"/>
      <c r="AO7375"/>
      <c r="AP7375"/>
      <c r="AQ7375"/>
      <c r="AR7375"/>
      <c r="AS7375"/>
      <c r="AT7375"/>
      <c r="AU7375"/>
      <c r="AV7375"/>
      <c r="AW7375"/>
      <c r="AX7375"/>
      <c r="AY7375"/>
      <c r="AZ7375"/>
      <c r="BA7375"/>
      <c r="BB7375"/>
      <c r="BC7375"/>
      <c r="BD7375"/>
      <c r="BE7375"/>
      <c r="BF7375"/>
      <c r="BG7375"/>
      <c r="BH7375"/>
      <c r="BI7375"/>
      <c r="BJ7375"/>
      <c r="BK7375"/>
      <c r="BL7375"/>
      <c r="BM7375"/>
      <c r="BN7375"/>
      <c r="BO7375"/>
      <c r="BP7375"/>
      <c r="BQ7375"/>
      <c r="BR7375"/>
      <c r="BS7375"/>
      <c r="BT7375"/>
      <c r="BU7375"/>
      <c r="BV7375"/>
      <c r="BW7375"/>
      <c r="BX7375"/>
      <c r="BY7375"/>
      <c r="BZ7375"/>
      <c r="CA7375"/>
      <c r="CB7375"/>
      <c r="CC7375"/>
      <c r="CD7375"/>
      <c r="CE7375"/>
      <c r="CF7375"/>
      <c r="CG7375"/>
      <c r="CH7375"/>
      <c r="CI7375"/>
      <c r="CJ7375"/>
      <c r="CK7375"/>
      <c r="CL7375"/>
      <c r="CM7375"/>
      <c r="CN7375"/>
      <c r="CO7375"/>
      <c r="CP7375"/>
      <c r="CQ7375"/>
      <c r="CR7375"/>
      <c r="CS7375"/>
      <c r="CT7375"/>
      <c r="CU7375"/>
      <c r="CV7375"/>
    </row>
    <row r="7376" spans="10:100" x14ac:dyDescent="0.25">
      <c r="J7376"/>
      <c r="K7376"/>
      <c r="L7376"/>
      <c r="M7376"/>
      <c r="N7376"/>
      <c r="O7376"/>
      <c r="P7376"/>
      <c r="Q7376"/>
      <c r="R7376"/>
      <c r="S7376"/>
      <c r="T7376"/>
      <c r="U7376"/>
      <c r="V7376"/>
      <c r="W7376"/>
      <c r="X7376"/>
      <c r="Y7376"/>
      <c r="Z7376"/>
      <c r="AA7376"/>
      <c r="AB7376"/>
      <c r="AC7376"/>
      <c r="AD7376"/>
      <c r="AE7376"/>
      <c r="AF7376"/>
      <c r="AG7376"/>
      <c r="AH7376"/>
      <c r="AI7376"/>
      <c r="AJ7376"/>
      <c r="AK7376"/>
      <c r="AL7376"/>
      <c r="AM7376"/>
      <c r="AN7376"/>
      <c r="AO7376"/>
      <c r="AP7376"/>
      <c r="AQ7376"/>
      <c r="AR7376"/>
      <c r="AS7376"/>
      <c r="AT7376"/>
      <c r="AU7376"/>
      <c r="AV7376"/>
      <c r="AW7376"/>
      <c r="AX7376"/>
      <c r="AY7376"/>
      <c r="AZ7376"/>
      <c r="BA7376"/>
      <c r="BB7376"/>
      <c r="BC7376"/>
      <c r="BD7376"/>
      <c r="BE7376"/>
      <c r="BF7376"/>
      <c r="BG7376"/>
      <c r="BH7376"/>
      <c r="BI7376"/>
      <c r="BJ7376"/>
      <c r="BK7376"/>
      <c r="BL7376"/>
      <c r="BM7376"/>
      <c r="BN7376"/>
      <c r="BO7376"/>
      <c r="BP7376"/>
      <c r="BQ7376"/>
      <c r="BR7376"/>
      <c r="BS7376"/>
      <c r="BT7376"/>
      <c r="BU7376"/>
      <c r="BV7376"/>
      <c r="BW7376"/>
      <c r="BX7376"/>
      <c r="BY7376"/>
      <c r="BZ7376"/>
      <c r="CA7376"/>
      <c r="CB7376"/>
      <c r="CC7376"/>
      <c r="CD7376"/>
      <c r="CE7376"/>
      <c r="CF7376"/>
      <c r="CG7376"/>
      <c r="CH7376"/>
      <c r="CI7376"/>
      <c r="CJ7376"/>
      <c r="CK7376"/>
      <c r="CL7376"/>
      <c r="CM7376"/>
      <c r="CN7376"/>
      <c r="CO7376"/>
      <c r="CP7376"/>
      <c r="CQ7376"/>
      <c r="CR7376"/>
      <c r="CS7376"/>
      <c r="CT7376"/>
      <c r="CU7376"/>
      <c r="CV7376"/>
    </row>
    <row r="7377" spans="10:100" x14ac:dyDescent="0.25">
      <c r="J7377"/>
      <c r="K7377"/>
      <c r="L7377"/>
      <c r="M7377"/>
      <c r="N7377"/>
      <c r="O7377"/>
      <c r="P7377"/>
      <c r="Q7377"/>
      <c r="R7377"/>
      <c r="S7377"/>
      <c r="T7377"/>
      <c r="U7377"/>
      <c r="V7377"/>
      <c r="W7377"/>
      <c r="X7377"/>
      <c r="Y7377"/>
      <c r="Z7377"/>
      <c r="AA7377"/>
      <c r="AB7377"/>
      <c r="AC7377"/>
      <c r="AD7377"/>
      <c r="AE7377"/>
      <c r="AF7377"/>
      <c r="AG7377"/>
      <c r="AH7377"/>
      <c r="AI7377"/>
      <c r="AJ7377"/>
      <c r="AK7377"/>
      <c r="AL7377"/>
      <c r="AM7377"/>
      <c r="AN7377"/>
      <c r="AO7377"/>
      <c r="AP7377"/>
      <c r="AQ7377"/>
      <c r="AR7377"/>
      <c r="AS7377"/>
      <c r="AT7377"/>
      <c r="AU7377"/>
      <c r="AV7377"/>
      <c r="AW7377"/>
      <c r="AX7377"/>
      <c r="AY7377"/>
      <c r="AZ7377"/>
      <c r="BA7377"/>
      <c r="BB7377"/>
      <c r="BC7377"/>
      <c r="BD7377"/>
      <c r="BE7377"/>
      <c r="BF7377"/>
      <c r="BG7377"/>
      <c r="BH7377"/>
      <c r="BI7377"/>
      <c r="BJ7377"/>
      <c r="BK7377"/>
      <c r="BL7377"/>
      <c r="BM7377"/>
      <c r="BN7377"/>
      <c r="BO7377"/>
      <c r="BP7377"/>
      <c r="BQ7377"/>
      <c r="BR7377"/>
      <c r="BS7377"/>
      <c r="BT7377"/>
      <c r="BU7377"/>
      <c r="BV7377"/>
      <c r="BW7377"/>
      <c r="BX7377"/>
      <c r="BY7377"/>
      <c r="BZ7377"/>
      <c r="CA7377"/>
      <c r="CB7377"/>
      <c r="CC7377"/>
      <c r="CD7377"/>
      <c r="CE7377"/>
      <c r="CF7377"/>
      <c r="CG7377"/>
      <c r="CH7377"/>
      <c r="CI7377"/>
      <c r="CJ7377"/>
      <c r="CK7377"/>
      <c r="CL7377"/>
      <c r="CM7377"/>
      <c r="CN7377"/>
      <c r="CO7377"/>
      <c r="CP7377"/>
      <c r="CQ7377"/>
      <c r="CR7377"/>
      <c r="CS7377"/>
      <c r="CT7377"/>
      <c r="CU7377"/>
      <c r="CV7377"/>
    </row>
    <row r="7378" spans="10:100" x14ac:dyDescent="0.25">
      <c r="J7378"/>
      <c r="K7378"/>
      <c r="L7378"/>
      <c r="M7378"/>
      <c r="N7378"/>
      <c r="O7378"/>
      <c r="P7378"/>
      <c r="Q7378"/>
      <c r="R7378"/>
      <c r="S7378"/>
      <c r="T7378"/>
      <c r="U7378"/>
      <c r="V7378"/>
      <c r="W7378"/>
      <c r="X7378"/>
      <c r="Y7378"/>
      <c r="Z7378"/>
      <c r="AA7378"/>
      <c r="AB7378"/>
      <c r="AC7378"/>
      <c r="AD7378"/>
      <c r="AE7378"/>
      <c r="AF7378"/>
      <c r="AG7378"/>
      <c r="AH7378"/>
      <c r="AI7378"/>
      <c r="AJ7378"/>
      <c r="AK7378"/>
      <c r="AL7378"/>
      <c r="AM7378"/>
      <c r="AN7378"/>
      <c r="AO7378"/>
      <c r="AP7378"/>
      <c r="AQ7378"/>
      <c r="AR7378"/>
      <c r="AS7378"/>
      <c r="AT7378"/>
      <c r="AU7378"/>
      <c r="AV7378"/>
      <c r="AW7378"/>
      <c r="AX7378"/>
      <c r="AY7378"/>
      <c r="AZ7378"/>
      <c r="BA7378"/>
      <c r="BB7378"/>
      <c r="BC7378"/>
      <c r="BD7378"/>
      <c r="BE7378"/>
      <c r="BF7378"/>
      <c r="BG7378"/>
      <c r="BH7378"/>
      <c r="BI7378"/>
      <c r="BJ7378"/>
      <c r="BK7378"/>
      <c r="BL7378"/>
      <c r="BM7378"/>
      <c r="BN7378"/>
      <c r="BO7378"/>
      <c r="BP7378"/>
      <c r="BQ7378"/>
      <c r="BR7378"/>
      <c r="BS7378"/>
      <c r="BT7378"/>
      <c r="BU7378"/>
      <c r="BV7378"/>
      <c r="BW7378"/>
      <c r="BX7378"/>
      <c r="BY7378"/>
      <c r="BZ7378"/>
      <c r="CA7378"/>
      <c r="CB7378"/>
      <c r="CC7378"/>
      <c r="CD7378"/>
      <c r="CE7378"/>
      <c r="CF7378"/>
      <c r="CG7378"/>
      <c r="CH7378"/>
      <c r="CI7378"/>
      <c r="CJ7378"/>
      <c r="CK7378"/>
      <c r="CL7378"/>
      <c r="CM7378"/>
      <c r="CN7378"/>
      <c r="CO7378"/>
      <c r="CP7378"/>
      <c r="CQ7378"/>
      <c r="CR7378"/>
      <c r="CS7378"/>
      <c r="CT7378"/>
      <c r="CU7378"/>
      <c r="CV7378"/>
    </row>
    <row r="7379" spans="10:100" x14ac:dyDescent="0.25">
      <c r="J7379"/>
      <c r="K7379"/>
      <c r="L7379"/>
      <c r="M7379"/>
      <c r="N7379"/>
      <c r="O7379"/>
      <c r="P7379"/>
      <c r="Q7379"/>
      <c r="R7379"/>
      <c r="S7379"/>
      <c r="T7379"/>
      <c r="U7379"/>
      <c r="V7379"/>
      <c r="W7379"/>
      <c r="X7379"/>
      <c r="Y7379"/>
      <c r="Z7379"/>
      <c r="AA7379"/>
      <c r="AB7379"/>
      <c r="AC7379"/>
      <c r="AD7379"/>
      <c r="AE7379"/>
      <c r="AF7379"/>
      <c r="AG7379"/>
      <c r="AH7379"/>
      <c r="AI7379"/>
      <c r="AJ7379"/>
      <c r="AK7379"/>
      <c r="AL7379"/>
      <c r="AM7379"/>
      <c r="AN7379"/>
      <c r="AO7379"/>
      <c r="AP7379"/>
      <c r="AQ7379"/>
      <c r="AR7379"/>
      <c r="AS7379"/>
      <c r="AT7379"/>
      <c r="AU7379"/>
      <c r="AV7379"/>
      <c r="AW7379"/>
      <c r="AX7379"/>
      <c r="AY7379"/>
      <c r="AZ7379"/>
      <c r="BA7379"/>
      <c r="BB7379"/>
      <c r="BC7379"/>
      <c r="BD7379"/>
      <c r="BE7379"/>
      <c r="BF7379"/>
      <c r="BG7379"/>
      <c r="BH7379"/>
      <c r="BI7379"/>
      <c r="BJ7379"/>
      <c r="BK7379"/>
      <c r="BL7379"/>
      <c r="BM7379"/>
      <c r="BN7379"/>
      <c r="BO7379"/>
      <c r="BP7379"/>
      <c r="BQ7379"/>
      <c r="BR7379"/>
      <c r="BS7379"/>
      <c r="BT7379"/>
      <c r="BU7379"/>
      <c r="BV7379"/>
      <c r="BW7379"/>
      <c r="BX7379"/>
      <c r="BY7379"/>
      <c r="BZ7379"/>
      <c r="CA7379"/>
      <c r="CB7379"/>
      <c r="CC7379"/>
      <c r="CD7379"/>
      <c r="CE7379"/>
      <c r="CF7379"/>
      <c r="CG7379"/>
      <c r="CH7379"/>
      <c r="CI7379"/>
      <c r="CJ7379"/>
      <c r="CK7379"/>
      <c r="CL7379"/>
      <c r="CM7379"/>
      <c r="CN7379"/>
      <c r="CO7379"/>
      <c r="CP7379"/>
      <c r="CQ7379"/>
      <c r="CR7379"/>
      <c r="CS7379"/>
      <c r="CT7379"/>
      <c r="CU7379"/>
      <c r="CV7379"/>
    </row>
    <row r="7380" spans="10:100" x14ac:dyDescent="0.25">
      <c r="J7380"/>
      <c r="K7380"/>
      <c r="L7380"/>
      <c r="M7380"/>
      <c r="N7380"/>
      <c r="O7380"/>
      <c r="P7380"/>
      <c r="Q7380"/>
      <c r="R7380"/>
      <c r="S7380"/>
      <c r="T7380"/>
      <c r="U7380"/>
      <c r="V7380"/>
      <c r="W7380"/>
      <c r="X7380"/>
      <c r="Y7380"/>
      <c r="Z7380"/>
      <c r="AA7380"/>
      <c r="AB7380"/>
      <c r="AC7380"/>
      <c r="AD7380"/>
      <c r="AE7380"/>
      <c r="AF7380"/>
      <c r="AG7380"/>
      <c r="AH7380"/>
      <c r="AI7380"/>
      <c r="AJ7380"/>
      <c r="AK7380"/>
      <c r="AL7380"/>
      <c r="AM7380"/>
      <c r="AN7380"/>
      <c r="AO7380"/>
      <c r="AP7380"/>
      <c r="AQ7380"/>
      <c r="AR7380"/>
      <c r="AS7380"/>
      <c r="AT7380"/>
      <c r="AU7380"/>
      <c r="AV7380"/>
      <c r="AW7380"/>
      <c r="AX7380"/>
      <c r="AY7380"/>
      <c r="AZ7380"/>
      <c r="BA7380"/>
      <c r="BB7380"/>
      <c r="BC7380"/>
      <c r="BD7380"/>
      <c r="BE7380"/>
      <c r="BF7380"/>
      <c r="BG7380"/>
      <c r="BH7380"/>
      <c r="BI7380"/>
      <c r="BJ7380"/>
      <c r="BK7380"/>
      <c r="BL7380"/>
      <c r="BM7380"/>
      <c r="BN7380"/>
      <c r="BO7380"/>
      <c r="BP7380"/>
      <c r="BQ7380"/>
      <c r="BR7380"/>
      <c r="BS7380"/>
      <c r="BT7380"/>
      <c r="BU7380"/>
      <c r="BV7380"/>
      <c r="BW7380"/>
      <c r="BX7380"/>
      <c r="BY7380"/>
      <c r="BZ7380"/>
      <c r="CA7380"/>
      <c r="CB7380"/>
      <c r="CC7380"/>
      <c r="CD7380"/>
      <c r="CE7380"/>
      <c r="CF7380"/>
      <c r="CG7380"/>
      <c r="CH7380"/>
      <c r="CI7380"/>
      <c r="CJ7380"/>
      <c r="CK7380"/>
      <c r="CL7380"/>
      <c r="CM7380"/>
      <c r="CN7380"/>
      <c r="CO7380"/>
      <c r="CP7380"/>
      <c r="CQ7380"/>
      <c r="CR7380"/>
      <c r="CS7380"/>
      <c r="CT7380"/>
      <c r="CU7380"/>
      <c r="CV7380"/>
    </row>
    <row r="7381" spans="10:100" x14ac:dyDescent="0.25">
      <c r="J7381"/>
      <c r="K7381"/>
      <c r="L7381"/>
      <c r="M7381"/>
      <c r="N7381"/>
      <c r="O7381"/>
      <c r="P7381"/>
      <c r="Q7381"/>
      <c r="R7381"/>
      <c r="S7381"/>
      <c r="T7381"/>
      <c r="U7381"/>
      <c r="V7381"/>
      <c r="W7381"/>
      <c r="X7381"/>
      <c r="Y7381"/>
      <c r="Z7381"/>
      <c r="AA7381"/>
      <c r="AB7381"/>
      <c r="AC7381"/>
      <c r="AD7381"/>
      <c r="AE7381"/>
      <c r="AF7381"/>
      <c r="AG7381"/>
      <c r="AH7381"/>
      <c r="AI7381"/>
      <c r="AJ7381"/>
      <c r="AK7381"/>
      <c r="AL7381"/>
      <c r="AM7381"/>
      <c r="AN7381"/>
      <c r="AO7381"/>
      <c r="AP7381"/>
      <c r="AQ7381"/>
      <c r="AR7381"/>
      <c r="AS7381"/>
      <c r="AT7381"/>
      <c r="AU7381"/>
      <c r="AV7381"/>
      <c r="AW7381"/>
      <c r="AX7381"/>
      <c r="AY7381"/>
      <c r="AZ7381"/>
      <c r="BA7381"/>
      <c r="BB7381"/>
      <c r="BC7381"/>
      <c r="BD7381"/>
      <c r="BE7381"/>
      <c r="BF7381"/>
      <c r="BG7381"/>
      <c r="BH7381"/>
      <c r="BI7381"/>
      <c r="BJ7381"/>
      <c r="BK7381"/>
      <c r="BL7381"/>
      <c r="BM7381"/>
      <c r="BN7381"/>
      <c r="BO7381"/>
      <c r="BP7381"/>
      <c r="BQ7381"/>
      <c r="BR7381"/>
      <c r="BS7381"/>
      <c r="BT7381"/>
      <c r="BU7381"/>
      <c r="BV7381"/>
      <c r="BW7381"/>
      <c r="BX7381"/>
      <c r="BY7381"/>
      <c r="BZ7381"/>
      <c r="CA7381"/>
      <c r="CB7381"/>
      <c r="CC7381"/>
      <c r="CD7381"/>
      <c r="CE7381"/>
      <c r="CF7381"/>
      <c r="CG7381"/>
      <c r="CH7381"/>
      <c r="CI7381"/>
      <c r="CJ7381"/>
      <c r="CK7381"/>
      <c r="CL7381"/>
      <c r="CM7381"/>
      <c r="CN7381"/>
      <c r="CO7381"/>
      <c r="CP7381"/>
      <c r="CQ7381"/>
      <c r="CR7381"/>
      <c r="CS7381"/>
      <c r="CT7381"/>
      <c r="CU7381"/>
      <c r="CV7381"/>
    </row>
    <row r="7382" spans="10:100" x14ac:dyDescent="0.25">
      <c r="J7382"/>
      <c r="K7382"/>
      <c r="L7382"/>
      <c r="M7382"/>
      <c r="N7382"/>
      <c r="O7382"/>
      <c r="P7382"/>
      <c r="Q7382"/>
      <c r="R7382"/>
      <c r="S7382"/>
      <c r="T7382"/>
      <c r="U7382"/>
      <c r="V7382"/>
      <c r="W7382"/>
      <c r="X7382"/>
      <c r="Y7382"/>
      <c r="Z7382"/>
      <c r="AA7382"/>
      <c r="AB7382"/>
      <c r="AC7382"/>
      <c r="AD7382"/>
      <c r="AE7382"/>
      <c r="AF7382"/>
      <c r="AG7382"/>
      <c r="AH7382"/>
      <c r="AI7382"/>
      <c r="AJ7382"/>
      <c r="AK7382"/>
      <c r="AL7382"/>
      <c r="AM7382"/>
      <c r="AN7382"/>
      <c r="AO7382"/>
      <c r="AP7382"/>
      <c r="AQ7382"/>
      <c r="AR7382"/>
      <c r="AS7382"/>
      <c r="AT7382"/>
      <c r="AU7382"/>
      <c r="AV7382"/>
      <c r="AW7382"/>
      <c r="AX7382"/>
      <c r="AY7382"/>
      <c r="AZ7382"/>
      <c r="BA7382"/>
      <c r="BB7382"/>
      <c r="BC7382"/>
      <c r="BD7382"/>
      <c r="BE7382"/>
      <c r="BF7382"/>
      <c r="BG7382"/>
      <c r="BH7382"/>
      <c r="BI7382"/>
      <c r="BJ7382"/>
      <c r="BK7382"/>
      <c r="BL7382"/>
      <c r="BM7382"/>
      <c r="BN7382"/>
      <c r="BO7382"/>
      <c r="BP7382"/>
      <c r="BQ7382"/>
      <c r="BR7382"/>
      <c r="BS7382"/>
      <c r="BT7382"/>
      <c r="BU7382"/>
      <c r="BV7382"/>
      <c r="BW7382"/>
      <c r="BX7382"/>
      <c r="BY7382"/>
      <c r="BZ7382"/>
      <c r="CA7382"/>
      <c r="CB7382"/>
      <c r="CC7382"/>
      <c r="CD7382"/>
      <c r="CE7382"/>
      <c r="CF7382"/>
      <c r="CG7382"/>
      <c r="CH7382"/>
      <c r="CI7382"/>
      <c r="CJ7382"/>
      <c r="CK7382"/>
      <c r="CL7382"/>
      <c r="CM7382"/>
      <c r="CN7382"/>
      <c r="CO7382"/>
      <c r="CP7382"/>
      <c r="CQ7382"/>
      <c r="CR7382"/>
      <c r="CS7382"/>
      <c r="CT7382"/>
      <c r="CU7382"/>
      <c r="CV7382"/>
    </row>
    <row r="7383" spans="10:100" x14ac:dyDescent="0.25">
      <c r="J7383"/>
      <c r="K7383"/>
      <c r="L7383"/>
      <c r="M7383"/>
      <c r="N7383"/>
      <c r="O7383"/>
      <c r="P7383"/>
      <c r="Q7383"/>
      <c r="R7383"/>
      <c r="S7383"/>
      <c r="T7383"/>
      <c r="U7383"/>
      <c r="V7383"/>
      <c r="W7383"/>
      <c r="X7383"/>
      <c r="Y7383"/>
      <c r="Z7383"/>
      <c r="AA7383"/>
      <c r="AB7383"/>
      <c r="AC7383"/>
      <c r="AD7383"/>
      <c r="AE7383"/>
      <c r="AF7383"/>
      <c r="AG7383"/>
      <c r="AH7383"/>
      <c r="AI7383"/>
      <c r="AJ7383"/>
      <c r="AK7383"/>
      <c r="AL7383"/>
      <c r="AM7383"/>
      <c r="AN7383"/>
      <c r="AO7383"/>
      <c r="AP7383"/>
      <c r="AQ7383"/>
      <c r="AR7383"/>
      <c r="AS7383"/>
      <c r="AT7383"/>
      <c r="AU7383"/>
      <c r="AV7383"/>
      <c r="AW7383"/>
      <c r="AX7383"/>
      <c r="AY7383"/>
      <c r="AZ7383"/>
      <c r="BA7383"/>
      <c r="BB7383"/>
      <c r="BC7383"/>
      <c r="BD7383"/>
      <c r="BE7383"/>
      <c r="BF7383"/>
      <c r="BG7383"/>
      <c r="BH7383"/>
      <c r="BI7383"/>
      <c r="BJ7383"/>
      <c r="BK7383"/>
      <c r="BL7383"/>
      <c r="BM7383"/>
      <c r="BN7383"/>
      <c r="BO7383"/>
      <c r="BP7383"/>
      <c r="BQ7383"/>
      <c r="BR7383"/>
      <c r="BS7383"/>
      <c r="BT7383"/>
      <c r="BU7383"/>
      <c r="BV7383"/>
      <c r="BW7383"/>
      <c r="BX7383"/>
      <c r="BY7383"/>
      <c r="BZ7383"/>
      <c r="CA7383"/>
      <c r="CB7383"/>
      <c r="CC7383"/>
      <c r="CD7383"/>
      <c r="CE7383"/>
      <c r="CF7383"/>
      <c r="CG7383"/>
      <c r="CH7383"/>
      <c r="CI7383"/>
      <c r="CJ7383"/>
      <c r="CK7383"/>
      <c r="CL7383"/>
      <c r="CM7383"/>
      <c r="CN7383"/>
      <c r="CO7383"/>
      <c r="CP7383"/>
      <c r="CQ7383"/>
      <c r="CR7383"/>
      <c r="CS7383"/>
      <c r="CT7383"/>
      <c r="CU7383"/>
      <c r="CV7383"/>
    </row>
    <row r="7384" spans="10:100" x14ac:dyDescent="0.25">
      <c r="J7384"/>
      <c r="K7384"/>
      <c r="L7384"/>
      <c r="M7384"/>
      <c r="N7384"/>
      <c r="O7384"/>
      <c r="P7384"/>
      <c r="Q7384"/>
      <c r="R7384"/>
      <c r="S7384"/>
      <c r="T7384"/>
      <c r="U7384"/>
      <c r="V7384"/>
      <c r="W7384"/>
      <c r="X7384"/>
      <c r="Y7384"/>
      <c r="Z7384"/>
      <c r="AA7384"/>
      <c r="AB7384"/>
      <c r="AC7384"/>
      <c r="AD7384"/>
      <c r="AE7384"/>
      <c r="AF7384"/>
      <c r="AG7384"/>
      <c r="AH7384"/>
      <c r="AI7384"/>
      <c r="AJ7384"/>
      <c r="AK7384"/>
      <c r="AL7384"/>
      <c r="AM7384"/>
      <c r="AN7384"/>
      <c r="AO7384"/>
      <c r="AP7384"/>
      <c r="AQ7384"/>
      <c r="AR7384"/>
      <c r="AS7384"/>
      <c r="AT7384"/>
      <c r="AU7384"/>
      <c r="AV7384"/>
      <c r="AW7384"/>
      <c r="AX7384"/>
      <c r="AY7384"/>
      <c r="AZ7384"/>
      <c r="BA7384"/>
      <c r="BB7384"/>
      <c r="BC7384"/>
      <c r="BD7384"/>
      <c r="BE7384"/>
      <c r="BF7384"/>
      <c r="BG7384"/>
      <c r="BH7384"/>
      <c r="BI7384"/>
      <c r="BJ7384"/>
      <c r="BK7384"/>
      <c r="BL7384"/>
      <c r="BM7384"/>
      <c r="BN7384"/>
      <c r="BO7384"/>
      <c r="BP7384"/>
      <c r="BQ7384"/>
      <c r="BR7384"/>
      <c r="BS7384"/>
      <c r="BT7384"/>
      <c r="BU7384"/>
      <c r="BV7384"/>
      <c r="BW7384"/>
      <c r="BX7384"/>
      <c r="BY7384"/>
      <c r="BZ7384"/>
      <c r="CA7384"/>
      <c r="CB7384"/>
      <c r="CC7384"/>
      <c r="CD7384"/>
      <c r="CE7384"/>
      <c r="CF7384"/>
      <c r="CG7384"/>
      <c r="CH7384"/>
      <c r="CI7384"/>
      <c r="CJ7384"/>
      <c r="CK7384"/>
      <c r="CL7384"/>
      <c r="CM7384"/>
      <c r="CN7384"/>
      <c r="CO7384"/>
      <c r="CP7384"/>
      <c r="CQ7384"/>
      <c r="CR7384"/>
      <c r="CS7384"/>
      <c r="CT7384"/>
      <c r="CU7384"/>
      <c r="CV7384"/>
    </row>
    <row r="7385" spans="10:100" x14ac:dyDescent="0.25">
      <c r="J7385"/>
      <c r="K7385"/>
      <c r="L7385"/>
      <c r="M7385"/>
      <c r="N7385"/>
      <c r="O7385"/>
      <c r="P7385"/>
      <c r="Q7385"/>
      <c r="R7385"/>
      <c r="S7385"/>
      <c r="T7385"/>
      <c r="U7385"/>
      <c r="V7385"/>
      <c r="W7385"/>
      <c r="X7385"/>
      <c r="Y7385"/>
      <c r="Z7385"/>
      <c r="AA7385"/>
      <c r="AB7385"/>
      <c r="AC7385"/>
      <c r="AD7385"/>
      <c r="AE7385"/>
      <c r="AF7385"/>
      <c r="AG7385"/>
      <c r="AH7385"/>
      <c r="AI7385"/>
      <c r="AJ7385"/>
      <c r="AK7385"/>
      <c r="AL7385"/>
      <c r="AM7385"/>
      <c r="AN7385"/>
      <c r="AO7385"/>
      <c r="AP7385"/>
      <c r="AQ7385"/>
      <c r="AR7385"/>
      <c r="AS7385"/>
      <c r="AT7385"/>
      <c r="AU7385"/>
      <c r="AV7385"/>
      <c r="AW7385"/>
      <c r="AX7385"/>
      <c r="AY7385"/>
      <c r="AZ7385"/>
      <c r="BA7385"/>
      <c r="BB7385"/>
      <c r="BC7385"/>
      <c r="BD7385"/>
      <c r="BE7385"/>
      <c r="BF7385"/>
      <c r="BG7385"/>
      <c r="BH7385"/>
      <c r="BI7385"/>
      <c r="BJ7385"/>
      <c r="BK7385"/>
      <c r="BL7385"/>
      <c r="BM7385"/>
      <c r="BN7385"/>
      <c r="BO7385"/>
      <c r="BP7385"/>
      <c r="BQ7385"/>
      <c r="BR7385"/>
      <c r="BS7385"/>
      <c r="BT7385"/>
      <c r="BU7385"/>
      <c r="BV7385"/>
      <c r="BW7385"/>
      <c r="BX7385"/>
      <c r="BY7385"/>
      <c r="BZ7385"/>
      <c r="CA7385"/>
      <c r="CB7385"/>
      <c r="CC7385"/>
      <c r="CD7385"/>
      <c r="CE7385"/>
      <c r="CF7385"/>
      <c r="CG7385"/>
      <c r="CH7385"/>
      <c r="CI7385"/>
      <c r="CJ7385"/>
      <c r="CK7385"/>
      <c r="CL7385"/>
      <c r="CM7385"/>
      <c r="CN7385"/>
      <c r="CO7385"/>
      <c r="CP7385"/>
      <c r="CQ7385"/>
      <c r="CR7385"/>
      <c r="CS7385"/>
      <c r="CT7385"/>
      <c r="CU7385"/>
      <c r="CV7385"/>
    </row>
    <row r="7386" spans="10:100" x14ac:dyDescent="0.25">
      <c r="J7386"/>
      <c r="K7386"/>
      <c r="L7386"/>
      <c r="M7386"/>
      <c r="N7386"/>
      <c r="O7386"/>
      <c r="P7386"/>
      <c r="Q7386"/>
      <c r="R7386"/>
      <c r="S7386"/>
      <c r="T7386"/>
      <c r="U7386"/>
      <c r="V7386"/>
      <c r="W7386"/>
      <c r="X7386"/>
      <c r="Y7386"/>
      <c r="Z7386"/>
      <c r="AA7386"/>
      <c r="AB7386"/>
      <c r="AC7386"/>
      <c r="AD7386"/>
      <c r="AE7386"/>
      <c r="AF7386"/>
      <c r="AG7386"/>
      <c r="AH7386"/>
      <c r="AI7386"/>
      <c r="AJ7386"/>
      <c r="AK7386"/>
      <c r="AL7386"/>
      <c r="AM7386"/>
      <c r="AN7386"/>
      <c r="AO7386"/>
      <c r="AP7386"/>
      <c r="AQ7386"/>
      <c r="AR7386"/>
      <c r="AS7386"/>
      <c r="AT7386"/>
      <c r="AU7386"/>
      <c r="AV7386"/>
      <c r="AW7386"/>
      <c r="AX7386"/>
      <c r="AY7386"/>
      <c r="AZ7386"/>
      <c r="BA7386"/>
      <c r="BB7386"/>
      <c r="BC7386"/>
      <c r="BD7386"/>
      <c r="BE7386"/>
      <c r="BF7386"/>
      <c r="BG7386"/>
      <c r="BH7386"/>
      <c r="BI7386"/>
      <c r="BJ7386"/>
      <c r="BK7386"/>
      <c r="BL7386"/>
      <c r="BM7386"/>
      <c r="BN7386"/>
      <c r="BO7386"/>
      <c r="BP7386"/>
      <c r="BQ7386"/>
      <c r="BR7386"/>
      <c r="BS7386"/>
      <c r="BT7386"/>
      <c r="BU7386"/>
      <c r="BV7386"/>
      <c r="BW7386"/>
      <c r="BX7386"/>
      <c r="BY7386"/>
      <c r="BZ7386"/>
      <c r="CA7386"/>
      <c r="CB7386"/>
      <c r="CC7386"/>
      <c r="CD7386"/>
      <c r="CE7386"/>
      <c r="CF7386"/>
      <c r="CG7386"/>
      <c r="CH7386"/>
      <c r="CI7386"/>
      <c r="CJ7386"/>
      <c r="CK7386"/>
      <c r="CL7386"/>
      <c r="CM7386"/>
      <c r="CN7386"/>
      <c r="CO7386"/>
      <c r="CP7386"/>
      <c r="CQ7386"/>
      <c r="CR7386"/>
      <c r="CS7386"/>
      <c r="CT7386"/>
      <c r="CU7386"/>
      <c r="CV7386"/>
    </row>
    <row r="7387" spans="10:100" x14ac:dyDescent="0.25">
      <c r="J7387"/>
      <c r="K7387"/>
      <c r="L7387"/>
      <c r="M7387"/>
      <c r="N7387"/>
      <c r="O7387"/>
      <c r="P7387"/>
      <c r="Q7387"/>
      <c r="R7387"/>
      <c r="S7387"/>
      <c r="T7387"/>
      <c r="U7387"/>
      <c r="V7387"/>
      <c r="W7387"/>
      <c r="X7387"/>
      <c r="Y7387"/>
      <c r="Z7387"/>
      <c r="AA7387"/>
      <c r="AB7387"/>
      <c r="AC7387"/>
      <c r="AD7387"/>
      <c r="AE7387"/>
      <c r="AF7387"/>
      <c r="AG7387"/>
      <c r="AH7387"/>
      <c r="AI7387"/>
      <c r="AJ7387"/>
      <c r="AK7387"/>
      <c r="AL7387"/>
      <c r="AM7387"/>
      <c r="AN7387"/>
      <c r="AO7387"/>
      <c r="AP7387"/>
      <c r="AQ7387"/>
      <c r="AR7387"/>
      <c r="AS7387"/>
      <c r="AT7387"/>
      <c r="AU7387"/>
      <c r="AV7387"/>
      <c r="AW7387"/>
      <c r="AX7387"/>
      <c r="AY7387"/>
      <c r="AZ7387"/>
      <c r="BA7387"/>
      <c r="BB7387"/>
      <c r="BC7387"/>
      <c r="BD7387"/>
      <c r="BE7387"/>
      <c r="BF7387"/>
      <c r="BG7387"/>
      <c r="BH7387"/>
      <c r="BI7387"/>
      <c r="BJ7387"/>
      <c r="BK7387"/>
      <c r="BL7387"/>
      <c r="BM7387"/>
      <c r="BN7387"/>
      <c r="BO7387"/>
      <c r="BP7387"/>
      <c r="BQ7387"/>
      <c r="BR7387"/>
      <c r="BS7387"/>
      <c r="BT7387"/>
      <c r="BU7387"/>
      <c r="BV7387"/>
      <c r="BW7387"/>
      <c r="BX7387"/>
      <c r="BY7387"/>
      <c r="BZ7387"/>
      <c r="CA7387"/>
      <c r="CB7387"/>
      <c r="CC7387"/>
      <c r="CD7387"/>
      <c r="CE7387"/>
      <c r="CF7387"/>
      <c r="CG7387"/>
      <c r="CH7387"/>
      <c r="CI7387"/>
      <c r="CJ7387"/>
      <c r="CK7387"/>
      <c r="CL7387"/>
      <c r="CM7387"/>
      <c r="CN7387"/>
      <c r="CO7387"/>
      <c r="CP7387"/>
      <c r="CQ7387"/>
      <c r="CR7387"/>
      <c r="CS7387"/>
      <c r="CT7387"/>
      <c r="CU7387"/>
      <c r="CV7387"/>
    </row>
    <row r="7388" spans="10:100" x14ac:dyDescent="0.25">
      <c r="J7388"/>
      <c r="K7388"/>
      <c r="L7388"/>
      <c r="M7388"/>
      <c r="N7388"/>
      <c r="O7388"/>
      <c r="P7388"/>
      <c r="Q7388"/>
      <c r="R7388"/>
      <c r="S7388"/>
      <c r="T7388"/>
      <c r="U7388"/>
      <c r="V7388"/>
      <c r="W7388"/>
      <c r="X7388"/>
      <c r="Y7388"/>
      <c r="Z7388"/>
      <c r="AA7388"/>
      <c r="AB7388"/>
      <c r="AC7388"/>
      <c r="AD7388"/>
      <c r="AE7388"/>
      <c r="AF7388"/>
      <c r="AG7388"/>
      <c r="AH7388"/>
      <c r="AI7388"/>
      <c r="AJ7388"/>
      <c r="AK7388"/>
      <c r="AL7388"/>
      <c r="AM7388"/>
      <c r="AN7388"/>
      <c r="AO7388"/>
      <c r="AP7388"/>
      <c r="AQ7388"/>
      <c r="AR7388"/>
      <c r="AS7388"/>
      <c r="AT7388"/>
      <c r="AU7388"/>
      <c r="AV7388"/>
      <c r="AW7388"/>
      <c r="AX7388"/>
      <c r="AY7388"/>
      <c r="AZ7388"/>
      <c r="BA7388"/>
      <c r="BB7388"/>
      <c r="BC7388"/>
      <c r="BD7388"/>
      <c r="BE7388"/>
      <c r="BF7388"/>
      <c r="BG7388"/>
      <c r="BH7388"/>
      <c r="BI7388"/>
      <c r="BJ7388"/>
      <c r="BK7388"/>
      <c r="BL7388"/>
      <c r="BM7388"/>
      <c r="BN7388"/>
      <c r="BO7388"/>
      <c r="BP7388"/>
      <c r="BQ7388"/>
      <c r="BR7388"/>
      <c r="BS7388"/>
      <c r="BT7388"/>
      <c r="BU7388"/>
      <c r="BV7388"/>
      <c r="BW7388"/>
      <c r="BX7388"/>
      <c r="BY7388"/>
      <c r="BZ7388"/>
      <c r="CA7388"/>
      <c r="CB7388"/>
      <c r="CC7388"/>
      <c r="CD7388"/>
      <c r="CE7388"/>
      <c r="CF7388"/>
      <c r="CG7388"/>
      <c r="CH7388"/>
      <c r="CI7388"/>
      <c r="CJ7388"/>
      <c r="CK7388"/>
      <c r="CL7388"/>
      <c r="CM7388"/>
      <c r="CN7388"/>
      <c r="CO7388"/>
      <c r="CP7388"/>
      <c r="CQ7388"/>
      <c r="CR7388"/>
      <c r="CS7388"/>
      <c r="CT7388"/>
      <c r="CU7388"/>
      <c r="CV7388"/>
    </row>
    <row r="7389" spans="10:100" x14ac:dyDescent="0.25">
      <c r="J7389"/>
      <c r="K7389"/>
      <c r="L7389"/>
      <c r="M7389"/>
      <c r="N7389"/>
      <c r="O7389"/>
      <c r="P7389"/>
      <c r="Q7389"/>
      <c r="R7389"/>
      <c r="S7389"/>
      <c r="T7389"/>
      <c r="U7389"/>
      <c r="V7389"/>
      <c r="W7389"/>
      <c r="X7389"/>
      <c r="Y7389"/>
      <c r="Z7389"/>
      <c r="AA7389"/>
      <c r="AB7389"/>
      <c r="AC7389"/>
      <c r="AD7389"/>
      <c r="AE7389"/>
      <c r="AF7389"/>
      <c r="AG7389"/>
      <c r="AH7389"/>
      <c r="AI7389"/>
      <c r="AJ7389"/>
      <c r="AK7389"/>
      <c r="AL7389"/>
      <c r="AM7389"/>
      <c r="AN7389"/>
      <c r="AO7389"/>
      <c r="AP7389"/>
      <c r="AQ7389"/>
      <c r="AR7389"/>
      <c r="AS7389"/>
      <c r="AT7389"/>
      <c r="AU7389"/>
      <c r="AV7389"/>
      <c r="AW7389"/>
      <c r="AX7389"/>
      <c r="AY7389"/>
      <c r="AZ7389"/>
      <c r="BA7389"/>
      <c r="BB7389"/>
      <c r="BC7389"/>
      <c r="BD7389"/>
      <c r="BE7389"/>
      <c r="BF7389"/>
      <c r="BG7389"/>
      <c r="BH7389"/>
      <c r="BI7389"/>
      <c r="BJ7389"/>
      <c r="BK7389"/>
      <c r="BL7389"/>
      <c r="BM7389"/>
      <c r="BN7389"/>
      <c r="BO7389"/>
      <c r="BP7389"/>
      <c r="BQ7389"/>
      <c r="BR7389"/>
      <c r="BS7389"/>
      <c r="BT7389"/>
      <c r="BU7389"/>
      <c r="BV7389"/>
      <c r="BW7389"/>
      <c r="BX7389"/>
      <c r="BY7389"/>
      <c r="BZ7389"/>
      <c r="CA7389"/>
      <c r="CB7389"/>
      <c r="CC7389"/>
      <c r="CD7389"/>
      <c r="CE7389"/>
      <c r="CF7389"/>
      <c r="CG7389"/>
      <c r="CH7389"/>
      <c r="CI7389"/>
      <c r="CJ7389"/>
      <c r="CK7389"/>
      <c r="CL7389"/>
      <c r="CM7389"/>
      <c r="CN7389"/>
      <c r="CO7389"/>
      <c r="CP7389"/>
      <c r="CQ7389"/>
      <c r="CR7389"/>
      <c r="CS7389"/>
      <c r="CT7389"/>
      <c r="CU7389"/>
      <c r="CV7389"/>
    </row>
    <row r="7390" spans="10:100" x14ac:dyDescent="0.25">
      <c r="J7390"/>
      <c r="K7390"/>
      <c r="L7390"/>
      <c r="M7390"/>
      <c r="N7390"/>
      <c r="O7390"/>
      <c r="P7390"/>
      <c r="Q7390"/>
      <c r="R7390"/>
      <c r="S7390"/>
      <c r="T7390"/>
      <c r="U7390"/>
      <c r="V7390"/>
      <c r="W7390"/>
      <c r="X7390"/>
      <c r="Y7390"/>
      <c r="Z7390"/>
      <c r="AA7390"/>
      <c r="AB7390"/>
      <c r="AC7390"/>
      <c r="AD7390"/>
      <c r="AE7390"/>
      <c r="AF7390"/>
      <c r="AG7390"/>
      <c r="AH7390"/>
      <c r="AI7390"/>
      <c r="AJ7390"/>
      <c r="AK7390"/>
      <c r="AL7390"/>
      <c r="AM7390"/>
      <c r="AN7390"/>
      <c r="AO7390"/>
      <c r="AP7390"/>
      <c r="AQ7390"/>
      <c r="AR7390"/>
      <c r="AS7390"/>
      <c r="AT7390"/>
      <c r="AU7390"/>
      <c r="AV7390"/>
      <c r="AW7390"/>
      <c r="AX7390"/>
      <c r="AY7390"/>
      <c r="AZ7390"/>
      <c r="BA7390"/>
      <c r="BB7390"/>
      <c r="BC7390"/>
      <c r="BD7390"/>
      <c r="BE7390"/>
      <c r="BF7390"/>
      <c r="BG7390"/>
      <c r="BH7390"/>
      <c r="BI7390"/>
      <c r="BJ7390"/>
      <c r="BK7390"/>
      <c r="BL7390"/>
      <c r="BM7390"/>
      <c r="BN7390"/>
      <c r="BO7390"/>
      <c r="BP7390"/>
      <c r="BQ7390"/>
      <c r="BR7390"/>
      <c r="BS7390"/>
      <c r="BT7390"/>
      <c r="BU7390"/>
      <c r="BV7390"/>
      <c r="BW7390"/>
      <c r="BX7390"/>
      <c r="BY7390"/>
      <c r="BZ7390"/>
      <c r="CA7390"/>
      <c r="CB7390"/>
      <c r="CC7390"/>
      <c r="CD7390"/>
      <c r="CE7390"/>
      <c r="CF7390"/>
      <c r="CG7390"/>
      <c r="CH7390"/>
      <c r="CI7390"/>
      <c r="CJ7390"/>
      <c r="CK7390"/>
      <c r="CL7390"/>
      <c r="CM7390"/>
      <c r="CN7390"/>
      <c r="CO7390"/>
      <c r="CP7390"/>
      <c r="CQ7390"/>
      <c r="CR7390"/>
      <c r="CS7390"/>
      <c r="CT7390"/>
      <c r="CU7390"/>
      <c r="CV7390"/>
    </row>
    <row r="7391" spans="10:100" x14ac:dyDescent="0.25">
      <c r="J7391"/>
      <c r="K7391"/>
      <c r="L7391"/>
      <c r="M7391"/>
      <c r="N7391"/>
      <c r="O7391"/>
      <c r="P7391"/>
      <c r="Q7391"/>
      <c r="R7391"/>
      <c r="S7391"/>
      <c r="T7391"/>
      <c r="U7391"/>
      <c r="V7391"/>
      <c r="W7391"/>
      <c r="X7391"/>
      <c r="Y7391"/>
      <c r="Z7391"/>
      <c r="AA7391"/>
      <c r="AB7391"/>
      <c r="AC7391"/>
      <c r="AD7391"/>
      <c r="AE7391"/>
      <c r="AF7391"/>
      <c r="AG7391"/>
      <c r="AH7391"/>
      <c r="AI7391"/>
      <c r="AJ7391"/>
      <c r="AK7391"/>
      <c r="AL7391"/>
      <c r="AM7391"/>
      <c r="AN7391"/>
      <c r="AO7391"/>
      <c r="AP7391"/>
      <c r="AQ7391"/>
      <c r="AR7391"/>
      <c r="AS7391"/>
      <c r="AT7391"/>
      <c r="AU7391"/>
      <c r="AV7391"/>
      <c r="AW7391"/>
      <c r="AX7391"/>
      <c r="AY7391"/>
      <c r="AZ7391"/>
      <c r="BA7391"/>
      <c r="BB7391"/>
      <c r="BC7391"/>
      <c r="BD7391"/>
      <c r="BE7391"/>
      <c r="BF7391"/>
      <c r="BG7391"/>
      <c r="BH7391"/>
      <c r="BI7391"/>
      <c r="BJ7391"/>
      <c r="BK7391"/>
      <c r="BL7391"/>
      <c r="BM7391"/>
      <c r="BN7391"/>
      <c r="BO7391"/>
      <c r="BP7391"/>
      <c r="BQ7391"/>
      <c r="BR7391"/>
      <c r="BS7391"/>
      <c r="BT7391"/>
      <c r="BU7391"/>
      <c r="BV7391"/>
      <c r="BW7391"/>
      <c r="BX7391"/>
      <c r="BY7391"/>
      <c r="BZ7391"/>
      <c r="CA7391"/>
      <c r="CB7391"/>
      <c r="CC7391"/>
      <c r="CD7391"/>
      <c r="CE7391"/>
      <c r="CF7391"/>
      <c r="CG7391"/>
      <c r="CH7391"/>
      <c r="CI7391"/>
      <c r="CJ7391"/>
      <c r="CK7391"/>
      <c r="CL7391"/>
      <c r="CM7391"/>
      <c r="CN7391"/>
      <c r="CO7391"/>
      <c r="CP7391"/>
      <c r="CQ7391"/>
      <c r="CR7391"/>
      <c r="CS7391"/>
      <c r="CT7391"/>
      <c r="CU7391"/>
      <c r="CV7391"/>
    </row>
    <row r="7392" spans="10:100" x14ac:dyDescent="0.25">
      <c r="J7392"/>
      <c r="K7392"/>
      <c r="L7392"/>
      <c r="M7392"/>
      <c r="N7392"/>
      <c r="O7392"/>
      <c r="P7392"/>
      <c r="Q7392"/>
      <c r="R7392"/>
      <c r="S7392"/>
      <c r="T7392"/>
      <c r="U7392"/>
      <c r="V7392"/>
      <c r="W7392"/>
      <c r="X7392"/>
      <c r="Y7392"/>
      <c r="Z7392"/>
      <c r="AA7392"/>
      <c r="AB7392"/>
      <c r="AC7392"/>
      <c r="AD7392"/>
      <c r="AE7392"/>
      <c r="AF7392"/>
      <c r="AG7392"/>
      <c r="AH7392"/>
      <c r="AI7392"/>
      <c r="AJ7392"/>
      <c r="AK7392"/>
      <c r="AL7392"/>
      <c r="AM7392"/>
      <c r="AN7392"/>
      <c r="AO7392"/>
      <c r="AP7392"/>
      <c r="AQ7392"/>
      <c r="AR7392"/>
      <c r="AS7392"/>
      <c r="AT7392"/>
      <c r="AU7392"/>
      <c r="AV7392"/>
      <c r="AW7392"/>
      <c r="AX7392"/>
      <c r="AY7392"/>
      <c r="AZ7392"/>
      <c r="BA7392"/>
      <c r="BB7392"/>
      <c r="BC7392"/>
      <c r="BD7392"/>
      <c r="BE7392"/>
      <c r="BF7392"/>
      <c r="BG7392"/>
      <c r="BH7392"/>
      <c r="BI7392"/>
      <c r="BJ7392"/>
      <c r="BK7392"/>
      <c r="BL7392"/>
      <c r="BM7392"/>
      <c r="BN7392"/>
      <c r="BO7392"/>
      <c r="BP7392"/>
      <c r="BQ7392"/>
      <c r="BR7392"/>
      <c r="BS7392"/>
      <c r="BT7392"/>
      <c r="BU7392"/>
      <c r="BV7392"/>
      <c r="BW7392"/>
      <c r="BX7392"/>
      <c r="BY7392"/>
      <c r="BZ7392"/>
      <c r="CA7392"/>
      <c r="CB7392"/>
      <c r="CC7392"/>
      <c r="CD7392"/>
      <c r="CE7392"/>
      <c r="CF7392"/>
      <c r="CG7392"/>
      <c r="CH7392"/>
      <c r="CI7392"/>
      <c r="CJ7392"/>
      <c r="CK7392"/>
      <c r="CL7392"/>
      <c r="CM7392"/>
      <c r="CN7392"/>
      <c r="CO7392"/>
      <c r="CP7392"/>
      <c r="CQ7392"/>
      <c r="CR7392"/>
      <c r="CS7392"/>
      <c r="CT7392"/>
      <c r="CU7392"/>
      <c r="CV7392"/>
    </row>
    <row r="7393" spans="10:100" x14ac:dyDescent="0.25">
      <c r="J7393"/>
      <c r="K7393"/>
      <c r="L7393"/>
      <c r="M7393"/>
      <c r="N7393"/>
      <c r="O7393"/>
      <c r="P7393"/>
      <c r="Q7393"/>
      <c r="R7393"/>
      <c r="S7393"/>
      <c r="T7393"/>
      <c r="U7393"/>
      <c r="V7393"/>
      <c r="W7393"/>
      <c r="X7393"/>
      <c r="Y7393"/>
      <c r="Z7393"/>
      <c r="AA7393"/>
      <c r="AB7393"/>
      <c r="AC7393"/>
      <c r="AD7393"/>
      <c r="AE7393"/>
      <c r="AF7393"/>
      <c r="AG7393"/>
      <c r="AH7393"/>
      <c r="AI7393"/>
      <c r="AJ7393"/>
      <c r="AK7393"/>
      <c r="AL7393"/>
      <c r="AM7393"/>
      <c r="AN7393"/>
      <c r="AO7393"/>
      <c r="AP7393"/>
      <c r="AQ7393"/>
      <c r="AR7393"/>
      <c r="AS7393"/>
      <c r="AT7393"/>
      <c r="AU7393"/>
      <c r="AV7393"/>
      <c r="AW7393"/>
      <c r="AX7393"/>
      <c r="AY7393"/>
      <c r="AZ7393"/>
      <c r="BA7393"/>
      <c r="BB7393"/>
      <c r="BC7393"/>
      <c r="BD7393"/>
      <c r="BE7393"/>
      <c r="BF7393"/>
      <c r="BG7393"/>
      <c r="BH7393"/>
      <c r="BI7393"/>
      <c r="BJ7393"/>
      <c r="BK7393"/>
      <c r="BL7393"/>
      <c r="BM7393"/>
      <c r="BN7393"/>
      <c r="BO7393"/>
      <c r="BP7393"/>
      <c r="BQ7393"/>
      <c r="BR7393"/>
      <c r="BS7393"/>
      <c r="BT7393"/>
      <c r="BU7393"/>
      <c r="BV7393"/>
      <c r="BW7393"/>
      <c r="BX7393"/>
      <c r="BY7393"/>
      <c r="BZ7393"/>
      <c r="CA7393"/>
      <c r="CB7393"/>
      <c r="CC7393"/>
      <c r="CD7393"/>
      <c r="CE7393"/>
      <c r="CF7393"/>
      <c r="CG7393"/>
      <c r="CH7393"/>
      <c r="CI7393"/>
      <c r="CJ7393"/>
      <c r="CK7393"/>
      <c r="CL7393"/>
      <c r="CM7393"/>
      <c r="CN7393"/>
      <c r="CO7393"/>
      <c r="CP7393"/>
      <c r="CQ7393"/>
      <c r="CR7393"/>
      <c r="CS7393"/>
      <c r="CT7393"/>
      <c r="CU7393"/>
      <c r="CV7393"/>
    </row>
    <row r="7394" spans="10:100" x14ac:dyDescent="0.25">
      <c r="J7394"/>
      <c r="K7394"/>
      <c r="L7394"/>
      <c r="M7394"/>
      <c r="N7394"/>
      <c r="O7394"/>
      <c r="P7394"/>
      <c r="Q7394"/>
      <c r="R7394"/>
      <c r="S7394"/>
      <c r="T7394"/>
      <c r="U7394"/>
      <c r="V7394"/>
      <c r="W7394"/>
      <c r="X7394"/>
      <c r="Y7394"/>
      <c r="Z7394"/>
      <c r="AA7394"/>
      <c r="AB7394"/>
      <c r="AC7394"/>
      <c r="AD7394"/>
      <c r="AE7394"/>
      <c r="AF7394"/>
      <c r="AG7394"/>
      <c r="AH7394"/>
      <c r="AI7394"/>
      <c r="AJ7394"/>
      <c r="AK7394"/>
      <c r="AL7394"/>
      <c r="AM7394"/>
      <c r="AN7394"/>
      <c r="AO7394"/>
      <c r="AP7394"/>
      <c r="AQ7394"/>
      <c r="AR7394"/>
      <c r="AS7394"/>
      <c r="AT7394"/>
      <c r="AU7394"/>
      <c r="AV7394"/>
      <c r="AW7394"/>
      <c r="AX7394"/>
      <c r="AY7394"/>
      <c r="AZ7394"/>
      <c r="BA7394"/>
      <c r="BB7394"/>
      <c r="BC7394"/>
      <c r="BD7394"/>
      <c r="BE7394"/>
      <c r="BF7394"/>
      <c r="BG7394"/>
      <c r="BH7394"/>
      <c r="BI7394"/>
      <c r="BJ7394"/>
      <c r="BK7394"/>
      <c r="BL7394"/>
      <c r="BM7394"/>
      <c r="BN7394"/>
      <c r="BO7394"/>
      <c r="BP7394"/>
      <c r="BQ7394"/>
      <c r="BR7394"/>
      <c r="BS7394"/>
      <c r="BT7394"/>
      <c r="BU7394"/>
      <c r="BV7394"/>
      <c r="BW7394"/>
      <c r="BX7394"/>
      <c r="BY7394"/>
      <c r="BZ7394"/>
      <c r="CA7394"/>
      <c r="CB7394"/>
      <c r="CC7394"/>
      <c r="CD7394"/>
      <c r="CE7394"/>
      <c r="CF7394"/>
      <c r="CG7394"/>
      <c r="CH7394"/>
      <c r="CI7394"/>
      <c r="CJ7394"/>
      <c r="CK7394"/>
      <c r="CL7394"/>
      <c r="CM7394"/>
      <c r="CN7394"/>
      <c r="CO7394"/>
      <c r="CP7394"/>
      <c r="CQ7394"/>
      <c r="CR7394"/>
      <c r="CS7394"/>
      <c r="CT7394"/>
      <c r="CU7394"/>
      <c r="CV7394"/>
    </row>
    <row r="7395" spans="10:100" x14ac:dyDescent="0.25">
      <c r="J7395"/>
      <c r="K7395"/>
      <c r="L7395"/>
      <c r="M7395"/>
      <c r="N7395"/>
      <c r="O7395"/>
      <c r="P7395"/>
      <c r="Q7395"/>
      <c r="R7395"/>
      <c r="S7395"/>
      <c r="T7395"/>
      <c r="U7395"/>
      <c r="V7395"/>
      <c r="W7395"/>
      <c r="X7395"/>
      <c r="Y7395"/>
      <c r="Z7395"/>
      <c r="AA7395"/>
      <c r="AB7395"/>
      <c r="AC7395"/>
      <c r="AD7395"/>
      <c r="AE7395"/>
      <c r="AF7395"/>
      <c r="AG7395"/>
      <c r="AH7395"/>
      <c r="AI7395"/>
      <c r="AJ7395"/>
      <c r="AK7395"/>
      <c r="AL7395"/>
      <c r="AM7395"/>
      <c r="AN7395"/>
      <c r="AO7395"/>
      <c r="AP7395"/>
      <c r="AQ7395"/>
      <c r="AR7395"/>
      <c r="AS7395"/>
      <c r="AT7395"/>
      <c r="AU7395"/>
      <c r="AV7395"/>
      <c r="AW7395"/>
      <c r="AX7395"/>
      <c r="AY7395"/>
      <c r="AZ7395"/>
      <c r="BA7395"/>
      <c r="BB7395"/>
      <c r="BC7395"/>
      <c r="BD7395"/>
      <c r="BE7395"/>
      <c r="BF7395"/>
      <c r="BG7395"/>
      <c r="BH7395"/>
      <c r="BI7395"/>
      <c r="BJ7395"/>
      <c r="BK7395"/>
      <c r="BL7395"/>
      <c r="BM7395"/>
      <c r="BN7395"/>
      <c r="BO7395"/>
      <c r="BP7395"/>
      <c r="BQ7395"/>
      <c r="BR7395"/>
      <c r="BS7395"/>
      <c r="BT7395"/>
      <c r="BU7395"/>
      <c r="BV7395"/>
      <c r="BW7395"/>
      <c r="BX7395"/>
      <c r="BY7395"/>
      <c r="BZ7395"/>
      <c r="CA7395"/>
      <c r="CB7395"/>
      <c r="CC7395"/>
      <c r="CD7395"/>
      <c r="CE7395"/>
      <c r="CF7395"/>
      <c r="CG7395"/>
      <c r="CH7395"/>
      <c r="CI7395"/>
      <c r="CJ7395"/>
      <c r="CK7395"/>
      <c r="CL7395"/>
      <c r="CM7395"/>
      <c r="CN7395"/>
      <c r="CO7395"/>
      <c r="CP7395"/>
      <c r="CQ7395"/>
      <c r="CR7395"/>
      <c r="CS7395"/>
      <c r="CT7395"/>
      <c r="CU7395"/>
      <c r="CV7395"/>
    </row>
    <row r="7396" spans="10:100" x14ac:dyDescent="0.25">
      <c r="J7396"/>
      <c r="K7396"/>
      <c r="L7396"/>
      <c r="M7396"/>
      <c r="N7396"/>
      <c r="O7396"/>
      <c r="P7396"/>
      <c r="Q7396"/>
      <c r="R7396"/>
      <c r="S7396"/>
      <c r="T7396"/>
      <c r="U7396"/>
      <c r="V7396"/>
      <c r="W7396"/>
      <c r="X7396"/>
      <c r="Y7396"/>
      <c r="Z7396"/>
      <c r="AA7396"/>
      <c r="AB7396"/>
      <c r="AC7396"/>
      <c r="AD7396"/>
      <c r="AE7396"/>
      <c r="AF7396"/>
      <c r="AG7396"/>
      <c r="AH7396"/>
      <c r="AI7396"/>
      <c r="AJ7396"/>
      <c r="AK7396"/>
      <c r="AL7396"/>
      <c r="AM7396"/>
      <c r="AN7396"/>
      <c r="AO7396"/>
      <c r="AP7396"/>
      <c r="AQ7396"/>
      <c r="AR7396"/>
      <c r="AS7396"/>
      <c r="AT7396"/>
      <c r="AU7396"/>
      <c r="AV7396"/>
      <c r="AW7396"/>
      <c r="AX7396"/>
      <c r="AY7396"/>
      <c r="AZ7396"/>
      <c r="BA7396"/>
      <c r="BB7396"/>
      <c r="BC7396"/>
      <c r="BD7396"/>
      <c r="BE7396"/>
      <c r="BF7396"/>
      <c r="BG7396"/>
      <c r="BH7396"/>
      <c r="BI7396"/>
      <c r="BJ7396"/>
      <c r="BK7396"/>
      <c r="BL7396"/>
      <c r="BM7396"/>
      <c r="BN7396"/>
      <c r="BO7396"/>
      <c r="BP7396"/>
      <c r="BQ7396"/>
      <c r="BR7396"/>
      <c r="BS7396"/>
      <c r="BT7396"/>
      <c r="BU7396"/>
      <c r="BV7396"/>
      <c r="BW7396"/>
      <c r="BX7396"/>
      <c r="BY7396"/>
      <c r="BZ7396"/>
      <c r="CA7396"/>
      <c r="CB7396"/>
      <c r="CC7396"/>
      <c r="CD7396"/>
      <c r="CE7396"/>
      <c r="CF7396"/>
      <c r="CG7396"/>
      <c r="CH7396"/>
      <c r="CI7396"/>
      <c r="CJ7396"/>
      <c r="CK7396"/>
      <c r="CL7396"/>
      <c r="CM7396"/>
      <c r="CN7396"/>
      <c r="CO7396"/>
      <c r="CP7396"/>
      <c r="CQ7396"/>
      <c r="CR7396"/>
      <c r="CS7396"/>
      <c r="CT7396"/>
      <c r="CU7396"/>
      <c r="CV7396"/>
    </row>
    <row r="7397" spans="10:100" x14ac:dyDescent="0.25">
      <c r="J7397"/>
      <c r="K7397"/>
      <c r="L7397"/>
      <c r="M7397"/>
      <c r="N7397"/>
      <c r="O7397"/>
      <c r="P7397"/>
      <c r="Q7397"/>
      <c r="R7397"/>
      <c r="S7397"/>
      <c r="T7397"/>
      <c r="U7397"/>
      <c r="V7397"/>
      <c r="W7397"/>
      <c r="X7397"/>
      <c r="Y7397"/>
      <c r="Z7397"/>
      <c r="AA7397"/>
      <c r="AB7397"/>
      <c r="AC7397"/>
      <c r="AD7397"/>
      <c r="AE7397"/>
      <c r="AF7397"/>
      <c r="AG7397"/>
      <c r="AH7397"/>
      <c r="AI7397"/>
      <c r="AJ7397"/>
      <c r="AK7397"/>
      <c r="AL7397"/>
      <c r="AM7397"/>
      <c r="AN7397"/>
      <c r="AO7397"/>
      <c r="AP7397"/>
      <c r="AQ7397"/>
      <c r="AR7397"/>
      <c r="AS7397"/>
      <c r="AT7397"/>
      <c r="AU7397"/>
      <c r="AV7397"/>
      <c r="AW7397"/>
      <c r="AX7397"/>
      <c r="AY7397"/>
      <c r="AZ7397"/>
      <c r="BA7397"/>
      <c r="BB7397"/>
      <c r="BC7397"/>
      <c r="BD7397"/>
      <c r="BE7397"/>
      <c r="BF7397"/>
      <c r="BG7397"/>
      <c r="BH7397"/>
      <c r="BI7397"/>
      <c r="BJ7397"/>
      <c r="BK7397"/>
      <c r="BL7397"/>
      <c r="BM7397"/>
      <c r="BN7397"/>
      <c r="BO7397"/>
      <c r="BP7397"/>
      <c r="BQ7397"/>
      <c r="BR7397"/>
      <c r="BS7397"/>
      <c r="BT7397"/>
      <c r="BU7397"/>
      <c r="BV7397"/>
      <c r="BW7397"/>
      <c r="BX7397"/>
      <c r="BY7397"/>
      <c r="BZ7397"/>
      <c r="CA7397"/>
      <c r="CB7397"/>
      <c r="CC7397"/>
      <c r="CD7397"/>
      <c r="CE7397"/>
      <c r="CF7397"/>
      <c r="CG7397"/>
      <c r="CH7397"/>
      <c r="CI7397"/>
      <c r="CJ7397"/>
      <c r="CK7397"/>
      <c r="CL7397"/>
      <c r="CM7397"/>
      <c r="CN7397"/>
      <c r="CO7397"/>
      <c r="CP7397"/>
      <c r="CQ7397"/>
      <c r="CR7397"/>
      <c r="CS7397"/>
      <c r="CT7397"/>
      <c r="CU7397"/>
      <c r="CV7397"/>
    </row>
    <row r="7398" spans="10:100" x14ac:dyDescent="0.25">
      <c r="J7398"/>
      <c r="K7398"/>
      <c r="L7398"/>
      <c r="M7398"/>
      <c r="N7398"/>
      <c r="O7398"/>
      <c r="P7398"/>
      <c r="Q7398"/>
      <c r="R7398"/>
      <c r="S7398"/>
      <c r="T7398"/>
      <c r="U7398"/>
      <c r="V7398"/>
      <c r="W7398"/>
      <c r="X7398"/>
      <c r="Y7398"/>
      <c r="Z7398"/>
      <c r="AA7398"/>
      <c r="AB7398"/>
      <c r="AC7398"/>
      <c r="AD7398"/>
      <c r="AE7398"/>
      <c r="AF7398"/>
      <c r="AG7398"/>
      <c r="AH7398"/>
      <c r="AI7398"/>
      <c r="AJ7398"/>
      <c r="AK7398"/>
      <c r="AL7398"/>
      <c r="AM7398"/>
      <c r="AN7398"/>
      <c r="AO7398"/>
      <c r="AP7398"/>
      <c r="AQ7398"/>
      <c r="AR7398"/>
      <c r="AS7398"/>
      <c r="AT7398"/>
      <c r="AU7398"/>
      <c r="AV7398"/>
      <c r="AW7398"/>
      <c r="AX7398"/>
      <c r="AY7398"/>
      <c r="AZ7398"/>
      <c r="BA7398"/>
      <c r="BB7398"/>
      <c r="BC7398"/>
      <c r="BD7398"/>
      <c r="BE7398"/>
      <c r="BF7398"/>
      <c r="BG7398"/>
      <c r="BH7398"/>
      <c r="BI7398"/>
      <c r="BJ7398"/>
      <c r="BK7398"/>
      <c r="BL7398"/>
      <c r="BM7398"/>
      <c r="BN7398"/>
      <c r="BO7398"/>
      <c r="BP7398"/>
      <c r="BQ7398"/>
      <c r="BR7398"/>
      <c r="BS7398"/>
      <c r="BT7398"/>
      <c r="BU7398"/>
      <c r="BV7398"/>
      <c r="BW7398"/>
      <c r="BX7398"/>
      <c r="BY7398"/>
      <c r="BZ7398"/>
      <c r="CA7398"/>
      <c r="CB7398"/>
      <c r="CC7398"/>
      <c r="CD7398"/>
      <c r="CE7398"/>
      <c r="CF7398"/>
      <c r="CG7398"/>
      <c r="CH7398"/>
      <c r="CI7398"/>
      <c r="CJ7398"/>
      <c r="CK7398"/>
      <c r="CL7398"/>
      <c r="CM7398"/>
      <c r="CN7398"/>
      <c r="CO7398"/>
      <c r="CP7398"/>
      <c r="CQ7398"/>
      <c r="CR7398"/>
      <c r="CS7398"/>
      <c r="CT7398"/>
      <c r="CU7398"/>
      <c r="CV7398"/>
    </row>
    <row r="7399" spans="10:100" x14ac:dyDescent="0.25">
      <c r="J7399"/>
      <c r="K7399"/>
      <c r="L7399"/>
      <c r="M7399"/>
      <c r="N7399"/>
      <c r="O7399"/>
      <c r="P7399"/>
      <c r="Q7399"/>
      <c r="R7399"/>
      <c r="S7399"/>
      <c r="T7399"/>
      <c r="U7399"/>
      <c r="V7399"/>
      <c r="W7399"/>
      <c r="X7399"/>
      <c r="Y7399"/>
      <c r="Z7399"/>
      <c r="AA7399"/>
      <c r="AB7399"/>
      <c r="AC7399"/>
      <c r="AD7399"/>
      <c r="AE7399"/>
      <c r="AF7399"/>
      <c r="AG7399"/>
      <c r="AH7399"/>
      <c r="AI7399"/>
      <c r="AJ7399"/>
      <c r="AK7399"/>
      <c r="AL7399"/>
      <c r="AM7399"/>
      <c r="AN7399"/>
      <c r="AO7399"/>
      <c r="AP7399"/>
      <c r="AQ7399"/>
      <c r="AR7399"/>
      <c r="AS7399"/>
      <c r="AT7399"/>
      <c r="AU7399"/>
      <c r="AV7399"/>
      <c r="AW7399"/>
      <c r="AX7399"/>
      <c r="AY7399"/>
      <c r="AZ7399"/>
      <c r="BA7399"/>
      <c r="BB7399"/>
      <c r="BC7399"/>
      <c r="BD7399"/>
      <c r="BE7399"/>
      <c r="BF7399"/>
      <c r="BG7399"/>
      <c r="BH7399"/>
      <c r="BI7399"/>
      <c r="BJ7399"/>
      <c r="BK7399"/>
      <c r="BL7399"/>
      <c r="BM7399"/>
      <c r="BN7399"/>
      <c r="BO7399"/>
      <c r="BP7399"/>
      <c r="BQ7399"/>
      <c r="BR7399"/>
      <c r="BS7399"/>
      <c r="BT7399"/>
      <c r="BU7399"/>
      <c r="BV7399"/>
      <c r="BW7399"/>
      <c r="BX7399"/>
      <c r="BY7399"/>
      <c r="BZ7399"/>
      <c r="CA7399"/>
      <c r="CB7399"/>
      <c r="CC7399"/>
      <c r="CD7399"/>
      <c r="CE7399"/>
      <c r="CF7399"/>
      <c r="CG7399"/>
      <c r="CH7399"/>
      <c r="CI7399"/>
      <c r="CJ7399"/>
      <c r="CK7399"/>
      <c r="CL7399"/>
      <c r="CM7399"/>
      <c r="CN7399"/>
      <c r="CO7399"/>
      <c r="CP7399"/>
      <c r="CQ7399"/>
      <c r="CR7399"/>
      <c r="CS7399"/>
      <c r="CT7399"/>
      <c r="CU7399"/>
      <c r="CV7399"/>
    </row>
    <row r="7400" spans="10:100" x14ac:dyDescent="0.25">
      <c r="J7400"/>
      <c r="K7400"/>
      <c r="L7400"/>
      <c r="M7400"/>
      <c r="N7400"/>
      <c r="O7400"/>
      <c r="P7400"/>
      <c r="Q7400"/>
      <c r="R7400"/>
      <c r="S7400"/>
      <c r="T7400"/>
      <c r="U7400"/>
      <c r="V7400"/>
      <c r="W7400"/>
      <c r="X7400"/>
      <c r="Y7400"/>
      <c r="Z7400"/>
      <c r="AA7400"/>
      <c r="AB7400"/>
      <c r="AC7400"/>
      <c r="AD7400"/>
      <c r="AE7400"/>
      <c r="AF7400"/>
      <c r="AG7400"/>
      <c r="AH7400"/>
      <c r="AI7400"/>
      <c r="AJ7400"/>
      <c r="AK7400"/>
      <c r="AL7400"/>
      <c r="AM7400"/>
      <c r="AN7400"/>
      <c r="AO7400"/>
      <c r="AP7400"/>
      <c r="AQ7400"/>
      <c r="AR7400"/>
      <c r="AS7400"/>
      <c r="AT7400"/>
      <c r="AU7400"/>
      <c r="AV7400"/>
      <c r="AW7400"/>
      <c r="AX7400"/>
      <c r="AY7400"/>
      <c r="AZ7400"/>
      <c r="BA7400"/>
      <c r="BB7400"/>
      <c r="BC7400"/>
      <c r="BD7400"/>
      <c r="BE7400"/>
      <c r="BF7400"/>
      <c r="BG7400"/>
      <c r="BH7400"/>
      <c r="BI7400"/>
      <c r="BJ7400"/>
      <c r="BK7400"/>
      <c r="BL7400"/>
      <c r="BM7400"/>
      <c r="BN7400"/>
      <c r="BO7400"/>
      <c r="BP7400"/>
      <c r="BQ7400"/>
      <c r="BR7400"/>
      <c r="BS7400"/>
      <c r="BT7400"/>
      <c r="BU7400"/>
      <c r="BV7400"/>
      <c r="BW7400"/>
      <c r="BX7400"/>
      <c r="BY7400"/>
      <c r="BZ7400"/>
      <c r="CA7400"/>
      <c r="CB7400"/>
      <c r="CC7400"/>
      <c r="CD7400"/>
      <c r="CE7400"/>
      <c r="CF7400"/>
      <c r="CG7400"/>
      <c r="CH7400"/>
      <c r="CI7400"/>
      <c r="CJ7400"/>
      <c r="CK7400"/>
      <c r="CL7400"/>
      <c r="CM7400"/>
      <c r="CN7400"/>
      <c r="CO7400"/>
      <c r="CP7400"/>
      <c r="CQ7400"/>
      <c r="CR7400"/>
      <c r="CS7400"/>
      <c r="CT7400"/>
      <c r="CU7400"/>
      <c r="CV7400"/>
    </row>
    <row r="7401" spans="10:100" x14ac:dyDescent="0.25">
      <c r="J7401"/>
      <c r="K7401"/>
      <c r="L7401"/>
      <c r="M7401"/>
      <c r="N7401"/>
      <c r="O7401"/>
      <c r="P7401"/>
      <c r="Q7401"/>
      <c r="R7401"/>
      <c r="S7401"/>
      <c r="T7401"/>
      <c r="U7401"/>
      <c r="V7401"/>
      <c r="W7401"/>
      <c r="X7401"/>
      <c r="Y7401"/>
      <c r="Z7401"/>
      <c r="AA7401"/>
      <c r="AB7401"/>
      <c r="AC7401"/>
      <c r="AD7401"/>
      <c r="AE7401"/>
      <c r="AF7401"/>
      <c r="AG7401"/>
      <c r="AH7401"/>
      <c r="AI7401"/>
      <c r="AJ7401"/>
      <c r="AK7401"/>
      <c r="AL7401"/>
      <c r="AM7401"/>
      <c r="AN7401"/>
      <c r="AO7401"/>
      <c r="AP7401"/>
      <c r="AQ7401"/>
      <c r="AR7401"/>
      <c r="AS7401"/>
      <c r="AT7401"/>
      <c r="AU7401"/>
      <c r="AV7401"/>
      <c r="AW7401"/>
      <c r="AX7401"/>
      <c r="AY7401"/>
      <c r="AZ7401"/>
      <c r="BA7401"/>
      <c r="BB7401"/>
      <c r="BC7401"/>
      <c r="BD7401"/>
      <c r="BE7401"/>
      <c r="BF7401"/>
      <c r="BG7401"/>
      <c r="BH7401"/>
      <c r="BI7401"/>
      <c r="BJ7401"/>
      <c r="BK7401"/>
      <c r="BL7401"/>
      <c r="BM7401"/>
      <c r="BN7401"/>
      <c r="BO7401"/>
      <c r="BP7401"/>
      <c r="BQ7401"/>
      <c r="BR7401"/>
      <c r="BS7401"/>
      <c r="BT7401"/>
      <c r="BU7401"/>
      <c r="BV7401"/>
      <c r="BW7401"/>
      <c r="BX7401"/>
      <c r="BY7401"/>
      <c r="BZ7401"/>
      <c r="CA7401"/>
      <c r="CB7401"/>
      <c r="CC7401"/>
      <c r="CD7401"/>
      <c r="CE7401"/>
      <c r="CF7401"/>
      <c r="CG7401"/>
      <c r="CH7401"/>
      <c r="CI7401"/>
      <c r="CJ7401"/>
      <c r="CK7401"/>
      <c r="CL7401"/>
      <c r="CM7401"/>
      <c r="CN7401"/>
      <c r="CO7401"/>
      <c r="CP7401"/>
      <c r="CQ7401"/>
      <c r="CR7401"/>
      <c r="CS7401"/>
      <c r="CT7401"/>
      <c r="CU7401"/>
      <c r="CV7401"/>
    </row>
    <row r="7402" spans="10:100" x14ac:dyDescent="0.25">
      <c r="J7402"/>
      <c r="K7402"/>
      <c r="L7402"/>
      <c r="M7402"/>
      <c r="N7402"/>
      <c r="O7402"/>
      <c r="P7402"/>
      <c r="Q7402"/>
      <c r="R7402"/>
      <c r="S7402"/>
      <c r="T7402"/>
      <c r="U7402"/>
      <c r="V7402"/>
      <c r="W7402"/>
      <c r="X7402"/>
      <c r="Y7402"/>
      <c r="Z7402"/>
      <c r="AA7402"/>
      <c r="AB7402"/>
      <c r="AC7402"/>
      <c r="AD7402"/>
      <c r="AE7402"/>
      <c r="AF7402"/>
      <c r="AG7402"/>
      <c r="AH7402"/>
      <c r="AI7402"/>
      <c r="AJ7402"/>
      <c r="AK7402"/>
      <c r="AL7402"/>
      <c r="AM7402"/>
      <c r="AN7402"/>
      <c r="AO7402"/>
      <c r="AP7402"/>
      <c r="AQ7402"/>
      <c r="AR7402"/>
      <c r="AS7402"/>
      <c r="AT7402"/>
      <c r="AU7402"/>
      <c r="AV7402"/>
      <c r="AW7402"/>
      <c r="AX7402"/>
      <c r="AY7402"/>
      <c r="AZ7402"/>
      <c r="BA7402"/>
      <c r="BB7402"/>
      <c r="BC7402"/>
      <c r="BD7402"/>
      <c r="BE7402"/>
      <c r="BF7402"/>
      <c r="BG7402"/>
      <c r="BH7402"/>
      <c r="BI7402"/>
      <c r="BJ7402"/>
      <c r="BK7402"/>
      <c r="BL7402"/>
      <c r="BM7402"/>
      <c r="BN7402"/>
      <c r="BO7402"/>
      <c r="BP7402"/>
      <c r="BQ7402"/>
      <c r="BR7402"/>
      <c r="BS7402"/>
      <c r="BT7402"/>
      <c r="BU7402"/>
      <c r="BV7402"/>
      <c r="BW7402"/>
      <c r="BX7402"/>
      <c r="BY7402"/>
      <c r="BZ7402"/>
      <c r="CA7402"/>
      <c r="CB7402"/>
      <c r="CC7402"/>
      <c r="CD7402"/>
      <c r="CE7402"/>
      <c r="CF7402"/>
      <c r="CG7402"/>
      <c r="CH7402"/>
      <c r="CI7402"/>
      <c r="CJ7402"/>
      <c r="CK7402"/>
      <c r="CL7402"/>
      <c r="CM7402"/>
      <c r="CN7402"/>
      <c r="CO7402"/>
      <c r="CP7402"/>
      <c r="CQ7402"/>
      <c r="CR7402"/>
      <c r="CS7402"/>
      <c r="CT7402"/>
      <c r="CU7402"/>
      <c r="CV7402"/>
    </row>
    <row r="7403" spans="10:100" x14ac:dyDescent="0.25">
      <c r="J7403"/>
      <c r="K7403"/>
      <c r="L7403"/>
      <c r="M7403"/>
      <c r="N7403"/>
      <c r="O7403"/>
      <c r="P7403"/>
      <c r="Q7403"/>
      <c r="R7403"/>
      <c r="S7403"/>
      <c r="T7403"/>
      <c r="U7403"/>
      <c r="V7403"/>
      <c r="W7403"/>
      <c r="X7403"/>
      <c r="Y7403"/>
      <c r="Z7403"/>
      <c r="AA7403"/>
      <c r="AB7403"/>
      <c r="AC7403"/>
      <c r="AD7403"/>
      <c r="AE7403"/>
      <c r="AF7403"/>
      <c r="AG7403"/>
      <c r="AH7403"/>
      <c r="AI7403"/>
      <c r="AJ7403"/>
      <c r="AK7403"/>
      <c r="AL7403"/>
      <c r="AM7403"/>
      <c r="AN7403"/>
      <c r="AO7403"/>
      <c r="AP7403"/>
      <c r="AQ7403"/>
      <c r="AR7403"/>
      <c r="AS7403"/>
      <c r="AT7403"/>
      <c r="AU7403"/>
      <c r="AV7403"/>
      <c r="AW7403"/>
      <c r="AX7403"/>
      <c r="AY7403"/>
      <c r="AZ7403"/>
      <c r="BA7403"/>
      <c r="BB7403"/>
      <c r="BC7403"/>
      <c r="BD7403"/>
      <c r="BE7403"/>
      <c r="BF7403"/>
      <c r="BG7403"/>
      <c r="BH7403"/>
      <c r="BI7403"/>
      <c r="BJ7403"/>
      <c r="BK7403"/>
      <c r="BL7403"/>
      <c r="BM7403"/>
      <c r="BN7403"/>
      <c r="BO7403"/>
      <c r="BP7403"/>
      <c r="BQ7403"/>
      <c r="BR7403"/>
      <c r="BS7403"/>
      <c r="BT7403"/>
      <c r="BU7403"/>
      <c r="BV7403"/>
      <c r="BW7403"/>
      <c r="BX7403"/>
      <c r="BY7403"/>
      <c r="BZ7403"/>
      <c r="CA7403"/>
      <c r="CB7403"/>
      <c r="CC7403"/>
      <c r="CD7403"/>
      <c r="CE7403"/>
      <c r="CF7403"/>
      <c r="CG7403"/>
      <c r="CH7403"/>
      <c r="CI7403"/>
      <c r="CJ7403"/>
      <c r="CK7403"/>
      <c r="CL7403"/>
      <c r="CM7403"/>
      <c r="CN7403"/>
      <c r="CO7403"/>
      <c r="CP7403"/>
      <c r="CQ7403"/>
      <c r="CR7403"/>
      <c r="CS7403"/>
      <c r="CT7403"/>
      <c r="CU7403"/>
      <c r="CV7403"/>
    </row>
    <row r="7404" spans="10:100" x14ac:dyDescent="0.25">
      <c r="J7404"/>
      <c r="K7404"/>
      <c r="L7404"/>
      <c r="M7404"/>
      <c r="N7404"/>
      <c r="O7404"/>
      <c r="P7404"/>
      <c r="Q7404"/>
      <c r="R7404"/>
      <c r="S7404"/>
      <c r="T7404"/>
      <c r="U7404"/>
      <c r="V7404"/>
      <c r="W7404"/>
      <c r="X7404"/>
      <c r="Y7404"/>
      <c r="Z7404"/>
      <c r="AA7404"/>
      <c r="AB7404"/>
      <c r="AC7404"/>
      <c r="AD7404"/>
      <c r="AE7404"/>
      <c r="AF7404"/>
      <c r="AG7404"/>
      <c r="AH7404"/>
      <c r="AI7404"/>
      <c r="AJ7404"/>
      <c r="AK7404"/>
      <c r="AL7404"/>
      <c r="AM7404"/>
      <c r="AN7404"/>
      <c r="AO7404"/>
      <c r="AP7404"/>
      <c r="AQ7404"/>
      <c r="AR7404"/>
      <c r="AS7404"/>
      <c r="AT7404"/>
      <c r="AU7404"/>
      <c r="AV7404"/>
      <c r="AW7404"/>
      <c r="AX7404"/>
      <c r="AY7404"/>
      <c r="AZ7404"/>
      <c r="BA7404"/>
      <c r="BB7404"/>
      <c r="BC7404"/>
      <c r="BD7404"/>
      <c r="BE7404"/>
      <c r="BF7404"/>
      <c r="BG7404"/>
      <c r="BH7404"/>
      <c r="BI7404"/>
      <c r="BJ7404"/>
      <c r="BK7404"/>
      <c r="BL7404"/>
      <c r="BM7404"/>
      <c r="BN7404"/>
      <c r="BO7404"/>
      <c r="BP7404"/>
      <c r="BQ7404"/>
      <c r="BR7404"/>
      <c r="BS7404"/>
      <c r="BT7404"/>
      <c r="BU7404"/>
      <c r="BV7404"/>
      <c r="BW7404"/>
      <c r="BX7404"/>
      <c r="BY7404"/>
      <c r="BZ7404"/>
      <c r="CA7404"/>
      <c r="CB7404"/>
      <c r="CC7404"/>
      <c r="CD7404"/>
      <c r="CE7404"/>
      <c r="CF7404"/>
      <c r="CG7404"/>
      <c r="CH7404"/>
      <c r="CI7404"/>
      <c r="CJ7404"/>
      <c r="CK7404"/>
      <c r="CL7404"/>
      <c r="CM7404"/>
      <c r="CN7404"/>
      <c r="CO7404"/>
      <c r="CP7404"/>
      <c r="CQ7404"/>
      <c r="CR7404"/>
      <c r="CS7404"/>
      <c r="CT7404"/>
      <c r="CU7404"/>
      <c r="CV7404"/>
    </row>
    <row r="7405" spans="10:100" x14ac:dyDescent="0.25">
      <c r="J7405"/>
      <c r="K7405"/>
      <c r="L7405"/>
      <c r="M7405"/>
      <c r="N7405"/>
      <c r="O7405"/>
      <c r="P7405"/>
      <c r="Q7405"/>
      <c r="R7405"/>
      <c r="S7405"/>
      <c r="T7405"/>
      <c r="U7405"/>
      <c r="V7405"/>
      <c r="W7405"/>
      <c r="X7405"/>
      <c r="Y7405"/>
      <c r="Z7405"/>
      <c r="AA7405"/>
      <c r="AB7405"/>
      <c r="AC7405"/>
      <c r="AD7405"/>
      <c r="AE7405"/>
      <c r="AF7405"/>
      <c r="AG7405"/>
      <c r="AH7405"/>
      <c r="AI7405"/>
      <c r="AJ7405"/>
      <c r="AK7405"/>
      <c r="AL7405"/>
      <c r="AM7405"/>
      <c r="AN7405"/>
      <c r="AO7405"/>
      <c r="AP7405"/>
      <c r="AQ7405"/>
      <c r="AR7405"/>
      <c r="AS7405"/>
      <c r="AT7405"/>
      <c r="AU7405"/>
      <c r="AV7405"/>
      <c r="AW7405"/>
      <c r="AX7405"/>
      <c r="AY7405"/>
      <c r="AZ7405"/>
      <c r="BA7405"/>
      <c r="BB7405"/>
      <c r="BC7405"/>
      <c r="BD7405"/>
      <c r="BE7405"/>
      <c r="BF7405"/>
      <c r="BG7405"/>
      <c r="BH7405"/>
      <c r="BI7405"/>
      <c r="BJ7405"/>
      <c r="BK7405"/>
      <c r="BL7405"/>
      <c r="BM7405"/>
      <c r="BN7405"/>
      <c r="BO7405"/>
      <c r="BP7405"/>
      <c r="BQ7405"/>
      <c r="BR7405"/>
      <c r="BS7405"/>
      <c r="BT7405"/>
      <c r="BU7405"/>
      <c r="BV7405"/>
      <c r="BW7405"/>
      <c r="BX7405"/>
      <c r="BY7405"/>
      <c r="BZ7405"/>
      <c r="CA7405"/>
      <c r="CB7405"/>
      <c r="CC7405"/>
      <c r="CD7405"/>
      <c r="CE7405"/>
      <c r="CF7405"/>
      <c r="CG7405"/>
      <c r="CH7405"/>
      <c r="CI7405"/>
      <c r="CJ7405"/>
      <c r="CK7405"/>
      <c r="CL7405"/>
      <c r="CM7405"/>
      <c r="CN7405"/>
      <c r="CO7405"/>
      <c r="CP7405"/>
      <c r="CQ7405"/>
      <c r="CR7405"/>
      <c r="CS7405"/>
      <c r="CT7405"/>
      <c r="CU7405"/>
      <c r="CV7405"/>
    </row>
    <row r="7406" spans="10:100" x14ac:dyDescent="0.25">
      <c r="J7406"/>
      <c r="K7406"/>
      <c r="L7406"/>
      <c r="M7406"/>
      <c r="N7406"/>
      <c r="O7406"/>
      <c r="P7406"/>
      <c r="Q7406"/>
      <c r="R7406"/>
      <c r="S7406"/>
      <c r="T7406"/>
      <c r="U7406"/>
      <c r="V7406"/>
      <c r="W7406"/>
      <c r="X7406"/>
      <c r="Y7406"/>
      <c r="Z7406"/>
      <c r="AA7406"/>
      <c r="AB7406"/>
      <c r="AC7406"/>
      <c r="AD7406"/>
      <c r="AE7406"/>
      <c r="AF7406"/>
      <c r="AG7406"/>
      <c r="AH7406"/>
      <c r="AI7406"/>
      <c r="AJ7406"/>
      <c r="AK7406"/>
      <c r="AL7406"/>
      <c r="AM7406"/>
      <c r="AN7406"/>
      <c r="AO7406"/>
      <c r="AP7406"/>
      <c r="AQ7406"/>
      <c r="AR7406"/>
      <c r="AS7406"/>
      <c r="AT7406"/>
      <c r="AU7406"/>
      <c r="AV7406"/>
      <c r="AW7406"/>
      <c r="AX7406"/>
      <c r="AY7406"/>
      <c r="AZ7406"/>
      <c r="BA7406"/>
      <c r="BB7406"/>
      <c r="BC7406"/>
      <c r="BD7406"/>
      <c r="BE7406"/>
      <c r="BF7406"/>
      <c r="BG7406"/>
      <c r="BH7406"/>
      <c r="BI7406"/>
      <c r="BJ7406"/>
      <c r="BK7406"/>
      <c r="BL7406"/>
      <c r="BM7406"/>
      <c r="BN7406"/>
      <c r="BO7406"/>
      <c r="BP7406"/>
      <c r="BQ7406"/>
      <c r="BR7406"/>
      <c r="BS7406"/>
      <c r="BT7406"/>
      <c r="BU7406"/>
      <c r="BV7406"/>
      <c r="BW7406"/>
      <c r="BX7406"/>
      <c r="BY7406"/>
      <c r="BZ7406"/>
      <c r="CA7406"/>
      <c r="CB7406"/>
      <c r="CC7406"/>
      <c r="CD7406"/>
      <c r="CE7406"/>
      <c r="CF7406"/>
      <c r="CG7406"/>
      <c r="CH7406"/>
      <c r="CI7406"/>
      <c r="CJ7406"/>
      <c r="CK7406"/>
      <c r="CL7406"/>
      <c r="CM7406"/>
      <c r="CN7406"/>
      <c r="CO7406"/>
      <c r="CP7406"/>
      <c r="CQ7406"/>
      <c r="CR7406"/>
      <c r="CS7406"/>
      <c r="CT7406"/>
      <c r="CU7406"/>
      <c r="CV7406"/>
    </row>
    <row r="7407" spans="10:100" x14ac:dyDescent="0.25">
      <c r="J7407"/>
      <c r="K7407"/>
      <c r="L7407"/>
      <c r="M7407"/>
      <c r="N7407"/>
      <c r="O7407"/>
      <c r="P7407"/>
      <c r="Q7407"/>
      <c r="R7407"/>
      <c r="S7407"/>
      <c r="T7407"/>
      <c r="U7407"/>
      <c r="V7407"/>
      <c r="W7407"/>
      <c r="X7407"/>
      <c r="Y7407"/>
      <c r="Z7407"/>
      <c r="AA7407"/>
      <c r="AB7407"/>
      <c r="AC7407"/>
      <c r="AD7407"/>
      <c r="AE7407"/>
      <c r="AF7407"/>
      <c r="AG7407"/>
      <c r="AH7407"/>
      <c r="AI7407"/>
      <c r="AJ7407"/>
      <c r="AK7407"/>
      <c r="AL7407"/>
      <c r="AM7407"/>
      <c r="AN7407"/>
      <c r="AO7407"/>
      <c r="AP7407"/>
      <c r="AQ7407"/>
      <c r="AR7407"/>
      <c r="AS7407"/>
      <c r="AT7407"/>
      <c r="AU7407"/>
      <c r="AV7407"/>
      <c r="AW7407"/>
      <c r="AX7407"/>
      <c r="AY7407"/>
      <c r="AZ7407"/>
      <c r="BA7407"/>
      <c r="BB7407"/>
      <c r="BC7407"/>
      <c r="BD7407"/>
      <c r="BE7407"/>
      <c r="BF7407"/>
      <c r="BG7407"/>
      <c r="BH7407"/>
      <c r="BI7407"/>
      <c r="BJ7407"/>
      <c r="BK7407"/>
      <c r="BL7407"/>
      <c r="BM7407"/>
      <c r="BN7407"/>
      <c r="BO7407"/>
      <c r="BP7407"/>
      <c r="BQ7407"/>
      <c r="BR7407"/>
      <c r="BS7407"/>
      <c r="BT7407"/>
      <c r="BU7407"/>
      <c r="BV7407"/>
      <c r="BW7407"/>
      <c r="BX7407"/>
      <c r="BY7407"/>
      <c r="BZ7407"/>
      <c r="CA7407"/>
      <c r="CB7407"/>
      <c r="CC7407"/>
      <c r="CD7407"/>
      <c r="CE7407"/>
      <c r="CF7407"/>
      <c r="CG7407"/>
      <c r="CH7407"/>
      <c r="CI7407"/>
      <c r="CJ7407"/>
      <c r="CK7407"/>
      <c r="CL7407"/>
      <c r="CM7407"/>
      <c r="CN7407"/>
      <c r="CO7407"/>
      <c r="CP7407"/>
      <c r="CQ7407"/>
      <c r="CR7407"/>
      <c r="CS7407"/>
      <c r="CT7407"/>
      <c r="CU7407"/>
      <c r="CV7407"/>
    </row>
    <row r="7408" spans="10:100" x14ac:dyDescent="0.25">
      <c r="J7408"/>
      <c r="K7408"/>
      <c r="L7408"/>
      <c r="M7408"/>
      <c r="N7408"/>
      <c r="O7408"/>
      <c r="P7408"/>
      <c r="Q7408"/>
      <c r="R7408"/>
      <c r="S7408"/>
      <c r="T7408"/>
      <c r="U7408"/>
      <c r="V7408"/>
      <c r="W7408"/>
      <c r="X7408"/>
      <c r="Y7408"/>
      <c r="Z7408"/>
      <c r="AA7408"/>
      <c r="AB7408"/>
      <c r="AC7408"/>
      <c r="AD7408"/>
      <c r="AE7408"/>
      <c r="AF7408"/>
      <c r="AG7408"/>
      <c r="AH7408"/>
      <c r="AI7408"/>
      <c r="AJ7408"/>
      <c r="AK7408"/>
      <c r="AL7408"/>
      <c r="AM7408"/>
      <c r="AN7408"/>
      <c r="AO7408"/>
      <c r="AP7408"/>
      <c r="AQ7408"/>
      <c r="AR7408"/>
      <c r="AS7408"/>
      <c r="AT7408"/>
      <c r="AU7408"/>
      <c r="AV7408"/>
      <c r="AW7408"/>
      <c r="AX7408"/>
      <c r="AY7408"/>
      <c r="AZ7408"/>
      <c r="BA7408"/>
      <c r="BB7408"/>
      <c r="BC7408"/>
      <c r="BD7408"/>
      <c r="BE7408"/>
      <c r="BF7408"/>
      <c r="BG7408"/>
      <c r="BH7408"/>
      <c r="BI7408"/>
      <c r="BJ7408"/>
      <c r="BK7408"/>
      <c r="BL7408"/>
      <c r="BM7408"/>
      <c r="BN7408"/>
      <c r="BO7408"/>
      <c r="BP7408"/>
      <c r="BQ7408"/>
      <c r="BR7408"/>
      <c r="BS7408"/>
      <c r="BT7408"/>
      <c r="BU7408"/>
      <c r="BV7408"/>
      <c r="BW7408"/>
      <c r="BX7408"/>
      <c r="BY7408"/>
      <c r="BZ7408"/>
      <c r="CA7408"/>
      <c r="CB7408"/>
      <c r="CC7408"/>
      <c r="CD7408"/>
      <c r="CE7408"/>
      <c r="CF7408"/>
      <c r="CG7408"/>
      <c r="CH7408"/>
      <c r="CI7408"/>
      <c r="CJ7408"/>
      <c r="CK7408"/>
      <c r="CL7408"/>
      <c r="CM7408"/>
      <c r="CN7408"/>
      <c r="CO7408"/>
      <c r="CP7408"/>
      <c r="CQ7408"/>
      <c r="CR7408"/>
      <c r="CS7408"/>
      <c r="CT7408"/>
      <c r="CU7408"/>
      <c r="CV7408"/>
    </row>
    <row r="7409" spans="10:100" x14ac:dyDescent="0.25">
      <c r="J7409"/>
      <c r="K7409"/>
      <c r="L7409"/>
      <c r="M7409"/>
      <c r="N7409"/>
      <c r="O7409"/>
      <c r="P7409"/>
      <c r="Q7409"/>
      <c r="R7409"/>
      <c r="S7409"/>
      <c r="T7409"/>
      <c r="U7409"/>
      <c r="V7409"/>
      <c r="W7409"/>
      <c r="X7409"/>
      <c r="Y7409"/>
      <c r="Z7409"/>
      <c r="AA7409"/>
      <c r="AB7409"/>
      <c r="AC7409"/>
      <c r="AD7409"/>
      <c r="AE7409"/>
      <c r="AF7409"/>
      <c r="AG7409"/>
      <c r="AH7409"/>
      <c r="AI7409"/>
      <c r="AJ7409"/>
      <c r="AK7409"/>
      <c r="AL7409"/>
      <c r="AM7409"/>
      <c r="AN7409"/>
      <c r="AO7409"/>
      <c r="AP7409"/>
      <c r="AQ7409"/>
      <c r="AR7409"/>
      <c r="AS7409"/>
      <c r="AT7409"/>
      <c r="AU7409"/>
      <c r="AV7409"/>
      <c r="AW7409"/>
      <c r="AX7409"/>
      <c r="AY7409"/>
      <c r="AZ7409"/>
      <c r="BA7409"/>
      <c r="BB7409"/>
      <c r="BC7409"/>
      <c r="BD7409"/>
      <c r="BE7409"/>
      <c r="BF7409"/>
      <c r="BG7409"/>
      <c r="BH7409"/>
      <c r="BI7409"/>
      <c r="BJ7409"/>
      <c r="BK7409"/>
      <c r="BL7409"/>
      <c r="BM7409"/>
      <c r="BN7409"/>
      <c r="BO7409"/>
      <c r="BP7409"/>
      <c r="BQ7409"/>
      <c r="BR7409"/>
      <c r="BS7409"/>
      <c r="BT7409"/>
      <c r="BU7409"/>
      <c r="BV7409"/>
      <c r="BW7409"/>
      <c r="BX7409"/>
      <c r="BY7409"/>
      <c r="BZ7409"/>
      <c r="CA7409"/>
      <c r="CB7409"/>
      <c r="CC7409"/>
      <c r="CD7409"/>
      <c r="CE7409"/>
      <c r="CF7409"/>
      <c r="CG7409"/>
      <c r="CH7409"/>
      <c r="CI7409"/>
      <c r="CJ7409"/>
      <c r="CK7409"/>
      <c r="CL7409"/>
      <c r="CM7409"/>
      <c r="CN7409"/>
      <c r="CO7409"/>
      <c r="CP7409"/>
      <c r="CQ7409"/>
      <c r="CR7409"/>
      <c r="CS7409"/>
      <c r="CT7409"/>
      <c r="CU7409"/>
      <c r="CV7409"/>
    </row>
    <row r="7410" spans="10:100" x14ac:dyDescent="0.25">
      <c r="J7410"/>
      <c r="K7410"/>
      <c r="L7410"/>
      <c r="M7410"/>
      <c r="N7410"/>
      <c r="O7410"/>
      <c r="P7410"/>
      <c r="Q7410"/>
      <c r="R7410"/>
      <c r="S7410"/>
      <c r="T7410"/>
      <c r="U7410"/>
      <c r="V7410"/>
      <c r="W7410"/>
      <c r="X7410"/>
      <c r="Y7410"/>
      <c r="Z7410"/>
      <c r="AA7410"/>
      <c r="AB7410"/>
      <c r="AC7410"/>
      <c r="AD7410"/>
      <c r="AE7410"/>
      <c r="AF7410"/>
      <c r="AG7410"/>
      <c r="AH7410"/>
      <c r="AI7410"/>
      <c r="AJ7410"/>
      <c r="AK7410"/>
      <c r="AL7410"/>
      <c r="AM7410"/>
      <c r="AN7410"/>
      <c r="AO7410"/>
      <c r="AP7410"/>
      <c r="AQ7410"/>
      <c r="AR7410"/>
      <c r="AS7410"/>
      <c r="AT7410"/>
      <c r="AU7410"/>
      <c r="AV7410"/>
      <c r="AW7410"/>
      <c r="AX7410"/>
      <c r="AY7410"/>
      <c r="AZ7410"/>
      <c r="BA7410"/>
      <c r="BB7410"/>
      <c r="BC7410"/>
      <c r="BD7410"/>
      <c r="BE7410"/>
      <c r="BF7410"/>
      <c r="BG7410"/>
      <c r="BH7410"/>
      <c r="BI7410"/>
      <c r="BJ7410"/>
      <c r="BK7410"/>
      <c r="BL7410"/>
      <c r="BM7410"/>
      <c r="BN7410"/>
      <c r="BO7410"/>
      <c r="BP7410"/>
      <c r="BQ7410"/>
      <c r="BR7410"/>
      <c r="BS7410"/>
      <c r="BT7410"/>
      <c r="BU7410"/>
      <c r="BV7410"/>
      <c r="BW7410"/>
      <c r="BX7410"/>
      <c r="BY7410"/>
      <c r="BZ7410"/>
      <c r="CA7410"/>
      <c r="CB7410"/>
      <c r="CC7410"/>
      <c r="CD7410"/>
      <c r="CE7410"/>
      <c r="CF7410"/>
      <c r="CG7410"/>
      <c r="CH7410"/>
      <c r="CI7410"/>
      <c r="CJ7410"/>
      <c r="CK7410"/>
      <c r="CL7410"/>
      <c r="CM7410"/>
      <c r="CN7410"/>
      <c r="CO7410"/>
      <c r="CP7410"/>
      <c r="CQ7410"/>
      <c r="CR7410"/>
      <c r="CS7410"/>
      <c r="CT7410"/>
      <c r="CU7410"/>
      <c r="CV7410"/>
    </row>
    <row r="7411" spans="10:100" x14ac:dyDescent="0.25">
      <c r="J7411"/>
      <c r="K7411"/>
      <c r="L7411"/>
      <c r="M7411"/>
      <c r="N7411"/>
      <c r="O7411"/>
      <c r="P7411"/>
      <c r="Q7411"/>
      <c r="R7411"/>
      <c r="S7411"/>
      <c r="T7411"/>
      <c r="U7411"/>
      <c r="V7411"/>
      <c r="W7411"/>
      <c r="X7411"/>
      <c r="Y7411"/>
      <c r="Z7411"/>
      <c r="AA7411"/>
      <c r="AB7411"/>
      <c r="AC7411"/>
      <c r="AD7411"/>
      <c r="AE7411"/>
      <c r="AF7411"/>
      <c r="AG7411"/>
      <c r="AH7411"/>
      <c r="AI7411"/>
      <c r="AJ7411"/>
      <c r="AK7411"/>
      <c r="AL7411"/>
      <c r="AM7411"/>
      <c r="AN7411"/>
      <c r="AO7411"/>
      <c r="AP7411"/>
      <c r="AQ7411"/>
      <c r="AR7411"/>
      <c r="AS7411"/>
      <c r="AT7411"/>
      <c r="AU7411"/>
      <c r="AV7411"/>
      <c r="AW7411"/>
      <c r="AX7411"/>
      <c r="AY7411"/>
      <c r="AZ7411"/>
      <c r="BA7411"/>
      <c r="BB7411"/>
      <c r="BC7411"/>
      <c r="BD7411"/>
      <c r="BE7411"/>
      <c r="BF7411"/>
      <c r="BG7411"/>
      <c r="BH7411"/>
      <c r="BI7411"/>
      <c r="BJ7411"/>
      <c r="BK7411"/>
      <c r="BL7411"/>
      <c r="BM7411"/>
      <c r="BN7411"/>
      <c r="BO7411"/>
      <c r="BP7411"/>
      <c r="BQ7411"/>
      <c r="BR7411"/>
      <c r="BS7411"/>
      <c r="BT7411"/>
      <c r="BU7411"/>
      <c r="BV7411"/>
      <c r="BW7411"/>
      <c r="BX7411"/>
      <c r="BY7411"/>
      <c r="BZ7411"/>
      <c r="CA7411"/>
      <c r="CB7411"/>
      <c r="CC7411"/>
      <c r="CD7411"/>
      <c r="CE7411"/>
      <c r="CF7411"/>
      <c r="CG7411"/>
      <c r="CH7411"/>
      <c r="CI7411"/>
      <c r="CJ7411"/>
      <c r="CK7411"/>
      <c r="CL7411"/>
      <c r="CM7411"/>
      <c r="CN7411"/>
      <c r="CO7411"/>
      <c r="CP7411"/>
      <c r="CQ7411"/>
      <c r="CR7411"/>
      <c r="CS7411"/>
      <c r="CT7411"/>
      <c r="CU7411"/>
      <c r="CV7411"/>
    </row>
    <row r="7412" spans="10:100" x14ac:dyDescent="0.25">
      <c r="J7412"/>
      <c r="K7412"/>
      <c r="L7412"/>
      <c r="M7412"/>
      <c r="N7412"/>
      <c r="O7412"/>
      <c r="P7412"/>
      <c r="Q7412"/>
      <c r="R7412"/>
      <c r="S7412"/>
      <c r="T7412"/>
      <c r="U7412"/>
      <c r="V7412"/>
      <c r="W7412"/>
      <c r="X7412"/>
      <c r="Y7412"/>
      <c r="Z7412"/>
      <c r="AA7412"/>
      <c r="AB7412"/>
      <c r="AC7412"/>
      <c r="AD7412"/>
      <c r="AE7412"/>
      <c r="AF7412"/>
      <c r="AG7412"/>
      <c r="AH7412"/>
      <c r="AI7412"/>
      <c r="AJ7412"/>
      <c r="AK7412"/>
      <c r="AL7412"/>
      <c r="AM7412"/>
      <c r="AN7412"/>
      <c r="AO7412"/>
      <c r="AP7412"/>
      <c r="AQ7412"/>
      <c r="AR7412"/>
      <c r="AS7412"/>
      <c r="AT7412"/>
      <c r="AU7412"/>
      <c r="AV7412"/>
      <c r="AW7412"/>
      <c r="AX7412"/>
      <c r="AY7412"/>
      <c r="AZ7412"/>
      <c r="BA7412"/>
      <c r="BB7412"/>
      <c r="BC7412"/>
      <c r="BD7412"/>
      <c r="BE7412"/>
      <c r="BF7412"/>
      <c r="BG7412"/>
      <c r="BH7412"/>
      <c r="BI7412"/>
      <c r="BJ7412"/>
      <c r="BK7412"/>
      <c r="BL7412"/>
      <c r="BM7412"/>
      <c r="BN7412"/>
      <c r="BO7412"/>
      <c r="BP7412"/>
      <c r="BQ7412"/>
      <c r="BR7412"/>
      <c r="BS7412"/>
      <c r="BT7412"/>
      <c r="BU7412"/>
      <c r="BV7412"/>
      <c r="BW7412"/>
      <c r="BX7412"/>
      <c r="BY7412"/>
      <c r="BZ7412"/>
      <c r="CA7412"/>
      <c r="CB7412"/>
      <c r="CC7412"/>
      <c r="CD7412"/>
      <c r="CE7412"/>
      <c r="CF7412"/>
      <c r="CG7412"/>
      <c r="CH7412"/>
      <c r="CI7412"/>
      <c r="CJ7412"/>
      <c r="CK7412"/>
      <c r="CL7412"/>
      <c r="CM7412"/>
      <c r="CN7412"/>
      <c r="CO7412"/>
      <c r="CP7412"/>
      <c r="CQ7412"/>
      <c r="CR7412"/>
      <c r="CS7412"/>
      <c r="CT7412"/>
      <c r="CU7412"/>
      <c r="CV7412"/>
    </row>
    <row r="7413" spans="10:100" x14ac:dyDescent="0.25">
      <c r="J7413"/>
      <c r="K7413"/>
      <c r="L7413"/>
      <c r="M7413"/>
      <c r="N7413"/>
      <c r="O7413"/>
      <c r="P7413"/>
      <c r="Q7413"/>
      <c r="R7413"/>
      <c r="S7413"/>
      <c r="T7413"/>
      <c r="U7413"/>
      <c r="V7413"/>
      <c r="W7413"/>
      <c r="X7413"/>
      <c r="Y7413"/>
      <c r="Z7413"/>
      <c r="AA7413"/>
      <c r="AB7413"/>
      <c r="AC7413"/>
      <c r="AD7413"/>
      <c r="AE7413"/>
      <c r="AF7413"/>
      <c r="AG7413"/>
      <c r="AH7413"/>
      <c r="AI7413"/>
      <c r="AJ7413"/>
      <c r="AK7413"/>
      <c r="AL7413"/>
      <c r="AM7413"/>
      <c r="AN7413"/>
      <c r="AO7413"/>
      <c r="AP7413"/>
      <c r="AQ7413"/>
      <c r="AR7413"/>
      <c r="AS7413"/>
      <c r="AT7413"/>
      <c r="AU7413"/>
      <c r="AV7413"/>
      <c r="AW7413"/>
      <c r="AX7413"/>
      <c r="AY7413"/>
      <c r="AZ7413"/>
      <c r="BA7413"/>
      <c r="BB7413"/>
      <c r="BC7413"/>
      <c r="BD7413"/>
      <c r="BE7413"/>
      <c r="BF7413"/>
      <c r="BG7413"/>
      <c r="BH7413"/>
      <c r="BI7413"/>
      <c r="BJ7413"/>
      <c r="BK7413"/>
      <c r="BL7413"/>
      <c r="BM7413"/>
      <c r="BN7413"/>
      <c r="BO7413"/>
      <c r="BP7413"/>
      <c r="BQ7413"/>
      <c r="BR7413"/>
      <c r="BS7413"/>
      <c r="BT7413"/>
      <c r="BU7413"/>
      <c r="BV7413"/>
      <c r="BW7413"/>
      <c r="BX7413"/>
      <c r="BY7413"/>
      <c r="BZ7413"/>
      <c r="CA7413"/>
      <c r="CB7413"/>
      <c r="CC7413"/>
      <c r="CD7413"/>
      <c r="CE7413"/>
      <c r="CF7413"/>
      <c r="CG7413"/>
      <c r="CH7413"/>
      <c r="CI7413"/>
      <c r="CJ7413"/>
      <c r="CK7413"/>
      <c r="CL7413"/>
      <c r="CM7413"/>
      <c r="CN7413"/>
      <c r="CO7413"/>
      <c r="CP7413"/>
      <c r="CQ7413"/>
      <c r="CR7413"/>
      <c r="CS7413"/>
      <c r="CT7413"/>
      <c r="CU7413"/>
      <c r="CV7413"/>
    </row>
    <row r="7414" spans="10:100" x14ac:dyDescent="0.25">
      <c r="J7414"/>
      <c r="K7414"/>
      <c r="L7414"/>
      <c r="M7414"/>
      <c r="N7414"/>
      <c r="O7414"/>
      <c r="P7414"/>
      <c r="Q7414"/>
      <c r="R7414"/>
      <c r="S7414"/>
      <c r="T7414"/>
      <c r="U7414"/>
      <c r="V7414"/>
      <c r="W7414"/>
      <c r="X7414"/>
      <c r="Y7414"/>
      <c r="Z7414"/>
      <c r="AA7414"/>
      <c r="AB7414"/>
      <c r="AC7414"/>
      <c r="AD7414"/>
      <c r="AE7414"/>
      <c r="AF7414"/>
      <c r="AG7414"/>
      <c r="AH7414"/>
      <c r="AI7414"/>
      <c r="AJ7414"/>
      <c r="AK7414"/>
      <c r="AL7414"/>
      <c r="AM7414"/>
      <c r="AN7414"/>
      <c r="AO7414"/>
      <c r="AP7414"/>
      <c r="AQ7414"/>
      <c r="AR7414"/>
      <c r="AS7414"/>
      <c r="AT7414"/>
      <c r="AU7414"/>
      <c r="AV7414"/>
      <c r="AW7414"/>
      <c r="AX7414"/>
      <c r="AY7414"/>
      <c r="AZ7414"/>
      <c r="BA7414"/>
      <c r="BB7414"/>
      <c r="BC7414"/>
      <c r="BD7414"/>
      <c r="BE7414"/>
      <c r="BF7414"/>
      <c r="BG7414"/>
      <c r="BH7414"/>
      <c r="BI7414"/>
      <c r="BJ7414"/>
      <c r="BK7414"/>
      <c r="BL7414"/>
      <c r="BM7414"/>
      <c r="BN7414"/>
      <c r="BO7414"/>
      <c r="BP7414"/>
      <c r="BQ7414"/>
      <c r="BR7414"/>
      <c r="BS7414"/>
      <c r="BT7414"/>
      <c r="BU7414"/>
      <c r="BV7414"/>
      <c r="BW7414"/>
      <c r="BX7414"/>
      <c r="BY7414"/>
      <c r="BZ7414"/>
      <c r="CA7414"/>
      <c r="CB7414"/>
      <c r="CC7414"/>
      <c r="CD7414"/>
      <c r="CE7414"/>
      <c r="CF7414"/>
      <c r="CG7414"/>
      <c r="CH7414"/>
      <c r="CI7414"/>
      <c r="CJ7414"/>
      <c r="CK7414"/>
      <c r="CL7414"/>
      <c r="CM7414"/>
      <c r="CN7414"/>
      <c r="CO7414"/>
      <c r="CP7414"/>
      <c r="CQ7414"/>
      <c r="CR7414"/>
      <c r="CS7414"/>
      <c r="CT7414"/>
      <c r="CU7414"/>
      <c r="CV7414"/>
    </row>
    <row r="7415" spans="10:100" x14ac:dyDescent="0.25">
      <c r="J7415"/>
      <c r="K7415"/>
      <c r="L7415"/>
      <c r="M7415"/>
      <c r="N7415"/>
      <c r="O7415"/>
      <c r="P7415"/>
      <c r="Q7415"/>
      <c r="R7415"/>
      <c r="S7415"/>
      <c r="T7415"/>
      <c r="U7415"/>
      <c r="V7415"/>
      <c r="W7415"/>
      <c r="X7415"/>
      <c r="Y7415"/>
      <c r="Z7415"/>
      <c r="AA7415"/>
      <c r="AB7415"/>
      <c r="AC7415"/>
      <c r="AD7415"/>
      <c r="AE7415"/>
      <c r="AF7415"/>
      <c r="AG7415"/>
      <c r="AH7415"/>
      <c r="AI7415"/>
      <c r="AJ7415"/>
      <c r="AK7415"/>
      <c r="AL7415"/>
      <c r="AM7415"/>
      <c r="AN7415"/>
      <c r="AO7415"/>
      <c r="AP7415"/>
      <c r="AQ7415"/>
      <c r="AR7415"/>
      <c r="AS7415"/>
      <c r="AT7415"/>
      <c r="AU7415"/>
      <c r="AV7415"/>
      <c r="AW7415"/>
      <c r="AX7415"/>
      <c r="AY7415"/>
      <c r="AZ7415"/>
      <c r="BA7415"/>
      <c r="BB7415"/>
      <c r="BC7415"/>
      <c r="BD7415"/>
      <c r="BE7415"/>
      <c r="BF7415"/>
      <c r="BG7415"/>
      <c r="BH7415"/>
      <c r="BI7415"/>
      <c r="BJ7415"/>
      <c r="BK7415"/>
      <c r="BL7415"/>
      <c r="BM7415"/>
      <c r="BN7415"/>
      <c r="BO7415"/>
      <c r="BP7415"/>
      <c r="BQ7415"/>
      <c r="BR7415"/>
      <c r="BS7415"/>
      <c r="BT7415"/>
      <c r="BU7415"/>
      <c r="BV7415"/>
      <c r="BW7415"/>
      <c r="BX7415"/>
      <c r="BY7415"/>
      <c r="BZ7415"/>
      <c r="CA7415"/>
      <c r="CB7415"/>
      <c r="CC7415"/>
      <c r="CD7415"/>
      <c r="CE7415"/>
      <c r="CF7415"/>
      <c r="CG7415"/>
      <c r="CH7415"/>
      <c r="CI7415"/>
      <c r="CJ7415"/>
      <c r="CK7415"/>
      <c r="CL7415"/>
      <c r="CM7415"/>
      <c r="CN7415"/>
      <c r="CO7415"/>
      <c r="CP7415"/>
      <c r="CQ7415"/>
      <c r="CR7415"/>
      <c r="CS7415"/>
      <c r="CT7415"/>
      <c r="CU7415"/>
      <c r="CV7415"/>
    </row>
    <row r="7416" spans="10:100" x14ac:dyDescent="0.25">
      <c r="J7416"/>
      <c r="K7416"/>
      <c r="L7416"/>
      <c r="M7416"/>
      <c r="N7416"/>
      <c r="O7416"/>
      <c r="P7416"/>
      <c r="Q7416"/>
      <c r="R7416"/>
      <c r="S7416"/>
      <c r="T7416"/>
      <c r="U7416"/>
      <c r="V7416"/>
      <c r="W7416"/>
      <c r="X7416"/>
      <c r="Y7416"/>
      <c r="Z7416"/>
      <c r="AA7416"/>
      <c r="AB7416"/>
      <c r="AC7416"/>
      <c r="AD7416"/>
      <c r="AE7416"/>
      <c r="AF7416"/>
      <c r="AG7416"/>
      <c r="AH7416"/>
      <c r="AI7416"/>
      <c r="AJ7416"/>
      <c r="AK7416"/>
      <c r="AL7416"/>
      <c r="AM7416"/>
      <c r="AN7416"/>
      <c r="AO7416"/>
      <c r="AP7416"/>
      <c r="AQ7416"/>
      <c r="AR7416"/>
      <c r="AS7416"/>
      <c r="AT7416"/>
      <c r="AU7416"/>
      <c r="AV7416"/>
      <c r="AW7416"/>
      <c r="AX7416"/>
      <c r="AY7416"/>
      <c r="AZ7416"/>
      <c r="BA7416"/>
      <c r="BB7416"/>
      <c r="BC7416"/>
      <c r="BD7416"/>
      <c r="BE7416"/>
      <c r="BF7416"/>
      <c r="BG7416"/>
      <c r="BH7416"/>
      <c r="BI7416"/>
      <c r="BJ7416"/>
      <c r="BK7416"/>
      <c r="BL7416"/>
      <c r="BM7416"/>
      <c r="BN7416"/>
      <c r="BO7416"/>
      <c r="BP7416"/>
      <c r="BQ7416"/>
      <c r="BR7416"/>
      <c r="BS7416"/>
      <c r="BT7416"/>
      <c r="BU7416"/>
      <c r="BV7416"/>
      <c r="BW7416"/>
      <c r="BX7416"/>
      <c r="BY7416"/>
      <c r="BZ7416"/>
      <c r="CA7416"/>
      <c r="CB7416"/>
      <c r="CC7416"/>
      <c r="CD7416"/>
      <c r="CE7416"/>
      <c r="CF7416"/>
      <c r="CG7416"/>
      <c r="CH7416"/>
      <c r="CI7416"/>
      <c r="CJ7416"/>
      <c r="CK7416"/>
      <c r="CL7416"/>
      <c r="CM7416"/>
      <c r="CN7416"/>
      <c r="CO7416"/>
      <c r="CP7416"/>
      <c r="CQ7416"/>
      <c r="CR7416"/>
      <c r="CS7416"/>
      <c r="CT7416"/>
      <c r="CU7416"/>
      <c r="CV7416"/>
    </row>
    <row r="7417" spans="10:100" x14ac:dyDescent="0.25">
      <c r="J7417"/>
      <c r="K7417"/>
      <c r="L7417"/>
      <c r="M7417"/>
      <c r="N7417"/>
      <c r="O7417"/>
      <c r="P7417"/>
      <c r="Q7417"/>
      <c r="R7417"/>
      <c r="S7417"/>
      <c r="T7417"/>
      <c r="U7417"/>
      <c r="V7417"/>
      <c r="W7417"/>
      <c r="X7417"/>
      <c r="Y7417"/>
      <c r="Z7417"/>
      <c r="AA7417"/>
      <c r="AB7417"/>
      <c r="AC7417"/>
      <c r="AD7417"/>
      <c r="AE7417"/>
      <c r="AF7417"/>
      <c r="AG7417"/>
      <c r="AH7417"/>
      <c r="AI7417"/>
      <c r="AJ7417"/>
      <c r="AK7417"/>
      <c r="AL7417"/>
      <c r="AM7417"/>
      <c r="AN7417"/>
      <c r="AO7417"/>
      <c r="AP7417"/>
      <c r="AQ7417"/>
      <c r="AR7417"/>
      <c r="AS7417"/>
      <c r="AT7417"/>
      <c r="AU7417"/>
      <c r="AV7417"/>
      <c r="AW7417"/>
      <c r="AX7417"/>
      <c r="AY7417"/>
      <c r="AZ7417"/>
      <c r="BA7417"/>
      <c r="BB7417"/>
      <c r="BC7417"/>
      <c r="BD7417"/>
      <c r="BE7417"/>
      <c r="BF7417"/>
      <c r="BG7417"/>
      <c r="BH7417"/>
      <c r="BI7417"/>
      <c r="BJ7417"/>
      <c r="BK7417"/>
      <c r="BL7417"/>
      <c r="BM7417"/>
      <c r="BN7417"/>
      <c r="BO7417"/>
      <c r="BP7417"/>
      <c r="BQ7417"/>
      <c r="BR7417"/>
      <c r="BS7417"/>
      <c r="BT7417"/>
      <c r="BU7417"/>
      <c r="BV7417"/>
      <c r="BW7417"/>
      <c r="BX7417"/>
      <c r="BY7417"/>
      <c r="BZ7417"/>
      <c r="CA7417"/>
      <c r="CB7417"/>
      <c r="CC7417"/>
      <c r="CD7417"/>
      <c r="CE7417"/>
      <c r="CF7417"/>
      <c r="CG7417"/>
      <c r="CH7417"/>
      <c r="CI7417"/>
      <c r="CJ7417"/>
      <c r="CK7417"/>
      <c r="CL7417"/>
      <c r="CM7417"/>
      <c r="CN7417"/>
      <c r="CO7417"/>
      <c r="CP7417"/>
      <c r="CQ7417"/>
      <c r="CR7417"/>
      <c r="CS7417"/>
      <c r="CT7417"/>
      <c r="CU7417"/>
      <c r="CV7417"/>
    </row>
    <row r="7418" spans="10:100" x14ac:dyDescent="0.25">
      <c r="J7418"/>
      <c r="K7418"/>
      <c r="L7418"/>
      <c r="M7418"/>
      <c r="N7418"/>
      <c r="O7418"/>
      <c r="P7418"/>
      <c r="Q7418"/>
      <c r="R7418"/>
      <c r="S7418"/>
      <c r="T7418"/>
      <c r="U7418"/>
      <c r="V7418"/>
      <c r="W7418"/>
      <c r="X7418"/>
      <c r="Y7418"/>
      <c r="Z7418"/>
      <c r="AA7418"/>
      <c r="AB7418"/>
      <c r="AC7418"/>
      <c r="AD7418"/>
      <c r="AE7418"/>
      <c r="AF7418"/>
      <c r="AG7418"/>
      <c r="AH7418"/>
      <c r="AI7418"/>
      <c r="AJ7418"/>
      <c r="AK7418"/>
      <c r="AL7418"/>
      <c r="AM7418"/>
      <c r="AN7418"/>
      <c r="AO7418"/>
      <c r="AP7418"/>
      <c r="AQ7418"/>
      <c r="AR7418"/>
      <c r="AS7418"/>
      <c r="AT7418"/>
      <c r="AU7418"/>
      <c r="AV7418"/>
      <c r="AW7418"/>
      <c r="AX7418"/>
      <c r="AY7418"/>
      <c r="AZ7418"/>
      <c r="BA7418"/>
      <c r="BB7418"/>
      <c r="BC7418"/>
      <c r="BD7418"/>
      <c r="BE7418"/>
      <c r="BF7418"/>
      <c r="BG7418"/>
      <c r="BH7418"/>
      <c r="BI7418"/>
      <c r="BJ7418"/>
      <c r="BK7418"/>
      <c r="BL7418"/>
      <c r="BM7418"/>
      <c r="BN7418"/>
      <c r="BO7418"/>
      <c r="BP7418"/>
      <c r="BQ7418"/>
      <c r="BR7418"/>
      <c r="BS7418"/>
      <c r="BT7418"/>
      <c r="BU7418"/>
      <c r="BV7418"/>
      <c r="BW7418"/>
      <c r="BX7418"/>
      <c r="BY7418"/>
      <c r="BZ7418"/>
      <c r="CA7418"/>
      <c r="CB7418"/>
      <c r="CC7418"/>
      <c r="CD7418"/>
      <c r="CE7418"/>
      <c r="CF7418"/>
      <c r="CG7418"/>
      <c r="CH7418"/>
      <c r="CI7418"/>
      <c r="CJ7418"/>
      <c r="CK7418"/>
      <c r="CL7418"/>
      <c r="CM7418"/>
      <c r="CN7418"/>
      <c r="CO7418"/>
      <c r="CP7418"/>
      <c r="CQ7418"/>
      <c r="CR7418"/>
      <c r="CS7418"/>
      <c r="CT7418"/>
      <c r="CU7418"/>
      <c r="CV7418"/>
    </row>
    <row r="7419" spans="10:100" x14ac:dyDescent="0.25">
      <c r="J7419"/>
      <c r="K7419"/>
      <c r="L7419"/>
      <c r="M7419"/>
      <c r="N7419"/>
      <c r="O7419"/>
      <c r="P7419"/>
      <c r="Q7419"/>
      <c r="R7419"/>
      <c r="S7419"/>
      <c r="T7419"/>
      <c r="U7419"/>
      <c r="V7419"/>
      <c r="W7419"/>
      <c r="X7419"/>
      <c r="Y7419"/>
      <c r="Z7419"/>
      <c r="AA7419"/>
      <c r="AB7419"/>
      <c r="AC7419"/>
      <c r="AD7419"/>
      <c r="AE7419"/>
      <c r="AF7419"/>
      <c r="AG7419"/>
      <c r="AH7419"/>
      <c r="AI7419"/>
      <c r="AJ7419"/>
      <c r="AK7419"/>
      <c r="AL7419"/>
      <c r="AM7419"/>
      <c r="AN7419"/>
      <c r="AO7419"/>
      <c r="AP7419"/>
      <c r="AQ7419"/>
      <c r="AR7419"/>
      <c r="AS7419"/>
      <c r="AT7419"/>
      <c r="AU7419"/>
      <c r="AV7419"/>
      <c r="AW7419"/>
      <c r="AX7419"/>
      <c r="AY7419"/>
      <c r="AZ7419"/>
      <c r="BA7419"/>
      <c r="BB7419"/>
      <c r="BC7419"/>
      <c r="BD7419"/>
      <c r="BE7419"/>
      <c r="BF7419"/>
      <c r="BG7419"/>
      <c r="BH7419"/>
      <c r="BI7419"/>
      <c r="BJ7419"/>
      <c r="BK7419"/>
      <c r="BL7419"/>
      <c r="BM7419"/>
      <c r="BN7419"/>
      <c r="BO7419"/>
      <c r="BP7419"/>
      <c r="BQ7419"/>
      <c r="BR7419"/>
      <c r="BS7419"/>
      <c r="BT7419"/>
      <c r="BU7419"/>
      <c r="BV7419"/>
      <c r="BW7419"/>
      <c r="BX7419"/>
      <c r="BY7419"/>
      <c r="BZ7419"/>
      <c r="CA7419"/>
      <c r="CB7419"/>
      <c r="CC7419"/>
      <c r="CD7419"/>
      <c r="CE7419"/>
      <c r="CF7419"/>
      <c r="CG7419"/>
      <c r="CH7419"/>
      <c r="CI7419"/>
      <c r="CJ7419"/>
      <c r="CK7419"/>
      <c r="CL7419"/>
      <c r="CM7419"/>
      <c r="CN7419"/>
      <c r="CO7419"/>
      <c r="CP7419"/>
      <c r="CQ7419"/>
      <c r="CR7419"/>
      <c r="CS7419"/>
      <c r="CT7419"/>
      <c r="CU7419"/>
      <c r="CV7419"/>
    </row>
    <row r="7420" spans="10:100" x14ac:dyDescent="0.25">
      <c r="J7420"/>
      <c r="K7420"/>
      <c r="L7420"/>
      <c r="M7420"/>
      <c r="N7420"/>
      <c r="O7420"/>
      <c r="P7420"/>
      <c r="Q7420"/>
      <c r="R7420"/>
      <c r="S7420"/>
      <c r="T7420"/>
      <c r="U7420"/>
      <c r="V7420"/>
      <c r="W7420"/>
      <c r="X7420"/>
      <c r="Y7420"/>
      <c r="Z7420"/>
      <c r="AA7420"/>
      <c r="AB7420"/>
      <c r="AC7420"/>
      <c r="AD7420"/>
      <c r="AE7420"/>
      <c r="AF7420"/>
      <c r="AG7420"/>
      <c r="AH7420"/>
      <c r="AI7420"/>
      <c r="AJ7420"/>
      <c r="AK7420"/>
      <c r="AL7420"/>
      <c r="AM7420"/>
      <c r="AN7420"/>
      <c r="AO7420"/>
      <c r="AP7420"/>
      <c r="AQ7420"/>
      <c r="AR7420"/>
      <c r="AS7420"/>
      <c r="AT7420"/>
      <c r="AU7420"/>
      <c r="AV7420"/>
      <c r="AW7420"/>
      <c r="AX7420"/>
      <c r="AY7420"/>
      <c r="AZ7420"/>
      <c r="BA7420"/>
      <c r="BB7420"/>
      <c r="BC7420"/>
      <c r="BD7420"/>
      <c r="BE7420"/>
      <c r="BF7420"/>
      <c r="BG7420"/>
      <c r="BH7420"/>
      <c r="BI7420"/>
      <c r="BJ7420"/>
      <c r="BK7420"/>
      <c r="BL7420"/>
      <c r="BM7420"/>
      <c r="BN7420"/>
      <c r="BO7420"/>
      <c r="BP7420"/>
      <c r="BQ7420"/>
      <c r="BR7420"/>
      <c r="BS7420"/>
      <c r="BT7420"/>
      <c r="BU7420"/>
      <c r="BV7420"/>
      <c r="BW7420"/>
      <c r="BX7420"/>
      <c r="BY7420"/>
      <c r="BZ7420"/>
      <c r="CA7420"/>
      <c r="CB7420"/>
      <c r="CC7420"/>
      <c r="CD7420"/>
      <c r="CE7420"/>
      <c r="CF7420"/>
      <c r="CG7420"/>
      <c r="CH7420"/>
      <c r="CI7420"/>
      <c r="CJ7420"/>
      <c r="CK7420"/>
      <c r="CL7420"/>
      <c r="CM7420"/>
      <c r="CN7420"/>
      <c r="CO7420"/>
      <c r="CP7420"/>
      <c r="CQ7420"/>
      <c r="CR7420"/>
      <c r="CS7420"/>
      <c r="CT7420"/>
      <c r="CU7420"/>
      <c r="CV7420"/>
    </row>
    <row r="7421" spans="10:100" x14ac:dyDescent="0.25">
      <c r="J7421"/>
      <c r="K7421"/>
      <c r="L7421"/>
      <c r="M7421"/>
      <c r="N7421"/>
      <c r="O7421"/>
      <c r="P7421"/>
      <c r="Q7421"/>
      <c r="R7421"/>
      <c r="S7421"/>
      <c r="T7421"/>
      <c r="U7421"/>
      <c r="V7421"/>
      <c r="W7421"/>
      <c r="X7421"/>
      <c r="Y7421"/>
      <c r="Z7421"/>
      <c r="AA7421"/>
      <c r="AB7421"/>
      <c r="AC7421"/>
      <c r="AD7421"/>
      <c r="AE7421"/>
      <c r="AF7421"/>
      <c r="AG7421"/>
      <c r="AH7421"/>
      <c r="AI7421"/>
      <c r="AJ7421"/>
      <c r="AK7421"/>
      <c r="AL7421"/>
      <c r="AM7421"/>
      <c r="AN7421"/>
      <c r="AO7421"/>
      <c r="AP7421"/>
      <c r="AQ7421"/>
      <c r="AR7421"/>
      <c r="AS7421"/>
      <c r="AT7421"/>
      <c r="AU7421"/>
      <c r="AV7421"/>
      <c r="AW7421"/>
      <c r="AX7421"/>
      <c r="AY7421"/>
      <c r="AZ7421"/>
      <c r="BA7421"/>
      <c r="BB7421"/>
      <c r="BC7421"/>
      <c r="BD7421"/>
      <c r="BE7421"/>
      <c r="BF7421"/>
      <c r="BG7421"/>
      <c r="BH7421"/>
      <c r="BI7421"/>
      <c r="BJ7421"/>
      <c r="BK7421"/>
      <c r="BL7421"/>
      <c r="BM7421"/>
      <c r="BN7421"/>
      <c r="BO7421"/>
      <c r="BP7421"/>
      <c r="BQ7421"/>
      <c r="BR7421"/>
      <c r="BS7421"/>
      <c r="BT7421"/>
      <c r="BU7421"/>
      <c r="BV7421"/>
      <c r="BW7421"/>
      <c r="BX7421"/>
      <c r="BY7421"/>
      <c r="BZ7421"/>
      <c r="CA7421"/>
      <c r="CB7421"/>
      <c r="CC7421"/>
      <c r="CD7421"/>
      <c r="CE7421"/>
      <c r="CF7421"/>
      <c r="CG7421"/>
      <c r="CH7421"/>
      <c r="CI7421"/>
      <c r="CJ7421"/>
      <c r="CK7421"/>
      <c r="CL7421"/>
      <c r="CM7421"/>
      <c r="CN7421"/>
      <c r="CO7421"/>
      <c r="CP7421"/>
      <c r="CQ7421"/>
      <c r="CR7421"/>
      <c r="CS7421"/>
      <c r="CT7421"/>
      <c r="CU7421"/>
      <c r="CV7421"/>
    </row>
    <row r="7422" spans="10:100" x14ac:dyDescent="0.25">
      <c r="J7422"/>
      <c r="K7422"/>
      <c r="L7422"/>
      <c r="M7422"/>
      <c r="N7422"/>
      <c r="O7422"/>
      <c r="P7422"/>
      <c r="Q7422"/>
      <c r="R7422"/>
      <c r="S7422"/>
      <c r="T7422"/>
      <c r="U7422"/>
      <c r="V7422"/>
      <c r="W7422"/>
      <c r="X7422"/>
      <c r="Y7422"/>
      <c r="Z7422"/>
      <c r="AA7422"/>
      <c r="AB7422"/>
      <c r="AC7422"/>
      <c r="AD7422"/>
      <c r="AE7422"/>
      <c r="AF7422"/>
      <c r="AG7422"/>
      <c r="AH7422"/>
      <c r="AI7422"/>
      <c r="AJ7422"/>
      <c r="AK7422"/>
      <c r="AL7422"/>
      <c r="AM7422"/>
      <c r="AN7422"/>
      <c r="AO7422"/>
      <c r="AP7422"/>
      <c r="AQ7422"/>
      <c r="AR7422"/>
      <c r="AS7422"/>
      <c r="AT7422"/>
      <c r="AU7422"/>
      <c r="AV7422"/>
      <c r="AW7422"/>
      <c r="AX7422"/>
      <c r="AY7422"/>
      <c r="AZ7422"/>
      <c r="BA7422"/>
      <c r="BB7422"/>
      <c r="BC7422"/>
      <c r="BD7422"/>
      <c r="BE7422"/>
      <c r="BF7422"/>
      <c r="BG7422"/>
      <c r="BH7422"/>
      <c r="BI7422"/>
      <c r="BJ7422"/>
      <c r="BK7422"/>
      <c r="BL7422"/>
      <c r="BM7422"/>
      <c r="BN7422"/>
      <c r="BO7422"/>
      <c r="BP7422"/>
      <c r="BQ7422"/>
      <c r="BR7422"/>
      <c r="BS7422"/>
      <c r="BT7422"/>
      <c r="BU7422"/>
      <c r="BV7422"/>
      <c r="BW7422"/>
      <c r="BX7422"/>
      <c r="BY7422"/>
      <c r="BZ7422"/>
      <c r="CA7422"/>
      <c r="CB7422"/>
      <c r="CC7422"/>
      <c r="CD7422"/>
      <c r="CE7422"/>
      <c r="CF7422"/>
      <c r="CG7422"/>
      <c r="CH7422"/>
      <c r="CI7422"/>
      <c r="CJ7422"/>
      <c r="CK7422"/>
      <c r="CL7422"/>
      <c r="CM7422"/>
      <c r="CN7422"/>
      <c r="CO7422"/>
      <c r="CP7422"/>
      <c r="CQ7422"/>
      <c r="CR7422"/>
      <c r="CS7422"/>
      <c r="CT7422"/>
      <c r="CU7422"/>
      <c r="CV7422"/>
    </row>
    <row r="7423" spans="10:100" x14ac:dyDescent="0.25">
      <c r="J7423"/>
      <c r="K7423"/>
      <c r="L7423"/>
      <c r="M7423"/>
      <c r="N7423"/>
      <c r="O7423"/>
      <c r="P7423"/>
      <c r="Q7423"/>
      <c r="R7423"/>
      <c r="S7423"/>
      <c r="T7423"/>
      <c r="U7423"/>
      <c r="V7423"/>
      <c r="W7423"/>
      <c r="X7423"/>
      <c r="Y7423"/>
      <c r="Z7423"/>
      <c r="AA7423"/>
      <c r="AB7423"/>
      <c r="AC7423"/>
      <c r="AD7423"/>
      <c r="AE7423"/>
      <c r="AF7423"/>
      <c r="AG7423"/>
      <c r="AH7423"/>
      <c r="AI7423"/>
      <c r="AJ7423"/>
      <c r="AK7423"/>
      <c r="AL7423"/>
      <c r="AM7423"/>
      <c r="AN7423"/>
      <c r="AO7423"/>
      <c r="AP7423"/>
      <c r="AQ7423"/>
      <c r="AR7423"/>
      <c r="AS7423"/>
      <c r="AT7423"/>
      <c r="AU7423"/>
      <c r="AV7423"/>
      <c r="AW7423"/>
      <c r="AX7423"/>
      <c r="AY7423"/>
      <c r="AZ7423"/>
      <c r="BA7423"/>
      <c r="BB7423"/>
      <c r="BC7423"/>
      <c r="BD7423"/>
      <c r="BE7423"/>
      <c r="BF7423"/>
      <c r="BG7423"/>
      <c r="BH7423"/>
      <c r="BI7423"/>
      <c r="BJ7423"/>
      <c r="BK7423"/>
      <c r="BL7423"/>
      <c r="BM7423"/>
      <c r="BN7423"/>
      <c r="BO7423"/>
      <c r="BP7423"/>
      <c r="BQ7423"/>
      <c r="BR7423"/>
      <c r="BS7423"/>
      <c r="BT7423"/>
      <c r="BU7423"/>
      <c r="BV7423"/>
      <c r="BW7423"/>
      <c r="BX7423"/>
      <c r="BY7423"/>
      <c r="BZ7423"/>
      <c r="CA7423"/>
      <c r="CB7423"/>
      <c r="CC7423"/>
      <c r="CD7423"/>
      <c r="CE7423"/>
      <c r="CF7423"/>
      <c r="CG7423"/>
      <c r="CH7423"/>
      <c r="CI7423"/>
      <c r="CJ7423"/>
      <c r="CK7423"/>
      <c r="CL7423"/>
      <c r="CM7423"/>
      <c r="CN7423"/>
      <c r="CO7423"/>
      <c r="CP7423"/>
      <c r="CQ7423"/>
      <c r="CR7423"/>
      <c r="CS7423"/>
      <c r="CT7423"/>
      <c r="CU7423"/>
      <c r="CV7423"/>
    </row>
    <row r="7424" spans="10:100" x14ac:dyDescent="0.25">
      <c r="J7424"/>
      <c r="K7424"/>
      <c r="L7424"/>
      <c r="M7424"/>
      <c r="N7424"/>
      <c r="O7424"/>
      <c r="P7424"/>
      <c r="Q7424"/>
      <c r="R7424"/>
      <c r="S7424"/>
      <c r="T7424"/>
      <c r="U7424"/>
      <c r="V7424"/>
      <c r="W7424"/>
      <c r="X7424"/>
      <c r="Y7424"/>
      <c r="Z7424"/>
      <c r="AA7424"/>
      <c r="AB7424"/>
      <c r="AC7424"/>
      <c r="AD7424"/>
      <c r="AE7424"/>
      <c r="AF7424"/>
      <c r="AG7424"/>
      <c r="AH7424"/>
      <c r="AI7424"/>
      <c r="AJ7424"/>
      <c r="AK7424"/>
      <c r="AL7424"/>
      <c r="AM7424"/>
      <c r="AN7424"/>
      <c r="AO7424"/>
      <c r="AP7424"/>
      <c r="AQ7424"/>
      <c r="AR7424"/>
      <c r="AS7424"/>
      <c r="AT7424"/>
      <c r="AU7424"/>
      <c r="AV7424"/>
      <c r="AW7424"/>
      <c r="AX7424"/>
      <c r="AY7424"/>
      <c r="AZ7424"/>
      <c r="BA7424"/>
      <c r="BB7424"/>
      <c r="BC7424"/>
      <c r="BD7424"/>
      <c r="BE7424"/>
      <c r="BF7424"/>
      <c r="BG7424"/>
      <c r="BH7424"/>
      <c r="BI7424"/>
      <c r="BJ7424"/>
      <c r="BK7424"/>
      <c r="BL7424"/>
      <c r="BM7424"/>
      <c r="BN7424"/>
      <c r="BO7424"/>
      <c r="BP7424"/>
      <c r="BQ7424"/>
      <c r="BR7424"/>
      <c r="BS7424"/>
      <c r="BT7424"/>
      <c r="BU7424"/>
      <c r="BV7424"/>
      <c r="BW7424"/>
      <c r="BX7424"/>
      <c r="BY7424"/>
      <c r="BZ7424"/>
      <c r="CA7424"/>
      <c r="CB7424"/>
      <c r="CC7424"/>
      <c r="CD7424"/>
      <c r="CE7424"/>
      <c r="CF7424"/>
      <c r="CG7424"/>
      <c r="CH7424"/>
      <c r="CI7424"/>
      <c r="CJ7424"/>
      <c r="CK7424"/>
      <c r="CL7424"/>
      <c r="CM7424"/>
      <c r="CN7424"/>
      <c r="CO7424"/>
      <c r="CP7424"/>
      <c r="CQ7424"/>
      <c r="CR7424"/>
      <c r="CS7424"/>
      <c r="CT7424"/>
      <c r="CU7424"/>
      <c r="CV7424"/>
    </row>
    <row r="7425" spans="10:100" x14ac:dyDescent="0.25">
      <c r="J7425"/>
      <c r="K7425"/>
      <c r="L7425"/>
      <c r="M7425"/>
      <c r="N7425"/>
      <c r="O7425"/>
      <c r="P7425"/>
      <c r="Q7425"/>
      <c r="R7425"/>
      <c r="S7425"/>
      <c r="T7425"/>
      <c r="U7425"/>
      <c r="V7425"/>
      <c r="W7425"/>
      <c r="X7425"/>
      <c r="Y7425"/>
      <c r="Z7425"/>
      <c r="AA7425"/>
      <c r="AB7425"/>
      <c r="AC7425"/>
      <c r="AD7425"/>
      <c r="AE7425"/>
      <c r="AF7425"/>
      <c r="AG7425"/>
      <c r="AH7425"/>
      <c r="AI7425"/>
      <c r="AJ7425"/>
      <c r="AK7425"/>
      <c r="AL7425"/>
      <c r="AM7425"/>
      <c r="AN7425"/>
      <c r="AO7425"/>
      <c r="AP7425"/>
      <c r="AQ7425"/>
      <c r="AR7425"/>
      <c r="AS7425"/>
      <c r="AT7425"/>
      <c r="AU7425"/>
      <c r="AV7425"/>
      <c r="AW7425"/>
      <c r="AX7425"/>
      <c r="AY7425"/>
      <c r="AZ7425"/>
      <c r="BA7425"/>
      <c r="BB7425"/>
      <c r="BC7425"/>
      <c r="BD7425"/>
      <c r="BE7425"/>
      <c r="BF7425"/>
      <c r="BG7425"/>
      <c r="BH7425"/>
      <c r="BI7425"/>
      <c r="BJ7425"/>
      <c r="BK7425"/>
      <c r="BL7425"/>
      <c r="BM7425"/>
      <c r="BN7425"/>
      <c r="BO7425"/>
      <c r="BP7425"/>
      <c r="BQ7425"/>
      <c r="BR7425"/>
      <c r="BS7425"/>
      <c r="BT7425"/>
      <c r="BU7425"/>
      <c r="BV7425"/>
      <c r="BW7425"/>
      <c r="BX7425"/>
      <c r="BY7425"/>
      <c r="BZ7425"/>
      <c r="CA7425"/>
      <c r="CB7425"/>
      <c r="CC7425"/>
      <c r="CD7425"/>
      <c r="CE7425"/>
      <c r="CF7425"/>
      <c r="CG7425"/>
      <c r="CH7425"/>
      <c r="CI7425"/>
      <c r="CJ7425"/>
      <c r="CK7425"/>
      <c r="CL7425"/>
      <c r="CM7425"/>
      <c r="CN7425"/>
      <c r="CO7425"/>
      <c r="CP7425"/>
      <c r="CQ7425"/>
      <c r="CR7425"/>
      <c r="CS7425"/>
      <c r="CT7425"/>
      <c r="CU7425"/>
      <c r="CV7425"/>
    </row>
    <row r="7426" spans="10:100" x14ac:dyDescent="0.25">
      <c r="J7426"/>
      <c r="K7426"/>
      <c r="L7426"/>
      <c r="M7426"/>
      <c r="N7426"/>
      <c r="O7426"/>
      <c r="P7426"/>
      <c r="Q7426"/>
      <c r="R7426"/>
      <c r="S7426"/>
      <c r="T7426"/>
      <c r="U7426"/>
      <c r="V7426"/>
      <c r="W7426"/>
      <c r="X7426"/>
      <c r="Y7426"/>
      <c r="Z7426"/>
      <c r="AA7426"/>
      <c r="AB7426"/>
      <c r="AC7426"/>
      <c r="AD7426"/>
      <c r="AE7426"/>
      <c r="AF7426"/>
      <c r="AG7426"/>
      <c r="AH7426"/>
      <c r="AI7426"/>
      <c r="AJ7426"/>
      <c r="AK7426"/>
      <c r="AL7426"/>
      <c r="AM7426"/>
      <c r="AN7426"/>
      <c r="AO7426"/>
      <c r="AP7426"/>
      <c r="AQ7426"/>
      <c r="AR7426"/>
      <c r="AS7426"/>
      <c r="AT7426"/>
      <c r="AU7426"/>
      <c r="AV7426"/>
      <c r="AW7426"/>
      <c r="AX7426"/>
      <c r="AY7426"/>
      <c r="AZ7426"/>
      <c r="BA7426"/>
      <c r="BB7426"/>
      <c r="BC7426"/>
      <c r="BD7426"/>
      <c r="BE7426"/>
      <c r="BF7426"/>
      <c r="BG7426"/>
      <c r="BH7426"/>
      <c r="BI7426"/>
      <c r="BJ7426"/>
      <c r="BK7426"/>
      <c r="BL7426"/>
      <c r="BM7426"/>
      <c r="BN7426"/>
      <c r="BO7426"/>
      <c r="BP7426"/>
      <c r="BQ7426"/>
      <c r="BR7426"/>
      <c r="BS7426"/>
      <c r="BT7426"/>
      <c r="BU7426"/>
      <c r="BV7426"/>
      <c r="BW7426"/>
      <c r="BX7426"/>
      <c r="BY7426"/>
      <c r="BZ7426"/>
      <c r="CA7426"/>
      <c r="CB7426"/>
      <c r="CC7426"/>
      <c r="CD7426"/>
      <c r="CE7426"/>
      <c r="CF7426"/>
      <c r="CG7426"/>
      <c r="CH7426"/>
      <c r="CI7426"/>
      <c r="CJ7426"/>
      <c r="CK7426"/>
      <c r="CL7426"/>
      <c r="CM7426"/>
      <c r="CN7426"/>
      <c r="CO7426"/>
      <c r="CP7426"/>
      <c r="CQ7426"/>
      <c r="CR7426"/>
      <c r="CS7426"/>
      <c r="CT7426"/>
      <c r="CU7426"/>
      <c r="CV7426"/>
    </row>
    <row r="7427" spans="10:100" x14ac:dyDescent="0.25">
      <c r="J7427"/>
      <c r="K7427"/>
      <c r="L7427"/>
      <c r="M7427"/>
      <c r="N7427"/>
      <c r="O7427"/>
      <c r="P7427"/>
      <c r="Q7427"/>
      <c r="R7427"/>
      <c r="S7427"/>
      <c r="T7427"/>
      <c r="U7427"/>
      <c r="V7427"/>
      <c r="W7427"/>
      <c r="X7427"/>
      <c r="Y7427"/>
      <c r="Z7427"/>
      <c r="AA7427"/>
      <c r="AB7427"/>
      <c r="AC7427"/>
      <c r="AD7427"/>
      <c r="AE7427"/>
      <c r="AF7427"/>
      <c r="AG7427"/>
      <c r="AH7427"/>
      <c r="AI7427"/>
      <c r="AJ7427"/>
      <c r="AK7427"/>
      <c r="AL7427"/>
      <c r="AM7427"/>
      <c r="AN7427"/>
      <c r="AO7427"/>
      <c r="AP7427"/>
      <c r="AQ7427"/>
      <c r="AR7427"/>
      <c r="AS7427"/>
      <c r="AT7427"/>
      <c r="AU7427"/>
      <c r="AV7427"/>
      <c r="AW7427"/>
      <c r="AX7427"/>
      <c r="AY7427"/>
      <c r="AZ7427"/>
      <c r="BA7427"/>
      <c r="BB7427"/>
      <c r="BC7427"/>
      <c r="BD7427"/>
      <c r="BE7427"/>
      <c r="BF7427"/>
      <c r="BG7427"/>
      <c r="BH7427"/>
      <c r="BI7427"/>
      <c r="BJ7427"/>
      <c r="BK7427"/>
      <c r="BL7427"/>
      <c r="BM7427"/>
      <c r="BN7427"/>
      <c r="BO7427"/>
      <c r="BP7427"/>
      <c r="BQ7427"/>
      <c r="BR7427"/>
      <c r="BS7427"/>
      <c r="BT7427"/>
      <c r="BU7427"/>
      <c r="BV7427"/>
      <c r="BW7427"/>
      <c r="BX7427"/>
      <c r="BY7427"/>
      <c r="BZ7427"/>
      <c r="CA7427"/>
      <c r="CB7427"/>
      <c r="CC7427"/>
      <c r="CD7427"/>
      <c r="CE7427"/>
      <c r="CF7427"/>
      <c r="CG7427"/>
      <c r="CH7427"/>
      <c r="CI7427"/>
      <c r="CJ7427"/>
      <c r="CK7427"/>
      <c r="CL7427"/>
      <c r="CM7427"/>
      <c r="CN7427"/>
      <c r="CO7427"/>
      <c r="CP7427"/>
      <c r="CQ7427"/>
      <c r="CR7427"/>
      <c r="CS7427"/>
      <c r="CT7427"/>
      <c r="CU7427"/>
      <c r="CV7427"/>
    </row>
    <row r="7428" spans="10:100" x14ac:dyDescent="0.25">
      <c r="J7428"/>
      <c r="K7428"/>
      <c r="L7428"/>
      <c r="M7428"/>
      <c r="N7428"/>
      <c r="O7428"/>
      <c r="P7428"/>
      <c r="Q7428"/>
      <c r="R7428"/>
      <c r="S7428"/>
      <c r="T7428"/>
      <c r="U7428"/>
      <c r="V7428"/>
      <c r="W7428"/>
      <c r="X7428"/>
      <c r="Y7428"/>
      <c r="Z7428"/>
      <c r="AA7428"/>
      <c r="AB7428"/>
      <c r="AC7428"/>
      <c r="AD7428"/>
      <c r="AE7428"/>
      <c r="AF7428"/>
      <c r="AG7428"/>
      <c r="AH7428"/>
      <c r="AI7428"/>
      <c r="AJ7428"/>
      <c r="AK7428"/>
      <c r="AL7428"/>
      <c r="AM7428"/>
      <c r="AN7428"/>
      <c r="AO7428"/>
      <c r="AP7428"/>
      <c r="AQ7428"/>
      <c r="AR7428"/>
      <c r="AS7428"/>
      <c r="AT7428"/>
      <c r="AU7428"/>
      <c r="AV7428"/>
      <c r="AW7428"/>
      <c r="AX7428"/>
      <c r="AY7428"/>
      <c r="AZ7428"/>
      <c r="BA7428"/>
      <c r="BB7428"/>
      <c r="BC7428"/>
      <c r="BD7428"/>
      <c r="BE7428"/>
      <c r="BF7428"/>
      <c r="BG7428"/>
      <c r="BH7428"/>
      <c r="BI7428"/>
      <c r="BJ7428"/>
      <c r="BK7428"/>
      <c r="BL7428"/>
      <c r="BM7428"/>
      <c r="BN7428"/>
      <c r="BO7428"/>
      <c r="BP7428"/>
      <c r="BQ7428"/>
      <c r="BR7428"/>
      <c r="BS7428"/>
      <c r="BT7428"/>
      <c r="BU7428"/>
      <c r="BV7428"/>
      <c r="BW7428"/>
      <c r="BX7428"/>
      <c r="BY7428"/>
      <c r="BZ7428"/>
      <c r="CA7428"/>
      <c r="CB7428"/>
      <c r="CC7428"/>
      <c r="CD7428"/>
      <c r="CE7428"/>
      <c r="CF7428"/>
      <c r="CG7428"/>
      <c r="CH7428"/>
      <c r="CI7428"/>
      <c r="CJ7428"/>
      <c r="CK7428"/>
      <c r="CL7428"/>
      <c r="CM7428"/>
      <c r="CN7428"/>
      <c r="CO7428"/>
      <c r="CP7428"/>
      <c r="CQ7428"/>
      <c r="CR7428"/>
      <c r="CS7428"/>
      <c r="CT7428"/>
      <c r="CU7428"/>
      <c r="CV7428"/>
    </row>
    <row r="7429" spans="10:100" x14ac:dyDescent="0.25">
      <c r="J7429"/>
      <c r="K7429"/>
      <c r="L7429"/>
      <c r="M7429"/>
      <c r="N7429"/>
      <c r="O7429"/>
      <c r="P7429"/>
      <c r="Q7429"/>
      <c r="R7429"/>
      <c r="S7429"/>
      <c r="T7429"/>
      <c r="U7429"/>
      <c r="V7429"/>
      <c r="W7429"/>
      <c r="X7429"/>
      <c r="Y7429"/>
      <c r="Z7429"/>
      <c r="AA7429"/>
      <c r="AB7429"/>
      <c r="AC7429"/>
      <c r="AD7429"/>
      <c r="AE7429"/>
      <c r="AF7429"/>
      <c r="AG7429"/>
      <c r="AH7429"/>
      <c r="AI7429"/>
      <c r="AJ7429"/>
      <c r="AK7429"/>
      <c r="AL7429"/>
      <c r="AM7429"/>
      <c r="AN7429"/>
      <c r="AO7429"/>
      <c r="AP7429"/>
      <c r="AQ7429"/>
      <c r="AR7429"/>
      <c r="AS7429"/>
      <c r="AT7429"/>
      <c r="AU7429"/>
      <c r="AV7429"/>
      <c r="AW7429"/>
      <c r="AX7429"/>
      <c r="AY7429"/>
      <c r="AZ7429"/>
      <c r="BA7429"/>
      <c r="BB7429"/>
      <c r="BC7429"/>
      <c r="BD7429"/>
      <c r="BE7429"/>
      <c r="BF7429"/>
      <c r="BG7429"/>
      <c r="BH7429"/>
      <c r="BI7429"/>
      <c r="BJ7429"/>
      <c r="BK7429"/>
      <c r="BL7429"/>
      <c r="BM7429"/>
      <c r="BN7429"/>
      <c r="BO7429"/>
      <c r="BP7429"/>
      <c r="BQ7429"/>
      <c r="BR7429"/>
      <c r="BS7429"/>
      <c r="BT7429"/>
      <c r="BU7429"/>
      <c r="BV7429"/>
      <c r="BW7429"/>
      <c r="BX7429"/>
      <c r="BY7429"/>
      <c r="BZ7429"/>
      <c r="CA7429"/>
      <c r="CB7429"/>
      <c r="CC7429"/>
      <c r="CD7429"/>
      <c r="CE7429"/>
      <c r="CF7429"/>
      <c r="CG7429"/>
      <c r="CH7429"/>
      <c r="CI7429"/>
      <c r="CJ7429"/>
      <c r="CK7429"/>
      <c r="CL7429"/>
      <c r="CM7429"/>
      <c r="CN7429"/>
      <c r="CO7429"/>
      <c r="CP7429"/>
      <c r="CQ7429"/>
      <c r="CR7429"/>
      <c r="CS7429"/>
      <c r="CT7429"/>
      <c r="CU7429"/>
      <c r="CV7429"/>
    </row>
    <row r="7430" spans="10:100" x14ac:dyDescent="0.25">
      <c r="J7430"/>
      <c r="K7430"/>
      <c r="L7430"/>
      <c r="M7430"/>
      <c r="N7430"/>
      <c r="O7430"/>
      <c r="P7430"/>
      <c r="Q7430"/>
      <c r="R7430"/>
      <c r="S7430"/>
      <c r="T7430"/>
      <c r="U7430"/>
      <c r="V7430"/>
      <c r="W7430"/>
      <c r="X7430"/>
      <c r="Y7430"/>
      <c r="Z7430"/>
      <c r="AA7430"/>
      <c r="AB7430"/>
      <c r="AC7430"/>
      <c r="AD7430"/>
      <c r="AE7430"/>
      <c r="AF7430"/>
      <c r="AG7430"/>
      <c r="AH7430"/>
      <c r="AI7430"/>
      <c r="AJ7430"/>
      <c r="AK7430"/>
      <c r="AL7430"/>
      <c r="AM7430"/>
      <c r="AN7430"/>
      <c r="AO7430"/>
      <c r="AP7430"/>
      <c r="AQ7430"/>
      <c r="AR7430"/>
      <c r="AS7430"/>
      <c r="AT7430"/>
      <c r="AU7430"/>
      <c r="AV7430"/>
      <c r="AW7430"/>
      <c r="AX7430"/>
      <c r="AY7430"/>
      <c r="AZ7430"/>
      <c r="BA7430"/>
      <c r="BB7430"/>
      <c r="BC7430"/>
      <c r="BD7430"/>
      <c r="BE7430"/>
      <c r="BF7430"/>
      <c r="BG7430"/>
      <c r="BH7430"/>
      <c r="BI7430"/>
      <c r="BJ7430"/>
      <c r="BK7430"/>
      <c r="BL7430"/>
      <c r="BM7430"/>
      <c r="BN7430"/>
      <c r="BO7430"/>
      <c r="BP7430"/>
      <c r="BQ7430"/>
      <c r="BR7430"/>
      <c r="BS7430"/>
      <c r="BT7430"/>
      <c r="BU7430"/>
      <c r="BV7430"/>
      <c r="BW7430"/>
      <c r="BX7430"/>
      <c r="BY7430"/>
      <c r="BZ7430"/>
      <c r="CA7430"/>
      <c r="CB7430"/>
      <c r="CC7430"/>
      <c r="CD7430"/>
      <c r="CE7430"/>
      <c r="CF7430"/>
      <c r="CG7430"/>
      <c r="CH7430"/>
      <c r="CI7430"/>
      <c r="CJ7430"/>
      <c r="CK7430"/>
      <c r="CL7430"/>
      <c r="CM7430"/>
      <c r="CN7430"/>
      <c r="CO7430"/>
      <c r="CP7430"/>
      <c r="CQ7430"/>
      <c r="CR7430"/>
      <c r="CS7430"/>
      <c r="CT7430"/>
      <c r="CU7430"/>
      <c r="CV7430"/>
    </row>
    <row r="7431" spans="10:100" x14ac:dyDescent="0.25">
      <c r="J7431"/>
      <c r="K7431"/>
      <c r="L7431"/>
      <c r="M7431"/>
      <c r="N7431"/>
      <c r="O7431"/>
      <c r="P7431"/>
      <c r="Q7431"/>
      <c r="R7431"/>
      <c r="S7431"/>
      <c r="T7431"/>
      <c r="U7431"/>
      <c r="V7431"/>
      <c r="W7431"/>
      <c r="X7431"/>
      <c r="Y7431"/>
      <c r="Z7431"/>
      <c r="AA7431"/>
      <c r="AB7431"/>
      <c r="AC7431"/>
      <c r="AD7431"/>
      <c r="AE7431"/>
      <c r="AF7431"/>
      <c r="AG7431"/>
      <c r="AH7431"/>
      <c r="AI7431"/>
      <c r="AJ7431"/>
      <c r="AK7431"/>
      <c r="AL7431"/>
      <c r="AM7431"/>
      <c r="AN7431"/>
      <c r="AO7431"/>
      <c r="AP7431"/>
      <c r="AQ7431"/>
      <c r="AR7431"/>
      <c r="AS7431"/>
      <c r="AT7431"/>
      <c r="AU7431"/>
      <c r="AV7431"/>
      <c r="AW7431"/>
      <c r="AX7431"/>
      <c r="AY7431"/>
      <c r="AZ7431"/>
      <c r="BA7431"/>
      <c r="BB7431"/>
      <c r="BC7431"/>
      <c r="BD7431"/>
      <c r="BE7431"/>
      <c r="BF7431"/>
      <c r="BG7431"/>
      <c r="BH7431"/>
      <c r="BI7431"/>
      <c r="BJ7431"/>
      <c r="BK7431"/>
      <c r="BL7431"/>
      <c r="BM7431"/>
      <c r="BN7431"/>
      <c r="BO7431"/>
      <c r="BP7431"/>
      <c r="BQ7431"/>
      <c r="BR7431"/>
      <c r="BS7431"/>
      <c r="BT7431"/>
      <c r="BU7431"/>
      <c r="BV7431"/>
      <c r="BW7431"/>
      <c r="BX7431"/>
      <c r="BY7431"/>
      <c r="BZ7431"/>
      <c r="CA7431"/>
      <c r="CB7431"/>
      <c r="CC7431"/>
      <c r="CD7431"/>
      <c r="CE7431"/>
      <c r="CF7431"/>
      <c r="CG7431"/>
      <c r="CH7431"/>
      <c r="CI7431"/>
      <c r="CJ7431"/>
      <c r="CK7431"/>
      <c r="CL7431"/>
      <c r="CM7431"/>
      <c r="CN7431"/>
      <c r="CO7431"/>
      <c r="CP7431"/>
      <c r="CQ7431"/>
      <c r="CR7431"/>
      <c r="CS7431"/>
      <c r="CT7431"/>
      <c r="CU7431"/>
      <c r="CV7431"/>
    </row>
    <row r="7432" spans="10:100" x14ac:dyDescent="0.25">
      <c r="J7432"/>
      <c r="K7432"/>
      <c r="L7432"/>
      <c r="M7432"/>
      <c r="N7432"/>
      <c r="O7432"/>
      <c r="P7432"/>
      <c r="Q7432"/>
      <c r="R7432"/>
      <c r="S7432"/>
      <c r="T7432"/>
      <c r="U7432"/>
      <c r="V7432"/>
      <c r="W7432"/>
      <c r="X7432"/>
      <c r="Y7432"/>
      <c r="Z7432"/>
      <c r="AA7432"/>
      <c r="AB7432"/>
      <c r="AC7432"/>
      <c r="AD7432"/>
      <c r="AE7432"/>
      <c r="AF7432"/>
      <c r="AG7432"/>
      <c r="AH7432"/>
      <c r="AI7432"/>
      <c r="AJ7432"/>
      <c r="AK7432"/>
      <c r="AL7432"/>
      <c r="AM7432"/>
      <c r="AN7432"/>
      <c r="AO7432"/>
      <c r="AP7432"/>
      <c r="AQ7432"/>
      <c r="AR7432"/>
      <c r="AS7432"/>
      <c r="AT7432"/>
      <c r="AU7432"/>
      <c r="AV7432"/>
      <c r="AW7432"/>
      <c r="AX7432"/>
      <c r="AY7432"/>
      <c r="AZ7432"/>
      <c r="BA7432"/>
      <c r="BB7432"/>
      <c r="BC7432"/>
      <c r="BD7432"/>
      <c r="BE7432"/>
      <c r="BF7432"/>
      <c r="BG7432"/>
      <c r="BH7432"/>
      <c r="BI7432"/>
      <c r="BJ7432"/>
      <c r="BK7432"/>
      <c r="BL7432"/>
      <c r="BM7432"/>
      <c r="BN7432"/>
      <c r="BO7432"/>
      <c r="BP7432"/>
      <c r="BQ7432"/>
      <c r="BR7432"/>
      <c r="BS7432"/>
      <c r="BT7432"/>
      <c r="BU7432"/>
      <c r="BV7432"/>
      <c r="BW7432"/>
      <c r="BX7432"/>
      <c r="BY7432"/>
      <c r="BZ7432"/>
      <c r="CA7432"/>
      <c r="CB7432"/>
      <c r="CC7432"/>
      <c r="CD7432"/>
      <c r="CE7432"/>
      <c r="CF7432"/>
      <c r="CG7432"/>
      <c r="CH7432"/>
      <c r="CI7432"/>
      <c r="CJ7432"/>
      <c r="CK7432"/>
      <c r="CL7432"/>
      <c r="CM7432"/>
      <c r="CN7432"/>
      <c r="CO7432"/>
      <c r="CP7432"/>
      <c r="CQ7432"/>
      <c r="CR7432"/>
      <c r="CS7432"/>
      <c r="CT7432"/>
      <c r="CU7432"/>
      <c r="CV7432"/>
    </row>
    <row r="7433" spans="10:100" x14ac:dyDescent="0.25">
      <c r="J7433"/>
      <c r="K7433"/>
      <c r="L7433"/>
      <c r="M7433"/>
      <c r="N7433"/>
      <c r="O7433"/>
      <c r="P7433"/>
      <c r="Q7433"/>
      <c r="R7433"/>
      <c r="S7433"/>
      <c r="T7433"/>
      <c r="U7433"/>
      <c r="V7433"/>
      <c r="W7433"/>
      <c r="X7433"/>
      <c r="Y7433"/>
      <c r="Z7433"/>
      <c r="AA7433"/>
      <c r="AB7433"/>
      <c r="AC7433"/>
      <c r="AD7433"/>
      <c r="AE7433"/>
      <c r="AF7433"/>
      <c r="AG7433"/>
      <c r="AH7433"/>
      <c r="AI7433"/>
      <c r="AJ7433"/>
      <c r="AK7433"/>
      <c r="AL7433"/>
      <c r="AM7433"/>
      <c r="AN7433"/>
      <c r="AO7433"/>
      <c r="AP7433"/>
      <c r="AQ7433"/>
      <c r="AR7433"/>
      <c r="AS7433"/>
      <c r="AT7433"/>
      <c r="AU7433"/>
      <c r="AV7433"/>
      <c r="AW7433"/>
      <c r="AX7433"/>
      <c r="AY7433"/>
      <c r="AZ7433"/>
      <c r="BA7433"/>
      <c r="BB7433"/>
      <c r="BC7433"/>
      <c r="BD7433"/>
      <c r="BE7433"/>
      <c r="BF7433"/>
      <c r="BG7433"/>
      <c r="BH7433"/>
      <c r="BI7433"/>
      <c r="BJ7433"/>
      <c r="BK7433"/>
      <c r="BL7433"/>
      <c r="BM7433"/>
      <c r="BN7433"/>
      <c r="BO7433"/>
      <c r="BP7433"/>
      <c r="BQ7433"/>
      <c r="BR7433"/>
      <c r="BS7433"/>
      <c r="BT7433"/>
      <c r="BU7433"/>
      <c r="BV7433"/>
      <c r="BW7433"/>
      <c r="BX7433"/>
      <c r="BY7433"/>
      <c r="BZ7433"/>
      <c r="CA7433"/>
      <c r="CB7433"/>
      <c r="CC7433"/>
      <c r="CD7433"/>
      <c r="CE7433"/>
      <c r="CF7433"/>
      <c r="CG7433"/>
      <c r="CH7433"/>
      <c r="CI7433"/>
      <c r="CJ7433"/>
      <c r="CK7433"/>
      <c r="CL7433"/>
      <c r="CM7433"/>
      <c r="CN7433"/>
      <c r="CO7433"/>
      <c r="CP7433"/>
      <c r="CQ7433"/>
      <c r="CR7433"/>
      <c r="CS7433"/>
      <c r="CT7433"/>
      <c r="CU7433"/>
      <c r="CV7433"/>
    </row>
    <row r="7434" spans="10:100" x14ac:dyDescent="0.25">
      <c r="J7434"/>
      <c r="K7434"/>
      <c r="L7434"/>
      <c r="M7434"/>
      <c r="N7434"/>
      <c r="O7434"/>
      <c r="P7434"/>
      <c r="Q7434"/>
      <c r="R7434"/>
      <c r="S7434"/>
      <c r="T7434"/>
      <c r="U7434"/>
      <c r="V7434"/>
      <c r="W7434"/>
      <c r="X7434"/>
      <c r="Y7434"/>
      <c r="Z7434"/>
      <c r="AA7434"/>
      <c r="AB7434"/>
      <c r="AC7434"/>
      <c r="AD7434"/>
      <c r="AE7434"/>
      <c r="AF7434"/>
      <c r="AG7434"/>
      <c r="AH7434"/>
      <c r="AI7434"/>
      <c r="AJ7434"/>
      <c r="AK7434"/>
      <c r="AL7434"/>
      <c r="AM7434"/>
      <c r="AN7434"/>
      <c r="AO7434"/>
      <c r="AP7434"/>
      <c r="AQ7434"/>
      <c r="AR7434"/>
      <c r="AS7434"/>
      <c r="AT7434"/>
      <c r="AU7434"/>
      <c r="AV7434"/>
      <c r="AW7434"/>
      <c r="AX7434"/>
      <c r="AY7434"/>
      <c r="AZ7434"/>
      <c r="BA7434"/>
      <c r="BB7434"/>
      <c r="BC7434"/>
      <c r="BD7434"/>
      <c r="BE7434"/>
      <c r="BF7434"/>
      <c r="BG7434"/>
      <c r="BH7434"/>
      <c r="BI7434"/>
      <c r="BJ7434"/>
      <c r="BK7434"/>
      <c r="BL7434"/>
      <c r="BM7434"/>
      <c r="BN7434"/>
      <c r="BO7434"/>
      <c r="BP7434"/>
      <c r="BQ7434"/>
      <c r="BR7434"/>
      <c r="BS7434"/>
      <c r="BT7434"/>
      <c r="BU7434"/>
      <c r="BV7434"/>
      <c r="BW7434"/>
      <c r="BX7434"/>
      <c r="BY7434"/>
      <c r="BZ7434"/>
      <c r="CA7434"/>
      <c r="CB7434"/>
      <c r="CC7434"/>
      <c r="CD7434"/>
      <c r="CE7434"/>
      <c r="CF7434"/>
      <c r="CG7434"/>
      <c r="CH7434"/>
      <c r="CI7434"/>
      <c r="CJ7434"/>
      <c r="CK7434"/>
      <c r="CL7434"/>
      <c r="CM7434"/>
      <c r="CN7434"/>
      <c r="CO7434"/>
      <c r="CP7434"/>
      <c r="CQ7434"/>
      <c r="CR7434"/>
      <c r="CS7434"/>
      <c r="CT7434"/>
      <c r="CU7434"/>
      <c r="CV7434"/>
    </row>
    <row r="7435" spans="10:100" x14ac:dyDescent="0.25">
      <c r="J7435"/>
      <c r="K7435"/>
      <c r="L7435"/>
      <c r="M7435"/>
      <c r="N7435"/>
      <c r="O7435"/>
      <c r="P7435"/>
      <c r="Q7435"/>
      <c r="R7435"/>
      <c r="S7435"/>
      <c r="T7435"/>
      <c r="U7435"/>
      <c r="V7435"/>
      <c r="W7435"/>
      <c r="X7435"/>
      <c r="Y7435"/>
      <c r="Z7435"/>
      <c r="AA7435"/>
      <c r="AB7435"/>
      <c r="AC7435"/>
      <c r="AD7435"/>
      <c r="AE7435"/>
      <c r="AF7435"/>
      <c r="AG7435"/>
      <c r="AH7435"/>
      <c r="AI7435"/>
      <c r="AJ7435"/>
      <c r="AK7435"/>
      <c r="AL7435"/>
      <c r="AM7435"/>
      <c r="AN7435"/>
      <c r="AO7435"/>
      <c r="AP7435"/>
      <c r="AQ7435"/>
      <c r="AR7435"/>
      <c r="AS7435"/>
      <c r="AT7435"/>
      <c r="AU7435"/>
      <c r="AV7435"/>
      <c r="AW7435"/>
      <c r="AX7435"/>
      <c r="AY7435"/>
      <c r="AZ7435"/>
      <c r="BA7435"/>
      <c r="BB7435"/>
      <c r="BC7435"/>
      <c r="BD7435"/>
      <c r="BE7435"/>
      <c r="BF7435"/>
      <c r="BG7435"/>
      <c r="BH7435"/>
      <c r="BI7435"/>
      <c r="BJ7435"/>
      <c r="BK7435"/>
      <c r="BL7435"/>
      <c r="BM7435"/>
      <c r="BN7435"/>
      <c r="BO7435"/>
      <c r="BP7435"/>
      <c r="BQ7435"/>
      <c r="BR7435"/>
      <c r="BS7435"/>
      <c r="BT7435"/>
      <c r="BU7435"/>
      <c r="BV7435"/>
      <c r="BW7435"/>
      <c r="BX7435"/>
      <c r="BY7435"/>
      <c r="BZ7435"/>
      <c r="CA7435"/>
      <c r="CB7435"/>
      <c r="CC7435"/>
      <c r="CD7435"/>
      <c r="CE7435"/>
      <c r="CF7435"/>
      <c r="CG7435"/>
      <c r="CH7435"/>
      <c r="CI7435"/>
      <c r="CJ7435"/>
      <c r="CK7435"/>
      <c r="CL7435"/>
      <c r="CM7435"/>
      <c r="CN7435"/>
      <c r="CO7435"/>
      <c r="CP7435"/>
      <c r="CQ7435"/>
      <c r="CR7435"/>
      <c r="CS7435"/>
      <c r="CT7435"/>
      <c r="CU7435"/>
      <c r="CV7435"/>
    </row>
    <row r="7436" spans="10:100" x14ac:dyDescent="0.25">
      <c r="J7436"/>
      <c r="K7436"/>
      <c r="L7436"/>
      <c r="M7436"/>
      <c r="N7436"/>
      <c r="O7436"/>
      <c r="P7436"/>
      <c r="Q7436"/>
      <c r="R7436"/>
      <c r="S7436"/>
      <c r="T7436"/>
      <c r="U7436"/>
      <c r="V7436"/>
      <c r="W7436"/>
      <c r="X7436"/>
      <c r="Y7436"/>
      <c r="Z7436"/>
      <c r="AA7436"/>
      <c r="AB7436"/>
      <c r="AC7436"/>
      <c r="AD7436"/>
      <c r="AE7436"/>
      <c r="AF7436"/>
      <c r="AG7436"/>
      <c r="AH7436"/>
      <c r="AI7436"/>
      <c r="AJ7436"/>
      <c r="AK7436"/>
      <c r="AL7436"/>
      <c r="AM7436"/>
      <c r="AN7436"/>
      <c r="AO7436"/>
      <c r="AP7436"/>
      <c r="AQ7436"/>
      <c r="AR7436"/>
      <c r="AS7436"/>
      <c r="AT7436"/>
      <c r="AU7436"/>
      <c r="AV7436"/>
      <c r="AW7436"/>
      <c r="AX7436"/>
      <c r="AY7436"/>
      <c r="AZ7436"/>
      <c r="BA7436"/>
      <c r="BB7436"/>
      <c r="BC7436"/>
      <c r="BD7436"/>
      <c r="BE7436"/>
      <c r="BF7436"/>
      <c r="BG7436"/>
      <c r="BH7436"/>
      <c r="BI7436"/>
      <c r="BJ7436"/>
      <c r="BK7436"/>
      <c r="BL7436"/>
      <c r="BM7436"/>
      <c r="BN7436"/>
      <c r="BO7436"/>
      <c r="BP7436"/>
      <c r="BQ7436"/>
      <c r="BR7436"/>
      <c r="BS7436"/>
      <c r="BT7436"/>
      <c r="BU7436"/>
      <c r="BV7436"/>
      <c r="BW7436"/>
      <c r="BX7436"/>
      <c r="BY7436"/>
      <c r="BZ7436"/>
      <c r="CA7436"/>
      <c r="CB7436"/>
      <c r="CC7436"/>
      <c r="CD7436"/>
      <c r="CE7436"/>
      <c r="CF7436"/>
      <c r="CG7436"/>
      <c r="CH7436"/>
      <c r="CI7436"/>
      <c r="CJ7436"/>
      <c r="CK7436"/>
      <c r="CL7436"/>
      <c r="CM7436"/>
      <c r="CN7436"/>
      <c r="CO7436"/>
      <c r="CP7436"/>
      <c r="CQ7436"/>
      <c r="CR7436"/>
      <c r="CS7436"/>
      <c r="CT7436"/>
      <c r="CU7436"/>
      <c r="CV7436"/>
    </row>
    <row r="7437" spans="10:100" x14ac:dyDescent="0.25">
      <c r="J7437"/>
      <c r="K7437"/>
      <c r="L7437"/>
      <c r="M7437"/>
      <c r="N7437"/>
      <c r="O7437"/>
      <c r="P7437"/>
      <c r="Q7437"/>
      <c r="R7437"/>
      <c r="S7437"/>
      <c r="T7437"/>
      <c r="U7437"/>
      <c r="V7437"/>
      <c r="W7437"/>
      <c r="X7437"/>
      <c r="Y7437"/>
      <c r="Z7437"/>
      <c r="AA7437"/>
      <c r="AB7437"/>
      <c r="AC7437"/>
      <c r="AD7437"/>
      <c r="AE7437"/>
      <c r="AF7437"/>
      <c r="AG7437"/>
      <c r="AH7437"/>
      <c r="AI7437"/>
      <c r="AJ7437"/>
      <c r="AK7437"/>
      <c r="AL7437"/>
      <c r="AM7437"/>
      <c r="AN7437"/>
      <c r="AO7437"/>
      <c r="AP7437"/>
      <c r="AQ7437"/>
      <c r="AR7437"/>
      <c r="AS7437"/>
      <c r="AT7437"/>
      <c r="AU7437"/>
      <c r="AV7437"/>
      <c r="AW7437"/>
      <c r="AX7437"/>
      <c r="AY7437"/>
      <c r="AZ7437"/>
      <c r="BA7437"/>
      <c r="BB7437"/>
      <c r="BC7437"/>
      <c r="BD7437"/>
      <c r="BE7437"/>
      <c r="BF7437"/>
      <c r="BG7437"/>
      <c r="BH7437"/>
      <c r="BI7437"/>
      <c r="BJ7437"/>
      <c r="BK7437"/>
      <c r="BL7437"/>
      <c r="BM7437"/>
      <c r="BN7437"/>
      <c r="BO7437"/>
      <c r="BP7437"/>
      <c r="BQ7437"/>
      <c r="BR7437"/>
      <c r="BS7437"/>
      <c r="BT7437"/>
      <c r="BU7437"/>
      <c r="BV7437"/>
      <c r="BW7437"/>
      <c r="BX7437"/>
      <c r="BY7437"/>
      <c r="BZ7437"/>
      <c r="CA7437"/>
      <c r="CB7437"/>
      <c r="CC7437"/>
      <c r="CD7437"/>
      <c r="CE7437"/>
      <c r="CF7437"/>
      <c r="CG7437"/>
      <c r="CH7437"/>
      <c r="CI7437"/>
      <c r="CJ7437"/>
      <c r="CK7437"/>
      <c r="CL7437"/>
      <c r="CM7437"/>
      <c r="CN7437"/>
      <c r="CO7437"/>
      <c r="CP7437"/>
      <c r="CQ7437"/>
      <c r="CR7437"/>
      <c r="CS7437"/>
      <c r="CT7437"/>
      <c r="CU7437"/>
      <c r="CV7437"/>
    </row>
    <row r="7438" spans="10:100" x14ac:dyDescent="0.25">
      <c r="J7438"/>
      <c r="K7438"/>
      <c r="L7438"/>
      <c r="M7438"/>
      <c r="N7438"/>
      <c r="O7438"/>
      <c r="P7438"/>
      <c r="Q7438"/>
      <c r="R7438"/>
      <c r="S7438"/>
      <c r="T7438"/>
      <c r="U7438"/>
      <c r="V7438"/>
      <c r="W7438"/>
      <c r="X7438"/>
      <c r="Y7438"/>
      <c r="Z7438"/>
      <c r="AA7438"/>
      <c r="AB7438"/>
      <c r="AC7438"/>
      <c r="AD7438"/>
      <c r="AE7438"/>
      <c r="AF7438"/>
      <c r="AG7438"/>
      <c r="AH7438"/>
      <c r="AI7438"/>
      <c r="AJ7438"/>
      <c r="AK7438"/>
      <c r="AL7438"/>
      <c r="AM7438"/>
      <c r="AN7438"/>
      <c r="AO7438"/>
      <c r="AP7438"/>
      <c r="AQ7438"/>
      <c r="AR7438"/>
      <c r="AS7438"/>
      <c r="AT7438"/>
      <c r="AU7438"/>
      <c r="AV7438"/>
      <c r="AW7438"/>
      <c r="AX7438"/>
      <c r="AY7438"/>
      <c r="AZ7438"/>
      <c r="BA7438"/>
      <c r="BB7438"/>
      <c r="BC7438"/>
      <c r="BD7438"/>
      <c r="BE7438"/>
      <c r="BF7438"/>
      <c r="BG7438"/>
      <c r="BH7438"/>
      <c r="BI7438"/>
      <c r="BJ7438"/>
      <c r="BK7438"/>
      <c r="BL7438"/>
      <c r="BM7438"/>
      <c r="BN7438"/>
      <c r="BO7438"/>
      <c r="BP7438"/>
      <c r="BQ7438"/>
      <c r="BR7438"/>
      <c r="BS7438"/>
      <c r="BT7438"/>
      <c r="BU7438"/>
      <c r="BV7438"/>
      <c r="BW7438"/>
      <c r="BX7438"/>
      <c r="BY7438"/>
      <c r="BZ7438"/>
      <c r="CA7438"/>
      <c r="CB7438"/>
      <c r="CC7438"/>
      <c r="CD7438"/>
      <c r="CE7438"/>
      <c r="CF7438"/>
      <c r="CG7438"/>
      <c r="CH7438"/>
      <c r="CI7438"/>
      <c r="CJ7438"/>
      <c r="CK7438"/>
      <c r="CL7438"/>
      <c r="CM7438"/>
      <c r="CN7438"/>
      <c r="CO7438"/>
      <c r="CP7438"/>
      <c r="CQ7438"/>
      <c r="CR7438"/>
      <c r="CS7438"/>
      <c r="CT7438"/>
      <c r="CU7438"/>
      <c r="CV7438"/>
    </row>
    <row r="7439" spans="10:100" x14ac:dyDescent="0.25">
      <c r="J7439"/>
      <c r="K7439"/>
      <c r="L7439"/>
      <c r="M7439"/>
      <c r="N7439"/>
      <c r="O7439"/>
      <c r="P7439"/>
      <c r="Q7439"/>
      <c r="R7439"/>
      <c r="S7439"/>
      <c r="T7439"/>
      <c r="U7439"/>
      <c r="V7439"/>
      <c r="W7439"/>
      <c r="X7439"/>
      <c r="Y7439"/>
      <c r="Z7439"/>
      <c r="AA7439"/>
      <c r="AB7439"/>
      <c r="AC7439"/>
      <c r="AD7439"/>
      <c r="AE7439"/>
      <c r="AF7439"/>
      <c r="AG7439"/>
      <c r="AH7439"/>
      <c r="AI7439"/>
      <c r="AJ7439"/>
      <c r="AK7439"/>
      <c r="AL7439"/>
      <c r="AM7439"/>
      <c r="AN7439"/>
      <c r="AO7439"/>
      <c r="AP7439"/>
      <c r="AQ7439"/>
      <c r="AR7439"/>
      <c r="AS7439"/>
      <c r="AT7439"/>
      <c r="AU7439"/>
      <c r="AV7439"/>
      <c r="AW7439"/>
      <c r="AX7439"/>
      <c r="AY7439"/>
      <c r="AZ7439"/>
      <c r="BA7439"/>
      <c r="BB7439"/>
      <c r="BC7439"/>
      <c r="BD7439"/>
      <c r="BE7439"/>
      <c r="BF7439"/>
      <c r="BG7439"/>
      <c r="BH7439"/>
      <c r="BI7439"/>
      <c r="BJ7439"/>
      <c r="BK7439"/>
      <c r="BL7439"/>
      <c r="BM7439"/>
      <c r="BN7439"/>
      <c r="BO7439"/>
      <c r="BP7439"/>
      <c r="BQ7439"/>
      <c r="BR7439"/>
      <c r="BS7439"/>
      <c r="BT7439"/>
      <c r="BU7439"/>
      <c r="BV7439"/>
      <c r="BW7439"/>
      <c r="BX7439"/>
      <c r="BY7439"/>
      <c r="BZ7439"/>
      <c r="CA7439"/>
      <c r="CB7439"/>
      <c r="CC7439"/>
      <c r="CD7439"/>
      <c r="CE7439"/>
      <c r="CF7439"/>
      <c r="CG7439"/>
      <c r="CH7439"/>
      <c r="CI7439"/>
      <c r="CJ7439"/>
      <c r="CK7439"/>
      <c r="CL7439"/>
      <c r="CM7439"/>
      <c r="CN7439"/>
      <c r="CO7439"/>
      <c r="CP7439"/>
      <c r="CQ7439"/>
      <c r="CR7439"/>
      <c r="CS7439"/>
      <c r="CT7439"/>
      <c r="CU7439"/>
      <c r="CV7439"/>
    </row>
    <row r="7440" spans="10:100" x14ac:dyDescent="0.25">
      <c r="J7440"/>
      <c r="K7440"/>
      <c r="L7440"/>
      <c r="M7440"/>
      <c r="N7440"/>
      <c r="O7440"/>
      <c r="P7440"/>
      <c r="Q7440"/>
      <c r="R7440"/>
      <c r="S7440"/>
      <c r="T7440"/>
      <c r="U7440"/>
      <c r="V7440"/>
      <c r="W7440"/>
      <c r="X7440"/>
      <c r="Y7440"/>
      <c r="Z7440"/>
      <c r="AA7440"/>
      <c r="AB7440"/>
      <c r="AC7440"/>
      <c r="AD7440"/>
      <c r="AE7440"/>
      <c r="AF7440"/>
      <c r="AG7440"/>
      <c r="AH7440"/>
      <c r="AI7440"/>
      <c r="AJ7440"/>
      <c r="AK7440"/>
      <c r="AL7440"/>
      <c r="AM7440"/>
      <c r="AN7440"/>
      <c r="AO7440"/>
      <c r="AP7440"/>
      <c r="AQ7440"/>
      <c r="AR7440"/>
      <c r="AS7440"/>
      <c r="AT7440"/>
      <c r="AU7440"/>
      <c r="AV7440"/>
      <c r="AW7440"/>
      <c r="AX7440"/>
      <c r="AY7440"/>
      <c r="AZ7440"/>
      <c r="BA7440"/>
      <c r="BB7440"/>
      <c r="BC7440"/>
      <c r="BD7440"/>
      <c r="BE7440"/>
      <c r="BF7440"/>
      <c r="BG7440"/>
      <c r="BH7440"/>
      <c r="BI7440"/>
      <c r="BJ7440"/>
      <c r="BK7440"/>
      <c r="BL7440"/>
      <c r="BM7440"/>
      <c r="BN7440"/>
      <c r="BO7440"/>
      <c r="BP7440"/>
      <c r="BQ7440"/>
      <c r="BR7440"/>
      <c r="BS7440"/>
      <c r="BT7440"/>
      <c r="BU7440"/>
      <c r="BV7440"/>
      <c r="BW7440"/>
      <c r="BX7440"/>
      <c r="BY7440"/>
      <c r="BZ7440"/>
      <c r="CA7440"/>
      <c r="CB7440"/>
      <c r="CC7440"/>
      <c r="CD7440"/>
      <c r="CE7440"/>
      <c r="CF7440"/>
      <c r="CG7440"/>
      <c r="CH7440"/>
      <c r="CI7440"/>
      <c r="CJ7440"/>
      <c r="CK7440"/>
      <c r="CL7440"/>
      <c r="CM7440"/>
      <c r="CN7440"/>
      <c r="CO7440"/>
      <c r="CP7440"/>
      <c r="CQ7440"/>
      <c r="CR7440"/>
      <c r="CS7440"/>
      <c r="CT7440"/>
      <c r="CU7440"/>
      <c r="CV7440"/>
    </row>
    <row r="7441" spans="10:100" x14ac:dyDescent="0.25">
      <c r="J7441"/>
      <c r="K7441"/>
      <c r="L7441"/>
      <c r="M7441"/>
      <c r="N7441"/>
      <c r="O7441"/>
      <c r="P7441"/>
      <c r="Q7441"/>
      <c r="R7441"/>
      <c r="S7441"/>
      <c r="T7441"/>
      <c r="U7441"/>
      <c r="V7441"/>
      <c r="W7441"/>
      <c r="X7441"/>
      <c r="Y7441"/>
      <c r="Z7441"/>
      <c r="AA7441"/>
      <c r="AB7441"/>
      <c r="AC7441"/>
      <c r="AD7441"/>
      <c r="AE7441"/>
      <c r="AF7441"/>
      <c r="AG7441"/>
      <c r="AH7441"/>
      <c r="AI7441"/>
      <c r="AJ7441"/>
      <c r="AK7441"/>
      <c r="AL7441"/>
      <c r="AM7441"/>
      <c r="AN7441"/>
      <c r="AO7441"/>
      <c r="AP7441"/>
      <c r="AQ7441"/>
      <c r="AR7441"/>
      <c r="AS7441"/>
      <c r="AT7441"/>
      <c r="AU7441"/>
      <c r="AV7441"/>
      <c r="AW7441"/>
      <c r="AX7441"/>
      <c r="AY7441"/>
      <c r="AZ7441"/>
      <c r="BA7441"/>
      <c r="BB7441"/>
      <c r="BC7441"/>
      <c r="BD7441"/>
      <c r="BE7441"/>
      <c r="BF7441"/>
      <c r="BG7441"/>
      <c r="BH7441"/>
      <c r="BI7441"/>
      <c r="BJ7441"/>
      <c r="BK7441"/>
      <c r="BL7441"/>
      <c r="BM7441"/>
      <c r="BN7441"/>
      <c r="BO7441"/>
      <c r="BP7441"/>
      <c r="BQ7441"/>
      <c r="BR7441"/>
      <c r="BS7441"/>
      <c r="BT7441"/>
      <c r="BU7441"/>
      <c r="BV7441"/>
      <c r="BW7441"/>
      <c r="BX7441"/>
      <c r="BY7441"/>
      <c r="BZ7441"/>
      <c r="CA7441"/>
      <c r="CB7441"/>
      <c r="CC7441"/>
      <c r="CD7441"/>
      <c r="CE7441"/>
      <c r="CF7441"/>
      <c r="CG7441"/>
      <c r="CH7441"/>
      <c r="CI7441"/>
      <c r="CJ7441"/>
      <c r="CK7441"/>
      <c r="CL7441"/>
      <c r="CM7441"/>
      <c r="CN7441"/>
      <c r="CO7441"/>
      <c r="CP7441"/>
      <c r="CQ7441"/>
      <c r="CR7441"/>
      <c r="CS7441"/>
      <c r="CT7441"/>
      <c r="CU7441"/>
      <c r="CV7441"/>
    </row>
    <row r="7442" spans="10:100" x14ac:dyDescent="0.25">
      <c r="J7442"/>
      <c r="K7442"/>
      <c r="L7442"/>
      <c r="M7442"/>
      <c r="N7442"/>
      <c r="O7442"/>
      <c r="P7442"/>
      <c r="Q7442"/>
      <c r="R7442"/>
      <c r="S7442"/>
      <c r="T7442"/>
      <c r="U7442"/>
      <c r="V7442"/>
      <c r="W7442"/>
      <c r="X7442"/>
      <c r="Y7442"/>
      <c r="Z7442"/>
      <c r="AA7442"/>
      <c r="AB7442"/>
      <c r="AC7442"/>
      <c r="AD7442"/>
      <c r="AE7442"/>
      <c r="AF7442"/>
      <c r="AG7442"/>
      <c r="AH7442"/>
      <c r="AI7442"/>
      <c r="AJ7442"/>
      <c r="AK7442"/>
      <c r="AL7442"/>
      <c r="AM7442"/>
      <c r="AN7442"/>
      <c r="AO7442"/>
      <c r="AP7442"/>
      <c r="AQ7442"/>
      <c r="AR7442"/>
      <c r="AS7442"/>
      <c r="AT7442"/>
      <c r="AU7442"/>
      <c r="AV7442"/>
      <c r="AW7442"/>
      <c r="AX7442"/>
      <c r="AY7442"/>
      <c r="AZ7442"/>
      <c r="BA7442"/>
      <c r="BB7442"/>
      <c r="BC7442"/>
      <c r="BD7442"/>
      <c r="BE7442"/>
      <c r="BF7442"/>
      <c r="BG7442"/>
      <c r="BH7442"/>
      <c r="BI7442"/>
      <c r="BJ7442"/>
      <c r="BK7442"/>
      <c r="BL7442"/>
      <c r="BM7442"/>
      <c r="BN7442"/>
      <c r="BO7442"/>
      <c r="BP7442"/>
      <c r="BQ7442"/>
      <c r="BR7442"/>
      <c r="BS7442"/>
      <c r="BT7442"/>
      <c r="BU7442"/>
      <c r="BV7442"/>
      <c r="BW7442"/>
      <c r="BX7442"/>
      <c r="BY7442"/>
      <c r="BZ7442"/>
      <c r="CA7442"/>
      <c r="CB7442"/>
      <c r="CC7442"/>
      <c r="CD7442"/>
      <c r="CE7442"/>
      <c r="CF7442"/>
      <c r="CG7442"/>
      <c r="CH7442"/>
      <c r="CI7442"/>
      <c r="CJ7442"/>
      <c r="CK7442"/>
      <c r="CL7442"/>
      <c r="CM7442"/>
      <c r="CN7442"/>
      <c r="CO7442"/>
      <c r="CP7442"/>
      <c r="CQ7442"/>
      <c r="CR7442"/>
      <c r="CS7442"/>
      <c r="CT7442"/>
      <c r="CU7442"/>
      <c r="CV7442"/>
    </row>
    <row r="7443" spans="10:100" x14ac:dyDescent="0.25">
      <c r="J7443"/>
      <c r="K7443"/>
      <c r="L7443"/>
      <c r="M7443"/>
      <c r="N7443"/>
      <c r="O7443"/>
      <c r="P7443"/>
      <c r="Q7443"/>
      <c r="R7443"/>
      <c r="S7443"/>
      <c r="T7443"/>
      <c r="U7443"/>
      <c r="V7443"/>
      <c r="W7443"/>
      <c r="X7443"/>
      <c r="Y7443"/>
      <c r="Z7443"/>
      <c r="AA7443"/>
      <c r="AB7443"/>
      <c r="AC7443"/>
      <c r="AD7443"/>
      <c r="AE7443"/>
      <c r="AF7443"/>
      <c r="AG7443"/>
      <c r="AH7443"/>
      <c r="AI7443"/>
      <c r="AJ7443"/>
      <c r="AK7443"/>
      <c r="AL7443"/>
      <c r="AM7443"/>
      <c r="AN7443"/>
      <c r="AO7443"/>
      <c r="AP7443"/>
      <c r="AQ7443"/>
      <c r="AR7443"/>
      <c r="AS7443"/>
      <c r="AT7443"/>
      <c r="AU7443"/>
      <c r="AV7443"/>
      <c r="AW7443"/>
      <c r="AX7443"/>
      <c r="AY7443"/>
      <c r="AZ7443"/>
      <c r="BA7443"/>
      <c r="BB7443"/>
      <c r="BC7443"/>
      <c r="BD7443"/>
      <c r="BE7443"/>
      <c r="BF7443"/>
      <c r="BG7443"/>
      <c r="BH7443"/>
      <c r="BI7443"/>
      <c r="BJ7443"/>
      <c r="BK7443"/>
      <c r="BL7443"/>
      <c r="BM7443"/>
      <c r="BN7443"/>
      <c r="BO7443"/>
      <c r="BP7443"/>
      <c r="BQ7443"/>
      <c r="BR7443"/>
      <c r="BS7443"/>
      <c r="BT7443"/>
      <c r="BU7443"/>
      <c r="BV7443"/>
      <c r="BW7443"/>
      <c r="BX7443"/>
      <c r="BY7443"/>
      <c r="BZ7443"/>
      <c r="CA7443"/>
      <c r="CB7443"/>
      <c r="CC7443"/>
      <c r="CD7443"/>
      <c r="CE7443"/>
      <c r="CF7443"/>
      <c r="CG7443"/>
      <c r="CH7443"/>
      <c r="CI7443"/>
      <c r="CJ7443"/>
      <c r="CK7443"/>
      <c r="CL7443"/>
      <c r="CM7443"/>
      <c r="CN7443"/>
      <c r="CO7443"/>
      <c r="CP7443"/>
      <c r="CQ7443"/>
      <c r="CR7443"/>
      <c r="CS7443"/>
      <c r="CT7443"/>
      <c r="CU7443"/>
      <c r="CV7443"/>
    </row>
    <row r="7444" spans="10:100" x14ac:dyDescent="0.25">
      <c r="J7444"/>
      <c r="K7444"/>
      <c r="L7444"/>
      <c r="M7444"/>
      <c r="N7444"/>
      <c r="O7444"/>
      <c r="P7444"/>
      <c r="Q7444"/>
      <c r="R7444"/>
      <c r="S7444"/>
      <c r="T7444"/>
      <c r="U7444"/>
      <c r="V7444"/>
      <c r="W7444"/>
      <c r="X7444"/>
      <c r="Y7444"/>
      <c r="Z7444"/>
      <c r="AA7444"/>
      <c r="AB7444"/>
      <c r="AC7444"/>
      <c r="AD7444"/>
      <c r="AE7444"/>
      <c r="AF7444"/>
      <c r="AG7444"/>
      <c r="AH7444"/>
      <c r="AI7444"/>
      <c r="AJ7444"/>
      <c r="AK7444"/>
      <c r="AL7444"/>
      <c r="AM7444"/>
      <c r="AN7444"/>
      <c r="AO7444"/>
      <c r="AP7444"/>
      <c r="AQ7444"/>
      <c r="AR7444"/>
      <c r="AS7444"/>
      <c r="AT7444"/>
      <c r="AU7444"/>
      <c r="AV7444"/>
      <c r="AW7444"/>
      <c r="AX7444"/>
      <c r="AY7444"/>
      <c r="AZ7444"/>
      <c r="BA7444"/>
      <c r="BB7444"/>
      <c r="BC7444"/>
      <c r="BD7444"/>
      <c r="BE7444"/>
      <c r="BF7444"/>
      <c r="BG7444"/>
      <c r="BH7444"/>
      <c r="BI7444"/>
      <c r="BJ7444"/>
      <c r="BK7444"/>
      <c r="BL7444"/>
      <c r="BM7444"/>
      <c r="BN7444"/>
      <c r="BO7444"/>
      <c r="BP7444"/>
      <c r="BQ7444"/>
      <c r="BR7444"/>
      <c r="BS7444"/>
      <c r="BT7444"/>
      <c r="BU7444"/>
      <c r="BV7444"/>
      <c r="BW7444"/>
      <c r="BX7444"/>
      <c r="BY7444"/>
      <c r="BZ7444"/>
      <c r="CA7444"/>
      <c r="CB7444"/>
      <c r="CC7444"/>
      <c r="CD7444"/>
      <c r="CE7444"/>
      <c r="CF7444"/>
      <c r="CG7444"/>
      <c r="CH7444"/>
      <c r="CI7444"/>
      <c r="CJ7444"/>
      <c r="CK7444"/>
      <c r="CL7444"/>
      <c r="CM7444"/>
      <c r="CN7444"/>
      <c r="CO7444"/>
      <c r="CP7444"/>
      <c r="CQ7444"/>
      <c r="CR7444"/>
      <c r="CS7444"/>
      <c r="CT7444"/>
      <c r="CU7444"/>
      <c r="CV7444"/>
    </row>
    <row r="7445" spans="10:100" x14ac:dyDescent="0.25">
      <c r="J7445"/>
      <c r="K7445"/>
      <c r="L7445"/>
      <c r="M7445"/>
      <c r="N7445"/>
      <c r="O7445"/>
      <c r="P7445"/>
      <c r="Q7445"/>
      <c r="R7445"/>
      <c r="S7445"/>
      <c r="T7445"/>
      <c r="U7445"/>
      <c r="V7445"/>
      <c r="W7445"/>
      <c r="X7445"/>
      <c r="Y7445"/>
      <c r="Z7445"/>
      <c r="AA7445"/>
      <c r="AB7445"/>
      <c r="AC7445"/>
      <c r="AD7445"/>
      <c r="AE7445"/>
      <c r="AF7445"/>
      <c r="AG7445"/>
      <c r="AH7445"/>
      <c r="AI7445"/>
      <c r="AJ7445"/>
      <c r="AK7445"/>
      <c r="AL7445"/>
      <c r="AM7445"/>
      <c r="AN7445"/>
      <c r="AO7445"/>
      <c r="AP7445"/>
      <c r="AQ7445"/>
      <c r="AR7445"/>
      <c r="AS7445"/>
      <c r="AT7445"/>
      <c r="AU7445"/>
      <c r="AV7445"/>
      <c r="AW7445"/>
      <c r="AX7445"/>
      <c r="AY7445"/>
      <c r="AZ7445"/>
      <c r="BA7445"/>
      <c r="BB7445"/>
      <c r="BC7445"/>
      <c r="BD7445"/>
      <c r="BE7445"/>
      <c r="BF7445"/>
      <c r="BG7445"/>
      <c r="BH7445"/>
      <c r="BI7445"/>
      <c r="BJ7445"/>
      <c r="BK7445"/>
      <c r="BL7445"/>
      <c r="BM7445"/>
      <c r="BN7445"/>
      <c r="BO7445"/>
      <c r="BP7445"/>
      <c r="BQ7445"/>
      <c r="BR7445"/>
      <c r="BS7445"/>
      <c r="BT7445"/>
      <c r="BU7445"/>
      <c r="BV7445"/>
      <c r="BW7445"/>
      <c r="BX7445"/>
      <c r="BY7445"/>
      <c r="BZ7445"/>
      <c r="CA7445"/>
      <c r="CB7445"/>
      <c r="CC7445"/>
      <c r="CD7445"/>
      <c r="CE7445"/>
      <c r="CF7445"/>
      <c r="CG7445"/>
      <c r="CH7445"/>
      <c r="CI7445"/>
      <c r="CJ7445"/>
      <c r="CK7445"/>
      <c r="CL7445"/>
      <c r="CM7445"/>
      <c r="CN7445"/>
      <c r="CO7445"/>
      <c r="CP7445"/>
      <c r="CQ7445"/>
      <c r="CR7445"/>
      <c r="CS7445"/>
      <c r="CT7445"/>
      <c r="CU7445"/>
      <c r="CV7445"/>
    </row>
    <row r="7446" spans="10:100" x14ac:dyDescent="0.25">
      <c r="J7446"/>
      <c r="K7446"/>
      <c r="L7446"/>
      <c r="M7446"/>
      <c r="N7446"/>
      <c r="O7446"/>
      <c r="P7446"/>
      <c r="Q7446"/>
      <c r="R7446"/>
      <c r="S7446"/>
      <c r="T7446"/>
      <c r="U7446"/>
      <c r="V7446"/>
      <c r="W7446"/>
      <c r="X7446"/>
      <c r="Y7446"/>
      <c r="Z7446"/>
      <c r="AA7446"/>
      <c r="AB7446"/>
      <c r="AC7446"/>
      <c r="AD7446"/>
      <c r="AE7446"/>
      <c r="AF7446"/>
      <c r="AG7446"/>
      <c r="AH7446"/>
      <c r="AI7446"/>
      <c r="AJ7446"/>
      <c r="AK7446"/>
      <c r="AL7446"/>
      <c r="AM7446"/>
      <c r="AN7446"/>
      <c r="AO7446"/>
      <c r="AP7446"/>
      <c r="AQ7446"/>
      <c r="AR7446"/>
      <c r="AS7446"/>
      <c r="AT7446"/>
      <c r="AU7446"/>
      <c r="AV7446"/>
      <c r="AW7446"/>
      <c r="AX7446"/>
      <c r="AY7446"/>
      <c r="AZ7446"/>
      <c r="BA7446"/>
      <c r="BB7446"/>
      <c r="BC7446"/>
      <c r="BD7446"/>
      <c r="BE7446"/>
      <c r="BF7446"/>
      <c r="BG7446"/>
      <c r="BH7446"/>
      <c r="BI7446"/>
      <c r="BJ7446"/>
      <c r="BK7446"/>
      <c r="BL7446"/>
      <c r="BM7446"/>
      <c r="BN7446"/>
      <c r="BO7446"/>
      <c r="BP7446"/>
      <c r="BQ7446"/>
      <c r="BR7446"/>
      <c r="BS7446"/>
      <c r="BT7446"/>
      <c r="BU7446"/>
      <c r="BV7446"/>
      <c r="BW7446"/>
      <c r="BX7446"/>
      <c r="BY7446"/>
      <c r="BZ7446"/>
      <c r="CA7446"/>
      <c r="CB7446"/>
      <c r="CC7446"/>
      <c r="CD7446"/>
      <c r="CE7446"/>
      <c r="CF7446"/>
      <c r="CG7446"/>
      <c r="CH7446"/>
      <c r="CI7446"/>
      <c r="CJ7446"/>
      <c r="CK7446"/>
      <c r="CL7446"/>
      <c r="CM7446"/>
      <c r="CN7446"/>
      <c r="CO7446"/>
      <c r="CP7446"/>
      <c r="CQ7446"/>
      <c r="CR7446"/>
      <c r="CS7446"/>
      <c r="CT7446"/>
      <c r="CU7446"/>
      <c r="CV7446"/>
    </row>
    <row r="7447" spans="10:100" x14ac:dyDescent="0.25">
      <c r="J7447"/>
      <c r="K7447"/>
      <c r="L7447"/>
      <c r="M7447"/>
      <c r="N7447"/>
      <c r="O7447"/>
      <c r="P7447"/>
      <c r="Q7447"/>
      <c r="R7447"/>
      <c r="S7447"/>
      <c r="T7447"/>
      <c r="U7447"/>
      <c r="V7447"/>
      <c r="W7447"/>
      <c r="X7447"/>
      <c r="Y7447"/>
      <c r="Z7447"/>
      <c r="AA7447"/>
      <c r="AB7447"/>
      <c r="AC7447"/>
      <c r="AD7447"/>
      <c r="AE7447"/>
      <c r="AF7447"/>
      <c r="AG7447"/>
      <c r="AH7447"/>
      <c r="AI7447"/>
      <c r="AJ7447"/>
      <c r="AK7447"/>
      <c r="AL7447"/>
      <c r="AM7447"/>
      <c r="AN7447"/>
      <c r="AO7447"/>
      <c r="AP7447"/>
      <c r="AQ7447"/>
      <c r="AR7447"/>
      <c r="AS7447"/>
      <c r="AT7447"/>
      <c r="AU7447"/>
      <c r="AV7447"/>
      <c r="AW7447"/>
      <c r="AX7447"/>
      <c r="AY7447"/>
      <c r="AZ7447"/>
      <c r="BA7447"/>
      <c r="BB7447"/>
      <c r="BC7447"/>
      <c r="BD7447"/>
      <c r="BE7447"/>
      <c r="BF7447"/>
      <c r="BG7447"/>
      <c r="BH7447"/>
      <c r="BI7447"/>
      <c r="BJ7447"/>
      <c r="BK7447"/>
      <c r="BL7447"/>
      <c r="BM7447"/>
      <c r="BN7447"/>
      <c r="BO7447"/>
      <c r="BP7447"/>
      <c r="BQ7447"/>
      <c r="BR7447"/>
      <c r="BS7447"/>
      <c r="BT7447"/>
      <c r="BU7447"/>
      <c r="BV7447"/>
      <c r="BW7447"/>
      <c r="BX7447"/>
      <c r="BY7447"/>
      <c r="BZ7447"/>
      <c r="CA7447"/>
      <c r="CB7447"/>
      <c r="CC7447"/>
      <c r="CD7447"/>
      <c r="CE7447"/>
      <c r="CF7447"/>
      <c r="CG7447"/>
      <c r="CH7447"/>
      <c r="CI7447"/>
      <c r="CJ7447"/>
      <c r="CK7447"/>
      <c r="CL7447"/>
      <c r="CM7447"/>
      <c r="CN7447"/>
      <c r="CO7447"/>
      <c r="CP7447"/>
      <c r="CQ7447"/>
      <c r="CR7447"/>
      <c r="CS7447"/>
      <c r="CT7447"/>
      <c r="CU7447"/>
      <c r="CV7447"/>
    </row>
    <row r="7448" spans="10:100" x14ac:dyDescent="0.25">
      <c r="J7448"/>
      <c r="K7448"/>
      <c r="L7448"/>
      <c r="M7448"/>
      <c r="N7448"/>
      <c r="O7448"/>
      <c r="P7448"/>
      <c r="Q7448"/>
      <c r="R7448"/>
      <c r="S7448"/>
      <c r="T7448"/>
      <c r="U7448"/>
      <c r="V7448"/>
      <c r="W7448"/>
      <c r="X7448"/>
      <c r="Y7448"/>
      <c r="Z7448"/>
      <c r="AA7448"/>
      <c r="AB7448"/>
      <c r="AC7448"/>
      <c r="AD7448"/>
      <c r="AE7448"/>
      <c r="AF7448"/>
      <c r="AG7448"/>
      <c r="AH7448"/>
      <c r="AI7448"/>
      <c r="AJ7448"/>
      <c r="AK7448"/>
      <c r="AL7448"/>
      <c r="AM7448"/>
      <c r="AN7448"/>
      <c r="AO7448"/>
      <c r="AP7448"/>
      <c r="AQ7448"/>
      <c r="AR7448"/>
      <c r="AS7448"/>
      <c r="AT7448"/>
      <c r="AU7448"/>
      <c r="AV7448"/>
      <c r="AW7448"/>
      <c r="AX7448"/>
      <c r="AY7448"/>
      <c r="AZ7448"/>
      <c r="BA7448"/>
      <c r="BB7448"/>
      <c r="BC7448"/>
      <c r="BD7448"/>
      <c r="BE7448"/>
      <c r="BF7448"/>
      <c r="BG7448"/>
      <c r="BH7448"/>
      <c r="BI7448"/>
      <c r="BJ7448"/>
      <c r="BK7448"/>
      <c r="BL7448"/>
      <c r="BM7448"/>
      <c r="BN7448"/>
      <c r="BO7448"/>
      <c r="BP7448"/>
      <c r="BQ7448"/>
      <c r="BR7448"/>
      <c r="BS7448"/>
      <c r="BT7448"/>
      <c r="BU7448"/>
      <c r="BV7448"/>
      <c r="BW7448"/>
      <c r="BX7448"/>
      <c r="BY7448"/>
      <c r="BZ7448"/>
      <c r="CA7448"/>
      <c r="CB7448"/>
      <c r="CC7448"/>
      <c r="CD7448"/>
      <c r="CE7448"/>
      <c r="CF7448"/>
      <c r="CG7448"/>
      <c r="CH7448"/>
      <c r="CI7448"/>
      <c r="CJ7448"/>
      <c r="CK7448"/>
      <c r="CL7448"/>
      <c r="CM7448"/>
      <c r="CN7448"/>
      <c r="CO7448"/>
      <c r="CP7448"/>
      <c r="CQ7448"/>
      <c r="CR7448"/>
      <c r="CS7448"/>
      <c r="CT7448"/>
      <c r="CU7448"/>
      <c r="CV7448"/>
    </row>
    <row r="7449" spans="10:100" x14ac:dyDescent="0.25">
      <c r="J7449"/>
      <c r="K7449"/>
      <c r="L7449"/>
      <c r="M7449"/>
      <c r="N7449"/>
      <c r="O7449"/>
      <c r="P7449"/>
      <c r="Q7449"/>
      <c r="R7449"/>
      <c r="S7449"/>
      <c r="T7449"/>
      <c r="U7449"/>
      <c r="V7449"/>
      <c r="W7449"/>
      <c r="X7449"/>
      <c r="Y7449"/>
      <c r="Z7449"/>
      <c r="AA7449"/>
      <c r="AB7449"/>
      <c r="AC7449"/>
      <c r="AD7449"/>
      <c r="AE7449"/>
      <c r="AF7449"/>
      <c r="AG7449"/>
      <c r="AH7449"/>
      <c r="AI7449"/>
      <c r="AJ7449"/>
      <c r="AK7449"/>
      <c r="AL7449"/>
      <c r="AM7449"/>
      <c r="AN7449"/>
      <c r="AO7449"/>
      <c r="AP7449"/>
      <c r="AQ7449"/>
      <c r="AR7449"/>
      <c r="AS7449"/>
      <c r="AT7449"/>
      <c r="AU7449"/>
      <c r="AV7449"/>
      <c r="AW7449"/>
      <c r="AX7449"/>
      <c r="AY7449"/>
      <c r="AZ7449"/>
      <c r="BA7449"/>
      <c r="BB7449"/>
      <c r="BC7449"/>
      <c r="BD7449"/>
      <c r="BE7449"/>
      <c r="BF7449"/>
      <c r="BG7449"/>
      <c r="BH7449"/>
      <c r="BI7449"/>
      <c r="BJ7449"/>
      <c r="BK7449"/>
      <c r="BL7449"/>
      <c r="BM7449"/>
      <c r="BN7449"/>
      <c r="BO7449"/>
      <c r="BP7449"/>
      <c r="BQ7449"/>
      <c r="BR7449"/>
      <c r="BS7449"/>
      <c r="BT7449"/>
      <c r="BU7449"/>
      <c r="BV7449"/>
      <c r="BW7449"/>
      <c r="BX7449"/>
      <c r="BY7449"/>
      <c r="BZ7449"/>
      <c r="CA7449"/>
      <c r="CB7449"/>
      <c r="CC7449"/>
      <c r="CD7449"/>
      <c r="CE7449"/>
      <c r="CF7449"/>
      <c r="CG7449"/>
      <c r="CH7449"/>
      <c r="CI7449"/>
      <c r="CJ7449"/>
      <c r="CK7449"/>
      <c r="CL7449"/>
      <c r="CM7449"/>
      <c r="CN7449"/>
      <c r="CO7449"/>
      <c r="CP7449"/>
      <c r="CQ7449"/>
      <c r="CR7449"/>
      <c r="CS7449"/>
      <c r="CT7449"/>
      <c r="CU7449"/>
      <c r="CV7449"/>
    </row>
    <row r="7450" spans="10:100" x14ac:dyDescent="0.25">
      <c r="J7450"/>
      <c r="K7450"/>
      <c r="L7450"/>
      <c r="M7450"/>
      <c r="N7450"/>
      <c r="O7450"/>
      <c r="P7450"/>
      <c r="Q7450"/>
      <c r="R7450"/>
      <c r="S7450"/>
      <c r="T7450"/>
      <c r="U7450"/>
      <c r="V7450"/>
      <c r="W7450"/>
      <c r="X7450"/>
      <c r="Y7450"/>
      <c r="Z7450"/>
      <c r="AA7450"/>
      <c r="AB7450"/>
      <c r="AC7450"/>
      <c r="AD7450"/>
      <c r="AE7450"/>
      <c r="AF7450"/>
      <c r="AG7450"/>
      <c r="AH7450"/>
      <c r="AI7450"/>
      <c r="AJ7450"/>
      <c r="AK7450"/>
      <c r="AL7450"/>
      <c r="AM7450"/>
      <c r="AN7450"/>
      <c r="AO7450"/>
      <c r="AP7450"/>
      <c r="AQ7450"/>
      <c r="AR7450"/>
      <c r="AS7450"/>
      <c r="AT7450"/>
      <c r="AU7450"/>
      <c r="AV7450"/>
      <c r="AW7450"/>
      <c r="AX7450"/>
      <c r="AY7450"/>
      <c r="AZ7450"/>
      <c r="BA7450"/>
      <c r="BB7450"/>
      <c r="BC7450"/>
      <c r="BD7450"/>
      <c r="BE7450"/>
      <c r="BF7450"/>
      <c r="BG7450"/>
      <c r="BH7450"/>
      <c r="BI7450"/>
      <c r="BJ7450"/>
      <c r="BK7450"/>
      <c r="BL7450"/>
      <c r="BM7450"/>
      <c r="BN7450"/>
      <c r="BO7450"/>
      <c r="BP7450"/>
      <c r="BQ7450"/>
      <c r="BR7450"/>
      <c r="BS7450"/>
      <c r="BT7450"/>
      <c r="BU7450"/>
      <c r="BV7450"/>
      <c r="BW7450"/>
      <c r="BX7450"/>
      <c r="BY7450"/>
      <c r="BZ7450"/>
      <c r="CA7450"/>
      <c r="CB7450"/>
      <c r="CC7450"/>
      <c r="CD7450"/>
      <c r="CE7450"/>
      <c r="CF7450"/>
      <c r="CG7450"/>
      <c r="CH7450"/>
      <c r="CI7450"/>
      <c r="CJ7450"/>
      <c r="CK7450"/>
      <c r="CL7450"/>
      <c r="CM7450"/>
      <c r="CN7450"/>
      <c r="CO7450"/>
      <c r="CP7450"/>
      <c r="CQ7450"/>
      <c r="CR7450"/>
      <c r="CS7450"/>
      <c r="CT7450"/>
      <c r="CU7450"/>
      <c r="CV7450"/>
    </row>
    <row r="7451" spans="10:100" x14ac:dyDescent="0.25">
      <c r="J7451"/>
      <c r="K7451"/>
      <c r="L7451"/>
      <c r="M7451"/>
      <c r="N7451"/>
      <c r="O7451"/>
      <c r="P7451"/>
      <c r="Q7451"/>
      <c r="R7451"/>
      <c r="S7451"/>
      <c r="T7451"/>
      <c r="U7451"/>
      <c r="V7451"/>
      <c r="W7451"/>
      <c r="X7451"/>
      <c r="Y7451"/>
      <c r="Z7451"/>
      <c r="AA7451"/>
      <c r="AB7451"/>
      <c r="AC7451"/>
      <c r="AD7451"/>
      <c r="AE7451"/>
      <c r="AF7451"/>
      <c r="AG7451"/>
      <c r="AH7451"/>
      <c r="AI7451"/>
      <c r="AJ7451"/>
      <c r="AK7451"/>
      <c r="AL7451"/>
      <c r="AM7451"/>
      <c r="AN7451"/>
      <c r="AO7451"/>
      <c r="AP7451"/>
      <c r="AQ7451"/>
      <c r="AR7451"/>
      <c r="AS7451"/>
      <c r="AT7451"/>
      <c r="AU7451"/>
      <c r="AV7451"/>
      <c r="AW7451"/>
      <c r="AX7451"/>
      <c r="AY7451"/>
      <c r="AZ7451"/>
      <c r="BA7451"/>
      <c r="BB7451"/>
      <c r="BC7451"/>
      <c r="BD7451"/>
      <c r="BE7451"/>
      <c r="BF7451"/>
      <c r="BG7451"/>
      <c r="BH7451"/>
      <c r="BI7451"/>
      <c r="BJ7451"/>
      <c r="BK7451"/>
      <c r="BL7451"/>
      <c r="BM7451"/>
      <c r="BN7451"/>
      <c r="BO7451"/>
      <c r="BP7451"/>
      <c r="BQ7451"/>
      <c r="BR7451"/>
      <c r="BS7451"/>
      <c r="BT7451"/>
      <c r="BU7451"/>
      <c r="BV7451"/>
      <c r="BW7451"/>
      <c r="BX7451"/>
      <c r="BY7451"/>
      <c r="BZ7451"/>
      <c r="CA7451"/>
      <c r="CB7451"/>
      <c r="CC7451"/>
      <c r="CD7451"/>
      <c r="CE7451"/>
      <c r="CF7451"/>
      <c r="CG7451"/>
      <c r="CH7451"/>
      <c r="CI7451"/>
      <c r="CJ7451"/>
      <c r="CK7451"/>
      <c r="CL7451"/>
      <c r="CM7451"/>
      <c r="CN7451"/>
      <c r="CO7451"/>
      <c r="CP7451"/>
      <c r="CQ7451"/>
      <c r="CR7451"/>
      <c r="CS7451"/>
      <c r="CT7451"/>
      <c r="CU7451"/>
      <c r="CV7451"/>
    </row>
    <row r="7452" spans="10:100" x14ac:dyDescent="0.25">
      <c r="J7452"/>
      <c r="K7452"/>
      <c r="L7452"/>
      <c r="M7452"/>
      <c r="N7452"/>
      <c r="O7452"/>
      <c r="P7452"/>
      <c r="Q7452"/>
      <c r="R7452"/>
      <c r="S7452"/>
      <c r="T7452"/>
      <c r="U7452"/>
      <c r="V7452"/>
      <c r="W7452"/>
      <c r="X7452"/>
      <c r="Y7452"/>
      <c r="Z7452"/>
      <c r="AA7452"/>
      <c r="AB7452"/>
      <c r="AC7452"/>
      <c r="AD7452"/>
      <c r="AE7452"/>
      <c r="AF7452"/>
      <c r="AG7452"/>
      <c r="AH7452"/>
      <c r="AI7452"/>
      <c r="AJ7452"/>
      <c r="AK7452"/>
      <c r="AL7452"/>
      <c r="AM7452"/>
      <c r="AN7452"/>
      <c r="AO7452"/>
      <c r="AP7452"/>
      <c r="AQ7452"/>
      <c r="AR7452"/>
      <c r="AS7452"/>
      <c r="AT7452"/>
      <c r="AU7452"/>
      <c r="AV7452"/>
      <c r="AW7452"/>
      <c r="AX7452"/>
      <c r="AY7452"/>
      <c r="AZ7452"/>
      <c r="BA7452"/>
      <c r="BB7452"/>
      <c r="BC7452"/>
      <c r="BD7452"/>
      <c r="BE7452"/>
      <c r="BF7452"/>
      <c r="BG7452"/>
      <c r="BH7452"/>
      <c r="BI7452"/>
      <c r="BJ7452"/>
      <c r="BK7452"/>
      <c r="BL7452"/>
      <c r="BM7452"/>
      <c r="BN7452"/>
      <c r="BO7452"/>
      <c r="BP7452"/>
      <c r="BQ7452"/>
      <c r="BR7452"/>
      <c r="BS7452"/>
      <c r="BT7452"/>
      <c r="BU7452"/>
      <c r="BV7452"/>
      <c r="BW7452"/>
      <c r="BX7452"/>
      <c r="BY7452"/>
      <c r="BZ7452"/>
      <c r="CA7452"/>
      <c r="CB7452"/>
      <c r="CC7452"/>
      <c r="CD7452"/>
      <c r="CE7452"/>
      <c r="CF7452"/>
      <c r="CG7452"/>
      <c r="CH7452"/>
      <c r="CI7452"/>
      <c r="CJ7452"/>
      <c r="CK7452"/>
      <c r="CL7452"/>
      <c r="CM7452"/>
      <c r="CN7452"/>
      <c r="CO7452"/>
      <c r="CP7452"/>
      <c r="CQ7452"/>
      <c r="CR7452"/>
      <c r="CS7452"/>
      <c r="CT7452"/>
      <c r="CU7452"/>
      <c r="CV7452"/>
    </row>
    <row r="7453" spans="10:100" x14ac:dyDescent="0.25">
      <c r="J7453"/>
      <c r="K7453"/>
      <c r="L7453"/>
      <c r="M7453"/>
      <c r="N7453"/>
      <c r="O7453"/>
      <c r="P7453"/>
      <c r="Q7453"/>
      <c r="R7453"/>
      <c r="S7453"/>
      <c r="T7453"/>
      <c r="U7453"/>
      <c r="V7453"/>
      <c r="W7453"/>
      <c r="X7453"/>
      <c r="Y7453"/>
      <c r="Z7453"/>
      <c r="AA7453"/>
      <c r="AB7453"/>
      <c r="AC7453"/>
      <c r="AD7453"/>
      <c r="AE7453"/>
      <c r="AF7453"/>
      <c r="AG7453"/>
      <c r="AH7453"/>
      <c r="AI7453"/>
      <c r="AJ7453"/>
      <c r="AK7453"/>
      <c r="AL7453"/>
      <c r="AM7453"/>
      <c r="AN7453"/>
      <c r="AO7453"/>
      <c r="AP7453"/>
      <c r="AQ7453"/>
      <c r="AR7453"/>
      <c r="AS7453"/>
      <c r="AT7453"/>
      <c r="AU7453"/>
      <c r="AV7453"/>
      <c r="AW7453"/>
      <c r="AX7453"/>
      <c r="AY7453"/>
      <c r="AZ7453"/>
      <c r="BA7453"/>
      <c r="BB7453"/>
      <c r="BC7453"/>
      <c r="BD7453"/>
      <c r="BE7453"/>
      <c r="BF7453"/>
      <c r="BG7453"/>
      <c r="BH7453"/>
      <c r="BI7453"/>
      <c r="BJ7453"/>
      <c r="BK7453"/>
      <c r="BL7453"/>
      <c r="BM7453"/>
      <c r="BN7453"/>
      <c r="BO7453"/>
      <c r="BP7453"/>
      <c r="BQ7453"/>
      <c r="BR7453"/>
      <c r="BS7453"/>
      <c r="BT7453"/>
      <c r="BU7453"/>
      <c r="BV7453"/>
      <c r="BW7453"/>
      <c r="BX7453"/>
      <c r="BY7453"/>
      <c r="BZ7453"/>
      <c r="CA7453"/>
      <c r="CB7453"/>
      <c r="CC7453"/>
      <c r="CD7453"/>
      <c r="CE7453"/>
      <c r="CF7453"/>
      <c r="CG7453"/>
      <c r="CH7453"/>
      <c r="CI7453"/>
      <c r="CJ7453"/>
      <c r="CK7453"/>
      <c r="CL7453"/>
      <c r="CM7453"/>
      <c r="CN7453"/>
      <c r="CO7453"/>
      <c r="CP7453"/>
      <c r="CQ7453"/>
      <c r="CR7453"/>
      <c r="CS7453"/>
      <c r="CT7453"/>
      <c r="CU7453"/>
      <c r="CV7453"/>
    </row>
    <row r="7454" spans="10:100" x14ac:dyDescent="0.25">
      <c r="J7454"/>
      <c r="K7454"/>
      <c r="L7454"/>
      <c r="M7454"/>
      <c r="N7454"/>
      <c r="O7454"/>
      <c r="P7454"/>
      <c r="Q7454"/>
      <c r="R7454"/>
      <c r="S7454"/>
      <c r="T7454"/>
      <c r="U7454"/>
      <c r="V7454"/>
      <c r="W7454"/>
      <c r="X7454"/>
      <c r="Y7454"/>
      <c r="Z7454"/>
      <c r="AA7454"/>
      <c r="AB7454"/>
      <c r="AC7454"/>
      <c r="AD7454"/>
      <c r="AE7454"/>
      <c r="AF7454"/>
      <c r="AG7454"/>
      <c r="AH7454"/>
      <c r="AI7454"/>
      <c r="AJ7454"/>
      <c r="AK7454"/>
      <c r="AL7454"/>
      <c r="AM7454"/>
      <c r="AN7454"/>
      <c r="AO7454"/>
      <c r="AP7454"/>
      <c r="AQ7454"/>
      <c r="AR7454"/>
      <c r="AS7454"/>
      <c r="AT7454"/>
      <c r="AU7454"/>
      <c r="AV7454"/>
      <c r="AW7454"/>
      <c r="AX7454"/>
      <c r="AY7454"/>
      <c r="AZ7454"/>
      <c r="BA7454"/>
      <c r="BB7454"/>
      <c r="BC7454"/>
      <c r="BD7454"/>
      <c r="BE7454"/>
      <c r="BF7454"/>
      <c r="BG7454"/>
      <c r="BH7454"/>
      <c r="BI7454"/>
      <c r="BJ7454"/>
      <c r="BK7454"/>
      <c r="BL7454"/>
      <c r="BM7454"/>
      <c r="BN7454"/>
      <c r="BO7454"/>
      <c r="BP7454"/>
      <c r="BQ7454"/>
      <c r="BR7454"/>
      <c r="BS7454"/>
      <c r="BT7454"/>
      <c r="BU7454"/>
      <c r="BV7454"/>
      <c r="BW7454"/>
      <c r="BX7454"/>
      <c r="BY7454"/>
      <c r="BZ7454"/>
      <c r="CA7454"/>
      <c r="CB7454"/>
      <c r="CC7454"/>
      <c r="CD7454"/>
      <c r="CE7454"/>
      <c r="CF7454"/>
      <c r="CG7454"/>
      <c r="CH7454"/>
      <c r="CI7454"/>
      <c r="CJ7454"/>
      <c r="CK7454"/>
      <c r="CL7454"/>
      <c r="CM7454"/>
      <c r="CN7454"/>
      <c r="CO7454"/>
      <c r="CP7454"/>
      <c r="CQ7454"/>
      <c r="CR7454"/>
      <c r="CS7454"/>
      <c r="CT7454"/>
      <c r="CU7454"/>
      <c r="CV7454"/>
    </row>
    <row r="7455" spans="10:100" x14ac:dyDescent="0.25">
      <c r="J7455"/>
      <c r="K7455"/>
      <c r="L7455"/>
      <c r="M7455"/>
      <c r="N7455"/>
      <c r="O7455"/>
      <c r="P7455"/>
      <c r="Q7455"/>
      <c r="R7455"/>
      <c r="S7455"/>
      <c r="T7455"/>
      <c r="U7455"/>
      <c r="V7455"/>
      <c r="W7455"/>
      <c r="X7455"/>
      <c r="Y7455"/>
      <c r="Z7455"/>
      <c r="AA7455"/>
      <c r="AB7455"/>
      <c r="AC7455"/>
      <c r="AD7455"/>
      <c r="AE7455"/>
      <c r="AF7455"/>
      <c r="AG7455"/>
      <c r="AH7455"/>
      <c r="AI7455"/>
      <c r="AJ7455"/>
      <c r="AK7455"/>
      <c r="AL7455"/>
      <c r="AM7455"/>
      <c r="AN7455"/>
      <c r="AO7455"/>
      <c r="AP7455"/>
      <c r="AQ7455"/>
      <c r="AR7455"/>
      <c r="AS7455"/>
      <c r="AT7455"/>
      <c r="AU7455"/>
      <c r="AV7455"/>
      <c r="AW7455"/>
      <c r="AX7455"/>
      <c r="AY7455"/>
      <c r="AZ7455"/>
      <c r="BA7455"/>
      <c r="BB7455"/>
      <c r="BC7455"/>
      <c r="BD7455"/>
      <c r="BE7455"/>
      <c r="BF7455"/>
      <c r="BG7455"/>
      <c r="BH7455"/>
      <c r="BI7455"/>
      <c r="BJ7455"/>
      <c r="BK7455"/>
      <c r="BL7455"/>
      <c r="BM7455"/>
      <c r="BN7455"/>
      <c r="BO7455"/>
      <c r="BP7455"/>
      <c r="BQ7455"/>
      <c r="BR7455"/>
      <c r="BS7455"/>
      <c r="BT7455"/>
      <c r="BU7455"/>
      <c r="BV7455"/>
      <c r="BW7455"/>
      <c r="BX7455"/>
      <c r="BY7455"/>
      <c r="BZ7455"/>
      <c r="CA7455"/>
      <c r="CB7455"/>
      <c r="CC7455"/>
      <c r="CD7455"/>
      <c r="CE7455"/>
      <c r="CF7455"/>
      <c r="CG7455"/>
      <c r="CH7455"/>
      <c r="CI7455"/>
      <c r="CJ7455"/>
      <c r="CK7455"/>
      <c r="CL7455"/>
      <c r="CM7455"/>
      <c r="CN7455"/>
      <c r="CO7455"/>
      <c r="CP7455"/>
      <c r="CQ7455"/>
      <c r="CR7455"/>
      <c r="CS7455"/>
      <c r="CT7455"/>
      <c r="CU7455"/>
      <c r="CV7455"/>
    </row>
    <row r="7456" spans="10:100" x14ac:dyDescent="0.25">
      <c r="J7456"/>
      <c r="K7456"/>
      <c r="L7456"/>
      <c r="M7456"/>
      <c r="N7456"/>
      <c r="O7456"/>
      <c r="P7456"/>
      <c r="Q7456"/>
      <c r="R7456"/>
      <c r="S7456"/>
      <c r="T7456"/>
      <c r="U7456"/>
      <c r="V7456"/>
      <c r="W7456"/>
      <c r="X7456"/>
      <c r="Y7456"/>
      <c r="Z7456"/>
      <c r="AA7456"/>
      <c r="AB7456"/>
      <c r="AC7456"/>
      <c r="AD7456"/>
      <c r="AE7456"/>
      <c r="AF7456"/>
      <c r="AG7456"/>
      <c r="AH7456"/>
      <c r="AI7456"/>
      <c r="AJ7456"/>
      <c r="AK7456"/>
      <c r="AL7456"/>
      <c r="AM7456"/>
      <c r="AN7456"/>
      <c r="AO7456"/>
      <c r="AP7456"/>
      <c r="AQ7456"/>
      <c r="AR7456"/>
      <c r="AS7456"/>
      <c r="AT7456"/>
      <c r="AU7456"/>
      <c r="AV7456"/>
      <c r="AW7456"/>
      <c r="AX7456"/>
      <c r="AY7456"/>
      <c r="AZ7456"/>
      <c r="BA7456"/>
      <c r="BB7456"/>
      <c r="BC7456"/>
      <c r="BD7456"/>
      <c r="BE7456"/>
      <c r="BF7456"/>
      <c r="BG7456"/>
      <c r="BH7456"/>
      <c r="BI7456"/>
      <c r="BJ7456"/>
      <c r="BK7456"/>
      <c r="BL7456"/>
      <c r="BM7456"/>
      <c r="BN7456"/>
      <c r="BO7456"/>
      <c r="BP7456"/>
      <c r="BQ7456"/>
      <c r="BR7456"/>
      <c r="BS7456"/>
      <c r="BT7456"/>
      <c r="BU7456"/>
      <c r="BV7456"/>
      <c r="BW7456"/>
      <c r="BX7456"/>
      <c r="BY7456"/>
      <c r="BZ7456"/>
      <c r="CA7456"/>
      <c r="CB7456"/>
      <c r="CC7456"/>
      <c r="CD7456"/>
      <c r="CE7456"/>
      <c r="CF7456"/>
      <c r="CG7456"/>
      <c r="CH7456"/>
      <c r="CI7456"/>
      <c r="CJ7456"/>
      <c r="CK7456"/>
      <c r="CL7456"/>
      <c r="CM7456"/>
      <c r="CN7456"/>
      <c r="CO7456"/>
      <c r="CP7456"/>
      <c r="CQ7456"/>
      <c r="CR7456"/>
      <c r="CS7456"/>
      <c r="CT7456"/>
      <c r="CU7456"/>
      <c r="CV7456"/>
    </row>
    <row r="7457" spans="10:100" x14ac:dyDescent="0.25">
      <c r="J7457"/>
      <c r="K7457"/>
      <c r="L7457"/>
      <c r="M7457"/>
      <c r="N7457"/>
      <c r="O7457"/>
      <c r="P7457"/>
      <c r="Q7457"/>
      <c r="R7457"/>
      <c r="S7457"/>
      <c r="T7457"/>
      <c r="U7457"/>
      <c r="V7457"/>
      <c r="W7457"/>
      <c r="X7457"/>
      <c r="Y7457"/>
      <c r="Z7457"/>
      <c r="AA7457"/>
      <c r="AB7457"/>
      <c r="AC7457"/>
      <c r="AD7457"/>
      <c r="AE7457"/>
      <c r="AF7457"/>
      <c r="AG7457"/>
      <c r="AH7457"/>
      <c r="AI7457"/>
      <c r="AJ7457"/>
      <c r="AK7457"/>
      <c r="AL7457"/>
      <c r="AM7457"/>
      <c r="AN7457"/>
      <c r="AO7457"/>
      <c r="AP7457"/>
      <c r="AQ7457"/>
      <c r="AR7457"/>
      <c r="AS7457"/>
      <c r="AT7457"/>
      <c r="AU7457"/>
      <c r="AV7457"/>
      <c r="AW7457"/>
      <c r="AX7457"/>
      <c r="AY7457"/>
      <c r="AZ7457"/>
      <c r="BA7457"/>
      <c r="BB7457"/>
      <c r="BC7457"/>
      <c r="BD7457"/>
      <c r="BE7457"/>
      <c r="BF7457"/>
      <c r="BG7457"/>
      <c r="BH7457"/>
      <c r="BI7457"/>
      <c r="BJ7457"/>
      <c r="BK7457"/>
      <c r="BL7457"/>
      <c r="BM7457"/>
      <c r="BN7457"/>
      <c r="BO7457"/>
      <c r="BP7457"/>
      <c r="BQ7457"/>
      <c r="BR7457"/>
      <c r="BS7457"/>
      <c r="BT7457"/>
      <c r="BU7457"/>
      <c r="BV7457"/>
      <c r="BW7457"/>
      <c r="BX7457"/>
      <c r="BY7457"/>
      <c r="BZ7457"/>
      <c r="CA7457"/>
      <c r="CB7457"/>
      <c r="CC7457"/>
      <c r="CD7457"/>
      <c r="CE7457"/>
      <c r="CF7457"/>
      <c r="CG7457"/>
      <c r="CH7457"/>
      <c r="CI7457"/>
      <c r="CJ7457"/>
      <c r="CK7457"/>
      <c r="CL7457"/>
      <c r="CM7457"/>
      <c r="CN7457"/>
      <c r="CO7457"/>
      <c r="CP7457"/>
      <c r="CQ7457"/>
      <c r="CR7457"/>
      <c r="CS7457"/>
      <c r="CT7457"/>
      <c r="CU7457"/>
      <c r="CV7457"/>
    </row>
    <row r="7458" spans="10:100" x14ac:dyDescent="0.25">
      <c r="J7458"/>
      <c r="K7458"/>
      <c r="L7458"/>
      <c r="M7458"/>
      <c r="N7458"/>
      <c r="O7458"/>
      <c r="P7458"/>
      <c r="Q7458"/>
      <c r="R7458"/>
      <c r="S7458"/>
      <c r="T7458"/>
      <c r="U7458"/>
      <c r="V7458"/>
      <c r="W7458"/>
      <c r="X7458"/>
      <c r="Y7458"/>
      <c r="Z7458"/>
      <c r="AA7458"/>
      <c r="AB7458"/>
      <c r="AC7458"/>
      <c r="AD7458"/>
      <c r="AE7458"/>
      <c r="AF7458"/>
      <c r="AG7458"/>
      <c r="AH7458"/>
      <c r="AI7458"/>
      <c r="AJ7458"/>
      <c r="AK7458"/>
      <c r="AL7458"/>
      <c r="AM7458"/>
      <c r="AN7458"/>
      <c r="AO7458"/>
      <c r="AP7458"/>
      <c r="AQ7458"/>
      <c r="AR7458"/>
      <c r="AS7458"/>
      <c r="AT7458"/>
      <c r="AU7458"/>
      <c r="AV7458"/>
      <c r="AW7458"/>
      <c r="AX7458"/>
      <c r="AY7458"/>
      <c r="AZ7458"/>
      <c r="BA7458"/>
      <c r="BB7458"/>
      <c r="BC7458"/>
      <c r="BD7458"/>
      <c r="BE7458"/>
      <c r="BF7458"/>
      <c r="BG7458"/>
      <c r="BH7458"/>
      <c r="BI7458"/>
      <c r="BJ7458"/>
      <c r="BK7458"/>
      <c r="BL7458"/>
      <c r="BM7458"/>
      <c r="BN7458"/>
      <c r="BO7458"/>
      <c r="BP7458"/>
      <c r="BQ7458"/>
      <c r="BR7458"/>
      <c r="BS7458"/>
      <c r="BT7458"/>
      <c r="BU7458"/>
      <c r="BV7458"/>
      <c r="BW7458"/>
      <c r="BX7458"/>
      <c r="BY7458"/>
      <c r="BZ7458"/>
      <c r="CA7458"/>
      <c r="CB7458"/>
      <c r="CC7458"/>
      <c r="CD7458"/>
      <c r="CE7458"/>
      <c r="CF7458"/>
      <c r="CG7458"/>
      <c r="CH7458"/>
      <c r="CI7458"/>
      <c r="CJ7458"/>
      <c r="CK7458"/>
      <c r="CL7458"/>
      <c r="CM7458"/>
      <c r="CN7458"/>
      <c r="CO7458"/>
      <c r="CP7458"/>
      <c r="CQ7458"/>
      <c r="CR7458"/>
      <c r="CS7458"/>
      <c r="CT7458"/>
      <c r="CU7458"/>
      <c r="CV7458"/>
    </row>
    <row r="7459" spans="10:100" x14ac:dyDescent="0.25">
      <c r="J7459"/>
      <c r="K7459"/>
      <c r="L7459"/>
      <c r="M7459"/>
      <c r="N7459"/>
      <c r="O7459"/>
      <c r="P7459"/>
      <c r="Q7459"/>
      <c r="R7459"/>
      <c r="S7459"/>
      <c r="T7459"/>
      <c r="U7459"/>
      <c r="V7459"/>
      <c r="W7459"/>
      <c r="X7459"/>
      <c r="Y7459"/>
      <c r="Z7459"/>
      <c r="AA7459"/>
      <c r="AB7459"/>
      <c r="AC7459"/>
      <c r="AD7459"/>
      <c r="AE7459"/>
      <c r="AF7459"/>
      <c r="AG7459"/>
      <c r="AH7459"/>
      <c r="AI7459"/>
      <c r="AJ7459"/>
      <c r="AK7459"/>
      <c r="AL7459"/>
      <c r="AM7459"/>
      <c r="AN7459"/>
      <c r="AO7459"/>
      <c r="AP7459"/>
      <c r="AQ7459"/>
      <c r="AR7459"/>
      <c r="AS7459"/>
      <c r="AT7459"/>
      <c r="AU7459"/>
      <c r="AV7459"/>
      <c r="AW7459"/>
      <c r="AX7459"/>
      <c r="AY7459"/>
      <c r="AZ7459"/>
      <c r="BA7459"/>
      <c r="BB7459"/>
      <c r="BC7459"/>
      <c r="BD7459"/>
      <c r="BE7459"/>
      <c r="BF7459"/>
      <c r="BG7459"/>
      <c r="BH7459"/>
      <c r="BI7459"/>
      <c r="BJ7459"/>
      <c r="BK7459"/>
      <c r="BL7459"/>
      <c r="BM7459"/>
      <c r="BN7459"/>
      <c r="BO7459"/>
      <c r="BP7459"/>
      <c r="BQ7459"/>
      <c r="BR7459"/>
      <c r="BS7459"/>
      <c r="BT7459"/>
      <c r="BU7459"/>
      <c r="BV7459"/>
      <c r="BW7459"/>
      <c r="BX7459"/>
      <c r="BY7459"/>
      <c r="BZ7459"/>
      <c r="CA7459"/>
      <c r="CB7459"/>
      <c r="CC7459"/>
      <c r="CD7459"/>
      <c r="CE7459"/>
      <c r="CF7459"/>
      <c r="CG7459"/>
      <c r="CH7459"/>
      <c r="CI7459"/>
      <c r="CJ7459"/>
      <c r="CK7459"/>
      <c r="CL7459"/>
      <c r="CM7459"/>
      <c r="CN7459"/>
      <c r="CO7459"/>
      <c r="CP7459"/>
      <c r="CQ7459"/>
      <c r="CR7459"/>
      <c r="CS7459"/>
      <c r="CT7459"/>
      <c r="CU7459"/>
      <c r="CV7459"/>
    </row>
    <row r="7460" spans="10:100" x14ac:dyDescent="0.25">
      <c r="J7460"/>
      <c r="K7460"/>
      <c r="L7460"/>
      <c r="M7460"/>
      <c r="N7460"/>
      <c r="O7460"/>
      <c r="P7460"/>
      <c r="Q7460"/>
      <c r="R7460"/>
      <c r="S7460"/>
      <c r="T7460"/>
      <c r="U7460"/>
      <c r="V7460"/>
      <c r="W7460"/>
      <c r="X7460"/>
      <c r="Y7460"/>
      <c r="Z7460"/>
      <c r="AA7460"/>
      <c r="AB7460"/>
      <c r="AC7460"/>
      <c r="AD7460"/>
      <c r="AE7460"/>
      <c r="AF7460"/>
      <c r="AG7460"/>
      <c r="AH7460"/>
      <c r="AI7460"/>
      <c r="AJ7460"/>
      <c r="AK7460"/>
      <c r="AL7460"/>
      <c r="AM7460"/>
      <c r="AN7460"/>
      <c r="AO7460"/>
      <c r="AP7460"/>
      <c r="AQ7460"/>
      <c r="AR7460"/>
      <c r="AS7460"/>
      <c r="AT7460"/>
      <c r="AU7460"/>
      <c r="AV7460"/>
      <c r="AW7460"/>
      <c r="AX7460"/>
      <c r="AY7460"/>
      <c r="AZ7460"/>
      <c r="BA7460"/>
      <c r="BB7460"/>
      <c r="BC7460"/>
      <c r="BD7460"/>
      <c r="BE7460"/>
      <c r="BF7460"/>
      <c r="BG7460"/>
      <c r="BH7460"/>
      <c r="BI7460"/>
      <c r="BJ7460"/>
      <c r="BK7460"/>
      <c r="BL7460"/>
      <c r="BM7460"/>
      <c r="BN7460"/>
      <c r="BO7460"/>
      <c r="BP7460"/>
      <c r="BQ7460"/>
      <c r="BR7460"/>
      <c r="BS7460"/>
      <c r="BT7460"/>
      <c r="BU7460"/>
      <c r="BV7460"/>
      <c r="BW7460"/>
      <c r="BX7460"/>
      <c r="BY7460"/>
      <c r="BZ7460"/>
      <c r="CA7460"/>
      <c r="CB7460"/>
      <c r="CC7460"/>
      <c r="CD7460"/>
      <c r="CE7460"/>
      <c r="CF7460"/>
      <c r="CG7460"/>
      <c r="CH7460"/>
      <c r="CI7460"/>
      <c r="CJ7460"/>
      <c r="CK7460"/>
      <c r="CL7460"/>
      <c r="CM7460"/>
      <c r="CN7460"/>
      <c r="CO7460"/>
      <c r="CP7460"/>
      <c r="CQ7460"/>
      <c r="CR7460"/>
      <c r="CS7460"/>
      <c r="CT7460"/>
      <c r="CU7460"/>
      <c r="CV7460"/>
    </row>
    <row r="7461" spans="10:100" x14ac:dyDescent="0.25">
      <c r="J7461"/>
      <c r="K7461"/>
      <c r="L7461"/>
      <c r="M7461"/>
      <c r="N7461"/>
      <c r="O7461"/>
      <c r="P7461"/>
      <c r="Q7461"/>
      <c r="R7461"/>
      <c r="S7461"/>
      <c r="T7461"/>
      <c r="U7461"/>
      <c r="V7461"/>
      <c r="W7461"/>
      <c r="X7461"/>
      <c r="Y7461"/>
      <c r="Z7461"/>
      <c r="AA7461"/>
      <c r="AB7461"/>
      <c r="AC7461"/>
      <c r="AD7461"/>
      <c r="AE7461"/>
      <c r="AF7461"/>
      <c r="AG7461"/>
      <c r="AH7461"/>
      <c r="AI7461"/>
      <c r="AJ7461"/>
      <c r="AK7461"/>
      <c r="AL7461"/>
      <c r="AM7461"/>
      <c r="AN7461"/>
      <c r="AO7461"/>
      <c r="AP7461"/>
      <c r="AQ7461"/>
      <c r="AR7461"/>
      <c r="AS7461"/>
      <c r="AT7461"/>
      <c r="AU7461"/>
      <c r="AV7461"/>
      <c r="AW7461"/>
      <c r="AX7461"/>
      <c r="AY7461"/>
      <c r="AZ7461"/>
      <c r="BA7461"/>
      <c r="BB7461"/>
      <c r="BC7461"/>
      <c r="BD7461"/>
      <c r="BE7461"/>
      <c r="BF7461"/>
      <c r="BG7461"/>
      <c r="BH7461"/>
      <c r="BI7461"/>
      <c r="BJ7461"/>
      <c r="BK7461"/>
      <c r="BL7461"/>
      <c r="BM7461"/>
      <c r="BN7461"/>
      <c r="BO7461"/>
      <c r="BP7461"/>
      <c r="BQ7461"/>
      <c r="BR7461"/>
      <c r="BS7461"/>
      <c r="BT7461"/>
      <c r="BU7461"/>
      <c r="BV7461"/>
      <c r="BW7461"/>
      <c r="BX7461"/>
      <c r="BY7461"/>
      <c r="BZ7461"/>
      <c r="CA7461"/>
      <c r="CB7461"/>
      <c r="CC7461"/>
      <c r="CD7461"/>
      <c r="CE7461"/>
      <c r="CF7461"/>
      <c r="CG7461"/>
      <c r="CH7461"/>
      <c r="CI7461"/>
      <c r="CJ7461"/>
      <c r="CK7461"/>
      <c r="CL7461"/>
      <c r="CM7461"/>
      <c r="CN7461"/>
      <c r="CO7461"/>
      <c r="CP7461"/>
      <c r="CQ7461"/>
      <c r="CR7461"/>
      <c r="CS7461"/>
      <c r="CT7461"/>
      <c r="CU7461"/>
      <c r="CV7461"/>
    </row>
    <row r="7462" spans="10:100" x14ac:dyDescent="0.25">
      <c r="J7462"/>
      <c r="K7462"/>
      <c r="L7462"/>
      <c r="M7462"/>
      <c r="N7462"/>
      <c r="O7462"/>
      <c r="P7462"/>
      <c r="Q7462"/>
      <c r="R7462"/>
      <c r="S7462"/>
      <c r="T7462"/>
      <c r="U7462"/>
      <c r="V7462"/>
      <c r="W7462"/>
      <c r="X7462"/>
      <c r="Y7462"/>
      <c r="Z7462"/>
      <c r="AA7462"/>
      <c r="AB7462"/>
      <c r="AC7462"/>
      <c r="AD7462"/>
      <c r="AE7462"/>
      <c r="AF7462"/>
      <c r="AG7462"/>
      <c r="AH7462"/>
      <c r="AI7462"/>
      <c r="AJ7462"/>
      <c r="AK7462"/>
      <c r="AL7462"/>
      <c r="AM7462"/>
      <c r="AN7462"/>
      <c r="AO7462"/>
      <c r="AP7462"/>
      <c r="AQ7462"/>
      <c r="AR7462"/>
      <c r="AS7462"/>
      <c r="AT7462"/>
      <c r="AU7462"/>
      <c r="AV7462"/>
      <c r="AW7462"/>
      <c r="AX7462"/>
      <c r="AY7462"/>
      <c r="AZ7462"/>
      <c r="BA7462"/>
      <c r="BB7462"/>
      <c r="BC7462"/>
      <c r="BD7462"/>
      <c r="BE7462"/>
      <c r="BF7462"/>
      <c r="BG7462"/>
      <c r="BH7462"/>
      <c r="BI7462"/>
      <c r="BJ7462"/>
      <c r="BK7462"/>
      <c r="BL7462"/>
      <c r="BM7462"/>
      <c r="BN7462"/>
      <c r="BO7462"/>
      <c r="BP7462"/>
      <c r="BQ7462"/>
      <c r="BR7462"/>
      <c r="BS7462"/>
      <c r="BT7462"/>
      <c r="BU7462"/>
      <c r="BV7462"/>
      <c r="BW7462"/>
      <c r="BX7462"/>
      <c r="BY7462"/>
      <c r="BZ7462"/>
      <c r="CA7462"/>
      <c r="CB7462"/>
      <c r="CC7462"/>
      <c r="CD7462"/>
      <c r="CE7462"/>
      <c r="CF7462"/>
      <c r="CG7462"/>
      <c r="CH7462"/>
      <c r="CI7462"/>
      <c r="CJ7462"/>
      <c r="CK7462"/>
      <c r="CL7462"/>
      <c r="CM7462"/>
      <c r="CN7462"/>
      <c r="CO7462"/>
      <c r="CP7462"/>
      <c r="CQ7462"/>
      <c r="CR7462"/>
      <c r="CS7462"/>
      <c r="CT7462"/>
      <c r="CU7462"/>
      <c r="CV7462"/>
    </row>
    <row r="7463" spans="10:100" x14ac:dyDescent="0.25">
      <c r="J7463"/>
      <c r="K7463"/>
      <c r="L7463"/>
      <c r="M7463"/>
      <c r="N7463"/>
      <c r="O7463"/>
      <c r="P7463"/>
      <c r="Q7463"/>
      <c r="R7463"/>
      <c r="S7463"/>
      <c r="T7463"/>
      <c r="U7463"/>
      <c r="V7463"/>
      <c r="W7463"/>
      <c r="X7463"/>
      <c r="Y7463"/>
      <c r="Z7463"/>
      <c r="AA7463"/>
      <c r="AB7463"/>
      <c r="AC7463"/>
      <c r="AD7463"/>
      <c r="AE7463"/>
      <c r="AF7463"/>
      <c r="AG7463"/>
      <c r="AH7463"/>
      <c r="AI7463"/>
      <c r="AJ7463"/>
      <c r="AK7463"/>
      <c r="AL7463"/>
      <c r="AM7463"/>
      <c r="AN7463"/>
      <c r="AO7463"/>
      <c r="AP7463"/>
      <c r="AQ7463"/>
      <c r="AR7463"/>
      <c r="AS7463"/>
      <c r="AT7463"/>
      <c r="AU7463"/>
      <c r="AV7463"/>
      <c r="AW7463"/>
      <c r="AX7463"/>
      <c r="AY7463"/>
      <c r="AZ7463"/>
      <c r="BA7463"/>
      <c r="BB7463"/>
      <c r="BC7463"/>
      <c r="BD7463"/>
      <c r="BE7463"/>
      <c r="BF7463"/>
      <c r="BG7463"/>
      <c r="BH7463"/>
      <c r="BI7463"/>
      <c r="BJ7463"/>
      <c r="BK7463"/>
      <c r="BL7463"/>
      <c r="BM7463"/>
      <c r="BN7463"/>
      <c r="BO7463"/>
      <c r="BP7463"/>
      <c r="BQ7463"/>
      <c r="BR7463"/>
      <c r="BS7463"/>
      <c r="BT7463"/>
      <c r="BU7463"/>
      <c r="BV7463"/>
      <c r="BW7463"/>
      <c r="BX7463"/>
      <c r="BY7463"/>
      <c r="BZ7463"/>
      <c r="CA7463"/>
      <c r="CB7463"/>
      <c r="CC7463"/>
      <c r="CD7463"/>
      <c r="CE7463"/>
      <c r="CF7463"/>
      <c r="CG7463"/>
      <c r="CH7463"/>
      <c r="CI7463"/>
      <c r="CJ7463"/>
      <c r="CK7463"/>
      <c r="CL7463"/>
      <c r="CM7463"/>
      <c r="CN7463"/>
      <c r="CO7463"/>
      <c r="CP7463"/>
      <c r="CQ7463"/>
      <c r="CR7463"/>
      <c r="CS7463"/>
      <c r="CT7463"/>
      <c r="CU7463"/>
      <c r="CV7463"/>
    </row>
    <row r="7464" spans="10:100" x14ac:dyDescent="0.25">
      <c r="J7464"/>
      <c r="K7464"/>
      <c r="L7464"/>
      <c r="M7464"/>
      <c r="N7464"/>
      <c r="O7464"/>
      <c r="P7464"/>
      <c r="Q7464"/>
      <c r="R7464"/>
      <c r="S7464"/>
      <c r="T7464"/>
      <c r="U7464"/>
      <c r="V7464"/>
      <c r="W7464"/>
      <c r="X7464"/>
      <c r="Y7464"/>
      <c r="Z7464"/>
      <c r="AA7464"/>
      <c r="AB7464"/>
      <c r="AC7464"/>
      <c r="AD7464"/>
      <c r="AE7464"/>
      <c r="AF7464"/>
      <c r="AG7464"/>
      <c r="AH7464"/>
      <c r="AI7464"/>
      <c r="AJ7464"/>
      <c r="AK7464"/>
      <c r="AL7464"/>
      <c r="AM7464"/>
      <c r="AN7464"/>
      <c r="AO7464"/>
      <c r="AP7464"/>
      <c r="AQ7464"/>
      <c r="AR7464"/>
      <c r="AS7464"/>
      <c r="AT7464"/>
      <c r="AU7464"/>
      <c r="AV7464"/>
      <c r="AW7464"/>
      <c r="AX7464"/>
      <c r="AY7464"/>
      <c r="AZ7464"/>
      <c r="BA7464"/>
      <c r="BB7464"/>
      <c r="BC7464"/>
      <c r="BD7464"/>
      <c r="BE7464"/>
      <c r="BF7464"/>
      <c r="BG7464"/>
      <c r="BH7464"/>
      <c r="BI7464"/>
      <c r="BJ7464"/>
      <c r="BK7464"/>
      <c r="BL7464"/>
      <c r="BM7464"/>
      <c r="BN7464"/>
      <c r="BO7464"/>
      <c r="BP7464"/>
      <c r="BQ7464"/>
      <c r="BR7464"/>
      <c r="BS7464"/>
      <c r="BT7464"/>
      <c r="BU7464"/>
      <c r="BV7464"/>
      <c r="BW7464"/>
      <c r="BX7464"/>
      <c r="BY7464"/>
      <c r="BZ7464"/>
      <c r="CA7464"/>
      <c r="CB7464"/>
      <c r="CC7464"/>
      <c r="CD7464"/>
      <c r="CE7464"/>
      <c r="CF7464"/>
      <c r="CG7464"/>
      <c r="CH7464"/>
      <c r="CI7464"/>
      <c r="CJ7464"/>
      <c r="CK7464"/>
      <c r="CL7464"/>
      <c r="CM7464"/>
      <c r="CN7464"/>
      <c r="CO7464"/>
      <c r="CP7464"/>
      <c r="CQ7464"/>
      <c r="CR7464"/>
      <c r="CS7464"/>
      <c r="CT7464"/>
      <c r="CU7464"/>
      <c r="CV7464"/>
    </row>
    <row r="7465" spans="10:100" x14ac:dyDescent="0.25">
      <c r="J7465"/>
      <c r="K7465"/>
      <c r="L7465"/>
      <c r="M7465"/>
      <c r="N7465"/>
      <c r="O7465"/>
      <c r="P7465"/>
      <c r="Q7465"/>
      <c r="R7465"/>
      <c r="S7465"/>
      <c r="T7465"/>
      <c r="U7465"/>
      <c r="V7465"/>
      <c r="W7465"/>
      <c r="X7465"/>
      <c r="Y7465"/>
      <c r="Z7465"/>
      <c r="AA7465"/>
      <c r="AB7465"/>
      <c r="AC7465"/>
      <c r="AD7465"/>
      <c r="AE7465"/>
      <c r="AF7465"/>
      <c r="AG7465"/>
      <c r="AH7465"/>
      <c r="AI7465"/>
      <c r="AJ7465"/>
      <c r="AK7465"/>
      <c r="AL7465"/>
      <c r="AM7465"/>
      <c r="AN7465"/>
      <c r="AO7465"/>
      <c r="AP7465"/>
      <c r="AQ7465"/>
      <c r="AR7465"/>
      <c r="AS7465"/>
      <c r="AT7465"/>
      <c r="AU7465"/>
      <c r="AV7465"/>
      <c r="AW7465"/>
      <c r="AX7465"/>
      <c r="AY7465"/>
      <c r="AZ7465"/>
      <c r="BA7465"/>
      <c r="BB7465"/>
      <c r="BC7465"/>
      <c r="BD7465"/>
      <c r="BE7465"/>
      <c r="BF7465"/>
      <c r="BG7465"/>
      <c r="BH7465"/>
      <c r="BI7465"/>
      <c r="BJ7465"/>
      <c r="BK7465"/>
      <c r="BL7465"/>
      <c r="BM7465"/>
      <c r="BN7465"/>
      <c r="BO7465"/>
      <c r="BP7465"/>
      <c r="BQ7465"/>
      <c r="BR7465"/>
      <c r="BS7465"/>
      <c r="BT7465"/>
      <c r="BU7465"/>
      <c r="BV7465"/>
      <c r="BW7465"/>
      <c r="BX7465"/>
      <c r="BY7465"/>
      <c r="BZ7465"/>
      <c r="CA7465"/>
      <c r="CB7465"/>
      <c r="CC7465"/>
      <c r="CD7465"/>
      <c r="CE7465"/>
      <c r="CF7465"/>
      <c r="CG7465"/>
      <c r="CH7465"/>
      <c r="CI7465"/>
      <c r="CJ7465"/>
      <c r="CK7465"/>
      <c r="CL7465"/>
      <c r="CM7465"/>
      <c r="CN7465"/>
      <c r="CO7465"/>
      <c r="CP7465"/>
      <c r="CQ7465"/>
      <c r="CR7465"/>
      <c r="CS7465"/>
      <c r="CT7465"/>
      <c r="CU7465"/>
      <c r="CV7465"/>
    </row>
    <row r="7466" spans="10:100" x14ac:dyDescent="0.25">
      <c r="J7466"/>
      <c r="K7466"/>
      <c r="L7466"/>
      <c r="M7466"/>
      <c r="N7466"/>
      <c r="O7466"/>
      <c r="P7466"/>
      <c r="Q7466"/>
      <c r="R7466"/>
      <c r="S7466"/>
      <c r="T7466"/>
      <c r="U7466"/>
      <c r="V7466"/>
      <c r="W7466"/>
      <c r="X7466"/>
      <c r="Y7466"/>
      <c r="Z7466"/>
      <c r="AA7466"/>
      <c r="AB7466"/>
      <c r="AC7466"/>
      <c r="AD7466"/>
      <c r="AE7466"/>
      <c r="AF7466"/>
      <c r="AG7466"/>
      <c r="AH7466"/>
      <c r="AI7466"/>
      <c r="AJ7466"/>
      <c r="AK7466"/>
      <c r="AL7466"/>
      <c r="AM7466"/>
      <c r="AN7466"/>
      <c r="AO7466"/>
      <c r="AP7466"/>
      <c r="AQ7466"/>
      <c r="AR7466"/>
      <c r="AS7466"/>
      <c r="AT7466"/>
      <c r="AU7466"/>
      <c r="AV7466"/>
      <c r="AW7466"/>
      <c r="AX7466"/>
      <c r="AY7466"/>
      <c r="AZ7466"/>
      <c r="BA7466"/>
      <c r="BB7466"/>
      <c r="BC7466"/>
      <c r="BD7466"/>
      <c r="BE7466"/>
      <c r="BF7466"/>
      <c r="BG7466"/>
      <c r="BH7466"/>
      <c r="BI7466"/>
      <c r="BJ7466"/>
      <c r="BK7466"/>
      <c r="BL7466"/>
      <c r="BM7466"/>
      <c r="BN7466"/>
      <c r="BO7466"/>
      <c r="BP7466"/>
      <c r="BQ7466"/>
      <c r="BR7466"/>
      <c r="BS7466"/>
      <c r="BT7466"/>
      <c r="BU7466"/>
      <c r="BV7466"/>
      <c r="BW7466"/>
      <c r="BX7466"/>
      <c r="BY7466"/>
      <c r="BZ7466"/>
      <c r="CA7466"/>
      <c r="CB7466"/>
      <c r="CC7466"/>
      <c r="CD7466"/>
      <c r="CE7466"/>
      <c r="CF7466"/>
      <c r="CG7466"/>
      <c r="CH7466"/>
      <c r="CI7466"/>
      <c r="CJ7466"/>
      <c r="CK7466"/>
      <c r="CL7466"/>
      <c r="CM7466"/>
      <c r="CN7466"/>
      <c r="CO7466"/>
      <c r="CP7466"/>
      <c r="CQ7466"/>
      <c r="CR7466"/>
      <c r="CS7466"/>
      <c r="CT7466"/>
      <c r="CU7466"/>
      <c r="CV7466"/>
    </row>
    <row r="7467" spans="10:100" x14ac:dyDescent="0.25">
      <c r="J7467"/>
      <c r="K7467"/>
      <c r="L7467"/>
      <c r="M7467"/>
      <c r="N7467"/>
      <c r="O7467"/>
      <c r="P7467"/>
      <c r="Q7467"/>
      <c r="R7467"/>
      <c r="S7467"/>
      <c r="T7467"/>
      <c r="U7467"/>
      <c r="V7467"/>
      <c r="W7467"/>
      <c r="X7467"/>
      <c r="Y7467"/>
      <c r="Z7467"/>
      <c r="AA7467"/>
      <c r="AB7467"/>
      <c r="AC7467"/>
      <c r="AD7467"/>
      <c r="AE7467"/>
      <c r="AF7467"/>
      <c r="AG7467"/>
      <c r="AH7467"/>
      <c r="AI7467"/>
      <c r="AJ7467"/>
      <c r="AK7467"/>
      <c r="AL7467"/>
      <c r="AM7467"/>
      <c r="AN7467"/>
      <c r="AO7467"/>
      <c r="AP7467"/>
      <c r="AQ7467"/>
      <c r="AR7467"/>
      <c r="AS7467"/>
      <c r="AT7467"/>
      <c r="AU7467"/>
      <c r="AV7467"/>
      <c r="AW7467"/>
      <c r="AX7467"/>
      <c r="AY7467"/>
      <c r="AZ7467"/>
      <c r="BA7467"/>
      <c r="BB7467"/>
      <c r="BC7467"/>
      <c r="BD7467"/>
      <c r="BE7467"/>
      <c r="BF7467"/>
      <c r="BG7467"/>
      <c r="BH7467"/>
      <c r="BI7467"/>
      <c r="BJ7467"/>
      <c r="BK7467"/>
      <c r="BL7467"/>
      <c r="BM7467"/>
      <c r="BN7467"/>
      <c r="BO7467"/>
      <c r="BP7467"/>
      <c r="BQ7467"/>
      <c r="BR7467"/>
      <c r="BS7467"/>
      <c r="BT7467"/>
      <c r="BU7467"/>
      <c r="BV7467"/>
      <c r="BW7467"/>
      <c r="BX7467"/>
      <c r="BY7467"/>
      <c r="BZ7467"/>
      <c r="CA7467"/>
      <c r="CB7467"/>
      <c r="CC7467"/>
      <c r="CD7467"/>
      <c r="CE7467"/>
      <c r="CF7467"/>
      <c r="CG7467"/>
      <c r="CH7467"/>
      <c r="CI7467"/>
      <c r="CJ7467"/>
      <c r="CK7467"/>
      <c r="CL7467"/>
      <c r="CM7467"/>
      <c r="CN7467"/>
      <c r="CO7467"/>
      <c r="CP7467"/>
      <c r="CQ7467"/>
      <c r="CR7467"/>
      <c r="CS7467"/>
      <c r="CT7467"/>
      <c r="CU7467"/>
      <c r="CV7467"/>
    </row>
    <row r="7468" spans="10:100" x14ac:dyDescent="0.25">
      <c r="J7468"/>
      <c r="K7468"/>
      <c r="L7468"/>
      <c r="M7468"/>
      <c r="N7468"/>
      <c r="O7468"/>
      <c r="P7468"/>
      <c r="Q7468"/>
      <c r="R7468"/>
      <c r="S7468"/>
      <c r="T7468"/>
      <c r="U7468"/>
      <c r="V7468"/>
      <c r="W7468"/>
      <c r="X7468"/>
      <c r="Y7468"/>
      <c r="Z7468"/>
      <c r="AA7468"/>
      <c r="AB7468"/>
      <c r="AC7468"/>
      <c r="AD7468"/>
      <c r="AE7468"/>
      <c r="AF7468"/>
      <c r="AG7468"/>
      <c r="AH7468"/>
      <c r="AI7468"/>
      <c r="AJ7468"/>
      <c r="AK7468"/>
      <c r="AL7468"/>
      <c r="AM7468"/>
      <c r="AN7468"/>
      <c r="AO7468"/>
      <c r="AP7468"/>
      <c r="AQ7468"/>
      <c r="AR7468"/>
      <c r="AS7468"/>
      <c r="AT7468"/>
      <c r="AU7468"/>
      <c r="AV7468"/>
      <c r="AW7468"/>
      <c r="AX7468"/>
      <c r="AY7468"/>
      <c r="AZ7468"/>
      <c r="BA7468"/>
      <c r="BB7468"/>
      <c r="BC7468"/>
      <c r="BD7468"/>
      <c r="BE7468"/>
      <c r="BF7468"/>
      <c r="BG7468"/>
      <c r="BH7468"/>
      <c r="BI7468"/>
      <c r="BJ7468"/>
      <c r="BK7468"/>
      <c r="BL7468"/>
      <c r="BM7468"/>
      <c r="BN7468"/>
      <c r="BO7468"/>
      <c r="BP7468"/>
      <c r="BQ7468"/>
      <c r="BR7468"/>
      <c r="BS7468"/>
      <c r="BT7468"/>
      <c r="BU7468"/>
      <c r="BV7468"/>
      <c r="BW7468"/>
      <c r="BX7468"/>
      <c r="BY7468"/>
      <c r="BZ7468"/>
      <c r="CA7468"/>
      <c r="CB7468"/>
      <c r="CC7468"/>
      <c r="CD7468"/>
      <c r="CE7468"/>
      <c r="CF7468"/>
      <c r="CG7468"/>
      <c r="CH7468"/>
      <c r="CI7468"/>
      <c r="CJ7468"/>
      <c r="CK7468"/>
      <c r="CL7468"/>
      <c r="CM7468"/>
      <c r="CN7468"/>
      <c r="CO7468"/>
      <c r="CP7468"/>
      <c r="CQ7468"/>
      <c r="CR7468"/>
      <c r="CS7468"/>
      <c r="CT7468"/>
      <c r="CU7468"/>
      <c r="CV7468"/>
    </row>
    <row r="7469" spans="10:100" x14ac:dyDescent="0.25">
      <c r="J7469"/>
      <c r="K7469"/>
      <c r="L7469"/>
      <c r="M7469"/>
      <c r="N7469"/>
      <c r="O7469"/>
      <c r="P7469"/>
      <c r="Q7469"/>
      <c r="R7469"/>
      <c r="S7469"/>
      <c r="T7469"/>
      <c r="U7469"/>
      <c r="V7469"/>
      <c r="W7469"/>
      <c r="X7469"/>
      <c r="Y7469"/>
      <c r="Z7469"/>
      <c r="AA7469"/>
      <c r="AB7469"/>
      <c r="AC7469"/>
      <c r="AD7469"/>
      <c r="AE7469"/>
      <c r="AF7469"/>
      <c r="AG7469"/>
      <c r="AH7469"/>
      <c r="AI7469"/>
      <c r="AJ7469"/>
      <c r="AK7469"/>
      <c r="AL7469"/>
      <c r="AM7469"/>
      <c r="AN7469"/>
      <c r="AO7469"/>
      <c r="AP7469"/>
      <c r="AQ7469"/>
      <c r="AR7469"/>
      <c r="AS7469"/>
      <c r="AT7469"/>
      <c r="AU7469"/>
      <c r="AV7469"/>
      <c r="AW7469"/>
      <c r="AX7469"/>
      <c r="AY7469"/>
      <c r="AZ7469"/>
      <c r="BA7469"/>
      <c r="BB7469"/>
      <c r="BC7469"/>
      <c r="BD7469"/>
      <c r="BE7469"/>
      <c r="BF7469"/>
      <c r="BG7469"/>
      <c r="BH7469"/>
      <c r="BI7469"/>
      <c r="BJ7469"/>
      <c r="BK7469"/>
      <c r="BL7469"/>
      <c r="BM7469"/>
      <c r="BN7469"/>
      <c r="BO7469"/>
      <c r="BP7469"/>
      <c r="BQ7469"/>
      <c r="BR7469"/>
      <c r="BS7469"/>
      <c r="BT7469"/>
      <c r="BU7469"/>
      <c r="BV7469"/>
      <c r="BW7469"/>
      <c r="BX7469"/>
      <c r="BY7469"/>
      <c r="BZ7469"/>
      <c r="CA7469"/>
      <c r="CB7469"/>
      <c r="CC7469"/>
      <c r="CD7469"/>
      <c r="CE7469"/>
      <c r="CF7469"/>
      <c r="CG7469"/>
      <c r="CH7469"/>
      <c r="CI7469"/>
      <c r="CJ7469"/>
      <c r="CK7469"/>
      <c r="CL7469"/>
      <c r="CM7469"/>
      <c r="CN7469"/>
      <c r="CO7469"/>
      <c r="CP7469"/>
      <c r="CQ7469"/>
      <c r="CR7469"/>
      <c r="CS7469"/>
      <c r="CT7469"/>
      <c r="CU7469"/>
      <c r="CV7469"/>
    </row>
    <row r="7470" spans="10:100" x14ac:dyDescent="0.25">
      <c r="J7470"/>
      <c r="K7470"/>
      <c r="L7470"/>
      <c r="M7470"/>
      <c r="N7470"/>
      <c r="O7470"/>
      <c r="P7470"/>
      <c r="Q7470"/>
      <c r="R7470"/>
      <c r="S7470"/>
      <c r="T7470"/>
      <c r="U7470"/>
      <c r="V7470"/>
      <c r="W7470"/>
      <c r="X7470"/>
      <c r="Y7470"/>
      <c r="Z7470"/>
      <c r="AA7470"/>
      <c r="AB7470"/>
      <c r="AC7470"/>
      <c r="AD7470"/>
      <c r="AE7470"/>
      <c r="AF7470"/>
      <c r="AG7470"/>
      <c r="AH7470"/>
      <c r="AI7470"/>
      <c r="AJ7470"/>
      <c r="AK7470"/>
      <c r="AL7470"/>
      <c r="AM7470"/>
      <c r="AN7470"/>
      <c r="AO7470"/>
      <c r="AP7470"/>
      <c r="AQ7470"/>
      <c r="AR7470"/>
      <c r="AS7470"/>
      <c r="AT7470"/>
      <c r="AU7470"/>
      <c r="AV7470"/>
      <c r="AW7470"/>
      <c r="AX7470"/>
      <c r="AY7470"/>
      <c r="AZ7470"/>
      <c r="BA7470"/>
      <c r="BB7470"/>
      <c r="BC7470"/>
      <c r="BD7470"/>
      <c r="BE7470"/>
      <c r="BF7470"/>
      <c r="BG7470"/>
      <c r="BH7470"/>
      <c r="BI7470"/>
      <c r="BJ7470"/>
      <c r="BK7470"/>
      <c r="BL7470"/>
      <c r="BM7470"/>
      <c r="BN7470"/>
      <c r="BO7470"/>
      <c r="BP7470"/>
      <c r="BQ7470"/>
      <c r="BR7470"/>
      <c r="BS7470"/>
      <c r="BT7470"/>
      <c r="BU7470"/>
      <c r="BV7470"/>
      <c r="BW7470"/>
      <c r="BX7470"/>
      <c r="BY7470"/>
      <c r="BZ7470"/>
      <c r="CA7470"/>
      <c r="CB7470"/>
      <c r="CC7470"/>
      <c r="CD7470"/>
      <c r="CE7470"/>
      <c r="CF7470"/>
      <c r="CG7470"/>
      <c r="CH7470"/>
      <c r="CI7470"/>
      <c r="CJ7470"/>
      <c r="CK7470"/>
      <c r="CL7470"/>
      <c r="CM7470"/>
      <c r="CN7470"/>
      <c r="CO7470"/>
      <c r="CP7470"/>
      <c r="CQ7470"/>
      <c r="CR7470"/>
      <c r="CS7470"/>
      <c r="CT7470"/>
      <c r="CU7470"/>
      <c r="CV7470"/>
    </row>
    <row r="7471" spans="10:100" x14ac:dyDescent="0.25">
      <c r="J7471"/>
      <c r="K7471"/>
      <c r="L7471"/>
      <c r="M7471"/>
      <c r="N7471"/>
      <c r="O7471"/>
      <c r="P7471"/>
      <c r="Q7471"/>
      <c r="R7471"/>
      <c r="S7471"/>
      <c r="T7471"/>
      <c r="U7471"/>
      <c r="V7471"/>
      <c r="W7471"/>
      <c r="X7471"/>
      <c r="Y7471"/>
      <c r="Z7471"/>
      <c r="AA7471"/>
      <c r="AB7471"/>
      <c r="AC7471"/>
      <c r="AD7471"/>
      <c r="AE7471"/>
      <c r="AF7471"/>
      <c r="AG7471"/>
      <c r="AH7471"/>
      <c r="AI7471"/>
      <c r="AJ7471"/>
      <c r="AK7471"/>
      <c r="AL7471"/>
      <c r="AM7471"/>
      <c r="AN7471"/>
      <c r="AO7471"/>
      <c r="AP7471"/>
      <c r="AQ7471"/>
      <c r="AR7471"/>
      <c r="AS7471"/>
      <c r="AT7471"/>
      <c r="AU7471"/>
      <c r="AV7471"/>
      <c r="AW7471"/>
      <c r="AX7471"/>
      <c r="AY7471"/>
      <c r="AZ7471"/>
      <c r="BA7471"/>
      <c r="BB7471"/>
      <c r="BC7471"/>
      <c r="BD7471"/>
      <c r="BE7471"/>
      <c r="BF7471"/>
      <c r="BG7471"/>
      <c r="BH7471"/>
      <c r="BI7471"/>
      <c r="BJ7471"/>
      <c r="BK7471"/>
      <c r="BL7471"/>
      <c r="BM7471"/>
      <c r="BN7471"/>
      <c r="BO7471"/>
      <c r="BP7471"/>
      <c r="BQ7471"/>
      <c r="BR7471"/>
      <c r="BS7471"/>
      <c r="BT7471"/>
      <c r="BU7471"/>
      <c r="BV7471"/>
      <c r="BW7471"/>
      <c r="BX7471"/>
      <c r="BY7471"/>
      <c r="BZ7471"/>
      <c r="CA7471"/>
      <c r="CB7471"/>
      <c r="CC7471"/>
      <c r="CD7471"/>
      <c r="CE7471"/>
      <c r="CF7471"/>
      <c r="CG7471"/>
      <c r="CH7471"/>
      <c r="CI7471"/>
      <c r="CJ7471"/>
      <c r="CK7471"/>
      <c r="CL7471"/>
      <c r="CM7471"/>
      <c r="CN7471"/>
      <c r="CO7471"/>
      <c r="CP7471"/>
      <c r="CQ7471"/>
      <c r="CR7471"/>
      <c r="CS7471"/>
      <c r="CT7471"/>
      <c r="CU7471"/>
      <c r="CV7471"/>
    </row>
    <row r="7472" spans="10:100" x14ac:dyDescent="0.25">
      <c r="J7472"/>
      <c r="K7472"/>
      <c r="L7472"/>
      <c r="M7472"/>
      <c r="N7472"/>
      <c r="O7472"/>
      <c r="P7472"/>
      <c r="Q7472"/>
      <c r="R7472"/>
      <c r="S7472"/>
      <c r="T7472"/>
      <c r="U7472"/>
      <c r="V7472"/>
      <c r="W7472"/>
      <c r="X7472"/>
      <c r="Y7472"/>
      <c r="Z7472"/>
      <c r="AA7472"/>
      <c r="AB7472"/>
      <c r="AC7472"/>
      <c r="AD7472"/>
      <c r="AE7472"/>
      <c r="AF7472"/>
      <c r="AG7472"/>
      <c r="AH7472"/>
      <c r="AI7472"/>
      <c r="AJ7472"/>
      <c r="AK7472"/>
      <c r="AL7472"/>
      <c r="AM7472"/>
      <c r="AN7472"/>
      <c r="AO7472"/>
      <c r="AP7472"/>
      <c r="AQ7472"/>
      <c r="AR7472"/>
      <c r="AS7472"/>
      <c r="AT7472"/>
      <c r="AU7472"/>
      <c r="AV7472"/>
      <c r="AW7472"/>
      <c r="AX7472"/>
      <c r="AY7472"/>
      <c r="AZ7472"/>
      <c r="BA7472"/>
      <c r="BB7472"/>
      <c r="BC7472"/>
      <c r="BD7472"/>
      <c r="BE7472"/>
      <c r="BF7472"/>
      <c r="BG7472"/>
      <c r="BH7472"/>
      <c r="BI7472"/>
      <c r="BJ7472"/>
      <c r="BK7472"/>
      <c r="BL7472"/>
      <c r="BM7472"/>
      <c r="BN7472"/>
      <c r="BO7472"/>
      <c r="BP7472"/>
      <c r="BQ7472"/>
      <c r="BR7472"/>
      <c r="BS7472"/>
      <c r="BT7472"/>
      <c r="BU7472"/>
      <c r="BV7472"/>
      <c r="BW7472"/>
      <c r="BX7472"/>
      <c r="BY7472"/>
      <c r="BZ7472"/>
      <c r="CA7472"/>
      <c r="CB7472"/>
      <c r="CC7472"/>
      <c r="CD7472"/>
      <c r="CE7472"/>
      <c r="CF7472"/>
      <c r="CG7472"/>
      <c r="CH7472"/>
      <c r="CI7472"/>
      <c r="CJ7472"/>
      <c r="CK7472"/>
      <c r="CL7472"/>
      <c r="CM7472"/>
      <c r="CN7472"/>
      <c r="CO7472"/>
      <c r="CP7472"/>
      <c r="CQ7472"/>
      <c r="CR7472"/>
      <c r="CS7472"/>
      <c r="CT7472"/>
      <c r="CU7472"/>
      <c r="CV7472"/>
    </row>
    <row r="7473" spans="10:100" x14ac:dyDescent="0.25">
      <c r="J7473"/>
      <c r="K7473"/>
      <c r="L7473"/>
      <c r="M7473"/>
      <c r="N7473"/>
      <c r="O7473"/>
      <c r="P7473"/>
      <c r="Q7473"/>
      <c r="R7473"/>
      <c r="S7473"/>
      <c r="T7473"/>
      <c r="U7473"/>
      <c r="V7473"/>
      <c r="W7473"/>
      <c r="X7473"/>
      <c r="Y7473"/>
      <c r="Z7473"/>
      <c r="AA7473"/>
      <c r="AB7473"/>
      <c r="AC7473"/>
      <c r="AD7473"/>
      <c r="AE7473"/>
      <c r="AF7473"/>
      <c r="AG7473"/>
      <c r="AH7473"/>
      <c r="AI7473"/>
      <c r="AJ7473"/>
      <c r="AK7473"/>
      <c r="AL7473"/>
      <c r="AM7473"/>
      <c r="AN7473"/>
      <c r="AO7473"/>
      <c r="AP7473"/>
      <c r="AQ7473"/>
      <c r="AR7473"/>
      <c r="AS7473"/>
      <c r="AT7473"/>
      <c r="AU7473"/>
      <c r="AV7473"/>
      <c r="AW7473"/>
      <c r="AX7473"/>
      <c r="AY7473"/>
      <c r="AZ7473"/>
      <c r="BA7473"/>
      <c r="BB7473"/>
      <c r="BC7473"/>
      <c r="BD7473"/>
      <c r="BE7473"/>
      <c r="BF7473"/>
      <c r="BG7473"/>
      <c r="BH7473"/>
      <c r="BI7473"/>
      <c r="BJ7473"/>
      <c r="BK7473"/>
      <c r="BL7473"/>
      <c r="BM7473"/>
      <c r="BN7473"/>
      <c r="BO7473"/>
      <c r="BP7473"/>
      <c r="BQ7473"/>
      <c r="BR7473"/>
      <c r="BS7473"/>
      <c r="BT7473"/>
      <c r="BU7473"/>
      <c r="BV7473"/>
      <c r="BW7473"/>
      <c r="BX7473"/>
      <c r="BY7473"/>
      <c r="BZ7473"/>
      <c r="CA7473"/>
      <c r="CB7473"/>
      <c r="CC7473"/>
      <c r="CD7473"/>
      <c r="CE7473"/>
      <c r="CF7473"/>
      <c r="CG7473"/>
      <c r="CH7473"/>
      <c r="CI7473"/>
      <c r="CJ7473"/>
      <c r="CK7473"/>
      <c r="CL7473"/>
      <c r="CM7473"/>
      <c r="CN7473"/>
      <c r="CO7473"/>
      <c r="CP7473"/>
      <c r="CQ7473"/>
      <c r="CR7473"/>
      <c r="CS7473"/>
      <c r="CT7473"/>
      <c r="CU7473"/>
      <c r="CV7473"/>
    </row>
    <row r="7474" spans="10:100" x14ac:dyDescent="0.25">
      <c r="J7474"/>
      <c r="K7474"/>
      <c r="L7474"/>
      <c r="M7474"/>
      <c r="N7474"/>
      <c r="O7474"/>
      <c r="P7474"/>
      <c r="Q7474"/>
      <c r="R7474"/>
      <c r="S7474"/>
      <c r="T7474"/>
      <c r="U7474"/>
      <c r="V7474"/>
      <c r="W7474"/>
      <c r="X7474"/>
      <c r="Y7474"/>
      <c r="Z7474"/>
      <c r="AA7474"/>
      <c r="AB7474"/>
      <c r="AC7474"/>
      <c r="AD7474"/>
      <c r="AE7474"/>
      <c r="AF7474"/>
      <c r="AG7474"/>
      <c r="AH7474"/>
      <c r="AI7474"/>
      <c r="AJ7474"/>
      <c r="AK7474"/>
      <c r="AL7474"/>
      <c r="AM7474"/>
      <c r="AN7474"/>
      <c r="AO7474"/>
      <c r="AP7474"/>
      <c r="AQ7474"/>
      <c r="AR7474"/>
      <c r="AS7474"/>
      <c r="AT7474"/>
      <c r="AU7474"/>
      <c r="AV7474"/>
      <c r="AW7474"/>
      <c r="AX7474"/>
      <c r="AY7474"/>
      <c r="AZ7474"/>
      <c r="BA7474"/>
      <c r="BB7474"/>
      <c r="BC7474"/>
      <c r="BD7474"/>
      <c r="BE7474"/>
      <c r="BF7474"/>
      <c r="BG7474"/>
      <c r="BH7474"/>
      <c r="BI7474"/>
      <c r="BJ7474"/>
      <c r="BK7474"/>
      <c r="BL7474"/>
      <c r="BM7474"/>
      <c r="BN7474"/>
      <c r="BO7474"/>
      <c r="BP7474"/>
      <c r="BQ7474"/>
      <c r="BR7474"/>
      <c r="BS7474"/>
      <c r="BT7474"/>
      <c r="BU7474"/>
      <c r="BV7474"/>
      <c r="BW7474"/>
      <c r="BX7474"/>
      <c r="BY7474"/>
      <c r="BZ7474"/>
      <c r="CA7474"/>
      <c r="CB7474"/>
      <c r="CC7474"/>
      <c r="CD7474"/>
      <c r="CE7474"/>
      <c r="CF7474"/>
      <c r="CG7474"/>
      <c r="CH7474"/>
      <c r="CI7474"/>
      <c r="CJ7474"/>
      <c r="CK7474"/>
      <c r="CL7474"/>
      <c r="CM7474"/>
      <c r="CN7474"/>
      <c r="CO7474"/>
      <c r="CP7474"/>
      <c r="CQ7474"/>
      <c r="CR7474"/>
      <c r="CS7474"/>
      <c r="CT7474"/>
      <c r="CU7474"/>
      <c r="CV7474"/>
    </row>
    <row r="7475" spans="10:100" x14ac:dyDescent="0.25">
      <c r="J7475"/>
      <c r="K7475"/>
      <c r="L7475"/>
      <c r="M7475"/>
      <c r="N7475"/>
      <c r="O7475"/>
      <c r="P7475"/>
      <c r="Q7475"/>
      <c r="R7475"/>
      <c r="S7475"/>
      <c r="T7475"/>
      <c r="U7475"/>
      <c r="V7475"/>
      <c r="W7475"/>
      <c r="X7475"/>
      <c r="Y7475"/>
      <c r="Z7475"/>
      <c r="AA7475"/>
      <c r="AB7475"/>
      <c r="AC7475"/>
      <c r="AD7475"/>
      <c r="AE7475"/>
      <c r="AF7475"/>
      <c r="AG7475"/>
      <c r="AH7475"/>
      <c r="AI7475"/>
      <c r="AJ7475"/>
      <c r="AK7475"/>
      <c r="AL7475"/>
      <c r="AM7475"/>
      <c r="AN7475"/>
      <c r="AO7475"/>
      <c r="AP7475"/>
      <c r="AQ7475"/>
      <c r="AR7475"/>
      <c r="AS7475"/>
      <c r="AT7475"/>
      <c r="AU7475"/>
      <c r="AV7475"/>
      <c r="AW7475"/>
      <c r="AX7475"/>
      <c r="AY7475"/>
      <c r="AZ7475"/>
      <c r="BA7475"/>
      <c r="BB7475"/>
      <c r="BC7475"/>
      <c r="BD7475"/>
      <c r="BE7475"/>
      <c r="BF7475"/>
      <c r="BG7475"/>
      <c r="BH7475"/>
      <c r="BI7475"/>
      <c r="BJ7475"/>
      <c r="BK7475"/>
      <c r="BL7475"/>
      <c r="BM7475"/>
      <c r="BN7475"/>
      <c r="BO7475"/>
      <c r="BP7475"/>
      <c r="BQ7475"/>
      <c r="BR7475"/>
      <c r="BS7475"/>
      <c r="BT7475"/>
      <c r="BU7475"/>
      <c r="BV7475"/>
      <c r="BW7475"/>
      <c r="BX7475"/>
      <c r="BY7475"/>
      <c r="BZ7475"/>
      <c r="CA7475"/>
      <c r="CB7475"/>
      <c r="CC7475"/>
      <c r="CD7475"/>
      <c r="CE7475"/>
      <c r="CF7475"/>
      <c r="CG7475"/>
      <c r="CH7475"/>
      <c r="CI7475"/>
      <c r="CJ7475"/>
      <c r="CK7475"/>
      <c r="CL7475"/>
      <c r="CM7475"/>
      <c r="CN7475"/>
      <c r="CO7475"/>
      <c r="CP7475"/>
      <c r="CQ7475"/>
      <c r="CR7475"/>
      <c r="CS7475"/>
      <c r="CT7475"/>
      <c r="CU7475"/>
      <c r="CV7475"/>
    </row>
    <row r="7476" spans="10:100" x14ac:dyDescent="0.25">
      <c r="J7476"/>
      <c r="K7476"/>
      <c r="L7476"/>
      <c r="M7476"/>
      <c r="N7476"/>
      <c r="O7476"/>
      <c r="P7476"/>
      <c r="Q7476"/>
      <c r="R7476"/>
      <c r="S7476"/>
      <c r="T7476"/>
      <c r="U7476"/>
      <c r="V7476"/>
      <c r="W7476"/>
      <c r="X7476"/>
      <c r="Y7476"/>
      <c r="Z7476"/>
      <c r="AA7476"/>
      <c r="AB7476"/>
      <c r="AC7476"/>
      <c r="AD7476"/>
      <c r="AE7476"/>
      <c r="AF7476"/>
      <c r="AG7476"/>
      <c r="AH7476"/>
      <c r="AI7476"/>
      <c r="AJ7476"/>
      <c r="AK7476"/>
      <c r="AL7476"/>
      <c r="AM7476"/>
      <c r="AN7476"/>
      <c r="AO7476"/>
      <c r="AP7476"/>
      <c r="AQ7476"/>
      <c r="AR7476"/>
      <c r="AS7476"/>
      <c r="AT7476"/>
      <c r="AU7476"/>
      <c r="AV7476"/>
      <c r="AW7476"/>
      <c r="AX7476"/>
      <c r="AY7476"/>
      <c r="AZ7476"/>
      <c r="BA7476"/>
      <c r="BB7476"/>
      <c r="BC7476"/>
      <c r="BD7476"/>
      <c r="BE7476"/>
      <c r="BF7476"/>
      <c r="BG7476"/>
      <c r="BH7476"/>
      <c r="BI7476"/>
      <c r="BJ7476"/>
      <c r="BK7476"/>
      <c r="BL7476"/>
      <c r="BM7476"/>
      <c r="BN7476"/>
      <c r="BO7476"/>
      <c r="BP7476"/>
      <c r="BQ7476"/>
      <c r="BR7476"/>
      <c r="BS7476"/>
      <c r="BT7476"/>
      <c r="BU7476"/>
      <c r="BV7476"/>
      <c r="BW7476"/>
      <c r="BX7476"/>
      <c r="BY7476"/>
      <c r="BZ7476"/>
      <c r="CA7476"/>
      <c r="CB7476"/>
      <c r="CC7476"/>
      <c r="CD7476"/>
      <c r="CE7476"/>
      <c r="CF7476"/>
      <c r="CG7476"/>
      <c r="CH7476"/>
      <c r="CI7476"/>
      <c r="CJ7476"/>
      <c r="CK7476"/>
      <c r="CL7476"/>
      <c r="CM7476"/>
      <c r="CN7476"/>
      <c r="CO7476"/>
      <c r="CP7476"/>
      <c r="CQ7476"/>
      <c r="CR7476"/>
      <c r="CS7476"/>
      <c r="CT7476"/>
      <c r="CU7476"/>
      <c r="CV7476"/>
    </row>
    <row r="7477" spans="10:100" x14ac:dyDescent="0.25">
      <c r="J7477"/>
      <c r="K7477"/>
      <c r="L7477"/>
      <c r="M7477"/>
      <c r="N7477"/>
      <c r="O7477"/>
      <c r="P7477"/>
      <c r="Q7477"/>
      <c r="R7477"/>
      <c r="S7477"/>
      <c r="T7477"/>
      <c r="U7477"/>
      <c r="V7477"/>
      <c r="W7477"/>
      <c r="X7477"/>
      <c r="Y7477"/>
      <c r="Z7477"/>
      <c r="AA7477"/>
      <c r="AB7477"/>
      <c r="AC7477"/>
      <c r="AD7477"/>
      <c r="AE7477"/>
      <c r="AF7477"/>
      <c r="AG7477"/>
      <c r="AH7477"/>
      <c r="AI7477"/>
      <c r="AJ7477"/>
      <c r="AK7477"/>
      <c r="AL7477"/>
      <c r="AM7477"/>
      <c r="AN7477"/>
      <c r="AO7477"/>
      <c r="AP7477"/>
      <c r="AQ7477"/>
      <c r="AR7477"/>
      <c r="AS7477"/>
      <c r="AT7477"/>
      <c r="AU7477"/>
      <c r="AV7477"/>
      <c r="AW7477"/>
      <c r="AX7477"/>
      <c r="AY7477"/>
      <c r="AZ7477"/>
      <c r="BA7477"/>
      <c r="BB7477"/>
      <c r="BC7477"/>
      <c r="BD7477"/>
      <c r="BE7477"/>
      <c r="BF7477"/>
      <c r="BG7477"/>
      <c r="BH7477"/>
      <c r="BI7477"/>
      <c r="BJ7477"/>
      <c r="BK7477"/>
      <c r="BL7477"/>
      <c r="BM7477"/>
      <c r="BN7477"/>
      <c r="BO7477"/>
      <c r="BP7477"/>
      <c r="BQ7477"/>
      <c r="BR7477"/>
      <c r="BS7477"/>
      <c r="BT7477"/>
      <c r="BU7477"/>
      <c r="BV7477"/>
      <c r="BW7477"/>
      <c r="BX7477"/>
      <c r="BY7477"/>
      <c r="BZ7477"/>
      <c r="CA7477"/>
      <c r="CB7477"/>
      <c r="CC7477"/>
      <c r="CD7477"/>
      <c r="CE7477"/>
      <c r="CF7477"/>
      <c r="CG7477"/>
      <c r="CH7477"/>
      <c r="CI7477"/>
      <c r="CJ7477"/>
      <c r="CK7477"/>
      <c r="CL7477"/>
      <c r="CM7477"/>
      <c r="CN7477"/>
      <c r="CO7477"/>
      <c r="CP7477"/>
      <c r="CQ7477"/>
      <c r="CR7477"/>
      <c r="CS7477"/>
      <c r="CT7477"/>
      <c r="CU7477"/>
      <c r="CV7477"/>
    </row>
    <row r="7478" spans="10:100" x14ac:dyDescent="0.25">
      <c r="J7478"/>
      <c r="K7478"/>
      <c r="L7478"/>
      <c r="M7478"/>
      <c r="N7478"/>
      <c r="O7478"/>
      <c r="P7478"/>
      <c r="Q7478"/>
      <c r="R7478"/>
      <c r="S7478"/>
      <c r="T7478"/>
      <c r="U7478"/>
      <c r="V7478"/>
      <c r="W7478"/>
      <c r="X7478"/>
      <c r="Y7478"/>
      <c r="Z7478"/>
      <c r="AA7478"/>
      <c r="AB7478"/>
      <c r="AC7478"/>
      <c r="AD7478"/>
      <c r="AE7478"/>
      <c r="AF7478"/>
      <c r="AG7478"/>
      <c r="AH7478"/>
      <c r="AI7478"/>
      <c r="AJ7478"/>
      <c r="AK7478"/>
      <c r="AL7478"/>
      <c r="AM7478"/>
      <c r="AN7478"/>
      <c r="AO7478"/>
      <c r="AP7478"/>
      <c r="AQ7478"/>
      <c r="AR7478"/>
      <c r="AS7478"/>
      <c r="AT7478"/>
      <c r="AU7478"/>
      <c r="AV7478"/>
      <c r="AW7478"/>
      <c r="AX7478"/>
      <c r="AY7478"/>
      <c r="AZ7478"/>
      <c r="BA7478"/>
      <c r="BB7478"/>
      <c r="BC7478"/>
      <c r="BD7478"/>
      <c r="BE7478"/>
      <c r="BF7478"/>
      <c r="BG7478"/>
      <c r="BH7478"/>
      <c r="BI7478"/>
      <c r="BJ7478"/>
      <c r="BK7478"/>
      <c r="BL7478"/>
      <c r="BM7478"/>
      <c r="BN7478"/>
      <c r="BO7478"/>
      <c r="BP7478"/>
      <c r="BQ7478"/>
      <c r="BR7478"/>
      <c r="BS7478"/>
      <c r="BT7478"/>
      <c r="BU7478"/>
      <c r="BV7478"/>
      <c r="BW7478"/>
      <c r="BX7478"/>
      <c r="BY7478"/>
      <c r="BZ7478"/>
      <c r="CA7478"/>
      <c r="CB7478"/>
      <c r="CC7478"/>
      <c r="CD7478"/>
      <c r="CE7478"/>
      <c r="CF7478"/>
      <c r="CG7478"/>
      <c r="CH7478"/>
      <c r="CI7478"/>
      <c r="CJ7478"/>
      <c r="CK7478"/>
      <c r="CL7478"/>
      <c r="CM7478"/>
      <c r="CN7478"/>
      <c r="CO7478"/>
      <c r="CP7478"/>
      <c r="CQ7478"/>
      <c r="CR7478"/>
      <c r="CS7478"/>
      <c r="CT7478"/>
      <c r="CU7478"/>
      <c r="CV7478"/>
    </row>
    <row r="7479" spans="10:100" x14ac:dyDescent="0.25">
      <c r="J7479"/>
      <c r="K7479"/>
      <c r="L7479"/>
      <c r="M7479"/>
      <c r="N7479"/>
      <c r="O7479"/>
      <c r="P7479"/>
      <c r="Q7479"/>
      <c r="R7479"/>
      <c r="S7479"/>
      <c r="T7479"/>
      <c r="U7479"/>
      <c r="V7479"/>
      <c r="W7479"/>
      <c r="X7479"/>
      <c r="Y7479"/>
      <c r="Z7479"/>
      <c r="AA7479"/>
      <c r="AB7479"/>
      <c r="AC7479"/>
      <c r="AD7479"/>
      <c r="AE7479"/>
      <c r="AF7479"/>
      <c r="AG7479"/>
      <c r="AH7479"/>
      <c r="AI7479"/>
      <c r="AJ7479"/>
      <c r="AK7479"/>
      <c r="AL7479"/>
      <c r="AM7479"/>
      <c r="AN7479"/>
      <c r="AO7479"/>
      <c r="AP7479"/>
      <c r="AQ7479"/>
      <c r="AR7479"/>
      <c r="AS7479"/>
      <c r="AT7479"/>
      <c r="AU7479"/>
      <c r="AV7479"/>
      <c r="AW7479"/>
      <c r="AX7479"/>
      <c r="AY7479"/>
      <c r="AZ7479"/>
      <c r="BA7479"/>
      <c r="BB7479"/>
      <c r="BC7479"/>
      <c r="BD7479"/>
      <c r="BE7479"/>
      <c r="BF7479"/>
      <c r="BG7479"/>
      <c r="BH7479"/>
      <c r="BI7479"/>
      <c r="BJ7479"/>
      <c r="BK7479"/>
      <c r="BL7479"/>
      <c r="BM7479"/>
      <c r="BN7479"/>
      <c r="BO7479"/>
      <c r="BP7479"/>
      <c r="BQ7479"/>
      <c r="BR7479"/>
      <c r="BS7479"/>
      <c r="BT7479"/>
      <c r="BU7479"/>
      <c r="BV7479"/>
      <c r="BW7479"/>
      <c r="BX7479"/>
      <c r="BY7479"/>
      <c r="BZ7479"/>
      <c r="CA7479"/>
      <c r="CB7479"/>
      <c r="CC7479"/>
      <c r="CD7479"/>
      <c r="CE7479"/>
      <c r="CF7479"/>
      <c r="CG7479"/>
      <c r="CH7479"/>
      <c r="CI7479"/>
      <c r="CJ7479"/>
      <c r="CK7479"/>
      <c r="CL7479"/>
      <c r="CM7479"/>
      <c r="CN7479"/>
      <c r="CO7479"/>
      <c r="CP7479"/>
      <c r="CQ7479"/>
      <c r="CR7479"/>
      <c r="CS7479"/>
      <c r="CT7479"/>
      <c r="CU7479"/>
      <c r="CV7479"/>
    </row>
    <row r="7480" spans="10:100" x14ac:dyDescent="0.25">
      <c r="J7480"/>
      <c r="K7480"/>
      <c r="L7480"/>
      <c r="M7480"/>
      <c r="N7480"/>
      <c r="O7480"/>
      <c r="P7480"/>
      <c r="Q7480"/>
      <c r="R7480"/>
      <c r="S7480"/>
      <c r="T7480"/>
      <c r="U7480"/>
      <c r="V7480"/>
      <c r="W7480"/>
      <c r="X7480"/>
      <c r="Y7480"/>
      <c r="Z7480"/>
      <c r="AA7480"/>
      <c r="AB7480"/>
      <c r="AC7480"/>
      <c r="AD7480"/>
      <c r="AE7480"/>
      <c r="AF7480"/>
      <c r="AG7480"/>
      <c r="AH7480"/>
      <c r="AI7480"/>
      <c r="AJ7480"/>
      <c r="AK7480"/>
      <c r="AL7480"/>
      <c r="AM7480"/>
      <c r="AN7480"/>
      <c r="AO7480"/>
      <c r="AP7480"/>
      <c r="AQ7480"/>
      <c r="AR7480"/>
      <c r="AS7480"/>
      <c r="AT7480"/>
      <c r="AU7480"/>
      <c r="AV7480"/>
      <c r="AW7480"/>
      <c r="AX7480"/>
      <c r="AY7480"/>
      <c r="AZ7480"/>
      <c r="BA7480"/>
      <c r="BB7480"/>
      <c r="BC7480"/>
      <c r="BD7480"/>
      <c r="BE7480"/>
      <c r="BF7480"/>
      <c r="BG7480"/>
      <c r="BH7480"/>
      <c r="BI7480"/>
      <c r="BJ7480"/>
      <c r="BK7480"/>
      <c r="BL7480"/>
      <c r="BM7480"/>
      <c r="BN7480"/>
      <c r="BO7480"/>
      <c r="BP7480"/>
      <c r="BQ7480"/>
      <c r="BR7480"/>
      <c r="BS7480"/>
      <c r="BT7480"/>
      <c r="BU7480"/>
      <c r="BV7480"/>
      <c r="BW7480"/>
      <c r="BX7480"/>
      <c r="BY7480"/>
      <c r="BZ7480"/>
      <c r="CA7480"/>
      <c r="CB7480"/>
      <c r="CC7480"/>
      <c r="CD7480"/>
      <c r="CE7480"/>
      <c r="CF7480"/>
      <c r="CG7480"/>
      <c r="CH7480"/>
      <c r="CI7480"/>
      <c r="CJ7480"/>
      <c r="CK7480"/>
      <c r="CL7480"/>
      <c r="CM7480"/>
      <c r="CN7480"/>
      <c r="CO7480"/>
      <c r="CP7480"/>
      <c r="CQ7480"/>
      <c r="CR7480"/>
      <c r="CS7480"/>
      <c r="CT7480"/>
      <c r="CU7480"/>
      <c r="CV7480"/>
    </row>
    <row r="7481" spans="10:100" x14ac:dyDescent="0.25">
      <c r="J7481"/>
      <c r="K7481"/>
      <c r="L7481"/>
      <c r="M7481"/>
      <c r="N7481"/>
      <c r="O7481"/>
      <c r="P7481"/>
      <c r="Q7481"/>
      <c r="R7481"/>
      <c r="S7481"/>
      <c r="T7481"/>
      <c r="U7481"/>
      <c r="V7481"/>
      <c r="W7481"/>
      <c r="X7481"/>
      <c r="Y7481"/>
      <c r="Z7481"/>
      <c r="AA7481"/>
      <c r="AB7481"/>
      <c r="AC7481"/>
      <c r="AD7481"/>
      <c r="AE7481"/>
      <c r="AF7481"/>
      <c r="AG7481"/>
      <c r="AH7481"/>
      <c r="AI7481"/>
      <c r="AJ7481"/>
      <c r="AK7481"/>
      <c r="AL7481"/>
      <c r="AM7481"/>
      <c r="AN7481"/>
      <c r="AO7481"/>
      <c r="AP7481"/>
      <c r="AQ7481"/>
      <c r="AR7481"/>
      <c r="AS7481"/>
      <c r="AT7481"/>
      <c r="AU7481"/>
      <c r="AV7481"/>
      <c r="AW7481"/>
      <c r="AX7481"/>
      <c r="AY7481"/>
      <c r="AZ7481"/>
      <c r="BA7481"/>
      <c r="BB7481"/>
      <c r="BC7481"/>
      <c r="BD7481"/>
      <c r="BE7481"/>
      <c r="BF7481"/>
      <c r="BG7481"/>
      <c r="BH7481"/>
      <c r="BI7481"/>
      <c r="BJ7481"/>
      <c r="BK7481"/>
      <c r="BL7481"/>
      <c r="BM7481"/>
      <c r="BN7481"/>
      <c r="BO7481"/>
      <c r="BP7481"/>
      <c r="BQ7481"/>
      <c r="BR7481"/>
      <c r="BS7481"/>
      <c r="BT7481"/>
      <c r="BU7481"/>
      <c r="BV7481"/>
      <c r="BW7481"/>
      <c r="BX7481"/>
      <c r="BY7481"/>
      <c r="BZ7481"/>
      <c r="CA7481"/>
      <c r="CB7481"/>
      <c r="CC7481"/>
      <c r="CD7481"/>
      <c r="CE7481"/>
      <c r="CF7481"/>
      <c r="CG7481"/>
      <c r="CH7481"/>
      <c r="CI7481"/>
      <c r="CJ7481"/>
      <c r="CK7481"/>
      <c r="CL7481"/>
      <c r="CM7481"/>
      <c r="CN7481"/>
      <c r="CO7481"/>
      <c r="CP7481"/>
      <c r="CQ7481"/>
      <c r="CR7481"/>
      <c r="CS7481"/>
      <c r="CT7481"/>
      <c r="CU7481"/>
      <c r="CV7481"/>
    </row>
    <row r="7482" spans="10:100" x14ac:dyDescent="0.25">
      <c r="J7482"/>
      <c r="K7482"/>
      <c r="L7482"/>
      <c r="M7482"/>
      <c r="N7482"/>
      <c r="O7482"/>
      <c r="P7482"/>
      <c r="Q7482"/>
      <c r="R7482"/>
      <c r="S7482"/>
      <c r="T7482"/>
      <c r="U7482"/>
      <c r="V7482"/>
      <c r="W7482"/>
      <c r="X7482"/>
      <c r="Y7482"/>
      <c r="Z7482"/>
      <c r="AA7482"/>
      <c r="AB7482"/>
      <c r="AC7482"/>
      <c r="AD7482"/>
      <c r="AE7482"/>
      <c r="AF7482"/>
      <c r="AG7482"/>
      <c r="AH7482"/>
      <c r="AI7482"/>
      <c r="AJ7482"/>
      <c r="AK7482"/>
      <c r="AL7482"/>
      <c r="AM7482"/>
      <c r="AN7482"/>
      <c r="AO7482"/>
      <c r="AP7482"/>
      <c r="AQ7482"/>
      <c r="AR7482"/>
      <c r="AS7482"/>
      <c r="AT7482"/>
      <c r="AU7482"/>
      <c r="AV7482"/>
      <c r="AW7482"/>
      <c r="AX7482"/>
      <c r="AY7482"/>
      <c r="AZ7482"/>
      <c r="BA7482"/>
      <c r="BB7482"/>
      <c r="BC7482"/>
      <c r="BD7482"/>
      <c r="BE7482"/>
      <c r="BF7482"/>
      <c r="BG7482"/>
      <c r="BH7482"/>
      <c r="BI7482"/>
      <c r="BJ7482"/>
      <c r="BK7482"/>
      <c r="BL7482"/>
      <c r="BM7482"/>
      <c r="BN7482"/>
      <c r="BO7482"/>
      <c r="BP7482"/>
      <c r="BQ7482"/>
      <c r="BR7482"/>
      <c r="BS7482"/>
      <c r="BT7482"/>
      <c r="BU7482"/>
      <c r="BV7482"/>
      <c r="BW7482"/>
      <c r="BX7482"/>
      <c r="BY7482"/>
      <c r="BZ7482"/>
      <c r="CA7482"/>
      <c r="CB7482"/>
      <c r="CC7482"/>
      <c r="CD7482"/>
      <c r="CE7482"/>
      <c r="CF7482"/>
      <c r="CG7482"/>
      <c r="CH7482"/>
      <c r="CI7482"/>
      <c r="CJ7482"/>
      <c r="CK7482"/>
      <c r="CL7482"/>
      <c r="CM7482"/>
      <c r="CN7482"/>
      <c r="CO7482"/>
      <c r="CP7482"/>
      <c r="CQ7482"/>
      <c r="CR7482"/>
      <c r="CS7482"/>
      <c r="CT7482"/>
      <c r="CU7482"/>
      <c r="CV7482"/>
    </row>
    <row r="7483" spans="10:100" x14ac:dyDescent="0.25">
      <c r="J7483"/>
      <c r="K7483"/>
      <c r="L7483"/>
      <c r="M7483"/>
      <c r="N7483"/>
      <c r="O7483"/>
      <c r="P7483"/>
      <c r="Q7483"/>
      <c r="R7483"/>
      <c r="S7483"/>
      <c r="T7483"/>
      <c r="U7483"/>
      <c r="V7483"/>
      <c r="W7483"/>
      <c r="X7483"/>
      <c r="Y7483"/>
      <c r="Z7483"/>
      <c r="AA7483"/>
      <c r="AB7483"/>
      <c r="AC7483"/>
      <c r="AD7483"/>
      <c r="AE7483"/>
      <c r="AF7483"/>
      <c r="AG7483"/>
      <c r="AH7483"/>
      <c r="AI7483"/>
      <c r="AJ7483"/>
      <c r="AK7483"/>
      <c r="AL7483"/>
      <c r="AM7483"/>
      <c r="AN7483"/>
      <c r="AO7483"/>
      <c r="AP7483"/>
      <c r="AQ7483"/>
      <c r="AR7483"/>
      <c r="AS7483"/>
      <c r="AT7483"/>
      <c r="AU7483"/>
      <c r="AV7483"/>
      <c r="AW7483"/>
      <c r="AX7483"/>
      <c r="AY7483"/>
      <c r="AZ7483"/>
      <c r="BA7483"/>
      <c r="BB7483"/>
      <c r="BC7483"/>
      <c r="BD7483"/>
      <c r="BE7483"/>
      <c r="BF7483"/>
      <c r="BG7483"/>
      <c r="BH7483"/>
      <c r="BI7483"/>
      <c r="BJ7483"/>
      <c r="BK7483"/>
      <c r="BL7483"/>
      <c r="BM7483"/>
      <c r="BN7483"/>
      <c r="BO7483"/>
      <c r="BP7483"/>
      <c r="BQ7483"/>
      <c r="BR7483"/>
      <c r="BS7483"/>
      <c r="BT7483"/>
      <c r="BU7483"/>
      <c r="BV7483"/>
      <c r="BW7483"/>
      <c r="BX7483"/>
      <c r="BY7483"/>
      <c r="BZ7483"/>
      <c r="CA7483"/>
      <c r="CB7483"/>
      <c r="CC7483"/>
      <c r="CD7483"/>
      <c r="CE7483"/>
      <c r="CF7483"/>
      <c r="CG7483"/>
      <c r="CH7483"/>
      <c r="CI7483"/>
      <c r="CJ7483"/>
      <c r="CK7483"/>
      <c r="CL7483"/>
      <c r="CM7483"/>
      <c r="CN7483"/>
      <c r="CO7483"/>
      <c r="CP7483"/>
      <c r="CQ7483"/>
      <c r="CR7483"/>
      <c r="CS7483"/>
      <c r="CT7483"/>
      <c r="CU7483"/>
      <c r="CV7483"/>
    </row>
    <row r="7484" spans="10:100" x14ac:dyDescent="0.25">
      <c r="J7484"/>
      <c r="K7484"/>
      <c r="L7484"/>
      <c r="M7484"/>
      <c r="N7484"/>
      <c r="O7484"/>
      <c r="P7484"/>
      <c r="Q7484"/>
      <c r="R7484"/>
      <c r="S7484"/>
      <c r="T7484"/>
      <c r="U7484"/>
      <c r="V7484"/>
      <c r="W7484"/>
      <c r="X7484"/>
      <c r="Y7484"/>
      <c r="Z7484"/>
      <c r="AA7484"/>
      <c r="AB7484"/>
      <c r="AC7484"/>
      <c r="AD7484"/>
      <c r="AE7484"/>
      <c r="AF7484"/>
      <c r="AG7484"/>
      <c r="AH7484"/>
      <c r="AI7484"/>
      <c r="AJ7484"/>
      <c r="AK7484"/>
      <c r="AL7484"/>
      <c r="AM7484"/>
      <c r="AN7484"/>
      <c r="AO7484"/>
      <c r="AP7484"/>
      <c r="AQ7484"/>
      <c r="AR7484"/>
      <c r="AS7484"/>
      <c r="AT7484"/>
      <c r="AU7484"/>
      <c r="AV7484"/>
      <c r="AW7484"/>
      <c r="AX7484"/>
      <c r="AY7484"/>
      <c r="AZ7484"/>
      <c r="BA7484"/>
      <c r="BB7484"/>
      <c r="BC7484"/>
      <c r="BD7484"/>
      <c r="BE7484"/>
      <c r="BF7484"/>
      <c r="BG7484"/>
      <c r="BH7484"/>
      <c r="BI7484"/>
      <c r="BJ7484"/>
      <c r="BK7484"/>
      <c r="BL7484"/>
      <c r="BM7484"/>
      <c r="BN7484"/>
      <c r="BO7484"/>
      <c r="BP7484"/>
      <c r="BQ7484"/>
      <c r="BR7484"/>
      <c r="BS7484"/>
      <c r="BT7484"/>
      <c r="BU7484"/>
      <c r="BV7484"/>
      <c r="BW7484"/>
      <c r="BX7484"/>
      <c r="BY7484"/>
      <c r="BZ7484"/>
      <c r="CA7484"/>
      <c r="CB7484"/>
      <c r="CC7484"/>
      <c r="CD7484"/>
      <c r="CE7484"/>
      <c r="CF7484"/>
      <c r="CG7484"/>
      <c r="CH7484"/>
      <c r="CI7484"/>
      <c r="CJ7484"/>
      <c r="CK7484"/>
      <c r="CL7484"/>
      <c r="CM7484"/>
      <c r="CN7484"/>
      <c r="CO7484"/>
      <c r="CP7484"/>
      <c r="CQ7484"/>
      <c r="CR7484"/>
      <c r="CS7484"/>
      <c r="CT7484"/>
      <c r="CU7484"/>
      <c r="CV7484"/>
    </row>
    <row r="7485" spans="10:100" x14ac:dyDescent="0.25">
      <c r="J7485"/>
      <c r="K7485"/>
      <c r="L7485"/>
      <c r="M7485"/>
      <c r="N7485"/>
      <c r="O7485"/>
      <c r="P7485"/>
      <c r="Q7485"/>
      <c r="R7485"/>
      <c r="S7485"/>
      <c r="T7485"/>
      <c r="U7485"/>
      <c r="V7485"/>
      <c r="W7485"/>
      <c r="X7485"/>
      <c r="Y7485"/>
      <c r="Z7485"/>
      <c r="AA7485"/>
      <c r="AB7485"/>
      <c r="AC7485"/>
      <c r="AD7485"/>
      <c r="AE7485"/>
      <c r="AF7485"/>
      <c r="AG7485"/>
      <c r="AH7485"/>
      <c r="AI7485"/>
      <c r="AJ7485"/>
      <c r="AK7485"/>
      <c r="AL7485"/>
      <c r="AM7485"/>
      <c r="AN7485"/>
      <c r="AO7485"/>
      <c r="AP7485"/>
      <c r="AQ7485"/>
      <c r="AR7485"/>
      <c r="AS7485"/>
      <c r="AT7485"/>
      <c r="AU7485"/>
      <c r="AV7485"/>
      <c r="AW7485"/>
      <c r="AX7485"/>
      <c r="AY7485"/>
      <c r="AZ7485"/>
      <c r="BA7485"/>
      <c r="BB7485"/>
      <c r="BC7485"/>
      <c r="BD7485"/>
      <c r="BE7485"/>
      <c r="BF7485"/>
      <c r="BG7485"/>
      <c r="BH7485"/>
      <c r="BI7485"/>
      <c r="BJ7485"/>
      <c r="BK7485"/>
      <c r="BL7485"/>
      <c r="BM7485"/>
      <c r="BN7485"/>
      <c r="BO7485"/>
      <c r="BP7485"/>
      <c r="BQ7485"/>
      <c r="BR7485"/>
      <c r="BS7485"/>
      <c r="BT7485"/>
      <c r="BU7485"/>
      <c r="BV7485"/>
      <c r="BW7485"/>
      <c r="BX7485"/>
      <c r="BY7485"/>
      <c r="BZ7485"/>
      <c r="CA7485"/>
      <c r="CB7485"/>
      <c r="CC7485"/>
      <c r="CD7485"/>
      <c r="CE7485"/>
      <c r="CF7485"/>
      <c r="CG7485"/>
      <c r="CH7485"/>
      <c r="CI7485"/>
      <c r="CJ7485"/>
      <c r="CK7485"/>
      <c r="CL7485"/>
      <c r="CM7485"/>
      <c r="CN7485"/>
      <c r="CO7485"/>
      <c r="CP7485"/>
      <c r="CQ7485"/>
      <c r="CR7485"/>
      <c r="CS7485"/>
      <c r="CT7485"/>
      <c r="CU7485"/>
      <c r="CV7485"/>
    </row>
    <row r="7486" spans="10:100" x14ac:dyDescent="0.25">
      <c r="J7486"/>
      <c r="K7486"/>
      <c r="L7486"/>
      <c r="M7486"/>
      <c r="N7486"/>
      <c r="O7486"/>
      <c r="P7486"/>
      <c r="Q7486"/>
      <c r="R7486"/>
      <c r="S7486"/>
      <c r="T7486"/>
      <c r="U7486"/>
      <c r="V7486"/>
      <c r="W7486"/>
      <c r="X7486"/>
      <c r="Y7486"/>
      <c r="Z7486"/>
      <c r="AA7486"/>
      <c r="AB7486"/>
      <c r="AC7486"/>
      <c r="AD7486"/>
      <c r="AE7486"/>
      <c r="AF7486"/>
      <c r="AG7486"/>
      <c r="AH7486"/>
      <c r="AI7486"/>
      <c r="AJ7486"/>
      <c r="AK7486"/>
      <c r="AL7486"/>
      <c r="AM7486"/>
      <c r="AN7486"/>
      <c r="AO7486"/>
      <c r="AP7486"/>
      <c r="AQ7486"/>
      <c r="AR7486"/>
      <c r="AS7486"/>
      <c r="AT7486"/>
      <c r="AU7486"/>
      <c r="AV7486"/>
      <c r="AW7486"/>
      <c r="AX7486"/>
      <c r="AY7486"/>
      <c r="AZ7486"/>
      <c r="BA7486"/>
      <c r="BB7486"/>
      <c r="BC7486"/>
      <c r="BD7486"/>
      <c r="BE7486"/>
      <c r="BF7486"/>
      <c r="BG7486"/>
      <c r="BH7486"/>
      <c r="BI7486"/>
      <c r="BJ7486"/>
      <c r="BK7486"/>
      <c r="BL7486"/>
      <c r="BM7486"/>
      <c r="BN7486"/>
      <c r="BO7486"/>
      <c r="BP7486"/>
      <c r="BQ7486"/>
      <c r="BR7486"/>
      <c r="BS7486"/>
      <c r="BT7486"/>
      <c r="BU7486"/>
      <c r="BV7486"/>
      <c r="BW7486"/>
      <c r="BX7486"/>
      <c r="BY7486"/>
      <c r="BZ7486"/>
      <c r="CA7486"/>
      <c r="CB7486"/>
      <c r="CC7486"/>
      <c r="CD7486"/>
      <c r="CE7486"/>
      <c r="CF7486"/>
      <c r="CG7486"/>
      <c r="CH7486"/>
      <c r="CI7486"/>
      <c r="CJ7486"/>
      <c r="CK7486"/>
      <c r="CL7486"/>
      <c r="CM7486"/>
      <c r="CN7486"/>
      <c r="CO7486"/>
      <c r="CP7486"/>
      <c r="CQ7486"/>
      <c r="CR7486"/>
      <c r="CS7486"/>
      <c r="CT7486"/>
      <c r="CU7486"/>
      <c r="CV7486"/>
    </row>
    <row r="7487" spans="10:100" x14ac:dyDescent="0.25">
      <c r="J7487"/>
      <c r="K7487"/>
      <c r="L7487"/>
      <c r="M7487"/>
      <c r="N7487"/>
      <c r="O7487"/>
      <c r="P7487"/>
      <c r="Q7487"/>
      <c r="R7487"/>
      <c r="S7487"/>
      <c r="T7487"/>
      <c r="U7487"/>
      <c r="V7487"/>
      <c r="W7487"/>
      <c r="X7487"/>
      <c r="Y7487"/>
      <c r="Z7487"/>
      <c r="AA7487"/>
      <c r="AB7487"/>
      <c r="AC7487"/>
      <c r="AD7487"/>
      <c r="AE7487"/>
      <c r="AF7487"/>
      <c r="AG7487"/>
      <c r="AH7487"/>
      <c r="AI7487"/>
      <c r="AJ7487"/>
      <c r="AK7487"/>
      <c r="AL7487"/>
      <c r="AM7487"/>
      <c r="AN7487"/>
      <c r="AO7487"/>
      <c r="AP7487"/>
      <c r="AQ7487"/>
      <c r="AR7487"/>
      <c r="AS7487"/>
      <c r="AT7487"/>
      <c r="AU7487"/>
      <c r="AV7487"/>
      <c r="AW7487"/>
      <c r="AX7487"/>
      <c r="AY7487"/>
      <c r="AZ7487"/>
      <c r="BA7487"/>
      <c r="BB7487"/>
      <c r="BC7487"/>
      <c r="BD7487"/>
      <c r="BE7487"/>
      <c r="BF7487"/>
      <c r="BG7487"/>
      <c r="BH7487"/>
      <c r="BI7487"/>
      <c r="BJ7487"/>
      <c r="BK7487"/>
      <c r="BL7487"/>
      <c r="BM7487"/>
      <c r="BN7487"/>
      <c r="BO7487"/>
      <c r="BP7487"/>
      <c r="BQ7487"/>
      <c r="BR7487"/>
      <c r="BS7487"/>
      <c r="BT7487"/>
      <c r="BU7487"/>
      <c r="BV7487"/>
      <c r="BW7487"/>
      <c r="BX7487"/>
      <c r="BY7487"/>
      <c r="BZ7487"/>
      <c r="CA7487"/>
      <c r="CB7487"/>
      <c r="CC7487"/>
      <c r="CD7487"/>
      <c r="CE7487"/>
      <c r="CF7487"/>
      <c r="CG7487"/>
      <c r="CH7487"/>
      <c r="CI7487"/>
      <c r="CJ7487"/>
      <c r="CK7487"/>
      <c r="CL7487"/>
      <c r="CM7487"/>
      <c r="CN7487"/>
      <c r="CO7487"/>
      <c r="CP7487"/>
      <c r="CQ7487"/>
      <c r="CR7487"/>
      <c r="CS7487"/>
      <c r="CT7487"/>
      <c r="CU7487"/>
      <c r="CV7487"/>
    </row>
    <row r="7488" spans="10:100" x14ac:dyDescent="0.25">
      <c r="J7488"/>
      <c r="K7488"/>
      <c r="L7488"/>
      <c r="M7488"/>
      <c r="N7488"/>
      <c r="O7488"/>
      <c r="P7488"/>
      <c r="Q7488"/>
      <c r="R7488"/>
      <c r="S7488"/>
      <c r="T7488"/>
      <c r="U7488"/>
      <c r="V7488"/>
      <c r="W7488"/>
      <c r="X7488"/>
      <c r="Y7488"/>
      <c r="Z7488"/>
      <c r="AA7488"/>
      <c r="AB7488"/>
      <c r="AC7488"/>
      <c r="AD7488"/>
      <c r="AE7488"/>
      <c r="AF7488"/>
      <c r="AG7488"/>
      <c r="AH7488"/>
      <c r="AI7488"/>
      <c r="AJ7488"/>
      <c r="AK7488"/>
      <c r="AL7488"/>
      <c r="AM7488"/>
      <c r="AN7488"/>
      <c r="AO7488"/>
      <c r="AP7488"/>
      <c r="AQ7488"/>
      <c r="AR7488"/>
      <c r="AS7488"/>
      <c r="AT7488"/>
      <c r="AU7488"/>
      <c r="AV7488"/>
      <c r="AW7488"/>
      <c r="AX7488"/>
      <c r="AY7488"/>
      <c r="AZ7488"/>
      <c r="BA7488"/>
      <c r="BB7488"/>
      <c r="BC7488"/>
      <c r="BD7488"/>
      <c r="BE7488"/>
      <c r="BF7488"/>
      <c r="BG7488"/>
      <c r="BH7488"/>
      <c r="BI7488"/>
      <c r="BJ7488"/>
      <c r="BK7488"/>
      <c r="BL7488"/>
      <c r="BM7488"/>
      <c r="BN7488"/>
      <c r="BO7488"/>
      <c r="BP7488"/>
      <c r="BQ7488"/>
      <c r="BR7488"/>
      <c r="BS7488"/>
      <c r="BT7488"/>
      <c r="BU7488"/>
      <c r="BV7488"/>
      <c r="BW7488"/>
      <c r="BX7488"/>
      <c r="BY7488"/>
      <c r="BZ7488"/>
      <c r="CA7488"/>
      <c r="CB7488"/>
      <c r="CC7488"/>
      <c r="CD7488"/>
      <c r="CE7488"/>
      <c r="CF7488"/>
      <c r="CG7488"/>
      <c r="CH7488"/>
      <c r="CI7488"/>
      <c r="CJ7488"/>
      <c r="CK7488"/>
      <c r="CL7488"/>
      <c r="CM7488"/>
      <c r="CN7488"/>
      <c r="CO7488"/>
      <c r="CP7488"/>
      <c r="CQ7488"/>
      <c r="CR7488"/>
      <c r="CS7488"/>
      <c r="CT7488"/>
      <c r="CU7488"/>
      <c r="CV7488"/>
    </row>
    <row r="7489" spans="10:100" x14ac:dyDescent="0.25">
      <c r="J7489"/>
      <c r="K7489"/>
      <c r="L7489"/>
      <c r="M7489"/>
      <c r="N7489"/>
      <c r="O7489"/>
      <c r="P7489"/>
      <c r="Q7489"/>
      <c r="R7489"/>
      <c r="S7489"/>
      <c r="T7489"/>
      <c r="U7489"/>
      <c r="V7489"/>
      <c r="W7489"/>
      <c r="X7489"/>
      <c r="Y7489"/>
      <c r="Z7489"/>
      <c r="AA7489"/>
      <c r="AB7489"/>
      <c r="AC7489"/>
      <c r="AD7489"/>
      <c r="AE7489"/>
      <c r="AF7489"/>
      <c r="AG7489"/>
      <c r="AH7489"/>
      <c r="AI7489"/>
      <c r="AJ7489"/>
      <c r="AK7489"/>
      <c r="AL7489"/>
      <c r="AM7489"/>
      <c r="AN7489"/>
      <c r="AO7489"/>
      <c r="AP7489"/>
      <c r="AQ7489"/>
      <c r="AR7489"/>
      <c r="AS7489"/>
      <c r="AT7489"/>
      <c r="AU7489"/>
      <c r="AV7489"/>
      <c r="AW7489"/>
      <c r="AX7489"/>
      <c r="AY7489"/>
      <c r="AZ7489"/>
      <c r="BA7489"/>
      <c r="BB7489"/>
      <c r="BC7489"/>
      <c r="BD7489"/>
      <c r="BE7489"/>
      <c r="BF7489"/>
      <c r="BG7489"/>
      <c r="BH7489"/>
      <c r="BI7489"/>
      <c r="BJ7489"/>
      <c r="BK7489"/>
      <c r="BL7489"/>
      <c r="BM7489"/>
      <c r="BN7489"/>
      <c r="BO7489"/>
      <c r="BP7489"/>
      <c r="BQ7489"/>
      <c r="BR7489"/>
      <c r="BS7489"/>
      <c r="BT7489"/>
      <c r="BU7489"/>
      <c r="BV7489"/>
      <c r="BW7489"/>
      <c r="BX7489"/>
      <c r="BY7489"/>
      <c r="BZ7489"/>
      <c r="CA7489"/>
      <c r="CB7489"/>
      <c r="CC7489"/>
      <c r="CD7489"/>
      <c r="CE7489"/>
      <c r="CF7489"/>
      <c r="CG7489"/>
      <c r="CH7489"/>
      <c r="CI7489"/>
      <c r="CJ7489"/>
      <c r="CK7489"/>
      <c r="CL7489"/>
      <c r="CM7489"/>
      <c r="CN7489"/>
      <c r="CO7489"/>
      <c r="CP7489"/>
      <c r="CQ7489"/>
      <c r="CR7489"/>
      <c r="CS7489"/>
      <c r="CT7489"/>
      <c r="CU7489"/>
      <c r="CV7489"/>
    </row>
    <row r="7490" spans="10:100" x14ac:dyDescent="0.25">
      <c r="J7490"/>
      <c r="K7490"/>
      <c r="L7490"/>
      <c r="M7490"/>
      <c r="N7490"/>
      <c r="O7490"/>
      <c r="P7490"/>
      <c r="Q7490"/>
      <c r="R7490"/>
      <c r="S7490"/>
      <c r="T7490"/>
      <c r="U7490"/>
      <c r="V7490"/>
      <c r="W7490"/>
      <c r="X7490"/>
      <c r="Y7490"/>
      <c r="Z7490"/>
      <c r="AA7490"/>
      <c r="AB7490"/>
      <c r="AC7490"/>
      <c r="AD7490"/>
      <c r="AE7490"/>
      <c r="AF7490"/>
      <c r="AG7490"/>
      <c r="AH7490"/>
      <c r="AI7490"/>
      <c r="AJ7490"/>
      <c r="AK7490"/>
      <c r="AL7490"/>
      <c r="AM7490"/>
      <c r="AN7490"/>
      <c r="AO7490"/>
      <c r="AP7490"/>
      <c r="AQ7490"/>
      <c r="AR7490"/>
      <c r="AS7490"/>
      <c r="AT7490"/>
      <c r="AU7490"/>
      <c r="AV7490"/>
      <c r="AW7490"/>
      <c r="AX7490"/>
      <c r="AY7490"/>
      <c r="AZ7490"/>
      <c r="BA7490"/>
      <c r="BB7490"/>
      <c r="BC7490"/>
      <c r="BD7490"/>
      <c r="BE7490"/>
      <c r="BF7490"/>
      <c r="BG7490"/>
      <c r="BH7490"/>
      <c r="BI7490"/>
      <c r="BJ7490"/>
      <c r="BK7490"/>
      <c r="BL7490"/>
      <c r="BM7490"/>
      <c r="BN7490"/>
      <c r="BO7490"/>
      <c r="BP7490"/>
      <c r="BQ7490"/>
      <c r="BR7490"/>
      <c r="BS7490"/>
      <c r="BT7490"/>
      <c r="BU7490"/>
      <c r="BV7490"/>
      <c r="BW7490"/>
      <c r="BX7490"/>
      <c r="BY7490"/>
      <c r="BZ7490"/>
      <c r="CA7490"/>
      <c r="CB7490"/>
      <c r="CC7490"/>
      <c r="CD7490"/>
      <c r="CE7490"/>
      <c r="CF7490"/>
      <c r="CG7490"/>
      <c r="CH7490"/>
      <c r="CI7490"/>
      <c r="CJ7490"/>
      <c r="CK7490"/>
      <c r="CL7490"/>
      <c r="CM7490"/>
      <c r="CN7490"/>
      <c r="CO7490"/>
      <c r="CP7490"/>
      <c r="CQ7490"/>
      <c r="CR7490"/>
      <c r="CS7490"/>
      <c r="CT7490"/>
      <c r="CU7490"/>
      <c r="CV7490"/>
    </row>
    <row r="7491" spans="10:100" x14ac:dyDescent="0.25">
      <c r="J7491"/>
      <c r="K7491"/>
      <c r="L7491"/>
      <c r="M7491"/>
      <c r="N7491"/>
      <c r="O7491"/>
      <c r="P7491"/>
      <c r="Q7491"/>
      <c r="R7491"/>
      <c r="S7491"/>
      <c r="T7491"/>
      <c r="U7491"/>
      <c r="V7491"/>
      <c r="W7491"/>
      <c r="X7491"/>
      <c r="Y7491"/>
      <c r="Z7491"/>
      <c r="AA7491"/>
      <c r="AB7491"/>
      <c r="AC7491"/>
      <c r="AD7491"/>
      <c r="AE7491"/>
      <c r="AF7491"/>
      <c r="AG7491"/>
      <c r="AH7491"/>
      <c r="AI7491"/>
      <c r="AJ7491"/>
      <c r="AK7491"/>
      <c r="AL7491"/>
      <c r="AM7491"/>
      <c r="AN7491"/>
      <c r="AO7491"/>
      <c r="AP7491"/>
      <c r="AQ7491"/>
      <c r="AR7491"/>
      <c r="AS7491"/>
      <c r="AT7491"/>
      <c r="AU7491"/>
      <c r="AV7491"/>
      <c r="AW7491"/>
      <c r="AX7491"/>
      <c r="AY7491"/>
      <c r="AZ7491"/>
      <c r="BA7491"/>
      <c r="BB7491"/>
      <c r="BC7491"/>
      <c r="BD7491"/>
      <c r="BE7491"/>
      <c r="BF7491"/>
      <c r="BG7491"/>
      <c r="BH7491"/>
      <c r="BI7491"/>
      <c r="BJ7491"/>
      <c r="BK7491"/>
      <c r="BL7491"/>
      <c r="BM7491"/>
      <c r="BN7491"/>
      <c r="BO7491"/>
      <c r="BP7491"/>
      <c r="BQ7491"/>
      <c r="BR7491"/>
      <c r="BS7491"/>
      <c r="BT7491"/>
      <c r="BU7491"/>
      <c r="BV7491"/>
      <c r="BW7491"/>
      <c r="BX7491"/>
      <c r="BY7491"/>
      <c r="BZ7491"/>
      <c r="CA7491"/>
      <c r="CB7491"/>
      <c r="CC7491"/>
      <c r="CD7491"/>
      <c r="CE7491"/>
      <c r="CF7491"/>
      <c r="CG7491"/>
      <c r="CH7491"/>
      <c r="CI7491"/>
      <c r="CJ7491"/>
      <c r="CK7491"/>
      <c r="CL7491"/>
      <c r="CM7491"/>
      <c r="CN7491"/>
      <c r="CO7491"/>
      <c r="CP7491"/>
      <c r="CQ7491"/>
      <c r="CR7491"/>
      <c r="CS7491"/>
      <c r="CT7491"/>
      <c r="CU7491"/>
      <c r="CV7491"/>
    </row>
    <row r="7492" spans="10:100" x14ac:dyDescent="0.25">
      <c r="J7492"/>
      <c r="K7492"/>
      <c r="L7492"/>
      <c r="M7492"/>
      <c r="N7492"/>
      <c r="O7492"/>
      <c r="P7492"/>
      <c r="Q7492"/>
      <c r="R7492"/>
      <c r="S7492"/>
      <c r="T7492"/>
      <c r="U7492"/>
      <c r="V7492"/>
      <c r="W7492"/>
      <c r="X7492"/>
      <c r="Y7492"/>
      <c r="Z7492"/>
      <c r="AA7492"/>
      <c r="AB7492"/>
      <c r="AC7492"/>
      <c r="AD7492"/>
      <c r="AE7492"/>
      <c r="AF7492"/>
      <c r="AG7492"/>
      <c r="AH7492"/>
      <c r="AI7492"/>
      <c r="AJ7492"/>
      <c r="AK7492"/>
      <c r="AL7492"/>
      <c r="AM7492"/>
      <c r="AN7492"/>
      <c r="AO7492"/>
      <c r="AP7492"/>
      <c r="AQ7492"/>
      <c r="AR7492"/>
      <c r="AS7492"/>
      <c r="AT7492"/>
      <c r="AU7492"/>
      <c r="AV7492"/>
      <c r="AW7492"/>
      <c r="AX7492"/>
      <c r="AY7492"/>
      <c r="AZ7492"/>
      <c r="BA7492"/>
      <c r="BB7492"/>
      <c r="BC7492"/>
      <c r="BD7492"/>
      <c r="BE7492"/>
      <c r="BF7492"/>
      <c r="BG7492"/>
      <c r="BH7492"/>
      <c r="BI7492"/>
      <c r="BJ7492"/>
      <c r="BK7492"/>
      <c r="BL7492"/>
      <c r="BM7492"/>
      <c r="BN7492"/>
      <c r="BO7492"/>
      <c r="BP7492"/>
      <c r="BQ7492"/>
      <c r="BR7492"/>
      <c r="BS7492"/>
      <c r="BT7492"/>
      <c r="BU7492"/>
      <c r="BV7492"/>
      <c r="BW7492"/>
      <c r="BX7492"/>
      <c r="BY7492"/>
      <c r="BZ7492"/>
      <c r="CA7492"/>
      <c r="CB7492"/>
      <c r="CC7492"/>
      <c r="CD7492"/>
      <c r="CE7492"/>
      <c r="CF7492"/>
      <c r="CG7492"/>
      <c r="CH7492"/>
      <c r="CI7492"/>
      <c r="CJ7492"/>
      <c r="CK7492"/>
      <c r="CL7492"/>
      <c r="CM7492"/>
      <c r="CN7492"/>
      <c r="CO7492"/>
      <c r="CP7492"/>
      <c r="CQ7492"/>
      <c r="CR7492"/>
      <c r="CS7492"/>
      <c r="CT7492"/>
      <c r="CU7492"/>
      <c r="CV7492"/>
    </row>
    <row r="7493" spans="10:100" x14ac:dyDescent="0.25">
      <c r="J7493"/>
      <c r="K7493"/>
      <c r="L7493"/>
      <c r="M7493"/>
      <c r="N7493"/>
      <c r="O7493"/>
      <c r="P7493"/>
      <c r="Q7493"/>
      <c r="R7493"/>
      <c r="S7493"/>
      <c r="T7493"/>
      <c r="U7493"/>
      <c r="V7493"/>
      <c r="W7493"/>
      <c r="X7493"/>
      <c r="Y7493"/>
      <c r="Z7493"/>
      <c r="AA7493"/>
      <c r="AB7493"/>
      <c r="AC7493"/>
      <c r="AD7493"/>
      <c r="AE7493"/>
      <c r="AF7493"/>
      <c r="AG7493"/>
      <c r="AH7493"/>
      <c r="AI7493"/>
      <c r="AJ7493"/>
      <c r="AK7493"/>
      <c r="AL7493"/>
      <c r="AM7493"/>
      <c r="AN7493"/>
      <c r="AO7493"/>
      <c r="AP7493"/>
      <c r="AQ7493"/>
      <c r="AR7493"/>
      <c r="AS7493"/>
      <c r="AT7493"/>
      <c r="AU7493"/>
      <c r="AV7493"/>
      <c r="AW7493"/>
      <c r="AX7493"/>
      <c r="AY7493"/>
      <c r="AZ7493"/>
      <c r="BA7493"/>
      <c r="BB7493"/>
      <c r="BC7493"/>
      <c r="BD7493"/>
      <c r="BE7493"/>
      <c r="BF7493"/>
      <c r="BG7493"/>
      <c r="BH7493"/>
      <c r="BI7493"/>
      <c r="BJ7493"/>
      <c r="BK7493"/>
      <c r="BL7493"/>
      <c r="BM7493"/>
      <c r="BN7493"/>
      <c r="BO7493"/>
      <c r="BP7493"/>
      <c r="BQ7493"/>
      <c r="BR7493"/>
      <c r="BS7493"/>
      <c r="BT7493"/>
      <c r="BU7493"/>
      <c r="BV7493"/>
      <c r="BW7493"/>
      <c r="BX7493"/>
      <c r="BY7493"/>
      <c r="BZ7493"/>
      <c r="CA7493"/>
      <c r="CB7493"/>
      <c r="CC7493"/>
      <c r="CD7493"/>
      <c r="CE7493"/>
      <c r="CF7493"/>
      <c r="CG7493"/>
      <c r="CH7493"/>
      <c r="CI7493"/>
      <c r="CJ7493"/>
      <c r="CK7493"/>
      <c r="CL7493"/>
      <c r="CM7493"/>
      <c r="CN7493"/>
      <c r="CO7493"/>
      <c r="CP7493"/>
      <c r="CQ7493"/>
      <c r="CR7493"/>
      <c r="CS7493"/>
      <c r="CT7493"/>
      <c r="CU7493"/>
      <c r="CV7493"/>
    </row>
    <row r="7494" spans="10:100" x14ac:dyDescent="0.25">
      <c r="J7494"/>
      <c r="K7494"/>
      <c r="L7494"/>
      <c r="M7494"/>
      <c r="N7494"/>
      <c r="O7494"/>
      <c r="P7494"/>
      <c r="Q7494"/>
      <c r="R7494"/>
      <c r="S7494"/>
      <c r="T7494"/>
      <c r="U7494"/>
      <c r="V7494"/>
      <c r="W7494"/>
      <c r="X7494"/>
      <c r="Y7494"/>
      <c r="Z7494"/>
      <c r="AA7494"/>
      <c r="AB7494"/>
      <c r="AC7494"/>
      <c r="AD7494"/>
      <c r="AE7494"/>
      <c r="AF7494"/>
      <c r="AG7494"/>
      <c r="AH7494"/>
      <c r="AI7494"/>
      <c r="AJ7494"/>
      <c r="AK7494"/>
      <c r="AL7494"/>
      <c r="AM7494"/>
      <c r="AN7494"/>
      <c r="AO7494"/>
      <c r="AP7494"/>
      <c r="AQ7494"/>
      <c r="AR7494"/>
      <c r="AS7494"/>
      <c r="AT7494"/>
      <c r="AU7494"/>
      <c r="AV7494"/>
      <c r="AW7494"/>
      <c r="AX7494"/>
      <c r="AY7494"/>
      <c r="AZ7494"/>
      <c r="BA7494"/>
      <c r="BB7494"/>
      <c r="BC7494"/>
      <c r="BD7494"/>
      <c r="BE7494"/>
      <c r="BF7494"/>
      <c r="BG7494"/>
      <c r="BH7494"/>
      <c r="BI7494"/>
      <c r="BJ7494"/>
      <c r="BK7494"/>
      <c r="BL7494"/>
      <c r="BM7494"/>
      <c r="BN7494"/>
      <c r="BO7494"/>
      <c r="BP7494"/>
      <c r="BQ7494"/>
      <c r="BR7494"/>
      <c r="BS7494"/>
      <c r="BT7494"/>
      <c r="BU7494"/>
      <c r="BV7494"/>
      <c r="BW7494"/>
      <c r="BX7494"/>
      <c r="BY7494"/>
      <c r="BZ7494"/>
      <c r="CA7494"/>
      <c r="CB7494"/>
      <c r="CC7494"/>
      <c r="CD7494"/>
      <c r="CE7494"/>
      <c r="CF7494"/>
      <c r="CG7494"/>
      <c r="CH7494"/>
      <c r="CI7494"/>
      <c r="CJ7494"/>
      <c r="CK7494"/>
      <c r="CL7494"/>
      <c r="CM7494"/>
      <c r="CN7494"/>
      <c r="CO7494"/>
      <c r="CP7494"/>
      <c r="CQ7494"/>
      <c r="CR7494"/>
      <c r="CS7494"/>
      <c r="CT7494"/>
      <c r="CU7494"/>
      <c r="CV7494"/>
    </row>
    <row r="7495" spans="10:100" x14ac:dyDescent="0.25">
      <c r="J7495"/>
      <c r="K7495"/>
      <c r="L7495"/>
      <c r="M7495"/>
      <c r="N7495"/>
      <c r="O7495"/>
      <c r="P7495"/>
      <c r="Q7495"/>
      <c r="R7495"/>
      <c r="S7495"/>
      <c r="T7495"/>
      <c r="U7495"/>
      <c r="V7495"/>
      <c r="W7495"/>
      <c r="X7495"/>
      <c r="Y7495"/>
      <c r="Z7495"/>
      <c r="AA7495"/>
      <c r="AB7495"/>
      <c r="AC7495"/>
      <c r="AD7495"/>
      <c r="AE7495"/>
      <c r="AF7495"/>
      <c r="AG7495"/>
      <c r="AH7495"/>
      <c r="AI7495"/>
      <c r="AJ7495"/>
      <c r="AK7495"/>
      <c r="AL7495"/>
      <c r="AM7495"/>
      <c r="AN7495"/>
      <c r="AO7495"/>
      <c r="AP7495"/>
      <c r="AQ7495"/>
      <c r="AR7495"/>
      <c r="AS7495"/>
      <c r="AT7495"/>
      <c r="AU7495"/>
      <c r="AV7495"/>
      <c r="AW7495"/>
      <c r="AX7495"/>
      <c r="AY7495"/>
      <c r="AZ7495"/>
      <c r="BA7495"/>
      <c r="BB7495"/>
      <c r="BC7495"/>
      <c r="BD7495"/>
      <c r="BE7495"/>
      <c r="BF7495"/>
      <c r="BG7495"/>
      <c r="BH7495"/>
      <c r="BI7495"/>
      <c r="BJ7495"/>
      <c r="BK7495"/>
      <c r="BL7495"/>
      <c r="BM7495"/>
      <c r="BN7495"/>
      <c r="BO7495"/>
      <c r="BP7495"/>
      <c r="BQ7495"/>
      <c r="BR7495"/>
      <c r="BS7495"/>
      <c r="BT7495"/>
      <c r="BU7495"/>
      <c r="BV7495"/>
      <c r="BW7495"/>
      <c r="BX7495"/>
      <c r="BY7495"/>
      <c r="BZ7495"/>
      <c r="CA7495"/>
      <c r="CB7495"/>
      <c r="CC7495"/>
      <c r="CD7495"/>
      <c r="CE7495"/>
      <c r="CF7495"/>
      <c r="CG7495"/>
      <c r="CH7495"/>
      <c r="CI7495"/>
      <c r="CJ7495"/>
      <c r="CK7495"/>
      <c r="CL7495"/>
      <c r="CM7495"/>
      <c r="CN7495"/>
      <c r="CO7495"/>
      <c r="CP7495"/>
      <c r="CQ7495"/>
      <c r="CR7495"/>
      <c r="CS7495"/>
      <c r="CT7495"/>
      <c r="CU7495"/>
      <c r="CV7495"/>
    </row>
    <row r="7496" spans="10:100" x14ac:dyDescent="0.25">
      <c r="J7496"/>
      <c r="K7496"/>
      <c r="L7496"/>
      <c r="M7496"/>
      <c r="N7496"/>
      <c r="O7496"/>
      <c r="P7496"/>
      <c r="Q7496"/>
      <c r="R7496"/>
      <c r="S7496"/>
      <c r="T7496"/>
      <c r="U7496"/>
      <c r="V7496"/>
      <c r="W7496"/>
      <c r="X7496"/>
      <c r="Y7496"/>
      <c r="Z7496"/>
      <c r="AA7496"/>
      <c r="AB7496"/>
      <c r="AC7496"/>
      <c r="AD7496"/>
      <c r="AE7496"/>
      <c r="AF7496"/>
      <c r="AG7496"/>
      <c r="AH7496"/>
      <c r="AI7496"/>
      <c r="AJ7496"/>
      <c r="AK7496"/>
      <c r="AL7496"/>
      <c r="AM7496"/>
      <c r="AN7496"/>
      <c r="AO7496"/>
      <c r="AP7496"/>
      <c r="AQ7496"/>
      <c r="AR7496"/>
      <c r="AS7496"/>
      <c r="AT7496"/>
      <c r="AU7496"/>
      <c r="AV7496"/>
      <c r="AW7496"/>
      <c r="AX7496"/>
      <c r="AY7496"/>
      <c r="AZ7496"/>
      <c r="BA7496"/>
      <c r="BB7496"/>
      <c r="BC7496"/>
      <c r="BD7496"/>
      <c r="BE7496"/>
      <c r="BF7496"/>
      <c r="BG7496"/>
      <c r="BH7496"/>
      <c r="BI7496"/>
      <c r="BJ7496"/>
      <c r="BK7496"/>
      <c r="BL7496"/>
      <c r="BM7496"/>
      <c r="BN7496"/>
      <c r="BO7496"/>
      <c r="BP7496"/>
      <c r="BQ7496"/>
      <c r="BR7496"/>
      <c r="BS7496"/>
      <c r="BT7496"/>
      <c r="BU7496"/>
      <c r="BV7496"/>
      <c r="BW7496"/>
      <c r="BX7496"/>
      <c r="BY7496"/>
      <c r="BZ7496"/>
      <c r="CA7496"/>
      <c r="CB7496"/>
      <c r="CC7496"/>
      <c r="CD7496"/>
      <c r="CE7496"/>
      <c r="CF7496"/>
      <c r="CG7496"/>
      <c r="CH7496"/>
      <c r="CI7496"/>
      <c r="CJ7496"/>
      <c r="CK7496"/>
      <c r="CL7496"/>
      <c r="CM7496"/>
      <c r="CN7496"/>
      <c r="CO7496"/>
      <c r="CP7496"/>
      <c r="CQ7496"/>
      <c r="CR7496"/>
      <c r="CS7496"/>
      <c r="CT7496"/>
      <c r="CU7496"/>
      <c r="CV7496"/>
    </row>
    <row r="7497" spans="10:100" x14ac:dyDescent="0.25">
      <c r="J7497"/>
      <c r="K7497"/>
      <c r="L7497"/>
      <c r="M7497"/>
      <c r="N7497"/>
      <c r="O7497"/>
      <c r="P7497"/>
      <c r="Q7497"/>
      <c r="R7497"/>
      <c r="S7497"/>
      <c r="T7497"/>
      <c r="U7497"/>
      <c r="V7497"/>
      <c r="W7497"/>
      <c r="X7497"/>
      <c r="Y7497"/>
      <c r="Z7497"/>
      <c r="AA7497"/>
      <c r="AB7497"/>
      <c r="AC7497"/>
      <c r="AD7497"/>
      <c r="AE7497"/>
      <c r="AF7497"/>
      <c r="AG7497"/>
      <c r="AH7497"/>
      <c r="AI7497"/>
      <c r="AJ7497"/>
      <c r="AK7497"/>
      <c r="AL7497"/>
      <c r="AM7497"/>
      <c r="AN7497"/>
      <c r="AO7497"/>
      <c r="AP7497"/>
      <c r="AQ7497"/>
      <c r="AR7497"/>
      <c r="AS7497"/>
      <c r="AT7497"/>
      <c r="AU7497"/>
      <c r="AV7497"/>
      <c r="AW7497"/>
      <c r="AX7497"/>
      <c r="AY7497"/>
      <c r="AZ7497"/>
      <c r="BA7497"/>
      <c r="BB7497"/>
      <c r="BC7497"/>
      <c r="BD7497"/>
      <c r="BE7497"/>
      <c r="BF7497"/>
      <c r="BG7497"/>
      <c r="BH7497"/>
      <c r="BI7497"/>
      <c r="BJ7497"/>
      <c r="BK7497"/>
      <c r="BL7497"/>
      <c r="BM7497"/>
      <c r="BN7497"/>
      <c r="BO7497"/>
      <c r="BP7497"/>
      <c r="BQ7497"/>
      <c r="BR7497"/>
      <c r="BS7497"/>
      <c r="BT7497"/>
      <c r="BU7497"/>
      <c r="BV7497"/>
      <c r="BW7497"/>
      <c r="BX7497"/>
      <c r="BY7497"/>
      <c r="BZ7497"/>
      <c r="CA7497"/>
      <c r="CB7497"/>
      <c r="CC7497"/>
      <c r="CD7497"/>
      <c r="CE7497"/>
      <c r="CF7497"/>
      <c r="CG7497"/>
      <c r="CH7497"/>
      <c r="CI7497"/>
      <c r="CJ7497"/>
      <c r="CK7497"/>
      <c r="CL7497"/>
      <c r="CM7497"/>
      <c r="CN7497"/>
      <c r="CO7497"/>
      <c r="CP7497"/>
      <c r="CQ7497"/>
      <c r="CR7497"/>
      <c r="CS7497"/>
      <c r="CT7497"/>
      <c r="CU7497"/>
      <c r="CV7497"/>
    </row>
    <row r="7498" spans="10:100" x14ac:dyDescent="0.25">
      <c r="J7498"/>
      <c r="K7498"/>
      <c r="L7498"/>
      <c r="M7498"/>
      <c r="N7498"/>
      <c r="O7498"/>
      <c r="P7498"/>
      <c r="Q7498"/>
      <c r="R7498"/>
      <c r="S7498"/>
      <c r="T7498"/>
      <c r="U7498"/>
      <c r="V7498"/>
      <c r="W7498"/>
      <c r="X7498"/>
      <c r="Y7498"/>
      <c r="Z7498"/>
      <c r="AA7498"/>
      <c r="AB7498"/>
      <c r="AC7498"/>
      <c r="AD7498"/>
      <c r="AE7498"/>
      <c r="AF7498"/>
      <c r="AG7498"/>
      <c r="AH7498"/>
      <c r="AI7498"/>
      <c r="AJ7498"/>
      <c r="AK7498"/>
      <c r="AL7498"/>
      <c r="AM7498"/>
      <c r="AN7498"/>
      <c r="AO7498"/>
      <c r="AP7498"/>
      <c r="AQ7498"/>
      <c r="AR7498"/>
      <c r="AS7498"/>
      <c r="AT7498"/>
      <c r="AU7498"/>
      <c r="AV7498"/>
      <c r="AW7498"/>
      <c r="AX7498"/>
      <c r="AY7498"/>
      <c r="AZ7498"/>
      <c r="BA7498"/>
      <c r="BB7498"/>
      <c r="BC7498"/>
      <c r="BD7498"/>
      <c r="BE7498"/>
      <c r="BF7498"/>
      <c r="BG7498"/>
      <c r="BH7498"/>
      <c r="BI7498"/>
      <c r="BJ7498"/>
      <c r="BK7498"/>
      <c r="BL7498"/>
      <c r="BM7498"/>
      <c r="BN7498"/>
      <c r="BO7498"/>
      <c r="BP7498"/>
      <c r="BQ7498"/>
      <c r="BR7498"/>
      <c r="BS7498"/>
      <c r="BT7498"/>
      <c r="BU7498"/>
      <c r="BV7498"/>
      <c r="BW7498"/>
      <c r="BX7498"/>
      <c r="BY7498"/>
      <c r="BZ7498"/>
      <c r="CA7498"/>
      <c r="CB7498"/>
      <c r="CC7498"/>
      <c r="CD7498"/>
      <c r="CE7498"/>
      <c r="CF7498"/>
      <c r="CG7498"/>
      <c r="CH7498"/>
      <c r="CI7498"/>
      <c r="CJ7498"/>
      <c r="CK7498"/>
      <c r="CL7498"/>
      <c r="CM7498"/>
      <c r="CN7498"/>
      <c r="CO7498"/>
      <c r="CP7498"/>
      <c r="CQ7498"/>
      <c r="CR7498"/>
      <c r="CS7498"/>
      <c r="CT7498"/>
      <c r="CU7498"/>
      <c r="CV7498"/>
    </row>
    <row r="7499" spans="10:100" x14ac:dyDescent="0.25">
      <c r="J7499"/>
      <c r="K7499"/>
      <c r="L7499"/>
      <c r="M7499"/>
      <c r="N7499"/>
      <c r="O7499"/>
      <c r="P7499"/>
      <c r="Q7499"/>
      <c r="R7499"/>
      <c r="S7499"/>
      <c r="T7499"/>
      <c r="U7499"/>
      <c r="V7499"/>
      <c r="W7499"/>
      <c r="X7499"/>
      <c r="Y7499"/>
      <c r="Z7499"/>
      <c r="AA7499"/>
      <c r="AB7499"/>
      <c r="AC7499"/>
      <c r="AD7499"/>
      <c r="AE7499"/>
      <c r="AF7499"/>
      <c r="AG7499"/>
      <c r="AH7499"/>
      <c r="AI7499"/>
      <c r="AJ7499"/>
      <c r="AK7499"/>
      <c r="AL7499"/>
      <c r="AM7499"/>
      <c r="AN7499"/>
      <c r="AO7499"/>
      <c r="AP7499"/>
      <c r="AQ7499"/>
      <c r="AR7499"/>
      <c r="AS7499"/>
      <c r="AT7499"/>
      <c r="AU7499"/>
      <c r="AV7499"/>
      <c r="AW7499"/>
      <c r="AX7499"/>
      <c r="AY7499"/>
      <c r="AZ7499"/>
      <c r="BA7499"/>
      <c r="BB7499"/>
      <c r="BC7499"/>
      <c r="BD7499"/>
      <c r="BE7499"/>
      <c r="BF7499"/>
      <c r="BG7499"/>
      <c r="BH7499"/>
      <c r="BI7499"/>
      <c r="BJ7499"/>
      <c r="BK7499"/>
      <c r="BL7499"/>
      <c r="BM7499"/>
      <c r="BN7499"/>
      <c r="BO7499"/>
      <c r="BP7499"/>
      <c r="BQ7499"/>
      <c r="BR7499"/>
      <c r="BS7499"/>
      <c r="BT7499"/>
      <c r="BU7499"/>
      <c r="BV7499"/>
      <c r="BW7499"/>
      <c r="BX7499"/>
      <c r="BY7499"/>
      <c r="BZ7499"/>
      <c r="CA7499"/>
      <c r="CB7499"/>
      <c r="CC7499"/>
      <c r="CD7499"/>
      <c r="CE7499"/>
      <c r="CF7499"/>
      <c r="CG7499"/>
      <c r="CH7499"/>
      <c r="CI7499"/>
      <c r="CJ7499"/>
      <c r="CK7499"/>
      <c r="CL7499"/>
      <c r="CM7499"/>
      <c r="CN7499"/>
      <c r="CO7499"/>
      <c r="CP7499"/>
      <c r="CQ7499"/>
      <c r="CR7499"/>
      <c r="CS7499"/>
      <c r="CT7499"/>
      <c r="CU7499"/>
      <c r="CV7499"/>
    </row>
    <row r="7500" spans="10:100" x14ac:dyDescent="0.25">
      <c r="J7500"/>
      <c r="K7500"/>
      <c r="L7500"/>
      <c r="M7500"/>
      <c r="N7500"/>
      <c r="O7500"/>
      <c r="P7500"/>
      <c r="Q7500"/>
      <c r="R7500"/>
      <c r="S7500"/>
      <c r="T7500"/>
      <c r="U7500"/>
      <c r="V7500"/>
      <c r="W7500"/>
      <c r="X7500"/>
      <c r="Y7500"/>
      <c r="Z7500"/>
      <c r="AA7500"/>
      <c r="AB7500"/>
      <c r="AC7500"/>
      <c r="AD7500"/>
      <c r="AE7500"/>
      <c r="AF7500"/>
      <c r="AG7500"/>
      <c r="AH7500"/>
      <c r="AI7500"/>
      <c r="AJ7500"/>
      <c r="AK7500"/>
      <c r="AL7500"/>
      <c r="AM7500"/>
      <c r="AN7500"/>
      <c r="AO7500"/>
      <c r="AP7500"/>
      <c r="AQ7500"/>
      <c r="AR7500"/>
      <c r="AS7500"/>
      <c r="AT7500"/>
      <c r="AU7500"/>
      <c r="AV7500"/>
      <c r="AW7500"/>
      <c r="AX7500"/>
      <c r="AY7500"/>
      <c r="AZ7500"/>
      <c r="BA7500"/>
      <c r="BB7500"/>
      <c r="BC7500"/>
      <c r="BD7500"/>
      <c r="BE7500"/>
      <c r="BF7500"/>
      <c r="BG7500"/>
      <c r="BH7500"/>
      <c r="BI7500"/>
      <c r="BJ7500"/>
      <c r="BK7500"/>
      <c r="BL7500"/>
      <c r="BM7500"/>
      <c r="BN7500"/>
      <c r="BO7500"/>
      <c r="BP7500"/>
      <c r="BQ7500"/>
      <c r="BR7500"/>
      <c r="BS7500"/>
      <c r="BT7500"/>
      <c r="BU7500"/>
      <c r="BV7500"/>
      <c r="BW7500"/>
      <c r="BX7500"/>
      <c r="BY7500"/>
      <c r="BZ7500"/>
      <c r="CA7500"/>
      <c r="CB7500"/>
      <c r="CC7500"/>
      <c r="CD7500"/>
      <c r="CE7500"/>
      <c r="CF7500"/>
      <c r="CG7500"/>
      <c r="CH7500"/>
      <c r="CI7500"/>
      <c r="CJ7500"/>
      <c r="CK7500"/>
      <c r="CL7500"/>
      <c r="CM7500"/>
      <c r="CN7500"/>
      <c r="CO7500"/>
      <c r="CP7500"/>
      <c r="CQ7500"/>
      <c r="CR7500"/>
      <c r="CS7500"/>
      <c r="CT7500"/>
      <c r="CU7500"/>
      <c r="CV7500"/>
    </row>
    <row r="7501" spans="10:100" x14ac:dyDescent="0.25">
      <c r="J7501"/>
      <c r="K7501"/>
      <c r="L7501"/>
      <c r="M7501"/>
      <c r="N7501"/>
      <c r="O7501"/>
      <c r="P7501"/>
      <c r="Q7501"/>
      <c r="R7501"/>
      <c r="S7501"/>
      <c r="T7501"/>
      <c r="U7501"/>
      <c r="V7501"/>
      <c r="W7501"/>
      <c r="X7501"/>
      <c r="Y7501"/>
      <c r="Z7501"/>
      <c r="AA7501"/>
      <c r="AB7501"/>
      <c r="AC7501"/>
      <c r="AD7501"/>
      <c r="AE7501"/>
      <c r="AF7501"/>
      <c r="AG7501"/>
      <c r="AH7501"/>
      <c r="AI7501"/>
      <c r="AJ7501"/>
      <c r="AK7501"/>
      <c r="AL7501"/>
      <c r="AM7501"/>
      <c r="AN7501"/>
      <c r="AO7501"/>
      <c r="AP7501"/>
      <c r="AQ7501"/>
      <c r="AR7501"/>
      <c r="AS7501"/>
      <c r="AT7501"/>
      <c r="AU7501"/>
      <c r="AV7501"/>
      <c r="AW7501"/>
      <c r="AX7501"/>
      <c r="AY7501"/>
      <c r="AZ7501"/>
      <c r="BA7501"/>
      <c r="BB7501"/>
      <c r="BC7501"/>
      <c r="BD7501"/>
      <c r="BE7501"/>
      <c r="BF7501"/>
      <c r="BG7501"/>
      <c r="BH7501"/>
      <c r="BI7501"/>
      <c r="BJ7501"/>
      <c r="BK7501"/>
      <c r="BL7501"/>
      <c r="BM7501"/>
      <c r="BN7501"/>
      <c r="BO7501"/>
      <c r="BP7501"/>
      <c r="BQ7501"/>
      <c r="BR7501"/>
      <c r="BS7501"/>
      <c r="BT7501"/>
      <c r="BU7501"/>
      <c r="BV7501"/>
      <c r="BW7501"/>
      <c r="BX7501"/>
      <c r="BY7501"/>
      <c r="BZ7501"/>
      <c r="CA7501"/>
      <c r="CB7501"/>
      <c r="CC7501"/>
      <c r="CD7501"/>
      <c r="CE7501"/>
      <c r="CF7501"/>
      <c r="CG7501"/>
      <c r="CH7501"/>
      <c r="CI7501"/>
      <c r="CJ7501"/>
      <c r="CK7501"/>
      <c r="CL7501"/>
      <c r="CM7501"/>
      <c r="CN7501"/>
      <c r="CO7501"/>
      <c r="CP7501"/>
      <c r="CQ7501"/>
      <c r="CR7501"/>
      <c r="CS7501"/>
      <c r="CT7501"/>
      <c r="CU7501"/>
      <c r="CV7501"/>
    </row>
    <row r="7502" spans="10:100" x14ac:dyDescent="0.25">
      <c r="J7502"/>
      <c r="K7502"/>
      <c r="L7502"/>
      <c r="M7502"/>
      <c r="N7502"/>
      <c r="O7502"/>
      <c r="P7502"/>
      <c r="Q7502"/>
      <c r="R7502"/>
      <c r="S7502"/>
      <c r="T7502"/>
      <c r="U7502"/>
      <c r="V7502"/>
      <c r="W7502"/>
      <c r="X7502"/>
      <c r="Y7502"/>
      <c r="Z7502"/>
      <c r="AA7502"/>
      <c r="AB7502"/>
      <c r="AC7502"/>
      <c r="AD7502"/>
      <c r="AE7502"/>
      <c r="AF7502"/>
      <c r="AG7502"/>
      <c r="AH7502"/>
      <c r="AI7502"/>
      <c r="AJ7502"/>
      <c r="AK7502"/>
      <c r="AL7502"/>
      <c r="AM7502"/>
      <c r="AN7502"/>
      <c r="AO7502"/>
      <c r="AP7502"/>
      <c r="AQ7502"/>
      <c r="AR7502"/>
      <c r="AS7502"/>
      <c r="AT7502"/>
      <c r="AU7502"/>
      <c r="AV7502"/>
      <c r="AW7502"/>
      <c r="AX7502"/>
      <c r="AY7502"/>
      <c r="AZ7502"/>
      <c r="BA7502"/>
      <c r="BB7502"/>
      <c r="BC7502"/>
      <c r="BD7502"/>
      <c r="BE7502"/>
      <c r="BF7502"/>
      <c r="BG7502"/>
      <c r="BH7502"/>
      <c r="BI7502"/>
      <c r="BJ7502"/>
      <c r="BK7502"/>
      <c r="BL7502"/>
      <c r="BM7502"/>
      <c r="BN7502"/>
      <c r="BO7502"/>
      <c r="BP7502"/>
      <c r="BQ7502"/>
      <c r="BR7502"/>
      <c r="BS7502"/>
      <c r="BT7502"/>
      <c r="BU7502"/>
      <c r="BV7502"/>
      <c r="BW7502"/>
      <c r="BX7502"/>
      <c r="BY7502"/>
      <c r="BZ7502"/>
      <c r="CA7502"/>
      <c r="CB7502"/>
      <c r="CC7502"/>
      <c r="CD7502"/>
      <c r="CE7502"/>
      <c r="CF7502"/>
      <c r="CG7502"/>
      <c r="CH7502"/>
      <c r="CI7502"/>
      <c r="CJ7502"/>
      <c r="CK7502"/>
      <c r="CL7502"/>
      <c r="CM7502"/>
      <c r="CN7502"/>
      <c r="CO7502"/>
      <c r="CP7502"/>
      <c r="CQ7502"/>
      <c r="CR7502"/>
      <c r="CS7502"/>
      <c r="CT7502"/>
      <c r="CU7502"/>
      <c r="CV7502"/>
    </row>
    <row r="7503" spans="10:100" x14ac:dyDescent="0.25">
      <c r="J7503"/>
      <c r="K7503"/>
      <c r="L7503"/>
      <c r="M7503"/>
      <c r="N7503"/>
      <c r="O7503"/>
      <c r="P7503"/>
      <c r="Q7503"/>
      <c r="R7503"/>
      <c r="S7503"/>
      <c r="T7503"/>
      <c r="U7503"/>
      <c r="V7503"/>
      <c r="W7503"/>
      <c r="X7503"/>
      <c r="Y7503"/>
      <c r="Z7503"/>
      <c r="AA7503"/>
      <c r="AB7503"/>
      <c r="AC7503"/>
      <c r="AD7503"/>
      <c r="AE7503"/>
      <c r="AF7503"/>
      <c r="AG7503"/>
      <c r="AH7503"/>
      <c r="AI7503"/>
      <c r="AJ7503"/>
      <c r="AK7503"/>
      <c r="AL7503"/>
      <c r="AM7503"/>
      <c r="AN7503"/>
      <c r="AO7503"/>
      <c r="AP7503"/>
      <c r="AQ7503"/>
      <c r="AR7503"/>
      <c r="AS7503"/>
      <c r="AT7503"/>
      <c r="AU7503"/>
      <c r="AV7503"/>
      <c r="AW7503"/>
      <c r="AX7503"/>
      <c r="AY7503"/>
      <c r="AZ7503"/>
      <c r="BA7503"/>
      <c r="BB7503"/>
      <c r="BC7503"/>
      <c r="BD7503"/>
      <c r="BE7503"/>
      <c r="BF7503"/>
      <c r="BG7503"/>
      <c r="BH7503"/>
      <c r="BI7503"/>
      <c r="BJ7503"/>
      <c r="BK7503"/>
      <c r="BL7503"/>
      <c r="BM7503"/>
      <c r="BN7503"/>
      <c r="BO7503"/>
      <c r="BP7503"/>
      <c r="BQ7503"/>
      <c r="BR7503"/>
      <c r="BS7503"/>
      <c r="BT7503"/>
      <c r="BU7503"/>
      <c r="BV7503"/>
      <c r="BW7503"/>
      <c r="BX7503"/>
      <c r="BY7503"/>
      <c r="BZ7503"/>
      <c r="CA7503"/>
      <c r="CB7503"/>
      <c r="CC7503"/>
      <c r="CD7503"/>
      <c r="CE7503"/>
      <c r="CF7503"/>
      <c r="CG7503"/>
      <c r="CH7503"/>
      <c r="CI7503"/>
      <c r="CJ7503"/>
      <c r="CK7503"/>
      <c r="CL7503"/>
      <c r="CM7503"/>
      <c r="CN7503"/>
      <c r="CO7503"/>
      <c r="CP7503"/>
      <c r="CQ7503"/>
      <c r="CR7503"/>
      <c r="CS7503"/>
      <c r="CT7503"/>
      <c r="CU7503"/>
      <c r="CV7503"/>
    </row>
    <row r="7504" spans="10:100" x14ac:dyDescent="0.25">
      <c r="J7504"/>
      <c r="K7504"/>
      <c r="L7504"/>
      <c r="M7504"/>
      <c r="N7504"/>
      <c r="O7504"/>
      <c r="P7504"/>
      <c r="Q7504"/>
      <c r="R7504"/>
      <c r="S7504"/>
      <c r="T7504"/>
      <c r="U7504"/>
      <c r="V7504"/>
      <c r="W7504"/>
      <c r="X7504"/>
      <c r="Y7504"/>
      <c r="Z7504"/>
      <c r="AA7504"/>
      <c r="AB7504"/>
      <c r="AC7504"/>
      <c r="AD7504"/>
      <c r="AE7504"/>
      <c r="AF7504"/>
      <c r="AG7504"/>
      <c r="AH7504"/>
      <c r="AI7504"/>
      <c r="AJ7504"/>
      <c r="AK7504"/>
      <c r="AL7504"/>
      <c r="AM7504"/>
      <c r="AN7504"/>
      <c r="AO7504"/>
      <c r="AP7504"/>
      <c r="AQ7504"/>
      <c r="AR7504"/>
      <c r="AS7504"/>
      <c r="AT7504"/>
      <c r="AU7504"/>
      <c r="AV7504"/>
      <c r="AW7504"/>
      <c r="AX7504"/>
      <c r="AY7504"/>
      <c r="AZ7504"/>
      <c r="BA7504"/>
      <c r="BB7504"/>
      <c r="BC7504"/>
      <c r="BD7504"/>
      <c r="BE7504"/>
      <c r="BF7504"/>
      <c r="BG7504"/>
      <c r="BH7504"/>
      <c r="BI7504"/>
      <c r="BJ7504"/>
      <c r="BK7504"/>
      <c r="BL7504"/>
      <c r="BM7504"/>
      <c r="BN7504"/>
      <c r="BO7504"/>
      <c r="BP7504"/>
      <c r="BQ7504"/>
      <c r="BR7504"/>
      <c r="BS7504"/>
      <c r="BT7504"/>
      <c r="BU7504"/>
      <c r="BV7504"/>
      <c r="BW7504"/>
      <c r="BX7504"/>
      <c r="BY7504"/>
      <c r="BZ7504"/>
      <c r="CA7504"/>
      <c r="CB7504"/>
      <c r="CC7504"/>
      <c r="CD7504"/>
      <c r="CE7504"/>
      <c r="CF7504"/>
      <c r="CG7504"/>
      <c r="CH7504"/>
      <c r="CI7504"/>
      <c r="CJ7504"/>
      <c r="CK7504"/>
      <c r="CL7504"/>
      <c r="CM7504"/>
      <c r="CN7504"/>
      <c r="CO7504"/>
      <c r="CP7504"/>
      <c r="CQ7504"/>
      <c r="CR7504"/>
      <c r="CS7504"/>
      <c r="CT7504"/>
      <c r="CU7504"/>
      <c r="CV7504"/>
    </row>
    <row r="7505" spans="10:100" x14ac:dyDescent="0.25">
      <c r="J7505"/>
      <c r="K7505"/>
      <c r="L7505"/>
      <c r="M7505"/>
      <c r="N7505"/>
      <c r="O7505"/>
      <c r="P7505"/>
      <c r="Q7505"/>
      <c r="R7505"/>
      <c r="S7505"/>
      <c r="T7505"/>
      <c r="U7505"/>
      <c r="V7505"/>
      <c r="W7505"/>
      <c r="X7505"/>
      <c r="Y7505"/>
      <c r="Z7505"/>
      <c r="AA7505"/>
      <c r="AB7505"/>
      <c r="AC7505"/>
      <c r="AD7505"/>
      <c r="AE7505"/>
      <c r="AF7505"/>
      <c r="AG7505"/>
      <c r="AH7505"/>
      <c r="AI7505"/>
      <c r="AJ7505"/>
      <c r="AK7505"/>
      <c r="AL7505"/>
      <c r="AM7505"/>
      <c r="AN7505"/>
      <c r="AO7505"/>
      <c r="AP7505"/>
      <c r="AQ7505"/>
      <c r="AR7505"/>
      <c r="AS7505"/>
      <c r="AT7505"/>
      <c r="AU7505"/>
      <c r="AV7505"/>
      <c r="AW7505"/>
      <c r="AX7505"/>
      <c r="AY7505"/>
      <c r="AZ7505"/>
      <c r="BA7505"/>
      <c r="BB7505"/>
      <c r="BC7505"/>
      <c r="BD7505"/>
      <c r="BE7505"/>
      <c r="BF7505"/>
      <c r="BG7505"/>
      <c r="BH7505"/>
      <c r="BI7505"/>
      <c r="BJ7505"/>
      <c r="BK7505"/>
      <c r="BL7505"/>
      <c r="BM7505"/>
      <c r="BN7505"/>
      <c r="BO7505"/>
      <c r="BP7505"/>
      <c r="BQ7505"/>
      <c r="BR7505"/>
      <c r="BS7505"/>
      <c r="BT7505"/>
      <c r="BU7505"/>
      <c r="BV7505"/>
      <c r="BW7505"/>
      <c r="BX7505"/>
      <c r="BY7505"/>
      <c r="BZ7505"/>
      <c r="CA7505"/>
      <c r="CB7505"/>
      <c r="CC7505"/>
      <c r="CD7505"/>
      <c r="CE7505"/>
      <c r="CF7505"/>
      <c r="CG7505"/>
      <c r="CH7505"/>
      <c r="CI7505"/>
      <c r="CJ7505"/>
      <c r="CK7505"/>
      <c r="CL7505"/>
      <c r="CM7505"/>
      <c r="CN7505"/>
      <c r="CO7505"/>
      <c r="CP7505"/>
      <c r="CQ7505"/>
      <c r="CR7505"/>
      <c r="CS7505"/>
      <c r="CT7505"/>
      <c r="CU7505"/>
      <c r="CV7505"/>
    </row>
    <row r="7506" spans="10:100" x14ac:dyDescent="0.25">
      <c r="J7506"/>
      <c r="K7506"/>
      <c r="L7506"/>
      <c r="M7506"/>
      <c r="N7506"/>
      <c r="O7506"/>
      <c r="P7506"/>
      <c r="Q7506"/>
      <c r="R7506"/>
      <c r="S7506"/>
      <c r="T7506"/>
      <c r="U7506"/>
      <c r="V7506"/>
      <c r="W7506"/>
      <c r="X7506"/>
      <c r="Y7506"/>
      <c r="Z7506"/>
      <c r="AA7506"/>
      <c r="AB7506"/>
      <c r="AC7506"/>
      <c r="AD7506"/>
      <c r="AE7506"/>
      <c r="AF7506"/>
      <c r="AG7506"/>
      <c r="AH7506"/>
      <c r="AI7506"/>
      <c r="AJ7506"/>
      <c r="AK7506"/>
      <c r="AL7506"/>
      <c r="AM7506"/>
      <c r="AN7506"/>
      <c r="AO7506"/>
      <c r="AP7506"/>
      <c r="AQ7506"/>
      <c r="AR7506"/>
      <c r="AS7506"/>
      <c r="AT7506"/>
      <c r="AU7506"/>
      <c r="AV7506"/>
      <c r="AW7506"/>
      <c r="AX7506"/>
      <c r="AY7506"/>
      <c r="AZ7506"/>
      <c r="BA7506"/>
      <c r="BB7506"/>
      <c r="BC7506"/>
      <c r="BD7506"/>
      <c r="BE7506"/>
      <c r="BF7506"/>
      <c r="BG7506"/>
      <c r="BH7506"/>
      <c r="BI7506"/>
      <c r="BJ7506"/>
      <c r="BK7506"/>
      <c r="BL7506"/>
      <c r="BM7506"/>
      <c r="BN7506"/>
      <c r="BO7506"/>
      <c r="BP7506"/>
      <c r="BQ7506"/>
      <c r="BR7506"/>
      <c r="BS7506"/>
      <c r="BT7506"/>
      <c r="BU7506"/>
      <c r="BV7506"/>
      <c r="BW7506"/>
      <c r="BX7506"/>
      <c r="BY7506"/>
      <c r="BZ7506"/>
      <c r="CA7506"/>
      <c r="CB7506"/>
      <c r="CC7506"/>
      <c r="CD7506"/>
      <c r="CE7506"/>
      <c r="CF7506"/>
      <c r="CG7506"/>
      <c r="CH7506"/>
      <c r="CI7506"/>
      <c r="CJ7506"/>
      <c r="CK7506"/>
      <c r="CL7506"/>
      <c r="CM7506"/>
      <c r="CN7506"/>
      <c r="CO7506"/>
      <c r="CP7506"/>
      <c r="CQ7506"/>
      <c r="CR7506"/>
      <c r="CS7506"/>
      <c r="CT7506"/>
      <c r="CU7506"/>
      <c r="CV7506"/>
    </row>
    <row r="7507" spans="10:100" x14ac:dyDescent="0.25">
      <c r="J7507"/>
      <c r="K7507"/>
      <c r="L7507"/>
      <c r="M7507"/>
      <c r="N7507"/>
      <c r="O7507"/>
      <c r="P7507"/>
      <c r="Q7507"/>
      <c r="R7507"/>
      <c r="S7507"/>
      <c r="T7507"/>
      <c r="U7507"/>
      <c r="V7507"/>
      <c r="W7507"/>
      <c r="X7507"/>
      <c r="Y7507"/>
      <c r="Z7507"/>
      <c r="AA7507"/>
      <c r="AB7507"/>
      <c r="AC7507"/>
      <c r="AD7507"/>
      <c r="AE7507"/>
      <c r="AF7507"/>
      <c r="AG7507"/>
      <c r="AH7507"/>
      <c r="AI7507"/>
      <c r="AJ7507"/>
      <c r="AK7507"/>
      <c r="AL7507"/>
      <c r="AM7507"/>
      <c r="AN7507"/>
      <c r="AO7507"/>
      <c r="AP7507"/>
      <c r="AQ7507"/>
      <c r="AR7507"/>
      <c r="AS7507"/>
      <c r="AT7507"/>
      <c r="AU7507"/>
      <c r="AV7507"/>
      <c r="AW7507"/>
      <c r="AX7507"/>
      <c r="AY7507"/>
      <c r="AZ7507"/>
      <c r="BA7507"/>
      <c r="BB7507"/>
      <c r="BC7507"/>
      <c r="BD7507"/>
      <c r="BE7507"/>
      <c r="BF7507"/>
      <c r="BG7507"/>
      <c r="BH7507"/>
      <c r="BI7507"/>
      <c r="BJ7507"/>
      <c r="BK7507"/>
      <c r="BL7507"/>
      <c r="BM7507"/>
      <c r="BN7507"/>
      <c r="BO7507"/>
      <c r="BP7507"/>
      <c r="BQ7507"/>
      <c r="BR7507"/>
      <c r="BS7507"/>
      <c r="BT7507"/>
      <c r="BU7507"/>
      <c r="BV7507"/>
      <c r="BW7507"/>
      <c r="BX7507"/>
      <c r="BY7507"/>
      <c r="BZ7507"/>
      <c r="CA7507"/>
      <c r="CB7507"/>
      <c r="CC7507"/>
      <c r="CD7507"/>
      <c r="CE7507"/>
      <c r="CF7507"/>
      <c r="CG7507"/>
      <c r="CH7507"/>
      <c r="CI7507"/>
      <c r="CJ7507"/>
      <c r="CK7507"/>
      <c r="CL7507"/>
      <c r="CM7507"/>
      <c r="CN7507"/>
      <c r="CO7507"/>
      <c r="CP7507"/>
      <c r="CQ7507"/>
      <c r="CR7507"/>
      <c r="CS7507"/>
      <c r="CT7507"/>
      <c r="CU7507"/>
      <c r="CV7507"/>
    </row>
    <row r="7508" spans="10:100" x14ac:dyDescent="0.25">
      <c r="J7508"/>
      <c r="K7508"/>
      <c r="L7508"/>
      <c r="M7508"/>
      <c r="N7508"/>
      <c r="O7508"/>
      <c r="P7508"/>
      <c r="Q7508"/>
      <c r="R7508"/>
      <c r="S7508"/>
      <c r="T7508"/>
      <c r="U7508"/>
      <c r="V7508"/>
      <c r="W7508"/>
      <c r="X7508"/>
      <c r="Y7508"/>
      <c r="Z7508"/>
      <c r="AA7508"/>
      <c r="AB7508"/>
      <c r="AC7508"/>
      <c r="AD7508"/>
      <c r="AE7508"/>
      <c r="AF7508"/>
      <c r="AG7508"/>
      <c r="AH7508"/>
      <c r="AI7508"/>
      <c r="AJ7508"/>
      <c r="AK7508"/>
      <c r="AL7508"/>
      <c r="AM7508"/>
      <c r="AN7508"/>
      <c r="AO7508"/>
      <c r="AP7508"/>
      <c r="AQ7508"/>
      <c r="AR7508"/>
      <c r="AS7508"/>
      <c r="AT7508"/>
      <c r="AU7508"/>
      <c r="AV7508"/>
      <c r="AW7508"/>
      <c r="AX7508"/>
      <c r="AY7508"/>
      <c r="AZ7508"/>
      <c r="BA7508"/>
      <c r="BB7508"/>
      <c r="BC7508"/>
      <c r="BD7508"/>
      <c r="BE7508"/>
      <c r="BF7508"/>
      <c r="BG7508"/>
      <c r="BH7508"/>
      <c r="BI7508"/>
      <c r="BJ7508"/>
      <c r="BK7508"/>
      <c r="BL7508"/>
      <c r="BM7508"/>
      <c r="BN7508"/>
      <c r="BO7508"/>
      <c r="BP7508"/>
      <c r="BQ7508"/>
      <c r="BR7508"/>
      <c r="BS7508"/>
      <c r="BT7508"/>
      <c r="BU7508"/>
      <c r="BV7508"/>
      <c r="BW7508"/>
      <c r="BX7508"/>
      <c r="BY7508"/>
      <c r="BZ7508"/>
      <c r="CA7508"/>
      <c r="CB7508"/>
      <c r="CC7508"/>
      <c r="CD7508"/>
      <c r="CE7508"/>
      <c r="CF7508"/>
      <c r="CG7508"/>
      <c r="CH7508"/>
      <c r="CI7508"/>
      <c r="CJ7508"/>
      <c r="CK7508"/>
      <c r="CL7508"/>
      <c r="CM7508"/>
      <c r="CN7508"/>
      <c r="CO7508"/>
      <c r="CP7508"/>
      <c r="CQ7508"/>
      <c r="CR7508"/>
      <c r="CS7508"/>
      <c r="CT7508"/>
      <c r="CU7508"/>
      <c r="CV7508"/>
    </row>
    <row r="7509" spans="10:100" x14ac:dyDescent="0.25">
      <c r="J7509"/>
      <c r="K7509"/>
      <c r="L7509"/>
      <c r="M7509"/>
      <c r="N7509"/>
      <c r="O7509"/>
      <c r="P7509"/>
      <c r="Q7509"/>
      <c r="R7509"/>
      <c r="S7509"/>
      <c r="T7509"/>
      <c r="U7509"/>
      <c r="V7509"/>
      <c r="W7509"/>
      <c r="X7509"/>
      <c r="Y7509"/>
      <c r="Z7509"/>
      <c r="AA7509"/>
      <c r="AB7509"/>
      <c r="AC7509"/>
      <c r="AD7509"/>
      <c r="AE7509"/>
      <c r="AF7509"/>
      <c r="AG7509"/>
      <c r="AH7509"/>
      <c r="AI7509"/>
      <c r="AJ7509"/>
      <c r="AK7509"/>
      <c r="AL7509"/>
      <c r="AM7509"/>
      <c r="AN7509"/>
      <c r="AO7509"/>
      <c r="AP7509"/>
      <c r="AQ7509"/>
      <c r="AR7509"/>
      <c r="AS7509"/>
      <c r="AT7509"/>
      <c r="AU7509"/>
      <c r="AV7509"/>
      <c r="AW7509"/>
      <c r="AX7509"/>
      <c r="AY7509"/>
      <c r="AZ7509"/>
      <c r="BA7509"/>
      <c r="BB7509"/>
      <c r="BC7509"/>
      <c r="BD7509"/>
      <c r="BE7509"/>
      <c r="BF7509"/>
      <c r="BG7509"/>
      <c r="BH7509"/>
      <c r="BI7509"/>
      <c r="BJ7509"/>
      <c r="BK7509"/>
      <c r="BL7509"/>
      <c r="BM7509"/>
      <c r="BN7509"/>
      <c r="BO7509"/>
      <c r="BP7509"/>
      <c r="BQ7509"/>
      <c r="BR7509"/>
      <c r="BS7509"/>
      <c r="BT7509"/>
      <c r="BU7509"/>
      <c r="BV7509"/>
      <c r="BW7509"/>
      <c r="BX7509"/>
      <c r="BY7509"/>
      <c r="BZ7509"/>
      <c r="CA7509"/>
      <c r="CB7509"/>
      <c r="CC7509"/>
      <c r="CD7509"/>
      <c r="CE7509"/>
      <c r="CF7509"/>
      <c r="CG7509"/>
      <c r="CH7509"/>
      <c r="CI7509"/>
      <c r="CJ7509"/>
      <c r="CK7509"/>
      <c r="CL7509"/>
      <c r="CM7509"/>
      <c r="CN7509"/>
      <c r="CO7509"/>
      <c r="CP7509"/>
      <c r="CQ7509"/>
      <c r="CR7509"/>
      <c r="CS7509"/>
      <c r="CT7509"/>
      <c r="CU7509"/>
      <c r="CV7509"/>
    </row>
    <row r="7510" spans="10:100" x14ac:dyDescent="0.25">
      <c r="J7510"/>
      <c r="K7510"/>
      <c r="L7510"/>
      <c r="M7510"/>
      <c r="N7510"/>
      <c r="O7510"/>
      <c r="P7510"/>
      <c r="Q7510"/>
      <c r="R7510"/>
      <c r="S7510"/>
      <c r="T7510"/>
      <c r="U7510"/>
      <c r="V7510"/>
      <c r="W7510"/>
      <c r="X7510"/>
      <c r="Y7510"/>
      <c r="Z7510"/>
      <c r="AA7510"/>
      <c r="AB7510"/>
      <c r="AC7510"/>
      <c r="AD7510"/>
      <c r="AE7510"/>
      <c r="AF7510"/>
      <c r="AG7510"/>
      <c r="AH7510"/>
      <c r="AI7510"/>
      <c r="AJ7510"/>
      <c r="AK7510"/>
      <c r="AL7510"/>
      <c r="AM7510"/>
      <c r="AN7510"/>
      <c r="AO7510"/>
      <c r="AP7510"/>
      <c r="AQ7510"/>
      <c r="AR7510"/>
      <c r="AS7510"/>
      <c r="AT7510"/>
      <c r="AU7510"/>
      <c r="AV7510"/>
      <c r="AW7510"/>
      <c r="AX7510"/>
      <c r="AY7510"/>
      <c r="AZ7510"/>
      <c r="BA7510"/>
      <c r="BB7510"/>
      <c r="BC7510"/>
      <c r="BD7510"/>
      <c r="BE7510"/>
      <c r="BF7510"/>
      <c r="BG7510"/>
      <c r="BH7510"/>
      <c r="BI7510"/>
      <c r="BJ7510"/>
      <c r="BK7510"/>
      <c r="BL7510"/>
      <c r="BM7510"/>
      <c r="BN7510"/>
      <c r="BO7510"/>
      <c r="BP7510"/>
      <c r="BQ7510"/>
      <c r="BR7510"/>
      <c r="BS7510"/>
      <c r="BT7510"/>
      <c r="BU7510"/>
      <c r="BV7510"/>
      <c r="BW7510"/>
      <c r="BX7510"/>
      <c r="BY7510"/>
      <c r="BZ7510"/>
      <c r="CA7510"/>
      <c r="CB7510"/>
      <c r="CC7510"/>
      <c r="CD7510"/>
      <c r="CE7510"/>
      <c r="CF7510"/>
      <c r="CG7510"/>
      <c r="CH7510"/>
      <c r="CI7510"/>
      <c r="CJ7510"/>
      <c r="CK7510"/>
      <c r="CL7510"/>
      <c r="CM7510"/>
      <c r="CN7510"/>
      <c r="CO7510"/>
      <c r="CP7510"/>
      <c r="CQ7510"/>
      <c r="CR7510"/>
      <c r="CS7510"/>
      <c r="CT7510"/>
      <c r="CU7510"/>
      <c r="CV7510"/>
    </row>
    <row r="7511" spans="10:100" x14ac:dyDescent="0.25">
      <c r="J7511"/>
      <c r="K7511"/>
      <c r="L7511"/>
      <c r="M7511"/>
      <c r="N7511"/>
      <c r="O7511"/>
      <c r="P7511"/>
      <c r="Q7511"/>
      <c r="R7511"/>
      <c r="S7511"/>
      <c r="T7511"/>
      <c r="U7511"/>
      <c r="V7511"/>
      <c r="W7511"/>
      <c r="X7511"/>
      <c r="Y7511"/>
      <c r="Z7511"/>
      <c r="AA7511"/>
      <c r="AB7511"/>
      <c r="AC7511"/>
      <c r="AD7511"/>
      <c r="AE7511"/>
      <c r="AF7511"/>
      <c r="AG7511"/>
      <c r="AH7511"/>
      <c r="AI7511"/>
      <c r="AJ7511"/>
      <c r="AK7511"/>
      <c r="AL7511"/>
      <c r="AM7511"/>
      <c r="AN7511"/>
      <c r="AO7511"/>
      <c r="AP7511"/>
      <c r="AQ7511"/>
      <c r="AR7511"/>
      <c r="AS7511"/>
      <c r="AT7511"/>
      <c r="AU7511"/>
      <c r="AV7511"/>
      <c r="AW7511"/>
      <c r="AX7511"/>
      <c r="AY7511"/>
      <c r="AZ7511"/>
      <c r="BA7511"/>
      <c r="BB7511"/>
      <c r="BC7511"/>
      <c r="BD7511"/>
      <c r="BE7511"/>
      <c r="BF7511"/>
      <c r="BG7511"/>
      <c r="BH7511"/>
      <c r="BI7511"/>
      <c r="BJ7511"/>
      <c r="BK7511"/>
      <c r="BL7511"/>
      <c r="BM7511"/>
      <c r="BN7511"/>
      <c r="BO7511"/>
      <c r="BP7511"/>
      <c r="BQ7511"/>
      <c r="BR7511"/>
      <c r="BS7511"/>
      <c r="BT7511"/>
      <c r="BU7511"/>
      <c r="BV7511"/>
      <c r="BW7511"/>
      <c r="BX7511"/>
      <c r="BY7511"/>
      <c r="BZ7511"/>
      <c r="CA7511"/>
      <c r="CB7511"/>
      <c r="CC7511"/>
      <c r="CD7511"/>
      <c r="CE7511"/>
      <c r="CF7511"/>
      <c r="CG7511"/>
      <c r="CH7511"/>
      <c r="CI7511"/>
      <c r="CJ7511"/>
      <c r="CK7511"/>
      <c r="CL7511"/>
      <c r="CM7511"/>
      <c r="CN7511"/>
      <c r="CO7511"/>
      <c r="CP7511"/>
      <c r="CQ7511"/>
      <c r="CR7511"/>
      <c r="CS7511"/>
      <c r="CT7511"/>
      <c r="CU7511"/>
      <c r="CV7511"/>
    </row>
    <row r="7512" spans="10:100" x14ac:dyDescent="0.25">
      <c r="J7512"/>
      <c r="K7512"/>
      <c r="L7512"/>
      <c r="M7512"/>
      <c r="N7512"/>
      <c r="O7512"/>
      <c r="P7512"/>
      <c r="Q7512"/>
      <c r="R7512"/>
      <c r="S7512"/>
      <c r="T7512"/>
      <c r="U7512"/>
      <c r="V7512"/>
      <c r="W7512"/>
      <c r="X7512"/>
      <c r="Y7512"/>
      <c r="Z7512"/>
      <c r="AA7512"/>
      <c r="AB7512"/>
      <c r="AC7512"/>
      <c r="AD7512"/>
      <c r="AE7512"/>
      <c r="AF7512"/>
      <c r="AG7512"/>
      <c r="AH7512"/>
      <c r="AI7512"/>
      <c r="AJ7512"/>
      <c r="AK7512"/>
      <c r="AL7512"/>
      <c r="AM7512"/>
      <c r="AN7512"/>
      <c r="AO7512"/>
      <c r="AP7512"/>
      <c r="AQ7512"/>
      <c r="AR7512"/>
      <c r="AS7512"/>
      <c r="AT7512"/>
      <c r="AU7512"/>
      <c r="AV7512"/>
      <c r="AW7512"/>
      <c r="AX7512"/>
      <c r="AY7512"/>
      <c r="AZ7512"/>
      <c r="BA7512"/>
      <c r="BB7512"/>
      <c r="BC7512"/>
      <c r="BD7512"/>
      <c r="BE7512"/>
      <c r="BF7512"/>
      <c r="BG7512"/>
      <c r="BH7512"/>
      <c r="BI7512"/>
      <c r="BJ7512"/>
      <c r="BK7512"/>
      <c r="BL7512"/>
      <c r="BM7512"/>
      <c r="BN7512"/>
      <c r="BO7512"/>
      <c r="BP7512"/>
      <c r="BQ7512"/>
      <c r="BR7512"/>
      <c r="BS7512"/>
      <c r="BT7512"/>
      <c r="BU7512"/>
      <c r="BV7512"/>
      <c r="BW7512"/>
      <c r="BX7512"/>
      <c r="BY7512"/>
      <c r="BZ7512"/>
      <c r="CA7512"/>
      <c r="CB7512"/>
      <c r="CC7512"/>
      <c r="CD7512"/>
      <c r="CE7512"/>
      <c r="CF7512"/>
      <c r="CG7512"/>
      <c r="CH7512"/>
      <c r="CI7512"/>
      <c r="CJ7512"/>
      <c r="CK7512"/>
      <c r="CL7512"/>
      <c r="CM7512"/>
      <c r="CN7512"/>
      <c r="CO7512"/>
      <c r="CP7512"/>
      <c r="CQ7512"/>
      <c r="CR7512"/>
      <c r="CS7512"/>
      <c r="CT7512"/>
      <c r="CU7512"/>
      <c r="CV7512"/>
    </row>
    <row r="7513" spans="10:100" x14ac:dyDescent="0.25">
      <c r="J7513"/>
      <c r="K7513"/>
      <c r="L7513"/>
      <c r="M7513"/>
      <c r="N7513"/>
      <c r="O7513"/>
      <c r="P7513"/>
      <c r="Q7513"/>
      <c r="R7513"/>
      <c r="S7513"/>
      <c r="T7513"/>
      <c r="U7513"/>
      <c r="V7513"/>
      <c r="W7513"/>
      <c r="X7513"/>
      <c r="Y7513"/>
      <c r="Z7513"/>
      <c r="AA7513"/>
      <c r="AB7513"/>
      <c r="AC7513"/>
      <c r="AD7513"/>
      <c r="AE7513"/>
      <c r="AF7513"/>
      <c r="AG7513"/>
      <c r="AH7513"/>
      <c r="AI7513"/>
      <c r="AJ7513"/>
      <c r="AK7513"/>
      <c r="AL7513"/>
      <c r="AM7513"/>
      <c r="AN7513"/>
      <c r="AO7513"/>
      <c r="AP7513"/>
      <c r="AQ7513"/>
      <c r="AR7513"/>
      <c r="AS7513"/>
      <c r="AT7513"/>
      <c r="AU7513"/>
      <c r="AV7513"/>
      <c r="AW7513"/>
      <c r="AX7513"/>
      <c r="AY7513"/>
      <c r="AZ7513"/>
      <c r="BA7513"/>
      <c r="BB7513"/>
      <c r="BC7513"/>
      <c r="BD7513"/>
      <c r="BE7513"/>
      <c r="BF7513"/>
      <c r="BG7513"/>
      <c r="BH7513"/>
      <c r="BI7513"/>
      <c r="BJ7513"/>
      <c r="BK7513"/>
      <c r="BL7513"/>
      <c r="BM7513"/>
      <c r="BN7513"/>
      <c r="BO7513"/>
      <c r="BP7513"/>
      <c r="BQ7513"/>
      <c r="BR7513"/>
      <c r="BS7513"/>
      <c r="BT7513"/>
      <c r="BU7513"/>
      <c r="BV7513"/>
      <c r="BW7513"/>
      <c r="BX7513"/>
      <c r="BY7513"/>
      <c r="BZ7513"/>
      <c r="CA7513"/>
      <c r="CB7513"/>
      <c r="CC7513"/>
      <c r="CD7513"/>
      <c r="CE7513"/>
      <c r="CF7513"/>
      <c r="CG7513"/>
      <c r="CH7513"/>
      <c r="CI7513"/>
      <c r="CJ7513"/>
      <c r="CK7513"/>
      <c r="CL7513"/>
      <c r="CM7513"/>
      <c r="CN7513"/>
      <c r="CO7513"/>
      <c r="CP7513"/>
      <c r="CQ7513"/>
      <c r="CR7513"/>
      <c r="CS7513"/>
      <c r="CT7513"/>
      <c r="CU7513"/>
      <c r="CV7513"/>
    </row>
    <row r="7514" spans="10:100" x14ac:dyDescent="0.25">
      <c r="J7514"/>
      <c r="K7514"/>
      <c r="L7514"/>
      <c r="M7514"/>
      <c r="N7514"/>
      <c r="O7514"/>
      <c r="P7514"/>
      <c r="Q7514"/>
      <c r="R7514"/>
      <c r="S7514"/>
      <c r="T7514"/>
      <c r="U7514"/>
      <c r="V7514"/>
      <c r="W7514"/>
      <c r="X7514"/>
      <c r="Y7514"/>
      <c r="Z7514"/>
      <c r="AA7514"/>
      <c r="AB7514"/>
      <c r="AC7514"/>
      <c r="AD7514"/>
      <c r="AE7514"/>
      <c r="AF7514"/>
      <c r="AG7514"/>
      <c r="AH7514"/>
      <c r="AI7514"/>
      <c r="AJ7514"/>
      <c r="AK7514"/>
      <c r="AL7514"/>
      <c r="AM7514"/>
      <c r="AN7514"/>
      <c r="AO7514"/>
      <c r="AP7514"/>
      <c r="AQ7514"/>
      <c r="AR7514"/>
      <c r="AS7514"/>
      <c r="AT7514"/>
      <c r="AU7514"/>
      <c r="AV7514"/>
      <c r="AW7514"/>
      <c r="AX7514"/>
      <c r="AY7514"/>
      <c r="AZ7514"/>
      <c r="BA7514"/>
      <c r="BB7514"/>
      <c r="BC7514"/>
      <c r="BD7514"/>
      <c r="BE7514"/>
      <c r="BF7514"/>
      <c r="BG7514"/>
      <c r="BH7514"/>
      <c r="BI7514"/>
      <c r="BJ7514"/>
      <c r="BK7514"/>
      <c r="BL7514"/>
      <c r="BM7514"/>
      <c r="BN7514"/>
      <c r="BO7514"/>
      <c r="BP7514"/>
      <c r="BQ7514"/>
      <c r="BR7514"/>
      <c r="BS7514"/>
      <c r="BT7514"/>
      <c r="BU7514"/>
      <c r="BV7514"/>
      <c r="BW7514"/>
      <c r="BX7514"/>
      <c r="BY7514"/>
      <c r="BZ7514"/>
      <c r="CA7514"/>
      <c r="CB7514"/>
      <c r="CC7514"/>
      <c r="CD7514"/>
      <c r="CE7514"/>
      <c r="CF7514"/>
      <c r="CG7514"/>
      <c r="CH7514"/>
      <c r="CI7514"/>
      <c r="CJ7514"/>
      <c r="CK7514"/>
      <c r="CL7514"/>
      <c r="CM7514"/>
      <c r="CN7514"/>
      <c r="CO7514"/>
      <c r="CP7514"/>
      <c r="CQ7514"/>
      <c r="CR7514"/>
      <c r="CS7514"/>
      <c r="CT7514"/>
      <c r="CU7514"/>
      <c r="CV7514"/>
    </row>
    <row r="7515" spans="10:100" x14ac:dyDescent="0.25">
      <c r="J7515"/>
      <c r="K7515"/>
      <c r="L7515"/>
      <c r="M7515"/>
      <c r="N7515"/>
      <c r="O7515"/>
      <c r="P7515"/>
      <c r="Q7515"/>
      <c r="R7515"/>
      <c r="S7515"/>
      <c r="T7515"/>
      <c r="U7515"/>
      <c r="V7515"/>
      <c r="W7515"/>
      <c r="X7515"/>
      <c r="Y7515"/>
      <c r="Z7515"/>
      <c r="AA7515"/>
      <c r="AB7515"/>
      <c r="AC7515"/>
      <c r="AD7515"/>
      <c r="AE7515"/>
      <c r="AF7515"/>
      <c r="AG7515"/>
      <c r="AH7515"/>
      <c r="AI7515"/>
      <c r="AJ7515"/>
      <c r="AK7515"/>
      <c r="AL7515"/>
      <c r="AM7515"/>
      <c r="AN7515"/>
      <c r="AO7515"/>
      <c r="AP7515"/>
      <c r="AQ7515"/>
      <c r="AR7515"/>
      <c r="AS7515"/>
      <c r="AT7515"/>
      <c r="AU7515"/>
      <c r="AV7515"/>
      <c r="AW7515"/>
      <c r="AX7515"/>
      <c r="AY7515"/>
      <c r="AZ7515"/>
      <c r="BA7515"/>
      <c r="BB7515"/>
      <c r="BC7515"/>
      <c r="BD7515"/>
      <c r="BE7515"/>
      <c r="BF7515"/>
      <c r="BG7515"/>
      <c r="BH7515"/>
      <c r="BI7515"/>
      <c r="BJ7515"/>
      <c r="BK7515"/>
      <c r="BL7515"/>
      <c r="BM7515"/>
      <c r="BN7515"/>
      <c r="BO7515"/>
      <c r="BP7515"/>
      <c r="BQ7515"/>
      <c r="BR7515"/>
      <c r="BS7515"/>
      <c r="BT7515"/>
      <c r="BU7515"/>
      <c r="BV7515"/>
      <c r="BW7515"/>
      <c r="BX7515"/>
      <c r="BY7515"/>
      <c r="BZ7515"/>
      <c r="CA7515"/>
      <c r="CB7515"/>
      <c r="CC7515"/>
      <c r="CD7515"/>
      <c r="CE7515"/>
      <c r="CF7515"/>
      <c r="CG7515"/>
      <c r="CH7515"/>
      <c r="CI7515"/>
      <c r="CJ7515"/>
      <c r="CK7515"/>
      <c r="CL7515"/>
      <c r="CM7515"/>
      <c r="CN7515"/>
      <c r="CO7515"/>
      <c r="CP7515"/>
      <c r="CQ7515"/>
      <c r="CR7515"/>
      <c r="CS7515"/>
      <c r="CT7515"/>
      <c r="CU7515"/>
      <c r="CV7515"/>
    </row>
    <row r="7516" spans="10:100" x14ac:dyDescent="0.25">
      <c r="J7516"/>
      <c r="K7516"/>
      <c r="L7516"/>
      <c r="M7516"/>
      <c r="N7516"/>
      <c r="O7516"/>
      <c r="P7516"/>
      <c r="Q7516"/>
      <c r="R7516"/>
      <c r="S7516"/>
      <c r="T7516"/>
      <c r="U7516"/>
      <c r="V7516"/>
      <c r="W7516"/>
      <c r="X7516"/>
      <c r="Y7516"/>
      <c r="Z7516"/>
      <c r="AA7516"/>
      <c r="AB7516"/>
      <c r="AC7516"/>
      <c r="AD7516"/>
      <c r="AE7516"/>
      <c r="AF7516"/>
      <c r="AG7516"/>
      <c r="AH7516"/>
      <c r="AI7516"/>
      <c r="AJ7516"/>
      <c r="AK7516"/>
      <c r="AL7516"/>
      <c r="AM7516"/>
      <c r="AN7516"/>
      <c r="AO7516"/>
      <c r="AP7516"/>
      <c r="AQ7516"/>
      <c r="AR7516"/>
      <c r="AS7516"/>
      <c r="AT7516"/>
      <c r="AU7516"/>
      <c r="AV7516"/>
      <c r="AW7516"/>
      <c r="AX7516"/>
      <c r="AY7516"/>
      <c r="AZ7516"/>
      <c r="BA7516"/>
      <c r="BB7516"/>
      <c r="BC7516"/>
      <c r="BD7516"/>
      <c r="BE7516"/>
      <c r="BF7516"/>
      <c r="BG7516"/>
      <c r="BH7516"/>
      <c r="BI7516"/>
      <c r="BJ7516"/>
      <c r="BK7516"/>
      <c r="BL7516"/>
      <c r="BM7516"/>
      <c r="BN7516"/>
      <c r="BO7516"/>
      <c r="BP7516"/>
      <c r="BQ7516"/>
      <c r="BR7516"/>
      <c r="BS7516"/>
      <c r="BT7516"/>
      <c r="BU7516"/>
      <c r="BV7516"/>
      <c r="BW7516"/>
      <c r="BX7516"/>
      <c r="BY7516"/>
      <c r="BZ7516"/>
      <c r="CA7516"/>
      <c r="CB7516"/>
      <c r="CC7516"/>
      <c r="CD7516"/>
      <c r="CE7516"/>
      <c r="CF7516"/>
      <c r="CG7516"/>
      <c r="CH7516"/>
      <c r="CI7516"/>
      <c r="CJ7516"/>
      <c r="CK7516"/>
      <c r="CL7516"/>
      <c r="CM7516"/>
      <c r="CN7516"/>
      <c r="CO7516"/>
      <c r="CP7516"/>
      <c r="CQ7516"/>
      <c r="CR7516"/>
      <c r="CS7516"/>
      <c r="CT7516"/>
      <c r="CU7516"/>
      <c r="CV7516"/>
    </row>
    <row r="7517" spans="10:100" x14ac:dyDescent="0.25">
      <c r="J7517"/>
      <c r="K7517"/>
      <c r="L7517"/>
      <c r="M7517"/>
      <c r="N7517"/>
      <c r="O7517"/>
      <c r="P7517"/>
      <c r="Q7517"/>
      <c r="R7517"/>
      <c r="S7517"/>
      <c r="T7517"/>
      <c r="U7517"/>
      <c r="V7517"/>
      <c r="W7517"/>
      <c r="X7517"/>
      <c r="Y7517"/>
      <c r="Z7517"/>
      <c r="AA7517"/>
      <c r="AB7517"/>
      <c r="AC7517"/>
      <c r="AD7517"/>
      <c r="AE7517"/>
      <c r="AF7517"/>
      <c r="AG7517"/>
      <c r="AH7517"/>
      <c r="AI7517"/>
      <c r="AJ7517"/>
      <c r="AK7517"/>
      <c r="AL7517"/>
      <c r="AM7517"/>
      <c r="AN7517"/>
      <c r="AO7517"/>
      <c r="AP7517"/>
      <c r="AQ7517"/>
      <c r="AR7517"/>
      <c r="AS7517"/>
      <c r="AT7517"/>
      <c r="AU7517"/>
      <c r="AV7517"/>
      <c r="AW7517"/>
      <c r="AX7517"/>
      <c r="AY7517"/>
      <c r="AZ7517"/>
      <c r="BA7517"/>
      <c r="BB7517"/>
      <c r="BC7517"/>
      <c r="BD7517"/>
      <c r="BE7517"/>
      <c r="BF7517"/>
      <c r="BG7517"/>
      <c r="BH7517"/>
      <c r="BI7517"/>
      <c r="BJ7517"/>
      <c r="BK7517"/>
      <c r="BL7517"/>
      <c r="BM7517"/>
      <c r="BN7517"/>
      <c r="BO7517"/>
      <c r="BP7517"/>
      <c r="BQ7517"/>
      <c r="BR7517"/>
      <c r="BS7517"/>
      <c r="BT7517"/>
      <c r="BU7517"/>
      <c r="BV7517"/>
      <c r="BW7517"/>
      <c r="BX7517"/>
      <c r="BY7517"/>
      <c r="BZ7517"/>
      <c r="CA7517"/>
      <c r="CB7517"/>
      <c r="CC7517"/>
      <c r="CD7517"/>
      <c r="CE7517"/>
      <c r="CF7517"/>
      <c r="CG7517"/>
      <c r="CH7517"/>
      <c r="CI7517"/>
      <c r="CJ7517"/>
      <c r="CK7517"/>
      <c r="CL7517"/>
      <c r="CM7517"/>
      <c r="CN7517"/>
      <c r="CO7517"/>
      <c r="CP7517"/>
      <c r="CQ7517"/>
      <c r="CR7517"/>
      <c r="CS7517"/>
      <c r="CT7517"/>
      <c r="CU7517"/>
      <c r="CV7517"/>
    </row>
    <row r="7518" spans="10:100" x14ac:dyDescent="0.25">
      <c r="J7518"/>
      <c r="K7518"/>
      <c r="L7518"/>
      <c r="M7518"/>
      <c r="N7518"/>
      <c r="O7518"/>
      <c r="P7518"/>
      <c r="Q7518"/>
      <c r="R7518"/>
      <c r="S7518"/>
      <c r="T7518"/>
      <c r="U7518"/>
      <c r="V7518"/>
      <c r="W7518"/>
      <c r="X7518"/>
      <c r="Y7518"/>
      <c r="Z7518"/>
      <c r="AA7518"/>
      <c r="AB7518"/>
      <c r="AC7518"/>
      <c r="AD7518"/>
      <c r="AE7518"/>
      <c r="AF7518"/>
      <c r="AG7518"/>
      <c r="AH7518"/>
      <c r="AI7518"/>
      <c r="AJ7518"/>
      <c r="AK7518"/>
      <c r="AL7518"/>
      <c r="AM7518"/>
      <c r="AN7518"/>
      <c r="AO7518"/>
      <c r="AP7518"/>
      <c r="AQ7518"/>
      <c r="AR7518"/>
      <c r="AS7518"/>
      <c r="AT7518"/>
      <c r="AU7518"/>
      <c r="AV7518"/>
      <c r="AW7518"/>
      <c r="AX7518"/>
      <c r="AY7518"/>
      <c r="AZ7518"/>
      <c r="BA7518"/>
      <c r="BB7518"/>
      <c r="BC7518"/>
      <c r="BD7518"/>
      <c r="BE7518"/>
      <c r="BF7518"/>
      <c r="BG7518"/>
      <c r="BH7518"/>
      <c r="BI7518"/>
      <c r="BJ7518"/>
      <c r="BK7518"/>
      <c r="BL7518"/>
      <c r="BM7518"/>
      <c r="BN7518"/>
      <c r="BO7518"/>
      <c r="BP7518"/>
      <c r="BQ7518"/>
      <c r="BR7518"/>
      <c r="BS7518"/>
      <c r="BT7518"/>
      <c r="BU7518"/>
      <c r="BV7518"/>
      <c r="BW7518"/>
      <c r="BX7518"/>
      <c r="BY7518"/>
      <c r="BZ7518"/>
      <c r="CA7518"/>
      <c r="CB7518"/>
      <c r="CC7518"/>
      <c r="CD7518"/>
      <c r="CE7518"/>
      <c r="CF7518"/>
      <c r="CG7518"/>
      <c r="CH7518"/>
      <c r="CI7518"/>
      <c r="CJ7518"/>
      <c r="CK7518"/>
      <c r="CL7518"/>
      <c r="CM7518"/>
      <c r="CN7518"/>
      <c r="CO7518"/>
      <c r="CP7518"/>
      <c r="CQ7518"/>
      <c r="CR7518"/>
      <c r="CS7518"/>
      <c r="CT7518"/>
      <c r="CU7518"/>
      <c r="CV7518"/>
    </row>
    <row r="7519" spans="10:100" x14ac:dyDescent="0.25">
      <c r="J7519"/>
      <c r="K7519"/>
      <c r="L7519"/>
      <c r="M7519"/>
      <c r="N7519"/>
      <c r="O7519"/>
      <c r="P7519"/>
      <c r="Q7519"/>
      <c r="R7519"/>
      <c r="S7519"/>
      <c r="T7519"/>
      <c r="U7519"/>
      <c r="V7519"/>
      <c r="W7519"/>
      <c r="X7519"/>
      <c r="Y7519"/>
      <c r="Z7519"/>
      <c r="AA7519"/>
      <c r="AB7519"/>
      <c r="AC7519"/>
      <c r="AD7519"/>
      <c r="AE7519"/>
      <c r="AF7519"/>
      <c r="AG7519"/>
      <c r="AH7519"/>
      <c r="AI7519"/>
      <c r="AJ7519"/>
      <c r="AK7519"/>
      <c r="AL7519"/>
      <c r="AM7519"/>
      <c r="AN7519"/>
      <c r="AO7519"/>
      <c r="AP7519"/>
      <c r="AQ7519"/>
      <c r="AR7519"/>
      <c r="AS7519"/>
      <c r="AT7519"/>
      <c r="AU7519"/>
      <c r="AV7519"/>
      <c r="AW7519"/>
      <c r="AX7519"/>
      <c r="AY7519"/>
      <c r="AZ7519"/>
      <c r="BA7519"/>
      <c r="BB7519"/>
      <c r="BC7519"/>
      <c r="BD7519"/>
      <c r="BE7519"/>
      <c r="BF7519"/>
      <c r="BG7519"/>
      <c r="BH7519"/>
      <c r="BI7519"/>
      <c r="BJ7519"/>
      <c r="BK7519"/>
      <c r="BL7519"/>
      <c r="BM7519"/>
      <c r="BN7519"/>
      <c r="BO7519"/>
      <c r="BP7519"/>
      <c r="BQ7519"/>
      <c r="BR7519"/>
      <c r="BS7519"/>
      <c r="BT7519"/>
      <c r="BU7519"/>
      <c r="BV7519"/>
      <c r="BW7519"/>
      <c r="BX7519"/>
      <c r="BY7519"/>
      <c r="BZ7519"/>
      <c r="CA7519"/>
      <c r="CB7519"/>
      <c r="CC7519"/>
      <c r="CD7519"/>
      <c r="CE7519"/>
      <c r="CF7519"/>
      <c r="CG7519"/>
      <c r="CH7519"/>
      <c r="CI7519"/>
      <c r="CJ7519"/>
      <c r="CK7519"/>
      <c r="CL7519"/>
      <c r="CM7519"/>
      <c r="CN7519"/>
      <c r="CO7519"/>
      <c r="CP7519"/>
      <c r="CQ7519"/>
      <c r="CR7519"/>
      <c r="CS7519"/>
      <c r="CT7519"/>
      <c r="CU7519"/>
      <c r="CV7519"/>
    </row>
    <row r="7520" spans="10:100" x14ac:dyDescent="0.25">
      <c r="J7520"/>
      <c r="K7520"/>
      <c r="L7520"/>
      <c r="M7520"/>
      <c r="N7520"/>
      <c r="O7520"/>
      <c r="P7520"/>
      <c r="Q7520"/>
      <c r="R7520"/>
      <c r="S7520"/>
      <c r="T7520"/>
      <c r="U7520"/>
      <c r="V7520"/>
      <c r="W7520"/>
      <c r="X7520"/>
      <c r="Y7520"/>
      <c r="Z7520"/>
      <c r="AA7520"/>
      <c r="AB7520"/>
      <c r="AC7520"/>
      <c r="AD7520"/>
      <c r="AE7520"/>
      <c r="AF7520"/>
      <c r="AG7520"/>
      <c r="AH7520"/>
      <c r="AI7520"/>
      <c r="AJ7520"/>
      <c r="AK7520"/>
      <c r="AL7520"/>
      <c r="AM7520"/>
      <c r="AN7520"/>
      <c r="AO7520"/>
      <c r="AP7520"/>
      <c r="AQ7520"/>
      <c r="AR7520"/>
      <c r="AS7520"/>
      <c r="AT7520"/>
      <c r="AU7520"/>
      <c r="AV7520"/>
      <c r="AW7520"/>
      <c r="AX7520"/>
      <c r="AY7520"/>
      <c r="AZ7520"/>
      <c r="BA7520"/>
      <c r="BB7520"/>
      <c r="BC7520"/>
      <c r="BD7520"/>
      <c r="BE7520"/>
      <c r="BF7520"/>
      <c r="BG7520"/>
      <c r="BH7520"/>
      <c r="BI7520"/>
      <c r="BJ7520"/>
      <c r="BK7520"/>
      <c r="BL7520"/>
      <c r="BM7520"/>
      <c r="BN7520"/>
      <c r="BO7520"/>
      <c r="BP7520"/>
      <c r="BQ7520"/>
      <c r="BR7520"/>
      <c r="BS7520"/>
      <c r="BT7520"/>
      <c r="BU7520"/>
      <c r="BV7520"/>
      <c r="BW7520"/>
      <c r="BX7520"/>
      <c r="BY7520"/>
      <c r="BZ7520"/>
      <c r="CA7520"/>
      <c r="CB7520"/>
      <c r="CC7520"/>
      <c r="CD7520"/>
      <c r="CE7520"/>
      <c r="CF7520"/>
      <c r="CG7520"/>
      <c r="CH7520"/>
      <c r="CI7520"/>
      <c r="CJ7520"/>
      <c r="CK7520"/>
      <c r="CL7520"/>
      <c r="CM7520"/>
      <c r="CN7520"/>
      <c r="CO7520"/>
      <c r="CP7520"/>
      <c r="CQ7520"/>
      <c r="CR7520"/>
      <c r="CS7520"/>
      <c r="CT7520"/>
      <c r="CU7520"/>
      <c r="CV7520"/>
    </row>
    <row r="7521" spans="10:100" x14ac:dyDescent="0.25">
      <c r="J7521"/>
      <c r="K7521"/>
      <c r="L7521"/>
      <c r="M7521"/>
      <c r="N7521"/>
      <c r="O7521"/>
      <c r="P7521"/>
      <c r="Q7521"/>
      <c r="R7521"/>
      <c r="S7521"/>
      <c r="T7521"/>
      <c r="U7521"/>
      <c r="V7521"/>
      <c r="W7521"/>
      <c r="X7521"/>
      <c r="Y7521"/>
      <c r="Z7521"/>
      <c r="AA7521"/>
      <c r="AB7521"/>
      <c r="AC7521"/>
      <c r="AD7521"/>
      <c r="AE7521"/>
      <c r="AF7521"/>
      <c r="AG7521"/>
      <c r="AH7521"/>
      <c r="AI7521"/>
      <c r="AJ7521"/>
      <c r="AK7521"/>
      <c r="AL7521"/>
      <c r="AM7521"/>
      <c r="AN7521"/>
      <c r="AO7521"/>
      <c r="AP7521"/>
      <c r="AQ7521"/>
      <c r="AR7521"/>
      <c r="AS7521"/>
      <c r="AT7521"/>
      <c r="AU7521"/>
      <c r="AV7521"/>
      <c r="AW7521"/>
      <c r="AX7521"/>
      <c r="AY7521"/>
      <c r="AZ7521"/>
      <c r="BA7521"/>
      <c r="BB7521"/>
      <c r="BC7521"/>
      <c r="BD7521"/>
      <c r="BE7521"/>
      <c r="BF7521"/>
      <c r="BG7521"/>
      <c r="BH7521"/>
      <c r="BI7521"/>
      <c r="BJ7521"/>
      <c r="BK7521"/>
      <c r="BL7521"/>
      <c r="BM7521"/>
      <c r="BN7521"/>
      <c r="BO7521"/>
      <c r="BP7521"/>
      <c r="BQ7521"/>
      <c r="BR7521"/>
      <c r="BS7521"/>
      <c r="BT7521"/>
      <c r="BU7521"/>
      <c r="BV7521"/>
      <c r="BW7521"/>
      <c r="BX7521"/>
      <c r="BY7521"/>
      <c r="BZ7521"/>
      <c r="CA7521"/>
      <c r="CB7521"/>
      <c r="CC7521"/>
      <c r="CD7521"/>
      <c r="CE7521"/>
      <c r="CF7521"/>
      <c r="CG7521"/>
      <c r="CH7521"/>
      <c r="CI7521"/>
      <c r="CJ7521"/>
      <c r="CK7521"/>
      <c r="CL7521"/>
      <c r="CM7521"/>
      <c r="CN7521"/>
      <c r="CO7521"/>
      <c r="CP7521"/>
      <c r="CQ7521"/>
      <c r="CR7521"/>
      <c r="CS7521"/>
      <c r="CT7521"/>
      <c r="CU7521"/>
      <c r="CV7521"/>
    </row>
    <row r="7522" spans="10:100" x14ac:dyDescent="0.25">
      <c r="J7522"/>
      <c r="K7522"/>
      <c r="L7522"/>
      <c r="M7522"/>
      <c r="N7522"/>
      <c r="O7522"/>
      <c r="P7522"/>
      <c r="Q7522"/>
      <c r="R7522"/>
      <c r="S7522"/>
      <c r="T7522"/>
      <c r="U7522"/>
      <c r="V7522"/>
      <c r="W7522"/>
      <c r="X7522"/>
      <c r="Y7522"/>
      <c r="Z7522"/>
      <c r="AA7522"/>
      <c r="AB7522"/>
      <c r="AC7522"/>
      <c r="AD7522"/>
      <c r="AE7522"/>
      <c r="AF7522"/>
      <c r="AG7522"/>
      <c r="AH7522"/>
      <c r="AI7522"/>
      <c r="AJ7522"/>
      <c r="AK7522"/>
      <c r="AL7522"/>
      <c r="AM7522"/>
      <c r="AN7522"/>
      <c r="AO7522"/>
      <c r="AP7522"/>
      <c r="AQ7522"/>
      <c r="AR7522"/>
      <c r="AS7522"/>
      <c r="AT7522"/>
      <c r="AU7522"/>
      <c r="AV7522"/>
      <c r="AW7522"/>
      <c r="AX7522"/>
      <c r="AY7522"/>
      <c r="AZ7522"/>
      <c r="BA7522"/>
      <c r="BB7522"/>
      <c r="BC7522"/>
      <c r="BD7522"/>
      <c r="BE7522"/>
      <c r="BF7522"/>
      <c r="BG7522"/>
      <c r="BH7522"/>
      <c r="BI7522"/>
      <c r="BJ7522"/>
      <c r="BK7522"/>
      <c r="BL7522"/>
      <c r="BM7522"/>
      <c r="BN7522"/>
      <c r="BO7522"/>
      <c r="BP7522"/>
      <c r="BQ7522"/>
      <c r="BR7522"/>
      <c r="BS7522"/>
      <c r="BT7522"/>
      <c r="BU7522"/>
      <c r="BV7522"/>
      <c r="BW7522"/>
      <c r="BX7522"/>
      <c r="BY7522"/>
      <c r="BZ7522"/>
      <c r="CA7522"/>
      <c r="CB7522"/>
      <c r="CC7522"/>
      <c r="CD7522"/>
      <c r="CE7522"/>
      <c r="CF7522"/>
      <c r="CG7522"/>
      <c r="CH7522"/>
      <c r="CI7522"/>
      <c r="CJ7522"/>
      <c r="CK7522"/>
      <c r="CL7522"/>
      <c r="CM7522"/>
      <c r="CN7522"/>
      <c r="CO7522"/>
      <c r="CP7522"/>
      <c r="CQ7522"/>
      <c r="CR7522"/>
      <c r="CS7522"/>
      <c r="CT7522"/>
      <c r="CU7522"/>
      <c r="CV7522"/>
    </row>
    <row r="7523" spans="10:100" x14ac:dyDescent="0.25">
      <c r="J7523"/>
      <c r="K7523"/>
      <c r="L7523"/>
      <c r="M7523"/>
      <c r="N7523"/>
      <c r="O7523"/>
      <c r="P7523"/>
      <c r="Q7523"/>
      <c r="R7523"/>
      <c r="S7523"/>
      <c r="T7523"/>
      <c r="U7523"/>
      <c r="V7523"/>
      <c r="W7523"/>
      <c r="X7523"/>
      <c r="Y7523"/>
      <c r="Z7523"/>
      <c r="AA7523"/>
      <c r="AB7523"/>
      <c r="AC7523"/>
      <c r="AD7523"/>
      <c r="AE7523"/>
      <c r="AF7523"/>
      <c r="AG7523"/>
      <c r="AH7523"/>
      <c r="AI7523"/>
      <c r="AJ7523"/>
      <c r="AK7523"/>
      <c r="AL7523"/>
      <c r="AM7523"/>
      <c r="AN7523"/>
      <c r="AO7523"/>
      <c r="AP7523"/>
      <c r="AQ7523"/>
      <c r="AR7523"/>
      <c r="AS7523"/>
      <c r="AT7523"/>
      <c r="AU7523"/>
      <c r="AV7523"/>
      <c r="AW7523"/>
      <c r="AX7523"/>
      <c r="AY7523"/>
      <c r="AZ7523"/>
      <c r="BA7523"/>
      <c r="BB7523"/>
      <c r="BC7523"/>
      <c r="BD7523"/>
      <c r="BE7523"/>
      <c r="BF7523"/>
      <c r="BG7523"/>
      <c r="BH7523"/>
      <c r="BI7523"/>
      <c r="BJ7523"/>
      <c r="BK7523"/>
      <c r="BL7523"/>
      <c r="BM7523"/>
      <c r="BN7523"/>
      <c r="BO7523"/>
      <c r="BP7523"/>
      <c r="BQ7523"/>
      <c r="BR7523"/>
      <c r="BS7523"/>
      <c r="BT7523"/>
      <c r="BU7523"/>
      <c r="BV7523"/>
      <c r="BW7523"/>
      <c r="BX7523"/>
      <c r="BY7523"/>
      <c r="BZ7523"/>
      <c r="CA7523"/>
      <c r="CB7523"/>
      <c r="CC7523"/>
      <c r="CD7523"/>
      <c r="CE7523"/>
      <c r="CF7523"/>
      <c r="CG7523"/>
      <c r="CH7523"/>
      <c r="CI7523"/>
      <c r="CJ7523"/>
      <c r="CK7523"/>
      <c r="CL7523"/>
      <c r="CM7523"/>
      <c r="CN7523"/>
      <c r="CO7523"/>
      <c r="CP7523"/>
      <c r="CQ7523"/>
      <c r="CR7523"/>
      <c r="CS7523"/>
      <c r="CT7523"/>
      <c r="CU7523"/>
      <c r="CV7523"/>
    </row>
    <row r="7524" spans="10:100" x14ac:dyDescent="0.25">
      <c r="J7524"/>
      <c r="K7524"/>
      <c r="L7524"/>
      <c r="M7524"/>
      <c r="N7524"/>
      <c r="O7524"/>
      <c r="P7524"/>
      <c r="Q7524"/>
      <c r="R7524"/>
      <c r="S7524"/>
      <c r="T7524"/>
      <c r="U7524"/>
      <c r="V7524"/>
      <c r="W7524"/>
      <c r="X7524"/>
      <c r="Y7524"/>
      <c r="Z7524"/>
      <c r="AA7524"/>
      <c r="AB7524"/>
      <c r="AC7524"/>
      <c r="AD7524"/>
      <c r="AE7524"/>
      <c r="AF7524"/>
      <c r="AG7524"/>
      <c r="AH7524"/>
      <c r="AI7524"/>
      <c r="AJ7524"/>
      <c r="AK7524"/>
      <c r="AL7524"/>
      <c r="AM7524"/>
      <c r="AN7524"/>
      <c r="AO7524"/>
      <c r="AP7524"/>
      <c r="AQ7524"/>
      <c r="AR7524"/>
      <c r="AS7524"/>
      <c r="AT7524"/>
      <c r="AU7524"/>
      <c r="AV7524"/>
      <c r="AW7524"/>
      <c r="AX7524"/>
      <c r="AY7524"/>
      <c r="AZ7524"/>
      <c r="BA7524"/>
      <c r="BB7524"/>
      <c r="BC7524"/>
      <c r="BD7524"/>
      <c r="BE7524"/>
      <c r="BF7524"/>
      <c r="BG7524"/>
      <c r="BH7524"/>
      <c r="BI7524"/>
      <c r="BJ7524"/>
      <c r="BK7524"/>
      <c r="BL7524"/>
      <c r="BM7524"/>
      <c r="BN7524"/>
      <c r="BO7524"/>
      <c r="BP7524"/>
      <c r="BQ7524"/>
      <c r="BR7524"/>
      <c r="BS7524"/>
      <c r="BT7524"/>
      <c r="BU7524"/>
      <c r="BV7524"/>
      <c r="BW7524"/>
      <c r="BX7524"/>
      <c r="BY7524"/>
      <c r="BZ7524"/>
      <c r="CA7524"/>
      <c r="CB7524"/>
      <c r="CC7524"/>
      <c r="CD7524"/>
      <c r="CE7524"/>
      <c r="CF7524"/>
      <c r="CG7524"/>
      <c r="CH7524"/>
      <c r="CI7524"/>
      <c r="CJ7524"/>
      <c r="CK7524"/>
      <c r="CL7524"/>
      <c r="CM7524"/>
      <c r="CN7524"/>
      <c r="CO7524"/>
      <c r="CP7524"/>
      <c r="CQ7524"/>
      <c r="CR7524"/>
      <c r="CS7524"/>
      <c r="CT7524"/>
      <c r="CU7524"/>
      <c r="CV7524"/>
    </row>
    <row r="7525" spans="10:100" x14ac:dyDescent="0.25">
      <c r="J7525"/>
      <c r="K7525"/>
      <c r="L7525"/>
      <c r="M7525"/>
      <c r="N7525"/>
      <c r="O7525"/>
      <c r="P7525"/>
      <c r="Q7525"/>
      <c r="R7525"/>
      <c r="S7525"/>
      <c r="T7525"/>
      <c r="U7525"/>
      <c r="V7525"/>
      <c r="W7525"/>
      <c r="X7525"/>
      <c r="Y7525"/>
      <c r="Z7525"/>
      <c r="AA7525"/>
      <c r="AB7525"/>
      <c r="AC7525"/>
      <c r="AD7525"/>
      <c r="AE7525"/>
      <c r="AF7525"/>
      <c r="AG7525"/>
      <c r="AH7525"/>
      <c r="AI7525"/>
      <c r="AJ7525"/>
      <c r="AK7525"/>
      <c r="AL7525"/>
      <c r="AM7525"/>
      <c r="AN7525"/>
      <c r="AO7525"/>
      <c r="AP7525"/>
      <c r="AQ7525"/>
      <c r="AR7525"/>
      <c r="AS7525"/>
      <c r="AT7525"/>
      <c r="AU7525"/>
      <c r="AV7525"/>
      <c r="AW7525"/>
      <c r="AX7525"/>
      <c r="AY7525"/>
      <c r="AZ7525"/>
      <c r="BA7525"/>
      <c r="BB7525"/>
      <c r="BC7525"/>
      <c r="BD7525"/>
      <c r="BE7525"/>
      <c r="BF7525"/>
      <c r="BG7525"/>
      <c r="BH7525"/>
      <c r="BI7525"/>
      <c r="BJ7525"/>
      <c r="BK7525"/>
      <c r="BL7525"/>
      <c r="BM7525"/>
      <c r="BN7525"/>
      <c r="BO7525"/>
      <c r="BP7525"/>
      <c r="BQ7525"/>
      <c r="BR7525"/>
      <c r="BS7525"/>
      <c r="BT7525"/>
      <c r="BU7525"/>
      <c r="BV7525"/>
      <c r="BW7525"/>
      <c r="BX7525"/>
      <c r="BY7525"/>
      <c r="BZ7525"/>
      <c r="CA7525"/>
      <c r="CB7525"/>
      <c r="CC7525"/>
      <c r="CD7525"/>
      <c r="CE7525"/>
      <c r="CF7525"/>
      <c r="CG7525"/>
      <c r="CH7525"/>
      <c r="CI7525"/>
      <c r="CJ7525"/>
      <c r="CK7525"/>
      <c r="CL7525"/>
      <c r="CM7525"/>
      <c r="CN7525"/>
      <c r="CO7525"/>
      <c r="CP7525"/>
      <c r="CQ7525"/>
      <c r="CR7525"/>
      <c r="CS7525"/>
      <c r="CT7525"/>
      <c r="CU7525"/>
      <c r="CV7525"/>
    </row>
    <row r="7526" spans="10:100" x14ac:dyDescent="0.25">
      <c r="J7526"/>
      <c r="K7526"/>
      <c r="L7526"/>
      <c r="M7526"/>
      <c r="N7526"/>
      <c r="O7526"/>
      <c r="P7526"/>
      <c r="Q7526"/>
      <c r="R7526"/>
      <c r="S7526"/>
      <c r="T7526"/>
      <c r="U7526"/>
      <c r="V7526"/>
      <c r="W7526"/>
      <c r="X7526"/>
      <c r="Y7526"/>
      <c r="Z7526"/>
      <c r="AA7526"/>
      <c r="AB7526"/>
      <c r="AC7526"/>
      <c r="AD7526"/>
      <c r="AE7526"/>
      <c r="AF7526"/>
      <c r="AG7526"/>
      <c r="AH7526"/>
      <c r="AI7526"/>
      <c r="AJ7526"/>
      <c r="AK7526"/>
      <c r="AL7526"/>
      <c r="AM7526"/>
      <c r="AN7526"/>
      <c r="AO7526"/>
      <c r="AP7526"/>
      <c r="AQ7526"/>
      <c r="AR7526"/>
      <c r="AS7526"/>
      <c r="AT7526"/>
      <c r="AU7526"/>
      <c r="AV7526"/>
      <c r="AW7526"/>
      <c r="AX7526"/>
      <c r="AY7526"/>
      <c r="AZ7526"/>
      <c r="BA7526"/>
      <c r="BB7526"/>
      <c r="BC7526"/>
      <c r="BD7526"/>
      <c r="BE7526"/>
      <c r="BF7526"/>
      <c r="BG7526"/>
      <c r="BH7526"/>
      <c r="BI7526"/>
      <c r="BJ7526"/>
      <c r="BK7526"/>
      <c r="BL7526"/>
      <c r="BM7526"/>
      <c r="BN7526"/>
      <c r="BO7526"/>
      <c r="BP7526"/>
      <c r="BQ7526"/>
      <c r="BR7526"/>
      <c r="BS7526"/>
      <c r="BT7526"/>
      <c r="BU7526"/>
      <c r="BV7526"/>
      <c r="BW7526"/>
      <c r="BX7526"/>
      <c r="BY7526"/>
      <c r="BZ7526"/>
      <c r="CA7526"/>
      <c r="CB7526"/>
      <c r="CC7526"/>
      <c r="CD7526"/>
      <c r="CE7526"/>
      <c r="CF7526"/>
      <c r="CG7526"/>
      <c r="CH7526"/>
      <c r="CI7526"/>
      <c r="CJ7526"/>
      <c r="CK7526"/>
      <c r="CL7526"/>
      <c r="CM7526"/>
      <c r="CN7526"/>
      <c r="CO7526"/>
      <c r="CP7526"/>
      <c r="CQ7526"/>
      <c r="CR7526"/>
      <c r="CS7526"/>
      <c r="CT7526"/>
      <c r="CU7526"/>
      <c r="CV7526"/>
    </row>
    <row r="7527" spans="10:100" x14ac:dyDescent="0.25">
      <c r="J7527"/>
      <c r="K7527"/>
      <c r="L7527"/>
      <c r="M7527"/>
      <c r="N7527"/>
      <c r="O7527"/>
      <c r="P7527"/>
      <c r="Q7527"/>
      <c r="R7527"/>
      <c r="S7527"/>
      <c r="T7527"/>
      <c r="U7527"/>
      <c r="V7527"/>
      <c r="W7527"/>
      <c r="X7527"/>
      <c r="Y7527"/>
      <c r="Z7527"/>
      <c r="AA7527"/>
      <c r="AB7527"/>
      <c r="AC7527"/>
      <c r="AD7527"/>
      <c r="AE7527"/>
      <c r="AF7527"/>
      <c r="AG7527"/>
      <c r="AH7527"/>
      <c r="AI7527"/>
      <c r="AJ7527"/>
      <c r="AK7527"/>
      <c r="AL7527"/>
      <c r="AM7527"/>
      <c r="AN7527"/>
      <c r="AO7527"/>
      <c r="AP7527"/>
      <c r="AQ7527"/>
      <c r="AR7527"/>
      <c r="AS7527"/>
      <c r="AT7527"/>
      <c r="AU7527"/>
      <c r="AV7527"/>
      <c r="AW7527"/>
      <c r="AX7527"/>
      <c r="AY7527"/>
      <c r="AZ7527"/>
      <c r="BA7527"/>
      <c r="BB7527"/>
      <c r="BC7527"/>
      <c r="BD7527"/>
      <c r="BE7527"/>
      <c r="BF7527"/>
      <c r="BG7527"/>
      <c r="BH7527"/>
      <c r="BI7527"/>
      <c r="BJ7527"/>
      <c r="BK7527"/>
      <c r="BL7527"/>
      <c r="BM7527"/>
      <c r="BN7527"/>
      <c r="BO7527"/>
      <c r="BP7527"/>
      <c r="BQ7527"/>
      <c r="BR7527"/>
      <c r="BS7527"/>
      <c r="BT7527"/>
      <c r="BU7527"/>
      <c r="BV7527"/>
      <c r="BW7527"/>
      <c r="BX7527"/>
      <c r="BY7527"/>
      <c r="BZ7527"/>
      <c r="CA7527"/>
      <c r="CB7527"/>
      <c r="CC7527"/>
      <c r="CD7527"/>
      <c r="CE7527"/>
      <c r="CF7527"/>
      <c r="CG7527"/>
      <c r="CH7527"/>
      <c r="CI7527"/>
      <c r="CJ7527"/>
      <c r="CK7527"/>
      <c r="CL7527"/>
      <c r="CM7527"/>
      <c r="CN7527"/>
      <c r="CO7527"/>
      <c r="CP7527"/>
      <c r="CQ7527"/>
      <c r="CR7527"/>
      <c r="CS7527"/>
      <c r="CT7527"/>
      <c r="CU7527"/>
      <c r="CV7527"/>
    </row>
    <row r="7528" spans="10:100" x14ac:dyDescent="0.25">
      <c r="J7528"/>
      <c r="K7528"/>
      <c r="L7528"/>
      <c r="M7528"/>
      <c r="N7528"/>
      <c r="O7528"/>
      <c r="P7528"/>
      <c r="Q7528"/>
      <c r="R7528"/>
      <c r="S7528"/>
      <c r="T7528"/>
      <c r="U7528"/>
      <c r="V7528"/>
      <c r="W7528"/>
      <c r="X7528"/>
      <c r="Y7528"/>
      <c r="Z7528"/>
      <c r="AA7528"/>
      <c r="AB7528"/>
      <c r="AC7528"/>
      <c r="AD7528"/>
      <c r="AE7528"/>
      <c r="AF7528"/>
      <c r="AG7528"/>
      <c r="AH7528"/>
      <c r="AI7528"/>
      <c r="AJ7528"/>
      <c r="AK7528"/>
      <c r="AL7528"/>
      <c r="AM7528"/>
      <c r="AN7528"/>
      <c r="AO7528"/>
      <c r="AP7528"/>
      <c r="AQ7528"/>
      <c r="AR7528"/>
      <c r="AS7528"/>
      <c r="AT7528"/>
      <c r="AU7528"/>
      <c r="AV7528"/>
      <c r="AW7528"/>
      <c r="AX7528"/>
      <c r="AY7528"/>
      <c r="AZ7528"/>
      <c r="BA7528"/>
      <c r="BB7528"/>
      <c r="BC7528"/>
      <c r="BD7528"/>
      <c r="BE7528"/>
      <c r="BF7528"/>
      <c r="BG7528"/>
      <c r="BH7528"/>
      <c r="BI7528"/>
      <c r="BJ7528"/>
      <c r="BK7528"/>
      <c r="BL7528"/>
      <c r="BM7528"/>
      <c r="BN7528"/>
      <c r="BO7528"/>
      <c r="BP7528"/>
      <c r="BQ7528"/>
      <c r="BR7528"/>
      <c r="BS7528"/>
      <c r="BT7528"/>
      <c r="BU7528"/>
      <c r="BV7528"/>
      <c r="BW7528"/>
      <c r="BX7528"/>
      <c r="BY7528"/>
      <c r="BZ7528"/>
      <c r="CA7528"/>
      <c r="CB7528"/>
      <c r="CC7528"/>
      <c r="CD7528"/>
      <c r="CE7528"/>
      <c r="CF7528"/>
      <c r="CG7528"/>
      <c r="CH7528"/>
      <c r="CI7528"/>
      <c r="CJ7528"/>
      <c r="CK7528"/>
      <c r="CL7528"/>
      <c r="CM7528"/>
      <c r="CN7528"/>
      <c r="CO7528"/>
      <c r="CP7528"/>
      <c r="CQ7528"/>
      <c r="CR7528"/>
      <c r="CS7528"/>
      <c r="CT7528"/>
      <c r="CU7528"/>
      <c r="CV7528"/>
    </row>
    <row r="7529" spans="10:100" x14ac:dyDescent="0.25">
      <c r="J7529"/>
      <c r="K7529"/>
      <c r="L7529"/>
      <c r="M7529"/>
      <c r="N7529"/>
      <c r="O7529"/>
      <c r="P7529"/>
      <c r="Q7529"/>
      <c r="R7529"/>
      <c r="S7529"/>
      <c r="T7529"/>
      <c r="U7529"/>
      <c r="V7529"/>
      <c r="W7529"/>
      <c r="X7529"/>
      <c r="Y7529"/>
      <c r="Z7529"/>
      <c r="AA7529"/>
      <c r="AB7529"/>
      <c r="AC7529"/>
      <c r="AD7529"/>
      <c r="AE7529"/>
      <c r="AF7529"/>
      <c r="AG7529"/>
      <c r="AH7529"/>
      <c r="AI7529"/>
      <c r="AJ7529"/>
      <c r="AK7529"/>
      <c r="AL7529"/>
      <c r="AM7529"/>
      <c r="AN7529"/>
      <c r="AO7529"/>
      <c r="AP7529"/>
      <c r="AQ7529"/>
      <c r="AR7529"/>
      <c r="AS7529"/>
      <c r="AT7529"/>
      <c r="AU7529"/>
      <c r="AV7529"/>
      <c r="AW7529"/>
      <c r="AX7529"/>
      <c r="AY7529"/>
      <c r="AZ7529"/>
      <c r="BA7529"/>
      <c r="BB7529"/>
      <c r="BC7529"/>
      <c r="BD7529"/>
      <c r="BE7529"/>
      <c r="BF7529"/>
      <c r="BG7529"/>
      <c r="BH7529"/>
      <c r="BI7529"/>
      <c r="BJ7529"/>
      <c r="BK7529"/>
      <c r="BL7529"/>
      <c r="BM7529"/>
      <c r="BN7529"/>
      <c r="BO7529"/>
      <c r="BP7529"/>
      <c r="BQ7529"/>
      <c r="BR7529"/>
      <c r="BS7529"/>
      <c r="BT7529"/>
      <c r="BU7529"/>
      <c r="BV7529"/>
      <c r="BW7529"/>
      <c r="BX7529"/>
      <c r="BY7529"/>
      <c r="BZ7529"/>
      <c r="CA7529"/>
      <c r="CB7529"/>
      <c r="CC7529"/>
      <c r="CD7529"/>
      <c r="CE7529"/>
      <c r="CF7529"/>
      <c r="CG7529"/>
      <c r="CH7529"/>
      <c r="CI7529"/>
      <c r="CJ7529"/>
      <c r="CK7529"/>
      <c r="CL7529"/>
      <c r="CM7529"/>
      <c r="CN7529"/>
      <c r="CO7529"/>
      <c r="CP7529"/>
      <c r="CQ7529"/>
      <c r="CR7529"/>
      <c r="CS7529"/>
      <c r="CT7529"/>
      <c r="CU7529"/>
      <c r="CV7529"/>
    </row>
    <row r="7530" spans="10:100" x14ac:dyDescent="0.25">
      <c r="J7530"/>
      <c r="K7530"/>
      <c r="L7530"/>
      <c r="M7530"/>
      <c r="N7530"/>
      <c r="O7530"/>
      <c r="P7530"/>
      <c r="Q7530"/>
      <c r="R7530"/>
      <c r="S7530"/>
      <c r="T7530"/>
      <c r="U7530"/>
      <c r="V7530"/>
      <c r="W7530"/>
      <c r="X7530"/>
      <c r="Y7530"/>
      <c r="Z7530"/>
      <c r="AA7530"/>
      <c r="AB7530"/>
      <c r="AC7530"/>
      <c r="AD7530"/>
      <c r="AE7530"/>
      <c r="AF7530"/>
      <c r="AG7530"/>
      <c r="AH7530"/>
      <c r="AI7530"/>
      <c r="AJ7530"/>
      <c r="AK7530"/>
      <c r="AL7530"/>
      <c r="AM7530"/>
      <c r="AN7530"/>
      <c r="AO7530"/>
      <c r="AP7530"/>
      <c r="AQ7530"/>
      <c r="AR7530"/>
      <c r="AS7530"/>
      <c r="AT7530"/>
      <c r="AU7530"/>
      <c r="AV7530"/>
      <c r="AW7530"/>
      <c r="AX7530"/>
      <c r="AY7530"/>
      <c r="AZ7530"/>
      <c r="BA7530"/>
      <c r="BB7530"/>
      <c r="BC7530"/>
      <c r="BD7530"/>
      <c r="BE7530"/>
      <c r="BF7530"/>
      <c r="BG7530"/>
      <c r="BH7530"/>
      <c r="BI7530"/>
      <c r="BJ7530"/>
      <c r="BK7530"/>
      <c r="BL7530"/>
      <c r="BM7530"/>
      <c r="BN7530"/>
      <c r="BO7530"/>
      <c r="BP7530"/>
      <c r="BQ7530"/>
      <c r="BR7530"/>
      <c r="BS7530"/>
      <c r="BT7530"/>
      <c r="BU7530"/>
      <c r="BV7530"/>
      <c r="BW7530"/>
      <c r="BX7530"/>
      <c r="BY7530"/>
      <c r="BZ7530"/>
      <c r="CA7530"/>
      <c r="CB7530"/>
      <c r="CC7530"/>
      <c r="CD7530"/>
      <c r="CE7530"/>
      <c r="CF7530"/>
      <c r="CG7530"/>
      <c r="CH7530"/>
      <c r="CI7530"/>
      <c r="CJ7530"/>
      <c r="CK7530"/>
      <c r="CL7530"/>
      <c r="CM7530"/>
      <c r="CN7530"/>
      <c r="CO7530"/>
      <c r="CP7530"/>
      <c r="CQ7530"/>
      <c r="CR7530"/>
      <c r="CS7530"/>
      <c r="CT7530"/>
      <c r="CU7530"/>
      <c r="CV7530"/>
    </row>
    <row r="7531" spans="10:100" x14ac:dyDescent="0.25">
      <c r="J7531"/>
      <c r="K7531"/>
      <c r="L7531"/>
      <c r="M7531"/>
      <c r="N7531"/>
      <c r="O7531"/>
      <c r="P7531"/>
      <c r="Q7531"/>
      <c r="R7531"/>
      <c r="S7531"/>
      <c r="T7531"/>
      <c r="U7531"/>
      <c r="V7531"/>
      <c r="W7531"/>
      <c r="X7531"/>
      <c r="Y7531"/>
      <c r="Z7531"/>
      <c r="AA7531"/>
      <c r="AB7531"/>
      <c r="AC7531"/>
      <c r="AD7531"/>
      <c r="AE7531"/>
      <c r="AF7531"/>
      <c r="AG7531"/>
      <c r="AH7531"/>
      <c r="AI7531"/>
      <c r="AJ7531"/>
      <c r="AK7531"/>
      <c r="AL7531"/>
      <c r="AM7531"/>
      <c r="AN7531"/>
      <c r="AO7531"/>
      <c r="AP7531"/>
      <c r="AQ7531"/>
      <c r="AR7531"/>
      <c r="AS7531"/>
      <c r="AT7531"/>
      <c r="AU7531"/>
      <c r="AV7531"/>
      <c r="AW7531"/>
      <c r="AX7531"/>
      <c r="AY7531"/>
      <c r="AZ7531"/>
      <c r="BA7531"/>
      <c r="BB7531"/>
      <c r="BC7531"/>
      <c r="BD7531"/>
      <c r="BE7531"/>
      <c r="BF7531"/>
      <c r="BG7531"/>
      <c r="BH7531"/>
      <c r="BI7531"/>
      <c r="BJ7531"/>
      <c r="BK7531"/>
      <c r="BL7531"/>
      <c r="BM7531"/>
      <c r="BN7531"/>
      <c r="BO7531"/>
      <c r="BP7531"/>
      <c r="BQ7531"/>
      <c r="BR7531"/>
      <c r="BS7531"/>
      <c r="BT7531"/>
      <c r="BU7531"/>
      <c r="BV7531"/>
      <c r="BW7531"/>
      <c r="BX7531"/>
      <c r="BY7531"/>
      <c r="BZ7531"/>
      <c r="CA7531"/>
      <c r="CB7531"/>
      <c r="CC7531"/>
      <c r="CD7531"/>
      <c r="CE7531"/>
      <c r="CF7531"/>
      <c r="CG7531"/>
      <c r="CH7531"/>
      <c r="CI7531"/>
      <c r="CJ7531"/>
      <c r="CK7531"/>
      <c r="CL7531"/>
      <c r="CM7531"/>
      <c r="CN7531"/>
      <c r="CO7531"/>
      <c r="CP7531"/>
      <c r="CQ7531"/>
      <c r="CR7531"/>
      <c r="CS7531"/>
      <c r="CT7531"/>
      <c r="CU7531"/>
      <c r="CV7531"/>
    </row>
    <row r="7532" spans="10:100" x14ac:dyDescent="0.25">
      <c r="J7532"/>
      <c r="K7532"/>
      <c r="L7532"/>
      <c r="M7532"/>
      <c r="N7532"/>
      <c r="O7532"/>
      <c r="P7532"/>
      <c r="Q7532"/>
      <c r="R7532"/>
      <c r="S7532"/>
      <c r="T7532"/>
      <c r="U7532"/>
      <c r="V7532"/>
      <c r="W7532"/>
      <c r="X7532"/>
      <c r="Y7532"/>
      <c r="Z7532"/>
      <c r="AA7532"/>
      <c r="AB7532"/>
      <c r="AC7532"/>
      <c r="AD7532"/>
      <c r="AE7532"/>
      <c r="AF7532"/>
      <c r="AG7532"/>
      <c r="AH7532"/>
      <c r="AI7532"/>
      <c r="AJ7532"/>
      <c r="AK7532"/>
      <c r="AL7532"/>
      <c r="AM7532"/>
      <c r="AN7532"/>
      <c r="AO7532"/>
      <c r="AP7532"/>
      <c r="AQ7532"/>
      <c r="AR7532"/>
      <c r="AS7532"/>
      <c r="AT7532"/>
      <c r="AU7532"/>
      <c r="AV7532"/>
      <c r="AW7532"/>
      <c r="AX7532"/>
      <c r="AY7532"/>
      <c r="AZ7532"/>
      <c r="BA7532"/>
      <c r="BB7532"/>
      <c r="BC7532"/>
      <c r="BD7532"/>
      <c r="BE7532"/>
      <c r="BF7532"/>
      <c r="BG7532"/>
      <c r="BH7532"/>
      <c r="BI7532"/>
      <c r="BJ7532"/>
      <c r="BK7532"/>
      <c r="BL7532"/>
      <c r="BM7532"/>
      <c r="BN7532"/>
      <c r="BO7532"/>
      <c r="BP7532"/>
      <c r="BQ7532"/>
      <c r="BR7532"/>
      <c r="BS7532"/>
      <c r="BT7532"/>
      <c r="BU7532"/>
      <c r="BV7532"/>
      <c r="BW7532"/>
      <c r="BX7532"/>
      <c r="BY7532"/>
      <c r="BZ7532"/>
      <c r="CA7532"/>
      <c r="CB7532"/>
      <c r="CC7532"/>
      <c r="CD7532"/>
      <c r="CE7532"/>
      <c r="CF7532"/>
      <c r="CG7532"/>
      <c r="CH7532"/>
      <c r="CI7532"/>
      <c r="CJ7532"/>
      <c r="CK7532"/>
      <c r="CL7532"/>
      <c r="CM7532"/>
      <c r="CN7532"/>
      <c r="CO7532"/>
      <c r="CP7532"/>
      <c r="CQ7532"/>
      <c r="CR7532"/>
      <c r="CS7532"/>
      <c r="CT7532"/>
      <c r="CU7532"/>
      <c r="CV7532"/>
    </row>
    <row r="7533" spans="10:100" x14ac:dyDescent="0.25">
      <c r="J7533"/>
      <c r="K7533"/>
      <c r="L7533"/>
      <c r="M7533"/>
      <c r="N7533"/>
      <c r="O7533"/>
      <c r="P7533"/>
      <c r="Q7533"/>
      <c r="R7533"/>
      <c r="S7533"/>
      <c r="T7533"/>
      <c r="U7533"/>
      <c r="V7533"/>
      <c r="W7533"/>
      <c r="X7533"/>
      <c r="Y7533"/>
      <c r="Z7533"/>
      <c r="AA7533"/>
      <c r="AB7533"/>
      <c r="AC7533"/>
      <c r="AD7533"/>
      <c r="AE7533"/>
      <c r="AF7533"/>
      <c r="AG7533"/>
      <c r="AH7533"/>
      <c r="AI7533"/>
      <c r="AJ7533"/>
      <c r="AK7533"/>
      <c r="AL7533"/>
      <c r="AM7533"/>
      <c r="AN7533"/>
      <c r="AO7533"/>
      <c r="AP7533"/>
      <c r="AQ7533"/>
      <c r="AR7533"/>
      <c r="AS7533"/>
      <c r="AT7533"/>
      <c r="AU7533"/>
      <c r="AV7533"/>
      <c r="AW7533"/>
      <c r="AX7533"/>
      <c r="AY7533"/>
      <c r="AZ7533"/>
      <c r="BA7533"/>
      <c r="BB7533"/>
      <c r="BC7533"/>
      <c r="BD7533"/>
      <c r="BE7533"/>
      <c r="BF7533"/>
      <c r="BG7533"/>
      <c r="BH7533"/>
      <c r="BI7533"/>
      <c r="BJ7533"/>
      <c r="BK7533"/>
      <c r="BL7533"/>
      <c r="BM7533"/>
      <c r="BN7533"/>
      <c r="BO7533"/>
      <c r="BP7533"/>
      <c r="BQ7533"/>
      <c r="BR7533"/>
      <c r="BS7533"/>
      <c r="BT7533"/>
      <c r="BU7533"/>
      <c r="BV7533"/>
      <c r="BW7533"/>
      <c r="BX7533"/>
      <c r="BY7533"/>
      <c r="BZ7533"/>
      <c r="CA7533"/>
      <c r="CB7533"/>
      <c r="CC7533"/>
      <c r="CD7533"/>
      <c r="CE7533"/>
      <c r="CF7533"/>
      <c r="CG7533"/>
      <c r="CH7533"/>
      <c r="CI7533"/>
      <c r="CJ7533"/>
      <c r="CK7533"/>
      <c r="CL7533"/>
      <c r="CM7533"/>
      <c r="CN7533"/>
      <c r="CO7533"/>
      <c r="CP7533"/>
      <c r="CQ7533"/>
      <c r="CR7533"/>
      <c r="CS7533"/>
      <c r="CT7533"/>
      <c r="CU7533"/>
      <c r="CV7533"/>
    </row>
    <row r="7534" spans="10:100" x14ac:dyDescent="0.25">
      <c r="J7534"/>
      <c r="K7534"/>
      <c r="L7534"/>
      <c r="M7534"/>
      <c r="N7534"/>
      <c r="O7534"/>
      <c r="P7534"/>
      <c r="Q7534"/>
      <c r="R7534"/>
      <c r="S7534"/>
      <c r="T7534"/>
      <c r="U7534"/>
      <c r="V7534"/>
      <c r="W7534"/>
      <c r="X7534"/>
      <c r="Y7534"/>
      <c r="Z7534"/>
      <c r="AA7534"/>
      <c r="AB7534"/>
      <c r="AC7534"/>
      <c r="AD7534"/>
      <c r="AE7534"/>
      <c r="AF7534"/>
      <c r="AG7534"/>
      <c r="AH7534"/>
      <c r="AI7534"/>
      <c r="AJ7534"/>
      <c r="AK7534"/>
      <c r="AL7534"/>
      <c r="AM7534"/>
      <c r="AN7534"/>
      <c r="AO7534"/>
      <c r="AP7534"/>
      <c r="AQ7534"/>
      <c r="AR7534"/>
      <c r="AS7534"/>
      <c r="AT7534"/>
      <c r="AU7534"/>
      <c r="AV7534"/>
      <c r="AW7534"/>
      <c r="AX7534"/>
      <c r="AY7534"/>
      <c r="AZ7534"/>
      <c r="BA7534"/>
      <c r="BB7534"/>
      <c r="BC7534"/>
      <c r="BD7534"/>
      <c r="BE7534"/>
      <c r="BF7534"/>
      <c r="BG7534"/>
      <c r="BH7534"/>
      <c r="BI7534"/>
      <c r="BJ7534"/>
      <c r="BK7534"/>
      <c r="BL7534"/>
      <c r="BM7534"/>
      <c r="BN7534"/>
      <c r="BO7534"/>
      <c r="BP7534"/>
      <c r="BQ7534"/>
      <c r="BR7534"/>
      <c r="BS7534"/>
      <c r="BT7534"/>
      <c r="BU7534"/>
      <c r="BV7534"/>
      <c r="BW7534"/>
      <c r="BX7534"/>
      <c r="BY7534"/>
      <c r="BZ7534"/>
      <c r="CA7534"/>
      <c r="CB7534"/>
      <c r="CC7534"/>
      <c r="CD7534"/>
      <c r="CE7534"/>
      <c r="CF7534"/>
      <c r="CG7534"/>
      <c r="CH7534"/>
      <c r="CI7534"/>
      <c r="CJ7534"/>
      <c r="CK7534"/>
      <c r="CL7534"/>
      <c r="CM7534"/>
      <c r="CN7534"/>
      <c r="CO7534"/>
      <c r="CP7534"/>
      <c r="CQ7534"/>
      <c r="CR7534"/>
      <c r="CS7534"/>
      <c r="CT7534"/>
      <c r="CU7534"/>
      <c r="CV7534"/>
    </row>
    <row r="7535" spans="10:100" x14ac:dyDescent="0.25">
      <c r="J7535"/>
      <c r="K7535"/>
      <c r="L7535"/>
      <c r="M7535"/>
      <c r="N7535"/>
      <c r="O7535"/>
      <c r="P7535"/>
      <c r="Q7535"/>
      <c r="R7535"/>
      <c r="S7535"/>
      <c r="T7535"/>
      <c r="U7535"/>
      <c r="V7535"/>
      <c r="W7535"/>
      <c r="X7535"/>
      <c r="Y7535"/>
      <c r="Z7535"/>
      <c r="AA7535"/>
      <c r="AB7535"/>
      <c r="AC7535"/>
      <c r="AD7535"/>
      <c r="AE7535"/>
      <c r="AF7535"/>
      <c r="AG7535"/>
      <c r="AH7535"/>
      <c r="AI7535"/>
      <c r="AJ7535"/>
      <c r="AK7535"/>
      <c r="AL7535"/>
      <c r="AM7535"/>
      <c r="AN7535"/>
      <c r="AO7535"/>
      <c r="AP7535"/>
      <c r="AQ7535"/>
      <c r="AR7535"/>
      <c r="AS7535"/>
      <c r="AT7535"/>
      <c r="AU7535"/>
      <c r="AV7535"/>
      <c r="AW7535"/>
      <c r="AX7535"/>
      <c r="AY7535"/>
      <c r="AZ7535"/>
      <c r="BA7535"/>
      <c r="BB7535"/>
      <c r="BC7535"/>
      <c r="BD7535"/>
      <c r="BE7535"/>
      <c r="BF7535"/>
      <c r="BG7535"/>
      <c r="BH7535"/>
      <c r="BI7535"/>
      <c r="BJ7535"/>
      <c r="BK7535"/>
      <c r="BL7535"/>
      <c r="BM7535"/>
      <c r="BN7535"/>
      <c r="BO7535"/>
      <c r="BP7535"/>
      <c r="BQ7535"/>
      <c r="BR7535"/>
      <c r="BS7535"/>
      <c r="BT7535"/>
      <c r="BU7535"/>
      <c r="BV7535"/>
      <c r="BW7535"/>
      <c r="BX7535"/>
      <c r="BY7535"/>
      <c r="BZ7535"/>
      <c r="CA7535"/>
      <c r="CB7535"/>
      <c r="CC7535"/>
      <c r="CD7535"/>
      <c r="CE7535"/>
      <c r="CF7535"/>
      <c r="CG7535"/>
      <c r="CH7535"/>
      <c r="CI7535"/>
      <c r="CJ7535"/>
      <c r="CK7535"/>
      <c r="CL7535"/>
      <c r="CM7535"/>
      <c r="CN7535"/>
      <c r="CO7535"/>
      <c r="CP7535"/>
      <c r="CQ7535"/>
      <c r="CR7535"/>
      <c r="CS7535"/>
      <c r="CT7535"/>
      <c r="CU7535"/>
      <c r="CV7535"/>
    </row>
    <row r="7536" spans="10:100" x14ac:dyDescent="0.25">
      <c r="J7536"/>
      <c r="K7536"/>
      <c r="L7536"/>
      <c r="M7536"/>
      <c r="N7536"/>
      <c r="O7536"/>
      <c r="P7536"/>
      <c r="Q7536"/>
      <c r="R7536"/>
      <c r="S7536"/>
      <c r="T7536"/>
      <c r="U7536"/>
      <c r="V7536"/>
      <c r="W7536"/>
      <c r="X7536"/>
      <c r="Y7536"/>
      <c r="Z7536"/>
      <c r="AA7536"/>
      <c r="AB7536"/>
      <c r="AC7536"/>
      <c r="AD7536"/>
      <c r="AE7536"/>
      <c r="AF7536"/>
      <c r="AG7536"/>
      <c r="AH7536"/>
      <c r="AI7536"/>
      <c r="AJ7536"/>
      <c r="AK7536"/>
      <c r="AL7536"/>
      <c r="AM7536"/>
      <c r="AN7536"/>
      <c r="AO7536"/>
      <c r="AP7536"/>
      <c r="AQ7536"/>
      <c r="AR7536"/>
      <c r="AS7536"/>
      <c r="AT7536"/>
      <c r="AU7536"/>
      <c r="AV7536"/>
      <c r="AW7536"/>
      <c r="AX7536"/>
      <c r="AY7536"/>
      <c r="AZ7536"/>
      <c r="BA7536"/>
      <c r="BB7536"/>
      <c r="BC7536"/>
      <c r="BD7536"/>
      <c r="BE7536"/>
      <c r="BF7536"/>
      <c r="BG7536"/>
      <c r="BH7536"/>
      <c r="BI7536"/>
      <c r="BJ7536"/>
      <c r="BK7536"/>
      <c r="BL7536"/>
      <c r="BM7536"/>
      <c r="BN7536"/>
      <c r="BO7536"/>
      <c r="BP7536"/>
      <c r="BQ7536"/>
      <c r="BR7536"/>
      <c r="BS7536"/>
      <c r="BT7536"/>
      <c r="BU7536"/>
      <c r="BV7536"/>
      <c r="BW7536"/>
      <c r="BX7536"/>
      <c r="BY7536"/>
      <c r="BZ7536"/>
      <c r="CA7536"/>
      <c r="CB7536"/>
      <c r="CC7536"/>
      <c r="CD7536"/>
      <c r="CE7536"/>
      <c r="CF7536"/>
      <c r="CG7536"/>
      <c r="CH7536"/>
      <c r="CI7536"/>
      <c r="CJ7536"/>
      <c r="CK7536"/>
      <c r="CL7536"/>
      <c r="CM7536"/>
      <c r="CN7536"/>
      <c r="CO7536"/>
      <c r="CP7536"/>
      <c r="CQ7536"/>
      <c r="CR7536"/>
      <c r="CS7536"/>
      <c r="CT7536"/>
      <c r="CU7536"/>
      <c r="CV7536"/>
    </row>
    <row r="7537" spans="10:100" x14ac:dyDescent="0.25">
      <c r="J7537"/>
      <c r="K7537"/>
      <c r="L7537"/>
      <c r="M7537"/>
      <c r="N7537"/>
      <c r="O7537"/>
      <c r="P7537"/>
      <c r="Q7537"/>
      <c r="R7537"/>
      <c r="S7537"/>
      <c r="T7537"/>
      <c r="U7537"/>
      <c r="V7537"/>
      <c r="W7537"/>
      <c r="X7537"/>
      <c r="Y7537"/>
      <c r="Z7537"/>
      <c r="AA7537"/>
      <c r="AB7537"/>
      <c r="AC7537"/>
      <c r="AD7537"/>
      <c r="AE7537"/>
      <c r="AF7537"/>
      <c r="AG7537"/>
      <c r="AH7537"/>
      <c r="AI7537"/>
      <c r="AJ7537"/>
      <c r="AK7537"/>
      <c r="AL7537"/>
      <c r="AM7537"/>
      <c r="AN7537"/>
      <c r="AO7537"/>
      <c r="AP7537"/>
      <c r="AQ7537"/>
      <c r="AR7537"/>
      <c r="AS7537"/>
      <c r="AT7537"/>
      <c r="AU7537"/>
      <c r="AV7537"/>
      <c r="AW7537"/>
      <c r="AX7537"/>
      <c r="AY7537"/>
      <c r="AZ7537"/>
      <c r="BA7537"/>
      <c r="BB7537"/>
      <c r="BC7537"/>
      <c r="BD7537"/>
      <c r="BE7537"/>
      <c r="BF7537"/>
      <c r="BG7537"/>
      <c r="BH7537"/>
      <c r="BI7537"/>
      <c r="BJ7537"/>
      <c r="BK7537"/>
      <c r="BL7537"/>
      <c r="BM7537"/>
      <c r="BN7537"/>
      <c r="BO7537"/>
      <c r="BP7537"/>
      <c r="BQ7537"/>
      <c r="BR7537"/>
      <c r="BS7537"/>
      <c r="BT7537"/>
      <c r="BU7537"/>
      <c r="BV7537"/>
      <c r="BW7537"/>
      <c r="BX7537"/>
      <c r="BY7537"/>
      <c r="BZ7537"/>
      <c r="CA7537"/>
      <c r="CB7537"/>
      <c r="CC7537"/>
      <c r="CD7537"/>
      <c r="CE7537"/>
      <c r="CF7537"/>
      <c r="CG7537"/>
      <c r="CH7537"/>
      <c r="CI7537"/>
      <c r="CJ7537"/>
      <c r="CK7537"/>
      <c r="CL7537"/>
      <c r="CM7537"/>
      <c r="CN7537"/>
      <c r="CO7537"/>
      <c r="CP7537"/>
      <c r="CQ7537"/>
      <c r="CR7537"/>
      <c r="CS7537"/>
      <c r="CT7537"/>
      <c r="CU7537"/>
      <c r="CV7537"/>
    </row>
    <row r="7538" spans="10:100" x14ac:dyDescent="0.25">
      <c r="J7538"/>
      <c r="K7538"/>
      <c r="L7538"/>
      <c r="M7538"/>
      <c r="N7538"/>
      <c r="O7538"/>
      <c r="P7538"/>
      <c r="Q7538"/>
      <c r="R7538"/>
      <c r="S7538"/>
      <c r="T7538"/>
      <c r="U7538"/>
      <c r="V7538"/>
      <c r="W7538"/>
      <c r="X7538"/>
      <c r="Y7538"/>
      <c r="Z7538"/>
      <c r="AA7538"/>
      <c r="AB7538"/>
      <c r="AC7538"/>
      <c r="AD7538"/>
      <c r="AE7538"/>
      <c r="AF7538"/>
      <c r="AG7538"/>
      <c r="AH7538"/>
      <c r="AI7538"/>
      <c r="AJ7538"/>
      <c r="AK7538"/>
      <c r="AL7538"/>
      <c r="AM7538"/>
      <c r="AN7538"/>
      <c r="AO7538"/>
      <c r="AP7538"/>
      <c r="AQ7538"/>
      <c r="AR7538"/>
      <c r="AS7538"/>
      <c r="AT7538"/>
      <c r="AU7538"/>
      <c r="AV7538"/>
      <c r="AW7538"/>
      <c r="AX7538"/>
      <c r="AY7538"/>
      <c r="AZ7538"/>
      <c r="BA7538"/>
      <c r="BB7538"/>
      <c r="BC7538"/>
      <c r="BD7538"/>
      <c r="BE7538"/>
      <c r="BF7538"/>
      <c r="BG7538"/>
      <c r="BH7538"/>
      <c r="BI7538"/>
      <c r="BJ7538"/>
      <c r="BK7538"/>
      <c r="BL7538"/>
      <c r="BM7538"/>
      <c r="BN7538"/>
      <c r="BO7538"/>
      <c r="BP7538"/>
      <c r="BQ7538"/>
      <c r="BR7538"/>
      <c r="BS7538"/>
      <c r="BT7538"/>
      <c r="BU7538"/>
      <c r="BV7538"/>
      <c r="BW7538"/>
      <c r="BX7538"/>
      <c r="BY7538"/>
      <c r="BZ7538"/>
      <c r="CA7538"/>
      <c r="CB7538"/>
      <c r="CC7538"/>
      <c r="CD7538"/>
      <c r="CE7538"/>
      <c r="CF7538"/>
      <c r="CG7538"/>
      <c r="CH7538"/>
      <c r="CI7538"/>
      <c r="CJ7538"/>
      <c r="CK7538"/>
      <c r="CL7538"/>
      <c r="CM7538"/>
      <c r="CN7538"/>
      <c r="CO7538"/>
      <c r="CP7538"/>
      <c r="CQ7538"/>
      <c r="CR7538"/>
      <c r="CS7538"/>
      <c r="CT7538"/>
      <c r="CU7538"/>
      <c r="CV7538"/>
    </row>
    <row r="7539" spans="10:100" x14ac:dyDescent="0.25">
      <c r="J7539"/>
      <c r="K7539"/>
      <c r="L7539"/>
      <c r="M7539"/>
      <c r="N7539"/>
      <c r="O7539"/>
      <c r="P7539"/>
      <c r="Q7539"/>
      <c r="R7539"/>
      <c r="S7539"/>
      <c r="T7539"/>
      <c r="U7539"/>
      <c r="V7539"/>
      <c r="W7539"/>
      <c r="X7539"/>
      <c r="Y7539"/>
      <c r="Z7539"/>
      <c r="AA7539"/>
      <c r="AB7539"/>
      <c r="AC7539"/>
      <c r="AD7539"/>
      <c r="AE7539"/>
      <c r="AF7539"/>
      <c r="AG7539"/>
      <c r="AH7539"/>
      <c r="AI7539"/>
      <c r="AJ7539"/>
      <c r="AK7539"/>
      <c r="AL7539"/>
      <c r="AM7539"/>
      <c r="AN7539"/>
      <c r="AO7539"/>
      <c r="AP7539"/>
      <c r="AQ7539"/>
      <c r="AR7539"/>
      <c r="AS7539"/>
      <c r="AT7539"/>
      <c r="AU7539"/>
      <c r="AV7539"/>
      <c r="AW7539"/>
      <c r="AX7539"/>
      <c r="AY7539"/>
      <c r="AZ7539"/>
      <c r="BA7539"/>
      <c r="BB7539"/>
      <c r="BC7539"/>
      <c r="BD7539"/>
      <c r="BE7539"/>
      <c r="BF7539"/>
      <c r="BG7539"/>
      <c r="BH7539"/>
      <c r="BI7539"/>
      <c r="BJ7539"/>
      <c r="BK7539"/>
      <c r="BL7539"/>
      <c r="BM7539"/>
      <c r="BN7539"/>
      <c r="BO7539"/>
      <c r="BP7539"/>
      <c r="BQ7539"/>
      <c r="BR7539"/>
      <c r="BS7539"/>
      <c r="BT7539"/>
      <c r="BU7539"/>
      <c r="BV7539"/>
      <c r="BW7539"/>
      <c r="BX7539"/>
      <c r="BY7539"/>
      <c r="BZ7539"/>
      <c r="CA7539"/>
      <c r="CB7539"/>
      <c r="CC7539"/>
      <c r="CD7539"/>
      <c r="CE7539"/>
      <c r="CF7539"/>
      <c r="CG7539"/>
      <c r="CH7539"/>
      <c r="CI7539"/>
      <c r="CJ7539"/>
      <c r="CK7539"/>
      <c r="CL7539"/>
      <c r="CM7539"/>
      <c r="CN7539"/>
      <c r="CO7539"/>
      <c r="CP7539"/>
      <c r="CQ7539"/>
      <c r="CR7539"/>
      <c r="CS7539"/>
      <c r="CT7539"/>
      <c r="CU7539"/>
      <c r="CV7539"/>
    </row>
    <row r="7540" spans="10:100" x14ac:dyDescent="0.25">
      <c r="J7540"/>
      <c r="K7540"/>
      <c r="L7540"/>
      <c r="M7540"/>
      <c r="N7540"/>
      <c r="O7540"/>
      <c r="P7540"/>
      <c r="Q7540"/>
      <c r="R7540"/>
      <c r="S7540"/>
      <c r="T7540"/>
      <c r="U7540"/>
      <c r="V7540"/>
      <c r="W7540"/>
      <c r="X7540"/>
      <c r="Y7540"/>
      <c r="Z7540"/>
      <c r="AA7540"/>
      <c r="AB7540"/>
      <c r="AC7540"/>
      <c r="AD7540"/>
      <c r="AE7540"/>
      <c r="AF7540"/>
      <c r="AG7540"/>
      <c r="AH7540"/>
      <c r="AI7540"/>
      <c r="AJ7540"/>
      <c r="AK7540"/>
      <c r="AL7540"/>
      <c r="AM7540"/>
      <c r="AN7540"/>
      <c r="AO7540"/>
      <c r="AP7540"/>
      <c r="AQ7540"/>
      <c r="AR7540"/>
      <c r="AS7540"/>
      <c r="AT7540"/>
      <c r="AU7540"/>
      <c r="AV7540"/>
      <c r="AW7540"/>
      <c r="AX7540"/>
      <c r="AY7540"/>
      <c r="AZ7540"/>
      <c r="BA7540"/>
      <c r="BB7540"/>
      <c r="BC7540"/>
      <c r="BD7540"/>
      <c r="BE7540"/>
      <c r="BF7540"/>
      <c r="BG7540"/>
      <c r="BH7540"/>
      <c r="BI7540"/>
      <c r="BJ7540"/>
      <c r="BK7540"/>
      <c r="BL7540"/>
      <c r="BM7540"/>
      <c r="BN7540"/>
      <c r="BO7540"/>
      <c r="BP7540"/>
      <c r="BQ7540"/>
      <c r="BR7540"/>
      <c r="BS7540"/>
      <c r="BT7540"/>
      <c r="BU7540"/>
      <c r="BV7540"/>
      <c r="BW7540"/>
      <c r="BX7540"/>
      <c r="BY7540"/>
      <c r="BZ7540"/>
      <c r="CA7540"/>
      <c r="CB7540"/>
      <c r="CC7540"/>
      <c r="CD7540"/>
      <c r="CE7540"/>
      <c r="CF7540"/>
      <c r="CG7540"/>
      <c r="CH7540"/>
      <c r="CI7540"/>
      <c r="CJ7540"/>
      <c r="CK7540"/>
      <c r="CL7540"/>
      <c r="CM7540"/>
      <c r="CN7540"/>
      <c r="CO7540"/>
      <c r="CP7540"/>
      <c r="CQ7540"/>
      <c r="CR7540"/>
      <c r="CS7540"/>
      <c r="CT7540"/>
      <c r="CU7540"/>
      <c r="CV7540"/>
    </row>
    <row r="7541" spans="10:100" x14ac:dyDescent="0.25">
      <c r="J7541"/>
      <c r="K7541"/>
      <c r="L7541"/>
      <c r="M7541"/>
      <c r="N7541"/>
      <c r="O7541"/>
      <c r="P7541"/>
      <c r="Q7541"/>
      <c r="R7541"/>
      <c r="S7541"/>
      <c r="T7541"/>
      <c r="U7541"/>
      <c r="V7541"/>
      <c r="W7541"/>
      <c r="X7541"/>
      <c r="Y7541"/>
      <c r="Z7541"/>
      <c r="AA7541"/>
      <c r="AB7541"/>
      <c r="AC7541"/>
      <c r="AD7541"/>
      <c r="AE7541"/>
      <c r="AF7541"/>
      <c r="AG7541"/>
      <c r="AH7541"/>
      <c r="AI7541"/>
      <c r="AJ7541"/>
      <c r="AK7541"/>
      <c r="AL7541"/>
      <c r="AM7541"/>
      <c r="AN7541"/>
      <c r="AO7541"/>
      <c r="AP7541"/>
      <c r="AQ7541"/>
      <c r="AR7541"/>
      <c r="AS7541"/>
      <c r="AT7541"/>
      <c r="AU7541"/>
      <c r="AV7541"/>
      <c r="AW7541"/>
      <c r="AX7541"/>
      <c r="AY7541"/>
      <c r="AZ7541"/>
      <c r="BA7541"/>
      <c r="BB7541"/>
      <c r="BC7541"/>
      <c r="BD7541"/>
      <c r="BE7541"/>
      <c r="BF7541"/>
      <c r="BG7541"/>
      <c r="BH7541"/>
      <c r="BI7541"/>
      <c r="BJ7541"/>
      <c r="BK7541"/>
      <c r="BL7541"/>
      <c r="BM7541"/>
      <c r="BN7541"/>
      <c r="BO7541"/>
      <c r="BP7541"/>
      <c r="BQ7541"/>
      <c r="BR7541"/>
      <c r="BS7541"/>
      <c r="BT7541"/>
      <c r="BU7541"/>
      <c r="BV7541"/>
      <c r="BW7541"/>
      <c r="BX7541"/>
      <c r="BY7541"/>
      <c r="BZ7541"/>
      <c r="CA7541"/>
      <c r="CB7541"/>
      <c r="CC7541"/>
      <c r="CD7541"/>
      <c r="CE7541"/>
      <c r="CF7541"/>
      <c r="CG7541"/>
      <c r="CH7541"/>
      <c r="CI7541"/>
      <c r="CJ7541"/>
      <c r="CK7541"/>
      <c r="CL7541"/>
      <c r="CM7541"/>
      <c r="CN7541"/>
      <c r="CO7541"/>
      <c r="CP7541"/>
      <c r="CQ7541"/>
      <c r="CR7541"/>
      <c r="CS7541"/>
      <c r="CT7541"/>
      <c r="CU7541"/>
      <c r="CV7541"/>
    </row>
    <row r="7542" spans="10:100" x14ac:dyDescent="0.25">
      <c r="J7542"/>
      <c r="K7542"/>
      <c r="L7542"/>
      <c r="M7542"/>
      <c r="N7542"/>
      <c r="O7542"/>
      <c r="P7542"/>
      <c r="Q7542"/>
      <c r="R7542"/>
      <c r="S7542"/>
      <c r="T7542"/>
      <c r="U7542"/>
      <c r="V7542"/>
      <c r="W7542"/>
      <c r="X7542"/>
      <c r="Y7542"/>
      <c r="Z7542"/>
      <c r="AA7542"/>
      <c r="AB7542"/>
      <c r="AC7542"/>
      <c r="AD7542"/>
      <c r="AE7542"/>
      <c r="AF7542"/>
      <c r="AG7542"/>
      <c r="AH7542"/>
      <c r="AI7542"/>
      <c r="AJ7542"/>
      <c r="AK7542"/>
      <c r="AL7542"/>
      <c r="AM7542"/>
      <c r="AN7542"/>
      <c r="AO7542"/>
      <c r="AP7542"/>
      <c r="AQ7542"/>
      <c r="AR7542"/>
      <c r="AS7542"/>
      <c r="AT7542"/>
      <c r="AU7542"/>
      <c r="AV7542"/>
      <c r="AW7542"/>
      <c r="AX7542"/>
      <c r="AY7542"/>
      <c r="AZ7542"/>
      <c r="BA7542"/>
      <c r="BB7542"/>
      <c r="BC7542"/>
      <c r="BD7542"/>
      <c r="BE7542"/>
      <c r="BF7542"/>
      <c r="BG7542"/>
      <c r="BH7542"/>
      <c r="BI7542"/>
      <c r="BJ7542"/>
      <c r="BK7542"/>
      <c r="BL7542"/>
      <c r="BM7542"/>
      <c r="BN7542"/>
      <c r="BO7542"/>
      <c r="BP7542"/>
      <c r="BQ7542"/>
      <c r="BR7542"/>
      <c r="BS7542"/>
      <c r="BT7542"/>
      <c r="BU7542"/>
      <c r="BV7542"/>
      <c r="BW7542"/>
      <c r="BX7542"/>
      <c r="BY7542"/>
      <c r="BZ7542"/>
      <c r="CA7542"/>
      <c r="CB7542"/>
      <c r="CC7542"/>
      <c r="CD7542"/>
      <c r="CE7542"/>
      <c r="CF7542"/>
      <c r="CG7542"/>
      <c r="CH7542"/>
      <c r="CI7542"/>
      <c r="CJ7542"/>
      <c r="CK7542"/>
      <c r="CL7542"/>
      <c r="CM7542"/>
      <c r="CN7542"/>
      <c r="CO7542"/>
      <c r="CP7542"/>
      <c r="CQ7542"/>
      <c r="CR7542"/>
      <c r="CS7542"/>
      <c r="CT7542"/>
      <c r="CU7542"/>
      <c r="CV7542"/>
    </row>
    <row r="7543" spans="10:100" x14ac:dyDescent="0.25">
      <c r="J7543"/>
      <c r="K7543"/>
      <c r="L7543"/>
      <c r="M7543"/>
      <c r="N7543"/>
      <c r="O7543"/>
      <c r="P7543"/>
      <c r="Q7543"/>
      <c r="R7543"/>
      <c r="S7543"/>
      <c r="T7543"/>
      <c r="U7543"/>
      <c r="V7543"/>
      <c r="W7543"/>
      <c r="X7543"/>
      <c r="Y7543"/>
      <c r="Z7543"/>
      <c r="AA7543"/>
      <c r="AB7543"/>
      <c r="AC7543"/>
      <c r="AD7543"/>
      <c r="AE7543"/>
      <c r="AF7543"/>
      <c r="AG7543"/>
      <c r="AH7543"/>
      <c r="AI7543"/>
      <c r="AJ7543"/>
      <c r="AK7543"/>
      <c r="AL7543"/>
      <c r="AM7543"/>
      <c r="AN7543"/>
      <c r="AO7543"/>
      <c r="AP7543"/>
      <c r="AQ7543"/>
      <c r="AR7543"/>
      <c r="AS7543"/>
      <c r="AT7543"/>
      <c r="AU7543"/>
      <c r="AV7543"/>
      <c r="AW7543"/>
      <c r="AX7543"/>
      <c r="AY7543"/>
      <c r="AZ7543"/>
      <c r="BA7543"/>
      <c r="BB7543"/>
      <c r="BC7543"/>
      <c r="BD7543"/>
      <c r="BE7543"/>
      <c r="BF7543"/>
      <c r="BG7543"/>
      <c r="BH7543"/>
      <c r="BI7543"/>
      <c r="BJ7543"/>
      <c r="BK7543"/>
      <c r="BL7543"/>
      <c r="BM7543"/>
      <c r="BN7543"/>
      <c r="BO7543"/>
      <c r="BP7543"/>
      <c r="BQ7543"/>
      <c r="BR7543"/>
      <c r="BS7543"/>
      <c r="BT7543"/>
      <c r="BU7543"/>
      <c r="BV7543"/>
      <c r="BW7543"/>
      <c r="BX7543"/>
      <c r="BY7543"/>
      <c r="BZ7543"/>
      <c r="CA7543"/>
      <c r="CB7543"/>
      <c r="CC7543"/>
      <c r="CD7543"/>
      <c r="CE7543"/>
      <c r="CF7543"/>
      <c r="CG7543"/>
      <c r="CH7543"/>
      <c r="CI7543"/>
      <c r="CJ7543"/>
      <c r="CK7543"/>
      <c r="CL7543"/>
      <c r="CM7543"/>
      <c r="CN7543"/>
      <c r="CO7543"/>
      <c r="CP7543"/>
      <c r="CQ7543"/>
      <c r="CR7543"/>
      <c r="CS7543"/>
      <c r="CT7543"/>
      <c r="CU7543"/>
      <c r="CV7543"/>
    </row>
    <row r="7544" spans="10:100" x14ac:dyDescent="0.25">
      <c r="J7544"/>
      <c r="K7544"/>
      <c r="L7544"/>
      <c r="M7544"/>
      <c r="N7544"/>
      <c r="O7544"/>
      <c r="P7544"/>
      <c r="Q7544"/>
      <c r="R7544"/>
      <c r="S7544"/>
      <c r="T7544"/>
      <c r="U7544"/>
      <c r="V7544"/>
      <c r="W7544"/>
      <c r="X7544"/>
      <c r="Y7544"/>
      <c r="Z7544"/>
      <c r="AA7544"/>
      <c r="AB7544"/>
      <c r="AC7544"/>
      <c r="AD7544"/>
      <c r="AE7544"/>
      <c r="AF7544"/>
      <c r="AG7544"/>
      <c r="AH7544"/>
      <c r="AI7544"/>
      <c r="AJ7544"/>
      <c r="AK7544"/>
      <c r="AL7544"/>
      <c r="AM7544"/>
      <c r="AN7544"/>
      <c r="AO7544"/>
      <c r="AP7544"/>
      <c r="AQ7544"/>
      <c r="AR7544"/>
      <c r="AS7544"/>
      <c r="AT7544"/>
      <c r="AU7544"/>
      <c r="AV7544"/>
      <c r="AW7544"/>
      <c r="AX7544"/>
      <c r="AY7544"/>
      <c r="AZ7544"/>
      <c r="BA7544"/>
      <c r="BB7544"/>
      <c r="BC7544"/>
      <c r="BD7544"/>
      <c r="BE7544"/>
      <c r="BF7544"/>
      <c r="BG7544"/>
      <c r="BH7544"/>
      <c r="BI7544"/>
      <c r="BJ7544"/>
      <c r="BK7544"/>
      <c r="BL7544"/>
      <c r="BM7544"/>
      <c r="BN7544"/>
      <c r="BO7544"/>
      <c r="BP7544"/>
      <c r="BQ7544"/>
      <c r="BR7544"/>
      <c r="BS7544"/>
      <c r="BT7544"/>
      <c r="BU7544"/>
      <c r="BV7544"/>
      <c r="BW7544"/>
      <c r="BX7544"/>
      <c r="BY7544"/>
      <c r="BZ7544"/>
      <c r="CA7544"/>
      <c r="CB7544"/>
      <c r="CC7544"/>
      <c r="CD7544"/>
      <c r="CE7544"/>
      <c r="CF7544"/>
      <c r="CG7544"/>
      <c r="CH7544"/>
      <c r="CI7544"/>
      <c r="CJ7544"/>
      <c r="CK7544"/>
      <c r="CL7544"/>
      <c r="CM7544"/>
      <c r="CN7544"/>
      <c r="CO7544"/>
      <c r="CP7544"/>
      <c r="CQ7544"/>
      <c r="CR7544"/>
      <c r="CS7544"/>
      <c r="CT7544"/>
      <c r="CU7544"/>
      <c r="CV7544"/>
    </row>
    <row r="7545" spans="10:100" x14ac:dyDescent="0.25">
      <c r="J7545"/>
      <c r="K7545"/>
      <c r="L7545"/>
      <c r="M7545"/>
      <c r="N7545"/>
      <c r="O7545"/>
      <c r="P7545"/>
      <c r="Q7545"/>
      <c r="R7545"/>
      <c r="S7545"/>
      <c r="T7545"/>
      <c r="U7545"/>
      <c r="V7545"/>
      <c r="W7545"/>
      <c r="X7545"/>
      <c r="Y7545"/>
      <c r="Z7545"/>
      <c r="AA7545"/>
      <c r="AB7545"/>
      <c r="AC7545"/>
      <c r="AD7545"/>
      <c r="AE7545"/>
      <c r="AF7545"/>
      <c r="AG7545"/>
      <c r="AH7545"/>
      <c r="AI7545"/>
      <c r="AJ7545"/>
      <c r="AK7545"/>
      <c r="AL7545"/>
      <c r="AM7545"/>
      <c r="AN7545"/>
      <c r="AO7545"/>
      <c r="AP7545"/>
      <c r="AQ7545"/>
      <c r="AR7545"/>
      <c r="AS7545"/>
      <c r="AT7545"/>
      <c r="AU7545"/>
      <c r="AV7545"/>
      <c r="AW7545"/>
      <c r="AX7545"/>
      <c r="AY7545"/>
      <c r="AZ7545"/>
      <c r="BA7545"/>
      <c r="BB7545"/>
      <c r="BC7545"/>
      <c r="BD7545"/>
      <c r="BE7545"/>
      <c r="BF7545"/>
      <c r="BG7545"/>
      <c r="BH7545"/>
      <c r="BI7545"/>
      <c r="BJ7545"/>
      <c r="BK7545"/>
      <c r="BL7545"/>
      <c r="BM7545"/>
      <c r="BN7545"/>
      <c r="BO7545"/>
      <c r="BP7545"/>
      <c r="BQ7545"/>
      <c r="BR7545"/>
      <c r="BS7545"/>
      <c r="BT7545"/>
      <c r="BU7545"/>
      <c r="BV7545"/>
      <c r="BW7545"/>
      <c r="BX7545"/>
      <c r="BY7545"/>
      <c r="BZ7545"/>
      <c r="CA7545"/>
      <c r="CB7545"/>
      <c r="CC7545"/>
      <c r="CD7545"/>
      <c r="CE7545"/>
      <c r="CF7545"/>
      <c r="CG7545"/>
      <c r="CH7545"/>
      <c r="CI7545"/>
      <c r="CJ7545"/>
      <c r="CK7545"/>
      <c r="CL7545"/>
      <c r="CM7545"/>
      <c r="CN7545"/>
      <c r="CO7545"/>
      <c r="CP7545"/>
      <c r="CQ7545"/>
      <c r="CR7545"/>
      <c r="CS7545"/>
      <c r="CT7545"/>
      <c r="CU7545"/>
      <c r="CV7545"/>
    </row>
    <row r="7546" spans="10:100" x14ac:dyDescent="0.25">
      <c r="J7546"/>
      <c r="K7546"/>
      <c r="L7546"/>
      <c r="M7546"/>
      <c r="N7546"/>
      <c r="O7546"/>
      <c r="P7546"/>
      <c r="Q7546"/>
      <c r="R7546"/>
      <c r="S7546"/>
      <c r="T7546"/>
      <c r="U7546"/>
      <c r="V7546"/>
      <c r="W7546"/>
      <c r="X7546"/>
      <c r="Y7546"/>
      <c r="Z7546"/>
      <c r="AA7546"/>
      <c r="AB7546"/>
      <c r="AC7546"/>
      <c r="AD7546"/>
      <c r="AE7546"/>
      <c r="AF7546"/>
      <c r="AG7546"/>
      <c r="AH7546"/>
      <c r="AI7546"/>
      <c r="AJ7546"/>
      <c r="AK7546"/>
      <c r="AL7546"/>
      <c r="AM7546"/>
      <c r="AN7546"/>
      <c r="AO7546"/>
      <c r="AP7546"/>
      <c r="AQ7546"/>
      <c r="AR7546"/>
      <c r="AS7546"/>
      <c r="AT7546"/>
      <c r="AU7546"/>
      <c r="AV7546"/>
      <c r="AW7546"/>
      <c r="AX7546"/>
      <c r="AY7546"/>
      <c r="AZ7546"/>
      <c r="BA7546"/>
      <c r="BB7546"/>
      <c r="BC7546"/>
      <c r="BD7546"/>
      <c r="BE7546"/>
      <c r="BF7546"/>
      <c r="BG7546"/>
      <c r="BH7546"/>
      <c r="BI7546"/>
      <c r="BJ7546"/>
      <c r="BK7546"/>
      <c r="BL7546"/>
      <c r="BM7546"/>
      <c r="BN7546"/>
      <c r="BO7546"/>
      <c r="BP7546"/>
      <c r="BQ7546"/>
      <c r="BR7546"/>
      <c r="BS7546"/>
      <c r="BT7546"/>
      <c r="BU7546"/>
      <c r="BV7546"/>
      <c r="BW7546"/>
      <c r="BX7546"/>
      <c r="BY7546"/>
      <c r="BZ7546"/>
      <c r="CA7546"/>
      <c r="CB7546"/>
      <c r="CC7546"/>
      <c r="CD7546"/>
      <c r="CE7546"/>
      <c r="CF7546"/>
      <c r="CG7546"/>
      <c r="CH7546"/>
      <c r="CI7546"/>
      <c r="CJ7546"/>
      <c r="CK7546"/>
      <c r="CL7546"/>
      <c r="CM7546"/>
      <c r="CN7546"/>
      <c r="CO7546"/>
      <c r="CP7546"/>
      <c r="CQ7546"/>
      <c r="CR7546"/>
      <c r="CS7546"/>
      <c r="CT7546"/>
      <c r="CU7546"/>
      <c r="CV7546"/>
    </row>
    <row r="7547" spans="10:100" x14ac:dyDescent="0.25">
      <c r="J7547"/>
      <c r="K7547"/>
      <c r="L7547"/>
      <c r="M7547"/>
      <c r="N7547"/>
      <c r="O7547"/>
      <c r="P7547"/>
      <c r="Q7547"/>
      <c r="R7547"/>
      <c r="S7547"/>
      <c r="T7547"/>
      <c r="U7547"/>
      <c r="V7547"/>
      <c r="W7547"/>
      <c r="X7547"/>
      <c r="Y7547"/>
      <c r="Z7547"/>
      <c r="AA7547"/>
      <c r="AB7547"/>
      <c r="AC7547"/>
      <c r="AD7547"/>
      <c r="AE7547"/>
      <c r="AF7547"/>
      <c r="AG7547"/>
      <c r="AH7547"/>
      <c r="AI7547"/>
      <c r="AJ7547"/>
      <c r="AK7547"/>
      <c r="AL7547"/>
      <c r="AM7547"/>
      <c r="AN7547"/>
      <c r="AO7547"/>
      <c r="AP7547"/>
      <c r="AQ7547"/>
      <c r="AR7547"/>
      <c r="AS7547"/>
      <c r="AT7547"/>
      <c r="AU7547"/>
      <c r="AV7547"/>
      <c r="AW7547"/>
      <c r="AX7547"/>
      <c r="AY7547"/>
      <c r="AZ7547"/>
      <c r="BA7547"/>
      <c r="BB7547"/>
      <c r="BC7547"/>
      <c r="BD7547"/>
      <c r="BE7547"/>
      <c r="BF7547"/>
      <c r="BG7547"/>
      <c r="BH7547"/>
      <c r="BI7547"/>
      <c r="BJ7547"/>
      <c r="BK7547"/>
      <c r="BL7547"/>
      <c r="BM7547"/>
      <c r="BN7547"/>
      <c r="BO7547"/>
      <c r="BP7547"/>
      <c r="BQ7547"/>
      <c r="BR7547"/>
      <c r="BS7547"/>
      <c r="BT7547"/>
      <c r="BU7547"/>
      <c r="BV7547"/>
      <c r="BW7547"/>
      <c r="BX7547"/>
      <c r="BY7547"/>
      <c r="BZ7547"/>
      <c r="CA7547"/>
      <c r="CB7547"/>
      <c r="CC7547"/>
      <c r="CD7547"/>
      <c r="CE7547"/>
      <c r="CF7547"/>
      <c r="CG7547"/>
      <c r="CH7547"/>
      <c r="CI7547"/>
      <c r="CJ7547"/>
      <c r="CK7547"/>
      <c r="CL7547"/>
      <c r="CM7547"/>
      <c r="CN7547"/>
      <c r="CO7547"/>
      <c r="CP7547"/>
      <c r="CQ7547"/>
      <c r="CR7547"/>
      <c r="CS7547"/>
      <c r="CT7547"/>
      <c r="CU7547"/>
      <c r="CV7547"/>
    </row>
    <row r="7548" spans="10:100" x14ac:dyDescent="0.25">
      <c r="J7548"/>
      <c r="K7548"/>
      <c r="L7548"/>
      <c r="M7548"/>
      <c r="N7548"/>
      <c r="O7548"/>
      <c r="P7548"/>
      <c r="Q7548"/>
      <c r="R7548"/>
      <c r="S7548"/>
      <c r="T7548"/>
      <c r="U7548"/>
      <c r="V7548"/>
      <c r="W7548"/>
      <c r="X7548"/>
      <c r="Y7548"/>
      <c r="Z7548"/>
      <c r="AA7548"/>
      <c r="AB7548"/>
      <c r="AC7548"/>
      <c r="AD7548"/>
      <c r="AE7548"/>
      <c r="AF7548"/>
      <c r="AG7548"/>
      <c r="AH7548"/>
      <c r="AI7548"/>
      <c r="AJ7548"/>
      <c r="AK7548"/>
      <c r="AL7548"/>
      <c r="AM7548"/>
      <c r="AN7548"/>
      <c r="AO7548"/>
      <c r="AP7548"/>
      <c r="AQ7548"/>
      <c r="AR7548"/>
      <c r="AS7548"/>
      <c r="AT7548"/>
      <c r="AU7548"/>
      <c r="AV7548"/>
      <c r="AW7548"/>
      <c r="AX7548"/>
      <c r="AY7548"/>
      <c r="AZ7548"/>
      <c r="BA7548"/>
      <c r="BB7548"/>
      <c r="BC7548"/>
      <c r="BD7548"/>
      <c r="BE7548"/>
      <c r="BF7548"/>
      <c r="BG7548"/>
      <c r="BH7548"/>
      <c r="BI7548"/>
      <c r="BJ7548"/>
      <c r="BK7548"/>
      <c r="BL7548"/>
      <c r="BM7548"/>
      <c r="BN7548"/>
      <c r="BO7548"/>
      <c r="BP7548"/>
      <c r="BQ7548"/>
      <c r="BR7548"/>
      <c r="BS7548"/>
      <c r="BT7548"/>
      <c r="BU7548"/>
      <c r="BV7548"/>
      <c r="BW7548"/>
      <c r="BX7548"/>
      <c r="BY7548"/>
      <c r="BZ7548"/>
      <c r="CA7548"/>
      <c r="CB7548"/>
      <c r="CC7548"/>
      <c r="CD7548"/>
      <c r="CE7548"/>
      <c r="CF7548"/>
      <c r="CG7548"/>
      <c r="CH7548"/>
      <c r="CI7548"/>
      <c r="CJ7548"/>
      <c r="CK7548"/>
      <c r="CL7548"/>
      <c r="CM7548"/>
      <c r="CN7548"/>
      <c r="CO7548"/>
      <c r="CP7548"/>
      <c r="CQ7548"/>
      <c r="CR7548"/>
      <c r="CS7548"/>
      <c r="CT7548"/>
      <c r="CU7548"/>
      <c r="CV7548"/>
    </row>
    <row r="7549" spans="10:100" x14ac:dyDescent="0.25">
      <c r="J7549"/>
      <c r="K7549"/>
      <c r="L7549"/>
      <c r="M7549"/>
      <c r="N7549"/>
      <c r="O7549"/>
      <c r="P7549"/>
      <c r="Q7549"/>
      <c r="R7549"/>
      <c r="S7549"/>
      <c r="T7549"/>
      <c r="U7549"/>
      <c r="V7549"/>
      <c r="W7549"/>
      <c r="X7549"/>
      <c r="Y7549"/>
      <c r="Z7549"/>
      <c r="AA7549"/>
      <c r="AB7549"/>
      <c r="AC7549"/>
      <c r="AD7549"/>
      <c r="AE7549"/>
      <c r="AF7549"/>
      <c r="AG7549"/>
      <c r="AH7549"/>
      <c r="AI7549"/>
      <c r="AJ7549"/>
      <c r="AK7549"/>
      <c r="AL7549"/>
      <c r="AM7549"/>
      <c r="AN7549"/>
      <c r="AO7549"/>
      <c r="AP7549"/>
      <c r="AQ7549"/>
      <c r="AR7549"/>
      <c r="AS7549"/>
      <c r="AT7549"/>
      <c r="AU7549"/>
      <c r="AV7549"/>
      <c r="AW7549"/>
      <c r="AX7549"/>
      <c r="AY7549"/>
      <c r="AZ7549"/>
      <c r="BA7549"/>
      <c r="BB7549"/>
      <c r="BC7549"/>
      <c r="BD7549"/>
      <c r="BE7549"/>
      <c r="BF7549"/>
      <c r="BG7549"/>
      <c r="BH7549"/>
      <c r="BI7549"/>
      <c r="BJ7549"/>
      <c r="BK7549"/>
      <c r="BL7549"/>
      <c r="BM7549"/>
      <c r="BN7549"/>
      <c r="BO7549"/>
      <c r="BP7549"/>
      <c r="BQ7549"/>
      <c r="BR7549"/>
      <c r="BS7549"/>
      <c r="BT7549"/>
      <c r="BU7549"/>
      <c r="BV7549"/>
      <c r="BW7549"/>
      <c r="BX7549"/>
      <c r="BY7549"/>
      <c r="BZ7549"/>
      <c r="CA7549"/>
      <c r="CB7549"/>
      <c r="CC7549"/>
      <c r="CD7549"/>
      <c r="CE7549"/>
      <c r="CF7549"/>
      <c r="CG7549"/>
      <c r="CH7549"/>
      <c r="CI7549"/>
      <c r="CJ7549"/>
      <c r="CK7549"/>
      <c r="CL7549"/>
      <c r="CM7549"/>
      <c r="CN7549"/>
      <c r="CO7549"/>
      <c r="CP7549"/>
      <c r="CQ7549"/>
      <c r="CR7549"/>
      <c r="CS7549"/>
      <c r="CT7549"/>
      <c r="CU7549"/>
      <c r="CV7549"/>
    </row>
    <row r="7550" spans="10:100" x14ac:dyDescent="0.25">
      <c r="J7550"/>
      <c r="K7550"/>
      <c r="L7550"/>
      <c r="M7550"/>
      <c r="N7550"/>
      <c r="O7550"/>
      <c r="P7550"/>
      <c r="Q7550"/>
      <c r="R7550"/>
      <c r="S7550"/>
      <c r="T7550"/>
      <c r="U7550"/>
      <c r="V7550"/>
      <c r="W7550"/>
      <c r="X7550"/>
      <c r="Y7550"/>
      <c r="Z7550"/>
      <c r="AA7550"/>
      <c r="AB7550"/>
      <c r="AC7550"/>
      <c r="AD7550"/>
      <c r="AE7550"/>
      <c r="AF7550"/>
      <c r="AG7550"/>
      <c r="AH7550"/>
      <c r="AI7550"/>
      <c r="AJ7550"/>
      <c r="AK7550"/>
      <c r="AL7550"/>
      <c r="AM7550"/>
      <c r="AN7550"/>
      <c r="AO7550"/>
      <c r="AP7550"/>
      <c r="AQ7550"/>
      <c r="AR7550"/>
      <c r="AS7550"/>
      <c r="AT7550"/>
      <c r="AU7550"/>
      <c r="AV7550"/>
      <c r="AW7550"/>
      <c r="AX7550"/>
      <c r="AY7550"/>
      <c r="AZ7550"/>
      <c r="BA7550"/>
      <c r="BB7550"/>
      <c r="BC7550"/>
      <c r="BD7550"/>
      <c r="BE7550"/>
      <c r="BF7550"/>
      <c r="BG7550"/>
      <c r="BH7550"/>
      <c r="BI7550"/>
      <c r="BJ7550"/>
      <c r="BK7550"/>
      <c r="BL7550"/>
      <c r="BM7550"/>
      <c r="BN7550"/>
      <c r="BO7550"/>
      <c r="BP7550"/>
      <c r="BQ7550"/>
      <c r="BR7550"/>
      <c r="BS7550"/>
      <c r="BT7550"/>
      <c r="BU7550"/>
      <c r="BV7550"/>
      <c r="BW7550"/>
      <c r="BX7550"/>
      <c r="BY7550"/>
      <c r="BZ7550"/>
      <c r="CA7550"/>
      <c r="CB7550"/>
      <c r="CC7550"/>
      <c r="CD7550"/>
      <c r="CE7550"/>
      <c r="CF7550"/>
      <c r="CG7550"/>
      <c r="CH7550"/>
      <c r="CI7550"/>
      <c r="CJ7550"/>
      <c r="CK7550"/>
      <c r="CL7550"/>
      <c r="CM7550"/>
      <c r="CN7550"/>
      <c r="CO7550"/>
      <c r="CP7550"/>
      <c r="CQ7550"/>
      <c r="CR7550"/>
      <c r="CS7550"/>
      <c r="CT7550"/>
      <c r="CU7550"/>
      <c r="CV7550"/>
    </row>
    <row r="7551" spans="10:100" x14ac:dyDescent="0.25">
      <c r="J7551"/>
      <c r="K7551"/>
      <c r="L7551"/>
      <c r="M7551"/>
      <c r="N7551"/>
      <c r="O7551"/>
      <c r="P7551"/>
      <c r="Q7551"/>
      <c r="R7551"/>
      <c r="S7551"/>
      <c r="T7551"/>
      <c r="U7551"/>
      <c r="V7551"/>
      <c r="W7551"/>
      <c r="X7551"/>
      <c r="Y7551"/>
      <c r="Z7551"/>
      <c r="AA7551"/>
      <c r="AB7551"/>
      <c r="AC7551"/>
      <c r="AD7551"/>
      <c r="AE7551"/>
      <c r="AF7551"/>
      <c r="AG7551"/>
      <c r="AH7551"/>
      <c r="AI7551"/>
      <c r="AJ7551"/>
      <c r="AK7551"/>
      <c r="AL7551"/>
      <c r="AM7551"/>
      <c r="AN7551"/>
      <c r="AO7551"/>
      <c r="AP7551"/>
      <c r="AQ7551"/>
      <c r="AR7551"/>
      <c r="AS7551"/>
      <c r="AT7551"/>
      <c r="AU7551"/>
      <c r="AV7551"/>
      <c r="AW7551"/>
      <c r="AX7551"/>
      <c r="AY7551"/>
      <c r="AZ7551"/>
      <c r="BA7551"/>
      <c r="BB7551"/>
      <c r="BC7551"/>
      <c r="BD7551"/>
      <c r="BE7551"/>
      <c r="BF7551"/>
      <c r="BG7551"/>
      <c r="BH7551"/>
      <c r="BI7551"/>
      <c r="BJ7551"/>
      <c r="BK7551"/>
      <c r="BL7551"/>
      <c r="BM7551"/>
      <c r="BN7551"/>
      <c r="BO7551"/>
      <c r="BP7551"/>
      <c r="BQ7551"/>
      <c r="BR7551"/>
      <c r="BS7551"/>
      <c r="BT7551"/>
      <c r="BU7551"/>
      <c r="BV7551"/>
      <c r="BW7551"/>
      <c r="BX7551"/>
      <c r="BY7551"/>
      <c r="BZ7551"/>
      <c r="CA7551"/>
      <c r="CB7551"/>
      <c r="CC7551"/>
      <c r="CD7551"/>
      <c r="CE7551"/>
      <c r="CF7551"/>
      <c r="CG7551"/>
      <c r="CH7551"/>
      <c r="CI7551"/>
      <c r="CJ7551"/>
      <c r="CK7551"/>
      <c r="CL7551"/>
      <c r="CM7551"/>
      <c r="CN7551"/>
      <c r="CO7551"/>
      <c r="CP7551"/>
      <c r="CQ7551"/>
      <c r="CR7551"/>
      <c r="CS7551"/>
      <c r="CT7551"/>
      <c r="CU7551"/>
      <c r="CV7551"/>
    </row>
    <row r="7552" spans="10:100" x14ac:dyDescent="0.25">
      <c r="J7552"/>
      <c r="K7552"/>
      <c r="L7552"/>
      <c r="M7552"/>
      <c r="N7552"/>
      <c r="O7552"/>
      <c r="P7552"/>
      <c r="Q7552"/>
      <c r="R7552"/>
      <c r="S7552"/>
      <c r="T7552"/>
      <c r="U7552"/>
      <c r="V7552"/>
      <c r="W7552"/>
      <c r="X7552"/>
      <c r="Y7552"/>
      <c r="Z7552"/>
      <c r="AA7552"/>
      <c r="AB7552"/>
      <c r="AC7552"/>
      <c r="AD7552"/>
      <c r="AE7552"/>
      <c r="AF7552"/>
      <c r="AG7552"/>
      <c r="AH7552"/>
      <c r="AI7552"/>
      <c r="AJ7552"/>
      <c r="AK7552"/>
      <c r="AL7552"/>
      <c r="AM7552"/>
      <c r="AN7552"/>
      <c r="AO7552"/>
      <c r="AP7552"/>
      <c r="AQ7552"/>
      <c r="AR7552"/>
      <c r="AS7552"/>
      <c r="AT7552"/>
      <c r="AU7552"/>
      <c r="AV7552"/>
      <c r="AW7552"/>
      <c r="AX7552"/>
      <c r="AY7552"/>
      <c r="AZ7552"/>
      <c r="BA7552"/>
      <c r="BB7552"/>
      <c r="BC7552"/>
      <c r="BD7552"/>
      <c r="BE7552"/>
      <c r="BF7552"/>
      <c r="BG7552"/>
      <c r="BH7552"/>
      <c r="BI7552"/>
      <c r="BJ7552"/>
      <c r="BK7552"/>
      <c r="BL7552"/>
      <c r="BM7552"/>
      <c r="BN7552"/>
      <c r="BO7552"/>
      <c r="BP7552"/>
      <c r="BQ7552"/>
      <c r="BR7552"/>
      <c r="BS7552"/>
      <c r="BT7552"/>
      <c r="BU7552"/>
      <c r="BV7552"/>
      <c r="BW7552"/>
      <c r="BX7552"/>
      <c r="BY7552"/>
      <c r="BZ7552"/>
      <c r="CA7552"/>
      <c r="CB7552"/>
      <c r="CC7552"/>
      <c r="CD7552"/>
      <c r="CE7552"/>
      <c r="CF7552"/>
      <c r="CG7552"/>
      <c r="CH7552"/>
      <c r="CI7552"/>
      <c r="CJ7552"/>
      <c r="CK7552"/>
      <c r="CL7552"/>
      <c r="CM7552"/>
      <c r="CN7552"/>
      <c r="CO7552"/>
      <c r="CP7552"/>
      <c r="CQ7552"/>
      <c r="CR7552"/>
      <c r="CS7552"/>
      <c r="CT7552"/>
      <c r="CU7552"/>
      <c r="CV7552"/>
    </row>
    <row r="7553" spans="10:100" x14ac:dyDescent="0.25">
      <c r="J7553"/>
      <c r="K7553"/>
      <c r="L7553"/>
      <c r="M7553"/>
      <c r="N7553"/>
      <c r="O7553"/>
      <c r="P7553"/>
      <c r="Q7553"/>
      <c r="R7553"/>
      <c r="S7553"/>
      <c r="T7553"/>
      <c r="U7553"/>
      <c r="V7553"/>
      <c r="W7553"/>
      <c r="X7553"/>
      <c r="Y7553"/>
      <c r="Z7553"/>
      <c r="AA7553"/>
      <c r="AB7553"/>
      <c r="AC7553"/>
      <c r="AD7553"/>
      <c r="AE7553"/>
      <c r="AF7553"/>
      <c r="AG7553"/>
      <c r="AH7553"/>
      <c r="AI7553"/>
      <c r="AJ7553"/>
      <c r="AK7553"/>
      <c r="AL7553"/>
      <c r="AM7553"/>
      <c r="AN7553"/>
      <c r="AO7553"/>
      <c r="AP7553"/>
      <c r="AQ7553"/>
      <c r="AR7553"/>
      <c r="AS7553"/>
      <c r="AT7553"/>
      <c r="AU7553"/>
      <c r="AV7553"/>
      <c r="AW7553"/>
      <c r="AX7553"/>
      <c r="AY7553"/>
      <c r="AZ7553"/>
      <c r="BA7553"/>
      <c r="BB7553"/>
      <c r="BC7553"/>
      <c r="BD7553"/>
      <c r="BE7553"/>
      <c r="BF7553"/>
      <c r="BG7553"/>
      <c r="BH7553"/>
      <c r="BI7553"/>
      <c r="BJ7553"/>
      <c r="BK7553"/>
      <c r="BL7553"/>
      <c r="BM7553"/>
      <c r="BN7553"/>
      <c r="BO7553"/>
      <c r="BP7553"/>
      <c r="BQ7553"/>
      <c r="BR7553"/>
      <c r="BS7553"/>
      <c r="BT7553"/>
      <c r="BU7553"/>
      <c r="BV7553"/>
      <c r="BW7553"/>
      <c r="BX7553"/>
      <c r="BY7553"/>
      <c r="BZ7553"/>
      <c r="CA7553"/>
      <c r="CB7553"/>
      <c r="CC7553"/>
      <c r="CD7553"/>
      <c r="CE7553"/>
      <c r="CF7553"/>
      <c r="CG7553"/>
      <c r="CH7553"/>
      <c r="CI7553"/>
      <c r="CJ7553"/>
      <c r="CK7553"/>
      <c r="CL7553"/>
      <c r="CM7553"/>
      <c r="CN7553"/>
      <c r="CO7553"/>
      <c r="CP7553"/>
      <c r="CQ7553"/>
      <c r="CR7553"/>
      <c r="CS7553"/>
      <c r="CT7553"/>
      <c r="CU7553"/>
      <c r="CV7553"/>
    </row>
    <row r="7554" spans="10:100" x14ac:dyDescent="0.25">
      <c r="J7554"/>
      <c r="K7554"/>
      <c r="L7554"/>
      <c r="M7554"/>
      <c r="N7554"/>
      <c r="O7554"/>
      <c r="P7554"/>
      <c r="Q7554"/>
      <c r="R7554"/>
      <c r="S7554"/>
      <c r="T7554"/>
      <c r="U7554"/>
      <c r="V7554"/>
      <c r="W7554"/>
      <c r="X7554"/>
      <c r="Y7554"/>
      <c r="Z7554"/>
      <c r="AA7554"/>
      <c r="AB7554"/>
      <c r="AC7554"/>
      <c r="AD7554"/>
      <c r="AE7554"/>
      <c r="AF7554"/>
      <c r="AG7554"/>
      <c r="AH7554"/>
      <c r="AI7554"/>
      <c r="AJ7554"/>
      <c r="AK7554"/>
      <c r="AL7554"/>
      <c r="AM7554"/>
      <c r="AN7554"/>
      <c r="AO7554"/>
      <c r="AP7554"/>
      <c r="AQ7554"/>
      <c r="AR7554"/>
      <c r="AS7554"/>
      <c r="AT7554"/>
      <c r="AU7554"/>
      <c r="AV7554"/>
      <c r="AW7554"/>
      <c r="AX7554"/>
      <c r="AY7554"/>
      <c r="AZ7554"/>
      <c r="BA7554"/>
      <c r="BB7554"/>
      <c r="BC7554"/>
      <c r="BD7554"/>
      <c r="BE7554"/>
      <c r="BF7554"/>
      <c r="BG7554"/>
      <c r="BH7554"/>
      <c r="BI7554"/>
      <c r="BJ7554"/>
      <c r="BK7554"/>
      <c r="BL7554"/>
      <c r="BM7554"/>
      <c r="BN7554"/>
      <c r="BO7554"/>
      <c r="BP7554"/>
      <c r="BQ7554"/>
      <c r="BR7554"/>
      <c r="BS7554"/>
      <c r="BT7554"/>
      <c r="BU7554"/>
      <c r="BV7554"/>
      <c r="BW7554"/>
      <c r="BX7554"/>
      <c r="BY7554"/>
      <c r="BZ7554"/>
      <c r="CA7554"/>
      <c r="CB7554"/>
      <c r="CC7554"/>
      <c r="CD7554"/>
      <c r="CE7554"/>
      <c r="CF7554"/>
      <c r="CG7554"/>
      <c r="CH7554"/>
      <c r="CI7554"/>
      <c r="CJ7554"/>
      <c r="CK7554"/>
      <c r="CL7554"/>
      <c r="CM7554"/>
      <c r="CN7554"/>
      <c r="CO7554"/>
      <c r="CP7554"/>
      <c r="CQ7554"/>
      <c r="CR7554"/>
      <c r="CS7554"/>
      <c r="CT7554"/>
      <c r="CU7554"/>
      <c r="CV7554"/>
    </row>
    <row r="7555" spans="10:100" x14ac:dyDescent="0.25">
      <c r="J7555"/>
      <c r="K7555"/>
      <c r="L7555"/>
      <c r="M7555"/>
      <c r="N7555"/>
      <c r="O7555"/>
      <c r="P7555"/>
      <c r="Q7555"/>
      <c r="R7555"/>
      <c r="S7555"/>
      <c r="T7555"/>
      <c r="U7555"/>
      <c r="V7555"/>
      <c r="W7555"/>
      <c r="X7555"/>
      <c r="Y7555"/>
      <c r="Z7555"/>
      <c r="AA7555"/>
      <c r="AB7555"/>
      <c r="AC7555"/>
      <c r="AD7555"/>
      <c r="AE7555"/>
      <c r="AF7555"/>
      <c r="AG7555"/>
      <c r="AH7555"/>
      <c r="AI7555"/>
      <c r="AJ7555"/>
      <c r="AK7555"/>
      <c r="AL7555"/>
      <c r="AM7555"/>
      <c r="AN7555"/>
      <c r="AO7555"/>
      <c r="AP7555"/>
      <c r="AQ7555"/>
      <c r="AR7555"/>
      <c r="AS7555"/>
      <c r="AT7555"/>
      <c r="AU7555"/>
      <c r="AV7555"/>
      <c r="AW7555"/>
      <c r="AX7555"/>
      <c r="AY7555"/>
      <c r="AZ7555"/>
      <c r="BA7555"/>
      <c r="BB7555"/>
      <c r="BC7555"/>
      <c r="BD7555"/>
      <c r="BE7555"/>
      <c r="BF7555"/>
      <c r="BG7555"/>
      <c r="BH7555"/>
      <c r="BI7555"/>
      <c r="BJ7555"/>
      <c r="BK7555"/>
      <c r="BL7555"/>
      <c r="BM7555"/>
      <c r="BN7555"/>
      <c r="BO7555"/>
      <c r="BP7555"/>
      <c r="BQ7555"/>
      <c r="BR7555"/>
      <c r="BS7555"/>
      <c r="BT7555"/>
      <c r="BU7555"/>
      <c r="BV7555"/>
      <c r="BW7555"/>
      <c r="BX7555"/>
      <c r="BY7555"/>
      <c r="BZ7555"/>
      <c r="CA7555"/>
      <c r="CB7555"/>
      <c r="CC7555"/>
      <c r="CD7555"/>
      <c r="CE7555"/>
      <c r="CF7555"/>
      <c r="CG7555"/>
      <c r="CH7555"/>
      <c r="CI7555"/>
      <c r="CJ7555"/>
      <c r="CK7555"/>
      <c r="CL7555"/>
      <c r="CM7555"/>
      <c r="CN7555"/>
      <c r="CO7555"/>
      <c r="CP7555"/>
      <c r="CQ7555"/>
      <c r="CR7555"/>
      <c r="CS7555"/>
      <c r="CT7555"/>
      <c r="CU7555"/>
      <c r="CV7555"/>
    </row>
    <row r="7556" spans="10:100" x14ac:dyDescent="0.25">
      <c r="J7556"/>
      <c r="K7556"/>
      <c r="L7556"/>
      <c r="M7556"/>
      <c r="N7556"/>
      <c r="O7556"/>
      <c r="P7556"/>
      <c r="Q7556"/>
      <c r="R7556"/>
      <c r="S7556"/>
      <c r="T7556"/>
      <c r="U7556"/>
      <c r="V7556"/>
      <c r="W7556"/>
      <c r="X7556"/>
      <c r="Y7556"/>
      <c r="Z7556"/>
      <c r="AA7556"/>
      <c r="AB7556"/>
      <c r="AC7556"/>
      <c r="AD7556"/>
      <c r="AE7556"/>
      <c r="AF7556"/>
      <c r="AG7556"/>
      <c r="AH7556"/>
      <c r="AI7556"/>
      <c r="AJ7556"/>
      <c r="AK7556"/>
      <c r="AL7556"/>
      <c r="AM7556"/>
      <c r="AN7556"/>
      <c r="AO7556"/>
      <c r="AP7556"/>
      <c r="AQ7556"/>
      <c r="AR7556"/>
      <c r="AS7556"/>
      <c r="AT7556"/>
      <c r="AU7556"/>
      <c r="AV7556"/>
      <c r="AW7556"/>
      <c r="AX7556"/>
      <c r="AY7556"/>
      <c r="AZ7556"/>
      <c r="BA7556"/>
      <c r="BB7556"/>
      <c r="BC7556"/>
      <c r="BD7556"/>
      <c r="BE7556"/>
      <c r="BF7556"/>
      <c r="BG7556"/>
      <c r="BH7556"/>
      <c r="BI7556"/>
      <c r="BJ7556"/>
      <c r="BK7556"/>
      <c r="BL7556"/>
      <c r="BM7556"/>
      <c r="BN7556"/>
      <c r="BO7556"/>
      <c r="BP7556"/>
      <c r="BQ7556"/>
      <c r="BR7556"/>
      <c r="BS7556"/>
      <c r="BT7556"/>
      <c r="BU7556"/>
      <c r="BV7556"/>
      <c r="BW7556"/>
      <c r="BX7556"/>
      <c r="BY7556"/>
      <c r="BZ7556"/>
      <c r="CA7556"/>
      <c r="CB7556"/>
      <c r="CC7556"/>
      <c r="CD7556"/>
      <c r="CE7556"/>
      <c r="CF7556"/>
      <c r="CG7556"/>
      <c r="CH7556"/>
      <c r="CI7556"/>
      <c r="CJ7556"/>
      <c r="CK7556"/>
      <c r="CL7556"/>
      <c r="CM7556"/>
      <c r="CN7556"/>
      <c r="CO7556"/>
      <c r="CP7556"/>
      <c r="CQ7556"/>
      <c r="CR7556"/>
      <c r="CS7556"/>
      <c r="CT7556"/>
      <c r="CU7556"/>
      <c r="CV7556"/>
    </row>
    <row r="7557" spans="10:100" x14ac:dyDescent="0.25">
      <c r="J7557"/>
      <c r="K7557"/>
      <c r="L7557"/>
      <c r="M7557"/>
      <c r="N7557"/>
      <c r="O7557"/>
      <c r="P7557"/>
      <c r="Q7557"/>
      <c r="R7557"/>
      <c r="S7557"/>
      <c r="T7557"/>
      <c r="U7557"/>
      <c r="V7557"/>
      <c r="W7557"/>
      <c r="X7557"/>
      <c r="Y7557"/>
      <c r="Z7557"/>
      <c r="AA7557"/>
      <c r="AB7557"/>
      <c r="AC7557"/>
      <c r="AD7557"/>
      <c r="AE7557"/>
      <c r="AF7557"/>
      <c r="AG7557"/>
      <c r="AH7557"/>
      <c r="AI7557"/>
      <c r="AJ7557"/>
      <c r="AK7557"/>
      <c r="AL7557"/>
      <c r="AM7557"/>
      <c r="AN7557"/>
      <c r="AO7557"/>
      <c r="AP7557"/>
      <c r="AQ7557"/>
      <c r="AR7557"/>
      <c r="AS7557"/>
      <c r="AT7557"/>
      <c r="AU7557"/>
      <c r="AV7557"/>
      <c r="AW7557"/>
      <c r="AX7557"/>
      <c r="AY7557"/>
      <c r="AZ7557"/>
      <c r="BA7557"/>
      <c r="BB7557"/>
      <c r="BC7557"/>
      <c r="BD7557"/>
      <c r="BE7557"/>
      <c r="BF7557"/>
      <c r="BG7557"/>
      <c r="BH7557"/>
      <c r="BI7557"/>
      <c r="BJ7557"/>
      <c r="BK7557"/>
      <c r="BL7557"/>
      <c r="BM7557"/>
      <c r="BN7557"/>
      <c r="BO7557"/>
      <c r="BP7557"/>
      <c r="BQ7557"/>
      <c r="BR7557"/>
      <c r="BS7557"/>
      <c r="BT7557"/>
      <c r="BU7557"/>
      <c r="BV7557"/>
      <c r="BW7557"/>
      <c r="BX7557"/>
      <c r="BY7557"/>
      <c r="BZ7557"/>
      <c r="CA7557"/>
      <c r="CB7557"/>
      <c r="CC7557"/>
      <c r="CD7557"/>
      <c r="CE7557"/>
      <c r="CF7557"/>
      <c r="CG7557"/>
      <c r="CH7557"/>
      <c r="CI7557"/>
      <c r="CJ7557"/>
      <c r="CK7557"/>
      <c r="CL7557"/>
      <c r="CM7557"/>
      <c r="CN7557"/>
      <c r="CO7557"/>
      <c r="CP7557"/>
      <c r="CQ7557"/>
      <c r="CR7557"/>
      <c r="CS7557"/>
      <c r="CT7557"/>
      <c r="CU7557"/>
      <c r="CV7557"/>
    </row>
    <row r="7558" spans="10:100" x14ac:dyDescent="0.25">
      <c r="J7558"/>
      <c r="K7558"/>
      <c r="L7558"/>
      <c r="M7558"/>
      <c r="N7558"/>
      <c r="O7558"/>
      <c r="P7558"/>
      <c r="Q7558"/>
      <c r="R7558"/>
      <c r="S7558"/>
      <c r="T7558"/>
      <c r="U7558"/>
      <c r="V7558"/>
      <c r="W7558"/>
      <c r="X7558"/>
      <c r="Y7558"/>
      <c r="Z7558"/>
      <c r="AA7558"/>
      <c r="AB7558"/>
      <c r="AC7558"/>
      <c r="AD7558"/>
      <c r="AE7558"/>
      <c r="AF7558"/>
      <c r="AG7558"/>
      <c r="AH7558"/>
      <c r="AI7558"/>
      <c r="AJ7558"/>
      <c r="AK7558"/>
      <c r="AL7558"/>
      <c r="AM7558"/>
      <c r="AN7558"/>
      <c r="AO7558"/>
      <c r="AP7558"/>
      <c r="AQ7558"/>
      <c r="AR7558"/>
      <c r="AS7558"/>
      <c r="AT7558"/>
      <c r="AU7558"/>
      <c r="AV7558"/>
      <c r="AW7558"/>
      <c r="AX7558"/>
      <c r="AY7558"/>
      <c r="AZ7558"/>
      <c r="BA7558"/>
      <c r="BB7558"/>
      <c r="BC7558"/>
      <c r="BD7558"/>
      <c r="BE7558"/>
      <c r="BF7558"/>
      <c r="BG7558"/>
      <c r="BH7558"/>
      <c r="BI7558"/>
      <c r="BJ7558"/>
      <c r="BK7558"/>
      <c r="BL7558"/>
      <c r="BM7558"/>
      <c r="BN7558"/>
      <c r="BO7558"/>
      <c r="BP7558"/>
      <c r="BQ7558"/>
      <c r="BR7558"/>
      <c r="BS7558"/>
      <c r="BT7558"/>
      <c r="BU7558"/>
      <c r="BV7558"/>
      <c r="BW7558"/>
      <c r="BX7558"/>
      <c r="BY7558"/>
      <c r="BZ7558"/>
      <c r="CA7558"/>
      <c r="CB7558"/>
      <c r="CC7558"/>
      <c r="CD7558"/>
      <c r="CE7558"/>
      <c r="CF7558"/>
      <c r="CG7558"/>
      <c r="CH7558"/>
      <c r="CI7558"/>
      <c r="CJ7558"/>
      <c r="CK7558"/>
      <c r="CL7558"/>
      <c r="CM7558"/>
      <c r="CN7558"/>
      <c r="CO7558"/>
      <c r="CP7558"/>
      <c r="CQ7558"/>
      <c r="CR7558"/>
      <c r="CS7558"/>
      <c r="CT7558"/>
      <c r="CU7558"/>
      <c r="CV7558"/>
    </row>
    <row r="7559" spans="10:100" x14ac:dyDescent="0.25">
      <c r="J7559"/>
      <c r="K7559"/>
      <c r="L7559"/>
      <c r="M7559"/>
      <c r="N7559"/>
      <c r="O7559"/>
      <c r="P7559"/>
      <c r="Q7559"/>
      <c r="R7559"/>
      <c r="S7559"/>
      <c r="T7559"/>
      <c r="U7559"/>
      <c r="V7559"/>
      <c r="W7559"/>
      <c r="X7559"/>
      <c r="Y7559"/>
      <c r="Z7559"/>
      <c r="AA7559"/>
      <c r="AB7559"/>
      <c r="AC7559"/>
      <c r="AD7559"/>
      <c r="AE7559"/>
      <c r="AF7559"/>
      <c r="AG7559"/>
      <c r="AH7559"/>
      <c r="AI7559"/>
      <c r="AJ7559"/>
      <c r="AK7559"/>
      <c r="AL7559"/>
      <c r="AM7559"/>
      <c r="AN7559"/>
      <c r="AO7559"/>
      <c r="AP7559"/>
      <c r="AQ7559"/>
      <c r="AR7559"/>
      <c r="AS7559"/>
      <c r="AT7559"/>
      <c r="AU7559"/>
      <c r="AV7559"/>
      <c r="AW7559"/>
      <c r="AX7559"/>
      <c r="AY7559"/>
      <c r="AZ7559"/>
      <c r="BA7559"/>
      <c r="BB7559"/>
      <c r="BC7559"/>
      <c r="BD7559"/>
      <c r="BE7559"/>
      <c r="BF7559"/>
      <c r="BG7559"/>
      <c r="BH7559"/>
      <c r="BI7559"/>
      <c r="BJ7559"/>
      <c r="BK7559"/>
      <c r="BL7559"/>
      <c r="BM7559"/>
      <c r="BN7559"/>
      <c r="BO7559"/>
      <c r="BP7559"/>
      <c r="BQ7559"/>
      <c r="BR7559"/>
      <c r="BS7559"/>
      <c r="BT7559"/>
      <c r="BU7559"/>
      <c r="BV7559"/>
      <c r="BW7559"/>
      <c r="BX7559"/>
      <c r="BY7559"/>
      <c r="BZ7559"/>
      <c r="CA7559"/>
      <c r="CB7559"/>
      <c r="CC7559"/>
      <c r="CD7559"/>
      <c r="CE7559"/>
      <c r="CF7559"/>
      <c r="CG7559"/>
      <c r="CH7559"/>
      <c r="CI7559"/>
      <c r="CJ7559"/>
      <c r="CK7559"/>
      <c r="CL7559"/>
      <c r="CM7559"/>
      <c r="CN7559"/>
      <c r="CO7559"/>
      <c r="CP7559"/>
      <c r="CQ7559"/>
      <c r="CR7559"/>
      <c r="CS7559"/>
      <c r="CT7559"/>
      <c r="CU7559"/>
      <c r="CV7559"/>
    </row>
    <row r="7560" spans="10:100" x14ac:dyDescent="0.25">
      <c r="J7560"/>
      <c r="K7560"/>
      <c r="L7560"/>
      <c r="M7560"/>
      <c r="N7560"/>
      <c r="O7560"/>
      <c r="P7560"/>
      <c r="Q7560"/>
      <c r="R7560"/>
      <c r="S7560"/>
      <c r="T7560"/>
      <c r="U7560"/>
      <c r="V7560"/>
      <c r="W7560"/>
      <c r="X7560"/>
      <c r="Y7560"/>
      <c r="Z7560"/>
      <c r="AA7560"/>
      <c r="AB7560"/>
      <c r="AC7560"/>
      <c r="AD7560"/>
      <c r="AE7560"/>
      <c r="AF7560"/>
      <c r="AG7560"/>
      <c r="AH7560"/>
      <c r="AI7560"/>
      <c r="AJ7560"/>
      <c r="AK7560"/>
      <c r="AL7560"/>
      <c r="AM7560"/>
      <c r="AN7560"/>
      <c r="AO7560"/>
      <c r="AP7560"/>
      <c r="AQ7560"/>
      <c r="AR7560"/>
      <c r="AS7560"/>
      <c r="AT7560"/>
      <c r="AU7560"/>
      <c r="AV7560"/>
      <c r="AW7560"/>
      <c r="AX7560"/>
      <c r="AY7560"/>
      <c r="AZ7560"/>
      <c r="BA7560"/>
      <c r="BB7560"/>
      <c r="BC7560"/>
      <c r="BD7560"/>
      <c r="BE7560"/>
      <c r="BF7560"/>
      <c r="BG7560"/>
      <c r="BH7560"/>
      <c r="BI7560"/>
      <c r="BJ7560"/>
      <c r="BK7560"/>
      <c r="BL7560"/>
      <c r="BM7560"/>
      <c r="BN7560"/>
      <c r="BO7560"/>
      <c r="BP7560"/>
      <c r="BQ7560"/>
      <c r="BR7560"/>
      <c r="BS7560"/>
      <c r="BT7560"/>
      <c r="BU7560"/>
      <c r="BV7560"/>
      <c r="BW7560"/>
      <c r="BX7560"/>
      <c r="BY7560"/>
      <c r="BZ7560"/>
      <c r="CA7560"/>
      <c r="CB7560"/>
      <c r="CC7560"/>
      <c r="CD7560"/>
      <c r="CE7560"/>
      <c r="CF7560"/>
      <c r="CG7560"/>
      <c r="CH7560"/>
      <c r="CI7560"/>
      <c r="CJ7560"/>
      <c r="CK7560"/>
      <c r="CL7560"/>
      <c r="CM7560"/>
      <c r="CN7560"/>
      <c r="CO7560"/>
      <c r="CP7560"/>
      <c r="CQ7560"/>
      <c r="CR7560"/>
      <c r="CS7560"/>
      <c r="CT7560"/>
      <c r="CU7560"/>
      <c r="CV7560"/>
    </row>
    <row r="7561" spans="10:100" x14ac:dyDescent="0.25">
      <c r="J7561"/>
      <c r="K7561"/>
      <c r="L7561"/>
      <c r="M7561"/>
      <c r="N7561"/>
      <c r="O7561"/>
      <c r="P7561"/>
      <c r="Q7561"/>
      <c r="R7561"/>
      <c r="S7561"/>
      <c r="T7561"/>
      <c r="U7561"/>
      <c r="V7561"/>
      <c r="W7561"/>
      <c r="X7561"/>
      <c r="Y7561"/>
      <c r="Z7561"/>
      <c r="AA7561"/>
      <c r="AB7561"/>
      <c r="AC7561"/>
      <c r="AD7561"/>
      <c r="AE7561"/>
      <c r="AF7561"/>
      <c r="AG7561"/>
      <c r="AH7561"/>
      <c r="AI7561"/>
      <c r="AJ7561"/>
      <c r="AK7561"/>
      <c r="AL7561"/>
      <c r="AM7561"/>
      <c r="AN7561"/>
      <c r="AO7561"/>
      <c r="AP7561"/>
      <c r="AQ7561"/>
      <c r="AR7561"/>
      <c r="AS7561"/>
      <c r="AT7561"/>
      <c r="AU7561"/>
      <c r="AV7561"/>
      <c r="AW7561"/>
      <c r="AX7561"/>
      <c r="AY7561"/>
      <c r="AZ7561"/>
      <c r="BA7561"/>
      <c r="BB7561"/>
      <c r="BC7561"/>
      <c r="BD7561"/>
      <c r="BE7561"/>
      <c r="BF7561"/>
      <c r="BG7561"/>
      <c r="BH7561"/>
      <c r="BI7561"/>
      <c r="BJ7561"/>
      <c r="BK7561"/>
      <c r="BL7561"/>
      <c r="BM7561"/>
      <c r="BN7561"/>
      <c r="BO7561"/>
      <c r="BP7561"/>
      <c r="BQ7561"/>
      <c r="BR7561"/>
      <c r="BS7561"/>
      <c r="BT7561"/>
      <c r="BU7561"/>
      <c r="BV7561"/>
      <c r="BW7561"/>
      <c r="BX7561"/>
      <c r="BY7561"/>
      <c r="BZ7561"/>
      <c r="CA7561"/>
      <c r="CB7561"/>
      <c r="CC7561"/>
      <c r="CD7561"/>
      <c r="CE7561"/>
      <c r="CF7561"/>
      <c r="CG7561"/>
      <c r="CH7561"/>
      <c r="CI7561"/>
      <c r="CJ7561"/>
      <c r="CK7561"/>
      <c r="CL7561"/>
      <c r="CM7561"/>
      <c r="CN7561"/>
      <c r="CO7561"/>
      <c r="CP7561"/>
      <c r="CQ7561"/>
      <c r="CR7561"/>
      <c r="CS7561"/>
      <c r="CT7561"/>
      <c r="CU7561"/>
      <c r="CV7561"/>
    </row>
    <row r="7562" spans="10:100" x14ac:dyDescent="0.25">
      <c r="J7562"/>
      <c r="K7562"/>
      <c r="L7562"/>
      <c r="M7562"/>
      <c r="N7562"/>
      <c r="O7562"/>
      <c r="P7562"/>
      <c r="Q7562"/>
      <c r="R7562"/>
      <c r="S7562"/>
      <c r="T7562"/>
      <c r="U7562"/>
      <c r="V7562"/>
      <c r="W7562"/>
      <c r="X7562"/>
      <c r="Y7562"/>
      <c r="Z7562"/>
      <c r="AA7562"/>
      <c r="AB7562"/>
      <c r="AC7562"/>
      <c r="AD7562"/>
      <c r="AE7562"/>
      <c r="AF7562"/>
      <c r="AG7562"/>
      <c r="AH7562"/>
      <c r="AI7562"/>
      <c r="AJ7562"/>
      <c r="AK7562"/>
      <c r="AL7562"/>
      <c r="AM7562"/>
      <c r="AN7562"/>
      <c r="AO7562"/>
      <c r="AP7562"/>
      <c r="AQ7562"/>
      <c r="AR7562"/>
      <c r="AS7562"/>
      <c r="AT7562"/>
      <c r="AU7562"/>
      <c r="AV7562"/>
      <c r="AW7562"/>
      <c r="AX7562"/>
      <c r="AY7562"/>
      <c r="AZ7562"/>
      <c r="BA7562"/>
      <c r="BB7562"/>
      <c r="BC7562"/>
      <c r="BD7562"/>
      <c r="BE7562"/>
      <c r="BF7562"/>
      <c r="BG7562"/>
      <c r="BH7562"/>
      <c r="BI7562"/>
      <c r="BJ7562"/>
      <c r="BK7562"/>
      <c r="BL7562"/>
      <c r="BM7562"/>
      <c r="BN7562"/>
      <c r="BO7562"/>
      <c r="BP7562"/>
      <c r="BQ7562"/>
      <c r="BR7562"/>
      <c r="BS7562"/>
      <c r="BT7562"/>
      <c r="BU7562"/>
      <c r="BV7562"/>
      <c r="BW7562"/>
      <c r="BX7562"/>
      <c r="BY7562"/>
      <c r="BZ7562"/>
      <c r="CA7562"/>
      <c r="CB7562"/>
      <c r="CC7562"/>
      <c r="CD7562"/>
      <c r="CE7562"/>
      <c r="CF7562"/>
      <c r="CG7562"/>
      <c r="CH7562"/>
      <c r="CI7562"/>
      <c r="CJ7562"/>
      <c r="CK7562"/>
      <c r="CL7562"/>
      <c r="CM7562"/>
      <c r="CN7562"/>
      <c r="CO7562"/>
      <c r="CP7562"/>
      <c r="CQ7562"/>
      <c r="CR7562"/>
      <c r="CS7562"/>
      <c r="CT7562"/>
      <c r="CU7562"/>
      <c r="CV7562"/>
    </row>
    <row r="7563" spans="10:100" x14ac:dyDescent="0.25">
      <c r="J7563"/>
      <c r="K7563"/>
      <c r="L7563"/>
      <c r="M7563"/>
      <c r="N7563"/>
      <c r="O7563"/>
      <c r="P7563"/>
      <c r="Q7563"/>
      <c r="R7563"/>
      <c r="S7563"/>
      <c r="T7563"/>
      <c r="U7563"/>
      <c r="V7563"/>
      <c r="W7563"/>
      <c r="X7563"/>
      <c r="Y7563"/>
      <c r="Z7563"/>
      <c r="AA7563"/>
      <c r="AB7563"/>
      <c r="AC7563"/>
      <c r="AD7563"/>
      <c r="AE7563"/>
      <c r="AF7563"/>
      <c r="AG7563"/>
      <c r="AH7563"/>
      <c r="AI7563"/>
      <c r="AJ7563"/>
      <c r="AK7563"/>
      <c r="AL7563"/>
      <c r="AM7563"/>
      <c r="AN7563"/>
      <c r="AO7563"/>
      <c r="AP7563"/>
      <c r="AQ7563"/>
      <c r="AR7563"/>
      <c r="AS7563"/>
      <c r="AT7563"/>
      <c r="AU7563"/>
      <c r="AV7563"/>
      <c r="AW7563"/>
      <c r="AX7563"/>
      <c r="AY7563"/>
      <c r="AZ7563"/>
      <c r="BA7563"/>
      <c r="BB7563"/>
      <c r="BC7563"/>
      <c r="BD7563"/>
      <c r="BE7563"/>
      <c r="BF7563"/>
      <c r="BG7563"/>
      <c r="BH7563"/>
      <c r="BI7563"/>
      <c r="BJ7563"/>
      <c r="BK7563"/>
      <c r="BL7563"/>
      <c r="BM7563"/>
      <c r="BN7563"/>
      <c r="BO7563"/>
      <c r="BP7563"/>
      <c r="BQ7563"/>
      <c r="BR7563"/>
      <c r="BS7563"/>
      <c r="BT7563"/>
      <c r="BU7563"/>
      <c r="BV7563"/>
      <c r="BW7563"/>
      <c r="BX7563"/>
      <c r="BY7563"/>
      <c r="BZ7563"/>
      <c r="CA7563"/>
      <c r="CB7563"/>
      <c r="CC7563"/>
      <c r="CD7563"/>
      <c r="CE7563"/>
      <c r="CF7563"/>
      <c r="CG7563"/>
      <c r="CH7563"/>
      <c r="CI7563"/>
      <c r="CJ7563"/>
      <c r="CK7563"/>
      <c r="CL7563"/>
      <c r="CM7563"/>
      <c r="CN7563"/>
      <c r="CO7563"/>
      <c r="CP7563"/>
      <c r="CQ7563"/>
      <c r="CR7563"/>
      <c r="CS7563"/>
      <c r="CT7563"/>
      <c r="CU7563"/>
      <c r="CV7563"/>
    </row>
    <row r="7564" spans="10:100" x14ac:dyDescent="0.25">
      <c r="J7564"/>
      <c r="K7564"/>
      <c r="L7564"/>
      <c r="M7564"/>
      <c r="N7564"/>
      <c r="O7564"/>
      <c r="P7564"/>
      <c r="Q7564"/>
      <c r="R7564"/>
      <c r="S7564"/>
      <c r="T7564"/>
      <c r="U7564"/>
      <c r="V7564"/>
      <c r="W7564"/>
      <c r="X7564"/>
      <c r="Y7564"/>
      <c r="Z7564"/>
      <c r="AA7564"/>
      <c r="AB7564"/>
      <c r="AC7564"/>
      <c r="AD7564"/>
      <c r="AE7564"/>
      <c r="AF7564"/>
      <c r="AG7564"/>
      <c r="AH7564"/>
      <c r="AI7564"/>
      <c r="AJ7564"/>
      <c r="AK7564"/>
      <c r="AL7564"/>
      <c r="AM7564"/>
      <c r="AN7564"/>
      <c r="AO7564"/>
      <c r="AP7564"/>
      <c r="AQ7564"/>
      <c r="AR7564"/>
      <c r="AS7564"/>
      <c r="AT7564"/>
      <c r="AU7564"/>
      <c r="AV7564"/>
      <c r="AW7564"/>
      <c r="AX7564"/>
      <c r="AY7564"/>
      <c r="AZ7564"/>
      <c r="BA7564"/>
      <c r="BB7564"/>
      <c r="BC7564"/>
      <c r="BD7564"/>
      <c r="BE7564"/>
      <c r="BF7564"/>
      <c r="BG7564"/>
      <c r="BH7564"/>
      <c r="BI7564"/>
      <c r="BJ7564"/>
      <c r="BK7564"/>
      <c r="BL7564"/>
      <c r="BM7564"/>
      <c r="BN7564"/>
      <c r="BO7564"/>
      <c r="BP7564"/>
      <c r="BQ7564"/>
      <c r="BR7564"/>
      <c r="BS7564"/>
      <c r="BT7564"/>
      <c r="BU7564"/>
      <c r="BV7564"/>
      <c r="BW7564"/>
      <c r="BX7564"/>
      <c r="BY7564"/>
      <c r="BZ7564"/>
      <c r="CA7564"/>
      <c r="CB7564"/>
      <c r="CC7564"/>
      <c r="CD7564"/>
      <c r="CE7564"/>
      <c r="CF7564"/>
      <c r="CG7564"/>
      <c r="CH7564"/>
      <c r="CI7564"/>
      <c r="CJ7564"/>
      <c r="CK7564"/>
      <c r="CL7564"/>
      <c r="CM7564"/>
      <c r="CN7564"/>
      <c r="CO7564"/>
      <c r="CP7564"/>
      <c r="CQ7564"/>
      <c r="CR7564"/>
      <c r="CS7564"/>
      <c r="CT7564"/>
      <c r="CU7564"/>
      <c r="CV7564"/>
    </row>
    <row r="7565" spans="10:100" x14ac:dyDescent="0.25">
      <c r="J7565"/>
      <c r="K7565"/>
      <c r="L7565"/>
      <c r="M7565"/>
      <c r="N7565"/>
      <c r="O7565"/>
      <c r="P7565"/>
      <c r="Q7565"/>
      <c r="R7565"/>
      <c r="S7565"/>
      <c r="T7565"/>
      <c r="U7565"/>
      <c r="V7565"/>
      <c r="W7565"/>
      <c r="X7565"/>
      <c r="Y7565"/>
      <c r="Z7565"/>
      <c r="AA7565"/>
      <c r="AB7565"/>
      <c r="AC7565"/>
      <c r="AD7565"/>
      <c r="AE7565"/>
      <c r="AF7565"/>
      <c r="AG7565"/>
      <c r="AH7565"/>
      <c r="AI7565"/>
      <c r="AJ7565"/>
      <c r="AK7565"/>
      <c r="AL7565"/>
      <c r="AM7565"/>
      <c r="AN7565"/>
      <c r="AO7565"/>
      <c r="AP7565"/>
      <c r="AQ7565"/>
      <c r="AR7565"/>
      <c r="AS7565"/>
      <c r="AT7565"/>
      <c r="AU7565"/>
      <c r="AV7565"/>
      <c r="AW7565"/>
      <c r="AX7565"/>
      <c r="AY7565"/>
      <c r="AZ7565"/>
      <c r="BA7565"/>
      <c r="BB7565"/>
      <c r="BC7565"/>
      <c r="BD7565"/>
      <c r="BE7565"/>
      <c r="BF7565"/>
      <c r="BG7565"/>
      <c r="BH7565"/>
      <c r="BI7565"/>
      <c r="BJ7565"/>
      <c r="BK7565"/>
      <c r="BL7565"/>
      <c r="BM7565"/>
      <c r="BN7565"/>
      <c r="BO7565"/>
      <c r="BP7565"/>
      <c r="BQ7565"/>
      <c r="BR7565"/>
      <c r="BS7565"/>
      <c r="BT7565"/>
      <c r="BU7565"/>
      <c r="BV7565"/>
      <c r="BW7565"/>
      <c r="BX7565"/>
      <c r="BY7565"/>
      <c r="BZ7565"/>
      <c r="CA7565"/>
      <c r="CB7565"/>
      <c r="CC7565"/>
      <c r="CD7565"/>
      <c r="CE7565"/>
      <c r="CF7565"/>
      <c r="CG7565"/>
      <c r="CH7565"/>
      <c r="CI7565"/>
      <c r="CJ7565"/>
      <c r="CK7565"/>
      <c r="CL7565"/>
      <c r="CM7565"/>
      <c r="CN7565"/>
      <c r="CO7565"/>
      <c r="CP7565"/>
      <c r="CQ7565"/>
      <c r="CR7565"/>
      <c r="CS7565"/>
      <c r="CT7565"/>
      <c r="CU7565"/>
      <c r="CV7565"/>
    </row>
    <row r="7566" spans="10:100" x14ac:dyDescent="0.25">
      <c r="J7566"/>
      <c r="K7566"/>
      <c r="L7566"/>
      <c r="M7566"/>
      <c r="N7566"/>
      <c r="O7566"/>
      <c r="P7566"/>
      <c r="Q7566"/>
      <c r="R7566"/>
      <c r="S7566"/>
      <c r="T7566"/>
      <c r="U7566"/>
      <c r="V7566"/>
      <c r="W7566"/>
      <c r="X7566"/>
      <c r="Y7566"/>
      <c r="Z7566"/>
      <c r="AA7566"/>
      <c r="AB7566"/>
      <c r="AC7566"/>
      <c r="AD7566"/>
      <c r="AE7566"/>
      <c r="AF7566"/>
      <c r="AG7566"/>
      <c r="AH7566"/>
      <c r="AI7566"/>
      <c r="AJ7566"/>
      <c r="AK7566"/>
      <c r="AL7566"/>
      <c r="AM7566"/>
      <c r="AN7566"/>
      <c r="AO7566"/>
      <c r="AP7566"/>
      <c r="AQ7566"/>
      <c r="AR7566"/>
      <c r="AS7566"/>
      <c r="AT7566"/>
      <c r="AU7566"/>
      <c r="AV7566"/>
      <c r="AW7566"/>
      <c r="AX7566"/>
      <c r="AY7566"/>
      <c r="AZ7566"/>
      <c r="BA7566"/>
      <c r="BB7566"/>
      <c r="BC7566"/>
      <c r="BD7566"/>
      <c r="BE7566"/>
      <c r="BF7566"/>
      <c r="BG7566"/>
      <c r="BH7566"/>
      <c r="BI7566"/>
      <c r="BJ7566"/>
      <c r="BK7566"/>
      <c r="BL7566"/>
      <c r="BM7566"/>
      <c r="BN7566"/>
      <c r="BO7566"/>
      <c r="BP7566"/>
      <c r="BQ7566"/>
      <c r="BR7566"/>
      <c r="BS7566"/>
      <c r="BT7566"/>
      <c r="BU7566"/>
      <c r="BV7566"/>
      <c r="BW7566"/>
      <c r="BX7566"/>
      <c r="BY7566"/>
      <c r="BZ7566"/>
      <c r="CA7566"/>
      <c r="CB7566"/>
      <c r="CC7566"/>
      <c r="CD7566"/>
      <c r="CE7566"/>
      <c r="CF7566"/>
      <c r="CG7566"/>
      <c r="CH7566"/>
      <c r="CI7566"/>
      <c r="CJ7566"/>
      <c r="CK7566"/>
      <c r="CL7566"/>
      <c r="CM7566"/>
      <c r="CN7566"/>
      <c r="CO7566"/>
      <c r="CP7566"/>
      <c r="CQ7566"/>
      <c r="CR7566"/>
      <c r="CS7566"/>
      <c r="CT7566"/>
      <c r="CU7566"/>
      <c r="CV7566"/>
    </row>
    <row r="7567" spans="10:100" x14ac:dyDescent="0.25">
      <c r="J7567"/>
      <c r="K7567"/>
      <c r="L7567"/>
      <c r="M7567"/>
      <c r="N7567"/>
      <c r="O7567"/>
      <c r="P7567"/>
      <c r="Q7567"/>
      <c r="R7567"/>
      <c r="S7567"/>
      <c r="T7567"/>
      <c r="U7567"/>
      <c r="V7567"/>
      <c r="W7567"/>
      <c r="X7567"/>
      <c r="Y7567"/>
      <c r="Z7567"/>
      <c r="AA7567"/>
      <c r="AB7567"/>
      <c r="AC7567"/>
      <c r="AD7567"/>
      <c r="AE7567"/>
      <c r="AF7567"/>
      <c r="AG7567"/>
      <c r="AH7567"/>
      <c r="AI7567"/>
      <c r="AJ7567"/>
      <c r="AK7567"/>
      <c r="AL7567"/>
      <c r="AM7567"/>
      <c r="AN7567"/>
      <c r="AO7567"/>
      <c r="AP7567"/>
      <c r="AQ7567"/>
      <c r="AR7567"/>
      <c r="AS7567"/>
      <c r="AT7567"/>
      <c r="AU7567"/>
      <c r="AV7567"/>
      <c r="AW7567"/>
      <c r="AX7567"/>
      <c r="AY7567"/>
      <c r="AZ7567"/>
      <c r="BA7567"/>
      <c r="BB7567"/>
      <c r="BC7567"/>
      <c r="BD7567"/>
      <c r="BE7567"/>
      <c r="BF7567"/>
      <c r="BG7567"/>
      <c r="BH7567"/>
      <c r="BI7567"/>
      <c r="BJ7567"/>
      <c r="BK7567"/>
      <c r="BL7567"/>
      <c r="BM7567"/>
      <c r="BN7567"/>
      <c r="BO7567"/>
      <c r="BP7567"/>
      <c r="BQ7567"/>
      <c r="BR7567"/>
      <c r="BS7567"/>
      <c r="BT7567"/>
      <c r="BU7567"/>
      <c r="BV7567"/>
      <c r="BW7567"/>
      <c r="BX7567"/>
      <c r="BY7567"/>
      <c r="BZ7567"/>
      <c r="CA7567"/>
      <c r="CB7567"/>
      <c r="CC7567"/>
      <c r="CD7567"/>
      <c r="CE7567"/>
      <c r="CF7567"/>
      <c r="CG7567"/>
      <c r="CH7567"/>
      <c r="CI7567"/>
      <c r="CJ7567"/>
      <c r="CK7567"/>
      <c r="CL7567"/>
      <c r="CM7567"/>
      <c r="CN7567"/>
      <c r="CO7567"/>
      <c r="CP7567"/>
      <c r="CQ7567"/>
      <c r="CR7567"/>
      <c r="CS7567"/>
      <c r="CT7567"/>
      <c r="CU7567"/>
      <c r="CV7567"/>
    </row>
    <row r="7568" spans="10:100" x14ac:dyDescent="0.25">
      <c r="J7568"/>
      <c r="K7568"/>
      <c r="L7568"/>
      <c r="M7568"/>
      <c r="N7568"/>
      <c r="O7568"/>
      <c r="P7568"/>
      <c r="Q7568"/>
      <c r="R7568"/>
      <c r="S7568"/>
      <c r="T7568"/>
      <c r="U7568"/>
      <c r="V7568"/>
      <c r="W7568"/>
      <c r="X7568"/>
      <c r="Y7568"/>
      <c r="Z7568"/>
      <c r="AA7568"/>
      <c r="AB7568"/>
      <c r="AC7568"/>
      <c r="AD7568"/>
      <c r="AE7568"/>
      <c r="AF7568"/>
      <c r="AG7568"/>
      <c r="AH7568"/>
      <c r="AI7568"/>
      <c r="AJ7568"/>
      <c r="AK7568"/>
      <c r="AL7568"/>
      <c r="AM7568"/>
      <c r="AN7568"/>
      <c r="AO7568"/>
      <c r="AP7568"/>
      <c r="AQ7568"/>
      <c r="AR7568"/>
      <c r="AS7568"/>
      <c r="AT7568"/>
      <c r="AU7568"/>
      <c r="AV7568"/>
      <c r="AW7568"/>
      <c r="AX7568"/>
      <c r="AY7568"/>
      <c r="AZ7568"/>
      <c r="BA7568"/>
      <c r="BB7568"/>
      <c r="BC7568"/>
      <c r="BD7568"/>
      <c r="BE7568"/>
      <c r="BF7568"/>
      <c r="BG7568"/>
      <c r="BH7568"/>
      <c r="BI7568"/>
      <c r="BJ7568"/>
      <c r="BK7568"/>
      <c r="BL7568"/>
      <c r="BM7568"/>
      <c r="BN7568"/>
      <c r="BO7568"/>
      <c r="BP7568"/>
      <c r="BQ7568"/>
      <c r="BR7568"/>
      <c r="BS7568"/>
      <c r="BT7568"/>
      <c r="BU7568"/>
      <c r="BV7568"/>
      <c r="BW7568"/>
      <c r="BX7568"/>
      <c r="BY7568"/>
      <c r="BZ7568"/>
      <c r="CA7568"/>
      <c r="CB7568"/>
      <c r="CC7568"/>
      <c r="CD7568"/>
      <c r="CE7568"/>
      <c r="CF7568"/>
      <c r="CG7568"/>
      <c r="CH7568"/>
      <c r="CI7568"/>
      <c r="CJ7568"/>
      <c r="CK7568"/>
      <c r="CL7568"/>
      <c r="CM7568"/>
      <c r="CN7568"/>
      <c r="CO7568"/>
      <c r="CP7568"/>
      <c r="CQ7568"/>
      <c r="CR7568"/>
      <c r="CS7568"/>
      <c r="CT7568"/>
      <c r="CU7568"/>
      <c r="CV7568"/>
    </row>
    <row r="7569" spans="10:100" x14ac:dyDescent="0.25">
      <c r="J7569"/>
      <c r="K7569"/>
      <c r="L7569"/>
      <c r="M7569"/>
      <c r="N7569"/>
      <c r="O7569"/>
      <c r="P7569"/>
      <c r="Q7569"/>
      <c r="R7569"/>
      <c r="S7569"/>
      <c r="T7569"/>
      <c r="U7569"/>
      <c r="V7569"/>
      <c r="W7569"/>
      <c r="X7569"/>
      <c r="Y7569"/>
      <c r="Z7569"/>
      <c r="AA7569"/>
      <c r="AB7569"/>
      <c r="AC7569"/>
      <c r="AD7569"/>
      <c r="AE7569"/>
      <c r="AF7569"/>
      <c r="AG7569"/>
      <c r="AH7569"/>
      <c r="AI7569"/>
      <c r="AJ7569"/>
      <c r="AK7569"/>
      <c r="AL7569"/>
      <c r="AM7569"/>
      <c r="AN7569"/>
      <c r="AO7569"/>
      <c r="AP7569"/>
      <c r="AQ7569"/>
      <c r="AR7569"/>
      <c r="AS7569"/>
      <c r="AT7569"/>
      <c r="AU7569"/>
      <c r="AV7569"/>
      <c r="AW7569"/>
      <c r="AX7569"/>
      <c r="AY7569"/>
      <c r="AZ7569"/>
      <c r="BA7569"/>
      <c r="BB7569"/>
      <c r="BC7569"/>
      <c r="BD7569"/>
      <c r="BE7569"/>
      <c r="BF7569"/>
      <c r="BG7569"/>
      <c r="BH7569"/>
      <c r="BI7569"/>
      <c r="BJ7569"/>
      <c r="BK7569"/>
      <c r="BL7569"/>
      <c r="BM7569"/>
      <c r="BN7569"/>
      <c r="BO7569"/>
      <c r="BP7569"/>
      <c r="BQ7569"/>
      <c r="BR7569"/>
      <c r="BS7569"/>
      <c r="BT7569"/>
      <c r="BU7569"/>
      <c r="BV7569"/>
      <c r="BW7569"/>
      <c r="BX7569"/>
      <c r="BY7569"/>
      <c r="BZ7569"/>
      <c r="CA7569"/>
      <c r="CB7569"/>
      <c r="CC7569"/>
      <c r="CD7569"/>
      <c r="CE7569"/>
      <c r="CF7569"/>
      <c r="CG7569"/>
      <c r="CH7569"/>
      <c r="CI7569"/>
      <c r="CJ7569"/>
      <c r="CK7569"/>
      <c r="CL7569"/>
      <c r="CM7569"/>
      <c r="CN7569"/>
      <c r="CO7569"/>
      <c r="CP7569"/>
      <c r="CQ7569"/>
      <c r="CR7569"/>
      <c r="CS7569"/>
      <c r="CT7569"/>
      <c r="CU7569"/>
      <c r="CV7569"/>
    </row>
    <row r="7570" spans="10:100" x14ac:dyDescent="0.25">
      <c r="J7570"/>
      <c r="K7570"/>
      <c r="L7570"/>
      <c r="M7570"/>
      <c r="N7570"/>
      <c r="O7570"/>
      <c r="P7570"/>
      <c r="Q7570"/>
      <c r="R7570"/>
      <c r="S7570"/>
      <c r="T7570"/>
      <c r="U7570"/>
      <c r="V7570"/>
      <c r="W7570"/>
      <c r="X7570"/>
      <c r="Y7570"/>
      <c r="Z7570"/>
      <c r="AA7570"/>
      <c r="AB7570"/>
      <c r="AC7570"/>
      <c r="AD7570"/>
      <c r="AE7570"/>
      <c r="AF7570"/>
      <c r="AG7570"/>
      <c r="AH7570"/>
      <c r="AI7570"/>
      <c r="AJ7570"/>
      <c r="AK7570"/>
      <c r="AL7570"/>
      <c r="AM7570"/>
      <c r="AN7570"/>
      <c r="AO7570"/>
      <c r="AP7570"/>
      <c r="AQ7570"/>
      <c r="AR7570"/>
      <c r="AS7570"/>
      <c r="AT7570"/>
      <c r="AU7570"/>
      <c r="AV7570"/>
      <c r="AW7570"/>
      <c r="AX7570"/>
      <c r="AY7570"/>
      <c r="AZ7570"/>
      <c r="BA7570"/>
      <c r="BB7570"/>
      <c r="BC7570"/>
      <c r="BD7570"/>
      <c r="BE7570"/>
      <c r="BF7570"/>
      <c r="BG7570"/>
      <c r="BH7570"/>
      <c r="BI7570"/>
      <c r="BJ7570"/>
      <c r="BK7570"/>
      <c r="BL7570"/>
      <c r="BM7570"/>
      <c r="BN7570"/>
      <c r="BO7570"/>
      <c r="BP7570"/>
      <c r="BQ7570"/>
      <c r="BR7570"/>
      <c r="BS7570"/>
      <c r="BT7570"/>
      <c r="BU7570"/>
      <c r="BV7570"/>
      <c r="BW7570"/>
      <c r="BX7570"/>
      <c r="BY7570"/>
      <c r="BZ7570"/>
      <c r="CA7570"/>
      <c r="CB7570"/>
      <c r="CC7570"/>
      <c r="CD7570"/>
      <c r="CE7570"/>
      <c r="CF7570"/>
      <c r="CG7570"/>
      <c r="CH7570"/>
      <c r="CI7570"/>
      <c r="CJ7570"/>
      <c r="CK7570"/>
      <c r="CL7570"/>
      <c r="CM7570"/>
      <c r="CN7570"/>
      <c r="CO7570"/>
      <c r="CP7570"/>
      <c r="CQ7570"/>
      <c r="CR7570"/>
      <c r="CS7570"/>
      <c r="CT7570"/>
      <c r="CU7570"/>
      <c r="CV7570"/>
    </row>
    <row r="7571" spans="10:100" x14ac:dyDescent="0.25">
      <c r="J7571"/>
      <c r="K7571"/>
      <c r="L7571"/>
      <c r="M7571"/>
      <c r="N7571"/>
      <c r="O7571"/>
      <c r="P7571"/>
      <c r="Q7571"/>
      <c r="R7571"/>
      <c r="S7571"/>
      <c r="T7571"/>
      <c r="U7571"/>
      <c r="V7571"/>
      <c r="W7571"/>
      <c r="X7571"/>
      <c r="Y7571"/>
      <c r="Z7571"/>
      <c r="AA7571"/>
      <c r="AB7571"/>
      <c r="AC7571"/>
      <c r="AD7571"/>
      <c r="AE7571"/>
      <c r="AF7571"/>
      <c r="AG7571"/>
      <c r="AH7571"/>
      <c r="AI7571"/>
      <c r="AJ7571"/>
      <c r="AK7571"/>
      <c r="AL7571"/>
      <c r="AM7571"/>
      <c r="AN7571"/>
      <c r="AO7571"/>
      <c r="AP7571"/>
      <c r="AQ7571"/>
      <c r="AR7571"/>
      <c r="AS7571"/>
      <c r="AT7571"/>
      <c r="AU7571"/>
      <c r="AV7571"/>
      <c r="AW7571"/>
      <c r="AX7571"/>
      <c r="AY7571"/>
      <c r="AZ7571"/>
      <c r="BA7571"/>
      <c r="BB7571"/>
      <c r="BC7571"/>
      <c r="BD7571"/>
      <c r="BE7571"/>
      <c r="BF7571"/>
      <c r="BG7571"/>
      <c r="BH7571"/>
      <c r="BI7571"/>
      <c r="BJ7571"/>
      <c r="BK7571"/>
      <c r="BL7571"/>
      <c r="BM7571"/>
      <c r="BN7571"/>
      <c r="BO7571"/>
      <c r="BP7571"/>
      <c r="BQ7571"/>
      <c r="BR7571"/>
      <c r="BS7571"/>
      <c r="BT7571"/>
      <c r="BU7571"/>
      <c r="BV7571"/>
      <c r="BW7571"/>
      <c r="BX7571"/>
      <c r="BY7571"/>
      <c r="BZ7571"/>
      <c r="CA7571"/>
      <c r="CB7571"/>
      <c r="CC7571"/>
      <c r="CD7571"/>
      <c r="CE7571"/>
      <c r="CF7571"/>
      <c r="CG7571"/>
      <c r="CH7571"/>
      <c r="CI7571"/>
      <c r="CJ7571"/>
      <c r="CK7571"/>
      <c r="CL7571"/>
      <c r="CM7571"/>
      <c r="CN7571"/>
      <c r="CO7571"/>
      <c r="CP7571"/>
      <c r="CQ7571"/>
      <c r="CR7571"/>
      <c r="CS7571"/>
      <c r="CT7571"/>
      <c r="CU7571"/>
      <c r="CV7571"/>
    </row>
    <row r="7572" spans="10:100" x14ac:dyDescent="0.25">
      <c r="J7572"/>
      <c r="K7572"/>
      <c r="L7572"/>
      <c r="M7572"/>
      <c r="N7572"/>
      <c r="O7572"/>
      <c r="P7572"/>
      <c r="Q7572"/>
      <c r="R7572"/>
      <c r="S7572"/>
      <c r="T7572"/>
      <c r="U7572"/>
      <c r="V7572"/>
      <c r="W7572"/>
      <c r="X7572"/>
      <c r="Y7572"/>
      <c r="Z7572"/>
      <c r="AA7572"/>
      <c r="AB7572"/>
      <c r="AC7572"/>
      <c r="AD7572"/>
      <c r="AE7572"/>
      <c r="AF7572"/>
      <c r="AG7572"/>
      <c r="AH7572"/>
      <c r="AI7572"/>
      <c r="AJ7572"/>
      <c r="AK7572"/>
      <c r="AL7572"/>
      <c r="AM7572"/>
      <c r="AN7572"/>
      <c r="AO7572"/>
      <c r="AP7572"/>
      <c r="AQ7572"/>
      <c r="AR7572"/>
      <c r="AS7572"/>
      <c r="AT7572"/>
      <c r="AU7572"/>
      <c r="AV7572"/>
      <c r="AW7572"/>
      <c r="AX7572"/>
      <c r="AY7572"/>
      <c r="AZ7572"/>
      <c r="BA7572"/>
      <c r="BB7572"/>
      <c r="BC7572"/>
      <c r="BD7572"/>
      <c r="BE7572"/>
      <c r="BF7572"/>
      <c r="BG7572"/>
      <c r="BH7572"/>
      <c r="BI7572"/>
      <c r="BJ7572"/>
      <c r="BK7572"/>
      <c r="BL7572"/>
      <c r="BM7572"/>
      <c r="BN7572"/>
      <c r="BO7572"/>
      <c r="BP7572"/>
      <c r="BQ7572"/>
      <c r="BR7572"/>
      <c r="BS7572"/>
      <c r="BT7572"/>
      <c r="BU7572"/>
      <c r="BV7572"/>
      <c r="BW7572"/>
      <c r="BX7572"/>
      <c r="BY7572"/>
      <c r="BZ7572"/>
      <c r="CA7572"/>
      <c r="CB7572"/>
      <c r="CC7572"/>
      <c r="CD7572"/>
      <c r="CE7572"/>
      <c r="CF7572"/>
      <c r="CG7572"/>
      <c r="CH7572"/>
      <c r="CI7572"/>
      <c r="CJ7572"/>
      <c r="CK7572"/>
      <c r="CL7572"/>
      <c r="CM7572"/>
      <c r="CN7572"/>
      <c r="CO7572"/>
      <c r="CP7572"/>
      <c r="CQ7572"/>
      <c r="CR7572"/>
      <c r="CS7572"/>
      <c r="CT7572"/>
      <c r="CU7572"/>
      <c r="CV7572"/>
    </row>
    <row r="7573" spans="10:100" x14ac:dyDescent="0.25">
      <c r="J7573"/>
      <c r="K7573"/>
      <c r="L7573"/>
      <c r="M7573"/>
      <c r="N7573"/>
      <c r="O7573"/>
      <c r="P7573"/>
      <c r="Q7573"/>
      <c r="R7573"/>
      <c r="S7573"/>
      <c r="T7573"/>
      <c r="U7573"/>
      <c r="V7573"/>
      <c r="W7573"/>
      <c r="X7573"/>
      <c r="Y7573"/>
      <c r="Z7573"/>
      <c r="AA7573"/>
      <c r="AB7573"/>
      <c r="AC7573"/>
      <c r="AD7573"/>
      <c r="AE7573"/>
      <c r="AF7573"/>
      <c r="AG7573"/>
      <c r="AH7573"/>
      <c r="AI7573"/>
      <c r="AJ7573"/>
      <c r="AK7573"/>
      <c r="AL7573"/>
      <c r="AM7573"/>
      <c r="AN7573"/>
      <c r="AO7573"/>
      <c r="AP7573"/>
      <c r="AQ7573"/>
      <c r="AR7573"/>
      <c r="AS7573"/>
      <c r="AT7573"/>
      <c r="AU7573"/>
      <c r="AV7573"/>
      <c r="AW7573"/>
      <c r="AX7573"/>
      <c r="AY7573"/>
      <c r="AZ7573"/>
      <c r="BA7573"/>
      <c r="BB7573"/>
      <c r="BC7573"/>
      <c r="BD7573"/>
      <c r="BE7573"/>
      <c r="BF7573"/>
      <c r="BG7573"/>
      <c r="BH7573"/>
      <c r="BI7573"/>
      <c r="BJ7573"/>
      <c r="BK7573"/>
      <c r="BL7573"/>
      <c r="BM7573"/>
      <c r="BN7573"/>
      <c r="BO7573"/>
      <c r="BP7573"/>
      <c r="BQ7573"/>
      <c r="BR7573"/>
      <c r="BS7573"/>
      <c r="BT7573"/>
      <c r="BU7573"/>
      <c r="BV7573"/>
      <c r="BW7573"/>
      <c r="BX7573"/>
      <c r="BY7573"/>
      <c r="BZ7573"/>
      <c r="CA7573"/>
      <c r="CB7573"/>
      <c r="CC7573"/>
      <c r="CD7573"/>
      <c r="CE7573"/>
      <c r="CF7573"/>
      <c r="CG7573"/>
      <c r="CH7573"/>
      <c r="CI7573"/>
      <c r="CJ7573"/>
      <c r="CK7573"/>
      <c r="CL7573"/>
      <c r="CM7573"/>
      <c r="CN7573"/>
      <c r="CO7573"/>
      <c r="CP7573"/>
      <c r="CQ7573"/>
      <c r="CR7573"/>
      <c r="CS7573"/>
      <c r="CT7573"/>
      <c r="CU7573"/>
      <c r="CV7573"/>
    </row>
    <row r="7574" spans="10:100" x14ac:dyDescent="0.25">
      <c r="J7574"/>
      <c r="K7574"/>
      <c r="L7574"/>
      <c r="M7574"/>
      <c r="N7574"/>
      <c r="O7574"/>
      <c r="P7574"/>
      <c r="Q7574"/>
      <c r="R7574"/>
      <c r="S7574"/>
      <c r="T7574"/>
      <c r="U7574"/>
      <c r="V7574"/>
      <c r="W7574"/>
      <c r="X7574"/>
      <c r="Y7574"/>
      <c r="Z7574"/>
      <c r="AA7574"/>
      <c r="AB7574"/>
      <c r="AC7574"/>
      <c r="AD7574"/>
      <c r="AE7574"/>
      <c r="AF7574"/>
      <c r="AG7574"/>
      <c r="AH7574"/>
      <c r="AI7574"/>
      <c r="AJ7574"/>
      <c r="AK7574"/>
      <c r="AL7574"/>
      <c r="AM7574"/>
      <c r="AN7574"/>
      <c r="AO7574"/>
      <c r="AP7574"/>
      <c r="AQ7574"/>
      <c r="AR7574"/>
      <c r="AS7574"/>
      <c r="AT7574"/>
      <c r="AU7574"/>
      <c r="AV7574"/>
      <c r="AW7574"/>
      <c r="AX7574"/>
      <c r="AY7574"/>
      <c r="AZ7574"/>
      <c r="BA7574"/>
      <c r="BB7574"/>
      <c r="BC7574"/>
      <c r="BD7574"/>
      <c r="BE7574"/>
      <c r="BF7574"/>
      <c r="BG7574"/>
      <c r="BH7574"/>
      <c r="BI7574"/>
      <c r="BJ7574"/>
      <c r="BK7574"/>
      <c r="BL7574"/>
      <c r="BM7574"/>
      <c r="BN7574"/>
      <c r="BO7574"/>
      <c r="BP7574"/>
      <c r="BQ7574"/>
      <c r="BR7574"/>
      <c r="BS7574"/>
      <c r="BT7574"/>
      <c r="BU7574"/>
      <c r="BV7574"/>
      <c r="BW7574"/>
      <c r="BX7574"/>
      <c r="BY7574"/>
      <c r="BZ7574"/>
      <c r="CA7574"/>
      <c r="CB7574"/>
      <c r="CC7574"/>
      <c r="CD7574"/>
      <c r="CE7574"/>
      <c r="CF7574"/>
      <c r="CG7574"/>
      <c r="CH7574"/>
      <c r="CI7574"/>
      <c r="CJ7574"/>
      <c r="CK7574"/>
      <c r="CL7574"/>
      <c r="CM7574"/>
      <c r="CN7574"/>
      <c r="CO7574"/>
      <c r="CP7574"/>
      <c r="CQ7574"/>
      <c r="CR7574"/>
      <c r="CS7574"/>
      <c r="CT7574"/>
      <c r="CU7574"/>
      <c r="CV7574"/>
    </row>
    <row r="7575" spans="10:100" x14ac:dyDescent="0.25">
      <c r="J7575"/>
      <c r="K7575"/>
      <c r="L7575"/>
      <c r="M7575"/>
      <c r="N7575"/>
      <c r="O7575"/>
      <c r="P7575"/>
      <c r="Q7575"/>
      <c r="R7575"/>
      <c r="S7575"/>
      <c r="T7575"/>
      <c r="U7575"/>
      <c r="V7575"/>
      <c r="W7575"/>
      <c r="X7575"/>
      <c r="Y7575"/>
      <c r="Z7575"/>
      <c r="AA7575"/>
      <c r="AB7575"/>
      <c r="AC7575"/>
      <c r="AD7575"/>
      <c r="AE7575"/>
      <c r="AF7575"/>
      <c r="AG7575"/>
      <c r="AH7575"/>
      <c r="AI7575"/>
      <c r="AJ7575"/>
      <c r="AK7575"/>
      <c r="AL7575"/>
      <c r="AM7575"/>
      <c r="AN7575"/>
      <c r="AO7575"/>
      <c r="AP7575"/>
      <c r="AQ7575"/>
      <c r="AR7575"/>
      <c r="AS7575"/>
      <c r="AT7575"/>
      <c r="AU7575"/>
      <c r="AV7575"/>
      <c r="AW7575"/>
      <c r="AX7575"/>
      <c r="AY7575"/>
      <c r="AZ7575"/>
      <c r="BA7575"/>
      <c r="BB7575"/>
      <c r="BC7575"/>
      <c r="BD7575"/>
      <c r="BE7575"/>
      <c r="BF7575"/>
      <c r="BG7575"/>
      <c r="BH7575"/>
      <c r="BI7575"/>
      <c r="BJ7575"/>
      <c r="BK7575"/>
      <c r="BL7575"/>
      <c r="BM7575"/>
      <c r="BN7575"/>
      <c r="BO7575"/>
      <c r="BP7575"/>
      <c r="BQ7575"/>
      <c r="BR7575"/>
      <c r="BS7575"/>
      <c r="BT7575"/>
      <c r="BU7575"/>
      <c r="BV7575"/>
      <c r="BW7575"/>
      <c r="BX7575"/>
      <c r="BY7575"/>
      <c r="BZ7575"/>
      <c r="CA7575"/>
      <c r="CB7575"/>
      <c r="CC7575"/>
      <c r="CD7575"/>
      <c r="CE7575"/>
      <c r="CF7575"/>
      <c r="CG7575"/>
      <c r="CH7575"/>
      <c r="CI7575"/>
      <c r="CJ7575"/>
      <c r="CK7575"/>
      <c r="CL7575"/>
      <c r="CM7575"/>
      <c r="CN7575"/>
      <c r="CO7575"/>
      <c r="CP7575"/>
      <c r="CQ7575"/>
      <c r="CR7575"/>
      <c r="CS7575"/>
      <c r="CT7575"/>
      <c r="CU7575"/>
      <c r="CV7575"/>
    </row>
    <row r="7576" spans="10:100" x14ac:dyDescent="0.25">
      <c r="J7576"/>
      <c r="K7576"/>
      <c r="L7576"/>
      <c r="M7576"/>
      <c r="N7576"/>
      <c r="O7576"/>
      <c r="P7576"/>
      <c r="Q7576"/>
      <c r="R7576"/>
      <c r="S7576"/>
      <c r="T7576"/>
      <c r="U7576"/>
      <c r="V7576"/>
      <c r="W7576"/>
      <c r="X7576"/>
      <c r="Y7576"/>
      <c r="Z7576"/>
      <c r="AA7576"/>
      <c r="AB7576"/>
      <c r="AC7576"/>
      <c r="AD7576"/>
      <c r="AE7576"/>
      <c r="AF7576"/>
      <c r="AG7576"/>
      <c r="AH7576"/>
      <c r="AI7576"/>
      <c r="AJ7576"/>
      <c r="AK7576"/>
      <c r="AL7576"/>
      <c r="AM7576"/>
      <c r="AN7576"/>
      <c r="AO7576"/>
      <c r="AP7576"/>
      <c r="AQ7576"/>
      <c r="AR7576"/>
      <c r="AS7576"/>
      <c r="AT7576"/>
      <c r="AU7576"/>
      <c r="AV7576"/>
      <c r="AW7576"/>
      <c r="AX7576"/>
      <c r="AY7576"/>
      <c r="AZ7576"/>
      <c r="BA7576"/>
      <c r="BB7576"/>
      <c r="BC7576"/>
      <c r="BD7576"/>
      <c r="BE7576"/>
      <c r="BF7576"/>
      <c r="BG7576"/>
      <c r="BH7576"/>
      <c r="BI7576"/>
      <c r="BJ7576"/>
      <c r="BK7576"/>
      <c r="BL7576"/>
      <c r="BM7576"/>
      <c r="BN7576"/>
      <c r="BO7576"/>
      <c r="BP7576"/>
      <c r="BQ7576"/>
      <c r="BR7576"/>
      <c r="BS7576"/>
      <c r="BT7576"/>
      <c r="BU7576"/>
      <c r="BV7576"/>
      <c r="BW7576"/>
      <c r="BX7576"/>
      <c r="BY7576"/>
      <c r="BZ7576"/>
      <c r="CA7576"/>
      <c r="CB7576"/>
      <c r="CC7576"/>
      <c r="CD7576"/>
      <c r="CE7576"/>
      <c r="CF7576"/>
      <c r="CG7576"/>
      <c r="CH7576"/>
      <c r="CI7576"/>
      <c r="CJ7576"/>
      <c r="CK7576"/>
      <c r="CL7576"/>
      <c r="CM7576"/>
      <c r="CN7576"/>
      <c r="CO7576"/>
      <c r="CP7576"/>
      <c r="CQ7576"/>
      <c r="CR7576"/>
      <c r="CS7576"/>
      <c r="CT7576"/>
      <c r="CU7576"/>
      <c r="CV7576"/>
    </row>
    <row r="7577" spans="10:100" x14ac:dyDescent="0.25">
      <c r="J7577"/>
      <c r="K7577"/>
      <c r="L7577"/>
      <c r="M7577"/>
      <c r="N7577"/>
      <c r="O7577"/>
      <c r="P7577"/>
      <c r="Q7577"/>
      <c r="R7577"/>
      <c r="S7577"/>
      <c r="T7577"/>
      <c r="U7577"/>
      <c r="V7577"/>
      <c r="W7577"/>
      <c r="X7577"/>
      <c r="Y7577"/>
      <c r="Z7577"/>
      <c r="AA7577"/>
      <c r="AB7577"/>
      <c r="AC7577"/>
      <c r="AD7577"/>
      <c r="AE7577"/>
      <c r="AF7577"/>
      <c r="AG7577"/>
      <c r="AH7577"/>
      <c r="AI7577"/>
      <c r="AJ7577"/>
      <c r="AK7577"/>
      <c r="AL7577"/>
      <c r="AM7577"/>
      <c r="AN7577"/>
      <c r="AO7577"/>
      <c r="AP7577"/>
      <c r="AQ7577"/>
      <c r="AR7577"/>
      <c r="AS7577"/>
      <c r="AT7577"/>
      <c r="AU7577"/>
      <c r="AV7577"/>
      <c r="AW7577"/>
      <c r="AX7577"/>
      <c r="AY7577"/>
      <c r="AZ7577"/>
      <c r="BA7577"/>
      <c r="BB7577"/>
      <c r="BC7577"/>
      <c r="BD7577"/>
      <c r="BE7577"/>
      <c r="BF7577"/>
      <c r="BG7577"/>
      <c r="BH7577"/>
      <c r="BI7577"/>
      <c r="BJ7577"/>
      <c r="BK7577"/>
      <c r="BL7577"/>
      <c r="BM7577"/>
      <c r="BN7577"/>
      <c r="BO7577"/>
      <c r="BP7577"/>
      <c r="BQ7577"/>
      <c r="BR7577"/>
      <c r="BS7577"/>
      <c r="BT7577"/>
      <c r="BU7577"/>
      <c r="BV7577"/>
      <c r="BW7577"/>
      <c r="BX7577"/>
      <c r="BY7577"/>
      <c r="BZ7577"/>
      <c r="CA7577"/>
      <c r="CB7577"/>
      <c r="CC7577"/>
      <c r="CD7577"/>
      <c r="CE7577"/>
      <c r="CF7577"/>
      <c r="CG7577"/>
      <c r="CH7577"/>
      <c r="CI7577"/>
      <c r="CJ7577"/>
      <c r="CK7577"/>
      <c r="CL7577"/>
      <c r="CM7577"/>
      <c r="CN7577"/>
      <c r="CO7577"/>
      <c r="CP7577"/>
      <c r="CQ7577"/>
      <c r="CR7577"/>
      <c r="CS7577"/>
      <c r="CT7577"/>
      <c r="CU7577"/>
      <c r="CV7577"/>
    </row>
    <row r="7578" spans="10:100" x14ac:dyDescent="0.25">
      <c r="J7578"/>
      <c r="K7578"/>
      <c r="L7578"/>
      <c r="M7578"/>
      <c r="N7578"/>
      <c r="O7578"/>
      <c r="P7578"/>
      <c r="Q7578"/>
      <c r="R7578"/>
      <c r="S7578"/>
      <c r="T7578"/>
      <c r="U7578"/>
      <c r="V7578"/>
      <c r="W7578"/>
      <c r="X7578"/>
      <c r="Y7578"/>
      <c r="Z7578"/>
      <c r="AA7578"/>
      <c r="AB7578"/>
      <c r="AC7578"/>
      <c r="AD7578"/>
      <c r="AE7578"/>
      <c r="AF7578"/>
      <c r="AG7578"/>
      <c r="AH7578"/>
      <c r="AI7578"/>
      <c r="AJ7578"/>
      <c r="AK7578"/>
      <c r="AL7578"/>
      <c r="AM7578"/>
      <c r="AN7578"/>
      <c r="AO7578"/>
      <c r="AP7578"/>
      <c r="AQ7578"/>
      <c r="AR7578"/>
      <c r="AS7578"/>
      <c r="AT7578"/>
      <c r="AU7578"/>
      <c r="AV7578"/>
      <c r="AW7578"/>
      <c r="AX7578"/>
      <c r="AY7578"/>
      <c r="AZ7578"/>
      <c r="BA7578"/>
      <c r="BB7578"/>
      <c r="BC7578"/>
      <c r="BD7578"/>
      <c r="BE7578"/>
      <c r="BF7578"/>
      <c r="BG7578"/>
      <c r="BH7578"/>
      <c r="BI7578"/>
      <c r="BJ7578"/>
      <c r="BK7578"/>
      <c r="BL7578"/>
      <c r="BM7578"/>
      <c r="BN7578"/>
      <c r="BO7578"/>
      <c r="BP7578"/>
      <c r="BQ7578"/>
      <c r="BR7578"/>
      <c r="BS7578"/>
      <c r="BT7578"/>
      <c r="BU7578"/>
      <c r="BV7578"/>
      <c r="BW7578"/>
      <c r="BX7578"/>
      <c r="BY7578"/>
      <c r="BZ7578"/>
      <c r="CA7578"/>
      <c r="CB7578"/>
      <c r="CC7578"/>
      <c r="CD7578"/>
      <c r="CE7578"/>
      <c r="CF7578"/>
      <c r="CG7578"/>
      <c r="CH7578"/>
      <c r="CI7578"/>
      <c r="CJ7578"/>
      <c r="CK7578"/>
      <c r="CL7578"/>
      <c r="CM7578"/>
      <c r="CN7578"/>
      <c r="CO7578"/>
      <c r="CP7578"/>
      <c r="CQ7578"/>
      <c r="CR7578"/>
      <c r="CS7578"/>
      <c r="CT7578"/>
      <c r="CU7578"/>
      <c r="CV7578"/>
    </row>
    <row r="7579" spans="10:100" x14ac:dyDescent="0.25">
      <c r="J7579"/>
      <c r="K7579"/>
      <c r="L7579"/>
      <c r="M7579"/>
      <c r="N7579"/>
      <c r="O7579"/>
      <c r="P7579"/>
      <c r="Q7579"/>
      <c r="R7579"/>
      <c r="S7579"/>
      <c r="T7579"/>
      <c r="U7579"/>
      <c r="V7579"/>
      <c r="W7579"/>
      <c r="X7579"/>
      <c r="Y7579"/>
      <c r="Z7579"/>
      <c r="AA7579"/>
      <c r="AB7579"/>
      <c r="AC7579"/>
      <c r="AD7579"/>
      <c r="AE7579"/>
      <c r="AF7579"/>
      <c r="AG7579"/>
      <c r="AH7579"/>
      <c r="AI7579"/>
      <c r="AJ7579"/>
      <c r="AK7579"/>
      <c r="AL7579"/>
      <c r="AM7579"/>
      <c r="AN7579"/>
      <c r="AO7579"/>
      <c r="AP7579"/>
      <c r="AQ7579"/>
      <c r="AR7579"/>
      <c r="AS7579"/>
      <c r="AT7579"/>
      <c r="AU7579"/>
      <c r="AV7579"/>
      <c r="AW7579"/>
      <c r="AX7579"/>
      <c r="AY7579"/>
      <c r="AZ7579"/>
      <c r="BA7579"/>
      <c r="BB7579"/>
      <c r="BC7579"/>
      <c r="BD7579"/>
      <c r="BE7579"/>
      <c r="BF7579"/>
      <c r="BG7579"/>
      <c r="BH7579"/>
      <c r="BI7579"/>
      <c r="BJ7579"/>
      <c r="BK7579"/>
      <c r="BL7579"/>
      <c r="BM7579"/>
      <c r="BN7579"/>
      <c r="BO7579"/>
      <c r="BP7579"/>
      <c r="BQ7579"/>
      <c r="BR7579"/>
      <c r="BS7579"/>
      <c r="BT7579"/>
      <c r="BU7579"/>
      <c r="BV7579"/>
      <c r="BW7579"/>
      <c r="BX7579"/>
      <c r="BY7579"/>
      <c r="BZ7579"/>
      <c r="CA7579"/>
      <c r="CB7579"/>
      <c r="CC7579"/>
      <c r="CD7579"/>
      <c r="CE7579"/>
      <c r="CF7579"/>
      <c r="CG7579"/>
      <c r="CH7579"/>
      <c r="CI7579"/>
      <c r="CJ7579"/>
      <c r="CK7579"/>
      <c r="CL7579"/>
      <c r="CM7579"/>
      <c r="CN7579"/>
      <c r="CO7579"/>
      <c r="CP7579"/>
      <c r="CQ7579"/>
      <c r="CR7579"/>
      <c r="CS7579"/>
      <c r="CT7579"/>
      <c r="CU7579"/>
      <c r="CV7579"/>
    </row>
    <row r="7580" spans="10:100" x14ac:dyDescent="0.25">
      <c r="J7580"/>
      <c r="K7580"/>
      <c r="L7580"/>
      <c r="M7580"/>
      <c r="N7580"/>
      <c r="O7580"/>
      <c r="P7580"/>
      <c r="Q7580"/>
      <c r="R7580"/>
      <c r="S7580"/>
      <c r="T7580"/>
      <c r="U7580"/>
      <c r="V7580"/>
      <c r="W7580"/>
      <c r="X7580"/>
      <c r="Y7580"/>
      <c r="Z7580"/>
      <c r="AA7580"/>
      <c r="AB7580"/>
      <c r="AC7580"/>
      <c r="AD7580"/>
      <c r="AE7580"/>
      <c r="AF7580"/>
      <c r="AG7580"/>
      <c r="AH7580"/>
      <c r="AI7580"/>
      <c r="AJ7580"/>
      <c r="AK7580"/>
      <c r="AL7580"/>
      <c r="AM7580"/>
      <c r="AN7580"/>
      <c r="AO7580"/>
      <c r="AP7580"/>
      <c r="AQ7580"/>
      <c r="AR7580"/>
      <c r="AS7580"/>
      <c r="AT7580"/>
      <c r="AU7580"/>
      <c r="AV7580"/>
      <c r="AW7580"/>
      <c r="AX7580"/>
      <c r="AY7580"/>
      <c r="AZ7580"/>
      <c r="BA7580"/>
      <c r="BB7580"/>
      <c r="BC7580"/>
      <c r="BD7580"/>
      <c r="BE7580"/>
      <c r="BF7580"/>
      <c r="BG7580"/>
      <c r="BH7580"/>
      <c r="BI7580"/>
      <c r="BJ7580"/>
      <c r="BK7580"/>
      <c r="BL7580"/>
      <c r="BM7580"/>
      <c r="BN7580"/>
      <c r="BO7580"/>
      <c r="BP7580"/>
      <c r="BQ7580"/>
      <c r="BR7580"/>
      <c r="BS7580"/>
      <c r="BT7580"/>
      <c r="BU7580"/>
      <c r="BV7580"/>
      <c r="BW7580"/>
      <c r="BX7580"/>
      <c r="BY7580"/>
      <c r="BZ7580"/>
      <c r="CA7580"/>
      <c r="CB7580"/>
      <c r="CC7580"/>
      <c r="CD7580"/>
      <c r="CE7580"/>
      <c r="CF7580"/>
      <c r="CG7580"/>
      <c r="CH7580"/>
      <c r="CI7580"/>
      <c r="CJ7580"/>
      <c r="CK7580"/>
      <c r="CL7580"/>
      <c r="CM7580"/>
      <c r="CN7580"/>
      <c r="CO7580"/>
      <c r="CP7580"/>
      <c r="CQ7580"/>
      <c r="CR7580"/>
      <c r="CS7580"/>
      <c r="CT7580"/>
      <c r="CU7580"/>
      <c r="CV7580"/>
    </row>
    <row r="7581" spans="10:100" x14ac:dyDescent="0.25">
      <c r="J7581"/>
      <c r="K7581"/>
      <c r="L7581"/>
      <c r="M7581"/>
      <c r="N7581"/>
      <c r="O7581"/>
      <c r="P7581"/>
      <c r="Q7581"/>
      <c r="R7581"/>
      <c r="S7581"/>
      <c r="T7581"/>
      <c r="U7581"/>
      <c r="V7581"/>
      <c r="W7581"/>
      <c r="X7581"/>
      <c r="Y7581"/>
      <c r="Z7581"/>
      <c r="AA7581"/>
      <c r="AB7581"/>
      <c r="AC7581"/>
      <c r="AD7581"/>
      <c r="AE7581"/>
      <c r="AF7581"/>
      <c r="AG7581"/>
      <c r="AH7581"/>
      <c r="AI7581"/>
      <c r="AJ7581"/>
      <c r="AK7581"/>
      <c r="AL7581"/>
      <c r="AM7581"/>
      <c r="AN7581"/>
      <c r="AO7581"/>
      <c r="AP7581"/>
      <c r="AQ7581"/>
      <c r="AR7581"/>
      <c r="AS7581"/>
      <c r="AT7581"/>
      <c r="AU7581"/>
      <c r="AV7581"/>
      <c r="AW7581"/>
      <c r="AX7581"/>
      <c r="AY7581"/>
      <c r="AZ7581"/>
      <c r="BA7581"/>
      <c r="BB7581"/>
      <c r="BC7581"/>
      <c r="BD7581"/>
      <c r="BE7581"/>
      <c r="BF7581"/>
      <c r="BG7581"/>
      <c r="BH7581"/>
      <c r="BI7581"/>
      <c r="BJ7581"/>
      <c r="BK7581"/>
      <c r="BL7581"/>
      <c r="BM7581"/>
      <c r="BN7581"/>
      <c r="BO7581"/>
      <c r="BP7581"/>
      <c r="BQ7581"/>
      <c r="BR7581"/>
      <c r="BS7581"/>
      <c r="BT7581"/>
      <c r="BU7581"/>
      <c r="BV7581"/>
      <c r="BW7581"/>
      <c r="BX7581"/>
      <c r="BY7581"/>
      <c r="BZ7581"/>
      <c r="CA7581"/>
      <c r="CB7581"/>
      <c r="CC7581"/>
      <c r="CD7581"/>
      <c r="CE7581"/>
      <c r="CF7581"/>
      <c r="CG7581"/>
      <c r="CH7581"/>
      <c r="CI7581"/>
      <c r="CJ7581"/>
      <c r="CK7581"/>
      <c r="CL7581"/>
      <c r="CM7581"/>
      <c r="CN7581"/>
      <c r="CO7581"/>
      <c r="CP7581"/>
      <c r="CQ7581"/>
      <c r="CR7581"/>
      <c r="CS7581"/>
      <c r="CT7581"/>
      <c r="CU7581"/>
      <c r="CV7581"/>
    </row>
    <row r="7582" spans="10:100" x14ac:dyDescent="0.25">
      <c r="J7582"/>
      <c r="K7582"/>
      <c r="L7582"/>
      <c r="M7582"/>
      <c r="N7582"/>
      <c r="O7582"/>
      <c r="P7582"/>
      <c r="Q7582"/>
      <c r="R7582"/>
      <c r="S7582"/>
      <c r="T7582"/>
      <c r="U7582"/>
      <c r="V7582"/>
      <c r="W7582"/>
      <c r="X7582"/>
      <c r="Y7582"/>
      <c r="Z7582"/>
      <c r="AA7582"/>
      <c r="AB7582"/>
      <c r="AC7582"/>
      <c r="AD7582"/>
      <c r="AE7582"/>
      <c r="AF7582"/>
      <c r="AG7582"/>
      <c r="AH7582"/>
      <c r="AI7582"/>
      <c r="AJ7582"/>
      <c r="AK7582"/>
      <c r="AL7582"/>
      <c r="AM7582"/>
      <c r="AN7582"/>
      <c r="AO7582"/>
      <c r="AP7582"/>
      <c r="AQ7582"/>
      <c r="AR7582"/>
      <c r="AS7582"/>
      <c r="AT7582"/>
      <c r="AU7582"/>
      <c r="AV7582"/>
      <c r="AW7582"/>
      <c r="AX7582"/>
      <c r="AY7582"/>
      <c r="AZ7582"/>
      <c r="BA7582"/>
      <c r="BB7582"/>
      <c r="BC7582"/>
      <c r="BD7582"/>
      <c r="BE7582"/>
      <c r="BF7582"/>
      <c r="BG7582"/>
      <c r="BH7582"/>
      <c r="BI7582"/>
      <c r="BJ7582"/>
      <c r="BK7582"/>
      <c r="BL7582"/>
      <c r="BM7582"/>
      <c r="BN7582"/>
      <c r="BO7582"/>
      <c r="BP7582"/>
      <c r="BQ7582"/>
      <c r="BR7582"/>
      <c r="BS7582"/>
      <c r="BT7582"/>
      <c r="BU7582"/>
      <c r="BV7582"/>
      <c r="BW7582"/>
      <c r="BX7582"/>
      <c r="BY7582"/>
      <c r="BZ7582"/>
      <c r="CA7582"/>
      <c r="CB7582"/>
      <c r="CC7582"/>
      <c r="CD7582"/>
      <c r="CE7582"/>
      <c r="CF7582"/>
      <c r="CG7582"/>
      <c r="CH7582"/>
      <c r="CI7582"/>
      <c r="CJ7582"/>
      <c r="CK7582"/>
      <c r="CL7582"/>
      <c r="CM7582"/>
      <c r="CN7582"/>
      <c r="CO7582"/>
      <c r="CP7582"/>
      <c r="CQ7582"/>
      <c r="CR7582"/>
      <c r="CS7582"/>
      <c r="CT7582"/>
      <c r="CU7582"/>
      <c r="CV7582"/>
    </row>
    <row r="7583" spans="10:100" x14ac:dyDescent="0.25">
      <c r="J7583"/>
      <c r="K7583"/>
      <c r="L7583"/>
      <c r="M7583"/>
      <c r="N7583"/>
      <c r="O7583"/>
      <c r="P7583"/>
      <c r="Q7583"/>
      <c r="R7583"/>
      <c r="S7583"/>
      <c r="T7583"/>
      <c r="U7583"/>
      <c r="V7583"/>
      <c r="W7583"/>
      <c r="X7583"/>
      <c r="Y7583"/>
      <c r="Z7583"/>
      <c r="AA7583"/>
      <c r="AB7583"/>
      <c r="AC7583"/>
      <c r="AD7583"/>
      <c r="AE7583"/>
      <c r="AF7583"/>
      <c r="AG7583"/>
      <c r="AH7583"/>
      <c r="AI7583"/>
      <c r="AJ7583"/>
      <c r="AK7583"/>
      <c r="AL7583"/>
      <c r="AM7583"/>
      <c r="AN7583"/>
      <c r="AO7583"/>
      <c r="AP7583"/>
      <c r="AQ7583"/>
      <c r="AR7583"/>
      <c r="AS7583"/>
      <c r="AT7583"/>
      <c r="AU7583"/>
      <c r="AV7583"/>
      <c r="AW7583"/>
      <c r="AX7583"/>
      <c r="AY7583"/>
      <c r="AZ7583"/>
      <c r="BA7583"/>
      <c r="BB7583"/>
      <c r="BC7583"/>
      <c r="BD7583"/>
      <c r="BE7583"/>
      <c r="BF7583"/>
      <c r="BG7583"/>
      <c r="BH7583"/>
      <c r="BI7583"/>
      <c r="BJ7583"/>
      <c r="BK7583"/>
      <c r="BL7583"/>
      <c r="BM7583"/>
      <c r="BN7583"/>
      <c r="BO7583"/>
      <c r="BP7583"/>
      <c r="BQ7583"/>
      <c r="BR7583"/>
      <c r="BS7583"/>
      <c r="BT7583"/>
      <c r="BU7583"/>
      <c r="BV7583"/>
      <c r="BW7583"/>
      <c r="BX7583"/>
      <c r="BY7583"/>
      <c r="BZ7583"/>
      <c r="CA7583"/>
      <c r="CB7583"/>
      <c r="CC7583"/>
      <c r="CD7583"/>
      <c r="CE7583"/>
      <c r="CF7583"/>
      <c r="CG7583"/>
      <c r="CH7583"/>
      <c r="CI7583"/>
      <c r="CJ7583"/>
      <c r="CK7583"/>
      <c r="CL7583"/>
      <c r="CM7583"/>
      <c r="CN7583"/>
      <c r="CO7583"/>
      <c r="CP7583"/>
      <c r="CQ7583"/>
      <c r="CR7583"/>
      <c r="CS7583"/>
      <c r="CT7583"/>
      <c r="CU7583"/>
      <c r="CV7583"/>
    </row>
    <row r="7584" spans="10:100" x14ac:dyDescent="0.25">
      <c r="J7584"/>
      <c r="K7584"/>
      <c r="L7584"/>
      <c r="M7584"/>
      <c r="N7584"/>
      <c r="O7584"/>
      <c r="P7584"/>
      <c r="Q7584"/>
      <c r="R7584"/>
      <c r="S7584"/>
      <c r="T7584"/>
      <c r="U7584"/>
      <c r="V7584"/>
      <c r="W7584"/>
      <c r="X7584"/>
      <c r="Y7584"/>
      <c r="Z7584"/>
      <c r="AA7584"/>
      <c r="AB7584"/>
      <c r="AC7584"/>
      <c r="AD7584"/>
      <c r="AE7584"/>
      <c r="AF7584"/>
      <c r="AG7584"/>
      <c r="AH7584"/>
      <c r="AI7584"/>
      <c r="AJ7584"/>
      <c r="AK7584"/>
      <c r="AL7584"/>
      <c r="AM7584"/>
      <c r="AN7584"/>
      <c r="AO7584"/>
      <c r="AP7584"/>
      <c r="AQ7584"/>
      <c r="AR7584"/>
      <c r="AS7584"/>
      <c r="AT7584"/>
      <c r="AU7584"/>
      <c r="AV7584"/>
      <c r="AW7584"/>
      <c r="AX7584"/>
      <c r="AY7584"/>
      <c r="AZ7584"/>
      <c r="BA7584"/>
      <c r="BB7584"/>
      <c r="BC7584"/>
      <c r="BD7584"/>
      <c r="BE7584"/>
      <c r="BF7584"/>
      <c r="BG7584"/>
      <c r="BH7584"/>
      <c r="BI7584"/>
      <c r="BJ7584"/>
      <c r="BK7584"/>
      <c r="BL7584"/>
      <c r="BM7584"/>
      <c r="BN7584"/>
      <c r="BO7584"/>
      <c r="BP7584"/>
      <c r="BQ7584"/>
      <c r="BR7584"/>
      <c r="BS7584"/>
      <c r="BT7584"/>
      <c r="BU7584"/>
      <c r="BV7584"/>
      <c r="BW7584"/>
      <c r="BX7584"/>
      <c r="BY7584"/>
      <c r="BZ7584"/>
      <c r="CA7584"/>
      <c r="CB7584"/>
      <c r="CC7584"/>
      <c r="CD7584"/>
      <c r="CE7584"/>
      <c r="CF7584"/>
      <c r="CG7584"/>
      <c r="CH7584"/>
      <c r="CI7584"/>
      <c r="CJ7584"/>
      <c r="CK7584"/>
      <c r="CL7584"/>
      <c r="CM7584"/>
      <c r="CN7584"/>
      <c r="CO7584"/>
      <c r="CP7584"/>
      <c r="CQ7584"/>
      <c r="CR7584"/>
      <c r="CS7584"/>
      <c r="CT7584"/>
      <c r="CU7584"/>
      <c r="CV7584"/>
    </row>
    <row r="7585" spans="10:100" x14ac:dyDescent="0.25">
      <c r="J7585"/>
      <c r="K7585"/>
      <c r="L7585"/>
      <c r="M7585"/>
      <c r="N7585"/>
      <c r="O7585"/>
      <c r="P7585"/>
      <c r="Q7585"/>
      <c r="R7585"/>
      <c r="S7585"/>
      <c r="T7585"/>
      <c r="U7585"/>
      <c r="V7585"/>
      <c r="W7585"/>
      <c r="X7585"/>
      <c r="Y7585"/>
      <c r="Z7585"/>
      <c r="AA7585"/>
      <c r="AB7585"/>
      <c r="AC7585"/>
      <c r="AD7585"/>
      <c r="AE7585"/>
      <c r="AF7585"/>
      <c r="AG7585"/>
      <c r="AH7585"/>
      <c r="AI7585"/>
      <c r="AJ7585"/>
      <c r="AK7585"/>
      <c r="AL7585"/>
      <c r="AM7585"/>
      <c r="AN7585"/>
      <c r="AO7585"/>
      <c r="AP7585"/>
      <c r="AQ7585"/>
      <c r="AR7585"/>
      <c r="AS7585"/>
      <c r="AT7585"/>
      <c r="AU7585"/>
      <c r="AV7585"/>
      <c r="AW7585"/>
      <c r="AX7585"/>
      <c r="AY7585"/>
      <c r="AZ7585"/>
      <c r="BA7585"/>
      <c r="BB7585"/>
      <c r="BC7585"/>
      <c r="BD7585"/>
      <c r="BE7585"/>
      <c r="BF7585"/>
      <c r="BG7585"/>
      <c r="BH7585"/>
      <c r="BI7585"/>
      <c r="BJ7585"/>
      <c r="BK7585"/>
      <c r="BL7585"/>
      <c r="BM7585"/>
      <c r="BN7585"/>
      <c r="BO7585"/>
      <c r="BP7585"/>
      <c r="BQ7585"/>
      <c r="BR7585"/>
      <c r="BS7585"/>
      <c r="BT7585"/>
      <c r="BU7585"/>
      <c r="BV7585"/>
      <c r="BW7585"/>
      <c r="BX7585"/>
      <c r="BY7585"/>
      <c r="BZ7585"/>
      <c r="CA7585"/>
      <c r="CB7585"/>
      <c r="CC7585"/>
      <c r="CD7585"/>
      <c r="CE7585"/>
      <c r="CF7585"/>
      <c r="CG7585"/>
      <c r="CH7585"/>
      <c r="CI7585"/>
      <c r="CJ7585"/>
      <c r="CK7585"/>
      <c r="CL7585"/>
      <c r="CM7585"/>
      <c r="CN7585"/>
      <c r="CO7585"/>
      <c r="CP7585"/>
      <c r="CQ7585"/>
      <c r="CR7585"/>
      <c r="CS7585"/>
      <c r="CT7585"/>
      <c r="CU7585"/>
      <c r="CV7585"/>
    </row>
    <row r="7586" spans="10:100" x14ac:dyDescent="0.25">
      <c r="J7586"/>
      <c r="K7586"/>
      <c r="L7586"/>
      <c r="M7586"/>
      <c r="N7586"/>
      <c r="O7586"/>
      <c r="P7586"/>
      <c r="Q7586"/>
      <c r="R7586"/>
      <c r="S7586"/>
      <c r="T7586"/>
      <c r="U7586"/>
      <c r="V7586"/>
      <c r="W7586"/>
      <c r="X7586"/>
      <c r="Y7586"/>
      <c r="Z7586"/>
      <c r="AA7586"/>
      <c r="AB7586"/>
      <c r="AC7586"/>
      <c r="AD7586"/>
      <c r="AE7586"/>
      <c r="AF7586"/>
      <c r="AG7586"/>
      <c r="AH7586"/>
      <c r="AI7586"/>
      <c r="AJ7586"/>
      <c r="AK7586"/>
      <c r="AL7586"/>
      <c r="AM7586"/>
      <c r="AN7586"/>
      <c r="AO7586"/>
      <c r="AP7586"/>
      <c r="AQ7586"/>
      <c r="AR7586"/>
      <c r="AS7586"/>
      <c r="AT7586"/>
      <c r="AU7586"/>
      <c r="AV7586"/>
      <c r="AW7586"/>
      <c r="AX7586"/>
      <c r="AY7586"/>
      <c r="AZ7586"/>
      <c r="BA7586"/>
      <c r="BB7586"/>
      <c r="BC7586"/>
      <c r="BD7586"/>
      <c r="BE7586"/>
      <c r="BF7586"/>
      <c r="BG7586"/>
      <c r="BH7586"/>
      <c r="BI7586"/>
      <c r="BJ7586"/>
      <c r="BK7586"/>
      <c r="BL7586"/>
      <c r="BM7586"/>
      <c r="BN7586"/>
      <c r="BO7586"/>
      <c r="BP7586"/>
      <c r="BQ7586"/>
      <c r="BR7586"/>
      <c r="BS7586"/>
      <c r="BT7586"/>
      <c r="BU7586"/>
      <c r="BV7586"/>
      <c r="BW7586"/>
      <c r="BX7586"/>
      <c r="BY7586"/>
      <c r="BZ7586"/>
      <c r="CA7586"/>
      <c r="CB7586"/>
      <c r="CC7586"/>
      <c r="CD7586"/>
      <c r="CE7586"/>
      <c r="CF7586"/>
      <c r="CG7586"/>
      <c r="CH7586"/>
      <c r="CI7586"/>
      <c r="CJ7586"/>
      <c r="CK7586"/>
      <c r="CL7586"/>
      <c r="CM7586"/>
      <c r="CN7586"/>
      <c r="CO7586"/>
      <c r="CP7586"/>
      <c r="CQ7586"/>
      <c r="CR7586"/>
      <c r="CS7586"/>
      <c r="CT7586"/>
      <c r="CU7586"/>
      <c r="CV7586"/>
    </row>
    <row r="7587" spans="10:100" x14ac:dyDescent="0.25">
      <c r="J7587"/>
      <c r="K7587"/>
      <c r="L7587"/>
      <c r="M7587"/>
      <c r="N7587"/>
      <c r="O7587"/>
      <c r="P7587"/>
      <c r="Q7587"/>
      <c r="R7587"/>
      <c r="S7587"/>
      <c r="T7587"/>
      <c r="U7587"/>
      <c r="V7587"/>
      <c r="W7587"/>
      <c r="X7587"/>
      <c r="Y7587"/>
      <c r="Z7587"/>
      <c r="AA7587"/>
      <c r="AB7587"/>
      <c r="AC7587"/>
      <c r="AD7587"/>
      <c r="AE7587"/>
      <c r="AF7587"/>
      <c r="AG7587"/>
      <c r="AH7587"/>
      <c r="AI7587"/>
      <c r="AJ7587"/>
      <c r="AK7587"/>
      <c r="AL7587"/>
      <c r="AM7587"/>
      <c r="AN7587"/>
      <c r="AO7587"/>
      <c r="AP7587"/>
      <c r="AQ7587"/>
      <c r="AR7587"/>
      <c r="AS7587"/>
      <c r="AT7587"/>
      <c r="AU7587"/>
      <c r="AV7587"/>
      <c r="AW7587"/>
      <c r="AX7587"/>
      <c r="AY7587"/>
      <c r="AZ7587"/>
      <c r="BA7587"/>
      <c r="BB7587"/>
      <c r="BC7587"/>
      <c r="BD7587"/>
      <c r="BE7587"/>
      <c r="BF7587"/>
      <c r="BG7587"/>
      <c r="BH7587"/>
      <c r="BI7587"/>
      <c r="BJ7587"/>
      <c r="BK7587"/>
      <c r="BL7587"/>
      <c r="BM7587"/>
      <c r="BN7587"/>
      <c r="BO7587"/>
      <c r="BP7587"/>
      <c r="BQ7587"/>
      <c r="BR7587"/>
      <c r="BS7587"/>
      <c r="BT7587"/>
      <c r="BU7587"/>
      <c r="BV7587"/>
      <c r="BW7587"/>
      <c r="BX7587"/>
      <c r="BY7587"/>
      <c r="BZ7587"/>
      <c r="CA7587"/>
      <c r="CB7587"/>
      <c r="CC7587"/>
      <c r="CD7587"/>
      <c r="CE7587"/>
      <c r="CF7587"/>
      <c r="CG7587"/>
      <c r="CH7587"/>
      <c r="CI7587"/>
      <c r="CJ7587"/>
      <c r="CK7587"/>
      <c r="CL7587"/>
      <c r="CM7587"/>
      <c r="CN7587"/>
      <c r="CO7587"/>
      <c r="CP7587"/>
      <c r="CQ7587"/>
      <c r="CR7587"/>
      <c r="CS7587"/>
      <c r="CT7587"/>
      <c r="CU7587"/>
      <c r="CV7587"/>
    </row>
    <row r="7588" spans="10:100" x14ac:dyDescent="0.25">
      <c r="J7588"/>
      <c r="K7588"/>
      <c r="L7588"/>
      <c r="M7588"/>
      <c r="N7588"/>
      <c r="O7588"/>
      <c r="P7588"/>
      <c r="Q7588"/>
      <c r="R7588"/>
      <c r="S7588"/>
      <c r="T7588"/>
      <c r="U7588"/>
      <c r="V7588"/>
      <c r="W7588"/>
      <c r="X7588"/>
      <c r="Y7588"/>
      <c r="Z7588"/>
      <c r="AA7588"/>
      <c r="AB7588"/>
      <c r="AC7588"/>
      <c r="AD7588"/>
      <c r="AE7588"/>
      <c r="AF7588"/>
      <c r="AG7588"/>
      <c r="AH7588"/>
      <c r="AI7588"/>
      <c r="AJ7588"/>
      <c r="AK7588"/>
      <c r="AL7588"/>
      <c r="AM7588"/>
      <c r="AN7588"/>
      <c r="AO7588"/>
      <c r="AP7588"/>
      <c r="AQ7588"/>
      <c r="AR7588"/>
      <c r="AS7588"/>
      <c r="AT7588"/>
      <c r="AU7588"/>
      <c r="AV7588"/>
      <c r="AW7588"/>
      <c r="AX7588"/>
      <c r="AY7588"/>
      <c r="AZ7588"/>
      <c r="BA7588"/>
      <c r="BB7588"/>
      <c r="BC7588"/>
      <c r="BD7588"/>
      <c r="BE7588"/>
      <c r="BF7588"/>
      <c r="BG7588"/>
      <c r="BH7588"/>
      <c r="BI7588"/>
      <c r="BJ7588"/>
      <c r="BK7588"/>
      <c r="BL7588"/>
      <c r="BM7588"/>
      <c r="BN7588"/>
      <c r="BO7588"/>
      <c r="BP7588"/>
      <c r="BQ7588"/>
      <c r="BR7588"/>
      <c r="BS7588"/>
      <c r="BT7588"/>
      <c r="BU7588"/>
      <c r="BV7588"/>
      <c r="BW7588"/>
      <c r="BX7588"/>
      <c r="BY7588"/>
      <c r="BZ7588"/>
      <c r="CA7588"/>
      <c r="CB7588"/>
      <c r="CC7588"/>
      <c r="CD7588"/>
      <c r="CE7588"/>
      <c r="CF7588"/>
      <c r="CG7588"/>
      <c r="CH7588"/>
      <c r="CI7588"/>
      <c r="CJ7588"/>
      <c r="CK7588"/>
      <c r="CL7588"/>
      <c r="CM7588"/>
      <c r="CN7588"/>
      <c r="CO7588"/>
      <c r="CP7588"/>
      <c r="CQ7588"/>
      <c r="CR7588"/>
      <c r="CS7588"/>
      <c r="CT7588"/>
      <c r="CU7588"/>
      <c r="CV7588"/>
    </row>
    <row r="7589" spans="10:100" x14ac:dyDescent="0.25">
      <c r="J7589"/>
      <c r="K7589"/>
      <c r="L7589"/>
      <c r="M7589"/>
      <c r="N7589"/>
      <c r="O7589"/>
      <c r="P7589"/>
      <c r="Q7589"/>
      <c r="R7589"/>
      <c r="S7589"/>
      <c r="T7589"/>
      <c r="U7589"/>
      <c r="V7589"/>
      <c r="W7589"/>
      <c r="X7589"/>
      <c r="Y7589"/>
      <c r="Z7589"/>
      <c r="AA7589"/>
      <c r="AB7589"/>
      <c r="AC7589"/>
      <c r="AD7589"/>
      <c r="AE7589"/>
      <c r="AF7589"/>
      <c r="AG7589"/>
      <c r="AH7589"/>
      <c r="AI7589"/>
      <c r="AJ7589"/>
      <c r="AK7589"/>
      <c r="AL7589"/>
      <c r="AM7589"/>
      <c r="AN7589"/>
      <c r="AO7589"/>
      <c r="AP7589"/>
      <c r="AQ7589"/>
      <c r="AR7589"/>
      <c r="AS7589"/>
      <c r="AT7589"/>
      <c r="AU7589"/>
      <c r="AV7589"/>
      <c r="AW7589"/>
      <c r="AX7589"/>
      <c r="AY7589"/>
      <c r="AZ7589"/>
      <c r="BA7589"/>
      <c r="BB7589"/>
      <c r="BC7589"/>
      <c r="BD7589"/>
      <c r="BE7589"/>
      <c r="BF7589"/>
      <c r="BG7589"/>
      <c r="BH7589"/>
      <c r="BI7589"/>
      <c r="BJ7589"/>
      <c r="BK7589"/>
      <c r="BL7589"/>
      <c r="BM7589"/>
      <c r="BN7589"/>
      <c r="BO7589"/>
      <c r="BP7589"/>
      <c r="BQ7589"/>
      <c r="BR7589"/>
      <c r="BS7589"/>
      <c r="BT7589"/>
      <c r="BU7589"/>
      <c r="BV7589"/>
      <c r="BW7589"/>
      <c r="BX7589"/>
      <c r="BY7589"/>
      <c r="BZ7589"/>
      <c r="CA7589"/>
      <c r="CB7589"/>
      <c r="CC7589"/>
      <c r="CD7589"/>
      <c r="CE7589"/>
      <c r="CF7589"/>
      <c r="CG7589"/>
      <c r="CH7589"/>
      <c r="CI7589"/>
      <c r="CJ7589"/>
      <c r="CK7589"/>
      <c r="CL7589"/>
      <c r="CM7589"/>
      <c r="CN7589"/>
      <c r="CO7589"/>
      <c r="CP7589"/>
      <c r="CQ7589"/>
      <c r="CR7589"/>
      <c r="CS7589"/>
      <c r="CT7589"/>
      <c r="CU7589"/>
      <c r="CV7589"/>
    </row>
    <row r="7590" spans="10:100" x14ac:dyDescent="0.25">
      <c r="J7590"/>
      <c r="K7590"/>
      <c r="L7590"/>
      <c r="M7590"/>
      <c r="N7590"/>
      <c r="O7590"/>
      <c r="P7590"/>
      <c r="Q7590"/>
      <c r="R7590"/>
      <c r="S7590"/>
      <c r="T7590"/>
      <c r="U7590"/>
      <c r="V7590"/>
      <c r="W7590"/>
      <c r="X7590"/>
      <c r="Y7590"/>
      <c r="Z7590"/>
      <c r="AA7590"/>
      <c r="AB7590"/>
      <c r="AC7590"/>
      <c r="AD7590"/>
      <c r="AE7590"/>
      <c r="AF7590"/>
      <c r="AG7590"/>
      <c r="AH7590"/>
      <c r="AI7590"/>
      <c r="AJ7590"/>
      <c r="AK7590"/>
      <c r="AL7590"/>
      <c r="AM7590"/>
      <c r="AN7590"/>
      <c r="AO7590"/>
      <c r="AP7590"/>
      <c r="AQ7590"/>
      <c r="AR7590"/>
      <c r="AS7590"/>
      <c r="AT7590"/>
      <c r="AU7590"/>
      <c r="AV7590"/>
      <c r="AW7590"/>
      <c r="AX7590"/>
      <c r="AY7590"/>
      <c r="AZ7590"/>
      <c r="BA7590"/>
      <c r="BB7590"/>
      <c r="BC7590"/>
      <c r="BD7590"/>
      <c r="BE7590"/>
      <c r="BF7590"/>
      <c r="BG7590"/>
      <c r="BH7590"/>
      <c r="BI7590"/>
      <c r="BJ7590"/>
      <c r="BK7590"/>
      <c r="BL7590"/>
      <c r="BM7590"/>
      <c r="BN7590"/>
      <c r="BO7590"/>
      <c r="BP7590"/>
      <c r="BQ7590"/>
      <c r="BR7590"/>
      <c r="BS7590"/>
      <c r="BT7590"/>
      <c r="BU7590"/>
      <c r="BV7590"/>
      <c r="BW7590"/>
      <c r="BX7590"/>
      <c r="BY7590"/>
      <c r="BZ7590"/>
      <c r="CA7590"/>
      <c r="CB7590"/>
      <c r="CC7590"/>
      <c r="CD7590"/>
      <c r="CE7590"/>
      <c r="CF7590"/>
      <c r="CG7590"/>
      <c r="CH7590"/>
      <c r="CI7590"/>
      <c r="CJ7590"/>
      <c r="CK7590"/>
      <c r="CL7590"/>
      <c r="CM7590"/>
      <c r="CN7590"/>
      <c r="CO7590"/>
      <c r="CP7590"/>
      <c r="CQ7590"/>
      <c r="CR7590"/>
      <c r="CS7590"/>
      <c r="CT7590"/>
      <c r="CU7590"/>
      <c r="CV7590"/>
    </row>
    <row r="7591" spans="10:100" x14ac:dyDescent="0.25">
      <c r="J7591"/>
      <c r="K7591"/>
      <c r="L7591"/>
      <c r="M7591"/>
      <c r="N7591"/>
      <c r="O7591"/>
      <c r="P7591"/>
      <c r="Q7591"/>
      <c r="R7591"/>
      <c r="S7591"/>
      <c r="T7591"/>
      <c r="U7591"/>
      <c r="V7591"/>
      <c r="W7591"/>
      <c r="X7591"/>
      <c r="Y7591"/>
      <c r="Z7591"/>
      <c r="AA7591"/>
      <c r="AB7591"/>
      <c r="AC7591"/>
      <c r="AD7591"/>
      <c r="AE7591"/>
      <c r="AF7591"/>
      <c r="AG7591"/>
      <c r="AH7591"/>
      <c r="AI7591"/>
      <c r="AJ7591"/>
      <c r="AK7591"/>
      <c r="AL7591"/>
      <c r="AM7591"/>
      <c r="AN7591"/>
      <c r="AO7591"/>
      <c r="AP7591"/>
      <c r="AQ7591"/>
      <c r="AR7591"/>
      <c r="AS7591"/>
      <c r="AT7591"/>
      <c r="AU7591"/>
      <c r="AV7591"/>
      <c r="AW7591"/>
      <c r="AX7591"/>
      <c r="AY7591"/>
      <c r="AZ7591"/>
      <c r="BA7591"/>
      <c r="BB7591"/>
      <c r="BC7591"/>
      <c r="BD7591"/>
      <c r="BE7591"/>
      <c r="BF7591"/>
      <c r="BG7591"/>
      <c r="BH7591"/>
      <c r="BI7591"/>
      <c r="BJ7591"/>
      <c r="BK7591"/>
      <c r="BL7591"/>
      <c r="BM7591"/>
      <c r="BN7591"/>
      <c r="BO7591"/>
      <c r="BP7591"/>
      <c r="BQ7591"/>
      <c r="BR7591"/>
      <c r="BS7591"/>
      <c r="BT7591"/>
      <c r="BU7591"/>
      <c r="BV7591"/>
      <c r="BW7591"/>
      <c r="BX7591"/>
      <c r="BY7591"/>
      <c r="BZ7591"/>
      <c r="CA7591"/>
      <c r="CB7591"/>
      <c r="CC7591"/>
      <c r="CD7591"/>
      <c r="CE7591"/>
      <c r="CF7591"/>
      <c r="CG7591"/>
      <c r="CH7591"/>
      <c r="CI7591"/>
      <c r="CJ7591"/>
      <c r="CK7591"/>
      <c r="CL7591"/>
      <c r="CM7591"/>
      <c r="CN7591"/>
      <c r="CO7591"/>
      <c r="CP7591"/>
      <c r="CQ7591"/>
      <c r="CR7591"/>
      <c r="CS7591"/>
      <c r="CT7591"/>
      <c r="CU7591"/>
      <c r="CV7591"/>
    </row>
    <row r="7592" spans="10:100" x14ac:dyDescent="0.25">
      <c r="J7592"/>
      <c r="K7592"/>
      <c r="L7592"/>
      <c r="M7592"/>
      <c r="N7592"/>
      <c r="O7592"/>
      <c r="P7592"/>
      <c r="Q7592"/>
      <c r="R7592"/>
      <c r="S7592"/>
      <c r="T7592"/>
      <c r="U7592"/>
      <c r="V7592"/>
      <c r="W7592"/>
      <c r="X7592"/>
      <c r="Y7592"/>
      <c r="Z7592"/>
      <c r="AA7592"/>
      <c r="AB7592"/>
      <c r="AC7592"/>
      <c r="AD7592"/>
      <c r="AE7592"/>
      <c r="AF7592"/>
      <c r="AG7592"/>
      <c r="AH7592"/>
      <c r="AI7592"/>
      <c r="AJ7592"/>
      <c r="AK7592"/>
      <c r="AL7592"/>
      <c r="AM7592"/>
      <c r="AN7592"/>
      <c r="AO7592"/>
      <c r="AP7592"/>
      <c r="AQ7592"/>
      <c r="AR7592"/>
      <c r="AS7592"/>
      <c r="AT7592"/>
      <c r="AU7592"/>
      <c r="AV7592"/>
      <c r="AW7592"/>
      <c r="AX7592"/>
      <c r="AY7592"/>
      <c r="AZ7592"/>
      <c r="BA7592"/>
      <c r="BB7592"/>
      <c r="BC7592"/>
      <c r="BD7592"/>
      <c r="BE7592"/>
      <c r="BF7592"/>
      <c r="BG7592"/>
      <c r="BH7592"/>
      <c r="BI7592"/>
      <c r="BJ7592"/>
      <c r="BK7592"/>
      <c r="BL7592"/>
      <c r="BM7592"/>
      <c r="BN7592"/>
      <c r="BO7592"/>
      <c r="BP7592"/>
      <c r="BQ7592"/>
      <c r="BR7592"/>
      <c r="BS7592"/>
      <c r="BT7592"/>
      <c r="BU7592"/>
      <c r="BV7592"/>
      <c r="BW7592"/>
      <c r="BX7592"/>
      <c r="BY7592"/>
      <c r="BZ7592"/>
      <c r="CA7592"/>
      <c r="CB7592"/>
      <c r="CC7592"/>
      <c r="CD7592"/>
      <c r="CE7592"/>
      <c r="CF7592"/>
      <c r="CG7592"/>
      <c r="CH7592"/>
      <c r="CI7592"/>
      <c r="CJ7592"/>
      <c r="CK7592"/>
      <c r="CL7592"/>
      <c r="CM7592"/>
      <c r="CN7592"/>
      <c r="CO7592"/>
      <c r="CP7592"/>
      <c r="CQ7592"/>
      <c r="CR7592"/>
      <c r="CS7592"/>
      <c r="CT7592"/>
      <c r="CU7592"/>
      <c r="CV7592"/>
    </row>
    <row r="7593" spans="10:100" x14ac:dyDescent="0.25">
      <c r="J7593"/>
      <c r="K7593"/>
      <c r="L7593"/>
      <c r="M7593"/>
      <c r="N7593"/>
      <c r="O7593"/>
      <c r="P7593"/>
      <c r="Q7593"/>
      <c r="R7593"/>
      <c r="S7593"/>
      <c r="T7593"/>
      <c r="U7593"/>
      <c r="V7593"/>
      <c r="W7593"/>
      <c r="X7593"/>
      <c r="Y7593"/>
      <c r="Z7593"/>
      <c r="AA7593"/>
      <c r="AB7593"/>
      <c r="AC7593"/>
      <c r="AD7593"/>
      <c r="AE7593"/>
      <c r="AF7593"/>
      <c r="AG7593"/>
      <c r="AH7593"/>
      <c r="AI7593"/>
      <c r="AJ7593"/>
      <c r="AK7593"/>
      <c r="AL7593"/>
      <c r="AM7593"/>
      <c r="AN7593"/>
      <c r="AO7593"/>
      <c r="AP7593"/>
      <c r="AQ7593"/>
      <c r="AR7593"/>
      <c r="AS7593"/>
      <c r="AT7593"/>
      <c r="AU7593"/>
      <c r="AV7593"/>
      <c r="AW7593"/>
      <c r="AX7593"/>
      <c r="AY7593"/>
      <c r="AZ7593"/>
      <c r="BA7593"/>
      <c r="BB7593"/>
      <c r="BC7593"/>
      <c r="BD7593"/>
      <c r="BE7593"/>
      <c r="BF7593"/>
      <c r="BG7593"/>
      <c r="BH7593"/>
      <c r="BI7593"/>
      <c r="BJ7593"/>
      <c r="BK7593"/>
      <c r="BL7593"/>
      <c r="BM7593"/>
      <c r="BN7593"/>
      <c r="BO7593"/>
      <c r="BP7593"/>
      <c r="BQ7593"/>
      <c r="BR7593"/>
      <c r="BS7593"/>
      <c r="BT7593"/>
      <c r="BU7593"/>
      <c r="BV7593"/>
      <c r="BW7593"/>
      <c r="BX7593"/>
      <c r="BY7593"/>
      <c r="BZ7593"/>
      <c r="CA7593"/>
      <c r="CB7593"/>
      <c r="CC7593"/>
      <c r="CD7593"/>
      <c r="CE7593"/>
      <c r="CF7593"/>
      <c r="CG7593"/>
      <c r="CH7593"/>
      <c r="CI7593"/>
      <c r="CJ7593"/>
      <c r="CK7593"/>
      <c r="CL7593"/>
      <c r="CM7593"/>
      <c r="CN7593"/>
      <c r="CO7593"/>
      <c r="CP7593"/>
      <c r="CQ7593"/>
      <c r="CR7593"/>
      <c r="CS7593"/>
      <c r="CT7593"/>
      <c r="CU7593"/>
      <c r="CV7593"/>
    </row>
    <row r="7594" spans="10:100" x14ac:dyDescent="0.25">
      <c r="J7594"/>
      <c r="K7594"/>
      <c r="L7594"/>
      <c r="M7594"/>
      <c r="N7594"/>
      <c r="O7594"/>
      <c r="P7594"/>
      <c r="Q7594"/>
      <c r="R7594"/>
      <c r="S7594"/>
      <c r="T7594"/>
      <c r="U7594"/>
      <c r="V7594"/>
      <c r="W7594"/>
      <c r="X7594"/>
      <c r="Y7594"/>
      <c r="Z7594"/>
      <c r="AA7594"/>
      <c r="AB7594"/>
      <c r="AC7594"/>
      <c r="AD7594"/>
      <c r="AE7594"/>
      <c r="AF7594"/>
      <c r="AG7594"/>
      <c r="AH7594"/>
      <c r="AI7594"/>
      <c r="AJ7594"/>
      <c r="AK7594"/>
      <c r="AL7594"/>
      <c r="AM7594"/>
      <c r="AN7594"/>
      <c r="AO7594"/>
      <c r="AP7594"/>
      <c r="AQ7594"/>
      <c r="AR7594"/>
      <c r="AS7594"/>
      <c r="AT7594"/>
      <c r="AU7594"/>
      <c r="AV7594"/>
      <c r="AW7594"/>
      <c r="AX7594"/>
      <c r="AY7594"/>
      <c r="AZ7594"/>
      <c r="BA7594"/>
      <c r="BB7594"/>
      <c r="BC7594"/>
      <c r="BD7594"/>
      <c r="BE7594"/>
      <c r="BF7594"/>
      <c r="BG7594"/>
      <c r="BH7594"/>
      <c r="BI7594"/>
      <c r="BJ7594"/>
      <c r="BK7594"/>
      <c r="BL7594"/>
      <c r="BM7594"/>
      <c r="BN7594"/>
      <c r="BO7594"/>
      <c r="BP7594"/>
      <c r="BQ7594"/>
      <c r="BR7594"/>
      <c r="BS7594"/>
      <c r="BT7594"/>
      <c r="BU7594"/>
      <c r="BV7594"/>
      <c r="BW7594"/>
      <c r="BX7594"/>
      <c r="BY7594"/>
      <c r="BZ7594"/>
      <c r="CA7594"/>
      <c r="CB7594"/>
      <c r="CC7594"/>
      <c r="CD7594"/>
      <c r="CE7594"/>
      <c r="CF7594"/>
      <c r="CG7594"/>
      <c r="CH7594"/>
      <c r="CI7594"/>
      <c r="CJ7594"/>
      <c r="CK7594"/>
      <c r="CL7594"/>
      <c r="CM7594"/>
      <c r="CN7594"/>
      <c r="CO7594"/>
      <c r="CP7594"/>
      <c r="CQ7594"/>
      <c r="CR7594"/>
      <c r="CS7594"/>
      <c r="CT7594"/>
      <c r="CU7594"/>
      <c r="CV7594"/>
    </row>
    <row r="7595" spans="10:100" x14ac:dyDescent="0.25">
      <c r="J7595"/>
      <c r="K7595"/>
      <c r="L7595"/>
      <c r="M7595"/>
      <c r="N7595"/>
      <c r="O7595"/>
      <c r="P7595"/>
      <c r="Q7595"/>
      <c r="R7595"/>
      <c r="S7595"/>
      <c r="T7595"/>
      <c r="U7595"/>
      <c r="V7595"/>
      <c r="W7595"/>
      <c r="X7595"/>
      <c r="Y7595"/>
      <c r="Z7595"/>
      <c r="AA7595"/>
      <c r="AB7595"/>
      <c r="AC7595"/>
      <c r="AD7595"/>
      <c r="AE7595"/>
      <c r="AF7595"/>
      <c r="AG7595"/>
      <c r="AH7595"/>
      <c r="AI7595"/>
      <c r="AJ7595"/>
      <c r="AK7595"/>
      <c r="AL7595"/>
      <c r="AM7595"/>
      <c r="AN7595"/>
      <c r="AO7595"/>
      <c r="AP7595"/>
      <c r="AQ7595"/>
      <c r="AR7595"/>
      <c r="AS7595"/>
      <c r="AT7595"/>
      <c r="AU7595"/>
      <c r="AV7595"/>
      <c r="AW7595"/>
      <c r="AX7595"/>
      <c r="AY7595"/>
      <c r="AZ7595"/>
      <c r="BA7595"/>
      <c r="BB7595"/>
      <c r="BC7595"/>
      <c r="BD7595"/>
      <c r="BE7595"/>
      <c r="BF7595"/>
      <c r="BG7595"/>
      <c r="BH7595"/>
      <c r="BI7595"/>
      <c r="BJ7595"/>
      <c r="BK7595"/>
      <c r="BL7595"/>
      <c r="BM7595"/>
      <c r="BN7595"/>
      <c r="BO7595"/>
      <c r="BP7595"/>
      <c r="BQ7595"/>
      <c r="BR7595"/>
      <c r="BS7595"/>
      <c r="BT7595"/>
      <c r="BU7595"/>
      <c r="BV7595"/>
      <c r="BW7595"/>
      <c r="BX7595"/>
      <c r="BY7595"/>
      <c r="BZ7595"/>
      <c r="CA7595"/>
      <c r="CB7595"/>
      <c r="CC7595"/>
      <c r="CD7595"/>
      <c r="CE7595"/>
      <c r="CF7595"/>
      <c r="CG7595"/>
      <c r="CH7595"/>
      <c r="CI7595"/>
      <c r="CJ7595"/>
      <c r="CK7595"/>
      <c r="CL7595"/>
      <c r="CM7595"/>
      <c r="CN7595"/>
      <c r="CO7595"/>
      <c r="CP7595"/>
      <c r="CQ7595"/>
      <c r="CR7595"/>
      <c r="CS7595"/>
      <c r="CT7595"/>
      <c r="CU7595"/>
      <c r="CV7595"/>
    </row>
    <row r="7596" spans="10:100" x14ac:dyDescent="0.25">
      <c r="J7596"/>
      <c r="K7596"/>
      <c r="L7596"/>
      <c r="M7596"/>
      <c r="N7596"/>
      <c r="O7596"/>
      <c r="P7596"/>
      <c r="Q7596"/>
      <c r="R7596"/>
      <c r="S7596"/>
      <c r="T7596"/>
      <c r="U7596"/>
      <c r="V7596"/>
      <c r="W7596"/>
      <c r="X7596"/>
      <c r="Y7596"/>
      <c r="Z7596"/>
      <c r="AA7596"/>
      <c r="AB7596"/>
      <c r="AC7596"/>
      <c r="AD7596"/>
      <c r="AE7596"/>
      <c r="AF7596"/>
      <c r="AG7596"/>
      <c r="AH7596"/>
      <c r="AI7596"/>
      <c r="AJ7596"/>
      <c r="AK7596"/>
      <c r="AL7596"/>
      <c r="AM7596"/>
      <c r="AN7596"/>
      <c r="AO7596"/>
      <c r="AP7596"/>
      <c r="AQ7596"/>
      <c r="AR7596"/>
      <c r="AS7596"/>
      <c r="AT7596"/>
      <c r="AU7596"/>
      <c r="AV7596"/>
      <c r="AW7596"/>
      <c r="AX7596"/>
      <c r="AY7596"/>
      <c r="AZ7596"/>
      <c r="BA7596"/>
      <c r="BB7596"/>
      <c r="BC7596"/>
      <c r="BD7596"/>
      <c r="BE7596"/>
      <c r="BF7596"/>
      <c r="BG7596"/>
      <c r="BH7596"/>
      <c r="BI7596"/>
      <c r="BJ7596"/>
      <c r="BK7596"/>
      <c r="BL7596"/>
      <c r="BM7596"/>
      <c r="BN7596"/>
      <c r="BO7596"/>
      <c r="BP7596"/>
      <c r="BQ7596"/>
      <c r="BR7596"/>
      <c r="BS7596"/>
      <c r="BT7596"/>
      <c r="BU7596"/>
      <c r="BV7596"/>
      <c r="BW7596"/>
      <c r="BX7596"/>
      <c r="BY7596"/>
      <c r="BZ7596"/>
      <c r="CA7596"/>
      <c r="CB7596"/>
      <c r="CC7596"/>
      <c r="CD7596"/>
      <c r="CE7596"/>
      <c r="CF7596"/>
      <c r="CG7596"/>
      <c r="CH7596"/>
      <c r="CI7596"/>
      <c r="CJ7596"/>
      <c r="CK7596"/>
      <c r="CL7596"/>
      <c r="CM7596"/>
      <c r="CN7596"/>
      <c r="CO7596"/>
      <c r="CP7596"/>
      <c r="CQ7596"/>
      <c r="CR7596"/>
      <c r="CS7596"/>
      <c r="CT7596"/>
      <c r="CU7596"/>
      <c r="CV7596"/>
    </row>
    <row r="7597" spans="10:100" x14ac:dyDescent="0.25">
      <c r="J7597"/>
      <c r="K7597"/>
      <c r="L7597"/>
      <c r="M7597"/>
      <c r="N7597"/>
      <c r="O7597"/>
      <c r="P7597"/>
      <c r="Q7597"/>
      <c r="R7597"/>
      <c r="S7597"/>
      <c r="T7597"/>
      <c r="U7597"/>
      <c r="V7597"/>
      <c r="W7597"/>
      <c r="X7597"/>
      <c r="Y7597"/>
      <c r="Z7597"/>
      <c r="AA7597"/>
      <c r="AB7597"/>
      <c r="AC7597"/>
      <c r="AD7597"/>
      <c r="AE7597"/>
      <c r="AF7597"/>
      <c r="AG7597"/>
      <c r="AH7597"/>
      <c r="AI7597"/>
      <c r="AJ7597"/>
      <c r="AK7597"/>
      <c r="AL7597"/>
      <c r="AM7597"/>
      <c r="AN7597"/>
      <c r="AO7597"/>
      <c r="AP7597"/>
      <c r="AQ7597"/>
      <c r="AR7597"/>
      <c r="AS7597"/>
      <c r="AT7597"/>
      <c r="AU7597"/>
      <c r="AV7597"/>
      <c r="AW7597"/>
      <c r="AX7597"/>
      <c r="AY7597"/>
      <c r="AZ7597"/>
      <c r="BA7597"/>
      <c r="BB7597"/>
      <c r="BC7597"/>
      <c r="BD7597"/>
      <c r="BE7597"/>
      <c r="BF7597"/>
      <c r="BG7597"/>
      <c r="BH7597"/>
      <c r="BI7597"/>
      <c r="BJ7597"/>
      <c r="BK7597"/>
      <c r="BL7597"/>
      <c r="BM7597"/>
      <c r="BN7597"/>
      <c r="BO7597"/>
      <c r="BP7597"/>
      <c r="BQ7597"/>
      <c r="BR7597"/>
      <c r="BS7597"/>
      <c r="BT7597"/>
      <c r="BU7597"/>
      <c r="BV7597"/>
      <c r="BW7597"/>
      <c r="BX7597"/>
      <c r="BY7597"/>
      <c r="BZ7597"/>
      <c r="CA7597"/>
      <c r="CB7597"/>
      <c r="CC7597"/>
      <c r="CD7597"/>
      <c r="CE7597"/>
      <c r="CF7597"/>
      <c r="CG7597"/>
      <c r="CH7597"/>
      <c r="CI7597"/>
      <c r="CJ7597"/>
      <c r="CK7597"/>
      <c r="CL7597"/>
      <c r="CM7597"/>
      <c r="CN7597"/>
      <c r="CO7597"/>
      <c r="CP7597"/>
      <c r="CQ7597"/>
      <c r="CR7597"/>
      <c r="CS7597"/>
      <c r="CT7597"/>
      <c r="CU7597"/>
      <c r="CV7597"/>
    </row>
    <row r="7598" spans="10:100" x14ac:dyDescent="0.25">
      <c r="J7598"/>
      <c r="K7598"/>
      <c r="L7598"/>
      <c r="M7598"/>
      <c r="N7598"/>
      <c r="O7598"/>
      <c r="P7598"/>
      <c r="Q7598"/>
      <c r="R7598"/>
      <c r="S7598"/>
      <c r="T7598"/>
      <c r="U7598"/>
      <c r="V7598"/>
      <c r="W7598"/>
      <c r="X7598"/>
      <c r="Y7598"/>
      <c r="Z7598"/>
      <c r="AA7598"/>
      <c r="AB7598"/>
      <c r="AC7598"/>
      <c r="AD7598"/>
      <c r="AE7598"/>
      <c r="AF7598"/>
      <c r="AG7598"/>
      <c r="AH7598"/>
      <c r="AI7598"/>
      <c r="AJ7598"/>
      <c r="AK7598"/>
      <c r="AL7598"/>
      <c r="AM7598"/>
      <c r="AN7598"/>
      <c r="AO7598"/>
      <c r="AP7598"/>
      <c r="AQ7598"/>
      <c r="AR7598"/>
      <c r="AS7598"/>
      <c r="AT7598"/>
      <c r="AU7598"/>
      <c r="AV7598"/>
      <c r="AW7598"/>
      <c r="AX7598"/>
      <c r="AY7598"/>
      <c r="AZ7598"/>
      <c r="BA7598"/>
      <c r="BB7598"/>
      <c r="BC7598"/>
      <c r="BD7598"/>
      <c r="BE7598"/>
      <c r="BF7598"/>
      <c r="BG7598"/>
      <c r="BH7598"/>
      <c r="BI7598"/>
      <c r="BJ7598"/>
      <c r="BK7598"/>
      <c r="BL7598"/>
      <c r="BM7598"/>
      <c r="BN7598"/>
      <c r="BO7598"/>
      <c r="BP7598"/>
      <c r="BQ7598"/>
      <c r="BR7598"/>
      <c r="BS7598"/>
      <c r="BT7598"/>
      <c r="BU7598"/>
      <c r="BV7598"/>
      <c r="BW7598"/>
      <c r="BX7598"/>
      <c r="BY7598"/>
      <c r="BZ7598"/>
      <c r="CA7598"/>
      <c r="CB7598"/>
      <c r="CC7598"/>
      <c r="CD7598"/>
      <c r="CE7598"/>
      <c r="CF7598"/>
      <c r="CG7598"/>
      <c r="CH7598"/>
      <c r="CI7598"/>
      <c r="CJ7598"/>
      <c r="CK7598"/>
      <c r="CL7598"/>
      <c r="CM7598"/>
      <c r="CN7598"/>
      <c r="CO7598"/>
      <c r="CP7598"/>
      <c r="CQ7598"/>
      <c r="CR7598"/>
      <c r="CS7598"/>
      <c r="CT7598"/>
      <c r="CU7598"/>
      <c r="CV7598"/>
    </row>
    <row r="7599" spans="10:100" x14ac:dyDescent="0.25">
      <c r="J7599"/>
      <c r="K7599"/>
      <c r="L7599"/>
      <c r="M7599"/>
      <c r="N7599"/>
      <c r="O7599"/>
      <c r="P7599"/>
      <c r="Q7599"/>
      <c r="R7599"/>
      <c r="S7599"/>
      <c r="T7599"/>
      <c r="U7599"/>
      <c r="V7599"/>
      <c r="W7599"/>
      <c r="X7599"/>
      <c r="Y7599"/>
      <c r="Z7599"/>
      <c r="AA7599"/>
      <c r="AB7599"/>
      <c r="AC7599"/>
      <c r="AD7599"/>
      <c r="AE7599"/>
      <c r="AF7599"/>
      <c r="AG7599"/>
      <c r="AH7599"/>
      <c r="AI7599"/>
      <c r="AJ7599"/>
      <c r="AK7599"/>
      <c r="AL7599"/>
      <c r="AM7599"/>
      <c r="AN7599"/>
      <c r="AO7599"/>
      <c r="AP7599"/>
      <c r="AQ7599"/>
      <c r="AR7599"/>
      <c r="AS7599"/>
      <c r="AT7599"/>
      <c r="AU7599"/>
      <c r="AV7599"/>
      <c r="AW7599"/>
      <c r="AX7599"/>
      <c r="AY7599"/>
      <c r="AZ7599"/>
      <c r="BA7599"/>
      <c r="BB7599"/>
      <c r="BC7599"/>
      <c r="BD7599"/>
      <c r="BE7599"/>
      <c r="BF7599"/>
      <c r="BG7599"/>
      <c r="BH7599"/>
      <c r="BI7599"/>
      <c r="BJ7599"/>
      <c r="BK7599"/>
      <c r="BL7599"/>
      <c r="BM7599"/>
      <c r="BN7599"/>
      <c r="BO7599"/>
      <c r="BP7599"/>
      <c r="BQ7599"/>
      <c r="BR7599"/>
      <c r="BS7599"/>
      <c r="BT7599"/>
      <c r="BU7599"/>
      <c r="BV7599"/>
      <c r="BW7599"/>
      <c r="BX7599"/>
      <c r="BY7599"/>
      <c r="BZ7599"/>
      <c r="CA7599"/>
      <c r="CB7599"/>
      <c r="CC7599"/>
      <c r="CD7599"/>
      <c r="CE7599"/>
      <c r="CF7599"/>
      <c r="CG7599"/>
      <c r="CH7599"/>
      <c r="CI7599"/>
      <c r="CJ7599"/>
      <c r="CK7599"/>
      <c r="CL7599"/>
      <c r="CM7599"/>
      <c r="CN7599"/>
      <c r="CO7599"/>
      <c r="CP7599"/>
      <c r="CQ7599"/>
      <c r="CR7599"/>
      <c r="CS7599"/>
      <c r="CT7599"/>
      <c r="CU7599"/>
      <c r="CV7599"/>
    </row>
    <row r="7600" spans="10:100" x14ac:dyDescent="0.25">
      <c r="J7600"/>
      <c r="K7600"/>
      <c r="L7600"/>
      <c r="M7600"/>
      <c r="N7600"/>
      <c r="O7600"/>
      <c r="P7600"/>
      <c r="Q7600"/>
      <c r="R7600"/>
      <c r="S7600"/>
      <c r="T7600"/>
      <c r="U7600"/>
      <c r="V7600"/>
      <c r="W7600"/>
      <c r="X7600"/>
      <c r="Y7600"/>
      <c r="Z7600"/>
      <c r="AA7600"/>
      <c r="AB7600"/>
      <c r="AC7600"/>
      <c r="AD7600"/>
      <c r="AE7600"/>
      <c r="AF7600"/>
      <c r="AG7600"/>
      <c r="AH7600"/>
      <c r="AI7600"/>
      <c r="AJ7600"/>
      <c r="AK7600"/>
      <c r="AL7600"/>
      <c r="AM7600"/>
      <c r="AN7600"/>
      <c r="AO7600"/>
      <c r="AP7600"/>
      <c r="AQ7600"/>
      <c r="AR7600"/>
      <c r="AS7600"/>
      <c r="AT7600"/>
      <c r="AU7600"/>
      <c r="AV7600"/>
      <c r="AW7600"/>
      <c r="AX7600"/>
      <c r="AY7600"/>
      <c r="AZ7600"/>
      <c r="BA7600"/>
      <c r="BB7600"/>
      <c r="BC7600"/>
      <c r="BD7600"/>
      <c r="BE7600"/>
      <c r="BF7600"/>
      <c r="BG7600"/>
      <c r="BH7600"/>
      <c r="BI7600"/>
      <c r="BJ7600"/>
      <c r="BK7600"/>
      <c r="BL7600"/>
      <c r="BM7600"/>
      <c r="BN7600"/>
      <c r="BO7600"/>
      <c r="BP7600"/>
      <c r="BQ7600"/>
      <c r="BR7600"/>
      <c r="BS7600"/>
      <c r="BT7600"/>
      <c r="BU7600"/>
      <c r="BV7600"/>
      <c r="BW7600"/>
      <c r="BX7600"/>
      <c r="BY7600"/>
      <c r="BZ7600"/>
      <c r="CA7600"/>
      <c r="CB7600"/>
      <c r="CC7600"/>
      <c r="CD7600"/>
      <c r="CE7600"/>
      <c r="CF7600"/>
      <c r="CG7600"/>
      <c r="CH7600"/>
      <c r="CI7600"/>
      <c r="CJ7600"/>
      <c r="CK7600"/>
      <c r="CL7600"/>
      <c r="CM7600"/>
      <c r="CN7600"/>
      <c r="CO7600"/>
      <c r="CP7600"/>
      <c r="CQ7600"/>
      <c r="CR7600"/>
      <c r="CS7600"/>
      <c r="CT7600"/>
      <c r="CU7600"/>
      <c r="CV7600"/>
    </row>
    <row r="7601" spans="10:100" x14ac:dyDescent="0.25">
      <c r="J7601"/>
      <c r="K7601"/>
      <c r="L7601"/>
      <c r="M7601"/>
      <c r="N7601"/>
      <c r="O7601"/>
      <c r="P7601"/>
      <c r="Q7601"/>
      <c r="R7601"/>
      <c r="S7601"/>
      <c r="T7601"/>
      <c r="U7601"/>
      <c r="V7601"/>
      <c r="W7601"/>
      <c r="X7601"/>
      <c r="Y7601"/>
      <c r="Z7601"/>
      <c r="AA7601"/>
      <c r="AB7601"/>
      <c r="AC7601"/>
      <c r="AD7601"/>
      <c r="AE7601"/>
      <c r="AF7601"/>
      <c r="AG7601"/>
      <c r="AH7601"/>
      <c r="AI7601"/>
      <c r="AJ7601"/>
      <c r="AK7601"/>
      <c r="AL7601"/>
      <c r="AM7601"/>
      <c r="AN7601"/>
      <c r="AO7601"/>
      <c r="AP7601"/>
      <c r="AQ7601"/>
      <c r="AR7601"/>
      <c r="AS7601"/>
      <c r="AT7601"/>
      <c r="AU7601"/>
      <c r="AV7601"/>
      <c r="AW7601"/>
      <c r="AX7601"/>
      <c r="AY7601"/>
      <c r="AZ7601"/>
      <c r="BA7601"/>
      <c r="BB7601"/>
      <c r="BC7601"/>
      <c r="BD7601"/>
      <c r="BE7601"/>
      <c r="BF7601"/>
      <c r="BG7601"/>
      <c r="BH7601"/>
      <c r="BI7601"/>
      <c r="BJ7601"/>
      <c r="BK7601"/>
      <c r="BL7601"/>
      <c r="BM7601"/>
      <c r="BN7601"/>
      <c r="BO7601"/>
      <c r="BP7601"/>
      <c r="BQ7601"/>
      <c r="BR7601"/>
      <c r="BS7601"/>
      <c r="BT7601"/>
      <c r="BU7601"/>
      <c r="BV7601"/>
      <c r="BW7601"/>
      <c r="BX7601"/>
      <c r="BY7601"/>
      <c r="BZ7601"/>
      <c r="CA7601"/>
      <c r="CB7601"/>
      <c r="CC7601"/>
      <c r="CD7601"/>
      <c r="CE7601"/>
      <c r="CF7601"/>
      <c r="CG7601"/>
      <c r="CH7601"/>
      <c r="CI7601"/>
      <c r="CJ7601"/>
      <c r="CK7601"/>
      <c r="CL7601"/>
      <c r="CM7601"/>
      <c r="CN7601"/>
      <c r="CO7601"/>
      <c r="CP7601"/>
      <c r="CQ7601"/>
      <c r="CR7601"/>
      <c r="CS7601"/>
      <c r="CT7601"/>
      <c r="CU7601"/>
      <c r="CV7601"/>
    </row>
    <row r="7602" spans="10:100" x14ac:dyDescent="0.25">
      <c r="J7602"/>
      <c r="K7602"/>
      <c r="L7602"/>
      <c r="M7602"/>
      <c r="N7602"/>
      <c r="O7602"/>
      <c r="P7602"/>
      <c r="Q7602"/>
      <c r="R7602"/>
      <c r="S7602"/>
      <c r="T7602"/>
      <c r="U7602"/>
      <c r="V7602"/>
      <c r="W7602"/>
      <c r="X7602"/>
      <c r="Y7602"/>
      <c r="Z7602"/>
      <c r="AA7602"/>
      <c r="AB7602"/>
      <c r="AC7602"/>
      <c r="AD7602"/>
      <c r="AE7602"/>
      <c r="AF7602"/>
      <c r="AG7602"/>
      <c r="AH7602"/>
      <c r="AI7602"/>
      <c r="AJ7602"/>
      <c r="AK7602"/>
      <c r="AL7602"/>
      <c r="AM7602"/>
      <c r="AN7602"/>
      <c r="AO7602"/>
      <c r="AP7602"/>
      <c r="AQ7602"/>
      <c r="AR7602"/>
      <c r="AS7602"/>
      <c r="AT7602"/>
      <c r="AU7602"/>
      <c r="AV7602"/>
      <c r="AW7602"/>
      <c r="AX7602"/>
      <c r="AY7602"/>
      <c r="AZ7602"/>
      <c r="BA7602"/>
      <c r="BB7602"/>
      <c r="BC7602"/>
      <c r="BD7602"/>
      <c r="BE7602"/>
      <c r="BF7602"/>
      <c r="BG7602"/>
      <c r="BH7602"/>
      <c r="BI7602"/>
      <c r="BJ7602"/>
      <c r="BK7602"/>
      <c r="BL7602"/>
      <c r="BM7602"/>
      <c r="BN7602"/>
      <c r="BO7602"/>
      <c r="BP7602"/>
      <c r="BQ7602"/>
      <c r="BR7602"/>
      <c r="BS7602"/>
      <c r="BT7602"/>
      <c r="BU7602"/>
      <c r="BV7602"/>
      <c r="BW7602"/>
      <c r="BX7602"/>
      <c r="BY7602"/>
      <c r="BZ7602"/>
      <c r="CA7602"/>
      <c r="CB7602"/>
      <c r="CC7602"/>
      <c r="CD7602"/>
      <c r="CE7602"/>
      <c r="CF7602"/>
      <c r="CG7602"/>
      <c r="CH7602"/>
      <c r="CI7602"/>
      <c r="CJ7602"/>
      <c r="CK7602"/>
      <c r="CL7602"/>
      <c r="CM7602"/>
      <c r="CN7602"/>
      <c r="CO7602"/>
      <c r="CP7602"/>
      <c r="CQ7602"/>
      <c r="CR7602"/>
      <c r="CS7602"/>
      <c r="CT7602"/>
      <c r="CU7602"/>
      <c r="CV7602"/>
    </row>
    <row r="7603" spans="10:100" x14ac:dyDescent="0.25">
      <c r="J7603"/>
      <c r="K7603"/>
      <c r="L7603"/>
      <c r="M7603"/>
      <c r="N7603"/>
      <c r="O7603"/>
      <c r="P7603"/>
      <c r="Q7603"/>
      <c r="R7603"/>
      <c r="S7603"/>
      <c r="T7603"/>
      <c r="U7603"/>
      <c r="V7603"/>
      <c r="W7603"/>
      <c r="X7603"/>
      <c r="Y7603"/>
      <c r="Z7603"/>
      <c r="AA7603"/>
      <c r="AB7603"/>
      <c r="AC7603"/>
      <c r="AD7603"/>
      <c r="AE7603"/>
      <c r="AF7603"/>
      <c r="AG7603"/>
      <c r="AH7603"/>
      <c r="AI7603"/>
      <c r="AJ7603"/>
      <c r="AK7603"/>
      <c r="AL7603"/>
      <c r="AM7603"/>
      <c r="AN7603"/>
      <c r="AO7603"/>
      <c r="AP7603"/>
      <c r="AQ7603"/>
      <c r="AR7603"/>
      <c r="AS7603"/>
      <c r="AT7603"/>
      <c r="AU7603"/>
      <c r="AV7603"/>
      <c r="AW7603"/>
      <c r="AX7603"/>
      <c r="AY7603"/>
      <c r="AZ7603"/>
      <c r="BA7603"/>
      <c r="BB7603"/>
      <c r="BC7603"/>
      <c r="BD7603"/>
      <c r="BE7603"/>
      <c r="BF7603"/>
      <c r="BG7603"/>
      <c r="BH7603"/>
      <c r="BI7603"/>
      <c r="BJ7603"/>
      <c r="BK7603"/>
      <c r="BL7603"/>
      <c r="BM7603"/>
      <c r="BN7603"/>
      <c r="BO7603"/>
      <c r="BP7603"/>
      <c r="BQ7603"/>
      <c r="BR7603"/>
      <c r="BS7603"/>
      <c r="BT7603"/>
      <c r="BU7603"/>
      <c r="BV7603"/>
      <c r="BW7603"/>
      <c r="BX7603"/>
      <c r="BY7603"/>
      <c r="BZ7603"/>
      <c r="CA7603"/>
      <c r="CB7603"/>
      <c r="CC7603"/>
      <c r="CD7603"/>
      <c r="CE7603"/>
      <c r="CF7603"/>
      <c r="CG7603"/>
      <c r="CH7603"/>
      <c r="CI7603"/>
      <c r="CJ7603"/>
      <c r="CK7603"/>
      <c r="CL7603"/>
      <c r="CM7603"/>
      <c r="CN7603"/>
      <c r="CO7603"/>
      <c r="CP7603"/>
      <c r="CQ7603"/>
      <c r="CR7603"/>
      <c r="CS7603"/>
      <c r="CT7603"/>
      <c r="CU7603"/>
      <c r="CV7603"/>
    </row>
    <row r="7604" spans="10:100" x14ac:dyDescent="0.25">
      <c r="J7604"/>
      <c r="K7604"/>
      <c r="L7604"/>
      <c r="M7604"/>
      <c r="N7604"/>
      <c r="O7604"/>
      <c r="P7604"/>
      <c r="Q7604"/>
      <c r="R7604"/>
      <c r="S7604"/>
      <c r="T7604"/>
      <c r="U7604"/>
      <c r="V7604"/>
      <c r="W7604"/>
      <c r="X7604"/>
      <c r="Y7604"/>
      <c r="Z7604"/>
      <c r="AA7604"/>
      <c r="AB7604"/>
      <c r="AC7604"/>
      <c r="AD7604"/>
      <c r="AE7604"/>
      <c r="AF7604"/>
      <c r="AG7604"/>
      <c r="AH7604"/>
      <c r="AI7604"/>
      <c r="AJ7604"/>
      <c r="AK7604"/>
      <c r="AL7604"/>
      <c r="AM7604"/>
      <c r="AN7604"/>
      <c r="AO7604"/>
      <c r="AP7604"/>
      <c r="AQ7604"/>
      <c r="AR7604"/>
      <c r="AS7604"/>
      <c r="AT7604"/>
      <c r="AU7604"/>
      <c r="AV7604"/>
      <c r="AW7604"/>
      <c r="AX7604"/>
      <c r="AY7604"/>
      <c r="AZ7604"/>
      <c r="BA7604"/>
      <c r="BB7604"/>
      <c r="BC7604"/>
      <c r="BD7604"/>
      <c r="BE7604"/>
      <c r="BF7604"/>
      <c r="BG7604"/>
      <c r="BH7604"/>
      <c r="BI7604"/>
      <c r="BJ7604"/>
      <c r="BK7604"/>
      <c r="BL7604"/>
      <c r="BM7604"/>
      <c r="BN7604"/>
      <c r="BO7604"/>
      <c r="BP7604"/>
      <c r="BQ7604"/>
      <c r="BR7604"/>
      <c r="BS7604"/>
      <c r="BT7604"/>
      <c r="BU7604"/>
      <c r="BV7604"/>
      <c r="BW7604"/>
      <c r="BX7604"/>
      <c r="BY7604"/>
      <c r="BZ7604"/>
      <c r="CA7604"/>
      <c r="CB7604"/>
      <c r="CC7604"/>
      <c r="CD7604"/>
      <c r="CE7604"/>
      <c r="CF7604"/>
      <c r="CG7604"/>
      <c r="CH7604"/>
      <c r="CI7604"/>
      <c r="CJ7604"/>
      <c r="CK7604"/>
      <c r="CL7604"/>
      <c r="CM7604"/>
      <c r="CN7604"/>
      <c r="CO7604"/>
      <c r="CP7604"/>
      <c r="CQ7604"/>
      <c r="CR7604"/>
      <c r="CS7604"/>
      <c r="CT7604"/>
      <c r="CU7604"/>
      <c r="CV7604"/>
    </row>
    <row r="7605" spans="10:100" x14ac:dyDescent="0.25">
      <c r="J7605"/>
      <c r="K7605"/>
      <c r="L7605"/>
      <c r="M7605"/>
      <c r="N7605"/>
      <c r="O7605"/>
      <c r="P7605"/>
      <c r="Q7605"/>
      <c r="R7605"/>
      <c r="S7605"/>
      <c r="T7605"/>
      <c r="U7605"/>
      <c r="V7605"/>
      <c r="W7605"/>
      <c r="X7605"/>
      <c r="Y7605"/>
      <c r="Z7605"/>
      <c r="AA7605"/>
      <c r="AB7605"/>
      <c r="AC7605"/>
      <c r="AD7605"/>
      <c r="AE7605"/>
      <c r="AF7605"/>
      <c r="AG7605"/>
      <c r="AH7605"/>
      <c r="AI7605"/>
      <c r="AJ7605"/>
      <c r="AK7605"/>
      <c r="AL7605"/>
      <c r="AM7605"/>
      <c r="AN7605"/>
      <c r="AO7605"/>
      <c r="AP7605"/>
      <c r="AQ7605"/>
      <c r="AR7605"/>
      <c r="AS7605"/>
      <c r="AT7605"/>
      <c r="AU7605"/>
      <c r="AV7605"/>
      <c r="AW7605"/>
      <c r="AX7605"/>
      <c r="AY7605"/>
      <c r="AZ7605"/>
      <c r="BA7605"/>
      <c r="BB7605"/>
      <c r="BC7605"/>
      <c r="BD7605"/>
      <c r="BE7605"/>
      <c r="BF7605"/>
      <c r="BG7605"/>
      <c r="BH7605"/>
      <c r="BI7605"/>
      <c r="BJ7605"/>
      <c r="BK7605"/>
      <c r="BL7605"/>
      <c r="BM7605"/>
      <c r="BN7605"/>
      <c r="BO7605"/>
      <c r="BP7605"/>
      <c r="BQ7605"/>
      <c r="BR7605"/>
      <c r="BS7605"/>
      <c r="BT7605"/>
      <c r="BU7605"/>
      <c r="BV7605"/>
      <c r="BW7605"/>
      <c r="BX7605"/>
      <c r="BY7605"/>
      <c r="BZ7605"/>
      <c r="CA7605"/>
      <c r="CB7605"/>
      <c r="CC7605"/>
      <c r="CD7605"/>
      <c r="CE7605"/>
      <c r="CF7605"/>
      <c r="CG7605"/>
      <c r="CH7605"/>
      <c r="CI7605"/>
      <c r="CJ7605"/>
      <c r="CK7605"/>
      <c r="CL7605"/>
      <c r="CM7605"/>
      <c r="CN7605"/>
      <c r="CO7605"/>
      <c r="CP7605"/>
      <c r="CQ7605"/>
      <c r="CR7605"/>
      <c r="CS7605"/>
      <c r="CT7605"/>
      <c r="CU7605"/>
      <c r="CV7605"/>
    </row>
    <row r="7606" spans="10:100" x14ac:dyDescent="0.25">
      <c r="J7606"/>
      <c r="K7606"/>
      <c r="L7606"/>
      <c r="M7606"/>
      <c r="N7606"/>
      <c r="O7606"/>
      <c r="P7606"/>
      <c r="Q7606"/>
      <c r="R7606"/>
      <c r="S7606"/>
      <c r="T7606"/>
      <c r="U7606"/>
      <c r="V7606"/>
      <c r="W7606"/>
      <c r="X7606"/>
      <c r="Y7606"/>
      <c r="Z7606"/>
      <c r="AA7606"/>
      <c r="AB7606"/>
      <c r="AC7606"/>
      <c r="AD7606"/>
      <c r="AE7606"/>
      <c r="AF7606"/>
      <c r="AG7606"/>
      <c r="AH7606"/>
      <c r="AI7606"/>
      <c r="AJ7606"/>
      <c r="AK7606"/>
      <c r="AL7606"/>
      <c r="AM7606"/>
      <c r="AN7606"/>
      <c r="AO7606"/>
      <c r="AP7606"/>
      <c r="AQ7606"/>
      <c r="AR7606"/>
      <c r="AS7606"/>
      <c r="AT7606"/>
      <c r="AU7606"/>
      <c r="AV7606"/>
      <c r="AW7606"/>
      <c r="AX7606"/>
      <c r="AY7606"/>
      <c r="AZ7606"/>
      <c r="BA7606"/>
      <c r="BB7606"/>
      <c r="BC7606"/>
      <c r="BD7606"/>
      <c r="BE7606"/>
      <c r="BF7606"/>
      <c r="BG7606"/>
      <c r="BH7606"/>
      <c r="BI7606"/>
      <c r="BJ7606"/>
      <c r="BK7606"/>
      <c r="BL7606"/>
      <c r="BM7606"/>
      <c r="BN7606"/>
      <c r="BO7606"/>
      <c r="BP7606"/>
      <c r="BQ7606"/>
      <c r="BR7606"/>
      <c r="BS7606"/>
      <c r="BT7606"/>
      <c r="BU7606"/>
      <c r="BV7606"/>
      <c r="BW7606"/>
      <c r="BX7606"/>
      <c r="BY7606"/>
      <c r="BZ7606"/>
      <c r="CA7606"/>
      <c r="CB7606"/>
      <c r="CC7606"/>
      <c r="CD7606"/>
      <c r="CE7606"/>
      <c r="CF7606"/>
      <c r="CG7606"/>
      <c r="CH7606"/>
      <c r="CI7606"/>
      <c r="CJ7606"/>
      <c r="CK7606"/>
      <c r="CL7606"/>
      <c r="CM7606"/>
      <c r="CN7606"/>
      <c r="CO7606"/>
      <c r="CP7606"/>
      <c r="CQ7606"/>
      <c r="CR7606"/>
      <c r="CS7606"/>
      <c r="CT7606"/>
      <c r="CU7606"/>
      <c r="CV7606"/>
    </row>
    <row r="7607" spans="10:100" x14ac:dyDescent="0.25">
      <c r="J7607"/>
      <c r="K7607"/>
      <c r="L7607"/>
      <c r="M7607"/>
      <c r="N7607"/>
      <c r="O7607"/>
      <c r="P7607"/>
      <c r="Q7607"/>
      <c r="R7607"/>
      <c r="S7607"/>
      <c r="T7607"/>
      <c r="U7607"/>
      <c r="V7607"/>
      <c r="W7607"/>
      <c r="X7607"/>
      <c r="Y7607"/>
      <c r="Z7607"/>
      <c r="AA7607"/>
      <c r="AB7607"/>
      <c r="AC7607"/>
      <c r="AD7607"/>
      <c r="AE7607"/>
      <c r="AF7607"/>
      <c r="AG7607"/>
      <c r="AH7607"/>
      <c r="AI7607"/>
      <c r="AJ7607"/>
      <c r="AK7607"/>
      <c r="AL7607"/>
      <c r="AM7607"/>
      <c r="AN7607"/>
      <c r="AO7607"/>
      <c r="AP7607"/>
      <c r="AQ7607"/>
      <c r="AR7607"/>
      <c r="AS7607"/>
      <c r="AT7607"/>
      <c r="AU7607"/>
      <c r="AV7607"/>
      <c r="AW7607"/>
      <c r="AX7607"/>
      <c r="AY7607"/>
      <c r="AZ7607"/>
      <c r="BA7607"/>
      <c r="BB7607"/>
      <c r="BC7607"/>
      <c r="BD7607"/>
      <c r="BE7607"/>
      <c r="BF7607"/>
      <c r="BG7607"/>
      <c r="BH7607"/>
      <c r="BI7607"/>
      <c r="BJ7607"/>
      <c r="BK7607"/>
      <c r="BL7607"/>
      <c r="BM7607"/>
      <c r="BN7607"/>
      <c r="BO7607"/>
      <c r="BP7607"/>
      <c r="BQ7607"/>
      <c r="BR7607"/>
      <c r="BS7607"/>
      <c r="BT7607"/>
      <c r="BU7607"/>
      <c r="BV7607"/>
      <c r="BW7607"/>
      <c r="BX7607"/>
      <c r="BY7607"/>
      <c r="BZ7607"/>
      <c r="CA7607"/>
      <c r="CB7607"/>
      <c r="CC7607"/>
      <c r="CD7607"/>
      <c r="CE7607"/>
      <c r="CF7607"/>
      <c r="CG7607"/>
      <c r="CH7607"/>
      <c r="CI7607"/>
      <c r="CJ7607"/>
      <c r="CK7607"/>
      <c r="CL7607"/>
      <c r="CM7607"/>
      <c r="CN7607"/>
      <c r="CO7607"/>
      <c r="CP7607"/>
      <c r="CQ7607"/>
      <c r="CR7607"/>
      <c r="CS7607"/>
      <c r="CT7607"/>
      <c r="CU7607"/>
      <c r="CV7607"/>
    </row>
    <row r="7608" spans="10:100" x14ac:dyDescent="0.25">
      <c r="J7608"/>
      <c r="K7608"/>
      <c r="L7608"/>
      <c r="M7608"/>
      <c r="N7608"/>
      <c r="O7608"/>
      <c r="P7608"/>
      <c r="Q7608"/>
      <c r="R7608"/>
      <c r="S7608"/>
      <c r="T7608"/>
      <c r="U7608"/>
      <c r="V7608"/>
      <c r="W7608"/>
      <c r="X7608"/>
      <c r="Y7608"/>
      <c r="Z7608"/>
      <c r="AA7608"/>
      <c r="AB7608"/>
      <c r="AC7608"/>
      <c r="AD7608"/>
      <c r="AE7608"/>
      <c r="AF7608"/>
      <c r="AG7608"/>
      <c r="AH7608"/>
      <c r="AI7608"/>
      <c r="AJ7608"/>
      <c r="AK7608"/>
      <c r="AL7608"/>
      <c r="AM7608"/>
      <c r="AN7608"/>
      <c r="AO7608"/>
      <c r="AP7608"/>
      <c r="AQ7608"/>
      <c r="AR7608"/>
      <c r="AS7608"/>
      <c r="AT7608"/>
      <c r="AU7608"/>
      <c r="AV7608"/>
      <c r="AW7608"/>
      <c r="AX7608"/>
      <c r="AY7608"/>
      <c r="AZ7608"/>
      <c r="BA7608"/>
      <c r="BB7608"/>
      <c r="BC7608"/>
      <c r="BD7608"/>
      <c r="BE7608"/>
      <c r="BF7608"/>
      <c r="BG7608"/>
      <c r="BH7608"/>
      <c r="BI7608"/>
      <c r="BJ7608"/>
      <c r="BK7608"/>
      <c r="BL7608"/>
      <c r="BM7608"/>
      <c r="BN7608"/>
      <c r="BO7608"/>
      <c r="BP7608"/>
      <c r="BQ7608"/>
      <c r="BR7608"/>
      <c r="BS7608"/>
      <c r="BT7608"/>
      <c r="BU7608"/>
      <c r="BV7608"/>
      <c r="BW7608"/>
      <c r="BX7608"/>
      <c r="BY7608"/>
      <c r="BZ7608"/>
      <c r="CA7608"/>
      <c r="CB7608"/>
      <c r="CC7608"/>
      <c r="CD7608"/>
      <c r="CE7608"/>
      <c r="CF7608"/>
      <c r="CG7608"/>
      <c r="CH7608"/>
      <c r="CI7608"/>
      <c r="CJ7608"/>
      <c r="CK7608"/>
      <c r="CL7608"/>
      <c r="CM7608"/>
      <c r="CN7608"/>
      <c r="CO7608"/>
      <c r="CP7608"/>
      <c r="CQ7608"/>
      <c r="CR7608"/>
      <c r="CS7608"/>
      <c r="CT7608"/>
      <c r="CU7608"/>
      <c r="CV7608"/>
    </row>
    <row r="7609" spans="10:100" x14ac:dyDescent="0.25">
      <c r="J7609"/>
      <c r="K7609"/>
      <c r="L7609"/>
      <c r="M7609"/>
      <c r="N7609"/>
      <c r="O7609"/>
      <c r="P7609"/>
      <c r="Q7609"/>
      <c r="R7609"/>
      <c r="S7609"/>
      <c r="T7609"/>
      <c r="U7609"/>
      <c r="V7609"/>
      <c r="W7609"/>
      <c r="X7609"/>
      <c r="Y7609"/>
      <c r="Z7609"/>
      <c r="AA7609"/>
      <c r="AB7609"/>
      <c r="AC7609"/>
      <c r="AD7609"/>
      <c r="AE7609"/>
      <c r="AF7609"/>
      <c r="AG7609"/>
      <c r="AH7609"/>
      <c r="AI7609"/>
      <c r="AJ7609"/>
      <c r="AK7609"/>
      <c r="AL7609"/>
      <c r="AM7609"/>
      <c r="AN7609"/>
      <c r="AO7609"/>
      <c r="AP7609"/>
      <c r="AQ7609"/>
      <c r="AR7609"/>
      <c r="AS7609"/>
      <c r="AT7609"/>
      <c r="AU7609"/>
      <c r="AV7609"/>
      <c r="AW7609"/>
      <c r="AX7609"/>
      <c r="AY7609"/>
      <c r="AZ7609"/>
      <c r="BA7609"/>
      <c r="BB7609"/>
      <c r="BC7609"/>
      <c r="BD7609"/>
      <c r="BE7609"/>
      <c r="BF7609"/>
      <c r="BG7609"/>
      <c r="BH7609"/>
      <c r="BI7609"/>
      <c r="BJ7609"/>
      <c r="BK7609"/>
      <c r="BL7609"/>
      <c r="BM7609"/>
      <c r="BN7609"/>
      <c r="BO7609"/>
      <c r="BP7609"/>
      <c r="BQ7609"/>
      <c r="BR7609"/>
      <c r="BS7609"/>
      <c r="BT7609"/>
      <c r="BU7609"/>
      <c r="BV7609"/>
      <c r="BW7609"/>
      <c r="BX7609"/>
      <c r="BY7609"/>
      <c r="BZ7609"/>
      <c r="CA7609"/>
      <c r="CB7609"/>
      <c r="CC7609"/>
      <c r="CD7609"/>
      <c r="CE7609"/>
      <c r="CF7609"/>
      <c r="CG7609"/>
      <c r="CH7609"/>
      <c r="CI7609"/>
      <c r="CJ7609"/>
      <c r="CK7609"/>
      <c r="CL7609"/>
      <c r="CM7609"/>
      <c r="CN7609"/>
      <c r="CO7609"/>
      <c r="CP7609"/>
      <c r="CQ7609"/>
      <c r="CR7609"/>
      <c r="CS7609"/>
      <c r="CT7609"/>
      <c r="CU7609"/>
      <c r="CV7609"/>
    </row>
    <row r="7610" spans="10:100" x14ac:dyDescent="0.25">
      <c r="J7610"/>
      <c r="K7610"/>
      <c r="L7610"/>
      <c r="M7610"/>
      <c r="N7610"/>
      <c r="O7610"/>
      <c r="P7610"/>
      <c r="Q7610"/>
      <c r="R7610"/>
      <c r="S7610"/>
      <c r="T7610"/>
      <c r="U7610"/>
      <c r="V7610"/>
      <c r="W7610"/>
      <c r="X7610"/>
      <c r="Y7610"/>
      <c r="Z7610"/>
      <c r="AA7610"/>
      <c r="AB7610"/>
      <c r="AC7610"/>
      <c r="AD7610"/>
      <c r="AE7610"/>
      <c r="AF7610"/>
      <c r="AG7610"/>
      <c r="AH7610"/>
      <c r="AI7610"/>
      <c r="AJ7610"/>
      <c r="AK7610"/>
      <c r="AL7610"/>
      <c r="AM7610"/>
      <c r="AN7610"/>
      <c r="AO7610"/>
      <c r="AP7610"/>
      <c r="AQ7610"/>
      <c r="AR7610"/>
      <c r="AS7610"/>
      <c r="AT7610"/>
      <c r="AU7610"/>
      <c r="AV7610"/>
      <c r="AW7610"/>
      <c r="AX7610"/>
      <c r="AY7610"/>
      <c r="AZ7610"/>
      <c r="BA7610"/>
      <c r="BB7610"/>
      <c r="BC7610"/>
      <c r="BD7610"/>
      <c r="BE7610"/>
      <c r="BF7610"/>
      <c r="BG7610"/>
      <c r="BH7610"/>
      <c r="BI7610"/>
      <c r="BJ7610"/>
      <c r="BK7610"/>
      <c r="BL7610"/>
      <c r="BM7610"/>
      <c r="BN7610"/>
      <c r="BO7610"/>
      <c r="BP7610"/>
      <c r="BQ7610"/>
      <c r="BR7610"/>
      <c r="BS7610"/>
      <c r="BT7610"/>
      <c r="BU7610"/>
      <c r="BV7610"/>
      <c r="BW7610"/>
      <c r="BX7610"/>
      <c r="BY7610"/>
      <c r="BZ7610"/>
      <c r="CA7610"/>
      <c r="CB7610"/>
      <c r="CC7610"/>
      <c r="CD7610"/>
      <c r="CE7610"/>
      <c r="CF7610"/>
      <c r="CG7610"/>
      <c r="CH7610"/>
      <c r="CI7610"/>
      <c r="CJ7610"/>
      <c r="CK7610"/>
      <c r="CL7610"/>
      <c r="CM7610"/>
      <c r="CN7610"/>
      <c r="CO7610"/>
      <c r="CP7610"/>
      <c r="CQ7610"/>
      <c r="CR7610"/>
      <c r="CS7610"/>
      <c r="CT7610"/>
      <c r="CU7610"/>
      <c r="CV7610"/>
    </row>
    <row r="7611" spans="10:100" x14ac:dyDescent="0.25">
      <c r="J7611"/>
      <c r="K7611"/>
      <c r="L7611"/>
      <c r="M7611"/>
      <c r="N7611"/>
      <c r="O7611"/>
      <c r="P7611"/>
      <c r="Q7611"/>
      <c r="R7611"/>
      <c r="S7611"/>
      <c r="T7611"/>
      <c r="U7611"/>
      <c r="V7611"/>
      <c r="W7611"/>
      <c r="X7611"/>
      <c r="Y7611"/>
      <c r="Z7611"/>
      <c r="AA7611"/>
      <c r="AB7611"/>
      <c r="AC7611"/>
      <c r="AD7611"/>
      <c r="AE7611"/>
      <c r="AF7611"/>
      <c r="AG7611"/>
      <c r="AH7611"/>
      <c r="AI7611"/>
      <c r="AJ7611"/>
      <c r="AK7611"/>
      <c r="AL7611"/>
      <c r="AM7611"/>
      <c r="AN7611"/>
      <c r="AO7611"/>
      <c r="AP7611"/>
      <c r="AQ7611"/>
      <c r="AR7611"/>
      <c r="AS7611"/>
      <c r="AT7611"/>
      <c r="AU7611"/>
      <c r="AV7611"/>
      <c r="AW7611"/>
      <c r="AX7611"/>
      <c r="AY7611"/>
      <c r="AZ7611"/>
      <c r="BA7611"/>
      <c r="BB7611"/>
      <c r="BC7611"/>
      <c r="BD7611"/>
      <c r="BE7611"/>
      <c r="BF7611"/>
      <c r="BG7611"/>
      <c r="BH7611"/>
      <c r="BI7611"/>
      <c r="BJ7611"/>
      <c r="BK7611"/>
      <c r="BL7611"/>
      <c r="BM7611"/>
      <c r="BN7611"/>
      <c r="BO7611"/>
      <c r="BP7611"/>
      <c r="BQ7611"/>
      <c r="BR7611"/>
      <c r="BS7611"/>
      <c r="BT7611"/>
      <c r="BU7611"/>
      <c r="BV7611"/>
      <c r="BW7611"/>
      <c r="BX7611"/>
      <c r="BY7611"/>
      <c r="BZ7611"/>
      <c r="CA7611"/>
      <c r="CB7611"/>
      <c r="CC7611"/>
      <c r="CD7611"/>
      <c r="CE7611"/>
      <c r="CF7611"/>
      <c r="CG7611"/>
      <c r="CH7611"/>
      <c r="CI7611"/>
      <c r="CJ7611"/>
      <c r="CK7611"/>
      <c r="CL7611"/>
      <c r="CM7611"/>
      <c r="CN7611"/>
      <c r="CO7611"/>
      <c r="CP7611"/>
      <c r="CQ7611"/>
      <c r="CR7611"/>
      <c r="CS7611"/>
      <c r="CT7611"/>
      <c r="CU7611"/>
      <c r="CV7611"/>
    </row>
    <row r="7612" spans="10:100" x14ac:dyDescent="0.25">
      <c r="J7612"/>
      <c r="K7612"/>
      <c r="L7612"/>
      <c r="M7612"/>
      <c r="N7612"/>
      <c r="O7612"/>
      <c r="P7612"/>
      <c r="Q7612"/>
      <c r="R7612"/>
      <c r="S7612"/>
      <c r="T7612"/>
      <c r="U7612"/>
      <c r="V7612"/>
      <c r="W7612"/>
      <c r="X7612"/>
      <c r="Y7612"/>
      <c r="Z7612"/>
      <c r="AA7612"/>
      <c r="AB7612"/>
      <c r="AC7612"/>
      <c r="AD7612"/>
      <c r="AE7612"/>
      <c r="AF7612"/>
      <c r="AG7612"/>
      <c r="AH7612"/>
      <c r="AI7612"/>
      <c r="AJ7612"/>
      <c r="AK7612"/>
      <c r="AL7612"/>
      <c r="AM7612"/>
      <c r="AN7612"/>
      <c r="AO7612"/>
      <c r="AP7612"/>
      <c r="AQ7612"/>
      <c r="AR7612"/>
      <c r="AS7612"/>
      <c r="AT7612"/>
      <c r="AU7612"/>
      <c r="AV7612"/>
      <c r="AW7612"/>
      <c r="AX7612"/>
      <c r="AY7612"/>
      <c r="AZ7612"/>
      <c r="BA7612"/>
      <c r="BB7612"/>
      <c r="BC7612"/>
      <c r="BD7612"/>
      <c r="BE7612"/>
      <c r="BF7612"/>
      <c r="BG7612"/>
      <c r="BH7612"/>
      <c r="BI7612"/>
      <c r="BJ7612"/>
      <c r="BK7612"/>
      <c r="BL7612"/>
      <c r="BM7612"/>
      <c r="BN7612"/>
      <c r="BO7612"/>
      <c r="BP7612"/>
      <c r="BQ7612"/>
      <c r="BR7612"/>
      <c r="BS7612"/>
      <c r="BT7612"/>
      <c r="BU7612"/>
      <c r="BV7612"/>
      <c r="BW7612"/>
      <c r="BX7612"/>
      <c r="BY7612"/>
      <c r="BZ7612"/>
      <c r="CA7612"/>
      <c r="CB7612"/>
      <c r="CC7612"/>
      <c r="CD7612"/>
      <c r="CE7612"/>
      <c r="CF7612"/>
      <c r="CG7612"/>
      <c r="CH7612"/>
      <c r="CI7612"/>
      <c r="CJ7612"/>
      <c r="CK7612"/>
      <c r="CL7612"/>
      <c r="CM7612"/>
      <c r="CN7612"/>
      <c r="CO7612"/>
      <c r="CP7612"/>
      <c r="CQ7612"/>
      <c r="CR7612"/>
      <c r="CS7612"/>
      <c r="CT7612"/>
      <c r="CU7612"/>
      <c r="CV7612"/>
    </row>
    <row r="7613" spans="10:100" x14ac:dyDescent="0.25">
      <c r="J7613"/>
      <c r="K7613"/>
      <c r="L7613"/>
      <c r="M7613"/>
      <c r="N7613"/>
      <c r="O7613"/>
      <c r="P7613"/>
      <c r="Q7613"/>
      <c r="R7613"/>
      <c r="S7613"/>
      <c r="T7613"/>
      <c r="U7613"/>
      <c r="V7613"/>
      <c r="W7613"/>
      <c r="X7613"/>
      <c r="Y7613"/>
      <c r="Z7613"/>
      <c r="AA7613"/>
      <c r="AB7613"/>
      <c r="AC7613"/>
      <c r="AD7613"/>
      <c r="AE7613"/>
      <c r="AF7613"/>
      <c r="AG7613"/>
      <c r="AH7613"/>
      <c r="AI7613"/>
      <c r="AJ7613"/>
      <c r="AK7613"/>
      <c r="AL7613"/>
      <c r="AM7613"/>
      <c r="AN7613"/>
      <c r="AO7613"/>
      <c r="AP7613"/>
      <c r="AQ7613"/>
      <c r="AR7613"/>
      <c r="AS7613"/>
      <c r="AT7613"/>
      <c r="AU7613"/>
      <c r="AV7613"/>
      <c r="AW7613"/>
      <c r="AX7613"/>
      <c r="AY7613"/>
      <c r="AZ7613"/>
      <c r="BA7613"/>
      <c r="BB7613"/>
      <c r="BC7613"/>
      <c r="BD7613"/>
      <c r="BE7613"/>
      <c r="BF7613"/>
      <c r="BG7613"/>
      <c r="BH7613"/>
      <c r="BI7613"/>
      <c r="BJ7613"/>
      <c r="BK7613"/>
      <c r="BL7613"/>
      <c r="BM7613"/>
      <c r="BN7613"/>
      <c r="BO7613"/>
      <c r="BP7613"/>
      <c r="BQ7613"/>
      <c r="BR7613"/>
      <c r="BS7613"/>
      <c r="BT7613"/>
      <c r="BU7613"/>
      <c r="BV7613"/>
      <c r="BW7613"/>
      <c r="BX7613"/>
      <c r="BY7613"/>
      <c r="BZ7613"/>
      <c r="CA7613"/>
      <c r="CB7613"/>
      <c r="CC7613"/>
      <c r="CD7613"/>
      <c r="CE7613"/>
      <c r="CF7613"/>
      <c r="CG7613"/>
      <c r="CH7613"/>
      <c r="CI7613"/>
      <c r="CJ7613"/>
      <c r="CK7613"/>
      <c r="CL7613"/>
      <c r="CM7613"/>
      <c r="CN7613"/>
      <c r="CO7613"/>
      <c r="CP7613"/>
      <c r="CQ7613"/>
      <c r="CR7613"/>
      <c r="CS7613"/>
      <c r="CT7613"/>
      <c r="CU7613"/>
      <c r="CV7613"/>
    </row>
    <row r="7614" spans="10:100" x14ac:dyDescent="0.25">
      <c r="J7614"/>
      <c r="K7614"/>
      <c r="L7614"/>
      <c r="M7614"/>
      <c r="N7614"/>
      <c r="O7614"/>
      <c r="P7614"/>
      <c r="Q7614"/>
      <c r="R7614"/>
      <c r="S7614"/>
      <c r="T7614"/>
      <c r="U7614"/>
      <c r="V7614"/>
      <c r="W7614"/>
      <c r="X7614"/>
      <c r="Y7614"/>
      <c r="Z7614"/>
      <c r="AA7614"/>
      <c r="AB7614"/>
      <c r="AC7614"/>
      <c r="AD7614"/>
      <c r="AE7614"/>
      <c r="AF7614"/>
      <c r="AG7614"/>
      <c r="AH7614"/>
      <c r="AI7614"/>
      <c r="AJ7614"/>
      <c r="AK7614"/>
      <c r="AL7614"/>
      <c r="AM7614"/>
      <c r="AN7614"/>
      <c r="AO7614"/>
      <c r="AP7614"/>
      <c r="AQ7614"/>
      <c r="AR7614"/>
      <c r="AS7614"/>
      <c r="AT7614"/>
      <c r="AU7614"/>
      <c r="AV7614"/>
      <c r="AW7614"/>
      <c r="AX7614"/>
      <c r="AY7614"/>
      <c r="AZ7614"/>
      <c r="BA7614"/>
      <c r="BB7614"/>
      <c r="BC7614"/>
      <c r="BD7614"/>
      <c r="BE7614"/>
      <c r="BF7614"/>
      <c r="BG7614"/>
      <c r="BH7614"/>
      <c r="BI7614"/>
      <c r="BJ7614"/>
      <c r="BK7614"/>
      <c r="BL7614"/>
      <c r="BM7614"/>
      <c r="BN7614"/>
      <c r="BO7614"/>
      <c r="BP7614"/>
      <c r="BQ7614"/>
      <c r="BR7614"/>
      <c r="BS7614"/>
      <c r="BT7614"/>
      <c r="BU7614"/>
      <c r="BV7614"/>
      <c r="BW7614"/>
      <c r="BX7614"/>
      <c r="BY7614"/>
      <c r="BZ7614"/>
      <c r="CA7614"/>
      <c r="CB7614"/>
      <c r="CC7614"/>
      <c r="CD7614"/>
      <c r="CE7614"/>
      <c r="CF7614"/>
      <c r="CG7614"/>
      <c r="CH7614"/>
      <c r="CI7614"/>
      <c r="CJ7614"/>
      <c r="CK7614"/>
      <c r="CL7614"/>
      <c r="CM7614"/>
      <c r="CN7614"/>
      <c r="CO7614"/>
      <c r="CP7614"/>
      <c r="CQ7614"/>
      <c r="CR7614"/>
      <c r="CS7614"/>
      <c r="CT7614"/>
      <c r="CU7614"/>
      <c r="CV7614"/>
    </row>
    <row r="7615" spans="10:100" x14ac:dyDescent="0.25">
      <c r="J7615"/>
      <c r="K7615"/>
      <c r="L7615"/>
      <c r="M7615"/>
      <c r="N7615"/>
      <c r="O7615"/>
      <c r="P7615"/>
      <c r="Q7615"/>
      <c r="R7615"/>
      <c r="S7615"/>
      <c r="T7615"/>
      <c r="U7615"/>
      <c r="V7615"/>
      <c r="W7615"/>
      <c r="X7615"/>
      <c r="Y7615"/>
      <c r="Z7615"/>
      <c r="AA7615"/>
      <c r="AB7615"/>
      <c r="AC7615"/>
      <c r="AD7615"/>
      <c r="AE7615"/>
      <c r="AF7615"/>
      <c r="AG7615"/>
      <c r="AH7615"/>
      <c r="AI7615"/>
      <c r="AJ7615"/>
      <c r="AK7615"/>
      <c r="AL7615"/>
      <c r="AM7615"/>
      <c r="AN7615"/>
      <c r="AO7615"/>
      <c r="AP7615"/>
      <c r="AQ7615"/>
      <c r="AR7615"/>
      <c r="AS7615"/>
      <c r="AT7615"/>
      <c r="AU7615"/>
      <c r="AV7615"/>
      <c r="AW7615"/>
      <c r="AX7615"/>
      <c r="AY7615"/>
      <c r="AZ7615"/>
      <c r="BA7615"/>
      <c r="BB7615"/>
      <c r="BC7615"/>
      <c r="BD7615"/>
      <c r="BE7615"/>
      <c r="BF7615"/>
      <c r="BG7615"/>
      <c r="BH7615"/>
      <c r="BI7615"/>
      <c r="BJ7615"/>
      <c r="BK7615"/>
      <c r="BL7615"/>
      <c r="BM7615"/>
      <c r="BN7615"/>
      <c r="BO7615"/>
      <c r="BP7615"/>
      <c r="BQ7615"/>
      <c r="BR7615"/>
      <c r="BS7615"/>
      <c r="BT7615"/>
      <c r="BU7615"/>
      <c r="BV7615"/>
      <c r="BW7615"/>
      <c r="BX7615"/>
      <c r="BY7615"/>
      <c r="BZ7615"/>
      <c r="CA7615"/>
      <c r="CB7615"/>
      <c r="CC7615"/>
      <c r="CD7615"/>
      <c r="CE7615"/>
      <c r="CF7615"/>
      <c r="CG7615"/>
      <c r="CH7615"/>
      <c r="CI7615"/>
      <c r="CJ7615"/>
      <c r="CK7615"/>
      <c r="CL7615"/>
      <c r="CM7615"/>
      <c r="CN7615"/>
      <c r="CO7615"/>
      <c r="CP7615"/>
      <c r="CQ7615"/>
      <c r="CR7615"/>
      <c r="CS7615"/>
      <c r="CT7615"/>
      <c r="CU7615"/>
      <c r="CV7615"/>
    </row>
    <row r="7616" spans="10:100" x14ac:dyDescent="0.25">
      <c r="J7616"/>
      <c r="K7616"/>
      <c r="L7616"/>
      <c r="M7616"/>
      <c r="N7616"/>
      <c r="O7616"/>
      <c r="P7616"/>
      <c r="Q7616"/>
      <c r="R7616"/>
      <c r="S7616"/>
      <c r="T7616"/>
      <c r="U7616"/>
      <c r="V7616"/>
      <c r="W7616"/>
      <c r="X7616"/>
      <c r="Y7616"/>
      <c r="Z7616"/>
      <c r="AA7616"/>
      <c r="AB7616"/>
      <c r="AC7616"/>
      <c r="AD7616"/>
      <c r="AE7616"/>
      <c r="AF7616"/>
      <c r="AG7616"/>
      <c r="AH7616"/>
      <c r="AI7616"/>
      <c r="AJ7616"/>
      <c r="AK7616"/>
      <c r="AL7616"/>
      <c r="AM7616"/>
      <c r="AN7616"/>
      <c r="AO7616"/>
      <c r="AP7616"/>
      <c r="AQ7616"/>
      <c r="AR7616"/>
      <c r="AS7616"/>
      <c r="AT7616"/>
      <c r="AU7616"/>
      <c r="AV7616"/>
      <c r="AW7616"/>
      <c r="AX7616"/>
      <c r="AY7616"/>
      <c r="AZ7616"/>
      <c r="BA7616"/>
      <c r="BB7616"/>
      <c r="BC7616"/>
      <c r="BD7616"/>
      <c r="BE7616"/>
      <c r="BF7616"/>
      <c r="BG7616"/>
      <c r="BH7616"/>
      <c r="BI7616"/>
      <c r="BJ7616"/>
      <c r="BK7616"/>
      <c r="BL7616"/>
      <c r="BM7616"/>
      <c r="BN7616"/>
      <c r="BO7616"/>
      <c r="BP7616"/>
      <c r="BQ7616"/>
      <c r="BR7616"/>
      <c r="BS7616"/>
      <c r="BT7616"/>
      <c r="BU7616"/>
      <c r="BV7616"/>
      <c r="BW7616"/>
      <c r="BX7616"/>
      <c r="BY7616"/>
      <c r="BZ7616"/>
      <c r="CA7616"/>
      <c r="CB7616"/>
      <c r="CC7616"/>
      <c r="CD7616"/>
      <c r="CE7616"/>
      <c r="CF7616"/>
      <c r="CG7616"/>
      <c r="CH7616"/>
      <c r="CI7616"/>
      <c r="CJ7616"/>
      <c r="CK7616"/>
      <c r="CL7616"/>
      <c r="CM7616"/>
      <c r="CN7616"/>
      <c r="CO7616"/>
      <c r="CP7616"/>
      <c r="CQ7616"/>
      <c r="CR7616"/>
      <c r="CS7616"/>
      <c r="CT7616"/>
      <c r="CU7616"/>
      <c r="CV7616"/>
    </row>
    <row r="7617" spans="10:100" x14ac:dyDescent="0.25">
      <c r="J7617"/>
      <c r="K7617"/>
      <c r="L7617"/>
      <c r="M7617"/>
      <c r="N7617"/>
      <c r="O7617"/>
      <c r="P7617"/>
      <c r="Q7617"/>
      <c r="R7617"/>
      <c r="S7617"/>
      <c r="T7617"/>
      <c r="U7617"/>
      <c r="V7617"/>
      <c r="W7617"/>
      <c r="X7617"/>
      <c r="Y7617"/>
      <c r="Z7617"/>
      <c r="AA7617"/>
      <c r="AB7617"/>
      <c r="AC7617"/>
      <c r="AD7617"/>
      <c r="AE7617"/>
      <c r="AF7617"/>
      <c r="AG7617"/>
      <c r="AH7617"/>
      <c r="AI7617"/>
      <c r="AJ7617"/>
      <c r="AK7617"/>
      <c r="AL7617"/>
      <c r="AM7617"/>
      <c r="AN7617"/>
      <c r="AO7617"/>
      <c r="AP7617"/>
      <c r="AQ7617"/>
      <c r="AR7617"/>
      <c r="AS7617"/>
      <c r="AT7617"/>
      <c r="AU7617"/>
      <c r="AV7617"/>
      <c r="AW7617"/>
      <c r="AX7617"/>
      <c r="AY7617"/>
      <c r="AZ7617"/>
      <c r="BA7617"/>
      <c r="BB7617"/>
      <c r="BC7617"/>
      <c r="BD7617"/>
      <c r="BE7617"/>
      <c r="BF7617"/>
      <c r="BG7617"/>
      <c r="BH7617"/>
      <c r="BI7617"/>
      <c r="BJ7617"/>
      <c r="BK7617"/>
      <c r="BL7617"/>
      <c r="BM7617"/>
      <c r="BN7617"/>
      <c r="BO7617"/>
      <c r="BP7617"/>
      <c r="BQ7617"/>
      <c r="BR7617"/>
      <c r="BS7617"/>
      <c r="BT7617"/>
      <c r="BU7617"/>
      <c r="BV7617"/>
      <c r="BW7617"/>
      <c r="BX7617"/>
      <c r="BY7617"/>
      <c r="BZ7617"/>
      <c r="CA7617"/>
      <c r="CB7617"/>
      <c r="CC7617"/>
      <c r="CD7617"/>
      <c r="CE7617"/>
      <c r="CF7617"/>
      <c r="CG7617"/>
      <c r="CH7617"/>
      <c r="CI7617"/>
      <c r="CJ7617"/>
      <c r="CK7617"/>
      <c r="CL7617"/>
      <c r="CM7617"/>
      <c r="CN7617"/>
      <c r="CO7617"/>
      <c r="CP7617"/>
      <c r="CQ7617"/>
      <c r="CR7617"/>
      <c r="CS7617"/>
      <c r="CT7617"/>
      <c r="CU7617"/>
      <c r="CV7617"/>
    </row>
    <row r="7618" spans="10:100" x14ac:dyDescent="0.25">
      <c r="J7618"/>
      <c r="K7618"/>
      <c r="L7618"/>
      <c r="M7618"/>
      <c r="N7618"/>
      <c r="O7618"/>
      <c r="P7618"/>
      <c r="Q7618"/>
      <c r="R7618"/>
      <c r="S7618"/>
      <c r="T7618"/>
      <c r="U7618"/>
      <c r="V7618"/>
      <c r="W7618"/>
      <c r="X7618"/>
      <c r="Y7618"/>
      <c r="Z7618"/>
      <c r="AA7618"/>
      <c r="AB7618"/>
      <c r="AC7618"/>
      <c r="AD7618"/>
      <c r="AE7618"/>
      <c r="AF7618"/>
      <c r="AG7618"/>
      <c r="AH7618"/>
      <c r="AI7618"/>
      <c r="AJ7618"/>
      <c r="AK7618"/>
      <c r="AL7618"/>
      <c r="AM7618"/>
      <c r="AN7618"/>
      <c r="AO7618"/>
      <c r="AP7618"/>
      <c r="AQ7618"/>
      <c r="AR7618"/>
      <c r="AS7618"/>
      <c r="AT7618"/>
      <c r="AU7618"/>
      <c r="AV7618"/>
      <c r="AW7618"/>
      <c r="AX7618"/>
      <c r="AY7618"/>
      <c r="AZ7618"/>
      <c r="BA7618"/>
      <c r="BB7618"/>
      <c r="BC7618"/>
      <c r="BD7618"/>
      <c r="BE7618"/>
      <c r="BF7618"/>
      <c r="BG7618"/>
      <c r="BH7618"/>
      <c r="BI7618"/>
      <c r="BJ7618"/>
      <c r="BK7618"/>
      <c r="BL7618"/>
      <c r="BM7618"/>
      <c r="BN7618"/>
      <c r="BO7618"/>
      <c r="BP7618"/>
      <c r="BQ7618"/>
      <c r="BR7618"/>
      <c r="BS7618"/>
      <c r="BT7618"/>
      <c r="BU7618"/>
      <c r="BV7618"/>
      <c r="BW7618"/>
      <c r="BX7618"/>
      <c r="BY7618"/>
      <c r="BZ7618"/>
      <c r="CA7618"/>
      <c r="CB7618"/>
      <c r="CC7618"/>
      <c r="CD7618"/>
      <c r="CE7618"/>
      <c r="CF7618"/>
      <c r="CG7618"/>
      <c r="CH7618"/>
      <c r="CI7618"/>
      <c r="CJ7618"/>
      <c r="CK7618"/>
      <c r="CL7618"/>
      <c r="CM7618"/>
      <c r="CN7618"/>
      <c r="CO7618"/>
      <c r="CP7618"/>
      <c r="CQ7618"/>
      <c r="CR7618"/>
      <c r="CS7618"/>
      <c r="CT7618"/>
      <c r="CU7618"/>
      <c r="CV7618"/>
    </row>
    <row r="7619" spans="10:100" x14ac:dyDescent="0.25">
      <c r="J7619"/>
      <c r="K7619"/>
      <c r="L7619"/>
      <c r="M7619"/>
      <c r="N7619"/>
      <c r="O7619"/>
      <c r="P7619"/>
      <c r="Q7619"/>
      <c r="R7619"/>
      <c r="S7619"/>
      <c r="T7619"/>
      <c r="U7619"/>
      <c r="V7619"/>
      <c r="W7619"/>
      <c r="X7619"/>
      <c r="Y7619"/>
      <c r="Z7619"/>
      <c r="AA7619"/>
      <c r="AB7619"/>
      <c r="AC7619"/>
      <c r="AD7619"/>
      <c r="AE7619"/>
      <c r="AF7619"/>
      <c r="AG7619"/>
      <c r="AH7619"/>
      <c r="AI7619"/>
      <c r="AJ7619"/>
      <c r="AK7619"/>
      <c r="AL7619"/>
      <c r="AM7619"/>
      <c r="AN7619"/>
      <c r="AO7619"/>
      <c r="AP7619"/>
      <c r="AQ7619"/>
      <c r="AR7619"/>
      <c r="AS7619"/>
      <c r="AT7619"/>
      <c r="AU7619"/>
      <c r="AV7619"/>
      <c r="AW7619"/>
      <c r="AX7619"/>
      <c r="AY7619"/>
      <c r="AZ7619"/>
      <c r="BA7619"/>
      <c r="BB7619"/>
      <c r="BC7619"/>
      <c r="BD7619"/>
      <c r="BE7619"/>
      <c r="BF7619"/>
      <c r="BG7619"/>
      <c r="BH7619"/>
      <c r="BI7619"/>
      <c r="BJ7619"/>
      <c r="BK7619"/>
      <c r="BL7619"/>
      <c r="BM7619"/>
      <c r="BN7619"/>
      <c r="BO7619"/>
      <c r="BP7619"/>
      <c r="BQ7619"/>
      <c r="BR7619"/>
      <c r="BS7619"/>
      <c r="BT7619"/>
      <c r="BU7619"/>
      <c r="BV7619"/>
      <c r="BW7619"/>
      <c r="BX7619"/>
      <c r="BY7619"/>
      <c r="BZ7619"/>
      <c r="CA7619"/>
      <c r="CB7619"/>
      <c r="CC7619"/>
      <c r="CD7619"/>
      <c r="CE7619"/>
      <c r="CF7619"/>
      <c r="CG7619"/>
      <c r="CH7619"/>
      <c r="CI7619"/>
      <c r="CJ7619"/>
      <c r="CK7619"/>
      <c r="CL7619"/>
      <c r="CM7619"/>
      <c r="CN7619"/>
      <c r="CO7619"/>
      <c r="CP7619"/>
      <c r="CQ7619"/>
      <c r="CR7619"/>
      <c r="CS7619"/>
      <c r="CT7619"/>
      <c r="CU7619"/>
      <c r="CV7619"/>
    </row>
    <row r="7620" spans="10:100" x14ac:dyDescent="0.25">
      <c r="J7620"/>
      <c r="K7620"/>
      <c r="L7620"/>
      <c r="M7620"/>
      <c r="N7620"/>
      <c r="O7620"/>
      <c r="P7620"/>
      <c r="Q7620"/>
      <c r="R7620"/>
      <c r="S7620"/>
      <c r="T7620"/>
      <c r="U7620"/>
      <c r="V7620"/>
      <c r="W7620"/>
      <c r="X7620"/>
      <c r="Y7620"/>
      <c r="Z7620"/>
      <c r="AA7620"/>
      <c r="AB7620"/>
      <c r="AC7620"/>
      <c r="AD7620"/>
      <c r="AE7620"/>
      <c r="AF7620"/>
      <c r="AG7620"/>
      <c r="AH7620"/>
      <c r="AI7620"/>
      <c r="AJ7620"/>
      <c r="AK7620"/>
      <c r="AL7620"/>
      <c r="AM7620"/>
      <c r="AN7620"/>
      <c r="AO7620"/>
      <c r="AP7620"/>
      <c r="AQ7620"/>
      <c r="AR7620"/>
      <c r="AS7620"/>
      <c r="AT7620"/>
      <c r="AU7620"/>
      <c r="AV7620"/>
      <c r="AW7620"/>
      <c r="AX7620"/>
      <c r="AY7620"/>
      <c r="AZ7620"/>
      <c r="BA7620"/>
      <c r="BB7620"/>
      <c r="BC7620"/>
      <c r="BD7620"/>
      <c r="BE7620"/>
      <c r="BF7620"/>
      <c r="BG7620"/>
      <c r="BH7620"/>
      <c r="BI7620"/>
      <c r="BJ7620"/>
      <c r="BK7620"/>
      <c r="BL7620"/>
      <c r="BM7620"/>
      <c r="BN7620"/>
      <c r="BO7620"/>
      <c r="BP7620"/>
      <c r="BQ7620"/>
      <c r="BR7620"/>
      <c r="BS7620"/>
      <c r="BT7620"/>
      <c r="BU7620"/>
      <c r="BV7620"/>
      <c r="BW7620"/>
      <c r="BX7620"/>
      <c r="BY7620"/>
      <c r="BZ7620"/>
      <c r="CA7620"/>
      <c r="CB7620"/>
      <c r="CC7620"/>
      <c r="CD7620"/>
      <c r="CE7620"/>
      <c r="CF7620"/>
      <c r="CG7620"/>
      <c r="CH7620"/>
      <c r="CI7620"/>
      <c r="CJ7620"/>
      <c r="CK7620"/>
      <c r="CL7620"/>
      <c r="CM7620"/>
      <c r="CN7620"/>
      <c r="CO7620"/>
      <c r="CP7620"/>
      <c r="CQ7620"/>
      <c r="CR7620"/>
      <c r="CS7620"/>
      <c r="CT7620"/>
      <c r="CU7620"/>
      <c r="CV7620"/>
    </row>
    <row r="7621" spans="10:100" x14ac:dyDescent="0.25">
      <c r="J7621"/>
      <c r="K7621"/>
      <c r="L7621"/>
      <c r="M7621"/>
      <c r="N7621"/>
      <c r="O7621"/>
      <c r="P7621"/>
      <c r="Q7621"/>
      <c r="R7621"/>
      <c r="S7621"/>
      <c r="T7621"/>
      <c r="U7621"/>
      <c r="V7621"/>
      <c r="W7621"/>
      <c r="X7621"/>
      <c r="Y7621"/>
      <c r="Z7621"/>
      <c r="AA7621"/>
      <c r="AB7621"/>
      <c r="AC7621"/>
      <c r="AD7621"/>
      <c r="AE7621"/>
      <c r="AF7621"/>
      <c r="AG7621"/>
      <c r="AH7621"/>
      <c r="AI7621"/>
      <c r="AJ7621"/>
      <c r="AK7621"/>
      <c r="AL7621"/>
      <c r="AM7621"/>
      <c r="AN7621"/>
      <c r="AO7621"/>
      <c r="AP7621"/>
      <c r="AQ7621"/>
      <c r="AR7621"/>
      <c r="AS7621"/>
      <c r="AT7621"/>
      <c r="AU7621"/>
      <c r="AV7621"/>
      <c r="AW7621"/>
      <c r="AX7621"/>
      <c r="AY7621"/>
      <c r="AZ7621"/>
      <c r="BA7621"/>
      <c r="BB7621"/>
      <c r="BC7621"/>
      <c r="BD7621"/>
      <c r="BE7621"/>
      <c r="BF7621"/>
      <c r="BG7621"/>
      <c r="BH7621"/>
      <c r="BI7621"/>
      <c r="BJ7621"/>
      <c r="BK7621"/>
      <c r="BL7621"/>
      <c r="BM7621"/>
      <c r="BN7621"/>
      <c r="BO7621"/>
      <c r="BP7621"/>
      <c r="BQ7621"/>
      <c r="BR7621"/>
      <c r="BS7621"/>
      <c r="BT7621"/>
      <c r="BU7621"/>
      <c r="BV7621"/>
      <c r="BW7621"/>
      <c r="BX7621"/>
      <c r="BY7621"/>
      <c r="BZ7621"/>
      <c r="CA7621"/>
      <c r="CB7621"/>
      <c r="CC7621"/>
      <c r="CD7621"/>
      <c r="CE7621"/>
      <c r="CF7621"/>
      <c r="CG7621"/>
      <c r="CH7621"/>
      <c r="CI7621"/>
      <c r="CJ7621"/>
      <c r="CK7621"/>
      <c r="CL7621"/>
      <c r="CM7621"/>
      <c r="CN7621"/>
      <c r="CO7621"/>
      <c r="CP7621"/>
      <c r="CQ7621"/>
      <c r="CR7621"/>
      <c r="CS7621"/>
      <c r="CT7621"/>
      <c r="CU7621"/>
      <c r="CV7621"/>
    </row>
    <row r="7622" spans="10:100" x14ac:dyDescent="0.25">
      <c r="J7622"/>
      <c r="K7622"/>
      <c r="L7622"/>
      <c r="M7622"/>
      <c r="N7622"/>
      <c r="O7622"/>
      <c r="P7622"/>
      <c r="Q7622"/>
      <c r="R7622"/>
      <c r="S7622"/>
      <c r="T7622"/>
      <c r="U7622"/>
      <c r="V7622"/>
      <c r="W7622"/>
      <c r="X7622"/>
      <c r="Y7622"/>
      <c r="Z7622"/>
      <c r="AA7622"/>
      <c r="AB7622"/>
      <c r="AC7622"/>
      <c r="AD7622"/>
      <c r="AE7622"/>
      <c r="AF7622"/>
      <c r="AG7622"/>
      <c r="AH7622"/>
      <c r="AI7622"/>
      <c r="AJ7622"/>
      <c r="AK7622"/>
      <c r="AL7622"/>
      <c r="AM7622"/>
      <c r="AN7622"/>
      <c r="AO7622"/>
      <c r="AP7622"/>
      <c r="AQ7622"/>
      <c r="AR7622"/>
      <c r="AS7622"/>
      <c r="AT7622"/>
      <c r="AU7622"/>
      <c r="AV7622"/>
      <c r="AW7622"/>
      <c r="AX7622"/>
      <c r="AY7622"/>
      <c r="AZ7622"/>
      <c r="BA7622"/>
      <c r="BB7622"/>
      <c r="BC7622"/>
      <c r="BD7622"/>
      <c r="BE7622"/>
      <c r="BF7622"/>
      <c r="BG7622"/>
      <c r="BH7622"/>
      <c r="BI7622"/>
      <c r="BJ7622"/>
      <c r="BK7622"/>
      <c r="BL7622"/>
      <c r="BM7622"/>
      <c r="BN7622"/>
      <c r="BO7622"/>
      <c r="BP7622"/>
      <c r="BQ7622"/>
      <c r="BR7622"/>
      <c r="BS7622"/>
      <c r="BT7622"/>
      <c r="BU7622"/>
      <c r="BV7622"/>
      <c r="BW7622"/>
      <c r="BX7622"/>
      <c r="BY7622"/>
      <c r="BZ7622"/>
      <c r="CA7622"/>
      <c r="CB7622"/>
      <c r="CC7622"/>
      <c r="CD7622"/>
      <c r="CE7622"/>
      <c r="CF7622"/>
      <c r="CG7622"/>
      <c r="CH7622"/>
      <c r="CI7622"/>
      <c r="CJ7622"/>
      <c r="CK7622"/>
      <c r="CL7622"/>
      <c r="CM7622"/>
      <c r="CN7622"/>
      <c r="CO7622"/>
      <c r="CP7622"/>
      <c r="CQ7622"/>
      <c r="CR7622"/>
      <c r="CS7622"/>
      <c r="CT7622"/>
      <c r="CU7622"/>
      <c r="CV7622"/>
    </row>
    <row r="7623" spans="10:100" x14ac:dyDescent="0.25">
      <c r="J7623"/>
      <c r="K7623"/>
      <c r="L7623"/>
      <c r="M7623"/>
      <c r="N7623"/>
      <c r="O7623"/>
      <c r="P7623"/>
      <c r="Q7623"/>
      <c r="R7623"/>
      <c r="S7623"/>
      <c r="T7623"/>
      <c r="U7623"/>
      <c r="V7623"/>
      <c r="W7623"/>
      <c r="X7623"/>
      <c r="Y7623"/>
      <c r="Z7623"/>
      <c r="AA7623"/>
      <c r="AB7623"/>
      <c r="AC7623"/>
      <c r="AD7623"/>
      <c r="AE7623"/>
      <c r="AF7623"/>
      <c r="AG7623"/>
      <c r="AH7623"/>
      <c r="AI7623"/>
      <c r="AJ7623"/>
      <c r="AK7623"/>
      <c r="AL7623"/>
      <c r="AM7623"/>
      <c r="AN7623"/>
      <c r="AO7623"/>
      <c r="AP7623"/>
      <c r="AQ7623"/>
      <c r="AR7623"/>
      <c r="AS7623"/>
      <c r="AT7623"/>
      <c r="AU7623"/>
      <c r="AV7623"/>
      <c r="AW7623"/>
      <c r="AX7623"/>
      <c r="AY7623"/>
      <c r="AZ7623"/>
      <c r="BA7623"/>
      <c r="BB7623"/>
      <c r="BC7623"/>
      <c r="BD7623"/>
      <c r="BE7623"/>
      <c r="BF7623"/>
      <c r="BG7623"/>
      <c r="BH7623"/>
      <c r="BI7623"/>
      <c r="BJ7623"/>
      <c r="BK7623"/>
      <c r="BL7623"/>
      <c r="BM7623"/>
      <c r="BN7623"/>
      <c r="BO7623"/>
      <c r="BP7623"/>
      <c r="BQ7623"/>
      <c r="BR7623"/>
      <c r="BS7623"/>
      <c r="BT7623"/>
      <c r="BU7623"/>
      <c r="BV7623"/>
      <c r="BW7623"/>
      <c r="BX7623"/>
      <c r="BY7623"/>
      <c r="BZ7623"/>
      <c r="CA7623"/>
      <c r="CB7623"/>
      <c r="CC7623"/>
      <c r="CD7623"/>
      <c r="CE7623"/>
      <c r="CF7623"/>
      <c r="CG7623"/>
      <c r="CH7623"/>
      <c r="CI7623"/>
      <c r="CJ7623"/>
      <c r="CK7623"/>
      <c r="CL7623"/>
      <c r="CM7623"/>
      <c r="CN7623"/>
      <c r="CO7623"/>
      <c r="CP7623"/>
      <c r="CQ7623"/>
      <c r="CR7623"/>
      <c r="CS7623"/>
      <c r="CT7623"/>
      <c r="CU7623"/>
      <c r="CV7623"/>
    </row>
    <row r="7624" spans="10:100" x14ac:dyDescent="0.25">
      <c r="J7624"/>
      <c r="K7624"/>
      <c r="L7624"/>
      <c r="M7624"/>
      <c r="N7624"/>
      <c r="O7624"/>
      <c r="P7624"/>
      <c r="Q7624"/>
      <c r="R7624"/>
      <c r="S7624"/>
      <c r="T7624"/>
      <c r="U7624"/>
      <c r="V7624"/>
      <c r="W7624"/>
      <c r="X7624"/>
      <c r="Y7624"/>
      <c r="Z7624"/>
      <c r="AA7624"/>
      <c r="AB7624"/>
      <c r="AC7624"/>
      <c r="AD7624"/>
      <c r="AE7624"/>
      <c r="AF7624"/>
      <c r="AG7624"/>
      <c r="AH7624"/>
      <c r="AI7624"/>
      <c r="AJ7624"/>
      <c r="AK7624"/>
      <c r="AL7624"/>
      <c r="AM7624"/>
      <c r="AN7624"/>
      <c r="AO7624"/>
      <c r="AP7624"/>
      <c r="AQ7624"/>
      <c r="AR7624"/>
      <c r="AS7624"/>
      <c r="AT7624"/>
      <c r="AU7624"/>
      <c r="AV7624"/>
      <c r="AW7624"/>
      <c r="AX7624"/>
      <c r="AY7624"/>
      <c r="AZ7624"/>
      <c r="BA7624"/>
      <c r="BB7624"/>
      <c r="BC7624"/>
      <c r="BD7624"/>
      <c r="BE7624"/>
      <c r="BF7624"/>
      <c r="BG7624"/>
      <c r="BH7624"/>
      <c r="BI7624"/>
      <c r="BJ7624"/>
      <c r="BK7624"/>
      <c r="BL7624"/>
      <c r="BM7624"/>
      <c r="BN7624"/>
      <c r="BO7624"/>
      <c r="BP7624"/>
      <c r="BQ7624"/>
      <c r="BR7624"/>
      <c r="BS7624"/>
      <c r="BT7624"/>
      <c r="BU7624"/>
      <c r="BV7624"/>
      <c r="BW7624"/>
      <c r="BX7624"/>
      <c r="BY7624"/>
      <c r="BZ7624"/>
      <c r="CA7624"/>
      <c r="CB7624"/>
      <c r="CC7624"/>
      <c r="CD7624"/>
      <c r="CE7624"/>
      <c r="CF7624"/>
      <c r="CG7624"/>
      <c r="CH7624"/>
      <c r="CI7624"/>
      <c r="CJ7624"/>
      <c r="CK7624"/>
      <c r="CL7624"/>
      <c r="CM7624"/>
      <c r="CN7624"/>
      <c r="CO7624"/>
      <c r="CP7624"/>
      <c r="CQ7624"/>
      <c r="CR7624"/>
      <c r="CS7624"/>
      <c r="CT7624"/>
      <c r="CU7624"/>
      <c r="CV7624"/>
    </row>
    <row r="7625" spans="10:100" x14ac:dyDescent="0.25">
      <c r="J7625"/>
      <c r="K7625"/>
      <c r="L7625"/>
      <c r="M7625"/>
      <c r="N7625"/>
      <c r="O7625"/>
      <c r="P7625"/>
      <c r="Q7625"/>
      <c r="R7625"/>
      <c r="S7625"/>
      <c r="T7625"/>
      <c r="U7625"/>
      <c r="V7625"/>
      <c r="W7625"/>
      <c r="X7625"/>
      <c r="Y7625"/>
      <c r="Z7625"/>
      <c r="AA7625"/>
      <c r="AB7625"/>
      <c r="AC7625"/>
      <c r="AD7625"/>
      <c r="AE7625"/>
      <c r="AF7625"/>
      <c r="AG7625"/>
      <c r="AH7625"/>
      <c r="AI7625"/>
      <c r="AJ7625"/>
      <c r="AK7625"/>
      <c r="AL7625"/>
      <c r="AM7625"/>
      <c r="AN7625"/>
      <c r="AO7625"/>
      <c r="AP7625"/>
      <c r="AQ7625"/>
      <c r="AR7625"/>
      <c r="AS7625"/>
      <c r="AT7625"/>
      <c r="AU7625"/>
      <c r="AV7625"/>
      <c r="AW7625"/>
      <c r="AX7625"/>
      <c r="AY7625"/>
      <c r="AZ7625"/>
      <c r="BA7625"/>
      <c r="BB7625"/>
      <c r="BC7625"/>
      <c r="BD7625"/>
      <c r="BE7625"/>
      <c r="BF7625"/>
      <c r="BG7625"/>
      <c r="BH7625"/>
      <c r="BI7625"/>
      <c r="BJ7625"/>
      <c r="BK7625"/>
      <c r="BL7625"/>
      <c r="BM7625"/>
      <c r="BN7625"/>
      <c r="BO7625"/>
      <c r="BP7625"/>
      <c r="BQ7625"/>
      <c r="BR7625"/>
      <c r="BS7625"/>
      <c r="BT7625"/>
      <c r="BU7625"/>
      <c r="BV7625"/>
      <c r="BW7625"/>
      <c r="BX7625"/>
      <c r="BY7625"/>
      <c r="BZ7625"/>
      <c r="CA7625"/>
      <c r="CB7625"/>
      <c r="CC7625"/>
      <c r="CD7625"/>
      <c r="CE7625"/>
      <c r="CF7625"/>
      <c r="CG7625"/>
      <c r="CH7625"/>
      <c r="CI7625"/>
      <c r="CJ7625"/>
      <c r="CK7625"/>
      <c r="CL7625"/>
      <c r="CM7625"/>
      <c r="CN7625"/>
      <c r="CO7625"/>
      <c r="CP7625"/>
      <c r="CQ7625"/>
      <c r="CR7625"/>
      <c r="CS7625"/>
      <c r="CT7625"/>
      <c r="CU7625"/>
      <c r="CV7625"/>
    </row>
    <row r="7626" spans="10:100" x14ac:dyDescent="0.25">
      <c r="J7626"/>
      <c r="K7626"/>
      <c r="L7626"/>
      <c r="M7626"/>
      <c r="N7626"/>
      <c r="O7626"/>
      <c r="P7626"/>
      <c r="Q7626"/>
      <c r="R7626"/>
      <c r="S7626"/>
      <c r="T7626"/>
      <c r="U7626"/>
      <c r="V7626"/>
      <c r="W7626"/>
      <c r="X7626"/>
      <c r="Y7626"/>
      <c r="Z7626"/>
      <c r="AA7626"/>
      <c r="AB7626"/>
      <c r="AC7626"/>
      <c r="AD7626"/>
      <c r="AE7626"/>
      <c r="AF7626"/>
      <c r="AG7626"/>
      <c r="AH7626"/>
      <c r="AI7626"/>
      <c r="AJ7626"/>
      <c r="AK7626"/>
      <c r="AL7626"/>
      <c r="AM7626"/>
      <c r="AN7626"/>
      <c r="AO7626"/>
      <c r="AP7626"/>
      <c r="AQ7626"/>
      <c r="AR7626"/>
      <c r="AS7626"/>
      <c r="AT7626"/>
      <c r="AU7626"/>
      <c r="AV7626"/>
      <c r="AW7626"/>
      <c r="AX7626"/>
      <c r="AY7626"/>
      <c r="AZ7626"/>
      <c r="BA7626"/>
      <c r="BB7626"/>
      <c r="BC7626"/>
      <c r="BD7626"/>
      <c r="BE7626"/>
      <c r="BF7626"/>
      <c r="BG7626"/>
      <c r="BH7626"/>
      <c r="BI7626"/>
      <c r="BJ7626"/>
      <c r="BK7626"/>
      <c r="BL7626"/>
      <c r="BM7626"/>
      <c r="BN7626"/>
      <c r="BO7626"/>
      <c r="BP7626"/>
      <c r="BQ7626"/>
      <c r="BR7626"/>
      <c r="BS7626"/>
      <c r="BT7626"/>
      <c r="BU7626"/>
      <c r="BV7626"/>
      <c r="BW7626"/>
      <c r="BX7626"/>
      <c r="BY7626"/>
      <c r="BZ7626"/>
      <c r="CA7626"/>
      <c r="CB7626"/>
      <c r="CC7626"/>
      <c r="CD7626"/>
      <c r="CE7626"/>
      <c r="CF7626"/>
      <c r="CG7626"/>
      <c r="CH7626"/>
      <c r="CI7626"/>
      <c r="CJ7626"/>
      <c r="CK7626"/>
      <c r="CL7626"/>
      <c r="CM7626"/>
      <c r="CN7626"/>
      <c r="CO7626"/>
      <c r="CP7626"/>
      <c r="CQ7626"/>
      <c r="CR7626"/>
      <c r="CS7626"/>
      <c r="CT7626"/>
      <c r="CU7626"/>
      <c r="CV7626"/>
    </row>
    <row r="7627" spans="10:100" x14ac:dyDescent="0.25">
      <c r="J7627"/>
      <c r="K7627"/>
      <c r="L7627"/>
      <c r="M7627"/>
      <c r="N7627"/>
      <c r="O7627"/>
      <c r="P7627"/>
      <c r="Q7627"/>
      <c r="R7627"/>
      <c r="S7627"/>
      <c r="T7627"/>
      <c r="U7627"/>
      <c r="V7627"/>
      <c r="W7627"/>
      <c r="X7627"/>
      <c r="Y7627"/>
      <c r="Z7627"/>
      <c r="AA7627"/>
      <c r="AB7627"/>
      <c r="AC7627"/>
      <c r="AD7627"/>
      <c r="AE7627"/>
      <c r="AF7627"/>
      <c r="AG7627"/>
      <c r="AH7627"/>
      <c r="AI7627"/>
      <c r="AJ7627"/>
      <c r="AK7627"/>
      <c r="AL7627"/>
      <c r="AM7627"/>
      <c r="AN7627"/>
      <c r="AO7627"/>
      <c r="AP7627"/>
      <c r="AQ7627"/>
      <c r="AR7627"/>
      <c r="AS7627"/>
      <c r="AT7627"/>
      <c r="AU7627"/>
      <c r="AV7627"/>
      <c r="AW7627"/>
      <c r="AX7627"/>
      <c r="AY7627"/>
      <c r="AZ7627"/>
      <c r="BA7627"/>
      <c r="BB7627"/>
      <c r="BC7627"/>
      <c r="BD7627"/>
      <c r="BE7627"/>
      <c r="BF7627"/>
      <c r="BG7627"/>
      <c r="BH7627"/>
      <c r="BI7627"/>
      <c r="BJ7627"/>
      <c r="BK7627"/>
      <c r="BL7627"/>
      <c r="BM7627"/>
      <c r="BN7627"/>
      <c r="BO7627"/>
      <c r="BP7627"/>
      <c r="BQ7627"/>
      <c r="BR7627"/>
      <c r="BS7627"/>
      <c r="BT7627"/>
      <c r="BU7627"/>
      <c r="BV7627"/>
      <c r="BW7627"/>
      <c r="BX7627"/>
      <c r="BY7627"/>
      <c r="BZ7627"/>
      <c r="CA7627"/>
      <c r="CB7627"/>
      <c r="CC7627"/>
      <c r="CD7627"/>
      <c r="CE7627"/>
      <c r="CF7627"/>
      <c r="CG7627"/>
      <c r="CH7627"/>
      <c r="CI7627"/>
      <c r="CJ7627"/>
      <c r="CK7627"/>
      <c r="CL7627"/>
      <c r="CM7627"/>
      <c r="CN7627"/>
      <c r="CO7627"/>
      <c r="CP7627"/>
      <c r="CQ7627"/>
      <c r="CR7627"/>
      <c r="CS7627"/>
      <c r="CT7627"/>
      <c r="CU7627"/>
      <c r="CV7627"/>
    </row>
    <row r="7628" spans="10:100" x14ac:dyDescent="0.25">
      <c r="J7628"/>
      <c r="K7628"/>
      <c r="L7628"/>
      <c r="M7628"/>
      <c r="N7628"/>
      <c r="O7628"/>
      <c r="P7628"/>
      <c r="Q7628"/>
      <c r="R7628"/>
      <c r="S7628"/>
      <c r="T7628"/>
      <c r="U7628"/>
      <c r="V7628"/>
      <c r="W7628"/>
      <c r="X7628"/>
      <c r="Y7628"/>
      <c r="Z7628"/>
      <c r="AA7628"/>
      <c r="AB7628"/>
      <c r="AC7628"/>
      <c r="AD7628"/>
      <c r="AE7628"/>
      <c r="AF7628"/>
      <c r="AG7628"/>
      <c r="AH7628"/>
      <c r="AI7628"/>
      <c r="AJ7628"/>
      <c r="AK7628"/>
      <c r="AL7628"/>
      <c r="AM7628"/>
      <c r="AN7628"/>
      <c r="AO7628"/>
      <c r="AP7628"/>
      <c r="AQ7628"/>
      <c r="AR7628"/>
      <c r="AS7628"/>
      <c r="AT7628"/>
      <c r="AU7628"/>
      <c r="AV7628"/>
      <c r="AW7628"/>
      <c r="AX7628"/>
      <c r="AY7628"/>
      <c r="AZ7628"/>
      <c r="BA7628"/>
      <c r="BB7628"/>
      <c r="BC7628"/>
      <c r="BD7628"/>
      <c r="BE7628"/>
      <c r="BF7628"/>
      <c r="BG7628"/>
      <c r="BH7628"/>
      <c r="BI7628"/>
      <c r="BJ7628"/>
      <c r="BK7628"/>
      <c r="BL7628"/>
      <c r="BM7628"/>
      <c r="BN7628"/>
      <c r="BO7628"/>
      <c r="BP7628"/>
      <c r="BQ7628"/>
      <c r="BR7628"/>
      <c r="BS7628"/>
      <c r="BT7628"/>
      <c r="BU7628"/>
      <c r="BV7628"/>
      <c r="BW7628"/>
      <c r="BX7628"/>
      <c r="BY7628"/>
      <c r="BZ7628"/>
      <c r="CA7628"/>
      <c r="CB7628"/>
      <c r="CC7628"/>
      <c r="CD7628"/>
      <c r="CE7628"/>
      <c r="CF7628"/>
      <c r="CG7628"/>
      <c r="CH7628"/>
      <c r="CI7628"/>
      <c r="CJ7628"/>
      <c r="CK7628"/>
      <c r="CL7628"/>
      <c r="CM7628"/>
      <c r="CN7628"/>
      <c r="CO7628"/>
      <c r="CP7628"/>
      <c r="CQ7628"/>
      <c r="CR7628"/>
      <c r="CS7628"/>
      <c r="CT7628"/>
      <c r="CU7628"/>
      <c r="CV7628"/>
    </row>
    <row r="7629" spans="10:100" x14ac:dyDescent="0.25">
      <c r="J7629"/>
      <c r="K7629"/>
      <c r="L7629"/>
      <c r="M7629"/>
      <c r="N7629"/>
      <c r="O7629"/>
      <c r="P7629"/>
      <c r="Q7629"/>
      <c r="R7629"/>
      <c r="S7629"/>
      <c r="T7629"/>
      <c r="U7629"/>
      <c r="V7629"/>
      <c r="W7629"/>
      <c r="X7629"/>
      <c r="Y7629"/>
      <c r="Z7629"/>
      <c r="AA7629"/>
      <c r="AB7629"/>
      <c r="AC7629"/>
      <c r="AD7629"/>
      <c r="AE7629"/>
      <c r="AF7629"/>
      <c r="AG7629"/>
      <c r="AH7629"/>
      <c r="AI7629"/>
      <c r="AJ7629"/>
      <c r="AK7629"/>
      <c r="AL7629"/>
      <c r="AM7629"/>
      <c r="AN7629"/>
      <c r="AO7629"/>
      <c r="AP7629"/>
      <c r="AQ7629"/>
      <c r="AR7629"/>
      <c r="AS7629"/>
      <c r="AT7629"/>
      <c r="AU7629"/>
      <c r="AV7629"/>
      <c r="AW7629"/>
      <c r="AX7629"/>
      <c r="AY7629"/>
      <c r="AZ7629"/>
      <c r="BA7629"/>
      <c r="BB7629"/>
      <c r="BC7629"/>
      <c r="BD7629"/>
      <c r="BE7629"/>
      <c r="BF7629"/>
      <c r="BG7629"/>
      <c r="BH7629"/>
      <c r="BI7629"/>
      <c r="BJ7629"/>
      <c r="BK7629"/>
      <c r="BL7629"/>
      <c r="BM7629"/>
      <c r="BN7629"/>
      <c r="BO7629"/>
      <c r="BP7629"/>
      <c r="BQ7629"/>
      <c r="BR7629"/>
      <c r="BS7629"/>
      <c r="BT7629"/>
      <c r="BU7629"/>
      <c r="BV7629"/>
      <c r="BW7629"/>
      <c r="BX7629"/>
      <c r="BY7629"/>
      <c r="BZ7629"/>
      <c r="CA7629"/>
      <c r="CB7629"/>
      <c r="CC7629"/>
      <c r="CD7629"/>
      <c r="CE7629"/>
      <c r="CF7629"/>
      <c r="CG7629"/>
      <c r="CH7629"/>
      <c r="CI7629"/>
      <c r="CJ7629"/>
      <c r="CK7629"/>
      <c r="CL7629"/>
      <c r="CM7629"/>
      <c r="CN7629"/>
      <c r="CO7629"/>
      <c r="CP7629"/>
      <c r="CQ7629"/>
      <c r="CR7629"/>
      <c r="CS7629"/>
      <c r="CT7629"/>
      <c r="CU7629"/>
      <c r="CV7629"/>
    </row>
    <row r="7630" spans="10:100" x14ac:dyDescent="0.25">
      <c r="J7630"/>
      <c r="K7630"/>
      <c r="L7630"/>
      <c r="M7630"/>
      <c r="N7630"/>
      <c r="O7630"/>
      <c r="P7630"/>
      <c r="Q7630"/>
      <c r="R7630"/>
      <c r="S7630"/>
      <c r="T7630"/>
      <c r="U7630"/>
      <c r="V7630"/>
      <c r="W7630"/>
      <c r="X7630"/>
      <c r="Y7630"/>
      <c r="Z7630"/>
      <c r="AA7630"/>
      <c r="AB7630"/>
      <c r="AC7630"/>
      <c r="AD7630"/>
      <c r="AE7630"/>
      <c r="AF7630"/>
      <c r="AG7630"/>
      <c r="AH7630"/>
      <c r="AI7630"/>
      <c r="AJ7630"/>
      <c r="AK7630"/>
      <c r="AL7630"/>
      <c r="AM7630"/>
      <c r="AN7630"/>
      <c r="AO7630"/>
      <c r="AP7630"/>
      <c r="AQ7630"/>
      <c r="AR7630"/>
      <c r="AS7630"/>
      <c r="AT7630"/>
      <c r="AU7630"/>
      <c r="AV7630"/>
      <c r="AW7630"/>
      <c r="AX7630"/>
      <c r="AY7630"/>
      <c r="AZ7630"/>
      <c r="BA7630"/>
      <c r="BB7630"/>
      <c r="BC7630"/>
      <c r="BD7630"/>
      <c r="BE7630"/>
      <c r="BF7630"/>
      <c r="BG7630"/>
      <c r="BH7630"/>
      <c r="BI7630"/>
      <c r="BJ7630"/>
      <c r="BK7630"/>
      <c r="BL7630"/>
      <c r="BM7630"/>
      <c r="BN7630"/>
      <c r="BO7630"/>
      <c r="BP7630"/>
      <c r="BQ7630"/>
      <c r="BR7630"/>
      <c r="BS7630"/>
      <c r="BT7630"/>
      <c r="BU7630"/>
      <c r="BV7630"/>
      <c r="BW7630"/>
      <c r="BX7630"/>
      <c r="BY7630"/>
      <c r="BZ7630"/>
      <c r="CA7630"/>
      <c r="CB7630"/>
      <c r="CC7630"/>
      <c r="CD7630"/>
      <c r="CE7630"/>
      <c r="CF7630"/>
      <c r="CG7630"/>
      <c r="CH7630"/>
      <c r="CI7630"/>
      <c r="CJ7630"/>
      <c r="CK7630"/>
      <c r="CL7630"/>
      <c r="CM7630"/>
      <c r="CN7630"/>
      <c r="CO7630"/>
      <c r="CP7630"/>
      <c r="CQ7630"/>
      <c r="CR7630"/>
      <c r="CS7630"/>
      <c r="CT7630"/>
      <c r="CU7630"/>
      <c r="CV7630"/>
    </row>
    <row r="7631" spans="10:100" x14ac:dyDescent="0.25">
      <c r="J7631"/>
      <c r="K7631"/>
      <c r="L7631"/>
      <c r="M7631"/>
      <c r="N7631"/>
      <c r="O7631"/>
      <c r="P7631"/>
      <c r="Q7631"/>
      <c r="R7631"/>
      <c r="S7631"/>
      <c r="T7631"/>
      <c r="U7631"/>
      <c r="V7631"/>
      <c r="W7631"/>
      <c r="X7631"/>
      <c r="Y7631"/>
      <c r="Z7631"/>
      <c r="AA7631"/>
      <c r="AB7631"/>
      <c r="AC7631"/>
      <c r="AD7631"/>
      <c r="AE7631"/>
      <c r="AF7631"/>
      <c r="AG7631"/>
      <c r="AH7631"/>
      <c r="AI7631"/>
      <c r="AJ7631"/>
      <c r="AK7631"/>
      <c r="AL7631"/>
      <c r="AM7631"/>
      <c r="AN7631"/>
      <c r="AO7631"/>
      <c r="AP7631"/>
      <c r="AQ7631"/>
      <c r="AR7631"/>
      <c r="AS7631"/>
      <c r="AT7631"/>
      <c r="AU7631"/>
      <c r="AV7631"/>
      <c r="AW7631"/>
      <c r="AX7631"/>
      <c r="AY7631"/>
      <c r="AZ7631"/>
      <c r="BA7631"/>
      <c r="BB7631"/>
      <c r="BC7631"/>
      <c r="BD7631"/>
      <c r="BE7631"/>
      <c r="BF7631"/>
      <c r="BG7631"/>
      <c r="BH7631"/>
      <c r="BI7631"/>
      <c r="BJ7631"/>
      <c r="BK7631"/>
      <c r="BL7631"/>
      <c r="BM7631"/>
      <c r="BN7631"/>
      <c r="BO7631"/>
      <c r="BP7631"/>
      <c r="BQ7631"/>
      <c r="BR7631"/>
      <c r="BS7631"/>
      <c r="BT7631"/>
      <c r="BU7631"/>
      <c r="BV7631"/>
      <c r="BW7631"/>
      <c r="BX7631"/>
      <c r="BY7631"/>
      <c r="BZ7631"/>
      <c r="CA7631"/>
      <c r="CB7631"/>
      <c r="CC7631"/>
      <c r="CD7631"/>
      <c r="CE7631"/>
      <c r="CF7631"/>
      <c r="CG7631"/>
      <c r="CH7631"/>
      <c r="CI7631"/>
      <c r="CJ7631"/>
      <c r="CK7631"/>
      <c r="CL7631"/>
      <c r="CM7631"/>
      <c r="CN7631"/>
      <c r="CO7631"/>
      <c r="CP7631"/>
      <c r="CQ7631"/>
      <c r="CR7631"/>
      <c r="CS7631"/>
      <c r="CT7631"/>
      <c r="CU7631"/>
      <c r="CV7631"/>
    </row>
    <row r="7632" spans="10:100" x14ac:dyDescent="0.25">
      <c r="J7632"/>
      <c r="K7632"/>
      <c r="L7632"/>
      <c r="M7632"/>
      <c r="N7632"/>
      <c r="O7632"/>
      <c r="P7632"/>
      <c r="Q7632"/>
      <c r="R7632"/>
      <c r="S7632"/>
      <c r="T7632"/>
      <c r="U7632"/>
      <c r="V7632"/>
      <c r="W7632"/>
      <c r="X7632"/>
      <c r="Y7632"/>
      <c r="Z7632"/>
      <c r="AA7632"/>
      <c r="AB7632"/>
      <c r="AC7632"/>
      <c r="AD7632"/>
      <c r="AE7632"/>
      <c r="AF7632"/>
      <c r="AG7632"/>
      <c r="AH7632"/>
      <c r="AI7632"/>
      <c r="AJ7632"/>
      <c r="AK7632"/>
      <c r="AL7632"/>
      <c r="AM7632"/>
      <c r="AN7632"/>
      <c r="AO7632"/>
      <c r="AP7632"/>
      <c r="AQ7632"/>
      <c r="AR7632"/>
      <c r="AS7632"/>
      <c r="AT7632"/>
      <c r="AU7632"/>
      <c r="AV7632"/>
      <c r="AW7632"/>
      <c r="AX7632"/>
      <c r="AY7632"/>
      <c r="AZ7632"/>
      <c r="BA7632"/>
      <c r="BB7632"/>
      <c r="BC7632"/>
      <c r="BD7632"/>
      <c r="BE7632"/>
      <c r="BF7632"/>
      <c r="BG7632"/>
      <c r="BH7632"/>
      <c r="BI7632"/>
      <c r="BJ7632"/>
      <c r="BK7632"/>
      <c r="BL7632"/>
      <c r="BM7632"/>
      <c r="BN7632"/>
      <c r="BO7632"/>
      <c r="BP7632"/>
      <c r="BQ7632"/>
      <c r="BR7632"/>
      <c r="BS7632"/>
      <c r="BT7632"/>
      <c r="BU7632"/>
      <c r="BV7632"/>
      <c r="BW7632"/>
      <c r="BX7632"/>
      <c r="BY7632"/>
      <c r="BZ7632"/>
      <c r="CA7632"/>
      <c r="CB7632"/>
      <c r="CC7632"/>
      <c r="CD7632"/>
      <c r="CE7632"/>
      <c r="CF7632"/>
      <c r="CG7632"/>
      <c r="CH7632"/>
      <c r="CI7632"/>
      <c r="CJ7632"/>
      <c r="CK7632"/>
      <c r="CL7632"/>
      <c r="CM7632"/>
      <c r="CN7632"/>
      <c r="CO7632"/>
      <c r="CP7632"/>
      <c r="CQ7632"/>
      <c r="CR7632"/>
      <c r="CS7632"/>
      <c r="CT7632"/>
      <c r="CU7632"/>
      <c r="CV7632"/>
    </row>
    <row r="7633" spans="10:100" x14ac:dyDescent="0.25">
      <c r="J7633"/>
      <c r="K7633"/>
      <c r="L7633"/>
      <c r="M7633"/>
      <c r="N7633"/>
      <c r="O7633"/>
      <c r="P7633"/>
      <c r="Q7633"/>
      <c r="R7633"/>
      <c r="S7633"/>
      <c r="T7633"/>
      <c r="U7633"/>
      <c r="V7633"/>
      <c r="W7633"/>
      <c r="X7633"/>
      <c r="Y7633"/>
      <c r="Z7633"/>
      <c r="AA7633"/>
      <c r="AB7633"/>
      <c r="AC7633"/>
      <c r="AD7633"/>
      <c r="AE7633"/>
      <c r="AF7633"/>
      <c r="AG7633"/>
      <c r="AH7633"/>
      <c r="AI7633"/>
      <c r="AJ7633"/>
      <c r="AK7633"/>
      <c r="AL7633"/>
      <c r="AM7633"/>
      <c r="AN7633"/>
      <c r="AO7633"/>
      <c r="AP7633"/>
      <c r="AQ7633"/>
      <c r="AR7633"/>
      <c r="AS7633"/>
      <c r="AT7633"/>
      <c r="AU7633"/>
      <c r="AV7633"/>
      <c r="AW7633"/>
      <c r="AX7633"/>
      <c r="AY7633"/>
      <c r="AZ7633"/>
      <c r="BA7633"/>
      <c r="BB7633"/>
      <c r="BC7633"/>
      <c r="BD7633"/>
      <c r="BE7633"/>
      <c r="BF7633"/>
      <c r="BG7633"/>
      <c r="BH7633"/>
      <c r="BI7633"/>
      <c r="BJ7633"/>
      <c r="BK7633"/>
      <c r="BL7633"/>
      <c r="BM7633"/>
      <c r="BN7633"/>
      <c r="BO7633"/>
      <c r="BP7633"/>
      <c r="BQ7633"/>
      <c r="BR7633"/>
      <c r="BS7633"/>
      <c r="BT7633"/>
      <c r="BU7633"/>
      <c r="BV7633"/>
      <c r="BW7633"/>
      <c r="BX7633"/>
      <c r="BY7633"/>
      <c r="BZ7633"/>
      <c r="CA7633"/>
      <c r="CB7633"/>
      <c r="CC7633"/>
      <c r="CD7633"/>
      <c r="CE7633"/>
      <c r="CF7633"/>
      <c r="CG7633"/>
      <c r="CH7633"/>
      <c r="CI7633"/>
      <c r="CJ7633"/>
      <c r="CK7633"/>
      <c r="CL7633"/>
      <c r="CM7633"/>
      <c r="CN7633"/>
      <c r="CO7633"/>
      <c r="CP7633"/>
      <c r="CQ7633"/>
      <c r="CR7633"/>
      <c r="CS7633"/>
      <c r="CT7633"/>
      <c r="CU7633"/>
      <c r="CV7633"/>
    </row>
    <row r="7634" spans="10:100" x14ac:dyDescent="0.25">
      <c r="J7634"/>
      <c r="K7634"/>
      <c r="L7634"/>
      <c r="M7634"/>
      <c r="N7634"/>
      <c r="O7634"/>
      <c r="P7634"/>
      <c r="Q7634"/>
      <c r="R7634"/>
      <c r="S7634"/>
      <c r="T7634"/>
      <c r="U7634"/>
      <c r="V7634"/>
      <c r="W7634"/>
      <c r="X7634"/>
      <c r="Y7634"/>
      <c r="Z7634"/>
      <c r="AA7634"/>
      <c r="AB7634"/>
      <c r="AC7634"/>
      <c r="AD7634"/>
      <c r="AE7634"/>
      <c r="AF7634"/>
      <c r="AG7634"/>
      <c r="AH7634"/>
      <c r="AI7634"/>
      <c r="AJ7634"/>
      <c r="AK7634"/>
      <c r="AL7634"/>
      <c r="AM7634"/>
      <c r="AN7634"/>
      <c r="AO7634"/>
      <c r="AP7634"/>
      <c r="AQ7634"/>
      <c r="AR7634"/>
      <c r="AS7634"/>
      <c r="AT7634"/>
      <c r="AU7634"/>
      <c r="AV7634"/>
      <c r="AW7634"/>
      <c r="AX7634"/>
      <c r="AY7634"/>
      <c r="AZ7634"/>
      <c r="BA7634"/>
      <c r="BB7634"/>
      <c r="BC7634"/>
      <c r="BD7634"/>
      <c r="BE7634"/>
      <c r="BF7634"/>
      <c r="BG7634"/>
      <c r="BH7634"/>
      <c r="BI7634"/>
      <c r="BJ7634"/>
      <c r="BK7634"/>
      <c r="BL7634"/>
      <c r="BM7634"/>
      <c r="BN7634"/>
      <c r="BO7634"/>
      <c r="BP7634"/>
      <c r="BQ7634"/>
      <c r="BR7634"/>
      <c r="BS7634"/>
      <c r="BT7634"/>
      <c r="BU7634"/>
      <c r="BV7634"/>
      <c r="BW7634"/>
      <c r="BX7634"/>
      <c r="BY7634"/>
      <c r="BZ7634"/>
      <c r="CA7634"/>
      <c r="CB7634"/>
      <c r="CC7634"/>
      <c r="CD7634"/>
      <c r="CE7634"/>
      <c r="CF7634"/>
      <c r="CG7634"/>
      <c r="CH7634"/>
      <c r="CI7634"/>
      <c r="CJ7634"/>
      <c r="CK7634"/>
      <c r="CL7634"/>
      <c r="CM7634"/>
      <c r="CN7634"/>
      <c r="CO7634"/>
      <c r="CP7634"/>
      <c r="CQ7634"/>
      <c r="CR7634"/>
      <c r="CS7634"/>
      <c r="CT7634"/>
      <c r="CU7634"/>
      <c r="CV7634"/>
    </row>
    <row r="7635" spans="10:100" x14ac:dyDescent="0.25">
      <c r="J7635"/>
      <c r="K7635"/>
      <c r="L7635"/>
      <c r="M7635"/>
      <c r="N7635"/>
      <c r="O7635"/>
      <c r="P7635"/>
      <c r="Q7635"/>
      <c r="R7635"/>
      <c r="S7635"/>
      <c r="T7635"/>
      <c r="U7635"/>
      <c r="V7635"/>
      <c r="W7635"/>
      <c r="X7635"/>
      <c r="Y7635"/>
      <c r="Z7635"/>
      <c r="AA7635"/>
      <c r="AB7635"/>
      <c r="AC7635"/>
      <c r="AD7635"/>
      <c r="AE7635"/>
      <c r="AF7635"/>
      <c r="AG7635"/>
      <c r="AH7635"/>
      <c r="AI7635"/>
      <c r="AJ7635"/>
      <c r="AK7635"/>
      <c r="AL7635"/>
      <c r="AM7635"/>
      <c r="AN7635"/>
      <c r="AO7635"/>
      <c r="AP7635"/>
      <c r="AQ7635"/>
      <c r="AR7635"/>
      <c r="AS7635"/>
      <c r="AT7635"/>
      <c r="AU7635"/>
      <c r="AV7635"/>
      <c r="AW7635"/>
      <c r="AX7635"/>
      <c r="AY7635"/>
      <c r="AZ7635"/>
      <c r="BA7635"/>
      <c r="BB7635"/>
      <c r="BC7635"/>
      <c r="BD7635"/>
      <c r="BE7635"/>
      <c r="BF7635"/>
      <c r="BG7635"/>
      <c r="BH7635"/>
      <c r="BI7635"/>
      <c r="BJ7635"/>
      <c r="BK7635"/>
      <c r="BL7635"/>
      <c r="BM7635"/>
      <c r="BN7635"/>
      <c r="BO7635"/>
      <c r="BP7635"/>
      <c r="BQ7635"/>
      <c r="BR7635"/>
      <c r="BS7635"/>
      <c r="BT7635"/>
      <c r="BU7635"/>
      <c r="BV7635"/>
      <c r="BW7635"/>
      <c r="BX7635"/>
      <c r="BY7635"/>
      <c r="BZ7635"/>
      <c r="CA7635"/>
      <c r="CB7635"/>
      <c r="CC7635"/>
      <c r="CD7635"/>
      <c r="CE7635"/>
      <c r="CF7635"/>
      <c r="CG7635"/>
      <c r="CH7635"/>
      <c r="CI7635"/>
      <c r="CJ7635"/>
      <c r="CK7635"/>
      <c r="CL7635"/>
      <c r="CM7635"/>
      <c r="CN7635"/>
      <c r="CO7635"/>
      <c r="CP7635"/>
      <c r="CQ7635"/>
      <c r="CR7635"/>
      <c r="CS7635"/>
      <c r="CT7635"/>
      <c r="CU7635"/>
      <c r="CV7635"/>
    </row>
    <row r="7636" spans="10:100" x14ac:dyDescent="0.25">
      <c r="J7636"/>
      <c r="K7636"/>
      <c r="L7636"/>
      <c r="M7636"/>
      <c r="N7636"/>
      <c r="O7636"/>
      <c r="P7636"/>
      <c r="Q7636"/>
      <c r="R7636"/>
      <c r="S7636"/>
      <c r="T7636"/>
      <c r="U7636"/>
      <c r="V7636"/>
      <c r="W7636"/>
      <c r="X7636"/>
      <c r="Y7636"/>
      <c r="Z7636"/>
      <c r="AA7636"/>
      <c r="AB7636"/>
      <c r="AC7636"/>
      <c r="AD7636"/>
      <c r="AE7636"/>
      <c r="AF7636"/>
      <c r="AG7636"/>
      <c r="AH7636"/>
      <c r="AI7636"/>
      <c r="AJ7636"/>
      <c r="AK7636"/>
      <c r="AL7636"/>
      <c r="AM7636"/>
      <c r="AN7636"/>
      <c r="AO7636"/>
      <c r="AP7636"/>
      <c r="AQ7636"/>
      <c r="AR7636"/>
      <c r="AS7636"/>
      <c r="AT7636"/>
      <c r="AU7636"/>
      <c r="AV7636"/>
      <c r="AW7636"/>
      <c r="AX7636"/>
      <c r="AY7636"/>
      <c r="AZ7636"/>
      <c r="BA7636"/>
      <c r="BB7636"/>
      <c r="BC7636"/>
      <c r="BD7636"/>
      <c r="BE7636"/>
      <c r="BF7636"/>
      <c r="BG7636"/>
      <c r="BH7636"/>
      <c r="BI7636"/>
      <c r="BJ7636"/>
      <c r="BK7636"/>
      <c r="BL7636"/>
      <c r="BM7636"/>
      <c r="BN7636"/>
      <c r="BO7636"/>
      <c r="BP7636"/>
      <c r="BQ7636"/>
      <c r="BR7636"/>
      <c r="BS7636"/>
      <c r="BT7636"/>
      <c r="BU7636"/>
      <c r="BV7636"/>
      <c r="BW7636"/>
      <c r="BX7636"/>
      <c r="BY7636"/>
      <c r="BZ7636"/>
      <c r="CA7636"/>
      <c r="CB7636"/>
      <c r="CC7636"/>
      <c r="CD7636"/>
      <c r="CE7636"/>
      <c r="CF7636"/>
      <c r="CG7636"/>
      <c r="CH7636"/>
      <c r="CI7636"/>
      <c r="CJ7636"/>
      <c r="CK7636"/>
      <c r="CL7636"/>
      <c r="CM7636"/>
      <c r="CN7636"/>
      <c r="CO7636"/>
      <c r="CP7636"/>
      <c r="CQ7636"/>
      <c r="CR7636"/>
      <c r="CS7636"/>
      <c r="CT7636"/>
      <c r="CU7636"/>
      <c r="CV7636"/>
    </row>
    <row r="7637" spans="10:100" x14ac:dyDescent="0.25">
      <c r="J7637"/>
      <c r="K7637"/>
      <c r="L7637"/>
      <c r="M7637"/>
      <c r="N7637"/>
      <c r="O7637"/>
      <c r="P7637"/>
      <c r="Q7637"/>
      <c r="R7637"/>
      <c r="S7637"/>
      <c r="T7637"/>
      <c r="U7637"/>
      <c r="V7637"/>
      <c r="W7637"/>
      <c r="X7637"/>
      <c r="Y7637"/>
      <c r="Z7637"/>
      <c r="AA7637"/>
      <c r="AB7637"/>
      <c r="AC7637"/>
      <c r="AD7637"/>
      <c r="AE7637"/>
      <c r="AF7637"/>
      <c r="AG7637"/>
      <c r="AH7637"/>
      <c r="AI7637"/>
      <c r="AJ7637"/>
      <c r="AK7637"/>
      <c r="AL7637"/>
      <c r="AM7637"/>
      <c r="AN7637"/>
      <c r="AO7637"/>
      <c r="AP7637"/>
      <c r="AQ7637"/>
      <c r="AR7637"/>
      <c r="AS7637"/>
      <c r="AT7637"/>
      <c r="AU7637"/>
      <c r="AV7637"/>
      <c r="AW7637"/>
      <c r="AX7637"/>
      <c r="AY7637"/>
      <c r="AZ7637"/>
      <c r="BA7637"/>
      <c r="BB7637"/>
      <c r="BC7637"/>
      <c r="BD7637"/>
      <c r="BE7637"/>
      <c r="BF7637"/>
      <c r="BG7637"/>
      <c r="BH7637"/>
      <c r="BI7637"/>
      <c r="BJ7637"/>
      <c r="BK7637"/>
      <c r="BL7637"/>
      <c r="BM7637"/>
      <c r="BN7637"/>
      <c r="BO7637"/>
      <c r="BP7637"/>
      <c r="BQ7637"/>
      <c r="BR7637"/>
      <c r="BS7637"/>
      <c r="BT7637"/>
      <c r="BU7637"/>
      <c r="BV7637"/>
      <c r="BW7637"/>
      <c r="BX7637"/>
      <c r="BY7637"/>
      <c r="BZ7637"/>
      <c r="CA7637"/>
      <c r="CB7637"/>
      <c r="CC7637"/>
      <c r="CD7637"/>
      <c r="CE7637"/>
      <c r="CF7637"/>
      <c r="CG7637"/>
      <c r="CH7637"/>
      <c r="CI7637"/>
      <c r="CJ7637"/>
      <c r="CK7637"/>
      <c r="CL7637"/>
      <c r="CM7637"/>
      <c r="CN7637"/>
      <c r="CO7637"/>
      <c r="CP7637"/>
      <c r="CQ7637"/>
      <c r="CR7637"/>
      <c r="CS7637"/>
      <c r="CT7637"/>
      <c r="CU7637"/>
      <c r="CV7637"/>
    </row>
    <row r="7638" spans="10:100" x14ac:dyDescent="0.25">
      <c r="J7638"/>
      <c r="K7638"/>
      <c r="L7638"/>
      <c r="M7638"/>
      <c r="N7638"/>
      <c r="O7638"/>
      <c r="P7638"/>
      <c r="Q7638"/>
      <c r="R7638"/>
      <c r="S7638"/>
      <c r="T7638"/>
      <c r="U7638"/>
      <c r="V7638"/>
      <c r="W7638"/>
      <c r="X7638"/>
      <c r="Y7638"/>
      <c r="Z7638"/>
      <c r="AA7638"/>
      <c r="AB7638"/>
      <c r="AC7638"/>
      <c r="AD7638"/>
      <c r="AE7638"/>
      <c r="AF7638"/>
      <c r="AG7638"/>
      <c r="AH7638"/>
      <c r="AI7638"/>
      <c r="AJ7638"/>
      <c r="AK7638"/>
      <c r="AL7638"/>
      <c r="AM7638"/>
      <c r="AN7638"/>
      <c r="AO7638"/>
      <c r="AP7638"/>
      <c r="AQ7638"/>
      <c r="AR7638"/>
      <c r="AS7638"/>
      <c r="AT7638"/>
      <c r="AU7638"/>
      <c r="AV7638"/>
      <c r="AW7638"/>
      <c r="AX7638"/>
      <c r="AY7638"/>
      <c r="AZ7638"/>
      <c r="BA7638"/>
      <c r="BB7638"/>
      <c r="BC7638"/>
      <c r="BD7638"/>
      <c r="BE7638"/>
      <c r="BF7638"/>
      <c r="BG7638"/>
      <c r="BH7638"/>
      <c r="BI7638"/>
      <c r="BJ7638"/>
      <c r="BK7638"/>
      <c r="BL7638"/>
      <c r="BM7638"/>
      <c r="BN7638"/>
      <c r="BO7638"/>
      <c r="BP7638"/>
      <c r="BQ7638"/>
      <c r="BR7638"/>
      <c r="BS7638"/>
      <c r="BT7638"/>
      <c r="BU7638"/>
      <c r="BV7638"/>
      <c r="BW7638"/>
      <c r="BX7638"/>
      <c r="BY7638"/>
      <c r="BZ7638"/>
      <c r="CA7638"/>
      <c r="CB7638"/>
      <c r="CC7638"/>
      <c r="CD7638"/>
      <c r="CE7638"/>
      <c r="CF7638"/>
      <c r="CG7638"/>
      <c r="CH7638"/>
      <c r="CI7638"/>
      <c r="CJ7638"/>
      <c r="CK7638"/>
      <c r="CL7638"/>
      <c r="CM7638"/>
      <c r="CN7638"/>
      <c r="CO7638"/>
      <c r="CP7638"/>
      <c r="CQ7638"/>
      <c r="CR7638"/>
      <c r="CS7638"/>
      <c r="CT7638"/>
      <c r="CU7638"/>
      <c r="CV7638"/>
    </row>
    <row r="7639" spans="10:100" x14ac:dyDescent="0.25">
      <c r="J7639"/>
      <c r="K7639"/>
      <c r="L7639"/>
      <c r="M7639"/>
      <c r="N7639"/>
      <c r="O7639"/>
      <c r="P7639"/>
      <c r="Q7639"/>
      <c r="R7639"/>
      <c r="S7639"/>
      <c r="T7639"/>
      <c r="U7639"/>
      <c r="V7639"/>
      <c r="W7639"/>
      <c r="X7639"/>
      <c r="Y7639"/>
      <c r="Z7639"/>
      <c r="AA7639"/>
      <c r="AB7639"/>
      <c r="AC7639"/>
      <c r="AD7639"/>
      <c r="AE7639"/>
      <c r="AF7639"/>
      <c r="AG7639"/>
      <c r="AH7639"/>
      <c r="AI7639"/>
      <c r="AJ7639"/>
      <c r="AK7639"/>
      <c r="AL7639"/>
      <c r="AM7639"/>
      <c r="AN7639"/>
      <c r="AO7639"/>
      <c r="AP7639"/>
      <c r="AQ7639"/>
      <c r="AR7639"/>
      <c r="AS7639"/>
      <c r="AT7639"/>
      <c r="AU7639"/>
      <c r="AV7639"/>
      <c r="AW7639"/>
      <c r="AX7639"/>
      <c r="AY7639"/>
      <c r="AZ7639"/>
      <c r="BA7639"/>
      <c r="BB7639"/>
      <c r="BC7639"/>
      <c r="BD7639"/>
      <c r="BE7639"/>
      <c r="BF7639"/>
      <c r="BG7639"/>
      <c r="BH7639"/>
      <c r="BI7639"/>
      <c r="BJ7639"/>
      <c r="BK7639"/>
      <c r="BL7639"/>
      <c r="BM7639"/>
      <c r="BN7639"/>
      <c r="BO7639"/>
      <c r="BP7639"/>
      <c r="BQ7639"/>
      <c r="BR7639"/>
      <c r="BS7639"/>
      <c r="BT7639"/>
      <c r="BU7639"/>
      <c r="BV7639"/>
      <c r="BW7639"/>
      <c r="BX7639"/>
      <c r="BY7639"/>
      <c r="BZ7639"/>
      <c r="CA7639"/>
      <c r="CB7639"/>
      <c r="CC7639"/>
      <c r="CD7639"/>
      <c r="CE7639"/>
      <c r="CF7639"/>
      <c r="CG7639"/>
      <c r="CH7639"/>
      <c r="CI7639"/>
      <c r="CJ7639"/>
      <c r="CK7639"/>
      <c r="CL7639"/>
      <c r="CM7639"/>
      <c r="CN7639"/>
      <c r="CO7639"/>
      <c r="CP7639"/>
      <c r="CQ7639"/>
      <c r="CR7639"/>
      <c r="CS7639"/>
      <c r="CT7639"/>
      <c r="CU7639"/>
      <c r="CV7639"/>
    </row>
    <row r="7640" spans="10:100" x14ac:dyDescent="0.25">
      <c r="J7640"/>
      <c r="K7640"/>
      <c r="L7640"/>
      <c r="M7640"/>
      <c r="N7640"/>
      <c r="O7640"/>
      <c r="P7640"/>
      <c r="Q7640"/>
      <c r="R7640"/>
      <c r="S7640"/>
      <c r="T7640"/>
      <c r="U7640"/>
      <c r="V7640"/>
      <c r="W7640"/>
      <c r="X7640"/>
      <c r="Y7640"/>
      <c r="Z7640"/>
      <c r="AA7640"/>
      <c r="AB7640"/>
      <c r="AC7640"/>
      <c r="AD7640"/>
      <c r="AE7640"/>
      <c r="AF7640"/>
      <c r="AG7640"/>
      <c r="AH7640"/>
      <c r="AI7640"/>
      <c r="AJ7640"/>
      <c r="AK7640"/>
      <c r="AL7640"/>
      <c r="AM7640"/>
      <c r="AN7640"/>
      <c r="AO7640"/>
      <c r="AP7640"/>
      <c r="AQ7640"/>
      <c r="AR7640"/>
      <c r="AS7640"/>
      <c r="AT7640"/>
      <c r="AU7640"/>
      <c r="AV7640"/>
      <c r="AW7640"/>
      <c r="AX7640"/>
      <c r="AY7640"/>
      <c r="AZ7640"/>
      <c r="BA7640"/>
      <c r="BB7640"/>
      <c r="BC7640"/>
      <c r="BD7640"/>
      <c r="BE7640"/>
      <c r="BF7640"/>
      <c r="BG7640"/>
      <c r="BH7640"/>
      <c r="BI7640"/>
      <c r="BJ7640"/>
      <c r="BK7640"/>
      <c r="BL7640"/>
      <c r="BM7640"/>
      <c r="BN7640"/>
      <c r="BO7640"/>
      <c r="BP7640"/>
      <c r="BQ7640"/>
      <c r="BR7640"/>
      <c r="BS7640"/>
      <c r="BT7640"/>
      <c r="BU7640"/>
      <c r="BV7640"/>
      <c r="BW7640"/>
      <c r="BX7640"/>
      <c r="BY7640"/>
      <c r="BZ7640"/>
      <c r="CA7640"/>
      <c r="CB7640"/>
      <c r="CC7640"/>
      <c r="CD7640"/>
      <c r="CE7640"/>
      <c r="CF7640"/>
      <c r="CG7640"/>
      <c r="CH7640"/>
      <c r="CI7640"/>
      <c r="CJ7640"/>
      <c r="CK7640"/>
      <c r="CL7640"/>
      <c r="CM7640"/>
      <c r="CN7640"/>
      <c r="CO7640"/>
      <c r="CP7640"/>
      <c r="CQ7640"/>
      <c r="CR7640"/>
      <c r="CS7640"/>
      <c r="CT7640"/>
      <c r="CU7640"/>
      <c r="CV7640"/>
    </row>
    <row r="7641" spans="10:100" x14ac:dyDescent="0.25">
      <c r="J7641"/>
      <c r="K7641"/>
      <c r="L7641"/>
      <c r="M7641"/>
      <c r="N7641"/>
      <c r="O7641"/>
      <c r="P7641"/>
      <c r="Q7641"/>
      <c r="R7641"/>
      <c r="S7641"/>
      <c r="T7641"/>
      <c r="U7641"/>
      <c r="V7641"/>
      <c r="W7641"/>
      <c r="X7641"/>
      <c r="Y7641"/>
      <c r="Z7641"/>
      <c r="AA7641"/>
      <c r="AB7641"/>
      <c r="AC7641"/>
      <c r="AD7641"/>
      <c r="AE7641"/>
      <c r="AF7641"/>
      <c r="AG7641"/>
      <c r="AH7641"/>
      <c r="AI7641"/>
      <c r="AJ7641"/>
      <c r="AK7641"/>
      <c r="AL7641"/>
      <c r="AM7641"/>
      <c r="AN7641"/>
      <c r="AO7641"/>
      <c r="AP7641"/>
      <c r="AQ7641"/>
      <c r="AR7641"/>
      <c r="AS7641"/>
      <c r="AT7641"/>
      <c r="AU7641"/>
      <c r="AV7641"/>
      <c r="AW7641"/>
      <c r="AX7641"/>
      <c r="AY7641"/>
      <c r="AZ7641"/>
      <c r="BA7641"/>
      <c r="BB7641"/>
      <c r="BC7641"/>
      <c r="BD7641"/>
      <c r="BE7641"/>
      <c r="BF7641"/>
      <c r="BG7641"/>
      <c r="BH7641"/>
      <c r="BI7641"/>
      <c r="BJ7641"/>
      <c r="BK7641"/>
      <c r="BL7641"/>
      <c r="BM7641"/>
      <c r="BN7641"/>
      <c r="BO7641"/>
      <c r="BP7641"/>
      <c r="BQ7641"/>
      <c r="BR7641"/>
      <c r="BS7641"/>
      <c r="BT7641"/>
      <c r="BU7641"/>
      <c r="BV7641"/>
      <c r="BW7641"/>
      <c r="BX7641"/>
      <c r="BY7641"/>
      <c r="BZ7641"/>
      <c r="CA7641"/>
      <c r="CB7641"/>
      <c r="CC7641"/>
      <c r="CD7641"/>
      <c r="CE7641"/>
      <c r="CF7641"/>
      <c r="CG7641"/>
      <c r="CH7641"/>
      <c r="CI7641"/>
      <c r="CJ7641"/>
      <c r="CK7641"/>
      <c r="CL7641"/>
      <c r="CM7641"/>
      <c r="CN7641"/>
      <c r="CO7641"/>
      <c r="CP7641"/>
      <c r="CQ7641"/>
      <c r="CR7641"/>
      <c r="CS7641"/>
      <c r="CT7641"/>
      <c r="CU7641"/>
      <c r="CV7641"/>
    </row>
    <row r="7642" spans="10:100" x14ac:dyDescent="0.25">
      <c r="J7642"/>
      <c r="K7642"/>
      <c r="L7642"/>
      <c r="M7642"/>
      <c r="N7642"/>
      <c r="O7642"/>
      <c r="P7642"/>
      <c r="Q7642"/>
      <c r="R7642"/>
      <c r="S7642"/>
      <c r="T7642"/>
      <c r="U7642"/>
      <c r="V7642"/>
      <c r="W7642"/>
      <c r="X7642"/>
      <c r="Y7642"/>
      <c r="Z7642"/>
      <c r="AA7642"/>
      <c r="AB7642"/>
      <c r="AC7642"/>
      <c r="AD7642"/>
      <c r="AE7642"/>
      <c r="AF7642"/>
      <c r="AG7642"/>
      <c r="AH7642"/>
      <c r="AI7642"/>
      <c r="AJ7642"/>
      <c r="AK7642"/>
      <c r="AL7642"/>
      <c r="AM7642"/>
      <c r="AN7642"/>
      <c r="AO7642"/>
      <c r="AP7642"/>
      <c r="AQ7642"/>
      <c r="AR7642"/>
      <c r="AS7642"/>
      <c r="AT7642"/>
      <c r="AU7642"/>
      <c r="AV7642"/>
      <c r="AW7642"/>
      <c r="AX7642"/>
      <c r="AY7642"/>
      <c r="AZ7642"/>
      <c r="BA7642"/>
      <c r="BB7642"/>
      <c r="BC7642"/>
      <c r="BD7642"/>
      <c r="BE7642"/>
      <c r="BF7642"/>
      <c r="BG7642"/>
      <c r="BH7642"/>
      <c r="BI7642"/>
      <c r="BJ7642"/>
      <c r="BK7642"/>
      <c r="BL7642"/>
      <c r="BM7642"/>
      <c r="BN7642"/>
      <c r="BO7642"/>
      <c r="BP7642"/>
      <c r="BQ7642"/>
      <c r="BR7642"/>
      <c r="BS7642"/>
      <c r="BT7642"/>
      <c r="BU7642"/>
      <c r="BV7642"/>
      <c r="BW7642"/>
      <c r="BX7642"/>
      <c r="BY7642"/>
      <c r="BZ7642"/>
      <c r="CA7642"/>
      <c r="CB7642"/>
      <c r="CC7642"/>
      <c r="CD7642"/>
      <c r="CE7642"/>
      <c r="CF7642"/>
      <c r="CG7642"/>
      <c r="CH7642"/>
      <c r="CI7642"/>
      <c r="CJ7642"/>
      <c r="CK7642"/>
      <c r="CL7642"/>
      <c r="CM7642"/>
      <c r="CN7642"/>
      <c r="CO7642"/>
      <c r="CP7642"/>
      <c r="CQ7642"/>
      <c r="CR7642"/>
      <c r="CS7642"/>
      <c r="CT7642"/>
      <c r="CU7642"/>
      <c r="CV7642"/>
    </row>
    <row r="7643" spans="10:100" x14ac:dyDescent="0.25">
      <c r="J7643"/>
      <c r="K7643"/>
      <c r="L7643"/>
      <c r="M7643"/>
      <c r="N7643"/>
      <c r="O7643"/>
      <c r="P7643"/>
      <c r="Q7643"/>
      <c r="R7643"/>
      <c r="S7643"/>
      <c r="T7643"/>
      <c r="U7643"/>
      <c r="V7643"/>
      <c r="W7643"/>
      <c r="X7643"/>
      <c r="Y7643"/>
      <c r="Z7643"/>
      <c r="AA7643"/>
      <c r="AB7643"/>
      <c r="AC7643"/>
      <c r="AD7643"/>
      <c r="AE7643"/>
      <c r="AF7643"/>
      <c r="AG7643"/>
      <c r="AH7643"/>
      <c r="AI7643"/>
      <c r="AJ7643"/>
      <c r="AK7643"/>
      <c r="AL7643"/>
      <c r="AM7643"/>
      <c r="AN7643"/>
      <c r="AO7643"/>
      <c r="AP7643"/>
      <c r="AQ7643"/>
      <c r="AR7643"/>
      <c r="AS7643"/>
      <c r="AT7643"/>
      <c r="AU7643"/>
      <c r="AV7643"/>
      <c r="AW7643"/>
      <c r="AX7643"/>
      <c r="AY7643"/>
      <c r="AZ7643"/>
      <c r="BA7643"/>
      <c r="BB7643"/>
      <c r="BC7643"/>
      <c r="BD7643"/>
      <c r="BE7643"/>
      <c r="BF7643"/>
      <c r="BG7643"/>
      <c r="BH7643"/>
      <c r="BI7643"/>
      <c r="BJ7643"/>
      <c r="BK7643"/>
      <c r="BL7643"/>
      <c r="BM7643"/>
      <c r="BN7643"/>
      <c r="BO7643"/>
      <c r="BP7643"/>
      <c r="BQ7643"/>
      <c r="BR7643"/>
      <c r="BS7643"/>
      <c r="BT7643"/>
      <c r="BU7643"/>
      <c r="BV7643"/>
      <c r="BW7643"/>
      <c r="BX7643"/>
      <c r="BY7643"/>
      <c r="BZ7643"/>
      <c r="CA7643"/>
      <c r="CB7643"/>
      <c r="CC7643"/>
      <c r="CD7643"/>
      <c r="CE7643"/>
      <c r="CF7643"/>
      <c r="CG7643"/>
      <c r="CH7643"/>
      <c r="CI7643"/>
      <c r="CJ7643"/>
      <c r="CK7643"/>
      <c r="CL7643"/>
      <c r="CM7643"/>
      <c r="CN7643"/>
      <c r="CO7643"/>
      <c r="CP7643"/>
      <c r="CQ7643"/>
      <c r="CR7643"/>
      <c r="CS7643"/>
      <c r="CT7643"/>
      <c r="CU7643"/>
      <c r="CV7643"/>
    </row>
    <row r="7644" spans="10:100" x14ac:dyDescent="0.25">
      <c r="J7644"/>
      <c r="K7644"/>
      <c r="L7644"/>
      <c r="M7644"/>
      <c r="N7644"/>
      <c r="O7644"/>
      <c r="P7644"/>
      <c r="Q7644"/>
      <c r="R7644"/>
      <c r="S7644"/>
      <c r="T7644"/>
      <c r="U7644"/>
      <c r="V7644"/>
      <c r="W7644"/>
      <c r="X7644"/>
      <c r="Y7644"/>
      <c r="Z7644"/>
      <c r="AA7644"/>
      <c r="AB7644"/>
      <c r="AC7644"/>
      <c r="AD7644"/>
      <c r="AE7644"/>
      <c r="AF7644"/>
      <c r="AG7644"/>
      <c r="AH7644"/>
      <c r="AI7644"/>
      <c r="AJ7644"/>
      <c r="AK7644"/>
      <c r="AL7644"/>
      <c r="AM7644"/>
      <c r="AN7644"/>
      <c r="AO7644"/>
      <c r="AP7644"/>
      <c r="AQ7644"/>
      <c r="AR7644"/>
      <c r="AS7644"/>
      <c r="AT7644"/>
      <c r="AU7644"/>
      <c r="AV7644"/>
      <c r="AW7644"/>
      <c r="AX7644"/>
      <c r="AY7644"/>
      <c r="AZ7644"/>
      <c r="BA7644"/>
      <c r="BB7644"/>
      <c r="BC7644"/>
      <c r="BD7644"/>
      <c r="BE7644"/>
      <c r="BF7644"/>
      <c r="BG7644"/>
      <c r="BH7644"/>
      <c r="BI7644"/>
      <c r="BJ7644"/>
      <c r="BK7644"/>
      <c r="BL7644"/>
      <c r="BM7644"/>
      <c r="BN7644"/>
      <c r="BO7644"/>
      <c r="BP7644"/>
      <c r="BQ7644"/>
      <c r="BR7644"/>
      <c r="BS7644"/>
      <c r="BT7644"/>
      <c r="BU7644"/>
      <c r="BV7644"/>
      <c r="BW7644"/>
      <c r="BX7644"/>
      <c r="BY7644"/>
      <c r="BZ7644"/>
      <c r="CA7644"/>
      <c r="CB7644"/>
      <c r="CC7644"/>
      <c r="CD7644"/>
      <c r="CE7644"/>
      <c r="CF7644"/>
      <c r="CG7644"/>
      <c r="CH7644"/>
      <c r="CI7644"/>
      <c r="CJ7644"/>
      <c r="CK7644"/>
      <c r="CL7644"/>
      <c r="CM7644"/>
      <c r="CN7644"/>
      <c r="CO7644"/>
      <c r="CP7644"/>
      <c r="CQ7644"/>
      <c r="CR7644"/>
      <c r="CS7644"/>
      <c r="CT7644"/>
      <c r="CU7644"/>
      <c r="CV7644"/>
    </row>
    <row r="7645" spans="10:100" x14ac:dyDescent="0.25">
      <c r="J7645"/>
      <c r="K7645"/>
      <c r="L7645"/>
      <c r="M7645"/>
      <c r="N7645"/>
      <c r="O7645"/>
      <c r="P7645"/>
      <c r="Q7645"/>
      <c r="R7645"/>
      <c r="S7645"/>
      <c r="T7645"/>
      <c r="U7645"/>
      <c r="V7645"/>
      <c r="W7645"/>
      <c r="X7645"/>
      <c r="Y7645"/>
      <c r="Z7645"/>
      <c r="AA7645"/>
      <c r="AB7645"/>
      <c r="AC7645"/>
      <c r="AD7645"/>
      <c r="AE7645"/>
      <c r="AF7645"/>
      <c r="AG7645"/>
      <c r="AH7645"/>
      <c r="AI7645"/>
      <c r="AJ7645"/>
      <c r="AK7645"/>
      <c r="AL7645"/>
      <c r="AM7645"/>
      <c r="AN7645"/>
      <c r="AO7645"/>
      <c r="AP7645"/>
      <c r="AQ7645"/>
      <c r="AR7645"/>
      <c r="AS7645"/>
      <c r="AT7645"/>
      <c r="AU7645"/>
      <c r="AV7645"/>
      <c r="AW7645"/>
      <c r="AX7645"/>
      <c r="AY7645"/>
      <c r="AZ7645"/>
      <c r="BA7645"/>
      <c r="BB7645"/>
      <c r="BC7645"/>
      <c r="BD7645"/>
      <c r="BE7645"/>
      <c r="BF7645"/>
      <c r="BG7645"/>
      <c r="BH7645"/>
      <c r="BI7645"/>
      <c r="BJ7645"/>
      <c r="BK7645"/>
      <c r="BL7645"/>
      <c r="BM7645"/>
      <c r="BN7645"/>
      <c r="BO7645"/>
      <c r="BP7645"/>
      <c r="BQ7645"/>
      <c r="BR7645"/>
      <c r="BS7645"/>
      <c r="BT7645"/>
      <c r="BU7645"/>
      <c r="BV7645"/>
      <c r="BW7645"/>
      <c r="BX7645"/>
      <c r="BY7645"/>
      <c r="BZ7645"/>
      <c r="CA7645"/>
      <c r="CB7645"/>
      <c r="CC7645"/>
      <c r="CD7645"/>
      <c r="CE7645"/>
      <c r="CF7645"/>
      <c r="CG7645"/>
      <c r="CH7645"/>
      <c r="CI7645"/>
      <c r="CJ7645"/>
      <c r="CK7645"/>
      <c r="CL7645"/>
      <c r="CM7645"/>
      <c r="CN7645"/>
      <c r="CO7645"/>
      <c r="CP7645"/>
      <c r="CQ7645"/>
      <c r="CR7645"/>
      <c r="CS7645"/>
      <c r="CT7645"/>
      <c r="CU7645"/>
      <c r="CV7645"/>
    </row>
    <row r="7646" spans="10:100" x14ac:dyDescent="0.25">
      <c r="J7646"/>
      <c r="K7646"/>
      <c r="L7646"/>
      <c r="M7646"/>
      <c r="N7646"/>
      <c r="O7646"/>
      <c r="P7646"/>
      <c r="Q7646"/>
      <c r="R7646"/>
      <c r="S7646"/>
      <c r="T7646"/>
      <c r="U7646"/>
      <c r="V7646"/>
      <c r="W7646"/>
      <c r="X7646"/>
      <c r="Y7646"/>
      <c r="Z7646"/>
      <c r="AA7646"/>
      <c r="AB7646"/>
      <c r="AC7646"/>
      <c r="AD7646"/>
      <c r="AE7646"/>
      <c r="AF7646"/>
      <c r="AG7646"/>
      <c r="AH7646"/>
      <c r="AI7646"/>
      <c r="AJ7646"/>
      <c r="AK7646"/>
      <c r="AL7646"/>
      <c r="AM7646"/>
      <c r="AN7646"/>
      <c r="AO7646"/>
      <c r="AP7646"/>
      <c r="AQ7646"/>
      <c r="AR7646"/>
      <c r="AS7646"/>
      <c r="AT7646"/>
      <c r="AU7646"/>
      <c r="AV7646"/>
      <c r="AW7646"/>
      <c r="AX7646"/>
      <c r="AY7646"/>
      <c r="AZ7646"/>
      <c r="BA7646"/>
      <c r="BB7646"/>
      <c r="BC7646"/>
      <c r="BD7646"/>
      <c r="BE7646"/>
      <c r="BF7646"/>
      <c r="BG7646"/>
      <c r="BH7646"/>
      <c r="BI7646"/>
      <c r="BJ7646"/>
      <c r="BK7646"/>
      <c r="BL7646"/>
      <c r="BM7646"/>
      <c r="BN7646"/>
      <c r="BO7646"/>
      <c r="BP7646"/>
      <c r="BQ7646"/>
      <c r="BR7646"/>
      <c r="BS7646"/>
      <c r="BT7646"/>
      <c r="BU7646"/>
      <c r="BV7646"/>
      <c r="BW7646"/>
      <c r="BX7646"/>
      <c r="BY7646"/>
      <c r="BZ7646"/>
      <c r="CA7646"/>
      <c r="CB7646"/>
      <c r="CC7646"/>
      <c r="CD7646"/>
      <c r="CE7646"/>
      <c r="CF7646"/>
      <c r="CG7646"/>
      <c r="CH7646"/>
      <c r="CI7646"/>
      <c r="CJ7646"/>
      <c r="CK7646"/>
      <c r="CL7646"/>
      <c r="CM7646"/>
      <c r="CN7646"/>
      <c r="CO7646"/>
      <c r="CP7646"/>
      <c r="CQ7646"/>
      <c r="CR7646"/>
      <c r="CS7646"/>
      <c r="CT7646"/>
      <c r="CU7646"/>
      <c r="CV7646"/>
    </row>
    <row r="7647" spans="10:100" x14ac:dyDescent="0.25">
      <c r="J7647"/>
      <c r="K7647"/>
      <c r="L7647"/>
      <c r="M7647"/>
      <c r="N7647"/>
      <c r="O7647"/>
      <c r="P7647"/>
      <c r="Q7647"/>
      <c r="R7647"/>
      <c r="S7647"/>
      <c r="T7647"/>
      <c r="U7647"/>
      <c r="V7647"/>
      <c r="W7647"/>
      <c r="X7647"/>
      <c r="Y7647"/>
      <c r="Z7647"/>
      <c r="AA7647"/>
      <c r="AB7647"/>
      <c r="AC7647"/>
      <c r="AD7647"/>
      <c r="AE7647"/>
      <c r="AF7647"/>
      <c r="AG7647"/>
      <c r="AH7647"/>
      <c r="AI7647"/>
      <c r="AJ7647"/>
      <c r="AK7647"/>
      <c r="AL7647"/>
      <c r="AM7647"/>
      <c r="AN7647"/>
      <c r="AO7647"/>
      <c r="AP7647"/>
      <c r="AQ7647"/>
      <c r="AR7647"/>
      <c r="AS7647"/>
      <c r="AT7647"/>
      <c r="AU7647"/>
      <c r="AV7647"/>
      <c r="AW7647"/>
      <c r="AX7647"/>
      <c r="AY7647"/>
      <c r="AZ7647"/>
      <c r="BA7647"/>
      <c r="BB7647"/>
      <c r="BC7647"/>
      <c r="BD7647"/>
      <c r="BE7647"/>
      <c r="BF7647"/>
      <c r="BG7647"/>
      <c r="BH7647"/>
      <c r="BI7647"/>
      <c r="BJ7647"/>
      <c r="BK7647"/>
      <c r="BL7647"/>
      <c r="BM7647"/>
      <c r="BN7647"/>
      <c r="BO7647"/>
      <c r="BP7647"/>
      <c r="BQ7647"/>
      <c r="BR7647"/>
      <c r="BS7647"/>
      <c r="BT7647"/>
      <c r="BU7647"/>
      <c r="BV7647"/>
      <c r="BW7647"/>
      <c r="BX7647"/>
      <c r="BY7647"/>
      <c r="BZ7647"/>
      <c r="CA7647"/>
      <c r="CB7647"/>
      <c r="CC7647"/>
      <c r="CD7647"/>
      <c r="CE7647"/>
      <c r="CF7647"/>
      <c r="CG7647"/>
      <c r="CH7647"/>
      <c r="CI7647"/>
      <c r="CJ7647"/>
      <c r="CK7647"/>
      <c r="CL7647"/>
      <c r="CM7647"/>
      <c r="CN7647"/>
      <c r="CO7647"/>
      <c r="CP7647"/>
      <c r="CQ7647"/>
      <c r="CR7647"/>
      <c r="CS7647"/>
      <c r="CT7647"/>
      <c r="CU7647"/>
      <c r="CV7647"/>
    </row>
    <row r="7648" spans="10:100" x14ac:dyDescent="0.25">
      <c r="J7648"/>
      <c r="K7648"/>
      <c r="L7648"/>
      <c r="M7648"/>
      <c r="N7648"/>
      <c r="O7648"/>
      <c r="P7648"/>
      <c r="Q7648"/>
      <c r="R7648"/>
      <c r="S7648"/>
      <c r="T7648"/>
      <c r="U7648"/>
      <c r="V7648"/>
      <c r="W7648"/>
      <c r="X7648"/>
      <c r="Y7648"/>
      <c r="Z7648"/>
      <c r="AA7648"/>
      <c r="AB7648"/>
      <c r="AC7648"/>
      <c r="AD7648"/>
      <c r="AE7648"/>
      <c r="AF7648"/>
      <c r="AG7648"/>
      <c r="AH7648"/>
      <c r="AI7648"/>
      <c r="AJ7648"/>
      <c r="AK7648"/>
      <c r="AL7648"/>
      <c r="AM7648"/>
      <c r="AN7648"/>
      <c r="AO7648"/>
      <c r="AP7648"/>
      <c r="AQ7648"/>
      <c r="AR7648"/>
      <c r="AS7648"/>
      <c r="AT7648"/>
      <c r="AU7648"/>
      <c r="AV7648"/>
      <c r="AW7648"/>
      <c r="AX7648"/>
      <c r="AY7648"/>
      <c r="AZ7648"/>
      <c r="BA7648"/>
      <c r="BB7648"/>
      <c r="BC7648"/>
      <c r="BD7648"/>
      <c r="BE7648"/>
      <c r="BF7648"/>
      <c r="BG7648"/>
      <c r="BH7648"/>
      <c r="BI7648"/>
      <c r="BJ7648"/>
      <c r="BK7648"/>
      <c r="BL7648"/>
      <c r="BM7648"/>
      <c r="BN7648"/>
      <c r="BO7648"/>
      <c r="BP7648"/>
      <c r="BQ7648"/>
      <c r="BR7648"/>
      <c r="BS7648"/>
      <c r="BT7648"/>
      <c r="BU7648"/>
      <c r="BV7648"/>
      <c r="BW7648"/>
      <c r="BX7648"/>
      <c r="BY7648"/>
      <c r="BZ7648"/>
      <c r="CA7648"/>
      <c r="CB7648"/>
      <c r="CC7648"/>
      <c r="CD7648"/>
      <c r="CE7648"/>
      <c r="CF7648"/>
      <c r="CG7648"/>
      <c r="CH7648"/>
      <c r="CI7648"/>
      <c r="CJ7648"/>
      <c r="CK7648"/>
      <c r="CL7648"/>
      <c r="CM7648"/>
      <c r="CN7648"/>
      <c r="CO7648"/>
      <c r="CP7648"/>
      <c r="CQ7648"/>
      <c r="CR7648"/>
      <c r="CS7648"/>
      <c r="CT7648"/>
      <c r="CU7648"/>
      <c r="CV7648"/>
    </row>
    <row r="7649" spans="10:100" x14ac:dyDescent="0.25">
      <c r="J7649"/>
      <c r="K7649"/>
      <c r="L7649"/>
      <c r="M7649"/>
      <c r="N7649"/>
      <c r="O7649"/>
      <c r="P7649"/>
      <c r="Q7649"/>
      <c r="R7649"/>
      <c r="S7649"/>
      <c r="T7649"/>
      <c r="U7649"/>
      <c r="V7649"/>
      <c r="W7649"/>
      <c r="X7649"/>
      <c r="Y7649"/>
      <c r="Z7649"/>
      <c r="AA7649"/>
      <c r="AB7649"/>
      <c r="AC7649"/>
      <c r="AD7649"/>
      <c r="AE7649"/>
      <c r="AF7649"/>
      <c r="AG7649"/>
      <c r="AH7649"/>
      <c r="AI7649"/>
      <c r="AJ7649"/>
      <c r="AK7649"/>
      <c r="AL7649"/>
      <c r="AM7649"/>
      <c r="AN7649"/>
      <c r="AO7649"/>
      <c r="AP7649"/>
      <c r="AQ7649"/>
      <c r="AR7649"/>
      <c r="AS7649"/>
      <c r="AT7649"/>
      <c r="AU7649"/>
      <c r="AV7649"/>
      <c r="AW7649"/>
      <c r="AX7649"/>
      <c r="AY7649"/>
      <c r="AZ7649"/>
      <c r="BA7649"/>
      <c r="BB7649"/>
      <c r="BC7649"/>
      <c r="BD7649"/>
      <c r="BE7649"/>
      <c r="BF7649"/>
      <c r="BG7649"/>
      <c r="BH7649"/>
      <c r="BI7649"/>
      <c r="BJ7649"/>
      <c r="BK7649"/>
      <c r="BL7649"/>
      <c r="BM7649"/>
      <c r="BN7649"/>
      <c r="BO7649"/>
      <c r="BP7649"/>
      <c r="BQ7649"/>
      <c r="BR7649"/>
      <c r="BS7649"/>
      <c r="BT7649"/>
      <c r="BU7649"/>
      <c r="BV7649"/>
      <c r="BW7649"/>
      <c r="BX7649"/>
      <c r="BY7649"/>
      <c r="BZ7649"/>
      <c r="CA7649"/>
      <c r="CB7649"/>
      <c r="CC7649"/>
      <c r="CD7649"/>
      <c r="CE7649"/>
      <c r="CF7649"/>
      <c r="CG7649"/>
      <c r="CH7649"/>
      <c r="CI7649"/>
      <c r="CJ7649"/>
      <c r="CK7649"/>
      <c r="CL7649"/>
      <c r="CM7649"/>
      <c r="CN7649"/>
      <c r="CO7649"/>
      <c r="CP7649"/>
      <c r="CQ7649"/>
      <c r="CR7649"/>
      <c r="CS7649"/>
      <c r="CT7649"/>
      <c r="CU7649"/>
      <c r="CV7649"/>
    </row>
    <row r="7650" spans="10:100" x14ac:dyDescent="0.25">
      <c r="J7650"/>
      <c r="K7650"/>
      <c r="L7650"/>
      <c r="M7650"/>
      <c r="N7650"/>
      <c r="O7650"/>
      <c r="P7650"/>
      <c r="Q7650"/>
      <c r="R7650"/>
      <c r="S7650"/>
      <c r="T7650"/>
      <c r="U7650"/>
      <c r="V7650"/>
      <c r="W7650"/>
      <c r="X7650"/>
      <c r="Y7650"/>
      <c r="Z7650"/>
      <c r="AA7650"/>
      <c r="AB7650"/>
      <c r="AC7650"/>
      <c r="AD7650"/>
      <c r="AE7650"/>
      <c r="AF7650"/>
      <c r="AG7650"/>
      <c r="AH7650"/>
      <c r="AI7650"/>
      <c r="AJ7650"/>
      <c r="AK7650"/>
      <c r="AL7650"/>
      <c r="AM7650"/>
      <c r="AN7650"/>
      <c r="AO7650"/>
      <c r="AP7650"/>
      <c r="AQ7650"/>
      <c r="AR7650"/>
      <c r="AS7650"/>
      <c r="AT7650"/>
      <c r="AU7650"/>
      <c r="AV7650"/>
      <c r="AW7650"/>
      <c r="AX7650"/>
      <c r="AY7650"/>
      <c r="AZ7650"/>
      <c r="BA7650"/>
      <c r="BB7650"/>
      <c r="BC7650"/>
      <c r="BD7650"/>
      <c r="BE7650"/>
      <c r="BF7650"/>
      <c r="BG7650"/>
      <c r="BH7650"/>
      <c r="BI7650"/>
      <c r="BJ7650"/>
      <c r="BK7650"/>
      <c r="BL7650"/>
      <c r="BM7650"/>
      <c r="BN7650"/>
      <c r="BO7650"/>
      <c r="BP7650"/>
      <c r="BQ7650"/>
      <c r="BR7650"/>
      <c r="BS7650"/>
      <c r="BT7650"/>
      <c r="BU7650"/>
      <c r="BV7650"/>
      <c r="BW7650"/>
      <c r="BX7650"/>
      <c r="BY7650"/>
      <c r="BZ7650"/>
      <c r="CA7650"/>
      <c r="CB7650"/>
      <c r="CC7650"/>
      <c r="CD7650"/>
      <c r="CE7650"/>
      <c r="CF7650"/>
      <c r="CG7650"/>
      <c r="CH7650"/>
      <c r="CI7650"/>
      <c r="CJ7650"/>
      <c r="CK7650"/>
      <c r="CL7650"/>
      <c r="CM7650"/>
      <c r="CN7650"/>
      <c r="CO7650"/>
      <c r="CP7650"/>
      <c r="CQ7650"/>
      <c r="CR7650"/>
      <c r="CS7650"/>
      <c r="CT7650"/>
      <c r="CU7650"/>
      <c r="CV7650"/>
    </row>
    <row r="7651" spans="10:100" x14ac:dyDescent="0.25">
      <c r="J7651"/>
      <c r="K7651"/>
      <c r="L7651"/>
      <c r="M7651"/>
      <c r="N7651"/>
      <c r="O7651"/>
      <c r="P7651"/>
      <c r="Q7651"/>
      <c r="R7651"/>
      <c r="S7651"/>
      <c r="T7651"/>
      <c r="U7651"/>
      <c r="V7651"/>
      <c r="W7651"/>
      <c r="X7651"/>
      <c r="Y7651"/>
      <c r="Z7651"/>
      <c r="AA7651"/>
      <c r="AB7651"/>
      <c r="AC7651"/>
      <c r="AD7651"/>
      <c r="AE7651"/>
      <c r="AF7651"/>
      <c r="AG7651"/>
      <c r="AH7651"/>
      <c r="AI7651"/>
      <c r="AJ7651"/>
      <c r="AK7651"/>
      <c r="AL7651"/>
      <c r="AM7651"/>
      <c r="AN7651"/>
      <c r="AO7651"/>
      <c r="AP7651"/>
      <c r="AQ7651"/>
      <c r="AR7651"/>
      <c r="AS7651"/>
      <c r="AT7651"/>
      <c r="AU7651"/>
      <c r="AV7651"/>
      <c r="AW7651"/>
      <c r="AX7651"/>
      <c r="AY7651"/>
      <c r="AZ7651"/>
      <c r="BA7651"/>
      <c r="BB7651"/>
      <c r="BC7651"/>
      <c r="BD7651"/>
      <c r="BE7651"/>
      <c r="BF7651"/>
      <c r="BG7651"/>
      <c r="BH7651"/>
      <c r="BI7651"/>
      <c r="BJ7651"/>
      <c r="BK7651"/>
      <c r="BL7651"/>
      <c r="BM7651"/>
      <c r="BN7651"/>
      <c r="BO7651"/>
      <c r="BP7651"/>
      <c r="BQ7651"/>
      <c r="BR7651"/>
      <c r="BS7651"/>
      <c r="BT7651"/>
      <c r="BU7651"/>
      <c r="BV7651"/>
      <c r="BW7651"/>
      <c r="BX7651"/>
      <c r="BY7651"/>
      <c r="BZ7651"/>
      <c r="CA7651"/>
      <c r="CB7651"/>
      <c r="CC7651"/>
      <c r="CD7651"/>
      <c r="CE7651"/>
      <c r="CF7651"/>
      <c r="CG7651"/>
      <c r="CH7651"/>
      <c r="CI7651"/>
      <c r="CJ7651"/>
      <c r="CK7651"/>
      <c r="CL7651"/>
      <c r="CM7651"/>
      <c r="CN7651"/>
      <c r="CO7651"/>
      <c r="CP7651"/>
      <c r="CQ7651"/>
      <c r="CR7651"/>
      <c r="CS7651"/>
      <c r="CT7651"/>
      <c r="CU7651"/>
      <c r="CV7651"/>
    </row>
    <row r="7652" spans="10:100" x14ac:dyDescent="0.25">
      <c r="J7652"/>
      <c r="K7652"/>
      <c r="L7652"/>
      <c r="M7652"/>
      <c r="N7652"/>
      <c r="O7652"/>
      <c r="P7652"/>
      <c r="Q7652"/>
      <c r="R7652"/>
      <c r="S7652"/>
      <c r="T7652"/>
      <c r="U7652"/>
      <c r="V7652"/>
      <c r="W7652"/>
      <c r="X7652"/>
      <c r="Y7652"/>
      <c r="Z7652"/>
      <c r="AA7652"/>
      <c r="AB7652"/>
      <c r="AC7652"/>
      <c r="AD7652"/>
      <c r="AE7652"/>
      <c r="AF7652"/>
      <c r="AG7652"/>
      <c r="AH7652"/>
      <c r="AI7652"/>
      <c r="AJ7652"/>
      <c r="AK7652"/>
      <c r="AL7652"/>
      <c r="AM7652"/>
      <c r="AN7652"/>
      <c r="AO7652"/>
      <c r="AP7652"/>
      <c r="AQ7652"/>
      <c r="AR7652"/>
      <c r="AS7652"/>
      <c r="AT7652"/>
      <c r="AU7652"/>
      <c r="AV7652"/>
      <c r="AW7652"/>
      <c r="AX7652"/>
      <c r="AY7652"/>
      <c r="AZ7652"/>
      <c r="BA7652"/>
      <c r="BB7652"/>
      <c r="BC7652"/>
      <c r="BD7652"/>
      <c r="BE7652"/>
      <c r="BF7652"/>
      <c r="BG7652"/>
      <c r="BH7652"/>
      <c r="BI7652"/>
      <c r="BJ7652"/>
      <c r="BK7652"/>
      <c r="BL7652"/>
      <c r="BM7652"/>
      <c r="BN7652"/>
      <c r="BO7652"/>
      <c r="BP7652"/>
      <c r="BQ7652"/>
      <c r="BR7652"/>
      <c r="BS7652"/>
      <c r="BT7652"/>
      <c r="BU7652"/>
      <c r="BV7652"/>
      <c r="BW7652"/>
      <c r="BX7652"/>
      <c r="BY7652"/>
      <c r="BZ7652"/>
      <c r="CA7652"/>
      <c r="CB7652"/>
      <c r="CC7652"/>
      <c r="CD7652"/>
      <c r="CE7652"/>
      <c r="CF7652"/>
      <c r="CG7652"/>
      <c r="CH7652"/>
      <c r="CI7652"/>
      <c r="CJ7652"/>
      <c r="CK7652"/>
      <c r="CL7652"/>
      <c r="CM7652"/>
      <c r="CN7652"/>
      <c r="CO7652"/>
      <c r="CP7652"/>
      <c r="CQ7652"/>
      <c r="CR7652"/>
      <c r="CS7652"/>
      <c r="CT7652"/>
      <c r="CU7652"/>
      <c r="CV7652"/>
    </row>
    <row r="7653" spans="10:100" x14ac:dyDescent="0.25">
      <c r="J7653"/>
      <c r="K7653"/>
      <c r="L7653"/>
      <c r="M7653"/>
      <c r="N7653"/>
      <c r="O7653"/>
      <c r="P7653"/>
      <c r="Q7653"/>
      <c r="R7653"/>
      <c r="S7653"/>
      <c r="T7653"/>
      <c r="U7653"/>
      <c r="V7653"/>
      <c r="W7653"/>
      <c r="X7653"/>
      <c r="Y7653"/>
      <c r="Z7653"/>
      <c r="AA7653"/>
      <c r="AB7653"/>
      <c r="AC7653"/>
      <c r="AD7653"/>
      <c r="AE7653"/>
      <c r="AF7653"/>
      <c r="AG7653"/>
      <c r="AH7653"/>
      <c r="AI7653"/>
      <c r="AJ7653"/>
      <c r="AK7653"/>
      <c r="AL7653"/>
      <c r="AM7653"/>
      <c r="AN7653"/>
      <c r="AO7653"/>
      <c r="AP7653"/>
      <c r="AQ7653"/>
      <c r="AR7653"/>
      <c r="AS7653"/>
      <c r="AT7653"/>
      <c r="AU7653"/>
      <c r="AV7653"/>
      <c r="AW7653"/>
      <c r="AX7653"/>
      <c r="AY7653"/>
      <c r="AZ7653"/>
      <c r="BA7653"/>
      <c r="BB7653"/>
      <c r="BC7653"/>
      <c r="BD7653"/>
      <c r="BE7653"/>
      <c r="BF7653"/>
      <c r="BG7653"/>
      <c r="BH7653"/>
      <c r="BI7653"/>
      <c r="BJ7653"/>
      <c r="BK7653"/>
      <c r="BL7653"/>
      <c r="BM7653"/>
      <c r="BN7653"/>
      <c r="BO7653"/>
      <c r="BP7653"/>
      <c r="BQ7653"/>
      <c r="BR7653"/>
      <c r="BS7653"/>
      <c r="BT7653"/>
      <c r="BU7653"/>
      <c r="BV7653"/>
      <c r="BW7653"/>
      <c r="BX7653"/>
      <c r="BY7653"/>
      <c r="BZ7653"/>
      <c r="CA7653"/>
      <c r="CB7653"/>
      <c r="CC7653"/>
      <c r="CD7653"/>
      <c r="CE7653"/>
      <c r="CF7653"/>
      <c r="CG7653"/>
      <c r="CH7653"/>
      <c r="CI7653"/>
      <c r="CJ7653"/>
      <c r="CK7653"/>
      <c r="CL7653"/>
      <c r="CM7653"/>
      <c r="CN7653"/>
      <c r="CO7653"/>
      <c r="CP7653"/>
      <c r="CQ7653"/>
      <c r="CR7653"/>
      <c r="CS7653"/>
      <c r="CT7653"/>
      <c r="CU7653"/>
      <c r="CV7653"/>
    </row>
    <row r="7654" spans="10:100" x14ac:dyDescent="0.25">
      <c r="J7654"/>
      <c r="K7654"/>
      <c r="L7654"/>
      <c r="M7654"/>
      <c r="N7654"/>
      <c r="O7654"/>
      <c r="P7654"/>
      <c r="Q7654"/>
      <c r="R7654"/>
      <c r="S7654"/>
      <c r="T7654"/>
      <c r="U7654"/>
      <c r="V7654"/>
      <c r="W7654"/>
      <c r="X7654"/>
      <c r="Y7654"/>
      <c r="Z7654"/>
      <c r="AA7654"/>
      <c r="AB7654"/>
      <c r="AC7654"/>
      <c r="AD7654"/>
      <c r="AE7654"/>
      <c r="AF7654"/>
      <c r="AG7654"/>
      <c r="AH7654"/>
      <c r="AI7654"/>
      <c r="AJ7654"/>
      <c r="AK7654"/>
      <c r="AL7654"/>
      <c r="AM7654"/>
      <c r="AN7654"/>
      <c r="AO7654"/>
      <c r="AP7654"/>
      <c r="AQ7654"/>
      <c r="AR7654"/>
      <c r="AS7654"/>
      <c r="AT7654"/>
      <c r="AU7654"/>
      <c r="AV7654"/>
      <c r="AW7654"/>
      <c r="AX7654"/>
      <c r="AY7654"/>
      <c r="AZ7654"/>
      <c r="BA7654"/>
      <c r="BB7654"/>
      <c r="BC7654"/>
      <c r="BD7654"/>
      <c r="BE7654"/>
      <c r="BF7654"/>
      <c r="BG7654"/>
      <c r="BH7654"/>
      <c r="BI7654"/>
      <c r="BJ7654"/>
      <c r="BK7654"/>
      <c r="BL7654"/>
      <c r="BM7654"/>
      <c r="BN7654"/>
      <c r="BO7654"/>
      <c r="BP7654"/>
      <c r="BQ7654"/>
      <c r="BR7654"/>
      <c r="BS7654"/>
      <c r="BT7654"/>
      <c r="BU7654"/>
      <c r="BV7654"/>
      <c r="BW7654"/>
      <c r="BX7654"/>
      <c r="BY7654"/>
      <c r="BZ7654"/>
      <c r="CA7654"/>
      <c r="CB7654"/>
      <c r="CC7654"/>
      <c r="CD7654"/>
      <c r="CE7654"/>
      <c r="CF7654"/>
      <c r="CG7654"/>
      <c r="CH7654"/>
      <c r="CI7654"/>
      <c r="CJ7654"/>
      <c r="CK7654"/>
      <c r="CL7654"/>
      <c r="CM7654"/>
      <c r="CN7654"/>
      <c r="CO7654"/>
      <c r="CP7654"/>
      <c r="CQ7654"/>
      <c r="CR7654"/>
      <c r="CS7654"/>
      <c r="CT7654"/>
      <c r="CU7654"/>
      <c r="CV7654"/>
    </row>
    <row r="7655" spans="10:100" x14ac:dyDescent="0.25">
      <c r="J7655"/>
      <c r="K7655"/>
      <c r="L7655"/>
      <c r="M7655"/>
      <c r="N7655"/>
      <c r="O7655"/>
      <c r="P7655"/>
      <c r="Q7655"/>
      <c r="R7655"/>
      <c r="S7655"/>
      <c r="T7655"/>
      <c r="U7655"/>
      <c r="V7655"/>
      <c r="W7655"/>
      <c r="X7655"/>
      <c r="Y7655"/>
      <c r="Z7655"/>
      <c r="AA7655"/>
      <c r="AB7655"/>
      <c r="AC7655"/>
      <c r="AD7655"/>
      <c r="AE7655"/>
      <c r="AF7655"/>
      <c r="AG7655"/>
      <c r="AH7655"/>
      <c r="AI7655"/>
      <c r="AJ7655"/>
      <c r="AK7655"/>
      <c r="AL7655"/>
      <c r="AM7655"/>
      <c r="AN7655"/>
      <c r="AO7655"/>
      <c r="AP7655"/>
      <c r="AQ7655"/>
      <c r="AR7655"/>
      <c r="AS7655"/>
      <c r="AT7655"/>
      <c r="AU7655"/>
      <c r="AV7655"/>
      <c r="AW7655"/>
      <c r="AX7655"/>
      <c r="AY7655"/>
      <c r="AZ7655"/>
      <c r="BA7655"/>
      <c r="BB7655"/>
      <c r="BC7655"/>
      <c r="BD7655"/>
      <c r="BE7655"/>
      <c r="BF7655"/>
      <c r="BG7655"/>
      <c r="BH7655"/>
      <c r="BI7655"/>
      <c r="BJ7655"/>
      <c r="BK7655"/>
      <c r="BL7655"/>
      <c r="BM7655"/>
      <c r="BN7655"/>
      <c r="BO7655"/>
      <c r="BP7655"/>
      <c r="BQ7655"/>
      <c r="BR7655"/>
      <c r="BS7655"/>
      <c r="BT7655"/>
      <c r="BU7655"/>
      <c r="BV7655"/>
      <c r="BW7655"/>
      <c r="BX7655"/>
      <c r="BY7655"/>
      <c r="BZ7655"/>
      <c r="CA7655"/>
      <c r="CB7655"/>
      <c r="CC7655"/>
      <c r="CD7655"/>
      <c r="CE7655"/>
      <c r="CF7655"/>
      <c r="CG7655"/>
      <c r="CH7655"/>
      <c r="CI7655"/>
      <c r="CJ7655"/>
      <c r="CK7655"/>
      <c r="CL7655"/>
      <c r="CM7655"/>
      <c r="CN7655"/>
      <c r="CO7655"/>
      <c r="CP7655"/>
      <c r="CQ7655"/>
      <c r="CR7655"/>
      <c r="CS7655"/>
      <c r="CT7655"/>
      <c r="CU7655"/>
      <c r="CV7655"/>
    </row>
    <row r="7656" spans="10:100" x14ac:dyDescent="0.25">
      <c r="J7656"/>
      <c r="K7656"/>
      <c r="L7656"/>
      <c r="M7656"/>
      <c r="N7656"/>
      <c r="O7656"/>
      <c r="P7656"/>
      <c r="Q7656"/>
      <c r="R7656"/>
      <c r="S7656"/>
      <c r="T7656"/>
      <c r="U7656"/>
      <c r="V7656"/>
      <c r="W7656"/>
      <c r="X7656"/>
      <c r="Y7656"/>
      <c r="Z7656"/>
      <c r="AA7656"/>
      <c r="AB7656"/>
      <c r="AC7656"/>
      <c r="AD7656"/>
      <c r="AE7656"/>
      <c r="AF7656"/>
      <c r="AG7656"/>
      <c r="AH7656"/>
      <c r="AI7656"/>
      <c r="AJ7656"/>
      <c r="AK7656"/>
      <c r="AL7656"/>
      <c r="AM7656"/>
      <c r="AN7656"/>
      <c r="AO7656"/>
      <c r="AP7656"/>
      <c r="AQ7656"/>
      <c r="AR7656"/>
      <c r="AS7656"/>
      <c r="AT7656"/>
      <c r="AU7656"/>
      <c r="AV7656"/>
      <c r="AW7656"/>
      <c r="AX7656"/>
      <c r="AY7656"/>
      <c r="AZ7656"/>
      <c r="BA7656"/>
      <c r="BB7656"/>
      <c r="BC7656"/>
      <c r="BD7656"/>
      <c r="BE7656"/>
      <c r="BF7656"/>
      <c r="BG7656"/>
      <c r="BH7656"/>
      <c r="BI7656"/>
      <c r="BJ7656"/>
      <c r="BK7656"/>
      <c r="BL7656"/>
      <c r="BM7656"/>
      <c r="BN7656"/>
      <c r="BO7656"/>
      <c r="BP7656"/>
      <c r="BQ7656"/>
      <c r="BR7656"/>
      <c r="BS7656"/>
      <c r="BT7656"/>
      <c r="BU7656"/>
      <c r="BV7656"/>
      <c r="BW7656"/>
      <c r="BX7656"/>
      <c r="BY7656"/>
      <c r="BZ7656"/>
      <c r="CA7656"/>
      <c r="CB7656"/>
      <c r="CC7656"/>
      <c r="CD7656"/>
      <c r="CE7656"/>
      <c r="CF7656"/>
      <c r="CG7656"/>
      <c r="CH7656"/>
      <c r="CI7656"/>
      <c r="CJ7656"/>
      <c r="CK7656"/>
      <c r="CL7656"/>
      <c r="CM7656"/>
      <c r="CN7656"/>
      <c r="CO7656"/>
      <c r="CP7656"/>
      <c r="CQ7656"/>
      <c r="CR7656"/>
      <c r="CS7656"/>
      <c r="CT7656"/>
      <c r="CU7656"/>
      <c r="CV7656"/>
    </row>
    <row r="7657" spans="10:100" x14ac:dyDescent="0.25">
      <c r="J7657"/>
      <c r="K7657"/>
      <c r="L7657"/>
      <c r="M7657"/>
      <c r="N7657"/>
      <c r="O7657"/>
      <c r="P7657"/>
      <c r="Q7657"/>
      <c r="R7657"/>
      <c r="S7657"/>
      <c r="T7657"/>
      <c r="U7657"/>
      <c r="V7657"/>
      <c r="W7657"/>
      <c r="X7657"/>
      <c r="Y7657"/>
      <c r="Z7657"/>
      <c r="AA7657"/>
      <c r="AB7657"/>
      <c r="AC7657"/>
      <c r="AD7657"/>
      <c r="AE7657"/>
      <c r="AF7657"/>
      <c r="AG7657"/>
      <c r="AH7657"/>
      <c r="AI7657"/>
      <c r="AJ7657"/>
      <c r="AK7657"/>
      <c r="AL7657"/>
      <c r="AM7657"/>
      <c r="AN7657"/>
      <c r="AO7657"/>
      <c r="AP7657"/>
      <c r="AQ7657"/>
      <c r="AR7657"/>
      <c r="AS7657"/>
      <c r="AT7657"/>
      <c r="AU7657"/>
      <c r="AV7657"/>
      <c r="AW7657"/>
      <c r="AX7657"/>
      <c r="AY7657"/>
      <c r="AZ7657"/>
      <c r="BA7657"/>
      <c r="BB7657"/>
      <c r="BC7657"/>
      <c r="BD7657"/>
      <c r="BE7657"/>
      <c r="BF7657"/>
      <c r="BG7657"/>
      <c r="BH7657"/>
      <c r="BI7657"/>
      <c r="BJ7657"/>
      <c r="BK7657"/>
      <c r="BL7657"/>
      <c r="BM7657"/>
      <c r="BN7657"/>
      <c r="BO7657"/>
      <c r="BP7657"/>
      <c r="BQ7657"/>
      <c r="BR7657"/>
      <c r="BS7657"/>
      <c r="BT7657"/>
      <c r="BU7657"/>
      <c r="BV7657"/>
      <c r="BW7657"/>
      <c r="BX7657"/>
      <c r="BY7657"/>
      <c r="BZ7657"/>
      <c r="CA7657"/>
      <c r="CB7657"/>
      <c r="CC7657"/>
      <c r="CD7657"/>
      <c r="CE7657"/>
      <c r="CF7657"/>
      <c r="CG7657"/>
      <c r="CH7657"/>
      <c r="CI7657"/>
      <c r="CJ7657"/>
      <c r="CK7657"/>
      <c r="CL7657"/>
      <c r="CM7657"/>
      <c r="CN7657"/>
      <c r="CO7657"/>
      <c r="CP7657"/>
      <c r="CQ7657"/>
      <c r="CR7657"/>
      <c r="CS7657"/>
      <c r="CT7657"/>
      <c r="CU7657"/>
      <c r="CV7657"/>
    </row>
    <row r="7658" spans="10:100" x14ac:dyDescent="0.25">
      <c r="J7658"/>
      <c r="K7658"/>
      <c r="L7658"/>
      <c r="M7658"/>
      <c r="N7658"/>
      <c r="O7658"/>
      <c r="P7658"/>
      <c r="Q7658"/>
      <c r="R7658"/>
      <c r="S7658"/>
      <c r="T7658"/>
      <c r="U7658"/>
      <c r="V7658"/>
      <c r="W7658"/>
      <c r="X7658"/>
      <c r="Y7658"/>
      <c r="Z7658"/>
      <c r="AA7658"/>
      <c r="AB7658"/>
      <c r="AC7658"/>
      <c r="AD7658"/>
      <c r="AE7658"/>
      <c r="AF7658"/>
      <c r="AG7658"/>
      <c r="AH7658"/>
      <c r="AI7658"/>
      <c r="AJ7658"/>
      <c r="AK7658"/>
      <c r="AL7658"/>
      <c r="AM7658"/>
      <c r="AN7658"/>
      <c r="AO7658"/>
      <c r="AP7658"/>
      <c r="AQ7658"/>
      <c r="AR7658"/>
      <c r="AS7658"/>
      <c r="AT7658"/>
      <c r="AU7658"/>
      <c r="AV7658"/>
      <c r="AW7658"/>
      <c r="AX7658"/>
      <c r="AY7658"/>
      <c r="AZ7658"/>
      <c r="BA7658"/>
      <c r="BB7658"/>
      <c r="BC7658"/>
      <c r="BD7658"/>
      <c r="BE7658"/>
      <c r="BF7658"/>
      <c r="BG7658"/>
      <c r="BH7658"/>
      <c r="BI7658"/>
      <c r="BJ7658"/>
      <c r="BK7658"/>
      <c r="BL7658"/>
      <c r="BM7658"/>
      <c r="BN7658"/>
      <c r="BO7658"/>
      <c r="BP7658"/>
      <c r="BQ7658"/>
      <c r="BR7658"/>
      <c r="BS7658"/>
      <c r="BT7658"/>
      <c r="BU7658"/>
      <c r="BV7658"/>
      <c r="BW7658"/>
      <c r="BX7658"/>
      <c r="BY7658"/>
      <c r="BZ7658"/>
      <c r="CA7658"/>
      <c r="CB7658"/>
      <c r="CC7658"/>
      <c r="CD7658"/>
      <c r="CE7658"/>
      <c r="CF7658"/>
      <c r="CG7658"/>
      <c r="CH7658"/>
      <c r="CI7658"/>
      <c r="CJ7658"/>
      <c r="CK7658"/>
      <c r="CL7658"/>
      <c r="CM7658"/>
      <c r="CN7658"/>
      <c r="CO7658"/>
      <c r="CP7658"/>
      <c r="CQ7658"/>
      <c r="CR7658"/>
      <c r="CS7658"/>
      <c r="CT7658"/>
      <c r="CU7658"/>
      <c r="CV7658"/>
    </row>
    <row r="7659" spans="10:100" x14ac:dyDescent="0.25">
      <c r="J7659"/>
      <c r="K7659"/>
      <c r="L7659"/>
      <c r="M7659"/>
      <c r="N7659"/>
      <c r="O7659"/>
      <c r="P7659"/>
      <c r="Q7659"/>
      <c r="R7659"/>
      <c r="S7659"/>
      <c r="T7659"/>
      <c r="U7659"/>
      <c r="V7659"/>
      <c r="W7659"/>
      <c r="X7659"/>
      <c r="Y7659"/>
      <c r="Z7659"/>
      <c r="AA7659"/>
      <c r="AB7659"/>
      <c r="AC7659"/>
      <c r="AD7659"/>
      <c r="AE7659"/>
      <c r="AF7659"/>
      <c r="AG7659"/>
      <c r="AH7659"/>
      <c r="AI7659"/>
      <c r="AJ7659"/>
      <c r="AK7659"/>
      <c r="AL7659"/>
      <c r="AM7659"/>
      <c r="AN7659"/>
      <c r="AO7659"/>
      <c r="AP7659"/>
      <c r="AQ7659"/>
      <c r="AR7659"/>
      <c r="AS7659"/>
      <c r="AT7659"/>
      <c r="AU7659"/>
      <c r="AV7659"/>
      <c r="AW7659"/>
      <c r="AX7659"/>
      <c r="AY7659"/>
      <c r="AZ7659"/>
      <c r="BA7659"/>
      <c r="BB7659"/>
      <c r="BC7659"/>
      <c r="BD7659"/>
      <c r="BE7659"/>
      <c r="BF7659"/>
      <c r="BG7659"/>
      <c r="BH7659"/>
      <c r="BI7659"/>
      <c r="BJ7659"/>
      <c r="BK7659"/>
      <c r="BL7659"/>
      <c r="BM7659"/>
      <c r="BN7659"/>
      <c r="BO7659"/>
      <c r="BP7659"/>
      <c r="BQ7659"/>
      <c r="BR7659"/>
      <c r="BS7659"/>
      <c r="BT7659"/>
      <c r="BU7659"/>
      <c r="BV7659"/>
      <c r="BW7659"/>
      <c r="BX7659"/>
      <c r="BY7659"/>
      <c r="BZ7659"/>
      <c r="CA7659"/>
      <c r="CB7659"/>
      <c r="CC7659"/>
      <c r="CD7659"/>
      <c r="CE7659"/>
      <c r="CF7659"/>
      <c r="CG7659"/>
      <c r="CH7659"/>
      <c r="CI7659"/>
      <c r="CJ7659"/>
      <c r="CK7659"/>
      <c r="CL7659"/>
      <c r="CM7659"/>
      <c r="CN7659"/>
      <c r="CO7659"/>
      <c r="CP7659"/>
      <c r="CQ7659"/>
      <c r="CR7659"/>
      <c r="CS7659"/>
      <c r="CT7659"/>
      <c r="CU7659"/>
      <c r="CV7659"/>
    </row>
    <row r="7660" spans="10:100" x14ac:dyDescent="0.25">
      <c r="J7660"/>
      <c r="K7660"/>
      <c r="L7660"/>
      <c r="M7660"/>
      <c r="N7660"/>
      <c r="O7660"/>
      <c r="P7660"/>
      <c r="Q7660"/>
      <c r="R7660"/>
      <c r="S7660"/>
      <c r="T7660"/>
      <c r="U7660"/>
      <c r="V7660"/>
      <c r="W7660"/>
      <c r="X7660"/>
      <c r="Y7660"/>
      <c r="Z7660"/>
      <c r="AA7660"/>
      <c r="AB7660"/>
      <c r="AC7660"/>
      <c r="AD7660"/>
      <c r="AE7660"/>
      <c r="AF7660"/>
      <c r="AG7660"/>
      <c r="AH7660"/>
      <c r="AI7660"/>
      <c r="AJ7660"/>
      <c r="AK7660"/>
      <c r="AL7660"/>
      <c r="AM7660"/>
      <c r="AN7660"/>
      <c r="AO7660"/>
      <c r="AP7660"/>
      <c r="AQ7660"/>
      <c r="AR7660"/>
      <c r="AS7660"/>
      <c r="AT7660"/>
      <c r="AU7660"/>
      <c r="AV7660"/>
      <c r="AW7660"/>
      <c r="AX7660"/>
      <c r="AY7660"/>
      <c r="AZ7660"/>
      <c r="BA7660"/>
      <c r="BB7660"/>
      <c r="BC7660"/>
      <c r="BD7660"/>
      <c r="BE7660"/>
      <c r="BF7660"/>
      <c r="BG7660"/>
      <c r="BH7660"/>
      <c r="BI7660"/>
      <c r="BJ7660"/>
      <c r="BK7660"/>
      <c r="BL7660"/>
      <c r="BM7660"/>
      <c r="BN7660"/>
      <c r="BO7660"/>
      <c r="BP7660"/>
      <c r="BQ7660"/>
      <c r="BR7660"/>
      <c r="BS7660"/>
      <c r="BT7660"/>
      <c r="BU7660"/>
      <c r="BV7660"/>
      <c r="BW7660"/>
      <c r="BX7660"/>
      <c r="BY7660"/>
      <c r="BZ7660"/>
      <c r="CA7660"/>
      <c r="CB7660"/>
      <c r="CC7660"/>
      <c r="CD7660"/>
      <c r="CE7660"/>
      <c r="CF7660"/>
      <c r="CG7660"/>
      <c r="CH7660"/>
      <c r="CI7660"/>
      <c r="CJ7660"/>
      <c r="CK7660"/>
      <c r="CL7660"/>
      <c r="CM7660"/>
      <c r="CN7660"/>
      <c r="CO7660"/>
      <c r="CP7660"/>
      <c r="CQ7660"/>
      <c r="CR7660"/>
      <c r="CS7660"/>
      <c r="CT7660"/>
      <c r="CU7660"/>
      <c r="CV7660"/>
    </row>
    <row r="7661" spans="10:100" x14ac:dyDescent="0.25">
      <c r="J7661"/>
      <c r="K7661"/>
      <c r="L7661"/>
      <c r="M7661"/>
      <c r="N7661"/>
      <c r="O7661"/>
      <c r="P7661"/>
      <c r="Q7661"/>
      <c r="R7661"/>
      <c r="S7661"/>
      <c r="T7661"/>
      <c r="U7661"/>
      <c r="V7661"/>
      <c r="W7661"/>
      <c r="X7661"/>
      <c r="Y7661"/>
      <c r="Z7661"/>
      <c r="AA7661"/>
      <c r="AB7661"/>
      <c r="AC7661"/>
      <c r="AD7661"/>
      <c r="AE7661"/>
      <c r="AF7661"/>
      <c r="AG7661"/>
      <c r="AH7661"/>
      <c r="AI7661"/>
      <c r="AJ7661"/>
      <c r="AK7661"/>
      <c r="AL7661"/>
      <c r="AM7661"/>
      <c r="AN7661"/>
      <c r="AO7661"/>
      <c r="AP7661"/>
      <c r="AQ7661"/>
      <c r="AR7661"/>
      <c r="AS7661"/>
      <c r="AT7661"/>
      <c r="AU7661"/>
      <c r="AV7661"/>
      <c r="AW7661"/>
      <c r="AX7661"/>
      <c r="AY7661"/>
      <c r="AZ7661"/>
      <c r="BA7661"/>
      <c r="BB7661"/>
      <c r="BC7661"/>
      <c r="BD7661"/>
      <c r="BE7661"/>
      <c r="BF7661"/>
      <c r="BG7661"/>
      <c r="BH7661"/>
      <c r="BI7661"/>
      <c r="BJ7661"/>
      <c r="BK7661"/>
      <c r="BL7661"/>
      <c r="BM7661"/>
      <c r="BN7661"/>
      <c r="BO7661"/>
      <c r="BP7661"/>
      <c r="BQ7661"/>
      <c r="BR7661"/>
      <c r="BS7661"/>
      <c r="BT7661"/>
      <c r="BU7661"/>
      <c r="BV7661"/>
      <c r="BW7661"/>
      <c r="BX7661"/>
      <c r="BY7661"/>
      <c r="BZ7661"/>
      <c r="CA7661"/>
      <c r="CB7661"/>
      <c r="CC7661"/>
      <c r="CD7661"/>
      <c r="CE7661"/>
      <c r="CF7661"/>
      <c r="CG7661"/>
      <c r="CH7661"/>
      <c r="CI7661"/>
      <c r="CJ7661"/>
      <c r="CK7661"/>
      <c r="CL7661"/>
      <c r="CM7661"/>
      <c r="CN7661"/>
      <c r="CO7661"/>
      <c r="CP7661"/>
      <c r="CQ7661"/>
      <c r="CR7661"/>
      <c r="CS7661"/>
      <c r="CT7661"/>
      <c r="CU7661"/>
      <c r="CV7661"/>
    </row>
    <row r="7662" spans="10:100" x14ac:dyDescent="0.25">
      <c r="J7662"/>
      <c r="K7662"/>
      <c r="L7662"/>
      <c r="M7662"/>
      <c r="N7662"/>
      <c r="O7662"/>
      <c r="P7662"/>
      <c r="Q7662"/>
      <c r="R7662"/>
      <c r="S7662"/>
      <c r="T7662"/>
      <c r="U7662"/>
      <c r="V7662"/>
      <c r="W7662"/>
      <c r="X7662"/>
      <c r="Y7662"/>
      <c r="Z7662"/>
      <c r="AA7662"/>
      <c r="AB7662"/>
      <c r="AC7662"/>
      <c r="AD7662"/>
      <c r="AE7662"/>
      <c r="AF7662"/>
      <c r="AG7662"/>
      <c r="AH7662"/>
      <c r="AI7662"/>
      <c r="AJ7662"/>
      <c r="AK7662"/>
      <c r="AL7662"/>
      <c r="AM7662"/>
      <c r="AN7662"/>
      <c r="AO7662"/>
      <c r="AP7662"/>
      <c r="AQ7662"/>
      <c r="AR7662"/>
      <c r="AS7662"/>
      <c r="AT7662"/>
      <c r="AU7662"/>
      <c r="AV7662"/>
      <c r="AW7662"/>
      <c r="AX7662"/>
      <c r="AY7662"/>
      <c r="AZ7662"/>
      <c r="BA7662"/>
      <c r="BB7662"/>
      <c r="BC7662"/>
      <c r="BD7662"/>
      <c r="BE7662"/>
      <c r="BF7662"/>
      <c r="BG7662"/>
      <c r="BH7662"/>
      <c r="BI7662"/>
      <c r="BJ7662"/>
      <c r="BK7662"/>
      <c r="BL7662"/>
      <c r="BM7662"/>
      <c r="BN7662"/>
      <c r="BO7662"/>
      <c r="BP7662"/>
      <c r="BQ7662"/>
      <c r="BR7662"/>
      <c r="BS7662"/>
      <c r="BT7662"/>
      <c r="BU7662"/>
      <c r="BV7662"/>
      <c r="BW7662"/>
      <c r="BX7662"/>
      <c r="BY7662"/>
      <c r="BZ7662"/>
      <c r="CA7662"/>
      <c r="CB7662"/>
      <c r="CC7662"/>
      <c r="CD7662"/>
      <c r="CE7662"/>
      <c r="CF7662"/>
      <c r="CG7662"/>
      <c r="CH7662"/>
      <c r="CI7662"/>
      <c r="CJ7662"/>
      <c r="CK7662"/>
      <c r="CL7662"/>
      <c r="CM7662"/>
      <c r="CN7662"/>
      <c r="CO7662"/>
      <c r="CP7662"/>
      <c r="CQ7662"/>
      <c r="CR7662"/>
      <c r="CS7662"/>
      <c r="CT7662"/>
      <c r="CU7662"/>
      <c r="CV7662"/>
    </row>
    <row r="7663" spans="10:100" x14ac:dyDescent="0.25">
      <c r="J7663"/>
      <c r="K7663"/>
      <c r="L7663"/>
      <c r="M7663"/>
      <c r="N7663"/>
      <c r="O7663"/>
      <c r="P7663"/>
      <c r="Q7663"/>
      <c r="R7663"/>
      <c r="S7663"/>
      <c r="T7663"/>
      <c r="U7663"/>
      <c r="V7663"/>
      <c r="W7663"/>
      <c r="X7663"/>
      <c r="Y7663"/>
      <c r="Z7663"/>
      <c r="AA7663"/>
      <c r="AB7663"/>
      <c r="AC7663"/>
      <c r="AD7663"/>
      <c r="AE7663"/>
      <c r="AF7663"/>
      <c r="AG7663"/>
      <c r="AH7663"/>
      <c r="AI7663"/>
      <c r="AJ7663"/>
      <c r="AK7663"/>
      <c r="AL7663"/>
      <c r="AM7663"/>
      <c r="AN7663"/>
      <c r="AO7663"/>
      <c r="AP7663"/>
      <c r="AQ7663"/>
      <c r="AR7663"/>
      <c r="AS7663"/>
      <c r="AT7663"/>
      <c r="AU7663"/>
      <c r="AV7663"/>
      <c r="AW7663"/>
      <c r="AX7663"/>
      <c r="AY7663"/>
      <c r="AZ7663"/>
      <c r="BA7663"/>
      <c r="BB7663"/>
      <c r="BC7663"/>
      <c r="BD7663"/>
      <c r="BE7663"/>
      <c r="BF7663"/>
      <c r="BG7663"/>
      <c r="BH7663"/>
      <c r="BI7663"/>
      <c r="BJ7663"/>
      <c r="BK7663"/>
      <c r="BL7663"/>
      <c r="BM7663"/>
      <c r="BN7663"/>
      <c r="BO7663"/>
      <c r="BP7663"/>
      <c r="BQ7663"/>
      <c r="BR7663"/>
      <c r="BS7663"/>
      <c r="BT7663"/>
      <c r="BU7663"/>
      <c r="BV7663"/>
      <c r="BW7663"/>
      <c r="BX7663"/>
      <c r="BY7663"/>
      <c r="BZ7663"/>
      <c r="CA7663"/>
      <c r="CB7663"/>
      <c r="CC7663"/>
      <c r="CD7663"/>
      <c r="CE7663"/>
      <c r="CF7663"/>
      <c r="CG7663"/>
      <c r="CH7663"/>
      <c r="CI7663"/>
      <c r="CJ7663"/>
      <c r="CK7663"/>
      <c r="CL7663"/>
      <c r="CM7663"/>
      <c r="CN7663"/>
      <c r="CO7663"/>
      <c r="CP7663"/>
      <c r="CQ7663"/>
      <c r="CR7663"/>
      <c r="CS7663"/>
      <c r="CT7663"/>
      <c r="CU7663"/>
      <c r="CV7663"/>
    </row>
    <row r="7664" spans="10:100" x14ac:dyDescent="0.25">
      <c r="J7664"/>
      <c r="K7664"/>
      <c r="L7664"/>
      <c r="M7664"/>
      <c r="N7664"/>
      <c r="O7664"/>
      <c r="P7664"/>
      <c r="Q7664"/>
      <c r="R7664"/>
      <c r="S7664"/>
      <c r="T7664"/>
      <c r="U7664"/>
      <c r="V7664"/>
      <c r="W7664"/>
      <c r="X7664"/>
      <c r="Y7664"/>
      <c r="Z7664"/>
      <c r="AA7664"/>
      <c r="AB7664"/>
      <c r="AC7664"/>
      <c r="AD7664"/>
      <c r="AE7664"/>
      <c r="AF7664"/>
      <c r="AG7664"/>
      <c r="AH7664"/>
      <c r="AI7664"/>
      <c r="AJ7664"/>
      <c r="AK7664"/>
      <c r="AL7664"/>
      <c r="AM7664"/>
      <c r="AN7664"/>
      <c r="AO7664"/>
      <c r="AP7664"/>
      <c r="AQ7664"/>
      <c r="AR7664"/>
      <c r="AS7664"/>
      <c r="AT7664"/>
      <c r="AU7664"/>
      <c r="AV7664"/>
      <c r="AW7664"/>
      <c r="AX7664"/>
      <c r="AY7664"/>
      <c r="AZ7664"/>
      <c r="BA7664"/>
      <c r="BB7664"/>
      <c r="BC7664"/>
      <c r="BD7664"/>
      <c r="BE7664"/>
      <c r="BF7664"/>
      <c r="BG7664"/>
      <c r="BH7664"/>
      <c r="BI7664"/>
      <c r="BJ7664"/>
      <c r="BK7664"/>
      <c r="BL7664"/>
      <c r="BM7664"/>
      <c r="BN7664"/>
      <c r="BO7664"/>
      <c r="BP7664"/>
      <c r="BQ7664"/>
      <c r="BR7664"/>
      <c r="BS7664"/>
      <c r="BT7664"/>
      <c r="BU7664"/>
      <c r="BV7664"/>
      <c r="BW7664"/>
      <c r="BX7664"/>
      <c r="BY7664"/>
      <c r="BZ7664"/>
      <c r="CA7664"/>
      <c r="CB7664"/>
      <c r="CC7664"/>
      <c r="CD7664"/>
      <c r="CE7664"/>
      <c r="CF7664"/>
      <c r="CG7664"/>
      <c r="CH7664"/>
      <c r="CI7664"/>
      <c r="CJ7664"/>
      <c r="CK7664"/>
      <c r="CL7664"/>
      <c r="CM7664"/>
      <c r="CN7664"/>
      <c r="CO7664"/>
      <c r="CP7664"/>
      <c r="CQ7664"/>
      <c r="CR7664"/>
      <c r="CS7664"/>
      <c r="CT7664"/>
      <c r="CU7664"/>
      <c r="CV7664"/>
    </row>
    <row r="7665" spans="10:100" x14ac:dyDescent="0.25">
      <c r="J7665"/>
      <c r="K7665"/>
      <c r="L7665"/>
      <c r="M7665"/>
      <c r="N7665"/>
      <c r="O7665"/>
      <c r="P7665"/>
      <c r="Q7665"/>
      <c r="R7665"/>
      <c r="S7665"/>
      <c r="T7665"/>
      <c r="U7665"/>
      <c r="V7665"/>
      <c r="W7665"/>
      <c r="X7665"/>
      <c r="Y7665"/>
      <c r="Z7665"/>
      <c r="AA7665"/>
      <c r="AB7665"/>
      <c r="AC7665"/>
      <c r="AD7665"/>
      <c r="AE7665"/>
      <c r="AF7665"/>
      <c r="AG7665"/>
      <c r="AH7665"/>
      <c r="AI7665"/>
      <c r="AJ7665"/>
      <c r="AK7665"/>
      <c r="AL7665"/>
      <c r="AM7665"/>
      <c r="AN7665"/>
      <c r="AO7665"/>
      <c r="AP7665"/>
      <c r="AQ7665"/>
      <c r="AR7665"/>
      <c r="AS7665"/>
      <c r="AT7665"/>
      <c r="AU7665"/>
      <c r="AV7665"/>
      <c r="AW7665"/>
      <c r="AX7665"/>
      <c r="AY7665"/>
      <c r="AZ7665"/>
      <c r="BA7665"/>
      <c r="BB7665"/>
      <c r="BC7665"/>
      <c r="BD7665"/>
      <c r="BE7665"/>
      <c r="BF7665"/>
      <c r="BG7665"/>
      <c r="BH7665"/>
      <c r="BI7665"/>
      <c r="BJ7665"/>
      <c r="BK7665"/>
      <c r="BL7665"/>
      <c r="BM7665"/>
      <c r="BN7665"/>
      <c r="BO7665"/>
      <c r="BP7665"/>
      <c r="BQ7665"/>
      <c r="BR7665"/>
      <c r="BS7665"/>
      <c r="BT7665"/>
      <c r="BU7665"/>
      <c r="BV7665"/>
      <c r="BW7665"/>
      <c r="BX7665"/>
      <c r="BY7665"/>
      <c r="BZ7665"/>
      <c r="CA7665"/>
      <c r="CB7665"/>
      <c r="CC7665"/>
      <c r="CD7665"/>
      <c r="CE7665"/>
      <c r="CF7665"/>
      <c r="CG7665"/>
      <c r="CH7665"/>
      <c r="CI7665"/>
      <c r="CJ7665"/>
      <c r="CK7665"/>
      <c r="CL7665"/>
      <c r="CM7665"/>
      <c r="CN7665"/>
      <c r="CO7665"/>
      <c r="CP7665"/>
      <c r="CQ7665"/>
      <c r="CR7665"/>
      <c r="CS7665"/>
      <c r="CT7665"/>
      <c r="CU7665"/>
      <c r="CV7665"/>
    </row>
    <row r="7666" spans="10:100" x14ac:dyDescent="0.25">
      <c r="J7666"/>
      <c r="K7666"/>
      <c r="L7666"/>
      <c r="M7666"/>
      <c r="N7666"/>
      <c r="O7666"/>
      <c r="P7666"/>
      <c r="Q7666"/>
      <c r="R7666"/>
      <c r="S7666"/>
      <c r="T7666"/>
      <c r="U7666"/>
      <c r="V7666"/>
      <c r="W7666"/>
      <c r="X7666"/>
      <c r="Y7666"/>
      <c r="Z7666"/>
      <c r="AA7666"/>
      <c r="AB7666"/>
      <c r="AC7666"/>
      <c r="AD7666"/>
      <c r="AE7666"/>
      <c r="AF7666"/>
      <c r="AG7666"/>
      <c r="AH7666"/>
      <c r="AI7666"/>
      <c r="AJ7666"/>
      <c r="AK7666"/>
      <c r="AL7666"/>
      <c r="AM7666"/>
      <c r="AN7666"/>
      <c r="AO7666"/>
      <c r="AP7666"/>
      <c r="AQ7666"/>
      <c r="AR7666"/>
      <c r="AS7666"/>
      <c r="AT7666"/>
      <c r="AU7666"/>
      <c r="AV7666"/>
      <c r="AW7666"/>
      <c r="AX7666"/>
      <c r="AY7666"/>
      <c r="AZ7666"/>
      <c r="BA7666"/>
      <c r="BB7666"/>
      <c r="BC7666"/>
      <c r="BD7666"/>
      <c r="BE7666"/>
      <c r="BF7666"/>
      <c r="BG7666"/>
      <c r="BH7666"/>
      <c r="BI7666"/>
      <c r="BJ7666"/>
      <c r="BK7666"/>
      <c r="BL7666"/>
      <c r="BM7666"/>
      <c r="BN7666"/>
      <c r="BO7666"/>
      <c r="BP7666"/>
      <c r="BQ7666"/>
      <c r="BR7666"/>
      <c r="BS7666"/>
      <c r="BT7666"/>
      <c r="BU7666"/>
      <c r="BV7666"/>
      <c r="BW7666"/>
      <c r="BX7666"/>
      <c r="BY7666"/>
      <c r="BZ7666"/>
      <c r="CA7666"/>
      <c r="CB7666"/>
      <c r="CC7666"/>
      <c r="CD7666"/>
      <c r="CE7666"/>
      <c r="CF7666"/>
      <c r="CG7666"/>
      <c r="CH7666"/>
      <c r="CI7666"/>
      <c r="CJ7666"/>
      <c r="CK7666"/>
      <c r="CL7666"/>
      <c r="CM7666"/>
      <c r="CN7666"/>
      <c r="CO7666"/>
      <c r="CP7666"/>
      <c r="CQ7666"/>
      <c r="CR7666"/>
      <c r="CS7666"/>
      <c r="CT7666"/>
      <c r="CU7666"/>
      <c r="CV7666"/>
    </row>
    <row r="7667" spans="10:100" x14ac:dyDescent="0.25">
      <c r="J7667"/>
      <c r="K7667"/>
      <c r="L7667"/>
      <c r="M7667"/>
      <c r="N7667"/>
      <c r="O7667"/>
      <c r="P7667"/>
      <c r="Q7667"/>
      <c r="R7667"/>
      <c r="S7667"/>
      <c r="T7667"/>
      <c r="U7667"/>
      <c r="V7667"/>
      <c r="W7667"/>
      <c r="X7667"/>
      <c r="Y7667"/>
      <c r="Z7667"/>
      <c r="AA7667"/>
      <c r="AB7667"/>
      <c r="AC7667"/>
      <c r="AD7667"/>
      <c r="AE7667"/>
      <c r="AF7667"/>
      <c r="AG7667"/>
      <c r="AH7667"/>
      <c r="AI7667"/>
      <c r="AJ7667"/>
      <c r="AK7667"/>
      <c r="AL7667"/>
      <c r="AM7667"/>
      <c r="AN7667"/>
      <c r="AO7667"/>
      <c r="AP7667"/>
      <c r="AQ7667"/>
      <c r="AR7667"/>
      <c r="AS7667"/>
      <c r="AT7667"/>
      <c r="AU7667"/>
      <c r="AV7667"/>
      <c r="AW7667"/>
      <c r="AX7667"/>
      <c r="AY7667"/>
      <c r="AZ7667"/>
      <c r="BA7667"/>
      <c r="BB7667"/>
      <c r="BC7667"/>
      <c r="BD7667"/>
      <c r="BE7667"/>
      <c r="BF7667"/>
      <c r="BG7667"/>
      <c r="BH7667"/>
      <c r="BI7667"/>
      <c r="BJ7667"/>
      <c r="BK7667"/>
      <c r="BL7667"/>
      <c r="BM7667"/>
      <c r="BN7667"/>
      <c r="BO7667"/>
      <c r="BP7667"/>
      <c r="BQ7667"/>
      <c r="BR7667"/>
      <c r="BS7667"/>
      <c r="BT7667"/>
      <c r="BU7667"/>
      <c r="BV7667"/>
      <c r="BW7667"/>
      <c r="BX7667"/>
      <c r="BY7667"/>
      <c r="BZ7667"/>
      <c r="CA7667"/>
      <c r="CB7667"/>
      <c r="CC7667"/>
      <c r="CD7667"/>
      <c r="CE7667"/>
      <c r="CF7667"/>
      <c r="CG7667"/>
      <c r="CH7667"/>
      <c r="CI7667"/>
      <c r="CJ7667"/>
      <c r="CK7667"/>
      <c r="CL7667"/>
      <c r="CM7667"/>
      <c r="CN7667"/>
      <c r="CO7667"/>
      <c r="CP7667"/>
      <c r="CQ7667"/>
      <c r="CR7667"/>
      <c r="CS7667"/>
      <c r="CT7667"/>
      <c r="CU7667"/>
      <c r="CV7667"/>
    </row>
    <row r="7668" spans="10:100" x14ac:dyDescent="0.25">
      <c r="J7668"/>
      <c r="K7668"/>
      <c r="L7668"/>
      <c r="M7668"/>
      <c r="N7668"/>
      <c r="O7668"/>
      <c r="P7668"/>
      <c r="Q7668"/>
      <c r="R7668"/>
      <c r="S7668"/>
      <c r="T7668"/>
      <c r="U7668"/>
      <c r="V7668"/>
      <c r="W7668"/>
      <c r="X7668"/>
      <c r="Y7668"/>
      <c r="Z7668"/>
      <c r="AA7668"/>
      <c r="AB7668"/>
      <c r="AC7668"/>
      <c r="AD7668"/>
      <c r="AE7668"/>
      <c r="AF7668"/>
      <c r="AG7668"/>
      <c r="AH7668"/>
      <c r="AI7668"/>
      <c r="AJ7668"/>
      <c r="AK7668"/>
      <c r="AL7668"/>
      <c r="AM7668"/>
      <c r="AN7668"/>
      <c r="AO7668"/>
      <c r="AP7668"/>
      <c r="AQ7668"/>
      <c r="AR7668"/>
      <c r="AS7668"/>
      <c r="AT7668"/>
      <c r="AU7668"/>
      <c r="AV7668"/>
      <c r="AW7668"/>
      <c r="AX7668"/>
      <c r="AY7668"/>
      <c r="AZ7668"/>
      <c r="BA7668"/>
      <c r="BB7668"/>
      <c r="BC7668"/>
      <c r="BD7668"/>
      <c r="BE7668"/>
      <c r="BF7668"/>
      <c r="BG7668"/>
      <c r="BH7668"/>
      <c r="BI7668"/>
      <c r="BJ7668"/>
      <c r="BK7668"/>
      <c r="BL7668"/>
      <c r="BM7668"/>
      <c r="BN7668"/>
      <c r="BO7668"/>
      <c r="BP7668"/>
      <c r="BQ7668"/>
      <c r="BR7668"/>
      <c r="BS7668"/>
      <c r="BT7668"/>
      <c r="BU7668"/>
      <c r="BV7668"/>
      <c r="BW7668"/>
      <c r="BX7668"/>
      <c r="BY7668"/>
      <c r="BZ7668"/>
      <c r="CA7668"/>
      <c r="CB7668"/>
      <c r="CC7668"/>
      <c r="CD7668"/>
      <c r="CE7668"/>
      <c r="CF7668"/>
      <c r="CG7668"/>
      <c r="CH7668"/>
      <c r="CI7668"/>
      <c r="CJ7668"/>
      <c r="CK7668"/>
      <c r="CL7668"/>
      <c r="CM7668"/>
      <c r="CN7668"/>
      <c r="CO7668"/>
      <c r="CP7668"/>
      <c r="CQ7668"/>
      <c r="CR7668"/>
      <c r="CS7668"/>
      <c r="CT7668"/>
      <c r="CU7668"/>
      <c r="CV7668"/>
    </row>
    <row r="7669" spans="10:100" x14ac:dyDescent="0.25">
      <c r="J7669"/>
      <c r="K7669"/>
      <c r="L7669"/>
      <c r="M7669"/>
      <c r="N7669"/>
      <c r="O7669"/>
      <c r="P7669"/>
      <c r="Q7669"/>
      <c r="R7669"/>
      <c r="S7669"/>
      <c r="T7669"/>
      <c r="U7669"/>
      <c r="V7669"/>
      <c r="W7669"/>
      <c r="X7669"/>
      <c r="Y7669"/>
      <c r="Z7669"/>
      <c r="AA7669"/>
      <c r="AB7669"/>
      <c r="AC7669"/>
      <c r="AD7669"/>
      <c r="AE7669"/>
      <c r="AF7669"/>
      <c r="AG7669"/>
      <c r="AH7669"/>
      <c r="AI7669"/>
      <c r="AJ7669"/>
      <c r="AK7669"/>
      <c r="AL7669"/>
      <c r="AM7669"/>
      <c r="AN7669"/>
      <c r="AO7669"/>
      <c r="AP7669"/>
      <c r="AQ7669"/>
      <c r="AR7669"/>
      <c r="AS7669"/>
      <c r="AT7669"/>
      <c r="AU7669"/>
      <c r="AV7669"/>
      <c r="AW7669"/>
      <c r="AX7669"/>
      <c r="AY7669"/>
      <c r="AZ7669"/>
      <c r="BA7669"/>
      <c r="BB7669"/>
      <c r="BC7669"/>
      <c r="BD7669"/>
      <c r="BE7669"/>
      <c r="BF7669"/>
      <c r="BG7669"/>
      <c r="BH7669"/>
      <c r="BI7669"/>
      <c r="BJ7669"/>
      <c r="BK7669"/>
      <c r="BL7669"/>
      <c r="BM7669"/>
      <c r="BN7669"/>
      <c r="BO7669"/>
      <c r="BP7669"/>
      <c r="BQ7669"/>
      <c r="BR7669"/>
      <c r="BS7669"/>
      <c r="BT7669"/>
      <c r="BU7669"/>
      <c r="BV7669"/>
      <c r="BW7669"/>
      <c r="BX7669"/>
      <c r="BY7669"/>
      <c r="BZ7669"/>
      <c r="CA7669"/>
      <c r="CB7669"/>
      <c r="CC7669"/>
      <c r="CD7669"/>
      <c r="CE7669"/>
      <c r="CF7669"/>
      <c r="CG7669"/>
      <c r="CH7669"/>
      <c r="CI7669"/>
      <c r="CJ7669"/>
      <c r="CK7669"/>
      <c r="CL7669"/>
      <c r="CM7669"/>
      <c r="CN7669"/>
      <c r="CO7669"/>
      <c r="CP7669"/>
      <c r="CQ7669"/>
      <c r="CR7669"/>
      <c r="CS7669"/>
      <c r="CT7669"/>
      <c r="CU7669"/>
      <c r="CV7669"/>
    </row>
    <row r="7670" spans="10:100" x14ac:dyDescent="0.25">
      <c r="J7670"/>
      <c r="K7670"/>
      <c r="L7670"/>
      <c r="M7670"/>
      <c r="N7670"/>
      <c r="O7670"/>
      <c r="P7670"/>
      <c r="Q7670"/>
      <c r="R7670"/>
      <c r="S7670"/>
      <c r="T7670"/>
      <c r="U7670"/>
      <c r="V7670"/>
      <c r="W7670"/>
      <c r="X7670"/>
      <c r="Y7670"/>
      <c r="Z7670"/>
      <c r="AA7670"/>
      <c r="AB7670"/>
      <c r="AC7670"/>
      <c r="AD7670"/>
      <c r="AE7670"/>
      <c r="AF7670"/>
      <c r="AG7670"/>
      <c r="AH7670"/>
      <c r="AI7670"/>
      <c r="AJ7670"/>
      <c r="AK7670"/>
      <c r="AL7670"/>
      <c r="AM7670"/>
      <c r="AN7670"/>
      <c r="AO7670"/>
      <c r="AP7670"/>
      <c r="AQ7670"/>
      <c r="AR7670"/>
      <c r="AS7670"/>
      <c r="AT7670"/>
      <c r="AU7670"/>
      <c r="AV7670"/>
      <c r="AW7670"/>
      <c r="AX7670"/>
      <c r="AY7670"/>
      <c r="AZ7670"/>
      <c r="BA7670"/>
      <c r="BB7670"/>
      <c r="BC7670"/>
      <c r="BD7670"/>
      <c r="BE7670"/>
      <c r="BF7670"/>
      <c r="BG7670"/>
      <c r="BH7670"/>
      <c r="BI7670"/>
      <c r="BJ7670"/>
      <c r="BK7670"/>
      <c r="BL7670"/>
      <c r="BM7670"/>
      <c r="BN7670"/>
      <c r="BO7670"/>
      <c r="BP7670"/>
      <c r="BQ7670"/>
      <c r="BR7670"/>
      <c r="BS7670"/>
      <c r="BT7670"/>
      <c r="BU7670"/>
      <c r="BV7670"/>
      <c r="BW7670"/>
      <c r="BX7670"/>
      <c r="BY7670"/>
      <c r="BZ7670"/>
      <c r="CA7670"/>
      <c r="CB7670"/>
      <c r="CC7670"/>
      <c r="CD7670"/>
      <c r="CE7670"/>
      <c r="CF7670"/>
      <c r="CG7670"/>
      <c r="CH7670"/>
      <c r="CI7670"/>
      <c r="CJ7670"/>
      <c r="CK7670"/>
      <c r="CL7670"/>
      <c r="CM7670"/>
      <c r="CN7670"/>
      <c r="CO7670"/>
      <c r="CP7670"/>
      <c r="CQ7670"/>
      <c r="CR7670"/>
      <c r="CS7670"/>
      <c r="CT7670"/>
      <c r="CU7670"/>
      <c r="CV7670"/>
    </row>
    <row r="7671" spans="10:100" x14ac:dyDescent="0.25">
      <c r="J7671"/>
      <c r="K7671"/>
      <c r="L7671"/>
      <c r="M7671"/>
      <c r="N7671"/>
      <c r="O7671"/>
      <c r="P7671"/>
      <c r="Q7671"/>
      <c r="R7671"/>
      <c r="S7671"/>
      <c r="T7671"/>
      <c r="U7671"/>
      <c r="V7671"/>
      <c r="W7671"/>
      <c r="X7671"/>
      <c r="Y7671"/>
      <c r="Z7671"/>
      <c r="AA7671"/>
      <c r="AB7671"/>
      <c r="AC7671"/>
      <c r="AD7671"/>
      <c r="AE7671"/>
      <c r="AF7671"/>
      <c r="AG7671"/>
      <c r="AH7671"/>
      <c r="AI7671"/>
      <c r="AJ7671"/>
      <c r="AK7671"/>
      <c r="AL7671"/>
      <c r="AM7671"/>
      <c r="AN7671"/>
      <c r="AO7671"/>
      <c r="AP7671"/>
      <c r="AQ7671"/>
      <c r="AR7671"/>
      <c r="AS7671"/>
      <c r="AT7671"/>
      <c r="AU7671"/>
      <c r="AV7671"/>
      <c r="AW7671"/>
      <c r="AX7671"/>
      <c r="AY7671"/>
      <c r="AZ7671"/>
      <c r="BA7671"/>
      <c r="BB7671"/>
      <c r="BC7671"/>
      <c r="BD7671"/>
      <c r="BE7671"/>
      <c r="BF7671"/>
      <c r="BG7671"/>
      <c r="BH7671"/>
      <c r="BI7671"/>
      <c r="BJ7671"/>
      <c r="BK7671"/>
      <c r="BL7671"/>
      <c r="BM7671"/>
      <c r="BN7671"/>
      <c r="BO7671"/>
      <c r="BP7671"/>
      <c r="BQ7671"/>
      <c r="BR7671"/>
      <c r="BS7671"/>
      <c r="BT7671"/>
      <c r="BU7671"/>
      <c r="BV7671"/>
      <c r="BW7671"/>
      <c r="BX7671"/>
      <c r="BY7671"/>
      <c r="BZ7671"/>
      <c r="CA7671"/>
      <c r="CB7671"/>
      <c r="CC7671"/>
      <c r="CD7671"/>
      <c r="CE7671"/>
      <c r="CF7671"/>
      <c r="CG7671"/>
      <c r="CH7671"/>
      <c r="CI7671"/>
      <c r="CJ7671"/>
      <c r="CK7671"/>
      <c r="CL7671"/>
      <c r="CM7671"/>
      <c r="CN7671"/>
      <c r="CO7671"/>
      <c r="CP7671"/>
      <c r="CQ7671"/>
      <c r="CR7671"/>
      <c r="CS7671"/>
      <c r="CT7671"/>
      <c r="CU7671"/>
      <c r="CV7671"/>
    </row>
    <row r="7672" spans="10:100" x14ac:dyDescent="0.25">
      <c r="J7672"/>
      <c r="K7672"/>
      <c r="L7672"/>
      <c r="M7672"/>
      <c r="N7672"/>
      <c r="O7672"/>
      <c r="P7672"/>
      <c r="Q7672"/>
      <c r="R7672"/>
      <c r="S7672"/>
      <c r="T7672"/>
      <c r="U7672"/>
      <c r="V7672"/>
      <c r="W7672"/>
      <c r="X7672"/>
      <c r="Y7672"/>
      <c r="Z7672"/>
      <c r="AA7672"/>
      <c r="AB7672"/>
      <c r="AC7672"/>
      <c r="AD7672"/>
      <c r="AE7672"/>
      <c r="AF7672"/>
      <c r="AG7672"/>
      <c r="AH7672"/>
      <c r="AI7672"/>
      <c r="AJ7672"/>
      <c r="AK7672"/>
      <c r="AL7672"/>
      <c r="AM7672"/>
      <c r="AN7672"/>
      <c r="AO7672"/>
      <c r="AP7672"/>
      <c r="AQ7672"/>
      <c r="AR7672"/>
      <c r="AS7672"/>
      <c r="AT7672"/>
      <c r="AU7672"/>
      <c r="AV7672"/>
      <c r="AW7672"/>
      <c r="AX7672"/>
      <c r="AY7672"/>
      <c r="AZ7672"/>
      <c r="BA7672"/>
      <c r="BB7672"/>
      <c r="BC7672"/>
      <c r="BD7672"/>
      <c r="BE7672"/>
      <c r="BF7672"/>
      <c r="BG7672"/>
      <c r="BH7672"/>
      <c r="BI7672"/>
      <c r="BJ7672"/>
      <c r="BK7672"/>
      <c r="BL7672"/>
      <c r="BM7672"/>
      <c r="BN7672"/>
      <c r="BO7672"/>
      <c r="BP7672"/>
      <c r="BQ7672"/>
      <c r="BR7672"/>
      <c r="BS7672"/>
      <c r="BT7672"/>
      <c r="BU7672"/>
      <c r="BV7672"/>
      <c r="BW7672"/>
      <c r="BX7672"/>
      <c r="BY7672"/>
      <c r="BZ7672"/>
      <c r="CA7672"/>
      <c r="CB7672"/>
      <c r="CC7672"/>
      <c r="CD7672"/>
      <c r="CE7672"/>
      <c r="CF7672"/>
      <c r="CG7672"/>
      <c r="CH7672"/>
      <c r="CI7672"/>
      <c r="CJ7672"/>
      <c r="CK7672"/>
      <c r="CL7672"/>
      <c r="CM7672"/>
      <c r="CN7672"/>
      <c r="CO7672"/>
      <c r="CP7672"/>
      <c r="CQ7672"/>
      <c r="CR7672"/>
      <c r="CS7672"/>
      <c r="CT7672"/>
      <c r="CU7672"/>
      <c r="CV7672"/>
    </row>
    <row r="7673" spans="10:100" x14ac:dyDescent="0.25">
      <c r="J7673"/>
      <c r="K7673"/>
      <c r="L7673"/>
      <c r="M7673"/>
      <c r="N7673"/>
      <c r="O7673"/>
      <c r="P7673"/>
      <c r="Q7673"/>
      <c r="R7673"/>
      <c r="S7673"/>
      <c r="T7673"/>
      <c r="U7673"/>
      <c r="V7673"/>
      <c r="W7673"/>
      <c r="X7673"/>
      <c r="Y7673"/>
      <c r="Z7673"/>
      <c r="AA7673"/>
      <c r="AB7673"/>
      <c r="AC7673"/>
      <c r="AD7673"/>
      <c r="AE7673"/>
      <c r="AF7673"/>
      <c r="AG7673"/>
      <c r="AH7673"/>
      <c r="AI7673"/>
      <c r="AJ7673"/>
      <c r="AK7673"/>
      <c r="AL7673"/>
      <c r="AM7673"/>
      <c r="AN7673"/>
      <c r="AO7673"/>
      <c r="AP7673"/>
      <c r="AQ7673"/>
      <c r="AR7673"/>
      <c r="AS7673"/>
      <c r="AT7673"/>
      <c r="AU7673"/>
      <c r="AV7673"/>
      <c r="AW7673"/>
      <c r="AX7673"/>
      <c r="AY7673"/>
      <c r="AZ7673"/>
      <c r="BA7673"/>
      <c r="BB7673"/>
      <c r="BC7673"/>
      <c r="BD7673"/>
      <c r="BE7673"/>
      <c r="BF7673"/>
      <c r="BG7673"/>
      <c r="BH7673"/>
      <c r="BI7673"/>
      <c r="BJ7673"/>
      <c r="BK7673"/>
      <c r="BL7673"/>
      <c r="BM7673"/>
      <c r="BN7673"/>
      <c r="BO7673"/>
      <c r="BP7673"/>
      <c r="BQ7673"/>
      <c r="BR7673"/>
      <c r="BS7673"/>
      <c r="BT7673"/>
      <c r="BU7673"/>
      <c r="BV7673"/>
      <c r="BW7673"/>
      <c r="BX7673"/>
      <c r="BY7673"/>
      <c r="BZ7673"/>
      <c r="CA7673"/>
      <c r="CB7673"/>
      <c r="CC7673"/>
      <c r="CD7673"/>
      <c r="CE7673"/>
      <c r="CF7673"/>
      <c r="CG7673"/>
      <c r="CH7673"/>
      <c r="CI7673"/>
      <c r="CJ7673"/>
      <c r="CK7673"/>
      <c r="CL7673"/>
      <c r="CM7673"/>
      <c r="CN7673"/>
      <c r="CO7673"/>
      <c r="CP7673"/>
      <c r="CQ7673"/>
      <c r="CR7673"/>
      <c r="CS7673"/>
      <c r="CT7673"/>
      <c r="CU7673"/>
      <c r="CV7673"/>
    </row>
    <row r="7674" spans="10:100" x14ac:dyDescent="0.25">
      <c r="J7674"/>
      <c r="K7674"/>
      <c r="L7674"/>
      <c r="M7674"/>
      <c r="N7674"/>
      <c r="O7674"/>
      <c r="P7674"/>
      <c r="Q7674"/>
      <c r="R7674"/>
      <c r="S7674"/>
      <c r="T7674"/>
      <c r="U7674"/>
      <c r="V7674"/>
      <c r="W7674"/>
      <c r="X7674"/>
      <c r="Y7674"/>
      <c r="Z7674"/>
      <c r="AA7674"/>
      <c r="AB7674"/>
      <c r="AC7674"/>
      <c r="AD7674"/>
      <c r="AE7674"/>
      <c r="AF7674"/>
      <c r="AG7674"/>
      <c r="AH7674"/>
      <c r="AI7674"/>
      <c r="AJ7674"/>
      <c r="AK7674"/>
      <c r="AL7674"/>
      <c r="AM7674"/>
      <c r="AN7674"/>
      <c r="AO7674"/>
      <c r="AP7674"/>
      <c r="AQ7674"/>
      <c r="AR7674"/>
      <c r="AS7674"/>
      <c r="AT7674"/>
      <c r="AU7674"/>
      <c r="AV7674"/>
      <c r="AW7674"/>
      <c r="AX7674"/>
      <c r="AY7674"/>
      <c r="AZ7674"/>
      <c r="BA7674"/>
      <c r="BB7674"/>
      <c r="BC7674"/>
      <c r="BD7674"/>
      <c r="BE7674"/>
      <c r="BF7674"/>
      <c r="BG7674"/>
      <c r="BH7674"/>
      <c r="BI7674"/>
      <c r="BJ7674"/>
      <c r="BK7674"/>
      <c r="BL7674"/>
      <c r="BM7674"/>
      <c r="BN7674"/>
      <c r="BO7674"/>
      <c r="BP7674"/>
      <c r="BQ7674"/>
      <c r="BR7674"/>
      <c r="BS7674"/>
      <c r="BT7674"/>
      <c r="BU7674"/>
      <c r="BV7674"/>
      <c r="BW7674"/>
      <c r="BX7674"/>
      <c r="BY7674"/>
      <c r="BZ7674"/>
      <c r="CA7674"/>
      <c r="CB7674"/>
      <c r="CC7674"/>
      <c r="CD7674"/>
      <c r="CE7674"/>
      <c r="CF7674"/>
      <c r="CG7674"/>
      <c r="CH7674"/>
      <c r="CI7674"/>
      <c r="CJ7674"/>
      <c r="CK7674"/>
      <c r="CL7674"/>
      <c r="CM7674"/>
      <c r="CN7674"/>
      <c r="CO7674"/>
      <c r="CP7674"/>
      <c r="CQ7674"/>
      <c r="CR7674"/>
      <c r="CS7674"/>
      <c r="CT7674"/>
      <c r="CU7674"/>
      <c r="CV7674"/>
    </row>
    <row r="7675" spans="10:100" x14ac:dyDescent="0.25">
      <c r="J7675"/>
      <c r="K7675"/>
      <c r="L7675"/>
      <c r="M7675"/>
      <c r="N7675"/>
      <c r="O7675"/>
      <c r="P7675"/>
      <c r="Q7675"/>
      <c r="R7675"/>
      <c r="S7675"/>
      <c r="T7675"/>
      <c r="U7675"/>
      <c r="V7675"/>
      <c r="W7675"/>
      <c r="X7675"/>
      <c r="Y7675"/>
      <c r="Z7675"/>
      <c r="AA7675"/>
      <c r="AB7675"/>
      <c r="AC7675"/>
      <c r="AD7675"/>
      <c r="AE7675"/>
      <c r="AF7675"/>
      <c r="AG7675"/>
      <c r="AH7675"/>
      <c r="AI7675"/>
      <c r="AJ7675"/>
      <c r="AK7675"/>
      <c r="AL7675"/>
      <c r="AM7675"/>
      <c r="AN7675"/>
      <c r="AO7675"/>
      <c r="AP7675"/>
      <c r="AQ7675"/>
      <c r="AR7675"/>
      <c r="AS7675"/>
      <c r="AT7675"/>
      <c r="AU7675"/>
      <c r="AV7675"/>
      <c r="AW7675"/>
      <c r="AX7675"/>
      <c r="AY7675"/>
      <c r="AZ7675"/>
      <c r="BA7675"/>
      <c r="BB7675"/>
      <c r="BC7675"/>
      <c r="BD7675"/>
      <c r="BE7675"/>
      <c r="BF7675"/>
      <c r="BG7675"/>
      <c r="BH7675"/>
      <c r="BI7675"/>
      <c r="BJ7675"/>
      <c r="BK7675"/>
      <c r="BL7675"/>
      <c r="BM7675"/>
      <c r="BN7675"/>
      <c r="BO7675"/>
      <c r="BP7675"/>
      <c r="BQ7675"/>
      <c r="BR7675"/>
      <c r="BS7675"/>
      <c r="BT7675"/>
      <c r="BU7675"/>
      <c r="BV7675"/>
      <c r="BW7675"/>
      <c r="BX7675"/>
      <c r="BY7675"/>
      <c r="BZ7675"/>
      <c r="CA7675"/>
      <c r="CB7675"/>
      <c r="CC7675"/>
      <c r="CD7675"/>
      <c r="CE7675"/>
      <c r="CF7675"/>
      <c r="CG7675"/>
      <c r="CH7675"/>
      <c r="CI7675"/>
      <c r="CJ7675"/>
      <c r="CK7675"/>
      <c r="CL7675"/>
      <c r="CM7675"/>
      <c r="CN7675"/>
      <c r="CO7675"/>
      <c r="CP7675"/>
      <c r="CQ7675"/>
      <c r="CR7675"/>
      <c r="CS7675"/>
      <c r="CT7675"/>
      <c r="CU7675"/>
      <c r="CV7675"/>
    </row>
    <row r="7676" spans="10:100" x14ac:dyDescent="0.25">
      <c r="J7676"/>
      <c r="K7676"/>
      <c r="L7676"/>
      <c r="M7676"/>
      <c r="N7676"/>
      <c r="O7676"/>
      <c r="P7676"/>
      <c r="Q7676"/>
      <c r="R7676"/>
      <c r="S7676"/>
      <c r="T7676"/>
      <c r="U7676"/>
      <c r="V7676"/>
      <c r="W7676"/>
      <c r="X7676"/>
      <c r="Y7676"/>
      <c r="Z7676"/>
      <c r="AA7676"/>
      <c r="AB7676"/>
      <c r="AC7676"/>
      <c r="AD7676"/>
      <c r="AE7676"/>
      <c r="AF7676"/>
      <c r="AG7676"/>
      <c r="AH7676"/>
      <c r="AI7676"/>
      <c r="AJ7676"/>
      <c r="AK7676"/>
      <c r="AL7676"/>
      <c r="AM7676"/>
      <c r="AN7676"/>
      <c r="AO7676"/>
      <c r="AP7676"/>
      <c r="AQ7676"/>
      <c r="AR7676"/>
      <c r="AS7676"/>
      <c r="AT7676"/>
      <c r="AU7676"/>
      <c r="AV7676"/>
      <c r="AW7676"/>
      <c r="AX7676"/>
      <c r="AY7676"/>
      <c r="AZ7676"/>
      <c r="BA7676"/>
      <c r="BB7676"/>
      <c r="BC7676"/>
      <c r="BD7676"/>
      <c r="BE7676"/>
      <c r="BF7676"/>
      <c r="BG7676"/>
      <c r="BH7676"/>
      <c r="BI7676"/>
      <c r="BJ7676"/>
      <c r="BK7676"/>
      <c r="BL7676"/>
      <c r="BM7676"/>
      <c r="BN7676"/>
      <c r="BO7676"/>
      <c r="BP7676"/>
      <c r="BQ7676"/>
      <c r="BR7676"/>
      <c r="BS7676"/>
      <c r="BT7676"/>
      <c r="BU7676"/>
      <c r="BV7676"/>
      <c r="BW7676"/>
      <c r="BX7676"/>
      <c r="BY7676"/>
      <c r="BZ7676"/>
      <c r="CA7676"/>
      <c r="CB7676"/>
      <c r="CC7676"/>
      <c r="CD7676"/>
      <c r="CE7676"/>
      <c r="CF7676"/>
      <c r="CG7676"/>
      <c r="CH7676"/>
      <c r="CI7676"/>
      <c r="CJ7676"/>
      <c r="CK7676"/>
      <c r="CL7676"/>
      <c r="CM7676"/>
      <c r="CN7676"/>
      <c r="CO7676"/>
      <c r="CP7676"/>
      <c r="CQ7676"/>
      <c r="CR7676"/>
      <c r="CS7676"/>
      <c r="CT7676"/>
      <c r="CU7676"/>
      <c r="CV7676"/>
    </row>
    <row r="7677" spans="10:100" x14ac:dyDescent="0.25">
      <c r="J7677"/>
      <c r="K7677"/>
      <c r="L7677"/>
      <c r="M7677"/>
      <c r="N7677"/>
      <c r="O7677"/>
      <c r="P7677"/>
      <c r="Q7677"/>
      <c r="R7677"/>
      <c r="S7677"/>
      <c r="T7677"/>
      <c r="U7677"/>
      <c r="V7677"/>
      <c r="W7677"/>
      <c r="X7677"/>
      <c r="Y7677"/>
      <c r="Z7677"/>
      <c r="AA7677"/>
      <c r="AB7677"/>
      <c r="AC7677"/>
      <c r="AD7677"/>
      <c r="AE7677"/>
      <c r="AF7677"/>
      <c r="AG7677"/>
      <c r="AH7677"/>
      <c r="AI7677"/>
      <c r="AJ7677"/>
      <c r="AK7677"/>
      <c r="AL7677"/>
      <c r="AM7677"/>
      <c r="AN7677"/>
      <c r="AO7677"/>
      <c r="AP7677"/>
      <c r="AQ7677"/>
      <c r="AR7677"/>
      <c r="AS7677"/>
      <c r="AT7677"/>
      <c r="AU7677"/>
      <c r="AV7677"/>
      <c r="AW7677"/>
      <c r="AX7677"/>
      <c r="AY7677"/>
      <c r="AZ7677"/>
      <c r="BA7677"/>
      <c r="BB7677"/>
      <c r="BC7677"/>
      <c r="BD7677"/>
      <c r="BE7677"/>
      <c r="BF7677"/>
      <c r="BG7677"/>
      <c r="BH7677"/>
      <c r="BI7677"/>
      <c r="BJ7677"/>
      <c r="BK7677"/>
      <c r="BL7677"/>
      <c r="BM7677"/>
      <c r="BN7677"/>
      <c r="BO7677"/>
      <c r="BP7677"/>
      <c r="BQ7677"/>
      <c r="BR7677"/>
      <c r="BS7677"/>
      <c r="BT7677"/>
      <c r="BU7677"/>
      <c r="BV7677"/>
      <c r="BW7677"/>
      <c r="BX7677"/>
      <c r="BY7677"/>
      <c r="BZ7677"/>
      <c r="CA7677"/>
      <c r="CB7677"/>
      <c r="CC7677"/>
      <c r="CD7677"/>
      <c r="CE7677"/>
      <c r="CF7677"/>
      <c r="CG7677"/>
      <c r="CH7677"/>
      <c r="CI7677"/>
      <c r="CJ7677"/>
      <c r="CK7677"/>
      <c r="CL7677"/>
      <c r="CM7677"/>
      <c r="CN7677"/>
      <c r="CO7677"/>
      <c r="CP7677"/>
      <c r="CQ7677"/>
      <c r="CR7677"/>
      <c r="CS7677"/>
      <c r="CT7677"/>
      <c r="CU7677"/>
      <c r="CV7677"/>
    </row>
    <row r="7678" spans="10:100" x14ac:dyDescent="0.25">
      <c r="J7678"/>
      <c r="K7678"/>
      <c r="L7678"/>
      <c r="M7678"/>
      <c r="N7678"/>
      <c r="O7678"/>
      <c r="P7678"/>
      <c r="Q7678"/>
      <c r="R7678"/>
      <c r="S7678"/>
      <c r="T7678"/>
      <c r="U7678"/>
      <c r="V7678"/>
      <c r="W7678"/>
      <c r="X7678"/>
      <c r="Y7678"/>
      <c r="Z7678"/>
      <c r="AA7678"/>
      <c r="AB7678"/>
      <c r="AC7678"/>
      <c r="AD7678"/>
      <c r="AE7678"/>
      <c r="AF7678"/>
      <c r="AG7678"/>
      <c r="AH7678"/>
      <c r="AI7678"/>
      <c r="AJ7678"/>
      <c r="AK7678"/>
      <c r="AL7678"/>
      <c r="AM7678"/>
      <c r="AN7678"/>
      <c r="AO7678"/>
      <c r="AP7678"/>
      <c r="AQ7678"/>
      <c r="AR7678"/>
      <c r="AS7678"/>
      <c r="AT7678"/>
      <c r="AU7678"/>
      <c r="AV7678"/>
      <c r="AW7678"/>
      <c r="AX7678"/>
      <c r="AY7678"/>
      <c r="AZ7678"/>
      <c r="BA7678"/>
      <c r="BB7678"/>
      <c r="BC7678"/>
      <c r="BD7678"/>
      <c r="BE7678"/>
      <c r="BF7678"/>
      <c r="BG7678"/>
      <c r="BH7678"/>
      <c r="BI7678"/>
      <c r="BJ7678"/>
      <c r="BK7678"/>
      <c r="BL7678"/>
      <c r="BM7678"/>
      <c r="BN7678"/>
      <c r="BO7678"/>
      <c r="BP7678"/>
      <c r="BQ7678"/>
      <c r="BR7678"/>
      <c r="BS7678"/>
      <c r="BT7678"/>
      <c r="BU7678"/>
      <c r="BV7678"/>
      <c r="BW7678"/>
      <c r="BX7678"/>
      <c r="BY7678"/>
      <c r="BZ7678"/>
      <c r="CA7678"/>
      <c r="CB7678"/>
      <c r="CC7678"/>
      <c r="CD7678"/>
      <c r="CE7678"/>
      <c r="CF7678"/>
      <c r="CG7678"/>
      <c r="CH7678"/>
      <c r="CI7678"/>
      <c r="CJ7678"/>
      <c r="CK7678"/>
      <c r="CL7678"/>
      <c r="CM7678"/>
      <c r="CN7678"/>
      <c r="CO7678"/>
      <c r="CP7678"/>
      <c r="CQ7678"/>
      <c r="CR7678"/>
      <c r="CS7678"/>
      <c r="CT7678"/>
      <c r="CU7678"/>
      <c r="CV7678"/>
    </row>
    <row r="7679" spans="10:100" x14ac:dyDescent="0.25">
      <c r="J7679"/>
      <c r="K7679"/>
      <c r="L7679"/>
      <c r="M7679"/>
      <c r="N7679"/>
      <c r="O7679"/>
      <c r="P7679"/>
      <c r="Q7679"/>
      <c r="R7679"/>
      <c r="S7679"/>
      <c r="T7679"/>
      <c r="U7679"/>
      <c r="V7679"/>
      <c r="W7679"/>
      <c r="X7679"/>
      <c r="Y7679"/>
      <c r="Z7679"/>
      <c r="AA7679"/>
      <c r="AB7679"/>
      <c r="AC7679"/>
      <c r="AD7679"/>
      <c r="AE7679"/>
      <c r="AF7679"/>
      <c r="AG7679"/>
      <c r="AH7679"/>
      <c r="AI7679"/>
      <c r="AJ7679"/>
      <c r="AK7679"/>
      <c r="AL7679"/>
      <c r="AM7679"/>
      <c r="AN7679"/>
      <c r="AO7679"/>
      <c r="AP7679"/>
      <c r="AQ7679"/>
      <c r="AR7679"/>
      <c r="AS7679"/>
      <c r="AT7679"/>
      <c r="AU7679"/>
      <c r="AV7679"/>
      <c r="AW7679"/>
      <c r="AX7679"/>
      <c r="AY7679"/>
      <c r="AZ7679"/>
      <c r="BA7679"/>
      <c r="BB7679"/>
      <c r="BC7679"/>
      <c r="BD7679"/>
      <c r="BE7679"/>
      <c r="BF7679"/>
      <c r="BG7679"/>
      <c r="BH7679"/>
      <c r="BI7679"/>
      <c r="BJ7679"/>
      <c r="BK7679"/>
      <c r="BL7679"/>
      <c r="BM7679"/>
      <c r="BN7679"/>
      <c r="BO7679"/>
      <c r="BP7679"/>
      <c r="BQ7679"/>
      <c r="BR7679"/>
      <c r="BS7679"/>
      <c r="BT7679"/>
      <c r="BU7679"/>
      <c r="BV7679"/>
      <c r="BW7679"/>
      <c r="BX7679"/>
      <c r="BY7679"/>
      <c r="BZ7679"/>
      <c r="CA7679"/>
      <c r="CB7679"/>
      <c r="CC7679"/>
      <c r="CD7679"/>
      <c r="CE7679"/>
      <c r="CF7679"/>
      <c r="CG7679"/>
      <c r="CH7679"/>
      <c r="CI7679"/>
      <c r="CJ7679"/>
      <c r="CK7679"/>
      <c r="CL7679"/>
      <c r="CM7679"/>
      <c r="CN7679"/>
      <c r="CO7679"/>
      <c r="CP7679"/>
      <c r="CQ7679"/>
      <c r="CR7679"/>
      <c r="CS7679"/>
      <c r="CT7679"/>
      <c r="CU7679"/>
      <c r="CV7679"/>
    </row>
    <row r="7680" spans="10:100" x14ac:dyDescent="0.25">
      <c r="J7680"/>
      <c r="K7680"/>
      <c r="L7680"/>
      <c r="M7680"/>
      <c r="N7680"/>
      <c r="O7680"/>
      <c r="P7680"/>
      <c r="Q7680"/>
      <c r="R7680"/>
      <c r="S7680"/>
      <c r="T7680"/>
      <c r="U7680"/>
      <c r="V7680"/>
      <c r="W7680"/>
      <c r="X7680"/>
      <c r="Y7680"/>
      <c r="Z7680"/>
      <c r="AA7680"/>
      <c r="AB7680"/>
      <c r="AC7680"/>
      <c r="AD7680"/>
      <c r="AE7680"/>
      <c r="AF7680"/>
      <c r="AG7680"/>
      <c r="AH7680"/>
      <c r="AI7680"/>
      <c r="AJ7680"/>
      <c r="AK7680"/>
      <c r="AL7680"/>
      <c r="AM7680"/>
      <c r="AN7680"/>
      <c r="AO7680"/>
      <c r="AP7680"/>
      <c r="AQ7680"/>
      <c r="AR7680"/>
      <c r="AS7680"/>
      <c r="AT7680"/>
      <c r="AU7680"/>
      <c r="AV7680"/>
      <c r="AW7680"/>
      <c r="AX7680"/>
      <c r="AY7680"/>
      <c r="AZ7680"/>
      <c r="BA7680"/>
      <c r="BB7680"/>
      <c r="BC7680"/>
      <c r="BD7680"/>
      <c r="BE7680"/>
      <c r="BF7680"/>
      <c r="BG7680"/>
      <c r="BH7680"/>
      <c r="BI7680"/>
      <c r="BJ7680"/>
      <c r="BK7680"/>
      <c r="BL7680"/>
      <c r="BM7680"/>
      <c r="BN7680"/>
      <c r="BO7680"/>
      <c r="BP7680"/>
      <c r="BQ7680"/>
      <c r="BR7680"/>
      <c r="BS7680"/>
      <c r="BT7680"/>
      <c r="BU7680"/>
      <c r="BV7680"/>
      <c r="BW7680"/>
      <c r="BX7680"/>
      <c r="BY7680"/>
      <c r="BZ7680"/>
      <c r="CA7680"/>
      <c r="CB7680"/>
      <c r="CC7680"/>
      <c r="CD7680"/>
      <c r="CE7680"/>
      <c r="CF7680"/>
      <c r="CG7680"/>
      <c r="CH7680"/>
      <c r="CI7680"/>
      <c r="CJ7680"/>
      <c r="CK7680"/>
      <c r="CL7680"/>
      <c r="CM7680"/>
      <c r="CN7680"/>
      <c r="CO7680"/>
      <c r="CP7680"/>
      <c r="CQ7680"/>
      <c r="CR7680"/>
      <c r="CS7680"/>
      <c r="CT7680"/>
      <c r="CU7680"/>
      <c r="CV7680"/>
    </row>
    <row r="7681" spans="10:100" x14ac:dyDescent="0.25">
      <c r="J7681"/>
      <c r="K7681"/>
      <c r="L7681"/>
      <c r="M7681"/>
      <c r="N7681"/>
      <c r="O7681"/>
      <c r="P7681"/>
      <c r="Q7681"/>
      <c r="R7681"/>
      <c r="S7681"/>
      <c r="T7681"/>
      <c r="U7681"/>
      <c r="V7681"/>
      <c r="W7681"/>
      <c r="X7681"/>
      <c r="Y7681"/>
      <c r="Z7681"/>
      <c r="AA7681"/>
      <c r="AB7681"/>
      <c r="AC7681"/>
      <c r="AD7681"/>
      <c r="AE7681"/>
      <c r="AF7681"/>
      <c r="AG7681"/>
      <c r="AH7681"/>
      <c r="AI7681"/>
      <c r="AJ7681"/>
      <c r="AK7681"/>
      <c r="AL7681"/>
      <c r="AM7681"/>
      <c r="AN7681"/>
      <c r="AO7681"/>
      <c r="AP7681"/>
      <c r="AQ7681"/>
      <c r="AR7681"/>
      <c r="AS7681"/>
      <c r="AT7681"/>
      <c r="AU7681"/>
      <c r="AV7681"/>
      <c r="AW7681"/>
      <c r="AX7681"/>
      <c r="AY7681"/>
      <c r="AZ7681"/>
      <c r="BA7681"/>
      <c r="BB7681"/>
      <c r="BC7681"/>
      <c r="BD7681"/>
      <c r="BE7681"/>
      <c r="BF7681"/>
      <c r="BG7681"/>
      <c r="BH7681"/>
      <c r="BI7681"/>
      <c r="BJ7681"/>
      <c r="BK7681"/>
      <c r="BL7681"/>
      <c r="BM7681"/>
      <c r="BN7681"/>
      <c r="BO7681"/>
      <c r="BP7681"/>
      <c r="BQ7681"/>
      <c r="BR7681"/>
      <c r="BS7681"/>
      <c r="BT7681"/>
      <c r="BU7681"/>
      <c r="BV7681"/>
      <c r="BW7681"/>
      <c r="BX7681"/>
      <c r="BY7681"/>
      <c r="BZ7681"/>
      <c r="CA7681"/>
      <c r="CB7681"/>
      <c r="CC7681"/>
      <c r="CD7681"/>
      <c r="CE7681"/>
      <c r="CF7681"/>
      <c r="CG7681"/>
      <c r="CH7681"/>
      <c r="CI7681"/>
      <c r="CJ7681"/>
      <c r="CK7681"/>
      <c r="CL7681"/>
      <c r="CM7681"/>
      <c r="CN7681"/>
      <c r="CO7681"/>
      <c r="CP7681"/>
      <c r="CQ7681"/>
      <c r="CR7681"/>
      <c r="CS7681"/>
      <c r="CT7681"/>
      <c r="CU7681"/>
      <c r="CV7681"/>
    </row>
    <row r="7682" spans="10:100" x14ac:dyDescent="0.25">
      <c r="J7682"/>
      <c r="K7682"/>
      <c r="L7682"/>
      <c r="M7682"/>
      <c r="N7682"/>
      <c r="O7682"/>
      <c r="P7682"/>
      <c r="Q7682"/>
      <c r="R7682"/>
      <c r="S7682"/>
      <c r="T7682"/>
      <c r="U7682"/>
      <c r="V7682"/>
      <c r="W7682"/>
      <c r="X7682"/>
      <c r="Y7682"/>
      <c r="Z7682"/>
      <c r="AA7682"/>
      <c r="AB7682"/>
      <c r="AC7682"/>
      <c r="AD7682"/>
      <c r="AE7682"/>
      <c r="AF7682"/>
      <c r="AG7682"/>
      <c r="AH7682"/>
      <c r="AI7682"/>
      <c r="AJ7682"/>
      <c r="AK7682"/>
      <c r="AL7682"/>
      <c r="AM7682"/>
      <c r="AN7682"/>
      <c r="AO7682"/>
      <c r="AP7682"/>
      <c r="AQ7682"/>
      <c r="AR7682"/>
      <c r="AS7682"/>
      <c r="AT7682"/>
      <c r="AU7682"/>
      <c r="AV7682"/>
      <c r="AW7682"/>
      <c r="AX7682"/>
      <c r="AY7682"/>
      <c r="AZ7682"/>
      <c r="BA7682"/>
      <c r="BB7682"/>
      <c r="BC7682"/>
      <c r="BD7682"/>
      <c r="BE7682"/>
      <c r="BF7682"/>
      <c r="BG7682"/>
      <c r="BH7682"/>
      <c r="BI7682"/>
      <c r="BJ7682"/>
      <c r="BK7682"/>
      <c r="BL7682"/>
      <c r="BM7682"/>
      <c r="BN7682"/>
      <c r="BO7682"/>
      <c r="BP7682"/>
      <c r="BQ7682"/>
      <c r="BR7682"/>
      <c r="BS7682"/>
      <c r="BT7682"/>
      <c r="BU7682"/>
      <c r="BV7682"/>
      <c r="BW7682"/>
      <c r="BX7682"/>
      <c r="BY7682"/>
      <c r="BZ7682"/>
      <c r="CA7682"/>
      <c r="CB7682"/>
      <c r="CC7682"/>
      <c r="CD7682"/>
      <c r="CE7682"/>
      <c r="CF7682"/>
      <c r="CG7682"/>
      <c r="CH7682"/>
      <c r="CI7682"/>
      <c r="CJ7682"/>
      <c r="CK7682"/>
      <c r="CL7682"/>
      <c r="CM7682"/>
      <c r="CN7682"/>
      <c r="CO7682"/>
      <c r="CP7682"/>
      <c r="CQ7682"/>
      <c r="CR7682"/>
      <c r="CS7682"/>
      <c r="CT7682"/>
      <c r="CU7682"/>
      <c r="CV7682"/>
    </row>
    <row r="7683" spans="10:100" x14ac:dyDescent="0.25">
      <c r="J7683"/>
      <c r="K7683"/>
      <c r="L7683"/>
      <c r="M7683"/>
      <c r="N7683"/>
      <c r="O7683"/>
      <c r="P7683"/>
      <c r="Q7683"/>
      <c r="R7683"/>
      <c r="S7683"/>
      <c r="T7683"/>
      <c r="U7683"/>
      <c r="V7683"/>
      <c r="W7683"/>
      <c r="X7683"/>
      <c r="Y7683"/>
      <c r="Z7683"/>
      <c r="AA7683"/>
      <c r="AB7683"/>
      <c r="AC7683"/>
      <c r="AD7683"/>
      <c r="AE7683"/>
      <c r="AF7683"/>
      <c r="AG7683"/>
      <c r="AH7683"/>
      <c r="AI7683"/>
      <c r="AJ7683"/>
      <c r="AK7683"/>
      <c r="AL7683"/>
      <c r="AM7683"/>
      <c r="AN7683"/>
      <c r="AO7683"/>
      <c r="AP7683"/>
      <c r="AQ7683"/>
      <c r="AR7683"/>
      <c r="AS7683"/>
      <c r="AT7683"/>
      <c r="AU7683"/>
      <c r="AV7683"/>
      <c r="AW7683"/>
      <c r="AX7683"/>
      <c r="AY7683"/>
      <c r="AZ7683"/>
      <c r="BA7683"/>
      <c r="BB7683"/>
      <c r="BC7683"/>
      <c r="BD7683"/>
      <c r="BE7683"/>
      <c r="BF7683"/>
      <c r="BG7683"/>
      <c r="BH7683"/>
      <c r="BI7683"/>
      <c r="BJ7683"/>
      <c r="BK7683"/>
      <c r="BL7683"/>
      <c r="BM7683"/>
      <c r="BN7683"/>
      <c r="BO7683"/>
      <c r="BP7683"/>
      <c r="BQ7683"/>
      <c r="BR7683"/>
      <c r="BS7683"/>
      <c r="BT7683"/>
      <c r="BU7683"/>
      <c r="BV7683"/>
      <c r="BW7683"/>
      <c r="BX7683"/>
      <c r="BY7683"/>
      <c r="BZ7683"/>
      <c r="CA7683"/>
      <c r="CB7683"/>
      <c r="CC7683"/>
      <c r="CD7683"/>
      <c r="CE7683"/>
      <c r="CF7683"/>
      <c r="CG7683"/>
      <c r="CH7683"/>
      <c r="CI7683"/>
      <c r="CJ7683"/>
      <c r="CK7683"/>
      <c r="CL7683"/>
      <c r="CM7683"/>
      <c r="CN7683"/>
      <c r="CO7683"/>
      <c r="CP7683"/>
      <c r="CQ7683"/>
      <c r="CR7683"/>
      <c r="CS7683"/>
      <c r="CT7683"/>
      <c r="CU7683"/>
      <c r="CV7683"/>
    </row>
    <row r="7684" spans="10:100" x14ac:dyDescent="0.25">
      <c r="J7684"/>
      <c r="K7684"/>
      <c r="L7684"/>
      <c r="M7684"/>
      <c r="N7684"/>
      <c r="O7684"/>
      <c r="P7684"/>
      <c r="Q7684"/>
      <c r="R7684"/>
      <c r="S7684"/>
      <c r="T7684"/>
      <c r="U7684"/>
      <c r="V7684"/>
      <c r="W7684"/>
      <c r="X7684"/>
      <c r="Y7684"/>
      <c r="Z7684"/>
      <c r="AA7684"/>
      <c r="AB7684"/>
      <c r="AC7684"/>
      <c r="AD7684"/>
      <c r="AE7684"/>
      <c r="AF7684"/>
      <c r="AG7684"/>
      <c r="AH7684"/>
      <c r="AI7684"/>
      <c r="AJ7684"/>
      <c r="AK7684"/>
      <c r="AL7684"/>
      <c r="AM7684"/>
      <c r="AN7684"/>
      <c r="AO7684"/>
      <c r="AP7684"/>
      <c r="AQ7684"/>
      <c r="AR7684"/>
      <c r="AS7684"/>
      <c r="AT7684"/>
      <c r="AU7684"/>
      <c r="AV7684"/>
      <c r="AW7684"/>
      <c r="AX7684"/>
      <c r="AY7684"/>
      <c r="AZ7684"/>
      <c r="BA7684"/>
      <c r="BB7684"/>
      <c r="BC7684"/>
      <c r="BD7684"/>
      <c r="BE7684"/>
      <c r="BF7684"/>
      <c r="BG7684"/>
      <c r="BH7684"/>
      <c r="BI7684"/>
      <c r="BJ7684"/>
      <c r="BK7684"/>
      <c r="BL7684"/>
      <c r="BM7684"/>
      <c r="BN7684"/>
      <c r="BO7684"/>
      <c r="BP7684"/>
      <c r="BQ7684"/>
      <c r="BR7684"/>
      <c r="BS7684"/>
      <c r="BT7684"/>
      <c r="BU7684"/>
      <c r="BV7684"/>
      <c r="BW7684"/>
      <c r="BX7684"/>
      <c r="BY7684"/>
      <c r="BZ7684"/>
      <c r="CA7684"/>
      <c r="CB7684"/>
      <c r="CC7684"/>
      <c r="CD7684"/>
      <c r="CE7684"/>
      <c r="CF7684"/>
      <c r="CG7684"/>
      <c r="CH7684"/>
      <c r="CI7684"/>
      <c r="CJ7684"/>
      <c r="CK7684"/>
      <c r="CL7684"/>
      <c r="CM7684"/>
      <c r="CN7684"/>
      <c r="CO7684"/>
      <c r="CP7684"/>
      <c r="CQ7684"/>
      <c r="CR7684"/>
      <c r="CS7684"/>
      <c r="CT7684"/>
      <c r="CU7684"/>
      <c r="CV7684"/>
    </row>
    <row r="7685" spans="10:100" x14ac:dyDescent="0.25">
      <c r="J7685"/>
      <c r="K7685"/>
      <c r="L7685"/>
      <c r="M7685"/>
      <c r="N7685"/>
      <c r="O7685"/>
      <c r="P7685"/>
      <c r="Q7685"/>
      <c r="R7685"/>
      <c r="S7685"/>
      <c r="T7685"/>
      <c r="U7685"/>
      <c r="V7685"/>
      <c r="W7685"/>
      <c r="X7685"/>
      <c r="Y7685"/>
      <c r="Z7685"/>
      <c r="AA7685"/>
      <c r="AB7685"/>
      <c r="AC7685"/>
      <c r="AD7685"/>
      <c r="AE7685"/>
      <c r="AF7685"/>
      <c r="AG7685"/>
      <c r="AH7685"/>
      <c r="AI7685"/>
      <c r="AJ7685"/>
      <c r="AK7685"/>
      <c r="AL7685"/>
      <c r="AM7685"/>
      <c r="AN7685"/>
      <c r="AO7685"/>
      <c r="AP7685"/>
      <c r="AQ7685"/>
      <c r="AR7685"/>
      <c r="AS7685"/>
      <c r="AT7685"/>
      <c r="AU7685"/>
      <c r="AV7685"/>
      <c r="AW7685"/>
      <c r="AX7685"/>
      <c r="AY7685"/>
      <c r="AZ7685"/>
      <c r="BA7685"/>
      <c r="BB7685"/>
      <c r="BC7685"/>
      <c r="BD7685"/>
      <c r="BE7685"/>
      <c r="BF7685"/>
      <c r="BG7685"/>
      <c r="BH7685"/>
      <c r="BI7685"/>
      <c r="BJ7685"/>
      <c r="BK7685"/>
      <c r="BL7685"/>
      <c r="BM7685"/>
      <c r="BN7685"/>
      <c r="BO7685"/>
      <c r="BP7685"/>
      <c r="BQ7685"/>
      <c r="BR7685"/>
      <c r="BS7685"/>
      <c r="BT7685"/>
      <c r="BU7685"/>
      <c r="BV7685"/>
      <c r="BW7685"/>
      <c r="BX7685"/>
      <c r="BY7685"/>
      <c r="BZ7685"/>
      <c r="CA7685"/>
      <c r="CB7685"/>
      <c r="CC7685"/>
      <c r="CD7685"/>
      <c r="CE7685"/>
      <c r="CF7685"/>
      <c r="CG7685"/>
      <c r="CH7685"/>
      <c r="CI7685"/>
      <c r="CJ7685"/>
      <c r="CK7685"/>
      <c r="CL7685"/>
      <c r="CM7685"/>
      <c r="CN7685"/>
      <c r="CO7685"/>
      <c r="CP7685"/>
      <c r="CQ7685"/>
      <c r="CR7685"/>
      <c r="CS7685"/>
      <c r="CT7685"/>
      <c r="CU7685"/>
      <c r="CV7685"/>
    </row>
    <row r="7686" spans="10:100" x14ac:dyDescent="0.25">
      <c r="J7686"/>
      <c r="K7686"/>
      <c r="L7686"/>
      <c r="M7686"/>
      <c r="N7686"/>
      <c r="O7686"/>
      <c r="P7686"/>
      <c r="Q7686"/>
      <c r="R7686"/>
      <c r="S7686"/>
      <c r="T7686"/>
      <c r="U7686"/>
      <c r="V7686"/>
      <c r="W7686"/>
      <c r="X7686"/>
      <c r="Y7686"/>
      <c r="Z7686"/>
      <c r="AA7686"/>
      <c r="AB7686"/>
      <c r="AC7686"/>
      <c r="AD7686"/>
      <c r="AE7686"/>
      <c r="AF7686"/>
      <c r="AG7686"/>
      <c r="AH7686"/>
      <c r="AI7686"/>
      <c r="AJ7686"/>
      <c r="AK7686"/>
      <c r="AL7686"/>
      <c r="AM7686"/>
      <c r="AN7686"/>
      <c r="AO7686"/>
      <c r="AP7686"/>
      <c r="AQ7686"/>
      <c r="AR7686"/>
      <c r="AS7686"/>
      <c r="AT7686"/>
      <c r="AU7686"/>
      <c r="AV7686"/>
      <c r="AW7686"/>
      <c r="AX7686"/>
      <c r="AY7686"/>
      <c r="AZ7686"/>
      <c r="BA7686"/>
      <c r="BB7686"/>
      <c r="BC7686"/>
      <c r="BD7686"/>
      <c r="BE7686"/>
      <c r="BF7686"/>
      <c r="BG7686"/>
      <c r="BH7686"/>
      <c r="BI7686"/>
      <c r="BJ7686"/>
      <c r="BK7686"/>
      <c r="BL7686"/>
      <c r="BM7686"/>
      <c r="BN7686"/>
      <c r="BO7686"/>
      <c r="BP7686"/>
      <c r="BQ7686"/>
      <c r="BR7686"/>
      <c r="BS7686"/>
      <c r="BT7686"/>
      <c r="BU7686"/>
      <c r="BV7686"/>
      <c r="BW7686"/>
      <c r="BX7686"/>
      <c r="BY7686"/>
      <c r="BZ7686"/>
      <c r="CA7686"/>
      <c r="CB7686"/>
      <c r="CC7686"/>
      <c r="CD7686"/>
      <c r="CE7686"/>
      <c r="CF7686"/>
      <c r="CG7686"/>
      <c r="CH7686"/>
      <c r="CI7686"/>
      <c r="CJ7686"/>
      <c r="CK7686"/>
      <c r="CL7686"/>
      <c r="CM7686"/>
      <c r="CN7686"/>
      <c r="CO7686"/>
      <c r="CP7686"/>
      <c r="CQ7686"/>
      <c r="CR7686"/>
      <c r="CS7686"/>
      <c r="CT7686"/>
      <c r="CU7686"/>
      <c r="CV7686"/>
    </row>
    <row r="7687" spans="10:100" x14ac:dyDescent="0.25">
      <c r="J7687"/>
      <c r="K7687"/>
      <c r="L7687"/>
      <c r="M7687"/>
      <c r="N7687"/>
      <c r="O7687"/>
      <c r="P7687"/>
      <c r="Q7687"/>
      <c r="R7687"/>
      <c r="S7687"/>
      <c r="T7687"/>
      <c r="U7687"/>
      <c r="V7687"/>
      <c r="W7687"/>
      <c r="X7687"/>
      <c r="Y7687"/>
      <c r="Z7687"/>
      <c r="AA7687"/>
      <c r="AB7687"/>
      <c r="AC7687"/>
      <c r="AD7687"/>
      <c r="AE7687"/>
      <c r="AF7687"/>
      <c r="AG7687"/>
      <c r="AH7687"/>
      <c r="AI7687"/>
      <c r="AJ7687"/>
      <c r="AK7687"/>
      <c r="AL7687"/>
      <c r="AM7687"/>
      <c r="AN7687"/>
      <c r="AO7687"/>
      <c r="AP7687"/>
      <c r="AQ7687"/>
      <c r="AR7687"/>
      <c r="AS7687"/>
      <c r="AT7687"/>
      <c r="AU7687"/>
      <c r="AV7687"/>
      <c r="AW7687"/>
      <c r="AX7687"/>
      <c r="AY7687"/>
      <c r="AZ7687"/>
      <c r="BA7687"/>
      <c r="BB7687"/>
      <c r="BC7687"/>
      <c r="BD7687"/>
      <c r="BE7687"/>
      <c r="BF7687"/>
      <c r="BG7687"/>
      <c r="BH7687"/>
      <c r="BI7687"/>
      <c r="BJ7687"/>
      <c r="BK7687"/>
      <c r="BL7687"/>
      <c r="BM7687"/>
      <c r="BN7687"/>
      <c r="BO7687"/>
      <c r="BP7687"/>
      <c r="BQ7687"/>
      <c r="BR7687"/>
      <c r="BS7687"/>
      <c r="BT7687"/>
      <c r="BU7687"/>
      <c r="BV7687"/>
      <c r="BW7687"/>
      <c r="BX7687"/>
      <c r="BY7687"/>
      <c r="BZ7687"/>
      <c r="CA7687"/>
      <c r="CB7687"/>
      <c r="CC7687"/>
      <c r="CD7687"/>
      <c r="CE7687"/>
      <c r="CF7687"/>
      <c r="CG7687"/>
      <c r="CH7687"/>
      <c r="CI7687"/>
      <c r="CJ7687"/>
      <c r="CK7687"/>
      <c r="CL7687"/>
      <c r="CM7687"/>
      <c r="CN7687"/>
      <c r="CO7687"/>
      <c r="CP7687"/>
      <c r="CQ7687"/>
      <c r="CR7687"/>
      <c r="CS7687"/>
      <c r="CT7687"/>
      <c r="CU7687"/>
      <c r="CV7687"/>
    </row>
    <row r="7688" spans="10:100" x14ac:dyDescent="0.25">
      <c r="J7688"/>
      <c r="K7688"/>
      <c r="L7688"/>
      <c r="M7688"/>
      <c r="N7688"/>
      <c r="O7688"/>
      <c r="P7688"/>
      <c r="Q7688"/>
      <c r="R7688"/>
      <c r="S7688"/>
      <c r="T7688"/>
      <c r="U7688"/>
      <c r="V7688"/>
      <c r="W7688"/>
      <c r="X7688"/>
      <c r="Y7688"/>
      <c r="Z7688"/>
      <c r="AA7688"/>
      <c r="AB7688"/>
      <c r="AC7688"/>
      <c r="AD7688"/>
      <c r="AE7688"/>
      <c r="AF7688"/>
      <c r="AG7688"/>
      <c r="AH7688"/>
      <c r="AI7688"/>
      <c r="AJ7688"/>
      <c r="AK7688"/>
      <c r="AL7688"/>
      <c r="AM7688"/>
      <c r="AN7688"/>
      <c r="AO7688"/>
      <c r="AP7688"/>
      <c r="AQ7688"/>
      <c r="AR7688"/>
      <c r="AS7688"/>
      <c r="AT7688"/>
      <c r="AU7688"/>
      <c r="AV7688"/>
      <c r="AW7688"/>
      <c r="AX7688"/>
      <c r="AY7688"/>
      <c r="AZ7688"/>
      <c r="BA7688"/>
      <c r="BB7688"/>
      <c r="BC7688"/>
      <c r="BD7688"/>
      <c r="BE7688"/>
      <c r="BF7688"/>
      <c r="BG7688"/>
      <c r="BH7688"/>
      <c r="BI7688"/>
      <c r="BJ7688"/>
      <c r="BK7688"/>
      <c r="BL7688"/>
      <c r="BM7688"/>
      <c r="BN7688"/>
      <c r="BO7688"/>
      <c r="BP7688"/>
      <c r="BQ7688"/>
      <c r="BR7688"/>
      <c r="BS7688"/>
      <c r="BT7688"/>
      <c r="BU7688"/>
      <c r="BV7688"/>
      <c r="BW7688"/>
      <c r="BX7688"/>
      <c r="BY7688"/>
      <c r="BZ7688"/>
      <c r="CA7688"/>
      <c r="CB7688"/>
      <c r="CC7688"/>
      <c r="CD7688"/>
      <c r="CE7688"/>
      <c r="CF7688"/>
      <c r="CG7688"/>
      <c r="CH7688"/>
      <c r="CI7688"/>
      <c r="CJ7688"/>
      <c r="CK7688"/>
      <c r="CL7688"/>
      <c r="CM7688"/>
      <c r="CN7688"/>
      <c r="CO7688"/>
      <c r="CP7688"/>
      <c r="CQ7688"/>
      <c r="CR7688"/>
      <c r="CS7688"/>
      <c r="CT7688"/>
      <c r="CU7688"/>
      <c r="CV7688"/>
    </row>
    <row r="7689" spans="10:100" x14ac:dyDescent="0.25">
      <c r="J7689"/>
      <c r="K7689"/>
      <c r="L7689"/>
      <c r="M7689"/>
      <c r="N7689"/>
      <c r="O7689"/>
      <c r="P7689"/>
      <c r="Q7689"/>
      <c r="R7689"/>
      <c r="S7689"/>
      <c r="T7689"/>
      <c r="U7689"/>
      <c r="V7689"/>
      <c r="W7689"/>
      <c r="X7689"/>
      <c r="Y7689"/>
      <c r="Z7689"/>
      <c r="AA7689"/>
      <c r="AB7689"/>
      <c r="AC7689"/>
      <c r="AD7689"/>
      <c r="AE7689"/>
      <c r="AF7689"/>
      <c r="AG7689"/>
      <c r="AH7689"/>
      <c r="AI7689"/>
      <c r="AJ7689"/>
      <c r="AK7689"/>
      <c r="AL7689"/>
      <c r="AM7689"/>
      <c r="AN7689"/>
      <c r="AO7689"/>
      <c r="AP7689"/>
      <c r="AQ7689"/>
      <c r="AR7689"/>
      <c r="AS7689"/>
      <c r="AT7689"/>
      <c r="AU7689"/>
      <c r="AV7689"/>
      <c r="AW7689"/>
      <c r="AX7689"/>
      <c r="AY7689"/>
      <c r="AZ7689"/>
      <c r="BA7689"/>
      <c r="BB7689"/>
      <c r="BC7689"/>
      <c r="BD7689"/>
      <c r="BE7689"/>
      <c r="BF7689"/>
      <c r="BG7689"/>
      <c r="BH7689"/>
      <c r="BI7689"/>
      <c r="BJ7689"/>
      <c r="BK7689"/>
      <c r="BL7689"/>
      <c r="BM7689"/>
      <c r="BN7689"/>
      <c r="BO7689"/>
      <c r="BP7689"/>
      <c r="BQ7689"/>
      <c r="BR7689"/>
      <c r="BS7689"/>
      <c r="BT7689"/>
      <c r="BU7689"/>
      <c r="BV7689"/>
      <c r="BW7689"/>
      <c r="BX7689"/>
      <c r="BY7689"/>
      <c r="BZ7689"/>
      <c r="CA7689"/>
      <c r="CB7689"/>
      <c r="CC7689"/>
      <c r="CD7689"/>
      <c r="CE7689"/>
      <c r="CF7689"/>
      <c r="CG7689"/>
      <c r="CH7689"/>
      <c r="CI7689"/>
      <c r="CJ7689"/>
      <c r="CK7689"/>
      <c r="CL7689"/>
      <c r="CM7689"/>
      <c r="CN7689"/>
      <c r="CO7689"/>
      <c r="CP7689"/>
      <c r="CQ7689"/>
      <c r="CR7689"/>
      <c r="CS7689"/>
      <c r="CT7689"/>
      <c r="CU7689"/>
      <c r="CV7689"/>
    </row>
    <row r="7690" spans="10:100" x14ac:dyDescent="0.25">
      <c r="J7690"/>
      <c r="K7690"/>
      <c r="L7690"/>
      <c r="M7690"/>
      <c r="N7690"/>
      <c r="O7690"/>
      <c r="P7690"/>
      <c r="Q7690"/>
      <c r="R7690"/>
      <c r="S7690"/>
      <c r="T7690"/>
      <c r="U7690"/>
      <c r="V7690"/>
      <c r="W7690"/>
      <c r="X7690"/>
      <c r="Y7690"/>
      <c r="Z7690"/>
      <c r="AA7690"/>
      <c r="AB7690"/>
      <c r="AC7690"/>
      <c r="AD7690"/>
      <c r="AE7690"/>
      <c r="AF7690"/>
      <c r="AG7690"/>
      <c r="AH7690"/>
      <c r="AI7690"/>
      <c r="AJ7690"/>
      <c r="AK7690"/>
      <c r="AL7690"/>
      <c r="AM7690"/>
      <c r="AN7690"/>
      <c r="AO7690"/>
      <c r="AP7690"/>
      <c r="AQ7690"/>
      <c r="AR7690"/>
      <c r="AS7690"/>
      <c r="AT7690"/>
      <c r="AU7690"/>
      <c r="AV7690"/>
      <c r="AW7690"/>
      <c r="AX7690"/>
      <c r="AY7690"/>
      <c r="AZ7690"/>
      <c r="BA7690"/>
      <c r="BB7690"/>
      <c r="BC7690"/>
      <c r="BD7690"/>
      <c r="BE7690"/>
      <c r="BF7690"/>
      <c r="BG7690"/>
      <c r="BH7690"/>
      <c r="BI7690"/>
      <c r="BJ7690"/>
      <c r="BK7690"/>
      <c r="BL7690"/>
      <c r="BM7690"/>
      <c r="BN7690"/>
      <c r="BO7690"/>
      <c r="BP7690"/>
      <c r="BQ7690"/>
      <c r="BR7690"/>
      <c r="BS7690"/>
      <c r="BT7690"/>
      <c r="BU7690"/>
      <c r="BV7690"/>
      <c r="BW7690"/>
      <c r="BX7690"/>
      <c r="BY7690"/>
      <c r="BZ7690"/>
      <c r="CA7690"/>
      <c r="CB7690"/>
      <c r="CC7690"/>
      <c r="CD7690"/>
      <c r="CE7690"/>
      <c r="CF7690"/>
      <c r="CG7690"/>
      <c r="CH7690"/>
      <c r="CI7690"/>
      <c r="CJ7690"/>
      <c r="CK7690"/>
      <c r="CL7690"/>
      <c r="CM7690"/>
      <c r="CN7690"/>
      <c r="CO7690"/>
      <c r="CP7690"/>
      <c r="CQ7690"/>
      <c r="CR7690"/>
      <c r="CS7690"/>
      <c r="CT7690"/>
      <c r="CU7690"/>
      <c r="CV7690"/>
    </row>
    <row r="7691" spans="10:100" x14ac:dyDescent="0.25">
      <c r="J7691"/>
      <c r="K7691"/>
      <c r="L7691"/>
      <c r="M7691"/>
      <c r="N7691"/>
      <c r="O7691"/>
      <c r="P7691"/>
      <c r="Q7691"/>
      <c r="R7691"/>
      <c r="S7691"/>
      <c r="T7691"/>
      <c r="U7691"/>
      <c r="V7691"/>
      <c r="W7691"/>
      <c r="X7691"/>
      <c r="Y7691"/>
      <c r="Z7691"/>
      <c r="AA7691"/>
      <c r="AB7691"/>
      <c r="AC7691"/>
      <c r="AD7691"/>
      <c r="AE7691"/>
      <c r="AF7691"/>
      <c r="AG7691"/>
      <c r="AH7691"/>
      <c r="AI7691"/>
      <c r="AJ7691"/>
      <c r="AK7691"/>
      <c r="AL7691"/>
      <c r="AM7691"/>
      <c r="AN7691"/>
      <c r="AO7691"/>
      <c r="AP7691"/>
      <c r="AQ7691"/>
      <c r="AR7691"/>
      <c r="AS7691"/>
      <c r="AT7691"/>
      <c r="AU7691"/>
      <c r="AV7691"/>
      <c r="AW7691"/>
      <c r="AX7691"/>
      <c r="AY7691"/>
      <c r="AZ7691"/>
      <c r="BA7691"/>
      <c r="BB7691"/>
      <c r="BC7691"/>
      <c r="BD7691"/>
      <c r="BE7691"/>
      <c r="BF7691"/>
      <c r="BG7691"/>
      <c r="BH7691"/>
      <c r="BI7691"/>
      <c r="BJ7691"/>
      <c r="BK7691"/>
      <c r="BL7691"/>
      <c r="BM7691"/>
      <c r="BN7691"/>
      <c r="BO7691"/>
      <c r="BP7691"/>
      <c r="BQ7691"/>
      <c r="BR7691"/>
      <c r="BS7691"/>
      <c r="BT7691"/>
      <c r="BU7691"/>
      <c r="BV7691"/>
      <c r="BW7691"/>
      <c r="BX7691"/>
      <c r="BY7691"/>
      <c r="BZ7691"/>
      <c r="CA7691"/>
      <c r="CB7691"/>
      <c r="CC7691"/>
      <c r="CD7691"/>
      <c r="CE7691"/>
      <c r="CF7691"/>
      <c r="CG7691"/>
      <c r="CH7691"/>
      <c r="CI7691"/>
      <c r="CJ7691"/>
      <c r="CK7691"/>
      <c r="CL7691"/>
      <c r="CM7691"/>
      <c r="CN7691"/>
      <c r="CO7691"/>
      <c r="CP7691"/>
      <c r="CQ7691"/>
      <c r="CR7691"/>
      <c r="CS7691"/>
      <c r="CT7691"/>
      <c r="CU7691"/>
      <c r="CV7691"/>
    </row>
    <row r="7692" spans="10:100" x14ac:dyDescent="0.25">
      <c r="J7692"/>
      <c r="K7692"/>
      <c r="L7692"/>
      <c r="M7692"/>
      <c r="N7692"/>
      <c r="O7692"/>
      <c r="P7692"/>
      <c r="Q7692"/>
      <c r="R7692"/>
      <c r="S7692"/>
      <c r="T7692"/>
      <c r="U7692"/>
      <c r="V7692"/>
      <c r="W7692"/>
      <c r="X7692"/>
      <c r="Y7692"/>
      <c r="Z7692"/>
      <c r="AA7692"/>
      <c r="AB7692"/>
      <c r="AC7692"/>
      <c r="AD7692"/>
      <c r="AE7692"/>
      <c r="AF7692"/>
      <c r="AG7692"/>
      <c r="AH7692"/>
      <c r="AI7692"/>
      <c r="AJ7692"/>
      <c r="AK7692"/>
      <c r="AL7692"/>
      <c r="AM7692"/>
      <c r="AN7692"/>
      <c r="AO7692"/>
      <c r="AP7692"/>
      <c r="AQ7692"/>
      <c r="AR7692"/>
      <c r="AS7692"/>
      <c r="AT7692"/>
      <c r="AU7692"/>
      <c r="AV7692"/>
      <c r="AW7692"/>
      <c r="AX7692"/>
      <c r="AY7692"/>
      <c r="AZ7692"/>
      <c r="BA7692"/>
      <c r="BB7692"/>
      <c r="BC7692"/>
      <c r="BD7692"/>
      <c r="BE7692"/>
      <c r="BF7692"/>
      <c r="BG7692"/>
      <c r="BH7692"/>
      <c r="BI7692"/>
      <c r="BJ7692"/>
      <c r="BK7692"/>
      <c r="BL7692"/>
      <c r="BM7692"/>
      <c r="BN7692"/>
      <c r="BO7692"/>
      <c r="BP7692"/>
      <c r="BQ7692"/>
      <c r="BR7692"/>
      <c r="BS7692"/>
      <c r="BT7692"/>
      <c r="BU7692"/>
      <c r="BV7692"/>
      <c r="BW7692"/>
      <c r="BX7692"/>
      <c r="BY7692"/>
      <c r="BZ7692"/>
      <c r="CA7692"/>
      <c r="CB7692"/>
      <c r="CC7692"/>
      <c r="CD7692"/>
      <c r="CE7692"/>
      <c r="CF7692"/>
      <c r="CG7692"/>
      <c r="CH7692"/>
      <c r="CI7692"/>
      <c r="CJ7692"/>
      <c r="CK7692"/>
      <c r="CL7692"/>
      <c r="CM7692"/>
      <c r="CN7692"/>
      <c r="CO7692"/>
      <c r="CP7692"/>
      <c r="CQ7692"/>
      <c r="CR7692"/>
      <c r="CS7692"/>
      <c r="CT7692"/>
      <c r="CU7692"/>
      <c r="CV7692"/>
    </row>
    <row r="7693" spans="10:100" x14ac:dyDescent="0.25">
      <c r="J7693"/>
      <c r="K7693"/>
      <c r="L7693"/>
      <c r="M7693"/>
      <c r="N7693"/>
      <c r="O7693"/>
      <c r="P7693"/>
      <c r="Q7693"/>
      <c r="R7693"/>
      <c r="S7693"/>
      <c r="T7693"/>
      <c r="U7693"/>
      <c r="V7693"/>
      <c r="W7693"/>
      <c r="X7693"/>
      <c r="Y7693"/>
      <c r="Z7693"/>
      <c r="AA7693"/>
      <c r="AB7693"/>
      <c r="AC7693"/>
      <c r="AD7693"/>
      <c r="AE7693"/>
      <c r="AF7693"/>
      <c r="AG7693"/>
      <c r="AH7693"/>
      <c r="AI7693"/>
      <c r="AJ7693"/>
      <c r="AK7693"/>
      <c r="AL7693"/>
      <c r="AM7693"/>
      <c r="AN7693"/>
      <c r="AO7693"/>
      <c r="AP7693"/>
      <c r="AQ7693"/>
      <c r="AR7693"/>
      <c r="AS7693"/>
      <c r="AT7693"/>
      <c r="AU7693"/>
      <c r="AV7693"/>
      <c r="AW7693"/>
      <c r="AX7693"/>
      <c r="AY7693"/>
      <c r="AZ7693"/>
      <c r="BA7693"/>
      <c r="BB7693"/>
      <c r="BC7693"/>
      <c r="BD7693"/>
      <c r="BE7693"/>
      <c r="BF7693"/>
      <c r="BG7693"/>
      <c r="BH7693"/>
      <c r="BI7693"/>
      <c r="BJ7693"/>
      <c r="BK7693"/>
      <c r="BL7693"/>
      <c r="BM7693"/>
      <c r="BN7693"/>
      <c r="BO7693"/>
      <c r="BP7693"/>
      <c r="BQ7693"/>
      <c r="BR7693"/>
      <c r="BS7693"/>
      <c r="BT7693"/>
      <c r="BU7693"/>
      <c r="BV7693"/>
      <c r="BW7693"/>
      <c r="BX7693"/>
      <c r="BY7693"/>
      <c r="BZ7693"/>
      <c r="CA7693"/>
      <c r="CB7693"/>
      <c r="CC7693"/>
      <c r="CD7693"/>
      <c r="CE7693"/>
      <c r="CF7693"/>
      <c r="CG7693"/>
      <c r="CH7693"/>
      <c r="CI7693"/>
      <c r="CJ7693"/>
      <c r="CK7693"/>
      <c r="CL7693"/>
      <c r="CM7693"/>
      <c r="CN7693"/>
      <c r="CO7693"/>
      <c r="CP7693"/>
      <c r="CQ7693"/>
      <c r="CR7693"/>
      <c r="CS7693"/>
      <c r="CT7693"/>
      <c r="CU7693"/>
      <c r="CV7693"/>
    </row>
    <row r="7694" spans="10:100" x14ac:dyDescent="0.25">
      <c r="J7694"/>
      <c r="K7694"/>
      <c r="L7694"/>
      <c r="M7694"/>
      <c r="N7694"/>
      <c r="O7694"/>
      <c r="P7694"/>
      <c r="Q7694"/>
      <c r="R7694"/>
      <c r="S7694"/>
      <c r="T7694"/>
      <c r="U7694"/>
      <c r="V7694"/>
      <c r="W7694"/>
      <c r="X7694"/>
      <c r="Y7694"/>
      <c r="Z7694"/>
      <c r="AA7694"/>
      <c r="AB7694"/>
      <c r="AC7694"/>
      <c r="AD7694"/>
      <c r="AE7694"/>
      <c r="AF7694"/>
      <c r="AG7694"/>
      <c r="AH7694"/>
      <c r="AI7694"/>
      <c r="AJ7694"/>
      <c r="AK7694"/>
      <c r="AL7694"/>
      <c r="AM7694"/>
      <c r="AN7694"/>
      <c r="AO7694"/>
      <c r="AP7694"/>
      <c r="AQ7694"/>
      <c r="AR7694"/>
      <c r="AS7694"/>
      <c r="AT7694"/>
      <c r="AU7694"/>
      <c r="AV7694"/>
      <c r="AW7694"/>
      <c r="AX7694"/>
      <c r="AY7694"/>
      <c r="AZ7694"/>
      <c r="BA7694"/>
      <c r="BB7694"/>
      <c r="BC7694"/>
      <c r="BD7694"/>
      <c r="BE7694"/>
      <c r="BF7694"/>
      <c r="BG7694"/>
      <c r="BH7694"/>
      <c r="BI7694"/>
      <c r="BJ7694"/>
      <c r="BK7694"/>
      <c r="BL7694"/>
      <c r="BM7694"/>
      <c r="BN7694"/>
      <c r="BO7694"/>
      <c r="BP7694"/>
      <c r="BQ7694"/>
      <c r="BR7694"/>
      <c r="BS7694"/>
      <c r="BT7694"/>
      <c r="BU7694"/>
      <c r="BV7694"/>
      <c r="BW7694"/>
      <c r="BX7694"/>
      <c r="BY7694"/>
      <c r="BZ7694"/>
      <c r="CA7694"/>
      <c r="CB7694"/>
      <c r="CC7694"/>
      <c r="CD7694"/>
      <c r="CE7694"/>
      <c r="CF7694"/>
      <c r="CG7694"/>
      <c r="CH7694"/>
      <c r="CI7694"/>
      <c r="CJ7694"/>
      <c r="CK7694"/>
      <c r="CL7694"/>
      <c r="CM7694"/>
      <c r="CN7694"/>
      <c r="CO7694"/>
      <c r="CP7694"/>
      <c r="CQ7694"/>
      <c r="CR7694"/>
      <c r="CS7694"/>
      <c r="CT7694"/>
      <c r="CU7694"/>
      <c r="CV7694"/>
    </row>
    <row r="7695" spans="10:100" x14ac:dyDescent="0.25">
      <c r="J7695"/>
      <c r="K7695"/>
      <c r="L7695"/>
      <c r="M7695"/>
      <c r="N7695"/>
      <c r="O7695"/>
      <c r="P7695"/>
      <c r="Q7695"/>
      <c r="R7695"/>
      <c r="S7695"/>
      <c r="T7695"/>
      <c r="U7695"/>
      <c r="V7695"/>
      <c r="W7695"/>
      <c r="X7695"/>
      <c r="Y7695"/>
      <c r="Z7695"/>
      <c r="AA7695"/>
      <c r="AB7695"/>
      <c r="AC7695"/>
      <c r="AD7695"/>
      <c r="AE7695"/>
      <c r="AF7695"/>
      <c r="AG7695"/>
      <c r="AH7695"/>
      <c r="AI7695"/>
      <c r="AJ7695"/>
      <c r="AK7695"/>
      <c r="AL7695"/>
      <c r="AM7695"/>
      <c r="AN7695"/>
      <c r="AO7695"/>
      <c r="AP7695"/>
      <c r="AQ7695"/>
      <c r="AR7695"/>
      <c r="AS7695"/>
      <c r="AT7695"/>
      <c r="AU7695"/>
      <c r="AV7695"/>
      <c r="AW7695"/>
      <c r="AX7695"/>
      <c r="AY7695"/>
      <c r="AZ7695"/>
      <c r="BA7695"/>
      <c r="BB7695"/>
      <c r="BC7695"/>
      <c r="BD7695"/>
      <c r="BE7695"/>
      <c r="BF7695"/>
      <c r="BG7695"/>
      <c r="BH7695"/>
      <c r="BI7695"/>
      <c r="BJ7695"/>
      <c r="BK7695"/>
      <c r="BL7695"/>
      <c r="BM7695"/>
      <c r="BN7695"/>
      <c r="BO7695"/>
      <c r="BP7695"/>
      <c r="BQ7695"/>
      <c r="BR7695"/>
      <c r="BS7695"/>
      <c r="BT7695"/>
      <c r="BU7695"/>
      <c r="BV7695"/>
      <c r="BW7695"/>
      <c r="BX7695"/>
      <c r="BY7695"/>
      <c r="BZ7695"/>
      <c r="CA7695"/>
      <c r="CB7695"/>
      <c r="CC7695"/>
      <c r="CD7695"/>
      <c r="CE7695"/>
      <c r="CF7695"/>
      <c r="CG7695"/>
      <c r="CH7695"/>
      <c r="CI7695"/>
      <c r="CJ7695"/>
      <c r="CK7695"/>
      <c r="CL7695"/>
      <c r="CM7695"/>
      <c r="CN7695"/>
      <c r="CO7695"/>
      <c r="CP7695"/>
      <c r="CQ7695"/>
      <c r="CR7695"/>
      <c r="CS7695"/>
      <c r="CT7695"/>
      <c r="CU7695"/>
      <c r="CV7695"/>
    </row>
    <row r="7696" spans="10:100" x14ac:dyDescent="0.25">
      <c r="J7696"/>
      <c r="K7696"/>
      <c r="L7696"/>
      <c r="M7696"/>
      <c r="N7696"/>
      <c r="O7696"/>
      <c r="P7696"/>
      <c r="Q7696"/>
      <c r="R7696"/>
      <c r="S7696"/>
      <c r="T7696"/>
      <c r="U7696"/>
      <c r="V7696"/>
      <c r="W7696"/>
      <c r="X7696"/>
      <c r="Y7696"/>
      <c r="Z7696"/>
      <c r="AA7696"/>
      <c r="AB7696"/>
      <c r="AC7696"/>
      <c r="AD7696"/>
      <c r="AE7696"/>
      <c r="AF7696"/>
      <c r="AG7696"/>
      <c r="AH7696"/>
      <c r="AI7696"/>
      <c r="AJ7696"/>
      <c r="AK7696"/>
      <c r="AL7696"/>
      <c r="AM7696"/>
      <c r="AN7696"/>
      <c r="AO7696"/>
      <c r="AP7696"/>
      <c r="AQ7696"/>
      <c r="AR7696"/>
      <c r="AS7696"/>
      <c r="AT7696"/>
      <c r="AU7696"/>
      <c r="AV7696"/>
      <c r="AW7696"/>
      <c r="AX7696"/>
      <c r="AY7696"/>
      <c r="AZ7696"/>
      <c r="BA7696"/>
      <c r="BB7696"/>
      <c r="BC7696"/>
      <c r="BD7696"/>
      <c r="BE7696"/>
      <c r="BF7696"/>
      <c r="BG7696"/>
      <c r="BH7696"/>
      <c r="BI7696"/>
      <c r="BJ7696"/>
      <c r="BK7696"/>
      <c r="BL7696"/>
      <c r="BM7696"/>
      <c r="BN7696"/>
      <c r="BO7696"/>
      <c r="BP7696"/>
      <c r="BQ7696"/>
      <c r="BR7696"/>
      <c r="BS7696"/>
      <c r="BT7696"/>
      <c r="BU7696"/>
      <c r="BV7696"/>
      <c r="BW7696"/>
      <c r="BX7696"/>
      <c r="BY7696"/>
      <c r="BZ7696"/>
      <c r="CA7696"/>
      <c r="CB7696"/>
      <c r="CC7696"/>
      <c r="CD7696"/>
      <c r="CE7696"/>
      <c r="CF7696"/>
      <c r="CG7696"/>
      <c r="CH7696"/>
      <c r="CI7696"/>
      <c r="CJ7696"/>
      <c r="CK7696"/>
      <c r="CL7696"/>
      <c r="CM7696"/>
      <c r="CN7696"/>
      <c r="CO7696"/>
      <c r="CP7696"/>
      <c r="CQ7696"/>
      <c r="CR7696"/>
      <c r="CS7696"/>
      <c r="CT7696"/>
      <c r="CU7696"/>
      <c r="CV7696"/>
    </row>
    <row r="7697" spans="10:100" x14ac:dyDescent="0.25">
      <c r="J7697"/>
      <c r="K7697"/>
      <c r="L7697"/>
      <c r="M7697"/>
      <c r="N7697"/>
      <c r="O7697"/>
      <c r="P7697"/>
      <c r="Q7697"/>
      <c r="R7697"/>
      <c r="S7697"/>
      <c r="T7697"/>
      <c r="U7697"/>
      <c r="V7697"/>
      <c r="W7697"/>
      <c r="X7697"/>
      <c r="Y7697"/>
      <c r="Z7697"/>
      <c r="AA7697"/>
      <c r="AB7697"/>
      <c r="AC7697"/>
      <c r="AD7697"/>
      <c r="AE7697"/>
      <c r="AF7697"/>
      <c r="AG7697"/>
      <c r="AH7697"/>
      <c r="AI7697"/>
      <c r="AJ7697"/>
      <c r="AK7697"/>
      <c r="AL7697"/>
      <c r="AM7697"/>
      <c r="AN7697"/>
      <c r="AO7697"/>
      <c r="AP7697"/>
      <c r="AQ7697"/>
      <c r="AR7697"/>
      <c r="AS7697"/>
      <c r="AT7697"/>
      <c r="AU7697"/>
      <c r="AV7697"/>
      <c r="AW7697"/>
      <c r="AX7697"/>
      <c r="AY7697"/>
      <c r="AZ7697"/>
      <c r="BA7697"/>
      <c r="BB7697"/>
      <c r="BC7697"/>
      <c r="BD7697"/>
      <c r="BE7697"/>
      <c r="BF7697"/>
      <c r="BG7697"/>
      <c r="BH7697"/>
      <c r="BI7697"/>
      <c r="BJ7697"/>
      <c r="BK7697"/>
      <c r="BL7697"/>
      <c r="BM7697"/>
      <c r="BN7697"/>
      <c r="BO7697"/>
      <c r="BP7697"/>
      <c r="BQ7697"/>
      <c r="BR7697"/>
      <c r="BS7697"/>
      <c r="BT7697"/>
      <c r="BU7697"/>
      <c r="BV7697"/>
      <c r="BW7697"/>
      <c r="BX7697"/>
      <c r="BY7697"/>
      <c r="BZ7697"/>
      <c r="CA7697"/>
      <c r="CB7697"/>
      <c r="CC7697"/>
      <c r="CD7697"/>
      <c r="CE7697"/>
      <c r="CF7697"/>
      <c r="CG7697"/>
      <c r="CH7697"/>
      <c r="CI7697"/>
      <c r="CJ7697"/>
      <c r="CK7697"/>
      <c r="CL7697"/>
      <c r="CM7697"/>
      <c r="CN7697"/>
      <c r="CO7697"/>
      <c r="CP7697"/>
      <c r="CQ7697"/>
      <c r="CR7697"/>
      <c r="CS7697"/>
      <c r="CT7697"/>
      <c r="CU7697"/>
      <c r="CV7697"/>
    </row>
    <row r="7698" spans="10:100" x14ac:dyDescent="0.25">
      <c r="J7698"/>
      <c r="K7698"/>
      <c r="L7698"/>
      <c r="M7698"/>
      <c r="N7698"/>
      <c r="O7698"/>
      <c r="P7698"/>
      <c r="Q7698"/>
      <c r="R7698"/>
      <c r="S7698"/>
      <c r="T7698"/>
      <c r="U7698"/>
      <c r="V7698"/>
      <c r="W7698"/>
      <c r="X7698"/>
      <c r="Y7698"/>
      <c r="Z7698"/>
      <c r="AA7698"/>
      <c r="AB7698"/>
      <c r="AC7698"/>
      <c r="AD7698"/>
      <c r="AE7698"/>
      <c r="AF7698"/>
      <c r="AG7698"/>
      <c r="AH7698"/>
      <c r="AI7698"/>
      <c r="AJ7698"/>
      <c r="AK7698"/>
      <c r="AL7698"/>
      <c r="AM7698"/>
      <c r="AN7698"/>
      <c r="AO7698"/>
      <c r="AP7698"/>
      <c r="AQ7698"/>
      <c r="AR7698"/>
      <c r="AS7698"/>
      <c r="AT7698"/>
      <c r="AU7698"/>
      <c r="AV7698"/>
      <c r="AW7698"/>
      <c r="AX7698"/>
      <c r="AY7698"/>
      <c r="AZ7698"/>
      <c r="BA7698"/>
      <c r="BB7698"/>
      <c r="BC7698"/>
      <c r="BD7698"/>
      <c r="BE7698"/>
      <c r="BF7698"/>
      <c r="BG7698"/>
      <c r="BH7698"/>
      <c r="BI7698"/>
      <c r="BJ7698"/>
      <c r="BK7698"/>
      <c r="BL7698"/>
      <c r="BM7698"/>
      <c r="BN7698"/>
      <c r="BO7698"/>
      <c r="BP7698"/>
      <c r="BQ7698"/>
      <c r="BR7698"/>
      <c r="BS7698"/>
      <c r="BT7698"/>
      <c r="BU7698"/>
      <c r="BV7698"/>
      <c r="BW7698"/>
      <c r="BX7698"/>
      <c r="BY7698"/>
      <c r="BZ7698"/>
      <c r="CA7698"/>
      <c r="CB7698"/>
      <c r="CC7698"/>
      <c r="CD7698"/>
      <c r="CE7698"/>
      <c r="CF7698"/>
      <c r="CG7698"/>
      <c r="CH7698"/>
      <c r="CI7698"/>
      <c r="CJ7698"/>
      <c r="CK7698"/>
      <c r="CL7698"/>
      <c r="CM7698"/>
      <c r="CN7698"/>
      <c r="CO7698"/>
      <c r="CP7698"/>
      <c r="CQ7698"/>
      <c r="CR7698"/>
      <c r="CS7698"/>
      <c r="CT7698"/>
      <c r="CU7698"/>
      <c r="CV7698"/>
    </row>
    <row r="7699" spans="10:100" x14ac:dyDescent="0.25">
      <c r="J7699"/>
      <c r="K7699"/>
      <c r="L7699"/>
      <c r="M7699"/>
      <c r="N7699"/>
      <c r="O7699"/>
      <c r="P7699"/>
      <c r="Q7699"/>
      <c r="R7699"/>
      <c r="S7699"/>
      <c r="T7699"/>
      <c r="U7699"/>
      <c r="V7699"/>
      <c r="W7699"/>
      <c r="X7699"/>
      <c r="Y7699"/>
      <c r="Z7699"/>
      <c r="AA7699"/>
      <c r="AB7699"/>
      <c r="AC7699"/>
      <c r="AD7699"/>
      <c r="AE7699"/>
      <c r="AF7699"/>
      <c r="AG7699"/>
      <c r="AH7699"/>
      <c r="AI7699"/>
      <c r="AJ7699"/>
      <c r="AK7699"/>
      <c r="AL7699"/>
      <c r="AM7699"/>
      <c r="AN7699"/>
      <c r="AO7699"/>
      <c r="AP7699"/>
      <c r="AQ7699"/>
      <c r="AR7699"/>
      <c r="AS7699"/>
      <c r="AT7699"/>
      <c r="AU7699"/>
      <c r="AV7699"/>
      <c r="AW7699"/>
      <c r="AX7699"/>
      <c r="AY7699"/>
      <c r="AZ7699"/>
      <c r="BA7699"/>
      <c r="BB7699"/>
      <c r="BC7699"/>
      <c r="BD7699"/>
      <c r="BE7699"/>
      <c r="BF7699"/>
      <c r="BG7699"/>
      <c r="BH7699"/>
      <c r="BI7699"/>
      <c r="BJ7699"/>
      <c r="BK7699"/>
      <c r="BL7699"/>
      <c r="BM7699"/>
      <c r="BN7699"/>
      <c r="BO7699"/>
      <c r="BP7699"/>
      <c r="BQ7699"/>
      <c r="BR7699"/>
      <c r="BS7699"/>
      <c r="BT7699"/>
      <c r="BU7699"/>
      <c r="BV7699"/>
      <c r="BW7699"/>
      <c r="BX7699"/>
      <c r="BY7699"/>
      <c r="BZ7699"/>
      <c r="CA7699"/>
      <c r="CB7699"/>
      <c r="CC7699"/>
      <c r="CD7699"/>
      <c r="CE7699"/>
      <c r="CF7699"/>
      <c r="CG7699"/>
      <c r="CH7699"/>
      <c r="CI7699"/>
      <c r="CJ7699"/>
      <c r="CK7699"/>
      <c r="CL7699"/>
      <c r="CM7699"/>
      <c r="CN7699"/>
      <c r="CO7699"/>
      <c r="CP7699"/>
      <c r="CQ7699"/>
      <c r="CR7699"/>
      <c r="CS7699"/>
      <c r="CT7699"/>
      <c r="CU7699"/>
      <c r="CV7699"/>
    </row>
    <row r="7700" spans="10:100" x14ac:dyDescent="0.25">
      <c r="J7700"/>
      <c r="K7700"/>
      <c r="L7700"/>
      <c r="M7700"/>
      <c r="N7700"/>
      <c r="O7700"/>
      <c r="P7700"/>
      <c r="Q7700"/>
      <c r="R7700"/>
      <c r="S7700"/>
      <c r="T7700"/>
      <c r="U7700"/>
      <c r="V7700"/>
      <c r="W7700"/>
      <c r="X7700"/>
      <c r="Y7700"/>
      <c r="Z7700"/>
      <c r="AA7700"/>
      <c r="AB7700"/>
      <c r="AC7700"/>
      <c r="AD7700"/>
      <c r="AE7700"/>
      <c r="AF7700"/>
      <c r="AG7700"/>
      <c r="AH7700"/>
      <c r="AI7700"/>
      <c r="AJ7700"/>
      <c r="AK7700"/>
      <c r="AL7700"/>
      <c r="AM7700"/>
      <c r="AN7700"/>
      <c r="AO7700"/>
      <c r="AP7700"/>
      <c r="AQ7700"/>
      <c r="AR7700"/>
      <c r="AS7700"/>
      <c r="AT7700"/>
      <c r="AU7700"/>
      <c r="AV7700"/>
      <c r="AW7700"/>
      <c r="AX7700"/>
      <c r="AY7700"/>
      <c r="AZ7700"/>
      <c r="BA7700"/>
      <c r="BB7700"/>
      <c r="BC7700"/>
      <c r="BD7700"/>
      <c r="BE7700"/>
      <c r="BF7700"/>
      <c r="BG7700"/>
      <c r="BH7700"/>
      <c r="BI7700"/>
      <c r="BJ7700"/>
      <c r="BK7700"/>
      <c r="BL7700"/>
      <c r="BM7700"/>
      <c r="BN7700"/>
      <c r="BO7700"/>
      <c r="BP7700"/>
      <c r="BQ7700"/>
      <c r="BR7700"/>
      <c r="BS7700"/>
      <c r="BT7700"/>
      <c r="BU7700"/>
      <c r="BV7700"/>
      <c r="BW7700"/>
      <c r="BX7700"/>
      <c r="BY7700"/>
      <c r="BZ7700"/>
      <c r="CA7700"/>
      <c r="CB7700"/>
      <c r="CC7700"/>
      <c r="CD7700"/>
      <c r="CE7700"/>
      <c r="CF7700"/>
      <c r="CG7700"/>
      <c r="CH7700"/>
      <c r="CI7700"/>
      <c r="CJ7700"/>
      <c r="CK7700"/>
      <c r="CL7700"/>
      <c r="CM7700"/>
      <c r="CN7700"/>
      <c r="CO7700"/>
      <c r="CP7700"/>
      <c r="CQ7700"/>
      <c r="CR7700"/>
      <c r="CS7700"/>
      <c r="CT7700"/>
      <c r="CU7700"/>
      <c r="CV7700"/>
    </row>
    <row r="7701" spans="10:100" x14ac:dyDescent="0.25">
      <c r="J7701"/>
      <c r="K7701"/>
      <c r="L7701"/>
      <c r="M7701"/>
      <c r="N7701"/>
      <c r="O7701"/>
      <c r="P7701"/>
      <c r="Q7701"/>
      <c r="R7701"/>
      <c r="S7701"/>
      <c r="T7701"/>
      <c r="U7701"/>
      <c r="V7701"/>
      <c r="W7701"/>
      <c r="X7701"/>
      <c r="Y7701"/>
      <c r="Z7701"/>
      <c r="AA7701"/>
      <c r="AB7701"/>
      <c r="AC7701"/>
      <c r="AD7701"/>
      <c r="AE7701"/>
      <c r="AF7701"/>
      <c r="AG7701"/>
      <c r="AH7701"/>
      <c r="AI7701"/>
      <c r="AJ7701"/>
      <c r="AK7701"/>
      <c r="AL7701"/>
      <c r="AM7701"/>
      <c r="AN7701"/>
      <c r="AO7701"/>
      <c r="AP7701"/>
      <c r="AQ7701"/>
      <c r="AR7701"/>
      <c r="AS7701"/>
      <c r="AT7701"/>
      <c r="AU7701"/>
      <c r="AV7701"/>
      <c r="AW7701"/>
      <c r="AX7701"/>
      <c r="AY7701"/>
      <c r="AZ7701"/>
      <c r="BA7701"/>
      <c r="BB7701"/>
      <c r="BC7701"/>
      <c r="BD7701"/>
      <c r="BE7701"/>
      <c r="BF7701"/>
      <c r="BG7701"/>
      <c r="BH7701"/>
      <c r="BI7701"/>
      <c r="BJ7701"/>
      <c r="BK7701"/>
      <c r="BL7701"/>
      <c r="BM7701"/>
      <c r="BN7701"/>
      <c r="BO7701"/>
      <c r="BP7701"/>
      <c r="BQ7701"/>
      <c r="BR7701"/>
      <c r="BS7701"/>
      <c r="BT7701"/>
      <c r="BU7701"/>
      <c r="BV7701"/>
      <c r="BW7701"/>
      <c r="BX7701"/>
      <c r="BY7701"/>
      <c r="BZ7701"/>
      <c r="CA7701"/>
      <c r="CB7701"/>
      <c r="CC7701"/>
      <c r="CD7701"/>
      <c r="CE7701"/>
      <c r="CF7701"/>
      <c r="CG7701"/>
      <c r="CH7701"/>
      <c r="CI7701"/>
      <c r="CJ7701"/>
      <c r="CK7701"/>
      <c r="CL7701"/>
      <c r="CM7701"/>
      <c r="CN7701"/>
      <c r="CO7701"/>
      <c r="CP7701"/>
      <c r="CQ7701"/>
      <c r="CR7701"/>
      <c r="CS7701"/>
      <c r="CT7701"/>
      <c r="CU7701"/>
      <c r="CV7701"/>
    </row>
    <row r="7702" spans="10:100" x14ac:dyDescent="0.25">
      <c r="J7702"/>
      <c r="K7702"/>
      <c r="L7702"/>
      <c r="M7702"/>
      <c r="N7702"/>
      <c r="O7702"/>
      <c r="P7702"/>
      <c r="Q7702"/>
      <c r="R7702"/>
      <c r="S7702"/>
      <c r="T7702"/>
      <c r="U7702"/>
      <c r="V7702"/>
      <c r="W7702"/>
      <c r="X7702"/>
      <c r="Y7702"/>
      <c r="Z7702"/>
      <c r="AA7702"/>
      <c r="AB7702"/>
      <c r="AC7702"/>
      <c r="AD7702"/>
      <c r="AE7702"/>
      <c r="AF7702"/>
      <c r="AG7702"/>
      <c r="AH7702"/>
      <c r="AI7702"/>
      <c r="AJ7702"/>
      <c r="AK7702"/>
      <c r="AL7702"/>
      <c r="AM7702"/>
      <c r="AN7702"/>
      <c r="AO7702"/>
      <c r="AP7702"/>
      <c r="AQ7702"/>
      <c r="AR7702"/>
      <c r="AS7702"/>
      <c r="AT7702"/>
      <c r="AU7702"/>
      <c r="AV7702"/>
      <c r="AW7702"/>
      <c r="AX7702"/>
      <c r="AY7702"/>
      <c r="AZ7702"/>
      <c r="BA7702"/>
      <c r="BB7702"/>
      <c r="BC7702"/>
      <c r="BD7702"/>
      <c r="BE7702"/>
      <c r="BF7702"/>
      <c r="BG7702"/>
      <c r="BH7702"/>
      <c r="BI7702"/>
      <c r="BJ7702"/>
      <c r="BK7702"/>
      <c r="BL7702"/>
      <c r="BM7702"/>
      <c r="BN7702"/>
      <c r="BO7702"/>
      <c r="BP7702"/>
      <c r="BQ7702"/>
      <c r="BR7702"/>
      <c r="BS7702"/>
      <c r="BT7702"/>
      <c r="BU7702"/>
      <c r="BV7702"/>
      <c r="BW7702"/>
      <c r="BX7702"/>
      <c r="BY7702"/>
      <c r="BZ7702"/>
      <c r="CA7702"/>
      <c r="CB7702"/>
      <c r="CC7702"/>
      <c r="CD7702"/>
      <c r="CE7702"/>
      <c r="CF7702"/>
      <c r="CG7702"/>
      <c r="CH7702"/>
      <c r="CI7702"/>
      <c r="CJ7702"/>
      <c r="CK7702"/>
      <c r="CL7702"/>
      <c r="CM7702"/>
      <c r="CN7702"/>
      <c r="CO7702"/>
      <c r="CP7702"/>
      <c r="CQ7702"/>
      <c r="CR7702"/>
      <c r="CS7702"/>
      <c r="CT7702"/>
      <c r="CU7702"/>
      <c r="CV7702"/>
    </row>
    <row r="7703" spans="10:100" x14ac:dyDescent="0.25">
      <c r="J7703"/>
      <c r="K7703"/>
      <c r="L7703"/>
      <c r="M7703"/>
      <c r="N7703"/>
      <c r="O7703"/>
      <c r="P7703"/>
      <c r="Q7703"/>
      <c r="R7703"/>
      <c r="S7703"/>
      <c r="T7703"/>
      <c r="U7703"/>
      <c r="V7703"/>
      <c r="W7703"/>
      <c r="X7703"/>
      <c r="Y7703"/>
      <c r="Z7703"/>
      <c r="AA7703"/>
      <c r="AB7703"/>
      <c r="AC7703"/>
      <c r="AD7703"/>
      <c r="AE7703"/>
      <c r="AF7703"/>
      <c r="AG7703"/>
      <c r="AH7703"/>
      <c r="AI7703"/>
      <c r="AJ7703"/>
      <c r="AK7703"/>
      <c r="AL7703"/>
      <c r="AM7703"/>
      <c r="AN7703"/>
      <c r="AO7703"/>
      <c r="AP7703"/>
      <c r="AQ7703"/>
      <c r="AR7703"/>
      <c r="AS7703"/>
      <c r="AT7703"/>
      <c r="AU7703"/>
      <c r="AV7703"/>
      <c r="AW7703"/>
      <c r="AX7703"/>
      <c r="AY7703"/>
      <c r="AZ7703"/>
      <c r="BA7703"/>
      <c r="BB7703"/>
      <c r="BC7703"/>
      <c r="BD7703"/>
      <c r="BE7703"/>
      <c r="BF7703"/>
      <c r="BG7703"/>
      <c r="BH7703"/>
      <c r="BI7703"/>
      <c r="BJ7703"/>
      <c r="BK7703"/>
      <c r="BL7703"/>
      <c r="BM7703"/>
      <c r="BN7703"/>
      <c r="BO7703"/>
      <c r="BP7703"/>
      <c r="BQ7703"/>
      <c r="BR7703"/>
      <c r="BS7703"/>
      <c r="BT7703"/>
      <c r="BU7703"/>
      <c r="BV7703"/>
      <c r="BW7703"/>
      <c r="BX7703"/>
      <c r="BY7703"/>
      <c r="BZ7703"/>
      <c r="CA7703"/>
      <c r="CB7703"/>
      <c r="CC7703"/>
      <c r="CD7703"/>
      <c r="CE7703"/>
      <c r="CF7703"/>
      <c r="CG7703"/>
      <c r="CH7703"/>
      <c r="CI7703"/>
      <c r="CJ7703"/>
      <c r="CK7703"/>
      <c r="CL7703"/>
      <c r="CM7703"/>
      <c r="CN7703"/>
      <c r="CO7703"/>
      <c r="CP7703"/>
      <c r="CQ7703"/>
      <c r="CR7703"/>
      <c r="CS7703"/>
      <c r="CT7703"/>
      <c r="CU7703"/>
      <c r="CV7703"/>
    </row>
    <row r="7704" spans="10:100" x14ac:dyDescent="0.25">
      <c r="J7704"/>
      <c r="K7704"/>
      <c r="L7704"/>
      <c r="M7704"/>
      <c r="N7704"/>
      <c r="O7704"/>
      <c r="P7704"/>
      <c r="Q7704"/>
      <c r="R7704"/>
      <c r="S7704"/>
      <c r="T7704"/>
      <c r="U7704"/>
      <c r="V7704"/>
      <c r="W7704"/>
      <c r="X7704"/>
      <c r="Y7704"/>
      <c r="Z7704"/>
      <c r="AA7704"/>
      <c r="AB7704"/>
      <c r="AC7704"/>
      <c r="AD7704"/>
      <c r="AE7704"/>
      <c r="AF7704"/>
      <c r="AG7704"/>
      <c r="AH7704"/>
      <c r="AI7704"/>
      <c r="AJ7704"/>
      <c r="AK7704"/>
      <c r="AL7704"/>
      <c r="AM7704"/>
      <c r="AN7704"/>
      <c r="AO7704"/>
      <c r="AP7704"/>
      <c r="AQ7704"/>
      <c r="AR7704"/>
      <c r="AS7704"/>
      <c r="AT7704"/>
      <c r="AU7704"/>
      <c r="AV7704"/>
      <c r="AW7704"/>
      <c r="AX7704"/>
      <c r="AY7704"/>
      <c r="AZ7704"/>
      <c r="BA7704"/>
      <c r="BB7704"/>
      <c r="BC7704"/>
      <c r="BD7704"/>
      <c r="BE7704"/>
      <c r="BF7704"/>
      <c r="BG7704"/>
      <c r="BH7704"/>
      <c r="BI7704"/>
      <c r="BJ7704"/>
      <c r="BK7704"/>
      <c r="BL7704"/>
      <c r="BM7704"/>
      <c r="BN7704"/>
      <c r="BO7704"/>
      <c r="BP7704"/>
      <c r="BQ7704"/>
      <c r="BR7704"/>
      <c r="BS7704"/>
      <c r="BT7704"/>
      <c r="BU7704"/>
      <c r="BV7704"/>
      <c r="BW7704"/>
      <c r="BX7704"/>
      <c r="BY7704"/>
      <c r="BZ7704"/>
      <c r="CA7704"/>
      <c r="CB7704"/>
      <c r="CC7704"/>
      <c r="CD7704"/>
      <c r="CE7704"/>
      <c r="CF7704"/>
      <c r="CG7704"/>
      <c r="CH7704"/>
      <c r="CI7704"/>
      <c r="CJ7704"/>
      <c r="CK7704"/>
      <c r="CL7704"/>
      <c r="CM7704"/>
      <c r="CN7704"/>
      <c r="CO7704"/>
      <c r="CP7704"/>
      <c r="CQ7704"/>
      <c r="CR7704"/>
      <c r="CS7704"/>
      <c r="CT7704"/>
      <c r="CU7704"/>
      <c r="CV7704"/>
    </row>
    <row r="7705" spans="10:100" x14ac:dyDescent="0.25">
      <c r="J7705"/>
      <c r="K7705"/>
      <c r="L7705"/>
      <c r="M7705"/>
      <c r="N7705"/>
      <c r="O7705"/>
      <c r="P7705"/>
      <c r="Q7705"/>
      <c r="R7705"/>
      <c r="S7705"/>
      <c r="T7705"/>
      <c r="U7705"/>
      <c r="V7705"/>
      <c r="W7705"/>
      <c r="X7705"/>
      <c r="Y7705"/>
      <c r="Z7705"/>
      <c r="AA7705"/>
      <c r="AB7705"/>
      <c r="AC7705"/>
      <c r="AD7705"/>
      <c r="AE7705"/>
      <c r="AF7705"/>
      <c r="AG7705"/>
      <c r="AH7705"/>
      <c r="AI7705"/>
      <c r="AJ7705"/>
      <c r="AK7705"/>
      <c r="AL7705"/>
      <c r="AM7705"/>
      <c r="AN7705"/>
      <c r="AO7705"/>
      <c r="AP7705"/>
      <c r="AQ7705"/>
      <c r="AR7705"/>
      <c r="AS7705"/>
      <c r="AT7705"/>
      <c r="AU7705"/>
      <c r="AV7705"/>
      <c r="AW7705"/>
      <c r="AX7705"/>
      <c r="AY7705"/>
      <c r="AZ7705"/>
      <c r="BA7705"/>
      <c r="BB7705"/>
      <c r="BC7705"/>
      <c r="BD7705"/>
      <c r="BE7705"/>
      <c r="BF7705"/>
      <c r="BG7705"/>
      <c r="BH7705"/>
      <c r="BI7705"/>
      <c r="BJ7705"/>
      <c r="BK7705"/>
      <c r="BL7705"/>
      <c r="BM7705"/>
      <c r="BN7705"/>
      <c r="BO7705"/>
      <c r="BP7705"/>
      <c r="BQ7705"/>
      <c r="BR7705"/>
      <c r="BS7705"/>
      <c r="BT7705"/>
      <c r="BU7705"/>
      <c r="BV7705"/>
      <c r="BW7705"/>
      <c r="BX7705"/>
      <c r="BY7705"/>
      <c r="BZ7705"/>
      <c r="CA7705"/>
      <c r="CB7705"/>
      <c r="CC7705"/>
      <c r="CD7705"/>
      <c r="CE7705"/>
      <c r="CF7705"/>
      <c r="CG7705"/>
      <c r="CH7705"/>
      <c r="CI7705"/>
      <c r="CJ7705"/>
      <c r="CK7705"/>
      <c r="CL7705"/>
      <c r="CM7705"/>
      <c r="CN7705"/>
      <c r="CO7705"/>
      <c r="CP7705"/>
      <c r="CQ7705"/>
      <c r="CR7705"/>
      <c r="CS7705"/>
      <c r="CT7705"/>
      <c r="CU7705"/>
      <c r="CV7705"/>
    </row>
    <row r="7706" spans="10:100" x14ac:dyDescent="0.25">
      <c r="J7706"/>
      <c r="K7706"/>
      <c r="L7706"/>
      <c r="M7706"/>
      <c r="N7706"/>
      <c r="O7706"/>
      <c r="P7706"/>
      <c r="Q7706"/>
      <c r="R7706"/>
      <c r="S7706"/>
      <c r="T7706"/>
      <c r="U7706"/>
      <c r="V7706"/>
      <c r="W7706"/>
      <c r="X7706"/>
      <c r="Y7706"/>
      <c r="Z7706"/>
      <c r="AA7706"/>
      <c r="AB7706"/>
      <c r="AC7706"/>
      <c r="AD7706"/>
      <c r="AE7706"/>
      <c r="AF7706"/>
      <c r="AG7706"/>
      <c r="AH7706"/>
      <c r="AI7706"/>
      <c r="AJ7706"/>
      <c r="AK7706"/>
      <c r="AL7706"/>
      <c r="AM7706"/>
      <c r="AN7706"/>
      <c r="AO7706"/>
      <c r="AP7706"/>
      <c r="AQ7706"/>
      <c r="AR7706"/>
      <c r="AS7706"/>
      <c r="AT7706"/>
      <c r="AU7706"/>
      <c r="AV7706"/>
      <c r="AW7706"/>
      <c r="AX7706"/>
      <c r="AY7706"/>
      <c r="AZ7706"/>
      <c r="BA7706"/>
      <c r="BB7706"/>
      <c r="BC7706"/>
      <c r="BD7706"/>
      <c r="BE7706"/>
      <c r="BF7706"/>
      <c r="BG7706"/>
      <c r="BH7706"/>
      <c r="BI7706"/>
      <c r="BJ7706"/>
      <c r="BK7706"/>
      <c r="BL7706"/>
      <c r="BM7706"/>
      <c r="BN7706"/>
      <c r="BO7706"/>
      <c r="BP7706"/>
      <c r="BQ7706"/>
      <c r="BR7706"/>
      <c r="BS7706"/>
      <c r="BT7706"/>
      <c r="BU7706"/>
      <c r="BV7706"/>
      <c r="BW7706"/>
      <c r="BX7706"/>
      <c r="BY7706"/>
      <c r="BZ7706"/>
      <c r="CA7706"/>
      <c r="CB7706"/>
      <c r="CC7706"/>
      <c r="CD7706"/>
      <c r="CE7706"/>
      <c r="CF7706"/>
      <c r="CG7706"/>
      <c r="CH7706"/>
      <c r="CI7706"/>
      <c r="CJ7706"/>
      <c r="CK7706"/>
      <c r="CL7706"/>
      <c r="CM7706"/>
      <c r="CN7706"/>
      <c r="CO7706"/>
      <c r="CP7706"/>
      <c r="CQ7706"/>
      <c r="CR7706"/>
      <c r="CS7706"/>
      <c r="CT7706"/>
      <c r="CU7706"/>
      <c r="CV7706"/>
    </row>
    <row r="7707" spans="10:100" x14ac:dyDescent="0.25">
      <c r="J7707"/>
      <c r="K7707"/>
      <c r="L7707"/>
      <c r="M7707"/>
      <c r="N7707"/>
      <c r="O7707"/>
      <c r="P7707"/>
      <c r="Q7707"/>
      <c r="R7707"/>
      <c r="S7707"/>
      <c r="T7707"/>
      <c r="U7707"/>
      <c r="V7707"/>
      <c r="W7707"/>
      <c r="X7707"/>
      <c r="Y7707"/>
      <c r="Z7707"/>
      <c r="AA7707"/>
      <c r="AB7707"/>
      <c r="AC7707"/>
      <c r="AD7707"/>
      <c r="AE7707"/>
      <c r="AF7707"/>
      <c r="AG7707"/>
      <c r="AH7707"/>
      <c r="AI7707"/>
      <c r="AJ7707"/>
      <c r="AK7707"/>
      <c r="AL7707"/>
      <c r="AM7707"/>
      <c r="AN7707"/>
      <c r="AO7707"/>
      <c r="AP7707"/>
      <c r="AQ7707"/>
      <c r="AR7707"/>
      <c r="AS7707"/>
      <c r="AT7707"/>
      <c r="AU7707"/>
      <c r="AV7707"/>
      <c r="AW7707"/>
      <c r="AX7707"/>
      <c r="AY7707"/>
      <c r="AZ7707"/>
      <c r="BA7707"/>
      <c r="BB7707"/>
      <c r="BC7707"/>
      <c r="BD7707"/>
      <c r="BE7707"/>
      <c r="BF7707"/>
      <c r="BG7707"/>
      <c r="BH7707"/>
      <c r="BI7707"/>
      <c r="BJ7707"/>
      <c r="BK7707"/>
      <c r="BL7707"/>
      <c r="BM7707"/>
      <c r="BN7707"/>
      <c r="BO7707"/>
      <c r="BP7707"/>
      <c r="BQ7707"/>
      <c r="BR7707"/>
      <c r="BS7707"/>
      <c r="BT7707"/>
      <c r="BU7707"/>
      <c r="BV7707"/>
      <c r="BW7707"/>
      <c r="BX7707"/>
      <c r="BY7707"/>
      <c r="BZ7707"/>
      <c r="CA7707"/>
      <c r="CB7707"/>
      <c r="CC7707"/>
      <c r="CD7707"/>
      <c r="CE7707"/>
      <c r="CF7707"/>
      <c r="CG7707"/>
      <c r="CH7707"/>
      <c r="CI7707"/>
      <c r="CJ7707"/>
      <c r="CK7707"/>
      <c r="CL7707"/>
      <c r="CM7707"/>
      <c r="CN7707"/>
      <c r="CO7707"/>
      <c r="CP7707"/>
      <c r="CQ7707"/>
      <c r="CR7707"/>
      <c r="CS7707"/>
      <c r="CT7707"/>
      <c r="CU7707"/>
      <c r="CV7707"/>
    </row>
    <row r="7708" spans="10:100" x14ac:dyDescent="0.25">
      <c r="J7708"/>
      <c r="K7708"/>
      <c r="L7708"/>
      <c r="M7708"/>
      <c r="N7708"/>
      <c r="O7708"/>
      <c r="P7708"/>
      <c r="Q7708"/>
      <c r="R7708"/>
      <c r="S7708"/>
      <c r="T7708"/>
      <c r="U7708"/>
      <c r="V7708"/>
      <c r="W7708"/>
      <c r="X7708"/>
      <c r="Y7708"/>
      <c r="Z7708"/>
      <c r="AA7708"/>
      <c r="AB7708"/>
      <c r="AC7708"/>
      <c r="AD7708"/>
      <c r="AE7708"/>
      <c r="AF7708"/>
      <c r="AG7708"/>
      <c r="AH7708"/>
      <c r="AI7708"/>
      <c r="AJ7708"/>
      <c r="AK7708"/>
      <c r="AL7708"/>
      <c r="AM7708"/>
      <c r="AN7708"/>
      <c r="AO7708"/>
      <c r="AP7708"/>
      <c r="AQ7708"/>
      <c r="AR7708"/>
      <c r="AS7708"/>
      <c r="AT7708"/>
      <c r="AU7708"/>
      <c r="AV7708"/>
      <c r="AW7708"/>
      <c r="AX7708"/>
      <c r="AY7708"/>
      <c r="AZ7708"/>
      <c r="BA7708"/>
      <c r="BB7708"/>
      <c r="BC7708"/>
      <c r="BD7708"/>
      <c r="BE7708"/>
      <c r="BF7708"/>
      <c r="BG7708"/>
      <c r="BH7708"/>
      <c r="BI7708"/>
      <c r="BJ7708"/>
      <c r="BK7708"/>
      <c r="BL7708"/>
      <c r="BM7708"/>
      <c r="BN7708"/>
      <c r="BO7708"/>
      <c r="BP7708"/>
      <c r="BQ7708"/>
      <c r="BR7708"/>
      <c r="BS7708"/>
      <c r="BT7708"/>
      <c r="BU7708"/>
      <c r="BV7708"/>
      <c r="BW7708"/>
      <c r="BX7708"/>
      <c r="BY7708"/>
      <c r="BZ7708"/>
      <c r="CA7708"/>
      <c r="CB7708"/>
      <c r="CC7708"/>
      <c r="CD7708"/>
      <c r="CE7708"/>
      <c r="CF7708"/>
      <c r="CG7708"/>
      <c r="CH7708"/>
      <c r="CI7708"/>
      <c r="CJ7708"/>
      <c r="CK7708"/>
      <c r="CL7708"/>
      <c r="CM7708"/>
      <c r="CN7708"/>
      <c r="CO7708"/>
      <c r="CP7708"/>
      <c r="CQ7708"/>
      <c r="CR7708"/>
      <c r="CS7708"/>
      <c r="CT7708"/>
      <c r="CU7708"/>
      <c r="CV7708"/>
    </row>
    <row r="7709" spans="10:100" x14ac:dyDescent="0.25">
      <c r="J7709"/>
      <c r="K7709"/>
      <c r="L7709"/>
      <c r="M7709"/>
      <c r="N7709"/>
      <c r="O7709"/>
      <c r="P7709"/>
      <c r="Q7709"/>
      <c r="R7709"/>
      <c r="S7709"/>
      <c r="T7709"/>
      <c r="U7709"/>
      <c r="V7709"/>
      <c r="W7709"/>
      <c r="X7709"/>
      <c r="Y7709"/>
      <c r="Z7709"/>
      <c r="AA7709"/>
      <c r="AB7709"/>
      <c r="AC7709"/>
      <c r="AD7709"/>
      <c r="AE7709"/>
      <c r="AF7709"/>
      <c r="AG7709"/>
      <c r="AH7709"/>
      <c r="AI7709"/>
      <c r="AJ7709"/>
      <c r="AK7709"/>
      <c r="AL7709"/>
      <c r="AM7709"/>
      <c r="AN7709"/>
      <c r="AO7709"/>
      <c r="AP7709"/>
      <c r="AQ7709"/>
      <c r="AR7709"/>
      <c r="AS7709"/>
      <c r="AT7709"/>
      <c r="AU7709"/>
      <c r="AV7709"/>
      <c r="AW7709"/>
      <c r="AX7709"/>
      <c r="AY7709"/>
      <c r="AZ7709"/>
      <c r="BA7709"/>
      <c r="BB7709"/>
      <c r="BC7709"/>
      <c r="BD7709"/>
      <c r="BE7709"/>
      <c r="BF7709"/>
      <c r="BG7709"/>
      <c r="BH7709"/>
      <c r="BI7709"/>
      <c r="BJ7709"/>
      <c r="BK7709"/>
      <c r="BL7709"/>
      <c r="BM7709"/>
      <c r="BN7709"/>
      <c r="BO7709"/>
      <c r="BP7709"/>
      <c r="BQ7709"/>
      <c r="BR7709"/>
      <c r="BS7709"/>
      <c r="BT7709"/>
      <c r="BU7709"/>
      <c r="BV7709"/>
      <c r="BW7709"/>
      <c r="BX7709"/>
      <c r="BY7709"/>
      <c r="BZ7709"/>
      <c r="CA7709"/>
      <c r="CB7709"/>
      <c r="CC7709"/>
      <c r="CD7709"/>
      <c r="CE7709"/>
      <c r="CF7709"/>
      <c r="CG7709"/>
      <c r="CH7709"/>
      <c r="CI7709"/>
      <c r="CJ7709"/>
      <c r="CK7709"/>
      <c r="CL7709"/>
      <c r="CM7709"/>
      <c r="CN7709"/>
      <c r="CO7709"/>
      <c r="CP7709"/>
      <c r="CQ7709"/>
      <c r="CR7709"/>
      <c r="CS7709"/>
      <c r="CT7709"/>
      <c r="CU7709"/>
      <c r="CV7709"/>
    </row>
    <row r="7710" spans="10:100" x14ac:dyDescent="0.25">
      <c r="J7710"/>
      <c r="K7710"/>
      <c r="L7710"/>
      <c r="M7710"/>
      <c r="N7710"/>
      <c r="O7710"/>
      <c r="P7710"/>
      <c r="Q7710"/>
      <c r="R7710"/>
      <c r="S7710"/>
      <c r="T7710"/>
      <c r="U7710"/>
      <c r="V7710"/>
      <c r="W7710"/>
      <c r="X7710"/>
      <c r="Y7710"/>
      <c r="Z7710"/>
      <c r="AA7710"/>
      <c r="AB7710"/>
      <c r="AC7710"/>
      <c r="AD7710"/>
      <c r="AE7710"/>
      <c r="AF7710"/>
      <c r="AG7710"/>
      <c r="AH7710"/>
      <c r="AI7710"/>
      <c r="AJ7710"/>
      <c r="AK7710"/>
      <c r="AL7710"/>
      <c r="AM7710"/>
      <c r="AN7710"/>
      <c r="AO7710"/>
      <c r="AP7710"/>
      <c r="AQ7710"/>
      <c r="AR7710"/>
      <c r="AS7710"/>
      <c r="AT7710"/>
      <c r="AU7710"/>
      <c r="AV7710"/>
      <c r="AW7710"/>
      <c r="AX7710"/>
      <c r="AY7710"/>
      <c r="AZ7710"/>
      <c r="BA7710"/>
      <c r="BB7710"/>
      <c r="BC7710"/>
      <c r="BD7710"/>
      <c r="BE7710"/>
      <c r="BF7710"/>
      <c r="BG7710"/>
      <c r="BH7710"/>
      <c r="BI7710"/>
      <c r="BJ7710"/>
      <c r="BK7710"/>
      <c r="BL7710"/>
      <c r="BM7710"/>
      <c r="BN7710"/>
      <c r="BO7710"/>
      <c r="BP7710"/>
      <c r="BQ7710"/>
      <c r="BR7710"/>
      <c r="BS7710"/>
      <c r="BT7710"/>
      <c r="BU7710"/>
      <c r="BV7710"/>
      <c r="BW7710"/>
      <c r="BX7710"/>
      <c r="BY7710"/>
      <c r="BZ7710"/>
      <c r="CA7710"/>
      <c r="CB7710"/>
      <c r="CC7710"/>
      <c r="CD7710"/>
      <c r="CE7710"/>
      <c r="CF7710"/>
      <c r="CG7710"/>
      <c r="CH7710"/>
      <c r="CI7710"/>
      <c r="CJ7710"/>
      <c r="CK7710"/>
      <c r="CL7710"/>
      <c r="CM7710"/>
      <c r="CN7710"/>
      <c r="CO7710"/>
      <c r="CP7710"/>
      <c r="CQ7710"/>
      <c r="CR7710"/>
      <c r="CS7710"/>
      <c r="CT7710"/>
      <c r="CU7710"/>
      <c r="CV7710"/>
    </row>
    <row r="7711" spans="10:100" x14ac:dyDescent="0.25">
      <c r="J7711"/>
      <c r="K7711"/>
      <c r="L7711"/>
      <c r="M7711"/>
      <c r="N7711"/>
      <c r="O7711"/>
      <c r="P7711"/>
      <c r="Q7711"/>
      <c r="R7711"/>
      <c r="S7711"/>
      <c r="T7711"/>
      <c r="U7711"/>
      <c r="V7711"/>
      <c r="W7711"/>
      <c r="X7711"/>
      <c r="Y7711"/>
      <c r="Z7711"/>
      <c r="AA7711"/>
      <c r="AB7711"/>
      <c r="AC7711"/>
      <c r="AD7711"/>
      <c r="AE7711"/>
      <c r="AF7711"/>
      <c r="AG7711"/>
      <c r="AH7711"/>
      <c r="AI7711"/>
      <c r="AJ7711"/>
      <c r="AK7711"/>
      <c r="AL7711"/>
      <c r="AM7711"/>
      <c r="AN7711"/>
      <c r="AO7711"/>
      <c r="AP7711"/>
      <c r="AQ7711"/>
      <c r="AR7711"/>
      <c r="AS7711"/>
      <c r="AT7711"/>
      <c r="AU7711"/>
      <c r="AV7711"/>
      <c r="AW7711"/>
      <c r="AX7711"/>
      <c r="AY7711"/>
      <c r="AZ7711"/>
      <c r="BA7711"/>
      <c r="BB7711"/>
      <c r="BC7711"/>
      <c r="BD7711"/>
      <c r="BE7711"/>
      <c r="BF7711"/>
      <c r="BG7711"/>
      <c r="BH7711"/>
      <c r="BI7711"/>
      <c r="BJ7711"/>
      <c r="BK7711"/>
      <c r="BL7711"/>
      <c r="BM7711"/>
      <c r="BN7711"/>
      <c r="BO7711"/>
      <c r="BP7711"/>
      <c r="BQ7711"/>
      <c r="BR7711"/>
      <c r="BS7711"/>
      <c r="BT7711"/>
      <c r="BU7711"/>
      <c r="BV7711"/>
      <c r="BW7711"/>
      <c r="BX7711"/>
      <c r="BY7711"/>
      <c r="BZ7711"/>
      <c r="CA7711"/>
      <c r="CB7711"/>
      <c r="CC7711"/>
      <c r="CD7711"/>
      <c r="CE7711"/>
      <c r="CF7711"/>
      <c r="CG7711"/>
      <c r="CH7711"/>
      <c r="CI7711"/>
      <c r="CJ7711"/>
      <c r="CK7711"/>
      <c r="CL7711"/>
      <c r="CM7711"/>
      <c r="CN7711"/>
      <c r="CO7711"/>
      <c r="CP7711"/>
      <c r="CQ7711"/>
      <c r="CR7711"/>
      <c r="CS7711"/>
      <c r="CT7711"/>
      <c r="CU7711"/>
      <c r="CV7711"/>
    </row>
    <row r="7712" spans="10:100" x14ac:dyDescent="0.25">
      <c r="J7712"/>
      <c r="K7712"/>
      <c r="L7712"/>
      <c r="M7712"/>
      <c r="N7712"/>
      <c r="O7712"/>
      <c r="P7712"/>
      <c r="Q7712"/>
      <c r="R7712"/>
      <c r="S7712"/>
      <c r="T7712"/>
      <c r="U7712"/>
      <c r="V7712"/>
      <c r="W7712"/>
      <c r="X7712"/>
      <c r="Y7712"/>
      <c r="Z7712"/>
      <c r="AA7712"/>
      <c r="AB7712"/>
      <c r="AC7712"/>
      <c r="AD7712"/>
      <c r="AE7712"/>
      <c r="AF7712"/>
      <c r="AG7712"/>
      <c r="AH7712"/>
      <c r="AI7712"/>
      <c r="AJ7712"/>
      <c r="AK7712"/>
      <c r="AL7712"/>
      <c r="AM7712"/>
      <c r="AN7712"/>
      <c r="AO7712"/>
      <c r="AP7712"/>
      <c r="AQ7712"/>
      <c r="AR7712"/>
      <c r="AS7712"/>
      <c r="AT7712"/>
      <c r="AU7712"/>
      <c r="AV7712"/>
      <c r="AW7712"/>
      <c r="AX7712"/>
      <c r="AY7712"/>
      <c r="AZ7712"/>
      <c r="BA7712"/>
      <c r="BB7712"/>
      <c r="BC7712"/>
      <c r="BD7712"/>
      <c r="BE7712"/>
      <c r="BF7712"/>
      <c r="BG7712"/>
      <c r="BH7712"/>
      <c r="BI7712"/>
      <c r="BJ7712"/>
      <c r="BK7712"/>
      <c r="BL7712"/>
      <c r="BM7712"/>
      <c r="BN7712"/>
      <c r="BO7712"/>
      <c r="BP7712"/>
      <c r="BQ7712"/>
      <c r="BR7712"/>
      <c r="BS7712"/>
      <c r="BT7712"/>
      <c r="BU7712"/>
      <c r="BV7712"/>
      <c r="BW7712"/>
      <c r="BX7712"/>
      <c r="BY7712"/>
      <c r="BZ7712"/>
      <c r="CA7712"/>
      <c r="CB7712"/>
      <c r="CC7712"/>
      <c r="CD7712"/>
      <c r="CE7712"/>
      <c r="CF7712"/>
      <c r="CG7712"/>
      <c r="CH7712"/>
      <c r="CI7712"/>
      <c r="CJ7712"/>
      <c r="CK7712"/>
      <c r="CL7712"/>
      <c r="CM7712"/>
      <c r="CN7712"/>
      <c r="CO7712"/>
      <c r="CP7712"/>
      <c r="CQ7712"/>
      <c r="CR7712"/>
      <c r="CS7712"/>
      <c r="CT7712"/>
      <c r="CU7712"/>
      <c r="CV7712"/>
    </row>
    <row r="7713" spans="10:100" x14ac:dyDescent="0.25">
      <c r="J7713"/>
      <c r="K7713"/>
      <c r="L7713"/>
      <c r="M7713"/>
      <c r="N7713"/>
      <c r="O7713"/>
      <c r="P7713"/>
      <c r="Q7713"/>
      <c r="R7713"/>
      <c r="S7713"/>
      <c r="T7713"/>
      <c r="U7713"/>
      <c r="V7713"/>
      <c r="W7713"/>
      <c r="X7713"/>
      <c r="Y7713"/>
      <c r="Z7713"/>
      <c r="AA7713"/>
      <c r="AB7713"/>
      <c r="AC7713"/>
      <c r="AD7713"/>
      <c r="AE7713"/>
      <c r="AF7713"/>
      <c r="AG7713"/>
      <c r="AH7713"/>
      <c r="AI7713"/>
      <c r="AJ7713"/>
      <c r="AK7713"/>
      <c r="AL7713"/>
      <c r="AM7713"/>
      <c r="AN7713"/>
      <c r="AO7713"/>
      <c r="AP7713"/>
      <c r="AQ7713"/>
      <c r="AR7713"/>
      <c r="AS7713"/>
      <c r="AT7713"/>
      <c r="AU7713"/>
      <c r="AV7713"/>
      <c r="AW7713"/>
      <c r="AX7713"/>
      <c r="AY7713"/>
      <c r="AZ7713"/>
      <c r="BA7713"/>
      <c r="BB7713"/>
      <c r="BC7713"/>
      <c r="BD7713"/>
      <c r="BE7713"/>
      <c r="BF7713"/>
      <c r="BG7713"/>
      <c r="BH7713"/>
      <c r="BI7713"/>
      <c r="BJ7713"/>
      <c r="BK7713"/>
      <c r="BL7713"/>
      <c r="BM7713"/>
      <c r="BN7713"/>
      <c r="BO7713"/>
      <c r="BP7713"/>
      <c r="BQ7713"/>
      <c r="BR7713"/>
      <c r="BS7713"/>
      <c r="BT7713"/>
      <c r="BU7713"/>
      <c r="BV7713"/>
      <c r="BW7713"/>
      <c r="BX7713"/>
      <c r="BY7713"/>
      <c r="BZ7713"/>
      <c r="CA7713"/>
      <c r="CB7713"/>
      <c r="CC7713"/>
      <c r="CD7713"/>
      <c r="CE7713"/>
      <c r="CF7713"/>
      <c r="CG7713"/>
      <c r="CH7713"/>
      <c r="CI7713"/>
      <c r="CJ7713"/>
      <c r="CK7713"/>
      <c r="CL7713"/>
      <c r="CM7713"/>
      <c r="CN7713"/>
      <c r="CO7713"/>
      <c r="CP7713"/>
      <c r="CQ7713"/>
      <c r="CR7713"/>
      <c r="CS7713"/>
      <c r="CT7713"/>
      <c r="CU7713"/>
      <c r="CV7713"/>
    </row>
    <row r="7714" spans="10:100" x14ac:dyDescent="0.25">
      <c r="J7714"/>
      <c r="K7714"/>
      <c r="L7714"/>
      <c r="M7714"/>
      <c r="N7714"/>
      <c r="O7714"/>
      <c r="P7714"/>
      <c r="Q7714"/>
      <c r="R7714"/>
      <c r="S7714"/>
      <c r="T7714"/>
      <c r="U7714"/>
      <c r="V7714"/>
      <c r="W7714"/>
      <c r="X7714"/>
      <c r="Y7714"/>
      <c r="Z7714"/>
      <c r="AA7714"/>
      <c r="AB7714"/>
      <c r="AC7714"/>
      <c r="AD7714"/>
      <c r="AE7714"/>
      <c r="AF7714"/>
      <c r="AG7714"/>
      <c r="AH7714"/>
      <c r="AI7714"/>
      <c r="AJ7714"/>
      <c r="AK7714"/>
      <c r="AL7714"/>
      <c r="AM7714"/>
      <c r="AN7714"/>
      <c r="AO7714"/>
      <c r="AP7714"/>
      <c r="AQ7714"/>
      <c r="AR7714"/>
      <c r="AS7714"/>
      <c r="AT7714"/>
      <c r="AU7714"/>
      <c r="AV7714"/>
      <c r="AW7714"/>
      <c r="AX7714"/>
      <c r="AY7714"/>
      <c r="AZ7714"/>
      <c r="BA7714"/>
      <c r="BB7714"/>
      <c r="BC7714"/>
      <c r="BD7714"/>
      <c r="BE7714"/>
      <c r="BF7714"/>
      <c r="BG7714"/>
      <c r="BH7714"/>
      <c r="BI7714"/>
      <c r="BJ7714"/>
      <c r="BK7714"/>
      <c r="BL7714"/>
      <c r="BM7714"/>
      <c r="BN7714"/>
      <c r="BO7714"/>
      <c r="BP7714"/>
      <c r="BQ7714"/>
      <c r="BR7714"/>
      <c r="BS7714"/>
      <c r="BT7714"/>
      <c r="BU7714"/>
      <c r="BV7714"/>
      <c r="BW7714"/>
      <c r="BX7714"/>
      <c r="BY7714"/>
      <c r="BZ7714"/>
      <c r="CA7714"/>
      <c r="CB7714"/>
      <c r="CC7714"/>
      <c r="CD7714"/>
      <c r="CE7714"/>
      <c r="CF7714"/>
      <c r="CG7714"/>
      <c r="CH7714"/>
      <c r="CI7714"/>
      <c r="CJ7714"/>
      <c r="CK7714"/>
      <c r="CL7714"/>
      <c r="CM7714"/>
      <c r="CN7714"/>
      <c r="CO7714"/>
      <c r="CP7714"/>
      <c r="CQ7714"/>
      <c r="CR7714"/>
      <c r="CS7714"/>
      <c r="CT7714"/>
      <c r="CU7714"/>
      <c r="CV7714"/>
    </row>
    <row r="7715" spans="10:100" x14ac:dyDescent="0.25">
      <c r="J7715"/>
      <c r="K7715"/>
      <c r="L7715"/>
      <c r="M7715"/>
      <c r="N7715"/>
      <c r="O7715"/>
      <c r="P7715"/>
      <c r="Q7715"/>
      <c r="R7715"/>
      <c r="S7715"/>
      <c r="T7715"/>
      <c r="U7715"/>
      <c r="V7715"/>
      <c r="W7715"/>
      <c r="X7715"/>
      <c r="Y7715"/>
      <c r="Z7715"/>
      <c r="AA7715"/>
      <c r="AB7715"/>
      <c r="AC7715"/>
      <c r="AD7715"/>
      <c r="AE7715"/>
      <c r="AF7715"/>
      <c r="AG7715"/>
      <c r="AH7715"/>
      <c r="AI7715"/>
      <c r="AJ7715"/>
      <c r="AK7715"/>
      <c r="AL7715"/>
      <c r="AM7715"/>
      <c r="AN7715"/>
      <c r="AO7715"/>
      <c r="AP7715"/>
      <c r="AQ7715"/>
      <c r="AR7715"/>
      <c r="AS7715"/>
      <c r="AT7715"/>
      <c r="AU7715"/>
      <c r="AV7715"/>
      <c r="AW7715"/>
      <c r="AX7715"/>
      <c r="AY7715"/>
      <c r="AZ7715"/>
      <c r="BA7715"/>
      <c r="BB7715"/>
      <c r="BC7715"/>
      <c r="BD7715"/>
      <c r="BE7715"/>
      <c r="BF7715"/>
      <c r="BG7715"/>
      <c r="BH7715"/>
      <c r="BI7715"/>
      <c r="BJ7715"/>
      <c r="BK7715"/>
      <c r="BL7715"/>
      <c r="BM7715"/>
      <c r="BN7715"/>
      <c r="BO7715"/>
      <c r="BP7715"/>
      <c r="BQ7715"/>
      <c r="BR7715"/>
      <c r="BS7715"/>
      <c r="BT7715"/>
      <c r="BU7715"/>
      <c r="BV7715"/>
      <c r="BW7715"/>
      <c r="BX7715"/>
      <c r="BY7715"/>
      <c r="BZ7715"/>
      <c r="CA7715"/>
      <c r="CB7715"/>
      <c r="CC7715"/>
      <c r="CD7715"/>
      <c r="CE7715"/>
      <c r="CF7715"/>
      <c r="CG7715"/>
      <c r="CH7715"/>
      <c r="CI7715"/>
      <c r="CJ7715"/>
      <c r="CK7715"/>
      <c r="CL7715"/>
      <c r="CM7715"/>
      <c r="CN7715"/>
      <c r="CO7715"/>
      <c r="CP7715"/>
      <c r="CQ7715"/>
      <c r="CR7715"/>
      <c r="CS7715"/>
      <c r="CT7715"/>
      <c r="CU7715"/>
      <c r="CV7715"/>
    </row>
    <row r="7716" spans="10:100" x14ac:dyDescent="0.25">
      <c r="J7716"/>
      <c r="K7716"/>
      <c r="L7716"/>
      <c r="M7716"/>
      <c r="N7716"/>
      <c r="O7716"/>
      <c r="P7716"/>
      <c r="Q7716"/>
      <c r="R7716"/>
      <c r="S7716"/>
      <c r="T7716"/>
      <c r="U7716"/>
      <c r="V7716"/>
      <c r="W7716"/>
      <c r="X7716"/>
      <c r="Y7716"/>
      <c r="Z7716"/>
      <c r="AA7716"/>
      <c r="AB7716"/>
      <c r="AC7716"/>
      <c r="AD7716"/>
      <c r="AE7716"/>
      <c r="AF7716"/>
      <c r="AG7716"/>
      <c r="AH7716"/>
      <c r="AI7716"/>
      <c r="AJ7716"/>
      <c r="AK7716"/>
      <c r="AL7716"/>
      <c r="AM7716"/>
      <c r="AN7716"/>
      <c r="AO7716"/>
      <c r="AP7716"/>
      <c r="AQ7716"/>
      <c r="AR7716"/>
      <c r="AS7716"/>
      <c r="AT7716"/>
      <c r="AU7716"/>
      <c r="AV7716"/>
      <c r="AW7716"/>
      <c r="AX7716"/>
      <c r="AY7716"/>
      <c r="AZ7716"/>
      <c r="BA7716"/>
      <c r="BB7716"/>
      <c r="BC7716"/>
      <c r="BD7716"/>
      <c r="BE7716"/>
      <c r="BF7716"/>
      <c r="BG7716"/>
      <c r="BH7716"/>
      <c r="BI7716"/>
      <c r="BJ7716"/>
      <c r="BK7716"/>
      <c r="BL7716"/>
      <c r="BM7716"/>
      <c r="BN7716"/>
      <c r="BO7716"/>
      <c r="BP7716"/>
      <c r="BQ7716"/>
      <c r="BR7716"/>
      <c r="BS7716"/>
      <c r="BT7716"/>
      <c r="BU7716"/>
      <c r="BV7716"/>
      <c r="BW7716"/>
      <c r="BX7716"/>
      <c r="BY7716"/>
      <c r="BZ7716"/>
      <c r="CA7716"/>
      <c r="CB7716"/>
      <c r="CC7716"/>
      <c r="CD7716"/>
      <c r="CE7716"/>
      <c r="CF7716"/>
      <c r="CG7716"/>
      <c r="CH7716"/>
      <c r="CI7716"/>
      <c r="CJ7716"/>
      <c r="CK7716"/>
      <c r="CL7716"/>
      <c r="CM7716"/>
      <c r="CN7716"/>
      <c r="CO7716"/>
      <c r="CP7716"/>
      <c r="CQ7716"/>
      <c r="CR7716"/>
      <c r="CS7716"/>
      <c r="CT7716"/>
      <c r="CU7716"/>
      <c r="CV7716"/>
    </row>
    <row r="7717" spans="10:100" x14ac:dyDescent="0.25">
      <c r="J7717"/>
      <c r="K7717"/>
      <c r="L7717"/>
      <c r="M7717"/>
      <c r="N7717"/>
      <c r="O7717"/>
      <c r="P7717"/>
      <c r="Q7717"/>
      <c r="R7717"/>
      <c r="S7717"/>
      <c r="T7717"/>
      <c r="U7717"/>
      <c r="V7717"/>
      <c r="W7717"/>
      <c r="X7717"/>
      <c r="Y7717"/>
      <c r="Z7717"/>
      <c r="AA7717"/>
      <c r="AB7717"/>
      <c r="AC7717"/>
      <c r="AD7717"/>
      <c r="AE7717"/>
      <c r="AF7717"/>
      <c r="AG7717"/>
      <c r="AH7717"/>
      <c r="AI7717"/>
      <c r="AJ7717"/>
      <c r="AK7717"/>
      <c r="AL7717"/>
      <c r="AM7717"/>
      <c r="AN7717"/>
      <c r="AO7717"/>
      <c r="AP7717"/>
      <c r="AQ7717"/>
      <c r="AR7717"/>
      <c r="AS7717"/>
      <c r="AT7717"/>
      <c r="AU7717"/>
      <c r="AV7717"/>
      <c r="AW7717"/>
      <c r="AX7717"/>
      <c r="AY7717"/>
      <c r="AZ7717"/>
      <c r="BA7717"/>
      <c r="BB7717"/>
      <c r="BC7717"/>
      <c r="BD7717"/>
      <c r="BE7717"/>
      <c r="BF7717"/>
      <c r="BG7717"/>
      <c r="BH7717"/>
      <c r="BI7717"/>
      <c r="BJ7717"/>
      <c r="BK7717"/>
      <c r="BL7717"/>
      <c r="BM7717"/>
      <c r="BN7717"/>
      <c r="BO7717"/>
      <c r="BP7717"/>
      <c r="BQ7717"/>
      <c r="BR7717"/>
      <c r="BS7717"/>
      <c r="BT7717"/>
      <c r="BU7717"/>
      <c r="BV7717"/>
      <c r="BW7717"/>
      <c r="BX7717"/>
      <c r="BY7717"/>
      <c r="BZ7717"/>
      <c r="CA7717"/>
      <c r="CB7717"/>
      <c r="CC7717"/>
      <c r="CD7717"/>
      <c r="CE7717"/>
      <c r="CF7717"/>
      <c r="CG7717"/>
      <c r="CH7717"/>
      <c r="CI7717"/>
      <c r="CJ7717"/>
      <c r="CK7717"/>
      <c r="CL7717"/>
      <c r="CM7717"/>
      <c r="CN7717"/>
      <c r="CO7717"/>
      <c r="CP7717"/>
      <c r="CQ7717"/>
      <c r="CR7717"/>
      <c r="CS7717"/>
      <c r="CT7717"/>
      <c r="CU7717"/>
      <c r="CV7717"/>
    </row>
    <row r="7718" spans="10:100" x14ac:dyDescent="0.25">
      <c r="J7718"/>
      <c r="K7718"/>
      <c r="L7718"/>
      <c r="M7718"/>
      <c r="N7718"/>
      <c r="O7718"/>
      <c r="P7718"/>
      <c r="Q7718"/>
      <c r="R7718"/>
      <c r="S7718"/>
      <c r="T7718"/>
      <c r="U7718"/>
      <c r="V7718"/>
      <c r="W7718"/>
      <c r="X7718"/>
      <c r="Y7718"/>
      <c r="Z7718"/>
      <c r="AA7718"/>
      <c r="AB7718"/>
      <c r="AC7718"/>
      <c r="AD7718"/>
      <c r="AE7718"/>
      <c r="AF7718"/>
      <c r="AG7718"/>
      <c r="AH7718"/>
      <c r="AI7718"/>
      <c r="AJ7718"/>
      <c r="AK7718"/>
      <c r="AL7718"/>
      <c r="AM7718"/>
      <c r="AN7718"/>
      <c r="AO7718"/>
      <c r="AP7718"/>
      <c r="AQ7718"/>
      <c r="AR7718"/>
      <c r="AS7718"/>
      <c r="AT7718"/>
      <c r="AU7718"/>
      <c r="AV7718"/>
      <c r="AW7718"/>
      <c r="AX7718"/>
      <c r="AY7718"/>
      <c r="AZ7718"/>
      <c r="BA7718"/>
      <c r="BB7718"/>
      <c r="BC7718"/>
      <c r="BD7718"/>
      <c r="BE7718"/>
      <c r="BF7718"/>
      <c r="BG7718"/>
      <c r="BH7718"/>
      <c r="BI7718"/>
      <c r="BJ7718"/>
      <c r="BK7718"/>
      <c r="BL7718"/>
      <c r="BM7718"/>
      <c r="BN7718"/>
      <c r="BO7718"/>
      <c r="BP7718"/>
      <c r="BQ7718"/>
      <c r="BR7718"/>
      <c r="BS7718"/>
      <c r="BT7718"/>
      <c r="BU7718"/>
      <c r="BV7718"/>
      <c r="BW7718"/>
      <c r="BX7718"/>
      <c r="BY7718"/>
      <c r="BZ7718"/>
      <c r="CA7718"/>
      <c r="CB7718"/>
      <c r="CC7718"/>
      <c r="CD7718"/>
      <c r="CE7718"/>
      <c r="CF7718"/>
      <c r="CG7718"/>
      <c r="CH7718"/>
      <c r="CI7718"/>
      <c r="CJ7718"/>
      <c r="CK7718"/>
      <c r="CL7718"/>
      <c r="CM7718"/>
      <c r="CN7718"/>
      <c r="CO7718"/>
      <c r="CP7718"/>
      <c r="CQ7718"/>
      <c r="CR7718"/>
      <c r="CS7718"/>
      <c r="CT7718"/>
      <c r="CU7718"/>
      <c r="CV7718"/>
    </row>
    <row r="7719" spans="10:100" x14ac:dyDescent="0.25">
      <c r="J7719"/>
      <c r="K7719"/>
      <c r="L7719"/>
      <c r="M7719"/>
      <c r="N7719"/>
      <c r="O7719"/>
      <c r="P7719"/>
      <c r="Q7719"/>
      <c r="R7719"/>
      <c r="S7719"/>
      <c r="T7719"/>
      <c r="U7719"/>
      <c r="V7719"/>
      <c r="W7719"/>
      <c r="X7719"/>
      <c r="Y7719"/>
      <c r="Z7719"/>
      <c r="AA7719"/>
      <c r="AB7719"/>
      <c r="AC7719"/>
      <c r="AD7719"/>
      <c r="AE7719"/>
      <c r="AF7719"/>
      <c r="AG7719"/>
      <c r="AH7719"/>
      <c r="AI7719"/>
      <c r="AJ7719"/>
      <c r="AK7719"/>
      <c r="AL7719"/>
      <c r="AM7719"/>
      <c r="AN7719"/>
      <c r="AO7719"/>
      <c r="AP7719"/>
      <c r="AQ7719"/>
      <c r="AR7719"/>
      <c r="AS7719"/>
      <c r="AT7719"/>
      <c r="AU7719"/>
      <c r="AV7719"/>
      <c r="AW7719"/>
      <c r="AX7719"/>
      <c r="AY7719"/>
      <c r="AZ7719"/>
      <c r="BA7719"/>
      <c r="BB7719"/>
      <c r="BC7719"/>
      <c r="BD7719"/>
      <c r="BE7719"/>
      <c r="BF7719"/>
      <c r="BG7719"/>
      <c r="BH7719"/>
      <c r="BI7719"/>
      <c r="BJ7719"/>
      <c r="BK7719"/>
      <c r="BL7719"/>
      <c r="BM7719"/>
      <c r="BN7719"/>
      <c r="BO7719"/>
      <c r="BP7719"/>
      <c r="BQ7719"/>
      <c r="BR7719"/>
      <c r="BS7719"/>
      <c r="BT7719"/>
      <c r="BU7719"/>
      <c r="BV7719"/>
      <c r="BW7719"/>
      <c r="BX7719"/>
      <c r="BY7719"/>
      <c r="BZ7719"/>
      <c r="CA7719"/>
      <c r="CB7719"/>
      <c r="CC7719"/>
      <c r="CD7719"/>
      <c r="CE7719"/>
      <c r="CF7719"/>
      <c r="CG7719"/>
      <c r="CH7719"/>
      <c r="CI7719"/>
      <c r="CJ7719"/>
      <c r="CK7719"/>
      <c r="CL7719"/>
      <c r="CM7719"/>
      <c r="CN7719"/>
      <c r="CO7719"/>
      <c r="CP7719"/>
      <c r="CQ7719"/>
      <c r="CR7719"/>
      <c r="CS7719"/>
      <c r="CT7719"/>
      <c r="CU7719"/>
      <c r="CV7719"/>
    </row>
    <row r="7720" spans="10:100" x14ac:dyDescent="0.25">
      <c r="J7720"/>
      <c r="K7720"/>
      <c r="L7720"/>
      <c r="M7720"/>
      <c r="N7720"/>
      <c r="O7720"/>
      <c r="P7720"/>
      <c r="Q7720"/>
      <c r="R7720"/>
      <c r="S7720"/>
      <c r="T7720"/>
      <c r="U7720"/>
      <c r="V7720"/>
      <c r="W7720"/>
      <c r="X7720"/>
      <c r="Y7720"/>
      <c r="Z7720"/>
      <c r="AA7720"/>
      <c r="AB7720"/>
      <c r="AC7720"/>
      <c r="AD7720"/>
      <c r="AE7720"/>
      <c r="AF7720"/>
      <c r="AG7720"/>
      <c r="AH7720"/>
      <c r="AI7720"/>
      <c r="AJ7720"/>
      <c r="AK7720"/>
      <c r="AL7720"/>
      <c r="AM7720"/>
      <c r="AN7720"/>
      <c r="AO7720"/>
      <c r="AP7720"/>
      <c r="AQ7720"/>
      <c r="AR7720"/>
      <c r="AS7720"/>
      <c r="AT7720"/>
      <c r="AU7720"/>
      <c r="AV7720"/>
      <c r="AW7720"/>
      <c r="AX7720"/>
      <c r="AY7720"/>
      <c r="AZ7720"/>
      <c r="BA7720"/>
      <c r="BB7720"/>
      <c r="BC7720"/>
      <c r="BD7720"/>
      <c r="BE7720"/>
      <c r="BF7720"/>
      <c r="BG7720"/>
      <c r="BH7720"/>
      <c r="BI7720"/>
      <c r="BJ7720"/>
      <c r="BK7720"/>
      <c r="BL7720"/>
      <c r="BM7720"/>
      <c r="BN7720"/>
      <c r="BO7720"/>
      <c r="BP7720"/>
      <c r="BQ7720"/>
      <c r="BR7720"/>
      <c r="BS7720"/>
      <c r="BT7720"/>
      <c r="BU7720"/>
      <c r="BV7720"/>
      <c r="BW7720"/>
      <c r="BX7720"/>
      <c r="BY7720"/>
      <c r="BZ7720"/>
      <c r="CA7720"/>
      <c r="CB7720"/>
      <c r="CC7720"/>
      <c r="CD7720"/>
      <c r="CE7720"/>
      <c r="CF7720"/>
      <c r="CG7720"/>
      <c r="CH7720"/>
      <c r="CI7720"/>
      <c r="CJ7720"/>
      <c r="CK7720"/>
      <c r="CL7720"/>
      <c r="CM7720"/>
      <c r="CN7720"/>
      <c r="CO7720"/>
      <c r="CP7720"/>
      <c r="CQ7720"/>
      <c r="CR7720"/>
      <c r="CS7720"/>
      <c r="CT7720"/>
      <c r="CU7720"/>
      <c r="CV7720"/>
    </row>
    <row r="7721" spans="10:100" x14ac:dyDescent="0.25">
      <c r="J7721"/>
      <c r="K7721"/>
      <c r="L7721"/>
      <c r="M7721"/>
      <c r="N7721"/>
      <c r="O7721"/>
      <c r="P7721"/>
      <c r="Q7721"/>
      <c r="R7721"/>
      <c r="S7721"/>
      <c r="T7721"/>
      <c r="U7721"/>
      <c r="V7721"/>
      <c r="W7721"/>
      <c r="X7721"/>
      <c r="Y7721"/>
      <c r="Z7721"/>
      <c r="AA7721"/>
      <c r="AB7721"/>
      <c r="AC7721"/>
      <c r="AD7721"/>
      <c r="AE7721"/>
      <c r="AF7721"/>
      <c r="AG7721"/>
      <c r="AH7721"/>
      <c r="AI7721"/>
      <c r="AJ7721"/>
      <c r="AK7721"/>
      <c r="AL7721"/>
      <c r="AM7721"/>
      <c r="AN7721"/>
      <c r="AO7721"/>
      <c r="AP7721"/>
      <c r="AQ7721"/>
      <c r="AR7721"/>
      <c r="AS7721"/>
      <c r="AT7721"/>
      <c r="AU7721"/>
      <c r="AV7721"/>
      <c r="AW7721"/>
      <c r="AX7721"/>
      <c r="AY7721"/>
      <c r="AZ7721"/>
      <c r="BA7721"/>
      <c r="BB7721"/>
      <c r="BC7721"/>
      <c r="BD7721"/>
      <c r="BE7721"/>
      <c r="BF7721"/>
      <c r="BG7721"/>
      <c r="BH7721"/>
      <c r="BI7721"/>
      <c r="BJ7721"/>
      <c r="BK7721"/>
      <c r="BL7721"/>
      <c r="BM7721"/>
      <c r="BN7721"/>
      <c r="BO7721"/>
      <c r="BP7721"/>
      <c r="BQ7721"/>
      <c r="BR7721"/>
      <c r="BS7721"/>
      <c r="BT7721"/>
      <c r="BU7721"/>
      <c r="BV7721"/>
      <c r="BW7721"/>
      <c r="BX7721"/>
      <c r="BY7721"/>
      <c r="BZ7721"/>
      <c r="CA7721"/>
      <c r="CB7721"/>
      <c r="CC7721"/>
      <c r="CD7721"/>
      <c r="CE7721"/>
      <c r="CF7721"/>
      <c r="CG7721"/>
      <c r="CH7721"/>
      <c r="CI7721"/>
      <c r="CJ7721"/>
      <c r="CK7721"/>
      <c r="CL7721"/>
      <c r="CM7721"/>
      <c r="CN7721"/>
      <c r="CO7721"/>
      <c r="CP7721"/>
      <c r="CQ7721"/>
      <c r="CR7721"/>
      <c r="CS7721"/>
      <c r="CT7721"/>
      <c r="CU7721"/>
      <c r="CV7721"/>
    </row>
    <row r="7722" spans="10:100" x14ac:dyDescent="0.25">
      <c r="J7722"/>
      <c r="K7722"/>
      <c r="L7722"/>
      <c r="M7722"/>
      <c r="N7722"/>
      <c r="O7722"/>
      <c r="P7722"/>
      <c r="Q7722"/>
      <c r="R7722"/>
      <c r="S7722"/>
      <c r="T7722"/>
      <c r="U7722"/>
      <c r="V7722"/>
      <c r="W7722"/>
      <c r="X7722"/>
      <c r="Y7722"/>
      <c r="Z7722"/>
      <c r="AA7722"/>
      <c r="AB7722"/>
      <c r="AC7722"/>
      <c r="AD7722"/>
      <c r="AE7722"/>
      <c r="AF7722"/>
      <c r="AG7722"/>
      <c r="AH7722"/>
      <c r="AI7722"/>
      <c r="AJ7722"/>
      <c r="AK7722"/>
      <c r="AL7722"/>
      <c r="AM7722"/>
      <c r="AN7722"/>
      <c r="AO7722"/>
      <c r="AP7722"/>
      <c r="AQ7722"/>
      <c r="AR7722"/>
      <c r="AS7722"/>
      <c r="AT7722"/>
      <c r="AU7722"/>
      <c r="AV7722"/>
      <c r="AW7722"/>
      <c r="AX7722"/>
      <c r="AY7722"/>
      <c r="AZ7722"/>
      <c r="BA7722"/>
      <c r="BB7722"/>
      <c r="BC7722"/>
      <c r="BD7722"/>
      <c r="BE7722"/>
      <c r="BF7722"/>
      <c r="BG7722"/>
      <c r="BH7722"/>
      <c r="BI7722"/>
      <c r="BJ7722"/>
      <c r="BK7722"/>
      <c r="BL7722"/>
      <c r="BM7722"/>
      <c r="BN7722"/>
      <c r="BO7722"/>
      <c r="BP7722"/>
      <c r="BQ7722"/>
      <c r="BR7722"/>
      <c r="BS7722"/>
      <c r="BT7722"/>
      <c r="BU7722"/>
      <c r="BV7722"/>
      <c r="BW7722"/>
      <c r="BX7722"/>
      <c r="BY7722"/>
      <c r="BZ7722"/>
      <c r="CA7722"/>
      <c r="CB7722"/>
      <c r="CC7722"/>
      <c r="CD7722"/>
      <c r="CE7722"/>
      <c r="CF7722"/>
      <c r="CG7722"/>
      <c r="CH7722"/>
      <c r="CI7722"/>
      <c r="CJ7722"/>
      <c r="CK7722"/>
      <c r="CL7722"/>
      <c r="CM7722"/>
      <c r="CN7722"/>
      <c r="CO7722"/>
      <c r="CP7722"/>
      <c r="CQ7722"/>
      <c r="CR7722"/>
      <c r="CS7722"/>
      <c r="CT7722"/>
      <c r="CU7722"/>
      <c r="CV7722"/>
    </row>
    <row r="7723" spans="10:100" x14ac:dyDescent="0.25">
      <c r="J7723"/>
      <c r="K7723"/>
      <c r="L7723"/>
      <c r="M7723"/>
      <c r="N7723"/>
      <c r="O7723"/>
      <c r="P7723"/>
      <c r="Q7723"/>
      <c r="R7723"/>
      <c r="S7723"/>
      <c r="T7723"/>
      <c r="U7723"/>
      <c r="V7723"/>
      <c r="W7723"/>
      <c r="X7723"/>
      <c r="Y7723"/>
      <c r="Z7723"/>
      <c r="AA7723"/>
      <c r="AB7723"/>
      <c r="AC7723"/>
      <c r="AD7723"/>
      <c r="AE7723"/>
      <c r="AF7723"/>
      <c r="AG7723"/>
      <c r="AH7723"/>
      <c r="AI7723"/>
      <c r="AJ7723"/>
      <c r="AK7723"/>
      <c r="AL7723"/>
      <c r="AM7723"/>
      <c r="AN7723"/>
      <c r="AO7723"/>
      <c r="AP7723"/>
      <c r="AQ7723"/>
      <c r="AR7723"/>
      <c r="AS7723"/>
      <c r="AT7723"/>
      <c r="AU7723"/>
      <c r="AV7723"/>
      <c r="AW7723"/>
      <c r="AX7723"/>
      <c r="AY7723"/>
      <c r="AZ7723"/>
      <c r="BA7723"/>
      <c r="BB7723"/>
      <c r="BC7723"/>
      <c r="BD7723"/>
      <c r="BE7723"/>
      <c r="BF7723"/>
      <c r="BG7723"/>
      <c r="BH7723"/>
      <c r="BI7723"/>
      <c r="BJ7723"/>
      <c r="BK7723"/>
      <c r="BL7723"/>
      <c r="BM7723"/>
      <c r="BN7723"/>
      <c r="BO7723"/>
      <c r="BP7723"/>
      <c r="BQ7723"/>
      <c r="BR7723"/>
      <c r="BS7723"/>
      <c r="BT7723"/>
      <c r="BU7723"/>
      <c r="BV7723"/>
      <c r="BW7723"/>
      <c r="BX7723"/>
      <c r="BY7723"/>
      <c r="BZ7723"/>
      <c r="CA7723"/>
      <c r="CB7723"/>
      <c r="CC7723"/>
      <c r="CD7723"/>
      <c r="CE7723"/>
      <c r="CF7723"/>
      <c r="CG7723"/>
      <c r="CH7723"/>
      <c r="CI7723"/>
      <c r="CJ7723"/>
      <c r="CK7723"/>
      <c r="CL7723"/>
      <c r="CM7723"/>
      <c r="CN7723"/>
      <c r="CO7723"/>
      <c r="CP7723"/>
      <c r="CQ7723"/>
      <c r="CR7723"/>
      <c r="CS7723"/>
      <c r="CT7723"/>
      <c r="CU7723"/>
      <c r="CV7723"/>
    </row>
    <row r="7724" spans="10:100" x14ac:dyDescent="0.25">
      <c r="J7724"/>
      <c r="K7724"/>
      <c r="L7724"/>
      <c r="M7724"/>
      <c r="N7724"/>
      <c r="O7724"/>
      <c r="P7724"/>
      <c r="Q7724"/>
      <c r="R7724"/>
      <c r="S7724"/>
      <c r="T7724"/>
      <c r="U7724"/>
      <c r="V7724"/>
      <c r="W7724"/>
      <c r="X7724"/>
      <c r="Y7724"/>
      <c r="Z7724"/>
      <c r="AA7724"/>
      <c r="AB7724"/>
      <c r="AC7724"/>
      <c r="AD7724"/>
      <c r="AE7724"/>
      <c r="AF7724"/>
      <c r="AG7724"/>
      <c r="AH7724"/>
      <c r="AI7724"/>
      <c r="AJ7724"/>
      <c r="AK7724"/>
      <c r="AL7724"/>
      <c r="AM7724"/>
      <c r="AN7724"/>
      <c r="AO7724"/>
      <c r="AP7724"/>
      <c r="AQ7724"/>
      <c r="AR7724"/>
      <c r="AS7724"/>
      <c r="AT7724"/>
      <c r="AU7724"/>
      <c r="AV7724"/>
      <c r="AW7724"/>
      <c r="AX7724"/>
      <c r="AY7724"/>
      <c r="AZ7724"/>
      <c r="BA7724"/>
      <c r="BB7724"/>
      <c r="BC7724"/>
      <c r="BD7724"/>
      <c r="BE7724"/>
      <c r="BF7724"/>
      <c r="BG7724"/>
      <c r="BH7724"/>
      <c r="BI7724"/>
      <c r="BJ7724"/>
      <c r="BK7724"/>
      <c r="BL7724"/>
      <c r="BM7724"/>
      <c r="BN7724"/>
      <c r="BO7724"/>
      <c r="BP7724"/>
      <c r="BQ7724"/>
      <c r="BR7724"/>
      <c r="BS7724"/>
      <c r="BT7724"/>
      <c r="BU7724"/>
      <c r="BV7724"/>
      <c r="BW7724"/>
      <c r="BX7724"/>
      <c r="BY7724"/>
      <c r="BZ7724"/>
      <c r="CA7724"/>
      <c r="CB7724"/>
      <c r="CC7724"/>
      <c r="CD7724"/>
      <c r="CE7724"/>
      <c r="CF7724"/>
      <c r="CG7724"/>
      <c r="CH7724"/>
      <c r="CI7724"/>
      <c r="CJ7724"/>
      <c r="CK7724"/>
      <c r="CL7724"/>
      <c r="CM7724"/>
      <c r="CN7724"/>
      <c r="CO7724"/>
      <c r="CP7724"/>
      <c r="CQ7724"/>
      <c r="CR7724"/>
      <c r="CS7724"/>
      <c r="CT7724"/>
      <c r="CU7724"/>
      <c r="CV7724"/>
    </row>
    <row r="7725" spans="10:100" x14ac:dyDescent="0.25">
      <c r="J7725"/>
      <c r="K7725"/>
      <c r="L7725"/>
      <c r="M7725"/>
      <c r="N7725"/>
      <c r="O7725"/>
      <c r="P7725"/>
      <c r="Q7725"/>
      <c r="R7725"/>
      <c r="S7725"/>
      <c r="T7725"/>
      <c r="U7725"/>
      <c r="V7725"/>
      <c r="W7725"/>
      <c r="X7725"/>
      <c r="Y7725"/>
      <c r="Z7725"/>
      <c r="AA7725"/>
      <c r="AB7725"/>
      <c r="AC7725"/>
      <c r="AD7725"/>
      <c r="AE7725"/>
      <c r="AF7725"/>
      <c r="AG7725"/>
      <c r="AH7725"/>
      <c r="AI7725"/>
      <c r="AJ7725"/>
      <c r="AK7725"/>
      <c r="AL7725"/>
      <c r="AM7725"/>
      <c r="AN7725"/>
      <c r="AO7725"/>
      <c r="AP7725"/>
      <c r="AQ7725"/>
      <c r="AR7725"/>
      <c r="AS7725"/>
      <c r="AT7725"/>
      <c r="AU7725"/>
      <c r="AV7725"/>
      <c r="AW7725"/>
      <c r="AX7725"/>
      <c r="AY7725"/>
      <c r="AZ7725"/>
      <c r="BA7725"/>
      <c r="BB7725"/>
      <c r="BC7725"/>
      <c r="BD7725"/>
      <c r="BE7725"/>
      <c r="BF7725"/>
      <c r="BG7725"/>
      <c r="BH7725"/>
      <c r="BI7725"/>
      <c r="BJ7725"/>
      <c r="BK7725"/>
      <c r="BL7725"/>
      <c r="BM7725"/>
      <c r="BN7725"/>
      <c r="BO7725"/>
      <c r="BP7725"/>
      <c r="BQ7725"/>
      <c r="BR7725"/>
      <c r="BS7725"/>
      <c r="BT7725"/>
      <c r="BU7725"/>
      <c r="BV7725"/>
      <c r="BW7725"/>
      <c r="BX7725"/>
      <c r="BY7725"/>
      <c r="BZ7725"/>
      <c r="CA7725"/>
      <c r="CB7725"/>
      <c r="CC7725"/>
      <c r="CD7725"/>
      <c r="CE7725"/>
      <c r="CF7725"/>
      <c r="CG7725"/>
      <c r="CH7725"/>
      <c r="CI7725"/>
      <c r="CJ7725"/>
      <c r="CK7725"/>
      <c r="CL7725"/>
      <c r="CM7725"/>
      <c r="CN7725"/>
      <c r="CO7725"/>
      <c r="CP7725"/>
      <c r="CQ7725"/>
      <c r="CR7725"/>
      <c r="CS7725"/>
      <c r="CT7725"/>
      <c r="CU7725"/>
      <c r="CV7725"/>
    </row>
    <row r="7726" spans="10:100" x14ac:dyDescent="0.25">
      <c r="J7726"/>
      <c r="K7726"/>
      <c r="L7726"/>
      <c r="M7726"/>
      <c r="N7726"/>
      <c r="O7726"/>
      <c r="P7726"/>
      <c r="Q7726"/>
      <c r="R7726"/>
      <c r="S7726"/>
      <c r="T7726"/>
      <c r="U7726"/>
      <c r="V7726"/>
      <c r="W7726"/>
      <c r="X7726"/>
      <c r="Y7726"/>
      <c r="Z7726"/>
      <c r="AA7726"/>
      <c r="AB7726"/>
      <c r="AC7726"/>
      <c r="AD7726"/>
      <c r="AE7726"/>
      <c r="AF7726"/>
      <c r="AG7726"/>
      <c r="AH7726"/>
      <c r="AI7726"/>
      <c r="AJ7726"/>
      <c r="AK7726"/>
      <c r="AL7726"/>
      <c r="AM7726"/>
      <c r="AN7726"/>
      <c r="AO7726"/>
      <c r="AP7726"/>
      <c r="AQ7726"/>
      <c r="AR7726"/>
      <c r="AS7726"/>
      <c r="AT7726"/>
      <c r="AU7726"/>
      <c r="AV7726"/>
      <c r="AW7726"/>
      <c r="AX7726"/>
      <c r="AY7726"/>
      <c r="AZ7726"/>
      <c r="BA7726"/>
      <c r="BB7726"/>
      <c r="BC7726"/>
      <c r="BD7726"/>
      <c r="BE7726"/>
      <c r="BF7726"/>
      <c r="BG7726"/>
      <c r="BH7726"/>
      <c r="BI7726"/>
      <c r="BJ7726"/>
      <c r="BK7726"/>
      <c r="BL7726"/>
      <c r="BM7726"/>
      <c r="BN7726"/>
      <c r="BO7726"/>
      <c r="BP7726"/>
      <c r="BQ7726"/>
      <c r="BR7726"/>
      <c r="BS7726"/>
      <c r="BT7726"/>
      <c r="BU7726"/>
      <c r="BV7726"/>
      <c r="BW7726"/>
      <c r="BX7726"/>
      <c r="BY7726"/>
      <c r="BZ7726"/>
      <c r="CA7726"/>
      <c r="CB7726"/>
      <c r="CC7726"/>
      <c r="CD7726"/>
      <c r="CE7726"/>
      <c r="CF7726"/>
      <c r="CG7726"/>
      <c r="CH7726"/>
      <c r="CI7726"/>
      <c r="CJ7726"/>
      <c r="CK7726"/>
      <c r="CL7726"/>
      <c r="CM7726"/>
      <c r="CN7726"/>
      <c r="CO7726"/>
      <c r="CP7726"/>
      <c r="CQ7726"/>
      <c r="CR7726"/>
      <c r="CS7726"/>
      <c r="CT7726"/>
      <c r="CU7726"/>
      <c r="CV7726"/>
    </row>
    <row r="7727" spans="10:100" x14ac:dyDescent="0.25">
      <c r="J7727"/>
      <c r="K7727"/>
      <c r="L7727"/>
      <c r="M7727"/>
      <c r="N7727"/>
      <c r="O7727"/>
      <c r="P7727"/>
      <c r="Q7727"/>
      <c r="R7727"/>
      <c r="S7727"/>
      <c r="T7727"/>
      <c r="U7727"/>
      <c r="V7727"/>
      <c r="W7727"/>
      <c r="X7727"/>
      <c r="Y7727"/>
      <c r="Z7727"/>
      <c r="AA7727"/>
      <c r="AB7727"/>
      <c r="AC7727"/>
      <c r="AD7727"/>
      <c r="AE7727"/>
      <c r="AF7727"/>
      <c r="AG7727"/>
      <c r="AH7727"/>
      <c r="AI7727"/>
      <c r="AJ7727"/>
      <c r="AK7727"/>
      <c r="AL7727"/>
      <c r="AM7727"/>
      <c r="AN7727"/>
      <c r="AO7727"/>
      <c r="AP7727"/>
      <c r="AQ7727"/>
      <c r="AR7727"/>
      <c r="AS7727"/>
      <c r="AT7727"/>
      <c r="AU7727"/>
      <c r="AV7727"/>
      <c r="AW7727"/>
      <c r="AX7727"/>
      <c r="AY7727"/>
      <c r="AZ7727"/>
      <c r="BA7727"/>
      <c r="BB7727"/>
      <c r="BC7727"/>
      <c r="BD7727"/>
      <c r="BE7727"/>
      <c r="BF7727"/>
      <c r="BG7727"/>
      <c r="BH7727"/>
      <c r="BI7727"/>
      <c r="BJ7727"/>
      <c r="BK7727"/>
      <c r="BL7727"/>
      <c r="BM7727"/>
      <c r="BN7727"/>
      <c r="BO7727"/>
      <c r="BP7727"/>
      <c r="BQ7727"/>
      <c r="BR7727"/>
      <c r="BS7727"/>
      <c r="BT7727"/>
      <c r="BU7727"/>
      <c r="BV7727"/>
      <c r="BW7727"/>
      <c r="BX7727"/>
      <c r="BY7727"/>
      <c r="BZ7727"/>
      <c r="CA7727"/>
      <c r="CB7727"/>
      <c r="CC7727"/>
      <c r="CD7727"/>
      <c r="CE7727"/>
      <c r="CF7727"/>
      <c r="CG7727"/>
      <c r="CH7727"/>
      <c r="CI7727"/>
      <c r="CJ7727"/>
      <c r="CK7727"/>
      <c r="CL7727"/>
      <c r="CM7727"/>
      <c r="CN7727"/>
      <c r="CO7727"/>
      <c r="CP7727"/>
      <c r="CQ7727"/>
      <c r="CR7727"/>
      <c r="CS7727"/>
      <c r="CT7727"/>
      <c r="CU7727"/>
      <c r="CV7727"/>
    </row>
    <row r="7728" spans="10:100" x14ac:dyDescent="0.25">
      <c r="J7728"/>
      <c r="K7728"/>
      <c r="L7728"/>
      <c r="M7728"/>
      <c r="N7728"/>
      <c r="O7728"/>
      <c r="P7728"/>
      <c r="Q7728"/>
      <c r="R7728"/>
      <c r="S7728"/>
      <c r="T7728"/>
      <c r="U7728"/>
      <c r="V7728"/>
      <c r="W7728"/>
      <c r="X7728"/>
      <c r="Y7728"/>
      <c r="Z7728"/>
      <c r="AA7728"/>
      <c r="AB7728"/>
      <c r="AC7728"/>
      <c r="AD7728"/>
      <c r="AE7728"/>
      <c r="AF7728"/>
      <c r="AG7728"/>
      <c r="AH7728"/>
      <c r="AI7728"/>
      <c r="AJ7728"/>
      <c r="AK7728"/>
      <c r="AL7728"/>
      <c r="AM7728"/>
      <c r="AN7728"/>
      <c r="AO7728"/>
      <c r="AP7728"/>
      <c r="AQ7728"/>
      <c r="AR7728"/>
      <c r="AS7728"/>
      <c r="AT7728"/>
      <c r="AU7728"/>
      <c r="AV7728"/>
      <c r="AW7728"/>
      <c r="AX7728"/>
      <c r="AY7728"/>
      <c r="AZ7728"/>
      <c r="BA7728"/>
      <c r="BB7728"/>
      <c r="BC7728"/>
      <c r="BD7728"/>
      <c r="BE7728"/>
      <c r="BF7728"/>
      <c r="BG7728"/>
      <c r="BH7728"/>
      <c r="BI7728"/>
      <c r="BJ7728"/>
      <c r="BK7728"/>
      <c r="BL7728"/>
      <c r="BM7728"/>
      <c r="BN7728"/>
      <c r="BO7728"/>
      <c r="BP7728"/>
      <c r="BQ7728"/>
      <c r="BR7728"/>
      <c r="BS7728"/>
      <c r="BT7728"/>
      <c r="BU7728"/>
      <c r="BV7728"/>
      <c r="BW7728"/>
      <c r="BX7728"/>
      <c r="BY7728"/>
      <c r="BZ7728"/>
      <c r="CA7728"/>
      <c r="CB7728"/>
      <c r="CC7728"/>
      <c r="CD7728"/>
      <c r="CE7728"/>
      <c r="CF7728"/>
      <c r="CG7728"/>
      <c r="CH7728"/>
      <c r="CI7728"/>
      <c r="CJ7728"/>
      <c r="CK7728"/>
      <c r="CL7728"/>
      <c r="CM7728"/>
      <c r="CN7728"/>
      <c r="CO7728"/>
      <c r="CP7728"/>
      <c r="CQ7728"/>
      <c r="CR7728"/>
      <c r="CS7728"/>
      <c r="CT7728"/>
      <c r="CU7728"/>
      <c r="CV7728"/>
    </row>
    <row r="7729" spans="10:100" x14ac:dyDescent="0.25">
      <c r="J7729"/>
      <c r="K7729"/>
      <c r="L7729"/>
      <c r="M7729"/>
      <c r="N7729"/>
      <c r="O7729"/>
      <c r="P7729"/>
      <c r="Q7729"/>
      <c r="R7729"/>
      <c r="S7729"/>
      <c r="T7729"/>
      <c r="U7729"/>
      <c r="V7729"/>
      <c r="W7729"/>
      <c r="X7729"/>
      <c r="Y7729"/>
      <c r="Z7729"/>
      <c r="AA7729"/>
      <c r="AB7729"/>
      <c r="AC7729"/>
      <c r="AD7729"/>
      <c r="AE7729"/>
      <c r="AF7729"/>
      <c r="AG7729"/>
      <c r="AH7729"/>
      <c r="AI7729"/>
      <c r="AJ7729"/>
      <c r="AK7729"/>
      <c r="AL7729"/>
      <c r="AM7729"/>
      <c r="AN7729"/>
      <c r="AO7729"/>
      <c r="AP7729"/>
      <c r="AQ7729"/>
      <c r="AR7729"/>
      <c r="AS7729"/>
      <c r="AT7729"/>
      <c r="AU7729"/>
      <c r="AV7729"/>
      <c r="AW7729"/>
      <c r="AX7729"/>
      <c r="AY7729"/>
      <c r="AZ7729"/>
      <c r="BA7729"/>
      <c r="BB7729"/>
      <c r="BC7729"/>
      <c r="BD7729"/>
      <c r="BE7729"/>
      <c r="BF7729"/>
      <c r="BG7729"/>
      <c r="BH7729"/>
      <c r="BI7729"/>
      <c r="BJ7729"/>
      <c r="BK7729"/>
      <c r="BL7729"/>
      <c r="BM7729"/>
      <c r="BN7729"/>
      <c r="BO7729"/>
      <c r="BP7729"/>
      <c r="BQ7729"/>
      <c r="BR7729"/>
      <c r="BS7729"/>
      <c r="BT7729"/>
      <c r="BU7729"/>
      <c r="BV7729"/>
      <c r="BW7729"/>
      <c r="BX7729"/>
      <c r="BY7729"/>
      <c r="BZ7729"/>
      <c r="CA7729"/>
      <c r="CB7729"/>
      <c r="CC7729"/>
      <c r="CD7729"/>
      <c r="CE7729"/>
      <c r="CF7729"/>
      <c r="CG7729"/>
      <c r="CH7729"/>
      <c r="CI7729"/>
      <c r="CJ7729"/>
      <c r="CK7729"/>
      <c r="CL7729"/>
      <c r="CM7729"/>
      <c r="CN7729"/>
      <c r="CO7729"/>
      <c r="CP7729"/>
      <c r="CQ7729"/>
      <c r="CR7729"/>
      <c r="CS7729"/>
      <c r="CT7729"/>
      <c r="CU7729"/>
      <c r="CV7729"/>
    </row>
    <row r="7730" spans="10:100" x14ac:dyDescent="0.25">
      <c r="J7730"/>
      <c r="K7730"/>
      <c r="L7730"/>
      <c r="M7730"/>
      <c r="N7730"/>
      <c r="O7730"/>
      <c r="P7730"/>
      <c r="Q7730"/>
      <c r="R7730"/>
      <c r="S7730"/>
      <c r="T7730"/>
      <c r="U7730"/>
      <c r="V7730"/>
      <c r="W7730"/>
      <c r="X7730"/>
      <c r="Y7730"/>
      <c r="Z7730"/>
      <c r="AA7730"/>
      <c r="AB7730"/>
      <c r="AC7730"/>
      <c r="AD7730"/>
      <c r="AE7730"/>
      <c r="AF7730"/>
      <c r="AG7730"/>
      <c r="AH7730"/>
      <c r="AI7730"/>
      <c r="AJ7730"/>
      <c r="AK7730"/>
      <c r="AL7730"/>
      <c r="AM7730"/>
      <c r="AN7730"/>
      <c r="AO7730"/>
      <c r="AP7730"/>
      <c r="AQ7730"/>
      <c r="AR7730"/>
      <c r="AS7730"/>
      <c r="AT7730"/>
      <c r="AU7730"/>
      <c r="AV7730"/>
      <c r="AW7730"/>
      <c r="AX7730"/>
      <c r="AY7730"/>
      <c r="AZ7730"/>
      <c r="BA7730"/>
      <c r="BB7730"/>
      <c r="BC7730"/>
      <c r="BD7730"/>
      <c r="BE7730"/>
      <c r="BF7730"/>
      <c r="BG7730"/>
      <c r="BH7730"/>
      <c r="BI7730"/>
      <c r="BJ7730"/>
      <c r="BK7730"/>
      <c r="BL7730"/>
      <c r="BM7730"/>
      <c r="BN7730"/>
      <c r="BO7730"/>
      <c r="BP7730"/>
      <c r="BQ7730"/>
      <c r="BR7730"/>
      <c r="BS7730"/>
      <c r="BT7730"/>
      <c r="BU7730"/>
      <c r="BV7730"/>
      <c r="BW7730"/>
      <c r="BX7730"/>
      <c r="BY7730"/>
      <c r="BZ7730"/>
      <c r="CA7730"/>
      <c r="CB7730"/>
      <c r="CC7730"/>
      <c r="CD7730"/>
      <c r="CE7730"/>
      <c r="CF7730"/>
      <c r="CG7730"/>
      <c r="CH7730"/>
      <c r="CI7730"/>
      <c r="CJ7730"/>
      <c r="CK7730"/>
      <c r="CL7730"/>
      <c r="CM7730"/>
      <c r="CN7730"/>
      <c r="CO7730"/>
      <c r="CP7730"/>
      <c r="CQ7730"/>
      <c r="CR7730"/>
      <c r="CS7730"/>
      <c r="CT7730"/>
      <c r="CU7730"/>
      <c r="CV7730"/>
    </row>
    <row r="7731" spans="10:100" x14ac:dyDescent="0.25">
      <c r="J7731"/>
      <c r="K7731"/>
      <c r="L7731"/>
      <c r="M7731"/>
      <c r="N7731"/>
      <c r="O7731"/>
      <c r="P7731"/>
      <c r="Q7731"/>
      <c r="R7731"/>
      <c r="S7731"/>
      <c r="T7731"/>
      <c r="U7731"/>
      <c r="V7731"/>
      <c r="W7731"/>
      <c r="X7731"/>
      <c r="Y7731"/>
      <c r="Z7731"/>
      <c r="AA7731"/>
      <c r="AB7731"/>
      <c r="AC7731"/>
      <c r="AD7731"/>
      <c r="AE7731"/>
      <c r="AF7731"/>
      <c r="AG7731"/>
      <c r="AH7731"/>
      <c r="AI7731"/>
      <c r="AJ7731"/>
      <c r="AK7731"/>
      <c r="AL7731"/>
      <c r="AM7731"/>
      <c r="AN7731"/>
      <c r="AO7731"/>
      <c r="AP7731"/>
      <c r="AQ7731"/>
      <c r="AR7731"/>
      <c r="AS7731"/>
      <c r="AT7731"/>
      <c r="AU7731"/>
      <c r="AV7731"/>
      <c r="AW7731"/>
      <c r="AX7731"/>
      <c r="AY7731"/>
      <c r="AZ7731"/>
      <c r="BA7731"/>
      <c r="BB7731"/>
      <c r="BC7731"/>
      <c r="BD7731"/>
      <c r="BE7731"/>
      <c r="BF7731"/>
      <c r="BG7731"/>
      <c r="BH7731"/>
      <c r="BI7731"/>
      <c r="BJ7731"/>
      <c r="BK7731"/>
      <c r="BL7731"/>
      <c r="BM7731"/>
      <c r="BN7731"/>
      <c r="BO7731"/>
      <c r="BP7731"/>
      <c r="BQ7731"/>
      <c r="BR7731"/>
      <c r="BS7731"/>
      <c r="BT7731"/>
      <c r="BU7731"/>
      <c r="BV7731"/>
      <c r="BW7731"/>
      <c r="BX7731"/>
      <c r="BY7731"/>
      <c r="BZ7731"/>
      <c r="CA7731"/>
      <c r="CB7731"/>
      <c r="CC7731"/>
      <c r="CD7731"/>
      <c r="CE7731"/>
      <c r="CF7731"/>
      <c r="CG7731"/>
      <c r="CH7731"/>
      <c r="CI7731"/>
      <c r="CJ7731"/>
      <c r="CK7731"/>
      <c r="CL7731"/>
      <c r="CM7731"/>
      <c r="CN7731"/>
      <c r="CO7731"/>
      <c r="CP7731"/>
      <c r="CQ7731"/>
      <c r="CR7731"/>
      <c r="CS7731"/>
      <c r="CT7731"/>
      <c r="CU7731"/>
      <c r="CV7731"/>
    </row>
    <row r="7732" spans="10:100" x14ac:dyDescent="0.25">
      <c r="J7732"/>
      <c r="K7732"/>
      <c r="L7732"/>
      <c r="M7732"/>
      <c r="N7732"/>
      <c r="O7732"/>
      <c r="P7732"/>
      <c r="Q7732"/>
      <c r="R7732"/>
      <c r="S7732"/>
      <c r="T7732"/>
      <c r="U7732"/>
      <c r="V7732"/>
      <c r="W7732"/>
      <c r="X7732"/>
      <c r="Y7732"/>
      <c r="Z7732"/>
      <c r="AA7732"/>
      <c r="AB7732"/>
      <c r="AC7732"/>
      <c r="AD7732"/>
      <c r="AE7732"/>
      <c r="AF7732"/>
      <c r="AG7732"/>
      <c r="AH7732"/>
      <c r="AI7732"/>
      <c r="AJ7732"/>
      <c r="AK7732"/>
      <c r="AL7732"/>
      <c r="AM7732"/>
      <c r="AN7732"/>
      <c r="AO7732"/>
      <c r="AP7732"/>
      <c r="AQ7732"/>
      <c r="AR7732"/>
      <c r="AS7732"/>
      <c r="AT7732"/>
      <c r="AU7732"/>
      <c r="AV7732"/>
      <c r="AW7732"/>
      <c r="AX7732"/>
      <c r="AY7732"/>
      <c r="AZ7732"/>
      <c r="BA7732"/>
      <c r="BB7732"/>
      <c r="BC7732"/>
      <c r="BD7732"/>
      <c r="BE7732"/>
      <c r="BF7732"/>
      <c r="BG7732"/>
      <c r="BH7732"/>
      <c r="BI7732"/>
      <c r="BJ7732"/>
      <c r="BK7732"/>
      <c r="BL7732"/>
      <c r="BM7732"/>
      <c r="BN7732"/>
      <c r="BO7732"/>
      <c r="BP7732"/>
      <c r="BQ7732"/>
      <c r="BR7732"/>
      <c r="BS7732"/>
      <c r="BT7732"/>
      <c r="BU7732"/>
      <c r="BV7732"/>
      <c r="BW7732"/>
      <c r="BX7732"/>
      <c r="BY7732"/>
      <c r="BZ7732"/>
      <c r="CA7732"/>
      <c r="CB7732"/>
      <c r="CC7732"/>
      <c r="CD7732"/>
      <c r="CE7732"/>
      <c r="CF7732"/>
      <c r="CG7732"/>
      <c r="CH7732"/>
      <c r="CI7732"/>
      <c r="CJ7732"/>
      <c r="CK7732"/>
      <c r="CL7732"/>
      <c r="CM7732"/>
      <c r="CN7732"/>
      <c r="CO7732"/>
      <c r="CP7732"/>
      <c r="CQ7732"/>
      <c r="CR7732"/>
      <c r="CS7732"/>
      <c r="CT7732"/>
      <c r="CU7732"/>
      <c r="CV7732"/>
    </row>
    <row r="7733" spans="10:100" x14ac:dyDescent="0.25">
      <c r="J7733"/>
      <c r="K7733"/>
      <c r="L7733"/>
      <c r="M7733"/>
      <c r="N7733"/>
      <c r="O7733"/>
      <c r="P7733"/>
      <c r="Q7733"/>
      <c r="R7733"/>
      <c r="S7733"/>
      <c r="T7733"/>
      <c r="U7733"/>
      <c r="V7733"/>
      <c r="W7733"/>
      <c r="X7733"/>
      <c r="Y7733"/>
      <c r="Z7733"/>
      <c r="AA7733"/>
      <c r="AB7733"/>
      <c r="AC7733"/>
      <c r="AD7733"/>
      <c r="AE7733"/>
      <c r="AF7733"/>
      <c r="AG7733"/>
      <c r="AH7733"/>
      <c r="AI7733"/>
      <c r="AJ7733"/>
      <c r="AK7733"/>
      <c r="AL7733"/>
      <c r="AM7733"/>
      <c r="AN7733"/>
      <c r="AO7733"/>
      <c r="AP7733"/>
      <c r="AQ7733"/>
      <c r="AR7733"/>
      <c r="AS7733"/>
      <c r="AT7733"/>
      <c r="AU7733"/>
      <c r="AV7733"/>
      <c r="AW7733"/>
      <c r="AX7733"/>
      <c r="AY7733"/>
      <c r="AZ7733"/>
      <c r="BA7733"/>
      <c r="BB7733"/>
      <c r="BC7733"/>
      <c r="BD7733"/>
      <c r="BE7733"/>
      <c r="BF7733"/>
      <c r="BG7733"/>
      <c r="BH7733"/>
      <c r="BI7733"/>
      <c r="BJ7733"/>
      <c r="BK7733"/>
      <c r="BL7733"/>
      <c r="BM7733"/>
      <c r="BN7733"/>
      <c r="BO7733"/>
      <c r="BP7733"/>
      <c r="BQ7733"/>
      <c r="BR7733"/>
      <c r="BS7733"/>
      <c r="BT7733"/>
      <c r="BU7733"/>
      <c r="BV7733"/>
      <c r="BW7733"/>
      <c r="BX7733"/>
      <c r="BY7733"/>
      <c r="BZ7733"/>
      <c r="CA7733"/>
      <c r="CB7733"/>
      <c r="CC7733"/>
      <c r="CD7733"/>
      <c r="CE7733"/>
      <c r="CF7733"/>
      <c r="CG7733"/>
      <c r="CH7733"/>
      <c r="CI7733"/>
      <c r="CJ7733"/>
      <c r="CK7733"/>
      <c r="CL7733"/>
      <c r="CM7733"/>
      <c r="CN7733"/>
      <c r="CO7733"/>
      <c r="CP7733"/>
      <c r="CQ7733"/>
      <c r="CR7733"/>
      <c r="CS7733"/>
      <c r="CT7733"/>
      <c r="CU7733"/>
      <c r="CV7733"/>
    </row>
    <row r="7734" spans="10:100" x14ac:dyDescent="0.25">
      <c r="J7734"/>
      <c r="K7734"/>
      <c r="L7734"/>
      <c r="M7734"/>
      <c r="N7734"/>
      <c r="O7734"/>
      <c r="P7734"/>
      <c r="Q7734"/>
      <c r="R7734"/>
      <c r="S7734"/>
      <c r="T7734"/>
      <c r="U7734"/>
      <c r="V7734"/>
      <c r="W7734"/>
      <c r="X7734"/>
      <c r="Y7734"/>
      <c r="Z7734"/>
      <c r="AA7734"/>
      <c r="AB7734"/>
      <c r="AC7734"/>
      <c r="AD7734"/>
      <c r="AE7734"/>
      <c r="AF7734"/>
      <c r="AG7734"/>
      <c r="AH7734"/>
      <c r="AI7734"/>
      <c r="AJ7734"/>
      <c r="AK7734"/>
      <c r="AL7734"/>
      <c r="AM7734"/>
      <c r="AN7734"/>
      <c r="AO7734"/>
      <c r="AP7734"/>
      <c r="AQ7734"/>
      <c r="AR7734"/>
      <c r="AS7734"/>
      <c r="AT7734"/>
      <c r="AU7734"/>
      <c r="AV7734"/>
      <c r="AW7734"/>
      <c r="AX7734"/>
      <c r="AY7734"/>
      <c r="AZ7734"/>
      <c r="BA7734"/>
      <c r="BB7734"/>
      <c r="BC7734"/>
      <c r="BD7734"/>
      <c r="BE7734"/>
      <c r="BF7734"/>
      <c r="BG7734"/>
      <c r="BH7734"/>
      <c r="BI7734"/>
      <c r="BJ7734"/>
      <c r="BK7734"/>
      <c r="BL7734"/>
      <c r="BM7734"/>
      <c r="BN7734"/>
      <c r="BO7734"/>
      <c r="BP7734"/>
      <c r="BQ7734"/>
      <c r="BR7734"/>
      <c r="BS7734"/>
      <c r="BT7734"/>
      <c r="BU7734"/>
      <c r="BV7734"/>
      <c r="BW7734"/>
      <c r="BX7734"/>
      <c r="BY7734"/>
      <c r="BZ7734"/>
      <c r="CA7734"/>
      <c r="CB7734"/>
      <c r="CC7734"/>
      <c r="CD7734"/>
      <c r="CE7734"/>
      <c r="CF7734"/>
      <c r="CG7734"/>
      <c r="CH7734"/>
      <c r="CI7734"/>
      <c r="CJ7734"/>
      <c r="CK7734"/>
      <c r="CL7734"/>
      <c r="CM7734"/>
      <c r="CN7734"/>
      <c r="CO7734"/>
      <c r="CP7734"/>
      <c r="CQ7734"/>
      <c r="CR7734"/>
      <c r="CS7734"/>
      <c r="CT7734"/>
      <c r="CU7734"/>
      <c r="CV7734"/>
    </row>
    <row r="7735" spans="10:100" x14ac:dyDescent="0.25">
      <c r="J7735"/>
      <c r="K7735"/>
      <c r="L7735"/>
      <c r="M7735"/>
      <c r="N7735"/>
      <c r="O7735"/>
      <c r="P7735"/>
      <c r="Q7735"/>
      <c r="R7735"/>
      <c r="S7735"/>
      <c r="T7735"/>
      <c r="U7735"/>
      <c r="V7735"/>
      <c r="W7735"/>
      <c r="X7735"/>
      <c r="Y7735"/>
      <c r="Z7735"/>
      <c r="AA7735"/>
      <c r="AB7735"/>
      <c r="AC7735"/>
      <c r="AD7735"/>
      <c r="AE7735"/>
      <c r="AF7735"/>
      <c r="AG7735"/>
      <c r="AH7735"/>
      <c r="AI7735"/>
      <c r="AJ7735"/>
      <c r="AK7735"/>
      <c r="AL7735"/>
      <c r="AM7735"/>
      <c r="AN7735"/>
      <c r="AO7735"/>
      <c r="AP7735"/>
      <c r="AQ7735"/>
      <c r="AR7735"/>
      <c r="AS7735"/>
      <c r="AT7735"/>
      <c r="AU7735"/>
      <c r="AV7735"/>
      <c r="AW7735"/>
      <c r="AX7735"/>
      <c r="AY7735"/>
      <c r="AZ7735"/>
      <c r="BA7735"/>
      <c r="BB7735"/>
      <c r="BC7735"/>
      <c r="BD7735"/>
      <c r="BE7735"/>
      <c r="BF7735"/>
      <c r="BG7735"/>
      <c r="BH7735"/>
      <c r="BI7735"/>
      <c r="BJ7735"/>
      <c r="BK7735"/>
      <c r="BL7735"/>
      <c r="BM7735"/>
      <c r="BN7735"/>
      <c r="BO7735"/>
      <c r="BP7735"/>
      <c r="BQ7735"/>
      <c r="BR7735"/>
      <c r="BS7735"/>
      <c r="BT7735"/>
      <c r="BU7735"/>
      <c r="BV7735"/>
      <c r="BW7735"/>
      <c r="BX7735"/>
      <c r="BY7735"/>
      <c r="BZ7735"/>
      <c r="CA7735"/>
      <c r="CB7735"/>
      <c r="CC7735"/>
      <c r="CD7735"/>
      <c r="CE7735"/>
      <c r="CF7735"/>
      <c r="CG7735"/>
      <c r="CH7735"/>
      <c r="CI7735"/>
      <c r="CJ7735"/>
      <c r="CK7735"/>
      <c r="CL7735"/>
      <c r="CM7735"/>
      <c r="CN7735"/>
      <c r="CO7735"/>
      <c r="CP7735"/>
      <c r="CQ7735"/>
      <c r="CR7735"/>
      <c r="CS7735"/>
      <c r="CT7735"/>
      <c r="CU7735"/>
      <c r="CV7735"/>
    </row>
    <row r="7736" spans="10:100" x14ac:dyDescent="0.25">
      <c r="J7736"/>
      <c r="K7736"/>
      <c r="L7736"/>
      <c r="M7736"/>
      <c r="N7736"/>
      <c r="O7736"/>
      <c r="P7736"/>
      <c r="Q7736"/>
      <c r="R7736"/>
      <c r="S7736"/>
      <c r="T7736"/>
      <c r="U7736"/>
      <c r="V7736"/>
      <c r="W7736"/>
      <c r="X7736"/>
      <c r="Y7736"/>
      <c r="Z7736"/>
      <c r="AA7736"/>
      <c r="AB7736"/>
      <c r="AC7736"/>
      <c r="AD7736"/>
      <c r="AE7736"/>
      <c r="AF7736"/>
      <c r="AG7736"/>
      <c r="AH7736"/>
      <c r="AI7736"/>
      <c r="AJ7736"/>
      <c r="AK7736"/>
      <c r="AL7736"/>
      <c r="AM7736"/>
      <c r="AN7736"/>
      <c r="AO7736"/>
      <c r="AP7736"/>
      <c r="AQ7736"/>
      <c r="AR7736"/>
      <c r="AS7736"/>
      <c r="AT7736"/>
      <c r="AU7736"/>
      <c r="AV7736"/>
      <c r="AW7736"/>
      <c r="AX7736"/>
      <c r="AY7736"/>
      <c r="AZ7736"/>
      <c r="BA7736"/>
      <c r="BB7736"/>
      <c r="BC7736"/>
      <c r="BD7736"/>
      <c r="BE7736"/>
      <c r="BF7736"/>
      <c r="BG7736"/>
      <c r="BH7736"/>
      <c r="BI7736"/>
      <c r="BJ7736"/>
      <c r="BK7736"/>
      <c r="BL7736"/>
      <c r="BM7736"/>
      <c r="BN7736"/>
      <c r="BO7736"/>
      <c r="BP7736"/>
      <c r="BQ7736"/>
      <c r="BR7736"/>
      <c r="BS7736"/>
      <c r="BT7736"/>
      <c r="BU7736"/>
      <c r="BV7736"/>
      <c r="BW7736"/>
      <c r="BX7736"/>
      <c r="BY7736"/>
      <c r="BZ7736"/>
      <c r="CA7736"/>
      <c r="CB7736"/>
      <c r="CC7736"/>
      <c r="CD7736"/>
      <c r="CE7736"/>
      <c r="CF7736"/>
      <c r="CG7736"/>
      <c r="CH7736"/>
      <c r="CI7736"/>
      <c r="CJ7736"/>
      <c r="CK7736"/>
      <c r="CL7736"/>
      <c r="CM7736"/>
      <c r="CN7736"/>
      <c r="CO7736"/>
      <c r="CP7736"/>
      <c r="CQ7736"/>
      <c r="CR7736"/>
      <c r="CS7736"/>
      <c r="CT7736"/>
      <c r="CU7736"/>
      <c r="CV7736"/>
    </row>
    <row r="7737" spans="10:100" x14ac:dyDescent="0.25">
      <c r="J7737"/>
      <c r="K7737"/>
      <c r="L7737"/>
      <c r="M7737"/>
      <c r="N7737"/>
      <c r="O7737"/>
      <c r="P7737"/>
      <c r="Q7737"/>
      <c r="R7737"/>
      <c r="S7737"/>
      <c r="T7737"/>
      <c r="U7737"/>
      <c r="V7737"/>
      <c r="W7737"/>
      <c r="X7737"/>
      <c r="Y7737"/>
      <c r="Z7737"/>
      <c r="AA7737"/>
      <c r="AB7737"/>
      <c r="AC7737"/>
      <c r="AD7737"/>
      <c r="AE7737"/>
      <c r="AF7737"/>
      <c r="AG7737"/>
      <c r="AH7737"/>
      <c r="AI7737"/>
      <c r="AJ7737"/>
      <c r="AK7737"/>
      <c r="AL7737"/>
      <c r="AM7737"/>
      <c r="AN7737"/>
      <c r="AO7737"/>
      <c r="AP7737"/>
      <c r="AQ7737"/>
      <c r="AR7737"/>
      <c r="AS7737"/>
      <c r="AT7737"/>
      <c r="AU7737"/>
      <c r="AV7737"/>
      <c r="AW7737"/>
      <c r="AX7737"/>
      <c r="AY7737"/>
      <c r="AZ7737"/>
      <c r="BA7737"/>
      <c r="BB7737"/>
      <c r="BC7737"/>
      <c r="BD7737"/>
      <c r="BE7737"/>
      <c r="BF7737"/>
      <c r="BG7737"/>
      <c r="BH7737"/>
      <c r="BI7737"/>
      <c r="BJ7737"/>
      <c r="BK7737"/>
      <c r="BL7737"/>
      <c r="BM7737"/>
      <c r="BN7737"/>
      <c r="BO7737"/>
      <c r="BP7737"/>
      <c r="BQ7737"/>
      <c r="BR7737"/>
      <c r="BS7737"/>
      <c r="BT7737"/>
      <c r="BU7737"/>
      <c r="BV7737"/>
      <c r="BW7737"/>
      <c r="BX7737"/>
      <c r="BY7737"/>
      <c r="BZ7737"/>
      <c r="CA7737"/>
      <c r="CB7737"/>
      <c r="CC7737"/>
      <c r="CD7737"/>
      <c r="CE7737"/>
      <c r="CF7737"/>
      <c r="CG7737"/>
      <c r="CH7737"/>
      <c r="CI7737"/>
      <c r="CJ7737"/>
      <c r="CK7737"/>
      <c r="CL7737"/>
      <c r="CM7737"/>
      <c r="CN7737"/>
      <c r="CO7737"/>
      <c r="CP7737"/>
      <c r="CQ7737"/>
      <c r="CR7737"/>
      <c r="CS7737"/>
      <c r="CT7737"/>
      <c r="CU7737"/>
      <c r="CV7737"/>
    </row>
    <row r="7738" spans="10:100" x14ac:dyDescent="0.25">
      <c r="J7738"/>
      <c r="K7738"/>
      <c r="L7738"/>
      <c r="M7738"/>
      <c r="N7738"/>
      <c r="O7738"/>
      <c r="P7738"/>
      <c r="Q7738"/>
      <c r="R7738"/>
      <c r="S7738"/>
      <c r="T7738"/>
      <c r="U7738"/>
      <c r="V7738"/>
      <c r="W7738"/>
      <c r="X7738"/>
      <c r="Y7738"/>
      <c r="Z7738"/>
      <c r="AA7738"/>
      <c r="AB7738"/>
      <c r="AC7738"/>
      <c r="AD7738"/>
      <c r="AE7738"/>
      <c r="AF7738"/>
      <c r="AG7738"/>
      <c r="AH7738"/>
      <c r="AI7738"/>
      <c r="AJ7738"/>
      <c r="AK7738"/>
      <c r="AL7738"/>
      <c r="AM7738"/>
      <c r="AN7738"/>
      <c r="AO7738"/>
      <c r="AP7738"/>
      <c r="AQ7738"/>
      <c r="AR7738"/>
      <c r="AS7738"/>
      <c r="AT7738"/>
      <c r="AU7738"/>
      <c r="AV7738"/>
      <c r="AW7738"/>
      <c r="AX7738"/>
      <c r="AY7738"/>
      <c r="AZ7738"/>
      <c r="BA7738"/>
      <c r="BB7738"/>
      <c r="BC7738"/>
      <c r="BD7738"/>
      <c r="BE7738"/>
      <c r="BF7738"/>
      <c r="BG7738"/>
      <c r="BH7738"/>
      <c r="BI7738"/>
      <c r="BJ7738"/>
      <c r="BK7738"/>
      <c r="BL7738"/>
      <c r="BM7738"/>
      <c r="BN7738"/>
      <c r="BO7738"/>
      <c r="BP7738"/>
      <c r="BQ7738"/>
      <c r="BR7738"/>
      <c r="BS7738"/>
      <c r="BT7738"/>
      <c r="BU7738"/>
      <c r="BV7738"/>
      <c r="BW7738"/>
      <c r="BX7738"/>
      <c r="BY7738"/>
      <c r="BZ7738"/>
      <c r="CA7738"/>
      <c r="CB7738"/>
      <c r="CC7738"/>
      <c r="CD7738"/>
      <c r="CE7738"/>
      <c r="CF7738"/>
      <c r="CG7738"/>
      <c r="CH7738"/>
      <c r="CI7738"/>
      <c r="CJ7738"/>
      <c r="CK7738"/>
      <c r="CL7738"/>
      <c r="CM7738"/>
      <c r="CN7738"/>
      <c r="CO7738"/>
      <c r="CP7738"/>
      <c r="CQ7738"/>
      <c r="CR7738"/>
      <c r="CS7738"/>
      <c r="CT7738"/>
      <c r="CU7738"/>
      <c r="CV7738"/>
    </row>
    <row r="7739" spans="10:100" x14ac:dyDescent="0.25">
      <c r="J7739"/>
      <c r="K7739"/>
      <c r="L7739"/>
      <c r="M7739"/>
      <c r="N7739"/>
      <c r="O7739"/>
      <c r="P7739"/>
      <c r="Q7739"/>
      <c r="R7739"/>
      <c r="S7739"/>
      <c r="T7739"/>
      <c r="U7739"/>
      <c r="V7739"/>
      <c r="W7739"/>
      <c r="X7739"/>
      <c r="Y7739"/>
      <c r="Z7739"/>
      <c r="AA7739"/>
      <c r="AB7739"/>
      <c r="AC7739"/>
      <c r="AD7739"/>
      <c r="AE7739"/>
      <c r="AF7739"/>
      <c r="AG7739"/>
      <c r="AH7739"/>
      <c r="AI7739"/>
      <c r="AJ7739"/>
      <c r="AK7739"/>
      <c r="AL7739"/>
      <c r="AM7739"/>
      <c r="AN7739"/>
      <c r="AO7739"/>
      <c r="AP7739"/>
      <c r="AQ7739"/>
      <c r="AR7739"/>
      <c r="AS7739"/>
      <c r="AT7739"/>
      <c r="AU7739"/>
      <c r="AV7739"/>
      <c r="AW7739"/>
      <c r="AX7739"/>
      <c r="AY7739"/>
      <c r="AZ7739"/>
      <c r="BA7739"/>
      <c r="BB7739"/>
      <c r="BC7739"/>
      <c r="BD7739"/>
      <c r="BE7739"/>
      <c r="BF7739"/>
      <c r="BG7739"/>
      <c r="BH7739"/>
      <c r="BI7739"/>
      <c r="BJ7739"/>
      <c r="BK7739"/>
      <c r="BL7739"/>
      <c r="BM7739"/>
      <c r="BN7739"/>
      <c r="BO7739"/>
      <c r="BP7739"/>
      <c r="BQ7739"/>
      <c r="BR7739"/>
      <c r="BS7739"/>
      <c r="BT7739"/>
      <c r="BU7739"/>
      <c r="BV7739"/>
      <c r="BW7739"/>
      <c r="BX7739"/>
      <c r="BY7739"/>
      <c r="BZ7739"/>
      <c r="CA7739"/>
      <c r="CB7739"/>
      <c r="CC7739"/>
      <c r="CD7739"/>
      <c r="CE7739"/>
      <c r="CF7739"/>
      <c r="CG7739"/>
      <c r="CH7739"/>
      <c r="CI7739"/>
      <c r="CJ7739"/>
      <c r="CK7739"/>
      <c r="CL7739"/>
      <c r="CM7739"/>
      <c r="CN7739"/>
      <c r="CO7739"/>
      <c r="CP7739"/>
      <c r="CQ7739"/>
      <c r="CR7739"/>
      <c r="CS7739"/>
      <c r="CT7739"/>
      <c r="CU7739"/>
      <c r="CV7739"/>
    </row>
    <row r="7740" spans="10:100" x14ac:dyDescent="0.25">
      <c r="J7740"/>
      <c r="K7740"/>
      <c r="L7740"/>
      <c r="M7740"/>
      <c r="N7740"/>
      <c r="O7740"/>
      <c r="P7740"/>
      <c r="Q7740"/>
      <c r="R7740"/>
      <c r="S7740"/>
      <c r="T7740"/>
      <c r="U7740"/>
      <c r="V7740"/>
      <c r="W7740"/>
      <c r="X7740"/>
      <c r="Y7740"/>
      <c r="Z7740"/>
      <c r="AA7740"/>
      <c r="AB7740"/>
      <c r="AC7740"/>
      <c r="AD7740"/>
      <c r="AE7740"/>
      <c r="AF7740"/>
      <c r="AG7740"/>
      <c r="AH7740"/>
      <c r="AI7740"/>
      <c r="AJ7740"/>
      <c r="AK7740"/>
      <c r="AL7740"/>
      <c r="AM7740"/>
      <c r="AN7740"/>
      <c r="AO7740"/>
      <c r="AP7740"/>
      <c r="AQ7740"/>
      <c r="AR7740"/>
      <c r="AS7740"/>
      <c r="AT7740"/>
      <c r="AU7740"/>
      <c r="AV7740"/>
      <c r="AW7740"/>
      <c r="AX7740"/>
      <c r="AY7740"/>
      <c r="AZ7740"/>
      <c r="BA7740"/>
      <c r="BB7740"/>
      <c r="BC7740"/>
      <c r="BD7740"/>
      <c r="BE7740"/>
      <c r="BF7740"/>
      <c r="BG7740"/>
      <c r="BH7740"/>
      <c r="BI7740"/>
      <c r="BJ7740"/>
      <c r="BK7740"/>
      <c r="BL7740"/>
      <c r="BM7740"/>
      <c r="BN7740"/>
      <c r="BO7740"/>
      <c r="BP7740"/>
      <c r="BQ7740"/>
      <c r="BR7740"/>
      <c r="BS7740"/>
      <c r="BT7740"/>
      <c r="BU7740"/>
      <c r="BV7740"/>
      <c r="BW7740"/>
      <c r="BX7740"/>
      <c r="BY7740"/>
      <c r="BZ7740"/>
      <c r="CA7740"/>
      <c r="CB7740"/>
      <c r="CC7740"/>
      <c r="CD7740"/>
      <c r="CE7740"/>
      <c r="CF7740"/>
      <c r="CG7740"/>
      <c r="CH7740"/>
      <c r="CI7740"/>
      <c r="CJ7740"/>
      <c r="CK7740"/>
      <c r="CL7740"/>
      <c r="CM7740"/>
      <c r="CN7740"/>
      <c r="CO7740"/>
      <c r="CP7740"/>
      <c r="CQ7740"/>
      <c r="CR7740"/>
      <c r="CS7740"/>
      <c r="CT7740"/>
      <c r="CU7740"/>
      <c r="CV7740"/>
    </row>
    <row r="7741" spans="10:100" x14ac:dyDescent="0.25">
      <c r="J7741"/>
      <c r="K7741"/>
      <c r="L7741"/>
      <c r="M7741"/>
      <c r="N7741"/>
      <c r="O7741"/>
      <c r="P7741"/>
      <c r="Q7741"/>
      <c r="R7741"/>
      <c r="S7741"/>
      <c r="T7741"/>
      <c r="U7741"/>
      <c r="V7741"/>
      <c r="W7741"/>
      <c r="X7741"/>
      <c r="Y7741"/>
      <c r="Z7741"/>
      <c r="AA7741"/>
      <c r="AB7741"/>
      <c r="AC7741"/>
      <c r="AD7741"/>
      <c r="AE7741"/>
      <c r="AF7741"/>
      <c r="AG7741"/>
      <c r="AH7741"/>
      <c r="AI7741"/>
      <c r="AJ7741"/>
      <c r="AK7741"/>
      <c r="AL7741"/>
      <c r="AM7741"/>
      <c r="AN7741"/>
      <c r="AO7741"/>
      <c r="AP7741"/>
      <c r="AQ7741"/>
      <c r="AR7741"/>
      <c r="AS7741"/>
      <c r="AT7741"/>
      <c r="AU7741"/>
      <c r="AV7741"/>
      <c r="AW7741"/>
      <c r="AX7741"/>
      <c r="AY7741"/>
      <c r="AZ7741"/>
      <c r="BA7741"/>
      <c r="BB7741"/>
      <c r="BC7741"/>
      <c r="BD7741"/>
      <c r="BE7741"/>
      <c r="BF7741"/>
      <c r="BG7741"/>
      <c r="BH7741"/>
      <c r="BI7741"/>
      <c r="BJ7741"/>
      <c r="BK7741"/>
      <c r="BL7741"/>
      <c r="BM7741"/>
      <c r="BN7741"/>
      <c r="BO7741"/>
      <c r="BP7741"/>
      <c r="BQ7741"/>
      <c r="BR7741"/>
      <c r="BS7741"/>
      <c r="BT7741"/>
      <c r="BU7741"/>
      <c r="BV7741"/>
      <c r="BW7741"/>
      <c r="BX7741"/>
      <c r="BY7741"/>
      <c r="BZ7741"/>
      <c r="CA7741"/>
      <c r="CB7741"/>
      <c r="CC7741"/>
      <c r="CD7741"/>
      <c r="CE7741"/>
      <c r="CF7741"/>
      <c r="CG7741"/>
      <c r="CH7741"/>
      <c r="CI7741"/>
      <c r="CJ7741"/>
      <c r="CK7741"/>
      <c r="CL7741"/>
      <c r="CM7741"/>
      <c r="CN7741"/>
      <c r="CO7741"/>
      <c r="CP7741"/>
      <c r="CQ7741"/>
      <c r="CR7741"/>
      <c r="CS7741"/>
      <c r="CT7741"/>
      <c r="CU7741"/>
      <c r="CV7741"/>
    </row>
    <row r="7742" spans="10:100" x14ac:dyDescent="0.25">
      <c r="J7742"/>
      <c r="K7742"/>
      <c r="L7742"/>
      <c r="M7742"/>
      <c r="N7742"/>
      <c r="O7742"/>
      <c r="P7742"/>
      <c r="Q7742"/>
      <c r="R7742"/>
      <c r="S7742"/>
      <c r="T7742"/>
      <c r="U7742"/>
      <c r="V7742"/>
      <c r="W7742"/>
      <c r="X7742"/>
      <c r="Y7742"/>
      <c r="Z7742"/>
      <c r="AA7742"/>
      <c r="AB7742"/>
      <c r="AC7742"/>
      <c r="AD7742"/>
      <c r="AE7742"/>
      <c r="AF7742"/>
      <c r="AG7742"/>
      <c r="AH7742"/>
      <c r="AI7742"/>
      <c r="AJ7742"/>
      <c r="AK7742"/>
      <c r="AL7742"/>
      <c r="AM7742"/>
      <c r="AN7742"/>
      <c r="AO7742"/>
      <c r="AP7742"/>
      <c r="AQ7742"/>
      <c r="AR7742"/>
      <c r="AS7742"/>
      <c r="AT7742"/>
      <c r="AU7742"/>
      <c r="AV7742"/>
      <c r="AW7742"/>
      <c r="AX7742"/>
      <c r="AY7742"/>
      <c r="AZ7742"/>
      <c r="BA7742"/>
      <c r="BB7742"/>
      <c r="BC7742"/>
      <c r="BD7742"/>
      <c r="BE7742"/>
      <c r="BF7742"/>
      <c r="BG7742"/>
      <c r="BH7742"/>
      <c r="BI7742"/>
      <c r="BJ7742"/>
      <c r="BK7742"/>
      <c r="BL7742"/>
      <c r="BM7742"/>
      <c r="BN7742"/>
      <c r="BO7742"/>
      <c r="BP7742"/>
      <c r="BQ7742"/>
      <c r="BR7742"/>
      <c r="BS7742"/>
      <c r="BT7742"/>
      <c r="BU7742"/>
      <c r="BV7742"/>
      <c r="BW7742"/>
      <c r="BX7742"/>
      <c r="BY7742"/>
      <c r="BZ7742"/>
      <c r="CA7742"/>
      <c r="CB7742"/>
      <c r="CC7742"/>
      <c r="CD7742"/>
      <c r="CE7742"/>
      <c r="CF7742"/>
      <c r="CG7742"/>
      <c r="CH7742"/>
      <c r="CI7742"/>
      <c r="CJ7742"/>
      <c r="CK7742"/>
      <c r="CL7742"/>
      <c r="CM7742"/>
      <c r="CN7742"/>
      <c r="CO7742"/>
      <c r="CP7742"/>
      <c r="CQ7742"/>
      <c r="CR7742"/>
      <c r="CS7742"/>
      <c r="CT7742"/>
      <c r="CU7742"/>
      <c r="CV7742"/>
    </row>
    <row r="7743" spans="10:100" x14ac:dyDescent="0.25">
      <c r="J7743"/>
      <c r="K7743"/>
      <c r="L7743"/>
      <c r="M7743"/>
      <c r="N7743"/>
      <c r="O7743"/>
      <c r="P7743"/>
      <c r="Q7743"/>
      <c r="R7743"/>
      <c r="S7743"/>
      <c r="T7743"/>
      <c r="U7743"/>
      <c r="V7743"/>
      <c r="W7743"/>
      <c r="X7743"/>
      <c r="Y7743"/>
      <c r="Z7743"/>
      <c r="AA7743"/>
      <c r="AB7743"/>
      <c r="AC7743"/>
      <c r="AD7743"/>
      <c r="AE7743"/>
      <c r="AF7743"/>
      <c r="AG7743"/>
      <c r="AH7743"/>
      <c r="AI7743"/>
      <c r="AJ7743"/>
      <c r="AK7743"/>
      <c r="AL7743"/>
      <c r="AM7743"/>
      <c r="AN7743"/>
      <c r="AO7743"/>
      <c r="AP7743"/>
      <c r="AQ7743"/>
      <c r="AR7743"/>
      <c r="AS7743"/>
      <c r="AT7743"/>
      <c r="AU7743"/>
      <c r="AV7743"/>
      <c r="AW7743"/>
      <c r="AX7743"/>
      <c r="AY7743"/>
      <c r="AZ7743"/>
      <c r="BA7743"/>
      <c r="BB7743"/>
      <c r="BC7743"/>
      <c r="BD7743"/>
      <c r="BE7743"/>
      <c r="BF7743"/>
      <c r="BG7743"/>
      <c r="BH7743"/>
      <c r="BI7743"/>
      <c r="BJ7743"/>
      <c r="BK7743"/>
      <c r="BL7743"/>
      <c r="BM7743"/>
      <c r="BN7743"/>
      <c r="BO7743"/>
      <c r="BP7743"/>
      <c r="BQ7743"/>
      <c r="BR7743"/>
      <c r="BS7743"/>
      <c r="BT7743"/>
      <c r="BU7743"/>
      <c r="BV7743"/>
      <c r="BW7743"/>
      <c r="BX7743"/>
      <c r="BY7743"/>
      <c r="BZ7743"/>
      <c r="CA7743"/>
      <c r="CB7743"/>
      <c r="CC7743"/>
      <c r="CD7743"/>
      <c r="CE7743"/>
      <c r="CF7743"/>
      <c r="CG7743"/>
      <c r="CH7743"/>
      <c r="CI7743"/>
      <c r="CJ7743"/>
      <c r="CK7743"/>
      <c r="CL7743"/>
      <c r="CM7743"/>
      <c r="CN7743"/>
      <c r="CO7743"/>
      <c r="CP7743"/>
      <c r="CQ7743"/>
      <c r="CR7743"/>
      <c r="CS7743"/>
      <c r="CT7743"/>
      <c r="CU7743"/>
      <c r="CV7743"/>
    </row>
    <row r="7744" spans="10:100" x14ac:dyDescent="0.25">
      <c r="J7744"/>
      <c r="K7744"/>
      <c r="L7744"/>
      <c r="M7744"/>
      <c r="N7744"/>
      <c r="O7744"/>
      <c r="P7744"/>
      <c r="Q7744"/>
      <c r="R7744"/>
      <c r="S7744"/>
      <c r="T7744"/>
      <c r="U7744"/>
      <c r="V7744"/>
      <c r="W7744"/>
      <c r="X7744"/>
      <c r="Y7744"/>
      <c r="Z7744"/>
      <c r="AA7744"/>
      <c r="AB7744"/>
      <c r="AC7744"/>
      <c r="AD7744"/>
      <c r="AE7744"/>
      <c r="AF7744"/>
      <c r="AG7744"/>
      <c r="AH7744"/>
      <c r="AI7744"/>
      <c r="AJ7744"/>
      <c r="AK7744"/>
      <c r="AL7744"/>
      <c r="AM7744"/>
      <c r="AN7744"/>
      <c r="AO7744"/>
      <c r="AP7744"/>
      <c r="AQ7744"/>
      <c r="AR7744"/>
      <c r="AS7744"/>
      <c r="AT7744"/>
      <c r="AU7744"/>
      <c r="AV7744"/>
      <c r="AW7744"/>
      <c r="AX7744"/>
      <c r="AY7744"/>
      <c r="AZ7744"/>
      <c r="BA7744"/>
      <c r="BB7744"/>
      <c r="BC7744"/>
      <c r="BD7744"/>
      <c r="BE7744"/>
      <c r="BF7744"/>
      <c r="BG7744"/>
      <c r="BH7744"/>
      <c r="BI7744"/>
      <c r="BJ7744"/>
      <c r="BK7744"/>
      <c r="BL7744"/>
      <c r="BM7744"/>
      <c r="BN7744"/>
      <c r="BO7744"/>
      <c r="BP7744"/>
      <c r="BQ7744"/>
      <c r="BR7744"/>
      <c r="BS7744"/>
      <c r="BT7744"/>
      <c r="BU7744"/>
      <c r="BV7744"/>
      <c r="BW7744"/>
      <c r="BX7744"/>
      <c r="BY7744"/>
      <c r="BZ7744"/>
      <c r="CA7744"/>
      <c r="CB7744"/>
      <c r="CC7744"/>
      <c r="CD7744"/>
      <c r="CE7744"/>
      <c r="CF7744"/>
      <c r="CG7744"/>
      <c r="CH7744"/>
      <c r="CI7744"/>
      <c r="CJ7744"/>
      <c r="CK7744"/>
      <c r="CL7744"/>
      <c r="CM7744"/>
      <c r="CN7744"/>
      <c r="CO7744"/>
      <c r="CP7744"/>
      <c r="CQ7744"/>
      <c r="CR7744"/>
      <c r="CS7744"/>
      <c r="CT7744"/>
      <c r="CU7744"/>
      <c r="CV7744"/>
    </row>
    <row r="7745" spans="10:100" x14ac:dyDescent="0.25">
      <c r="J7745"/>
      <c r="K7745"/>
      <c r="L7745"/>
      <c r="M7745"/>
      <c r="N7745"/>
      <c r="O7745"/>
      <c r="P7745"/>
      <c r="Q7745"/>
      <c r="R7745"/>
      <c r="S7745"/>
      <c r="T7745"/>
      <c r="U7745"/>
      <c r="V7745"/>
      <c r="W7745"/>
      <c r="X7745"/>
      <c r="Y7745"/>
      <c r="Z7745"/>
      <c r="AA7745"/>
      <c r="AB7745"/>
      <c r="AC7745"/>
      <c r="AD7745"/>
      <c r="AE7745"/>
      <c r="AF7745"/>
      <c r="AG7745"/>
      <c r="AH7745"/>
      <c r="AI7745"/>
      <c r="AJ7745"/>
      <c r="AK7745"/>
      <c r="AL7745"/>
      <c r="AM7745"/>
      <c r="AN7745"/>
      <c r="AO7745"/>
      <c r="AP7745"/>
      <c r="AQ7745"/>
      <c r="AR7745"/>
      <c r="AS7745"/>
      <c r="AT7745"/>
      <c r="AU7745"/>
      <c r="AV7745"/>
      <c r="AW7745"/>
      <c r="AX7745"/>
      <c r="AY7745"/>
      <c r="AZ7745"/>
      <c r="BA7745"/>
      <c r="BB7745"/>
      <c r="BC7745"/>
      <c r="BD7745"/>
      <c r="BE7745"/>
      <c r="BF7745"/>
      <c r="BG7745"/>
      <c r="BH7745"/>
      <c r="BI7745"/>
      <c r="BJ7745"/>
      <c r="BK7745"/>
      <c r="BL7745"/>
      <c r="BM7745"/>
      <c r="BN7745"/>
      <c r="BO7745"/>
      <c r="BP7745"/>
      <c r="BQ7745"/>
      <c r="BR7745"/>
      <c r="BS7745"/>
      <c r="BT7745"/>
      <c r="BU7745"/>
      <c r="BV7745"/>
      <c r="BW7745"/>
      <c r="BX7745"/>
      <c r="BY7745"/>
      <c r="BZ7745"/>
      <c r="CA7745"/>
      <c r="CB7745"/>
      <c r="CC7745"/>
      <c r="CD7745"/>
      <c r="CE7745"/>
      <c r="CF7745"/>
      <c r="CG7745"/>
      <c r="CH7745"/>
      <c r="CI7745"/>
      <c r="CJ7745"/>
      <c r="CK7745"/>
      <c r="CL7745"/>
      <c r="CM7745"/>
      <c r="CN7745"/>
      <c r="CO7745"/>
      <c r="CP7745"/>
      <c r="CQ7745"/>
      <c r="CR7745"/>
      <c r="CS7745"/>
      <c r="CT7745"/>
      <c r="CU7745"/>
      <c r="CV7745"/>
    </row>
    <row r="7746" spans="10:100" x14ac:dyDescent="0.25">
      <c r="J7746"/>
      <c r="K7746"/>
      <c r="L7746"/>
      <c r="M7746"/>
      <c r="N7746"/>
      <c r="O7746"/>
      <c r="P7746"/>
      <c r="Q7746"/>
      <c r="R7746"/>
      <c r="S7746"/>
      <c r="T7746"/>
      <c r="U7746"/>
      <c r="V7746"/>
      <c r="W7746"/>
      <c r="X7746"/>
      <c r="Y7746"/>
      <c r="Z7746"/>
      <c r="AA7746"/>
      <c r="AB7746"/>
      <c r="AC7746"/>
      <c r="AD7746"/>
      <c r="AE7746"/>
      <c r="AF7746"/>
      <c r="AG7746"/>
      <c r="AH7746"/>
      <c r="AI7746"/>
      <c r="AJ7746"/>
      <c r="AK7746"/>
      <c r="AL7746"/>
      <c r="AM7746"/>
      <c r="AN7746"/>
      <c r="AO7746"/>
      <c r="AP7746"/>
      <c r="AQ7746"/>
      <c r="AR7746"/>
      <c r="AS7746"/>
      <c r="AT7746"/>
      <c r="AU7746"/>
      <c r="AV7746"/>
      <c r="AW7746"/>
      <c r="AX7746"/>
      <c r="AY7746"/>
      <c r="AZ7746"/>
      <c r="BA7746"/>
      <c r="BB7746"/>
      <c r="BC7746"/>
      <c r="BD7746"/>
      <c r="BE7746"/>
      <c r="BF7746"/>
      <c r="BG7746"/>
      <c r="BH7746"/>
      <c r="BI7746"/>
      <c r="BJ7746"/>
      <c r="BK7746"/>
      <c r="BL7746"/>
      <c r="BM7746"/>
      <c r="BN7746"/>
      <c r="BO7746"/>
      <c r="BP7746"/>
      <c r="BQ7746"/>
      <c r="BR7746"/>
      <c r="BS7746"/>
      <c r="BT7746"/>
      <c r="BU7746"/>
      <c r="BV7746"/>
      <c r="BW7746"/>
      <c r="BX7746"/>
      <c r="BY7746"/>
      <c r="BZ7746"/>
      <c r="CA7746"/>
      <c r="CB7746"/>
      <c r="CC7746"/>
      <c r="CD7746"/>
      <c r="CE7746"/>
      <c r="CF7746"/>
      <c r="CG7746"/>
      <c r="CH7746"/>
      <c r="CI7746"/>
      <c r="CJ7746"/>
      <c r="CK7746"/>
      <c r="CL7746"/>
      <c r="CM7746"/>
      <c r="CN7746"/>
      <c r="CO7746"/>
      <c r="CP7746"/>
      <c r="CQ7746"/>
      <c r="CR7746"/>
      <c r="CS7746"/>
      <c r="CT7746"/>
      <c r="CU7746"/>
      <c r="CV7746"/>
    </row>
    <row r="7747" spans="10:100" x14ac:dyDescent="0.25">
      <c r="J7747"/>
      <c r="K7747"/>
      <c r="L7747"/>
      <c r="M7747"/>
      <c r="N7747"/>
      <c r="O7747"/>
      <c r="P7747"/>
      <c r="Q7747"/>
      <c r="R7747"/>
      <c r="S7747"/>
      <c r="T7747"/>
      <c r="U7747"/>
      <c r="V7747"/>
      <c r="W7747"/>
      <c r="X7747"/>
      <c r="Y7747"/>
      <c r="Z7747"/>
      <c r="AA7747"/>
      <c r="AB7747"/>
      <c r="AC7747"/>
      <c r="AD7747"/>
      <c r="AE7747"/>
      <c r="AF7747"/>
      <c r="AG7747"/>
      <c r="AH7747"/>
      <c r="AI7747"/>
      <c r="AJ7747"/>
      <c r="AK7747"/>
      <c r="AL7747"/>
      <c r="AM7747"/>
      <c r="AN7747"/>
      <c r="AO7747"/>
      <c r="AP7747"/>
      <c r="AQ7747"/>
      <c r="AR7747"/>
      <c r="AS7747"/>
      <c r="AT7747"/>
      <c r="AU7747"/>
      <c r="AV7747"/>
      <c r="AW7747"/>
      <c r="AX7747"/>
      <c r="AY7747"/>
      <c r="AZ7747"/>
      <c r="BA7747"/>
      <c r="BB7747"/>
      <c r="BC7747"/>
      <c r="BD7747"/>
      <c r="BE7747"/>
      <c r="BF7747"/>
      <c r="BG7747"/>
      <c r="BH7747"/>
      <c r="BI7747"/>
      <c r="BJ7747"/>
      <c r="BK7747"/>
      <c r="BL7747"/>
      <c r="BM7747"/>
      <c r="BN7747"/>
      <c r="BO7747"/>
      <c r="BP7747"/>
      <c r="BQ7747"/>
      <c r="BR7747"/>
      <c r="BS7747"/>
      <c r="BT7747"/>
      <c r="BU7747"/>
      <c r="BV7747"/>
      <c r="BW7747"/>
      <c r="BX7747"/>
      <c r="BY7747"/>
      <c r="BZ7747"/>
      <c r="CA7747"/>
      <c r="CB7747"/>
      <c r="CC7747"/>
      <c r="CD7747"/>
      <c r="CE7747"/>
      <c r="CF7747"/>
      <c r="CG7747"/>
      <c r="CH7747"/>
      <c r="CI7747"/>
      <c r="CJ7747"/>
      <c r="CK7747"/>
      <c r="CL7747"/>
      <c r="CM7747"/>
      <c r="CN7747"/>
      <c r="CO7747"/>
      <c r="CP7747"/>
      <c r="CQ7747"/>
      <c r="CR7747"/>
      <c r="CS7747"/>
      <c r="CT7747"/>
      <c r="CU7747"/>
      <c r="CV7747"/>
    </row>
    <row r="7748" spans="10:100" x14ac:dyDescent="0.25">
      <c r="J7748"/>
      <c r="K7748"/>
      <c r="L7748"/>
      <c r="M7748"/>
      <c r="N7748"/>
      <c r="O7748"/>
      <c r="P7748"/>
      <c r="Q7748"/>
      <c r="R7748"/>
      <c r="S7748"/>
      <c r="T7748"/>
      <c r="U7748"/>
      <c r="V7748"/>
      <c r="W7748"/>
      <c r="X7748"/>
      <c r="Y7748"/>
      <c r="Z7748"/>
      <c r="AA7748"/>
      <c r="AB7748"/>
      <c r="AC7748"/>
      <c r="AD7748"/>
      <c r="AE7748"/>
      <c r="AF7748"/>
      <c r="AG7748"/>
      <c r="AH7748"/>
      <c r="AI7748"/>
      <c r="AJ7748"/>
      <c r="AK7748"/>
      <c r="AL7748"/>
      <c r="AM7748"/>
      <c r="AN7748"/>
      <c r="AO7748"/>
      <c r="AP7748"/>
      <c r="AQ7748"/>
      <c r="AR7748"/>
      <c r="AS7748"/>
      <c r="AT7748"/>
      <c r="AU7748"/>
      <c r="AV7748"/>
      <c r="AW7748"/>
      <c r="AX7748"/>
      <c r="AY7748"/>
      <c r="AZ7748"/>
      <c r="BA7748"/>
      <c r="BB7748"/>
      <c r="BC7748"/>
      <c r="BD7748"/>
      <c r="BE7748"/>
      <c r="BF7748"/>
      <c r="BG7748"/>
      <c r="BH7748"/>
      <c r="BI7748"/>
      <c r="BJ7748"/>
      <c r="BK7748"/>
      <c r="BL7748"/>
      <c r="BM7748"/>
      <c r="BN7748"/>
      <c r="BO7748"/>
      <c r="BP7748"/>
      <c r="BQ7748"/>
      <c r="BR7748"/>
      <c r="BS7748"/>
      <c r="BT7748"/>
      <c r="BU7748"/>
      <c r="BV7748"/>
      <c r="BW7748"/>
      <c r="BX7748"/>
      <c r="BY7748"/>
      <c r="BZ7748"/>
      <c r="CA7748"/>
      <c r="CB7748"/>
      <c r="CC7748"/>
      <c r="CD7748"/>
      <c r="CE7748"/>
      <c r="CF7748"/>
      <c r="CG7748"/>
      <c r="CH7748"/>
      <c r="CI7748"/>
      <c r="CJ7748"/>
      <c r="CK7748"/>
      <c r="CL7748"/>
      <c r="CM7748"/>
      <c r="CN7748"/>
      <c r="CO7748"/>
      <c r="CP7748"/>
      <c r="CQ7748"/>
      <c r="CR7748"/>
      <c r="CS7748"/>
      <c r="CT7748"/>
      <c r="CU7748"/>
      <c r="CV7748"/>
    </row>
    <row r="7749" spans="10:100" x14ac:dyDescent="0.25">
      <c r="J7749"/>
      <c r="K7749"/>
      <c r="L7749"/>
      <c r="M7749"/>
      <c r="N7749"/>
      <c r="O7749"/>
      <c r="P7749"/>
      <c r="Q7749"/>
      <c r="R7749"/>
      <c r="S7749"/>
      <c r="T7749"/>
      <c r="U7749"/>
      <c r="V7749"/>
      <c r="W7749"/>
      <c r="X7749"/>
      <c r="Y7749"/>
      <c r="Z7749"/>
      <c r="AA7749"/>
      <c r="AB7749"/>
      <c r="AC7749"/>
      <c r="AD7749"/>
      <c r="AE7749"/>
      <c r="AF7749"/>
      <c r="AG7749"/>
      <c r="AH7749"/>
      <c r="AI7749"/>
      <c r="AJ7749"/>
      <c r="AK7749"/>
      <c r="AL7749"/>
      <c r="AM7749"/>
      <c r="AN7749"/>
      <c r="AO7749"/>
      <c r="AP7749"/>
      <c r="AQ7749"/>
      <c r="AR7749"/>
      <c r="AS7749"/>
      <c r="AT7749"/>
      <c r="AU7749"/>
      <c r="AV7749"/>
      <c r="AW7749"/>
      <c r="AX7749"/>
      <c r="AY7749"/>
      <c r="AZ7749"/>
      <c r="BA7749"/>
      <c r="BB7749"/>
      <c r="BC7749"/>
      <c r="BD7749"/>
      <c r="BE7749"/>
      <c r="BF7749"/>
      <c r="BG7749"/>
      <c r="BH7749"/>
      <c r="BI7749"/>
      <c r="BJ7749"/>
      <c r="BK7749"/>
      <c r="BL7749"/>
      <c r="BM7749"/>
      <c r="BN7749"/>
      <c r="BO7749"/>
      <c r="BP7749"/>
      <c r="BQ7749"/>
      <c r="BR7749"/>
      <c r="BS7749"/>
      <c r="BT7749"/>
      <c r="BU7749"/>
      <c r="BV7749"/>
      <c r="BW7749"/>
      <c r="BX7749"/>
      <c r="BY7749"/>
      <c r="BZ7749"/>
      <c r="CA7749"/>
      <c r="CB7749"/>
      <c r="CC7749"/>
      <c r="CD7749"/>
      <c r="CE7749"/>
      <c r="CF7749"/>
      <c r="CG7749"/>
      <c r="CH7749"/>
      <c r="CI7749"/>
      <c r="CJ7749"/>
      <c r="CK7749"/>
      <c r="CL7749"/>
      <c r="CM7749"/>
      <c r="CN7749"/>
      <c r="CO7749"/>
      <c r="CP7749"/>
      <c r="CQ7749"/>
      <c r="CR7749"/>
      <c r="CS7749"/>
      <c r="CT7749"/>
      <c r="CU7749"/>
      <c r="CV7749"/>
    </row>
    <row r="7750" spans="10:100" x14ac:dyDescent="0.25">
      <c r="J7750"/>
      <c r="K7750"/>
      <c r="L7750"/>
      <c r="M7750"/>
      <c r="N7750"/>
      <c r="O7750"/>
      <c r="P7750"/>
      <c r="Q7750"/>
      <c r="R7750"/>
      <c r="S7750"/>
      <c r="T7750"/>
      <c r="U7750"/>
      <c r="V7750"/>
      <c r="W7750"/>
      <c r="X7750"/>
      <c r="Y7750"/>
      <c r="Z7750"/>
      <c r="AA7750"/>
      <c r="AB7750"/>
      <c r="AC7750"/>
      <c r="AD7750"/>
      <c r="AE7750"/>
      <c r="AF7750"/>
      <c r="AG7750"/>
      <c r="AH7750"/>
      <c r="AI7750"/>
      <c r="AJ7750"/>
      <c r="AK7750"/>
      <c r="AL7750"/>
      <c r="AM7750"/>
      <c r="AN7750"/>
      <c r="AO7750"/>
      <c r="AP7750"/>
      <c r="AQ7750"/>
      <c r="AR7750"/>
      <c r="AS7750"/>
      <c r="AT7750"/>
      <c r="AU7750"/>
      <c r="AV7750"/>
      <c r="AW7750"/>
      <c r="AX7750"/>
      <c r="AY7750"/>
      <c r="AZ7750"/>
      <c r="BA7750"/>
      <c r="BB7750"/>
      <c r="BC7750"/>
      <c r="BD7750"/>
      <c r="BE7750"/>
      <c r="BF7750"/>
      <c r="BG7750"/>
      <c r="BH7750"/>
      <c r="BI7750"/>
      <c r="BJ7750"/>
      <c r="BK7750"/>
      <c r="BL7750"/>
      <c r="BM7750"/>
      <c r="BN7750"/>
      <c r="BO7750"/>
      <c r="BP7750"/>
      <c r="BQ7750"/>
      <c r="BR7750"/>
      <c r="BS7750"/>
      <c r="BT7750"/>
      <c r="BU7750"/>
      <c r="BV7750"/>
      <c r="BW7750"/>
      <c r="BX7750"/>
      <c r="BY7750"/>
      <c r="BZ7750"/>
      <c r="CA7750"/>
      <c r="CB7750"/>
      <c r="CC7750"/>
      <c r="CD7750"/>
      <c r="CE7750"/>
      <c r="CF7750"/>
      <c r="CG7750"/>
      <c r="CH7750"/>
      <c r="CI7750"/>
      <c r="CJ7750"/>
      <c r="CK7750"/>
      <c r="CL7750"/>
      <c r="CM7750"/>
      <c r="CN7750"/>
      <c r="CO7750"/>
      <c r="CP7750"/>
      <c r="CQ7750"/>
      <c r="CR7750"/>
      <c r="CS7750"/>
      <c r="CT7750"/>
      <c r="CU7750"/>
      <c r="CV7750"/>
    </row>
    <row r="7751" spans="10:100" x14ac:dyDescent="0.25">
      <c r="J7751"/>
      <c r="K7751"/>
      <c r="L7751"/>
      <c r="M7751"/>
      <c r="N7751"/>
      <c r="O7751"/>
      <c r="P7751"/>
      <c r="Q7751"/>
      <c r="R7751"/>
      <c r="S7751"/>
      <c r="T7751"/>
      <c r="U7751"/>
      <c r="V7751"/>
      <c r="W7751"/>
      <c r="X7751"/>
      <c r="Y7751"/>
      <c r="Z7751"/>
      <c r="AA7751"/>
      <c r="AB7751"/>
      <c r="AC7751"/>
      <c r="AD7751"/>
      <c r="AE7751"/>
      <c r="AF7751"/>
      <c r="AG7751"/>
      <c r="AH7751"/>
      <c r="AI7751"/>
      <c r="AJ7751"/>
      <c r="AK7751"/>
      <c r="AL7751"/>
      <c r="AM7751"/>
      <c r="AN7751"/>
      <c r="AO7751"/>
      <c r="AP7751"/>
      <c r="AQ7751"/>
      <c r="AR7751"/>
      <c r="AS7751"/>
      <c r="AT7751"/>
      <c r="AU7751"/>
      <c r="AV7751"/>
      <c r="AW7751"/>
      <c r="AX7751"/>
      <c r="AY7751"/>
      <c r="AZ7751"/>
      <c r="BA7751"/>
      <c r="BB7751"/>
      <c r="BC7751"/>
      <c r="BD7751"/>
      <c r="BE7751"/>
      <c r="BF7751"/>
      <c r="BG7751"/>
      <c r="BH7751"/>
      <c r="BI7751"/>
      <c r="BJ7751"/>
      <c r="BK7751"/>
      <c r="BL7751"/>
      <c r="BM7751"/>
      <c r="BN7751"/>
      <c r="BO7751"/>
      <c r="BP7751"/>
      <c r="BQ7751"/>
      <c r="BR7751"/>
      <c r="BS7751"/>
      <c r="BT7751"/>
      <c r="BU7751"/>
      <c r="BV7751"/>
      <c r="BW7751"/>
      <c r="BX7751"/>
      <c r="BY7751"/>
      <c r="BZ7751"/>
      <c r="CA7751"/>
      <c r="CB7751"/>
      <c r="CC7751"/>
      <c r="CD7751"/>
      <c r="CE7751"/>
      <c r="CF7751"/>
      <c r="CG7751"/>
      <c r="CH7751"/>
      <c r="CI7751"/>
      <c r="CJ7751"/>
      <c r="CK7751"/>
      <c r="CL7751"/>
      <c r="CM7751"/>
      <c r="CN7751"/>
      <c r="CO7751"/>
      <c r="CP7751"/>
      <c r="CQ7751"/>
      <c r="CR7751"/>
      <c r="CS7751"/>
      <c r="CT7751"/>
      <c r="CU7751"/>
      <c r="CV7751"/>
    </row>
    <row r="7752" spans="10:100" x14ac:dyDescent="0.25">
      <c r="J7752"/>
      <c r="K7752"/>
      <c r="L7752"/>
      <c r="M7752"/>
      <c r="N7752"/>
      <c r="O7752"/>
      <c r="P7752"/>
      <c r="Q7752"/>
      <c r="R7752"/>
      <c r="S7752"/>
      <c r="T7752"/>
      <c r="U7752"/>
      <c r="V7752"/>
      <c r="W7752"/>
      <c r="X7752"/>
      <c r="Y7752"/>
      <c r="Z7752"/>
      <c r="AA7752"/>
      <c r="AB7752"/>
      <c r="AC7752"/>
      <c r="AD7752"/>
      <c r="AE7752"/>
      <c r="AF7752"/>
      <c r="AG7752"/>
      <c r="AH7752"/>
      <c r="AI7752"/>
      <c r="AJ7752"/>
      <c r="AK7752"/>
      <c r="AL7752"/>
      <c r="AM7752"/>
      <c r="AN7752"/>
      <c r="AO7752"/>
      <c r="AP7752"/>
      <c r="AQ7752"/>
      <c r="AR7752"/>
      <c r="AS7752"/>
      <c r="AT7752"/>
      <c r="AU7752"/>
      <c r="AV7752"/>
      <c r="AW7752"/>
      <c r="AX7752"/>
      <c r="AY7752"/>
      <c r="AZ7752"/>
      <c r="BA7752"/>
      <c r="BB7752"/>
      <c r="BC7752"/>
      <c r="BD7752"/>
      <c r="BE7752"/>
      <c r="BF7752"/>
      <c r="BG7752"/>
      <c r="BH7752"/>
      <c r="BI7752"/>
      <c r="BJ7752"/>
      <c r="BK7752"/>
      <c r="BL7752"/>
      <c r="BM7752"/>
      <c r="BN7752"/>
      <c r="BO7752"/>
      <c r="BP7752"/>
      <c r="BQ7752"/>
      <c r="BR7752"/>
      <c r="BS7752"/>
      <c r="BT7752"/>
      <c r="BU7752"/>
      <c r="BV7752"/>
      <c r="BW7752"/>
      <c r="BX7752"/>
      <c r="BY7752"/>
      <c r="BZ7752"/>
      <c r="CA7752"/>
      <c r="CB7752"/>
      <c r="CC7752"/>
      <c r="CD7752"/>
      <c r="CE7752"/>
      <c r="CF7752"/>
      <c r="CG7752"/>
      <c r="CH7752"/>
      <c r="CI7752"/>
      <c r="CJ7752"/>
      <c r="CK7752"/>
      <c r="CL7752"/>
      <c r="CM7752"/>
      <c r="CN7752"/>
      <c r="CO7752"/>
      <c r="CP7752"/>
      <c r="CQ7752"/>
      <c r="CR7752"/>
      <c r="CS7752"/>
      <c r="CT7752"/>
      <c r="CU7752"/>
      <c r="CV7752"/>
    </row>
    <row r="7753" spans="10:100" x14ac:dyDescent="0.25">
      <c r="J7753"/>
      <c r="K7753"/>
      <c r="L7753"/>
      <c r="M7753"/>
      <c r="N7753"/>
      <c r="O7753"/>
      <c r="P7753"/>
      <c r="Q7753"/>
      <c r="R7753"/>
      <c r="S7753"/>
      <c r="T7753"/>
      <c r="U7753"/>
      <c r="V7753"/>
      <c r="W7753"/>
      <c r="X7753"/>
      <c r="Y7753"/>
      <c r="Z7753"/>
      <c r="AA7753"/>
      <c r="AB7753"/>
      <c r="AC7753"/>
      <c r="AD7753"/>
      <c r="AE7753"/>
      <c r="AF7753"/>
      <c r="AG7753"/>
      <c r="AH7753"/>
      <c r="AI7753"/>
      <c r="AJ7753"/>
      <c r="AK7753"/>
      <c r="AL7753"/>
      <c r="AM7753"/>
      <c r="AN7753"/>
      <c r="AO7753"/>
      <c r="AP7753"/>
      <c r="AQ7753"/>
      <c r="AR7753"/>
      <c r="AS7753"/>
      <c r="AT7753"/>
      <c r="AU7753"/>
      <c r="AV7753"/>
      <c r="AW7753"/>
      <c r="AX7753"/>
      <c r="AY7753"/>
      <c r="AZ7753"/>
      <c r="BA7753"/>
      <c r="BB7753"/>
      <c r="BC7753"/>
      <c r="BD7753"/>
      <c r="BE7753"/>
      <c r="BF7753"/>
      <c r="BG7753"/>
      <c r="BH7753"/>
      <c r="BI7753"/>
      <c r="BJ7753"/>
      <c r="BK7753"/>
      <c r="BL7753"/>
      <c r="BM7753"/>
      <c r="BN7753"/>
      <c r="BO7753"/>
      <c r="BP7753"/>
      <c r="BQ7753"/>
      <c r="BR7753"/>
      <c r="BS7753"/>
      <c r="BT7753"/>
      <c r="BU7753"/>
      <c r="BV7753"/>
      <c r="BW7753"/>
      <c r="BX7753"/>
      <c r="BY7753"/>
      <c r="BZ7753"/>
      <c r="CA7753"/>
      <c r="CB7753"/>
      <c r="CC7753"/>
      <c r="CD7753"/>
      <c r="CE7753"/>
      <c r="CF7753"/>
      <c r="CG7753"/>
      <c r="CH7753"/>
      <c r="CI7753"/>
      <c r="CJ7753"/>
      <c r="CK7753"/>
      <c r="CL7753"/>
      <c r="CM7753"/>
      <c r="CN7753"/>
      <c r="CO7753"/>
      <c r="CP7753"/>
      <c r="CQ7753"/>
      <c r="CR7753"/>
      <c r="CS7753"/>
      <c r="CT7753"/>
      <c r="CU7753"/>
      <c r="CV7753"/>
    </row>
    <row r="7754" spans="10:100" x14ac:dyDescent="0.25">
      <c r="J7754"/>
      <c r="K7754"/>
      <c r="L7754"/>
      <c r="M7754"/>
      <c r="N7754"/>
      <c r="O7754"/>
      <c r="P7754"/>
      <c r="Q7754"/>
      <c r="R7754"/>
      <c r="S7754"/>
      <c r="T7754"/>
      <c r="U7754"/>
      <c r="V7754"/>
      <c r="W7754"/>
      <c r="X7754"/>
      <c r="Y7754"/>
      <c r="Z7754"/>
      <c r="AA7754"/>
      <c r="AB7754"/>
      <c r="AC7754"/>
      <c r="AD7754"/>
      <c r="AE7754"/>
      <c r="AF7754"/>
      <c r="AG7754"/>
      <c r="AH7754"/>
      <c r="AI7754"/>
      <c r="AJ7754"/>
      <c r="AK7754"/>
      <c r="AL7754"/>
      <c r="AM7754"/>
      <c r="AN7754"/>
      <c r="AO7754"/>
      <c r="AP7754"/>
      <c r="AQ7754"/>
      <c r="AR7754"/>
      <c r="AS7754"/>
      <c r="AT7754"/>
      <c r="AU7754"/>
      <c r="AV7754"/>
      <c r="AW7754"/>
      <c r="AX7754"/>
      <c r="AY7754"/>
      <c r="AZ7754"/>
      <c r="BA7754"/>
      <c r="BB7754"/>
      <c r="BC7754"/>
      <c r="BD7754"/>
      <c r="BE7754"/>
      <c r="BF7754"/>
      <c r="BG7754"/>
      <c r="BH7754"/>
      <c r="BI7754"/>
      <c r="BJ7754"/>
      <c r="BK7754"/>
      <c r="BL7754"/>
      <c r="BM7754"/>
      <c r="BN7754"/>
      <c r="BO7754"/>
      <c r="BP7754"/>
      <c r="BQ7754"/>
      <c r="BR7754"/>
      <c r="BS7754"/>
      <c r="BT7754"/>
      <c r="BU7754"/>
      <c r="BV7754"/>
      <c r="BW7754"/>
      <c r="BX7754"/>
      <c r="BY7754"/>
      <c r="BZ7754"/>
      <c r="CA7754"/>
      <c r="CB7754"/>
      <c r="CC7754"/>
      <c r="CD7754"/>
      <c r="CE7754"/>
      <c r="CF7754"/>
      <c r="CG7754"/>
      <c r="CH7754"/>
      <c r="CI7754"/>
      <c r="CJ7754"/>
      <c r="CK7754"/>
      <c r="CL7754"/>
      <c r="CM7754"/>
      <c r="CN7754"/>
      <c r="CO7754"/>
      <c r="CP7754"/>
      <c r="CQ7754"/>
      <c r="CR7754"/>
      <c r="CS7754"/>
      <c r="CT7754"/>
      <c r="CU7754"/>
      <c r="CV7754"/>
    </row>
    <row r="7755" spans="10:100" x14ac:dyDescent="0.25">
      <c r="J7755"/>
      <c r="K7755"/>
      <c r="L7755"/>
      <c r="M7755"/>
      <c r="N7755"/>
      <c r="O7755"/>
      <c r="P7755"/>
      <c r="Q7755"/>
      <c r="R7755"/>
      <c r="S7755"/>
      <c r="T7755"/>
      <c r="U7755"/>
      <c r="V7755"/>
      <c r="W7755"/>
      <c r="X7755"/>
      <c r="Y7755"/>
      <c r="Z7755"/>
      <c r="AA7755"/>
      <c r="AB7755"/>
      <c r="AC7755"/>
      <c r="AD7755"/>
      <c r="AE7755"/>
      <c r="AF7755"/>
      <c r="AG7755"/>
      <c r="AH7755"/>
      <c r="AI7755"/>
      <c r="AJ7755"/>
      <c r="AK7755"/>
      <c r="AL7755"/>
      <c r="AM7755"/>
      <c r="AN7755"/>
      <c r="AO7755"/>
      <c r="AP7755"/>
      <c r="AQ7755"/>
      <c r="AR7755"/>
      <c r="AS7755"/>
      <c r="AT7755"/>
      <c r="AU7755"/>
      <c r="AV7755"/>
      <c r="AW7755"/>
      <c r="AX7755"/>
      <c r="AY7755"/>
      <c r="AZ7755"/>
      <c r="BA7755"/>
      <c r="BB7755"/>
      <c r="BC7755"/>
      <c r="BD7755"/>
      <c r="BE7755"/>
      <c r="BF7755"/>
      <c r="BG7755"/>
      <c r="BH7755"/>
      <c r="BI7755"/>
      <c r="BJ7755"/>
      <c r="BK7755"/>
      <c r="BL7755"/>
      <c r="BM7755"/>
      <c r="BN7755"/>
      <c r="BO7755"/>
      <c r="BP7755"/>
      <c r="BQ7755"/>
      <c r="BR7755"/>
      <c r="BS7755"/>
      <c r="BT7755"/>
      <c r="BU7755"/>
      <c r="BV7755"/>
      <c r="BW7755"/>
      <c r="BX7755"/>
      <c r="BY7755"/>
      <c r="BZ7755"/>
      <c r="CA7755"/>
      <c r="CB7755"/>
      <c r="CC7755"/>
      <c r="CD7755"/>
      <c r="CE7755"/>
      <c r="CF7755"/>
      <c r="CG7755"/>
      <c r="CH7755"/>
      <c r="CI7755"/>
      <c r="CJ7755"/>
      <c r="CK7755"/>
      <c r="CL7755"/>
      <c r="CM7755"/>
      <c r="CN7755"/>
      <c r="CO7755"/>
      <c r="CP7755"/>
      <c r="CQ7755"/>
      <c r="CR7755"/>
      <c r="CS7755"/>
      <c r="CT7755"/>
      <c r="CU7755"/>
      <c r="CV7755"/>
    </row>
    <row r="7756" spans="10:100" x14ac:dyDescent="0.25">
      <c r="J7756"/>
      <c r="K7756"/>
      <c r="L7756"/>
      <c r="M7756"/>
      <c r="N7756"/>
      <c r="O7756"/>
      <c r="P7756"/>
      <c r="Q7756"/>
      <c r="R7756"/>
      <c r="S7756"/>
      <c r="T7756"/>
      <c r="U7756"/>
      <c r="V7756"/>
      <c r="W7756"/>
      <c r="X7756"/>
      <c r="Y7756"/>
      <c r="Z7756"/>
      <c r="AA7756"/>
      <c r="AB7756"/>
      <c r="AC7756"/>
      <c r="AD7756"/>
      <c r="AE7756"/>
      <c r="AF7756"/>
      <c r="AG7756"/>
      <c r="AH7756"/>
      <c r="AI7756"/>
      <c r="AJ7756"/>
      <c r="AK7756"/>
      <c r="AL7756"/>
      <c r="AM7756"/>
      <c r="AN7756"/>
      <c r="AO7756"/>
      <c r="AP7756"/>
      <c r="AQ7756"/>
      <c r="AR7756"/>
      <c r="AS7756"/>
      <c r="AT7756"/>
      <c r="AU7756"/>
      <c r="AV7756"/>
      <c r="AW7756"/>
      <c r="AX7756"/>
      <c r="AY7756"/>
      <c r="AZ7756"/>
      <c r="BA7756"/>
      <c r="BB7756"/>
      <c r="BC7756"/>
      <c r="BD7756"/>
      <c r="BE7756"/>
      <c r="BF7756"/>
      <c r="BG7756"/>
      <c r="BH7756"/>
      <c r="BI7756"/>
      <c r="BJ7756"/>
      <c r="BK7756"/>
      <c r="BL7756"/>
      <c r="BM7756"/>
      <c r="BN7756"/>
      <c r="BO7756"/>
      <c r="BP7756"/>
      <c r="BQ7756"/>
      <c r="BR7756"/>
      <c r="BS7756"/>
      <c r="BT7756"/>
      <c r="BU7756"/>
      <c r="BV7756"/>
      <c r="BW7756"/>
      <c r="BX7756"/>
      <c r="BY7756"/>
      <c r="BZ7756"/>
      <c r="CA7756"/>
      <c r="CB7756"/>
      <c r="CC7756"/>
      <c r="CD7756"/>
      <c r="CE7756"/>
      <c r="CF7756"/>
      <c r="CG7756"/>
      <c r="CH7756"/>
      <c r="CI7756"/>
      <c r="CJ7756"/>
      <c r="CK7756"/>
      <c r="CL7756"/>
      <c r="CM7756"/>
      <c r="CN7756"/>
      <c r="CO7756"/>
      <c r="CP7756"/>
      <c r="CQ7756"/>
      <c r="CR7756"/>
      <c r="CS7756"/>
      <c r="CT7756"/>
      <c r="CU7756"/>
      <c r="CV7756"/>
    </row>
    <row r="7757" spans="10:100" x14ac:dyDescent="0.25">
      <c r="J7757"/>
      <c r="K7757"/>
      <c r="L7757"/>
      <c r="M7757"/>
      <c r="N7757"/>
      <c r="O7757"/>
      <c r="P7757"/>
      <c r="Q7757"/>
      <c r="R7757"/>
      <c r="S7757"/>
      <c r="T7757"/>
      <c r="U7757"/>
      <c r="V7757"/>
      <c r="W7757"/>
      <c r="X7757"/>
      <c r="Y7757"/>
      <c r="Z7757"/>
      <c r="AA7757"/>
      <c r="AB7757"/>
      <c r="AC7757"/>
      <c r="AD7757"/>
      <c r="AE7757"/>
      <c r="AF7757"/>
      <c r="AG7757"/>
      <c r="AH7757"/>
      <c r="AI7757"/>
      <c r="AJ7757"/>
      <c r="AK7757"/>
      <c r="AL7757"/>
      <c r="AM7757"/>
      <c r="AN7757"/>
      <c r="AO7757"/>
      <c r="AP7757"/>
      <c r="AQ7757"/>
      <c r="AR7757"/>
      <c r="AS7757"/>
      <c r="AT7757"/>
      <c r="AU7757"/>
      <c r="AV7757"/>
      <c r="AW7757"/>
      <c r="AX7757"/>
      <c r="AY7757"/>
      <c r="AZ7757"/>
      <c r="BA7757"/>
      <c r="BB7757"/>
      <c r="BC7757"/>
      <c r="BD7757"/>
      <c r="BE7757"/>
      <c r="BF7757"/>
      <c r="BG7757"/>
      <c r="BH7757"/>
      <c r="BI7757"/>
      <c r="BJ7757"/>
      <c r="BK7757"/>
      <c r="BL7757"/>
      <c r="BM7757"/>
      <c r="BN7757"/>
      <c r="BO7757"/>
      <c r="BP7757"/>
      <c r="BQ7757"/>
      <c r="BR7757"/>
      <c r="BS7757"/>
      <c r="BT7757"/>
      <c r="BU7757"/>
      <c r="BV7757"/>
      <c r="BW7757"/>
      <c r="BX7757"/>
      <c r="BY7757"/>
      <c r="BZ7757"/>
      <c r="CA7757"/>
      <c r="CB7757"/>
      <c r="CC7757"/>
      <c r="CD7757"/>
      <c r="CE7757"/>
      <c r="CF7757"/>
      <c r="CG7757"/>
      <c r="CH7757"/>
      <c r="CI7757"/>
      <c r="CJ7757"/>
      <c r="CK7757"/>
      <c r="CL7757"/>
      <c r="CM7757"/>
      <c r="CN7757"/>
      <c r="CO7757"/>
      <c r="CP7757"/>
      <c r="CQ7757"/>
      <c r="CR7757"/>
      <c r="CS7757"/>
      <c r="CT7757"/>
      <c r="CU7757"/>
      <c r="CV7757"/>
    </row>
    <row r="7758" spans="10:100" x14ac:dyDescent="0.25">
      <c r="J7758"/>
      <c r="K7758"/>
      <c r="L7758"/>
      <c r="M7758"/>
      <c r="N7758"/>
      <c r="O7758"/>
      <c r="P7758"/>
      <c r="Q7758"/>
      <c r="R7758"/>
      <c r="S7758"/>
      <c r="T7758"/>
      <c r="U7758"/>
      <c r="V7758"/>
      <c r="W7758"/>
      <c r="X7758"/>
      <c r="Y7758"/>
      <c r="Z7758"/>
      <c r="AA7758"/>
      <c r="AB7758"/>
      <c r="AC7758"/>
      <c r="AD7758"/>
      <c r="AE7758"/>
      <c r="AF7758"/>
      <c r="AG7758"/>
      <c r="AH7758"/>
      <c r="AI7758"/>
      <c r="AJ7758"/>
      <c r="AK7758"/>
      <c r="AL7758"/>
      <c r="AM7758"/>
      <c r="AN7758"/>
      <c r="AO7758"/>
      <c r="AP7758"/>
      <c r="AQ7758"/>
      <c r="AR7758"/>
      <c r="AS7758"/>
      <c r="AT7758"/>
      <c r="AU7758"/>
      <c r="AV7758"/>
      <c r="AW7758"/>
      <c r="AX7758"/>
      <c r="AY7758"/>
      <c r="AZ7758"/>
      <c r="BA7758"/>
      <c r="BB7758"/>
      <c r="BC7758"/>
      <c r="BD7758"/>
      <c r="BE7758"/>
      <c r="BF7758"/>
      <c r="BG7758"/>
      <c r="BH7758"/>
      <c r="BI7758"/>
      <c r="BJ7758"/>
      <c r="BK7758"/>
      <c r="BL7758"/>
      <c r="BM7758"/>
      <c r="BN7758"/>
      <c r="BO7758"/>
      <c r="BP7758"/>
      <c r="BQ7758"/>
      <c r="BR7758"/>
      <c r="BS7758"/>
      <c r="BT7758"/>
      <c r="BU7758"/>
      <c r="BV7758"/>
      <c r="BW7758"/>
      <c r="BX7758"/>
      <c r="BY7758"/>
      <c r="BZ7758"/>
      <c r="CA7758"/>
      <c r="CB7758"/>
      <c r="CC7758"/>
      <c r="CD7758"/>
      <c r="CE7758"/>
      <c r="CF7758"/>
      <c r="CG7758"/>
      <c r="CH7758"/>
      <c r="CI7758"/>
      <c r="CJ7758"/>
      <c r="CK7758"/>
      <c r="CL7758"/>
      <c r="CM7758"/>
      <c r="CN7758"/>
      <c r="CO7758"/>
      <c r="CP7758"/>
      <c r="CQ7758"/>
      <c r="CR7758"/>
      <c r="CS7758"/>
      <c r="CT7758"/>
      <c r="CU7758"/>
      <c r="CV7758"/>
    </row>
    <row r="7759" spans="10:100" x14ac:dyDescent="0.25">
      <c r="J7759"/>
      <c r="K7759"/>
      <c r="L7759"/>
      <c r="M7759"/>
      <c r="N7759"/>
      <c r="O7759"/>
      <c r="P7759"/>
      <c r="Q7759"/>
      <c r="R7759"/>
      <c r="S7759"/>
      <c r="T7759"/>
      <c r="U7759"/>
      <c r="V7759"/>
      <c r="W7759"/>
      <c r="X7759"/>
      <c r="Y7759"/>
      <c r="Z7759"/>
      <c r="AA7759"/>
      <c r="AB7759"/>
      <c r="AC7759"/>
      <c r="AD7759"/>
      <c r="AE7759"/>
      <c r="AF7759"/>
      <c r="AG7759"/>
      <c r="AH7759"/>
      <c r="AI7759"/>
      <c r="AJ7759"/>
      <c r="AK7759"/>
      <c r="AL7759"/>
      <c r="AM7759"/>
      <c r="AN7759"/>
      <c r="AO7759"/>
      <c r="AP7759"/>
      <c r="AQ7759"/>
      <c r="AR7759"/>
      <c r="AS7759"/>
      <c r="AT7759"/>
      <c r="AU7759"/>
      <c r="AV7759"/>
      <c r="AW7759"/>
      <c r="AX7759"/>
      <c r="AY7759"/>
      <c r="AZ7759"/>
      <c r="BA7759"/>
      <c r="BB7759"/>
      <c r="BC7759"/>
      <c r="BD7759"/>
      <c r="BE7759"/>
      <c r="BF7759"/>
      <c r="BG7759"/>
      <c r="BH7759"/>
      <c r="BI7759"/>
      <c r="BJ7759"/>
      <c r="BK7759"/>
      <c r="BL7759"/>
      <c r="BM7759"/>
      <c r="BN7759"/>
      <c r="BO7759"/>
      <c r="BP7759"/>
      <c r="BQ7759"/>
      <c r="BR7759"/>
      <c r="BS7759"/>
      <c r="BT7759"/>
      <c r="BU7759"/>
      <c r="BV7759"/>
      <c r="BW7759"/>
      <c r="BX7759"/>
      <c r="BY7759"/>
      <c r="BZ7759"/>
      <c r="CA7759"/>
      <c r="CB7759"/>
      <c r="CC7759"/>
      <c r="CD7759"/>
      <c r="CE7759"/>
      <c r="CF7759"/>
      <c r="CG7759"/>
      <c r="CH7759"/>
      <c r="CI7759"/>
      <c r="CJ7759"/>
      <c r="CK7759"/>
      <c r="CL7759"/>
      <c r="CM7759"/>
      <c r="CN7759"/>
      <c r="CO7759"/>
      <c r="CP7759"/>
      <c r="CQ7759"/>
      <c r="CR7759"/>
      <c r="CS7759"/>
      <c r="CT7759"/>
      <c r="CU7759"/>
      <c r="CV7759"/>
    </row>
    <row r="7760" spans="10:100" x14ac:dyDescent="0.25">
      <c r="J7760"/>
      <c r="K7760"/>
      <c r="L7760"/>
      <c r="M7760"/>
      <c r="N7760"/>
      <c r="O7760"/>
      <c r="P7760"/>
      <c r="Q7760"/>
      <c r="R7760"/>
      <c r="S7760"/>
      <c r="T7760"/>
      <c r="U7760"/>
      <c r="V7760"/>
      <c r="W7760"/>
      <c r="X7760"/>
      <c r="Y7760"/>
      <c r="Z7760"/>
      <c r="AA7760"/>
      <c r="AB7760"/>
      <c r="AC7760"/>
      <c r="AD7760"/>
      <c r="AE7760"/>
      <c r="AF7760"/>
      <c r="AG7760"/>
      <c r="AH7760"/>
      <c r="AI7760"/>
      <c r="AJ7760"/>
      <c r="AK7760"/>
      <c r="AL7760"/>
      <c r="AM7760"/>
      <c r="AN7760"/>
      <c r="AO7760"/>
      <c r="AP7760"/>
      <c r="AQ7760"/>
      <c r="AR7760"/>
      <c r="AS7760"/>
      <c r="AT7760"/>
      <c r="AU7760"/>
      <c r="AV7760"/>
      <c r="AW7760"/>
      <c r="AX7760"/>
      <c r="AY7760"/>
      <c r="AZ7760"/>
      <c r="BA7760"/>
      <c r="BB7760"/>
      <c r="BC7760"/>
      <c r="BD7760"/>
      <c r="BE7760"/>
      <c r="BF7760"/>
      <c r="BG7760"/>
      <c r="BH7760"/>
      <c r="BI7760"/>
      <c r="BJ7760"/>
      <c r="BK7760"/>
      <c r="BL7760"/>
      <c r="BM7760"/>
      <c r="BN7760"/>
      <c r="BO7760"/>
      <c r="BP7760"/>
      <c r="BQ7760"/>
      <c r="BR7760"/>
      <c r="BS7760"/>
      <c r="BT7760"/>
      <c r="BU7760"/>
      <c r="BV7760"/>
      <c r="BW7760"/>
      <c r="BX7760"/>
      <c r="BY7760"/>
      <c r="BZ7760"/>
      <c r="CA7760"/>
      <c r="CB7760"/>
      <c r="CC7760"/>
      <c r="CD7760"/>
      <c r="CE7760"/>
      <c r="CF7760"/>
      <c r="CG7760"/>
      <c r="CH7760"/>
      <c r="CI7760"/>
      <c r="CJ7760"/>
      <c r="CK7760"/>
      <c r="CL7760"/>
      <c r="CM7760"/>
      <c r="CN7760"/>
      <c r="CO7760"/>
      <c r="CP7760"/>
      <c r="CQ7760"/>
      <c r="CR7760"/>
      <c r="CS7760"/>
      <c r="CT7760"/>
      <c r="CU7760"/>
      <c r="CV7760"/>
    </row>
    <row r="7761" spans="10:100" x14ac:dyDescent="0.25">
      <c r="J7761"/>
      <c r="K7761"/>
      <c r="L7761"/>
      <c r="M7761"/>
      <c r="N7761"/>
      <c r="O7761"/>
      <c r="P7761"/>
      <c r="Q7761"/>
      <c r="R7761"/>
      <c r="S7761"/>
      <c r="T7761"/>
      <c r="U7761"/>
      <c r="V7761"/>
      <c r="W7761"/>
      <c r="X7761"/>
      <c r="Y7761"/>
      <c r="Z7761"/>
      <c r="AA7761"/>
      <c r="AB7761"/>
      <c r="AC7761"/>
      <c r="AD7761"/>
      <c r="AE7761"/>
      <c r="AF7761"/>
      <c r="AG7761"/>
      <c r="AH7761"/>
      <c r="AI7761"/>
      <c r="AJ7761"/>
      <c r="AK7761"/>
      <c r="AL7761"/>
      <c r="AM7761"/>
      <c r="AN7761"/>
      <c r="AO7761"/>
      <c r="AP7761"/>
      <c r="AQ7761"/>
      <c r="AR7761"/>
      <c r="AS7761"/>
      <c r="AT7761"/>
      <c r="AU7761"/>
      <c r="AV7761"/>
      <c r="AW7761"/>
      <c r="AX7761"/>
      <c r="AY7761"/>
      <c r="AZ7761"/>
      <c r="BA7761"/>
      <c r="BB7761"/>
      <c r="BC7761"/>
      <c r="BD7761"/>
      <c r="BE7761"/>
      <c r="BF7761"/>
      <c r="BG7761"/>
      <c r="BH7761"/>
      <c r="BI7761"/>
      <c r="BJ7761"/>
      <c r="BK7761"/>
      <c r="BL7761"/>
      <c r="BM7761"/>
      <c r="BN7761"/>
      <c r="BO7761"/>
      <c r="BP7761"/>
      <c r="BQ7761"/>
      <c r="BR7761"/>
      <c r="BS7761"/>
      <c r="BT7761"/>
      <c r="BU7761"/>
      <c r="BV7761"/>
      <c r="BW7761"/>
      <c r="BX7761"/>
      <c r="BY7761"/>
      <c r="BZ7761"/>
      <c r="CA7761"/>
      <c r="CB7761"/>
      <c r="CC7761"/>
      <c r="CD7761"/>
      <c r="CE7761"/>
      <c r="CF7761"/>
      <c r="CG7761"/>
      <c r="CH7761"/>
      <c r="CI7761"/>
      <c r="CJ7761"/>
      <c r="CK7761"/>
      <c r="CL7761"/>
      <c r="CM7761"/>
      <c r="CN7761"/>
      <c r="CO7761"/>
      <c r="CP7761"/>
      <c r="CQ7761"/>
      <c r="CR7761"/>
      <c r="CS7761"/>
      <c r="CT7761"/>
      <c r="CU7761"/>
      <c r="CV7761"/>
    </row>
    <row r="7762" spans="10:100" x14ac:dyDescent="0.25">
      <c r="J7762"/>
      <c r="K7762"/>
      <c r="L7762"/>
      <c r="M7762"/>
      <c r="N7762"/>
      <c r="O7762"/>
      <c r="P7762"/>
      <c r="Q7762"/>
      <c r="R7762"/>
      <c r="S7762"/>
      <c r="T7762"/>
      <c r="U7762"/>
      <c r="V7762"/>
      <c r="W7762"/>
      <c r="X7762"/>
      <c r="Y7762"/>
      <c r="Z7762"/>
      <c r="AA7762"/>
      <c r="AB7762"/>
      <c r="AC7762"/>
      <c r="AD7762"/>
      <c r="AE7762"/>
      <c r="AF7762"/>
      <c r="AG7762"/>
      <c r="AH7762"/>
      <c r="AI7762"/>
      <c r="AJ7762"/>
      <c r="AK7762"/>
      <c r="AL7762"/>
      <c r="AM7762"/>
      <c r="AN7762"/>
      <c r="AO7762"/>
      <c r="AP7762"/>
      <c r="AQ7762"/>
      <c r="AR7762"/>
      <c r="AS7762"/>
      <c r="AT7762"/>
      <c r="AU7762"/>
      <c r="AV7762"/>
      <c r="AW7762"/>
      <c r="AX7762"/>
      <c r="AY7762"/>
      <c r="AZ7762"/>
      <c r="BA7762"/>
      <c r="BB7762"/>
      <c r="BC7762"/>
      <c r="BD7762"/>
      <c r="BE7762"/>
      <c r="BF7762"/>
      <c r="BG7762"/>
      <c r="BH7762"/>
      <c r="BI7762"/>
      <c r="BJ7762"/>
      <c r="BK7762"/>
      <c r="BL7762"/>
      <c r="BM7762"/>
      <c r="BN7762"/>
      <c r="BO7762"/>
      <c r="BP7762"/>
      <c r="BQ7762"/>
      <c r="BR7762"/>
      <c r="BS7762"/>
      <c r="BT7762"/>
      <c r="BU7762"/>
      <c r="BV7762"/>
      <c r="BW7762"/>
      <c r="BX7762"/>
      <c r="BY7762"/>
      <c r="BZ7762"/>
      <c r="CA7762"/>
      <c r="CB7762"/>
      <c r="CC7762"/>
      <c r="CD7762"/>
      <c r="CE7762"/>
      <c r="CF7762"/>
      <c r="CG7762"/>
      <c r="CH7762"/>
      <c r="CI7762"/>
      <c r="CJ7762"/>
      <c r="CK7762"/>
      <c r="CL7762"/>
      <c r="CM7762"/>
      <c r="CN7762"/>
      <c r="CO7762"/>
      <c r="CP7762"/>
      <c r="CQ7762"/>
      <c r="CR7762"/>
      <c r="CS7762"/>
      <c r="CT7762"/>
      <c r="CU7762"/>
      <c r="CV7762"/>
    </row>
    <row r="7763" spans="10:100" x14ac:dyDescent="0.25">
      <c r="J7763"/>
      <c r="K7763"/>
      <c r="L7763"/>
      <c r="M7763"/>
      <c r="N7763"/>
      <c r="O7763"/>
      <c r="P7763"/>
      <c r="Q7763"/>
      <c r="R7763"/>
      <c r="S7763"/>
      <c r="T7763"/>
      <c r="U7763"/>
      <c r="V7763"/>
      <c r="W7763"/>
      <c r="X7763"/>
      <c r="Y7763"/>
      <c r="Z7763"/>
      <c r="AA7763"/>
      <c r="AB7763"/>
      <c r="AC7763"/>
      <c r="AD7763"/>
      <c r="AE7763"/>
      <c r="AF7763"/>
      <c r="AG7763"/>
      <c r="AH7763"/>
      <c r="AI7763"/>
      <c r="AJ7763"/>
      <c r="AK7763"/>
      <c r="AL7763"/>
      <c r="AM7763"/>
      <c r="AN7763"/>
      <c r="AO7763"/>
      <c r="AP7763"/>
      <c r="AQ7763"/>
      <c r="AR7763"/>
      <c r="AS7763"/>
      <c r="AT7763"/>
      <c r="AU7763"/>
      <c r="AV7763"/>
      <c r="AW7763"/>
      <c r="AX7763"/>
      <c r="AY7763"/>
      <c r="AZ7763"/>
      <c r="BA7763"/>
      <c r="BB7763"/>
      <c r="BC7763"/>
      <c r="BD7763"/>
      <c r="BE7763"/>
      <c r="BF7763"/>
      <c r="BG7763"/>
      <c r="BH7763"/>
      <c r="BI7763"/>
      <c r="BJ7763"/>
      <c r="BK7763"/>
      <c r="BL7763"/>
      <c r="BM7763"/>
      <c r="BN7763"/>
      <c r="BO7763"/>
      <c r="BP7763"/>
      <c r="BQ7763"/>
      <c r="BR7763"/>
      <c r="BS7763"/>
      <c r="BT7763"/>
      <c r="BU7763"/>
      <c r="BV7763"/>
      <c r="BW7763"/>
      <c r="BX7763"/>
      <c r="BY7763"/>
      <c r="BZ7763"/>
      <c r="CA7763"/>
      <c r="CB7763"/>
      <c r="CC7763"/>
      <c r="CD7763"/>
      <c r="CE7763"/>
      <c r="CF7763"/>
      <c r="CG7763"/>
      <c r="CH7763"/>
      <c r="CI7763"/>
      <c r="CJ7763"/>
      <c r="CK7763"/>
      <c r="CL7763"/>
      <c r="CM7763"/>
      <c r="CN7763"/>
      <c r="CO7763"/>
      <c r="CP7763"/>
      <c r="CQ7763"/>
      <c r="CR7763"/>
      <c r="CS7763"/>
      <c r="CT7763"/>
      <c r="CU7763"/>
      <c r="CV7763"/>
    </row>
    <row r="7764" spans="10:100" x14ac:dyDescent="0.25">
      <c r="J7764"/>
      <c r="K7764"/>
      <c r="L7764"/>
      <c r="M7764"/>
      <c r="N7764"/>
      <c r="O7764"/>
      <c r="P7764"/>
      <c r="Q7764"/>
      <c r="R7764"/>
      <c r="S7764"/>
      <c r="T7764"/>
      <c r="U7764"/>
      <c r="V7764"/>
      <c r="W7764"/>
      <c r="X7764"/>
      <c r="Y7764"/>
      <c r="Z7764"/>
      <c r="AA7764"/>
      <c r="AB7764"/>
      <c r="AC7764"/>
      <c r="AD7764"/>
      <c r="AE7764"/>
      <c r="AF7764"/>
      <c r="AG7764"/>
      <c r="AH7764"/>
      <c r="AI7764"/>
      <c r="AJ7764"/>
      <c r="AK7764"/>
      <c r="AL7764"/>
      <c r="AM7764"/>
      <c r="AN7764"/>
      <c r="AO7764"/>
      <c r="AP7764"/>
      <c r="AQ7764"/>
      <c r="AR7764"/>
      <c r="AS7764"/>
      <c r="AT7764"/>
      <c r="AU7764"/>
      <c r="AV7764"/>
      <c r="AW7764"/>
      <c r="AX7764"/>
      <c r="AY7764"/>
      <c r="AZ7764"/>
      <c r="BA7764"/>
      <c r="BB7764"/>
      <c r="BC7764"/>
      <c r="BD7764"/>
      <c r="BE7764"/>
      <c r="BF7764"/>
      <c r="BG7764"/>
      <c r="BH7764"/>
      <c r="BI7764"/>
      <c r="BJ7764"/>
      <c r="BK7764"/>
      <c r="BL7764"/>
      <c r="BM7764"/>
      <c r="BN7764"/>
      <c r="BO7764"/>
      <c r="BP7764"/>
      <c r="BQ7764"/>
      <c r="BR7764"/>
      <c r="BS7764"/>
      <c r="BT7764"/>
      <c r="BU7764"/>
      <c r="BV7764"/>
      <c r="BW7764"/>
      <c r="BX7764"/>
      <c r="BY7764"/>
      <c r="BZ7764"/>
      <c r="CA7764"/>
      <c r="CB7764"/>
      <c r="CC7764"/>
      <c r="CD7764"/>
      <c r="CE7764"/>
      <c r="CF7764"/>
      <c r="CG7764"/>
      <c r="CH7764"/>
      <c r="CI7764"/>
      <c r="CJ7764"/>
      <c r="CK7764"/>
      <c r="CL7764"/>
      <c r="CM7764"/>
      <c r="CN7764"/>
      <c r="CO7764"/>
      <c r="CP7764"/>
      <c r="CQ7764"/>
      <c r="CR7764"/>
      <c r="CS7764"/>
      <c r="CT7764"/>
      <c r="CU7764"/>
      <c r="CV7764"/>
    </row>
    <row r="7765" spans="10:100" x14ac:dyDescent="0.25">
      <c r="J7765"/>
      <c r="K7765"/>
      <c r="L7765"/>
      <c r="M7765"/>
      <c r="N7765"/>
      <c r="O7765"/>
      <c r="P7765"/>
      <c r="Q7765"/>
      <c r="R7765"/>
      <c r="S7765"/>
      <c r="T7765"/>
      <c r="U7765"/>
      <c r="V7765"/>
      <c r="W7765"/>
      <c r="X7765"/>
      <c r="Y7765"/>
      <c r="Z7765"/>
      <c r="AA7765"/>
      <c r="AB7765"/>
      <c r="AC7765"/>
      <c r="AD7765"/>
      <c r="AE7765"/>
      <c r="AF7765"/>
      <c r="AG7765"/>
      <c r="AH7765"/>
      <c r="AI7765"/>
      <c r="AJ7765"/>
      <c r="AK7765"/>
      <c r="AL7765"/>
      <c r="AM7765"/>
      <c r="AN7765"/>
      <c r="AO7765"/>
      <c r="AP7765"/>
      <c r="AQ7765"/>
      <c r="AR7765"/>
      <c r="AS7765"/>
      <c r="AT7765"/>
      <c r="AU7765"/>
      <c r="AV7765"/>
      <c r="AW7765"/>
      <c r="AX7765"/>
      <c r="AY7765"/>
      <c r="AZ7765"/>
      <c r="BA7765"/>
      <c r="BB7765"/>
      <c r="BC7765"/>
      <c r="BD7765"/>
      <c r="BE7765"/>
      <c r="BF7765"/>
      <c r="BG7765"/>
      <c r="BH7765"/>
      <c r="BI7765"/>
      <c r="BJ7765"/>
      <c r="BK7765"/>
      <c r="BL7765"/>
      <c r="BM7765"/>
      <c r="BN7765"/>
      <c r="BO7765"/>
      <c r="BP7765"/>
      <c r="BQ7765"/>
      <c r="BR7765"/>
      <c r="BS7765"/>
      <c r="BT7765"/>
      <c r="BU7765"/>
      <c r="BV7765"/>
      <c r="BW7765"/>
      <c r="BX7765"/>
      <c r="BY7765"/>
      <c r="BZ7765"/>
      <c r="CA7765"/>
      <c r="CB7765"/>
      <c r="CC7765"/>
      <c r="CD7765"/>
      <c r="CE7765"/>
      <c r="CF7765"/>
      <c r="CG7765"/>
      <c r="CH7765"/>
      <c r="CI7765"/>
      <c r="CJ7765"/>
      <c r="CK7765"/>
      <c r="CL7765"/>
      <c r="CM7765"/>
      <c r="CN7765"/>
      <c r="CO7765"/>
      <c r="CP7765"/>
      <c r="CQ7765"/>
      <c r="CR7765"/>
      <c r="CS7765"/>
      <c r="CT7765"/>
      <c r="CU7765"/>
      <c r="CV7765"/>
    </row>
    <row r="7766" spans="10:100" x14ac:dyDescent="0.25">
      <c r="J7766"/>
      <c r="K7766"/>
      <c r="L7766"/>
      <c r="M7766"/>
      <c r="N7766"/>
      <c r="O7766"/>
      <c r="P7766"/>
      <c r="Q7766"/>
      <c r="R7766"/>
      <c r="S7766"/>
      <c r="T7766"/>
      <c r="U7766"/>
      <c r="V7766"/>
      <c r="W7766"/>
      <c r="X7766"/>
      <c r="Y7766"/>
      <c r="Z7766"/>
      <c r="AA7766"/>
      <c r="AB7766"/>
      <c r="AC7766"/>
      <c r="AD7766"/>
      <c r="AE7766"/>
      <c r="AF7766"/>
      <c r="AG7766"/>
      <c r="AH7766"/>
      <c r="AI7766"/>
      <c r="AJ7766"/>
      <c r="AK7766"/>
      <c r="AL7766"/>
      <c r="AM7766"/>
      <c r="AN7766"/>
      <c r="AO7766"/>
      <c r="AP7766"/>
      <c r="AQ7766"/>
      <c r="AR7766"/>
      <c r="AS7766"/>
      <c r="AT7766"/>
      <c r="AU7766"/>
      <c r="AV7766"/>
      <c r="AW7766"/>
      <c r="AX7766"/>
      <c r="AY7766"/>
      <c r="AZ7766"/>
      <c r="BA7766"/>
      <c r="BB7766"/>
      <c r="BC7766"/>
      <c r="BD7766"/>
      <c r="BE7766"/>
      <c r="BF7766"/>
      <c r="BG7766"/>
      <c r="BH7766"/>
      <c r="BI7766"/>
      <c r="BJ7766"/>
      <c r="BK7766"/>
      <c r="BL7766"/>
      <c r="BM7766"/>
      <c r="BN7766"/>
      <c r="BO7766"/>
      <c r="BP7766"/>
      <c r="BQ7766"/>
      <c r="BR7766"/>
      <c r="BS7766"/>
      <c r="BT7766"/>
      <c r="BU7766"/>
      <c r="BV7766"/>
      <c r="BW7766"/>
      <c r="BX7766"/>
      <c r="BY7766"/>
      <c r="BZ7766"/>
      <c r="CA7766"/>
      <c r="CB7766"/>
      <c r="CC7766"/>
      <c r="CD7766"/>
      <c r="CE7766"/>
      <c r="CF7766"/>
      <c r="CG7766"/>
      <c r="CH7766"/>
      <c r="CI7766"/>
      <c r="CJ7766"/>
      <c r="CK7766"/>
      <c r="CL7766"/>
      <c r="CM7766"/>
      <c r="CN7766"/>
      <c r="CO7766"/>
      <c r="CP7766"/>
      <c r="CQ7766"/>
      <c r="CR7766"/>
      <c r="CS7766"/>
      <c r="CT7766"/>
      <c r="CU7766"/>
      <c r="CV7766"/>
    </row>
    <row r="7767" spans="10:100" x14ac:dyDescent="0.25">
      <c r="J7767"/>
      <c r="K7767"/>
      <c r="L7767"/>
      <c r="M7767"/>
      <c r="N7767"/>
      <c r="O7767"/>
      <c r="P7767"/>
      <c r="Q7767"/>
      <c r="R7767"/>
      <c r="S7767"/>
      <c r="T7767"/>
      <c r="U7767"/>
      <c r="V7767"/>
      <c r="W7767"/>
      <c r="X7767"/>
      <c r="Y7767"/>
      <c r="Z7767"/>
      <c r="AA7767"/>
      <c r="AB7767"/>
      <c r="AC7767"/>
      <c r="AD7767"/>
      <c r="AE7767"/>
      <c r="AF7767"/>
      <c r="AG7767"/>
      <c r="AH7767"/>
      <c r="AI7767"/>
      <c r="AJ7767"/>
      <c r="AK7767"/>
      <c r="AL7767"/>
      <c r="AM7767"/>
      <c r="AN7767"/>
      <c r="AO7767"/>
      <c r="AP7767"/>
      <c r="AQ7767"/>
      <c r="AR7767"/>
      <c r="AS7767"/>
      <c r="AT7767"/>
      <c r="AU7767"/>
      <c r="AV7767"/>
      <c r="AW7767"/>
      <c r="AX7767"/>
      <c r="AY7767"/>
      <c r="AZ7767"/>
      <c r="BA7767"/>
      <c r="BB7767"/>
      <c r="BC7767"/>
      <c r="BD7767"/>
      <c r="BE7767"/>
      <c r="BF7767"/>
      <c r="BG7767"/>
      <c r="BH7767"/>
      <c r="BI7767"/>
      <c r="BJ7767"/>
      <c r="BK7767"/>
      <c r="BL7767"/>
      <c r="BM7767"/>
      <c r="BN7767"/>
      <c r="BO7767"/>
      <c r="BP7767"/>
      <c r="BQ7767"/>
      <c r="BR7767"/>
      <c r="BS7767"/>
      <c r="BT7767"/>
      <c r="BU7767"/>
      <c r="BV7767"/>
      <c r="BW7767"/>
      <c r="BX7767"/>
      <c r="BY7767"/>
      <c r="BZ7767"/>
      <c r="CA7767"/>
      <c r="CB7767"/>
      <c r="CC7767"/>
      <c r="CD7767"/>
      <c r="CE7767"/>
      <c r="CF7767"/>
      <c r="CG7767"/>
      <c r="CH7767"/>
      <c r="CI7767"/>
      <c r="CJ7767"/>
      <c r="CK7767"/>
      <c r="CL7767"/>
      <c r="CM7767"/>
      <c r="CN7767"/>
      <c r="CO7767"/>
      <c r="CP7767"/>
      <c r="CQ7767"/>
      <c r="CR7767"/>
      <c r="CS7767"/>
      <c r="CT7767"/>
      <c r="CU7767"/>
      <c r="CV7767"/>
    </row>
    <row r="7768" spans="10:100" x14ac:dyDescent="0.25">
      <c r="J7768"/>
      <c r="K7768"/>
      <c r="L7768"/>
      <c r="M7768"/>
      <c r="N7768"/>
      <c r="O7768"/>
      <c r="P7768"/>
      <c r="Q7768"/>
      <c r="R7768"/>
      <c r="S7768"/>
      <c r="T7768"/>
      <c r="U7768"/>
      <c r="V7768"/>
      <c r="W7768"/>
      <c r="X7768"/>
      <c r="Y7768"/>
      <c r="Z7768"/>
      <c r="AA7768"/>
      <c r="AB7768"/>
      <c r="AC7768"/>
      <c r="AD7768"/>
      <c r="AE7768"/>
      <c r="AF7768"/>
      <c r="AG7768"/>
      <c r="AH7768"/>
      <c r="AI7768"/>
      <c r="AJ7768"/>
      <c r="AK7768"/>
      <c r="AL7768"/>
      <c r="AM7768"/>
      <c r="AN7768"/>
      <c r="AO7768"/>
      <c r="AP7768"/>
      <c r="AQ7768"/>
      <c r="AR7768"/>
      <c r="AS7768"/>
      <c r="AT7768"/>
      <c r="AU7768"/>
      <c r="AV7768"/>
      <c r="AW7768"/>
      <c r="AX7768"/>
      <c r="AY7768"/>
      <c r="AZ7768"/>
      <c r="BA7768"/>
      <c r="BB7768"/>
      <c r="BC7768"/>
      <c r="BD7768"/>
      <c r="BE7768"/>
      <c r="BF7768"/>
      <c r="BG7768"/>
      <c r="BH7768"/>
      <c r="BI7768"/>
      <c r="BJ7768"/>
      <c r="BK7768"/>
      <c r="BL7768"/>
      <c r="BM7768"/>
      <c r="BN7768"/>
      <c r="BO7768"/>
      <c r="BP7768"/>
      <c r="BQ7768"/>
      <c r="BR7768"/>
      <c r="BS7768"/>
      <c r="BT7768"/>
      <c r="BU7768"/>
      <c r="BV7768"/>
      <c r="BW7768"/>
      <c r="BX7768"/>
      <c r="BY7768"/>
      <c r="BZ7768"/>
      <c r="CA7768"/>
      <c r="CB7768"/>
      <c r="CC7768"/>
      <c r="CD7768"/>
      <c r="CE7768"/>
      <c r="CF7768"/>
      <c r="CG7768"/>
      <c r="CH7768"/>
      <c r="CI7768"/>
      <c r="CJ7768"/>
      <c r="CK7768"/>
      <c r="CL7768"/>
      <c r="CM7768"/>
      <c r="CN7768"/>
      <c r="CO7768"/>
      <c r="CP7768"/>
      <c r="CQ7768"/>
      <c r="CR7768"/>
      <c r="CS7768"/>
      <c r="CT7768"/>
      <c r="CU7768"/>
      <c r="CV7768"/>
    </row>
    <row r="7769" spans="10:100" x14ac:dyDescent="0.25">
      <c r="J7769"/>
      <c r="K7769"/>
      <c r="L7769"/>
      <c r="M7769"/>
      <c r="N7769"/>
      <c r="O7769"/>
      <c r="P7769"/>
      <c r="Q7769"/>
      <c r="R7769"/>
      <c r="S7769"/>
      <c r="T7769"/>
      <c r="U7769"/>
      <c r="V7769"/>
      <c r="W7769"/>
      <c r="X7769"/>
      <c r="Y7769"/>
      <c r="Z7769"/>
      <c r="AA7769"/>
      <c r="AB7769"/>
      <c r="AC7769"/>
      <c r="AD7769"/>
      <c r="AE7769"/>
      <c r="AF7769"/>
      <c r="AG7769"/>
      <c r="AH7769"/>
      <c r="AI7769"/>
      <c r="AJ7769"/>
      <c r="AK7769"/>
      <c r="AL7769"/>
      <c r="AM7769"/>
      <c r="AN7769"/>
      <c r="AO7769"/>
      <c r="AP7769"/>
      <c r="AQ7769"/>
      <c r="AR7769"/>
      <c r="AS7769"/>
      <c r="AT7769"/>
      <c r="AU7769"/>
      <c r="AV7769"/>
      <c r="AW7769"/>
      <c r="AX7769"/>
      <c r="AY7769"/>
      <c r="AZ7769"/>
      <c r="BA7769"/>
      <c r="BB7769"/>
      <c r="BC7769"/>
      <c r="BD7769"/>
      <c r="BE7769"/>
      <c r="BF7769"/>
      <c r="BG7769"/>
      <c r="BH7769"/>
      <c r="BI7769"/>
      <c r="BJ7769"/>
      <c r="BK7769"/>
      <c r="BL7769"/>
      <c r="BM7769"/>
      <c r="BN7769"/>
      <c r="BO7769"/>
      <c r="BP7769"/>
      <c r="BQ7769"/>
      <c r="BR7769"/>
      <c r="BS7769"/>
      <c r="BT7769"/>
      <c r="BU7769"/>
      <c r="BV7769"/>
      <c r="BW7769"/>
      <c r="BX7769"/>
      <c r="BY7769"/>
      <c r="BZ7769"/>
      <c r="CA7769"/>
      <c r="CB7769"/>
      <c r="CC7769"/>
      <c r="CD7769"/>
      <c r="CE7769"/>
      <c r="CF7769"/>
      <c r="CG7769"/>
      <c r="CH7769"/>
      <c r="CI7769"/>
      <c r="CJ7769"/>
      <c r="CK7769"/>
      <c r="CL7769"/>
      <c r="CM7769"/>
      <c r="CN7769"/>
      <c r="CO7769"/>
      <c r="CP7769"/>
      <c r="CQ7769"/>
      <c r="CR7769"/>
      <c r="CS7769"/>
      <c r="CT7769"/>
      <c r="CU7769"/>
      <c r="CV7769"/>
    </row>
    <row r="7770" spans="10:100" x14ac:dyDescent="0.25">
      <c r="J7770"/>
      <c r="K7770"/>
      <c r="L7770"/>
      <c r="M7770"/>
      <c r="N7770"/>
      <c r="O7770"/>
      <c r="P7770"/>
      <c r="Q7770"/>
      <c r="R7770"/>
      <c r="S7770"/>
      <c r="T7770"/>
      <c r="U7770"/>
      <c r="V7770"/>
      <c r="W7770"/>
      <c r="X7770"/>
      <c r="Y7770"/>
      <c r="Z7770"/>
      <c r="AA7770"/>
      <c r="AB7770"/>
      <c r="AC7770"/>
      <c r="AD7770"/>
      <c r="AE7770"/>
      <c r="AF7770"/>
      <c r="AG7770"/>
      <c r="AH7770"/>
      <c r="AI7770"/>
      <c r="AJ7770"/>
      <c r="AK7770"/>
      <c r="AL7770"/>
      <c r="AM7770"/>
      <c r="AN7770"/>
      <c r="AO7770"/>
      <c r="AP7770"/>
      <c r="AQ7770"/>
      <c r="AR7770"/>
      <c r="AS7770"/>
      <c r="AT7770"/>
      <c r="AU7770"/>
      <c r="AV7770"/>
      <c r="AW7770"/>
      <c r="AX7770"/>
      <c r="AY7770"/>
      <c r="AZ7770"/>
      <c r="BA7770"/>
      <c r="BB7770"/>
      <c r="BC7770"/>
      <c r="BD7770"/>
      <c r="BE7770"/>
      <c r="BF7770"/>
      <c r="BG7770"/>
      <c r="BH7770"/>
      <c r="BI7770"/>
      <c r="BJ7770"/>
      <c r="BK7770"/>
      <c r="BL7770"/>
      <c r="BM7770"/>
      <c r="BN7770"/>
      <c r="BO7770"/>
      <c r="BP7770"/>
      <c r="BQ7770"/>
      <c r="BR7770"/>
      <c r="BS7770"/>
      <c r="BT7770"/>
      <c r="BU7770"/>
      <c r="BV7770"/>
      <c r="BW7770"/>
      <c r="BX7770"/>
      <c r="BY7770"/>
      <c r="BZ7770"/>
      <c r="CA7770"/>
      <c r="CB7770"/>
      <c r="CC7770"/>
      <c r="CD7770"/>
      <c r="CE7770"/>
      <c r="CF7770"/>
      <c r="CG7770"/>
      <c r="CH7770"/>
      <c r="CI7770"/>
      <c r="CJ7770"/>
      <c r="CK7770"/>
      <c r="CL7770"/>
      <c r="CM7770"/>
      <c r="CN7770"/>
      <c r="CO7770"/>
      <c r="CP7770"/>
      <c r="CQ7770"/>
      <c r="CR7770"/>
      <c r="CS7770"/>
      <c r="CT7770"/>
      <c r="CU7770"/>
      <c r="CV7770"/>
    </row>
    <row r="7771" spans="10:100" x14ac:dyDescent="0.25">
      <c r="J7771"/>
      <c r="K7771"/>
      <c r="L7771"/>
      <c r="M7771"/>
      <c r="N7771"/>
      <c r="O7771"/>
      <c r="P7771"/>
      <c r="Q7771"/>
      <c r="R7771"/>
      <c r="S7771"/>
      <c r="T7771"/>
      <c r="U7771"/>
      <c r="V7771"/>
      <c r="W7771"/>
      <c r="X7771"/>
      <c r="Y7771"/>
      <c r="Z7771"/>
      <c r="AA7771"/>
      <c r="AB7771"/>
      <c r="AC7771"/>
      <c r="AD7771"/>
      <c r="AE7771"/>
      <c r="AF7771"/>
      <c r="AG7771"/>
      <c r="AH7771"/>
      <c r="AI7771"/>
      <c r="AJ7771"/>
      <c r="AK7771"/>
      <c r="AL7771"/>
      <c r="AM7771"/>
      <c r="AN7771"/>
      <c r="AO7771"/>
      <c r="AP7771"/>
      <c r="AQ7771"/>
      <c r="AR7771"/>
      <c r="AS7771"/>
      <c r="AT7771"/>
      <c r="AU7771"/>
      <c r="AV7771"/>
      <c r="AW7771"/>
      <c r="AX7771"/>
      <c r="AY7771"/>
      <c r="AZ7771"/>
      <c r="BA7771"/>
      <c r="BB7771"/>
      <c r="BC7771"/>
      <c r="BD7771"/>
      <c r="BE7771"/>
      <c r="BF7771"/>
      <c r="BG7771"/>
      <c r="BH7771"/>
      <c r="BI7771"/>
      <c r="BJ7771"/>
      <c r="BK7771"/>
      <c r="BL7771"/>
      <c r="BM7771"/>
      <c r="BN7771"/>
      <c r="BO7771"/>
      <c r="BP7771"/>
      <c r="BQ7771"/>
      <c r="BR7771"/>
      <c r="BS7771"/>
      <c r="BT7771"/>
      <c r="BU7771"/>
      <c r="BV7771"/>
      <c r="BW7771"/>
      <c r="BX7771"/>
      <c r="BY7771"/>
      <c r="BZ7771"/>
      <c r="CA7771"/>
      <c r="CB7771"/>
      <c r="CC7771"/>
      <c r="CD7771"/>
      <c r="CE7771"/>
      <c r="CF7771"/>
      <c r="CG7771"/>
      <c r="CH7771"/>
      <c r="CI7771"/>
      <c r="CJ7771"/>
      <c r="CK7771"/>
      <c r="CL7771"/>
      <c r="CM7771"/>
      <c r="CN7771"/>
      <c r="CO7771"/>
      <c r="CP7771"/>
      <c r="CQ7771"/>
      <c r="CR7771"/>
      <c r="CS7771"/>
      <c r="CT7771"/>
      <c r="CU7771"/>
      <c r="CV7771"/>
    </row>
    <row r="7772" spans="10:100" x14ac:dyDescent="0.25">
      <c r="J7772"/>
      <c r="K7772"/>
      <c r="L7772"/>
      <c r="M7772"/>
      <c r="N7772"/>
      <c r="O7772"/>
      <c r="P7772"/>
      <c r="Q7772"/>
      <c r="R7772"/>
      <c r="S7772"/>
      <c r="T7772"/>
      <c r="U7772"/>
      <c r="V7772"/>
      <c r="W7772"/>
      <c r="X7772"/>
      <c r="Y7772"/>
      <c r="Z7772"/>
      <c r="AA7772"/>
      <c r="AB7772"/>
      <c r="AC7772"/>
      <c r="AD7772"/>
      <c r="AE7772"/>
      <c r="AF7772"/>
      <c r="AG7772"/>
      <c r="AH7772"/>
      <c r="AI7772"/>
      <c r="AJ7772"/>
      <c r="AK7772"/>
      <c r="AL7772"/>
      <c r="AM7772"/>
      <c r="AN7772"/>
      <c r="AO7772"/>
      <c r="AP7772"/>
      <c r="AQ7772"/>
      <c r="AR7772"/>
      <c r="AS7772"/>
      <c r="AT7772"/>
      <c r="AU7772"/>
      <c r="AV7772"/>
      <c r="AW7772"/>
      <c r="AX7772"/>
      <c r="AY7772"/>
      <c r="AZ7772"/>
      <c r="BA7772"/>
      <c r="BB7772"/>
      <c r="BC7772"/>
      <c r="BD7772"/>
      <c r="BE7772"/>
      <c r="BF7772"/>
      <c r="BG7772"/>
      <c r="BH7772"/>
      <c r="BI7772"/>
      <c r="BJ7772"/>
      <c r="BK7772"/>
      <c r="BL7772"/>
      <c r="BM7772"/>
      <c r="BN7772"/>
      <c r="BO7772"/>
      <c r="BP7772"/>
      <c r="BQ7772"/>
      <c r="BR7772"/>
      <c r="BS7772"/>
      <c r="BT7772"/>
      <c r="BU7772"/>
      <c r="BV7772"/>
      <c r="BW7772"/>
      <c r="BX7772"/>
      <c r="BY7772"/>
      <c r="BZ7772"/>
      <c r="CA7772"/>
      <c r="CB7772"/>
      <c r="CC7772"/>
      <c r="CD7772"/>
      <c r="CE7772"/>
      <c r="CF7772"/>
      <c r="CG7772"/>
      <c r="CH7772"/>
      <c r="CI7772"/>
      <c r="CJ7772"/>
      <c r="CK7772"/>
      <c r="CL7772"/>
      <c r="CM7772"/>
      <c r="CN7772"/>
      <c r="CO7772"/>
      <c r="CP7772"/>
      <c r="CQ7772"/>
      <c r="CR7772"/>
      <c r="CS7772"/>
      <c r="CT7772"/>
      <c r="CU7772"/>
      <c r="CV7772"/>
    </row>
    <row r="7773" spans="10:100" x14ac:dyDescent="0.25">
      <c r="J7773"/>
      <c r="K7773"/>
      <c r="L7773"/>
      <c r="M7773"/>
      <c r="N7773"/>
      <c r="O7773"/>
      <c r="P7773"/>
      <c r="Q7773"/>
      <c r="R7773"/>
      <c r="S7773"/>
      <c r="T7773"/>
      <c r="U7773"/>
      <c r="V7773"/>
      <c r="W7773"/>
      <c r="X7773"/>
      <c r="Y7773"/>
      <c r="Z7773"/>
      <c r="AA7773"/>
      <c r="AB7773"/>
      <c r="AC7773"/>
      <c r="AD7773"/>
      <c r="AE7773"/>
      <c r="AF7773"/>
      <c r="AG7773"/>
      <c r="AH7773"/>
      <c r="AI7773"/>
      <c r="AJ7773"/>
      <c r="AK7773"/>
      <c r="AL7773"/>
      <c r="AM7773"/>
      <c r="AN7773"/>
      <c r="AO7773"/>
      <c r="AP7773"/>
      <c r="AQ7773"/>
      <c r="AR7773"/>
      <c r="AS7773"/>
      <c r="AT7773"/>
      <c r="AU7773"/>
      <c r="AV7773"/>
      <c r="AW7773"/>
      <c r="AX7773"/>
      <c r="AY7773"/>
      <c r="AZ7773"/>
      <c r="BA7773"/>
      <c r="BB7773"/>
      <c r="BC7773"/>
      <c r="BD7773"/>
      <c r="BE7773"/>
      <c r="BF7773"/>
      <c r="BG7773"/>
      <c r="BH7773"/>
      <c r="BI7773"/>
      <c r="BJ7773"/>
      <c r="BK7773"/>
      <c r="BL7773"/>
      <c r="BM7773"/>
      <c r="BN7773"/>
      <c r="BO7773"/>
      <c r="BP7773"/>
      <c r="BQ7773"/>
      <c r="BR7773"/>
      <c r="BS7773"/>
      <c r="BT7773"/>
      <c r="BU7773"/>
      <c r="BV7773"/>
      <c r="BW7773"/>
      <c r="BX7773"/>
      <c r="BY7773"/>
      <c r="BZ7773"/>
      <c r="CA7773"/>
      <c r="CB7773"/>
      <c r="CC7773"/>
      <c r="CD7773"/>
      <c r="CE7773"/>
      <c r="CF7773"/>
      <c r="CG7773"/>
      <c r="CH7773"/>
      <c r="CI7773"/>
      <c r="CJ7773"/>
      <c r="CK7773"/>
      <c r="CL7773"/>
      <c r="CM7773"/>
      <c r="CN7773"/>
      <c r="CO7773"/>
      <c r="CP7773"/>
      <c r="CQ7773"/>
      <c r="CR7773"/>
      <c r="CS7773"/>
      <c r="CT7773"/>
      <c r="CU7773"/>
      <c r="CV7773"/>
    </row>
    <row r="7774" spans="10:100" x14ac:dyDescent="0.25">
      <c r="J7774"/>
      <c r="K7774"/>
      <c r="L7774"/>
      <c r="M7774"/>
      <c r="N7774"/>
      <c r="O7774"/>
      <c r="P7774"/>
      <c r="Q7774"/>
      <c r="R7774"/>
      <c r="S7774"/>
      <c r="T7774"/>
      <c r="U7774"/>
      <c r="V7774"/>
      <c r="W7774"/>
      <c r="X7774"/>
      <c r="Y7774"/>
      <c r="Z7774"/>
      <c r="AA7774"/>
      <c r="AB7774"/>
      <c r="AC7774"/>
      <c r="AD7774"/>
      <c r="AE7774"/>
      <c r="AF7774"/>
      <c r="AG7774"/>
      <c r="AH7774"/>
      <c r="AI7774"/>
      <c r="AJ7774"/>
      <c r="AK7774"/>
      <c r="AL7774"/>
      <c r="AM7774"/>
      <c r="AN7774"/>
      <c r="AO7774"/>
      <c r="AP7774"/>
      <c r="AQ7774"/>
      <c r="AR7774"/>
      <c r="AS7774"/>
      <c r="AT7774"/>
      <c r="AU7774"/>
      <c r="AV7774"/>
      <c r="AW7774"/>
      <c r="AX7774"/>
      <c r="AY7774"/>
      <c r="AZ7774"/>
      <c r="BA7774"/>
      <c r="BB7774"/>
      <c r="BC7774"/>
      <c r="BD7774"/>
      <c r="BE7774"/>
      <c r="BF7774"/>
      <c r="BG7774"/>
      <c r="BH7774"/>
      <c r="BI7774"/>
      <c r="BJ7774"/>
      <c r="BK7774"/>
      <c r="BL7774"/>
      <c r="BM7774"/>
      <c r="BN7774"/>
      <c r="BO7774"/>
      <c r="BP7774"/>
      <c r="BQ7774"/>
      <c r="BR7774"/>
      <c r="BS7774"/>
      <c r="BT7774"/>
      <c r="BU7774"/>
      <c r="BV7774"/>
      <c r="BW7774"/>
      <c r="BX7774"/>
      <c r="BY7774"/>
      <c r="BZ7774"/>
      <c r="CA7774"/>
      <c r="CB7774"/>
      <c r="CC7774"/>
      <c r="CD7774"/>
      <c r="CE7774"/>
      <c r="CF7774"/>
      <c r="CG7774"/>
      <c r="CH7774"/>
      <c r="CI7774"/>
      <c r="CJ7774"/>
      <c r="CK7774"/>
      <c r="CL7774"/>
      <c r="CM7774"/>
      <c r="CN7774"/>
      <c r="CO7774"/>
      <c r="CP7774"/>
      <c r="CQ7774"/>
      <c r="CR7774"/>
      <c r="CS7774"/>
      <c r="CT7774"/>
      <c r="CU7774"/>
      <c r="CV7774"/>
    </row>
    <row r="7775" spans="10:100" x14ac:dyDescent="0.25">
      <c r="J7775"/>
      <c r="K7775"/>
      <c r="L7775"/>
      <c r="M7775"/>
      <c r="N7775"/>
      <c r="O7775"/>
      <c r="P7775"/>
      <c r="Q7775"/>
      <c r="R7775"/>
      <c r="S7775"/>
      <c r="T7775"/>
      <c r="U7775"/>
      <c r="V7775"/>
      <c r="W7775"/>
      <c r="X7775"/>
      <c r="Y7775"/>
      <c r="Z7775"/>
      <c r="AA7775"/>
      <c r="AB7775"/>
      <c r="AC7775"/>
      <c r="AD7775"/>
      <c r="AE7775"/>
      <c r="AF7775"/>
      <c r="AG7775"/>
      <c r="AH7775"/>
      <c r="AI7775"/>
      <c r="AJ7775"/>
      <c r="AK7775"/>
      <c r="AL7775"/>
      <c r="AM7775"/>
      <c r="AN7775"/>
      <c r="AO7775"/>
      <c r="AP7775"/>
      <c r="AQ7775"/>
      <c r="AR7775"/>
      <c r="AS7775"/>
      <c r="AT7775"/>
      <c r="AU7775"/>
      <c r="AV7775"/>
      <c r="AW7775"/>
      <c r="AX7775"/>
      <c r="AY7775"/>
      <c r="AZ7775"/>
      <c r="BA7775"/>
      <c r="BB7775"/>
      <c r="BC7775"/>
      <c r="BD7775"/>
      <c r="BE7775"/>
      <c r="BF7775"/>
      <c r="BG7775"/>
      <c r="BH7775"/>
      <c r="BI7775"/>
      <c r="BJ7775"/>
      <c r="BK7775"/>
      <c r="BL7775"/>
      <c r="BM7775"/>
      <c r="BN7775"/>
      <c r="BO7775"/>
      <c r="BP7775"/>
      <c r="BQ7775"/>
      <c r="BR7775"/>
      <c r="BS7775"/>
      <c r="BT7775"/>
      <c r="BU7775"/>
      <c r="BV7775"/>
      <c r="BW7775"/>
      <c r="BX7775"/>
      <c r="BY7775"/>
      <c r="BZ7775"/>
      <c r="CA7775"/>
      <c r="CB7775"/>
      <c r="CC7775"/>
      <c r="CD7775"/>
      <c r="CE7775"/>
      <c r="CF7775"/>
      <c r="CG7775"/>
      <c r="CH7775"/>
      <c r="CI7775"/>
      <c r="CJ7775"/>
      <c r="CK7775"/>
      <c r="CL7775"/>
      <c r="CM7775"/>
      <c r="CN7775"/>
      <c r="CO7775"/>
      <c r="CP7775"/>
      <c r="CQ7775"/>
      <c r="CR7775"/>
      <c r="CS7775"/>
      <c r="CT7775"/>
      <c r="CU7775"/>
      <c r="CV7775"/>
    </row>
    <row r="7776" spans="10:100" x14ac:dyDescent="0.25">
      <c r="J7776"/>
      <c r="K7776"/>
      <c r="L7776"/>
      <c r="M7776"/>
      <c r="N7776"/>
      <c r="O7776"/>
      <c r="P7776"/>
      <c r="Q7776"/>
      <c r="R7776"/>
      <c r="S7776"/>
      <c r="T7776"/>
      <c r="U7776"/>
      <c r="V7776"/>
      <c r="W7776"/>
      <c r="X7776"/>
      <c r="Y7776"/>
      <c r="Z7776"/>
      <c r="AA7776"/>
      <c r="AB7776"/>
      <c r="AC7776"/>
      <c r="AD7776"/>
      <c r="AE7776"/>
      <c r="AF7776"/>
      <c r="AG7776"/>
      <c r="AH7776"/>
      <c r="AI7776"/>
      <c r="AJ7776"/>
      <c r="AK7776"/>
      <c r="AL7776"/>
      <c r="AM7776"/>
      <c r="AN7776"/>
      <c r="AO7776"/>
      <c r="AP7776"/>
      <c r="AQ7776"/>
      <c r="AR7776"/>
      <c r="AS7776"/>
      <c r="AT7776"/>
      <c r="AU7776"/>
      <c r="AV7776"/>
      <c r="AW7776"/>
      <c r="AX7776"/>
      <c r="AY7776"/>
      <c r="AZ7776"/>
      <c r="BA7776"/>
      <c r="BB7776"/>
      <c r="BC7776"/>
      <c r="BD7776"/>
      <c r="BE7776"/>
      <c r="BF7776"/>
      <c r="BG7776"/>
      <c r="BH7776"/>
      <c r="BI7776"/>
      <c r="BJ7776"/>
      <c r="BK7776"/>
      <c r="BL7776"/>
      <c r="BM7776"/>
      <c r="BN7776"/>
      <c r="BO7776"/>
      <c r="BP7776"/>
      <c r="BQ7776"/>
      <c r="BR7776"/>
      <c r="BS7776"/>
      <c r="BT7776"/>
      <c r="BU7776"/>
      <c r="BV7776"/>
      <c r="BW7776"/>
      <c r="BX7776"/>
      <c r="BY7776"/>
      <c r="BZ7776"/>
      <c r="CA7776"/>
      <c r="CB7776"/>
      <c r="CC7776"/>
      <c r="CD7776"/>
      <c r="CE7776"/>
      <c r="CF7776"/>
      <c r="CG7776"/>
      <c r="CH7776"/>
      <c r="CI7776"/>
      <c r="CJ7776"/>
      <c r="CK7776"/>
      <c r="CL7776"/>
      <c r="CM7776"/>
      <c r="CN7776"/>
      <c r="CO7776"/>
      <c r="CP7776"/>
      <c r="CQ7776"/>
      <c r="CR7776"/>
      <c r="CS7776"/>
      <c r="CT7776"/>
      <c r="CU7776"/>
      <c r="CV7776"/>
    </row>
    <row r="7777" spans="10:100" x14ac:dyDescent="0.25">
      <c r="J7777"/>
      <c r="K7777"/>
      <c r="L7777"/>
      <c r="M7777"/>
      <c r="N7777"/>
      <c r="O7777"/>
      <c r="P7777"/>
      <c r="Q7777"/>
      <c r="R7777"/>
      <c r="S7777"/>
      <c r="T7777"/>
      <c r="U7777"/>
      <c r="V7777"/>
      <c r="W7777"/>
      <c r="X7777"/>
      <c r="Y7777"/>
      <c r="Z7777"/>
      <c r="AA7777"/>
      <c r="AB7777"/>
      <c r="AC7777"/>
      <c r="AD7777"/>
      <c r="AE7777"/>
      <c r="AF7777"/>
      <c r="AG7777"/>
      <c r="AH7777"/>
      <c r="AI7777"/>
      <c r="AJ7777"/>
      <c r="AK7777"/>
      <c r="AL7777"/>
      <c r="AM7777"/>
      <c r="AN7777"/>
      <c r="AO7777"/>
      <c r="AP7777"/>
      <c r="AQ7777"/>
      <c r="AR7777"/>
      <c r="AS7777"/>
      <c r="AT7777"/>
      <c r="AU7777"/>
      <c r="AV7777"/>
      <c r="AW7777"/>
      <c r="AX7777"/>
      <c r="AY7777"/>
      <c r="AZ7777"/>
      <c r="BA7777"/>
      <c r="BB7777"/>
      <c r="BC7777"/>
      <c r="BD7777"/>
      <c r="BE7777"/>
      <c r="BF7777"/>
      <c r="BG7777"/>
      <c r="BH7777"/>
      <c r="BI7777"/>
      <c r="BJ7777"/>
      <c r="BK7777"/>
      <c r="BL7777"/>
      <c r="BM7777"/>
      <c r="BN7777"/>
      <c r="BO7777"/>
      <c r="BP7777"/>
      <c r="BQ7777"/>
      <c r="BR7777"/>
      <c r="BS7777"/>
      <c r="BT7777"/>
      <c r="BU7777"/>
      <c r="BV7777"/>
      <c r="BW7777"/>
      <c r="BX7777"/>
      <c r="BY7777"/>
      <c r="BZ7777"/>
      <c r="CA7777"/>
      <c r="CB7777"/>
      <c r="CC7777"/>
      <c r="CD7777"/>
      <c r="CE7777"/>
      <c r="CF7777"/>
      <c r="CG7777"/>
      <c r="CH7777"/>
      <c r="CI7777"/>
      <c r="CJ7777"/>
      <c r="CK7777"/>
      <c r="CL7777"/>
      <c r="CM7777"/>
      <c r="CN7777"/>
      <c r="CO7777"/>
      <c r="CP7777"/>
      <c r="CQ7777"/>
      <c r="CR7777"/>
      <c r="CS7777"/>
      <c r="CT7777"/>
      <c r="CU7777"/>
      <c r="CV7777"/>
    </row>
    <row r="7778" spans="10:100" x14ac:dyDescent="0.25">
      <c r="J7778"/>
      <c r="K7778"/>
      <c r="L7778"/>
      <c r="M7778"/>
      <c r="N7778"/>
      <c r="O7778"/>
      <c r="P7778"/>
      <c r="Q7778"/>
      <c r="R7778"/>
      <c r="S7778"/>
      <c r="T7778"/>
      <c r="U7778"/>
      <c r="V7778"/>
      <c r="W7778"/>
      <c r="X7778"/>
      <c r="Y7778"/>
      <c r="Z7778"/>
      <c r="AA7778"/>
      <c r="AB7778"/>
      <c r="AC7778"/>
      <c r="AD7778"/>
      <c r="AE7778"/>
      <c r="AF7778"/>
      <c r="AG7778"/>
      <c r="AH7778"/>
      <c r="AI7778"/>
      <c r="AJ7778"/>
      <c r="AK7778"/>
      <c r="AL7778"/>
      <c r="AM7778"/>
      <c r="AN7778"/>
      <c r="AO7778"/>
      <c r="AP7778"/>
      <c r="AQ7778"/>
      <c r="AR7778"/>
      <c r="AS7778"/>
      <c r="AT7778"/>
      <c r="AU7778"/>
      <c r="AV7778"/>
      <c r="AW7778"/>
      <c r="AX7778"/>
      <c r="AY7778"/>
      <c r="AZ7778"/>
      <c r="BA7778"/>
      <c r="BB7778"/>
      <c r="BC7778"/>
      <c r="BD7778"/>
      <c r="BE7778"/>
      <c r="BF7778"/>
      <c r="BG7778"/>
      <c r="BH7778"/>
      <c r="BI7778"/>
      <c r="BJ7778"/>
      <c r="BK7778"/>
      <c r="BL7778"/>
      <c r="BM7778"/>
      <c r="BN7778"/>
      <c r="BO7778"/>
      <c r="BP7778"/>
      <c r="BQ7778"/>
      <c r="BR7778"/>
      <c r="BS7778"/>
      <c r="BT7778"/>
      <c r="BU7778"/>
      <c r="BV7778"/>
      <c r="BW7778"/>
      <c r="BX7778"/>
      <c r="BY7778"/>
      <c r="BZ7778"/>
      <c r="CA7778"/>
      <c r="CB7778"/>
      <c r="CC7778"/>
      <c r="CD7778"/>
      <c r="CE7778"/>
      <c r="CF7778"/>
      <c r="CG7778"/>
      <c r="CH7778"/>
      <c r="CI7778"/>
      <c r="CJ7778"/>
      <c r="CK7778"/>
      <c r="CL7778"/>
      <c r="CM7778"/>
      <c r="CN7778"/>
      <c r="CO7778"/>
      <c r="CP7778"/>
      <c r="CQ7778"/>
      <c r="CR7778"/>
      <c r="CS7778"/>
      <c r="CT7778"/>
      <c r="CU7778"/>
      <c r="CV7778"/>
    </row>
    <row r="7779" spans="10:100" x14ac:dyDescent="0.25">
      <c r="J7779"/>
      <c r="K7779"/>
      <c r="L7779"/>
      <c r="M7779"/>
      <c r="N7779"/>
      <c r="O7779"/>
      <c r="P7779"/>
      <c r="Q7779"/>
      <c r="R7779"/>
      <c r="S7779"/>
      <c r="T7779"/>
      <c r="U7779"/>
      <c r="V7779"/>
      <c r="W7779"/>
      <c r="X7779"/>
      <c r="Y7779"/>
      <c r="Z7779"/>
      <c r="AA7779"/>
      <c r="AB7779"/>
      <c r="AC7779"/>
      <c r="AD7779"/>
      <c r="AE7779"/>
      <c r="AF7779"/>
      <c r="AG7779"/>
      <c r="AH7779"/>
      <c r="AI7779"/>
      <c r="AJ7779"/>
      <c r="AK7779"/>
      <c r="AL7779"/>
      <c r="AM7779"/>
      <c r="AN7779"/>
      <c r="AO7779"/>
      <c r="AP7779"/>
      <c r="AQ7779"/>
      <c r="AR7779"/>
      <c r="AS7779"/>
      <c r="AT7779"/>
      <c r="AU7779"/>
      <c r="AV7779"/>
      <c r="AW7779"/>
      <c r="AX7779"/>
      <c r="AY7779"/>
      <c r="AZ7779"/>
      <c r="BA7779"/>
      <c r="BB7779"/>
      <c r="BC7779"/>
      <c r="BD7779"/>
      <c r="BE7779"/>
      <c r="BF7779"/>
      <c r="BG7779"/>
      <c r="BH7779"/>
      <c r="BI7779"/>
      <c r="BJ7779"/>
      <c r="BK7779"/>
      <c r="BL7779"/>
      <c r="BM7779"/>
      <c r="BN7779"/>
      <c r="BO7779"/>
      <c r="BP7779"/>
      <c r="BQ7779"/>
      <c r="BR7779"/>
      <c r="BS7779"/>
      <c r="BT7779"/>
      <c r="BU7779"/>
      <c r="BV7779"/>
      <c r="BW7779"/>
      <c r="BX7779"/>
      <c r="BY7779"/>
      <c r="BZ7779"/>
      <c r="CA7779"/>
      <c r="CB7779"/>
      <c r="CC7779"/>
      <c r="CD7779"/>
      <c r="CE7779"/>
      <c r="CF7779"/>
      <c r="CG7779"/>
      <c r="CH7779"/>
      <c r="CI7779"/>
      <c r="CJ7779"/>
      <c r="CK7779"/>
      <c r="CL7779"/>
      <c r="CM7779"/>
      <c r="CN7779"/>
      <c r="CO7779"/>
      <c r="CP7779"/>
      <c r="CQ7779"/>
      <c r="CR7779"/>
      <c r="CS7779"/>
      <c r="CT7779"/>
      <c r="CU7779"/>
      <c r="CV7779"/>
    </row>
    <row r="7780" spans="10:100" x14ac:dyDescent="0.25">
      <c r="J7780"/>
      <c r="K7780"/>
      <c r="L7780"/>
      <c r="M7780"/>
      <c r="N7780"/>
      <c r="O7780"/>
      <c r="P7780"/>
      <c r="Q7780"/>
      <c r="R7780"/>
      <c r="S7780"/>
      <c r="T7780"/>
      <c r="U7780"/>
      <c r="V7780"/>
      <c r="W7780"/>
      <c r="X7780"/>
      <c r="Y7780"/>
      <c r="Z7780"/>
      <c r="AA7780"/>
      <c r="AB7780"/>
      <c r="AC7780"/>
      <c r="AD7780"/>
      <c r="AE7780"/>
      <c r="AF7780"/>
      <c r="AG7780"/>
      <c r="AH7780"/>
      <c r="AI7780"/>
      <c r="AJ7780"/>
      <c r="AK7780"/>
      <c r="AL7780"/>
      <c r="AM7780"/>
      <c r="AN7780"/>
      <c r="AO7780"/>
      <c r="AP7780"/>
      <c r="AQ7780"/>
      <c r="AR7780"/>
      <c r="AS7780"/>
      <c r="AT7780"/>
      <c r="AU7780"/>
      <c r="AV7780"/>
      <c r="AW7780"/>
      <c r="AX7780"/>
      <c r="AY7780"/>
      <c r="AZ7780"/>
      <c r="BA7780"/>
      <c r="BB7780"/>
      <c r="BC7780"/>
      <c r="BD7780"/>
      <c r="BE7780"/>
      <c r="BF7780"/>
      <c r="BG7780"/>
      <c r="BH7780"/>
      <c r="BI7780"/>
      <c r="BJ7780"/>
      <c r="BK7780"/>
      <c r="BL7780"/>
      <c r="BM7780"/>
      <c r="BN7780"/>
      <c r="BO7780"/>
      <c r="BP7780"/>
      <c r="BQ7780"/>
      <c r="BR7780"/>
      <c r="BS7780"/>
      <c r="BT7780"/>
      <c r="BU7780"/>
      <c r="BV7780"/>
      <c r="BW7780"/>
      <c r="BX7780"/>
      <c r="BY7780"/>
      <c r="BZ7780"/>
      <c r="CA7780"/>
      <c r="CB7780"/>
      <c r="CC7780"/>
      <c r="CD7780"/>
      <c r="CE7780"/>
      <c r="CF7780"/>
      <c r="CG7780"/>
      <c r="CH7780"/>
      <c r="CI7780"/>
      <c r="CJ7780"/>
      <c r="CK7780"/>
      <c r="CL7780"/>
      <c r="CM7780"/>
      <c r="CN7780"/>
      <c r="CO7780"/>
      <c r="CP7780"/>
      <c r="CQ7780"/>
      <c r="CR7780"/>
      <c r="CS7780"/>
      <c r="CT7780"/>
      <c r="CU7780"/>
      <c r="CV7780"/>
    </row>
    <row r="7781" spans="10:100" x14ac:dyDescent="0.25">
      <c r="J7781"/>
      <c r="K7781"/>
      <c r="L7781"/>
      <c r="M7781"/>
      <c r="N7781"/>
      <c r="O7781"/>
      <c r="P7781"/>
      <c r="Q7781"/>
      <c r="R7781"/>
      <c r="S7781"/>
      <c r="T7781"/>
      <c r="U7781"/>
      <c r="V7781"/>
      <c r="W7781"/>
      <c r="X7781"/>
      <c r="Y7781"/>
      <c r="Z7781"/>
      <c r="AA7781"/>
      <c r="AB7781"/>
      <c r="AC7781"/>
      <c r="AD7781"/>
      <c r="AE7781"/>
      <c r="AF7781"/>
      <c r="AG7781"/>
      <c r="AH7781"/>
      <c r="AI7781"/>
      <c r="AJ7781"/>
      <c r="AK7781"/>
      <c r="AL7781"/>
      <c r="AM7781"/>
      <c r="AN7781"/>
      <c r="AO7781"/>
      <c r="AP7781"/>
      <c r="AQ7781"/>
      <c r="AR7781"/>
      <c r="AS7781"/>
      <c r="AT7781"/>
      <c r="AU7781"/>
      <c r="AV7781"/>
      <c r="AW7781"/>
      <c r="AX7781"/>
      <c r="AY7781"/>
      <c r="AZ7781"/>
      <c r="BA7781"/>
      <c r="BB7781"/>
      <c r="BC7781"/>
      <c r="BD7781"/>
      <c r="BE7781"/>
      <c r="BF7781"/>
      <c r="BG7781"/>
      <c r="BH7781"/>
      <c r="BI7781"/>
      <c r="BJ7781"/>
      <c r="BK7781"/>
      <c r="BL7781"/>
      <c r="BM7781"/>
      <c r="BN7781"/>
      <c r="BO7781"/>
      <c r="BP7781"/>
      <c r="BQ7781"/>
      <c r="BR7781"/>
      <c r="BS7781"/>
      <c r="BT7781"/>
      <c r="BU7781"/>
      <c r="BV7781"/>
      <c r="BW7781"/>
      <c r="BX7781"/>
      <c r="BY7781"/>
      <c r="BZ7781"/>
      <c r="CA7781"/>
      <c r="CB7781"/>
      <c r="CC7781"/>
      <c r="CD7781"/>
      <c r="CE7781"/>
      <c r="CF7781"/>
      <c r="CG7781"/>
      <c r="CH7781"/>
      <c r="CI7781"/>
      <c r="CJ7781"/>
      <c r="CK7781"/>
      <c r="CL7781"/>
      <c r="CM7781"/>
      <c r="CN7781"/>
      <c r="CO7781"/>
      <c r="CP7781"/>
      <c r="CQ7781"/>
      <c r="CR7781"/>
      <c r="CS7781"/>
      <c r="CT7781"/>
      <c r="CU7781"/>
      <c r="CV7781"/>
    </row>
    <row r="7782" spans="10:100" x14ac:dyDescent="0.25">
      <c r="J7782"/>
      <c r="K7782"/>
      <c r="L7782"/>
      <c r="M7782"/>
      <c r="N7782"/>
      <c r="O7782"/>
      <c r="P7782"/>
      <c r="Q7782"/>
      <c r="R7782"/>
      <c r="S7782"/>
      <c r="T7782"/>
      <c r="U7782"/>
      <c r="V7782"/>
      <c r="W7782"/>
      <c r="X7782"/>
      <c r="Y7782"/>
      <c r="Z7782"/>
      <c r="AA7782"/>
      <c r="AB7782"/>
      <c r="AC7782"/>
      <c r="AD7782"/>
      <c r="AE7782"/>
      <c r="AF7782"/>
      <c r="AG7782"/>
      <c r="AH7782"/>
      <c r="AI7782"/>
      <c r="AJ7782"/>
      <c r="AK7782"/>
      <c r="AL7782"/>
      <c r="AM7782"/>
      <c r="AN7782"/>
      <c r="AO7782"/>
      <c r="AP7782"/>
      <c r="AQ7782"/>
      <c r="AR7782"/>
      <c r="AS7782"/>
      <c r="AT7782"/>
      <c r="AU7782"/>
      <c r="AV7782"/>
      <c r="AW7782"/>
      <c r="AX7782"/>
      <c r="AY7782"/>
      <c r="AZ7782"/>
      <c r="BA7782"/>
      <c r="BB7782"/>
      <c r="BC7782"/>
      <c r="BD7782"/>
      <c r="BE7782"/>
      <c r="BF7782"/>
      <c r="BG7782"/>
      <c r="BH7782"/>
      <c r="BI7782"/>
      <c r="BJ7782"/>
      <c r="BK7782"/>
      <c r="BL7782"/>
      <c r="BM7782"/>
      <c r="BN7782"/>
      <c r="BO7782"/>
      <c r="BP7782"/>
      <c r="BQ7782"/>
      <c r="BR7782"/>
      <c r="BS7782"/>
      <c r="BT7782"/>
      <c r="BU7782"/>
      <c r="BV7782"/>
      <c r="BW7782"/>
      <c r="BX7782"/>
      <c r="BY7782"/>
      <c r="BZ7782"/>
      <c r="CA7782"/>
      <c r="CB7782"/>
      <c r="CC7782"/>
      <c r="CD7782"/>
      <c r="CE7782"/>
      <c r="CF7782"/>
      <c r="CG7782"/>
      <c r="CH7782"/>
      <c r="CI7782"/>
      <c r="CJ7782"/>
      <c r="CK7782"/>
      <c r="CL7782"/>
      <c r="CM7782"/>
      <c r="CN7782"/>
      <c r="CO7782"/>
      <c r="CP7782"/>
      <c r="CQ7782"/>
      <c r="CR7782"/>
      <c r="CS7782"/>
      <c r="CT7782"/>
      <c r="CU7782"/>
      <c r="CV7782"/>
    </row>
    <row r="7783" spans="10:100" x14ac:dyDescent="0.25">
      <c r="J7783"/>
      <c r="K7783"/>
      <c r="L7783"/>
      <c r="M7783"/>
      <c r="N7783"/>
      <c r="O7783"/>
      <c r="P7783"/>
      <c r="Q7783"/>
      <c r="R7783"/>
      <c r="S7783"/>
      <c r="T7783"/>
      <c r="U7783"/>
      <c r="V7783"/>
      <c r="W7783"/>
      <c r="X7783"/>
      <c r="Y7783"/>
      <c r="Z7783"/>
      <c r="AA7783"/>
      <c r="AB7783"/>
      <c r="AC7783"/>
      <c r="AD7783"/>
      <c r="AE7783"/>
      <c r="AF7783"/>
      <c r="AG7783"/>
      <c r="AH7783"/>
      <c r="AI7783"/>
      <c r="AJ7783"/>
      <c r="AK7783"/>
      <c r="AL7783"/>
      <c r="AM7783"/>
      <c r="AN7783"/>
      <c r="AO7783"/>
      <c r="AP7783"/>
      <c r="AQ7783"/>
      <c r="AR7783"/>
      <c r="AS7783"/>
      <c r="AT7783"/>
      <c r="AU7783"/>
      <c r="AV7783"/>
      <c r="AW7783"/>
      <c r="AX7783"/>
      <c r="AY7783"/>
      <c r="AZ7783"/>
      <c r="BA7783"/>
      <c r="BB7783"/>
      <c r="BC7783"/>
      <c r="BD7783"/>
      <c r="BE7783"/>
      <c r="BF7783"/>
      <c r="BG7783"/>
      <c r="BH7783"/>
      <c r="BI7783"/>
      <c r="BJ7783"/>
      <c r="BK7783"/>
      <c r="BL7783"/>
      <c r="BM7783"/>
      <c r="BN7783"/>
      <c r="BO7783"/>
      <c r="BP7783"/>
      <c r="BQ7783"/>
      <c r="BR7783"/>
      <c r="BS7783"/>
      <c r="BT7783"/>
      <c r="BU7783"/>
      <c r="BV7783"/>
      <c r="BW7783"/>
      <c r="BX7783"/>
      <c r="BY7783"/>
      <c r="BZ7783"/>
      <c r="CA7783"/>
      <c r="CB7783"/>
      <c r="CC7783"/>
      <c r="CD7783"/>
      <c r="CE7783"/>
      <c r="CF7783"/>
      <c r="CG7783"/>
      <c r="CH7783"/>
      <c r="CI7783"/>
      <c r="CJ7783"/>
      <c r="CK7783"/>
      <c r="CL7783"/>
      <c r="CM7783"/>
      <c r="CN7783"/>
      <c r="CO7783"/>
      <c r="CP7783"/>
      <c r="CQ7783"/>
      <c r="CR7783"/>
      <c r="CS7783"/>
      <c r="CT7783"/>
      <c r="CU7783"/>
      <c r="CV7783"/>
    </row>
    <row r="7784" spans="10:100" x14ac:dyDescent="0.25">
      <c r="J7784"/>
      <c r="K7784"/>
      <c r="L7784"/>
      <c r="M7784"/>
      <c r="N7784"/>
      <c r="O7784"/>
      <c r="P7784"/>
      <c r="Q7784"/>
      <c r="R7784"/>
      <c r="S7784"/>
      <c r="T7784"/>
      <c r="U7784"/>
      <c r="V7784"/>
      <c r="W7784"/>
      <c r="X7784"/>
      <c r="Y7784"/>
      <c r="Z7784"/>
      <c r="AA7784"/>
      <c r="AB7784"/>
      <c r="AC7784"/>
      <c r="AD7784"/>
      <c r="AE7784"/>
      <c r="AF7784"/>
      <c r="AG7784"/>
      <c r="AH7784"/>
      <c r="AI7784"/>
      <c r="AJ7784"/>
      <c r="AK7784"/>
      <c r="AL7784"/>
      <c r="AM7784"/>
      <c r="AN7784"/>
      <c r="AO7784"/>
      <c r="AP7784"/>
      <c r="AQ7784"/>
      <c r="AR7784"/>
      <c r="AS7784"/>
      <c r="AT7784"/>
      <c r="AU7784"/>
      <c r="AV7784"/>
      <c r="AW7784"/>
      <c r="AX7784"/>
      <c r="AY7784"/>
      <c r="AZ7784"/>
      <c r="BA7784"/>
      <c r="BB7784"/>
      <c r="BC7784"/>
      <c r="BD7784"/>
      <c r="BE7784"/>
      <c r="BF7784"/>
      <c r="BG7784"/>
      <c r="BH7784"/>
      <c r="BI7784"/>
      <c r="BJ7784"/>
      <c r="BK7784"/>
      <c r="BL7784"/>
      <c r="BM7784"/>
      <c r="BN7784"/>
      <c r="BO7784"/>
      <c r="BP7784"/>
      <c r="BQ7784"/>
      <c r="BR7784"/>
      <c r="BS7784"/>
      <c r="BT7784"/>
      <c r="BU7784"/>
      <c r="BV7784"/>
      <c r="BW7784"/>
      <c r="BX7784"/>
      <c r="BY7784"/>
      <c r="BZ7784"/>
      <c r="CA7784"/>
      <c r="CB7784"/>
      <c r="CC7784"/>
      <c r="CD7784"/>
      <c r="CE7784"/>
      <c r="CF7784"/>
      <c r="CG7784"/>
      <c r="CH7784"/>
      <c r="CI7784"/>
      <c r="CJ7784"/>
      <c r="CK7784"/>
      <c r="CL7784"/>
      <c r="CM7784"/>
      <c r="CN7784"/>
      <c r="CO7784"/>
      <c r="CP7784"/>
      <c r="CQ7784"/>
      <c r="CR7784"/>
      <c r="CS7784"/>
      <c r="CT7784"/>
      <c r="CU7784"/>
      <c r="CV7784"/>
    </row>
    <row r="7785" spans="10:100" x14ac:dyDescent="0.25">
      <c r="J7785"/>
      <c r="K7785"/>
      <c r="L7785"/>
      <c r="M7785"/>
      <c r="N7785"/>
      <c r="O7785"/>
      <c r="P7785"/>
      <c r="Q7785"/>
      <c r="R7785"/>
      <c r="S7785"/>
      <c r="T7785"/>
      <c r="U7785"/>
      <c r="V7785"/>
      <c r="W7785"/>
      <c r="X7785"/>
      <c r="Y7785"/>
      <c r="Z7785"/>
      <c r="AA7785"/>
      <c r="AB7785"/>
      <c r="AC7785"/>
      <c r="AD7785"/>
      <c r="AE7785"/>
      <c r="AF7785"/>
      <c r="AG7785"/>
      <c r="AH7785"/>
      <c r="AI7785"/>
      <c r="AJ7785"/>
      <c r="AK7785"/>
      <c r="AL7785"/>
      <c r="AM7785"/>
      <c r="AN7785"/>
      <c r="AO7785"/>
      <c r="AP7785"/>
      <c r="AQ7785"/>
      <c r="AR7785"/>
      <c r="AS7785"/>
      <c r="AT7785"/>
      <c r="AU7785"/>
      <c r="AV7785"/>
      <c r="AW7785"/>
      <c r="AX7785"/>
      <c r="AY7785"/>
      <c r="AZ7785"/>
      <c r="BA7785"/>
      <c r="BB7785"/>
      <c r="BC7785"/>
      <c r="BD7785"/>
      <c r="BE7785"/>
      <c r="BF7785"/>
      <c r="BG7785"/>
      <c r="BH7785"/>
      <c r="BI7785"/>
      <c r="BJ7785"/>
      <c r="BK7785"/>
      <c r="BL7785"/>
      <c r="BM7785"/>
      <c r="BN7785"/>
      <c r="BO7785"/>
      <c r="BP7785"/>
      <c r="BQ7785"/>
      <c r="BR7785"/>
      <c r="BS7785"/>
      <c r="BT7785"/>
      <c r="BU7785"/>
      <c r="BV7785"/>
      <c r="BW7785"/>
      <c r="BX7785"/>
      <c r="BY7785"/>
      <c r="BZ7785"/>
      <c r="CA7785"/>
      <c r="CB7785"/>
      <c r="CC7785"/>
      <c r="CD7785"/>
      <c r="CE7785"/>
      <c r="CF7785"/>
      <c r="CG7785"/>
      <c r="CH7785"/>
      <c r="CI7785"/>
      <c r="CJ7785"/>
      <c r="CK7785"/>
      <c r="CL7785"/>
      <c r="CM7785"/>
      <c r="CN7785"/>
      <c r="CO7785"/>
      <c r="CP7785"/>
      <c r="CQ7785"/>
      <c r="CR7785"/>
      <c r="CS7785"/>
      <c r="CT7785"/>
      <c r="CU7785"/>
      <c r="CV7785"/>
    </row>
    <row r="7786" spans="10:100" x14ac:dyDescent="0.25">
      <c r="J7786"/>
      <c r="K7786"/>
      <c r="L7786"/>
      <c r="M7786"/>
      <c r="N7786"/>
      <c r="O7786"/>
      <c r="P7786"/>
      <c r="Q7786"/>
      <c r="R7786"/>
      <c r="S7786"/>
      <c r="T7786"/>
      <c r="U7786"/>
      <c r="V7786"/>
      <c r="W7786"/>
      <c r="X7786"/>
      <c r="Y7786"/>
      <c r="Z7786"/>
      <c r="AA7786"/>
      <c r="AB7786"/>
      <c r="AC7786"/>
      <c r="AD7786"/>
      <c r="AE7786"/>
      <c r="AF7786"/>
      <c r="AG7786"/>
      <c r="AH7786"/>
      <c r="AI7786"/>
      <c r="AJ7786"/>
      <c r="AK7786"/>
      <c r="AL7786"/>
      <c r="AM7786"/>
      <c r="AN7786"/>
      <c r="AO7786"/>
      <c r="AP7786"/>
      <c r="AQ7786"/>
      <c r="AR7786"/>
      <c r="AS7786"/>
      <c r="AT7786"/>
      <c r="AU7786"/>
      <c r="AV7786"/>
      <c r="AW7786"/>
      <c r="AX7786"/>
      <c r="AY7786"/>
      <c r="AZ7786"/>
      <c r="BA7786"/>
      <c r="BB7786"/>
      <c r="BC7786"/>
      <c r="BD7786"/>
      <c r="BE7786"/>
      <c r="BF7786"/>
      <c r="BG7786"/>
      <c r="BH7786"/>
      <c r="BI7786"/>
      <c r="BJ7786"/>
      <c r="BK7786"/>
      <c r="BL7786"/>
      <c r="BM7786"/>
      <c r="BN7786"/>
      <c r="BO7786"/>
      <c r="BP7786"/>
      <c r="BQ7786"/>
      <c r="BR7786"/>
      <c r="BS7786"/>
      <c r="BT7786"/>
      <c r="BU7786"/>
      <c r="BV7786"/>
      <c r="BW7786"/>
      <c r="BX7786"/>
      <c r="BY7786"/>
      <c r="BZ7786"/>
      <c r="CA7786"/>
      <c r="CB7786"/>
      <c r="CC7786"/>
      <c r="CD7786"/>
      <c r="CE7786"/>
      <c r="CF7786"/>
      <c r="CG7786"/>
      <c r="CH7786"/>
      <c r="CI7786"/>
      <c r="CJ7786"/>
      <c r="CK7786"/>
      <c r="CL7786"/>
      <c r="CM7786"/>
      <c r="CN7786"/>
      <c r="CO7786"/>
      <c r="CP7786"/>
      <c r="CQ7786"/>
      <c r="CR7786"/>
      <c r="CS7786"/>
      <c r="CT7786"/>
      <c r="CU7786"/>
      <c r="CV7786"/>
    </row>
    <row r="7787" spans="10:100" x14ac:dyDescent="0.25">
      <c r="J7787"/>
      <c r="K7787"/>
      <c r="L7787"/>
      <c r="M7787"/>
      <c r="N7787"/>
      <c r="O7787"/>
      <c r="P7787"/>
      <c r="Q7787"/>
      <c r="R7787"/>
      <c r="S7787"/>
      <c r="T7787"/>
      <c r="U7787"/>
      <c r="V7787"/>
      <c r="W7787"/>
      <c r="X7787"/>
      <c r="Y7787"/>
      <c r="Z7787"/>
      <c r="AA7787"/>
      <c r="AB7787"/>
      <c r="AC7787"/>
      <c r="AD7787"/>
      <c r="AE7787"/>
      <c r="AF7787"/>
      <c r="AG7787"/>
      <c r="AH7787"/>
      <c r="AI7787"/>
      <c r="AJ7787"/>
      <c r="AK7787"/>
      <c r="AL7787"/>
      <c r="AM7787"/>
      <c r="AN7787"/>
      <c r="AO7787"/>
      <c r="AP7787"/>
      <c r="AQ7787"/>
      <c r="AR7787"/>
      <c r="AS7787"/>
      <c r="AT7787"/>
      <c r="AU7787"/>
      <c r="AV7787"/>
      <c r="AW7787"/>
      <c r="AX7787"/>
      <c r="AY7787"/>
      <c r="AZ7787"/>
      <c r="BA7787"/>
      <c r="BB7787"/>
      <c r="BC7787"/>
      <c r="BD7787"/>
      <c r="BE7787"/>
      <c r="BF7787"/>
      <c r="BG7787"/>
      <c r="BH7787"/>
      <c r="BI7787"/>
      <c r="BJ7787"/>
      <c r="BK7787"/>
      <c r="BL7787"/>
      <c r="BM7787"/>
      <c r="BN7787"/>
      <c r="BO7787"/>
      <c r="BP7787"/>
      <c r="BQ7787"/>
      <c r="BR7787"/>
      <c r="BS7787"/>
      <c r="BT7787"/>
      <c r="BU7787"/>
      <c r="BV7787"/>
      <c r="BW7787"/>
      <c r="BX7787"/>
      <c r="BY7787"/>
      <c r="BZ7787"/>
      <c r="CA7787"/>
      <c r="CB7787"/>
      <c r="CC7787"/>
      <c r="CD7787"/>
      <c r="CE7787"/>
      <c r="CF7787"/>
      <c r="CG7787"/>
      <c r="CH7787"/>
      <c r="CI7787"/>
      <c r="CJ7787"/>
      <c r="CK7787"/>
      <c r="CL7787"/>
      <c r="CM7787"/>
      <c r="CN7787"/>
      <c r="CO7787"/>
      <c r="CP7787"/>
      <c r="CQ7787"/>
      <c r="CR7787"/>
      <c r="CS7787"/>
      <c r="CT7787"/>
      <c r="CU7787"/>
      <c r="CV7787"/>
    </row>
    <row r="7788" spans="10:100" x14ac:dyDescent="0.25">
      <c r="J7788"/>
      <c r="K7788"/>
      <c r="L7788"/>
      <c r="M7788"/>
      <c r="N7788"/>
      <c r="O7788"/>
      <c r="P7788"/>
      <c r="Q7788"/>
      <c r="R7788"/>
      <c r="S7788"/>
      <c r="T7788"/>
      <c r="U7788"/>
      <c r="V7788"/>
      <c r="W7788"/>
      <c r="X7788"/>
      <c r="Y7788"/>
      <c r="Z7788"/>
      <c r="AA7788"/>
      <c r="AB7788"/>
      <c r="AC7788"/>
      <c r="AD7788"/>
      <c r="AE7788"/>
      <c r="AF7788"/>
      <c r="AG7788"/>
      <c r="AH7788"/>
      <c r="AI7788"/>
      <c r="AJ7788"/>
      <c r="AK7788"/>
      <c r="AL7788"/>
      <c r="AM7788"/>
      <c r="AN7788"/>
      <c r="AO7788"/>
      <c r="AP7788"/>
      <c r="AQ7788"/>
      <c r="AR7788"/>
      <c r="AS7788"/>
      <c r="AT7788"/>
      <c r="AU7788"/>
      <c r="AV7788"/>
      <c r="AW7788"/>
      <c r="AX7788"/>
      <c r="AY7788"/>
      <c r="AZ7788"/>
      <c r="BA7788"/>
      <c r="BB7788"/>
      <c r="BC7788"/>
      <c r="BD7788"/>
      <c r="BE7788"/>
      <c r="BF7788"/>
      <c r="BG7788"/>
      <c r="BH7788"/>
      <c r="BI7788"/>
      <c r="BJ7788"/>
      <c r="BK7788"/>
      <c r="BL7788"/>
      <c r="BM7788"/>
      <c r="BN7788"/>
      <c r="BO7788"/>
      <c r="BP7788"/>
      <c r="BQ7788"/>
      <c r="BR7788"/>
      <c r="BS7788"/>
      <c r="BT7788"/>
      <c r="BU7788"/>
      <c r="BV7788"/>
      <c r="BW7788"/>
      <c r="BX7788"/>
      <c r="BY7788"/>
      <c r="BZ7788"/>
      <c r="CA7788"/>
      <c r="CB7788"/>
      <c r="CC7788"/>
      <c r="CD7788"/>
      <c r="CE7788"/>
      <c r="CF7788"/>
      <c r="CG7788"/>
      <c r="CH7788"/>
      <c r="CI7788"/>
      <c r="CJ7788"/>
      <c r="CK7788"/>
      <c r="CL7788"/>
      <c r="CM7788"/>
      <c r="CN7788"/>
      <c r="CO7788"/>
      <c r="CP7788"/>
      <c r="CQ7788"/>
      <c r="CR7788"/>
      <c r="CS7788"/>
      <c r="CT7788"/>
      <c r="CU7788"/>
      <c r="CV7788"/>
    </row>
    <row r="7789" spans="10:100" x14ac:dyDescent="0.25">
      <c r="J7789"/>
      <c r="K7789"/>
      <c r="L7789"/>
      <c r="M7789"/>
      <c r="N7789"/>
      <c r="O7789"/>
      <c r="P7789"/>
      <c r="Q7789"/>
      <c r="R7789"/>
      <c r="S7789"/>
      <c r="T7789"/>
      <c r="U7789"/>
      <c r="V7789"/>
      <c r="W7789"/>
      <c r="X7789"/>
      <c r="Y7789"/>
      <c r="Z7789"/>
      <c r="AA7789"/>
      <c r="AB7789"/>
      <c r="AC7789"/>
      <c r="AD7789"/>
      <c r="AE7789"/>
      <c r="AF7789"/>
      <c r="AG7789"/>
      <c r="AH7789"/>
      <c r="AI7789"/>
      <c r="AJ7789"/>
      <c r="AK7789"/>
      <c r="AL7789"/>
      <c r="AM7789"/>
      <c r="AN7789"/>
      <c r="AO7789"/>
      <c r="AP7789"/>
      <c r="AQ7789"/>
      <c r="AR7789"/>
      <c r="AS7789"/>
      <c r="AT7789"/>
      <c r="AU7789"/>
      <c r="AV7789"/>
      <c r="AW7789"/>
      <c r="AX7789"/>
      <c r="AY7789"/>
      <c r="AZ7789"/>
      <c r="BA7789"/>
      <c r="BB7789"/>
      <c r="BC7789"/>
      <c r="BD7789"/>
      <c r="BE7789"/>
      <c r="BF7789"/>
      <c r="BG7789"/>
      <c r="BH7789"/>
      <c r="BI7789"/>
      <c r="BJ7789"/>
      <c r="BK7789"/>
      <c r="BL7789"/>
      <c r="BM7789"/>
      <c r="BN7789"/>
      <c r="BO7789"/>
      <c r="BP7789"/>
      <c r="BQ7789"/>
      <c r="BR7789"/>
      <c r="BS7789"/>
      <c r="BT7789"/>
      <c r="BU7789"/>
      <c r="BV7789"/>
      <c r="BW7789"/>
      <c r="BX7789"/>
      <c r="BY7789"/>
      <c r="BZ7789"/>
      <c r="CA7789"/>
      <c r="CB7789"/>
      <c r="CC7789"/>
      <c r="CD7789"/>
      <c r="CE7789"/>
      <c r="CF7789"/>
      <c r="CG7789"/>
      <c r="CH7789"/>
      <c r="CI7789"/>
      <c r="CJ7789"/>
      <c r="CK7789"/>
      <c r="CL7789"/>
      <c r="CM7789"/>
      <c r="CN7789"/>
      <c r="CO7789"/>
      <c r="CP7789"/>
      <c r="CQ7789"/>
      <c r="CR7789"/>
      <c r="CS7789"/>
      <c r="CT7789"/>
      <c r="CU7789"/>
      <c r="CV7789"/>
    </row>
    <row r="7790" spans="10:100" x14ac:dyDescent="0.25">
      <c r="J7790"/>
      <c r="K7790"/>
      <c r="L7790"/>
      <c r="M7790"/>
      <c r="N7790"/>
      <c r="O7790"/>
      <c r="P7790"/>
      <c r="Q7790"/>
      <c r="R7790"/>
      <c r="S7790"/>
      <c r="T7790"/>
      <c r="U7790"/>
      <c r="V7790"/>
      <c r="W7790"/>
      <c r="X7790"/>
      <c r="Y7790"/>
      <c r="Z7790"/>
      <c r="AA7790"/>
      <c r="AB7790"/>
      <c r="AC7790"/>
      <c r="AD7790"/>
      <c r="AE7790"/>
      <c r="AF7790"/>
      <c r="AG7790"/>
      <c r="AH7790"/>
      <c r="AI7790"/>
      <c r="AJ7790"/>
      <c r="AK7790"/>
      <c r="AL7790"/>
      <c r="AM7790"/>
      <c r="AN7790"/>
      <c r="AO7790"/>
      <c r="AP7790"/>
      <c r="AQ7790"/>
      <c r="AR7790"/>
      <c r="AS7790"/>
      <c r="AT7790"/>
      <c r="AU7790"/>
      <c r="AV7790"/>
      <c r="AW7790"/>
      <c r="AX7790"/>
      <c r="AY7790"/>
      <c r="AZ7790"/>
      <c r="BA7790"/>
      <c r="BB7790"/>
      <c r="BC7790"/>
      <c r="BD7790"/>
      <c r="BE7790"/>
      <c r="BF7790"/>
      <c r="BG7790"/>
      <c r="BH7790"/>
      <c r="BI7790"/>
      <c r="BJ7790"/>
      <c r="BK7790"/>
      <c r="BL7790"/>
      <c r="BM7790"/>
      <c r="BN7790"/>
      <c r="BO7790"/>
      <c r="BP7790"/>
      <c r="BQ7790"/>
      <c r="BR7790"/>
      <c r="BS7790"/>
      <c r="BT7790"/>
      <c r="BU7790"/>
      <c r="BV7790"/>
      <c r="BW7790"/>
      <c r="BX7790"/>
      <c r="BY7790"/>
      <c r="BZ7790"/>
      <c r="CA7790"/>
      <c r="CB7790"/>
      <c r="CC7790"/>
      <c r="CD7790"/>
      <c r="CE7790"/>
      <c r="CF7790"/>
      <c r="CG7790"/>
      <c r="CH7790"/>
      <c r="CI7790"/>
      <c r="CJ7790"/>
      <c r="CK7790"/>
      <c r="CL7790"/>
      <c r="CM7790"/>
      <c r="CN7790"/>
      <c r="CO7790"/>
      <c r="CP7790"/>
      <c r="CQ7790"/>
      <c r="CR7790"/>
      <c r="CS7790"/>
      <c r="CT7790"/>
      <c r="CU7790"/>
      <c r="CV7790"/>
    </row>
    <row r="7791" spans="10:100" x14ac:dyDescent="0.25">
      <c r="J7791"/>
      <c r="K7791"/>
      <c r="L7791"/>
      <c r="M7791"/>
      <c r="N7791"/>
      <c r="O7791"/>
      <c r="P7791"/>
      <c r="Q7791"/>
      <c r="R7791"/>
      <c r="S7791"/>
      <c r="T7791"/>
      <c r="U7791"/>
      <c r="V7791"/>
      <c r="W7791"/>
      <c r="X7791"/>
      <c r="Y7791"/>
      <c r="Z7791"/>
      <c r="AA7791"/>
      <c r="AB7791"/>
      <c r="AC7791"/>
      <c r="AD7791"/>
      <c r="AE7791"/>
      <c r="AF7791"/>
      <c r="AG7791"/>
      <c r="AH7791"/>
      <c r="AI7791"/>
      <c r="AJ7791"/>
      <c r="AK7791"/>
      <c r="AL7791"/>
      <c r="AM7791"/>
      <c r="AN7791"/>
      <c r="AO7791"/>
      <c r="AP7791"/>
      <c r="AQ7791"/>
      <c r="AR7791"/>
      <c r="AS7791"/>
      <c r="AT7791"/>
      <c r="AU7791"/>
      <c r="AV7791"/>
      <c r="AW7791"/>
      <c r="AX7791"/>
      <c r="AY7791"/>
      <c r="AZ7791"/>
      <c r="BA7791"/>
      <c r="BB7791"/>
      <c r="BC7791"/>
      <c r="BD7791"/>
      <c r="BE7791"/>
      <c r="BF7791"/>
      <c r="BG7791"/>
      <c r="BH7791"/>
      <c r="BI7791"/>
      <c r="BJ7791"/>
      <c r="BK7791"/>
      <c r="BL7791"/>
      <c r="BM7791"/>
      <c r="BN7791"/>
      <c r="BO7791"/>
      <c r="BP7791"/>
      <c r="BQ7791"/>
      <c r="BR7791"/>
      <c r="BS7791"/>
      <c r="BT7791"/>
      <c r="BU7791"/>
      <c r="BV7791"/>
      <c r="BW7791"/>
      <c r="BX7791"/>
      <c r="BY7791"/>
      <c r="BZ7791"/>
      <c r="CA7791"/>
      <c r="CB7791"/>
      <c r="CC7791"/>
      <c r="CD7791"/>
      <c r="CE7791"/>
      <c r="CF7791"/>
      <c r="CG7791"/>
      <c r="CH7791"/>
      <c r="CI7791"/>
      <c r="CJ7791"/>
      <c r="CK7791"/>
      <c r="CL7791"/>
      <c r="CM7791"/>
      <c r="CN7791"/>
      <c r="CO7791"/>
      <c r="CP7791"/>
      <c r="CQ7791"/>
      <c r="CR7791"/>
      <c r="CS7791"/>
      <c r="CT7791"/>
      <c r="CU7791"/>
      <c r="CV7791"/>
    </row>
    <row r="7792" spans="10:100" x14ac:dyDescent="0.25">
      <c r="J7792"/>
      <c r="K7792"/>
      <c r="L7792"/>
      <c r="M7792"/>
      <c r="N7792"/>
      <c r="O7792"/>
      <c r="P7792"/>
      <c r="Q7792"/>
      <c r="R7792"/>
      <c r="S7792"/>
      <c r="T7792"/>
      <c r="U7792"/>
      <c r="V7792"/>
      <c r="W7792"/>
      <c r="X7792"/>
      <c r="Y7792"/>
      <c r="Z7792"/>
      <c r="AA7792"/>
      <c r="AB7792"/>
      <c r="AC7792"/>
      <c r="AD7792"/>
      <c r="AE7792"/>
      <c r="AF7792"/>
      <c r="AG7792"/>
      <c r="AH7792"/>
      <c r="AI7792"/>
      <c r="AJ7792"/>
      <c r="AK7792"/>
      <c r="AL7792"/>
      <c r="AM7792"/>
      <c r="AN7792"/>
      <c r="AO7792"/>
      <c r="AP7792"/>
      <c r="AQ7792"/>
      <c r="AR7792"/>
      <c r="AS7792"/>
      <c r="AT7792"/>
      <c r="AU7792"/>
      <c r="AV7792"/>
      <c r="AW7792"/>
      <c r="AX7792"/>
      <c r="AY7792"/>
      <c r="AZ7792"/>
      <c r="BA7792"/>
      <c r="BB7792"/>
      <c r="BC7792"/>
      <c r="BD7792"/>
      <c r="BE7792"/>
      <c r="BF7792"/>
      <c r="BG7792"/>
      <c r="BH7792"/>
      <c r="BI7792"/>
      <c r="BJ7792"/>
      <c r="BK7792"/>
      <c r="BL7792"/>
      <c r="BM7792"/>
      <c r="BN7792"/>
      <c r="BO7792"/>
      <c r="BP7792"/>
      <c r="BQ7792"/>
      <c r="BR7792"/>
      <c r="BS7792"/>
      <c r="BT7792"/>
      <c r="BU7792"/>
      <c r="BV7792"/>
      <c r="BW7792"/>
      <c r="BX7792"/>
      <c r="BY7792"/>
      <c r="BZ7792"/>
      <c r="CA7792"/>
      <c r="CB7792"/>
      <c r="CC7792"/>
      <c r="CD7792"/>
      <c r="CE7792"/>
      <c r="CF7792"/>
      <c r="CG7792"/>
      <c r="CH7792"/>
      <c r="CI7792"/>
      <c r="CJ7792"/>
      <c r="CK7792"/>
      <c r="CL7792"/>
      <c r="CM7792"/>
      <c r="CN7792"/>
      <c r="CO7792"/>
      <c r="CP7792"/>
      <c r="CQ7792"/>
      <c r="CR7792"/>
      <c r="CS7792"/>
      <c r="CT7792"/>
      <c r="CU7792"/>
      <c r="CV7792"/>
    </row>
    <row r="7793" spans="10:100" x14ac:dyDescent="0.25">
      <c r="J7793"/>
      <c r="K7793"/>
      <c r="L7793"/>
      <c r="M7793"/>
      <c r="N7793"/>
      <c r="O7793"/>
      <c r="P7793"/>
      <c r="Q7793"/>
      <c r="R7793"/>
      <c r="S7793"/>
      <c r="T7793"/>
      <c r="U7793"/>
      <c r="V7793"/>
      <c r="W7793"/>
      <c r="X7793"/>
      <c r="Y7793"/>
      <c r="Z7793"/>
      <c r="AA7793"/>
      <c r="AB7793"/>
      <c r="AC7793"/>
      <c r="AD7793"/>
      <c r="AE7793"/>
      <c r="AF7793"/>
      <c r="AG7793"/>
      <c r="AH7793"/>
      <c r="AI7793"/>
      <c r="AJ7793"/>
      <c r="AK7793"/>
      <c r="AL7793"/>
      <c r="AM7793"/>
      <c r="AN7793"/>
      <c r="AO7793"/>
      <c r="AP7793"/>
      <c r="AQ7793"/>
      <c r="AR7793"/>
      <c r="AS7793"/>
      <c r="AT7793"/>
      <c r="AU7793"/>
      <c r="AV7793"/>
      <c r="AW7793"/>
      <c r="AX7793"/>
      <c r="AY7793"/>
      <c r="AZ7793"/>
      <c r="BA7793"/>
      <c r="BB7793"/>
      <c r="BC7793"/>
      <c r="BD7793"/>
      <c r="BE7793"/>
      <c r="BF7793"/>
      <c r="BG7793"/>
      <c r="BH7793"/>
      <c r="BI7793"/>
      <c r="BJ7793"/>
      <c r="BK7793"/>
      <c r="BL7793"/>
      <c r="BM7793"/>
      <c r="BN7793"/>
      <c r="BO7793"/>
      <c r="BP7793"/>
      <c r="BQ7793"/>
      <c r="BR7793"/>
      <c r="BS7793"/>
      <c r="BT7793"/>
      <c r="BU7793"/>
      <c r="BV7793"/>
      <c r="BW7793"/>
      <c r="BX7793"/>
      <c r="BY7793"/>
      <c r="BZ7793"/>
      <c r="CA7793"/>
      <c r="CB7793"/>
      <c r="CC7793"/>
      <c r="CD7793"/>
      <c r="CE7793"/>
      <c r="CF7793"/>
      <c r="CG7793"/>
      <c r="CH7793"/>
      <c r="CI7793"/>
      <c r="CJ7793"/>
      <c r="CK7793"/>
      <c r="CL7793"/>
      <c r="CM7793"/>
      <c r="CN7793"/>
      <c r="CO7793"/>
      <c r="CP7793"/>
      <c r="CQ7793"/>
      <c r="CR7793"/>
      <c r="CS7793"/>
      <c r="CT7793"/>
      <c r="CU7793"/>
      <c r="CV7793"/>
    </row>
    <row r="7794" spans="10:100" x14ac:dyDescent="0.25">
      <c r="J7794"/>
      <c r="K7794"/>
      <c r="L7794"/>
      <c r="M7794"/>
      <c r="N7794"/>
      <c r="O7794"/>
      <c r="P7794"/>
      <c r="Q7794"/>
      <c r="R7794"/>
      <c r="S7794"/>
      <c r="T7794"/>
      <c r="U7794"/>
      <c r="V7794"/>
      <c r="W7794"/>
      <c r="X7794"/>
      <c r="Y7794"/>
      <c r="Z7794"/>
      <c r="AA7794"/>
      <c r="AB7794"/>
      <c r="AC7794"/>
      <c r="AD7794"/>
      <c r="AE7794"/>
      <c r="AF7794"/>
      <c r="AG7794"/>
      <c r="AH7794"/>
      <c r="AI7794"/>
      <c r="AJ7794"/>
      <c r="AK7794"/>
      <c r="AL7794"/>
      <c r="AM7794"/>
      <c r="AN7794"/>
      <c r="AO7794"/>
      <c r="AP7794"/>
      <c r="AQ7794"/>
      <c r="AR7794"/>
      <c r="AS7794"/>
      <c r="AT7794"/>
      <c r="AU7794"/>
      <c r="AV7794"/>
      <c r="AW7794"/>
      <c r="AX7794"/>
      <c r="AY7794"/>
      <c r="AZ7794"/>
      <c r="BA7794"/>
      <c r="BB7794"/>
      <c r="BC7794"/>
      <c r="BD7794"/>
      <c r="BE7794"/>
      <c r="BF7794"/>
      <c r="BG7794"/>
      <c r="BH7794"/>
      <c r="BI7794"/>
      <c r="BJ7794"/>
      <c r="BK7794"/>
      <c r="BL7794"/>
      <c r="BM7794"/>
      <c r="BN7794"/>
      <c r="BO7794"/>
      <c r="BP7794"/>
      <c r="BQ7794"/>
      <c r="BR7794"/>
      <c r="BS7794"/>
      <c r="BT7794"/>
      <c r="BU7794"/>
      <c r="BV7794"/>
      <c r="BW7794"/>
      <c r="BX7794"/>
      <c r="BY7794"/>
      <c r="BZ7794"/>
      <c r="CA7794"/>
      <c r="CB7794"/>
      <c r="CC7794"/>
      <c r="CD7794"/>
      <c r="CE7794"/>
      <c r="CF7794"/>
      <c r="CG7794"/>
      <c r="CH7794"/>
      <c r="CI7794"/>
      <c r="CJ7794"/>
      <c r="CK7794"/>
      <c r="CL7794"/>
      <c r="CM7794"/>
      <c r="CN7794"/>
      <c r="CO7794"/>
      <c r="CP7794"/>
      <c r="CQ7794"/>
      <c r="CR7794"/>
      <c r="CS7794"/>
      <c r="CT7794"/>
      <c r="CU7794"/>
      <c r="CV7794"/>
    </row>
    <row r="7795" spans="10:100" x14ac:dyDescent="0.25">
      <c r="J7795"/>
      <c r="K7795"/>
      <c r="L7795"/>
      <c r="M7795"/>
      <c r="N7795"/>
      <c r="O7795"/>
      <c r="P7795"/>
      <c r="Q7795"/>
      <c r="R7795"/>
      <c r="S7795"/>
      <c r="T7795"/>
      <c r="U7795"/>
      <c r="V7795"/>
      <c r="W7795"/>
      <c r="X7795"/>
      <c r="Y7795"/>
      <c r="Z7795"/>
      <c r="AA7795"/>
      <c r="AB7795"/>
      <c r="AC7795"/>
      <c r="AD7795"/>
      <c r="AE7795"/>
      <c r="AF7795"/>
      <c r="AG7795"/>
      <c r="AH7795"/>
      <c r="AI7795"/>
      <c r="AJ7795"/>
      <c r="AK7795"/>
      <c r="AL7795"/>
      <c r="AM7795"/>
      <c r="AN7795"/>
      <c r="AO7795"/>
      <c r="AP7795"/>
      <c r="AQ7795"/>
      <c r="AR7795"/>
      <c r="AS7795"/>
      <c r="AT7795"/>
      <c r="AU7795"/>
      <c r="AV7795"/>
      <c r="AW7795"/>
      <c r="AX7795"/>
      <c r="AY7795"/>
      <c r="AZ7795"/>
      <c r="BA7795"/>
      <c r="BB7795"/>
      <c r="BC7795"/>
      <c r="BD7795"/>
      <c r="BE7795"/>
      <c r="BF7795"/>
      <c r="BG7795"/>
      <c r="BH7795"/>
      <c r="BI7795"/>
      <c r="BJ7795"/>
      <c r="BK7795"/>
      <c r="BL7795"/>
      <c r="BM7795"/>
      <c r="BN7795"/>
      <c r="BO7795"/>
      <c r="BP7795"/>
      <c r="BQ7795"/>
      <c r="BR7795"/>
      <c r="BS7795"/>
      <c r="BT7795"/>
      <c r="BU7795"/>
      <c r="BV7795"/>
      <c r="BW7795"/>
      <c r="BX7795"/>
      <c r="BY7795"/>
      <c r="BZ7795"/>
      <c r="CA7795"/>
      <c r="CB7795"/>
      <c r="CC7795"/>
      <c r="CD7795"/>
      <c r="CE7795"/>
      <c r="CF7795"/>
      <c r="CG7795"/>
      <c r="CH7795"/>
      <c r="CI7795"/>
      <c r="CJ7795"/>
      <c r="CK7795"/>
      <c r="CL7795"/>
      <c r="CM7795"/>
      <c r="CN7795"/>
      <c r="CO7795"/>
      <c r="CP7795"/>
      <c r="CQ7795"/>
      <c r="CR7795"/>
      <c r="CS7795"/>
      <c r="CT7795"/>
      <c r="CU7795"/>
      <c r="CV7795"/>
    </row>
    <row r="7796" spans="10:100" x14ac:dyDescent="0.25">
      <c r="J7796"/>
      <c r="K7796"/>
      <c r="L7796"/>
      <c r="M7796"/>
      <c r="N7796"/>
      <c r="O7796"/>
      <c r="P7796"/>
      <c r="Q7796"/>
      <c r="R7796"/>
      <c r="S7796"/>
      <c r="T7796"/>
      <c r="U7796"/>
      <c r="V7796"/>
      <c r="W7796"/>
      <c r="X7796"/>
      <c r="Y7796"/>
      <c r="Z7796"/>
      <c r="AA7796"/>
      <c r="AB7796"/>
      <c r="AC7796"/>
      <c r="AD7796"/>
      <c r="AE7796"/>
      <c r="AF7796"/>
      <c r="AG7796"/>
      <c r="AH7796"/>
      <c r="AI7796"/>
      <c r="AJ7796"/>
      <c r="AK7796"/>
      <c r="AL7796"/>
      <c r="AM7796"/>
      <c r="AN7796"/>
      <c r="AO7796"/>
      <c r="AP7796"/>
      <c r="AQ7796"/>
      <c r="AR7796"/>
      <c r="AS7796"/>
      <c r="AT7796"/>
      <c r="AU7796"/>
      <c r="AV7796"/>
      <c r="AW7796"/>
      <c r="AX7796"/>
      <c r="AY7796"/>
      <c r="AZ7796"/>
      <c r="BA7796"/>
      <c r="BB7796"/>
      <c r="BC7796"/>
      <c r="BD7796"/>
      <c r="BE7796"/>
      <c r="BF7796"/>
      <c r="BG7796"/>
      <c r="BH7796"/>
      <c r="BI7796"/>
      <c r="BJ7796"/>
      <c r="BK7796"/>
      <c r="BL7796"/>
      <c r="BM7796"/>
      <c r="BN7796"/>
      <c r="BO7796"/>
      <c r="BP7796"/>
      <c r="BQ7796"/>
      <c r="BR7796"/>
      <c r="BS7796"/>
      <c r="BT7796"/>
      <c r="BU7796"/>
      <c r="BV7796"/>
      <c r="BW7796"/>
      <c r="BX7796"/>
      <c r="BY7796"/>
      <c r="BZ7796"/>
      <c r="CA7796"/>
      <c r="CB7796"/>
      <c r="CC7796"/>
      <c r="CD7796"/>
      <c r="CE7796"/>
      <c r="CF7796"/>
      <c r="CG7796"/>
      <c r="CH7796"/>
      <c r="CI7796"/>
      <c r="CJ7796"/>
      <c r="CK7796"/>
      <c r="CL7796"/>
      <c r="CM7796"/>
      <c r="CN7796"/>
      <c r="CO7796"/>
      <c r="CP7796"/>
      <c r="CQ7796"/>
      <c r="CR7796"/>
      <c r="CS7796"/>
      <c r="CT7796"/>
      <c r="CU7796"/>
      <c r="CV7796"/>
    </row>
    <row r="7797" spans="10:100" x14ac:dyDescent="0.25">
      <c r="J7797"/>
      <c r="K7797"/>
      <c r="L7797"/>
      <c r="M7797"/>
      <c r="N7797"/>
      <c r="O7797"/>
      <c r="P7797"/>
      <c r="Q7797"/>
      <c r="R7797"/>
      <c r="S7797"/>
      <c r="T7797"/>
      <c r="U7797"/>
      <c r="V7797"/>
      <c r="W7797"/>
      <c r="X7797"/>
      <c r="Y7797"/>
      <c r="Z7797"/>
      <c r="AA7797"/>
      <c r="AB7797"/>
      <c r="AC7797"/>
      <c r="AD7797"/>
      <c r="AE7797"/>
      <c r="AF7797"/>
      <c r="AG7797"/>
      <c r="AH7797"/>
      <c r="AI7797"/>
      <c r="AJ7797"/>
      <c r="AK7797"/>
      <c r="AL7797"/>
      <c r="AM7797"/>
      <c r="AN7797"/>
      <c r="AO7797"/>
      <c r="AP7797"/>
      <c r="AQ7797"/>
      <c r="AR7797"/>
      <c r="AS7797"/>
      <c r="AT7797"/>
      <c r="AU7797"/>
      <c r="AV7797"/>
      <c r="AW7797"/>
      <c r="AX7797"/>
      <c r="AY7797"/>
      <c r="AZ7797"/>
      <c r="BA7797"/>
      <c r="BB7797"/>
      <c r="BC7797"/>
      <c r="BD7797"/>
      <c r="BE7797"/>
      <c r="BF7797"/>
      <c r="BG7797"/>
      <c r="BH7797"/>
      <c r="BI7797"/>
      <c r="BJ7797"/>
      <c r="BK7797"/>
      <c r="BL7797"/>
      <c r="BM7797"/>
      <c r="BN7797"/>
      <c r="BO7797"/>
      <c r="BP7797"/>
      <c r="BQ7797"/>
      <c r="BR7797"/>
      <c r="BS7797"/>
      <c r="BT7797"/>
      <c r="BU7797"/>
      <c r="BV7797"/>
      <c r="BW7797"/>
      <c r="BX7797"/>
      <c r="BY7797"/>
      <c r="BZ7797"/>
      <c r="CA7797"/>
      <c r="CB7797"/>
      <c r="CC7797"/>
      <c r="CD7797"/>
      <c r="CE7797"/>
      <c r="CF7797"/>
      <c r="CG7797"/>
      <c r="CH7797"/>
      <c r="CI7797"/>
      <c r="CJ7797"/>
      <c r="CK7797"/>
      <c r="CL7797"/>
      <c r="CM7797"/>
      <c r="CN7797"/>
      <c r="CO7797"/>
      <c r="CP7797"/>
      <c r="CQ7797"/>
      <c r="CR7797"/>
      <c r="CS7797"/>
      <c r="CT7797"/>
      <c r="CU7797"/>
      <c r="CV7797"/>
    </row>
    <row r="7798" spans="10:100" x14ac:dyDescent="0.25">
      <c r="J7798"/>
      <c r="K7798"/>
      <c r="L7798"/>
      <c r="M7798"/>
      <c r="N7798"/>
      <c r="O7798"/>
      <c r="P7798"/>
      <c r="Q7798"/>
      <c r="R7798"/>
      <c r="S7798"/>
      <c r="T7798"/>
      <c r="U7798"/>
      <c r="V7798"/>
      <c r="W7798"/>
      <c r="X7798"/>
      <c r="Y7798"/>
      <c r="Z7798"/>
      <c r="AA7798"/>
      <c r="AB7798"/>
      <c r="AC7798"/>
      <c r="AD7798"/>
      <c r="AE7798"/>
      <c r="AF7798"/>
      <c r="AG7798"/>
      <c r="AH7798"/>
      <c r="AI7798"/>
      <c r="AJ7798"/>
      <c r="AK7798"/>
      <c r="AL7798"/>
      <c r="AM7798"/>
      <c r="AN7798"/>
      <c r="AO7798"/>
      <c r="AP7798"/>
      <c r="AQ7798"/>
      <c r="AR7798"/>
      <c r="AS7798"/>
      <c r="AT7798"/>
      <c r="AU7798"/>
      <c r="AV7798"/>
      <c r="AW7798"/>
      <c r="AX7798"/>
      <c r="AY7798"/>
      <c r="AZ7798"/>
      <c r="BA7798"/>
      <c r="BB7798"/>
      <c r="BC7798"/>
      <c r="BD7798"/>
      <c r="BE7798"/>
      <c r="BF7798"/>
      <c r="BG7798"/>
      <c r="BH7798"/>
      <c r="BI7798"/>
      <c r="BJ7798"/>
      <c r="BK7798"/>
      <c r="BL7798"/>
      <c r="BM7798"/>
      <c r="BN7798"/>
      <c r="BO7798"/>
      <c r="BP7798"/>
      <c r="BQ7798"/>
      <c r="BR7798"/>
      <c r="BS7798"/>
      <c r="BT7798"/>
      <c r="BU7798"/>
      <c r="BV7798"/>
      <c r="BW7798"/>
      <c r="BX7798"/>
      <c r="BY7798"/>
      <c r="BZ7798"/>
      <c r="CA7798"/>
      <c r="CB7798"/>
      <c r="CC7798"/>
      <c r="CD7798"/>
      <c r="CE7798"/>
      <c r="CF7798"/>
      <c r="CG7798"/>
      <c r="CH7798"/>
      <c r="CI7798"/>
      <c r="CJ7798"/>
      <c r="CK7798"/>
      <c r="CL7798"/>
      <c r="CM7798"/>
      <c r="CN7798"/>
      <c r="CO7798"/>
      <c r="CP7798"/>
      <c r="CQ7798"/>
      <c r="CR7798"/>
      <c r="CS7798"/>
      <c r="CT7798"/>
      <c r="CU7798"/>
      <c r="CV7798"/>
    </row>
    <row r="7799" spans="10:100" x14ac:dyDescent="0.25">
      <c r="J7799"/>
      <c r="K7799"/>
      <c r="L7799"/>
      <c r="M7799"/>
      <c r="N7799"/>
      <c r="O7799"/>
      <c r="P7799"/>
      <c r="Q7799"/>
      <c r="R7799"/>
      <c r="S7799"/>
      <c r="T7799"/>
      <c r="U7799"/>
      <c r="V7799"/>
      <c r="W7799"/>
      <c r="X7799"/>
      <c r="Y7799"/>
      <c r="Z7799"/>
      <c r="AA7799"/>
      <c r="AB7799"/>
      <c r="AC7799"/>
      <c r="AD7799"/>
      <c r="AE7799"/>
      <c r="AF7799"/>
      <c r="AG7799"/>
      <c r="AH7799"/>
      <c r="AI7799"/>
      <c r="AJ7799"/>
      <c r="AK7799"/>
      <c r="AL7799"/>
      <c r="AM7799"/>
      <c r="AN7799"/>
      <c r="AO7799"/>
      <c r="AP7799"/>
      <c r="AQ7799"/>
      <c r="AR7799"/>
      <c r="AS7799"/>
      <c r="AT7799"/>
      <c r="AU7799"/>
      <c r="AV7799"/>
      <c r="AW7799"/>
      <c r="AX7799"/>
      <c r="AY7799"/>
      <c r="AZ7799"/>
      <c r="BA7799"/>
      <c r="BB7799"/>
      <c r="BC7799"/>
      <c r="BD7799"/>
      <c r="BE7799"/>
      <c r="BF7799"/>
      <c r="BG7799"/>
      <c r="BH7799"/>
      <c r="BI7799"/>
      <c r="BJ7799"/>
      <c r="BK7799"/>
      <c r="BL7799"/>
      <c r="BM7799"/>
      <c r="BN7799"/>
      <c r="BO7799"/>
      <c r="BP7799"/>
      <c r="BQ7799"/>
      <c r="BR7799"/>
      <c r="BS7799"/>
      <c r="BT7799"/>
      <c r="BU7799"/>
      <c r="BV7799"/>
      <c r="BW7799"/>
      <c r="BX7799"/>
      <c r="BY7799"/>
      <c r="BZ7799"/>
      <c r="CA7799"/>
      <c r="CB7799"/>
      <c r="CC7799"/>
      <c r="CD7799"/>
      <c r="CE7799"/>
      <c r="CF7799"/>
      <c r="CG7799"/>
      <c r="CH7799"/>
      <c r="CI7799"/>
      <c r="CJ7799"/>
      <c r="CK7799"/>
      <c r="CL7799"/>
      <c r="CM7799"/>
      <c r="CN7799"/>
      <c r="CO7799"/>
      <c r="CP7799"/>
      <c r="CQ7799"/>
      <c r="CR7799"/>
      <c r="CS7799"/>
      <c r="CT7799"/>
      <c r="CU7799"/>
      <c r="CV7799"/>
    </row>
    <row r="7800" spans="10:100" x14ac:dyDescent="0.25">
      <c r="J7800"/>
      <c r="K7800"/>
      <c r="L7800"/>
      <c r="M7800"/>
      <c r="N7800"/>
      <c r="O7800"/>
      <c r="P7800"/>
      <c r="Q7800"/>
      <c r="R7800"/>
      <c r="S7800"/>
      <c r="T7800"/>
      <c r="U7800"/>
      <c r="V7800"/>
      <c r="W7800"/>
      <c r="X7800"/>
      <c r="Y7800"/>
      <c r="Z7800"/>
      <c r="AA7800"/>
      <c r="AB7800"/>
      <c r="AC7800"/>
      <c r="AD7800"/>
      <c r="AE7800"/>
      <c r="AF7800"/>
      <c r="AG7800"/>
      <c r="AH7800"/>
      <c r="AI7800"/>
      <c r="AJ7800"/>
      <c r="AK7800"/>
      <c r="AL7800"/>
      <c r="AM7800"/>
      <c r="AN7800"/>
      <c r="AO7800"/>
      <c r="AP7800"/>
      <c r="AQ7800"/>
      <c r="AR7800"/>
      <c r="AS7800"/>
      <c r="AT7800"/>
      <c r="AU7800"/>
      <c r="AV7800"/>
      <c r="AW7800"/>
      <c r="AX7800"/>
      <c r="AY7800"/>
      <c r="AZ7800"/>
      <c r="BA7800"/>
      <c r="BB7800"/>
      <c r="BC7800"/>
      <c r="BD7800"/>
      <c r="BE7800"/>
      <c r="BF7800"/>
      <c r="BG7800"/>
      <c r="BH7800"/>
      <c r="BI7800"/>
      <c r="BJ7800"/>
      <c r="BK7800"/>
      <c r="BL7800"/>
      <c r="BM7800"/>
      <c r="BN7800"/>
      <c r="BO7800"/>
      <c r="BP7800"/>
      <c r="BQ7800"/>
      <c r="BR7800"/>
      <c r="BS7800"/>
      <c r="BT7800"/>
      <c r="BU7800"/>
      <c r="BV7800"/>
      <c r="BW7800"/>
      <c r="BX7800"/>
      <c r="BY7800"/>
      <c r="BZ7800"/>
      <c r="CA7800"/>
      <c r="CB7800"/>
      <c r="CC7800"/>
      <c r="CD7800"/>
      <c r="CE7800"/>
      <c r="CF7800"/>
      <c r="CG7800"/>
      <c r="CH7800"/>
      <c r="CI7800"/>
      <c r="CJ7800"/>
      <c r="CK7800"/>
      <c r="CL7800"/>
      <c r="CM7800"/>
      <c r="CN7800"/>
      <c r="CO7800"/>
      <c r="CP7800"/>
      <c r="CQ7800"/>
      <c r="CR7800"/>
      <c r="CS7800"/>
      <c r="CT7800"/>
      <c r="CU7800"/>
      <c r="CV7800"/>
    </row>
    <row r="7801" spans="10:100" x14ac:dyDescent="0.25">
      <c r="J7801"/>
      <c r="K7801"/>
      <c r="L7801"/>
      <c r="M7801"/>
      <c r="N7801"/>
      <c r="O7801"/>
      <c r="P7801"/>
      <c r="Q7801"/>
      <c r="R7801"/>
      <c r="S7801"/>
      <c r="T7801"/>
      <c r="U7801"/>
      <c r="V7801"/>
      <c r="W7801"/>
      <c r="X7801"/>
      <c r="Y7801"/>
      <c r="Z7801"/>
      <c r="AA7801"/>
      <c r="AB7801"/>
      <c r="AC7801"/>
      <c r="AD7801"/>
      <c r="AE7801"/>
      <c r="AF7801"/>
      <c r="AG7801"/>
      <c r="AH7801"/>
      <c r="AI7801"/>
      <c r="AJ7801"/>
      <c r="AK7801"/>
      <c r="AL7801"/>
      <c r="AM7801"/>
      <c r="AN7801"/>
      <c r="AO7801"/>
      <c r="AP7801"/>
      <c r="AQ7801"/>
      <c r="AR7801"/>
      <c r="AS7801"/>
      <c r="AT7801"/>
      <c r="AU7801"/>
      <c r="AV7801"/>
      <c r="AW7801"/>
      <c r="AX7801"/>
      <c r="AY7801"/>
      <c r="AZ7801"/>
      <c r="BA7801"/>
      <c r="BB7801"/>
      <c r="BC7801"/>
      <c r="BD7801"/>
      <c r="BE7801"/>
      <c r="BF7801"/>
      <c r="BG7801"/>
      <c r="BH7801"/>
      <c r="BI7801"/>
      <c r="BJ7801"/>
      <c r="BK7801"/>
      <c r="BL7801"/>
      <c r="BM7801"/>
      <c r="BN7801"/>
      <c r="BO7801"/>
      <c r="BP7801"/>
      <c r="BQ7801"/>
      <c r="BR7801"/>
      <c r="BS7801"/>
      <c r="BT7801"/>
      <c r="BU7801"/>
      <c r="BV7801"/>
      <c r="BW7801"/>
      <c r="BX7801"/>
      <c r="BY7801"/>
      <c r="BZ7801"/>
      <c r="CA7801"/>
      <c r="CB7801"/>
      <c r="CC7801"/>
      <c r="CD7801"/>
      <c r="CE7801"/>
      <c r="CF7801"/>
      <c r="CG7801"/>
      <c r="CH7801"/>
      <c r="CI7801"/>
      <c r="CJ7801"/>
      <c r="CK7801"/>
      <c r="CL7801"/>
      <c r="CM7801"/>
      <c r="CN7801"/>
      <c r="CO7801"/>
      <c r="CP7801"/>
      <c r="CQ7801"/>
      <c r="CR7801"/>
      <c r="CS7801"/>
      <c r="CT7801"/>
      <c r="CU7801"/>
      <c r="CV7801"/>
    </row>
    <row r="7802" spans="10:100" x14ac:dyDescent="0.25">
      <c r="J7802"/>
      <c r="K7802"/>
      <c r="L7802"/>
      <c r="M7802"/>
      <c r="N7802"/>
      <c r="O7802"/>
      <c r="P7802"/>
      <c r="Q7802"/>
      <c r="R7802"/>
      <c r="S7802"/>
      <c r="T7802"/>
      <c r="U7802"/>
      <c r="V7802"/>
      <c r="W7802"/>
      <c r="X7802"/>
      <c r="Y7802"/>
      <c r="Z7802"/>
      <c r="AA7802"/>
      <c r="AB7802"/>
      <c r="AC7802"/>
      <c r="AD7802"/>
      <c r="AE7802"/>
      <c r="AF7802"/>
      <c r="AG7802"/>
      <c r="AH7802"/>
      <c r="AI7802"/>
      <c r="AJ7802"/>
      <c r="AK7802"/>
      <c r="AL7802"/>
      <c r="AM7802"/>
      <c r="AN7802"/>
      <c r="AO7802"/>
      <c r="AP7802"/>
      <c r="AQ7802"/>
      <c r="AR7802"/>
      <c r="AS7802"/>
      <c r="AT7802"/>
      <c r="AU7802"/>
      <c r="AV7802"/>
      <c r="AW7802"/>
      <c r="AX7802"/>
      <c r="AY7802"/>
      <c r="AZ7802"/>
      <c r="BA7802"/>
      <c r="BB7802"/>
      <c r="BC7802"/>
      <c r="BD7802"/>
      <c r="BE7802"/>
      <c r="BF7802"/>
      <c r="BG7802"/>
      <c r="BH7802"/>
      <c r="BI7802"/>
      <c r="BJ7802"/>
      <c r="BK7802"/>
      <c r="BL7802"/>
      <c r="BM7802"/>
      <c r="BN7802"/>
      <c r="BO7802"/>
      <c r="BP7802"/>
      <c r="BQ7802"/>
      <c r="BR7802"/>
      <c r="BS7802"/>
      <c r="BT7802"/>
      <c r="BU7802"/>
      <c r="BV7802"/>
      <c r="BW7802"/>
      <c r="BX7802"/>
      <c r="BY7802"/>
      <c r="BZ7802"/>
      <c r="CA7802"/>
      <c r="CB7802"/>
      <c r="CC7802"/>
      <c r="CD7802"/>
      <c r="CE7802"/>
      <c r="CF7802"/>
      <c r="CG7802"/>
      <c r="CH7802"/>
      <c r="CI7802"/>
      <c r="CJ7802"/>
      <c r="CK7802"/>
      <c r="CL7802"/>
      <c r="CM7802"/>
      <c r="CN7802"/>
      <c r="CO7802"/>
      <c r="CP7802"/>
      <c r="CQ7802"/>
      <c r="CR7802"/>
      <c r="CS7802"/>
      <c r="CT7802"/>
      <c r="CU7802"/>
      <c r="CV7802"/>
    </row>
    <row r="7803" spans="10:100" x14ac:dyDescent="0.25">
      <c r="J7803"/>
      <c r="K7803"/>
      <c r="L7803"/>
      <c r="M7803"/>
      <c r="N7803"/>
      <c r="O7803"/>
      <c r="P7803"/>
      <c r="Q7803"/>
      <c r="R7803"/>
      <c r="S7803"/>
      <c r="T7803"/>
      <c r="U7803"/>
      <c r="V7803"/>
      <c r="W7803"/>
      <c r="X7803"/>
      <c r="Y7803"/>
      <c r="Z7803"/>
      <c r="AA7803"/>
      <c r="AB7803"/>
      <c r="AC7803"/>
      <c r="AD7803"/>
      <c r="AE7803"/>
      <c r="AF7803"/>
      <c r="AG7803"/>
      <c r="AH7803"/>
      <c r="AI7803"/>
      <c r="AJ7803"/>
      <c r="AK7803"/>
      <c r="AL7803"/>
      <c r="AM7803"/>
      <c r="AN7803"/>
      <c r="AO7803"/>
      <c r="AP7803"/>
      <c r="AQ7803"/>
      <c r="AR7803"/>
      <c r="AS7803"/>
      <c r="AT7803"/>
      <c r="AU7803"/>
      <c r="AV7803"/>
      <c r="AW7803"/>
      <c r="AX7803"/>
      <c r="AY7803"/>
      <c r="AZ7803"/>
      <c r="BA7803"/>
      <c r="BB7803"/>
      <c r="BC7803"/>
      <c r="BD7803"/>
      <c r="BE7803"/>
      <c r="BF7803"/>
      <c r="BG7803"/>
      <c r="BH7803"/>
      <c r="BI7803"/>
      <c r="BJ7803"/>
      <c r="BK7803"/>
      <c r="BL7803"/>
      <c r="BM7803"/>
      <c r="BN7803"/>
      <c r="BO7803"/>
      <c r="BP7803"/>
      <c r="BQ7803"/>
      <c r="BR7803"/>
      <c r="BS7803"/>
      <c r="BT7803"/>
      <c r="BU7803"/>
      <c r="BV7803"/>
      <c r="BW7803"/>
      <c r="BX7803"/>
      <c r="BY7803"/>
      <c r="BZ7803"/>
      <c r="CA7803"/>
      <c r="CB7803"/>
      <c r="CC7803"/>
      <c r="CD7803"/>
      <c r="CE7803"/>
      <c r="CF7803"/>
      <c r="CG7803"/>
      <c r="CH7803"/>
      <c r="CI7803"/>
      <c r="CJ7803"/>
      <c r="CK7803"/>
      <c r="CL7803"/>
      <c r="CM7803"/>
      <c r="CN7803"/>
      <c r="CO7803"/>
      <c r="CP7803"/>
      <c r="CQ7803"/>
      <c r="CR7803"/>
      <c r="CS7803"/>
      <c r="CT7803"/>
      <c r="CU7803"/>
      <c r="CV7803"/>
    </row>
    <row r="7804" spans="10:100" x14ac:dyDescent="0.25">
      <c r="J7804"/>
      <c r="K7804"/>
      <c r="L7804"/>
      <c r="M7804"/>
      <c r="N7804"/>
      <c r="O7804"/>
      <c r="P7804"/>
      <c r="Q7804"/>
      <c r="R7804"/>
      <c r="S7804"/>
      <c r="T7804"/>
      <c r="U7804"/>
      <c r="V7804"/>
      <c r="W7804"/>
      <c r="X7804"/>
      <c r="Y7804"/>
      <c r="Z7804"/>
      <c r="AA7804"/>
      <c r="AB7804"/>
      <c r="AC7804"/>
      <c r="AD7804"/>
      <c r="AE7804"/>
      <c r="AF7804"/>
      <c r="AG7804"/>
      <c r="AH7804"/>
      <c r="AI7804"/>
      <c r="AJ7804"/>
      <c r="AK7804"/>
      <c r="AL7804"/>
      <c r="AM7804"/>
      <c r="AN7804"/>
      <c r="AO7804"/>
      <c r="AP7804"/>
      <c r="AQ7804"/>
      <c r="AR7804"/>
      <c r="AS7804"/>
      <c r="AT7804"/>
      <c r="AU7804"/>
      <c r="AV7804"/>
      <c r="AW7804"/>
      <c r="AX7804"/>
      <c r="AY7804"/>
      <c r="AZ7804"/>
      <c r="BA7804"/>
      <c r="BB7804"/>
      <c r="BC7804"/>
      <c r="BD7804"/>
      <c r="BE7804"/>
      <c r="BF7804"/>
      <c r="BG7804"/>
      <c r="BH7804"/>
      <c r="BI7804"/>
      <c r="BJ7804"/>
      <c r="BK7804"/>
      <c r="BL7804"/>
      <c r="BM7804"/>
      <c r="BN7804"/>
      <c r="BO7804"/>
      <c r="BP7804"/>
      <c r="BQ7804"/>
      <c r="BR7804"/>
      <c r="BS7804"/>
      <c r="BT7804"/>
      <c r="BU7804"/>
      <c r="BV7804"/>
      <c r="BW7804"/>
      <c r="BX7804"/>
      <c r="BY7804"/>
      <c r="BZ7804"/>
      <c r="CA7804"/>
      <c r="CB7804"/>
      <c r="CC7804"/>
      <c r="CD7804"/>
      <c r="CE7804"/>
      <c r="CF7804"/>
      <c r="CG7804"/>
      <c r="CH7804"/>
      <c r="CI7804"/>
      <c r="CJ7804"/>
      <c r="CK7804"/>
      <c r="CL7804"/>
      <c r="CM7804"/>
      <c r="CN7804"/>
      <c r="CO7804"/>
      <c r="CP7804"/>
      <c r="CQ7804"/>
      <c r="CR7804"/>
      <c r="CS7804"/>
      <c r="CT7804"/>
      <c r="CU7804"/>
      <c r="CV7804"/>
    </row>
    <row r="7805" spans="10:100" x14ac:dyDescent="0.25">
      <c r="J7805"/>
      <c r="K7805"/>
      <c r="L7805"/>
      <c r="M7805"/>
      <c r="N7805"/>
      <c r="O7805"/>
      <c r="P7805"/>
      <c r="Q7805"/>
      <c r="R7805"/>
      <c r="S7805"/>
      <c r="T7805"/>
      <c r="U7805"/>
      <c r="V7805"/>
      <c r="W7805"/>
      <c r="X7805"/>
      <c r="Y7805"/>
      <c r="Z7805"/>
      <c r="AA7805"/>
      <c r="AB7805"/>
      <c r="AC7805"/>
      <c r="AD7805"/>
      <c r="AE7805"/>
      <c r="AF7805"/>
      <c r="AG7805"/>
      <c r="AH7805"/>
      <c r="AI7805"/>
      <c r="AJ7805"/>
      <c r="AK7805"/>
      <c r="AL7805"/>
      <c r="AM7805"/>
      <c r="AN7805"/>
      <c r="AO7805"/>
      <c r="AP7805"/>
      <c r="AQ7805"/>
      <c r="AR7805"/>
      <c r="AS7805"/>
      <c r="AT7805"/>
      <c r="AU7805"/>
      <c r="AV7805"/>
      <c r="AW7805"/>
      <c r="AX7805"/>
      <c r="AY7805"/>
      <c r="AZ7805"/>
      <c r="BA7805"/>
      <c r="BB7805"/>
      <c r="BC7805"/>
      <c r="BD7805"/>
      <c r="BE7805"/>
      <c r="BF7805"/>
      <c r="BG7805"/>
      <c r="BH7805"/>
      <c r="BI7805"/>
      <c r="BJ7805"/>
      <c r="BK7805"/>
      <c r="BL7805"/>
      <c r="BM7805"/>
      <c r="BN7805"/>
      <c r="BO7805"/>
      <c r="BP7805"/>
      <c r="BQ7805"/>
      <c r="BR7805"/>
      <c r="BS7805"/>
      <c r="BT7805"/>
      <c r="BU7805"/>
      <c r="BV7805"/>
      <c r="BW7805"/>
      <c r="BX7805"/>
      <c r="BY7805"/>
      <c r="BZ7805"/>
      <c r="CA7805"/>
      <c r="CB7805"/>
      <c r="CC7805"/>
      <c r="CD7805"/>
      <c r="CE7805"/>
      <c r="CF7805"/>
      <c r="CG7805"/>
      <c r="CH7805"/>
      <c r="CI7805"/>
      <c r="CJ7805"/>
      <c r="CK7805"/>
      <c r="CL7805"/>
      <c r="CM7805"/>
      <c r="CN7805"/>
      <c r="CO7805"/>
      <c r="CP7805"/>
      <c r="CQ7805"/>
      <c r="CR7805"/>
      <c r="CS7805"/>
      <c r="CT7805"/>
      <c r="CU7805"/>
      <c r="CV7805"/>
    </row>
    <row r="7806" spans="10:100" x14ac:dyDescent="0.25">
      <c r="J7806"/>
      <c r="K7806"/>
      <c r="L7806"/>
      <c r="M7806"/>
      <c r="N7806"/>
      <c r="O7806"/>
      <c r="P7806"/>
      <c r="Q7806"/>
      <c r="R7806"/>
      <c r="S7806"/>
      <c r="T7806"/>
      <c r="U7806"/>
      <c r="V7806"/>
      <c r="W7806"/>
      <c r="X7806"/>
      <c r="Y7806"/>
      <c r="Z7806"/>
      <c r="AA7806"/>
      <c r="AB7806"/>
      <c r="AC7806"/>
      <c r="AD7806"/>
      <c r="AE7806"/>
      <c r="AF7806"/>
      <c r="AG7806"/>
      <c r="AH7806"/>
      <c r="AI7806"/>
      <c r="AJ7806"/>
      <c r="AK7806"/>
      <c r="AL7806"/>
      <c r="AM7806"/>
      <c r="AN7806"/>
      <c r="AO7806"/>
      <c r="AP7806"/>
      <c r="AQ7806"/>
      <c r="AR7806"/>
      <c r="AS7806"/>
      <c r="AT7806"/>
      <c r="AU7806"/>
      <c r="AV7806"/>
      <c r="AW7806"/>
      <c r="AX7806"/>
      <c r="AY7806"/>
      <c r="AZ7806"/>
      <c r="BA7806"/>
      <c r="BB7806"/>
      <c r="BC7806"/>
      <c r="BD7806"/>
      <c r="BE7806"/>
      <c r="BF7806"/>
      <c r="BG7806"/>
      <c r="BH7806"/>
      <c r="BI7806"/>
      <c r="BJ7806"/>
      <c r="BK7806"/>
      <c r="BL7806"/>
      <c r="BM7806"/>
      <c r="BN7806"/>
      <c r="BO7806"/>
      <c r="BP7806"/>
      <c r="BQ7806"/>
      <c r="BR7806"/>
      <c r="BS7806"/>
      <c r="BT7806"/>
      <c r="BU7806"/>
      <c r="BV7806"/>
      <c r="BW7806"/>
      <c r="BX7806"/>
      <c r="BY7806"/>
      <c r="BZ7806"/>
      <c r="CA7806"/>
      <c r="CB7806"/>
      <c r="CC7806"/>
      <c r="CD7806"/>
      <c r="CE7806"/>
      <c r="CF7806"/>
      <c r="CG7806"/>
      <c r="CH7806"/>
      <c r="CI7806"/>
      <c r="CJ7806"/>
      <c r="CK7806"/>
      <c r="CL7806"/>
      <c r="CM7806"/>
      <c r="CN7806"/>
      <c r="CO7806"/>
      <c r="CP7806"/>
      <c r="CQ7806"/>
      <c r="CR7806"/>
      <c r="CS7806"/>
      <c r="CT7806"/>
      <c r="CU7806"/>
      <c r="CV7806"/>
    </row>
    <row r="7807" spans="10:100" x14ac:dyDescent="0.25">
      <c r="J7807"/>
      <c r="K7807"/>
      <c r="L7807"/>
      <c r="M7807"/>
      <c r="N7807"/>
      <c r="O7807"/>
      <c r="P7807"/>
      <c r="Q7807"/>
      <c r="R7807"/>
      <c r="S7807"/>
      <c r="T7807"/>
      <c r="U7807"/>
      <c r="V7807"/>
      <c r="W7807"/>
      <c r="X7807"/>
      <c r="Y7807"/>
      <c r="Z7807"/>
      <c r="AA7807"/>
      <c r="AB7807"/>
      <c r="AC7807"/>
      <c r="AD7807"/>
      <c r="AE7807"/>
      <c r="AF7807"/>
      <c r="AG7807"/>
      <c r="AH7807"/>
      <c r="AI7807"/>
      <c r="AJ7807"/>
      <c r="AK7807"/>
      <c r="AL7807"/>
      <c r="AM7807"/>
      <c r="AN7807"/>
      <c r="AO7807"/>
      <c r="AP7807"/>
      <c r="AQ7807"/>
      <c r="AR7807"/>
      <c r="AS7807"/>
      <c r="AT7807"/>
      <c r="AU7807"/>
      <c r="AV7807"/>
      <c r="AW7807"/>
      <c r="AX7807"/>
      <c r="AY7807"/>
      <c r="AZ7807"/>
      <c r="BA7807"/>
      <c r="BB7807"/>
      <c r="BC7807"/>
      <c r="BD7807"/>
      <c r="BE7807"/>
      <c r="BF7807"/>
      <c r="BG7807"/>
      <c r="BH7807"/>
      <c r="BI7807"/>
      <c r="BJ7807"/>
      <c r="BK7807"/>
      <c r="BL7807"/>
      <c r="BM7807"/>
      <c r="BN7807"/>
      <c r="BO7807"/>
      <c r="BP7807"/>
      <c r="BQ7807"/>
      <c r="BR7807"/>
      <c r="BS7807"/>
      <c r="BT7807"/>
      <c r="BU7807"/>
      <c r="BV7807"/>
      <c r="BW7807"/>
      <c r="BX7807"/>
      <c r="BY7807"/>
      <c r="BZ7807"/>
      <c r="CA7807"/>
      <c r="CB7807"/>
      <c r="CC7807"/>
      <c r="CD7807"/>
      <c r="CE7807"/>
      <c r="CF7807"/>
      <c r="CG7807"/>
      <c r="CH7807"/>
      <c r="CI7807"/>
      <c r="CJ7807"/>
      <c r="CK7807"/>
      <c r="CL7807"/>
      <c r="CM7807"/>
      <c r="CN7807"/>
      <c r="CO7807"/>
      <c r="CP7807"/>
      <c r="CQ7807"/>
      <c r="CR7807"/>
      <c r="CS7807"/>
      <c r="CT7807"/>
      <c r="CU7807"/>
      <c r="CV7807"/>
    </row>
    <row r="7808" spans="10:100" x14ac:dyDescent="0.25">
      <c r="J7808"/>
      <c r="K7808"/>
      <c r="L7808"/>
      <c r="M7808"/>
      <c r="N7808"/>
      <c r="O7808"/>
      <c r="P7808"/>
      <c r="Q7808"/>
      <c r="R7808"/>
      <c r="S7808"/>
      <c r="T7808"/>
      <c r="U7808"/>
      <c r="V7808"/>
      <c r="W7808"/>
      <c r="X7808"/>
      <c r="Y7808"/>
      <c r="Z7808"/>
      <c r="AA7808"/>
      <c r="AB7808"/>
      <c r="AC7808"/>
      <c r="AD7808"/>
      <c r="AE7808"/>
      <c r="AF7808"/>
      <c r="AG7808"/>
      <c r="AH7808"/>
      <c r="AI7808"/>
      <c r="AJ7808"/>
      <c r="AK7808"/>
      <c r="AL7808"/>
      <c r="AM7808"/>
      <c r="AN7808"/>
      <c r="AO7808"/>
      <c r="AP7808"/>
      <c r="AQ7808"/>
      <c r="AR7808"/>
      <c r="AS7808"/>
      <c r="AT7808"/>
      <c r="AU7808"/>
      <c r="AV7808"/>
      <c r="AW7808"/>
      <c r="AX7808"/>
      <c r="AY7808"/>
      <c r="AZ7808"/>
      <c r="BA7808"/>
      <c r="BB7808"/>
      <c r="BC7808"/>
      <c r="BD7808"/>
      <c r="BE7808"/>
      <c r="BF7808"/>
      <c r="BG7808"/>
      <c r="BH7808"/>
      <c r="BI7808"/>
      <c r="BJ7808"/>
      <c r="BK7808"/>
      <c r="BL7808"/>
      <c r="BM7808"/>
      <c r="BN7808"/>
      <c r="BO7808"/>
      <c r="BP7808"/>
      <c r="BQ7808"/>
      <c r="BR7808"/>
      <c r="BS7808"/>
      <c r="BT7808"/>
      <c r="BU7808"/>
      <c r="BV7808"/>
      <c r="BW7808"/>
      <c r="BX7808"/>
      <c r="BY7808"/>
      <c r="BZ7808"/>
      <c r="CA7808"/>
      <c r="CB7808"/>
      <c r="CC7808"/>
      <c r="CD7808"/>
      <c r="CE7808"/>
      <c r="CF7808"/>
      <c r="CG7808"/>
      <c r="CH7808"/>
      <c r="CI7808"/>
      <c r="CJ7808"/>
      <c r="CK7808"/>
      <c r="CL7808"/>
      <c r="CM7808"/>
      <c r="CN7808"/>
      <c r="CO7808"/>
      <c r="CP7808"/>
      <c r="CQ7808"/>
      <c r="CR7808"/>
      <c r="CS7808"/>
      <c r="CT7808"/>
      <c r="CU7808"/>
      <c r="CV7808"/>
    </row>
    <row r="7809" spans="10:100" x14ac:dyDescent="0.25">
      <c r="J7809"/>
      <c r="K7809"/>
      <c r="L7809"/>
      <c r="M7809"/>
      <c r="N7809"/>
      <c r="O7809"/>
      <c r="P7809"/>
      <c r="Q7809"/>
      <c r="R7809"/>
      <c r="S7809"/>
      <c r="T7809"/>
      <c r="U7809"/>
      <c r="V7809"/>
      <c r="W7809"/>
      <c r="X7809"/>
      <c r="Y7809"/>
      <c r="Z7809"/>
      <c r="AA7809"/>
      <c r="AB7809"/>
      <c r="AC7809"/>
      <c r="AD7809"/>
      <c r="AE7809"/>
      <c r="AF7809"/>
      <c r="AG7809"/>
      <c r="AH7809"/>
      <c r="AI7809"/>
      <c r="AJ7809"/>
      <c r="AK7809"/>
      <c r="AL7809"/>
      <c r="AM7809"/>
      <c r="AN7809"/>
      <c r="AO7809"/>
      <c r="AP7809"/>
      <c r="AQ7809"/>
      <c r="AR7809"/>
      <c r="AS7809"/>
      <c r="AT7809"/>
      <c r="AU7809"/>
      <c r="AV7809"/>
      <c r="AW7809"/>
      <c r="AX7809"/>
      <c r="AY7809"/>
      <c r="AZ7809"/>
      <c r="BA7809"/>
      <c r="BB7809"/>
      <c r="BC7809"/>
      <c r="BD7809"/>
      <c r="BE7809"/>
      <c r="BF7809"/>
      <c r="BG7809"/>
      <c r="BH7809"/>
      <c r="BI7809"/>
      <c r="BJ7809"/>
      <c r="BK7809"/>
      <c r="BL7809"/>
      <c r="BM7809"/>
      <c r="BN7809"/>
      <c r="BO7809"/>
      <c r="BP7809"/>
      <c r="BQ7809"/>
      <c r="BR7809"/>
      <c r="BS7809"/>
      <c r="BT7809"/>
      <c r="BU7809"/>
      <c r="BV7809"/>
      <c r="BW7809"/>
      <c r="BX7809"/>
      <c r="BY7809"/>
      <c r="BZ7809"/>
      <c r="CA7809"/>
      <c r="CB7809"/>
      <c r="CC7809"/>
      <c r="CD7809"/>
      <c r="CE7809"/>
      <c r="CF7809"/>
      <c r="CG7809"/>
      <c r="CH7809"/>
      <c r="CI7809"/>
      <c r="CJ7809"/>
      <c r="CK7809"/>
      <c r="CL7809"/>
      <c r="CM7809"/>
      <c r="CN7809"/>
      <c r="CO7809"/>
      <c r="CP7809"/>
      <c r="CQ7809"/>
      <c r="CR7809"/>
      <c r="CS7809"/>
      <c r="CT7809"/>
      <c r="CU7809"/>
      <c r="CV7809"/>
    </row>
    <row r="7810" spans="10:100" x14ac:dyDescent="0.25">
      <c r="J7810"/>
      <c r="K7810"/>
      <c r="L7810"/>
      <c r="M7810"/>
      <c r="N7810"/>
      <c r="O7810"/>
      <c r="P7810"/>
      <c r="Q7810"/>
      <c r="R7810"/>
      <c r="S7810"/>
      <c r="T7810"/>
      <c r="U7810"/>
      <c r="V7810"/>
      <c r="W7810"/>
      <c r="X7810"/>
      <c r="Y7810"/>
      <c r="Z7810"/>
      <c r="AA7810"/>
      <c r="AB7810"/>
      <c r="AC7810"/>
      <c r="AD7810"/>
      <c r="AE7810"/>
      <c r="AF7810"/>
      <c r="AG7810"/>
      <c r="AH7810"/>
      <c r="AI7810"/>
      <c r="AJ7810"/>
      <c r="AK7810"/>
      <c r="AL7810"/>
      <c r="AM7810"/>
      <c r="AN7810"/>
      <c r="AO7810"/>
      <c r="AP7810"/>
      <c r="AQ7810"/>
      <c r="AR7810"/>
      <c r="AS7810"/>
      <c r="AT7810"/>
      <c r="AU7810"/>
      <c r="AV7810"/>
      <c r="AW7810"/>
      <c r="AX7810"/>
      <c r="AY7810"/>
      <c r="AZ7810"/>
      <c r="BA7810"/>
      <c r="BB7810"/>
      <c r="BC7810"/>
      <c r="BD7810"/>
      <c r="BE7810"/>
      <c r="BF7810"/>
      <c r="BG7810"/>
      <c r="BH7810"/>
      <c r="BI7810"/>
      <c r="BJ7810"/>
      <c r="BK7810"/>
      <c r="BL7810"/>
      <c r="BM7810"/>
      <c r="BN7810"/>
      <c r="BO7810"/>
      <c r="BP7810"/>
      <c r="BQ7810"/>
      <c r="BR7810"/>
      <c r="BS7810"/>
      <c r="BT7810"/>
      <c r="BU7810"/>
      <c r="BV7810"/>
      <c r="BW7810"/>
      <c r="BX7810"/>
      <c r="BY7810"/>
      <c r="BZ7810"/>
      <c r="CA7810"/>
      <c r="CB7810"/>
      <c r="CC7810"/>
      <c r="CD7810"/>
      <c r="CE7810"/>
      <c r="CF7810"/>
      <c r="CG7810"/>
      <c r="CH7810"/>
      <c r="CI7810"/>
      <c r="CJ7810"/>
      <c r="CK7810"/>
      <c r="CL7810"/>
      <c r="CM7810"/>
      <c r="CN7810"/>
      <c r="CO7810"/>
      <c r="CP7810"/>
      <c r="CQ7810"/>
      <c r="CR7810"/>
      <c r="CS7810"/>
      <c r="CT7810"/>
      <c r="CU7810"/>
      <c r="CV7810"/>
    </row>
    <row r="7811" spans="10:100" x14ac:dyDescent="0.25">
      <c r="J7811"/>
      <c r="K7811"/>
      <c r="L7811"/>
      <c r="M7811"/>
      <c r="N7811"/>
      <c r="O7811"/>
      <c r="P7811"/>
      <c r="Q7811"/>
      <c r="R7811"/>
      <c r="S7811"/>
      <c r="T7811"/>
      <c r="U7811"/>
      <c r="V7811"/>
      <c r="W7811"/>
      <c r="X7811"/>
      <c r="Y7811"/>
      <c r="Z7811"/>
      <c r="AA7811"/>
      <c r="AB7811"/>
      <c r="AC7811"/>
      <c r="AD7811"/>
      <c r="AE7811"/>
      <c r="AF7811"/>
      <c r="AG7811"/>
      <c r="AH7811"/>
      <c r="AI7811"/>
      <c r="AJ7811"/>
      <c r="AK7811"/>
      <c r="AL7811"/>
      <c r="AM7811"/>
      <c r="AN7811"/>
      <c r="AO7811"/>
      <c r="AP7811"/>
      <c r="AQ7811"/>
      <c r="AR7811"/>
      <c r="AS7811"/>
      <c r="AT7811"/>
      <c r="AU7811"/>
      <c r="AV7811"/>
      <c r="AW7811"/>
      <c r="AX7811"/>
      <c r="AY7811"/>
      <c r="AZ7811"/>
      <c r="BA7811"/>
      <c r="BB7811"/>
      <c r="BC7811"/>
      <c r="BD7811"/>
      <c r="BE7811"/>
      <c r="BF7811"/>
      <c r="BG7811"/>
      <c r="BH7811"/>
      <c r="BI7811"/>
      <c r="BJ7811"/>
      <c r="BK7811"/>
      <c r="BL7811"/>
      <c r="BM7811"/>
      <c r="BN7811"/>
      <c r="BO7811"/>
      <c r="BP7811"/>
      <c r="BQ7811"/>
      <c r="BR7811"/>
      <c r="BS7811"/>
      <c r="BT7811"/>
      <c r="BU7811"/>
      <c r="BV7811"/>
      <c r="BW7811"/>
      <c r="BX7811"/>
      <c r="BY7811"/>
      <c r="BZ7811"/>
      <c r="CA7811"/>
      <c r="CB7811"/>
      <c r="CC7811"/>
      <c r="CD7811"/>
      <c r="CE7811"/>
      <c r="CF7811"/>
      <c r="CG7811"/>
      <c r="CH7811"/>
      <c r="CI7811"/>
      <c r="CJ7811"/>
      <c r="CK7811"/>
      <c r="CL7811"/>
      <c r="CM7811"/>
      <c r="CN7811"/>
      <c r="CO7811"/>
      <c r="CP7811"/>
      <c r="CQ7811"/>
      <c r="CR7811"/>
      <c r="CS7811"/>
      <c r="CT7811"/>
      <c r="CU7811"/>
      <c r="CV7811"/>
    </row>
    <row r="7812" spans="10:100" x14ac:dyDescent="0.25">
      <c r="J7812"/>
      <c r="K7812"/>
      <c r="L7812"/>
      <c r="M7812"/>
      <c r="N7812"/>
      <c r="O7812"/>
      <c r="P7812"/>
      <c r="Q7812"/>
      <c r="R7812"/>
      <c r="S7812"/>
      <c r="T7812"/>
      <c r="U7812"/>
      <c r="V7812"/>
      <c r="W7812"/>
      <c r="X7812"/>
      <c r="Y7812"/>
      <c r="Z7812"/>
      <c r="AA7812"/>
      <c r="AB7812"/>
      <c r="AC7812"/>
      <c r="AD7812"/>
      <c r="AE7812"/>
      <c r="AF7812"/>
      <c r="AG7812"/>
      <c r="AH7812"/>
      <c r="AI7812"/>
      <c r="AJ7812"/>
      <c r="AK7812"/>
      <c r="AL7812"/>
      <c r="AM7812"/>
      <c r="AN7812"/>
      <c r="AO7812"/>
      <c r="AP7812"/>
      <c r="AQ7812"/>
      <c r="AR7812"/>
      <c r="AS7812"/>
      <c r="AT7812"/>
      <c r="AU7812"/>
      <c r="AV7812"/>
      <c r="AW7812"/>
      <c r="AX7812"/>
      <c r="AY7812"/>
      <c r="AZ7812"/>
      <c r="BA7812"/>
      <c r="BB7812"/>
      <c r="BC7812"/>
      <c r="BD7812"/>
      <c r="BE7812"/>
      <c r="BF7812"/>
      <c r="BG7812"/>
      <c r="BH7812"/>
      <c r="BI7812"/>
      <c r="BJ7812"/>
      <c r="BK7812"/>
      <c r="BL7812"/>
      <c r="BM7812"/>
      <c r="BN7812"/>
      <c r="BO7812"/>
      <c r="BP7812"/>
      <c r="BQ7812"/>
      <c r="BR7812"/>
      <c r="BS7812"/>
      <c r="BT7812"/>
      <c r="BU7812"/>
      <c r="BV7812"/>
      <c r="BW7812"/>
      <c r="BX7812"/>
      <c r="BY7812"/>
      <c r="BZ7812"/>
      <c r="CA7812"/>
      <c r="CB7812"/>
      <c r="CC7812"/>
      <c r="CD7812"/>
      <c r="CE7812"/>
      <c r="CF7812"/>
      <c r="CG7812"/>
      <c r="CH7812"/>
      <c r="CI7812"/>
      <c r="CJ7812"/>
      <c r="CK7812"/>
      <c r="CL7812"/>
      <c r="CM7812"/>
      <c r="CN7812"/>
      <c r="CO7812"/>
      <c r="CP7812"/>
      <c r="CQ7812"/>
      <c r="CR7812"/>
      <c r="CS7812"/>
      <c r="CT7812"/>
      <c r="CU7812"/>
      <c r="CV7812"/>
    </row>
    <row r="7813" spans="10:100" x14ac:dyDescent="0.25">
      <c r="J7813"/>
      <c r="K7813"/>
      <c r="L7813"/>
      <c r="M7813"/>
      <c r="N7813"/>
      <c r="O7813"/>
      <c r="P7813"/>
      <c r="Q7813"/>
      <c r="R7813"/>
      <c r="S7813"/>
      <c r="T7813"/>
      <c r="U7813"/>
      <c r="V7813"/>
      <c r="W7813"/>
      <c r="X7813"/>
      <c r="Y7813"/>
      <c r="Z7813"/>
      <c r="AA7813"/>
      <c r="AB7813"/>
      <c r="AC7813"/>
      <c r="AD7813"/>
      <c r="AE7813"/>
      <c r="AF7813"/>
      <c r="AG7813"/>
      <c r="AH7813"/>
      <c r="AI7813"/>
      <c r="AJ7813"/>
      <c r="AK7813"/>
      <c r="AL7813"/>
      <c r="AM7813"/>
      <c r="AN7813"/>
      <c r="AO7813"/>
      <c r="AP7813"/>
      <c r="AQ7813"/>
      <c r="AR7813"/>
      <c r="AS7813"/>
      <c r="AT7813"/>
      <c r="AU7813"/>
      <c r="AV7813"/>
      <c r="AW7813"/>
      <c r="AX7813"/>
      <c r="AY7813"/>
      <c r="AZ7813"/>
      <c r="BA7813"/>
      <c r="BB7813"/>
      <c r="BC7813"/>
      <c r="BD7813"/>
      <c r="BE7813"/>
      <c r="BF7813"/>
      <c r="BG7813"/>
      <c r="BH7813"/>
      <c r="BI7813"/>
      <c r="BJ7813"/>
      <c r="BK7813"/>
      <c r="BL7813"/>
      <c r="BM7813"/>
      <c r="BN7813"/>
      <c r="BO7813"/>
      <c r="BP7813"/>
      <c r="BQ7813"/>
      <c r="BR7813"/>
      <c r="BS7813"/>
      <c r="BT7813"/>
      <c r="BU7813"/>
      <c r="BV7813"/>
      <c r="BW7813"/>
      <c r="BX7813"/>
      <c r="BY7813"/>
      <c r="BZ7813"/>
      <c r="CA7813"/>
      <c r="CB7813"/>
      <c r="CC7813"/>
      <c r="CD7813"/>
      <c r="CE7813"/>
      <c r="CF7813"/>
      <c r="CG7813"/>
      <c r="CH7813"/>
      <c r="CI7813"/>
      <c r="CJ7813"/>
      <c r="CK7813"/>
      <c r="CL7813"/>
      <c r="CM7813"/>
      <c r="CN7813"/>
      <c r="CO7813"/>
      <c r="CP7813"/>
      <c r="CQ7813"/>
      <c r="CR7813"/>
      <c r="CS7813"/>
      <c r="CT7813"/>
      <c r="CU7813"/>
      <c r="CV7813"/>
    </row>
    <row r="7814" spans="10:100" x14ac:dyDescent="0.25">
      <c r="J7814"/>
      <c r="K7814"/>
      <c r="L7814"/>
      <c r="M7814"/>
      <c r="N7814"/>
      <c r="O7814"/>
      <c r="P7814"/>
      <c r="Q7814"/>
      <c r="R7814"/>
      <c r="S7814"/>
      <c r="T7814"/>
      <c r="U7814"/>
      <c r="V7814"/>
      <c r="W7814"/>
      <c r="X7814"/>
      <c r="Y7814"/>
      <c r="Z7814"/>
      <c r="AA7814"/>
      <c r="AB7814"/>
      <c r="AC7814"/>
      <c r="AD7814"/>
      <c r="AE7814"/>
      <c r="AF7814"/>
      <c r="AG7814"/>
      <c r="AH7814"/>
      <c r="AI7814"/>
      <c r="AJ7814"/>
      <c r="AK7814"/>
      <c r="AL7814"/>
      <c r="AM7814"/>
      <c r="AN7814"/>
      <c r="AO7814"/>
      <c r="AP7814"/>
      <c r="AQ7814"/>
      <c r="AR7814"/>
      <c r="AS7814"/>
      <c r="AT7814"/>
      <c r="AU7814"/>
      <c r="AV7814"/>
      <c r="AW7814"/>
      <c r="AX7814"/>
      <c r="AY7814"/>
      <c r="AZ7814"/>
      <c r="BA7814"/>
      <c r="BB7814"/>
      <c r="BC7814"/>
      <c r="BD7814"/>
      <c r="BE7814"/>
      <c r="BF7814"/>
      <c r="BG7814"/>
      <c r="BH7814"/>
      <c r="BI7814"/>
      <c r="BJ7814"/>
      <c r="BK7814"/>
      <c r="BL7814"/>
      <c r="BM7814"/>
      <c r="BN7814"/>
      <c r="BO7814"/>
      <c r="BP7814"/>
      <c r="BQ7814"/>
      <c r="BR7814"/>
      <c r="BS7814"/>
      <c r="BT7814"/>
      <c r="BU7814"/>
      <c r="BV7814"/>
      <c r="BW7814"/>
      <c r="BX7814"/>
      <c r="BY7814"/>
      <c r="BZ7814"/>
      <c r="CA7814"/>
      <c r="CB7814"/>
      <c r="CC7814"/>
      <c r="CD7814"/>
      <c r="CE7814"/>
      <c r="CF7814"/>
      <c r="CG7814"/>
      <c r="CH7814"/>
      <c r="CI7814"/>
      <c r="CJ7814"/>
      <c r="CK7814"/>
      <c r="CL7814"/>
      <c r="CM7814"/>
      <c r="CN7814"/>
      <c r="CO7814"/>
      <c r="CP7814"/>
      <c r="CQ7814"/>
      <c r="CR7814"/>
      <c r="CS7814"/>
      <c r="CT7814"/>
      <c r="CU7814"/>
      <c r="CV7814"/>
    </row>
    <row r="7815" spans="10:100" x14ac:dyDescent="0.25">
      <c r="J7815"/>
      <c r="K7815"/>
      <c r="L7815"/>
      <c r="M7815"/>
      <c r="N7815"/>
      <c r="O7815"/>
      <c r="P7815"/>
      <c r="Q7815"/>
      <c r="R7815"/>
      <c r="S7815"/>
      <c r="T7815"/>
      <c r="U7815"/>
      <c r="V7815"/>
      <c r="W7815"/>
      <c r="X7815"/>
      <c r="Y7815"/>
      <c r="Z7815"/>
      <c r="AA7815"/>
      <c r="AB7815"/>
      <c r="AC7815"/>
      <c r="AD7815"/>
      <c r="AE7815"/>
      <c r="AF7815"/>
      <c r="AG7815"/>
      <c r="AH7815"/>
      <c r="AI7815"/>
      <c r="AJ7815"/>
      <c r="AK7815"/>
      <c r="AL7815"/>
      <c r="AM7815"/>
      <c r="AN7815"/>
      <c r="AO7815"/>
      <c r="AP7815"/>
      <c r="AQ7815"/>
      <c r="AR7815"/>
      <c r="AS7815"/>
      <c r="AT7815"/>
      <c r="AU7815"/>
      <c r="AV7815"/>
      <c r="AW7815"/>
      <c r="AX7815"/>
      <c r="AY7815"/>
      <c r="AZ7815"/>
      <c r="BA7815"/>
      <c r="BB7815"/>
      <c r="BC7815"/>
      <c r="BD7815"/>
      <c r="BE7815"/>
      <c r="BF7815"/>
      <c r="BG7815"/>
      <c r="BH7815"/>
      <c r="BI7815"/>
      <c r="BJ7815"/>
      <c r="BK7815"/>
      <c r="BL7815"/>
      <c r="BM7815"/>
      <c r="BN7815"/>
      <c r="BO7815"/>
      <c r="BP7815"/>
      <c r="BQ7815"/>
      <c r="BR7815"/>
      <c r="BS7815"/>
      <c r="BT7815"/>
      <c r="BU7815"/>
      <c r="BV7815"/>
      <c r="BW7815"/>
      <c r="BX7815"/>
      <c r="BY7815"/>
      <c r="BZ7815"/>
      <c r="CA7815"/>
      <c r="CB7815"/>
      <c r="CC7815"/>
      <c r="CD7815"/>
      <c r="CE7815"/>
      <c r="CF7815"/>
      <c r="CG7815"/>
      <c r="CH7815"/>
      <c r="CI7815"/>
      <c r="CJ7815"/>
      <c r="CK7815"/>
      <c r="CL7815"/>
      <c r="CM7815"/>
      <c r="CN7815"/>
      <c r="CO7815"/>
      <c r="CP7815"/>
      <c r="CQ7815"/>
      <c r="CR7815"/>
      <c r="CS7815"/>
      <c r="CT7815"/>
      <c r="CU7815"/>
      <c r="CV7815"/>
    </row>
    <row r="7816" spans="10:100" x14ac:dyDescent="0.25">
      <c r="J7816"/>
      <c r="K7816"/>
      <c r="L7816"/>
      <c r="M7816"/>
      <c r="N7816"/>
      <c r="O7816"/>
      <c r="P7816"/>
      <c r="Q7816"/>
      <c r="R7816"/>
      <c r="S7816"/>
      <c r="T7816"/>
      <c r="U7816"/>
      <c r="V7816"/>
      <c r="W7816"/>
      <c r="X7816"/>
      <c r="Y7816"/>
      <c r="Z7816"/>
      <c r="AA7816"/>
      <c r="AB7816"/>
      <c r="AC7816"/>
      <c r="AD7816"/>
      <c r="AE7816"/>
      <c r="AF7816"/>
      <c r="AG7816"/>
      <c r="AH7816"/>
      <c r="AI7816"/>
      <c r="AJ7816"/>
      <c r="AK7816"/>
      <c r="AL7816"/>
      <c r="AM7816"/>
      <c r="AN7816"/>
      <c r="AO7816"/>
      <c r="AP7816"/>
      <c r="AQ7816"/>
      <c r="AR7816"/>
      <c r="AS7816"/>
      <c r="AT7816"/>
      <c r="AU7816"/>
      <c r="AV7816"/>
      <c r="AW7816"/>
      <c r="AX7816"/>
      <c r="AY7816"/>
      <c r="AZ7816"/>
      <c r="BA7816"/>
      <c r="BB7816"/>
      <c r="BC7816"/>
      <c r="BD7816"/>
      <c r="BE7816"/>
      <c r="BF7816"/>
      <c r="BG7816"/>
      <c r="BH7816"/>
      <c r="BI7816"/>
      <c r="BJ7816"/>
      <c r="BK7816"/>
      <c r="BL7816"/>
      <c r="BM7816"/>
      <c r="BN7816"/>
      <c r="BO7816"/>
      <c r="BP7816"/>
      <c r="BQ7816"/>
      <c r="BR7816"/>
      <c r="BS7816"/>
      <c r="BT7816"/>
      <c r="BU7816"/>
      <c r="BV7816"/>
      <c r="BW7816"/>
      <c r="BX7816"/>
      <c r="BY7816"/>
      <c r="BZ7816"/>
      <c r="CA7816"/>
      <c r="CB7816"/>
      <c r="CC7816"/>
      <c r="CD7816"/>
      <c r="CE7816"/>
      <c r="CF7816"/>
      <c r="CG7816"/>
      <c r="CH7816"/>
      <c r="CI7816"/>
      <c r="CJ7816"/>
      <c r="CK7816"/>
      <c r="CL7816"/>
      <c r="CM7816"/>
      <c r="CN7816"/>
      <c r="CO7816"/>
      <c r="CP7816"/>
      <c r="CQ7816"/>
      <c r="CR7816"/>
      <c r="CS7816"/>
      <c r="CT7816"/>
      <c r="CU7816"/>
      <c r="CV7816"/>
    </row>
    <row r="7817" spans="10:100" x14ac:dyDescent="0.25">
      <c r="J7817"/>
      <c r="K7817"/>
      <c r="L7817"/>
      <c r="M7817"/>
      <c r="N7817"/>
      <c r="O7817"/>
      <c r="P7817"/>
      <c r="Q7817"/>
      <c r="R7817"/>
      <c r="S7817"/>
      <c r="T7817"/>
      <c r="U7817"/>
      <c r="V7817"/>
      <c r="W7817"/>
      <c r="X7817"/>
      <c r="Y7817"/>
      <c r="Z7817"/>
      <c r="AA7817"/>
      <c r="AB7817"/>
      <c r="AC7817"/>
      <c r="AD7817"/>
      <c r="AE7817"/>
      <c r="AF7817"/>
      <c r="AG7817"/>
      <c r="AH7817"/>
      <c r="AI7817"/>
      <c r="AJ7817"/>
      <c r="AK7817"/>
      <c r="AL7817"/>
      <c r="AM7817"/>
      <c r="AN7817"/>
      <c r="AO7817"/>
      <c r="AP7817"/>
      <c r="AQ7817"/>
      <c r="AR7817"/>
      <c r="AS7817"/>
      <c r="AT7817"/>
      <c r="AU7817"/>
      <c r="AV7817"/>
      <c r="AW7817"/>
      <c r="AX7817"/>
      <c r="AY7817"/>
      <c r="AZ7817"/>
      <c r="BA7817"/>
      <c r="BB7817"/>
      <c r="BC7817"/>
      <c r="BD7817"/>
      <c r="BE7817"/>
      <c r="BF7817"/>
      <c r="BG7817"/>
      <c r="BH7817"/>
      <c r="BI7817"/>
      <c r="BJ7817"/>
      <c r="BK7817"/>
      <c r="BL7817"/>
      <c r="BM7817"/>
      <c r="BN7817"/>
      <c r="BO7817"/>
      <c r="BP7817"/>
      <c r="BQ7817"/>
      <c r="BR7817"/>
      <c r="BS7817"/>
      <c r="BT7817"/>
      <c r="BU7817"/>
      <c r="BV7817"/>
      <c r="BW7817"/>
      <c r="BX7817"/>
      <c r="BY7817"/>
      <c r="BZ7817"/>
      <c r="CA7817"/>
      <c r="CB7817"/>
      <c r="CC7817"/>
      <c r="CD7817"/>
      <c r="CE7817"/>
      <c r="CF7817"/>
      <c r="CG7817"/>
      <c r="CH7817"/>
      <c r="CI7817"/>
      <c r="CJ7817"/>
      <c r="CK7817"/>
      <c r="CL7817"/>
      <c r="CM7817"/>
      <c r="CN7817"/>
      <c r="CO7817"/>
      <c r="CP7817"/>
      <c r="CQ7817"/>
      <c r="CR7817"/>
      <c r="CS7817"/>
      <c r="CT7817"/>
      <c r="CU7817"/>
      <c r="CV7817"/>
    </row>
    <row r="7818" spans="10:100" x14ac:dyDescent="0.25">
      <c r="J7818"/>
      <c r="K7818"/>
      <c r="L7818"/>
      <c r="M7818"/>
      <c r="N7818"/>
      <c r="O7818"/>
      <c r="P7818"/>
      <c r="Q7818"/>
      <c r="R7818"/>
      <c r="S7818"/>
      <c r="T7818"/>
      <c r="U7818"/>
      <c r="V7818"/>
      <c r="W7818"/>
      <c r="X7818"/>
      <c r="Y7818"/>
      <c r="Z7818"/>
      <c r="AA7818"/>
      <c r="AB7818"/>
      <c r="AC7818"/>
      <c r="AD7818"/>
      <c r="AE7818"/>
      <c r="AF7818"/>
      <c r="AG7818"/>
      <c r="AH7818"/>
      <c r="AI7818"/>
      <c r="AJ7818"/>
      <c r="AK7818"/>
      <c r="AL7818"/>
      <c r="AM7818"/>
      <c r="AN7818"/>
      <c r="AO7818"/>
      <c r="AP7818"/>
      <c r="AQ7818"/>
      <c r="AR7818"/>
      <c r="AS7818"/>
      <c r="AT7818"/>
      <c r="AU7818"/>
      <c r="AV7818"/>
      <c r="AW7818"/>
      <c r="AX7818"/>
      <c r="AY7818"/>
      <c r="AZ7818"/>
      <c r="BA7818"/>
      <c r="BB7818"/>
      <c r="BC7818"/>
      <c r="BD7818"/>
      <c r="BE7818"/>
      <c r="BF7818"/>
      <c r="BG7818"/>
      <c r="BH7818"/>
      <c r="BI7818"/>
      <c r="BJ7818"/>
      <c r="BK7818"/>
      <c r="BL7818"/>
      <c r="BM7818"/>
      <c r="BN7818"/>
      <c r="BO7818"/>
      <c r="BP7818"/>
      <c r="BQ7818"/>
      <c r="BR7818"/>
      <c r="BS7818"/>
      <c r="BT7818"/>
      <c r="BU7818"/>
      <c r="BV7818"/>
      <c r="BW7818"/>
      <c r="BX7818"/>
      <c r="BY7818"/>
      <c r="BZ7818"/>
      <c r="CA7818"/>
      <c r="CB7818"/>
      <c r="CC7818"/>
      <c r="CD7818"/>
      <c r="CE7818"/>
      <c r="CF7818"/>
      <c r="CG7818"/>
      <c r="CH7818"/>
      <c r="CI7818"/>
      <c r="CJ7818"/>
      <c r="CK7818"/>
      <c r="CL7818"/>
      <c r="CM7818"/>
      <c r="CN7818"/>
      <c r="CO7818"/>
      <c r="CP7818"/>
      <c r="CQ7818"/>
      <c r="CR7818"/>
      <c r="CS7818"/>
      <c r="CT7818"/>
      <c r="CU7818"/>
      <c r="CV7818"/>
    </row>
    <row r="7819" spans="10:100" x14ac:dyDescent="0.25">
      <c r="J7819"/>
      <c r="K7819"/>
      <c r="L7819"/>
      <c r="M7819"/>
      <c r="N7819"/>
      <c r="O7819"/>
      <c r="P7819"/>
      <c r="Q7819"/>
      <c r="R7819"/>
      <c r="S7819"/>
      <c r="T7819"/>
      <c r="U7819"/>
      <c r="V7819"/>
      <c r="W7819"/>
      <c r="X7819"/>
      <c r="Y7819"/>
      <c r="Z7819"/>
      <c r="AA7819"/>
      <c r="AB7819"/>
      <c r="AC7819"/>
      <c r="AD7819"/>
      <c r="AE7819"/>
      <c r="AF7819"/>
      <c r="AG7819"/>
      <c r="AH7819"/>
      <c r="AI7819"/>
      <c r="AJ7819"/>
      <c r="AK7819"/>
      <c r="AL7819"/>
      <c r="AM7819"/>
      <c r="AN7819"/>
      <c r="AO7819"/>
      <c r="AP7819"/>
      <c r="AQ7819"/>
      <c r="AR7819"/>
      <c r="AS7819"/>
      <c r="AT7819"/>
      <c r="AU7819"/>
      <c r="AV7819"/>
      <c r="AW7819"/>
      <c r="AX7819"/>
      <c r="AY7819"/>
      <c r="AZ7819"/>
      <c r="BA7819"/>
      <c r="BB7819"/>
      <c r="BC7819"/>
      <c r="BD7819"/>
      <c r="BE7819"/>
      <c r="BF7819"/>
      <c r="BG7819"/>
      <c r="BH7819"/>
      <c r="BI7819"/>
      <c r="BJ7819"/>
      <c r="BK7819"/>
      <c r="BL7819"/>
      <c r="BM7819"/>
      <c r="BN7819"/>
      <c r="BO7819"/>
      <c r="BP7819"/>
      <c r="BQ7819"/>
      <c r="BR7819"/>
      <c r="BS7819"/>
      <c r="BT7819"/>
      <c r="BU7819"/>
      <c r="BV7819"/>
      <c r="BW7819"/>
      <c r="BX7819"/>
      <c r="BY7819"/>
      <c r="BZ7819"/>
      <c r="CA7819"/>
      <c r="CB7819"/>
      <c r="CC7819"/>
      <c r="CD7819"/>
      <c r="CE7819"/>
      <c r="CF7819"/>
      <c r="CG7819"/>
      <c r="CH7819"/>
      <c r="CI7819"/>
      <c r="CJ7819"/>
      <c r="CK7819"/>
      <c r="CL7819"/>
      <c r="CM7819"/>
      <c r="CN7819"/>
      <c r="CO7819"/>
      <c r="CP7819"/>
      <c r="CQ7819"/>
      <c r="CR7819"/>
      <c r="CS7819"/>
      <c r="CT7819"/>
      <c r="CU7819"/>
      <c r="CV7819"/>
    </row>
    <row r="7820" spans="10:100" x14ac:dyDescent="0.25">
      <c r="J7820"/>
      <c r="K7820"/>
      <c r="L7820"/>
      <c r="M7820"/>
      <c r="N7820"/>
      <c r="O7820"/>
      <c r="P7820"/>
      <c r="Q7820"/>
      <c r="R7820"/>
      <c r="S7820"/>
      <c r="T7820"/>
      <c r="U7820"/>
      <c r="V7820"/>
      <c r="W7820"/>
      <c r="X7820"/>
      <c r="Y7820"/>
      <c r="Z7820"/>
      <c r="AA7820"/>
      <c r="AB7820"/>
      <c r="AC7820"/>
      <c r="AD7820"/>
      <c r="AE7820"/>
      <c r="AF7820"/>
      <c r="AG7820"/>
      <c r="AH7820"/>
      <c r="AI7820"/>
      <c r="AJ7820"/>
      <c r="AK7820"/>
      <c r="AL7820"/>
      <c r="AM7820"/>
      <c r="AN7820"/>
      <c r="AO7820"/>
      <c r="AP7820"/>
      <c r="AQ7820"/>
      <c r="AR7820"/>
      <c r="AS7820"/>
      <c r="AT7820"/>
      <c r="AU7820"/>
      <c r="AV7820"/>
      <c r="AW7820"/>
      <c r="AX7820"/>
      <c r="AY7820"/>
      <c r="AZ7820"/>
      <c r="BA7820"/>
      <c r="BB7820"/>
      <c r="BC7820"/>
      <c r="BD7820"/>
      <c r="BE7820"/>
      <c r="BF7820"/>
      <c r="BG7820"/>
      <c r="BH7820"/>
      <c r="BI7820"/>
      <c r="BJ7820"/>
      <c r="BK7820"/>
      <c r="BL7820"/>
      <c r="BM7820"/>
      <c r="BN7820"/>
      <c r="BO7820"/>
      <c r="BP7820"/>
      <c r="BQ7820"/>
      <c r="BR7820"/>
      <c r="BS7820"/>
      <c r="BT7820"/>
      <c r="BU7820"/>
      <c r="BV7820"/>
      <c r="BW7820"/>
      <c r="BX7820"/>
      <c r="BY7820"/>
      <c r="BZ7820"/>
      <c r="CA7820"/>
      <c r="CB7820"/>
      <c r="CC7820"/>
      <c r="CD7820"/>
      <c r="CE7820"/>
      <c r="CF7820"/>
      <c r="CG7820"/>
      <c r="CH7820"/>
      <c r="CI7820"/>
      <c r="CJ7820"/>
      <c r="CK7820"/>
      <c r="CL7820"/>
      <c r="CM7820"/>
      <c r="CN7820"/>
      <c r="CO7820"/>
      <c r="CP7820"/>
      <c r="CQ7820"/>
      <c r="CR7820"/>
      <c r="CS7820"/>
      <c r="CT7820"/>
      <c r="CU7820"/>
      <c r="CV7820"/>
    </row>
    <row r="7821" spans="10:100" x14ac:dyDescent="0.25">
      <c r="J7821"/>
      <c r="K7821"/>
      <c r="L7821"/>
      <c r="M7821"/>
      <c r="N7821"/>
      <c r="O7821"/>
      <c r="P7821"/>
      <c r="Q7821"/>
      <c r="R7821"/>
      <c r="S7821"/>
      <c r="T7821"/>
      <c r="U7821"/>
      <c r="V7821"/>
      <c r="W7821"/>
      <c r="X7821"/>
      <c r="Y7821"/>
      <c r="Z7821"/>
      <c r="AA7821"/>
      <c r="AB7821"/>
      <c r="AC7821"/>
      <c r="AD7821"/>
      <c r="AE7821"/>
      <c r="AF7821"/>
      <c r="AG7821"/>
      <c r="AH7821"/>
      <c r="AI7821"/>
      <c r="AJ7821"/>
      <c r="AK7821"/>
      <c r="AL7821"/>
      <c r="AM7821"/>
      <c r="AN7821"/>
      <c r="AO7821"/>
      <c r="AP7821"/>
      <c r="AQ7821"/>
      <c r="AR7821"/>
      <c r="AS7821"/>
      <c r="AT7821"/>
      <c r="AU7821"/>
      <c r="AV7821"/>
      <c r="AW7821"/>
      <c r="AX7821"/>
      <c r="AY7821"/>
      <c r="AZ7821"/>
      <c r="BA7821"/>
      <c r="BB7821"/>
      <c r="BC7821"/>
      <c r="BD7821"/>
      <c r="BE7821"/>
      <c r="BF7821"/>
      <c r="BG7821"/>
      <c r="BH7821"/>
      <c r="BI7821"/>
      <c r="BJ7821"/>
      <c r="BK7821"/>
      <c r="BL7821"/>
      <c r="BM7821"/>
      <c r="BN7821"/>
      <c r="BO7821"/>
      <c r="BP7821"/>
      <c r="BQ7821"/>
      <c r="BR7821"/>
      <c r="BS7821"/>
      <c r="BT7821"/>
      <c r="BU7821"/>
      <c r="BV7821"/>
      <c r="BW7821"/>
      <c r="BX7821"/>
      <c r="BY7821"/>
      <c r="BZ7821"/>
      <c r="CA7821"/>
      <c r="CB7821"/>
      <c r="CC7821"/>
      <c r="CD7821"/>
      <c r="CE7821"/>
      <c r="CF7821"/>
      <c r="CG7821"/>
      <c r="CH7821"/>
      <c r="CI7821"/>
      <c r="CJ7821"/>
      <c r="CK7821"/>
      <c r="CL7821"/>
      <c r="CM7821"/>
      <c r="CN7821"/>
      <c r="CO7821"/>
      <c r="CP7821"/>
      <c r="CQ7821"/>
      <c r="CR7821"/>
      <c r="CS7821"/>
      <c r="CT7821"/>
      <c r="CU7821"/>
      <c r="CV7821"/>
    </row>
    <row r="7822" spans="10:100" x14ac:dyDescent="0.25">
      <c r="J7822"/>
      <c r="K7822"/>
      <c r="L7822"/>
      <c r="M7822"/>
      <c r="N7822"/>
      <c r="O7822"/>
      <c r="P7822"/>
      <c r="Q7822"/>
      <c r="R7822"/>
      <c r="S7822"/>
      <c r="T7822"/>
      <c r="U7822"/>
      <c r="V7822"/>
      <c r="W7822"/>
      <c r="X7822"/>
      <c r="Y7822"/>
      <c r="Z7822"/>
      <c r="AA7822"/>
      <c r="AB7822"/>
      <c r="AC7822"/>
      <c r="AD7822"/>
      <c r="AE7822"/>
      <c r="AF7822"/>
      <c r="AG7822"/>
      <c r="AH7822"/>
      <c r="AI7822"/>
      <c r="AJ7822"/>
      <c r="AK7822"/>
      <c r="AL7822"/>
      <c r="AM7822"/>
      <c r="AN7822"/>
      <c r="AO7822"/>
      <c r="AP7822"/>
      <c r="AQ7822"/>
      <c r="AR7822"/>
      <c r="AS7822"/>
      <c r="AT7822"/>
      <c r="AU7822"/>
      <c r="AV7822"/>
      <c r="AW7822"/>
      <c r="AX7822"/>
      <c r="AY7822"/>
      <c r="AZ7822"/>
      <c r="BA7822"/>
      <c r="BB7822"/>
      <c r="BC7822"/>
      <c r="BD7822"/>
      <c r="BE7822"/>
      <c r="BF7822"/>
      <c r="BG7822"/>
      <c r="BH7822"/>
      <c r="BI7822"/>
      <c r="BJ7822"/>
      <c r="BK7822"/>
      <c r="BL7822"/>
      <c r="BM7822"/>
      <c r="BN7822"/>
      <c r="BO7822"/>
      <c r="BP7822"/>
      <c r="BQ7822"/>
      <c r="BR7822"/>
      <c r="BS7822"/>
      <c r="BT7822"/>
      <c r="BU7822"/>
      <c r="BV7822"/>
      <c r="BW7822"/>
      <c r="BX7822"/>
      <c r="BY7822"/>
      <c r="BZ7822"/>
      <c r="CA7822"/>
      <c r="CB7822"/>
      <c r="CC7822"/>
      <c r="CD7822"/>
      <c r="CE7822"/>
      <c r="CF7822"/>
      <c r="CG7822"/>
      <c r="CH7822"/>
      <c r="CI7822"/>
      <c r="CJ7822"/>
      <c r="CK7822"/>
      <c r="CL7822"/>
      <c r="CM7822"/>
      <c r="CN7822"/>
      <c r="CO7822"/>
      <c r="CP7822"/>
      <c r="CQ7822"/>
      <c r="CR7822"/>
      <c r="CS7822"/>
      <c r="CT7822"/>
      <c r="CU7822"/>
      <c r="CV7822"/>
    </row>
    <row r="7823" spans="10:100" x14ac:dyDescent="0.25">
      <c r="J7823"/>
      <c r="K7823"/>
      <c r="L7823"/>
      <c r="M7823"/>
      <c r="N7823"/>
      <c r="O7823"/>
      <c r="P7823"/>
      <c r="Q7823"/>
      <c r="R7823"/>
      <c r="S7823"/>
      <c r="T7823"/>
      <c r="U7823"/>
      <c r="V7823"/>
      <c r="W7823"/>
      <c r="X7823"/>
      <c r="Y7823"/>
      <c r="Z7823"/>
      <c r="AA7823"/>
      <c r="AB7823"/>
      <c r="AC7823"/>
      <c r="AD7823"/>
      <c r="AE7823"/>
      <c r="AF7823"/>
      <c r="AG7823"/>
      <c r="AH7823"/>
      <c r="AI7823"/>
      <c r="AJ7823"/>
      <c r="AK7823"/>
      <c r="AL7823"/>
      <c r="AM7823"/>
      <c r="AN7823"/>
      <c r="AO7823"/>
      <c r="AP7823"/>
      <c r="AQ7823"/>
      <c r="AR7823"/>
      <c r="AS7823"/>
      <c r="AT7823"/>
      <c r="AU7823"/>
      <c r="AV7823"/>
      <c r="AW7823"/>
      <c r="AX7823"/>
      <c r="AY7823"/>
      <c r="AZ7823"/>
      <c r="BA7823"/>
      <c r="BB7823"/>
      <c r="BC7823"/>
      <c r="BD7823"/>
      <c r="BE7823"/>
      <c r="BF7823"/>
      <c r="BG7823"/>
      <c r="BH7823"/>
      <c r="BI7823"/>
      <c r="BJ7823"/>
      <c r="BK7823"/>
      <c r="BL7823"/>
      <c r="BM7823"/>
      <c r="BN7823"/>
      <c r="BO7823"/>
      <c r="BP7823"/>
      <c r="BQ7823"/>
      <c r="BR7823"/>
      <c r="BS7823"/>
      <c r="BT7823"/>
      <c r="BU7823"/>
      <c r="BV7823"/>
      <c r="BW7823"/>
      <c r="BX7823"/>
      <c r="BY7823"/>
      <c r="BZ7823"/>
      <c r="CA7823"/>
      <c r="CB7823"/>
      <c r="CC7823"/>
      <c r="CD7823"/>
      <c r="CE7823"/>
      <c r="CF7823"/>
      <c r="CG7823"/>
      <c r="CH7823"/>
      <c r="CI7823"/>
      <c r="CJ7823"/>
      <c r="CK7823"/>
      <c r="CL7823"/>
      <c r="CM7823"/>
      <c r="CN7823"/>
      <c r="CO7823"/>
      <c r="CP7823"/>
      <c r="CQ7823"/>
      <c r="CR7823"/>
      <c r="CS7823"/>
      <c r="CT7823"/>
      <c r="CU7823"/>
      <c r="CV7823"/>
    </row>
    <row r="7824" spans="10:100" x14ac:dyDescent="0.25">
      <c r="J7824"/>
      <c r="K7824"/>
      <c r="L7824"/>
      <c r="M7824"/>
      <c r="N7824"/>
      <c r="O7824"/>
      <c r="P7824"/>
      <c r="Q7824"/>
      <c r="R7824"/>
      <c r="S7824"/>
      <c r="T7824"/>
      <c r="U7824"/>
      <c r="V7824"/>
      <c r="W7824"/>
      <c r="X7824"/>
      <c r="Y7824"/>
      <c r="Z7824"/>
      <c r="AA7824"/>
      <c r="AB7824"/>
      <c r="AC7824"/>
      <c r="AD7824"/>
      <c r="AE7824"/>
      <c r="AF7824"/>
      <c r="AG7824"/>
      <c r="AH7824"/>
      <c r="AI7824"/>
      <c r="AJ7824"/>
      <c r="AK7824"/>
      <c r="AL7824"/>
      <c r="AM7824"/>
      <c r="AN7824"/>
      <c r="AO7824"/>
      <c r="AP7824"/>
      <c r="AQ7824"/>
      <c r="AR7824"/>
      <c r="AS7824"/>
      <c r="AT7824"/>
      <c r="AU7824"/>
      <c r="AV7824"/>
      <c r="AW7824"/>
      <c r="AX7824"/>
      <c r="AY7824"/>
      <c r="AZ7824"/>
      <c r="BA7824"/>
      <c r="BB7824"/>
      <c r="BC7824"/>
      <c r="BD7824"/>
      <c r="BE7824"/>
      <c r="BF7824"/>
      <c r="BG7824"/>
      <c r="BH7824"/>
      <c r="BI7824"/>
      <c r="BJ7824"/>
      <c r="BK7824"/>
      <c r="BL7824"/>
      <c r="BM7824"/>
      <c r="BN7824"/>
      <c r="BO7824"/>
      <c r="BP7824"/>
      <c r="BQ7824"/>
      <c r="BR7824"/>
      <c r="BS7824"/>
      <c r="BT7824"/>
      <c r="BU7824"/>
      <c r="BV7824"/>
      <c r="BW7824"/>
      <c r="BX7824"/>
      <c r="BY7824"/>
      <c r="BZ7824"/>
      <c r="CA7824"/>
      <c r="CB7824"/>
      <c r="CC7824"/>
      <c r="CD7824"/>
      <c r="CE7824"/>
      <c r="CF7824"/>
      <c r="CG7824"/>
      <c r="CH7824"/>
      <c r="CI7824"/>
      <c r="CJ7824"/>
      <c r="CK7824"/>
      <c r="CL7824"/>
      <c r="CM7824"/>
      <c r="CN7824"/>
      <c r="CO7824"/>
      <c r="CP7824"/>
      <c r="CQ7824"/>
      <c r="CR7824"/>
      <c r="CS7824"/>
      <c r="CT7824"/>
      <c r="CU7824"/>
      <c r="CV7824"/>
    </row>
    <row r="7825" spans="10:100" x14ac:dyDescent="0.25">
      <c r="J7825"/>
      <c r="K7825"/>
      <c r="L7825"/>
      <c r="M7825"/>
      <c r="N7825"/>
      <c r="O7825"/>
      <c r="P7825"/>
      <c r="Q7825"/>
      <c r="R7825"/>
      <c r="S7825"/>
      <c r="T7825"/>
      <c r="U7825"/>
      <c r="V7825"/>
      <c r="W7825"/>
      <c r="X7825"/>
      <c r="Y7825"/>
      <c r="Z7825"/>
      <c r="AA7825"/>
      <c r="AB7825"/>
      <c r="AC7825"/>
      <c r="AD7825"/>
      <c r="AE7825"/>
      <c r="AF7825"/>
      <c r="AG7825"/>
      <c r="AH7825"/>
      <c r="AI7825"/>
      <c r="AJ7825"/>
      <c r="AK7825"/>
      <c r="AL7825"/>
      <c r="AM7825"/>
      <c r="AN7825"/>
      <c r="AO7825"/>
      <c r="AP7825"/>
      <c r="AQ7825"/>
      <c r="AR7825"/>
      <c r="AS7825"/>
      <c r="AT7825"/>
      <c r="AU7825"/>
      <c r="AV7825"/>
      <c r="AW7825"/>
      <c r="AX7825"/>
      <c r="AY7825"/>
      <c r="AZ7825"/>
      <c r="BA7825"/>
      <c r="BB7825"/>
      <c r="BC7825"/>
      <c r="BD7825"/>
      <c r="BE7825"/>
      <c r="BF7825"/>
      <c r="BG7825"/>
      <c r="BH7825"/>
      <c r="BI7825"/>
      <c r="BJ7825"/>
      <c r="BK7825"/>
      <c r="BL7825"/>
      <c r="BM7825"/>
      <c r="BN7825"/>
      <c r="BO7825"/>
      <c r="BP7825"/>
      <c r="BQ7825"/>
      <c r="BR7825"/>
      <c r="BS7825"/>
      <c r="BT7825"/>
      <c r="BU7825"/>
      <c r="BV7825"/>
      <c r="BW7825"/>
      <c r="BX7825"/>
      <c r="BY7825"/>
      <c r="BZ7825"/>
      <c r="CA7825"/>
      <c r="CB7825"/>
      <c r="CC7825"/>
      <c r="CD7825"/>
      <c r="CE7825"/>
      <c r="CF7825"/>
      <c r="CG7825"/>
      <c r="CH7825"/>
      <c r="CI7825"/>
      <c r="CJ7825"/>
      <c r="CK7825"/>
      <c r="CL7825"/>
      <c r="CM7825"/>
      <c r="CN7825"/>
      <c r="CO7825"/>
      <c r="CP7825"/>
      <c r="CQ7825"/>
      <c r="CR7825"/>
      <c r="CS7825"/>
      <c r="CT7825"/>
      <c r="CU7825"/>
      <c r="CV7825"/>
    </row>
    <row r="7826" spans="10:100" x14ac:dyDescent="0.25">
      <c r="J7826"/>
      <c r="K7826"/>
      <c r="L7826"/>
      <c r="M7826"/>
      <c r="N7826"/>
      <c r="O7826"/>
      <c r="P7826"/>
      <c r="Q7826"/>
      <c r="R7826"/>
      <c r="S7826"/>
      <c r="T7826"/>
      <c r="U7826"/>
      <c r="V7826"/>
      <c r="W7826"/>
      <c r="X7826"/>
      <c r="Y7826"/>
      <c r="Z7826"/>
      <c r="AA7826"/>
      <c r="AB7826"/>
      <c r="AC7826"/>
      <c r="AD7826"/>
      <c r="AE7826"/>
      <c r="AF7826"/>
      <c r="AG7826"/>
      <c r="AH7826"/>
      <c r="AI7826"/>
      <c r="AJ7826"/>
      <c r="AK7826"/>
      <c r="AL7826"/>
      <c r="AM7826"/>
      <c r="AN7826"/>
      <c r="AO7826"/>
      <c r="AP7826"/>
      <c r="AQ7826"/>
      <c r="AR7826"/>
      <c r="AS7826"/>
      <c r="AT7826"/>
      <c r="AU7826"/>
      <c r="AV7826"/>
      <c r="AW7826"/>
      <c r="AX7826"/>
      <c r="AY7826"/>
      <c r="AZ7826"/>
      <c r="BA7826"/>
      <c r="BB7826"/>
      <c r="BC7826"/>
      <c r="BD7826"/>
      <c r="BE7826"/>
      <c r="BF7826"/>
      <c r="BG7826"/>
      <c r="BH7826"/>
      <c r="BI7826"/>
      <c r="BJ7826"/>
      <c r="BK7826"/>
      <c r="BL7826"/>
      <c r="BM7826"/>
      <c r="BN7826"/>
      <c r="BO7826"/>
      <c r="BP7826"/>
      <c r="BQ7826"/>
      <c r="BR7826"/>
      <c r="BS7826"/>
      <c r="BT7826"/>
      <c r="BU7826"/>
      <c r="BV7826"/>
      <c r="BW7826"/>
      <c r="BX7826"/>
      <c r="BY7826"/>
      <c r="BZ7826"/>
      <c r="CA7826"/>
      <c r="CB7826"/>
      <c r="CC7826"/>
      <c r="CD7826"/>
      <c r="CE7826"/>
      <c r="CF7826"/>
      <c r="CG7826"/>
      <c r="CH7826"/>
      <c r="CI7826"/>
      <c r="CJ7826"/>
      <c r="CK7826"/>
      <c r="CL7826"/>
      <c r="CM7826"/>
      <c r="CN7826"/>
      <c r="CO7826"/>
      <c r="CP7826"/>
      <c r="CQ7826"/>
      <c r="CR7826"/>
      <c r="CS7826"/>
      <c r="CT7826"/>
      <c r="CU7826"/>
      <c r="CV7826"/>
    </row>
    <row r="7827" spans="10:100" x14ac:dyDescent="0.25">
      <c r="J7827"/>
      <c r="K7827"/>
      <c r="L7827"/>
      <c r="M7827"/>
      <c r="N7827"/>
      <c r="O7827"/>
      <c r="P7827"/>
      <c r="Q7827"/>
      <c r="R7827"/>
      <c r="S7827"/>
      <c r="T7827"/>
      <c r="U7827"/>
      <c r="V7827"/>
      <c r="W7827"/>
      <c r="X7827"/>
      <c r="Y7827"/>
      <c r="Z7827"/>
      <c r="AA7827"/>
      <c r="AB7827"/>
      <c r="AC7827"/>
      <c r="AD7827"/>
      <c r="AE7827"/>
      <c r="AF7827"/>
      <c r="AG7827"/>
      <c r="AH7827"/>
      <c r="AI7827"/>
      <c r="AJ7827"/>
      <c r="AK7827"/>
      <c r="AL7827"/>
      <c r="AM7827"/>
      <c r="AN7827"/>
      <c r="AO7827"/>
      <c r="AP7827"/>
      <c r="AQ7827"/>
      <c r="AR7827"/>
      <c r="AS7827"/>
      <c r="AT7827"/>
      <c r="AU7827"/>
      <c r="AV7827"/>
      <c r="AW7827"/>
      <c r="AX7827"/>
      <c r="AY7827"/>
      <c r="AZ7827"/>
      <c r="BA7827"/>
      <c r="BB7827"/>
      <c r="BC7827"/>
      <c r="BD7827"/>
      <c r="BE7827"/>
      <c r="BF7827"/>
      <c r="BG7827"/>
      <c r="BH7827"/>
      <c r="BI7827"/>
      <c r="BJ7827"/>
      <c r="BK7827"/>
      <c r="BL7827"/>
      <c r="BM7827"/>
      <c r="BN7827"/>
      <c r="BO7827"/>
      <c r="BP7827"/>
      <c r="BQ7827"/>
      <c r="BR7827"/>
      <c r="BS7827"/>
      <c r="BT7827"/>
      <c r="BU7827"/>
      <c r="BV7827"/>
      <c r="BW7827"/>
      <c r="BX7827"/>
      <c r="BY7827"/>
      <c r="BZ7827"/>
      <c r="CA7827"/>
      <c r="CB7827"/>
      <c r="CC7827"/>
      <c r="CD7827"/>
      <c r="CE7827"/>
      <c r="CF7827"/>
      <c r="CG7827"/>
      <c r="CH7827"/>
      <c r="CI7827"/>
      <c r="CJ7827"/>
      <c r="CK7827"/>
      <c r="CL7827"/>
      <c r="CM7827"/>
      <c r="CN7827"/>
      <c r="CO7827"/>
      <c r="CP7827"/>
      <c r="CQ7827"/>
      <c r="CR7827"/>
      <c r="CS7827"/>
      <c r="CT7827"/>
      <c r="CU7827"/>
      <c r="CV7827"/>
    </row>
    <row r="7828" spans="10:100" x14ac:dyDescent="0.25">
      <c r="J7828"/>
      <c r="K7828"/>
      <c r="L7828"/>
      <c r="M7828"/>
      <c r="N7828"/>
      <c r="O7828"/>
      <c r="P7828"/>
      <c r="Q7828"/>
      <c r="R7828"/>
      <c r="S7828"/>
      <c r="T7828"/>
      <c r="U7828"/>
      <c r="V7828"/>
      <c r="W7828"/>
      <c r="X7828"/>
      <c r="Y7828"/>
      <c r="Z7828"/>
      <c r="AA7828"/>
      <c r="AB7828"/>
      <c r="AC7828"/>
      <c r="AD7828"/>
      <c r="AE7828"/>
      <c r="AF7828"/>
      <c r="AG7828"/>
      <c r="AH7828"/>
      <c r="AI7828"/>
      <c r="AJ7828"/>
      <c r="AK7828"/>
      <c r="AL7828"/>
      <c r="AM7828"/>
      <c r="AN7828"/>
      <c r="AO7828"/>
      <c r="AP7828"/>
      <c r="AQ7828"/>
      <c r="AR7828"/>
      <c r="AS7828"/>
      <c r="AT7828"/>
      <c r="AU7828"/>
      <c r="AV7828"/>
      <c r="AW7828"/>
      <c r="AX7828"/>
      <c r="AY7828"/>
      <c r="AZ7828"/>
      <c r="BA7828"/>
      <c r="BB7828"/>
      <c r="BC7828"/>
      <c r="BD7828"/>
      <c r="BE7828"/>
      <c r="BF7828"/>
      <c r="BG7828"/>
      <c r="BH7828"/>
      <c r="BI7828"/>
      <c r="BJ7828"/>
      <c r="BK7828"/>
      <c r="BL7828"/>
      <c r="BM7828"/>
      <c r="BN7828"/>
      <c r="BO7828"/>
      <c r="BP7828"/>
      <c r="BQ7828"/>
      <c r="BR7828"/>
      <c r="BS7828"/>
      <c r="BT7828"/>
      <c r="BU7828"/>
      <c r="BV7828"/>
      <c r="BW7828"/>
      <c r="BX7828"/>
      <c r="BY7828"/>
      <c r="BZ7828"/>
      <c r="CA7828"/>
      <c r="CB7828"/>
      <c r="CC7828"/>
      <c r="CD7828"/>
      <c r="CE7828"/>
      <c r="CF7828"/>
      <c r="CG7828"/>
      <c r="CH7828"/>
      <c r="CI7828"/>
      <c r="CJ7828"/>
      <c r="CK7828"/>
      <c r="CL7828"/>
      <c r="CM7828"/>
      <c r="CN7828"/>
      <c r="CO7828"/>
      <c r="CP7828"/>
      <c r="CQ7828"/>
      <c r="CR7828"/>
      <c r="CS7828"/>
      <c r="CT7828"/>
      <c r="CU7828"/>
      <c r="CV7828"/>
    </row>
    <row r="7829" spans="10:100" x14ac:dyDescent="0.25">
      <c r="J7829"/>
      <c r="K7829"/>
      <c r="L7829"/>
      <c r="M7829"/>
      <c r="N7829"/>
      <c r="O7829"/>
      <c r="P7829"/>
      <c r="Q7829"/>
      <c r="R7829"/>
      <c r="S7829"/>
      <c r="T7829"/>
      <c r="U7829"/>
      <c r="V7829"/>
      <c r="W7829"/>
      <c r="X7829"/>
      <c r="Y7829"/>
      <c r="Z7829"/>
      <c r="AA7829"/>
      <c r="AB7829"/>
      <c r="AC7829"/>
      <c r="AD7829"/>
      <c r="AE7829"/>
      <c r="AF7829"/>
      <c r="AG7829"/>
      <c r="AH7829"/>
      <c r="AI7829"/>
      <c r="AJ7829"/>
      <c r="AK7829"/>
      <c r="AL7829"/>
      <c r="AM7829"/>
      <c r="AN7829"/>
      <c r="AO7829"/>
      <c r="AP7829"/>
      <c r="AQ7829"/>
      <c r="AR7829"/>
      <c r="AS7829"/>
      <c r="AT7829"/>
      <c r="AU7829"/>
      <c r="AV7829"/>
      <c r="AW7829"/>
      <c r="AX7829"/>
      <c r="AY7829"/>
      <c r="AZ7829"/>
      <c r="BA7829"/>
      <c r="BB7829"/>
      <c r="BC7829"/>
      <c r="BD7829"/>
      <c r="BE7829"/>
      <c r="BF7829"/>
      <c r="BG7829"/>
      <c r="BH7829"/>
      <c r="BI7829"/>
      <c r="BJ7829"/>
      <c r="BK7829"/>
      <c r="BL7829"/>
      <c r="BM7829"/>
      <c r="BN7829"/>
      <c r="BO7829"/>
      <c r="BP7829"/>
      <c r="BQ7829"/>
      <c r="BR7829"/>
      <c r="BS7829"/>
      <c r="BT7829"/>
      <c r="BU7829"/>
      <c r="BV7829"/>
      <c r="BW7829"/>
      <c r="BX7829"/>
      <c r="BY7829"/>
      <c r="BZ7829"/>
      <c r="CA7829"/>
      <c r="CB7829"/>
      <c r="CC7829"/>
      <c r="CD7829"/>
      <c r="CE7829"/>
      <c r="CF7829"/>
      <c r="CG7829"/>
      <c r="CH7829"/>
      <c r="CI7829"/>
      <c r="CJ7829"/>
      <c r="CK7829"/>
      <c r="CL7829"/>
      <c r="CM7829"/>
      <c r="CN7829"/>
      <c r="CO7829"/>
      <c r="CP7829"/>
      <c r="CQ7829"/>
      <c r="CR7829"/>
      <c r="CS7829"/>
      <c r="CT7829"/>
      <c r="CU7829"/>
      <c r="CV7829"/>
    </row>
    <row r="7830" spans="10:100" x14ac:dyDescent="0.25">
      <c r="J7830"/>
      <c r="K7830"/>
      <c r="L7830"/>
      <c r="M7830"/>
      <c r="N7830"/>
      <c r="O7830"/>
      <c r="P7830"/>
      <c r="Q7830"/>
      <c r="R7830"/>
      <c r="S7830"/>
      <c r="T7830"/>
      <c r="U7830"/>
      <c r="V7830"/>
      <c r="W7830"/>
      <c r="X7830"/>
      <c r="Y7830"/>
      <c r="Z7830"/>
      <c r="AA7830"/>
      <c r="AB7830"/>
      <c r="AC7830"/>
      <c r="AD7830"/>
      <c r="AE7830"/>
      <c r="AF7830"/>
      <c r="AG7830"/>
      <c r="AH7830"/>
      <c r="AI7830"/>
      <c r="AJ7830"/>
      <c r="AK7830"/>
      <c r="AL7830"/>
      <c r="AM7830"/>
      <c r="AN7830"/>
      <c r="AO7830"/>
      <c r="AP7830"/>
      <c r="AQ7830"/>
      <c r="AR7830"/>
      <c r="AS7830"/>
      <c r="AT7830"/>
      <c r="AU7830"/>
      <c r="AV7830"/>
      <c r="AW7830"/>
      <c r="AX7830"/>
      <c r="AY7830"/>
      <c r="AZ7830"/>
      <c r="BA7830"/>
      <c r="BB7830"/>
      <c r="BC7830"/>
      <c r="BD7830"/>
      <c r="BE7830"/>
      <c r="BF7830"/>
      <c r="BG7830"/>
      <c r="BH7830"/>
      <c r="BI7830"/>
      <c r="BJ7830"/>
      <c r="BK7830"/>
      <c r="BL7830"/>
      <c r="BM7830"/>
      <c r="BN7830"/>
      <c r="BO7830"/>
      <c r="BP7830"/>
      <c r="BQ7830"/>
      <c r="BR7830"/>
      <c r="BS7830"/>
      <c r="BT7830"/>
      <c r="BU7830"/>
      <c r="BV7830"/>
      <c r="BW7830"/>
      <c r="BX7830"/>
      <c r="BY7830"/>
      <c r="BZ7830"/>
      <c r="CA7830"/>
      <c r="CB7830"/>
      <c r="CC7830"/>
      <c r="CD7830"/>
      <c r="CE7830"/>
      <c r="CF7830"/>
      <c r="CG7830"/>
      <c r="CH7830"/>
      <c r="CI7830"/>
      <c r="CJ7830"/>
      <c r="CK7830"/>
      <c r="CL7830"/>
      <c r="CM7830"/>
      <c r="CN7830"/>
      <c r="CO7830"/>
      <c r="CP7830"/>
      <c r="CQ7830"/>
      <c r="CR7830"/>
      <c r="CS7830"/>
      <c r="CT7830"/>
      <c r="CU7830"/>
      <c r="CV7830"/>
    </row>
    <row r="7831" spans="10:100" x14ac:dyDescent="0.25">
      <c r="J7831"/>
      <c r="K7831"/>
      <c r="L7831"/>
      <c r="M7831"/>
      <c r="N7831"/>
      <c r="O7831"/>
      <c r="P7831"/>
      <c r="Q7831"/>
      <c r="R7831"/>
      <c r="S7831"/>
      <c r="T7831"/>
      <c r="U7831"/>
      <c r="V7831"/>
      <c r="W7831"/>
      <c r="X7831"/>
      <c r="Y7831"/>
      <c r="Z7831"/>
      <c r="AA7831"/>
      <c r="AB7831"/>
      <c r="AC7831"/>
      <c r="AD7831"/>
      <c r="AE7831"/>
      <c r="AF7831"/>
      <c r="AG7831"/>
      <c r="AH7831"/>
      <c r="AI7831"/>
      <c r="AJ7831"/>
      <c r="AK7831"/>
      <c r="AL7831"/>
      <c r="AM7831"/>
      <c r="AN7831"/>
      <c r="AO7831"/>
      <c r="AP7831"/>
      <c r="AQ7831"/>
      <c r="AR7831"/>
      <c r="AS7831"/>
      <c r="AT7831"/>
      <c r="AU7831"/>
      <c r="AV7831"/>
      <c r="AW7831"/>
      <c r="AX7831"/>
      <c r="AY7831"/>
      <c r="AZ7831"/>
      <c r="BA7831"/>
      <c r="BB7831"/>
      <c r="BC7831"/>
      <c r="BD7831"/>
      <c r="BE7831"/>
      <c r="BF7831"/>
      <c r="BG7831"/>
      <c r="BH7831"/>
      <c r="BI7831"/>
      <c r="BJ7831"/>
      <c r="BK7831"/>
      <c r="BL7831"/>
      <c r="BM7831"/>
      <c r="BN7831"/>
      <c r="BO7831"/>
      <c r="BP7831"/>
      <c r="BQ7831"/>
      <c r="BR7831"/>
      <c r="BS7831"/>
      <c r="BT7831"/>
      <c r="BU7831"/>
      <c r="BV7831"/>
      <c r="BW7831"/>
      <c r="BX7831"/>
      <c r="BY7831"/>
      <c r="BZ7831"/>
      <c r="CA7831"/>
      <c r="CB7831"/>
      <c r="CC7831"/>
      <c r="CD7831"/>
      <c r="CE7831"/>
      <c r="CF7831"/>
      <c r="CG7831"/>
      <c r="CH7831"/>
      <c r="CI7831"/>
      <c r="CJ7831"/>
      <c r="CK7831"/>
      <c r="CL7831"/>
      <c r="CM7831"/>
      <c r="CN7831"/>
      <c r="CO7831"/>
      <c r="CP7831"/>
      <c r="CQ7831"/>
      <c r="CR7831"/>
      <c r="CS7831"/>
      <c r="CT7831"/>
      <c r="CU7831"/>
      <c r="CV7831"/>
    </row>
    <row r="7832" spans="10:100" x14ac:dyDescent="0.25">
      <c r="J7832"/>
      <c r="K7832"/>
      <c r="L7832"/>
      <c r="M7832"/>
      <c r="N7832"/>
      <c r="O7832"/>
      <c r="P7832"/>
      <c r="Q7832"/>
      <c r="R7832"/>
      <c r="S7832"/>
      <c r="T7832"/>
      <c r="U7832"/>
      <c r="V7832"/>
      <c r="W7832"/>
      <c r="X7832"/>
      <c r="Y7832"/>
      <c r="Z7832"/>
      <c r="AA7832"/>
      <c r="AB7832"/>
      <c r="AC7832"/>
      <c r="AD7832"/>
      <c r="AE7832"/>
      <c r="AF7832"/>
      <c r="AG7832"/>
      <c r="AH7832"/>
      <c r="AI7832"/>
      <c r="AJ7832"/>
      <c r="AK7832"/>
      <c r="AL7832"/>
      <c r="AM7832"/>
      <c r="AN7832"/>
      <c r="AO7832"/>
      <c r="AP7832"/>
      <c r="AQ7832"/>
      <c r="AR7832"/>
      <c r="AS7832"/>
      <c r="AT7832"/>
      <c r="AU7832"/>
      <c r="AV7832"/>
      <c r="AW7832"/>
      <c r="AX7832"/>
      <c r="AY7832"/>
      <c r="AZ7832"/>
      <c r="BA7832"/>
      <c r="BB7832"/>
      <c r="BC7832"/>
      <c r="BD7832"/>
      <c r="BE7832"/>
      <c r="BF7832"/>
      <c r="BG7832"/>
      <c r="BH7832"/>
      <c r="BI7832"/>
      <c r="BJ7832"/>
      <c r="BK7832"/>
      <c r="BL7832"/>
      <c r="BM7832"/>
      <c r="BN7832"/>
      <c r="BO7832"/>
      <c r="BP7832"/>
      <c r="BQ7832"/>
      <c r="BR7832"/>
      <c r="BS7832"/>
      <c r="BT7832"/>
      <c r="BU7832"/>
      <c r="BV7832"/>
      <c r="BW7832"/>
      <c r="BX7832"/>
      <c r="BY7832"/>
      <c r="BZ7832"/>
      <c r="CA7832"/>
      <c r="CB7832"/>
      <c r="CC7832"/>
      <c r="CD7832"/>
      <c r="CE7832"/>
      <c r="CF7832"/>
      <c r="CG7832"/>
      <c r="CH7832"/>
      <c r="CI7832"/>
      <c r="CJ7832"/>
      <c r="CK7832"/>
      <c r="CL7832"/>
      <c r="CM7832"/>
      <c r="CN7832"/>
      <c r="CO7832"/>
      <c r="CP7832"/>
      <c r="CQ7832"/>
      <c r="CR7832"/>
      <c r="CS7832"/>
      <c r="CT7832"/>
      <c r="CU7832"/>
      <c r="CV7832"/>
    </row>
    <row r="7833" spans="10:100" x14ac:dyDescent="0.25">
      <c r="J7833"/>
      <c r="K7833"/>
      <c r="L7833"/>
      <c r="M7833"/>
      <c r="N7833"/>
      <c r="O7833"/>
      <c r="P7833"/>
      <c r="Q7833"/>
      <c r="R7833"/>
      <c r="S7833"/>
      <c r="T7833"/>
      <c r="U7833"/>
      <c r="V7833"/>
      <c r="W7833"/>
      <c r="X7833"/>
      <c r="Y7833"/>
      <c r="Z7833"/>
      <c r="AA7833"/>
      <c r="AB7833"/>
      <c r="AC7833"/>
      <c r="AD7833"/>
      <c r="AE7833"/>
      <c r="AF7833"/>
      <c r="AG7833"/>
      <c r="AH7833"/>
      <c r="AI7833"/>
      <c r="AJ7833"/>
      <c r="AK7833"/>
      <c r="AL7833"/>
      <c r="AM7833"/>
      <c r="AN7833"/>
      <c r="AO7833"/>
      <c r="AP7833"/>
      <c r="AQ7833"/>
      <c r="AR7833"/>
      <c r="AS7833"/>
      <c r="AT7833"/>
      <c r="AU7833"/>
      <c r="AV7833"/>
      <c r="AW7833"/>
      <c r="AX7833"/>
      <c r="AY7833"/>
      <c r="AZ7833"/>
      <c r="BA7833"/>
      <c r="BB7833"/>
      <c r="BC7833"/>
      <c r="BD7833"/>
      <c r="BE7833"/>
      <c r="BF7833"/>
      <c r="BG7833"/>
      <c r="BH7833"/>
      <c r="BI7833"/>
      <c r="BJ7833"/>
      <c r="BK7833"/>
      <c r="BL7833"/>
      <c r="BM7833"/>
      <c r="BN7833"/>
      <c r="BO7833"/>
      <c r="BP7833"/>
      <c r="BQ7833"/>
      <c r="BR7833"/>
      <c r="BS7833"/>
      <c r="BT7833"/>
      <c r="BU7833"/>
      <c r="BV7833"/>
      <c r="BW7833"/>
      <c r="BX7833"/>
      <c r="BY7833"/>
      <c r="BZ7833"/>
      <c r="CA7833"/>
      <c r="CB7833"/>
      <c r="CC7833"/>
      <c r="CD7833"/>
      <c r="CE7833"/>
      <c r="CF7833"/>
      <c r="CG7833"/>
      <c r="CH7833"/>
      <c r="CI7833"/>
      <c r="CJ7833"/>
      <c r="CK7833"/>
      <c r="CL7833"/>
      <c r="CM7833"/>
      <c r="CN7833"/>
      <c r="CO7833"/>
      <c r="CP7833"/>
      <c r="CQ7833"/>
      <c r="CR7833"/>
      <c r="CS7833"/>
      <c r="CT7833"/>
      <c r="CU7833"/>
      <c r="CV7833"/>
    </row>
    <row r="7834" spans="10:100" x14ac:dyDescent="0.25">
      <c r="J7834"/>
      <c r="K7834"/>
      <c r="L7834"/>
      <c r="M7834"/>
      <c r="N7834"/>
      <c r="O7834"/>
      <c r="P7834"/>
      <c r="Q7834"/>
      <c r="R7834"/>
      <c r="S7834"/>
      <c r="T7834"/>
      <c r="U7834"/>
      <c r="V7834"/>
      <c r="W7834"/>
      <c r="X7834"/>
      <c r="Y7834"/>
      <c r="Z7834"/>
      <c r="AA7834"/>
      <c r="AB7834"/>
      <c r="AC7834"/>
      <c r="AD7834"/>
      <c r="AE7834"/>
      <c r="AF7834"/>
      <c r="AG7834"/>
      <c r="AH7834"/>
      <c r="AI7834"/>
      <c r="AJ7834"/>
      <c r="AK7834"/>
      <c r="AL7834"/>
      <c r="AM7834"/>
      <c r="AN7834"/>
      <c r="AO7834"/>
      <c r="AP7834"/>
      <c r="AQ7834"/>
      <c r="AR7834"/>
      <c r="AS7834"/>
      <c r="AT7834"/>
      <c r="AU7834"/>
      <c r="AV7834"/>
      <c r="AW7834"/>
      <c r="AX7834"/>
      <c r="AY7834"/>
      <c r="AZ7834"/>
      <c r="BA7834"/>
      <c r="BB7834"/>
      <c r="BC7834"/>
      <c r="BD7834"/>
      <c r="BE7834"/>
      <c r="BF7834"/>
      <c r="BG7834"/>
      <c r="BH7834"/>
      <c r="BI7834"/>
      <c r="BJ7834"/>
      <c r="BK7834"/>
      <c r="BL7834"/>
      <c r="BM7834"/>
      <c r="BN7834"/>
      <c r="BO7834"/>
      <c r="BP7834"/>
      <c r="BQ7834"/>
      <c r="BR7834"/>
      <c r="BS7834"/>
      <c r="BT7834"/>
      <c r="BU7834"/>
      <c r="BV7834"/>
      <c r="BW7834"/>
      <c r="BX7834"/>
      <c r="BY7834"/>
      <c r="BZ7834"/>
      <c r="CA7834"/>
      <c r="CB7834"/>
      <c r="CC7834"/>
      <c r="CD7834"/>
      <c r="CE7834"/>
      <c r="CF7834"/>
      <c r="CG7834"/>
      <c r="CH7834"/>
      <c r="CI7834"/>
      <c r="CJ7834"/>
      <c r="CK7834"/>
      <c r="CL7834"/>
      <c r="CM7834"/>
      <c r="CN7834"/>
      <c r="CO7834"/>
      <c r="CP7834"/>
      <c r="CQ7834"/>
      <c r="CR7834"/>
      <c r="CS7834"/>
      <c r="CT7834"/>
      <c r="CU7834"/>
      <c r="CV7834"/>
    </row>
    <row r="7835" spans="10:100" x14ac:dyDescent="0.25">
      <c r="J7835"/>
      <c r="K7835"/>
      <c r="L7835"/>
      <c r="M7835"/>
      <c r="N7835"/>
      <c r="O7835"/>
      <c r="P7835"/>
      <c r="Q7835"/>
      <c r="R7835"/>
      <c r="S7835"/>
      <c r="T7835"/>
      <c r="U7835"/>
      <c r="V7835"/>
      <c r="W7835"/>
      <c r="X7835"/>
      <c r="Y7835"/>
      <c r="Z7835"/>
      <c r="AA7835"/>
      <c r="AB7835"/>
      <c r="AC7835"/>
      <c r="AD7835"/>
      <c r="AE7835"/>
      <c r="AF7835"/>
      <c r="AG7835"/>
      <c r="AH7835"/>
      <c r="AI7835"/>
      <c r="AJ7835"/>
      <c r="AK7835"/>
      <c r="AL7835"/>
      <c r="AM7835"/>
      <c r="AN7835"/>
      <c r="AO7835"/>
      <c r="AP7835"/>
      <c r="AQ7835"/>
      <c r="AR7835"/>
      <c r="AS7835"/>
      <c r="AT7835"/>
      <c r="AU7835"/>
      <c r="AV7835"/>
      <c r="AW7835"/>
      <c r="AX7835"/>
      <c r="AY7835"/>
      <c r="AZ7835"/>
      <c r="BA7835"/>
      <c r="BB7835"/>
      <c r="BC7835"/>
      <c r="BD7835"/>
      <c r="BE7835"/>
      <c r="BF7835"/>
      <c r="BG7835"/>
      <c r="BH7835"/>
      <c r="BI7835"/>
      <c r="BJ7835"/>
      <c r="BK7835"/>
      <c r="BL7835"/>
      <c r="BM7835"/>
      <c r="BN7835"/>
      <c r="BO7835"/>
      <c r="BP7835"/>
      <c r="BQ7835"/>
      <c r="BR7835"/>
      <c r="BS7835"/>
      <c r="BT7835"/>
      <c r="BU7835"/>
      <c r="BV7835"/>
      <c r="BW7835"/>
      <c r="BX7835"/>
      <c r="BY7835"/>
      <c r="BZ7835"/>
      <c r="CA7835"/>
      <c r="CB7835"/>
      <c r="CC7835"/>
      <c r="CD7835"/>
      <c r="CE7835"/>
      <c r="CF7835"/>
      <c r="CG7835"/>
      <c r="CH7835"/>
      <c r="CI7835"/>
      <c r="CJ7835"/>
      <c r="CK7835"/>
      <c r="CL7835"/>
      <c r="CM7835"/>
      <c r="CN7835"/>
      <c r="CO7835"/>
      <c r="CP7835"/>
      <c r="CQ7835"/>
      <c r="CR7835"/>
      <c r="CS7835"/>
      <c r="CT7835"/>
      <c r="CU7835"/>
      <c r="CV7835"/>
    </row>
    <row r="7836" spans="10:100" x14ac:dyDescent="0.25">
      <c r="J7836"/>
      <c r="K7836"/>
      <c r="L7836"/>
      <c r="M7836"/>
      <c r="N7836"/>
      <c r="O7836"/>
      <c r="P7836"/>
      <c r="Q7836"/>
      <c r="R7836"/>
      <c r="S7836"/>
      <c r="T7836"/>
      <c r="U7836"/>
      <c r="V7836"/>
      <c r="W7836"/>
      <c r="X7836"/>
      <c r="Y7836"/>
      <c r="Z7836"/>
      <c r="AA7836"/>
      <c r="AB7836"/>
      <c r="AC7836"/>
      <c r="AD7836"/>
      <c r="AE7836"/>
      <c r="AF7836"/>
      <c r="AG7836"/>
      <c r="AH7836"/>
      <c r="AI7836"/>
      <c r="AJ7836"/>
      <c r="AK7836"/>
      <c r="AL7836"/>
      <c r="AM7836"/>
      <c r="AN7836"/>
      <c r="AO7836"/>
      <c r="AP7836"/>
      <c r="AQ7836"/>
      <c r="AR7836"/>
      <c r="AS7836"/>
      <c r="AT7836"/>
      <c r="AU7836"/>
      <c r="AV7836"/>
      <c r="AW7836"/>
      <c r="AX7836"/>
      <c r="AY7836"/>
      <c r="AZ7836"/>
      <c r="BA7836"/>
      <c r="BB7836"/>
      <c r="BC7836"/>
      <c r="BD7836"/>
      <c r="BE7836"/>
      <c r="BF7836"/>
      <c r="BG7836"/>
      <c r="BH7836"/>
      <c r="BI7836"/>
      <c r="BJ7836"/>
      <c r="BK7836"/>
      <c r="BL7836"/>
      <c r="BM7836"/>
      <c r="BN7836"/>
      <c r="BO7836"/>
      <c r="BP7836"/>
      <c r="BQ7836"/>
      <c r="BR7836"/>
      <c r="BS7836"/>
      <c r="BT7836"/>
      <c r="BU7836"/>
      <c r="BV7836"/>
      <c r="BW7836"/>
      <c r="BX7836"/>
      <c r="BY7836"/>
      <c r="BZ7836"/>
      <c r="CA7836"/>
      <c r="CB7836"/>
      <c r="CC7836"/>
      <c r="CD7836"/>
      <c r="CE7836"/>
      <c r="CF7836"/>
      <c r="CG7836"/>
      <c r="CH7836"/>
      <c r="CI7836"/>
      <c r="CJ7836"/>
      <c r="CK7836"/>
      <c r="CL7836"/>
      <c r="CM7836"/>
      <c r="CN7836"/>
      <c r="CO7836"/>
      <c r="CP7836"/>
      <c r="CQ7836"/>
      <c r="CR7836"/>
      <c r="CS7836"/>
      <c r="CT7836"/>
      <c r="CU7836"/>
      <c r="CV7836"/>
    </row>
    <row r="7837" spans="10:100" x14ac:dyDescent="0.25">
      <c r="J7837"/>
      <c r="K7837"/>
      <c r="L7837"/>
      <c r="M7837"/>
      <c r="N7837"/>
      <c r="O7837"/>
      <c r="P7837"/>
      <c r="Q7837"/>
      <c r="R7837"/>
      <c r="S7837"/>
      <c r="T7837"/>
      <c r="U7837"/>
      <c r="V7837"/>
      <c r="W7837"/>
      <c r="X7837"/>
      <c r="Y7837"/>
      <c r="Z7837"/>
      <c r="AA7837"/>
      <c r="AB7837"/>
      <c r="AC7837"/>
      <c r="AD7837"/>
      <c r="AE7837"/>
      <c r="AF7837"/>
      <c r="AG7837"/>
      <c r="AH7837"/>
      <c r="AI7837"/>
      <c r="AJ7837"/>
      <c r="AK7837"/>
      <c r="AL7837"/>
      <c r="AM7837"/>
      <c r="AN7837"/>
      <c r="AO7837"/>
      <c r="AP7837"/>
      <c r="AQ7837"/>
      <c r="AR7837"/>
      <c r="AS7837"/>
      <c r="AT7837"/>
      <c r="AU7837"/>
      <c r="AV7837"/>
      <c r="AW7837"/>
      <c r="AX7837"/>
      <c r="AY7837"/>
      <c r="AZ7837"/>
      <c r="BA7837"/>
      <c r="BB7837"/>
      <c r="BC7837"/>
      <c r="BD7837"/>
      <c r="BE7837"/>
      <c r="BF7837"/>
      <c r="BG7837"/>
      <c r="BH7837"/>
      <c r="BI7837"/>
      <c r="BJ7837"/>
      <c r="BK7837"/>
      <c r="BL7837"/>
      <c r="BM7837"/>
      <c r="BN7837"/>
      <c r="BO7837"/>
      <c r="BP7837"/>
      <c r="BQ7837"/>
      <c r="BR7837"/>
      <c r="BS7837"/>
      <c r="BT7837"/>
      <c r="BU7837"/>
      <c r="BV7837"/>
      <c r="BW7837"/>
      <c r="BX7837"/>
      <c r="BY7837"/>
      <c r="BZ7837"/>
      <c r="CA7837"/>
      <c r="CB7837"/>
      <c r="CC7837"/>
      <c r="CD7837"/>
      <c r="CE7837"/>
      <c r="CF7837"/>
      <c r="CG7837"/>
      <c r="CH7837"/>
      <c r="CI7837"/>
      <c r="CJ7837"/>
      <c r="CK7837"/>
      <c r="CL7837"/>
      <c r="CM7837"/>
      <c r="CN7837"/>
      <c r="CO7837"/>
      <c r="CP7837"/>
      <c r="CQ7837"/>
      <c r="CR7837"/>
      <c r="CS7837"/>
      <c r="CT7837"/>
      <c r="CU7837"/>
      <c r="CV7837"/>
    </row>
    <row r="7838" spans="10:100" x14ac:dyDescent="0.25">
      <c r="J7838"/>
      <c r="K7838"/>
      <c r="L7838"/>
      <c r="M7838"/>
      <c r="N7838"/>
      <c r="O7838"/>
      <c r="P7838"/>
      <c r="Q7838"/>
      <c r="R7838"/>
      <c r="S7838"/>
      <c r="T7838"/>
      <c r="U7838"/>
      <c r="V7838"/>
      <c r="W7838"/>
      <c r="X7838"/>
      <c r="Y7838"/>
      <c r="Z7838"/>
      <c r="AA7838"/>
      <c r="AB7838"/>
      <c r="AC7838"/>
      <c r="AD7838"/>
      <c r="AE7838"/>
      <c r="AF7838"/>
      <c r="AG7838"/>
      <c r="AH7838"/>
      <c r="AI7838"/>
      <c r="AJ7838"/>
      <c r="AK7838"/>
      <c r="AL7838"/>
      <c r="AM7838"/>
      <c r="AN7838"/>
      <c r="AO7838"/>
      <c r="AP7838"/>
      <c r="AQ7838"/>
      <c r="AR7838"/>
      <c r="AS7838"/>
      <c r="AT7838"/>
      <c r="AU7838"/>
      <c r="AV7838"/>
      <c r="AW7838"/>
      <c r="AX7838"/>
      <c r="AY7838"/>
      <c r="AZ7838"/>
      <c r="BA7838"/>
      <c r="BB7838"/>
      <c r="BC7838"/>
      <c r="BD7838"/>
      <c r="BE7838"/>
      <c r="BF7838"/>
      <c r="BG7838"/>
      <c r="BH7838"/>
      <c r="BI7838"/>
      <c r="BJ7838"/>
      <c r="BK7838"/>
      <c r="BL7838"/>
      <c r="BM7838"/>
      <c r="BN7838"/>
      <c r="BO7838"/>
      <c r="BP7838"/>
      <c r="BQ7838"/>
      <c r="BR7838"/>
      <c r="BS7838"/>
      <c r="BT7838"/>
      <c r="BU7838"/>
      <c r="BV7838"/>
      <c r="BW7838"/>
      <c r="BX7838"/>
      <c r="BY7838"/>
      <c r="BZ7838"/>
      <c r="CA7838"/>
      <c r="CB7838"/>
      <c r="CC7838"/>
      <c r="CD7838"/>
      <c r="CE7838"/>
      <c r="CF7838"/>
      <c r="CG7838"/>
      <c r="CH7838"/>
      <c r="CI7838"/>
      <c r="CJ7838"/>
      <c r="CK7838"/>
      <c r="CL7838"/>
      <c r="CM7838"/>
      <c r="CN7838"/>
      <c r="CO7838"/>
      <c r="CP7838"/>
      <c r="CQ7838"/>
      <c r="CR7838"/>
      <c r="CS7838"/>
      <c r="CT7838"/>
      <c r="CU7838"/>
      <c r="CV7838"/>
    </row>
    <row r="7839" spans="10:100" x14ac:dyDescent="0.25">
      <c r="J7839"/>
      <c r="K7839"/>
      <c r="L7839"/>
      <c r="M7839"/>
      <c r="N7839"/>
      <c r="O7839"/>
      <c r="P7839"/>
      <c r="Q7839"/>
      <c r="R7839"/>
      <c r="S7839"/>
      <c r="T7839"/>
      <c r="U7839"/>
      <c r="V7839"/>
      <c r="W7839"/>
      <c r="X7839"/>
      <c r="Y7839"/>
      <c r="Z7839"/>
      <c r="AA7839"/>
      <c r="AB7839"/>
      <c r="AC7839"/>
      <c r="AD7839"/>
      <c r="AE7839"/>
      <c r="AF7839"/>
      <c r="AG7839"/>
      <c r="AH7839"/>
      <c r="AI7839"/>
      <c r="AJ7839"/>
      <c r="AK7839"/>
      <c r="AL7839"/>
      <c r="AM7839"/>
      <c r="AN7839"/>
      <c r="AO7839"/>
      <c r="AP7839"/>
      <c r="AQ7839"/>
      <c r="AR7839"/>
      <c r="AS7839"/>
      <c r="AT7839"/>
      <c r="AU7839"/>
      <c r="AV7839"/>
      <c r="AW7839"/>
      <c r="AX7839"/>
      <c r="AY7839"/>
      <c r="AZ7839"/>
      <c r="BA7839"/>
      <c r="BB7839"/>
      <c r="BC7839"/>
      <c r="BD7839"/>
      <c r="BE7839"/>
      <c r="BF7839"/>
      <c r="BG7839"/>
      <c r="BH7839"/>
      <c r="BI7839"/>
      <c r="BJ7839"/>
      <c r="BK7839"/>
      <c r="BL7839"/>
      <c r="BM7839"/>
      <c r="BN7839"/>
      <c r="BO7839"/>
      <c r="BP7839"/>
      <c r="BQ7839"/>
      <c r="BR7839"/>
      <c r="BS7839"/>
      <c r="BT7839"/>
      <c r="BU7839"/>
      <c r="BV7839"/>
      <c r="BW7839"/>
      <c r="BX7839"/>
      <c r="BY7839"/>
      <c r="BZ7839"/>
      <c r="CA7839"/>
      <c r="CB7839"/>
      <c r="CC7839"/>
      <c r="CD7839"/>
      <c r="CE7839"/>
      <c r="CF7839"/>
      <c r="CG7839"/>
      <c r="CH7839"/>
      <c r="CI7839"/>
      <c r="CJ7839"/>
      <c r="CK7839"/>
      <c r="CL7839"/>
      <c r="CM7839"/>
      <c r="CN7839"/>
      <c r="CO7839"/>
      <c r="CP7839"/>
      <c r="CQ7839"/>
      <c r="CR7839"/>
      <c r="CS7839"/>
      <c r="CT7839"/>
      <c r="CU7839"/>
      <c r="CV7839"/>
    </row>
    <row r="7840" spans="10:100" x14ac:dyDescent="0.25">
      <c r="J7840"/>
      <c r="K7840"/>
      <c r="L7840"/>
      <c r="M7840"/>
      <c r="N7840"/>
      <c r="O7840"/>
      <c r="P7840"/>
      <c r="Q7840"/>
      <c r="R7840"/>
      <c r="S7840"/>
      <c r="T7840"/>
      <c r="U7840"/>
      <c r="V7840"/>
      <c r="W7840"/>
      <c r="X7840"/>
      <c r="Y7840"/>
      <c r="Z7840"/>
      <c r="AA7840"/>
      <c r="AB7840"/>
      <c r="AC7840"/>
      <c r="AD7840"/>
      <c r="AE7840"/>
      <c r="AF7840"/>
      <c r="AG7840"/>
      <c r="AH7840"/>
      <c r="AI7840"/>
      <c r="AJ7840"/>
      <c r="AK7840"/>
      <c r="AL7840"/>
      <c r="AM7840"/>
      <c r="AN7840"/>
      <c r="AO7840"/>
      <c r="AP7840"/>
      <c r="AQ7840"/>
      <c r="AR7840"/>
      <c r="AS7840"/>
      <c r="AT7840"/>
      <c r="AU7840"/>
      <c r="AV7840"/>
      <c r="AW7840"/>
      <c r="AX7840"/>
      <c r="AY7840"/>
      <c r="AZ7840"/>
      <c r="BA7840"/>
      <c r="BB7840"/>
      <c r="BC7840"/>
      <c r="BD7840"/>
      <c r="BE7840"/>
      <c r="BF7840"/>
      <c r="BG7840"/>
      <c r="BH7840"/>
      <c r="BI7840"/>
      <c r="BJ7840"/>
      <c r="BK7840"/>
      <c r="BL7840"/>
      <c r="BM7840"/>
      <c r="BN7840"/>
      <c r="BO7840"/>
      <c r="BP7840"/>
      <c r="BQ7840"/>
      <c r="BR7840"/>
      <c r="BS7840"/>
      <c r="BT7840"/>
      <c r="BU7840"/>
      <c r="BV7840"/>
      <c r="BW7840"/>
      <c r="BX7840"/>
      <c r="BY7840"/>
      <c r="BZ7840"/>
      <c r="CA7840"/>
      <c r="CB7840"/>
      <c r="CC7840"/>
      <c r="CD7840"/>
      <c r="CE7840"/>
      <c r="CF7840"/>
      <c r="CG7840"/>
      <c r="CH7840"/>
      <c r="CI7840"/>
      <c r="CJ7840"/>
      <c r="CK7840"/>
      <c r="CL7840"/>
      <c r="CM7840"/>
      <c r="CN7840"/>
      <c r="CO7840"/>
      <c r="CP7840"/>
      <c r="CQ7840"/>
      <c r="CR7840"/>
      <c r="CS7840"/>
      <c r="CT7840"/>
      <c r="CU7840"/>
      <c r="CV7840"/>
    </row>
    <row r="7841" spans="10:100" x14ac:dyDescent="0.25">
      <c r="J7841"/>
      <c r="K7841"/>
      <c r="L7841"/>
      <c r="M7841"/>
      <c r="N7841"/>
      <c r="O7841"/>
      <c r="P7841"/>
      <c r="Q7841"/>
      <c r="R7841"/>
      <c r="S7841"/>
      <c r="T7841"/>
      <c r="U7841"/>
      <c r="V7841"/>
      <c r="W7841"/>
      <c r="X7841"/>
      <c r="Y7841"/>
      <c r="Z7841"/>
      <c r="AA7841"/>
      <c r="AB7841"/>
      <c r="AC7841"/>
      <c r="AD7841"/>
      <c r="AE7841"/>
      <c r="AF7841"/>
      <c r="AG7841"/>
      <c r="AH7841"/>
      <c r="AI7841"/>
      <c r="AJ7841"/>
      <c r="AK7841"/>
      <c r="AL7841"/>
      <c r="AM7841"/>
      <c r="AN7841"/>
      <c r="AO7841"/>
      <c r="AP7841"/>
      <c r="AQ7841"/>
      <c r="AR7841"/>
      <c r="AS7841"/>
      <c r="AT7841"/>
      <c r="AU7841"/>
      <c r="AV7841"/>
      <c r="AW7841"/>
      <c r="AX7841"/>
      <c r="AY7841"/>
      <c r="AZ7841"/>
      <c r="BA7841"/>
      <c r="BB7841"/>
      <c r="BC7841"/>
      <c r="BD7841"/>
      <c r="BE7841"/>
      <c r="BF7841"/>
      <c r="BG7841"/>
      <c r="BH7841"/>
      <c r="BI7841"/>
      <c r="BJ7841"/>
      <c r="BK7841"/>
      <c r="BL7841"/>
      <c r="BM7841"/>
      <c r="BN7841"/>
      <c r="BO7841"/>
      <c r="BP7841"/>
      <c r="BQ7841"/>
      <c r="BR7841"/>
      <c r="BS7841"/>
      <c r="BT7841"/>
      <c r="BU7841"/>
      <c r="BV7841"/>
      <c r="BW7841"/>
      <c r="BX7841"/>
      <c r="BY7841"/>
      <c r="BZ7841"/>
      <c r="CA7841"/>
      <c r="CB7841"/>
      <c r="CC7841"/>
      <c r="CD7841"/>
      <c r="CE7841"/>
      <c r="CF7841"/>
      <c r="CG7841"/>
      <c r="CH7841"/>
      <c r="CI7841"/>
      <c r="CJ7841"/>
      <c r="CK7841"/>
      <c r="CL7841"/>
      <c r="CM7841"/>
      <c r="CN7841"/>
      <c r="CO7841"/>
      <c r="CP7841"/>
      <c r="CQ7841"/>
      <c r="CR7841"/>
      <c r="CS7841"/>
      <c r="CT7841"/>
      <c r="CU7841"/>
      <c r="CV7841"/>
    </row>
    <row r="7842" spans="10:100" x14ac:dyDescent="0.25">
      <c r="J7842"/>
      <c r="K7842"/>
      <c r="L7842"/>
      <c r="M7842"/>
      <c r="N7842"/>
      <c r="O7842"/>
      <c r="P7842"/>
      <c r="Q7842"/>
      <c r="R7842"/>
      <c r="S7842"/>
      <c r="T7842"/>
      <c r="U7842"/>
      <c r="V7842"/>
      <c r="W7842"/>
      <c r="X7842"/>
      <c r="Y7842"/>
      <c r="Z7842"/>
      <c r="AA7842"/>
      <c r="AB7842"/>
      <c r="AC7842"/>
      <c r="AD7842"/>
      <c r="AE7842"/>
      <c r="AF7842"/>
      <c r="AG7842"/>
      <c r="AH7842"/>
      <c r="AI7842"/>
      <c r="AJ7842"/>
      <c r="AK7842"/>
      <c r="AL7842"/>
      <c r="AM7842"/>
      <c r="AN7842"/>
      <c r="AO7842"/>
      <c r="AP7842"/>
      <c r="AQ7842"/>
      <c r="AR7842"/>
      <c r="AS7842"/>
      <c r="AT7842"/>
      <c r="AU7842"/>
      <c r="AV7842"/>
      <c r="AW7842"/>
      <c r="AX7842"/>
      <c r="AY7842"/>
      <c r="AZ7842"/>
      <c r="BA7842"/>
      <c r="BB7842"/>
      <c r="BC7842"/>
      <c r="BD7842"/>
      <c r="BE7842"/>
      <c r="BF7842"/>
      <c r="BG7842"/>
      <c r="BH7842"/>
      <c r="BI7842"/>
      <c r="BJ7842"/>
      <c r="BK7842"/>
      <c r="BL7842"/>
      <c r="BM7842"/>
      <c r="BN7842"/>
      <c r="BO7842"/>
      <c r="BP7842"/>
      <c r="BQ7842"/>
      <c r="BR7842"/>
      <c r="BS7842"/>
      <c r="BT7842"/>
      <c r="BU7842"/>
      <c r="BV7842"/>
      <c r="BW7842"/>
      <c r="BX7842"/>
      <c r="BY7842"/>
      <c r="BZ7842"/>
      <c r="CA7842"/>
      <c r="CB7842"/>
      <c r="CC7842"/>
      <c r="CD7842"/>
      <c r="CE7842"/>
      <c r="CF7842"/>
      <c r="CG7842"/>
      <c r="CH7842"/>
      <c r="CI7842"/>
      <c r="CJ7842"/>
      <c r="CK7842"/>
      <c r="CL7842"/>
      <c r="CM7842"/>
      <c r="CN7842"/>
      <c r="CO7842"/>
      <c r="CP7842"/>
      <c r="CQ7842"/>
      <c r="CR7842"/>
      <c r="CS7842"/>
      <c r="CT7842"/>
      <c r="CU7842"/>
      <c r="CV7842"/>
    </row>
    <row r="7843" spans="10:100" x14ac:dyDescent="0.25">
      <c r="J7843"/>
      <c r="K7843"/>
      <c r="L7843"/>
      <c r="M7843"/>
      <c r="N7843"/>
      <c r="O7843"/>
      <c r="P7843"/>
      <c r="Q7843"/>
      <c r="R7843"/>
      <c r="S7843"/>
      <c r="T7843"/>
      <c r="U7843"/>
      <c r="V7843"/>
      <c r="W7843"/>
      <c r="X7843"/>
      <c r="Y7843"/>
      <c r="Z7843"/>
      <c r="AA7843"/>
      <c r="AB7843"/>
      <c r="AC7843"/>
      <c r="AD7843"/>
      <c r="AE7843"/>
      <c r="AF7843"/>
      <c r="AG7843"/>
      <c r="AH7843"/>
      <c r="AI7843"/>
      <c r="AJ7843"/>
      <c r="AK7843"/>
      <c r="AL7843"/>
      <c r="AM7843"/>
      <c r="AN7843"/>
      <c r="AO7843"/>
      <c r="AP7843"/>
      <c r="AQ7843"/>
      <c r="AR7843"/>
      <c r="AS7843"/>
      <c r="AT7843"/>
      <c r="AU7843"/>
      <c r="AV7843"/>
      <c r="AW7843"/>
      <c r="AX7843"/>
      <c r="AY7843"/>
      <c r="AZ7843"/>
      <c r="BA7843"/>
      <c r="BB7843"/>
      <c r="BC7843"/>
      <c r="BD7843"/>
      <c r="BE7843"/>
      <c r="BF7843"/>
      <c r="BG7843"/>
      <c r="BH7843"/>
      <c r="BI7843"/>
      <c r="BJ7843"/>
      <c r="BK7843"/>
      <c r="BL7843"/>
      <c r="BM7843"/>
      <c r="BN7843"/>
      <c r="BO7843"/>
      <c r="BP7843"/>
      <c r="BQ7843"/>
      <c r="BR7843"/>
      <c r="BS7843"/>
      <c r="BT7843"/>
      <c r="BU7843"/>
      <c r="BV7843"/>
      <c r="BW7843"/>
      <c r="BX7843"/>
      <c r="BY7843"/>
      <c r="BZ7843"/>
      <c r="CA7843"/>
      <c r="CB7843"/>
      <c r="CC7843"/>
      <c r="CD7843"/>
      <c r="CE7843"/>
      <c r="CF7843"/>
      <c r="CG7843"/>
      <c r="CH7843"/>
      <c r="CI7843"/>
      <c r="CJ7843"/>
      <c r="CK7843"/>
      <c r="CL7843"/>
      <c r="CM7843"/>
      <c r="CN7843"/>
      <c r="CO7843"/>
      <c r="CP7843"/>
      <c r="CQ7843"/>
      <c r="CR7843"/>
      <c r="CS7843"/>
      <c r="CT7843"/>
      <c r="CU7843"/>
      <c r="CV7843"/>
    </row>
    <row r="7844" spans="10:100" x14ac:dyDescent="0.25">
      <c r="J7844"/>
      <c r="K7844"/>
      <c r="L7844"/>
      <c r="M7844"/>
      <c r="N7844"/>
      <c r="O7844"/>
      <c r="P7844"/>
      <c r="Q7844"/>
      <c r="R7844"/>
      <c r="S7844"/>
      <c r="T7844"/>
      <c r="U7844"/>
      <c r="V7844"/>
      <c r="W7844"/>
      <c r="X7844"/>
      <c r="Y7844"/>
      <c r="Z7844"/>
      <c r="AA7844"/>
      <c r="AB7844"/>
      <c r="AC7844"/>
      <c r="AD7844"/>
      <c r="AE7844"/>
      <c r="AF7844"/>
      <c r="AG7844"/>
      <c r="AH7844"/>
      <c r="AI7844"/>
      <c r="AJ7844"/>
      <c r="AK7844"/>
      <c r="AL7844"/>
      <c r="AM7844"/>
      <c r="AN7844"/>
      <c r="AO7844"/>
      <c r="AP7844"/>
      <c r="AQ7844"/>
      <c r="AR7844"/>
      <c r="AS7844"/>
      <c r="AT7844"/>
      <c r="AU7844"/>
      <c r="AV7844"/>
      <c r="AW7844"/>
      <c r="AX7844"/>
      <c r="AY7844"/>
      <c r="AZ7844"/>
      <c r="BA7844"/>
      <c r="BB7844"/>
      <c r="BC7844"/>
      <c r="BD7844"/>
      <c r="BE7844"/>
      <c r="BF7844"/>
      <c r="BG7844"/>
      <c r="BH7844"/>
      <c r="BI7844"/>
      <c r="BJ7844"/>
      <c r="BK7844"/>
      <c r="BL7844"/>
      <c r="BM7844"/>
      <c r="BN7844"/>
      <c r="BO7844"/>
      <c r="BP7844"/>
      <c r="BQ7844"/>
      <c r="BR7844"/>
      <c r="BS7844"/>
      <c r="BT7844"/>
      <c r="BU7844"/>
      <c r="BV7844"/>
      <c r="BW7844"/>
      <c r="BX7844"/>
      <c r="BY7844"/>
      <c r="BZ7844"/>
      <c r="CA7844"/>
      <c r="CB7844"/>
      <c r="CC7844"/>
      <c r="CD7844"/>
      <c r="CE7844"/>
      <c r="CF7844"/>
      <c r="CG7844"/>
      <c r="CH7844"/>
      <c r="CI7844"/>
      <c r="CJ7844"/>
      <c r="CK7844"/>
      <c r="CL7844"/>
      <c r="CM7844"/>
      <c r="CN7844"/>
      <c r="CO7844"/>
      <c r="CP7844"/>
      <c r="CQ7844"/>
      <c r="CR7844"/>
      <c r="CS7844"/>
      <c r="CT7844"/>
      <c r="CU7844"/>
      <c r="CV7844"/>
    </row>
    <row r="7845" spans="10:100" x14ac:dyDescent="0.25">
      <c r="J7845"/>
      <c r="K7845"/>
      <c r="L7845"/>
      <c r="M7845"/>
      <c r="N7845"/>
      <c r="O7845"/>
      <c r="P7845"/>
      <c r="Q7845"/>
      <c r="R7845"/>
      <c r="S7845"/>
      <c r="T7845"/>
      <c r="U7845"/>
      <c r="V7845"/>
      <c r="W7845"/>
      <c r="X7845"/>
      <c r="Y7845"/>
      <c r="Z7845"/>
      <c r="AA7845"/>
      <c r="AB7845"/>
      <c r="AC7845"/>
      <c r="AD7845"/>
      <c r="AE7845"/>
      <c r="AF7845"/>
      <c r="AG7845"/>
      <c r="AH7845"/>
      <c r="AI7845"/>
      <c r="AJ7845"/>
      <c r="AK7845"/>
      <c r="AL7845"/>
      <c r="AM7845"/>
      <c r="AN7845"/>
      <c r="AO7845"/>
      <c r="AP7845"/>
      <c r="AQ7845"/>
      <c r="AR7845"/>
      <c r="AS7845"/>
      <c r="AT7845"/>
      <c r="AU7845"/>
      <c r="AV7845"/>
      <c r="AW7845"/>
      <c r="AX7845"/>
      <c r="AY7845"/>
      <c r="AZ7845"/>
      <c r="BA7845"/>
      <c r="BB7845"/>
      <c r="BC7845"/>
      <c r="BD7845"/>
      <c r="BE7845"/>
      <c r="BF7845"/>
      <c r="BG7845"/>
      <c r="BH7845"/>
      <c r="BI7845"/>
      <c r="BJ7845"/>
      <c r="BK7845"/>
      <c r="BL7845"/>
      <c r="BM7845"/>
      <c r="BN7845"/>
      <c r="BO7845"/>
      <c r="BP7845"/>
      <c r="BQ7845"/>
      <c r="BR7845"/>
      <c r="BS7845"/>
      <c r="BT7845"/>
      <c r="BU7845"/>
      <c r="BV7845"/>
      <c r="BW7845"/>
      <c r="BX7845"/>
      <c r="BY7845"/>
      <c r="BZ7845"/>
      <c r="CA7845"/>
      <c r="CB7845"/>
      <c r="CC7845"/>
      <c r="CD7845"/>
      <c r="CE7845"/>
      <c r="CF7845"/>
      <c r="CG7845"/>
      <c r="CH7845"/>
      <c r="CI7845"/>
      <c r="CJ7845"/>
      <c r="CK7845"/>
      <c r="CL7845"/>
      <c r="CM7845"/>
      <c r="CN7845"/>
      <c r="CO7845"/>
      <c r="CP7845"/>
      <c r="CQ7845"/>
      <c r="CR7845"/>
      <c r="CS7845"/>
      <c r="CT7845"/>
      <c r="CU7845"/>
      <c r="CV7845"/>
    </row>
    <row r="7846" spans="10:100" x14ac:dyDescent="0.25">
      <c r="J7846"/>
      <c r="K7846"/>
      <c r="L7846"/>
      <c r="M7846"/>
      <c r="N7846"/>
      <c r="O7846"/>
      <c r="P7846"/>
      <c r="Q7846"/>
      <c r="R7846"/>
      <c r="S7846"/>
      <c r="T7846"/>
      <c r="U7846"/>
      <c r="V7846"/>
      <c r="W7846"/>
      <c r="X7846"/>
      <c r="Y7846"/>
      <c r="Z7846"/>
      <c r="AA7846"/>
      <c r="AB7846"/>
      <c r="AC7846"/>
      <c r="AD7846"/>
      <c r="AE7846"/>
      <c r="AF7846"/>
      <c r="AG7846"/>
      <c r="AH7846"/>
      <c r="AI7846"/>
      <c r="AJ7846"/>
      <c r="AK7846"/>
      <c r="AL7846"/>
      <c r="AM7846"/>
      <c r="AN7846"/>
      <c r="AO7846"/>
      <c r="AP7846"/>
      <c r="AQ7846"/>
      <c r="AR7846"/>
      <c r="AS7846"/>
      <c r="AT7846"/>
      <c r="AU7846"/>
      <c r="AV7846"/>
      <c r="AW7846"/>
      <c r="AX7846"/>
      <c r="AY7846"/>
      <c r="AZ7846"/>
      <c r="BA7846"/>
      <c r="BB7846"/>
      <c r="BC7846"/>
      <c r="BD7846"/>
      <c r="BE7846"/>
      <c r="BF7846"/>
      <c r="BG7846"/>
      <c r="BH7846"/>
      <c r="BI7846"/>
      <c r="BJ7846"/>
      <c r="BK7846"/>
      <c r="BL7846"/>
      <c r="BM7846"/>
      <c r="BN7846"/>
      <c r="BO7846"/>
      <c r="BP7846"/>
      <c r="BQ7846"/>
      <c r="BR7846"/>
      <c r="BS7846"/>
      <c r="BT7846"/>
      <c r="BU7846"/>
      <c r="BV7846"/>
      <c r="BW7846"/>
      <c r="BX7846"/>
      <c r="BY7846"/>
      <c r="BZ7846"/>
      <c r="CA7846"/>
      <c r="CB7846"/>
      <c r="CC7846"/>
      <c r="CD7846"/>
      <c r="CE7846"/>
      <c r="CF7846"/>
      <c r="CG7846"/>
      <c r="CH7846"/>
      <c r="CI7846"/>
      <c r="CJ7846"/>
      <c r="CK7846"/>
      <c r="CL7846"/>
      <c r="CM7846"/>
      <c r="CN7846"/>
      <c r="CO7846"/>
      <c r="CP7846"/>
      <c r="CQ7846"/>
      <c r="CR7846"/>
      <c r="CS7846"/>
      <c r="CT7846"/>
      <c r="CU7846"/>
      <c r="CV7846"/>
    </row>
    <row r="7847" spans="10:100" x14ac:dyDescent="0.25">
      <c r="J7847"/>
      <c r="K7847"/>
      <c r="L7847"/>
      <c r="M7847"/>
      <c r="N7847"/>
      <c r="O7847"/>
      <c r="P7847"/>
      <c r="Q7847"/>
      <c r="R7847"/>
      <c r="S7847"/>
      <c r="T7847"/>
      <c r="U7847"/>
      <c r="V7847"/>
      <c r="W7847"/>
      <c r="X7847"/>
      <c r="Y7847"/>
      <c r="Z7847"/>
      <c r="AA7847"/>
      <c r="AB7847"/>
      <c r="AC7847"/>
      <c r="AD7847"/>
      <c r="AE7847"/>
      <c r="AF7847"/>
      <c r="AG7847"/>
      <c r="AH7847"/>
      <c r="AI7847"/>
      <c r="AJ7847"/>
      <c r="AK7847"/>
      <c r="AL7847"/>
      <c r="AM7847"/>
      <c r="AN7847"/>
      <c r="AO7847"/>
      <c r="AP7847"/>
      <c r="AQ7847"/>
      <c r="AR7847"/>
      <c r="AS7847"/>
      <c r="AT7847"/>
      <c r="AU7847"/>
      <c r="AV7847"/>
      <c r="AW7847"/>
      <c r="AX7847"/>
      <c r="AY7847"/>
      <c r="AZ7847"/>
      <c r="BA7847"/>
      <c r="BB7847"/>
      <c r="BC7847"/>
      <c r="BD7847"/>
      <c r="BE7847"/>
      <c r="BF7847"/>
      <c r="BG7847"/>
      <c r="BH7847"/>
      <c r="BI7847"/>
      <c r="BJ7847"/>
      <c r="BK7847"/>
      <c r="BL7847"/>
      <c r="BM7847"/>
      <c r="BN7847"/>
      <c r="BO7847"/>
      <c r="BP7847"/>
      <c r="BQ7847"/>
      <c r="BR7847"/>
      <c r="BS7847"/>
      <c r="BT7847"/>
      <c r="BU7847"/>
      <c r="BV7847"/>
      <c r="BW7847"/>
      <c r="BX7847"/>
      <c r="BY7847"/>
      <c r="BZ7847"/>
      <c r="CA7847"/>
      <c r="CB7847"/>
      <c r="CC7847"/>
      <c r="CD7847"/>
      <c r="CE7847"/>
      <c r="CF7847"/>
      <c r="CG7847"/>
      <c r="CH7847"/>
      <c r="CI7847"/>
      <c r="CJ7847"/>
      <c r="CK7847"/>
      <c r="CL7847"/>
      <c r="CM7847"/>
      <c r="CN7847"/>
      <c r="CO7847"/>
      <c r="CP7847"/>
      <c r="CQ7847"/>
      <c r="CR7847"/>
      <c r="CS7847"/>
      <c r="CT7847"/>
      <c r="CU7847"/>
      <c r="CV7847"/>
    </row>
    <row r="7848" spans="10:100" x14ac:dyDescent="0.25">
      <c r="J7848"/>
      <c r="K7848"/>
      <c r="L7848"/>
      <c r="M7848"/>
      <c r="N7848"/>
      <c r="O7848"/>
      <c r="P7848"/>
      <c r="Q7848"/>
      <c r="R7848"/>
      <c r="S7848"/>
      <c r="T7848"/>
      <c r="U7848"/>
      <c r="V7848"/>
      <c r="W7848"/>
      <c r="X7848"/>
      <c r="Y7848"/>
      <c r="Z7848"/>
      <c r="AA7848"/>
      <c r="AB7848"/>
      <c r="AC7848"/>
      <c r="AD7848"/>
      <c r="AE7848"/>
      <c r="AF7848"/>
      <c r="AG7848"/>
      <c r="AH7848"/>
      <c r="AI7848"/>
      <c r="AJ7848"/>
      <c r="AK7848"/>
      <c r="AL7848"/>
      <c r="AM7848"/>
      <c r="AN7848"/>
      <c r="AO7848"/>
      <c r="AP7848"/>
      <c r="AQ7848"/>
      <c r="AR7848"/>
      <c r="AS7848"/>
      <c r="AT7848"/>
      <c r="AU7848"/>
      <c r="AV7848"/>
      <c r="AW7848"/>
      <c r="AX7848"/>
      <c r="AY7848"/>
      <c r="AZ7848"/>
      <c r="BA7848"/>
      <c r="BB7848"/>
      <c r="BC7848"/>
      <c r="BD7848"/>
      <c r="BE7848"/>
      <c r="BF7848"/>
      <c r="BG7848"/>
      <c r="BH7848"/>
      <c r="BI7848"/>
      <c r="BJ7848"/>
      <c r="BK7848"/>
      <c r="BL7848"/>
      <c r="BM7848"/>
      <c r="BN7848"/>
      <c r="BO7848"/>
      <c r="BP7848"/>
      <c r="BQ7848"/>
      <c r="BR7848"/>
      <c r="BS7848"/>
      <c r="BT7848"/>
      <c r="BU7848"/>
      <c r="BV7848"/>
      <c r="BW7848"/>
      <c r="BX7848"/>
      <c r="BY7848"/>
      <c r="BZ7848"/>
      <c r="CA7848"/>
      <c r="CB7848"/>
      <c r="CC7848"/>
      <c r="CD7848"/>
      <c r="CE7848"/>
      <c r="CF7848"/>
      <c r="CG7848"/>
      <c r="CH7848"/>
      <c r="CI7848"/>
      <c r="CJ7848"/>
      <c r="CK7848"/>
      <c r="CL7848"/>
      <c r="CM7848"/>
      <c r="CN7848"/>
      <c r="CO7848"/>
      <c r="CP7848"/>
      <c r="CQ7848"/>
      <c r="CR7848"/>
      <c r="CS7848"/>
      <c r="CT7848"/>
      <c r="CU7848"/>
      <c r="CV7848"/>
    </row>
    <row r="7849" spans="10:100" x14ac:dyDescent="0.25">
      <c r="J7849"/>
      <c r="K7849"/>
      <c r="L7849"/>
      <c r="M7849"/>
      <c r="N7849"/>
      <c r="O7849"/>
      <c r="P7849"/>
      <c r="Q7849"/>
      <c r="R7849"/>
      <c r="S7849"/>
      <c r="T7849"/>
      <c r="U7849"/>
      <c r="V7849"/>
      <c r="W7849"/>
      <c r="X7849"/>
      <c r="Y7849"/>
      <c r="Z7849"/>
      <c r="AA7849"/>
      <c r="AB7849"/>
      <c r="AC7849"/>
      <c r="AD7849"/>
      <c r="AE7849"/>
      <c r="AF7849"/>
      <c r="AG7849"/>
      <c r="AH7849"/>
      <c r="AI7849"/>
      <c r="AJ7849"/>
      <c r="AK7849"/>
      <c r="AL7849"/>
      <c r="AM7849"/>
      <c r="AN7849"/>
      <c r="AO7849"/>
      <c r="AP7849"/>
      <c r="AQ7849"/>
      <c r="AR7849"/>
      <c r="AS7849"/>
      <c r="AT7849"/>
      <c r="AU7849"/>
      <c r="AV7849"/>
      <c r="AW7849"/>
      <c r="AX7849"/>
      <c r="AY7849"/>
      <c r="AZ7849"/>
      <c r="BA7849"/>
      <c r="BB7849"/>
      <c r="BC7849"/>
      <c r="BD7849"/>
      <c r="BE7849"/>
      <c r="BF7849"/>
      <c r="BG7849"/>
      <c r="BH7849"/>
      <c r="BI7849"/>
      <c r="BJ7849"/>
      <c r="BK7849"/>
      <c r="BL7849"/>
      <c r="BM7849"/>
      <c r="BN7849"/>
      <c r="BO7849"/>
      <c r="BP7849"/>
      <c r="BQ7849"/>
      <c r="BR7849"/>
      <c r="BS7849"/>
      <c r="BT7849"/>
      <c r="BU7849"/>
      <c r="BV7849"/>
      <c r="BW7849"/>
      <c r="BX7849"/>
      <c r="BY7849"/>
      <c r="BZ7849"/>
      <c r="CA7849"/>
      <c r="CB7849"/>
      <c r="CC7849"/>
      <c r="CD7849"/>
      <c r="CE7849"/>
      <c r="CF7849"/>
      <c r="CG7849"/>
      <c r="CH7849"/>
      <c r="CI7849"/>
      <c r="CJ7849"/>
      <c r="CK7849"/>
      <c r="CL7849"/>
      <c r="CM7849"/>
      <c r="CN7849"/>
      <c r="CO7849"/>
      <c r="CP7849"/>
      <c r="CQ7849"/>
      <c r="CR7849"/>
      <c r="CS7849"/>
      <c r="CT7849"/>
      <c r="CU7849"/>
      <c r="CV7849"/>
    </row>
    <row r="7850" spans="10:100" x14ac:dyDescent="0.25">
      <c r="J7850"/>
      <c r="K7850"/>
      <c r="L7850"/>
      <c r="M7850"/>
      <c r="N7850"/>
      <c r="O7850"/>
      <c r="P7850"/>
      <c r="Q7850"/>
      <c r="R7850"/>
      <c r="S7850"/>
      <c r="T7850"/>
      <c r="U7850"/>
      <c r="V7850"/>
      <c r="W7850"/>
      <c r="X7850"/>
      <c r="Y7850"/>
      <c r="Z7850"/>
      <c r="AA7850"/>
      <c r="AB7850"/>
      <c r="AC7850"/>
      <c r="AD7850"/>
      <c r="AE7850"/>
      <c r="AF7850"/>
      <c r="AG7850"/>
      <c r="AH7850"/>
      <c r="AI7850"/>
      <c r="AJ7850"/>
      <c r="AK7850"/>
      <c r="AL7850"/>
      <c r="AM7850"/>
      <c r="AN7850"/>
      <c r="AO7850"/>
      <c r="AP7850"/>
      <c r="AQ7850"/>
      <c r="AR7850"/>
      <c r="AS7850"/>
      <c r="AT7850"/>
      <c r="AU7850"/>
      <c r="AV7850"/>
      <c r="AW7850"/>
      <c r="AX7850"/>
      <c r="AY7850"/>
      <c r="AZ7850"/>
      <c r="BA7850"/>
      <c r="BB7850"/>
      <c r="BC7850"/>
      <c r="BD7850"/>
      <c r="BE7850"/>
      <c r="BF7850"/>
      <c r="BG7850"/>
      <c r="BH7850"/>
      <c r="BI7850"/>
      <c r="BJ7850"/>
      <c r="BK7850"/>
      <c r="BL7850"/>
      <c r="BM7850"/>
      <c r="BN7850"/>
      <c r="BO7850"/>
      <c r="BP7850"/>
      <c r="BQ7850"/>
      <c r="BR7850"/>
      <c r="BS7850"/>
      <c r="BT7850"/>
      <c r="BU7850"/>
      <c r="BV7850"/>
      <c r="BW7850"/>
      <c r="BX7850"/>
      <c r="BY7850"/>
      <c r="BZ7850"/>
      <c r="CA7850"/>
      <c r="CB7850"/>
      <c r="CC7850"/>
      <c r="CD7850"/>
      <c r="CE7850"/>
      <c r="CF7850"/>
      <c r="CG7850"/>
      <c r="CH7850"/>
      <c r="CI7850"/>
      <c r="CJ7850"/>
      <c r="CK7850"/>
      <c r="CL7850"/>
      <c r="CM7850"/>
      <c r="CN7850"/>
      <c r="CO7850"/>
      <c r="CP7850"/>
      <c r="CQ7850"/>
      <c r="CR7850"/>
      <c r="CS7850"/>
      <c r="CT7850"/>
      <c r="CU7850"/>
      <c r="CV7850"/>
    </row>
    <row r="7851" spans="10:100" x14ac:dyDescent="0.25">
      <c r="J7851"/>
      <c r="K7851"/>
      <c r="L7851"/>
      <c r="M7851"/>
      <c r="N7851"/>
      <c r="O7851"/>
      <c r="P7851"/>
      <c r="Q7851"/>
      <c r="R7851"/>
      <c r="S7851"/>
      <c r="T7851"/>
      <c r="U7851"/>
      <c r="V7851"/>
      <c r="W7851"/>
      <c r="X7851"/>
      <c r="Y7851"/>
      <c r="Z7851"/>
      <c r="AA7851"/>
      <c r="AB7851"/>
      <c r="AC7851"/>
      <c r="AD7851"/>
      <c r="AE7851"/>
      <c r="AF7851"/>
      <c r="AG7851"/>
      <c r="AH7851"/>
      <c r="AI7851"/>
      <c r="AJ7851"/>
      <c r="AK7851"/>
      <c r="AL7851"/>
      <c r="AM7851"/>
      <c r="AN7851"/>
      <c r="AO7851"/>
      <c r="AP7851"/>
      <c r="AQ7851"/>
      <c r="AR7851"/>
      <c r="AS7851"/>
      <c r="AT7851"/>
      <c r="AU7851"/>
      <c r="AV7851"/>
      <c r="AW7851"/>
      <c r="AX7851"/>
      <c r="AY7851"/>
      <c r="AZ7851"/>
      <c r="BA7851"/>
      <c r="BB7851"/>
      <c r="BC7851"/>
      <c r="BD7851"/>
      <c r="BE7851"/>
      <c r="BF7851"/>
      <c r="BG7851"/>
      <c r="BH7851"/>
      <c r="BI7851"/>
      <c r="BJ7851"/>
      <c r="BK7851"/>
      <c r="BL7851"/>
      <c r="BM7851"/>
      <c r="BN7851"/>
      <c r="BO7851"/>
      <c r="BP7851"/>
      <c r="BQ7851"/>
      <c r="BR7851"/>
      <c r="BS7851"/>
      <c r="BT7851"/>
      <c r="BU7851"/>
      <c r="BV7851"/>
      <c r="BW7851"/>
      <c r="BX7851"/>
      <c r="BY7851"/>
      <c r="BZ7851"/>
      <c r="CA7851"/>
      <c r="CB7851"/>
      <c r="CC7851"/>
      <c r="CD7851"/>
      <c r="CE7851"/>
      <c r="CF7851"/>
      <c r="CG7851"/>
      <c r="CH7851"/>
      <c r="CI7851"/>
      <c r="CJ7851"/>
      <c r="CK7851"/>
      <c r="CL7851"/>
      <c r="CM7851"/>
      <c r="CN7851"/>
      <c r="CO7851"/>
      <c r="CP7851"/>
      <c r="CQ7851"/>
      <c r="CR7851"/>
      <c r="CS7851"/>
      <c r="CT7851"/>
      <c r="CU7851"/>
      <c r="CV7851"/>
    </row>
    <row r="7852" spans="10:100" x14ac:dyDescent="0.25">
      <c r="J7852"/>
      <c r="K7852"/>
      <c r="L7852"/>
      <c r="M7852"/>
      <c r="N7852"/>
      <c r="O7852"/>
      <c r="P7852"/>
      <c r="Q7852"/>
      <c r="R7852"/>
      <c r="S7852"/>
      <c r="T7852"/>
      <c r="U7852"/>
      <c r="V7852"/>
      <c r="W7852"/>
      <c r="X7852"/>
      <c r="Y7852"/>
      <c r="Z7852"/>
      <c r="AA7852"/>
      <c r="AB7852"/>
      <c r="AC7852"/>
      <c r="AD7852"/>
      <c r="AE7852"/>
      <c r="AF7852"/>
      <c r="AG7852"/>
      <c r="AH7852"/>
      <c r="AI7852"/>
      <c r="AJ7852"/>
      <c r="AK7852"/>
      <c r="AL7852"/>
      <c r="AM7852"/>
      <c r="AN7852"/>
      <c r="AO7852"/>
      <c r="AP7852"/>
      <c r="AQ7852"/>
      <c r="AR7852"/>
      <c r="AS7852"/>
      <c r="AT7852"/>
      <c r="AU7852"/>
      <c r="AV7852"/>
      <c r="AW7852"/>
      <c r="AX7852"/>
      <c r="AY7852"/>
      <c r="AZ7852"/>
      <c r="BA7852"/>
      <c r="BB7852"/>
      <c r="BC7852"/>
      <c r="BD7852"/>
      <c r="BE7852"/>
      <c r="BF7852"/>
      <c r="BG7852"/>
      <c r="BH7852"/>
      <c r="BI7852"/>
      <c r="BJ7852"/>
      <c r="BK7852"/>
      <c r="BL7852"/>
      <c r="BM7852"/>
      <c r="BN7852"/>
      <c r="BO7852"/>
      <c r="BP7852"/>
      <c r="BQ7852"/>
      <c r="BR7852"/>
      <c r="BS7852"/>
      <c r="BT7852"/>
      <c r="BU7852"/>
      <c r="BV7852"/>
      <c r="BW7852"/>
      <c r="BX7852"/>
      <c r="BY7852"/>
      <c r="BZ7852"/>
      <c r="CA7852"/>
      <c r="CB7852"/>
      <c r="CC7852"/>
      <c r="CD7852"/>
      <c r="CE7852"/>
      <c r="CF7852"/>
      <c r="CG7852"/>
      <c r="CH7852"/>
      <c r="CI7852"/>
      <c r="CJ7852"/>
      <c r="CK7852"/>
      <c r="CL7852"/>
      <c r="CM7852"/>
      <c r="CN7852"/>
      <c r="CO7852"/>
      <c r="CP7852"/>
      <c r="CQ7852"/>
      <c r="CR7852"/>
      <c r="CS7852"/>
      <c r="CT7852"/>
      <c r="CU7852"/>
      <c r="CV7852"/>
    </row>
    <row r="7853" spans="10:100" x14ac:dyDescent="0.25">
      <c r="J7853"/>
      <c r="K7853"/>
      <c r="L7853"/>
      <c r="M7853"/>
      <c r="N7853"/>
      <c r="O7853"/>
      <c r="P7853"/>
      <c r="Q7853"/>
      <c r="R7853"/>
      <c r="S7853"/>
      <c r="T7853"/>
      <c r="U7853"/>
      <c r="V7853"/>
      <c r="W7853"/>
      <c r="X7853"/>
      <c r="Y7853"/>
      <c r="Z7853"/>
      <c r="AA7853"/>
      <c r="AB7853"/>
      <c r="AC7853"/>
      <c r="AD7853"/>
      <c r="AE7853"/>
      <c r="AF7853"/>
      <c r="AG7853"/>
      <c r="AH7853"/>
      <c r="AI7853"/>
      <c r="AJ7853"/>
      <c r="AK7853"/>
      <c r="AL7853"/>
      <c r="AM7853"/>
      <c r="AN7853"/>
      <c r="AO7853"/>
      <c r="AP7853"/>
      <c r="AQ7853"/>
      <c r="AR7853"/>
      <c r="AS7853"/>
      <c r="AT7853"/>
      <c r="AU7853"/>
      <c r="AV7853"/>
      <c r="AW7853"/>
      <c r="AX7853"/>
      <c r="AY7853"/>
      <c r="AZ7853"/>
      <c r="BA7853"/>
      <c r="BB7853"/>
      <c r="BC7853"/>
      <c r="BD7853"/>
      <c r="BE7853"/>
      <c r="BF7853"/>
      <c r="BG7853"/>
      <c r="BH7853"/>
      <c r="BI7853"/>
      <c r="BJ7853"/>
      <c r="BK7853"/>
      <c r="BL7853"/>
      <c r="BM7853"/>
      <c r="BN7853"/>
      <c r="BO7853"/>
      <c r="BP7853"/>
      <c r="BQ7853"/>
      <c r="BR7853"/>
      <c r="BS7853"/>
      <c r="BT7853"/>
      <c r="BU7853"/>
      <c r="BV7853"/>
      <c r="BW7853"/>
      <c r="BX7853"/>
      <c r="BY7853"/>
      <c r="BZ7853"/>
      <c r="CA7853"/>
      <c r="CB7853"/>
      <c r="CC7853"/>
      <c r="CD7853"/>
      <c r="CE7853"/>
      <c r="CF7853"/>
      <c r="CG7853"/>
      <c r="CH7853"/>
      <c r="CI7853"/>
      <c r="CJ7853"/>
      <c r="CK7853"/>
      <c r="CL7853"/>
      <c r="CM7853"/>
      <c r="CN7853"/>
      <c r="CO7853"/>
      <c r="CP7853"/>
      <c r="CQ7853"/>
      <c r="CR7853"/>
      <c r="CS7853"/>
      <c r="CT7853"/>
      <c r="CU7853"/>
      <c r="CV7853"/>
    </row>
    <row r="7854" spans="10:100" x14ac:dyDescent="0.25">
      <c r="J7854"/>
      <c r="K7854"/>
      <c r="L7854"/>
      <c r="M7854"/>
      <c r="N7854"/>
      <c r="O7854"/>
      <c r="P7854"/>
      <c r="Q7854"/>
      <c r="R7854"/>
      <c r="S7854"/>
      <c r="T7854"/>
      <c r="U7854"/>
      <c r="V7854"/>
      <c r="W7854"/>
      <c r="X7854"/>
      <c r="Y7854"/>
      <c r="Z7854"/>
      <c r="AA7854"/>
      <c r="AB7854"/>
      <c r="AC7854"/>
      <c r="AD7854"/>
      <c r="AE7854"/>
      <c r="AF7854"/>
      <c r="AG7854"/>
      <c r="AH7854"/>
      <c r="AI7854"/>
      <c r="AJ7854"/>
      <c r="AK7854"/>
      <c r="AL7854"/>
      <c r="AM7854"/>
      <c r="AN7854"/>
      <c r="AO7854"/>
      <c r="AP7854"/>
      <c r="AQ7854"/>
      <c r="AR7854"/>
      <c r="AS7854"/>
      <c r="AT7854"/>
      <c r="AU7854"/>
      <c r="AV7854"/>
      <c r="AW7854"/>
      <c r="AX7854"/>
      <c r="AY7854"/>
      <c r="AZ7854"/>
      <c r="BA7854"/>
      <c r="BB7854"/>
      <c r="BC7854"/>
      <c r="BD7854"/>
      <c r="BE7854"/>
      <c r="BF7854"/>
      <c r="BG7854"/>
      <c r="BH7854"/>
      <c r="BI7854"/>
      <c r="BJ7854"/>
      <c r="BK7854"/>
      <c r="BL7854"/>
      <c r="BM7854"/>
      <c r="BN7854"/>
      <c r="BO7854"/>
      <c r="BP7854"/>
      <c r="BQ7854"/>
      <c r="BR7854"/>
      <c r="BS7854"/>
      <c r="BT7854"/>
      <c r="BU7854"/>
      <c r="BV7854"/>
      <c r="BW7854"/>
      <c r="BX7854"/>
      <c r="BY7854"/>
      <c r="BZ7854"/>
      <c r="CA7854"/>
      <c r="CB7854"/>
      <c r="CC7854"/>
      <c r="CD7854"/>
      <c r="CE7854"/>
      <c r="CF7854"/>
      <c r="CG7854"/>
      <c r="CH7854"/>
      <c r="CI7854"/>
      <c r="CJ7854"/>
      <c r="CK7854"/>
      <c r="CL7854"/>
      <c r="CM7854"/>
      <c r="CN7854"/>
      <c r="CO7854"/>
      <c r="CP7854"/>
      <c r="CQ7854"/>
      <c r="CR7854"/>
      <c r="CS7854"/>
      <c r="CT7854"/>
      <c r="CU7854"/>
      <c r="CV7854"/>
    </row>
    <row r="7855" spans="10:100" x14ac:dyDescent="0.25">
      <c r="J7855"/>
      <c r="K7855"/>
      <c r="L7855"/>
      <c r="M7855"/>
      <c r="N7855"/>
      <c r="O7855"/>
      <c r="P7855"/>
      <c r="Q7855"/>
      <c r="R7855"/>
      <c r="S7855"/>
      <c r="T7855"/>
      <c r="U7855"/>
      <c r="V7855"/>
      <c r="W7855"/>
      <c r="X7855"/>
      <c r="Y7855"/>
      <c r="Z7855"/>
      <c r="AA7855"/>
      <c r="AB7855"/>
      <c r="AC7855"/>
      <c r="AD7855"/>
      <c r="AE7855"/>
      <c r="AF7855"/>
      <c r="AG7855"/>
      <c r="AH7855"/>
      <c r="AI7855"/>
      <c r="AJ7855"/>
      <c r="AK7855"/>
      <c r="AL7855"/>
      <c r="AM7855"/>
      <c r="AN7855"/>
      <c r="AO7855"/>
      <c r="AP7855"/>
      <c r="AQ7855"/>
      <c r="AR7855"/>
      <c r="AS7855"/>
      <c r="AT7855"/>
      <c r="AU7855"/>
      <c r="AV7855"/>
      <c r="AW7855"/>
      <c r="AX7855"/>
      <c r="AY7855"/>
      <c r="AZ7855"/>
      <c r="BA7855"/>
      <c r="BB7855"/>
      <c r="BC7855"/>
      <c r="BD7855"/>
      <c r="BE7855"/>
      <c r="BF7855"/>
      <c r="BG7855"/>
      <c r="BH7855"/>
      <c r="BI7855"/>
      <c r="BJ7855"/>
      <c r="BK7855"/>
      <c r="BL7855"/>
      <c r="BM7855"/>
      <c r="BN7855"/>
      <c r="BO7855"/>
      <c r="BP7855"/>
      <c r="BQ7855"/>
      <c r="BR7855"/>
      <c r="BS7855"/>
      <c r="BT7855"/>
      <c r="BU7855"/>
      <c r="BV7855"/>
      <c r="BW7855"/>
      <c r="BX7855"/>
      <c r="BY7855"/>
      <c r="BZ7855"/>
      <c r="CA7855"/>
      <c r="CB7855"/>
      <c r="CC7855"/>
      <c r="CD7855"/>
      <c r="CE7855"/>
      <c r="CF7855"/>
      <c r="CG7855"/>
      <c r="CH7855"/>
      <c r="CI7855"/>
      <c r="CJ7855"/>
      <c r="CK7855"/>
      <c r="CL7855"/>
      <c r="CM7855"/>
      <c r="CN7855"/>
      <c r="CO7855"/>
      <c r="CP7855"/>
      <c r="CQ7855"/>
      <c r="CR7855"/>
      <c r="CS7855"/>
      <c r="CT7855"/>
      <c r="CU7855"/>
      <c r="CV7855"/>
    </row>
    <row r="7856" spans="10:100" x14ac:dyDescent="0.25">
      <c r="J7856"/>
      <c r="K7856"/>
      <c r="L7856"/>
      <c r="M7856"/>
      <c r="N7856"/>
      <c r="O7856"/>
      <c r="P7856"/>
      <c r="Q7856"/>
      <c r="R7856"/>
      <c r="S7856"/>
      <c r="T7856"/>
      <c r="U7856"/>
      <c r="V7856"/>
      <c r="W7856"/>
      <c r="X7856"/>
      <c r="Y7856"/>
      <c r="Z7856"/>
      <c r="AA7856"/>
      <c r="AB7856"/>
      <c r="AC7856"/>
      <c r="AD7856"/>
      <c r="AE7856"/>
      <c r="AF7856"/>
      <c r="AG7856"/>
      <c r="AH7856"/>
      <c r="AI7856"/>
      <c r="AJ7856"/>
      <c r="AK7856"/>
      <c r="AL7856"/>
      <c r="AM7856"/>
      <c r="AN7856"/>
      <c r="AO7856"/>
      <c r="AP7856"/>
      <c r="AQ7856"/>
      <c r="AR7856"/>
      <c r="AS7856"/>
      <c r="AT7856"/>
      <c r="AU7856"/>
      <c r="AV7856"/>
      <c r="AW7856"/>
      <c r="AX7856"/>
      <c r="AY7856"/>
      <c r="AZ7856"/>
      <c r="BA7856"/>
      <c r="BB7856"/>
      <c r="BC7856"/>
      <c r="BD7856"/>
      <c r="BE7856"/>
      <c r="BF7856"/>
      <c r="BG7856"/>
      <c r="BH7856"/>
      <c r="BI7856"/>
      <c r="BJ7856"/>
      <c r="BK7856"/>
      <c r="BL7856"/>
      <c r="BM7856"/>
      <c r="BN7856"/>
      <c r="BO7856"/>
      <c r="BP7856"/>
      <c r="BQ7856"/>
      <c r="BR7856"/>
      <c r="BS7856"/>
      <c r="BT7856"/>
      <c r="BU7856"/>
      <c r="BV7856"/>
      <c r="BW7856"/>
      <c r="BX7856"/>
      <c r="BY7856"/>
      <c r="BZ7856"/>
      <c r="CA7856"/>
      <c r="CB7856"/>
      <c r="CC7856"/>
      <c r="CD7856"/>
      <c r="CE7856"/>
      <c r="CF7856"/>
      <c r="CG7856"/>
      <c r="CH7856"/>
      <c r="CI7856"/>
      <c r="CJ7856"/>
      <c r="CK7856"/>
      <c r="CL7856"/>
      <c r="CM7856"/>
      <c r="CN7856"/>
      <c r="CO7856"/>
      <c r="CP7856"/>
      <c r="CQ7856"/>
      <c r="CR7856"/>
      <c r="CS7856"/>
      <c r="CT7856"/>
      <c r="CU7856"/>
      <c r="CV7856"/>
    </row>
    <row r="7857" spans="10:100" x14ac:dyDescent="0.25">
      <c r="J7857"/>
      <c r="K7857"/>
      <c r="L7857"/>
      <c r="M7857"/>
      <c r="N7857"/>
      <c r="O7857"/>
      <c r="P7857"/>
      <c r="Q7857"/>
      <c r="R7857"/>
      <c r="S7857"/>
      <c r="T7857"/>
      <c r="U7857"/>
      <c r="V7857"/>
      <c r="W7857"/>
      <c r="X7857"/>
      <c r="Y7857"/>
      <c r="Z7857"/>
      <c r="AA7857"/>
      <c r="AB7857"/>
      <c r="AC7857"/>
      <c r="AD7857"/>
      <c r="AE7857"/>
      <c r="AF7857"/>
      <c r="AG7857"/>
      <c r="AH7857"/>
      <c r="AI7857"/>
      <c r="AJ7857"/>
      <c r="AK7857"/>
      <c r="AL7857"/>
      <c r="AM7857"/>
      <c r="AN7857"/>
      <c r="AO7857"/>
      <c r="AP7857"/>
      <c r="AQ7857"/>
      <c r="AR7857"/>
      <c r="AS7857"/>
      <c r="AT7857"/>
      <c r="AU7857"/>
      <c r="AV7857"/>
      <c r="AW7857"/>
      <c r="AX7857"/>
      <c r="AY7857"/>
      <c r="AZ7857"/>
      <c r="BA7857"/>
      <c r="BB7857"/>
      <c r="BC7857"/>
      <c r="BD7857"/>
      <c r="BE7857"/>
      <c r="BF7857"/>
      <c r="BG7857"/>
      <c r="BH7857"/>
      <c r="BI7857"/>
      <c r="BJ7857"/>
      <c r="BK7857"/>
      <c r="BL7857"/>
      <c r="BM7857"/>
      <c r="BN7857"/>
      <c r="BO7857"/>
      <c r="BP7857"/>
      <c r="BQ7857"/>
      <c r="BR7857"/>
      <c r="BS7857"/>
      <c r="BT7857"/>
      <c r="BU7857"/>
      <c r="BV7857"/>
      <c r="BW7857"/>
      <c r="BX7857"/>
      <c r="BY7857"/>
      <c r="BZ7857"/>
      <c r="CA7857"/>
      <c r="CB7857"/>
      <c r="CC7857"/>
      <c r="CD7857"/>
      <c r="CE7857"/>
      <c r="CF7857"/>
      <c r="CG7857"/>
      <c r="CH7857"/>
      <c r="CI7857"/>
      <c r="CJ7857"/>
      <c r="CK7857"/>
      <c r="CL7857"/>
      <c r="CM7857"/>
      <c r="CN7857"/>
      <c r="CO7857"/>
      <c r="CP7857"/>
      <c r="CQ7857"/>
      <c r="CR7857"/>
      <c r="CS7857"/>
      <c r="CT7857"/>
      <c r="CU7857"/>
      <c r="CV7857"/>
    </row>
    <row r="7858" spans="10:100" x14ac:dyDescent="0.25">
      <c r="J7858"/>
      <c r="K7858"/>
      <c r="L7858"/>
      <c r="M7858"/>
      <c r="N7858"/>
      <c r="O7858"/>
      <c r="P7858"/>
      <c r="Q7858"/>
      <c r="R7858"/>
      <c r="S7858"/>
      <c r="T7858"/>
      <c r="U7858"/>
      <c r="V7858"/>
      <c r="W7858"/>
      <c r="X7858"/>
      <c r="Y7858"/>
      <c r="Z7858"/>
      <c r="AA7858"/>
      <c r="AB7858"/>
      <c r="AC7858"/>
      <c r="AD7858"/>
      <c r="AE7858"/>
      <c r="AF7858"/>
      <c r="AG7858"/>
      <c r="AH7858"/>
      <c r="AI7858"/>
      <c r="AJ7858"/>
      <c r="AK7858"/>
      <c r="AL7858"/>
      <c r="AM7858"/>
      <c r="AN7858"/>
      <c r="AO7858"/>
      <c r="AP7858"/>
      <c r="AQ7858"/>
      <c r="AR7858"/>
      <c r="AS7858"/>
      <c r="AT7858"/>
      <c r="AU7858"/>
      <c r="AV7858"/>
      <c r="AW7858"/>
      <c r="AX7858"/>
      <c r="AY7858"/>
      <c r="AZ7858"/>
      <c r="BA7858"/>
      <c r="BB7858"/>
      <c r="BC7858"/>
      <c r="BD7858"/>
      <c r="BE7858"/>
      <c r="BF7858"/>
      <c r="BG7858"/>
      <c r="BH7858"/>
      <c r="BI7858"/>
      <c r="BJ7858"/>
      <c r="BK7858"/>
      <c r="BL7858"/>
      <c r="BM7858"/>
      <c r="BN7858"/>
      <c r="BO7858"/>
      <c r="BP7858"/>
      <c r="BQ7858"/>
      <c r="BR7858"/>
      <c r="BS7858"/>
      <c r="BT7858"/>
      <c r="BU7858"/>
      <c r="BV7858"/>
      <c r="BW7858"/>
      <c r="BX7858"/>
      <c r="BY7858"/>
      <c r="BZ7858"/>
      <c r="CA7858"/>
      <c r="CB7858"/>
      <c r="CC7858"/>
      <c r="CD7858"/>
      <c r="CE7858"/>
      <c r="CF7858"/>
      <c r="CG7858"/>
      <c r="CH7858"/>
      <c r="CI7858"/>
      <c r="CJ7858"/>
      <c r="CK7858"/>
      <c r="CL7858"/>
      <c r="CM7858"/>
      <c r="CN7858"/>
      <c r="CO7858"/>
      <c r="CP7858"/>
      <c r="CQ7858"/>
      <c r="CR7858"/>
      <c r="CS7858"/>
      <c r="CT7858"/>
      <c r="CU7858"/>
      <c r="CV7858"/>
    </row>
    <row r="7859" spans="10:100" x14ac:dyDescent="0.25">
      <c r="J7859"/>
      <c r="K7859"/>
      <c r="L7859"/>
      <c r="M7859"/>
      <c r="N7859"/>
      <c r="O7859"/>
      <c r="P7859"/>
      <c r="Q7859"/>
      <c r="R7859"/>
      <c r="S7859"/>
      <c r="T7859"/>
      <c r="U7859"/>
      <c r="V7859"/>
      <c r="W7859"/>
      <c r="X7859"/>
      <c r="Y7859"/>
      <c r="Z7859"/>
      <c r="AA7859"/>
      <c r="AB7859"/>
      <c r="AC7859"/>
      <c r="AD7859"/>
      <c r="AE7859"/>
      <c r="AF7859"/>
      <c r="AG7859"/>
      <c r="AH7859"/>
      <c r="AI7859"/>
      <c r="AJ7859"/>
      <c r="AK7859"/>
      <c r="AL7859"/>
      <c r="AM7859"/>
      <c r="AN7859"/>
      <c r="AO7859"/>
      <c r="AP7859"/>
      <c r="AQ7859"/>
      <c r="AR7859"/>
      <c r="AS7859"/>
      <c r="AT7859"/>
      <c r="AU7859"/>
      <c r="AV7859"/>
      <c r="AW7859"/>
      <c r="AX7859"/>
      <c r="AY7859"/>
      <c r="AZ7859"/>
      <c r="BA7859"/>
      <c r="BB7859"/>
      <c r="BC7859"/>
      <c r="BD7859"/>
      <c r="BE7859"/>
      <c r="BF7859"/>
      <c r="BG7859"/>
      <c r="BH7859"/>
      <c r="BI7859"/>
      <c r="BJ7859"/>
      <c r="BK7859"/>
      <c r="BL7859"/>
      <c r="BM7859"/>
      <c r="BN7859"/>
      <c r="BO7859"/>
      <c r="BP7859"/>
      <c r="BQ7859"/>
      <c r="BR7859"/>
      <c r="BS7859"/>
      <c r="BT7859"/>
      <c r="BU7859"/>
      <c r="BV7859"/>
      <c r="BW7859"/>
      <c r="BX7859"/>
      <c r="BY7859"/>
      <c r="BZ7859"/>
      <c r="CA7859"/>
      <c r="CB7859"/>
      <c r="CC7859"/>
      <c r="CD7859"/>
      <c r="CE7859"/>
      <c r="CF7859"/>
      <c r="CG7859"/>
      <c r="CH7859"/>
      <c r="CI7859"/>
      <c r="CJ7859"/>
      <c r="CK7859"/>
      <c r="CL7859"/>
      <c r="CM7859"/>
      <c r="CN7859"/>
      <c r="CO7859"/>
      <c r="CP7859"/>
      <c r="CQ7859"/>
      <c r="CR7859"/>
      <c r="CS7859"/>
      <c r="CT7859"/>
      <c r="CU7859"/>
      <c r="CV7859"/>
    </row>
    <row r="7860" spans="10:100" x14ac:dyDescent="0.25">
      <c r="J7860"/>
      <c r="K7860"/>
      <c r="L7860"/>
      <c r="M7860"/>
      <c r="N7860"/>
      <c r="O7860"/>
      <c r="P7860"/>
      <c r="Q7860"/>
      <c r="R7860"/>
      <c r="S7860"/>
      <c r="T7860"/>
      <c r="U7860"/>
      <c r="V7860"/>
      <c r="W7860"/>
      <c r="X7860"/>
      <c r="Y7860"/>
      <c r="Z7860"/>
      <c r="AA7860"/>
      <c r="AB7860"/>
      <c r="AC7860"/>
      <c r="AD7860"/>
      <c r="AE7860"/>
      <c r="AF7860"/>
      <c r="AG7860"/>
      <c r="AH7860"/>
      <c r="AI7860"/>
      <c r="AJ7860"/>
      <c r="AK7860"/>
      <c r="AL7860"/>
      <c r="AM7860"/>
      <c r="AN7860"/>
      <c r="AO7860"/>
      <c r="AP7860"/>
      <c r="AQ7860"/>
      <c r="AR7860"/>
      <c r="AS7860"/>
      <c r="AT7860"/>
      <c r="AU7860"/>
      <c r="AV7860"/>
      <c r="AW7860"/>
      <c r="AX7860"/>
      <c r="AY7860"/>
      <c r="AZ7860"/>
      <c r="BA7860"/>
      <c r="BB7860"/>
      <c r="BC7860"/>
      <c r="BD7860"/>
      <c r="BE7860"/>
      <c r="BF7860"/>
      <c r="BG7860"/>
      <c r="BH7860"/>
      <c r="BI7860"/>
      <c r="BJ7860"/>
      <c r="BK7860"/>
      <c r="BL7860"/>
      <c r="BM7860"/>
      <c r="BN7860"/>
      <c r="BO7860"/>
      <c r="BP7860"/>
      <c r="BQ7860"/>
      <c r="BR7860"/>
      <c r="BS7860"/>
      <c r="BT7860"/>
      <c r="BU7860"/>
      <c r="BV7860"/>
      <c r="BW7860"/>
      <c r="BX7860"/>
      <c r="BY7860"/>
      <c r="BZ7860"/>
      <c r="CA7860"/>
      <c r="CB7860"/>
      <c r="CC7860"/>
      <c r="CD7860"/>
      <c r="CE7860"/>
      <c r="CF7860"/>
      <c r="CG7860"/>
      <c r="CH7860"/>
      <c r="CI7860"/>
      <c r="CJ7860"/>
      <c r="CK7860"/>
      <c r="CL7860"/>
      <c r="CM7860"/>
      <c r="CN7860"/>
      <c r="CO7860"/>
      <c r="CP7860"/>
      <c r="CQ7860"/>
      <c r="CR7860"/>
      <c r="CS7860"/>
      <c r="CT7860"/>
      <c r="CU7860"/>
      <c r="CV7860"/>
    </row>
    <row r="7861" spans="10:100" x14ac:dyDescent="0.25">
      <c r="J7861"/>
      <c r="K7861"/>
      <c r="L7861"/>
      <c r="M7861"/>
      <c r="N7861"/>
      <c r="O7861"/>
      <c r="P7861"/>
      <c r="Q7861"/>
      <c r="R7861"/>
      <c r="S7861"/>
      <c r="T7861"/>
      <c r="U7861"/>
      <c r="V7861"/>
      <c r="W7861"/>
      <c r="X7861"/>
      <c r="Y7861"/>
      <c r="Z7861"/>
      <c r="AA7861"/>
      <c r="AB7861"/>
      <c r="AC7861"/>
      <c r="AD7861"/>
      <c r="AE7861"/>
      <c r="AF7861"/>
      <c r="AG7861"/>
      <c r="AH7861"/>
      <c r="AI7861"/>
      <c r="AJ7861"/>
      <c r="AK7861"/>
      <c r="AL7861"/>
      <c r="AM7861"/>
      <c r="AN7861"/>
      <c r="AO7861"/>
      <c r="AP7861"/>
      <c r="AQ7861"/>
      <c r="AR7861"/>
      <c r="AS7861"/>
      <c r="AT7861"/>
      <c r="AU7861"/>
      <c r="AV7861"/>
      <c r="AW7861"/>
      <c r="AX7861"/>
      <c r="AY7861"/>
      <c r="AZ7861"/>
      <c r="BA7861"/>
      <c r="BB7861"/>
      <c r="BC7861"/>
      <c r="BD7861"/>
      <c r="BE7861"/>
      <c r="BF7861"/>
      <c r="BG7861"/>
      <c r="BH7861"/>
      <c r="BI7861"/>
      <c r="BJ7861"/>
      <c r="BK7861"/>
      <c r="BL7861"/>
      <c r="BM7861"/>
      <c r="BN7861"/>
      <c r="BO7861"/>
      <c r="BP7861"/>
      <c r="BQ7861"/>
      <c r="BR7861"/>
      <c r="BS7861"/>
      <c r="BT7861"/>
      <c r="BU7861"/>
      <c r="BV7861"/>
      <c r="BW7861"/>
      <c r="BX7861"/>
      <c r="BY7861"/>
      <c r="BZ7861"/>
      <c r="CA7861"/>
      <c r="CB7861"/>
      <c r="CC7861"/>
      <c r="CD7861"/>
      <c r="CE7861"/>
      <c r="CF7861"/>
      <c r="CG7861"/>
      <c r="CH7861"/>
      <c r="CI7861"/>
      <c r="CJ7861"/>
      <c r="CK7861"/>
      <c r="CL7861"/>
      <c r="CM7861"/>
      <c r="CN7861"/>
      <c r="CO7861"/>
      <c r="CP7861"/>
      <c r="CQ7861"/>
      <c r="CR7861"/>
      <c r="CS7861"/>
      <c r="CT7861"/>
      <c r="CU7861"/>
      <c r="CV7861"/>
    </row>
    <row r="7862" spans="10:100" x14ac:dyDescent="0.25">
      <c r="J7862"/>
      <c r="K7862"/>
      <c r="L7862"/>
      <c r="M7862"/>
      <c r="N7862"/>
      <c r="O7862"/>
      <c r="P7862"/>
      <c r="Q7862"/>
      <c r="R7862"/>
      <c r="S7862"/>
      <c r="T7862"/>
      <c r="U7862"/>
      <c r="V7862"/>
      <c r="W7862"/>
      <c r="X7862"/>
      <c r="Y7862"/>
      <c r="Z7862"/>
      <c r="AA7862"/>
      <c r="AB7862"/>
      <c r="AC7862"/>
      <c r="AD7862"/>
      <c r="AE7862"/>
      <c r="AF7862"/>
      <c r="AG7862"/>
      <c r="AH7862"/>
      <c r="AI7862"/>
      <c r="AJ7862"/>
      <c r="AK7862"/>
      <c r="AL7862"/>
      <c r="AM7862"/>
      <c r="AN7862"/>
      <c r="AO7862"/>
      <c r="AP7862"/>
      <c r="AQ7862"/>
      <c r="AR7862"/>
      <c r="AS7862"/>
      <c r="AT7862"/>
      <c r="AU7862"/>
      <c r="AV7862"/>
      <c r="AW7862"/>
      <c r="AX7862"/>
      <c r="AY7862"/>
      <c r="AZ7862"/>
      <c r="BA7862"/>
      <c r="BB7862"/>
      <c r="BC7862"/>
      <c r="BD7862"/>
      <c r="BE7862"/>
      <c r="BF7862"/>
      <c r="BG7862"/>
      <c r="BH7862"/>
      <c r="BI7862"/>
      <c r="BJ7862"/>
      <c r="BK7862"/>
      <c r="BL7862"/>
      <c r="BM7862"/>
      <c r="BN7862"/>
      <c r="BO7862"/>
      <c r="BP7862"/>
      <c r="BQ7862"/>
      <c r="BR7862"/>
      <c r="BS7862"/>
      <c r="BT7862"/>
      <c r="BU7862"/>
      <c r="BV7862"/>
      <c r="BW7862"/>
      <c r="BX7862"/>
      <c r="BY7862"/>
      <c r="BZ7862"/>
      <c r="CA7862"/>
      <c r="CB7862"/>
      <c r="CC7862"/>
      <c r="CD7862"/>
      <c r="CE7862"/>
      <c r="CF7862"/>
      <c r="CG7862"/>
      <c r="CH7862"/>
      <c r="CI7862"/>
      <c r="CJ7862"/>
      <c r="CK7862"/>
      <c r="CL7862"/>
      <c r="CM7862"/>
      <c r="CN7862"/>
      <c r="CO7862"/>
      <c r="CP7862"/>
      <c r="CQ7862"/>
      <c r="CR7862"/>
      <c r="CS7862"/>
      <c r="CT7862"/>
      <c r="CU7862"/>
      <c r="CV7862"/>
    </row>
    <row r="7863" spans="10:100" x14ac:dyDescent="0.25">
      <c r="J7863"/>
      <c r="K7863"/>
      <c r="L7863"/>
      <c r="M7863"/>
      <c r="N7863"/>
      <c r="O7863"/>
      <c r="P7863"/>
      <c r="Q7863"/>
      <c r="R7863"/>
      <c r="S7863"/>
      <c r="T7863"/>
      <c r="U7863"/>
      <c r="V7863"/>
      <c r="W7863"/>
      <c r="X7863"/>
      <c r="Y7863"/>
      <c r="Z7863"/>
      <c r="AA7863"/>
      <c r="AB7863"/>
      <c r="AC7863"/>
      <c r="AD7863"/>
      <c r="AE7863"/>
      <c r="AF7863"/>
      <c r="AG7863"/>
      <c r="AH7863"/>
      <c r="AI7863"/>
      <c r="AJ7863"/>
      <c r="AK7863"/>
      <c r="AL7863"/>
      <c r="AM7863"/>
      <c r="AN7863"/>
      <c r="AO7863"/>
      <c r="AP7863"/>
      <c r="AQ7863"/>
      <c r="AR7863"/>
      <c r="AS7863"/>
      <c r="AT7863"/>
      <c r="AU7863"/>
      <c r="AV7863"/>
      <c r="AW7863"/>
      <c r="AX7863"/>
      <c r="AY7863"/>
      <c r="AZ7863"/>
      <c r="BA7863"/>
      <c r="BB7863"/>
      <c r="BC7863"/>
      <c r="BD7863"/>
      <c r="BE7863"/>
      <c r="BF7863"/>
      <c r="BG7863"/>
      <c r="BH7863"/>
      <c r="BI7863"/>
      <c r="BJ7863"/>
      <c r="BK7863"/>
      <c r="BL7863"/>
      <c r="BM7863"/>
      <c r="BN7863"/>
      <c r="BO7863"/>
      <c r="BP7863"/>
      <c r="BQ7863"/>
      <c r="BR7863"/>
      <c r="BS7863"/>
      <c r="BT7863"/>
      <c r="BU7863"/>
      <c r="BV7863"/>
      <c r="BW7863"/>
      <c r="BX7863"/>
      <c r="BY7863"/>
      <c r="BZ7863"/>
      <c r="CA7863"/>
      <c r="CB7863"/>
      <c r="CC7863"/>
      <c r="CD7863"/>
      <c r="CE7863"/>
      <c r="CF7863"/>
      <c r="CG7863"/>
      <c r="CH7863"/>
      <c r="CI7863"/>
      <c r="CJ7863"/>
      <c r="CK7863"/>
      <c r="CL7863"/>
      <c r="CM7863"/>
      <c r="CN7863"/>
      <c r="CO7863"/>
      <c r="CP7863"/>
      <c r="CQ7863"/>
      <c r="CR7863"/>
      <c r="CS7863"/>
      <c r="CT7863"/>
      <c r="CU7863"/>
      <c r="CV7863"/>
    </row>
    <row r="7864" spans="10:100" x14ac:dyDescent="0.25">
      <c r="J7864"/>
      <c r="K7864"/>
      <c r="L7864"/>
      <c r="M7864"/>
      <c r="N7864"/>
      <c r="O7864"/>
      <c r="P7864"/>
      <c r="Q7864"/>
      <c r="R7864"/>
      <c r="S7864"/>
      <c r="T7864"/>
      <c r="U7864"/>
      <c r="V7864"/>
      <c r="W7864"/>
      <c r="X7864"/>
      <c r="Y7864"/>
      <c r="Z7864"/>
      <c r="AA7864"/>
      <c r="AB7864"/>
      <c r="AC7864"/>
      <c r="AD7864"/>
      <c r="AE7864"/>
      <c r="AF7864"/>
      <c r="AG7864"/>
      <c r="AH7864"/>
      <c r="AI7864"/>
      <c r="AJ7864"/>
      <c r="AK7864"/>
      <c r="AL7864"/>
      <c r="AM7864"/>
      <c r="AN7864"/>
      <c r="AO7864"/>
      <c r="AP7864"/>
      <c r="AQ7864"/>
      <c r="AR7864"/>
      <c r="AS7864"/>
      <c r="AT7864"/>
      <c r="AU7864"/>
      <c r="AV7864"/>
      <c r="AW7864"/>
      <c r="AX7864"/>
      <c r="AY7864"/>
      <c r="AZ7864"/>
      <c r="BA7864"/>
      <c r="BB7864"/>
      <c r="BC7864"/>
      <c r="BD7864"/>
      <c r="BE7864"/>
      <c r="BF7864"/>
      <c r="BG7864"/>
      <c r="BH7864"/>
      <c r="BI7864"/>
      <c r="BJ7864"/>
      <c r="BK7864"/>
      <c r="BL7864"/>
      <c r="BM7864"/>
      <c r="BN7864"/>
      <c r="BO7864"/>
      <c r="BP7864"/>
      <c r="BQ7864"/>
      <c r="BR7864"/>
      <c r="BS7864"/>
      <c r="BT7864"/>
      <c r="BU7864"/>
      <c r="BV7864"/>
      <c r="BW7864"/>
      <c r="BX7864"/>
      <c r="BY7864"/>
      <c r="BZ7864"/>
      <c r="CA7864"/>
      <c r="CB7864"/>
      <c r="CC7864"/>
      <c r="CD7864"/>
      <c r="CE7864"/>
      <c r="CF7864"/>
      <c r="CG7864"/>
      <c r="CH7864"/>
      <c r="CI7864"/>
      <c r="CJ7864"/>
      <c r="CK7864"/>
      <c r="CL7864"/>
      <c r="CM7864"/>
      <c r="CN7864"/>
      <c r="CO7864"/>
      <c r="CP7864"/>
      <c r="CQ7864"/>
      <c r="CR7864"/>
      <c r="CS7864"/>
      <c r="CT7864"/>
      <c r="CU7864"/>
      <c r="CV7864"/>
    </row>
    <row r="7865" spans="10:100" x14ac:dyDescent="0.25">
      <c r="J7865"/>
      <c r="K7865"/>
      <c r="L7865"/>
      <c r="M7865"/>
      <c r="N7865"/>
      <c r="O7865"/>
      <c r="P7865"/>
      <c r="Q7865"/>
      <c r="R7865"/>
      <c r="S7865"/>
      <c r="T7865"/>
      <c r="U7865"/>
      <c r="V7865"/>
      <c r="W7865"/>
      <c r="X7865"/>
      <c r="Y7865"/>
      <c r="Z7865"/>
      <c r="AA7865"/>
      <c r="AB7865"/>
      <c r="AC7865"/>
      <c r="AD7865"/>
      <c r="AE7865"/>
      <c r="AF7865"/>
      <c r="AG7865"/>
      <c r="AH7865"/>
      <c r="AI7865"/>
      <c r="AJ7865"/>
      <c r="AK7865"/>
      <c r="AL7865"/>
      <c r="AM7865"/>
      <c r="AN7865"/>
      <c r="AO7865"/>
      <c r="AP7865"/>
      <c r="AQ7865"/>
      <c r="AR7865"/>
      <c r="AS7865"/>
      <c r="AT7865"/>
      <c r="AU7865"/>
      <c r="AV7865"/>
      <c r="AW7865"/>
      <c r="AX7865"/>
      <c r="AY7865"/>
      <c r="AZ7865"/>
      <c r="BA7865"/>
      <c r="BB7865"/>
      <c r="BC7865"/>
      <c r="BD7865"/>
      <c r="BE7865"/>
      <c r="BF7865"/>
      <c r="BG7865"/>
      <c r="BH7865"/>
      <c r="BI7865"/>
      <c r="BJ7865"/>
      <c r="BK7865"/>
      <c r="BL7865"/>
      <c r="BM7865"/>
      <c r="BN7865"/>
      <c r="BO7865"/>
      <c r="BP7865"/>
      <c r="BQ7865"/>
      <c r="BR7865"/>
      <c r="BS7865"/>
      <c r="BT7865"/>
      <c r="BU7865"/>
      <c r="BV7865"/>
      <c r="BW7865"/>
      <c r="BX7865"/>
      <c r="BY7865"/>
      <c r="BZ7865"/>
      <c r="CA7865"/>
      <c r="CB7865"/>
      <c r="CC7865"/>
      <c r="CD7865"/>
      <c r="CE7865"/>
      <c r="CF7865"/>
      <c r="CG7865"/>
      <c r="CH7865"/>
      <c r="CI7865"/>
      <c r="CJ7865"/>
      <c r="CK7865"/>
      <c r="CL7865"/>
      <c r="CM7865"/>
      <c r="CN7865"/>
      <c r="CO7865"/>
      <c r="CP7865"/>
      <c r="CQ7865"/>
      <c r="CR7865"/>
      <c r="CS7865"/>
      <c r="CT7865"/>
      <c r="CU7865"/>
      <c r="CV7865"/>
    </row>
    <row r="7866" spans="10:100" x14ac:dyDescent="0.25">
      <c r="J7866"/>
      <c r="K7866"/>
      <c r="L7866"/>
      <c r="M7866"/>
      <c r="N7866"/>
      <c r="O7866"/>
      <c r="P7866"/>
      <c r="Q7866"/>
      <c r="R7866"/>
      <c r="S7866"/>
      <c r="T7866"/>
      <c r="U7866"/>
      <c r="V7866"/>
      <c r="W7866"/>
      <c r="X7866"/>
      <c r="Y7866"/>
      <c r="Z7866"/>
      <c r="AA7866"/>
      <c r="AB7866"/>
      <c r="AC7866"/>
      <c r="AD7866"/>
      <c r="AE7866"/>
      <c r="AF7866"/>
      <c r="AG7866"/>
      <c r="AH7866"/>
      <c r="AI7866"/>
      <c r="AJ7866"/>
      <c r="AK7866"/>
      <c r="AL7866"/>
      <c r="AM7866"/>
      <c r="AN7866"/>
      <c r="AO7866"/>
      <c r="AP7866"/>
      <c r="AQ7866"/>
      <c r="AR7866"/>
      <c r="AS7866"/>
      <c r="AT7866"/>
      <c r="AU7866"/>
      <c r="AV7866"/>
      <c r="AW7866"/>
      <c r="AX7866"/>
      <c r="AY7866"/>
      <c r="AZ7866"/>
      <c r="BA7866"/>
      <c r="BB7866"/>
      <c r="BC7866"/>
      <c r="BD7866"/>
      <c r="BE7866"/>
      <c r="BF7866"/>
      <c r="BG7866"/>
      <c r="BH7866"/>
      <c r="BI7866"/>
      <c r="BJ7866"/>
      <c r="BK7866"/>
      <c r="BL7866"/>
      <c r="BM7866"/>
      <c r="BN7866"/>
      <c r="BO7866"/>
      <c r="BP7866"/>
      <c r="BQ7866"/>
      <c r="BR7866"/>
      <c r="BS7866"/>
      <c r="BT7866"/>
      <c r="BU7866"/>
      <c r="BV7866"/>
      <c r="BW7866"/>
      <c r="BX7866"/>
      <c r="BY7866"/>
      <c r="BZ7866"/>
      <c r="CA7866"/>
      <c r="CB7866"/>
      <c r="CC7866"/>
      <c r="CD7866"/>
      <c r="CE7866"/>
      <c r="CF7866"/>
      <c r="CG7866"/>
      <c r="CH7866"/>
      <c r="CI7866"/>
      <c r="CJ7866"/>
      <c r="CK7866"/>
      <c r="CL7866"/>
      <c r="CM7866"/>
      <c r="CN7866"/>
      <c r="CO7866"/>
      <c r="CP7866"/>
      <c r="CQ7866"/>
      <c r="CR7866"/>
      <c r="CS7866"/>
      <c r="CT7866"/>
      <c r="CU7866"/>
      <c r="CV7866"/>
    </row>
    <row r="7867" spans="10:100" x14ac:dyDescent="0.25">
      <c r="J7867"/>
      <c r="K7867"/>
      <c r="L7867"/>
      <c r="M7867"/>
      <c r="N7867"/>
      <c r="O7867"/>
      <c r="P7867"/>
      <c r="Q7867"/>
      <c r="R7867"/>
      <c r="S7867"/>
      <c r="T7867"/>
      <c r="U7867"/>
      <c r="V7867"/>
      <c r="W7867"/>
      <c r="X7867"/>
      <c r="Y7867"/>
      <c r="Z7867"/>
      <c r="AA7867"/>
      <c r="AB7867"/>
      <c r="AC7867"/>
      <c r="AD7867"/>
      <c r="AE7867"/>
      <c r="AF7867"/>
      <c r="AG7867"/>
      <c r="AH7867"/>
      <c r="AI7867"/>
      <c r="AJ7867"/>
      <c r="AK7867"/>
      <c r="AL7867"/>
      <c r="AM7867"/>
      <c r="AN7867"/>
      <c r="AO7867"/>
      <c r="AP7867"/>
      <c r="AQ7867"/>
      <c r="AR7867"/>
      <c r="AS7867"/>
      <c r="AT7867"/>
      <c r="AU7867"/>
      <c r="AV7867"/>
      <c r="AW7867"/>
      <c r="AX7867"/>
      <c r="AY7867"/>
      <c r="AZ7867"/>
      <c r="BA7867"/>
      <c r="BB7867"/>
      <c r="BC7867"/>
      <c r="BD7867"/>
      <c r="BE7867"/>
      <c r="BF7867"/>
      <c r="BG7867"/>
      <c r="BH7867"/>
      <c r="BI7867"/>
      <c r="BJ7867"/>
      <c r="BK7867"/>
      <c r="BL7867"/>
      <c r="BM7867"/>
      <c r="BN7867"/>
      <c r="BO7867"/>
      <c r="BP7867"/>
      <c r="BQ7867"/>
      <c r="BR7867"/>
      <c r="BS7867"/>
      <c r="BT7867"/>
      <c r="BU7867"/>
      <c r="BV7867"/>
      <c r="BW7867"/>
      <c r="BX7867"/>
      <c r="BY7867"/>
      <c r="BZ7867"/>
      <c r="CA7867"/>
      <c r="CB7867"/>
      <c r="CC7867"/>
      <c r="CD7867"/>
      <c r="CE7867"/>
      <c r="CF7867"/>
      <c r="CG7867"/>
      <c r="CH7867"/>
      <c r="CI7867"/>
      <c r="CJ7867"/>
      <c r="CK7867"/>
      <c r="CL7867"/>
      <c r="CM7867"/>
      <c r="CN7867"/>
      <c r="CO7867"/>
      <c r="CP7867"/>
      <c r="CQ7867"/>
      <c r="CR7867"/>
      <c r="CS7867"/>
      <c r="CT7867"/>
      <c r="CU7867"/>
      <c r="CV7867"/>
    </row>
    <row r="7868" spans="10:100" x14ac:dyDescent="0.25">
      <c r="J7868"/>
      <c r="K7868"/>
      <c r="L7868"/>
      <c r="M7868"/>
      <c r="N7868"/>
      <c r="O7868"/>
      <c r="P7868"/>
      <c r="Q7868"/>
      <c r="R7868"/>
      <c r="S7868"/>
      <c r="T7868"/>
      <c r="U7868"/>
      <c r="V7868"/>
      <c r="W7868"/>
      <c r="X7868"/>
      <c r="Y7868"/>
      <c r="Z7868"/>
      <c r="AA7868"/>
      <c r="AB7868"/>
      <c r="AC7868"/>
      <c r="AD7868"/>
      <c r="AE7868"/>
      <c r="AF7868"/>
      <c r="AG7868"/>
      <c r="AH7868"/>
      <c r="AI7868"/>
      <c r="AJ7868"/>
      <c r="AK7868"/>
      <c r="AL7868"/>
      <c r="AM7868"/>
      <c r="AN7868"/>
      <c r="AO7868"/>
      <c r="AP7868"/>
      <c r="AQ7868"/>
      <c r="AR7868"/>
      <c r="AS7868"/>
      <c r="AT7868"/>
      <c r="AU7868"/>
      <c r="AV7868"/>
      <c r="AW7868"/>
      <c r="AX7868"/>
      <c r="AY7868"/>
      <c r="AZ7868"/>
      <c r="BA7868"/>
      <c r="BB7868"/>
      <c r="BC7868"/>
      <c r="BD7868"/>
      <c r="BE7868"/>
      <c r="BF7868"/>
      <c r="BG7868"/>
      <c r="BH7868"/>
      <c r="BI7868"/>
      <c r="BJ7868"/>
      <c r="BK7868"/>
      <c r="BL7868"/>
      <c r="BM7868"/>
      <c r="BN7868"/>
      <c r="BO7868"/>
      <c r="BP7868"/>
      <c r="BQ7868"/>
      <c r="BR7868"/>
      <c r="BS7868"/>
      <c r="BT7868"/>
      <c r="BU7868"/>
      <c r="BV7868"/>
      <c r="BW7868"/>
      <c r="BX7868"/>
      <c r="BY7868"/>
      <c r="BZ7868"/>
      <c r="CA7868"/>
      <c r="CB7868"/>
      <c r="CC7868"/>
      <c r="CD7868"/>
      <c r="CE7868"/>
      <c r="CF7868"/>
      <c r="CG7868"/>
      <c r="CH7868"/>
      <c r="CI7868"/>
      <c r="CJ7868"/>
      <c r="CK7868"/>
      <c r="CL7868"/>
      <c r="CM7868"/>
      <c r="CN7868"/>
      <c r="CO7868"/>
      <c r="CP7868"/>
      <c r="CQ7868"/>
      <c r="CR7868"/>
      <c r="CS7868"/>
      <c r="CT7868"/>
      <c r="CU7868"/>
      <c r="CV7868"/>
    </row>
    <row r="7869" spans="10:100" x14ac:dyDescent="0.25">
      <c r="J7869"/>
      <c r="K7869"/>
      <c r="L7869"/>
      <c r="M7869"/>
      <c r="N7869"/>
      <c r="O7869"/>
      <c r="P7869"/>
      <c r="Q7869"/>
      <c r="R7869"/>
      <c r="S7869"/>
      <c r="T7869"/>
      <c r="U7869"/>
      <c r="V7869"/>
      <c r="W7869"/>
      <c r="X7869"/>
      <c r="Y7869"/>
      <c r="Z7869"/>
      <c r="AA7869"/>
      <c r="AB7869"/>
      <c r="AC7869"/>
      <c r="AD7869"/>
      <c r="AE7869"/>
      <c r="AF7869"/>
      <c r="AG7869"/>
      <c r="AH7869"/>
      <c r="AI7869"/>
      <c r="AJ7869"/>
      <c r="AK7869"/>
      <c r="AL7869"/>
      <c r="AM7869"/>
      <c r="AN7869"/>
      <c r="AO7869"/>
      <c r="AP7869"/>
      <c r="AQ7869"/>
      <c r="AR7869"/>
      <c r="AS7869"/>
      <c r="AT7869"/>
      <c r="AU7869"/>
      <c r="AV7869"/>
      <c r="AW7869"/>
      <c r="AX7869"/>
      <c r="AY7869"/>
      <c r="AZ7869"/>
      <c r="BA7869"/>
      <c r="BB7869"/>
      <c r="BC7869"/>
      <c r="BD7869"/>
      <c r="BE7869"/>
      <c r="BF7869"/>
      <c r="BG7869"/>
      <c r="BH7869"/>
      <c r="BI7869"/>
      <c r="BJ7869"/>
      <c r="BK7869"/>
      <c r="BL7869"/>
      <c r="BM7869"/>
      <c r="BN7869"/>
      <c r="BO7869"/>
      <c r="BP7869"/>
      <c r="BQ7869"/>
      <c r="BR7869"/>
      <c r="BS7869"/>
      <c r="BT7869"/>
      <c r="BU7869"/>
      <c r="BV7869"/>
      <c r="BW7869"/>
      <c r="BX7869"/>
      <c r="BY7869"/>
      <c r="BZ7869"/>
      <c r="CA7869"/>
      <c r="CB7869"/>
      <c r="CC7869"/>
      <c r="CD7869"/>
      <c r="CE7869"/>
      <c r="CF7869"/>
      <c r="CG7869"/>
      <c r="CH7869"/>
      <c r="CI7869"/>
      <c r="CJ7869"/>
      <c r="CK7869"/>
      <c r="CL7869"/>
      <c r="CM7869"/>
      <c r="CN7869"/>
      <c r="CO7869"/>
      <c r="CP7869"/>
      <c r="CQ7869"/>
      <c r="CR7869"/>
      <c r="CS7869"/>
      <c r="CT7869"/>
      <c r="CU7869"/>
      <c r="CV7869"/>
    </row>
    <row r="7870" spans="10:100" x14ac:dyDescent="0.25">
      <c r="J7870"/>
      <c r="K7870"/>
      <c r="L7870"/>
      <c r="M7870"/>
      <c r="N7870"/>
      <c r="O7870"/>
      <c r="P7870"/>
      <c r="Q7870"/>
      <c r="R7870"/>
      <c r="S7870"/>
      <c r="T7870"/>
      <c r="U7870"/>
      <c r="V7870"/>
      <c r="W7870"/>
      <c r="X7870"/>
      <c r="Y7870"/>
      <c r="Z7870"/>
      <c r="AA7870"/>
      <c r="AB7870"/>
      <c r="AC7870"/>
      <c r="AD7870"/>
      <c r="AE7870"/>
      <c r="AF7870"/>
      <c r="AG7870"/>
      <c r="AH7870"/>
      <c r="AI7870"/>
      <c r="AJ7870"/>
      <c r="AK7870"/>
      <c r="AL7870"/>
      <c r="AM7870"/>
      <c r="AN7870"/>
      <c r="AO7870"/>
      <c r="AP7870"/>
      <c r="AQ7870"/>
      <c r="AR7870"/>
      <c r="AS7870"/>
      <c r="AT7870"/>
      <c r="AU7870"/>
      <c r="AV7870"/>
      <c r="AW7870"/>
      <c r="AX7870"/>
      <c r="AY7870"/>
      <c r="AZ7870"/>
      <c r="BA7870"/>
      <c r="BB7870"/>
      <c r="BC7870"/>
      <c r="BD7870"/>
      <c r="BE7870"/>
      <c r="BF7870"/>
      <c r="BG7870"/>
      <c r="BH7870"/>
      <c r="BI7870"/>
      <c r="BJ7870"/>
      <c r="BK7870"/>
      <c r="BL7870"/>
      <c r="BM7870"/>
      <c r="BN7870"/>
      <c r="BO7870"/>
      <c r="BP7870"/>
      <c r="BQ7870"/>
      <c r="BR7870"/>
      <c r="BS7870"/>
      <c r="BT7870"/>
      <c r="BU7870"/>
      <c r="BV7870"/>
      <c r="BW7870"/>
      <c r="BX7870"/>
      <c r="BY7870"/>
      <c r="BZ7870"/>
      <c r="CA7870"/>
      <c r="CB7870"/>
      <c r="CC7870"/>
      <c r="CD7870"/>
      <c r="CE7870"/>
      <c r="CF7870"/>
      <c r="CG7870"/>
      <c r="CH7870"/>
      <c r="CI7870"/>
      <c r="CJ7870"/>
      <c r="CK7870"/>
      <c r="CL7870"/>
      <c r="CM7870"/>
      <c r="CN7870"/>
      <c r="CO7870"/>
      <c r="CP7870"/>
      <c r="CQ7870"/>
      <c r="CR7870"/>
      <c r="CS7870"/>
      <c r="CT7870"/>
      <c r="CU7870"/>
      <c r="CV7870"/>
    </row>
    <row r="7871" spans="10:100" x14ac:dyDescent="0.25">
      <c r="J7871"/>
      <c r="K7871"/>
      <c r="L7871"/>
      <c r="M7871"/>
      <c r="N7871"/>
      <c r="O7871"/>
      <c r="P7871"/>
      <c r="Q7871"/>
      <c r="R7871"/>
      <c r="S7871"/>
      <c r="T7871"/>
      <c r="U7871"/>
      <c r="V7871"/>
      <c r="W7871"/>
      <c r="X7871"/>
      <c r="Y7871"/>
      <c r="Z7871"/>
      <c r="AA7871"/>
      <c r="AB7871"/>
      <c r="AC7871"/>
      <c r="AD7871"/>
      <c r="AE7871"/>
      <c r="AF7871"/>
      <c r="AG7871"/>
      <c r="AH7871"/>
      <c r="AI7871"/>
      <c r="AJ7871"/>
      <c r="AK7871"/>
      <c r="AL7871"/>
      <c r="AM7871"/>
      <c r="AN7871"/>
      <c r="AO7871"/>
      <c r="AP7871"/>
      <c r="AQ7871"/>
      <c r="AR7871"/>
      <c r="AS7871"/>
      <c r="AT7871"/>
      <c r="AU7871"/>
      <c r="AV7871"/>
      <c r="AW7871"/>
      <c r="AX7871"/>
      <c r="AY7871"/>
      <c r="AZ7871"/>
      <c r="BA7871"/>
      <c r="BB7871"/>
      <c r="BC7871"/>
      <c r="BD7871"/>
      <c r="BE7871"/>
      <c r="BF7871"/>
      <c r="BG7871"/>
      <c r="BH7871"/>
      <c r="BI7871"/>
      <c r="BJ7871"/>
      <c r="BK7871"/>
      <c r="BL7871"/>
      <c r="BM7871"/>
      <c r="BN7871"/>
      <c r="BO7871"/>
      <c r="BP7871"/>
      <c r="BQ7871"/>
      <c r="BR7871"/>
      <c r="BS7871"/>
      <c r="BT7871"/>
      <c r="BU7871"/>
      <c r="BV7871"/>
      <c r="BW7871"/>
      <c r="BX7871"/>
      <c r="BY7871"/>
      <c r="BZ7871"/>
      <c r="CA7871"/>
      <c r="CB7871"/>
      <c r="CC7871"/>
      <c r="CD7871"/>
      <c r="CE7871"/>
      <c r="CF7871"/>
      <c r="CG7871"/>
      <c r="CH7871"/>
      <c r="CI7871"/>
      <c r="CJ7871"/>
      <c r="CK7871"/>
      <c r="CL7871"/>
      <c r="CM7871"/>
      <c r="CN7871"/>
      <c r="CO7871"/>
      <c r="CP7871"/>
      <c r="CQ7871"/>
      <c r="CR7871"/>
      <c r="CS7871"/>
      <c r="CT7871"/>
      <c r="CU7871"/>
      <c r="CV7871"/>
    </row>
    <row r="7872" spans="10:100" x14ac:dyDescent="0.25">
      <c r="J7872"/>
      <c r="K7872"/>
      <c r="L7872"/>
      <c r="M7872"/>
      <c r="N7872"/>
      <c r="O7872"/>
      <c r="P7872"/>
      <c r="Q7872"/>
      <c r="R7872"/>
      <c r="S7872"/>
      <c r="T7872"/>
      <c r="U7872"/>
      <c r="V7872"/>
      <c r="W7872"/>
      <c r="X7872"/>
      <c r="Y7872"/>
      <c r="Z7872"/>
      <c r="AA7872"/>
      <c r="AB7872"/>
      <c r="AC7872"/>
      <c r="AD7872"/>
      <c r="AE7872"/>
      <c r="AF7872"/>
      <c r="AG7872"/>
      <c r="AH7872"/>
      <c r="AI7872"/>
      <c r="AJ7872"/>
      <c r="AK7872"/>
      <c r="AL7872"/>
      <c r="AM7872"/>
      <c r="AN7872"/>
      <c r="AO7872"/>
      <c r="AP7872"/>
      <c r="AQ7872"/>
      <c r="AR7872"/>
      <c r="AS7872"/>
      <c r="AT7872"/>
      <c r="AU7872"/>
      <c r="AV7872"/>
      <c r="AW7872"/>
      <c r="AX7872"/>
      <c r="AY7872"/>
      <c r="AZ7872"/>
      <c r="BA7872"/>
      <c r="BB7872"/>
      <c r="BC7872"/>
      <c r="BD7872"/>
      <c r="BE7872"/>
      <c r="BF7872"/>
      <c r="BG7872"/>
      <c r="BH7872"/>
      <c r="BI7872"/>
      <c r="BJ7872"/>
      <c r="BK7872"/>
      <c r="BL7872"/>
      <c r="BM7872"/>
      <c r="BN7872"/>
      <c r="BO7872"/>
      <c r="BP7872"/>
      <c r="BQ7872"/>
      <c r="BR7872"/>
      <c r="BS7872"/>
      <c r="BT7872"/>
      <c r="BU7872"/>
      <c r="BV7872"/>
      <c r="BW7872"/>
      <c r="BX7872"/>
      <c r="BY7872"/>
      <c r="BZ7872"/>
      <c r="CA7872"/>
      <c r="CB7872"/>
      <c r="CC7872"/>
      <c r="CD7872"/>
      <c r="CE7872"/>
      <c r="CF7872"/>
      <c r="CG7872"/>
      <c r="CH7872"/>
      <c r="CI7872"/>
      <c r="CJ7872"/>
      <c r="CK7872"/>
      <c r="CL7872"/>
      <c r="CM7872"/>
      <c r="CN7872"/>
      <c r="CO7872"/>
      <c r="CP7872"/>
      <c r="CQ7872"/>
      <c r="CR7872"/>
      <c r="CS7872"/>
      <c r="CT7872"/>
      <c r="CU7872"/>
      <c r="CV7872"/>
    </row>
    <row r="7873" spans="10:100" x14ac:dyDescent="0.25">
      <c r="J7873"/>
      <c r="K7873"/>
      <c r="L7873"/>
      <c r="M7873"/>
      <c r="N7873"/>
      <c r="O7873"/>
      <c r="P7873"/>
      <c r="Q7873"/>
      <c r="R7873"/>
      <c r="S7873"/>
      <c r="T7873"/>
      <c r="U7873"/>
      <c r="V7873"/>
      <c r="W7873"/>
      <c r="X7873"/>
      <c r="Y7873"/>
      <c r="Z7873"/>
      <c r="AA7873"/>
      <c r="AB7873"/>
      <c r="AC7873"/>
      <c r="AD7873"/>
      <c r="AE7873"/>
      <c r="AF7873"/>
      <c r="AG7873"/>
      <c r="AH7873"/>
      <c r="AI7873"/>
      <c r="AJ7873"/>
      <c r="AK7873"/>
      <c r="AL7873"/>
      <c r="AM7873"/>
      <c r="AN7873"/>
      <c r="AO7873"/>
      <c r="AP7873"/>
      <c r="AQ7873"/>
      <c r="AR7873"/>
      <c r="AS7873"/>
      <c r="AT7873"/>
      <c r="AU7873"/>
      <c r="AV7873"/>
      <c r="AW7873"/>
      <c r="AX7873"/>
      <c r="AY7873"/>
      <c r="AZ7873"/>
      <c r="BA7873"/>
      <c r="BB7873"/>
      <c r="BC7873"/>
      <c r="BD7873"/>
      <c r="BE7873"/>
      <c r="BF7873"/>
      <c r="BG7873"/>
      <c r="BH7873"/>
      <c r="BI7873"/>
      <c r="BJ7873"/>
      <c r="BK7873"/>
      <c r="BL7873"/>
      <c r="BM7873"/>
      <c r="BN7873"/>
      <c r="BO7873"/>
      <c r="BP7873"/>
      <c r="BQ7873"/>
      <c r="BR7873"/>
      <c r="BS7873"/>
      <c r="BT7873"/>
      <c r="BU7873"/>
      <c r="BV7873"/>
      <c r="BW7873"/>
      <c r="BX7873"/>
      <c r="BY7873"/>
      <c r="BZ7873"/>
      <c r="CA7873"/>
      <c r="CB7873"/>
      <c r="CC7873"/>
      <c r="CD7873"/>
      <c r="CE7873"/>
      <c r="CF7873"/>
      <c r="CG7873"/>
      <c r="CH7873"/>
      <c r="CI7873"/>
      <c r="CJ7873"/>
      <c r="CK7873"/>
      <c r="CL7873"/>
      <c r="CM7873"/>
      <c r="CN7873"/>
      <c r="CO7873"/>
      <c r="CP7873"/>
      <c r="CQ7873"/>
      <c r="CR7873"/>
      <c r="CS7873"/>
      <c r="CT7873"/>
      <c r="CU7873"/>
      <c r="CV7873"/>
    </row>
    <row r="7874" spans="10:100" x14ac:dyDescent="0.25">
      <c r="J7874"/>
      <c r="K7874"/>
      <c r="L7874"/>
      <c r="M7874"/>
      <c r="N7874"/>
      <c r="O7874"/>
      <c r="P7874"/>
      <c r="Q7874"/>
      <c r="R7874"/>
      <c r="S7874"/>
      <c r="T7874"/>
      <c r="U7874"/>
      <c r="V7874"/>
      <c r="W7874"/>
      <c r="X7874"/>
      <c r="Y7874"/>
      <c r="Z7874"/>
      <c r="AA7874"/>
      <c r="AB7874"/>
      <c r="AC7874"/>
      <c r="AD7874"/>
      <c r="AE7874"/>
      <c r="AF7874"/>
      <c r="AG7874"/>
      <c r="AH7874"/>
      <c r="AI7874"/>
      <c r="AJ7874"/>
      <c r="AK7874"/>
      <c r="AL7874"/>
      <c r="AM7874"/>
      <c r="AN7874"/>
      <c r="AO7874"/>
      <c r="AP7874"/>
      <c r="AQ7874"/>
      <c r="AR7874"/>
      <c r="AS7874"/>
      <c r="AT7874"/>
      <c r="AU7874"/>
      <c r="AV7874"/>
      <c r="AW7874"/>
      <c r="AX7874"/>
      <c r="AY7874"/>
      <c r="AZ7874"/>
      <c r="BA7874"/>
      <c r="BB7874"/>
      <c r="BC7874"/>
      <c r="BD7874"/>
      <c r="BE7874"/>
      <c r="BF7874"/>
      <c r="BG7874"/>
      <c r="BH7874"/>
      <c r="BI7874"/>
      <c r="BJ7874"/>
      <c r="BK7874"/>
      <c r="BL7874"/>
      <c r="BM7874"/>
      <c r="BN7874"/>
      <c r="BO7874"/>
      <c r="BP7874"/>
      <c r="BQ7874"/>
      <c r="BR7874"/>
      <c r="BS7874"/>
      <c r="BT7874"/>
      <c r="BU7874"/>
      <c r="BV7874"/>
      <c r="BW7874"/>
      <c r="BX7874"/>
      <c r="BY7874"/>
      <c r="BZ7874"/>
      <c r="CA7874"/>
      <c r="CB7874"/>
      <c r="CC7874"/>
      <c r="CD7874"/>
      <c r="CE7874"/>
      <c r="CF7874"/>
      <c r="CG7874"/>
      <c r="CH7874"/>
      <c r="CI7874"/>
      <c r="CJ7874"/>
      <c r="CK7874"/>
      <c r="CL7874"/>
      <c r="CM7874"/>
      <c r="CN7874"/>
      <c r="CO7874"/>
      <c r="CP7874"/>
      <c r="CQ7874"/>
      <c r="CR7874"/>
      <c r="CS7874"/>
      <c r="CT7874"/>
      <c r="CU7874"/>
      <c r="CV7874"/>
    </row>
    <row r="7875" spans="10:100" x14ac:dyDescent="0.25">
      <c r="J7875"/>
      <c r="K7875"/>
      <c r="L7875"/>
      <c r="M7875"/>
      <c r="N7875"/>
      <c r="O7875"/>
      <c r="P7875"/>
      <c r="Q7875"/>
      <c r="R7875"/>
      <c r="S7875"/>
      <c r="T7875"/>
      <c r="U7875"/>
      <c r="V7875"/>
      <c r="W7875"/>
      <c r="X7875"/>
      <c r="Y7875"/>
      <c r="Z7875"/>
      <c r="AA7875"/>
      <c r="AB7875"/>
      <c r="AC7875"/>
      <c r="AD7875"/>
      <c r="AE7875"/>
      <c r="AF7875"/>
      <c r="AG7875"/>
      <c r="AH7875"/>
      <c r="AI7875"/>
      <c r="AJ7875"/>
      <c r="AK7875"/>
      <c r="AL7875"/>
      <c r="AM7875"/>
      <c r="AN7875"/>
      <c r="AO7875"/>
      <c r="AP7875"/>
      <c r="AQ7875"/>
      <c r="AR7875"/>
      <c r="AS7875"/>
      <c r="AT7875"/>
      <c r="AU7875"/>
      <c r="AV7875"/>
      <c r="AW7875"/>
      <c r="AX7875"/>
      <c r="AY7875"/>
      <c r="AZ7875"/>
      <c r="BA7875"/>
      <c r="BB7875"/>
      <c r="BC7875"/>
      <c r="BD7875"/>
      <c r="BE7875"/>
      <c r="BF7875"/>
      <c r="BG7875"/>
      <c r="BH7875"/>
      <c r="BI7875"/>
      <c r="BJ7875"/>
      <c r="BK7875"/>
      <c r="BL7875"/>
      <c r="BM7875"/>
      <c r="BN7875"/>
      <c r="BO7875"/>
      <c r="BP7875"/>
      <c r="BQ7875"/>
      <c r="BR7875"/>
      <c r="BS7875"/>
      <c r="BT7875"/>
      <c r="BU7875"/>
      <c r="BV7875"/>
      <c r="BW7875"/>
      <c r="BX7875"/>
      <c r="BY7875"/>
      <c r="BZ7875"/>
      <c r="CA7875"/>
      <c r="CB7875"/>
      <c r="CC7875"/>
      <c r="CD7875"/>
      <c r="CE7875"/>
      <c r="CF7875"/>
      <c r="CG7875"/>
      <c r="CH7875"/>
      <c r="CI7875"/>
      <c r="CJ7875"/>
      <c r="CK7875"/>
      <c r="CL7875"/>
      <c r="CM7875"/>
      <c r="CN7875"/>
      <c r="CO7875"/>
      <c r="CP7875"/>
      <c r="CQ7875"/>
      <c r="CR7875"/>
      <c r="CS7875"/>
      <c r="CT7875"/>
      <c r="CU7875"/>
      <c r="CV7875"/>
    </row>
    <row r="7876" spans="10:100" x14ac:dyDescent="0.25">
      <c r="J7876"/>
      <c r="K7876"/>
      <c r="L7876"/>
      <c r="M7876"/>
      <c r="N7876"/>
      <c r="O7876"/>
      <c r="P7876"/>
      <c r="Q7876"/>
      <c r="R7876"/>
      <c r="S7876"/>
      <c r="T7876"/>
      <c r="U7876"/>
      <c r="V7876"/>
      <c r="W7876"/>
      <c r="X7876"/>
      <c r="Y7876"/>
      <c r="Z7876"/>
      <c r="AA7876"/>
      <c r="AB7876"/>
      <c r="AC7876"/>
      <c r="AD7876"/>
      <c r="AE7876"/>
      <c r="AF7876"/>
      <c r="AG7876"/>
      <c r="AH7876"/>
      <c r="AI7876"/>
      <c r="AJ7876"/>
      <c r="AK7876"/>
      <c r="AL7876"/>
      <c r="AM7876"/>
      <c r="AN7876"/>
      <c r="AO7876"/>
      <c r="AP7876"/>
      <c r="AQ7876"/>
      <c r="AR7876"/>
      <c r="AS7876"/>
      <c r="AT7876"/>
      <c r="AU7876"/>
      <c r="AV7876"/>
      <c r="AW7876"/>
      <c r="AX7876"/>
      <c r="AY7876"/>
      <c r="AZ7876"/>
      <c r="BA7876"/>
      <c r="BB7876"/>
      <c r="BC7876"/>
      <c r="BD7876"/>
      <c r="BE7876"/>
      <c r="BF7876"/>
      <c r="BG7876"/>
      <c r="BH7876"/>
      <c r="BI7876"/>
      <c r="BJ7876"/>
      <c r="BK7876"/>
      <c r="BL7876"/>
      <c r="BM7876"/>
      <c r="BN7876"/>
      <c r="BO7876"/>
      <c r="BP7876"/>
      <c r="BQ7876"/>
      <c r="BR7876"/>
      <c r="BS7876"/>
      <c r="BT7876"/>
      <c r="BU7876"/>
      <c r="BV7876"/>
      <c r="BW7876"/>
      <c r="BX7876"/>
      <c r="BY7876"/>
      <c r="BZ7876"/>
      <c r="CA7876"/>
      <c r="CB7876"/>
      <c r="CC7876"/>
      <c r="CD7876"/>
      <c r="CE7876"/>
      <c r="CF7876"/>
      <c r="CG7876"/>
      <c r="CH7876"/>
      <c r="CI7876"/>
      <c r="CJ7876"/>
      <c r="CK7876"/>
      <c r="CL7876"/>
      <c r="CM7876"/>
      <c r="CN7876"/>
      <c r="CO7876"/>
      <c r="CP7876"/>
      <c r="CQ7876"/>
      <c r="CR7876"/>
      <c r="CS7876"/>
      <c r="CT7876"/>
      <c r="CU7876"/>
      <c r="CV7876"/>
    </row>
    <row r="7877" spans="10:100" x14ac:dyDescent="0.25">
      <c r="J7877"/>
      <c r="K7877"/>
      <c r="L7877"/>
      <c r="M7877"/>
      <c r="N7877"/>
      <c r="O7877"/>
      <c r="P7877"/>
      <c r="Q7877"/>
      <c r="R7877"/>
      <c r="S7877"/>
      <c r="T7877"/>
      <c r="U7877"/>
      <c r="V7877"/>
      <c r="W7877"/>
      <c r="X7877"/>
      <c r="Y7877"/>
      <c r="Z7877"/>
      <c r="AA7877"/>
      <c r="AB7877"/>
      <c r="AC7877"/>
      <c r="AD7877"/>
      <c r="AE7877"/>
      <c r="AF7877"/>
      <c r="AG7877"/>
      <c r="AH7877"/>
      <c r="AI7877"/>
      <c r="AJ7877"/>
      <c r="AK7877"/>
      <c r="AL7877"/>
      <c r="AM7877"/>
      <c r="AN7877"/>
      <c r="AO7877"/>
      <c r="AP7877"/>
      <c r="AQ7877"/>
      <c r="AR7877"/>
      <c r="AS7877"/>
      <c r="AT7877"/>
      <c r="AU7877"/>
      <c r="AV7877"/>
      <c r="AW7877"/>
      <c r="AX7877"/>
      <c r="AY7877"/>
      <c r="AZ7877"/>
      <c r="BA7877"/>
      <c r="BB7877"/>
      <c r="BC7877"/>
      <c r="BD7877"/>
      <c r="BE7877"/>
      <c r="BF7877"/>
      <c r="BG7877"/>
      <c r="BH7877"/>
      <c r="BI7877"/>
      <c r="BJ7877"/>
      <c r="BK7877"/>
      <c r="BL7877"/>
      <c r="BM7877"/>
      <c r="BN7877"/>
      <c r="BO7877"/>
      <c r="BP7877"/>
      <c r="BQ7877"/>
      <c r="BR7877"/>
      <c r="BS7877"/>
      <c r="BT7877"/>
      <c r="BU7877"/>
      <c r="BV7877"/>
      <c r="BW7877"/>
      <c r="BX7877"/>
      <c r="BY7877"/>
      <c r="BZ7877"/>
      <c r="CA7877"/>
      <c r="CB7877"/>
      <c r="CC7877"/>
      <c r="CD7877"/>
      <c r="CE7877"/>
      <c r="CF7877"/>
      <c r="CG7877"/>
      <c r="CH7877"/>
      <c r="CI7877"/>
      <c r="CJ7877"/>
      <c r="CK7877"/>
      <c r="CL7877"/>
      <c r="CM7877"/>
      <c r="CN7877"/>
      <c r="CO7877"/>
      <c r="CP7877"/>
      <c r="CQ7877"/>
      <c r="CR7877"/>
      <c r="CS7877"/>
      <c r="CT7877"/>
      <c r="CU7877"/>
      <c r="CV7877"/>
    </row>
    <row r="7878" spans="10:100" x14ac:dyDescent="0.25">
      <c r="J7878"/>
      <c r="K7878"/>
      <c r="L7878"/>
      <c r="M7878"/>
      <c r="N7878"/>
      <c r="O7878"/>
      <c r="P7878"/>
      <c r="Q7878"/>
      <c r="R7878"/>
      <c r="S7878"/>
      <c r="T7878"/>
      <c r="U7878"/>
      <c r="V7878"/>
      <c r="W7878"/>
      <c r="X7878"/>
      <c r="Y7878"/>
      <c r="Z7878"/>
      <c r="AA7878"/>
      <c r="AB7878"/>
      <c r="AC7878"/>
      <c r="AD7878"/>
      <c r="AE7878"/>
      <c r="AF7878"/>
      <c r="AG7878"/>
      <c r="AH7878"/>
      <c r="AI7878"/>
      <c r="AJ7878"/>
      <c r="AK7878"/>
      <c r="AL7878"/>
      <c r="AM7878"/>
      <c r="AN7878"/>
      <c r="AO7878"/>
      <c r="AP7878"/>
      <c r="AQ7878"/>
      <c r="AR7878"/>
      <c r="AS7878"/>
      <c r="AT7878"/>
      <c r="AU7878"/>
      <c r="AV7878"/>
      <c r="AW7878"/>
      <c r="AX7878"/>
      <c r="AY7878"/>
      <c r="AZ7878"/>
      <c r="BA7878"/>
      <c r="BB7878"/>
      <c r="BC7878"/>
      <c r="BD7878"/>
      <c r="BE7878"/>
      <c r="BF7878"/>
      <c r="BG7878"/>
      <c r="BH7878"/>
      <c r="BI7878"/>
      <c r="BJ7878"/>
      <c r="BK7878"/>
      <c r="BL7878"/>
      <c r="BM7878"/>
      <c r="BN7878"/>
      <c r="BO7878"/>
      <c r="BP7878"/>
      <c r="BQ7878"/>
      <c r="BR7878"/>
      <c r="BS7878"/>
      <c r="BT7878"/>
      <c r="BU7878"/>
      <c r="BV7878"/>
      <c r="BW7878"/>
      <c r="BX7878"/>
      <c r="BY7878"/>
      <c r="BZ7878"/>
      <c r="CA7878"/>
      <c r="CB7878"/>
      <c r="CC7878"/>
      <c r="CD7878"/>
      <c r="CE7878"/>
      <c r="CF7878"/>
      <c r="CG7878"/>
      <c r="CH7878"/>
      <c r="CI7878"/>
      <c r="CJ7878"/>
      <c r="CK7878"/>
      <c r="CL7878"/>
      <c r="CM7878"/>
      <c r="CN7878"/>
      <c r="CO7878"/>
      <c r="CP7878"/>
      <c r="CQ7878"/>
      <c r="CR7878"/>
      <c r="CS7878"/>
      <c r="CT7878"/>
      <c r="CU7878"/>
      <c r="CV7878"/>
    </row>
    <row r="7879" spans="10:100" x14ac:dyDescent="0.25">
      <c r="J7879"/>
      <c r="K7879"/>
      <c r="L7879"/>
      <c r="M7879"/>
      <c r="N7879"/>
      <c r="O7879"/>
      <c r="P7879"/>
      <c r="Q7879"/>
      <c r="R7879"/>
      <c r="S7879"/>
      <c r="T7879"/>
      <c r="U7879"/>
      <c r="V7879"/>
      <c r="W7879"/>
      <c r="X7879"/>
      <c r="Y7879"/>
      <c r="Z7879"/>
      <c r="AA7879"/>
      <c r="AB7879"/>
      <c r="AC7879"/>
      <c r="AD7879"/>
      <c r="AE7879"/>
      <c r="AF7879"/>
      <c r="AG7879"/>
      <c r="AH7879"/>
      <c r="AI7879"/>
      <c r="AJ7879"/>
      <c r="AK7879"/>
      <c r="AL7879"/>
      <c r="AM7879"/>
      <c r="AN7879"/>
      <c r="AO7879"/>
      <c r="AP7879"/>
      <c r="AQ7879"/>
      <c r="AR7879"/>
      <c r="AS7879"/>
      <c r="AT7879"/>
      <c r="AU7879"/>
      <c r="AV7879"/>
      <c r="AW7879"/>
      <c r="AX7879"/>
      <c r="AY7879"/>
      <c r="AZ7879"/>
      <c r="BA7879"/>
      <c r="BB7879"/>
      <c r="BC7879"/>
      <c r="BD7879"/>
      <c r="BE7879"/>
      <c r="BF7879"/>
      <c r="BG7879"/>
      <c r="BH7879"/>
      <c r="BI7879"/>
      <c r="BJ7879"/>
      <c r="BK7879"/>
      <c r="BL7879"/>
      <c r="BM7879"/>
      <c r="BN7879"/>
      <c r="BO7879"/>
      <c r="BP7879"/>
      <c r="BQ7879"/>
      <c r="BR7879"/>
      <c r="BS7879"/>
      <c r="BT7879"/>
      <c r="BU7879"/>
      <c r="BV7879"/>
      <c r="BW7879"/>
      <c r="BX7879"/>
      <c r="BY7879"/>
      <c r="BZ7879"/>
      <c r="CA7879"/>
      <c r="CB7879"/>
      <c r="CC7879"/>
      <c r="CD7879"/>
      <c r="CE7879"/>
      <c r="CF7879"/>
      <c r="CG7879"/>
      <c r="CH7879"/>
      <c r="CI7879"/>
      <c r="CJ7879"/>
      <c r="CK7879"/>
      <c r="CL7879"/>
      <c r="CM7879"/>
      <c r="CN7879"/>
      <c r="CO7879"/>
      <c r="CP7879"/>
      <c r="CQ7879"/>
      <c r="CR7879"/>
      <c r="CS7879"/>
      <c r="CT7879"/>
      <c r="CU7879"/>
      <c r="CV7879"/>
    </row>
    <row r="7880" spans="10:100" x14ac:dyDescent="0.25">
      <c r="J7880"/>
      <c r="K7880"/>
      <c r="L7880"/>
      <c r="M7880"/>
      <c r="N7880"/>
      <c r="O7880"/>
      <c r="P7880"/>
      <c r="Q7880"/>
      <c r="R7880"/>
      <c r="S7880"/>
      <c r="T7880"/>
      <c r="U7880"/>
      <c r="V7880"/>
      <c r="W7880"/>
      <c r="X7880"/>
      <c r="Y7880"/>
      <c r="Z7880"/>
      <c r="AA7880"/>
      <c r="AB7880"/>
      <c r="AC7880"/>
      <c r="AD7880"/>
      <c r="AE7880"/>
      <c r="AF7880"/>
      <c r="AG7880"/>
      <c r="AH7880"/>
      <c r="AI7880"/>
      <c r="AJ7880"/>
      <c r="AK7880"/>
      <c r="AL7880"/>
      <c r="AM7880"/>
      <c r="AN7880"/>
      <c r="AO7880"/>
      <c r="AP7880"/>
      <c r="AQ7880"/>
      <c r="AR7880"/>
      <c r="AS7880"/>
      <c r="AT7880"/>
      <c r="AU7880"/>
      <c r="AV7880"/>
      <c r="AW7880"/>
      <c r="AX7880"/>
      <c r="AY7880"/>
      <c r="AZ7880"/>
      <c r="BA7880"/>
      <c r="BB7880"/>
      <c r="BC7880"/>
      <c r="BD7880"/>
      <c r="BE7880"/>
      <c r="BF7880"/>
      <c r="BG7880"/>
      <c r="BH7880"/>
      <c r="BI7880"/>
      <c r="BJ7880"/>
      <c r="BK7880"/>
      <c r="BL7880"/>
      <c r="BM7880"/>
      <c r="BN7880"/>
      <c r="BO7880"/>
      <c r="BP7880"/>
      <c r="BQ7880"/>
      <c r="BR7880"/>
      <c r="BS7880"/>
      <c r="BT7880"/>
      <c r="BU7880"/>
      <c r="BV7880"/>
      <c r="BW7880"/>
      <c r="BX7880"/>
      <c r="BY7880"/>
      <c r="BZ7880"/>
      <c r="CA7880"/>
      <c r="CB7880"/>
      <c r="CC7880"/>
      <c r="CD7880"/>
      <c r="CE7880"/>
      <c r="CF7880"/>
      <c r="CG7880"/>
      <c r="CH7880"/>
      <c r="CI7880"/>
      <c r="CJ7880"/>
      <c r="CK7880"/>
      <c r="CL7880"/>
      <c r="CM7880"/>
      <c r="CN7880"/>
      <c r="CO7880"/>
      <c r="CP7880"/>
      <c r="CQ7880"/>
      <c r="CR7880"/>
      <c r="CS7880"/>
      <c r="CT7880"/>
      <c r="CU7880"/>
      <c r="CV7880"/>
    </row>
    <row r="7881" spans="10:100" x14ac:dyDescent="0.25">
      <c r="J7881"/>
      <c r="K7881"/>
      <c r="L7881"/>
      <c r="M7881"/>
      <c r="N7881"/>
      <c r="O7881"/>
      <c r="P7881"/>
      <c r="Q7881"/>
      <c r="R7881"/>
      <c r="S7881"/>
      <c r="T7881"/>
      <c r="U7881"/>
      <c r="V7881"/>
      <c r="W7881"/>
      <c r="X7881"/>
      <c r="Y7881"/>
      <c r="Z7881"/>
      <c r="AA7881"/>
      <c r="AB7881"/>
      <c r="AC7881"/>
      <c r="AD7881"/>
      <c r="AE7881"/>
      <c r="AF7881"/>
      <c r="AG7881"/>
      <c r="AH7881"/>
      <c r="AI7881"/>
      <c r="AJ7881"/>
      <c r="AK7881"/>
      <c r="AL7881"/>
      <c r="AM7881"/>
      <c r="AN7881"/>
      <c r="AO7881"/>
      <c r="AP7881"/>
      <c r="AQ7881"/>
      <c r="AR7881"/>
      <c r="AS7881"/>
      <c r="AT7881"/>
      <c r="AU7881"/>
      <c r="AV7881"/>
      <c r="AW7881"/>
      <c r="AX7881"/>
      <c r="AY7881"/>
      <c r="AZ7881"/>
      <c r="BA7881"/>
      <c r="BB7881"/>
      <c r="BC7881"/>
      <c r="BD7881"/>
      <c r="BE7881"/>
      <c r="BF7881"/>
      <c r="BG7881"/>
      <c r="BH7881"/>
      <c r="BI7881"/>
      <c r="BJ7881"/>
      <c r="BK7881"/>
      <c r="BL7881"/>
      <c r="BM7881"/>
      <c r="BN7881"/>
      <c r="BO7881"/>
      <c r="BP7881"/>
      <c r="BQ7881"/>
      <c r="BR7881"/>
      <c r="BS7881"/>
      <c r="BT7881"/>
      <c r="BU7881"/>
      <c r="BV7881"/>
      <c r="BW7881"/>
      <c r="BX7881"/>
      <c r="BY7881"/>
      <c r="BZ7881"/>
      <c r="CA7881"/>
      <c r="CB7881"/>
      <c r="CC7881"/>
      <c r="CD7881"/>
      <c r="CE7881"/>
      <c r="CF7881"/>
      <c r="CG7881"/>
      <c r="CH7881"/>
      <c r="CI7881"/>
      <c r="CJ7881"/>
      <c r="CK7881"/>
      <c r="CL7881"/>
      <c r="CM7881"/>
      <c r="CN7881"/>
      <c r="CO7881"/>
      <c r="CP7881"/>
      <c r="CQ7881"/>
      <c r="CR7881"/>
      <c r="CS7881"/>
      <c r="CT7881"/>
      <c r="CU7881"/>
      <c r="CV7881"/>
    </row>
    <row r="7882" spans="10:100" x14ac:dyDescent="0.25">
      <c r="J7882"/>
      <c r="K7882"/>
      <c r="L7882"/>
      <c r="M7882"/>
      <c r="N7882"/>
      <c r="O7882"/>
      <c r="P7882"/>
      <c r="Q7882"/>
      <c r="R7882"/>
      <c r="S7882"/>
      <c r="T7882"/>
      <c r="U7882"/>
      <c r="V7882"/>
      <c r="W7882"/>
      <c r="X7882"/>
      <c r="Y7882"/>
      <c r="Z7882"/>
      <c r="AA7882"/>
      <c r="AB7882"/>
      <c r="AC7882"/>
      <c r="AD7882"/>
      <c r="AE7882"/>
      <c r="AF7882"/>
      <c r="AG7882"/>
      <c r="AH7882"/>
      <c r="AI7882"/>
      <c r="AJ7882"/>
      <c r="AK7882"/>
      <c r="AL7882"/>
      <c r="AM7882"/>
      <c r="AN7882"/>
      <c r="AO7882"/>
      <c r="AP7882"/>
      <c r="AQ7882"/>
      <c r="AR7882"/>
      <c r="AS7882"/>
      <c r="AT7882"/>
      <c r="AU7882"/>
      <c r="AV7882"/>
      <c r="AW7882"/>
      <c r="AX7882"/>
      <c r="AY7882"/>
      <c r="AZ7882"/>
      <c r="BA7882"/>
      <c r="BB7882"/>
      <c r="BC7882"/>
      <c r="BD7882"/>
      <c r="BE7882"/>
      <c r="BF7882"/>
      <c r="BG7882"/>
      <c r="BH7882"/>
      <c r="BI7882"/>
      <c r="BJ7882"/>
      <c r="BK7882"/>
      <c r="BL7882"/>
      <c r="BM7882"/>
      <c r="BN7882"/>
      <c r="BO7882"/>
      <c r="BP7882"/>
      <c r="BQ7882"/>
      <c r="BR7882"/>
      <c r="BS7882"/>
      <c r="BT7882"/>
      <c r="BU7882"/>
      <c r="BV7882"/>
      <c r="BW7882"/>
      <c r="BX7882"/>
      <c r="BY7882"/>
      <c r="BZ7882"/>
      <c r="CA7882"/>
      <c r="CB7882"/>
      <c r="CC7882"/>
      <c r="CD7882"/>
      <c r="CE7882"/>
      <c r="CF7882"/>
      <c r="CG7882"/>
      <c r="CH7882"/>
      <c r="CI7882"/>
      <c r="CJ7882"/>
      <c r="CK7882"/>
      <c r="CL7882"/>
      <c r="CM7882"/>
      <c r="CN7882"/>
      <c r="CO7882"/>
      <c r="CP7882"/>
      <c r="CQ7882"/>
      <c r="CR7882"/>
      <c r="CS7882"/>
      <c r="CT7882"/>
      <c r="CU7882"/>
      <c r="CV7882"/>
    </row>
    <row r="7883" spans="10:100" x14ac:dyDescent="0.25">
      <c r="J7883"/>
      <c r="K7883"/>
      <c r="L7883"/>
      <c r="M7883"/>
      <c r="N7883"/>
      <c r="O7883"/>
      <c r="P7883"/>
      <c r="Q7883"/>
      <c r="R7883"/>
      <c r="S7883"/>
      <c r="T7883"/>
      <c r="U7883"/>
      <c r="V7883"/>
      <c r="W7883"/>
      <c r="X7883"/>
      <c r="Y7883"/>
      <c r="Z7883"/>
      <c r="AA7883"/>
      <c r="AB7883"/>
      <c r="AC7883"/>
      <c r="AD7883"/>
      <c r="AE7883"/>
      <c r="AF7883"/>
      <c r="AG7883"/>
      <c r="AH7883"/>
      <c r="AI7883"/>
      <c r="AJ7883"/>
      <c r="AK7883"/>
      <c r="AL7883"/>
      <c r="AM7883"/>
      <c r="AN7883"/>
      <c r="AO7883"/>
      <c r="AP7883"/>
      <c r="AQ7883"/>
      <c r="AR7883"/>
      <c r="AS7883"/>
      <c r="AT7883"/>
      <c r="AU7883"/>
      <c r="AV7883"/>
      <c r="AW7883"/>
      <c r="AX7883"/>
      <c r="AY7883"/>
      <c r="AZ7883"/>
      <c r="BA7883"/>
      <c r="BB7883"/>
      <c r="BC7883"/>
      <c r="BD7883"/>
      <c r="BE7883"/>
      <c r="BF7883"/>
      <c r="BG7883"/>
      <c r="BH7883"/>
      <c r="BI7883"/>
      <c r="BJ7883"/>
      <c r="BK7883"/>
      <c r="BL7883"/>
      <c r="BM7883"/>
      <c r="BN7883"/>
      <c r="BO7883"/>
      <c r="BP7883"/>
      <c r="BQ7883"/>
      <c r="BR7883"/>
      <c r="BS7883"/>
      <c r="BT7883"/>
      <c r="BU7883"/>
      <c r="BV7883"/>
      <c r="BW7883"/>
      <c r="BX7883"/>
      <c r="BY7883"/>
      <c r="BZ7883"/>
      <c r="CA7883"/>
      <c r="CB7883"/>
      <c r="CC7883"/>
      <c r="CD7883"/>
      <c r="CE7883"/>
      <c r="CF7883"/>
      <c r="CG7883"/>
      <c r="CH7883"/>
      <c r="CI7883"/>
      <c r="CJ7883"/>
      <c r="CK7883"/>
      <c r="CL7883"/>
      <c r="CM7883"/>
      <c r="CN7883"/>
      <c r="CO7883"/>
      <c r="CP7883"/>
      <c r="CQ7883"/>
      <c r="CR7883"/>
      <c r="CS7883"/>
      <c r="CT7883"/>
      <c r="CU7883"/>
      <c r="CV7883"/>
    </row>
    <row r="7884" spans="10:100" x14ac:dyDescent="0.25">
      <c r="J7884"/>
      <c r="K7884"/>
      <c r="L7884"/>
      <c r="M7884"/>
      <c r="N7884"/>
      <c r="O7884"/>
      <c r="P7884"/>
      <c r="Q7884"/>
      <c r="R7884"/>
      <c r="S7884"/>
      <c r="T7884"/>
      <c r="U7884"/>
      <c r="V7884"/>
      <c r="W7884"/>
      <c r="X7884"/>
      <c r="Y7884"/>
      <c r="Z7884"/>
      <c r="AA7884"/>
      <c r="AB7884"/>
      <c r="AC7884"/>
      <c r="AD7884"/>
      <c r="AE7884"/>
      <c r="AF7884"/>
      <c r="AG7884"/>
      <c r="AH7884"/>
      <c r="AI7884"/>
      <c r="AJ7884"/>
      <c r="AK7884"/>
      <c r="AL7884"/>
      <c r="AM7884"/>
      <c r="AN7884"/>
      <c r="AO7884"/>
      <c r="AP7884"/>
      <c r="AQ7884"/>
      <c r="AR7884"/>
      <c r="AS7884"/>
      <c r="AT7884"/>
      <c r="AU7884"/>
      <c r="AV7884"/>
      <c r="AW7884"/>
      <c r="AX7884"/>
      <c r="AY7884"/>
      <c r="AZ7884"/>
      <c r="BA7884"/>
      <c r="BB7884"/>
      <c r="BC7884"/>
      <c r="BD7884"/>
      <c r="BE7884"/>
      <c r="BF7884"/>
      <c r="BG7884"/>
      <c r="BH7884"/>
      <c r="BI7884"/>
      <c r="BJ7884"/>
      <c r="BK7884"/>
      <c r="BL7884"/>
      <c r="BM7884"/>
      <c r="BN7884"/>
      <c r="BO7884"/>
      <c r="BP7884"/>
      <c r="BQ7884"/>
      <c r="BR7884"/>
      <c r="BS7884"/>
      <c r="BT7884"/>
      <c r="BU7884"/>
      <c r="BV7884"/>
      <c r="BW7884"/>
      <c r="BX7884"/>
      <c r="BY7884"/>
      <c r="BZ7884"/>
      <c r="CA7884"/>
      <c r="CB7884"/>
      <c r="CC7884"/>
      <c r="CD7884"/>
      <c r="CE7884"/>
      <c r="CF7884"/>
      <c r="CG7884"/>
      <c r="CH7884"/>
      <c r="CI7884"/>
      <c r="CJ7884"/>
      <c r="CK7884"/>
      <c r="CL7884"/>
      <c r="CM7884"/>
      <c r="CN7884"/>
      <c r="CO7884"/>
      <c r="CP7884"/>
      <c r="CQ7884"/>
      <c r="CR7884"/>
      <c r="CS7884"/>
      <c r="CT7884"/>
      <c r="CU7884"/>
      <c r="CV7884"/>
    </row>
    <row r="7885" spans="10:100" x14ac:dyDescent="0.25">
      <c r="J7885"/>
      <c r="K7885"/>
      <c r="L7885"/>
      <c r="M7885"/>
      <c r="N7885"/>
      <c r="O7885"/>
      <c r="P7885"/>
      <c r="Q7885"/>
      <c r="R7885"/>
      <c r="S7885"/>
      <c r="T7885"/>
      <c r="U7885"/>
      <c r="V7885"/>
      <c r="W7885"/>
      <c r="X7885"/>
      <c r="Y7885"/>
      <c r="Z7885"/>
      <c r="AA7885"/>
      <c r="AB7885"/>
      <c r="AC7885"/>
      <c r="AD7885"/>
      <c r="AE7885"/>
      <c r="AF7885"/>
      <c r="AG7885"/>
      <c r="AH7885"/>
      <c r="AI7885"/>
      <c r="AJ7885"/>
      <c r="AK7885"/>
      <c r="AL7885"/>
      <c r="AM7885"/>
      <c r="AN7885"/>
      <c r="AO7885"/>
      <c r="AP7885"/>
      <c r="AQ7885"/>
      <c r="AR7885"/>
      <c r="AS7885"/>
      <c r="AT7885"/>
      <c r="AU7885"/>
      <c r="AV7885"/>
      <c r="AW7885"/>
      <c r="AX7885"/>
      <c r="AY7885"/>
      <c r="AZ7885"/>
      <c r="BA7885"/>
      <c r="BB7885"/>
      <c r="BC7885"/>
      <c r="BD7885"/>
      <c r="BE7885"/>
      <c r="BF7885"/>
      <c r="BG7885"/>
      <c r="BH7885"/>
      <c r="BI7885"/>
      <c r="BJ7885"/>
      <c r="BK7885"/>
      <c r="BL7885"/>
      <c r="BM7885"/>
      <c r="BN7885"/>
      <c r="BO7885"/>
      <c r="BP7885"/>
      <c r="BQ7885"/>
      <c r="BR7885"/>
      <c r="BS7885"/>
      <c r="BT7885"/>
      <c r="BU7885"/>
      <c r="BV7885"/>
      <c r="BW7885"/>
      <c r="BX7885"/>
      <c r="BY7885"/>
      <c r="BZ7885"/>
      <c r="CA7885"/>
      <c r="CB7885"/>
      <c r="CC7885"/>
      <c r="CD7885"/>
      <c r="CE7885"/>
      <c r="CF7885"/>
      <c r="CG7885"/>
      <c r="CH7885"/>
      <c r="CI7885"/>
      <c r="CJ7885"/>
      <c r="CK7885"/>
      <c r="CL7885"/>
      <c r="CM7885"/>
      <c r="CN7885"/>
      <c r="CO7885"/>
      <c r="CP7885"/>
      <c r="CQ7885"/>
      <c r="CR7885"/>
      <c r="CS7885"/>
      <c r="CT7885"/>
      <c r="CU7885"/>
      <c r="CV7885"/>
    </row>
    <row r="7886" spans="10:100" x14ac:dyDescent="0.25">
      <c r="J7886"/>
      <c r="K7886"/>
      <c r="L7886"/>
      <c r="M7886"/>
      <c r="N7886"/>
      <c r="O7886"/>
      <c r="P7886"/>
      <c r="Q7886"/>
      <c r="R7886"/>
      <c r="S7886"/>
      <c r="T7886"/>
      <c r="U7886"/>
      <c r="V7886"/>
      <c r="W7886"/>
      <c r="X7886"/>
      <c r="Y7886"/>
      <c r="Z7886"/>
      <c r="AA7886"/>
      <c r="AB7886"/>
      <c r="AC7886"/>
      <c r="AD7886"/>
      <c r="AE7886"/>
      <c r="AF7886"/>
      <c r="AG7886"/>
      <c r="AH7886"/>
      <c r="AI7886"/>
      <c r="AJ7886"/>
      <c r="AK7886"/>
      <c r="AL7886"/>
      <c r="AM7886"/>
      <c r="AN7886"/>
      <c r="AO7886"/>
      <c r="AP7886"/>
      <c r="AQ7886"/>
      <c r="AR7886"/>
      <c r="AS7886"/>
      <c r="AT7886"/>
      <c r="AU7886"/>
      <c r="AV7886"/>
      <c r="AW7886"/>
      <c r="AX7886"/>
      <c r="AY7886"/>
      <c r="AZ7886"/>
      <c r="BA7886"/>
      <c r="BB7886"/>
      <c r="BC7886"/>
      <c r="BD7886"/>
      <c r="BE7886"/>
      <c r="BF7886"/>
      <c r="BG7886"/>
      <c r="BH7886"/>
      <c r="BI7886"/>
      <c r="BJ7886"/>
      <c r="BK7886"/>
      <c r="BL7886"/>
      <c r="BM7886"/>
      <c r="BN7886"/>
      <c r="BO7886"/>
      <c r="BP7886"/>
      <c r="BQ7886"/>
      <c r="BR7886"/>
      <c r="BS7886"/>
      <c r="BT7886"/>
      <c r="BU7886"/>
      <c r="BV7886"/>
      <c r="BW7886"/>
      <c r="BX7886"/>
      <c r="BY7886"/>
      <c r="BZ7886"/>
      <c r="CA7886"/>
      <c r="CB7886"/>
      <c r="CC7886"/>
      <c r="CD7886"/>
      <c r="CE7886"/>
      <c r="CF7886"/>
      <c r="CG7886"/>
      <c r="CH7886"/>
      <c r="CI7886"/>
      <c r="CJ7886"/>
      <c r="CK7886"/>
      <c r="CL7886"/>
      <c r="CM7886"/>
      <c r="CN7886"/>
      <c r="CO7886"/>
      <c r="CP7886"/>
      <c r="CQ7886"/>
      <c r="CR7886"/>
      <c r="CS7886"/>
      <c r="CT7886"/>
      <c r="CU7886"/>
      <c r="CV7886"/>
    </row>
    <row r="7887" spans="10:100" x14ac:dyDescent="0.25">
      <c r="J7887"/>
      <c r="K7887"/>
      <c r="L7887"/>
      <c r="M7887"/>
      <c r="N7887"/>
      <c r="O7887"/>
      <c r="P7887"/>
      <c r="Q7887"/>
      <c r="R7887"/>
      <c r="S7887"/>
      <c r="T7887"/>
      <c r="U7887"/>
      <c r="V7887"/>
      <c r="W7887"/>
      <c r="X7887"/>
      <c r="Y7887"/>
      <c r="Z7887"/>
      <c r="AA7887"/>
      <c r="AB7887"/>
      <c r="AC7887"/>
      <c r="AD7887"/>
      <c r="AE7887"/>
      <c r="AF7887"/>
      <c r="AG7887"/>
      <c r="AH7887"/>
      <c r="AI7887"/>
      <c r="AJ7887"/>
      <c r="AK7887"/>
      <c r="AL7887"/>
      <c r="AM7887"/>
      <c r="AN7887"/>
      <c r="AO7887"/>
      <c r="AP7887"/>
      <c r="AQ7887"/>
      <c r="AR7887"/>
      <c r="AS7887"/>
      <c r="AT7887"/>
      <c r="AU7887"/>
      <c r="AV7887"/>
      <c r="AW7887"/>
      <c r="AX7887"/>
      <c r="AY7887"/>
      <c r="AZ7887"/>
      <c r="BA7887"/>
      <c r="BB7887"/>
      <c r="BC7887"/>
      <c r="BD7887"/>
      <c r="BE7887"/>
      <c r="BF7887"/>
      <c r="BG7887"/>
      <c r="BH7887"/>
      <c r="BI7887"/>
      <c r="BJ7887"/>
      <c r="BK7887"/>
      <c r="BL7887"/>
      <c r="BM7887"/>
      <c r="BN7887"/>
      <c r="BO7887"/>
      <c r="BP7887"/>
      <c r="BQ7887"/>
      <c r="BR7887"/>
      <c r="BS7887"/>
      <c r="BT7887"/>
      <c r="BU7887"/>
      <c r="BV7887"/>
      <c r="BW7887"/>
      <c r="BX7887"/>
      <c r="BY7887"/>
      <c r="BZ7887"/>
      <c r="CA7887"/>
      <c r="CB7887"/>
      <c r="CC7887"/>
      <c r="CD7887"/>
      <c r="CE7887"/>
      <c r="CF7887"/>
      <c r="CG7887"/>
      <c r="CH7887"/>
      <c r="CI7887"/>
      <c r="CJ7887"/>
      <c r="CK7887"/>
      <c r="CL7887"/>
      <c r="CM7887"/>
      <c r="CN7887"/>
      <c r="CO7887"/>
      <c r="CP7887"/>
      <c r="CQ7887"/>
      <c r="CR7887"/>
      <c r="CS7887"/>
      <c r="CT7887"/>
      <c r="CU7887"/>
      <c r="CV7887"/>
    </row>
    <row r="7888" spans="10:100" x14ac:dyDescent="0.25">
      <c r="J7888"/>
      <c r="K7888"/>
      <c r="L7888"/>
      <c r="M7888"/>
      <c r="N7888"/>
      <c r="O7888"/>
      <c r="P7888"/>
      <c r="Q7888"/>
      <c r="R7888"/>
      <c r="S7888"/>
      <c r="T7888"/>
      <c r="U7888"/>
      <c r="V7888"/>
      <c r="W7888"/>
      <c r="X7888"/>
      <c r="Y7888"/>
      <c r="Z7888"/>
      <c r="AA7888"/>
      <c r="AB7888"/>
      <c r="AC7888"/>
      <c r="AD7888"/>
      <c r="AE7888"/>
      <c r="AF7888"/>
      <c r="AG7888"/>
      <c r="AH7888"/>
      <c r="AI7888"/>
      <c r="AJ7888"/>
      <c r="AK7888"/>
      <c r="AL7888"/>
      <c r="AM7888"/>
      <c r="AN7888"/>
      <c r="AO7888"/>
      <c r="AP7888"/>
      <c r="AQ7888"/>
      <c r="AR7888"/>
      <c r="AS7888"/>
      <c r="AT7888"/>
      <c r="AU7888"/>
      <c r="AV7888"/>
      <c r="AW7888"/>
      <c r="AX7888"/>
      <c r="AY7888"/>
      <c r="AZ7888"/>
      <c r="BA7888"/>
      <c r="BB7888"/>
      <c r="BC7888"/>
      <c r="BD7888"/>
      <c r="BE7888"/>
      <c r="BF7888"/>
      <c r="BG7888"/>
      <c r="BH7888"/>
      <c r="BI7888"/>
      <c r="BJ7888"/>
      <c r="BK7888"/>
      <c r="BL7888"/>
      <c r="BM7888"/>
      <c r="BN7888"/>
      <c r="BO7888"/>
      <c r="BP7888"/>
      <c r="BQ7888"/>
      <c r="BR7888"/>
      <c r="BS7888"/>
      <c r="BT7888"/>
      <c r="BU7888"/>
      <c r="BV7888"/>
      <c r="BW7888"/>
      <c r="BX7888"/>
      <c r="BY7888"/>
      <c r="BZ7888"/>
      <c r="CA7888"/>
      <c r="CB7888"/>
      <c r="CC7888"/>
      <c r="CD7888"/>
      <c r="CE7888"/>
      <c r="CF7888"/>
      <c r="CG7888"/>
      <c r="CH7888"/>
      <c r="CI7888"/>
      <c r="CJ7888"/>
      <c r="CK7888"/>
      <c r="CL7888"/>
      <c r="CM7888"/>
      <c r="CN7888"/>
      <c r="CO7888"/>
      <c r="CP7888"/>
      <c r="CQ7888"/>
      <c r="CR7888"/>
      <c r="CS7888"/>
      <c r="CT7888"/>
      <c r="CU7888"/>
      <c r="CV7888"/>
    </row>
    <row r="7889" spans="10:100" x14ac:dyDescent="0.25">
      <c r="J7889"/>
      <c r="K7889"/>
      <c r="L7889"/>
      <c r="M7889"/>
      <c r="N7889"/>
      <c r="O7889"/>
      <c r="P7889"/>
      <c r="Q7889"/>
      <c r="R7889"/>
      <c r="S7889"/>
      <c r="T7889"/>
      <c r="U7889"/>
      <c r="V7889"/>
      <c r="W7889"/>
      <c r="X7889"/>
      <c r="Y7889"/>
      <c r="Z7889"/>
      <c r="AA7889"/>
      <c r="AB7889"/>
      <c r="AC7889"/>
      <c r="AD7889"/>
      <c r="AE7889"/>
      <c r="AF7889"/>
      <c r="AG7889"/>
      <c r="AH7889"/>
      <c r="AI7889"/>
      <c r="AJ7889"/>
      <c r="AK7889"/>
      <c r="AL7889"/>
      <c r="AM7889"/>
      <c r="AN7889"/>
      <c r="AO7889"/>
      <c r="AP7889"/>
      <c r="AQ7889"/>
      <c r="AR7889"/>
      <c r="AS7889"/>
      <c r="AT7889"/>
      <c r="AU7889"/>
      <c r="AV7889"/>
      <c r="AW7889"/>
      <c r="AX7889"/>
      <c r="AY7889"/>
      <c r="AZ7889"/>
      <c r="BA7889"/>
      <c r="BB7889"/>
      <c r="BC7889"/>
      <c r="BD7889"/>
      <c r="BE7889"/>
      <c r="BF7889"/>
      <c r="BG7889"/>
      <c r="BH7889"/>
      <c r="BI7889"/>
      <c r="BJ7889"/>
      <c r="BK7889"/>
      <c r="BL7889"/>
      <c r="BM7889"/>
      <c r="BN7889"/>
      <c r="BO7889"/>
      <c r="BP7889"/>
      <c r="BQ7889"/>
      <c r="BR7889"/>
      <c r="BS7889"/>
      <c r="BT7889"/>
      <c r="BU7889"/>
      <c r="BV7889"/>
      <c r="BW7889"/>
      <c r="BX7889"/>
      <c r="BY7889"/>
      <c r="BZ7889"/>
      <c r="CA7889"/>
      <c r="CB7889"/>
      <c r="CC7889"/>
      <c r="CD7889"/>
      <c r="CE7889"/>
      <c r="CF7889"/>
      <c r="CG7889"/>
      <c r="CH7889"/>
      <c r="CI7889"/>
      <c r="CJ7889"/>
      <c r="CK7889"/>
      <c r="CL7889"/>
      <c r="CM7889"/>
      <c r="CN7889"/>
      <c r="CO7889"/>
      <c r="CP7889"/>
      <c r="CQ7889"/>
      <c r="CR7889"/>
      <c r="CS7889"/>
      <c r="CT7889"/>
      <c r="CU7889"/>
      <c r="CV7889"/>
    </row>
    <row r="7890" spans="10:100" x14ac:dyDescent="0.25">
      <c r="J7890"/>
      <c r="K7890"/>
      <c r="L7890"/>
      <c r="M7890"/>
      <c r="N7890"/>
      <c r="O7890"/>
      <c r="P7890"/>
      <c r="Q7890"/>
      <c r="R7890"/>
      <c r="S7890"/>
      <c r="T7890"/>
      <c r="U7890"/>
      <c r="V7890"/>
      <c r="W7890"/>
      <c r="X7890"/>
      <c r="Y7890"/>
      <c r="Z7890"/>
      <c r="AA7890"/>
      <c r="AB7890"/>
      <c r="AC7890"/>
      <c r="AD7890"/>
      <c r="AE7890"/>
      <c r="AF7890"/>
      <c r="AG7890"/>
      <c r="AH7890"/>
      <c r="AI7890"/>
      <c r="AJ7890"/>
      <c r="AK7890"/>
      <c r="AL7890"/>
      <c r="AM7890"/>
      <c r="AN7890"/>
      <c r="AO7890"/>
      <c r="AP7890"/>
      <c r="AQ7890"/>
      <c r="AR7890"/>
      <c r="AS7890"/>
      <c r="AT7890"/>
      <c r="AU7890"/>
      <c r="AV7890"/>
      <c r="AW7890"/>
      <c r="AX7890"/>
      <c r="AY7890"/>
      <c r="AZ7890"/>
      <c r="BA7890"/>
      <c r="BB7890"/>
      <c r="BC7890"/>
      <c r="BD7890"/>
      <c r="BE7890"/>
      <c r="BF7890"/>
      <c r="BG7890"/>
      <c r="BH7890"/>
      <c r="BI7890"/>
      <c r="BJ7890"/>
      <c r="BK7890"/>
      <c r="BL7890"/>
      <c r="BM7890"/>
      <c r="BN7890"/>
      <c r="BO7890"/>
      <c r="BP7890"/>
      <c r="BQ7890"/>
      <c r="BR7890"/>
      <c r="BS7890"/>
      <c r="BT7890"/>
      <c r="BU7890"/>
      <c r="BV7890"/>
      <c r="BW7890"/>
      <c r="BX7890"/>
      <c r="BY7890"/>
      <c r="BZ7890"/>
      <c r="CA7890"/>
      <c r="CB7890"/>
      <c r="CC7890"/>
      <c r="CD7890"/>
      <c r="CE7890"/>
      <c r="CF7890"/>
      <c r="CG7890"/>
      <c r="CH7890"/>
      <c r="CI7890"/>
      <c r="CJ7890"/>
      <c r="CK7890"/>
      <c r="CL7890"/>
      <c r="CM7890"/>
      <c r="CN7890"/>
      <c r="CO7890"/>
      <c r="CP7890"/>
      <c r="CQ7890"/>
      <c r="CR7890"/>
      <c r="CS7890"/>
      <c r="CT7890"/>
      <c r="CU7890"/>
      <c r="CV7890"/>
    </row>
    <row r="7891" spans="10:100" x14ac:dyDescent="0.25">
      <c r="J7891"/>
      <c r="K7891"/>
      <c r="L7891"/>
      <c r="M7891"/>
      <c r="N7891"/>
      <c r="O7891"/>
      <c r="P7891"/>
      <c r="Q7891"/>
      <c r="R7891"/>
      <c r="S7891"/>
      <c r="T7891"/>
      <c r="U7891"/>
      <c r="V7891"/>
      <c r="W7891"/>
      <c r="X7891"/>
      <c r="Y7891"/>
      <c r="Z7891"/>
      <c r="AA7891"/>
      <c r="AB7891"/>
      <c r="AC7891"/>
      <c r="AD7891"/>
      <c r="AE7891"/>
      <c r="AF7891"/>
      <c r="AG7891"/>
      <c r="AH7891"/>
      <c r="AI7891"/>
      <c r="AJ7891"/>
      <c r="AK7891"/>
      <c r="AL7891"/>
      <c r="AM7891"/>
      <c r="AN7891"/>
      <c r="AO7891"/>
      <c r="AP7891"/>
      <c r="AQ7891"/>
      <c r="AR7891"/>
      <c r="AS7891"/>
      <c r="AT7891"/>
      <c r="AU7891"/>
      <c r="AV7891"/>
      <c r="AW7891"/>
      <c r="AX7891"/>
      <c r="AY7891"/>
      <c r="AZ7891"/>
      <c r="BA7891"/>
      <c r="BB7891"/>
      <c r="BC7891"/>
      <c r="BD7891"/>
      <c r="BE7891"/>
      <c r="BF7891"/>
      <c r="BG7891"/>
      <c r="BH7891"/>
      <c r="BI7891"/>
      <c r="BJ7891"/>
      <c r="BK7891"/>
      <c r="BL7891"/>
      <c r="BM7891"/>
      <c r="BN7891"/>
      <c r="BO7891"/>
      <c r="BP7891"/>
      <c r="BQ7891"/>
      <c r="BR7891"/>
      <c r="BS7891"/>
      <c r="BT7891"/>
      <c r="BU7891"/>
      <c r="BV7891"/>
      <c r="BW7891"/>
      <c r="BX7891"/>
      <c r="BY7891"/>
      <c r="BZ7891"/>
      <c r="CA7891"/>
      <c r="CB7891"/>
      <c r="CC7891"/>
      <c r="CD7891"/>
      <c r="CE7891"/>
      <c r="CF7891"/>
      <c r="CG7891"/>
      <c r="CH7891"/>
      <c r="CI7891"/>
      <c r="CJ7891"/>
      <c r="CK7891"/>
      <c r="CL7891"/>
      <c r="CM7891"/>
      <c r="CN7891"/>
      <c r="CO7891"/>
      <c r="CP7891"/>
      <c r="CQ7891"/>
      <c r="CR7891"/>
      <c r="CS7891"/>
      <c r="CT7891"/>
      <c r="CU7891"/>
      <c r="CV7891"/>
    </row>
    <row r="7892" spans="10:100" x14ac:dyDescent="0.25">
      <c r="J7892"/>
      <c r="K7892"/>
      <c r="L7892"/>
      <c r="M7892"/>
      <c r="N7892"/>
      <c r="O7892"/>
      <c r="P7892"/>
      <c r="Q7892"/>
      <c r="R7892"/>
      <c r="S7892"/>
      <c r="T7892"/>
      <c r="U7892"/>
      <c r="V7892"/>
      <c r="W7892"/>
      <c r="X7892"/>
      <c r="Y7892"/>
      <c r="Z7892"/>
      <c r="AA7892"/>
      <c r="AB7892"/>
      <c r="AC7892"/>
      <c r="AD7892"/>
      <c r="AE7892"/>
      <c r="AF7892"/>
      <c r="AG7892"/>
      <c r="AH7892"/>
      <c r="AI7892"/>
      <c r="AJ7892"/>
      <c r="AK7892"/>
      <c r="AL7892"/>
      <c r="AM7892"/>
      <c r="AN7892"/>
      <c r="AO7892"/>
      <c r="AP7892"/>
      <c r="AQ7892"/>
      <c r="AR7892"/>
      <c r="AS7892"/>
      <c r="AT7892"/>
      <c r="AU7892"/>
      <c r="AV7892"/>
      <c r="AW7892"/>
      <c r="AX7892"/>
      <c r="AY7892"/>
      <c r="AZ7892"/>
      <c r="BA7892"/>
      <c r="BB7892"/>
      <c r="BC7892"/>
      <c r="BD7892"/>
      <c r="BE7892"/>
      <c r="BF7892"/>
      <c r="BG7892"/>
      <c r="BH7892"/>
      <c r="BI7892"/>
      <c r="BJ7892"/>
      <c r="BK7892"/>
      <c r="BL7892"/>
      <c r="BM7892"/>
      <c r="BN7892"/>
      <c r="BO7892"/>
      <c r="BP7892"/>
      <c r="BQ7892"/>
      <c r="BR7892"/>
      <c r="BS7892"/>
      <c r="BT7892"/>
      <c r="BU7892"/>
      <c r="BV7892"/>
      <c r="BW7892"/>
      <c r="BX7892"/>
      <c r="BY7892"/>
      <c r="BZ7892"/>
      <c r="CA7892"/>
      <c r="CB7892"/>
      <c r="CC7892"/>
      <c r="CD7892"/>
      <c r="CE7892"/>
      <c r="CF7892"/>
      <c r="CG7892"/>
      <c r="CH7892"/>
      <c r="CI7892"/>
      <c r="CJ7892"/>
      <c r="CK7892"/>
      <c r="CL7892"/>
      <c r="CM7892"/>
      <c r="CN7892"/>
      <c r="CO7892"/>
      <c r="CP7892"/>
      <c r="CQ7892"/>
      <c r="CR7892"/>
      <c r="CS7892"/>
      <c r="CT7892"/>
      <c r="CU7892"/>
      <c r="CV7892"/>
    </row>
    <row r="7893" spans="10:100" x14ac:dyDescent="0.25">
      <c r="J7893"/>
      <c r="K7893"/>
      <c r="L7893"/>
      <c r="M7893"/>
      <c r="N7893"/>
      <c r="O7893"/>
      <c r="P7893"/>
      <c r="Q7893"/>
      <c r="R7893"/>
      <c r="S7893"/>
      <c r="T7893"/>
      <c r="U7893"/>
      <c r="V7893"/>
      <c r="W7893"/>
      <c r="X7893"/>
      <c r="Y7893"/>
      <c r="Z7893"/>
      <c r="AA7893"/>
      <c r="AB7893"/>
      <c r="AC7893"/>
      <c r="AD7893"/>
      <c r="AE7893"/>
      <c r="AF7893"/>
      <c r="AG7893"/>
      <c r="AH7893"/>
      <c r="AI7893"/>
      <c r="AJ7893"/>
      <c r="AK7893"/>
      <c r="AL7893"/>
      <c r="AM7893"/>
      <c r="AN7893"/>
      <c r="AO7893"/>
      <c r="AP7893"/>
      <c r="AQ7893"/>
      <c r="AR7893"/>
      <c r="AS7893"/>
      <c r="AT7893"/>
      <c r="AU7893"/>
      <c r="AV7893"/>
      <c r="AW7893"/>
      <c r="AX7893"/>
      <c r="AY7893"/>
      <c r="AZ7893"/>
      <c r="BA7893"/>
      <c r="BB7893"/>
      <c r="BC7893"/>
      <c r="BD7893"/>
      <c r="BE7893"/>
      <c r="BF7893"/>
      <c r="BG7893"/>
      <c r="BH7893"/>
      <c r="BI7893"/>
      <c r="BJ7893"/>
      <c r="BK7893"/>
      <c r="BL7893"/>
      <c r="BM7893"/>
      <c r="BN7893"/>
      <c r="BO7893"/>
      <c r="BP7893"/>
      <c r="BQ7893"/>
      <c r="BR7893"/>
      <c r="BS7893"/>
      <c r="BT7893"/>
      <c r="BU7893"/>
      <c r="BV7893"/>
      <c r="BW7893"/>
      <c r="BX7893"/>
      <c r="BY7893"/>
      <c r="BZ7893"/>
      <c r="CA7893"/>
      <c r="CB7893"/>
      <c r="CC7893"/>
      <c r="CD7893"/>
      <c r="CE7893"/>
      <c r="CF7893"/>
      <c r="CG7893"/>
      <c r="CH7893"/>
      <c r="CI7893"/>
      <c r="CJ7893"/>
      <c r="CK7893"/>
      <c r="CL7893"/>
      <c r="CM7893"/>
      <c r="CN7893"/>
      <c r="CO7893"/>
      <c r="CP7893"/>
      <c r="CQ7893"/>
      <c r="CR7893"/>
      <c r="CS7893"/>
      <c r="CT7893"/>
      <c r="CU7893"/>
      <c r="CV7893"/>
    </row>
    <row r="7894" spans="10:100" x14ac:dyDescent="0.25">
      <c r="J7894"/>
      <c r="K7894"/>
      <c r="L7894"/>
      <c r="M7894"/>
      <c r="N7894"/>
      <c r="O7894"/>
      <c r="P7894"/>
      <c r="Q7894"/>
      <c r="R7894"/>
      <c r="S7894"/>
      <c r="T7894"/>
      <c r="U7894"/>
      <c r="V7894"/>
      <c r="W7894"/>
      <c r="X7894"/>
      <c r="Y7894"/>
      <c r="Z7894"/>
      <c r="AA7894"/>
      <c r="AB7894"/>
      <c r="AC7894"/>
      <c r="AD7894"/>
      <c r="AE7894"/>
      <c r="AF7894"/>
      <c r="AG7894"/>
      <c r="AH7894"/>
      <c r="AI7894"/>
      <c r="AJ7894"/>
      <c r="AK7894"/>
      <c r="AL7894"/>
      <c r="AM7894"/>
      <c r="AN7894"/>
      <c r="AO7894"/>
      <c r="AP7894"/>
      <c r="AQ7894"/>
      <c r="AR7894"/>
      <c r="AS7894"/>
      <c r="AT7894"/>
      <c r="AU7894"/>
      <c r="AV7894"/>
      <c r="AW7894"/>
      <c r="AX7894"/>
      <c r="AY7894"/>
      <c r="AZ7894"/>
      <c r="BA7894"/>
      <c r="BB7894"/>
      <c r="BC7894"/>
      <c r="BD7894"/>
      <c r="BE7894"/>
      <c r="BF7894"/>
      <c r="BG7894"/>
      <c r="BH7894"/>
      <c r="BI7894"/>
      <c r="BJ7894"/>
      <c r="BK7894"/>
      <c r="BL7894"/>
      <c r="BM7894"/>
      <c r="BN7894"/>
      <c r="BO7894"/>
      <c r="BP7894"/>
      <c r="BQ7894"/>
      <c r="BR7894"/>
      <c r="BS7894"/>
      <c r="BT7894"/>
      <c r="BU7894"/>
      <c r="BV7894"/>
      <c r="BW7894"/>
      <c r="BX7894"/>
      <c r="BY7894"/>
      <c r="BZ7894"/>
      <c r="CA7894"/>
      <c r="CB7894"/>
      <c r="CC7894"/>
      <c r="CD7894"/>
      <c r="CE7894"/>
      <c r="CF7894"/>
      <c r="CG7894"/>
      <c r="CH7894"/>
      <c r="CI7894"/>
      <c r="CJ7894"/>
      <c r="CK7894"/>
      <c r="CL7894"/>
      <c r="CM7894"/>
      <c r="CN7894"/>
      <c r="CO7894"/>
      <c r="CP7894"/>
      <c r="CQ7894"/>
      <c r="CR7894"/>
      <c r="CS7894"/>
      <c r="CT7894"/>
      <c r="CU7894"/>
      <c r="CV7894"/>
    </row>
    <row r="7895" spans="10:100" x14ac:dyDescent="0.25">
      <c r="J7895"/>
      <c r="K7895"/>
      <c r="L7895"/>
      <c r="M7895"/>
      <c r="N7895"/>
      <c r="O7895"/>
      <c r="P7895"/>
      <c r="Q7895"/>
      <c r="R7895"/>
      <c r="S7895"/>
      <c r="T7895"/>
      <c r="U7895"/>
      <c r="V7895"/>
      <c r="W7895"/>
      <c r="X7895"/>
      <c r="Y7895"/>
      <c r="Z7895"/>
      <c r="AA7895"/>
      <c r="AB7895"/>
      <c r="AC7895"/>
      <c r="AD7895"/>
      <c r="AE7895"/>
      <c r="AF7895"/>
      <c r="AG7895"/>
      <c r="AH7895"/>
      <c r="AI7895"/>
      <c r="AJ7895"/>
      <c r="AK7895"/>
      <c r="AL7895"/>
      <c r="AM7895"/>
      <c r="AN7895"/>
      <c r="AO7895"/>
      <c r="AP7895"/>
      <c r="AQ7895"/>
      <c r="AR7895"/>
      <c r="AS7895"/>
      <c r="AT7895"/>
      <c r="AU7895"/>
      <c r="AV7895"/>
      <c r="AW7895"/>
      <c r="AX7895"/>
      <c r="AY7895"/>
      <c r="AZ7895"/>
      <c r="BA7895"/>
      <c r="BB7895"/>
      <c r="BC7895"/>
      <c r="BD7895"/>
      <c r="BE7895"/>
      <c r="BF7895"/>
      <c r="BG7895"/>
      <c r="BH7895"/>
      <c r="BI7895"/>
      <c r="BJ7895"/>
      <c r="BK7895"/>
      <c r="BL7895"/>
      <c r="BM7895"/>
      <c r="BN7895"/>
      <c r="BO7895"/>
      <c r="BP7895"/>
      <c r="BQ7895"/>
      <c r="BR7895"/>
      <c r="BS7895"/>
      <c r="BT7895"/>
      <c r="BU7895"/>
      <c r="BV7895"/>
      <c r="BW7895"/>
      <c r="BX7895"/>
      <c r="BY7895"/>
      <c r="BZ7895"/>
      <c r="CA7895"/>
      <c r="CB7895"/>
      <c r="CC7895"/>
      <c r="CD7895"/>
      <c r="CE7895"/>
      <c r="CF7895"/>
      <c r="CG7895"/>
      <c r="CH7895"/>
      <c r="CI7895"/>
      <c r="CJ7895"/>
      <c r="CK7895"/>
      <c r="CL7895"/>
      <c r="CM7895"/>
      <c r="CN7895"/>
      <c r="CO7895"/>
      <c r="CP7895"/>
      <c r="CQ7895"/>
      <c r="CR7895"/>
      <c r="CS7895"/>
      <c r="CT7895"/>
      <c r="CU7895"/>
      <c r="CV7895"/>
    </row>
    <row r="7896" spans="10:100" x14ac:dyDescent="0.25">
      <c r="J7896"/>
      <c r="K7896"/>
      <c r="L7896"/>
      <c r="M7896"/>
      <c r="N7896"/>
      <c r="O7896"/>
      <c r="P7896"/>
      <c r="Q7896"/>
      <c r="R7896"/>
      <c r="S7896"/>
      <c r="T7896"/>
      <c r="U7896"/>
      <c r="V7896"/>
      <c r="W7896"/>
      <c r="X7896"/>
      <c r="Y7896"/>
      <c r="Z7896"/>
      <c r="AA7896"/>
      <c r="AB7896"/>
      <c r="AC7896"/>
      <c r="AD7896"/>
      <c r="AE7896"/>
      <c r="AF7896"/>
      <c r="AG7896"/>
      <c r="AH7896"/>
      <c r="AI7896"/>
      <c r="AJ7896"/>
      <c r="AK7896"/>
      <c r="AL7896"/>
      <c r="AM7896"/>
      <c r="AN7896"/>
      <c r="AO7896"/>
      <c r="AP7896"/>
      <c r="AQ7896"/>
      <c r="AR7896"/>
      <c r="AS7896"/>
      <c r="AT7896"/>
      <c r="AU7896"/>
      <c r="AV7896"/>
      <c r="AW7896"/>
      <c r="AX7896"/>
      <c r="AY7896"/>
      <c r="AZ7896"/>
      <c r="BA7896"/>
      <c r="BB7896"/>
      <c r="BC7896"/>
      <c r="BD7896"/>
      <c r="BE7896"/>
      <c r="BF7896"/>
      <c r="BG7896"/>
      <c r="BH7896"/>
      <c r="BI7896"/>
      <c r="BJ7896"/>
      <c r="BK7896"/>
      <c r="BL7896"/>
      <c r="BM7896"/>
      <c r="BN7896"/>
      <c r="BO7896"/>
      <c r="BP7896"/>
      <c r="BQ7896"/>
      <c r="BR7896"/>
      <c r="BS7896"/>
      <c r="BT7896"/>
      <c r="BU7896"/>
      <c r="BV7896"/>
      <c r="BW7896"/>
      <c r="BX7896"/>
      <c r="BY7896"/>
      <c r="BZ7896"/>
      <c r="CA7896"/>
      <c r="CB7896"/>
      <c r="CC7896"/>
      <c r="CD7896"/>
      <c r="CE7896"/>
      <c r="CF7896"/>
      <c r="CG7896"/>
      <c r="CH7896"/>
      <c r="CI7896"/>
      <c r="CJ7896"/>
      <c r="CK7896"/>
      <c r="CL7896"/>
      <c r="CM7896"/>
      <c r="CN7896"/>
      <c r="CO7896"/>
      <c r="CP7896"/>
      <c r="CQ7896"/>
      <c r="CR7896"/>
      <c r="CS7896"/>
      <c r="CT7896"/>
      <c r="CU7896"/>
      <c r="CV7896"/>
    </row>
    <row r="7897" spans="10:100" x14ac:dyDescent="0.25">
      <c r="J7897"/>
      <c r="K7897"/>
      <c r="L7897"/>
      <c r="M7897"/>
      <c r="N7897"/>
      <c r="O7897"/>
      <c r="P7897"/>
      <c r="Q7897"/>
      <c r="R7897"/>
      <c r="S7897"/>
      <c r="T7897"/>
      <c r="U7897"/>
      <c r="V7897"/>
      <c r="W7897"/>
      <c r="X7897"/>
      <c r="Y7897"/>
      <c r="Z7897"/>
      <c r="AA7897"/>
      <c r="AB7897"/>
      <c r="AC7897"/>
      <c r="AD7897"/>
      <c r="AE7897"/>
      <c r="AF7897"/>
      <c r="AG7897"/>
      <c r="AH7897"/>
      <c r="AI7897"/>
      <c r="AJ7897"/>
      <c r="AK7897"/>
      <c r="AL7897"/>
      <c r="AM7897"/>
      <c r="AN7897"/>
      <c r="AO7897"/>
      <c r="AP7897"/>
      <c r="AQ7897"/>
      <c r="AR7897"/>
      <c r="AS7897"/>
      <c r="AT7897"/>
      <c r="AU7897"/>
      <c r="AV7897"/>
      <c r="AW7897"/>
      <c r="AX7897"/>
      <c r="AY7897"/>
      <c r="AZ7897"/>
      <c r="BA7897"/>
      <c r="BB7897"/>
      <c r="BC7897"/>
      <c r="BD7897"/>
      <c r="BE7897"/>
      <c r="BF7897"/>
      <c r="BG7897"/>
      <c r="BH7897"/>
      <c r="BI7897"/>
      <c r="BJ7897"/>
      <c r="BK7897"/>
      <c r="BL7897"/>
      <c r="BM7897"/>
      <c r="BN7897"/>
      <c r="BO7897"/>
      <c r="BP7897"/>
      <c r="BQ7897"/>
      <c r="BR7897"/>
      <c r="BS7897"/>
      <c r="BT7897"/>
      <c r="BU7897"/>
      <c r="BV7897"/>
      <c r="BW7897"/>
      <c r="BX7897"/>
      <c r="BY7897"/>
      <c r="BZ7897"/>
      <c r="CA7897"/>
      <c r="CB7897"/>
      <c r="CC7897"/>
      <c r="CD7897"/>
      <c r="CE7897"/>
      <c r="CF7897"/>
      <c r="CG7897"/>
      <c r="CH7897"/>
      <c r="CI7897"/>
      <c r="CJ7897"/>
      <c r="CK7897"/>
      <c r="CL7897"/>
      <c r="CM7897"/>
      <c r="CN7897"/>
      <c r="CO7897"/>
      <c r="CP7897"/>
      <c r="CQ7897"/>
      <c r="CR7897"/>
      <c r="CS7897"/>
      <c r="CT7897"/>
      <c r="CU7897"/>
      <c r="CV7897"/>
    </row>
    <row r="7898" spans="10:100" x14ac:dyDescent="0.25">
      <c r="J7898"/>
      <c r="K7898"/>
      <c r="L7898"/>
      <c r="M7898"/>
      <c r="N7898"/>
      <c r="O7898"/>
      <c r="P7898"/>
      <c r="Q7898"/>
      <c r="R7898"/>
      <c r="S7898"/>
      <c r="T7898"/>
      <c r="U7898"/>
      <c r="V7898"/>
      <c r="W7898"/>
      <c r="X7898"/>
      <c r="Y7898"/>
      <c r="Z7898"/>
      <c r="AA7898"/>
      <c r="AB7898"/>
      <c r="AC7898"/>
      <c r="AD7898"/>
      <c r="AE7898"/>
      <c r="AF7898"/>
      <c r="AG7898"/>
      <c r="AH7898"/>
      <c r="AI7898"/>
      <c r="AJ7898"/>
      <c r="AK7898"/>
      <c r="AL7898"/>
      <c r="AM7898"/>
      <c r="AN7898"/>
      <c r="AO7898"/>
      <c r="AP7898"/>
      <c r="AQ7898"/>
      <c r="AR7898"/>
      <c r="AS7898"/>
      <c r="AT7898"/>
      <c r="AU7898"/>
      <c r="AV7898"/>
      <c r="AW7898"/>
      <c r="AX7898"/>
      <c r="AY7898"/>
      <c r="AZ7898"/>
      <c r="BA7898"/>
      <c r="BB7898"/>
      <c r="BC7898"/>
      <c r="BD7898"/>
      <c r="BE7898"/>
      <c r="BF7898"/>
      <c r="BG7898"/>
      <c r="BH7898"/>
      <c r="BI7898"/>
      <c r="BJ7898"/>
      <c r="BK7898"/>
      <c r="BL7898"/>
      <c r="BM7898"/>
      <c r="BN7898"/>
      <c r="BO7898"/>
      <c r="BP7898"/>
      <c r="BQ7898"/>
      <c r="BR7898"/>
      <c r="BS7898"/>
      <c r="BT7898"/>
      <c r="BU7898"/>
      <c r="BV7898"/>
      <c r="BW7898"/>
      <c r="BX7898"/>
      <c r="BY7898"/>
      <c r="BZ7898"/>
      <c r="CA7898"/>
      <c r="CB7898"/>
      <c r="CC7898"/>
      <c r="CD7898"/>
      <c r="CE7898"/>
      <c r="CF7898"/>
      <c r="CG7898"/>
      <c r="CH7898"/>
      <c r="CI7898"/>
      <c r="CJ7898"/>
      <c r="CK7898"/>
      <c r="CL7898"/>
      <c r="CM7898"/>
      <c r="CN7898"/>
      <c r="CO7898"/>
      <c r="CP7898"/>
      <c r="CQ7898"/>
      <c r="CR7898"/>
      <c r="CS7898"/>
      <c r="CT7898"/>
      <c r="CU7898"/>
      <c r="CV7898"/>
    </row>
    <row r="7899" spans="10:100" x14ac:dyDescent="0.25">
      <c r="J7899"/>
      <c r="K7899"/>
      <c r="L7899"/>
      <c r="M7899"/>
      <c r="N7899"/>
      <c r="O7899"/>
      <c r="P7899"/>
      <c r="Q7899"/>
      <c r="R7899"/>
      <c r="S7899"/>
      <c r="T7899"/>
      <c r="U7899"/>
      <c r="V7899"/>
      <c r="W7899"/>
      <c r="X7899"/>
      <c r="Y7899"/>
      <c r="Z7899"/>
      <c r="AA7899"/>
      <c r="AB7899"/>
      <c r="AC7899"/>
      <c r="AD7899"/>
      <c r="AE7899"/>
      <c r="AF7899"/>
      <c r="AG7899"/>
      <c r="AH7899"/>
      <c r="AI7899"/>
      <c r="AJ7899"/>
      <c r="AK7899"/>
      <c r="AL7899"/>
      <c r="AM7899"/>
      <c r="AN7899"/>
      <c r="AO7899"/>
      <c r="AP7899"/>
      <c r="AQ7899"/>
      <c r="AR7899"/>
      <c r="AS7899"/>
      <c r="AT7899"/>
      <c r="AU7899"/>
      <c r="AV7899"/>
      <c r="AW7899"/>
      <c r="AX7899"/>
      <c r="AY7899"/>
      <c r="AZ7899"/>
      <c r="BA7899"/>
      <c r="BB7899"/>
      <c r="BC7899"/>
      <c r="BD7899"/>
      <c r="BE7899"/>
      <c r="BF7899"/>
      <c r="BG7899"/>
      <c r="BH7899"/>
      <c r="BI7899"/>
      <c r="BJ7899"/>
      <c r="BK7899"/>
      <c r="BL7899"/>
      <c r="BM7899"/>
      <c r="BN7899"/>
      <c r="BO7899"/>
      <c r="BP7899"/>
      <c r="BQ7899"/>
      <c r="BR7899"/>
      <c r="BS7899"/>
      <c r="BT7899"/>
      <c r="BU7899"/>
      <c r="BV7899"/>
      <c r="BW7899"/>
      <c r="BX7899"/>
      <c r="BY7899"/>
      <c r="BZ7899"/>
      <c r="CA7899"/>
      <c r="CB7899"/>
      <c r="CC7899"/>
      <c r="CD7899"/>
      <c r="CE7899"/>
      <c r="CF7899"/>
      <c r="CG7899"/>
      <c r="CH7899"/>
      <c r="CI7899"/>
      <c r="CJ7899"/>
      <c r="CK7899"/>
      <c r="CL7899"/>
      <c r="CM7899"/>
      <c r="CN7899"/>
      <c r="CO7899"/>
      <c r="CP7899"/>
      <c r="CQ7899"/>
      <c r="CR7899"/>
      <c r="CS7899"/>
      <c r="CT7899"/>
      <c r="CU7899"/>
      <c r="CV7899"/>
    </row>
    <row r="7900" spans="10:100" x14ac:dyDescent="0.25">
      <c r="J7900"/>
      <c r="K7900"/>
      <c r="L7900"/>
      <c r="M7900"/>
      <c r="N7900"/>
      <c r="O7900"/>
      <c r="P7900"/>
      <c r="Q7900"/>
      <c r="R7900"/>
      <c r="S7900"/>
      <c r="T7900"/>
      <c r="U7900"/>
      <c r="V7900"/>
      <c r="W7900"/>
      <c r="X7900"/>
      <c r="Y7900"/>
      <c r="Z7900"/>
      <c r="AA7900"/>
      <c r="AB7900"/>
      <c r="AC7900"/>
      <c r="AD7900"/>
      <c r="AE7900"/>
      <c r="AF7900"/>
      <c r="AG7900"/>
      <c r="AH7900"/>
      <c r="AI7900"/>
      <c r="AJ7900"/>
      <c r="AK7900"/>
      <c r="AL7900"/>
      <c r="AM7900"/>
      <c r="AN7900"/>
      <c r="AO7900"/>
      <c r="AP7900"/>
      <c r="AQ7900"/>
      <c r="AR7900"/>
      <c r="AS7900"/>
      <c r="AT7900"/>
      <c r="AU7900"/>
      <c r="AV7900"/>
      <c r="AW7900"/>
      <c r="AX7900"/>
      <c r="AY7900"/>
      <c r="AZ7900"/>
      <c r="BA7900"/>
      <c r="BB7900"/>
      <c r="BC7900"/>
      <c r="BD7900"/>
      <c r="BE7900"/>
      <c r="BF7900"/>
      <c r="BG7900"/>
      <c r="BH7900"/>
      <c r="BI7900"/>
      <c r="BJ7900"/>
      <c r="BK7900"/>
      <c r="BL7900"/>
      <c r="BM7900"/>
      <c r="BN7900"/>
      <c r="BO7900"/>
      <c r="BP7900"/>
      <c r="BQ7900"/>
      <c r="BR7900"/>
      <c r="BS7900"/>
      <c r="BT7900"/>
      <c r="BU7900"/>
      <c r="BV7900"/>
      <c r="BW7900"/>
      <c r="BX7900"/>
      <c r="BY7900"/>
      <c r="BZ7900"/>
      <c r="CA7900"/>
      <c r="CB7900"/>
      <c r="CC7900"/>
      <c r="CD7900"/>
      <c r="CE7900"/>
      <c r="CF7900"/>
      <c r="CG7900"/>
      <c r="CH7900"/>
      <c r="CI7900"/>
      <c r="CJ7900"/>
      <c r="CK7900"/>
      <c r="CL7900"/>
      <c r="CM7900"/>
      <c r="CN7900"/>
      <c r="CO7900"/>
      <c r="CP7900"/>
      <c r="CQ7900"/>
      <c r="CR7900"/>
      <c r="CS7900"/>
      <c r="CT7900"/>
      <c r="CU7900"/>
      <c r="CV7900"/>
    </row>
    <row r="7901" spans="10:100" x14ac:dyDescent="0.25">
      <c r="J7901"/>
      <c r="K7901"/>
      <c r="L7901"/>
      <c r="M7901"/>
      <c r="N7901"/>
      <c r="O7901"/>
      <c r="P7901"/>
      <c r="Q7901"/>
      <c r="R7901"/>
      <c r="S7901"/>
      <c r="T7901"/>
      <c r="U7901"/>
      <c r="V7901"/>
      <c r="W7901"/>
      <c r="X7901"/>
      <c r="Y7901"/>
      <c r="Z7901"/>
      <c r="AA7901"/>
      <c r="AB7901"/>
      <c r="AC7901"/>
      <c r="AD7901"/>
      <c r="AE7901"/>
      <c r="AF7901"/>
      <c r="AG7901"/>
      <c r="AH7901"/>
      <c r="AI7901"/>
      <c r="AJ7901"/>
      <c r="AK7901"/>
      <c r="AL7901"/>
      <c r="AM7901"/>
      <c r="AN7901"/>
      <c r="AO7901"/>
      <c r="AP7901"/>
      <c r="AQ7901"/>
      <c r="AR7901"/>
      <c r="AS7901"/>
      <c r="AT7901"/>
      <c r="AU7901"/>
      <c r="AV7901"/>
      <c r="AW7901"/>
      <c r="AX7901"/>
      <c r="AY7901"/>
      <c r="AZ7901"/>
      <c r="BA7901"/>
      <c r="BB7901"/>
      <c r="BC7901"/>
      <c r="BD7901"/>
      <c r="BE7901"/>
      <c r="BF7901"/>
      <c r="BG7901"/>
      <c r="BH7901"/>
      <c r="BI7901"/>
      <c r="BJ7901"/>
      <c r="BK7901"/>
      <c r="BL7901"/>
      <c r="BM7901"/>
      <c r="BN7901"/>
      <c r="BO7901"/>
      <c r="BP7901"/>
      <c r="BQ7901"/>
      <c r="BR7901"/>
      <c r="BS7901"/>
      <c r="BT7901"/>
      <c r="BU7901"/>
      <c r="BV7901"/>
      <c r="BW7901"/>
      <c r="BX7901"/>
      <c r="BY7901"/>
      <c r="BZ7901"/>
      <c r="CA7901"/>
      <c r="CB7901"/>
      <c r="CC7901"/>
      <c r="CD7901"/>
      <c r="CE7901"/>
      <c r="CF7901"/>
      <c r="CG7901"/>
      <c r="CH7901"/>
      <c r="CI7901"/>
      <c r="CJ7901"/>
      <c r="CK7901"/>
      <c r="CL7901"/>
      <c r="CM7901"/>
      <c r="CN7901"/>
      <c r="CO7901"/>
      <c r="CP7901"/>
      <c r="CQ7901"/>
      <c r="CR7901"/>
      <c r="CS7901"/>
      <c r="CT7901"/>
      <c r="CU7901"/>
      <c r="CV7901"/>
    </row>
    <row r="7902" spans="10:100" x14ac:dyDescent="0.25">
      <c r="J7902"/>
      <c r="K7902"/>
      <c r="L7902"/>
      <c r="M7902"/>
      <c r="N7902"/>
      <c r="O7902"/>
      <c r="P7902"/>
      <c r="Q7902"/>
      <c r="R7902"/>
      <c r="S7902"/>
      <c r="T7902"/>
      <c r="U7902"/>
      <c r="V7902"/>
      <c r="W7902"/>
      <c r="X7902"/>
      <c r="Y7902"/>
      <c r="Z7902"/>
      <c r="AA7902"/>
      <c r="AB7902"/>
      <c r="AC7902"/>
      <c r="AD7902"/>
      <c r="AE7902"/>
      <c r="AF7902"/>
      <c r="AG7902"/>
      <c r="AH7902"/>
      <c r="AI7902"/>
      <c r="AJ7902"/>
      <c r="AK7902"/>
      <c r="AL7902"/>
      <c r="AM7902"/>
      <c r="AN7902"/>
      <c r="AO7902"/>
      <c r="AP7902"/>
      <c r="AQ7902"/>
      <c r="AR7902"/>
      <c r="AS7902"/>
      <c r="AT7902"/>
      <c r="AU7902"/>
      <c r="AV7902"/>
      <c r="AW7902"/>
      <c r="AX7902"/>
      <c r="AY7902"/>
      <c r="AZ7902"/>
      <c r="BA7902"/>
      <c r="BB7902"/>
      <c r="BC7902"/>
      <c r="BD7902"/>
      <c r="BE7902"/>
      <c r="BF7902"/>
      <c r="BG7902"/>
      <c r="BH7902"/>
      <c r="BI7902"/>
      <c r="BJ7902"/>
      <c r="BK7902"/>
      <c r="BL7902"/>
      <c r="BM7902"/>
      <c r="BN7902"/>
      <c r="BO7902"/>
      <c r="BP7902"/>
      <c r="BQ7902"/>
      <c r="BR7902"/>
      <c r="BS7902"/>
      <c r="BT7902"/>
      <c r="BU7902"/>
      <c r="BV7902"/>
      <c r="BW7902"/>
      <c r="BX7902"/>
      <c r="BY7902"/>
      <c r="BZ7902"/>
      <c r="CA7902"/>
      <c r="CB7902"/>
      <c r="CC7902"/>
      <c r="CD7902"/>
      <c r="CE7902"/>
      <c r="CF7902"/>
      <c r="CG7902"/>
      <c r="CH7902"/>
      <c r="CI7902"/>
      <c r="CJ7902"/>
      <c r="CK7902"/>
      <c r="CL7902"/>
      <c r="CM7902"/>
      <c r="CN7902"/>
      <c r="CO7902"/>
      <c r="CP7902"/>
      <c r="CQ7902"/>
      <c r="CR7902"/>
      <c r="CS7902"/>
      <c r="CT7902"/>
      <c r="CU7902"/>
      <c r="CV7902"/>
    </row>
    <row r="7903" spans="10:100" x14ac:dyDescent="0.25">
      <c r="J7903"/>
      <c r="K7903"/>
      <c r="L7903"/>
      <c r="M7903"/>
      <c r="N7903"/>
      <c r="O7903"/>
      <c r="P7903"/>
      <c r="Q7903"/>
      <c r="R7903"/>
      <c r="S7903"/>
      <c r="T7903"/>
      <c r="U7903"/>
      <c r="V7903"/>
      <c r="W7903"/>
      <c r="X7903"/>
      <c r="Y7903"/>
      <c r="Z7903"/>
      <c r="AA7903"/>
      <c r="AB7903"/>
      <c r="AC7903"/>
      <c r="AD7903"/>
      <c r="AE7903"/>
      <c r="AF7903"/>
      <c r="AG7903"/>
      <c r="AH7903"/>
      <c r="AI7903"/>
      <c r="AJ7903"/>
      <c r="AK7903"/>
      <c r="AL7903"/>
      <c r="AM7903"/>
      <c r="AN7903"/>
      <c r="AO7903"/>
      <c r="AP7903"/>
      <c r="AQ7903"/>
      <c r="AR7903"/>
      <c r="AS7903"/>
      <c r="AT7903"/>
      <c r="AU7903"/>
      <c r="AV7903"/>
      <c r="AW7903"/>
      <c r="AX7903"/>
      <c r="AY7903"/>
      <c r="AZ7903"/>
      <c r="BA7903"/>
      <c r="BB7903"/>
      <c r="BC7903"/>
      <c r="BD7903"/>
      <c r="BE7903"/>
      <c r="BF7903"/>
      <c r="BG7903"/>
      <c r="BH7903"/>
      <c r="BI7903"/>
      <c r="BJ7903"/>
      <c r="BK7903"/>
      <c r="BL7903"/>
      <c r="BM7903"/>
      <c r="BN7903"/>
      <c r="BO7903"/>
      <c r="BP7903"/>
      <c r="BQ7903"/>
      <c r="BR7903"/>
      <c r="BS7903"/>
      <c r="BT7903"/>
      <c r="BU7903"/>
      <c r="BV7903"/>
      <c r="BW7903"/>
      <c r="BX7903"/>
      <c r="BY7903"/>
      <c r="BZ7903"/>
      <c r="CA7903"/>
      <c r="CB7903"/>
      <c r="CC7903"/>
      <c r="CD7903"/>
      <c r="CE7903"/>
      <c r="CF7903"/>
      <c r="CG7903"/>
      <c r="CH7903"/>
      <c r="CI7903"/>
      <c r="CJ7903"/>
      <c r="CK7903"/>
      <c r="CL7903"/>
      <c r="CM7903"/>
      <c r="CN7903"/>
      <c r="CO7903"/>
      <c r="CP7903"/>
      <c r="CQ7903"/>
      <c r="CR7903"/>
      <c r="CS7903"/>
      <c r="CT7903"/>
      <c r="CU7903"/>
      <c r="CV7903"/>
    </row>
    <row r="7904" spans="10:100" x14ac:dyDescent="0.25">
      <c r="J7904"/>
      <c r="K7904"/>
      <c r="L7904"/>
      <c r="M7904"/>
      <c r="N7904"/>
      <c r="O7904"/>
      <c r="P7904"/>
      <c r="Q7904"/>
      <c r="R7904"/>
      <c r="S7904"/>
      <c r="T7904"/>
      <c r="U7904"/>
      <c r="V7904"/>
      <c r="W7904"/>
      <c r="X7904"/>
      <c r="Y7904"/>
      <c r="Z7904"/>
      <c r="AA7904"/>
      <c r="AB7904"/>
      <c r="AC7904"/>
      <c r="AD7904"/>
      <c r="AE7904"/>
      <c r="AF7904"/>
      <c r="AG7904"/>
      <c r="AH7904"/>
      <c r="AI7904"/>
      <c r="AJ7904"/>
      <c r="AK7904"/>
      <c r="AL7904"/>
      <c r="AM7904"/>
      <c r="AN7904"/>
      <c r="AO7904"/>
      <c r="AP7904"/>
      <c r="AQ7904"/>
      <c r="AR7904"/>
      <c r="AS7904"/>
      <c r="AT7904"/>
      <c r="AU7904"/>
      <c r="AV7904"/>
      <c r="AW7904"/>
      <c r="AX7904"/>
      <c r="AY7904"/>
      <c r="AZ7904"/>
      <c r="BA7904"/>
      <c r="BB7904"/>
      <c r="BC7904"/>
      <c r="BD7904"/>
      <c r="BE7904"/>
      <c r="BF7904"/>
      <c r="BG7904"/>
      <c r="BH7904"/>
      <c r="BI7904"/>
      <c r="BJ7904"/>
      <c r="BK7904"/>
      <c r="BL7904"/>
      <c r="BM7904"/>
      <c r="BN7904"/>
      <c r="BO7904"/>
      <c r="BP7904"/>
      <c r="BQ7904"/>
      <c r="BR7904"/>
      <c r="BS7904"/>
      <c r="BT7904"/>
      <c r="BU7904"/>
      <c r="BV7904"/>
      <c r="BW7904"/>
      <c r="BX7904"/>
      <c r="BY7904"/>
      <c r="BZ7904"/>
      <c r="CA7904"/>
      <c r="CB7904"/>
      <c r="CC7904"/>
      <c r="CD7904"/>
      <c r="CE7904"/>
      <c r="CF7904"/>
      <c r="CG7904"/>
      <c r="CH7904"/>
      <c r="CI7904"/>
      <c r="CJ7904"/>
      <c r="CK7904"/>
      <c r="CL7904"/>
      <c r="CM7904"/>
      <c r="CN7904"/>
      <c r="CO7904"/>
      <c r="CP7904"/>
      <c r="CQ7904"/>
      <c r="CR7904"/>
      <c r="CS7904"/>
      <c r="CT7904"/>
      <c r="CU7904"/>
      <c r="CV7904"/>
    </row>
    <row r="7905" spans="10:100" x14ac:dyDescent="0.25">
      <c r="J7905"/>
      <c r="K7905"/>
      <c r="L7905"/>
      <c r="M7905"/>
      <c r="N7905"/>
      <c r="O7905"/>
      <c r="P7905"/>
      <c r="Q7905"/>
      <c r="R7905"/>
      <c r="S7905"/>
      <c r="T7905"/>
      <c r="U7905"/>
      <c r="V7905"/>
      <c r="W7905"/>
      <c r="X7905"/>
      <c r="Y7905"/>
      <c r="Z7905"/>
      <c r="AA7905"/>
      <c r="AB7905"/>
      <c r="AC7905"/>
      <c r="AD7905"/>
      <c r="AE7905"/>
      <c r="AF7905"/>
      <c r="AG7905"/>
      <c r="AH7905"/>
      <c r="AI7905"/>
      <c r="AJ7905"/>
      <c r="AK7905"/>
      <c r="AL7905"/>
      <c r="AM7905"/>
      <c r="AN7905"/>
      <c r="AO7905"/>
      <c r="AP7905"/>
      <c r="AQ7905"/>
      <c r="AR7905"/>
      <c r="AS7905"/>
      <c r="AT7905"/>
      <c r="AU7905"/>
      <c r="AV7905"/>
      <c r="AW7905"/>
      <c r="AX7905"/>
      <c r="AY7905"/>
      <c r="AZ7905"/>
      <c r="BA7905"/>
      <c r="BB7905"/>
      <c r="BC7905"/>
      <c r="BD7905"/>
      <c r="BE7905"/>
      <c r="BF7905"/>
      <c r="BG7905"/>
      <c r="BH7905"/>
      <c r="BI7905"/>
      <c r="BJ7905"/>
      <c r="BK7905"/>
      <c r="BL7905"/>
      <c r="BM7905"/>
      <c r="BN7905"/>
      <c r="BO7905"/>
      <c r="BP7905"/>
      <c r="BQ7905"/>
      <c r="BR7905"/>
      <c r="BS7905"/>
      <c r="BT7905"/>
      <c r="BU7905"/>
      <c r="BV7905"/>
      <c r="BW7905"/>
      <c r="BX7905"/>
      <c r="BY7905"/>
      <c r="BZ7905"/>
      <c r="CA7905"/>
      <c r="CB7905"/>
      <c r="CC7905"/>
      <c r="CD7905"/>
      <c r="CE7905"/>
      <c r="CF7905"/>
      <c r="CG7905"/>
      <c r="CH7905"/>
      <c r="CI7905"/>
      <c r="CJ7905"/>
      <c r="CK7905"/>
      <c r="CL7905"/>
      <c r="CM7905"/>
      <c r="CN7905"/>
      <c r="CO7905"/>
      <c r="CP7905"/>
      <c r="CQ7905"/>
      <c r="CR7905"/>
      <c r="CS7905"/>
      <c r="CT7905"/>
      <c r="CU7905"/>
      <c r="CV7905"/>
    </row>
    <row r="7906" spans="10:100" x14ac:dyDescent="0.25">
      <c r="J7906"/>
      <c r="K7906"/>
      <c r="L7906"/>
      <c r="M7906"/>
      <c r="N7906"/>
      <c r="O7906"/>
      <c r="P7906"/>
      <c r="Q7906"/>
      <c r="R7906"/>
      <c r="S7906"/>
      <c r="T7906"/>
      <c r="U7906"/>
      <c r="V7906"/>
      <c r="W7906"/>
      <c r="X7906"/>
      <c r="Y7906"/>
      <c r="Z7906"/>
      <c r="AA7906"/>
      <c r="AB7906"/>
      <c r="AC7906"/>
      <c r="AD7906"/>
      <c r="AE7906"/>
      <c r="AF7906"/>
      <c r="AG7906"/>
      <c r="AH7906"/>
      <c r="AI7906"/>
      <c r="AJ7906"/>
      <c r="AK7906"/>
      <c r="AL7906"/>
      <c r="AM7906"/>
      <c r="AN7906"/>
      <c r="AO7906"/>
      <c r="AP7906"/>
      <c r="AQ7906"/>
      <c r="AR7906"/>
      <c r="AS7906"/>
      <c r="AT7906"/>
      <c r="AU7906"/>
      <c r="AV7906"/>
      <c r="AW7906"/>
      <c r="AX7906"/>
      <c r="AY7906"/>
      <c r="AZ7906"/>
      <c r="BA7906"/>
      <c r="BB7906"/>
      <c r="BC7906"/>
      <c r="BD7906"/>
      <c r="BE7906"/>
      <c r="BF7906"/>
      <c r="BG7906"/>
      <c r="BH7906"/>
      <c r="BI7906"/>
      <c r="BJ7906"/>
      <c r="BK7906"/>
      <c r="BL7906"/>
      <c r="BM7906"/>
      <c r="BN7906"/>
      <c r="BO7906"/>
      <c r="BP7906"/>
      <c r="BQ7906"/>
      <c r="BR7906"/>
      <c r="BS7906"/>
      <c r="BT7906"/>
      <c r="BU7906"/>
      <c r="BV7906"/>
      <c r="BW7906"/>
      <c r="BX7906"/>
      <c r="BY7906"/>
      <c r="BZ7906"/>
      <c r="CA7906"/>
      <c r="CB7906"/>
      <c r="CC7906"/>
      <c r="CD7906"/>
      <c r="CE7906"/>
      <c r="CF7906"/>
      <c r="CG7906"/>
      <c r="CH7906"/>
      <c r="CI7906"/>
      <c r="CJ7906"/>
      <c r="CK7906"/>
      <c r="CL7906"/>
      <c r="CM7906"/>
      <c r="CN7906"/>
      <c r="CO7906"/>
      <c r="CP7906"/>
      <c r="CQ7906"/>
      <c r="CR7906"/>
      <c r="CS7906"/>
      <c r="CT7906"/>
      <c r="CU7906"/>
      <c r="CV7906"/>
    </row>
    <row r="7907" spans="10:100" x14ac:dyDescent="0.25">
      <c r="J7907"/>
      <c r="K7907"/>
      <c r="L7907"/>
      <c r="M7907"/>
      <c r="N7907"/>
      <c r="O7907"/>
      <c r="P7907"/>
      <c r="Q7907"/>
      <c r="R7907"/>
      <c r="S7907"/>
      <c r="T7907"/>
      <c r="U7907"/>
      <c r="V7907"/>
      <c r="W7907"/>
      <c r="X7907"/>
      <c r="Y7907"/>
      <c r="Z7907"/>
      <c r="AA7907"/>
      <c r="AB7907"/>
      <c r="AC7907"/>
      <c r="AD7907"/>
      <c r="AE7907"/>
      <c r="AF7907"/>
      <c r="AG7907"/>
      <c r="AH7907"/>
      <c r="AI7907"/>
      <c r="AJ7907"/>
      <c r="AK7907"/>
      <c r="AL7907"/>
      <c r="AM7907"/>
      <c r="AN7907"/>
      <c r="AO7907"/>
      <c r="AP7907"/>
      <c r="AQ7907"/>
      <c r="AR7907"/>
      <c r="AS7907"/>
      <c r="AT7907"/>
      <c r="AU7907"/>
      <c r="AV7907"/>
      <c r="AW7907"/>
      <c r="AX7907"/>
      <c r="AY7907"/>
      <c r="AZ7907"/>
      <c r="BA7907"/>
      <c r="BB7907"/>
      <c r="BC7907"/>
      <c r="BD7907"/>
      <c r="BE7907"/>
      <c r="BF7907"/>
      <c r="BG7907"/>
      <c r="BH7907"/>
      <c r="BI7907"/>
      <c r="BJ7907"/>
      <c r="BK7907"/>
      <c r="BL7907"/>
      <c r="BM7907"/>
      <c r="BN7907"/>
      <c r="BO7907"/>
      <c r="BP7907"/>
      <c r="BQ7907"/>
      <c r="BR7907"/>
      <c r="BS7907"/>
      <c r="BT7907"/>
      <c r="BU7907"/>
      <c r="BV7907"/>
      <c r="BW7907"/>
      <c r="BX7907"/>
      <c r="BY7907"/>
      <c r="BZ7907"/>
      <c r="CA7907"/>
      <c r="CB7907"/>
      <c r="CC7907"/>
      <c r="CD7907"/>
      <c r="CE7907"/>
      <c r="CF7907"/>
      <c r="CG7907"/>
      <c r="CH7907"/>
      <c r="CI7907"/>
      <c r="CJ7907"/>
      <c r="CK7907"/>
      <c r="CL7907"/>
      <c r="CM7907"/>
      <c r="CN7907"/>
      <c r="CO7907"/>
      <c r="CP7907"/>
      <c r="CQ7907"/>
      <c r="CR7907"/>
      <c r="CS7907"/>
      <c r="CT7907"/>
      <c r="CU7907"/>
      <c r="CV7907"/>
    </row>
    <row r="7908" spans="10:100" x14ac:dyDescent="0.25">
      <c r="J7908"/>
      <c r="K7908"/>
      <c r="L7908"/>
      <c r="M7908"/>
      <c r="N7908"/>
      <c r="O7908"/>
      <c r="P7908"/>
      <c r="Q7908"/>
      <c r="R7908"/>
      <c r="S7908"/>
      <c r="T7908"/>
      <c r="U7908"/>
      <c r="V7908"/>
      <c r="W7908"/>
      <c r="X7908"/>
      <c r="Y7908"/>
      <c r="Z7908"/>
      <c r="AA7908"/>
      <c r="AB7908"/>
      <c r="AC7908"/>
      <c r="AD7908"/>
      <c r="AE7908"/>
      <c r="AF7908"/>
      <c r="AG7908"/>
      <c r="AH7908"/>
      <c r="AI7908"/>
      <c r="AJ7908"/>
      <c r="AK7908"/>
      <c r="AL7908"/>
      <c r="AM7908"/>
      <c r="AN7908"/>
      <c r="AO7908"/>
      <c r="AP7908"/>
      <c r="AQ7908"/>
      <c r="AR7908"/>
      <c r="AS7908"/>
      <c r="AT7908"/>
      <c r="AU7908"/>
      <c r="AV7908"/>
      <c r="AW7908"/>
      <c r="AX7908"/>
      <c r="AY7908"/>
      <c r="AZ7908"/>
      <c r="BA7908"/>
      <c r="BB7908"/>
      <c r="BC7908"/>
      <c r="BD7908"/>
      <c r="BE7908"/>
      <c r="BF7908"/>
      <c r="BG7908"/>
      <c r="BH7908"/>
      <c r="BI7908"/>
      <c r="BJ7908"/>
      <c r="BK7908"/>
      <c r="BL7908"/>
      <c r="BM7908"/>
      <c r="BN7908"/>
      <c r="BO7908"/>
      <c r="BP7908"/>
      <c r="BQ7908"/>
      <c r="BR7908"/>
      <c r="BS7908"/>
      <c r="BT7908"/>
      <c r="BU7908"/>
      <c r="BV7908"/>
      <c r="BW7908"/>
      <c r="BX7908"/>
      <c r="BY7908"/>
      <c r="BZ7908"/>
      <c r="CA7908"/>
      <c r="CB7908"/>
      <c r="CC7908"/>
      <c r="CD7908"/>
      <c r="CE7908"/>
      <c r="CF7908"/>
      <c r="CG7908"/>
      <c r="CH7908"/>
      <c r="CI7908"/>
      <c r="CJ7908"/>
      <c r="CK7908"/>
      <c r="CL7908"/>
      <c r="CM7908"/>
      <c r="CN7908"/>
      <c r="CO7908"/>
      <c r="CP7908"/>
      <c r="CQ7908"/>
      <c r="CR7908"/>
      <c r="CS7908"/>
      <c r="CT7908"/>
      <c r="CU7908"/>
      <c r="CV7908"/>
    </row>
    <row r="7909" spans="10:100" x14ac:dyDescent="0.25">
      <c r="J7909"/>
      <c r="K7909"/>
      <c r="L7909"/>
      <c r="M7909"/>
      <c r="N7909"/>
      <c r="O7909"/>
      <c r="P7909"/>
      <c r="Q7909"/>
      <c r="R7909"/>
      <c r="S7909"/>
      <c r="T7909"/>
      <c r="U7909"/>
      <c r="V7909"/>
      <c r="W7909"/>
      <c r="X7909"/>
      <c r="Y7909"/>
      <c r="Z7909"/>
      <c r="AA7909"/>
      <c r="AB7909"/>
      <c r="AC7909"/>
      <c r="AD7909"/>
      <c r="AE7909"/>
      <c r="AF7909"/>
      <c r="AG7909"/>
      <c r="AH7909"/>
      <c r="AI7909"/>
      <c r="AJ7909"/>
      <c r="AK7909"/>
      <c r="AL7909"/>
      <c r="AM7909"/>
      <c r="AN7909"/>
      <c r="AO7909"/>
      <c r="AP7909"/>
      <c r="AQ7909"/>
      <c r="AR7909"/>
      <c r="AS7909"/>
      <c r="AT7909"/>
      <c r="AU7909"/>
      <c r="AV7909"/>
      <c r="AW7909"/>
      <c r="AX7909"/>
      <c r="AY7909"/>
      <c r="AZ7909"/>
      <c r="BA7909"/>
      <c r="BB7909"/>
      <c r="BC7909"/>
      <c r="BD7909"/>
      <c r="BE7909"/>
      <c r="BF7909"/>
      <c r="BG7909"/>
      <c r="BH7909"/>
      <c r="BI7909"/>
      <c r="BJ7909"/>
      <c r="BK7909"/>
      <c r="BL7909"/>
      <c r="BM7909"/>
      <c r="BN7909"/>
      <c r="BO7909"/>
      <c r="BP7909"/>
      <c r="BQ7909"/>
      <c r="BR7909"/>
      <c r="BS7909"/>
      <c r="BT7909"/>
      <c r="BU7909"/>
      <c r="BV7909"/>
      <c r="BW7909"/>
      <c r="BX7909"/>
      <c r="BY7909"/>
      <c r="BZ7909"/>
      <c r="CA7909"/>
      <c r="CB7909"/>
      <c r="CC7909"/>
      <c r="CD7909"/>
      <c r="CE7909"/>
      <c r="CF7909"/>
      <c r="CG7909"/>
      <c r="CH7909"/>
      <c r="CI7909"/>
      <c r="CJ7909"/>
      <c r="CK7909"/>
      <c r="CL7909"/>
      <c r="CM7909"/>
      <c r="CN7909"/>
      <c r="CO7909"/>
      <c r="CP7909"/>
      <c r="CQ7909"/>
      <c r="CR7909"/>
      <c r="CS7909"/>
      <c r="CT7909"/>
      <c r="CU7909"/>
      <c r="CV7909"/>
    </row>
    <row r="7910" spans="10:100" x14ac:dyDescent="0.25">
      <c r="J7910"/>
      <c r="K7910"/>
      <c r="L7910"/>
      <c r="M7910"/>
      <c r="N7910"/>
      <c r="O7910"/>
      <c r="P7910"/>
      <c r="Q7910"/>
      <c r="R7910"/>
      <c r="S7910"/>
      <c r="T7910"/>
      <c r="U7910"/>
      <c r="V7910"/>
      <c r="W7910"/>
      <c r="X7910"/>
      <c r="Y7910"/>
      <c r="Z7910"/>
      <c r="AA7910"/>
      <c r="AB7910"/>
      <c r="AC7910"/>
      <c r="AD7910"/>
      <c r="AE7910"/>
      <c r="AF7910"/>
      <c r="AG7910"/>
      <c r="AH7910"/>
      <c r="AI7910"/>
      <c r="AJ7910"/>
      <c r="AK7910"/>
      <c r="AL7910"/>
      <c r="AM7910"/>
      <c r="AN7910"/>
      <c r="AO7910"/>
      <c r="AP7910"/>
      <c r="AQ7910"/>
      <c r="AR7910"/>
      <c r="AS7910"/>
      <c r="AT7910"/>
      <c r="AU7910"/>
      <c r="AV7910"/>
      <c r="AW7910"/>
      <c r="AX7910"/>
      <c r="AY7910"/>
      <c r="AZ7910"/>
      <c r="BA7910"/>
      <c r="BB7910"/>
      <c r="BC7910"/>
      <c r="BD7910"/>
      <c r="BE7910"/>
      <c r="BF7910"/>
      <c r="BG7910"/>
      <c r="BH7910"/>
      <c r="BI7910"/>
      <c r="BJ7910"/>
      <c r="BK7910"/>
      <c r="BL7910"/>
      <c r="BM7910"/>
      <c r="BN7910"/>
      <c r="BO7910"/>
      <c r="BP7910"/>
      <c r="BQ7910"/>
      <c r="BR7910"/>
      <c r="BS7910"/>
      <c r="BT7910"/>
      <c r="BU7910"/>
      <c r="BV7910"/>
      <c r="BW7910"/>
      <c r="BX7910"/>
      <c r="BY7910"/>
      <c r="BZ7910"/>
      <c r="CA7910"/>
      <c r="CB7910"/>
      <c r="CC7910"/>
      <c r="CD7910"/>
      <c r="CE7910"/>
      <c r="CF7910"/>
      <c r="CG7910"/>
      <c r="CH7910"/>
      <c r="CI7910"/>
      <c r="CJ7910"/>
      <c r="CK7910"/>
      <c r="CL7910"/>
      <c r="CM7910"/>
      <c r="CN7910"/>
      <c r="CO7910"/>
      <c r="CP7910"/>
      <c r="CQ7910"/>
      <c r="CR7910"/>
      <c r="CS7910"/>
      <c r="CT7910"/>
      <c r="CU7910"/>
      <c r="CV7910"/>
    </row>
    <row r="7911" spans="10:100" x14ac:dyDescent="0.25">
      <c r="J7911"/>
      <c r="K7911"/>
      <c r="L7911"/>
      <c r="M7911"/>
      <c r="N7911"/>
      <c r="O7911"/>
      <c r="P7911"/>
      <c r="Q7911"/>
      <c r="R7911"/>
      <c r="S7911"/>
      <c r="T7911"/>
      <c r="U7911"/>
      <c r="V7911"/>
      <c r="W7911"/>
      <c r="X7911"/>
      <c r="Y7911"/>
      <c r="Z7911"/>
      <c r="AA7911"/>
      <c r="AB7911"/>
      <c r="AC7911"/>
      <c r="AD7911"/>
      <c r="AE7911"/>
      <c r="AF7911"/>
      <c r="AG7911"/>
      <c r="AH7911"/>
      <c r="AI7911"/>
      <c r="AJ7911"/>
      <c r="AK7911"/>
      <c r="AL7911"/>
      <c r="AM7911"/>
      <c r="AN7911"/>
      <c r="AO7911"/>
      <c r="AP7911"/>
      <c r="AQ7911"/>
      <c r="AR7911"/>
      <c r="AS7911"/>
      <c r="AT7911"/>
      <c r="AU7911"/>
      <c r="AV7911"/>
      <c r="AW7911"/>
      <c r="AX7911"/>
      <c r="AY7911"/>
      <c r="AZ7911"/>
      <c r="BA7911"/>
      <c r="BB7911"/>
      <c r="BC7911"/>
      <c r="BD7911"/>
      <c r="BE7911"/>
      <c r="BF7911"/>
      <c r="BG7911"/>
      <c r="BH7911"/>
      <c r="BI7911"/>
      <c r="BJ7911"/>
      <c r="BK7911"/>
      <c r="BL7911"/>
      <c r="BM7911"/>
      <c r="BN7911"/>
      <c r="BO7911"/>
      <c r="BP7911"/>
      <c r="BQ7911"/>
      <c r="BR7911"/>
      <c r="BS7911"/>
      <c r="BT7911"/>
      <c r="BU7911"/>
      <c r="BV7911"/>
      <c r="BW7911"/>
      <c r="BX7911"/>
      <c r="BY7911"/>
      <c r="BZ7911"/>
      <c r="CA7911"/>
      <c r="CB7911"/>
      <c r="CC7911"/>
      <c r="CD7911"/>
      <c r="CE7911"/>
      <c r="CF7911"/>
      <c r="CG7911"/>
      <c r="CH7911"/>
      <c r="CI7911"/>
      <c r="CJ7911"/>
      <c r="CK7911"/>
      <c r="CL7911"/>
      <c r="CM7911"/>
      <c r="CN7911"/>
      <c r="CO7911"/>
      <c r="CP7911"/>
      <c r="CQ7911"/>
      <c r="CR7911"/>
      <c r="CS7911"/>
      <c r="CT7911"/>
      <c r="CU7911"/>
      <c r="CV7911"/>
    </row>
    <row r="7912" spans="10:100" x14ac:dyDescent="0.25">
      <c r="J7912"/>
      <c r="K7912"/>
      <c r="L7912"/>
      <c r="M7912"/>
      <c r="N7912"/>
      <c r="O7912"/>
      <c r="P7912"/>
      <c r="Q7912"/>
      <c r="R7912"/>
      <c r="S7912"/>
      <c r="T7912"/>
      <c r="U7912"/>
      <c r="V7912"/>
      <c r="W7912"/>
      <c r="X7912"/>
      <c r="Y7912"/>
      <c r="Z7912"/>
      <c r="AA7912"/>
      <c r="AB7912"/>
      <c r="AC7912"/>
      <c r="AD7912"/>
      <c r="AE7912"/>
      <c r="AF7912"/>
      <c r="AG7912"/>
      <c r="AH7912"/>
      <c r="AI7912"/>
      <c r="AJ7912"/>
      <c r="AK7912"/>
      <c r="AL7912"/>
      <c r="AM7912"/>
      <c r="AN7912"/>
      <c r="AO7912"/>
      <c r="AP7912"/>
      <c r="AQ7912"/>
      <c r="AR7912"/>
      <c r="AS7912"/>
      <c r="AT7912"/>
      <c r="AU7912"/>
      <c r="AV7912"/>
      <c r="AW7912"/>
      <c r="AX7912"/>
      <c r="AY7912"/>
      <c r="AZ7912"/>
      <c r="BA7912"/>
      <c r="BB7912"/>
      <c r="BC7912"/>
      <c r="BD7912"/>
      <c r="BE7912"/>
      <c r="BF7912"/>
      <c r="BG7912"/>
      <c r="BH7912"/>
      <c r="BI7912"/>
      <c r="BJ7912"/>
      <c r="BK7912"/>
      <c r="BL7912"/>
      <c r="BM7912"/>
      <c r="BN7912"/>
      <c r="BO7912"/>
      <c r="BP7912"/>
      <c r="BQ7912"/>
      <c r="BR7912"/>
      <c r="BS7912"/>
      <c r="BT7912"/>
      <c r="BU7912"/>
      <c r="BV7912"/>
      <c r="BW7912"/>
      <c r="BX7912"/>
      <c r="BY7912"/>
      <c r="BZ7912"/>
      <c r="CA7912"/>
      <c r="CB7912"/>
      <c r="CC7912"/>
      <c r="CD7912"/>
      <c r="CE7912"/>
      <c r="CF7912"/>
      <c r="CG7912"/>
      <c r="CH7912"/>
      <c r="CI7912"/>
      <c r="CJ7912"/>
      <c r="CK7912"/>
      <c r="CL7912"/>
      <c r="CM7912"/>
      <c r="CN7912"/>
      <c r="CO7912"/>
      <c r="CP7912"/>
      <c r="CQ7912"/>
      <c r="CR7912"/>
      <c r="CS7912"/>
      <c r="CT7912"/>
      <c r="CU7912"/>
      <c r="CV7912"/>
    </row>
    <row r="7913" spans="10:100" x14ac:dyDescent="0.25">
      <c r="J7913"/>
      <c r="K7913"/>
      <c r="L7913"/>
      <c r="M7913"/>
      <c r="N7913"/>
      <c r="O7913"/>
      <c r="P7913"/>
      <c r="Q7913"/>
      <c r="R7913"/>
      <c r="S7913"/>
      <c r="T7913"/>
      <c r="U7913"/>
      <c r="V7913"/>
      <c r="W7913"/>
      <c r="X7913"/>
      <c r="Y7913"/>
      <c r="Z7913"/>
      <c r="AA7913"/>
      <c r="AB7913"/>
      <c r="AC7913"/>
      <c r="AD7913"/>
      <c r="AE7913"/>
      <c r="AF7913"/>
      <c r="AG7913"/>
      <c r="AH7913"/>
      <c r="AI7913"/>
      <c r="AJ7913"/>
      <c r="AK7913"/>
      <c r="AL7913"/>
      <c r="AM7913"/>
      <c r="AN7913"/>
      <c r="AO7913"/>
      <c r="AP7913"/>
      <c r="AQ7913"/>
      <c r="AR7913"/>
      <c r="AS7913"/>
      <c r="AT7913"/>
      <c r="AU7913"/>
      <c r="AV7913"/>
      <c r="AW7913"/>
      <c r="AX7913"/>
      <c r="AY7913"/>
      <c r="AZ7913"/>
      <c r="BA7913"/>
      <c r="BB7913"/>
      <c r="BC7913"/>
      <c r="BD7913"/>
      <c r="BE7913"/>
      <c r="BF7913"/>
      <c r="BG7913"/>
      <c r="BH7913"/>
      <c r="BI7913"/>
      <c r="BJ7913"/>
      <c r="BK7913"/>
      <c r="BL7913"/>
      <c r="BM7913"/>
      <c r="BN7913"/>
      <c r="BO7913"/>
      <c r="BP7913"/>
      <c r="BQ7913"/>
      <c r="BR7913"/>
      <c r="BS7913"/>
      <c r="BT7913"/>
      <c r="BU7913"/>
      <c r="BV7913"/>
      <c r="BW7913"/>
      <c r="BX7913"/>
      <c r="BY7913"/>
      <c r="BZ7913"/>
      <c r="CA7913"/>
      <c r="CB7913"/>
      <c r="CC7913"/>
      <c r="CD7913"/>
      <c r="CE7913"/>
      <c r="CF7913"/>
      <c r="CG7913"/>
      <c r="CH7913"/>
      <c r="CI7913"/>
      <c r="CJ7913"/>
      <c r="CK7913"/>
      <c r="CL7913"/>
      <c r="CM7913"/>
      <c r="CN7913"/>
      <c r="CO7913"/>
      <c r="CP7913"/>
      <c r="CQ7913"/>
      <c r="CR7913"/>
      <c r="CS7913"/>
      <c r="CT7913"/>
      <c r="CU7913"/>
      <c r="CV7913"/>
    </row>
    <row r="7914" spans="10:100" x14ac:dyDescent="0.25">
      <c r="J7914"/>
      <c r="K7914"/>
      <c r="L7914"/>
      <c r="M7914"/>
      <c r="N7914"/>
      <c r="O7914"/>
      <c r="P7914"/>
      <c r="Q7914"/>
      <c r="R7914"/>
      <c r="S7914"/>
      <c r="T7914"/>
      <c r="U7914"/>
      <c r="V7914"/>
      <c r="W7914"/>
      <c r="X7914"/>
      <c r="Y7914"/>
      <c r="Z7914"/>
      <c r="AA7914"/>
      <c r="AB7914"/>
      <c r="AC7914"/>
      <c r="AD7914"/>
      <c r="AE7914"/>
      <c r="AF7914"/>
      <c r="AG7914"/>
      <c r="AH7914"/>
      <c r="AI7914"/>
      <c r="AJ7914"/>
      <c r="AK7914"/>
      <c r="AL7914"/>
      <c r="AM7914"/>
      <c r="AN7914"/>
      <c r="AO7914"/>
      <c r="AP7914"/>
      <c r="AQ7914"/>
      <c r="AR7914"/>
      <c r="AS7914"/>
      <c r="AT7914"/>
      <c r="AU7914"/>
      <c r="AV7914"/>
      <c r="AW7914"/>
      <c r="AX7914"/>
      <c r="AY7914"/>
      <c r="AZ7914"/>
      <c r="BA7914"/>
      <c r="BB7914"/>
      <c r="BC7914"/>
      <c r="BD7914"/>
      <c r="BE7914"/>
      <c r="BF7914"/>
      <c r="BG7914"/>
      <c r="BH7914"/>
      <c r="BI7914"/>
      <c r="BJ7914"/>
      <c r="BK7914"/>
      <c r="BL7914"/>
      <c r="BM7914"/>
      <c r="BN7914"/>
      <c r="BO7914"/>
      <c r="BP7914"/>
      <c r="BQ7914"/>
      <c r="BR7914"/>
      <c r="BS7914"/>
      <c r="BT7914"/>
      <c r="BU7914"/>
      <c r="BV7914"/>
      <c r="BW7914"/>
      <c r="BX7914"/>
      <c r="BY7914"/>
      <c r="BZ7914"/>
      <c r="CA7914"/>
      <c r="CB7914"/>
      <c r="CC7914"/>
      <c r="CD7914"/>
      <c r="CE7914"/>
      <c r="CF7914"/>
      <c r="CG7914"/>
      <c r="CH7914"/>
      <c r="CI7914"/>
      <c r="CJ7914"/>
      <c r="CK7914"/>
      <c r="CL7914"/>
      <c r="CM7914"/>
      <c r="CN7914"/>
      <c r="CO7914"/>
      <c r="CP7914"/>
      <c r="CQ7914"/>
      <c r="CR7914"/>
      <c r="CS7914"/>
      <c r="CT7914"/>
      <c r="CU7914"/>
      <c r="CV7914"/>
    </row>
    <row r="7915" spans="10:100" x14ac:dyDescent="0.25">
      <c r="J7915"/>
      <c r="K7915"/>
      <c r="L7915"/>
      <c r="M7915"/>
      <c r="N7915"/>
      <c r="O7915"/>
      <c r="P7915"/>
      <c r="Q7915"/>
      <c r="R7915"/>
      <c r="S7915"/>
      <c r="T7915"/>
      <c r="U7915"/>
      <c r="V7915"/>
      <c r="W7915"/>
      <c r="X7915"/>
      <c r="Y7915"/>
      <c r="Z7915"/>
      <c r="AA7915"/>
      <c r="AB7915"/>
      <c r="AC7915"/>
      <c r="AD7915"/>
      <c r="AE7915"/>
      <c r="AF7915"/>
      <c r="AG7915"/>
      <c r="AH7915"/>
      <c r="AI7915"/>
      <c r="AJ7915"/>
      <c r="AK7915"/>
      <c r="AL7915"/>
      <c r="AM7915"/>
      <c r="AN7915"/>
      <c r="AO7915"/>
      <c r="AP7915"/>
      <c r="AQ7915"/>
      <c r="AR7915"/>
      <c r="AS7915"/>
      <c r="AT7915"/>
      <c r="AU7915"/>
      <c r="AV7915"/>
      <c r="AW7915"/>
      <c r="AX7915"/>
      <c r="AY7915"/>
      <c r="AZ7915"/>
      <c r="BA7915"/>
      <c r="BB7915"/>
      <c r="BC7915"/>
      <c r="BD7915"/>
      <c r="BE7915"/>
      <c r="BF7915"/>
      <c r="BG7915"/>
      <c r="BH7915"/>
      <c r="BI7915"/>
      <c r="BJ7915"/>
      <c r="BK7915"/>
      <c r="BL7915"/>
      <c r="BM7915"/>
      <c r="BN7915"/>
      <c r="BO7915"/>
      <c r="BP7915"/>
      <c r="BQ7915"/>
      <c r="BR7915"/>
      <c r="BS7915"/>
      <c r="BT7915"/>
      <c r="BU7915"/>
      <c r="BV7915"/>
      <c r="BW7915"/>
      <c r="BX7915"/>
      <c r="BY7915"/>
      <c r="BZ7915"/>
      <c r="CA7915"/>
      <c r="CB7915"/>
      <c r="CC7915"/>
      <c r="CD7915"/>
      <c r="CE7915"/>
      <c r="CF7915"/>
      <c r="CG7915"/>
      <c r="CH7915"/>
      <c r="CI7915"/>
      <c r="CJ7915"/>
      <c r="CK7915"/>
      <c r="CL7915"/>
      <c r="CM7915"/>
      <c r="CN7915"/>
      <c r="CO7915"/>
      <c r="CP7915"/>
      <c r="CQ7915"/>
      <c r="CR7915"/>
      <c r="CS7915"/>
      <c r="CT7915"/>
      <c r="CU7915"/>
      <c r="CV7915"/>
    </row>
    <row r="7916" spans="10:100" x14ac:dyDescent="0.25">
      <c r="J7916"/>
      <c r="K7916"/>
      <c r="L7916"/>
      <c r="M7916"/>
      <c r="N7916"/>
      <c r="O7916"/>
      <c r="P7916"/>
      <c r="Q7916"/>
      <c r="R7916"/>
      <c r="S7916"/>
      <c r="T7916"/>
      <c r="U7916"/>
      <c r="V7916"/>
      <c r="W7916"/>
      <c r="X7916"/>
      <c r="Y7916"/>
      <c r="Z7916"/>
      <c r="AA7916"/>
      <c r="AB7916"/>
      <c r="AC7916"/>
      <c r="AD7916"/>
      <c r="AE7916"/>
      <c r="AF7916"/>
      <c r="AG7916"/>
      <c r="AH7916"/>
      <c r="AI7916"/>
      <c r="AJ7916"/>
      <c r="AK7916"/>
      <c r="AL7916"/>
      <c r="AM7916"/>
      <c r="AN7916"/>
      <c r="AO7916"/>
      <c r="AP7916"/>
      <c r="AQ7916"/>
      <c r="AR7916"/>
      <c r="AS7916"/>
      <c r="AT7916"/>
      <c r="AU7916"/>
      <c r="AV7916"/>
      <c r="AW7916"/>
      <c r="AX7916"/>
      <c r="AY7916"/>
      <c r="AZ7916"/>
      <c r="BA7916"/>
      <c r="BB7916"/>
      <c r="BC7916"/>
      <c r="BD7916"/>
      <c r="BE7916"/>
      <c r="BF7916"/>
      <c r="BG7916"/>
      <c r="BH7916"/>
      <c r="BI7916"/>
      <c r="BJ7916"/>
      <c r="BK7916"/>
      <c r="BL7916"/>
      <c r="BM7916"/>
      <c r="BN7916"/>
      <c r="BO7916"/>
      <c r="BP7916"/>
      <c r="BQ7916"/>
      <c r="BR7916"/>
      <c r="BS7916"/>
      <c r="BT7916"/>
      <c r="BU7916"/>
      <c r="BV7916"/>
      <c r="BW7916"/>
      <c r="BX7916"/>
      <c r="BY7916"/>
      <c r="BZ7916"/>
      <c r="CA7916"/>
      <c r="CB7916"/>
      <c r="CC7916"/>
      <c r="CD7916"/>
      <c r="CE7916"/>
      <c r="CF7916"/>
      <c r="CG7916"/>
      <c r="CH7916"/>
      <c r="CI7916"/>
      <c r="CJ7916"/>
      <c r="CK7916"/>
      <c r="CL7916"/>
      <c r="CM7916"/>
      <c r="CN7916"/>
      <c r="CO7916"/>
      <c r="CP7916"/>
      <c r="CQ7916"/>
      <c r="CR7916"/>
      <c r="CS7916"/>
      <c r="CT7916"/>
      <c r="CU7916"/>
      <c r="CV7916"/>
    </row>
    <row r="7917" spans="10:100" x14ac:dyDescent="0.25">
      <c r="J7917"/>
      <c r="K7917"/>
      <c r="L7917"/>
      <c r="M7917"/>
      <c r="N7917"/>
      <c r="O7917"/>
      <c r="P7917"/>
      <c r="Q7917"/>
      <c r="R7917"/>
      <c r="S7917"/>
      <c r="T7917"/>
      <c r="U7917"/>
      <c r="V7917"/>
      <c r="W7917"/>
      <c r="X7917"/>
      <c r="Y7917"/>
      <c r="Z7917"/>
      <c r="AA7917"/>
      <c r="AB7917"/>
      <c r="AC7917"/>
      <c r="AD7917"/>
      <c r="AE7917"/>
      <c r="AF7917"/>
      <c r="AG7917"/>
      <c r="AH7917"/>
      <c r="AI7917"/>
      <c r="AJ7917"/>
      <c r="AK7917"/>
      <c r="AL7917"/>
      <c r="AM7917"/>
      <c r="AN7917"/>
      <c r="AO7917"/>
      <c r="AP7917"/>
      <c r="AQ7917"/>
      <c r="AR7917"/>
      <c r="AS7917"/>
      <c r="AT7917"/>
      <c r="AU7917"/>
      <c r="AV7917"/>
      <c r="AW7917"/>
      <c r="AX7917"/>
      <c r="AY7917"/>
      <c r="AZ7917"/>
      <c r="BA7917"/>
      <c r="BB7917"/>
      <c r="BC7917"/>
      <c r="BD7917"/>
      <c r="BE7917"/>
      <c r="BF7917"/>
      <c r="BG7917"/>
      <c r="BH7917"/>
      <c r="BI7917"/>
      <c r="BJ7917"/>
      <c r="BK7917"/>
      <c r="BL7917"/>
      <c r="BM7917"/>
      <c r="BN7917"/>
      <c r="BO7917"/>
      <c r="BP7917"/>
      <c r="BQ7917"/>
      <c r="BR7917"/>
      <c r="BS7917"/>
      <c r="BT7917"/>
      <c r="BU7917"/>
      <c r="BV7917"/>
      <c r="BW7917"/>
      <c r="BX7917"/>
      <c r="BY7917"/>
      <c r="BZ7917"/>
      <c r="CA7917"/>
      <c r="CB7917"/>
      <c r="CC7917"/>
      <c r="CD7917"/>
      <c r="CE7917"/>
      <c r="CF7917"/>
      <c r="CG7917"/>
      <c r="CH7917"/>
      <c r="CI7917"/>
      <c r="CJ7917"/>
      <c r="CK7917"/>
      <c r="CL7917"/>
      <c r="CM7917"/>
      <c r="CN7917"/>
      <c r="CO7917"/>
      <c r="CP7917"/>
      <c r="CQ7917"/>
      <c r="CR7917"/>
      <c r="CS7917"/>
      <c r="CT7917"/>
      <c r="CU7917"/>
      <c r="CV7917"/>
    </row>
    <row r="7918" spans="10:100" x14ac:dyDescent="0.25">
      <c r="J7918"/>
      <c r="K7918"/>
      <c r="L7918"/>
      <c r="M7918"/>
      <c r="N7918"/>
      <c r="O7918"/>
      <c r="P7918"/>
      <c r="Q7918"/>
      <c r="R7918"/>
      <c r="S7918"/>
      <c r="T7918"/>
      <c r="U7918"/>
      <c r="V7918"/>
      <c r="W7918"/>
      <c r="X7918"/>
      <c r="Y7918"/>
      <c r="Z7918"/>
      <c r="AA7918"/>
      <c r="AB7918"/>
      <c r="AC7918"/>
      <c r="AD7918"/>
      <c r="AE7918"/>
      <c r="AF7918"/>
      <c r="AG7918"/>
      <c r="AH7918"/>
      <c r="AI7918"/>
      <c r="AJ7918"/>
      <c r="AK7918"/>
      <c r="AL7918"/>
      <c r="AM7918"/>
      <c r="AN7918"/>
      <c r="AO7918"/>
      <c r="AP7918"/>
      <c r="AQ7918"/>
      <c r="AR7918"/>
      <c r="AS7918"/>
      <c r="AT7918"/>
      <c r="AU7918"/>
      <c r="AV7918"/>
      <c r="AW7918"/>
      <c r="AX7918"/>
      <c r="AY7918"/>
      <c r="AZ7918"/>
      <c r="BA7918"/>
      <c r="BB7918"/>
      <c r="BC7918"/>
      <c r="BD7918"/>
      <c r="BE7918"/>
      <c r="BF7918"/>
      <c r="BG7918"/>
      <c r="BH7918"/>
      <c r="BI7918"/>
      <c r="BJ7918"/>
      <c r="BK7918"/>
      <c r="BL7918"/>
      <c r="BM7918"/>
      <c r="BN7918"/>
      <c r="BO7918"/>
      <c r="BP7918"/>
      <c r="BQ7918"/>
      <c r="BR7918"/>
      <c r="BS7918"/>
      <c r="BT7918"/>
      <c r="BU7918"/>
      <c r="BV7918"/>
      <c r="BW7918"/>
      <c r="BX7918"/>
      <c r="BY7918"/>
      <c r="BZ7918"/>
      <c r="CA7918"/>
      <c r="CB7918"/>
      <c r="CC7918"/>
      <c r="CD7918"/>
      <c r="CE7918"/>
      <c r="CF7918"/>
      <c r="CG7918"/>
      <c r="CH7918"/>
      <c r="CI7918"/>
      <c r="CJ7918"/>
      <c r="CK7918"/>
      <c r="CL7918"/>
      <c r="CM7918"/>
      <c r="CN7918"/>
      <c r="CO7918"/>
      <c r="CP7918"/>
      <c r="CQ7918"/>
      <c r="CR7918"/>
      <c r="CS7918"/>
      <c r="CT7918"/>
      <c r="CU7918"/>
      <c r="CV7918"/>
    </row>
    <row r="7919" spans="10:100" x14ac:dyDescent="0.25">
      <c r="J7919"/>
      <c r="K7919"/>
      <c r="L7919"/>
      <c r="M7919"/>
      <c r="N7919"/>
      <c r="O7919"/>
      <c r="P7919"/>
      <c r="Q7919"/>
      <c r="R7919"/>
      <c r="S7919"/>
      <c r="T7919"/>
      <c r="U7919"/>
      <c r="V7919"/>
      <c r="W7919"/>
      <c r="X7919"/>
      <c r="Y7919"/>
      <c r="Z7919"/>
      <c r="AA7919"/>
      <c r="AB7919"/>
      <c r="AC7919"/>
      <c r="AD7919"/>
      <c r="AE7919"/>
      <c r="AF7919"/>
      <c r="AG7919"/>
      <c r="AH7919"/>
      <c r="AI7919"/>
      <c r="AJ7919"/>
      <c r="AK7919"/>
      <c r="AL7919"/>
      <c r="AM7919"/>
      <c r="AN7919"/>
      <c r="AO7919"/>
      <c r="AP7919"/>
      <c r="AQ7919"/>
      <c r="AR7919"/>
      <c r="AS7919"/>
      <c r="AT7919"/>
      <c r="AU7919"/>
      <c r="AV7919"/>
      <c r="AW7919"/>
      <c r="AX7919"/>
      <c r="AY7919"/>
      <c r="AZ7919"/>
      <c r="BA7919"/>
      <c r="BB7919"/>
      <c r="BC7919"/>
      <c r="BD7919"/>
      <c r="BE7919"/>
      <c r="BF7919"/>
      <c r="BG7919"/>
      <c r="BH7919"/>
      <c r="BI7919"/>
      <c r="BJ7919"/>
      <c r="BK7919"/>
      <c r="BL7919"/>
      <c r="BM7919"/>
      <c r="BN7919"/>
      <c r="BO7919"/>
      <c r="BP7919"/>
      <c r="BQ7919"/>
      <c r="BR7919"/>
      <c r="BS7919"/>
      <c r="BT7919"/>
      <c r="BU7919"/>
      <c r="BV7919"/>
      <c r="BW7919"/>
      <c r="BX7919"/>
      <c r="BY7919"/>
      <c r="BZ7919"/>
      <c r="CA7919"/>
      <c r="CB7919"/>
      <c r="CC7919"/>
      <c r="CD7919"/>
      <c r="CE7919"/>
      <c r="CF7919"/>
      <c r="CG7919"/>
      <c r="CH7919"/>
      <c r="CI7919"/>
      <c r="CJ7919"/>
      <c r="CK7919"/>
      <c r="CL7919"/>
      <c r="CM7919"/>
      <c r="CN7919"/>
      <c r="CO7919"/>
      <c r="CP7919"/>
      <c r="CQ7919"/>
      <c r="CR7919"/>
      <c r="CS7919"/>
      <c r="CT7919"/>
      <c r="CU7919"/>
      <c r="CV7919"/>
    </row>
    <row r="7920" spans="10:100" x14ac:dyDescent="0.25">
      <c r="J7920"/>
      <c r="K7920"/>
      <c r="L7920"/>
      <c r="M7920"/>
      <c r="N7920"/>
      <c r="O7920"/>
      <c r="P7920"/>
      <c r="Q7920"/>
      <c r="R7920"/>
      <c r="S7920"/>
      <c r="T7920"/>
      <c r="U7920"/>
      <c r="V7920"/>
      <c r="W7920"/>
      <c r="X7920"/>
      <c r="Y7920"/>
      <c r="Z7920"/>
      <c r="AA7920"/>
      <c r="AB7920"/>
      <c r="AC7920"/>
      <c r="AD7920"/>
      <c r="AE7920"/>
      <c r="AF7920"/>
      <c r="AG7920"/>
      <c r="AH7920"/>
      <c r="AI7920"/>
      <c r="AJ7920"/>
      <c r="AK7920"/>
      <c r="AL7920"/>
      <c r="AM7920"/>
      <c r="AN7920"/>
      <c r="AO7920"/>
      <c r="AP7920"/>
      <c r="AQ7920"/>
      <c r="AR7920"/>
      <c r="AS7920"/>
      <c r="AT7920"/>
      <c r="AU7920"/>
      <c r="AV7920"/>
      <c r="AW7920"/>
      <c r="AX7920"/>
      <c r="AY7920"/>
      <c r="AZ7920"/>
      <c r="BA7920"/>
      <c r="BB7920"/>
      <c r="BC7920"/>
      <c r="BD7920"/>
      <c r="BE7920"/>
      <c r="BF7920"/>
      <c r="BG7920"/>
      <c r="BH7920"/>
      <c r="BI7920"/>
      <c r="BJ7920"/>
      <c r="BK7920"/>
      <c r="BL7920"/>
      <c r="BM7920"/>
      <c r="BN7920"/>
      <c r="BO7920"/>
      <c r="BP7920"/>
      <c r="BQ7920"/>
      <c r="BR7920"/>
      <c r="BS7920"/>
      <c r="BT7920"/>
      <c r="BU7920"/>
      <c r="BV7920"/>
      <c r="BW7920"/>
      <c r="BX7920"/>
      <c r="BY7920"/>
      <c r="BZ7920"/>
      <c r="CA7920"/>
      <c r="CB7920"/>
      <c r="CC7920"/>
      <c r="CD7920"/>
      <c r="CE7920"/>
      <c r="CF7920"/>
      <c r="CG7920"/>
      <c r="CH7920"/>
      <c r="CI7920"/>
      <c r="CJ7920"/>
      <c r="CK7920"/>
      <c r="CL7920"/>
      <c r="CM7920"/>
      <c r="CN7920"/>
      <c r="CO7920"/>
      <c r="CP7920"/>
      <c r="CQ7920"/>
      <c r="CR7920"/>
      <c r="CS7920"/>
      <c r="CT7920"/>
      <c r="CU7920"/>
      <c r="CV7920"/>
    </row>
    <row r="7921" spans="10:100" x14ac:dyDescent="0.25">
      <c r="J7921"/>
      <c r="K7921"/>
      <c r="L7921"/>
      <c r="M7921"/>
      <c r="N7921"/>
      <c r="O7921"/>
      <c r="P7921"/>
      <c r="Q7921"/>
      <c r="R7921"/>
      <c r="S7921"/>
      <c r="T7921"/>
      <c r="U7921"/>
      <c r="V7921"/>
      <c r="W7921"/>
      <c r="X7921"/>
      <c r="Y7921"/>
      <c r="Z7921"/>
      <c r="AA7921"/>
      <c r="AB7921"/>
      <c r="AC7921"/>
      <c r="AD7921"/>
      <c r="AE7921"/>
      <c r="AF7921"/>
      <c r="AG7921"/>
      <c r="AH7921"/>
      <c r="AI7921"/>
      <c r="AJ7921"/>
      <c r="AK7921"/>
      <c r="AL7921"/>
      <c r="AM7921"/>
      <c r="AN7921"/>
      <c r="AO7921"/>
      <c r="AP7921"/>
      <c r="AQ7921"/>
      <c r="AR7921"/>
      <c r="AS7921"/>
      <c r="AT7921"/>
      <c r="AU7921"/>
      <c r="AV7921"/>
      <c r="AW7921"/>
      <c r="AX7921"/>
      <c r="AY7921"/>
      <c r="AZ7921"/>
      <c r="BA7921"/>
      <c r="BB7921"/>
      <c r="BC7921"/>
      <c r="BD7921"/>
      <c r="BE7921"/>
      <c r="BF7921"/>
      <c r="BG7921"/>
      <c r="BH7921"/>
      <c r="BI7921"/>
      <c r="BJ7921"/>
      <c r="BK7921"/>
      <c r="BL7921"/>
      <c r="BM7921"/>
      <c r="BN7921"/>
      <c r="BO7921"/>
      <c r="BP7921"/>
      <c r="BQ7921"/>
      <c r="BR7921"/>
      <c r="BS7921"/>
      <c r="BT7921"/>
      <c r="BU7921"/>
      <c r="BV7921"/>
      <c r="BW7921"/>
      <c r="BX7921"/>
      <c r="BY7921"/>
      <c r="BZ7921"/>
      <c r="CA7921"/>
      <c r="CB7921"/>
      <c r="CC7921"/>
      <c r="CD7921"/>
      <c r="CE7921"/>
      <c r="CF7921"/>
      <c r="CG7921"/>
      <c r="CH7921"/>
      <c r="CI7921"/>
      <c r="CJ7921"/>
      <c r="CK7921"/>
      <c r="CL7921"/>
      <c r="CM7921"/>
      <c r="CN7921"/>
      <c r="CO7921"/>
      <c r="CP7921"/>
      <c r="CQ7921"/>
      <c r="CR7921"/>
      <c r="CS7921"/>
      <c r="CT7921"/>
      <c r="CU7921"/>
      <c r="CV7921"/>
    </row>
    <row r="7922" spans="10:100" x14ac:dyDescent="0.25">
      <c r="J7922"/>
      <c r="K7922"/>
      <c r="L7922"/>
      <c r="M7922"/>
      <c r="N7922"/>
      <c r="O7922"/>
      <c r="P7922"/>
      <c r="Q7922"/>
      <c r="R7922"/>
      <c r="S7922"/>
      <c r="T7922"/>
      <c r="U7922"/>
      <c r="V7922"/>
      <c r="W7922"/>
      <c r="X7922"/>
      <c r="Y7922"/>
      <c r="Z7922"/>
      <c r="AA7922"/>
      <c r="AB7922"/>
      <c r="AC7922"/>
      <c r="AD7922"/>
      <c r="AE7922"/>
      <c r="AF7922"/>
      <c r="AG7922"/>
      <c r="AH7922"/>
      <c r="AI7922"/>
      <c r="AJ7922"/>
      <c r="AK7922"/>
      <c r="AL7922"/>
      <c r="AM7922"/>
      <c r="AN7922"/>
      <c r="AO7922"/>
      <c r="AP7922"/>
      <c r="AQ7922"/>
      <c r="AR7922"/>
      <c r="AS7922"/>
      <c r="AT7922"/>
      <c r="AU7922"/>
      <c r="AV7922"/>
      <c r="AW7922"/>
      <c r="AX7922"/>
      <c r="AY7922"/>
      <c r="AZ7922"/>
      <c r="BA7922"/>
      <c r="BB7922"/>
      <c r="BC7922"/>
      <c r="BD7922"/>
      <c r="BE7922"/>
      <c r="BF7922"/>
      <c r="BG7922"/>
      <c r="BH7922"/>
      <c r="BI7922"/>
      <c r="BJ7922"/>
      <c r="BK7922"/>
      <c r="BL7922"/>
      <c r="BM7922"/>
      <c r="BN7922"/>
      <c r="BO7922"/>
      <c r="BP7922"/>
      <c r="BQ7922"/>
      <c r="BR7922"/>
      <c r="BS7922"/>
      <c r="BT7922"/>
      <c r="BU7922"/>
      <c r="BV7922"/>
      <c r="BW7922"/>
      <c r="BX7922"/>
      <c r="BY7922"/>
      <c r="BZ7922"/>
      <c r="CA7922"/>
      <c r="CB7922"/>
      <c r="CC7922"/>
      <c r="CD7922"/>
      <c r="CE7922"/>
      <c r="CF7922"/>
      <c r="CG7922"/>
      <c r="CH7922"/>
      <c r="CI7922"/>
      <c r="CJ7922"/>
      <c r="CK7922"/>
      <c r="CL7922"/>
      <c r="CM7922"/>
      <c r="CN7922"/>
      <c r="CO7922"/>
      <c r="CP7922"/>
      <c r="CQ7922"/>
      <c r="CR7922"/>
      <c r="CS7922"/>
      <c r="CT7922"/>
      <c r="CU7922"/>
      <c r="CV7922"/>
    </row>
    <row r="7923" spans="10:100" x14ac:dyDescent="0.25">
      <c r="J7923"/>
      <c r="K7923"/>
      <c r="L7923"/>
      <c r="M7923"/>
      <c r="N7923"/>
      <c r="O7923"/>
      <c r="P7923"/>
      <c r="Q7923"/>
      <c r="R7923"/>
      <c r="S7923"/>
      <c r="T7923"/>
      <c r="U7923"/>
      <c r="V7923"/>
      <c r="W7923"/>
      <c r="X7923"/>
      <c r="Y7923"/>
      <c r="Z7923"/>
      <c r="AA7923"/>
      <c r="AB7923"/>
      <c r="AC7923"/>
      <c r="AD7923"/>
      <c r="AE7923"/>
      <c r="AF7923"/>
      <c r="AG7923"/>
      <c r="AH7923"/>
      <c r="AI7923"/>
      <c r="AJ7923"/>
      <c r="AK7923"/>
      <c r="AL7923"/>
      <c r="AM7923"/>
      <c r="AN7923"/>
      <c r="AO7923"/>
      <c r="AP7923"/>
      <c r="AQ7923"/>
      <c r="AR7923"/>
      <c r="AS7923"/>
      <c r="AT7923"/>
      <c r="AU7923"/>
      <c r="AV7923"/>
      <c r="AW7923"/>
      <c r="AX7923"/>
      <c r="AY7923"/>
      <c r="AZ7923"/>
      <c r="BA7923"/>
      <c r="BB7923"/>
      <c r="BC7923"/>
      <c r="BD7923"/>
      <c r="BE7923"/>
      <c r="BF7923"/>
      <c r="BG7923"/>
      <c r="BH7923"/>
      <c r="BI7923"/>
      <c r="BJ7923"/>
      <c r="BK7923"/>
      <c r="BL7923"/>
      <c r="BM7923"/>
      <c r="BN7923"/>
      <c r="BO7923"/>
      <c r="BP7923"/>
      <c r="BQ7923"/>
      <c r="BR7923"/>
      <c r="BS7923"/>
      <c r="BT7923"/>
      <c r="BU7923"/>
      <c r="BV7923"/>
      <c r="BW7923"/>
      <c r="BX7923"/>
      <c r="BY7923"/>
      <c r="BZ7923"/>
      <c r="CA7923"/>
      <c r="CB7923"/>
      <c r="CC7923"/>
      <c r="CD7923"/>
      <c r="CE7923"/>
      <c r="CF7923"/>
      <c r="CG7923"/>
      <c r="CH7923"/>
      <c r="CI7923"/>
      <c r="CJ7923"/>
      <c r="CK7923"/>
      <c r="CL7923"/>
      <c r="CM7923"/>
      <c r="CN7923"/>
      <c r="CO7923"/>
      <c r="CP7923"/>
      <c r="CQ7923"/>
      <c r="CR7923"/>
      <c r="CS7923"/>
      <c r="CT7923"/>
      <c r="CU7923"/>
      <c r="CV7923"/>
    </row>
    <row r="7924" spans="10:100" x14ac:dyDescent="0.25">
      <c r="J7924"/>
      <c r="K7924"/>
      <c r="L7924"/>
      <c r="M7924"/>
      <c r="N7924"/>
      <c r="O7924"/>
      <c r="P7924"/>
      <c r="Q7924"/>
      <c r="R7924"/>
      <c r="S7924"/>
      <c r="T7924"/>
      <c r="U7924"/>
      <c r="V7924"/>
      <c r="W7924"/>
      <c r="X7924"/>
      <c r="Y7924"/>
      <c r="Z7924"/>
      <c r="AA7924"/>
      <c r="AB7924"/>
      <c r="AC7924"/>
      <c r="AD7924"/>
      <c r="AE7924"/>
      <c r="AF7924"/>
      <c r="AG7924"/>
      <c r="AH7924"/>
      <c r="AI7924"/>
      <c r="AJ7924"/>
      <c r="AK7924"/>
      <c r="AL7924"/>
      <c r="AM7924"/>
      <c r="AN7924"/>
      <c r="AO7924"/>
      <c r="AP7924"/>
      <c r="AQ7924"/>
      <c r="AR7924"/>
      <c r="AS7924"/>
      <c r="AT7924"/>
      <c r="AU7924"/>
      <c r="AV7924"/>
      <c r="AW7924"/>
      <c r="AX7924"/>
      <c r="AY7924"/>
      <c r="AZ7924"/>
      <c r="BA7924"/>
      <c r="BB7924"/>
      <c r="BC7924"/>
      <c r="BD7924"/>
      <c r="BE7924"/>
      <c r="BF7924"/>
      <c r="BG7924"/>
      <c r="BH7924"/>
      <c r="BI7924"/>
      <c r="BJ7924"/>
      <c r="BK7924"/>
      <c r="BL7924"/>
      <c r="BM7924"/>
      <c r="BN7924"/>
      <c r="BO7924"/>
      <c r="BP7924"/>
      <c r="BQ7924"/>
      <c r="BR7924"/>
      <c r="BS7924"/>
      <c r="BT7924"/>
      <c r="BU7924"/>
      <c r="BV7924"/>
      <c r="BW7924"/>
      <c r="BX7924"/>
      <c r="BY7924"/>
      <c r="BZ7924"/>
      <c r="CA7924"/>
      <c r="CB7924"/>
      <c r="CC7924"/>
      <c r="CD7924"/>
      <c r="CE7924"/>
      <c r="CF7924"/>
      <c r="CG7924"/>
      <c r="CH7924"/>
      <c r="CI7924"/>
      <c r="CJ7924"/>
      <c r="CK7924"/>
      <c r="CL7924"/>
      <c r="CM7924"/>
      <c r="CN7924"/>
      <c r="CO7924"/>
      <c r="CP7924"/>
      <c r="CQ7924"/>
      <c r="CR7924"/>
      <c r="CS7924"/>
      <c r="CT7924"/>
      <c r="CU7924"/>
      <c r="CV7924"/>
    </row>
    <row r="7925" spans="10:100" x14ac:dyDescent="0.25">
      <c r="J7925"/>
      <c r="K7925"/>
      <c r="L7925"/>
      <c r="M7925"/>
      <c r="N7925"/>
      <c r="O7925"/>
      <c r="P7925"/>
      <c r="Q7925"/>
      <c r="R7925"/>
      <c r="S7925"/>
      <c r="T7925"/>
      <c r="U7925"/>
      <c r="V7925"/>
      <c r="W7925"/>
      <c r="X7925"/>
      <c r="Y7925"/>
      <c r="Z7925"/>
      <c r="AA7925"/>
      <c r="AB7925"/>
      <c r="AC7925"/>
      <c r="AD7925"/>
      <c r="AE7925"/>
      <c r="AF7925"/>
      <c r="AG7925"/>
      <c r="AH7925"/>
      <c r="AI7925"/>
      <c r="AJ7925"/>
      <c r="AK7925"/>
      <c r="AL7925"/>
      <c r="AM7925"/>
      <c r="AN7925"/>
      <c r="AO7925"/>
      <c r="AP7925"/>
      <c r="AQ7925"/>
      <c r="AR7925"/>
      <c r="AS7925"/>
      <c r="AT7925"/>
      <c r="AU7925"/>
      <c r="AV7925"/>
      <c r="AW7925"/>
      <c r="AX7925"/>
      <c r="AY7925"/>
      <c r="AZ7925"/>
      <c r="BA7925"/>
      <c r="BB7925"/>
      <c r="BC7925"/>
      <c r="BD7925"/>
      <c r="BE7925"/>
      <c r="BF7925"/>
      <c r="BG7925"/>
      <c r="BH7925"/>
      <c r="BI7925"/>
      <c r="BJ7925"/>
      <c r="BK7925"/>
      <c r="BL7925"/>
      <c r="BM7925"/>
      <c r="BN7925"/>
      <c r="BO7925"/>
      <c r="BP7925"/>
      <c r="BQ7925"/>
      <c r="BR7925"/>
      <c r="BS7925"/>
      <c r="BT7925"/>
      <c r="BU7925"/>
      <c r="BV7925"/>
      <c r="BW7925"/>
      <c r="BX7925"/>
      <c r="BY7925"/>
      <c r="BZ7925"/>
      <c r="CA7925"/>
      <c r="CB7925"/>
      <c r="CC7925"/>
      <c r="CD7925"/>
      <c r="CE7925"/>
      <c r="CF7925"/>
      <c r="CG7925"/>
      <c r="CH7925"/>
      <c r="CI7925"/>
      <c r="CJ7925"/>
      <c r="CK7925"/>
      <c r="CL7925"/>
      <c r="CM7925"/>
      <c r="CN7925"/>
      <c r="CO7925"/>
      <c r="CP7925"/>
      <c r="CQ7925"/>
      <c r="CR7925"/>
      <c r="CS7925"/>
      <c r="CT7925"/>
      <c r="CU7925"/>
      <c r="CV7925"/>
    </row>
    <row r="7926" spans="10:100" x14ac:dyDescent="0.25">
      <c r="J7926"/>
      <c r="K7926"/>
      <c r="L7926"/>
      <c r="M7926"/>
      <c r="N7926"/>
      <c r="O7926"/>
      <c r="P7926"/>
      <c r="Q7926"/>
      <c r="R7926"/>
      <c r="S7926"/>
      <c r="T7926"/>
      <c r="U7926"/>
      <c r="V7926"/>
      <c r="W7926"/>
      <c r="X7926"/>
      <c r="Y7926"/>
      <c r="Z7926"/>
      <c r="AA7926"/>
      <c r="AB7926"/>
      <c r="AC7926"/>
      <c r="AD7926"/>
      <c r="AE7926"/>
      <c r="AF7926"/>
      <c r="AG7926"/>
      <c r="AH7926"/>
      <c r="AI7926"/>
      <c r="AJ7926"/>
      <c r="AK7926"/>
      <c r="AL7926"/>
      <c r="AM7926"/>
      <c r="AN7926"/>
      <c r="AO7926"/>
      <c r="AP7926"/>
      <c r="AQ7926"/>
      <c r="AR7926"/>
      <c r="AS7926"/>
      <c r="AT7926"/>
      <c r="AU7926"/>
      <c r="AV7926"/>
      <c r="AW7926"/>
      <c r="AX7926"/>
      <c r="AY7926"/>
      <c r="AZ7926"/>
      <c r="BA7926"/>
      <c r="BB7926"/>
      <c r="BC7926"/>
      <c r="BD7926"/>
      <c r="BE7926"/>
      <c r="BF7926"/>
      <c r="BG7926"/>
      <c r="BH7926"/>
      <c r="BI7926"/>
      <c r="BJ7926"/>
      <c r="BK7926"/>
      <c r="BL7926"/>
      <c r="BM7926"/>
      <c r="BN7926"/>
      <c r="BO7926"/>
      <c r="BP7926"/>
      <c r="BQ7926"/>
      <c r="BR7926"/>
      <c r="BS7926"/>
      <c r="BT7926"/>
      <c r="BU7926"/>
      <c r="BV7926"/>
      <c r="BW7926"/>
      <c r="BX7926"/>
      <c r="BY7926"/>
      <c r="BZ7926"/>
      <c r="CA7926"/>
      <c r="CB7926"/>
      <c r="CC7926"/>
      <c r="CD7926"/>
      <c r="CE7926"/>
      <c r="CF7926"/>
      <c r="CG7926"/>
      <c r="CH7926"/>
      <c r="CI7926"/>
      <c r="CJ7926"/>
      <c r="CK7926"/>
      <c r="CL7926"/>
      <c r="CM7926"/>
      <c r="CN7926"/>
      <c r="CO7926"/>
      <c r="CP7926"/>
      <c r="CQ7926"/>
      <c r="CR7926"/>
      <c r="CS7926"/>
      <c r="CT7926"/>
      <c r="CU7926"/>
      <c r="CV7926"/>
    </row>
    <row r="7927" spans="10:100" x14ac:dyDescent="0.25">
      <c r="J7927"/>
      <c r="K7927"/>
      <c r="L7927"/>
      <c r="M7927"/>
      <c r="N7927"/>
      <c r="O7927"/>
      <c r="P7927"/>
      <c r="Q7927"/>
      <c r="R7927"/>
      <c r="S7927"/>
      <c r="T7927"/>
      <c r="U7927"/>
      <c r="V7927"/>
      <c r="W7927"/>
      <c r="X7927"/>
      <c r="Y7927"/>
      <c r="Z7927"/>
      <c r="AA7927"/>
      <c r="AB7927"/>
      <c r="AC7927"/>
      <c r="AD7927"/>
      <c r="AE7927"/>
      <c r="AF7927"/>
      <c r="AG7927"/>
      <c r="AH7927"/>
      <c r="AI7927"/>
      <c r="AJ7927"/>
      <c r="AK7927"/>
      <c r="AL7927"/>
      <c r="AM7927"/>
      <c r="AN7927"/>
      <c r="AO7927"/>
      <c r="AP7927"/>
      <c r="AQ7927"/>
      <c r="AR7927"/>
      <c r="AS7927"/>
      <c r="AT7927"/>
      <c r="AU7927"/>
      <c r="AV7927"/>
      <c r="AW7927"/>
      <c r="AX7927"/>
      <c r="AY7927"/>
      <c r="AZ7927"/>
      <c r="BA7927"/>
      <c r="BB7927"/>
      <c r="BC7927"/>
      <c r="BD7927"/>
      <c r="BE7927"/>
      <c r="BF7927"/>
      <c r="BG7927"/>
      <c r="BH7927"/>
      <c r="BI7927"/>
      <c r="BJ7927"/>
      <c r="BK7927"/>
      <c r="BL7927"/>
      <c r="BM7927"/>
      <c r="BN7927"/>
      <c r="BO7927"/>
      <c r="BP7927"/>
      <c r="BQ7927"/>
      <c r="BR7927"/>
      <c r="BS7927"/>
      <c r="BT7927"/>
      <c r="BU7927"/>
      <c r="BV7927"/>
      <c r="BW7927"/>
      <c r="BX7927"/>
      <c r="BY7927"/>
      <c r="BZ7927"/>
      <c r="CA7927"/>
      <c r="CB7927"/>
      <c r="CC7927"/>
      <c r="CD7927"/>
      <c r="CE7927"/>
      <c r="CF7927"/>
      <c r="CG7927"/>
      <c r="CH7927"/>
      <c r="CI7927"/>
      <c r="CJ7927"/>
      <c r="CK7927"/>
      <c r="CL7927"/>
      <c r="CM7927"/>
      <c r="CN7927"/>
      <c r="CO7927"/>
      <c r="CP7927"/>
      <c r="CQ7927"/>
      <c r="CR7927"/>
      <c r="CS7927"/>
      <c r="CT7927"/>
      <c r="CU7927"/>
      <c r="CV7927"/>
    </row>
    <row r="7928" spans="10:100" x14ac:dyDescent="0.25">
      <c r="J7928"/>
      <c r="K7928"/>
      <c r="L7928"/>
      <c r="M7928"/>
      <c r="N7928"/>
      <c r="O7928"/>
      <c r="P7928"/>
      <c r="Q7928"/>
      <c r="R7928"/>
      <c r="S7928"/>
      <c r="T7928"/>
      <c r="U7928"/>
      <c r="V7928"/>
      <c r="W7928"/>
      <c r="X7928"/>
      <c r="Y7928"/>
      <c r="Z7928"/>
      <c r="AA7928"/>
      <c r="AB7928"/>
      <c r="AC7928"/>
      <c r="AD7928"/>
      <c r="AE7928"/>
      <c r="AF7928"/>
      <c r="AG7928"/>
      <c r="AH7928"/>
      <c r="AI7928"/>
      <c r="AJ7928"/>
      <c r="AK7928"/>
      <c r="AL7928"/>
      <c r="AM7928"/>
      <c r="AN7928"/>
      <c r="AO7928"/>
      <c r="AP7928"/>
      <c r="AQ7928"/>
      <c r="AR7928"/>
      <c r="AS7928"/>
      <c r="AT7928"/>
      <c r="AU7928"/>
      <c r="AV7928"/>
      <c r="AW7928"/>
      <c r="AX7928"/>
      <c r="AY7928"/>
      <c r="AZ7928"/>
      <c r="BA7928"/>
      <c r="BB7928"/>
      <c r="BC7928"/>
      <c r="BD7928"/>
      <c r="BE7928"/>
      <c r="BF7928"/>
      <c r="BG7928"/>
      <c r="BH7928"/>
      <c r="BI7928"/>
      <c r="BJ7928"/>
      <c r="BK7928"/>
      <c r="BL7928"/>
      <c r="BM7928"/>
      <c r="BN7928"/>
      <c r="BO7928"/>
      <c r="BP7928"/>
      <c r="BQ7928"/>
      <c r="BR7928"/>
      <c r="BS7928"/>
      <c r="BT7928"/>
      <c r="BU7928"/>
      <c r="BV7928"/>
      <c r="BW7928"/>
      <c r="BX7928"/>
      <c r="BY7928"/>
      <c r="BZ7928"/>
      <c r="CA7928"/>
      <c r="CB7928"/>
      <c r="CC7928"/>
      <c r="CD7928"/>
      <c r="CE7928"/>
      <c r="CF7928"/>
      <c r="CG7928"/>
      <c r="CH7928"/>
      <c r="CI7928"/>
      <c r="CJ7928"/>
      <c r="CK7928"/>
      <c r="CL7928"/>
      <c r="CM7928"/>
      <c r="CN7928"/>
      <c r="CO7928"/>
      <c r="CP7928"/>
      <c r="CQ7928"/>
      <c r="CR7928"/>
      <c r="CS7928"/>
      <c r="CT7928"/>
      <c r="CU7928"/>
      <c r="CV7928"/>
    </row>
    <row r="7929" spans="10:100" x14ac:dyDescent="0.25">
      <c r="J7929"/>
      <c r="K7929"/>
      <c r="L7929"/>
      <c r="M7929"/>
      <c r="N7929"/>
      <c r="O7929"/>
      <c r="P7929"/>
      <c r="Q7929"/>
      <c r="R7929"/>
      <c r="S7929"/>
      <c r="T7929"/>
      <c r="U7929"/>
      <c r="V7929"/>
      <c r="W7929"/>
      <c r="X7929"/>
      <c r="Y7929"/>
      <c r="Z7929"/>
      <c r="AA7929"/>
      <c r="AB7929"/>
      <c r="AC7929"/>
      <c r="AD7929"/>
      <c r="AE7929"/>
      <c r="AF7929"/>
      <c r="AG7929"/>
      <c r="AH7929"/>
      <c r="AI7929"/>
      <c r="AJ7929"/>
      <c r="AK7929"/>
      <c r="AL7929"/>
      <c r="AM7929"/>
      <c r="AN7929"/>
      <c r="AO7929"/>
      <c r="AP7929"/>
      <c r="AQ7929"/>
      <c r="AR7929"/>
      <c r="AS7929"/>
      <c r="AT7929"/>
      <c r="AU7929"/>
      <c r="AV7929"/>
      <c r="AW7929"/>
      <c r="AX7929"/>
      <c r="AY7929"/>
      <c r="AZ7929"/>
      <c r="BA7929"/>
      <c r="BB7929"/>
      <c r="BC7929"/>
      <c r="BD7929"/>
      <c r="BE7929"/>
      <c r="BF7929"/>
      <c r="BG7929"/>
      <c r="BH7929"/>
      <c r="BI7929"/>
      <c r="BJ7929"/>
      <c r="BK7929"/>
      <c r="BL7929"/>
      <c r="BM7929"/>
      <c r="BN7929"/>
      <c r="BO7929"/>
      <c r="BP7929"/>
      <c r="BQ7929"/>
      <c r="BR7929"/>
      <c r="BS7929"/>
      <c r="BT7929"/>
      <c r="BU7929"/>
      <c r="BV7929"/>
      <c r="BW7929"/>
      <c r="BX7929"/>
      <c r="BY7929"/>
      <c r="BZ7929"/>
      <c r="CA7929"/>
      <c r="CB7929"/>
      <c r="CC7929"/>
      <c r="CD7929"/>
      <c r="CE7929"/>
      <c r="CF7929"/>
      <c r="CG7929"/>
      <c r="CH7929"/>
      <c r="CI7929"/>
      <c r="CJ7929"/>
      <c r="CK7929"/>
      <c r="CL7929"/>
      <c r="CM7929"/>
      <c r="CN7929"/>
      <c r="CO7929"/>
      <c r="CP7929"/>
      <c r="CQ7929"/>
      <c r="CR7929"/>
      <c r="CS7929"/>
      <c r="CT7929"/>
      <c r="CU7929"/>
      <c r="CV7929"/>
    </row>
    <row r="7930" spans="10:100" x14ac:dyDescent="0.25">
      <c r="J7930"/>
      <c r="K7930"/>
      <c r="L7930"/>
      <c r="M7930"/>
      <c r="N7930"/>
      <c r="O7930"/>
      <c r="P7930"/>
      <c r="Q7930"/>
      <c r="R7930"/>
      <c r="S7930"/>
      <c r="T7930"/>
      <c r="U7930"/>
      <c r="V7930"/>
      <c r="W7930"/>
      <c r="X7930"/>
      <c r="Y7930"/>
      <c r="Z7930"/>
      <c r="AA7930"/>
      <c r="AB7930"/>
      <c r="AC7930"/>
      <c r="AD7930"/>
      <c r="AE7930"/>
      <c r="AF7930"/>
      <c r="AG7930"/>
      <c r="AH7930"/>
      <c r="AI7930"/>
      <c r="AJ7930"/>
      <c r="AK7930"/>
      <c r="AL7930"/>
      <c r="AM7930"/>
      <c r="AN7930"/>
      <c r="AO7930"/>
      <c r="AP7930"/>
      <c r="AQ7930"/>
      <c r="AR7930"/>
      <c r="AS7930"/>
      <c r="AT7930"/>
      <c r="AU7930"/>
      <c r="AV7930"/>
      <c r="AW7930"/>
      <c r="AX7930"/>
      <c r="AY7930"/>
      <c r="AZ7930"/>
      <c r="BA7930"/>
      <c r="BB7930"/>
      <c r="BC7930"/>
      <c r="BD7930"/>
      <c r="BE7930"/>
      <c r="BF7930"/>
      <c r="BG7930"/>
      <c r="BH7930"/>
      <c r="BI7930"/>
      <c r="BJ7930"/>
      <c r="BK7930"/>
      <c r="BL7930"/>
      <c r="BM7930"/>
      <c r="BN7930"/>
      <c r="BO7930"/>
      <c r="BP7930"/>
      <c r="BQ7930"/>
      <c r="BR7930"/>
      <c r="BS7930"/>
      <c r="BT7930"/>
      <c r="BU7930"/>
      <c r="BV7930"/>
      <c r="BW7930"/>
      <c r="BX7930"/>
      <c r="BY7930"/>
      <c r="BZ7930"/>
      <c r="CA7930"/>
      <c r="CB7930"/>
      <c r="CC7930"/>
      <c r="CD7930"/>
      <c r="CE7930"/>
      <c r="CF7930"/>
      <c r="CG7930"/>
      <c r="CH7930"/>
      <c r="CI7930"/>
      <c r="CJ7930"/>
      <c r="CK7930"/>
      <c r="CL7930"/>
      <c r="CM7930"/>
      <c r="CN7930"/>
      <c r="CO7930"/>
      <c r="CP7930"/>
      <c r="CQ7930"/>
      <c r="CR7930"/>
      <c r="CS7930"/>
      <c r="CT7930"/>
      <c r="CU7930"/>
      <c r="CV7930"/>
    </row>
    <row r="7931" spans="10:100" x14ac:dyDescent="0.25">
      <c r="J7931"/>
      <c r="K7931"/>
      <c r="L7931"/>
      <c r="M7931"/>
      <c r="N7931"/>
      <c r="O7931"/>
      <c r="P7931"/>
      <c r="Q7931"/>
      <c r="R7931"/>
      <c r="S7931"/>
      <c r="T7931"/>
      <c r="U7931"/>
      <c r="V7931"/>
      <c r="W7931"/>
      <c r="X7931"/>
      <c r="Y7931"/>
      <c r="Z7931"/>
      <c r="AA7931"/>
      <c r="AB7931"/>
      <c r="AC7931"/>
      <c r="AD7931"/>
      <c r="AE7931"/>
      <c r="AF7931"/>
      <c r="AG7931"/>
      <c r="AH7931"/>
      <c r="AI7931"/>
      <c r="AJ7931"/>
      <c r="AK7931"/>
      <c r="AL7931"/>
      <c r="AM7931"/>
      <c r="AN7931"/>
      <c r="AO7931"/>
      <c r="AP7931"/>
      <c r="AQ7931"/>
      <c r="AR7931"/>
      <c r="AS7931"/>
      <c r="AT7931"/>
      <c r="AU7931"/>
      <c r="AV7931"/>
      <c r="AW7931"/>
      <c r="AX7931"/>
      <c r="AY7931"/>
      <c r="AZ7931"/>
      <c r="BA7931"/>
      <c r="BB7931"/>
      <c r="BC7931"/>
      <c r="BD7931"/>
      <c r="BE7931"/>
      <c r="BF7931"/>
      <c r="BG7931"/>
      <c r="BH7931"/>
      <c r="BI7931"/>
      <c r="BJ7931"/>
      <c r="BK7931"/>
      <c r="BL7931"/>
      <c r="BM7931"/>
      <c r="BN7931"/>
      <c r="BO7931"/>
      <c r="BP7931"/>
      <c r="BQ7931"/>
      <c r="BR7931"/>
      <c r="BS7931"/>
      <c r="BT7931"/>
      <c r="BU7931"/>
      <c r="BV7931"/>
      <c r="BW7931"/>
      <c r="BX7931"/>
      <c r="BY7931"/>
      <c r="BZ7931"/>
      <c r="CA7931"/>
      <c r="CB7931"/>
      <c r="CC7931"/>
      <c r="CD7931"/>
      <c r="CE7931"/>
      <c r="CF7931"/>
      <c r="CG7931"/>
      <c r="CH7931"/>
      <c r="CI7931"/>
      <c r="CJ7931"/>
      <c r="CK7931"/>
      <c r="CL7931"/>
      <c r="CM7931"/>
      <c r="CN7931"/>
      <c r="CO7931"/>
      <c r="CP7931"/>
      <c r="CQ7931"/>
      <c r="CR7931"/>
      <c r="CS7931"/>
      <c r="CT7931"/>
      <c r="CU7931"/>
      <c r="CV7931"/>
    </row>
    <row r="7932" spans="10:100" x14ac:dyDescent="0.25">
      <c r="J7932"/>
      <c r="K7932"/>
      <c r="L7932"/>
      <c r="M7932"/>
      <c r="N7932"/>
      <c r="O7932"/>
      <c r="P7932"/>
      <c r="Q7932"/>
      <c r="R7932"/>
      <c r="S7932"/>
      <c r="T7932"/>
      <c r="U7932"/>
      <c r="V7932"/>
      <c r="W7932"/>
      <c r="X7932"/>
      <c r="Y7932"/>
      <c r="Z7932"/>
      <c r="AA7932"/>
      <c r="AB7932"/>
      <c r="AC7932"/>
      <c r="AD7932"/>
      <c r="AE7932"/>
      <c r="AF7932"/>
      <c r="AG7932"/>
      <c r="AH7932"/>
      <c r="AI7932"/>
      <c r="AJ7932"/>
      <c r="AK7932"/>
      <c r="AL7932"/>
      <c r="AM7932"/>
      <c r="AN7932"/>
      <c r="AO7932"/>
      <c r="AP7932"/>
      <c r="AQ7932"/>
      <c r="AR7932"/>
      <c r="AS7932"/>
      <c r="AT7932"/>
      <c r="AU7932"/>
      <c r="AV7932"/>
      <c r="AW7932"/>
      <c r="AX7932"/>
      <c r="AY7932"/>
      <c r="AZ7932"/>
      <c r="BA7932"/>
      <c r="BB7932"/>
      <c r="BC7932"/>
      <c r="BD7932"/>
      <c r="BE7932"/>
      <c r="BF7932"/>
      <c r="BG7932"/>
      <c r="BH7932"/>
      <c r="BI7932"/>
      <c r="BJ7932"/>
      <c r="BK7932"/>
      <c r="BL7932"/>
      <c r="BM7932"/>
      <c r="BN7932"/>
      <c r="BO7932"/>
      <c r="BP7932"/>
      <c r="BQ7932"/>
      <c r="BR7932"/>
      <c r="BS7932"/>
      <c r="BT7932"/>
      <c r="BU7932"/>
      <c r="BV7932"/>
      <c r="BW7932"/>
      <c r="BX7932"/>
      <c r="BY7932"/>
      <c r="BZ7932"/>
      <c r="CA7932"/>
      <c r="CB7932"/>
      <c r="CC7932"/>
      <c r="CD7932"/>
      <c r="CE7932"/>
      <c r="CF7932"/>
      <c r="CG7932"/>
      <c r="CH7932"/>
      <c r="CI7932"/>
      <c r="CJ7932"/>
      <c r="CK7932"/>
      <c r="CL7932"/>
      <c r="CM7932"/>
      <c r="CN7932"/>
      <c r="CO7932"/>
      <c r="CP7932"/>
      <c r="CQ7932"/>
      <c r="CR7932"/>
      <c r="CS7932"/>
      <c r="CT7932"/>
      <c r="CU7932"/>
      <c r="CV7932"/>
    </row>
    <row r="7933" spans="10:100" x14ac:dyDescent="0.25">
      <c r="J7933"/>
      <c r="K7933"/>
      <c r="L7933"/>
      <c r="M7933"/>
      <c r="N7933"/>
      <c r="O7933"/>
      <c r="P7933"/>
      <c r="Q7933"/>
      <c r="R7933"/>
      <c r="S7933"/>
      <c r="T7933"/>
      <c r="U7933"/>
      <c r="V7933"/>
      <c r="W7933"/>
      <c r="X7933"/>
      <c r="Y7933"/>
      <c r="Z7933"/>
      <c r="AA7933"/>
      <c r="AB7933"/>
      <c r="AC7933"/>
      <c r="AD7933"/>
      <c r="AE7933"/>
      <c r="AF7933"/>
      <c r="AG7933"/>
      <c r="AH7933"/>
      <c r="AI7933"/>
      <c r="AJ7933"/>
      <c r="AK7933"/>
      <c r="AL7933"/>
      <c r="AM7933"/>
      <c r="AN7933"/>
      <c r="AO7933"/>
      <c r="AP7933"/>
      <c r="AQ7933"/>
      <c r="AR7933"/>
      <c r="AS7933"/>
      <c r="AT7933"/>
      <c r="AU7933"/>
      <c r="AV7933"/>
      <c r="AW7933"/>
      <c r="AX7933"/>
      <c r="AY7933"/>
      <c r="AZ7933"/>
      <c r="BA7933"/>
      <c r="BB7933"/>
      <c r="BC7933"/>
      <c r="BD7933"/>
      <c r="BE7933"/>
      <c r="BF7933"/>
      <c r="BG7933"/>
      <c r="BH7933"/>
      <c r="BI7933"/>
      <c r="BJ7933"/>
      <c r="BK7933"/>
      <c r="BL7933"/>
      <c r="BM7933"/>
      <c r="BN7933"/>
      <c r="BO7933"/>
      <c r="BP7933"/>
      <c r="BQ7933"/>
      <c r="BR7933"/>
      <c r="BS7933"/>
      <c r="BT7933"/>
      <c r="BU7933"/>
      <c r="BV7933"/>
      <c r="BW7933"/>
      <c r="BX7933"/>
      <c r="BY7933"/>
      <c r="BZ7933"/>
      <c r="CA7933"/>
      <c r="CB7933"/>
      <c r="CC7933"/>
      <c r="CD7933"/>
      <c r="CE7933"/>
      <c r="CF7933"/>
      <c r="CG7933"/>
      <c r="CH7933"/>
      <c r="CI7933"/>
      <c r="CJ7933"/>
      <c r="CK7933"/>
      <c r="CL7933"/>
      <c r="CM7933"/>
      <c r="CN7933"/>
      <c r="CO7933"/>
      <c r="CP7933"/>
      <c r="CQ7933"/>
      <c r="CR7933"/>
      <c r="CS7933"/>
      <c r="CT7933"/>
      <c r="CU7933"/>
      <c r="CV7933"/>
    </row>
    <row r="7934" spans="10:100" x14ac:dyDescent="0.25">
      <c r="J7934"/>
      <c r="K7934"/>
      <c r="L7934"/>
      <c r="M7934"/>
      <c r="N7934"/>
      <c r="O7934"/>
      <c r="P7934"/>
      <c r="Q7934"/>
      <c r="R7934"/>
      <c r="S7934"/>
      <c r="T7934"/>
      <c r="U7934"/>
      <c r="V7934"/>
      <c r="W7934"/>
      <c r="X7934"/>
      <c r="Y7934"/>
      <c r="Z7934"/>
      <c r="AA7934"/>
      <c r="AB7934"/>
      <c r="AC7934"/>
      <c r="AD7934"/>
      <c r="AE7934"/>
      <c r="AF7934"/>
      <c r="AG7934"/>
      <c r="AH7934"/>
      <c r="AI7934"/>
      <c r="AJ7934"/>
      <c r="AK7934"/>
      <c r="AL7934"/>
      <c r="AM7934"/>
      <c r="AN7934"/>
      <c r="AO7934"/>
      <c r="AP7934"/>
      <c r="AQ7934"/>
      <c r="AR7934"/>
      <c r="AS7934"/>
      <c r="AT7934"/>
      <c r="AU7934"/>
      <c r="AV7934"/>
      <c r="AW7934"/>
      <c r="AX7934"/>
      <c r="AY7934"/>
      <c r="AZ7934"/>
      <c r="BA7934"/>
      <c r="BB7934"/>
      <c r="BC7934"/>
      <c r="BD7934"/>
      <c r="BE7934"/>
      <c r="BF7934"/>
      <c r="BG7934"/>
      <c r="BH7934"/>
      <c r="BI7934"/>
      <c r="BJ7934"/>
      <c r="BK7934"/>
      <c r="BL7934"/>
      <c r="BM7934"/>
      <c r="BN7934"/>
      <c r="BO7934"/>
      <c r="BP7934"/>
      <c r="BQ7934"/>
      <c r="BR7934"/>
      <c r="BS7934"/>
      <c r="BT7934"/>
      <c r="BU7934"/>
      <c r="BV7934"/>
      <c r="BW7934"/>
      <c r="BX7934"/>
      <c r="BY7934"/>
      <c r="BZ7934"/>
      <c r="CA7934"/>
      <c r="CB7934"/>
      <c r="CC7934"/>
      <c r="CD7934"/>
      <c r="CE7934"/>
      <c r="CF7934"/>
      <c r="CG7934"/>
      <c r="CH7934"/>
      <c r="CI7934"/>
      <c r="CJ7934"/>
      <c r="CK7934"/>
      <c r="CL7934"/>
      <c r="CM7934"/>
      <c r="CN7934"/>
      <c r="CO7934"/>
      <c r="CP7934"/>
      <c r="CQ7934"/>
      <c r="CR7934"/>
      <c r="CS7934"/>
      <c r="CT7934"/>
      <c r="CU7934"/>
      <c r="CV7934"/>
    </row>
    <row r="7935" spans="10:100" x14ac:dyDescent="0.25">
      <c r="J7935"/>
      <c r="K7935"/>
      <c r="L7935"/>
      <c r="M7935"/>
      <c r="N7935"/>
      <c r="O7935"/>
      <c r="P7935"/>
      <c r="Q7935"/>
      <c r="R7935"/>
      <c r="S7935"/>
      <c r="T7935"/>
      <c r="U7935"/>
      <c r="V7935"/>
      <c r="W7935"/>
      <c r="X7935"/>
      <c r="Y7935"/>
      <c r="Z7935"/>
      <c r="AA7935"/>
      <c r="AB7935"/>
      <c r="AC7935"/>
      <c r="AD7935"/>
      <c r="AE7935"/>
      <c r="AF7935"/>
      <c r="AG7935"/>
      <c r="AH7935"/>
      <c r="AI7935"/>
      <c r="AJ7935"/>
      <c r="AK7935"/>
      <c r="AL7935"/>
      <c r="AM7935"/>
      <c r="AN7935"/>
      <c r="AO7935"/>
      <c r="AP7935"/>
      <c r="AQ7935"/>
      <c r="AR7935"/>
      <c r="AS7935"/>
      <c r="AT7935"/>
      <c r="AU7935"/>
      <c r="AV7935"/>
      <c r="AW7935"/>
      <c r="AX7935"/>
      <c r="AY7935"/>
      <c r="AZ7935"/>
      <c r="BA7935"/>
      <c r="BB7935"/>
      <c r="BC7935"/>
      <c r="BD7935"/>
      <c r="BE7935"/>
      <c r="BF7935"/>
      <c r="BG7935"/>
      <c r="BH7935"/>
      <c r="BI7935"/>
      <c r="BJ7935"/>
      <c r="BK7935"/>
      <c r="BL7935"/>
      <c r="BM7935"/>
      <c r="BN7935"/>
      <c r="BO7935"/>
      <c r="BP7935"/>
      <c r="BQ7935"/>
      <c r="BR7935"/>
      <c r="BS7935"/>
      <c r="BT7935"/>
      <c r="BU7935"/>
      <c r="BV7935"/>
      <c r="BW7935"/>
      <c r="BX7935"/>
      <c r="BY7935"/>
      <c r="BZ7935"/>
      <c r="CA7935"/>
      <c r="CB7935"/>
      <c r="CC7935"/>
      <c r="CD7935"/>
      <c r="CE7935"/>
      <c r="CF7935"/>
      <c r="CG7935"/>
      <c r="CH7935"/>
      <c r="CI7935"/>
      <c r="CJ7935"/>
      <c r="CK7935"/>
      <c r="CL7935"/>
      <c r="CM7935"/>
      <c r="CN7935"/>
      <c r="CO7935"/>
      <c r="CP7935"/>
      <c r="CQ7935"/>
      <c r="CR7935"/>
      <c r="CS7935"/>
      <c r="CT7935"/>
      <c r="CU7935"/>
      <c r="CV7935"/>
    </row>
    <row r="7936" spans="10:100" x14ac:dyDescent="0.25">
      <c r="J7936"/>
      <c r="K7936"/>
      <c r="L7936"/>
      <c r="M7936"/>
      <c r="N7936"/>
      <c r="O7936"/>
      <c r="P7936"/>
      <c r="Q7936"/>
      <c r="R7936"/>
      <c r="S7936"/>
      <c r="T7936"/>
      <c r="U7936"/>
      <c r="V7936"/>
      <c r="W7936"/>
      <c r="X7936"/>
      <c r="Y7936"/>
      <c r="Z7936"/>
      <c r="AA7936"/>
      <c r="AB7936"/>
      <c r="AC7936"/>
      <c r="AD7936"/>
      <c r="AE7936"/>
      <c r="AF7936"/>
      <c r="AG7936"/>
      <c r="AH7936"/>
      <c r="AI7936"/>
      <c r="AJ7936"/>
      <c r="AK7936"/>
      <c r="AL7936"/>
      <c r="AM7936"/>
      <c r="AN7936"/>
      <c r="AO7936"/>
      <c r="AP7936"/>
      <c r="AQ7936"/>
      <c r="AR7936"/>
      <c r="AS7936"/>
      <c r="AT7936"/>
      <c r="AU7936"/>
      <c r="AV7936"/>
      <c r="AW7936"/>
      <c r="AX7936"/>
      <c r="AY7936"/>
      <c r="AZ7936"/>
      <c r="BA7936"/>
      <c r="BB7936"/>
      <c r="BC7936"/>
      <c r="BD7936"/>
      <c r="BE7936"/>
      <c r="BF7936"/>
      <c r="BG7936"/>
      <c r="BH7936"/>
      <c r="BI7936"/>
      <c r="BJ7936"/>
      <c r="BK7936"/>
      <c r="BL7936"/>
      <c r="BM7936"/>
      <c r="BN7936"/>
      <c r="BO7936"/>
      <c r="BP7936"/>
      <c r="BQ7936"/>
      <c r="BR7936"/>
      <c r="BS7936"/>
      <c r="BT7936"/>
      <c r="BU7936"/>
      <c r="BV7936"/>
      <c r="BW7936"/>
      <c r="BX7936"/>
      <c r="BY7936"/>
      <c r="BZ7936"/>
      <c r="CA7936"/>
      <c r="CB7936"/>
      <c r="CC7936"/>
      <c r="CD7936"/>
      <c r="CE7936"/>
      <c r="CF7936"/>
      <c r="CG7936"/>
      <c r="CH7936"/>
      <c r="CI7936"/>
      <c r="CJ7936"/>
      <c r="CK7936"/>
      <c r="CL7936"/>
      <c r="CM7936"/>
      <c r="CN7936"/>
      <c r="CO7936"/>
      <c r="CP7936"/>
      <c r="CQ7936"/>
      <c r="CR7936"/>
      <c r="CS7936"/>
      <c r="CT7936"/>
      <c r="CU7936"/>
      <c r="CV7936"/>
    </row>
    <row r="7937" spans="10:100" x14ac:dyDescent="0.25">
      <c r="J7937"/>
      <c r="K7937"/>
      <c r="L7937"/>
      <c r="M7937"/>
      <c r="N7937"/>
      <c r="O7937"/>
      <c r="P7937"/>
      <c r="Q7937"/>
      <c r="R7937"/>
      <c r="S7937"/>
      <c r="T7937"/>
      <c r="U7937"/>
      <c r="V7937"/>
      <c r="W7937"/>
      <c r="X7937"/>
      <c r="Y7937"/>
      <c r="Z7937"/>
      <c r="AA7937"/>
      <c r="AB7937"/>
      <c r="AC7937"/>
      <c r="AD7937"/>
      <c r="AE7937"/>
      <c r="AF7937"/>
      <c r="AG7937"/>
      <c r="AH7937"/>
      <c r="AI7937"/>
      <c r="AJ7937"/>
      <c r="AK7937"/>
      <c r="AL7937"/>
      <c r="AM7937"/>
      <c r="AN7937"/>
      <c r="AO7937"/>
      <c r="AP7937"/>
      <c r="AQ7937"/>
      <c r="AR7937"/>
      <c r="AS7937"/>
      <c r="AT7937"/>
      <c r="AU7937"/>
      <c r="AV7937"/>
      <c r="AW7937"/>
      <c r="AX7937"/>
      <c r="AY7937"/>
      <c r="AZ7937"/>
      <c r="BA7937"/>
      <c r="BB7937"/>
      <c r="BC7937"/>
      <c r="BD7937"/>
      <c r="BE7937"/>
      <c r="BF7937"/>
      <c r="BG7937"/>
      <c r="BH7937"/>
      <c r="BI7937"/>
      <c r="BJ7937"/>
      <c r="BK7937"/>
      <c r="BL7937"/>
      <c r="BM7937"/>
      <c r="BN7937"/>
      <c r="BO7937"/>
      <c r="BP7937"/>
      <c r="BQ7937"/>
      <c r="BR7937"/>
      <c r="BS7937"/>
      <c r="BT7937"/>
      <c r="BU7937"/>
      <c r="BV7937"/>
      <c r="BW7937"/>
      <c r="BX7937"/>
      <c r="BY7937"/>
      <c r="BZ7937"/>
      <c r="CA7937"/>
      <c r="CB7937"/>
      <c r="CC7937"/>
      <c r="CD7937"/>
      <c r="CE7937"/>
      <c r="CF7937"/>
      <c r="CG7937"/>
      <c r="CH7937"/>
      <c r="CI7937"/>
      <c r="CJ7937"/>
      <c r="CK7937"/>
      <c r="CL7937"/>
      <c r="CM7937"/>
      <c r="CN7937"/>
      <c r="CO7937"/>
      <c r="CP7937"/>
      <c r="CQ7937"/>
      <c r="CR7937"/>
      <c r="CS7937"/>
      <c r="CT7937"/>
      <c r="CU7937"/>
      <c r="CV7937"/>
    </row>
    <row r="7938" spans="10:100" x14ac:dyDescent="0.25">
      <c r="J7938"/>
      <c r="K7938"/>
      <c r="L7938"/>
      <c r="M7938"/>
      <c r="N7938"/>
      <c r="O7938"/>
      <c r="P7938"/>
      <c r="Q7938"/>
      <c r="R7938"/>
      <c r="S7938"/>
      <c r="T7938"/>
      <c r="U7938"/>
      <c r="V7938"/>
      <c r="W7938"/>
      <c r="X7938"/>
      <c r="Y7938"/>
      <c r="Z7938"/>
      <c r="AA7938"/>
      <c r="AB7938"/>
      <c r="AC7938"/>
      <c r="AD7938"/>
      <c r="AE7938"/>
      <c r="AF7938"/>
      <c r="AG7938"/>
      <c r="AH7938"/>
      <c r="AI7938"/>
      <c r="AJ7938"/>
      <c r="AK7938"/>
      <c r="AL7938"/>
      <c r="AM7938"/>
      <c r="AN7938"/>
      <c r="AO7938"/>
      <c r="AP7938"/>
      <c r="AQ7938"/>
      <c r="AR7938"/>
      <c r="AS7938"/>
      <c r="AT7938"/>
      <c r="AU7938"/>
      <c r="AV7938"/>
      <c r="AW7938"/>
      <c r="AX7938"/>
      <c r="AY7938"/>
      <c r="AZ7938"/>
      <c r="BA7938"/>
      <c r="BB7938"/>
      <c r="BC7938"/>
      <c r="BD7938"/>
      <c r="BE7938"/>
      <c r="BF7938"/>
      <c r="BG7938"/>
      <c r="BH7938"/>
      <c r="BI7938"/>
      <c r="BJ7938"/>
      <c r="BK7938"/>
      <c r="BL7938"/>
      <c r="BM7938"/>
      <c r="BN7938"/>
      <c r="BO7938"/>
      <c r="BP7938"/>
      <c r="BQ7938"/>
      <c r="BR7938"/>
      <c r="BS7938"/>
      <c r="BT7938"/>
      <c r="BU7938"/>
      <c r="BV7938"/>
      <c r="BW7938"/>
      <c r="BX7938"/>
      <c r="BY7938"/>
      <c r="BZ7938"/>
      <c r="CA7938"/>
      <c r="CB7938"/>
      <c r="CC7938"/>
      <c r="CD7938"/>
      <c r="CE7938"/>
      <c r="CF7938"/>
      <c r="CG7938"/>
      <c r="CH7938"/>
      <c r="CI7938"/>
      <c r="CJ7938"/>
      <c r="CK7938"/>
      <c r="CL7938"/>
      <c r="CM7938"/>
      <c r="CN7938"/>
      <c r="CO7938"/>
      <c r="CP7938"/>
      <c r="CQ7938"/>
      <c r="CR7938"/>
      <c r="CS7938"/>
      <c r="CT7938"/>
      <c r="CU7938"/>
      <c r="CV7938"/>
    </row>
    <row r="7939" spans="10:100" x14ac:dyDescent="0.25">
      <c r="J7939"/>
      <c r="K7939"/>
      <c r="L7939"/>
      <c r="M7939"/>
      <c r="N7939"/>
      <c r="O7939"/>
      <c r="P7939"/>
      <c r="Q7939"/>
      <c r="R7939"/>
      <c r="S7939"/>
      <c r="T7939"/>
      <c r="U7939"/>
      <c r="V7939"/>
      <c r="W7939"/>
      <c r="X7939"/>
      <c r="Y7939"/>
      <c r="Z7939"/>
      <c r="AA7939"/>
      <c r="AB7939"/>
      <c r="AC7939"/>
      <c r="AD7939"/>
      <c r="AE7939"/>
      <c r="AF7939"/>
      <c r="AG7939"/>
      <c r="AH7939"/>
      <c r="AI7939"/>
      <c r="AJ7939"/>
      <c r="AK7939"/>
      <c r="AL7939"/>
      <c r="AM7939"/>
      <c r="AN7939"/>
      <c r="AO7939"/>
      <c r="AP7939"/>
      <c r="AQ7939"/>
      <c r="AR7939"/>
      <c r="AS7939"/>
      <c r="AT7939"/>
      <c r="AU7939"/>
      <c r="AV7939"/>
      <c r="AW7939"/>
      <c r="AX7939"/>
      <c r="AY7939"/>
      <c r="AZ7939"/>
      <c r="BA7939"/>
      <c r="BB7939"/>
      <c r="BC7939"/>
      <c r="BD7939"/>
      <c r="BE7939"/>
      <c r="BF7939"/>
      <c r="BG7939"/>
      <c r="BH7939"/>
      <c r="BI7939"/>
      <c r="BJ7939"/>
      <c r="BK7939"/>
      <c r="BL7939"/>
      <c r="BM7939"/>
      <c r="BN7939"/>
      <c r="BO7939"/>
      <c r="BP7939"/>
      <c r="BQ7939"/>
      <c r="BR7939"/>
      <c r="BS7939"/>
      <c r="BT7939"/>
      <c r="BU7939"/>
      <c r="BV7939"/>
      <c r="BW7939"/>
      <c r="BX7939"/>
      <c r="BY7939"/>
      <c r="BZ7939"/>
      <c r="CA7939"/>
      <c r="CB7939"/>
      <c r="CC7939"/>
      <c r="CD7939"/>
      <c r="CE7939"/>
      <c r="CF7939"/>
      <c r="CG7939"/>
      <c r="CH7939"/>
      <c r="CI7939"/>
      <c r="CJ7939"/>
      <c r="CK7939"/>
      <c r="CL7939"/>
      <c r="CM7939"/>
      <c r="CN7939"/>
      <c r="CO7939"/>
      <c r="CP7939"/>
      <c r="CQ7939"/>
      <c r="CR7939"/>
      <c r="CS7939"/>
      <c r="CT7939"/>
      <c r="CU7939"/>
      <c r="CV7939"/>
    </row>
    <row r="7940" spans="10:100" x14ac:dyDescent="0.25">
      <c r="J7940"/>
      <c r="K7940"/>
      <c r="L7940"/>
      <c r="M7940"/>
      <c r="N7940"/>
      <c r="O7940"/>
      <c r="P7940"/>
      <c r="Q7940"/>
      <c r="R7940"/>
      <c r="S7940"/>
      <c r="T7940"/>
      <c r="U7940"/>
      <c r="V7940"/>
      <c r="W7940"/>
      <c r="X7940"/>
      <c r="Y7940"/>
      <c r="Z7940"/>
      <c r="AA7940"/>
      <c r="AB7940"/>
      <c r="AC7940"/>
      <c r="AD7940"/>
      <c r="AE7940"/>
      <c r="AF7940"/>
      <c r="AG7940"/>
      <c r="AH7940"/>
      <c r="AI7940"/>
      <c r="AJ7940"/>
      <c r="AK7940"/>
      <c r="AL7940"/>
      <c r="AM7940"/>
      <c r="AN7940"/>
      <c r="AO7940"/>
      <c r="AP7940"/>
      <c r="AQ7940"/>
      <c r="AR7940"/>
      <c r="AS7940"/>
      <c r="AT7940"/>
      <c r="AU7940"/>
      <c r="AV7940"/>
      <c r="AW7940"/>
      <c r="AX7940"/>
      <c r="AY7940"/>
      <c r="AZ7940"/>
      <c r="BA7940"/>
      <c r="BB7940"/>
      <c r="BC7940"/>
      <c r="BD7940"/>
      <c r="BE7940"/>
      <c r="BF7940"/>
      <c r="BG7940"/>
      <c r="BH7940"/>
      <c r="BI7940"/>
      <c r="BJ7940"/>
      <c r="BK7940"/>
      <c r="BL7940"/>
      <c r="BM7940"/>
      <c r="BN7940"/>
      <c r="BO7940"/>
      <c r="BP7940"/>
      <c r="BQ7940"/>
      <c r="BR7940"/>
      <c r="BS7940"/>
      <c r="BT7940"/>
      <c r="BU7940"/>
      <c r="BV7940"/>
      <c r="BW7940"/>
      <c r="BX7940"/>
      <c r="BY7940"/>
      <c r="BZ7940"/>
      <c r="CA7940"/>
      <c r="CB7940"/>
      <c r="CC7940"/>
      <c r="CD7940"/>
      <c r="CE7940"/>
      <c r="CF7940"/>
      <c r="CG7940"/>
      <c r="CH7940"/>
      <c r="CI7940"/>
      <c r="CJ7940"/>
      <c r="CK7940"/>
      <c r="CL7940"/>
      <c r="CM7940"/>
      <c r="CN7940"/>
      <c r="CO7940"/>
      <c r="CP7940"/>
      <c r="CQ7940"/>
      <c r="CR7940"/>
      <c r="CS7940"/>
      <c r="CT7940"/>
      <c r="CU7940"/>
      <c r="CV7940"/>
    </row>
    <row r="7941" spans="10:100" x14ac:dyDescent="0.25">
      <c r="J7941"/>
      <c r="K7941"/>
      <c r="L7941"/>
      <c r="M7941"/>
      <c r="N7941"/>
      <c r="O7941"/>
      <c r="P7941"/>
      <c r="Q7941"/>
      <c r="R7941"/>
      <c r="S7941"/>
      <c r="T7941"/>
      <c r="U7941"/>
      <c r="V7941"/>
      <c r="W7941"/>
      <c r="X7941"/>
      <c r="Y7941"/>
      <c r="Z7941"/>
      <c r="AA7941"/>
      <c r="AB7941"/>
      <c r="AC7941"/>
      <c r="AD7941"/>
      <c r="AE7941"/>
      <c r="AF7941"/>
      <c r="AG7941"/>
      <c r="AH7941"/>
      <c r="AI7941"/>
      <c r="AJ7941"/>
      <c r="AK7941"/>
      <c r="AL7941"/>
      <c r="AM7941"/>
      <c r="AN7941"/>
      <c r="AO7941"/>
      <c r="AP7941"/>
      <c r="AQ7941"/>
      <c r="AR7941"/>
      <c r="AS7941"/>
      <c r="AT7941"/>
      <c r="AU7941"/>
      <c r="AV7941"/>
      <c r="AW7941"/>
      <c r="AX7941"/>
      <c r="AY7941"/>
      <c r="AZ7941"/>
      <c r="BA7941"/>
      <c r="BB7941"/>
      <c r="BC7941"/>
      <c r="BD7941"/>
      <c r="BE7941"/>
      <c r="BF7941"/>
      <c r="BG7941"/>
      <c r="BH7941"/>
      <c r="BI7941"/>
      <c r="BJ7941"/>
      <c r="BK7941"/>
      <c r="BL7941"/>
      <c r="BM7941"/>
      <c r="BN7941"/>
      <c r="BO7941"/>
      <c r="BP7941"/>
      <c r="BQ7941"/>
      <c r="BR7941"/>
      <c r="BS7941"/>
      <c r="BT7941"/>
      <c r="BU7941"/>
      <c r="BV7941"/>
      <c r="BW7941"/>
      <c r="BX7941"/>
      <c r="BY7941"/>
      <c r="BZ7941"/>
      <c r="CA7941"/>
      <c r="CB7941"/>
      <c r="CC7941"/>
      <c r="CD7941"/>
      <c r="CE7941"/>
      <c r="CF7941"/>
      <c r="CG7941"/>
      <c r="CH7941"/>
      <c r="CI7941"/>
      <c r="CJ7941"/>
      <c r="CK7941"/>
      <c r="CL7941"/>
      <c r="CM7941"/>
      <c r="CN7941"/>
      <c r="CO7941"/>
      <c r="CP7941"/>
      <c r="CQ7941"/>
      <c r="CR7941"/>
      <c r="CS7941"/>
      <c r="CT7941"/>
      <c r="CU7941"/>
      <c r="CV7941"/>
    </row>
    <row r="7942" spans="10:100" x14ac:dyDescent="0.25">
      <c r="J7942"/>
      <c r="K7942"/>
      <c r="L7942"/>
      <c r="M7942"/>
      <c r="N7942"/>
      <c r="O7942"/>
      <c r="P7942"/>
      <c r="Q7942"/>
      <c r="R7942"/>
      <c r="S7942"/>
      <c r="T7942"/>
      <c r="U7942"/>
      <c r="V7942"/>
      <c r="W7942"/>
      <c r="X7942"/>
      <c r="Y7942"/>
      <c r="Z7942"/>
      <c r="AA7942"/>
      <c r="AB7942"/>
      <c r="AC7942"/>
      <c r="AD7942"/>
      <c r="AE7942"/>
      <c r="AF7942"/>
      <c r="AG7942"/>
      <c r="AH7942"/>
      <c r="AI7942"/>
      <c r="AJ7942"/>
      <c r="AK7942"/>
      <c r="AL7942"/>
      <c r="AM7942"/>
      <c r="AN7942"/>
      <c r="AO7942"/>
      <c r="AP7942"/>
      <c r="AQ7942"/>
      <c r="AR7942"/>
      <c r="AS7942"/>
      <c r="AT7942"/>
      <c r="AU7942"/>
      <c r="AV7942"/>
      <c r="AW7942"/>
      <c r="AX7942"/>
      <c r="AY7942"/>
      <c r="AZ7942"/>
      <c r="BA7942"/>
      <c r="BB7942"/>
      <c r="BC7942"/>
      <c r="BD7942"/>
      <c r="BE7942"/>
      <c r="BF7942"/>
      <c r="BG7942"/>
      <c r="BH7942"/>
      <c r="BI7942"/>
      <c r="BJ7942"/>
      <c r="BK7942"/>
      <c r="BL7942"/>
      <c r="BM7942"/>
      <c r="BN7942"/>
      <c r="BO7942"/>
      <c r="BP7942"/>
      <c r="BQ7942"/>
      <c r="BR7942"/>
      <c r="BS7942"/>
      <c r="BT7942"/>
      <c r="BU7942"/>
      <c r="BV7942"/>
      <c r="BW7942"/>
      <c r="BX7942"/>
      <c r="BY7942"/>
      <c r="BZ7942"/>
      <c r="CA7942"/>
      <c r="CB7942"/>
      <c r="CC7942"/>
      <c r="CD7942"/>
      <c r="CE7942"/>
      <c r="CF7942"/>
      <c r="CG7942"/>
      <c r="CH7942"/>
      <c r="CI7942"/>
      <c r="CJ7942"/>
      <c r="CK7942"/>
      <c r="CL7942"/>
      <c r="CM7942"/>
      <c r="CN7942"/>
      <c r="CO7942"/>
      <c r="CP7942"/>
      <c r="CQ7942"/>
      <c r="CR7942"/>
      <c r="CS7942"/>
      <c r="CT7942"/>
      <c r="CU7942"/>
      <c r="CV7942"/>
    </row>
    <row r="7943" spans="10:100" x14ac:dyDescent="0.25">
      <c r="J7943"/>
      <c r="K7943"/>
      <c r="L7943"/>
      <c r="M7943"/>
      <c r="N7943"/>
      <c r="O7943"/>
      <c r="P7943"/>
      <c r="Q7943"/>
      <c r="R7943"/>
      <c r="S7943"/>
      <c r="T7943"/>
      <c r="U7943"/>
      <c r="V7943"/>
      <c r="W7943"/>
      <c r="X7943"/>
      <c r="Y7943"/>
      <c r="Z7943"/>
      <c r="AA7943"/>
      <c r="AB7943"/>
      <c r="AC7943"/>
      <c r="AD7943"/>
      <c r="AE7943"/>
      <c r="AF7943"/>
      <c r="AG7943"/>
      <c r="AH7943"/>
      <c r="AI7943"/>
      <c r="AJ7943"/>
      <c r="AK7943"/>
      <c r="AL7943"/>
      <c r="AM7943"/>
      <c r="AN7943"/>
      <c r="AO7943"/>
      <c r="AP7943"/>
      <c r="AQ7943"/>
      <c r="AR7943"/>
      <c r="AS7943"/>
      <c r="AT7943"/>
      <c r="AU7943"/>
      <c r="AV7943"/>
      <c r="AW7943"/>
      <c r="AX7943"/>
      <c r="AY7943"/>
      <c r="AZ7943"/>
      <c r="BA7943"/>
      <c r="BB7943"/>
      <c r="BC7943"/>
      <c r="BD7943"/>
      <c r="BE7943"/>
      <c r="BF7943"/>
      <c r="BG7943"/>
      <c r="BH7943"/>
      <c r="BI7943"/>
      <c r="BJ7943"/>
      <c r="BK7943"/>
      <c r="BL7943"/>
      <c r="BM7943"/>
      <c r="BN7943"/>
      <c r="BO7943"/>
      <c r="BP7943"/>
      <c r="BQ7943"/>
      <c r="BR7943"/>
      <c r="BS7943"/>
      <c r="BT7943"/>
      <c r="BU7943"/>
      <c r="BV7943"/>
      <c r="BW7943"/>
      <c r="BX7943"/>
      <c r="BY7943"/>
      <c r="BZ7943"/>
      <c r="CA7943"/>
      <c r="CB7943"/>
      <c r="CC7943"/>
      <c r="CD7943"/>
      <c r="CE7943"/>
      <c r="CF7943"/>
      <c r="CG7943"/>
      <c r="CH7943"/>
      <c r="CI7943"/>
      <c r="CJ7943"/>
      <c r="CK7943"/>
      <c r="CL7943"/>
      <c r="CM7943"/>
      <c r="CN7943"/>
      <c r="CO7943"/>
      <c r="CP7943"/>
      <c r="CQ7943"/>
      <c r="CR7943"/>
      <c r="CS7943"/>
      <c r="CT7943"/>
      <c r="CU7943"/>
      <c r="CV7943"/>
    </row>
    <row r="7944" spans="10:100" x14ac:dyDescent="0.25">
      <c r="J7944"/>
      <c r="K7944"/>
      <c r="L7944"/>
      <c r="M7944"/>
      <c r="N7944"/>
      <c r="O7944"/>
      <c r="P7944"/>
      <c r="Q7944"/>
      <c r="R7944"/>
      <c r="S7944"/>
      <c r="T7944"/>
      <c r="U7944"/>
      <c r="V7944"/>
      <c r="W7944"/>
      <c r="X7944"/>
      <c r="Y7944"/>
      <c r="Z7944"/>
      <c r="AA7944"/>
      <c r="AB7944"/>
      <c r="AC7944"/>
      <c r="AD7944"/>
      <c r="AE7944"/>
      <c r="AF7944"/>
      <c r="AG7944"/>
      <c r="AH7944"/>
      <c r="AI7944"/>
      <c r="AJ7944"/>
      <c r="AK7944"/>
      <c r="AL7944"/>
      <c r="AM7944"/>
      <c r="AN7944"/>
      <c r="AO7944"/>
      <c r="AP7944"/>
      <c r="AQ7944"/>
      <c r="AR7944"/>
      <c r="AS7944"/>
      <c r="AT7944"/>
      <c r="AU7944"/>
      <c r="AV7944"/>
      <c r="AW7944"/>
      <c r="AX7944"/>
      <c r="AY7944"/>
      <c r="AZ7944"/>
      <c r="BA7944"/>
      <c r="BB7944"/>
      <c r="BC7944"/>
      <c r="BD7944"/>
      <c r="BE7944"/>
      <c r="BF7944"/>
      <c r="BG7944"/>
      <c r="BH7944"/>
      <c r="BI7944"/>
      <c r="BJ7944"/>
      <c r="BK7944"/>
      <c r="BL7944"/>
      <c r="BM7944"/>
      <c r="BN7944"/>
      <c r="BO7944"/>
      <c r="BP7944"/>
      <c r="BQ7944"/>
      <c r="BR7944"/>
      <c r="BS7944"/>
      <c r="BT7944"/>
      <c r="BU7944"/>
      <c r="BV7944"/>
      <c r="BW7944"/>
      <c r="BX7944"/>
      <c r="BY7944"/>
      <c r="BZ7944"/>
      <c r="CA7944"/>
      <c r="CB7944"/>
      <c r="CC7944"/>
      <c r="CD7944"/>
      <c r="CE7944"/>
      <c r="CF7944"/>
      <c r="CG7944"/>
      <c r="CH7944"/>
      <c r="CI7944"/>
      <c r="CJ7944"/>
      <c r="CK7944"/>
      <c r="CL7944"/>
      <c r="CM7944"/>
      <c r="CN7944"/>
      <c r="CO7944"/>
      <c r="CP7944"/>
      <c r="CQ7944"/>
      <c r="CR7944"/>
      <c r="CS7944"/>
      <c r="CT7944"/>
      <c r="CU7944"/>
      <c r="CV7944"/>
    </row>
    <row r="7945" spans="10:100" x14ac:dyDescent="0.25">
      <c r="J7945"/>
      <c r="K7945"/>
      <c r="L7945"/>
      <c r="M7945"/>
      <c r="N7945"/>
      <c r="O7945"/>
      <c r="P7945"/>
      <c r="Q7945"/>
      <c r="R7945"/>
      <c r="S7945"/>
      <c r="T7945"/>
      <c r="U7945"/>
      <c r="V7945"/>
      <c r="W7945"/>
      <c r="X7945"/>
      <c r="Y7945"/>
      <c r="Z7945"/>
      <c r="AA7945"/>
      <c r="AB7945"/>
      <c r="AC7945"/>
      <c r="AD7945"/>
      <c r="AE7945"/>
      <c r="AF7945"/>
      <c r="AG7945"/>
      <c r="AH7945"/>
      <c r="AI7945"/>
      <c r="AJ7945"/>
      <c r="AK7945"/>
      <c r="AL7945"/>
      <c r="AM7945"/>
      <c r="AN7945"/>
      <c r="AO7945"/>
      <c r="AP7945"/>
      <c r="AQ7945"/>
      <c r="AR7945"/>
      <c r="AS7945"/>
      <c r="AT7945"/>
      <c r="AU7945"/>
      <c r="AV7945"/>
      <c r="AW7945"/>
      <c r="AX7945"/>
      <c r="AY7945"/>
      <c r="AZ7945"/>
      <c r="BA7945"/>
      <c r="BB7945"/>
      <c r="BC7945"/>
      <c r="BD7945"/>
      <c r="BE7945"/>
      <c r="BF7945"/>
      <c r="BG7945"/>
      <c r="BH7945"/>
      <c r="BI7945"/>
      <c r="BJ7945"/>
      <c r="BK7945"/>
      <c r="BL7945"/>
      <c r="BM7945"/>
      <c r="BN7945"/>
      <c r="BO7945"/>
      <c r="BP7945"/>
      <c r="BQ7945"/>
      <c r="BR7945"/>
      <c r="BS7945"/>
      <c r="BT7945"/>
      <c r="BU7945"/>
      <c r="BV7945"/>
      <c r="BW7945"/>
      <c r="BX7945"/>
      <c r="BY7945"/>
      <c r="BZ7945"/>
      <c r="CA7945"/>
      <c r="CB7945"/>
      <c r="CC7945"/>
      <c r="CD7945"/>
      <c r="CE7945"/>
      <c r="CF7945"/>
      <c r="CG7945"/>
      <c r="CH7945"/>
      <c r="CI7945"/>
      <c r="CJ7945"/>
      <c r="CK7945"/>
      <c r="CL7945"/>
      <c r="CM7945"/>
      <c r="CN7945"/>
      <c r="CO7945"/>
      <c r="CP7945"/>
      <c r="CQ7945"/>
      <c r="CR7945"/>
      <c r="CS7945"/>
      <c r="CT7945"/>
      <c r="CU7945"/>
      <c r="CV7945"/>
    </row>
    <row r="7946" spans="10:100" x14ac:dyDescent="0.25">
      <c r="J7946"/>
      <c r="K7946"/>
      <c r="L7946"/>
      <c r="M7946"/>
      <c r="N7946"/>
      <c r="O7946"/>
      <c r="P7946"/>
      <c r="Q7946"/>
      <c r="R7946"/>
      <c r="S7946"/>
      <c r="T7946"/>
      <c r="U7946"/>
      <c r="V7946"/>
      <c r="W7946"/>
      <c r="X7946"/>
      <c r="Y7946"/>
      <c r="Z7946"/>
      <c r="AA7946"/>
      <c r="AB7946"/>
      <c r="AC7946"/>
      <c r="AD7946"/>
      <c r="AE7946"/>
      <c r="AF7946"/>
      <c r="AG7946"/>
      <c r="AH7946"/>
      <c r="AI7946"/>
      <c r="AJ7946"/>
      <c r="AK7946"/>
      <c r="AL7946"/>
      <c r="AM7946"/>
      <c r="AN7946"/>
      <c r="AO7946"/>
      <c r="AP7946"/>
      <c r="AQ7946"/>
      <c r="AR7946"/>
      <c r="AS7946"/>
      <c r="AT7946"/>
      <c r="AU7946"/>
      <c r="AV7946"/>
      <c r="AW7946"/>
      <c r="AX7946"/>
      <c r="AY7946"/>
      <c r="AZ7946"/>
      <c r="BA7946"/>
      <c r="BB7946"/>
      <c r="BC7946"/>
      <c r="BD7946"/>
      <c r="BE7946"/>
      <c r="BF7946"/>
      <c r="BG7946"/>
      <c r="BH7946"/>
      <c r="BI7946"/>
      <c r="BJ7946"/>
      <c r="BK7946"/>
      <c r="BL7946"/>
      <c r="BM7946"/>
      <c r="BN7946"/>
      <c r="BO7946"/>
      <c r="BP7946"/>
      <c r="BQ7946"/>
      <c r="BR7946"/>
      <c r="BS7946"/>
      <c r="BT7946"/>
      <c r="BU7946"/>
      <c r="BV7946"/>
      <c r="BW7946"/>
      <c r="BX7946"/>
      <c r="BY7946"/>
      <c r="BZ7946"/>
      <c r="CA7946"/>
      <c r="CB7946"/>
      <c r="CC7946"/>
      <c r="CD7946"/>
      <c r="CE7946"/>
      <c r="CF7946"/>
      <c r="CG7946"/>
      <c r="CH7946"/>
      <c r="CI7946"/>
      <c r="CJ7946"/>
      <c r="CK7946"/>
      <c r="CL7946"/>
      <c r="CM7946"/>
      <c r="CN7946"/>
      <c r="CO7946"/>
      <c r="CP7946"/>
      <c r="CQ7946"/>
      <c r="CR7946"/>
      <c r="CS7946"/>
      <c r="CT7946"/>
      <c r="CU7946"/>
      <c r="CV7946"/>
    </row>
    <row r="7947" spans="10:100" x14ac:dyDescent="0.25">
      <c r="J7947"/>
      <c r="K7947"/>
      <c r="L7947"/>
      <c r="M7947"/>
      <c r="N7947"/>
      <c r="O7947"/>
      <c r="P7947"/>
      <c r="Q7947"/>
      <c r="R7947"/>
      <c r="S7947"/>
      <c r="T7947"/>
      <c r="U7947"/>
      <c r="V7947"/>
      <c r="W7947"/>
      <c r="X7947"/>
      <c r="Y7947"/>
      <c r="Z7947"/>
      <c r="AA7947"/>
      <c r="AB7947"/>
      <c r="AC7947"/>
      <c r="AD7947"/>
      <c r="AE7947"/>
      <c r="AF7947"/>
      <c r="AG7947"/>
      <c r="AH7947"/>
      <c r="AI7947"/>
      <c r="AJ7947"/>
      <c r="AK7947"/>
      <c r="AL7947"/>
      <c r="AM7947"/>
      <c r="AN7947"/>
      <c r="AO7947"/>
      <c r="AP7947"/>
      <c r="AQ7947"/>
      <c r="AR7947"/>
      <c r="AS7947"/>
      <c r="AT7947"/>
      <c r="AU7947"/>
      <c r="AV7947"/>
      <c r="AW7947"/>
      <c r="AX7947"/>
      <c r="AY7947"/>
      <c r="AZ7947"/>
      <c r="BA7947"/>
      <c r="BB7947"/>
      <c r="BC7947"/>
      <c r="BD7947"/>
      <c r="BE7947"/>
      <c r="BF7947"/>
      <c r="BG7947"/>
      <c r="BH7947"/>
      <c r="BI7947"/>
      <c r="BJ7947"/>
      <c r="BK7947"/>
      <c r="BL7947"/>
      <c r="BM7947"/>
      <c r="BN7947"/>
      <c r="BO7947"/>
      <c r="BP7947"/>
      <c r="BQ7947"/>
      <c r="BR7947"/>
      <c r="BS7947"/>
      <c r="BT7947"/>
      <c r="BU7947"/>
      <c r="BV7947"/>
      <c r="BW7947"/>
      <c r="BX7947"/>
      <c r="BY7947"/>
      <c r="BZ7947"/>
      <c r="CA7947"/>
      <c r="CB7947"/>
      <c r="CC7947"/>
      <c r="CD7947"/>
      <c r="CE7947"/>
      <c r="CF7947"/>
      <c r="CG7947"/>
      <c r="CH7947"/>
      <c r="CI7947"/>
      <c r="CJ7947"/>
      <c r="CK7947"/>
      <c r="CL7947"/>
      <c r="CM7947"/>
      <c r="CN7947"/>
      <c r="CO7947"/>
      <c r="CP7947"/>
      <c r="CQ7947"/>
      <c r="CR7947"/>
      <c r="CS7947"/>
      <c r="CT7947"/>
      <c r="CU7947"/>
      <c r="CV7947"/>
    </row>
    <row r="7948" spans="10:100" x14ac:dyDescent="0.25">
      <c r="J7948"/>
      <c r="K7948"/>
      <c r="L7948"/>
      <c r="M7948"/>
      <c r="N7948"/>
      <c r="O7948"/>
      <c r="P7948"/>
      <c r="Q7948"/>
      <c r="R7948"/>
      <c r="S7948"/>
      <c r="T7948"/>
      <c r="U7948"/>
      <c r="V7948"/>
      <c r="W7948"/>
      <c r="X7948"/>
      <c r="Y7948"/>
      <c r="Z7948"/>
      <c r="AA7948"/>
      <c r="AB7948"/>
      <c r="AC7948"/>
      <c r="AD7948"/>
      <c r="AE7948"/>
      <c r="AF7948"/>
      <c r="AG7948"/>
      <c r="AH7948"/>
      <c r="AI7948"/>
      <c r="AJ7948"/>
      <c r="AK7948"/>
      <c r="AL7948"/>
      <c r="AM7948"/>
      <c r="AN7948"/>
      <c r="AO7948"/>
      <c r="AP7948"/>
      <c r="AQ7948"/>
      <c r="AR7948"/>
      <c r="AS7948"/>
      <c r="AT7948"/>
      <c r="AU7948"/>
      <c r="AV7948"/>
      <c r="AW7948"/>
      <c r="AX7948"/>
      <c r="AY7948"/>
      <c r="AZ7948"/>
      <c r="BA7948"/>
      <c r="BB7948"/>
      <c r="BC7948"/>
      <c r="BD7948"/>
      <c r="BE7948"/>
      <c r="BF7948"/>
      <c r="BG7948"/>
      <c r="BH7948"/>
      <c r="BI7948"/>
      <c r="BJ7948"/>
      <c r="BK7948"/>
      <c r="BL7948"/>
      <c r="BM7948"/>
      <c r="BN7948"/>
      <c r="BO7948"/>
      <c r="BP7948"/>
      <c r="BQ7948"/>
      <c r="BR7948"/>
      <c r="BS7948"/>
      <c r="BT7948"/>
      <c r="BU7948"/>
      <c r="BV7948"/>
      <c r="BW7948"/>
      <c r="BX7948"/>
      <c r="BY7948"/>
      <c r="BZ7948"/>
      <c r="CA7948"/>
      <c r="CB7948"/>
      <c r="CC7948"/>
      <c r="CD7948"/>
      <c r="CE7948"/>
      <c r="CF7948"/>
      <c r="CG7948"/>
      <c r="CH7948"/>
      <c r="CI7948"/>
      <c r="CJ7948"/>
      <c r="CK7948"/>
      <c r="CL7948"/>
      <c r="CM7948"/>
      <c r="CN7948"/>
      <c r="CO7948"/>
      <c r="CP7948"/>
      <c r="CQ7948"/>
      <c r="CR7948"/>
      <c r="CS7948"/>
      <c r="CT7948"/>
      <c r="CU7948"/>
      <c r="CV7948"/>
    </row>
    <row r="7949" spans="10:100" x14ac:dyDescent="0.25">
      <c r="J7949"/>
      <c r="K7949"/>
      <c r="L7949"/>
      <c r="M7949"/>
      <c r="N7949"/>
      <c r="O7949"/>
      <c r="P7949"/>
      <c r="Q7949"/>
      <c r="R7949"/>
      <c r="S7949"/>
      <c r="T7949"/>
      <c r="U7949"/>
      <c r="V7949"/>
      <c r="W7949"/>
      <c r="X7949"/>
      <c r="Y7949"/>
      <c r="Z7949"/>
      <c r="AA7949"/>
      <c r="AB7949"/>
      <c r="AC7949"/>
      <c r="AD7949"/>
      <c r="AE7949"/>
      <c r="AF7949"/>
      <c r="AG7949"/>
      <c r="AH7949"/>
      <c r="AI7949"/>
      <c r="AJ7949"/>
      <c r="AK7949"/>
      <c r="AL7949"/>
      <c r="AM7949"/>
      <c r="AN7949"/>
      <c r="AO7949"/>
      <c r="AP7949"/>
      <c r="AQ7949"/>
      <c r="AR7949"/>
      <c r="AS7949"/>
      <c r="AT7949"/>
      <c r="AU7949"/>
      <c r="AV7949"/>
      <c r="AW7949"/>
      <c r="AX7949"/>
      <c r="AY7949"/>
      <c r="AZ7949"/>
      <c r="BA7949"/>
      <c r="BB7949"/>
      <c r="BC7949"/>
      <c r="BD7949"/>
      <c r="BE7949"/>
      <c r="BF7949"/>
      <c r="BG7949"/>
      <c r="BH7949"/>
      <c r="BI7949"/>
      <c r="BJ7949"/>
      <c r="BK7949"/>
      <c r="BL7949"/>
      <c r="BM7949"/>
      <c r="BN7949"/>
      <c r="BO7949"/>
      <c r="BP7949"/>
      <c r="BQ7949"/>
      <c r="BR7949"/>
      <c r="BS7949"/>
      <c r="BT7949"/>
      <c r="BU7949"/>
      <c r="BV7949"/>
      <c r="BW7949"/>
      <c r="BX7949"/>
      <c r="BY7949"/>
      <c r="BZ7949"/>
      <c r="CA7949"/>
      <c r="CB7949"/>
      <c r="CC7949"/>
      <c r="CD7949"/>
      <c r="CE7949"/>
      <c r="CF7949"/>
      <c r="CG7949"/>
      <c r="CH7949"/>
      <c r="CI7949"/>
      <c r="CJ7949"/>
      <c r="CK7949"/>
      <c r="CL7949"/>
      <c r="CM7949"/>
      <c r="CN7949"/>
      <c r="CO7949"/>
      <c r="CP7949"/>
      <c r="CQ7949"/>
      <c r="CR7949"/>
      <c r="CS7949"/>
      <c r="CT7949"/>
      <c r="CU7949"/>
      <c r="CV7949"/>
    </row>
    <row r="7950" spans="10:100" x14ac:dyDescent="0.25">
      <c r="J7950"/>
      <c r="K7950"/>
      <c r="L7950"/>
      <c r="M7950"/>
      <c r="N7950"/>
      <c r="O7950"/>
      <c r="P7950"/>
      <c r="Q7950"/>
      <c r="R7950"/>
      <c r="S7950"/>
      <c r="T7950"/>
      <c r="U7950"/>
      <c r="V7950"/>
      <c r="W7950"/>
      <c r="X7950"/>
      <c r="Y7950"/>
      <c r="Z7950"/>
      <c r="AA7950"/>
      <c r="AB7950"/>
      <c r="AC7950"/>
      <c r="AD7950"/>
      <c r="AE7950"/>
      <c r="AF7950"/>
      <c r="AG7950"/>
      <c r="AH7950"/>
      <c r="AI7950"/>
      <c r="AJ7950"/>
      <c r="AK7950"/>
      <c r="AL7950"/>
      <c r="AM7950"/>
      <c r="AN7950"/>
      <c r="AO7950"/>
      <c r="AP7950"/>
      <c r="AQ7950"/>
      <c r="AR7950"/>
      <c r="AS7950"/>
      <c r="AT7950"/>
      <c r="AU7950"/>
      <c r="AV7950"/>
      <c r="AW7950"/>
      <c r="AX7950"/>
      <c r="AY7950"/>
      <c r="AZ7950"/>
      <c r="BA7950"/>
      <c r="BB7950"/>
      <c r="BC7950"/>
      <c r="BD7950"/>
      <c r="BE7950"/>
      <c r="BF7950"/>
      <c r="BG7950"/>
      <c r="BH7950"/>
      <c r="BI7950"/>
      <c r="BJ7950"/>
      <c r="BK7950"/>
      <c r="BL7950"/>
      <c r="BM7950"/>
      <c r="BN7950"/>
      <c r="BO7950"/>
      <c r="BP7950"/>
      <c r="BQ7950"/>
      <c r="BR7950"/>
      <c r="BS7950"/>
      <c r="BT7950"/>
      <c r="BU7950"/>
      <c r="BV7950"/>
      <c r="BW7950"/>
      <c r="BX7950"/>
      <c r="BY7950"/>
      <c r="BZ7950"/>
      <c r="CA7950"/>
      <c r="CB7950"/>
      <c r="CC7950"/>
      <c r="CD7950"/>
      <c r="CE7950"/>
      <c r="CF7950"/>
      <c r="CG7950"/>
      <c r="CH7950"/>
      <c r="CI7950"/>
      <c r="CJ7950"/>
      <c r="CK7950"/>
      <c r="CL7950"/>
      <c r="CM7950"/>
      <c r="CN7950"/>
      <c r="CO7950"/>
      <c r="CP7950"/>
      <c r="CQ7950"/>
      <c r="CR7950"/>
      <c r="CS7950"/>
      <c r="CT7950"/>
      <c r="CU7950"/>
      <c r="CV7950"/>
    </row>
    <row r="7951" spans="10:100" x14ac:dyDescent="0.25">
      <c r="J7951"/>
      <c r="K7951"/>
      <c r="L7951"/>
      <c r="M7951"/>
      <c r="N7951"/>
      <c r="O7951"/>
      <c r="P7951"/>
      <c r="Q7951"/>
      <c r="R7951"/>
      <c r="S7951"/>
      <c r="T7951"/>
      <c r="U7951"/>
      <c r="V7951"/>
      <c r="W7951"/>
      <c r="X7951"/>
      <c r="Y7951"/>
      <c r="Z7951"/>
      <c r="AA7951"/>
      <c r="AB7951"/>
      <c r="AC7951"/>
      <c r="AD7951"/>
      <c r="AE7951"/>
      <c r="AF7951"/>
      <c r="AG7951"/>
      <c r="AH7951"/>
      <c r="AI7951"/>
      <c r="AJ7951"/>
      <c r="AK7951"/>
      <c r="AL7951"/>
      <c r="AM7951"/>
      <c r="AN7951"/>
      <c r="AO7951"/>
      <c r="AP7951"/>
      <c r="AQ7951"/>
      <c r="AR7951"/>
      <c r="AS7951"/>
      <c r="AT7951"/>
      <c r="AU7951"/>
      <c r="AV7951"/>
      <c r="AW7951"/>
      <c r="AX7951"/>
      <c r="AY7951"/>
      <c r="AZ7951"/>
      <c r="BA7951"/>
      <c r="BB7951"/>
      <c r="BC7951"/>
      <c r="BD7951"/>
      <c r="BE7951"/>
      <c r="BF7951"/>
      <c r="BG7951"/>
      <c r="BH7951"/>
      <c r="BI7951"/>
      <c r="BJ7951"/>
      <c r="BK7951"/>
      <c r="BL7951"/>
      <c r="BM7951"/>
      <c r="BN7951"/>
      <c r="BO7951"/>
      <c r="BP7951"/>
      <c r="BQ7951"/>
      <c r="BR7951"/>
      <c r="BS7951"/>
      <c r="BT7951"/>
      <c r="BU7951"/>
      <c r="BV7951"/>
      <c r="BW7951"/>
      <c r="BX7951"/>
      <c r="BY7951"/>
      <c r="BZ7951"/>
      <c r="CA7951"/>
      <c r="CB7951"/>
      <c r="CC7951"/>
      <c r="CD7951"/>
      <c r="CE7951"/>
      <c r="CF7951"/>
      <c r="CG7951"/>
      <c r="CH7951"/>
      <c r="CI7951"/>
      <c r="CJ7951"/>
      <c r="CK7951"/>
      <c r="CL7951"/>
      <c r="CM7951"/>
      <c r="CN7951"/>
      <c r="CO7951"/>
      <c r="CP7951"/>
      <c r="CQ7951"/>
      <c r="CR7951"/>
      <c r="CS7951"/>
      <c r="CT7951"/>
      <c r="CU7951"/>
      <c r="CV7951"/>
    </row>
    <row r="7952" spans="10:100" x14ac:dyDescent="0.25">
      <c r="J7952"/>
      <c r="K7952"/>
      <c r="L7952"/>
      <c r="M7952"/>
      <c r="N7952"/>
      <c r="O7952"/>
      <c r="P7952"/>
      <c r="Q7952"/>
      <c r="R7952"/>
      <c r="S7952"/>
      <c r="T7952"/>
      <c r="U7952"/>
      <c r="V7952"/>
      <c r="W7952"/>
      <c r="X7952"/>
      <c r="Y7952"/>
      <c r="Z7952"/>
      <c r="AA7952"/>
      <c r="AB7952"/>
      <c r="AC7952"/>
      <c r="AD7952"/>
      <c r="AE7952"/>
      <c r="AF7952"/>
      <c r="AG7952"/>
      <c r="AH7952"/>
      <c r="AI7952"/>
      <c r="AJ7952"/>
      <c r="AK7952"/>
      <c r="AL7952"/>
      <c r="AM7952"/>
      <c r="AN7952"/>
      <c r="AO7952"/>
      <c r="AP7952"/>
      <c r="AQ7952"/>
      <c r="AR7952"/>
      <c r="AS7952"/>
      <c r="AT7952"/>
      <c r="AU7952"/>
      <c r="AV7952"/>
      <c r="AW7952"/>
      <c r="AX7952"/>
      <c r="AY7952"/>
      <c r="AZ7952"/>
      <c r="BA7952"/>
      <c r="BB7952"/>
      <c r="BC7952"/>
      <c r="BD7952"/>
      <c r="BE7952"/>
      <c r="BF7952"/>
      <c r="BG7952"/>
      <c r="BH7952"/>
      <c r="BI7952"/>
      <c r="BJ7952"/>
      <c r="BK7952"/>
      <c r="BL7952"/>
      <c r="BM7952"/>
      <c r="BN7952"/>
      <c r="BO7952"/>
      <c r="BP7952"/>
      <c r="BQ7952"/>
      <c r="BR7952"/>
      <c r="BS7952"/>
      <c r="BT7952"/>
      <c r="BU7952"/>
      <c r="BV7952"/>
      <c r="BW7952"/>
      <c r="BX7952"/>
      <c r="BY7952"/>
      <c r="BZ7952"/>
      <c r="CA7952"/>
      <c r="CB7952"/>
      <c r="CC7952"/>
      <c r="CD7952"/>
      <c r="CE7952"/>
      <c r="CF7952"/>
      <c r="CG7952"/>
      <c r="CH7952"/>
      <c r="CI7952"/>
      <c r="CJ7952"/>
      <c r="CK7952"/>
      <c r="CL7952"/>
      <c r="CM7952"/>
      <c r="CN7952"/>
      <c r="CO7952"/>
      <c r="CP7952"/>
      <c r="CQ7952"/>
      <c r="CR7952"/>
      <c r="CS7952"/>
      <c r="CT7952"/>
      <c r="CU7952"/>
      <c r="CV7952"/>
    </row>
    <row r="7953" spans="10:100" x14ac:dyDescent="0.25">
      <c r="J7953"/>
      <c r="K7953"/>
      <c r="L7953"/>
      <c r="M7953"/>
      <c r="N7953"/>
      <c r="O7953"/>
      <c r="P7953"/>
      <c r="Q7953"/>
      <c r="R7953"/>
      <c r="S7953"/>
      <c r="T7953"/>
      <c r="U7953"/>
      <c r="V7953"/>
      <c r="W7953"/>
      <c r="X7953"/>
      <c r="Y7953"/>
      <c r="Z7953"/>
      <c r="AA7953"/>
      <c r="AB7953"/>
      <c r="AC7953"/>
      <c r="AD7953"/>
      <c r="AE7953"/>
      <c r="AF7953"/>
      <c r="AG7953"/>
      <c r="AH7953"/>
      <c r="AI7953"/>
      <c r="AJ7953"/>
      <c r="AK7953"/>
      <c r="AL7953"/>
      <c r="AM7953"/>
      <c r="AN7953"/>
      <c r="AO7953"/>
      <c r="AP7953"/>
      <c r="AQ7953"/>
      <c r="AR7953"/>
      <c r="AS7953"/>
      <c r="AT7953"/>
      <c r="AU7953"/>
      <c r="AV7953"/>
      <c r="AW7953"/>
      <c r="AX7953"/>
      <c r="AY7953"/>
      <c r="AZ7953"/>
      <c r="BA7953"/>
      <c r="BB7953"/>
      <c r="BC7953"/>
      <c r="BD7953"/>
      <c r="BE7953"/>
      <c r="BF7953"/>
      <c r="BG7953"/>
      <c r="BH7953"/>
      <c r="BI7953"/>
      <c r="BJ7953"/>
      <c r="BK7953"/>
      <c r="BL7953"/>
      <c r="BM7953"/>
      <c r="BN7953"/>
      <c r="BO7953"/>
      <c r="BP7953"/>
      <c r="BQ7953"/>
      <c r="BR7953"/>
      <c r="BS7953"/>
      <c r="BT7953"/>
      <c r="BU7953"/>
      <c r="BV7953"/>
      <c r="BW7953"/>
      <c r="BX7953"/>
      <c r="BY7953"/>
      <c r="BZ7953"/>
      <c r="CA7953"/>
      <c r="CB7953"/>
      <c r="CC7953"/>
      <c r="CD7953"/>
      <c r="CE7953"/>
      <c r="CF7953"/>
      <c r="CG7953"/>
      <c r="CH7953"/>
      <c r="CI7953"/>
      <c r="CJ7953"/>
      <c r="CK7953"/>
      <c r="CL7953"/>
      <c r="CM7953"/>
      <c r="CN7953"/>
      <c r="CO7953"/>
      <c r="CP7953"/>
      <c r="CQ7953"/>
      <c r="CR7953"/>
      <c r="CS7953"/>
      <c r="CT7953"/>
      <c r="CU7953"/>
      <c r="CV7953"/>
    </row>
    <row r="7954" spans="10:100" x14ac:dyDescent="0.25">
      <c r="J7954"/>
      <c r="K7954"/>
      <c r="L7954"/>
      <c r="M7954"/>
      <c r="N7954"/>
      <c r="O7954"/>
      <c r="P7954"/>
      <c r="Q7954"/>
      <c r="R7954"/>
      <c r="S7954"/>
      <c r="T7954"/>
      <c r="U7954"/>
      <c r="V7954"/>
      <c r="W7954"/>
      <c r="X7954"/>
      <c r="Y7954"/>
      <c r="Z7954"/>
      <c r="AA7954"/>
      <c r="AB7954"/>
      <c r="AC7954"/>
      <c r="AD7954"/>
      <c r="AE7954"/>
      <c r="AF7954"/>
      <c r="AG7954"/>
      <c r="AH7954"/>
      <c r="AI7954"/>
      <c r="AJ7954"/>
      <c r="AK7954"/>
      <c r="AL7954"/>
      <c r="AM7954"/>
      <c r="AN7954"/>
      <c r="AO7954"/>
      <c r="AP7954"/>
      <c r="AQ7954"/>
      <c r="AR7954"/>
      <c r="AS7954"/>
      <c r="AT7954"/>
      <c r="AU7954"/>
      <c r="AV7954"/>
      <c r="AW7954"/>
      <c r="AX7954"/>
      <c r="AY7954"/>
      <c r="AZ7954"/>
      <c r="BA7954"/>
      <c r="BB7954"/>
      <c r="BC7954"/>
      <c r="BD7954"/>
      <c r="BE7954"/>
      <c r="BF7954"/>
      <c r="BG7954"/>
      <c r="BH7954"/>
      <c r="BI7954"/>
      <c r="BJ7954"/>
      <c r="BK7954"/>
      <c r="BL7954"/>
      <c r="BM7954"/>
      <c r="BN7954"/>
      <c r="BO7954"/>
      <c r="BP7954"/>
      <c r="BQ7954"/>
      <c r="BR7954"/>
      <c r="BS7954"/>
      <c r="BT7954"/>
      <c r="BU7954"/>
      <c r="BV7954"/>
      <c r="BW7954"/>
      <c r="BX7954"/>
      <c r="BY7954"/>
      <c r="BZ7954"/>
      <c r="CA7954"/>
      <c r="CB7954"/>
      <c r="CC7954"/>
      <c r="CD7954"/>
      <c r="CE7954"/>
      <c r="CF7954"/>
      <c r="CG7954"/>
      <c r="CH7954"/>
      <c r="CI7954"/>
      <c r="CJ7954"/>
      <c r="CK7954"/>
      <c r="CL7954"/>
      <c r="CM7954"/>
      <c r="CN7954"/>
      <c r="CO7954"/>
      <c r="CP7954"/>
      <c r="CQ7954"/>
      <c r="CR7954"/>
      <c r="CS7954"/>
      <c r="CT7954"/>
      <c r="CU7954"/>
      <c r="CV7954"/>
    </row>
    <row r="7955" spans="10:100" x14ac:dyDescent="0.25">
      <c r="J7955"/>
      <c r="K7955"/>
      <c r="L7955"/>
      <c r="M7955"/>
      <c r="N7955"/>
      <c r="O7955"/>
      <c r="P7955"/>
      <c r="Q7955"/>
      <c r="R7955"/>
      <c r="S7955"/>
      <c r="T7955"/>
      <c r="U7955"/>
      <c r="V7955"/>
      <c r="W7955"/>
      <c r="X7955"/>
      <c r="Y7955"/>
      <c r="Z7955"/>
      <c r="AA7955"/>
      <c r="AB7955"/>
      <c r="AC7955"/>
      <c r="AD7955"/>
      <c r="AE7955"/>
      <c r="AF7955"/>
      <c r="AG7955"/>
      <c r="AH7955"/>
      <c r="AI7955"/>
      <c r="AJ7955"/>
      <c r="AK7955"/>
      <c r="AL7955"/>
      <c r="AM7955"/>
      <c r="AN7955"/>
      <c r="AO7955"/>
      <c r="AP7955"/>
      <c r="AQ7955"/>
      <c r="AR7955"/>
      <c r="AS7955"/>
      <c r="AT7955"/>
      <c r="AU7955"/>
      <c r="AV7955"/>
      <c r="AW7955"/>
      <c r="AX7955"/>
      <c r="AY7955"/>
      <c r="AZ7955"/>
      <c r="BA7955"/>
      <c r="BB7955"/>
      <c r="BC7955"/>
      <c r="BD7955"/>
      <c r="BE7955"/>
      <c r="BF7955"/>
      <c r="BG7955"/>
      <c r="BH7955"/>
      <c r="BI7955"/>
      <c r="BJ7955"/>
      <c r="BK7955"/>
      <c r="BL7955"/>
      <c r="BM7955"/>
      <c r="BN7955"/>
      <c r="BO7955"/>
      <c r="BP7955"/>
      <c r="BQ7955"/>
      <c r="BR7955"/>
      <c r="BS7955"/>
      <c r="BT7955"/>
      <c r="BU7955"/>
      <c r="BV7955"/>
      <c r="BW7955"/>
      <c r="BX7955"/>
      <c r="BY7955"/>
      <c r="BZ7955"/>
      <c r="CA7955"/>
      <c r="CB7955"/>
      <c r="CC7955"/>
      <c r="CD7955"/>
      <c r="CE7955"/>
      <c r="CF7955"/>
      <c r="CG7955"/>
      <c r="CH7955"/>
      <c r="CI7955"/>
      <c r="CJ7955"/>
      <c r="CK7955"/>
      <c r="CL7955"/>
      <c r="CM7955"/>
      <c r="CN7955"/>
      <c r="CO7955"/>
      <c r="CP7955"/>
      <c r="CQ7955"/>
      <c r="CR7955"/>
      <c r="CS7955"/>
      <c r="CT7955"/>
      <c r="CU7955"/>
      <c r="CV7955"/>
    </row>
    <row r="7956" spans="10:100" x14ac:dyDescent="0.25">
      <c r="J7956"/>
      <c r="K7956"/>
      <c r="L7956"/>
      <c r="M7956"/>
      <c r="N7956"/>
      <c r="O7956"/>
      <c r="P7956"/>
      <c r="Q7956"/>
      <c r="R7956"/>
      <c r="S7956"/>
      <c r="T7956"/>
      <c r="U7956"/>
      <c r="V7956"/>
      <c r="W7956"/>
      <c r="X7956"/>
      <c r="Y7956"/>
      <c r="Z7956"/>
      <c r="AA7956"/>
      <c r="AB7956"/>
      <c r="AC7956"/>
      <c r="AD7956"/>
      <c r="AE7956"/>
      <c r="AF7956"/>
      <c r="AG7956"/>
      <c r="AH7956"/>
      <c r="AI7956"/>
      <c r="AJ7956"/>
      <c r="AK7956"/>
      <c r="AL7956"/>
      <c r="AM7956"/>
      <c r="AN7956"/>
      <c r="AO7956"/>
      <c r="AP7956"/>
      <c r="AQ7956"/>
      <c r="AR7956"/>
      <c r="AS7956"/>
      <c r="AT7956"/>
      <c r="AU7956"/>
      <c r="AV7956"/>
      <c r="AW7956"/>
      <c r="AX7956"/>
      <c r="AY7956"/>
      <c r="AZ7956"/>
      <c r="BA7956"/>
      <c r="BB7956"/>
      <c r="BC7956"/>
      <c r="BD7956"/>
      <c r="BE7956"/>
      <c r="BF7956"/>
      <c r="BG7956"/>
      <c r="BH7956"/>
      <c r="BI7956"/>
      <c r="BJ7956"/>
      <c r="BK7956"/>
      <c r="BL7956"/>
      <c r="BM7956"/>
      <c r="BN7956"/>
      <c r="BO7956"/>
      <c r="BP7956"/>
      <c r="BQ7956"/>
      <c r="BR7956"/>
      <c r="BS7956"/>
      <c r="BT7956"/>
      <c r="BU7956"/>
      <c r="BV7956"/>
      <c r="BW7956"/>
      <c r="BX7956"/>
      <c r="BY7956"/>
      <c r="BZ7956"/>
      <c r="CA7956"/>
      <c r="CB7956"/>
      <c r="CC7956"/>
      <c r="CD7956"/>
      <c r="CE7956"/>
      <c r="CF7956"/>
      <c r="CG7956"/>
      <c r="CH7956"/>
      <c r="CI7956"/>
      <c r="CJ7956"/>
      <c r="CK7956"/>
      <c r="CL7956"/>
      <c r="CM7956"/>
      <c r="CN7956"/>
      <c r="CO7956"/>
      <c r="CP7956"/>
      <c r="CQ7956"/>
      <c r="CR7956"/>
      <c r="CS7956"/>
      <c r="CT7956"/>
      <c r="CU7956"/>
      <c r="CV7956"/>
    </row>
    <row r="7957" spans="10:100" x14ac:dyDescent="0.25">
      <c r="J7957"/>
      <c r="K7957"/>
      <c r="L7957"/>
      <c r="M7957"/>
      <c r="N7957"/>
      <c r="O7957"/>
      <c r="P7957"/>
      <c r="Q7957"/>
      <c r="R7957"/>
      <c r="S7957"/>
      <c r="T7957"/>
      <c r="U7957"/>
      <c r="V7957"/>
      <c r="W7957"/>
      <c r="X7957"/>
      <c r="Y7957"/>
      <c r="Z7957"/>
      <c r="AA7957"/>
      <c r="AB7957"/>
      <c r="AC7957"/>
      <c r="AD7957"/>
      <c r="AE7957"/>
      <c r="AF7957"/>
      <c r="AG7957"/>
      <c r="AH7957"/>
      <c r="AI7957"/>
      <c r="AJ7957"/>
      <c r="AK7957"/>
      <c r="AL7957"/>
      <c r="AM7957"/>
      <c r="AN7957"/>
      <c r="AO7957"/>
      <c r="AP7957"/>
      <c r="AQ7957"/>
      <c r="AR7957"/>
      <c r="AS7957"/>
      <c r="AT7957"/>
      <c r="AU7957"/>
      <c r="AV7957"/>
      <c r="AW7957"/>
      <c r="AX7957"/>
      <c r="AY7957"/>
      <c r="AZ7957"/>
      <c r="BA7957"/>
      <c r="BB7957"/>
      <c r="BC7957"/>
      <c r="BD7957"/>
      <c r="BE7957"/>
      <c r="BF7957"/>
      <c r="BG7957"/>
      <c r="BH7957"/>
      <c r="BI7957"/>
      <c r="BJ7957"/>
      <c r="BK7957"/>
      <c r="BL7957"/>
      <c r="BM7957"/>
      <c r="BN7957"/>
      <c r="BO7957"/>
      <c r="BP7957"/>
      <c r="BQ7957"/>
      <c r="BR7957"/>
      <c r="BS7957"/>
      <c r="BT7957"/>
      <c r="BU7957"/>
      <c r="BV7957"/>
      <c r="BW7957"/>
      <c r="BX7957"/>
      <c r="BY7957"/>
      <c r="BZ7957"/>
      <c r="CA7957"/>
      <c r="CB7957"/>
      <c r="CC7957"/>
      <c r="CD7957"/>
      <c r="CE7957"/>
      <c r="CF7957"/>
      <c r="CG7957"/>
      <c r="CH7957"/>
      <c r="CI7957"/>
      <c r="CJ7957"/>
      <c r="CK7957"/>
      <c r="CL7957"/>
      <c r="CM7957"/>
      <c r="CN7957"/>
      <c r="CO7957"/>
      <c r="CP7957"/>
      <c r="CQ7957"/>
      <c r="CR7957"/>
      <c r="CS7957"/>
      <c r="CT7957"/>
      <c r="CU7957"/>
      <c r="CV7957"/>
    </row>
    <row r="7958" spans="10:100" x14ac:dyDescent="0.25">
      <c r="J7958"/>
      <c r="K7958"/>
      <c r="L7958"/>
      <c r="M7958"/>
      <c r="N7958"/>
      <c r="O7958"/>
      <c r="P7958"/>
      <c r="Q7958"/>
      <c r="R7958"/>
      <c r="S7958"/>
      <c r="T7958"/>
      <c r="U7958"/>
      <c r="V7958"/>
      <c r="W7958"/>
      <c r="X7958"/>
      <c r="Y7958"/>
      <c r="Z7958"/>
      <c r="AA7958"/>
      <c r="AB7958"/>
      <c r="AC7958"/>
      <c r="AD7958"/>
      <c r="AE7958"/>
      <c r="AF7958"/>
      <c r="AG7958"/>
      <c r="AH7958"/>
      <c r="AI7958"/>
      <c r="AJ7958"/>
      <c r="AK7958"/>
      <c r="AL7958"/>
      <c r="AM7958"/>
      <c r="AN7958"/>
      <c r="AO7958"/>
      <c r="AP7958"/>
      <c r="AQ7958"/>
      <c r="AR7958"/>
      <c r="AS7958"/>
      <c r="AT7958"/>
      <c r="AU7958"/>
      <c r="AV7958"/>
      <c r="AW7958"/>
      <c r="AX7958"/>
      <c r="AY7958"/>
      <c r="AZ7958"/>
      <c r="BA7958"/>
      <c r="BB7958"/>
      <c r="BC7958"/>
      <c r="BD7958"/>
      <c r="BE7958"/>
      <c r="BF7958"/>
      <c r="BG7958"/>
      <c r="BH7958"/>
      <c r="BI7958"/>
      <c r="BJ7958"/>
      <c r="BK7958"/>
      <c r="BL7958"/>
      <c r="BM7958"/>
      <c r="BN7958"/>
      <c r="BO7958"/>
      <c r="BP7958"/>
      <c r="BQ7958"/>
      <c r="BR7958"/>
      <c r="BS7958"/>
      <c r="BT7958"/>
      <c r="BU7958"/>
      <c r="BV7958"/>
      <c r="BW7958"/>
      <c r="BX7958"/>
      <c r="BY7958"/>
      <c r="BZ7958"/>
      <c r="CA7958"/>
      <c r="CB7958"/>
      <c r="CC7958"/>
      <c r="CD7958"/>
      <c r="CE7958"/>
      <c r="CF7958"/>
      <c r="CG7958"/>
      <c r="CH7958"/>
      <c r="CI7958"/>
      <c r="CJ7958"/>
      <c r="CK7958"/>
      <c r="CL7958"/>
      <c r="CM7958"/>
      <c r="CN7958"/>
      <c r="CO7958"/>
      <c r="CP7958"/>
      <c r="CQ7958"/>
      <c r="CR7958"/>
      <c r="CS7958"/>
      <c r="CT7958"/>
      <c r="CU7958"/>
      <c r="CV7958"/>
    </row>
    <row r="7959" spans="10:100" x14ac:dyDescent="0.25">
      <c r="J7959"/>
      <c r="K7959"/>
      <c r="L7959"/>
      <c r="M7959"/>
      <c r="N7959"/>
      <c r="O7959"/>
      <c r="P7959"/>
      <c r="Q7959"/>
      <c r="R7959"/>
      <c r="S7959"/>
      <c r="T7959"/>
      <c r="U7959"/>
      <c r="V7959"/>
      <c r="W7959"/>
      <c r="X7959"/>
      <c r="Y7959"/>
      <c r="Z7959"/>
      <c r="AA7959"/>
      <c r="AB7959"/>
      <c r="AC7959"/>
      <c r="AD7959"/>
      <c r="AE7959"/>
      <c r="AF7959"/>
      <c r="AG7959"/>
      <c r="AH7959"/>
      <c r="AI7959"/>
      <c r="AJ7959"/>
      <c r="AK7959"/>
      <c r="AL7959"/>
      <c r="AM7959"/>
      <c r="AN7959"/>
      <c r="AO7959"/>
      <c r="AP7959"/>
      <c r="AQ7959"/>
      <c r="AR7959"/>
      <c r="AS7959"/>
      <c r="AT7959"/>
      <c r="AU7959"/>
      <c r="AV7959"/>
      <c r="AW7959"/>
      <c r="AX7959"/>
      <c r="AY7959"/>
      <c r="AZ7959"/>
      <c r="BA7959"/>
      <c r="BB7959"/>
      <c r="BC7959"/>
      <c r="BD7959"/>
      <c r="BE7959"/>
      <c r="BF7959"/>
      <c r="BG7959"/>
      <c r="BH7959"/>
      <c r="BI7959"/>
      <c r="BJ7959"/>
      <c r="BK7959"/>
      <c r="BL7959"/>
      <c r="BM7959"/>
      <c r="BN7959"/>
      <c r="BO7959"/>
      <c r="BP7959"/>
      <c r="BQ7959"/>
      <c r="BR7959"/>
      <c r="BS7959"/>
      <c r="BT7959"/>
      <c r="BU7959"/>
      <c r="BV7959"/>
      <c r="BW7959"/>
      <c r="BX7959"/>
      <c r="BY7959"/>
      <c r="BZ7959"/>
      <c r="CA7959"/>
      <c r="CB7959"/>
      <c r="CC7959"/>
      <c r="CD7959"/>
      <c r="CE7959"/>
      <c r="CF7959"/>
      <c r="CG7959"/>
      <c r="CH7959"/>
      <c r="CI7959"/>
      <c r="CJ7959"/>
      <c r="CK7959"/>
      <c r="CL7959"/>
      <c r="CM7959"/>
      <c r="CN7959"/>
      <c r="CO7959"/>
      <c r="CP7959"/>
      <c r="CQ7959"/>
      <c r="CR7959"/>
      <c r="CS7959"/>
      <c r="CT7959"/>
      <c r="CU7959"/>
      <c r="CV7959"/>
    </row>
    <row r="7960" spans="10:100" x14ac:dyDescent="0.25">
      <c r="J7960"/>
      <c r="K7960"/>
      <c r="L7960"/>
      <c r="M7960"/>
      <c r="N7960"/>
      <c r="O7960"/>
      <c r="P7960"/>
      <c r="Q7960"/>
      <c r="R7960"/>
      <c r="S7960"/>
      <c r="T7960"/>
      <c r="U7960"/>
      <c r="V7960"/>
      <c r="W7960"/>
      <c r="X7960"/>
      <c r="Y7960"/>
      <c r="Z7960"/>
      <c r="AA7960"/>
      <c r="AB7960"/>
      <c r="AC7960"/>
      <c r="AD7960"/>
      <c r="AE7960"/>
      <c r="AF7960"/>
      <c r="AG7960"/>
      <c r="AH7960"/>
      <c r="AI7960"/>
      <c r="AJ7960"/>
      <c r="AK7960"/>
      <c r="AL7960"/>
      <c r="AM7960"/>
      <c r="AN7960"/>
      <c r="AO7960"/>
      <c r="AP7960"/>
      <c r="AQ7960"/>
      <c r="AR7960"/>
      <c r="AS7960"/>
      <c r="AT7960"/>
      <c r="AU7960"/>
      <c r="AV7960"/>
      <c r="AW7960"/>
      <c r="AX7960"/>
      <c r="AY7960"/>
      <c r="AZ7960"/>
      <c r="BA7960"/>
      <c r="BB7960"/>
      <c r="BC7960"/>
      <c r="BD7960"/>
      <c r="BE7960"/>
      <c r="BF7960"/>
      <c r="BG7960"/>
      <c r="BH7960"/>
      <c r="BI7960"/>
      <c r="BJ7960"/>
      <c r="BK7960"/>
      <c r="BL7960"/>
      <c r="BM7960"/>
      <c r="BN7960"/>
      <c r="BO7960"/>
      <c r="BP7960"/>
      <c r="BQ7960"/>
      <c r="BR7960"/>
      <c r="BS7960"/>
      <c r="BT7960"/>
      <c r="BU7960"/>
      <c r="BV7960"/>
      <c r="BW7960"/>
      <c r="BX7960"/>
      <c r="BY7960"/>
      <c r="BZ7960"/>
      <c r="CA7960"/>
      <c r="CB7960"/>
      <c r="CC7960"/>
      <c r="CD7960"/>
      <c r="CE7960"/>
      <c r="CF7960"/>
      <c r="CG7960"/>
      <c r="CH7960"/>
      <c r="CI7960"/>
      <c r="CJ7960"/>
      <c r="CK7960"/>
      <c r="CL7960"/>
      <c r="CM7960"/>
      <c r="CN7960"/>
      <c r="CO7960"/>
      <c r="CP7960"/>
      <c r="CQ7960"/>
      <c r="CR7960"/>
      <c r="CS7960"/>
      <c r="CT7960"/>
      <c r="CU7960"/>
      <c r="CV7960"/>
    </row>
    <row r="7961" spans="10:100" x14ac:dyDescent="0.25">
      <c r="J7961"/>
      <c r="K7961"/>
      <c r="L7961"/>
      <c r="M7961"/>
      <c r="N7961"/>
      <c r="O7961"/>
      <c r="P7961"/>
      <c r="Q7961"/>
      <c r="R7961"/>
      <c r="S7961"/>
      <c r="T7961"/>
      <c r="U7961"/>
      <c r="V7961"/>
      <c r="W7961"/>
      <c r="X7961"/>
      <c r="Y7961"/>
      <c r="Z7961"/>
      <c r="AA7961"/>
      <c r="AB7961"/>
      <c r="AC7961"/>
      <c r="AD7961"/>
      <c r="AE7961"/>
      <c r="AF7961"/>
      <c r="AG7961"/>
      <c r="AH7961"/>
      <c r="AI7961"/>
      <c r="AJ7961"/>
      <c r="AK7961"/>
      <c r="AL7961"/>
      <c r="AM7961"/>
      <c r="AN7961"/>
      <c r="AO7961"/>
      <c r="AP7961"/>
      <c r="AQ7961"/>
      <c r="AR7961"/>
      <c r="AS7961"/>
      <c r="AT7961"/>
      <c r="AU7961"/>
      <c r="AV7961"/>
      <c r="AW7961"/>
      <c r="AX7961"/>
      <c r="AY7961"/>
      <c r="AZ7961"/>
      <c r="BA7961"/>
      <c r="BB7961"/>
      <c r="BC7961"/>
      <c r="BD7961"/>
      <c r="BE7961"/>
      <c r="BF7961"/>
      <c r="BG7961"/>
      <c r="BH7961"/>
      <c r="BI7961"/>
      <c r="BJ7961"/>
      <c r="BK7961"/>
      <c r="BL7961"/>
      <c r="BM7961"/>
      <c r="BN7961"/>
      <c r="BO7961"/>
      <c r="BP7961"/>
      <c r="BQ7961"/>
      <c r="BR7961"/>
      <c r="BS7961"/>
      <c r="BT7961"/>
      <c r="BU7961"/>
      <c r="BV7961"/>
      <c r="BW7961"/>
      <c r="BX7961"/>
      <c r="BY7961"/>
      <c r="BZ7961"/>
      <c r="CA7961"/>
      <c r="CB7961"/>
      <c r="CC7961"/>
      <c r="CD7961"/>
      <c r="CE7961"/>
      <c r="CF7961"/>
      <c r="CG7961"/>
      <c r="CH7961"/>
      <c r="CI7961"/>
      <c r="CJ7961"/>
      <c r="CK7961"/>
      <c r="CL7961"/>
      <c r="CM7961"/>
      <c r="CN7961"/>
      <c r="CO7961"/>
      <c r="CP7961"/>
      <c r="CQ7961"/>
      <c r="CR7961"/>
      <c r="CS7961"/>
      <c r="CT7961"/>
      <c r="CU7961"/>
      <c r="CV7961"/>
    </row>
    <row r="7962" spans="10:100" x14ac:dyDescent="0.25">
      <c r="J7962"/>
      <c r="K7962"/>
      <c r="L7962"/>
      <c r="M7962"/>
      <c r="N7962"/>
      <c r="O7962"/>
      <c r="P7962"/>
      <c r="Q7962"/>
      <c r="R7962"/>
      <c r="S7962"/>
      <c r="T7962"/>
      <c r="U7962"/>
      <c r="V7962"/>
      <c r="W7962"/>
      <c r="X7962"/>
      <c r="Y7962"/>
      <c r="Z7962"/>
      <c r="AA7962"/>
      <c r="AB7962"/>
      <c r="AC7962"/>
      <c r="AD7962"/>
      <c r="AE7962"/>
      <c r="AF7962"/>
      <c r="AG7962"/>
      <c r="AH7962"/>
      <c r="AI7962"/>
      <c r="AJ7962"/>
      <c r="AK7962"/>
      <c r="AL7962"/>
      <c r="AM7962"/>
      <c r="AN7962"/>
      <c r="AO7962"/>
      <c r="AP7962"/>
      <c r="AQ7962"/>
      <c r="AR7962"/>
      <c r="AS7962"/>
      <c r="AT7962"/>
      <c r="AU7962"/>
      <c r="AV7962"/>
      <c r="AW7962"/>
      <c r="AX7962"/>
      <c r="AY7962"/>
      <c r="AZ7962"/>
      <c r="BA7962"/>
      <c r="BB7962"/>
      <c r="BC7962"/>
      <c r="BD7962"/>
      <c r="BE7962"/>
      <c r="BF7962"/>
      <c r="BG7962"/>
      <c r="BH7962"/>
      <c r="BI7962"/>
      <c r="BJ7962"/>
      <c r="BK7962"/>
      <c r="BL7962"/>
      <c r="BM7962"/>
      <c r="BN7962"/>
      <c r="BO7962"/>
      <c r="BP7962"/>
      <c r="BQ7962"/>
      <c r="BR7962"/>
      <c r="BS7962"/>
      <c r="BT7962"/>
      <c r="BU7962"/>
      <c r="BV7962"/>
      <c r="BW7962"/>
      <c r="BX7962"/>
      <c r="BY7962"/>
      <c r="BZ7962"/>
      <c r="CA7962"/>
      <c r="CB7962"/>
      <c r="CC7962"/>
      <c r="CD7962"/>
      <c r="CE7962"/>
      <c r="CF7962"/>
      <c r="CG7962"/>
      <c r="CH7962"/>
      <c r="CI7962"/>
      <c r="CJ7962"/>
      <c r="CK7962"/>
      <c r="CL7962"/>
      <c r="CM7962"/>
      <c r="CN7962"/>
      <c r="CO7962"/>
      <c r="CP7962"/>
      <c r="CQ7962"/>
      <c r="CR7962"/>
      <c r="CS7962"/>
      <c r="CT7962"/>
      <c r="CU7962"/>
      <c r="CV7962"/>
    </row>
    <row r="7963" spans="10:100" x14ac:dyDescent="0.25">
      <c r="J7963"/>
      <c r="K7963"/>
      <c r="L7963"/>
      <c r="M7963"/>
      <c r="N7963"/>
      <c r="O7963"/>
      <c r="P7963"/>
      <c r="Q7963"/>
      <c r="R7963"/>
      <c r="S7963"/>
      <c r="T7963"/>
      <c r="U7963"/>
      <c r="V7963"/>
      <c r="W7963"/>
      <c r="X7963"/>
      <c r="Y7963"/>
      <c r="Z7963"/>
      <c r="AA7963"/>
      <c r="AB7963"/>
      <c r="AC7963"/>
      <c r="AD7963"/>
      <c r="AE7963"/>
      <c r="AF7963"/>
      <c r="AG7963"/>
      <c r="AH7963"/>
      <c r="AI7963"/>
      <c r="AJ7963"/>
      <c r="AK7963"/>
      <c r="AL7963"/>
      <c r="AM7963"/>
      <c r="AN7963"/>
      <c r="AO7963"/>
      <c r="AP7963"/>
      <c r="AQ7963"/>
      <c r="AR7963"/>
      <c r="AS7963"/>
      <c r="AT7963"/>
      <c r="AU7963"/>
      <c r="AV7963"/>
      <c r="AW7963"/>
      <c r="AX7963"/>
      <c r="AY7963"/>
      <c r="AZ7963"/>
      <c r="BA7963"/>
      <c r="BB7963"/>
      <c r="BC7963"/>
      <c r="BD7963"/>
      <c r="BE7963"/>
      <c r="BF7963"/>
      <c r="BG7963"/>
      <c r="BH7963"/>
      <c r="BI7963"/>
      <c r="BJ7963"/>
      <c r="BK7963"/>
      <c r="BL7963"/>
      <c r="BM7963"/>
      <c r="BN7963"/>
      <c r="BO7963"/>
      <c r="BP7963"/>
      <c r="BQ7963"/>
      <c r="BR7963"/>
      <c r="BS7963"/>
      <c r="BT7963"/>
      <c r="BU7963"/>
      <c r="BV7963"/>
      <c r="BW7963"/>
      <c r="BX7963"/>
      <c r="BY7963"/>
      <c r="BZ7963"/>
      <c r="CA7963"/>
      <c r="CB7963"/>
      <c r="CC7963"/>
      <c r="CD7963"/>
      <c r="CE7963"/>
      <c r="CF7963"/>
      <c r="CG7963"/>
      <c r="CH7963"/>
      <c r="CI7963"/>
      <c r="CJ7963"/>
      <c r="CK7963"/>
      <c r="CL7963"/>
      <c r="CM7963"/>
      <c r="CN7963"/>
      <c r="CO7963"/>
      <c r="CP7963"/>
      <c r="CQ7963"/>
      <c r="CR7963"/>
      <c r="CS7963"/>
      <c r="CT7963"/>
      <c r="CU7963"/>
      <c r="CV7963"/>
    </row>
    <row r="7964" spans="10:100" x14ac:dyDescent="0.25">
      <c r="J7964"/>
      <c r="K7964"/>
      <c r="L7964"/>
      <c r="M7964"/>
      <c r="N7964"/>
      <c r="O7964"/>
      <c r="P7964"/>
      <c r="Q7964"/>
      <c r="R7964"/>
      <c r="S7964"/>
      <c r="T7964"/>
      <c r="U7964"/>
      <c r="V7964"/>
      <c r="W7964"/>
      <c r="X7964"/>
      <c r="Y7964"/>
      <c r="Z7964"/>
      <c r="AA7964"/>
      <c r="AB7964"/>
      <c r="AC7964"/>
      <c r="AD7964"/>
      <c r="AE7964"/>
      <c r="AF7964"/>
      <c r="AG7964"/>
      <c r="AH7964"/>
      <c r="AI7964"/>
      <c r="AJ7964"/>
      <c r="AK7964"/>
      <c r="AL7964"/>
      <c r="AM7964"/>
      <c r="AN7964"/>
      <c r="AO7964"/>
      <c r="AP7964"/>
      <c r="AQ7964"/>
      <c r="AR7964"/>
      <c r="AS7964"/>
      <c r="AT7964"/>
      <c r="AU7964"/>
      <c r="AV7964"/>
      <c r="AW7964"/>
      <c r="AX7964"/>
      <c r="AY7964"/>
      <c r="AZ7964"/>
      <c r="BA7964"/>
      <c r="BB7964"/>
      <c r="BC7964"/>
      <c r="BD7964"/>
      <c r="BE7964"/>
      <c r="BF7964"/>
      <c r="BG7964"/>
      <c r="BH7964"/>
      <c r="BI7964"/>
      <c r="BJ7964"/>
      <c r="BK7964"/>
      <c r="BL7964"/>
      <c r="BM7964"/>
      <c r="BN7964"/>
      <c r="BO7964"/>
      <c r="BP7964"/>
      <c r="BQ7964"/>
      <c r="BR7964"/>
      <c r="BS7964"/>
      <c r="BT7964"/>
      <c r="BU7964"/>
      <c r="BV7964"/>
      <c r="BW7964"/>
      <c r="BX7964"/>
      <c r="BY7964"/>
      <c r="BZ7964"/>
      <c r="CA7964"/>
      <c r="CB7964"/>
      <c r="CC7964"/>
      <c r="CD7964"/>
      <c r="CE7964"/>
      <c r="CF7964"/>
      <c r="CG7964"/>
      <c r="CH7964"/>
      <c r="CI7964"/>
      <c r="CJ7964"/>
      <c r="CK7964"/>
      <c r="CL7964"/>
      <c r="CM7964"/>
      <c r="CN7964"/>
      <c r="CO7964"/>
      <c r="CP7964"/>
      <c r="CQ7964"/>
      <c r="CR7964"/>
      <c r="CS7964"/>
      <c r="CT7964"/>
      <c r="CU7964"/>
      <c r="CV7964"/>
    </row>
    <row r="7965" spans="10:100" x14ac:dyDescent="0.25">
      <c r="J7965"/>
      <c r="K7965"/>
      <c r="L7965"/>
      <c r="M7965"/>
      <c r="N7965"/>
      <c r="O7965"/>
      <c r="P7965"/>
      <c r="Q7965"/>
      <c r="R7965"/>
      <c r="S7965"/>
      <c r="T7965"/>
      <c r="U7965"/>
      <c r="V7965"/>
      <c r="W7965"/>
      <c r="X7965"/>
      <c r="Y7965"/>
      <c r="Z7965"/>
      <c r="AA7965"/>
      <c r="AB7965"/>
      <c r="AC7965"/>
      <c r="AD7965"/>
      <c r="AE7965"/>
      <c r="AF7965"/>
      <c r="AG7965"/>
      <c r="AH7965"/>
      <c r="AI7965"/>
      <c r="AJ7965"/>
      <c r="AK7965"/>
      <c r="AL7965"/>
      <c r="AM7965"/>
      <c r="AN7965"/>
      <c r="AO7965"/>
      <c r="AP7965"/>
      <c r="AQ7965"/>
      <c r="AR7965"/>
      <c r="AS7965"/>
      <c r="AT7965"/>
      <c r="AU7965"/>
      <c r="AV7965"/>
      <c r="AW7965"/>
      <c r="AX7965"/>
      <c r="AY7965"/>
      <c r="AZ7965"/>
      <c r="BA7965"/>
      <c r="BB7965"/>
      <c r="BC7965"/>
      <c r="BD7965"/>
      <c r="BE7965"/>
      <c r="BF7965"/>
      <c r="BG7965"/>
      <c r="BH7965"/>
      <c r="BI7965"/>
      <c r="BJ7965"/>
      <c r="BK7965"/>
      <c r="BL7965"/>
      <c r="BM7965"/>
      <c r="BN7965"/>
      <c r="BO7965"/>
      <c r="BP7965"/>
      <c r="BQ7965"/>
      <c r="BR7965"/>
      <c r="BS7965"/>
      <c r="BT7965"/>
      <c r="BU7965"/>
      <c r="BV7965"/>
      <c r="BW7965"/>
      <c r="BX7965"/>
      <c r="BY7965"/>
      <c r="BZ7965"/>
      <c r="CA7965"/>
      <c r="CB7965"/>
      <c r="CC7965"/>
      <c r="CD7965"/>
      <c r="CE7965"/>
      <c r="CF7965"/>
      <c r="CG7965"/>
      <c r="CH7965"/>
      <c r="CI7965"/>
      <c r="CJ7965"/>
      <c r="CK7965"/>
      <c r="CL7965"/>
      <c r="CM7965"/>
      <c r="CN7965"/>
      <c r="CO7965"/>
      <c r="CP7965"/>
      <c r="CQ7965"/>
      <c r="CR7965"/>
      <c r="CS7965"/>
      <c r="CT7965"/>
      <c r="CU7965"/>
      <c r="CV7965"/>
    </row>
    <row r="7966" spans="10:100" x14ac:dyDescent="0.25">
      <c r="J7966"/>
      <c r="K7966"/>
      <c r="L7966"/>
      <c r="M7966"/>
      <c r="N7966"/>
      <c r="O7966"/>
      <c r="P7966"/>
      <c r="Q7966"/>
      <c r="R7966"/>
      <c r="S7966"/>
      <c r="T7966"/>
      <c r="U7966"/>
      <c r="V7966"/>
      <c r="W7966"/>
      <c r="X7966"/>
      <c r="Y7966"/>
      <c r="Z7966"/>
      <c r="AA7966"/>
      <c r="AB7966"/>
      <c r="AC7966"/>
      <c r="AD7966"/>
      <c r="AE7966"/>
      <c r="AF7966"/>
      <c r="AG7966"/>
      <c r="AH7966"/>
      <c r="AI7966"/>
      <c r="AJ7966"/>
      <c r="AK7966"/>
      <c r="AL7966"/>
      <c r="AM7966"/>
      <c r="AN7966"/>
      <c r="AO7966"/>
      <c r="AP7966"/>
      <c r="AQ7966"/>
      <c r="AR7966"/>
      <c r="AS7966"/>
      <c r="AT7966"/>
      <c r="AU7966"/>
      <c r="AV7966"/>
      <c r="AW7966"/>
      <c r="AX7966"/>
      <c r="AY7966"/>
      <c r="AZ7966"/>
      <c r="BA7966"/>
      <c r="BB7966"/>
      <c r="BC7966"/>
      <c r="BD7966"/>
      <c r="BE7966"/>
      <c r="BF7966"/>
      <c r="BG7966"/>
      <c r="BH7966"/>
      <c r="BI7966"/>
      <c r="BJ7966"/>
      <c r="BK7966"/>
      <c r="BL7966"/>
      <c r="BM7966"/>
      <c r="BN7966"/>
      <c r="BO7966"/>
      <c r="BP7966"/>
      <c r="BQ7966"/>
      <c r="BR7966"/>
      <c r="BS7966"/>
      <c r="BT7966"/>
      <c r="BU7966"/>
      <c r="BV7966"/>
      <c r="BW7966"/>
      <c r="BX7966"/>
      <c r="BY7966"/>
      <c r="BZ7966"/>
      <c r="CA7966"/>
      <c r="CB7966"/>
      <c r="CC7966"/>
      <c r="CD7966"/>
      <c r="CE7966"/>
      <c r="CF7966"/>
      <c r="CG7966"/>
      <c r="CH7966"/>
      <c r="CI7966"/>
      <c r="CJ7966"/>
      <c r="CK7966"/>
      <c r="CL7966"/>
      <c r="CM7966"/>
      <c r="CN7966"/>
      <c r="CO7966"/>
      <c r="CP7966"/>
      <c r="CQ7966"/>
      <c r="CR7966"/>
      <c r="CS7966"/>
      <c r="CT7966"/>
      <c r="CU7966"/>
      <c r="CV7966"/>
    </row>
    <row r="7967" spans="10:100" x14ac:dyDescent="0.25">
      <c r="J7967"/>
      <c r="K7967"/>
      <c r="L7967"/>
      <c r="M7967"/>
      <c r="N7967"/>
      <c r="O7967"/>
      <c r="P7967"/>
      <c r="Q7967"/>
      <c r="R7967"/>
      <c r="S7967"/>
      <c r="T7967"/>
      <c r="U7967"/>
      <c r="V7967"/>
      <c r="W7967"/>
      <c r="X7967"/>
      <c r="Y7967"/>
      <c r="Z7967"/>
      <c r="AA7967"/>
      <c r="AB7967"/>
      <c r="AC7967"/>
      <c r="AD7967"/>
      <c r="AE7967"/>
      <c r="AF7967"/>
      <c r="AG7967"/>
      <c r="AH7967"/>
      <c r="AI7967"/>
      <c r="AJ7967"/>
      <c r="AK7967"/>
      <c r="AL7967"/>
      <c r="AM7967"/>
      <c r="AN7967"/>
      <c r="AO7967"/>
      <c r="AP7967"/>
      <c r="AQ7967"/>
      <c r="AR7967"/>
      <c r="AS7967"/>
      <c r="AT7967"/>
      <c r="AU7967"/>
      <c r="AV7967"/>
      <c r="AW7967"/>
      <c r="AX7967"/>
      <c r="AY7967"/>
      <c r="AZ7967"/>
      <c r="BA7967"/>
      <c r="BB7967"/>
      <c r="BC7967"/>
      <c r="BD7967"/>
      <c r="BE7967"/>
      <c r="BF7967"/>
      <c r="BG7967"/>
      <c r="BH7967"/>
      <c r="BI7967"/>
      <c r="BJ7967"/>
      <c r="BK7967"/>
      <c r="BL7967"/>
      <c r="BM7967"/>
      <c r="BN7967"/>
      <c r="BO7967"/>
      <c r="BP7967"/>
      <c r="BQ7967"/>
      <c r="BR7967"/>
      <c r="BS7967"/>
      <c r="BT7967"/>
      <c r="BU7967"/>
      <c r="BV7967"/>
      <c r="BW7967"/>
      <c r="BX7967"/>
      <c r="BY7967"/>
      <c r="BZ7967"/>
      <c r="CA7967"/>
      <c r="CB7967"/>
      <c r="CC7967"/>
      <c r="CD7967"/>
      <c r="CE7967"/>
      <c r="CF7967"/>
      <c r="CG7967"/>
      <c r="CH7967"/>
      <c r="CI7967"/>
      <c r="CJ7967"/>
      <c r="CK7967"/>
      <c r="CL7967"/>
      <c r="CM7967"/>
      <c r="CN7967"/>
      <c r="CO7967"/>
      <c r="CP7967"/>
      <c r="CQ7967"/>
      <c r="CR7967"/>
      <c r="CS7967"/>
      <c r="CT7967"/>
      <c r="CU7967"/>
      <c r="CV7967"/>
    </row>
    <row r="7968" spans="10:100" x14ac:dyDescent="0.25">
      <c r="J7968"/>
      <c r="K7968"/>
      <c r="L7968"/>
      <c r="M7968"/>
      <c r="N7968"/>
      <c r="O7968"/>
      <c r="P7968"/>
      <c r="Q7968"/>
      <c r="R7968"/>
      <c r="S7968"/>
      <c r="T7968"/>
      <c r="U7968"/>
      <c r="V7968"/>
      <c r="W7968"/>
      <c r="X7968"/>
      <c r="Y7968"/>
      <c r="Z7968"/>
      <c r="AA7968"/>
      <c r="AB7968"/>
      <c r="AC7968"/>
      <c r="AD7968"/>
      <c r="AE7968"/>
      <c r="AF7968"/>
      <c r="AG7968"/>
      <c r="AH7968"/>
      <c r="AI7968"/>
      <c r="AJ7968"/>
      <c r="AK7968"/>
      <c r="AL7968"/>
      <c r="AM7968"/>
      <c r="AN7968"/>
      <c r="AO7968"/>
      <c r="AP7968"/>
      <c r="AQ7968"/>
      <c r="AR7968"/>
      <c r="AS7968"/>
      <c r="AT7968"/>
      <c r="AU7968"/>
      <c r="AV7968"/>
      <c r="AW7968"/>
      <c r="AX7968"/>
      <c r="AY7968"/>
      <c r="AZ7968"/>
      <c r="BA7968"/>
      <c r="BB7968"/>
      <c r="BC7968"/>
      <c r="BD7968"/>
      <c r="BE7968"/>
      <c r="BF7968"/>
      <c r="BG7968"/>
      <c r="BH7968"/>
      <c r="BI7968"/>
      <c r="BJ7968"/>
      <c r="BK7968"/>
      <c r="BL7968"/>
      <c r="BM7968"/>
      <c r="BN7968"/>
      <c r="BO7968"/>
      <c r="BP7968"/>
      <c r="BQ7968"/>
      <c r="BR7968"/>
      <c r="BS7968"/>
      <c r="BT7968"/>
      <c r="BU7968"/>
      <c r="BV7968"/>
      <c r="BW7968"/>
      <c r="BX7968"/>
      <c r="BY7968"/>
      <c r="BZ7968"/>
      <c r="CA7968"/>
      <c r="CB7968"/>
      <c r="CC7968"/>
      <c r="CD7968"/>
      <c r="CE7968"/>
      <c r="CF7968"/>
      <c r="CG7968"/>
      <c r="CH7968"/>
      <c r="CI7968"/>
      <c r="CJ7968"/>
      <c r="CK7968"/>
      <c r="CL7968"/>
      <c r="CM7968"/>
      <c r="CN7968"/>
      <c r="CO7968"/>
      <c r="CP7968"/>
      <c r="CQ7968"/>
      <c r="CR7968"/>
      <c r="CS7968"/>
      <c r="CT7968"/>
      <c r="CU7968"/>
      <c r="CV7968"/>
    </row>
    <row r="7969" spans="10:100" x14ac:dyDescent="0.25">
      <c r="J7969"/>
      <c r="K7969"/>
      <c r="L7969"/>
      <c r="M7969"/>
      <c r="N7969"/>
      <c r="O7969"/>
      <c r="P7969"/>
      <c r="Q7969"/>
      <c r="R7969"/>
      <c r="S7969"/>
      <c r="T7969"/>
      <c r="U7969"/>
      <c r="V7969"/>
      <c r="W7969"/>
      <c r="X7969"/>
      <c r="Y7969"/>
      <c r="Z7969"/>
      <c r="AA7969"/>
      <c r="AB7969"/>
      <c r="AC7969"/>
      <c r="AD7969"/>
      <c r="AE7969"/>
      <c r="AF7969"/>
      <c r="AG7969"/>
      <c r="AH7969"/>
      <c r="AI7969"/>
      <c r="AJ7969"/>
      <c r="AK7969"/>
      <c r="AL7969"/>
      <c r="AM7969"/>
      <c r="AN7969"/>
      <c r="AO7969"/>
      <c r="AP7969"/>
      <c r="AQ7969"/>
      <c r="AR7969"/>
      <c r="AS7969"/>
      <c r="AT7969"/>
      <c r="AU7969"/>
      <c r="AV7969"/>
      <c r="AW7969"/>
      <c r="AX7969"/>
      <c r="AY7969"/>
      <c r="AZ7969"/>
      <c r="BA7969"/>
      <c r="BB7969"/>
      <c r="BC7969"/>
      <c r="BD7969"/>
      <c r="BE7969"/>
      <c r="BF7969"/>
      <c r="BG7969"/>
      <c r="BH7969"/>
      <c r="BI7969"/>
      <c r="BJ7969"/>
      <c r="BK7969"/>
      <c r="BL7969"/>
      <c r="BM7969"/>
      <c r="BN7969"/>
      <c r="BO7969"/>
      <c r="BP7969"/>
      <c r="BQ7969"/>
      <c r="BR7969"/>
      <c r="BS7969"/>
      <c r="BT7969"/>
      <c r="BU7969"/>
      <c r="BV7969"/>
      <c r="BW7969"/>
      <c r="BX7969"/>
      <c r="BY7969"/>
      <c r="BZ7969"/>
      <c r="CA7969"/>
      <c r="CB7969"/>
      <c r="CC7969"/>
      <c r="CD7969"/>
      <c r="CE7969"/>
      <c r="CF7969"/>
      <c r="CG7969"/>
      <c r="CH7969"/>
      <c r="CI7969"/>
      <c r="CJ7969"/>
      <c r="CK7969"/>
      <c r="CL7969"/>
      <c r="CM7969"/>
      <c r="CN7969"/>
      <c r="CO7969"/>
      <c r="CP7969"/>
      <c r="CQ7969"/>
      <c r="CR7969"/>
      <c r="CS7969"/>
      <c r="CT7969"/>
      <c r="CU7969"/>
      <c r="CV7969"/>
    </row>
    <row r="7970" spans="10:100" x14ac:dyDescent="0.25">
      <c r="J7970"/>
      <c r="K7970"/>
      <c r="L7970"/>
      <c r="M7970"/>
      <c r="N7970"/>
      <c r="O7970"/>
      <c r="P7970"/>
      <c r="Q7970"/>
      <c r="R7970"/>
      <c r="S7970"/>
      <c r="T7970"/>
      <c r="U7970"/>
      <c r="V7970"/>
      <c r="W7970"/>
      <c r="X7970"/>
      <c r="Y7970"/>
      <c r="Z7970"/>
      <c r="AA7970"/>
      <c r="AB7970"/>
      <c r="AC7970"/>
      <c r="AD7970"/>
      <c r="AE7970"/>
      <c r="AF7970"/>
      <c r="AG7970"/>
      <c r="AH7970"/>
      <c r="AI7970"/>
      <c r="AJ7970"/>
      <c r="AK7970"/>
      <c r="AL7970"/>
      <c r="AM7970"/>
      <c r="AN7970"/>
      <c r="AO7970"/>
      <c r="AP7970"/>
      <c r="AQ7970"/>
      <c r="AR7970"/>
      <c r="AS7970"/>
      <c r="AT7970"/>
      <c r="AU7970"/>
      <c r="AV7970"/>
      <c r="AW7970"/>
      <c r="AX7970"/>
      <c r="AY7970"/>
      <c r="AZ7970"/>
      <c r="BA7970"/>
      <c r="BB7970"/>
      <c r="BC7970"/>
      <c r="BD7970"/>
      <c r="BE7970"/>
      <c r="BF7970"/>
      <c r="BG7970"/>
      <c r="BH7970"/>
      <c r="BI7970"/>
      <c r="BJ7970"/>
      <c r="BK7970"/>
      <c r="BL7970"/>
      <c r="BM7970"/>
      <c r="BN7970"/>
      <c r="BO7970"/>
      <c r="BP7970"/>
      <c r="BQ7970"/>
      <c r="BR7970"/>
      <c r="BS7970"/>
      <c r="BT7970"/>
      <c r="BU7970"/>
      <c r="BV7970"/>
      <c r="BW7970"/>
      <c r="BX7970"/>
      <c r="BY7970"/>
      <c r="BZ7970"/>
      <c r="CA7970"/>
      <c r="CB7970"/>
      <c r="CC7970"/>
      <c r="CD7970"/>
      <c r="CE7970"/>
      <c r="CF7970"/>
      <c r="CG7970"/>
      <c r="CH7970"/>
      <c r="CI7970"/>
      <c r="CJ7970"/>
      <c r="CK7970"/>
      <c r="CL7970"/>
      <c r="CM7970"/>
      <c r="CN7970"/>
      <c r="CO7970"/>
      <c r="CP7970"/>
      <c r="CQ7970"/>
      <c r="CR7970"/>
      <c r="CS7970"/>
      <c r="CT7970"/>
      <c r="CU7970"/>
      <c r="CV7970"/>
    </row>
    <row r="7971" spans="10:100" x14ac:dyDescent="0.25">
      <c r="J7971"/>
      <c r="K7971"/>
      <c r="L7971"/>
      <c r="M7971"/>
      <c r="N7971"/>
      <c r="O7971"/>
      <c r="P7971"/>
      <c r="Q7971"/>
      <c r="R7971"/>
      <c r="S7971"/>
      <c r="T7971"/>
      <c r="U7971"/>
      <c r="V7971"/>
      <c r="W7971"/>
      <c r="X7971"/>
      <c r="Y7971"/>
      <c r="Z7971"/>
      <c r="AA7971"/>
      <c r="AB7971"/>
      <c r="AC7971"/>
      <c r="AD7971"/>
      <c r="AE7971"/>
      <c r="AF7971"/>
      <c r="AG7971"/>
      <c r="AH7971"/>
      <c r="AI7971"/>
      <c r="AJ7971"/>
      <c r="AK7971"/>
      <c r="AL7971"/>
      <c r="AM7971"/>
      <c r="AN7971"/>
      <c r="AO7971"/>
      <c r="AP7971"/>
      <c r="AQ7971"/>
      <c r="AR7971"/>
      <c r="AS7971"/>
      <c r="AT7971"/>
      <c r="AU7971"/>
      <c r="AV7971"/>
      <c r="AW7971"/>
      <c r="AX7971"/>
      <c r="AY7971"/>
      <c r="AZ7971"/>
      <c r="BA7971"/>
      <c r="BB7971"/>
      <c r="BC7971"/>
      <c r="BD7971"/>
      <c r="BE7971"/>
      <c r="BF7971"/>
      <c r="BG7971"/>
      <c r="BH7971"/>
      <c r="BI7971"/>
      <c r="BJ7971"/>
      <c r="BK7971"/>
      <c r="BL7971"/>
      <c r="BM7971"/>
      <c r="BN7971"/>
      <c r="BO7971"/>
      <c r="BP7971"/>
      <c r="BQ7971"/>
      <c r="BR7971"/>
      <c r="BS7971"/>
      <c r="BT7971"/>
      <c r="BU7971"/>
      <c r="BV7971"/>
      <c r="BW7971"/>
      <c r="BX7971"/>
      <c r="BY7971"/>
      <c r="BZ7971"/>
      <c r="CA7971"/>
      <c r="CB7971"/>
      <c r="CC7971"/>
      <c r="CD7971"/>
      <c r="CE7971"/>
      <c r="CF7971"/>
      <c r="CG7971"/>
      <c r="CH7971"/>
      <c r="CI7971"/>
      <c r="CJ7971"/>
      <c r="CK7971"/>
      <c r="CL7971"/>
      <c r="CM7971"/>
      <c r="CN7971"/>
      <c r="CO7971"/>
      <c r="CP7971"/>
      <c r="CQ7971"/>
      <c r="CR7971"/>
      <c r="CS7971"/>
      <c r="CT7971"/>
      <c r="CU7971"/>
      <c r="CV7971"/>
    </row>
    <row r="7972" spans="10:100" x14ac:dyDescent="0.25">
      <c r="J7972"/>
      <c r="K7972"/>
      <c r="L7972"/>
      <c r="M7972"/>
      <c r="N7972"/>
      <c r="O7972"/>
      <c r="P7972"/>
      <c r="Q7972"/>
      <c r="R7972"/>
      <c r="S7972"/>
      <c r="T7972"/>
      <c r="U7972"/>
      <c r="V7972"/>
      <c r="W7972"/>
      <c r="X7972"/>
      <c r="Y7972"/>
      <c r="Z7972"/>
      <c r="AA7972"/>
      <c r="AB7972"/>
      <c r="AC7972"/>
      <c r="AD7972"/>
      <c r="AE7972"/>
      <c r="AF7972"/>
      <c r="AG7972"/>
      <c r="AH7972"/>
      <c r="AI7972"/>
      <c r="AJ7972"/>
      <c r="AK7972"/>
      <c r="AL7972"/>
      <c r="AM7972"/>
      <c r="AN7972"/>
      <c r="AO7972"/>
      <c r="AP7972"/>
      <c r="AQ7972"/>
      <c r="AR7972"/>
      <c r="AS7972"/>
      <c r="AT7972"/>
      <c r="AU7972"/>
      <c r="AV7972"/>
      <c r="AW7972"/>
      <c r="AX7972"/>
      <c r="AY7972"/>
      <c r="AZ7972"/>
      <c r="BA7972"/>
      <c r="BB7972"/>
      <c r="BC7972"/>
      <c r="BD7972"/>
      <c r="BE7972"/>
      <c r="BF7972"/>
      <c r="BG7972"/>
      <c r="BH7972"/>
      <c r="BI7972"/>
      <c r="BJ7972"/>
      <c r="BK7972"/>
      <c r="BL7972"/>
      <c r="BM7972"/>
      <c r="BN7972"/>
      <c r="BO7972"/>
      <c r="BP7972"/>
      <c r="BQ7972"/>
      <c r="BR7972"/>
      <c r="BS7972"/>
      <c r="BT7972"/>
      <c r="BU7972"/>
      <c r="BV7972"/>
      <c r="BW7972"/>
      <c r="BX7972"/>
      <c r="BY7972"/>
      <c r="BZ7972"/>
      <c r="CA7972"/>
      <c r="CB7972"/>
      <c r="CC7972"/>
      <c r="CD7972"/>
      <c r="CE7972"/>
      <c r="CF7972"/>
      <c r="CG7972"/>
      <c r="CH7972"/>
      <c r="CI7972"/>
      <c r="CJ7972"/>
      <c r="CK7972"/>
      <c r="CL7972"/>
      <c r="CM7972"/>
      <c r="CN7972"/>
      <c r="CO7972"/>
      <c r="CP7972"/>
      <c r="CQ7972"/>
      <c r="CR7972"/>
      <c r="CS7972"/>
      <c r="CT7972"/>
      <c r="CU7972"/>
      <c r="CV7972"/>
    </row>
    <row r="7973" spans="10:100" x14ac:dyDescent="0.25">
      <c r="J7973"/>
      <c r="K7973"/>
      <c r="L7973"/>
      <c r="M7973"/>
      <c r="N7973"/>
      <c r="O7973"/>
      <c r="P7973"/>
      <c r="Q7973"/>
      <c r="R7973"/>
      <c r="S7973"/>
      <c r="T7973"/>
      <c r="U7973"/>
      <c r="V7973"/>
      <c r="W7973"/>
      <c r="X7973"/>
      <c r="Y7973"/>
      <c r="Z7973"/>
      <c r="AA7973"/>
      <c r="AB7973"/>
      <c r="AC7973"/>
      <c r="AD7973"/>
      <c r="AE7973"/>
      <c r="AF7973"/>
      <c r="AG7973"/>
      <c r="AH7973"/>
      <c r="AI7973"/>
      <c r="AJ7973"/>
      <c r="AK7973"/>
      <c r="AL7973"/>
      <c r="AM7973"/>
      <c r="AN7973"/>
      <c r="AO7973"/>
      <c r="AP7973"/>
      <c r="AQ7973"/>
      <c r="AR7973"/>
      <c r="AS7973"/>
      <c r="AT7973"/>
      <c r="AU7973"/>
      <c r="AV7973"/>
      <c r="AW7973"/>
      <c r="AX7973"/>
      <c r="AY7973"/>
      <c r="AZ7973"/>
      <c r="BA7973"/>
      <c r="BB7973"/>
      <c r="BC7973"/>
      <c r="BD7973"/>
      <c r="BE7973"/>
      <c r="BF7973"/>
      <c r="BG7973"/>
      <c r="BH7973"/>
      <c r="BI7973"/>
      <c r="BJ7973"/>
      <c r="BK7973"/>
      <c r="BL7973"/>
      <c r="BM7973"/>
      <c r="BN7973"/>
      <c r="BO7973"/>
      <c r="BP7973"/>
      <c r="BQ7973"/>
      <c r="BR7973"/>
      <c r="BS7973"/>
      <c r="BT7973"/>
      <c r="BU7973"/>
      <c r="BV7973"/>
      <c r="BW7973"/>
      <c r="BX7973"/>
      <c r="BY7973"/>
      <c r="BZ7973"/>
      <c r="CA7973"/>
      <c r="CB7973"/>
      <c r="CC7973"/>
      <c r="CD7973"/>
      <c r="CE7973"/>
      <c r="CF7973"/>
      <c r="CG7973"/>
      <c r="CH7973"/>
      <c r="CI7973"/>
      <c r="CJ7973"/>
      <c r="CK7973"/>
      <c r="CL7973"/>
      <c r="CM7973"/>
      <c r="CN7973"/>
      <c r="CO7973"/>
      <c r="CP7973"/>
      <c r="CQ7973"/>
      <c r="CR7973"/>
      <c r="CS7973"/>
      <c r="CT7973"/>
      <c r="CU7973"/>
      <c r="CV7973"/>
    </row>
    <row r="7974" spans="10:100" x14ac:dyDescent="0.25">
      <c r="J7974"/>
      <c r="K7974"/>
      <c r="L7974"/>
      <c r="M7974"/>
      <c r="N7974"/>
      <c r="O7974"/>
      <c r="P7974"/>
      <c r="Q7974"/>
      <c r="R7974"/>
      <c r="S7974"/>
      <c r="T7974"/>
      <c r="U7974"/>
      <c r="V7974"/>
      <c r="W7974"/>
      <c r="X7974"/>
      <c r="Y7974"/>
      <c r="Z7974"/>
      <c r="AA7974"/>
      <c r="AB7974"/>
      <c r="AC7974"/>
      <c r="AD7974"/>
      <c r="AE7974"/>
      <c r="AF7974"/>
      <c r="AG7974"/>
      <c r="AH7974"/>
      <c r="AI7974"/>
      <c r="AJ7974"/>
      <c r="AK7974"/>
      <c r="AL7974"/>
      <c r="AM7974"/>
      <c r="AN7974"/>
      <c r="AO7974"/>
      <c r="AP7974"/>
      <c r="AQ7974"/>
      <c r="AR7974"/>
      <c r="AS7974"/>
      <c r="AT7974"/>
      <c r="AU7974"/>
      <c r="AV7974"/>
      <c r="AW7974"/>
      <c r="AX7974"/>
      <c r="AY7974"/>
      <c r="AZ7974"/>
      <c r="BA7974"/>
      <c r="BB7974"/>
      <c r="BC7974"/>
      <c r="BD7974"/>
      <c r="BE7974"/>
      <c r="BF7974"/>
      <c r="BG7974"/>
      <c r="BH7974"/>
      <c r="BI7974"/>
      <c r="BJ7974"/>
      <c r="BK7974"/>
      <c r="BL7974"/>
      <c r="BM7974"/>
      <c r="BN7974"/>
      <c r="BO7974"/>
      <c r="BP7974"/>
      <c r="BQ7974"/>
      <c r="BR7974"/>
      <c r="BS7974"/>
      <c r="BT7974"/>
      <c r="BU7974"/>
      <c r="BV7974"/>
      <c r="BW7974"/>
      <c r="BX7974"/>
      <c r="BY7974"/>
      <c r="BZ7974"/>
      <c r="CA7974"/>
      <c r="CB7974"/>
      <c r="CC7974"/>
      <c r="CD7974"/>
      <c r="CE7974"/>
      <c r="CF7974"/>
      <c r="CG7974"/>
      <c r="CH7974"/>
      <c r="CI7974"/>
      <c r="CJ7974"/>
      <c r="CK7974"/>
      <c r="CL7974"/>
      <c r="CM7974"/>
      <c r="CN7974"/>
      <c r="CO7974"/>
      <c r="CP7974"/>
      <c r="CQ7974"/>
      <c r="CR7974"/>
      <c r="CS7974"/>
      <c r="CT7974"/>
      <c r="CU7974"/>
      <c r="CV7974"/>
    </row>
    <row r="7975" spans="10:100" x14ac:dyDescent="0.25">
      <c r="J7975"/>
      <c r="K7975"/>
      <c r="L7975"/>
      <c r="M7975"/>
      <c r="N7975"/>
      <c r="O7975"/>
      <c r="P7975"/>
      <c r="Q7975"/>
      <c r="R7975"/>
      <c r="S7975"/>
      <c r="T7975"/>
      <c r="U7975"/>
      <c r="V7975"/>
      <c r="W7975"/>
      <c r="X7975"/>
      <c r="Y7975"/>
      <c r="Z7975"/>
      <c r="AA7975"/>
      <c r="AB7975"/>
      <c r="AC7975"/>
      <c r="AD7975"/>
      <c r="AE7975"/>
      <c r="AF7975"/>
      <c r="AG7975"/>
      <c r="AH7975"/>
      <c r="AI7975"/>
      <c r="AJ7975"/>
      <c r="AK7975"/>
      <c r="AL7975"/>
      <c r="AM7975"/>
      <c r="AN7975"/>
      <c r="AO7975"/>
      <c r="AP7975"/>
      <c r="AQ7975"/>
      <c r="AR7975"/>
      <c r="AS7975"/>
      <c r="AT7975"/>
      <c r="AU7975"/>
      <c r="AV7975"/>
      <c r="AW7975"/>
      <c r="AX7975"/>
      <c r="AY7975"/>
      <c r="AZ7975"/>
      <c r="BA7975"/>
      <c r="BB7975"/>
      <c r="BC7975"/>
      <c r="BD7975"/>
      <c r="BE7975"/>
      <c r="BF7975"/>
      <c r="BG7975"/>
      <c r="BH7975"/>
      <c r="BI7975"/>
      <c r="BJ7975"/>
      <c r="BK7975"/>
      <c r="BL7975"/>
      <c r="BM7975"/>
      <c r="BN7975"/>
      <c r="BO7975"/>
      <c r="BP7975"/>
      <c r="BQ7975"/>
      <c r="BR7975"/>
      <c r="BS7975"/>
      <c r="BT7975"/>
      <c r="BU7975"/>
      <c r="BV7975"/>
      <c r="BW7975"/>
      <c r="BX7975"/>
      <c r="BY7975"/>
      <c r="BZ7975"/>
      <c r="CA7975"/>
      <c r="CB7975"/>
      <c r="CC7975"/>
      <c r="CD7975"/>
      <c r="CE7975"/>
      <c r="CF7975"/>
      <c r="CG7975"/>
      <c r="CH7975"/>
      <c r="CI7975"/>
      <c r="CJ7975"/>
      <c r="CK7975"/>
      <c r="CL7975"/>
      <c r="CM7975"/>
      <c r="CN7975"/>
      <c r="CO7975"/>
      <c r="CP7975"/>
      <c r="CQ7975"/>
      <c r="CR7975"/>
      <c r="CS7975"/>
      <c r="CT7975"/>
      <c r="CU7975"/>
      <c r="CV7975"/>
    </row>
    <row r="7976" spans="10:100" x14ac:dyDescent="0.25">
      <c r="J7976"/>
      <c r="K7976"/>
      <c r="L7976"/>
      <c r="M7976"/>
      <c r="N7976"/>
      <c r="O7976"/>
      <c r="P7976"/>
      <c r="Q7976"/>
      <c r="R7976"/>
      <c r="S7976"/>
      <c r="T7976"/>
      <c r="U7976"/>
      <c r="V7976"/>
      <c r="W7976"/>
      <c r="X7976"/>
      <c r="Y7976"/>
      <c r="Z7976"/>
      <c r="AA7976"/>
      <c r="AB7976"/>
      <c r="AC7976"/>
      <c r="AD7976"/>
      <c r="AE7976"/>
      <c r="AF7976"/>
      <c r="AG7976"/>
      <c r="AH7976"/>
      <c r="AI7976"/>
      <c r="AJ7976"/>
      <c r="AK7976"/>
      <c r="AL7976"/>
      <c r="AM7976"/>
      <c r="AN7976"/>
      <c r="AO7976"/>
      <c r="AP7976"/>
      <c r="AQ7976"/>
      <c r="AR7976"/>
      <c r="AS7976"/>
      <c r="AT7976"/>
      <c r="AU7976"/>
      <c r="AV7976"/>
      <c r="AW7976"/>
      <c r="AX7976"/>
      <c r="AY7976"/>
      <c r="AZ7976"/>
      <c r="BA7976"/>
      <c r="BB7976"/>
      <c r="BC7976"/>
      <c r="BD7976"/>
      <c r="BE7976"/>
      <c r="BF7976"/>
      <c r="BG7976"/>
      <c r="BH7976"/>
      <c r="BI7976"/>
      <c r="BJ7976"/>
      <c r="BK7976"/>
      <c r="BL7976"/>
      <c r="BM7976"/>
      <c r="BN7976"/>
      <c r="BO7976"/>
      <c r="BP7976"/>
      <c r="BQ7976"/>
      <c r="BR7976"/>
      <c r="BS7976"/>
      <c r="BT7976"/>
      <c r="BU7976"/>
      <c r="BV7976"/>
      <c r="BW7976"/>
      <c r="BX7976"/>
      <c r="BY7976"/>
      <c r="BZ7976"/>
      <c r="CA7976"/>
      <c r="CB7976"/>
      <c r="CC7976"/>
      <c r="CD7976"/>
      <c r="CE7976"/>
      <c r="CF7976"/>
      <c r="CG7976"/>
      <c r="CH7976"/>
      <c r="CI7976"/>
      <c r="CJ7976"/>
      <c r="CK7976"/>
      <c r="CL7976"/>
      <c r="CM7976"/>
      <c r="CN7976"/>
      <c r="CO7976"/>
      <c r="CP7976"/>
      <c r="CQ7976"/>
      <c r="CR7976"/>
      <c r="CS7976"/>
      <c r="CT7976"/>
      <c r="CU7976"/>
      <c r="CV7976"/>
    </row>
    <row r="7977" spans="10:100" x14ac:dyDescent="0.25">
      <c r="J7977"/>
      <c r="K7977"/>
      <c r="L7977"/>
      <c r="M7977"/>
      <c r="N7977"/>
      <c r="O7977"/>
      <c r="P7977"/>
      <c r="Q7977"/>
      <c r="R7977"/>
      <c r="S7977"/>
      <c r="T7977"/>
      <c r="U7977"/>
      <c r="V7977"/>
      <c r="W7977"/>
      <c r="X7977"/>
      <c r="Y7977"/>
      <c r="Z7977"/>
      <c r="AA7977"/>
      <c r="AB7977"/>
      <c r="AC7977"/>
      <c r="AD7977"/>
      <c r="AE7977"/>
      <c r="AF7977"/>
      <c r="AG7977"/>
      <c r="AH7977"/>
      <c r="AI7977"/>
      <c r="AJ7977"/>
      <c r="AK7977"/>
      <c r="AL7977"/>
      <c r="AM7977"/>
      <c r="AN7977"/>
      <c r="AO7977"/>
      <c r="AP7977"/>
      <c r="AQ7977"/>
      <c r="AR7977"/>
      <c r="AS7977"/>
      <c r="AT7977"/>
      <c r="AU7977"/>
      <c r="AV7977"/>
      <c r="AW7977"/>
      <c r="AX7977"/>
      <c r="AY7977"/>
      <c r="AZ7977"/>
      <c r="BA7977"/>
      <c r="BB7977"/>
      <c r="BC7977"/>
      <c r="BD7977"/>
      <c r="BE7977"/>
      <c r="BF7977"/>
      <c r="BG7977"/>
      <c r="BH7977"/>
      <c r="BI7977"/>
      <c r="BJ7977"/>
      <c r="BK7977"/>
      <c r="BL7977"/>
      <c r="BM7977"/>
      <c r="BN7977"/>
      <c r="BO7977"/>
      <c r="BP7977"/>
      <c r="BQ7977"/>
      <c r="BR7977"/>
      <c r="BS7977"/>
      <c r="BT7977"/>
      <c r="BU7977"/>
      <c r="BV7977"/>
      <c r="BW7977"/>
      <c r="BX7977"/>
      <c r="BY7977"/>
      <c r="BZ7977"/>
      <c r="CA7977"/>
      <c r="CB7977"/>
      <c r="CC7977"/>
      <c r="CD7977"/>
      <c r="CE7977"/>
      <c r="CF7977"/>
      <c r="CG7977"/>
      <c r="CH7977"/>
      <c r="CI7977"/>
      <c r="CJ7977"/>
      <c r="CK7977"/>
      <c r="CL7977"/>
      <c r="CM7977"/>
      <c r="CN7977"/>
      <c r="CO7977"/>
      <c r="CP7977"/>
      <c r="CQ7977"/>
      <c r="CR7977"/>
      <c r="CS7977"/>
      <c r="CT7977"/>
      <c r="CU7977"/>
      <c r="CV7977"/>
    </row>
    <row r="7978" spans="10:100" x14ac:dyDescent="0.25">
      <c r="J7978"/>
      <c r="K7978"/>
      <c r="L7978"/>
      <c r="M7978"/>
      <c r="N7978"/>
      <c r="O7978"/>
      <c r="P7978"/>
      <c r="Q7978"/>
      <c r="R7978"/>
      <c r="S7978"/>
      <c r="T7978"/>
      <c r="U7978"/>
      <c r="V7978"/>
      <c r="W7978"/>
      <c r="X7978"/>
      <c r="Y7978"/>
      <c r="Z7978"/>
      <c r="AA7978"/>
      <c r="AB7978"/>
      <c r="AC7978"/>
      <c r="AD7978"/>
      <c r="AE7978"/>
      <c r="AF7978"/>
      <c r="AG7978"/>
      <c r="AH7978"/>
      <c r="AI7978"/>
      <c r="AJ7978"/>
      <c r="AK7978"/>
      <c r="AL7978"/>
      <c r="AM7978"/>
      <c r="AN7978"/>
      <c r="AO7978"/>
      <c r="AP7978"/>
      <c r="AQ7978"/>
      <c r="AR7978"/>
      <c r="AS7978"/>
      <c r="AT7978"/>
      <c r="AU7978"/>
      <c r="AV7978"/>
      <c r="AW7978"/>
      <c r="AX7978"/>
      <c r="AY7978"/>
      <c r="AZ7978"/>
      <c r="BA7978"/>
      <c r="BB7978"/>
      <c r="BC7978"/>
      <c r="BD7978"/>
      <c r="BE7978"/>
      <c r="BF7978"/>
      <c r="BG7978"/>
      <c r="BH7978"/>
      <c r="BI7978"/>
      <c r="BJ7978"/>
      <c r="BK7978"/>
      <c r="BL7978"/>
      <c r="BM7978"/>
      <c r="BN7978"/>
      <c r="BO7978"/>
      <c r="BP7978"/>
      <c r="BQ7978"/>
      <c r="BR7978"/>
      <c r="BS7978"/>
      <c r="BT7978"/>
      <c r="BU7978"/>
      <c r="BV7978"/>
      <c r="BW7978"/>
      <c r="BX7978"/>
      <c r="BY7978"/>
      <c r="BZ7978"/>
      <c r="CA7978"/>
      <c r="CB7978"/>
      <c r="CC7978"/>
      <c r="CD7978"/>
      <c r="CE7978"/>
      <c r="CF7978"/>
      <c r="CG7978"/>
      <c r="CH7978"/>
      <c r="CI7978"/>
      <c r="CJ7978"/>
      <c r="CK7978"/>
      <c r="CL7978"/>
      <c r="CM7978"/>
      <c r="CN7978"/>
      <c r="CO7978"/>
      <c r="CP7978"/>
      <c r="CQ7978"/>
      <c r="CR7978"/>
      <c r="CS7978"/>
      <c r="CT7978"/>
      <c r="CU7978"/>
      <c r="CV7978"/>
    </row>
    <row r="7979" spans="10:100" x14ac:dyDescent="0.25">
      <c r="J7979"/>
      <c r="K7979"/>
      <c r="L7979"/>
      <c r="M7979"/>
      <c r="N7979"/>
      <c r="O7979"/>
      <c r="P7979"/>
      <c r="Q7979"/>
      <c r="R7979"/>
      <c r="S7979"/>
      <c r="T7979"/>
      <c r="U7979"/>
      <c r="V7979"/>
      <c r="W7979"/>
      <c r="X7979"/>
      <c r="Y7979"/>
      <c r="Z7979"/>
      <c r="AA7979"/>
      <c r="AB7979"/>
      <c r="AC7979"/>
      <c r="AD7979"/>
      <c r="AE7979"/>
      <c r="AF7979"/>
      <c r="AG7979"/>
      <c r="AH7979"/>
      <c r="AI7979"/>
      <c r="AJ7979"/>
      <c r="AK7979"/>
      <c r="AL7979"/>
      <c r="AM7979"/>
      <c r="AN7979"/>
      <c r="AO7979"/>
      <c r="AP7979"/>
      <c r="AQ7979"/>
      <c r="AR7979"/>
      <c r="AS7979"/>
      <c r="AT7979"/>
      <c r="AU7979"/>
      <c r="AV7979"/>
      <c r="AW7979"/>
      <c r="AX7979"/>
      <c r="AY7979"/>
      <c r="AZ7979"/>
      <c r="BA7979"/>
      <c r="BB7979"/>
      <c r="BC7979"/>
      <c r="BD7979"/>
      <c r="BE7979"/>
      <c r="BF7979"/>
      <c r="BG7979"/>
      <c r="BH7979"/>
      <c r="BI7979"/>
      <c r="BJ7979"/>
      <c r="BK7979"/>
      <c r="BL7979"/>
      <c r="BM7979"/>
      <c r="BN7979"/>
      <c r="BO7979"/>
      <c r="BP7979"/>
      <c r="BQ7979"/>
      <c r="BR7979"/>
      <c r="BS7979"/>
      <c r="BT7979"/>
      <c r="BU7979"/>
      <c r="BV7979"/>
      <c r="BW7979"/>
      <c r="BX7979"/>
      <c r="BY7979"/>
      <c r="BZ7979"/>
      <c r="CA7979"/>
      <c r="CB7979"/>
      <c r="CC7979"/>
      <c r="CD7979"/>
      <c r="CE7979"/>
      <c r="CF7979"/>
      <c r="CG7979"/>
      <c r="CH7979"/>
      <c r="CI7979"/>
      <c r="CJ7979"/>
      <c r="CK7979"/>
      <c r="CL7979"/>
      <c r="CM7979"/>
      <c r="CN7979"/>
      <c r="CO7979"/>
      <c r="CP7979"/>
      <c r="CQ7979"/>
      <c r="CR7979"/>
      <c r="CS7979"/>
      <c r="CT7979"/>
      <c r="CU7979"/>
      <c r="CV7979"/>
    </row>
    <row r="7980" spans="10:100" x14ac:dyDescent="0.25">
      <c r="J7980"/>
      <c r="K7980"/>
      <c r="L7980"/>
      <c r="M7980"/>
      <c r="N7980"/>
      <c r="O7980"/>
      <c r="P7980"/>
      <c r="Q7980"/>
      <c r="R7980"/>
      <c r="S7980"/>
      <c r="T7980"/>
      <c r="U7980"/>
      <c r="V7980"/>
      <c r="W7980"/>
      <c r="X7980"/>
      <c r="Y7980"/>
      <c r="Z7980"/>
      <c r="AA7980"/>
      <c r="AB7980"/>
      <c r="AC7980"/>
      <c r="AD7980"/>
      <c r="AE7980"/>
      <c r="AF7980"/>
      <c r="AG7980"/>
      <c r="AH7980"/>
      <c r="AI7980"/>
      <c r="AJ7980"/>
      <c r="AK7980"/>
      <c r="AL7980"/>
      <c r="AM7980"/>
      <c r="AN7980"/>
      <c r="AO7980"/>
      <c r="AP7980"/>
      <c r="AQ7980"/>
      <c r="AR7980"/>
      <c r="AS7980"/>
      <c r="AT7980"/>
      <c r="AU7980"/>
      <c r="AV7980"/>
      <c r="AW7980"/>
      <c r="AX7980"/>
      <c r="AY7980"/>
      <c r="AZ7980"/>
      <c r="BA7980"/>
      <c r="BB7980"/>
      <c r="BC7980"/>
      <c r="BD7980"/>
      <c r="BE7980"/>
      <c r="BF7980"/>
      <c r="BG7980"/>
      <c r="BH7980"/>
      <c r="BI7980"/>
      <c r="BJ7980"/>
      <c r="BK7980"/>
      <c r="BL7980"/>
      <c r="BM7980"/>
      <c r="BN7980"/>
      <c r="BO7980"/>
      <c r="BP7980"/>
      <c r="BQ7980"/>
      <c r="BR7980"/>
      <c r="BS7980"/>
      <c r="BT7980"/>
      <c r="BU7980"/>
      <c r="BV7980"/>
      <c r="BW7980"/>
      <c r="BX7980"/>
      <c r="BY7980"/>
      <c r="BZ7980"/>
      <c r="CA7980"/>
      <c r="CB7980"/>
      <c r="CC7980"/>
      <c r="CD7980"/>
      <c r="CE7980"/>
      <c r="CF7980"/>
      <c r="CG7980"/>
      <c r="CH7980"/>
      <c r="CI7980"/>
      <c r="CJ7980"/>
      <c r="CK7980"/>
      <c r="CL7980"/>
      <c r="CM7980"/>
      <c r="CN7980"/>
      <c r="CO7980"/>
      <c r="CP7980"/>
      <c r="CQ7980"/>
      <c r="CR7980"/>
      <c r="CS7980"/>
      <c r="CT7980"/>
      <c r="CU7980"/>
      <c r="CV7980"/>
    </row>
    <row r="7981" spans="10:100" x14ac:dyDescent="0.25">
      <c r="J7981"/>
      <c r="K7981"/>
      <c r="L7981"/>
      <c r="M7981"/>
      <c r="N7981"/>
      <c r="O7981"/>
      <c r="P7981"/>
      <c r="Q7981"/>
      <c r="R7981"/>
      <c r="S7981"/>
      <c r="T7981"/>
      <c r="U7981"/>
      <c r="V7981"/>
      <c r="W7981"/>
      <c r="X7981"/>
      <c r="Y7981"/>
      <c r="Z7981"/>
      <c r="AA7981"/>
      <c r="AB7981"/>
      <c r="AC7981"/>
      <c r="AD7981"/>
      <c r="AE7981"/>
      <c r="AF7981"/>
      <c r="AG7981"/>
      <c r="AH7981"/>
      <c r="AI7981"/>
      <c r="AJ7981"/>
      <c r="AK7981"/>
      <c r="AL7981"/>
      <c r="AM7981"/>
      <c r="AN7981"/>
      <c r="AO7981"/>
      <c r="AP7981"/>
      <c r="AQ7981"/>
      <c r="AR7981"/>
      <c r="AS7981"/>
      <c r="AT7981"/>
      <c r="AU7981"/>
      <c r="AV7981"/>
      <c r="AW7981"/>
      <c r="AX7981"/>
      <c r="AY7981"/>
      <c r="AZ7981"/>
      <c r="BA7981"/>
      <c r="BB7981"/>
      <c r="BC7981"/>
      <c r="BD7981"/>
      <c r="BE7981"/>
      <c r="BF7981"/>
      <c r="BG7981"/>
      <c r="BH7981"/>
      <c r="BI7981"/>
      <c r="BJ7981"/>
      <c r="BK7981"/>
      <c r="BL7981"/>
      <c r="BM7981"/>
      <c r="BN7981"/>
      <c r="BO7981"/>
      <c r="BP7981"/>
      <c r="BQ7981"/>
      <c r="BR7981"/>
      <c r="BS7981"/>
      <c r="BT7981"/>
      <c r="BU7981"/>
      <c r="BV7981"/>
      <c r="BW7981"/>
      <c r="BX7981"/>
      <c r="BY7981"/>
      <c r="BZ7981"/>
      <c r="CA7981"/>
      <c r="CB7981"/>
      <c r="CC7981"/>
      <c r="CD7981"/>
      <c r="CE7981"/>
      <c r="CF7981"/>
      <c r="CG7981"/>
      <c r="CH7981"/>
      <c r="CI7981"/>
      <c r="CJ7981"/>
      <c r="CK7981"/>
      <c r="CL7981"/>
      <c r="CM7981"/>
      <c r="CN7981"/>
      <c r="CO7981"/>
      <c r="CP7981"/>
      <c r="CQ7981"/>
      <c r="CR7981"/>
      <c r="CS7981"/>
      <c r="CT7981"/>
      <c r="CU7981"/>
      <c r="CV7981"/>
    </row>
    <row r="7982" spans="10:100" x14ac:dyDescent="0.25">
      <c r="J7982"/>
      <c r="K7982"/>
      <c r="L7982"/>
      <c r="M7982"/>
      <c r="N7982"/>
      <c r="O7982"/>
      <c r="P7982"/>
      <c r="Q7982"/>
      <c r="R7982"/>
      <c r="S7982"/>
      <c r="T7982"/>
      <c r="U7982"/>
      <c r="V7982"/>
      <c r="W7982"/>
      <c r="X7982"/>
      <c r="Y7982"/>
      <c r="Z7982"/>
      <c r="AA7982"/>
      <c r="AB7982"/>
      <c r="AC7982"/>
      <c r="AD7982"/>
      <c r="AE7982"/>
      <c r="AF7982"/>
      <c r="AG7982"/>
      <c r="AH7982"/>
      <c r="AI7982"/>
      <c r="AJ7982"/>
      <c r="AK7982"/>
      <c r="AL7982"/>
      <c r="AM7982"/>
      <c r="AN7982"/>
      <c r="AO7982"/>
      <c r="AP7982"/>
      <c r="AQ7982"/>
      <c r="AR7982"/>
      <c r="AS7982"/>
      <c r="AT7982"/>
      <c r="AU7982"/>
      <c r="AV7982"/>
      <c r="AW7982"/>
      <c r="AX7982"/>
      <c r="AY7982"/>
      <c r="AZ7982"/>
      <c r="BA7982"/>
      <c r="BB7982"/>
      <c r="BC7982"/>
      <c r="BD7982"/>
      <c r="BE7982"/>
      <c r="BF7982"/>
      <c r="BG7982"/>
      <c r="BH7982"/>
      <c r="BI7982"/>
      <c r="BJ7982"/>
      <c r="BK7982"/>
      <c r="BL7982"/>
      <c r="BM7982"/>
      <c r="BN7982"/>
      <c r="BO7982"/>
      <c r="BP7982"/>
      <c r="BQ7982"/>
      <c r="BR7982"/>
      <c r="BS7982"/>
      <c r="BT7982"/>
      <c r="BU7982"/>
      <c r="BV7982"/>
      <c r="BW7982"/>
      <c r="BX7982"/>
      <c r="BY7982"/>
      <c r="BZ7982"/>
      <c r="CA7982"/>
      <c r="CB7982"/>
      <c r="CC7982"/>
      <c r="CD7982"/>
      <c r="CE7982"/>
      <c r="CF7982"/>
      <c r="CG7982"/>
      <c r="CH7982"/>
      <c r="CI7982"/>
      <c r="CJ7982"/>
      <c r="CK7982"/>
      <c r="CL7982"/>
      <c r="CM7982"/>
      <c r="CN7982"/>
      <c r="CO7982"/>
      <c r="CP7982"/>
      <c r="CQ7982"/>
      <c r="CR7982"/>
      <c r="CS7982"/>
      <c r="CT7982"/>
      <c r="CU7982"/>
      <c r="CV7982"/>
    </row>
    <row r="7983" spans="10:100" x14ac:dyDescent="0.25">
      <c r="J7983"/>
      <c r="K7983"/>
      <c r="L7983"/>
      <c r="M7983"/>
      <c r="N7983"/>
      <c r="O7983"/>
      <c r="P7983"/>
      <c r="Q7983"/>
      <c r="R7983"/>
      <c r="S7983"/>
      <c r="T7983"/>
      <c r="U7983"/>
      <c r="V7983"/>
      <c r="W7983"/>
      <c r="X7983"/>
      <c r="Y7983"/>
      <c r="Z7983"/>
      <c r="AA7983"/>
      <c r="AB7983"/>
      <c r="AC7983"/>
      <c r="AD7983"/>
      <c r="AE7983"/>
      <c r="AF7983"/>
      <c r="AG7983"/>
      <c r="AH7983"/>
      <c r="AI7983"/>
      <c r="AJ7983"/>
      <c r="AK7983"/>
      <c r="AL7983"/>
      <c r="AM7983"/>
      <c r="AN7983"/>
      <c r="AO7983"/>
      <c r="AP7983"/>
      <c r="AQ7983"/>
      <c r="AR7983"/>
      <c r="AS7983"/>
      <c r="AT7983"/>
      <c r="AU7983"/>
      <c r="AV7983"/>
      <c r="AW7983"/>
      <c r="AX7983"/>
      <c r="AY7983"/>
      <c r="AZ7983"/>
      <c r="BA7983"/>
      <c r="BB7983"/>
      <c r="BC7983"/>
      <c r="BD7983"/>
      <c r="BE7983"/>
      <c r="BF7983"/>
      <c r="BG7983"/>
      <c r="BH7983"/>
      <c r="BI7983"/>
      <c r="BJ7983"/>
      <c r="BK7983"/>
      <c r="BL7983"/>
      <c r="BM7983"/>
      <c r="BN7983"/>
      <c r="BO7983"/>
      <c r="BP7983"/>
      <c r="BQ7983"/>
      <c r="BR7983"/>
      <c r="BS7983"/>
      <c r="BT7983"/>
      <c r="BU7983"/>
      <c r="BV7983"/>
      <c r="BW7983"/>
      <c r="BX7983"/>
      <c r="BY7983"/>
      <c r="BZ7983"/>
      <c r="CA7983"/>
      <c r="CB7983"/>
      <c r="CC7983"/>
      <c r="CD7983"/>
      <c r="CE7983"/>
      <c r="CF7983"/>
      <c r="CG7983"/>
      <c r="CH7983"/>
      <c r="CI7983"/>
      <c r="CJ7983"/>
      <c r="CK7983"/>
      <c r="CL7983"/>
      <c r="CM7983"/>
      <c r="CN7983"/>
      <c r="CO7983"/>
      <c r="CP7983"/>
      <c r="CQ7983"/>
      <c r="CR7983"/>
      <c r="CS7983"/>
      <c r="CT7983"/>
      <c r="CU7983"/>
      <c r="CV7983"/>
    </row>
    <row r="7984" spans="10:100" x14ac:dyDescent="0.25">
      <c r="J7984"/>
      <c r="K7984"/>
      <c r="L7984"/>
      <c r="M7984"/>
      <c r="N7984"/>
      <c r="O7984"/>
      <c r="P7984"/>
      <c r="Q7984"/>
      <c r="R7984"/>
      <c r="S7984"/>
      <c r="T7984"/>
      <c r="U7984"/>
      <c r="V7984"/>
      <c r="W7984"/>
      <c r="X7984"/>
      <c r="Y7984"/>
      <c r="Z7984"/>
      <c r="AA7984"/>
      <c r="AB7984"/>
      <c r="AC7984"/>
      <c r="AD7984"/>
      <c r="AE7984"/>
      <c r="AF7984"/>
      <c r="AG7984"/>
      <c r="AH7984"/>
      <c r="AI7984"/>
      <c r="AJ7984"/>
      <c r="AK7984"/>
      <c r="AL7984"/>
      <c r="AM7984"/>
      <c r="AN7984"/>
      <c r="AO7984"/>
      <c r="AP7984"/>
      <c r="AQ7984"/>
      <c r="AR7984"/>
      <c r="AS7984"/>
      <c r="AT7984"/>
      <c r="AU7984"/>
      <c r="AV7984"/>
      <c r="AW7984"/>
      <c r="AX7984"/>
      <c r="AY7984"/>
      <c r="AZ7984"/>
      <c r="BA7984"/>
      <c r="BB7984"/>
      <c r="BC7984"/>
      <c r="BD7984"/>
      <c r="BE7984"/>
      <c r="BF7984"/>
      <c r="BG7984"/>
      <c r="BH7984"/>
      <c r="BI7984"/>
      <c r="BJ7984"/>
      <c r="BK7984"/>
      <c r="BL7984"/>
      <c r="BM7984"/>
      <c r="BN7984"/>
      <c r="BO7984"/>
      <c r="BP7984"/>
      <c r="BQ7984"/>
      <c r="BR7984"/>
      <c r="BS7984"/>
      <c r="BT7984"/>
      <c r="BU7984"/>
      <c r="BV7984"/>
      <c r="BW7984"/>
      <c r="BX7984"/>
      <c r="BY7984"/>
      <c r="BZ7984"/>
      <c r="CA7984"/>
      <c r="CB7984"/>
      <c r="CC7984"/>
      <c r="CD7984"/>
      <c r="CE7984"/>
      <c r="CF7984"/>
      <c r="CG7984"/>
      <c r="CH7984"/>
      <c r="CI7984"/>
      <c r="CJ7984"/>
      <c r="CK7984"/>
      <c r="CL7984"/>
      <c r="CM7984"/>
      <c r="CN7984"/>
      <c r="CO7984"/>
      <c r="CP7984"/>
      <c r="CQ7984"/>
      <c r="CR7984"/>
      <c r="CS7984"/>
      <c r="CT7984"/>
      <c r="CU7984"/>
      <c r="CV7984"/>
    </row>
    <row r="7985" spans="10:100" x14ac:dyDescent="0.25">
      <c r="J7985"/>
      <c r="K7985"/>
      <c r="L7985"/>
      <c r="M7985"/>
      <c r="N7985"/>
      <c r="O7985"/>
      <c r="P7985"/>
      <c r="Q7985"/>
      <c r="R7985"/>
      <c r="S7985"/>
      <c r="T7985"/>
      <c r="U7985"/>
      <c r="V7985"/>
      <c r="W7985"/>
      <c r="X7985"/>
      <c r="Y7985"/>
      <c r="Z7985"/>
      <c r="AA7985"/>
      <c r="AB7985"/>
      <c r="AC7985"/>
      <c r="AD7985"/>
      <c r="AE7985"/>
      <c r="AF7985"/>
      <c r="AG7985"/>
      <c r="AH7985"/>
      <c r="AI7985"/>
      <c r="AJ7985"/>
      <c r="AK7985"/>
      <c r="AL7985"/>
      <c r="AM7985"/>
      <c r="AN7985"/>
      <c r="AO7985"/>
      <c r="AP7985"/>
      <c r="AQ7985"/>
      <c r="AR7985"/>
      <c r="AS7985"/>
      <c r="AT7985"/>
      <c r="AU7985"/>
      <c r="AV7985"/>
      <c r="AW7985"/>
      <c r="AX7985"/>
      <c r="AY7985"/>
      <c r="AZ7985"/>
      <c r="BA7985"/>
      <c r="BB7985"/>
      <c r="BC7985"/>
      <c r="BD7985"/>
      <c r="BE7985"/>
      <c r="BF7985"/>
      <c r="BG7985"/>
      <c r="BH7985"/>
      <c r="BI7985"/>
      <c r="BJ7985"/>
      <c r="BK7985"/>
      <c r="BL7985"/>
      <c r="BM7985"/>
      <c r="BN7985"/>
      <c r="BO7985"/>
      <c r="BP7985"/>
      <c r="BQ7985"/>
      <c r="BR7985"/>
      <c r="BS7985"/>
      <c r="BT7985"/>
      <c r="BU7985"/>
      <c r="BV7985"/>
      <c r="BW7985"/>
      <c r="BX7985"/>
      <c r="BY7985"/>
      <c r="BZ7985"/>
      <c r="CA7985"/>
      <c r="CB7985"/>
      <c r="CC7985"/>
      <c r="CD7985"/>
      <c r="CE7985"/>
      <c r="CF7985"/>
      <c r="CG7985"/>
      <c r="CH7985"/>
      <c r="CI7985"/>
      <c r="CJ7985"/>
      <c r="CK7985"/>
      <c r="CL7985"/>
      <c r="CM7985"/>
      <c r="CN7985"/>
      <c r="CO7985"/>
      <c r="CP7985"/>
      <c r="CQ7985"/>
      <c r="CR7985"/>
      <c r="CS7985"/>
      <c r="CT7985"/>
      <c r="CU7985"/>
      <c r="CV7985"/>
    </row>
    <row r="7986" spans="10:100" x14ac:dyDescent="0.25">
      <c r="J7986"/>
      <c r="K7986"/>
      <c r="L7986"/>
      <c r="M7986"/>
      <c r="N7986"/>
      <c r="O7986"/>
      <c r="P7986"/>
      <c r="Q7986"/>
      <c r="R7986"/>
      <c r="S7986"/>
      <c r="T7986"/>
      <c r="U7986"/>
      <c r="V7986"/>
      <c r="W7986"/>
      <c r="X7986"/>
      <c r="Y7986"/>
      <c r="Z7986"/>
      <c r="AA7986"/>
      <c r="AB7986"/>
      <c r="AC7986"/>
      <c r="AD7986"/>
      <c r="AE7986"/>
      <c r="AF7986"/>
      <c r="AG7986"/>
      <c r="AH7986"/>
      <c r="AI7986"/>
      <c r="AJ7986"/>
      <c r="AK7986"/>
      <c r="AL7986"/>
      <c r="AM7986"/>
      <c r="AN7986"/>
      <c r="AO7986"/>
      <c r="AP7986"/>
      <c r="AQ7986"/>
      <c r="AR7986"/>
      <c r="AS7986"/>
      <c r="AT7986"/>
      <c r="AU7986"/>
      <c r="AV7986"/>
      <c r="AW7986"/>
      <c r="AX7986"/>
      <c r="AY7986"/>
      <c r="AZ7986"/>
      <c r="BA7986"/>
      <c r="BB7986"/>
      <c r="BC7986"/>
      <c r="BD7986"/>
      <c r="BE7986"/>
      <c r="BF7986"/>
      <c r="BG7986"/>
      <c r="BH7986"/>
      <c r="BI7986"/>
      <c r="BJ7986"/>
      <c r="BK7986"/>
      <c r="BL7986"/>
      <c r="BM7986"/>
      <c r="BN7986"/>
      <c r="BO7986"/>
      <c r="BP7986"/>
      <c r="BQ7986"/>
      <c r="BR7986"/>
      <c r="BS7986"/>
      <c r="BT7986"/>
      <c r="BU7986"/>
      <c r="BV7986"/>
      <c r="BW7986"/>
      <c r="BX7986"/>
      <c r="BY7986"/>
      <c r="BZ7986"/>
      <c r="CA7986"/>
      <c r="CB7986"/>
      <c r="CC7986"/>
      <c r="CD7986"/>
      <c r="CE7986"/>
      <c r="CF7986"/>
      <c r="CG7986"/>
      <c r="CH7986"/>
      <c r="CI7986"/>
      <c r="CJ7986"/>
      <c r="CK7986"/>
      <c r="CL7986"/>
      <c r="CM7986"/>
      <c r="CN7986"/>
      <c r="CO7986"/>
      <c r="CP7986"/>
      <c r="CQ7986"/>
      <c r="CR7986"/>
      <c r="CS7986"/>
      <c r="CT7986"/>
      <c r="CU7986"/>
      <c r="CV7986"/>
    </row>
    <row r="7987" spans="10:100" x14ac:dyDescent="0.25">
      <c r="J7987"/>
      <c r="K7987"/>
      <c r="L7987"/>
      <c r="M7987"/>
      <c r="N7987"/>
      <c r="O7987"/>
      <c r="P7987"/>
      <c r="Q7987"/>
      <c r="R7987"/>
      <c r="S7987"/>
      <c r="T7987"/>
      <c r="U7987"/>
      <c r="V7987"/>
      <c r="W7987"/>
      <c r="X7987"/>
      <c r="Y7987"/>
      <c r="Z7987"/>
      <c r="AA7987"/>
      <c r="AB7987"/>
      <c r="AC7987"/>
      <c r="AD7987"/>
      <c r="AE7987"/>
      <c r="AF7987"/>
      <c r="AG7987"/>
      <c r="AH7987"/>
      <c r="AI7987"/>
      <c r="AJ7987"/>
      <c r="AK7987"/>
      <c r="AL7987"/>
      <c r="AM7987"/>
      <c r="AN7987"/>
      <c r="AO7987"/>
      <c r="AP7987"/>
      <c r="AQ7987"/>
      <c r="AR7987"/>
      <c r="AS7987"/>
      <c r="AT7987"/>
      <c r="AU7987"/>
      <c r="AV7987"/>
      <c r="AW7987"/>
      <c r="AX7987"/>
      <c r="AY7987"/>
      <c r="AZ7987"/>
      <c r="BA7987"/>
      <c r="BB7987"/>
      <c r="BC7987"/>
      <c r="BD7987"/>
      <c r="BE7987"/>
      <c r="BF7987"/>
      <c r="BG7987"/>
      <c r="BH7987"/>
      <c r="BI7987"/>
      <c r="BJ7987"/>
      <c r="BK7987"/>
      <c r="BL7987"/>
      <c r="BM7987"/>
      <c r="BN7987"/>
      <c r="BO7987"/>
      <c r="BP7987"/>
      <c r="BQ7987"/>
      <c r="BR7987"/>
      <c r="BS7987"/>
      <c r="BT7987"/>
      <c r="BU7987"/>
      <c r="BV7987"/>
      <c r="BW7987"/>
      <c r="BX7987"/>
      <c r="BY7987"/>
      <c r="BZ7987"/>
      <c r="CA7987"/>
      <c r="CB7987"/>
      <c r="CC7987"/>
      <c r="CD7987"/>
      <c r="CE7987"/>
      <c r="CF7987"/>
      <c r="CG7987"/>
      <c r="CH7987"/>
      <c r="CI7987"/>
      <c r="CJ7987"/>
      <c r="CK7987"/>
      <c r="CL7987"/>
      <c r="CM7987"/>
      <c r="CN7987"/>
      <c r="CO7987"/>
      <c r="CP7987"/>
      <c r="CQ7987"/>
      <c r="CR7987"/>
      <c r="CS7987"/>
      <c r="CT7987"/>
      <c r="CU7987"/>
      <c r="CV7987"/>
    </row>
    <row r="7988" spans="10:100" x14ac:dyDescent="0.25">
      <c r="J7988"/>
      <c r="K7988"/>
      <c r="L7988"/>
      <c r="M7988"/>
      <c r="N7988"/>
      <c r="O7988"/>
      <c r="P7988"/>
      <c r="Q7988"/>
      <c r="R7988"/>
      <c r="S7988"/>
      <c r="T7988"/>
      <c r="U7988"/>
      <c r="V7988"/>
      <c r="W7988"/>
      <c r="X7988"/>
      <c r="Y7988"/>
      <c r="Z7988"/>
      <c r="AA7988"/>
      <c r="AB7988"/>
      <c r="AC7988"/>
      <c r="AD7988"/>
      <c r="AE7988"/>
      <c r="AF7988"/>
      <c r="AG7988"/>
      <c r="AH7988"/>
      <c r="AI7988"/>
      <c r="AJ7988"/>
      <c r="AK7988"/>
      <c r="AL7988"/>
      <c r="AM7988"/>
      <c r="AN7988"/>
      <c r="AO7988"/>
      <c r="AP7988"/>
      <c r="AQ7988"/>
      <c r="AR7988"/>
      <c r="AS7988"/>
      <c r="AT7988"/>
      <c r="AU7988"/>
      <c r="AV7988"/>
      <c r="AW7988"/>
      <c r="AX7988"/>
      <c r="AY7988"/>
      <c r="AZ7988"/>
      <c r="BA7988"/>
      <c r="BB7988"/>
      <c r="BC7988"/>
      <c r="BD7988"/>
      <c r="BE7988"/>
      <c r="BF7988"/>
      <c r="BG7988"/>
      <c r="BH7988"/>
      <c r="BI7988"/>
      <c r="BJ7988"/>
      <c r="BK7988"/>
      <c r="BL7988"/>
      <c r="BM7988"/>
      <c r="BN7988"/>
      <c r="BO7988"/>
      <c r="BP7988"/>
      <c r="BQ7988"/>
      <c r="BR7988"/>
      <c r="BS7988"/>
      <c r="BT7988"/>
      <c r="BU7988"/>
      <c r="BV7988"/>
      <c r="BW7988"/>
      <c r="BX7988"/>
      <c r="BY7988"/>
      <c r="BZ7988"/>
      <c r="CA7988"/>
      <c r="CB7988"/>
      <c r="CC7988"/>
      <c r="CD7988"/>
      <c r="CE7988"/>
      <c r="CF7988"/>
      <c r="CG7988"/>
      <c r="CH7988"/>
      <c r="CI7988"/>
      <c r="CJ7988"/>
      <c r="CK7988"/>
      <c r="CL7988"/>
      <c r="CM7988"/>
      <c r="CN7988"/>
      <c r="CO7988"/>
      <c r="CP7988"/>
      <c r="CQ7988"/>
      <c r="CR7988"/>
      <c r="CS7988"/>
      <c r="CT7988"/>
      <c r="CU7988"/>
      <c r="CV7988"/>
    </row>
    <row r="7989" spans="10:100" x14ac:dyDescent="0.25">
      <c r="J7989"/>
      <c r="K7989"/>
      <c r="L7989"/>
      <c r="M7989"/>
      <c r="N7989"/>
      <c r="O7989"/>
      <c r="P7989"/>
      <c r="Q7989"/>
      <c r="R7989"/>
      <c r="S7989"/>
      <c r="T7989"/>
      <c r="U7989"/>
      <c r="V7989"/>
      <c r="W7989"/>
      <c r="X7989"/>
      <c r="Y7989"/>
      <c r="Z7989"/>
      <c r="AA7989"/>
      <c r="AB7989"/>
      <c r="AC7989"/>
      <c r="AD7989"/>
      <c r="AE7989"/>
      <c r="AF7989"/>
      <c r="AG7989"/>
      <c r="AH7989"/>
      <c r="AI7989"/>
      <c r="AJ7989"/>
      <c r="AK7989"/>
      <c r="AL7989"/>
      <c r="AM7989"/>
      <c r="AN7989"/>
      <c r="AO7989"/>
      <c r="AP7989"/>
      <c r="AQ7989"/>
      <c r="AR7989"/>
      <c r="AS7989"/>
      <c r="AT7989"/>
      <c r="AU7989"/>
      <c r="AV7989"/>
      <c r="AW7989"/>
      <c r="AX7989"/>
      <c r="AY7989"/>
      <c r="AZ7989"/>
      <c r="BA7989"/>
      <c r="BB7989"/>
      <c r="BC7989"/>
      <c r="BD7989"/>
      <c r="BE7989"/>
      <c r="BF7989"/>
      <c r="BG7989"/>
      <c r="BH7989"/>
      <c r="BI7989"/>
      <c r="BJ7989"/>
      <c r="BK7989"/>
      <c r="BL7989"/>
      <c r="BM7989"/>
      <c r="BN7989"/>
      <c r="BO7989"/>
      <c r="BP7989"/>
      <c r="BQ7989"/>
      <c r="BR7989"/>
      <c r="BS7989"/>
      <c r="BT7989"/>
      <c r="BU7989"/>
      <c r="BV7989"/>
      <c r="BW7989"/>
      <c r="BX7989"/>
      <c r="BY7989"/>
      <c r="BZ7989"/>
      <c r="CA7989"/>
      <c r="CB7989"/>
      <c r="CC7989"/>
      <c r="CD7989"/>
      <c r="CE7989"/>
      <c r="CF7989"/>
      <c r="CG7989"/>
      <c r="CH7989"/>
      <c r="CI7989"/>
      <c r="CJ7989"/>
      <c r="CK7989"/>
      <c r="CL7989"/>
      <c r="CM7989"/>
      <c r="CN7989"/>
      <c r="CO7989"/>
      <c r="CP7989"/>
      <c r="CQ7989"/>
      <c r="CR7989"/>
      <c r="CS7989"/>
      <c r="CT7989"/>
      <c r="CU7989"/>
      <c r="CV7989"/>
    </row>
    <row r="7990" spans="10:100" x14ac:dyDescent="0.25">
      <c r="J7990"/>
      <c r="K7990"/>
      <c r="L7990"/>
      <c r="M7990"/>
      <c r="N7990"/>
      <c r="O7990"/>
      <c r="P7990"/>
      <c r="Q7990"/>
      <c r="R7990"/>
      <c r="S7990"/>
      <c r="T7990"/>
      <c r="U7990"/>
      <c r="V7990"/>
      <c r="W7990"/>
      <c r="X7990"/>
      <c r="Y7990"/>
      <c r="Z7990"/>
      <c r="AA7990"/>
      <c r="AB7990"/>
      <c r="AC7990"/>
      <c r="AD7990"/>
      <c r="AE7990"/>
      <c r="AF7990"/>
      <c r="AG7990"/>
      <c r="AH7990"/>
      <c r="AI7990"/>
      <c r="AJ7990"/>
      <c r="AK7990"/>
      <c r="AL7990"/>
      <c r="AM7990"/>
      <c r="AN7990"/>
      <c r="AO7990"/>
      <c r="AP7990"/>
      <c r="AQ7990"/>
      <c r="AR7990"/>
      <c r="AS7990"/>
      <c r="AT7990"/>
      <c r="AU7990"/>
      <c r="AV7990"/>
      <c r="AW7990"/>
      <c r="AX7990"/>
      <c r="AY7990"/>
      <c r="AZ7990"/>
      <c r="BA7990"/>
      <c r="BB7990"/>
      <c r="BC7990"/>
      <c r="BD7990"/>
      <c r="BE7990"/>
      <c r="BF7990"/>
      <c r="BG7990"/>
      <c r="BH7990"/>
      <c r="BI7990"/>
      <c r="BJ7990"/>
      <c r="BK7990"/>
      <c r="BL7990"/>
      <c r="BM7990"/>
      <c r="BN7990"/>
      <c r="BO7990"/>
      <c r="BP7990"/>
      <c r="BQ7990"/>
      <c r="BR7990"/>
      <c r="BS7990"/>
      <c r="BT7990"/>
      <c r="BU7990"/>
      <c r="BV7990"/>
      <c r="BW7990"/>
      <c r="BX7990"/>
      <c r="BY7990"/>
      <c r="BZ7990"/>
      <c r="CA7990"/>
      <c r="CB7990"/>
      <c r="CC7990"/>
      <c r="CD7990"/>
      <c r="CE7990"/>
      <c r="CF7990"/>
      <c r="CG7990"/>
      <c r="CH7990"/>
      <c r="CI7990"/>
      <c r="CJ7990"/>
      <c r="CK7990"/>
      <c r="CL7990"/>
      <c r="CM7990"/>
      <c r="CN7990"/>
      <c r="CO7990"/>
      <c r="CP7990"/>
      <c r="CQ7990"/>
      <c r="CR7990"/>
      <c r="CS7990"/>
      <c r="CT7990"/>
      <c r="CU7990"/>
      <c r="CV7990"/>
    </row>
    <row r="7991" spans="10:100" x14ac:dyDescent="0.25">
      <c r="J7991"/>
      <c r="K7991"/>
      <c r="L7991"/>
      <c r="M7991"/>
      <c r="N7991"/>
      <c r="O7991"/>
      <c r="P7991"/>
      <c r="Q7991"/>
      <c r="R7991"/>
      <c r="S7991"/>
      <c r="T7991"/>
      <c r="U7991"/>
      <c r="V7991"/>
      <c r="W7991"/>
      <c r="X7991"/>
      <c r="Y7991"/>
      <c r="Z7991"/>
      <c r="AA7991"/>
      <c r="AB7991"/>
      <c r="AC7991"/>
      <c r="AD7991"/>
      <c r="AE7991"/>
      <c r="AF7991"/>
      <c r="AG7991"/>
      <c r="AH7991"/>
      <c r="AI7991"/>
      <c r="AJ7991"/>
      <c r="AK7991"/>
      <c r="AL7991"/>
      <c r="AM7991"/>
      <c r="AN7991"/>
      <c r="AO7991"/>
      <c r="AP7991"/>
      <c r="AQ7991"/>
      <c r="AR7991"/>
      <c r="AS7991"/>
      <c r="AT7991"/>
      <c r="AU7991"/>
      <c r="AV7991"/>
      <c r="AW7991"/>
      <c r="AX7991"/>
      <c r="AY7991"/>
      <c r="AZ7991"/>
      <c r="BA7991"/>
      <c r="BB7991"/>
      <c r="BC7991"/>
      <c r="BD7991"/>
      <c r="BE7991"/>
      <c r="BF7991"/>
      <c r="BG7991"/>
      <c r="BH7991"/>
      <c r="BI7991"/>
      <c r="BJ7991"/>
      <c r="BK7991"/>
      <c r="BL7991"/>
      <c r="BM7991"/>
      <c r="BN7991"/>
      <c r="BO7991"/>
      <c r="BP7991"/>
      <c r="BQ7991"/>
      <c r="BR7991"/>
      <c r="BS7991"/>
      <c r="BT7991"/>
      <c r="BU7991"/>
      <c r="BV7991"/>
      <c r="BW7991"/>
      <c r="BX7991"/>
      <c r="BY7991"/>
      <c r="BZ7991"/>
      <c r="CA7991"/>
      <c r="CB7991"/>
      <c r="CC7991"/>
      <c r="CD7991"/>
      <c r="CE7991"/>
      <c r="CF7991"/>
      <c r="CG7991"/>
      <c r="CH7991"/>
      <c r="CI7991"/>
      <c r="CJ7991"/>
      <c r="CK7991"/>
      <c r="CL7991"/>
      <c r="CM7991"/>
      <c r="CN7991"/>
      <c r="CO7991"/>
      <c r="CP7991"/>
      <c r="CQ7991"/>
      <c r="CR7991"/>
      <c r="CS7991"/>
      <c r="CT7991"/>
      <c r="CU7991"/>
      <c r="CV7991"/>
    </row>
    <row r="7992" spans="10:100" x14ac:dyDescent="0.25">
      <c r="J7992"/>
      <c r="K7992"/>
      <c r="L7992"/>
      <c r="M7992"/>
      <c r="N7992"/>
      <c r="O7992"/>
      <c r="P7992"/>
      <c r="Q7992"/>
      <c r="R7992"/>
      <c r="S7992"/>
      <c r="T7992"/>
      <c r="U7992"/>
      <c r="V7992"/>
      <c r="W7992"/>
      <c r="X7992"/>
      <c r="Y7992"/>
      <c r="Z7992"/>
      <c r="AA7992"/>
      <c r="AB7992"/>
      <c r="AC7992"/>
      <c r="AD7992"/>
      <c r="AE7992"/>
      <c r="AF7992"/>
      <c r="AG7992"/>
      <c r="AH7992"/>
      <c r="AI7992"/>
      <c r="AJ7992"/>
      <c r="AK7992"/>
      <c r="AL7992"/>
      <c r="AM7992"/>
      <c r="AN7992"/>
      <c r="AO7992"/>
      <c r="AP7992"/>
      <c r="AQ7992"/>
      <c r="AR7992"/>
      <c r="AS7992"/>
      <c r="AT7992"/>
      <c r="AU7992"/>
      <c r="AV7992"/>
      <c r="AW7992"/>
      <c r="AX7992"/>
      <c r="AY7992"/>
      <c r="AZ7992"/>
      <c r="BA7992"/>
      <c r="BB7992"/>
      <c r="BC7992"/>
      <c r="BD7992"/>
      <c r="BE7992"/>
      <c r="BF7992"/>
      <c r="BG7992"/>
      <c r="BH7992"/>
      <c r="BI7992"/>
      <c r="BJ7992"/>
      <c r="BK7992"/>
      <c r="BL7992"/>
      <c r="BM7992"/>
      <c r="BN7992"/>
      <c r="BO7992"/>
      <c r="BP7992"/>
      <c r="BQ7992"/>
      <c r="BR7992"/>
      <c r="BS7992"/>
      <c r="BT7992"/>
      <c r="BU7992"/>
      <c r="BV7992"/>
      <c r="BW7992"/>
      <c r="BX7992"/>
      <c r="BY7992"/>
      <c r="BZ7992"/>
      <c r="CA7992"/>
      <c r="CB7992"/>
      <c r="CC7992"/>
      <c r="CD7992"/>
      <c r="CE7992"/>
      <c r="CF7992"/>
      <c r="CG7992"/>
      <c r="CH7992"/>
      <c r="CI7992"/>
      <c r="CJ7992"/>
      <c r="CK7992"/>
      <c r="CL7992"/>
      <c r="CM7992"/>
      <c r="CN7992"/>
      <c r="CO7992"/>
      <c r="CP7992"/>
      <c r="CQ7992"/>
      <c r="CR7992"/>
      <c r="CS7992"/>
      <c r="CT7992"/>
      <c r="CU7992"/>
      <c r="CV7992"/>
    </row>
    <row r="7993" spans="10:100" x14ac:dyDescent="0.25">
      <c r="J7993"/>
      <c r="K7993"/>
      <c r="L7993"/>
      <c r="M7993"/>
      <c r="N7993"/>
      <c r="O7993"/>
      <c r="P7993"/>
      <c r="Q7993"/>
      <c r="R7993"/>
      <c r="S7993"/>
      <c r="T7993"/>
      <c r="U7993"/>
      <c r="V7993"/>
      <c r="W7993"/>
      <c r="X7993"/>
      <c r="Y7993"/>
      <c r="Z7993"/>
      <c r="AA7993"/>
      <c r="AB7993"/>
      <c r="AC7993"/>
      <c r="AD7993"/>
      <c r="AE7993"/>
      <c r="AF7993"/>
      <c r="AG7993"/>
      <c r="AH7993"/>
      <c r="AI7993"/>
      <c r="AJ7993"/>
      <c r="AK7993"/>
      <c r="AL7993"/>
      <c r="AM7993"/>
      <c r="AN7993"/>
      <c r="AO7993"/>
      <c r="AP7993"/>
      <c r="AQ7993"/>
      <c r="AR7993"/>
      <c r="AS7993"/>
      <c r="AT7993"/>
      <c r="AU7993"/>
      <c r="AV7993"/>
      <c r="AW7993"/>
      <c r="AX7993"/>
      <c r="AY7993"/>
      <c r="AZ7993"/>
      <c r="BA7993"/>
      <c r="BB7993"/>
      <c r="BC7993"/>
      <c r="BD7993"/>
      <c r="BE7993"/>
      <c r="BF7993"/>
      <c r="BG7993"/>
      <c r="BH7993"/>
      <c r="BI7993"/>
      <c r="BJ7993"/>
      <c r="BK7993"/>
      <c r="BL7993"/>
      <c r="BM7993"/>
      <c r="BN7993"/>
      <c r="BO7993"/>
      <c r="BP7993"/>
      <c r="BQ7993"/>
      <c r="BR7993"/>
      <c r="BS7993"/>
      <c r="BT7993"/>
      <c r="BU7993"/>
      <c r="BV7993"/>
      <c r="BW7993"/>
      <c r="BX7993"/>
      <c r="BY7993"/>
      <c r="BZ7993"/>
      <c r="CA7993"/>
      <c r="CB7993"/>
      <c r="CC7993"/>
      <c r="CD7993"/>
      <c r="CE7993"/>
      <c r="CF7993"/>
      <c r="CG7993"/>
      <c r="CH7993"/>
      <c r="CI7993"/>
      <c r="CJ7993"/>
      <c r="CK7993"/>
      <c r="CL7993"/>
      <c r="CM7993"/>
      <c r="CN7993"/>
      <c r="CO7993"/>
      <c r="CP7993"/>
      <c r="CQ7993"/>
      <c r="CR7993"/>
      <c r="CS7993"/>
      <c r="CT7993"/>
      <c r="CU7993"/>
      <c r="CV7993"/>
    </row>
    <row r="7994" spans="10:100" x14ac:dyDescent="0.25">
      <c r="J7994"/>
      <c r="K7994"/>
      <c r="L7994"/>
      <c r="M7994"/>
      <c r="N7994"/>
      <c r="O7994"/>
      <c r="P7994"/>
      <c r="Q7994"/>
      <c r="R7994"/>
      <c r="S7994"/>
      <c r="T7994"/>
      <c r="U7994"/>
      <c r="V7994"/>
      <c r="W7994"/>
      <c r="X7994"/>
      <c r="Y7994"/>
      <c r="Z7994"/>
      <c r="AA7994"/>
      <c r="AB7994"/>
      <c r="AC7994"/>
      <c r="AD7994"/>
      <c r="AE7994"/>
      <c r="AF7994"/>
      <c r="AG7994"/>
      <c r="AH7994"/>
      <c r="AI7994"/>
      <c r="AJ7994"/>
      <c r="AK7994"/>
      <c r="AL7994"/>
      <c r="AM7994"/>
      <c r="AN7994"/>
      <c r="AO7994"/>
      <c r="AP7994"/>
      <c r="AQ7994"/>
      <c r="AR7994"/>
      <c r="AS7994"/>
      <c r="AT7994"/>
      <c r="AU7994"/>
      <c r="AV7994"/>
      <c r="AW7994"/>
      <c r="AX7994"/>
      <c r="AY7994"/>
      <c r="AZ7994"/>
      <c r="BA7994"/>
      <c r="BB7994"/>
      <c r="BC7994"/>
      <c r="BD7994"/>
      <c r="BE7994"/>
      <c r="BF7994"/>
      <c r="BG7994"/>
      <c r="BH7994"/>
      <c r="BI7994"/>
      <c r="BJ7994"/>
      <c r="BK7994"/>
      <c r="BL7994"/>
      <c r="BM7994"/>
      <c r="BN7994"/>
      <c r="BO7994"/>
      <c r="BP7994"/>
      <c r="BQ7994"/>
      <c r="BR7994"/>
      <c r="BS7994"/>
      <c r="BT7994"/>
      <c r="BU7994"/>
      <c r="BV7994"/>
      <c r="BW7994"/>
      <c r="BX7994"/>
      <c r="BY7994"/>
      <c r="BZ7994"/>
      <c r="CA7994"/>
      <c r="CB7994"/>
      <c r="CC7994"/>
      <c r="CD7994"/>
      <c r="CE7994"/>
      <c r="CF7994"/>
      <c r="CG7994"/>
      <c r="CH7994"/>
      <c r="CI7994"/>
      <c r="CJ7994"/>
      <c r="CK7994"/>
      <c r="CL7994"/>
      <c r="CM7994"/>
      <c r="CN7994"/>
      <c r="CO7994"/>
      <c r="CP7994"/>
      <c r="CQ7994"/>
      <c r="CR7994"/>
      <c r="CS7994"/>
      <c r="CT7994"/>
      <c r="CU7994"/>
      <c r="CV7994"/>
    </row>
    <row r="7995" spans="10:100" x14ac:dyDescent="0.25">
      <c r="J7995"/>
      <c r="K7995"/>
      <c r="L7995"/>
      <c r="M7995"/>
      <c r="N7995"/>
      <c r="O7995"/>
      <c r="P7995"/>
      <c r="Q7995"/>
      <c r="R7995"/>
      <c r="S7995"/>
      <c r="T7995"/>
      <c r="U7995"/>
      <c r="V7995"/>
      <c r="W7995"/>
      <c r="X7995"/>
      <c r="Y7995"/>
      <c r="Z7995"/>
      <c r="AA7995"/>
      <c r="AB7995"/>
      <c r="AC7995"/>
      <c r="AD7995"/>
      <c r="AE7995"/>
      <c r="AF7995"/>
      <c r="AG7995"/>
      <c r="AH7995"/>
      <c r="AI7995"/>
      <c r="AJ7995"/>
      <c r="AK7995"/>
      <c r="AL7995"/>
      <c r="AM7995"/>
      <c r="AN7995"/>
      <c r="AO7995"/>
      <c r="AP7995"/>
      <c r="AQ7995"/>
      <c r="AR7995"/>
      <c r="AS7995"/>
      <c r="AT7995"/>
      <c r="AU7995"/>
      <c r="AV7995"/>
      <c r="AW7995"/>
      <c r="AX7995"/>
      <c r="AY7995"/>
      <c r="AZ7995"/>
      <c r="BA7995"/>
      <c r="BB7995"/>
      <c r="BC7995"/>
      <c r="BD7995"/>
      <c r="BE7995"/>
      <c r="BF7995"/>
      <c r="BG7995"/>
      <c r="BH7995"/>
      <c r="BI7995"/>
      <c r="BJ7995"/>
      <c r="BK7995"/>
      <c r="BL7995"/>
      <c r="BM7995"/>
      <c r="BN7995"/>
      <c r="BO7995"/>
      <c r="BP7995"/>
      <c r="BQ7995"/>
      <c r="BR7995"/>
      <c r="BS7995"/>
      <c r="BT7995"/>
      <c r="BU7995"/>
      <c r="BV7995"/>
      <c r="BW7995"/>
      <c r="BX7995"/>
      <c r="BY7995"/>
      <c r="BZ7995"/>
      <c r="CA7995"/>
      <c r="CB7995"/>
      <c r="CC7995"/>
      <c r="CD7995"/>
      <c r="CE7995"/>
      <c r="CF7995"/>
      <c r="CG7995"/>
      <c r="CH7995"/>
      <c r="CI7995"/>
      <c r="CJ7995"/>
      <c r="CK7995"/>
      <c r="CL7995"/>
      <c r="CM7995"/>
      <c r="CN7995"/>
      <c r="CO7995"/>
      <c r="CP7995"/>
      <c r="CQ7995"/>
      <c r="CR7995"/>
      <c r="CS7995"/>
      <c r="CT7995"/>
      <c r="CU7995"/>
      <c r="CV7995"/>
    </row>
    <row r="7996" spans="10:100" x14ac:dyDescent="0.25">
      <c r="J7996"/>
      <c r="K7996"/>
      <c r="L7996"/>
      <c r="M7996"/>
      <c r="N7996"/>
      <c r="O7996"/>
      <c r="P7996"/>
      <c r="Q7996"/>
      <c r="R7996"/>
      <c r="S7996"/>
      <c r="T7996"/>
      <c r="U7996"/>
      <c r="V7996"/>
      <c r="W7996"/>
      <c r="X7996"/>
      <c r="Y7996"/>
      <c r="Z7996"/>
      <c r="AA7996"/>
      <c r="AB7996"/>
      <c r="AC7996"/>
      <c r="AD7996"/>
      <c r="AE7996"/>
      <c r="AF7996"/>
      <c r="AG7996"/>
      <c r="AH7996"/>
      <c r="AI7996"/>
      <c r="AJ7996"/>
      <c r="AK7996"/>
      <c r="AL7996"/>
      <c r="AM7996"/>
      <c r="AN7996"/>
      <c r="AO7996"/>
      <c r="AP7996"/>
      <c r="AQ7996"/>
      <c r="AR7996"/>
      <c r="AS7996"/>
      <c r="AT7996"/>
      <c r="AU7996"/>
      <c r="AV7996"/>
      <c r="AW7996"/>
      <c r="AX7996"/>
      <c r="AY7996"/>
      <c r="AZ7996"/>
      <c r="BA7996"/>
      <c r="BB7996"/>
      <c r="BC7996"/>
      <c r="BD7996"/>
      <c r="BE7996"/>
      <c r="BF7996"/>
      <c r="BG7996"/>
      <c r="BH7996"/>
      <c r="BI7996"/>
      <c r="BJ7996"/>
      <c r="BK7996"/>
      <c r="BL7996"/>
      <c r="BM7996"/>
      <c r="BN7996"/>
      <c r="BO7996"/>
      <c r="BP7996"/>
      <c r="BQ7996"/>
      <c r="BR7996"/>
      <c r="BS7996"/>
      <c r="BT7996"/>
      <c r="BU7996"/>
      <c r="BV7996"/>
      <c r="BW7996"/>
      <c r="BX7996"/>
      <c r="BY7996"/>
      <c r="BZ7996"/>
      <c r="CA7996"/>
      <c r="CB7996"/>
      <c r="CC7996"/>
      <c r="CD7996"/>
      <c r="CE7996"/>
      <c r="CF7996"/>
      <c r="CG7996"/>
      <c r="CH7996"/>
      <c r="CI7996"/>
      <c r="CJ7996"/>
      <c r="CK7996"/>
      <c r="CL7996"/>
      <c r="CM7996"/>
      <c r="CN7996"/>
      <c r="CO7996"/>
      <c r="CP7996"/>
      <c r="CQ7996"/>
      <c r="CR7996"/>
      <c r="CS7996"/>
      <c r="CT7996"/>
      <c r="CU7996"/>
      <c r="CV7996"/>
    </row>
    <row r="7997" spans="10:100" x14ac:dyDescent="0.25">
      <c r="J7997"/>
      <c r="K7997"/>
      <c r="L7997"/>
      <c r="M7997"/>
      <c r="N7997"/>
      <c r="O7997"/>
      <c r="P7997"/>
      <c r="Q7997"/>
      <c r="R7997"/>
      <c r="S7997"/>
      <c r="T7997"/>
      <c r="U7997"/>
      <c r="V7997"/>
      <c r="W7997"/>
      <c r="X7997"/>
      <c r="Y7997"/>
      <c r="Z7997"/>
      <c r="AA7997"/>
      <c r="AB7997"/>
      <c r="AC7997"/>
      <c r="AD7997"/>
      <c r="AE7997"/>
      <c r="AF7997"/>
      <c r="AG7997"/>
      <c r="AH7997"/>
      <c r="AI7997"/>
      <c r="AJ7997"/>
      <c r="AK7997"/>
      <c r="AL7997"/>
      <c r="AM7997"/>
      <c r="AN7997"/>
      <c r="AO7997"/>
      <c r="AP7997"/>
      <c r="AQ7997"/>
      <c r="AR7997"/>
      <c r="AS7997"/>
      <c r="AT7997"/>
      <c r="AU7997"/>
      <c r="AV7997"/>
      <c r="AW7997"/>
      <c r="AX7997"/>
      <c r="AY7997"/>
      <c r="AZ7997"/>
      <c r="BA7997"/>
      <c r="BB7997"/>
      <c r="BC7997"/>
      <c r="BD7997"/>
      <c r="BE7997"/>
      <c r="BF7997"/>
      <c r="BG7997"/>
      <c r="BH7997"/>
      <c r="BI7997"/>
      <c r="BJ7997"/>
      <c r="BK7997"/>
      <c r="BL7997"/>
      <c r="BM7997"/>
      <c r="BN7997"/>
      <c r="BO7997"/>
      <c r="BP7997"/>
      <c r="BQ7997"/>
      <c r="BR7997"/>
      <c r="BS7997"/>
      <c r="BT7997"/>
      <c r="BU7997"/>
      <c r="BV7997"/>
      <c r="BW7997"/>
      <c r="BX7997"/>
      <c r="BY7997"/>
      <c r="BZ7997"/>
      <c r="CA7997"/>
      <c r="CB7997"/>
      <c r="CC7997"/>
      <c r="CD7997"/>
      <c r="CE7997"/>
      <c r="CF7997"/>
      <c r="CG7997"/>
      <c r="CH7997"/>
      <c r="CI7997"/>
      <c r="CJ7997"/>
      <c r="CK7997"/>
      <c r="CL7997"/>
      <c r="CM7997"/>
      <c r="CN7997"/>
      <c r="CO7997"/>
      <c r="CP7997"/>
      <c r="CQ7997"/>
      <c r="CR7997"/>
      <c r="CS7997"/>
      <c r="CT7997"/>
      <c r="CU7997"/>
      <c r="CV7997"/>
    </row>
    <row r="7998" spans="10:100" x14ac:dyDescent="0.25">
      <c r="J7998"/>
      <c r="K7998"/>
      <c r="L7998"/>
      <c r="M7998"/>
      <c r="N7998"/>
      <c r="O7998"/>
      <c r="P7998"/>
      <c r="Q7998"/>
      <c r="R7998"/>
      <c r="S7998"/>
      <c r="T7998"/>
      <c r="U7998"/>
      <c r="V7998"/>
      <c r="W7998"/>
      <c r="X7998"/>
      <c r="Y7998"/>
      <c r="Z7998"/>
      <c r="AA7998"/>
      <c r="AB7998"/>
      <c r="AC7998"/>
      <c r="AD7998"/>
      <c r="AE7998"/>
      <c r="AF7998"/>
      <c r="AG7998"/>
      <c r="AH7998"/>
      <c r="AI7998"/>
      <c r="AJ7998"/>
      <c r="AK7998"/>
      <c r="AL7998"/>
      <c r="AM7998"/>
      <c r="AN7998"/>
      <c r="AO7998"/>
      <c r="AP7998"/>
      <c r="AQ7998"/>
      <c r="AR7998"/>
      <c r="AS7998"/>
      <c r="AT7998"/>
      <c r="AU7998"/>
      <c r="AV7998"/>
      <c r="AW7998"/>
      <c r="AX7998"/>
      <c r="AY7998"/>
      <c r="AZ7998"/>
      <c r="BA7998"/>
      <c r="BB7998"/>
      <c r="BC7998"/>
      <c r="BD7998"/>
      <c r="BE7998"/>
      <c r="BF7998"/>
      <c r="BG7998"/>
      <c r="BH7998"/>
      <c r="BI7998"/>
      <c r="BJ7998"/>
      <c r="BK7998"/>
      <c r="BL7998"/>
      <c r="BM7998"/>
      <c r="BN7998"/>
      <c r="BO7998"/>
      <c r="BP7998"/>
      <c r="BQ7998"/>
      <c r="BR7998"/>
      <c r="BS7998"/>
      <c r="BT7998"/>
      <c r="BU7998"/>
      <c r="BV7998"/>
      <c r="BW7998"/>
      <c r="BX7998"/>
      <c r="BY7998"/>
      <c r="BZ7998"/>
      <c r="CA7998"/>
      <c r="CB7998"/>
      <c r="CC7998"/>
      <c r="CD7998"/>
      <c r="CE7998"/>
      <c r="CF7998"/>
      <c r="CG7998"/>
      <c r="CH7998"/>
      <c r="CI7998"/>
      <c r="CJ7998"/>
      <c r="CK7998"/>
      <c r="CL7998"/>
      <c r="CM7998"/>
      <c r="CN7998"/>
      <c r="CO7998"/>
      <c r="CP7998"/>
      <c r="CQ7998"/>
      <c r="CR7998"/>
      <c r="CS7998"/>
      <c r="CT7998"/>
      <c r="CU7998"/>
      <c r="CV7998"/>
    </row>
    <row r="7999" spans="10:100" x14ac:dyDescent="0.25">
      <c r="J7999"/>
      <c r="K7999"/>
      <c r="L7999"/>
      <c r="M7999"/>
      <c r="N7999"/>
      <c r="O7999"/>
      <c r="P7999"/>
      <c r="Q7999"/>
      <c r="R7999"/>
      <c r="S7999"/>
      <c r="T7999"/>
      <c r="U7999"/>
      <c r="V7999"/>
      <c r="W7999"/>
      <c r="X7999"/>
      <c r="Y7999"/>
      <c r="Z7999"/>
      <c r="AA7999"/>
      <c r="AB7999"/>
      <c r="AC7999"/>
      <c r="AD7999"/>
      <c r="AE7999"/>
      <c r="AF7999"/>
      <c r="AG7999"/>
      <c r="AH7999"/>
      <c r="AI7999"/>
      <c r="AJ7999"/>
      <c r="AK7999"/>
      <c r="AL7999"/>
      <c r="AM7999"/>
      <c r="AN7999"/>
      <c r="AO7999"/>
      <c r="AP7999"/>
      <c r="AQ7999"/>
      <c r="AR7999"/>
      <c r="AS7999"/>
      <c r="AT7999"/>
      <c r="AU7999"/>
      <c r="AV7999"/>
      <c r="AW7999"/>
      <c r="AX7999"/>
      <c r="AY7999"/>
      <c r="AZ7999"/>
      <c r="BA7999"/>
      <c r="BB7999"/>
      <c r="BC7999"/>
      <c r="BD7999"/>
      <c r="BE7999"/>
      <c r="BF7999"/>
      <c r="BG7999"/>
      <c r="BH7999"/>
      <c r="BI7999"/>
      <c r="BJ7999"/>
      <c r="BK7999"/>
      <c r="BL7999"/>
      <c r="BM7999"/>
      <c r="BN7999"/>
      <c r="BO7999"/>
      <c r="BP7999"/>
      <c r="BQ7999"/>
      <c r="BR7999"/>
      <c r="BS7999"/>
      <c r="BT7999"/>
      <c r="BU7999"/>
      <c r="BV7999"/>
      <c r="BW7999"/>
      <c r="BX7999"/>
      <c r="BY7999"/>
      <c r="BZ7999"/>
      <c r="CA7999"/>
      <c r="CB7999"/>
      <c r="CC7999"/>
      <c r="CD7999"/>
      <c r="CE7999"/>
      <c r="CF7999"/>
      <c r="CG7999"/>
      <c r="CH7999"/>
      <c r="CI7999"/>
      <c r="CJ7999"/>
      <c r="CK7999"/>
      <c r="CL7999"/>
      <c r="CM7999"/>
      <c r="CN7999"/>
      <c r="CO7999"/>
      <c r="CP7999"/>
      <c r="CQ7999"/>
      <c r="CR7999"/>
      <c r="CS7999"/>
      <c r="CT7999"/>
      <c r="CU7999"/>
      <c r="CV7999"/>
    </row>
    <row r="8000" spans="10:100" x14ac:dyDescent="0.25">
      <c r="J8000"/>
      <c r="K8000"/>
      <c r="L8000"/>
      <c r="M8000"/>
      <c r="N8000"/>
      <c r="O8000"/>
      <c r="P8000"/>
      <c r="Q8000"/>
      <c r="R8000"/>
      <c r="S8000"/>
      <c r="T8000"/>
      <c r="U8000"/>
      <c r="V8000"/>
      <c r="W8000"/>
      <c r="X8000"/>
      <c r="Y8000"/>
      <c r="Z8000"/>
      <c r="AA8000"/>
      <c r="AB8000"/>
      <c r="AC8000"/>
      <c r="AD8000"/>
      <c r="AE8000"/>
      <c r="AF8000"/>
      <c r="AG8000"/>
      <c r="AH8000"/>
      <c r="AI8000"/>
      <c r="AJ8000"/>
      <c r="AK8000"/>
      <c r="AL8000"/>
      <c r="AM8000"/>
      <c r="AN8000"/>
      <c r="AO8000"/>
      <c r="AP8000"/>
      <c r="AQ8000"/>
      <c r="AR8000"/>
      <c r="AS8000"/>
      <c r="AT8000"/>
      <c r="AU8000"/>
      <c r="AV8000"/>
      <c r="AW8000"/>
      <c r="AX8000"/>
      <c r="AY8000"/>
      <c r="AZ8000"/>
      <c r="BA8000"/>
      <c r="BB8000"/>
      <c r="BC8000"/>
      <c r="BD8000"/>
      <c r="BE8000"/>
      <c r="BF8000"/>
      <c r="BG8000"/>
      <c r="BH8000"/>
      <c r="BI8000"/>
      <c r="BJ8000"/>
      <c r="BK8000"/>
      <c r="BL8000"/>
      <c r="BM8000"/>
      <c r="BN8000"/>
      <c r="BO8000"/>
      <c r="BP8000"/>
      <c r="BQ8000"/>
      <c r="BR8000"/>
      <c r="BS8000"/>
      <c r="BT8000"/>
      <c r="BU8000"/>
      <c r="BV8000"/>
      <c r="BW8000"/>
      <c r="BX8000"/>
      <c r="BY8000"/>
      <c r="BZ8000"/>
      <c r="CA8000"/>
      <c r="CB8000"/>
      <c r="CC8000"/>
      <c r="CD8000"/>
      <c r="CE8000"/>
      <c r="CF8000"/>
      <c r="CG8000"/>
      <c r="CH8000"/>
      <c r="CI8000"/>
      <c r="CJ8000"/>
      <c r="CK8000"/>
      <c r="CL8000"/>
      <c r="CM8000"/>
      <c r="CN8000"/>
      <c r="CO8000"/>
      <c r="CP8000"/>
      <c r="CQ8000"/>
      <c r="CR8000"/>
      <c r="CS8000"/>
      <c r="CT8000"/>
      <c r="CU8000"/>
      <c r="CV8000"/>
    </row>
    <row r="8001" spans="10:100" x14ac:dyDescent="0.25">
      <c r="J8001"/>
      <c r="K8001"/>
      <c r="L8001"/>
      <c r="M8001"/>
      <c r="N8001"/>
      <c r="O8001"/>
      <c r="P8001"/>
      <c r="Q8001"/>
      <c r="R8001"/>
      <c r="S8001"/>
      <c r="T8001"/>
      <c r="U8001"/>
      <c r="V8001"/>
      <c r="W8001"/>
      <c r="X8001"/>
      <c r="Y8001"/>
      <c r="Z8001"/>
      <c r="AA8001"/>
      <c r="AB8001"/>
      <c r="AC8001"/>
      <c r="AD8001"/>
      <c r="AE8001"/>
      <c r="AF8001"/>
      <c r="AG8001"/>
      <c r="AH8001"/>
      <c r="AI8001"/>
      <c r="AJ8001"/>
      <c r="AK8001"/>
      <c r="AL8001"/>
      <c r="AM8001"/>
      <c r="AN8001"/>
      <c r="AO8001"/>
      <c r="AP8001"/>
      <c r="AQ8001"/>
      <c r="AR8001"/>
      <c r="AS8001"/>
      <c r="AT8001"/>
      <c r="AU8001"/>
      <c r="AV8001"/>
      <c r="AW8001"/>
      <c r="AX8001"/>
      <c r="AY8001"/>
      <c r="AZ8001"/>
      <c r="BA8001"/>
      <c r="BB8001"/>
      <c r="BC8001"/>
      <c r="BD8001"/>
      <c r="BE8001"/>
      <c r="BF8001"/>
      <c r="BG8001"/>
      <c r="BH8001"/>
      <c r="BI8001"/>
      <c r="BJ8001"/>
      <c r="BK8001"/>
      <c r="BL8001"/>
      <c r="BM8001"/>
      <c r="BN8001"/>
      <c r="BO8001"/>
      <c r="BP8001"/>
      <c r="BQ8001"/>
      <c r="BR8001"/>
      <c r="BS8001"/>
      <c r="BT8001"/>
      <c r="BU8001"/>
      <c r="BV8001"/>
      <c r="BW8001"/>
      <c r="BX8001"/>
      <c r="BY8001"/>
      <c r="BZ8001"/>
      <c r="CA8001"/>
      <c r="CB8001"/>
      <c r="CC8001"/>
      <c r="CD8001"/>
      <c r="CE8001"/>
      <c r="CF8001"/>
      <c r="CG8001"/>
      <c r="CH8001"/>
      <c r="CI8001"/>
      <c r="CJ8001"/>
      <c r="CK8001"/>
      <c r="CL8001"/>
      <c r="CM8001"/>
      <c r="CN8001"/>
      <c r="CO8001"/>
      <c r="CP8001"/>
      <c r="CQ8001"/>
      <c r="CR8001"/>
      <c r="CS8001"/>
      <c r="CT8001"/>
      <c r="CU8001"/>
      <c r="CV8001"/>
    </row>
    <row r="8002" spans="10:100" x14ac:dyDescent="0.25">
      <c r="J8002"/>
      <c r="K8002"/>
      <c r="L8002"/>
      <c r="M8002"/>
      <c r="N8002"/>
      <c r="O8002"/>
      <c r="P8002"/>
      <c r="Q8002"/>
      <c r="R8002"/>
      <c r="S8002"/>
      <c r="T8002"/>
      <c r="U8002"/>
      <c r="V8002"/>
      <c r="W8002"/>
      <c r="X8002"/>
      <c r="Y8002"/>
      <c r="Z8002"/>
      <c r="AA8002"/>
      <c r="AB8002"/>
      <c r="AC8002"/>
      <c r="AD8002"/>
      <c r="AE8002"/>
      <c r="AF8002"/>
      <c r="AG8002"/>
      <c r="AH8002"/>
      <c r="AI8002"/>
      <c r="AJ8002"/>
      <c r="AK8002"/>
      <c r="AL8002"/>
      <c r="AM8002"/>
      <c r="AN8002"/>
      <c r="AO8002"/>
      <c r="AP8002"/>
      <c r="AQ8002"/>
      <c r="AR8002"/>
      <c r="AS8002"/>
      <c r="AT8002"/>
      <c r="AU8002"/>
      <c r="AV8002"/>
      <c r="AW8002"/>
      <c r="AX8002"/>
      <c r="AY8002"/>
      <c r="AZ8002"/>
      <c r="BA8002"/>
      <c r="BB8002"/>
      <c r="BC8002"/>
      <c r="BD8002"/>
      <c r="BE8002"/>
      <c r="BF8002"/>
      <c r="BG8002"/>
      <c r="BH8002"/>
      <c r="BI8002"/>
      <c r="BJ8002"/>
      <c r="BK8002"/>
      <c r="BL8002"/>
      <c r="BM8002"/>
      <c r="BN8002"/>
      <c r="BO8002"/>
      <c r="BP8002"/>
      <c r="BQ8002"/>
      <c r="BR8002"/>
      <c r="BS8002"/>
      <c r="BT8002"/>
      <c r="BU8002"/>
      <c r="BV8002"/>
      <c r="BW8002"/>
      <c r="BX8002"/>
      <c r="BY8002"/>
      <c r="BZ8002"/>
      <c r="CA8002"/>
      <c r="CB8002"/>
      <c r="CC8002"/>
      <c r="CD8002"/>
      <c r="CE8002"/>
      <c r="CF8002"/>
      <c r="CG8002"/>
      <c r="CH8002"/>
      <c r="CI8002"/>
      <c r="CJ8002"/>
      <c r="CK8002"/>
      <c r="CL8002"/>
      <c r="CM8002"/>
      <c r="CN8002"/>
      <c r="CO8002"/>
      <c r="CP8002"/>
      <c r="CQ8002"/>
      <c r="CR8002"/>
      <c r="CS8002"/>
      <c r="CT8002"/>
      <c r="CU8002"/>
      <c r="CV8002"/>
    </row>
    <row r="8003" spans="10:100" x14ac:dyDescent="0.25">
      <c r="J8003"/>
      <c r="K8003"/>
      <c r="L8003"/>
      <c r="M8003"/>
      <c r="N8003"/>
      <c r="O8003"/>
      <c r="P8003"/>
      <c r="Q8003"/>
      <c r="R8003"/>
      <c r="S8003"/>
      <c r="T8003"/>
      <c r="U8003"/>
      <c r="V8003"/>
      <c r="W8003"/>
      <c r="X8003"/>
      <c r="Y8003"/>
      <c r="Z8003"/>
      <c r="AA8003"/>
      <c r="AB8003"/>
      <c r="AC8003"/>
      <c r="AD8003"/>
      <c r="AE8003"/>
      <c r="AF8003"/>
      <c r="AG8003"/>
      <c r="AH8003"/>
      <c r="AI8003"/>
      <c r="AJ8003"/>
      <c r="AK8003"/>
      <c r="AL8003"/>
      <c r="AM8003"/>
      <c r="AN8003"/>
      <c r="AO8003"/>
      <c r="AP8003"/>
      <c r="AQ8003"/>
      <c r="AR8003"/>
      <c r="AS8003"/>
      <c r="AT8003"/>
      <c r="AU8003"/>
      <c r="AV8003"/>
      <c r="AW8003"/>
      <c r="AX8003"/>
      <c r="AY8003"/>
      <c r="AZ8003"/>
      <c r="BA8003"/>
      <c r="BB8003"/>
      <c r="BC8003"/>
      <c r="BD8003"/>
      <c r="BE8003"/>
      <c r="BF8003"/>
      <c r="BG8003"/>
      <c r="BH8003"/>
      <c r="BI8003"/>
      <c r="BJ8003"/>
      <c r="BK8003"/>
      <c r="BL8003"/>
      <c r="BM8003"/>
      <c r="BN8003"/>
      <c r="BO8003"/>
      <c r="BP8003"/>
      <c r="BQ8003"/>
      <c r="BR8003"/>
      <c r="BS8003"/>
      <c r="BT8003"/>
      <c r="BU8003"/>
      <c r="BV8003"/>
      <c r="BW8003"/>
      <c r="BX8003"/>
      <c r="BY8003"/>
      <c r="BZ8003"/>
      <c r="CA8003"/>
      <c r="CB8003"/>
      <c r="CC8003"/>
      <c r="CD8003"/>
      <c r="CE8003"/>
      <c r="CF8003"/>
      <c r="CG8003"/>
      <c r="CH8003"/>
      <c r="CI8003"/>
      <c r="CJ8003"/>
      <c r="CK8003"/>
      <c r="CL8003"/>
      <c r="CM8003"/>
      <c r="CN8003"/>
      <c r="CO8003"/>
      <c r="CP8003"/>
      <c r="CQ8003"/>
      <c r="CR8003"/>
      <c r="CS8003"/>
      <c r="CT8003"/>
      <c r="CU8003"/>
      <c r="CV8003"/>
    </row>
    <row r="8004" spans="10:100" x14ac:dyDescent="0.25">
      <c r="J8004"/>
      <c r="K8004"/>
      <c r="L8004"/>
      <c r="M8004"/>
      <c r="N8004"/>
      <c r="O8004"/>
      <c r="P8004"/>
      <c r="Q8004"/>
      <c r="R8004"/>
      <c r="S8004"/>
      <c r="T8004"/>
      <c r="U8004"/>
      <c r="V8004"/>
      <c r="W8004"/>
      <c r="X8004"/>
      <c r="Y8004"/>
      <c r="Z8004"/>
      <c r="AA8004"/>
      <c r="AB8004"/>
      <c r="AC8004"/>
      <c r="AD8004"/>
      <c r="AE8004"/>
      <c r="AF8004"/>
      <c r="AG8004"/>
      <c r="AH8004"/>
      <c r="AI8004"/>
      <c r="AJ8004"/>
      <c r="AK8004"/>
      <c r="AL8004"/>
      <c r="AM8004"/>
      <c r="AN8004"/>
      <c r="AO8004"/>
      <c r="AP8004"/>
      <c r="AQ8004"/>
      <c r="AR8004"/>
      <c r="AS8004"/>
      <c r="AT8004"/>
      <c r="AU8004"/>
      <c r="AV8004"/>
      <c r="AW8004"/>
      <c r="AX8004"/>
      <c r="AY8004"/>
      <c r="AZ8004"/>
      <c r="BA8004"/>
      <c r="BB8004"/>
      <c r="BC8004"/>
      <c r="BD8004"/>
      <c r="BE8004"/>
      <c r="BF8004"/>
      <c r="BG8004"/>
      <c r="BH8004"/>
      <c r="BI8004"/>
      <c r="BJ8004"/>
      <c r="BK8004"/>
      <c r="BL8004"/>
      <c r="BM8004"/>
      <c r="BN8004"/>
      <c r="BO8004"/>
      <c r="BP8004"/>
      <c r="BQ8004"/>
      <c r="BR8004"/>
      <c r="BS8004"/>
      <c r="BT8004"/>
      <c r="BU8004"/>
      <c r="BV8004"/>
      <c r="BW8004"/>
      <c r="BX8004"/>
      <c r="BY8004"/>
      <c r="BZ8004"/>
      <c r="CA8004"/>
      <c r="CB8004"/>
      <c r="CC8004"/>
      <c r="CD8004"/>
      <c r="CE8004"/>
      <c r="CF8004"/>
      <c r="CG8004"/>
      <c r="CH8004"/>
      <c r="CI8004"/>
      <c r="CJ8004"/>
      <c r="CK8004"/>
      <c r="CL8004"/>
      <c r="CM8004"/>
      <c r="CN8004"/>
      <c r="CO8004"/>
      <c r="CP8004"/>
      <c r="CQ8004"/>
      <c r="CR8004"/>
      <c r="CS8004"/>
      <c r="CT8004"/>
      <c r="CU8004"/>
      <c r="CV8004"/>
    </row>
    <row r="8005" spans="10:100" x14ac:dyDescent="0.25">
      <c r="J8005"/>
      <c r="K8005"/>
      <c r="L8005"/>
      <c r="M8005"/>
      <c r="N8005"/>
      <c r="O8005"/>
      <c r="P8005"/>
      <c r="Q8005"/>
      <c r="R8005"/>
      <c r="S8005"/>
      <c r="T8005"/>
      <c r="U8005"/>
      <c r="V8005"/>
      <c r="W8005"/>
      <c r="X8005"/>
      <c r="Y8005"/>
      <c r="Z8005"/>
      <c r="AA8005"/>
      <c r="AB8005"/>
      <c r="AC8005"/>
      <c r="AD8005"/>
      <c r="AE8005"/>
      <c r="AF8005"/>
      <c r="AG8005"/>
      <c r="AH8005"/>
      <c r="AI8005"/>
      <c r="AJ8005"/>
      <c r="AK8005"/>
      <c r="AL8005"/>
      <c r="AM8005"/>
      <c r="AN8005"/>
      <c r="AO8005"/>
      <c r="AP8005"/>
      <c r="AQ8005"/>
      <c r="AR8005"/>
      <c r="AS8005"/>
      <c r="AT8005"/>
      <c r="AU8005"/>
      <c r="AV8005"/>
      <c r="AW8005"/>
      <c r="AX8005"/>
      <c r="AY8005"/>
      <c r="AZ8005"/>
      <c r="BA8005"/>
      <c r="BB8005"/>
      <c r="BC8005"/>
      <c r="BD8005"/>
      <c r="BE8005"/>
      <c r="BF8005"/>
      <c r="BG8005"/>
      <c r="BH8005"/>
      <c r="BI8005"/>
      <c r="BJ8005"/>
      <c r="BK8005"/>
      <c r="BL8005"/>
      <c r="BM8005"/>
      <c r="BN8005"/>
      <c r="BO8005"/>
      <c r="BP8005"/>
      <c r="BQ8005"/>
      <c r="BR8005"/>
      <c r="BS8005"/>
      <c r="BT8005"/>
      <c r="BU8005"/>
      <c r="BV8005"/>
      <c r="BW8005"/>
      <c r="BX8005"/>
      <c r="BY8005"/>
      <c r="BZ8005"/>
      <c r="CA8005"/>
      <c r="CB8005"/>
      <c r="CC8005"/>
      <c r="CD8005"/>
      <c r="CE8005"/>
      <c r="CF8005"/>
      <c r="CG8005"/>
      <c r="CH8005"/>
      <c r="CI8005"/>
      <c r="CJ8005"/>
      <c r="CK8005"/>
      <c r="CL8005"/>
      <c r="CM8005"/>
      <c r="CN8005"/>
      <c r="CO8005"/>
      <c r="CP8005"/>
      <c r="CQ8005"/>
      <c r="CR8005"/>
      <c r="CS8005"/>
      <c r="CT8005"/>
      <c r="CU8005"/>
      <c r="CV8005"/>
    </row>
    <row r="8006" spans="10:100" x14ac:dyDescent="0.25">
      <c r="J8006"/>
      <c r="K8006"/>
      <c r="L8006"/>
      <c r="M8006"/>
      <c r="N8006"/>
      <c r="O8006"/>
      <c r="P8006"/>
      <c r="Q8006"/>
      <c r="R8006"/>
      <c r="S8006"/>
      <c r="T8006"/>
      <c r="U8006"/>
      <c r="V8006"/>
      <c r="W8006"/>
      <c r="X8006"/>
      <c r="Y8006"/>
      <c r="Z8006"/>
      <c r="AA8006"/>
      <c r="AB8006"/>
      <c r="AC8006"/>
      <c r="AD8006"/>
      <c r="AE8006"/>
      <c r="AF8006"/>
      <c r="AG8006"/>
      <c r="AH8006"/>
      <c r="AI8006"/>
      <c r="AJ8006"/>
      <c r="AK8006"/>
      <c r="AL8006"/>
      <c r="AM8006"/>
      <c r="AN8006"/>
      <c r="AO8006"/>
      <c r="AP8006"/>
      <c r="AQ8006"/>
      <c r="AR8006"/>
      <c r="AS8006"/>
      <c r="AT8006"/>
      <c r="AU8006"/>
      <c r="AV8006"/>
      <c r="AW8006"/>
      <c r="AX8006"/>
      <c r="AY8006"/>
      <c r="AZ8006"/>
      <c r="BA8006"/>
      <c r="BB8006"/>
      <c r="BC8006"/>
      <c r="BD8006"/>
      <c r="BE8006"/>
      <c r="BF8006"/>
      <c r="BG8006"/>
      <c r="BH8006"/>
      <c r="BI8006"/>
      <c r="BJ8006"/>
      <c r="BK8006"/>
      <c r="BL8006"/>
      <c r="BM8006"/>
      <c r="BN8006"/>
      <c r="BO8006"/>
      <c r="BP8006"/>
      <c r="BQ8006"/>
      <c r="BR8006"/>
      <c r="BS8006"/>
      <c r="BT8006"/>
      <c r="BU8006"/>
      <c r="BV8006"/>
      <c r="BW8006"/>
      <c r="BX8006"/>
      <c r="BY8006"/>
      <c r="BZ8006"/>
      <c r="CA8006"/>
      <c r="CB8006"/>
      <c r="CC8006"/>
      <c r="CD8006"/>
      <c r="CE8006"/>
      <c r="CF8006"/>
      <c r="CG8006"/>
      <c r="CH8006"/>
      <c r="CI8006"/>
      <c r="CJ8006"/>
      <c r="CK8006"/>
      <c r="CL8006"/>
      <c r="CM8006"/>
      <c r="CN8006"/>
      <c r="CO8006"/>
      <c r="CP8006"/>
      <c r="CQ8006"/>
      <c r="CR8006"/>
      <c r="CS8006"/>
      <c r="CT8006"/>
      <c r="CU8006"/>
      <c r="CV8006"/>
    </row>
    <row r="8007" spans="10:100" x14ac:dyDescent="0.25">
      <c r="J8007"/>
      <c r="K8007"/>
      <c r="L8007"/>
      <c r="M8007"/>
      <c r="N8007"/>
      <c r="O8007"/>
      <c r="P8007"/>
      <c r="Q8007"/>
      <c r="R8007"/>
      <c r="S8007"/>
      <c r="T8007"/>
      <c r="U8007"/>
      <c r="V8007"/>
      <c r="W8007"/>
      <c r="X8007"/>
      <c r="Y8007"/>
      <c r="Z8007"/>
      <c r="AA8007"/>
      <c r="AB8007"/>
      <c r="AC8007"/>
      <c r="AD8007"/>
      <c r="AE8007"/>
      <c r="AF8007"/>
      <c r="AG8007"/>
      <c r="AH8007"/>
      <c r="AI8007"/>
      <c r="AJ8007"/>
      <c r="AK8007"/>
      <c r="AL8007"/>
      <c r="AM8007"/>
      <c r="AN8007"/>
      <c r="AO8007"/>
      <c r="AP8007"/>
      <c r="AQ8007"/>
      <c r="AR8007"/>
      <c r="AS8007"/>
      <c r="AT8007"/>
      <c r="AU8007"/>
      <c r="AV8007"/>
      <c r="AW8007"/>
      <c r="AX8007"/>
      <c r="AY8007"/>
      <c r="AZ8007"/>
      <c r="BA8007"/>
      <c r="BB8007"/>
      <c r="BC8007"/>
      <c r="BD8007"/>
      <c r="BE8007"/>
      <c r="BF8007"/>
      <c r="BG8007"/>
      <c r="BH8007"/>
      <c r="BI8007"/>
      <c r="BJ8007"/>
      <c r="BK8007"/>
      <c r="BL8007"/>
      <c r="BM8007"/>
      <c r="BN8007"/>
      <c r="BO8007"/>
      <c r="BP8007"/>
      <c r="BQ8007"/>
      <c r="BR8007"/>
      <c r="BS8007"/>
      <c r="BT8007"/>
      <c r="BU8007"/>
      <c r="BV8007"/>
      <c r="BW8007"/>
      <c r="BX8007"/>
      <c r="BY8007"/>
      <c r="BZ8007"/>
      <c r="CA8007"/>
      <c r="CB8007"/>
      <c r="CC8007"/>
      <c r="CD8007"/>
      <c r="CE8007"/>
      <c r="CF8007"/>
      <c r="CG8007"/>
      <c r="CH8007"/>
      <c r="CI8007"/>
      <c r="CJ8007"/>
      <c r="CK8007"/>
      <c r="CL8007"/>
      <c r="CM8007"/>
      <c r="CN8007"/>
      <c r="CO8007"/>
      <c r="CP8007"/>
      <c r="CQ8007"/>
      <c r="CR8007"/>
      <c r="CS8007"/>
      <c r="CT8007"/>
      <c r="CU8007"/>
      <c r="CV8007"/>
    </row>
    <row r="8008" spans="10:100" x14ac:dyDescent="0.25">
      <c r="J8008"/>
      <c r="K8008"/>
      <c r="L8008"/>
      <c r="M8008"/>
      <c r="N8008"/>
      <c r="O8008"/>
      <c r="P8008"/>
      <c r="Q8008"/>
      <c r="R8008"/>
      <c r="S8008"/>
      <c r="T8008"/>
      <c r="U8008"/>
      <c r="V8008"/>
      <c r="W8008"/>
      <c r="X8008"/>
      <c r="Y8008"/>
      <c r="Z8008"/>
      <c r="AA8008"/>
      <c r="AB8008"/>
      <c r="AC8008"/>
      <c r="AD8008"/>
      <c r="AE8008"/>
      <c r="AF8008"/>
      <c r="AG8008"/>
      <c r="AH8008"/>
      <c r="AI8008"/>
      <c r="AJ8008"/>
      <c r="AK8008"/>
      <c r="AL8008"/>
      <c r="AM8008"/>
      <c r="AN8008"/>
      <c r="AO8008"/>
      <c r="AP8008"/>
      <c r="AQ8008"/>
      <c r="AR8008"/>
      <c r="AS8008"/>
      <c r="AT8008"/>
      <c r="AU8008"/>
      <c r="AV8008"/>
      <c r="AW8008"/>
      <c r="AX8008"/>
      <c r="AY8008"/>
      <c r="AZ8008"/>
      <c r="BA8008"/>
      <c r="BB8008"/>
      <c r="BC8008"/>
      <c r="BD8008"/>
      <c r="BE8008"/>
      <c r="BF8008"/>
      <c r="BG8008"/>
      <c r="BH8008"/>
      <c r="BI8008"/>
      <c r="BJ8008"/>
      <c r="BK8008"/>
      <c r="BL8008"/>
      <c r="BM8008"/>
      <c r="BN8008"/>
      <c r="BO8008"/>
      <c r="BP8008"/>
      <c r="BQ8008"/>
      <c r="BR8008"/>
      <c r="BS8008"/>
      <c r="BT8008"/>
      <c r="BU8008"/>
      <c r="BV8008"/>
      <c r="BW8008"/>
      <c r="BX8008"/>
      <c r="BY8008"/>
      <c r="BZ8008"/>
      <c r="CA8008"/>
      <c r="CB8008"/>
      <c r="CC8008"/>
      <c r="CD8008"/>
      <c r="CE8008"/>
      <c r="CF8008"/>
      <c r="CG8008"/>
      <c r="CH8008"/>
      <c r="CI8008"/>
      <c r="CJ8008"/>
      <c r="CK8008"/>
      <c r="CL8008"/>
      <c r="CM8008"/>
      <c r="CN8008"/>
      <c r="CO8008"/>
      <c r="CP8008"/>
      <c r="CQ8008"/>
      <c r="CR8008"/>
      <c r="CS8008"/>
      <c r="CT8008"/>
      <c r="CU8008"/>
      <c r="CV8008"/>
    </row>
    <row r="8009" spans="10:100" x14ac:dyDescent="0.25">
      <c r="J8009"/>
      <c r="K8009"/>
      <c r="L8009"/>
      <c r="M8009"/>
      <c r="N8009"/>
      <c r="O8009"/>
      <c r="P8009"/>
      <c r="Q8009"/>
      <c r="R8009"/>
      <c r="S8009"/>
      <c r="T8009"/>
      <c r="U8009"/>
      <c r="V8009"/>
      <c r="W8009"/>
      <c r="X8009"/>
      <c r="Y8009"/>
      <c r="Z8009"/>
      <c r="AA8009"/>
      <c r="AB8009"/>
      <c r="AC8009"/>
      <c r="AD8009"/>
      <c r="AE8009"/>
      <c r="AF8009"/>
      <c r="AG8009"/>
      <c r="AH8009"/>
      <c r="AI8009"/>
      <c r="AJ8009"/>
      <c r="AK8009"/>
      <c r="AL8009"/>
      <c r="AM8009"/>
      <c r="AN8009"/>
      <c r="AO8009"/>
      <c r="AP8009"/>
      <c r="AQ8009"/>
      <c r="AR8009"/>
      <c r="AS8009"/>
      <c r="AT8009"/>
      <c r="AU8009"/>
      <c r="AV8009"/>
      <c r="AW8009"/>
      <c r="AX8009"/>
      <c r="AY8009"/>
      <c r="AZ8009"/>
      <c r="BA8009"/>
      <c r="BB8009"/>
      <c r="BC8009"/>
      <c r="BD8009"/>
      <c r="BE8009"/>
      <c r="BF8009"/>
      <c r="BG8009"/>
      <c r="BH8009"/>
      <c r="BI8009"/>
      <c r="BJ8009"/>
      <c r="BK8009"/>
      <c r="BL8009"/>
      <c r="BM8009"/>
      <c r="BN8009"/>
      <c r="BO8009"/>
      <c r="BP8009"/>
      <c r="BQ8009"/>
      <c r="BR8009"/>
      <c r="BS8009"/>
      <c r="BT8009"/>
      <c r="BU8009"/>
      <c r="BV8009"/>
      <c r="BW8009"/>
      <c r="BX8009"/>
      <c r="BY8009"/>
      <c r="BZ8009"/>
      <c r="CA8009"/>
      <c r="CB8009"/>
      <c r="CC8009"/>
      <c r="CD8009"/>
      <c r="CE8009"/>
      <c r="CF8009"/>
      <c r="CG8009"/>
      <c r="CH8009"/>
      <c r="CI8009"/>
      <c r="CJ8009"/>
      <c r="CK8009"/>
      <c r="CL8009"/>
      <c r="CM8009"/>
      <c r="CN8009"/>
      <c r="CO8009"/>
      <c r="CP8009"/>
      <c r="CQ8009"/>
      <c r="CR8009"/>
      <c r="CS8009"/>
      <c r="CT8009"/>
      <c r="CU8009"/>
      <c r="CV8009"/>
    </row>
    <row r="8010" spans="10:100" x14ac:dyDescent="0.25">
      <c r="J8010"/>
      <c r="K8010"/>
      <c r="L8010"/>
      <c r="M8010"/>
      <c r="N8010"/>
      <c r="O8010"/>
      <c r="P8010"/>
      <c r="Q8010"/>
      <c r="R8010"/>
      <c r="S8010"/>
      <c r="T8010"/>
      <c r="U8010"/>
      <c r="V8010"/>
      <c r="W8010"/>
      <c r="X8010"/>
      <c r="Y8010"/>
      <c r="Z8010"/>
      <c r="AA8010"/>
      <c r="AB8010"/>
      <c r="AC8010"/>
      <c r="AD8010"/>
      <c r="AE8010"/>
      <c r="AF8010"/>
      <c r="AG8010"/>
      <c r="AH8010"/>
      <c r="AI8010"/>
      <c r="AJ8010"/>
      <c r="AK8010"/>
      <c r="AL8010"/>
      <c r="AM8010"/>
      <c r="AN8010"/>
      <c r="AO8010"/>
      <c r="AP8010"/>
      <c r="AQ8010"/>
      <c r="AR8010"/>
      <c r="AS8010"/>
      <c r="AT8010"/>
      <c r="AU8010"/>
      <c r="AV8010"/>
      <c r="AW8010"/>
      <c r="AX8010"/>
      <c r="AY8010"/>
      <c r="AZ8010"/>
      <c r="BA8010"/>
      <c r="BB8010"/>
      <c r="BC8010"/>
      <c r="BD8010"/>
      <c r="BE8010"/>
      <c r="BF8010"/>
      <c r="BG8010"/>
      <c r="BH8010"/>
      <c r="BI8010"/>
      <c r="BJ8010"/>
      <c r="BK8010"/>
      <c r="BL8010"/>
      <c r="BM8010"/>
      <c r="BN8010"/>
      <c r="BO8010"/>
      <c r="BP8010"/>
      <c r="BQ8010"/>
      <c r="BR8010"/>
      <c r="BS8010"/>
      <c r="BT8010"/>
      <c r="BU8010"/>
      <c r="BV8010"/>
      <c r="BW8010"/>
      <c r="BX8010"/>
      <c r="BY8010"/>
      <c r="BZ8010"/>
      <c r="CA8010"/>
      <c r="CB8010"/>
      <c r="CC8010"/>
      <c r="CD8010"/>
      <c r="CE8010"/>
      <c r="CF8010"/>
      <c r="CG8010"/>
      <c r="CH8010"/>
      <c r="CI8010"/>
      <c r="CJ8010"/>
      <c r="CK8010"/>
      <c r="CL8010"/>
      <c r="CM8010"/>
      <c r="CN8010"/>
      <c r="CO8010"/>
      <c r="CP8010"/>
      <c r="CQ8010"/>
      <c r="CR8010"/>
      <c r="CS8010"/>
      <c r="CT8010"/>
      <c r="CU8010"/>
      <c r="CV8010"/>
    </row>
    <row r="8011" spans="10:100" x14ac:dyDescent="0.25">
      <c r="J8011"/>
      <c r="K8011"/>
      <c r="L8011"/>
      <c r="M8011"/>
      <c r="N8011"/>
      <c r="O8011"/>
      <c r="P8011"/>
      <c r="Q8011"/>
      <c r="R8011"/>
      <c r="S8011"/>
      <c r="T8011"/>
      <c r="U8011"/>
      <c r="V8011"/>
      <c r="W8011"/>
      <c r="X8011"/>
      <c r="Y8011"/>
      <c r="Z8011"/>
      <c r="AA8011"/>
      <c r="AB8011"/>
      <c r="AC8011"/>
      <c r="AD8011"/>
      <c r="AE8011"/>
      <c r="AF8011"/>
      <c r="AG8011"/>
      <c r="AH8011"/>
      <c r="AI8011"/>
      <c r="AJ8011"/>
      <c r="AK8011"/>
      <c r="AL8011"/>
      <c r="AM8011"/>
      <c r="AN8011"/>
      <c r="AO8011"/>
      <c r="AP8011"/>
      <c r="AQ8011"/>
      <c r="AR8011"/>
      <c r="AS8011"/>
      <c r="AT8011"/>
      <c r="AU8011"/>
      <c r="AV8011"/>
      <c r="AW8011"/>
      <c r="AX8011"/>
      <c r="AY8011"/>
      <c r="AZ8011"/>
      <c r="BA8011"/>
      <c r="BB8011"/>
      <c r="BC8011"/>
      <c r="BD8011"/>
      <c r="BE8011"/>
      <c r="BF8011"/>
      <c r="BG8011"/>
      <c r="BH8011"/>
      <c r="BI8011"/>
      <c r="BJ8011"/>
      <c r="BK8011"/>
      <c r="BL8011"/>
      <c r="BM8011"/>
      <c r="BN8011"/>
      <c r="BO8011"/>
      <c r="BP8011"/>
      <c r="BQ8011"/>
      <c r="BR8011"/>
      <c r="BS8011"/>
      <c r="BT8011"/>
      <c r="BU8011"/>
      <c r="BV8011"/>
      <c r="BW8011"/>
      <c r="BX8011"/>
      <c r="BY8011"/>
      <c r="BZ8011"/>
      <c r="CA8011"/>
      <c r="CB8011"/>
      <c r="CC8011"/>
      <c r="CD8011"/>
      <c r="CE8011"/>
      <c r="CF8011"/>
      <c r="CG8011"/>
      <c r="CH8011"/>
      <c r="CI8011"/>
      <c r="CJ8011"/>
      <c r="CK8011"/>
      <c r="CL8011"/>
      <c r="CM8011"/>
      <c r="CN8011"/>
      <c r="CO8011"/>
      <c r="CP8011"/>
      <c r="CQ8011"/>
      <c r="CR8011"/>
      <c r="CS8011"/>
      <c r="CT8011"/>
      <c r="CU8011"/>
      <c r="CV8011"/>
    </row>
    <row r="8012" spans="10:100" x14ac:dyDescent="0.25">
      <c r="J8012"/>
      <c r="K8012"/>
      <c r="L8012"/>
      <c r="M8012"/>
      <c r="N8012"/>
      <c r="O8012"/>
      <c r="P8012"/>
      <c r="Q8012"/>
      <c r="R8012"/>
      <c r="S8012"/>
      <c r="T8012"/>
      <c r="U8012"/>
      <c r="V8012"/>
      <c r="W8012"/>
      <c r="X8012"/>
      <c r="Y8012"/>
      <c r="Z8012"/>
      <c r="AA8012"/>
      <c r="AB8012"/>
      <c r="AC8012"/>
      <c r="AD8012"/>
      <c r="AE8012"/>
      <c r="AF8012"/>
      <c r="AG8012"/>
      <c r="AH8012"/>
      <c r="AI8012"/>
      <c r="AJ8012"/>
      <c r="AK8012"/>
      <c r="AL8012"/>
      <c r="AM8012"/>
      <c r="AN8012"/>
      <c r="AO8012"/>
      <c r="AP8012"/>
      <c r="AQ8012"/>
      <c r="AR8012"/>
      <c r="AS8012"/>
      <c r="AT8012"/>
      <c r="AU8012"/>
      <c r="AV8012"/>
      <c r="AW8012"/>
      <c r="AX8012"/>
      <c r="AY8012"/>
      <c r="AZ8012"/>
      <c r="BA8012"/>
      <c r="BB8012"/>
      <c r="BC8012"/>
      <c r="BD8012"/>
      <c r="BE8012"/>
      <c r="BF8012"/>
      <c r="BG8012"/>
      <c r="BH8012"/>
      <c r="BI8012"/>
      <c r="BJ8012"/>
      <c r="BK8012"/>
      <c r="BL8012"/>
      <c r="BM8012"/>
      <c r="BN8012"/>
      <c r="BO8012"/>
      <c r="BP8012"/>
      <c r="BQ8012"/>
      <c r="BR8012"/>
      <c r="BS8012"/>
      <c r="BT8012"/>
      <c r="BU8012"/>
      <c r="BV8012"/>
      <c r="BW8012"/>
      <c r="BX8012"/>
      <c r="BY8012"/>
      <c r="BZ8012"/>
      <c r="CA8012"/>
      <c r="CB8012"/>
      <c r="CC8012"/>
      <c r="CD8012"/>
      <c r="CE8012"/>
      <c r="CF8012"/>
      <c r="CG8012"/>
      <c r="CH8012"/>
      <c r="CI8012"/>
      <c r="CJ8012"/>
      <c r="CK8012"/>
      <c r="CL8012"/>
      <c r="CM8012"/>
      <c r="CN8012"/>
      <c r="CO8012"/>
      <c r="CP8012"/>
      <c r="CQ8012"/>
      <c r="CR8012"/>
      <c r="CS8012"/>
      <c r="CT8012"/>
      <c r="CU8012"/>
      <c r="CV8012"/>
    </row>
    <row r="8013" spans="10:100" x14ac:dyDescent="0.25">
      <c r="J8013"/>
      <c r="K8013"/>
      <c r="L8013"/>
      <c r="M8013"/>
      <c r="N8013"/>
      <c r="O8013"/>
      <c r="P8013"/>
      <c r="Q8013"/>
      <c r="R8013"/>
      <c r="S8013"/>
      <c r="T8013"/>
      <c r="U8013"/>
      <c r="V8013"/>
      <c r="W8013"/>
      <c r="X8013"/>
      <c r="Y8013"/>
      <c r="Z8013"/>
      <c r="AA8013"/>
      <c r="AB8013"/>
      <c r="AC8013"/>
      <c r="AD8013"/>
      <c r="AE8013"/>
      <c r="AF8013"/>
      <c r="AG8013"/>
      <c r="AH8013"/>
      <c r="AI8013"/>
      <c r="AJ8013"/>
      <c r="AK8013"/>
      <c r="AL8013"/>
      <c r="AM8013"/>
      <c r="AN8013"/>
      <c r="AO8013"/>
      <c r="AP8013"/>
      <c r="AQ8013"/>
      <c r="AR8013"/>
      <c r="AS8013"/>
      <c r="AT8013"/>
      <c r="AU8013"/>
      <c r="AV8013"/>
      <c r="AW8013"/>
      <c r="AX8013"/>
      <c r="AY8013"/>
      <c r="AZ8013"/>
      <c r="BA8013"/>
      <c r="BB8013"/>
      <c r="BC8013"/>
      <c r="BD8013"/>
      <c r="BE8013"/>
      <c r="BF8013"/>
      <c r="BG8013"/>
      <c r="BH8013"/>
      <c r="BI8013"/>
      <c r="BJ8013"/>
      <c r="BK8013"/>
      <c r="BL8013"/>
      <c r="BM8013"/>
      <c r="BN8013"/>
      <c r="BO8013"/>
      <c r="BP8013"/>
      <c r="BQ8013"/>
      <c r="BR8013"/>
      <c r="BS8013"/>
      <c r="BT8013"/>
      <c r="BU8013"/>
      <c r="BV8013"/>
      <c r="BW8013"/>
      <c r="BX8013"/>
      <c r="BY8013"/>
      <c r="BZ8013"/>
      <c r="CA8013"/>
      <c r="CB8013"/>
      <c r="CC8013"/>
      <c r="CD8013"/>
      <c r="CE8013"/>
      <c r="CF8013"/>
      <c r="CG8013"/>
      <c r="CH8013"/>
      <c r="CI8013"/>
      <c r="CJ8013"/>
      <c r="CK8013"/>
      <c r="CL8013"/>
      <c r="CM8013"/>
      <c r="CN8013"/>
      <c r="CO8013"/>
      <c r="CP8013"/>
      <c r="CQ8013"/>
      <c r="CR8013"/>
      <c r="CS8013"/>
      <c r="CT8013"/>
      <c r="CU8013"/>
      <c r="CV8013"/>
    </row>
    <row r="8014" spans="10:100" x14ac:dyDescent="0.25">
      <c r="J8014"/>
      <c r="K8014"/>
      <c r="L8014"/>
      <c r="M8014"/>
      <c r="N8014"/>
      <c r="O8014"/>
      <c r="P8014"/>
      <c r="Q8014"/>
      <c r="R8014"/>
      <c r="S8014"/>
      <c r="T8014"/>
      <c r="U8014"/>
      <c r="V8014"/>
      <c r="W8014"/>
      <c r="X8014"/>
      <c r="Y8014"/>
      <c r="Z8014"/>
      <c r="AA8014"/>
      <c r="AB8014"/>
      <c r="AC8014"/>
      <c r="AD8014"/>
      <c r="AE8014"/>
      <c r="AF8014"/>
      <c r="AG8014"/>
      <c r="AH8014"/>
      <c r="AI8014"/>
      <c r="AJ8014"/>
      <c r="AK8014"/>
      <c r="AL8014"/>
      <c r="AM8014"/>
      <c r="AN8014"/>
      <c r="AO8014"/>
      <c r="AP8014"/>
      <c r="AQ8014"/>
      <c r="AR8014"/>
      <c r="AS8014"/>
      <c r="AT8014"/>
      <c r="AU8014"/>
      <c r="AV8014"/>
      <c r="AW8014"/>
      <c r="AX8014"/>
      <c r="AY8014"/>
      <c r="AZ8014"/>
      <c r="BA8014"/>
      <c r="BB8014"/>
      <c r="BC8014"/>
      <c r="BD8014"/>
      <c r="BE8014"/>
      <c r="BF8014"/>
      <c r="BG8014"/>
      <c r="BH8014"/>
      <c r="BI8014"/>
      <c r="BJ8014"/>
      <c r="BK8014"/>
      <c r="BL8014"/>
      <c r="BM8014"/>
      <c r="BN8014"/>
      <c r="BO8014"/>
      <c r="BP8014"/>
      <c r="BQ8014"/>
      <c r="BR8014"/>
      <c r="BS8014"/>
      <c r="BT8014"/>
      <c r="BU8014"/>
      <c r="BV8014"/>
      <c r="BW8014"/>
      <c r="BX8014"/>
      <c r="BY8014"/>
      <c r="BZ8014"/>
      <c r="CA8014"/>
      <c r="CB8014"/>
      <c r="CC8014"/>
      <c r="CD8014"/>
      <c r="CE8014"/>
      <c r="CF8014"/>
      <c r="CG8014"/>
      <c r="CH8014"/>
      <c r="CI8014"/>
      <c r="CJ8014"/>
      <c r="CK8014"/>
      <c r="CL8014"/>
      <c r="CM8014"/>
      <c r="CN8014"/>
      <c r="CO8014"/>
      <c r="CP8014"/>
      <c r="CQ8014"/>
      <c r="CR8014"/>
      <c r="CS8014"/>
      <c r="CT8014"/>
      <c r="CU8014"/>
      <c r="CV8014"/>
    </row>
    <row r="8015" spans="10:100" x14ac:dyDescent="0.25">
      <c r="J8015"/>
      <c r="K8015"/>
      <c r="L8015"/>
      <c r="M8015"/>
      <c r="N8015"/>
      <c r="O8015"/>
      <c r="P8015"/>
      <c r="Q8015"/>
      <c r="R8015"/>
      <c r="S8015"/>
      <c r="T8015"/>
      <c r="U8015"/>
      <c r="V8015"/>
      <c r="W8015"/>
      <c r="X8015"/>
      <c r="Y8015"/>
      <c r="Z8015"/>
      <c r="AA8015"/>
      <c r="AB8015"/>
      <c r="AC8015"/>
      <c r="AD8015"/>
      <c r="AE8015"/>
      <c r="AF8015"/>
      <c r="AG8015"/>
      <c r="AH8015"/>
      <c r="AI8015"/>
      <c r="AJ8015"/>
      <c r="AK8015"/>
      <c r="AL8015"/>
      <c r="AM8015"/>
      <c r="AN8015"/>
      <c r="AO8015"/>
      <c r="AP8015"/>
      <c r="AQ8015"/>
      <c r="AR8015"/>
      <c r="AS8015"/>
      <c r="AT8015"/>
      <c r="AU8015"/>
      <c r="AV8015"/>
      <c r="AW8015"/>
      <c r="AX8015"/>
      <c r="AY8015"/>
      <c r="AZ8015"/>
      <c r="BA8015"/>
      <c r="BB8015"/>
      <c r="BC8015"/>
      <c r="BD8015"/>
      <c r="BE8015"/>
      <c r="BF8015"/>
      <c r="BG8015"/>
      <c r="BH8015"/>
      <c r="BI8015"/>
      <c r="BJ8015"/>
      <c r="BK8015"/>
      <c r="BL8015"/>
      <c r="BM8015"/>
      <c r="BN8015"/>
      <c r="BO8015"/>
      <c r="BP8015"/>
      <c r="BQ8015"/>
      <c r="BR8015"/>
      <c r="BS8015"/>
      <c r="BT8015"/>
      <c r="BU8015"/>
      <c r="BV8015"/>
      <c r="BW8015"/>
      <c r="BX8015"/>
      <c r="BY8015"/>
      <c r="BZ8015"/>
      <c r="CA8015"/>
      <c r="CB8015"/>
      <c r="CC8015"/>
      <c r="CD8015"/>
      <c r="CE8015"/>
      <c r="CF8015"/>
      <c r="CG8015"/>
      <c r="CH8015"/>
      <c r="CI8015"/>
      <c r="CJ8015"/>
      <c r="CK8015"/>
      <c r="CL8015"/>
      <c r="CM8015"/>
      <c r="CN8015"/>
      <c r="CO8015"/>
      <c r="CP8015"/>
      <c r="CQ8015"/>
      <c r="CR8015"/>
      <c r="CS8015"/>
      <c r="CT8015"/>
      <c r="CU8015"/>
      <c r="CV8015"/>
    </row>
    <row r="8016" spans="10:100" x14ac:dyDescent="0.25">
      <c r="J8016"/>
      <c r="K8016"/>
      <c r="L8016"/>
      <c r="M8016"/>
      <c r="N8016"/>
      <c r="O8016"/>
      <c r="P8016"/>
      <c r="Q8016"/>
      <c r="R8016"/>
      <c r="S8016"/>
      <c r="T8016"/>
      <c r="U8016"/>
      <c r="V8016"/>
      <c r="W8016"/>
      <c r="X8016"/>
      <c r="Y8016"/>
      <c r="Z8016"/>
      <c r="AA8016"/>
      <c r="AB8016"/>
      <c r="AC8016"/>
      <c r="AD8016"/>
      <c r="AE8016"/>
      <c r="AF8016"/>
      <c r="AG8016"/>
      <c r="AH8016"/>
      <c r="AI8016"/>
      <c r="AJ8016"/>
      <c r="AK8016"/>
      <c r="AL8016"/>
      <c r="AM8016"/>
      <c r="AN8016"/>
      <c r="AO8016"/>
      <c r="AP8016"/>
      <c r="AQ8016"/>
      <c r="AR8016"/>
      <c r="AS8016"/>
      <c r="AT8016"/>
      <c r="AU8016"/>
      <c r="AV8016"/>
      <c r="AW8016"/>
      <c r="AX8016"/>
      <c r="AY8016"/>
      <c r="AZ8016"/>
      <c r="BA8016"/>
      <c r="BB8016"/>
      <c r="BC8016"/>
      <c r="BD8016"/>
      <c r="BE8016"/>
      <c r="BF8016"/>
      <c r="BG8016"/>
      <c r="BH8016"/>
      <c r="BI8016"/>
      <c r="BJ8016"/>
      <c r="BK8016"/>
      <c r="BL8016"/>
      <c r="BM8016"/>
      <c r="BN8016"/>
      <c r="BO8016"/>
      <c r="BP8016"/>
      <c r="BQ8016"/>
      <c r="BR8016"/>
      <c r="BS8016"/>
      <c r="BT8016"/>
      <c r="BU8016"/>
      <c r="BV8016"/>
      <c r="BW8016"/>
      <c r="BX8016"/>
      <c r="BY8016"/>
      <c r="BZ8016"/>
      <c r="CA8016"/>
      <c r="CB8016"/>
      <c r="CC8016"/>
      <c r="CD8016"/>
      <c r="CE8016"/>
      <c r="CF8016"/>
      <c r="CG8016"/>
      <c r="CH8016"/>
      <c r="CI8016"/>
      <c r="CJ8016"/>
      <c r="CK8016"/>
      <c r="CL8016"/>
      <c r="CM8016"/>
      <c r="CN8016"/>
      <c r="CO8016"/>
      <c r="CP8016"/>
      <c r="CQ8016"/>
      <c r="CR8016"/>
      <c r="CS8016"/>
      <c r="CT8016"/>
      <c r="CU8016"/>
      <c r="CV8016"/>
    </row>
    <row r="8017" spans="10:100" x14ac:dyDescent="0.25">
      <c r="J8017"/>
      <c r="K8017"/>
      <c r="L8017"/>
      <c r="M8017"/>
      <c r="N8017"/>
      <c r="O8017"/>
      <c r="P8017"/>
      <c r="Q8017"/>
      <c r="R8017"/>
      <c r="S8017"/>
      <c r="T8017"/>
      <c r="U8017"/>
      <c r="V8017"/>
      <c r="W8017"/>
      <c r="X8017"/>
      <c r="Y8017"/>
      <c r="Z8017"/>
      <c r="AA8017"/>
      <c r="AB8017"/>
      <c r="AC8017"/>
      <c r="AD8017"/>
      <c r="AE8017"/>
      <c r="AF8017"/>
      <c r="AG8017"/>
      <c r="AH8017"/>
      <c r="AI8017"/>
      <c r="AJ8017"/>
      <c r="AK8017"/>
      <c r="AL8017"/>
      <c r="AM8017"/>
      <c r="AN8017"/>
      <c r="AO8017"/>
      <c r="AP8017"/>
      <c r="AQ8017"/>
      <c r="AR8017"/>
      <c r="AS8017"/>
      <c r="AT8017"/>
      <c r="AU8017"/>
      <c r="AV8017"/>
      <c r="AW8017"/>
      <c r="AX8017"/>
      <c r="AY8017"/>
      <c r="AZ8017"/>
      <c r="BA8017"/>
      <c r="BB8017"/>
      <c r="BC8017"/>
      <c r="BD8017"/>
      <c r="BE8017"/>
      <c r="BF8017"/>
      <c r="BG8017"/>
      <c r="BH8017"/>
      <c r="BI8017"/>
      <c r="BJ8017"/>
      <c r="BK8017"/>
      <c r="BL8017"/>
      <c r="BM8017"/>
      <c r="BN8017"/>
      <c r="BO8017"/>
      <c r="BP8017"/>
      <c r="BQ8017"/>
      <c r="BR8017"/>
      <c r="BS8017"/>
      <c r="BT8017"/>
      <c r="BU8017"/>
      <c r="BV8017"/>
      <c r="BW8017"/>
      <c r="BX8017"/>
      <c r="BY8017"/>
      <c r="BZ8017"/>
      <c r="CA8017"/>
      <c r="CB8017"/>
      <c r="CC8017"/>
      <c r="CD8017"/>
      <c r="CE8017"/>
      <c r="CF8017"/>
      <c r="CG8017"/>
      <c r="CH8017"/>
      <c r="CI8017"/>
      <c r="CJ8017"/>
      <c r="CK8017"/>
      <c r="CL8017"/>
      <c r="CM8017"/>
      <c r="CN8017"/>
      <c r="CO8017"/>
      <c r="CP8017"/>
      <c r="CQ8017"/>
      <c r="CR8017"/>
      <c r="CS8017"/>
      <c r="CT8017"/>
      <c r="CU8017"/>
      <c r="CV8017"/>
    </row>
    <row r="8018" spans="10:100" x14ac:dyDescent="0.25">
      <c r="J8018"/>
      <c r="K8018"/>
      <c r="L8018"/>
      <c r="M8018"/>
      <c r="N8018"/>
      <c r="O8018"/>
      <c r="P8018"/>
      <c r="Q8018"/>
      <c r="R8018"/>
      <c r="S8018"/>
      <c r="T8018"/>
      <c r="U8018"/>
      <c r="V8018"/>
      <c r="W8018"/>
      <c r="X8018"/>
      <c r="Y8018"/>
      <c r="Z8018"/>
      <c r="AA8018"/>
      <c r="AB8018"/>
      <c r="AC8018"/>
      <c r="AD8018"/>
      <c r="AE8018"/>
      <c r="AF8018"/>
      <c r="AG8018"/>
      <c r="AH8018"/>
      <c r="AI8018"/>
      <c r="AJ8018"/>
      <c r="AK8018"/>
      <c r="AL8018"/>
      <c r="AM8018"/>
      <c r="AN8018"/>
      <c r="AO8018"/>
      <c r="AP8018"/>
      <c r="AQ8018"/>
      <c r="AR8018"/>
      <c r="AS8018"/>
      <c r="AT8018"/>
      <c r="AU8018"/>
      <c r="AV8018"/>
      <c r="AW8018"/>
      <c r="AX8018"/>
      <c r="AY8018"/>
      <c r="AZ8018"/>
      <c r="BA8018"/>
      <c r="BB8018"/>
      <c r="BC8018"/>
      <c r="BD8018"/>
      <c r="BE8018"/>
      <c r="BF8018"/>
      <c r="BG8018"/>
      <c r="BH8018"/>
      <c r="BI8018"/>
      <c r="BJ8018"/>
      <c r="BK8018"/>
      <c r="BL8018"/>
      <c r="BM8018"/>
      <c r="BN8018"/>
      <c r="BO8018"/>
      <c r="BP8018"/>
      <c r="BQ8018"/>
      <c r="BR8018"/>
      <c r="BS8018"/>
      <c r="BT8018"/>
      <c r="BU8018"/>
      <c r="BV8018"/>
      <c r="BW8018"/>
      <c r="BX8018"/>
      <c r="BY8018"/>
      <c r="BZ8018"/>
      <c r="CA8018"/>
      <c r="CB8018"/>
      <c r="CC8018"/>
      <c r="CD8018"/>
      <c r="CE8018"/>
      <c r="CF8018"/>
      <c r="CG8018"/>
      <c r="CH8018"/>
      <c r="CI8018"/>
      <c r="CJ8018"/>
      <c r="CK8018"/>
      <c r="CL8018"/>
      <c r="CM8018"/>
      <c r="CN8018"/>
      <c r="CO8018"/>
      <c r="CP8018"/>
      <c r="CQ8018"/>
      <c r="CR8018"/>
      <c r="CS8018"/>
      <c r="CT8018"/>
      <c r="CU8018"/>
      <c r="CV8018"/>
    </row>
    <row r="8019" spans="10:100" x14ac:dyDescent="0.25">
      <c r="J8019"/>
      <c r="K8019"/>
      <c r="L8019"/>
      <c r="M8019"/>
      <c r="N8019"/>
      <c r="O8019"/>
      <c r="P8019"/>
      <c r="Q8019"/>
      <c r="R8019"/>
      <c r="S8019"/>
      <c r="T8019"/>
      <c r="U8019"/>
      <c r="V8019"/>
      <c r="W8019"/>
      <c r="X8019"/>
      <c r="Y8019"/>
      <c r="Z8019"/>
      <c r="AA8019"/>
      <c r="AB8019"/>
      <c r="AC8019"/>
      <c r="AD8019"/>
      <c r="AE8019"/>
      <c r="AF8019"/>
      <c r="AG8019"/>
      <c r="AH8019"/>
      <c r="AI8019"/>
      <c r="AJ8019"/>
      <c r="AK8019"/>
      <c r="AL8019"/>
      <c r="AM8019"/>
      <c r="AN8019"/>
      <c r="AO8019"/>
      <c r="AP8019"/>
      <c r="AQ8019"/>
      <c r="AR8019"/>
      <c r="AS8019"/>
      <c r="AT8019"/>
      <c r="AU8019"/>
      <c r="AV8019"/>
      <c r="AW8019"/>
      <c r="AX8019"/>
      <c r="AY8019"/>
      <c r="AZ8019"/>
      <c r="BA8019"/>
      <c r="BB8019"/>
      <c r="BC8019"/>
      <c r="BD8019"/>
      <c r="BE8019"/>
      <c r="BF8019"/>
      <c r="BG8019"/>
      <c r="BH8019"/>
      <c r="BI8019"/>
      <c r="BJ8019"/>
      <c r="BK8019"/>
      <c r="BL8019"/>
      <c r="BM8019"/>
      <c r="BN8019"/>
      <c r="BO8019"/>
      <c r="BP8019"/>
      <c r="BQ8019"/>
      <c r="BR8019"/>
      <c r="BS8019"/>
      <c r="BT8019"/>
      <c r="BU8019"/>
      <c r="BV8019"/>
      <c r="BW8019"/>
      <c r="BX8019"/>
      <c r="BY8019"/>
      <c r="BZ8019"/>
      <c r="CA8019"/>
      <c r="CB8019"/>
      <c r="CC8019"/>
      <c r="CD8019"/>
      <c r="CE8019"/>
      <c r="CF8019"/>
      <c r="CG8019"/>
      <c r="CH8019"/>
      <c r="CI8019"/>
      <c r="CJ8019"/>
      <c r="CK8019"/>
      <c r="CL8019"/>
      <c r="CM8019"/>
      <c r="CN8019"/>
      <c r="CO8019"/>
      <c r="CP8019"/>
      <c r="CQ8019"/>
      <c r="CR8019"/>
      <c r="CS8019"/>
      <c r="CT8019"/>
      <c r="CU8019"/>
      <c r="CV8019"/>
    </row>
    <row r="8020" spans="10:100" x14ac:dyDescent="0.25">
      <c r="J8020"/>
      <c r="K8020"/>
      <c r="L8020"/>
      <c r="M8020"/>
      <c r="N8020"/>
      <c r="O8020"/>
      <c r="P8020"/>
      <c r="Q8020"/>
      <c r="R8020"/>
      <c r="S8020"/>
      <c r="T8020"/>
      <c r="U8020"/>
      <c r="V8020"/>
      <c r="W8020"/>
      <c r="X8020"/>
      <c r="Y8020"/>
      <c r="Z8020"/>
      <c r="AA8020"/>
      <c r="AB8020"/>
      <c r="AC8020"/>
      <c r="AD8020"/>
      <c r="AE8020"/>
      <c r="AF8020"/>
      <c r="AG8020"/>
      <c r="AH8020"/>
      <c r="AI8020"/>
      <c r="AJ8020"/>
      <c r="AK8020"/>
      <c r="AL8020"/>
      <c r="AM8020"/>
      <c r="AN8020"/>
      <c r="AO8020"/>
      <c r="AP8020"/>
      <c r="AQ8020"/>
      <c r="AR8020"/>
      <c r="AS8020"/>
      <c r="AT8020"/>
      <c r="AU8020"/>
      <c r="AV8020"/>
      <c r="AW8020"/>
      <c r="AX8020"/>
      <c r="AY8020"/>
      <c r="AZ8020"/>
      <c r="BA8020"/>
      <c r="BB8020"/>
      <c r="BC8020"/>
      <c r="BD8020"/>
      <c r="BE8020"/>
      <c r="BF8020"/>
      <c r="BG8020"/>
      <c r="BH8020"/>
      <c r="BI8020"/>
      <c r="BJ8020"/>
      <c r="BK8020"/>
      <c r="BL8020"/>
      <c r="BM8020"/>
      <c r="BN8020"/>
      <c r="BO8020"/>
      <c r="BP8020"/>
      <c r="BQ8020"/>
      <c r="BR8020"/>
      <c r="BS8020"/>
      <c r="BT8020"/>
      <c r="BU8020"/>
      <c r="BV8020"/>
      <c r="BW8020"/>
      <c r="BX8020"/>
      <c r="BY8020"/>
      <c r="BZ8020"/>
      <c r="CA8020"/>
      <c r="CB8020"/>
      <c r="CC8020"/>
      <c r="CD8020"/>
      <c r="CE8020"/>
      <c r="CF8020"/>
      <c r="CG8020"/>
      <c r="CH8020"/>
      <c r="CI8020"/>
      <c r="CJ8020"/>
      <c r="CK8020"/>
      <c r="CL8020"/>
      <c r="CM8020"/>
      <c r="CN8020"/>
      <c r="CO8020"/>
      <c r="CP8020"/>
      <c r="CQ8020"/>
      <c r="CR8020"/>
      <c r="CS8020"/>
      <c r="CT8020"/>
      <c r="CU8020"/>
      <c r="CV8020"/>
    </row>
    <row r="8021" spans="10:100" x14ac:dyDescent="0.25">
      <c r="J8021"/>
      <c r="K8021"/>
      <c r="L8021"/>
      <c r="M8021"/>
      <c r="N8021"/>
      <c r="O8021"/>
      <c r="P8021"/>
      <c r="Q8021"/>
      <c r="R8021"/>
      <c r="S8021"/>
      <c r="T8021"/>
      <c r="U8021"/>
      <c r="V8021"/>
      <c r="W8021"/>
      <c r="X8021"/>
      <c r="Y8021"/>
      <c r="Z8021"/>
      <c r="AA8021"/>
      <c r="AB8021"/>
      <c r="AC8021"/>
      <c r="AD8021"/>
      <c r="AE8021"/>
      <c r="AF8021"/>
      <c r="AG8021"/>
      <c r="AH8021"/>
      <c r="AI8021"/>
      <c r="AJ8021"/>
      <c r="AK8021"/>
      <c r="AL8021"/>
      <c r="AM8021"/>
      <c r="AN8021"/>
      <c r="AO8021"/>
      <c r="AP8021"/>
      <c r="AQ8021"/>
      <c r="AR8021"/>
      <c r="AS8021"/>
      <c r="AT8021"/>
      <c r="AU8021"/>
      <c r="AV8021"/>
      <c r="AW8021"/>
      <c r="AX8021"/>
      <c r="AY8021"/>
      <c r="AZ8021"/>
      <c r="BA8021"/>
      <c r="BB8021"/>
      <c r="BC8021"/>
      <c r="BD8021"/>
      <c r="BE8021"/>
      <c r="BF8021"/>
      <c r="BG8021"/>
      <c r="BH8021"/>
      <c r="BI8021"/>
      <c r="BJ8021"/>
      <c r="BK8021"/>
      <c r="BL8021"/>
      <c r="BM8021"/>
      <c r="BN8021"/>
      <c r="BO8021"/>
      <c r="BP8021"/>
      <c r="BQ8021"/>
      <c r="BR8021"/>
      <c r="BS8021"/>
      <c r="BT8021"/>
      <c r="BU8021"/>
      <c r="BV8021"/>
      <c r="BW8021"/>
      <c r="BX8021"/>
      <c r="BY8021"/>
      <c r="BZ8021"/>
      <c r="CA8021"/>
      <c r="CB8021"/>
      <c r="CC8021"/>
      <c r="CD8021"/>
      <c r="CE8021"/>
      <c r="CF8021"/>
      <c r="CG8021"/>
      <c r="CH8021"/>
      <c r="CI8021"/>
      <c r="CJ8021"/>
      <c r="CK8021"/>
      <c r="CL8021"/>
      <c r="CM8021"/>
      <c r="CN8021"/>
      <c r="CO8021"/>
      <c r="CP8021"/>
      <c r="CQ8021"/>
      <c r="CR8021"/>
      <c r="CS8021"/>
      <c r="CT8021"/>
      <c r="CU8021"/>
      <c r="CV8021"/>
    </row>
    <row r="8022" spans="10:100" x14ac:dyDescent="0.25">
      <c r="J8022"/>
      <c r="K8022"/>
      <c r="L8022"/>
      <c r="M8022"/>
      <c r="N8022"/>
      <c r="O8022"/>
      <c r="P8022"/>
      <c r="Q8022"/>
      <c r="R8022"/>
      <c r="S8022"/>
      <c r="T8022"/>
      <c r="U8022"/>
      <c r="V8022"/>
      <c r="W8022"/>
      <c r="X8022"/>
      <c r="Y8022"/>
      <c r="Z8022"/>
      <c r="AA8022"/>
      <c r="AB8022"/>
      <c r="AC8022"/>
      <c r="AD8022"/>
      <c r="AE8022"/>
      <c r="AF8022"/>
      <c r="AG8022"/>
      <c r="AH8022"/>
      <c r="AI8022"/>
      <c r="AJ8022"/>
      <c r="AK8022"/>
      <c r="AL8022"/>
      <c r="AM8022"/>
      <c r="AN8022"/>
      <c r="AO8022"/>
      <c r="AP8022"/>
      <c r="AQ8022"/>
      <c r="AR8022"/>
      <c r="AS8022"/>
      <c r="AT8022"/>
      <c r="AU8022"/>
      <c r="AV8022"/>
      <c r="AW8022"/>
      <c r="AX8022"/>
      <c r="AY8022"/>
      <c r="AZ8022"/>
      <c r="BA8022"/>
      <c r="BB8022"/>
      <c r="BC8022"/>
      <c r="BD8022"/>
      <c r="BE8022"/>
      <c r="BF8022"/>
      <c r="BG8022"/>
      <c r="BH8022"/>
      <c r="BI8022"/>
      <c r="BJ8022"/>
      <c r="BK8022"/>
      <c r="BL8022"/>
      <c r="BM8022"/>
      <c r="BN8022"/>
      <c r="BO8022"/>
      <c r="BP8022"/>
      <c r="BQ8022"/>
      <c r="BR8022"/>
      <c r="BS8022"/>
      <c r="BT8022"/>
      <c r="BU8022"/>
      <c r="BV8022"/>
      <c r="BW8022"/>
      <c r="BX8022"/>
      <c r="BY8022"/>
      <c r="BZ8022"/>
      <c r="CA8022"/>
      <c r="CB8022"/>
      <c r="CC8022"/>
      <c r="CD8022"/>
      <c r="CE8022"/>
      <c r="CF8022"/>
      <c r="CG8022"/>
      <c r="CH8022"/>
      <c r="CI8022"/>
      <c r="CJ8022"/>
      <c r="CK8022"/>
      <c r="CL8022"/>
      <c r="CM8022"/>
      <c r="CN8022"/>
      <c r="CO8022"/>
      <c r="CP8022"/>
      <c r="CQ8022"/>
      <c r="CR8022"/>
      <c r="CS8022"/>
      <c r="CT8022"/>
      <c r="CU8022"/>
      <c r="CV8022"/>
    </row>
    <row r="8023" spans="10:100" x14ac:dyDescent="0.25">
      <c r="J8023"/>
      <c r="K8023"/>
      <c r="L8023"/>
      <c r="M8023"/>
      <c r="N8023"/>
      <c r="O8023"/>
      <c r="P8023"/>
      <c r="Q8023"/>
      <c r="R8023"/>
      <c r="S8023"/>
      <c r="T8023"/>
      <c r="U8023"/>
      <c r="V8023"/>
      <c r="W8023"/>
      <c r="X8023"/>
      <c r="Y8023"/>
      <c r="Z8023"/>
      <c r="AA8023"/>
      <c r="AB8023"/>
      <c r="AC8023"/>
      <c r="AD8023"/>
      <c r="AE8023"/>
      <c r="AF8023"/>
      <c r="AG8023"/>
      <c r="AH8023"/>
      <c r="AI8023"/>
      <c r="AJ8023"/>
      <c r="AK8023"/>
      <c r="AL8023"/>
      <c r="AM8023"/>
      <c r="AN8023"/>
      <c r="AO8023"/>
      <c r="AP8023"/>
      <c r="AQ8023"/>
      <c r="AR8023"/>
      <c r="AS8023"/>
      <c r="AT8023"/>
      <c r="AU8023"/>
      <c r="AV8023"/>
      <c r="AW8023"/>
      <c r="AX8023"/>
      <c r="AY8023"/>
      <c r="AZ8023"/>
      <c r="BA8023"/>
      <c r="BB8023"/>
      <c r="BC8023"/>
      <c r="BD8023"/>
      <c r="BE8023"/>
      <c r="BF8023"/>
      <c r="BG8023"/>
      <c r="BH8023"/>
      <c r="BI8023"/>
      <c r="BJ8023"/>
      <c r="BK8023"/>
      <c r="BL8023"/>
      <c r="BM8023"/>
      <c r="BN8023"/>
      <c r="BO8023"/>
      <c r="BP8023"/>
      <c r="BQ8023"/>
      <c r="BR8023"/>
      <c r="BS8023"/>
      <c r="BT8023"/>
      <c r="BU8023"/>
      <c r="BV8023"/>
      <c r="BW8023"/>
      <c r="BX8023"/>
      <c r="BY8023"/>
      <c r="BZ8023"/>
      <c r="CA8023"/>
      <c r="CB8023"/>
      <c r="CC8023"/>
      <c r="CD8023"/>
      <c r="CE8023"/>
      <c r="CF8023"/>
      <c r="CG8023"/>
      <c r="CH8023"/>
      <c r="CI8023"/>
      <c r="CJ8023"/>
      <c r="CK8023"/>
      <c r="CL8023"/>
      <c r="CM8023"/>
      <c r="CN8023"/>
      <c r="CO8023"/>
      <c r="CP8023"/>
      <c r="CQ8023"/>
      <c r="CR8023"/>
      <c r="CS8023"/>
      <c r="CT8023"/>
      <c r="CU8023"/>
      <c r="CV8023"/>
    </row>
    <row r="8024" spans="10:100" x14ac:dyDescent="0.25">
      <c r="J8024"/>
      <c r="K8024"/>
      <c r="L8024"/>
      <c r="M8024"/>
      <c r="N8024"/>
      <c r="O8024"/>
      <c r="P8024"/>
      <c r="Q8024"/>
      <c r="R8024"/>
      <c r="S8024"/>
      <c r="T8024"/>
      <c r="U8024"/>
      <c r="V8024"/>
      <c r="W8024"/>
      <c r="X8024"/>
      <c r="Y8024"/>
      <c r="Z8024"/>
      <c r="AA8024"/>
      <c r="AB8024"/>
      <c r="AC8024"/>
      <c r="AD8024"/>
      <c r="AE8024"/>
      <c r="AF8024"/>
      <c r="AG8024"/>
      <c r="AH8024"/>
      <c r="AI8024"/>
      <c r="AJ8024"/>
      <c r="AK8024"/>
      <c r="AL8024"/>
      <c r="AM8024"/>
      <c r="AN8024"/>
      <c r="AO8024"/>
      <c r="AP8024"/>
      <c r="AQ8024"/>
      <c r="AR8024"/>
      <c r="AS8024"/>
      <c r="AT8024"/>
      <c r="AU8024"/>
      <c r="AV8024"/>
      <c r="AW8024"/>
      <c r="AX8024"/>
      <c r="AY8024"/>
      <c r="AZ8024"/>
      <c r="BA8024"/>
      <c r="BB8024"/>
      <c r="BC8024"/>
      <c r="BD8024"/>
      <c r="BE8024"/>
      <c r="BF8024"/>
      <c r="BG8024"/>
      <c r="BH8024"/>
      <c r="BI8024"/>
      <c r="BJ8024"/>
      <c r="BK8024"/>
      <c r="BL8024"/>
      <c r="BM8024"/>
      <c r="BN8024"/>
      <c r="BO8024"/>
      <c r="BP8024"/>
      <c r="BQ8024"/>
      <c r="BR8024"/>
      <c r="BS8024"/>
      <c r="BT8024"/>
      <c r="BU8024"/>
      <c r="BV8024"/>
      <c r="BW8024"/>
      <c r="BX8024"/>
      <c r="BY8024"/>
      <c r="BZ8024"/>
      <c r="CA8024"/>
      <c r="CB8024"/>
      <c r="CC8024"/>
      <c r="CD8024"/>
      <c r="CE8024"/>
      <c r="CF8024"/>
      <c r="CG8024"/>
      <c r="CH8024"/>
      <c r="CI8024"/>
      <c r="CJ8024"/>
      <c r="CK8024"/>
      <c r="CL8024"/>
      <c r="CM8024"/>
      <c r="CN8024"/>
      <c r="CO8024"/>
      <c r="CP8024"/>
      <c r="CQ8024"/>
      <c r="CR8024"/>
      <c r="CS8024"/>
      <c r="CT8024"/>
      <c r="CU8024"/>
      <c r="CV8024"/>
    </row>
    <row r="8025" spans="10:100" x14ac:dyDescent="0.25">
      <c r="J8025"/>
      <c r="K8025"/>
      <c r="L8025"/>
      <c r="M8025"/>
      <c r="N8025"/>
      <c r="O8025"/>
      <c r="P8025"/>
      <c r="Q8025"/>
      <c r="R8025"/>
      <c r="S8025"/>
      <c r="T8025"/>
      <c r="U8025"/>
      <c r="V8025"/>
      <c r="W8025"/>
      <c r="X8025"/>
      <c r="Y8025"/>
      <c r="Z8025"/>
      <c r="AA8025"/>
      <c r="AB8025"/>
      <c r="AC8025"/>
      <c r="AD8025"/>
      <c r="AE8025"/>
      <c r="AF8025"/>
      <c r="AG8025"/>
      <c r="AH8025"/>
      <c r="AI8025"/>
      <c r="AJ8025"/>
      <c r="AK8025"/>
      <c r="AL8025"/>
      <c r="AM8025"/>
      <c r="AN8025"/>
      <c r="AO8025"/>
      <c r="AP8025"/>
      <c r="AQ8025"/>
      <c r="AR8025"/>
      <c r="AS8025"/>
      <c r="AT8025"/>
      <c r="AU8025"/>
      <c r="AV8025"/>
      <c r="AW8025"/>
      <c r="AX8025"/>
      <c r="AY8025"/>
      <c r="AZ8025"/>
      <c r="BA8025"/>
      <c r="BB8025"/>
      <c r="BC8025"/>
      <c r="BD8025"/>
      <c r="BE8025"/>
      <c r="BF8025"/>
      <c r="BG8025"/>
      <c r="BH8025"/>
      <c r="BI8025"/>
      <c r="BJ8025"/>
      <c r="BK8025"/>
      <c r="BL8025"/>
      <c r="BM8025"/>
      <c r="BN8025"/>
      <c r="BO8025"/>
      <c r="BP8025"/>
      <c r="BQ8025"/>
      <c r="BR8025"/>
      <c r="BS8025"/>
      <c r="BT8025"/>
      <c r="BU8025"/>
      <c r="BV8025"/>
      <c r="BW8025"/>
      <c r="BX8025"/>
      <c r="BY8025"/>
      <c r="BZ8025"/>
      <c r="CA8025"/>
      <c r="CB8025"/>
      <c r="CC8025"/>
      <c r="CD8025"/>
      <c r="CE8025"/>
      <c r="CF8025"/>
      <c r="CG8025"/>
      <c r="CH8025"/>
      <c r="CI8025"/>
      <c r="CJ8025"/>
      <c r="CK8025"/>
      <c r="CL8025"/>
      <c r="CM8025"/>
      <c r="CN8025"/>
      <c r="CO8025"/>
      <c r="CP8025"/>
      <c r="CQ8025"/>
      <c r="CR8025"/>
      <c r="CS8025"/>
      <c r="CT8025"/>
      <c r="CU8025"/>
      <c r="CV8025"/>
    </row>
    <row r="8026" spans="10:100" x14ac:dyDescent="0.25">
      <c r="J8026"/>
      <c r="K8026"/>
      <c r="L8026"/>
      <c r="M8026"/>
      <c r="N8026"/>
      <c r="O8026"/>
      <c r="P8026"/>
      <c r="Q8026"/>
      <c r="R8026"/>
      <c r="S8026"/>
      <c r="T8026"/>
      <c r="U8026"/>
      <c r="V8026"/>
      <c r="W8026"/>
      <c r="X8026"/>
      <c r="Y8026"/>
      <c r="Z8026"/>
      <c r="AA8026"/>
      <c r="AB8026"/>
      <c r="AC8026"/>
      <c r="AD8026"/>
      <c r="AE8026"/>
      <c r="AF8026"/>
      <c r="AG8026"/>
      <c r="AH8026"/>
      <c r="AI8026"/>
      <c r="AJ8026"/>
      <c r="AK8026"/>
      <c r="AL8026"/>
      <c r="AM8026"/>
      <c r="AN8026"/>
      <c r="AO8026"/>
      <c r="AP8026"/>
      <c r="AQ8026"/>
      <c r="AR8026"/>
      <c r="AS8026"/>
      <c r="AT8026"/>
      <c r="AU8026"/>
      <c r="AV8026"/>
      <c r="AW8026"/>
      <c r="AX8026"/>
      <c r="AY8026"/>
      <c r="AZ8026"/>
      <c r="BA8026"/>
      <c r="BB8026"/>
      <c r="BC8026"/>
      <c r="BD8026"/>
      <c r="BE8026"/>
      <c r="BF8026"/>
      <c r="BG8026"/>
      <c r="BH8026"/>
      <c r="BI8026"/>
      <c r="BJ8026"/>
      <c r="BK8026"/>
      <c r="BL8026"/>
      <c r="BM8026"/>
      <c r="BN8026"/>
      <c r="BO8026"/>
      <c r="BP8026"/>
      <c r="BQ8026"/>
      <c r="BR8026"/>
      <c r="BS8026"/>
      <c r="BT8026"/>
      <c r="BU8026"/>
      <c r="BV8026"/>
      <c r="BW8026"/>
      <c r="BX8026"/>
      <c r="BY8026"/>
      <c r="BZ8026"/>
      <c r="CA8026"/>
      <c r="CB8026"/>
      <c r="CC8026"/>
      <c r="CD8026"/>
      <c r="CE8026"/>
      <c r="CF8026"/>
      <c r="CG8026"/>
      <c r="CH8026"/>
      <c r="CI8026"/>
      <c r="CJ8026"/>
      <c r="CK8026"/>
      <c r="CL8026"/>
      <c r="CM8026"/>
      <c r="CN8026"/>
      <c r="CO8026"/>
      <c r="CP8026"/>
      <c r="CQ8026"/>
      <c r="CR8026"/>
      <c r="CS8026"/>
      <c r="CT8026"/>
      <c r="CU8026"/>
      <c r="CV8026"/>
    </row>
    <row r="8027" spans="10:100" x14ac:dyDescent="0.25">
      <c r="J8027"/>
      <c r="K8027"/>
      <c r="L8027"/>
      <c r="M8027"/>
      <c r="N8027"/>
      <c r="O8027"/>
      <c r="P8027"/>
      <c r="Q8027"/>
      <c r="R8027"/>
      <c r="S8027"/>
      <c r="T8027"/>
      <c r="U8027"/>
      <c r="V8027"/>
      <c r="W8027"/>
      <c r="X8027"/>
      <c r="Y8027"/>
      <c r="Z8027"/>
      <c r="AA8027"/>
      <c r="AB8027"/>
      <c r="AC8027"/>
      <c r="AD8027"/>
      <c r="AE8027"/>
      <c r="AF8027"/>
      <c r="AG8027"/>
      <c r="AH8027"/>
      <c r="AI8027"/>
      <c r="AJ8027"/>
      <c r="AK8027"/>
      <c r="AL8027"/>
      <c r="AM8027"/>
      <c r="AN8027"/>
      <c r="AO8027"/>
      <c r="AP8027"/>
      <c r="AQ8027"/>
      <c r="AR8027"/>
      <c r="AS8027"/>
      <c r="AT8027"/>
      <c r="AU8027"/>
      <c r="AV8027"/>
      <c r="AW8027"/>
      <c r="AX8027"/>
      <c r="AY8027"/>
      <c r="AZ8027"/>
      <c r="BA8027"/>
      <c r="BB8027"/>
      <c r="BC8027"/>
      <c r="BD8027"/>
      <c r="BE8027"/>
      <c r="BF8027"/>
      <c r="BG8027"/>
      <c r="BH8027"/>
      <c r="BI8027"/>
      <c r="BJ8027"/>
      <c r="BK8027"/>
      <c r="BL8027"/>
      <c r="BM8027"/>
      <c r="BN8027"/>
      <c r="BO8027"/>
      <c r="BP8027"/>
      <c r="BQ8027"/>
      <c r="BR8027"/>
      <c r="BS8027"/>
      <c r="BT8027"/>
      <c r="BU8027"/>
      <c r="BV8027"/>
      <c r="BW8027"/>
      <c r="BX8027"/>
      <c r="BY8027"/>
      <c r="BZ8027"/>
      <c r="CA8027"/>
      <c r="CB8027"/>
      <c r="CC8027"/>
      <c r="CD8027"/>
      <c r="CE8027"/>
      <c r="CF8027"/>
      <c r="CG8027"/>
      <c r="CH8027"/>
      <c r="CI8027"/>
      <c r="CJ8027"/>
      <c r="CK8027"/>
      <c r="CL8027"/>
      <c r="CM8027"/>
      <c r="CN8027"/>
      <c r="CO8027"/>
      <c r="CP8027"/>
      <c r="CQ8027"/>
      <c r="CR8027"/>
      <c r="CS8027"/>
      <c r="CT8027"/>
      <c r="CU8027"/>
      <c r="CV8027"/>
    </row>
    <row r="8028" spans="10:100" x14ac:dyDescent="0.25">
      <c r="J8028"/>
      <c r="K8028"/>
      <c r="L8028"/>
      <c r="M8028"/>
      <c r="N8028"/>
      <c r="O8028"/>
      <c r="P8028"/>
      <c r="Q8028"/>
      <c r="R8028"/>
      <c r="S8028"/>
      <c r="T8028"/>
      <c r="U8028"/>
      <c r="V8028"/>
      <c r="W8028"/>
      <c r="X8028"/>
      <c r="Y8028"/>
      <c r="Z8028"/>
      <c r="AA8028"/>
      <c r="AB8028"/>
      <c r="AC8028"/>
      <c r="AD8028"/>
      <c r="AE8028"/>
      <c r="AF8028"/>
      <c r="AG8028"/>
      <c r="AH8028"/>
      <c r="AI8028"/>
      <c r="AJ8028"/>
      <c r="AK8028"/>
      <c r="AL8028"/>
      <c r="AM8028"/>
      <c r="AN8028"/>
      <c r="AO8028"/>
      <c r="AP8028"/>
      <c r="AQ8028"/>
      <c r="AR8028"/>
      <c r="AS8028"/>
      <c r="AT8028"/>
      <c r="AU8028"/>
      <c r="AV8028"/>
      <c r="AW8028"/>
      <c r="AX8028"/>
      <c r="AY8028"/>
      <c r="AZ8028"/>
      <c r="BA8028"/>
      <c r="BB8028"/>
      <c r="BC8028"/>
      <c r="BD8028"/>
      <c r="BE8028"/>
      <c r="BF8028"/>
      <c r="BG8028"/>
      <c r="BH8028"/>
      <c r="BI8028"/>
      <c r="BJ8028"/>
      <c r="BK8028"/>
      <c r="BL8028"/>
      <c r="BM8028"/>
      <c r="BN8028"/>
      <c r="BO8028"/>
      <c r="BP8028"/>
      <c r="BQ8028"/>
      <c r="BR8028"/>
      <c r="BS8028"/>
      <c r="BT8028"/>
      <c r="BU8028"/>
      <c r="BV8028"/>
      <c r="BW8028"/>
      <c r="BX8028"/>
      <c r="BY8028"/>
      <c r="BZ8028"/>
      <c r="CA8028"/>
      <c r="CB8028"/>
      <c r="CC8028"/>
      <c r="CD8028"/>
      <c r="CE8028"/>
      <c r="CF8028"/>
      <c r="CG8028"/>
      <c r="CH8028"/>
      <c r="CI8028"/>
      <c r="CJ8028"/>
      <c r="CK8028"/>
      <c r="CL8028"/>
      <c r="CM8028"/>
      <c r="CN8028"/>
      <c r="CO8028"/>
      <c r="CP8028"/>
      <c r="CQ8028"/>
      <c r="CR8028"/>
      <c r="CS8028"/>
      <c r="CT8028"/>
      <c r="CU8028"/>
      <c r="CV8028"/>
    </row>
    <row r="8029" spans="10:100" x14ac:dyDescent="0.25">
      <c r="J8029"/>
      <c r="K8029"/>
      <c r="L8029"/>
      <c r="M8029"/>
      <c r="N8029"/>
      <c r="O8029"/>
      <c r="P8029"/>
      <c r="Q8029"/>
      <c r="R8029"/>
      <c r="S8029"/>
      <c r="T8029"/>
      <c r="U8029"/>
      <c r="V8029"/>
      <c r="W8029"/>
      <c r="X8029"/>
      <c r="Y8029"/>
      <c r="Z8029"/>
      <c r="AA8029"/>
      <c r="AB8029"/>
      <c r="AC8029"/>
      <c r="AD8029"/>
      <c r="AE8029"/>
      <c r="AF8029"/>
      <c r="AG8029"/>
      <c r="AH8029"/>
      <c r="AI8029"/>
      <c r="AJ8029"/>
      <c r="AK8029"/>
      <c r="AL8029"/>
      <c r="AM8029"/>
      <c r="AN8029"/>
      <c r="AO8029"/>
      <c r="AP8029"/>
      <c r="AQ8029"/>
      <c r="AR8029"/>
      <c r="AS8029"/>
      <c r="AT8029"/>
      <c r="AU8029"/>
      <c r="AV8029"/>
      <c r="AW8029"/>
      <c r="AX8029"/>
      <c r="AY8029"/>
      <c r="AZ8029"/>
      <c r="BA8029"/>
      <c r="BB8029"/>
      <c r="BC8029"/>
      <c r="BD8029"/>
      <c r="BE8029"/>
      <c r="BF8029"/>
      <c r="BG8029"/>
      <c r="BH8029"/>
      <c r="BI8029"/>
      <c r="BJ8029"/>
      <c r="BK8029"/>
      <c r="BL8029"/>
      <c r="BM8029"/>
      <c r="BN8029"/>
      <c r="BO8029"/>
      <c r="BP8029"/>
      <c r="BQ8029"/>
      <c r="BR8029"/>
      <c r="BS8029"/>
      <c r="BT8029"/>
      <c r="BU8029"/>
      <c r="BV8029"/>
      <c r="BW8029"/>
      <c r="BX8029"/>
      <c r="BY8029"/>
      <c r="BZ8029"/>
      <c r="CA8029"/>
      <c r="CB8029"/>
      <c r="CC8029"/>
      <c r="CD8029"/>
      <c r="CE8029"/>
      <c r="CF8029"/>
      <c r="CG8029"/>
      <c r="CH8029"/>
      <c r="CI8029"/>
      <c r="CJ8029"/>
      <c r="CK8029"/>
      <c r="CL8029"/>
      <c r="CM8029"/>
      <c r="CN8029"/>
      <c r="CO8029"/>
      <c r="CP8029"/>
      <c r="CQ8029"/>
      <c r="CR8029"/>
      <c r="CS8029"/>
      <c r="CT8029"/>
      <c r="CU8029"/>
      <c r="CV8029"/>
    </row>
    <row r="8030" spans="10:100" x14ac:dyDescent="0.25">
      <c r="J8030"/>
      <c r="K8030"/>
      <c r="L8030"/>
      <c r="M8030"/>
      <c r="N8030"/>
      <c r="O8030"/>
      <c r="P8030"/>
      <c r="Q8030"/>
      <c r="R8030"/>
      <c r="S8030"/>
      <c r="T8030"/>
      <c r="U8030"/>
      <c r="V8030"/>
      <c r="W8030"/>
      <c r="X8030"/>
      <c r="Y8030"/>
      <c r="Z8030"/>
      <c r="AA8030"/>
      <c r="AB8030"/>
      <c r="AC8030"/>
      <c r="AD8030"/>
      <c r="AE8030"/>
      <c r="AF8030"/>
      <c r="AG8030"/>
      <c r="AH8030"/>
      <c r="AI8030"/>
      <c r="AJ8030"/>
      <c r="AK8030"/>
      <c r="AL8030"/>
      <c r="AM8030"/>
      <c r="AN8030"/>
      <c r="AO8030"/>
      <c r="AP8030"/>
      <c r="AQ8030"/>
      <c r="AR8030"/>
      <c r="AS8030"/>
      <c r="AT8030"/>
      <c r="AU8030"/>
      <c r="AV8030"/>
      <c r="AW8030"/>
      <c r="AX8030"/>
      <c r="AY8030"/>
      <c r="AZ8030"/>
      <c r="BA8030"/>
      <c r="BB8030"/>
      <c r="BC8030"/>
      <c r="BD8030"/>
      <c r="BE8030"/>
      <c r="BF8030"/>
      <c r="BG8030"/>
      <c r="BH8030"/>
      <c r="BI8030"/>
      <c r="BJ8030"/>
      <c r="BK8030"/>
      <c r="BL8030"/>
      <c r="BM8030"/>
      <c r="BN8030"/>
      <c r="BO8030"/>
      <c r="BP8030"/>
      <c r="BQ8030"/>
      <c r="BR8030"/>
      <c r="BS8030"/>
      <c r="BT8030"/>
      <c r="BU8030"/>
      <c r="BV8030"/>
      <c r="BW8030"/>
      <c r="BX8030"/>
      <c r="BY8030"/>
      <c r="BZ8030"/>
      <c r="CA8030"/>
      <c r="CB8030"/>
      <c r="CC8030"/>
      <c r="CD8030"/>
      <c r="CE8030"/>
      <c r="CF8030"/>
      <c r="CG8030"/>
      <c r="CH8030"/>
      <c r="CI8030"/>
      <c r="CJ8030"/>
      <c r="CK8030"/>
      <c r="CL8030"/>
      <c r="CM8030"/>
      <c r="CN8030"/>
      <c r="CO8030"/>
      <c r="CP8030"/>
      <c r="CQ8030"/>
      <c r="CR8030"/>
      <c r="CS8030"/>
      <c r="CT8030"/>
      <c r="CU8030"/>
      <c r="CV8030"/>
    </row>
    <row r="8031" spans="10:100" x14ac:dyDescent="0.25">
      <c r="J8031"/>
      <c r="K8031"/>
      <c r="L8031"/>
      <c r="M8031"/>
      <c r="N8031"/>
      <c r="O8031"/>
      <c r="P8031"/>
      <c r="Q8031"/>
      <c r="R8031"/>
      <c r="S8031"/>
      <c r="T8031"/>
      <c r="U8031"/>
      <c r="V8031"/>
      <c r="W8031"/>
      <c r="X8031"/>
      <c r="Y8031"/>
      <c r="Z8031"/>
      <c r="AA8031"/>
      <c r="AB8031"/>
      <c r="AC8031"/>
      <c r="AD8031"/>
      <c r="AE8031"/>
      <c r="AF8031"/>
      <c r="AG8031"/>
      <c r="AH8031"/>
      <c r="AI8031"/>
      <c r="AJ8031"/>
      <c r="AK8031"/>
      <c r="AL8031"/>
      <c r="AM8031"/>
      <c r="AN8031"/>
      <c r="AO8031"/>
      <c r="AP8031"/>
      <c r="AQ8031"/>
      <c r="AR8031"/>
      <c r="AS8031"/>
      <c r="AT8031"/>
      <c r="AU8031"/>
      <c r="AV8031"/>
      <c r="AW8031"/>
      <c r="AX8031"/>
      <c r="AY8031"/>
      <c r="AZ8031"/>
      <c r="BA8031"/>
      <c r="BB8031"/>
      <c r="BC8031"/>
      <c r="BD8031"/>
      <c r="BE8031"/>
      <c r="BF8031"/>
      <c r="BG8031"/>
      <c r="BH8031"/>
      <c r="BI8031"/>
      <c r="BJ8031"/>
      <c r="BK8031"/>
      <c r="BL8031"/>
      <c r="BM8031"/>
      <c r="BN8031"/>
      <c r="BO8031"/>
      <c r="BP8031"/>
      <c r="BQ8031"/>
      <c r="BR8031"/>
      <c r="BS8031"/>
      <c r="BT8031"/>
      <c r="BU8031"/>
      <c r="BV8031"/>
      <c r="BW8031"/>
      <c r="BX8031"/>
      <c r="BY8031"/>
      <c r="BZ8031"/>
      <c r="CA8031"/>
      <c r="CB8031"/>
      <c r="CC8031"/>
      <c r="CD8031"/>
      <c r="CE8031"/>
      <c r="CF8031"/>
      <c r="CG8031"/>
      <c r="CH8031"/>
      <c r="CI8031"/>
      <c r="CJ8031"/>
      <c r="CK8031"/>
      <c r="CL8031"/>
      <c r="CM8031"/>
      <c r="CN8031"/>
      <c r="CO8031"/>
      <c r="CP8031"/>
      <c r="CQ8031"/>
      <c r="CR8031"/>
      <c r="CS8031"/>
      <c r="CT8031"/>
      <c r="CU8031"/>
      <c r="CV8031"/>
    </row>
    <row r="8032" spans="10:100" x14ac:dyDescent="0.25">
      <c r="J8032"/>
      <c r="K8032"/>
      <c r="L8032"/>
      <c r="M8032"/>
      <c r="N8032"/>
      <c r="O8032"/>
      <c r="P8032"/>
      <c r="Q8032"/>
      <c r="R8032"/>
      <c r="S8032"/>
      <c r="T8032"/>
      <c r="U8032"/>
      <c r="V8032"/>
      <c r="W8032"/>
      <c r="X8032"/>
      <c r="Y8032"/>
      <c r="Z8032"/>
      <c r="AA8032"/>
      <c r="AB8032"/>
      <c r="AC8032"/>
      <c r="AD8032"/>
      <c r="AE8032"/>
      <c r="AF8032"/>
      <c r="AG8032"/>
      <c r="AH8032"/>
      <c r="AI8032"/>
      <c r="AJ8032"/>
      <c r="AK8032"/>
      <c r="AL8032"/>
      <c r="AM8032"/>
      <c r="AN8032"/>
      <c r="AO8032"/>
      <c r="AP8032"/>
      <c r="AQ8032"/>
      <c r="AR8032"/>
      <c r="AS8032"/>
      <c r="AT8032"/>
      <c r="AU8032"/>
      <c r="AV8032"/>
      <c r="AW8032"/>
      <c r="AX8032"/>
      <c r="AY8032"/>
      <c r="AZ8032"/>
      <c r="BA8032"/>
      <c r="BB8032"/>
      <c r="BC8032"/>
      <c r="BD8032"/>
      <c r="BE8032"/>
      <c r="BF8032"/>
      <c r="BG8032"/>
      <c r="BH8032"/>
      <c r="BI8032"/>
      <c r="BJ8032"/>
      <c r="BK8032"/>
      <c r="BL8032"/>
      <c r="BM8032"/>
      <c r="BN8032"/>
      <c r="BO8032"/>
      <c r="BP8032"/>
      <c r="BQ8032"/>
      <c r="BR8032"/>
      <c r="BS8032"/>
      <c r="BT8032"/>
      <c r="BU8032"/>
      <c r="BV8032"/>
      <c r="BW8032"/>
      <c r="BX8032"/>
      <c r="BY8032"/>
      <c r="BZ8032"/>
      <c r="CA8032"/>
      <c r="CB8032"/>
      <c r="CC8032"/>
      <c r="CD8032"/>
      <c r="CE8032"/>
      <c r="CF8032"/>
      <c r="CG8032"/>
      <c r="CH8032"/>
      <c r="CI8032"/>
      <c r="CJ8032"/>
      <c r="CK8032"/>
      <c r="CL8032"/>
      <c r="CM8032"/>
      <c r="CN8032"/>
      <c r="CO8032"/>
      <c r="CP8032"/>
      <c r="CQ8032"/>
      <c r="CR8032"/>
      <c r="CS8032"/>
      <c r="CT8032"/>
      <c r="CU8032"/>
      <c r="CV8032"/>
    </row>
    <row r="8033" spans="10:100" x14ac:dyDescent="0.25">
      <c r="J8033"/>
      <c r="K8033"/>
      <c r="L8033"/>
      <c r="M8033"/>
      <c r="N8033"/>
      <c r="O8033"/>
      <c r="P8033"/>
      <c r="Q8033"/>
      <c r="R8033"/>
      <c r="S8033"/>
      <c r="T8033"/>
      <c r="U8033"/>
      <c r="V8033"/>
      <c r="W8033"/>
      <c r="X8033"/>
      <c r="Y8033"/>
      <c r="Z8033"/>
      <c r="AA8033"/>
      <c r="AB8033"/>
      <c r="AC8033"/>
      <c r="AD8033"/>
      <c r="AE8033"/>
      <c r="AF8033"/>
      <c r="AG8033"/>
      <c r="AH8033"/>
      <c r="AI8033"/>
      <c r="AJ8033"/>
      <c r="AK8033"/>
      <c r="AL8033"/>
      <c r="AM8033"/>
      <c r="AN8033"/>
      <c r="AO8033"/>
      <c r="AP8033"/>
      <c r="AQ8033"/>
      <c r="AR8033"/>
      <c r="AS8033"/>
      <c r="AT8033"/>
      <c r="AU8033"/>
      <c r="AV8033"/>
      <c r="AW8033"/>
      <c r="AX8033"/>
      <c r="AY8033"/>
      <c r="AZ8033"/>
      <c r="BA8033"/>
      <c r="BB8033"/>
      <c r="BC8033"/>
      <c r="BD8033"/>
      <c r="BE8033"/>
      <c r="BF8033"/>
      <c r="BG8033"/>
      <c r="BH8033"/>
      <c r="BI8033"/>
      <c r="BJ8033"/>
      <c r="BK8033"/>
      <c r="BL8033"/>
      <c r="BM8033"/>
      <c r="BN8033"/>
      <c r="BO8033"/>
      <c r="BP8033"/>
      <c r="BQ8033"/>
      <c r="BR8033"/>
      <c r="BS8033"/>
      <c r="BT8033"/>
      <c r="BU8033"/>
      <c r="BV8033"/>
      <c r="BW8033"/>
      <c r="BX8033"/>
      <c r="BY8033"/>
      <c r="BZ8033"/>
      <c r="CA8033"/>
      <c r="CB8033"/>
      <c r="CC8033"/>
      <c r="CD8033"/>
      <c r="CE8033"/>
      <c r="CF8033"/>
      <c r="CG8033"/>
      <c r="CH8033"/>
      <c r="CI8033"/>
      <c r="CJ8033"/>
      <c r="CK8033"/>
      <c r="CL8033"/>
      <c r="CM8033"/>
      <c r="CN8033"/>
      <c r="CO8033"/>
      <c r="CP8033"/>
      <c r="CQ8033"/>
      <c r="CR8033"/>
      <c r="CS8033"/>
      <c r="CT8033"/>
      <c r="CU8033"/>
      <c r="CV8033"/>
    </row>
    <row r="8034" spans="10:100" x14ac:dyDescent="0.25">
      <c r="J8034"/>
      <c r="K8034"/>
      <c r="L8034"/>
      <c r="M8034"/>
      <c r="N8034"/>
      <c r="O8034"/>
      <c r="P8034"/>
      <c r="Q8034"/>
      <c r="R8034"/>
      <c r="S8034"/>
      <c r="T8034"/>
      <c r="U8034"/>
      <c r="V8034"/>
      <c r="W8034"/>
      <c r="X8034"/>
      <c r="Y8034"/>
      <c r="Z8034"/>
      <c r="AA8034"/>
      <c r="AB8034"/>
      <c r="AC8034"/>
      <c r="AD8034"/>
      <c r="AE8034"/>
      <c r="AF8034"/>
      <c r="AG8034"/>
      <c r="AH8034"/>
      <c r="AI8034"/>
      <c r="AJ8034"/>
      <c r="AK8034"/>
      <c r="AL8034"/>
      <c r="AM8034"/>
      <c r="AN8034"/>
      <c r="AO8034"/>
      <c r="AP8034"/>
      <c r="AQ8034"/>
      <c r="AR8034"/>
      <c r="AS8034"/>
      <c r="AT8034"/>
      <c r="AU8034"/>
      <c r="AV8034"/>
      <c r="AW8034"/>
      <c r="AX8034"/>
      <c r="AY8034"/>
      <c r="AZ8034"/>
      <c r="BA8034"/>
      <c r="BB8034"/>
      <c r="BC8034"/>
      <c r="BD8034"/>
      <c r="BE8034"/>
      <c r="BF8034"/>
      <c r="BG8034"/>
      <c r="BH8034"/>
      <c r="BI8034"/>
      <c r="BJ8034"/>
      <c r="BK8034"/>
      <c r="BL8034"/>
      <c r="BM8034"/>
      <c r="BN8034"/>
      <c r="BO8034"/>
      <c r="BP8034"/>
      <c r="BQ8034"/>
      <c r="BR8034"/>
      <c r="BS8034"/>
      <c r="BT8034"/>
      <c r="BU8034"/>
      <c r="BV8034"/>
      <c r="BW8034"/>
      <c r="BX8034"/>
      <c r="BY8034"/>
      <c r="BZ8034"/>
      <c r="CA8034"/>
      <c r="CB8034"/>
      <c r="CC8034"/>
      <c r="CD8034"/>
      <c r="CE8034"/>
      <c r="CF8034"/>
      <c r="CG8034"/>
      <c r="CH8034"/>
      <c r="CI8034"/>
      <c r="CJ8034"/>
      <c r="CK8034"/>
      <c r="CL8034"/>
      <c r="CM8034"/>
      <c r="CN8034"/>
      <c r="CO8034"/>
      <c r="CP8034"/>
      <c r="CQ8034"/>
      <c r="CR8034"/>
      <c r="CS8034"/>
      <c r="CT8034"/>
      <c r="CU8034"/>
      <c r="CV8034"/>
    </row>
    <row r="8035" spans="10:100" x14ac:dyDescent="0.25">
      <c r="J8035"/>
      <c r="K8035"/>
      <c r="L8035"/>
      <c r="M8035"/>
      <c r="N8035"/>
      <c r="O8035"/>
      <c r="P8035"/>
      <c r="Q8035"/>
      <c r="R8035"/>
      <c r="S8035"/>
      <c r="T8035"/>
      <c r="U8035"/>
      <c r="V8035"/>
      <c r="W8035"/>
      <c r="X8035"/>
      <c r="Y8035"/>
      <c r="Z8035"/>
      <c r="AA8035"/>
      <c r="AB8035"/>
      <c r="AC8035"/>
      <c r="AD8035"/>
      <c r="AE8035"/>
      <c r="AF8035"/>
      <c r="AG8035"/>
      <c r="AH8035"/>
      <c r="AI8035"/>
      <c r="AJ8035"/>
      <c r="AK8035"/>
      <c r="AL8035"/>
      <c r="AM8035"/>
      <c r="AN8035"/>
      <c r="AO8035"/>
      <c r="AP8035"/>
      <c r="AQ8035"/>
      <c r="AR8035"/>
      <c r="AS8035"/>
      <c r="AT8035"/>
      <c r="AU8035"/>
      <c r="AV8035"/>
      <c r="AW8035"/>
      <c r="AX8035"/>
      <c r="AY8035"/>
      <c r="AZ8035"/>
      <c r="BA8035"/>
      <c r="BB8035"/>
      <c r="BC8035"/>
      <c r="BD8035"/>
      <c r="BE8035"/>
      <c r="BF8035"/>
      <c r="BG8035"/>
      <c r="BH8035"/>
      <c r="BI8035"/>
      <c r="BJ8035"/>
      <c r="BK8035"/>
      <c r="BL8035"/>
      <c r="BM8035"/>
      <c r="BN8035"/>
      <c r="BO8035"/>
      <c r="BP8035"/>
      <c r="BQ8035"/>
      <c r="BR8035"/>
      <c r="BS8035"/>
      <c r="BT8035"/>
      <c r="BU8035"/>
      <c r="BV8035"/>
      <c r="BW8035"/>
      <c r="BX8035"/>
      <c r="BY8035"/>
      <c r="BZ8035"/>
      <c r="CA8035"/>
      <c r="CB8035"/>
      <c r="CC8035"/>
      <c r="CD8035"/>
      <c r="CE8035"/>
      <c r="CF8035"/>
      <c r="CG8035"/>
      <c r="CH8035"/>
      <c r="CI8035"/>
      <c r="CJ8035"/>
      <c r="CK8035"/>
      <c r="CL8035"/>
      <c r="CM8035"/>
      <c r="CN8035"/>
      <c r="CO8035"/>
      <c r="CP8035"/>
      <c r="CQ8035"/>
      <c r="CR8035"/>
      <c r="CS8035"/>
      <c r="CT8035"/>
      <c r="CU8035"/>
      <c r="CV8035"/>
    </row>
    <row r="8036" spans="10:100" x14ac:dyDescent="0.25">
      <c r="J8036"/>
      <c r="K8036"/>
      <c r="L8036"/>
      <c r="M8036"/>
      <c r="N8036"/>
      <c r="O8036"/>
      <c r="P8036"/>
      <c r="Q8036"/>
      <c r="R8036"/>
      <c r="S8036"/>
      <c r="T8036"/>
      <c r="U8036"/>
      <c r="V8036"/>
      <c r="W8036"/>
      <c r="X8036"/>
      <c r="Y8036"/>
      <c r="Z8036"/>
      <c r="AA8036"/>
      <c r="AB8036"/>
      <c r="AC8036"/>
      <c r="AD8036"/>
      <c r="AE8036"/>
      <c r="AF8036"/>
      <c r="AG8036"/>
      <c r="AH8036"/>
      <c r="AI8036"/>
      <c r="AJ8036"/>
      <c r="AK8036"/>
      <c r="AL8036"/>
      <c r="AM8036"/>
      <c r="AN8036"/>
      <c r="AO8036"/>
      <c r="AP8036"/>
      <c r="AQ8036"/>
      <c r="AR8036"/>
      <c r="AS8036"/>
      <c r="AT8036"/>
      <c r="AU8036"/>
      <c r="AV8036"/>
      <c r="AW8036"/>
      <c r="AX8036"/>
      <c r="AY8036"/>
      <c r="AZ8036"/>
      <c r="BA8036"/>
      <c r="BB8036"/>
      <c r="BC8036"/>
      <c r="BD8036"/>
      <c r="BE8036"/>
      <c r="BF8036"/>
      <c r="BG8036"/>
      <c r="BH8036"/>
      <c r="BI8036"/>
      <c r="BJ8036"/>
      <c r="BK8036"/>
      <c r="BL8036"/>
      <c r="BM8036"/>
      <c r="BN8036"/>
      <c r="BO8036"/>
      <c r="BP8036"/>
      <c r="BQ8036"/>
      <c r="BR8036"/>
      <c r="BS8036"/>
      <c r="BT8036"/>
      <c r="BU8036"/>
      <c r="BV8036"/>
      <c r="BW8036"/>
      <c r="BX8036"/>
      <c r="BY8036"/>
      <c r="BZ8036"/>
      <c r="CA8036"/>
      <c r="CB8036"/>
      <c r="CC8036"/>
      <c r="CD8036"/>
      <c r="CE8036"/>
      <c r="CF8036"/>
      <c r="CG8036"/>
      <c r="CH8036"/>
      <c r="CI8036"/>
      <c r="CJ8036"/>
      <c r="CK8036"/>
      <c r="CL8036"/>
      <c r="CM8036"/>
      <c r="CN8036"/>
      <c r="CO8036"/>
      <c r="CP8036"/>
      <c r="CQ8036"/>
      <c r="CR8036"/>
      <c r="CS8036"/>
      <c r="CT8036"/>
      <c r="CU8036"/>
      <c r="CV8036"/>
    </row>
    <row r="8037" spans="10:100" x14ac:dyDescent="0.25">
      <c r="J8037"/>
      <c r="K8037"/>
      <c r="L8037"/>
      <c r="M8037"/>
      <c r="N8037"/>
      <c r="O8037"/>
      <c r="P8037"/>
      <c r="Q8037"/>
      <c r="R8037"/>
      <c r="S8037"/>
      <c r="T8037"/>
      <c r="U8037"/>
      <c r="V8037"/>
      <c r="W8037"/>
      <c r="X8037"/>
      <c r="Y8037"/>
      <c r="Z8037"/>
      <c r="AA8037"/>
      <c r="AB8037"/>
      <c r="AC8037"/>
      <c r="AD8037"/>
      <c r="AE8037"/>
      <c r="AF8037"/>
      <c r="AG8037"/>
      <c r="AH8037"/>
      <c r="AI8037"/>
      <c r="AJ8037"/>
      <c r="AK8037"/>
      <c r="AL8037"/>
      <c r="AM8037"/>
      <c r="AN8037"/>
      <c r="AO8037"/>
      <c r="AP8037"/>
      <c r="AQ8037"/>
      <c r="AR8037"/>
      <c r="AS8037"/>
      <c r="AT8037"/>
      <c r="AU8037"/>
      <c r="AV8037"/>
      <c r="AW8037"/>
      <c r="AX8037"/>
      <c r="AY8037"/>
      <c r="AZ8037"/>
      <c r="BA8037"/>
      <c r="BB8037"/>
      <c r="BC8037"/>
      <c r="BD8037"/>
      <c r="BE8037"/>
      <c r="BF8037"/>
      <c r="BG8037"/>
      <c r="BH8037"/>
      <c r="BI8037"/>
      <c r="BJ8037"/>
      <c r="BK8037"/>
      <c r="BL8037"/>
      <c r="BM8037"/>
      <c r="BN8037"/>
      <c r="BO8037"/>
      <c r="BP8037"/>
      <c r="BQ8037"/>
      <c r="BR8037"/>
      <c r="BS8037"/>
      <c r="BT8037"/>
      <c r="BU8037"/>
      <c r="BV8037"/>
      <c r="BW8037"/>
      <c r="BX8037"/>
      <c r="BY8037"/>
      <c r="BZ8037"/>
      <c r="CA8037"/>
      <c r="CB8037"/>
      <c r="CC8037"/>
      <c r="CD8037"/>
      <c r="CE8037"/>
      <c r="CF8037"/>
      <c r="CG8037"/>
      <c r="CH8037"/>
      <c r="CI8037"/>
      <c r="CJ8037"/>
      <c r="CK8037"/>
      <c r="CL8037"/>
      <c r="CM8037"/>
      <c r="CN8037"/>
      <c r="CO8037"/>
      <c r="CP8037"/>
      <c r="CQ8037"/>
      <c r="CR8037"/>
      <c r="CS8037"/>
      <c r="CT8037"/>
      <c r="CU8037"/>
      <c r="CV8037"/>
    </row>
    <row r="8038" spans="10:100" x14ac:dyDescent="0.25">
      <c r="J8038"/>
      <c r="K8038"/>
      <c r="L8038"/>
      <c r="M8038"/>
      <c r="N8038"/>
      <c r="O8038"/>
      <c r="P8038"/>
      <c r="Q8038"/>
      <c r="R8038"/>
      <c r="S8038"/>
      <c r="T8038"/>
      <c r="U8038"/>
      <c r="V8038"/>
      <c r="W8038"/>
      <c r="X8038"/>
      <c r="Y8038"/>
      <c r="Z8038"/>
      <c r="AA8038"/>
      <c r="AB8038"/>
      <c r="AC8038"/>
      <c r="AD8038"/>
      <c r="AE8038"/>
      <c r="AF8038"/>
      <c r="AG8038"/>
      <c r="AH8038"/>
      <c r="AI8038"/>
      <c r="AJ8038"/>
      <c r="AK8038"/>
      <c r="AL8038"/>
      <c r="AM8038"/>
      <c r="AN8038"/>
      <c r="AO8038"/>
      <c r="AP8038"/>
      <c r="AQ8038"/>
      <c r="AR8038"/>
      <c r="AS8038"/>
      <c r="AT8038"/>
      <c r="AU8038"/>
      <c r="AV8038"/>
      <c r="AW8038"/>
      <c r="AX8038"/>
      <c r="AY8038"/>
      <c r="AZ8038"/>
      <c r="BA8038"/>
      <c r="BB8038"/>
      <c r="BC8038"/>
      <c r="BD8038"/>
      <c r="BE8038"/>
      <c r="BF8038"/>
      <c r="BG8038"/>
      <c r="BH8038"/>
      <c r="BI8038"/>
      <c r="BJ8038"/>
      <c r="BK8038"/>
      <c r="BL8038"/>
      <c r="BM8038"/>
      <c r="BN8038"/>
      <c r="BO8038"/>
      <c r="BP8038"/>
      <c r="BQ8038"/>
      <c r="BR8038"/>
      <c r="BS8038"/>
      <c r="BT8038"/>
      <c r="BU8038"/>
      <c r="BV8038"/>
      <c r="BW8038"/>
      <c r="BX8038"/>
      <c r="BY8038"/>
      <c r="BZ8038"/>
      <c r="CA8038"/>
      <c r="CB8038"/>
      <c r="CC8038"/>
      <c r="CD8038"/>
      <c r="CE8038"/>
      <c r="CF8038"/>
      <c r="CG8038"/>
      <c r="CH8038"/>
      <c r="CI8038"/>
      <c r="CJ8038"/>
      <c r="CK8038"/>
      <c r="CL8038"/>
      <c r="CM8038"/>
      <c r="CN8038"/>
      <c r="CO8038"/>
      <c r="CP8038"/>
      <c r="CQ8038"/>
      <c r="CR8038"/>
      <c r="CS8038"/>
      <c r="CT8038"/>
      <c r="CU8038"/>
      <c r="CV8038"/>
    </row>
    <row r="8039" spans="10:100" x14ac:dyDescent="0.25">
      <c r="J8039"/>
      <c r="K8039"/>
      <c r="L8039"/>
      <c r="M8039"/>
      <c r="N8039"/>
      <c r="O8039"/>
      <c r="P8039"/>
      <c r="Q8039"/>
      <c r="R8039"/>
      <c r="S8039"/>
      <c r="T8039"/>
      <c r="U8039"/>
      <c r="V8039"/>
      <c r="W8039"/>
      <c r="X8039"/>
      <c r="Y8039"/>
      <c r="Z8039"/>
      <c r="AA8039"/>
      <c r="AB8039"/>
      <c r="AC8039"/>
      <c r="AD8039"/>
      <c r="AE8039"/>
      <c r="AF8039"/>
      <c r="AG8039"/>
      <c r="AH8039"/>
      <c r="AI8039"/>
      <c r="AJ8039"/>
      <c r="AK8039"/>
      <c r="AL8039"/>
      <c r="AM8039"/>
      <c r="AN8039"/>
      <c r="AO8039"/>
      <c r="AP8039"/>
      <c r="AQ8039"/>
      <c r="AR8039"/>
      <c r="AS8039"/>
      <c r="AT8039"/>
      <c r="AU8039"/>
      <c r="AV8039"/>
      <c r="AW8039"/>
      <c r="AX8039"/>
      <c r="AY8039"/>
      <c r="AZ8039"/>
      <c r="BA8039"/>
      <c r="BB8039"/>
      <c r="BC8039"/>
      <c r="BD8039"/>
      <c r="BE8039"/>
      <c r="BF8039"/>
      <c r="BG8039"/>
      <c r="BH8039"/>
      <c r="BI8039"/>
      <c r="BJ8039"/>
      <c r="BK8039"/>
      <c r="BL8039"/>
      <c r="BM8039"/>
      <c r="BN8039"/>
      <c r="BO8039"/>
      <c r="BP8039"/>
      <c r="BQ8039"/>
      <c r="BR8039"/>
      <c r="BS8039"/>
      <c r="BT8039"/>
      <c r="BU8039"/>
      <c r="BV8039"/>
      <c r="BW8039"/>
      <c r="BX8039"/>
      <c r="BY8039"/>
      <c r="BZ8039"/>
      <c r="CA8039"/>
      <c r="CB8039"/>
      <c r="CC8039"/>
      <c r="CD8039"/>
      <c r="CE8039"/>
      <c r="CF8039"/>
      <c r="CG8039"/>
      <c r="CH8039"/>
      <c r="CI8039"/>
      <c r="CJ8039"/>
      <c r="CK8039"/>
      <c r="CL8039"/>
      <c r="CM8039"/>
      <c r="CN8039"/>
      <c r="CO8039"/>
      <c r="CP8039"/>
      <c r="CQ8039"/>
      <c r="CR8039"/>
      <c r="CS8039"/>
      <c r="CT8039"/>
      <c r="CU8039"/>
      <c r="CV8039"/>
    </row>
    <row r="8040" spans="10:100" x14ac:dyDescent="0.25">
      <c r="J8040"/>
      <c r="K8040"/>
      <c r="L8040"/>
      <c r="M8040"/>
      <c r="N8040"/>
      <c r="O8040"/>
      <c r="P8040"/>
      <c r="Q8040"/>
      <c r="R8040"/>
      <c r="S8040"/>
      <c r="T8040"/>
      <c r="U8040"/>
      <c r="V8040"/>
      <c r="W8040"/>
      <c r="X8040"/>
      <c r="Y8040"/>
      <c r="Z8040"/>
      <c r="AA8040"/>
      <c r="AB8040"/>
      <c r="AC8040"/>
      <c r="AD8040"/>
      <c r="AE8040"/>
      <c r="AF8040"/>
      <c r="AG8040"/>
      <c r="AH8040"/>
      <c r="AI8040"/>
      <c r="AJ8040"/>
      <c r="AK8040"/>
      <c r="AL8040"/>
      <c r="AM8040"/>
      <c r="AN8040"/>
      <c r="AO8040"/>
      <c r="AP8040"/>
      <c r="AQ8040"/>
      <c r="AR8040"/>
      <c r="AS8040"/>
      <c r="AT8040"/>
      <c r="AU8040"/>
      <c r="AV8040"/>
      <c r="AW8040"/>
      <c r="AX8040"/>
      <c r="AY8040"/>
      <c r="AZ8040"/>
      <c r="BA8040"/>
      <c r="BB8040"/>
      <c r="BC8040"/>
      <c r="BD8040"/>
      <c r="BE8040"/>
      <c r="BF8040"/>
      <c r="BG8040"/>
      <c r="BH8040"/>
      <c r="BI8040"/>
      <c r="BJ8040"/>
      <c r="BK8040"/>
      <c r="BL8040"/>
      <c r="BM8040"/>
      <c r="BN8040"/>
      <c r="BO8040"/>
      <c r="BP8040"/>
      <c r="BQ8040"/>
      <c r="BR8040"/>
      <c r="BS8040"/>
      <c r="BT8040"/>
      <c r="BU8040"/>
      <c r="BV8040"/>
      <c r="BW8040"/>
      <c r="BX8040"/>
      <c r="BY8040"/>
      <c r="BZ8040"/>
      <c r="CA8040"/>
      <c r="CB8040"/>
      <c r="CC8040"/>
      <c r="CD8040"/>
      <c r="CE8040"/>
      <c r="CF8040"/>
      <c r="CG8040"/>
      <c r="CH8040"/>
      <c r="CI8040"/>
      <c r="CJ8040"/>
      <c r="CK8040"/>
      <c r="CL8040"/>
      <c r="CM8040"/>
      <c r="CN8040"/>
      <c r="CO8040"/>
      <c r="CP8040"/>
      <c r="CQ8040"/>
      <c r="CR8040"/>
      <c r="CS8040"/>
      <c r="CT8040"/>
      <c r="CU8040"/>
      <c r="CV8040"/>
    </row>
    <row r="8041" spans="10:100" x14ac:dyDescent="0.25">
      <c r="J8041"/>
      <c r="K8041"/>
      <c r="L8041"/>
      <c r="M8041"/>
      <c r="N8041"/>
      <c r="O8041"/>
      <c r="P8041"/>
      <c r="Q8041"/>
      <c r="R8041"/>
      <c r="S8041"/>
      <c r="T8041"/>
      <c r="U8041"/>
      <c r="V8041"/>
      <c r="W8041"/>
      <c r="X8041"/>
      <c r="Y8041"/>
      <c r="Z8041"/>
      <c r="AA8041"/>
      <c r="AB8041"/>
      <c r="AC8041"/>
      <c r="AD8041"/>
      <c r="AE8041"/>
      <c r="AF8041"/>
      <c r="AG8041"/>
      <c r="AH8041"/>
      <c r="AI8041"/>
      <c r="AJ8041"/>
      <c r="AK8041"/>
      <c r="AL8041"/>
      <c r="AM8041"/>
      <c r="AN8041"/>
      <c r="AO8041"/>
      <c r="AP8041"/>
      <c r="AQ8041"/>
      <c r="AR8041"/>
      <c r="AS8041"/>
      <c r="AT8041"/>
      <c r="AU8041"/>
      <c r="AV8041"/>
      <c r="AW8041"/>
      <c r="AX8041"/>
      <c r="AY8041"/>
      <c r="AZ8041"/>
      <c r="BA8041"/>
      <c r="BB8041"/>
      <c r="BC8041"/>
      <c r="BD8041"/>
      <c r="BE8041"/>
      <c r="BF8041"/>
      <c r="BG8041"/>
      <c r="BH8041"/>
      <c r="BI8041"/>
      <c r="BJ8041"/>
      <c r="BK8041"/>
      <c r="BL8041"/>
      <c r="BM8041"/>
      <c r="BN8041"/>
      <c r="BO8041"/>
      <c r="BP8041"/>
      <c r="BQ8041"/>
      <c r="BR8041"/>
      <c r="BS8041"/>
      <c r="BT8041"/>
      <c r="BU8041"/>
      <c r="BV8041"/>
      <c r="BW8041"/>
      <c r="BX8041"/>
      <c r="BY8041"/>
      <c r="BZ8041"/>
      <c r="CA8041"/>
      <c r="CB8041"/>
      <c r="CC8041"/>
      <c r="CD8041"/>
      <c r="CE8041"/>
      <c r="CF8041"/>
      <c r="CG8041"/>
      <c r="CH8041"/>
      <c r="CI8041"/>
      <c r="CJ8041"/>
      <c r="CK8041"/>
      <c r="CL8041"/>
      <c r="CM8041"/>
      <c r="CN8041"/>
      <c r="CO8041"/>
      <c r="CP8041"/>
      <c r="CQ8041"/>
      <c r="CR8041"/>
      <c r="CS8041"/>
      <c r="CT8041"/>
      <c r="CU8041"/>
      <c r="CV8041"/>
    </row>
    <row r="8042" spans="10:100" x14ac:dyDescent="0.25">
      <c r="J8042"/>
      <c r="K8042"/>
      <c r="L8042"/>
      <c r="M8042"/>
      <c r="N8042"/>
      <c r="O8042"/>
      <c r="P8042"/>
      <c r="Q8042"/>
      <c r="R8042"/>
      <c r="S8042"/>
      <c r="T8042"/>
      <c r="U8042"/>
      <c r="V8042"/>
      <c r="W8042"/>
      <c r="X8042"/>
      <c r="Y8042"/>
      <c r="Z8042"/>
      <c r="AA8042"/>
      <c r="AB8042"/>
      <c r="AC8042"/>
      <c r="AD8042"/>
      <c r="AE8042"/>
      <c r="AF8042"/>
      <c r="AG8042"/>
      <c r="AH8042"/>
      <c r="AI8042"/>
      <c r="AJ8042"/>
      <c r="AK8042"/>
      <c r="AL8042"/>
      <c r="AM8042"/>
      <c r="AN8042"/>
      <c r="AO8042"/>
      <c r="AP8042"/>
      <c r="AQ8042"/>
      <c r="AR8042"/>
      <c r="AS8042"/>
      <c r="AT8042"/>
      <c r="AU8042"/>
      <c r="AV8042"/>
      <c r="AW8042"/>
      <c r="AX8042"/>
      <c r="AY8042"/>
      <c r="AZ8042"/>
      <c r="BA8042"/>
      <c r="BB8042"/>
      <c r="BC8042"/>
      <c r="BD8042"/>
      <c r="BE8042"/>
      <c r="BF8042"/>
      <c r="BG8042"/>
      <c r="BH8042"/>
      <c r="BI8042"/>
      <c r="BJ8042"/>
      <c r="BK8042"/>
      <c r="BL8042"/>
      <c r="BM8042"/>
      <c r="BN8042"/>
      <c r="BO8042"/>
      <c r="BP8042"/>
      <c r="BQ8042"/>
      <c r="BR8042"/>
      <c r="BS8042"/>
      <c r="BT8042"/>
      <c r="BU8042"/>
      <c r="BV8042"/>
      <c r="BW8042"/>
      <c r="BX8042"/>
      <c r="BY8042"/>
      <c r="BZ8042"/>
      <c r="CA8042"/>
      <c r="CB8042"/>
      <c r="CC8042"/>
      <c r="CD8042"/>
      <c r="CE8042"/>
      <c r="CF8042"/>
      <c r="CG8042"/>
      <c r="CH8042"/>
      <c r="CI8042"/>
      <c r="CJ8042"/>
      <c r="CK8042"/>
      <c r="CL8042"/>
      <c r="CM8042"/>
      <c r="CN8042"/>
      <c r="CO8042"/>
      <c r="CP8042"/>
      <c r="CQ8042"/>
      <c r="CR8042"/>
      <c r="CS8042"/>
      <c r="CT8042"/>
      <c r="CU8042"/>
      <c r="CV8042"/>
    </row>
    <row r="8043" spans="10:100" x14ac:dyDescent="0.25">
      <c r="J8043"/>
      <c r="K8043"/>
      <c r="L8043"/>
      <c r="M8043"/>
      <c r="N8043"/>
      <c r="O8043"/>
      <c r="P8043"/>
      <c r="Q8043"/>
      <c r="R8043"/>
      <c r="S8043"/>
      <c r="T8043"/>
      <c r="U8043"/>
      <c r="V8043"/>
      <c r="W8043"/>
      <c r="X8043"/>
      <c r="Y8043"/>
      <c r="Z8043"/>
      <c r="AA8043"/>
      <c r="AB8043"/>
      <c r="AC8043"/>
      <c r="AD8043"/>
      <c r="AE8043"/>
      <c r="AF8043"/>
      <c r="AG8043"/>
      <c r="AH8043"/>
      <c r="AI8043"/>
      <c r="AJ8043"/>
      <c r="AK8043"/>
      <c r="AL8043"/>
      <c r="AM8043"/>
      <c r="AN8043"/>
      <c r="AO8043"/>
      <c r="AP8043"/>
      <c r="AQ8043"/>
      <c r="AR8043"/>
      <c r="AS8043"/>
      <c r="AT8043"/>
      <c r="AU8043"/>
      <c r="AV8043"/>
      <c r="AW8043"/>
      <c r="AX8043"/>
      <c r="AY8043"/>
      <c r="AZ8043"/>
      <c r="BA8043"/>
      <c r="BB8043"/>
      <c r="BC8043"/>
      <c r="BD8043"/>
      <c r="BE8043"/>
      <c r="BF8043"/>
      <c r="BG8043"/>
      <c r="BH8043"/>
      <c r="BI8043"/>
      <c r="BJ8043"/>
      <c r="BK8043"/>
      <c r="BL8043"/>
      <c r="BM8043"/>
      <c r="BN8043"/>
      <c r="BO8043"/>
      <c r="BP8043"/>
      <c r="BQ8043"/>
      <c r="BR8043"/>
      <c r="BS8043"/>
      <c r="BT8043"/>
      <c r="BU8043"/>
      <c r="BV8043"/>
      <c r="BW8043"/>
      <c r="BX8043"/>
      <c r="BY8043"/>
      <c r="BZ8043"/>
      <c r="CA8043"/>
      <c r="CB8043"/>
      <c r="CC8043"/>
      <c r="CD8043"/>
      <c r="CE8043"/>
      <c r="CF8043"/>
      <c r="CG8043"/>
      <c r="CH8043"/>
      <c r="CI8043"/>
      <c r="CJ8043"/>
      <c r="CK8043"/>
      <c r="CL8043"/>
      <c r="CM8043"/>
      <c r="CN8043"/>
      <c r="CO8043"/>
      <c r="CP8043"/>
      <c r="CQ8043"/>
      <c r="CR8043"/>
      <c r="CS8043"/>
      <c r="CT8043"/>
      <c r="CU8043"/>
      <c r="CV8043"/>
    </row>
    <row r="8044" spans="10:100" x14ac:dyDescent="0.25">
      <c r="J8044"/>
      <c r="K8044"/>
      <c r="L8044"/>
      <c r="M8044"/>
      <c r="N8044"/>
      <c r="O8044"/>
      <c r="P8044"/>
      <c r="Q8044"/>
      <c r="R8044"/>
      <c r="S8044"/>
      <c r="T8044"/>
      <c r="U8044"/>
      <c r="V8044"/>
      <c r="W8044"/>
      <c r="X8044"/>
      <c r="Y8044"/>
      <c r="Z8044"/>
      <c r="AA8044"/>
      <c r="AB8044"/>
      <c r="AC8044"/>
      <c r="AD8044"/>
      <c r="AE8044"/>
      <c r="AF8044"/>
      <c r="AG8044"/>
      <c r="AH8044"/>
      <c r="AI8044"/>
      <c r="AJ8044"/>
      <c r="AK8044"/>
      <c r="AL8044"/>
      <c r="AM8044"/>
      <c r="AN8044"/>
      <c r="AO8044"/>
      <c r="AP8044"/>
      <c r="AQ8044"/>
      <c r="AR8044"/>
      <c r="AS8044"/>
      <c r="AT8044"/>
      <c r="AU8044"/>
      <c r="AV8044"/>
      <c r="AW8044"/>
      <c r="AX8044"/>
      <c r="AY8044"/>
      <c r="AZ8044"/>
      <c r="BA8044"/>
      <c r="BB8044"/>
      <c r="BC8044"/>
      <c r="BD8044"/>
      <c r="BE8044"/>
      <c r="BF8044"/>
      <c r="BG8044"/>
      <c r="BH8044"/>
      <c r="BI8044"/>
      <c r="BJ8044"/>
      <c r="BK8044"/>
      <c r="BL8044"/>
      <c r="BM8044"/>
      <c r="BN8044"/>
      <c r="BO8044"/>
      <c r="BP8044"/>
      <c r="BQ8044"/>
      <c r="BR8044"/>
      <c r="BS8044"/>
      <c r="BT8044"/>
      <c r="BU8044"/>
      <c r="BV8044"/>
      <c r="BW8044"/>
      <c r="BX8044"/>
      <c r="BY8044"/>
      <c r="BZ8044"/>
      <c r="CA8044"/>
      <c r="CB8044"/>
      <c r="CC8044"/>
      <c r="CD8044"/>
      <c r="CE8044"/>
      <c r="CF8044"/>
      <c r="CG8044"/>
      <c r="CH8044"/>
      <c r="CI8044"/>
      <c r="CJ8044"/>
      <c r="CK8044"/>
      <c r="CL8044"/>
      <c r="CM8044"/>
      <c r="CN8044"/>
      <c r="CO8044"/>
      <c r="CP8044"/>
      <c r="CQ8044"/>
      <c r="CR8044"/>
      <c r="CS8044"/>
      <c r="CT8044"/>
      <c r="CU8044"/>
      <c r="CV8044"/>
    </row>
    <row r="8045" spans="10:100" x14ac:dyDescent="0.25">
      <c r="J8045"/>
      <c r="K8045"/>
      <c r="L8045"/>
      <c r="M8045"/>
      <c r="N8045"/>
      <c r="O8045"/>
      <c r="P8045"/>
      <c r="Q8045"/>
      <c r="R8045"/>
      <c r="S8045"/>
      <c r="T8045"/>
      <c r="U8045"/>
      <c r="V8045"/>
      <c r="W8045"/>
      <c r="X8045"/>
      <c r="Y8045"/>
      <c r="Z8045"/>
      <c r="AA8045"/>
      <c r="AB8045"/>
      <c r="AC8045"/>
      <c r="AD8045"/>
      <c r="AE8045"/>
      <c r="AF8045"/>
      <c r="AG8045"/>
      <c r="AH8045"/>
      <c r="AI8045"/>
      <c r="AJ8045"/>
      <c r="AK8045"/>
      <c r="AL8045"/>
      <c r="AM8045"/>
      <c r="AN8045"/>
      <c r="AO8045"/>
      <c r="AP8045"/>
      <c r="AQ8045"/>
      <c r="AR8045"/>
      <c r="AS8045"/>
      <c r="AT8045"/>
      <c r="AU8045"/>
      <c r="AV8045"/>
      <c r="AW8045"/>
      <c r="AX8045"/>
      <c r="AY8045"/>
      <c r="AZ8045"/>
      <c r="BA8045"/>
      <c r="BB8045"/>
      <c r="BC8045"/>
      <c r="BD8045"/>
      <c r="BE8045"/>
      <c r="BF8045"/>
      <c r="BG8045"/>
      <c r="BH8045"/>
      <c r="BI8045"/>
      <c r="BJ8045"/>
      <c r="BK8045"/>
      <c r="BL8045"/>
      <c r="BM8045"/>
      <c r="BN8045"/>
      <c r="BO8045"/>
      <c r="BP8045"/>
      <c r="BQ8045"/>
      <c r="BR8045"/>
      <c r="BS8045"/>
      <c r="BT8045"/>
      <c r="BU8045"/>
      <c r="BV8045"/>
      <c r="BW8045"/>
      <c r="BX8045"/>
      <c r="BY8045"/>
      <c r="BZ8045"/>
      <c r="CA8045"/>
      <c r="CB8045"/>
      <c r="CC8045"/>
      <c r="CD8045"/>
      <c r="CE8045"/>
      <c r="CF8045"/>
      <c r="CG8045"/>
      <c r="CH8045"/>
      <c r="CI8045"/>
      <c r="CJ8045"/>
      <c r="CK8045"/>
      <c r="CL8045"/>
      <c r="CM8045"/>
      <c r="CN8045"/>
      <c r="CO8045"/>
      <c r="CP8045"/>
      <c r="CQ8045"/>
      <c r="CR8045"/>
      <c r="CS8045"/>
      <c r="CT8045"/>
      <c r="CU8045"/>
      <c r="CV8045"/>
    </row>
    <row r="8046" spans="10:100" x14ac:dyDescent="0.25">
      <c r="J8046"/>
      <c r="K8046"/>
      <c r="L8046"/>
      <c r="M8046"/>
      <c r="N8046"/>
      <c r="O8046"/>
      <c r="P8046"/>
      <c r="Q8046"/>
      <c r="R8046"/>
      <c r="S8046"/>
      <c r="T8046"/>
      <c r="U8046"/>
      <c r="V8046"/>
      <c r="W8046"/>
      <c r="X8046"/>
      <c r="Y8046"/>
      <c r="Z8046"/>
      <c r="AA8046"/>
      <c r="AB8046"/>
      <c r="AC8046"/>
      <c r="AD8046"/>
      <c r="AE8046"/>
      <c r="AF8046"/>
      <c r="AG8046"/>
      <c r="AH8046"/>
      <c r="AI8046"/>
      <c r="AJ8046"/>
      <c r="AK8046"/>
      <c r="AL8046"/>
      <c r="AM8046"/>
      <c r="AN8046"/>
      <c r="AO8046"/>
      <c r="AP8046"/>
      <c r="AQ8046"/>
      <c r="AR8046"/>
      <c r="AS8046"/>
      <c r="AT8046"/>
      <c r="AU8046"/>
      <c r="AV8046"/>
      <c r="AW8046"/>
      <c r="AX8046"/>
      <c r="AY8046"/>
      <c r="AZ8046"/>
      <c r="BA8046"/>
      <c r="BB8046"/>
      <c r="BC8046"/>
      <c r="BD8046"/>
      <c r="BE8046"/>
      <c r="BF8046"/>
      <c r="BG8046"/>
      <c r="BH8046"/>
      <c r="BI8046"/>
      <c r="BJ8046"/>
      <c r="BK8046"/>
      <c r="BL8046"/>
      <c r="BM8046"/>
      <c r="BN8046"/>
      <c r="BO8046"/>
      <c r="BP8046"/>
      <c r="BQ8046"/>
      <c r="BR8046"/>
      <c r="BS8046"/>
      <c r="BT8046"/>
      <c r="BU8046"/>
      <c r="BV8046"/>
      <c r="BW8046"/>
      <c r="BX8046"/>
      <c r="BY8046"/>
      <c r="BZ8046"/>
      <c r="CA8046"/>
      <c r="CB8046"/>
      <c r="CC8046"/>
      <c r="CD8046"/>
      <c r="CE8046"/>
      <c r="CF8046"/>
      <c r="CG8046"/>
      <c r="CH8046"/>
      <c r="CI8046"/>
      <c r="CJ8046"/>
      <c r="CK8046"/>
      <c r="CL8046"/>
      <c r="CM8046"/>
      <c r="CN8046"/>
      <c r="CO8046"/>
      <c r="CP8046"/>
      <c r="CQ8046"/>
      <c r="CR8046"/>
      <c r="CS8046"/>
      <c r="CT8046"/>
      <c r="CU8046"/>
      <c r="CV8046"/>
    </row>
    <row r="8047" spans="10:100" x14ac:dyDescent="0.25">
      <c r="J8047"/>
      <c r="K8047"/>
      <c r="L8047"/>
      <c r="M8047"/>
      <c r="N8047"/>
      <c r="O8047"/>
      <c r="P8047"/>
      <c r="Q8047"/>
      <c r="R8047"/>
      <c r="S8047"/>
      <c r="T8047"/>
      <c r="U8047"/>
      <c r="V8047"/>
      <c r="W8047"/>
      <c r="X8047"/>
      <c r="Y8047"/>
      <c r="Z8047"/>
      <c r="AA8047"/>
      <c r="AB8047"/>
      <c r="AC8047"/>
      <c r="AD8047"/>
      <c r="AE8047"/>
      <c r="AF8047"/>
      <c r="AG8047"/>
      <c r="AH8047"/>
      <c r="AI8047"/>
      <c r="AJ8047"/>
      <c r="AK8047"/>
      <c r="AL8047"/>
      <c r="AM8047"/>
      <c r="AN8047"/>
      <c r="AO8047"/>
      <c r="AP8047"/>
      <c r="AQ8047"/>
      <c r="AR8047"/>
      <c r="AS8047"/>
      <c r="AT8047"/>
      <c r="AU8047"/>
      <c r="AV8047"/>
      <c r="AW8047"/>
      <c r="AX8047"/>
      <c r="AY8047"/>
      <c r="AZ8047"/>
      <c r="BA8047"/>
      <c r="BB8047"/>
      <c r="BC8047"/>
      <c r="BD8047"/>
      <c r="BE8047"/>
      <c r="BF8047"/>
      <c r="BG8047"/>
      <c r="BH8047"/>
      <c r="BI8047"/>
      <c r="BJ8047"/>
      <c r="BK8047"/>
      <c r="BL8047"/>
      <c r="BM8047"/>
      <c r="BN8047"/>
      <c r="BO8047"/>
      <c r="BP8047"/>
      <c r="BQ8047"/>
      <c r="BR8047"/>
      <c r="BS8047"/>
      <c r="BT8047"/>
      <c r="BU8047"/>
      <c r="BV8047"/>
      <c r="BW8047"/>
      <c r="BX8047"/>
      <c r="BY8047"/>
      <c r="BZ8047"/>
      <c r="CA8047"/>
      <c r="CB8047"/>
      <c r="CC8047"/>
      <c r="CD8047"/>
      <c r="CE8047"/>
      <c r="CF8047"/>
      <c r="CG8047"/>
      <c r="CH8047"/>
      <c r="CI8047"/>
      <c r="CJ8047"/>
      <c r="CK8047"/>
      <c r="CL8047"/>
      <c r="CM8047"/>
      <c r="CN8047"/>
      <c r="CO8047"/>
      <c r="CP8047"/>
      <c r="CQ8047"/>
      <c r="CR8047"/>
      <c r="CS8047"/>
      <c r="CT8047"/>
      <c r="CU8047"/>
      <c r="CV8047"/>
    </row>
    <row r="8048" spans="10:100" x14ac:dyDescent="0.25">
      <c r="J8048"/>
      <c r="K8048"/>
      <c r="L8048"/>
      <c r="M8048"/>
      <c r="N8048"/>
      <c r="O8048"/>
      <c r="P8048"/>
      <c r="Q8048"/>
      <c r="R8048"/>
      <c r="S8048"/>
      <c r="T8048"/>
      <c r="U8048"/>
      <c r="V8048"/>
      <c r="W8048"/>
      <c r="X8048"/>
      <c r="Y8048"/>
      <c r="Z8048"/>
      <c r="AA8048"/>
      <c r="AB8048"/>
      <c r="AC8048"/>
      <c r="AD8048"/>
      <c r="AE8048"/>
      <c r="AF8048"/>
      <c r="AG8048"/>
      <c r="AH8048"/>
      <c r="AI8048"/>
      <c r="AJ8048"/>
      <c r="AK8048"/>
      <c r="AL8048"/>
      <c r="AM8048"/>
      <c r="AN8048"/>
      <c r="AO8048"/>
      <c r="AP8048"/>
      <c r="AQ8048"/>
      <c r="AR8048"/>
      <c r="AS8048"/>
      <c r="AT8048"/>
      <c r="AU8048"/>
      <c r="AV8048"/>
      <c r="AW8048"/>
      <c r="AX8048"/>
      <c r="AY8048"/>
      <c r="AZ8048"/>
      <c r="BA8048"/>
      <c r="BB8048"/>
      <c r="BC8048"/>
      <c r="BD8048"/>
      <c r="BE8048"/>
      <c r="BF8048"/>
      <c r="BG8048"/>
      <c r="BH8048"/>
      <c r="BI8048"/>
      <c r="BJ8048"/>
      <c r="BK8048"/>
      <c r="BL8048"/>
      <c r="BM8048"/>
      <c r="BN8048"/>
      <c r="BO8048"/>
      <c r="BP8048"/>
      <c r="BQ8048"/>
      <c r="BR8048"/>
      <c r="BS8048"/>
      <c r="BT8048"/>
      <c r="BU8048"/>
      <c r="BV8048"/>
      <c r="BW8048"/>
      <c r="BX8048"/>
      <c r="BY8048"/>
      <c r="BZ8048"/>
      <c r="CA8048"/>
      <c r="CB8048"/>
      <c r="CC8048"/>
      <c r="CD8048"/>
      <c r="CE8048"/>
      <c r="CF8048"/>
      <c r="CG8048"/>
      <c r="CH8048"/>
      <c r="CI8048"/>
      <c r="CJ8048"/>
      <c r="CK8048"/>
      <c r="CL8048"/>
      <c r="CM8048"/>
      <c r="CN8048"/>
      <c r="CO8048"/>
      <c r="CP8048"/>
      <c r="CQ8048"/>
      <c r="CR8048"/>
      <c r="CS8048"/>
      <c r="CT8048"/>
      <c r="CU8048"/>
      <c r="CV8048"/>
    </row>
    <row r="8049" spans="10:100" x14ac:dyDescent="0.25">
      <c r="J8049"/>
      <c r="K8049"/>
      <c r="L8049"/>
      <c r="M8049"/>
      <c r="N8049"/>
      <c r="O8049"/>
      <c r="P8049"/>
      <c r="Q8049"/>
      <c r="R8049"/>
      <c r="S8049"/>
      <c r="T8049"/>
      <c r="U8049"/>
      <c r="V8049"/>
      <c r="W8049"/>
      <c r="X8049"/>
      <c r="Y8049"/>
      <c r="Z8049"/>
      <c r="AA8049"/>
      <c r="AB8049"/>
      <c r="AC8049"/>
      <c r="AD8049"/>
      <c r="AE8049"/>
      <c r="AF8049"/>
      <c r="AG8049"/>
      <c r="AH8049"/>
      <c r="AI8049"/>
      <c r="AJ8049"/>
      <c r="AK8049"/>
      <c r="AL8049"/>
      <c r="AM8049"/>
      <c r="AN8049"/>
      <c r="AO8049"/>
      <c r="AP8049"/>
      <c r="AQ8049"/>
      <c r="AR8049"/>
      <c r="AS8049"/>
      <c r="AT8049"/>
      <c r="AU8049"/>
      <c r="AV8049"/>
      <c r="AW8049"/>
      <c r="AX8049"/>
      <c r="AY8049"/>
      <c r="AZ8049"/>
      <c r="BA8049"/>
      <c r="BB8049"/>
      <c r="BC8049"/>
      <c r="BD8049"/>
      <c r="BE8049"/>
      <c r="BF8049"/>
      <c r="BG8049"/>
      <c r="BH8049"/>
      <c r="BI8049"/>
      <c r="BJ8049"/>
      <c r="BK8049"/>
      <c r="BL8049"/>
      <c r="BM8049"/>
      <c r="BN8049"/>
      <c r="BO8049"/>
      <c r="BP8049"/>
      <c r="BQ8049"/>
      <c r="BR8049"/>
      <c r="BS8049"/>
      <c r="BT8049"/>
      <c r="BU8049"/>
      <c r="BV8049"/>
      <c r="BW8049"/>
      <c r="BX8049"/>
      <c r="BY8049"/>
      <c r="BZ8049"/>
      <c r="CA8049"/>
      <c r="CB8049"/>
      <c r="CC8049"/>
      <c r="CD8049"/>
      <c r="CE8049"/>
      <c r="CF8049"/>
      <c r="CG8049"/>
      <c r="CH8049"/>
      <c r="CI8049"/>
      <c r="CJ8049"/>
      <c r="CK8049"/>
      <c r="CL8049"/>
      <c r="CM8049"/>
      <c r="CN8049"/>
      <c r="CO8049"/>
      <c r="CP8049"/>
      <c r="CQ8049"/>
      <c r="CR8049"/>
      <c r="CS8049"/>
      <c r="CT8049"/>
      <c r="CU8049"/>
      <c r="CV8049"/>
    </row>
    <row r="8050" spans="10:100" x14ac:dyDescent="0.25">
      <c r="J8050"/>
      <c r="K8050"/>
      <c r="L8050"/>
      <c r="M8050"/>
      <c r="N8050"/>
      <c r="O8050"/>
      <c r="P8050"/>
      <c r="Q8050"/>
      <c r="R8050"/>
      <c r="S8050"/>
      <c r="T8050"/>
      <c r="U8050"/>
      <c r="V8050"/>
      <c r="W8050"/>
      <c r="X8050"/>
      <c r="Y8050"/>
      <c r="Z8050"/>
      <c r="AA8050"/>
      <c r="AB8050"/>
      <c r="AC8050"/>
      <c r="AD8050"/>
      <c r="AE8050"/>
      <c r="AF8050"/>
      <c r="AG8050"/>
      <c r="AH8050"/>
      <c r="AI8050"/>
      <c r="AJ8050"/>
      <c r="AK8050"/>
      <c r="AL8050"/>
      <c r="AM8050"/>
      <c r="AN8050"/>
      <c r="AO8050"/>
      <c r="AP8050"/>
      <c r="AQ8050"/>
      <c r="AR8050"/>
      <c r="AS8050"/>
      <c r="AT8050"/>
      <c r="AU8050"/>
      <c r="AV8050"/>
      <c r="AW8050"/>
      <c r="AX8050"/>
      <c r="AY8050"/>
      <c r="AZ8050"/>
      <c r="BA8050"/>
      <c r="BB8050"/>
      <c r="BC8050"/>
      <c r="BD8050"/>
      <c r="BE8050"/>
      <c r="BF8050"/>
      <c r="BG8050"/>
      <c r="BH8050"/>
      <c r="BI8050"/>
      <c r="BJ8050"/>
      <c r="BK8050"/>
      <c r="BL8050"/>
      <c r="BM8050"/>
      <c r="BN8050"/>
      <c r="BO8050"/>
      <c r="BP8050"/>
      <c r="BQ8050"/>
      <c r="BR8050"/>
      <c r="BS8050"/>
      <c r="BT8050"/>
      <c r="BU8050"/>
      <c r="BV8050"/>
      <c r="BW8050"/>
      <c r="BX8050"/>
      <c r="BY8050"/>
      <c r="BZ8050"/>
      <c r="CA8050"/>
      <c r="CB8050"/>
      <c r="CC8050"/>
      <c r="CD8050"/>
      <c r="CE8050"/>
      <c r="CF8050"/>
      <c r="CG8050"/>
      <c r="CH8050"/>
      <c r="CI8050"/>
      <c r="CJ8050"/>
      <c r="CK8050"/>
      <c r="CL8050"/>
      <c r="CM8050"/>
      <c r="CN8050"/>
      <c r="CO8050"/>
      <c r="CP8050"/>
      <c r="CQ8050"/>
      <c r="CR8050"/>
      <c r="CS8050"/>
      <c r="CT8050"/>
      <c r="CU8050"/>
      <c r="CV8050"/>
    </row>
    <row r="8051" spans="10:100" x14ac:dyDescent="0.25">
      <c r="J8051"/>
      <c r="K8051"/>
      <c r="L8051"/>
      <c r="M8051"/>
      <c r="N8051"/>
      <c r="O8051"/>
      <c r="P8051"/>
      <c r="Q8051"/>
      <c r="R8051"/>
      <c r="S8051"/>
      <c r="T8051"/>
      <c r="U8051"/>
      <c r="V8051"/>
      <c r="W8051"/>
      <c r="X8051"/>
      <c r="Y8051"/>
      <c r="Z8051"/>
      <c r="AA8051"/>
      <c r="AB8051"/>
      <c r="AC8051"/>
      <c r="AD8051"/>
      <c r="AE8051"/>
      <c r="AF8051"/>
      <c r="AG8051"/>
      <c r="AH8051"/>
      <c r="AI8051"/>
      <c r="AJ8051"/>
      <c r="AK8051"/>
      <c r="AL8051"/>
      <c r="AM8051"/>
      <c r="AN8051"/>
      <c r="AO8051"/>
      <c r="AP8051"/>
      <c r="AQ8051"/>
      <c r="AR8051"/>
      <c r="AS8051"/>
      <c r="AT8051"/>
      <c r="AU8051"/>
      <c r="AV8051"/>
      <c r="AW8051"/>
      <c r="AX8051"/>
      <c r="AY8051"/>
      <c r="AZ8051"/>
      <c r="BA8051"/>
      <c r="BB8051"/>
      <c r="BC8051"/>
      <c r="BD8051"/>
      <c r="BE8051"/>
      <c r="BF8051"/>
      <c r="BG8051"/>
      <c r="BH8051"/>
      <c r="BI8051"/>
      <c r="BJ8051"/>
      <c r="BK8051"/>
      <c r="BL8051"/>
      <c r="BM8051"/>
      <c r="BN8051"/>
      <c r="BO8051"/>
      <c r="BP8051"/>
      <c r="BQ8051"/>
      <c r="BR8051"/>
      <c r="BS8051"/>
      <c r="BT8051"/>
      <c r="BU8051"/>
      <c r="BV8051"/>
      <c r="BW8051"/>
      <c r="BX8051"/>
      <c r="BY8051"/>
      <c r="BZ8051"/>
      <c r="CA8051"/>
      <c r="CB8051"/>
      <c r="CC8051"/>
      <c r="CD8051"/>
      <c r="CE8051"/>
      <c r="CF8051"/>
      <c r="CG8051"/>
      <c r="CH8051"/>
      <c r="CI8051"/>
      <c r="CJ8051"/>
      <c r="CK8051"/>
      <c r="CL8051"/>
      <c r="CM8051"/>
      <c r="CN8051"/>
      <c r="CO8051"/>
      <c r="CP8051"/>
      <c r="CQ8051"/>
      <c r="CR8051"/>
      <c r="CS8051"/>
      <c r="CT8051"/>
      <c r="CU8051"/>
      <c r="CV8051"/>
    </row>
    <row r="8052" spans="10:100" x14ac:dyDescent="0.25">
      <c r="J8052"/>
      <c r="K8052"/>
      <c r="L8052"/>
      <c r="M8052"/>
      <c r="N8052"/>
      <c r="O8052"/>
      <c r="P8052"/>
      <c r="Q8052"/>
      <c r="R8052"/>
      <c r="S8052"/>
      <c r="T8052"/>
      <c r="U8052"/>
      <c r="V8052"/>
      <c r="W8052"/>
      <c r="X8052"/>
      <c r="Y8052"/>
      <c r="Z8052"/>
      <c r="AA8052"/>
      <c r="AB8052"/>
      <c r="AC8052"/>
      <c r="AD8052"/>
      <c r="AE8052"/>
      <c r="AF8052"/>
      <c r="AG8052"/>
      <c r="AH8052"/>
      <c r="AI8052"/>
      <c r="AJ8052"/>
      <c r="AK8052"/>
      <c r="AL8052"/>
      <c r="AM8052"/>
      <c r="AN8052"/>
      <c r="AO8052"/>
      <c r="AP8052"/>
      <c r="AQ8052"/>
      <c r="AR8052"/>
      <c r="AS8052"/>
      <c r="AT8052"/>
      <c r="AU8052"/>
      <c r="AV8052"/>
      <c r="AW8052"/>
      <c r="AX8052"/>
      <c r="AY8052"/>
      <c r="AZ8052"/>
      <c r="BA8052"/>
      <c r="BB8052"/>
      <c r="BC8052"/>
      <c r="BD8052"/>
      <c r="BE8052"/>
      <c r="BF8052"/>
      <c r="BG8052"/>
      <c r="BH8052"/>
      <c r="BI8052"/>
      <c r="BJ8052"/>
      <c r="BK8052"/>
      <c r="BL8052"/>
      <c r="BM8052"/>
      <c r="BN8052"/>
      <c r="BO8052"/>
      <c r="BP8052"/>
      <c r="BQ8052"/>
      <c r="BR8052"/>
      <c r="BS8052"/>
      <c r="BT8052"/>
      <c r="BU8052"/>
      <c r="BV8052"/>
      <c r="BW8052"/>
      <c r="BX8052"/>
      <c r="BY8052"/>
      <c r="BZ8052"/>
      <c r="CA8052"/>
      <c r="CB8052"/>
      <c r="CC8052"/>
      <c r="CD8052"/>
      <c r="CE8052"/>
      <c r="CF8052"/>
      <c r="CG8052"/>
      <c r="CH8052"/>
      <c r="CI8052"/>
      <c r="CJ8052"/>
      <c r="CK8052"/>
      <c r="CL8052"/>
      <c r="CM8052"/>
      <c r="CN8052"/>
      <c r="CO8052"/>
      <c r="CP8052"/>
      <c r="CQ8052"/>
      <c r="CR8052"/>
      <c r="CS8052"/>
      <c r="CT8052"/>
      <c r="CU8052"/>
      <c r="CV8052"/>
    </row>
    <row r="8053" spans="10:100" x14ac:dyDescent="0.25">
      <c r="J8053"/>
      <c r="K8053"/>
      <c r="L8053"/>
      <c r="M8053"/>
      <c r="N8053"/>
      <c r="O8053"/>
      <c r="P8053"/>
      <c r="Q8053"/>
      <c r="R8053"/>
      <c r="S8053"/>
      <c r="T8053"/>
      <c r="U8053"/>
      <c r="V8053"/>
      <c r="W8053"/>
      <c r="X8053"/>
      <c r="Y8053"/>
      <c r="Z8053"/>
      <c r="AA8053"/>
      <c r="AB8053"/>
      <c r="AC8053"/>
      <c r="AD8053"/>
      <c r="AE8053"/>
      <c r="AF8053"/>
      <c r="AG8053"/>
      <c r="AH8053"/>
      <c r="AI8053"/>
      <c r="AJ8053"/>
      <c r="AK8053"/>
      <c r="AL8053"/>
      <c r="AM8053"/>
      <c r="AN8053"/>
      <c r="AO8053"/>
      <c r="AP8053"/>
      <c r="AQ8053"/>
      <c r="AR8053"/>
      <c r="AS8053"/>
      <c r="AT8053"/>
      <c r="AU8053"/>
      <c r="AV8053"/>
      <c r="AW8053"/>
      <c r="AX8053"/>
      <c r="AY8053"/>
      <c r="AZ8053"/>
      <c r="BA8053"/>
      <c r="BB8053"/>
      <c r="BC8053"/>
      <c r="BD8053"/>
      <c r="BE8053"/>
      <c r="BF8053"/>
      <c r="BG8053"/>
      <c r="BH8053"/>
      <c r="BI8053"/>
      <c r="BJ8053"/>
      <c r="BK8053"/>
      <c r="BL8053"/>
      <c r="BM8053"/>
      <c r="BN8053"/>
      <c r="BO8053"/>
      <c r="BP8053"/>
      <c r="BQ8053"/>
      <c r="BR8053"/>
      <c r="BS8053"/>
      <c r="BT8053"/>
      <c r="BU8053"/>
      <c r="BV8053"/>
      <c r="BW8053"/>
      <c r="BX8053"/>
      <c r="BY8053"/>
      <c r="BZ8053"/>
      <c r="CA8053"/>
      <c r="CB8053"/>
      <c r="CC8053"/>
      <c r="CD8053"/>
      <c r="CE8053"/>
      <c r="CF8053"/>
      <c r="CG8053"/>
      <c r="CH8053"/>
      <c r="CI8053"/>
      <c r="CJ8053"/>
      <c r="CK8053"/>
      <c r="CL8053"/>
      <c r="CM8053"/>
      <c r="CN8053"/>
      <c r="CO8053"/>
      <c r="CP8053"/>
      <c r="CQ8053"/>
      <c r="CR8053"/>
      <c r="CS8053"/>
      <c r="CT8053"/>
      <c r="CU8053"/>
      <c r="CV8053"/>
    </row>
    <row r="8054" spans="10:100" x14ac:dyDescent="0.25">
      <c r="J8054"/>
      <c r="K8054"/>
      <c r="L8054"/>
      <c r="M8054"/>
      <c r="N8054"/>
      <c r="O8054"/>
      <c r="P8054"/>
      <c r="Q8054"/>
      <c r="R8054"/>
      <c r="S8054"/>
      <c r="T8054"/>
      <c r="U8054"/>
      <c r="V8054"/>
      <c r="W8054"/>
      <c r="X8054"/>
      <c r="Y8054"/>
      <c r="Z8054"/>
      <c r="AA8054"/>
      <c r="AB8054"/>
      <c r="AC8054"/>
      <c r="AD8054"/>
      <c r="AE8054"/>
      <c r="AF8054"/>
      <c r="AG8054"/>
      <c r="AH8054"/>
      <c r="AI8054"/>
      <c r="AJ8054"/>
      <c r="AK8054"/>
      <c r="AL8054"/>
      <c r="AM8054"/>
      <c r="AN8054"/>
      <c r="AO8054"/>
      <c r="AP8054"/>
      <c r="AQ8054"/>
      <c r="AR8054"/>
      <c r="AS8054"/>
      <c r="AT8054"/>
      <c r="AU8054"/>
      <c r="AV8054"/>
      <c r="AW8054"/>
      <c r="AX8054"/>
      <c r="AY8054"/>
      <c r="AZ8054"/>
      <c r="BA8054"/>
      <c r="BB8054"/>
      <c r="BC8054"/>
      <c r="BD8054"/>
      <c r="BE8054"/>
      <c r="BF8054"/>
      <c r="BG8054"/>
      <c r="BH8054"/>
      <c r="BI8054"/>
      <c r="BJ8054"/>
      <c r="BK8054"/>
      <c r="BL8054"/>
      <c r="BM8054"/>
      <c r="BN8054"/>
      <c r="BO8054"/>
      <c r="BP8054"/>
      <c r="BQ8054"/>
      <c r="BR8054"/>
      <c r="BS8054"/>
      <c r="BT8054"/>
      <c r="BU8054"/>
      <c r="BV8054"/>
      <c r="BW8054"/>
      <c r="BX8054"/>
      <c r="BY8054"/>
      <c r="BZ8054"/>
      <c r="CA8054"/>
      <c r="CB8054"/>
      <c r="CC8054"/>
      <c r="CD8054"/>
      <c r="CE8054"/>
      <c r="CF8054"/>
      <c r="CG8054"/>
      <c r="CH8054"/>
      <c r="CI8054"/>
      <c r="CJ8054"/>
      <c r="CK8054"/>
      <c r="CL8054"/>
      <c r="CM8054"/>
      <c r="CN8054"/>
      <c r="CO8054"/>
      <c r="CP8054"/>
      <c r="CQ8054"/>
      <c r="CR8054"/>
      <c r="CS8054"/>
      <c r="CT8054"/>
      <c r="CU8054"/>
      <c r="CV8054"/>
    </row>
    <row r="8055" spans="10:100" x14ac:dyDescent="0.25">
      <c r="J8055"/>
      <c r="K8055"/>
      <c r="L8055"/>
      <c r="M8055"/>
      <c r="N8055"/>
      <c r="O8055"/>
      <c r="P8055"/>
      <c r="Q8055"/>
      <c r="R8055"/>
      <c r="S8055"/>
      <c r="T8055"/>
      <c r="U8055"/>
      <c r="V8055"/>
      <c r="W8055"/>
      <c r="X8055"/>
      <c r="Y8055"/>
      <c r="Z8055"/>
      <c r="AA8055"/>
      <c r="AB8055"/>
      <c r="AC8055"/>
      <c r="AD8055"/>
      <c r="AE8055"/>
      <c r="AF8055"/>
      <c r="AG8055"/>
      <c r="AH8055"/>
      <c r="AI8055"/>
      <c r="AJ8055"/>
      <c r="AK8055"/>
      <c r="AL8055"/>
      <c r="AM8055"/>
      <c r="AN8055"/>
      <c r="AO8055"/>
      <c r="AP8055"/>
      <c r="AQ8055"/>
      <c r="AR8055"/>
      <c r="AS8055"/>
      <c r="AT8055"/>
      <c r="AU8055"/>
      <c r="AV8055"/>
      <c r="AW8055"/>
      <c r="AX8055"/>
      <c r="AY8055"/>
      <c r="AZ8055"/>
      <c r="BA8055"/>
      <c r="BB8055"/>
      <c r="BC8055"/>
      <c r="BD8055"/>
      <c r="BE8055"/>
      <c r="BF8055"/>
      <c r="BG8055"/>
      <c r="BH8055"/>
      <c r="BI8055"/>
      <c r="BJ8055"/>
      <c r="BK8055"/>
      <c r="BL8055"/>
      <c r="BM8055"/>
      <c r="BN8055"/>
      <c r="BO8055"/>
      <c r="BP8055"/>
      <c r="BQ8055"/>
      <c r="BR8055"/>
      <c r="BS8055"/>
      <c r="BT8055"/>
      <c r="BU8055"/>
      <c r="BV8055"/>
      <c r="BW8055"/>
      <c r="BX8055"/>
      <c r="BY8055"/>
      <c r="BZ8055"/>
      <c r="CA8055"/>
      <c r="CB8055"/>
      <c r="CC8055"/>
      <c r="CD8055"/>
      <c r="CE8055"/>
      <c r="CF8055"/>
      <c r="CG8055"/>
      <c r="CH8055"/>
      <c r="CI8055"/>
      <c r="CJ8055"/>
      <c r="CK8055"/>
      <c r="CL8055"/>
      <c r="CM8055"/>
      <c r="CN8055"/>
      <c r="CO8055"/>
      <c r="CP8055"/>
      <c r="CQ8055"/>
      <c r="CR8055"/>
      <c r="CS8055"/>
      <c r="CT8055"/>
      <c r="CU8055"/>
      <c r="CV8055"/>
    </row>
    <row r="8056" spans="10:100" x14ac:dyDescent="0.25">
      <c r="J8056"/>
      <c r="K8056"/>
      <c r="L8056"/>
      <c r="M8056"/>
      <c r="N8056"/>
      <c r="O8056"/>
      <c r="P8056"/>
      <c r="Q8056"/>
      <c r="R8056"/>
      <c r="S8056"/>
      <c r="T8056"/>
      <c r="U8056"/>
      <c r="V8056"/>
      <c r="W8056"/>
      <c r="X8056"/>
      <c r="Y8056"/>
      <c r="Z8056"/>
      <c r="AA8056"/>
      <c r="AB8056"/>
      <c r="AC8056"/>
      <c r="AD8056"/>
      <c r="AE8056"/>
      <c r="AF8056"/>
      <c r="AG8056"/>
      <c r="AH8056"/>
      <c r="AI8056"/>
      <c r="AJ8056"/>
      <c r="AK8056"/>
      <c r="AL8056"/>
      <c r="AM8056"/>
      <c r="AN8056"/>
      <c r="AO8056"/>
      <c r="AP8056"/>
      <c r="AQ8056"/>
      <c r="AR8056"/>
      <c r="AS8056"/>
      <c r="AT8056"/>
      <c r="AU8056"/>
      <c r="AV8056"/>
      <c r="AW8056"/>
      <c r="AX8056"/>
      <c r="AY8056"/>
      <c r="AZ8056"/>
      <c r="BA8056"/>
      <c r="BB8056"/>
      <c r="BC8056"/>
      <c r="BD8056"/>
      <c r="BE8056"/>
      <c r="BF8056"/>
      <c r="BG8056"/>
      <c r="BH8056"/>
      <c r="BI8056"/>
      <c r="BJ8056"/>
      <c r="BK8056"/>
      <c r="BL8056"/>
      <c r="BM8056"/>
      <c r="BN8056"/>
      <c r="BO8056"/>
      <c r="BP8056"/>
      <c r="BQ8056"/>
      <c r="BR8056"/>
      <c r="BS8056"/>
      <c r="BT8056"/>
      <c r="BU8056"/>
      <c r="BV8056"/>
      <c r="BW8056"/>
      <c r="BX8056"/>
      <c r="BY8056"/>
      <c r="BZ8056"/>
      <c r="CA8056"/>
      <c r="CB8056"/>
      <c r="CC8056"/>
      <c r="CD8056"/>
      <c r="CE8056"/>
      <c r="CF8056"/>
      <c r="CG8056"/>
      <c r="CH8056"/>
      <c r="CI8056"/>
      <c r="CJ8056"/>
      <c r="CK8056"/>
      <c r="CL8056"/>
      <c r="CM8056"/>
      <c r="CN8056"/>
      <c r="CO8056"/>
      <c r="CP8056"/>
      <c r="CQ8056"/>
      <c r="CR8056"/>
      <c r="CS8056"/>
      <c r="CT8056"/>
      <c r="CU8056"/>
      <c r="CV8056"/>
    </row>
    <row r="8057" spans="10:100" x14ac:dyDescent="0.25">
      <c r="J8057"/>
      <c r="K8057"/>
      <c r="L8057"/>
      <c r="M8057"/>
      <c r="N8057"/>
      <c r="O8057"/>
      <c r="P8057"/>
      <c r="Q8057"/>
      <c r="R8057"/>
      <c r="S8057"/>
      <c r="T8057"/>
      <c r="U8057"/>
      <c r="V8057"/>
      <c r="W8057"/>
      <c r="X8057"/>
      <c r="Y8057"/>
      <c r="Z8057"/>
      <c r="AA8057"/>
      <c r="AB8057"/>
      <c r="AC8057"/>
      <c r="AD8057"/>
      <c r="AE8057"/>
      <c r="AF8057"/>
      <c r="AG8057"/>
      <c r="AH8057"/>
      <c r="AI8057"/>
      <c r="AJ8057"/>
      <c r="AK8057"/>
      <c r="AL8057"/>
      <c r="AM8057"/>
      <c r="AN8057"/>
      <c r="AO8057"/>
      <c r="AP8057"/>
      <c r="AQ8057"/>
      <c r="AR8057"/>
      <c r="AS8057"/>
      <c r="AT8057"/>
      <c r="AU8057"/>
      <c r="AV8057"/>
      <c r="AW8057"/>
      <c r="AX8057"/>
      <c r="AY8057"/>
      <c r="AZ8057"/>
      <c r="BA8057"/>
      <c r="BB8057"/>
      <c r="BC8057"/>
      <c r="BD8057"/>
      <c r="BE8057"/>
      <c r="BF8057"/>
      <c r="BG8057"/>
      <c r="BH8057"/>
      <c r="BI8057"/>
      <c r="BJ8057"/>
      <c r="BK8057"/>
      <c r="BL8057"/>
      <c r="BM8057"/>
      <c r="BN8057"/>
      <c r="BO8057"/>
      <c r="BP8057"/>
      <c r="BQ8057"/>
      <c r="BR8057"/>
      <c r="BS8057"/>
      <c r="BT8057"/>
      <c r="BU8057"/>
      <c r="BV8057"/>
      <c r="BW8057"/>
      <c r="BX8057"/>
      <c r="BY8057"/>
      <c r="BZ8057"/>
      <c r="CA8057"/>
      <c r="CB8057"/>
      <c r="CC8057"/>
      <c r="CD8057"/>
      <c r="CE8057"/>
      <c r="CF8057"/>
      <c r="CG8057"/>
      <c r="CH8057"/>
      <c r="CI8057"/>
      <c r="CJ8057"/>
      <c r="CK8057"/>
      <c r="CL8057"/>
      <c r="CM8057"/>
      <c r="CN8057"/>
      <c r="CO8057"/>
      <c r="CP8057"/>
      <c r="CQ8057"/>
      <c r="CR8057"/>
      <c r="CS8057"/>
      <c r="CT8057"/>
      <c r="CU8057"/>
      <c r="CV8057"/>
    </row>
    <row r="8058" spans="10:100" x14ac:dyDescent="0.25">
      <c r="J8058"/>
      <c r="K8058"/>
      <c r="L8058"/>
      <c r="M8058"/>
      <c r="N8058"/>
      <c r="O8058"/>
      <c r="P8058"/>
      <c r="Q8058"/>
      <c r="R8058"/>
      <c r="S8058"/>
      <c r="T8058"/>
      <c r="U8058"/>
      <c r="V8058"/>
      <c r="W8058"/>
      <c r="X8058"/>
      <c r="Y8058"/>
      <c r="Z8058"/>
      <c r="AA8058"/>
      <c r="AB8058"/>
      <c r="AC8058"/>
      <c r="AD8058"/>
      <c r="AE8058"/>
      <c r="AF8058"/>
      <c r="AG8058"/>
      <c r="AH8058"/>
      <c r="AI8058"/>
      <c r="AJ8058"/>
      <c r="AK8058"/>
      <c r="AL8058"/>
      <c r="AM8058"/>
      <c r="AN8058"/>
      <c r="AO8058"/>
      <c r="AP8058"/>
      <c r="AQ8058"/>
      <c r="AR8058"/>
      <c r="AS8058"/>
      <c r="AT8058"/>
      <c r="AU8058"/>
      <c r="AV8058"/>
      <c r="AW8058"/>
      <c r="AX8058"/>
      <c r="AY8058"/>
      <c r="AZ8058"/>
      <c r="BA8058"/>
      <c r="BB8058"/>
      <c r="BC8058"/>
      <c r="BD8058"/>
      <c r="BE8058"/>
      <c r="BF8058"/>
      <c r="BG8058"/>
      <c r="BH8058"/>
      <c r="BI8058"/>
      <c r="BJ8058"/>
      <c r="BK8058"/>
      <c r="BL8058"/>
      <c r="BM8058"/>
      <c r="BN8058"/>
      <c r="BO8058"/>
      <c r="BP8058"/>
      <c r="BQ8058"/>
      <c r="BR8058"/>
      <c r="BS8058"/>
      <c r="BT8058"/>
      <c r="BU8058"/>
      <c r="BV8058"/>
      <c r="BW8058"/>
      <c r="BX8058"/>
      <c r="BY8058"/>
      <c r="BZ8058"/>
      <c r="CA8058"/>
      <c r="CB8058"/>
      <c r="CC8058"/>
      <c r="CD8058"/>
      <c r="CE8058"/>
      <c r="CF8058"/>
      <c r="CG8058"/>
      <c r="CH8058"/>
      <c r="CI8058"/>
      <c r="CJ8058"/>
      <c r="CK8058"/>
      <c r="CL8058"/>
      <c r="CM8058"/>
      <c r="CN8058"/>
      <c r="CO8058"/>
      <c r="CP8058"/>
      <c r="CQ8058"/>
      <c r="CR8058"/>
      <c r="CS8058"/>
      <c r="CT8058"/>
      <c r="CU8058"/>
      <c r="CV8058"/>
    </row>
    <row r="8059" spans="10:100" x14ac:dyDescent="0.25">
      <c r="J8059"/>
      <c r="K8059"/>
      <c r="L8059"/>
      <c r="M8059"/>
      <c r="N8059"/>
      <c r="O8059"/>
      <c r="P8059"/>
      <c r="Q8059"/>
      <c r="R8059"/>
      <c r="S8059"/>
      <c r="T8059"/>
      <c r="U8059"/>
      <c r="V8059"/>
      <c r="W8059"/>
      <c r="X8059"/>
      <c r="Y8059"/>
      <c r="Z8059"/>
      <c r="AA8059"/>
      <c r="AB8059"/>
      <c r="AC8059"/>
      <c r="AD8059"/>
      <c r="AE8059"/>
      <c r="AF8059"/>
      <c r="AG8059"/>
      <c r="AH8059"/>
      <c r="AI8059"/>
      <c r="AJ8059"/>
      <c r="AK8059"/>
      <c r="AL8059"/>
      <c r="AM8059"/>
      <c r="AN8059"/>
      <c r="AO8059"/>
      <c r="AP8059"/>
      <c r="AQ8059"/>
      <c r="AR8059"/>
      <c r="AS8059"/>
      <c r="AT8059"/>
      <c r="AU8059"/>
      <c r="AV8059"/>
      <c r="AW8059"/>
      <c r="AX8059"/>
      <c r="AY8059"/>
      <c r="AZ8059"/>
      <c r="BA8059"/>
      <c r="BB8059"/>
      <c r="BC8059"/>
      <c r="BD8059"/>
      <c r="BE8059"/>
      <c r="BF8059"/>
      <c r="BG8059"/>
      <c r="BH8059"/>
      <c r="BI8059"/>
      <c r="BJ8059"/>
      <c r="BK8059"/>
      <c r="BL8059"/>
      <c r="BM8059"/>
      <c r="BN8059"/>
      <c r="BO8059"/>
      <c r="BP8059"/>
      <c r="BQ8059"/>
      <c r="BR8059"/>
      <c r="BS8059"/>
      <c r="BT8059"/>
      <c r="BU8059"/>
      <c r="BV8059"/>
      <c r="BW8059"/>
      <c r="BX8059"/>
      <c r="BY8059"/>
      <c r="BZ8059"/>
      <c r="CA8059"/>
      <c r="CB8059"/>
      <c r="CC8059"/>
      <c r="CD8059"/>
      <c r="CE8059"/>
      <c r="CF8059"/>
      <c r="CG8059"/>
      <c r="CH8059"/>
      <c r="CI8059"/>
      <c r="CJ8059"/>
      <c r="CK8059"/>
      <c r="CL8059"/>
      <c r="CM8059"/>
      <c r="CN8059"/>
      <c r="CO8059"/>
      <c r="CP8059"/>
      <c r="CQ8059"/>
      <c r="CR8059"/>
      <c r="CS8059"/>
      <c r="CT8059"/>
      <c r="CU8059"/>
      <c r="CV8059"/>
    </row>
    <row r="8060" spans="10:100" x14ac:dyDescent="0.25">
      <c r="J8060"/>
      <c r="K8060"/>
      <c r="L8060"/>
      <c r="M8060"/>
      <c r="N8060"/>
      <c r="O8060"/>
      <c r="P8060"/>
      <c r="Q8060"/>
      <c r="R8060"/>
      <c r="S8060"/>
      <c r="T8060"/>
      <c r="U8060"/>
      <c r="V8060"/>
      <c r="W8060"/>
      <c r="X8060"/>
      <c r="Y8060"/>
      <c r="Z8060"/>
      <c r="AA8060"/>
      <c r="AB8060"/>
      <c r="AC8060"/>
      <c r="AD8060"/>
      <c r="AE8060"/>
      <c r="AF8060"/>
      <c r="AG8060"/>
      <c r="AH8060"/>
      <c r="AI8060"/>
      <c r="AJ8060"/>
      <c r="AK8060"/>
      <c r="AL8060"/>
      <c r="AM8060"/>
      <c r="AN8060"/>
      <c r="AO8060"/>
      <c r="AP8060"/>
      <c r="AQ8060"/>
      <c r="AR8060"/>
      <c r="AS8060"/>
      <c r="AT8060"/>
      <c r="AU8060"/>
      <c r="AV8060"/>
      <c r="AW8060"/>
      <c r="AX8060"/>
      <c r="AY8060"/>
      <c r="AZ8060"/>
      <c r="BA8060"/>
      <c r="BB8060"/>
      <c r="BC8060"/>
      <c r="BD8060"/>
      <c r="BE8060"/>
      <c r="BF8060"/>
      <c r="BG8060"/>
      <c r="BH8060"/>
      <c r="BI8060"/>
      <c r="BJ8060"/>
      <c r="BK8060"/>
      <c r="BL8060"/>
      <c r="BM8060"/>
      <c r="BN8060"/>
      <c r="BO8060"/>
      <c r="BP8060"/>
      <c r="BQ8060"/>
      <c r="BR8060"/>
      <c r="BS8060"/>
      <c r="BT8060"/>
      <c r="BU8060"/>
      <c r="BV8060"/>
      <c r="BW8060"/>
      <c r="BX8060"/>
      <c r="BY8060"/>
      <c r="BZ8060"/>
      <c r="CA8060"/>
      <c r="CB8060"/>
      <c r="CC8060"/>
      <c r="CD8060"/>
      <c r="CE8060"/>
      <c r="CF8060"/>
      <c r="CG8060"/>
      <c r="CH8060"/>
      <c r="CI8060"/>
      <c r="CJ8060"/>
      <c r="CK8060"/>
      <c r="CL8060"/>
      <c r="CM8060"/>
      <c r="CN8060"/>
      <c r="CO8060"/>
      <c r="CP8060"/>
      <c r="CQ8060"/>
      <c r="CR8060"/>
      <c r="CS8060"/>
      <c r="CT8060"/>
      <c r="CU8060"/>
      <c r="CV8060"/>
    </row>
    <row r="8061" spans="10:100" x14ac:dyDescent="0.25">
      <c r="J8061"/>
      <c r="K8061"/>
      <c r="L8061"/>
      <c r="M8061"/>
      <c r="N8061"/>
      <c r="O8061"/>
      <c r="P8061"/>
      <c r="Q8061"/>
      <c r="R8061"/>
      <c r="S8061"/>
      <c r="T8061"/>
      <c r="U8061"/>
      <c r="V8061"/>
      <c r="W8061"/>
      <c r="X8061"/>
      <c r="Y8061"/>
      <c r="Z8061"/>
      <c r="AA8061"/>
      <c r="AB8061"/>
      <c r="AC8061"/>
      <c r="AD8061"/>
      <c r="AE8061"/>
      <c r="AF8061"/>
      <c r="AG8061"/>
      <c r="AH8061"/>
      <c r="AI8061"/>
      <c r="AJ8061"/>
      <c r="AK8061"/>
      <c r="AL8061"/>
      <c r="AM8061"/>
      <c r="AN8061"/>
      <c r="AO8061"/>
      <c r="AP8061"/>
      <c r="AQ8061"/>
      <c r="AR8061"/>
      <c r="AS8061"/>
      <c r="AT8061"/>
      <c r="AU8061"/>
      <c r="AV8061"/>
      <c r="AW8061"/>
      <c r="AX8061"/>
      <c r="AY8061"/>
      <c r="AZ8061"/>
      <c r="BA8061"/>
      <c r="BB8061"/>
      <c r="BC8061"/>
      <c r="BD8061"/>
      <c r="BE8061"/>
      <c r="BF8061"/>
      <c r="BG8061"/>
      <c r="BH8061"/>
      <c r="BI8061"/>
      <c r="BJ8061"/>
      <c r="BK8061"/>
      <c r="BL8061"/>
      <c r="BM8061"/>
      <c r="BN8061"/>
      <c r="BO8061"/>
      <c r="BP8061"/>
      <c r="BQ8061"/>
      <c r="BR8061"/>
      <c r="BS8061"/>
      <c r="BT8061"/>
      <c r="BU8061"/>
      <c r="BV8061"/>
      <c r="BW8061"/>
      <c r="BX8061"/>
      <c r="BY8061"/>
      <c r="BZ8061"/>
      <c r="CA8061"/>
      <c r="CB8061"/>
      <c r="CC8061"/>
      <c r="CD8061"/>
      <c r="CE8061"/>
      <c r="CF8061"/>
      <c r="CG8061"/>
      <c r="CH8061"/>
      <c r="CI8061"/>
      <c r="CJ8061"/>
      <c r="CK8061"/>
      <c r="CL8061"/>
      <c r="CM8061"/>
      <c r="CN8061"/>
      <c r="CO8061"/>
      <c r="CP8061"/>
      <c r="CQ8061"/>
      <c r="CR8061"/>
      <c r="CS8061"/>
      <c r="CT8061"/>
      <c r="CU8061"/>
      <c r="CV8061"/>
    </row>
    <row r="8062" spans="10:100" x14ac:dyDescent="0.25">
      <c r="J8062"/>
      <c r="K8062"/>
      <c r="L8062"/>
      <c r="M8062"/>
      <c r="N8062"/>
      <c r="O8062"/>
      <c r="P8062"/>
      <c r="Q8062"/>
      <c r="R8062"/>
      <c r="S8062"/>
      <c r="T8062"/>
      <c r="U8062"/>
      <c r="V8062"/>
      <c r="W8062"/>
      <c r="X8062"/>
      <c r="Y8062"/>
      <c r="Z8062"/>
      <c r="AA8062"/>
      <c r="AB8062"/>
      <c r="AC8062"/>
      <c r="AD8062"/>
      <c r="AE8062"/>
      <c r="AF8062"/>
      <c r="AG8062"/>
      <c r="AH8062"/>
      <c r="AI8062"/>
      <c r="AJ8062"/>
      <c r="AK8062"/>
      <c r="AL8062"/>
      <c r="AM8062"/>
      <c r="AN8062"/>
      <c r="AO8062"/>
      <c r="AP8062"/>
      <c r="AQ8062"/>
      <c r="AR8062"/>
      <c r="AS8062"/>
      <c r="AT8062"/>
      <c r="AU8062"/>
      <c r="AV8062"/>
      <c r="AW8062"/>
      <c r="AX8062"/>
      <c r="AY8062"/>
      <c r="AZ8062"/>
      <c r="BA8062"/>
      <c r="BB8062"/>
      <c r="BC8062"/>
      <c r="BD8062"/>
      <c r="BE8062"/>
      <c r="BF8062"/>
      <c r="BG8062"/>
      <c r="BH8062"/>
      <c r="BI8062"/>
      <c r="BJ8062"/>
      <c r="BK8062"/>
      <c r="BL8062"/>
      <c r="BM8062"/>
      <c r="BN8062"/>
      <c r="BO8062"/>
      <c r="BP8062"/>
      <c r="BQ8062"/>
      <c r="BR8062"/>
      <c r="BS8062"/>
      <c r="BT8062"/>
      <c r="BU8062"/>
      <c r="BV8062"/>
      <c r="BW8062"/>
      <c r="BX8062"/>
      <c r="BY8062"/>
      <c r="BZ8062"/>
      <c r="CA8062"/>
      <c r="CB8062"/>
      <c r="CC8062"/>
      <c r="CD8062"/>
      <c r="CE8062"/>
      <c r="CF8062"/>
      <c r="CG8062"/>
      <c r="CH8062"/>
      <c r="CI8062"/>
      <c r="CJ8062"/>
      <c r="CK8062"/>
      <c r="CL8062"/>
      <c r="CM8062"/>
      <c r="CN8062"/>
      <c r="CO8062"/>
      <c r="CP8062"/>
      <c r="CQ8062"/>
      <c r="CR8062"/>
      <c r="CS8062"/>
      <c r="CT8062"/>
      <c r="CU8062"/>
      <c r="CV8062"/>
    </row>
    <row r="8063" spans="10:100" x14ac:dyDescent="0.25">
      <c r="J8063"/>
      <c r="K8063"/>
      <c r="L8063"/>
      <c r="M8063"/>
      <c r="N8063"/>
      <c r="O8063"/>
      <c r="P8063"/>
      <c r="Q8063"/>
      <c r="R8063"/>
      <c r="S8063"/>
      <c r="T8063"/>
      <c r="U8063"/>
      <c r="V8063"/>
      <c r="W8063"/>
      <c r="X8063"/>
      <c r="Y8063"/>
      <c r="Z8063"/>
      <c r="AA8063"/>
      <c r="AB8063"/>
      <c r="AC8063"/>
      <c r="AD8063"/>
      <c r="AE8063"/>
      <c r="AF8063"/>
      <c r="AG8063"/>
      <c r="AH8063"/>
      <c r="AI8063"/>
      <c r="AJ8063"/>
      <c r="AK8063"/>
      <c r="AL8063"/>
      <c r="AM8063"/>
      <c r="AN8063"/>
      <c r="AO8063"/>
      <c r="AP8063"/>
      <c r="AQ8063"/>
      <c r="AR8063"/>
      <c r="AS8063"/>
      <c r="AT8063"/>
      <c r="AU8063"/>
      <c r="AV8063"/>
      <c r="AW8063"/>
      <c r="AX8063"/>
      <c r="AY8063"/>
      <c r="AZ8063"/>
      <c r="BA8063"/>
      <c r="BB8063"/>
      <c r="BC8063"/>
      <c r="BD8063"/>
      <c r="BE8063"/>
      <c r="BF8063"/>
      <c r="BG8063"/>
      <c r="BH8063"/>
      <c r="BI8063"/>
      <c r="BJ8063"/>
      <c r="BK8063"/>
      <c r="BL8063"/>
      <c r="BM8063"/>
      <c r="BN8063"/>
      <c r="BO8063"/>
      <c r="BP8063"/>
      <c r="BQ8063"/>
      <c r="BR8063"/>
      <c r="BS8063"/>
      <c r="BT8063"/>
      <c r="BU8063"/>
      <c r="BV8063"/>
      <c r="BW8063"/>
      <c r="BX8063"/>
      <c r="BY8063"/>
      <c r="BZ8063"/>
      <c r="CA8063"/>
      <c r="CB8063"/>
      <c r="CC8063"/>
      <c r="CD8063"/>
      <c r="CE8063"/>
      <c r="CF8063"/>
      <c r="CG8063"/>
      <c r="CH8063"/>
      <c r="CI8063"/>
      <c r="CJ8063"/>
      <c r="CK8063"/>
      <c r="CL8063"/>
      <c r="CM8063"/>
      <c r="CN8063"/>
      <c r="CO8063"/>
      <c r="CP8063"/>
      <c r="CQ8063"/>
      <c r="CR8063"/>
      <c r="CS8063"/>
      <c r="CT8063"/>
      <c r="CU8063"/>
      <c r="CV8063"/>
    </row>
    <row r="8064" spans="10:100" x14ac:dyDescent="0.25">
      <c r="J8064"/>
      <c r="K8064"/>
      <c r="L8064"/>
      <c r="M8064"/>
      <c r="N8064"/>
      <c r="O8064"/>
      <c r="P8064"/>
      <c r="Q8064"/>
      <c r="R8064"/>
      <c r="S8064"/>
      <c r="T8064"/>
      <c r="U8064"/>
      <c r="V8064"/>
      <c r="W8064"/>
      <c r="X8064"/>
      <c r="Y8064"/>
      <c r="Z8064"/>
      <c r="AA8064"/>
      <c r="AB8064"/>
      <c r="AC8064"/>
      <c r="AD8064"/>
      <c r="AE8064"/>
      <c r="AF8064"/>
      <c r="AG8064"/>
      <c r="AH8064"/>
      <c r="AI8064"/>
      <c r="AJ8064"/>
      <c r="AK8064"/>
      <c r="AL8064"/>
      <c r="AM8064"/>
      <c r="AN8064"/>
      <c r="AO8064"/>
      <c r="AP8064"/>
      <c r="AQ8064"/>
      <c r="AR8064"/>
      <c r="AS8064"/>
      <c r="AT8064"/>
      <c r="AU8064"/>
      <c r="AV8064"/>
      <c r="AW8064"/>
      <c r="AX8064"/>
      <c r="AY8064"/>
      <c r="AZ8064"/>
      <c r="BA8064"/>
      <c r="BB8064"/>
      <c r="BC8064"/>
      <c r="BD8064"/>
      <c r="BE8064"/>
      <c r="BF8064"/>
      <c r="BG8064"/>
      <c r="BH8064"/>
      <c r="BI8064"/>
      <c r="BJ8064"/>
      <c r="BK8064"/>
      <c r="BL8064"/>
      <c r="BM8064"/>
      <c r="BN8064"/>
      <c r="BO8064"/>
      <c r="BP8064"/>
      <c r="BQ8064"/>
      <c r="BR8064"/>
      <c r="BS8064"/>
      <c r="BT8064"/>
      <c r="BU8064"/>
      <c r="BV8064"/>
      <c r="BW8064"/>
      <c r="BX8064"/>
      <c r="BY8064"/>
      <c r="BZ8064"/>
      <c r="CA8064"/>
      <c r="CB8064"/>
      <c r="CC8064"/>
      <c r="CD8064"/>
      <c r="CE8064"/>
      <c r="CF8064"/>
      <c r="CG8064"/>
      <c r="CH8064"/>
      <c r="CI8064"/>
      <c r="CJ8064"/>
      <c r="CK8064"/>
      <c r="CL8064"/>
      <c r="CM8064"/>
      <c r="CN8064"/>
      <c r="CO8064"/>
      <c r="CP8064"/>
      <c r="CQ8064"/>
      <c r="CR8064"/>
      <c r="CS8064"/>
      <c r="CT8064"/>
      <c r="CU8064"/>
      <c r="CV8064"/>
    </row>
    <row r="8065" spans="10:100" x14ac:dyDescent="0.25">
      <c r="J8065"/>
      <c r="K8065"/>
      <c r="L8065"/>
      <c r="M8065"/>
      <c r="N8065"/>
      <c r="O8065"/>
      <c r="P8065"/>
      <c r="Q8065"/>
      <c r="R8065"/>
      <c r="S8065"/>
      <c r="T8065"/>
      <c r="U8065"/>
      <c r="V8065"/>
      <c r="W8065"/>
      <c r="X8065"/>
      <c r="Y8065"/>
      <c r="Z8065"/>
      <c r="AA8065"/>
      <c r="AB8065"/>
      <c r="AC8065"/>
      <c r="AD8065"/>
      <c r="AE8065"/>
      <c r="AF8065"/>
      <c r="AG8065"/>
      <c r="AH8065"/>
      <c r="AI8065"/>
      <c r="AJ8065"/>
      <c r="AK8065"/>
      <c r="AL8065"/>
      <c r="AM8065"/>
      <c r="AN8065"/>
      <c r="AO8065"/>
      <c r="AP8065"/>
      <c r="AQ8065"/>
      <c r="AR8065"/>
      <c r="AS8065"/>
      <c r="AT8065"/>
      <c r="AU8065"/>
      <c r="AV8065"/>
      <c r="AW8065"/>
      <c r="AX8065"/>
      <c r="AY8065"/>
      <c r="AZ8065"/>
      <c r="BA8065"/>
      <c r="BB8065"/>
      <c r="BC8065"/>
      <c r="BD8065"/>
      <c r="BE8065"/>
      <c r="BF8065"/>
      <c r="BG8065"/>
      <c r="BH8065"/>
      <c r="BI8065"/>
      <c r="BJ8065"/>
      <c r="BK8065"/>
      <c r="BL8065"/>
      <c r="BM8065"/>
      <c r="BN8065"/>
      <c r="BO8065"/>
      <c r="BP8065"/>
      <c r="BQ8065"/>
      <c r="BR8065"/>
      <c r="BS8065"/>
      <c r="BT8065"/>
      <c r="BU8065"/>
      <c r="BV8065"/>
      <c r="BW8065"/>
      <c r="BX8065"/>
      <c r="BY8065"/>
      <c r="BZ8065"/>
      <c r="CA8065"/>
      <c r="CB8065"/>
      <c r="CC8065"/>
      <c r="CD8065"/>
      <c r="CE8065"/>
      <c r="CF8065"/>
      <c r="CG8065"/>
      <c r="CH8065"/>
      <c r="CI8065"/>
      <c r="CJ8065"/>
      <c r="CK8065"/>
      <c r="CL8065"/>
      <c r="CM8065"/>
      <c r="CN8065"/>
      <c r="CO8065"/>
      <c r="CP8065"/>
      <c r="CQ8065"/>
      <c r="CR8065"/>
      <c r="CS8065"/>
      <c r="CT8065"/>
      <c r="CU8065"/>
      <c r="CV8065"/>
    </row>
    <row r="8066" spans="10:100" x14ac:dyDescent="0.25">
      <c r="J8066"/>
      <c r="K8066"/>
      <c r="L8066"/>
      <c r="M8066"/>
      <c r="N8066"/>
      <c r="O8066"/>
      <c r="P8066"/>
      <c r="Q8066"/>
      <c r="R8066"/>
      <c r="S8066"/>
      <c r="T8066"/>
      <c r="U8066"/>
      <c r="V8066"/>
      <c r="W8066"/>
      <c r="X8066"/>
      <c r="Y8066"/>
      <c r="Z8066"/>
      <c r="AA8066"/>
      <c r="AB8066"/>
      <c r="AC8066"/>
      <c r="AD8066"/>
      <c r="AE8066"/>
      <c r="AF8066"/>
      <c r="AG8066"/>
      <c r="AH8066"/>
      <c r="AI8066"/>
      <c r="AJ8066"/>
      <c r="AK8066"/>
      <c r="AL8066"/>
      <c r="AM8066"/>
      <c r="AN8066"/>
      <c r="AO8066"/>
      <c r="AP8066"/>
      <c r="AQ8066"/>
      <c r="AR8066"/>
      <c r="AS8066"/>
      <c r="AT8066"/>
      <c r="AU8066"/>
      <c r="AV8066"/>
      <c r="AW8066"/>
      <c r="AX8066"/>
      <c r="AY8066"/>
      <c r="AZ8066"/>
      <c r="BA8066"/>
      <c r="BB8066"/>
      <c r="BC8066"/>
      <c r="BD8066"/>
      <c r="BE8066"/>
      <c r="BF8066"/>
      <c r="BG8066"/>
      <c r="BH8066"/>
      <c r="BI8066"/>
      <c r="BJ8066"/>
      <c r="BK8066"/>
      <c r="BL8066"/>
      <c r="BM8066"/>
      <c r="BN8066"/>
      <c r="BO8066"/>
      <c r="BP8066"/>
      <c r="BQ8066"/>
      <c r="BR8066"/>
      <c r="BS8066"/>
      <c r="BT8066"/>
      <c r="BU8066"/>
      <c r="BV8066"/>
      <c r="BW8066"/>
      <c r="BX8066"/>
      <c r="BY8066"/>
      <c r="BZ8066"/>
      <c r="CA8066"/>
      <c r="CB8066"/>
      <c r="CC8066"/>
      <c r="CD8066"/>
      <c r="CE8066"/>
      <c r="CF8066"/>
      <c r="CG8066"/>
      <c r="CH8066"/>
      <c r="CI8066"/>
      <c r="CJ8066"/>
      <c r="CK8066"/>
      <c r="CL8066"/>
      <c r="CM8066"/>
      <c r="CN8066"/>
      <c r="CO8066"/>
      <c r="CP8066"/>
      <c r="CQ8066"/>
      <c r="CR8066"/>
      <c r="CS8066"/>
      <c r="CT8066"/>
      <c r="CU8066"/>
      <c r="CV8066"/>
    </row>
    <row r="8067" spans="10:100" x14ac:dyDescent="0.25">
      <c r="J8067"/>
      <c r="K8067"/>
      <c r="L8067"/>
      <c r="M8067"/>
      <c r="N8067"/>
      <c r="O8067"/>
      <c r="P8067"/>
      <c r="Q8067"/>
      <c r="R8067"/>
      <c r="S8067"/>
      <c r="T8067"/>
      <c r="U8067"/>
      <c r="V8067"/>
      <c r="W8067"/>
      <c r="X8067"/>
      <c r="Y8067"/>
      <c r="Z8067"/>
      <c r="AA8067"/>
      <c r="AB8067"/>
      <c r="AC8067"/>
      <c r="AD8067"/>
      <c r="AE8067"/>
      <c r="AF8067"/>
      <c r="AG8067"/>
      <c r="AH8067"/>
      <c r="AI8067"/>
      <c r="AJ8067"/>
      <c r="AK8067"/>
      <c r="AL8067"/>
      <c r="AM8067"/>
      <c r="AN8067"/>
      <c r="AO8067"/>
      <c r="AP8067"/>
      <c r="AQ8067"/>
      <c r="AR8067"/>
      <c r="AS8067"/>
      <c r="AT8067"/>
      <c r="AU8067"/>
      <c r="AV8067"/>
      <c r="AW8067"/>
      <c r="AX8067"/>
      <c r="AY8067"/>
      <c r="AZ8067"/>
      <c r="BA8067"/>
      <c r="BB8067"/>
      <c r="BC8067"/>
      <c r="BD8067"/>
      <c r="BE8067"/>
      <c r="BF8067"/>
      <c r="BG8067"/>
      <c r="BH8067"/>
      <c r="BI8067"/>
      <c r="BJ8067"/>
      <c r="BK8067"/>
      <c r="BL8067"/>
      <c r="BM8067"/>
      <c r="BN8067"/>
      <c r="BO8067"/>
      <c r="BP8067"/>
      <c r="BQ8067"/>
      <c r="BR8067"/>
      <c r="BS8067"/>
      <c r="BT8067"/>
      <c r="BU8067"/>
      <c r="BV8067"/>
      <c r="BW8067"/>
      <c r="BX8067"/>
      <c r="BY8067"/>
      <c r="BZ8067"/>
      <c r="CA8067"/>
      <c r="CB8067"/>
      <c r="CC8067"/>
      <c r="CD8067"/>
      <c r="CE8067"/>
      <c r="CF8067"/>
      <c r="CG8067"/>
      <c r="CH8067"/>
      <c r="CI8067"/>
      <c r="CJ8067"/>
      <c r="CK8067"/>
      <c r="CL8067"/>
      <c r="CM8067"/>
      <c r="CN8067"/>
      <c r="CO8067"/>
      <c r="CP8067"/>
      <c r="CQ8067"/>
      <c r="CR8067"/>
      <c r="CS8067"/>
      <c r="CT8067"/>
      <c r="CU8067"/>
      <c r="CV8067"/>
    </row>
    <row r="8068" spans="10:100" x14ac:dyDescent="0.25">
      <c r="J8068"/>
      <c r="K8068"/>
      <c r="L8068"/>
      <c r="M8068"/>
      <c r="N8068"/>
      <c r="O8068"/>
      <c r="P8068"/>
      <c r="Q8068"/>
      <c r="R8068"/>
      <c r="S8068"/>
      <c r="T8068"/>
      <c r="U8068"/>
      <c r="V8068"/>
      <c r="W8068"/>
      <c r="X8068"/>
      <c r="Y8068"/>
      <c r="Z8068"/>
      <c r="AA8068"/>
      <c r="AB8068"/>
      <c r="AC8068"/>
      <c r="AD8068"/>
      <c r="AE8068"/>
      <c r="AF8068"/>
      <c r="AG8068"/>
      <c r="AH8068"/>
      <c r="AI8068"/>
      <c r="AJ8068"/>
      <c r="AK8068"/>
      <c r="AL8068"/>
      <c r="AM8068"/>
      <c r="AN8068"/>
      <c r="AO8068"/>
      <c r="AP8068"/>
      <c r="AQ8068"/>
      <c r="AR8068"/>
      <c r="AS8068"/>
      <c r="AT8068"/>
      <c r="AU8068"/>
      <c r="AV8068"/>
      <c r="AW8068"/>
      <c r="AX8068"/>
      <c r="AY8068"/>
      <c r="AZ8068"/>
      <c r="BA8068"/>
      <c r="BB8068"/>
      <c r="BC8068"/>
      <c r="BD8068"/>
      <c r="BE8068"/>
      <c r="BF8068"/>
      <c r="BG8068"/>
      <c r="BH8068"/>
      <c r="BI8068"/>
      <c r="BJ8068"/>
      <c r="BK8068"/>
      <c r="BL8068"/>
      <c r="BM8068"/>
      <c r="BN8068"/>
      <c r="BO8068"/>
      <c r="BP8068"/>
      <c r="BQ8068"/>
      <c r="BR8068"/>
      <c r="BS8068"/>
      <c r="BT8068"/>
      <c r="BU8068"/>
      <c r="BV8068"/>
      <c r="BW8068"/>
      <c r="BX8068"/>
      <c r="BY8068"/>
      <c r="BZ8068"/>
      <c r="CA8068"/>
      <c r="CB8068"/>
      <c r="CC8068"/>
      <c r="CD8068"/>
      <c r="CE8068"/>
      <c r="CF8068"/>
      <c r="CG8068"/>
      <c r="CH8068"/>
      <c r="CI8068"/>
      <c r="CJ8068"/>
      <c r="CK8068"/>
      <c r="CL8068"/>
      <c r="CM8068"/>
      <c r="CN8068"/>
      <c r="CO8068"/>
      <c r="CP8068"/>
      <c r="CQ8068"/>
      <c r="CR8068"/>
      <c r="CS8068"/>
      <c r="CT8068"/>
      <c r="CU8068"/>
      <c r="CV8068"/>
    </row>
    <row r="8069" spans="10:100" x14ac:dyDescent="0.25">
      <c r="J8069"/>
      <c r="K8069"/>
      <c r="L8069"/>
      <c r="M8069"/>
      <c r="N8069"/>
      <c r="O8069"/>
      <c r="P8069"/>
      <c r="Q8069"/>
      <c r="R8069"/>
      <c r="S8069"/>
      <c r="T8069"/>
      <c r="U8069"/>
      <c r="V8069"/>
      <c r="W8069"/>
      <c r="X8069"/>
      <c r="Y8069"/>
      <c r="Z8069"/>
      <c r="AA8069"/>
      <c r="AB8069"/>
      <c r="AC8069"/>
      <c r="AD8069"/>
      <c r="AE8069"/>
      <c r="AF8069"/>
      <c r="AG8069"/>
      <c r="AH8069"/>
      <c r="AI8069"/>
      <c r="AJ8069"/>
      <c r="AK8069"/>
      <c r="AL8069"/>
      <c r="AM8069"/>
      <c r="AN8069"/>
      <c r="AO8069"/>
      <c r="AP8069"/>
      <c r="AQ8069"/>
      <c r="AR8069"/>
      <c r="AS8069"/>
      <c r="AT8069"/>
      <c r="AU8069"/>
      <c r="AV8069"/>
      <c r="AW8069"/>
      <c r="AX8069"/>
      <c r="AY8069"/>
      <c r="AZ8069"/>
      <c r="BA8069"/>
      <c r="BB8069"/>
      <c r="BC8069"/>
      <c r="BD8069"/>
      <c r="BE8069"/>
      <c r="BF8069"/>
      <c r="BG8069"/>
      <c r="BH8069"/>
      <c r="BI8069"/>
      <c r="BJ8069"/>
      <c r="BK8069"/>
      <c r="BL8069"/>
      <c r="BM8069"/>
      <c r="BN8069"/>
      <c r="BO8069"/>
      <c r="BP8069"/>
      <c r="BQ8069"/>
      <c r="BR8069"/>
      <c r="BS8069"/>
      <c r="BT8069"/>
      <c r="BU8069"/>
      <c r="BV8069"/>
      <c r="BW8069"/>
      <c r="BX8069"/>
      <c r="BY8069"/>
      <c r="BZ8069"/>
      <c r="CA8069"/>
      <c r="CB8069"/>
      <c r="CC8069"/>
      <c r="CD8069"/>
      <c r="CE8069"/>
      <c r="CF8069"/>
      <c r="CG8069"/>
      <c r="CH8069"/>
      <c r="CI8069"/>
      <c r="CJ8069"/>
      <c r="CK8069"/>
      <c r="CL8069"/>
      <c r="CM8069"/>
      <c r="CN8069"/>
      <c r="CO8069"/>
      <c r="CP8069"/>
      <c r="CQ8069"/>
      <c r="CR8069"/>
      <c r="CS8069"/>
      <c r="CT8069"/>
      <c r="CU8069"/>
      <c r="CV8069"/>
    </row>
    <row r="8070" spans="10:100" x14ac:dyDescent="0.25">
      <c r="J8070"/>
      <c r="K8070"/>
      <c r="L8070"/>
      <c r="M8070"/>
      <c r="N8070"/>
      <c r="O8070"/>
      <c r="P8070"/>
      <c r="Q8070"/>
      <c r="R8070"/>
      <c r="S8070"/>
      <c r="T8070"/>
      <c r="U8070"/>
      <c r="V8070"/>
      <c r="W8070"/>
      <c r="X8070"/>
      <c r="Y8070"/>
      <c r="Z8070"/>
      <c r="AA8070"/>
      <c r="AB8070"/>
      <c r="AC8070"/>
      <c r="AD8070"/>
      <c r="AE8070"/>
      <c r="AF8070"/>
      <c r="AG8070"/>
      <c r="AH8070"/>
      <c r="AI8070"/>
      <c r="AJ8070"/>
      <c r="AK8070"/>
      <c r="AL8070"/>
      <c r="AM8070"/>
      <c r="AN8070"/>
      <c r="AO8070"/>
      <c r="AP8070"/>
      <c r="AQ8070"/>
      <c r="AR8070"/>
      <c r="AS8070"/>
      <c r="AT8070"/>
      <c r="AU8070"/>
      <c r="AV8070"/>
      <c r="AW8070"/>
      <c r="AX8070"/>
      <c r="AY8070"/>
      <c r="AZ8070"/>
      <c r="BA8070"/>
      <c r="BB8070"/>
      <c r="BC8070"/>
      <c r="BD8070"/>
      <c r="BE8070"/>
      <c r="BF8070"/>
      <c r="BG8070"/>
      <c r="BH8070"/>
      <c r="BI8070"/>
      <c r="BJ8070"/>
      <c r="BK8070"/>
      <c r="BL8070"/>
      <c r="BM8070"/>
      <c r="BN8070"/>
      <c r="BO8070"/>
      <c r="BP8070"/>
      <c r="BQ8070"/>
      <c r="BR8070"/>
      <c r="BS8070"/>
      <c r="BT8070"/>
      <c r="BU8070"/>
      <c r="BV8070"/>
      <c r="BW8070"/>
      <c r="BX8070"/>
      <c r="BY8070"/>
      <c r="BZ8070"/>
      <c r="CA8070"/>
      <c r="CB8070"/>
      <c r="CC8070"/>
      <c r="CD8070"/>
      <c r="CE8070"/>
      <c r="CF8070"/>
      <c r="CG8070"/>
      <c r="CH8070"/>
      <c r="CI8070"/>
      <c r="CJ8070"/>
      <c r="CK8070"/>
      <c r="CL8070"/>
      <c r="CM8070"/>
      <c r="CN8070"/>
      <c r="CO8070"/>
      <c r="CP8070"/>
      <c r="CQ8070"/>
      <c r="CR8070"/>
      <c r="CS8070"/>
      <c r="CT8070"/>
      <c r="CU8070"/>
      <c r="CV8070"/>
    </row>
    <row r="8071" spans="10:100" x14ac:dyDescent="0.25">
      <c r="J8071"/>
      <c r="K8071"/>
      <c r="L8071"/>
      <c r="M8071"/>
      <c r="N8071"/>
      <c r="O8071"/>
      <c r="P8071"/>
      <c r="Q8071"/>
      <c r="R8071"/>
      <c r="S8071"/>
      <c r="T8071"/>
      <c r="U8071"/>
      <c r="V8071"/>
      <c r="W8071"/>
      <c r="X8071"/>
      <c r="Y8071"/>
      <c r="Z8071"/>
      <c r="AA8071"/>
      <c r="AB8071"/>
      <c r="AC8071"/>
      <c r="AD8071"/>
      <c r="AE8071"/>
      <c r="AF8071"/>
      <c r="AG8071"/>
      <c r="AH8071"/>
      <c r="AI8071"/>
      <c r="AJ8071"/>
      <c r="AK8071"/>
      <c r="AL8071"/>
      <c r="AM8071"/>
      <c r="AN8071"/>
      <c r="AO8071"/>
      <c r="AP8071"/>
      <c r="AQ8071"/>
      <c r="AR8071"/>
      <c r="AS8071"/>
      <c r="AT8071"/>
      <c r="AU8071"/>
      <c r="AV8071"/>
      <c r="AW8071"/>
      <c r="AX8071"/>
      <c r="AY8071"/>
      <c r="AZ8071"/>
      <c r="BA8071"/>
      <c r="BB8071"/>
      <c r="BC8071"/>
      <c r="BD8071"/>
      <c r="BE8071"/>
      <c r="BF8071"/>
      <c r="BG8071"/>
      <c r="BH8071"/>
      <c r="BI8071"/>
      <c r="BJ8071"/>
      <c r="BK8071"/>
      <c r="BL8071"/>
      <c r="BM8071"/>
      <c r="BN8071"/>
      <c r="BO8071"/>
      <c r="BP8071"/>
      <c r="BQ8071"/>
      <c r="BR8071"/>
      <c r="BS8071"/>
      <c r="BT8071"/>
      <c r="BU8071"/>
      <c r="BV8071"/>
      <c r="BW8071"/>
      <c r="BX8071"/>
      <c r="BY8071"/>
      <c r="BZ8071"/>
      <c r="CA8071"/>
      <c r="CB8071"/>
      <c r="CC8071"/>
      <c r="CD8071"/>
      <c r="CE8071"/>
      <c r="CF8071"/>
      <c r="CG8071"/>
      <c r="CH8071"/>
      <c r="CI8071"/>
      <c r="CJ8071"/>
      <c r="CK8071"/>
      <c r="CL8071"/>
      <c r="CM8071"/>
      <c r="CN8071"/>
      <c r="CO8071"/>
      <c r="CP8071"/>
      <c r="CQ8071"/>
      <c r="CR8071"/>
      <c r="CS8071"/>
      <c r="CT8071"/>
      <c r="CU8071"/>
      <c r="CV8071"/>
    </row>
    <row r="8072" spans="10:100" x14ac:dyDescent="0.25">
      <c r="J8072"/>
      <c r="K8072"/>
      <c r="L8072"/>
      <c r="M8072"/>
      <c r="N8072"/>
      <c r="O8072"/>
      <c r="P8072"/>
      <c r="Q8072"/>
      <c r="R8072"/>
      <c r="S8072"/>
      <c r="T8072"/>
      <c r="U8072"/>
      <c r="V8072"/>
      <c r="W8072"/>
      <c r="X8072"/>
      <c r="Y8072"/>
      <c r="Z8072"/>
      <c r="AA8072"/>
      <c r="AB8072"/>
      <c r="AC8072"/>
      <c r="AD8072"/>
      <c r="AE8072"/>
      <c r="AF8072"/>
      <c r="AG8072"/>
      <c r="AH8072"/>
      <c r="AI8072"/>
      <c r="AJ8072"/>
      <c r="AK8072"/>
      <c r="AL8072"/>
      <c r="AM8072"/>
      <c r="AN8072"/>
      <c r="AO8072"/>
      <c r="AP8072"/>
      <c r="AQ8072"/>
      <c r="AR8072"/>
      <c r="AS8072"/>
      <c r="AT8072"/>
      <c r="AU8072"/>
      <c r="AV8072"/>
      <c r="AW8072"/>
      <c r="AX8072"/>
      <c r="AY8072"/>
      <c r="AZ8072"/>
      <c r="BA8072"/>
      <c r="BB8072"/>
      <c r="BC8072"/>
      <c r="BD8072"/>
      <c r="BE8072"/>
      <c r="BF8072"/>
      <c r="BG8072"/>
      <c r="BH8072"/>
      <c r="BI8072"/>
      <c r="BJ8072"/>
      <c r="BK8072"/>
      <c r="BL8072"/>
      <c r="BM8072"/>
      <c r="BN8072"/>
      <c r="BO8072"/>
      <c r="BP8072"/>
      <c r="BQ8072"/>
      <c r="BR8072"/>
      <c r="BS8072"/>
      <c r="BT8072"/>
      <c r="BU8072"/>
      <c r="BV8072"/>
      <c r="BW8072"/>
      <c r="BX8072"/>
      <c r="BY8072"/>
      <c r="BZ8072"/>
      <c r="CA8072"/>
      <c r="CB8072"/>
      <c r="CC8072"/>
      <c r="CD8072"/>
      <c r="CE8072"/>
      <c r="CF8072"/>
      <c r="CG8072"/>
      <c r="CH8072"/>
      <c r="CI8072"/>
      <c r="CJ8072"/>
      <c r="CK8072"/>
      <c r="CL8072"/>
      <c r="CM8072"/>
      <c r="CN8072"/>
      <c r="CO8072"/>
      <c r="CP8072"/>
      <c r="CQ8072"/>
      <c r="CR8072"/>
      <c r="CS8072"/>
      <c r="CT8072"/>
      <c r="CU8072"/>
      <c r="CV8072"/>
    </row>
    <row r="8073" spans="10:100" x14ac:dyDescent="0.25">
      <c r="J8073"/>
      <c r="K8073"/>
      <c r="L8073"/>
      <c r="M8073"/>
      <c r="N8073"/>
      <c r="O8073"/>
      <c r="P8073"/>
      <c r="Q8073"/>
      <c r="R8073"/>
      <c r="S8073"/>
      <c r="T8073"/>
      <c r="U8073"/>
      <c r="V8073"/>
      <c r="W8073"/>
      <c r="X8073"/>
      <c r="Y8073"/>
      <c r="Z8073"/>
      <c r="AA8073"/>
      <c r="AB8073"/>
      <c r="AC8073"/>
      <c r="AD8073"/>
      <c r="AE8073"/>
      <c r="AF8073"/>
      <c r="AG8073"/>
      <c r="AH8073"/>
      <c r="AI8073"/>
      <c r="AJ8073"/>
      <c r="AK8073"/>
      <c r="AL8073"/>
      <c r="AM8073"/>
      <c r="AN8073"/>
      <c r="AO8073"/>
      <c r="AP8073"/>
      <c r="AQ8073"/>
      <c r="AR8073"/>
      <c r="AS8073"/>
      <c r="AT8073"/>
      <c r="AU8073"/>
      <c r="AV8073"/>
      <c r="AW8073"/>
      <c r="AX8073"/>
      <c r="AY8073"/>
      <c r="AZ8073"/>
      <c r="BA8073"/>
      <c r="BB8073"/>
      <c r="BC8073"/>
      <c r="BD8073"/>
      <c r="BE8073"/>
      <c r="BF8073"/>
      <c r="BG8073"/>
      <c r="BH8073"/>
      <c r="BI8073"/>
      <c r="BJ8073"/>
      <c r="BK8073"/>
      <c r="BL8073"/>
      <c r="BM8073"/>
      <c r="BN8073"/>
      <c r="BO8073"/>
      <c r="BP8073"/>
      <c r="BQ8073"/>
      <c r="BR8073"/>
      <c r="BS8073"/>
      <c r="BT8073"/>
      <c r="BU8073"/>
      <c r="BV8073"/>
      <c r="BW8073"/>
      <c r="BX8073"/>
      <c r="BY8073"/>
      <c r="BZ8073"/>
      <c r="CA8073"/>
      <c r="CB8073"/>
      <c r="CC8073"/>
      <c r="CD8073"/>
      <c r="CE8073"/>
      <c r="CF8073"/>
      <c r="CG8073"/>
      <c r="CH8073"/>
      <c r="CI8073"/>
      <c r="CJ8073"/>
      <c r="CK8073"/>
      <c r="CL8073"/>
      <c r="CM8073"/>
      <c r="CN8073"/>
      <c r="CO8073"/>
      <c r="CP8073"/>
      <c r="CQ8073"/>
      <c r="CR8073"/>
      <c r="CS8073"/>
      <c r="CT8073"/>
      <c r="CU8073"/>
      <c r="CV8073"/>
    </row>
    <row r="8074" spans="10:100" x14ac:dyDescent="0.25">
      <c r="J8074"/>
      <c r="K8074"/>
      <c r="L8074"/>
      <c r="M8074"/>
      <c r="N8074"/>
      <c r="O8074"/>
      <c r="P8074"/>
      <c r="Q8074"/>
      <c r="R8074"/>
      <c r="S8074"/>
      <c r="T8074"/>
      <c r="U8074"/>
      <c r="V8074"/>
      <c r="W8074"/>
      <c r="X8074"/>
      <c r="Y8074"/>
      <c r="Z8074"/>
      <c r="AA8074"/>
      <c r="AB8074"/>
      <c r="AC8074"/>
      <c r="AD8074"/>
      <c r="AE8074"/>
      <c r="AF8074"/>
      <c r="AG8074"/>
      <c r="AH8074"/>
      <c r="AI8074"/>
      <c r="AJ8074"/>
      <c r="AK8074"/>
      <c r="AL8074"/>
      <c r="AM8074"/>
      <c r="AN8074"/>
      <c r="AO8074"/>
      <c r="AP8074"/>
      <c r="AQ8074"/>
      <c r="AR8074"/>
      <c r="AS8074"/>
      <c r="AT8074"/>
      <c r="AU8074"/>
      <c r="AV8074"/>
      <c r="AW8074"/>
      <c r="AX8074"/>
      <c r="AY8074"/>
      <c r="AZ8074"/>
      <c r="BA8074"/>
      <c r="BB8074"/>
      <c r="BC8074"/>
      <c r="BD8074"/>
      <c r="BE8074"/>
      <c r="BF8074"/>
      <c r="BG8074"/>
      <c r="BH8074"/>
      <c r="BI8074"/>
      <c r="BJ8074"/>
      <c r="BK8074"/>
      <c r="BL8074"/>
      <c r="BM8074"/>
      <c r="BN8074"/>
      <c r="BO8074"/>
      <c r="BP8074"/>
      <c r="BQ8074"/>
      <c r="BR8074"/>
      <c r="BS8074"/>
      <c r="BT8074"/>
      <c r="BU8074"/>
      <c r="BV8074"/>
      <c r="BW8074"/>
      <c r="BX8074"/>
      <c r="BY8074"/>
      <c r="BZ8074"/>
      <c r="CA8074"/>
      <c r="CB8074"/>
      <c r="CC8074"/>
      <c r="CD8074"/>
      <c r="CE8074"/>
      <c r="CF8074"/>
      <c r="CG8074"/>
      <c r="CH8074"/>
      <c r="CI8074"/>
      <c r="CJ8074"/>
      <c r="CK8074"/>
      <c r="CL8074"/>
      <c r="CM8074"/>
      <c r="CN8074"/>
      <c r="CO8074"/>
      <c r="CP8074"/>
      <c r="CQ8074"/>
      <c r="CR8074"/>
      <c r="CS8074"/>
      <c r="CT8074"/>
      <c r="CU8074"/>
      <c r="CV8074"/>
    </row>
    <row r="8075" spans="10:100" x14ac:dyDescent="0.25">
      <c r="J8075"/>
      <c r="K8075"/>
      <c r="L8075"/>
      <c r="M8075"/>
      <c r="N8075"/>
      <c r="O8075"/>
      <c r="P8075"/>
      <c r="Q8075"/>
      <c r="R8075"/>
      <c r="S8075"/>
      <c r="T8075"/>
      <c r="U8075"/>
      <c r="V8075"/>
      <c r="W8075"/>
      <c r="X8075"/>
      <c r="Y8075"/>
      <c r="Z8075"/>
      <c r="AA8075"/>
      <c r="AB8075"/>
      <c r="AC8075"/>
      <c r="AD8075"/>
      <c r="AE8075"/>
      <c r="AF8075"/>
      <c r="AG8075"/>
      <c r="AH8075"/>
      <c r="AI8075"/>
      <c r="AJ8075"/>
      <c r="AK8075"/>
      <c r="AL8075"/>
      <c r="AM8075"/>
      <c r="AN8075"/>
      <c r="AO8075"/>
      <c r="AP8075"/>
      <c r="AQ8075"/>
      <c r="AR8075"/>
      <c r="AS8075"/>
      <c r="AT8075"/>
      <c r="AU8075"/>
      <c r="AV8075"/>
      <c r="AW8075"/>
      <c r="AX8075"/>
      <c r="AY8075"/>
      <c r="AZ8075"/>
      <c r="BA8075"/>
      <c r="BB8075"/>
      <c r="BC8075"/>
      <c r="BD8075"/>
      <c r="BE8075"/>
      <c r="BF8075"/>
      <c r="BG8075"/>
      <c r="BH8075"/>
      <c r="BI8075"/>
      <c r="BJ8075"/>
      <c r="BK8075"/>
      <c r="BL8075"/>
      <c r="BM8075"/>
      <c r="BN8075"/>
      <c r="BO8075"/>
      <c r="BP8075"/>
      <c r="BQ8075"/>
      <c r="BR8075"/>
      <c r="BS8075"/>
      <c r="BT8075"/>
      <c r="BU8075"/>
      <c r="BV8075"/>
      <c r="BW8075"/>
      <c r="BX8075"/>
      <c r="BY8075"/>
      <c r="BZ8075"/>
      <c r="CA8075"/>
      <c r="CB8075"/>
      <c r="CC8075"/>
      <c r="CD8075"/>
      <c r="CE8075"/>
      <c r="CF8075"/>
      <c r="CG8075"/>
      <c r="CH8075"/>
      <c r="CI8075"/>
      <c r="CJ8075"/>
      <c r="CK8075"/>
      <c r="CL8075"/>
      <c r="CM8075"/>
      <c r="CN8075"/>
      <c r="CO8075"/>
      <c r="CP8075"/>
      <c r="CQ8075"/>
      <c r="CR8075"/>
      <c r="CS8075"/>
      <c r="CT8075"/>
      <c r="CU8075"/>
      <c r="CV8075"/>
    </row>
    <row r="8076" spans="10:100" x14ac:dyDescent="0.25">
      <c r="J8076"/>
      <c r="K8076"/>
      <c r="L8076"/>
      <c r="M8076"/>
      <c r="N8076"/>
      <c r="O8076"/>
      <c r="P8076"/>
      <c r="Q8076"/>
      <c r="R8076"/>
      <c r="S8076"/>
      <c r="T8076"/>
      <c r="U8076"/>
      <c r="V8076"/>
      <c r="W8076"/>
      <c r="X8076"/>
      <c r="Y8076"/>
      <c r="Z8076"/>
      <c r="AA8076"/>
      <c r="AB8076"/>
      <c r="AC8076"/>
      <c r="AD8076"/>
      <c r="AE8076"/>
      <c r="AF8076"/>
      <c r="AG8076"/>
      <c r="AH8076"/>
      <c r="AI8076"/>
      <c r="AJ8076"/>
      <c r="AK8076"/>
      <c r="AL8076"/>
      <c r="AM8076"/>
      <c r="AN8076"/>
      <c r="AO8076"/>
      <c r="AP8076"/>
      <c r="AQ8076"/>
      <c r="AR8076"/>
      <c r="AS8076"/>
      <c r="AT8076"/>
      <c r="AU8076"/>
      <c r="AV8076"/>
      <c r="AW8076"/>
      <c r="AX8076"/>
      <c r="AY8076"/>
      <c r="AZ8076"/>
      <c r="BA8076"/>
      <c r="BB8076"/>
      <c r="BC8076"/>
      <c r="BD8076"/>
      <c r="BE8076"/>
      <c r="BF8076"/>
      <c r="BG8076"/>
      <c r="BH8076"/>
      <c r="BI8076"/>
      <c r="BJ8076"/>
      <c r="BK8076"/>
      <c r="BL8076"/>
      <c r="BM8076"/>
      <c r="BN8076"/>
      <c r="BO8076"/>
      <c r="BP8076"/>
      <c r="BQ8076"/>
      <c r="BR8076"/>
      <c r="BS8076"/>
      <c r="BT8076"/>
      <c r="BU8076"/>
      <c r="BV8076"/>
      <c r="BW8076"/>
      <c r="BX8076"/>
      <c r="BY8076"/>
      <c r="BZ8076"/>
      <c r="CA8076"/>
      <c r="CB8076"/>
      <c r="CC8076"/>
      <c r="CD8076"/>
      <c r="CE8076"/>
      <c r="CF8076"/>
      <c r="CG8076"/>
      <c r="CH8076"/>
      <c r="CI8076"/>
      <c r="CJ8076"/>
      <c r="CK8076"/>
      <c r="CL8076"/>
      <c r="CM8076"/>
      <c r="CN8076"/>
      <c r="CO8076"/>
      <c r="CP8076"/>
      <c r="CQ8076"/>
      <c r="CR8076"/>
      <c r="CS8076"/>
      <c r="CT8076"/>
      <c r="CU8076"/>
      <c r="CV8076"/>
    </row>
    <row r="8077" spans="10:100" x14ac:dyDescent="0.25">
      <c r="J8077"/>
      <c r="K8077"/>
      <c r="L8077"/>
      <c r="M8077"/>
      <c r="N8077"/>
      <c r="O8077"/>
      <c r="P8077"/>
      <c r="Q8077"/>
      <c r="R8077"/>
      <c r="S8077"/>
      <c r="T8077"/>
      <c r="U8077"/>
      <c r="V8077"/>
      <c r="W8077"/>
      <c r="X8077"/>
      <c r="Y8077"/>
      <c r="Z8077"/>
      <c r="AA8077"/>
      <c r="AB8077"/>
      <c r="AC8077"/>
      <c r="AD8077"/>
      <c r="AE8077"/>
      <c r="AF8077"/>
      <c r="AG8077"/>
      <c r="AH8077"/>
      <c r="AI8077"/>
      <c r="AJ8077"/>
      <c r="AK8077"/>
      <c r="AL8077"/>
      <c r="AM8077"/>
      <c r="AN8077"/>
      <c r="AO8077"/>
      <c r="AP8077"/>
      <c r="AQ8077"/>
      <c r="AR8077"/>
      <c r="AS8077"/>
      <c r="AT8077"/>
      <c r="AU8077"/>
      <c r="AV8077"/>
      <c r="AW8077"/>
      <c r="AX8077"/>
      <c r="AY8077"/>
      <c r="AZ8077"/>
      <c r="BA8077"/>
      <c r="BB8077"/>
      <c r="BC8077"/>
      <c r="BD8077"/>
      <c r="BE8077"/>
      <c r="BF8077"/>
      <c r="BG8077"/>
      <c r="BH8077"/>
      <c r="BI8077"/>
      <c r="BJ8077"/>
      <c r="BK8077"/>
      <c r="BL8077"/>
      <c r="BM8077"/>
      <c r="BN8077"/>
      <c r="BO8077"/>
      <c r="BP8077"/>
      <c r="BQ8077"/>
      <c r="BR8077"/>
      <c r="BS8077"/>
      <c r="BT8077"/>
      <c r="BU8077"/>
      <c r="BV8077"/>
      <c r="BW8077"/>
      <c r="BX8077"/>
      <c r="BY8077"/>
      <c r="BZ8077"/>
      <c r="CA8077"/>
      <c r="CB8077"/>
      <c r="CC8077"/>
      <c r="CD8077"/>
      <c r="CE8077"/>
      <c r="CF8077"/>
      <c r="CG8077"/>
      <c r="CH8077"/>
      <c r="CI8077"/>
      <c r="CJ8077"/>
      <c r="CK8077"/>
      <c r="CL8077"/>
      <c r="CM8077"/>
      <c r="CN8077"/>
      <c r="CO8077"/>
      <c r="CP8077"/>
      <c r="CQ8077"/>
      <c r="CR8077"/>
      <c r="CS8077"/>
      <c r="CT8077"/>
      <c r="CU8077"/>
      <c r="CV8077"/>
    </row>
    <row r="8078" spans="10:100" x14ac:dyDescent="0.25">
      <c r="J8078"/>
      <c r="K8078"/>
      <c r="L8078"/>
      <c r="M8078"/>
      <c r="N8078"/>
      <c r="O8078"/>
      <c r="P8078"/>
      <c r="Q8078"/>
      <c r="R8078"/>
      <c r="S8078"/>
      <c r="T8078"/>
      <c r="U8078"/>
      <c r="V8078"/>
      <c r="W8078"/>
      <c r="X8078"/>
      <c r="Y8078"/>
      <c r="Z8078"/>
      <c r="AA8078"/>
      <c r="AB8078"/>
      <c r="AC8078"/>
      <c r="AD8078"/>
      <c r="AE8078"/>
      <c r="AF8078"/>
      <c r="AG8078"/>
      <c r="AH8078"/>
      <c r="AI8078"/>
      <c r="AJ8078"/>
      <c r="AK8078"/>
      <c r="AL8078"/>
      <c r="AM8078"/>
      <c r="AN8078"/>
      <c r="AO8078"/>
      <c r="AP8078"/>
      <c r="AQ8078"/>
      <c r="AR8078"/>
      <c r="AS8078"/>
      <c r="AT8078"/>
      <c r="AU8078"/>
      <c r="AV8078"/>
      <c r="AW8078"/>
      <c r="AX8078"/>
      <c r="AY8078"/>
      <c r="AZ8078"/>
      <c r="BA8078"/>
      <c r="BB8078"/>
      <c r="BC8078"/>
      <c r="BD8078"/>
      <c r="BE8078"/>
      <c r="BF8078"/>
      <c r="BG8078"/>
      <c r="BH8078"/>
      <c r="BI8078"/>
      <c r="BJ8078"/>
      <c r="BK8078"/>
      <c r="BL8078"/>
      <c r="BM8078"/>
      <c r="BN8078"/>
      <c r="BO8078"/>
      <c r="BP8078"/>
      <c r="BQ8078"/>
      <c r="BR8078"/>
      <c r="BS8078"/>
      <c r="BT8078"/>
      <c r="BU8078"/>
      <c r="BV8078"/>
      <c r="BW8078"/>
      <c r="BX8078"/>
      <c r="BY8078"/>
      <c r="BZ8078"/>
      <c r="CA8078"/>
      <c r="CB8078"/>
      <c r="CC8078"/>
      <c r="CD8078"/>
      <c r="CE8078"/>
      <c r="CF8078"/>
      <c r="CG8078"/>
      <c r="CH8078"/>
      <c r="CI8078"/>
      <c r="CJ8078"/>
      <c r="CK8078"/>
      <c r="CL8078"/>
      <c r="CM8078"/>
      <c r="CN8078"/>
      <c r="CO8078"/>
      <c r="CP8078"/>
      <c r="CQ8078"/>
      <c r="CR8078"/>
      <c r="CS8078"/>
      <c r="CT8078"/>
      <c r="CU8078"/>
      <c r="CV8078"/>
    </row>
    <row r="8079" spans="10:100" x14ac:dyDescent="0.25">
      <c r="J8079"/>
      <c r="K8079"/>
      <c r="L8079"/>
      <c r="M8079"/>
      <c r="N8079"/>
      <c r="O8079"/>
      <c r="P8079"/>
      <c r="Q8079"/>
      <c r="R8079"/>
      <c r="S8079"/>
      <c r="T8079"/>
      <c r="U8079"/>
      <c r="V8079"/>
      <c r="W8079"/>
      <c r="X8079"/>
      <c r="Y8079"/>
      <c r="Z8079"/>
      <c r="AA8079"/>
      <c r="AB8079"/>
      <c r="AC8079"/>
      <c r="AD8079"/>
      <c r="AE8079"/>
      <c r="AF8079"/>
      <c r="AG8079"/>
      <c r="AH8079"/>
      <c r="AI8079"/>
      <c r="AJ8079"/>
      <c r="AK8079"/>
      <c r="AL8079"/>
      <c r="AM8079"/>
      <c r="AN8079"/>
      <c r="AO8079"/>
      <c r="AP8079"/>
      <c r="AQ8079"/>
      <c r="AR8079"/>
      <c r="AS8079"/>
      <c r="AT8079"/>
      <c r="AU8079"/>
      <c r="AV8079"/>
      <c r="AW8079"/>
      <c r="AX8079"/>
      <c r="AY8079"/>
      <c r="AZ8079"/>
      <c r="BA8079"/>
      <c r="BB8079"/>
      <c r="BC8079"/>
      <c r="BD8079"/>
      <c r="BE8079"/>
      <c r="BF8079"/>
      <c r="BG8079"/>
      <c r="BH8079"/>
      <c r="BI8079"/>
      <c r="BJ8079"/>
      <c r="BK8079"/>
      <c r="BL8079"/>
      <c r="BM8079"/>
      <c r="BN8079"/>
      <c r="BO8079"/>
      <c r="BP8079"/>
      <c r="BQ8079"/>
      <c r="BR8079"/>
      <c r="BS8079"/>
      <c r="BT8079"/>
      <c r="BU8079"/>
      <c r="BV8079"/>
      <c r="BW8079"/>
      <c r="BX8079"/>
      <c r="BY8079"/>
      <c r="BZ8079"/>
      <c r="CA8079"/>
      <c r="CB8079"/>
      <c r="CC8079"/>
      <c r="CD8079"/>
      <c r="CE8079"/>
      <c r="CF8079"/>
      <c r="CG8079"/>
      <c r="CH8079"/>
      <c r="CI8079"/>
      <c r="CJ8079"/>
      <c r="CK8079"/>
      <c r="CL8079"/>
      <c r="CM8079"/>
      <c r="CN8079"/>
      <c r="CO8079"/>
      <c r="CP8079"/>
      <c r="CQ8079"/>
      <c r="CR8079"/>
      <c r="CS8079"/>
      <c r="CT8079"/>
      <c r="CU8079"/>
      <c r="CV8079"/>
    </row>
    <row r="8080" spans="10:100" x14ac:dyDescent="0.25">
      <c r="J8080"/>
      <c r="K8080"/>
      <c r="L8080"/>
      <c r="M8080"/>
      <c r="N8080"/>
      <c r="O8080"/>
      <c r="P8080"/>
      <c r="Q8080"/>
      <c r="R8080"/>
      <c r="S8080"/>
      <c r="T8080"/>
      <c r="U8080"/>
      <c r="V8080"/>
      <c r="W8080"/>
      <c r="X8080"/>
      <c r="Y8080"/>
      <c r="Z8080"/>
      <c r="AA8080"/>
      <c r="AB8080"/>
      <c r="AC8080"/>
      <c r="AD8080"/>
      <c r="AE8080"/>
      <c r="AF8080"/>
      <c r="AG8080"/>
      <c r="AH8080"/>
      <c r="AI8080"/>
      <c r="AJ8080"/>
      <c r="AK8080"/>
      <c r="AL8080"/>
      <c r="AM8080"/>
      <c r="AN8080"/>
      <c r="AO8080"/>
      <c r="AP8080"/>
      <c r="AQ8080"/>
      <c r="AR8080"/>
      <c r="AS8080"/>
      <c r="AT8080"/>
      <c r="AU8080"/>
      <c r="AV8080"/>
      <c r="AW8080"/>
      <c r="AX8080"/>
      <c r="AY8080"/>
      <c r="AZ8080"/>
      <c r="BA8080"/>
      <c r="BB8080"/>
      <c r="BC8080"/>
      <c r="BD8080"/>
      <c r="BE8080"/>
      <c r="BF8080"/>
      <c r="BG8080"/>
      <c r="BH8080"/>
      <c r="BI8080"/>
      <c r="BJ8080"/>
      <c r="BK8080"/>
      <c r="BL8080"/>
      <c r="BM8080"/>
      <c r="BN8080"/>
      <c r="BO8080"/>
      <c r="BP8080"/>
      <c r="BQ8080"/>
      <c r="BR8080"/>
      <c r="BS8080"/>
      <c r="BT8080"/>
      <c r="BU8080"/>
      <c r="BV8080"/>
      <c r="BW8080"/>
      <c r="BX8080"/>
      <c r="BY8080"/>
      <c r="BZ8080"/>
      <c r="CA8080"/>
      <c r="CB8080"/>
      <c r="CC8080"/>
      <c r="CD8080"/>
      <c r="CE8080"/>
      <c r="CF8080"/>
      <c r="CG8080"/>
      <c r="CH8080"/>
      <c r="CI8080"/>
      <c r="CJ8080"/>
      <c r="CK8080"/>
      <c r="CL8080"/>
      <c r="CM8080"/>
      <c r="CN8080"/>
      <c r="CO8080"/>
      <c r="CP8080"/>
      <c r="CQ8080"/>
      <c r="CR8080"/>
      <c r="CS8080"/>
      <c r="CT8080"/>
      <c r="CU8080"/>
      <c r="CV8080"/>
    </row>
    <row r="8081" spans="10:100" x14ac:dyDescent="0.25">
      <c r="J8081"/>
      <c r="K8081"/>
      <c r="L8081"/>
      <c r="M8081"/>
      <c r="N8081"/>
      <c r="O8081"/>
      <c r="P8081"/>
      <c r="Q8081"/>
      <c r="R8081"/>
      <c r="S8081"/>
      <c r="T8081"/>
      <c r="U8081"/>
      <c r="V8081"/>
      <c r="W8081"/>
      <c r="X8081"/>
      <c r="Y8081"/>
      <c r="Z8081"/>
      <c r="AA8081"/>
      <c r="AB8081"/>
      <c r="AC8081"/>
      <c r="AD8081"/>
      <c r="AE8081"/>
      <c r="AF8081"/>
      <c r="AG8081"/>
      <c r="AH8081"/>
      <c r="AI8081"/>
      <c r="AJ8081"/>
      <c r="AK8081"/>
      <c r="AL8081"/>
      <c r="AM8081"/>
      <c r="AN8081"/>
      <c r="AO8081"/>
      <c r="AP8081"/>
      <c r="AQ8081"/>
      <c r="AR8081"/>
      <c r="AS8081"/>
      <c r="AT8081"/>
      <c r="AU8081"/>
      <c r="AV8081"/>
      <c r="AW8081"/>
      <c r="AX8081"/>
      <c r="AY8081"/>
      <c r="AZ8081"/>
      <c r="BA8081"/>
      <c r="BB8081"/>
      <c r="BC8081"/>
      <c r="BD8081"/>
      <c r="BE8081"/>
      <c r="BF8081"/>
      <c r="BG8081"/>
      <c r="BH8081"/>
      <c r="BI8081"/>
      <c r="BJ8081"/>
      <c r="BK8081"/>
      <c r="BL8081"/>
      <c r="BM8081"/>
      <c r="BN8081"/>
      <c r="BO8081"/>
      <c r="BP8081"/>
      <c r="BQ8081"/>
      <c r="BR8081"/>
      <c r="BS8081"/>
      <c r="BT8081"/>
      <c r="BU8081"/>
      <c r="BV8081"/>
      <c r="BW8081"/>
      <c r="BX8081"/>
      <c r="BY8081"/>
      <c r="BZ8081"/>
      <c r="CA8081"/>
      <c r="CB8081"/>
      <c r="CC8081"/>
      <c r="CD8081"/>
      <c r="CE8081"/>
      <c r="CF8081"/>
      <c r="CG8081"/>
      <c r="CH8081"/>
      <c r="CI8081"/>
      <c r="CJ8081"/>
      <c r="CK8081"/>
      <c r="CL8081"/>
      <c r="CM8081"/>
      <c r="CN8081"/>
      <c r="CO8081"/>
      <c r="CP8081"/>
      <c r="CQ8081"/>
      <c r="CR8081"/>
      <c r="CS8081"/>
      <c r="CT8081"/>
      <c r="CU8081"/>
      <c r="CV8081"/>
    </row>
    <row r="8082" spans="10:100" x14ac:dyDescent="0.25">
      <c r="J8082"/>
      <c r="K8082"/>
      <c r="L8082"/>
      <c r="M8082"/>
      <c r="N8082"/>
      <c r="O8082"/>
      <c r="P8082"/>
      <c r="Q8082"/>
      <c r="R8082"/>
      <c r="S8082"/>
      <c r="T8082"/>
      <c r="U8082"/>
      <c r="V8082"/>
      <c r="W8082"/>
      <c r="X8082"/>
      <c r="Y8082"/>
      <c r="Z8082"/>
      <c r="AA8082"/>
      <c r="AB8082"/>
      <c r="AC8082"/>
      <c r="AD8082"/>
      <c r="AE8082"/>
      <c r="AF8082"/>
      <c r="AG8082"/>
      <c r="AH8082"/>
      <c r="AI8082"/>
      <c r="AJ8082"/>
      <c r="AK8082"/>
      <c r="AL8082"/>
      <c r="AM8082"/>
      <c r="AN8082"/>
      <c r="AO8082"/>
      <c r="AP8082"/>
      <c r="AQ8082"/>
      <c r="AR8082"/>
      <c r="AS8082"/>
      <c r="AT8082"/>
      <c r="AU8082"/>
      <c r="AV8082"/>
      <c r="AW8082"/>
      <c r="AX8082"/>
      <c r="AY8082"/>
      <c r="AZ8082"/>
      <c r="BA8082"/>
      <c r="BB8082"/>
      <c r="BC8082"/>
      <c r="BD8082"/>
      <c r="BE8082"/>
      <c r="BF8082"/>
      <c r="BG8082"/>
      <c r="BH8082"/>
      <c r="BI8082"/>
      <c r="BJ8082"/>
      <c r="BK8082"/>
      <c r="BL8082"/>
      <c r="BM8082"/>
      <c r="BN8082"/>
      <c r="BO8082"/>
      <c r="BP8082"/>
      <c r="BQ8082"/>
      <c r="BR8082"/>
      <c r="BS8082"/>
      <c r="BT8082"/>
      <c r="BU8082"/>
      <c r="BV8082"/>
      <c r="BW8082"/>
      <c r="BX8082"/>
      <c r="BY8082"/>
      <c r="BZ8082"/>
      <c r="CA8082"/>
      <c r="CB8082"/>
      <c r="CC8082"/>
      <c r="CD8082"/>
      <c r="CE8082"/>
      <c r="CF8082"/>
      <c r="CG8082"/>
      <c r="CH8082"/>
      <c r="CI8082"/>
      <c r="CJ8082"/>
      <c r="CK8082"/>
      <c r="CL8082"/>
      <c r="CM8082"/>
      <c r="CN8082"/>
      <c r="CO8082"/>
      <c r="CP8082"/>
      <c r="CQ8082"/>
      <c r="CR8082"/>
      <c r="CS8082"/>
      <c r="CT8082"/>
      <c r="CU8082"/>
      <c r="CV8082"/>
    </row>
    <row r="8083" spans="10:100" x14ac:dyDescent="0.25">
      <c r="J8083"/>
      <c r="K8083"/>
      <c r="L8083"/>
      <c r="M8083"/>
      <c r="N8083"/>
      <c r="O8083"/>
      <c r="P8083"/>
      <c r="Q8083"/>
      <c r="R8083"/>
      <c r="S8083"/>
      <c r="T8083"/>
      <c r="U8083"/>
      <c r="V8083"/>
      <c r="W8083"/>
      <c r="X8083"/>
      <c r="Y8083"/>
      <c r="Z8083"/>
      <c r="AA8083"/>
      <c r="AB8083"/>
      <c r="AC8083"/>
      <c r="AD8083"/>
      <c r="AE8083"/>
      <c r="AF8083"/>
      <c r="AG8083"/>
      <c r="AH8083"/>
      <c r="AI8083"/>
      <c r="AJ8083"/>
      <c r="AK8083"/>
      <c r="AL8083"/>
      <c r="AM8083"/>
      <c r="AN8083"/>
      <c r="AO8083"/>
      <c r="AP8083"/>
      <c r="AQ8083"/>
      <c r="AR8083"/>
      <c r="AS8083"/>
      <c r="AT8083"/>
      <c r="AU8083"/>
      <c r="AV8083"/>
      <c r="AW8083"/>
      <c r="AX8083"/>
      <c r="AY8083"/>
      <c r="AZ8083"/>
      <c r="BA8083"/>
      <c r="BB8083"/>
      <c r="BC8083"/>
      <c r="BD8083"/>
      <c r="BE8083"/>
      <c r="BF8083"/>
      <c r="BG8083"/>
      <c r="BH8083"/>
      <c r="BI8083"/>
      <c r="BJ8083"/>
      <c r="BK8083"/>
      <c r="BL8083"/>
      <c r="BM8083"/>
      <c r="BN8083"/>
      <c r="BO8083"/>
      <c r="BP8083"/>
      <c r="BQ8083"/>
      <c r="BR8083"/>
      <c r="BS8083"/>
      <c r="BT8083"/>
      <c r="BU8083"/>
      <c r="BV8083"/>
      <c r="BW8083"/>
      <c r="BX8083"/>
      <c r="BY8083"/>
      <c r="BZ8083"/>
      <c r="CA8083"/>
      <c r="CB8083"/>
      <c r="CC8083"/>
      <c r="CD8083"/>
      <c r="CE8083"/>
      <c r="CF8083"/>
      <c r="CG8083"/>
      <c r="CH8083"/>
      <c r="CI8083"/>
      <c r="CJ8083"/>
      <c r="CK8083"/>
      <c r="CL8083"/>
      <c r="CM8083"/>
      <c r="CN8083"/>
      <c r="CO8083"/>
      <c r="CP8083"/>
      <c r="CQ8083"/>
      <c r="CR8083"/>
      <c r="CS8083"/>
      <c r="CT8083"/>
      <c r="CU8083"/>
      <c r="CV8083"/>
    </row>
    <row r="8084" spans="10:100" x14ac:dyDescent="0.25">
      <c r="J8084"/>
      <c r="K8084"/>
      <c r="L8084"/>
      <c r="M8084"/>
      <c r="N8084"/>
      <c r="O8084"/>
      <c r="P8084"/>
      <c r="Q8084"/>
      <c r="R8084"/>
      <c r="S8084"/>
      <c r="T8084"/>
      <c r="U8084"/>
      <c r="V8084"/>
      <c r="W8084"/>
      <c r="X8084"/>
      <c r="Y8084"/>
      <c r="Z8084"/>
      <c r="AA8084"/>
      <c r="AB8084"/>
      <c r="AC8084"/>
      <c r="AD8084"/>
      <c r="AE8084"/>
      <c r="AF8084"/>
      <c r="AG8084"/>
      <c r="AH8084"/>
      <c r="AI8084"/>
      <c r="AJ8084"/>
      <c r="AK8084"/>
      <c r="AL8084"/>
      <c r="AM8084"/>
      <c r="AN8084"/>
      <c r="AO8084"/>
      <c r="AP8084"/>
      <c r="AQ8084"/>
      <c r="AR8084"/>
      <c r="AS8084"/>
      <c r="AT8084"/>
      <c r="AU8084"/>
      <c r="AV8084"/>
      <c r="AW8084"/>
      <c r="AX8084"/>
      <c r="AY8084"/>
      <c r="AZ8084"/>
      <c r="BA8084"/>
      <c r="BB8084"/>
      <c r="BC8084"/>
      <c r="BD8084"/>
      <c r="BE8084"/>
      <c r="BF8084"/>
      <c r="BG8084"/>
      <c r="BH8084"/>
      <c r="BI8084"/>
      <c r="BJ8084"/>
      <c r="BK8084"/>
      <c r="BL8084"/>
      <c r="BM8084"/>
      <c r="BN8084"/>
      <c r="BO8084"/>
      <c r="BP8084"/>
      <c r="BQ8084"/>
      <c r="BR8084"/>
      <c r="BS8084"/>
      <c r="BT8084"/>
      <c r="BU8084"/>
      <c r="BV8084"/>
      <c r="BW8084"/>
      <c r="BX8084"/>
      <c r="BY8084"/>
      <c r="BZ8084"/>
      <c r="CA8084"/>
      <c r="CB8084"/>
      <c r="CC8084"/>
      <c r="CD8084"/>
      <c r="CE8084"/>
      <c r="CF8084"/>
      <c r="CG8084"/>
      <c r="CH8084"/>
      <c r="CI8084"/>
      <c r="CJ8084"/>
      <c r="CK8084"/>
      <c r="CL8084"/>
      <c r="CM8084"/>
      <c r="CN8084"/>
      <c r="CO8084"/>
      <c r="CP8084"/>
      <c r="CQ8084"/>
      <c r="CR8084"/>
      <c r="CS8084"/>
      <c r="CT8084"/>
      <c r="CU8084"/>
      <c r="CV8084"/>
    </row>
    <row r="8085" spans="10:100" x14ac:dyDescent="0.25">
      <c r="J8085"/>
      <c r="K8085"/>
      <c r="L8085"/>
      <c r="M8085"/>
      <c r="N8085"/>
      <c r="O8085"/>
      <c r="P8085"/>
      <c r="Q8085"/>
      <c r="R8085"/>
      <c r="S8085"/>
      <c r="T8085"/>
      <c r="U8085"/>
      <c r="V8085"/>
      <c r="W8085"/>
      <c r="X8085"/>
      <c r="Y8085"/>
      <c r="Z8085"/>
      <c r="AA8085"/>
      <c r="AB8085"/>
      <c r="AC8085"/>
      <c r="AD8085"/>
      <c r="AE8085"/>
      <c r="AF8085"/>
      <c r="AG8085"/>
      <c r="AH8085"/>
      <c r="AI8085"/>
      <c r="AJ8085"/>
      <c r="AK8085"/>
      <c r="AL8085"/>
      <c r="AM8085"/>
      <c r="AN8085"/>
      <c r="AO8085"/>
      <c r="AP8085"/>
      <c r="AQ8085"/>
      <c r="AR8085"/>
      <c r="AS8085"/>
      <c r="AT8085"/>
      <c r="AU8085"/>
      <c r="AV8085"/>
      <c r="AW8085"/>
      <c r="AX8085"/>
      <c r="AY8085"/>
      <c r="AZ8085"/>
      <c r="BA8085"/>
      <c r="BB8085"/>
      <c r="BC8085"/>
      <c r="BD8085"/>
      <c r="BE8085"/>
      <c r="BF8085"/>
      <c r="BG8085"/>
      <c r="BH8085"/>
      <c r="BI8085"/>
      <c r="BJ8085"/>
      <c r="BK8085"/>
      <c r="BL8085"/>
      <c r="BM8085"/>
      <c r="BN8085"/>
      <c r="BO8085"/>
      <c r="BP8085"/>
      <c r="BQ8085"/>
      <c r="BR8085"/>
      <c r="BS8085"/>
      <c r="BT8085"/>
      <c r="BU8085"/>
      <c r="BV8085"/>
      <c r="BW8085"/>
      <c r="BX8085"/>
      <c r="BY8085"/>
      <c r="BZ8085"/>
      <c r="CA8085"/>
      <c r="CB8085"/>
      <c r="CC8085"/>
      <c r="CD8085"/>
      <c r="CE8085"/>
      <c r="CF8085"/>
      <c r="CG8085"/>
      <c r="CH8085"/>
      <c r="CI8085"/>
      <c r="CJ8085"/>
      <c r="CK8085"/>
      <c r="CL8085"/>
      <c r="CM8085"/>
      <c r="CN8085"/>
      <c r="CO8085"/>
      <c r="CP8085"/>
      <c r="CQ8085"/>
      <c r="CR8085"/>
      <c r="CS8085"/>
      <c r="CT8085"/>
      <c r="CU8085"/>
      <c r="CV8085"/>
    </row>
    <row r="8086" spans="10:100" x14ac:dyDescent="0.25">
      <c r="J8086"/>
      <c r="K8086"/>
      <c r="L8086"/>
      <c r="M8086"/>
      <c r="N8086"/>
      <c r="O8086"/>
      <c r="P8086"/>
      <c r="Q8086"/>
      <c r="R8086"/>
      <c r="S8086"/>
      <c r="T8086"/>
      <c r="U8086"/>
      <c r="V8086"/>
      <c r="W8086"/>
      <c r="X8086"/>
      <c r="Y8086"/>
      <c r="Z8086"/>
      <c r="AA8086"/>
      <c r="AB8086"/>
      <c r="AC8086"/>
      <c r="AD8086"/>
      <c r="AE8086"/>
      <c r="AF8086"/>
      <c r="AG8086"/>
      <c r="AH8086"/>
      <c r="AI8086"/>
      <c r="AJ8086"/>
      <c r="AK8086"/>
      <c r="AL8086"/>
      <c r="AM8086"/>
      <c r="AN8086"/>
      <c r="AO8086"/>
      <c r="AP8086"/>
      <c r="AQ8086"/>
      <c r="AR8086"/>
      <c r="AS8086"/>
      <c r="AT8086"/>
      <c r="AU8086"/>
      <c r="AV8086"/>
      <c r="AW8086"/>
      <c r="AX8086"/>
      <c r="AY8086"/>
      <c r="AZ8086"/>
      <c r="BA8086"/>
      <c r="BB8086"/>
      <c r="BC8086"/>
      <c r="BD8086"/>
      <c r="BE8086"/>
      <c r="BF8086"/>
      <c r="BG8086"/>
      <c r="BH8086"/>
      <c r="BI8086"/>
      <c r="BJ8086"/>
      <c r="BK8086"/>
      <c r="BL8086"/>
      <c r="BM8086"/>
      <c r="BN8086"/>
      <c r="BO8086"/>
      <c r="BP8086"/>
      <c r="BQ8086"/>
      <c r="BR8086"/>
      <c r="BS8086"/>
      <c r="BT8086"/>
      <c r="BU8086"/>
      <c r="BV8086"/>
      <c r="BW8086"/>
      <c r="BX8086"/>
      <c r="BY8086"/>
      <c r="BZ8086"/>
      <c r="CA8086"/>
      <c r="CB8086"/>
      <c r="CC8086"/>
      <c r="CD8086"/>
      <c r="CE8086"/>
      <c r="CF8086"/>
      <c r="CG8086"/>
      <c r="CH8086"/>
      <c r="CI8086"/>
      <c r="CJ8086"/>
      <c r="CK8086"/>
      <c r="CL8086"/>
      <c r="CM8086"/>
      <c r="CN8086"/>
      <c r="CO8086"/>
      <c r="CP8086"/>
      <c r="CQ8086"/>
      <c r="CR8086"/>
      <c r="CS8086"/>
      <c r="CT8086"/>
      <c r="CU8086"/>
      <c r="CV8086"/>
    </row>
    <row r="8087" spans="10:100" x14ac:dyDescent="0.25">
      <c r="J8087"/>
      <c r="K8087"/>
      <c r="L8087"/>
      <c r="M8087"/>
      <c r="N8087"/>
      <c r="O8087"/>
      <c r="P8087"/>
      <c r="Q8087"/>
      <c r="R8087"/>
      <c r="S8087"/>
      <c r="T8087"/>
      <c r="U8087"/>
      <c r="V8087"/>
      <c r="W8087"/>
      <c r="X8087"/>
      <c r="Y8087"/>
      <c r="Z8087"/>
      <c r="AA8087"/>
      <c r="AB8087"/>
      <c r="AC8087"/>
      <c r="AD8087"/>
      <c r="AE8087"/>
      <c r="AF8087"/>
      <c r="AG8087"/>
      <c r="AH8087"/>
      <c r="AI8087"/>
      <c r="AJ8087"/>
      <c r="AK8087"/>
      <c r="AL8087"/>
      <c r="AM8087"/>
      <c r="AN8087"/>
      <c r="AO8087"/>
      <c r="AP8087"/>
      <c r="AQ8087"/>
      <c r="AR8087"/>
      <c r="AS8087"/>
      <c r="AT8087"/>
      <c r="AU8087"/>
      <c r="AV8087"/>
      <c r="AW8087"/>
      <c r="AX8087"/>
      <c r="AY8087"/>
      <c r="AZ8087"/>
      <c r="BA8087"/>
      <c r="BB8087"/>
      <c r="BC8087"/>
      <c r="BD8087"/>
      <c r="BE8087"/>
      <c r="BF8087"/>
      <c r="BG8087"/>
      <c r="BH8087"/>
      <c r="BI8087"/>
      <c r="BJ8087"/>
      <c r="BK8087"/>
      <c r="BL8087"/>
      <c r="BM8087"/>
      <c r="BN8087"/>
      <c r="BO8087"/>
      <c r="BP8087"/>
      <c r="BQ8087"/>
      <c r="BR8087"/>
      <c r="BS8087"/>
      <c r="BT8087"/>
      <c r="BU8087"/>
      <c r="BV8087"/>
      <c r="BW8087"/>
      <c r="BX8087"/>
      <c r="BY8087"/>
      <c r="BZ8087"/>
      <c r="CA8087"/>
      <c r="CB8087"/>
      <c r="CC8087"/>
      <c r="CD8087"/>
      <c r="CE8087"/>
      <c r="CF8087"/>
      <c r="CG8087"/>
      <c r="CH8087"/>
      <c r="CI8087"/>
      <c r="CJ8087"/>
      <c r="CK8087"/>
      <c r="CL8087"/>
      <c r="CM8087"/>
      <c r="CN8087"/>
      <c r="CO8087"/>
      <c r="CP8087"/>
      <c r="CQ8087"/>
      <c r="CR8087"/>
      <c r="CS8087"/>
      <c r="CT8087"/>
      <c r="CU8087"/>
      <c r="CV8087"/>
    </row>
    <row r="8088" spans="10:100" x14ac:dyDescent="0.25">
      <c r="J8088"/>
      <c r="K8088"/>
      <c r="L8088"/>
      <c r="M8088"/>
      <c r="N8088"/>
      <c r="O8088"/>
      <c r="P8088"/>
      <c r="Q8088"/>
      <c r="R8088"/>
      <c r="S8088"/>
      <c r="T8088"/>
      <c r="U8088"/>
      <c r="V8088"/>
      <c r="W8088"/>
      <c r="X8088"/>
      <c r="Y8088"/>
      <c r="Z8088"/>
      <c r="AA8088"/>
      <c r="AB8088"/>
      <c r="AC8088"/>
      <c r="AD8088"/>
      <c r="AE8088"/>
      <c r="AF8088"/>
      <c r="AG8088"/>
      <c r="AH8088"/>
      <c r="AI8088"/>
      <c r="AJ8088"/>
      <c r="AK8088"/>
      <c r="AL8088"/>
      <c r="AM8088"/>
      <c r="AN8088"/>
      <c r="AO8088"/>
      <c r="AP8088"/>
      <c r="AQ8088"/>
      <c r="AR8088"/>
      <c r="AS8088"/>
      <c r="AT8088"/>
      <c r="AU8088"/>
      <c r="AV8088"/>
      <c r="AW8088"/>
      <c r="AX8088"/>
      <c r="AY8088"/>
      <c r="AZ8088"/>
      <c r="BA8088"/>
      <c r="BB8088"/>
      <c r="BC8088"/>
      <c r="BD8088"/>
      <c r="BE8088"/>
      <c r="BF8088"/>
      <c r="BG8088"/>
      <c r="BH8088"/>
      <c r="BI8088"/>
      <c r="BJ8088"/>
      <c r="BK8088"/>
      <c r="BL8088"/>
      <c r="BM8088"/>
      <c r="BN8088"/>
      <c r="BO8088"/>
      <c r="BP8088"/>
      <c r="BQ8088"/>
      <c r="BR8088"/>
      <c r="BS8088"/>
      <c r="BT8088"/>
      <c r="BU8088"/>
      <c r="BV8088"/>
      <c r="BW8088"/>
      <c r="BX8088"/>
      <c r="BY8088"/>
      <c r="BZ8088"/>
      <c r="CA8088"/>
      <c r="CB8088"/>
      <c r="CC8088"/>
      <c r="CD8088"/>
      <c r="CE8088"/>
      <c r="CF8088"/>
      <c r="CG8088"/>
      <c r="CH8088"/>
      <c r="CI8088"/>
      <c r="CJ8088"/>
      <c r="CK8088"/>
      <c r="CL8088"/>
      <c r="CM8088"/>
      <c r="CN8088"/>
      <c r="CO8088"/>
      <c r="CP8088"/>
      <c r="CQ8088"/>
      <c r="CR8088"/>
      <c r="CS8088"/>
      <c r="CT8088"/>
      <c r="CU8088"/>
      <c r="CV8088"/>
    </row>
    <row r="8089" spans="10:100" x14ac:dyDescent="0.25">
      <c r="J8089"/>
      <c r="K8089"/>
      <c r="L8089"/>
      <c r="M8089"/>
      <c r="N8089"/>
      <c r="O8089"/>
      <c r="P8089"/>
      <c r="Q8089"/>
      <c r="R8089"/>
      <c r="S8089"/>
      <c r="T8089"/>
      <c r="U8089"/>
      <c r="V8089"/>
      <c r="W8089"/>
      <c r="X8089"/>
      <c r="Y8089"/>
      <c r="Z8089"/>
      <c r="AA8089"/>
      <c r="AB8089"/>
      <c r="AC8089"/>
      <c r="AD8089"/>
      <c r="AE8089"/>
      <c r="AF8089"/>
      <c r="AG8089"/>
      <c r="AH8089"/>
      <c r="AI8089"/>
      <c r="AJ8089"/>
      <c r="AK8089"/>
      <c r="AL8089"/>
      <c r="AM8089"/>
      <c r="AN8089"/>
      <c r="AO8089"/>
      <c r="AP8089"/>
      <c r="AQ8089"/>
      <c r="AR8089"/>
      <c r="AS8089"/>
      <c r="AT8089"/>
      <c r="AU8089"/>
      <c r="AV8089"/>
      <c r="AW8089"/>
      <c r="AX8089"/>
      <c r="AY8089"/>
      <c r="AZ8089"/>
      <c r="BA8089"/>
      <c r="BB8089"/>
      <c r="BC8089"/>
      <c r="BD8089"/>
      <c r="BE8089"/>
      <c r="BF8089"/>
      <c r="BG8089"/>
      <c r="BH8089"/>
      <c r="BI8089"/>
      <c r="BJ8089"/>
      <c r="BK8089"/>
      <c r="BL8089"/>
      <c r="BM8089"/>
      <c r="BN8089"/>
      <c r="BO8089"/>
      <c r="BP8089"/>
      <c r="BQ8089"/>
      <c r="BR8089"/>
      <c r="BS8089"/>
      <c r="BT8089"/>
      <c r="BU8089"/>
      <c r="BV8089"/>
      <c r="BW8089"/>
      <c r="BX8089"/>
      <c r="BY8089"/>
      <c r="BZ8089"/>
      <c r="CA8089"/>
      <c r="CB8089"/>
      <c r="CC8089"/>
      <c r="CD8089"/>
      <c r="CE8089"/>
      <c r="CF8089"/>
      <c r="CG8089"/>
      <c r="CH8089"/>
      <c r="CI8089"/>
      <c r="CJ8089"/>
      <c r="CK8089"/>
      <c r="CL8089"/>
      <c r="CM8089"/>
      <c r="CN8089"/>
      <c r="CO8089"/>
      <c r="CP8089"/>
      <c r="CQ8089"/>
      <c r="CR8089"/>
      <c r="CS8089"/>
      <c r="CT8089"/>
      <c r="CU8089"/>
      <c r="CV8089"/>
    </row>
    <row r="8090" spans="10:100" x14ac:dyDescent="0.25">
      <c r="J8090"/>
      <c r="K8090"/>
      <c r="L8090"/>
      <c r="M8090"/>
      <c r="N8090"/>
      <c r="O8090"/>
      <c r="P8090"/>
      <c r="Q8090"/>
      <c r="R8090"/>
      <c r="S8090"/>
      <c r="T8090"/>
      <c r="U8090"/>
      <c r="V8090"/>
      <c r="W8090"/>
      <c r="X8090"/>
      <c r="Y8090"/>
      <c r="Z8090"/>
      <c r="AA8090"/>
      <c r="AB8090"/>
      <c r="AC8090"/>
      <c r="AD8090"/>
      <c r="AE8090"/>
      <c r="AF8090"/>
      <c r="AG8090"/>
      <c r="AH8090"/>
      <c r="AI8090"/>
      <c r="AJ8090"/>
      <c r="AK8090"/>
      <c r="AL8090"/>
      <c r="AM8090"/>
      <c r="AN8090"/>
      <c r="AO8090"/>
      <c r="AP8090"/>
      <c r="AQ8090"/>
      <c r="AR8090"/>
      <c r="AS8090"/>
      <c r="AT8090"/>
      <c r="AU8090"/>
      <c r="AV8090"/>
      <c r="AW8090"/>
      <c r="AX8090"/>
      <c r="AY8090"/>
      <c r="AZ8090"/>
      <c r="BA8090"/>
      <c r="BB8090"/>
      <c r="BC8090"/>
      <c r="BD8090"/>
      <c r="BE8090"/>
      <c r="BF8090"/>
      <c r="BG8090"/>
      <c r="BH8090"/>
      <c r="BI8090"/>
      <c r="BJ8090"/>
      <c r="BK8090"/>
      <c r="BL8090"/>
      <c r="BM8090"/>
      <c r="BN8090"/>
      <c r="BO8090"/>
      <c r="BP8090"/>
      <c r="BQ8090"/>
      <c r="BR8090"/>
      <c r="BS8090"/>
      <c r="BT8090"/>
      <c r="BU8090"/>
      <c r="BV8090"/>
      <c r="BW8090"/>
      <c r="BX8090"/>
      <c r="BY8090"/>
      <c r="BZ8090"/>
      <c r="CA8090"/>
      <c r="CB8090"/>
      <c r="CC8090"/>
      <c r="CD8090"/>
      <c r="CE8090"/>
      <c r="CF8090"/>
      <c r="CG8090"/>
      <c r="CH8090"/>
      <c r="CI8090"/>
      <c r="CJ8090"/>
      <c r="CK8090"/>
      <c r="CL8090"/>
      <c r="CM8090"/>
      <c r="CN8090"/>
      <c r="CO8090"/>
      <c r="CP8090"/>
      <c r="CQ8090"/>
      <c r="CR8090"/>
      <c r="CS8090"/>
      <c r="CT8090"/>
      <c r="CU8090"/>
      <c r="CV8090"/>
    </row>
    <row r="8091" spans="10:100" x14ac:dyDescent="0.25">
      <c r="J8091"/>
      <c r="K8091"/>
      <c r="L8091"/>
      <c r="M8091"/>
      <c r="N8091"/>
      <c r="O8091"/>
      <c r="P8091"/>
      <c r="Q8091"/>
      <c r="R8091"/>
      <c r="S8091"/>
      <c r="T8091"/>
      <c r="U8091"/>
      <c r="V8091"/>
      <c r="W8091"/>
      <c r="X8091"/>
      <c r="Y8091"/>
      <c r="Z8091"/>
      <c r="AA8091"/>
      <c r="AB8091"/>
      <c r="AC8091"/>
      <c r="AD8091"/>
      <c r="AE8091"/>
      <c r="AF8091"/>
      <c r="AG8091"/>
      <c r="AH8091"/>
      <c r="AI8091"/>
      <c r="AJ8091"/>
      <c r="AK8091"/>
      <c r="AL8091"/>
      <c r="AM8091"/>
      <c r="AN8091"/>
      <c r="AO8091"/>
      <c r="AP8091"/>
      <c r="AQ8091"/>
      <c r="AR8091"/>
      <c r="AS8091"/>
      <c r="AT8091"/>
      <c r="AU8091"/>
      <c r="AV8091"/>
      <c r="AW8091"/>
      <c r="AX8091"/>
      <c r="AY8091"/>
      <c r="AZ8091"/>
      <c r="BA8091"/>
      <c r="BB8091"/>
      <c r="BC8091"/>
      <c r="BD8091"/>
      <c r="BE8091"/>
      <c r="BF8091"/>
      <c r="BG8091"/>
      <c r="BH8091"/>
      <c r="BI8091"/>
      <c r="BJ8091"/>
      <c r="BK8091"/>
      <c r="BL8091"/>
      <c r="BM8091"/>
      <c r="BN8091"/>
      <c r="BO8091"/>
      <c r="BP8091"/>
      <c r="BQ8091"/>
      <c r="BR8091"/>
      <c r="BS8091"/>
      <c r="BT8091"/>
      <c r="BU8091"/>
      <c r="BV8091"/>
      <c r="BW8091"/>
      <c r="BX8091"/>
      <c r="BY8091"/>
      <c r="BZ8091"/>
      <c r="CA8091"/>
      <c r="CB8091"/>
      <c r="CC8091"/>
      <c r="CD8091"/>
      <c r="CE8091"/>
      <c r="CF8091"/>
      <c r="CG8091"/>
      <c r="CH8091"/>
      <c r="CI8091"/>
      <c r="CJ8091"/>
      <c r="CK8091"/>
      <c r="CL8091"/>
      <c r="CM8091"/>
      <c r="CN8091"/>
      <c r="CO8091"/>
      <c r="CP8091"/>
      <c r="CQ8091"/>
      <c r="CR8091"/>
      <c r="CS8091"/>
      <c r="CT8091"/>
      <c r="CU8091"/>
      <c r="CV8091"/>
    </row>
    <row r="8092" spans="10:100" x14ac:dyDescent="0.25">
      <c r="J8092"/>
      <c r="K8092"/>
      <c r="L8092"/>
      <c r="M8092"/>
      <c r="N8092"/>
      <c r="O8092"/>
      <c r="P8092"/>
      <c r="Q8092"/>
      <c r="R8092"/>
      <c r="S8092"/>
      <c r="T8092"/>
      <c r="U8092"/>
      <c r="V8092"/>
      <c r="W8092"/>
      <c r="X8092"/>
      <c r="Y8092"/>
      <c r="Z8092"/>
      <c r="AA8092"/>
      <c r="AB8092"/>
      <c r="AC8092"/>
      <c r="AD8092"/>
      <c r="AE8092"/>
      <c r="AF8092"/>
      <c r="AG8092"/>
      <c r="AH8092"/>
      <c r="AI8092"/>
      <c r="AJ8092"/>
      <c r="AK8092"/>
      <c r="AL8092"/>
      <c r="AM8092"/>
      <c r="AN8092"/>
      <c r="AO8092"/>
      <c r="AP8092"/>
      <c r="AQ8092"/>
      <c r="AR8092"/>
      <c r="AS8092"/>
      <c r="AT8092"/>
      <c r="AU8092"/>
      <c r="AV8092"/>
      <c r="AW8092"/>
      <c r="AX8092"/>
      <c r="AY8092"/>
      <c r="AZ8092"/>
      <c r="BA8092"/>
      <c r="BB8092"/>
      <c r="BC8092"/>
      <c r="BD8092"/>
      <c r="BE8092"/>
      <c r="BF8092"/>
      <c r="BG8092"/>
      <c r="BH8092"/>
      <c r="BI8092"/>
      <c r="BJ8092"/>
      <c r="BK8092"/>
      <c r="BL8092"/>
      <c r="BM8092"/>
      <c r="BN8092"/>
      <c r="BO8092"/>
      <c r="BP8092"/>
      <c r="BQ8092"/>
      <c r="BR8092"/>
      <c r="BS8092"/>
      <c r="BT8092"/>
      <c r="BU8092"/>
      <c r="BV8092"/>
      <c r="BW8092"/>
      <c r="BX8092"/>
      <c r="BY8092"/>
      <c r="BZ8092"/>
      <c r="CA8092"/>
      <c r="CB8092"/>
      <c r="CC8092"/>
      <c r="CD8092"/>
      <c r="CE8092"/>
      <c r="CF8092"/>
      <c r="CG8092"/>
      <c r="CH8092"/>
      <c r="CI8092"/>
      <c r="CJ8092"/>
      <c r="CK8092"/>
      <c r="CL8092"/>
      <c r="CM8092"/>
      <c r="CN8092"/>
      <c r="CO8092"/>
      <c r="CP8092"/>
      <c r="CQ8092"/>
      <c r="CR8092"/>
      <c r="CS8092"/>
      <c r="CT8092"/>
      <c r="CU8092"/>
      <c r="CV8092"/>
    </row>
    <row r="8093" spans="10:100" x14ac:dyDescent="0.25">
      <c r="J8093"/>
      <c r="K8093"/>
      <c r="L8093"/>
      <c r="M8093"/>
      <c r="N8093"/>
      <c r="O8093"/>
      <c r="P8093"/>
      <c r="Q8093"/>
      <c r="R8093"/>
      <c r="S8093"/>
      <c r="T8093"/>
      <c r="U8093"/>
      <c r="V8093"/>
      <c r="W8093"/>
      <c r="X8093"/>
      <c r="Y8093"/>
      <c r="Z8093"/>
      <c r="AA8093"/>
      <c r="AB8093"/>
      <c r="AC8093"/>
      <c r="AD8093"/>
      <c r="AE8093"/>
      <c r="AF8093"/>
      <c r="AG8093"/>
      <c r="AH8093"/>
      <c r="AI8093"/>
      <c r="AJ8093"/>
      <c r="AK8093"/>
      <c r="AL8093"/>
      <c r="AM8093"/>
      <c r="AN8093"/>
      <c r="AO8093"/>
      <c r="AP8093"/>
      <c r="AQ8093"/>
      <c r="AR8093"/>
      <c r="AS8093"/>
      <c r="AT8093"/>
      <c r="AU8093"/>
      <c r="AV8093"/>
      <c r="AW8093"/>
      <c r="AX8093"/>
      <c r="AY8093"/>
      <c r="AZ8093"/>
      <c r="BA8093"/>
      <c r="BB8093"/>
      <c r="BC8093"/>
      <c r="BD8093"/>
      <c r="BE8093"/>
      <c r="BF8093"/>
      <c r="BG8093"/>
      <c r="BH8093"/>
      <c r="BI8093"/>
      <c r="BJ8093"/>
      <c r="BK8093"/>
      <c r="BL8093"/>
      <c r="BM8093"/>
      <c r="BN8093"/>
      <c r="BO8093"/>
      <c r="BP8093"/>
      <c r="BQ8093"/>
      <c r="BR8093"/>
      <c r="BS8093"/>
      <c r="BT8093"/>
      <c r="BU8093"/>
      <c r="BV8093"/>
      <c r="BW8093"/>
      <c r="BX8093"/>
      <c r="BY8093"/>
      <c r="BZ8093"/>
      <c r="CA8093"/>
      <c r="CB8093"/>
      <c r="CC8093"/>
      <c r="CD8093"/>
      <c r="CE8093"/>
      <c r="CF8093"/>
      <c r="CG8093"/>
      <c r="CH8093"/>
      <c r="CI8093"/>
      <c r="CJ8093"/>
      <c r="CK8093"/>
      <c r="CL8093"/>
      <c r="CM8093"/>
      <c r="CN8093"/>
      <c r="CO8093"/>
      <c r="CP8093"/>
      <c r="CQ8093"/>
      <c r="CR8093"/>
      <c r="CS8093"/>
      <c r="CT8093"/>
      <c r="CU8093"/>
      <c r="CV8093"/>
    </row>
    <row r="8094" spans="10:100" x14ac:dyDescent="0.25">
      <c r="J8094"/>
      <c r="K8094"/>
      <c r="L8094"/>
      <c r="M8094"/>
      <c r="N8094"/>
      <c r="O8094"/>
      <c r="P8094"/>
      <c r="Q8094"/>
      <c r="R8094"/>
      <c r="S8094"/>
      <c r="T8094"/>
      <c r="U8094"/>
      <c r="V8094"/>
      <c r="W8094"/>
      <c r="X8094"/>
      <c r="Y8094"/>
      <c r="Z8094"/>
      <c r="AA8094"/>
      <c r="AB8094"/>
      <c r="AC8094"/>
      <c r="AD8094"/>
      <c r="AE8094"/>
      <c r="AF8094"/>
      <c r="AG8094"/>
      <c r="AH8094"/>
      <c r="AI8094"/>
      <c r="AJ8094"/>
      <c r="AK8094"/>
      <c r="AL8094"/>
      <c r="AM8094"/>
      <c r="AN8094"/>
      <c r="AO8094"/>
      <c r="AP8094"/>
      <c r="AQ8094"/>
      <c r="AR8094"/>
      <c r="AS8094"/>
      <c r="AT8094"/>
      <c r="AU8094"/>
      <c r="AV8094"/>
      <c r="AW8094"/>
      <c r="AX8094"/>
      <c r="AY8094"/>
      <c r="AZ8094"/>
      <c r="BA8094"/>
      <c r="BB8094"/>
      <c r="BC8094"/>
      <c r="BD8094"/>
      <c r="BE8094"/>
      <c r="BF8094"/>
      <c r="BG8094"/>
      <c r="BH8094"/>
      <c r="BI8094"/>
      <c r="BJ8094"/>
      <c r="BK8094"/>
      <c r="BL8094"/>
      <c r="BM8094"/>
      <c r="BN8094"/>
      <c r="BO8094"/>
      <c r="BP8094"/>
      <c r="BQ8094"/>
      <c r="BR8094"/>
      <c r="BS8094"/>
      <c r="BT8094"/>
      <c r="BU8094"/>
      <c r="BV8094"/>
      <c r="BW8094"/>
      <c r="BX8094"/>
      <c r="BY8094"/>
      <c r="BZ8094"/>
      <c r="CA8094"/>
      <c r="CB8094"/>
      <c r="CC8094"/>
      <c r="CD8094"/>
      <c r="CE8094"/>
      <c r="CF8094"/>
      <c r="CG8094"/>
      <c r="CH8094"/>
      <c r="CI8094"/>
      <c r="CJ8094"/>
      <c r="CK8094"/>
      <c r="CL8094"/>
      <c r="CM8094"/>
      <c r="CN8094"/>
      <c r="CO8094"/>
      <c r="CP8094"/>
      <c r="CQ8094"/>
      <c r="CR8094"/>
      <c r="CS8094"/>
      <c r="CT8094"/>
      <c r="CU8094"/>
      <c r="CV8094"/>
    </row>
    <row r="8095" spans="10:100" x14ac:dyDescent="0.25">
      <c r="J8095"/>
      <c r="K8095"/>
      <c r="L8095"/>
      <c r="M8095"/>
      <c r="N8095"/>
      <c r="O8095"/>
      <c r="P8095"/>
      <c r="Q8095"/>
      <c r="R8095"/>
      <c r="S8095"/>
      <c r="T8095"/>
      <c r="U8095"/>
      <c r="V8095"/>
      <c r="W8095"/>
      <c r="X8095"/>
      <c r="Y8095"/>
      <c r="Z8095"/>
      <c r="AA8095"/>
      <c r="AB8095"/>
      <c r="AC8095"/>
      <c r="AD8095"/>
      <c r="AE8095"/>
      <c r="AF8095"/>
      <c r="AG8095"/>
      <c r="AH8095"/>
      <c r="AI8095"/>
      <c r="AJ8095"/>
      <c r="AK8095"/>
      <c r="AL8095"/>
      <c r="AM8095"/>
      <c r="AN8095"/>
      <c r="AO8095"/>
      <c r="AP8095"/>
      <c r="AQ8095"/>
      <c r="AR8095"/>
      <c r="AS8095"/>
      <c r="AT8095"/>
      <c r="AU8095"/>
      <c r="AV8095"/>
      <c r="AW8095"/>
      <c r="AX8095"/>
      <c r="AY8095"/>
      <c r="AZ8095"/>
      <c r="BA8095"/>
      <c r="BB8095"/>
      <c r="BC8095"/>
      <c r="BD8095"/>
      <c r="BE8095"/>
      <c r="BF8095"/>
      <c r="BG8095"/>
      <c r="BH8095"/>
      <c r="BI8095"/>
      <c r="BJ8095"/>
      <c r="BK8095"/>
      <c r="BL8095"/>
      <c r="BM8095"/>
      <c r="BN8095"/>
      <c r="BO8095"/>
      <c r="BP8095"/>
      <c r="BQ8095"/>
      <c r="BR8095"/>
      <c r="BS8095"/>
      <c r="BT8095"/>
      <c r="BU8095"/>
      <c r="BV8095"/>
      <c r="BW8095"/>
      <c r="BX8095"/>
      <c r="BY8095"/>
      <c r="BZ8095"/>
      <c r="CA8095"/>
      <c r="CB8095"/>
      <c r="CC8095"/>
      <c r="CD8095"/>
      <c r="CE8095"/>
      <c r="CF8095"/>
      <c r="CG8095"/>
      <c r="CH8095"/>
      <c r="CI8095"/>
      <c r="CJ8095"/>
      <c r="CK8095"/>
      <c r="CL8095"/>
      <c r="CM8095"/>
      <c r="CN8095"/>
      <c r="CO8095"/>
      <c r="CP8095"/>
      <c r="CQ8095"/>
      <c r="CR8095"/>
      <c r="CS8095"/>
      <c r="CT8095"/>
      <c r="CU8095"/>
      <c r="CV8095"/>
    </row>
    <row r="8096" spans="10:100" x14ac:dyDescent="0.25">
      <c r="J8096"/>
      <c r="K8096"/>
      <c r="L8096"/>
      <c r="M8096"/>
      <c r="N8096"/>
      <c r="O8096"/>
      <c r="P8096"/>
      <c r="Q8096"/>
      <c r="R8096"/>
      <c r="S8096"/>
      <c r="T8096"/>
      <c r="U8096"/>
      <c r="V8096"/>
      <c r="W8096"/>
      <c r="X8096"/>
      <c r="Y8096"/>
      <c r="Z8096"/>
      <c r="AA8096"/>
      <c r="AB8096"/>
      <c r="AC8096"/>
      <c r="AD8096"/>
      <c r="AE8096"/>
      <c r="AF8096"/>
      <c r="AG8096"/>
      <c r="AH8096"/>
      <c r="AI8096"/>
      <c r="AJ8096"/>
      <c r="AK8096"/>
      <c r="AL8096"/>
      <c r="AM8096"/>
      <c r="AN8096"/>
      <c r="AO8096"/>
      <c r="AP8096"/>
      <c r="AQ8096"/>
      <c r="AR8096"/>
      <c r="AS8096"/>
      <c r="AT8096"/>
      <c r="AU8096"/>
      <c r="AV8096"/>
      <c r="AW8096"/>
      <c r="AX8096"/>
      <c r="AY8096"/>
      <c r="AZ8096"/>
      <c r="BA8096"/>
      <c r="BB8096"/>
      <c r="BC8096"/>
      <c r="BD8096"/>
      <c r="BE8096"/>
      <c r="BF8096"/>
      <c r="BG8096"/>
      <c r="BH8096"/>
      <c r="BI8096"/>
      <c r="BJ8096"/>
      <c r="BK8096"/>
      <c r="BL8096"/>
      <c r="BM8096"/>
      <c r="BN8096"/>
      <c r="BO8096"/>
      <c r="BP8096"/>
      <c r="BQ8096"/>
      <c r="BR8096"/>
      <c r="BS8096"/>
      <c r="BT8096"/>
      <c r="BU8096"/>
      <c r="BV8096"/>
      <c r="BW8096"/>
      <c r="BX8096"/>
      <c r="BY8096"/>
      <c r="BZ8096"/>
      <c r="CA8096"/>
      <c r="CB8096"/>
      <c r="CC8096"/>
      <c r="CD8096"/>
      <c r="CE8096"/>
      <c r="CF8096"/>
      <c r="CG8096"/>
      <c r="CH8096"/>
      <c r="CI8096"/>
      <c r="CJ8096"/>
      <c r="CK8096"/>
      <c r="CL8096"/>
      <c r="CM8096"/>
      <c r="CN8096"/>
      <c r="CO8096"/>
      <c r="CP8096"/>
      <c r="CQ8096"/>
      <c r="CR8096"/>
      <c r="CS8096"/>
      <c r="CT8096"/>
      <c r="CU8096"/>
      <c r="CV8096"/>
    </row>
    <row r="8097" spans="10:100" x14ac:dyDescent="0.25">
      <c r="J8097"/>
      <c r="K8097"/>
      <c r="L8097"/>
      <c r="M8097"/>
      <c r="N8097"/>
      <c r="O8097"/>
      <c r="P8097"/>
      <c r="Q8097"/>
      <c r="R8097"/>
      <c r="S8097"/>
      <c r="T8097"/>
      <c r="U8097"/>
      <c r="V8097"/>
      <c r="W8097"/>
      <c r="X8097"/>
      <c r="Y8097"/>
      <c r="Z8097"/>
      <c r="AA8097"/>
      <c r="AB8097"/>
      <c r="AC8097"/>
      <c r="AD8097"/>
      <c r="AE8097"/>
      <c r="AF8097"/>
      <c r="AG8097"/>
      <c r="AH8097"/>
      <c r="AI8097"/>
      <c r="AJ8097"/>
      <c r="AK8097"/>
      <c r="AL8097"/>
      <c r="AM8097"/>
      <c r="AN8097"/>
      <c r="AO8097"/>
      <c r="AP8097"/>
      <c r="AQ8097"/>
      <c r="AR8097"/>
      <c r="AS8097"/>
      <c r="AT8097"/>
      <c r="AU8097"/>
      <c r="AV8097"/>
      <c r="AW8097"/>
      <c r="AX8097"/>
      <c r="AY8097"/>
      <c r="AZ8097"/>
      <c r="BA8097"/>
      <c r="BB8097"/>
      <c r="BC8097"/>
      <c r="BD8097"/>
      <c r="BE8097"/>
      <c r="BF8097"/>
      <c r="BG8097"/>
      <c r="BH8097"/>
      <c r="BI8097"/>
      <c r="BJ8097"/>
      <c r="BK8097"/>
      <c r="BL8097"/>
      <c r="BM8097"/>
      <c r="BN8097"/>
      <c r="BO8097"/>
      <c r="BP8097"/>
      <c r="BQ8097"/>
      <c r="BR8097"/>
      <c r="BS8097"/>
      <c r="BT8097"/>
      <c r="BU8097"/>
      <c r="BV8097"/>
      <c r="BW8097"/>
      <c r="BX8097"/>
      <c r="BY8097"/>
      <c r="BZ8097"/>
      <c r="CA8097"/>
      <c r="CB8097"/>
      <c r="CC8097"/>
      <c r="CD8097"/>
      <c r="CE8097"/>
      <c r="CF8097"/>
      <c r="CG8097"/>
      <c r="CH8097"/>
      <c r="CI8097"/>
      <c r="CJ8097"/>
      <c r="CK8097"/>
      <c r="CL8097"/>
      <c r="CM8097"/>
      <c r="CN8097"/>
      <c r="CO8097"/>
      <c r="CP8097"/>
      <c r="CQ8097"/>
      <c r="CR8097"/>
      <c r="CS8097"/>
      <c r="CT8097"/>
      <c r="CU8097"/>
      <c r="CV8097"/>
    </row>
    <row r="8098" spans="10:100" x14ac:dyDescent="0.25">
      <c r="J8098"/>
      <c r="K8098"/>
      <c r="L8098"/>
      <c r="M8098"/>
      <c r="N8098"/>
      <c r="O8098"/>
      <c r="P8098"/>
      <c r="Q8098"/>
      <c r="R8098"/>
      <c r="S8098"/>
      <c r="T8098"/>
      <c r="U8098"/>
      <c r="V8098"/>
      <c r="W8098"/>
      <c r="X8098"/>
      <c r="Y8098"/>
      <c r="Z8098"/>
      <c r="AA8098"/>
      <c r="AB8098"/>
      <c r="AC8098"/>
      <c r="AD8098"/>
      <c r="AE8098"/>
      <c r="AF8098"/>
      <c r="AG8098"/>
      <c r="AH8098"/>
      <c r="AI8098"/>
      <c r="AJ8098"/>
      <c r="AK8098"/>
      <c r="AL8098"/>
      <c r="AM8098"/>
      <c r="AN8098"/>
      <c r="AO8098"/>
      <c r="AP8098"/>
      <c r="AQ8098"/>
      <c r="AR8098"/>
      <c r="AS8098"/>
      <c r="AT8098"/>
      <c r="AU8098"/>
      <c r="AV8098"/>
      <c r="AW8098"/>
      <c r="AX8098"/>
      <c r="AY8098"/>
      <c r="AZ8098"/>
      <c r="BA8098"/>
      <c r="BB8098"/>
      <c r="BC8098"/>
      <c r="BD8098"/>
      <c r="BE8098"/>
      <c r="BF8098"/>
      <c r="BG8098"/>
      <c r="BH8098"/>
      <c r="BI8098"/>
      <c r="BJ8098"/>
      <c r="BK8098"/>
      <c r="BL8098"/>
      <c r="BM8098"/>
      <c r="BN8098"/>
      <c r="BO8098"/>
      <c r="BP8098"/>
      <c r="BQ8098"/>
      <c r="BR8098"/>
      <c r="BS8098"/>
      <c r="BT8098"/>
      <c r="BU8098"/>
      <c r="BV8098"/>
      <c r="BW8098"/>
      <c r="BX8098"/>
      <c r="BY8098"/>
      <c r="BZ8098"/>
      <c r="CA8098"/>
      <c r="CB8098"/>
      <c r="CC8098"/>
      <c r="CD8098"/>
      <c r="CE8098"/>
      <c r="CF8098"/>
      <c r="CG8098"/>
      <c r="CH8098"/>
      <c r="CI8098"/>
      <c r="CJ8098"/>
      <c r="CK8098"/>
      <c r="CL8098"/>
      <c r="CM8098"/>
      <c r="CN8098"/>
      <c r="CO8098"/>
      <c r="CP8098"/>
      <c r="CQ8098"/>
      <c r="CR8098"/>
      <c r="CS8098"/>
      <c r="CT8098"/>
      <c r="CU8098"/>
      <c r="CV8098"/>
    </row>
    <row r="8099" spans="10:100" x14ac:dyDescent="0.25">
      <c r="J8099"/>
      <c r="K8099"/>
      <c r="L8099"/>
      <c r="M8099"/>
      <c r="N8099"/>
      <c r="O8099"/>
      <c r="P8099"/>
      <c r="Q8099"/>
      <c r="R8099"/>
      <c r="S8099"/>
      <c r="T8099"/>
      <c r="U8099"/>
      <c r="V8099"/>
      <c r="W8099"/>
      <c r="X8099"/>
      <c r="Y8099"/>
      <c r="Z8099"/>
      <c r="AA8099"/>
      <c r="AB8099"/>
      <c r="AC8099"/>
      <c r="AD8099"/>
      <c r="AE8099"/>
      <c r="AF8099"/>
      <c r="AG8099"/>
      <c r="AH8099"/>
      <c r="AI8099"/>
      <c r="AJ8099"/>
      <c r="AK8099"/>
      <c r="AL8099"/>
      <c r="AM8099"/>
      <c r="AN8099"/>
      <c r="AO8099"/>
      <c r="AP8099"/>
      <c r="AQ8099"/>
      <c r="AR8099"/>
      <c r="AS8099"/>
      <c r="AT8099"/>
      <c r="AU8099"/>
      <c r="AV8099"/>
      <c r="AW8099"/>
      <c r="AX8099"/>
      <c r="AY8099"/>
      <c r="AZ8099"/>
      <c r="BA8099"/>
      <c r="BB8099"/>
      <c r="BC8099"/>
      <c r="BD8099"/>
      <c r="BE8099"/>
      <c r="BF8099"/>
      <c r="BG8099"/>
      <c r="BH8099"/>
      <c r="BI8099"/>
      <c r="BJ8099"/>
      <c r="BK8099"/>
      <c r="BL8099"/>
      <c r="BM8099"/>
      <c r="BN8099"/>
      <c r="BO8099"/>
      <c r="BP8099"/>
      <c r="BQ8099"/>
      <c r="BR8099"/>
      <c r="BS8099"/>
      <c r="BT8099"/>
      <c r="BU8099"/>
      <c r="BV8099"/>
      <c r="BW8099"/>
      <c r="BX8099"/>
      <c r="BY8099"/>
      <c r="BZ8099"/>
      <c r="CA8099"/>
      <c r="CB8099"/>
      <c r="CC8099"/>
      <c r="CD8099"/>
      <c r="CE8099"/>
      <c r="CF8099"/>
      <c r="CG8099"/>
      <c r="CH8099"/>
      <c r="CI8099"/>
      <c r="CJ8099"/>
      <c r="CK8099"/>
      <c r="CL8099"/>
      <c r="CM8099"/>
      <c r="CN8099"/>
      <c r="CO8099"/>
      <c r="CP8099"/>
      <c r="CQ8099"/>
      <c r="CR8099"/>
      <c r="CS8099"/>
      <c r="CT8099"/>
      <c r="CU8099"/>
      <c r="CV8099"/>
    </row>
    <row r="8100" spans="10:100" x14ac:dyDescent="0.25">
      <c r="J8100"/>
      <c r="K8100"/>
      <c r="L8100"/>
      <c r="M8100"/>
      <c r="N8100"/>
      <c r="O8100"/>
      <c r="P8100"/>
      <c r="Q8100"/>
      <c r="R8100"/>
      <c r="S8100"/>
      <c r="T8100"/>
      <c r="U8100"/>
      <c r="V8100"/>
      <c r="W8100"/>
      <c r="X8100"/>
      <c r="Y8100"/>
      <c r="Z8100"/>
      <c r="AA8100"/>
      <c r="AB8100"/>
      <c r="AC8100"/>
      <c r="AD8100"/>
      <c r="AE8100"/>
      <c r="AF8100"/>
      <c r="AG8100"/>
      <c r="AH8100"/>
      <c r="AI8100"/>
      <c r="AJ8100"/>
      <c r="AK8100"/>
      <c r="AL8100"/>
      <c r="AM8100"/>
      <c r="AN8100"/>
      <c r="AO8100"/>
      <c r="AP8100"/>
      <c r="AQ8100"/>
      <c r="AR8100"/>
      <c r="AS8100"/>
      <c r="AT8100"/>
      <c r="AU8100"/>
      <c r="AV8100"/>
      <c r="AW8100"/>
      <c r="AX8100"/>
      <c r="AY8100"/>
      <c r="AZ8100"/>
      <c r="BA8100"/>
      <c r="BB8100"/>
      <c r="BC8100"/>
      <c r="BD8100"/>
      <c r="BE8100"/>
      <c r="BF8100"/>
      <c r="BG8100"/>
      <c r="BH8100"/>
      <c r="BI8100"/>
      <c r="BJ8100"/>
      <c r="BK8100"/>
      <c r="BL8100"/>
      <c r="BM8100"/>
      <c r="BN8100"/>
      <c r="BO8100"/>
      <c r="BP8100"/>
      <c r="BQ8100"/>
      <c r="BR8100"/>
      <c r="BS8100"/>
      <c r="BT8100"/>
      <c r="BU8100"/>
      <c r="BV8100"/>
      <c r="BW8100"/>
      <c r="BX8100"/>
      <c r="BY8100"/>
      <c r="BZ8100"/>
      <c r="CA8100"/>
      <c r="CB8100"/>
      <c r="CC8100"/>
      <c r="CD8100"/>
      <c r="CE8100"/>
      <c r="CF8100"/>
      <c r="CG8100"/>
      <c r="CH8100"/>
      <c r="CI8100"/>
      <c r="CJ8100"/>
      <c r="CK8100"/>
      <c r="CL8100"/>
      <c r="CM8100"/>
      <c r="CN8100"/>
      <c r="CO8100"/>
      <c r="CP8100"/>
      <c r="CQ8100"/>
      <c r="CR8100"/>
      <c r="CS8100"/>
      <c r="CT8100"/>
      <c r="CU8100"/>
      <c r="CV8100"/>
    </row>
    <row r="8101" spans="10:100" x14ac:dyDescent="0.25">
      <c r="J8101"/>
      <c r="K8101"/>
      <c r="L8101"/>
      <c r="M8101"/>
      <c r="N8101"/>
      <c r="O8101"/>
      <c r="P8101"/>
      <c r="Q8101"/>
      <c r="R8101"/>
      <c r="S8101"/>
      <c r="T8101"/>
      <c r="U8101"/>
      <c r="V8101"/>
      <c r="W8101"/>
      <c r="X8101"/>
      <c r="Y8101"/>
      <c r="Z8101"/>
      <c r="AA8101"/>
      <c r="AB8101"/>
      <c r="AC8101"/>
      <c r="AD8101"/>
      <c r="AE8101"/>
      <c r="AF8101"/>
      <c r="AG8101"/>
      <c r="AH8101"/>
      <c r="AI8101"/>
      <c r="AJ8101"/>
      <c r="AK8101"/>
      <c r="AL8101"/>
      <c r="AM8101"/>
      <c r="AN8101"/>
      <c r="AO8101"/>
      <c r="AP8101"/>
      <c r="AQ8101"/>
      <c r="AR8101"/>
      <c r="AS8101"/>
      <c r="AT8101"/>
      <c r="AU8101"/>
      <c r="AV8101"/>
      <c r="AW8101"/>
      <c r="AX8101"/>
      <c r="AY8101"/>
      <c r="AZ8101"/>
      <c r="BA8101"/>
      <c r="BB8101"/>
      <c r="BC8101"/>
      <c r="BD8101"/>
      <c r="BE8101"/>
      <c r="BF8101"/>
      <c r="BG8101"/>
      <c r="BH8101"/>
      <c r="BI8101"/>
      <c r="BJ8101"/>
      <c r="BK8101"/>
      <c r="BL8101"/>
      <c r="BM8101"/>
      <c r="BN8101"/>
      <c r="BO8101"/>
      <c r="BP8101"/>
      <c r="BQ8101"/>
      <c r="BR8101"/>
      <c r="BS8101"/>
      <c r="BT8101"/>
      <c r="BU8101"/>
      <c r="BV8101"/>
      <c r="BW8101"/>
      <c r="BX8101"/>
      <c r="BY8101"/>
      <c r="BZ8101"/>
      <c r="CA8101"/>
      <c r="CB8101"/>
      <c r="CC8101"/>
      <c r="CD8101"/>
      <c r="CE8101"/>
      <c r="CF8101"/>
      <c r="CG8101"/>
      <c r="CH8101"/>
      <c r="CI8101"/>
      <c r="CJ8101"/>
      <c r="CK8101"/>
      <c r="CL8101"/>
      <c r="CM8101"/>
      <c r="CN8101"/>
      <c r="CO8101"/>
      <c r="CP8101"/>
      <c r="CQ8101"/>
      <c r="CR8101"/>
      <c r="CS8101"/>
      <c r="CT8101"/>
      <c r="CU8101"/>
      <c r="CV8101"/>
    </row>
    <row r="8102" spans="10:100" x14ac:dyDescent="0.25">
      <c r="J8102"/>
      <c r="K8102"/>
      <c r="L8102"/>
      <c r="M8102"/>
      <c r="N8102"/>
      <c r="O8102"/>
      <c r="P8102"/>
      <c r="Q8102"/>
      <c r="R8102"/>
      <c r="S8102"/>
      <c r="T8102"/>
      <c r="U8102"/>
      <c r="V8102"/>
      <c r="W8102"/>
      <c r="X8102"/>
      <c r="Y8102"/>
      <c r="Z8102"/>
      <c r="AA8102"/>
      <c r="AB8102"/>
      <c r="AC8102"/>
      <c r="AD8102"/>
      <c r="AE8102"/>
      <c r="AF8102"/>
      <c r="AG8102"/>
      <c r="AH8102"/>
      <c r="AI8102"/>
      <c r="AJ8102"/>
      <c r="AK8102"/>
      <c r="AL8102"/>
      <c r="AM8102"/>
      <c r="AN8102"/>
      <c r="AO8102"/>
      <c r="AP8102"/>
      <c r="AQ8102"/>
      <c r="AR8102"/>
      <c r="AS8102"/>
      <c r="AT8102"/>
      <c r="AU8102"/>
      <c r="AV8102"/>
      <c r="AW8102"/>
      <c r="AX8102"/>
      <c r="AY8102"/>
      <c r="AZ8102"/>
      <c r="BA8102"/>
      <c r="BB8102"/>
      <c r="BC8102"/>
      <c r="BD8102"/>
      <c r="BE8102"/>
      <c r="BF8102"/>
      <c r="BG8102"/>
      <c r="BH8102"/>
      <c r="BI8102"/>
      <c r="BJ8102"/>
      <c r="BK8102"/>
      <c r="BL8102"/>
      <c r="BM8102"/>
      <c r="BN8102"/>
      <c r="BO8102"/>
      <c r="BP8102"/>
      <c r="BQ8102"/>
      <c r="BR8102"/>
      <c r="BS8102"/>
      <c r="BT8102"/>
      <c r="BU8102"/>
      <c r="BV8102"/>
      <c r="BW8102"/>
      <c r="BX8102"/>
      <c r="BY8102"/>
      <c r="BZ8102"/>
      <c r="CA8102"/>
      <c r="CB8102"/>
      <c r="CC8102"/>
      <c r="CD8102"/>
      <c r="CE8102"/>
      <c r="CF8102"/>
      <c r="CG8102"/>
      <c r="CH8102"/>
      <c r="CI8102"/>
      <c r="CJ8102"/>
      <c r="CK8102"/>
      <c r="CL8102"/>
      <c r="CM8102"/>
      <c r="CN8102"/>
      <c r="CO8102"/>
      <c r="CP8102"/>
      <c r="CQ8102"/>
      <c r="CR8102"/>
      <c r="CS8102"/>
      <c r="CT8102"/>
      <c r="CU8102"/>
      <c r="CV8102"/>
    </row>
    <row r="8103" spans="10:100" x14ac:dyDescent="0.25">
      <c r="J8103"/>
      <c r="K8103"/>
      <c r="L8103"/>
      <c r="M8103"/>
      <c r="N8103"/>
      <c r="O8103"/>
      <c r="P8103"/>
      <c r="Q8103"/>
      <c r="R8103"/>
      <c r="S8103"/>
      <c r="T8103"/>
      <c r="U8103"/>
      <c r="V8103"/>
      <c r="W8103"/>
      <c r="X8103"/>
      <c r="Y8103"/>
      <c r="Z8103"/>
      <c r="AA8103"/>
      <c r="AB8103"/>
      <c r="AC8103"/>
      <c r="AD8103"/>
      <c r="AE8103"/>
      <c r="AF8103"/>
      <c r="AG8103"/>
      <c r="AH8103"/>
      <c r="AI8103"/>
      <c r="AJ8103"/>
      <c r="AK8103"/>
      <c r="AL8103"/>
      <c r="AM8103"/>
      <c r="AN8103"/>
      <c r="AO8103"/>
      <c r="AP8103"/>
      <c r="AQ8103"/>
      <c r="AR8103"/>
      <c r="AS8103"/>
      <c r="AT8103"/>
      <c r="AU8103"/>
      <c r="AV8103"/>
      <c r="AW8103"/>
      <c r="AX8103"/>
      <c r="AY8103"/>
      <c r="AZ8103"/>
      <c r="BA8103"/>
      <c r="BB8103"/>
      <c r="BC8103"/>
      <c r="BD8103"/>
      <c r="BE8103"/>
      <c r="BF8103"/>
      <c r="BG8103"/>
      <c r="BH8103"/>
      <c r="BI8103"/>
      <c r="BJ8103"/>
      <c r="BK8103"/>
      <c r="BL8103"/>
      <c r="BM8103"/>
      <c r="BN8103"/>
      <c r="BO8103"/>
      <c r="BP8103"/>
      <c r="BQ8103"/>
      <c r="BR8103"/>
      <c r="BS8103"/>
      <c r="BT8103"/>
      <c r="BU8103"/>
      <c r="BV8103"/>
      <c r="BW8103"/>
      <c r="BX8103"/>
      <c r="BY8103"/>
      <c r="BZ8103"/>
      <c r="CA8103"/>
      <c r="CB8103"/>
      <c r="CC8103"/>
      <c r="CD8103"/>
      <c r="CE8103"/>
      <c r="CF8103"/>
      <c r="CG8103"/>
      <c r="CH8103"/>
      <c r="CI8103"/>
      <c r="CJ8103"/>
      <c r="CK8103"/>
      <c r="CL8103"/>
      <c r="CM8103"/>
      <c r="CN8103"/>
      <c r="CO8103"/>
      <c r="CP8103"/>
      <c r="CQ8103"/>
      <c r="CR8103"/>
      <c r="CS8103"/>
      <c r="CT8103"/>
      <c r="CU8103"/>
      <c r="CV8103"/>
    </row>
    <row r="8104" spans="10:100" x14ac:dyDescent="0.25">
      <c r="J8104"/>
      <c r="K8104"/>
      <c r="L8104"/>
      <c r="M8104"/>
      <c r="N8104"/>
      <c r="O8104"/>
      <c r="P8104"/>
      <c r="Q8104"/>
      <c r="R8104"/>
      <c r="S8104"/>
      <c r="T8104"/>
      <c r="U8104"/>
      <c r="V8104"/>
      <c r="W8104"/>
      <c r="X8104"/>
      <c r="Y8104"/>
      <c r="Z8104"/>
      <c r="AA8104"/>
      <c r="AB8104"/>
      <c r="AC8104"/>
      <c r="AD8104"/>
      <c r="AE8104"/>
      <c r="AF8104"/>
      <c r="AG8104"/>
      <c r="AH8104"/>
      <c r="AI8104"/>
      <c r="AJ8104"/>
      <c r="AK8104"/>
      <c r="AL8104"/>
      <c r="AM8104"/>
      <c r="AN8104"/>
      <c r="AO8104"/>
      <c r="AP8104"/>
      <c r="AQ8104"/>
      <c r="AR8104"/>
      <c r="AS8104"/>
      <c r="AT8104"/>
      <c r="AU8104"/>
      <c r="AV8104"/>
      <c r="AW8104"/>
      <c r="AX8104"/>
      <c r="AY8104"/>
      <c r="AZ8104"/>
      <c r="BA8104"/>
      <c r="BB8104"/>
      <c r="BC8104"/>
      <c r="BD8104"/>
      <c r="BE8104"/>
      <c r="BF8104"/>
      <c r="BG8104"/>
      <c r="BH8104"/>
      <c r="BI8104"/>
      <c r="BJ8104"/>
      <c r="BK8104"/>
      <c r="BL8104"/>
      <c r="BM8104"/>
      <c r="BN8104"/>
      <c r="BO8104"/>
      <c r="BP8104"/>
      <c r="BQ8104"/>
      <c r="BR8104"/>
      <c r="BS8104"/>
      <c r="BT8104"/>
      <c r="BU8104"/>
      <c r="BV8104"/>
      <c r="BW8104"/>
      <c r="BX8104"/>
      <c r="BY8104"/>
      <c r="BZ8104"/>
      <c r="CA8104"/>
      <c r="CB8104"/>
      <c r="CC8104"/>
      <c r="CD8104"/>
      <c r="CE8104"/>
      <c r="CF8104"/>
      <c r="CG8104"/>
      <c r="CH8104"/>
      <c r="CI8104"/>
      <c r="CJ8104"/>
      <c r="CK8104"/>
      <c r="CL8104"/>
      <c r="CM8104"/>
      <c r="CN8104"/>
      <c r="CO8104"/>
      <c r="CP8104"/>
      <c r="CQ8104"/>
      <c r="CR8104"/>
      <c r="CS8104"/>
      <c r="CT8104"/>
      <c r="CU8104"/>
      <c r="CV8104"/>
    </row>
    <row r="8105" spans="10:100" x14ac:dyDescent="0.25">
      <c r="J8105"/>
      <c r="K8105"/>
      <c r="L8105"/>
      <c r="M8105"/>
      <c r="N8105"/>
      <c r="O8105"/>
      <c r="P8105"/>
      <c r="Q8105"/>
      <c r="R8105"/>
      <c r="S8105"/>
      <c r="T8105"/>
      <c r="U8105"/>
      <c r="V8105"/>
      <c r="W8105"/>
      <c r="X8105"/>
      <c r="Y8105"/>
      <c r="Z8105"/>
      <c r="AA8105"/>
      <c r="AB8105"/>
      <c r="AC8105"/>
      <c r="AD8105"/>
      <c r="AE8105"/>
      <c r="AF8105"/>
      <c r="AG8105"/>
      <c r="AH8105"/>
      <c r="AI8105"/>
      <c r="AJ8105"/>
      <c r="AK8105"/>
      <c r="AL8105"/>
      <c r="AM8105"/>
      <c r="AN8105"/>
      <c r="AO8105"/>
      <c r="AP8105"/>
      <c r="AQ8105"/>
      <c r="AR8105"/>
      <c r="AS8105"/>
      <c r="AT8105"/>
      <c r="AU8105"/>
      <c r="AV8105"/>
      <c r="AW8105"/>
      <c r="AX8105"/>
      <c r="AY8105"/>
      <c r="AZ8105"/>
      <c r="BA8105"/>
      <c r="BB8105"/>
      <c r="BC8105"/>
      <c r="BD8105"/>
      <c r="BE8105"/>
      <c r="BF8105"/>
      <c r="BG8105"/>
      <c r="BH8105"/>
      <c r="BI8105"/>
      <c r="BJ8105"/>
      <c r="BK8105"/>
      <c r="BL8105"/>
      <c r="BM8105"/>
      <c r="BN8105"/>
      <c r="BO8105"/>
      <c r="BP8105"/>
      <c r="BQ8105"/>
      <c r="BR8105"/>
      <c r="BS8105"/>
      <c r="BT8105"/>
      <c r="BU8105"/>
      <c r="BV8105"/>
      <c r="BW8105"/>
      <c r="BX8105"/>
      <c r="BY8105"/>
      <c r="BZ8105"/>
      <c r="CA8105"/>
      <c r="CB8105"/>
      <c r="CC8105"/>
      <c r="CD8105"/>
      <c r="CE8105"/>
      <c r="CF8105"/>
      <c r="CG8105"/>
      <c r="CH8105"/>
      <c r="CI8105"/>
      <c r="CJ8105"/>
      <c r="CK8105"/>
      <c r="CL8105"/>
      <c r="CM8105"/>
      <c r="CN8105"/>
      <c r="CO8105"/>
      <c r="CP8105"/>
      <c r="CQ8105"/>
      <c r="CR8105"/>
      <c r="CS8105"/>
      <c r="CT8105"/>
      <c r="CU8105"/>
      <c r="CV8105"/>
    </row>
    <row r="8106" spans="10:100" x14ac:dyDescent="0.25">
      <c r="J8106"/>
      <c r="K8106"/>
      <c r="L8106"/>
      <c r="M8106"/>
      <c r="N8106"/>
      <c r="O8106"/>
      <c r="P8106"/>
      <c r="Q8106"/>
      <c r="R8106"/>
      <c r="S8106"/>
      <c r="T8106"/>
      <c r="U8106"/>
      <c r="V8106"/>
      <c r="W8106"/>
      <c r="X8106"/>
      <c r="Y8106"/>
      <c r="Z8106"/>
      <c r="AA8106"/>
      <c r="AB8106"/>
      <c r="AC8106"/>
      <c r="AD8106"/>
      <c r="AE8106"/>
      <c r="AF8106"/>
      <c r="AG8106"/>
      <c r="AH8106"/>
      <c r="AI8106"/>
      <c r="AJ8106"/>
      <c r="AK8106"/>
      <c r="AL8106"/>
      <c r="AM8106"/>
      <c r="AN8106"/>
      <c r="AO8106"/>
      <c r="AP8106"/>
      <c r="AQ8106"/>
      <c r="AR8106"/>
      <c r="AS8106"/>
      <c r="AT8106"/>
      <c r="AU8106"/>
      <c r="AV8106"/>
      <c r="AW8106"/>
      <c r="AX8106"/>
      <c r="AY8106"/>
      <c r="AZ8106"/>
      <c r="BA8106"/>
      <c r="BB8106"/>
      <c r="BC8106"/>
      <c r="BD8106"/>
      <c r="BE8106"/>
      <c r="BF8106"/>
      <c r="BG8106"/>
      <c r="BH8106"/>
      <c r="BI8106"/>
      <c r="BJ8106"/>
      <c r="BK8106"/>
      <c r="BL8106"/>
      <c r="BM8106"/>
      <c r="BN8106"/>
      <c r="BO8106"/>
      <c r="BP8106"/>
      <c r="BQ8106"/>
      <c r="BR8106"/>
      <c r="BS8106"/>
      <c r="BT8106"/>
      <c r="BU8106"/>
      <c r="BV8106"/>
      <c r="BW8106"/>
      <c r="BX8106"/>
      <c r="BY8106"/>
      <c r="BZ8106"/>
      <c r="CA8106"/>
      <c r="CB8106"/>
      <c r="CC8106"/>
      <c r="CD8106"/>
      <c r="CE8106"/>
      <c r="CF8106"/>
      <c r="CG8106"/>
      <c r="CH8106"/>
      <c r="CI8106"/>
      <c r="CJ8106"/>
      <c r="CK8106"/>
      <c r="CL8106"/>
      <c r="CM8106"/>
      <c r="CN8106"/>
      <c r="CO8106"/>
      <c r="CP8106"/>
      <c r="CQ8106"/>
      <c r="CR8106"/>
      <c r="CS8106"/>
      <c r="CT8106"/>
      <c r="CU8106"/>
      <c r="CV8106"/>
    </row>
    <row r="8107" spans="10:100" x14ac:dyDescent="0.25">
      <c r="J8107"/>
      <c r="K8107"/>
      <c r="L8107"/>
      <c r="M8107"/>
      <c r="N8107"/>
      <c r="O8107"/>
      <c r="P8107"/>
      <c r="Q8107"/>
      <c r="R8107"/>
      <c r="S8107"/>
      <c r="T8107"/>
      <c r="U8107"/>
      <c r="V8107"/>
      <c r="W8107"/>
      <c r="X8107"/>
      <c r="Y8107"/>
      <c r="Z8107"/>
      <c r="AA8107"/>
      <c r="AB8107"/>
      <c r="AC8107"/>
      <c r="AD8107"/>
      <c r="AE8107"/>
      <c r="AF8107"/>
      <c r="AG8107"/>
      <c r="AH8107"/>
      <c r="AI8107"/>
      <c r="AJ8107"/>
      <c r="AK8107"/>
      <c r="AL8107"/>
      <c r="AM8107"/>
      <c r="AN8107"/>
      <c r="AO8107"/>
      <c r="AP8107"/>
      <c r="AQ8107"/>
      <c r="AR8107"/>
      <c r="AS8107"/>
      <c r="AT8107"/>
      <c r="AU8107"/>
      <c r="AV8107"/>
      <c r="AW8107"/>
      <c r="AX8107"/>
      <c r="AY8107"/>
      <c r="AZ8107"/>
      <c r="BA8107"/>
      <c r="BB8107"/>
      <c r="BC8107"/>
      <c r="BD8107"/>
      <c r="BE8107"/>
      <c r="BF8107"/>
      <c r="BG8107"/>
      <c r="BH8107"/>
      <c r="BI8107"/>
      <c r="BJ8107"/>
      <c r="BK8107"/>
      <c r="BL8107"/>
      <c r="BM8107"/>
      <c r="BN8107"/>
      <c r="BO8107"/>
      <c r="BP8107"/>
      <c r="BQ8107"/>
      <c r="BR8107"/>
      <c r="BS8107"/>
      <c r="BT8107"/>
      <c r="BU8107"/>
      <c r="BV8107"/>
      <c r="BW8107"/>
      <c r="BX8107"/>
      <c r="BY8107"/>
      <c r="BZ8107"/>
      <c r="CA8107"/>
      <c r="CB8107"/>
      <c r="CC8107"/>
      <c r="CD8107"/>
      <c r="CE8107"/>
      <c r="CF8107"/>
      <c r="CG8107"/>
      <c r="CH8107"/>
      <c r="CI8107"/>
      <c r="CJ8107"/>
      <c r="CK8107"/>
      <c r="CL8107"/>
      <c r="CM8107"/>
      <c r="CN8107"/>
      <c r="CO8107"/>
      <c r="CP8107"/>
      <c r="CQ8107"/>
      <c r="CR8107"/>
      <c r="CS8107"/>
      <c r="CT8107"/>
      <c r="CU8107"/>
      <c r="CV8107"/>
    </row>
    <row r="8108" spans="10:100" x14ac:dyDescent="0.25">
      <c r="J8108"/>
      <c r="K8108"/>
      <c r="L8108"/>
      <c r="M8108"/>
      <c r="N8108"/>
      <c r="O8108"/>
      <c r="P8108"/>
      <c r="Q8108"/>
      <c r="R8108"/>
      <c r="S8108"/>
      <c r="T8108"/>
      <c r="U8108"/>
      <c r="V8108"/>
      <c r="W8108"/>
      <c r="X8108"/>
      <c r="Y8108"/>
      <c r="Z8108"/>
      <c r="AA8108"/>
      <c r="AB8108"/>
      <c r="AC8108"/>
      <c r="AD8108"/>
      <c r="AE8108"/>
      <c r="AF8108"/>
      <c r="AG8108"/>
      <c r="AH8108"/>
      <c r="AI8108"/>
      <c r="AJ8108"/>
      <c r="AK8108"/>
      <c r="AL8108"/>
      <c r="AM8108"/>
      <c r="AN8108"/>
      <c r="AO8108"/>
      <c r="AP8108"/>
      <c r="AQ8108"/>
      <c r="AR8108"/>
      <c r="AS8108"/>
      <c r="AT8108"/>
      <c r="AU8108"/>
      <c r="AV8108"/>
      <c r="AW8108"/>
      <c r="AX8108"/>
      <c r="AY8108"/>
      <c r="AZ8108"/>
      <c r="BA8108"/>
      <c r="BB8108"/>
      <c r="BC8108"/>
      <c r="BD8108"/>
      <c r="BE8108"/>
      <c r="BF8108"/>
      <c r="BG8108"/>
      <c r="BH8108"/>
      <c r="BI8108"/>
      <c r="BJ8108"/>
      <c r="BK8108"/>
      <c r="BL8108"/>
      <c r="BM8108"/>
      <c r="BN8108"/>
      <c r="BO8108"/>
      <c r="BP8108"/>
      <c r="BQ8108"/>
      <c r="BR8108"/>
      <c r="BS8108"/>
      <c r="BT8108"/>
      <c r="BU8108"/>
      <c r="BV8108"/>
      <c r="BW8108"/>
      <c r="BX8108"/>
      <c r="BY8108"/>
      <c r="BZ8108"/>
      <c r="CA8108"/>
      <c r="CB8108"/>
      <c r="CC8108"/>
      <c r="CD8108"/>
      <c r="CE8108"/>
      <c r="CF8108"/>
      <c r="CG8108"/>
      <c r="CH8108"/>
      <c r="CI8108"/>
      <c r="CJ8108"/>
      <c r="CK8108"/>
      <c r="CL8108"/>
      <c r="CM8108"/>
      <c r="CN8108"/>
      <c r="CO8108"/>
      <c r="CP8108"/>
      <c r="CQ8108"/>
      <c r="CR8108"/>
      <c r="CS8108"/>
      <c r="CT8108"/>
      <c r="CU8108"/>
      <c r="CV8108"/>
    </row>
    <row r="8109" spans="10:100" x14ac:dyDescent="0.25">
      <c r="J8109"/>
      <c r="K8109"/>
      <c r="L8109"/>
      <c r="M8109"/>
      <c r="N8109"/>
      <c r="O8109"/>
      <c r="P8109"/>
      <c r="Q8109"/>
      <c r="R8109"/>
      <c r="S8109"/>
      <c r="T8109"/>
      <c r="U8109"/>
      <c r="V8109"/>
      <c r="W8109"/>
      <c r="X8109"/>
      <c r="Y8109"/>
      <c r="Z8109"/>
      <c r="AA8109"/>
      <c r="AB8109"/>
      <c r="AC8109"/>
      <c r="AD8109"/>
      <c r="AE8109"/>
      <c r="AF8109"/>
      <c r="AG8109"/>
      <c r="AH8109"/>
      <c r="AI8109"/>
      <c r="AJ8109"/>
      <c r="AK8109"/>
      <c r="AL8109"/>
      <c r="AM8109"/>
      <c r="AN8109"/>
      <c r="AO8109"/>
      <c r="AP8109"/>
      <c r="AQ8109"/>
      <c r="AR8109"/>
      <c r="AS8109"/>
      <c r="AT8109"/>
      <c r="AU8109"/>
      <c r="AV8109"/>
      <c r="AW8109"/>
      <c r="AX8109"/>
      <c r="AY8109"/>
      <c r="AZ8109"/>
      <c r="BA8109"/>
      <c r="BB8109"/>
      <c r="BC8109"/>
      <c r="BD8109"/>
      <c r="BE8109"/>
      <c r="BF8109"/>
      <c r="BG8109"/>
      <c r="BH8109"/>
      <c r="BI8109"/>
      <c r="BJ8109"/>
      <c r="BK8109"/>
      <c r="BL8109"/>
      <c r="BM8109"/>
      <c r="BN8109"/>
      <c r="BO8109"/>
      <c r="BP8109"/>
      <c r="BQ8109"/>
      <c r="BR8109"/>
      <c r="BS8109"/>
      <c r="BT8109"/>
      <c r="BU8109"/>
      <c r="BV8109"/>
      <c r="BW8109"/>
      <c r="BX8109"/>
      <c r="BY8109"/>
      <c r="BZ8109"/>
      <c r="CA8109"/>
      <c r="CB8109"/>
      <c r="CC8109"/>
      <c r="CD8109"/>
      <c r="CE8109"/>
      <c r="CF8109"/>
      <c r="CG8109"/>
      <c r="CH8109"/>
      <c r="CI8109"/>
      <c r="CJ8109"/>
      <c r="CK8109"/>
      <c r="CL8109"/>
      <c r="CM8109"/>
      <c r="CN8109"/>
      <c r="CO8109"/>
      <c r="CP8109"/>
      <c r="CQ8109"/>
      <c r="CR8109"/>
      <c r="CS8109"/>
      <c r="CT8109"/>
      <c r="CU8109"/>
      <c r="CV8109"/>
    </row>
    <row r="8110" spans="10:100" x14ac:dyDescent="0.25">
      <c r="J8110"/>
      <c r="K8110"/>
      <c r="L8110"/>
      <c r="M8110"/>
      <c r="N8110"/>
      <c r="O8110"/>
      <c r="P8110"/>
      <c r="Q8110"/>
      <c r="R8110"/>
      <c r="S8110"/>
      <c r="T8110"/>
      <c r="U8110"/>
      <c r="V8110"/>
      <c r="W8110"/>
      <c r="X8110"/>
      <c r="Y8110"/>
      <c r="Z8110"/>
      <c r="AA8110"/>
      <c r="AB8110"/>
      <c r="AC8110"/>
      <c r="AD8110"/>
      <c r="AE8110"/>
      <c r="AF8110"/>
      <c r="AG8110"/>
      <c r="AH8110"/>
      <c r="AI8110"/>
      <c r="AJ8110"/>
      <c r="AK8110"/>
      <c r="AL8110"/>
      <c r="AM8110"/>
      <c r="AN8110"/>
      <c r="AO8110"/>
      <c r="AP8110"/>
      <c r="AQ8110"/>
      <c r="AR8110"/>
      <c r="AS8110"/>
      <c r="AT8110"/>
      <c r="AU8110"/>
      <c r="AV8110"/>
      <c r="AW8110"/>
      <c r="AX8110"/>
      <c r="AY8110"/>
      <c r="AZ8110"/>
      <c r="BA8110"/>
      <c r="BB8110"/>
      <c r="BC8110"/>
      <c r="BD8110"/>
      <c r="BE8110"/>
      <c r="BF8110"/>
      <c r="BG8110"/>
      <c r="BH8110"/>
      <c r="BI8110"/>
      <c r="BJ8110"/>
      <c r="BK8110"/>
      <c r="BL8110"/>
      <c r="BM8110"/>
      <c r="BN8110"/>
      <c r="BO8110"/>
      <c r="BP8110"/>
      <c r="BQ8110"/>
      <c r="BR8110"/>
      <c r="BS8110"/>
      <c r="BT8110"/>
      <c r="BU8110"/>
      <c r="BV8110"/>
      <c r="BW8110"/>
      <c r="BX8110"/>
      <c r="BY8110"/>
      <c r="BZ8110"/>
      <c r="CA8110"/>
      <c r="CB8110"/>
      <c r="CC8110"/>
      <c r="CD8110"/>
      <c r="CE8110"/>
      <c r="CF8110"/>
      <c r="CG8110"/>
      <c r="CH8110"/>
      <c r="CI8110"/>
      <c r="CJ8110"/>
      <c r="CK8110"/>
      <c r="CL8110"/>
      <c r="CM8110"/>
      <c r="CN8110"/>
      <c r="CO8110"/>
      <c r="CP8110"/>
      <c r="CQ8110"/>
      <c r="CR8110"/>
      <c r="CS8110"/>
      <c r="CT8110"/>
      <c r="CU8110"/>
      <c r="CV8110"/>
    </row>
    <row r="8111" spans="10:100" x14ac:dyDescent="0.25">
      <c r="J8111"/>
      <c r="K8111"/>
      <c r="L8111"/>
      <c r="M8111"/>
      <c r="N8111"/>
      <c r="O8111"/>
      <c r="P8111"/>
      <c r="Q8111"/>
      <c r="R8111"/>
      <c r="S8111"/>
      <c r="T8111"/>
      <c r="U8111"/>
      <c r="V8111"/>
      <c r="W8111"/>
      <c r="X8111"/>
      <c r="Y8111"/>
      <c r="Z8111"/>
      <c r="AA8111"/>
      <c r="AB8111"/>
      <c r="AC8111"/>
      <c r="AD8111"/>
      <c r="AE8111"/>
      <c r="AF8111"/>
      <c r="AG8111"/>
      <c r="AH8111"/>
      <c r="AI8111"/>
      <c r="AJ8111"/>
      <c r="AK8111"/>
      <c r="AL8111"/>
      <c r="AM8111"/>
      <c r="AN8111"/>
      <c r="AO8111"/>
      <c r="AP8111"/>
      <c r="AQ8111"/>
      <c r="AR8111"/>
      <c r="AS8111"/>
      <c r="AT8111"/>
      <c r="AU8111"/>
      <c r="AV8111"/>
      <c r="AW8111"/>
      <c r="AX8111"/>
      <c r="AY8111"/>
      <c r="AZ8111"/>
      <c r="BA8111"/>
      <c r="BB8111"/>
      <c r="BC8111"/>
      <c r="BD8111"/>
      <c r="BE8111"/>
      <c r="BF8111"/>
      <c r="BG8111"/>
      <c r="BH8111"/>
      <c r="BI8111"/>
      <c r="BJ8111"/>
      <c r="BK8111"/>
      <c r="BL8111"/>
      <c r="BM8111"/>
      <c r="BN8111"/>
      <c r="BO8111"/>
      <c r="BP8111"/>
      <c r="BQ8111"/>
      <c r="BR8111"/>
      <c r="BS8111"/>
      <c r="BT8111"/>
      <c r="BU8111"/>
      <c r="BV8111"/>
      <c r="BW8111"/>
      <c r="BX8111"/>
      <c r="BY8111"/>
      <c r="BZ8111"/>
      <c r="CA8111"/>
      <c r="CB8111"/>
      <c r="CC8111"/>
      <c r="CD8111"/>
      <c r="CE8111"/>
      <c r="CF8111"/>
      <c r="CG8111"/>
      <c r="CH8111"/>
      <c r="CI8111"/>
      <c r="CJ8111"/>
      <c r="CK8111"/>
      <c r="CL8111"/>
      <c r="CM8111"/>
      <c r="CN8111"/>
      <c r="CO8111"/>
      <c r="CP8111"/>
      <c r="CQ8111"/>
      <c r="CR8111"/>
      <c r="CS8111"/>
      <c r="CT8111"/>
      <c r="CU8111"/>
      <c r="CV8111"/>
    </row>
    <row r="8112" spans="10:100" x14ac:dyDescent="0.25">
      <c r="J8112"/>
      <c r="K8112"/>
      <c r="L8112"/>
      <c r="M8112"/>
      <c r="N8112"/>
      <c r="O8112"/>
      <c r="P8112"/>
      <c r="Q8112"/>
      <c r="R8112"/>
      <c r="S8112"/>
      <c r="T8112"/>
      <c r="U8112"/>
      <c r="V8112"/>
      <c r="W8112"/>
      <c r="X8112"/>
      <c r="Y8112"/>
      <c r="Z8112"/>
      <c r="AA8112"/>
      <c r="AB8112"/>
      <c r="AC8112"/>
      <c r="AD8112"/>
      <c r="AE8112"/>
      <c r="AF8112"/>
      <c r="AG8112"/>
      <c r="AH8112"/>
      <c r="AI8112"/>
      <c r="AJ8112"/>
      <c r="AK8112"/>
      <c r="AL8112"/>
      <c r="AM8112"/>
      <c r="AN8112"/>
      <c r="AO8112"/>
      <c r="AP8112"/>
      <c r="AQ8112"/>
      <c r="AR8112"/>
      <c r="AS8112"/>
      <c r="AT8112"/>
      <c r="AU8112"/>
      <c r="AV8112"/>
      <c r="AW8112"/>
      <c r="AX8112"/>
      <c r="AY8112"/>
      <c r="AZ8112"/>
      <c r="BA8112"/>
      <c r="BB8112"/>
      <c r="BC8112"/>
      <c r="BD8112"/>
      <c r="BE8112"/>
      <c r="BF8112"/>
      <c r="BG8112"/>
      <c r="BH8112"/>
      <c r="BI8112"/>
      <c r="BJ8112"/>
      <c r="BK8112"/>
      <c r="BL8112"/>
      <c r="BM8112"/>
      <c r="BN8112"/>
      <c r="BO8112"/>
      <c r="BP8112"/>
      <c r="BQ8112"/>
      <c r="BR8112"/>
      <c r="BS8112"/>
      <c r="BT8112"/>
      <c r="BU8112"/>
      <c r="BV8112"/>
      <c r="BW8112"/>
      <c r="BX8112"/>
      <c r="BY8112"/>
      <c r="BZ8112"/>
      <c r="CA8112"/>
      <c r="CB8112"/>
      <c r="CC8112"/>
      <c r="CD8112"/>
      <c r="CE8112"/>
      <c r="CF8112"/>
      <c r="CG8112"/>
      <c r="CH8112"/>
      <c r="CI8112"/>
      <c r="CJ8112"/>
      <c r="CK8112"/>
      <c r="CL8112"/>
      <c r="CM8112"/>
      <c r="CN8112"/>
      <c r="CO8112"/>
      <c r="CP8112"/>
      <c r="CQ8112"/>
      <c r="CR8112"/>
      <c r="CS8112"/>
      <c r="CT8112"/>
      <c r="CU8112"/>
      <c r="CV8112"/>
    </row>
    <row r="8113" spans="10:100" x14ac:dyDescent="0.25">
      <c r="J8113"/>
      <c r="K8113"/>
      <c r="L8113"/>
      <c r="M8113"/>
      <c r="N8113"/>
      <c r="O8113"/>
      <c r="P8113"/>
      <c r="Q8113"/>
      <c r="R8113"/>
      <c r="S8113"/>
      <c r="T8113"/>
      <c r="U8113"/>
      <c r="V8113"/>
      <c r="W8113"/>
      <c r="X8113"/>
      <c r="Y8113"/>
      <c r="Z8113"/>
      <c r="AA8113"/>
      <c r="AB8113"/>
      <c r="AC8113"/>
      <c r="AD8113"/>
      <c r="AE8113"/>
      <c r="AF8113"/>
      <c r="AG8113"/>
      <c r="AH8113"/>
      <c r="AI8113"/>
      <c r="AJ8113"/>
      <c r="AK8113"/>
      <c r="AL8113"/>
      <c r="AM8113"/>
      <c r="AN8113"/>
      <c r="AO8113"/>
      <c r="AP8113"/>
      <c r="AQ8113"/>
      <c r="AR8113"/>
      <c r="AS8113"/>
      <c r="AT8113"/>
      <c r="AU8113"/>
      <c r="AV8113"/>
      <c r="AW8113"/>
      <c r="AX8113"/>
      <c r="AY8113"/>
      <c r="AZ8113"/>
      <c r="BA8113"/>
      <c r="BB8113"/>
      <c r="BC8113"/>
      <c r="BD8113"/>
      <c r="BE8113"/>
      <c r="BF8113"/>
      <c r="BG8113"/>
      <c r="BH8113"/>
      <c r="BI8113"/>
      <c r="BJ8113"/>
      <c r="BK8113"/>
      <c r="BL8113"/>
      <c r="BM8113"/>
      <c r="BN8113"/>
      <c r="BO8113"/>
      <c r="BP8113"/>
      <c r="BQ8113"/>
      <c r="BR8113"/>
      <c r="BS8113"/>
      <c r="BT8113"/>
      <c r="BU8113"/>
      <c r="BV8113"/>
      <c r="BW8113"/>
      <c r="BX8113"/>
      <c r="BY8113"/>
      <c r="BZ8113"/>
      <c r="CA8113"/>
      <c r="CB8113"/>
      <c r="CC8113"/>
      <c r="CD8113"/>
      <c r="CE8113"/>
      <c r="CF8113"/>
      <c r="CG8113"/>
      <c r="CH8113"/>
      <c r="CI8113"/>
      <c r="CJ8113"/>
      <c r="CK8113"/>
      <c r="CL8113"/>
      <c r="CM8113"/>
      <c r="CN8113"/>
      <c r="CO8113"/>
      <c r="CP8113"/>
      <c r="CQ8113"/>
      <c r="CR8113"/>
      <c r="CS8113"/>
      <c r="CT8113"/>
      <c r="CU8113"/>
      <c r="CV8113"/>
    </row>
    <row r="8114" spans="10:100" x14ac:dyDescent="0.25">
      <c r="J8114"/>
      <c r="K8114"/>
      <c r="L8114"/>
      <c r="M8114"/>
      <c r="N8114"/>
      <c r="O8114"/>
      <c r="P8114"/>
      <c r="Q8114"/>
      <c r="R8114"/>
      <c r="S8114"/>
      <c r="T8114"/>
      <c r="U8114"/>
      <c r="V8114"/>
      <c r="W8114"/>
      <c r="X8114"/>
      <c r="Y8114"/>
      <c r="Z8114"/>
      <c r="AA8114"/>
      <c r="AB8114"/>
      <c r="AC8114"/>
      <c r="AD8114"/>
      <c r="AE8114"/>
      <c r="AF8114"/>
      <c r="AG8114"/>
      <c r="AH8114"/>
      <c r="AI8114"/>
      <c r="AJ8114"/>
      <c r="AK8114"/>
      <c r="AL8114"/>
      <c r="AM8114"/>
      <c r="AN8114"/>
      <c r="AO8114"/>
      <c r="AP8114"/>
      <c r="AQ8114"/>
      <c r="AR8114"/>
      <c r="AS8114"/>
      <c r="AT8114"/>
      <c r="AU8114"/>
      <c r="AV8114"/>
      <c r="AW8114"/>
      <c r="AX8114"/>
      <c r="AY8114"/>
      <c r="AZ8114"/>
      <c r="BA8114"/>
      <c r="BB8114"/>
      <c r="BC8114"/>
      <c r="BD8114"/>
      <c r="BE8114"/>
      <c r="BF8114"/>
      <c r="BG8114"/>
      <c r="BH8114"/>
      <c r="BI8114"/>
      <c r="BJ8114"/>
      <c r="BK8114"/>
      <c r="BL8114"/>
      <c r="BM8114"/>
      <c r="BN8114"/>
      <c r="BO8114"/>
      <c r="BP8114"/>
      <c r="BQ8114"/>
      <c r="BR8114"/>
      <c r="BS8114"/>
      <c r="BT8114"/>
      <c r="BU8114"/>
      <c r="BV8114"/>
      <c r="BW8114"/>
      <c r="BX8114"/>
      <c r="BY8114"/>
      <c r="BZ8114"/>
      <c r="CA8114"/>
      <c r="CB8114"/>
      <c r="CC8114"/>
      <c r="CD8114"/>
      <c r="CE8114"/>
      <c r="CF8114"/>
      <c r="CG8114"/>
      <c r="CH8114"/>
      <c r="CI8114"/>
      <c r="CJ8114"/>
      <c r="CK8114"/>
      <c r="CL8114"/>
      <c r="CM8114"/>
      <c r="CN8114"/>
      <c r="CO8114"/>
      <c r="CP8114"/>
      <c r="CQ8114"/>
      <c r="CR8114"/>
      <c r="CS8114"/>
      <c r="CT8114"/>
      <c r="CU8114"/>
      <c r="CV8114"/>
    </row>
    <row r="8115" spans="10:100" x14ac:dyDescent="0.25">
      <c r="J8115"/>
      <c r="K8115"/>
      <c r="L8115"/>
      <c r="M8115"/>
      <c r="N8115"/>
      <c r="O8115"/>
      <c r="P8115"/>
      <c r="Q8115"/>
      <c r="R8115"/>
      <c r="S8115"/>
      <c r="T8115"/>
      <c r="U8115"/>
      <c r="V8115"/>
      <c r="W8115"/>
      <c r="X8115"/>
      <c r="Y8115"/>
      <c r="Z8115"/>
      <c r="AA8115"/>
      <c r="AB8115"/>
      <c r="AC8115"/>
      <c r="AD8115"/>
      <c r="AE8115"/>
      <c r="AF8115"/>
      <c r="AG8115"/>
      <c r="AH8115"/>
      <c r="AI8115"/>
      <c r="AJ8115"/>
      <c r="AK8115"/>
      <c r="AL8115"/>
      <c r="AM8115"/>
      <c r="AN8115"/>
      <c r="AO8115"/>
      <c r="AP8115"/>
      <c r="AQ8115"/>
      <c r="AR8115"/>
      <c r="AS8115"/>
      <c r="AT8115"/>
      <c r="AU8115"/>
      <c r="AV8115"/>
      <c r="AW8115"/>
      <c r="AX8115"/>
      <c r="AY8115"/>
      <c r="AZ8115"/>
      <c r="BA8115"/>
      <c r="BB8115"/>
      <c r="BC8115"/>
      <c r="BD8115"/>
      <c r="BE8115"/>
      <c r="BF8115"/>
      <c r="BG8115"/>
      <c r="BH8115"/>
      <c r="BI8115"/>
      <c r="BJ8115"/>
      <c r="BK8115"/>
      <c r="BL8115"/>
      <c r="BM8115"/>
      <c r="BN8115"/>
      <c r="BO8115"/>
      <c r="BP8115"/>
      <c r="BQ8115"/>
      <c r="BR8115"/>
      <c r="BS8115"/>
      <c r="BT8115"/>
      <c r="BU8115"/>
      <c r="BV8115"/>
      <c r="BW8115"/>
      <c r="BX8115"/>
      <c r="BY8115"/>
      <c r="BZ8115"/>
      <c r="CA8115"/>
      <c r="CB8115"/>
      <c r="CC8115"/>
      <c r="CD8115"/>
      <c r="CE8115"/>
      <c r="CF8115"/>
      <c r="CG8115"/>
      <c r="CH8115"/>
      <c r="CI8115"/>
      <c r="CJ8115"/>
      <c r="CK8115"/>
      <c r="CL8115"/>
      <c r="CM8115"/>
      <c r="CN8115"/>
      <c r="CO8115"/>
      <c r="CP8115"/>
      <c r="CQ8115"/>
      <c r="CR8115"/>
      <c r="CS8115"/>
      <c r="CT8115"/>
      <c r="CU8115"/>
      <c r="CV8115"/>
    </row>
    <row r="8116" spans="10:100" x14ac:dyDescent="0.25">
      <c r="J8116"/>
      <c r="K8116"/>
      <c r="L8116"/>
      <c r="M8116"/>
      <c r="N8116"/>
      <c r="O8116"/>
      <c r="P8116"/>
      <c r="Q8116"/>
      <c r="R8116"/>
      <c r="S8116"/>
      <c r="T8116"/>
      <c r="U8116"/>
      <c r="V8116"/>
      <c r="W8116"/>
      <c r="X8116"/>
      <c r="Y8116"/>
      <c r="Z8116"/>
      <c r="AA8116"/>
      <c r="AB8116"/>
      <c r="AC8116"/>
      <c r="AD8116"/>
      <c r="AE8116"/>
      <c r="AF8116"/>
      <c r="AG8116"/>
      <c r="AH8116"/>
      <c r="AI8116"/>
      <c r="AJ8116"/>
      <c r="AK8116"/>
      <c r="AL8116"/>
      <c r="AM8116"/>
      <c r="AN8116"/>
      <c r="AO8116"/>
      <c r="AP8116"/>
      <c r="AQ8116"/>
      <c r="AR8116"/>
      <c r="AS8116"/>
      <c r="AT8116"/>
      <c r="AU8116"/>
      <c r="AV8116"/>
      <c r="AW8116"/>
      <c r="AX8116"/>
      <c r="AY8116"/>
      <c r="AZ8116"/>
      <c r="BA8116"/>
      <c r="BB8116"/>
      <c r="BC8116"/>
      <c r="BD8116"/>
      <c r="BE8116"/>
      <c r="BF8116"/>
      <c r="BG8116"/>
      <c r="BH8116"/>
      <c r="BI8116"/>
      <c r="BJ8116"/>
      <c r="BK8116"/>
      <c r="BL8116"/>
      <c r="BM8116"/>
      <c r="BN8116"/>
      <c r="BO8116"/>
      <c r="BP8116"/>
      <c r="BQ8116"/>
      <c r="BR8116"/>
      <c r="BS8116"/>
      <c r="BT8116"/>
      <c r="BU8116"/>
      <c r="BV8116"/>
      <c r="BW8116"/>
      <c r="BX8116"/>
      <c r="BY8116"/>
      <c r="BZ8116"/>
      <c r="CA8116"/>
      <c r="CB8116"/>
      <c r="CC8116"/>
      <c r="CD8116"/>
      <c r="CE8116"/>
      <c r="CF8116"/>
      <c r="CG8116"/>
      <c r="CH8116"/>
      <c r="CI8116"/>
      <c r="CJ8116"/>
      <c r="CK8116"/>
      <c r="CL8116"/>
      <c r="CM8116"/>
      <c r="CN8116"/>
      <c r="CO8116"/>
      <c r="CP8116"/>
      <c r="CQ8116"/>
      <c r="CR8116"/>
      <c r="CS8116"/>
      <c r="CT8116"/>
      <c r="CU8116"/>
      <c r="CV8116"/>
    </row>
    <row r="8117" spans="10:100" x14ac:dyDescent="0.25">
      <c r="J8117"/>
      <c r="K8117"/>
      <c r="L8117"/>
      <c r="M8117"/>
      <c r="N8117"/>
      <c r="O8117"/>
      <c r="P8117"/>
      <c r="Q8117"/>
      <c r="R8117"/>
      <c r="S8117"/>
      <c r="T8117"/>
      <c r="U8117"/>
      <c r="V8117"/>
      <c r="W8117"/>
      <c r="X8117"/>
      <c r="Y8117"/>
      <c r="Z8117"/>
      <c r="AA8117"/>
      <c r="AB8117"/>
      <c r="AC8117"/>
      <c r="AD8117"/>
      <c r="AE8117"/>
      <c r="AF8117"/>
      <c r="AG8117"/>
      <c r="AH8117"/>
      <c r="AI8117"/>
      <c r="AJ8117"/>
      <c r="AK8117"/>
      <c r="AL8117"/>
      <c r="AM8117"/>
      <c r="AN8117"/>
      <c r="AO8117"/>
      <c r="AP8117"/>
      <c r="AQ8117"/>
      <c r="AR8117"/>
      <c r="AS8117"/>
      <c r="AT8117"/>
      <c r="AU8117"/>
      <c r="AV8117"/>
      <c r="AW8117"/>
      <c r="AX8117"/>
      <c r="AY8117"/>
      <c r="AZ8117"/>
      <c r="BA8117"/>
      <c r="BB8117"/>
      <c r="BC8117"/>
      <c r="BD8117"/>
      <c r="BE8117"/>
      <c r="BF8117"/>
      <c r="BG8117"/>
      <c r="BH8117"/>
      <c r="BI8117"/>
      <c r="BJ8117"/>
      <c r="BK8117"/>
      <c r="BL8117"/>
      <c r="BM8117"/>
      <c r="BN8117"/>
      <c r="BO8117"/>
      <c r="BP8117"/>
      <c r="BQ8117"/>
      <c r="BR8117"/>
      <c r="BS8117"/>
      <c r="BT8117"/>
      <c r="BU8117"/>
      <c r="BV8117"/>
      <c r="BW8117"/>
      <c r="BX8117"/>
      <c r="BY8117"/>
      <c r="BZ8117"/>
      <c r="CA8117"/>
      <c r="CB8117"/>
      <c r="CC8117"/>
      <c r="CD8117"/>
      <c r="CE8117"/>
      <c r="CF8117"/>
      <c r="CG8117"/>
      <c r="CH8117"/>
      <c r="CI8117"/>
      <c r="CJ8117"/>
      <c r="CK8117"/>
      <c r="CL8117"/>
      <c r="CM8117"/>
      <c r="CN8117"/>
      <c r="CO8117"/>
      <c r="CP8117"/>
      <c r="CQ8117"/>
      <c r="CR8117"/>
      <c r="CS8117"/>
      <c r="CT8117"/>
      <c r="CU8117"/>
      <c r="CV8117"/>
    </row>
    <row r="8118" spans="10:100" x14ac:dyDescent="0.25">
      <c r="J8118"/>
      <c r="K8118"/>
      <c r="L8118"/>
      <c r="M8118"/>
      <c r="N8118"/>
      <c r="O8118"/>
      <c r="P8118"/>
      <c r="Q8118"/>
      <c r="R8118"/>
      <c r="S8118"/>
      <c r="T8118"/>
      <c r="U8118"/>
      <c r="V8118"/>
      <c r="W8118"/>
      <c r="X8118"/>
      <c r="Y8118"/>
      <c r="Z8118"/>
      <c r="AA8118"/>
      <c r="AB8118"/>
      <c r="AC8118"/>
      <c r="AD8118"/>
      <c r="AE8118"/>
      <c r="AF8118"/>
      <c r="AG8118"/>
      <c r="AH8118"/>
      <c r="AI8118"/>
      <c r="AJ8118"/>
      <c r="AK8118"/>
      <c r="AL8118"/>
      <c r="AM8118"/>
      <c r="AN8118"/>
      <c r="AO8118"/>
      <c r="AP8118"/>
      <c r="AQ8118"/>
      <c r="AR8118"/>
      <c r="AS8118"/>
      <c r="AT8118"/>
      <c r="AU8118"/>
      <c r="AV8118"/>
      <c r="AW8118"/>
      <c r="AX8118"/>
      <c r="AY8118"/>
      <c r="AZ8118"/>
      <c r="BA8118"/>
      <c r="BB8118"/>
      <c r="BC8118"/>
      <c r="BD8118"/>
      <c r="BE8118"/>
      <c r="BF8118"/>
      <c r="BG8118"/>
      <c r="BH8118"/>
      <c r="BI8118"/>
      <c r="BJ8118"/>
      <c r="BK8118"/>
      <c r="BL8118"/>
      <c r="BM8118"/>
      <c r="BN8118"/>
      <c r="BO8118"/>
      <c r="BP8118"/>
      <c r="BQ8118"/>
      <c r="BR8118"/>
      <c r="BS8118"/>
      <c r="BT8118"/>
      <c r="BU8118"/>
      <c r="BV8118"/>
      <c r="BW8118"/>
      <c r="BX8118"/>
      <c r="BY8118"/>
      <c r="BZ8118"/>
      <c r="CA8118"/>
      <c r="CB8118"/>
      <c r="CC8118"/>
      <c r="CD8118"/>
      <c r="CE8118"/>
      <c r="CF8118"/>
      <c r="CG8118"/>
      <c r="CH8118"/>
      <c r="CI8118"/>
      <c r="CJ8118"/>
      <c r="CK8118"/>
      <c r="CL8118"/>
      <c r="CM8118"/>
      <c r="CN8118"/>
      <c r="CO8118"/>
      <c r="CP8118"/>
      <c r="CQ8118"/>
      <c r="CR8118"/>
      <c r="CS8118"/>
      <c r="CT8118"/>
      <c r="CU8118"/>
      <c r="CV8118"/>
    </row>
    <row r="8119" spans="10:100" x14ac:dyDescent="0.25">
      <c r="J8119"/>
      <c r="K8119"/>
      <c r="L8119"/>
      <c r="M8119"/>
      <c r="N8119"/>
      <c r="O8119"/>
      <c r="P8119"/>
      <c r="Q8119"/>
      <c r="R8119"/>
      <c r="S8119"/>
      <c r="T8119"/>
      <c r="U8119"/>
      <c r="V8119"/>
      <c r="W8119"/>
      <c r="X8119"/>
      <c r="Y8119"/>
      <c r="Z8119"/>
      <c r="AA8119"/>
      <c r="AB8119"/>
      <c r="AC8119"/>
      <c r="AD8119"/>
      <c r="AE8119"/>
      <c r="AF8119"/>
      <c r="AG8119"/>
      <c r="AH8119"/>
      <c r="AI8119"/>
      <c r="AJ8119"/>
      <c r="AK8119"/>
      <c r="AL8119"/>
      <c r="AM8119"/>
      <c r="AN8119"/>
      <c r="AO8119"/>
      <c r="AP8119"/>
      <c r="AQ8119"/>
      <c r="AR8119"/>
      <c r="AS8119"/>
      <c r="AT8119"/>
      <c r="AU8119"/>
      <c r="AV8119"/>
      <c r="AW8119"/>
      <c r="AX8119"/>
      <c r="AY8119"/>
      <c r="AZ8119"/>
      <c r="BA8119"/>
      <c r="BB8119"/>
      <c r="BC8119"/>
      <c r="BD8119"/>
      <c r="BE8119"/>
      <c r="BF8119"/>
      <c r="BG8119"/>
      <c r="BH8119"/>
      <c r="BI8119"/>
      <c r="BJ8119"/>
      <c r="BK8119"/>
      <c r="BL8119"/>
      <c r="BM8119"/>
      <c r="BN8119"/>
      <c r="BO8119"/>
      <c r="BP8119"/>
      <c r="BQ8119"/>
      <c r="BR8119"/>
      <c r="BS8119"/>
      <c r="BT8119"/>
      <c r="BU8119"/>
      <c r="BV8119"/>
      <c r="BW8119"/>
      <c r="BX8119"/>
      <c r="BY8119"/>
      <c r="BZ8119"/>
      <c r="CA8119"/>
      <c r="CB8119"/>
      <c r="CC8119"/>
      <c r="CD8119"/>
      <c r="CE8119"/>
      <c r="CF8119"/>
      <c r="CG8119"/>
      <c r="CH8119"/>
      <c r="CI8119"/>
      <c r="CJ8119"/>
      <c r="CK8119"/>
      <c r="CL8119"/>
      <c r="CM8119"/>
      <c r="CN8119"/>
      <c r="CO8119"/>
      <c r="CP8119"/>
      <c r="CQ8119"/>
      <c r="CR8119"/>
      <c r="CS8119"/>
      <c r="CT8119"/>
      <c r="CU8119"/>
      <c r="CV8119"/>
    </row>
    <row r="8120" spans="10:100" x14ac:dyDescent="0.25">
      <c r="J8120"/>
      <c r="K8120"/>
      <c r="L8120"/>
      <c r="M8120"/>
      <c r="N8120"/>
      <c r="O8120"/>
      <c r="P8120"/>
      <c r="Q8120"/>
      <c r="R8120"/>
      <c r="S8120"/>
      <c r="T8120"/>
      <c r="U8120"/>
      <c r="V8120"/>
      <c r="W8120"/>
      <c r="X8120"/>
      <c r="Y8120"/>
      <c r="Z8120"/>
      <c r="AA8120"/>
      <c r="AB8120"/>
      <c r="AC8120"/>
      <c r="AD8120"/>
      <c r="AE8120"/>
      <c r="AF8120"/>
      <c r="AG8120"/>
      <c r="AH8120"/>
      <c r="AI8120"/>
      <c r="AJ8120"/>
      <c r="AK8120"/>
      <c r="AL8120"/>
      <c r="AM8120"/>
      <c r="AN8120"/>
      <c r="AO8120"/>
      <c r="AP8120"/>
      <c r="AQ8120"/>
      <c r="AR8120"/>
      <c r="AS8120"/>
      <c r="AT8120"/>
      <c r="AU8120"/>
      <c r="AV8120"/>
      <c r="AW8120"/>
      <c r="AX8120"/>
      <c r="AY8120"/>
      <c r="AZ8120"/>
      <c r="BA8120"/>
      <c r="BB8120"/>
      <c r="BC8120"/>
      <c r="BD8120"/>
      <c r="BE8120"/>
      <c r="BF8120"/>
      <c r="BG8120"/>
      <c r="BH8120"/>
      <c r="BI8120"/>
      <c r="BJ8120"/>
      <c r="BK8120"/>
      <c r="BL8120"/>
      <c r="BM8120"/>
      <c r="BN8120"/>
      <c r="BO8120"/>
      <c r="BP8120"/>
      <c r="BQ8120"/>
      <c r="BR8120"/>
      <c r="BS8120"/>
      <c r="BT8120"/>
      <c r="BU8120"/>
      <c r="BV8120"/>
      <c r="BW8120"/>
      <c r="BX8120"/>
      <c r="BY8120"/>
      <c r="BZ8120"/>
      <c r="CA8120"/>
      <c r="CB8120"/>
      <c r="CC8120"/>
      <c r="CD8120"/>
      <c r="CE8120"/>
      <c r="CF8120"/>
      <c r="CG8120"/>
      <c r="CH8120"/>
      <c r="CI8120"/>
      <c r="CJ8120"/>
      <c r="CK8120"/>
      <c r="CL8120"/>
      <c r="CM8120"/>
      <c r="CN8120"/>
      <c r="CO8120"/>
      <c r="CP8120"/>
      <c r="CQ8120"/>
      <c r="CR8120"/>
      <c r="CS8120"/>
      <c r="CT8120"/>
      <c r="CU8120"/>
      <c r="CV8120"/>
    </row>
    <row r="8121" spans="10:100" x14ac:dyDescent="0.25">
      <c r="J8121"/>
      <c r="K8121"/>
      <c r="L8121"/>
      <c r="M8121"/>
      <c r="N8121"/>
      <c r="O8121"/>
      <c r="P8121"/>
      <c r="Q8121"/>
      <c r="R8121"/>
      <c r="S8121"/>
      <c r="T8121"/>
      <c r="U8121"/>
      <c r="V8121"/>
      <c r="W8121"/>
      <c r="X8121"/>
      <c r="Y8121"/>
      <c r="Z8121"/>
      <c r="AA8121"/>
      <c r="AB8121"/>
      <c r="AC8121"/>
      <c r="AD8121"/>
      <c r="AE8121"/>
      <c r="AF8121"/>
      <c r="AG8121"/>
      <c r="AH8121"/>
      <c r="AI8121"/>
      <c r="AJ8121"/>
      <c r="AK8121"/>
      <c r="AL8121"/>
      <c r="AM8121"/>
      <c r="AN8121"/>
      <c r="AO8121"/>
      <c r="AP8121"/>
      <c r="AQ8121"/>
      <c r="AR8121"/>
      <c r="AS8121"/>
      <c r="AT8121"/>
      <c r="AU8121"/>
      <c r="AV8121"/>
      <c r="AW8121"/>
      <c r="AX8121"/>
      <c r="AY8121"/>
      <c r="AZ8121"/>
      <c r="BA8121"/>
      <c r="BB8121"/>
      <c r="BC8121"/>
      <c r="BD8121"/>
      <c r="BE8121"/>
      <c r="BF8121"/>
      <c r="BG8121"/>
      <c r="BH8121"/>
      <c r="BI8121"/>
      <c r="BJ8121"/>
      <c r="BK8121"/>
      <c r="BL8121"/>
      <c r="BM8121"/>
      <c r="BN8121"/>
      <c r="BO8121"/>
      <c r="BP8121"/>
      <c r="BQ8121"/>
      <c r="BR8121"/>
      <c r="BS8121"/>
      <c r="BT8121"/>
      <c r="BU8121"/>
      <c r="BV8121"/>
      <c r="BW8121"/>
      <c r="BX8121"/>
      <c r="BY8121"/>
      <c r="BZ8121"/>
      <c r="CA8121"/>
      <c r="CB8121"/>
      <c r="CC8121"/>
      <c r="CD8121"/>
      <c r="CE8121"/>
      <c r="CF8121"/>
      <c r="CG8121"/>
      <c r="CH8121"/>
      <c r="CI8121"/>
      <c r="CJ8121"/>
      <c r="CK8121"/>
      <c r="CL8121"/>
      <c r="CM8121"/>
      <c r="CN8121"/>
      <c r="CO8121"/>
      <c r="CP8121"/>
      <c r="CQ8121"/>
      <c r="CR8121"/>
      <c r="CS8121"/>
      <c r="CT8121"/>
      <c r="CU8121"/>
      <c r="CV8121"/>
    </row>
    <row r="8122" spans="10:100" x14ac:dyDescent="0.25">
      <c r="J8122"/>
      <c r="K8122"/>
      <c r="L8122"/>
      <c r="M8122"/>
      <c r="N8122"/>
      <c r="O8122"/>
      <c r="P8122"/>
      <c r="Q8122"/>
      <c r="R8122"/>
      <c r="S8122"/>
      <c r="T8122"/>
      <c r="U8122"/>
      <c r="V8122"/>
      <c r="W8122"/>
      <c r="X8122"/>
      <c r="Y8122"/>
      <c r="Z8122"/>
      <c r="AA8122"/>
      <c r="AB8122"/>
      <c r="AC8122"/>
      <c r="AD8122"/>
      <c r="AE8122"/>
      <c r="AF8122"/>
      <c r="AG8122"/>
      <c r="AH8122"/>
      <c r="AI8122"/>
      <c r="AJ8122"/>
      <c r="AK8122"/>
      <c r="AL8122"/>
      <c r="AM8122"/>
      <c r="AN8122"/>
      <c r="AO8122"/>
      <c r="AP8122"/>
      <c r="AQ8122"/>
      <c r="AR8122"/>
      <c r="AS8122"/>
      <c r="AT8122"/>
      <c r="AU8122"/>
      <c r="AV8122"/>
      <c r="AW8122"/>
      <c r="AX8122"/>
      <c r="AY8122"/>
      <c r="AZ8122"/>
      <c r="BA8122"/>
      <c r="BB8122"/>
      <c r="BC8122"/>
      <c r="BD8122"/>
      <c r="BE8122"/>
      <c r="BF8122"/>
      <c r="BG8122"/>
      <c r="BH8122"/>
      <c r="BI8122"/>
      <c r="BJ8122"/>
      <c r="BK8122"/>
      <c r="BL8122"/>
      <c r="BM8122"/>
      <c r="BN8122"/>
      <c r="BO8122"/>
      <c r="BP8122"/>
      <c r="BQ8122"/>
      <c r="BR8122"/>
      <c r="BS8122"/>
      <c r="BT8122"/>
      <c r="BU8122"/>
      <c r="BV8122"/>
      <c r="BW8122"/>
      <c r="BX8122"/>
      <c r="BY8122"/>
      <c r="BZ8122"/>
      <c r="CA8122"/>
      <c r="CB8122"/>
      <c r="CC8122"/>
      <c r="CD8122"/>
      <c r="CE8122"/>
      <c r="CF8122"/>
      <c r="CG8122"/>
      <c r="CH8122"/>
      <c r="CI8122"/>
      <c r="CJ8122"/>
      <c r="CK8122"/>
      <c r="CL8122"/>
      <c r="CM8122"/>
      <c r="CN8122"/>
      <c r="CO8122"/>
      <c r="CP8122"/>
      <c r="CQ8122"/>
      <c r="CR8122"/>
      <c r="CS8122"/>
      <c r="CT8122"/>
      <c r="CU8122"/>
      <c r="CV8122"/>
    </row>
    <row r="8123" spans="10:100" x14ac:dyDescent="0.25">
      <c r="J8123"/>
      <c r="K8123"/>
      <c r="L8123"/>
      <c r="M8123"/>
      <c r="N8123"/>
      <c r="O8123"/>
      <c r="P8123"/>
      <c r="Q8123"/>
      <c r="R8123"/>
      <c r="S8123"/>
      <c r="T8123"/>
      <c r="U8123"/>
      <c r="V8123"/>
      <c r="W8123"/>
      <c r="X8123"/>
      <c r="Y8123"/>
      <c r="Z8123"/>
      <c r="AA8123"/>
      <c r="AB8123"/>
      <c r="AC8123"/>
      <c r="AD8123"/>
      <c r="AE8123"/>
      <c r="AF8123"/>
      <c r="AG8123"/>
      <c r="AH8123"/>
      <c r="AI8123"/>
      <c r="AJ8123"/>
      <c r="AK8123"/>
      <c r="AL8123"/>
      <c r="AM8123"/>
      <c r="AN8123"/>
      <c r="AO8123"/>
      <c r="AP8123"/>
      <c r="AQ8123"/>
      <c r="AR8123"/>
      <c r="AS8123"/>
      <c r="AT8123"/>
      <c r="AU8123"/>
      <c r="AV8123"/>
      <c r="AW8123"/>
      <c r="AX8123"/>
      <c r="AY8123"/>
      <c r="AZ8123"/>
      <c r="BA8123"/>
      <c r="BB8123"/>
      <c r="BC8123"/>
      <c r="BD8123"/>
      <c r="BE8123"/>
      <c r="BF8123"/>
      <c r="BG8123"/>
      <c r="BH8123"/>
      <c r="BI8123"/>
      <c r="BJ8123"/>
      <c r="BK8123"/>
      <c r="BL8123"/>
      <c r="BM8123"/>
      <c r="BN8123"/>
      <c r="BO8123"/>
      <c r="BP8123"/>
      <c r="BQ8123"/>
      <c r="BR8123"/>
      <c r="BS8123"/>
      <c r="BT8123"/>
      <c r="BU8123"/>
      <c r="BV8123"/>
      <c r="BW8123"/>
      <c r="BX8123"/>
      <c r="BY8123"/>
      <c r="BZ8123"/>
      <c r="CA8123"/>
      <c r="CB8123"/>
      <c r="CC8123"/>
      <c r="CD8123"/>
      <c r="CE8123"/>
      <c r="CF8123"/>
      <c r="CG8123"/>
      <c r="CH8123"/>
      <c r="CI8123"/>
      <c r="CJ8123"/>
      <c r="CK8123"/>
      <c r="CL8123"/>
      <c r="CM8123"/>
      <c r="CN8123"/>
      <c r="CO8123"/>
      <c r="CP8123"/>
      <c r="CQ8123"/>
      <c r="CR8123"/>
      <c r="CS8123"/>
      <c r="CT8123"/>
      <c r="CU8123"/>
      <c r="CV8123"/>
    </row>
    <row r="8124" spans="10:100" x14ac:dyDescent="0.25">
      <c r="J8124"/>
      <c r="K8124"/>
      <c r="L8124"/>
      <c r="M8124"/>
      <c r="N8124"/>
      <c r="O8124"/>
      <c r="P8124"/>
      <c r="Q8124"/>
      <c r="R8124"/>
      <c r="S8124"/>
      <c r="T8124"/>
      <c r="U8124"/>
      <c r="V8124"/>
      <c r="W8124"/>
      <c r="X8124"/>
      <c r="Y8124"/>
      <c r="Z8124"/>
      <c r="AA8124"/>
      <c r="AB8124"/>
      <c r="AC8124"/>
      <c r="AD8124"/>
      <c r="AE8124"/>
      <c r="AF8124"/>
      <c r="AG8124"/>
      <c r="AH8124"/>
      <c r="AI8124"/>
      <c r="AJ8124"/>
      <c r="AK8124"/>
      <c r="AL8124"/>
      <c r="AM8124"/>
      <c r="AN8124"/>
      <c r="AO8124"/>
      <c r="AP8124"/>
      <c r="AQ8124"/>
      <c r="AR8124"/>
      <c r="AS8124"/>
      <c r="AT8124"/>
      <c r="AU8124"/>
      <c r="AV8124"/>
      <c r="AW8124"/>
      <c r="AX8124"/>
      <c r="AY8124"/>
      <c r="AZ8124"/>
      <c r="BA8124"/>
      <c r="BB8124"/>
      <c r="BC8124"/>
      <c r="BD8124"/>
      <c r="BE8124"/>
      <c r="BF8124"/>
      <c r="BG8124"/>
      <c r="BH8124"/>
      <c r="BI8124"/>
      <c r="BJ8124"/>
      <c r="BK8124"/>
      <c r="BL8124"/>
      <c r="BM8124"/>
      <c r="BN8124"/>
      <c r="BO8124"/>
      <c r="BP8124"/>
      <c r="BQ8124"/>
      <c r="BR8124"/>
      <c r="BS8124"/>
      <c r="BT8124"/>
      <c r="BU8124"/>
      <c r="BV8124"/>
      <c r="BW8124"/>
      <c r="BX8124"/>
      <c r="BY8124"/>
      <c r="BZ8124"/>
      <c r="CA8124"/>
      <c r="CB8124"/>
      <c r="CC8124"/>
      <c r="CD8124"/>
      <c r="CE8124"/>
      <c r="CF8124"/>
      <c r="CG8124"/>
      <c r="CH8124"/>
      <c r="CI8124"/>
      <c r="CJ8124"/>
      <c r="CK8124"/>
      <c r="CL8124"/>
      <c r="CM8124"/>
      <c r="CN8124"/>
      <c r="CO8124"/>
      <c r="CP8124"/>
      <c r="CQ8124"/>
      <c r="CR8124"/>
      <c r="CS8124"/>
      <c r="CT8124"/>
      <c r="CU8124"/>
      <c r="CV8124"/>
    </row>
    <row r="8125" spans="10:100" x14ac:dyDescent="0.25">
      <c r="J8125"/>
      <c r="K8125"/>
      <c r="L8125"/>
      <c r="M8125"/>
      <c r="N8125"/>
      <c r="O8125"/>
      <c r="P8125"/>
      <c r="Q8125"/>
      <c r="R8125"/>
      <c r="S8125"/>
      <c r="T8125"/>
      <c r="U8125"/>
      <c r="V8125"/>
      <c r="W8125"/>
      <c r="X8125"/>
      <c r="Y8125"/>
      <c r="Z8125"/>
      <c r="AA8125"/>
      <c r="AB8125"/>
      <c r="AC8125"/>
      <c r="AD8125"/>
      <c r="AE8125"/>
      <c r="AF8125"/>
      <c r="AG8125"/>
      <c r="AH8125"/>
      <c r="AI8125"/>
      <c r="AJ8125"/>
      <c r="AK8125"/>
      <c r="AL8125"/>
      <c r="AM8125"/>
      <c r="AN8125"/>
      <c r="AO8125"/>
      <c r="AP8125"/>
      <c r="AQ8125"/>
      <c r="AR8125"/>
      <c r="AS8125"/>
      <c r="AT8125"/>
      <c r="AU8125"/>
      <c r="AV8125"/>
      <c r="AW8125"/>
      <c r="AX8125"/>
      <c r="AY8125"/>
      <c r="AZ8125"/>
      <c r="BA8125"/>
      <c r="BB8125"/>
      <c r="BC8125"/>
      <c r="BD8125"/>
      <c r="BE8125"/>
      <c r="BF8125"/>
      <c r="BG8125"/>
      <c r="BH8125"/>
      <c r="BI8125"/>
      <c r="BJ8125"/>
      <c r="BK8125"/>
      <c r="BL8125"/>
      <c r="BM8125"/>
      <c r="BN8125"/>
      <c r="BO8125"/>
      <c r="BP8125"/>
      <c r="BQ8125"/>
      <c r="BR8125"/>
      <c r="BS8125"/>
      <c r="BT8125"/>
      <c r="BU8125"/>
      <c r="BV8125"/>
      <c r="BW8125"/>
      <c r="BX8125"/>
      <c r="BY8125"/>
      <c r="BZ8125"/>
      <c r="CA8125"/>
      <c r="CB8125"/>
      <c r="CC8125"/>
      <c r="CD8125"/>
      <c r="CE8125"/>
      <c r="CF8125"/>
      <c r="CG8125"/>
      <c r="CH8125"/>
      <c r="CI8125"/>
      <c r="CJ8125"/>
      <c r="CK8125"/>
      <c r="CL8125"/>
      <c r="CM8125"/>
      <c r="CN8125"/>
      <c r="CO8125"/>
      <c r="CP8125"/>
      <c r="CQ8125"/>
      <c r="CR8125"/>
      <c r="CS8125"/>
      <c r="CT8125"/>
      <c r="CU8125"/>
      <c r="CV8125"/>
    </row>
    <row r="8126" spans="10:100" x14ac:dyDescent="0.25">
      <c r="J8126"/>
      <c r="K8126"/>
      <c r="L8126"/>
      <c r="M8126"/>
      <c r="N8126"/>
      <c r="O8126"/>
      <c r="P8126"/>
      <c r="Q8126"/>
      <c r="R8126"/>
      <c r="S8126"/>
      <c r="T8126"/>
      <c r="U8126"/>
      <c r="V8126"/>
      <c r="W8126"/>
      <c r="X8126"/>
      <c r="Y8126"/>
      <c r="Z8126"/>
      <c r="AA8126"/>
      <c r="AB8126"/>
      <c r="AC8126"/>
      <c r="AD8126"/>
      <c r="AE8126"/>
      <c r="AF8126"/>
      <c r="AG8126"/>
      <c r="AH8126"/>
      <c r="AI8126"/>
      <c r="AJ8126"/>
      <c r="AK8126"/>
      <c r="AL8126"/>
      <c r="AM8126"/>
      <c r="AN8126"/>
      <c r="AO8126"/>
      <c r="AP8126"/>
      <c r="AQ8126"/>
      <c r="AR8126"/>
      <c r="AS8126"/>
      <c r="AT8126"/>
      <c r="AU8126"/>
      <c r="AV8126"/>
      <c r="AW8126"/>
      <c r="AX8126"/>
      <c r="AY8126"/>
      <c r="AZ8126"/>
      <c r="BA8126"/>
      <c r="BB8126"/>
      <c r="BC8126"/>
      <c r="BD8126"/>
      <c r="BE8126"/>
      <c r="BF8126"/>
      <c r="BG8126"/>
      <c r="BH8126"/>
      <c r="BI8126"/>
      <c r="BJ8126"/>
      <c r="BK8126"/>
      <c r="BL8126"/>
      <c r="BM8126"/>
      <c r="BN8126"/>
      <c r="BO8126"/>
      <c r="BP8126"/>
      <c r="BQ8126"/>
      <c r="BR8126"/>
      <c r="BS8126"/>
      <c r="BT8126"/>
      <c r="BU8126"/>
      <c r="BV8126"/>
      <c r="BW8126"/>
      <c r="BX8126"/>
      <c r="BY8126"/>
      <c r="BZ8126"/>
      <c r="CA8126"/>
      <c r="CB8126"/>
      <c r="CC8126"/>
      <c r="CD8126"/>
      <c r="CE8126"/>
      <c r="CF8126"/>
      <c r="CG8126"/>
      <c r="CH8126"/>
      <c r="CI8126"/>
      <c r="CJ8126"/>
      <c r="CK8126"/>
      <c r="CL8126"/>
      <c r="CM8126"/>
      <c r="CN8126"/>
      <c r="CO8126"/>
      <c r="CP8126"/>
      <c r="CQ8126"/>
      <c r="CR8126"/>
      <c r="CS8126"/>
      <c r="CT8126"/>
      <c r="CU8126"/>
      <c r="CV8126"/>
    </row>
    <row r="8127" spans="10:100" x14ac:dyDescent="0.25">
      <c r="J8127"/>
      <c r="K8127"/>
      <c r="L8127"/>
      <c r="M8127"/>
      <c r="N8127"/>
      <c r="O8127"/>
      <c r="P8127"/>
      <c r="Q8127"/>
      <c r="R8127"/>
      <c r="S8127"/>
      <c r="T8127"/>
      <c r="U8127"/>
      <c r="V8127"/>
      <c r="W8127"/>
      <c r="X8127"/>
      <c r="Y8127"/>
      <c r="Z8127"/>
      <c r="AA8127"/>
      <c r="AB8127"/>
      <c r="AC8127"/>
      <c r="AD8127"/>
      <c r="AE8127"/>
      <c r="AF8127"/>
      <c r="AG8127"/>
      <c r="AH8127"/>
      <c r="AI8127"/>
      <c r="AJ8127"/>
      <c r="AK8127"/>
      <c r="AL8127"/>
      <c r="AM8127"/>
      <c r="AN8127"/>
      <c r="AO8127"/>
      <c r="AP8127"/>
      <c r="AQ8127"/>
      <c r="AR8127"/>
      <c r="AS8127"/>
      <c r="AT8127"/>
      <c r="AU8127"/>
      <c r="AV8127"/>
      <c r="AW8127"/>
      <c r="AX8127"/>
      <c r="AY8127"/>
      <c r="AZ8127"/>
      <c r="BA8127"/>
      <c r="BB8127"/>
      <c r="BC8127"/>
      <c r="BD8127"/>
      <c r="BE8127"/>
      <c r="BF8127"/>
      <c r="BG8127"/>
      <c r="BH8127"/>
      <c r="BI8127"/>
      <c r="BJ8127"/>
      <c r="BK8127"/>
      <c r="BL8127"/>
      <c r="BM8127"/>
      <c r="BN8127"/>
      <c r="BO8127"/>
      <c r="BP8127"/>
      <c r="BQ8127"/>
      <c r="BR8127"/>
      <c r="BS8127"/>
      <c r="BT8127"/>
      <c r="BU8127"/>
      <c r="BV8127"/>
      <c r="BW8127"/>
      <c r="BX8127"/>
      <c r="BY8127"/>
      <c r="BZ8127"/>
      <c r="CA8127"/>
      <c r="CB8127"/>
      <c r="CC8127"/>
      <c r="CD8127"/>
      <c r="CE8127"/>
      <c r="CF8127"/>
      <c r="CG8127"/>
      <c r="CH8127"/>
      <c r="CI8127"/>
      <c r="CJ8127"/>
      <c r="CK8127"/>
      <c r="CL8127"/>
      <c r="CM8127"/>
      <c r="CN8127"/>
      <c r="CO8127"/>
      <c r="CP8127"/>
      <c r="CQ8127"/>
      <c r="CR8127"/>
      <c r="CS8127"/>
      <c r="CT8127"/>
      <c r="CU8127"/>
      <c r="CV8127"/>
    </row>
    <row r="8128" spans="10:100" x14ac:dyDescent="0.25">
      <c r="J8128"/>
      <c r="K8128"/>
      <c r="L8128"/>
      <c r="M8128"/>
      <c r="N8128"/>
      <c r="O8128"/>
      <c r="P8128"/>
      <c r="Q8128"/>
      <c r="R8128"/>
      <c r="S8128"/>
      <c r="T8128"/>
      <c r="U8128"/>
      <c r="V8128"/>
      <c r="W8128"/>
      <c r="X8128"/>
      <c r="Y8128"/>
      <c r="Z8128"/>
      <c r="AA8128"/>
      <c r="AB8128"/>
      <c r="AC8128"/>
      <c r="AD8128"/>
      <c r="AE8128"/>
      <c r="AF8128"/>
      <c r="AG8128"/>
      <c r="AH8128"/>
      <c r="AI8128"/>
      <c r="AJ8128"/>
      <c r="AK8128"/>
      <c r="AL8128"/>
      <c r="AM8128"/>
      <c r="AN8128"/>
      <c r="AO8128"/>
      <c r="AP8128"/>
      <c r="AQ8128"/>
      <c r="AR8128"/>
      <c r="AS8128"/>
      <c r="AT8128"/>
      <c r="AU8128"/>
      <c r="AV8128"/>
      <c r="AW8128"/>
      <c r="AX8128"/>
      <c r="AY8128"/>
      <c r="AZ8128"/>
      <c r="BA8128"/>
      <c r="BB8128"/>
      <c r="BC8128"/>
      <c r="BD8128"/>
      <c r="BE8128"/>
      <c r="BF8128"/>
      <c r="BG8128"/>
      <c r="BH8128"/>
      <c r="BI8128"/>
      <c r="BJ8128"/>
      <c r="BK8128"/>
      <c r="BL8128"/>
      <c r="BM8128"/>
      <c r="BN8128"/>
      <c r="BO8128"/>
      <c r="BP8128"/>
      <c r="BQ8128"/>
      <c r="BR8128"/>
      <c r="BS8128"/>
      <c r="BT8128"/>
      <c r="BU8128"/>
      <c r="BV8128"/>
      <c r="BW8128"/>
      <c r="BX8128"/>
      <c r="BY8128"/>
      <c r="BZ8128"/>
      <c r="CA8128"/>
      <c r="CB8128"/>
      <c r="CC8128"/>
      <c r="CD8128"/>
      <c r="CE8128"/>
      <c r="CF8128"/>
      <c r="CG8128"/>
      <c r="CH8128"/>
      <c r="CI8128"/>
      <c r="CJ8128"/>
      <c r="CK8128"/>
      <c r="CL8128"/>
      <c r="CM8128"/>
      <c r="CN8128"/>
      <c r="CO8128"/>
      <c r="CP8128"/>
      <c r="CQ8128"/>
      <c r="CR8128"/>
      <c r="CS8128"/>
      <c r="CT8128"/>
      <c r="CU8128"/>
      <c r="CV8128"/>
    </row>
    <row r="8129" spans="10:100" x14ac:dyDescent="0.25">
      <c r="J8129"/>
      <c r="K8129"/>
      <c r="L8129"/>
      <c r="M8129"/>
      <c r="N8129"/>
      <c r="O8129"/>
      <c r="P8129"/>
      <c r="Q8129"/>
      <c r="R8129"/>
      <c r="S8129"/>
      <c r="T8129"/>
      <c r="U8129"/>
      <c r="V8129"/>
      <c r="W8129"/>
      <c r="X8129"/>
      <c r="Y8129"/>
      <c r="Z8129"/>
      <c r="AA8129"/>
      <c r="AB8129"/>
      <c r="AC8129"/>
      <c r="AD8129"/>
      <c r="AE8129"/>
      <c r="AF8129"/>
      <c r="AG8129"/>
      <c r="AH8129"/>
      <c r="AI8129"/>
      <c r="AJ8129"/>
      <c r="AK8129"/>
      <c r="AL8129"/>
      <c r="AM8129"/>
      <c r="AN8129"/>
      <c r="AO8129"/>
      <c r="AP8129"/>
      <c r="AQ8129"/>
      <c r="AR8129"/>
      <c r="AS8129"/>
      <c r="AT8129"/>
      <c r="AU8129"/>
      <c r="AV8129"/>
      <c r="AW8129"/>
      <c r="AX8129"/>
      <c r="AY8129"/>
      <c r="AZ8129"/>
      <c r="BA8129"/>
      <c r="BB8129"/>
      <c r="BC8129"/>
      <c r="BD8129"/>
      <c r="BE8129"/>
      <c r="BF8129"/>
      <c r="BG8129"/>
      <c r="BH8129"/>
      <c r="BI8129"/>
      <c r="BJ8129"/>
      <c r="BK8129"/>
      <c r="BL8129"/>
      <c r="BM8129"/>
      <c r="BN8129"/>
      <c r="BO8129"/>
      <c r="BP8129"/>
      <c r="BQ8129"/>
      <c r="BR8129"/>
      <c r="BS8129"/>
      <c r="BT8129"/>
      <c r="BU8129"/>
      <c r="BV8129"/>
      <c r="BW8129"/>
      <c r="BX8129"/>
      <c r="BY8129"/>
      <c r="BZ8129"/>
      <c r="CA8129"/>
      <c r="CB8129"/>
      <c r="CC8129"/>
      <c r="CD8129"/>
      <c r="CE8129"/>
      <c r="CF8129"/>
      <c r="CG8129"/>
      <c r="CH8129"/>
      <c r="CI8129"/>
      <c r="CJ8129"/>
      <c r="CK8129"/>
      <c r="CL8129"/>
      <c r="CM8129"/>
      <c r="CN8129"/>
      <c r="CO8129"/>
      <c r="CP8129"/>
      <c r="CQ8129"/>
      <c r="CR8129"/>
      <c r="CS8129"/>
      <c r="CT8129"/>
      <c r="CU8129"/>
      <c r="CV8129"/>
    </row>
    <row r="8130" spans="10:100" x14ac:dyDescent="0.25">
      <c r="J8130"/>
      <c r="K8130"/>
      <c r="L8130"/>
      <c r="M8130"/>
      <c r="N8130"/>
      <c r="O8130"/>
      <c r="P8130"/>
      <c r="Q8130"/>
      <c r="R8130"/>
      <c r="S8130"/>
      <c r="T8130"/>
      <c r="U8130"/>
      <c r="V8130"/>
      <c r="W8130"/>
      <c r="X8130"/>
      <c r="Y8130"/>
      <c r="Z8130"/>
      <c r="AA8130"/>
      <c r="AB8130"/>
      <c r="AC8130"/>
      <c r="AD8130"/>
      <c r="AE8130"/>
      <c r="AF8130"/>
      <c r="AG8130"/>
      <c r="AH8130"/>
      <c r="AI8130"/>
      <c r="AJ8130"/>
      <c r="AK8130"/>
      <c r="AL8130"/>
      <c r="AM8130"/>
      <c r="AN8130"/>
      <c r="AO8130"/>
      <c r="AP8130"/>
      <c r="AQ8130"/>
      <c r="AR8130"/>
      <c r="AS8130"/>
      <c r="AT8130"/>
      <c r="AU8130"/>
      <c r="AV8130"/>
      <c r="AW8130"/>
      <c r="AX8130"/>
      <c r="AY8130"/>
      <c r="AZ8130"/>
      <c r="BA8130"/>
      <c r="BB8130"/>
      <c r="BC8130"/>
      <c r="BD8130"/>
      <c r="BE8130"/>
      <c r="BF8130"/>
      <c r="BG8130"/>
      <c r="BH8130"/>
      <c r="BI8130"/>
      <c r="BJ8130"/>
      <c r="BK8130"/>
      <c r="BL8130"/>
      <c r="BM8130"/>
      <c r="BN8130"/>
      <c r="BO8130"/>
      <c r="BP8130"/>
      <c r="BQ8130"/>
      <c r="BR8130"/>
      <c r="BS8130"/>
      <c r="BT8130"/>
      <c r="BU8130"/>
      <c r="BV8130"/>
      <c r="BW8130"/>
      <c r="BX8130"/>
      <c r="BY8130"/>
      <c r="BZ8130"/>
      <c r="CA8130"/>
      <c r="CB8130"/>
      <c r="CC8130"/>
      <c r="CD8130"/>
      <c r="CE8130"/>
      <c r="CF8130"/>
      <c r="CG8130"/>
      <c r="CH8130"/>
      <c r="CI8130"/>
      <c r="CJ8130"/>
      <c r="CK8130"/>
      <c r="CL8130"/>
      <c r="CM8130"/>
      <c r="CN8130"/>
      <c r="CO8130"/>
      <c r="CP8130"/>
      <c r="CQ8130"/>
      <c r="CR8130"/>
      <c r="CS8130"/>
      <c r="CT8130"/>
      <c r="CU8130"/>
      <c r="CV8130"/>
    </row>
    <row r="8131" spans="10:100" x14ac:dyDescent="0.25">
      <c r="J8131"/>
      <c r="K8131"/>
      <c r="L8131"/>
      <c r="M8131"/>
      <c r="N8131"/>
      <c r="O8131"/>
      <c r="P8131"/>
      <c r="Q8131"/>
      <c r="R8131"/>
      <c r="S8131"/>
      <c r="T8131"/>
      <c r="U8131"/>
      <c r="V8131"/>
      <c r="W8131"/>
      <c r="X8131"/>
      <c r="Y8131"/>
      <c r="Z8131"/>
      <c r="AA8131"/>
      <c r="AB8131"/>
      <c r="AC8131"/>
      <c r="AD8131"/>
      <c r="AE8131"/>
      <c r="AF8131"/>
      <c r="AG8131"/>
      <c r="AH8131"/>
      <c r="AI8131"/>
      <c r="AJ8131"/>
      <c r="AK8131"/>
      <c r="AL8131"/>
      <c r="AM8131"/>
      <c r="AN8131"/>
      <c r="AO8131"/>
      <c r="AP8131"/>
      <c r="AQ8131"/>
      <c r="AR8131"/>
      <c r="AS8131"/>
      <c r="AT8131"/>
      <c r="AU8131"/>
      <c r="AV8131"/>
      <c r="AW8131"/>
      <c r="AX8131"/>
      <c r="AY8131"/>
      <c r="AZ8131"/>
      <c r="BA8131"/>
      <c r="BB8131"/>
      <c r="BC8131"/>
      <c r="BD8131"/>
      <c r="BE8131"/>
      <c r="BF8131"/>
      <c r="BG8131"/>
      <c r="BH8131"/>
      <c r="BI8131"/>
      <c r="BJ8131"/>
      <c r="BK8131"/>
      <c r="BL8131"/>
      <c r="BM8131"/>
      <c r="BN8131"/>
      <c r="BO8131"/>
      <c r="BP8131"/>
      <c r="BQ8131"/>
      <c r="BR8131"/>
      <c r="BS8131"/>
      <c r="BT8131"/>
      <c r="BU8131"/>
      <c r="BV8131"/>
      <c r="BW8131"/>
      <c r="BX8131"/>
      <c r="BY8131"/>
      <c r="BZ8131"/>
      <c r="CA8131"/>
      <c r="CB8131"/>
      <c r="CC8131"/>
      <c r="CD8131"/>
      <c r="CE8131"/>
      <c r="CF8131"/>
      <c r="CG8131"/>
      <c r="CH8131"/>
      <c r="CI8131"/>
      <c r="CJ8131"/>
      <c r="CK8131"/>
      <c r="CL8131"/>
      <c r="CM8131"/>
      <c r="CN8131"/>
      <c r="CO8131"/>
      <c r="CP8131"/>
      <c r="CQ8131"/>
      <c r="CR8131"/>
      <c r="CS8131"/>
      <c r="CT8131"/>
      <c r="CU8131"/>
      <c r="CV8131"/>
    </row>
    <row r="8132" spans="10:100" x14ac:dyDescent="0.25">
      <c r="J8132"/>
      <c r="K8132"/>
      <c r="L8132"/>
      <c r="M8132"/>
      <c r="N8132"/>
      <c r="O8132"/>
      <c r="P8132"/>
      <c r="Q8132"/>
      <c r="R8132"/>
      <c r="S8132"/>
      <c r="T8132"/>
      <c r="U8132"/>
      <c r="V8132"/>
      <c r="W8132"/>
      <c r="X8132"/>
      <c r="Y8132"/>
      <c r="Z8132"/>
      <c r="AA8132"/>
      <c r="AB8132"/>
      <c r="AC8132"/>
      <c r="AD8132"/>
      <c r="AE8132"/>
      <c r="AF8132"/>
      <c r="AG8132"/>
      <c r="AH8132"/>
      <c r="AI8132"/>
      <c r="AJ8132"/>
      <c r="AK8132"/>
      <c r="AL8132"/>
      <c r="AM8132"/>
      <c r="AN8132"/>
      <c r="AO8132"/>
      <c r="AP8132"/>
      <c r="AQ8132"/>
      <c r="AR8132"/>
      <c r="AS8132"/>
      <c r="AT8132"/>
      <c r="AU8132"/>
      <c r="AV8132"/>
      <c r="AW8132"/>
      <c r="AX8132"/>
      <c r="AY8132"/>
      <c r="AZ8132"/>
      <c r="BA8132"/>
      <c r="BB8132"/>
      <c r="BC8132"/>
      <c r="BD8132"/>
      <c r="BE8132"/>
      <c r="BF8132"/>
      <c r="BG8132"/>
      <c r="BH8132"/>
      <c r="BI8132"/>
      <c r="BJ8132"/>
      <c r="BK8132"/>
      <c r="BL8132"/>
      <c r="BM8132"/>
      <c r="BN8132"/>
      <c r="BO8132"/>
      <c r="BP8132"/>
      <c r="BQ8132"/>
      <c r="BR8132"/>
      <c r="BS8132"/>
      <c r="BT8132"/>
      <c r="BU8132"/>
      <c r="BV8132"/>
      <c r="BW8132"/>
      <c r="BX8132"/>
      <c r="BY8132"/>
      <c r="BZ8132"/>
      <c r="CA8132"/>
      <c r="CB8132"/>
      <c r="CC8132"/>
      <c r="CD8132"/>
      <c r="CE8132"/>
      <c r="CF8132"/>
      <c r="CG8132"/>
      <c r="CH8132"/>
      <c r="CI8132"/>
      <c r="CJ8132"/>
      <c r="CK8132"/>
      <c r="CL8132"/>
      <c r="CM8132"/>
      <c r="CN8132"/>
      <c r="CO8132"/>
      <c r="CP8132"/>
      <c r="CQ8132"/>
      <c r="CR8132"/>
      <c r="CS8132"/>
      <c r="CT8132"/>
      <c r="CU8132"/>
      <c r="CV8132"/>
    </row>
    <row r="8133" spans="10:100" x14ac:dyDescent="0.25">
      <c r="J8133"/>
      <c r="K8133"/>
      <c r="L8133"/>
      <c r="M8133"/>
      <c r="N8133"/>
      <c r="O8133"/>
      <c r="P8133"/>
      <c r="Q8133"/>
      <c r="R8133"/>
      <c r="S8133"/>
      <c r="T8133"/>
      <c r="U8133"/>
      <c r="V8133"/>
      <c r="W8133"/>
      <c r="X8133"/>
      <c r="Y8133"/>
      <c r="Z8133"/>
      <c r="AA8133"/>
      <c r="AB8133"/>
      <c r="AC8133"/>
      <c r="AD8133"/>
      <c r="AE8133"/>
      <c r="AF8133"/>
      <c r="AG8133"/>
      <c r="AH8133"/>
      <c r="AI8133"/>
      <c r="AJ8133"/>
      <c r="AK8133"/>
      <c r="AL8133"/>
      <c r="AM8133"/>
      <c r="AN8133"/>
      <c r="AO8133"/>
      <c r="AP8133"/>
      <c r="AQ8133"/>
      <c r="AR8133"/>
      <c r="AS8133"/>
      <c r="AT8133"/>
      <c r="AU8133"/>
      <c r="AV8133"/>
      <c r="AW8133"/>
      <c r="AX8133"/>
      <c r="AY8133"/>
      <c r="AZ8133"/>
      <c r="BA8133"/>
      <c r="BB8133"/>
      <c r="BC8133"/>
      <c r="BD8133"/>
      <c r="BE8133"/>
      <c r="BF8133"/>
      <c r="BG8133"/>
      <c r="BH8133"/>
      <c r="BI8133"/>
      <c r="BJ8133"/>
      <c r="BK8133"/>
      <c r="BL8133"/>
      <c r="BM8133"/>
      <c r="BN8133"/>
      <c r="BO8133"/>
      <c r="BP8133"/>
      <c r="BQ8133"/>
      <c r="BR8133"/>
      <c r="BS8133"/>
      <c r="BT8133"/>
      <c r="BU8133"/>
      <c r="BV8133"/>
      <c r="BW8133"/>
      <c r="BX8133"/>
      <c r="BY8133"/>
      <c r="BZ8133"/>
      <c r="CA8133"/>
      <c r="CB8133"/>
      <c r="CC8133"/>
      <c r="CD8133"/>
      <c r="CE8133"/>
      <c r="CF8133"/>
      <c r="CG8133"/>
      <c r="CH8133"/>
      <c r="CI8133"/>
      <c r="CJ8133"/>
      <c r="CK8133"/>
      <c r="CL8133"/>
      <c r="CM8133"/>
      <c r="CN8133"/>
      <c r="CO8133"/>
      <c r="CP8133"/>
      <c r="CQ8133"/>
      <c r="CR8133"/>
      <c r="CS8133"/>
      <c r="CT8133"/>
      <c r="CU8133"/>
      <c r="CV8133"/>
    </row>
    <row r="8134" spans="10:100" x14ac:dyDescent="0.25">
      <c r="J8134"/>
      <c r="K8134"/>
      <c r="L8134"/>
      <c r="M8134"/>
      <c r="N8134"/>
      <c r="O8134"/>
      <c r="P8134"/>
      <c r="Q8134"/>
      <c r="R8134"/>
      <c r="S8134"/>
      <c r="T8134"/>
      <c r="U8134"/>
      <c r="V8134"/>
      <c r="W8134"/>
      <c r="X8134"/>
      <c r="Y8134"/>
      <c r="Z8134"/>
      <c r="AA8134"/>
      <c r="AB8134"/>
      <c r="AC8134"/>
      <c r="AD8134"/>
      <c r="AE8134"/>
      <c r="AF8134"/>
      <c r="AG8134"/>
      <c r="AH8134"/>
      <c r="AI8134"/>
      <c r="AJ8134"/>
      <c r="AK8134"/>
      <c r="AL8134"/>
      <c r="AM8134"/>
      <c r="AN8134"/>
      <c r="AO8134"/>
      <c r="AP8134"/>
      <c r="AQ8134"/>
      <c r="AR8134"/>
      <c r="AS8134"/>
      <c r="AT8134"/>
      <c r="AU8134"/>
      <c r="AV8134"/>
      <c r="AW8134"/>
      <c r="AX8134"/>
      <c r="AY8134"/>
      <c r="AZ8134"/>
      <c r="BA8134"/>
      <c r="BB8134"/>
      <c r="BC8134"/>
      <c r="BD8134"/>
      <c r="BE8134"/>
      <c r="BF8134"/>
      <c r="BG8134"/>
      <c r="BH8134"/>
      <c r="BI8134"/>
      <c r="BJ8134"/>
      <c r="BK8134"/>
      <c r="BL8134"/>
      <c r="BM8134"/>
      <c r="BN8134"/>
      <c r="BO8134"/>
      <c r="BP8134"/>
      <c r="BQ8134"/>
      <c r="BR8134"/>
      <c r="BS8134"/>
      <c r="BT8134"/>
      <c r="BU8134"/>
      <c r="BV8134"/>
      <c r="BW8134"/>
      <c r="BX8134"/>
      <c r="BY8134"/>
      <c r="BZ8134"/>
      <c r="CA8134"/>
      <c r="CB8134"/>
      <c r="CC8134"/>
      <c r="CD8134"/>
      <c r="CE8134"/>
      <c r="CF8134"/>
      <c r="CG8134"/>
      <c r="CH8134"/>
      <c r="CI8134"/>
      <c r="CJ8134"/>
      <c r="CK8134"/>
      <c r="CL8134"/>
      <c r="CM8134"/>
      <c r="CN8134"/>
      <c r="CO8134"/>
      <c r="CP8134"/>
      <c r="CQ8134"/>
      <c r="CR8134"/>
      <c r="CS8134"/>
      <c r="CT8134"/>
      <c r="CU8134"/>
      <c r="CV8134"/>
    </row>
    <row r="8135" spans="10:100" x14ac:dyDescent="0.25">
      <c r="J8135"/>
      <c r="K8135"/>
      <c r="L8135"/>
      <c r="M8135"/>
      <c r="N8135"/>
      <c r="O8135"/>
      <c r="P8135"/>
      <c r="Q8135"/>
      <c r="R8135"/>
      <c r="S8135"/>
      <c r="T8135"/>
      <c r="U8135"/>
      <c r="V8135"/>
      <c r="W8135"/>
      <c r="X8135"/>
      <c r="Y8135"/>
      <c r="Z8135"/>
      <c r="AA8135"/>
      <c r="AB8135"/>
      <c r="AC8135"/>
      <c r="AD8135"/>
      <c r="AE8135"/>
      <c r="AF8135"/>
      <c r="AG8135"/>
      <c r="AH8135"/>
      <c r="AI8135"/>
      <c r="AJ8135"/>
      <c r="AK8135"/>
      <c r="AL8135"/>
      <c r="AM8135"/>
      <c r="AN8135"/>
      <c r="AO8135"/>
      <c r="AP8135"/>
      <c r="AQ8135"/>
      <c r="AR8135"/>
      <c r="AS8135"/>
      <c r="AT8135"/>
      <c r="AU8135"/>
      <c r="AV8135"/>
      <c r="AW8135"/>
      <c r="AX8135"/>
      <c r="AY8135"/>
      <c r="AZ8135"/>
      <c r="BA8135"/>
      <c r="BB8135"/>
      <c r="BC8135"/>
      <c r="BD8135"/>
      <c r="BE8135"/>
      <c r="BF8135"/>
      <c r="BG8135"/>
      <c r="BH8135"/>
      <c r="BI8135"/>
      <c r="BJ8135"/>
      <c r="BK8135"/>
      <c r="BL8135"/>
      <c r="BM8135"/>
      <c r="BN8135"/>
      <c r="BO8135"/>
      <c r="BP8135"/>
      <c r="BQ8135"/>
      <c r="BR8135"/>
      <c r="BS8135"/>
      <c r="BT8135"/>
      <c r="BU8135"/>
      <c r="BV8135"/>
      <c r="BW8135"/>
      <c r="BX8135"/>
      <c r="BY8135"/>
      <c r="BZ8135"/>
      <c r="CA8135"/>
      <c r="CB8135"/>
      <c r="CC8135"/>
      <c r="CD8135"/>
      <c r="CE8135"/>
      <c r="CF8135"/>
      <c r="CG8135"/>
      <c r="CH8135"/>
      <c r="CI8135"/>
      <c r="CJ8135"/>
      <c r="CK8135"/>
      <c r="CL8135"/>
      <c r="CM8135"/>
      <c r="CN8135"/>
      <c r="CO8135"/>
      <c r="CP8135"/>
      <c r="CQ8135"/>
      <c r="CR8135"/>
      <c r="CS8135"/>
      <c r="CT8135"/>
      <c r="CU8135"/>
      <c r="CV8135"/>
    </row>
    <row r="8136" spans="10:100" x14ac:dyDescent="0.25">
      <c r="J8136"/>
      <c r="K8136"/>
      <c r="L8136"/>
      <c r="M8136"/>
      <c r="N8136"/>
      <c r="O8136"/>
      <c r="P8136"/>
      <c r="Q8136"/>
      <c r="R8136"/>
      <c r="S8136"/>
      <c r="T8136"/>
      <c r="U8136"/>
      <c r="V8136"/>
      <c r="W8136"/>
      <c r="X8136"/>
      <c r="Y8136"/>
      <c r="Z8136"/>
      <c r="AA8136"/>
      <c r="AB8136"/>
      <c r="AC8136"/>
      <c r="AD8136"/>
      <c r="AE8136"/>
      <c r="AF8136"/>
      <c r="AG8136"/>
      <c r="AH8136"/>
      <c r="AI8136"/>
      <c r="AJ8136"/>
      <c r="AK8136"/>
      <c r="AL8136"/>
      <c r="AM8136"/>
      <c r="AN8136"/>
      <c r="AO8136"/>
      <c r="AP8136"/>
      <c r="AQ8136"/>
      <c r="AR8136"/>
      <c r="AS8136"/>
      <c r="AT8136"/>
      <c r="AU8136"/>
      <c r="AV8136"/>
      <c r="AW8136"/>
      <c r="AX8136"/>
      <c r="AY8136"/>
      <c r="AZ8136"/>
      <c r="BA8136"/>
      <c r="BB8136"/>
      <c r="BC8136"/>
      <c r="BD8136"/>
      <c r="BE8136"/>
      <c r="BF8136"/>
      <c r="BG8136"/>
      <c r="BH8136"/>
      <c r="BI8136"/>
      <c r="BJ8136"/>
      <c r="BK8136"/>
      <c r="BL8136"/>
      <c r="BM8136"/>
      <c r="BN8136"/>
      <c r="BO8136"/>
      <c r="BP8136"/>
      <c r="BQ8136"/>
      <c r="BR8136"/>
      <c r="BS8136"/>
      <c r="BT8136"/>
      <c r="BU8136"/>
      <c r="BV8136"/>
      <c r="BW8136"/>
      <c r="BX8136"/>
      <c r="BY8136"/>
      <c r="BZ8136"/>
      <c r="CA8136"/>
      <c r="CB8136"/>
      <c r="CC8136"/>
      <c r="CD8136"/>
      <c r="CE8136"/>
      <c r="CF8136"/>
      <c r="CG8136"/>
      <c r="CH8136"/>
      <c r="CI8136"/>
      <c r="CJ8136"/>
      <c r="CK8136"/>
      <c r="CL8136"/>
      <c r="CM8136"/>
      <c r="CN8136"/>
      <c r="CO8136"/>
      <c r="CP8136"/>
      <c r="CQ8136"/>
      <c r="CR8136"/>
      <c r="CS8136"/>
      <c r="CT8136"/>
      <c r="CU8136"/>
      <c r="CV8136"/>
    </row>
    <row r="8137" spans="10:100" x14ac:dyDescent="0.25">
      <c r="J8137"/>
      <c r="K8137"/>
      <c r="L8137"/>
      <c r="M8137"/>
      <c r="N8137"/>
      <c r="O8137"/>
      <c r="P8137"/>
      <c r="Q8137"/>
      <c r="R8137"/>
      <c r="S8137"/>
      <c r="T8137"/>
      <c r="U8137"/>
      <c r="V8137"/>
      <c r="W8137"/>
      <c r="X8137"/>
      <c r="Y8137"/>
      <c r="Z8137"/>
      <c r="AA8137"/>
      <c r="AB8137"/>
      <c r="AC8137"/>
      <c r="AD8137"/>
      <c r="AE8137"/>
      <c r="AF8137"/>
      <c r="AG8137"/>
      <c r="AH8137"/>
      <c r="AI8137"/>
      <c r="AJ8137"/>
      <c r="AK8137"/>
      <c r="AL8137"/>
      <c r="AM8137"/>
      <c r="AN8137"/>
      <c r="AO8137"/>
      <c r="AP8137"/>
      <c r="AQ8137"/>
      <c r="AR8137"/>
      <c r="AS8137"/>
      <c r="AT8137"/>
      <c r="AU8137"/>
      <c r="AV8137"/>
      <c r="AW8137"/>
      <c r="AX8137"/>
      <c r="AY8137"/>
      <c r="AZ8137"/>
      <c r="BA8137"/>
      <c r="BB8137"/>
      <c r="BC8137"/>
      <c r="BD8137"/>
      <c r="BE8137"/>
      <c r="BF8137"/>
      <c r="BG8137"/>
      <c r="BH8137"/>
      <c r="BI8137"/>
      <c r="BJ8137"/>
      <c r="BK8137"/>
      <c r="BL8137"/>
      <c r="BM8137"/>
      <c r="BN8137"/>
      <c r="BO8137"/>
      <c r="BP8137"/>
      <c r="BQ8137"/>
      <c r="BR8137"/>
      <c r="BS8137"/>
      <c r="BT8137"/>
      <c r="BU8137"/>
      <c r="BV8137"/>
      <c r="BW8137"/>
      <c r="BX8137"/>
      <c r="BY8137"/>
      <c r="BZ8137"/>
      <c r="CA8137"/>
      <c r="CB8137"/>
      <c r="CC8137"/>
      <c r="CD8137"/>
      <c r="CE8137"/>
      <c r="CF8137"/>
      <c r="CG8137"/>
      <c r="CH8137"/>
      <c r="CI8137"/>
      <c r="CJ8137"/>
      <c r="CK8137"/>
      <c r="CL8137"/>
      <c r="CM8137"/>
      <c r="CN8137"/>
      <c r="CO8137"/>
      <c r="CP8137"/>
      <c r="CQ8137"/>
      <c r="CR8137"/>
      <c r="CS8137"/>
      <c r="CT8137"/>
      <c r="CU8137"/>
      <c r="CV8137"/>
    </row>
    <row r="8138" spans="10:100" x14ac:dyDescent="0.25">
      <c r="J8138"/>
      <c r="K8138"/>
      <c r="L8138"/>
      <c r="M8138"/>
      <c r="N8138"/>
      <c r="O8138"/>
      <c r="P8138"/>
      <c r="Q8138"/>
      <c r="R8138"/>
      <c r="S8138"/>
      <c r="T8138"/>
      <c r="U8138"/>
      <c r="V8138"/>
      <c r="W8138"/>
      <c r="X8138"/>
      <c r="Y8138"/>
      <c r="Z8138"/>
      <c r="AA8138"/>
      <c r="AB8138"/>
      <c r="AC8138"/>
      <c r="AD8138"/>
      <c r="AE8138"/>
      <c r="AF8138"/>
      <c r="AG8138"/>
      <c r="AH8138"/>
      <c r="AI8138"/>
      <c r="AJ8138"/>
      <c r="AK8138"/>
      <c r="AL8138"/>
      <c r="AM8138"/>
      <c r="AN8138"/>
      <c r="AO8138"/>
      <c r="AP8138"/>
      <c r="AQ8138"/>
      <c r="AR8138"/>
      <c r="AS8138"/>
      <c r="AT8138"/>
      <c r="AU8138"/>
      <c r="AV8138"/>
      <c r="AW8138"/>
      <c r="AX8138"/>
      <c r="AY8138"/>
      <c r="AZ8138"/>
      <c r="BA8138"/>
      <c r="BB8138"/>
      <c r="BC8138"/>
      <c r="BD8138"/>
      <c r="BE8138"/>
      <c r="BF8138"/>
      <c r="BG8138"/>
      <c r="BH8138"/>
      <c r="BI8138"/>
      <c r="BJ8138"/>
      <c r="BK8138"/>
      <c r="BL8138"/>
      <c r="BM8138"/>
      <c r="BN8138"/>
      <c r="BO8138"/>
      <c r="BP8138"/>
      <c r="BQ8138"/>
      <c r="BR8138"/>
      <c r="BS8138"/>
      <c r="BT8138"/>
      <c r="BU8138"/>
      <c r="BV8138"/>
      <c r="BW8138"/>
      <c r="BX8138"/>
      <c r="BY8138"/>
      <c r="BZ8138"/>
      <c r="CA8138"/>
      <c r="CB8138"/>
      <c r="CC8138"/>
      <c r="CD8138"/>
      <c r="CE8138"/>
      <c r="CF8138"/>
      <c r="CG8138"/>
      <c r="CH8138"/>
      <c r="CI8138"/>
      <c r="CJ8138"/>
      <c r="CK8138"/>
      <c r="CL8138"/>
      <c r="CM8138"/>
      <c r="CN8138"/>
      <c r="CO8138"/>
      <c r="CP8138"/>
      <c r="CQ8138"/>
      <c r="CR8138"/>
      <c r="CS8138"/>
      <c r="CT8138"/>
      <c r="CU8138"/>
      <c r="CV8138"/>
    </row>
    <row r="8139" spans="10:100" x14ac:dyDescent="0.25">
      <c r="J8139"/>
      <c r="K8139"/>
      <c r="L8139"/>
      <c r="M8139"/>
      <c r="N8139"/>
      <c r="O8139"/>
      <c r="P8139"/>
      <c r="Q8139"/>
      <c r="R8139"/>
      <c r="S8139"/>
      <c r="T8139"/>
      <c r="U8139"/>
      <c r="V8139"/>
      <c r="W8139"/>
      <c r="X8139"/>
      <c r="Y8139"/>
      <c r="Z8139"/>
      <c r="AA8139"/>
      <c r="AB8139"/>
      <c r="AC8139"/>
      <c r="AD8139"/>
      <c r="AE8139"/>
      <c r="AF8139"/>
      <c r="AG8139"/>
      <c r="AH8139"/>
      <c r="AI8139"/>
      <c r="AJ8139"/>
      <c r="AK8139"/>
      <c r="AL8139"/>
      <c r="AM8139"/>
      <c r="AN8139"/>
      <c r="AO8139"/>
      <c r="AP8139"/>
      <c r="AQ8139"/>
      <c r="AR8139"/>
      <c r="AS8139"/>
      <c r="AT8139"/>
      <c r="AU8139"/>
      <c r="AV8139"/>
      <c r="AW8139"/>
      <c r="AX8139"/>
      <c r="AY8139"/>
      <c r="AZ8139"/>
      <c r="BA8139"/>
      <c r="BB8139"/>
      <c r="BC8139"/>
      <c r="BD8139"/>
      <c r="BE8139"/>
      <c r="BF8139"/>
      <c r="BG8139"/>
      <c r="BH8139"/>
      <c r="BI8139"/>
      <c r="BJ8139"/>
      <c r="BK8139"/>
      <c r="BL8139"/>
      <c r="BM8139"/>
      <c r="BN8139"/>
      <c r="BO8139"/>
      <c r="BP8139"/>
      <c r="BQ8139"/>
      <c r="BR8139"/>
      <c r="BS8139"/>
      <c r="BT8139"/>
      <c r="BU8139"/>
      <c r="BV8139"/>
      <c r="BW8139"/>
      <c r="BX8139"/>
      <c r="BY8139"/>
      <c r="BZ8139"/>
      <c r="CA8139"/>
      <c r="CB8139"/>
      <c r="CC8139"/>
      <c r="CD8139"/>
      <c r="CE8139"/>
      <c r="CF8139"/>
      <c r="CG8139"/>
      <c r="CH8139"/>
      <c r="CI8139"/>
      <c r="CJ8139"/>
      <c r="CK8139"/>
      <c r="CL8139"/>
      <c r="CM8139"/>
      <c r="CN8139"/>
      <c r="CO8139"/>
      <c r="CP8139"/>
      <c r="CQ8139"/>
      <c r="CR8139"/>
      <c r="CS8139"/>
      <c r="CT8139"/>
      <c r="CU8139"/>
      <c r="CV8139"/>
    </row>
    <row r="8140" spans="10:100" x14ac:dyDescent="0.25">
      <c r="J8140"/>
      <c r="K8140"/>
      <c r="L8140"/>
      <c r="M8140"/>
      <c r="N8140"/>
      <c r="O8140"/>
      <c r="P8140"/>
      <c r="Q8140"/>
      <c r="R8140"/>
      <c r="S8140"/>
      <c r="T8140"/>
      <c r="U8140"/>
      <c r="V8140"/>
      <c r="W8140"/>
      <c r="X8140"/>
      <c r="Y8140"/>
      <c r="Z8140"/>
      <c r="AA8140"/>
      <c r="AB8140"/>
      <c r="AC8140"/>
      <c r="AD8140"/>
      <c r="AE8140"/>
      <c r="AF8140"/>
      <c r="AG8140"/>
      <c r="AH8140"/>
      <c r="AI8140"/>
      <c r="AJ8140"/>
      <c r="AK8140"/>
      <c r="AL8140"/>
      <c r="AM8140"/>
      <c r="AN8140"/>
      <c r="AO8140"/>
      <c r="AP8140"/>
      <c r="AQ8140"/>
      <c r="AR8140"/>
      <c r="AS8140"/>
      <c r="AT8140"/>
      <c r="AU8140"/>
      <c r="AV8140"/>
      <c r="AW8140"/>
      <c r="AX8140"/>
      <c r="AY8140"/>
      <c r="AZ8140"/>
      <c r="BA8140"/>
      <c r="BB8140"/>
      <c r="BC8140"/>
      <c r="BD8140"/>
      <c r="BE8140"/>
      <c r="BF8140"/>
      <c r="BG8140"/>
      <c r="BH8140"/>
      <c r="BI8140"/>
      <c r="BJ8140"/>
      <c r="BK8140"/>
      <c r="BL8140"/>
      <c r="BM8140"/>
      <c r="BN8140"/>
      <c r="BO8140"/>
      <c r="BP8140"/>
      <c r="BQ8140"/>
      <c r="BR8140"/>
      <c r="BS8140"/>
      <c r="BT8140"/>
      <c r="BU8140"/>
      <c r="BV8140"/>
      <c r="BW8140"/>
      <c r="BX8140"/>
      <c r="BY8140"/>
      <c r="BZ8140"/>
      <c r="CA8140"/>
      <c r="CB8140"/>
      <c r="CC8140"/>
      <c r="CD8140"/>
      <c r="CE8140"/>
      <c r="CF8140"/>
      <c r="CG8140"/>
      <c r="CH8140"/>
      <c r="CI8140"/>
      <c r="CJ8140"/>
      <c r="CK8140"/>
      <c r="CL8140"/>
      <c r="CM8140"/>
      <c r="CN8140"/>
      <c r="CO8140"/>
      <c r="CP8140"/>
      <c r="CQ8140"/>
      <c r="CR8140"/>
      <c r="CS8140"/>
      <c r="CT8140"/>
      <c r="CU8140"/>
      <c r="CV8140"/>
    </row>
    <row r="8141" spans="10:100" x14ac:dyDescent="0.25">
      <c r="J8141"/>
      <c r="K8141"/>
      <c r="L8141"/>
      <c r="M8141"/>
      <c r="N8141"/>
      <c r="O8141"/>
      <c r="P8141"/>
      <c r="Q8141"/>
      <c r="R8141"/>
      <c r="S8141"/>
      <c r="T8141"/>
      <c r="U8141"/>
      <c r="V8141"/>
      <c r="W8141"/>
      <c r="X8141"/>
      <c r="Y8141"/>
      <c r="Z8141"/>
      <c r="AA8141"/>
      <c r="AB8141"/>
      <c r="AC8141"/>
      <c r="AD8141"/>
      <c r="AE8141"/>
      <c r="AF8141"/>
      <c r="AG8141"/>
      <c r="AH8141"/>
      <c r="AI8141"/>
      <c r="AJ8141"/>
      <c r="AK8141"/>
      <c r="AL8141"/>
      <c r="AM8141"/>
      <c r="AN8141"/>
      <c r="AO8141"/>
      <c r="AP8141"/>
      <c r="AQ8141"/>
      <c r="AR8141"/>
      <c r="AS8141"/>
      <c r="AT8141"/>
      <c r="AU8141"/>
      <c r="AV8141"/>
      <c r="AW8141"/>
      <c r="AX8141"/>
      <c r="AY8141"/>
      <c r="AZ8141"/>
      <c r="BA8141"/>
      <c r="BB8141"/>
      <c r="BC8141"/>
      <c r="BD8141"/>
      <c r="BE8141"/>
      <c r="BF8141"/>
      <c r="BG8141"/>
      <c r="BH8141"/>
      <c r="BI8141"/>
      <c r="BJ8141"/>
      <c r="BK8141"/>
      <c r="BL8141"/>
      <c r="BM8141"/>
      <c r="BN8141"/>
      <c r="BO8141"/>
      <c r="BP8141"/>
      <c r="BQ8141"/>
      <c r="BR8141"/>
      <c r="BS8141"/>
      <c r="BT8141"/>
      <c r="BU8141"/>
      <c r="BV8141"/>
      <c r="BW8141"/>
      <c r="BX8141"/>
      <c r="BY8141"/>
      <c r="BZ8141"/>
      <c r="CA8141"/>
      <c r="CB8141"/>
      <c r="CC8141"/>
      <c r="CD8141"/>
      <c r="CE8141"/>
      <c r="CF8141"/>
      <c r="CG8141"/>
      <c r="CH8141"/>
      <c r="CI8141"/>
      <c r="CJ8141"/>
      <c r="CK8141"/>
      <c r="CL8141"/>
      <c r="CM8141"/>
      <c r="CN8141"/>
      <c r="CO8141"/>
      <c r="CP8141"/>
      <c r="CQ8141"/>
      <c r="CR8141"/>
      <c r="CS8141"/>
      <c r="CT8141"/>
      <c r="CU8141"/>
      <c r="CV8141"/>
    </row>
    <row r="8142" spans="10:100" x14ac:dyDescent="0.25">
      <c r="J8142"/>
      <c r="K8142"/>
      <c r="L8142"/>
      <c r="M8142"/>
      <c r="N8142"/>
      <c r="O8142"/>
      <c r="P8142"/>
      <c r="Q8142"/>
      <c r="R8142"/>
      <c r="S8142"/>
      <c r="T8142"/>
      <c r="U8142"/>
      <c r="V8142"/>
      <c r="W8142"/>
      <c r="X8142"/>
      <c r="Y8142"/>
      <c r="Z8142"/>
      <c r="AA8142"/>
      <c r="AB8142"/>
      <c r="AC8142"/>
      <c r="AD8142"/>
      <c r="AE8142"/>
      <c r="AF8142"/>
      <c r="AG8142"/>
      <c r="AH8142"/>
      <c r="AI8142"/>
      <c r="AJ8142"/>
      <c r="AK8142"/>
      <c r="AL8142"/>
      <c r="AM8142"/>
      <c r="AN8142"/>
      <c r="AO8142"/>
      <c r="AP8142"/>
      <c r="AQ8142"/>
      <c r="AR8142"/>
      <c r="AS8142"/>
      <c r="AT8142"/>
      <c r="AU8142"/>
      <c r="AV8142"/>
      <c r="AW8142"/>
      <c r="AX8142"/>
      <c r="AY8142"/>
      <c r="AZ8142"/>
      <c r="BA8142"/>
      <c r="BB8142"/>
      <c r="BC8142"/>
      <c r="BD8142"/>
      <c r="BE8142"/>
      <c r="BF8142"/>
      <c r="BG8142"/>
      <c r="BH8142"/>
      <c r="BI8142"/>
      <c r="BJ8142"/>
      <c r="BK8142"/>
      <c r="BL8142"/>
      <c r="BM8142"/>
      <c r="BN8142"/>
      <c r="BO8142"/>
      <c r="BP8142"/>
      <c r="BQ8142"/>
      <c r="BR8142"/>
      <c r="BS8142"/>
      <c r="BT8142"/>
      <c r="BU8142"/>
      <c r="BV8142"/>
      <c r="BW8142"/>
      <c r="BX8142"/>
      <c r="BY8142"/>
      <c r="BZ8142"/>
      <c r="CA8142"/>
      <c r="CB8142"/>
      <c r="CC8142"/>
      <c r="CD8142"/>
      <c r="CE8142"/>
      <c r="CF8142"/>
      <c r="CG8142"/>
      <c r="CH8142"/>
      <c r="CI8142"/>
      <c r="CJ8142"/>
      <c r="CK8142"/>
      <c r="CL8142"/>
      <c r="CM8142"/>
      <c r="CN8142"/>
      <c r="CO8142"/>
      <c r="CP8142"/>
      <c r="CQ8142"/>
      <c r="CR8142"/>
      <c r="CS8142"/>
      <c r="CT8142"/>
      <c r="CU8142"/>
      <c r="CV8142"/>
    </row>
    <row r="8143" spans="10:100" x14ac:dyDescent="0.25">
      <c r="J8143"/>
      <c r="K8143"/>
      <c r="L8143"/>
      <c r="M8143"/>
      <c r="N8143"/>
      <c r="O8143"/>
      <c r="P8143"/>
      <c r="Q8143"/>
      <c r="R8143"/>
      <c r="S8143"/>
      <c r="T8143"/>
      <c r="U8143"/>
      <c r="V8143"/>
      <c r="W8143"/>
      <c r="X8143"/>
      <c r="Y8143"/>
      <c r="Z8143"/>
      <c r="AA8143"/>
      <c r="AB8143"/>
      <c r="AC8143"/>
      <c r="AD8143"/>
      <c r="AE8143"/>
      <c r="AF8143"/>
      <c r="AG8143"/>
      <c r="AH8143"/>
      <c r="AI8143"/>
      <c r="AJ8143"/>
      <c r="AK8143"/>
      <c r="AL8143"/>
      <c r="AM8143"/>
      <c r="AN8143"/>
      <c r="AO8143"/>
      <c r="AP8143"/>
      <c r="AQ8143"/>
      <c r="AR8143"/>
      <c r="AS8143"/>
      <c r="AT8143"/>
      <c r="AU8143"/>
      <c r="AV8143"/>
      <c r="AW8143"/>
      <c r="AX8143"/>
      <c r="AY8143"/>
      <c r="AZ8143"/>
      <c r="BA8143"/>
      <c r="BB8143"/>
      <c r="BC8143"/>
      <c r="BD8143"/>
      <c r="BE8143"/>
      <c r="BF8143"/>
      <c r="BG8143"/>
      <c r="BH8143"/>
      <c r="BI8143"/>
      <c r="BJ8143"/>
      <c r="BK8143"/>
      <c r="BL8143"/>
      <c r="BM8143"/>
      <c r="BN8143"/>
      <c r="BO8143"/>
      <c r="BP8143"/>
      <c r="BQ8143"/>
      <c r="BR8143"/>
      <c r="BS8143"/>
      <c r="BT8143"/>
      <c r="BU8143"/>
      <c r="BV8143"/>
      <c r="BW8143"/>
      <c r="BX8143"/>
      <c r="BY8143"/>
      <c r="BZ8143"/>
      <c r="CA8143"/>
      <c r="CB8143"/>
      <c r="CC8143"/>
      <c r="CD8143"/>
      <c r="CE8143"/>
      <c r="CF8143"/>
      <c r="CG8143"/>
      <c r="CH8143"/>
      <c r="CI8143"/>
      <c r="CJ8143"/>
      <c r="CK8143"/>
      <c r="CL8143"/>
      <c r="CM8143"/>
      <c r="CN8143"/>
      <c r="CO8143"/>
      <c r="CP8143"/>
      <c r="CQ8143"/>
      <c r="CR8143"/>
      <c r="CS8143"/>
      <c r="CT8143"/>
      <c r="CU8143"/>
      <c r="CV8143"/>
    </row>
    <row r="8144" spans="10:100" x14ac:dyDescent="0.25">
      <c r="J8144"/>
      <c r="K8144"/>
      <c r="L8144"/>
      <c r="M8144"/>
      <c r="N8144"/>
      <c r="O8144"/>
      <c r="P8144"/>
      <c r="Q8144"/>
      <c r="R8144"/>
      <c r="S8144"/>
      <c r="T8144"/>
      <c r="U8144"/>
      <c r="V8144"/>
      <c r="W8144"/>
      <c r="X8144"/>
      <c r="Y8144"/>
      <c r="Z8144"/>
      <c r="AA8144"/>
      <c r="AB8144"/>
      <c r="AC8144"/>
      <c r="AD8144"/>
      <c r="AE8144"/>
      <c r="AF8144"/>
      <c r="AG8144"/>
      <c r="AH8144"/>
      <c r="AI8144"/>
      <c r="AJ8144"/>
      <c r="AK8144"/>
      <c r="AL8144"/>
      <c r="AM8144"/>
      <c r="AN8144"/>
      <c r="AO8144"/>
      <c r="AP8144"/>
      <c r="AQ8144"/>
      <c r="AR8144"/>
      <c r="AS8144"/>
      <c r="AT8144"/>
      <c r="AU8144"/>
      <c r="AV8144"/>
      <c r="AW8144"/>
      <c r="AX8144"/>
      <c r="AY8144"/>
      <c r="AZ8144"/>
      <c r="BA8144"/>
      <c r="BB8144"/>
      <c r="BC8144"/>
      <c r="BD8144"/>
      <c r="BE8144"/>
      <c r="BF8144"/>
      <c r="BG8144"/>
      <c r="BH8144"/>
      <c r="BI8144"/>
      <c r="BJ8144"/>
      <c r="BK8144"/>
      <c r="BL8144"/>
      <c r="BM8144"/>
      <c r="BN8144"/>
      <c r="BO8144"/>
      <c r="BP8144"/>
      <c r="BQ8144"/>
      <c r="BR8144"/>
      <c r="BS8144"/>
      <c r="BT8144"/>
      <c r="BU8144"/>
      <c r="BV8144"/>
      <c r="BW8144"/>
      <c r="BX8144"/>
      <c r="BY8144"/>
      <c r="BZ8144"/>
      <c r="CA8144"/>
      <c r="CB8144"/>
      <c r="CC8144"/>
      <c r="CD8144"/>
      <c r="CE8144"/>
      <c r="CF8144"/>
      <c r="CG8144"/>
      <c r="CH8144"/>
      <c r="CI8144"/>
      <c r="CJ8144"/>
      <c r="CK8144"/>
      <c r="CL8144"/>
      <c r="CM8144"/>
      <c r="CN8144"/>
      <c r="CO8144"/>
      <c r="CP8144"/>
      <c r="CQ8144"/>
      <c r="CR8144"/>
      <c r="CS8144"/>
      <c r="CT8144"/>
      <c r="CU8144"/>
      <c r="CV8144"/>
    </row>
    <row r="8145" spans="10:100" x14ac:dyDescent="0.25">
      <c r="J8145"/>
      <c r="K8145"/>
      <c r="L8145"/>
      <c r="M8145"/>
      <c r="N8145"/>
      <c r="O8145"/>
      <c r="P8145"/>
      <c r="Q8145"/>
      <c r="R8145"/>
      <c r="S8145"/>
      <c r="T8145"/>
      <c r="U8145"/>
      <c r="V8145"/>
      <c r="W8145"/>
      <c r="X8145"/>
      <c r="Y8145"/>
      <c r="Z8145"/>
      <c r="AA8145"/>
      <c r="AB8145"/>
      <c r="AC8145"/>
      <c r="AD8145"/>
      <c r="AE8145"/>
      <c r="AF8145"/>
      <c r="AG8145"/>
      <c r="AH8145"/>
      <c r="AI8145"/>
      <c r="AJ8145"/>
      <c r="AK8145"/>
      <c r="AL8145"/>
      <c r="AM8145"/>
      <c r="AN8145"/>
      <c r="AO8145"/>
      <c r="AP8145"/>
      <c r="AQ8145"/>
      <c r="AR8145"/>
      <c r="AS8145"/>
      <c r="AT8145"/>
      <c r="AU8145"/>
      <c r="AV8145"/>
      <c r="AW8145"/>
      <c r="AX8145"/>
      <c r="AY8145"/>
      <c r="AZ8145"/>
      <c r="BA8145"/>
      <c r="BB8145"/>
      <c r="BC8145"/>
      <c r="BD8145"/>
      <c r="BE8145"/>
      <c r="BF8145"/>
      <c r="BG8145"/>
      <c r="BH8145"/>
      <c r="BI8145"/>
      <c r="BJ8145"/>
      <c r="BK8145"/>
      <c r="BL8145"/>
      <c r="BM8145"/>
      <c r="BN8145"/>
      <c r="BO8145"/>
      <c r="BP8145"/>
      <c r="BQ8145"/>
      <c r="BR8145"/>
      <c r="BS8145"/>
      <c r="BT8145"/>
      <c r="BU8145"/>
      <c r="BV8145"/>
      <c r="BW8145"/>
      <c r="BX8145"/>
      <c r="BY8145"/>
      <c r="BZ8145"/>
      <c r="CA8145"/>
      <c r="CB8145"/>
      <c r="CC8145"/>
      <c r="CD8145"/>
      <c r="CE8145"/>
      <c r="CF8145"/>
      <c r="CG8145"/>
      <c r="CH8145"/>
      <c r="CI8145"/>
      <c r="CJ8145"/>
      <c r="CK8145"/>
      <c r="CL8145"/>
      <c r="CM8145"/>
      <c r="CN8145"/>
      <c r="CO8145"/>
      <c r="CP8145"/>
      <c r="CQ8145"/>
      <c r="CR8145"/>
      <c r="CS8145"/>
      <c r="CT8145"/>
      <c r="CU8145"/>
      <c r="CV8145"/>
    </row>
    <row r="8146" spans="10:100" x14ac:dyDescent="0.25">
      <c r="J8146"/>
      <c r="K8146"/>
      <c r="L8146"/>
      <c r="M8146"/>
      <c r="N8146"/>
      <c r="O8146"/>
      <c r="P8146"/>
      <c r="Q8146"/>
      <c r="R8146"/>
      <c r="S8146"/>
      <c r="T8146"/>
      <c r="U8146"/>
      <c r="V8146"/>
      <c r="W8146"/>
      <c r="X8146"/>
      <c r="Y8146"/>
      <c r="Z8146"/>
      <c r="AA8146"/>
      <c r="AB8146"/>
      <c r="AC8146"/>
      <c r="AD8146"/>
      <c r="AE8146"/>
      <c r="AF8146"/>
      <c r="AG8146"/>
      <c r="AH8146"/>
      <c r="AI8146"/>
      <c r="AJ8146"/>
      <c r="AK8146"/>
      <c r="AL8146"/>
      <c r="AM8146"/>
      <c r="AN8146"/>
      <c r="AO8146"/>
      <c r="AP8146"/>
      <c r="AQ8146"/>
      <c r="AR8146"/>
      <c r="AS8146"/>
      <c r="AT8146"/>
      <c r="AU8146"/>
      <c r="AV8146"/>
      <c r="AW8146"/>
      <c r="AX8146"/>
      <c r="AY8146"/>
      <c r="AZ8146"/>
      <c r="BA8146"/>
      <c r="BB8146"/>
      <c r="BC8146"/>
      <c r="BD8146"/>
      <c r="BE8146"/>
      <c r="BF8146"/>
      <c r="BG8146"/>
      <c r="BH8146"/>
      <c r="BI8146"/>
      <c r="BJ8146"/>
      <c r="BK8146"/>
      <c r="BL8146"/>
      <c r="BM8146"/>
      <c r="BN8146"/>
      <c r="BO8146"/>
      <c r="BP8146"/>
      <c r="BQ8146"/>
      <c r="BR8146"/>
      <c r="BS8146"/>
      <c r="BT8146"/>
      <c r="BU8146"/>
      <c r="BV8146"/>
      <c r="BW8146"/>
      <c r="BX8146"/>
      <c r="BY8146"/>
      <c r="BZ8146"/>
      <c r="CA8146"/>
      <c r="CB8146"/>
      <c r="CC8146"/>
      <c r="CD8146"/>
      <c r="CE8146"/>
      <c r="CF8146"/>
      <c r="CG8146"/>
      <c r="CH8146"/>
      <c r="CI8146"/>
      <c r="CJ8146"/>
      <c r="CK8146"/>
      <c r="CL8146"/>
      <c r="CM8146"/>
      <c r="CN8146"/>
      <c r="CO8146"/>
      <c r="CP8146"/>
      <c r="CQ8146"/>
      <c r="CR8146"/>
      <c r="CS8146"/>
      <c r="CT8146"/>
      <c r="CU8146"/>
      <c r="CV8146"/>
    </row>
    <row r="8147" spans="10:100" x14ac:dyDescent="0.25">
      <c r="J8147"/>
      <c r="K8147"/>
      <c r="L8147"/>
      <c r="M8147"/>
      <c r="N8147"/>
      <c r="O8147"/>
      <c r="P8147"/>
      <c r="Q8147"/>
      <c r="R8147"/>
      <c r="S8147"/>
      <c r="T8147"/>
      <c r="U8147"/>
      <c r="V8147"/>
      <c r="W8147"/>
      <c r="X8147"/>
      <c r="Y8147"/>
      <c r="Z8147"/>
      <c r="AA8147"/>
      <c r="AB8147"/>
      <c r="AC8147"/>
      <c r="AD8147"/>
      <c r="AE8147"/>
      <c r="AF8147"/>
      <c r="AG8147"/>
      <c r="AH8147"/>
      <c r="AI8147"/>
      <c r="AJ8147"/>
      <c r="AK8147"/>
      <c r="AL8147"/>
      <c r="AM8147"/>
      <c r="AN8147"/>
      <c r="AO8147"/>
      <c r="AP8147"/>
      <c r="AQ8147"/>
      <c r="AR8147"/>
      <c r="AS8147"/>
      <c r="AT8147"/>
      <c r="AU8147"/>
      <c r="AV8147"/>
      <c r="AW8147"/>
      <c r="AX8147"/>
      <c r="AY8147"/>
      <c r="AZ8147"/>
      <c r="BA8147"/>
      <c r="BB8147"/>
      <c r="BC8147"/>
      <c r="BD8147"/>
      <c r="BE8147"/>
      <c r="BF8147"/>
      <c r="BG8147"/>
      <c r="BH8147"/>
      <c r="BI8147"/>
      <c r="BJ8147"/>
      <c r="BK8147"/>
      <c r="BL8147"/>
      <c r="BM8147"/>
      <c r="BN8147"/>
      <c r="BO8147"/>
      <c r="BP8147"/>
      <c r="BQ8147"/>
      <c r="BR8147"/>
      <c r="BS8147"/>
      <c r="BT8147"/>
      <c r="BU8147"/>
      <c r="BV8147"/>
      <c r="BW8147"/>
      <c r="BX8147"/>
      <c r="BY8147"/>
      <c r="BZ8147"/>
      <c r="CA8147"/>
      <c r="CB8147"/>
      <c r="CC8147"/>
      <c r="CD8147"/>
      <c r="CE8147"/>
      <c r="CF8147"/>
      <c r="CG8147"/>
      <c r="CH8147"/>
      <c r="CI8147"/>
      <c r="CJ8147"/>
      <c r="CK8147"/>
      <c r="CL8147"/>
      <c r="CM8147"/>
      <c r="CN8147"/>
      <c r="CO8147"/>
      <c r="CP8147"/>
      <c r="CQ8147"/>
      <c r="CR8147"/>
      <c r="CS8147"/>
      <c r="CT8147"/>
      <c r="CU8147"/>
      <c r="CV8147"/>
    </row>
    <row r="8148" spans="10:100" x14ac:dyDescent="0.25">
      <c r="J8148"/>
      <c r="K8148"/>
      <c r="L8148"/>
      <c r="M8148"/>
      <c r="N8148"/>
      <c r="O8148"/>
      <c r="P8148"/>
      <c r="Q8148"/>
      <c r="R8148"/>
      <c r="S8148"/>
      <c r="T8148"/>
      <c r="U8148"/>
      <c r="V8148"/>
      <c r="W8148"/>
      <c r="X8148"/>
      <c r="Y8148"/>
      <c r="Z8148"/>
      <c r="AA8148"/>
      <c r="AB8148"/>
      <c r="AC8148"/>
      <c r="AD8148"/>
      <c r="AE8148"/>
      <c r="AF8148"/>
      <c r="AG8148"/>
      <c r="AH8148"/>
      <c r="AI8148"/>
      <c r="AJ8148"/>
      <c r="AK8148"/>
      <c r="AL8148"/>
      <c r="AM8148"/>
      <c r="AN8148"/>
      <c r="AO8148"/>
      <c r="AP8148"/>
      <c r="AQ8148"/>
      <c r="AR8148"/>
      <c r="AS8148"/>
      <c r="AT8148"/>
      <c r="AU8148"/>
      <c r="AV8148"/>
      <c r="AW8148"/>
      <c r="AX8148"/>
      <c r="AY8148"/>
      <c r="AZ8148"/>
      <c r="BA8148"/>
      <c r="BB8148"/>
      <c r="BC8148"/>
      <c r="BD8148"/>
      <c r="BE8148"/>
      <c r="BF8148"/>
      <c r="BG8148"/>
      <c r="BH8148"/>
      <c r="BI8148"/>
      <c r="BJ8148"/>
      <c r="BK8148"/>
      <c r="BL8148"/>
      <c r="BM8148"/>
      <c r="BN8148"/>
      <c r="BO8148"/>
      <c r="BP8148"/>
      <c r="BQ8148"/>
      <c r="BR8148"/>
      <c r="BS8148"/>
      <c r="BT8148"/>
      <c r="BU8148"/>
      <c r="BV8148"/>
      <c r="BW8148"/>
      <c r="BX8148"/>
      <c r="BY8148"/>
      <c r="BZ8148"/>
      <c r="CA8148"/>
      <c r="CB8148"/>
      <c r="CC8148"/>
      <c r="CD8148"/>
      <c r="CE8148"/>
      <c r="CF8148"/>
      <c r="CG8148"/>
      <c r="CH8148"/>
      <c r="CI8148"/>
      <c r="CJ8148"/>
      <c r="CK8148"/>
      <c r="CL8148"/>
      <c r="CM8148"/>
      <c r="CN8148"/>
      <c r="CO8148"/>
      <c r="CP8148"/>
      <c r="CQ8148"/>
      <c r="CR8148"/>
      <c r="CS8148"/>
      <c r="CT8148"/>
      <c r="CU8148"/>
      <c r="CV8148"/>
    </row>
    <row r="8149" spans="10:100" x14ac:dyDescent="0.25">
      <c r="J8149"/>
      <c r="K8149"/>
      <c r="L8149"/>
      <c r="M8149"/>
      <c r="N8149"/>
      <c r="O8149"/>
      <c r="P8149"/>
      <c r="Q8149"/>
      <c r="R8149"/>
      <c r="S8149"/>
      <c r="T8149"/>
      <c r="U8149"/>
      <c r="V8149"/>
      <c r="W8149"/>
      <c r="X8149"/>
      <c r="Y8149"/>
      <c r="Z8149"/>
      <c r="AA8149"/>
      <c r="AB8149"/>
      <c r="AC8149"/>
      <c r="AD8149"/>
      <c r="AE8149"/>
      <c r="AF8149"/>
      <c r="AG8149"/>
      <c r="AH8149"/>
      <c r="AI8149"/>
      <c r="AJ8149"/>
      <c r="AK8149"/>
      <c r="AL8149"/>
      <c r="AM8149"/>
      <c r="AN8149"/>
      <c r="AO8149"/>
      <c r="AP8149"/>
      <c r="AQ8149"/>
      <c r="AR8149"/>
      <c r="AS8149"/>
      <c r="AT8149"/>
      <c r="AU8149"/>
      <c r="AV8149"/>
      <c r="AW8149"/>
      <c r="AX8149"/>
      <c r="AY8149"/>
      <c r="AZ8149"/>
      <c r="BA8149"/>
      <c r="BB8149"/>
      <c r="BC8149"/>
      <c r="BD8149"/>
      <c r="BE8149"/>
      <c r="BF8149"/>
      <c r="BG8149"/>
      <c r="BH8149"/>
      <c r="BI8149"/>
      <c r="BJ8149"/>
      <c r="BK8149"/>
      <c r="BL8149"/>
      <c r="BM8149"/>
      <c r="BN8149"/>
      <c r="BO8149"/>
      <c r="BP8149"/>
      <c r="BQ8149"/>
      <c r="BR8149"/>
      <c r="BS8149"/>
      <c r="BT8149"/>
      <c r="BU8149"/>
      <c r="BV8149"/>
      <c r="BW8149"/>
      <c r="BX8149"/>
      <c r="BY8149"/>
      <c r="BZ8149"/>
      <c r="CA8149"/>
      <c r="CB8149"/>
      <c r="CC8149"/>
      <c r="CD8149"/>
      <c r="CE8149"/>
      <c r="CF8149"/>
      <c r="CG8149"/>
      <c r="CH8149"/>
      <c r="CI8149"/>
      <c r="CJ8149"/>
      <c r="CK8149"/>
      <c r="CL8149"/>
      <c r="CM8149"/>
      <c r="CN8149"/>
      <c r="CO8149"/>
      <c r="CP8149"/>
      <c r="CQ8149"/>
      <c r="CR8149"/>
      <c r="CS8149"/>
      <c r="CT8149"/>
      <c r="CU8149"/>
      <c r="CV8149"/>
    </row>
    <row r="8150" spans="10:100" x14ac:dyDescent="0.25">
      <c r="J8150"/>
      <c r="K8150"/>
      <c r="L8150"/>
      <c r="M8150"/>
      <c r="N8150"/>
      <c r="O8150"/>
      <c r="P8150"/>
      <c r="Q8150"/>
      <c r="R8150"/>
      <c r="S8150"/>
      <c r="T8150"/>
      <c r="U8150"/>
      <c r="V8150"/>
      <c r="W8150"/>
      <c r="X8150"/>
      <c r="Y8150"/>
      <c r="Z8150"/>
      <c r="AA8150"/>
      <c r="AB8150"/>
      <c r="AC8150"/>
      <c r="AD8150"/>
      <c r="AE8150"/>
      <c r="AF8150"/>
      <c r="AG8150"/>
      <c r="AH8150"/>
      <c r="AI8150"/>
      <c r="AJ8150"/>
      <c r="AK8150"/>
      <c r="AL8150"/>
      <c r="AM8150"/>
      <c r="AN8150"/>
      <c r="AO8150"/>
      <c r="AP8150"/>
      <c r="AQ8150"/>
      <c r="AR8150"/>
      <c r="AS8150"/>
      <c r="AT8150"/>
      <c r="AU8150"/>
      <c r="AV8150"/>
      <c r="AW8150"/>
      <c r="AX8150"/>
      <c r="AY8150"/>
      <c r="AZ8150"/>
      <c r="BA8150"/>
      <c r="BB8150"/>
      <c r="BC8150"/>
      <c r="BD8150"/>
      <c r="BE8150"/>
      <c r="BF8150"/>
      <c r="BG8150"/>
      <c r="BH8150"/>
      <c r="BI8150"/>
      <c r="BJ8150"/>
      <c r="BK8150"/>
      <c r="BL8150"/>
      <c r="BM8150"/>
      <c r="BN8150"/>
      <c r="BO8150"/>
      <c r="BP8150"/>
      <c r="BQ8150"/>
      <c r="BR8150"/>
      <c r="BS8150"/>
      <c r="BT8150"/>
      <c r="BU8150"/>
      <c r="BV8150"/>
      <c r="BW8150"/>
      <c r="BX8150"/>
      <c r="BY8150"/>
      <c r="BZ8150"/>
      <c r="CA8150"/>
      <c r="CB8150"/>
      <c r="CC8150"/>
      <c r="CD8150"/>
      <c r="CE8150"/>
      <c r="CF8150"/>
      <c r="CG8150"/>
      <c r="CH8150"/>
      <c r="CI8150"/>
      <c r="CJ8150"/>
      <c r="CK8150"/>
      <c r="CL8150"/>
      <c r="CM8150"/>
      <c r="CN8150"/>
      <c r="CO8150"/>
      <c r="CP8150"/>
      <c r="CQ8150"/>
      <c r="CR8150"/>
      <c r="CS8150"/>
      <c r="CT8150"/>
      <c r="CU8150"/>
      <c r="CV8150"/>
    </row>
    <row r="8151" spans="10:100" x14ac:dyDescent="0.25">
      <c r="J8151"/>
      <c r="K8151"/>
      <c r="L8151"/>
      <c r="M8151"/>
      <c r="N8151"/>
      <c r="O8151"/>
      <c r="P8151"/>
      <c r="Q8151"/>
      <c r="R8151"/>
      <c r="S8151"/>
      <c r="T8151"/>
      <c r="U8151"/>
      <c r="V8151"/>
      <c r="W8151"/>
      <c r="X8151"/>
      <c r="Y8151"/>
      <c r="Z8151"/>
      <c r="AA8151"/>
      <c r="AB8151"/>
      <c r="AC8151"/>
      <c r="AD8151"/>
      <c r="AE8151"/>
      <c r="AF8151"/>
      <c r="AG8151"/>
      <c r="AH8151"/>
      <c r="AI8151"/>
      <c r="AJ8151"/>
      <c r="AK8151"/>
      <c r="AL8151"/>
      <c r="AM8151"/>
      <c r="AN8151"/>
      <c r="AO8151"/>
      <c r="AP8151"/>
      <c r="AQ8151"/>
      <c r="AR8151"/>
      <c r="AS8151"/>
      <c r="AT8151"/>
      <c r="AU8151"/>
      <c r="AV8151"/>
      <c r="AW8151"/>
      <c r="AX8151"/>
      <c r="AY8151"/>
      <c r="AZ8151"/>
      <c r="BA8151"/>
      <c r="BB8151"/>
      <c r="BC8151"/>
      <c r="BD8151"/>
      <c r="BE8151"/>
      <c r="BF8151"/>
      <c r="BG8151"/>
      <c r="BH8151"/>
      <c r="BI8151"/>
      <c r="BJ8151"/>
      <c r="BK8151"/>
      <c r="BL8151"/>
      <c r="BM8151"/>
      <c r="BN8151"/>
      <c r="BO8151"/>
      <c r="BP8151"/>
      <c r="BQ8151"/>
      <c r="BR8151"/>
      <c r="BS8151"/>
      <c r="BT8151"/>
      <c r="BU8151"/>
      <c r="BV8151"/>
      <c r="BW8151"/>
      <c r="BX8151"/>
      <c r="BY8151"/>
      <c r="BZ8151"/>
      <c r="CA8151"/>
      <c r="CB8151"/>
      <c r="CC8151"/>
      <c r="CD8151"/>
      <c r="CE8151"/>
      <c r="CF8151"/>
      <c r="CG8151"/>
      <c r="CH8151"/>
      <c r="CI8151"/>
      <c r="CJ8151"/>
      <c r="CK8151"/>
      <c r="CL8151"/>
      <c r="CM8151"/>
      <c r="CN8151"/>
      <c r="CO8151"/>
      <c r="CP8151"/>
      <c r="CQ8151"/>
      <c r="CR8151"/>
      <c r="CS8151"/>
      <c r="CT8151"/>
      <c r="CU8151"/>
      <c r="CV8151"/>
    </row>
    <row r="8152" spans="10:100" x14ac:dyDescent="0.25">
      <c r="J8152"/>
      <c r="K8152"/>
      <c r="L8152"/>
      <c r="M8152"/>
      <c r="N8152"/>
      <c r="O8152"/>
      <c r="P8152"/>
      <c r="Q8152"/>
      <c r="R8152"/>
      <c r="S8152"/>
      <c r="T8152"/>
      <c r="U8152"/>
      <c r="V8152"/>
      <c r="W8152"/>
      <c r="X8152"/>
      <c r="Y8152"/>
      <c r="Z8152"/>
      <c r="AA8152"/>
      <c r="AB8152"/>
      <c r="AC8152"/>
      <c r="AD8152"/>
      <c r="AE8152"/>
      <c r="AF8152"/>
      <c r="AG8152"/>
      <c r="AH8152"/>
      <c r="AI8152"/>
      <c r="AJ8152"/>
      <c r="AK8152"/>
      <c r="AL8152"/>
      <c r="AM8152"/>
      <c r="AN8152"/>
      <c r="AO8152"/>
      <c r="AP8152"/>
      <c r="AQ8152"/>
      <c r="AR8152"/>
      <c r="AS8152"/>
      <c r="AT8152"/>
      <c r="AU8152"/>
      <c r="AV8152"/>
      <c r="AW8152"/>
      <c r="AX8152"/>
      <c r="AY8152"/>
      <c r="AZ8152"/>
      <c r="BA8152"/>
      <c r="BB8152"/>
      <c r="BC8152"/>
      <c r="BD8152"/>
      <c r="BE8152"/>
      <c r="BF8152"/>
      <c r="BG8152"/>
      <c r="BH8152"/>
      <c r="BI8152"/>
      <c r="BJ8152"/>
      <c r="BK8152"/>
      <c r="BL8152"/>
      <c r="BM8152"/>
      <c r="BN8152"/>
      <c r="BO8152"/>
      <c r="BP8152"/>
      <c r="BQ8152"/>
      <c r="BR8152"/>
      <c r="BS8152"/>
      <c r="BT8152"/>
      <c r="BU8152"/>
      <c r="BV8152"/>
      <c r="BW8152"/>
      <c r="BX8152"/>
      <c r="BY8152"/>
      <c r="BZ8152"/>
      <c r="CA8152"/>
      <c r="CB8152"/>
      <c r="CC8152"/>
      <c r="CD8152"/>
      <c r="CE8152"/>
      <c r="CF8152"/>
      <c r="CG8152"/>
      <c r="CH8152"/>
      <c r="CI8152"/>
      <c r="CJ8152"/>
      <c r="CK8152"/>
      <c r="CL8152"/>
      <c r="CM8152"/>
      <c r="CN8152"/>
      <c r="CO8152"/>
      <c r="CP8152"/>
      <c r="CQ8152"/>
      <c r="CR8152"/>
      <c r="CS8152"/>
      <c r="CT8152"/>
      <c r="CU8152"/>
      <c r="CV8152"/>
    </row>
    <row r="8153" spans="10:100" x14ac:dyDescent="0.25">
      <c r="J8153"/>
      <c r="K8153"/>
      <c r="L8153"/>
      <c r="M8153"/>
      <c r="N8153"/>
      <c r="O8153"/>
      <c r="P8153"/>
      <c r="Q8153"/>
      <c r="R8153"/>
      <c r="S8153"/>
      <c r="T8153"/>
      <c r="U8153"/>
      <c r="V8153"/>
      <c r="W8153"/>
      <c r="X8153"/>
      <c r="Y8153"/>
      <c r="Z8153"/>
      <c r="AA8153"/>
      <c r="AB8153"/>
      <c r="AC8153"/>
      <c r="AD8153"/>
      <c r="AE8153"/>
      <c r="AF8153"/>
      <c r="AG8153"/>
      <c r="AH8153"/>
      <c r="AI8153"/>
      <c r="AJ8153"/>
      <c r="AK8153"/>
      <c r="AL8153"/>
      <c r="AM8153"/>
      <c r="AN8153"/>
      <c r="AO8153"/>
      <c r="AP8153"/>
      <c r="AQ8153"/>
      <c r="AR8153"/>
      <c r="AS8153"/>
      <c r="AT8153"/>
      <c r="AU8153"/>
      <c r="AV8153"/>
      <c r="AW8153"/>
      <c r="AX8153"/>
      <c r="AY8153"/>
      <c r="AZ8153"/>
      <c r="BA8153"/>
      <c r="BB8153"/>
      <c r="BC8153"/>
      <c r="BD8153"/>
      <c r="BE8153"/>
      <c r="BF8153"/>
      <c r="BG8153"/>
      <c r="BH8153"/>
      <c r="BI8153"/>
      <c r="BJ8153"/>
      <c r="BK8153"/>
      <c r="BL8153"/>
      <c r="BM8153"/>
      <c r="BN8153"/>
      <c r="BO8153"/>
      <c r="BP8153"/>
      <c r="BQ8153"/>
      <c r="BR8153"/>
      <c r="BS8153"/>
      <c r="BT8153"/>
      <c r="BU8153"/>
      <c r="BV8153"/>
      <c r="BW8153"/>
      <c r="BX8153"/>
      <c r="BY8153"/>
      <c r="BZ8153"/>
      <c r="CA8153"/>
      <c r="CB8153"/>
      <c r="CC8153"/>
      <c r="CD8153"/>
      <c r="CE8153"/>
      <c r="CF8153"/>
      <c r="CG8153"/>
      <c r="CH8153"/>
      <c r="CI8153"/>
      <c r="CJ8153"/>
      <c r="CK8153"/>
      <c r="CL8153"/>
      <c r="CM8153"/>
      <c r="CN8153"/>
      <c r="CO8153"/>
      <c r="CP8153"/>
      <c r="CQ8153"/>
      <c r="CR8153"/>
      <c r="CS8153"/>
      <c r="CT8153"/>
      <c r="CU8153"/>
      <c r="CV8153"/>
    </row>
    <row r="8154" spans="10:100" x14ac:dyDescent="0.25">
      <c r="J8154"/>
      <c r="K8154"/>
      <c r="L8154"/>
      <c r="M8154"/>
      <c r="N8154"/>
      <c r="O8154"/>
      <c r="P8154"/>
      <c r="Q8154"/>
      <c r="R8154"/>
      <c r="S8154"/>
      <c r="T8154"/>
      <c r="U8154"/>
      <c r="V8154"/>
      <c r="W8154"/>
      <c r="X8154"/>
      <c r="Y8154"/>
      <c r="Z8154"/>
      <c r="AA8154"/>
      <c r="AB8154"/>
      <c r="AC8154"/>
      <c r="AD8154"/>
      <c r="AE8154"/>
      <c r="AF8154"/>
      <c r="AG8154"/>
      <c r="AH8154"/>
      <c r="AI8154"/>
      <c r="AJ8154"/>
      <c r="AK8154"/>
      <c r="AL8154"/>
      <c r="AM8154"/>
      <c r="AN8154"/>
      <c r="AO8154"/>
      <c r="AP8154"/>
      <c r="AQ8154"/>
      <c r="AR8154"/>
      <c r="AS8154"/>
      <c r="AT8154"/>
      <c r="AU8154"/>
      <c r="AV8154"/>
      <c r="AW8154"/>
      <c r="AX8154"/>
      <c r="AY8154"/>
      <c r="AZ8154"/>
      <c r="BA8154"/>
      <c r="BB8154"/>
      <c r="BC8154"/>
      <c r="BD8154"/>
      <c r="BE8154"/>
      <c r="BF8154"/>
      <c r="BG8154"/>
      <c r="BH8154"/>
      <c r="BI8154"/>
      <c r="BJ8154"/>
      <c r="BK8154"/>
      <c r="BL8154"/>
      <c r="BM8154"/>
      <c r="BN8154"/>
      <c r="BO8154"/>
      <c r="BP8154"/>
      <c r="BQ8154"/>
      <c r="BR8154"/>
      <c r="BS8154"/>
      <c r="BT8154"/>
      <c r="BU8154"/>
      <c r="BV8154"/>
      <c r="BW8154"/>
      <c r="BX8154"/>
      <c r="BY8154"/>
      <c r="BZ8154"/>
      <c r="CA8154"/>
      <c r="CB8154"/>
      <c r="CC8154"/>
      <c r="CD8154"/>
      <c r="CE8154"/>
      <c r="CF8154"/>
      <c r="CG8154"/>
      <c r="CH8154"/>
      <c r="CI8154"/>
      <c r="CJ8154"/>
      <c r="CK8154"/>
      <c r="CL8154"/>
      <c r="CM8154"/>
      <c r="CN8154"/>
      <c r="CO8154"/>
      <c r="CP8154"/>
      <c r="CQ8154"/>
      <c r="CR8154"/>
      <c r="CS8154"/>
      <c r="CT8154"/>
      <c r="CU8154"/>
      <c r="CV8154"/>
    </row>
    <row r="8155" spans="10:100" x14ac:dyDescent="0.25">
      <c r="J8155"/>
      <c r="K8155"/>
      <c r="L8155"/>
      <c r="M8155"/>
      <c r="N8155"/>
      <c r="O8155"/>
      <c r="P8155"/>
      <c r="Q8155"/>
      <c r="R8155"/>
      <c r="S8155"/>
      <c r="T8155"/>
      <c r="U8155"/>
      <c r="V8155"/>
      <c r="W8155"/>
      <c r="X8155"/>
      <c r="Y8155"/>
      <c r="Z8155"/>
      <c r="AA8155"/>
      <c r="AB8155"/>
      <c r="AC8155"/>
      <c r="AD8155"/>
      <c r="AE8155"/>
      <c r="AF8155"/>
      <c r="AG8155"/>
      <c r="AH8155"/>
      <c r="AI8155"/>
      <c r="AJ8155"/>
      <c r="AK8155"/>
      <c r="AL8155"/>
      <c r="AM8155"/>
      <c r="AN8155"/>
      <c r="AO8155"/>
      <c r="AP8155"/>
      <c r="AQ8155"/>
      <c r="AR8155"/>
      <c r="AS8155"/>
      <c r="AT8155"/>
      <c r="AU8155"/>
      <c r="AV8155"/>
      <c r="AW8155"/>
      <c r="AX8155"/>
      <c r="AY8155"/>
      <c r="AZ8155"/>
      <c r="BA8155"/>
      <c r="BB8155"/>
      <c r="BC8155"/>
      <c r="BD8155"/>
      <c r="BE8155"/>
      <c r="BF8155"/>
      <c r="BG8155"/>
      <c r="BH8155"/>
      <c r="BI8155"/>
      <c r="BJ8155"/>
      <c r="BK8155"/>
      <c r="BL8155"/>
      <c r="BM8155"/>
      <c r="BN8155"/>
      <c r="BO8155"/>
      <c r="BP8155"/>
      <c r="BQ8155"/>
      <c r="BR8155"/>
      <c r="BS8155"/>
      <c r="BT8155"/>
      <c r="BU8155"/>
      <c r="BV8155"/>
      <c r="BW8155"/>
      <c r="BX8155"/>
      <c r="BY8155"/>
      <c r="BZ8155"/>
      <c r="CA8155"/>
      <c r="CB8155"/>
      <c r="CC8155"/>
      <c r="CD8155"/>
      <c r="CE8155"/>
      <c r="CF8155"/>
      <c r="CG8155"/>
      <c r="CH8155"/>
      <c r="CI8155"/>
      <c r="CJ8155"/>
      <c r="CK8155"/>
      <c r="CL8155"/>
      <c r="CM8155"/>
      <c r="CN8155"/>
      <c r="CO8155"/>
      <c r="CP8155"/>
      <c r="CQ8155"/>
      <c r="CR8155"/>
      <c r="CS8155"/>
      <c r="CT8155"/>
      <c r="CU8155"/>
      <c r="CV8155"/>
    </row>
    <row r="8156" spans="10:100" x14ac:dyDescent="0.25">
      <c r="J8156"/>
      <c r="K8156"/>
      <c r="L8156"/>
      <c r="M8156"/>
      <c r="N8156"/>
      <c r="O8156"/>
      <c r="P8156"/>
      <c r="Q8156"/>
      <c r="R8156"/>
      <c r="S8156"/>
      <c r="T8156"/>
      <c r="U8156"/>
      <c r="V8156"/>
      <c r="W8156"/>
      <c r="X8156"/>
      <c r="Y8156"/>
      <c r="Z8156"/>
      <c r="AA8156"/>
      <c r="AB8156"/>
      <c r="AC8156"/>
      <c r="AD8156"/>
      <c r="AE8156"/>
      <c r="AF8156"/>
      <c r="AG8156"/>
      <c r="AH8156"/>
      <c r="AI8156"/>
      <c r="AJ8156"/>
      <c r="AK8156"/>
      <c r="AL8156"/>
      <c r="AM8156"/>
      <c r="AN8156"/>
      <c r="AO8156"/>
      <c r="AP8156"/>
      <c r="AQ8156"/>
      <c r="AR8156"/>
      <c r="AS8156"/>
      <c r="AT8156"/>
      <c r="AU8156"/>
      <c r="AV8156"/>
      <c r="AW8156"/>
      <c r="AX8156"/>
      <c r="AY8156"/>
      <c r="AZ8156"/>
      <c r="BA8156"/>
      <c r="BB8156"/>
      <c r="BC8156"/>
      <c r="BD8156"/>
      <c r="BE8156"/>
      <c r="BF8156"/>
      <c r="BG8156"/>
      <c r="BH8156"/>
      <c r="BI8156"/>
      <c r="BJ8156"/>
      <c r="BK8156"/>
      <c r="BL8156"/>
      <c r="BM8156"/>
      <c r="BN8156"/>
      <c r="BO8156"/>
      <c r="BP8156"/>
      <c r="BQ8156"/>
      <c r="BR8156"/>
      <c r="BS8156"/>
      <c r="BT8156"/>
      <c r="BU8156"/>
      <c r="BV8156"/>
      <c r="BW8156"/>
      <c r="BX8156"/>
      <c r="BY8156"/>
      <c r="BZ8156"/>
      <c r="CA8156"/>
      <c r="CB8156"/>
      <c r="CC8156"/>
      <c r="CD8156"/>
      <c r="CE8156"/>
      <c r="CF8156"/>
      <c r="CG8156"/>
      <c r="CH8156"/>
      <c r="CI8156"/>
      <c r="CJ8156"/>
      <c r="CK8156"/>
      <c r="CL8156"/>
      <c r="CM8156"/>
      <c r="CN8156"/>
      <c r="CO8156"/>
      <c r="CP8156"/>
      <c r="CQ8156"/>
      <c r="CR8156"/>
      <c r="CS8156"/>
      <c r="CT8156"/>
      <c r="CU8156"/>
      <c r="CV8156"/>
    </row>
    <row r="8157" spans="10:100" x14ac:dyDescent="0.25">
      <c r="J8157"/>
      <c r="K8157"/>
      <c r="L8157"/>
      <c r="M8157"/>
      <c r="N8157"/>
      <c r="O8157"/>
      <c r="P8157"/>
      <c r="Q8157"/>
      <c r="R8157"/>
      <c r="S8157"/>
      <c r="T8157"/>
      <c r="U8157"/>
      <c r="V8157"/>
      <c r="W8157"/>
      <c r="X8157"/>
      <c r="Y8157"/>
      <c r="Z8157"/>
      <c r="AA8157"/>
      <c r="AB8157"/>
      <c r="AC8157"/>
      <c r="AD8157"/>
      <c r="AE8157"/>
      <c r="AF8157"/>
      <c r="AG8157"/>
      <c r="AH8157"/>
      <c r="AI8157"/>
      <c r="AJ8157"/>
      <c r="AK8157"/>
      <c r="AL8157"/>
      <c r="AM8157"/>
      <c r="AN8157"/>
      <c r="AO8157"/>
      <c r="AP8157"/>
      <c r="AQ8157"/>
      <c r="AR8157"/>
      <c r="AS8157"/>
      <c r="AT8157"/>
      <c r="AU8157"/>
      <c r="AV8157"/>
      <c r="AW8157"/>
      <c r="AX8157"/>
      <c r="AY8157"/>
      <c r="AZ8157"/>
      <c r="BA8157"/>
      <c r="BB8157"/>
      <c r="BC8157"/>
      <c r="BD8157"/>
      <c r="BE8157"/>
      <c r="BF8157"/>
      <c r="BG8157"/>
      <c r="BH8157"/>
      <c r="BI8157"/>
      <c r="BJ8157"/>
      <c r="BK8157"/>
      <c r="BL8157"/>
      <c r="BM8157"/>
      <c r="BN8157"/>
      <c r="BO8157"/>
      <c r="BP8157"/>
      <c r="BQ8157"/>
      <c r="BR8157"/>
      <c r="BS8157"/>
      <c r="BT8157"/>
      <c r="BU8157"/>
      <c r="BV8157"/>
      <c r="BW8157"/>
      <c r="BX8157"/>
      <c r="BY8157"/>
      <c r="BZ8157"/>
      <c r="CA8157"/>
      <c r="CB8157"/>
      <c r="CC8157"/>
      <c r="CD8157"/>
      <c r="CE8157"/>
      <c r="CF8157"/>
      <c r="CG8157"/>
      <c r="CH8157"/>
      <c r="CI8157"/>
      <c r="CJ8157"/>
      <c r="CK8157"/>
      <c r="CL8157"/>
      <c r="CM8157"/>
      <c r="CN8157"/>
      <c r="CO8157"/>
      <c r="CP8157"/>
      <c r="CQ8157"/>
      <c r="CR8157"/>
      <c r="CS8157"/>
      <c r="CT8157"/>
      <c r="CU8157"/>
      <c r="CV8157"/>
    </row>
    <row r="8158" spans="10:100" x14ac:dyDescent="0.25">
      <c r="J8158"/>
      <c r="K8158"/>
      <c r="L8158"/>
      <c r="M8158"/>
      <c r="N8158"/>
      <c r="O8158"/>
      <c r="P8158"/>
      <c r="Q8158"/>
      <c r="R8158"/>
      <c r="S8158"/>
      <c r="T8158"/>
      <c r="U8158"/>
      <c r="V8158"/>
      <c r="W8158"/>
      <c r="X8158"/>
      <c r="Y8158"/>
      <c r="Z8158"/>
      <c r="AA8158"/>
      <c r="AB8158"/>
      <c r="AC8158"/>
      <c r="AD8158"/>
      <c r="AE8158"/>
      <c r="AF8158"/>
      <c r="AG8158"/>
      <c r="AH8158"/>
      <c r="AI8158"/>
      <c r="AJ8158"/>
      <c r="AK8158"/>
      <c r="AL8158"/>
      <c r="AM8158"/>
      <c r="AN8158"/>
      <c r="AO8158"/>
      <c r="AP8158"/>
      <c r="AQ8158"/>
      <c r="AR8158"/>
      <c r="AS8158"/>
      <c r="AT8158"/>
      <c r="AU8158"/>
      <c r="AV8158"/>
      <c r="AW8158"/>
      <c r="AX8158"/>
      <c r="AY8158"/>
      <c r="AZ8158"/>
      <c r="BA8158"/>
      <c r="BB8158"/>
      <c r="BC8158"/>
      <c r="BD8158"/>
      <c r="BE8158"/>
      <c r="BF8158"/>
      <c r="BG8158"/>
      <c r="BH8158"/>
      <c r="BI8158"/>
      <c r="BJ8158"/>
      <c r="BK8158"/>
      <c r="BL8158"/>
      <c r="BM8158"/>
      <c r="BN8158"/>
      <c r="BO8158"/>
      <c r="BP8158"/>
      <c r="BQ8158"/>
      <c r="BR8158"/>
      <c r="BS8158"/>
      <c r="BT8158"/>
      <c r="BU8158"/>
      <c r="BV8158"/>
      <c r="BW8158"/>
      <c r="BX8158"/>
      <c r="BY8158"/>
      <c r="BZ8158"/>
      <c r="CA8158"/>
      <c r="CB8158"/>
      <c r="CC8158"/>
      <c r="CD8158"/>
      <c r="CE8158"/>
      <c r="CF8158"/>
      <c r="CG8158"/>
      <c r="CH8158"/>
      <c r="CI8158"/>
      <c r="CJ8158"/>
      <c r="CK8158"/>
      <c r="CL8158"/>
      <c r="CM8158"/>
      <c r="CN8158"/>
      <c r="CO8158"/>
      <c r="CP8158"/>
      <c r="CQ8158"/>
      <c r="CR8158"/>
      <c r="CS8158"/>
      <c r="CT8158"/>
      <c r="CU8158"/>
      <c r="CV8158"/>
    </row>
    <row r="8159" spans="10:100" x14ac:dyDescent="0.25">
      <c r="J8159"/>
      <c r="K8159"/>
      <c r="L8159"/>
      <c r="M8159"/>
      <c r="N8159"/>
      <c r="O8159"/>
      <c r="P8159"/>
      <c r="Q8159"/>
      <c r="R8159"/>
      <c r="S8159"/>
      <c r="T8159"/>
      <c r="U8159"/>
      <c r="V8159"/>
      <c r="W8159"/>
      <c r="X8159"/>
      <c r="Y8159"/>
      <c r="Z8159"/>
      <c r="AA8159"/>
      <c r="AB8159"/>
      <c r="AC8159"/>
      <c r="AD8159"/>
      <c r="AE8159"/>
      <c r="AF8159"/>
      <c r="AG8159"/>
      <c r="AH8159"/>
      <c r="AI8159"/>
      <c r="AJ8159"/>
      <c r="AK8159"/>
      <c r="AL8159"/>
      <c r="AM8159"/>
      <c r="AN8159"/>
      <c r="AO8159"/>
      <c r="AP8159"/>
      <c r="AQ8159"/>
      <c r="AR8159"/>
      <c r="AS8159"/>
      <c r="AT8159"/>
      <c r="AU8159"/>
      <c r="AV8159"/>
      <c r="AW8159"/>
      <c r="AX8159"/>
      <c r="AY8159"/>
      <c r="AZ8159"/>
      <c r="BA8159"/>
      <c r="BB8159"/>
      <c r="BC8159"/>
      <c r="BD8159"/>
      <c r="BE8159"/>
      <c r="BF8159"/>
      <c r="BG8159"/>
      <c r="BH8159"/>
      <c r="BI8159"/>
      <c r="BJ8159"/>
      <c r="BK8159"/>
      <c r="BL8159"/>
      <c r="BM8159"/>
      <c r="BN8159"/>
      <c r="BO8159"/>
      <c r="BP8159"/>
      <c r="BQ8159"/>
      <c r="BR8159"/>
      <c r="BS8159"/>
      <c r="BT8159"/>
      <c r="BU8159"/>
      <c r="BV8159"/>
      <c r="BW8159"/>
      <c r="BX8159"/>
      <c r="BY8159"/>
      <c r="BZ8159"/>
      <c r="CA8159"/>
      <c r="CB8159"/>
      <c r="CC8159"/>
      <c r="CD8159"/>
      <c r="CE8159"/>
      <c r="CF8159"/>
      <c r="CG8159"/>
      <c r="CH8159"/>
      <c r="CI8159"/>
      <c r="CJ8159"/>
      <c r="CK8159"/>
      <c r="CL8159"/>
      <c r="CM8159"/>
      <c r="CN8159"/>
      <c r="CO8159"/>
      <c r="CP8159"/>
      <c r="CQ8159"/>
      <c r="CR8159"/>
      <c r="CS8159"/>
      <c r="CT8159"/>
      <c r="CU8159"/>
      <c r="CV8159"/>
    </row>
    <row r="8160" spans="10:100" x14ac:dyDescent="0.25">
      <c r="J8160"/>
      <c r="K8160"/>
      <c r="L8160"/>
      <c r="M8160"/>
      <c r="N8160"/>
      <c r="O8160"/>
      <c r="P8160"/>
      <c r="Q8160"/>
      <c r="R8160"/>
      <c r="S8160"/>
      <c r="T8160"/>
      <c r="U8160"/>
      <c r="V8160"/>
      <c r="W8160"/>
      <c r="X8160"/>
      <c r="Y8160"/>
      <c r="Z8160"/>
      <c r="AA8160"/>
      <c r="AB8160"/>
      <c r="AC8160"/>
      <c r="AD8160"/>
      <c r="AE8160"/>
      <c r="AF8160"/>
      <c r="AG8160"/>
      <c r="AH8160"/>
      <c r="AI8160"/>
      <c r="AJ8160"/>
      <c r="AK8160"/>
      <c r="AL8160"/>
      <c r="AM8160"/>
      <c r="AN8160"/>
      <c r="AO8160"/>
      <c r="AP8160"/>
      <c r="AQ8160"/>
      <c r="AR8160"/>
      <c r="AS8160"/>
      <c r="AT8160"/>
      <c r="AU8160"/>
      <c r="AV8160"/>
      <c r="AW8160"/>
      <c r="AX8160"/>
      <c r="AY8160"/>
      <c r="AZ8160"/>
      <c r="BA8160"/>
      <c r="BB8160"/>
      <c r="BC8160"/>
      <c r="BD8160"/>
      <c r="BE8160"/>
      <c r="BF8160"/>
      <c r="BG8160"/>
      <c r="BH8160"/>
      <c r="BI8160"/>
      <c r="BJ8160"/>
      <c r="BK8160"/>
      <c r="BL8160"/>
      <c r="BM8160"/>
      <c r="BN8160"/>
      <c r="BO8160"/>
      <c r="BP8160"/>
      <c r="BQ8160"/>
      <c r="BR8160"/>
      <c r="BS8160"/>
      <c r="BT8160"/>
      <c r="BU8160"/>
      <c r="BV8160"/>
      <c r="BW8160"/>
      <c r="BX8160"/>
      <c r="BY8160"/>
      <c r="BZ8160"/>
      <c r="CA8160"/>
      <c r="CB8160"/>
      <c r="CC8160"/>
      <c r="CD8160"/>
      <c r="CE8160"/>
      <c r="CF8160"/>
      <c r="CG8160"/>
      <c r="CH8160"/>
      <c r="CI8160"/>
      <c r="CJ8160"/>
      <c r="CK8160"/>
      <c r="CL8160"/>
      <c r="CM8160"/>
      <c r="CN8160"/>
      <c r="CO8160"/>
      <c r="CP8160"/>
      <c r="CQ8160"/>
      <c r="CR8160"/>
      <c r="CS8160"/>
      <c r="CT8160"/>
      <c r="CU8160"/>
      <c r="CV8160"/>
    </row>
    <row r="8161" spans="10:100" x14ac:dyDescent="0.25">
      <c r="J8161"/>
      <c r="K8161"/>
      <c r="L8161"/>
      <c r="M8161"/>
      <c r="N8161"/>
      <c r="O8161"/>
      <c r="P8161"/>
      <c r="Q8161"/>
      <c r="R8161"/>
      <c r="S8161"/>
      <c r="T8161"/>
      <c r="U8161"/>
      <c r="V8161"/>
      <c r="W8161"/>
      <c r="X8161"/>
      <c r="Y8161"/>
      <c r="Z8161"/>
      <c r="AA8161"/>
      <c r="AB8161"/>
      <c r="AC8161"/>
      <c r="AD8161"/>
      <c r="AE8161"/>
      <c r="AF8161"/>
      <c r="AG8161"/>
      <c r="AH8161"/>
      <c r="AI8161"/>
      <c r="AJ8161"/>
      <c r="AK8161"/>
      <c r="AL8161"/>
      <c r="AM8161"/>
      <c r="AN8161"/>
      <c r="AO8161"/>
      <c r="AP8161"/>
      <c r="AQ8161"/>
      <c r="AR8161"/>
      <c r="AS8161"/>
      <c r="AT8161"/>
      <c r="AU8161"/>
      <c r="AV8161"/>
      <c r="AW8161"/>
      <c r="AX8161"/>
      <c r="AY8161"/>
      <c r="AZ8161"/>
      <c r="BA8161"/>
      <c r="BB8161"/>
      <c r="BC8161"/>
      <c r="BD8161"/>
      <c r="BE8161"/>
      <c r="BF8161"/>
      <c r="BG8161"/>
      <c r="BH8161"/>
      <c r="BI8161"/>
      <c r="BJ8161"/>
      <c r="BK8161"/>
      <c r="BL8161"/>
      <c r="BM8161"/>
      <c r="BN8161"/>
      <c r="BO8161"/>
      <c r="BP8161"/>
      <c r="BQ8161"/>
      <c r="BR8161"/>
      <c r="BS8161"/>
      <c r="BT8161"/>
      <c r="BU8161"/>
      <c r="BV8161"/>
      <c r="BW8161"/>
      <c r="BX8161"/>
      <c r="BY8161"/>
      <c r="BZ8161"/>
      <c r="CA8161"/>
      <c r="CB8161"/>
      <c r="CC8161"/>
      <c r="CD8161"/>
      <c r="CE8161"/>
      <c r="CF8161"/>
      <c r="CG8161"/>
      <c r="CH8161"/>
      <c r="CI8161"/>
      <c r="CJ8161"/>
      <c r="CK8161"/>
      <c r="CL8161"/>
      <c r="CM8161"/>
      <c r="CN8161"/>
      <c r="CO8161"/>
      <c r="CP8161"/>
      <c r="CQ8161"/>
      <c r="CR8161"/>
      <c r="CS8161"/>
      <c r="CT8161"/>
      <c r="CU8161"/>
      <c r="CV8161"/>
    </row>
    <row r="8162" spans="10:100" x14ac:dyDescent="0.25">
      <c r="J8162"/>
      <c r="K8162"/>
      <c r="L8162"/>
      <c r="M8162"/>
      <c r="N8162"/>
      <c r="O8162"/>
      <c r="P8162"/>
      <c r="Q8162"/>
      <c r="R8162"/>
      <c r="S8162"/>
      <c r="T8162"/>
      <c r="U8162"/>
      <c r="V8162"/>
      <c r="W8162"/>
      <c r="X8162"/>
      <c r="Y8162"/>
      <c r="Z8162"/>
      <c r="AA8162"/>
      <c r="AB8162"/>
      <c r="AC8162"/>
      <c r="AD8162"/>
      <c r="AE8162"/>
      <c r="AF8162"/>
      <c r="AG8162"/>
      <c r="AH8162"/>
      <c r="AI8162"/>
      <c r="AJ8162"/>
      <c r="AK8162"/>
      <c r="AL8162"/>
      <c r="AM8162"/>
      <c r="AN8162"/>
      <c r="AO8162"/>
      <c r="AP8162"/>
      <c r="AQ8162"/>
      <c r="AR8162"/>
      <c r="AS8162"/>
      <c r="AT8162"/>
      <c r="AU8162"/>
      <c r="AV8162"/>
      <c r="AW8162"/>
      <c r="AX8162"/>
      <c r="AY8162"/>
      <c r="AZ8162"/>
      <c r="BA8162"/>
      <c r="BB8162"/>
      <c r="BC8162"/>
      <c r="BD8162"/>
      <c r="BE8162"/>
      <c r="BF8162"/>
      <c r="BG8162"/>
      <c r="BH8162"/>
      <c r="BI8162"/>
      <c r="BJ8162"/>
      <c r="BK8162"/>
      <c r="BL8162"/>
      <c r="BM8162"/>
      <c r="BN8162"/>
      <c r="BO8162"/>
      <c r="BP8162"/>
      <c r="BQ8162"/>
      <c r="BR8162"/>
      <c r="BS8162"/>
      <c r="BT8162"/>
      <c r="BU8162"/>
      <c r="BV8162"/>
      <c r="BW8162"/>
      <c r="BX8162"/>
      <c r="BY8162"/>
      <c r="BZ8162"/>
      <c r="CA8162"/>
      <c r="CB8162"/>
      <c r="CC8162"/>
      <c r="CD8162"/>
      <c r="CE8162"/>
      <c r="CF8162"/>
      <c r="CG8162"/>
      <c r="CH8162"/>
      <c r="CI8162"/>
      <c r="CJ8162"/>
      <c r="CK8162"/>
      <c r="CL8162"/>
      <c r="CM8162"/>
      <c r="CN8162"/>
      <c r="CO8162"/>
      <c r="CP8162"/>
      <c r="CQ8162"/>
      <c r="CR8162"/>
      <c r="CS8162"/>
      <c r="CT8162"/>
      <c r="CU8162"/>
      <c r="CV8162"/>
    </row>
    <row r="8163" spans="10:100" x14ac:dyDescent="0.25">
      <c r="J8163"/>
      <c r="K8163"/>
      <c r="L8163"/>
      <c r="M8163"/>
      <c r="N8163"/>
      <c r="O8163"/>
      <c r="P8163"/>
      <c r="Q8163"/>
      <c r="R8163"/>
      <c r="S8163"/>
      <c r="T8163"/>
      <c r="U8163"/>
      <c r="V8163"/>
      <c r="W8163"/>
      <c r="X8163"/>
      <c r="Y8163"/>
      <c r="Z8163"/>
      <c r="AA8163"/>
      <c r="AB8163"/>
      <c r="AC8163"/>
      <c r="AD8163"/>
      <c r="AE8163"/>
      <c r="AF8163"/>
      <c r="AG8163"/>
      <c r="AH8163"/>
      <c r="AI8163"/>
      <c r="AJ8163"/>
      <c r="AK8163"/>
      <c r="AL8163"/>
      <c r="AM8163"/>
      <c r="AN8163"/>
      <c r="AO8163"/>
      <c r="AP8163"/>
      <c r="AQ8163"/>
      <c r="AR8163"/>
      <c r="AS8163"/>
      <c r="AT8163"/>
      <c r="AU8163"/>
      <c r="AV8163"/>
      <c r="AW8163"/>
      <c r="AX8163"/>
      <c r="AY8163"/>
      <c r="AZ8163"/>
      <c r="BA8163"/>
      <c r="BB8163"/>
      <c r="BC8163"/>
      <c r="BD8163"/>
      <c r="BE8163"/>
      <c r="BF8163"/>
      <c r="BG8163"/>
      <c r="BH8163"/>
      <c r="BI8163"/>
      <c r="BJ8163"/>
      <c r="BK8163"/>
      <c r="BL8163"/>
      <c r="BM8163"/>
      <c r="BN8163"/>
      <c r="BO8163"/>
      <c r="BP8163"/>
      <c r="BQ8163"/>
      <c r="BR8163"/>
      <c r="BS8163"/>
      <c r="BT8163"/>
      <c r="BU8163"/>
      <c r="BV8163"/>
      <c r="BW8163"/>
      <c r="BX8163"/>
      <c r="BY8163"/>
      <c r="BZ8163"/>
      <c r="CA8163"/>
      <c r="CB8163"/>
      <c r="CC8163"/>
      <c r="CD8163"/>
      <c r="CE8163"/>
      <c r="CF8163"/>
      <c r="CG8163"/>
      <c r="CH8163"/>
      <c r="CI8163"/>
      <c r="CJ8163"/>
      <c r="CK8163"/>
      <c r="CL8163"/>
      <c r="CM8163"/>
      <c r="CN8163"/>
      <c r="CO8163"/>
      <c r="CP8163"/>
      <c r="CQ8163"/>
      <c r="CR8163"/>
      <c r="CS8163"/>
      <c r="CT8163"/>
      <c r="CU8163"/>
      <c r="CV8163"/>
    </row>
    <row r="8164" spans="10:100" x14ac:dyDescent="0.25">
      <c r="J8164"/>
      <c r="K8164"/>
      <c r="L8164"/>
      <c r="M8164"/>
      <c r="N8164"/>
      <c r="O8164"/>
      <c r="P8164"/>
      <c r="Q8164"/>
      <c r="R8164"/>
      <c r="S8164"/>
      <c r="T8164"/>
      <c r="U8164"/>
      <c r="V8164"/>
      <c r="W8164"/>
      <c r="X8164"/>
      <c r="Y8164"/>
      <c r="Z8164"/>
      <c r="AA8164"/>
      <c r="AB8164"/>
      <c r="AC8164"/>
      <c r="AD8164"/>
      <c r="AE8164"/>
      <c r="AF8164"/>
      <c r="AG8164"/>
      <c r="AH8164"/>
      <c r="AI8164"/>
      <c r="AJ8164"/>
      <c r="AK8164"/>
      <c r="AL8164"/>
      <c r="AM8164"/>
      <c r="AN8164"/>
      <c r="AO8164"/>
      <c r="AP8164"/>
      <c r="AQ8164"/>
      <c r="AR8164"/>
      <c r="AS8164"/>
      <c r="AT8164"/>
      <c r="AU8164"/>
      <c r="AV8164"/>
      <c r="AW8164"/>
      <c r="AX8164"/>
      <c r="AY8164"/>
      <c r="AZ8164"/>
      <c r="BA8164"/>
      <c r="BB8164"/>
      <c r="BC8164"/>
      <c r="BD8164"/>
      <c r="BE8164"/>
      <c r="BF8164"/>
      <c r="BG8164"/>
      <c r="BH8164"/>
      <c r="BI8164"/>
      <c r="BJ8164"/>
      <c r="BK8164"/>
      <c r="BL8164"/>
      <c r="BM8164"/>
      <c r="BN8164"/>
      <c r="BO8164"/>
      <c r="BP8164"/>
      <c r="BQ8164"/>
      <c r="BR8164"/>
      <c r="BS8164"/>
      <c r="BT8164"/>
      <c r="BU8164"/>
      <c r="BV8164"/>
      <c r="BW8164"/>
      <c r="BX8164"/>
      <c r="BY8164"/>
      <c r="BZ8164"/>
      <c r="CA8164"/>
      <c r="CB8164"/>
      <c r="CC8164"/>
      <c r="CD8164"/>
      <c r="CE8164"/>
      <c r="CF8164"/>
      <c r="CG8164"/>
      <c r="CH8164"/>
      <c r="CI8164"/>
      <c r="CJ8164"/>
      <c r="CK8164"/>
      <c r="CL8164"/>
      <c r="CM8164"/>
      <c r="CN8164"/>
      <c r="CO8164"/>
      <c r="CP8164"/>
      <c r="CQ8164"/>
      <c r="CR8164"/>
      <c r="CS8164"/>
      <c r="CT8164"/>
      <c r="CU8164"/>
      <c r="CV8164"/>
    </row>
    <row r="8165" spans="10:100" x14ac:dyDescent="0.25">
      <c r="J8165"/>
      <c r="K8165"/>
      <c r="L8165"/>
      <c r="M8165"/>
      <c r="N8165"/>
      <c r="O8165"/>
      <c r="P8165"/>
      <c r="Q8165"/>
      <c r="R8165"/>
      <c r="S8165"/>
      <c r="T8165"/>
      <c r="U8165"/>
      <c r="V8165"/>
      <c r="W8165"/>
      <c r="X8165"/>
      <c r="Y8165"/>
      <c r="Z8165"/>
      <c r="AA8165"/>
      <c r="AB8165"/>
      <c r="AC8165"/>
      <c r="AD8165"/>
      <c r="AE8165"/>
      <c r="AF8165"/>
      <c r="AG8165"/>
      <c r="AH8165"/>
      <c r="AI8165"/>
      <c r="AJ8165"/>
      <c r="AK8165"/>
      <c r="AL8165"/>
      <c r="AM8165"/>
      <c r="AN8165"/>
      <c r="AO8165"/>
      <c r="AP8165"/>
      <c r="AQ8165"/>
      <c r="AR8165"/>
      <c r="AS8165"/>
      <c r="AT8165"/>
      <c r="AU8165"/>
      <c r="AV8165"/>
      <c r="AW8165"/>
      <c r="AX8165"/>
      <c r="AY8165"/>
      <c r="AZ8165"/>
      <c r="BA8165"/>
      <c r="BB8165"/>
      <c r="BC8165"/>
      <c r="BD8165"/>
      <c r="BE8165"/>
      <c r="BF8165"/>
      <c r="BG8165"/>
      <c r="BH8165"/>
      <c r="BI8165"/>
      <c r="BJ8165"/>
      <c r="BK8165"/>
      <c r="BL8165"/>
      <c r="BM8165"/>
      <c r="BN8165"/>
      <c r="BO8165"/>
      <c r="BP8165"/>
      <c r="BQ8165"/>
      <c r="BR8165"/>
      <c r="BS8165"/>
      <c r="BT8165"/>
      <c r="BU8165"/>
      <c r="BV8165"/>
      <c r="BW8165"/>
      <c r="BX8165"/>
      <c r="BY8165"/>
      <c r="BZ8165"/>
      <c r="CA8165"/>
      <c r="CB8165"/>
      <c r="CC8165"/>
      <c r="CD8165"/>
      <c r="CE8165"/>
      <c r="CF8165"/>
      <c r="CG8165"/>
      <c r="CH8165"/>
      <c r="CI8165"/>
      <c r="CJ8165"/>
      <c r="CK8165"/>
      <c r="CL8165"/>
      <c r="CM8165"/>
      <c r="CN8165"/>
      <c r="CO8165"/>
      <c r="CP8165"/>
      <c r="CQ8165"/>
      <c r="CR8165"/>
      <c r="CS8165"/>
      <c r="CT8165"/>
      <c r="CU8165"/>
      <c r="CV8165"/>
    </row>
    <row r="8166" spans="10:100" x14ac:dyDescent="0.25">
      <c r="J8166"/>
      <c r="K8166"/>
      <c r="L8166"/>
      <c r="M8166"/>
      <c r="N8166"/>
      <c r="O8166"/>
      <c r="P8166"/>
      <c r="Q8166"/>
      <c r="R8166"/>
      <c r="S8166"/>
      <c r="T8166"/>
      <c r="U8166"/>
      <c r="V8166"/>
      <c r="W8166"/>
      <c r="X8166"/>
      <c r="Y8166"/>
      <c r="Z8166"/>
      <c r="AA8166"/>
      <c r="AB8166"/>
      <c r="AC8166"/>
      <c r="AD8166"/>
      <c r="AE8166"/>
      <c r="AF8166"/>
      <c r="AG8166"/>
      <c r="AH8166"/>
      <c r="AI8166"/>
      <c r="AJ8166"/>
      <c r="AK8166"/>
      <c r="AL8166"/>
      <c r="AM8166"/>
      <c r="AN8166"/>
      <c r="AO8166"/>
      <c r="AP8166"/>
      <c r="AQ8166"/>
      <c r="AR8166"/>
      <c r="AS8166"/>
      <c r="AT8166"/>
      <c r="AU8166"/>
      <c r="AV8166"/>
      <c r="AW8166"/>
      <c r="AX8166"/>
      <c r="AY8166"/>
      <c r="AZ8166"/>
      <c r="BA8166"/>
      <c r="BB8166"/>
      <c r="BC8166"/>
      <c r="BD8166"/>
      <c r="BE8166"/>
      <c r="BF8166"/>
      <c r="BG8166"/>
      <c r="BH8166"/>
      <c r="BI8166"/>
      <c r="BJ8166"/>
      <c r="BK8166"/>
      <c r="BL8166"/>
      <c r="BM8166"/>
      <c r="BN8166"/>
      <c r="BO8166"/>
      <c r="BP8166"/>
      <c r="BQ8166"/>
      <c r="BR8166"/>
      <c r="BS8166"/>
      <c r="BT8166"/>
      <c r="BU8166"/>
      <c r="BV8166"/>
      <c r="BW8166"/>
      <c r="BX8166"/>
      <c r="BY8166"/>
      <c r="BZ8166"/>
      <c r="CA8166"/>
      <c r="CB8166"/>
      <c r="CC8166"/>
      <c r="CD8166"/>
      <c r="CE8166"/>
      <c r="CF8166"/>
      <c r="CG8166"/>
      <c r="CH8166"/>
      <c r="CI8166"/>
      <c r="CJ8166"/>
      <c r="CK8166"/>
      <c r="CL8166"/>
      <c r="CM8166"/>
      <c r="CN8166"/>
      <c r="CO8166"/>
      <c r="CP8166"/>
      <c r="CQ8166"/>
      <c r="CR8166"/>
      <c r="CS8166"/>
      <c r="CT8166"/>
      <c r="CU8166"/>
      <c r="CV8166"/>
    </row>
    <row r="8167" spans="10:100" x14ac:dyDescent="0.25">
      <c r="J8167"/>
      <c r="K8167"/>
      <c r="L8167"/>
      <c r="M8167"/>
      <c r="N8167"/>
      <c r="O8167"/>
      <c r="P8167"/>
      <c r="Q8167"/>
      <c r="R8167"/>
      <c r="S8167"/>
      <c r="T8167"/>
      <c r="U8167"/>
      <c r="V8167"/>
      <c r="W8167"/>
      <c r="X8167"/>
      <c r="Y8167"/>
      <c r="Z8167"/>
      <c r="AA8167"/>
      <c r="AB8167"/>
      <c r="AC8167"/>
      <c r="AD8167"/>
      <c r="AE8167"/>
      <c r="AF8167"/>
      <c r="AG8167"/>
      <c r="AH8167"/>
      <c r="AI8167"/>
      <c r="AJ8167"/>
      <c r="AK8167"/>
      <c r="AL8167"/>
      <c r="AM8167"/>
      <c r="AN8167"/>
      <c r="AO8167"/>
      <c r="AP8167"/>
      <c r="AQ8167"/>
      <c r="AR8167"/>
      <c r="AS8167"/>
      <c r="AT8167"/>
      <c r="AU8167"/>
      <c r="AV8167"/>
      <c r="AW8167"/>
      <c r="AX8167"/>
      <c r="AY8167"/>
      <c r="AZ8167"/>
      <c r="BA8167"/>
      <c r="BB8167"/>
      <c r="BC8167"/>
      <c r="BD8167"/>
      <c r="BE8167"/>
      <c r="BF8167"/>
      <c r="BG8167"/>
      <c r="BH8167"/>
      <c r="BI8167"/>
      <c r="BJ8167"/>
      <c r="BK8167"/>
      <c r="BL8167"/>
      <c r="BM8167"/>
      <c r="BN8167"/>
      <c r="BO8167"/>
      <c r="BP8167"/>
      <c r="BQ8167"/>
      <c r="BR8167"/>
      <c r="BS8167"/>
      <c r="BT8167"/>
      <c r="BU8167"/>
      <c r="BV8167"/>
      <c r="BW8167"/>
      <c r="BX8167"/>
      <c r="BY8167"/>
      <c r="BZ8167"/>
      <c r="CA8167"/>
      <c r="CB8167"/>
      <c r="CC8167"/>
      <c r="CD8167"/>
      <c r="CE8167"/>
      <c r="CF8167"/>
      <c r="CG8167"/>
      <c r="CH8167"/>
      <c r="CI8167"/>
      <c r="CJ8167"/>
      <c r="CK8167"/>
      <c r="CL8167"/>
      <c r="CM8167"/>
      <c r="CN8167"/>
      <c r="CO8167"/>
      <c r="CP8167"/>
      <c r="CQ8167"/>
      <c r="CR8167"/>
      <c r="CS8167"/>
      <c r="CT8167"/>
      <c r="CU8167"/>
      <c r="CV8167"/>
    </row>
    <row r="8168" spans="10:100" x14ac:dyDescent="0.25">
      <c r="J8168"/>
      <c r="K8168"/>
      <c r="L8168"/>
      <c r="M8168"/>
      <c r="N8168"/>
      <c r="O8168"/>
      <c r="P8168"/>
      <c r="Q8168"/>
      <c r="R8168"/>
      <c r="S8168"/>
      <c r="T8168"/>
      <c r="U8168"/>
      <c r="V8168"/>
      <c r="W8168"/>
      <c r="X8168"/>
      <c r="Y8168"/>
      <c r="Z8168"/>
      <c r="AA8168"/>
      <c r="AB8168"/>
      <c r="AC8168"/>
      <c r="AD8168"/>
      <c r="AE8168"/>
      <c r="AF8168"/>
      <c r="AG8168"/>
      <c r="AH8168"/>
      <c r="AI8168"/>
      <c r="AJ8168"/>
      <c r="AK8168"/>
      <c r="AL8168"/>
      <c r="AM8168"/>
      <c r="AN8168"/>
      <c r="AO8168"/>
      <c r="AP8168"/>
      <c r="AQ8168"/>
      <c r="AR8168"/>
      <c r="AS8168"/>
      <c r="AT8168"/>
      <c r="AU8168"/>
      <c r="AV8168"/>
      <c r="AW8168"/>
      <c r="AX8168"/>
      <c r="AY8168"/>
      <c r="AZ8168"/>
      <c r="BA8168"/>
      <c r="BB8168"/>
      <c r="BC8168"/>
      <c r="BD8168"/>
      <c r="BE8168"/>
      <c r="BF8168"/>
      <c r="BG8168"/>
      <c r="BH8168"/>
      <c r="BI8168"/>
      <c r="BJ8168"/>
      <c r="BK8168"/>
      <c r="BL8168"/>
      <c r="BM8168"/>
      <c r="BN8168"/>
      <c r="BO8168"/>
      <c r="BP8168"/>
      <c r="BQ8168"/>
      <c r="BR8168"/>
      <c r="BS8168"/>
      <c r="BT8168"/>
      <c r="BU8168"/>
      <c r="BV8168"/>
      <c r="BW8168"/>
      <c r="BX8168"/>
      <c r="BY8168"/>
      <c r="BZ8168"/>
      <c r="CA8168"/>
      <c r="CB8168"/>
      <c r="CC8168"/>
      <c r="CD8168"/>
      <c r="CE8168"/>
      <c r="CF8168"/>
      <c r="CG8168"/>
      <c r="CH8168"/>
      <c r="CI8168"/>
      <c r="CJ8168"/>
      <c r="CK8168"/>
      <c r="CL8168"/>
      <c r="CM8168"/>
      <c r="CN8168"/>
      <c r="CO8168"/>
      <c r="CP8168"/>
      <c r="CQ8168"/>
      <c r="CR8168"/>
      <c r="CS8168"/>
      <c r="CT8168"/>
      <c r="CU8168"/>
      <c r="CV8168"/>
    </row>
    <row r="8169" spans="10:100" x14ac:dyDescent="0.25">
      <c r="J8169"/>
      <c r="K8169"/>
      <c r="L8169"/>
      <c r="M8169"/>
      <c r="N8169"/>
      <c r="O8169"/>
      <c r="P8169"/>
      <c r="Q8169"/>
      <c r="R8169"/>
      <c r="S8169"/>
      <c r="T8169"/>
      <c r="U8169"/>
      <c r="V8169"/>
      <c r="W8169"/>
      <c r="X8169"/>
      <c r="Y8169"/>
      <c r="Z8169"/>
      <c r="AA8169"/>
      <c r="AB8169"/>
      <c r="AC8169"/>
      <c r="AD8169"/>
      <c r="AE8169"/>
      <c r="AF8169"/>
      <c r="AG8169"/>
      <c r="AH8169"/>
      <c r="AI8169"/>
      <c r="AJ8169"/>
      <c r="AK8169"/>
      <c r="AL8169"/>
      <c r="AM8169"/>
      <c r="AN8169"/>
      <c r="AO8169"/>
      <c r="AP8169"/>
      <c r="AQ8169"/>
      <c r="AR8169"/>
      <c r="AS8169"/>
      <c r="AT8169"/>
      <c r="AU8169"/>
      <c r="AV8169"/>
      <c r="AW8169"/>
      <c r="AX8169"/>
      <c r="AY8169"/>
      <c r="AZ8169"/>
      <c r="BA8169"/>
      <c r="BB8169"/>
      <c r="BC8169"/>
      <c r="BD8169"/>
      <c r="BE8169"/>
      <c r="BF8169"/>
      <c r="BG8169"/>
      <c r="BH8169"/>
      <c r="BI8169"/>
      <c r="BJ8169"/>
      <c r="BK8169"/>
      <c r="BL8169"/>
      <c r="BM8169"/>
      <c r="BN8169"/>
      <c r="BO8169"/>
      <c r="BP8169"/>
      <c r="BQ8169"/>
      <c r="BR8169"/>
      <c r="BS8169"/>
      <c r="BT8169"/>
      <c r="BU8169"/>
      <c r="BV8169"/>
      <c r="BW8169"/>
      <c r="BX8169"/>
      <c r="BY8169"/>
      <c r="BZ8169"/>
      <c r="CA8169"/>
      <c r="CB8169"/>
      <c r="CC8169"/>
      <c r="CD8169"/>
      <c r="CE8169"/>
      <c r="CF8169"/>
      <c r="CG8169"/>
      <c r="CH8169"/>
      <c r="CI8169"/>
      <c r="CJ8169"/>
      <c r="CK8169"/>
      <c r="CL8169"/>
      <c r="CM8169"/>
      <c r="CN8169"/>
      <c r="CO8169"/>
      <c r="CP8169"/>
      <c r="CQ8169"/>
      <c r="CR8169"/>
      <c r="CS8169"/>
      <c r="CT8169"/>
      <c r="CU8169"/>
      <c r="CV8169"/>
    </row>
    <row r="8170" spans="10:100" x14ac:dyDescent="0.25">
      <c r="J8170"/>
      <c r="K8170"/>
      <c r="L8170"/>
      <c r="M8170"/>
      <c r="N8170"/>
      <c r="O8170"/>
      <c r="P8170"/>
      <c r="Q8170"/>
      <c r="R8170"/>
      <c r="S8170"/>
      <c r="T8170"/>
      <c r="U8170"/>
      <c r="V8170"/>
      <c r="W8170"/>
      <c r="X8170"/>
      <c r="Y8170"/>
      <c r="Z8170"/>
      <c r="AA8170"/>
      <c r="AB8170"/>
      <c r="AC8170"/>
      <c r="AD8170"/>
      <c r="AE8170"/>
      <c r="AF8170"/>
      <c r="AG8170"/>
      <c r="AH8170"/>
      <c r="AI8170"/>
      <c r="AJ8170"/>
      <c r="AK8170"/>
      <c r="AL8170"/>
      <c r="AM8170"/>
      <c r="AN8170"/>
      <c r="AO8170"/>
      <c r="AP8170"/>
      <c r="AQ8170"/>
      <c r="AR8170"/>
      <c r="AS8170"/>
      <c r="AT8170"/>
      <c r="AU8170"/>
      <c r="AV8170"/>
      <c r="AW8170"/>
      <c r="AX8170"/>
      <c r="AY8170"/>
      <c r="AZ8170"/>
      <c r="BA8170"/>
      <c r="BB8170"/>
      <c r="BC8170"/>
      <c r="BD8170"/>
      <c r="BE8170"/>
      <c r="BF8170"/>
      <c r="BG8170"/>
      <c r="BH8170"/>
      <c r="BI8170"/>
      <c r="BJ8170"/>
      <c r="BK8170"/>
      <c r="BL8170"/>
      <c r="BM8170"/>
      <c r="BN8170"/>
      <c r="BO8170"/>
      <c r="BP8170"/>
      <c r="BQ8170"/>
      <c r="BR8170"/>
      <c r="BS8170"/>
      <c r="BT8170"/>
      <c r="BU8170"/>
      <c r="BV8170"/>
      <c r="BW8170"/>
      <c r="BX8170"/>
      <c r="BY8170"/>
      <c r="BZ8170"/>
      <c r="CA8170"/>
      <c r="CB8170"/>
      <c r="CC8170"/>
      <c r="CD8170"/>
      <c r="CE8170"/>
      <c r="CF8170"/>
      <c r="CG8170"/>
      <c r="CH8170"/>
      <c r="CI8170"/>
      <c r="CJ8170"/>
      <c r="CK8170"/>
      <c r="CL8170"/>
      <c r="CM8170"/>
      <c r="CN8170"/>
      <c r="CO8170"/>
      <c r="CP8170"/>
      <c r="CQ8170"/>
      <c r="CR8170"/>
      <c r="CS8170"/>
      <c r="CT8170"/>
      <c r="CU8170"/>
      <c r="CV8170"/>
    </row>
    <row r="8171" spans="10:100" x14ac:dyDescent="0.25">
      <c r="J8171"/>
      <c r="K8171"/>
      <c r="L8171"/>
      <c r="M8171"/>
      <c r="N8171"/>
      <c r="O8171"/>
      <c r="P8171"/>
      <c r="Q8171"/>
      <c r="R8171"/>
      <c r="S8171"/>
      <c r="T8171"/>
      <c r="U8171"/>
      <c r="V8171"/>
      <c r="W8171"/>
      <c r="X8171"/>
      <c r="Y8171"/>
      <c r="Z8171"/>
      <c r="AA8171"/>
      <c r="AB8171"/>
      <c r="AC8171"/>
      <c r="AD8171"/>
      <c r="AE8171"/>
      <c r="AF8171"/>
      <c r="AG8171"/>
      <c r="AH8171"/>
      <c r="AI8171"/>
      <c r="AJ8171"/>
      <c r="AK8171"/>
      <c r="AL8171"/>
      <c r="AM8171"/>
      <c r="AN8171"/>
      <c r="AO8171"/>
      <c r="AP8171"/>
      <c r="AQ8171"/>
      <c r="AR8171"/>
      <c r="AS8171"/>
      <c r="AT8171"/>
      <c r="AU8171"/>
      <c r="AV8171"/>
      <c r="AW8171"/>
      <c r="AX8171"/>
      <c r="AY8171"/>
      <c r="AZ8171"/>
      <c r="BA8171"/>
      <c r="BB8171"/>
      <c r="BC8171"/>
      <c r="BD8171"/>
      <c r="BE8171"/>
      <c r="BF8171"/>
      <c r="BG8171"/>
      <c r="BH8171"/>
      <c r="BI8171"/>
      <c r="BJ8171"/>
      <c r="BK8171"/>
      <c r="BL8171"/>
      <c r="BM8171"/>
      <c r="BN8171"/>
      <c r="BO8171"/>
      <c r="BP8171"/>
      <c r="BQ8171"/>
      <c r="BR8171"/>
      <c r="BS8171"/>
      <c r="BT8171"/>
      <c r="BU8171"/>
      <c r="BV8171"/>
      <c r="BW8171"/>
      <c r="BX8171"/>
      <c r="BY8171"/>
      <c r="BZ8171"/>
      <c r="CA8171"/>
      <c r="CB8171"/>
      <c r="CC8171"/>
      <c r="CD8171"/>
      <c r="CE8171"/>
      <c r="CF8171"/>
      <c r="CG8171"/>
      <c r="CH8171"/>
      <c r="CI8171"/>
      <c r="CJ8171"/>
      <c r="CK8171"/>
      <c r="CL8171"/>
      <c r="CM8171"/>
      <c r="CN8171"/>
      <c r="CO8171"/>
      <c r="CP8171"/>
      <c r="CQ8171"/>
      <c r="CR8171"/>
      <c r="CS8171"/>
      <c r="CT8171"/>
      <c r="CU8171"/>
      <c r="CV8171"/>
    </row>
    <row r="8172" spans="10:100" x14ac:dyDescent="0.25">
      <c r="J8172"/>
      <c r="K8172"/>
      <c r="L8172"/>
      <c r="M8172"/>
      <c r="N8172"/>
      <c r="O8172"/>
      <c r="P8172"/>
      <c r="Q8172"/>
      <c r="R8172"/>
      <c r="S8172"/>
      <c r="T8172"/>
      <c r="U8172"/>
      <c r="V8172"/>
      <c r="W8172"/>
      <c r="X8172"/>
      <c r="Y8172"/>
      <c r="Z8172"/>
      <c r="AA8172"/>
      <c r="AB8172"/>
      <c r="AC8172"/>
      <c r="AD8172"/>
      <c r="AE8172"/>
      <c r="AF8172"/>
      <c r="AG8172"/>
      <c r="AH8172"/>
      <c r="AI8172"/>
      <c r="AJ8172"/>
      <c r="AK8172"/>
      <c r="AL8172"/>
      <c r="AM8172"/>
      <c r="AN8172"/>
      <c r="AO8172"/>
      <c r="AP8172"/>
      <c r="AQ8172"/>
      <c r="AR8172"/>
      <c r="AS8172"/>
      <c r="AT8172"/>
      <c r="AU8172"/>
      <c r="AV8172"/>
      <c r="AW8172"/>
      <c r="AX8172"/>
      <c r="AY8172"/>
      <c r="AZ8172"/>
      <c r="BA8172"/>
      <c r="BB8172"/>
      <c r="BC8172"/>
      <c r="BD8172"/>
      <c r="BE8172"/>
      <c r="BF8172"/>
      <c r="BG8172"/>
      <c r="BH8172"/>
      <c r="BI8172"/>
      <c r="BJ8172"/>
      <c r="BK8172"/>
      <c r="BL8172"/>
      <c r="BM8172"/>
      <c r="BN8172"/>
      <c r="BO8172"/>
      <c r="BP8172"/>
      <c r="BQ8172"/>
      <c r="BR8172"/>
      <c r="BS8172"/>
      <c r="BT8172"/>
      <c r="BU8172"/>
      <c r="BV8172"/>
      <c r="BW8172"/>
      <c r="BX8172"/>
      <c r="BY8172"/>
      <c r="BZ8172"/>
      <c r="CA8172"/>
      <c r="CB8172"/>
      <c r="CC8172"/>
      <c r="CD8172"/>
      <c r="CE8172"/>
      <c r="CF8172"/>
      <c r="CG8172"/>
      <c r="CH8172"/>
      <c r="CI8172"/>
      <c r="CJ8172"/>
      <c r="CK8172"/>
      <c r="CL8172"/>
      <c r="CM8172"/>
      <c r="CN8172"/>
      <c r="CO8172"/>
      <c r="CP8172"/>
      <c r="CQ8172"/>
      <c r="CR8172"/>
      <c r="CS8172"/>
      <c r="CT8172"/>
      <c r="CU8172"/>
      <c r="CV8172"/>
    </row>
    <row r="8173" spans="10:100" x14ac:dyDescent="0.25">
      <c r="J8173"/>
      <c r="K8173"/>
      <c r="L8173"/>
      <c r="M8173"/>
      <c r="N8173"/>
      <c r="O8173"/>
      <c r="P8173"/>
      <c r="Q8173"/>
      <c r="R8173"/>
      <c r="S8173"/>
      <c r="T8173"/>
      <c r="U8173"/>
      <c r="V8173"/>
      <c r="W8173"/>
      <c r="X8173"/>
      <c r="Y8173"/>
      <c r="Z8173"/>
      <c r="AA8173"/>
      <c r="AB8173"/>
      <c r="AC8173"/>
      <c r="AD8173"/>
      <c r="AE8173"/>
      <c r="AF8173"/>
      <c r="AG8173"/>
      <c r="AH8173"/>
      <c r="AI8173"/>
      <c r="AJ8173"/>
      <c r="AK8173"/>
      <c r="AL8173"/>
      <c r="AM8173"/>
      <c r="AN8173"/>
      <c r="AO8173"/>
      <c r="AP8173"/>
      <c r="AQ8173"/>
      <c r="AR8173"/>
      <c r="AS8173"/>
      <c r="AT8173"/>
      <c r="AU8173"/>
      <c r="AV8173"/>
      <c r="AW8173"/>
      <c r="AX8173"/>
      <c r="AY8173"/>
      <c r="AZ8173"/>
      <c r="BA8173"/>
      <c r="BB8173"/>
      <c r="BC8173"/>
      <c r="BD8173"/>
      <c r="BE8173"/>
      <c r="BF8173"/>
      <c r="BG8173"/>
      <c r="BH8173"/>
      <c r="BI8173"/>
      <c r="BJ8173"/>
      <c r="BK8173"/>
      <c r="BL8173"/>
      <c r="BM8173"/>
      <c r="BN8173"/>
      <c r="BO8173"/>
      <c r="BP8173"/>
      <c r="BQ8173"/>
      <c r="BR8173"/>
      <c r="BS8173"/>
      <c r="BT8173"/>
      <c r="BU8173"/>
      <c r="BV8173"/>
      <c r="BW8173"/>
      <c r="BX8173"/>
      <c r="BY8173"/>
      <c r="BZ8173"/>
      <c r="CA8173"/>
      <c r="CB8173"/>
      <c r="CC8173"/>
      <c r="CD8173"/>
      <c r="CE8173"/>
      <c r="CF8173"/>
      <c r="CG8173"/>
      <c r="CH8173"/>
      <c r="CI8173"/>
      <c r="CJ8173"/>
      <c r="CK8173"/>
      <c r="CL8173"/>
      <c r="CM8173"/>
      <c r="CN8173"/>
      <c r="CO8173"/>
      <c r="CP8173"/>
      <c r="CQ8173"/>
      <c r="CR8173"/>
      <c r="CS8173"/>
      <c r="CT8173"/>
      <c r="CU8173"/>
      <c r="CV8173"/>
    </row>
    <row r="8174" spans="10:100" x14ac:dyDescent="0.25">
      <c r="J8174"/>
      <c r="K8174"/>
      <c r="L8174"/>
      <c r="M8174"/>
      <c r="N8174"/>
      <c r="O8174"/>
      <c r="P8174"/>
      <c r="Q8174"/>
      <c r="R8174"/>
      <c r="S8174"/>
      <c r="T8174"/>
      <c r="U8174"/>
      <c r="V8174"/>
      <c r="W8174"/>
      <c r="X8174"/>
      <c r="Y8174"/>
      <c r="Z8174"/>
      <c r="AA8174"/>
      <c r="AB8174"/>
      <c r="AC8174"/>
      <c r="AD8174"/>
      <c r="AE8174"/>
      <c r="AF8174"/>
      <c r="AG8174"/>
      <c r="AH8174"/>
      <c r="AI8174"/>
      <c r="AJ8174"/>
      <c r="AK8174"/>
      <c r="AL8174"/>
      <c r="AM8174"/>
      <c r="AN8174"/>
      <c r="AO8174"/>
      <c r="AP8174"/>
      <c r="AQ8174"/>
      <c r="AR8174"/>
      <c r="AS8174"/>
      <c r="AT8174"/>
      <c r="AU8174"/>
      <c r="AV8174"/>
      <c r="AW8174"/>
      <c r="AX8174"/>
      <c r="AY8174"/>
      <c r="AZ8174"/>
      <c r="BA8174"/>
      <c r="BB8174"/>
      <c r="BC8174"/>
      <c r="BD8174"/>
      <c r="BE8174"/>
      <c r="BF8174"/>
      <c r="BG8174"/>
      <c r="BH8174"/>
      <c r="BI8174"/>
      <c r="BJ8174"/>
      <c r="BK8174"/>
      <c r="BL8174"/>
      <c r="BM8174"/>
      <c r="BN8174"/>
      <c r="BO8174"/>
      <c r="BP8174"/>
      <c r="BQ8174"/>
      <c r="BR8174"/>
      <c r="BS8174"/>
      <c r="BT8174"/>
      <c r="BU8174"/>
      <c r="BV8174"/>
      <c r="BW8174"/>
      <c r="BX8174"/>
      <c r="BY8174"/>
      <c r="BZ8174"/>
      <c r="CA8174"/>
      <c r="CB8174"/>
      <c r="CC8174"/>
      <c r="CD8174"/>
      <c r="CE8174"/>
      <c r="CF8174"/>
      <c r="CG8174"/>
      <c r="CH8174"/>
      <c r="CI8174"/>
      <c r="CJ8174"/>
      <c r="CK8174"/>
      <c r="CL8174"/>
      <c r="CM8174"/>
      <c r="CN8174"/>
      <c r="CO8174"/>
      <c r="CP8174"/>
      <c r="CQ8174"/>
      <c r="CR8174"/>
      <c r="CS8174"/>
      <c r="CT8174"/>
      <c r="CU8174"/>
      <c r="CV8174"/>
    </row>
    <row r="8175" spans="10:100" x14ac:dyDescent="0.25">
      <c r="J8175"/>
      <c r="K8175"/>
      <c r="L8175"/>
      <c r="M8175"/>
      <c r="N8175"/>
      <c r="O8175"/>
      <c r="P8175"/>
      <c r="Q8175"/>
      <c r="R8175"/>
      <c r="S8175"/>
      <c r="T8175"/>
      <c r="U8175"/>
      <c r="V8175"/>
      <c r="W8175"/>
      <c r="X8175"/>
      <c r="Y8175"/>
      <c r="Z8175"/>
      <c r="AA8175"/>
      <c r="AB8175"/>
      <c r="AC8175"/>
      <c r="AD8175"/>
      <c r="AE8175"/>
      <c r="AF8175"/>
      <c r="AG8175"/>
      <c r="AH8175"/>
      <c r="AI8175"/>
      <c r="AJ8175"/>
      <c r="AK8175"/>
      <c r="AL8175"/>
      <c r="AM8175"/>
      <c r="AN8175"/>
      <c r="AO8175"/>
      <c r="AP8175"/>
      <c r="AQ8175"/>
      <c r="AR8175"/>
      <c r="AS8175"/>
      <c r="AT8175"/>
      <c r="AU8175"/>
      <c r="AV8175"/>
      <c r="AW8175"/>
      <c r="AX8175"/>
      <c r="AY8175"/>
      <c r="AZ8175"/>
      <c r="BA8175"/>
      <c r="BB8175"/>
      <c r="BC8175"/>
      <c r="BD8175"/>
      <c r="BE8175"/>
      <c r="BF8175"/>
      <c r="BG8175"/>
      <c r="BH8175"/>
      <c r="BI8175"/>
      <c r="BJ8175"/>
      <c r="BK8175"/>
      <c r="BL8175"/>
      <c r="BM8175"/>
      <c r="BN8175"/>
      <c r="BO8175"/>
      <c r="BP8175"/>
      <c r="BQ8175"/>
      <c r="BR8175"/>
      <c r="BS8175"/>
      <c r="BT8175"/>
      <c r="BU8175"/>
      <c r="BV8175"/>
      <c r="BW8175"/>
      <c r="BX8175"/>
      <c r="BY8175"/>
      <c r="BZ8175"/>
      <c r="CA8175"/>
      <c r="CB8175"/>
      <c r="CC8175"/>
      <c r="CD8175"/>
      <c r="CE8175"/>
      <c r="CF8175"/>
      <c r="CG8175"/>
      <c r="CH8175"/>
      <c r="CI8175"/>
      <c r="CJ8175"/>
      <c r="CK8175"/>
      <c r="CL8175"/>
      <c r="CM8175"/>
      <c r="CN8175"/>
      <c r="CO8175"/>
      <c r="CP8175"/>
      <c r="CQ8175"/>
      <c r="CR8175"/>
      <c r="CS8175"/>
      <c r="CT8175"/>
      <c r="CU8175"/>
      <c r="CV8175"/>
    </row>
    <row r="8176" spans="10:100" x14ac:dyDescent="0.25">
      <c r="J8176"/>
      <c r="K8176"/>
      <c r="L8176"/>
      <c r="M8176"/>
      <c r="N8176"/>
      <c r="O8176"/>
      <c r="P8176"/>
      <c r="Q8176"/>
      <c r="R8176"/>
      <c r="S8176"/>
      <c r="T8176"/>
      <c r="U8176"/>
      <c r="V8176"/>
      <c r="W8176"/>
      <c r="X8176"/>
      <c r="Y8176"/>
      <c r="Z8176"/>
      <c r="AA8176"/>
      <c r="AB8176"/>
      <c r="AC8176"/>
      <c r="AD8176"/>
      <c r="AE8176"/>
      <c r="AF8176"/>
      <c r="AG8176"/>
      <c r="AH8176"/>
      <c r="AI8176"/>
      <c r="AJ8176"/>
      <c r="AK8176"/>
      <c r="AL8176"/>
      <c r="AM8176"/>
      <c r="AN8176"/>
      <c r="AO8176"/>
      <c r="AP8176"/>
      <c r="AQ8176"/>
      <c r="AR8176"/>
      <c r="AS8176"/>
      <c r="AT8176"/>
      <c r="AU8176"/>
      <c r="AV8176"/>
      <c r="AW8176"/>
      <c r="AX8176"/>
      <c r="AY8176"/>
      <c r="AZ8176"/>
      <c r="BA8176"/>
      <c r="BB8176"/>
      <c r="BC8176"/>
      <c r="BD8176"/>
      <c r="BE8176"/>
      <c r="BF8176"/>
      <c r="BG8176"/>
      <c r="BH8176"/>
      <c r="BI8176"/>
      <c r="BJ8176"/>
      <c r="BK8176"/>
      <c r="BL8176"/>
      <c r="BM8176"/>
      <c r="BN8176"/>
      <c r="BO8176"/>
      <c r="BP8176"/>
      <c r="BQ8176"/>
      <c r="BR8176"/>
      <c r="BS8176"/>
      <c r="BT8176"/>
      <c r="BU8176"/>
      <c r="BV8176"/>
      <c r="BW8176"/>
      <c r="BX8176"/>
      <c r="BY8176"/>
      <c r="BZ8176"/>
      <c r="CA8176"/>
      <c r="CB8176"/>
      <c r="CC8176"/>
      <c r="CD8176"/>
      <c r="CE8176"/>
      <c r="CF8176"/>
      <c r="CG8176"/>
      <c r="CH8176"/>
      <c r="CI8176"/>
      <c r="CJ8176"/>
      <c r="CK8176"/>
      <c r="CL8176"/>
      <c r="CM8176"/>
      <c r="CN8176"/>
      <c r="CO8176"/>
      <c r="CP8176"/>
      <c r="CQ8176"/>
      <c r="CR8176"/>
      <c r="CS8176"/>
      <c r="CT8176"/>
      <c r="CU8176"/>
      <c r="CV8176"/>
    </row>
    <row r="8177" spans="10:100" x14ac:dyDescent="0.25">
      <c r="J8177"/>
      <c r="K8177"/>
      <c r="L8177"/>
      <c r="M8177"/>
      <c r="N8177"/>
      <c r="O8177"/>
      <c r="P8177"/>
      <c r="Q8177"/>
      <c r="R8177"/>
      <c r="S8177"/>
      <c r="T8177"/>
      <c r="U8177"/>
      <c r="V8177"/>
      <c r="W8177"/>
      <c r="X8177"/>
      <c r="Y8177"/>
      <c r="Z8177"/>
      <c r="AA8177"/>
      <c r="AB8177"/>
      <c r="AC8177"/>
      <c r="AD8177"/>
      <c r="AE8177"/>
      <c r="AF8177"/>
      <c r="AG8177"/>
      <c r="AH8177"/>
      <c r="AI8177"/>
      <c r="AJ8177"/>
      <c r="AK8177"/>
      <c r="AL8177"/>
      <c r="AM8177"/>
      <c r="AN8177"/>
      <c r="AO8177"/>
      <c r="AP8177"/>
      <c r="AQ8177"/>
      <c r="AR8177"/>
      <c r="AS8177"/>
      <c r="AT8177"/>
      <c r="AU8177"/>
      <c r="AV8177"/>
      <c r="AW8177"/>
      <c r="AX8177"/>
      <c r="AY8177"/>
      <c r="AZ8177"/>
      <c r="BA8177"/>
      <c r="BB8177"/>
      <c r="BC8177"/>
      <c r="BD8177"/>
      <c r="BE8177"/>
      <c r="BF8177"/>
      <c r="BG8177"/>
      <c r="BH8177"/>
      <c r="BI8177"/>
      <c r="BJ8177"/>
      <c r="BK8177"/>
      <c r="BL8177"/>
      <c r="BM8177"/>
      <c r="BN8177"/>
      <c r="BO8177"/>
      <c r="BP8177"/>
      <c r="BQ8177"/>
      <c r="BR8177"/>
      <c r="BS8177"/>
      <c r="BT8177"/>
      <c r="BU8177"/>
      <c r="BV8177"/>
      <c r="BW8177"/>
      <c r="BX8177"/>
      <c r="BY8177"/>
      <c r="BZ8177"/>
      <c r="CA8177"/>
      <c r="CB8177"/>
      <c r="CC8177"/>
      <c r="CD8177"/>
      <c r="CE8177"/>
      <c r="CF8177"/>
      <c r="CG8177"/>
      <c r="CH8177"/>
      <c r="CI8177"/>
      <c r="CJ8177"/>
      <c r="CK8177"/>
      <c r="CL8177"/>
      <c r="CM8177"/>
      <c r="CN8177"/>
      <c r="CO8177"/>
      <c r="CP8177"/>
      <c r="CQ8177"/>
      <c r="CR8177"/>
      <c r="CS8177"/>
      <c r="CT8177"/>
      <c r="CU8177"/>
      <c r="CV8177"/>
    </row>
    <row r="8178" spans="10:100" x14ac:dyDescent="0.25">
      <c r="J8178"/>
      <c r="K8178"/>
      <c r="L8178"/>
      <c r="M8178"/>
      <c r="N8178"/>
      <c r="O8178"/>
      <c r="P8178"/>
      <c r="Q8178"/>
      <c r="R8178"/>
      <c r="S8178"/>
      <c r="T8178"/>
      <c r="U8178"/>
      <c r="V8178"/>
      <c r="W8178"/>
      <c r="X8178"/>
      <c r="Y8178"/>
      <c r="Z8178"/>
      <c r="AA8178"/>
      <c r="AB8178"/>
      <c r="AC8178"/>
      <c r="AD8178"/>
      <c r="AE8178"/>
      <c r="AF8178"/>
      <c r="AG8178"/>
      <c r="AH8178"/>
      <c r="AI8178"/>
      <c r="AJ8178"/>
      <c r="AK8178"/>
      <c r="AL8178"/>
      <c r="AM8178"/>
      <c r="AN8178"/>
      <c r="AO8178"/>
      <c r="AP8178"/>
      <c r="AQ8178"/>
      <c r="AR8178"/>
      <c r="AS8178"/>
      <c r="AT8178"/>
      <c r="AU8178"/>
      <c r="AV8178"/>
      <c r="AW8178"/>
      <c r="AX8178"/>
      <c r="AY8178"/>
      <c r="AZ8178"/>
      <c r="BA8178"/>
      <c r="BB8178"/>
      <c r="BC8178"/>
      <c r="BD8178"/>
      <c r="BE8178"/>
      <c r="BF8178"/>
      <c r="BG8178"/>
      <c r="BH8178"/>
      <c r="BI8178"/>
      <c r="BJ8178"/>
      <c r="BK8178"/>
      <c r="BL8178"/>
      <c r="BM8178"/>
      <c r="BN8178"/>
      <c r="BO8178"/>
      <c r="BP8178"/>
      <c r="BQ8178"/>
      <c r="BR8178"/>
      <c r="BS8178"/>
      <c r="BT8178"/>
      <c r="BU8178"/>
      <c r="BV8178"/>
      <c r="BW8178"/>
      <c r="BX8178"/>
      <c r="BY8178"/>
      <c r="BZ8178"/>
      <c r="CA8178"/>
      <c r="CB8178"/>
      <c r="CC8178"/>
      <c r="CD8178"/>
      <c r="CE8178"/>
      <c r="CF8178"/>
      <c r="CG8178"/>
      <c r="CH8178"/>
      <c r="CI8178"/>
      <c r="CJ8178"/>
      <c r="CK8178"/>
      <c r="CL8178"/>
      <c r="CM8178"/>
      <c r="CN8178"/>
      <c r="CO8178"/>
      <c r="CP8178"/>
      <c r="CQ8178"/>
      <c r="CR8178"/>
      <c r="CS8178"/>
      <c r="CT8178"/>
      <c r="CU8178"/>
      <c r="CV8178"/>
    </row>
    <row r="8179" spans="10:100" x14ac:dyDescent="0.25">
      <c r="J8179"/>
      <c r="K8179"/>
      <c r="L8179"/>
      <c r="M8179"/>
      <c r="N8179"/>
      <c r="O8179"/>
      <c r="P8179"/>
      <c r="Q8179"/>
      <c r="R8179"/>
      <c r="S8179"/>
      <c r="T8179"/>
      <c r="U8179"/>
      <c r="V8179"/>
      <c r="W8179"/>
      <c r="X8179"/>
      <c r="Y8179"/>
      <c r="Z8179"/>
      <c r="AA8179"/>
      <c r="AB8179"/>
      <c r="AC8179"/>
      <c r="AD8179"/>
      <c r="AE8179"/>
      <c r="AF8179"/>
      <c r="AG8179"/>
      <c r="AH8179"/>
      <c r="AI8179"/>
      <c r="AJ8179"/>
      <c r="AK8179"/>
      <c r="AL8179"/>
      <c r="AM8179"/>
      <c r="AN8179"/>
      <c r="AO8179"/>
      <c r="AP8179"/>
      <c r="AQ8179"/>
      <c r="AR8179"/>
      <c r="AS8179"/>
      <c r="AT8179"/>
      <c r="AU8179"/>
      <c r="AV8179"/>
      <c r="AW8179"/>
      <c r="AX8179"/>
      <c r="AY8179"/>
      <c r="AZ8179"/>
      <c r="BA8179"/>
      <c r="BB8179"/>
      <c r="BC8179"/>
      <c r="BD8179"/>
      <c r="BE8179"/>
      <c r="BF8179"/>
      <c r="BG8179"/>
      <c r="BH8179"/>
      <c r="BI8179"/>
      <c r="BJ8179"/>
      <c r="BK8179"/>
      <c r="BL8179"/>
      <c r="BM8179"/>
      <c r="BN8179"/>
      <c r="BO8179"/>
      <c r="BP8179"/>
      <c r="BQ8179"/>
      <c r="BR8179"/>
      <c r="BS8179"/>
      <c r="BT8179"/>
      <c r="BU8179"/>
      <c r="BV8179"/>
      <c r="BW8179"/>
      <c r="BX8179"/>
      <c r="BY8179"/>
      <c r="BZ8179"/>
      <c r="CA8179"/>
      <c r="CB8179"/>
      <c r="CC8179"/>
      <c r="CD8179"/>
      <c r="CE8179"/>
      <c r="CF8179"/>
      <c r="CG8179"/>
      <c r="CH8179"/>
      <c r="CI8179"/>
      <c r="CJ8179"/>
      <c r="CK8179"/>
      <c r="CL8179"/>
      <c r="CM8179"/>
      <c r="CN8179"/>
      <c r="CO8179"/>
      <c r="CP8179"/>
      <c r="CQ8179"/>
      <c r="CR8179"/>
      <c r="CS8179"/>
      <c r="CT8179"/>
      <c r="CU8179"/>
      <c r="CV8179"/>
    </row>
    <row r="8180" spans="10:100" x14ac:dyDescent="0.25">
      <c r="J8180"/>
      <c r="K8180"/>
      <c r="L8180"/>
      <c r="M8180"/>
      <c r="N8180"/>
      <c r="O8180"/>
      <c r="P8180"/>
      <c r="Q8180"/>
      <c r="R8180"/>
      <c r="S8180"/>
      <c r="T8180"/>
      <c r="U8180"/>
      <c r="V8180"/>
      <c r="W8180"/>
      <c r="X8180"/>
      <c r="Y8180"/>
      <c r="Z8180"/>
      <c r="AA8180"/>
      <c r="AB8180"/>
      <c r="AC8180"/>
      <c r="AD8180"/>
      <c r="AE8180"/>
      <c r="AF8180"/>
      <c r="AG8180"/>
      <c r="AH8180"/>
      <c r="AI8180"/>
      <c r="AJ8180"/>
      <c r="AK8180"/>
      <c r="AL8180"/>
      <c r="AM8180"/>
      <c r="AN8180"/>
      <c r="AO8180"/>
      <c r="AP8180"/>
      <c r="AQ8180"/>
      <c r="AR8180"/>
      <c r="AS8180"/>
      <c r="AT8180"/>
      <c r="AU8180"/>
      <c r="AV8180"/>
      <c r="AW8180"/>
      <c r="AX8180"/>
      <c r="AY8180"/>
      <c r="AZ8180"/>
      <c r="BA8180"/>
      <c r="BB8180"/>
      <c r="BC8180"/>
      <c r="BD8180"/>
      <c r="BE8180"/>
      <c r="BF8180"/>
      <c r="BG8180"/>
      <c r="BH8180"/>
      <c r="BI8180"/>
      <c r="BJ8180"/>
      <c r="BK8180"/>
      <c r="BL8180"/>
      <c r="BM8180"/>
      <c r="BN8180"/>
      <c r="BO8180"/>
      <c r="BP8180"/>
      <c r="BQ8180"/>
      <c r="BR8180"/>
      <c r="BS8180"/>
      <c r="BT8180"/>
      <c r="BU8180"/>
      <c r="BV8180"/>
      <c r="BW8180"/>
      <c r="BX8180"/>
      <c r="BY8180"/>
      <c r="BZ8180"/>
      <c r="CA8180"/>
      <c r="CB8180"/>
      <c r="CC8180"/>
      <c r="CD8180"/>
      <c r="CE8180"/>
      <c r="CF8180"/>
      <c r="CG8180"/>
      <c r="CH8180"/>
      <c r="CI8180"/>
      <c r="CJ8180"/>
      <c r="CK8180"/>
      <c r="CL8180"/>
      <c r="CM8180"/>
      <c r="CN8180"/>
      <c r="CO8180"/>
      <c r="CP8180"/>
      <c r="CQ8180"/>
      <c r="CR8180"/>
      <c r="CS8180"/>
      <c r="CT8180"/>
      <c r="CU8180"/>
      <c r="CV8180"/>
    </row>
    <row r="8181" spans="10:100" x14ac:dyDescent="0.25">
      <c r="J8181"/>
      <c r="K8181"/>
      <c r="L8181"/>
      <c r="M8181"/>
      <c r="N8181"/>
      <c r="O8181"/>
      <c r="P8181"/>
      <c r="Q8181"/>
      <c r="R8181"/>
      <c r="S8181"/>
      <c r="T8181"/>
      <c r="U8181"/>
      <c r="V8181"/>
      <c r="W8181"/>
      <c r="X8181"/>
      <c r="Y8181"/>
      <c r="Z8181"/>
      <c r="AA8181"/>
      <c r="AB8181"/>
      <c r="AC8181"/>
      <c r="AD8181"/>
      <c r="AE8181"/>
      <c r="AF8181"/>
      <c r="AG8181"/>
      <c r="AH8181"/>
      <c r="AI8181"/>
      <c r="AJ8181"/>
      <c r="AK8181"/>
      <c r="AL8181"/>
      <c r="AM8181"/>
      <c r="AN8181"/>
      <c r="AO8181"/>
      <c r="AP8181"/>
      <c r="AQ8181"/>
      <c r="AR8181"/>
      <c r="AS8181"/>
      <c r="AT8181"/>
      <c r="AU8181"/>
      <c r="AV8181"/>
      <c r="AW8181"/>
      <c r="AX8181"/>
      <c r="AY8181"/>
      <c r="AZ8181"/>
      <c r="BA8181"/>
      <c r="BB8181"/>
      <c r="BC8181"/>
      <c r="BD8181"/>
      <c r="BE8181"/>
      <c r="BF8181"/>
      <c r="BG8181"/>
      <c r="BH8181"/>
      <c r="BI8181"/>
      <c r="BJ8181"/>
      <c r="BK8181"/>
      <c r="BL8181"/>
      <c r="BM8181"/>
      <c r="BN8181"/>
      <c r="BO8181"/>
      <c r="BP8181"/>
      <c r="BQ8181"/>
      <c r="BR8181"/>
      <c r="BS8181"/>
      <c r="BT8181"/>
      <c r="BU8181"/>
      <c r="BV8181"/>
      <c r="BW8181"/>
      <c r="BX8181"/>
      <c r="BY8181"/>
      <c r="BZ8181"/>
      <c r="CA8181"/>
      <c r="CB8181"/>
      <c r="CC8181"/>
      <c r="CD8181"/>
      <c r="CE8181"/>
      <c r="CF8181"/>
      <c r="CG8181"/>
      <c r="CH8181"/>
      <c r="CI8181"/>
      <c r="CJ8181"/>
      <c r="CK8181"/>
      <c r="CL8181"/>
      <c r="CM8181"/>
      <c r="CN8181"/>
      <c r="CO8181"/>
      <c r="CP8181"/>
      <c r="CQ8181"/>
      <c r="CR8181"/>
      <c r="CS8181"/>
      <c r="CT8181"/>
      <c r="CU8181"/>
      <c r="CV8181"/>
    </row>
    <row r="8182" spans="10:100" x14ac:dyDescent="0.25">
      <c r="J8182"/>
      <c r="K8182"/>
      <c r="L8182"/>
      <c r="M8182"/>
      <c r="N8182"/>
      <c r="O8182"/>
      <c r="P8182"/>
      <c r="Q8182"/>
      <c r="R8182"/>
      <c r="S8182"/>
      <c r="T8182"/>
      <c r="U8182"/>
      <c r="V8182"/>
      <c r="W8182"/>
      <c r="X8182"/>
      <c r="Y8182"/>
      <c r="Z8182"/>
      <c r="AA8182"/>
      <c r="AB8182"/>
      <c r="AC8182"/>
      <c r="AD8182"/>
      <c r="AE8182"/>
      <c r="AF8182"/>
      <c r="AG8182"/>
      <c r="AH8182"/>
      <c r="AI8182"/>
      <c r="AJ8182"/>
      <c r="AK8182"/>
      <c r="AL8182"/>
      <c r="AM8182"/>
      <c r="AN8182"/>
      <c r="AO8182"/>
      <c r="AP8182"/>
      <c r="AQ8182"/>
      <c r="AR8182"/>
      <c r="AS8182"/>
      <c r="AT8182"/>
      <c r="AU8182"/>
      <c r="AV8182"/>
      <c r="AW8182"/>
      <c r="AX8182"/>
      <c r="AY8182"/>
      <c r="AZ8182"/>
      <c r="BA8182"/>
      <c r="BB8182"/>
      <c r="BC8182"/>
      <c r="BD8182"/>
      <c r="BE8182"/>
      <c r="BF8182"/>
      <c r="BG8182"/>
      <c r="BH8182"/>
      <c r="BI8182"/>
      <c r="BJ8182"/>
      <c r="BK8182"/>
      <c r="BL8182"/>
      <c r="BM8182"/>
      <c r="BN8182"/>
      <c r="BO8182"/>
      <c r="BP8182"/>
      <c r="BQ8182"/>
      <c r="BR8182"/>
      <c r="BS8182"/>
      <c r="BT8182"/>
      <c r="BU8182"/>
      <c r="BV8182"/>
      <c r="BW8182"/>
      <c r="BX8182"/>
      <c r="BY8182"/>
      <c r="BZ8182"/>
      <c r="CA8182"/>
      <c r="CB8182"/>
      <c r="CC8182"/>
      <c r="CD8182"/>
      <c r="CE8182"/>
      <c r="CF8182"/>
      <c r="CG8182"/>
      <c r="CH8182"/>
      <c r="CI8182"/>
      <c r="CJ8182"/>
      <c r="CK8182"/>
      <c r="CL8182"/>
      <c r="CM8182"/>
      <c r="CN8182"/>
      <c r="CO8182"/>
      <c r="CP8182"/>
      <c r="CQ8182"/>
      <c r="CR8182"/>
      <c r="CS8182"/>
      <c r="CT8182"/>
      <c r="CU8182"/>
      <c r="CV8182"/>
    </row>
    <row r="8183" spans="10:100" x14ac:dyDescent="0.25">
      <c r="J8183"/>
      <c r="K8183"/>
      <c r="L8183"/>
      <c r="M8183"/>
      <c r="N8183"/>
      <c r="O8183"/>
      <c r="P8183"/>
      <c r="Q8183"/>
      <c r="R8183"/>
      <c r="S8183"/>
      <c r="T8183"/>
      <c r="U8183"/>
      <c r="V8183"/>
      <c r="W8183"/>
      <c r="X8183"/>
      <c r="Y8183"/>
      <c r="Z8183"/>
      <c r="AA8183"/>
      <c r="AB8183"/>
      <c r="AC8183"/>
      <c r="AD8183"/>
      <c r="AE8183"/>
      <c r="AF8183"/>
      <c r="AG8183"/>
      <c r="AH8183"/>
      <c r="AI8183"/>
      <c r="AJ8183"/>
      <c r="AK8183"/>
      <c r="AL8183"/>
      <c r="AM8183"/>
      <c r="AN8183"/>
      <c r="AO8183"/>
      <c r="AP8183"/>
      <c r="AQ8183"/>
      <c r="AR8183"/>
      <c r="AS8183"/>
      <c r="AT8183"/>
      <c r="AU8183"/>
      <c r="AV8183"/>
      <c r="AW8183"/>
      <c r="AX8183"/>
      <c r="AY8183"/>
      <c r="AZ8183"/>
      <c r="BA8183"/>
      <c r="BB8183"/>
      <c r="BC8183"/>
      <c r="BD8183"/>
      <c r="BE8183"/>
      <c r="BF8183"/>
      <c r="BG8183"/>
      <c r="BH8183"/>
      <c r="BI8183"/>
      <c r="BJ8183"/>
      <c r="BK8183"/>
      <c r="BL8183"/>
      <c r="BM8183"/>
      <c r="BN8183"/>
      <c r="BO8183"/>
      <c r="BP8183"/>
      <c r="BQ8183"/>
      <c r="BR8183"/>
      <c r="BS8183"/>
      <c r="BT8183"/>
      <c r="BU8183"/>
      <c r="BV8183"/>
      <c r="BW8183"/>
      <c r="BX8183"/>
      <c r="BY8183"/>
      <c r="BZ8183"/>
      <c r="CA8183"/>
      <c r="CB8183"/>
      <c r="CC8183"/>
      <c r="CD8183"/>
      <c r="CE8183"/>
      <c r="CF8183"/>
      <c r="CG8183"/>
      <c r="CH8183"/>
      <c r="CI8183"/>
      <c r="CJ8183"/>
      <c r="CK8183"/>
      <c r="CL8183"/>
      <c r="CM8183"/>
      <c r="CN8183"/>
      <c r="CO8183"/>
      <c r="CP8183"/>
      <c r="CQ8183"/>
      <c r="CR8183"/>
      <c r="CS8183"/>
      <c r="CT8183"/>
      <c r="CU8183"/>
      <c r="CV8183"/>
    </row>
    <row r="8184" spans="10:100" x14ac:dyDescent="0.25">
      <c r="J8184"/>
      <c r="K8184"/>
      <c r="L8184"/>
      <c r="M8184"/>
      <c r="N8184"/>
      <c r="O8184"/>
      <c r="P8184"/>
      <c r="Q8184"/>
      <c r="R8184"/>
      <c r="S8184"/>
      <c r="T8184"/>
      <c r="U8184"/>
      <c r="V8184"/>
      <c r="W8184"/>
      <c r="X8184"/>
      <c r="Y8184"/>
      <c r="Z8184"/>
      <c r="AA8184"/>
      <c r="AB8184"/>
      <c r="AC8184"/>
      <c r="AD8184"/>
      <c r="AE8184"/>
      <c r="AF8184"/>
      <c r="AG8184"/>
      <c r="AH8184"/>
      <c r="AI8184"/>
      <c r="AJ8184"/>
      <c r="AK8184"/>
      <c r="AL8184"/>
      <c r="AM8184"/>
      <c r="AN8184"/>
      <c r="AO8184"/>
      <c r="AP8184"/>
      <c r="AQ8184"/>
      <c r="AR8184"/>
      <c r="AS8184"/>
      <c r="AT8184"/>
      <c r="AU8184"/>
      <c r="AV8184"/>
      <c r="AW8184"/>
      <c r="AX8184"/>
      <c r="AY8184"/>
      <c r="AZ8184"/>
      <c r="BA8184"/>
      <c r="BB8184"/>
      <c r="BC8184"/>
      <c r="BD8184"/>
      <c r="BE8184"/>
      <c r="BF8184"/>
      <c r="BG8184"/>
      <c r="BH8184"/>
      <c r="BI8184"/>
      <c r="BJ8184"/>
      <c r="BK8184"/>
      <c r="BL8184"/>
      <c r="BM8184"/>
      <c r="BN8184"/>
      <c r="BO8184"/>
      <c r="BP8184"/>
      <c r="BQ8184"/>
      <c r="BR8184"/>
      <c r="BS8184"/>
      <c r="BT8184"/>
      <c r="BU8184"/>
      <c r="BV8184"/>
      <c r="BW8184"/>
      <c r="BX8184"/>
      <c r="BY8184"/>
      <c r="BZ8184"/>
      <c r="CA8184"/>
      <c r="CB8184"/>
      <c r="CC8184"/>
      <c r="CD8184"/>
      <c r="CE8184"/>
      <c r="CF8184"/>
      <c r="CG8184"/>
      <c r="CH8184"/>
      <c r="CI8184"/>
      <c r="CJ8184"/>
      <c r="CK8184"/>
      <c r="CL8184"/>
      <c r="CM8184"/>
      <c r="CN8184"/>
      <c r="CO8184"/>
      <c r="CP8184"/>
      <c r="CQ8184"/>
      <c r="CR8184"/>
      <c r="CS8184"/>
      <c r="CT8184"/>
      <c r="CU8184"/>
      <c r="CV8184"/>
    </row>
    <row r="8185" spans="10:100" x14ac:dyDescent="0.25">
      <c r="J8185"/>
      <c r="K8185"/>
      <c r="L8185"/>
      <c r="M8185"/>
      <c r="N8185"/>
      <c r="O8185"/>
      <c r="P8185"/>
      <c r="Q8185"/>
      <c r="R8185"/>
      <c r="S8185"/>
      <c r="T8185"/>
      <c r="U8185"/>
      <c r="V8185"/>
      <c r="W8185"/>
      <c r="X8185"/>
      <c r="Y8185"/>
      <c r="Z8185"/>
      <c r="AA8185"/>
      <c r="AB8185"/>
      <c r="AC8185"/>
      <c r="AD8185"/>
      <c r="AE8185"/>
      <c r="AF8185"/>
      <c r="AG8185"/>
      <c r="AH8185"/>
      <c r="AI8185"/>
      <c r="AJ8185"/>
      <c r="AK8185"/>
      <c r="AL8185"/>
      <c r="AM8185"/>
      <c r="AN8185"/>
      <c r="AO8185"/>
      <c r="AP8185"/>
      <c r="AQ8185"/>
      <c r="AR8185"/>
      <c r="AS8185"/>
      <c r="AT8185"/>
      <c r="AU8185"/>
      <c r="AV8185"/>
      <c r="AW8185"/>
      <c r="AX8185"/>
      <c r="AY8185"/>
      <c r="AZ8185"/>
      <c r="BA8185"/>
      <c r="BB8185"/>
      <c r="BC8185"/>
      <c r="BD8185"/>
      <c r="BE8185"/>
      <c r="BF8185"/>
      <c r="BG8185"/>
      <c r="BH8185"/>
      <c r="BI8185"/>
      <c r="BJ8185"/>
      <c r="BK8185"/>
      <c r="BL8185"/>
      <c r="BM8185"/>
      <c r="BN8185"/>
      <c r="BO8185"/>
      <c r="BP8185"/>
      <c r="BQ8185"/>
      <c r="BR8185"/>
      <c r="BS8185"/>
      <c r="BT8185"/>
      <c r="BU8185"/>
      <c r="BV8185"/>
      <c r="BW8185"/>
      <c r="BX8185"/>
      <c r="BY8185"/>
      <c r="BZ8185"/>
      <c r="CA8185"/>
      <c r="CB8185"/>
      <c r="CC8185"/>
      <c r="CD8185"/>
      <c r="CE8185"/>
      <c r="CF8185"/>
      <c r="CG8185"/>
      <c r="CH8185"/>
      <c r="CI8185"/>
      <c r="CJ8185"/>
      <c r="CK8185"/>
      <c r="CL8185"/>
      <c r="CM8185"/>
      <c r="CN8185"/>
      <c r="CO8185"/>
      <c r="CP8185"/>
      <c r="CQ8185"/>
      <c r="CR8185"/>
      <c r="CS8185"/>
      <c r="CT8185"/>
      <c r="CU8185"/>
      <c r="CV8185"/>
    </row>
    <row r="8186" spans="10:100" x14ac:dyDescent="0.25">
      <c r="J8186"/>
      <c r="K8186"/>
      <c r="L8186"/>
      <c r="M8186"/>
      <c r="N8186"/>
      <c r="O8186"/>
      <c r="P8186"/>
      <c r="Q8186"/>
      <c r="R8186"/>
      <c r="S8186"/>
      <c r="T8186"/>
      <c r="U8186"/>
      <c r="V8186"/>
      <c r="W8186"/>
      <c r="X8186"/>
      <c r="Y8186"/>
      <c r="Z8186"/>
      <c r="AA8186"/>
      <c r="AB8186"/>
      <c r="AC8186"/>
      <c r="AD8186"/>
      <c r="AE8186"/>
      <c r="AF8186"/>
      <c r="AG8186"/>
      <c r="AH8186"/>
      <c r="AI8186"/>
      <c r="AJ8186"/>
      <c r="AK8186"/>
      <c r="AL8186"/>
      <c r="AM8186"/>
      <c r="AN8186"/>
      <c r="AO8186"/>
      <c r="AP8186"/>
      <c r="AQ8186"/>
      <c r="AR8186"/>
      <c r="AS8186"/>
      <c r="AT8186"/>
      <c r="AU8186"/>
      <c r="AV8186"/>
      <c r="AW8186"/>
      <c r="AX8186"/>
      <c r="AY8186"/>
      <c r="AZ8186"/>
      <c r="BA8186"/>
      <c r="BB8186"/>
      <c r="BC8186"/>
      <c r="BD8186"/>
      <c r="BE8186"/>
      <c r="BF8186"/>
      <c r="BG8186"/>
      <c r="BH8186"/>
      <c r="BI8186"/>
      <c r="BJ8186"/>
      <c r="BK8186"/>
      <c r="BL8186"/>
      <c r="BM8186"/>
      <c r="BN8186"/>
      <c r="BO8186"/>
      <c r="BP8186"/>
      <c r="BQ8186"/>
      <c r="BR8186"/>
      <c r="BS8186"/>
      <c r="BT8186"/>
      <c r="BU8186"/>
      <c r="BV8186"/>
      <c r="BW8186"/>
      <c r="BX8186"/>
      <c r="BY8186"/>
      <c r="BZ8186"/>
      <c r="CA8186"/>
      <c r="CB8186"/>
      <c r="CC8186"/>
      <c r="CD8186"/>
      <c r="CE8186"/>
      <c r="CF8186"/>
      <c r="CG8186"/>
      <c r="CH8186"/>
      <c r="CI8186"/>
      <c r="CJ8186"/>
      <c r="CK8186"/>
      <c r="CL8186"/>
      <c r="CM8186"/>
      <c r="CN8186"/>
      <c r="CO8186"/>
      <c r="CP8186"/>
      <c r="CQ8186"/>
      <c r="CR8186"/>
      <c r="CS8186"/>
      <c r="CT8186"/>
      <c r="CU8186"/>
      <c r="CV8186"/>
    </row>
    <row r="8187" spans="10:100" x14ac:dyDescent="0.25">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c r="BB8187"/>
      <c r="BC8187"/>
      <c r="BD8187"/>
      <c r="BE8187"/>
      <c r="BF8187"/>
      <c r="BG8187"/>
      <c r="BH8187"/>
      <c r="BI8187"/>
      <c r="BJ8187"/>
      <c r="BK8187"/>
      <c r="BL8187"/>
      <c r="BM8187"/>
      <c r="BN8187"/>
      <c r="BO8187"/>
      <c r="BP8187"/>
      <c r="BQ8187"/>
      <c r="BR8187"/>
      <c r="BS8187"/>
      <c r="BT8187"/>
      <c r="BU8187"/>
      <c r="BV8187"/>
      <c r="BW8187"/>
      <c r="BX8187"/>
      <c r="BY8187"/>
      <c r="BZ8187"/>
      <c r="CA8187"/>
      <c r="CB8187"/>
      <c r="CC8187"/>
      <c r="CD8187"/>
      <c r="CE8187"/>
      <c r="CF8187"/>
      <c r="CG8187"/>
      <c r="CH8187"/>
      <c r="CI8187"/>
      <c r="CJ8187"/>
      <c r="CK8187"/>
      <c r="CL8187"/>
      <c r="CM8187"/>
      <c r="CN8187"/>
      <c r="CO8187"/>
      <c r="CP8187"/>
      <c r="CQ8187"/>
      <c r="CR8187"/>
      <c r="CS8187"/>
      <c r="CT8187"/>
      <c r="CU8187"/>
      <c r="CV8187"/>
    </row>
    <row r="8188" spans="10:100" x14ac:dyDescent="0.25">
      <c r="J8188"/>
      <c r="K8188"/>
      <c r="L8188"/>
      <c r="M8188"/>
      <c r="N8188"/>
      <c r="O8188"/>
      <c r="P8188"/>
      <c r="Q8188"/>
      <c r="R8188"/>
      <c r="S8188"/>
      <c r="T8188"/>
      <c r="U8188"/>
      <c r="V8188"/>
      <c r="W8188"/>
      <c r="X8188"/>
      <c r="Y8188"/>
      <c r="Z8188"/>
      <c r="AA8188"/>
      <c r="AB8188"/>
      <c r="AC8188"/>
      <c r="AD8188"/>
      <c r="AE8188"/>
      <c r="AF8188"/>
      <c r="AG8188"/>
      <c r="AH8188"/>
      <c r="AI8188"/>
      <c r="AJ8188"/>
      <c r="AK8188"/>
      <c r="AL8188"/>
      <c r="AM8188"/>
      <c r="AN8188"/>
      <c r="AO8188"/>
      <c r="AP8188"/>
      <c r="AQ8188"/>
      <c r="AR8188"/>
      <c r="AS8188"/>
      <c r="AT8188"/>
      <c r="AU8188"/>
      <c r="AV8188"/>
      <c r="AW8188"/>
      <c r="AX8188"/>
      <c r="AY8188"/>
      <c r="AZ8188"/>
      <c r="BA8188"/>
      <c r="BB8188"/>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c r="CE8188"/>
      <c r="CF8188"/>
      <c r="CG8188"/>
      <c r="CH8188"/>
      <c r="CI8188"/>
      <c r="CJ8188"/>
      <c r="CK8188"/>
      <c r="CL8188"/>
      <c r="CM8188"/>
      <c r="CN8188"/>
      <c r="CO8188"/>
      <c r="CP8188"/>
      <c r="CQ8188"/>
      <c r="CR8188"/>
      <c r="CS8188"/>
      <c r="CT8188"/>
      <c r="CU8188"/>
      <c r="CV8188"/>
    </row>
    <row r="8189" spans="10:100" x14ac:dyDescent="0.25">
      <c r="J8189"/>
      <c r="K8189"/>
      <c r="L8189"/>
      <c r="M8189"/>
      <c r="N8189"/>
      <c r="O8189"/>
      <c r="P8189"/>
      <c r="Q8189"/>
      <c r="R8189"/>
      <c r="S8189"/>
      <c r="T8189"/>
      <c r="U8189"/>
      <c r="V8189"/>
      <c r="W8189"/>
      <c r="X8189"/>
      <c r="Y8189"/>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c r="CE8189"/>
      <c r="CF8189"/>
      <c r="CG8189"/>
      <c r="CH8189"/>
      <c r="CI8189"/>
      <c r="CJ8189"/>
      <c r="CK8189"/>
      <c r="CL8189"/>
      <c r="CM8189"/>
      <c r="CN8189"/>
      <c r="CO8189"/>
      <c r="CP8189"/>
      <c r="CQ8189"/>
      <c r="CR8189"/>
      <c r="CS8189"/>
      <c r="CT8189"/>
      <c r="CU8189"/>
      <c r="CV8189"/>
    </row>
    <row r="8190" spans="10:100" x14ac:dyDescent="0.25">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c r="BB8190"/>
      <c r="BC8190"/>
      <c r="BD8190"/>
      <c r="BE8190"/>
      <c r="BF8190"/>
      <c r="BG8190"/>
      <c r="BH8190"/>
      <c r="BI8190"/>
      <c r="BJ8190"/>
      <c r="BK8190"/>
      <c r="BL8190"/>
      <c r="BM8190"/>
      <c r="BN8190"/>
      <c r="BO8190"/>
      <c r="BP8190"/>
      <c r="BQ8190"/>
      <c r="BR8190"/>
      <c r="BS8190"/>
      <c r="BT8190"/>
      <c r="BU8190"/>
      <c r="BV8190"/>
      <c r="BW8190"/>
      <c r="BX8190"/>
      <c r="BY8190"/>
      <c r="BZ8190"/>
      <c r="CA8190"/>
      <c r="CB8190"/>
      <c r="CC8190"/>
      <c r="CD8190"/>
      <c r="CE8190"/>
      <c r="CF8190"/>
      <c r="CG8190"/>
      <c r="CH8190"/>
      <c r="CI8190"/>
      <c r="CJ8190"/>
      <c r="CK8190"/>
      <c r="CL8190"/>
      <c r="CM8190"/>
      <c r="CN8190"/>
      <c r="CO8190"/>
      <c r="CP8190"/>
      <c r="CQ8190"/>
      <c r="CR8190"/>
      <c r="CS8190"/>
      <c r="CT8190"/>
      <c r="CU8190"/>
      <c r="CV8190"/>
    </row>
    <row r="8191" spans="10:100" x14ac:dyDescent="0.25">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c r="BB8191"/>
      <c r="BC8191"/>
      <c r="BD8191"/>
      <c r="BE8191"/>
      <c r="BF8191"/>
      <c r="BG8191"/>
      <c r="BH8191"/>
      <c r="BI8191"/>
      <c r="BJ8191"/>
      <c r="BK8191"/>
      <c r="BL8191"/>
      <c r="BM8191"/>
      <c r="BN8191"/>
      <c r="BO8191"/>
      <c r="BP8191"/>
      <c r="BQ8191"/>
      <c r="BR8191"/>
      <c r="BS8191"/>
      <c r="BT8191"/>
      <c r="BU8191"/>
      <c r="BV8191"/>
      <c r="BW8191"/>
      <c r="BX8191"/>
      <c r="BY8191"/>
      <c r="BZ8191"/>
      <c r="CA8191"/>
      <c r="CB8191"/>
      <c r="CC8191"/>
      <c r="CD8191"/>
      <c r="CE8191"/>
      <c r="CF8191"/>
      <c r="CG8191"/>
      <c r="CH8191"/>
      <c r="CI8191"/>
      <c r="CJ8191"/>
      <c r="CK8191"/>
      <c r="CL8191"/>
      <c r="CM8191"/>
      <c r="CN8191"/>
      <c r="CO8191"/>
      <c r="CP8191"/>
      <c r="CQ8191"/>
      <c r="CR8191"/>
      <c r="CS8191"/>
      <c r="CT8191"/>
      <c r="CU8191"/>
      <c r="CV8191"/>
    </row>
    <row r="8192" spans="10:100" x14ac:dyDescent="0.25">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c r="BB8192"/>
      <c r="BC8192"/>
      <c r="BD8192"/>
      <c r="BE8192"/>
      <c r="BF8192"/>
      <c r="BG8192"/>
      <c r="BH8192"/>
      <c r="BI8192"/>
      <c r="BJ8192"/>
      <c r="BK8192"/>
      <c r="BL8192"/>
      <c r="BM8192"/>
      <c r="BN8192"/>
      <c r="BO8192"/>
      <c r="BP8192"/>
      <c r="BQ8192"/>
      <c r="BR8192"/>
      <c r="BS8192"/>
      <c r="BT8192"/>
      <c r="BU8192"/>
      <c r="BV8192"/>
      <c r="BW8192"/>
      <c r="BX8192"/>
      <c r="BY8192"/>
      <c r="BZ8192"/>
      <c r="CA8192"/>
      <c r="CB8192"/>
      <c r="CC8192"/>
      <c r="CD8192"/>
      <c r="CE8192"/>
      <c r="CF8192"/>
      <c r="CG8192"/>
      <c r="CH8192"/>
      <c r="CI8192"/>
      <c r="CJ8192"/>
      <c r="CK8192"/>
      <c r="CL8192"/>
      <c r="CM8192"/>
      <c r="CN8192"/>
      <c r="CO8192"/>
      <c r="CP8192"/>
      <c r="CQ8192"/>
      <c r="CR8192"/>
      <c r="CS8192"/>
      <c r="CT8192"/>
      <c r="CU8192"/>
      <c r="CV8192"/>
    </row>
    <row r="8193" spans="10:100" x14ac:dyDescent="0.25">
      <c r="J8193"/>
      <c r="K8193"/>
      <c r="L8193"/>
      <c r="M8193"/>
      <c r="N8193"/>
      <c r="O8193"/>
      <c r="P8193"/>
      <c r="Q8193"/>
      <c r="R8193"/>
      <c r="S8193"/>
      <c r="T8193"/>
      <c r="U8193"/>
      <c r="V8193"/>
      <c r="W8193"/>
      <c r="X8193"/>
      <c r="Y8193"/>
      <c r="Z8193"/>
      <c r="AA8193"/>
      <c r="AB8193"/>
      <c r="AC8193"/>
      <c r="AD8193"/>
      <c r="AE8193"/>
      <c r="AF8193"/>
      <c r="AG8193"/>
      <c r="AH8193"/>
      <c r="AI8193"/>
      <c r="AJ8193"/>
      <c r="AK8193"/>
      <c r="AL8193"/>
      <c r="AM8193"/>
      <c r="AN8193"/>
      <c r="AO8193"/>
      <c r="AP8193"/>
      <c r="AQ8193"/>
      <c r="AR8193"/>
      <c r="AS8193"/>
      <c r="AT8193"/>
      <c r="AU8193"/>
      <c r="AV8193"/>
      <c r="AW8193"/>
      <c r="AX8193"/>
      <c r="AY8193"/>
      <c r="AZ8193"/>
      <c r="BA8193"/>
      <c r="BB8193"/>
      <c r="BC8193"/>
      <c r="BD8193"/>
      <c r="BE8193"/>
      <c r="BF8193"/>
      <c r="BG8193"/>
      <c r="BH8193"/>
      <c r="BI8193"/>
      <c r="BJ8193"/>
      <c r="BK8193"/>
      <c r="BL8193"/>
      <c r="BM8193"/>
      <c r="BN8193"/>
      <c r="BO8193"/>
      <c r="BP8193"/>
      <c r="BQ8193"/>
      <c r="BR8193"/>
      <c r="BS8193"/>
      <c r="BT8193"/>
      <c r="BU8193"/>
      <c r="BV8193"/>
      <c r="BW8193"/>
      <c r="BX8193"/>
      <c r="BY8193"/>
      <c r="BZ8193"/>
      <c r="CA8193"/>
      <c r="CB8193"/>
      <c r="CC8193"/>
      <c r="CD8193"/>
      <c r="CE8193"/>
      <c r="CF8193"/>
      <c r="CG8193"/>
      <c r="CH8193"/>
      <c r="CI8193"/>
      <c r="CJ8193"/>
      <c r="CK8193"/>
      <c r="CL8193"/>
      <c r="CM8193"/>
      <c r="CN8193"/>
      <c r="CO8193"/>
      <c r="CP8193"/>
      <c r="CQ8193"/>
      <c r="CR8193"/>
      <c r="CS8193"/>
      <c r="CT8193"/>
      <c r="CU8193"/>
      <c r="CV8193"/>
    </row>
    <row r="8194" spans="10:100" x14ac:dyDescent="0.25">
      <c r="J8194"/>
      <c r="K8194"/>
      <c r="L8194"/>
      <c r="M8194"/>
      <c r="N8194"/>
      <c r="O8194"/>
      <c r="P8194"/>
      <c r="Q8194"/>
      <c r="R8194"/>
      <c r="S8194"/>
      <c r="T8194"/>
      <c r="U8194"/>
      <c r="V8194"/>
      <c r="W8194"/>
      <c r="X8194"/>
      <c r="Y8194"/>
      <c r="Z8194"/>
      <c r="AA8194"/>
      <c r="AB8194"/>
      <c r="AC8194"/>
      <c r="AD8194"/>
      <c r="AE8194"/>
      <c r="AF8194"/>
      <c r="AG8194"/>
      <c r="AH8194"/>
      <c r="AI8194"/>
      <c r="AJ8194"/>
      <c r="AK8194"/>
      <c r="AL8194"/>
      <c r="AM8194"/>
      <c r="AN8194"/>
      <c r="AO8194"/>
      <c r="AP8194"/>
      <c r="AQ8194"/>
      <c r="AR8194"/>
      <c r="AS8194"/>
      <c r="AT8194"/>
      <c r="AU8194"/>
      <c r="AV8194"/>
      <c r="AW8194"/>
      <c r="AX8194"/>
      <c r="AY8194"/>
      <c r="AZ8194"/>
      <c r="BA8194"/>
      <c r="BB8194"/>
      <c r="BC8194"/>
      <c r="BD8194"/>
      <c r="BE8194"/>
      <c r="BF8194"/>
      <c r="BG8194"/>
      <c r="BH8194"/>
      <c r="BI8194"/>
      <c r="BJ8194"/>
      <c r="BK8194"/>
      <c r="BL8194"/>
      <c r="BM8194"/>
      <c r="BN8194"/>
      <c r="BO8194"/>
      <c r="BP8194"/>
      <c r="BQ8194"/>
      <c r="BR8194"/>
      <c r="BS8194"/>
      <c r="BT8194"/>
      <c r="BU8194"/>
      <c r="BV8194"/>
      <c r="BW8194"/>
      <c r="BX8194"/>
      <c r="BY8194"/>
      <c r="BZ8194"/>
      <c r="CA8194"/>
      <c r="CB8194"/>
      <c r="CC8194"/>
      <c r="CD8194"/>
      <c r="CE8194"/>
      <c r="CF8194"/>
      <c r="CG8194"/>
      <c r="CH8194"/>
      <c r="CI8194"/>
      <c r="CJ8194"/>
      <c r="CK8194"/>
      <c r="CL8194"/>
      <c r="CM8194"/>
      <c r="CN8194"/>
      <c r="CO8194"/>
      <c r="CP8194"/>
      <c r="CQ8194"/>
      <c r="CR8194"/>
      <c r="CS8194"/>
      <c r="CT8194"/>
      <c r="CU8194"/>
      <c r="CV8194"/>
    </row>
    <row r="8195" spans="10:100" x14ac:dyDescent="0.2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c r="BB8195"/>
      <c r="BC8195"/>
      <c r="BD8195"/>
      <c r="BE8195"/>
      <c r="BF8195"/>
      <c r="BG8195"/>
      <c r="BH8195"/>
      <c r="BI8195"/>
      <c r="BJ8195"/>
      <c r="BK8195"/>
      <c r="BL8195"/>
      <c r="BM8195"/>
      <c r="BN8195"/>
      <c r="BO8195"/>
      <c r="BP8195"/>
      <c r="BQ8195"/>
      <c r="BR8195"/>
      <c r="BS8195"/>
      <c r="BT8195"/>
      <c r="BU8195"/>
      <c r="BV8195"/>
      <c r="BW8195"/>
      <c r="BX8195"/>
      <c r="BY8195"/>
      <c r="BZ8195"/>
      <c r="CA8195"/>
      <c r="CB8195"/>
      <c r="CC8195"/>
      <c r="CD8195"/>
      <c r="CE8195"/>
      <c r="CF8195"/>
      <c r="CG8195"/>
      <c r="CH8195"/>
      <c r="CI8195"/>
      <c r="CJ8195"/>
      <c r="CK8195"/>
      <c r="CL8195"/>
      <c r="CM8195"/>
      <c r="CN8195"/>
      <c r="CO8195"/>
      <c r="CP8195"/>
      <c r="CQ8195"/>
      <c r="CR8195"/>
      <c r="CS8195"/>
      <c r="CT8195"/>
      <c r="CU8195"/>
      <c r="CV8195"/>
    </row>
    <row r="8196" spans="10:100" x14ac:dyDescent="0.25">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O8196"/>
      <c r="AP8196"/>
      <c r="AQ8196"/>
      <c r="AR8196"/>
      <c r="AS8196"/>
      <c r="AT8196"/>
      <c r="AU8196"/>
      <c r="AV8196"/>
      <c r="AW8196"/>
      <c r="AX8196"/>
      <c r="AY8196"/>
      <c r="AZ8196"/>
      <c r="BA8196"/>
      <c r="BB8196"/>
      <c r="BC8196"/>
      <c r="BD8196"/>
      <c r="BE8196"/>
      <c r="BF8196"/>
      <c r="BG8196"/>
      <c r="BH8196"/>
      <c r="BI8196"/>
      <c r="BJ8196"/>
      <c r="BK8196"/>
      <c r="BL8196"/>
      <c r="BM8196"/>
      <c r="BN8196"/>
      <c r="BO8196"/>
      <c r="BP8196"/>
      <c r="BQ8196"/>
      <c r="BR8196"/>
      <c r="BS8196"/>
      <c r="BT8196"/>
      <c r="BU8196"/>
      <c r="BV8196"/>
      <c r="BW8196"/>
      <c r="BX8196"/>
      <c r="BY8196"/>
      <c r="BZ8196"/>
      <c r="CA8196"/>
      <c r="CB8196"/>
      <c r="CC8196"/>
      <c r="CD8196"/>
      <c r="CE8196"/>
      <c r="CF8196"/>
      <c r="CG8196"/>
      <c r="CH8196"/>
      <c r="CI8196"/>
      <c r="CJ8196"/>
      <c r="CK8196"/>
      <c r="CL8196"/>
      <c r="CM8196"/>
      <c r="CN8196"/>
      <c r="CO8196"/>
      <c r="CP8196"/>
      <c r="CQ8196"/>
      <c r="CR8196"/>
      <c r="CS8196"/>
      <c r="CT8196"/>
      <c r="CU8196"/>
      <c r="CV8196"/>
    </row>
    <row r="8197" spans="10:100" x14ac:dyDescent="0.25">
      <c r="J8197"/>
      <c r="K8197"/>
      <c r="L8197"/>
      <c r="M8197"/>
      <c r="N8197"/>
      <c r="O8197"/>
      <c r="P8197"/>
      <c r="Q8197"/>
      <c r="R8197"/>
      <c r="S8197"/>
      <c r="T8197"/>
      <c r="U8197"/>
      <c r="V8197"/>
      <c r="W8197"/>
      <c r="X8197"/>
      <c r="Y8197"/>
      <c r="Z8197"/>
      <c r="AA8197"/>
      <c r="AB8197"/>
      <c r="AC8197"/>
      <c r="AD8197"/>
      <c r="AE8197"/>
      <c r="AF8197"/>
      <c r="AG8197"/>
      <c r="AH8197"/>
      <c r="AI8197"/>
      <c r="AJ8197"/>
      <c r="AK8197"/>
      <c r="AL8197"/>
      <c r="AM8197"/>
      <c r="AN8197"/>
      <c r="AO8197"/>
      <c r="AP8197"/>
      <c r="AQ8197"/>
      <c r="AR8197"/>
      <c r="AS8197"/>
      <c r="AT8197"/>
      <c r="AU8197"/>
      <c r="AV8197"/>
      <c r="AW8197"/>
      <c r="AX8197"/>
      <c r="AY8197"/>
      <c r="AZ8197"/>
      <c r="BA8197"/>
      <c r="BB8197"/>
      <c r="BC8197"/>
      <c r="BD8197"/>
      <c r="BE8197"/>
      <c r="BF8197"/>
      <c r="BG8197"/>
      <c r="BH8197"/>
      <c r="BI8197"/>
      <c r="BJ8197"/>
      <c r="BK8197"/>
      <c r="BL8197"/>
      <c r="BM8197"/>
      <c r="BN8197"/>
      <c r="BO8197"/>
      <c r="BP8197"/>
      <c r="BQ8197"/>
      <c r="BR8197"/>
      <c r="BS8197"/>
      <c r="BT8197"/>
      <c r="BU8197"/>
      <c r="BV8197"/>
      <c r="BW8197"/>
      <c r="BX8197"/>
      <c r="BY8197"/>
      <c r="BZ8197"/>
      <c r="CA8197"/>
      <c r="CB8197"/>
      <c r="CC8197"/>
      <c r="CD8197"/>
      <c r="CE8197"/>
      <c r="CF8197"/>
      <c r="CG8197"/>
      <c r="CH8197"/>
      <c r="CI8197"/>
      <c r="CJ8197"/>
      <c r="CK8197"/>
      <c r="CL8197"/>
      <c r="CM8197"/>
      <c r="CN8197"/>
      <c r="CO8197"/>
      <c r="CP8197"/>
      <c r="CQ8197"/>
      <c r="CR8197"/>
      <c r="CS8197"/>
      <c r="CT8197"/>
      <c r="CU8197"/>
      <c r="CV8197"/>
    </row>
    <row r="8198" spans="10:100" x14ac:dyDescent="0.25">
      <c r="J8198"/>
      <c r="K8198"/>
      <c r="L8198"/>
      <c r="M8198"/>
      <c r="N8198"/>
      <c r="O8198"/>
      <c r="P8198"/>
      <c r="Q8198"/>
      <c r="R8198"/>
      <c r="S8198"/>
      <c r="T8198"/>
      <c r="U8198"/>
      <c r="V8198"/>
      <c r="W8198"/>
      <c r="X8198"/>
      <c r="Y8198"/>
      <c r="Z8198"/>
      <c r="AA8198"/>
      <c r="AB8198"/>
      <c r="AC8198"/>
      <c r="AD8198"/>
      <c r="AE8198"/>
      <c r="AF8198"/>
      <c r="AG8198"/>
      <c r="AH8198"/>
      <c r="AI8198"/>
      <c r="AJ8198"/>
      <c r="AK8198"/>
      <c r="AL8198"/>
      <c r="AM8198"/>
      <c r="AN8198"/>
      <c r="AO8198"/>
      <c r="AP8198"/>
      <c r="AQ8198"/>
      <c r="AR8198"/>
      <c r="AS8198"/>
      <c r="AT8198"/>
      <c r="AU8198"/>
      <c r="AV8198"/>
      <c r="AW8198"/>
      <c r="AX8198"/>
      <c r="AY8198"/>
      <c r="AZ8198"/>
      <c r="BA8198"/>
      <c r="BB8198"/>
      <c r="BC8198"/>
      <c r="BD8198"/>
      <c r="BE8198"/>
      <c r="BF8198"/>
      <c r="BG8198"/>
      <c r="BH8198"/>
      <c r="BI8198"/>
      <c r="BJ8198"/>
      <c r="BK8198"/>
      <c r="BL8198"/>
      <c r="BM8198"/>
      <c r="BN8198"/>
      <c r="BO8198"/>
      <c r="BP8198"/>
      <c r="BQ8198"/>
      <c r="BR8198"/>
      <c r="BS8198"/>
      <c r="BT8198"/>
      <c r="BU8198"/>
      <c r="BV8198"/>
      <c r="BW8198"/>
      <c r="BX8198"/>
      <c r="BY8198"/>
      <c r="BZ8198"/>
      <c r="CA8198"/>
      <c r="CB8198"/>
      <c r="CC8198"/>
      <c r="CD8198"/>
      <c r="CE8198"/>
      <c r="CF8198"/>
      <c r="CG8198"/>
      <c r="CH8198"/>
      <c r="CI8198"/>
      <c r="CJ8198"/>
      <c r="CK8198"/>
      <c r="CL8198"/>
      <c r="CM8198"/>
      <c r="CN8198"/>
      <c r="CO8198"/>
      <c r="CP8198"/>
      <c r="CQ8198"/>
      <c r="CR8198"/>
      <c r="CS8198"/>
      <c r="CT8198"/>
      <c r="CU8198"/>
      <c r="CV8198"/>
    </row>
    <row r="8199" spans="10:100" x14ac:dyDescent="0.25">
      <c r="J8199"/>
      <c r="K8199"/>
      <c r="L8199"/>
      <c r="M8199"/>
      <c r="N8199"/>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c r="BB8199"/>
      <c r="BC8199"/>
      <c r="BD8199"/>
      <c r="BE8199"/>
      <c r="BF8199"/>
      <c r="BG8199"/>
      <c r="BH8199"/>
      <c r="BI8199"/>
      <c r="BJ8199"/>
      <c r="BK8199"/>
      <c r="BL8199"/>
      <c r="BM8199"/>
      <c r="BN8199"/>
      <c r="BO8199"/>
      <c r="BP8199"/>
      <c r="BQ8199"/>
      <c r="BR8199"/>
      <c r="BS8199"/>
      <c r="BT8199"/>
      <c r="BU8199"/>
      <c r="BV8199"/>
      <c r="BW8199"/>
      <c r="BX8199"/>
      <c r="BY8199"/>
      <c r="BZ8199"/>
      <c r="CA8199"/>
      <c r="CB8199"/>
      <c r="CC8199"/>
      <c r="CD8199"/>
      <c r="CE8199"/>
      <c r="CF8199"/>
      <c r="CG8199"/>
      <c r="CH8199"/>
      <c r="CI8199"/>
      <c r="CJ8199"/>
      <c r="CK8199"/>
      <c r="CL8199"/>
      <c r="CM8199"/>
      <c r="CN8199"/>
      <c r="CO8199"/>
      <c r="CP8199"/>
      <c r="CQ8199"/>
      <c r="CR8199"/>
      <c r="CS8199"/>
      <c r="CT8199"/>
      <c r="CU8199"/>
      <c r="CV8199"/>
    </row>
    <row r="8200" spans="10:100" x14ac:dyDescent="0.25">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c r="BB8200"/>
      <c r="BC8200"/>
      <c r="BD8200"/>
      <c r="BE8200"/>
      <c r="BF8200"/>
      <c r="BG8200"/>
      <c r="BH8200"/>
      <c r="BI8200"/>
      <c r="BJ8200"/>
      <c r="BK8200"/>
      <c r="BL8200"/>
      <c r="BM8200"/>
      <c r="BN8200"/>
      <c r="BO8200"/>
      <c r="BP8200"/>
      <c r="BQ8200"/>
      <c r="BR8200"/>
      <c r="BS8200"/>
      <c r="BT8200"/>
      <c r="BU8200"/>
      <c r="BV8200"/>
      <c r="BW8200"/>
      <c r="BX8200"/>
      <c r="BY8200"/>
      <c r="BZ8200"/>
      <c r="CA8200"/>
      <c r="CB8200"/>
      <c r="CC8200"/>
      <c r="CD8200"/>
      <c r="CE8200"/>
      <c r="CF8200"/>
      <c r="CG8200"/>
      <c r="CH8200"/>
      <c r="CI8200"/>
      <c r="CJ8200"/>
      <c r="CK8200"/>
      <c r="CL8200"/>
      <c r="CM8200"/>
      <c r="CN8200"/>
      <c r="CO8200"/>
      <c r="CP8200"/>
      <c r="CQ8200"/>
      <c r="CR8200"/>
      <c r="CS8200"/>
      <c r="CT8200"/>
      <c r="CU8200"/>
      <c r="CV8200"/>
    </row>
    <row r="8201" spans="10:100" x14ac:dyDescent="0.25">
      <c r="J8201"/>
      <c r="K8201"/>
      <c r="L8201"/>
      <c r="M8201"/>
      <c r="N8201"/>
      <c r="O8201"/>
      <c r="P8201"/>
      <c r="Q8201"/>
      <c r="R8201"/>
      <c r="S8201"/>
      <c r="T8201"/>
      <c r="U8201"/>
      <c r="V8201"/>
      <c r="W8201"/>
      <c r="X8201"/>
      <c r="Y8201"/>
      <c r="Z8201"/>
      <c r="AA8201"/>
      <c r="AB8201"/>
      <c r="AC8201"/>
      <c r="AD8201"/>
      <c r="AE8201"/>
      <c r="AF8201"/>
      <c r="AG8201"/>
      <c r="AH8201"/>
      <c r="AI8201"/>
      <c r="AJ8201"/>
      <c r="AK8201"/>
      <c r="AL8201"/>
      <c r="AM8201"/>
      <c r="AN8201"/>
      <c r="AO8201"/>
      <c r="AP8201"/>
      <c r="AQ8201"/>
      <c r="AR8201"/>
      <c r="AS8201"/>
      <c r="AT8201"/>
      <c r="AU8201"/>
      <c r="AV8201"/>
      <c r="AW8201"/>
      <c r="AX8201"/>
      <c r="AY8201"/>
      <c r="AZ8201"/>
      <c r="BA8201"/>
      <c r="BB8201"/>
      <c r="BC8201"/>
      <c r="BD8201"/>
      <c r="BE8201"/>
      <c r="BF8201"/>
      <c r="BG8201"/>
      <c r="BH8201"/>
      <c r="BI8201"/>
      <c r="BJ8201"/>
      <c r="BK8201"/>
      <c r="BL8201"/>
      <c r="BM8201"/>
      <c r="BN8201"/>
      <c r="BO8201"/>
      <c r="BP8201"/>
      <c r="BQ8201"/>
      <c r="BR8201"/>
      <c r="BS8201"/>
      <c r="BT8201"/>
      <c r="BU8201"/>
      <c r="BV8201"/>
      <c r="BW8201"/>
      <c r="BX8201"/>
      <c r="BY8201"/>
      <c r="BZ8201"/>
      <c r="CA8201"/>
      <c r="CB8201"/>
      <c r="CC8201"/>
      <c r="CD8201"/>
      <c r="CE8201"/>
      <c r="CF8201"/>
      <c r="CG8201"/>
      <c r="CH8201"/>
      <c r="CI8201"/>
      <c r="CJ8201"/>
      <c r="CK8201"/>
      <c r="CL8201"/>
      <c r="CM8201"/>
      <c r="CN8201"/>
      <c r="CO8201"/>
      <c r="CP8201"/>
      <c r="CQ8201"/>
      <c r="CR8201"/>
      <c r="CS8201"/>
      <c r="CT8201"/>
      <c r="CU8201"/>
      <c r="CV8201"/>
    </row>
    <row r="8202" spans="10:100" x14ac:dyDescent="0.25">
      <c r="J8202"/>
      <c r="K8202"/>
      <c r="L8202"/>
      <c r="M8202"/>
      <c r="N8202"/>
      <c r="O8202"/>
      <c r="P8202"/>
      <c r="Q8202"/>
      <c r="R8202"/>
      <c r="S8202"/>
      <c r="T8202"/>
      <c r="U8202"/>
      <c r="V8202"/>
      <c r="W8202"/>
      <c r="X8202"/>
      <c r="Y8202"/>
      <c r="Z8202"/>
      <c r="AA8202"/>
      <c r="AB8202"/>
      <c r="AC8202"/>
      <c r="AD8202"/>
      <c r="AE8202"/>
      <c r="AF8202"/>
      <c r="AG8202"/>
      <c r="AH8202"/>
      <c r="AI8202"/>
      <c r="AJ8202"/>
      <c r="AK8202"/>
      <c r="AL8202"/>
      <c r="AM8202"/>
      <c r="AN8202"/>
      <c r="AO8202"/>
      <c r="AP8202"/>
      <c r="AQ8202"/>
      <c r="AR8202"/>
      <c r="AS8202"/>
      <c r="AT8202"/>
      <c r="AU8202"/>
      <c r="AV8202"/>
      <c r="AW8202"/>
      <c r="AX8202"/>
      <c r="AY8202"/>
      <c r="AZ8202"/>
      <c r="BA8202"/>
      <c r="BB8202"/>
      <c r="BC8202"/>
      <c r="BD8202"/>
      <c r="BE8202"/>
      <c r="BF8202"/>
      <c r="BG8202"/>
      <c r="BH8202"/>
      <c r="BI8202"/>
      <c r="BJ8202"/>
      <c r="BK8202"/>
      <c r="BL8202"/>
      <c r="BM8202"/>
      <c r="BN8202"/>
      <c r="BO8202"/>
      <c r="BP8202"/>
      <c r="BQ8202"/>
      <c r="BR8202"/>
      <c r="BS8202"/>
      <c r="BT8202"/>
      <c r="BU8202"/>
      <c r="BV8202"/>
      <c r="BW8202"/>
      <c r="BX8202"/>
      <c r="BY8202"/>
      <c r="BZ8202"/>
      <c r="CA8202"/>
      <c r="CB8202"/>
      <c r="CC8202"/>
      <c r="CD8202"/>
      <c r="CE8202"/>
      <c r="CF8202"/>
      <c r="CG8202"/>
      <c r="CH8202"/>
      <c r="CI8202"/>
      <c r="CJ8202"/>
      <c r="CK8202"/>
      <c r="CL8202"/>
      <c r="CM8202"/>
      <c r="CN8202"/>
      <c r="CO8202"/>
      <c r="CP8202"/>
      <c r="CQ8202"/>
      <c r="CR8202"/>
      <c r="CS8202"/>
      <c r="CT8202"/>
      <c r="CU8202"/>
      <c r="CV8202"/>
    </row>
    <row r="8203" spans="10:100" x14ac:dyDescent="0.25">
      <c r="J8203"/>
      <c r="K8203"/>
      <c r="L8203"/>
      <c r="M8203"/>
      <c r="N8203"/>
      <c r="O8203"/>
      <c r="P8203"/>
      <c r="Q8203"/>
      <c r="R8203"/>
      <c r="S8203"/>
      <c r="T8203"/>
      <c r="U8203"/>
      <c r="V8203"/>
      <c r="W8203"/>
      <c r="X8203"/>
      <c r="Y8203"/>
      <c r="Z8203"/>
      <c r="AA8203"/>
      <c r="AB8203"/>
      <c r="AC8203"/>
      <c r="AD8203"/>
      <c r="AE8203"/>
      <c r="AF8203"/>
      <c r="AG8203"/>
      <c r="AH8203"/>
      <c r="AI8203"/>
      <c r="AJ8203"/>
      <c r="AK8203"/>
      <c r="AL8203"/>
      <c r="AM8203"/>
      <c r="AN8203"/>
      <c r="AO8203"/>
      <c r="AP8203"/>
      <c r="AQ8203"/>
      <c r="AR8203"/>
      <c r="AS8203"/>
      <c r="AT8203"/>
      <c r="AU8203"/>
      <c r="AV8203"/>
      <c r="AW8203"/>
      <c r="AX8203"/>
      <c r="AY8203"/>
      <c r="AZ8203"/>
      <c r="BA8203"/>
      <c r="BB8203"/>
      <c r="BC8203"/>
      <c r="BD8203"/>
      <c r="BE8203"/>
      <c r="BF8203"/>
      <c r="BG8203"/>
      <c r="BH8203"/>
      <c r="BI8203"/>
      <c r="BJ8203"/>
      <c r="BK8203"/>
      <c r="BL8203"/>
      <c r="BM8203"/>
      <c r="BN8203"/>
      <c r="BO8203"/>
      <c r="BP8203"/>
      <c r="BQ8203"/>
      <c r="BR8203"/>
      <c r="BS8203"/>
      <c r="BT8203"/>
      <c r="BU8203"/>
      <c r="BV8203"/>
      <c r="BW8203"/>
      <c r="BX8203"/>
      <c r="BY8203"/>
      <c r="BZ8203"/>
      <c r="CA8203"/>
      <c r="CB8203"/>
      <c r="CC8203"/>
      <c r="CD8203"/>
      <c r="CE8203"/>
      <c r="CF8203"/>
      <c r="CG8203"/>
      <c r="CH8203"/>
      <c r="CI8203"/>
      <c r="CJ8203"/>
      <c r="CK8203"/>
      <c r="CL8203"/>
      <c r="CM8203"/>
      <c r="CN8203"/>
      <c r="CO8203"/>
      <c r="CP8203"/>
      <c r="CQ8203"/>
      <c r="CR8203"/>
      <c r="CS8203"/>
      <c r="CT8203"/>
      <c r="CU8203"/>
      <c r="CV8203"/>
    </row>
    <row r="8204" spans="10:100" x14ac:dyDescent="0.25">
      <c r="J8204"/>
      <c r="K8204"/>
      <c r="L8204"/>
      <c r="M8204"/>
      <c r="N8204"/>
      <c r="O8204"/>
      <c r="P8204"/>
      <c r="Q8204"/>
      <c r="R8204"/>
      <c r="S8204"/>
      <c r="T8204"/>
      <c r="U8204"/>
      <c r="V8204"/>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c r="BB8204"/>
      <c r="BC8204"/>
      <c r="BD8204"/>
      <c r="BE8204"/>
      <c r="BF8204"/>
      <c r="BG8204"/>
      <c r="BH8204"/>
      <c r="BI8204"/>
      <c r="BJ8204"/>
      <c r="BK8204"/>
      <c r="BL8204"/>
      <c r="BM8204"/>
      <c r="BN8204"/>
      <c r="BO8204"/>
      <c r="BP8204"/>
      <c r="BQ8204"/>
      <c r="BR8204"/>
      <c r="BS8204"/>
      <c r="BT8204"/>
      <c r="BU8204"/>
      <c r="BV8204"/>
      <c r="BW8204"/>
      <c r="BX8204"/>
      <c r="BY8204"/>
      <c r="BZ8204"/>
      <c r="CA8204"/>
      <c r="CB8204"/>
      <c r="CC8204"/>
      <c r="CD8204"/>
      <c r="CE8204"/>
      <c r="CF8204"/>
      <c r="CG8204"/>
      <c r="CH8204"/>
      <c r="CI8204"/>
      <c r="CJ8204"/>
      <c r="CK8204"/>
      <c r="CL8204"/>
      <c r="CM8204"/>
      <c r="CN8204"/>
      <c r="CO8204"/>
      <c r="CP8204"/>
      <c r="CQ8204"/>
      <c r="CR8204"/>
      <c r="CS8204"/>
      <c r="CT8204"/>
      <c r="CU8204"/>
      <c r="CV8204"/>
    </row>
    <row r="8205" spans="10:100" x14ac:dyDescent="0.25">
      <c r="J8205"/>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c r="BB8205"/>
      <c r="BC8205"/>
      <c r="BD8205"/>
      <c r="BE8205"/>
      <c r="BF8205"/>
      <c r="BG8205"/>
      <c r="BH8205"/>
      <c r="BI8205"/>
      <c r="BJ8205"/>
      <c r="BK8205"/>
      <c r="BL8205"/>
      <c r="BM8205"/>
      <c r="BN8205"/>
      <c r="BO8205"/>
      <c r="BP8205"/>
      <c r="BQ8205"/>
      <c r="BR8205"/>
      <c r="BS8205"/>
      <c r="BT8205"/>
      <c r="BU8205"/>
      <c r="BV8205"/>
      <c r="BW8205"/>
      <c r="BX8205"/>
      <c r="BY8205"/>
      <c r="BZ8205"/>
      <c r="CA8205"/>
      <c r="CB8205"/>
      <c r="CC8205"/>
      <c r="CD8205"/>
      <c r="CE8205"/>
      <c r="CF8205"/>
      <c r="CG8205"/>
      <c r="CH8205"/>
      <c r="CI8205"/>
      <c r="CJ8205"/>
      <c r="CK8205"/>
      <c r="CL8205"/>
      <c r="CM8205"/>
      <c r="CN8205"/>
      <c r="CO8205"/>
      <c r="CP8205"/>
      <c r="CQ8205"/>
      <c r="CR8205"/>
      <c r="CS8205"/>
      <c r="CT8205"/>
      <c r="CU8205"/>
      <c r="CV8205"/>
    </row>
    <row r="8206" spans="10:100" x14ac:dyDescent="0.25">
      <c r="J8206"/>
      <c r="K8206"/>
      <c r="L8206"/>
      <c r="M8206"/>
      <c r="N8206"/>
      <c r="O8206"/>
      <c r="P8206"/>
      <c r="Q8206"/>
      <c r="R8206"/>
      <c r="S8206"/>
      <c r="T8206"/>
      <c r="U8206"/>
      <c r="V8206"/>
      <c r="W8206"/>
      <c r="X8206"/>
      <c r="Y8206"/>
      <c r="Z8206"/>
      <c r="AA8206"/>
      <c r="AB8206"/>
      <c r="AC8206"/>
      <c r="AD8206"/>
      <c r="AE8206"/>
      <c r="AF8206"/>
      <c r="AG8206"/>
      <c r="AH8206"/>
      <c r="AI8206"/>
      <c r="AJ8206"/>
      <c r="AK8206"/>
      <c r="AL8206"/>
      <c r="AM8206"/>
      <c r="AN8206"/>
      <c r="AO8206"/>
      <c r="AP8206"/>
      <c r="AQ8206"/>
      <c r="AR8206"/>
      <c r="AS8206"/>
      <c r="AT8206"/>
      <c r="AU8206"/>
      <c r="AV8206"/>
      <c r="AW8206"/>
      <c r="AX8206"/>
      <c r="AY8206"/>
      <c r="AZ8206"/>
      <c r="BA8206"/>
      <c r="BB8206"/>
      <c r="BC8206"/>
      <c r="BD8206"/>
      <c r="BE8206"/>
      <c r="BF8206"/>
      <c r="BG8206"/>
      <c r="BH8206"/>
      <c r="BI8206"/>
      <c r="BJ8206"/>
      <c r="BK8206"/>
      <c r="BL8206"/>
      <c r="BM8206"/>
      <c r="BN8206"/>
      <c r="BO8206"/>
      <c r="BP8206"/>
      <c r="BQ8206"/>
      <c r="BR8206"/>
      <c r="BS8206"/>
      <c r="BT8206"/>
      <c r="BU8206"/>
      <c r="BV8206"/>
      <c r="BW8206"/>
      <c r="BX8206"/>
      <c r="BY8206"/>
      <c r="BZ8206"/>
      <c r="CA8206"/>
      <c r="CB8206"/>
      <c r="CC8206"/>
      <c r="CD8206"/>
      <c r="CE8206"/>
      <c r="CF8206"/>
      <c r="CG8206"/>
      <c r="CH8206"/>
      <c r="CI8206"/>
      <c r="CJ8206"/>
      <c r="CK8206"/>
      <c r="CL8206"/>
      <c r="CM8206"/>
      <c r="CN8206"/>
      <c r="CO8206"/>
      <c r="CP8206"/>
      <c r="CQ8206"/>
      <c r="CR8206"/>
      <c r="CS8206"/>
      <c r="CT8206"/>
      <c r="CU8206"/>
      <c r="CV8206"/>
    </row>
    <row r="8207" spans="10:100" x14ac:dyDescent="0.25">
      <c r="J8207"/>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c r="BB8207"/>
      <c r="BC8207"/>
      <c r="BD8207"/>
      <c r="BE8207"/>
      <c r="BF8207"/>
      <c r="BG8207"/>
      <c r="BH8207"/>
      <c r="BI8207"/>
      <c r="BJ8207"/>
      <c r="BK8207"/>
      <c r="BL8207"/>
      <c r="BM8207"/>
      <c r="BN8207"/>
      <c r="BO8207"/>
      <c r="BP8207"/>
      <c r="BQ8207"/>
      <c r="BR8207"/>
      <c r="BS8207"/>
      <c r="BT8207"/>
      <c r="BU8207"/>
      <c r="BV8207"/>
      <c r="BW8207"/>
      <c r="BX8207"/>
      <c r="BY8207"/>
      <c r="BZ8207"/>
      <c r="CA8207"/>
      <c r="CB8207"/>
      <c r="CC8207"/>
      <c r="CD8207"/>
      <c r="CE8207"/>
      <c r="CF8207"/>
      <c r="CG8207"/>
      <c r="CH8207"/>
      <c r="CI8207"/>
      <c r="CJ8207"/>
      <c r="CK8207"/>
      <c r="CL8207"/>
      <c r="CM8207"/>
      <c r="CN8207"/>
      <c r="CO8207"/>
      <c r="CP8207"/>
      <c r="CQ8207"/>
      <c r="CR8207"/>
      <c r="CS8207"/>
      <c r="CT8207"/>
      <c r="CU8207"/>
      <c r="CV8207"/>
    </row>
    <row r="8208" spans="10:100" x14ac:dyDescent="0.25">
      <c r="J8208"/>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c r="BB8208"/>
      <c r="BC8208"/>
      <c r="BD8208"/>
      <c r="BE8208"/>
      <c r="BF8208"/>
      <c r="BG8208"/>
      <c r="BH8208"/>
      <c r="BI8208"/>
      <c r="BJ8208"/>
      <c r="BK8208"/>
      <c r="BL8208"/>
      <c r="BM8208"/>
      <c r="BN8208"/>
      <c r="BO8208"/>
      <c r="BP8208"/>
      <c r="BQ8208"/>
      <c r="BR8208"/>
      <c r="BS8208"/>
      <c r="BT8208"/>
      <c r="BU8208"/>
      <c r="BV8208"/>
      <c r="BW8208"/>
      <c r="BX8208"/>
      <c r="BY8208"/>
      <c r="BZ8208"/>
      <c r="CA8208"/>
      <c r="CB8208"/>
      <c r="CC8208"/>
      <c r="CD8208"/>
      <c r="CE8208"/>
      <c r="CF8208"/>
      <c r="CG8208"/>
      <c r="CH8208"/>
      <c r="CI8208"/>
      <c r="CJ8208"/>
      <c r="CK8208"/>
      <c r="CL8208"/>
      <c r="CM8208"/>
      <c r="CN8208"/>
      <c r="CO8208"/>
      <c r="CP8208"/>
      <c r="CQ8208"/>
      <c r="CR8208"/>
      <c r="CS8208"/>
      <c r="CT8208"/>
      <c r="CU8208"/>
      <c r="CV8208"/>
    </row>
    <row r="8209" spans="10:100" x14ac:dyDescent="0.25">
      <c r="J8209"/>
      <c r="K8209"/>
      <c r="L8209"/>
      <c r="M8209"/>
      <c r="N8209"/>
      <c r="O8209"/>
      <c r="P8209"/>
      <c r="Q8209"/>
      <c r="R8209"/>
      <c r="S8209"/>
      <c r="T8209"/>
      <c r="U8209"/>
      <c r="V8209"/>
      <c r="W8209"/>
      <c r="X8209"/>
      <c r="Y8209"/>
      <c r="Z8209"/>
      <c r="AA8209"/>
      <c r="AB8209"/>
      <c r="AC8209"/>
      <c r="AD8209"/>
      <c r="AE8209"/>
      <c r="AF8209"/>
      <c r="AG8209"/>
      <c r="AH8209"/>
      <c r="AI8209"/>
      <c r="AJ8209"/>
      <c r="AK8209"/>
      <c r="AL8209"/>
      <c r="AM8209"/>
      <c r="AN8209"/>
      <c r="AO8209"/>
      <c r="AP8209"/>
      <c r="AQ8209"/>
      <c r="AR8209"/>
      <c r="AS8209"/>
      <c r="AT8209"/>
      <c r="AU8209"/>
      <c r="AV8209"/>
      <c r="AW8209"/>
      <c r="AX8209"/>
      <c r="AY8209"/>
      <c r="AZ8209"/>
      <c r="BA8209"/>
      <c r="BB8209"/>
      <c r="BC8209"/>
      <c r="BD8209"/>
      <c r="BE8209"/>
      <c r="BF8209"/>
      <c r="BG8209"/>
      <c r="BH8209"/>
      <c r="BI8209"/>
      <c r="BJ8209"/>
      <c r="BK8209"/>
      <c r="BL8209"/>
      <c r="BM8209"/>
      <c r="BN8209"/>
      <c r="BO8209"/>
      <c r="BP8209"/>
      <c r="BQ8209"/>
      <c r="BR8209"/>
      <c r="BS8209"/>
      <c r="BT8209"/>
      <c r="BU8209"/>
      <c r="BV8209"/>
      <c r="BW8209"/>
      <c r="BX8209"/>
      <c r="BY8209"/>
      <c r="BZ8209"/>
      <c r="CA8209"/>
      <c r="CB8209"/>
      <c r="CC8209"/>
      <c r="CD8209"/>
      <c r="CE8209"/>
      <c r="CF8209"/>
      <c r="CG8209"/>
      <c r="CH8209"/>
      <c r="CI8209"/>
      <c r="CJ8209"/>
      <c r="CK8209"/>
      <c r="CL8209"/>
      <c r="CM8209"/>
      <c r="CN8209"/>
      <c r="CO8209"/>
      <c r="CP8209"/>
      <c r="CQ8209"/>
      <c r="CR8209"/>
      <c r="CS8209"/>
      <c r="CT8209"/>
      <c r="CU8209"/>
      <c r="CV8209"/>
    </row>
    <row r="8210" spans="10:100" x14ac:dyDescent="0.25">
      <c r="J8210"/>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c r="BB8210"/>
      <c r="BC8210"/>
      <c r="BD8210"/>
      <c r="BE8210"/>
      <c r="BF8210"/>
      <c r="BG8210"/>
      <c r="BH8210"/>
      <c r="BI8210"/>
      <c r="BJ8210"/>
      <c r="BK8210"/>
      <c r="BL8210"/>
      <c r="BM8210"/>
      <c r="BN8210"/>
      <c r="BO8210"/>
      <c r="BP8210"/>
      <c r="BQ8210"/>
      <c r="BR8210"/>
      <c r="BS8210"/>
      <c r="BT8210"/>
      <c r="BU8210"/>
      <c r="BV8210"/>
      <c r="BW8210"/>
      <c r="BX8210"/>
      <c r="BY8210"/>
      <c r="BZ8210"/>
      <c r="CA8210"/>
      <c r="CB8210"/>
      <c r="CC8210"/>
      <c r="CD8210"/>
      <c r="CE8210"/>
      <c r="CF8210"/>
      <c r="CG8210"/>
      <c r="CH8210"/>
      <c r="CI8210"/>
      <c r="CJ8210"/>
      <c r="CK8210"/>
      <c r="CL8210"/>
      <c r="CM8210"/>
      <c r="CN8210"/>
      <c r="CO8210"/>
      <c r="CP8210"/>
      <c r="CQ8210"/>
      <c r="CR8210"/>
      <c r="CS8210"/>
      <c r="CT8210"/>
      <c r="CU8210"/>
      <c r="CV8210"/>
    </row>
    <row r="8211" spans="10:100" x14ac:dyDescent="0.25">
      <c r="J8211"/>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c r="BB8211"/>
      <c r="BC8211"/>
      <c r="BD8211"/>
      <c r="BE8211"/>
      <c r="BF8211"/>
      <c r="BG8211"/>
      <c r="BH8211"/>
      <c r="BI8211"/>
      <c r="BJ8211"/>
      <c r="BK8211"/>
      <c r="BL8211"/>
      <c r="BM8211"/>
      <c r="BN8211"/>
      <c r="BO8211"/>
      <c r="BP8211"/>
      <c r="BQ8211"/>
      <c r="BR8211"/>
      <c r="BS8211"/>
      <c r="BT8211"/>
      <c r="BU8211"/>
      <c r="BV8211"/>
      <c r="BW8211"/>
      <c r="BX8211"/>
      <c r="BY8211"/>
      <c r="BZ8211"/>
      <c r="CA8211"/>
      <c r="CB8211"/>
      <c r="CC8211"/>
      <c r="CD8211"/>
      <c r="CE8211"/>
      <c r="CF8211"/>
      <c r="CG8211"/>
      <c r="CH8211"/>
      <c r="CI8211"/>
      <c r="CJ8211"/>
      <c r="CK8211"/>
      <c r="CL8211"/>
      <c r="CM8211"/>
      <c r="CN8211"/>
      <c r="CO8211"/>
      <c r="CP8211"/>
      <c r="CQ8211"/>
      <c r="CR8211"/>
      <c r="CS8211"/>
      <c r="CT8211"/>
      <c r="CU8211"/>
      <c r="CV8211"/>
    </row>
    <row r="8212" spans="10:100" x14ac:dyDescent="0.25">
      <c r="J8212"/>
      <c r="K8212"/>
      <c r="L8212"/>
      <c r="M8212"/>
      <c r="N8212"/>
      <c r="O8212"/>
      <c r="P8212"/>
      <c r="Q8212"/>
      <c r="R8212"/>
      <c r="S8212"/>
      <c r="T8212"/>
      <c r="U8212"/>
      <c r="V8212"/>
      <c r="W8212"/>
      <c r="X8212"/>
      <c r="Y8212"/>
      <c r="Z8212"/>
      <c r="AA8212"/>
      <c r="AB8212"/>
      <c r="AC8212"/>
      <c r="AD8212"/>
      <c r="AE8212"/>
      <c r="AF8212"/>
      <c r="AG8212"/>
      <c r="AH8212"/>
      <c r="AI8212"/>
      <c r="AJ8212"/>
      <c r="AK8212"/>
      <c r="AL8212"/>
      <c r="AM8212"/>
      <c r="AN8212"/>
      <c r="AO8212"/>
      <c r="AP8212"/>
      <c r="AQ8212"/>
      <c r="AR8212"/>
      <c r="AS8212"/>
      <c r="AT8212"/>
      <c r="AU8212"/>
      <c r="AV8212"/>
      <c r="AW8212"/>
      <c r="AX8212"/>
      <c r="AY8212"/>
      <c r="AZ8212"/>
      <c r="BA8212"/>
      <c r="BB8212"/>
      <c r="BC8212"/>
      <c r="BD8212"/>
      <c r="BE8212"/>
      <c r="BF8212"/>
      <c r="BG8212"/>
      <c r="BH8212"/>
      <c r="BI8212"/>
      <c r="BJ8212"/>
      <c r="BK8212"/>
      <c r="BL8212"/>
      <c r="BM8212"/>
      <c r="BN8212"/>
      <c r="BO8212"/>
      <c r="BP8212"/>
      <c r="BQ8212"/>
      <c r="BR8212"/>
      <c r="BS8212"/>
      <c r="BT8212"/>
      <c r="BU8212"/>
      <c r="BV8212"/>
      <c r="BW8212"/>
      <c r="BX8212"/>
      <c r="BY8212"/>
      <c r="BZ8212"/>
      <c r="CA8212"/>
      <c r="CB8212"/>
      <c r="CC8212"/>
      <c r="CD8212"/>
      <c r="CE8212"/>
      <c r="CF8212"/>
      <c r="CG8212"/>
      <c r="CH8212"/>
      <c r="CI8212"/>
      <c r="CJ8212"/>
      <c r="CK8212"/>
      <c r="CL8212"/>
      <c r="CM8212"/>
      <c r="CN8212"/>
      <c r="CO8212"/>
      <c r="CP8212"/>
      <c r="CQ8212"/>
      <c r="CR8212"/>
      <c r="CS8212"/>
      <c r="CT8212"/>
      <c r="CU8212"/>
      <c r="CV8212"/>
    </row>
    <row r="8213" spans="10:100" x14ac:dyDescent="0.25">
      <c r="J8213"/>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c r="BB8213"/>
      <c r="BC8213"/>
      <c r="BD8213"/>
      <c r="BE8213"/>
      <c r="BF8213"/>
      <c r="BG8213"/>
      <c r="BH8213"/>
      <c r="BI8213"/>
      <c r="BJ8213"/>
      <c r="BK8213"/>
      <c r="BL8213"/>
      <c r="BM8213"/>
      <c r="BN8213"/>
      <c r="BO8213"/>
      <c r="BP8213"/>
      <c r="BQ8213"/>
      <c r="BR8213"/>
      <c r="BS8213"/>
      <c r="BT8213"/>
      <c r="BU8213"/>
      <c r="BV8213"/>
      <c r="BW8213"/>
      <c r="BX8213"/>
      <c r="BY8213"/>
      <c r="BZ8213"/>
      <c r="CA8213"/>
      <c r="CB8213"/>
      <c r="CC8213"/>
      <c r="CD8213"/>
      <c r="CE8213"/>
      <c r="CF8213"/>
      <c r="CG8213"/>
      <c r="CH8213"/>
      <c r="CI8213"/>
      <c r="CJ8213"/>
      <c r="CK8213"/>
      <c r="CL8213"/>
      <c r="CM8213"/>
      <c r="CN8213"/>
      <c r="CO8213"/>
      <c r="CP8213"/>
      <c r="CQ8213"/>
      <c r="CR8213"/>
      <c r="CS8213"/>
      <c r="CT8213"/>
      <c r="CU8213"/>
      <c r="CV8213"/>
    </row>
    <row r="8214" spans="10:100" x14ac:dyDescent="0.25">
      <c r="J8214"/>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c r="BB8214"/>
      <c r="BC8214"/>
      <c r="BD8214"/>
      <c r="BE8214"/>
      <c r="BF8214"/>
      <c r="BG8214"/>
      <c r="BH8214"/>
      <c r="BI8214"/>
      <c r="BJ8214"/>
      <c r="BK8214"/>
      <c r="BL8214"/>
      <c r="BM8214"/>
      <c r="BN8214"/>
      <c r="BO8214"/>
      <c r="BP8214"/>
      <c r="BQ8214"/>
      <c r="BR8214"/>
      <c r="BS8214"/>
      <c r="BT8214"/>
      <c r="BU8214"/>
      <c r="BV8214"/>
      <c r="BW8214"/>
      <c r="BX8214"/>
      <c r="BY8214"/>
      <c r="BZ8214"/>
      <c r="CA8214"/>
      <c r="CB8214"/>
      <c r="CC8214"/>
      <c r="CD8214"/>
      <c r="CE8214"/>
      <c r="CF8214"/>
      <c r="CG8214"/>
      <c r="CH8214"/>
      <c r="CI8214"/>
      <c r="CJ8214"/>
      <c r="CK8214"/>
      <c r="CL8214"/>
      <c r="CM8214"/>
      <c r="CN8214"/>
      <c r="CO8214"/>
      <c r="CP8214"/>
      <c r="CQ8214"/>
      <c r="CR8214"/>
      <c r="CS8214"/>
      <c r="CT8214"/>
      <c r="CU8214"/>
      <c r="CV8214"/>
    </row>
    <row r="8215" spans="10:100" x14ac:dyDescent="0.25">
      <c r="J8215"/>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c r="BB8215"/>
      <c r="BC8215"/>
      <c r="BD8215"/>
      <c r="BE8215"/>
      <c r="BF8215"/>
      <c r="BG8215"/>
      <c r="BH8215"/>
      <c r="BI8215"/>
      <c r="BJ8215"/>
      <c r="BK8215"/>
      <c r="BL8215"/>
      <c r="BM8215"/>
      <c r="BN8215"/>
      <c r="BO8215"/>
      <c r="BP8215"/>
      <c r="BQ8215"/>
      <c r="BR8215"/>
      <c r="BS8215"/>
      <c r="BT8215"/>
      <c r="BU8215"/>
      <c r="BV8215"/>
      <c r="BW8215"/>
      <c r="BX8215"/>
      <c r="BY8215"/>
      <c r="BZ8215"/>
      <c r="CA8215"/>
      <c r="CB8215"/>
      <c r="CC8215"/>
      <c r="CD8215"/>
      <c r="CE8215"/>
      <c r="CF8215"/>
      <c r="CG8215"/>
      <c r="CH8215"/>
      <c r="CI8215"/>
      <c r="CJ8215"/>
      <c r="CK8215"/>
      <c r="CL8215"/>
      <c r="CM8215"/>
      <c r="CN8215"/>
      <c r="CO8215"/>
      <c r="CP8215"/>
      <c r="CQ8215"/>
      <c r="CR8215"/>
      <c r="CS8215"/>
      <c r="CT8215"/>
      <c r="CU8215"/>
      <c r="CV8215"/>
    </row>
    <row r="8216" spans="10:100" x14ac:dyDescent="0.25">
      <c r="J8216"/>
      <c r="K8216"/>
      <c r="L8216"/>
      <c r="M8216"/>
      <c r="N8216"/>
      <c r="O8216"/>
      <c r="P8216"/>
      <c r="Q8216"/>
      <c r="R8216"/>
      <c r="S8216"/>
      <c r="T8216"/>
      <c r="U8216"/>
      <c r="V8216"/>
      <c r="W8216"/>
      <c r="X8216"/>
      <c r="Y8216"/>
      <c r="Z8216"/>
      <c r="AA8216"/>
      <c r="AB8216"/>
      <c r="AC8216"/>
      <c r="AD8216"/>
      <c r="AE8216"/>
      <c r="AF8216"/>
      <c r="AG8216"/>
      <c r="AH8216"/>
      <c r="AI8216"/>
      <c r="AJ8216"/>
      <c r="AK8216"/>
      <c r="AL8216"/>
      <c r="AM8216"/>
      <c r="AN8216"/>
      <c r="AO8216"/>
      <c r="AP8216"/>
      <c r="AQ8216"/>
      <c r="AR8216"/>
      <c r="AS8216"/>
      <c r="AT8216"/>
      <c r="AU8216"/>
      <c r="AV8216"/>
      <c r="AW8216"/>
      <c r="AX8216"/>
      <c r="AY8216"/>
      <c r="AZ8216"/>
      <c r="BA8216"/>
      <c r="BB8216"/>
      <c r="BC8216"/>
      <c r="BD8216"/>
      <c r="BE8216"/>
      <c r="BF8216"/>
      <c r="BG8216"/>
      <c r="BH8216"/>
      <c r="BI8216"/>
      <c r="BJ8216"/>
      <c r="BK8216"/>
      <c r="BL8216"/>
      <c r="BM8216"/>
      <c r="BN8216"/>
      <c r="BO8216"/>
      <c r="BP8216"/>
      <c r="BQ8216"/>
      <c r="BR8216"/>
      <c r="BS8216"/>
      <c r="BT8216"/>
      <c r="BU8216"/>
      <c r="BV8216"/>
      <c r="BW8216"/>
      <c r="BX8216"/>
      <c r="BY8216"/>
      <c r="BZ8216"/>
      <c r="CA8216"/>
      <c r="CB8216"/>
      <c r="CC8216"/>
      <c r="CD8216"/>
      <c r="CE8216"/>
      <c r="CF8216"/>
      <c r="CG8216"/>
      <c r="CH8216"/>
      <c r="CI8216"/>
      <c r="CJ8216"/>
      <c r="CK8216"/>
      <c r="CL8216"/>
      <c r="CM8216"/>
      <c r="CN8216"/>
      <c r="CO8216"/>
      <c r="CP8216"/>
      <c r="CQ8216"/>
      <c r="CR8216"/>
      <c r="CS8216"/>
      <c r="CT8216"/>
      <c r="CU8216"/>
      <c r="CV8216"/>
    </row>
    <row r="8217" spans="10:100" x14ac:dyDescent="0.25">
      <c r="J8217"/>
      <c r="K8217"/>
      <c r="L8217"/>
      <c r="M8217"/>
      <c r="N8217"/>
      <c r="O8217"/>
      <c r="P8217"/>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c r="BB8217"/>
      <c r="BC8217"/>
      <c r="BD8217"/>
      <c r="BE8217"/>
      <c r="BF8217"/>
      <c r="BG8217"/>
      <c r="BH8217"/>
      <c r="BI8217"/>
      <c r="BJ8217"/>
      <c r="BK8217"/>
      <c r="BL8217"/>
      <c r="BM8217"/>
      <c r="BN8217"/>
      <c r="BO8217"/>
      <c r="BP8217"/>
      <c r="BQ8217"/>
      <c r="BR8217"/>
      <c r="BS8217"/>
      <c r="BT8217"/>
      <c r="BU8217"/>
      <c r="BV8217"/>
      <c r="BW8217"/>
      <c r="BX8217"/>
      <c r="BY8217"/>
      <c r="BZ8217"/>
      <c r="CA8217"/>
      <c r="CB8217"/>
      <c r="CC8217"/>
      <c r="CD8217"/>
      <c r="CE8217"/>
      <c r="CF8217"/>
      <c r="CG8217"/>
      <c r="CH8217"/>
      <c r="CI8217"/>
      <c r="CJ8217"/>
      <c r="CK8217"/>
      <c r="CL8217"/>
      <c r="CM8217"/>
      <c r="CN8217"/>
      <c r="CO8217"/>
      <c r="CP8217"/>
      <c r="CQ8217"/>
      <c r="CR8217"/>
      <c r="CS8217"/>
      <c r="CT8217"/>
      <c r="CU8217"/>
      <c r="CV8217"/>
    </row>
    <row r="8218" spans="10:100" x14ac:dyDescent="0.25">
      <c r="J8218"/>
      <c r="K8218"/>
      <c r="L8218"/>
      <c r="M8218"/>
      <c r="N8218"/>
      <c r="O8218"/>
      <c r="P8218"/>
      <c r="Q8218"/>
      <c r="R8218"/>
      <c r="S8218"/>
      <c r="T8218"/>
      <c r="U8218"/>
      <c r="V8218"/>
      <c r="W8218"/>
      <c r="X8218"/>
      <c r="Y8218"/>
      <c r="Z8218"/>
      <c r="AA8218"/>
      <c r="AB8218"/>
      <c r="AC8218"/>
      <c r="AD8218"/>
      <c r="AE8218"/>
      <c r="AF8218"/>
      <c r="AG8218"/>
      <c r="AH8218"/>
      <c r="AI8218"/>
      <c r="AJ8218"/>
      <c r="AK8218"/>
      <c r="AL8218"/>
      <c r="AM8218"/>
      <c r="AN8218"/>
      <c r="AO8218"/>
      <c r="AP8218"/>
      <c r="AQ8218"/>
      <c r="AR8218"/>
      <c r="AS8218"/>
      <c r="AT8218"/>
      <c r="AU8218"/>
      <c r="AV8218"/>
      <c r="AW8218"/>
      <c r="AX8218"/>
      <c r="AY8218"/>
      <c r="AZ8218"/>
      <c r="BA8218"/>
      <c r="BB8218"/>
      <c r="BC8218"/>
      <c r="BD8218"/>
      <c r="BE8218"/>
      <c r="BF8218"/>
      <c r="BG8218"/>
      <c r="BH8218"/>
      <c r="BI8218"/>
      <c r="BJ8218"/>
      <c r="BK8218"/>
      <c r="BL8218"/>
      <c r="BM8218"/>
      <c r="BN8218"/>
      <c r="BO8218"/>
      <c r="BP8218"/>
      <c r="BQ8218"/>
      <c r="BR8218"/>
      <c r="BS8218"/>
      <c r="BT8218"/>
      <c r="BU8218"/>
      <c r="BV8218"/>
      <c r="BW8218"/>
      <c r="BX8218"/>
      <c r="BY8218"/>
      <c r="BZ8218"/>
      <c r="CA8218"/>
      <c r="CB8218"/>
      <c r="CC8218"/>
      <c r="CD8218"/>
      <c r="CE8218"/>
      <c r="CF8218"/>
      <c r="CG8218"/>
      <c r="CH8218"/>
      <c r="CI8218"/>
      <c r="CJ8218"/>
      <c r="CK8218"/>
      <c r="CL8218"/>
      <c r="CM8218"/>
      <c r="CN8218"/>
      <c r="CO8218"/>
      <c r="CP8218"/>
      <c r="CQ8218"/>
      <c r="CR8218"/>
      <c r="CS8218"/>
      <c r="CT8218"/>
      <c r="CU8218"/>
      <c r="CV8218"/>
    </row>
    <row r="8219" spans="10:100" x14ac:dyDescent="0.25">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c r="BB8219"/>
      <c r="BC8219"/>
      <c r="BD8219"/>
      <c r="BE8219"/>
      <c r="BF8219"/>
      <c r="BG8219"/>
      <c r="BH8219"/>
      <c r="BI8219"/>
      <c r="BJ8219"/>
      <c r="BK8219"/>
      <c r="BL8219"/>
      <c r="BM8219"/>
      <c r="BN8219"/>
      <c r="BO8219"/>
      <c r="BP8219"/>
      <c r="BQ8219"/>
      <c r="BR8219"/>
      <c r="BS8219"/>
      <c r="BT8219"/>
      <c r="BU8219"/>
      <c r="BV8219"/>
      <c r="BW8219"/>
      <c r="BX8219"/>
      <c r="BY8219"/>
      <c r="BZ8219"/>
      <c r="CA8219"/>
      <c r="CB8219"/>
      <c r="CC8219"/>
      <c r="CD8219"/>
      <c r="CE8219"/>
      <c r="CF8219"/>
      <c r="CG8219"/>
      <c r="CH8219"/>
      <c r="CI8219"/>
      <c r="CJ8219"/>
      <c r="CK8219"/>
      <c r="CL8219"/>
      <c r="CM8219"/>
      <c r="CN8219"/>
      <c r="CO8219"/>
      <c r="CP8219"/>
      <c r="CQ8219"/>
      <c r="CR8219"/>
      <c r="CS8219"/>
      <c r="CT8219"/>
      <c r="CU8219"/>
      <c r="CV8219"/>
    </row>
    <row r="8220" spans="10:100" x14ac:dyDescent="0.25">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c r="BB8220"/>
      <c r="BC8220"/>
      <c r="BD8220"/>
      <c r="BE8220"/>
      <c r="BF8220"/>
      <c r="BG8220"/>
      <c r="BH8220"/>
      <c r="BI8220"/>
      <c r="BJ8220"/>
      <c r="BK8220"/>
      <c r="BL8220"/>
      <c r="BM8220"/>
      <c r="BN8220"/>
      <c r="BO8220"/>
      <c r="BP8220"/>
      <c r="BQ8220"/>
      <c r="BR8220"/>
      <c r="BS8220"/>
      <c r="BT8220"/>
      <c r="BU8220"/>
      <c r="BV8220"/>
      <c r="BW8220"/>
      <c r="BX8220"/>
      <c r="BY8220"/>
      <c r="BZ8220"/>
      <c r="CA8220"/>
      <c r="CB8220"/>
      <c r="CC8220"/>
      <c r="CD8220"/>
      <c r="CE8220"/>
      <c r="CF8220"/>
      <c r="CG8220"/>
      <c r="CH8220"/>
      <c r="CI8220"/>
      <c r="CJ8220"/>
      <c r="CK8220"/>
      <c r="CL8220"/>
      <c r="CM8220"/>
      <c r="CN8220"/>
      <c r="CO8220"/>
      <c r="CP8220"/>
      <c r="CQ8220"/>
      <c r="CR8220"/>
      <c r="CS8220"/>
      <c r="CT8220"/>
      <c r="CU8220"/>
      <c r="CV8220"/>
    </row>
    <row r="8221" spans="10:100" x14ac:dyDescent="0.25">
      <c r="J8221"/>
      <c r="K8221"/>
      <c r="L8221"/>
      <c r="M8221"/>
      <c r="N8221"/>
      <c r="O8221"/>
      <c r="P8221"/>
      <c r="Q8221"/>
      <c r="R8221"/>
      <c r="S8221"/>
      <c r="T8221"/>
      <c r="U8221"/>
      <c r="V8221"/>
      <c r="W8221"/>
      <c r="X8221"/>
      <c r="Y8221"/>
      <c r="Z8221"/>
      <c r="AA8221"/>
      <c r="AB8221"/>
      <c r="AC8221"/>
      <c r="AD8221"/>
      <c r="AE8221"/>
      <c r="AF8221"/>
      <c r="AG8221"/>
      <c r="AH8221"/>
      <c r="AI8221"/>
      <c r="AJ8221"/>
      <c r="AK8221"/>
      <c r="AL8221"/>
      <c r="AM8221"/>
      <c r="AN8221"/>
      <c r="AO8221"/>
      <c r="AP8221"/>
      <c r="AQ8221"/>
      <c r="AR8221"/>
      <c r="AS8221"/>
      <c r="AT8221"/>
      <c r="AU8221"/>
      <c r="AV8221"/>
      <c r="AW8221"/>
      <c r="AX8221"/>
      <c r="AY8221"/>
      <c r="AZ8221"/>
      <c r="BA8221"/>
      <c r="BB8221"/>
      <c r="BC8221"/>
      <c r="BD8221"/>
      <c r="BE8221"/>
      <c r="BF8221"/>
      <c r="BG8221"/>
      <c r="BH8221"/>
      <c r="BI8221"/>
      <c r="BJ8221"/>
      <c r="BK8221"/>
      <c r="BL8221"/>
      <c r="BM8221"/>
      <c r="BN8221"/>
      <c r="BO8221"/>
      <c r="BP8221"/>
      <c r="BQ8221"/>
      <c r="BR8221"/>
      <c r="BS8221"/>
      <c r="BT8221"/>
      <c r="BU8221"/>
      <c r="BV8221"/>
      <c r="BW8221"/>
      <c r="BX8221"/>
      <c r="BY8221"/>
      <c r="BZ8221"/>
      <c r="CA8221"/>
      <c r="CB8221"/>
      <c r="CC8221"/>
      <c r="CD8221"/>
      <c r="CE8221"/>
      <c r="CF8221"/>
      <c r="CG8221"/>
      <c r="CH8221"/>
      <c r="CI8221"/>
      <c r="CJ8221"/>
      <c r="CK8221"/>
      <c r="CL8221"/>
      <c r="CM8221"/>
      <c r="CN8221"/>
      <c r="CO8221"/>
      <c r="CP8221"/>
      <c r="CQ8221"/>
      <c r="CR8221"/>
      <c r="CS8221"/>
      <c r="CT8221"/>
      <c r="CU8221"/>
      <c r="CV8221"/>
    </row>
    <row r="8222" spans="10:100" x14ac:dyDescent="0.25">
      <c r="J8222"/>
      <c r="K8222"/>
      <c r="L8222"/>
      <c r="M8222"/>
      <c r="N8222"/>
      <c r="O8222"/>
      <c r="P8222"/>
      <c r="Q8222"/>
      <c r="R8222"/>
      <c r="S8222"/>
      <c r="T8222"/>
      <c r="U8222"/>
      <c r="V8222"/>
      <c r="W8222"/>
      <c r="X8222"/>
      <c r="Y8222"/>
      <c r="Z8222"/>
      <c r="AA8222"/>
      <c r="AB8222"/>
      <c r="AC8222"/>
      <c r="AD8222"/>
      <c r="AE8222"/>
      <c r="AF8222"/>
      <c r="AG8222"/>
      <c r="AH8222"/>
      <c r="AI8222"/>
      <c r="AJ8222"/>
      <c r="AK8222"/>
      <c r="AL8222"/>
      <c r="AM8222"/>
      <c r="AN8222"/>
      <c r="AO8222"/>
      <c r="AP8222"/>
      <c r="AQ8222"/>
      <c r="AR8222"/>
      <c r="AS8222"/>
      <c r="AT8222"/>
      <c r="AU8222"/>
      <c r="AV8222"/>
      <c r="AW8222"/>
      <c r="AX8222"/>
      <c r="AY8222"/>
      <c r="AZ8222"/>
      <c r="BA8222"/>
      <c r="BB8222"/>
      <c r="BC8222"/>
      <c r="BD8222"/>
      <c r="BE8222"/>
      <c r="BF8222"/>
      <c r="BG8222"/>
      <c r="BH8222"/>
      <c r="BI8222"/>
      <c r="BJ8222"/>
      <c r="BK8222"/>
      <c r="BL8222"/>
      <c r="BM8222"/>
      <c r="BN8222"/>
      <c r="BO8222"/>
      <c r="BP8222"/>
      <c r="BQ8222"/>
      <c r="BR8222"/>
      <c r="BS8222"/>
      <c r="BT8222"/>
      <c r="BU8222"/>
      <c r="BV8222"/>
      <c r="BW8222"/>
      <c r="BX8222"/>
      <c r="BY8222"/>
      <c r="BZ8222"/>
      <c r="CA8222"/>
      <c r="CB8222"/>
      <c r="CC8222"/>
      <c r="CD8222"/>
      <c r="CE8222"/>
      <c r="CF8222"/>
      <c r="CG8222"/>
      <c r="CH8222"/>
      <c r="CI8222"/>
      <c r="CJ8222"/>
      <c r="CK8222"/>
      <c r="CL8222"/>
      <c r="CM8222"/>
      <c r="CN8222"/>
      <c r="CO8222"/>
      <c r="CP8222"/>
      <c r="CQ8222"/>
      <c r="CR8222"/>
      <c r="CS8222"/>
      <c r="CT8222"/>
      <c r="CU8222"/>
      <c r="CV8222"/>
    </row>
    <row r="8223" spans="10:100" x14ac:dyDescent="0.25">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A8223"/>
      <c r="BB8223"/>
      <c r="BC8223"/>
      <c r="BD8223"/>
      <c r="BE8223"/>
      <c r="BF8223"/>
      <c r="BG8223"/>
      <c r="BH8223"/>
      <c r="BI8223"/>
      <c r="BJ8223"/>
      <c r="BK8223"/>
      <c r="BL8223"/>
      <c r="BM8223"/>
      <c r="BN8223"/>
      <c r="BO8223"/>
      <c r="BP8223"/>
      <c r="BQ8223"/>
      <c r="BR8223"/>
      <c r="BS8223"/>
      <c r="BT8223"/>
      <c r="BU8223"/>
      <c r="BV8223"/>
      <c r="BW8223"/>
      <c r="BX8223"/>
      <c r="BY8223"/>
      <c r="BZ8223"/>
      <c r="CA8223"/>
      <c r="CB8223"/>
      <c r="CC8223"/>
      <c r="CD8223"/>
      <c r="CE8223"/>
      <c r="CF8223"/>
      <c r="CG8223"/>
      <c r="CH8223"/>
      <c r="CI8223"/>
      <c r="CJ8223"/>
      <c r="CK8223"/>
      <c r="CL8223"/>
      <c r="CM8223"/>
      <c r="CN8223"/>
      <c r="CO8223"/>
      <c r="CP8223"/>
      <c r="CQ8223"/>
      <c r="CR8223"/>
      <c r="CS8223"/>
      <c r="CT8223"/>
      <c r="CU8223"/>
      <c r="CV8223"/>
    </row>
    <row r="8224" spans="10:100" x14ac:dyDescent="0.25">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A8224"/>
      <c r="BB8224"/>
      <c r="BC8224"/>
      <c r="BD8224"/>
      <c r="BE8224"/>
      <c r="BF8224"/>
      <c r="BG8224"/>
      <c r="BH8224"/>
      <c r="BI8224"/>
      <c r="BJ8224"/>
      <c r="BK8224"/>
      <c r="BL8224"/>
      <c r="BM8224"/>
      <c r="BN8224"/>
      <c r="BO8224"/>
      <c r="BP8224"/>
      <c r="BQ8224"/>
      <c r="BR8224"/>
      <c r="BS8224"/>
      <c r="BT8224"/>
      <c r="BU8224"/>
      <c r="BV8224"/>
      <c r="BW8224"/>
      <c r="BX8224"/>
      <c r="BY8224"/>
      <c r="BZ8224"/>
      <c r="CA8224"/>
      <c r="CB8224"/>
      <c r="CC8224"/>
      <c r="CD8224"/>
      <c r="CE8224"/>
      <c r="CF8224"/>
      <c r="CG8224"/>
      <c r="CH8224"/>
      <c r="CI8224"/>
      <c r="CJ8224"/>
      <c r="CK8224"/>
      <c r="CL8224"/>
      <c r="CM8224"/>
      <c r="CN8224"/>
      <c r="CO8224"/>
      <c r="CP8224"/>
      <c r="CQ8224"/>
      <c r="CR8224"/>
      <c r="CS8224"/>
      <c r="CT8224"/>
      <c r="CU8224"/>
      <c r="CV8224"/>
    </row>
    <row r="8225" spans="10:100" x14ac:dyDescent="0.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A8225"/>
      <c r="BB8225"/>
      <c r="BC8225"/>
      <c r="BD8225"/>
      <c r="BE8225"/>
      <c r="BF8225"/>
      <c r="BG8225"/>
      <c r="BH8225"/>
      <c r="BI8225"/>
      <c r="BJ8225"/>
      <c r="BK8225"/>
      <c r="BL8225"/>
      <c r="BM8225"/>
      <c r="BN8225"/>
      <c r="BO8225"/>
      <c r="BP8225"/>
      <c r="BQ8225"/>
      <c r="BR8225"/>
      <c r="BS8225"/>
      <c r="BT8225"/>
      <c r="BU8225"/>
      <c r="BV8225"/>
      <c r="BW8225"/>
      <c r="BX8225"/>
      <c r="BY8225"/>
      <c r="BZ8225"/>
      <c r="CA8225"/>
      <c r="CB8225"/>
      <c r="CC8225"/>
      <c r="CD8225"/>
      <c r="CE8225"/>
      <c r="CF8225"/>
      <c r="CG8225"/>
      <c r="CH8225"/>
      <c r="CI8225"/>
      <c r="CJ8225"/>
      <c r="CK8225"/>
      <c r="CL8225"/>
      <c r="CM8225"/>
      <c r="CN8225"/>
      <c r="CO8225"/>
      <c r="CP8225"/>
      <c r="CQ8225"/>
      <c r="CR8225"/>
      <c r="CS8225"/>
      <c r="CT8225"/>
      <c r="CU8225"/>
      <c r="CV8225"/>
    </row>
    <row r="8226" spans="10:100" x14ac:dyDescent="0.25">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A8226"/>
      <c r="BB8226"/>
      <c r="BC8226"/>
      <c r="BD8226"/>
      <c r="BE8226"/>
      <c r="BF8226"/>
      <c r="BG8226"/>
      <c r="BH8226"/>
      <c r="BI8226"/>
      <c r="BJ8226"/>
      <c r="BK8226"/>
      <c r="BL8226"/>
      <c r="BM8226"/>
      <c r="BN8226"/>
      <c r="BO8226"/>
      <c r="BP8226"/>
      <c r="BQ8226"/>
      <c r="BR8226"/>
      <c r="BS8226"/>
      <c r="BT8226"/>
      <c r="BU8226"/>
      <c r="BV8226"/>
      <c r="BW8226"/>
      <c r="BX8226"/>
      <c r="BY8226"/>
      <c r="BZ8226"/>
      <c r="CA8226"/>
      <c r="CB8226"/>
      <c r="CC8226"/>
      <c r="CD8226"/>
      <c r="CE8226"/>
      <c r="CF8226"/>
      <c r="CG8226"/>
      <c r="CH8226"/>
      <c r="CI8226"/>
      <c r="CJ8226"/>
      <c r="CK8226"/>
      <c r="CL8226"/>
      <c r="CM8226"/>
      <c r="CN8226"/>
      <c r="CO8226"/>
      <c r="CP8226"/>
      <c r="CQ8226"/>
      <c r="CR8226"/>
      <c r="CS8226"/>
      <c r="CT8226"/>
      <c r="CU8226"/>
      <c r="CV8226"/>
    </row>
    <row r="8227" spans="10:100" x14ac:dyDescent="0.25">
      <c r="J8227"/>
      <c r="K8227"/>
      <c r="L8227"/>
      <c r="M8227"/>
      <c r="N8227"/>
      <c r="O8227"/>
      <c r="P8227"/>
      <c r="Q8227"/>
      <c r="R8227"/>
      <c r="S8227"/>
      <c r="T8227"/>
      <c r="U8227"/>
      <c r="V8227"/>
      <c r="W8227"/>
      <c r="X8227"/>
      <c r="Y8227"/>
      <c r="Z8227"/>
      <c r="AA8227"/>
      <c r="AB8227"/>
      <c r="AC8227"/>
      <c r="AD8227"/>
      <c r="AE8227"/>
      <c r="AF8227"/>
      <c r="AG8227"/>
      <c r="AH8227"/>
      <c r="AI8227"/>
      <c r="AJ8227"/>
      <c r="AK8227"/>
      <c r="AL8227"/>
      <c r="AM8227"/>
      <c r="AN8227"/>
      <c r="AO8227"/>
      <c r="AP8227"/>
      <c r="AQ8227"/>
      <c r="AR8227"/>
      <c r="AS8227"/>
      <c r="AT8227"/>
      <c r="AU8227"/>
      <c r="AV8227"/>
      <c r="AW8227"/>
      <c r="AX8227"/>
      <c r="AY8227"/>
      <c r="AZ8227"/>
      <c r="BA8227"/>
      <c r="BB8227"/>
      <c r="BC8227"/>
      <c r="BD8227"/>
      <c r="BE8227"/>
      <c r="BF8227"/>
      <c r="BG8227"/>
      <c r="BH8227"/>
      <c r="BI8227"/>
      <c r="BJ8227"/>
      <c r="BK8227"/>
      <c r="BL8227"/>
      <c r="BM8227"/>
      <c r="BN8227"/>
      <c r="BO8227"/>
      <c r="BP8227"/>
      <c r="BQ8227"/>
      <c r="BR8227"/>
      <c r="BS8227"/>
      <c r="BT8227"/>
      <c r="BU8227"/>
      <c r="BV8227"/>
      <c r="BW8227"/>
      <c r="BX8227"/>
      <c r="BY8227"/>
      <c r="BZ8227"/>
      <c r="CA8227"/>
      <c r="CB8227"/>
      <c r="CC8227"/>
      <c r="CD8227"/>
      <c r="CE8227"/>
      <c r="CF8227"/>
      <c r="CG8227"/>
      <c r="CH8227"/>
      <c r="CI8227"/>
      <c r="CJ8227"/>
      <c r="CK8227"/>
      <c r="CL8227"/>
      <c r="CM8227"/>
      <c r="CN8227"/>
      <c r="CO8227"/>
      <c r="CP8227"/>
      <c r="CQ8227"/>
      <c r="CR8227"/>
      <c r="CS8227"/>
      <c r="CT8227"/>
      <c r="CU8227"/>
      <c r="CV8227"/>
    </row>
    <row r="8228" spans="10:100" x14ac:dyDescent="0.25">
      <c r="J8228"/>
      <c r="K8228"/>
      <c r="L8228"/>
      <c r="M8228"/>
      <c r="N8228"/>
      <c r="O8228"/>
      <c r="P8228"/>
      <c r="Q8228"/>
      <c r="R8228"/>
      <c r="S8228"/>
      <c r="T8228"/>
      <c r="U8228"/>
      <c r="V8228"/>
      <c r="W8228"/>
      <c r="X8228"/>
      <c r="Y8228"/>
      <c r="Z8228"/>
      <c r="AA8228"/>
      <c r="AB8228"/>
      <c r="AC8228"/>
      <c r="AD8228"/>
      <c r="AE8228"/>
      <c r="AF8228"/>
      <c r="AG8228"/>
      <c r="AH8228"/>
      <c r="AI8228"/>
      <c r="AJ8228"/>
      <c r="AK8228"/>
      <c r="AL8228"/>
      <c r="AM8228"/>
      <c r="AN8228"/>
      <c r="AO8228"/>
      <c r="AP8228"/>
      <c r="AQ8228"/>
      <c r="AR8228"/>
      <c r="AS8228"/>
      <c r="AT8228"/>
      <c r="AU8228"/>
      <c r="AV8228"/>
      <c r="AW8228"/>
      <c r="AX8228"/>
      <c r="AY8228"/>
      <c r="AZ8228"/>
      <c r="BA8228"/>
      <c r="BB8228"/>
      <c r="BC8228"/>
      <c r="BD8228"/>
      <c r="BE8228"/>
      <c r="BF8228"/>
      <c r="BG8228"/>
      <c r="BH8228"/>
      <c r="BI8228"/>
      <c r="BJ8228"/>
      <c r="BK8228"/>
      <c r="BL8228"/>
      <c r="BM8228"/>
      <c r="BN8228"/>
      <c r="BO8228"/>
      <c r="BP8228"/>
      <c r="BQ8228"/>
      <c r="BR8228"/>
      <c r="BS8228"/>
      <c r="BT8228"/>
      <c r="BU8228"/>
      <c r="BV8228"/>
      <c r="BW8228"/>
      <c r="BX8228"/>
      <c r="BY8228"/>
      <c r="BZ8228"/>
      <c r="CA8228"/>
      <c r="CB8228"/>
      <c r="CC8228"/>
      <c r="CD8228"/>
      <c r="CE8228"/>
      <c r="CF8228"/>
      <c r="CG8228"/>
      <c r="CH8228"/>
      <c r="CI8228"/>
      <c r="CJ8228"/>
      <c r="CK8228"/>
      <c r="CL8228"/>
      <c r="CM8228"/>
      <c r="CN8228"/>
      <c r="CO8228"/>
      <c r="CP8228"/>
      <c r="CQ8228"/>
      <c r="CR8228"/>
      <c r="CS8228"/>
      <c r="CT8228"/>
      <c r="CU8228"/>
      <c r="CV8228"/>
    </row>
    <row r="8229" spans="10:100" x14ac:dyDescent="0.25">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A8229"/>
      <c r="BB8229"/>
      <c r="BC8229"/>
      <c r="BD8229"/>
      <c r="BE8229"/>
      <c r="BF8229"/>
      <c r="BG8229"/>
      <c r="BH8229"/>
      <c r="BI8229"/>
      <c r="BJ8229"/>
      <c r="BK8229"/>
      <c r="BL8229"/>
      <c r="BM8229"/>
      <c r="BN8229"/>
      <c r="BO8229"/>
      <c r="BP8229"/>
      <c r="BQ8229"/>
      <c r="BR8229"/>
      <c r="BS8229"/>
      <c r="BT8229"/>
      <c r="BU8229"/>
      <c r="BV8229"/>
      <c r="BW8229"/>
      <c r="BX8229"/>
      <c r="BY8229"/>
      <c r="BZ8229"/>
      <c r="CA8229"/>
      <c r="CB8229"/>
      <c r="CC8229"/>
      <c r="CD8229"/>
      <c r="CE8229"/>
      <c r="CF8229"/>
      <c r="CG8229"/>
      <c r="CH8229"/>
      <c r="CI8229"/>
      <c r="CJ8229"/>
      <c r="CK8229"/>
      <c r="CL8229"/>
      <c r="CM8229"/>
      <c r="CN8229"/>
      <c r="CO8229"/>
      <c r="CP8229"/>
      <c r="CQ8229"/>
      <c r="CR8229"/>
      <c r="CS8229"/>
      <c r="CT8229"/>
      <c r="CU8229"/>
      <c r="CV8229"/>
    </row>
    <row r="8230" spans="10:100" x14ac:dyDescent="0.25">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A8230"/>
      <c r="BB8230"/>
      <c r="BC8230"/>
      <c r="BD8230"/>
      <c r="BE8230"/>
      <c r="BF8230"/>
      <c r="BG8230"/>
      <c r="BH8230"/>
      <c r="BI8230"/>
      <c r="BJ8230"/>
      <c r="BK8230"/>
      <c r="BL8230"/>
      <c r="BM8230"/>
      <c r="BN8230"/>
      <c r="BO8230"/>
      <c r="BP8230"/>
      <c r="BQ8230"/>
      <c r="BR8230"/>
      <c r="BS8230"/>
      <c r="BT8230"/>
      <c r="BU8230"/>
      <c r="BV8230"/>
      <c r="BW8230"/>
      <c r="BX8230"/>
      <c r="BY8230"/>
      <c r="BZ8230"/>
      <c r="CA8230"/>
      <c r="CB8230"/>
      <c r="CC8230"/>
      <c r="CD8230"/>
      <c r="CE8230"/>
      <c r="CF8230"/>
      <c r="CG8230"/>
      <c r="CH8230"/>
      <c r="CI8230"/>
      <c r="CJ8230"/>
      <c r="CK8230"/>
      <c r="CL8230"/>
      <c r="CM8230"/>
      <c r="CN8230"/>
      <c r="CO8230"/>
      <c r="CP8230"/>
      <c r="CQ8230"/>
      <c r="CR8230"/>
      <c r="CS8230"/>
      <c r="CT8230"/>
      <c r="CU8230"/>
      <c r="CV8230"/>
    </row>
    <row r="8231" spans="10:100" x14ac:dyDescent="0.25">
      <c r="J8231"/>
      <c r="K8231"/>
      <c r="L8231"/>
      <c r="M8231"/>
      <c r="N8231"/>
      <c r="O8231"/>
      <c r="P8231"/>
      <c r="Q8231"/>
      <c r="R8231"/>
      <c r="S8231"/>
      <c r="T8231"/>
      <c r="U8231"/>
      <c r="V8231"/>
      <c r="W8231"/>
      <c r="X8231"/>
      <c r="Y8231"/>
      <c r="Z8231"/>
      <c r="AA8231"/>
      <c r="AB8231"/>
      <c r="AC8231"/>
      <c r="AD8231"/>
      <c r="AE8231"/>
      <c r="AF8231"/>
      <c r="AG8231"/>
      <c r="AH8231"/>
      <c r="AI8231"/>
      <c r="AJ8231"/>
      <c r="AK8231"/>
      <c r="AL8231"/>
      <c r="AM8231"/>
      <c r="AN8231"/>
      <c r="AO8231"/>
      <c r="AP8231"/>
      <c r="AQ8231"/>
      <c r="AR8231"/>
      <c r="AS8231"/>
      <c r="AT8231"/>
      <c r="AU8231"/>
      <c r="AV8231"/>
      <c r="AW8231"/>
      <c r="AX8231"/>
      <c r="AY8231"/>
      <c r="AZ8231"/>
      <c r="BA8231"/>
      <c r="BB8231"/>
      <c r="BC8231"/>
      <c r="BD8231"/>
      <c r="BE8231"/>
      <c r="BF8231"/>
      <c r="BG8231"/>
      <c r="BH8231"/>
      <c r="BI8231"/>
      <c r="BJ8231"/>
      <c r="BK8231"/>
      <c r="BL8231"/>
      <c r="BM8231"/>
      <c r="BN8231"/>
      <c r="BO8231"/>
      <c r="BP8231"/>
      <c r="BQ8231"/>
      <c r="BR8231"/>
      <c r="BS8231"/>
      <c r="BT8231"/>
      <c r="BU8231"/>
      <c r="BV8231"/>
      <c r="BW8231"/>
      <c r="BX8231"/>
      <c r="BY8231"/>
      <c r="BZ8231"/>
      <c r="CA8231"/>
      <c r="CB8231"/>
      <c r="CC8231"/>
      <c r="CD8231"/>
      <c r="CE8231"/>
      <c r="CF8231"/>
      <c r="CG8231"/>
      <c r="CH8231"/>
      <c r="CI8231"/>
      <c r="CJ8231"/>
      <c r="CK8231"/>
      <c r="CL8231"/>
      <c r="CM8231"/>
      <c r="CN8231"/>
      <c r="CO8231"/>
      <c r="CP8231"/>
      <c r="CQ8231"/>
      <c r="CR8231"/>
      <c r="CS8231"/>
      <c r="CT8231"/>
      <c r="CU8231"/>
      <c r="CV8231"/>
    </row>
    <row r="8232" spans="10:100" x14ac:dyDescent="0.25">
      <c r="J8232"/>
      <c r="K8232"/>
      <c r="L8232"/>
      <c r="M8232"/>
      <c r="N8232"/>
      <c r="O8232"/>
      <c r="P8232"/>
      <c r="Q8232"/>
      <c r="R8232"/>
      <c r="S8232"/>
      <c r="T8232"/>
      <c r="U8232"/>
      <c r="V8232"/>
      <c r="W8232"/>
      <c r="X8232"/>
      <c r="Y8232"/>
      <c r="Z8232"/>
      <c r="AA8232"/>
      <c r="AB8232"/>
      <c r="AC8232"/>
      <c r="AD8232"/>
      <c r="AE8232"/>
      <c r="AF8232"/>
      <c r="AG8232"/>
      <c r="AH8232"/>
      <c r="AI8232"/>
      <c r="AJ8232"/>
      <c r="AK8232"/>
      <c r="AL8232"/>
      <c r="AM8232"/>
      <c r="AN8232"/>
      <c r="AO8232"/>
      <c r="AP8232"/>
      <c r="AQ8232"/>
      <c r="AR8232"/>
      <c r="AS8232"/>
      <c r="AT8232"/>
      <c r="AU8232"/>
      <c r="AV8232"/>
      <c r="AW8232"/>
      <c r="AX8232"/>
      <c r="AY8232"/>
      <c r="AZ8232"/>
      <c r="BA8232"/>
      <c r="BB8232"/>
      <c r="BC8232"/>
      <c r="BD8232"/>
      <c r="BE8232"/>
      <c r="BF8232"/>
      <c r="BG8232"/>
      <c r="BH8232"/>
      <c r="BI8232"/>
      <c r="BJ8232"/>
      <c r="BK8232"/>
      <c r="BL8232"/>
      <c r="BM8232"/>
      <c r="BN8232"/>
      <c r="BO8232"/>
      <c r="BP8232"/>
      <c r="BQ8232"/>
      <c r="BR8232"/>
      <c r="BS8232"/>
      <c r="BT8232"/>
      <c r="BU8232"/>
      <c r="BV8232"/>
      <c r="BW8232"/>
      <c r="BX8232"/>
      <c r="BY8232"/>
      <c r="BZ8232"/>
      <c r="CA8232"/>
      <c r="CB8232"/>
      <c r="CC8232"/>
      <c r="CD8232"/>
      <c r="CE8232"/>
      <c r="CF8232"/>
      <c r="CG8232"/>
      <c r="CH8232"/>
      <c r="CI8232"/>
      <c r="CJ8232"/>
      <c r="CK8232"/>
      <c r="CL8232"/>
      <c r="CM8232"/>
      <c r="CN8232"/>
      <c r="CO8232"/>
      <c r="CP8232"/>
      <c r="CQ8232"/>
      <c r="CR8232"/>
      <c r="CS8232"/>
      <c r="CT8232"/>
      <c r="CU8232"/>
      <c r="CV8232"/>
    </row>
    <row r="8233" spans="10:100" x14ac:dyDescent="0.25">
      <c r="J8233"/>
      <c r="K8233"/>
      <c r="L8233"/>
      <c r="M8233"/>
      <c r="N8233"/>
      <c r="O8233"/>
      <c r="P8233"/>
      <c r="Q8233"/>
      <c r="R8233"/>
      <c r="S8233"/>
      <c r="T8233"/>
      <c r="U8233"/>
      <c r="V8233"/>
      <c r="W8233"/>
      <c r="X8233"/>
      <c r="Y8233"/>
      <c r="Z8233"/>
      <c r="AA8233"/>
      <c r="AB8233"/>
      <c r="AC8233"/>
      <c r="AD8233"/>
      <c r="AE8233"/>
      <c r="AF8233"/>
      <c r="AG8233"/>
      <c r="AH8233"/>
      <c r="AI8233"/>
      <c r="AJ8233"/>
      <c r="AK8233"/>
      <c r="AL8233"/>
      <c r="AM8233"/>
      <c r="AN8233"/>
      <c r="AO8233"/>
      <c r="AP8233"/>
      <c r="AQ8233"/>
      <c r="AR8233"/>
      <c r="AS8233"/>
      <c r="AT8233"/>
      <c r="AU8233"/>
      <c r="AV8233"/>
      <c r="AW8233"/>
      <c r="AX8233"/>
      <c r="AY8233"/>
      <c r="AZ8233"/>
      <c r="BA8233"/>
      <c r="BB8233"/>
      <c r="BC8233"/>
      <c r="BD8233"/>
      <c r="BE8233"/>
      <c r="BF8233"/>
      <c r="BG8233"/>
      <c r="BH8233"/>
      <c r="BI8233"/>
      <c r="BJ8233"/>
      <c r="BK8233"/>
      <c r="BL8233"/>
      <c r="BM8233"/>
      <c r="BN8233"/>
      <c r="BO8233"/>
      <c r="BP8233"/>
      <c r="BQ8233"/>
      <c r="BR8233"/>
      <c r="BS8233"/>
      <c r="BT8233"/>
      <c r="BU8233"/>
      <c r="BV8233"/>
      <c r="BW8233"/>
      <c r="BX8233"/>
      <c r="BY8233"/>
      <c r="BZ8233"/>
      <c r="CA8233"/>
      <c r="CB8233"/>
      <c r="CC8233"/>
      <c r="CD8233"/>
      <c r="CE8233"/>
      <c r="CF8233"/>
      <c r="CG8233"/>
      <c r="CH8233"/>
      <c r="CI8233"/>
      <c r="CJ8233"/>
      <c r="CK8233"/>
      <c r="CL8233"/>
      <c r="CM8233"/>
      <c r="CN8233"/>
      <c r="CO8233"/>
      <c r="CP8233"/>
      <c r="CQ8233"/>
      <c r="CR8233"/>
      <c r="CS8233"/>
      <c r="CT8233"/>
      <c r="CU8233"/>
      <c r="CV8233"/>
    </row>
    <row r="8234" spans="10:100" x14ac:dyDescent="0.25">
      <c r="J8234"/>
      <c r="K8234"/>
      <c r="L8234"/>
      <c r="M8234"/>
      <c r="N8234"/>
      <c r="O8234"/>
      <c r="P8234"/>
      <c r="Q8234"/>
      <c r="R8234"/>
      <c r="S8234"/>
      <c r="T8234"/>
      <c r="U8234"/>
      <c r="V8234"/>
      <c r="W8234"/>
      <c r="X8234"/>
      <c r="Y8234"/>
      <c r="Z8234"/>
      <c r="AA8234"/>
      <c r="AB8234"/>
      <c r="AC8234"/>
      <c r="AD8234"/>
      <c r="AE8234"/>
      <c r="AF8234"/>
      <c r="AG8234"/>
      <c r="AH8234"/>
      <c r="AI8234"/>
      <c r="AJ8234"/>
      <c r="AK8234"/>
      <c r="AL8234"/>
      <c r="AM8234"/>
      <c r="AN8234"/>
      <c r="AO8234"/>
      <c r="AP8234"/>
      <c r="AQ8234"/>
      <c r="AR8234"/>
      <c r="AS8234"/>
      <c r="AT8234"/>
      <c r="AU8234"/>
      <c r="AV8234"/>
      <c r="AW8234"/>
      <c r="AX8234"/>
      <c r="AY8234"/>
      <c r="AZ8234"/>
      <c r="BA8234"/>
      <c r="BB8234"/>
      <c r="BC8234"/>
      <c r="BD8234"/>
      <c r="BE8234"/>
      <c r="BF8234"/>
      <c r="BG8234"/>
      <c r="BH8234"/>
      <c r="BI8234"/>
      <c r="BJ8234"/>
      <c r="BK8234"/>
      <c r="BL8234"/>
      <c r="BM8234"/>
      <c r="BN8234"/>
      <c r="BO8234"/>
      <c r="BP8234"/>
      <c r="BQ8234"/>
      <c r="BR8234"/>
      <c r="BS8234"/>
      <c r="BT8234"/>
      <c r="BU8234"/>
      <c r="BV8234"/>
      <c r="BW8234"/>
      <c r="BX8234"/>
      <c r="BY8234"/>
      <c r="BZ8234"/>
      <c r="CA8234"/>
      <c r="CB8234"/>
      <c r="CC8234"/>
      <c r="CD8234"/>
      <c r="CE8234"/>
      <c r="CF8234"/>
      <c r="CG8234"/>
      <c r="CH8234"/>
      <c r="CI8234"/>
      <c r="CJ8234"/>
      <c r="CK8234"/>
      <c r="CL8234"/>
      <c r="CM8234"/>
      <c r="CN8234"/>
      <c r="CO8234"/>
      <c r="CP8234"/>
      <c r="CQ8234"/>
      <c r="CR8234"/>
      <c r="CS8234"/>
      <c r="CT8234"/>
      <c r="CU8234"/>
      <c r="CV8234"/>
    </row>
    <row r="8235" spans="10:100" x14ac:dyDescent="0.25">
      <c r="J8235"/>
      <c r="K8235"/>
      <c r="L8235"/>
      <c r="M8235"/>
      <c r="N8235"/>
      <c r="O8235"/>
      <c r="P8235"/>
      <c r="Q8235"/>
      <c r="R8235"/>
      <c r="S8235"/>
      <c r="T8235"/>
      <c r="U8235"/>
      <c r="V8235"/>
      <c r="W8235"/>
      <c r="X8235"/>
      <c r="Y8235"/>
      <c r="Z8235"/>
      <c r="AA8235"/>
      <c r="AB8235"/>
      <c r="AC8235"/>
      <c r="AD8235"/>
      <c r="AE8235"/>
      <c r="AF8235"/>
      <c r="AG8235"/>
      <c r="AH8235"/>
      <c r="AI8235"/>
      <c r="AJ8235"/>
      <c r="AK8235"/>
      <c r="AL8235"/>
      <c r="AM8235"/>
      <c r="AN8235"/>
      <c r="AO8235"/>
      <c r="AP8235"/>
      <c r="AQ8235"/>
      <c r="AR8235"/>
      <c r="AS8235"/>
      <c r="AT8235"/>
      <c r="AU8235"/>
      <c r="AV8235"/>
      <c r="AW8235"/>
      <c r="AX8235"/>
      <c r="AY8235"/>
      <c r="AZ8235"/>
      <c r="BA8235"/>
      <c r="BB8235"/>
      <c r="BC8235"/>
      <c r="BD8235"/>
      <c r="BE8235"/>
      <c r="BF8235"/>
      <c r="BG8235"/>
      <c r="BH8235"/>
      <c r="BI8235"/>
      <c r="BJ8235"/>
      <c r="BK8235"/>
      <c r="BL8235"/>
      <c r="BM8235"/>
      <c r="BN8235"/>
      <c r="BO8235"/>
      <c r="BP8235"/>
      <c r="BQ8235"/>
      <c r="BR8235"/>
      <c r="BS8235"/>
      <c r="BT8235"/>
      <c r="BU8235"/>
      <c r="BV8235"/>
      <c r="BW8235"/>
      <c r="BX8235"/>
      <c r="BY8235"/>
      <c r="BZ8235"/>
      <c r="CA8235"/>
      <c r="CB8235"/>
      <c r="CC8235"/>
      <c r="CD8235"/>
      <c r="CE8235"/>
      <c r="CF8235"/>
      <c r="CG8235"/>
      <c r="CH8235"/>
      <c r="CI8235"/>
      <c r="CJ8235"/>
      <c r="CK8235"/>
      <c r="CL8235"/>
      <c r="CM8235"/>
      <c r="CN8235"/>
      <c r="CO8235"/>
      <c r="CP8235"/>
      <c r="CQ8235"/>
      <c r="CR8235"/>
      <c r="CS8235"/>
      <c r="CT8235"/>
      <c r="CU8235"/>
      <c r="CV8235"/>
    </row>
    <row r="8236" spans="10:100" x14ac:dyDescent="0.25">
      <c r="J8236"/>
      <c r="K8236"/>
      <c r="L8236"/>
      <c r="M8236"/>
      <c r="N8236"/>
      <c r="O8236"/>
      <c r="P8236"/>
      <c r="Q8236"/>
      <c r="R8236"/>
      <c r="S8236"/>
      <c r="T8236"/>
      <c r="U8236"/>
      <c r="V8236"/>
      <c r="W8236"/>
      <c r="X8236"/>
      <c r="Y8236"/>
      <c r="Z8236"/>
      <c r="AA8236"/>
      <c r="AB8236"/>
      <c r="AC8236"/>
      <c r="AD8236"/>
      <c r="AE8236"/>
      <c r="AF8236"/>
      <c r="AG8236"/>
      <c r="AH8236"/>
      <c r="AI8236"/>
      <c r="AJ8236"/>
      <c r="AK8236"/>
      <c r="AL8236"/>
      <c r="AM8236"/>
      <c r="AN8236"/>
      <c r="AO8236"/>
      <c r="AP8236"/>
      <c r="AQ8236"/>
      <c r="AR8236"/>
      <c r="AS8236"/>
      <c r="AT8236"/>
      <c r="AU8236"/>
      <c r="AV8236"/>
      <c r="AW8236"/>
      <c r="AX8236"/>
      <c r="AY8236"/>
      <c r="AZ8236"/>
      <c r="BA8236"/>
      <c r="BB8236"/>
      <c r="BC8236"/>
      <c r="BD8236"/>
      <c r="BE8236"/>
      <c r="BF8236"/>
      <c r="BG8236"/>
      <c r="BH8236"/>
      <c r="BI8236"/>
      <c r="BJ8236"/>
      <c r="BK8236"/>
      <c r="BL8236"/>
      <c r="BM8236"/>
      <c r="BN8236"/>
      <c r="BO8236"/>
      <c r="BP8236"/>
      <c r="BQ8236"/>
      <c r="BR8236"/>
      <c r="BS8236"/>
      <c r="BT8236"/>
      <c r="BU8236"/>
      <c r="BV8236"/>
      <c r="BW8236"/>
      <c r="BX8236"/>
      <c r="BY8236"/>
      <c r="BZ8236"/>
      <c r="CA8236"/>
      <c r="CB8236"/>
      <c r="CC8236"/>
      <c r="CD8236"/>
      <c r="CE8236"/>
      <c r="CF8236"/>
      <c r="CG8236"/>
      <c r="CH8236"/>
      <c r="CI8236"/>
      <c r="CJ8236"/>
      <c r="CK8236"/>
      <c r="CL8236"/>
      <c r="CM8236"/>
      <c r="CN8236"/>
      <c r="CO8236"/>
      <c r="CP8236"/>
      <c r="CQ8236"/>
      <c r="CR8236"/>
      <c r="CS8236"/>
      <c r="CT8236"/>
      <c r="CU8236"/>
      <c r="CV8236"/>
    </row>
    <row r="8237" spans="10:100" x14ac:dyDescent="0.25">
      <c r="J8237"/>
      <c r="K8237"/>
      <c r="L8237"/>
      <c r="M8237"/>
      <c r="N8237"/>
      <c r="O8237"/>
      <c r="P8237"/>
      <c r="Q8237"/>
      <c r="R8237"/>
      <c r="S8237"/>
      <c r="T8237"/>
      <c r="U8237"/>
      <c r="V8237"/>
      <c r="W8237"/>
      <c r="X8237"/>
      <c r="Y8237"/>
      <c r="Z8237"/>
      <c r="AA8237"/>
      <c r="AB8237"/>
      <c r="AC8237"/>
      <c r="AD8237"/>
      <c r="AE8237"/>
      <c r="AF8237"/>
      <c r="AG8237"/>
      <c r="AH8237"/>
      <c r="AI8237"/>
      <c r="AJ8237"/>
      <c r="AK8237"/>
      <c r="AL8237"/>
      <c r="AM8237"/>
      <c r="AN8237"/>
      <c r="AO8237"/>
      <c r="AP8237"/>
      <c r="AQ8237"/>
      <c r="AR8237"/>
      <c r="AS8237"/>
      <c r="AT8237"/>
      <c r="AU8237"/>
      <c r="AV8237"/>
      <c r="AW8237"/>
      <c r="AX8237"/>
      <c r="AY8237"/>
      <c r="AZ8237"/>
      <c r="BA8237"/>
      <c r="BB8237"/>
      <c r="BC8237"/>
      <c r="BD8237"/>
      <c r="BE8237"/>
      <c r="BF8237"/>
      <c r="BG8237"/>
      <c r="BH8237"/>
      <c r="BI8237"/>
      <c r="BJ8237"/>
      <c r="BK8237"/>
      <c r="BL8237"/>
      <c r="BM8237"/>
      <c r="BN8237"/>
      <c r="BO8237"/>
      <c r="BP8237"/>
      <c r="BQ8237"/>
      <c r="BR8237"/>
      <c r="BS8237"/>
      <c r="BT8237"/>
      <c r="BU8237"/>
      <c r="BV8237"/>
      <c r="BW8237"/>
      <c r="BX8237"/>
      <c r="BY8237"/>
      <c r="BZ8237"/>
      <c r="CA8237"/>
      <c r="CB8237"/>
      <c r="CC8237"/>
      <c r="CD8237"/>
      <c r="CE8237"/>
      <c r="CF8237"/>
      <c r="CG8237"/>
      <c r="CH8237"/>
      <c r="CI8237"/>
      <c r="CJ8237"/>
      <c r="CK8237"/>
      <c r="CL8237"/>
      <c r="CM8237"/>
      <c r="CN8237"/>
      <c r="CO8237"/>
      <c r="CP8237"/>
      <c r="CQ8237"/>
      <c r="CR8237"/>
      <c r="CS8237"/>
      <c r="CT8237"/>
      <c r="CU8237"/>
      <c r="CV8237"/>
    </row>
    <row r="8238" spans="10:100" x14ac:dyDescent="0.25">
      <c r="J8238"/>
      <c r="K8238"/>
      <c r="L8238"/>
      <c r="M8238"/>
      <c r="N8238"/>
      <c r="O8238"/>
      <c r="P8238"/>
      <c r="Q8238"/>
      <c r="R8238"/>
      <c r="S8238"/>
      <c r="T8238"/>
      <c r="U8238"/>
      <c r="V8238"/>
      <c r="W8238"/>
      <c r="X8238"/>
      <c r="Y8238"/>
      <c r="Z8238"/>
      <c r="AA8238"/>
      <c r="AB8238"/>
      <c r="AC8238"/>
      <c r="AD8238"/>
      <c r="AE8238"/>
      <c r="AF8238"/>
      <c r="AG8238"/>
      <c r="AH8238"/>
      <c r="AI8238"/>
      <c r="AJ8238"/>
      <c r="AK8238"/>
      <c r="AL8238"/>
      <c r="AM8238"/>
      <c r="AN8238"/>
      <c r="AO8238"/>
      <c r="AP8238"/>
      <c r="AQ8238"/>
      <c r="AR8238"/>
      <c r="AS8238"/>
      <c r="AT8238"/>
      <c r="AU8238"/>
      <c r="AV8238"/>
      <c r="AW8238"/>
      <c r="AX8238"/>
      <c r="AY8238"/>
      <c r="AZ8238"/>
      <c r="BA8238"/>
      <c r="BB8238"/>
      <c r="BC8238"/>
      <c r="BD8238"/>
      <c r="BE8238"/>
      <c r="BF8238"/>
      <c r="BG8238"/>
      <c r="BH8238"/>
      <c r="BI8238"/>
      <c r="BJ8238"/>
      <c r="BK8238"/>
      <c r="BL8238"/>
      <c r="BM8238"/>
      <c r="BN8238"/>
      <c r="BO8238"/>
      <c r="BP8238"/>
      <c r="BQ8238"/>
      <c r="BR8238"/>
      <c r="BS8238"/>
      <c r="BT8238"/>
      <c r="BU8238"/>
      <c r="BV8238"/>
      <c r="BW8238"/>
      <c r="BX8238"/>
      <c r="BY8238"/>
      <c r="BZ8238"/>
      <c r="CA8238"/>
      <c r="CB8238"/>
      <c r="CC8238"/>
      <c r="CD8238"/>
      <c r="CE8238"/>
      <c r="CF8238"/>
      <c r="CG8238"/>
      <c r="CH8238"/>
      <c r="CI8238"/>
      <c r="CJ8238"/>
      <c r="CK8238"/>
      <c r="CL8238"/>
      <c r="CM8238"/>
      <c r="CN8238"/>
      <c r="CO8238"/>
      <c r="CP8238"/>
      <c r="CQ8238"/>
      <c r="CR8238"/>
      <c r="CS8238"/>
      <c r="CT8238"/>
      <c r="CU8238"/>
      <c r="CV8238"/>
    </row>
    <row r="8239" spans="10:100" x14ac:dyDescent="0.25">
      <c r="J8239"/>
      <c r="K8239"/>
      <c r="L8239"/>
      <c r="M8239"/>
      <c r="N8239"/>
      <c r="O8239"/>
      <c r="P8239"/>
      <c r="Q8239"/>
      <c r="R8239"/>
      <c r="S8239"/>
      <c r="T8239"/>
      <c r="U8239"/>
      <c r="V8239"/>
      <c r="W8239"/>
      <c r="X8239"/>
      <c r="Y8239"/>
      <c r="Z8239"/>
      <c r="AA8239"/>
      <c r="AB8239"/>
      <c r="AC8239"/>
      <c r="AD8239"/>
      <c r="AE8239"/>
      <c r="AF8239"/>
      <c r="AG8239"/>
      <c r="AH8239"/>
      <c r="AI8239"/>
      <c r="AJ8239"/>
      <c r="AK8239"/>
      <c r="AL8239"/>
      <c r="AM8239"/>
      <c r="AN8239"/>
      <c r="AO8239"/>
      <c r="AP8239"/>
      <c r="AQ8239"/>
      <c r="AR8239"/>
      <c r="AS8239"/>
      <c r="AT8239"/>
      <c r="AU8239"/>
      <c r="AV8239"/>
      <c r="AW8239"/>
      <c r="AX8239"/>
      <c r="AY8239"/>
      <c r="AZ8239"/>
      <c r="BA8239"/>
      <c r="BB8239"/>
      <c r="BC8239"/>
      <c r="BD8239"/>
      <c r="BE8239"/>
      <c r="BF8239"/>
      <c r="BG8239"/>
      <c r="BH8239"/>
      <c r="BI8239"/>
      <c r="BJ8239"/>
      <c r="BK8239"/>
      <c r="BL8239"/>
      <c r="BM8239"/>
      <c r="BN8239"/>
      <c r="BO8239"/>
      <c r="BP8239"/>
      <c r="BQ8239"/>
      <c r="BR8239"/>
      <c r="BS8239"/>
      <c r="BT8239"/>
      <c r="BU8239"/>
      <c r="BV8239"/>
      <c r="BW8239"/>
      <c r="BX8239"/>
      <c r="BY8239"/>
      <c r="BZ8239"/>
      <c r="CA8239"/>
      <c r="CB8239"/>
      <c r="CC8239"/>
      <c r="CD8239"/>
      <c r="CE8239"/>
      <c r="CF8239"/>
      <c r="CG8239"/>
      <c r="CH8239"/>
      <c r="CI8239"/>
      <c r="CJ8239"/>
      <c r="CK8239"/>
      <c r="CL8239"/>
      <c r="CM8239"/>
      <c r="CN8239"/>
      <c r="CO8239"/>
      <c r="CP8239"/>
      <c r="CQ8239"/>
      <c r="CR8239"/>
      <c r="CS8239"/>
      <c r="CT8239"/>
      <c r="CU8239"/>
      <c r="CV8239"/>
    </row>
    <row r="8240" spans="10:100" x14ac:dyDescent="0.25">
      <c r="J8240"/>
      <c r="K8240"/>
      <c r="L8240"/>
      <c r="M8240"/>
      <c r="N8240"/>
      <c r="O8240"/>
      <c r="P8240"/>
      <c r="Q8240"/>
      <c r="R8240"/>
      <c r="S8240"/>
      <c r="T8240"/>
      <c r="U8240"/>
      <c r="V8240"/>
      <c r="W8240"/>
      <c r="X8240"/>
      <c r="Y8240"/>
      <c r="Z8240"/>
      <c r="AA8240"/>
      <c r="AB8240"/>
      <c r="AC8240"/>
      <c r="AD8240"/>
      <c r="AE8240"/>
      <c r="AF8240"/>
      <c r="AG8240"/>
      <c r="AH8240"/>
      <c r="AI8240"/>
      <c r="AJ8240"/>
      <c r="AK8240"/>
      <c r="AL8240"/>
      <c r="AM8240"/>
      <c r="AN8240"/>
      <c r="AO8240"/>
      <c r="AP8240"/>
      <c r="AQ8240"/>
      <c r="AR8240"/>
      <c r="AS8240"/>
      <c r="AT8240"/>
      <c r="AU8240"/>
      <c r="AV8240"/>
      <c r="AW8240"/>
      <c r="AX8240"/>
      <c r="AY8240"/>
      <c r="AZ8240"/>
      <c r="BA8240"/>
      <c r="BB8240"/>
      <c r="BC8240"/>
      <c r="BD8240"/>
      <c r="BE8240"/>
      <c r="BF8240"/>
      <c r="BG8240"/>
      <c r="BH8240"/>
      <c r="BI8240"/>
      <c r="BJ8240"/>
      <c r="BK8240"/>
      <c r="BL8240"/>
      <c r="BM8240"/>
      <c r="BN8240"/>
      <c r="BO8240"/>
      <c r="BP8240"/>
      <c r="BQ8240"/>
      <c r="BR8240"/>
      <c r="BS8240"/>
      <c r="BT8240"/>
      <c r="BU8240"/>
      <c r="BV8240"/>
      <c r="BW8240"/>
      <c r="BX8240"/>
      <c r="BY8240"/>
      <c r="BZ8240"/>
      <c r="CA8240"/>
      <c r="CB8240"/>
      <c r="CC8240"/>
      <c r="CD8240"/>
      <c r="CE8240"/>
      <c r="CF8240"/>
      <c r="CG8240"/>
      <c r="CH8240"/>
      <c r="CI8240"/>
      <c r="CJ8240"/>
      <c r="CK8240"/>
      <c r="CL8240"/>
      <c r="CM8240"/>
      <c r="CN8240"/>
      <c r="CO8240"/>
      <c r="CP8240"/>
      <c r="CQ8240"/>
      <c r="CR8240"/>
      <c r="CS8240"/>
      <c r="CT8240"/>
      <c r="CU8240"/>
      <c r="CV8240"/>
    </row>
    <row r="8241" spans="10:100" x14ac:dyDescent="0.25">
      <c r="J8241"/>
      <c r="K8241"/>
      <c r="L8241"/>
      <c r="M8241"/>
      <c r="N8241"/>
      <c r="O8241"/>
      <c r="P8241"/>
      <c r="Q8241"/>
      <c r="R8241"/>
      <c r="S8241"/>
      <c r="T8241"/>
      <c r="U8241"/>
      <c r="V8241"/>
      <c r="W8241"/>
      <c r="X8241"/>
      <c r="Y8241"/>
      <c r="Z8241"/>
      <c r="AA8241"/>
      <c r="AB8241"/>
      <c r="AC8241"/>
      <c r="AD8241"/>
      <c r="AE8241"/>
      <c r="AF8241"/>
      <c r="AG8241"/>
      <c r="AH8241"/>
      <c r="AI8241"/>
      <c r="AJ8241"/>
      <c r="AK8241"/>
      <c r="AL8241"/>
      <c r="AM8241"/>
      <c r="AN8241"/>
      <c r="AO8241"/>
      <c r="AP8241"/>
      <c r="AQ8241"/>
      <c r="AR8241"/>
      <c r="AS8241"/>
      <c r="AT8241"/>
      <c r="AU8241"/>
      <c r="AV8241"/>
      <c r="AW8241"/>
      <c r="AX8241"/>
      <c r="AY8241"/>
      <c r="AZ8241"/>
      <c r="BA8241"/>
      <c r="BB8241"/>
      <c r="BC8241"/>
      <c r="BD8241"/>
      <c r="BE8241"/>
      <c r="BF8241"/>
      <c r="BG8241"/>
      <c r="BH8241"/>
      <c r="BI8241"/>
      <c r="BJ8241"/>
      <c r="BK8241"/>
      <c r="BL8241"/>
      <c r="BM8241"/>
      <c r="BN8241"/>
      <c r="BO8241"/>
      <c r="BP8241"/>
      <c r="BQ8241"/>
      <c r="BR8241"/>
      <c r="BS8241"/>
      <c r="BT8241"/>
      <c r="BU8241"/>
      <c r="BV8241"/>
      <c r="BW8241"/>
      <c r="BX8241"/>
      <c r="BY8241"/>
      <c r="BZ8241"/>
      <c r="CA8241"/>
      <c r="CB8241"/>
      <c r="CC8241"/>
      <c r="CD8241"/>
      <c r="CE8241"/>
      <c r="CF8241"/>
      <c r="CG8241"/>
      <c r="CH8241"/>
      <c r="CI8241"/>
      <c r="CJ8241"/>
      <c r="CK8241"/>
      <c r="CL8241"/>
      <c r="CM8241"/>
      <c r="CN8241"/>
      <c r="CO8241"/>
      <c r="CP8241"/>
      <c r="CQ8241"/>
      <c r="CR8241"/>
      <c r="CS8241"/>
      <c r="CT8241"/>
      <c r="CU8241"/>
      <c r="CV8241"/>
    </row>
    <row r="8242" spans="10:100" x14ac:dyDescent="0.25">
      <c r="J8242"/>
      <c r="K8242"/>
      <c r="L8242"/>
      <c r="M8242"/>
      <c r="N8242"/>
      <c r="O8242"/>
      <c r="P8242"/>
      <c r="Q8242"/>
      <c r="R8242"/>
      <c r="S8242"/>
      <c r="T8242"/>
      <c r="U8242"/>
      <c r="V8242"/>
      <c r="W8242"/>
      <c r="X8242"/>
      <c r="Y8242"/>
      <c r="Z8242"/>
      <c r="AA8242"/>
      <c r="AB8242"/>
      <c r="AC8242"/>
      <c r="AD8242"/>
      <c r="AE8242"/>
      <c r="AF8242"/>
      <c r="AG8242"/>
      <c r="AH8242"/>
      <c r="AI8242"/>
      <c r="AJ8242"/>
      <c r="AK8242"/>
      <c r="AL8242"/>
      <c r="AM8242"/>
      <c r="AN8242"/>
      <c r="AO8242"/>
      <c r="AP8242"/>
      <c r="AQ8242"/>
      <c r="AR8242"/>
      <c r="AS8242"/>
      <c r="AT8242"/>
      <c r="AU8242"/>
      <c r="AV8242"/>
      <c r="AW8242"/>
      <c r="AX8242"/>
      <c r="AY8242"/>
      <c r="AZ8242"/>
      <c r="BA8242"/>
      <c r="BB8242"/>
      <c r="BC8242"/>
      <c r="BD8242"/>
      <c r="BE8242"/>
      <c r="BF8242"/>
      <c r="BG8242"/>
      <c r="BH8242"/>
      <c r="BI8242"/>
      <c r="BJ8242"/>
      <c r="BK8242"/>
      <c r="BL8242"/>
      <c r="BM8242"/>
      <c r="BN8242"/>
      <c r="BO8242"/>
      <c r="BP8242"/>
      <c r="BQ8242"/>
      <c r="BR8242"/>
      <c r="BS8242"/>
      <c r="BT8242"/>
      <c r="BU8242"/>
      <c r="BV8242"/>
      <c r="BW8242"/>
      <c r="BX8242"/>
      <c r="BY8242"/>
      <c r="BZ8242"/>
      <c r="CA8242"/>
      <c r="CB8242"/>
      <c r="CC8242"/>
      <c r="CD8242"/>
      <c r="CE8242"/>
      <c r="CF8242"/>
      <c r="CG8242"/>
      <c r="CH8242"/>
      <c r="CI8242"/>
      <c r="CJ8242"/>
      <c r="CK8242"/>
      <c r="CL8242"/>
      <c r="CM8242"/>
      <c r="CN8242"/>
      <c r="CO8242"/>
      <c r="CP8242"/>
      <c r="CQ8242"/>
      <c r="CR8242"/>
      <c r="CS8242"/>
      <c r="CT8242"/>
      <c r="CU8242"/>
      <c r="CV8242"/>
    </row>
    <row r="8243" spans="10:100" x14ac:dyDescent="0.25">
      <c r="J8243"/>
      <c r="K8243"/>
      <c r="L8243"/>
      <c r="M8243"/>
      <c r="N8243"/>
      <c r="O8243"/>
      <c r="P8243"/>
      <c r="Q8243"/>
      <c r="R8243"/>
      <c r="S8243"/>
      <c r="T8243"/>
      <c r="U8243"/>
      <c r="V8243"/>
      <c r="W8243"/>
      <c r="X8243"/>
      <c r="Y8243"/>
      <c r="Z8243"/>
      <c r="AA8243"/>
      <c r="AB8243"/>
      <c r="AC8243"/>
      <c r="AD8243"/>
      <c r="AE8243"/>
      <c r="AF8243"/>
      <c r="AG8243"/>
      <c r="AH8243"/>
      <c r="AI8243"/>
      <c r="AJ8243"/>
      <c r="AK8243"/>
      <c r="AL8243"/>
      <c r="AM8243"/>
      <c r="AN8243"/>
      <c r="AO8243"/>
      <c r="AP8243"/>
      <c r="AQ8243"/>
      <c r="AR8243"/>
      <c r="AS8243"/>
      <c r="AT8243"/>
      <c r="AU8243"/>
      <c r="AV8243"/>
      <c r="AW8243"/>
      <c r="AX8243"/>
      <c r="AY8243"/>
      <c r="AZ8243"/>
      <c r="BA8243"/>
      <c r="BB8243"/>
      <c r="BC8243"/>
      <c r="BD8243"/>
      <c r="BE8243"/>
      <c r="BF8243"/>
      <c r="BG8243"/>
      <c r="BH8243"/>
      <c r="BI8243"/>
      <c r="BJ8243"/>
      <c r="BK8243"/>
      <c r="BL8243"/>
      <c r="BM8243"/>
      <c r="BN8243"/>
      <c r="BO8243"/>
      <c r="BP8243"/>
      <c r="BQ8243"/>
      <c r="BR8243"/>
      <c r="BS8243"/>
      <c r="BT8243"/>
      <c r="BU8243"/>
      <c r="BV8243"/>
      <c r="BW8243"/>
      <c r="BX8243"/>
      <c r="BY8243"/>
      <c r="BZ8243"/>
      <c r="CA8243"/>
      <c r="CB8243"/>
      <c r="CC8243"/>
      <c r="CD8243"/>
      <c r="CE8243"/>
      <c r="CF8243"/>
      <c r="CG8243"/>
      <c r="CH8243"/>
      <c r="CI8243"/>
      <c r="CJ8243"/>
      <c r="CK8243"/>
      <c r="CL8243"/>
      <c r="CM8243"/>
      <c r="CN8243"/>
      <c r="CO8243"/>
      <c r="CP8243"/>
      <c r="CQ8243"/>
      <c r="CR8243"/>
      <c r="CS8243"/>
      <c r="CT8243"/>
      <c r="CU8243"/>
      <c r="CV8243"/>
    </row>
    <row r="8244" spans="10:100" x14ac:dyDescent="0.25">
      <c r="J8244"/>
      <c r="K8244"/>
      <c r="L8244"/>
      <c r="M8244"/>
      <c r="N8244"/>
      <c r="O8244"/>
      <c r="P8244"/>
      <c r="Q8244"/>
      <c r="R8244"/>
      <c r="S8244"/>
      <c r="T8244"/>
      <c r="U8244"/>
      <c r="V8244"/>
      <c r="W8244"/>
      <c r="X8244"/>
      <c r="Y8244"/>
      <c r="Z8244"/>
      <c r="AA8244"/>
      <c r="AB8244"/>
      <c r="AC8244"/>
      <c r="AD8244"/>
      <c r="AE8244"/>
      <c r="AF8244"/>
      <c r="AG8244"/>
      <c r="AH8244"/>
      <c r="AI8244"/>
      <c r="AJ8244"/>
      <c r="AK8244"/>
      <c r="AL8244"/>
      <c r="AM8244"/>
      <c r="AN8244"/>
      <c r="AO8244"/>
      <c r="AP8244"/>
      <c r="AQ8244"/>
      <c r="AR8244"/>
      <c r="AS8244"/>
      <c r="AT8244"/>
      <c r="AU8244"/>
      <c r="AV8244"/>
      <c r="AW8244"/>
      <c r="AX8244"/>
      <c r="AY8244"/>
      <c r="AZ8244"/>
      <c r="BA8244"/>
      <c r="BB8244"/>
      <c r="BC8244"/>
      <c r="BD8244"/>
      <c r="BE8244"/>
      <c r="BF8244"/>
      <c r="BG8244"/>
      <c r="BH8244"/>
      <c r="BI8244"/>
      <c r="BJ8244"/>
      <c r="BK8244"/>
      <c r="BL8244"/>
      <c r="BM8244"/>
      <c r="BN8244"/>
      <c r="BO8244"/>
      <c r="BP8244"/>
      <c r="BQ8244"/>
      <c r="BR8244"/>
      <c r="BS8244"/>
      <c r="BT8244"/>
      <c r="BU8244"/>
      <c r="BV8244"/>
      <c r="BW8244"/>
      <c r="BX8244"/>
      <c r="BY8244"/>
      <c r="BZ8244"/>
      <c r="CA8244"/>
      <c r="CB8244"/>
      <c r="CC8244"/>
      <c r="CD8244"/>
      <c r="CE8244"/>
      <c r="CF8244"/>
      <c r="CG8244"/>
      <c r="CH8244"/>
      <c r="CI8244"/>
      <c r="CJ8244"/>
      <c r="CK8244"/>
      <c r="CL8244"/>
      <c r="CM8244"/>
      <c r="CN8244"/>
      <c r="CO8244"/>
      <c r="CP8244"/>
      <c r="CQ8244"/>
      <c r="CR8244"/>
      <c r="CS8244"/>
      <c r="CT8244"/>
      <c r="CU8244"/>
      <c r="CV8244"/>
    </row>
    <row r="8245" spans="10:100" x14ac:dyDescent="0.25">
      <c r="J8245"/>
      <c r="K8245"/>
      <c r="L8245"/>
      <c r="M8245"/>
      <c r="N8245"/>
      <c r="O8245"/>
      <c r="P8245"/>
      <c r="Q8245"/>
      <c r="R8245"/>
      <c r="S8245"/>
      <c r="T8245"/>
      <c r="U8245"/>
      <c r="V8245"/>
      <c r="W8245"/>
      <c r="X8245"/>
      <c r="Y8245"/>
      <c r="Z8245"/>
      <c r="AA8245"/>
      <c r="AB8245"/>
      <c r="AC8245"/>
      <c r="AD8245"/>
      <c r="AE8245"/>
      <c r="AF8245"/>
      <c r="AG8245"/>
      <c r="AH8245"/>
      <c r="AI8245"/>
      <c r="AJ8245"/>
      <c r="AK8245"/>
      <c r="AL8245"/>
      <c r="AM8245"/>
      <c r="AN8245"/>
      <c r="AO8245"/>
      <c r="AP8245"/>
      <c r="AQ8245"/>
      <c r="AR8245"/>
      <c r="AS8245"/>
      <c r="AT8245"/>
      <c r="AU8245"/>
      <c r="AV8245"/>
      <c r="AW8245"/>
      <c r="AX8245"/>
      <c r="AY8245"/>
      <c r="AZ8245"/>
      <c r="BA8245"/>
      <c r="BB8245"/>
      <c r="BC8245"/>
      <c r="BD8245"/>
      <c r="BE8245"/>
      <c r="BF8245"/>
      <c r="BG8245"/>
      <c r="BH8245"/>
      <c r="BI8245"/>
      <c r="BJ8245"/>
      <c r="BK8245"/>
      <c r="BL8245"/>
      <c r="BM8245"/>
      <c r="BN8245"/>
      <c r="BO8245"/>
      <c r="BP8245"/>
      <c r="BQ8245"/>
      <c r="BR8245"/>
      <c r="BS8245"/>
      <c r="BT8245"/>
      <c r="BU8245"/>
      <c r="BV8245"/>
      <c r="BW8245"/>
      <c r="BX8245"/>
      <c r="BY8245"/>
      <c r="BZ8245"/>
      <c r="CA8245"/>
      <c r="CB8245"/>
      <c r="CC8245"/>
      <c r="CD8245"/>
      <c r="CE8245"/>
      <c r="CF8245"/>
      <c r="CG8245"/>
      <c r="CH8245"/>
      <c r="CI8245"/>
      <c r="CJ8245"/>
      <c r="CK8245"/>
      <c r="CL8245"/>
      <c r="CM8245"/>
      <c r="CN8245"/>
      <c r="CO8245"/>
      <c r="CP8245"/>
      <c r="CQ8245"/>
      <c r="CR8245"/>
      <c r="CS8245"/>
      <c r="CT8245"/>
      <c r="CU8245"/>
      <c r="CV8245"/>
    </row>
    <row r="8246" spans="10:100" x14ac:dyDescent="0.25">
      <c r="J8246"/>
      <c r="K8246"/>
      <c r="L8246"/>
      <c r="M8246"/>
      <c r="N8246"/>
      <c r="O8246"/>
      <c r="P8246"/>
      <c r="Q8246"/>
      <c r="R8246"/>
      <c r="S8246"/>
      <c r="T8246"/>
      <c r="U8246"/>
      <c r="V8246"/>
      <c r="W8246"/>
      <c r="X8246"/>
      <c r="Y8246"/>
      <c r="Z8246"/>
      <c r="AA8246"/>
      <c r="AB8246"/>
      <c r="AC8246"/>
      <c r="AD8246"/>
      <c r="AE8246"/>
      <c r="AF8246"/>
      <c r="AG8246"/>
      <c r="AH8246"/>
      <c r="AI8246"/>
      <c r="AJ8246"/>
      <c r="AK8246"/>
      <c r="AL8246"/>
      <c r="AM8246"/>
      <c r="AN8246"/>
      <c r="AO8246"/>
      <c r="AP8246"/>
      <c r="AQ8246"/>
      <c r="AR8246"/>
      <c r="AS8246"/>
      <c r="AT8246"/>
      <c r="AU8246"/>
      <c r="AV8246"/>
      <c r="AW8246"/>
      <c r="AX8246"/>
      <c r="AY8246"/>
      <c r="AZ8246"/>
      <c r="BA8246"/>
      <c r="BB8246"/>
      <c r="BC8246"/>
      <c r="BD8246"/>
      <c r="BE8246"/>
      <c r="BF8246"/>
      <c r="BG8246"/>
      <c r="BH8246"/>
      <c r="BI8246"/>
      <c r="BJ8246"/>
      <c r="BK8246"/>
      <c r="BL8246"/>
      <c r="BM8246"/>
      <c r="BN8246"/>
      <c r="BO8246"/>
      <c r="BP8246"/>
      <c r="BQ8246"/>
      <c r="BR8246"/>
      <c r="BS8246"/>
      <c r="BT8246"/>
      <c r="BU8246"/>
      <c r="BV8246"/>
      <c r="BW8246"/>
      <c r="BX8246"/>
      <c r="BY8246"/>
      <c r="BZ8246"/>
      <c r="CA8246"/>
      <c r="CB8246"/>
      <c r="CC8246"/>
      <c r="CD8246"/>
      <c r="CE8246"/>
      <c r="CF8246"/>
      <c r="CG8246"/>
      <c r="CH8246"/>
      <c r="CI8246"/>
      <c r="CJ8246"/>
      <c r="CK8246"/>
      <c r="CL8246"/>
      <c r="CM8246"/>
      <c r="CN8246"/>
      <c r="CO8246"/>
      <c r="CP8246"/>
      <c r="CQ8246"/>
      <c r="CR8246"/>
      <c r="CS8246"/>
      <c r="CT8246"/>
      <c r="CU8246"/>
      <c r="CV8246"/>
    </row>
    <row r="8247" spans="10:100" x14ac:dyDescent="0.25">
      <c r="J8247"/>
      <c r="K8247"/>
      <c r="L8247"/>
      <c r="M8247"/>
      <c r="N8247"/>
      <c r="O8247"/>
      <c r="P8247"/>
      <c r="Q8247"/>
      <c r="R8247"/>
      <c r="S8247"/>
      <c r="T8247"/>
      <c r="U8247"/>
      <c r="V8247"/>
      <c r="W8247"/>
      <c r="X8247"/>
      <c r="Y8247"/>
      <c r="Z8247"/>
      <c r="AA8247"/>
      <c r="AB8247"/>
      <c r="AC8247"/>
      <c r="AD8247"/>
      <c r="AE8247"/>
      <c r="AF8247"/>
      <c r="AG8247"/>
      <c r="AH8247"/>
      <c r="AI8247"/>
      <c r="AJ8247"/>
      <c r="AK8247"/>
      <c r="AL8247"/>
      <c r="AM8247"/>
      <c r="AN8247"/>
      <c r="AO8247"/>
      <c r="AP8247"/>
      <c r="AQ8247"/>
      <c r="AR8247"/>
      <c r="AS8247"/>
      <c r="AT8247"/>
      <c r="AU8247"/>
      <c r="AV8247"/>
      <c r="AW8247"/>
      <c r="AX8247"/>
      <c r="AY8247"/>
      <c r="AZ8247"/>
      <c r="BA8247"/>
      <c r="BB8247"/>
      <c r="BC8247"/>
      <c r="BD8247"/>
      <c r="BE8247"/>
      <c r="BF8247"/>
      <c r="BG8247"/>
      <c r="BH8247"/>
      <c r="BI8247"/>
      <c r="BJ8247"/>
      <c r="BK8247"/>
      <c r="BL8247"/>
      <c r="BM8247"/>
      <c r="BN8247"/>
      <c r="BO8247"/>
      <c r="BP8247"/>
      <c r="BQ8247"/>
      <c r="BR8247"/>
      <c r="BS8247"/>
      <c r="BT8247"/>
      <c r="BU8247"/>
      <c r="BV8247"/>
      <c r="BW8247"/>
      <c r="BX8247"/>
      <c r="BY8247"/>
      <c r="BZ8247"/>
      <c r="CA8247"/>
      <c r="CB8247"/>
      <c r="CC8247"/>
      <c r="CD8247"/>
      <c r="CE8247"/>
      <c r="CF8247"/>
      <c r="CG8247"/>
      <c r="CH8247"/>
      <c r="CI8247"/>
      <c r="CJ8247"/>
      <c r="CK8247"/>
      <c r="CL8247"/>
      <c r="CM8247"/>
      <c r="CN8247"/>
      <c r="CO8247"/>
      <c r="CP8247"/>
      <c r="CQ8247"/>
      <c r="CR8247"/>
      <c r="CS8247"/>
      <c r="CT8247"/>
      <c r="CU8247"/>
      <c r="CV8247"/>
    </row>
    <row r="8248" spans="10:100" x14ac:dyDescent="0.25">
      <c r="J8248"/>
      <c r="K8248"/>
      <c r="L8248"/>
      <c r="M8248"/>
      <c r="N8248"/>
      <c r="O8248"/>
      <c r="P8248"/>
      <c r="Q8248"/>
      <c r="R8248"/>
      <c r="S8248"/>
      <c r="T8248"/>
      <c r="U8248"/>
      <c r="V8248"/>
      <c r="W8248"/>
      <c r="X8248"/>
      <c r="Y8248"/>
      <c r="Z8248"/>
      <c r="AA8248"/>
      <c r="AB8248"/>
      <c r="AC8248"/>
      <c r="AD8248"/>
      <c r="AE8248"/>
      <c r="AF8248"/>
      <c r="AG8248"/>
      <c r="AH8248"/>
      <c r="AI8248"/>
      <c r="AJ8248"/>
      <c r="AK8248"/>
      <c r="AL8248"/>
      <c r="AM8248"/>
      <c r="AN8248"/>
      <c r="AO8248"/>
      <c r="AP8248"/>
      <c r="AQ8248"/>
      <c r="AR8248"/>
      <c r="AS8248"/>
      <c r="AT8248"/>
      <c r="AU8248"/>
      <c r="AV8248"/>
      <c r="AW8248"/>
      <c r="AX8248"/>
      <c r="AY8248"/>
      <c r="AZ8248"/>
      <c r="BA8248"/>
      <c r="BB8248"/>
      <c r="BC8248"/>
      <c r="BD8248"/>
      <c r="BE8248"/>
      <c r="BF8248"/>
      <c r="BG8248"/>
      <c r="BH8248"/>
      <c r="BI8248"/>
      <c r="BJ8248"/>
      <c r="BK8248"/>
      <c r="BL8248"/>
      <c r="BM8248"/>
      <c r="BN8248"/>
      <c r="BO8248"/>
      <c r="BP8248"/>
      <c r="BQ8248"/>
      <c r="BR8248"/>
      <c r="BS8248"/>
      <c r="BT8248"/>
      <c r="BU8248"/>
      <c r="BV8248"/>
      <c r="BW8248"/>
      <c r="BX8248"/>
      <c r="BY8248"/>
      <c r="BZ8248"/>
      <c r="CA8248"/>
      <c r="CB8248"/>
      <c r="CC8248"/>
      <c r="CD8248"/>
      <c r="CE8248"/>
      <c r="CF8248"/>
      <c r="CG8248"/>
      <c r="CH8248"/>
      <c r="CI8248"/>
      <c r="CJ8248"/>
      <c r="CK8248"/>
      <c r="CL8248"/>
      <c r="CM8248"/>
      <c r="CN8248"/>
      <c r="CO8248"/>
      <c r="CP8248"/>
      <c r="CQ8248"/>
      <c r="CR8248"/>
      <c r="CS8248"/>
      <c r="CT8248"/>
      <c r="CU8248"/>
      <c r="CV8248"/>
    </row>
    <row r="8249" spans="10:100" x14ac:dyDescent="0.25">
      <c r="J8249"/>
      <c r="K8249"/>
      <c r="L8249"/>
      <c r="M8249"/>
      <c r="N8249"/>
      <c r="O8249"/>
      <c r="P8249"/>
      <c r="Q8249"/>
      <c r="R8249"/>
      <c r="S8249"/>
      <c r="T8249"/>
      <c r="U8249"/>
      <c r="V8249"/>
      <c r="W8249"/>
      <c r="X8249"/>
      <c r="Y8249"/>
      <c r="Z8249"/>
      <c r="AA8249"/>
      <c r="AB8249"/>
      <c r="AC8249"/>
      <c r="AD8249"/>
      <c r="AE8249"/>
      <c r="AF8249"/>
      <c r="AG8249"/>
      <c r="AH8249"/>
      <c r="AI8249"/>
      <c r="AJ8249"/>
      <c r="AK8249"/>
      <c r="AL8249"/>
      <c r="AM8249"/>
      <c r="AN8249"/>
      <c r="AO8249"/>
      <c r="AP8249"/>
      <c r="AQ8249"/>
      <c r="AR8249"/>
      <c r="AS8249"/>
      <c r="AT8249"/>
      <c r="AU8249"/>
      <c r="AV8249"/>
      <c r="AW8249"/>
      <c r="AX8249"/>
      <c r="AY8249"/>
      <c r="AZ8249"/>
      <c r="BA8249"/>
      <c r="BB8249"/>
      <c r="BC8249"/>
      <c r="BD8249"/>
      <c r="BE8249"/>
      <c r="BF8249"/>
      <c r="BG8249"/>
      <c r="BH8249"/>
      <c r="BI8249"/>
      <c r="BJ8249"/>
      <c r="BK8249"/>
      <c r="BL8249"/>
      <c r="BM8249"/>
      <c r="BN8249"/>
      <c r="BO8249"/>
      <c r="BP8249"/>
      <c r="BQ8249"/>
      <c r="BR8249"/>
      <c r="BS8249"/>
      <c r="BT8249"/>
      <c r="BU8249"/>
      <c r="BV8249"/>
      <c r="BW8249"/>
      <c r="BX8249"/>
      <c r="BY8249"/>
      <c r="BZ8249"/>
      <c r="CA8249"/>
      <c r="CB8249"/>
      <c r="CC8249"/>
      <c r="CD8249"/>
      <c r="CE8249"/>
      <c r="CF8249"/>
      <c r="CG8249"/>
      <c r="CH8249"/>
      <c r="CI8249"/>
      <c r="CJ8249"/>
      <c r="CK8249"/>
      <c r="CL8249"/>
      <c r="CM8249"/>
      <c r="CN8249"/>
      <c r="CO8249"/>
      <c r="CP8249"/>
      <c r="CQ8249"/>
      <c r="CR8249"/>
      <c r="CS8249"/>
      <c r="CT8249"/>
      <c r="CU8249"/>
      <c r="CV8249"/>
    </row>
    <row r="8250" spans="10:100" x14ac:dyDescent="0.25">
      <c r="J8250"/>
      <c r="K8250"/>
      <c r="L8250"/>
      <c r="M8250"/>
      <c r="N8250"/>
      <c r="O8250"/>
      <c r="P8250"/>
      <c r="Q8250"/>
      <c r="R8250"/>
      <c r="S8250"/>
      <c r="T8250"/>
      <c r="U8250"/>
      <c r="V8250"/>
      <c r="W8250"/>
      <c r="X8250"/>
      <c r="Y8250"/>
      <c r="Z8250"/>
      <c r="AA8250"/>
      <c r="AB8250"/>
      <c r="AC8250"/>
      <c r="AD8250"/>
      <c r="AE8250"/>
      <c r="AF8250"/>
      <c r="AG8250"/>
      <c r="AH8250"/>
      <c r="AI8250"/>
      <c r="AJ8250"/>
      <c r="AK8250"/>
      <c r="AL8250"/>
      <c r="AM8250"/>
      <c r="AN8250"/>
      <c r="AO8250"/>
      <c r="AP8250"/>
      <c r="AQ8250"/>
      <c r="AR8250"/>
      <c r="AS8250"/>
      <c r="AT8250"/>
      <c r="AU8250"/>
      <c r="AV8250"/>
      <c r="AW8250"/>
      <c r="AX8250"/>
      <c r="AY8250"/>
      <c r="AZ8250"/>
      <c r="BA8250"/>
      <c r="BB8250"/>
      <c r="BC8250"/>
      <c r="BD8250"/>
      <c r="BE8250"/>
      <c r="BF8250"/>
      <c r="BG8250"/>
      <c r="BH8250"/>
      <c r="BI8250"/>
      <c r="BJ8250"/>
      <c r="BK8250"/>
      <c r="BL8250"/>
      <c r="BM8250"/>
      <c r="BN8250"/>
      <c r="BO8250"/>
      <c r="BP8250"/>
      <c r="BQ8250"/>
      <c r="BR8250"/>
      <c r="BS8250"/>
      <c r="BT8250"/>
      <c r="BU8250"/>
      <c r="BV8250"/>
      <c r="BW8250"/>
      <c r="BX8250"/>
      <c r="BY8250"/>
      <c r="BZ8250"/>
      <c r="CA8250"/>
      <c r="CB8250"/>
      <c r="CC8250"/>
      <c r="CD8250"/>
      <c r="CE8250"/>
      <c r="CF8250"/>
      <c r="CG8250"/>
      <c r="CH8250"/>
      <c r="CI8250"/>
      <c r="CJ8250"/>
      <c r="CK8250"/>
      <c r="CL8250"/>
      <c r="CM8250"/>
      <c r="CN8250"/>
      <c r="CO8250"/>
      <c r="CP8250"/>
      <c r="CQ8250"/>
      <c r="CR8250"/>
      <c r="CS8250"/>
      <c r="CT8250"/>
      <c r="CU8250"/>
      <c r="CV8250"/>
    </row>
    <row r="8251" spans="10:100" x14ac:dyDescent="0.25">
      <c r="J8251"/>
      <c r="K8251"/>
      <c r="L8251"/>
      <c r="M8251"/>
      <c r="N8251"/>
      <c r="O8251"/>
      <c r="P8251"/>
      <c r="Q8251"/>
      <c r="R8251"/>
      <c r="S8251"/>
      <c r="T8251"/>
      <c r="U8251"/>
      <c r="V8251"/>
      <c r="W8251"/>
      <c r="X8251"/>
      <c r="Y8251"/>
      <c r="Z8251"/>
      <c r="AA8251"/>
      <c r="AB8251"/>
      <c r="AC8251"/>
      <c r="AD8251"/>
      <c r="AE8251"/>
      <c r="AF8251"/>
      <c r="AG8251"/>
      <c r="AH8251"/>
      <c r="AI8251"/>
      <c r="AJ8251"/>
      <c r="AK8251"/>
      <c r="AL8251"/>
      <c r="AM8251"/>
      <c r="AN8251"/>
      <c r="AO8251"/>
      <c r="AP8251"/>
      <c r="AQ8251"/>
      <c r="AR8251"/>
      <c r="AS8251"/>
      <c r="AT8251"/>
      <c r="AU8251"/>
      <c r="AV8251"/>
      <c r="AW8251"/>
      <c r="AX8251"/>
      <c r="AY8251"/>
      <c r="AZ8251"/>
      <c r="BA8251"/>
      <c r="BB8251"/>
      <c r="BC8251"/>
      <c r="BD8251"/>
      <c r="BE8251"/>
      <c r="BF8251"/>
      <c r="BG8251"/>
      <c r="BH8251"/>
      <c r="BI8251"/>
      <c r="BJ8251"/>
      <c r="BK8251"/>
      <c r="BL8251"/>
      <c r="BM8251"/>
      <c r="BN8251"/>
      <c r="BO8251"/>
      <c r="BP8251"/>
      <c r="BQ8251"/>
      <c r="BR8251"/>
      <c r="BS8251"/>
      <c r="BT8251"/>
      <c r="BU8251"/>
      <c r="BV8251"/>
      <c r="BW8251"/>
      <c r="BX8251"/>
      <c r="BY8251"/>
      <c r="BZ8251"/>
      <c r="CA8251"/>
      <c r="CB8251"/>
      <c r="CC8251"/>
      <c r="CD8251"/>
      <c r="CE8251"/>
      <c r="CF8251"/>
      <c r="CG8251"/>
      <c r="CH8251"/>
      <c r="CI8251"/>
      <c r="CJ8251"/>
      <c r="CK8251"/>
      <c r="CL8251"/>
      <c r="CM8251"/>
      <c r="CN8251"/>
      <c r="CO8251"/>
      <c r="CP8251"/>
      <c r="CQ8251"/>
      <c r="CR8251"/>
      <c r="CS8251"/>
      <c r="CT8251"/>
      <c r="CU8251"/>
      <c r="CV8251"/>
    </row>
    <row r="8252" spans="10:100" x14ac:dyDescent="0.25">
      <c r="J8252"/>
      <c r="K8252"/>
      <c r="L8252"/>
      <c r="M8252"/>
      <c r="N8252"/>
      <c r="O8252"/>
      <c r="P8252"/>
      <c r="Q8252"/>
      <c r="R8252"/>
      <c r="S8252"/>
      <c r="T8252"/>
      <c r="U8252"/>
      <c r="V8252"/>
      <c r="W8252"/>
      <c r="X8252"/>
      <c r="Y8252"/>
      <c r="Z8252"/>
      <c r="AA8252"/>
      <c r="AB8252"/>
      <c r="AC8252"/>
      <c r="AD8252"/>
      <c r="AE8252"/>
      <c r="AF8252"/>
      <c r="AG8252"/>
      <c r="AH8252"/>
      <c r="AI8252"/>
      <c r="AJ8252"/>
      <c r="AK8252"/>
      <c r="AL8252"/>
      <c r="AM8252"/>
      <c r="AN8252"/>
      <c r="AO8252"/>
      <c r="AP8252"/>
      <c r="AQ8252"/>
      <c r="AR8252"/>
      <c r="AS8252"/>
      <c r="AT8252"/>
      <c r="AU8252"/>
      <c r="AV8252"/>
      <c r="AW8252"/>
      <c r="AX8252"/>
      <c r="AY8252"/>
      <c r="AZ8252"/>
      <c r="BA8252"/>
      <c r="BB8252"/>
      <c r="BC8252"/>
      <c r="BD8252"/>
      <c r="BE8252"/>
      <c r="BF8252"/>
      <c r="BG8252"/>
      <c r="BH8252"/>
      <c r="BI8252"/>
      <c r="BJ8252"/>
      <c r="BK8252"/>
      <c r="BL8252"/>
      <c r="BM8252"/>
      <c r="BN8252"/>
      <c r="BO8252"/>
      <c r="BP8252"/>
      <c r="BQ8252"/>
      <c r="BR8252"/>
      <c r="BS8252"/>
      <c r="BT8252"/>
      <c r="BU8252"/>
      <c r="BV8252"/>
      <c r="BW8252"/>
      <c r="BX8252"/>
      <c r="BY8252"/>
      <c r="BZ8252"/>
      <c r="CA8252"/>
      <c r="CB8252"/>
      <c r="CC8252"/>
      <c r="CD8252"/>
      <c r="CE8252"/>
      <c r="CF8252"/>
      <c r="CG8252"/>
      <c r="CH8252"/>
      <c r="CI8252"/>
      <c r="CJ8252"/>
      <c r="CK8252"/>
      <c r="CL8252"/>
      <c r="CM8252"/>
      <c r="CN8252"/>
      <c r="CO8252"/>
      <c r="CP8252"/>
      <c r="CQ8252"/>
      <c r="CR8252"/>
      <c r="CS8252"/>
      <c r="CT8252"/>
      <c r="CU8252"/>
      <c r="CV8252"/>
    </row>
    <row r="8253" spans="10:100" x14ac:dyDescent="0.25">
      <c r="J8253"/>
      <c r="K8253"/>
      <c r="L8253"/>
      <c r="M8253"/>
      <c r="N8253"/>
      <c r="O8253"/>
      <c r="P8253"/>
      <c r="Q8253"/>
      <c r="R8253"/>
      <c r="S8253"/>
      <c r="T8253"/>
      <c r="U8253"/>
      <c r="V8253"/>
      <c r="W8253"/>
      <c r="X8253"/>
      <c r="Y8253"/>
      <c r="Z8253"/>
      <c r="AA8253"/>
      <c r="AB8253"/>
      <c r="AC8253"/>
      <c r="AD8253"/>
      <c r="AE8253"/>
      <c r="AF8253"/>
      <c r="AG8253"/>
      <c r="AH8253"/>
      <c r="AI8253"/>
      <c r="AJ8253"/>
      <c r="AK8253"/>
      <c r="AL8253"/>
      <c r="AM8253"/>
      <c r="AN8253"/>
      <c r="AO8253"/>
      <c r="AP8253"/>
      <c r="AQ8253"/>
      <c r="AR8253"/>
      <c r="AS8253"/>
      <c r="AT8253"/>
      <c r="AU8253"/>
      <c r="AV8253"/>
      <c r="AW8253"/>
      <c r="AX8253"/>
      <c r="AY8253"/>
      <c r="AZ8253"/>
      <c r="BA8253"/>
      <c r="BB8253"/>
      <c r="BC8253"/>
      <c r="BD8253"/>
      <c r="BE8253"/>
      <c r="BF8253"/>
      <c r="BG8253"/>
      <c r="BH8253"/>
      <c r="BI8253"/>
      <c r="BJ8253"/>
      <c r="BK8253"/>
      <c r="BL8253"/>
      <c r="BM8253"/>
      <c r="BN8253"/>
      <c r="BO8253"/>
      <c r="BP8253"/>
      <c r="BQ8253"/>
      <c r="BR8253"/>
      <c r="BS8253"/>
      <c r="BT8253"/>
      <c r="BU8253"/>
      <c r="BV8253"/>
      <c r="BW8253"/>
      <c r="BX8253"/>
      <c r="BY8253"/>
      <c r="BZ8253"/>
      <c r="CA8253"/>
      <c r="CB8253"/>
      <c r="CC8253"/>
      <c r="CD8253"/>
      <c r="CE8253"/>
      <c r="CF8253"/>
      <c r="CG8253"/>
      <c r="CH8253"/>
      <c r="CI8253"/>
      <c r="CJ8253"/>
      <c r="CK8253"/>
      <c r="CL8253"/>
      <c r="CM8253"/>
      <c r="CN8253"/>
      <c r="CO8253"/>
      <c r="CP8253"/>
      <c r="CQ8253"/>
      <c r="CR8253"/>
      <c r="CS8253"/>
      <c r="CT8253"/>
      <c r="CU8253"/>
      <c r="CV8253"/>
    </row>
    <row r="8254" spans="10:100" x14ac:dyDescent="0.25">
      <c r="J8254"/>
      <c r="K8254"/>
      <c r="L8254"/>
      <c r="M8254"/>
      <c r="N8254"/>
      <c r="O8254"/>
      <c r="P8254"/>
      <c r="Q8254"/>
      <c r="R8254"/>
      <c r="S8254"/>
      <c r="T8254"/>
      <c r="U8254"/>
      <c r="V8254"/>
      <c r="W8254"/>
      <c r="X8254"/>
      <c r="Y8254"/>
      <c r="Z8254"/>
      <c r="AA8254"/>
      <c r="AB8254"/>
      <c r="AC8254"/>
      <c r="AD8254"/>
      <c r="AE8254"/>
      <c r="AF8254"/>
      <c r="AG8254"/>
      <c r="AH8254"/>
      <c r="AI8254"/>
      <c r="AJ8254"/>
      <c r="AK8254"/>
      <c r="AL8254"/>
      <c r="AM8254"/>
      <c r="AN8254"/>
      <c r="AO8254"/>
      <c r="AP8254"/>
      <c r="AQ8254"/>
      <c r="AR8254"/>
      <c r="AS8254"/>
      <c r="AT8254"/>
      <c r="AU8254"/>
      <c r="AV8254"/>
      <c r="AW8254"/>
      <c r="AX8254"/>
      <c r="AY8254"/>
      <c r="AZ8254"/>
      <c r="BA8254"/>
      <c r="BB8254"/>
      <c r="BC8254"/>
      <c r="BD8254"/>
      <c r="BE8254"/>
      <c r="BF8254"/>
      <c r="BG8254"/>
      <c r="BH8254"/>
      <c r="BI8254"/>
      <c r="BJ8254"/>
      <c r="BK8254"/>
      <c r="BL8254"/>
      <c r="BM8254"/>
      <c r="BN8254"/>
      <c r="BO8254"/>
      <c r="BP8254"/>
      <c r="BQ8254"/>
      <c r="BR8254"/>
      <c r="BS8254"/>
      <c r="BT8254"/>
      <c r="BU8254"/>
      <c r="BV8254"/>
      <c r="BW8254"/>
      <c r="BX8254"/>
      <c r="BY8254"/>
      <c r="BZ8254"/>
      <c r="CA8254"/>
      <c r="CB8254"/>
      <c r="CC8254"/>
      <c r="CD8254"/>
      <c r="CE8254"/>
      <c r="CF8254"/>
      <c r="CG8254"/>
      <c r="CH8254"/>
      <c r="CI8254"/>
      <c r="CJ8254"/>
      <c r="CK8254"/>
      <c r="CL8254"/>
      <c r="CM8254"/>
      <c r="CN8254"/>
      <c r="CO8254"/>
      <c r="CP8254"/>
      <c r="CQ8254"/>
      <c r="CR8254"/>
      <c r="CS8254"/>
      <c r="CT8254"/>
      <c r="CU8254"/>
      <c r="CV8254"/>
    </row>
    <row r="8255" spans="10:100" x14ac:dyDescent="0.25">
      <c r="J8255"/>
      <c r="K8255"/>
      <c r="L8255"/>
      <c r="M8255"/>
      <c r="N8255"/>
      <c r="O8255"/>
      <c r="P8255"/>
      <c r="Q8255"/>
      <c r="R8255"/>
      <c r="S8255"/>
      <c r="T8255"/>
      <c r="U8255"/>
      <c r="V8255"/>
      <c r="W8255"/>
      <c r="X8255"/>
      <c r="Y8255"/>
      <c r="Z8255"/>
      <c r="AA8255"/>
      <c r="AB8255"/>
      <c r="AC8255"/>
      <c r="AD8255"/>
      <c r="AE8255"/>
      <c r="AF8255"/>
      <c r="AG8255"/>
      <c r="AH8255"/>
      <c r="AI8255"/>
      <c r="AJ8255"/>
      <c r="AK8255"/>
      <c r="AL8255"/>
      <c r="AM8255"/>
      <c r="AN8255"/>
      <c r="AO8255"/>
      <c r="AP8255"/>
      <c r="AQ8255"/>
      <c r="AR8255"/>
      <c r="AS8255"/>
      <c r="AT8255"/>
      <c r="AU8255"/>
      <c r="AV8255"/>
      <c r="AW8255"/>
      <c r="AX8255"/>
      <c r="AY8255"/>
      <c r="AZ8255"/>
      <c r="BA8255"/>
      <c r="BB8255"/>
      <c r="BC8255"/>
      <c r="BD8255"/>
      <c r="BE8255"/>
      <c r="BF8255"/>
      <c r="BG8255"/>
      <c r="BH8255"/>
      <c r="BI8255"/>
      <c r="BJ8255"/>
      <c r="BK8255"/>
      <c r="BL8255"/>
      <c r="BM8255"/>
      <c r="BN8255"/>
      <c r="BO8255"/>
      <c r="BP8255"/>
      <c r="BQ8255"/>
      <c r="BR8255"/>
      <c r="BS8255"/>
      <c r="BT8255"/>
      <c r="BU8255"/>
      <c r="BV8255"/>
      <c r="BW8255"/>
      <c r="BX8255"/>
      <c r="BY8255"/>
      <c r="BZ8255"/>
      <c r="CA8255"/>
      <c r="CB8255"/>
      <c r="CC8255"/>
      <c r="CD8255"/>
      <c r="CE8255"/>
      <c r="CF8255"/>
      <c r="CG8255"/>
      <c r="CH8255"/>
      <c r="CI8255"/>
      <c r="CJ8255"/>
      <c r="CK8255"/>
      <c r="CL8255"/>
      <c r="CM8255"/>
      <c r="CN8255"/>
      <c r="CO8255"/>
      <c r="CP8255"/>
      <c r="CQ8255"/>
      <c r="CR8255"/>
      <c r="CS8255"/>
      <c r="CT8255"/>
      <c r="CU8255"/>
      <c r="CV8255"/>
    </row>
    <row r="8256" spans="10:100" x14ac:dyDescent="0.25">
      <c r="J8256"/>
      <c r="K8256"/>
      <c r="L8256"/>
      <c r="M8256"/>
      <c r="N8256"/>
      <c r="O8256"/>
      <c r="P8256"/>
      <c r="Q8256"/>
      <c r="R8256"/>
      <c r="S8256"/>
      <c r="T8256"/>
      <c r="U8256"/>
      <c r="V8256"/>
      <c r="W8256"/>
      <c r="X8256"/>
      <c r="Y8256"/>
      <c r="Z8256"/>
      <c r="AA8256"/>
      <c r="AB8256"/>
      <c r="AC8256"/>
      <c r="AD8256"/>
      <c r="AE8256"/>
      <c r="AF8256"/>
      <c r="AG8256"/>
      <c r="AH8256"/>
      <c r="AI8256"/>
      <c r="AJ8256"/>
      <c r="AK8256"/>
      <c r="AL8256"/>
      <c r="AM8256"/>
      <c r="AN8256"/>
      <c r="AO8256"/>
      <c r="AP8256"/>
      <c r="AQ8256"/>
      <c r="AR8256"/>
      <c r="AS8256"/>
      <c r="AT8256"/>
      <c r="AU8256"/>
      <c r="AV8256"/>
      <c r="AW8256"/>
      <c r="AX8256"/>
      <c r="AY8256"/>
      <c r="AZ8256"/>
      <c r="BA8256"/>
      <c r="BB8256"/>
      <c r="BC8256"/>
      <c r="BD8256"/>
      <c r="BE8256"/>
      <c r="BF8256"/>
      <c r="BG8256"/>
      <c r="BH8256"/>
      <c r="BI8256"/>
      <c r="BJ8256"/>
      <c r="BK8256"/>
      <c r="BL8256"/>
      <c r="BM8256"/>
      <c r="BN8256"/>
      <c r="BO8256"/>
      <c r="BP8256"/>
      <c r="BQ8256"/>
      <c r="BR8256"/>
      <c r="BS8256"/>
      <c r="BT8256"/>
      <c r="BU8256"/>
      <c r="BV8256"/>
      <c r="BW8256"/>
      <c r="BX8256"/>
      <c r="BY8256"/>
      <c r="BZ8256"/>
      <c r="CA8256"/>
      <c r="CB8256"/>
      <c r="CC8256"/>
      <c r="CD8256"/>
      <c r="CE8256"/>
      <c r="CF8256"/>
      <c r="CG8256"/>
      <c r="CH8256"/>
      <c r="CI8256"/>
      <c r="CJ8256"/>
      <c r="CK8256"/>
      <c r="CL8256"/>
      <c r="CM8256"/>
      <c r="CN8256"/>
      <c r="CO8256"/>
      <c r="CP8256"/>
      <c r="CQ8256"/>
      <c r="CR8256"/>
      <c r="CS8256"/>
      <c r="CT8256"/>
      <c r="CU8256"/>
      <c r="CV8256"/>
    </row>
    <row r="8257" spans="10:100" x14ac:dyDescent="0.25">
      <c r="J8257"/>
      <c r="K8257"/>
      <c r="L8257"/>
      <c r="M8257"/>
      <c r="N8257"/>
      <c r="O8257"/>
      <c r="P8257"/>
      <c r="Q8257"/>
      <c r="R8257"/>
      <c r="S8257"/>
      <c r="T8257"/>
      <c r="U8257"/>
      <c r="V8257"/>
      <c r="W8257"/>
      <c r="X8257"/>
      <c r="Y8257"/>
      <c r="Z8257"/>
      <c r="AA8257"/>
      <c r="AB8257"/>
      <c r="AC8257"/>
      <c r="AD8257"/>
      <c r="AE8257"/>
      <c r="AF8257"/>
      <c r="AG8257"/>
      <c r="AH8257"/>
      <c r="AI8257"/>
      <c r="AJ8257"/>
      <c r="AK8257"/>
      <c r="AL8257"/>
      <c r="AM8257"/>
      <c r="AN8257"/>
      <c r="AO8257"/>
      <c r="AP8257"/>
      <c r="AQ8257"/>
      <c r="AR8257"/>
      <c r="AS8257"/>
      <c r="AT8257"/>
      <c r="AU8257"/>
      <c r="AV8257"/>
      <c r="AW8257"/>
      <c r="AX8257"/>
      <c r="AY8257"/>
      <c r="AZ8257"/>
      <c r="BA8257"/>
      <c r="BB8257"/>
      <c r="BC8257"/>
      <c r="BD8257"/>
      <c r="BE8257"/>
      <c r="BF8257"/>
      <c r="BG8257"/>
      <c r="BH8257"/>
      <c r="BI8257"/>
      <c r="BJ8257"/>
      <c r="BK8257"/>
      <c r="BL8257"/>
      <c r="BM8257"/>
      <c r="BN8257"/>
      <c r="BO8257"/>
      <c r="BP8257"/>
      <c r="BQ8257"/>
      <c r="BR8257"/>
      <c r="BS8257"/>
      <c r="BT8257"/>
      <c r="BU8257"/>
      <c r="BV8257"/>
      <c r="BW8257"/>
      <c r="BX8257"/>
      <c r="BY8257"/>
      <c r="BZ8257"/>
      <c r="CA8257"/>
      <c r="CB8257"/>
      <c r="CC8257"/>
      <c r="CD8257"/>
      <c r="CE8257"/>
      <c r="CF8257"/>
      <c r="CG8257"/>
      <c r="CH8257"/>
      <c r="CI8257"/>
      <c r="CJ8257"/>
      <c r="CK8257"/>
      <c r="CL8257"/>
      <c r="CM8257"/>
      <c r="CN8257"/>
      <c r="CO8257"/>
      <c r="CP8257"/>
      <c r="CQ8257"/>
      <c r="CR8257"/>
      <c r="CS8257"/>
      <c r="CT8257"/>
      <c r="CU8257"/>
      <c r="CV8257"/>
    </row>
    <row r="8258" spans="10:100" x14ac:dyDescent="0.25">
      <c r="J8258"/>
      <c r="K8258"/>
      <c r="L8258"/>
      <c r="M8258"/>
      <c r="N8258"/>
      <c r="O8258"/>
      <c r="P8258"/>
      <c r="Q8258"/>
      <c r="R8258"/>
      <c r="S8258"/>
      <c r="T8258"/>
      <c r="U8258"/>
      <c r="V8258"/>
      <c r="W8258"/>
      <c r="X8258"/>
      <c r="Y8258"/>
      <c r="Z8258"/>
      <c r="AA8258"/>
      <c r="AB8258"/>
      <c r="AC8258"/>
      <c r="AD8258"/>
      <c r="AE8258"/>
      <c r="AF8258"/>
      <c r="AG8258"/>
      <c r="AH8258"/>
      <c r="AI8258"/>
      <c r="AJ8258"/>
      <c r="AK8258"/>
      <c r="AL8258"/>
      <c r="AM8258"/>
      <c r="AN8258"/>
      <c r="AO8258"/>
      <c r="AP8258"/>
      <c r="AQ8258"/>
      <c r="AR8258"/>
      <c r="AS8258"/>
      <c r="AT8258"/>
      <c r="AU8258"/>
      <c r="AV8258"/>
      <c r="AW8258"/>
      <c r="AX8258"/>
      <c r="AY8258"/>
      <c r="AZ8258"/>
      <c r="BA8258"/>
      <c r="BB8258"/>
      <c r="BC8258"/>
      <c r="BD8258"/>
      <c r="BE8258"/>
      <c r="BF8258"/>
      <c r="BG8258"/>
      <c r="BH8258"/>
      <c r="BI8258"/>
      <c r="BJ8258"/>
      <c r="BK8258"/>
      <c r="BL8258"/>
      <c r="BM8258"/>
      <c r="BN8258"/>
      <c r="BO8258"/>
      <c r="BP8258"/>
      <c r="BQ8258"/>
      <c r="BR8258"/>
      <c r="BS8258"/>
      <c r="BT8258"/>
      <c r="BU8258"/>
      <c r="BV8258"/>
      <c r="BW8258"/>
      <c r="BX8258"/>
      <c r="BY8258"/>
      <c r="BZ8258"/>
      <c r="CA8258"/>
      <c r="CB8258"/>
      <c r="CC8258"/>
      <c r="CD8258"/>
      <c r="CE8258"/>
      <c r="CF8258"/>
      <c r="CG8258"/>
      <c r="CH8258"/>
      <c r="CI8258"/>
      <c r="CJ8258"/>
      <c r="CK8258"/>
      <c r="CL8258"/>
      <c r="CM8258"/>
      <c r="CN8258"/>
      <c r="CO8258"/>
      <c r="CP8258"/>
      <c r="CQ8258"/>
      <c r="CR8258"/>
      <c r="CS8258"/>
      <c r="CT8258"/>
      <c r="CU8258"/>
      <c r="CV8258"/>
    </row>
    <row r="8259" spans="10:100" x14ac:dyDescent="0.25">
      <c r="J8259"/>
      <c r="K8259"/>
      <c r="L8259"/>
      <c r="M8259"/>
      <c r="N8259"/>
      <c r="O8259"/>
      <c r="P8259"/>
      <c r="Q8259"/>
      <c r="R8259"/>
      <c r="S8259"/>
      <c r="T8259"/>
      <c r="U8259"/>
      <c r="V8259"/>
      <c r="W8259"/>
      <c r="X8259"/>
      <c r="Y8259"/>
      <c r="Z8259"/>
      <c r="AA8259"/>
      <c r="AB8259"/>
      <c r="AC8259"/>
      <c r="AD8259"/>
      <c r="AE8259"/>
      <c r="AF8259"/>
      <c r="AG8259"/>
      <c r="AH8259"/>
      <c r="AI8259"/>
      <c r="AJ8259"/>
      <c r="AK8259"/>
      <c r="AL8259"/>
      <c r="AM8259"/>
      <c r="AN8259"/>
      <c r="AO8259"/>
      <c r="AP8259"/>
      <c r="AQ8259"/>
      <c r="AR8259"/>
      <c r="AS8259"/>
      <c r="AT8259"/>
      <c r="AU8259"/>
      <c r="AV8259"/>
      <c r="AW8259"/>
      <c r="AX8259"/>
      <c r="AY8259"/>
      <c r="AZ8259"/>
      <c r="BA8259"/>
      <c r="BB8259"/>
      <c r="BC8259"/>
      <c r="BD8259"/>
      <c r="BE8259"/>
      <c r="BF8259"/>
      <c r="BG8259"/>
      <c r="BH8259"/>
      <c r="BI8259"/>
      <c r="BJ8259"/>
      <c r="BK8259"/>
      <c r="BL8259"/>
      <c r="BM8259"/>
      <c r="BN8259"/>
      <c r="BO8259"/>
      <c r="BP8259"/>
      <c r="BQ8259"/>
      <c r="BR8259"/>
      <c r="BS8259"/>
      <c r="BT8259"/>
      <c r="BU8259"/>
      <c r="BV8259"/>
      <c r="BW8259"/>
      <c r="BX8259"/>
      <c r="BY8259"/>
      <c r="BZ8259"/>
      <c r="CA8259"/>
      <c r="CB8259"/>
      <c r="CC8259"/>
      <c r="CD8259"/>
      <c r="CE8259"/>
      <c r="CF8259"/>
      <c r="CG8259"/>
      <c r="CH8259"/>
      <c r="CI8259"/>
      <c r="CJ8259"/>
      <c r="CK8259"/>
      <c r="CL8259"/>
      <c r="CM8259"/>
      <c r="CN8259"/>
      <c r="CO8259"/>
      <c r="CP8259"/>
      <c r="CQ8259"/>
      <c r="CR8259"/>
      <c r="CS8259"/>
      <c r="CT8259"/>
      <c r="CU8259"/>
      <c r="CV8259"/>
    </row>
    <row r="8260" spans="10:100" x14ac:dyDescent="0.25">
      <c r="J8260"/>
      <c r="K8260"/>
      <c r="L8260"/>
      <c r="M8260"/>
      <c r="N8260"/>
      <c r="O8260"/>
      <c r="P8260"/>
      <c r="Q8260"/>
      <c r="R8260"/>
      <c r="S8260"/>
      <c r="T8260"/>
      <c r="U8260"/>
      <c r="V8260"/>
      <c r="W8260"/>
      <c r="X8260"/>
      <c r="Y8260"/>
      <c r="Z8260"/>
      <c r="AA8260"/>
      <c r="AB8260"/>
      <c r="AC8260"/>
      <c r="AD8260"/>
      <c r="AE8260"/>
      <c r="AF8260"/>
      <c r="AG8260"/>
      <c r="AH8260"/>
      <c r="AI8260"/>
      <c r="AJ8260"/>
      <c r="AK8260"/>
      <c r="AL8260"/>
      <c r="AM8260"/>
      <c r="AN8260"/>
      <c r="AO8260"/>
      <c r="AP8260"/>
      <c r="AQ8260"/>
      <c r="AR8260"/>
      <c r="AS8260"/>
      <c r="AT8260"/>
      <c r="AU8260"/>
      <c r="AV8260"/>
      <c r="AW8260"/>
      <c r="AX8260"/>
      <c r="AY8260"/>
      <c r="AZ8260"/>
      <c r="BA8260"/>
      <c r="BB8260"/>
      <c r="BC8260"/>
      <c r="BD8260"/>
      <c r="BE8260"/>
      <c r="BF8260"/>
      <c r="BG8260"/>
      <c r="BH8260"/>
      <c r="BI8260"/>
      <c r="BJ8260"/>
      <c r="BK8260"/>
      <c r="BL8260"/>
      <c r="BM8260"/>
      <c r="BN8260"/>
      <c r="BO8260"/>
      <c r="BP8260"/>
      <c r="BQ8260"/>
      <c r="BR8260"/>
      <c r="BS8260"/>
      <c r="BT8260"/>
      <c r="BU8260"/>
      <c r="BV8260"/>
      <c r="BW8260"/>
      <c r="BX8260"/>
      <c r="BY8260"/>
      <c r="BZ8260"/>
      <c r="CA8260"/>
      <c r="CB8260"/>
      <c r="CC8260"/>
      <c r="CD8260"/>
      <c r="CE8260"/>
      <c r="CF8260"/>
      <c r="CG8260"/>
      <c r="CH8260"/>
      <c r="CI8260"/>
      <c r="CJ8260"/>
      <c r="CK8260"/>
      <c r="CL8260"/>
      <c r="CM8260"/>
      <c r="CN8260"/>
      <c r="CO8260"/>
      <c r="CP8260"/>
      <c r="CQ8260"/>
      <c r="CR8260"/>
      <c r="CS8260"/>
      <c r="CT8260"/>
      <c r="CU8260"/>
      <c r="CV8260"/>
    </row>
    <row r="8261" spans="10:100" x14ac:dyDescent="0.25">
      <c r="J8261"/>
      <c r="K8261"/>
      <c r="L8261"/>
      <c r="M8261"/>
      <c r="N8261"/>
      <c r="O8261"/>
      <c r="P8261"/>
      <c r="Q8261"/>
      <c r="R8261"/>
      <c r="S8261"/>
      <c r="T8261"/>
      <c r="U8261"/>
      <c r="V8261"/>
      <c r="W8261"/>
      <c r="X8261"/>
      <c r="Y8261"/>
      <c r="Z8261"/>
      <c r="AA8261"/>
      <c r="AB8261"/>
      <c r="AC8261"/>
      <c r="AD8261"/>
      <c r="AE8261"/>
      <c r="AF8261"/>
      <c r="AG8261"/>
      <c r="AH8261"/>
      <c r="AI8261"/>
      <c r="AJ8261"/>
      <c r="AK8261"/>
      <c r="AL8261"/>
      <c r="AM8261"/>
      <c r="AN8261"/>
      <c r="AO8261"/>
      <c r="AP8261"/>
      <c r="AQ8261"/>
      <c r="AR8261"/>
      <c r="AS8261"/>
      <c r="AT8261"/>
      <c r="AU8261"/>
      <c r="AV8261"/>
      <c r="AW8261"/>
      <c r="AX8261"/>
      <c r="AY8261"/>
      <c r="AZ8261"/>
      <c r="BA8261"/>
      <c r="BB8261"/>
      <c r="BC8261"/>
      <c r="BD8261"/>
      <c r="BE8261"/>
      <c r="BF8261"/>
      <c r="BG8261"/>
      <c r="BH8261"/>
      <c r="BI8261"/>
      <c r="BJ8261"/>
      <c r="BK8261"/>
      <c r="BL8261"/>
      <c r="BM8261"/>
      <c r="BN8261"/>
      <c r="BO8261"/>
      <c r="BP8261"/>
      <c r="BQ8261"/>
      <c r="BR8261"/>
      <c r="BS8261"/>
      <c r="BT8261"/>
      <c r="BU8261"/>
      <c r="BV8261"/>
      <c r="BW8261"/>
      <c r="BX8261"/>
      <c r="BY8261"/>
      <c r="BZ8261"/>
      <c r="CA8261"/>
      <c r="CB8261"/>
      <c r="CC8261"/>
      <c r="CD8261"/>
      <c r="CE8261"/>
      <c r="CF8261"/>
      <c r="CG8261"/>
      <c r="CH8261"/>
      <c r="CI8261"/>
      <c r="CJ8261"/>
      <c r="CK8261"/>
      <c r="CL8261"/>
      <c r="CM8261"/>
      <c r="CN8261"/>
      <c r="CO8261"/>
      <c r="CP8261"/>
      <c r="CQ8261"/>
      <c r="CR8261"/>
      <c r="CS8261"/>
      <c r="CT8261"/>
      <c r="CU8261"/>
      <c r="CV8261"/>
    </row>
    <row r="8262" spans="10:100" x14ac:dyDescent="0.25">
      <c r="J8262"/>
      <c r="K8262"/>
      <c r="L8262"/>
      <c r="M8262"/>
      <c r="N8262"/>
      <c r="O8262"/>
      <c r="P8262"/>
      <c r="Q8262"/>
      <c r="R8262"/>
      <c r="S8262"/>
      <c r="T8262"/>
      <c r="U8262"/>
      <c r="V8262"/>
      <c r="W8262"/>
      <c r="X8262"/>
      <c r="Y8262"/>
      <c r="Z8262"/>
      <c r="AA8262"/>
      <c r="AB8262"/>
      <c r="AC8262"/>
      <c r="AD8262"/>
      <c r="AE8262"/>
      <c r="AF8262"/>
      <c r="AG8262"/>
      <c r="AH8262"/>
      <c r="AI8262"/>
      <c r="AJ8262"/>
      <c r="AK8262"/>
      <c r="AL8262"/>
      <c r="AM8262"/>
      <c r="AN8262"/>
      <c r="AO8262"/>
      <c r="AP8262"/>
      <c r="AQ8262"/>
      <c r="AR8262"/>
      <c r="AS8262"/>
      <c r="AT8262"/>
      <c r="AU8262"/>
      <c r="AV8262"/>
      <c r="AW8262"/>
      <c r="AX8262"/>
      <c r="AY8262"/>
      <c r="AZ8262"/>
      <c r="BA8262"/>
      <c r="BB8262"/>
      <c r="BC8262"/>
      <c r="BD8262"/>
      <c r="BE8262"/>
      <c r="BF8262"/>
      <c r="BG8262"/>
      <c r="BH8262"/>
      <c r="BI8262"/>
      <c r="BJ8262"/>
      <c r="BK8262"/>
      <c r="BL8262"/>
      <c r="BM8262"/>
      <c r="BN8262"/>
      <c r="BO8262"/>
      <c r="BP8262"/>
      <c r="BQ8262"/>
      <c r="BR8262"/>
      <c r="BS8262"/>
      <c r="BT8262"/>
      <c r="BU8262"/>
      <c r="BV8262"/>
      <c r="BW8262"/>
      <c r="BX8262"/>
      <c r="BY8262"/>
      <c r="BZ8262"/>
      <c r="CA8262"/>
      <c r="CB8262"/>
      <c r="CC8262"/>
      <c r="CD8262"/>
      <c r="CE8262"/>
      <c r="CF8262"/>
      <c r="CG8262"/>
      <c r="CH8262"/>
      <c r="CI8262"/>
      <c r="CJ8262"/>
      <c r="CK8262"/>
      <c r="CL8262"/>
      <c r="CM8262"/>
      <c r="CN8262"/>
      <c r="CO8262"/>
      <c r="CP8262"/>
      <c r="CQ8262"/>
      <c r="CR8262"/>
      <c r="CS8262"/>
      <c r="CT8262"/>
      <c r="CU8262"/>
      <c r="CV8262"/>
    </row>
    <row r="8263" spans="10:100" x14ac:dyDescent="0.25">
      <c r="J8263"/>
      <c r="K8263"/>
      <c r="L8263"/>
      <c r="M8263"/>
      <c r="N8263"/>
      <c r="O8263"/>
      <c r="P8263"/>
      <c r="Q8263"/>
      <c r="R8263"/>
      <c r="S8263"/>
      <c r="T8263"/>
      <c r="U8263"/>
      <c r="V8263"/>
      <c r="W8263"/>
      <c r="X8263"/>
      <c r="Y8263"/>
      <c r="Z8263"/>
      <c r="AA8263"/>
      <c r="AB8263"/>
      <c r="AC8263"/>
      <c r="AD8263"/>
      <c r="AE8263"/>
      <c r="AF8263"/>
      <c r="AG8263"/>
      <c r="AH8263"/>
      <c r="AI8263"/>
      <c r="AJ8263"/>
      <c r="AK8263"/>
      <c r="AL8263"/>
      <c r="AM8263"/>
      <c r="AN8263"/>
      <c r="AO8263"/>
      <c r="AP8263"/>
      <c r="AQ8263"/>
      <c r="AR8263"/>
      <c r="AS8263"/>
      <c r="AT8263"/>
      <c r="AU8263"/>
      <c r="AV8263"/>
      <c r="AW8263"/>
      <c r="AX8263"/>
      <c r="AY8263"/>
      <c r="AZ8263"/>
      <c r="BA8263"/>
      <c r="BB8263"/>
      <c r="BC8263"/>
      <c r="BD8263"/>
      <c r="BE8263"/>
      <c r="BF8263"/>
      <c r="BG8263"/>
      <c r="BH8263"/>
      <c r="BI8263"/>
      <c r="BJ8263"/>
      <c r="BK8263"/>
      <c r="BL8263"/>
      <c r="BM8263"/>
      <c r="BN8263"/>
      <c r="BO8263"/>
      <c r="BP8263"/>
      <c r="BQ8263"/>
      <c r="BR8263"/>
      <c r="BS8263"/>
      <c r="BT8263"/>
      <c r="BU8263"/>
      <c r="BV8263"/>
      <c r="BW8263"/>
      <c r="BX8263"/>
      <c r="BY8263"/>
      <c r="BZ8263"/>
      <c r="CA8263"/>
      <c r="CB8263"/>
      <c r="CC8263"/>
      <c r="CD8263"/>
      <c r="CE8263"/>
      <c r="CF8263"/>
      <c r="CG8263"/>
      <c r="CH8263"/>
      <c r="CI8263"/>
      <c r="CJ8263"/>
      <c r="CK8263"/>
      <c r="CL8263"/>
      <c r="CM8263"/>
      <c r="CN8263"/>
      <c r="CO8263"/>
      <c r="CP8263"/>
      <c r="CQ8263"/>
      <c r="CR8263"/>
      <c r="CS8263"/>
      <c r="CT8263"/>
      <c r="CU8263"/>
      <c r="CV8263"/>
    </row>
    <row r="8264" spans="10:100" x14ac:dyDescent="0.25">
      <c r="J8264"/>
      <c r="K8264"/>
      <c r="L8264"/>
      <c r="M8264"/>
      <c r="N8264"/>
      <c r="O8264"/>
      <c r="P8264"/>
      <c r="Q8264"/>
      <c r="R8264"/>
      <c r="S8264"/>
      <c r="T8264"/>
      <c r="U8264"/>
      <c r="V8264"/>
      <c r="W8264"/>
      <c r="X8264"/>
      <c r="Y8264"/>
      <c r="Z8264"/>
      <c r="AA8264"/>
      <c r="AB8264"/>
      <c r="AC8264"/>
      <c r="AD8264"/>
      <c r="AE8264"/>
      <c r="AF8264"/>
      <c r="AG8264"/>
      <c r="AH8264"/>
      <c r="AI8264"/>
      <c r="AJ8264"/>
      <c r="AK8264"/>
      <c r="AL8264"/>
      <c r="AM8264"/>
      <c r="AN8264"/>
      <c r="AO8264"/>
      <c r="AP8264"/>
      <c r="AQ8264"/>
      <c r="AR8264"/>
      <c r="AS8264"/>
      <c r="AT8264"/>
      <c r="AU8264"/>
      <c r="AV8264"/>
      <c r="AW8264"/>
      <c r="AX8264"/>
      <c r="AY8264"/>
      <c r="AZ8264"/>
      <c r="BA8264"/>
      <c r="BB8264"/>
      <c r="BC8264"/>
      <c r="BD8264"/>
      <c r="BE8264"/>
      <c r="BF8264"/>
      <c r="BG8264"/>
      <c r="BH8264"/>
      <c r="BI8264"/>
      <c r="BJ8264"/>
      <c r="BK8264"/>
      <c r="BL8264"/>
      <c r="BM8264"/>
      <c r="BN8264"/>
      <c r="BO8264"/>
      <c r="BP8264"/>
      <c r="BQ8264"/>
      <c r="BR8264"/>
      <c r="BS8264"/>
      <c r="BT8264"/>
      <c r="BU8264"/>
      <c r="BV8264"/>
      <c r="BW8264"/>
      <c r="BX8264"/>
      <c r="BY8264"/>
      <c r="BZ8264"/>
      <c r="CA8264"/>
      <c r="CB8264"/>
      <c r="CC8264"/>
      <c r="CD8264"/>
      <c r="CE8264"/>
      <c r="CF8264"/>
      <c r="CG8264"/>
      <c r="CH8264"/>
      <c r="CI8264"/>
      <c r="CJ8264"/>
      <c r="CK8264"/>
      <c r="CL8264"/>
      <c r="CM8264"/>
      <c r="CN8264"/>
      <c r="CO8264"/>
      <c r="CP8264"/>
      <c r="CQ8264"/>
      <c r="CR8264"/>
      <c r="CS8264"/>
      <c r="CT8264"/>
      <c r="CU8264"/>
      <c r="CV8264"/>
    </row>
    <row r="8265" spans="10:100" x14ac:dyDescent="0.25">
      <c r="J8265"/>
      <c r="K8265"/>
      <c r="L8265"/>
      <c r="M8265"/>
      <c r="N8265"/>
      <c r="O8265"/>
      <c r="P8265"/>
      <c r="Q8265"/>
      <c r="R8265"/>
      <c r="S8265"/>
      <c r="T8265"/>
      <c r="U8265"/>
      <c r="V8265"/>
      <c r="W8265"/>
      <c r="X8265"/>
      <c r="Y8265"/>
      <c r="Z8265"/>
      <c r="AA8265"/>
      <c r="AB8265"/>
      <c r="AC8265"/>
      <c r="AD8265"/>
      <c r="AE8265"/>
      <c r="AF8265"/>
      <c r="AG8265"/>
      <c r="AH8265"/>
      <c r="AI8265"/>
      <c r="AJ8265"/>
      <c r="AK8265"/>
      <c r="AL8265"/>
      <c r="AM8265"/>
      <c r="AN8265"/>
      <c r="AO8265"/>
      <c r="AP8265"/>
      <c r="AQ8265"/>
      <c r="AR8265"/>
      <c r="AS8265"/>
      <c r="AT8265"/>
      <c r="AU8265"/>
      <c r="AV8265"/>
      <c r="AW8265"/>
      <c r="AX8265"/>
      <c r="AY8265"/>
      <c r="AZ8265"/>
      <c r="BA8265"/>
      <c r="BB8265"/>
      <c r="BC8265"/>
      <c r="BD8265"/>
      <c r="BE8265"/>
      <c r="BF8265"/>
      <c r="BG8265"/>
      <c r="BH8265"/>
      <c r="BI8265"/>
      <c r="BJ8265"/>
      <c r="BK8265"/>
      <c r="BL8265"/>
      <c r="BM8265"/>
      <c r="BN8265"/>
      <c r="BO8265"/>
      <c r="BP8265"/>
      <c r="BQ8265"/>
      <c r="BR8265"/>
      <c r="BS8265"/>
      <c r="BT8265"/>
      <c r="BU8265"/>
      <c r="BV8265"/>
      <c r="BW8265"/>
      <c r="BX8265"/>
      <c r="BY8265"/>
      <c r="BZ8265"/>
      <c r="CA8265"/>
      <c r="CB8265"/>
      <c r="CC8265"/>
      <c r="CD8265"/>
      <c r="CE8265"/>
      <c r="CF8265"/>
      <c r="CG8265"/>
      <c r="CH8265"/>
      <c r="CI8265"/>
      <c r="CJ8265"/>
      <c r="CK8265"/>
      <c r="CL8265"/>
      <c r="CM8265"/>
      <c r="CN8265"/>
      <c r="CO8265"/>
      <c r="CP8265"/>
      <c r="CQ8265"/>
      <c r="CR8265"/>
      <c r="CS8265"/>
      <c r="CT8265"/>
      <c r="CU8265"/>
      <c r="CV8265"/>
    </row>
    <row r="8266" spans="10:100" x14ac:dyDescent="0.25">
      <c r="J8266"/>
      <c r="K8266"/>
      <c r="L8266"/>
      <c r="M8266"/>
      <c r="N8266"/>
      <c r="O8266"/>
      <c r="P8266"/>
      <c r="Q8266"/>
      <c r="R8266"/>
      <c r="S8266"/>
      <c r="T8266"/>
      <c r="U8266"/>
      <c r="V8266"/>
      <c r="W8266"/>
      <c r="X8266"/>
      <c r="Y8266"/>
      <c r="Z8266"/>
      <c r="AA8266"/>
      <c r="AB8266"/>
      <c r="AC8266"/>
      <c r="AD8266"/>
      <c r="AE8266"/>
      <c r="AF8266"/>
      <c r="AG8266"/>
      <c r="AH8266"/>
      <c r="AI8266"/>
      <c r="AJ8266"/>
      <c r="AK8266"/>
      <c r="AL8266"/>
      <c r="AM8266"/>
      <c r="AN8266"/>
      <c r="AO8266"/>
      <c r="AP8266"/>
      <c r="AQ8266"/>
      <c r="AR8266"/>
      <c r="AS8266"/>
      <c r="AT8266"/>
      <c r="AU8266"/>
      <c r="AV8266"/>
      <c r="AW8266"/>
      <c r="AX8266"/>
      <c r="AY8266"/>
      <c r="AZ8266"/>
      <c r="BA8266"/>
      <c r="BB8266"/>
      <c r="BC8266"/>
      <c r="BD8266"/>
      <c r="BE8266"/>
      <c r="BF8266"/>
      <c r="BG8266"/>
      <c r="BH8266"/>
      <c r="BI8266"/>
      <c r="BJ8266"/>
      <c r="BK8266"/>
      <c r="BL8266"/>
      <c r="BM8266"/>
      <c r="BN8266"/>
      <c r="BO8266"/>
      <c r="BP8266"/>
      <c r="BQ8266"/>
      <c r="BR8266"/>
      <c r="BS8266"/>
      <c r="BT8266"/>
      <c r="BU8266"/>
      <c r="BV8266"/>
      <c r="BW8266"/>
      <c r="BX8266"/>
      <c r="BY8266"/>
      <c r="BZ8266"/>
      <c r="CA8266"/>
      <c r="CB8266"/>
      <c r="CC8266"/>
      <c r="CD8266"/>
      <c r="CE8266"/>
      <c r="CF8266"/>
      <c r="CG8266"/>
      <c r="CH8266"/>
      <c r="CI8266"/>
      <c r="CJ8266"/>
      <c r="CK8266"/>
      <c r="CL8266"/>
      <c r="CM8266"/>
      <c r="CN8266"/>
      <c r="CO8266"/>
      <c r="CP8266"/>
      <c r="CQ8266"/>
      <c r="CR8266"/>
      <c r="CS8266"/>
      <c r="CT8266"/>
      <c r="CU8266"/>
      <c r="CV8266"/>
    </row>
    <row r="8267" spans="10:100" x14ac:dyDescent="0.25">
      <c r="J8267"/>
      <c r="K8267"/>
      <c r="L8267"/>
      <c r="M8267"/>
      <c r="N8267"/>
      <c r="O8267"/>
      <c r="P8267"/>
      <c r="Q8267"/>
      <c r="R8267"/>
      <c r="S8267"/>
      <c r="T8267"/>
      <c r="U8267"/>
      <c r="V8267"/>
      <c r="W8267"/>
      <c r="X8267"/>
      <c r="Y8267"/>
      <c r="Z8267"/>
      <c r="AA8267"/>
      <c r="AB8267"/>
      <c r="AC8267"/>
      <c r="AD8267"/>
      <c r="AE8267"/>
      <c r="AF8267"/>
      <c r="AG8267"/>
      <c r="AH8267"/>
      <c r="AI8267"/>
      <c r="AJ8267"/>
      <c r="AK8267"/>
      <c r="AL8267"/>
      <c r="AM8267"/>
      <c r="AN8267"/>
      <c r="AO8267"/>
      <c r="AP8267"/>
      <c r="AQ8267"/>
      <c r="AR8267"/>
      <c r="AS8267"/>
      <c r="AT8267"/>
      <c r="AU8267"/>
      <c r="AV8267"/>
      <c r="AW8267"/>
      <c r="AX8267"/>
      <c r="AY8267"/>
      <c r="AZ8267"/>
      <c r="BA8267"/>
      <c r="BB8267"/>
      <c r="BC8267"/>
      <c r="BD8267"/>
      <c r="BE8267"/>
      <c r="BF8267"/>
      <c r="BG8267"/>
      <c r="BH8267"/>
      <c r="BI8267"/>
      <c r="BJ8267"/>
      <c r="BK8267"/>
      <c r="BL8267"/>
      <c r="BM8267"/>
      <c r="BN8267"/>
      <c r="BO8267"/>
      <c r="BP8267"/>
      <c r="BQ8267"/>
      <c r="BR8267"/>
      <c r="BS8267"/>
      <c r="BT8267"/>
      <c r="BU8267"/>
      <c r="BV8267"/>
      <c r="BW8267"/>
      <c r="BX8267"/>
      <c r="BY8267"/>
      <c r="BZ8267"/>
      <c r="CA8267"/>
      <c r="CB8267"/>
      <c r="CC8267"/>
      <c r="CD8267"/>
      <c r="CE8267"/>
      <c r="CF8267"/>
      <c r="CG8267"/>
      <c r="CH8267"/>
      <c r="CI8267"/>
      <c r="CJ8267"/>
      <c r="CK8267"/>
      <c r="CL8267"/>
      <c r="CM8267"/>
      <c r="CN8267"/>
      <c r="CO8267"/>
      <c r="CP8267"/>
      <c r="CQ8267"/>
      <c r="CR8267"/>
      <c r="CS8267"/>
      <c r="CT8267"/>
      <c r="CU8267"/>
      <c r="CV8267"/>
    </row>
    <row r="8268" spans="10:100" x14ac:dyDescent="0.25">
      <c r="J8268"/>
      <c r="K8268"/>
      <c r="L8268"/>
      <c r="M8268"/>
      <c r="N8268"/>
      <c r="O8268"/>
      <c r="P8268"/>
      <c r="Q8268"/>
      <c r="R8268"/>
      <c r="S8268"/>
      <c r="T8268"/>
      <c r="U8268"/>
      <c r="V8268"/>
      <c r="W8268"/>
      <c r="X8268"/>
      <c r="Y8268"/>
      <c r="Z8268"/>
      <c r="AA8268"/>
      <c r="AB8268"/>
      <c r="AC8268"/>
      <c r="AD8268"/>
      <c r="AE8268"/>
      <c r="AF8268"/>
      <c r="AG8268"/>
      <c r="AH8268"/>
      <c r="AI8268"/>
      <c r="AJ8268"/>
      <c r="AK8268"/>
      <c r="AL8268"/>
      <c r="AM8268"/>
      <c r="AN8268"/>
      <c r="AO8268"/>
      <c r="AP8268"/>
      <c r="AQ8268"/>
      <c r="AR8268"/>
      <c r="AS8268"/>
      <c r="AT8268"/>
      <c r="AU8268"/>
      <c r="AV8268"/>
      <c r="AW8268"/>
      <c r="AX8268"/>
      <c r="AY8268"/>
      <c r="AZ8268"/>
      <c r="BA8268"/>
      <c r="BB8268"/>
      <c r="BC8268"/>
      <c r="BD8268"/>
      <c r="BE8268"/>
      <c r="BF8268"/>
      <c r="BG8268"/>
      <c r="BH8268"/>
      <c r="BI8268"/>
      <c r="BJ8268"/>
      <c r="BK8268"/>
      <c r="BL8268"/>
      <c r="BM8268"/>
      <c r="BN8268"/>
      <c r="BO8268"/>
      <c r="BP8268"/>
      <c r="BQ8268"/>
      <c r="BR8268"/>
      <c r="BS8268"/>
      <c r="BT8268"/>
      <c r="BU8268"/>
      <c r="BV8268"/>
      <c r="BW8268"/>
      <c r="BX8268"/>
      <c r="BY8268"/>
      <c r="BZ8268"/>
      <c r="CA8268"/>
      <c r="CB8268"/>
      <c r="CC8268"/>
      <c r="CD8268"/>
      <c r="CE8268"/>
      <c r="CF8268"/>
      <c r="CG8268"/>
      <c r="CH8268"/>
      <c r="CI8268"/>
      <c r="CJ8268"/>
      <c r="CK8268"/>
      <c r="CL8268"/>
      <c r="CM8268"/>
      <c r="CN8268"/>
      <c r="CO8268"/>
      <c r="CP8268"/>
      <c r="CQ8268"/>
      <c r="CR8268"/>
      <c r="CS8268"/>
      <c r="CT8268"/>
      <c r="CU8268"/>
      <c r="CV8268"/>
    </row>
    <row r="8269" spans="10:100" x14ac:dyDescent="0.25">
      <c r="J8269"/>
      <c r="K8269"/>
      <c r="L8269"/>
      <c r="M8269"/>
      <c r="N8269"/>
      <c r="O8269"/>
      <c r="P8269"/>
      <c r="Q8269"/>
      <c r="R8269"/>
      <c r="S8269"/>
      <c r="T8269"/>
      <c r="U8269"/>
      <c r="V8269"/>
      <c r="W8269"/>
      <c r="X8269"/>
      <c r="Y8269"/>
      <c r="Z8269"/>
      <c r="AA8269"/>
      <c r="AB8269"/>
      <c r="AC8269"/>
      <c r="AD8269"/>
      <c r="AE8269"/>
      <c r="AF8269"/>
      <c r="AG8269"/>
      <c r="AH8269"/>
      <c r="AI8269"/>
      <c r="AJ8269"/>
      <c r="AK8269"/>
      <c r="AL8269"/>
      <c r="AM8269"/>
      <c r="AN8269"/>
      <c r="AO8269"/>
      <c r="AP8269"/>
      <c r="AQ8269"/>
      <c r="AR8269"/>
      <c r="AS8269"/>
      <c r="AT8269"/>
      <c r="AU8269"/>
      <c r="AV8269"/>
      <c r="AW8269"/>
      <c r="AX8269"/>
      <c r="AY8269"/>
      <c r="AZ8269"/>
      <c r="BA8269"/>
      <c r="BB8269"/>
      <c r="BC8269"/>
      <c r="BD8269"/>
      <c r="BE8269"/>
      <c r="BF8269"/>
      <c r="BG8269"/>
      <c r="BH8269"/>
      <c r="BI8269"/>
      <c r="BJ8269"/>
      <c r="BK8269"/>
      <c r="BL8269"/>
      <c r="BM8269"/>
      <c r="BN8269"/>
      <c r="BO8269"/>
      <c r="BP8269"/>
      <c r="BQ8269"/>
      <c r="BR8269"/>
      <c r="BS8269"/>
      <c r="BT8269"/>
      <c r="BU8269"/>
      <c r="BV8269"/>
      <c r="BW8269"/>
      <c r="BX8269"/>
      <c r="BY8269"/>
      <c r="BZ8269"/>
      <c r="CA8269"/>
      <c r="CB8269"/>
      <c r="CC8269"/>
      <c r="CD8269"/>
      <c r="CE8269"/>
      <c r="CF8269"/>
      <c r="CG8269"/>
      <c r="CH8269"/>
      <c r="CI8269"/>
      <c r="CJ8269"/>
      <c r="CK8269"/>
      <c r="CL8269"/>
      <c r="CM8269"/>
      <c r="CN8269"/>
      <c r="CO8269"/>
      <c r="CP8269"/>
      <c r="CQ8269"/>
      <c r="CR8269"/>
      <c r="CS8269"/>
      <c r="CT8269"/>
      <c r="CU8269"/>
      <c r="CV8269"/>
    </row>
    <row r="8270" spans="10:100" x14ac:dyDescent="0.25">
      <c r="J8270"/>
      <c r="K8270"/>
      <c r="L8270"/>
      <c r="M8270"/>
      <c r="N8270"/>
      <c r="O8270"/>
      <c r="P8270"/>
      <c r="Q8270"/>
      <c r="R8270"/>
      <c r="S8270"/>
      <c r="T8270"/>
      <c r="U8270"/>
      <c r="V8270"/>
      <c r="W8270"/>
      <c r="X8270"/>
      <c r="Y8270"/>
      <c r="Z8270"/>
      <c r="AA8270"/>
      <c r="AB8270"/>
      <c r="AC8270"/>
      <c r="AD8270"/>
      <c r="AE8270"/>
      <c r="AF8270"/>
      <c r="AG8270"/>
      <c r="AH8270"/>
      <c r="AI8270"/>
      <c r="AJ8270"/>
      <c r="AK8270"/>
      <c r="AL8270"/>
      <c r="AM8270"/>
      <c r="AN8270"/>
      <c r="AO8270"/>
      <c r="AP8270"/>
      <c r="AQ8270"/>
      <c r="AR8270"/>
      <c r="AS8270"/>
      <c r="AT8270"/>
      <c r="AU8270"/>
      <c r="AV8270"/>
      <c r="AW8270"/>
      <c r="AX8270"/>
      <c r="AY8270"/>
      <c r="AZ8270"/>
      <c r="BA8270"/>
      <c r="BB8270"/>
      <c r="BC8270"/>
      <c r="BD8270"/>
      <c r="BE8270"/>
      <c r="BF8270"/>
      <c r="BG8270"/>
      <c r="BH8270"/>
      <c r="BI8270"/>
      <c r="BJ8270"/>
      <c r="BK8270"/>
      <c r="BL8270"/>
      <c r="BM8270"/>
      <c r="BN8270"/>
      <c r="BO8270"/>
      <c r="BP8270"/>
      <c r="BQ8270"/>
      <c r="BR8270"/>
      <c r="BS8270"/>
      <c r="BT8270"/>
      <c r="BU8270"/>
      <c r="BV8270"/>
      <c r="BW8270"/>
      <c r="BX8270"/>
      <c r="BY8270"/>
      <c r="BZ8270"/>
      <c r="CA8270"/>
      <c r="CB8270"/>
      <c r="CC8270"/>
      <c r="CD8270"/>
      <c r="CE8270"/>
      <c r="CF8270"/>
      <c r="CG8270"/>
      <c r="CH8270"/>
      <c r="CI8270"/>
      <c r="CJ8270"/>
      <c r="CK8270"/>
      <c r="CL8270"/>
      <c r="CM8270"/>
      <c r="CN8270"/>
      <c r="CO8270"/>
      <c r="CP8270"/>
      <c r="CQ8270"/>
      <c r="CR8270"/>
      <c r="CS8270"/>
      <c r="CT8270"/>
      <c r="CU8270"/>
      <c r="CV8270"/>
    </row>
    <row r="8271" spans="10:100" x14ac:dyDescent="0.25">
      <c r="J8271"/>
      <c r="K8271"/>
      <c r="L8271"/>
      <c r="M8271"/>
      <c r="N8271"/>
      <c r="O8271"/>
      <c r="P8271"/>
      <c r="Q8271"/>
      <c r="R8271"/>
      <c r="S8271"/>
      <c r="T8271"/>
      <c r="U8271"/>
      <c r="V8271"/>
      <c r="W8271"/>
      <c r="X8271"/>
      <c r="Y8271"/>
      <c r="Z8271"/>
      <c r="AA8271"/>
      <c r="AB8271"/>
      <c r="AC8271"/>
      <c r="AD8271"/>
      <c r="AE8271"/>
      <c r="AF8271"/>
      <c r="AG8271"/>
      <c r="AH8271"/>
      <c r="AI8271"/>
      <c r="AJ8271"/>
      <c r="AK8271"/>
      <c r="AL8271"/>
      <c r="AM8271"/>
      <c r="AN8271"/>
      <c r="AO8271"/>
      <c r="AP8271"/>
      <c r="AQ8271"/>
      <c r="AR8271"/>
      <c r="AS8271"/>
      <c r="AT8271"/>
      <c r="AU8271"/>
      <c r="AV8271"/>
      <c r="AW8271"/>
      <c r="AX8271"/>
      <c r="AY8271"/>
      <c r="AZ8271"/>
      <c r="BA8271"/>
      <c r="BB8271"/>
      <c r="BC8271"/>
      <c r="BD8271"/>
      <c r="BE8271"/>
      <c r="BF8271"/>
      <c r="BG8271"/>
      <c r="BH8271"/>
      <c r="BI8271"/>
      <c r="BJ8271"/>
      <c r="BK8271"/>
      <c r="BL8271"/>
      <c r="BM8271"/>
      <c r="BN8271"/>
      <c r="BO8271"/>
      <c r="BP8271"/>
      <c r="BQ8271"/>
      <c r="BR8271"/>
      <c r="BS8271"/>
      <c r="BT8271"/>
      <c r="BU8271"/>
      <c r="BV8271"/>
      <c r="BW8271"/>
      <c r="BX8271"/>
      <c r="BY8271"/>
      <c r="BZ8271"/>
      <c r="CA8271"/>
      <c r="CB8271"/>
      <c r="CC8271"/>
      <c r="CD8271"/>
      <c r="CE8271"/>
      <c r="CF8271"/>
      <c r="CG8271"/>
      <c r="CH8271"/>
      <c r="CI8271"/>
      <c r="CJ8271"/>
      <c r="CK8271"/>
      <c r="CL8271"/>
      <c r="CM8271"/>
      <c r="CN8271"/>
      <c r="CO8271"/>
      <c r="CP8271"/>
      <c r="CQ8271"/>
      <c r="CR8271"/>
      <c r="CS8271"/>
      <c r="CT8271"/>
      <c r="CU8271"/>
      <c r="CV8271"/>
    </row>
    <row r="8272" spans="10:100" x14ac:dyDescent="0.25">
      <c r="J8272"/>
      <c r="K8272"/>
      <c r="L8272"/>
      <c r="M8272"/>
      <c r="N8272"/>
      <c r="O8272"/>
      <c r="P8272"/>
      <c r="Q8272"/>
      <c r="R8272"/>
      <c r="S8272"/>
      <c r="T8272"/>
      <c r="U8272"/>
      <c r="V8272"/>
      <c r="W8272"/>
      <c r="X8272"/>
      <c r="Y8272"/>
      <c r="Z8272"/>
      <c r="AA8272"/>
      <c r="AB8272"/>
      <c r="AC8272"/>
      <c r="AD8272"/>
      <c r="AE8272"/>
      <c r="AF8272"/>
      <c r="AG8272"/>
      <c r="AH8272"/>
      <c r="AI8272"/>
      <c r="AJ8272"/>
      <c r="AK8272"/>
      <c r="AL8272"/>
      <c r="AM8272"/>
      <c r="AN8272"/>
      <c r="AO8272"/>
      <c r="AP8272"/>
      <c r="AQ8272"/>
      <c r="AR8272"/>
      <c r="AS8272"/>
      <c r="AT8272"/>
      <c r="AU8272"/>
      <c r="AV8272"/>
      <c r="AW8272"/>
      <c r="AX8272"/>
      <c r="AY8272"/>
      <c r="AZ8272"/>
      <c r="BA8272"/>
      <c r="BB8272"/>
      <c r="BC8272"/>
      <c r="BD8272"/>
      <c r="BE8272"/>
      <c r="BF8272"/>
      <c r="BG8272"/>
      <c r="BH8272"/>
      <c r="BI8272"/>
      <c r="BJ8272"/>
      <c r="BK8272"/>
      <c r="BL8272"/>
      <c r="BM8272"/>
      <c r="BN8272"/>
      <c r="BO8272"/>
      <c r="BP8272"/>
      <c r="BQ8272"/>
      <c r="BR8272"/>
      <c r="BS8272"/>
      <c r="BT8272"/>
      <c r="BU8272"/>
      <c r="BV8272"/>
      <c r="BW8272"/>
      <c r="BX8272"/>
      <c r="BY8272"/>
      <c r="BZ8272"/>
      <c r="CA8272"/>
      <c r="CB8272"/>
      <c r="CC8272"/>
      <c r="CD8272"/>
      <c r="CE8272"/>
      <c r="CF8272"/>
      <c r="CG8272"/>
      <c r="CH8272"/>
      <c r="CI8272"/>
      <c r="CJ8272"/>
      <c r="CK8272"/>
      <c r="CL8272"/>
      <c r="CM8272"/>
      <c r="CN8272"/>
      <c r="CO8272"/>
      <c r="CP8272"/>
      <c r="CQ8272"/>
      <c r="CR8272"/>
      <c r="CS8272"/>
      <c r="CT8272"/>
      <c r="CU8272"/>
      <c r="CV8272"/>
    </row>
    <row r="8273" spans="10:100" x14ac:dyDescent="0.25">
      <c r="J8273"/>
      <c r="K8273"/>
      <c r="L8273"/>
      <c r="M8273"/>
      <c r="N8273"/>
      <c r="O8273"/>
      <c r="P8273"/>
      <c r="Q8273"/>
      <c r="R8273"/>
      <c r="S8273"/>
      <c r="T8273"/>
      <c r="U8273"/>
      <c r="V8273"/>
      <c r="W8273"/>
      <c r="X8273"/>
      <c r="Y8273"/>
      <c r="Z8273"/>
      <c r="AA8273"/>
      <c r="AB8273"/>
      <c r="AC8273"/>
      <c r="AD8273"/>
      <c r="AE8273"/>
      <c r="AF8273"/>
      <c r="AG8273"/>
      <c r="AH8273"/>
      <c r="AI8273"/>
      <c r="AJ8273"/>
      <c r="AK8273"/>
      <c r="AL8273"/>
      <c r="AM8273"/>
      <c r="AN8273"/>
      <c r="AO8273"/>
      <c r="AP8273"/>
      <c r="AQ8273"/>
      <c r="AR8273"/>
      <c r="AS8273"/>
      <c r="AT8273"/>
      <c r="AU8273"/>
      <c r="AV8273"/>
      <c r="AW8273"/>
      <c r="AX8273"/>
      <c r="AY8273"/>
      <c r="AZ8273"/>
      <c r="BA8273"/>
      <c r="BB8273"/>
      <c r="BC8273"/>
      <c r="BD8273"/>
      <c r="BE8273"/>
      <c r="BF8273"/>
      <c r="BG8273"/>
      <c r="BH8273"/>
      <c r="BI8273"/>
      <c r="BJ8273"/>
      <c r="BK8273"/>
      <c r="BL8273"/>
      <c r="BM8273"/>
      <c r="BN8273"/>
      <c r="BO8273"/>
      <c r="BP8273"/>
      <c r="BQ8273"/>
      <c r="BR8273"/>
      <c r="BS8273"/>
      <c r="BT8273"/>
      <c r="BU8273"/>
      <c r="BV8273"/>
      <c r="BW8273"/>
      <c r="BX8273"/>
      <c r="BY8273"/>
      <c r="BZ8273"/>
      <c r="CA8273"/>
      <c r="CB8273"/>
      <c r="CC8273"/>
      <c r="CD8273"/>
      <c r="CE8273"/>
      <c r="CF8273"/>
      <c r="CG8273"/>
      <c r="CH8273"/>
      <c r="CI8273"/>
      <c r="CJ8273"/>
      <c r="CK8273"/>
      <c r="CL8273"/>
      <c r="CM8273"/>
      <c r="CN8273"/>
      <c r="CO8273"/>
      <c r="CP8273"/>
      <c r="CQ8273"/>
      <c r="CR8273"/>
      <c r="CS8273"/>
      <c r="CT8273"/>
      <c r="CU8273"/>
      <c r="CV8273"/>
    </row>
    <row r="8274" spans="10:100" x14ac:dyDescent="0.25">
      <c r="J8274"/>
      <c r="K8274"/>
      <c r="L8274"/>
      <c r="M8274"/>
      <c r="N8274"/>
      <c r="O8274"/>
      <c r="P8274"/>
      <c r="Q8274"/>
      <c r="R8274"/>
      <c r="S8274"/>
      <c r="T8274"/>
      <c r="U8274"/>
      <c r="V8274"/>
      <c r="W8274"/>
      <c r="X8274"/>
      <c r="Y8274"/>
      <c r="Z8274"/>
      <c r="AA8274"/>
      <c r="AB8274"/>
      <c r="AC8274"/>
      <c r="AD8274"/>
      <c r="AE8274"/>
      <c r="AF8274"/>
      <c r="AG8274"/>
      <c r="AH8274"/>
      <c r="AI8274"/>
      <c r="AJ8274"/>
      <c r="AK8274"/>
      <c r="AL8274"/>
      <c r="AM8274"/>
      <c r="AN8274"/>
      <c r="AO8274"/>
      <c r="AP8274"/>
      <c r="AQ8274"/>
      <c r="AR8274"/>
      <c r="AS8274"/>
      <c r="AT8274"/>
      <c r="AU8274"/>
      <c r="AV8274"/>
      <c r="AW8274"/>
      <c r="AX8274"/>
      <c r="AY8274"/>
      <c r="AZ8274"/>
      <c r="BA8274"/>
      <c r="BB8274"/>
      <c r="BC8274"/>
      <c r="BD8274"/>
      <c r="BE8274"/>
      <c r="BF8274"/>
      <c r="BG8274"/>
      <c r="BH8274"/>
      <c r="BI8274"/>
      <c r="BJ8274"/>
      <c r="BK8274"/>
      <c r="BL8274"/>
      <c r="BM8274"/>
      <c r="BN8274"/>
      <c r="BO8274"/>
      <c r="BP8274"/>
      <c r="BQ8274"/>
      <c r="BR8274"/>
      <c r="BS8274"/>
      <c r="BT8274"/>
      <c r="BU8274"/>
      <c r="BV8274"/>
      <c r="BW8274"/>
      <c r="BX8274"/>
      <c r="BY8274"/>
      <c r="BZ8274"/>
      <c r="CA8274"/>
      <c r="CB8274"/>
      <c r="CC8274"/>
      <c r="CD8274"/>
      <c r="CE8274"/>
      <c r="CF8274"/>
      <c r="CG8274"/>
      <c r="CH8274"/>
      <c r="CI8274"/>
      <c r="CJ8274"/>
      <c r="CK8274"/>
      <c r="CL8274"/>
      <c r="CM8274"/>
      <c r="CN8274"/>
      <c r="CO8274"/>
      <c r="CP8274"/>
      <c r="CQ8274"/>
      <c r="CR8274"/>
      <c r="CS8274"/>
      <c r="CT8274"/>
      <c r="CU8274"/>
      <c r="CV8274"/>
    </row>
    <row r="8275" spans="10:100" x14ac:dyDescent="0.25">
      <c r="J8275"/>
      <c r="K8275"/>
      <c r="L8275"/>
      <c r="M8275"/>
      <c r="N8275"/>
      <c r="O8275"/>
      <c r="P8275"/>
      <c r="Q8275"/>
      <c r="R8275"/>
      <c r="S8275"/>
      <c r="T8275"/>
      <c r="U8275"/>
      <c r="V8275"/>
      <c r="W8275"/>
      <c r="X8275"/>
      <c r="Y8275"/>
      <c r="Z8275"/>
      <c r="AA8275"/>
      <c r="AB8275"/>
      <c r="AC8275"/>
      <c r="AD8275"/>
      <c r="AE8275"/>
      <c r="AF8275"/>
      <c r="AG8275"/>
      <c r="AH8275"/>
      <c r="AI8275"/>
      <c r="AJ8275"/>
      <c r="AK8275"/>
      <c r="AL8275"/>
      <c r="AM8275"/>
      <c r="AN8275"/>
      <c r="AO8275"/>
      <c r="AP8275"/>
      <c r="AQ8275"/>
      <c r="AR8275"/>
      <c r="AS8275"/>
      <c r="AT8275"/>
      <c r="AU8275"/>
      <c r="AV8275"/>
      <c r="AW8275"/>
      <c r="AX8275"/>
      <c r="AY8275"/>
      <c r="AZ8275"/>
      <c r="BA8275"/>
      <c r="BB8275"/>
      <c r="BC8275"/>
      <c r="BD8275"/>
      <c r="BE8275"/>
      <c r="BF8275"/>
      <c r="BG8275"/>
      <c r="BH8275"/>
      <c r="BI8275"/>
      <c r="BJ8275"/>
      <c r="BK8275"/>
      <c r="BL8275"/>
      <c r="BM8275"/>
      <c r="BN8275"/>
      <c r="BO8275"/>
      <c r="BP8275"/>
      <c r="BQ8275"/>
      <c r="BR8275"/>
      <c r="BS8275"/>
      <c r="BT8275"/>
      <c r="BU8275"/>
      <c r="BV8275"/>
      <c r="BW8275"/>
      <c r="BX8275"/>
      <c r="BY8275"/>
      <c r="BZ8275"/>
      <c r="CA8275"/>
      <c r="CB8275"/>
      <c r="CC8275"/>
      <c r="CD8275"/>
      <c r="CE8275"/>
      <c r="CF8275"/>
      <c r="CG8275"/>
      <c r="CH8275"/>
      <c r="CI8275"/>
      <c r="CJ8275"/>
      <c r="CK8275"/>
      <c r="CL8275"/>
      <c r="CM8275"/>
      <c r="CN8275"/>
      <c r="CO8275"/>
      <c r="CP8275"/>
      <c r="CQ8275"/>
      <c r="CR8275"/>
      <c r="CS8275"/>
      <c r="CT8275"/>
      <c r="CU8275"/>
      <c r="CV8275"/>
    </row>
    <row r="8276" spans="10:100" x14ac:dyDescent="0.25">
      <c r="J8276"/>
      <c r="K8276"/>
      <c r="L8276"/>
      <c r="M8276"/>
      <c r="N8276"/>
      <c r="O8276"/>
      <c r="P8276"/>
      <c r="Q8276"/>
      <c r="R8276"/>
      <c r="S8276"/>
      <c r="T8276"/>
      <c r="U8276"/>
      <c r="V8276"/>
      <c r="W8276"/>
      <c r="X8276"/>
      <c r="Y8276"/>
      <c r="Z8276"/>
      <c r="AA8276"/>
      <c r="AB8276"/>
      <c r="AC8276"/>
      <c r="AD8276"/>
      <c r="AE8276"/>
      <c r="AF8276"/>
      <c r="AG8276"/>
      <c r="AH8276"/>
      <c r="AI8276"/>
      <c r="AJ8276"/>
      <c r="AK8276"/>
      <c r="AL8276"/>
      <c r="AM8276"/>
      <c r="AN8276"/>
      <c r="AO8276"/>
      <c r="AP8276"/>
      <c r="AQ8276"/>
      <c r="AR8276"/>
      <c r="AS8276"/>
      <c r="AT8276"/>
      <c r="AU8276"/>
      <c r="AV8276"/>
      <c r="AW8276"/>
      <c r="AX8276"/>
      <c r="AY8276"/>
      <c r="AZ8276"/>
      <c r="BA8276"/>
      <c r="BB8276"/>
      <c r="BC8276"/>
      <c r="BD8276"/>
      <c r="BE8276"/>
      <c r="BF8276"/>
      <c r="BG8276"/>
      <c r="BH8276"/>
      <c r="BI8276"/>
      <c r="BJ8276"/>
      <c r="BK8276"/>
      <c r="BL8276"/>
      <c r="BM8276"/>
      <c r="BN8276"/>
      <c r="BO8276"/>
      <c r="BP8276"/>
      <c r="BQ8276"/>
      <c r="BR8276"/>
      <c r="BS8276"/>
      <c r="BT8276"/>
      <c r="BU8276"/>
      <c r="BV8276"/>
      <c r="BW8276"/>
      <c r="BX8276"/>
      <c r="BY8276"/>
      <c r="BZ8276"/>
      <c r="CA8276"/>
      <c r="CB8276"/>
      <c r="CC8276"/>
      <c r="CD8276"/>
      <c r="CE8276"/>
      <c r="CF8276"/>
      <c r="CG8276"/>
      <c r="CH8276"/>
      <c r="CI8276"/>
      <c r="CJ8276"/>
      <c r="CK8276"/>
      <c r="CL8276"/>
      <c r="CM8276"/>
      <c r="CN8276"/>
      <c r="CO8276"/>
      <c r="CP8276"/>
      <c r="CQ8276"/>
      <c r="CR8276"/>
      <c r="CS8276"/>
      <c r="CT8276"/>
      <c r="CU8276"/>
      <c r="CV8276"/>
    </row>
    <row r="8277" spans="10:100" x14ac:dyDescent="0.25">
      <c r="J8277"/>
      <c r="K8277"/>
      <c r="L8277"/>
      <c r="M8277"/>
      <c r="N8277"/>
      <c r="O8277"/>
      <c r="P8277"/>
      <c r="Q8277"/>
      <c r="R8277"/>
      <c r="S8277"/>
      <c r="T8277"/>
      <c r="U8277"/>
      <c r="V8277"/>
      <c r="W8277"/>
      <c r="X8277"/>
      <c r="Y8277"/>
      <c r="Z8277"/>
      <c r="AA8277"/>
      <c r="AB8277"/>
      <c r="AC8277"/>
      <c r="AD8277"/>
      <c r="AE8277"/>
      <c r="AF8277"/>
      <c r="AG8277"/>
      <c r="AH8277"/>
      <c r="AI8277"/>
      <c r="AJ8277"/>
      <c r="AK8277"/>
      <c r="AL8277"/>
      <c r="AM8277"/>
      <c r="AN8277"/>
      <c r="AO8277"/>
      <c r="AP8277"/>
      <c r="AQ8277"/>
      <c r="AR8277"/>
      <c r="AS8277"/>
      <c r="AT8277"/>
      <c r="AU8277"/>
      <c r="AV8277"/>
      <c r="AW8277"/>
      <c r="AX8277"/>
      <c r="AY8277"/>
      <c r="AZ8277"/>
      <c r="BA8277"/>
      <c r="BB8277"/>
      <c r="BC8277"/>
      <c r="BD8277"/>
      <c r="BE8277"/>
      <c r="BF8277"/>
      <c r="BG8277"/>
      <c r="BH8277"/>
      <c r="BI8277"/>
      <c r="BJ8277"/>
      <c r="BK8277"/>
      <c r="BL8277"/>
      <c r="BM8277"/>
      <c r="BN8277"/>
      <c r="BO8277"/>
      <c r="BP8277"/>
      <c r="BQ8277"/>
      <c r="BR8277"/>
      <c r="BS8277"/>
      <c r="BT8277"/>
      <c r="BU8277"/>
      <c r="BV8277"/>
      <c r="BW8277"/>
      <c r="BX8277"/>
      <c r="BY8277"/>
      <c r="BZ8277"/>
      <c r="CA8277"/>
      <c r="CB8277"/>
      <c r="CC8277"/>
      <c r="CD8277"/>
      <c r="CE8277"/>
      <c r="CF8277"/>
      <c r="CG8277"/>
      <c r="CH8277"/>
      <c r="CI8277"/>
      <c r="CJ8277"/>
      <c r="CK8277"/>
      <c r="CL8277"/>
      <c r="CM8277"/>
      <c r="CN8277"/>
      <c r="CO8277"/>
      <c r="CP8277"/>
      <c r="CQ8277"/>
      <c r="CR8277"/>
      <c r="CS8277"/>
      <c r="CT8277"/>
      <c r="CU8277"/>
      <c r="CV8277"/>
    </row>
    <row r="8278" spans="10:100" x14ac:dyDescent="0.25">
      <c r="J8278"/>
      <c r="K8278"/>
      <c r="L8278"/>
      <c r="M8278"/>
      <c r="N8278"/>
      <c r="O8278"/>
      <c r="P8278"/>
      <c r="Q8278"/>
      <c r="R8278"/>
      <c r="S8278"/>
      <c r="T8278"/>
      <c r="U8278"/>
      <c r="V8278"/>
      <c r="W8278"/>
      <c r="X8278"/>
      <c r="Y8278"/>
      <c r="Z8278"/>
      <c r="AA8278"/>
      <c r="AB8278"/>
      <c r="AC8278"/>
      <c r="AD8278"/>
      <c r="AE8278"/>
      <c r="AF8278"/>
      <c r="AG8278"/>
      <c r="AH8278"/>
      <c r="AI8278"/>
      <c r="AJ8278"/>
      <c r="AK8278"/>
      <c r="AL8278"/>
      <c r="AM8278"/>
      <c r="AN8278"/>
      <c r="AO8278"/>
      <c r="AP8278"/>
      <c r="AQ8278"/>
      <c r="AR8278"/>
      <c r="AS8278"/>
      <c r="AT8278"/>
      <c r="AU8278"/>
      <c r="AV8278"/>
      <c r="AW8278"/>
      <c r="AX8278"/>
      <c r="AY8278"/>
      <c r="AZ8278"/>
      <c r="BA8278"/>
      <c r="BB8278"/>
      <c r="BC8278"/>
      <c r="BD8278"/>
      <c r="BE8278"/>
      <c r="BF8278"/>
      <c r="BG8278"/>
      <c r="BH8278"/>
      <c r="BI8278"/>
      <c r="BJ8278"/>
      <c r="BK8278"/>
      <c r="BL8278"/>
      <c r="BM8278"/>
      <c r="BN8278"/>
      <c r="BO8278"/>
      <c r="BP8278"/>
      <c r="BQ8278"/>
      <c r="BR8278"/>
      <c r="BS8278"/>
      <c r="BT8278"/>
      <c r="BU8278"/>
      <c r="BV8278"/>
      <c r="BW8278"/>
      <c r="BX8278"/>
      <c r="BY8278"/>
      <c r="BZ8278"/>
      <c r="CA8278"/>
      <c r="CB8278"/>
      <c r="CC8278"/>
      <c r="CD8278"/>
      <c r="CE8278"/>
      <c r="CF8278"/>
      <c r="CG8278"/>
      <c r="CH8278"/>
      <c r="CI8278"/>
      <c r="CJ8278"/>
      <c r="CK8278"/>
      <c r="CL8278"/>
      <c r="CM8278"/>
      <c r="CN8278"/>
      <c r="CO8278"/>
      <c r="CP8278"/>
      <c r="CQ8278"/>
      <c r="CR8278"/>
      <c r="CS8278"/>
      <c r="CT8278"/>
      <c r="CU8278"/>
      <c r="CV8278"/>
    </row>
    <row r="8279" spans="10:100" x14ac:dyDescent="0.25">
      <c r="J8279"/>
      <c r="K8279"/>
      <c r="L8279"/>
      <c r="M8279"/>
      <c r="N8279"/>
      <c r="O8279"/>
      <c r="P8279"/>
      <c r="Q8279"/>
      <c r="R8279"/>
      <c r="S8279"/>
      <c r="T8279"/>
      <c r="U8279"/>
      <c r="V8279"/>
      <c r="W8279"/>
      <c r="X8279"/>
      <c r="Y8279"/>
      <c r="Z8279"/>
      <c r="AA8279"/>
      <c r="AB8279"/>
      <c r="AC8279"/>
      <c r="AD8279"/>
      <c r="AE8279"/>
      <c r="AF8279"/>
      <c r="AG8279"/>
      <c r="AH8279"/>
      <c r="AI8279"/>
      <c r="AJ8279"/>
      <c r="AK8279"/>
      <c r="AL8279"/>
      <c r="AM8279"/>
      <c r="AN8279"/>
      <c r="AO8279"/>
      <c r="AP8279"/>
      <c r="AQ8279"/>
      <c r="AR8279"/>
      <c r="AS8279"/>
      <c r="AT8279"/>
      <c r="AU8279"/>
      <c r="AV8279"/>
      <c r="AW8279"/>
      <c r="AX8279"/>
      <c r="AY8279"/>
      <c r="AZ8279"/>
      <c r="BA8279"/>
      <c r="BB8279"/>
      <c r="BC8279"/>
      <c r="BD8279"/>
      <c r="BE8279"/>
      <c r="BF8279"/>
      <c r="BG8279"/>
      <c r="BH8279"/>
      <c r="BI8279"/>
      <c r="BJ8279"/>
      <c r="BK8279"/>
      <c r="BL8279"/>
      <c r="BM8279"/>
      <c r="BN8279"/>
      <c r="BO8279"/>
      <c r="BP8279"/>
      <c r="BQ8279"/>
      <c r="BR8279"/>
      <c r="BS8279"/>
      <c r="BT8279"/>
      <c r="BU8279"/>
      <c r="BV8279"/>
      <c r="BW8279"/>
      <c r="BX8279"/>
      <c r="BY8279"/>
      <c r="BZ8279"/>
      <c r="CA8279"/>
      <c r="CB8279"/>
      <c r="CC8279"/>
      <c r="CD8279"/>
      <c r="CE8279"/>
      <c r="CF8279"/>
      <c r="CG8279"/>
      <c r="CH8279"/>
      <c r="CI8279"/>
      <c r="CJ8279"/>
      <c r="CK8279"/>
      <c r="CL8279"/>
      <c r="CM8279"/>
      <c r="CN8279"/>
      <c r="CO8279"/>
      <c r="CP8279"/>
      <c r="CQ8279"/>
      <c r="CR8279"/>
      <c r="CS8279"/>
      <c r="CT8279"/>
      <c r="CU8279"/>
      <c r="CV8279"/>
    </row>
    <row r="8280" spans="10:100" x14ac:dyDescent="0.25">
      <c r="J8280"/>
      <c r="K8280"/>
      <c r="L8280"/>
      <c r="M8280"/>
      <c r="N8280"/>
      <c r="O8280"/>
      <c r="P8280"/>
      <c r="Q8280"/>
      <c r="R8280"/>
      <c r="S8280"/>
      <c r="T8280"/>
      <c r="U8280"/>
      <c r="V8280"/>
      <c r="W8280"/>
      <c r="X8280"/>
      <c r="Y8280"/>
      <c r="Z8280"/>
      <c r="AA8280"/>
      <c r="AB8280"/>
      <c r="AC8280"/>
      <c r="AD8280"/>
      <c r="AE8280"/>
      <c r="AF8280"/>
      <c r="AG8280"/>
      <c r="AH8280"/>
      <c r="AI8280"/>
      <c r="AJ8280"/>
      <c r="AK8280"/>
      <c r="AL8280"/>
      <c r="AM8280"/>
      <c r="AN8280"/>
      <c r="AO8280"/>
      <c r="AP8280"/>
      <c r="AQ8280"/>
      <c r="AR8280"/>
      <c r="AS8280"/>
      <c r="AT8280"/>
      <c r="AU8280"/>
      <c r="AV8280"/>
      <c r="AW8280"/>
      <c r="AX8280"/>
      <c r="AY8280"/>
      <c r="AZ8280"/>
      <c r="BA8280"/>
      <c r="BB8280"/>
      <c r="BC8280"/>
      <c r="BD8280"/>
      <c r="BE8280"/>
      <c r="BF8280"/>
      <c r="BG8280"/>
      <c r="BH8280"/>
      <c r="BI8280"/>
      <c r="BJ8280"/>
      <c r="BK8280"/>
      <c r="BL8280"/>
      <c r="BM8280"/>
      <c r="BN8280"/>
      <c r="BO8280"/>
      <c r="BP8280"/>
      <c r="BQ8280"/>
      <c r="BR8280"/>
      <c r="BS8280"/>
      <c r="BT8280"/>
      <c r="BU8280"/>
      <c r="BV8280"/>
      <c r="BW8280"/>
      <c r="BX8280"/>
      <c r="BY8280"/>
      <c r="BZ8280"/>
      <c r="CA8280"/>
      <c r="CB8280"/>
      <c r="CC8280"/>
      <c r="CD8280"/>
      <c r="CE8280"/>
      <c r="CF8280"/>
      <c r="CG8280"/>
      <c r="CH8280"/>
      <c r="CI8280"/>
      <c r="CJ8280"/>
      <c r="CK8280"/>
      <c r="CL8280"/>
      <c r="CM8280"/>
      <c r="CN8280"/>
      <c r="CO8280"/>
      <c r="CP8280"/>
      <c r="CQ8280"/>
      <c r="CR8280"/>
      <c r="CS8280"/>
      <c r="CT8280"/>
      <c r="CU8280"/>
      <c r="CV8280"/>
    </row>
    <row r="8281" spans="10:100" x14ac:dyDescent="0.25">
      <c r="J8281"/>
      <c r="K8281"/>
      <c r="L8281"/>
      <c r="M8281"/>
      <c r="N8281"/>
      <c r="O8281"/>
      <c r="P8281"/>
      <c r="Q8281"/>
      <c r="R8281"/>
      <c r="S8281"/>
      <c r="T8281"/>
      <c r="U8281"/>
      <c r="V8281"/>
      <c r="W8281"/>
      <c r="X8281"/>
      <c r="Y8281"/>
      <c r="Z8281"/>
      <c r="AA8281"/>
      <c r="AB8281"/>
      <c r="AC8281"/>
      <c r="AD8281"/>
      <c r="AE8281"/>
      <c r="AF8281"/>
      <c r="AG8281"/>
      <c r="AH8281"/>
      <c r="AI8281"/>
      <c r="AJ8281"/>
      <c r="AK8281"/>
      <c r="AL8281"/>
      <c r="AM8281"/>
      <c r="AN8281"/>
      <c r="AO8281"/>
      <c r="AP8281"/>
      <c r="AQ8281"/>
      <c r="AR8281"/>
      <c r="AS8281"/>
      <c r="AT8281"/>
      <c r="AU8281"/>
      <c r="AV8281"/>
      <c r="AW8281"/>
      <c r="AX8281"/>
      <c r="AY8281"/>
      <c r="AZ8281"/>
      <c r="BA8281"/>
      <c r="BB8281"/>
      <c r="BC8281"/>
      <c r="BD8281"/>
      <c r="BE8281"/>
      <c r="BF8281"/>
      <c r="BG8281"/>
      <c r="BH8281"/>
      <c r="BI8281"/>
      <c r="BJ8281"/>
      <c r="BK8281"/>
      <c r="BL8281"/>
      <c r="BM8281"/>
      <c r="BN8281"/>
      <c r="BO8281"/>
      <c r="BP8281"/>
      <c r="BQ8281"/>
      <c r="BR8281"/>
      <c r="BS8281"/>
      <c r="BT8281"/>
      <c r="BU8281"/>
      <c r="BV8281"/>
      <c r="BW8281"/>
      <c r="BX8281"/>
      <c r="BY8281"/>
      <c r="BZ8281"/>
      <c r="CA8281"/>
      <c r="CB8281"/>
      <c r="CC8281"/>
      <c r="CD8281"/>
      <c r="CE8281"/>
      <c r="CF8281"/>
      <c r="CG8281"/>
      <c r="CH8281"/>
      <c r="CI8281"/>
      <c r="CJ8281"/>
      <c r="CK8281"/>
      <c r="CL8281"/>
      <c r="CM8281"/>
      <c r="CN8281"/>
      <c r="CO8281"/>
      <c r="CP8281"/>
      <c r="CQ8281"/>
      <c r="CR8281"/>
      <c r="CS8281"/>
      <c r="CT8281"/>
      <c r="CU8281"/>
      <c r="CV8281"/>
    </row>
    <row r="8282" spans="10:100" x14ac:dyDescent="0.25">
      <c r="J8282"/>
      <c r="K8282"/>
      <c r="L8282"/>
      <c r="M8282"/>
      <c r="N8282"/>
      <c r="O8282"/>
      <c r="P8282"/>
      <c r="Q8282"/>
      <c r="R8282"/>
      <c r="S8282"/>
      <c r="T8282"/>
      <c r="U8282"/>
      <c r="V8282"/>
      <c r="W8282"/>
      <c r="X8282"/>
      <c r="Y8282"/>
      <c r="Z8282"/>
      <c r="AA8282"/>
      <c r="AB8282"/>
      <c r="AC8282"/>
      <c r="AD8282"/>
      <c r="AE8282"/>
      <c r="AF8282"/>
      <c r="AG8282"/>
      <c r="AH8282"/>
      <c r="AI8282"/>
      <c r="AJ8282"/>
      <c r="AK8282"/>
      <c r="AL8282"/>
      <c r="AM8282"/>
      <c r="AN8282"/>
      <c r="AO8282"/>
      <c r="AP8282"/>
      <c r="AQ8282"/>
      <c r="AR8282"/>
      <c r="AS8282"/>
      <c r="AT8282"/>
      <c r="AU8282"/>
      <c r="AV8282"/>
      <c r="AW8282"/>
      <c r="AX8282"/>
      <c r="AY8282"/>
      <c r="AZ8282"/>
      <c r="BA8282"/>
      <c r="BB8282"/>
      <c r="BC8282"/>
      <c r="BD8282"/>
      <c r="BE8282"/>
      <c r="BF8282"/>
      <c r="BG8282"/>
      <c r="BH8282"/>
      <c r="BI8282"/>
      <c r="BJ8282"/>
      <c r="BK8282"/>
      <c r="BL8282"/>
      <c r="BM8282"/>
      <c r="BN8282"/>
      <c r="BO8282"/>
      <c r="BP8282"/>
      <c r="BQ8282"/>
      <c r="BR8282"/>
      <c r="BS8282"/>
      <c r="BT8282"/>
      <c r="BU8282"/>
      <c r="BV8282"/>
      <c r="BW8282"/>
      <c r="BX8282"/>
      <c r="BY8282"/>
      <c r="BZ8282"/>
      <c r="CA8282"/>
      <c r="CB8282"/>
      <c r="CC8282"/>
      <c r="CD8282"/>
      <c r="CE8282"/>
      <c r="CF8282"/>
      <c r="CG8282"/>
      <c r="CH8282"/>
      <c r="CI8282"/>
      <c r="CJ8282"/>
      <c r="CK8282"/>
      <c r="CL8282"/>
      <c r="CM8282"/>
      <c r="CN8282"/>
      <c r="CO8282"/>
      <c r="CP8282"/>
      <c r="CQ8282"/>
      <c r="CR8282"/>
      <c r="CS8282"/>
      <c r="CT8282"/>
      <c r="CU8282"/>
      <c r="CV8282"/>
    </row>
    <row r="8283" spans="10:100" x14ac:dyDescent="0.25">
      <c r="J8283"/>
      <c r="K8283"/>
      <c r="L8283"/>
      <c r="M8283"/>
      <c r="N8283"/>
      <c r="O8283"/>
      <c r="P8283"/>
      <c r="Q8283"/>
      <c r="R8283"/>
      <c r="S8283"/>
      <c r="T8283"/>
      <c r="U8283"/>
      <c r="V8283"/>
      <c r="W8283"/>
      <c r="X8283"/>
      <c r="Y8283"/>
      <c r="Z8283"/>
      <c r="AA8283"/>
      <c r="AB8283"/>
      <c r="AC8283"/>
      <c r="AD8283"/>
      <c r="AE8283"/>
      <c r="AF8283"/>
      <c r="AG8283"/>
      <c r="AH8283"/>
      <c r="AI8283"/>
      <c r="AJ8283"/>
      <c r="AK8283"/>
      <c r="AL8283"/>
      <c r="AM8283"/>
      <c r="AN8283"/>
      <c r="AO8283"/>
      <c r="AP8283"/>
      <c r="AQ8283"/>
      <c r="AR8283"/>
      <c r="AS8283"/>
      <c r="AT8283"/>
      <c r="AU8283"/>
      <c r="AV8283"/>
      <c r="AW8283"/>
      <c r="AX8283"/>
      <c r="AY8283"/>
      <c r="AZ8283"/>
      <c r="BA8283"/>
      <c r="BB8283"/>
      <c r="BC8283"/>
      <c r="BD8283"/>
      <c r="BE8283"/>
      <c r="BF8283"/>
      <c r="BG8283"/>
      <c r="BH8283"/>
      <c r="BI8283"/>
      <c r="BJ8283"/>
      <c r="BK8283"/>
      <c r="BL8283"/>
      <c r="BM8283"/>
      <c r="BN8283"/>
      <c r="BO8283"/>
      <c r="BP8283"/>
      <c r="BQ8283"/>
      <c r="BR8283"/>
      <c r="BS8283"/>
      <c r="BT8283"/>
      <c r="BU8283"/>
      <c r="BV8283"/>
      <c r="BW8283"/>
      <c r="BX8283"/>
      <c r="BY8283"/>
      <c r="BZ8283"/>
      <c r="CA8283"/>
      <c r="CB8283"/>
      <c r="CC8283"/>
      <c r="CD8283"/>
      <c r="CE8283"/>
      <c r="CF8283"/>
      <c r="CG8283"/>
      <c r="CH8283"/>
      <c r="CI8283"/>
      <c r="CJ8283"/>
      <c r="CK8283"/>
      <c r="CL8283"/>
      <c r="CM8283"/>
      <c r="CN8283"/>
      <c r="CO8283"/>
      <c r="CP8283"/>
      <c r="CQ8283"/>
      <c r="CR8283"/>
      <c r="CS8283"/>
      <c r="CT8283"/>
      <c r="CU8283"/>
      <c r="CV8283"/>
    </row>
    <row r="8284" spans="10:100" x14ac:dyDescent="0.25">
      <c r="J8284"/>
      <c r="K8284"/>
      <c r="L8284"/>
      <c r="M8284"/>
      <c r="N8284"/>
      <c r="O8284"/>
      <c r="P8284"/>
      <c r="Q8284"/>
      <c r="R8284"/>
      <c r="S8284"/>
      <c r="T8284"/>
      <c r="U8284"/>
      <c r="V8284"/>
      <c r="W8284"/>
      <c r="X8284"/>
      <c r="Y8284"/>
      <c r="Z8284"/>
      <c r="AA8284"/>
      <c r="AB8284"/>
      <c r="AC8284"/>
      <c r="AD8284"/>
      <c r="AE8284"/>
      <c r="AF8284"/>
      <c r="AG8284"/>
      <c r="AH8284"/>
      <c r="AI8284"/>
      <c r="AJ8284"/>
      <c r="AK8284"/>
      <c r="AL8284"/>
      <c r="AM8284"/>
      <c r="AN8284"/>
      <c r="AO8284"/>
      <c r="AP8284"/>
      <c r="AQ8284"/>
      <c r="AR8284"/>
      <c r="AS8284"/>
      <c r="AT8284"/>
      <c r="AU8284"/>
      <c r="AV8284"/>
      <c r="AW8284"/>
      <c r="AX8284"/>
      <c r="AY8284"/>
      <c r="AZ8284"/>
      <c r="BA8284"/>
      <c r="BB8284"/>
      <c r="BC8284"/>
      <c r="BD8284"/>
      <c r="BE8284"/>
      <c r="BF8284"/>
      <c r="BG8284"/>
      <c r="BH8284"/>
      <c r="BI8284"/>
      <c r="BJ8284"/>
      <c r="BK8284"/>
      <c r="BL8284"/>
      <c r="BM8284"/>
      <c r="BN8284"/>
      <c r="BO8284"/>
      <c r="BP8284"/>
      <c r="BQ8284"/>
      <c r="BR8284"/>
      <c r="BS8284"/>
      <c r="BT8284"/>
      <c r="BU8284"/>
      <c r="BV8284"/>
      <c r="BW8284"/>
      <c r="BX8284"/>
      <c r="BY8284"/>
      <c r="BZ8284"/>
      <c r="CA8284"/>
      <c r="CB8284"/>
      <c r="CC8284"/>
      <c r="CD8284"/>
      <c r="CE8284"/>
      <c r="CF8284"/>
      <c r="CG8284"/>
      <c r="CH8284"/>
      <c r="CI8284"/>
      <c r="CJ8284"/>
      <c r="CK8284"/>
      <c r="CL8284"/>
      <c r="CM8284"/>
      <c r="CN8284"/>
      <c r="CO8284"/>
      <c r="CP8284"/>
      <c r="CQ8284"/>
      <c r="CR8284"/>
      <c r="CS8284"/>
      <c r="CT8284"/>
      <c r="CU8284"/>
      <c r="CV8284"/>
    </row>
    <row r="8285" spans="10:100" x14ac:dyDescent="0.25">
      <c r="J8285"/>
      <c r="K8285"/>
      <c r="L8285"/>
      <c r="M8285"/>
      <c r="N8285"/>
      <c r="O8285"/>
      <c r="P8285"/>
      <c r="Q8285"/>
      <c r="R8285"/>
      <c r="S8285"/>
      <c r="T8285"/>
      <c r="U8285"/>
      <c r="V8285"/>
      <c r="W8285"/>
      <c r="X8285"/>
      <c r="Y8285"/>
      <c r="Z8285"/>
      <c r="AA8285"/>
      <c r="AB8285"/>
      <c r="AC8285"/>
      <c r="AD8285"/>
      <c r="AE8285"/>
      <c r="AF8285"/>
      <c r="AG8285"/>
      <c r="AH8285"/>
      <c r="AI8285"/>
      <c r="AJ8285"/>
      <c r="AK8285"/>
      <c r="AL8285"/>
      <c r="AM8285"/>
      <c r="AN8285"/>
      <c r="AO8285"/>
      <c r="AP8285"/>
      <c r="AQ8285"/>
      <c r="AR8285"/>
      <c r="AS8285"/>
      <c r="AT8285"/>
      <c r="AU8285"/>
      <c r="AV8285"/>
      <c r="AW8285"/>
      <c r="AX8285"/>
      <c r="AY8285"/>
      <c r="AZ8285"/>
      <c r="BA8285"/>
      <c r="BB8285"/>
      <c r="BC8285"/>
      <c r="BD8285"/>
      <c r="BE8285"/>
      <c r="BF8285"/>
      <c r="BG8285"/>
      <c r="BH8285"/>
      <c r="BI8285"/>
      <c r="BJ8285"/>
      <c r="BK8285"/>
      <c r="BL8285"/>
      <c r="BM8285"/>
      <c r="BN8285"/>
      <c r="BO8285"/>
      <c r="BP8285"/>
      <c r="BQ8285"/>
      <c r="BR8285"/>
      <c r="BS8285"/>
      <c r="BT8285"/>
      <c r="BU8285"/>
      <c r="BV8285"/>
      <c r="BW8285"/>
      <c r="BX8285"/>
      <c r="BY8285"/>
      <c r="BZ8285"/>
      <c r="CA8285"/>
      <c r="CB8285"/>
      <c r="CC8285"/>
      <c r="CD8285"/>
      <c r="CE8285"/>
      <c r="CF8285"/>
      <c r="CG8285"/>
      <c r="CH8285"/>
      <c r="CI8285"/>
      <c r="CJ8285"/>
      <c r="CK8285"/>
      <c r="CL8285"/>
      <c r="CM8285"/>
      <c r="CN8285"/>
      <c r="CO8285"/>
      <c r="CP8285"/>
      <c r="CQ8285"/>
      <c r="CR8285"/>
      <c r="CS8285"/>
      <c r="CT8285"/>
      <c r="CU8285"/>
      <c r="CV8285"/>
    </row>
    <row r="8286" spans="10:100" x14ac:dyDescent="0.25">
      <c r="J8286"/>
      <c r="K8286"/>
      <c r="L8286"/>
      <c r="M8286"/>
      <c r="N8286"/>
      <c r="O8286"/>
      <c r="P8286"/>
      <c r="Q8286"/>
      <c r="R8286"/>
      <c r="S8286"/>
      <c r="T8286"/>
      <c r="U8286"/>
      <c r="V8286"/>
      <c r="W8286"/>
      <c r="X8286"/>
      <c r="Y8286"/>
      <c r="Z8286"/>
      <c r="AA8286"/>
      <c r="AB8286"/>
      <c r="AC8286"/>
      <c r="AD8286"/>
      <c r="AE8286"/>
      <c r="AF8286"/>
      <c r="AG8286"/>
      <c r="AH8286"/>
      <c r="AI8286"/>
      <c r="AJ8286"/>
      <c r="AK8286"/>
      <c r="AL8286"/>
      <c r="AM8286"/>
      <c r="AN8286"/>
      <c r="AO8286"/>
      <c r="AP8286"/>
      <c r="AQ8286"/>
      <c r="AR8286"/>
      <c r="AS8286"/>
      <c r="AT8286"/>
      <c r="AU8286"/>
      <c r="AV8286"/>
      <c r="AW8286"/>
      <c r="AX8286"/>
      <c r="AY8286"/>
      <c r="AZ8286"/>
      <c r="BA8286"/>
      <c r="BB8286"/>
      <c r="BC8286"/>
      <c r="BD8286"/>
      <c r="BE8286"/>
      <c r="BF8286"/>
      <c r="BG8286"/>
      <c r="BH8286"/>
      <c r="BI8286"/>
      <c r="BJ8286"/>
      <c r="BK8286"/>
      <c r="BL8286"/>
      <c r="BM8286"/>
      <c r="BN8286"/>
      <c r="BO8286"/>
      <c r="BP8286"/>
      <c r="BQ8286"/>
      <c r="BR8286"/>
      <c r="BS8286"/>
      <c r="BT8286"/>
      <c r="BU8286"/>
      <c r="BV8286"/>
      <c r="BW8286"/>
      <c r="BX8286"/>
      <c r="BY8286"/>
      <c r="BZ8286"/>
      <c r="CA8286"/>
      <c r="CB8286"/>
      <c r="CC8286"/>
      <c r="CD8286"/>
      <c r="CE8286"/>
      <c r="CF8286"/>
      <c r="CG8286"/>
      <c r="CH8286"/>
      <c r="CI8286"/>
      <c r="CJ8286"/>
      <c r="CK8286"/>
      <c r="CL8286"/>
      <c r="CM8286"/>
      <c r="CN8286"/>
      <c r="CO8286"/>
      <c r="CP8286"/>
      <c r="CQ8286"/>
      <c r="CR8286"/>
      <c r="CS8286"/>
      <c r="CT8286"/>
      <c r="CU8286"/>
      <c r="CV8286"/>
    </row>
    <row r="8287" spans="10:100" x14ac:dyDescent="0.25">
      <c r="J8287"/>
      <c r="K8287"/>
      <c r="L8287"/>
      <c r="M8287"/>
      <c r="N8287"/>
      <c r="O8287"/>
      <c r="P8287"/>
      <c r="Q8287"/>
      <c r="R8287"/>
      <c r="S8287"/>
      <c r="T8287"/>
      <c r="U8287"/>
      <c r="V8287"/>
      <c r="W8287"/>
      <c r="X8287"/>
      <c r="Y8287"/>
      <c r="Z8287"/>
      <c r="AA8287"/>
      <c r="AB8287"/>
      <c r="AC8287"/>
      <c r="AD8287"/>
      <c r="AE8287"/>
      <c r="AF8287"/>
      <c r="AG8287"/>
      <c r="AH8287"/>
      <c r="AI8287"/>
      <c r="AJ8287"/>
      <c r="AK8287"/>
      <c r="AL8287"/>
      <c r="AM8287"/>
      <c r="AN8287"/>
      <c r="AO8287"/>
      <c r="AP8287"/>
      <c r="AQ8287"/>
      <c r="AR8287"/>
      <c r="AS8287"/>
      <c r="AT8287"/>
      <c r="AU8287"/>
      <c r="AV8287"/>
      <c r="AW8287"/>
      <c r="AX8287"/>
      <c r="AY8287"/>
      <c r="AZ8287"/>
      <c r="BA8287"/>
      <c r="BB8287"/>
      <c r="BC8287"/>
      <c r="BD8287"/>
      <c r="BE8287"/>
      <c r="BF8287"/>
      <c r="BG8287"/>
      <c r="BH8287"/>
      <c r="BI8287"/>
      <c r="BJ8287"/>
      <c r="BK8287"/>
      <c r="BL8287"/>
      <c r="BM8287"/>
      <c r="BN8287"/>
      <c r="BO8287"/>
      <c r="BP8287"/>
      <c r="BQ8287"/>
      <c r="BR8287"/>
      <c r="BS8287"/>
      <c r="BT8287"/>
      <c r="BU8287"/>
      <c r="BV8287"/>
      <c r="BW8287"/>
      <c r="BX8287"/>
      <c r="BY8287"/>
      <c r="BZ8287"/>
      <c r="CA8287"/>
      <c r="CB8287"/>
      <c r="CC8287"/>
      <c r="CD8287"/>
      <c r="CE8287"/>
      <c r="CF8287"/>
      <c r="CG8287"/>
      <c r="CH8287"/>
      <c r="CI8287"/>
      <c r="CJ8287"/>
      <c r="CK8287"/>
      <c r="CL8287"/>
      <c r="CM8287"/>
      <c r="CN8287"/>
      <c r="CO8287"/>
      <c r="CP8287"/>
      <c r="CQ8287"/>
      <c r="CR8287"/>
      <c r="CS8287"/>
      <c r="CT8287"/>
      <c r="CU8287"/>
      <c r="CV8287"/>
    </row>
    <row r="8288" spans="10:100" x14ac:dyDescent="0.25">
      <c r="J8288"/>
      <c r="K8288"/>
      <c r="L8288"/>
      <c r="M8288"/>
      <c r="N8288"/>
      <c r="O8288"/>
      <c r="P8288"/>
      <c r="Q8288"/>
      <c r="R8288"/>
      <c r="S8288"/>
      <c r="T8288"/>
      <c r="U8288"/>
      <c r="V8288"/>
      <c r="W8288"/>
      <c r="X8288"/>
      <c r="Y8288"/>
      <c r="Z8288"/>
      <c r="AA8288"/>
      <c r="AB8288"/>
      <c r="AC8288"/>
      <c r="AD8288"/>
      <c r="AE8288"/>
      <c r="AF8288"/>
      <c r="AG8288"/>
      <c r="AH8288"/>
      <c r="AI8288"/>
      <c r="AJ8288"/>
      <c r="AK8288"/>
      <c r="AL8288"/>
      <c r="AM8288"/>
      <c r="AN8288"/>
      <c r="AO8288"/>
      <c r="AP8288"/>
      <c r="AQ8288"/>
      <c r="AR8288"/>
      <c r="AS8288"/>
      <c r="AT8288"/>
      <c r="AU8288"/>
      <c r="AV8288"/>
      <c r="AW8288"/>
      <c r="AX8288"/>
      <c r="AY8288"/>
      <c r="AZ8288"/>
      <c r="BA8288"/>
      <c r="BB8288"/>
      <c r="BC8288"/>
      <c r="BD8288"/>
      <c r="BE8288"/>
      <c r="BF8288"/>
      <c r="BG8288"/>
      <c r="BH8288"/>
      <c r="BI8288"/>
      <c r="BJ8288"/>
      <c r="BK8288"/>
      <c r="BL8288"/>
      <c r="BM8288"/>
      <c r="BN8288"/>
      <c r="BO8288"/>
      <c r="BP8288"/>
      <c r="BQ8288"/>
      <c r="BR8288"/>
      <c r="BS8288"/>
      <c r="BT8288"/>
      <c r="BU8288"/>
      <c r="BV8288"/>
      <c r="BW8288"/>
      <c r="BX8288"/>
      <c r="BY8288"/>
      <c r="BZ8288"/>
      <c r="CA8288"/>
      <c r="CB8288"/>
      <c r="CC8288"/>
      <c r="CD8288"/>
      <c r="CE8288"/>
      <c r="CF8288"/>
      <c r="CG8288"/>
      <c r="CH8288"/>
      <c r="CI8288"/>
      <c r="CJ8288"/>
      <c r="CK8288"/>
      <c r="CL8288"/>
      <c r="CM8288"/>
      <c r="CN8288"/>
      <c r="CO8288"/>
      <c r="CP8288"/>
      <c r="CQ8288"/>
      <c r="CR8288"/>
      <c r="CS8288"/>
      <c r="CT8288"/>
      <c r="CU8288"/>
      <c r="CV8288"/>
    </row>
    <row r="8289" spans="10:100" x14ac:dyDescent="0.25">
      <c r="J8289"/>
      <c r="K8289"/>
      <c r="L8289"/>
      <c r="M8289"/>
      <c r="N8289"/>
      <c r="O8289"/>
      <c r="P8289"/>
      <c r="Q8289"/>
      <c r="R8289"/>
      <c r="S8289"/>
      <c r="T8289"/>
      <c r="U8289"/>
      <c r="V8289"/>
      <c r="W8289"/>
      <c r="X8289"/>
      <c r="Y8289"/>
      <c r="Z8289"/>
      <c r="AA8289"/>
      <c r="AB8289"/>
      <c r="AC8289"/>
      <c r="AD8289"/>
      <c r="AE8289"/>
      <c r="AF8289"/>
      <c r="AG8289"/>
      <c r="AH8289"/>
      <c r="AI8289"/>
      <c r="AJ8289"/>
      <c r="AK8289"/>
      <c r="AL8289"/>
      <c r="AM8289"/>
      <c r="AN8289"/>
      <c r="AO8289"/>
      <c r="AP8289"/>
      <c r="AQ8289"/>
      <c r="AR8289"/>
      <c r="AS8289"/>
      <c r="AT8289"/>
      <c r="AU8289"/>
      <c r="AV8289"/>
      <c r="AW8289"/>
      <c r="AX8289"/>
      <c r="AY8289"/>
      <c r="AZ8289"/>
      <c r="BA8289"/>
      <c r="BB8289"/>
      <c r="BC8289"/>
      <c r="BD8289"/>
      <c r="BE8289"/>
      <c r="BF8289"/>
      <c r="BG8289"/>
      <c r="BH8289"/>
      <c r="BI8289"/>
      <c r="BJ8289"/>
      <c r="BK8289"/>
      <c r="BL8289"/>
      <c r="BM8289"/>
      <c r="BN8289"/>
      <c r="BO8289"/>
      <c r="BP8289"/>
      <c r="BQ8289"/>
      <c r="BR8289"/>
      <c r="BS8289"/>
      <c r="BT8289"/>
      <c r="BU8289"/>
      <c r="BV8289"/>
      <c r="BW8289"/>
      <c r="BX8289"/>
      <c r="BY8289"/>
      <c r="BZ8289"/>
      <c r="CA8289"/>
      <c r="CB8289"/>
      <c r="CC8289"/>
      <c r="CD8289"/>
      <c r="CE8289"/>
      <c r="CF8289"/>
      <c r="CG8289"/>
      <c r="CH8289"/>
      <c r="CI8289"/>
      <c r="CJ8289"/>
      <c r="CK8289"/>
      <c r="CL8289"/>
      <c r="CM8289"/>
      <c r="CN8289"/>
      <c r="CO8289"/>
      <c r="CP8289"/>
      <c r="CQ8289"/>
      <c r="CR8289"/>
      <c r="CS8289"/>
      <c r="CT8289"/>
      <c r="CU8289"/>
      <c r="CV8289"/>
    </row>
    <row r="8290" spans="10:100" x14ac:dyDescent="0.25">
      <c r="J8290"/>
      <c r="K8290"/>
      <c r="L8290"/>
      <c r="M8290"/>
      <c r="N8290"/>
      <c r="O8290"/>
      <c r="P8290"/>
      <c r="Q8290"/>
      <c r="R8290"/>
      <c r="S8290"/>
      <c r="T8290"/>
      <c r="U8290"/>
      <c r="V8290"/>
      <c r="W8290"/>
      <c r="X8290"/>
      <c r="Y8290"/>
      <c r="Z8290"/>
      <c r="AA8290"/>
      <c r="AB8290"/>
      <c r="AC8290"/>
      <c r="AD8290"/>
      <c r="AE8290"/>
      <c r="AF8290"/>
      <c r="AG8290"/>
      <c r="AH8290"/>
      <c r="AI8290"/>
      <c r="AJ8290"/>
      <c r="AK8290"/>
      <c r="AL8290"/>
      <c r="AM8290"/>
      <c r="AN8290"/>
      <c r="AO8290"/>
      <c r="AP8290"/>
      <c r="AQ8290"/>
      <c r="AR8290"/>
      <c r="AS8290"/>
      <c r="AT8290"/>
      <c r="AU8290"/>
      <c r="AV8290"/>
      <c r="AW8290"/>
      <c r="AX8290"/>
      <c r="AY8290"/>
      <c r="AZ8290"/>
      <c r="BA8290"/>
      <c r="BB8290"/>
      <c r="BC8290"/>
      <c r="BD8290"/>
      <c r="BE8290"/>
      <c r="BF8290"/>
      <c r="BG8290"/>
      <c r="BH8290"/>
      <c r="BI8290"/>
      <c r="BJ8290"/>
      <c r="BK8290"/>
      <c r="BL8290"/>
      <c r="BM8290"/>
      <c r="BN8290"/>
      <c r="BO8290"/>
      <c r="BP8290"/>
      <c r="BQ8290"/>
      <c r="BR8290"/>
      <c r="BS8290"/>
      <c r="BT8290"/>
      <c r="BU8290"/>
      <c r="BV8290"/>
      <c r="BW8290"/>
      <c r="BX8290"/>
      <c r="BY8290"/>
      <c r="BZ8290"/>
      <c r="CA8290"/>
      <c r="CB8290"/>
      <c r="CC8290"/>
      <c r="CD8290"/>
      <c r="CE8290"/>
      <c r="CF8290"/>
      <c r="CG8290"/>
      <c r="CH8290"/>
      <c r="CI8290"/>
      <c r="CJ8290"/>
      <c r="CK8290"/>
      <c r="CL8290"/>
      <c r="CM8290"/>
      <c r="CN8290"/>
      <c r="CO8290"/>
      <c r="CP8290"/>
      <c r="CQ8290"/>
      <c r="CR8290"/>
      <c r="CS8290"/>
      <c r="CT8290"/>
      <c r="CU8290"/>
      <c r="CV8290"/>
    </row>
    <row r="8291" spans="10:100" x14ac:dyDescent="0.25">
      <c r="J8291"/>
      <c r="K8291"/>
      <c r="L8291"/>
      <c r="M8291"/>
      <c r="N8291"/>
      <c r="O8291"/>
      <c r="P8291"/>
      <c r="Q8291"/>
      <c r="R8291"/>
      <c r="S8291"/>
      <c r="T8291"/>
      <c r="U8291"/>
      <c r="V8291"/>
      <c r="W8291"/>
      <c r="X8291"/>
      <c r="Y8291"/>
      <c r="Z8291"/>
      <c r="AA8291"/>
      <c r="AB8291"/>
      <c r="AC8291"/>
      <c r="AD8291"/>
      <c r="AE8291"/>
      <c r="AF8291"/>
      <c r="AG8291"/>
      <c r="AH8291"/>
      <c r="AI8291"/>
      <c r="AJ8291"/>
      <c r="AK8291"/>
      <c r="AL8291"/>
      <c r="AM8291"/>
      <c r="AN8291"/>
      <c r="AO8291"/>
      <c r="AP8291"/>
      <c r="AQ8291"/>
      <c r="AR8291"/>
      <c r="AS8291"/>
      <c r="AT8291"/>
      <c r="AU8291"/>
      <c r="AV8291"/>
      <c r="AW8291"/>
      <c r="AX8291"/>
      <c r="AY8291"/>
      <c r="AZ8291"/>
      <c r="BA8291"/>
      <c r="BB8291"/>
      <c r="BC8291"/>
      <c r="BD8291"/>
      <c r="BE8291"/>
      <c r="BF8291"/>
      <c r="BG8291"/>
      <c r="BH8291"/>
      <c r="BI8291"/>
      <c r="BJ8291"/>
      <c r="BK8291"/>
      <c r="BL8291"/>
      <c r="BM8291"/>
      <c r="BN8291"/>
      <c r="BO8291"/>
      <c r="BP8291"/>
      <c r="BQ8291"/>
      <c r="BR8291"/>
      <c r="BS8291"/>
      <c r="BT8291"/>
      <c r="BU8291"/>
      <c r="BV8291"/>
      <c r="BW8291"/>
      <c r="BX8291"/>
      <c r="BY8291"/>
      <c r="BZ8291"/>
      <c r="CA8291"/>
      <c r="CB8291"/>
      <c r="CC8291"/>
      <c r="CD8291"/>
      <c r="CE8291"/>
      <c r="CF8291"/>
      <c r="CG8291"/>
      <c r="CH8291"/>
      <c r="CI8291"/>
      <c r="CJ8291"/>
      <c r="CK8291"/>
      <c r="CL8291"/>
      <c r="CM8291"/>
      <c r="CN8291"/>
      <c r="CO8291"/>
      <c r="CP8291"/>
      <c r="CQ8291"/>
      <c r="CR8291"/>
      <c r="CS8291"/>
      <c r="CT8291"/>
      <c r="CU8291"/>
      <c r="CV8291"/>
    </row>
    <row r="8292" spans="10:100" x14ac:dyDescent="0.25">
      <c r="J8292"/>
      <c r="K8292"/>
      <c r="L8292"/>
      <c r="M8292"/>
      <c r="N8292"/>
      <c r="O8292"/>
      <c r="P8292"/>
      <c r="Q8292"/>
      <c r="R8292"/>
      <c r="S8292"/>
      <c r="T8292"/>
      <c r="U8292"/>
      <c r="V8292"/>
      <c r="W8292"/>
      <c r="X8292"/>
      <c r="Y8292"/>
      <c r="Z8292"/>
      <c r="AA8292"/>
      <c r="AB8292"/>
      <c r="AC8292"/>
      <c r="AD8292"/>
      <c r="AE8292"/>
      <c r="AF8292"/>
      <c r="AG8292"/>
      <c r="AH8292"/>
      <c r="AI8292"/>
      <c r="AJ8292"/>
      <c r="AK8292"/>
      <c r="AL8292"/>
      <c r="AM8292"/>
      <c r="AN8292"/>
      <c r="AO8292"/>
      <c r="AP8292"/>
      <c r="AQ8292"/>
      <c r="AR8292"/>
      <c r="AS8292"/>
      <c r="AT8292"/>
      <c r="AU8292"/>
      <c r="AV8292"/>
      <c r="AW8292"/>
      <c r="AX8292"/>
      <c r="AY8292"/>
      <c r="AZ8292"/>
      <c r="BA8292"/>
      <c r="BB8292"/>
      <c r="BC8292"/>
      <c r="BD8292"/>
      <c r="BE8292"/>
      <c r="BF8292"/>
      <c r="BG8292"/>
      <c r="BH8292"/>
      <c r="BI8292"/>
      <c r="BJ8292"/>
      <c r="BK8292"/>
      <c r="BL8292"/>
      <c r="BM8292"/>
      <c r="BN8292"/>
      <c r="BO8292"/>
      <c r="BP8292"/>
      <c r="BQ8292"/>
      <c r="BR8292"/>
      <c r="BS8292"/>
      <c r="BT8292"/>
      <c r="BU8292"/>
      <c r="BV8292"/>
      <c r="BW8292"/>
      <c r="BX8292"/>
      <c r="BY8292"/>
      <c r="BZ8292"/>
      <c r="CA8292"/>
      <c r="CB8292"/>
      <c r="CC8292"/>
      <c r="CD8292"/>
      <c r="CE8292"/>
      <c r="CF8292"/>
      <c r="CG8292"/>
      <c r="CH8292"/>
      <c r="CI8292"/>
      <c r="CJ8292"/>
      <c r="CK8292"/>
      <c r="CL8292"/>
      <c r="CM8292"/>
      <c r="CN8292"/>
      <c r="CO8292"/>
      <c r="CP8292"/>
      <c r="CQ8292"/>
      <c r="CR8292"/>
      <c r="CS8292"/>
      <c r="CT8292"/>
      <c r="CU8292"/>
      <c r="CV8292"/>
    </row>
    <row r="8293" spans="10:100" x14ac:dyDescent="0.25">
      <c r="J8293"/>
      <c r="K8293"/>
      <c r="L8293"/>
      <c r="M8293"/>
      <c r="N8293"/>
      <c r="O8293"/>
      <c r="P8293"/>
      <c r="Q8293"/>
      <c r="R8293"/>
      <c r="S8293"/>
      <c r="T8293"/>
      <c r="U8293"/>
      <c r="V8293"/>
      <c r="W8293"/>
      <c r="X8293"/>
      <c r="Y8293"/>
      <c r="Z8293"/>
      <c r="AA8293"/>
      <c r="AB8293"/>
      <c r="AC8293"/>
      <c r="AD8293"/>
      <c r="AE8293"/>
      <c r="AF8293"/>
      <c r="AG8293"/>
      <c r="AH8293"/>
      <c r="AI8293"/>
      <c r="AJ8293"/>
      <c r="AK8293"/>
      <c r="AL8293"/>
      <c r="AM8293"/>
      <c r="AN8293"/>
      <c r="AO8293"/>
      <c r="AP8293"/>
      <c r="AQ8293"/>
      <c r="AR8293"/>
      <c r="AS8293"/>
      <c r="AT8293"/>
      <c r="AU8293"/>
      <c r="AV8293"/>
      <c r="AW8293"/>
      <c r="AX8293"/>
      <c r="AY8293"/>
      <c r="AZ8293"/>
      <c r="BA8293"/>
      <c r="BB8293"/>
      <c r="BC8293"/>
      <c r="BD8293"/>
      <c r="BE8293"/>
      <c r="BF8293"/>
      <c r="BG8293"/>
      <c r="BH8293"/>
      <c r="BI8293"/>
      <c r="BJ8293"/>
      <c r="BK8293"/>
      <c r="BL8293"/>
      <c r="BM8293"/>
      <c r="BN8293"/>
      <c r="BO8293"/>
      <c r="BP8293"/>
      <c r="BQ8293"/>
      <c r="BR8293"/>
      <c r="BS8293"/>
      <c r="BT8293"/>
      <c r="BU8293"/>
      <c r="BV8293"/>
      <c r="BW8293"/>
      <c r="BX8293"/>
      <c r="BY8293"/>
      <c r="BZ8293"/>
      <c r="CA8293"/>
      <c r="CB8293"/>
      <c r="CC8293"/>
      <c r="CD8293"/>
      <c r="CE8293"/>
      <c r="CF8293"/>
      <c r="CG8293"/>
      <c r="CH8293"/>
      <c r="CI8293"/>
      <c r="CJ8293"/>
      <c r="CK8293"/>
      <c r="CL8293"/>
      <c r="CM8293"/>
      <c r="CN8293"/>
      <c r="CO8293"/>
      <c r="CP8293"/>
      <c r="CQ8293"/>
      <c r="CR8293"/>
      <c r="CS8293"/>
      <c r="CT8293"/>
      <c r="CU8293"/>
      <c r="CV8293"/>
    </row>
    <row r="8294" spans="10:100" x14ac:dyDescent="0.25">
      <c r="J8294"/>
      <c r="K8294"/>
      <c r="L8294"/>
      <c r="M8294"/>
      <c r="N8294"/>
      <c r="O8294"/>
      <c r="P8294"/>
      <c r="Q8294"/>
      <c r="R8294"/>
      <c r="S8294"/>
      <c r="T8294"/>
      <c r="U8294"/>
      <c r="V8294"/>
      <c r="W8294"/>
      <c r="X8294"/>
      <c r="Y8294"/>
      <c r="Z8294"/>
      <c r="AA8294"/>
      <c r="AB8294"/>
      <c r="AC8294"/>
      <c r="AD8294"/>
      <c r="AE8294"/>
      <c r="AF8294"/>
      <c r="AG8294"/>
      <c r="AH8294"/>
      <c r="AI8294"/>
      <c r="AJ8294"/>
      <c r="AK8294"/>
      <c r="AL8294"/>
      <c r="AM8294"/>
      <c r="AN8294"/>
      <c r="AO8294"/>
      <c r="AP8294"/>
      <c r="AQ8294"/>
      <c r="AR8294"/>
      <c r="AS8294"/>
      <c r="AT8294"/>
      <c r="AU8294"/>
      <c r="AV8294"/>
      <c r="AW8294"/>
      <c r="AX8294"/>
      <c r="AY8294"/>
      <c r="AZ8294"/>
      <c r="BA8294"/>
      <c r="BB8294"/>
      <c r="BC8294"/>
      <c r="BD8294"/>
      <c r="BE8294"/>
      <c r="BF8294"/>
      <c r="BG8294"/>
      <c r="BH8294"/>
      <c r="BI8294"/>
      <c r="BJ8294"/>
      <c r="BK8294"/>
      <c r="BL8294"/>
      <c r="BM8294"/>
      <c r="BN8294"/>
      <c r="BO8294"/>
      <c r="BP8294"/>
      <c r="BQ8294"/>
      <c r="BR8294"/>
      <c r="BS8294"/>
      <c r="BT8294"/>
      <c r="BU8294"/>
      <c r="BV8294"/>
      <c r="BW8294"/>
      <c r="BX8294"/>
      <c r="BY8294"/>
      <c r="BZ8294"/>
      <c r="CA8294"/>
      <c r="CB8294"/>
      <c r="CC8294"/>
      <c r="CD8294"/>
      <c r="CE8294"/>
      <c r="CF8294"/>
      <c r="CG8294"/>
      <c r="CH8294"/>
      <c r="CI8294"/>
      <c r="CJ8294"/>
      <c r="CK8294"/>
      <c r="CL8294"/>
      <c r="CM8294"/>
      <c r="CN8294"/>
      <c r="CO8294"/>
      <c r="CP8294"/>
      <c r="CQ8294"/>
      <c r="CR8294"/>
      <c r="CS8294"/>
      <c r="CT8294"/>
      <c r="CU8294"/>
      <c r="CV8294"/>
    </row>
    <row r="8295" spans="10:100" x14ac:dyDescent="0.25">
      <c r="J8295"/>
      <c r="K8295"/>
      <c r="L8295"/>
      <c r="M8295"/>
      <c r="N8295"/>
      <c r="O8295"/>
      <c r="P8295"/>
      <c r="Q8295"/>
      <c r="R8295"/>
      <c r="S8295"/>
      <c r="T8295"/>
      <c r="U8295"/>
      <c r="V8295"/>
      <c r="W8295"/>
      <c r="X8295"/>
      <c r="Y8295"/>
      <c r="Z8295"/>
      <c r="AA8295"/>
      <c r="AB8295"/>
      <c r="AC8295"/>
      <c r="AD8295"/>
      <c r="AE8295"/>
      <c r="AF8295"/>
      <c r="AG8295"/>
      <c r="AH8295"/>
      <c r="AI8295"/>
      <c r="AJ8295"/>
      <c r="AK8295"/>
      <c r="AL8295"/>
      <c r="AM8295"/>
      <c r="AN8295"/>
      <c r="AO8295"/>
      <c r="AP8295"/>
      <c r="AQ8295"/>
      <c r="AR8295"/>
      <c r="AS8295"/>
      <c r="AT8295"/>
      <c r="AU8295"/>
      <c r="AV8295"/>
      <c r="AW8295"/>
      <c r="AX8295"/>
      <c r="AY8295"/>
      <c r="AZ8295"/>
      <c r="BA8295"/>
      <c r="BB8295"/>
      <c r="BC8295"/>
      <c r="BD8295"/>
      <c r="BE8295"/>
      <c r="BF8295"/>
      <c r="BG8295"/>
      <c r="BH8295"/>
      <c r="BI8295"/>
      <c r="BJ8295"/>
      <c r="BK8295"/>
      <c r="BL8295"/>
      <c r="BM8295"/>
      <c r="BN8295"/>
      <c r="BO8295"/>
      <c r="BP8295"/>
      <c r="BQ8295"/>
      <c r="BR8295"/>
      <c r="BS8295"/>
      <c r="BT8295"/>
      <c r="BU8295"/>
      <c r="BV8295"/>
      <c r="BW8295"/>
      <c r="BX8295"/>
      <c r="BY8295"/>
      <c r="BZ8295"/>
      <c r="CA8295"/>
      <c r="CB8295"/>
      <c r="CC8295"/>
      <c r="CD8295"/>
      <c r="CE8295"/>
      <c r="CF8295"/>
      <c r="CG8295"/>
      <c r="CH8295"/>
      <c r="CI8295"/>
      <c r="CJ8295"/>
      <c r="CK8295"/>
      <c r="CL8295"/>
      <c r="CM8295"/>
      <c r="CN8295"/>
      <c r="CO8295"/>
      <c r="CP8295"/>
      <c r="CQ8295"/>
      <c r="CR8295"/>
      <c r="CS8295"/>
      <c r="CT8295"/>
      <c r="CU8295"/>
      <c r="CV8295"/>
    </row>
    <row r="8296" spans="10:100" x14ac:dyDescent="0.25">
      <c r="J8296"/>
      <c r="K8296"/>
      <c r="L8296"/>
      <c r="M8296"/>
      <c r="N8296"/>
      <c r="O8296"/>
      <c r="P8296"/>
      <c r="Q8296"/>
      <c r="R8296"/>
      <c r="S8296"/>
      <c r="T8296"/>
      <c r="U8296"/>
      <c r="V8296"/>
      <c r="W8296"/>
      <c r="X8296"/>
      <c r="Y8296"/>
      <c r="Z8296"/>
      <c r="AA8296"/>
      <c r="AB8296"/>
      <c r="AC8296"/>
      <c r="AD8296"/>
      <c r="AE8296"/>
      <c r="AF8296"/>
      <c r="AG8296"/>
      <c r="AH8296"/>
      <c r="AI8296"/>
      <c r="AJ8296"/>
      <c r="AK8296"/>
      <c r="AL8296"/>
      <c r="AM8296"/>
      <c r="AN8296"/>
      <c r="AO8296"/>
      <c r="AP8296"/>
      <c r="AQ8296"/>
      <c r="AR8296"/>
      <c r="AS8296"/>
      <c r="AT8296"/>
      <c r="AU8296"/>
      <c r="AV8296"/>
      <c r="AW8296"/>
      <c r="AX8296"/>
      <c r="AY8296"/>
      <c r="AZ8296"/>
      <c r="BA8296"/>
      <c r="BB8296"/>
      <c r="BC8296"/>
      <c r="BD8296"/>
      <c r="BE8296"/>
      <c r="BF8296"/>
      <c r="BG8296"/>
      <c r="BH8296"/>
      <c r="BI8296"/>
      <c r="BJ8296"/>
      <c r="BK8296"/>
      <c r="BL8296"/>
      <c r="BM8296"/>
      <c r="BN8296"/>
      <c r="BO8296"/>
      <c r="BP8296"/>
      <c r="BQ8296"/>
      <c r="BR8296"/>
      <c r="BS8296"/>
      <c r="BT8296"/>
      <c r="BU8296"/>
      <c r="BV8296"/>
      <c r="BW8296"/>
      <c r="BX8296"/>
      <c r="BY8296"/>
      <c r="BZ8296"/>
      <c r="CA8296"/>
      <c r="CB8296"/>
      <c r="CC8296"/>
      <c r="CD8296"/>
      <c r="CE8296"/>
      <c r="CF8296"/>
      <c r="CG8296"/>
      <c r="CH8296"/>
      <c r="CI8296"/>
      <c r="CJ8296"/>
      <c r="CK8296"/>
      <c r="CL8296"/>
      <c r="CM8296"/>
      <c r="CN8296"/>
      <c r="CO8296"/>
      <c r="CP8296"/>
      <c r="CQ8296"/>
      <c r="CR8296"/>
      <c r="CS8296"/>
      <c r="CT8296"/>
      <c r="CU8296"/>
      <c r="CV8296"/>
    </row>
    <row r="8297" spans="10:100" x14ac:dyDescent="0.25">
      <c r="J8297"/>
      <c r="K8297"/>
      <c r="L8297"/>
      <c r="M8297"/>
      <c r="N8297"/>
      <c r="O8297"/>
      <c r="P8297"/>
      <c r="Q8297"/>
      <c r="R8297"/>
      <c r="S8297"/>
      <c r="T8297"/>
      <c r="U8297"/>
      <c r="V8297"/>
      <c r="W8297"/>
      <c r="X8297"/>
      <c r="Y8297"/>
      <c r="Z8297"/>
      <c r="AA8297"/>
      <c r="AB8297"/>
      <c r="AC8297"/>
      <c r="AD8297"/>
      <c r="AE8297"/>
      <c r="AF8297"/>
      <c r="AG8297"/>
      <c r="AH8297"/>
      <c r="AI8297"/>
      <c r="AJ8297"/>
      <c r="AK8297"/>
      <c r="AL8297"/>
      <c r="AM8297"/>
      <c r="AN8297"/>
      <c r="AO8297"/>
      <c r="AP8297"/>
      <c r="AQ8297"/>
      <c r="AR8297"/>
      <c r="AS8297"/>
      <c r="AT8297"/>
      <c r="AU8297"/>
      <c r="AV8297"/>
      <c r="AW8297"/>
      <c r="AX8297"/>
      <c r="AY8297"/>
      <c r="AZ8297"/>
      <c r="BA8297"/>
      <c r="BB8297"/>
      <c r="BC8297"/>
      <c r="BD8297"/>
      <c r="BE8297"/>
      <c r="BF8297"/>
      <c r="BG8297"/>
      <c r="BH8297"/>
      <c r="BI8297"/>
      <c r="BJ8297"/>
      <c r="BK8297"/>
      <c r="BL8297"/>
      <c r="BM8297"/>
      <c r="BN8297"/>
      <c r="BO8297"/>
      <c r="BP8297"/>
      <c r="BQ8297"/>
      <c r="BR8297"/>
      <c r="BS8297"/>
      <c r="BT8297"/>
      <c r="BU8297"/>
      <c r="BV8297"/>
      <c r="BW8297"/>
      <c r="BX8297"/>
      <c r="BY8297"/>
      <c r="BZ8297"/>
      <c r="CA8297"/>
      <c r="CB8297"/>
      <c r="CC8297"/>
      <c r="CD8297"/>
      <c r="CE8297"/>
      <c r="CF8297"/>
      <c r="CG8297"/>
      <c r="CH8297"/>
      <c r="CI8297"/>
      <c r="CJ8297"/>
      <c r="CK8297"/>
      <c r="CL8297"/>
      <c r="CM8297"/>
      <c r="CN8297"/>
      <c r="CO8297"/>
      <c r="CP8297"/>
      <c r="CQ8297"/>
      <c r="CR8297"/>
      <c r="CS8297"/>
      <c r="CT8297"/>
      <c r="CU8297"/>
      <c r="CV8297"/>
    </row>
    <row r="8298" spans="10:100" x14ac:dyDescent="0.25">
      <c r="J8298"/>
      <c r="K8298"/>
      <c r="L8298"/>
      <c r="M8298"/>
      <c r="N8298"/>
      <c r="O8298"/>
      <c r="P8298"/>
      <c r="Q8298"/>
      <c r="R8298"/>
      <c r="S8298"/>
      <c r="T8298"/>
      <c r="U8298"/>
      <c r="V8298"/>
      <c r="W8298"/>
      <c r="X8298"/>
      <c r="Y8298"/>
      <c r="Z8298"/>
      <c r="AA8298"/>
      <c r="AB8298"/>
      <c r="AC8298"/>
      <c r="AD8298"/>
      <c r="AE8298"/>
      <c r="AF8298"/>
      <c r="AG8298"/>
      <c r="AH8298"/>
      <c r="AI8298"/>
      <c r="AJ8298"/>
      <c r="AK8298"/>
      <c r="AL8298"/>
      <c r="AM8298"/>
      <c r="AN8298"/>
      <c r="AO8298"/>
      <c r="AP8298"/>
      <c r="AQ8298"/>
      <c r="AR8298"/>
      <c r="AS8298"/>
      <c r="AT8298"/>
      <c r="AU8298"/>
      <c r="AV8298"/>
      <c r="AW8298"/>
      <c r="AX8298"/>
      <c r="AY8298"/>
      <c r="AZ8298"/>
      <c r="BA8298"/>
      <c r="BB8298"/>
      <c r="BC8298"/>
      <c r="BD8298"/>
      <c r="BE8298"/>
      <c r="BF8298"/>
      <c r="BG8298"/>
      <c r="BH8298"/>
      <c r="BI8298"/>
      <c r="BJ8298"/>
      <c r="BK8298"/>
      <c r="BL8298"/>
      <c r="BM8298"/>
      <c r="BN8298"/>
      <c r="BO8298"/>
      <c r="BP8298"/>
      <c r="BQ8298"/>
      <c r="BR8298"/>
      <c r="BS8298"/>
      <c r="BT8298"/>
      <c r="BU8298"/>
      <c r="BV8298"/>
      <c r="BW8298"/>
      <c r="BX8298"/>
      <c r="BY8298"/>
      <c r="BZ8298"/>
      <c r="CA8298"/>
      <c r="CB8298"/>
      <c r="CC8298"/>
      <c r="CD8298"/>
      <c r="CE8298"/>
      <c r="CF8298"/>
      <c r="CG8298"/>
      <c r="CH8298"/>
      <c r="CI8298"/>
      <c r="CJ8298"/>
      <c r="CK8298"/>
      <c r="CL8298"/>
      <c r="CM8298"/>
      <c r="CN8298"/>
      <c r="CO8298"/>
      <c r="CP8298"/>
      <c r="CQ8298"/>
      <c r="CR8298"/>
      <c r="CS8298"/>
      <c r="CT8298"/>
      <c r="CU8298"/>
      <c r="CV8298"/>
    </row>
    <row r="8299" spans="10:100" x14ac:dyDescent="0.25">
      <c r="J8299"/>
      <c r="K8299"/>
      <c r="L8299"/>
      <c r="M8299"/>
      <c r="N8299"/>
      <c r="O8299"/>
      <c r="P8299"/>
      <c r="Q8299"/>
      <c r="R8299"/>
      <c r="S8299"/>
      <c r="T8299"/>
      <c r="U8299"/>
      <c r="V8299"/>
      <c r="W8299"/>
      <c r="X8299"/>
      <c r="Y8299"/>
      <c r="Z8299"/>
      <c r="AA8299"/>
      <c r="AB8299"/>
      <c r="AC8299"/>
      <c r="AD8299"/>
      <c r="AE8299"/>
      <c r="AF8299"/>
      <c r="AG8299"/>
      <c r="AH8299"/>
      <c r="AI8299"/>
      <c r="AJ8299"/>
      <c r="AK8299"/>
      <c r="AL8299"/>
      <c r="AM8299"/>
      <c r="AN8299"/>
      <c r="AO8299"/>
      <c r="AP8299"/>
      <c r="AQ8299"/>
      <c r="AR8299"/>
      <c r="AS8299"/>
      <c r="AT8299"/>
      <c r="AU8299"/>
      <c r="AV8299"/>
      <c r="AW8299"/>
      <c r="AX8299"/>
      <c r="AY8299"/>
      <c r="AZ8299"/>
      <c r="BA8299"/>
      <c r="BB8299"/>
      <c r="BC8299"/>
      <c r="BD8299"/>
      <c r="BE8299"/>
      <c r="BF8299"/>
      <c r="BG8299"/>
      <c r="BH8299"/>
      <c r="BI8299"/>
      <c r="BJ8299"/>
      <c r="BK8299"/>
      <c r="BL8299"/>
      <c r="BM8299"/>
      <c r="BN8299"/>
      <c r="BO8299"/>
      <c r="BP8299"/>
      <c r="BQ8299"/>
      <c r="BR8299"/>
      <c r="BS8299"/>
      <c r="BT8299"/>
      <c r="BU8299"/>
      <c r="BV8299"/>
      <c r="BW8299"/>
      <c r="BX8299"/>
      <c r="BY8299"/>
      <c r="BZ8299"/>
      <c r="CA8299"/>
      <c r="CB8299"/>
      <c r="CC8299"/>
      <c r="CD8299"/>
      <c r="CE8299"/>
      <c r="CF8299"/>
      <c r="CG8299"/>
      <c r="CH8299"/>
      <c r="CI8299"/>
      <c r="CJ8299"/>
      <c r="CK8299"/>
      <c r="CL8299"/>
      <c r="CM8299"/>
      <c r="CN8299"/>
      <c r="CO8299"/>
      <c r="CP8299"/>
      <c r="CQ8299"/>
      <c r="CR8299"/>
      <c r="CS8299"/>
      <c r="CT8299"/>
      <c r="CU8299"/>
      <c r="CV8299"/>
    </row>
    <row r="8300" spans="10:100" x14ac:dyDescent="0.25">
      <c r="J8300"/>
      <c r="K8300"/>
      <c r="L8300"/>
      <c r="M8300"/>
      <c r="N8300"/>
      <c r="O8300"/>
      <c r="P8300"/>
      <c r="Q8300"/>
      <c r="R8300"/>
      <c r="S8300"/>
      <c r="T8300"/>
      <c r="U8300"/>
      <c r="V8300"/>
      <c r="W8300"/>
      <c r="X8300"/>
      <c r="Y8300"/>
      <c r="Z8300"/>
      <c r="AA8300"/>
      <c r="AB8300"/>
      <c r="AC8300"/>
      <c r="AD8300"/>
      <c r="AE8300"/>
      <c r="AF8300"/>
      <c r="AG8300"/>
      <c r="AH8300"/>
      <c r="AI8300"/>
      <c r="AJ8300"/>
      <c r="AK8300"/>
      <c r="AL8300"/>
      <c r="AM8300"/>
      <c r="AN8300"/>
      <c r="AO8300"/>
      <c r="AP8300"/>
      <c r="AQ8300"/>
      <c r="AR8300"/>
      <c r="AS8300"/>
      <c r="AT8300"/>
      <c r="AU8300"/>
      <c r="AV8300"/>
      <c r="AW8300"/>
      <c r="AX8300"/>
      <c r="AY8300"/>
      <c r="AZ8300"/>
      <c r="BA8300"/>
      <c r="BB8300"/>
      <c r="BC8300"/>
      <c r="BD8300"/>
      <c r="BE8300"/>
      <c r="BF8300"/>
      <c r="BG8300"/>
      <c r="BH8300"/>
      <c r="BI8300"/>
      <c r="BJ8300"/>
      <c r="BK8300"/>
      <c r="BL8300"/>
      <c r="BM8300"/>
      <c r="BN8300"/>
      <c r="BO8300"/>
      <c r="BP8300"/>
      <c r="BQ8300"/>
      <c r="BR8300"/>
      <c r="BS8300"/>
      <c r="BT8300"/>
      <c r="BU8300"/>
      <c r="BV8300"/>
      <c r="BW8300"/>
      <c r="BX8300"/>
      <c r="BY8300"/>
      <c r="BZ8300"/>
      <c r="CA8300"/>
      <c r="CB8300"/>
      <c r="CC8300"/>
      <c r="CD8300"/>
      <c r="CE8300"/>
      <c r="CF8300"/>
      <c r="CG8300"/>
      <c r="CH8300"/>
      <c r="CI8300"/>
      <c r="CJ8300"/>
      <c r="CK8300"/>
      <c r="CL8300"/>
      <c r="CM8300"/>
      <c r="CN8300"/>
      <c r="CO8300"/>
      <c r="CP8300"/>
      <c r="CQ8300"/>
      <c r="CR8300"/>
      <c r="CS8300"/>
      <c r="CT8300"/>
      <c r="CU8300"/>
      <c r="CV8300"/>
    </row>
    <row r="8301" spans="10:100" x14ac:dyDescent="0.25">
      <c r="J8301"/>
      <c r="K8301"/>
      <c r="L8301"/>
      <c r="M8301"/>
      <c r="N8301"/>
      <c r="O8301"/>
      <c r="P8301"/>
      <c r="Q8301"/>
      <c r="R8301"/>
      <c r="S8301"/>
      <c r="T8301"/>
      <c r="U8301"/>
      <c r="V8301"/>
      <c r="W8301"/>
      <c r="X8301"/>
      <c r="Y8301"/>
      <c r="Z8301"/>
      <c r="AA8301"/>
      <c r="AB8301"/>
      <c r="AC8301"/>
      <c r="AD8301"/>
      <c r="AE8301"/>
      <c r="AF8301"/>
      <c r="AG8301"/>
      <c r="AH8301"/>
      <c r="AI8301"/>
      <c r="AJ8301"/>
      <c r="AK8301"/>
      <c r="AL8301"/>
      <c r="AM8301"/>
      <c r="AN8301"/>
      <c r="AO8301"/>
      <c r="AP8301"/>
      <c r="AQ8301"/>
      <c r="AR8301"/>
      <c r="AS8301"/>
      <c r="AT8301"/>
      <c r="AU8301"/>
      <c r="AV8301"/>
      <c r="AW8301"/>
      <c r="AX8301"/>
      <c r="AY8301"/>
      <c r="AZ8301"/>
      <c r="BA8301"/>
      <c r="BB8301"/>
      <c r="BC8301"/>
      <c r="BD8301"/>
      <c r="BE8301"/>
      <c r="BF8301"/>
      <c r="BG8301"/>
      <c r="BH8301"/>
      <c r="BI8301"/>
      <c r="BJ8301"/>
      <c r="BK8301"/>
      <c r="BL8301"/>
      <c r="BM8301"/>
      <c r="BN8301"/>
      <c r="BO8301"/>
      <c r="BP8301"/>
      <c r="BQ8301"/>
      <c r="BR8301"/>
      <c r="BS8301"/>
      <c r="BT8301"/>
      <c r="BU8301"/>
      <c r="BV8301"/>
      <c r="BW8301"/>
      <c r="BX8301"/>
      <c r="BY8301"/>
      <c r="BZ8301"/>
      <c r="CA8301"/>
      <c r="CB8301"/>
      <c r="CC8301"/>
      <c r="CD8301"/>
      <c r="CE8301"/>
      <c r="CF8301"/>
      <c r="CG8301"/>
      <c r="CH8301"/>
      <c r="CI8301"/>
      <c r="CJ8301"/>
      <c r="CK8301"/>
      <c r="CL8301"/>
      <c r="CM8301"/>
      <c r="CN8301"/>
      <c r="CO8301"/>
      <c r="CP8301"/>
      <c r="CQ8301"/>
      <c r="CR8301"/>
      <c r="CS8301"/>
      <c r="CT8301"/>
      <c r="CU8301"/>
      <c r="CV8301"/>
    </row>
    <row r="8302" spans="10:100" x14ac:dyDescent="0.25">
      <c r="J8302"/>
      <c r="K8302"/>
      <c r="L8302"/>
      <c r="M8302"/>
      <c r="N8302"/>
      <c r="O8302"/>
      <c r="P8302"/>
      <c r="Q8302"/>
      <c r="R8302"/>
      <c r="S8302"/>
      <c r="T8302"/>
      <c r="U8302"/>
      <c r="V8302"/>
      <c r="W8302"/>
      <c r="X8302"/>
      <c r="Y8302"/>
      <c r="Z8302"/>
      <c r="AA8302"/>
      <c r="AB8302"/>
      <c r="AC8302"/>
      <c r="AD8302"/>
      <c r="AE8302"/>
      <c r="AF8302"/>
      <c r="AG8302"/>
      <c r="AH8302"/>
      <c r="AI8302"/>
      <c r="AJ8302"/>
      <c r="AK8302"/>
      <c r="AL8302"/>
      <c r="AM8302"/>
      <c r="AN8302"/>
      <c r="AO8302"/>
      <c r="AP8302"/>
      <c r="AQ8302"/>
      <c r="AR8302"/>
      <c r="AS8302"/>
      <c r="AT8302"/>
      <c r="AU8302"/>
      <c r="AV8302"/>
      <c r="AW8302"/>
      <c r="AX8302"/>
      <c r="AY8302"/>
      <c r="AZ8302"/>
      <c r="BA8302"/>
      <c r="BB8302"/>
      <c r="BC8302"/>
      <c r="BD8302"/>
      <c r="BE8302"/>
      <c r="BF8302"/>
      <c r="BG8302"/>
      <c r="BH8302"/>
      <c r="BI8302"/>
      <c r="BJ8302"/>
      <c r="BK8302"/>
      <c r="BL8302"/>
      <c r="BM8302"/>
      <c r="BN8302"/>
      <c r="BO8302"/>
      <c r="BP8302"/>
      <c r="BQ8302"/>
      <c r="BR8302"/>
      <c r="BS8302"/>
      <c r="BT8302"/>
      <c r="BU8302"/>
      <c r="BV8302"/>
      <c r="BW8302"/>
      <c r="BX8302"/>
      <c r="BY8302"/>
      <c r="BZ8302"/>
      <c r="CA8302"/>
      <c r="CB8302"/>
      <c r="CC8302"/>
      <c r="CD8302"/>
      <c r="CE8302"/>
      <c r="CF8302"/>
      <c r="CG8302"/>
      <c r="CH8302"/>
      <c r="CI8302"/>
      <c r="CJ8302"/>
      <c r="CK8302"/>
      <c r="CL8302"/>
      <c r="CM8302"/>
      <c r="CN8302"/>
      <c r="CO8302"/>
      <c r="CP8302"/>
      <c r="CQ8302"/>
      <c r="CR8302"/>
      <c r="CS8302"/>
      <c r="CT8302"/>
      <c r="CU8302"/>
      <c r="CV8302"/>
    </row>
    <row r="8303" spans="10:100" x14ac:dyDescent="0.25">
      <c r="J8303"/>
      <c r="K8303"/>
      <c r="L8303"/>
      <c r="M8303"/>
      <c r="N8303"/>
      <c r="O8303"/>
      <c r="P8303"/>
      <c r="Q8303"/>
      <c r="R8303"/>
      <c r="S8303"/>
      <c r="T8303"/>
      <c r="U8303"/>
      <c r="V8303"/>
      <c r="W8303"/>
      <c r="X8303"/>
      <c r="Y8303"/>
      <c r="Z8303"/>
      <c r="AA8303"/>
      <c r="AB8303"/>
      <c r="AC8303"/>
      <c r="AD8303"/>
      <c r="AE8303"/>
      <c r="AF8303"/>
      <c r="AG8303"/>
      <c r="AH8303"/>
      <c r="AI8303"/>
      <c r="AJ8303"/>
      <c r="AK8303"/>
      <c r="AL8303"/>
      <c r="AM8303"/>
      <c r="AN8303"/>
      <c r="AO8303"/>
      <c r="AP8303"/>
      <c r="AQ8303"/>
      <c r="AR8303"/>
      <c r="AS8303"/>
      <c r="AT8303"/>
      <c r="AU8303"/>
      <c r="AV8303"/>
      <c r="AW8303"/>
      <c r="AX8303"/>
      <c r="AY8303"/>
      <c r="AZ8303"/>
      <c r="BA8303"/>
      <c r="BB8303"/>
      <c r="BC8303"/>
      <c r="BD8303"/>
      <c r="BE8303"/>
      <c r="BF8303"/>
      <c r="BG8303"/>
      <c r="BH8303"/>
      <c r="BI8303"/>
      <c r="BJ8303"/>
      <c r="BK8303"/>
      <c r="BL8303"/>
      <c r="BM8303"/>
      <c r="BN8303"/>
      <c r="BO8303"/>
      <c r="BP8303"/>
      <c r="BQ8303"/>
      <c r="BR8303"/>
      <c r="BS8303"/>
      <c r="BT8303"/>
      <c r="BU8303"/>
      <c r="BV8303"/>
      <c r="BW8303"/>
      <c r="BX8303"/>
      <c r="BY8303"/>
      <c r="BZ8303"/>
      <c r="CA8303"/>
      <c r="CB8303"/>
      <c r="CC8303"/>
      <c r="CD8303"/>
      <c r="CE8303"/>
      <c r="CF8303"/>
      <c r="CG8303"/>
      <c r="CH8303"/>
      <c r="CI8303"/>
      <c r="CJ8303"/>
      <c r="CK8303"/>
      <c r="CL8303"/>
      <c r="CM8303"/>
      <c r="CN8303"/>
      <c r="CO8303"/>
      <c r="CP8303"/>
      <c r="CQ8303"/>
      <c r="CR8303"/>
      <c r="CS8303"/>
      <c r="CT8303"/>
      <c r="CU8303"/>
      <c r="CV8303"/>
    </row>
    <row r="8304" spans="10:100" x14ac:dyDescent="0.25">
      <c r="J8304"/>
      <c r="K8304"/>
      <c r="L8304"/>
      <c r="M8304"/>
      <c r="N8304"/>
      <c r="O8304"/>
      <c r="P8304"/>
      <c r="Q8304"/>
      <c r="R8304"/>
      <c r="S8304"/>
      <c r="T8304"/>
      <c r="U8304"/>
      <c r="V8304"/>
      <c r="W8304"/>
      <c r="X8304"/>
      <c r="Y8304"/>
      <c r="Z8304"/>
      <c r="AA8304"/>
      <c r="AB8304"/>
      <c r="AC8304"/>
      <c r="AD8304"/>
      <c r="AE8304"/>
      <c r="AF8304"/>
      <c r="AG8304"/>
      <c r="AH8304"/>
      <c r="AI8304"/>
      <c r="AJ8304"/>
      <c r="AK8304"/>
      <c r="AL8304"/>
      <c r="AM8304"/>
      <c r="AN8304"/>
      <c r="AO8304"/>
      <c r="AP8304"/>
      <c r="AQ8304"/>
      <c r="AR8304"/>
      <c r="AS8304"/>
      <c r="AT8304"/>
      <c r="AU8304"/>
      <c r="AV8304"/>
      <c r="AW8304"/>
      <c r="AX8304"/>
      <c r="AY8304"/>
      <c r="AZ8304"/>
      <c r="BA8304"/>
      <c r="BB8304"/>
      <c r="BC8304"/>
      <c r="BD8304"/>
      <c r="BE8304"/>
      <c r="BF8304"/>
      <c r="BG8304"/>
      <c r="BH8304"/>
      <c r="BI8304"/>
      <c r="BJ8304"/>
      <c r="BK8304"/>
      <c r="BL8304"/>
      <c r="BM8304"/>
      <c r="BN8304"/>
      <c r="BO8304"/>
      <c r="BP8304"/>
      <c r="BQ8304"/>
      <c r="BR8304"/>
      <c r="BS8304"/>
      <c r="BT8304"/>
      <c r="BU8304"/>
      <c r="BV8304"/>
      <c r="BW8304"/>
      <c r="BX8304"/>
      <c r="BY8304"/>
      <c r="BZ8304"/>
      <c r="CA8304"/>
      <c r="CB8304"/>
      <c r="CC8304"/>
      <c r="CD8304"/>
      <c r="CE8304"/>
      <c r="CF8304"/>
      <c r="CG8304"/>
      <c r="CH8304"/>
      <c r="CI8304"/>
      <c r="CJ8304"/>
      <c r="CK8304"/>
      <c r="CL8304"/>
      <c r="CM8304"/>
      <c r="CN8304"/>
      <c r="CO8304"/>
      <c r="CP8304"/>
      <c r="CQ8304"/>
      <c r="CR8304"/>
      <c r="CS8304"/>
      <c r="CT8304"/>
      <c r="CU8304"/>
      <c r="CV8304"/>
    </row>
    <row r="8305" spans="10:100" x14ac:dyDescent="0.25">
      <c r="J8305"/>
      <c r="K8305"/>
      <c r="L8305"/>
      <c r="M8305"/>
      <c r="N8305"/>
      <c r="O8305"/>
      <c r="P8305"/>
      <c r="Q8305"/>
      <c r="R8305"/>
      <c r="S8305"/>
      <c r="T8305"/>
      <c r="U8305"/>
      <c r="V8305"/>
      <c r="W8305"/>
      <c r="X8305"/>
      <c r="Y8305"/>
      <c r="Z8305"/>
      <c r="AA8305"/>
      <c r="AB8305"/>
      <c r="AC8305"/>
      <c r="AD8305"/>
      <c r="AE8305"/>
      <c r="AF8305"/>
      <c r="AG8305"/>
      <c r="AH8305"/>
      <c r="AI8305"/>
      <c r="AJ8305"/>
      <c r="AK8305"/>
      <c r="AL8305"/>
      <c r="AM8305"/>
      <c r="AN8305"/>
      <c r="AO8305"/>
      <c r="AP8305"/>
      <c r="AQ8305"/>
      <c r="AR8305"/>
      <c r="AS8305"/>
      <c r="AT8305"/>
      <c r="AU8305"/>
      <c r="AV8305"/>
      <c r="AW8305"/>
      <c r="AX8305"/>
      <c r="AY8305"/>
      <c r="AZ8305"/>
      <c r="BA8305"/>
      <c r="BB8305"/>
      <c r="BC8305"/>
      <c r="BD8305"/>
      <c r="BE8305"/>
      <c r="BF8305"/>
      <c r="BG8305"/>
      <c r="BH8305"/>
      <c r="BI8305"/>
      <c r="BJ8305"/>
      <c r="BK8305"/>
      <c r="BL8305"/>
      <c r="BM8305"/>
      <c r="BN8305"/>
      <c r="BO8305"/>
      <c r="BP8305"/>
      <c r="BQ8305"/>
      <c r="BR8305"/>
      <c r="BS8305"/>
      <c r="BT8305"/>
      <c r="BU8305"/>
      <c r="BV8305"/>
      <c r="BW8305"/>
      <c r="BX8305"/>
      <c r="BY8305"/>
      <c r="BZ8305"/>
      <c r="CA8305"/>
      <c r="CB8305"/>
      <c r="CC8305"/>
      <c r="CD8305"/>
      <c r="CE8305"/>
      <c r="CF8305"/>
      <c r="CG8305"/>
      <c r="CH8305"/>
      <c r="CI8305"/>
      <c r="CJ8305"/>
      <c r="CK8305"/>
      <c r="CL8305"/>
      <c r="CM8305"/>
      <c r="CN8305"/>
      <c r="CO8305"/>
      <c r="CP8305"/>
      <c r="CQ8305"/>
      <c r="CR8305"/>
      <c r="CS8305"/>
      <c r="CT8305"/>
      <c r="CU8305"/>
      <c r="CV8305"/>
    </row>
    <row r="8306" spans="10:100" x14ac:dyDescent="0.25">
      <c r="J8306"/>
      <c r="K8306"/>
      <c r="L8306"/>
      <c r="M8306"/>
      <c r="N8306"/>
      <c r="O8306"/>
      <c r="P8306"/>
      <c r="Q8306"/>
      <c r="R8306"/>
      <c r="S8306"/>
      <c r="T8306"/>
      <c r="U8306"/>
      <c r="V8306"/>
      <c r="W8306"/>
      <c r="X8306"/>
      <c r="Y8306"/>
      <c r="Z8306"/>
      <c r="AA8306"/>
      <c r="AB8306"/>
      <c r="AC8306"/>
      <c r="AD8306"/>
      <c r="AE8306"/>
      <c r="AF8306"/>
      <c r="AG8306"/>
      <c r="AH8306"/>
      <c r="AI8306"/>
      <c r="AJ8306"/>
      <c r="AK8306"/>
      <c r="AL8306"/>
      <c r="AM8306"/>
      <c r="AN8306"/>
      <c r="AO8306"/>
      <c r="AP8306"/>
      <c r="AQ8306"/>
      <c r="AR8306"/>
      <c r="AS8306"/>
      <c r="AT8306"/>
      <c r="AU8306"/>
      <c r="AV8306"/>
      <c r="AW8306"/>
      <c r="AX8306"/>
      <c r="AY8306"/>
      <c r="AZ8306"/>
      <c r="BA8306"/>
      <c r="BB8306"/>
      <c r="BC8306"/>
      <c r="BD8306"/>
      <c r="BE8306"/>
      <c r="BF8306"/>
      <c r="BG8306"/>
      <c r="BH8306"/>
      <c r="BI8306"/>
      <c r="BJ8306"/>
      <c r="BK8306"/>
      <c r="BL8306"/>
      <c r="BM8306"/>
      <c r="BN8306"/>
      <c r="BO8306"/>
      <c r="BP8306"/>
      <c r="BQ8306"/>
      <c r="BR8306"/>
      <c r="BS8306"/>
      <c r="BT8306"/>
      <c r="BU8306"/>
      <c r="BV8306"/>
      <c r="BW8306"/>
      <c r="BX8306"/>
      <c r="BY8306"/>
      <c r="BZ8306"/>
      <c r="CA8306"/>
      <c r="CB8306"/>
      <c r="CC8306"/>
      <c r="CD8306"/>
      <c r="CE8306"/>
      <c r="CF8306"/>
      <c r="CG8306"/>
      <c r="CH8306"/>
      <c r="CI8306"/>
      <c r="CJ8306"/>
      <c r="CK8306"/>
      <c r="CL8306"/>
      <c r="CM8306"/>
      <c r="CN8306"/>
      <c r="CO8306"/>
      <c r="CP8306"/>
      <c r="CQ8306"/>
      <c r="CR8306"/>
      <c r="CS8306"/>
      <c r="CT8306"/>
      <c r="CU8306"/>
      <c r="CV8306"/>
    </row>
    <row r="8307" spans="10:100" x14ac:dyDescent="0.25">
      <c r="J8307"/>
      <c r="K8307"/>
      <c r="L8307"/>
      <c r="M8307"/>
      <c r="N8307"/>
      <c r="O8307"/>
      <c r="P8307"/>
      <c r="Q8307"/>
      <c r="R8307"/>
      <c r="S8307"/>
      <c r="T8307"/>
      <c r="U8307"/>
      <c r="V8307"/>
      <c r="W8307"/>
      <c r="X8307"/>
      <c r="Y8307"/>
      <c r="Z8307"/>
      <c r="AA8307"/>
      <c r="AB8307"/>
      <c r="AC8307"/>
      <c r="AD8307"/>
      <c r="AE8307"/>
      <c r="AF8307"/>
      <c r="AG8307"/>
      <c r="AH8307"/>
      <c r="AI8307"/>
      <c r="AJ8307"/>
      <c r="AK8307"/>
      <c r="AL8307"/>
      <c r="AM8307"/>
      <c r="AN8307"/>
      <c r="AO8307"/>
      <c r="AP8307"/>
      <c r="AQ8307"/>
      <c r="AR8307"/>
      <c r="AS8307"/>
      <c r="AT8307"/>
      <c r="AU8307"/>
      <c r="AV8307"/>
      <c r="AW8307"/>
      <c r="AX8307"/>
      <c r="AY8307"/>
      <c r="AZ8307"/>
      <c r="BA8307"/>
      <c r="BB8307"/>
      <c r="BC8307"/>
      <c r="BD8307"/>
      <c r="BE8307"/>
      <c r="BF8307"/>
      <c r="BG8307"/>
      <c r="BH8307"/>
      <c r="BI8307"/>
      <c r="BJ8307"/>
      <c r="BK8307"/>
      <c r="BL8307"/>
      <c r="BM8307"/>
      <c r="BN8307"/>
      <c r="BO8307"/>
      <c r="BP8307"/>
      <c r="BQ8307"/>
      <c r="BR8307"/>
      <c r="BS8307"/>
      <c r="BT8307"/>
      <c r="BU8307"/>
      <c r="BV8307"/>
      <c r="BW8307"/>
      <c r="BX8307"/>
      <c r="BY8307"/>
      <c r="BZ8307"/>
      <c r="CA8307"/>
      <c r="CB8307"/>
      <c r="CC8307"/>
      <c r="CD8307"/>
      <c r="CE8307"/>
      <c r="CF8307"/>
      <c r="CG8307"/>
      <c r="CH8307"/>
      <c r="CI8307"/>
      <c r="CJ8307"/>
      <c r="CK8307"/>
      <c r="CL8307"/>
      <c r="CM8307"/>
      <c r="CN8307"/>
      <c r="CO8307"/>
      <c r="CP8307"/>
      <c r="CQ8307"/>
      <c r="CR8307"/>
      <c r="CS8307"/>
      <c r="CT8307"/>
      <c r="CU8307"/>
      <c r="CV8307"/>
    </row>
    <row r="8308" spans="10:100" x14ac:dyDescent="0.25">
      <c r="J8308"/>
      <c r="K8308"/>
      <c r="L8308"/>
      <c r="M8308"/>
      <c r="N8308"/>
      <c r="O8308"/>
      <c r="P8308"/>
      <c r="Q8308"/>
      <c r="R8308"/>
      <c r="S8308"/>
      <c r="T8308"/>
      <c r="U8308"/>
      <c r="V8308"/>
      <c r="W8308"/>
      <c r="X8308"/>
      <c r="Y8308"/>
      <c r="Z8308"/>
      <c r="AA8308"/>
      <c r="AB8308"/>
      <c r="AC8308"/>
      <c r="AD8308"/>
      <c r="AE8308"/>
      <c r="AF8308"/>
      <c r="AG8308"/>
      <c r="AH8308"/>
      <c r="AI8308"/>
      <c r="AJ8308"/>
      <c r="AK8308"/>
      <c r="AL8308"/>
      <c r="AM8308"/>
      <c r="AN8308"/>
      <c r="AO8308"/>
      <c r="AP8308"/>
      <c r="AQ8308"/>
      <c r="AR8308"/>
      <c r="AS8308"/>
      <c r="AT8308"/>
      <c r="AU8308"/>
      <c r="AV8308"/>
      <c r="AW8308"/>
      <c r="AX8308"/>
      <c r="AY8308"/>
      <c r="AZ8308"/>
      <c r="BA8308"/>
      <c r="BB8308"/>
      <c r="BC8308"/>
      <c r="BD8308"/>
      <c r="BE8308"/>
      <c r="BF8308"/>
      <c r="BG8308"/>
      <c r="BH8308"/>
      <c r="BI8308"/>
      <c r="BJ8308"/>
      <c r="BK8308"/>
      <c r="BL8308"/>
      <c r="BM8308"/>
      <c r="BN8308"/>
      <c r="BO8308"/>
      <c r="BP8308"/>
      <c r="BQ8308"/>
      <c r="BR8308"/>
      <c r="BS8308"/>
      <c r="BT8308"/>
      <c r="BU8308"/>
      <c r="BV8308"/>
      <c r="BW8308"/>
      <c r="BX8308"/>
      <c r="BY8308"/>
      <c r="BZ8308"/>
      <c r="CA8308"/>
      <c r="CB8308"/>
      <c r="CC8308"/>
      <c r="CD8308"/>
      <c r="CE8308"/>
      <c r="CF8308"/>
      <c r="CG8308"/>
      <c r="CH8308"/>
      <c r="CI8308"/>
      <c r="CJ8308"/>
      <c r="CK8308"/>
      <c r="CL8308"/>
      <c r="CM8308"/>
      <c r="CN8308"/>
      <c r="CO8308"/>
      <c r="CP8308"/>
      <c r="CQ8308"/>
      <c r="CR8308"/>
      <c r="CS8308"/>
      <c r="CT8308"/>
      <c r="CU8308"/>
      <c r="CV8308"/>
    </row>
    <row r="8309" spans="10:100" x14ac:dyDescent="0.25">
      <c r="J8309"/>
      <c r="K8309"/>
      <c r="L8309"/>
      <c r="M8309"/>
      <c r="N8309"/>
      <c r="O8309"/>
      <c r="P8309"/>
      <c r="Q8309"/>
      <c r="R8309"/>
      <c r="S8309"/>
      <c r="T8309"/>
      <c r="U8309"/>
      <c r="V8309"/>
      <c r="W8309"/>
      <c r="X8309"/>
      <c r="Y8309"/>
      <c r="Z8309"/>
      <c r="AA8309"/>
      <c r="AB8309"/>
      <c r="AC8309"/>
      <c r="AD8309"/>
      <c r="AE8309"/>
      <c r="AF8309"/>
      <c r="AG8309"/>
      <c r="AH8309"/>
      <c r="AI8309"/>
      <c r="AJ8309"/>
      <c r="AK8309"/>
      <c r="AL8309"/>
      <c r="AM8309"/>
      <c r="AN8309"/>
      <c r="AO8309"/>
      <c r="AP8309"/>
      <c r="AQ8309"/>
      <c r="AR8309"/>
      <c r="AS8309"/>
      <c r="AT8309"/>
      <c r="AU8309"/>
      <c r="AV8309"/>
      <c r="AW8309"/>
      <c r="AX8309"/>
      <c r="AY8309"/>
      <c r="AZ8309"/>
      <c r="BA8309"/>
      <c r="BB8309"/>
      <c r="BC8309"/>
      <c r="BD8309"/>
      <c r="BE8309"/>
      <c r="BF8309"/>
      <c r="BG8309"/>
      <c r="BH8309"/>
      <c r="BI8309"/>
      <c r="BJ8309"/>
      <c r="BK8309"/>
      <c r="BL8309"/>
      <c r="BM8309"/>
      <c r="BN8309"/>
      <c r="BO8309"/>
      <c r="BP8309"/>
      <c r="BQ8309"/>
      <c r="BR8309"/>
      <c r="BS8309"/>
      <c r="BT8309"/>
      <c r="BU8309"/>
      <c r="BV8309"/>
      <c r="BW8309"/>
      <c r="BX8309"/>
      <c r="BY8309"/>
      <c r="BZ8309"/>
      <c r="CA8309"/>
      <c r="CB8309"/>
      <c r="CC8309"/>
      <c r="CD8309"/>
      <c r="CE8309"/>
      <c r="CF8309"/>
      <c r="CG8309"/>
      <c r="CH8309"/>
      <c r="CI8309"/>
      <c r="CJ8309"/>
      <c r="CK8309"/>
      <c r="CL8309"/>
      <c r="CM8309"/>
      <c r="CN8309"/>
      <c r="CO8309"/>
      <c r="CP8309"/>
      <c r="CQ8309"/>
      <c r="CR8309"/>
      <c r="CS8309"/>
      <c r="CT8309"/>
      <c r="CU8309"/>
      <c r="CV8309"/>
    </row>
    <row r="8310" spans="10:100" x14ac:dyDescent="0.25">
      <c r="J8310"/>
      <c r="K8310"/>
      <c r="L8310"/>
      <c r="M8310"/>
      <c r="N8310"/>
      <c r="O8310"/>
      <c r="P8310"/>
      <c r="Q8310"/>
      <c r="R8310"/>
      <c r="S8310"/>
      <c r="T8310"/>
      <c r="U8310"/>
      <c r="V8310"/>
      <c r="W8310"/>
      <c r="X8310"/>
      <c r="Y8310"/>
      <c r="Z8310"/>
      <c r="AA8310"/>
      <c r="AB8310"/>
      <c r="AC8310"/>
      <c r="AD8310"/>
      <c r="AE8310"/>
      <c r="AF8310"/>
      <c r="AG8310"/>
      <c r="AH8310"/>
      <c r="AI8310"/>
      <c r="AJ8310"/>
      <c r="AK8310"/>
      <c r="AL8310"/>
      <c r="AM8310"/>
      <c r="AN8310"/>
      <c r="AO8310"/>
      <c r="AP8310"/>
      <c r="AQ8310"/>
      <c r="AR8310"/>
      <c r="AS8310"/>
      <c r="AT8310"/>
      <c r="AU8310"/>
      <c r="AV8310"/>
      <c r="AW8310"/>
      <c r="AX8310"/>
      <c r="AY8310"/>
      <c r="AZ8310"/>
      <c r="BA8310"/>
      <c r="BB8310"/>
      <c r="BC8310"/>
      <c r="BD8310"/>
      <c r="BE8310"/>
      <c r="BF8310"/>
      <c r="BG8310"/>
      <c r="BH8310"/>
      <c r="BI8310"/>
      <c r="BJ8310"/>
      <c r="BK8310"/>
      <c r="BL8310"/>
      <c r="BM8310"/>
      <c r="BN8310"/>
      <c r="BO8310"/>
      <c r="BP8310"/>
      <c r="BQ8310"/>
      <c r="BR8310"/>
      <c r="BS8310"/>
      <c r="BT8310"/>
      <c r="BU8310"/>
      <c r="BV8310"/>
      <c r="BW8310"/>
      <c r="BX8310"/>
      <c r="BY8310"/>
      <c r="BZ8310"/>
      <c r="CA8310"/>
      <c r="CB8310"/>
      <c r="CC8310"/>
      <c r="CD8310"/>
      <c r="CE8310"/>
      <c r="CF8310"/>
      <c r="CG8310"/>
      <c r="CH8310"/>
      <c r="CI8310"/>
      <c r="CJ8310"/>
      <c r="CK8310"/>
      <c r="CL8310"/>
      <c r="CM8310"/>
      <c r="CN8310"/>
      <c r="CO8310"/>
      <c r="CP8310"/>
      <c r="CQ8310"/>
      <c r="CR8310"/>
      <c r="CS8310"/>
      <c r="CT8310"/>
      <c r="CU8310"/>
      <c r="CV8310"/>
    </row>
    <row r="8311" spans="10:100" x14ac:dyDescent="0.25">
      <c r="J8311"/>
      <c r="K8311"/>
      <c r="L8311"/>
      <c r="M8311"/>
      <c r="N8311"/>
      <c r="O8311"/>
      <c r="P8311"/>
      <c r="Q8311"/>
      <c r="R8311"/>
      <c r="S8311"/>
      <c r="T8311"/>
      <c r="U8311"/>
      <c r="V8311"/>
      <c r="W8311"/>
      <c r="X8311"/>
      <c r="Y8311"/>
      <c r="Z8311"/>
      <c r="AA8311"/>
      <c r="AB8311"/>
      <c r="AC8311"/>
      <c r="AD8311"/>
      <c r="AE8311"/>
      <c r="AF8311"/>
      <c r="AG8311"/>
      <c r="AH8311"/>
      <c r="AI8311"/>
      <c r="AJ8311"/>
      <c r="AK8311"/>
      <c r="AL8311"/>
      <c r="AM8311"/>
      <c r="AN8311"/>
      <c r="AO8311"/>
      <c r="AP8311"/>
      <c r="AQ8311"/>
      <c r="AR8311"/>
      <c r="AS8311"/>
      <c r="AT8311"/>
      <c r="AU8311"/>
      <c r="AV8311"/>
      <c r="AW8311"/>
      <c r="AX8311"/>
      <c r="AY8311"/>
      <c r="AZ8311"/>
      <c r="BA8311"/>
      <c r="BB8311"/>
      <c r="BC8311"/>
      <c r="BD8311"/>
      <c r="BE8311"/>
      <c r="BF8311"/>
      <c r="BG8311"/>
      <c r="BH8311"/>
      <c r="BI8311"/>
      <c r="BJ8311"/>
      <c r="BK8311"/>
      <c r="BL8311"/>
      <c r="BM8311"/>
      <c r="BN8311"/>
      <c r="BO8311"/>
      <c r="BP8311"/>
      <c r="BQ8311"/>
      <c r="BR8311"/>
      <c r="BS8311"/>
      <c r="BT8311"/>
      <c r="BU8311"/>
      <c r="BV8311"/>
      <c r="BW8311"/>
      <c r="BX8311"/>
      <c r="BY8311"/>
      <c r="BZ8311"/>
      <c r="CA8311"/>
      <c r="CB8311"/>
      <c r="CC8311"/>
      <c r="CD8311"/>
      <c r="CE8311"/>
      <c r="CF8311"/>
      <c r="CG8311"/>
      <c r="CH8311"/>
      <c r="CI8311"/>
      <c r="CJ8311"/>
      <c r="CK8311"/>
      <c r="CL8311"/>
      <c r="CM8311"/>
      <c r="CN8311"/>
      <c r="CO8311"/>
      <c r="CP8311"/>
      <c r="CQ8311"/>
      <c r="CR8311"/>
      <c r="CS8311"/>
      <c r="CT8311"/>
      <c r="CU8311"/>
      <c r="CV8311"/>
    </row>
    <row r="8312" spans="10:100" x14ac:dyDescent="0.25">
      <c r="J8312"/>
      <c r="K8312"/>
      <c r="L8312"/>
      <c r="M8312"/>
      <c r="N8312"/>
      <c r="O8312"/>
      <c r="P8312"/>
      <c r="Q8312"/>
      <c r="R8312"/>
      <c r="S8312"/>
      <c r="T8312"/>
      <c r="U8312"/>
      <c r="V8312"/>
      <c r="W8312"/>
      <c r="X8312"/>
      <c r="Y8312"/>
      <c r="Z8312"/>
      <c r="AA8312"/>
      <c r="AB8312"/>
      <c r="AC8312"/>
      <c r="AD8312"/>
      <c r="AE8312"/>
      <c r="AF8312"/>
      <c r="AG8312"/>
      <c r="AH8312"/>
      <c r="AI8312"/>
      <c r="AJ8312"/>
      <c r="AK8312"/>
      <c r="AL8312"/>
      <c r="AM8312"/>
      <c r="AN8312"/>
      <c r="AO8312"/>
      <c r="AP8312"/>
      <c r="AQ8312"/>
      <c r="AR8312"/>
      <c r="AS8312"/>
      <c r="AT8312"/>
      <c r="AU8312"/>
      <c r="AV8312"/>
      <c r="AW8312"/>
      <c r="AX8312"/>
      <c r="AY8312"/>
      <c r="AZ8312"/>
      <c r="BA8312"/>
      <c r="BB8312"/>
      <c r="BC8312"/>
      <c r="BD8312"/>
      <c r="BE8312"/>
      <c r="BF8312"/>
      <c r="BG8312"/>
      <c r="BH8312"/>
      <c r="BI8312"/>
      <c r="BJ8312"/>
      <c r="BK8312"/>
      <c r="BL8312"/>
      <c r="BM8312"/>
      <c r="BN8312"/>
      <c r="BO8312"/>
      <c r="BP8312"/>
      <c r="BQ8312"/>
      <c r="BR8312"/>
      <c r="BS8312"/>
      <c r="BT8312"/>
      <c r="BU8312"/>
      <c r="BV8312"/>
      <c r="BW8312"/>
      <c r="BX8312"/>
      <c r="BY8312"/>
      <c r="BZ8312"/>
      <c r="CA8312"/>
      <c r="CB8312"/>
      <c r="CC8312"/>
      <c r="CD8312"/>
      <c r="CE8312"/>
      <c r="CF8312"/>
      <c r="CG8312"/>
      <c r="CH8312"/>
      <c r="CI8312"/>
      <c r="CJ8312"/>
      <c r="CK8312"/>
      <c r="CL8312"/>
      <c r="CM8312"/>
      <c r="CN8312"/>
      <c r="CO8312"/>
      <c r="CP8312"/>
      <c r="CQ8312"/>
      <c r="CR8312"/>
      <c r="CS8312"/>
      <c r="CT8312"/>
      <c r="CU8312"/>
      <c r="CV8312"/>
    </row>
    <row r="8313" spans="10:100" x14ac:dyDescent="0.25">
      <c r="J8313"/>
      <c r="K8313"/>
      <c r="L8313"/>
      <c r="M8313"/>
      <c r="N8313"/>
      <c r="O8313"/>
      <c r="P8313"/>
      <c r="Q8313"/>
      <c r="R8313"/>
      <c r="S8313"/>
      <c r="T8313"/>
      <c r="U8313"/>
      <c r="V8313"/>
      <c r="W8313"/>
      <c r="X8313"/>
      <c r="Y8313"/>
      <c r="Z8313"/>
      <c r="AA8313"/>
      <c r="AB8313"/>
      <c r="AC8313"/>
      <c r="AD8313"/>
      <c r="AE8313"/>
      <c r="AF8313"/>
      <c r="AG8313"/>
      <c r="AH8313"/>
      <c r="AI8313"/>
      <c r="AJ8313"/>
      <c r="AK8313"/>
      <c r="AL8313"/>
      <c r="AM8313"/>
      <c r="AN8313"/>
      <c r="AO8313"/>
      <c r="AP8313"/>
      <c r="AQ8313"/>
      <c r="AR8313"/>
      <c r="AS8313"/>
      <c r="AT8313"/>
      <c r="AU8313"/>
      <c r="AV8313"/>
      <c r="AW8313"/>
      <c r="AX8313"/>
      <c r="AY8313"/>
      <c r="AZ8313"/>
      <c r="BA8313"/>
      <c r="BB8313"/>
      <c r="BC8313"/>
      <c r="BD8313"/>
      <c r="BE8313"/>
      <c r="BF8313"/>
      <c r="BG8313"/>
      <c r="BH8313"/>
      <c r="BI8313"/>
      <c r="BJ8313"/>
      <c r="BK8313"/>
      <c r="BL8313"/>
      <c r="BM8313"/>
      <c r="BN8313"/>
      <c r="BO8313"/>
      <c r="BP8313"/>
      <c r="BQ8313"/>
      <c r="BR8313"/>
      <c r="BS8313"/>
      <c r="BT8313"/>
      <c r="BU8313"/>
      <c r="BV8313"/>
      <c r="BW8313"/>
      <c r="BX8313"/>
      <c r="BY8313"/>
      <c r="BZ8313"/>
      <c r="CA8313"/>
      <c r="CB8313"/>
      <c r="CC8313"/>
      <c r="CD8313"/>
      <c r="CE8313"/>
      <c r="CF8313"/>
      <c r="CG8313"/>
      <c r="CH8313"/>
      <c r="CI8313"/>
      <c r="CJ8313"/>
      <c r="CK8313"/>
      <c r="CL8313"/>
      <c r="CM8313"/>
      <c r="CN8313"/>
      <c r="CO8313"/>
      <c r="CP8313"/>
      <c r="CQ8313"/>
      <c r="CR8313"/>
      <c r="CS8313"/>
      <c r="CT8313"/>
      <c r="CU8313"/>
      <c r="CV8313"/>
    </row>
    <row r="8314" spans="10:100" x14ac:dyDescent="0.25">
      <c r="J8314"/>
      <c r="K8314"/>
      <c r="L8314"/>
      <c r="M8314"/>
      <c r="N8314"/>
      <c r="O8314"/>
      <c r="P8314"/>
      <c r="Q8314"/>
      <c r="R8314"/>
      <c r="S8314"/>
      <c r="T8314"/>
      <c r="U8314"/>
      <c r="V8314"/>
      <c r="W8314"/>
      <c r="X8314"/>
      <c r="Y8314"/>
      <c r="Z8314"/>
      <c r="AA8314"/>
      <c r="AB8314"/>
      <c r="AC8314"/>
      <c r="AD8314"/>
      <c r="AE8314"/>
      <c r="AF8314"/>
      <c r="AG8314"/>
      <c r="AH8314"/>
      <c r="AI8314"/>
      <c r="AJ8314"/>
      <c r="AK8314"/>
      <c r="AL8314"/>
      <c r="AM8314"/>
      <c r="AN8314"/>
      <c r="AO8314"/>
      <c r="AP8314"/>
      <c r="AQ8314"/>
      <c r="AR8314"/>
      <c r="AS8314"/>
      <c r="AT8314"/>
      <c r="AU8314"/>
      <c r="AV8314"/>
      <c r="AW8314"/>
      <c r="AX8314"/>
      <c r="AY8314"/>
      <c r="AZ8314"/>
      <c r="BA8314"/>
      <c r="BB8314"/>
      <c r="BC8314"/>
      <c r="BD8314"/>
      <c r="BE8314"/>
      <c r="BF8314"/>
      <c r="BG8314"/>
      <c r="BH8314"/>
      <c r="BI8314"/>
      <c r="BJ8314"/>
      <c r="BK8314"/>
      <c r="BL8314"/>
      <c r="BM8314"/>
      <c r="BN8314"/>
      <c r="BO8314"/>
      <c r="BP8314"/>
      <c r="BQ8314"/>
      <c r="BR8314"/>
      <c r="BS8314"/>
      <c r="BT8314"/>
      <c r="BU8314"/>
      <c r="BV8314"/>
      <c r="BW8314"/>
      <c r="BX8314"/>
      <c r="BY8314"/>
      <c r="BZ8314"/>
      <c r="CA8314"/>
      <c r="CB8314"/>
      <c r="CC8314"/>
      <c r="CD8314"/>
      <c r="CE8314"/>
      <c r="CF8314"/>
      <c r="CG8314"/>
      <c r="CH8314"/>
      <c r="CI8314"/>
      <c r="CJ8314"/>
      <c r="CK8314"/>
      <c r="CL8314"/>
      <c r="CM8314"/>
      <c r="CN8314"/>
      <c r="CO8314"/>
      <c r="CP8314"/>
      <c r="CQ8314"/>
      <c r="CR8314"/>
      <c r="CS8314"/>
      <c r="CT8314"/>
      <c r="CU8314"/>
      <c r="CV8314"/>
    </row>
    <row r="8315" spans="10:100" x14ac:dyDescent="0.25">
      <c r="J8315"/>
      <c r="K8315"/>
      <c r="L8315"/>
      <c r="M8315"/>
      <c r="N8315"/>
      <c r="O8315"/>
      <c r="P8315"/>
      <c r="Q8315"/>
      <c r="R8315"/>
      <c r="S8315"/>
      <c r="T8315"/>
      <c r="U8315"/>
      <c r="V8315"/>
      <c r="W8315"/>
      <c r="X8315"/>
      <c r="Y8315"/>
      <c r="Z8315"/>
      <c r="AA8315"/>
      <c r="AB8315"/>
      <c r="AC8315"/>
      <c r="AD8315"/>
      <c r="AE8315"/>
      <c r="AF8315"/>
      <c r="AG8315"/>
      <c r="AH8315"/>
      <c r="AI8315"/>
      <c r="AJ8315"/>
      <c r="AK8315"/>
      <c r="AL8315"/>
      <c r="AM8315"/>
      <c r="AN8315"/>
      <c r="AO8315"/>
      <c r="AP8315"/>
      <c r="AQ8315"/>
      <c r="AR8315"/>
      <c r="AS8315"/>
      <c r="AT8315"/>
      <c r="AU8315"/>
      <c r="AV8315"/>
      <c r="AW8315"/>
      <c r="AX8315"/>
      <c r="AY8315"/>
      <c r="AZ8315"/>
      <c r="BA8315"/>
      <c r="BB8315"/>
      <c r="BC8315"/>
      <c r="BD8315"/>
      <c r="BE8315"/>
      <c r="BF8315"/>
      <c r="BG8315"/>
      <c r="BH8315"/>
      <c r="BI8315"/>
      <c r="BJ8315"/>
      <c r="BK8315"/>
      <c r="BL8315"/>
      <c r="BM8315"/>
      <c r="BN8315"/>
      <c r="BO8315"/>
      <c r="BP8315"/>
      <c r="BQ8315"/>
      <c r="BR8315"/>
      <c r="BS8315"/>
      <c r="BT8315"/>
      <c r="BU8315"/>
      <c r="BV8315"/>
      <c r="BW8315"/>
      <c r="BX8315"/>
      <c r="BY8315"/>
      <c r="BZ8315"/>
      <c r="CA8315"/>
      <c r="CB8315"/>
      <c r="CC8315"/>
      <c r="CD8315"/>
      <c r="CE8315"/>
      <c r="CF8315"/>
      <c r="CG8315"/>
      <c r="CH8315"/>
      <c r="CI8315"/>
      <c r="CJ8315"/>
      <c r="CK8315"/>
      <c r="CL8315"/>
      <c r="CM8315"/>
      <c r="CN8315"/>
      <c r="CO8315"/>
      <c r="CP8315"/>
      <c r="CQ8315"/>
      <c r="CR8315"/>
      <c r="CS8315"/>
      <c r="CT8315"/>
      <c r="CU8315"/>
      <c r="CV8315"/>
    </row>
    <row r="8316" spans="10:100" x14ac:dyDescent="0.25">
      <c r="J8316"/>
      <c r="K8316"/>
      <c r="L8316"/>
      <c r="M8316"/>
      <c r="N8316"/>
      <c r="O8316"/>
      <c r="P8316"/>
      <c r="Q8316"/>
      <c r="R8316"/>
      <c r="S8316"/>
      <c r="T8316"/>
      <c r="U8316"/>
      <c r="V8316"/>
      <c r="W8316"/>
      <c r="X8316"/>
      <c r="Y8316"/>
      <c r="Z8316"/>
      <c r="AA8316"/>
      <c r="AB8316"/>
      <c r="AC8316"/>
      <c r="AD8316"/>
      <c r="AE8316"/>
      <c r="AF8316"/>
      <c r="AG8316"/>
      <c r="AH8316"/>
      <c r="AI8316"/>
      <c r="AJ8316"/>
      <c r="AK8316"/>
      <c r="AL8316"/>
      <c r="AM8316"/>
      <c r="AN8316"/>
      <c r="AO8316"/>
      <c r="AP8316"/>
      <c r="AQ8316"/>
      <c r="AR8316"/>
      <c r="AS8316"/>
      <c r="AT8316"/>
      <c r="AU8316"/>
      <c r="AV8316"/>
      <c r="AW8316"/>
      <c r="AX8316"/>
      <c r="AY8316"/>
      <c r="AZ8316"/>
      <c r="BA8316"/>
      <c r="BB8316"/>
      <c r="BC8316"/>
      <c r="BD8316"/>
      <c r="BE8316"/>
      <c r="BF8316"/>
      <c r="BG8316"/>
      <c r="BH8316"/>
      <c r="BI8316"/>
      <c r="BJ8316"/>
      <c r="BK8316"/>
      <c r="BL8316"/>
      <c r="BM8316"/>
      <c r="BN8316"/>
      <c r="BO8316"/>
      <c r="BP8316"/>
      <c r="BQ8316"/>
      <c r="BR8316"/>
      <c r="BS8316"/>
      <c r="BT8316"/>
      <c r="BU8316"/>
      <c r="BV8316"/>
      <c r="BW8316"/>
      <c r="BX8316"/>
      <c r="BY8316"/>
      <c r="BZ8316"/>
      <c r="CA8316"/>
      <c r="CB8316"/>
      <c r="CC8316"/>
      <c r="CD8316"/>
      <c r="CE8316"/>
      <c r="CF8316"/>
      <c r="CG8316"/>
      <c r="CH8316"/>
      <c r="CI8316"/>
      <c r="CJ8316"/>
      <c r="CK8316"/>
      <c r="CL8316"/>
      <c r="CM8316"/>
      <c r="CN8316"/>
      <c r="CO8316"/>
      <c r="CP8316"/>
      <c r="CQ8316"/>
      <c r="CR8316"/>
      <c r="CS8316"/>
      <c r="CT8316"/>
      <c r="CU8316"/>
      <c r="CV8316"/>
    </row>
    <row r="8317" spans="10:100" x14ac:dyDescent="0.25">
      <c r="J8317"/>
      <c r="K8317"/>
      <c r="L8317"/>
      <c r="M8317"/>
      <c r="N8317"/>
      <c r="O8317"/>
      <c r="P8317"/>
      <c r="Q8317"/>
      <c r="R8317"/>
      <c r="S8317"/>
      <c r="T8317"/>
      <c r="U8317"/>
      <c r="V8317"/>
      <c r="W8317"/>
      <c r="X8317"/>
      <c r="Y8317"/>
      <c r="Z8317"/>
      <c r="AA8317"/>
      <c r="AB8317"/>
      <c r="AC8317"/>
      <c r="AD8317"/>
      <c r="AE8317"/>
      <c r="AF8317"/>
      <c r="AG8317"/>
      <c r="AH8317"/>
      <c r="AI8317"/>
      <c r="AJ8317"/>
      <c r="AK8317"/>
      <c r="AL8317"/>
      <c r="AM8317"/>
      <c r="AN8317"/>
      <c r="AO8317"/>
      <c r="AP8317"/>
      <c r="AQ8317"/>
      <c r="AR8317"/>
      <c r="AS8317"/>
      <c r="AT8317"/>
      <c r="AU8317"/>
      <c r="AV8317"/>
      <c r="AW8317"/>
      <c r="AX8317"/>
      <c r="AY8317"/>
      <c r="AZ8317"/>
      <c r="BA8317"/>
      <c r="BB8317"/>
      <c r="BC8317"/>
      <c r="BD8317"/>
      <c r="BE8317"/>
      <c r="BF8317"/>
      <c r="BG8317"/>
      <c r="BH8317"/>
      <c r="BI8317"/>
      <c r="BJ8317"/>
      <c r="BK8317"/>
      <c r="BL8317"/>
      <c r="BM8317"/>
      <c r="BN8317"/>
      <c r="BO8317"/>
      <c r="BP8317"/>
      <c r="BQ8317"/>
      <c r="BR8317"/>
      <c r="BS8317"/>
      <c r="BT8317"/>
      <c r="BU8317"/>
      <c r="BV8317"/>
      <c r="BW8317"/>
      <c r="BX8317"/>
      <c r="BY8317"/>
      <c r="BZ8317"/>
      <c r="CA8317"/>
      <c r="CB8317"/>
      <c r="CC8317"/>
      <c r="CD8317"/>
      <c r="CE8317"/>
      <c r="CF8317"/>
      <c r="CG8317"/>
      <c r="CH8317"/>
      <c r="CI8317"/>
      <c r="CJ8317"/>
      <c r="CK8317"/>
      <c r="CL8317"/>
      <c r="CM8317"/>
      <c r="CN8317"/>
      <c r="CO8317"/>
      <c r="CP8317"/>
      <c r="CQ8317"/>
      <c r="CR8317"/>
      <c r="CS8317"/>
      <c r="CT8317"/>
      <c r="CU8317"/>
      <c r="CV8317"/>
    </row>
    <row r="8318" spans="10:100" x14ac:dyDescent="0.25">
      <c r="J8318"/>
      <c r="K8318"/>
      <c r="L8318"/>
      <c r="M8318"/>
      <c r="N8318"/>
      <c r="O8318"/>
      <c r="P8318"/>
      <c r="Q8318"/>
      <c r="R8318"/>
      <c r="S8318"/>
      <c r="T8318"/>
      <c r="U8318"/>
      <c r="V8318"/>
      <c r="W8318"/>
      <c r="X8318"/>
      <c r="Y8318"/>
      <c r="Z8318"/>
      <c r="AA8318"/>
      <c r="AB8318"/>
      <c r="AC8318"/>
      <c r="AD8318"/>
      <c r="AE8318"/>
      <c r="AF8318"/>
      <c r="AG8318"/>
      <c r="AH8318"/>
      <c r="AI8318"/>
      <c r="AJ8318"/>
      <c r="AK8318"/>
      <c r="AL8318"/>
      <c r="AM8318"/>
      <c r="AN8318"/>
      <c r="AO8318"/>
      <c r="AP8318"/>
      <c r="AQ8318"/>
      <c r="AR8318"/>
      <c r="AS8318"/>
      <c r="AT8318"/>
      <c r="AU8318"/>
      <c r="AV8318"/>
      <c r="AW8318"/>
      <c r="AX8318"/>
      <c r="AY8318"/>
      <c r="AZ8318"/>
      <c r="BA8318"/>
      <c r="BB8318"/>
      <c r="BC8318"/>
      <c r="BD8318"/>
      <c r="BE8318"/>
      <c r="BF8318"/>
      <c r="BG8318"/>
      <c r="BH8318"/>
      <c r="BI8318"/>
      <c r="BJ8318"/>
      <c r="BK8318"/>
      <c r="BL8318"/>
      <c r="BM8318"/>
      <c r="BN8318"/>
      <c r="BO8318"/>
      <c r="BP8318"/>
      <c r="BQ8318"/>
      <c r="BR8318"/>
      <c r="BS8318"/>
      <c r="BT8318"/>
      <c r="BU8318"/>
      <c r="BV8318"/>
      <c r="BW8318"/>
      <c r="BX8318"/>
      <c r="BY8318"/>
      <c r="BZ8318"/>
      <c r="CA8318"/>
      <c r="CB8318"/>
      <c r="CC8318"/>
      <c r="CD8318"/>
      <c r="CE8318"/>
      <c r="CF8318"/>
      <c r="CG8318"/>
      <c r="CH8318"/>
      <c r="CI8318"/>
      <c r="CJ8318"/>
      <c r="CK8318"/>
      <c r="CL8318"/>
      <c r="CM8318"/>
      <c r="CN8318"/>
      <c r="CO8318"/>
      <c r="CP8318"/>
      <c r="CQ8318"/>
      <c r="CR8318"/>
      <c r="CS8318"/>
      <c r="CT8318"/>
      <c r="CU8318"/>
      <c r="CV8318"/>
    </row>
    <row r="8319" spans="10:100" x14ac:dyDescent="0.25">
      <c r="J8319"/>
      <c r="K8319"/>
      <c r="L8319"/>
      <c r="M8319"/>
      <c r="N8319"/>
      <c r="O8319"/>
      <c r="P8319"/>
      <c r="Q8319"/>
      <c r="R8319"/>
      <c r="S8319"/>
      <c r="T8319"/>
      <c r="U8319"/>
      <c r="V8319"/>
      <c r="W8319"/>
      <c r="X8319"/>
      <c r="Y8319"/>
      <c r="Z8319"/>
      <c r="AA8319"/>
      <c r="AB8319"/>
      <c r="AC8319"/>
      <c r="AD8319"/>
      <c r="AE8319"/>
      <c r="AF8319"/>
      <c r="AG8319"/>
      <c r="AH8319"/>
      <c r="AI8319"/>
      <c r="AJ8319"/>
      <c r="AK8319"/>
      <c r="AL8319"/>
      <c r="AM8319"/>
      <c r="AN8319"/>
      <c r="AO8319"/>
      <c r="AP8319"/>
      <c r="AQ8319"/>
      <c r="AR8319"/>
      <c r="AS8319"/>
      <c r="AT8319"/>
      <c r="AU8319"/>
      <c r="AV8319"/>
      <c r="AW8319"/>
      <c r="AX8319"/>
      <c r="AY8319"/>
      <c r="AZ8319"/>
      <c r="BA8319"/>
      <c r="BB8319"/>
      <c r="BC8319"/>
      <c r="BD8319"/>
      <c r="BE8319"/>
      <c r="BF8319"/>
      <c r="BG8319"/>
      <c r="BH8319"/>
      <c r="BI8319"/>
      <c r="BJ8319"/>
      <c r="BK8319"/>
      <c r="BL8319"/>
      <c r="BM8319"/>
      <c r="BN8319"/>
      <c r="BO8319"/>
      <c r="BP8319"/>
      <c r="BQ8319"/>
      <c r="BR8319"/>
      <c r="BS8319"/>
      <c r="BT8319"/>
      <c r="BU8319"/>
      <c r="BV8319"/>
      <c r="BW8319"/>
      <c r="BX8319"/>
      <c r="BY8319"/>
      <c r="BZ8319"/>
      <c r="CA8319"/>
      <c r="CB8319"/>
      <c r="CC8319"/>
      <c r="CD8319"/>
      <c r="CE8319"/>
      <c r="CF8319"/>
      <c r="CG8319"/>
      <c r="CH8319"/>
      <c r="CI8319"/>
      <c r="CJ8319"/>
      <c r="CK8319"/>
      <c r="CL8319"/>
      <c r="CM8319"/>
      <c r="CN8319"/>
      <c r="CO8319"/>
      <c r="CP8319"/>
      <c r="CQ8319"/>
      <c r="CR8319"/>
      <c r="CS8319"/>
      <c r="CT8319"/>
      <c r="CU8319"/>
      <c r="CV8319"/>
    </row>
    <row r="8320" spans="10:100" x14ac:dyDescent="0.25">
      <c r="J8320"/>
      <c r="K8320"/>
      <c r="L8320"/>
      <c r="M8320"/>
      <c r="N8320"/>
      <c r="O8320"/>
      <c r="P8320"/>
      <c r="Q8320"/>
      <c r="R8320"/>
      <c r="S8320"/>
      <c r="T8320"/>
      <c r="U8320"/>
      <c r="V8320"/>
      <c r="W8320"/>
      <c r="X8320"/>
      <c r="Y8320"/>
      <c r="Z8320"/>
      <c r="AA8320"/>
      <c r="AB8320"/>
      <c r="AC8320"/>
      <c r="AD8320"/>
      <c r="AE8320"/>
      <c r="AF8320"/>
      <c r="AG8320"/>
      <c r="AH8320"/>
      <c r="AI8320"/>
      <c r="AJ8320"/>
      <c r="AK8320"/>
      <c r="AL8320"/>
      <c r="AM8320"/>
      <c r="AN8320"/>
      <c r="AO8320"/>
      <c r="AP8320"/>
      <c r="AQ8320"/>
      <c r="AR8320"/>
      <c r="AS8320"/>
      <c r="AT8320"/>
      <c r="AU8320"/>
      <c r="AV8320"/>
      <c r="AW8320"/>
      <c r="AX8320"/>
      <c r="AY8320"/>
      <c r="AZ8320"/>
      <c r="BA8320"/>
      <c r="BB8320"/>
      <c r="BC8320"/>
      <c r="BD8320"/>
      <c r="BE8320"/>
      <c r="BF8320"/>
      <c r="BG8320"/>
      <c r="BH8320"/>
      <c r="BI8320"/>
      <c r="BJ8320"/>
      <c r="BK8320"/>
      <c r="BL8320"/>
      <c r="BM8320"/>
      <c r="BN8320"/>
      <c r="BO8320"/>
      <c r="BP8320"/>
      <c r="BQ8320"/>
      <c r="BR8320"/>
      <c r="BS8320"/>
      <c r="BT8320"/>
      <c r="BU8320"/>
      <c r="BV8320"/>
      <c r="BW8320"/>
      <c r="BX8320"/>
      <c r="BY8320"/>
      <c r="BZ8320"/>
      <c r="CA8320"/>
      <c r="CB8320"/>
      <c r="CC8320"/>
      <c r="CD8320"/>
      <c r="CE8320"/>
      <c r="CF8320"/>
      <c r="CG8320"/>
      <c r="CH8320"/>
      <c r="CI8320"/>
      <c r="CJ8320"/>
      <c r="CK8320"/>
      <c r="CL8320"/>
      <c r="CM8320"/>
      <c r="CN8320"/>
      <c r="CO8320"/>
      <c r="CP8320"/>
      <c r="CQ8320"/>
      <c r="CR8320"/>
      <c r="CS8320"/>
      <c r="CT8320"/>
      <c r="CU8320"/>
      <c r="CV8320"/>
    </row>
    <row r="8321" spans="10:100" x14ac:dyDescent="0.25">
      <c r="J8321"/>
      <c r="K8321"/>
      <c r="L8321"/>
      <c r="M8321"/>
      <c r="N8321"/>
      <c r="O8321"/>
      <c r="P8321"/>
      <c r="Q8321"/>
      <c r="R8321"/>
      <c r="S8321"/>
      <c r="T8321"/>
      <c r="U8321"/>
      <c r="V8321"/>
      <c r="W8321"/>
      <c r="X8321"/>
      <c r="Y8321"/>
      <c r="Z8321"/>
      <c r="AA8321"/>
      <c r="AB8321"/>
      <c r="AC8321"/>
      <c r="AD8321"/>
      <c r="AE8321"/>
      <c r="AF8321"/>
      <c r="AG8321"/>
      <c r="AH8321"/>
      <c r="AI8321"/>
      <c r="AJ8321"/>
      <c r="AK8321"/>
      <c r="AL8321"/>
      <c r="AM8321"/>
      <c r="AN8321"/>
      <c r="AO8321"/>
      <c r="AP8321"/>
      <c r="AQ8321"/>
      <c r="AR8321"/>
      <c r="AS8321"/>
      <c r="AT8321"/>
      <c r="AU8321"/>
      <c r="AV8321"/>
      <c r="AW8321"/>
      <c r="AX8321"/>
      <c r="AY8321"/>
      <c r="AZ8321"/>
      <c r="BA8321"/>
      <c r="BB8321"/>
      <c r="BC8321"/>
      <c r="BD8321"/>
      <c r="BE8321"/>
      <c r="BF8321"/>
      <c r="BG8321"/>
      <c r="BH8321"/>
      <c r="BI8321"/>
      <c r="BJ8321"/>
      <c r="BK8321"/>
      <c r="BL8321"/>
      <c r="BM8321"/>
      <c r="BN8321"/>
      <c r="BO8321"/>
      <c r="BP8321"/>
      <c r="BQ8321"/>
      <c r="BR8321"/>
      <c r="BS8321"/>
      <c r="BT8321"/>
      <c r="BU8321"/>
      <c r="BV8321"/>
      <c r="BW8321"/>
      <c r="BX8321"/>
      <c r="BY8321"/>
      <c r="BZ8321"/>
      <c r="CA8321"/>
      <c r="CB8321"/>
      <c r="CC8321"/>
      <c r="CD8321"/>
      <c r="CE8321"/>
      <c r="CF8321"/>
      <c r="CG8321"/>
      <c r="CH8321"/>
      <c r="CI8321"/>
      <c r="CJ8321"/>
      <c r="CK8321"/>
      <c r="CL8321"/>
      <c r="CM8321"/>
      <c r="CN8321"/>
      <c r="CO8321"/>
      <c r="CP8321"/>
      <c r="CQ8321"/>
      <c r="CR8321"/>
      <c r="CS8321"/>
      <c r="CT8321"/>
      <c r="CU8321"/>
      <c r="CV8321"/>
    </row>
    <row r="8322" spans="10:100" x14ac:dyDescent="0.25">
      <c r="J8322"/>
      <c r="K8322"/>
      <c r="L8322"/>
      <c r="M8322"/>
      <c r="N8322"/>
      <c r="O8322"/>
      <c r="P8322"/>
      <c r="Q8322"/>
      <c r="R8322"/>
      <c r="S8322"/>
      <c r="T8322"/>
      <c r="U8322"/>
      <c r="V8322"/>
      <c r="W8322"/>
      <c r="X8322"/>
      <c r="Y8322"/>
      <c r="Z8322"/>
      <c r="AA8322"/>
      <c r="AB8322"/>
      <c r="AC8322"/>
      <c r="AD8322"/>
      <c r="AE8322"/>
      <c r="AF8322"/>
      <c r="AG8322"/>
      <c r="AH8322"/>
      <c r="AI8322"/>
      <c r="AJ8322"/>
      <c r="AK8322"/>
      <c r="AL8322"/>
      <c r="AM8322"/>
      <c r="AN8322"/>
      <c r="AO8322"/>
      <c r="AP8322"/>
      <c r="AQ8322"/>
      <c r="AR8322"/>
      <c r="AS8322"/>
      <c r="AT8322"/>
      <c r="AU8322"/>
      <c r="AV8322"/>
      <c r="AW8322"/>
      <c r="AX8322"/>
      <c r="AY8322"/>
      <c r="AZ8322"/>
      <c r="BA8322"/>
      <c r="BB8322"/>
      <c r="BC8322"/>
      <c r="BD8322"/>
      <c r="BE8322"/>
      <c r="BF8322"/>
      <c r="BG8322"/>
      <c r="BH8322"/>
      <c r="BI8322"/>
      <c r="BJ8322"/>
      <c r="BK8322"/>
      <c r="BL8322"/>
      <c r="BM8322"/>
      <c r="BN8322"/>
      <c r="BO8322"/>
      <c r="BP8322"/>
      <c r="BQ8322"/>
      <c r="BR8322"/>
      <c r="BS8322"/>
      <c r="BT8322"/>
      <c r="BU8322"/>
      <c r="BV8322"/>
      <c r="BW8322"/>
      <c r="BX8322"/>
      <c r="BY8322"/>
      <c r="BZ8322"/>
      <c r="CA8322"/>
      <c r="CB8322"/>
      <c r="CC8322"/>
      <c r="CD8322"/>
      <c r="CE8322"/>
      <c r="CF8322"/>
      <c r="CG8322"/>
      <c r="CH8322"/>
      <c r="CI8322"/>
      <c r="CJ8322"/>
      <c r="CK8322"/>
      <c r="CL8322"/>
      <c r="CM8322"/>
      <c r="CN8322"/>
      <c r="CO8322"/>
      <c r="CP8322"/>
      <c r="CQ8322"/>
      <c r="CR8322"/>
      <c r="CS8322"/>
      <c r="CT8322"/>
      <c r="CU8322"/>
      <c r="CV8322"/>
    </row>
    <row r="8323" spans="10:100" x14ac:dyDescent="0.25">
      <c r="J8323"/>
      <c r="K8323"/>
      <c r="L8323"/>
      <c r="M8323"/>
      <c r="N8323"/>
      <c r="O8323"/>
      <c r="P8323"/>
      <c r="Q8323"/>
      <c r="R8323"/>
      <c r="S8323"/>
      <c r="T8323"/>
      <c r="U8323"/>
      <c r="V8323"/>
      <c r="W8323"/>
      <c r="X8323"/>
      <c r="Y8323"/>
      <c r="Z8323"/>
      <c r="AA8323"/>
      <c r="AB8323"/>
      <c r="AC8323"/>
      <c r="AD8323"/>
      <c r="AE8323"/>
      <c r="AF8323"/>
      <c r="AG8323"/>
      <c r="AH8323"/>
      <c r="AI8323"/>
      <c r="AJ8323"/>
      <c r="AK8323"/>
      <c r="AL8323"/>
      <c r="AM8323"/>
      <c r="AN8323"/>
      <c r="AO8323"/>
      <c r="AP8323"/>
      <c r="AQ8323"/>
      <c r="AR8323"/>
      <c r="AS8323"/>
      <c r="AT8323"/>
      <c r="AU8323"/>
      <c r="AV8323"/>
      <c r="AW8323"/>
      <c r="AX8323"/>
      <c r="AY8323"/>
      <c r="AZ8323"/>
      <c r="BA8323"/>
      <c r="BB8323"/>
      <c r="BC8323"/>
      <c r="BD8323"/>
      <c r="BE8323"/>
      <c r="BF8323"/>
      <c r="BG8323"/>
      <c r="BH8323"/>
      <c r="BI8323"/>
      <c r="BJ8323"/>
      <c r="BK8323"/>
      <c r="BL8323"/>
      <c r="BM8323"/>
      <c r="BN8323"/>
      <c r="BO8323"/>
      <c r="BP8323"/>
      <c r="BQ8323"/>
      <c r="BR8323"/>
      <c r="BS8323"/>
      <c r="BT8323"/>
      <c r="BU8323"/>
      <c r="BV8323"/>
      <c r="BW8323"/>
      <c r="BX8323"/>
      <c r="BY8323"/>
      <c r="BZ8323"/>
      <c r="CA8323"/>
      <c r="CB8323"/>
      <c r="CC8323"/>
      <c r="CD8323"/>
      <c r="CE8323"/>
      <c r="CF8323"/>
      <c r="CG8323"/>
      <c r="CH8323"/>
      <c r="CI8323"/>
      <c r="CJ8323"/>
      <c r="CK8323"/>
      <c r="CL8323"/>
      <c r="CM8323"/>
      <c r="CN8323"/>
      <c r="CO8323"/>
      <c r="CP8323"/>
      <c r="CQ8323"/>
      <c r="CR8323"/>
      <c r="CS8323"/>
      <c r="CT8323"/>
      <c r="CU8323"/>
      <c r="CV8323"/>
    </row>
    <row r="8324" spans="10:100" x14ac:dyDescent="0.25">
      <c r="J8324"/>
      <c r="K8324"/>
      <c r="L8324"/>
      <c r="M8324"/>
      <c r="N8324"/>
      <c r="O8324"/>
      <c r="P8324"/>
      <c r="Q8324"/>
      <c r="R8324"/>
      <c r="S8324"/>
      <c r="T8324"/>
      <c r="U8324"/>
      <c r="V8324"/>
      <c r="W8324"/>
      <c r="X8324"/>
      <c r="Y8324"/>
      <c r="Z8324"/>
      <c r="AA8324"/>
      <c r="AB8324"/>
      <c r="AC8324"/>
      <c r="AD8324"/>
      <c r="AE8324"/>
      <c r="AF8324"/>
      <c r="AG8324"/>
      <c r="AH8324"/>
      <c r="AI8324"/>
      <c r="AJ8324"/>
      <c r="AK8324"/>
      <c r="AL8324"/>
      <c r="AM8324"/>
      <c r="AN8324"/>
      <c r="AO8324"/>
      <c r="AP8324"/>
      <c r="AQ8324"/>
      <c r="AR8324"/>
      <c r="AS8324"/>
      <c r="AT8324"/>
      <c r="AU8324"/>
      <c r="AV8324"/>
      <c r="AW8324"/>
      <c r="AX8324"/>
      <c r="AY8324"/>
      <c r="AZ8324"/>
      <c r="BA8324"/>
      <c r="BB8324"/>
      <c r="BC8324"/>
      <c r="BD8324"/>
      <c r="BE8324"/>
      <c r="BF8324"/>
      <c r="BG8324"/>
      <c r="BH8324"/>
      <c r="BI8324"/>
      <c r="BJ8324"/>
      <c r="BK8324"/>
      <c r="BL8324"/>
      <c r="BM8324"/>
      <c r="BN8324"/>
      <c r="BO8324"/>
      <c r="BP8324"/>
      <c r="BQ8324"/>
      <c r="BR8324"/>
      <c r="BS8324"/>
      <c r="BT8324"/>
      <c r="BU8324"/>
      <c r="BV8324"/>
      <c r="BW8324"/>
      <c r="BX8324"/>
      <c r="BY8324"/>
      <c r="BZ8324"/>
      <c r="CA8324"/>
      <c r="CB8324"/>
      <c r="CC8324"/>
      <c r="CD8324"/>
      <c r="CE8324"/>
      <c r="CF8324"/>
      <c r="CG8324"/>
      <c r="CH8324"/>
      <c r="CI8324"/>
      <c r="CJ8324"/>
      <c r="CK8324"/>
      <c r="CL8324"/>
      <c r="CM8324"/>
      <c r="CN8324"/>
      <c r="CO8324"/>
      <c r="CP8324"/>
      <c r="CQ8324"/>
      <c r="CR8324"/>
      <c r="CS8324"/>
      <c r="CT8324"/>
      <c r="CU8324"/>
      <c r="CV8324"/>
    </row>
    <row r="8325" spans="10:100" x14ac:dyDescent="0.25">
      <c r="J8325"/>
      <c r="K8325"/>
      <c r="L8325"/>
      <c r="M8325"/>
      <c r="N8325"/>
      <c r="O8325"/>
      <c r="P8325"/>
      <c r="Q8325"/>
      <c r="R8325"/>
      <c r="S8325"/>
      <c r="T8325"/>
      <c r="U8325"/>
      <c r="V8325"/>
      <c r="W8325"/>
      <c r="X8325"/>
      <c r="Y8325"/>
      <c r="Z8325"/>
      <c r="AA8325"/>
      <c r="AB8325"/>
      <c r="AC8325"/>
      <c r="AD8325"/>
      <c r="AE8325"/>
      <c r="AF8325"/>
      <c r="AG8325"/>
      <c r="AH8325"/>
      <c r="AI8325"/>
      <c r="AJ8325"/>
      <c r="AK8325"/>
      <c r="AL8325"/>
      <c r="AM8325"/>
      <c r="AN8325"/>
      <c r="AO8325"/>
      <c r="AP8325"/>
      <c r="AQ8325"/>
      <c r="AR8325"/>
      <c r="AS8325"/>
      <c r="AT8325"/>
      <c r="AU8325"/>
      <c r="AV8325"/>
      <c r="AW8325"/>
      <c r="AX8325"/>
      <c r="AY8325"/>
      <c r="AZ8325"/>
      <c r="BA8325"/>
      <c r="BB8325"/>
      <c r="BC8325"/>
      <c r="BD8325"/>
      <c r="BE8325"/>
      <c r="BF8325"/>
      <c r="BG8325"/>
      <c r="BH8325"/>
      <c r="BI8325"/>
      <c r="BJ8325"/>
      <c r="BK8325"/>
      <c r="BL8325"/>
      <c r="BM8325"/>
      <c r="BN8325"/>
      <c r="BO8325"/>
      <c r="BP8325"/>
      <c r="BQ8325"/>
      <c r="BR8325"/>
      <c r="BS8325"/>
      <c r="BT8325"/>
      <c r="BU8325"/>
      <c r="BV8325"/>
      <c r="BW8325"/>
      <c r="BX8325"/>
      <c r="BY8325"/>
      <c r="BZ8325"/>
      <c r="CA8325"/>
      <c r="CB8325"/>
      <c r="CC8325"/>
      <c r="CD8325"/>
      <c r="CE8325"/>
      <c r="CF8325"/>
      <c r="CG8325"/>
      <c r="CH8325"/>
      <c r="CI8325"/>
      <c r="CJ8325"/>
      <c r="CK8325"/>
      <c r="CL8325"/>
      <c r="CM8325"/>
      <c r="CN8325"/>
      <c r="CO8325"/>
      <c r="CP8325"/>
      <c r="CQ8325"/>
      <c r="CR8325"/>
      <c r="CS8325"/>
      <c r="CT8325"/>
      <c r="CU8325"/>
      <c r="CV8325"/>
    </row>
    <row r="8326" spans="10:100" x14ac:dyDescent="0.25">
      <c r="J8326"/>
      <c r="K8326"/>
      <c r="L8326"/>
      <c r="M8326"/>
      <c r="N8326"/>
      <c r="O8326"/>
      <c r="P8326"/>
      <c r="Q8326"/>
      <c r="R8326"/>
      <c r="S8326"/>
      <c r="T8326"/>
      <c r="U8326"/>
      <c r="V8326"/>
      <c r="W8326"/>
      <c r="X8326"/>
      <c r="Y8326"/>
      <c r="Z8326"/>
      <c r="AA8326"/>
      <c r="AB8326"/>
      <c r="AC8326"/>
      <c r="AD8326"/>
      <c r="AE8326"/>
      <c r="AF8326"/>
      <c r="AG8326"/>
      <c r="AH8326"/>
      <c r="AI8326"/>
      <c r="AJ8326"/>
      <c r="AK8326"/>
      <c r="AL8326"/>
      <c r="AM8326"/>
      <c r="AN8326"/>
      <c r="AO8326"/>
      <c r="AP8326"/>
      <c r="AQ8326"/>
      <c r="AR8326"/>
      <c r="AS8326"/>
      <c r="AT8326"/>
      <c r="AU8326"/>
      <c r="AV8326"/>
      <c r="AW8326"/>
      <c r="AX8326"/>
      <c r="AY8326"/>
      <c r="AZ8326"/>
      <c r="BA8326"/>
      <c r="BB8326"/>
      <c r="BC8326"/>
      <c r="BD8326"/>
      <c r="BE8326"/>
      <c r="BF8326"/>
      <c r="BG8326"/>
      <c r="BH8326"/>
      <c r="BI8326"/>
      <c r="BJ8326"/>
      <c r="BK8326"/>
      <c r="BL8326"/>
      <c r="BM8326"/>
      <c r="BN8326"/>
      <c r="BO8326"/>
      <c r="BP8326"/>
      <c r="BQ8326"/>
      <c r="BR8326"/>
      <c r="BS8326"/>
      <c r="BT8326"/>
      <c r="BU8326"/>
      <c r="BV8326"/>
      <c r="BW8326"/>
      <c r="BX8326"/>
      <c r="BY8326"/>
      <c r="BZ8326"/>
      <c r="CA8326"/>
      <c r="CB8326"/>
      <c r="CC8326"/>
      <c r="CD8326"/>
      <c r="CE8326"/>
      <c r="CF8326"/>
      <c r="CG8326"/>
      <c r="CH8326"/>
      <c r="CI8326"/>
      <c r="CJ8326"/>
      <c r="CK8326"/>
      <c r="CL8326"/>
      <c r="CM8326"/>
      <c r="CN8326"/>
      <c r="CO8326"/>
      <c r="CP8326"/>
      <c r="CQ8326"/>
      <c r="CR8326"/>
      <c r="CS8326"/>
      <c r="CT8326"/>
      <c r="CU8326"/>
      <c r="CV8326"/>
    </row>
    <row r="8327" spans="10:100" x14ac:dyDescent="0.25">
      <c r="J8327"/>
      <c r="K8327"/>
      <c r="L8327"/>
      <c r="M8327"/>
      <c r="N8327"/>
      <c r="O8327"/>
      <c r="P8327"/>
      <c r="Q8327"/>
      <c r="R8327"/>
      <c r="S8327"/>
      <c r="T8327"/>
      <c r="U8327"/>
      <c r="V8327"/>
      <c r="W8327"/>
      <c r="X8327"/>
      <c r="Y8327"/>
      <c r="Z8327"/>
      <c r="AA8327"/>
      <c r="AB8327"/>
      <c r="AC8327"/>
      <c r="AD8327"/>
      <c r="AE8327"/>
      <c r="AF8327"/>
      <c r="AG8327"/>
      <c r="AH8327"/>
      <c r="AI8327"/>
      <c r="AJ8327"/>
      <c r="AK8327"/>
      <c r="AL8327"/>
      <c r="AM8327"/>
      <c r="AN8327"/>
      <c r="AO8327"/>
      <c r="AP8327"/>
      <c r="AQ8327"/>
      <c r="AR8327"/>
      <c r="AS8327"/>
      <c r="AT8327"/>
      <c r="AU8327"/>
      <c r="AV8327"/>
      <c r="AW8327"/>
      <c r="AX8327"/>
      <c r="AY8327"/>
      <c r="AZ8327"/>
      <c r="BA8327"/>
      <c r="BB8327"/>
      <c r="BC8327"/>
      <c r="BD8327"/>
      <c r="BE8327"/>
      <c r="BF8327"/>
      <c r="BG8327"/>
      <c r="BH8327"/>
      <c r="BI8327"/>
      <c r="BJ8327"/>
      <c r="BK8327"/>
      <c r="BL8327"/>
      <c r="BM8327"/>
      <c r="BN8327"/>
      <c r="BO8327"/>
      <c r="BP8327"/>
      <c r="BQ8327"/>
      <c r="BR8327"/>
      <c r="BS8327"/>
      <c r="BT8327"/>
      <c r="BU8327"/>
      <c r="BV8327"/>
      <c r="BW8327"/>
      <c r="BX8327"/>
      <c r="BY8327"/>
      <c r="BZ8327"/>
      <c r="CA8327"/>
      <c r="CB8327"/>
      <c r="CC8327"/>
      <c r="CD8327"/>
      <c r="CE8327"/>
      <c r="CF8327"/>
      <c r="CG8327"/>
      <c r="CH8327"/>
      <c r="CI8327"/>
      <c r="CJ8327"/>
      <c r="CK8327"/>
      <c r="CL8327"/>
      <c r="CM8327"/>
      <c r="CN8327"/>
      <c r="CO8327"/>
      <c r="CP8327"/>
      <c r="CQ8327"/>
      <c r="CR8327"/>
      <c r="CS8327"/>
      <c r="CT8327"/>
      <c r="CU8327"/>
      <c r="CV8327"/>
    </row>
    <row r="8328" spans="10:100" x14ac:dyDescent="0.25">
      <c r="J8328"/>
      <c r="K8328"/>
      <c r="L8328"/>
      <c r="M8328"/>
      <c r="N8328"/>
      <c r="O8328"/>
      <c r="P8328"/>
      <c r="Q8328"/>
      <c r="R8328"/>
      <c r="S8328"/>
      <c r="T8328"/>
      <c r="U8328"/>
      <c r="V8328"/>
      <c r="W8328"/>
      <c r="X8328"/>
      <c r="Y8328"/>
      <c r="Z8328"/>
      <c r="AA8328"/>
      <c r="AB8328"/>
      <c r="AC8328"/>
      <c r="AD8328"/>
      <c r="AE8328"/>
      <c r="AF8328"/>
      <c r="AG8328"/>
      <c r="AH8328"/>
      <c r="AI8328"/>
      <c r="AJ8328"/>
      <c r="AK8328"/>
      <c r="AL8328"/>
      <c r="AM8328"/>
      <c r="AN8328"/>
      <c r="AO8328"/>
      <c r="AP8328"/>
      <c r="AQ8328"/>
      <c r="AR8328"/>
      <c r="AS8328"/>
      <c r="AT8328"/>
      <c r="AU8328"/>
      <c r="AV8328"/>
      <c r="AW8328"/>
      <c r="AX8328"/>
      <c r="AY8328"/>
      <c r="AZ8328"/>
      <c r="BA8328"/>
      <c r="BB8328"/>
      <c r="BC8328"/>
      <c r="BD8328"/>
      <c r="BE8328"/>
      <c r="BF8328"/>
      <c r="BG8328"/>
      <c r="BH8328"/>
      <c r="BI8328"/>
      <c r="BJ8328"/>
      <c r="BK8328"/>
      <c r="BL8328"/>
      <c r="BM8328"/>
      <c r="BN8328"/>
      <c r="BO8328"/>
      <c r="BP8328"/>
      <c r="BQ8328"/>
      <c r="BR8328"/>
      <c r="BS8328"/>
      <c r="BT8328"/>
      <c r="BU8328"/>
      <c r="BV8328"/>
      <c r="BW8328"/>
      <c r="BX8328"/>
      <c r="BY8328"/>
      <c r="BZ8328"/>
      <c r="CA8328"/>
      <c r="CB8328"/>
      <c r="CC8328"/>
      <c r="CD8328"/>
      <c r="CE8328"/>
      <c r="CF8328"/>
      <c r="CG8328"/>
      <c r="CH8328"/>
      <c r="CI8328"/>
      <c r="CJ8328"/>
      <c r="CK8328"/>
      <c r="CL8328"/>
      <c r="CM8328"/>
      <c r="CN8328"/>
      <c r="CO8328"/>
      <c r="CP8328"/>
      <c r="CQ8328"/>
      <c r="CR8328"/>
      <c r="CS8328"/>
      <c r="CT8328"/>
      <c r="CU8328"/>
      <c r="CV8328"/>
    </row>
    <row r="8329" spans="10:100" x14ac:dyDescent="0.25">
      <c r="J8329"/>
      <c r="K8329"/>
      <c r="L8329"/>
      <c r="M8329"/>
      <c r="N8329"/>
      <c r="O8329"/>
      <c r="P8329"/>
      <c r="Q8329"/>
      <c r="R8329"/>
      <c r="S8329"/>
      <c r="T8329"/>
      <c r="U8329"/>
      <c r="V8329"/>
      <c r="W8329"/>
      <c r="X8329"/>
      <c r="Y8329"/>
      <c r="Z8329"/>
      <c r="AA8329"/>
      <c r="AB8329"/>
      <c r="AC8329"/>
      <c r="AD8329"/>
      <c r="AE8329"/>
      <c r="AF8329"/>
      <c r="AG8329"/>
      <c r="AH8329"/>
      <c r="AI8329"/>
      <c r="AJ8329"/>
      <c r="AK8329"/>
      <c r="AL8329"/>
      <c r="AM8329"/>
      <c r="AN8329"/>
      <c r="AO8329"/>
      <c r="AP8329"/>
      <c r="AQ8329"/>
      <c r="AR8329"/>
      <c r="AS8329"/>
      <c r="AT8329"/>
      <c r="AU8329"/>
      <c r="AV8329"/>
      <c r="AW8329"/>
      <c r="AX8329"/>
      <c r="AY8329"/>
      <c r="AZ8329"/>
      <c r="BA8329"/>
      <c r="BB8329"/>
      <c r="BC8329"/>
      <c r="BD8329"/>
      <c r="BE8329"/>
      <c r="BF8329"/>
      <c r="BG8329"/>
      <c r="BH8329"/>
      <c r="BI8329"/>
      <c r="BJ8329"/>
      <c r="BK8329"/>
      <c r="BL8329"/>
      <c r="BM8329"/>
      <c r="BN8329"/>
      <c r="BO8329"/>
      <c r="BP8329"/>
      <c r="BQ8329"/>
      <c r="BR8329"/>
      <c r="BS8329"/>
      <c r="BT8329"/>
      <c r="BU8329"/>
      <c r="BV8329"/>
      <c r="BW8329"/>
      <c r="BX8329"/>
      <c r="BY8329"/>
      <c r="BZ8329"/>
      <c r="CA8329"/>
      <c r="CB8329"/>
      <c r="CC8329"/>
      <c r="CD8329"/>
      <c r="CE8329"/>
      <c r="CF8329"/>
      <c r="CG8329"/>
      <c r="CH8329"/>
      <c r="CI8329"/>
      <c r="CJ8329"/>
      <c r="CK8329"/>
      <c r="CL8329"/>
      <c r="CM8329"/>
      <c r="CN8329"/>
      <c r="CO8329"/>
      <c r="CP8329"/>
      <c r="CQ8329"/>
      <c r="CR8329"/>
      <c r="CS8329"/>
      <c r="CT8329"/>
      <c r="CU8329"/>
      <c r="CV8329"/>
    </row>
    <row r="8330" spans="10:100" x14ac:dyDescent="0.25">
      <c r="J8330"/>
      <c r="K8330"/>
      <c r="L8330"/>
      <c r="M8330"/>
      <c r="N8330"/>
      <c r="O8330"/>
      <c r="P8330"/>
      <c r="Q8330"/>
      <c r="R8330"/>
      <c r="S8330"/>
      <c r="T8330"/>
      <c r="U8330"/>
      <c r="V8330"/>
      <c r="W8330"/>
      <c r="X8330"/>
      <c r="Y8330"/>
      <c r="Z8330"/>
      <c r="AA8330"/>
      <c r="AB8330"/>
      <c r="AC8330"/>
      <c r="AD8330"/>
      <c r="AE8330"/>
      <c r="AF8330"/>
      <c r="AG8330"/>
      <c r="AH8330"/>
      <c r="AI8330"/>
      <c r="AJ8330"/>
      <c r="AK8330"/>
      <c r="AL8330"/>
      <c r="AM8330"/>
      <c r="AN8330"/>
      <c r="AO8330"/>
      <c r="AP8330"/>
      <c r="AQ8330"/>
      <c r="AR8330"/>
      <c r="AS8330"/>
      <c r="AT8330"/>
      <c r="AU8330"/>
      <c r="AV8330"/>
      <c r="AW8330"/>
      <c r="AX8330"/>
      <c r="AY8330"/>
      <c r="AZ8330"/>
      <c r="BA8330"/>
      <c r="BB8330"/>
      <c r="BC8330"/>
      <c r="BD8330"/>
      <c r="BE8330"/>
      <c r="BF8330"/>
      <c r="BG8330"/>
      <c r="BH8330"/>
      <c r="BI8330"/>
      <c r="BJ8330"/>
      <c r="BK8330"/>
      <c r="BL8330"/>
      <c r="BM8330"/>
      <c r="BN8330"/>
      <c r="BO8330"/>
      <c r="BP8330"/>
      <c r="BQ8330"/>
      <c r="BR8330"/>
      <c r="BS8330"/>
      <c r="BT8330"/>
      <c r="BU8330"/>
      <c r="BV8330"/>
      <c r="BW8330"/>
      <c r="BX8330"/>
      <c r="BY8330"/>
      <c r="BZ8330"/>
      <c r="CA8330"/>
      <c r="CB8330"/>
      <c r="CC8330"/>
      <c r="CD8330"/>
      <c r="CE8330"/>
      <c r="CF8330"/>
      <c r="CG8330"/>
      <c r="CH8330"/>
      <c r="CI8330"/>
      <c r="CJ8330"/>
      <c r="CK8330"/>
      <c r="CL8330"/>
      <c r="CM8330"/>
      <c r="CN8330"/>
      <c r="CO8330"/>
      <c r="CP8330"/>
      <c r="CQ8330"/>
      <c r="CR8330"/>
      <c r="CS8330"/>
      <c r="CT8330"/>
      <c r="CU8330"/>
      <c r="CV8330"/>
    </row>
    <row r="8331" spans="10:100" x14ac:dyDescent="0.25">
      <c r="J8331"/>
      <c r="K8331"/>
      <c r="L8331"/>
      <c r="M8331"/>
      <c r="N8331"/>
      <c r="O8331"/>
      <c r="P8331"/>
      <c r="Q8331"/>
      <c r="R8331"/>
      <c r="S8331"/>
      <c r="T8331"/>
      <c r="U8331"/>
      <c r="V8331"/>
      <c r="W8331"/>
      <c r="X8331"/>
      <c r="Y8331"/>
      <c r="Z8331"/>
      <c r="AA8331"/>
      <c r="AB8331"/>
      <c r="AC8331"/>
      <c r="AD8331"/>
      <c r="AE8331"/>
      <c r="AF8331"/>
      <c r="AG8331"/>
      <c r="AH8331"/>
      <c r="AI8331"/>
      <c r="AJ8331"/>
      <c r="AK8331"/>
      <c r="AL8331"/>
      <c r="AM8331"/>
      <c r="AN8331"/>
      <c r="AO8331"/>
      <c r="AP8331"/>
      <c r="AQ8331"/>
      <c r="AR8331"/>
      <c r="AS8331"/>
      <c r="AT8331"/>
      <c r="AU8331"/>
      <c r="AV8331"/>
      <c r="AW8331"/>
      <c r="AX8331"/>
      <c r="AY8331"/>
      <c r="AZ8331"/>
      <c r="BA8331"/>
      <c r="BB8331"/>
      <c r="BC8331"/>
      <c r="BD8331"/>
      <c r="BE8331"/>
      <c r="BF8331"/>
      <c r="BG8331"/>
      <c r="BH8331"/>
      <c r="BI8331"/>
      <c r="BJ8331"/>
      <c r="BK8331"/>
      <c r="BL8331"/>
      <c r="BM8331"/>
      <c r="BN8331"/>
      <c r="BO8331"/>
      <c r="BP8331"/>
      <c r="BQ8331"/>
      <c r="BR8331"/>
      <c r="BS8331"/>
      <c r="BT8331"/>
      <c r="BU8331"/>
      <c r="BV8331"/>
      <c r="BW8331"/>
      <c r="BX8331"/>
      <c r="BY8331"/>
      <c r="BZ8331"/>
      <c r="CA8331"/>
      <c r="CB8331"/>
      <c r="CC8331"/>
      <c r="CD8331"/>
      <c r="CE8331"/>
      <c r="CF8331"/>
      <c r="CG8331"/>
      <c r="CH8331"/>
      <c r="CI8331"/>
      <c r="CJ8331"/>
      <c r="CK8331"/>
      <c r="CL8331"/>
      <c r="CM8331"/>
      <c r="CN8331"/>
      <c r="CO8331"/>
      <c r="CP8331"/>
      <c r="CQ8331"/>
      <c r="CR8331"/>
      <c r="CS8331"/>
      <c r="CT8331"/>
      <c r="CU8331"/>
      <c r="CV8331"/>
    </row>
    <row r="8332" spans="10:100" x14ac:dyDescent="0.25">
      <c r="J8332"/>
      <c r="K8332"/>
      <c r="L8332"/>
      <c r="M8332"/>
      <c r="N8332"/>
      <c r="O8332"/>
      <c r="P8332"/>
      <c r="Q8332"/>
      <c r="R8332"/>
      <c r="S8332"/>
      <c r="T8332"/>
      <c r="U8332"/>
      <c r="V8332"/>
      <c r="W8332"/>
      <c r="X8332"/>
      <c r="Y8332"/>
      <c r="Z8332"/>
      <c r="AA8332"/>
      <c r="AB8332"/>
      <c r="AC8332"/>
      <c r="AD8332"/>
      <c r="AE8332"/>
      <c r="AF8332"/>
      <c r="AG8332"/>
      <c r="AH8332"/>
      <c r="AI8332"/>
      <c r="AJ8332"/>
      <c r="AK8332"/>
      <c r="AL8332"/>
      <c r="AM8332"/>
      <c r="AN8332"/>
      <c r="AO8332"/>
      <c r="AP8332"/>
      <c r="AQ8332"/>
      <c r="AR8332"/>
      <c r="AS8332"/>
      <c r="AT8332"/>
      <c r="AU8332"/>
      <c r="AV8332"/>
      <c r="AW8332"/>
      <c r="AX8332"/>
      <c r="AY8332"/>
      <c r="AZ8332"/>
      <c r="BA8332"/>
      <c r="BB8332"/>
      <c r="BC8332"/>
      <c r="BD8332"/>
      <c r="BE8332"/>
      <c r="BF8332"/>
      <c r="BG8332"/>
      <c r="BH8332"/>
      <c r="BI8332"/>
      <c r="BJ8332"/>
      <c r="BK8332"/>
      <c r="BL8332"/>
      <c r="BM8332"/>
      <c r="BN8332"/>
      <c r="BO8332"/>
      <c r="BP8332"/>
      <c r="BQ8332"/>
      <c r="BR8332"/>
      <c r="BS8332"/>
      <c r="BT8332"/>
      <c r="BU8332"/>
      <c r="BV8332"/>
      <c r="BW8332"/>
      <c r="BX8332"/>
      <c r="BY8332"/>
      <c r="BZ8332"/>
      <c r="CA8332"/>
      <c r="CB8332"/>
      <c r="CC8332"/>
      <c r="CD8332"/>
      <c r="CE8332"/>
      <c r="CF8332"/>
      <c r="CG8332"/>
      <c r="CH8332"/>
      <c r="CI8332"/>
      <c r="CJ8332"/>
      <c r="CK8332"/>
      <c r="CL8332"/>
      <c r="CM8332"/>
      <c r="CN8332"/>
      <c r="CO8332"/>
      <c r="CP8332"/>
      <c r="CQ8332"/>
      <c r="CR8332"/>
      <c r="CS8332"/>
      <c r="CT8332"/>
      <c r="CU8332"/>
      <c r="CV8332"/>
    </row>
    <row r="8333" spans="10:100" x14ac:dyDescent="0.25">
      <c r="J8333"/>
      <c r="K8333"/>
      <c r="L8333"/>
      <c r="M8333"/>
      <c r="N8333"/>
      <c r="O8333"/>
      <c r="P8333"/>
      <c r="Q8333"/>
      <c r="R8333"/>
      <c r="S8333"/>
      <c r="T8333"/>
      <c r="U8333"/>
      <c r="V8333"/>
      <c r="W8333"/>
      <c r="X8333"/>
      <c r="Y8333"/>
      <c r="Z8333"/>
      <c r="AA8333"/>
      <c r="AB8333"/>
      <c r="AC8333"/>
      <c r="AD8333"/>
      <c r="AE8333"/>
      <c r="AF8333"/>
      <c r="AG8333"/>
      <c r="AH8333"/>
      <c r="AI8333"/>
      <c r="AJ8333"/>
      <c r="AK8333"/>
      <c r="AL8333"/>
      <c r="AM8333"/>
      <c r="AN8333"/>
      <c r="AO8333"/>
      <c r="AP8333"/>
      <c r="AQ8333"/>
      <c r="AR8333"/>
      <c r="AS8333"/>
      <c r="AT8333"/>
      <c r="AU8333"/>
      <c r="AV8333"/>
      <c r="AW8333"/>
      <c r="AX8333"/>
      <c r="AY8333"/>
      <c r="AZ8333"/>
      <c r="BA8333"/>
      <c r="BB8333"/>
      <c r="BC8333"/>
      <c r="BD8333"/>
      <c r="BE8333"/>
      <c r="BF8333"/>
      <c r="BG8333"/>
      <c r="BH8333"/>
      <c r="BI8333"/>
      <c r="BJ8333"/>
      <c r="BK8333"/>
      <c r="BL8333"/>
      <c r="BM8333"/>
      <c r="BN8333"/>
      <c r="BO8333"/>
      <c r="BP8333"/>
      <c r="BQ8333"/>
      <c r="BR8333"/>
      <c r="BS8333"/>
      <c r="BT8333"/>
      <c r="BU8333"/>
      <c r="BV8333"/>
      <c r="BW8333"/>
      <c r="BX8333"/>
      <c r="BY8333"/>
      <c r="BZ8333"/>
      <c r="CA8333"/>
      <c r="CB8333"/>
      <c r="CC8333"/>
      <c r="CD8333"/>
      <c r="CE8333"/>
      <c r="CF8333"/>
      <c r="CG8333"/>
      <c r="CH8333"/>
      <c r="CI8333"/>
      <c r="CJ8333"/>
      <c r="CK8333"/>
      <c r="CL8333"/>
      <c r="CM8333"/>
      <c r="CN8333"/>
      <c r="CO8333"/>
      <c r="CP8333"/>
      <c r="CQ8333"/>
      <c r="CR8333"/>
      <c r="CS8333"/>
      <c r="CT8333"/>
      <c r="CU8333"/>
      <c r="CV8333"/>
    </row>
    <row r="8334" spans="10:100" x14ac:dyDescent="0.25">
      <c r="J8334"/>
      <c r="K8334"/>
      <c r="L8334"/>
      <c r="M8334"/>
      <c r="N8334"/>
      <c r="O8334"/>
      <c r="P8334"/>
      <c r="Q8334"/>
      <c r="R8334"/>
      <c r="S8334"/>
      <c r="T8334"/>
      <c r="U8334"/>
      <c r="V8334"/>
      <c r="W8334"/>
      <c r="X8334"/>
      <c r="Y8334"/>
      <c r="Z8334"/>
      <c r="AA8334"/>
      <c r="AB8334"/>
      <c r="AC8334"/>
      <c r="AD8334"/>
      <c r="AE8334"/>
      <c r="AF8334"/>
      <c r="AG8334"/>
      <c r="AH8334"/>
      <c r="AI8334"/>
      <c r="AJ8334"/>
      <c r="AK8334"/>
      <c r="AL8334"/>
      <c r="AM8334"/>
      <c r="AN8334"/>
      <c r="AO8334"/>
      <c r="AP8334"/>
      <c r="AQ8334"/>
      <c r="AR8334"/>
      <c r="AS8334"/>
      <c r="AT8334"/>
      <c r="AU8334"/>
      <c r="AV8334"/>
      <c r="AW8334"/>
      <c r="AX8334"/>
      <c r="AY8334"/>
      <c r="AZ8334"/>
      <c r="BA8334"/>
      <c r="BB8334"/>
      <c r="BC8334"/>
      <c r="BD8334"/>
      <c r="BE8334"/>
      <c r="BF8334"/>
      <c r="BG8334"/>
      <c r="BH8334"/>
      <c r="BI8334"/>
      <c r="BJ8334"/>
      <c r="BK8334"/>
      <c r="BL8334"/>
      <c r="BM8334"/>
      <c r="BN8334"/>
      <c r="BO8334"/>
      <c r="BP8334"/>
      <c r="BQ8334"/>
      <c r="BR8334"/>
      <c r="BS8334"/>
      <c r="BT8334"/>
      <c r="BU8334"/>
      <c r="BV8334"/>
      <c r="BW8334"/>
      <c r="BX8334"/>
      <c r="BY8334"/>
      <c r="BZ8334"/>
      <c r="CA8334"/>
      <c r="CB8334"/>
      <c r="CC8334"/>
      <c r="CD8334"/>
      <c r="CE8334"/>
      <c r="CF8334"/>
      <c r="CG8334"/>
      <c r="CH8334"/>
      <c r="CI8334"/>
      <c r="CJ8334"/>
      <c r="CK8334"/>
      <c r="CL8334"/>
      <c r="CM8334"/>
      <c r="CN8334"/>
      <c r="CO8334"/>
      <c r="CP8334"/>
      <c r="CQ8334"/>
      <c r="CR8334"/>
      <c r="CS8334"/>
      <c r="CT8334"/>
      <c r="CU8334"/>
      <c r="CV8334"/>
    </row>
    <row r="8335" spans="10:100" x14ac:dyDescent="0.25">
      <c r="J8335"/>
      <c r="K8335"/>
      <c r="L8335"/>
      <c r="M8335"/>
      <c r="N8335"/>
      <c r="O8335"/>
      <c r="P8335"/>
      <c r="Q8335"/>
      <c r="R8335"/>
      <c r="S8335"/>
      <c r="T8335"/>
      <c r="U8335"/>
      <c r="V8335"/>
      <c r="W8335"/>
      <c r="X8335"/>
      <c r="Y8335"/>
      <c r="Z8335"/>
      <c r="AA8335"/>
      <c r="AB8335"/>
      <c r="AC8335"/>
      <c r="AD8335"/>
      <c r="AE8335"/>
      <c r="AF8335"/>
      <c r="AG8335"/>
      <c r="AH8335"/>
      <c r="AI8335"/>
      <c r="AJ8335"/>
      <c r="AK8335"/>
      <c r="AL8335"/>
      <c r="AM8335"/>
      <c r="AN8335"/>
      <c r="AO8335"/>
      <c r="AP8335"/>
      <c r="AQ8335"/>
      <c r="AR8335"/>
      <c r="AS8335"/>
      <c r="AT8335"/>
      <c r="AU8335"/>
      <c r="AV8335"/>
      <c r="AW8335"/>
      <c r="AX8335"/>
      <c r="AY8335"/>
      <c r="AZ8335"/>
      <c r="BA8335"/>
      <c r="BB8335"/>
      <c r="BC8335"/>
      <c r="BD8335"/>
      <c r="BE8335"/>
      <c r="BF8335"/>
      <c r="BG8335"/>
      <c r="BH8335"/>
      <c r="BI8335"/>
      <c r="BJ8335"/>
      <c r="BK8335"/>
      <c r="BL8335"/>
      <c r="BM8335"/>
      <c r="BN8335"/>
      <c r="BO8335"/>
      <c r="BP8335"/>
      <c r="BQ8335"/>
      <c r="BR8335"/>
      <c r="BS8335"/>
      <c r="BT8335"/>
      <c r="BU8335"/>
      <c r="BV8335"/>
      <c r="BW8335"/>
      <c r="BX8335"/>
      <c r="BY8335"/>
      <c r="BZ8335"/>
      <c r="CA8335"/>
      <c r="CB8335"/>
      <c r="CC8335"/>
      <c r="CD8335"/>
      <c r="CE8335"/>
      <c r="CF8335"/>
      <c r="CG8335"/>
      <c r="CH8335"/>
      <c r="CI8335"/>
      <c r="CJ8335"/>
      <c r="CK8335"/>
      <c r="CL8335"/>
      <c r="CM8335"/>
      <c r="CN8335"/>
      <c r="CO8335"/>
      <c r="CP8335"/>
      <c r="CQ8335"/>
      <c r="CR8335"/>
      <c r="CS8335"/>
      <c r="CT8335"/>
      <c r="CU8335"/>
      <c r="CV8335"/>
    </row>
    <row r="8336" spans="10:100" x14ac:dyDescent="0.25">
      <c r="J8336"/>
      <c r="K8336"/>
      <c r="L8336"/>
      <c r="M8336"/>
      <c r="N8336"/>
      <c r="O8336"/>
      <c r="P8336"/>
      <c r="Q8336"/>
      <c r="R8336"/>
      <c r="S8336"/>
      <c r="T8336"/>
      <c r="U8336"/>
      <c r="V8336"/>
      <c r="W8336"/>
      <c r="X8336"/>
      <c r="Y8336"/>
      <c r="Z8336"/>
      <c r="AA8336"/>
      <c r="AB8336"/>
      <c r="AC8336"/>
      <c r="AD8336"/>
      <c r="AE8336"/>
      <c r="AF8336"/>
      <c r="AG8336"/>
      <c r="AH8336"/>
      <c r="AI8336"/>
      <c r="AJ8336"/>
      <c r="AK8336"/>
      <c r="AL8336"/>
      <c r="AM8336"/>
      <c r="AN8336"/>
      <c r="AO8336"/>
      <c r="AP8336"/>
      <c r="AQ8336"/>
      <c r="AR8336"/>
      <c r="AS8336"/>
      <c r="AT8336"/>
      <c r="AU8336"/>
      <c r="AV8336"/>
      <c r="AW8336"/>
      <c r="AX8336"/>
      <c r="AY8336"/>
      <c r="AZ8336"/>
      <c r="BA8336"/>
      <c r="BB8336"/>
      <c r="BC8336"/>
      <c r="BD8336"/>
      <c r="BE8336"/>
      <c r="BF8336"/>
      <c r="BG8336"/>
      <c r="BH8336"/>
      <c r="BI8336"/>
      <c r="BJ8336"/>
      <c r="BK8336"/>
      <c r="BL8336"/>
      <c r="BM8336"/>
      <c r="BN8336"/>
      <c r="BO8336"/>
      <c r="BP8336"/>
      <c r="BQ8336"/>
      <c r="BR8336"/>
      <c r="BS8336"/>
      <c r="BT8336"/>
      <c r="BU8336"/>
      <c r="BV8336"/>
      <c r="BW8336"/>
      <c r="BX8336"/>
      <c r="BY8336"/>
      <c r="BZ8336"/>
      <c r="CA8336"/>
      <c r="CB8336"/>
      <c r="CC8336"/>
      <c r="CD8336"/>
      <c r="CE8336"/>
      <c r="CF8336"/>
      <c r="CG8336"/>
      <c r="CH8336"/>
      <c r="CI8336"/>
      <c r="CJ8336"/>
      <c r="CK8336"/>
      <c r="CL8336"/>
      <c r="CM8336"/>
      <c r="CN8336"/>
      <c r="CO8336"/>
      <c r="CP8336"/>
      <c r="CQ8336"/>
      <c r="CR8336"/>
      <c r="CS8336"/>
      <c r="CT8336"/>
      <c r="CU8336"/>
      <c r="CV8336"/>
    </row>
    <row r="8337" spans="10:100" x14ac:dyDescent="0.25">
      <c r="J8337"/>
      <c r="K8337"/>
      <c r="L8337"/>
      <c r="M8337"/>
      <c r="N8337"/>
      <c r="O8337"/>
      <c r="P8337"/>
      <c r="Q8337"/>
      <c r="R8337"/>
      <c r="S8337"/>
      <c r="T8337"/>
      <c r="U8337"/>
      <c r="V8337"/>
      <c r="W8337"/>
      <c r="X8337"/>
      <c r="Y8337"/>
      <c r="Z8337"/>
      <c r="AA8337"/>
      <c r="AB8337"/>
      <c r="AC8337"/>
      <c r="AD8337"/>
      <c r="AE8337"/>
      <c r="AF8337"/>
      <c r="AG8337"/>
      <c r="AH8337"/>
      <c r="AI8337"/>
      <c r="AJ8337"/>
      <c r="AK8337"/>
      <c r="AL8337"/>
      <c r="AM8337"/>
      <c r="AN8337"/>
      <c r="AO8337"/>
      <c r="AP8337"/>
      <c r="AQ8337"/>
      <c r="AR8337"/>
      <c r="AS8337"/>
      <c r="AT8337"/>
      <c r="AU8337"/>
      <c r="AV8337"/>
      <c r="AW8337"/>
      <c r="AX8337"/>
      <c r="AY8337"/>
      <c r="AZ8337"/>
      <c r="BA8337"/>
      <c r="BB8337"/>
      <c r="BC8337"/>
      <c r="BD8337"/>
      <c r="BE8337"/>
      <c r="BF8337"/>
      <c r="BG8337"/>
      <c r="BH8337"/>
      <c r="BI8337"/>
      <c r="BJ8337"/>
      <c r="BK8337"/>
      <c r="BL8337"/>
      <c r="BM8337"/>
      <c r="BN8337"/>
      <c r="BO8337"/>
      <c r="BP8337"/>
      <c r="BQ8337"/>
      <c r="BR8337"/>
      <c r="BS8337"/>
      <c r="BT8337"/>
      <c r="BU8337"/>
      <c r="BV8337"/>
      <c r="BW8337"/>
      <c r="BX8337"/>
      <c r="BY8337"/>
      <c r="BZ8337"/>
      <c r="CA8337"/>
      <c r="CB8337"/>
      <c r="CC8337"/>
      <c r="CD8337"/>
      <c r="CE8337"/>
      <c r="CF8337"/>
      <c r="CG8337"/>
      <c r="CH8337"/>
      <c r="CI8337"/>
      <c r="CJ8337"/>
      <c r="CK8337"/>
      <c r="CL8337"/>
      <c r="CM8337"/>
      <c r="CN8337"/>
      <c r="CO8337"/>
      <c r="CP8337"/>
      <c r="CQ8337"/>
      <c r="CR8337"/>
      <c r="CS8337"/>
      <c r="CT8337"/>
      <c r="CU8337"/>
      <c r="CV8337"/>
    </row>
    <row r="8338" spans="10:100" x14ac:dyDescent="0.25">
      <c r="J8338"/>
      <c r="K8338"/>
      <c r="L8338"/>
      <c r="M8338"/>
      <c r="N8338"/>
      <c r="O8338"/>
      <c r="P8338"/>
      <c r="Q8338"/>
      <c r="R8338"/>
      <c r="S8338"/>
      <c r="T8338"/>
      <c r="U8338"/>
      <c r="V8338"/>
      <c r="W8338"/>
      <c r="X8338"/>
      <c r="Y8338"/>
      <c r="Z8338"/>
      <c r="AA8338"/>
      <c r="AB8338"/>
      <c r="AC8338"/>
      <c r="AD8338"/>
      <c r="AE8338"/>
      <c r="AF8338"/>
      <c r="AG8338"/>
      <c r="AH8338"/>
      <c r="AI8338"/>
      <c r="AJ8338"/>
      <c r="AK8338"/>
      <c r="AL8338"/>
      <c r="AM8338"/>
      <c r="AN8338"/>
      <c r="AO8338"/>
      <c r="AP8338"/>
      <c r="AQ8338"/>
      <c r="AR8338"/>
      <c r="AS8338"/>
      <c r="AT8338"/>
      <c r="AU8338"/>
      <c r="AV8338"/>
      <c r="AW8338"/>
      <c r="AX8338"/>
      <c r="AY8338"/>
      <c r="AZ8338"/>
      <c r="BA8338"/>
      <c r="BB8338"/>
      <c r="BC8338"/>
      <c r="BD8338"/>
      <c r="BE8338"/>
      <c r="BF8338"/>
      <c r="BG8338"/>
      <c r="BH8338"/>
      <c r="BI8338"/>
      <c r="BJ8338"/>
      <c r="BK8338"/>
      <c r="BL8338"/>
      <c r="BM8338"/>
      <c r="BN8338"/>
      <c r="BO8338"/>
      <c r="BP8338"/>
      <c r="BQ8338"/>
      <c r="BR8338"/>
      <c r="BS8338"/>
      <c r="BT8338"/>
      <c r="BU8338"/>
      <c r="BV8338"/>
      <c r="BW8338"/>
      <c r="BX8338"/>
      <c r="BY8338"/>
      <c r="BZ8338"/>
      <c r="CA8338"/>
      <c r="CB8338"/>
      <c r="CC8338"/>
      <c r="CD8338"/>
      <c r="CE8338"/>
      <c r="CF8338"/>
      <c r="CG8338"/>
      <c r="CH8338"/>
      <c r="CI8338"/>
      <c r="CJ8338"/>
      <c r="CK8338"/>
      <c r="CL8338"/>
      <c r="CM8338"/>
      <c r="CN8338"/>
      <c r="CO8338"/>
      <c r="CP8338"/>
      <c r="CQ8338"/>
      <c r="CR8338"/>
      <c r="CS8338"/>
      <c r="CT8338"/>
      <c r="CU8338"/>
      <c r="CV8338"/>
    </row>
    <row r="8339" spans="10:100" x14ac:dyDescent="0.25">
      <c r="J8339"/>
      <c r="K8339"/>
      <c r="L8339"/>
      <c r="M8339"/>
      <c r="N8339"/>
      <c r="O8339"/>
      <c r="P8339"/>
      <c r="Q8339"/>
      <c r="R8339"/>
      <c r="S8339"/>
      <c r="T8339"/>
      <c r="U8339"/>
      <c r="V8339"/>
      <c r="W8339"/>
      <c r="X8339"/>
      <c r="Y8339"/>
      <c r="Z8339"/>
      <c r="AA8339"/>
      <c r="AB8339"/>
      <c r="AC8339"/>
      <c r="AD8339"/>
      <c r="AE8339"/>
      <c r="AF8339"/>
      <c r="AG8339"/>
      <c r="AH8339"/>
      <c r="AI8339"/>
      <c r="AJ8339"/>
      <c r="AK8339"/>
      <c r="AL8339"/>
      <c r="AM8339"/>
      <c r="AN8339"/>
      <c r="AO8339"/>
      <c r="AP8339"/>
      <c r="AQ8339"/>
      <c r="AR8339"/>
      <c r="AS8339"/>
      <c r="AT8339"/>
      <c r="AU8339"/>
      <c r="AV8339"/>
      <c r="AW8339"/>
      <c r="AX8339"/>
      <c r="AY8339"/>
      <c r="AZ8339"/>
      <c r="BA8339"/>
      <c r="BB8339"/>
      <c r="BC8339"/>
      <c r="BD8339"/>
      <c r="BE8339"/>
      <c r="BF8339"/>
      <c r="BG8339"/>
      <c r="BH8339"/>
      <c r="BI8339"/>
      <c r="BJ8339"/>
      <c r="BK8339"/>
      <c r="BL8339"/>
      <c r="BM8339"/>
      <c r="BN8339"/>
      <c r="BO8339"/>
      <c r="BP8339"/>
      <c r="BQ8339"/>
      <c r="BR8339"/>
      <c r="BS8339"/>
      <c r="BT8339"/>
      <c r="BU8339"/>
      <c r="BV8339"/>
      <c r="BW8339"/>
      <c r="BX8339"/>
      <c r="BY8339"/>
      <c r="BZ8339"/>
      <c r="CA8339"/>
      <c r="CB8339"/>
      <c r="CC8339"/>
      <c r="CD8339"/>
      <c r="CE8339"/>
      <c r="CF8339"/>
      <c r="CG8339"/>
      <c r="CH8339"/>
      <c r="CI8339"/>
      <c r="CJ8339"/>
      <c r="CK8339"/>
      <c r="CL8339"/>
      <c r="CM8339"/>
      <c r="CN8339"/>
      <c r="CO8339"/>
      <c r="CP8339"/>
      <c r="CQ8339"/>
      <c r="CR8339"/>
      <c r="CS8339"/>
      <c r="CT8339"/>
      <c r="CU8339"/>
      <c r="CV8339"/>
    </row>
    <row r="8340" spans="10:100" x14ac:dyDescent="0.25">
      <c r="J8340"/>
      <c r="K8340"/>
      <c r="L8340"/>
      <c r="M8340"/>
      <c r="N8340"/>
      <c r="O8340"/>
      <c r="P8340"/>
      <c r="Q8340"/>
      <c r="R8340"/>
      <c r="S8340"/>
      <c r="T8340"/>
      <c r="U8340"/>
      <c r="V8340"/>
      <c r="W8340"/>
      <c r="X8340"/>
      <c r="Y8340"/>
      <c r="Z8340"/>
      <c r="AA8340"/>
      <c r="AB8340"/>
      <c r="AC8340"/>
      <c r="AD8340"/>
      <c r="AE8340"/>
      <c r="AF8340"/>
      <c r="AG8340"/>
      <c r="AH8340"/>
      <c r="AI8340"/>
      <c r="AJ8340"/>
      <c r="AK8340"/>
      <c r="AL8340"/>
      <c r="AM8340"/>
      <c r="AN8340"/>
      <c r="AO8340"/>
      <c r="AP8340"/>
      <c r="AQ8340"/>
      <c r="AR8340"/>
      <c r="AS8340"/>
      <c r="AT8340"/>
      <c r="AU8340"/>
      <c r="AV8340"/>
      <c r="AW8340"/>
      <c r="AX8340"/>
      <c r="AY8340"/>
      <c r="AZ8340"/>
      <c r="BA8340"/>
      <c r="BB8340"/>
      <c r="BC8340"/>
      <c r="BD8340"/>
      <c r="BE8340"/>
      <c r="BF8340"/>
      <c r="BG8340"/>
      <c r="BH8340"/>
      <c r="BI8340"/>
      <c r="BJ8340"/>
      <c r="BK8340"/>
      <c r="BL8340"/>
      <c r="BM8340"/>
      <c r="BN8340"/>
      <c r="BO8340"/>
      <c r="BP8340"/>
      <c r="BQ8340"/>
      <c r="BR8340"/>
      <c r="BS8340"/>
      <c r="BT8340"/>
      <c r="BU8340"/>
      <c r="BV8340"/>
      <c r="BW8340"/>
      <c r="BX8340"/>
      <c r="BY8340"/>
      <c r="BZ8340"/>
      <c r="CA8340"/>
      <c r="CB8340"/>
      <c r="CC8340"/>
      <c r="CD8340"/>
      <c r="CE8340"/>
      <c r="CF8340"/>
      <c r="CG8340"/>
      <c r="CH8340"/>
      <c r="CI8340"/>
      <c r="CJ8340"/>
      <c r="CK8340"/>
      <c r="CL8340"/>
      <c r="CM8340"/>
      <c r="CN8340"/>
      <c r="CO8340"/>
      <c r="CP8340"/>
      <c r="CQ8340"/>
      <c r="CR8340"/>
      <c r="CS8340"/>
      <c r="CT8340"/>
      <c r="CU8340"/>
      <c r="CV8340"/>
    </row>
    <row r="8341" spans="10:100" x14ac:dyDescent="0.25">
      <c r="J8341"/>
      <c r="K8341"/>
      <c r="L8341"/>
      <c r="M8341"/>
      <c r="N8341"/>
      <c r="O8341"/>
      <c r="P8341"/>
      <c r="Q8341"/>
      <c r="R8341"/>
      <c r="S8341"/>
      <c r="T8341"/>
      <c r="U8341"/>
      <c r="V8341"/>
      <c r="W8341"/>
      <c r="X8341"/>
      <c r="Y8341"/>
      <c r="Z8341"/>
      <c r="AA8341"/>
      <c r="AB8341"/>
      <c r="AC8341"/>
      <c r="AD8341"/>
      <c r="AE8341"/>
      <c r="AF8341"/>
      <c r="AG8341"/>
      <c r="AH8341"/>
      <c r="AI8341"/>
      <c r="AJ8341"/>
      <c r="AK8341"/>
      <c r="AL8341"/>
      <c r="AM8341"/>
      <c r="AN8341"/>
      <c r="AO8341"/>
      <c r="AP8341"/>
      <c r="AQ8341"/>
      <c r="AR8341"/>
      <c r="AS8341"/>
      <c r="AT8341"/>
      <c r="AU8341"/>
      <c r="AV8341"/>
      <c r="AW8341"/>
      <c r="AX8341"/>
      <c r="AY8341"/>
      <c r="AZ8341"/>
      <c r="BA8341"/>
      <c r="BB8341"/>
      <c r="BC8341"/>
      <c r="BD8341"/>
      <c r="BE8341"/>
      <c r="BF8341"/>
      <c r="BG8341"/>
      <c r="BH8341"/>
      <c r="BI8341"/>
      <c r="BJ8341"/>
      <c r="BK8341"/>
      <c r="BL8341"/>
      <c r="BM8341"/>
      <c r="BN8341"/>
      <c r="BO8341"/>
      <c r="BP8341"/>
      <c r="BQ8341"/>
      <c r="BR8341"/>
      <c r="BS8341"/>
      <c r="BT8341"/>
      <c r="BU8341"/>
      <c r="BV8341"/>
      <c r="BW8341"/>
      <c r="BX8341"/>
      <c r="BY8341"/>
      <c r="BZ8341"/>
      <c r="CA8341"/>
      <c r="CB8341"/>
      <c r="CC8341"/>
      <c r="CD8341"/>
      <c r="CE8341"/>
      <c r="CF8341"/>
      <c r="CG8341"/>
      <c r="CH8341"/>
      <c r="CI8341"/>
      <c r="CJ8341"/>
      <c r="CK8341"/>
      <c r="CL8341"/>
      <c r="CM8341"/>
      <c r="CN8341"/>
      <c r="CO8341"/>
      <c r="CP8341"/>
      <c r="CQ8341"/>
      <c r="CR8341"/>
      <c r="CS8341"/>
      <c r="CT8341"/>
      <c r="CU8341"/>
      <c r="CV8341"/>
    </row>
    <row r="8342" spans="10:100" x14ac:dyDescent="0.25">
      <c r="J8342"/>
      <c r="K8342"/>
      <c r="L8342"/>
      <c r="M8342"/>
      <c r="N8342"/>
      <c r="O8342"/>
      <c r="P8342"/>
      <c r="Q8342"/>
      <c r="R8342"/>
      <c r="S8342"/>
      <c r="T8342"/>
      <c r="U8342"/>
      <c r="V8342"/>
      <c r="W8342"/>
      <c r="X8342"/>
      <c r="Y8342"/>
      <c r="Z8342"/>
      <c r="AA8342"/>
      <c r="AB8342"/>
      <c r="AC8342"/>
      <c r="AD8342"/>
      <c r="AE8342"/>
      <c r="AF8342"/>
      <c r="AG8342"/>
      <c r="AH8342"/>
      <c r="AI8342"/>
      <c r="AJ8342"/>
      <c r="AK8342"/>
      <c r="AL8342"/>
      <c r="AM8342"/>
      <c r="AN8342"/>
      <c r="AO8342"/>
      <c r="AP8342"/>
      <c r="AQ8342"/>
      <c r="AR8342"/>
      <c r="AS8342"/>
      <c r="AT8342"/>
      <c r="AU8342"/>
      <c r="AV8342"/>
      <c r="AW8342"/>
      <c r="AX8342"/>
      <c r="AY8342"/>
      <c r="AZ8342"/>
      <c r="BA8342"/>
      <c r="BB8342"/>
      <c r="BC8342"/>
      <c r="BD8342"/>
      <c r="BE8342"/>
      <c r="BF8342"/>
      <c r="BG8342"/>
      <c r="BH8342"/>
      <c r="BI8342"/>
      <c r="BJ8342"/>
      <c r="BK8342"/>
      <c r="BL8342"/>
      <c r="BM8342"/>
      <c r="BN8342"/>
      <c r="BO8342"/>
      <c r="BP8342"/>
      <c r="BQ8342"/>
      <c r="BR8342"/>
      <c r="BS8342"/>
      <c r="BT8342"/>
      <c r="BU8342"/>
      <c r="BV8342"/>
      <c r="BW8342"/>
      <c r="BX8342"/>
      <c r="BY8342"/>
      <c r="BZ8342"/>
      <c r="CA8342"/>
      <c r="CB8342"/>
      <c r="CC8342"/>
      <c r="CD8342"/>
      <c r="CE8342"/>
      <c r="CF8342"/>
      <c r="CG8342"/>
      <c r="CH8342"/>
      <c r="CI8342"/>
      <c r="CJ8342"/>
      <c r="CK8342"/>
      <c r="CL8342"/>
      <c r="CM8342"/>
      <c r="CN8342"/>
      <c r="CO8342"/>
      <c r="CP8342"/>
      <c r="CQ8342"/>
      <c r="CR8342"/>
      <c r="CS8342"/>
      <c r="CT8342"/>
      <c r="CU8342"/>
      <c r="CV8342"/>
    </row>
    <row r="8343" spans="10:100" x14ac:dyDescent="0.25">
      <c r="J8343"/>
      <c r="K8343"/>
      <c r="L8343"/>
      <c r="M8343"/>
      <c r="N8343"/>
      <c r="O8343"/>
      <c r="P8343"/>
      <c r="Q8343"/>
      <c r="R8343"/>
      <c r="S8343"/>
      <c r="T8343"/>
      <c r="U8343"/>
      <c r="V8343"/>
      <c r="W8343"/>
      <c r="X8343"/>
      <c r="Y8343"/>
      <c r="Z8343"/>
      <c r="AA8343"/>
      <c r="AB8343"/>
      <c r="AC8343"/>
      <c r="AD8343"/>
      <c r="AE8343"/>
      <c r="AF8343"/>
      <c r="AG8343"/>
      <c r="AH8343"/>
      <c r="AI8343"/>
      <c r="AJ8343"/>
      <c r="AK8343"/>
      <c r="AL8343"/>
      <c r="AM8343"/>
      <c r="AN8343"/>
      <c r="AO8343"/>
      <c r="AP8343"/>
      <c r="AQ8343"/>
      <c r="AR8343"/>
      <c r="AS8343"/>
      <c r="AT8343"/>
      <c r="AU8343"/>
      <c r="AV8343"/>
      <c r="AW8343"/>
      <c r="AX8343"/>
      <c r="AY8343"/>
      <c r="AZ8343"/>
      <c r="BA8343"/>
      <c r="BB8343"/>
      <c r="BC8343"/>
      <c r="BD8343"/>
      <c r="BE8343"/>
      <c r="BF8343"/>
      <c r="BG8343"/>
      <c r="BH8343"/>
      <c r="BI8343"/>
      <c r="BJ8343"/>
      <c r="BK8343"/>
      <c r="BL8343"/>
      <c r="BM8343"/>
      <c r="BN8343"/>
      <c r="BO8343"/>
      <c r="BP8343"/>
      <c r="BQ8343"/>
      <c r="BR8343"/>
      <c r="BS8343"/>
      <c r="BT8343"/>
      <c r="BU8343"/>
      <c r="BV8343"/>
      <c r="BW8343"/>
      <c r="BX8343"/>
      <c r="BY8343"/>
      <c r="BZ8343"/>
      <c r="CA8343"/>
      <c r="CB8343"/>
      <c r="CC8343"/>
      <c r="CD8343"/>
      <c r="CE8343"/>
      <c r="CF8343"/>
      <c r="CG8343"/>
      <c r="CH8343"/>
      <c r="CI8343"/>
      <c r="CJ8343"/>
      <c r="CK8343"/>
      <c r="CL8343"/>
      <c r="CM8343"/>
      <c r="CN8343"/>
      <c r="CO8343"/>
      <c r="CP8343"/>
      <c r="CQ8343"/>
      <c r="CR8343"/>
      <c r="CS8343"/>
      <c r="CT8343"/>
      <c r="CU8343"/>
      <c r="CV8343"/>
    </row>
    <row r="8344" spans="10:100" x14ac:dyDescent="0.25">
      <c r="J8344"/>
      <c r="K8344"/>
      <c r="L8344"/>
      <c r="M8344"/>
      <c r="N8344"/>
      <c r="O8344"/>
      <c r="P8344"/>
      <c r="Q8344"/>
      <c r="R8344"/>
      <c r="S8344"/>
      <c r="T8344"/>
      <c r="U8344"/>
      <c r="V8344"/>
      <c r="W8344"/>
      <c r="X8344"/>
      <c r="Y8344"/>
      <c r="Z8344"/>
      <c r="AA8344"/>
      <c r="AB8344"/>
      <c r="AC8344"/>
      <c r="AD8344"/>
      <c r="AE8344"/>
      <c r="AF8344"/>
      <c r="AG8344"/>
      <c r="AH8344"/>
      <c r="AI8344"/>
      <c r="AJ8344"/>
      <c r="AK8344"/>
      <c r="AL8344"/>
      <c r="AM8344"/>
      <c r="AN8344"/>
      <c r="AO8344"/>
      <c r="AP8344"/>
      <c r="AQ8344"/>
      <c r="AR8344"/>
      <c r="AS8344"/>
      <c r="AT8344"/>
      <c r="AU8344"/>
      <c r="AV8344"/>
      <c r="AW8344"/>
      <c r="AX8344"/>
      <c r="AY8344"/>
      <c r="AZ8344"/>
      <c r="BA8344"/>
      <c r="BB8344"/>
      <c r="BC8344"/>
      <c r="BD8344"/>
      <c r="BE8344"/>
      <c r="BF8344"/>
      <c r="BG8344"/>
      <c r="BH8344"/>
      <c r="BI8344"/>
      <c r="BJ8344"/>
      <c r="BK8344"/>
      <c r="BL8344"/>
      <c r="BM8344"/>
      <c r="BN8344"/>
      <c r="BO8344"/>
      <c r="BP8344"/>
      <c r="BQ8344"/>
      <c r="BR8344"/>
      <c r="BS8344"/>
      <c r="BT8344"/>
      <c r="BU8344"/>
      <c r="BV8344"/>
      <c r="BW8344"/>
      <c r="BX8344"/>
      <c r="BY8344"/>
      <c r="BZ8344"/>
      <c r="CA8344"/>
      <c r="CB8344"/>
      <c r="CC8344"/>
      <c r="CD8344"/>
      <c r="CE8344"/>
      <c r="CF8344"/>
      <c r="CG8344"/>
      <c r="CH8344"/>
      <c r="CI8344"/>
      <c r="CJ8344"/>
      <c r="CK8344"/>
      <c r="CL8344"/>
      <c r="CM8344"/>
      <c r="CN8344"/>
      <c r="CO8344"/>
      <c r="CP8344"/>
      <c r="CQ8344"/>
      <c r="CR8344"/>
      <c r="CS8344"/>
      <c r="CT8344"/>
      <c r="CU8344"/>
      <c r="CV8344"/>
    </row>
    <row r="8345" spans="10:100" x14ac:dyDescent="0.25">
      <c r="J8345"/>
      <c r="K8345"/>
      <c r="L8345"/>
      <c r="M8345"/>
      <c r="N8345"/>
      <c r="O8345"/>
      <c r="P8345"/>
      <c r="Q8345"/>
      <c r="R8345"/>
      <c r="S8345"/>
      <c r="T8345"/>
      <c r="U8345"/>
      <c r="V8345"/>
      <c r="W8345"/>
      <c r="X8345"/>
      <c r="Y8345"/>
      <c r="Z8345"/>
      <c r="AA8345"/>
      <c r="AB8345"/>
      <c r="AC8345"/>
      <c r="AD8345"/>
      <c r="AE8345"/>
      <c r="AF8345"/>
      <c r="AG8345"/>
      <c r="AH8345"/>
      <c r="AI8345"/>
      <c r="AJ8345"/>
      <c r="AK8345"/>
      <c r="AL8345"/>
      <c r="AM8345"/>
      <c r="AN8345"/>
      <c r="AO8345"/>
      <c r="AP8345"/>
      <c r="AQ8345"/>
      <c r="AR8345"/>
      <c r="AS8345"/>
      <c r="AT8345"/>
      <c r="AU8345"/>
      <c r="AV8345"/>
      <c r="AW8345"/>
      <c r="AX8345"/>
      <c r="AY8345"/>
      <c r="AZ8345"/>
      <c r="BA8345"/>
      <c r="BB8345"/>
      <c r="BC8345"/>
      <c r="BD8345"/>
      <c r="BE8345"/>
      <c r="BF8345"/>
      <c r="BG8345"/>
      <c r="BH8345"/>
      <c r="BI8345"/>
      <c r="BJ8345"/>
      <c r="BK8345"/>
      <c r="BL8345"/>
      <c r="BM8345"/>
      <c r="BN8345"/>
      <c r="BO8345"/>
      <c r="BP8345"/>
      <c r="BQ8345"/>
      <c r="BR8345"/>
      <c r="BS8345"/>
      <c r="BT8345"/>
      <c r="BU8345"/>
      <c r="BV8345"/>
      <c r="BW8345"/>
      <c r="BX8345"/>
      <c r="BY8345"/>
      <c r="BZ8345"/>
      <c r="CA8345"/>
      <c r="CB8345"/>
      <c r="CC8345"/>
      <c r="CD8345"/>
      <c r="CE8345"/>
      <c r="CF8345"/>
      <c r="CG8345"/>
      <c r="CH8345"/>
      <c r="CI8345"/>
      <c r="CJ8345"/>
      <c r="CK8345"/>
      <c r="CL8345"/>
      <c r="CM8345"/>
      <c r="CN8345"/>
      <c r="CO8345"/>
      <c r="CP8345"/>
      <c r="CQ8345"/>
      <c r="CR8345"/>
      <c r="CS8345"/>
      <c r="CT8345"/>
      <c r="CU8345"/>
      <c r="CV8345"/>
    </row>
    <row r="8346" spans="10:100" x14ac:dyDescent="0.25">
      <c r="J8346"/>
      <c r="K8346"/>
      <c r="L8346"/>
      <c r="M8346"/>
      <c r="N8346"/>
      <c r="O8346"/>
      <c r="P8346"/>
      <c r="Q8346"/>
      <c r="R8346"/>
      <c r="S8346"/>
      <c r="T8346"/>
      <c r="U8346"/>
      <c r="V8346"/>
      <c r="W8346"/>
      <c r="X8346"/>
      <c r="Y8346"/>
      <c r="Z8346"/>
      <c r="AA8346"/>
      <c r="AB8346"/>
      <c r="AC8346"/>
      <c r="AD8346"/>
      <c r="AE8346"/>
      <c r="AF8346"/>
      <c r="AG8346"/>
      <c r="AH8346"/>
      <c r="AI8346"/>
      <c r="AJ8346"/>
      <c r="AK8346"/>
      <c r="AL8346"/>
      <c r="AM8346"/>
      <c r="AN8346"/>
      <c r="AO8346"/>
      <c r="AP8346"/>
      <c r="AQ8346"/>
      <c r="AR8346"/>
      <c r="AS8346"/>
      <c r="AT8346"/>
      <c r="AU8346"/>
      <c r="AV8346"/>
      <c r="AW8346"/>
      <c r="AX8346"/>
      <c r="AY8346"/>
      <c r="AZ8346"/>
      <c r="BA8346"/>
      <c r="BB8346"/>
      <c r="BC8346"/>
      <c r="BD8346"/>
      <c r="BE8346"/>
      <c r="BF8346"/>
      <c r="BG8346"/>
      <c r="BH8346"/>
      <c r="BI8346"/>
      <c r="BJ8346"/>
      <c r="BK8346"/>
      <c r="BL8346"/>
      <c r="BM8346"/>
      <c r="BN8346"/>
      <c r="BO8346"/>
      <c r="BP8346"/>
      <c r="BQ8346"/>
      <c r="BR8346"/>
      <c r="BS8346"/>
      <c r="BT8346"/>
      <c r="BU8346"/>
      <c r="BV8346"/>
      <c r="BW8346"/>
      <c r="BX8346"/>
      <c r="BY8346"/>
      <c r="BZ8346"/>
      <c r="CA8346"/>
      <c r="CB8346"/>
      <c r="CC8346"/>
      <c r="CD8346"/>
      <c r="CE8346"/>
      <c r="CF8346"/>
      <c r="CG8346"/>
      <c r="CH8346"/>
      <c r="CI8346"/>
      <c r="CJ8346"/>
      <c r="CK8346"/>
      <c r="CL8346"/>
      <c r="CM8346"/>
      <c r="CN8346"/>
      <c r="CO8346"/>
      <c r="CP8346"/>
      <c r="CQ8346"/>
      <c r="CR8346"/>
      <c r="CS8346"/>
      <c r="CT8346"/>
      <c r="CU8346"/>
      <c r="CV8346"/>
    </row>
    <row r="8347" spans="10:100" x14ac:dyDescent="0.25">
      <c r="J8347"/>
      <c r="K8347"/>
      <c r="L8347"/>
      <c r="M8347"/>
      <c r="N8347"/>
      <c r="O8347"/>
      <c r="P8347"/>
      <c r="Q8347"/>
      <c r="R8347"/>
      <c r="S8347"/>
      <c r="T8347"/>
      <c r="U8347"/>
      <c r="V8347"/>
      <c r="W8347"/>
      <c r="X8347"/>
      <c r="Y8347"/>
      <c r="Z8347"/>
      <c r="AA8347"/>
      <c r="AB8347"/>
      <c r="AC8347"/>
      <c r="AD8347"/>
      <c r="AE8347"/>
      <c r="AF8347"/>
      <c r="AG8347"/>
      <c r="AH8347"/>
      <c r="AI8347"/>
      <c r="AJ8347"/>
      <c r="AK8347"/>
      <c r="AL8347"/>
      <c r="AM8347"/>
      <c r="AN8347"/>
      <c r="AO8347"/>
      <c r="AP8347"/>
      <c r="AQ8347"/>
      <c r="AR8347"/>
      <c r="AS8347"/>
      <c r="AT8347"/>
      <c r="AU8347"/>
      <c r="AV8347"/>
      <c r="AW8347"/>
      <c r="AX8347"/>
      <c r="AY8347"/>
      <c r="AZ8347"/>
      <c r="BA8347"/>
      <c r="BB8347"/>
      <c r="BC8347"/>
      <c r="BD8347"/>
      <c r="BE8347"/>
      <c r="BF8347"/>
      <c r="BG8347"/>
      <c r="BH8347"/>
      <c r="BI8347"/>
      <c r="BJ8347"/>
      <c r="BK8347"/>
      <c r="BL8347"/>
      <c r="BM8347"/>
      <c r="BN8347"/>
      <c r="BO8347"/>
      <c r="BP8347"/>
      <c r="BQ8347"/>
      <c r="BR8347"/>
      <c r="BS8347"/>
      <c r="BT8347"/>
      <c r="BU8347"/>
      <c r="BV8347"/>
      <c r="BW8347"/>
      <c r="BX8347"/>
      <c r="BY8347"/>
      <c r="BZ8347"/>
      <c r="CA8347"/>
      <c r="CB8347"/>
      <c r="CC8347"/>
      <c r="CD8347"/>
      <c r="CE8347"/>
      <c r="CF8347"/>
      <c r="CG8347"/>
      <c r="CH8347"/>
      <c r="CI8347"/>
      <c r="CJ8347"/>
      <c r="CK8347"/>
      <c r="CL8347"/>
      <c r="CM8347"/>
      <c r="CN8347"/>
      <c r="CO8347"/>
      <c r="CP8347"/>
      <c r="CQ8347"/>
      <c r="CR8347"/>
      <c r="CS8347"/>
      <c r="CT8347"/>
      <c r="CU8347"/>
      <c r="CV8347"/>
    </row>
    <row r="8348" spans="10:100" x14ac:dyDescent="0.25">
      <c r="J8348"/>
      <c r="K8348"/>
      <c r="L8348"/>
      <c r="M8348"/>
      <c r="N8348"/>
      <c r="O8348"/>
      <c r="P8348"/>
      <c r="Q8348"/>
      <c r="R8348"/>
      <c r="S8348"/>
      <c r="T8348"/>
      <c r="U8348"/>
      <c r="V8348"/>
      <c r="W8348"/>
      <c r="X8348"/>
      <c r="Y8348"/>
      <c r="Z8348"/>
      <c r="AA8348"/>
      <c r="AB8348"/>
      <c r="AC8348"/>
      <c r="AD8348"/>
      <c r="AE8348"/>
      <c r="AF8348"/>
      <c r="AG8348"/>
      <c r="AH8348"/>
      <c r="AI8348"/>
      <c r="AJ8348"/>
      <c r="AK8348"/>
      <c r="AL8348"/>
      <c r="AM8348"/>
      <c r="AN8348"/>
      <c r="AO8348"/>
      <c r="AP8348"/>
      <c r="AQ8348"/>
      <c r="AR8348"/>
      <c r="AS8348"/>
      <c r="AT8348"/>
      <c r="AU8348"/>
      <c r="AV8348"/>
      <c r="AW8348"/>
      <c r="AX8348"/>
      <c r="AY8348"/>
      <c r="AZ8348"/>
      <c r="BA8348"/>
      <c r="BB8348"/>
      <c r="BC8348"/>
      <c r="BD8348"/>
      <c r="BE8348"/>
      <c r="BF8348"/>
      <c r="BG8348"/>
      <c r="BH8348"/>
      <c r="BI8348"/>
      <c r="BJ8348"/>
      <c r="BK8348"/>
      <c r="BL8348"/>
      <c r="BM8348"/>
      <c r="BN8348"/>
      <c r="BO8348"/>
      <c r="BP8348"/>
      <c r="BQ8348"/>
      <c r="BR8348"/>
      <c r="BS8348"/>
      <c r="BT8348"/>
      <c r="BU8348"/>
      <c r="BV8348"/>
      <c r="BW8348"/>
      <c r="BX8348"/>
      <c r="BY8348"/>
      <c r="BZ8348"/>
      <c r="CA8348"/>
      <c r="CB8348"/>
      <c r="CC8348"/>
      <c r="CD8348"/>
      <c r="CE8348"/>
      <c r="CF8348"/>
      <c r="CG8348"/>
      <c r="CH8348"/>
      <c r="CI8348"/>
      <c r="CJ8348"/>
      <c r="CK8348"/>
      <c r="CL8348"/>
      <c r="CM8348"/>
      <c r="CN8348"/>
      <c r="CO8348"/>
      <c r="CP8348"/>
      <c r="CQ8348"/>
      <c r="CR8348"/>
      <c r="CS8348"/>
      <c r="CT8348"/>
      <c r="CU8348"/>
      <c r="CV8348"/>
    </row>
    <row r="8349" spans="10:100" x14ac:dyDescent="0.25">
      <c r="J8349"/>
      <c r="K8349"/>
      <c r="L8349"/>
      <c r="M8349"/>
      <c r="N8349"/>
      <c r="O8349"/>
      <c r="P8349"/>
      <c r="Q8349"/>
      <c r="R8349"/>
      <c r="S8349"/>
      <c r="T8349"/>
      <c r="U8349"/>
      <c r="V8349"/>
      <c r="W8349"/>
      <c r="X8349"/>
      <c r="Y8349"/>
      <c r="Z8349"/>
      <c r="AA8349"/>
      <c r="AB8349"/>
      <c r="AC8349"/>
      <c r="AD8349"/>
      <c r="AE8349"/>
      <c r="AF8349"/>
      <c r="AG8349"/>
      <c r="AH8349"/>
      <c r="AI8349"/>
      <c r="AJ8349"/>
      <c r="AK8349"/>
      <c r="AL8349"/>
      <c r="AM8349"/>
      <c r="AN8349"/>
      <c r="AO8349"/>
      <c r="AP8349"/>
      <c r="AQ8349"/>
      <c r="AR8349"/>
      <c r="AS8349"/>
      <c r="AT8349"/>
      <c r="AU8349"/>
      <c r="AV8349"/>
      <c r="AW8349"/>
      <c r="AX8349"/>
      <c r="AY8349"/>
      <c r="AZ8349"/>
      <c r="BA8349"/>
      <c r="BB8349"/>
      <c r="BC8349"/>
      <c r="BD8349"/>
      <c r="BE8349"/>
      <c r="BF8349"/>
      <c r="BG8349"/>
      <c r="BH8349"/>
      <c r="BI8349"/>
      <c r="BJ8349"/>
      <c r="BK8349"/>
      <c r="BL8349"/>
      <c r="BM8349"/>
      <c r="BN8349"/>
      <c r="BO8349"/>
      <c r="BP8349"/>
      <c r="BQ8349"/>
      <c r="BR8349"/>
      <c r="BS8349"/>
      <c r="BT8349"/>
      <c r="BU8349"/>
      <c r="BV8349"/>
      <c r="BW8349"/>
      <c r="BX8349"/>
      <c r="BY8349"/>
      <c r="BZ8349"/>
      <c r="CA8349"/>
      <c r="CB8349"/>
      <c r="CC8349"/>
      <c r="CD8349"/>
      <c r="CE8349"/>
      <c r="CF8349"/>
      <c r="CG8349"/>
      <c r="CH8349"/>
      <c r="CI8349"/>
      <c r="CJ8349"/>
      <c r="CK8349"/>
      <c r="CL8349"/>
      <c r="CM8349"/>
      <c r="CN8349"/>
      <c r="CO8349"/>
      <c r="CP8349"/>
      <c r="CQ8349"/>
      <c r="CR8349"/>
      <c r="CS8349"/>
      <c r="CT8349"/>
      <c r="CU8349"/>
      <c r="CV8349"/>
    </row>
    <row r="8350" spans="10:100" x14ac:dyDescent="0.25">
      <c r="J8350"/>
      <c r="K8350"/>
      <c r="L8350"/>
      <c r="M8350"/>
      <c r="N8350"/>
      <c r="O8350"/>
      <c r="P8350"/>
      <c r="Q8350"/>
      <c r="R8350"/>
      <c r="S8350"/>
      <c r="T8350"/>
      <c r="U8350"/>
      <c r="V8350"/>
      <c r="W8350"/>
      <c r="X8350"/>
      <c r="Y8350"/>
      <c r="Z8350"/>
      <c r="AA8350"/>
      <c r="AB8350"/>
      <c r="AC8350"/>
      <c r="AD8350"/>
      <c r="AE8350"/>
      <c r="AF8350"/>
      <c r="AG8350"/>
      <c r="AH8350"/>
      <c r="AI8350"/>
      <c r="AJ8350"/>
      <c r="AK8350"/>
      <c r="AL8350"/>
      <c r="AM8350"/>
      <c r="AN8350"/>
      <c r="AO8350"/>
      <c r="AP8350"/>
      <c r="AQ8350"/>
      <c r="AR8350"/>
      <c r="AS8350"/>
      <c r="AT8350"/>
      <c r="AU8350"/>
      <c r="AV8350"/>
      <c r="AW8350"/>
      <c r="AX8350"/>
      <c r="AY8350"/>
      <c r="AZ8350"/>
      <c r="BA8350"/>
      <c r="BB8350"/>
      <c r="BC8350"/>
      <c r="BD8350"/>
      <c r="BE8350"/>
      <c r="BF8350"/>
      <c r="BG8350"/>
      <c r="BH8350"/>
      <c r="BI8350"/>
      <c r="BJ8350"/>
      <c r="BK8350"/>
      <c r="BL8350"/>
      <c r="BM8350"/>
      <c r="BN8350"/>
      <c r="BO8350"/>
      <c r="BP8350"/>
      <c r="BQ8350"/>
      <c r="BR8350"/>
      <c r="BS8350"/>
      <c r="BT8350"/>
      <c r="BU8350"/>
      <c r="BV8350"/>
      <c r="BW8350"/>
      <c r="BX8350"/>
      <c r="BY8350"/>
      <c r="BZ8350"/>
      <c r="CA8350"/>
      <c r="CB8350"/>
      <c r="CC8350"/>
      <c r="CD8350"/>
      <c r="CE8350"/>
      <c r="CF8350"/>
      <c r="CG8350"/>
      <c r="CH8350"/>
      <c r="CI8350"/>
      <c r="CJ8350"/>
      <c r="CK8350"/>
      <c r="CL8350"/>
      <c r="CM8350"/>
      <c r="CN8350"/>
      <c r="CO8350"/>
      <c r="CP8350"/>
      <c r="CQ8350"/>
      <c r="CR8350"/>
      <c r="CS8350"/>
      <c r="CT8350"/>
      <c r="CU8350"/>
      <c r="CV8350"/>
    </row>
    <row r="8351" spans="10:100" x14ac:dyDescent="0.25">
      <c r="J8351"/>
      <c r="K8351"/>
      <c r="L8351"/>
      <c r="M8351"/>
      <c r="N8351"/>
      <c r="O8351"/>
      <c r="P8351"/>
      <c r="Q8351"/>
      <c r="R8351"/>
      <c r="S8351"/>
      <c r="T8351"/>
      <c r="U8351"/>
      <c r="V8351"/>
      <c r="W8351"/>
      <c r="X8351"/>
      <c r="Y8351"/>
      <c r="Z8351"/>
      <c r="AA8351"/>
      <c r="AB8351"/>
      <c r="AC8351"/>
      <c r="AD8351"/>
      <c r="AE8351"/>
      <c r="AF8351"/>
      <c r="AG8351"/>
      <c r="AH8351"/>
      <c r="AI8351"/>
      <c r="AJ8351"/>
      <c r="AK8351"/>
      <c r="AL8351"/>
      <c r="AM8351"/>
      <c r="AN8351"/>
      <c r="AO8351"/>
      <c r="AP8351"/>
      <c r="AQ8351"/>
      <c r="AR8351"/>
      <c r="AS8351"/>
      <c r="AT8351"/>
      <c r="AU8351"/>
      <c r="AV8351"/>
      <c r="AW8351"/>
      <c r="AX8351"/>
      <c r="AY8351"/>
      <c r="AZ8351"/>
      <c r="BA8351"/>
      <c r="BB8351"/>
      <c r="BC8351"/>
      <c r="BD8351"/>
      <c r="BE8351"/>
      <c r="BF8351"/>
      <c r="BG8351"/>
      <c r="BH8351"/>
      <c r="BI8351"/>
      <c r="BJ8351"/>
      <c r="BK8351"/>
      <c r="BL8351"/>
      <c r="BM8351"/>
      <c r="BN8351"/>
      <c r="BO8351"/>
      <c r="BP8351"/>
      <c r="BQ8351"/>
      <c r="BR8351"/>
      <c r="BS8351"/>
      <c r="BT8351"/>
      <c r="BU8351"/>
      <c r="BV8351"/>
      <c r="BW8351"/>
      <c r="BX8351"/>
      <c r="BY8351"/>
      <c r="BZ8351"/>
      <c r="CA8351"/>
      <c r="CB8351"/>
      <c r="CC8351"/>
      <c r="CD8351"/>
      <c r="CE8351"/>
      <c r="CF8351"/>
      <c r="CG8351"/>
      <c r="CH8351"/>
      <c r="CI8351"/>
      <c r="CJ8351"/>
      <c r="CK8351"/>
      <c r="CL8351"/>
      <c r="CM8351"/>
      <c r="CN8351"/>
      <c r="CO8351"/>
      <c r="CP8351"/>
      <c r="CQ8351"/>
      <c r="CR8351"/>
      <c r="CS8351"/>
      <c r="CT8351"/>
      <c r="CU8351"/>
      <c r="CV8351"/>
    </row>
    <row r="8352" spans="10:100" x14ac:dyDescent="0.25">
      <c r="J8352"/>
      <c r="K8352"/>
      <c r="L8352"/>
      <c r="M8352"/>
      <c r="N8352"/>
      <c r="O8352"/>
      <c r="P8352"/>
      <c r="Q8352"/>
      <c r="R8352"/>
      <c r="S8352"/>
      <c r="T8352"/>
      <c r="U8352"/>
      <c r="V8352"/>
      <c r="W8352"/>
      <c r="X8352"/>
      <c r="Y8352"/>
      <c r="Z8352"/>
      <c r="AA8352"/>
      <c r="AB8352"/>
      <c r="AC8352"/>
      <c r="AD8352"/>
      <c r="AE8352"/>
      <c r="AF8352"/>
      <c r="AG8352"/>
      <c r="AH8352"/>
      <c r="AI8352"/>
      <c r="AJ8352"/>
      <c r="AK8352"/>
      <c r="AL8352"/>
      <c r="AM8352"/>
      <c r="AN8352"/>
      <c r="AO8352"/>
      <c r="AP8352"/>
      <c r="AQ8352"/>
      <c r="AR8352"/>
      <c r="AS8352"/>
      <c r="AT8352"/>
      <c r="AU8352"/>
      <c r="AV8352"/>
      <c r="AW8352"/>
      <c r="AX8352"/>
      <c r="AY8352"/>
      <c r="AZ8352"/>
      <c r="BA8352"/>
      <c r="BB8352"/>
      <c r="BC8352"/>
      <c r="BD8352"/>
      <c r="BE8352"/>
      <c r="BF8352"/>
      <c r="BG8352"/>
      <c r="BH8352"/>
      <c r="BI8352"/>
      <c r="BJ8352"/>
      <c r="BK8352"/>
      <c r="BL8352"/>
      <c r="BM8352"/>
      <c r="BN8352"/>
      <c r="BO8352"/>
      <c r="BP8352"/>
      <c r="BQ8352"/>
      <c r="BR8352"/>
      <c r="BS8352"/>
      <c r="BT8352"/>
      <c r="BU8352"/>
      <c r="BV8352"/>
      <c r="BW8352"/>
      <c r="BX8352"/>
      <c r="BY8352"/>
      <c r="BZ8352"/>
      <c r="CA8352"/>
      <c r="CB8352"/>
      <c r="CC8352"/>
      <c r="CD8352"/>
      <c r="CE8352"/>
      <c r="CF8352"/>
      <c r="CG8352"/>
      <c r="CH8352"/>
      <c r="CI8352"/>
      <c r="CJ8352"/>
      <c r="CK8352"/>
      <c r="CL8352"/>
      <c r="CM8352"/>
      <c r="CN8352"/>
      <c r="CO8352"/>
      <c r="CP8352"/>
      <c r="CQ8352"/>
      <c r="CR8352"/>
      <c r="CS8352"/>
      <c r="CT8352"/>
      <c r="CU8352"/>
      <c r="CV8352"/>
    </row>
    <row r="8353" spans="10:100" x14ac:dyDescent="0.25">
      <c r="J8353"/>
      <c r="K8353"/>
      <c r="L8353"/>
      <c r="M8353"/>
      <c r="N8353"/>
      <c r="O8353"/>
      <c r="P8353"/>
      <c r="Q8353"/>
      <c r="R8353"/>
      <c r="S8353"/>
      <c r="T8353"/>
      <c r="U8353"/>
      <c r="V8353"/>
      <c r="W8353"/>
      <c r="X8353"/>
      <c r="Y8353"/>
      <c r="Z8353"/>
      <c r="AA8353"/>
      <c r="AB8353"/>
      <c r="AC8353"/>
      <c r="AD8353"/>
      <c r="AE8353"/>
      <c r="AF8353"/>
      <c r="AG8353"/>
      <c r="AH8353"/>
      <c r="AI8353"/>
      <c r="AJ8353"/>
      <c r="AK8353"/>
      <c r="AL8353"/>
      <c r="AM8353"/>
      <c r="AN8353"/>
      <c r="AO8353"/>
      <c r="AP8353"/>
      <c r="AQ8353"/>
      <c r="AR8353"/>
      <c r="AS8353"/>
      <c r="AT8353"/>
      <c r="AU8353"/>
      <c r="AV8353"/>
      <c r="AW8353"/>
      <c r="AX8353"/>
      <c r="AY8353"/>
      <c r="AZ8353"/>
      <c r="BA8353"/>
      <c r="BB8353"/>
      <c r="BC8353"/>
      <c r="BD8353"/>
      <c r="BE8353"/>
      <c r="BF8353"/>
      <c r="BG8353"/>
      <c r="BH8353"/>
      <c r="BI8353"/>
      <c r="BJ8353"/>
      <c r="BK8353"/>
      <c r="BL8353"/>
      <c r="BM8353"/>
      <c r="BN8353"/>
      <c r="BO8353"/>
      <c r="BP8353"/>
      <c r="BQ8353"/>
      <c r="BR8353"/>
      <c r="BS8353"/>
      <c r="BT8353"/>
      <c r="BU8353"/>
      <c r="BV8353"/>
      <c r="BW8353"/>
      <c r="BX8353"/>
      <c r="BY8353"/>
      <c r="BZ8353"/>
      <c r="CA8353"/>
      <c r="CB8353"/>
      <c r="CC8353"/>
      <c r="CD8353"/>
      <c r="CE8353"/>
      <c r="CF8353"/>
      <c r="CG8353"/>
      <c r="CH8353"/>
      <c r="CI8353"/>
      <c r="CJ8353"/>
      <c r="CK8353"/>
      <c r="CL8353"/>
      <c r="CM8353"/>
      <c r="CN8353"/>
      <c r="CO8353"/>
      <c r="CP8353"/>
      <c r="CQ8353"/>
      <c r="CR8353"/>
      <c r="CS8353"/>
      <c r="CT8353"/>
      <c r="CU8353"/>
      <c r="CV8353"/>
    </row>
    <row r="8354" spans="10:100" x14ac:dyDescent="0.25">
      <c r="J8354"/>
      <c r="K8354"/>
      <c r="L8354"/>
      <c r="M8354"/>
      <c r="N8354"/>
      <c r="O8354"/>
      <c r="P8354"/>
      <c r="Q8354"/>
      <c r="R8354"/>
      <c r="S8354"/>
      <c r="T8354"/>
      <c r="U8354"/>
      <c r="V8354"/>
      <c r="W8354"/>
      <c r="X8354"/>
      <c r="Y8354"/>
      <c r="Z8354"/>
      <c r="AA8354"/>
      <c r="AB8354"/>
      <c r="AC8354"/>
      <c r="AD8354"/>
      <c r="AE8354"/>
      <c r="AF8354"/>
      <c r="AG8354"/>
      <c r="AH8354"/>
      <c r="AI8354"/>
      <c r="AJ8354"/>
      <c r="AK8354"/>
      <c r="AL8354"/>
      <c r="AM8354"/>
      <c r="AN8354"/>
      <c r="AO8354"/>
      <c r="AP8354"/>
      <c r="AQ8354"/>
      <c r="AR8354"/>
      <c r="AS8354"/>
      <c r="AT8354"/>
      <c r="AU8354"/>
      <c r="AV8354"/>
      <c r="AW8354"/>
      <c r="AX8354"/>
      <c r="AY8354"/>
      <c r="AZ8354"/>
      <c r="BA8354"/>
      <c r="BB8354"/>
      <c r="BC8354"/>
      <c r="BD8354"/>
      <c r="BE8354"/>
      <c r="BF8354"/>
      <c r="BG8354"/>
      <c r="BH8354"/>
      <c r="BI8354"/>
      <c r="BJ8354"/>
      <c r="BK8354"/>
      <c r="BL8354"/>
      <c r="BM8354"/>
      <c r="BN8354"/>
      <c r="BO8354"/>
      <c r="BP8354"/>
      <c r="BQ8354"/>
      <c r="BR8354"/>
      <c r="BS8354"/>
      <c r="BT8354"/>
      <c r="BU8354"/>
      <c r="BV8354"/>
      <c r="BW8354"/>
      <c r="BX8354"/>
      <c r="BY8354"/>
      <c r="BZ8354"/>
      <c r="CA8354"/>
      <c r="CB8354"/>
      <c r="CC8354"/>
      <c r="CD8354"/>
      <c r="CE8354"/>
      <c r="CF8354"/>
      <c r="CG8354"/>
      <c r="CH8354"/>
      <c r="CI8354"/>
      <c r="CJ8354"/>
      <c r="CK8354"/>
      <c r="CL8354"/>
      <c r="CM8354"/>
      <c r="CN8354"/>
      <c r="CO8354"/>
      <c r="CP8354"/>
      <c r="CQ8354"/>
      <c r="CR8354"/>
      <c r="CS8354"/>
      <c r="CT8354"/>
      <c r="CU8354"/>
      <c r="CV8354"/>
    </row>
    <row r="8355" spans="10:100" x14ac:dyDescent="0.25">
      <c r="J8355"/>
      <c r="K8355"/>
      <c r="L8355"/>
      <c r="M8355"/>
      <c r="N8355"/>
      <c r="O8355"/>
      <c r="P8355"/>
      <c r="Q8355"/>
      <c r="R8355"/>
      <c r="S8355"/>
      <c r="T8355"/>
      <c r="U8355"/>
      <c r="V8355"/>
      <c r="W8355"/>
      <c r="X8355"/>
      <c r="Y8355"/>
      <c r="Z8355"/>
      <c r="AA8355"/>
      <c r="AB8355"/>
      <c r="AC8355"/>
      <c r="AD8355"/>
      <c r="AE8355"/>
      <c r="AF8355"/>
      <c r="AG8355"/>
      <c r="AH8355"/>
      <c r="AI8355"/>
      <c r="AJ8355"/>
      <c r="AK8355"/>
      <c r="AL8355"/>
      <c r="AM8355"/>
      <c r="AN8355"/>
      <c r="AO8355"/>
      <c r="AP8355"/>
      <c r="AQ8355"/>
      <c r="AR8355"/>
      <c r="AS8355"/>
      <c r="AT8355"/>
      <c r="AU8355"/>
      <c r="AV8355"/>
      <c r="AW8355"/>
      <c r="AX8355"/>
      <c r="AY8355"/>
      <c r="AZ8355"/>
      <c r="BA8355"/>
      <c r="BB8355"/>
      <c r="BC8355"/>
      <c r="BD8355"/>
      <c r="BE8355"/>
      <c r="BF8355"/>
      <c r="BG8355"/>
      <c r="BH8355"/>
      <c r="BI8355"/>
      <c r="BJ8355"/>
      <c r="BK8355"/>
      <c r="BL8355"/>
      <c r="BM8355"/>
      <c r="BN8355"/>
      <c r="BO8355"/>
      <c r="BP8355"/>
      <c r="BQ8355"/>
      <c r="BR8355"/>
      <c r="BS8355"/>
      <c r="BT8355"/>
      <c r="BU8355"/>
      <c r="BV8355"/>
      <c r="BW8355"/>
      <c r="BX8355"/>
      <c r="BY8355"/>
      <c r="BZ8355"/>
      <c r="CA8355"/>
      <c r="CB8355"/>
      <c r="CC8355"/>
      <c r="CD8355"/>
      <c r="CE8355"/>
      <c r="CF8355"/>
      <c r="CG8355"/>
      <c r="CH8355"/>
      <c r="CI8355"/>
      <c r="CJ8355"/>
      <c r="CK8355"/>
      <c r="CL8355"/>
      <c r="CM8355"/>
      <c r="CN8355"/>
      <c r="CO8355"/>
      <c r="CP8355"/>
      <c r="CQ8355"/>
      <c r="CR8355"/>
      <c r="CS8355"/>
      <c r="CT8355"/>
      <c r="CU8355"/>
      <c r="CV8355"/>
    </row>
    <row r="8356" spans="10:100" x14ac:dyDescent="0.25">
      <c r="J8356"/>
      <c r="K8356"/>
      <c r="L8356"/>
      <c r="M8356"/>
      <c r="N8356"/>
      <c r="O8356"/>
      <c r="P8356"/>
      <c r="Q8356"/>
      <c r="R8356"/>
      <c r="S8356"/>
      <c r="T8356"/>
      <c r="U8356"/>
      <c r="V8356"/>
      <c r="W8356"/>
      <c r="X8356"/>
      <c r="Y8356"/>
      <c r="Z8356"/>
      <c r="AA8356"/>
      <c r="AB8356"/>
      <c r="AC8356"/>
      <c r="AD8356"/>
      <c r="AE8356"/>
      <c r="AF8356"/>
      <c r="AG8356"/>
      <c r="AH8356"/>
      <c r="AI8356"/>
      <c r="AJ8356"/>
      <c r="AK8356"/>
      <c r="AL8356"/>
      <c r="AM8356"/>
      <c r="AN8356"/>
      <c r="AO8356"/>
      <c r="AP8356"/>
      <c r="AQ8356"/>
      <c r="AR8356"/>
      <c r="AS8356"/>
      <c r="AT8356"/>
      <c r="AU8356"/>
      <c r="AV8356"/>
      <c r="AW8356"/>
      <c r="AX8356"/>
      <c r="AY8356"/>
      <c r="AZ8356"/>
      <c r="BA8356"/>
      <c r="BB8356"/>
      <c r="BC8356"/>
      <c r="BD8356"/>
      <c r="BE8356"/>
      <c r="BF8356"/>
      <c r="BG8356"/>
      <c r="BH8356"/>
      <c r="BI8356"/>
      <c r="BJ8356"/>
      <c r="BK8356"/>
      <c r="BL8356"/>
      <c r="BM8356"/>
      <c r="BN8356"/>
      <c r="BO8356"/>
      <c r="BP8356"/>
      <c r="BQ8356"/>
      <c r="BR8356"/>
      <c r="BS8356"/>
      <c r="BT8356"/>
      <c r="BU8356"/>
      <c r="BV8356"/>
      <c r="BW8356"/>
      <c r="BX8356"/>
      <c r="BY8356"/>
      <c r="BZ8356"/>
      <c r="CA8356"/>
      <c r="CB8356"/>
      <c r="CC8356"/>
      <c r="CD8356"/>
      <c r="CE8356"/>
      <c r="CF8356"/>
      <c r="CG8356"/>
      <c r="CH8356"/>
      <c r="CI8356"/>
      <c r="CJ8356"/>
      <c r="CK8356"/>
      <c r="CL8356"/>
      <c r="CM8356"/>
      <c r="CN8356"/>
      <c r="CO8356"/>
      <c r="CP8356"/>
      <c r="CQ8356"/>
      <c r="CR8356"/>
      <c r="CS8356"/>
      <c r="CT8356"/>
      <c r="CU8356"/>
      <c r="CV8356"/>
    </row>
    <row r="8357" spans="10:100" x14ac:dyDescent="0.25">
      <c r="J8357"/>
      <c r="K8357"/>
      <c r="L8357"/>
      <c r="M8357"/>
      <c r="N8357"/>
      <c r="O8357"/>
      <c r="P8357"/>
      <c r="Q8357"/>
      <c r="R8357"/>
      <c r="S8357"/>
      <c r="T8357"/>
      <c r="U8357"/>
      <c r="V8357"/>
      <c r="W8357"/>
      <c r="X8357"/>
      <c r="Y8357"/>
      <c r="Z8357"/>
      <c r="AA8357"/>
      <c r="AB8357"/>
      <c r="AC8357"/>
      <c r="AD8357"/>
      <c r="AE8357"/>
      <c r="AF8357"/>
      <c r="AG8357"/>
      <c r="AH8357"/>
      <c r="AI8357"/>
      <c r="AJ8357"/>
      <c r="AK8357"/>
      <c r="AL8357"/>
      <c r="AM8357"/>
      <c r="AN8357"/>
      <c r="AO8357"/>
      <c r="AP8357"/>
      <c r="AQ8357"/>
      <c r="AR8357"/>
      <c r="AS8357"/>
      <c r="AT8357"/>
      <c r="AU8357"/>
      <c r="AV8357"/>
      <c r="AW8357"/>
      <c r="AX8357"/>
      <c r="AY8357"/>
      <c r="AZ8357"/>
      <c r="BA8357"/>
      <c r="BB8357"/>
      <c r="BC8357"/>
      <c r="BD8357"/>
      <c r="BE8357"/>
      <c r="BF8357"/>
      <c r="BG8357"/>
      <c r="BH8357"/>
      <c r="BI8357"/>
      <c r="BJ8357"/>
      <c r="BK8357"/>
      <c r="BL8357"/>
      <c r="BM8357"/>
      <c r="BN8357"/>
      <c r="BO8357"/>
      <c r="BP8357"/>
      <c r="BQ8357"/>
      <c r="BR8357"/>
      <c r="BS8357"/>
      <c r="BT8357"/>
      <c r="BU8357"/>
      <c r="BV8357"/>
      <c r="BW8357"/>
      <c r="BX8357"/>
      <c r="BY8357"/>
      <c r="BZ8357"/>
      <c r="CA8357"/>
      <c r="CB8357"/>
      <c r="CC8357"/>
      <c r="CD8357"/>
      <c r="CE8357"/>
      <c r="CF8357"/>
      <c r="CG8357"/>
      <c r="CH8357"/>
      <c r="CI8357"/>
      <c r="CJ8357"/>
      <c r="CK8357"/>
      <c r="CL8357"/>
      <c r="CM8357"/>
      <c r="CN8357"/>
      <c r="CO8357"/>
      <c r="CP8357"/>
      <c r="CQ8357"/>
      <c r="CR8357"/>
      <c r="CS8357"/>
      <c r="CT8357"/>
      <c r="CU8357"/>
      <c r="CV8357"/>
    </row>
    <row r="8358" spans="10:100" x14ac:dyDescent="0.25">
      <c r="J8358"/>
      <c r="K8358"/>
      <c r="L8358"/>
      <c r="M8358"/>
      <c r="N8358"/>
      <c r="O8358"/>
      <c r="P8358"/>
      <c r="Q8358"/>
      <c r="R8358"/>
      <c r="S8358"/>
      <c r="T8358"/>
      <c r="U8358"/>
      <c r="V8358"/>
      <c r="W8358"/>
      <c r="X8358"/>
      <c r="Y8358"/>
      <c r="Z8358"/>
      <c r="AA8358"/>
      <c r="AB8358"/>
      <c r="AC8358"/>
      <c r="AD8358"/>
      <c r="AE8358"/>
      <c r="AF8358"/>
      <c r="AG8358"/>
      <c r="AH8358"/>
      <c r="AI8358"/>
      <c r="AJ8358"/>
      <c r="AK8358"/>
      <c r="AL8358"/>
      <c r="AM8358"/>
      <c r="AN8358"/>
      <c r="AO8358"/>
      <c r="AP8358"/>
      <c r="AQ8358"/>
      <c r="AR8358"/>
      <c r="AS8358"/>
      <c r="AT8358"/>
      <c r="AU8358"/>
      <c r="AV8358"/>
      <c r="AW8358"/>
      <c r="AX8358"/>
      <c r="AY8358"/>
      <c r="AZ8358"/>
      <c r="BA8358"/>
      <c r="BB8358"/>
      <c r="BC8358"/>
      <c r="BD8358"/>
      <c r="BE8358"/>
      <c r="BF8358"/>
      <c r="BG8358"/>
      <c r="BH8358"/>
      <c r="BI8358"/>
      <c r="BJ8358"/>
      <c r="BK8358"/>
      <c r="BL8358"/>
      <c r="BM8358"/>
      <c r="BN8358"/>
      <c r="BO8358"/>
      <c r="BP8358"/>
      <c r="BQ8358"/>
      <c r="BR8358"/>
      <c r="BS8358"/>
      <c r="BT8358"/>
      <c r="BU8358"/>
      <c r="BV8358"/>
      <c r="BW8358"/>
      <c r="BX8358"/>
      <c r="BY8358"/>
      <c r="BZ8358"/>
      <c r="CA8358"/>
      <c r="CB8358"/>
      <c r="CC8358"/>
      <c r="CD8358"/>
      <c r="CE8358"/>
      <c r="CF8358"/>
      <c r="CG8358"/>
      <c r="CH8358"/>
      <c r="CI8358"/>
      <c r="CJ8358"/>
      <c r="CK8358"/>
      <c r="CL8358"/>
      <c r="CM8358"/>
      <c r="CN8358"/>
      <c r="CO8358"/>
      <c r="CP8358"/>
      <c r="CQ8358"/>
      <c r="CR8358"/>
      <c r="CS8358"/>
      <c r="CT8358"/>
      <c r="CU8358"/>
      <c r="CV8358"/>
    </row>
    <row r="8359" spans="10:100" x14ac:dyDescent="0.25">
      <c r="J8359"/>
      <c r="K8359"/>
      <c r="L8359"/>
      <c r="M8359"/>
      <c r="N8359"/>
      <c r="O8359"/>
      <c r="P8359"/>
      <c r="Q8359"/>
      <c r="R8359"/>
      <c r="S8359"/>
      <c r="T8359"/>
      <c r="U8359"/>
      <c r="V8359"/>
      <c r="W8359"/>
      <c r="X8359"/>
      <c r="Y8359"/>
      <c r="Z8359"/>
      <c r="AA8359"/>
      <c r="AB8359"/>
      <c r="AC8359"/>
      <c r="AD8359"/>
      <c r="AE8359"/>
      <c r="AF8359"/>
      <c r="AG8359"/>
      <c r="AH8359"/>
      <c r="AI8359"/>
      <c r="AJ8359"/>
      <c r="AK8359"/>
      <c r="AL8359"/>
      <c r="AM8359"/>
      <c r="AN8359"/>
      <c r="AO8359"/>
      <c r="AP8359"/>
      <c r="AQ8359"/>
      <c r="AR8359"/>
      <c r="AS8359"/>
      <c r="AT8359"/>
      <c r="AU8359"/>
      <c r="AV8359"/>
      <c r="AW8359"/>
      <c r="AX8359"/>
      <c r="AY8359"/>
      <c r="AZ8359"/>
      <c r="BA8359"/>
      <c r="BB8359"/>
      <c r="BC8359"/>
      <c r="BD8359"/>
      <c r="BE8359"/>
      <c r="BF8359"/>
      <c r="BG8359"/>
      <c r="BH8359"/>
      <c r="BI8359"/>
      <c r="BJ8359"/>
      <c r="BK8359"/>
      <c r="BL8359"/>
      <c r="BM8359"/>
      <c r="BN8359"/>
      <c r="BO8359"/>
      <c r="BP8359"/>
      <c r="BQ8359"/>
      <c r="BR8359"/>
      <c r="BS8359"/>
      <c r="BT8359"/>
      <c r="BU8359"/>
      <c r="BV8359"/>
      <c r="BW8359"/>
      <c r="BX8359"/>
      <c r="BY8359"/>
      <c r="BZ8359"/>
      <c r="CA8359"/>
      <c r="CB8359"/>
      <c r="CC8359"/>
      <c r="CD8359"/>
      <c r="CE8359"/>
      <c r="CF8359"/>
      <c r="CG8359"/>
      <c r="CH8359"/>
      <c r="CI8359"/>
      <c r="CJ8359"/>
      <c r="CK8359"/>
      <c r="CL8359"/>
      <c r="CM8359"/>
      <c r="CN8359"/>
      <c r="CO8359"/>
      <c r="CP8359"/>
      <c r="CQ8359"/>
      <c r="CR8359"/>
      <c r="CS8359"/>
      <c r="CT8359"/>
      <c r="CU8359"/>
      <c r="CV8359"/>
    </row>
    <row r="8360" spans="10:100" x14ac:dyDescent="0.25">
      <c r="J8360"/>
      <c r="K8360"/>
      <c r="L8360"/>
      <c r="M8360"/>
      <c r="N8360"/>
      <c r="O8360"/>
      <c r="P8360"/>
      <c r="Q8360"/>
      <c r="R8360"/>
      <c r="S8360"/>
      <c r="T8360"/>
      <c r="U8360"/>
      <c r="V8360"/>
      <c r="W8360"/>
      <c r="X8360"/>
      <c r="Y8360"/>
      <c r="Z8360"/>
      <c r="AA8360"/>
      <c r="AB8360"/>
      <c r="AC8360"/>
      <c r="AD8360"/>
      <c r="AE8360"/>
      <c r="AF8360"/>
      <c r="AG8360"/>
      <c r="AH8360"/>
      <c r="AI8360"/>
      <c r="AJ8360"/>
      <c r="AK8360"/>
      <c r="AL8360"/>
      <c r="AM8360"/>
      <c r="AN8360"/>
      <c r="AO8360"/>
      <c r="AP8360"/>
      <c r="AQ8360"/>
      <c r="AR8360"/>
      <c r="AS8360"/>
      <c r="AT8360"/>
      <c r="AU8360"/>
      <c r="AV8360"/>
      <c r="AW8360"/>
      <c r="AX8360"/>
      <c r="AY8360"/>
      <c r="AZ8360"/>
      <c r="BA8360"/>
      <c r="BB8360"/>
      <c r="BC8360"/>
      <c r="BD8360"/>
      <c r="BE8360"/>
      <c r="BF8360"/>
      <c r="BG8360"/>
      <c r="BH8360"/>
      <c r="BI8360"/>
      <c r="BJ8360"/>
      <c r="BK8360"/>
      <c r="BL8360"/>
      <c r="BM8360"/>
      <c r="BN8360"/>
      <c r="BO8360"/>
      <c r="BP8360"/>
      <c r="BQ8360"/>
      <c r="BR8360"/>
      <c r="BS8360"/>
      <c r="BT8360"/>
      <c r="BU8360"/>
      <c r="BV8360"/>
      <c r="BW8360"/>
      <c r="BX8360"/>
      <c r="BY8360"/>
      <c r="BZ8360"/>
      <c r="CA8360"/>
      <c r="CB8360"/>
      <c r="CC8360"/>
      <c r="CD8360"/>
      <c r="CE8360"/>
      <c r="CF8360"/>
      <c r="CG8360"/>
      <c r="CH8360"/>
      <c r="CI8360"/>
      <c r="CJ8360"/>
      <c r="CK8360"/>
      <c r="CL8360"/>
      <c r="CM8360"/>
      <c r="CN8360"/>
      <c r="CO8360"/>
      <c r="CP8360"/>
      <c r="CQ8360"/>
      <c r="CR8360"/>
      <c r="CS8360"/>
      <c r="CT8360"/>
      <c r="CU8360"/>
      <c r="CV8360"/>
    </row>
    <row r="8361" spans="10:100" x14ac:dyDescent="0.25">
      <c r="J8361"/>
      <c r="K8361"/>
      <c r="L8361"/>
      <c r="M8361"/>
      <c r="N8361"/>
      <c r="O8361"/>
      <c r="P8361"/>
      <c r="Q8361"/>
      <c r="R8361"/>
      <c r="S8361"/>
      <c r="T8361"/>
      <c r="U8361"/>
      <c r="V8361"/>
      <c r="W8361"/>
      <c r="X8361"/>
      <c r="Y8361"/>
      <c r="Z8361"/>
      <c r="AA8361"/>
      <c r="AB8361"/>
      <c r="AC8361"/>
      <c r="AD8361"/>
      <c r="AE8361"/>
      <c r="AF8361"/>
      <c r="AG8361"/>
      <c r="AH8361"/>
      <c r="AI8361"/>
      <c r="AJ8361"/>
      <c r="AK8361"/>
      <c r="AL8361"/>
      <c r="AM8361"/>
      <c r="AN8361"/>
      <c r="AO8361"/>
      <c r="AP8361"/>
      <c r="AQ8361"/>
      <c r="AR8361"/>
      <c r="AS8361"/>
      <c r="AT8361"/>
      <c r="AU8361"/>
      <c r="AV8361"/>
      <c r="AW8361"/>
      <c r="AX8361"/>
      <c r="AY8361"/>
      <c r="AZ8361"/>
      <c r="BA8361"/>
      <c r="BB8361"/>
      <c r="BC8361"/>
      <c r="BD8361"/>
      <c r="BE8361"/>
      <c r="BF8361"/>
      <c r="BG8361"/>
      <c r="BH8361"/>
      <c r="BI8361"/>
      <c r="BJ8361"/>
      <c r="BK8361"/>
      <c r="BL8361"/>
      <c r="BM8361"/>
      <c r="BN8361"/>
      <c r="BO8361"/>
      <c r="BP8361"/>
      <c r="BQ8361"/>
      <c r="BR8361"/>
      <c r="BS8361"/>
      <c r="BT8361"/>
      <c r="BU8361"/>
      <c r="BV8361"/>
      <c r="BW8361"/>
      <c r="BX8361"/>
      <c r="BY8361"/>
      <c r="BZ8361"/>
      <c r="CA8361"/>
      <c r="CB8361"/>
      <c r="CC8361"/>
      <c r="CD8361"/>
      <c r="CE8361"/>
      <c r="CF8361"/>
      <c r="CG8361"/>
      <c r="CH8361"/>
      <c r="CI8361"/>
      <c r="CJ8361"/>
      <c r="CK8361"/>
      <c r="CL8361"/>
      <c r="CM8361"/>
      <c r="CN8361"/>
      <c r="CO8361"/>
      <c r="CP8361"/>
      <c r="CQ8361"/>
      <c r="CR8361"/>
      <c r="CS8361"/>
      <c r="CT8361"/>
      <c r="CU8361"/>
      <c r="CV8361"/>
    </row>
    <row r="8362" spans="10:100" x14ac:dyDescent="0.25">
      <c r="J8362"/>
      <c r="K8362"/>
      <c r="L8362"/>
      <c r="M8362"/>
      <c r="N8362"/>
      <c r="O8362"/>
      <c r="P8362"/>
      <c r="Q8362"/>
      <c r="R8362"/>
      <c r="S8362"/>
      <c r="T8362"/>
      <c r="U8362"/>
      <c r="V8362"/>
      <c r="W8362"/>
      <c r="X8362"/>
      <c r="Y8362"/>
      <c r="Z8362"/>
      <c r="AA8362"/>
      <c r="AB8362"/>
      <c r="AC8362"/>
      <c r="AD8362"/>
      <c r="AE8362"/>
      <c r="AF8362"/>
      <c r="AG8362"/>
      <c r="AH8362"/>
      <c r="AI8362"/>
      <c r="AJ8362"/>
      <c r="AK8362"/>
      <c r="AL8362"/>
      <c r="AM8362"/>
      <c r="AN8362"/>
      <c r="AO8362"/>
      <c r="AP8362"/>
      <c r="AQ8362"/>
      <c r="AR8362"/>
      <c r="AS8362"/>
      <c r="AT8362"/>
      <c r="AU8362"/>
      <c r="AV8362"/>
      <c r="AW8362"/>
      <c r="AX8362"/>
      <c r="AY8362"/>
      <c r="AZ8362"/>
      <c r="BA8362"/>
      <c r="BB8362"/>
      <c r="BC8362"/>
      <c r="BD8362"/>
      <c r="BE8362"/>
      <c r="BF8362"/>
      <c r="BG8362"/>
      <c r="BH8362"/>
      <c r="BI8362"/>
      <c r="BJ8362"/>
      <c r="BK8362"/>
      <c r="BL8362"/>
      <c r="BM8362"/>
      <c r="BN8362"/>
      <c r="BO8362"/>
      <c r="BP8362"/>
      <c r="BQ8362"/>
      <c r="BR8362"/>
      <c r="BS8362"/>
      <c r="BT8362"/>
      <c r="BU8362"/>
      <c r="BV8362"/>
      <c r="BW8362"/>
      <c r="BX8362"/>
      <c r="BY8362"/>
      <c r="BZ8362"/>
      <c r="CA8362"/>
      <c r="CB8362"/>
      <c r="CC8362"/>
      <c r="CD8362"/>
      <c r="CE8362"/>
      <c r="CF8362"/>
      <c r="CG8362"/>
      <c r="CH8362"/>
      <c r="CI8362"/>
      <c r="CJ8362"/>
      <c r="CK8362"/>
      <c r="CL8362"/>
      <c r="CM8362"/>
      <c r="CN8362"/>
      <c r="CO8362"/>
      <c r="CP8362"/>
      <c r="CQ8362"/>
      <c r="CR8362"/>
      <c r="CS8362"/>
      <c r="CT8362"/>
      <c r="CU8362"/>
      <c r="CV8362"/>
    </row>
    <row r="8363" spans="10:100" x14ac:dyDescent="0.25">
      <c r="J8363"/>
      <c r="K8363"/>
      <c r="L8363"/>
      <c r="M8363"/>
      <c r="N8363"/>
      <c r="O8363"/>
      <c r="P8363"/>
      <c r="Q8363"/>
      <c r="R8363"/>
      <c r="S8363"/>
      <c r="T8363"/>
      <c r="U8363"/>
      <c r="V8363"/>
      <c r="W8363"/>
      <c r="X8363"/>
      <c r="Y8363"/>
      <c r="Z8363"/>
      <c r="AA8363"/>
      <c r="AB8363"/>
      <c r="AC8363"/>
      <c r="AD8363"/>
      <c r="AE8363"/>
      <c r="AF8363"/>
      <c r="AG8363"/>
      <c r="AH8363"/>
      <c r="AI8363"/>
      <c r="AJ8363"/>
      <c r="AK8363"/>
      <c r="AL8363"/>
      <c r="AM8363"/>
      <c r="AN8363"/>
      <c r="AO8363"/>
      <c r="AP8363"/>
      <c r="AQ8363"/>
      <c r="AR8363"/>
      <c r="AS8363"/>
      <c r="AT8363"/>
      <c r="AU8363"/>
      <c r="AV8363"/>
      <c r="AW8363"/>
      <c r="AX8363"/>
      <c r="AY8363"/>
      <c r="AZ8363"/>
      <c r="BA8363"/>
      <c r="BB8363"/>
      <c r="BC8363"/>
      <c r="BD8363"/>
      <c r="BE8363"/>
      <c r="BF8363"/>
      <c r="BG8363"/>
      <c r="BH8363"/>
      <c r="BI8363"/>
      <c r="BJ8363"/>
      <c r="BK8363"/>
      <c r="BL8363"/>
      <c r="BM8363"/>
      <c r="BN8363"/>
      <c r="BO8363"/>
      <c r="BP8363"/>
      <c r="BQ8363"/>
      <c r="BR8363"/>
      <c r="BS8363"/>
      <c r="BT8363"/>
      <c r="BU8363"/>
      <c r="BV8363"/>
      <c r="BW8363"/>
      <c r="BX8363"/>
      <c r="BY8363"/>
      <c r="BZ8363"/>
      <c r="CA8363"/>
      <c r="CB8363"/>
      <c r="CC8363"/>
      <c r="CD8363"/>
      <c r="CE8363"/>
      <c r="CF8363"/>
      <c r="CG8363"/>
      <c r="CH8363"/>
      <c r="CI8363"/>
      <c r="CJ8363"/>
      <c r="CK8363"/>
      <c r="CL8363"/>
      <c r="CM8363"/>
      <c r="CN8363"/>
      <c r="CO8363"/>
      <c r="CP8363"/>
      <c r="CQ8363"/>
      <c r="CR8363"/>
      <c r="CS8363"/>
      <c r="CT8363"/>
      <c r="CU8363"/>
      <c r="CV8363"/>
    </row>
    <row r="8364" spans="10:100" x14ac:dyDescent="0.25">
      <c r="J8364"/>
      <c r="K8364"/>
      <c r="L8364"/>
      <c r="M8364"/>
      <c r="N8364"/>
      <c r="O8364"/>
      <c r="P8364"/>
      <c r="Q8364"/>
      <c r="R8364"/>
      <c r="S8364"/>
      <c r="T8364"/>
      <c r="U8364"/>
      <c r="V8364"/>
      <c r="W8364"/>
      <c r="X8364"/>
      <c r="Y8364"/>
      <c r="Z8364"/>
      <c r="AA8364"/>
      <c r="AB8364"/>
      <c r="AC8364"/>
      <c r="AD8364"/>
      <c r="AE8364"/>
      <c r="AF8364"/>
      <c r="AG8364"/>
      <c r="AH8364"/>
      <c r="AI8364"/>
      <c r="AJ8364"/>
      <c r="AK8364"/>
      <c r="AL8364"/>
      <c r="AM8364"/>
      <c r="AN8364"/>
      <c r="AO8364"/>
      <c r="AP8364"/>
      <c r="AQ8364"/>
      <c r="AR8364"/>
      <c r="AS8364"/>
      <c r="AT8364"/>
      <c r="AU8364"/>
      <c r="AV8364"/>
      <c r="AW8364"/>
      <c r="AX8364"/>
      <c r="AY8364"/>
      <c r="AZ8364"/>
      <c r="BA8364"/>
      <c r="BB8364"/>
      <c r="BC8364"/>
      <c r="BD8364"/>
      <c r="BE8364"/>
      <c r="BF8364"/>
      <c r="BG8364"/>
      <c r="BH8364"/>
      <c r="BI8364"/>
      <c r="BJ8364"/>
      <c r="BK8364"/>
      <c r="BL8364"/>
      <c r="BM8364"/>
      <c r="BN8364"/>
      <c r="BO8364"/>
      <c r="BP8364"/>
      <c r="BQ8364"/>
      <c r="BR8364"/>
      <c r="BS8364"/>
      <c r="BT8364"/>
      <c r="BU8364"/>
      <c r="BV8364"/>
      <c r="BW8364"/>
      <c r="BX8364"/>
      <c r="BY8364"/>
      <c r="BZ8364"/>
      <c r="CA8364"/>
      <c r="CB8364"/>
      <c r="CC8364"/>
      <c r="CD8364"/>
      <c r="CE8364"/>
      <c r="CF8364"/>
      <c r="CG8364"/>
      <c r="CH8364"/>
      <c r="CI8364"/>
      <c r="CJ8364"/>
      <c r="CK8364"/>
      <c r="CL8364"/>
      <c r="CM8364"/>
      <c r="CN8364"/>
      <c r="CO8364"/>
      <c r="CP8364"/>
      <c r="CQ8364"/>
      <c r="CR8364"/>
      <c r="CS8364"/>
      <c r="CT8364"/>
      <c r="CU8364"/>
      <c r="CV8364"/>
    </row>
    <row r="8365" spans="10:100" x14ac:dyDescent="0.25">
      <c r="J8365"/>
      <c r="K8365"/>
      <c r="L8365"/>
      <c r="M8365"/>
      <c r="N8365"/>
      <c r="O8365"/>
      <c r="P8365"/>
      <c r="Q8365"/>
      <c r="R8365"/>
      <c r="S8365"/>
      <c r="T8365"/>
      <c r="U8365"/>
      <c r="V8365"/>
      <c r="W8365"/>
      <c r="X8365"/>
      <c r="Y8365"/>
      <c r="Z8365"/>
      <c r="AA8365"/>
      <c r="AB8365"/>
      <c r="AC8365"/>
      <c r="AD8365"/>
      <c r="AE8365"/>
      <c r="AF8365"/>
      <c r="AG8365"/>
      <c r="AH8365"/>
      <c r="AI8365"/>
      <c r="AJ8365"/>
      <c r="AK8365"/>
      <c r="AL8365"/>
      <c r="AM8365"/>
      <c r="AN8365"/>
      <c r="AO8365"/>
      <c r="AP8365"/>
      <c r="AQ8365"/>
      <c r="AR8365"/>
      <c r="AS8365"/>
      <c r="AT8365"/>
      <c r="AU8365"/>
      <c r="AV8365"/>
      <c r="AW8365"/>
      <c r="AX8365"/>
      <c r="AY8365"/>
      <c r="AZ8365"/>
      <c r="BA8365"/>
      <c r="BB8365"/>
      <c r="BC8365"/>
      <c r="BD8365"/>
      <c r="BE8365"/>
      <c r="BF8365"/>
      <c r="BG8365"/>
      <c r="BH8365"/>
      <c r="BI8365"/>
      <c r="BJ8365"/>
      <c r="BK8365"/>
      <c r="BL8365"/>
      <c r="BM8365"/>
      <c r="BN8365"/>
      <c r="BO8365"/>
      <c r="BP8365"/>
      <c r="BQ8365"/>
      <c r="BR8365"/>
      <c r="BS8365"/>
      <c r="BT8365"/>
      <c r="BU8365"/>
      <c r="BV8365"/>
      <c r="BW8365"/>
      <c r="BX8365"/>
      <c r="BY8365"/>
      <c r="BZ8365"/>
      <c r="CA8365"/>
      <c r="CB8365"/>
      <c r="CC8365"/>
      <c r="CD8365"/>
      <c r="CE8365"/>
      <c r="CF8365"/>
      <c r="CG8365"/>
      <c r="CH8365"/>
      <c r="CI8365"/>
      <c r="CJ8365"/>
      <c r="CK8365"/>
      <c r="CL8365"/>
      <c r="CM8365"/>
      <c r="CN8365"/>
      <c r="CO8365"/>
      <c r="CP8365"/>
      <c r="CQ8365"/>
      <c r="CR8365"/>
      <c r="CS8365"/>
      <c r="CT8365"/>
      <c r="CU8365"/>
      <c r="CV8365"/>
    </row>
    <row r="8366" spans="10:100" x14ac:dyDescent="0.25">
      <c r="J8366"/>
      <c r="K8366"/>
      <c r="L8366"/>
      <c r="M8366"/>
      <c r="N8366"/>
      <c r="O8366"/>
      <c r="P8366"/>
      <c r="Q8366"/>
      <c r="R8366"/>
      <c r="S8366"/>
      <c r="T8366"/>
      <c r="U8366"/>
      <c r="V8366"/>
      <c r="W8366"/>
      <c r="X8366"/>
      <c r="Y8366"/>
      <c r="Z8366"/>
      <c r="AA8366"/>
      <c r="AB8366"/>
      <c r="AC8366"/>
      <c r="AD8366"/>
      <c r="AE8366"/>
      <c r="AF8366"/>
      <c r="AG8366"/>
      <c r="AH8366"/>
      <c r="AI8366"/>
      <c r="AJ8366"/>
      <c r="AK8366"/>
      <c r="AL8366"/>
      <c r="AM8366"/>
      <c r="AN8366"/>
      <c r="AO8366"/>
      <c r="AP8366"/>
      <c r="AQ8366"/>
      <c r="AR8366"/>
      <c r="AS8366"/>
      <c r="AT8366"/>
      <c r="AU8366"/>
      <c r="AV8366"/>
      <c r="AW8366"/>
      <c r="AX8366"/>
      <c r="AY8366"/>
      <c r="AZ8366"/>
      <c r="BA8366"/>
      <c r="BB8366"/>
      <c r="BC8366"/>
      <c r="BD8366"/>
      <c r="BE8366"/>
      <c r="BF8366"/>
      <c r="BG8366"/>
      <c r="BH8366"/>
      <c r="BI8366"/>
      <c r="BJ8366"/>
      <c r="BK8366"/>
      <c r="BL8366"/>
      <c r="BM8366"/>
      <c r="BN8366"/>
      <c r="BO8366"/>
      <c r="BP8366"/>
      <c r="BQ8366"/>
      <c r="BR8366"/>
      <c r="BS8366"/>
      <c r="BT8366"/>
      <c r="BU8366"/>
      <c r="BV8366"/>
      <c r="BW8366"/>
      <c r="BX8366"/>
      <c r="BY8366"/>
      <c r="BZ8366"/>
      <c r="CA8366"/>
      <c r="CB8366"/>
      <c r="CC8366"/>
      <c r="CD8366"/>
      <c r="CE8366"/>
      <c r="CF8366"/>
      <c r="CG8366"/>
      <c r="CH8366"/>
      <c r="CI8366"/>
      <c r="CJ8366"/>
      <c r="CK8366"/>
      <c r="CL8366"/>
      <c r="CM8366"/>
      <c r="CN8366"/>
      <c r="CO8366"/>
      <c r="CP8366"/>
      <c r="CQ8366"/>
      <c r="CR8366"/>
      <c r="CS8366"/>
      <c r="CT8366"/>
      <c r="CU8366"/>
      <c r="CV8366"/>
    </row>
    <row r="8367" spans="10:100" x14ac:dyDescent="0.25">
      <c r="J8367"/>
      <c r="K8367"/>
      <c r="L8367"/>
      <c r="M8367"/>
      <c r="N8367"/>
      <c r="O8367"/>
      <c r="P8367"/>
      <c r="Q8367"/>
      <c r="R8367"/>
      <c r="S8367"/>
      <c r="T8367"/>
      <c r="U8367"/>
      <c r="V8367"/>
      <c r="W8367"/>
      <c r="X8367"/>
      <c r="Y8367"/>
      <c r="Z8367"/>
      <c r="AA8367"/>
      <c r="AB8367"/>
      <c r="AC8367"/>
      <c r="AD8367"/>
      <c r="AE8367"/>
      <c r="AF8367"/>
      <c r="AG8367"/>
      <c r="AH8367"/>
      <c r="AI8367"/>
      <c r="AJ8367"/>
      <c r="AK8367"/>
      <c r="AL8367"/>
      <c r="AM8367"/>
      <c r="AN8367"/>
      <c r="AO8367"/>
      <c r="AP8367"/>
      <c r="AQ8367"/>
      <c r="AR8367"/>
      <c r="AS8367"/>
      <c r="AT8367"/>
      <c r="AU8367"/>
      <c r="AV8367"/>
      <c r="AW8367"/>
      <c r="AX8367"/>
      <c r="AY8367"/>
      <c r="AZ8367"/>
      <c r="BA8367"/>
      <c r="BB8367"/>
      <c r="BC8367"/>
      <c r="BD8367"/>
      <c r="BE8367"/>
      <c r="BF8367"/>
      <c r="BG8367"/>
      <c r="BH8367"/>
      <c r="BI8367"/>
      <c r="BJ8367"/>
      <c r="BK8367"/>
      <c r="BL8367"/>
      <c r="BM8367"/>
      <c r="BN8367"/>
      <c r="BO8367"/>
      <c r="BP8367"/>
      <c r="BQ8367"/>
      <c r="BR8367"/>
      <c r="BS8367"/>
      <c r="BT8367"/>
      <c r="BU8367"/>
      <c r="BV8367"/>
      <c r="BW8367"/>
      <c r="BX8367"/>
      <c r="BY8367"/>
      <c r="BZ8367"/>
      <c r="CA8367"/>
      <c r="CB8367"/>
      <c r="CC8367"/>
      <c r="CD8367"/>
      <c r="CE8367"/>
      <c r="CF8367"/>
      <c r="CG8367"/>
      <c r="CH8367"/>
      <c r="CI8367"/>
      <c r="CJ8367"/>
      <c r="CK8367"/>
      <c r="CL8367"/>
      <c r="CM8367"/>
      <c r="CN8367"/>
      <c r="CO8367"/>
      <c r="CP8367"/>
      <c r="CQ8367"/>
      <c r="CR8367"/>
      <c r="CS8367"/>
      <c r="CT8367"/>
      <c r="CU8367"/>
      <c r="CV8367"/>
    </row>
    <row r="8368" spans="10:100" x14ac:dyDescent="0.25">
      <c r="J8368"/>
      <c r="K8368"/>
      <c r="L8368"/>
      <c r="M8368"/>
      <c r="N8368"/>
      <c r="O8368"/>
      <c r="P8368"/>
      <c r="Q8368"/>
      <c r="R8368"/>
      <c r="S8368"/>
      <c r="T8368"/>
      <c r="U8368"/>
      <c r="V8368"/>
      <c r="W8368"/>
      <c r="X8368"/>
      <c r="Y8368"/>
      <c r="Z8368"/>
      <c r="AA8368"/>
      <c r="AB8368"/>
      <c r="AC8368"/>
      <c r="AD8368"/>
      <c r="AE8368"/>
      <c r="AF8368"/>
      <c r="AG8368"/>
      <c r="AH8368"/>
      <c r="AI8368"/>
      <c r="AJ8368"/>
      <c r="AK8368"/>
      <c r="AL8368"/>
      <c r="AM8368"/>
      <c r="AN8368"/>
      <c r="AO8368"/>
      <c r="AP8368"/>
      <c r="AQ8368"/>
      <c r="AR8368"/>
      <c r="AS8368"/>
      <c r="AT8368"/>
      <c r="AU8368"/>
      <c r="AV8368"/>
      <c r="AW8368"/>
      <c r="AX8368"/>
      <c r="AY8368"/>
      <c r="AZ8368"/>
      <c r="BA8368"/>
      <c r="BB8368"/>
      <c r="BC8368"/>
      <c r="BD8368"/>
      <c r="BE8368"/>
      <c r="BF8368"/>
      <c r="BG8368"/>
      <c r="BH8368"/>
      <c r="BI8368"/>
      <c r="BJ8368"/>
      <c r="BK8368"/>
      <c r="BL8368"/>
      <c r="BM8368"/>
      <c r="BN8368"/>
      <c r="BO8368"/>
      <c r="BP8368"/>
      <c r="BQ8368"/>
      <c r="BR8368"/>
      <c r="BS8368"/>
      <c r="BT8368"/>
      <c r="BU8368"/>
      <c r="BV8368"/>
      <c r="BW8368"/>
      <c r="BX8368"/>
      <c r="BY8368"/>
      <c r="BZ8368"/>
      <c r="CA8368"/>
      <c r="CB8368"/>
      <c r="CC8368"/>
      <c r="CD8368"/>
      <c r="CE8368"/>
      <c r="CF8368"/>
      <c r="CG8368"/>
      <c r="CH8368"/>
      <c r="CI8368"/>
      <c r="CJ8368"/>
      <c r="CK8368"/>
      <c r="CL8368"/>
      <c r="CM8368"/>
      <c r="CN8368"/>
      <c r="CO8368"/>
      <c r="CP8368"/>
      <c r="CQ8368"/>
      <c r="CR8368"/>
      <c r="CS8368"/>
      <c r="CT8368"/>
      <c r="CU8368"/>
      <c r="CV8368"/>
    </row>
    <row r="8369" spans="10:100" x14ac:dyDescent="0.25">
      <c r="J8369"/>
      <c r="K8369"/>
      <c r="L8369"/>
      <c r="M8369"/>
      <c r="N8369"/>
      <c r="O8369"/>
      <c r="P8369"/>
      <c r="Q8369"/>
      <c r="R8369"/>
      <c r="S8369"/>
      <c r="T8369"/>
      <c r="U8369"/>
      <c r="V8369"/>
      <c r="W8369"/>
      <c r="X8369"/>
      <c r="Y8369"/>
      <c r="Z8369"/>
      <c r="AA8369"/>
      <c r="AB8369"/>
      <c r="AC8369"/>
      <c r="AD8369"/>
      <c r="AE8369"/>
      <c r="AF8369"/>
      <c r="AG8369"/>
      <c r="AH8369"/>
      <c r="AI8369"/>
      <c r="AJ8369"/>
      <c r="AK8369"/>
      <c r="AL8369"/>
      <c r="AM8369"/>
      <c r="AN8369"/>
      <c r="AO8369"/>
      <c r="AP8369"/>
      <c r="AQ8369"/>
      <c r="AR8369"/>
      <c r="AS8369"/>
      <c r="AT8369"/>
      <c r="AU8369"/>
      <c r="AV8369"/>
      <c r="AW8369"/>
      <c r="AX8369"/>
      <c r="AY8369"/>
      <c r="AZ8369"/>
      <c r="BA8369"/>
      <c r="BB8369"/>
      <c r="BC8369"/>
      <c r="BD8369"/>
      <c r="BE8369"/>
      <c r="BF8369"/>
      <c r="BG8369"/>
      <c r="BH8369"/>
      <c r="BI8369"/>
      <c r="BJ8369"/>
      <c r="BK8369"/>
      <c r="BL8369"/>
      <c r="BM8369"/>
      <c r="BN8369"/>
      <c r="BO8369"/>
      <c r="BP8369"/>
      <c r="BQ8369"/>
      <c r="BR8369"/>
      <c r="BS8369"/>
      <c r="BT8369"/>
      <c r="BU8369"/>
      <c r="BV8369"/>
      <c r="BW8369"/>
      <c r="BX8369"/>
      <c r="BY8369"/>
      <c r="BZ8369"/>
      <c r="CA8369"/>
      <c r="CB8369"/>
      <c r="CC8369"/>
      <c r="CD8369"/>
      <c r="CE8369"/>
      <c r="CF8369"/>
      <c r="CG8369"/>
      <c r="CH8369"/>
      <c r="CI8369"/>
      <c r="CJ8369"/>
      <c r="CK8369"/>
      <c r="CL8369"/>
      <c r="CM8369"/>
      <c r="CN8369"/>
      <c r="CO8369"/>
      <c r="CP8369"/>
      <c r="CQ8369"/>
      <c r="CR8369"/>
      <c r="CS8369"/>
      <c r="CT8369"/>
      <c r="CU8369"/>
      <c r="CV8369"/>
    </row>
    <row r="8370" spans="10:100" x14ac:dyDescent="0.25">
      <c r="J8370"/>
      <c r="K8370"/>
      <c r="L8370"/>
      <c r="M8370"/>
      <c r="N8370"/>
      <c r="O8370"/>
      <c r="P8370"/>
      <c r="Q8370"/>
      <c r="R8370"/>
      <c r="S8370"/>
      <c r="T8370"/>
      <c r="U8370"/>
      <c r="V8370"/>
      <c r="W8370"/>
      <c r="X8370"/>
      <c r="Y8370"/>
      <c r="Z8370"/>
      <c r="AA8370"/>
      <c r="AB8370"/>
      <c r="AC8370"/>
      <c r="AD8370"/>
      <c r="AE8370"/>
      <c r="AF8370"/>
      <c r="AG8370"/>
      <c r="AH8370"/>
      <c r="AI8370"/>
      <c r="AJ8370"/>
      <c r="AK8370"/>
      <c r="AL8370"/>
      <c r="AM8370"/>
      <c r="AN8370"/>
      <c r="AO8370"/>
      <c r="AP8370"/>
      <c r="AQ8370"/>
      <c r="AR8370"/>
      <c r="AS8370"/>
      <c r="AT8370"/>
      <c r="AU8370"/>
      <c r="AV8370"/>
      <c r="AW8370"/>
      <c r="AX8370"/>
      <c r="AY8370"/>
      <c r="AZ8370"/>
      <c r="BA8370"/>
      <c r="BB8370"/>
      <c r="BC8370"/>
      <c r="BD8370"/>
      <c r="BE8370"/>
      <c r="BF8370"/>
      <c r="BG8370"/>
      <c r="BH8370"/>
      <c r="BI8370"/>
      <c r="BJ8370"/>
      <c r="BK8370"/>
      <c r="BL8370"/>
      <c r="BM8370"/>
      <c r="BN8370"/>
      <c r="BO8370"/>
      <c r="BP8370"/>
      <c r="BQ8370"/>
      <c r="BR8370"/>
      <c r="BS8370"/>
      <c r="BT8370"/>
      <c r="BU8370"/>
      <c r="BV8370"/>
      <c r="BW8370"/>
      <c r="BX8370"/>
      <c r="BY8370"/>
      <c r="BZ8370"/>
      <c r="CA8370"/>
      <c r="CB8370"/>
      <c r="CC8370"/>
      <c r="CD8370"/>
      <c r="CE8370"/>
      <c r="CF8370"/>
      <c r="CG8370"/>
      <c r="CH8370"/>
      <c r="CI8370"/>
      <c r="CJ8370"/>
      <c r="CK8370"/>
      <c r="CL8370"/>
      <c r="CM8370"/>
      <c r="CN8370"/>
      <c r="CO8370"/>
      <c r="CP8370"/>
      <c r="CQ8370"/>
      <c r="CR8370"/>
      <c r="CS8370"/>
      <c r="CT8370"/>
      <c r="CU8370"/>
      <c r="CV8370"/>
    </row>
    <row r="8371" spans="10:100" x14ac:dyDescent="0.25">
      <c r="J8371"/>
      <c r="K8371"/>
      <c r="L8371"/>
      <c r="M8371"/>
      <c r="N8371"/>
      <c r="O8371"/>
      <c r="P8371"/>
      <c r="Q8371"/>
      <c r="R8371"/>
      <c r="S8371"/>
      <c r="T8371"/>
      <c r="U8371"/>
      <c r="V8371"/>
      <c r="W8371"/>
      <c r="X8371"/>
      <c r="Y8371"/>
      <c r="Z8371"/>
      <c r="AA8371"/>
      <c r="AB8371"/>
      <c r="AC8371"/>
      <c r="AD8371"/>
      <c r="AE8371"/>
      <c r="AF8371"/>
      <c r="AG8371"/>
      <c r="AH8371"/>
      <c r="AI8371"/>
      <c r="AJ8371"/>
      <c r="AK8371"/>
      <c r="AL8371"/>
      <c r="AM8371"/>
      <c r="AN8371"/>
      <c r="AO8371"/>
      <c r="AP8371"/>
      <c r="AQ8371"/>
      <c r="AR8371"/>
      <c r="AS8371"/>
      <c r="AT8371"/>
      <c r="AU8371"/>
      <c r="AV8371"/>
      <c r="AW8371"/>
      <c r="AX8371"/>
      <c r="AY8371"/>
      <c r="AZ8371"/>
      <c r="BA8371"/>
      <c r="BB8371"/>
      <c r="BC8371"/>
      <c r="BD8371"/>
      <c r="BE8371"/>
      <c r="BF8371"/>
      <c r="BG8371"/>
      <c r="BH8371"/>
      <c r="BI8371"/>
      <c r="BJ8371"/>
      <c r="BK8371"/>
      <c r="BL8371"/>
      <c r="BM8371"/>
      <c r="BN8371"/>
      <c r="BO8371"/>
      <c r="BP8371"/>
      <c r="BQ8371"/>
      <c r="BR8371"/>
      <c r="BS8371"/>
      <c r="BT8371"/>
      <c r="BU8371"/>
      <c r="BV8371"/>
      <c r="BW8371"/>
      <c r="BX8371"/>
      <c r="BY8371"/>
      <c r="BZ8371"/>
      <c r="CA8371"/>
      <c r="CB8371"/>
      <c r="CC8371"/>
      <c r="CD8371"/>
      <c r="CE8371"/>
      <c r="CF8371"/>
      <c r="CG8371"/>
      <c r="CH8371"/>
      <c r="CI8371"/>
      <c r="CJ8371"/>
      <c r="CK8371"/>
      <c r="CL8371"/>
      <c r="CM8371"/>
      <c r="CN8371"/>
      <c r="CO8371"/>
      <c r="CP8371"/>
      <c r="CQ8371"/>
      <c r="CR8371"/>
      <c r="CS8371"/>
      <c r="CT8371"/>
      <c r="CU8371"/>
      <c r="CV8371"/>
    </row>
    <row r="8372" spans="10:100" x14ac:dyDescent="0.25">
      <c r="J8372"/>
      <c r="K8372"/>
      <c r="L8372"/>
      <c r="M8372"/>
      <c r="N8372"/>
      <c r="O8372"/>
      <c r="P8372"/>
      <c r="Q8372"/>
      <c r="R8372"/>
      <c r="S8372"/>
      <c r="T8372"/>
      <c r="U8372"/>
      <c r="V8372"/>
      <c r="W8372"/>
      <c r="X8372"/>
      <c r="Y8372"/>
      <c r="Z8372"/>
      <c r="AA8372"/>
      <c r="AB8372"/>
      <c r="AC8372"/>
      <c r="AD8372"/>
      <c r="AE8372"/>
      <c r="AF8372"/>
      <c r="AG8372"/>
      <c r="AH8372"/>
      <c r="AI8372"/>
      <c r="AJ8372"/>
      <c r="AK8372"/>
      <c r="AL8372"/>
      <c r="AM8372"/>
      <c r="AN8372"/>
      <c r="AO8372"/>
      <c r="AP8372"/>
      <c r="AQ8372"/>
      <c r="AR8372"/>
      <c r="AS8372"/>
      <c r="AT8372"/>
      <c r="AU8372"/>
      <c r="AV8372"/>
      <c r="AW8372"/>
      <c r="AX8372"/>
      <c r="AY8372"/>
      <c r="AZ8372"/>
      <c r="BA8372"/>
      <c r="BB8372"/>
      <c r="BC8372"/>
      <c r="BD8372"/>
      <c r="BE8372"/>
      <c r="BF8372"/>
      <c r="BG8372"/>
      <c r="BH8372"/>
      <c r="BI8372"/>
      <c r="BJ8372"/>
      <c r="BK8372"/>
      <c r="BL8372"/>
      <c r="BM8372"/>
      <c r="BN8372"/>
      <c r="BO8372"/>
      <c r="BP8372"/>
      <c r="BQ8372"/>
      <c r="BR8372"/>
      <c r="BS8372"/>
      <c r="BT8372"/>
      <c r="BU8372"/>
      <c r="BV8372"/>
      <c r="BW8372"/>
      <c r="BX8372"/>
      <c r="BY8372"/>
      <c r="BZ8372"/>
      <c r="CA8372"/>
      <c r="CB8372"/>
      <c r="CC8372"/>
      <c r="CD8372"/>
      <c r="CE8372"/>
      <c r="CF8372"/>
      <c r="CG8372"/>
      <c r="CH8372"/>
      <c r="CI8372"/>
      <c r="CJ8372"/>
      <c r="CK8372"/>
      <c r="CL8372"/>
      <c r="CM8372"/>
      <c r="CN8372"/>
      <c r="CO8372"/>
      <c r="CP8372"/>
      <c r="CQ8372"/>
      <c r="CR8372"/>
      <c r="CS8372"/>
      <c r="CT8372"/>
      <c r="CU8372"/>
      <c r="CV8372"/>
    </row>
    <row r="8373" spans="10:100" x14ac:dyDescent="0.25">
      <c r="J8373"/>
      <c r="K8373"/>
      <c r="L8373"/>
      <c r="M8373"/>
      <c r="N8373"/>
      <c r="O8373"/>
      <c r="P8373"/>
      <c r="Q8373"/>
      <c r="R8373"/>
      <c r="S8373"/>
      <c r="T8373"/>
      <c r="U8373"/>
      <c r="V8373"/>
      <c r="W8373"/>
      <c r="X8373"/>
      <c r="Y8373"/>
      <c r="Z8373"/>
      <c r="AA8373"/>
      <c r="AB8373"/>
      <c r="AC8373"/>
      <c r="AD8373"/>
      <c r="AE8373"/>
      <c r="AF8373"/>
      <c r="AG8373"/>
      <c r="AH8373"/>
      <c r="AI8373"/>
      <c r="AJ8373"/>
      <c r="AK8373"/>
      <c r="AL8373"/>
      <c r="AM8373"/>
      <c r="AN8373"/>
      <c r="AO8373"/>
      <c r="AP8373"/>
      <c r="AQ8373"/>
      <c r="AR8373"/>
      <c r="AS8373"/>
      <c r="AT8373"/>
      <c r="AU8373"/>
      <c r="AV8373"/>
      <c r="AW8373"/>
      <c r="AX8373"/>
      <c r="AY8373"/>
      <c r="AZ8373"/>
      <c r="BA8373"/>
      <c r="BB8373"/>
      <c r="BC8373"/>
      <c r="BD8373"/>
      <c r="BE8373"/>
      <c r="BF8373"/>
      <c r="BG8373"/>
      <c r="BH8373"/>
      <c r="BI8373"/>
      <c r="BJ8373"/>
      <c r="BK8373"/>
      <c r="BL8373"/>
      <c r="BM8373"/>
      <c r="BN8373"/>
      <c r="BO8373"/>
      <c r="BP8373"/>
      <c r="BQ8373"/>
      <c r="BR8373"/>
      <c r="BS8373"/>
      <c r="BT8373"/>
      <c r="BU8373"/>
      <c r="BV8373"/>
      <c r="BW8373"/>
      <c r="BX8373"/>
      <c r="BY8373"/>
      <c r="BZ8373"/>
      <c r="CA8373"/>
      <c r="CB8373"/>
      <c r="CC8373"/>
      <c r="CD8373"/>
      <c r="CE8373"/>
      <c r="CF8373"/>
      <c r="CG8373"/>
      <c r="CH8373"/>
      <c r="CI8373"/>
      <c r="CJ8373"/>
      <c r="CK8373"/>
      <c r="CL8373"/>
      <c r="CM8373"/>
      <c r="CN8373"/>
      <c r="CO8373"/>
      <c r="CP8373"/>
      <c r="CQ8373"/>
      <c r="CR8373"/>
      <c r="CS8373"/>
      <c r="CT8373"/>
      <c r="CU8373"/>
      <c r="CV8373"/>
    </row>
    <row r="8374" spans="10:100" x14ac:dyDescent="0.25">
      <c r="J8374"/>
      <c r="K8374"/>
      <c r="L8374"/>
      <c r="M8374"/>
      <c r="N8374"/>
      <c r="O8374"/>
      <c r="P8374"/>
      <c r="Q8374"/>
      <c r="R8374"/>
      <c r="S8374"/>
      <c r="T8374"/>
      <c r="U8374"/>
      <c r="V8374"/>
      <c r="W8374"/>
      <c r="X8374"/>
      <c r="Y8374"/>
      <c r="Z8374"/>
      <c r="AA8374"/>
      <c r="AB8374"/>
      <c r="AC8374"/>
      <c r="AD8374"/>
      <c r="AE8374"/>
      <c r="AF8374"/>
      <c r="AG8374"/>
      <c r="AH8374"/>
      <c r="AI8374"/>
      <c r="AJ8374"/>
      <c r="AK8374"/>
      <c r="AL8374"/>
      <c r="AM8374"/>
      <c r="AN8374"/>
      <c r="AO8374"/>
      <c r="AP8374"/>
      <c r="AQ8374"/>
      <c r="AR8374"/>
      <c r="AS8374"/>
      <c r="AT8374"/>
      <c r="AU8374"/>
      <c r="AV8374"/>
      <c r="AW8374"/>
      <c r="AX8374"/>
      <c r="AY8374"/>
      <c r="AZ8374"/>
      <c r="BA8374"/>
      <c r="BB8374"/>
      <c r="BC8374"/>
      <c r="BD8374"/>
      <c r="BE8374"/>
      <c r="BF8374"/>
      <c r="BG8374"/>
      <c r="BH8374"/>
      <c r="BI8374"/>
      <c r="BJ8374"/>
      <c r="BK8374"/>
      <c r="BL8374"/>
      <c r="BM8374"/>
      <c r="BN8374"/>
      <c r="BO8374"/>
      <c r="BP8374"/>
      <c r="BQ8374"/>
      <c r="BR8374"/>
      <c r="BS8374"/>
      <c r="BT8374"/>
      <c r="BU8374"/>
      <c r="BV8374"/>
      <c r="BW8374"/>
      <c r="BX8374"/>
      <c r="BY8374"/>
      <c r="BZ8374"/>
      <c r="CA8374"/>
      <c r="CB8374"/>
      <c r="CC8374"/>
      <c r="CD8374"/>
      <c r="CE8374"/>
      <c r="CF8374"/>
      <c r="CG8374"/>
      <c r="CH8374"/>
      <c r="CI8374"/>
      <c r="CJ8374"/>
      <c r="CK8374"/>
      <c r="CL8374"/>
      <c r="CM8374"/>
      <c r="CN8374"/>
      <c r="CO8374"/>
      <c r="CP8374"/>
      <c r="CQ8374"/>
      <c r="CR8374"/>
      <c r="CS8374"/>
      <c r="CT8374"/>
      <c r="CU8374"/>
      <c r="CV8374"/>
    </row>
    <row r="8375" spans="10:100" x14ac:dyDescent="0.25">
      <c r="J8375"/>
      <c r="K8375"/>
      <c r="L8375"/>
      <c r="M8375"/>
      <c r="N8375"/>
      <c r="O8375"/>
      <c r="P8375"/>
      <c r="Q8375"/>
      <c r="R8375"/>
      <c r="S8375"/>
      <c r="T8375"/>
      <c r="U8375"/>
      <c r="V8375"/>
      <c r="W8375"/>
      <c r="X8375"/>
      <c r="Y8375"/>
      <c r="Z8375"/>
      <c r="AA8375"/>
      <c r="AB8375"/>
      <c r="AC8375"/>
      <c r="AD8375"/>
      <c r="AE8375"/>
      <c r="AF8375"/>
      <c r="AG8375"/>
      <c r="AH8375"/>
      <c r="AI8375"/>
      <c r="AJ8375"/>
      <c r="AK8375"/>
      <c r="AL8375"/>
      <c r="AM8375"/>
      <c r="AN8375"/>
      <c r="AO8375"/>
      <c r="AP8375"/>
      <c r="AQ8375"/>
      <c r="AR8375"/>
      <c r="AS8375"/>
      <c r="AT8375"/>
      <c r="AU8375"/>
      <c r="AV8375"/>
      <c r="AW8375"/>
      <c r="AX8375"/>
      <c r="AY8375"/>
      <c r="AZ8375"/>
      <c r="BA8375"/>
      <c r="BB8375"/>
      <c r="BC8375"/>
      <c r="BD8375"/>
      <c r="BE8375"/>
      <c r="BF8375"/>
      <c r="BG8375"/>
      <c r="BH8375"/>
      <c r="BI8375"/>
      <c r="BJ8375"/>
      <c r="BK8375"/>
      <c r="BL8375"/>
      <c r="BM8375"/>
      <c r="BN8375"/>
      <c r="BO8375"/>
      <c r="BP8375"/>
      <c r="BQ8375"/>
      <c r="BR8375"/>
      <c r="BS8375"/>
      <c r="BT8375"/>
      <c r="BU8375"/>
      <c r="BV8375"/>
      <c r="BW8375"/>
      <c r="BX8375"/>
      <c r="BY8375"/>
      <c r="BZ8375"/>
      <c r="CA8375"/>
      <c r="CB8375"/>
      <c r="CC8375"/>
      <c r="CD8375"/>
      <c r="CE8375"/>
      <c r="CF8375"/>
      <c r="CG8375"/>
      <c r="CH8375"/>
      <c r="CI8375"/>
      <c r="CJ8375"/>
      <c r="CK8375"/>
      <c r="CL8375"/>
      <c r="CM8375"/>
      <c r="CN8375"/>
      <c r="CO8375"/>
      <c r="CP8375"/>
      <c r="CQ8375"/>
      <c r="CR8375"/>
      <c r="CS8375"/>
      <c r="CT8375"/>
      <c r="CU8375"/>
      <c r="CV8375"/>
    </row>
    <row r="8376" spans="10:100" x14ac:dyDescent="0.25">
      <c r="J8376"/>
      <c r="K8376"/>
      <c r="L8376"/>
      <c r="M8376"/>
      <c r="N8376"/>
      <c r="O8376"/>
      <c r="P8376"/>
      <c r="Q8376"/>
      <c r="R8376"/>
      <c r="S8376"/>
      <c r="T8376"/>
      <c r="U8376"/>
      <c r="V8376"/>
      <c r="W8376"/>
      <c r="X8376"/>
      <c r="Y8376"/>
      <c r="Z8376"/>
      <c r="AA8376"/>
      <c r="AB8376"/>
      <c r="AC8376"/>
      <c r="AD8376"/>
      <c r="AE8376"/>
      <c r="AF8376"/>
      <c r="AG8376"/>
      <c r="AH8376"/>
      <c r="AI8376"/>
      <c r="AJ8376"/>
      <c r="AK8376"/>
      <c r="AL8376"/>
      <c r="AM8376"/>
      <c r="AN8376"/>
      <c r="AO8376"/>
      <c r="AP8376"/>
      <c r="AQ8376"/>
      <c r="AR8376"/>
      <c r="AS8376"/>
      <c r="AT8376"/>
      <c r="AU8376"/>
      <c r="AV8376"/>
      <c r="AW8376"/>
      <c r="AX8376"/>
      <c r="AY8376"/>
      <c r="AZ8376"/>
      <c r="BA8376"/>
      <c r="BB8376"/>
      <c r="BC8376"/>
      <c r="BD8376"/>
      <c r="BE8376"/>
      <c r="BF8376"/>
      <c r="BG8376"/>
      <c r="BH8376"/>
      <c r="BI8376"/>
      <c r="BJ8376"/>
      <c r="BK8376"/>
      <c r="BL8376"/>
      <c r="BM8376"/>
      <c r="BN8376"/>
      <c r="BO8376"/>
      <c r="BP8376"/>
      <c r="BQ8376"/>
      <c r="BR8376"/>
      <c r="BS8376"/>
      <c r="BT8376"/>
      <c r="BU8376"/>
      <c r="BV8376"/>
      <c r="BW8376"/>
      <c r="BX8376"/>
      <c r="BY8376"/>
      <c r="BZ8376"/>
      <c r="CA8376"/>
      <c r="CB8376"/>
      <c r="CC8376"/>
      <c r="CD8376"/>
      <c r="CE8376"/>
      <c r="CF8376"/>
      <c r="CG8376"/>
      <c r="CH8376"/>
      <c r="CI8376"/>
      <c r="CJ8376"/>
      <c r="CK8376"/>
      <c r="CL8376"/>
      <c r="CM8376"/>
      <c r="CN8376"/>
      <c r="CO8376"/>
      <c r="CP8376"/>
      <c r="CQ8376"/>
      <c r="CR8376"/>
      <c r="CS8376"/>
      <c r="CT8376"/>
      <c r="CU8376"/>
      <c r="CV8376"/>
    </row>
    <row r="8377" spans="10:100" x14ac:dyDescent="0.25">
      <c r="J8377"/>
      <c r="K8377"/>
      <c r="L8377"/>
      <c r="M8377"/>
      <c r="N8377"/>
      <c r="O8377"/>
      <c r="P8377"/>
      <c r="Q8377"/>
      <c r="R8377"/>
      <c r="S8377"/>
      <c r="T8377"/>
      <c r="U8377"/>
      <c r="V8377"/>
      <c r="W8377"/>
      <c r="X8377"/>
      <c r="Y8377"/>
      <c r="Z8377"/>
      <c r="AA8377"/>
      <c r="AB8377"/>
      <c r="AC8377"/>
      <c r="AD8377"/>
      <c r="AE8377"/>
      <c r="AF8377"/>
      <c r="AG8377"/>
      <c r="AH8377"/>
      <c r="AI8377"/>
      <c r="AJ8377"/>
      <c r="AK8377"/>
      <c r="AL8377"/>
      <c r="AM8377"/>
      <c r="AN8377"/>
      <c r="AO8377"/>
      <c r="AP8377"/>
      <c r="AQ8377"/>
      <c r="AR8377"/>
      <c r="AS8377"/>
      <c r="AT8377"/>
      <c r="AU8377"/>
      <c r="AV8377"/>
      <c r="AW8377"/>
      <c r="AX8377"/>
      <c r="AY8377"/>
      <c r="AZ8377"/>
      <c r="BA8377"/>
      <c r="BB8377"/>
      <c r="BC8377"/>
      <c r="BD8377"/>
      <c r="BE8377"/>
      <c r="BF8377"/>
      <c r="BG8377"/>
      <c r="BH8377"/>
      <c r="BI8377"/>
      <c r="BJ8377"/>
      <c r="BK8377"/>
      <c r="BL8377"/>
      <c r="BM8377"/>
      <c r="BN8377"/>
      <c r="BO8377"/>
      <c r="BP8377"/>
      <c r="BQ8377"/>
      <c r="BR8377"/>
      <c r="BS8377"/>
      <c r="BT8377"/>
      <c r="BU8377"/>
      <c r="BV8377"/>
      <c r="BW8377"/>
      <c r="BX8377"/>
      <c r="BY8377"/>
      <c r="BZ8377"/>
      <c r="CA8377"/>
      <c r="CB8377"/>
      <c r="CC8377"/>
      <c r="CD8377"/>
      <c r="CE8377"/>
      <c r="CF8377"/>
      <c r="CG8377"/>
      <c r="CH8377"/>
      <c r="CI8377"/>
      <c r="CJ8377"/>
      <c r="CK8377"/>
      <c r="CL8377"/>
      <c r="CM8377"/>
      <c r="CN8377"/>
      <c r="CO8377"/>
      <c r="CP8377"/>
      <c r="CQ8377"/>
      <c r="CR8377"/>
      <c r="CS8377"/>
      <c r="CT8377"/>
      <c r="CU8377"/>
      <c r="CV8377"/>
    </row>
    <row r="8378" spans="10:100" x14ac:dyDescent="0.25">
      <c r="J8378"/>
      <c r="K8378"/>
      <c r="L8378"/>
      <c r="M8378"/>
      <c r="N8378"/>
      <c r="O8378"/>
      <c r="P8378"/>
      <c r="Q8378"/>
      <c r="R8378"/>
      <c r="S8378"/>
      <c r="T8378"/>
      <c r="U8378"/>
      <c r="V8378"/>
      <c r="W8378"/>
      <c r="X8378"/>
      <c r="Y8378"/>
      <c r="Z8378"/>
      <c r="AA8378"/>
      <c r="AB8378"/>
      <c r="AC8378"/>
      <c r="AD8378"/>
      <c r="AE8378"/>
      <c r="AF8378"/>
      <c r="AG8378"/>
      <c r="AH8378"/>
      <c r="AI8378"/>
      <c r="AJ8378"/>
      <c r="AK8378"/>
      <c r="AL8378"/>
      <c r="AM8378"/>
      <c r="AN8378"/>
      <c r="AO8378"/>
      <c r="AP8378"/>
      <c r="AQ8378"/>
      <c r="AR8378"/>
      <c r="AS8378"/>
      <c r="AT8378"/>
      <c r="AU8378"/>
      <c r="AV8378"/>
      <c r="AW8378"/>
      <c r="AX8378"/>
      <c r="AY8378"/>
      <c r="AZ8378"/>
      <c r="BA8378"/>
      <c r="BB8378"/>
      <c r="BC8378"/>
      <c r="BD8378"/>
      <c r="BE8378"/>
      <c r="BF8378"/>
      <c r="BG8378"/>
      <c r="BH8378"/>
      <c r="BI8378"/>
      <c r="BJ8378"/>
      <c r="BK8378"/>
      <c r="BL8378"/>
      <c r="BM8378"/>
      <c r="BN8378"/>
      <c r="BO8378"/>
      <c r="BP8378"/>
      <c r="BQ8378"/>
      <c r="BR8378"/>
      <c r="BS8378"/>
      <c r="BT8378"/>
      <c r="BU8378"/>
      <c r="BV8378"/>
      <c r="BW8378"/>
      <c r="BX8378"/>
      <c r="BY8378"/>
      <c r="BZ8378"/>
      <c r="CA8378"/>
      <c r="CB8378"/>
      <c r="CC8378"/>
      <c r="CD8378"/>
      <c r="CE8378"/>
      <c r="CF8378"/>
      <c r="CG8378"/>
      <c r="CH8378"/>
      <c r="CI8378"/>
      <c r="CJ8378"/>
      <c r="CK8378"/>
      <c r="CL8378"/>
      <c r="CM8378"/>
      <c r="CN8378"/>
      <c r="CO8378"/>
      <c r="CP8378"/>
      <c r="CQ8378"/>
      <c r="CR8378"/>
      <c r="CS8378"/>
      <c r="CT8378"/>
      <c r="CU8378"/>
      <c r="CV8378"/>
    </row>
    <row r="8379" spans="10:100" x14ac:dyDescent="0.25">
      <c r="J8379"/>
      <c r="K8379"/>
      <c r="L8379"/>
      <c r="M8379"/>
      <c r="N8379"/>
      <c r="O8379"/>
      <c r="P8379"/>
      <c r="Q8379"/>
      <c r="R8379"/>
      <c r="S8379"/>
      <c r="T8379"/>
      <c r="U8379"/>
      <c r="V8379"/>
      <c r="W8379"/>
      <c r="X8379"/>
      <c r="Y8379"/>
      <c r="Z8379"/>
      <c r="AA8379"/>
      <c r="AB8379"/>
      <c r="AC8379"/>
      <c r="AD8379"/>
      <c r="AE8379"/>
      <c r="AF8379"/>
      <c r="AG8379"/>
      <c r="AH8379"/>
      <c r="AI8379"/>
      <c r="AJ8379"/>
      <c r="AK8379"/>
      <c r="AL8379"/>
      <c r="AM8379"/>
      <c r="AN8379"/>
      <c r="AO8379"/>
      <c r="AP8379"/>
      <c r="AQ8379"/>
      <c r="AR8379"/>
      <c r="AS8379"/>
      <c r="AT8379"/>
      <c r="AU8379"/>
      <c r="AV8379"/>
      <c r="AW8379"/>
      <c r="AX8379"/>
      <c r="AY8379"/>
      <c r="AZ8379"/>
      <c r="BA8379"/>
      <c r="BB8379"/>
      <c r="BC8379"/>
      <c r="BD8379"/>
      <c r="BE8379"/>
      <c r="BF8379"/>
      <c r="BG8379"/>
      <c r="BH8379"/>
      <c r="BI8379"/>
      <c r="BJ8379"/>
      <c r="BK8379"/>
      <c r="BL8379"/>
      <c r="BM8379"/>
      <c r="BN8379"/>
      <c r="BO8379"/>
      <c r="BP8379"/>
      <c r="BQ8379"/>
      <c r="BR8379"/>
      <c r="BS8379"/>
      <c r="BT8379"/>
      <c r="BU8379"/>
      <c r="BV8379"/>
      <c r="BW8379"/>
      <c r="BX8379"/>
      <c r="BY8379"/>
      <c r="BZ8379"/>
      <c r="CA8379"/>
      <c r="CB8379"/>
      <c r="CC8379"/>
      <c r="CD8379"/>
      <c r="CE8379"/>
      <c r="CF8379"/>
      <c r="CG8379"/>
      <c r="CH8379"/>
      <c r="CI8379"/>
      <c r="CJ8379"/>
      <c r="CK8379"/>
      <c r="CL8379"/>
      <c r="CM8379"/>
      <c r="CN8379"/>
      <c r="CO8379"/>
      <c r="CP8379"/>
      <c r="CQ8379"/>
      <c r="CR8379"/>
      <c r="CS8379"/>
      <c r="CT8379"/>
      <c r="CU8379"/>
      <c r="CV8379"/>
    </row>
    <row r="8380" spans="10:100" x14ac:dyDescent="0.25">
      <c r="J8380"/>
      <c r="K8380"/>
      <c r="L8380"/>
      <c r="M8380"/>
      <c r="N8380"/>
      <c r="O8380"/>
      <c r="P8380"/>
      <c r="Q8380"/>
      <c r="R8380"/>
      <c r="S8380"/>
      <c r="T8380"/>
      <c r="U8380"/>
      <c r="V8380"/>
      <c r="W8380"/>
      <c r="X8380"/>
      <c r="Y8380"/>
      <c r="Z8380"/>
      <c r="AA8380"/>
      <c r="AB8380"/>
      <c r="AC8380"/>
      <c r="AD8380"/>
      <c r="AE8380"/>
      <c r="AF8380"/>
      <c r="AG8380"/>
      <c r="AH8380"/>
      <c r="AI8380"/>
      <c r="AJ8380"/>
      <c r="AK8380"/>
      <c r="AL8380"/>
      <c r="AM8380"/>
      <c r="AN8380"/>
      <c r="AO8380"/>
      <c r="AP8380"/>
      <c r="AQ8380"/>
      <c r="AR8380"/>
      <c r="AS8380"/>
      <c r="AT8380"/>
      <c r="AU8380"/>
      <c r="AV8380"/>
      <c r="AW8380"/>
      <c r="AX8380"/>
      <c r="AY8380"/>
      <c r="AZ8380"/>
      <c r="BA8380"/>
      <c r="BB8380"/>
      <c r="BC8380"/>
      <c r="BD8380"/>
      <c r="BE8380"/>
      <c r="BF8380"/>
      <c r="BG8380"/>
      <c r="BH8380"/>
      <c r="BI8380"/>
      <c r="BJ8380"/>
      <c r="BK8380"/>
      <c r="BL8380"/>
      <c r="BM8380"/>
      <c r="BN8380"/>
      <c r="BO8380"/>
      <c r="BP8380"/>
      <c r="BQ8380"/>
      <c r="BR8380"/>
      <c r="BS8380"/>
      <c r="BT8380"/>
      <c r="BU8380"/>
      <c r="BV8380"/>
      <c r="BW8380"/>
      <c r="BX8380"/>
      <c r="BY8380"/>
      <c r="BZ8380"/>
      <c r="CA8380"/>
      <c r="CB8380"/>
      <c r="CC8380"/>
      <c r="CD8380"/>
      <c r="CE8380"/>
      <c r="CF8380"/>
      <c r="CG8380"/>
      <c r="CH8380"/>
      <c r="CI8380"/>
      <c r="CJ8380"/>
      <c r="CK8380"/>
      <c r="CL8380"/>
      <c r="CM8380"/>
      <c r="CN8380"/>
      <c r="CO8380"/>
      <c r="CP8380"/>
      <c r="CQ8380"/>
      <c r="CR8380"/>
      <c r="CS8380"/>
      <c r="CT8380"/>
      <c r="CU8380"/>
      <c r="CV8380"/>
    </row>
    <row r="8381" spans="10:100" x14ac:dyDescent="0.25">
      <c r="J8381"/>
      <c r="K8381"/>
      <c r="L8381"/>
      <c r="M8381"/>
      <c r="N8381"/>
      <c r="O8381"/>
      <c r="P8381"/>
      <c r="Q8381"/>
      <c r="R8381"/>
      <c r="S8381"/>
      <c r="T8381"/>
      <c r="U8381"/>
      <c r="V8381"/>
      <c r="W8381"/>
      <c r="X8381"/>
      <c r="Y8381"/>
      <c r="Z8381"/>
      <c r="AA8381"/>
      <c r="AB8381"/>
      <c r="AC8381"/>
      <c r="AD8381"/>
      <c r="AE8381"/>
      <c r="AF8381"/>
      <c r="AG8381"/>
      <c r="AH8381"/>
      <c r="AI8381"/>
      <c r="AJ8381"/>
      <c r="AK8381"/>
      <c r="AL8381"/>
      <c r="AM8381"/>
      <c r="AN8381"/>
      <c r="AO8381"/>
      <c r="AP8381"/>
      <c r="AQ8381"/>
      <c r="AR8381"/>
      <c r="AS8381"/>
      <c r="AT8381"/>
      <c r="AU8381"/>
      <c r="AV8381"/>
      <c r="AW8381"/>
      <c r="AX8381"/>
      <c r="AY8381"/>
      <c r="AZ8381"/>
      <c r="BA8381"/>
      <c r="BB8381"/>
      <c r="BC8381"/>
      <c r="BD8381"/>
      <c r="BE8381"/>
      <c r="BF8381"/>
      <c r="BG8381"/>
      <c r="BH8381"/>
      <c r="BI8381"/>
      <c r="BJ8381"/>
      <c r="BK8381"/>
      <c r="BL8381"/>
      <c r="BM8381"/>
      <c r="BN8381"/>
      <c r="BO8381"/>
      <c r="BP8381"/>
      <c r="BQ8381"/>
      <c r="BR8381"/>
      <c r="BS8381"/>
      <c r="BT8381"/>
      <c r="BU8381"/>
      <c r="BV8381"/>
      <c r="BW8381"/>
      <c r="BX8381"/>
      <c r="BY8381"/>
      <c r="BZ8381"/>
      <c r="CA8381"/>
      <c r="CB8381"/>
      <c r="CC8381"/>
      <c r="CD8381"/>
      <c r="CE8381"/>
      <c r="CF8381"/>
      <c r="CG8381"/>
      <c r="CH8381"/>
      <c r="CI8381"/>
      <c r="CJ8381"/>
      <c r="CK8381"/>
      <c r="CL8381"/>
      <c r="CM8381"/>
      <c r="CN8381"/>
      <c r="CO8381"/>
      <c r="CP8381"/>
      <c r="CQ8381"/>
      <c r="CR8381"/>
      <c r="CS8381"/>
      <c r="CT8381"/>
      <c r="CU8381"/>
      <c r="CV8381"/>
    </row>
    <row r="8382" spans="10:100" x14ac:dyDescent="0.25">
      <c r="J8382"/>
      <c r="K8382"/>
      <c r="L8382"/>
      <c r="M8382"/>
      <c r="N8382"/>
      <c r="O8382"/>
      <c r="P8382"/>
      <c r="Q8382"/>
      <c r="R8382"/>
      <c r="S8382"/>
      <c r="T8382"/>
      <c r="U8382"/>
      <c r="V8382"/>
      <c r="W8382"/>
      <c r="X8382"/>
      <c r="Y8382"/>
      <c r="Z8382"/>
      <c r="AA8382"/>
      <c r="AB8382"/>
      <c r="AC8382"/>
      <c r="AD8382"/>
      <c r="AE8382"/>
      <c r="AF8382"/>
      <c r="AG8382"/>
      <c r="AH8382"/>
      <c r="AI8382"/>
      <c r="AJ8382"/>
      <c r="AK8382"/>
      <c r="AL8382"/>
      <c r="AM8382"/>
      <c r="AN8382"/>
      <c r="AO8382"/>
      <c r="AP8382"/>
      <c r="AQ8382"/>
      <c r="AR8382"/>
      <c r="AS8382"/>
      <c r="AT8382"/>
      <c r="AU8382"/>
      <c r="AV8382"/>
      <c r="AW8382"/>
      <c r="AX8382"/>
      <c r="AY8382"/>
      <c r="AZ8382"/>
      <c r="BA8382"/>
      <c r="BB8382"/>
      <c r="BC8382"/>
      <c r="BD8382"/>
      <c r="BE8382"/>
      <c r="BF8382"/>
      <c r="BG8382"/>
      <c r="BH8382"/>
      <c r="BI8382"/>
      <c r="BJ8382"/>
      <c r="BK8382"/>
      <c r="BL8382"/>
      <c r="BM8382"/>
      <c r="BN8382"/>
      <c r="BO8382"/>
      <c r="BP8382"/>
      <c r="BQ8382"/>
      <c r="BR8382"/>
      <c r="BS8382"/>
      <c r="BT8382"/>
      <c r="BU8382"/>
      <c r="BV8382"/>
      <c r="BW8382"/>
      <c r="BX8382"/>
      <c r="BY8382"/>
      <c r="BZ8382"/>
      <c r="CA8382"/>
      <c r="CB8382"/>
      <c r="CC8382"/>
      <c r="CD8382"/>
      <c r="CE8382"/>
      <c r="CF8382"/>
      <c r="CG8382"/>
      <c r="CH8382"/>
      <c r="CI8382"/>
      <c r="CJ8382"/>
      <c r="CK8382"/>
      <c r="CL8382"/>
      <c r="CM8382"/>
      <c r="CN8382"/>
      <c r="CO8382"/>
      <c r="CP8382"/>
      <c r="CQ8382"/>
      <c r="CR8382"/>
      <c r="CS8382"/>
      <c r="CT8382"/>
      <c r="CU8382"/>
      <c r="CV8382"/>
    </row>
    <row r="8383" spans="10:100" x14ac:dyDescent="0.25">
      <c r="J8383"/>
      <c r="K8383"/>
      <c r="L8383"/>
      <c r="M8383"/>
      <c r="N8383"/>
      <c r="O8383"/>
      <c r="P8383"/>
      <c r="Q8383"/>
      <c r="R8383"/>
      <c r="S8383"/>
      <c r="T8383"/>
      <c r="U8383"/>
      <c r="V8383"/>
      <c r="W8383"/>
      <c r="X8383"/>
      <c r="Y8383"/>
      <c r="Z8383"/>
      <c r="AA8383"/>
      <c r="AB8383"/>
      <c r="AC8383"/>
      <c r="AD8383"/>
      <c r="AE8383"/>
      <c r="AF8383"/>
      <c r="AG8383"/>
      <c r="AH8383"/>
      <c r="AI8383"/>
      <c r="AJ8383"/>
      <c r="AK8383"/>
      <c r="AL8383"/>
      <c r="AM8383"/>
      <c r="AN8383"/>
      <c r="AO8383"/>
      <c r="AP8383"/>
      <c r="AQ8383"/>
      <c r="AR8383"/>
      <c r="AS8383"/>
      <c r="AT8383"/>
      <c r="AU8383"/>
      <c r="AV8383"/>
      <c r="AW8383"/>
      <c r="AX8383"/>
      <c r="AY8383"/>
      <c r="AZ8383"/>
      <c r="BA8383"/>
      <c r="BB8383"/>
      <c r="BC8383"/>
      <c r="BD8383"/>
      <c r="BE8383"/>
      <c r="BF8383"/>
      <c r="BG8383"/>
      <c r="BH8383"/>
      <c r="BI8383"/>
      <c r="BJ8383"/>
      <c r="BK8383"/>
      <c r="BL8383"/>
      <c r="BM8383"/>
      <c r="BN8383"/>
      <c r="BO8383"/>
      <c r="BP8383"/>
      <c r="BQ8383"/>
      <c r="BR8383"/>
      <c r="BS8383"/>
      <c r="BT8383"/>
      <c r="BU8383"/>
      <c r="BV8383"/>
      <c r="BW8383"/>
      <c r="BX8383"/>
      <c r="BY8383"/>
      <c r="BZ8383"/>
      <c r="CA8383"/>
      <c r="CB8383"/>
      <c r="CC8383"/>
      <c r="CD8383"/>
      <c r="CE8383"/>
      <c r="CF8383"/>
      <c r="CG8383"/>
      <c r="CH8383"/>
      <c r="CI8383"/>
      <c r="CJ8383"/>
      <c r="CK8383"/>
      <c r="CL8383"/>
      <c r="CM8383"/>
      <c r="CN8383"/>
      <c r="CO8383"/>
      <c r="CP8383"/>
      <c r="CQ8383"/>
      <c r="CR8383"/>
      <c r="CS8383"/>
      <c r="CT8383"/>
      <c r="CU8383"/>
      <c r="CV8383"/>
    </row>
    <row r="8384" spans="10:100" x14ac:dyDescent="0.25">
      <c r="J8384"/>
      <c r="K8384"/>
      <c r="L8384"/>
      <c r="M8384"/>
      <c r="N8384"/>
      <c r="O8384"/>
      <c r="P8384"/>
      <c r="Q8384"/>
      <c r="R8384"/>
      <c r="S8384"/>
      <c r="T8384"/>
      <c r="U8384"/>
      <c r="V8384"/>
      <c r="W8384"/>
      <c r="X8384"/>
      <c r="Y8384"/>
      <c r="Z8384"/>
      <c r="AA8384"/>
      <c r="AB8384"/>
      <c r="AC8384"/>
      <c r="AD8384"/>
      <c r="AE8384"/>
      <c r="AF8384"/>
      <c r="AG8384"/>
      <c r="AH8384"/>
      <c r="AI8384"/>
      <c r="AJ8384"/>
      <c r="AK8384"/>
      <c r="AL8384"/>
      <c r="AM8384"/>
      <c r="AN8384"/>
      <c r="AO8384"/>
      <c r="AP8384"/>
      <c r="AQ8384"/>
      <c r="AR8384"/>
      <c r="AS8384"/>
      <c r="AT8384"/>
      <c r="AU8384"/>
      <c r="AV8384"/>
      <c r="AW8384"/>
      <c r="AX8384"/>
      <c r="AY8384"/>
      <c r="AZ8384"/>
      <c r="BA8384"/>
      <c r="BB8384"/>
      <c r="BC8384"/>
      <c r="BD8384"/>
      <c r="BE8384"/>
      <c r="BF8384"/>
      <c r="BG8384"/>
      <c r="BH8384"/>
      <c r="BI8384"/>
      <c r="BJ8384"/>
      <c r="BK8384"/>
      <c r="BL8384"/>
      <c r="BM8384"/>
      <c r="BN8384"/>
      <c r="BO8384"/>
      <c r="BP8384"/>
      <c r="BQ8384"/>
      <c r="BR8384"/>
      <c r="BS8384"/>
      <c r="BT8384"/>
      <c r="BU8384"/>
      <c r="BV8384"/>
      <c r="BW8384"/>
      <c r="BX8384"/>
      <c r="BY8384"/>
      <c r="BZ8384"/>
      <c r="CA8384"/>
      <c r="CB8384"/>
      <c r="CC8384"/>
      <c r="CD8384"/>
      <c r="CE8384"/>
      <c r="CF8384"/>
      <c r="CG8384"/>
      <c r="CH8384"/>
      <c r="CI8384"/>
      <c r="CJ8384"/>
      <c r="CK8384"/>
      <c r="CL8384"/>
      <c r="CM8384"/>
      <c r="CN8384"/>
      <c r="CO8384"/>
      <c r="CP8384"/>
      <c r="CQ8384"/>
      <c r="CR8384"/>
      <c r="CS8384"/>
      <c r="CT8384"/>
      <c r="CU8384"/>
      <c r="CV8384"/>
    </row>
    <row r="8385" spans="10:100" x14ac:dyDescent="0.25">
      <c r="J8385"/>
      <c r="K8385"/>
      <c r="L8385"/>
      <c r="M8385"/>
      <c r="N8385"/>
      <c r="O8385"/>
      <c r="P8385"/>
      <c r="Q8385"/>
      <c r="R8385"/>
      <c r="S8385"/>
      <c r="T8385"/>
      <c r="U8385"/>
      <c r="V8385"/>
      <c r="W8385"/>
      <c r="X8385"/>
      <c r="Y8385"/>
      <c r="Z8385"/>
      <c r="AA8385"/>
      <c r="AB8385"/>
      <c r="AC8385"/>
      <c r="AD8385"/>
      <c r="AE8385"/>
      <c r="AF8385"/>
      <c r="AG8385"/>
      <c r="AH8385"/>
      <c r="AI8385"/>
      <c r="AJ8385"/>
      <c r="AK8385"/>
      <c r="AL8385"/>
      <c r="AM8385"/>
      <c r="AN8385"/>
      <c r="AO8385"/>
      <c r="AP8385"/>
      <c r="AQ8385"/>
      <c r="AR8385"/>
      <c r="AS8385"/>
      <c r="AT8385"/>
      <c r="AU8385"/>
      <c r="AV8385"/>
      <c r="AW8385"/>
      <c r="AX8385"/>
      <c r="AY8385"/>
      <c r="AZ8385"/>
      <c r="BA8385"/>
      <c r="BB8385"/>
      <c r="BC8385"/>
      <c r="BD8385"/>
      <c r="BE8385"/>
      <c r="BF8385"/>
      <c r="BG8385"/>
      <c r="BH8385"/>
      <c r="BI8385"/>
      <c r="BJ8385"/>
      <c r="BK8385"/>
      <c r="BL8385"/>
      <c r="BM8385"/>
      <c r="BN8385"/>
      <c r="BO8385"/>
      <c r="BP8385"/>
      <c r="BQ8385"/>
      <c r="BR8385"/>
      <c r="BS8385"/>
      <c r="BT8385"/>
      <c r="BU8385"/>
      <c r="BV8385"/>
      <c r="BW8385"/>
      <c r="BX8385"/>
      <c r="BY8385"/>
      <c r="BZ8385"/>
      <c r="CA8385"/>
      <c r="CB8385"/>
      <c r="CC8385"/>
      <c r="CD8385"/>
      <c r="CE8385"/>
      <c r="CF8385"/>
      <c r="CG8385"/>
      <c r="CH8385"/>
      <c r="CI8385"/>
      <c r="CJ8385"/>
      <c r="CK8385"/>
      <c r="CL8385"/>
      <c r="CM8385"/>
      <c r="CN8385"/>
      <c r="CO8385"/>
      <c r="CP8385"/>
      <c r="CQ8385"/>
      <c r="CR8385"/>
      <c r="CS8385"/>
      <c r="CT8385"/>
      <c r="CU8385"/>
      <c r="CV8385"/>
    </row>
    <row r="8386" spans="10:100" x14ac:dyDescent="0.25">
      <c r="J8386"/>
      <c r="K8386"/>
      <c r="L8386"/>
      <c r="M8386"/>
      <c r="N8386"/>
      <c r="O8386"/>
      <c r="P8386"/>
      <c r="Q8386"/>
      <c r="R8386"/>
      <c r="S8386"/>
      <c r="T8386"/>
      <c r="U8386"/>
      <c r="V8386"/>
      <c r="W8386"/>
      <c r="X8386"/>
      <c r="Y8386"/>
      <c r="Z8386"/>
      <c r="AA8386"/>
      <c r="AB8386"/>
      <c r="AC8386"/>
      <c r="AD8386"/>
      <c r="AE8386"/>
      <c r="AF8386"/>
      <c r="AG8386"/>
      <c r="AH8386"/>
      <c r="AI8386"/>
      <c r="AJ8386"/>
      <c r="AK8386"/>
      <c r="AL8386"/>
      <c r="AM8386"/>
      <c r="AN8386"/>
      <c r="AO8386"/>
      <c r="AP8386"/>
      <c r="AQ8386"/>
      <c r="AR8386"/>
      <c r="AS8386"/>
      <c r="AT8386"/>
      <c r="AU8386"/>
      <c r="AV8386"/>
      <c r="AW8386"/>
      <c r="AX8386"/>
      <c r="AY8386"/>
      <c r="AZ8386"/>
      <c r="BA8386"/>
      <c r="BB8386"/>
      <c r="BC8386"/>
      <c r="BD8386"/>
      <c r="BE8386"/>
      <c r="BF8386"/>
      <c r="BG8386"/>
      <c r="BH8386"/>
      <c r="BI8386"/>
      <c r="BJ8386"/>
      <c r="BK8386"/>
      <c r="BL8386"/>
      <c r="BM8386"/>
      <c r="BN8386"/>
      <c r="BO8386"/>
      <c r="BP8386"/>
      <c r="BQ8386"/>
      <c r="BR8386"/>
      <c r="BS8386"/>
      <c r="BT8386"/>
      <c r="BU8386"/>
      <c r="BV8386"/>
      <c r="BW8386"/>
      <c r="BX8386"/>
      <c r="BY8386"/>
      <c r="BZ8386"/>
      <c r="CA8386"/>
      <c r="CB8386"/>
      <c r="CC8386"/>
      <c r="CD8386"/>
      <c r="CE8386"/>
      <c r="CF8386"/>
      <c r="CG8386"/>
      <c r="CH8386"/>
      <c r="CI8386"/>
      <c r="CJ8386"/>
      <c r="CK8386"/>
      <c r="CL8386"/>
      <c r="CM8386"/>
      <c r="CN8386"/>
      <c r="CO8386"/>
      <c r="CP8386"/>
      <c r="CQ8386"/>
      <c r="CR8386"/>
      <c r="CS8386"/>
      <c r="CT8386"/>
      <c r="CU8386"/>
      <c r="CV8386"/>
    </row>
    <row r="8387" spans="10:100" x14ac:dyDescent="0.25">
      <c r="J8387"/>
      <c r="K8387"/>
      <c r="L8387"/>
      <c r="M8387"/>
      <c r="N8387"/>
      <c r="O8387"/>
      <c r="P8387"/>
      <c r="Q8387"/>
      <c r="R8387"/>
      <c r="S8387"/>
      <c r="T8387"/>
      <c r="U8387"/>
      <c r="V8387"/>
      <c r="W8387"/>
      <c r="X8387"/>
      <c r="Y8387"/>
      <c r="Z8387"/>
      <c r="AA8387"/>
      <c r="AB8387"/>
      <c r="AC8387"/>
      <c r="AD8387"/>
      <c r="AE8387"/>
      <c r="AF8387"/>
      <c r="AG8387"/>
      <c r="AH8387"/>
      <c r="AI8387"/>
      <c r="AJ8387"/>
      <c r="AK8387"/>
      <c r="AL8387"/>
      <c r="AM8387"/>
      <c r="AN8387"/>
      <c r="AO8387"/>
      <c r="AP8387"/>
      <c r="AQ8387"/>
      <c r="AR8387"/>
      <c r="AS8387"/>
      <c r="AT8387"/>
      <c r="AU8387"/>
      <c r="AV8387"/>
      <c r="AW8387"/>
      <c r="AX8387"/>
      <c r="AY8387"/>
      <c r="AZ8387"/>
      <c r="BA8387"/>
      <c r="BB8387"/>
      <c r="BC8387"/>
      <c r="BD8387"/>
      <c r="BE8387"/>
      <c r="BF8387"/>
      <c r="BG8387"/>
      <c r="BH8387"/>
      <c r="BI8387"/>
      <c r="BJ8387"/>
      <c r="BK8387"/>
      <c r="BL8387"/>
      <c r="BM8387"/>
      <c r="BN8387"/>
      <c r="BO8387"/>
      <c r="BP8387"/>
      <c r="BQ8387"/>
      <c r="BR8387"/>
      <c r="BS8387"/>
      <c r="BT8387"/>
      <c r="BU8387"/>
      <c r="BV8387"/>
      <c r="BW8387"/>
      <c r="BX8387"/>
      <c r="BY8387"/>
      <c r="BZ8387"/>
      <c r="CA8387"/>
      <c r="CB8387"/>
      <c r="CC8387"/>
      <c r="CD8387"/>
      <c r="CE8387"/>
      <c r="CF8387"/>
      <c r="CG8387"/>
      <c r="CH8387"/>
      <c r="CI8387"/>
      <c r="CJ8387"/>
      <c r="CK8387"/>
      <c r="CL8387"/>
      <c r="CM8387"/>
      <c r="CN8387"/>
      <c r="CO8387"/>
      <c r="CP8387"/>
      <c r="CQ8387"/>
      <c r="CR8387"/>
      <c r="CS8387"/>
      <c r="CT8387"/>
      <c r="CU8387"/>
      <c r="CV8387"/>
    </row>
    <row r="8388" spans="10:100" x14ac:dyDescent="0.25">
      <c r="J8388"/>
      <c r="K8388"/>
      <c r="L8388"/>
      <c r="M8388"/>
      <c r="N8388"/>
      <c r="O8388"/>
      <c r="P8388"/>
      <c r="Q8388"/>
      <c r="R8388"/>
      <c r="S8388"/>
      <c r="T8388"/>
      <c r="U8388"/>
      <c r="V8388"/>
      <c r="W8388"/>
      <c r="X8388"/>
      <c r="Y8388"/>
      <c r="Z8388"/>
      <c r="AA8388"/>
      <c r="AB8388"/>
      <c r="AC8388"/>
      <c r="AD8388"/>
      <c r="AE8388"/>
      <c r="AF8388"/>
      <c r="AG8388"/>
      <c r="AH8388"/>
      <c r="AI8388"/>
      <c r="AJ8388"/>
      <c r="AK8388"/>
      <c r="AL8388"/>
      <c r="AM8388"/>
      <c r="AN8388"/>
      <c r="AO8388"/>
      <c r="AP8388"/>
      <c r="AQ8388"/>
      <c r="AR8388"/>
      <c r="AS8388"/>
      <c r="AT8388"/>
      <c r="AU8388"/>
      <c r="AV8388"/>
      <c r="AW8388"/>
      <c r="AX8388"/>
      <c r="AY8388"/>
      <c r="AZ8388"/>
      <c r="BA8388"/>
      <c r="BB8388"/>
      <c r="BC8388"/>
      <c r="BD8388"/>
      <c r="BE8388"/>
      <c r="BF8388"/>
      <c r="BG8388"/>
      <c r="BH8388"/>
      <c r="BI8388"/>
      <c r="BJ8388"/>
      <c r="BK8388"/>
      <c r="BL8388"/>
      <c r="BM8388"/>
      <c r="BN8388"/>
      <c r="BO8388"/>
      <c r="BP8388"/>
      <c r="BQ8388"/>
      <c r="BR8388"/>
      <c r="BS8388"/>
      <c r="BT8388"/>
      <c r="BU8388"/>
      <c r="BV8388"/>
      <c r="BW8388"/>
      <c r="BX8388"/>
      <c r="BY8388"/>
      <c r="BZ8388"/>
      <c r="CA8388"/>
      <c r="CB8388"/>
      <c r="CC8388"/>
      <c r="CD8388"/>
      <c r="CE8388"/>
      <c r="CF8388"/>
      <c r="CG8388"/>
      <c r="CH8388"/>
      <c r="CI8388"/>
      <c r="CJ8388"/>
      <c r="CK8388"/>
      <c r="CL8388"/>
      <c r="CM8388"/>
      <c r="CN8388"/>
      <c r="CO8388"/>
      <c r="CP8388"/>
      <c r="CQ8388"/>
      <c r="CR8388"/>
      <c r="CS8388"/>
      <c r="CT8388"/>
      <c r="CU8388"/>
      <c r="CV8388"/>
    </row>
    <row r="8389" spans="10:100" x14ac:dyDescent="0.25">
      <c r="J8389"/>
      <c r="K8389"/>
      <c r="L8389"/>
      <c r="M8389"/>
      <c r="N8389"/>
      <c r="O8389"/>
      <c r="P8389"/>
      <c r="Q8389"/>
      <c r="R8389"/>
      <c r="S8389"/>
      <c r="T8389"/>
      <c r="U8389"/>
      <c r="V8389"/>
      <c r="W8389"/>
      <c r="X8389"/>
      <c r="Y8389"/>
      <c r="Z8389"/>
      <c r="AA8389"/>
      <c r="AB8389"/>
      <c r="AC8389"/>
      <c r="AD8389"/>
      <c r="AE8389"/>
      <c r="AF8389"/>
      <c r="AG8389"/>
      <c r="AH8389"/>
      <c r="AI8389"/>
      <c r="AJ8389"/>
      <c r="AK8389"/>
      <c r="AL8389"/>
      <c r="AM8389"/>
      <c r="AN8389"/>
      <c r="AO8389"/>
      <c r="AP8389"/>
      <c r="AQ8389"/>
      <c r="AR8389"/>
      <c r="AS8389"/>
      <c r="AT8389"/>
      <c r="AU8389"/>
      <c r="AV8389"/>
      <c r="AW8389"/>
      <c r="AX8389"/>
      <c r="AY8389"/>
      <c r="AZ8389"/>
      <c r="BA8389"/>
      <c r="BB8389"/>
      <c r="BC8389"/>
      <c r="BD8389"/>
      <c r="BE8389"/>
      <c r="BF8389"/>
      <c r="BG8389"/>
      <c r="BH8389"/>
      <c r="BI8389"/>
      <c r="BJ8389"/>
      <c r="BK8389"/>
      <c r="BL8389"/>
      <c r="BM8389"/>
      <c r="BN8389"/>
      <c r="BO8389"/>
      <c r="BP8389"/>
      <c r="BQ8389"/>
      <c r="BR8389"/>
      <c r="BS8389"/>
      <c r="BT8389"/>
      <c r="BU8389"/>
      <c r="BV8389"/>
      <c r="BW8389"/>
      <c r="BX8389"/>
      <c r="BY8389"/>
      <c r="BZ8389"/>
      <c r="CA8389"/>
      <c r="CB8389"/>
      <c r="CC8389"/>
      <c r="CD8389"/>
      <c r="CE8389"/>
      <c r="CF8389"/>
      <c r="CG8389"/>
      <c r="CH8389"/>
      <c r="CI8389"/>
      <c r="CJ8389"/>
      <c r="CK8389"/>
      <c r="CL8389"/>
      <c r="CM8389"/>
      <c r="CN8389"/>
      <c r="CO8389"/>
      <c r="CP8389"/>
      <c r="CQ8389"/>
      <c r="CR8389"/>
      <c r="CS8389"/>
      <c r="CT8389"/>
      <c r="CU8389"/>
      <c r="CV8389"/>
    </row>
    <row r="8390" spans="10:100" x14ac:dyDescent="0.25">
      <c r="J8390"/>
      <c r="K8390"/>
      <c r="L8390"/>
      <c r="M8390"/>
      <c r="N8390"/>
      <c r="O8390"/>
      <c r="P8390"/>
      <c r="Q8390"/>
      <c r="R8390"/>
      <c r="S8390"/>
      <c r="T8390"/>
      <c r="U8390"/>
      <c r="V8390"/>
      <c r="W8390"/>
      <c r="X8390"/>
      <c r="Y8390"/>
      <c r="Z8390"/>
      <c r="AA8390"/>
      <c r="AB8390"/>
      <c r="AC8390"/>
      <c r="AD8390"/>
      <c r="AE8390"/>
      <c r="AF8390"/>
      <c r="AG8390"/>
      <c r="AH8390"/>
      <c r="AI8390"/>
      <c r="AJ8390"/>
      <c r="AK8390"/>
      <c r="AL8390"/>
      <c r="AM8390"/>
      <c r="AN8390"/>
      <c r="AO8390"/>
      <c r="AP8390"/>
      <c r="AQ8390"/>
      <c r="AR8390"/>
      <c r="AS8390"/>
      <c r="AT8390"/>
      <c r="AU8390"/>
      <c r="AV8390"/>
      <c r="AW8390"/>
      <c r="AX8390"/>
      <c r="AY8390"/>
      <c r="AZ8390"/>
      <c r="BA8390"/>
      <c r="BB8390"/>
      <c r="BC8390"/>
      <c r="BD8390"/>
      <c r="BE8390"/>
      <c r="BF8390"/>
      <c r="BG8390"/>
      <c r="BH8390"/>
      <c r="BI8390"/>
      <c r="BJ8390"/>
      <c r="BK8390"/>
      <c r="BL8390"/>
      <c r="BM8390"/>
      <c r="BN8390"/>
      <c r="BO8390"/>
      <c r="BP8390"/>
      <c r="BQ8390"/>
      <c r="BR8390"/>
      <c r="BS8390"/>
      <c r="BT8390"/>
      <c r="BU8390"/>
      <c r="BV8390"/>
      <c r="BW8390"/>
      <c r="BX8390"/>
      <c r="BY8390"/>
      <c r="BZ8390"/>
      <c r="CA8390"/>
      <c r="CB8390"/>
      <c r="CC8390"/>
      <c r="CD8390"/>
      <c r="CE8390"/>
      <c r="CF8390"/>
      <c r="CG8390"/>
      <c r="CH8390"/>
      <c r="CI8390"/>
      <c r="CJ8390"/>
      <c r="CK8390"/>
      <c r="CL8390"/>
      <c r="CM8390"/>
      <c r="CN8390"/>
      <c r="CO8390"/>
      <c r="CP8390"/>
      <c r="CQ8390"/>
      <c r="CR8390"/>
      <c r="CS8390"/>
      <c r="CT8390"/>
      <c r="CU8390"/>
      <c r="CV8390"/>
    </row>
    <row r="8391" spans="10:100" x14ac:dyDescent="0.25">
      <c r="J8391"/>
      <c r="K8391"/>
      <c r="L8391"/>
      <c r="M8391"/>
      <c r="N8391"/>
      <c r="O8391"/>
      <c r="P8391"/>
      <c r="Q8391"/>
      <c r="R8391"/>
      <c r="S8391"/>
      <c r="T8391"/>
      <c r="U8391"/>
      <c r="V8391"/>
      <c r="W8391"/>
      <c r="X8391"/>
      <c r="Y8391"/>
      <c r="Z8391"/>
      <c r="AA8391"/>
      <c r="AB8391"/>
      <c r="AC8391"/>
      <c r="AD8391"/>
      <c r="AE8391"/>
      <c r="AF8391"/>
      <c r="AG8391"/>
      <c r="AH8391"/>
      <c r="AI8391"/>
      <c r="AJ8391"/>
      <c r="AK8391"/>
      <c r="AL8391"/>
      <c r="AM8391"/>
      <c r="AN8391"/>
      <c r="AO8391"/>
      <c r="AP8391"/>
      <c r="AQ8391"/>
      <c r="AR8391"/>
      <c r="AS8391"/>
      <c r="AT8391"/>
      <c r="AU8391"/>
      <c r="AV8391"/>
      <c r="AW8391"/>
      <c r="AX8391"/>
      <c r="AY8391"/>
      <c r="AZ8391"/>
      <c r="BA8391"/>
      <c r="BB8391"/>
      <c r="BC8391"/>
      <c r="BD8391"/>
      <c r="BE8391"/>
      <c r="BF8391"/>
      <c r="BG8391"/>
      <c r="BH8391"/>
      <c r="BI8391"/>
      <c r="BJ8391"/>
      <c r="BK8391"/>
      <c r="BL8391"/>
      <c r="BM8391"/>
      <c r="BN8391"/>
      <c r="BO8391"/>
      <c r="BP8391"/>
      <c r="BQ8391"/>
      <c r="BR8391"/>
      <c r="BS8391"/>
      <c r="BT8391"/>
      <c r="BU8391"/>
      <c r="BV8391"/>
      <c r="BW8391"/>
      <c r="BX8391"/>
      <c r="BY8391"/>
      <c r="BZ8391"/>
      <c r="CA8391"/>
      <c r="CB8391"/>
      <c r="CC8391"/>
      <c r="CD8391"/>
      <c r="CE8391"/>
      <c r="CF8391"/>
      <c r="CG8391"/>
      <c r="CH8391"/>
      <c r="CI8391"/>
      <c r="CJ8391"/>
      <c r="CK8391"/>
      <c r="CL8391"/>
      <c r="CM8391"/>
      <c r="CN8391"/>
      <c r="CO8391"/>
      <c r="CP8391"/>
      <c r="CQ8391"/>
      <c r="CR8391"/>
      <c r="CS8391"/>
      <c r="CT8391"/>
      <c r="CU8391"/>
      <c r="CV8391"/>
    </row>
    <row r="8392" spans="10:100" x14ac:dyDescent="0.25">
      <c r="J8392"/>
      <c r="K8392"/>
      <c r="L8392"/>
      <c r="M8392"/>
      <c r="N8392"/>
      <c r="O8392"/>
      <c r="P8392"/>
      <c r="Q8392"/>
      <c r="R8392"/>
      <c r="S8392"/>
      <c r="T8392"/>
      <c r="U8392"/>
      <c r="V8392"/>
      <c r="W8392"/>
      <c r="X8392"/>
      <c r="Y8392"/>
      <c r="Z8392"/>
      <c r="AA8392"/>
      <c r="AB8392"/>
      <c r="AC8392"/>
      <c r="AD8392"/>
      <c r="AE8392"/>
      <c r="AF8392"/>
      <c r="AG8392"/>
      <c r="AH8392"/>
      <c r="AI8392"/>
      <c r="AJ8392"/>
      <c r="AK8392"/>
      <c r="AL8392"/>
      <c r="AM8392"/>
      <c r="AN8392"/>
      <c r="AO8392"/>
      <c r="AP8392"/>
      <c r="AQ8392"/>
      <c r="AR8392"/>
      <c r="AS8392"/>
      <c r="AT8392"/>
      <c r="AU8392"/>
      <c r="AV8392"/>
      <c r="AW8392"/>
      <c r="AX8392"/>
      <c r="AY8392"/>
      <c r="AZ8392"/>
      <c r="BA8392"/>
      <c r="BB8392"/>
      <c r="BC8392"/>
      <c r="BD8392"/>
      <c r="BE8392"/>
      <c r="BF8392"/>
      <c r="BG8392"/>
      <c r="BH8392"/>
      <c r="BI8392"/>
      <c r="BJ8392"/>
      <c r="BK8392"/>
      <c r="BL8392"/>
      <c r="BM8392"/>
      <c r="BN8392"/>
      <c r="BO8392"/>
      <c r="BP8392"/>
      <c r="BQ8392"/>
      <c r="BR8392"/>
      <c r="BS8392"/>
      <c r="BT8392"/>
      <c r="BU8392"/>
      <c r="BV8392"/>
      <c r="BW8392"/>
      <c r="BX8392"/>
      <c r="BY8392"/>
      <c r="BZ8392"/>
      <c r="CA8392"/>
      <c r="CB8392"/>
      <c r="CC8392"/>
      <c r="CD8392"/>
      <c r="CE8392"/>
      <c r="CF8392"/>
      <c r="CG8392"/>
      <c r="CH8392"/>
      <c r="CI8392"/>
      <c r="CJ8392"/>
      <c r="CK8392"/>
      <c r="CL8392"/>
      <c r="CM8392"/>
      <c r="CN8392"/>
      <c r="CO8392"/>
      <c r="CP8392"/>
      <c r="CQ8392"/>
      <c r="CR8392"/>
      <c r="CS8392"/>
      <c r="CT8392"/>
      <c r="CU8392"/>
      <c r="CV8392"/>
    </row>
    <row r="8393" spans="10:100" x14ac:dyDescent="0.25">
      <c r="J8393"/>
      <c r="K8393"/>
      <c r="L8393"/>
      <c r="M8393"/>
      <c r="N8393"/>
      <c r="O8393"/>
      <c r="P8393"/>
      <c r="Q8393"/>
      <c r="R8393"/>
      <c r="S8393"/>
      <c r="T8393"/>
      <c r="U8393"/>
      <c r="V8393"/>
      <c r="W8393"/>
      <c r="X8393"/>
      <c r="Y8393"/>
      <c r="Z8393"/>
      <c r="AA8393"/>
      <c r="AB8393"/>
      <c r="AC8393"/>
      <c r="AD8393"/>
      <c r="AE8393"/>
      <c r="AF8393"/>
      <c r="AG8393"/>
      <c r="AH8393"/>
      <c r="AI8393"/>
      <c r="AJ8393"/>
      <c r="AK8393"/>
      <c r="AL8393"/>
      <c r="AM8393"/>
      <c r="AN8393"/>
      <c r="AO8393"/>
      <c r="AP8393"/>
      <c r="AQ8393"/>
      <c r="AR8393"/>
      <c r="AS8393"/>
      <c r="AT8393"/>
      <c r="AU8393"/>
      <c r="AV8393"/>
      <c r="AW8393"/>
      <c r="AX8393"/>
      <c r="AY8393"/>
      <c r="AZ8393"/>
      <c r="BA8393"/>
      <c r="BB8393"/>
      <c r="BC8393"/>
      <c r="BD8393"/>
      <c r="BE8393"/>
      <c r="BF8393"/>
      <c r="BG8393"/>
      <c r="BH8393"/>
      <c r="BI8393"/>
      <c r="BJ8393"/>
      <c r="BK8393"/>
      <c r="BL8393"/>
      <c r="BM8393"/>
      <c r="BN8393"/>
      <c r="BO8393"/>
      <c r="BP8393"/>
      <c r="BQ8393"/>
      <c r="BR8393"/>
      <c r="BS8393"/>
      <c r="BT8393"/>
      <c r="BU8393"/>
      <c r="BV8393"/>
      <c r="BW8393"/>
      <c r="BX8393"/>
      <c r="BY8393"/>
      <c r="BZ8393"/>
      <c r="CA8393"/>
      <c r="CB8393"/>
      <c r="CC8393"/>
      <c r="CD8393"/>
      <c r="CE8393"/>
      <c r="CF8393"/>
      <c r="CG8393"/>
      <c r="CH8393"/>
      <c r="CI8393"/>
      <c r="CJ8393"/>
      <c r="CK8393"/>
      <c r="CL8393"/>
      <c r="CM8393"/>
      <c r="CN8393"/>
      <c r="CO8393"/>
      <c r="CP8393"/>
      <c r="CQ8393"/>
      <c r="CR8393"/>
      <c r="CS8393"/>
      <c r="CT8393"/>
      <c r="CU8393"/>
      <c r="CV8393"/>
    </row>
    <row r="8394" spans="10:100" x14ac:dyDescent="0.25">
      <c r="J8394"/>
      <c r="K8394"/>
      <c r="L8394"/>
      <c r="M8394"/>
      <c r="N8394"/>
      <c r="O8394"/>
      <c r="P8394"/>
      <c r="Q8394"/>
      <c r="R8394"/>
      <c r="S8394"/>
      <c r="T8394"/>
      <c r="U8394"/>
      <c r="V8394"/>
      <c r="W8394"/>
      <c r="X8394"/>
      <c r="Y8394"/>
      <c r="Z8394"/>
      <c r="AA8394"/>
      <c r="AB8394"/>
      <c r="AC8394"/>
      <c r="AD8394"/>
      <c r="AE8394"/>
      <c r="AF8394"/>
      <c r="AG8394"/>
      <c r="AH8394"/>
      <c r="AI8394"/>
      <c r="AJ8394"/>
      <c r="AK8394"/>
      <c r="AL8394"/>
      <c r="AM8394"/>
      <c r="AN8394"/>
      <c r="AO8394"/>
      <c r="AP8394"/>
      <c r="AQ8394"/>
      <c r="AR8394"/>
      <c r="AS8394"/>
      <c r="AT8394"/>
      <c r="AU8394"/>
      <c r="AV8394"/>
      <c r="AW8394"/>
      <c r="AX8394"/>
      <c r="AY8394"/>
      <c r="AZ8394"/>
      <c r="BA8394"/>
      <c r="BB8394"/>
      <c r="BC8394"/>
      <c r="BD8394"/>
      <c r="BE8394"/>
      <c r="BF8394"/>
      <c r="BG8394"/>
      <c r="BH8394"/>
      <c r="BI8394"/>
      <c r="BJ8394"/>
      <c r="BK8394"/>
      <c r="BL8394"/>
      <c r="BM8394"/>
      <c r="BN8394"/>
      <c r="BO8394"/>
      <c r="BP8394"/>
      <c r="BQ8394"/>
      <c r="BR8394"/>
      <c r="BS8394"/>
      <c r="BT8394"/>
      <c r="BU8394"/>
      <c r="BV8394"/>
      <c r="BW8394"/>
      <c r="BX8394"/>
      <c r="BY8394"/>
      <c r="BZ8394"/>
      <c r="CA8394"/>
      <c r="CB8394"/>
      <c r="CC8394"/>
      <c r="CD8394"/>
      <c r="CE8394"/>
      <c r="CF8394"/>
      <c r="CG8394"/>
      <c r="CH8394"/>
      <c r="CI8394"/>
      <c r="CJ8394"/>
      <c r="CK8394"/>
      <c r="CL8394"/>
      <c r="CM8394"/>
      <c r="CN8394"/>
      <c r="CO8394"/>
      <c r="CP8394"/>
      <c r="CQ8394"/>
      <c r="CR8394"/>
      <c r="CS8394"/>
      <c r="CT8394"/>
      <c r="CU8394"/>
      <c r="CV8394"/>
    </row>
    <row r="8395" spans="10:100" x14ac:dyDescent="0.25">
      <c r="J8395"/>
      <c r="K8395"/>
      <c r="L8395"/>
      <c r="M8395"/>
      <c r="N8395"/>
      <c r="O8395"/>
      <c r="P8395"/>
      <c r="Q8395"/>
      <c r="R8395"/>
      <c r="S8395"/>
      <c r="T8395"/>
      <c r="U8395"/>
      <c r="V8395"/>
      <c r="W8395"/>
      <c r="X8395"/>
      <c r="Y8395"/>
      <c r="Z8395"/>
      <c r="AA8395"/>
      <c r="AB8395"/>
      <c r="AC8395"/>
      <c r="AD8395"/>
      <c r="AE8395"/>
      <c r="AF8395"/>
      <c r="AG8395"/>
      <c r="AH8395"/>
      <c r="AI8395"/>
      <c r="AJ8395"/>
      <c r="AK8395"/>
      <c r="AL8395"/>
      <c r="AM8395"/>
      <c r="AN8395"/>
      <c r="AO8395"/>
      <c r="AP8395"/>
      <c r="AQ8395"/>
      <c r="AR8395"/>
      <c r="AS8395"/>
      <c r="AT8395"/>
      <c r="AU8395"/>
      <c r="AV8395"/>
      <c r="AW8395"/>
      <c r="AX8395"/>
      <c r="AY8395"/>
      <c r="AZ8395"/>
      <c r="BA8395"/>
      <c r="BB8395"/>
      <c r="BC8395"/>
      <c r="BD8395"/>
      <c r="BE8395"/>
      <c r="BF8395"/>
      <c r="BG8395"/>
      <c r="BH8395"/>
      <c r="BI8395"/>
      <c r="BJ8395"/>
      <c r="BK8395"/>
      <c r="BL8395"/>
      <c r="BM8395"/>
      <c r="BN8395"/>
      <c r="BO8395"/>
      <c r="BP8395"/>
      <c r="BQ8395"/>
      <c r="BR8395"/>
      <c r="BS8395"/>
      <c r="BT8395"/>
      <c r="BU8395"/>
      <c r="BV8395"/>
      <c r="BW8395"/>
      <c r="BX8395"/>
      <c r="BY8395"/>
      <c r="BZ8395"/>
      <c r="CA8395"/>
      <c r="CB8395"/>
      <c r="CC8395"/>
      <c r="CD8395"/>
      <c r="CE8395"/>
      <c r="CF8395"/>
      <c r="CG8395"/>
      <c r="CH8395"/>
      <c r="CI8395"/>
      <c r="CJ8395"/>
      <c r="CK8395"/>
      <c r="CL8395"/>
      <c r="CM8395"/>
      <c r="CN8395"/>
      <c r="CO8395"/>
      <c r="CP8395"/>
      <c r="CQ8395"/>
      <c r="CR8395"/>
      <c r="CS8395"/>
      <c r="CT8395"/>
      <c r="CU8395"/>
      <c r="CV8395"/>
    </row>
    <row r="8396" spans="10:100" x14ac:dyDescent="0.25">
      <c r="J8396"/>
      <c r="K8396"/>
      <c r="L8396"/>
      <c r="M8396"/>
      <c r="N8396"/>
      <c r="O8396"/>
      <c r="P8396"/>
      <c r="Q8396"/>
      <c r="R8396"/>
      <c r="S8396"/>
      <c r="T8396"/>
      <c r="U8396"/>
      <c r="V8396"/>
      <c r="W8396"/>
      <c r="X8396"/>
      <c r="Y8396"/>
      <c r="Z8396"/>
      <c r="AA8396"/>
      <c r="AB8396"/>
      <c r="AC8396"/>
      <c r="AD8396"/>
      <c r="AE8396"/>
      <c r="AF8396"/>
      <c r="AG8396"/>
      <c r="AH8396"/>
      <c r="AI8396"/>
      <c r="AJ8396"/>
      <c r="AK8396"/>
      <c r="AL8396"/>
      <c r="AM8396"/>
      <c r="AN8396"/>
      <c r="AO8396"/>
      <c r="AP8396"/>
      <c r="AQ8396"/>
      <c r="AR8396"/>
      <c r="AS8396"/>
      <c r="AT8396"/>
      <c r="AU8396"/>
      <c r="AV8396"/>
      <c r="AW8396"/>
      <c r="AX8396"/>
      <c r="AY8396"/>
      <c r="AZ8396"/>
      <c r="BA8396"/>
      <c r="BB8396"/>
      <c r="BC8396"/>
      <c r="BD8396"/>
      <c r="BE8396"/>
      <c r="BF8396"/>
      <c r="BG8396"/>
      <c r="BH8396"/>
      <c r="BI8396"/>
      <c r="BJ8396"/>
      <c r="BK8396"/>
      <c r="BL8396"/>
      <c r="BM8396"/>
      <c r="BN8396"/>
      <c r="BO8396"/>
      <c r="BP8396"/>
      <c r="BQ8396"/>
      <c r="BR8396"/>
      <c r="BS8396"/>
      <c r="BT8396"/>
      <c r="BU8396"/>
      <c r="BV8396"/>
      <c r="BW8396"/>
      <c r="BX8396"/>
      <c r="BY8396"/>
      <c r="BZ8396"/>
      <c r="CA8396"/>
      <c r="CB8396"/>
      <c r="CC8396"/>
      <c r="CD8396"/>
      <c r="CE8396"/>
      <c r="CF8396"/>
      <c r="CG8396"/>
      <c r="CH8396"/>
      <c r="CI8396"/>
      <c r="CJ8396"/>
      <c r="CK8396"/>
      <c r="CL8396"/>
      <c r="CM8396"/>
      <c r="CN8396"/>
      <c r="CO8396"/>
      <c r="CP8396"/>
      <c r="CQ8396"/>
      <c r="CR8396"/>
      <c r="CS8396"/>
      <c r="CT8396"/>
      <c r="CU8396"/>
      <c r="CV8396"/>
    </row>
    <row r="8397" spans="10:100" x14ac:dyDescent="0.25">
      <c r="J8397"/>
      <c r="K8397"/>
      <c r="L8397"/>
      <c r="M8397"/>
      <c r="N8397"/>
      <c r="O8397"/>
      <c r="P8397"/>
      <c r="Q8397"/>
      <c r="R8397"/>
      <c r="S8397"/>
      <c r="T8397"/>
      <c r="U8397"/>
      <c r="V8397"/>
      <c r="W8397"/>
      <c r="X8397"/>
      <c r="Y8397"/>
      <c r="Z8397"/>
      <c r="AA8397"/>
      <c r="AB8397"/>
      <c r="AC8397"/>
      <c r="AD8397"/>
      <c r="AE8397"/>
      <c r="AF8397"/>
      <c r="AG8397"/>
      <c r="AH8397"/>
      <c r="AI8397"/>
      <c r="AJ8397"/>
      <c r="AK8397"/>
      <c r="AL8397"/>
      <c r="AM8397"/>
      <c r="AN8397"/>
      <c r="AO8397"/>
      <c r="AP8397"/>
      <c r="AQ8397"/>
      <c r="AR8397"/>
      <c r="AS8397"/>
      <c r="AT8397"/>
      <c r="AU8397"/>
      <c r="AV8397"/>
      <c r="AW8397"/>
      <c r="AX8397"/>
      <c r="AY8397"/>
      <c r="AZ8397"/>
      <c r="BA8397"/>
      <c r="BB8397"/>
      <c r="BC8397"/>
      <c r="BD8397"/>
      <c r="BE8397"/>
      <c r="BF8397"/>
      <c r="BG8397"/>
      <c r="BH8397"/>
      <c r="BI8397"/>
      <c r="BJ8397"/>
      <c r="BK8397"/>
      <c r="BL8397"/>
      <c r="BM8397"/>
      <c r="BN8397"/>
      <c r="BO8397"/>
      <c r="BP8397"/>
      <c r="BQ8397"/>
      <c r="BR8397"/>
      <c r="BS8397"/>
      <c r="BT8397"/>
      <c r="BU8397"/>
      <c r="BV8397"/>
      <c r="BW8397"/>
      <c r="BX8397"/>
      <c r="BY8397"/>
      <c r="BZ8397"/>
      <c r="CA8397"/>
      <c r="CB8397"/>
      <c r="CC8397"/>
      <c r="CD8397"/>
      <c r="CE8397"/>
      <c r="CF8397"/>
      <c r="CG8397"/>
      <c r="CH8397"/>
      <c r="CI8397"/>
      <c r="CJ8397"/>
      <c r="CK8397"/>
      <c r="CL8397"/>
      <c r="CM8397"/>
      <c r="CN8397"/>
      <c r="CO8397"/>
      <c r="CP8397"/>
      <c r="CQ8397"/>
      <c r="CR8397"/>
      <c r="CS8397"/>
      <c r="CT8397"/>
      <c r="CU8397"/>
      <c r="CV8397"/>
    </row>
    <row r="8398" spans="10:100" x14ac:dyDescent="0.25">
      <c r="J8398"/>
      <c r="K8398"/>
      <c r="L8398"/>
      <c r="M8398"/>
      <c r="N8398"/>
      <c r="O8398"/>
      <c r="P8398"/>
      <c r="Q8398"/>
      <c r="R8398"/>
      <c r="S8398"/>
      <c r="T8398"/>
      <c r="U8398"/>
      <c r="V8398"/>
      <c r="W8398"/>
      <c r="X8398"/>
      <c r="Y8398"/>
      <c r="Z8398"/>
      <c r="AA8398"/>
      <c r="AB8398"/>
      <c r="AC8398"/>
      <c r="AD8398"/>
      <c r="AE8398"/>
      <c r="AF8398"/>
      <c r="AG8398"/>
      <c r="AH8398"/>
      <c r="AI8398"/>
      <c r="AJ8398"/>
      <c r="AK8398"/>
      <c r="AL8398"/>
      <c r="AM8398"/>
      <c r="AN8398"/>
      <c r="AO8398"/>
      <c r="AP8398"/>
      <c r="AQ8398"/>
      <c r="AR8398"/>
      <c r="AS8398"/>
      <c r="AT8398"/>
      <c r="AU8398"/>
      <c r="AV8398"/>
      <c r="AW8398"/>
      <c r="AX8398"/>
      <c r="AY8398"/>
      <c r="AZ8398"/>
      <c r="BA8398"/>
      <c r="BB8398"/>
      <c r="BC8398"/>
      <c r="BD8398"/>
      <c r="BE8398"/>
      <c r="BF8398"/>
      <c r="BG8398"/>
      <c r="BH8398"/>
      <c r="BI8398"/>
      <c r="BJ8398"/>
      <c r="BK8398"/>
      <c r="BL8398"/>
      <c r="BM8398"/>
      <c r="BN8398"/>
      <c r="BO8398"/>
      <c r="BP8398"/>
      <c r="BQ8398"/>
      <c r="BR8398"/>
      <c r="BS8398"/>
      <c r="BT8398"/>
      <c r="BU8398"/>
      <c r="BV8398"/>
      <c r="BW8398"/>
      <c r="BX8398"/>
      <c r="BY8398"/>
      <c r="BZ8398"/>
      <c r="CA8398"/>
      <c r="CB8398"/>
      <c r="CC8398"/>
      <c r="CD8398"/>
      <c r="CE8398"/>
      <c r="CF8398"/>
      <c r="CG8398"/>
      <c r="CH8398"/>
      <c r="CI8398"/>
      <c r="CJ8398"/>
      <c r="CK8398"/>
      <c r="CL8398"/>
      <c r="CM8398"/>
      <c r="CN8398"/>
      <c r="CO8398"/>
      <c r="CP8398"/>
      <c r="CQ8398"/>
      <c r="CR8398"/>
      <c r="CS8398"/>
      <c r="CT8398"/>
      <c r="CU8398"/>
      <c r="CV8398"/>
    </row>
    <row r="8399" spans="10:100" x14ac:dyDescent="0.25">
      <c r="J8399"/>
      <c r="K8399"/>
      <c r="L8399"/>
      <c r="M8399"/>
      <c r="N8399"/>
      <c r="O8399"/>
      <c r="P8399"/>
      <c r="Q8399"/>
      <c r="R8399"/>
      <c r="S8399"/>
      <c r="T8399"/>
      <c r="U8399"/>
      <c r="V8399"/>
      <c r="W8399"/>
      <c r="X8399"/>
      <c r="Y8399"/>
      <c r="Z8399"/>
      <c r="AA8399"/>
      <c r="AB8399"/>
      <c r="AC8399"/>
      <c r="AD8399"/>
      <c r="AE8399"/>
      <c r="AF8399"/>
      <c r="AG8399"/>
      <c r="AH8399"/>
      <c r="AI8399"/>
      <c r="AJ8399"/>
      <c r="AK8399"/>
      <c r="AL8399"/>
      <c r="AM8399"/>
      <c r="AN8399"/>
      <c r="AO8399"/>
      <c r="AP8399"/>
      <c r="AQ8399"/>
      <c r="AR8399"/>
      <c r="AS8399"/>
      <c r="AT8399"/>
      <c r="AU8399"/>
      <c r="AV8399"/>
      <c r="AW8399"/>
      <c r="AX8399"/>
      <c r="AY8399"/>
      <c r="AZ8399"/>
      <c r="BA8399"/>
      <c r="BB8399"/>
      <c r="BC8399"/>
      <c r="BD8399"/>
      <c r="BE8399"/>
      <c r="BF8399"/>
      <c r="BG8399"/>
      <c r="BH8399"/>
      <c r="BI8399"/>
      <c r="BJ8399"/>
      <c r="BK8399"/>
      <c r="BL8399"/>
      <c r="BM8399"/>
      <c r="BN8399"/>
      <c r="BO8399"/>
      <c r="BP8399"/>
      <c r="BQ8399"/>
      <c r="BR8399"/>
      <c r="BS8399"/>
      <c r="BT8399"/>
      <c r="BU8399"/>
      <c r="BV8399"/>
      <c r="BW8399"/>
      <c r="BX8399"/>
      <c r="BY8399"/>
      <c r="BZ8399"/>
      <c r="CA8399"/>
      <c r="CB8399"/>
      <c r="CC8399"/>
      <c r="CD8399"/>
      <c r="CE8399"/>
      <c r="CF8399"/>
      <c r="CG8399"/>
      <c r="CH8399"/>
      <c r="CI8399"/>
      <c r="CJ8399"/>
      <c r="CK8399"/>
      <c r="CL8399"/>
      <c r="CM8399"/>
      <c r="CN8399"/>
      <c r="CO8399"/>
      <c r="CP8399"/>
      <c r="CQ8399"/>
      <c r="CR8399"/>
      <c r="CS8399"/>
      <c r="CT8399"/>
      <c r="CU8399"/>
      <c r="CV8399"/>
    </row>
    <row r="8400" spans="10:100" x14ac:dyDescent="0.25">
      <c r="J8400"/>
      <c r="K8400"/>
      <c r="L8400"/>
      <c r="M8400"/>
      <c r="N8400"/>
      <c r="O8400"/>
      <c r="P8400"/>
      <c r="Q8400"/>
      <c r="R8400"/>
      <c r="S8400"/>
      <c r="T8400"/>
      <c r="U8400"/>
      <c r="V8400"/>
      <c r="W8400"/>
      <c r="X8400"/>
      <c r="Y8400"/>
      <c r="Z8400"/>
      <c r="AA8400"/>
      <c r="AB8400"/>
      <c r="AC8400"/>
      <c r="AD8400"/>
      <c r="AE8400"/>
      <c r="AF8400"/>
      <c r="AG8400"/>
      <c r="AH8400"/>
      <c r="AI8400"/>
      <c r="AJ8400"/>
      <c r="AK8400"/>
      <c r="AL8400"/>
      <c r="AM8400"/>
      <c r="AN8400"/>
      <c r="AO8400"/>
      <c r="AP8400"/>
      <c r="AQ8400"/>
      <c r="AR8400"/>
      <c r="AS8400"/>
      <c r="AT8400"/>
      <c r="AU8400"/>
      <c r="AV8400"/>
      <c r="AW8400"/>
      <c r="AX8400"/>
      <c r="AY8400"/>
      <c r="AZ8400"/>
      <c r="BA8400"/>
      <c r="BB8400"/>
      <c r="BC8400"/>
      <c r="BD8400"/>
      <c r="BE8400"/>
      <c r="BF8400"/>
      <c r="BG8400"/>
      <c r="BH8400"/>
      <c r="BI8400"/>
      <c r="BJ8400"/>
      <c r="BK8400"/>
      <c r="BL8400"/>
      <c r="BM8400"/>
      <c r="BN8400"/>
      <c r="BO8400"/>
      <c r="BP8400"/>
      <c r="BQ8400"/>
      <c r="BR8400"/>
      <c r="BS8400"/>
      <c r="BT8400"/>
      <c r="BU8400"/>
      <c r="BV8400"/>
      <c r="BW8400"/>
      <c r="BX8400"/>
      <c r="BY8400"/>
      <c r="BZ8400"/>
      <c r="CA8400"/>
      <c r="CB8400"/>
      <c r="CC8400"/>
      <c r="CD8400"/>
      <c r="CE8400"/>
      <c r="CF8400"/>
      <c r="CG8400"/>
      <c r="CH8400"/>
      <c r="CI8400"/>
      <c r="CJ8400"/>
      <c r="CK8400"/>
      <c r="CL8400"/>
      <c r="CM8400"/>
      <c r="CN8400"/>
      <c r="CO8400"/>
      <c r="CP8400"/>
      <c r="CQ8400"/>
      <c r="CR8400"/>
      <c r="CS8400"/>
      <c r="CT8400"/>
      <c r="CU8400"/>
      <c r="CV8400"/>
    </row>
    <row r="8401" spans="10:100" x14ac:dyDescent="0.25">
      <c r="J8401"/>
      <c r="K8401"/>
      <c r="L8401"/>
      <c r="M8401"/>
      <c r="N8401"/>
      <c r="O8401"/>
      <c r="P8401"/>
      <c r="Q8401"/>
      <c r="R8401"/>
      <c r="S8401"/>
      <c r="T8401"/>
      <c r="U8401"/>
      <c r="V8401"/>
      <c r="W8401"/>
      <c r="X8401"/>
      <c r="Y8401"/>
      <c r="Z8401"/>
      <c r="AA8401"/>
      <c r="AB8401"/>
      <c r="AC8401"/>
      <c r="AD8401"/>
      <c r="AE8401"/>
      <c r="AF8401"/>
      <c r="AG8401"/>
      <c r="AH8401"/>
      <c r="AI8401"/>
      <c r="AJ8401"/>
      <c r="AK8401"/>
      <c r="AL8401"/>
      <c r="AM8401"/>
      <c r="AN8401"/>
      <c r="AO8401"/>
      <c r="AP8401"/>
      <c r="AQ8401"/>
      <c r="AR8401"/>
      <c r="AS8401"/>
      <c r="AT8401"/>
      <c r="AU8401"/>
      <c r="AV8401"/>
      <c r="AW8401"/>
      <c r="AX8401"/>
      <c r="AY8401"/>
      <c r="AZ8401"/>
      <c r="BA8401"/>
      <c r="BB8401"/>
      <c r="BC8401"/>
      <c r="BD8401"/>
      <c r="BE8401"/>
      <c r="BF8401"/>
      <c r="BG8401"/>
      <c r="BH8401"/>
      <c r="BI8401"/>
      <c r="BJ8401"/>
      <c r="BK8401"/>
      <c r="BL8401"/>
      <c r="BM8401"/>
      <c r="BN8401"/>
      <c r="BO8401"/>
      <c r="BP8401"/>
      <c r="BQ8401"/>
      <c r="BR8401"/>
      <c r="BS8401"/>
      <c r="BT8401"/>
      <c r="BU8401"/>
      <c r="BV8401"/>
      <c r="BW8401"/>
      <c r="BX8401"/>
      <c r="BY8401"/>
      <c r="BZ8401"/>
      <c r="CA8401"/>
      <c r="CB8401"/>
      <c r="CC8401"/>
      <c r="CD8401"/>
      <c r="CE8401"/>
      <c r="CF8401"/>
      <c r="CG8401"/>
      <c r="CH8401"/>
      <c r="CI8401"/>
      <c r="CJ8401"/>
      <c r="CK8401"/>
      <c r="CL8401"/>
      <c r="CM8401"/>
      <c r="CN8401"/>
      <c r="CO8401"/>
      <c r="CP8401"/>
      <c r="CQ8401"/>
      <c r="CR8401"/>
      <c r="CS8401"/>
      <c r="CT8401"/>
      <c r="CU8401"/>
      <c r="CV8401"/>
    </row>
    <row r="8402" spans="10:100" x14ac:dyDescent="0.25">
      <c r="J8402"/>
      <c r="K8402"/>
      <c r="L8402"/>
      <c r="M8402"/>
      <c r="N8402"/>
      <c r="O8402"/>
      <c r="P8402"/>
      <c r="Q8402"/>
      <c r="R8402"/>
      <c r="S8402"/>
      <c r="T8402"/>
      <c r="U8402"/>
      <c r="V8402"/>
      <c r="W8402"/>
      <c r="X8402"/>
      <c r="Y8402"/>
      <c r="Z8402"/>
      <c r="AA8402"/>
      <c r="AB8402"/>
      <c r="AC8402"/>
      <c r="AD8402"/>
      <c r="AE8402"/>
      <c r="AF8402"/>
      <c r="AG8402"/>
      <c r="AH8402"/>
      <c r="AI8402"/>
      <c r="AJ8402"/>
      <c r="AK8402"/>
      <c r="AL8402"/>
      <c r="AM8402"/>
      <c r="AN8402"/>
      <c r="AO8402"/>
      <c r="AP8402"/>
      <c r="AQ8402"/>
      <c r="AR8402"/>
      <c r="AS8402"/>
      <c r="AT8402"/>
      <c r="AU8402"/>
      <c r="AV8402"/>
      <c r="AW8402"/>
      <c r="AX8402"/>
      <c r="AY8402"/>
      <c r="AZ8402"/>
      <c r="BA8402"/>
      <c r="BB8402"/>
      <c r="BC8402"/>
      <c r="BD8402"/>
      <c r="BE8402"/>
      <c r="BF8402"/>
      <c r="BG8402"/>
      <c r="BH8402"/>
      <c r="BI8402"/>
      <c r="BJ8402"/>
      <c r="BK8402"/>
      <c r="BL8402"/>
      <c r="BM8402"/>
      <c r="BN8402"/>
      <c r="BO8402"/>
      <c r="BP8402"/>
      <c r="BQ8402"/>
      <c r="BR8402"/>
      <c r="BS8402"/>
      <c r="BT8402"/>
      <c r="BU8402"/>
      <c r="BV8402"/>
      <c r="BW8402"/>
      <c r="BX8402"/>
      <c r="BY8402"/>
      <c r="BZ8402"/>
      <c r="CA8402"/>
      <c r="CB8402"/>
      <c r="CC8402"/>
      <c r="CD8402"/>
      <c r="CE8402"/>
      <c r="CF8402"/>
      <c r="CG8402"/>
      <c r="CH8402"/>
      <c r="CI8402"/>
      <c r="CJ8402"/>
      <c r="CK8402"/>
      <c r="CL8402"/>
      <c r="CM8402"/>
      <c r="CN8402"/>
      <c r="CO8402"/>
      <c r="CP8402"/>
      <c r="CQ8402"/>
      <c r="CR8402"/>
      <c r="CS8402"/>
      <c r="CT8402"/>
      <c r="CU8402"/>
      <c r="CV8402"/>
    </row>
    <row r="8403" spans="10:100" x14ac:dyDescent="0.25">
      <c r="J8403"/>
      <c r="K8403"/>
      <c r="L8403"/>
      <c r="M8403"/>
      <c r="N8403"/>
      <c r="O8403"/>
      <c r="P8403"/>
      <c r="Q8403"/>
      <c r="R8403"/>
      <c r="S8403"/>
      <c r="T8403"/>
      <c r="U8403"/>
      <c r="V8403"/>
      <c r="W8403"/>
      <c r="X8403"/>
      <c r="Y8403"/>
      <c r="Z8403"/>
      <c r="AA8403"/>
      <c r="AB8403"/>
      <c r="AC8403"/>
      <c r="AD8403"/>
      <c r="AE8403"/>
      <c r="AF8403"/>
      <c r="AG8403"/>
      <c r="AH8403"/>
      <c r="AI8403"/>
      <c r="AJ8403"/>
      <c r="AK8403"/>
      <c r="AL8403"/>
      <c r="AM8403"/>
      <c r="AN8403"/>
      <c r="AO8403"/>
      <c r="AP8403"/>
      <c r="AQ8403"/>
      <c r="AR8403"/>
      <c r="AS8403"/>
      <c r="AT8403"/>
      <c r="AU8403"/>
      <c r="AV8403"/>
      <c r="AW8403"/>
      <c r="AX8403"/>
      <c r="AY8403"/>
      <c r="AZ8403"/>
      <c r="BA8403"/>
      <c r="BB8403"/>
      <c r="BC8403"/>
      <c r="BD8403"/>
      <c r="BE8403"/>
      <c r="BF8403"/>
      <c r="BG8403"/>
      <c r="BH8403"/>
      <c r="BI8403"/>
      <c r="BJ8403"/>
      <c r="BK8403"/>
      <c r="BL8403"/>
      <c r="BM8403"/>
      <c r="BN8403"/>
      <c r="BO8403"/>
      <c r="BP8403"/>
      <c r="BQ8403"/>
      <c r="BR8403"/>
      <c r="BS8403"/>
      <c r="BT8403"/>
      <c r="BU8403"/>
      <c r="BV8403"/>
      <c r="BW8403"/>
      <c r="BX8403"/>
      <c r="BY8403"/>
      <c r="BZ8403"/>
      <c r="CA8403"/>
      <c r="CB8403"/>
      <c r="CC8403"/>
      <c r="CD8403"/>
      <c r="CE8403"/>
      <c r="CF8403"/>
      <c r="CG8403"/>
      <c r="CH8403"/>
      <c r="CI8403"/>
      <c r="CJ8403"/>
      <c r="CK8403"/>
      <c r="CL8403"/>
      <c r="CM8403"/>
      <c r="CN8403"/>
      <c r="CO8403"/>
      <c r="CP8403"/>
      <c r="CQ8403"/>
      <c r="CR8403"/>
      <c r="CS8403"/>
      <c r="CT8403"/>
      <c r="CU8403"/>
      <c r="CV8403"/>
    </row>
    <row r="8404" spans="10:100" x14ac:dyDescent="0.25">
      <c r="J8404"/>
      <c r="K8404"/>
      <c r="L8404"/>
      <c r="M8404"/>
      <c r="N8404"/>
      <c r="O8404"/>
      <c r="P8404"/>
      <c r="Q8404"/>
      <c r="R8404"/>
      <c r="S8404"/>
      <c r="T8404"/>
      <c r="U8404"/>
      <c r="V8404"/>
      <c r="W8404"/>
      <c r="X8404"/>
      <c r="Y8404"/>
      <c r="Z8404"/>
      <c r="AA8404"/>
      <c r="AB8404"/>
      <c r="AC8404"/>
      <c r="AD8404"/>
      <c r="AE8404"/>
      <c r="AF8404"/>
      <c r="AG8404"/>
      <c r="AH8404"/>
      <c r="AI8404"/>
      <c r="AJ8404"/>
      <c r="AK8404"/>
      <c r="AL8404"/>
      <c r="AM8404"/>
      <c r="AN8404"/>
      <c r="AO8404"/>
      <c r="AP8404"/>
      <c r="AQ8404"/>
      <c r="AR8404"/>
      <c r="AS8404"/>
      <c r="AT8404"/>
      <c r="AU8404"/>
      <c r="AV8404"/>
      <c r="AW8404"/>
      <c r="AX8404"/>
      <c r="AY8404"/>
      <c r="AZ8404"/>
      <c r="BA8404"/>
      <c r="BB8404"/>
      <c r="BC8404"/>
      <c r="BD8404"/>
      <c r="BE8404"/>
      <c r="BF8404"/>
      <c r="BG8404"/>
      <c r="BH8404"/>
      <c r="BI8404"/>
      <c r="BJ8404"/>
      <c r="BK8404"/>
      <c r="BL8404"/>
      <c r="BM8404"/>
      <c r="BN8404"/>
      <c r="BO8404"/>
      <c r="BP8404"/>
      <c r="BQ8404"/>
      <c r="BR8404"/>
      <c r="BS8404"/>
      <c r="BT8404"/>
      <c r="BU8404"/>
      <c r="BV8404"/>
      <c r="BW8404"/>
      <c r="BX8404"/>
      <c r="BY8404"/>
      <c r="BZ8404"/>
      <c r="CA8404"/>
      <c r="CB8404"/>
      <c r="CC8404"/>
      <c r="CD8404"/>
      <c r="CE8404"/>
      <c r="CF8404"/>
      <c r="CG8404"/>
      <c r="CH8404"/>
      <c r="CI8404"/>
      <c r="CJ8404"/>
      <c r="CK8404"/>
      <c r="CL8404"/>
      <c r="CM8404"/>
      <c r="CN8404"/>
      <c r="CO8404"/>
      <c r="CP8404"/>
      <c r="CQ8404"/>
      <c r="CR8404"/>
      <c r="CS8404"/>
      <c r="CT8404"/>
      <c r="CU8404"/>
      <c r="CV8404"/>
    </row>
    <row r="8405" spans="10:100" x14ac:dyDescent="0.25">
      <c r="J8405"/>
      <c r="K8405"/>
      <c r="L8405"/>
      <c r="M8405"/>
      <c r="N8405"/>
      <c r="O8405"/>
      <c r="P8405"/>
      <c r="Q8405"/>
      <c r="R8405"/>
      <c r="S8405"/>
      <c r="T8405"/>
      <c r="U8405"/>
      <c r="V8405"/>
      <c r="W8405"/>
      <c r="X8405"/>
      <c r="Y8405"/>
      <c r="Z8405"/>
      <c r="AA8405"/>
      <c r="AB8405"/>
      <c r="AC8405"/>
      <c r="AD8405"/>
      <c r="AE8405"/>
      <c r="AF8405"/>
      <c r="AG8405"/>
      <c r="AH8405"/>
      <c r="AI8405"/>
      <c r="AJ8405"/>
      <c r="AK8405"/>
      <c r="AL8405"/>
      <c r="AM8405"/>
      <c r="AN8405"/>
      <c r="AO8405"/>
      <c r="AP8405"/>
      <c r="AQ8405"/>
      <c r="AR8405"/>
      <c r="AS8405"/>
      <c r="AT8405"/>
      <c r="AU8405"/>
      <c r="AV8405"/>
      <c r="AW8405"/>
      <c r="AX8405"/>
      <c r="AY8405"/>
      <c r="AZ8405"/>
      <c r="BA8405"/>
      <c r="BB8405"/>
      <c r="BC8405"/>
      <c r="BD8405"/>
      <c r="BE8405"/>
      <c r="BF8405"/>
      <c r="BG8405"/>
      <c r="BH8405"/>
      <c r="BI8405"/>
      <c r="BJ8405"/>
      <c r="BK8405"/>
      <c r="BL8405"/>
      <c r="BM8405"/>
      <c r="BN8405"/>
      <c r="BO8405"/>
      <c r="BP8405"/>
      <c r="BQ8405"/>
      <c r="BR8405"/>
      <c r="BS8405"/>
      <c r="BT8405"/>
      <c r="BU8405"/>
      <c r="BV8405"/>
      <c r="BW8405"/>
      <c r="BX8405"/>
      <c r="BY8405"/>
      <c r="BZ8405"/>
      <c r="CA8405"/>
      <c r="CB8405"/>
      <c r="CC8405"/>
      <c r="CD8405"/>
      <c r="CE8405"/>
      <c r="CF8405"/>
      <c r="CG8405"/>
      <c r="CH8405"/>
      <c r="CI8405"/>
      <c r="CJ8405"/>
      <c r="CK8405"/>
      <c r="CL8405"/>
      <c r="CM8405"/>
      <c r="CN8405"/>
      <c r="CO8405"/>
      <c r="CP8405"/>
      <c r="CQ8405"/>
      <c r="CR8405"/>
      <c r="CS8405"/>
      <c r="CT8405"/>
      <c r="CU8405"/>
      <c r="CV8405"/>
    </row>
    <row r="8406" spans="10:100" x14ac:dyDescent="0.25">
      <c r="J8406"/>
      <c r="K8406"/>
      <c r="L8406"/>
      <c r="M8406"/>
      <c r="N8406"/>
      <c r="O8406"/>
      <c r="P8406"/>
      <c r="Q8406"/>
      <c r="R8406"/>
      <c r="S8406"/>
      <c r="T8406"/>
      <c r="U8406"/>
      <c r="V8406"/>
      <c r="W8406"/>
      <c r="X8406"/>
      <c r="Y8406"/>
      <c r="Z8406"/>
      <c r="AA8406"/>
      <c r="AB8406"/>
      <c r="AC8406"/>
      <c r="AD8406"/>
      <c r="AE8406"/>
      <c r="AF8406"/>
      <c r="AG8406"/>
      <c r="AH8406"/>
      <c r="AI8406"/>
      <c r="AJ8406"/>
      <c r="AK8406"/>
      <c r="AL8406"/>
      <c r="AM8406"/>
      <c r="AN8406"/>
      <c r="AO8406"/>
      <c r="AP8406"/>
      <c r="AQ8406"/>
      <c r="AR8406"/>
      <c r="AS8406"/>
      <c r="AT8406"/>
      <c r="AU8406"/>
      <c r="AV8406"/>
      <c r="AW8406"/>
      <c r="AX8406"/>
      <c r="AY8406"/>
      <c r="AZ8406"/>
      <c r="BA8406"/>
      <c r="BB8406"/>
      <c r="BC8406"/>
      <c r="BD8406"/>
      <c r="BE8406"/>
      <c r="BF8406"/>
      <c r="BG8406"/>
      <c r="BH8406"/>
      <c r="BI8406"/>
      <c r="BJ8406"/>
      <c r="BK8406"/>
      <c r="BL8406"/>
      <c r="BM8406"/>
      <c r="BN8406"/>
      <c r="BO8406"/>
      <c r="BP8406"/>
      <c r="BQ8406"/>
      <c r="BR8406"/>
      <c r="BS8406"/>
      <c r="BT8406"/>
      <c r="BU8406"/>
      <c r="BV8406"/>
      <c r="BW8406"/>
      <c r="BX8406"/>
      <c r="BY8406"/>
      <c r="BZ8406"/>
      <c r="CA8406"/>
      <c r="CB8406"/>
      <c r="CC8406"/>
      <c r="CD8406"/>
      <c r="CE8406"/>
      <c r="CF8406"/>
      <c r="CG8406"/>
      <c r="CH8406"/>
      <c r="CI8406"/>
      <c r="CJ8406"/>
      <c r="CK8406"/>
      <c r="CL8406"/>
      <c r="CM8406"/>
      <c r="CN8406"/>
      <c r="CO8406"/>
      <c r="CP8406"/>
      <c r="CQ8406"/>
      <c r="CR8406"/>
      <c r="CS8406"/>
      <c r="CT8406"/>
      <c r="CU8406"/>
      <c r="CV8406"/>
    </row>
    <row r="8407" spans="10:100" x14ac:dyDescent="0.25">
      <c r="J8407"/>
      <c r="K8407"/>
      <c r="L8407"/>
      <c r="M8407"/>
      <c r="N8407"/>
      <c r="O8407"/>
      <c r="P8407"/>
      <c r="Q8407"/>
      <c r="R8407"/>
      <c r="S8407"/>
      <c r="T8407"/>
      <c r="U8407"/>
      <c r="V8407"/>
      <c r="W8407"/>
      <c r="X8407"/>
      <c r="Y8407"/>
      <c r="Z8407"/>
      <c r="AA8407"/>
      <c r="AB8407"/>
      <c r="AC8407"/>
      <c r="AD8407"/>
      <c r="AE8407"/>
      <c r="AF8407"/>
      <c r="AG8407"/>
      <c r="AH8407"/>
      <c r="AI8407"/>
      <c r="AJ8407"/>
      <c r="AK8407"/>
      <c r="AL8407"/>
      <c r="AM8407"/>
      <c r="AN8407"/>
      <c r="AO8407"/>
      <c r="AP8407"/>
      <c r="AQ8407"/>
      <c r="AR8407"/>
      <c r="AS8407"/>
      <c r="AT8407"/>
      <c r="AU8407"/>
      <c r="AV8407"/>
      <c r="AW8407"/>
      <c r="AX8407"/>
      <c r="AY8407"/>
      <c r="AZ8407"/>
      <c r="BA8407"/>
      <c r="BB8407"/>
      <c r="BC8407"/>
      <c r="BD8407"/>
      <c r="BE8407"/>
      <c r="BF8407"/>
      <c r="BG8407"/>
      <c r="BH8407"/>
      <c r="BI8407"/>
      <c r="BJ8407"/>
      <c r="BK8407"/>
      <c r="BL8407"/>
      <c r="BM8407"/>
      <c r="BN8407"/>
      <c r="BO8407"/>
      <c r="BP8407"/>
      <c r="BQ8407"/>
      <c r="BR8407"/>
      <c r="BS8407"/>
      <c r="BT8407"/>
      <c r="BU8407"/>
      <c r="BV8407"/>
      <c r="BW8407"/>
      <c r="BX8407"/>
      <c r="BY8407"/>
      <c r="BZ8407"/>
      <c r="CA8407"/>
      <c r="CB8407"/>
      <c r="CC8407"/>
      <c r="CD8407"/>
      <c r="CE8407"/>
      <c r="CF8407"/>
      <c r="CG8407"/>
      <c r="CH8407"/>
      <c r="CI8407"/>
      <c r="CJ8407"/>
      <c r="CK8407"/>
      <c r="CL8407"/>
      <c r="CM8407"/>
      <c r="CN8407"/>
      <c r="CO8407"/>
      <c r="CP8407"/>
      <c r="CQ8407"/>
      <c r="CR8407"/>
      <c r="CS8407"/>
      <c r="CT8407"/>
      <c r="CU8407"/>
      <c r="CV8407"/>
    </row>
    <row r="8408" spans="10:100" x14ac:dyDescent="0.25">
      <c r="J8408"/>
      <c r="K8408"/>
      <c r="L8408"/>
      <c r="M8408"/>
      <c r="N8408"/>
      <c r="O8408"/>
      <c r="P8408"/>
      <c r="Q8408"/>
      <c r="R8408"/>
      <c r="S8408"/>
      <c r="T8408"/>
      <c r="U8408"/>
      <c r="V8408"/>
      <c r="W8408"/>
      <c r="X8408"/>
      <c r="Y8408"/>
      <c r="Z8408"/>
      <c r="AA8408"/>
      <c r="AB8408"/>
      <c r="AC8408"/>
      <c r="AD8408"/>
      <c r="AE8408"/>
      <c r="AF8408"/>
      <c r="AG8408"/>
      <c r="AH8408"/>
      <c r="AI8408"/>
      <c r="AJ8408"/>
      <c r="AK8408"/>
      <c r="AL8408"/>
      <c r="AM8408"/>
      <c r="AN8408"/>
      <c r="AO8408"/>
      <c r="AP8408"/>
      <c r="AQ8408"/>
      <c r="AR8408"/>
      <c r="AS8408"/>
      <c r="AT8408"/>
      <c r="AU8408"/>
      <c r="AV8408"/>
      <c r="AW8408"/>
      <c r="AX8408"/>
      <c r="AY8408"/>
      <c r="AZ8408"/>
      <c r="BA8408"/>
      <c r="BB8408"/>
      <c r="BC8408"/>
      <c r="BD8408"/>
      <c r="BE8408"/>
      <c r="BF8408"/>
      <c r="BG8408"/>
      <c r="BH8408"/>
      <c r="BI8408"/>
      <c r="BJ8408"/>
      <c r="BK8408"/>
      <c r="BL8408"/>
      <c r="BM8408"/>
      <c r="BN8408"/>
      <c r="BO8408"/>
      <c r="BP8408"/>
      <c r="BQ8408"/>
      <c r="BR8408"/>
      <c r="BS8408"/>
      <c r="BT8408"/>
      <c r="BU8408"/>
      <c r="BV8408"/>
      <c r="BW8408"/>
      <c r="BX8408"/>
      <c r="BY8408"/>
      <c r="BZ8408"/>
      <c r="CA8408"/>
      <c r="CB8408"/>
      <c r="CC8408"/>
      <c r="CD8408"/>
      <c r="CE8408"/>
      <c r="CF8408"/>
      <c r="CG8408"/>
      <c r="CH8408"/>
      <c r="CI8408"/>
      <c r="CJ8408"/>
      <c r="CK8408"/>
      <c r="CL8408"/>
      <c r="CM8408"/>
      <c r="CN8408"/>
      <c r="CO8408"/>
      <c r="CP8408"/>
      <c r="CQ8408"/>
      <c r="CR8408"/>
      <c r="CS8408"/>
      <c r="CT8408"/>
      <c r="CU8408"/>
      <c r="CV8408"/>
    </row>
    <row r="8409" spans="10:100" x14ac:dyDescent="0.25">
      <c r="J8409"/>
      <c r="K8409"/>
      <c r="L8409"/>
      <c r="M8409"/>
      <c r="N8409"/>
      <c r="O8409"/>
      <c r="P8409"/>
      <c r="Q8409"/>
      <c r="R8409"/>
      <c r="S8409"/>
      <c r="T8409"/>
      <c r="U8409"/>
      <c r="V8409"/>
      <c r="W8409"/>
      <c r="X8409"/>
      <c r="Y8409"/>
      <c r="Z8409"/>
      <c r="AA8409"/>
      <c r="AB8409"/>
      <c r="AC8409"/>
      <c r="AD8409"/>
      <c r="AE8409"/>
      <c r="AF8409"/>
      <c r="AG8409"/>
      <c r="AH8409"/>
      <c r="AI8409"/>
      <c r="AJ8409"/>
      <c r="AK8409"/>
      <c r="AL8409"/>
      <c r="AM8409"/>
      <c r="AN8409"/>
      <c r="AO8409"/>
      <c r="AP8409"/>
      <c r="AQ8409"/>
      <c r="AR8409"/>
      <c r="AS8409"/>
      <c r="AT8409"/>
      <c r="AU8409"/>
      <c r="AV8409"/>
      <c r="AW8409"/>
      <c r="AX8409"/>
      <c r="AY8409"/>
      <c r="AZ8409"/>
      <c r="BA8409"/>
      <c r="BB8409"/>
      <c r="BC8409"/>
      <c r="BD8409"/>
      <c r="BE8409"/>
      <c r="BF8409"/>
      <c r="BG8409"/>
      <c r="BH8409"/>
      <c r="BI8409"/>
      <c r="BJ8409"/>
      <c r="BK8409"/>
      <c r="BL8409"/>
      <c r="BM8409"/>
      <c r="BN8409"/>
      <c r="BO8409"/>
      <c r="BP8409"/>
      <c r="BQ8409"/>
      <c r="BR8409"/>
      <c r="BS8409"/>
      <c r="BT8409"/>
      <c r="BU8409"/>
      <c r="BV8409"/>
      <c r="BW8409"/>
      <c r="BX8409"/>
      <c r="BY8409"/>
      <c r="BZ8409"/>
      <c r="CA8409"/>
      <c r="CB8409"/>
      <c r="CC8409"/>
      <c r="CD8409"/>
      <c r="CE8409"/>
      <c r="CF8409"/>
      <c r="CG8409"/>
      <c r="CH8409"/>
      <c r="CI8409"/>
      <c r="CJ8409"/>
      <c r="CK8409"/>
      <c r="CL8409"/>
      <c r="CM8409"/>
      <c r="CN8409"/>
      <c r="CO8409"/>
      <c r="CP8409"/>
      <c r="CQ8409"/>
      <c r="CR8409"/>
      <c r="CS8409"/>
      <c r="CT8409"/>
      <c r="CU8409"/>
      <c r="CV8409"/>
    </row>
    <row r="8410" spans="10:100" x14ac:dyDescent="0.25">
      <c r="J8410"/>
      <c r="K8410"/>
      <c r="L8410"/>
      <c r="M8410"/>
      <c r="N8410"/>
      <c r="O8410"/>
      <c r="P8410"/>
      <c r="Q8410"/>
      <c r="R8410"/>
      <c r="S8410"/>
      <c r="T8410"/>
      <c r="U8410"/>
      <c r="V8410"/>
      <c r="W8410"/>
      <c r="X8410"/>
      <c r="Y8410"/>
      <c r="Z8410"/>
      <c r="AA8410"/>
      <c r="AB8410"/>
      <c r="AC8410"/>
      <c r="AD8410"/>
      <c r="AE8410"/>
      <c r="AF8410"/>
      <c r="AG8410"/>
      <c r="AH8410"/>
      <c r="AI8410"/>
      <c r="AJ8410"/>
      <c r="AK8410"/>
      <c r="AL8410"/>
      <c r="AM8410"/>
      <c r="AN8410"/>
      <c r="AO8410"/>
      <c r="AP8410"/>
      <c r="AQ8410"/>
      <c r="AR8410"/>
      <c r="AS8410"/>
      <c r="AT8410"/>
      <c r="AU8410"/>
      <c r="AV8410"/>
      <c r="AW8410"/>
      <c r="AX8410"/>
      <c r="AY8410"/>
      <c r="AZ8410"/>
      <c r="BA8410"/>
      <c r="BB8410"/>
      <c r="BC8410"/>
      <c r="BD8410"/>
      <c r="BE8410"/>
      <c r="BF8410"/>
      <c r="BG8410"/>
      <c r="BH8410"/>
      <c r="BI8410"/>
      <c r="BJ8410"/>
      <c r="BK8410"/>
      <c r="BL8410"/>
      <c r="BM8410"/>
      <c r="BN8410"/>
      <c r="BO8410"/>
      <c r="BP8410"/>
      <c r="BQ8410"/>
      <c r="BR8410"/>
      <c r="BS8410"/>
      <c r="BT8410"/>
      <c r="BU8410"/>
      <c r="BV8410"/>
      <c r="BW8410"/>
      <c r="BX8410"/>
      <c r="BY8410"/>
      <c r="BZ8410"/>
      <c r="CA8410"/>
      <c r="CB8410"/>
      <c r="CC8410"/>
      <c r="CD8410"/>
      <c r="CE8410"/>
      <c r="CF8410"/>
      <c r="CG8410"/>
      <c r="CH8410"/>
      <c r="CI8410"/>
      <c r="CJ8410"/>
      <c r="CK8410"/>
      <c r="CL8410"/>
      <c r="CM8410"/>
      <c r="CN8410"/>
      <c r="CO8410"/>
      <c r="CP8410"/>
      <c r="CQ8410"/>
      <c r="CR8410"/>
      <c r="CS8410"/>
      <c r="CT8410"/>
      <c r="CU8410"/>
      <c r="CV8410"/>
    </row>
    <row r="8411" spans="10:100" x14ac:dyDescent="0.25">
      <c r="J8411"/>
      <c r="K8411"/>
      <c r="L8411"/>
      <c r="M8411"/>
      <c r="N8411"/>
      <c r="O8411"/>
      <c r="P8411"/>
      <c r="Q8411"/>
      <c r="R8411"/>
      <c r="S8411"/>
      <c r="T8411"/>
      <c r="U8411"/>
      <c r="V8411"/>
      <c r="W8411"/>
      <c r="X8411"/>
      <c r="Y8411"/>
      <c r="Z8411"/>
      <c r="AA8411"/>
      <c r="AB8411"/>
      <c r="AC8411"/>
      <c r="AD8411"/>
      <c r="AE8411"/>
      <c r="AF8411"/>
      <c r="AG8411"/>
      <c r="AH8411"/>
      <c r="AI8411"/>
      <c r="AJ8411"/>
      <c r="AK8411"/>
      <c r="AL8411"/>
      <c r="AM8411"/>
      <c r="AN8411"/>
      <c r="AO8411"/>
      <c r="AP8411"/>
      <c r="AQ8411"/>
      <c r="AR8411"/>
      <c r="AS8411"/>
      <c r="AT8411"/>
      <c r="AU8411"/>
      <c r="AV8411"/>
      <c r="AW8411"/>
      <c r="AX8411"/>
      <c r="AY8411"/>
      <c r="AZ8411"/>
      <c r="BA8411"/>
      <c r="BB8411"/>
      <c r="BC8411"/>
      <c r="BD8411"/>
      <c r="BE8411"/>
      <c r="BF8411"/>
      <c r="BG8411"/>
      <c r="BH8411"/>
      <c r="BI8411"/>
      <c r="BJ8411"/>
      <c r="BK8411"/>
      <c r="BL8411"/>
      <c r="BM8411"/>
      <c r="BN8411"/>
      <c r="BO8411"/>
      <c r="BP8411"/>
      <c r="BQ8411"/>
      <c r="BR8411"/>
      <c r="BS8411"/>
      <c r="BT8411"/>
      <c r="BU8411"/>
      <c r="BV8411"/>
      <c r="BW8411"/>
      <c r="BX8411"/>
      <c r="BY8411"/>
      <c r="BZ8411"/>
      <c r="CA8411"/>
      <c r="CB8411"/>
      <c r="CC8411"/>
      <c r="CD8411"/>
      <c r="CE8411"/>
      <c r="CF8411"/>
      <c r="CG8411"/>
      <c r="CH8411"/>
      <c r="CI8411"/>
      <c r="CJ8411"/>
      <c r="CK8411"/>
      <c r="CL8411"/>
      <c r="CM8411"/>
      <c r="CN8411"/>
      <c r="CO8411"/>
      <c r="CP8411"/>
      <c r="CQ8411"/>
      <c r="CR8411"/>
      <c r="CS8411"/>
      <c r="CT8411"/>
      <c r="CU8411"/>
      <c r="CV8411"/>
    </row>
    <row r="8412" spans="10:100" x14ac:dyDescent="0.25">
      <c r="J8412"/>
      <c r="K8412"/>
      <c r="L8412"/>
      <c r="M8412"/>
      <c r="N8412"/>
      <c r="O8412"/>
      <c r="P8412"/>
      <c r="Q8412"/>
      <c r="R8412"/>
      <c r="S8412"/>
      <c r="T8412"/>
      <c r="U8412"/>
      <c r="V8412"/>
      <c r="W8412"/>
      <c r="X8412"/>
      <c r="Y8412"/>
      <c r="Z8412"/>
      <c r="AA8412"/>
      <c r="AB8412"/>
      <c r="AC8412"/>
      <c r="AD8412"/>
      <c r="AE8412"/>
      <c r="AF8412"/>
      <c r="AG8412"/>
      <c r="AH8412"/>
      <c r="AI8412"/>
      <c r="AJ8412"/>
      <c r="AK8412"/>
      <c r="AL8412"/>
      <c r="AM8412"/>
      <c r="AN8412"/>
      <c r="AO8412"/>
      <c r="AP8412"/>
      <c r="AQ8412"/>
      <c r="AR8412"/>
      <c r="AS8412"/>
      <c r="AT8412"/>
      <c r="AU8412"/>
      <c r="AV8412"/>
      <c r="AW8412"/>
      <c r="AX8412"/>
      <c r="AY8412"/>
      <c r="AZ8412"/>
      <c r="BA8412"/>
      <c r="BB8412"/>
      <c r="BC8412"/>
      <c r="BD8412"/>
      <c r="BE8412"/>
      <c r="BF8412"/>
      <c r="BG8412"/>
      <c r="BH8412"/>
      <c r="BI8412"/>
      <c r="BJ8412"/>
      <c r="BK8412"/>
      <c r="BL8412"/>
      <c r="BM8412"/>
      <c r="BN8412"/>
      <c r="BO8412"/>
      <c r="BP8412"/>
      <c r="BQ8412"/>
      <c r="BR8412"/>
      <c r="BS8412"/>
      <c r="BT8412"/>
      <c r="BU8412"/>
      <c r="BV8412"/>
      <c r="BW8412"/>
      <c r="BX8412"/>
      <c r="BY8412"/>
      <c r="BZ8412"/>
      <c r="CA8412"/>
      <c r="CB8412"/>
      <c r="CC8412"/>
      <c r="CD8412"/>
      <c r="CE8412"/>
      <c r="CF8412"/>
      <c r="CG8412"/>
      <c r="CH8412"/>
      <c r="CI8412"/>
      <c r="CJ8412"/>
      <c r="CK8412"/>
      <c r="CL8412"/>
      <c r="CM8412"/>
      <c r="CN8412"/>
      <c r="CO8412"/>
      <c r="CP8412"/>
      <c r="CQ8412"/>
      <c r="CR8412"/>
      <c r="CS8412"/>
      <c r="CT8412"/>
      <c r="CU8412"/>
      <c r="CV8412"/>
    </row>
    <row r="8413" spans="10:100" x14ac:dyDescent="0.25">
      <c r="J8413"/>
      <c r="K8413"/>
      <c r="L8413"/>
      <c r="M8413"/>
      <c r="N8413"/>
      <c r="O8413"/>
      <c r="P8413"/>
      <c r="Q8413"/>
      <c r="R8413"/>
      <c r="S8413"/>
      <c r="T8413"/>
      <c r="U8413"/>
      <c r="V8413"/>
      <c r="W8413"/>
      <c r="X8413"/>
      <c r="Y8413"/>
      <c r="Z8413"/>
      <c r="AA8413"/>
      <c r="AB8413"/>
      <c r="AC8413"/>
      <c r="AD8413"/>
      <c r="AE8413"/>
      <c r="AF8413"/>
      <c r="AG8413"/>
      <c r="AH8413"/>
      <c r="AI8413"/>
      <c r="AJ8413"/>
      <c r="AK8413"/>
      <c r="AL8413"/>
      <c r="AM8413"/>
      <c r="AN8413"/>
      <c r="AO8413"/>
      <c r="AP8413"/>
      <c r="AQ8413"/>
      <c r="AR8413"/>
      <c r="AS8413"/>
      <c r="AT8413"/>
      <c r="AU8413"/>
      <c r="AV8413"/>
      <c r="AW8413"/>
      <c r="AX8413"/>
      <c r="AY8413"/>
      <c r="AZ8413"/>
      <c r="BA8413"/>
      <c r="BB8413"/>
      <c r="BC8413"/>
      <c r="BD8413"/>
      <c r="BE8413"/>
      <c r="BF8413"/>
      <c r="BG8413"/>
      <c r="BH8413"/>
      <c r="BI8413"/>
      <c r="BJ8413"/>
      <c r="BK8413"/>
      <c r="BL8413"/>
      <c r="BM8413"/>
      <c r="BN8413"/>
      <c r="BO8413"/>
      <c r="BP8413"/>
      <c r="BQ8413"/>
      <c r="BR8413"/>
      <c r="BS8413"/>
      <c r="BT8413"/>
      <c r="BU8413"/>
      <c r="BV8413"/>
      <c r="BW8413"/>
      <c r="BX8413"/>
      <c r="BY8413"/>
      <c r="BZ8413"/>
      <c r="CA8413"/>
      <c r="CB8413"/>
      <c r="CC8413"/>
      <c r="CD8413"/>
      <c r="CE8413"/>
      <c r="CF8413"/>
      <c r="CG8413"/>
      <c r="CH8413"/>
      <c r="CI8413"/>
      <c r="CJ8413"/>
      <c r="CK8413"/>
      <c r="CL8413"/>
      <c r="CM8413"/>
      <c r="CN8413"/>
      <c r="CO8413"/>
      <c r="CP8413"/>
      <c r="CQ8413"/>
      <c r="CR8413"/>
      <c r="CS8413"/>
      <c r="CT8413"/>
      <c r="CU8413"/>
      <c r="CV8413"/>
    </row>
    <row r="8414" spans="10:100" x14ac:dyDescent="0.25">
      <c r="J8414"/>
      <c r="K8414"/>
      <c r="L8414"/>
      <c r="M8414"/>
      <c r="N8414"/>
      <c r="O8414"/>
      <c r="P8414"/>
      <c r="Q8414"/>
      <c r="R8414"/>
      <c r="S8414"/>
      <c r="T8414"/>
      <c r="U8414"/>
      <c r="V8414"/>
      <c r="W8414"/>
      <c r="X8414"/>
      <c r="Y8414"/>
      <c r="Z8414"/>
      <c r="AA8414"/>
      <c r="AB8414"/>
      <c r="AC8414"/>
      <c r="AD8414"/>
      <c r="AE8414"/>
      <c r="AF8414"/>
      <c r="AG8414"/>
      <c r="AH8414"/>
      <c r="AI8414"/>
      <c r="AJ8414"/>
      <c r="AK8414"/>
      <c r="AL8414"/>
      <c r="AM8414"/>
      <c r="AN8414"/>
      <c r="AO8414"/>
      <c r="AP8414"/>
      <c r="AQ8414"/>
      <c r="AR8414"/>
      <c r="AS8414"/>
      <c r="AT8414"/>
      <c r="AU8414"/>
      <c r="AV8414"/>
      <c r="AW8414"/>
      <c r="AX8414"/>
      <c r="AY8414"/>
      <c r="AZ8414"/>
      <c r="BA8414"/>
      <c r="BB8414"/>
      <c r="BC8414"/>
      <c r="BD8414"/>
      <c r="BE8414"/>
      <c r="BF8414"/>
      <c r="BG8414"/>
      <c r="BH8414"/>
      <c r="BI8414"/>
      <c r="BJ8414"/>
      <c r="BK8414"/>
      <c r="BL8414"/>
      <c r="BM8414"/>
      <c r="BN8414"/>
      <c r="BO8414"/>
      <c r="BP8414"/>
      <c r="BQ8414"/>
      <c r="BR8414"/>
      <c r="BS8414"/>
      <c r="BT8414"/>
      <c r="BU8414"/>
      <c r="BV8414"/>
      <c r="BW8414"/>
      <c r="BX8414"/>
      <c r="BY8414"/>
      <c r="BZ8414"/>
      <c r="CA8414"/>
      <c r="CB8414"/>
      <c r="CC8414"/>
      <c r="CD8414"/>
      <c r="CE8414"/>
      <c r="CF8414"/>
      <c r="CG8414"/>
      <c r="CH8414"/>
      <c r="CI8414"/>
      <c r="CJ8414"/>
      <c r="CK8414"/>
      <c r="CL8414"/>
      <c r="CM8414"/>
      <c r="CN8414"/>
      <c r="CO8414"/>
      <c r="CP8414"/>
      <c r="CQ8414"/>
      <c r="CR8414"/>
      <c r="CS8414"/>
      <c r="CT8414"/>
      <c r="CU8414"/>
      <c r="CV8414"/>
    </row>
    <row r="8415" spans="10:100" x14ac:dyDescent="0.25">
      <c r="J8415"/>
      <c r="K8415"/>
      <c r="L8415"/>
      <c r="M8415"/>
      <c r="N8415"/>
      <c r="O8415"/>
      <c r="P8415"/>
      <c r="Q8415"/>
      <c r="R8415"/>
      <c r="S8415"/>
      <c r="T8415"/>
      <c r="U8415"/>
      <c r="V8415"/>
      <c r="W8415"/>
      <c r="X8415"/>
      <c r="Y8415"/>
      <c r="Z8415"/>
      <c r="AA8415"/>
      <c r="AB8415"/>
      <c r="AC8415"/>
      <c r="AD8415"/>
      <c r="AE8415"/>
      <c r="AF8415"/>
      <c r="AG8415"/>
      <c r="AH8415"/>
      <c r="AI8415"/>
      <c r="AJ8415"/>
      <c r="AK8415"/>
      <c r="AL8415"/>
      <c r="AM8415"/>
      <c r="AN8415"/>
      <c r="AO8415"/>
      <c r="AP8415"/>
      <c r="AQ8415"/>
      <c r="AR8415"/>
      <c r="AS8415"/>
      <c r="AT8415"/>
      <c r="AU8415"/>
      <c r="AV8415"/>
      <c r="AW8415"/>
      <c r="AX8415"/>
      <c r="AY8415"/>
      <c r="AZ8415"/>
      <c r="BA8415"/>
      <c r="BB8415"/>
      <c r="BC8415"/>
      <c r="BD8415"/>
      <c r="BE8415"/>
      <c r="BF8415"/>
      <c r="BG8415"/>
      <c r="BH8415"/>
      <c r="BI8415"/>
      <c r="BJ8415"/>
      <c r="BK8415"/>
      <c r="BL8415"/>
      <c r="BM8415"/>
      <c r="BN8415"/>
      <c r="BO8415"/>
      <c r="BP8415"/>
      <c r="BQ8415"/>
      <c r="BR8415"/>
      <c r="BS8415"/>
      <c r="BT8415"/>
      <c r="BU8415"/>
      <c r="BV8415"/>
      <c r="BW8415"/>
      <c r="BX8415"/>
      <c r="BY8415"/>
      <c r="BZ8415"/>
      <c r="CA8415"/>
      <c r="CB8415"/>
      <c r="CC8415"/>
      <c r="CD8415"/>
      <c r="CE8415"/>
      <c r="CF8415"/>
      <c r="CG8415"/>
      <c r="CH8415"/>
      <c r="CI8415"/>
      <c r="CJ8415"/>
      <c r="CK8415"/>
      <c r="CL8415"/>
      <c r="CM8415"/>
      <c r="CN8415"/>
      <c r="CO8415"/>
      <c r="CP8415"/>
      <c r="CQ8415"/>
      <c r="CR8415"/>
      <c r="CS8415"/>
      <c r="CT8415"/>
      <c r="CU8415"/>
      <c r="CV8415"/>
    </row>
    <row r="8416" spans="10:100" x14ac:dyDescent="0.25">
      <c r="J8416"/>
      <c r="K8416"/>
      <c r="L8416"/>
      <c r="M8416"/>
      <c r="N8416"/>
      <c r="O8416"/>
      <c r="P8416"/>
      <c r="Q8416"/>
      <c r="R8416"/>
      <c r="S8416"/>
      <c r="T8416"/>
      <c r="U8416"/>
      <c r="V8416"/>
      <c r="W8416"/>
      <c r="X8416"/>
      <c r="Y8416"/>
      <c r="Z8416"/>
      <c r="AA8416"/>
      <c r="AB8416"/>
      <c r="AC8416"/>
      <c r="AD8416"/>
      <c r="AE8416"/>
      <c r="AF8416"/>
      <c r="AG8416"/>
      <c r="AH8416"/>
      <c r="AI8416"/>
      <c r="AJ8416"/>
      <c r="AK8416"/>
      <c r="AL8416"/>
      <c r="AM8416"/>
      <c r="AN8416"/>
      <c r="AO8416"/>
      <c r="AP8416"/>
      <c r="AQ8416"/>
      <c r="AR8416"/>
      <c r="AS8416"/>
      <c r="AT8416"/>
      <c r="AU8416"/>
      <c r="AV8416"/>
      <c r="AW8416"/>
      <c r="AX8416"/>
      <c r="AY8416"/>
      <c r="AZ8416"/>
      <c r="BA8416"/>
      <c r="BB8416"/>
      <c r="BC8416"/>
      <c r="BD8416"/>
      <c r="BE8416"/>
      <c r="BF8416"/>
      <c r="BG8416"/>
      <c r="BH8416"/>
      <c r="BI8416"/>
      <c r="BJ8416"/>
      <c r="BK8416"/>
      <c r="BL8416"/>
      <c r="BM8416"/>
      <c r="BN8416"/>
      <c r="BO8416"/>
      <c r="BP8416"/>
      <c r="BQ8416"/>
      <c r="BR8416"/>
      <c r="BS8416"/>
      <c r="BT8416"/>
      <c r="BU8416"/>
      <c r="BV8416"/>
      <c r="BW8416"/>
      <c r="BX8416"/>
      <c r="BY8416"/>
      <c r="BZ8416"/>
      <c r="CA8416"/>
      <c r="CB8416"/>
      <c r="CC8416"/>
      <c r="CD8416"/>
      <c r="CE8416"/>
      <c r="CF8416"/>
      <c r="CG8416"/>
      <c r="CH8416"/>
      <c r="CI8416"/>
      <c r="CJ8416"/>
      <c r="CK8416"/>
      <c r="CL8416"/>
      <c r="CM8416"/>
      <c r="CN8416"/>
      <c r="CO8416"/>
      <c r="CP8416"/>
      <c r="CQ8416"/>
      <c r="CR8416"/>
      <c r="CS8416"/>
      <c r="CT8416"/>
      <c r="CU8416"/>
      <c r="CV8416"/>
    </row>
    <row r="8417" spans="10:100" x14ac:dyDescent="0.25">
      <c r="J8417"/>
      <c r="K8417"/>
      <c r="L8417"/>
      <c r="M8417"/>
      <c r="N8417"/>
      <c r="O8417"/>
      <c r="P8417"/>
      <c r="Q8417"/>
      <c r="R8417"/>
      <c r="S8417"/>
      <c r="T8417"/>
      <c r="U8417"/>
      <c r="V8417"/>
      <c r="W8417"/>
      <c r="X8417"/>
      <c r="Y8417"/>
      <c r="Z8417"/>
      <c r="AA8417"/>
      <c r="AB8417"/>
      <c r="AC8417"/>
      <c r="AD8417"/>
      <c r="AE8417"/>
      <c r="AF8417"/>
      <c r="AG8417"/>
      <c r="AH8417"/>
      <c r="AI8417"/>
      <c r="AJ8417"/>
      <c r="AK8417"/>
      <c r="AL8417"/>
      <c r="AM8417"/>
      <c r="AN8417"/>
      <c r="AO8417"/>
      <c r="AP8417"/>
      <c r="AQ8417"/>
      <c r="AR8417"/>
      <c r="AS8417"/>
      <c r="AT8417"/>
      <c r="AU8417"/>
      <c r="AV8417"/>
      <c r="AW8417"/>
      <c r="AX8417"/>
      <c r="AY8417"/>
      <c r="AZ8417"/>
      <c r="BA8417"/>
      <c r="BB8417"/>
      <c r="BC8417"/>
      <c r="BD8417"/>
      <c r="BE8417"/>
      <c r="BF8417"/>
      <c r="BG8417"/>
      <c r="BH8417"/>
      <c r="BI8417"/>
      <c r="BJ8417"/>
      <c r="BK8417"/>
      <c r="BL8417"/>
      <c r="BM8417"/>
      <c r="BN8417"/>
      <c r="BO8417"/>
      <c r="BP8417"/>
      <c r="BQ8417"/>
      <c r="BR8417"/>
      <c r="BS8417"/>
      <c r="BT8417"/>
      <c r="BU8417"/>
      <c r="BV8417"/>
      <c r="BW8417"/>
      <c r="BX8417"/>
      <c r="BY8417"/>
      <c r="BZ8417"/>
      <c r="CA8417"/>
      <c r="CB8417"/>
      <c r="CC8417"/>
      <c r="CD8417"/>
      <c r="CE8417"/>
      <c r="CF8417"/>
      <c r="CG8417"/>
      <c r="CH8417"/>
      <c r="CI8417"/>
      <c r="CJ8417"/>
      <c r="CK8417"/>
      <c r="CL8417"/>
      <c r="CM8417"/>
      <c r="CN8417"/>
      <c r="CO8417"/>
      <c r="CP8417"/>
      <c r="CQ8417"/>
      <c r="CR8417"/>
      <c r="CS8417"/>
      <c r="CT8417"/>
      <c r="CU8417"/>
      <c r="CV8417"/>
    </row>
    <row r="8418" spans="10:100" x14ac:dyDescent="0.25">
      <c r="J8418"/>
      <c r="K8418"/>
      <c r="L8418"/>
      <c r="M8418"/>
      <c r="N8418"/>
      <c r="O8418"/>
      <c r="P8418"/>
      <c r="Q8418"/>
      <c r="R8418"/>
      <c r="S8418"/>
      <c r="T8418"/>
      <c r="U8418"/>
      <c r="V8418"/>
      <c r="W8418"/>
      <c r="X8418"/>
      <c r="Y8418"/>
      <c r="Z8418"/>
      <c r="AA8418"/>
      <c r="AB8418"/>
      <c r="AC8418"/>
      <c r="AD8418"/>
      <c r="AE8418"/>
      <c r="AF8418"/>
      <c r="AG8418"/>
      <c r="AH8418"/>
      <c r="AI8418"/>
      <c r="AJ8418"/>
      <c r="AK8418"/>
      <c r="AL8418"/>
      <c r="AM8418"/>
      <c r="AN8418"/>
      <c r="AO8418"/>
      <c r="AP8418"/>
      <c r="AQ8418"/>
      <c r="AR8418"/>
      <c r="AS8418"/>
      <c r="AT8418"/>
      <c r="AU8418"/>
      <c r="AV8418"/>
      <c r="AW8418"/>
      <c r="AX8418"/>
      <c r="AY8418"/>
      <c r="AZ8418"/>
      <c r="BA8418"/>
      <c r="BB8418"/>
      <c r="BC8418"/>
      <c r="BD8418"/>
      <c r="BE8418"/>
      <c r="BF8418"/>
      <c r="BG8418"/>
      <c r="BH8418"/>
      <c r="BI8418"/>
      <c r="BJ8418"/>
      <c r="BK8418"/>
      <c r="BL8418"/>
      <c r="BM8418"/>
      <c r="BN8418"/>
      <c r="BO8418"/>
      <c r="BP8418"/>
      <c r="BQ8418"/>
      <c r="BR8418"/>
      <c r="BS8418"/>
      <c r="BT8418"/>
      <c r="BU8418"/>
      <c r="BV8418"/>
      <c r="BW8418"/>
      <c r="BX8418"/>
      <c r="BY8418"/>
      <c r="BZ8418"/>
      <c r="CA8418"/>
      <c r="CB8418"/>
      <c r="CC8418"/>
      <c r="CD8418"/>
      <c r="CE8418"/>
      <c r="CF8418"/>
      <c r="CG8418"/>
      <c r="CH8418"/>
      <c r="CI8418"/>
      <c r="CJ8418"/>
      <c r="CK8418"/>
      <c r="CL8418"/>
      <c r="CM8418"/>
      <c r="CN8418"/>
      <c r="CO8418"/>
      <c r="CP8418"/>
      <c r="CQ8418"/>
      <c r="CR8418"/>
      <c r="CS8418"/>
      <c r="CT8418"/>
      <c r="CU8418"/>
      <c r="CV8418"/>
    </row>
    <row r="8419" spans="10:100" x14ac:dyDescent="0.25">
      <c r="J8419"/>
      <c r="K8419"/>
      <c r="L8419"/>
      <c r="M8419"/>
      <c r="N8419"/>
      <c r="O8419"/>
      <c r="P8419"/>
      <c r="Q8419"/>
      <c r="R8419"/>
      <c r="S8419"/>
      <c r="T8419"/>
      <c r="U8419"/>
      <c r="V8419"/>
      <c r="W8419"/>
      <c r="X8419"/>
      <c r="Y8419"/>
      <c r="Z8419"/>
      <c r="AA8419"/>
      <c r="AB8419"/>
      <c r="AC8419"/>
      <c r="AD8419"/>
      <c r="AE8419"/>
      <c r="AF8419"/>
      <c r="AG8419"/>
      <c r="AH8419"/>
      <c r="AI8419"/>
      <c r="AJ8419"/>
      <c r="AK8419"/>
      <c r="AL8419"/>
      <c r="AM8419"/>
      <c r="AN8419"/>
      <c r="AO8419"/>
      <c r="AP8419"/>
      <c r="AQ8419"/>
      <c r="AR8419"/>
      <c r="AS8419"/>
      <c r="AT8419"/>
      <c r="AU8419"/>
      <c r="AV8419"/>
      <c r="AW8419"/>
      <c r="AX8419"/>
      <c r="AY8419"/>
      <c r="AZ8419"/>
      <c r="BA8419"/>
      <c r="BB8419"/>
      <c r="BC8419"/>
      <c r="BD8419"/>
      <c r="BE8419"/>
      <c r="BF8419"/>
      <c r="BG8419"/>
      <c r="BH8419"/>
      <c r="BI8419"/>
      <c r="BJ8419"/>
      <c r="BK8419"/>
      <c r="BL8419"/>
      <c r="BM8419"/>
      <c r="BN8419"/>
      <c r="BO8419"/>
      <c r="BP8419"/>
      <c r="BQ8419"/>
      <c r="BR8419"/>
      <c r="BS8419"/>
      <c r="BT8419"/>
      <c r="BU8419"/>
      <c r="BV8419"/>
      <c r="BW8419"/>
      <c r="BX8419"/>
      <c r="BY8419"/>
      <c r="BZ8419"/>
      <c r="CA8419"/>
      <c r="CB8419"/>
      <c r="CC8419"/>
      <c r="CD8419"/>
      <c r="CE8419"/>
      <c r="CF8419"/>
      <c r="CG8419"/>
      <c r="CH8419"/>
      <c r="CI8419"/>
      <c r="CJ8419"/>
      <c r="CK8419"/>
      <c r="CL8419"/>
      <c r="CM8419"/>
      <c r="CN8419"/>
      <c r="CO8419"/>
      <c r="CP8419"/>
      <c r="CQ8419"/>
      <c r="CR8419"/>
      <c r="CS8419"/>
      <c r="CT8419"/>
      <c r="CU8419"/>
      <c r="CV8419"/>
    </row>
    <row r="8420" spans="10:100" x14ac:dyDescent="0.25">
      <c r="J8420"/>
      <c r="K8420"/>
      <c r="L8420"/>
      <c r="M8420"/>
      <c r="N8420"/>
      <c r="O8420"/>
      <c r="P8420"/>
      <c r="Q8420"/>
      <c r="R8420"/>
      <c r="S8420"/>
      <c r="T8420"/>
      <c r="U8420"/>
      <c r="V8420"/>
      <c r="W8420"/>
      <c r="X8420"/>
      <c r="Y8420"/>
      <c r="Z8420"/>
      <c r="AA8420"/>
      <c r="AB8420"/>
      <c r="AC8420"/>
      <c r="AD8420"/>
      <c r="AE8420"/>
      <c r="AF8420"/>
      <c r="AG8420"/>
      <c r="AH8420"/>
      <c r="AI8420"/>
      <c r="AJ8420"/>
      <c r="AK8420"/>
      <c r="AL8420"/>
      <c r="AM8420"/>
      <c r="AN8420"/>
      <c r="AO8420"/>
      <c r="AP8420"/>
      <c r="AQ8420"/>
      <c r="AR8420"/>
      <c r="AS8420"/>
      <c r="AT8420"/>
      <c r="AU8420"/>
      <c r="AV8420"/>
      <c r="AW8420"/>
      <c r="AX8420"/>
      <c r="AY8420"/>
      <c r="AZ8420"/>
      <c r="BA8420"/>
      <c r="BB8420"/>
      <c r="BC8420"/>
      <c r="BD8420"/>
      <c r="BE8420"/>
      <c r="BF8420"/>
      <c r="BG8420"/>
      <c r="BH8420"/>
      <c r="BI8420"/>
      <c r="BJ8420"/>
      <c r="BK8420"/>
      <c r="BL8420"/>
      <c r="BM8420"/>
      <c r="BN8420"/>
      <c r="BO8420"/>
      <c r="BP8420"/>
      <c r="BQ8420"/>
      <c r="BR8420"/>
      <c r="BS8420"/>
      <c r="BT8420"/>
      <c r="BU8420"/>
      <c r="BV8420"/>
      <c r="BW8420"/>
      <c r="BX8420"/>
      <c r="BY8420"/>
      <c r="BZ8420"/>
      <c r="CA8420"/>
      <c r="CB8420"/>
      <c r="CC8420"/>
      <c r="CD8420"/>
      <c r="CE8420"/>
      <c r="CF8420"/>
      <c r="CG8420"/>
      <c r="CH8420"/>
      <c r="CI8420"/>
      <c r="CJ8420"/>
      <c r="CK8420"/>
      <c r="CL8420"/>
      <c r="CM8420"/>
      <c r="CN8420"/>
      <c r="CO8420"/>
      <c r="CP8420"/>
      <c r="CQ8420"/>
      <c r="CR8420"/>
      <c r="CS8420"/>
      <c r="CT8420"/>
      <c r="CU8420"/>
      <c r="CV8420"/>
    </row>
    <row r="8421" spans="10:100" x14ac:dyDescent="0.25">
      <c r="J8421"/>
      <c r="K8421"/>
      <c r="L8421"/>
      <c r="M8421"/>
      <c r="N8421"/>
      <c r="O8421"/>
      <c r="P8421"/>
      <c r="Q8421"/>
      <c r="R8421"/>
      <c r="S8421"/>
      <c r="T8421"/>
      <c r="U8421"/>
      <c r="V8421"/>
      <c r="W8421"/>
      <c r="X8421"/>
      <c r="Y8421"/>
      <c r="Z8421"/>
      <c r="AA8421"/>
      <c r="AB8421"/>
      <c r="AC8421"/>
      <c r="AD8421"/>
      <c r="AE8421"/>
      <c r="AF8421"/>
      <c r="AG8421"/>
      <c r="AH8421"/>
      <c r="AI8421"/>
      <c r="AJ8421"/>
      <c r="AK8421"/>
      <c r="AL8421"/>
      <c r="AM8421"/>
      <c r="AN8421"/>
      <c r="AO8421"/>
      <c r="AP8421"/>
      <c r="AQ8421"/>
      <c r="AR8421"/>
      <c r="AS8421"/>
      <c r="AT8421"/>
      <c r="AU8421"/>
      <c r="AV8421"/>
      <c r="AW8421"/>
      <c r="AX8421"/>
      <c r="AY8421"/>
      <c r="AZ8421"/>
      <c r="BA8421"/>
      <c r="BB8421"/>
      <c r="BC8421"/>
      <c r="BD8421"/>
      <c r="BE8421"/>
      <c r="BF8421"/>
      <c r="BG8421"/>
      <c r="BH8421"/>
      <c r="BI8421"/>
      <c r="BJ8421"/>
      <c r="BK8421"/>
      <c r="BL8421"/>
      <c r="BM8421"/>
      <c r="BN8421"/>
      <c r="BO8421"/>
      <c r="BP8421"/>
      <c r="BQ8421"/>
      <c r="BR8421"/>
      <c r="BS8421"/>
      <c r="BT8421"/>
      <c r="BU8421"/>
      <c r="BV8421"/>
      <c r="BW8421"/>
      <c r="BX8421"/>
      <c r="BY8421"/>
      <c r="BZ8421"/>
      <c r="CA8421"/>
      <c r="CB8421"/>
      <c r="CC8421"/>
      <c r="CD8421"/>
      <c r="CE8421"/>
      <c r="CF8421"/>
      <c r="CG8421"/>
      <c r="CH8421"/>
      <c r="CI8421"/>
      <c r="CJ8421"/>
      <c r="CK8421"/>
      <c r="CL8421"/>
      <c r="CM8421"/>
      <c r="CN8421"/>
      <c r="CO8421"/>
      <c r="CP8421"/>
      <c r="CQ8421"/>
      <c r="CR8421"/>
      <c r="CS8421"/>
      <c r="CT8421"/>
      <c r="CU8421"/>
      <c r="CV8421"/>
    </row>
    <row r="8422" spans="10:100" x14ac:dyDescent="0.25">
      <c r="J8422"/>
      <c r="K8422"/>
      <c r="L8422"/>
      <c r="M8422"/>
      <c r="N8422"/>
      <c r="O8422"/>
      <c r="P8422"/>
      <c r="Q8422"/>
      <c r="R8422"/>
      <c r="S8422"/>
      <c r="T8422"/>
      <c r="U8422"/>
      <c r="V8422"/>
      <c r="W8422"/>
      <c r="X8422"/>
      <c r="Y8422"/>
      <c r="Z8422"/>
      <c r="AA8422"/>
      <c r="AB8422"/>
      <c r="AC8422"/>
      <c r="AD8422"/>
      <c r="AE8422"/>
      <c r="AF8422"/>
      <c r="AG8422"/>
      <c r="AH8422"/>
      <c r="AI8422"/>
      <c r="AJ8422"/>
      <c r="AK8422"/>
      <c r="AL8422"/>
      <c r="AM8422"/>
      <c r="AN8422"/>
      <c r="AO8422"/>
      <c r="AP8422"/>
      <c r="AQ8422"/>
      <c r="AR8422"/>
      <c r="AS8422"/>
      <c r="AT8422"/>
      <c r="AU8422"/>
      <c r="AV8422"/>
      <c r="AW8422"/>
      <c r="AX8422"/>
      <c r="AY8422"/>
      <c r="AZ8422"/>
      <c r="BA8422"/>
      <c r="BB8422"/>
      <c r="BC8422"/>
      <c r="BD8422"/>
      <c r="BE8422"/>
      <c r="BF8422"/>
      <c r="BG8422"/>
      <c r="BH8422"/>
      <c r="BI8422"/>
      <c r="BJ8422"/>
      <c r="BK8422"/>
      <c r="BL8422"/>
      <c r="BM8422"/>
      <c r="BN8422"/>
      <c r="BO8422"/>
      <c r="BP8422"/>
      <c r="BQ8422"/>
      <c r="BR8422"/>
      <c r="BS8422"/>
      <c r="BT8422"/>
      <c r="BU8422"/>
      <c r="BV8422"/>
      <c r="BW8422"/>
      <c r="BX8422"/>
      <c r="BY8422"/>
      <c r="BZ8422"/>
      <c r="CA8422"/>
      <c r="CB8422"/>
      <c r="CC8422"/>
      <c r="CD8422"/>
      <c r="CE8422"/>
      <c r="CF8422"/>
      <c r="CG8422"/>
      <c r="CH8422"/>
      <c r="CI8422"/>
      <c r="CJ8422"/>
      <c r="CK8422"/>
      <c r="CL8422"/>
      <c r="CM8422"/>
      <c r="CN8422"/>
      <c r="CO8422"/>
      <c r="CP8422"/>
      <c r="CQ8422"/>
      <c r="CR8422"/>
      <c r="CS8422"/>
      <c r="CT8422"/>
      <c r="CU8422"/>
      <c r="CV8422"/>
    </row>
    <row r="8423" spans="10:100" x14ac:dyDescent="0.25">
      <c r="J8423"/>
      <c r="K8423"/>
      <c r="L8423"/>
      <c r="M8423"/>
      <c r="N8423"/>
      <c r="O8423"/>
      <c r="P8423"/>
      <c r="Q8423"/>
      <c r="R8423"/>
      <c r="S8423"/>
      <c r="T8423"/>
      <c r="U8423"/>
      <c r="V8423"/>
      <c r="W8423"/>
      <c r="X8423"/>
      <c r="Y8423"/>
      <c r="Z8423"/>
      <c r="AA8423"/>
      <c r="AB8423"/>
      <c r="AC8423"/>
      <c r="AD8423"/>
      <c r="AE8423"/>
      <c r="AF8423"/>
      <c r="AG8423"/>
      <c r="AH8423"/>
      <c r="AI8423"/>
      <c r="AJ8423"/>
      <c r="AK8423"/>
      <c r="AL8423"/>
      <c r="AM8423"/>
      <c r="AN8423"/>
      <c r="AO8423"/>
      <c r="AP8423"/>
      <c r="AQ8423"/>
      <c r="AR8423"/>
      <c r="AS8423"/>
      <c r="AT8423"/>
      <c r="AU8423"/>
      <c r="AV8423"/>
      <c r="AW8423"/>
      <c r="AX8423"/>
      <c r="AY8423"/>
      <c r="AZ8423"/>
      <c r="BA8423"/>
      <c r="BB8423"/>
      <c r="BC8423"/>
      <c r="BD8423"/>
      <c r="BE8423"/>
      <c r="BF8423"/>
      <c r="BG8423"/>
      <c r="BH8423"/>
      <c r="BI8423"/>
      <c r="BJ8423"/>
      <c r="BK8423"/>
      <c r="BL8423"/>
      <c r="BM8423"/>
      <c r="BN8423"/>
      <c r="BO8423"/>
      <c r="BP8423"/>
      <c r="BQ8423"/>
      <c r="BR8423"/>
      <c r="BS8423"/>
      <c r="BT8423"/>
      <c r="BU8423"/>
      <c r="BV8423"/>
      <c r="BW8423"/>
      <c r="BX8423"/>
      <c r="BY8423"/>
      <c r="BZ8423"/>
      <c r="CA8423"/>
      <c r="CB8423"/>
      <c r="CC8423"/>
      <c r="CD8423"/>
      <c r="CE8423"/>
      <c r="CF8423"/>
      <c r="CG8423"/>
      <c r="CH8423"/>
      <c r="CI8423"/>
      <c r="CJ8423"/>
      <c r="CK8423"/>
      <c r="CL8423"/>
      <c r="CM8423"/>
      <c r="CN8423"/>
      <c r="CO8423"/>
      <c r="CP8423"/>
      <c r="CQ8423"/>
      <c r="CR8423"/>
      <c r="CS8423"/>
      <c r="CT8423"/>
      <c r="CU8423"/>
      <c r="CV8423"/>
    </row>
    <row r="8424" spans="10:100" x14ac:dyDescent="0.25">
      <c r="J8424"/>
      <c r="K8424"/>
      <c r="L8424"/>
      <c r="M8424"/>
      <c r="N8424"/>
      <c r="O8424"/>
      <c r="P8424"/>
      <c r="Q8424"/>
      <c r="R8424"/>
      <c r="S8424"/>
      <c r="T8424"/>
      <c r="U8424"/>
      <c r="V8424"/>
      <c r="W8424"/>
      <c r="X8424"/>
      <c r="Y8424"/>
      <c r="Z8424"/>
      <c r="AA8424"/>
      <c r="AB8424"/>
      <c r="AC8424"/>
      <c r="AD8424"/>
      <c r="AE8424"/>
      <c r="AF8424"/>
      <c r="AG8424"/>
      <c r="AH8424"/>
      <c r="AI8424"/>
      <c r="AJ8424"/>
      <c r="AK8424"/>
      <c r="AL8424"/>
      <c r="AM8424"/>
      <c r="AN8424"/>
      <c r="AO8424"/>
      <c r="AP8424"/>
      <c r="AQ8424"/>
      <c r="AR8424"/>
      <c r="AS8424"/>
      <c r="AT8424"/>
      <c r="AU8424"/>
      <c r="AV8424"/>
      <c r="AW8424"/>
      <c r="AX8424"/>
      <c r="AY8424"/>
      <c r="AZ8424"/>
      <c r="BA8424"/>
      <c r="BB8424"/>
      <c r="BC8424"/>
      <c r="BD8424"/>
      <c r="BE8424"/>
      <c r="BF8424"/>
      <c r="BG8424"/>
      <c r="BH8424"/>
      <c r="BI8424"/>
      <c r="BJ8424"/>
      <c r="BK8424"/>
      <c r="BL8424"/>
      <c r="BM8424"/>
      <c r="BN8424"/>
      <c r="BO8424"/>
      <c r="BP8424"/>
      <c r="BQ8424"/>
      <c r="BR8424"/>
      <c r="BS8424"/>
      <c r="BT8424"/>
      <c r="BU8424"/>
      <c r="BV8424"/>
      <c r="BW8424"/>
      <c r="BX8424"/>
      <c r="BY8424"/>
      <c r="BZ8424"/>
      <c r="CA8424"/>
      <c r="CB8424"/>
      <c r="CC8424"/>
      <c r="CD8424"/>
      <c r="CE8424"/>
      <c r="CF8424"/>
      <c r="CG8424"/>
      <c r="CH8424"/>
      <c r="CI8424"/>
      <c r="CJ8424"/>
      <c r="CK8424"/>
      <c r="CL8424"/>
      <c r="CM8424"/>
      <c r="CN8424"/>
      <c r="CO8424"/>
      <c r="CP8424"/>
      <c r="CQ8424"/>
      <c r="CR8424"/>
      <c r="CS8424"/>
      <c r="CT8424"/>
      <c r="CU8424"/>
      <c r="CV8424"/>
    </row>
    <row r="8425" spans="10:100" x14ac:dyDescent="0.25">
      <c r="J8425"/>
      <c r="K8425"/>
      <c r="L8425"/>
      <c r="M8425"/>
      <c r="N8425"/>
      <c r="O8425"/>
      <c r="P8425"/>
      <c r="Q8425"/>
      <c r="R8425"/>
      <c r="S8425"/>
      <c r="T8425"/>
      <c r="U8425"/>
      <c r="V8425"/>
      <c r="W8425"/>
      <c r="X8425"/>
      <c r="Y8425"/>
      <c r="Z8425"/>
      <c r="AA8425"/>
      <c r="AB8425"/>
      <c r="AC8425"/>
      <c r="AD8425"/>
      <c r="AE8425"/>
      <c r="AF8425"/>
      <c r="AG8425"/>
      <c r="AH8425"/>
      <c r="AI8425"/>
      <c r="AJ8425"/>
      <c r="AK8425"/>
      <c r="AL8425"/>
      <c r="AM8425"/>
      <c r="AN8425"/>
      <c r="AO8425"/>
      <c r="AP8425"/>
      <c r="AQ8425"/>
      <c r="AR8425"/>
      <c r="AS8425"/>
      <c r="AT8425"/>
      <c r="AU8425"/>
      <c r="AV8425"/>
      <c r="AW8425"/>
      <c r="AX8425"/>
      <c r="AY8425"/>
      <c r="AZ8425"/>
      <c r="BA8425"/>
      <c r="BB8425"/>
      <c r="BC8425"/>
      <c r="BD8425"/>
      <c r="BE8425"/>
      <c r="BF8425"/>
      <c r="BG8425"/>
      <c r="BH8425"/>
      <c r="BI8425"/>
      <c r="BJ8425"/>
      <c r="BK8425"/>
      <c r="BL8425"/>
      <c r="BM8425"/>
      <c r="BN8425"/>
      <c r="BO8425"/>
      <c r="BP8425"/>
      <c r="BQ8425"/>
      <c r="BR8425"/>
      <c r="BS8425"/>
      <c r="BT8425"/>
      <c r="BU8425"/>
      <c r="BV8425"/>
      <c r="BW8425"/>
      <c r="BX8425"/>
      <c r="BY8425"/>
      <c r="BZ8425"/>
      <c r="CA8425"/>
      <c r="CB8425"/>
      <c r="CC8425"/>
      <c r="CD8425"/>
      <c r="CE8425"/>
      <c r="CF8425"/>
      <c r="CG8425"/>
      <c r="CH8425"/>
      <c r="CI8425"/>
      <c r="CJ8425"/>
      <c r="CK8425"/>
      <c r="CL8425"/>
      <c r="CM8425"/>
      <c r="CN8425"/>
      <c r="CO8425"/>
      <c r="CP8425"/>
      <c r="CQ8425"/>
      <c r="CR8425"/>
      <c r="CS8425"/>
      <c r="CT8425"/>
      <c r="CU8425"/>
      <c r="CV8425"/>
    </row>
    <row r="8426" spans="10:100" x14ac:dyDescent="0.25">
      <c r="J8426"/>
      <c r="K8426"/>
      <c r="L8426"/>
      <c r="M8426"/>
      <c r="N8426"/>
      <c r="O8426"/>
      <c r="P8426"/>
      <c r="Q8426"/>
      <c r="R8426"/>
      <c r="S8426"/>
      <c r="T8426"/>
      <c r="U8426"/>
      <c r="V8426"/>
      <c r="W8426"/>
      <c r="X8426"/>
      <c r="Y8426"/>
      <c r="Z8426"/>
      <c r="AA8426"/>
      <c r="AB8426"/>
      <c r="AC8426"/>
      <c r="AD8426"/>
      <c r="AE8426"/>
      <c r="AF8426"/>
      <c r="AG8426"/>
      <c r="AH8426"/>
      <c r="AI8426"/>
      <c r="AJ8426"/>
      <c r="AK8426"/>
      <c r="AL8426"/>
      <c r="AM8426"/>
      <c r="AN8426"/>
      <c r="AO8426"/>
      <c r="AP8426"/>
      <c r="AQ8426"/>
      <c r="AR8426"/>
      <c r="AS8426"/>
      <c r="AT8426"/>
      <c r="AU8426"/>
      <c r="AV8426"/>
      <c r="AW8426"/>
      <c r="AX8426"/>
      <c r="AY8426"/>
      <c r="AZ8426"/>
      <c r="BA8426"/>
      <c r="BB8426"/>
      <c r="BC8426"/>
      <c r="BD8426"/>
      <c r="BE8426"/>
      <c r="BF8426"/>
      <c r="BG8426"/>
      <c r="BH8426"/>
      <c r="BI8426"/>
      <c r="BJ8426"/>
      <c r="BK8426"/>
      <c r="BL8426"/>
      <c r="BM8426"/>
      <c r="BN8426"/>
      <c r="BO8426"/>
      <c r="BP8426"/>
      <c r="BQ8426"/>
      <c r="BR8426"/>
      <c r="BS8426"/>
      <c r="BT8426"/>
      <c r="BU8426"/>
      <c r="BV8426"/>
      <c r="BW8426"/>
      <c r="BX8426"/>
      <c r="BY8426"/>
      <c r="BZ8426"/>
      <c r="CA8426"/>
      <c r="CB8426"/>
      <c r="CC8426"/>
      <c r="CD8426"/>
      <c r="CE8426"/>
      <c r="CF8426"/>
      <c r="CG8426"/>
      <c r="CH8426"/>
      <c r="CI8426"/>
      <c r="CJ8426"/>
      <c r="CK8426"/>
      <c r="CL8426"/>
      <c r="CM8426"/>
      <c r="CN8426"/>
      <c r="CO8426"/>
      <c r="CP8426"/>
      <c r="CQ8426"/>
      <c r="CR8426"/>
      <c r="CS8426"/>
      <c r="CT8426"/>
      <c r="CU8426"/>
      <c r="CV8426"/>
    </row>
    <row r="8427" spans="10:100" x14ac:dyDescent="0.25">
      <c r="J8427"/>
      <c r="K8427"/>
      <c r="L8427"/>
      <c r="M8427"/>
      <c r="N8427"/>
      <c r="O8427"/>
      <c r="P8427"/>
      <c r="Q8427"/>
      <c r="R8427"/>
      <c r="S8427"/>
      <c r="T8427"/>
      <c r="U8427"/>
      <c r="V8427"/>
      <c r="W8427"/>
      <c r="X8427"/>
      <c r="Y8427"/>
      <c r="Z8427"/>
      <c r="AA8427"/>
      <c r="AB8427"/>
      <c r="AC8427"/>
      <c r="AD8427"/>
      <c r="AE8427"/>
      <c r="AF8427"/>
      <c r="AG8427"/>
      <c r="AH8427"/>
      <c r="AI8427"/>
      <c r="AJ8427"/>
      <c r="AK8427"/>
      <c r="AL8427"/>
      <c r="AM8427"/>
      <c r="AN8427"/>
      <c r="AO8427"/>
      <c r="AP8427"/>
      <c r="AQ8427"/>
      <c r="AR8427"/>
      <c r="AS8427"/>
      <c r="AT8427"/>
      <c r="AU8427"/>
      <c r="AV8427"/>
      <c r="AW8427"/>
      <c r="AX8427"/>
      <c r="AY8427"/>
      <c r="AZ8427"/>
      <c r="BA8427"/>
      <c r="BB8427"/>
      <c r="BC8427"/>
      <c r="BD8427"/>
      <c r="BE8427"/>
      <c r="BF8427"/>
      <c r="BG8427"/>
      <c r="BH8427"/>
      <c r="BI8427"/>
      <c r="BJ8427"/>
      <c r="BK8427"/>
      <c r="BL8427"/>
      <c r="BM8427"/>
      <c r="BN8427"/>
      <c r="BO8427"/>
      <c r="BP8427"/>
      <c r="BQ8427"/>
      <c r="BR8427"/>
      <c r="BS8427"/>
      <c r="BT8427"/>
      <c r="BU8427"/>
      <c r="BV8427"/>
      <c r="BW8427"/>
      <c r="BX8427"/>
      <c r="BY8427"/>
      <c r="BZ8427"/>
      <c r="CA8427"/>
      <c r="CB8427"/>
      <c r="CC8427"/>
      <c r="CD8427"/>
      <c r="CE8427"/>
      <c r="CF8427"/>
      <c r="CG8427"/>
      <c r="CH8427"/>
      <c r="CI8427"/>
      <c r="CJ8427"/>
      <c r="CK8427"/>
      <c r="CL8427"/>
      <c r="CM8427"/>
      <c r="CN8427"/>
      <c r="CO8427"/>
      <c r="CP8427"/>
      <c r="CQ8427"/>
      <c r="CR8427"/>
      <c r="CS8427"/>
      <c r="CT8427"/>
      <c r="CU8427"/>
      <c r="CV8427"/>
    </row>
    <row r="8428" spans="10:100" x14ac:dyDescent="0.25">
      <c r="J8428"/>
      <c r="K8428"/>
      <c r="L8428"/>
      <c r="M8428"/>
      <c r="N8428"/>
      <c r="O8428"/>
      <c r="P8428"/>
      <c r="Q8428"/>
      <c r="R8428"/>
      <c r="S8428"/>
      <c r="T8428"/>
      <c r="U8428"/>
      <c r="V8428"/>
      <c r="W8428"/>
      <c r="X8428"/>
      <c r="Y8428"/>
      <c r="Z8428"/>
      <c r="AA8428"/>
      <c r="AB8428"/>
      <c r="AC8428"/>
      <c r="AD8428"/>
      <c r="AE8428"/>
      <c r="AF8428"/>
      <c r="AG8428"/>
      <c r="AH8428"/>
      <c r="AI8428"/>
      <c r="AJ8428"/>
      <c r="AK8428"/>
      <c r="AL8428"/>
      <c r="AM8428"/>
      <c r="AN8428"/>
      <c r="AO8428"/>
      <c r="AP8428"/>
      <c r="AQ8428"/>
      <c r="AR8428"/>
      <c r="AS8428"/>
      <c r="AT8428"/>
      <c r="AU8428"/>
      <c r="AV8428"/>
      <c r="AW8428"/>
      <c r="AX8428"/>
      <c r="AY8428"/>
      <c r="AZ8428"/>
      <c r="BA8428"/>
      <c r="BB8428"/>
      <c r="BC8428"/>
      <c r="BD8428"/>
      <c r="BE8428"/>
      <c r="BF8428"/>
      <c r="BG8428"/>
      <c r="BH8428"/>
      <c r="BI8428"/>
      <c r="BJ8428"/>
      <c r="BK8428"/>
      <c r="BL8428"/>
      <c r="BM8428"/>
      <c r="BN8428"/>
      <c r="BO8428"/>
      <c r="BP8428"/>
      <c r="BQ8428"/>
      <c r="BR8428"/>
      <c r="BS8428"/>
      <c r="BT8428"/>
      <c r="BU8428"/>
      <c r="BV8428"/>
      <c r="BW8428"/>
      <c r="BX8428"/>
      <c r="BY8428"/>
      <c r="BZ8428"/>
      <c r="CA8428"/>
      <c r="CB8428"/>
      <c r="CC8428"/>
      <c r="CD8428"/>
      <c r="CE8428"/>
      <c r="CF8428"/>
      <c r="CG8428"/>
      <c r="CH8428"/>
      <c r="CI8428"/>
      <c r="CJ8428"/>
      <c r="CK8428"/>
      <c r="CL8428"/>
      <c r="CM8428"/>
      <c r="CN8428"/>
      <c r="CO8428"/>
      <c r="CP8428"/>
      <c r="CQ8428"/>
      <c r="CR8428"/>
      <c r="CS8428"/>
      <c r="CT8428"/>
      <c r="CU8428"/>
      <c r="CV8428"/>
    </row>
    <row r="8429" spans="10:100" x14ac:dyDescent="0.25">
      <c r="J8429"/>
      <c r="K8429"/>
      <c r="L8429"/>
      <c r="M8429"/>
      <c r="N8429"/>
      <c r="O8429"/>
      <c r="P8429"/>
      <c r="Q8429"/>
      <c r="R8429"/>
      <c r="S8429"/>
      <c r="T8429"/>
      <c r="U8429"/>
      <c r="V8429"/>
      <c r="W8429"/>
      <c r="X8429"/>
      <c r="Y8429"/>
      <c r="Z8429"/>
      <c r="AA8429"/>
      <c r="AB8429"/>
      <c r="AC8429"/>
      <c r="AD8429"/>
      <c r="AE8429"/>
      <c r="AF8429"/>
      <c r="AG8429"/>
      <c r="AH8429"/>
      <c r="AI8429"/>
      <c r="AJ8429"/>
      <c r="AK8429"/>
      <c r="AL8429"/>
      <c r="AM8429"/>
      <c r="AN8429"/>
      <c r="AO8429"/>
      <c r="AP8429"/>
      <c r="AQ8429"/>
      <c r="AR8429"/>
      <c r="AS8429"/>
      <c r="AT8429"/>
      <c r="AU8429"/>
      <c r="AV8429"/>
      <c r="AW8429"/>
      <c r="AX8429"/>
      <c r="AY8429"/>
      <c r="AZ8429"/>
      <c r="BA8429"/>
      <c r="BB8429"/>
      <c r="BC8429"/>
      <c r="BD8429"/>
      <c r="BE8429"/>
      <c r="BF8429"/>
      <c r="BG8429"/>
      <c r="BH8429"/>
      <c r="BI8429"/>
      <c r="BJ8429"/>
      <c r="BK8429"/>
      <c r="BL8429"/>
      <c r="BM8429"/>
      <c r="BN8429"/>
      <c r="BO8429"/>
      <c r="BP8429"/>
      <c r="BQ8429"/>
      <c r="BR8429"/>
      <c r="BS8429"/>
      <c r="BT8429"/>
      <c r="BU8429"/>
      <c r="BV8429"/>
      <c r="BW8429"/>
      <c r="BX8429"/>
      <c r="BY8429"/>
      <c r="BZ8429"/>
      <c r="CA8429"/>
      <c r="CB8429"/>
      <c r="CC8429"/>
      <c r="CD8429"/>
      <c r="CE8429"/>
      <c r="CF8429"/>
      <c r="CG8429"/>
      <c r="CH8429"/>
      <c r="CI8429"/>
      <c r="CJ8429"/>
      <c r="CK8429"/>
      <c r="CL8429"/>
      <c r="CM8429"/>
      <c r="CN8429"/>
      <c r="CO8429"/>
      <c r="CP8429"/>
      <c r="CQ8429"/>
      <c r="CR8429"/>
      <c r="CS8429"/>
      <c r="CT8429"/>
      <c r="CU8429"/>
      <c r="CV8429"/>
    </row>
    <row r="8430" spans="10:100" x14ac:dyDescent="0.25">
      <c r="J8430"/>
      <c r="K8430"/>
      <c r="L8430"/>
      <c r="M8430"/>
      <c r="N8430"/>
      <c r="O8430"/>
      <c r="P8430"/>
      <c r="Q8430"/>
      <c r="R8430"/>
      <c r="S8430"/>
      <c r="T8430"/>
      <c r="U8430"/>
      <c r="V8430"/>
      <c r="W8430"/>
      <c r="X8430"/>
      <c r="Y8430"/>
      <c r="Z8430"/>
      <c r="AA8430"/>
      <c r="AB8430"/>
      <c r="AC8430"/>
      <c r="AD8430"/>
      <c r="AE8430"/>
      <c r="AF8430"/>
      <c r="AG8430"/>
      <c r="AH8430"/>
      <c r="AI8430"/>
      <c r="AJ8430"/>
      <c r="AK8430"/>
      <c r="AL8430"/>
      <c r="AM8430"/>
      <c r="AN8430"/>
      <c r="AO8430"/>
      <c r="AP8430"/>
      <c r="AQ8430"/>
      <c r="AR8430"/>
      <c r="AS8430"/>
      <c r="AT8430"/>
      <c r="AU8430"/>
      <c r="AV8430"/>
      <c r="AW8430"/>
      <c r="AX8430"/>
      <c r="AY8430"/>
      <c r="AZ8430"/>
      <c r="BA8430"/>
      <c r="BB8430"/>
      <c r="BC8430"/>
      <c r="BD8430"/>
      <c r="BE8430"/>
      <c r="BF8430"/>
      <c r="BG8430"/>
      <c r="BH8430"/>
      <c r="BI8430"/>
      <c r="BJ8430"/>
      <c r="BK8430"/>
      <c r="BL8430"/>
      <c r="BM8430"/>
      <c r="BN8430"/>
      <c r="BO8430"/>
      <c r="BP8430"/>
      <c r="BQ8430"/>
      <c r="BR8430"/>
      <c r="BS8430"/>
      <c r="BT8430"/>
      <c r="BU8430"/>
      <c r="BV8430"/>
      <c r="BW8430"/>
      <c r="BX8430"/>
      <c r="BY8430"/>
      <c r="BZ8430"/>
      <c r="CA8430"/>
      <c r="CB8430"/>
      <c r="CC8430"/>
      <c r="CD8430"/>
      <c r="CE8430"/>
      <c r="CF8430"/>
      <c r="CG8430"/>
      <c r="CH8430"/>
      <c r="CI8430"/>
      <c r="CJ8430"/>
      <c r="CK8430"/>
      <c r="CL8430"/>
      <c r="CM8430"/>
      <c r="CN8430"/>
      <c r="CO8430"/>
      <c r="CP8430"/>
      <c r="CQ8430"/>
      <c r="CR8430"/>
      <c r="CS8430"/>
      <c r="CT8430"/>
      <c r="CU8430"/>
      <c r="CV8430"/>
    </row>
    <row r="8431" spans="10:100" x14ac:dyDescent="0.25">
      <c r="J8431"/>
      <c r="K8431"/>
      <c r="L8431"/>
      <c r="M8431"/>
      <c r="N8431"/>
      <c r="O8431"/>
      <c r="P8431"/>
      <c r="Q8431"/>
      <c r="R8431"/>
      <c r="S8431"/>
      <c r="T8431"/>
      <c r="U8431"/>
      <c r="V8431"/>
      <c r="W8431"/>
      <c r="X8431"/>
      <c r="Y8431"/>
      <c r="Z8431"/>
      <c r="AA8431"/>
      <c r="AB8431"/>
      <c r="AC8431"/>
      <c r="AD8431"/>
      <c r="AE8431"/>
      <c r="AF8431"/>
      <c r="AG8431"/>
      <c r="AH8431"/>
      <c r="AI8431"/>
      <c r="AJ8431"/>
      <c r="AK8431"/>
      <c r="AL8431"/>
      <c r="AM8431"/>
      <c r="AN8431"/>
      <c r="AO8431"/>
      <c r="AP8431"/>
      <c r="AQ8431"/>
      <c r="AR8431"/>
      <c r="AS8431"/>
      <c r="AT8431"/>
      <c r="AU8431"/>
      <c r="AV8431"/>
      <c r="AW8431"/>
      <c r="AX8431"/>
      <c r="AY8431"/>
      <c r="AZ8431"/>
      <c r="BA8431"/>
      <c r="BB8431"/>
      <c r="BC8431"/>
      <c r="BD8431"/>
      <c r="BE8431"/>
      <c r="BF8431"/>
      <c r="BG8431"/>
      <c r="BH8431"/>
      <c r="BI8431"/>
      <c r="BJ8431"/>
      <c r="BK8431"/>
      <c r="BL8431"/>
      <c r="BM8431"/>
      <c r="BN8431"/>
      <c r="BO8431"/>
      <c r="BP8431"/>
      <c r="BQ8431"/>
      <c r="BR8431"/>
      <c r="BS8431"/>
      <c r="BT8431"/>
      <c r="BU8431"/>
      <c r="BV8431"/>
      <c r="BW8431"/>
      <c r="BX8431"/>
      <c r="BY8431"/>
      <c r="BZ8431"/>
      <c r="CA8431"/>
      <c r="CB8431"/>
      <c r="CC8431"/>
      <c r="CD8431"/>
      <c r="CE8431"/>
      <c r="CF8431"/>
      <c r="CG8431"/>
      <c r="CH8431"/>
      <c r="CI8431"/>
      <c r="CJ8431"/>
      <c r="CK8431"/>
      <c r="CL8431"/>
      <c r="CM8431"/>
      <c r="CN8431"/>
      <c r="CO8431"/>
      <c r="CP8431"/>
      <c r="CQ8431"/>
      <c r="CR8431"/>
      <c r="CS8431"/>
      <c r="CT8431"/>
      <c r="CU8431"/>
      <c r="CV8431"/>
    </row>
    <row r="8432" spans="10:100" x14ac:dyDescent="0.25">
      <c r="J8432"/>
      <c r="K8432"/>
      <c r="L8432"/>
      <c r="M8432"/>
      <c r="N8432"/>
      <c r="O8432"/>
      <c r="P8432"/>
      <c r="Q8432"/>
      <c r="R8432"/>
      <c r="S8432"/>
      <c r="T8432"/>
      <c r="U8432"/>
      <c r="V8432"/>
      <c r="W8432"/>
      <c r="X8432"/>
      <c r="Y8432"/>
      <c r="Z8432"/>
      <c r="AA8432"/>
      <c r="AB8432"/>
      <c r="AC8432"/>
      <c r="AD8432"/>
      <c r="AE8432"/>
      <c r="AF8432"/>
      <c r="AG8432"/>
      <c r="AH8432"/>
      <c r="AI8432"/>
      <c r="AJ8432"/>
      <c r="AK8432"/>
      <c r="AL8432"/>
      <c r="AM8432"/>
      <c r="AN8432"/>
      <c r="AO8432"/>
      <c r="AP8432"/>
      <c r="AQ8432"/>
      <c r="AR8432"/>
      <c r="AS8432"/>
      <c r="AT8432"/>
      <c r="AU8432"/>
      <c r="AV8432"/>
      <c r="AW8432"/>
      <c r="AX8432"/>
      <c r="AY8432"/>
      <c r="AZ8432"/>
      <c r="BA8432"/>
      <c r="BB8432"/>
      <c r="BC8432"/>
      <c r="BD8432"/>
      <c r="BE8432"/>
      <c r="BF8432"/>
      <c r="BG8432"/>
      <c r="BH8432"/>
      <c r="BI8432"/>
      <c r="BJ8432"/>
      <c r="BK8432"/>
      <c r="BL8432"/>
      <c r="BM8432"/>
      <c r="BN8432"/>
      <c r="BO8432"/>
      <c r="BP8432"/>
      <c r="BQ8432"/>
      <c r="BR8432"/>
      <c r="BS8432"/>
      <c r="BT8432"/>
      <c r="BU8432"/>
      <c r="BV8432"/>
      <c r="BW8432"/>
      <c r="BX8432"/>
      <c r="BY8432"/>
      <c r="BZ8432"/>
      <c r="CA8432"/>
      <c r="CB8432"/>
      <c r="CC8432"/>
      <c r="CD8432"/>
      <c r="CE8432"/>
      <c r="CF8432"/>
      <c r="CG8432"/>
      <c r="CH8432"/>
      <c r="CI8432"/>
      <c r="CJ8432"/>
      <c r="CK8432"/>
      <c r="CL8432"/>
      <c r="CM8432"/>
      <c r="CN8432"/>
      <c r="CO8432"/>
      <c r="CP8432"/>
      <c r="CQ8432"/>
      <c r="CR8432"/>
      <c r="CS8432"/>
      <c r="CT8432"/>
      <c r="CU8432"/>
      <c r="CV8432"/>
    </row>
    <row r="8433" spans="10:100" x14ac:dyDescent="0.25">
      <c r="J8433"/>
      <c r="K8433"/>
      <c r="L8433"/>
      <c r="M8433"/>
      <c r="N8433"/>
      <c r="O8433"/>
      <c r="P8433"/>
      <c r="Q8433"/>
      <c r="R8433"/>
      <c r="S8433"/>
      <c r="T8433"/>
      <c r="U8433"/>
      <c r="V8433"/>
      <c r="W8433"/>
      <c r="X8433"/>
      <c r="Y8433"/>
      <c r="Z8433"/>
      <c r="AA8433"/>
      <c r="AB8433"/>
      <c r="AC8433"/>
      <c r="AD8433"/>
      <c r="AE8433"/>
      <c r="AF8433"/>
      <c r="AG8433"/>
      <c r="AH8433"/>
      <c r="AI8433"/>
      <c r="AJ8433"/>
      <c r="AK8433"/>
      <c r="AL8433"/>
      <c r="AM8433"/>
      <c r="AN8433"/>
      <c r="AO8433"/>
      <c r="AP8433"/>
      <c r="AQ8433"/>
      <c r="AR8433"/>
      <c r="AS8433"/>
      <c r="AT8433"/>
      <c r="AU8433"/>
      <c r="AV8433"/>
      <c r="AW8433"/>
      <c r="AX8433"/>
      <c r="AY8433"/>
      <c r="AZ8433"/>
      <c r="BA8433"/>
      <c r="BB8433"/>
      <c r="BC8433"/>
      <c r="BD8433"/>
      <c r="BE8433"/>
      <c r="BF8433"/>
      <c r="BG8433"/>
      <c r="BH8433"/>
      <c r="BI8433"/>
      <c r="BJ8433"/>
      <c r="BK8433"/>
      <c r="BL8433"/>
      <c r="BM8433"/>
      <c r="BN8433"/>
      <c r="BO8433"/>
      <c r="BP8433"/>
      <c r="BQ8433"/>
      <c r="BR8433"/>
      <c r="BS8433"/>
      <c r="BT8433"/>
      <c r="BU8433"/>
      <c r="BV8433"/>
      <c r="BW8433"/>
      <c r="BX8433"/>
      <c r="BY8433"/>
      <c r="BZ8433"/>
      <c r="CA8433"/>
      <c r="CB8433"/>
      <c r="CC8433"/>
      <c r="CD8433"/>
      <c r="CE8433"/>
      <c r="CF8433"/>
      <c r="CG8433"/>
      <c r="CH8433"/>
      <c r="CI8433"/>
      <c r="CJ8433"/>
      <c r="CK8433"/>
      <c r="CL8433"/>
      <c r="CM8433"/>
      <c r="CN8433"/>
      <c r="CO8433"/>
      <c r="CP8433"/>
      <c r="CQ8433"/>
      <c r="CR8433"/>
      <c r="CS8433"/>
      <c r="CT8433"/>
      <c r="CU8433"/>
      <c r="CV8433"/>
    </row>
    <row r="8434" spans="10:100" x14ac:dyDescent="0.25">
      <c r="J8434"/>
      <c r="K8434"/>
      <c r="L8434"/>
      <c r="M8434"/>
      <c r="N8434"/>
      <c r="O8434"/>
      <c r="P8434"/>
      <c r="Q8434"/>
      <c r="R8434"/>
      <c r="S8434"/>
      <c r="T8434"/>
      <c r="U8434"/>
      <c r="V8434"/>
      <c r="W8434"/>
      <c r="X8434"/>
      <c r="Y8434"/>
      <c r="Z8434"/>
      <c r="AA8434"/>
      <c r="AB8434"/>
      <c r="AC8434"/>
      <c r="AD8434"/>
      <c r="AE8434"/>
      <c r="AF8434"/>
      <c r="AG8434"/>
      <c r="AH8434"/>
      <c r="AI8434"/>
      <c r="AJ8434"/>
      <c r="AK8434"/>
      <c r="AL8434"/>
      <c r="AM8434"/>
      <c r="AN8434"/>
      <c r="AO8434"/>
      <c r="AP8434"/>
      <c r="AQ8434"/>
      <c r="AR8434"/>
      <c r="AS8434"/>
      <c r="AT8434"/>
      <c r="AU8434"/>
      <c r="AV8434"/>
      <c r="AW8434"/>
      <c r="AX8434"/>
      <c r="AY8434"/>
      <c r="AZ8434"/>
      <c r="BA8434"/>
      <c r="BB8434"/>
      <c r="BC8434"/>
      <c r="BD8434"/>
      <c r="BE8434"/>
      <c r="BF8434"/>
      <c r="BG8434"/>
      <c r="BH8434"/>
      <c r="BI8434"/>
      <c r="BJ8434"/>
      <c r="BK8434"/>
      <c r="BL8434"/>
      <c r="BM8434"/>
      <c r="BN8434"/>
      <c r="BO8434"/>
      <c r="BP8434"/>
      <c r="BQ8434"/>
      <c r="BR8434"/>
      <c r="BS8434"/>
      <c r="BT8434"/>
      <c r="BU8434"/>
      <c r="BV8434"/>
      <c r="BW8434"/>
      <c r="BX8434"/>
      <c r="BY8434"/>
      <c r="BZ8434"/>
      <c r="CA8434"/>
      <c r="CB8434"/>
      <c r="CC8434"/>
      <c r="CD8434"/>
      <c r="CE8434"/>
      <c r="CF8434"/>
      <c r="CG8434"/>
      <c r="CH8434"/>
      <c r="CI8434"/>
      <c r="CJ8434"/>
      <c r="CK8434"/>
      <c r="CL8434"/>
      <c r="CM8434"/>
      <c r="CN8434"/>
      <c r="CO8434"/>
      <c r="CP8434"/>
      <c r="CQ8434"/>
      <c r="CR8434"/>
      <c r="CS8434"/>
      <c r="CT8434"/>
      <c r="CU8434"/>
      <c r="CV8434"/>
    </row>
    <row r="8435" spans="10:100" x14ac:dyDescent="0.25">
      <c r="J8435"/>
      <c r="K8435"/>
      <c r="L8435"/>
      <c r="M8435"/>
      <c r="N8435"/>
      <c r="O8435"/>
      <c r="P8435"/>
      <c r="Q8435"/>
      <c r="R8435"/>
      <c r="S8435"/>
      <c r="T8435"/>
      <c r="U8435"/>
      <c r="V8435"/>
      <c r="W8435"/>
      <c r="X8435"/>
      <c r="Y8435"/>
      <c r="Z8435"/>
      <c r="AA8435"/>
      <c r="AB8435"/>
      <c r="AC8435"/>
      <c r="AD8435"/>
      <c r="AE8435"/>
      <c r="AF8435"/>
      <c r="AG8435"/>
      <c r="AH8435"/>
      <c r="AI8435"/>
      <c r="AJ8435"/>
      <c r="AK8435"/>
      <c r="AL8435"/>
      <c r="AM8435"/>
      <c r="AN8435"/>
      <c r="AO8435"/>
      <c r="AP8435"/>
      <c r="AQ8435"/>
      <c r="AR8435"/>
      <c r="AS8435"/>
      <c r="AT8435"/>
      <c r="AU8435"/>
      <c r="AV8435"/>
      <c r="AW8435"/>
      <c r="AX8435"/>
      <c r="AY8435"/>
      <c r="AZ8435"/>
      <c r="BA8435"/>
      <c r="BB8435"/>
      <c r="BC8435"/>
      <c r="BD8435"/>
      <c r="BE8435"/>
      <c r="BF8435"/>
      <c r="BG8435"/>
      <c r="BH8435"/>
      <c r="BI8435"/>
      <c r="BJ8435"/>
      <c r="BK8435"/>
      <c r="BL8435"/>
      <c r="BM8435"/>
      <c r="BN8435"/>
      <c r="BO8435"/>
      <c r="BP8435"/>
      <c r="BQ8435"/>
      <c r="BR8435"/>
      <c r="BS8435"/>
      <c r="BT8435"/>
      <c r="BU8435"/>
      <c r="BV8435"/>
      <c r="BW8435"/>
      <c r="BX8435"/>
      <c r="BY8435"/>
      <c r="BZ8435"/>
      <c r="CA8435"/>
      <c r="CB8435"/>
      <c r="CC8435"/>
      <c r="CD8435"/>
      <c r="CE8435"/>
      <c r="CF8435"/>
      <c r="CG8435"/>
      <c r="CH8435"/>
      <c r="CI8435"/>
      <c r="CJ8435"/>
      <c r="CK8435"/>
      <c r="CL8435"/>
      <c r="CM8435"/>
      <c r="CN8435"/>
      <c r="CO8435"/>
      <c r="CP8435"/>
      <c r="CQ8435"/>
      <c r="CR8435"/>
      <c r="CS8435"/>
      <c r="CT8435"/>
      <c r="CU8435"/>
      <c r="CV8435"/>
    </row>
    <row r="8436" spans="10:100" x14ac:dyDescent="0.25">
      <c r="J8436"/>
      <c r="K8436"/>
      <c r="L8436"/>
      <c r="M8436"/>
      <c r="N8436"/>
      <c r="O8436"/>
      <c r="P8436"/>
      <c r="Q8436"/>
      <c r="R8436"/>
      <c r="S8436"/>
      <c r="T8436"/>
      <c r="U8436"/>
      <c r="V8436"/>
      <c r="W8436"/>
      <c r="X8436"/>
      <c r="Y8436"/>
      <c r="Z8436"/>
      <c r="AA8436"/>
      <c r="AB8436"/>
      <c r="AC8436"/>
      <c r="AD8436"/>
      <c r="AE8436"/>
      <c r="AF8436"/>
      <c r="AG8436"/>
      <c r="AH8436"/>
      <c r="AI8436"/>
      <c r="AJ8436"/>
      <c r="AK8436"/>
      <c r="AL8436"/>
      <c r="AM8436"/>
      <c r="AN8436"/>
      <c r="AO8436"/>
      <c r="AP8436"/>
      <c r="AQ8436"/>
      <c r="AR8436"/>
      <c r="AS8436"/>
      <c r="AT8436"/>
      <c r="AU8436"/>
      <c r="AV8436"/>
      <c r="AW8436"/>
      <c r="AX8436"/>
      <c r="AY8436"/>
      <c r="AZ8436"/>
      <c r="BA8436"/>
      <c r="BB8436"/>
      <c r="BC8436"/>
      <c r="BD8436"/>
      <c r="BE8436"/>
      <c r="BF8436"/>
      <c r="BG8436"/>
      <c r="BH8436"/>
      <c r="BI8436"/>
      <c r="BJ8436"/>
      <c r="BK8436"/>
      <c r="BL8436"/>
      <c r="BM8436"/>
      <c r="BN8436"/>
      <c r="BO8436"/>
      <c r="BP8436"/>
      <c r="BQ8436"/>
      <c r="BR8436"/>
      <c r="BS8436"/>
      <c r="BT8436"/>
      <c r="BU8436"/>
      <c r="BV8436"/>
      <c r="BW8436"/>
      <c r="BX8436"/>
      <c r="BY8436"/>
      <c r="BZ8436"/>
      <c r="CA8436"/>
      <c r="CB8436"/>
      <c r="CC8436"/>
      <c r="CD8436"/>
      <c r="CE8436"/>
      <c r="CF8436"/>
      <c r="CG8436"/>
      <c r="CH8436"/>
      <c r="CI8436"/>
      <c r="CJ8436"/>
      <c r="CK8436"/>
      <c r="CL8436"/>
      <c r="CM8436"/>
      <c r="CN8436"/>
      <c r="CO8436"/>
      <c r="CP8436"/>
      <c r="CQ8436"/>
      <c r="CR8436"/>
      <c r="CS8436"/>
      <c r="CT8436"/>
      <c r="CU8436"/>
      <c r="CV8436"/>
    </row>
    <row r="8437" spans="10:100" x14ac:dyDescent="0.25">
      <c r="J8437"/>
      <c r="K8437"/>
      <c r="L8437"/>
      <c r="M8437"/>
      <c r="N8437"/>
      <c r="O8437"/>
      <c r="P8437"/>
      <c r="Q8437"/>
      <c r="R8437"/>
      <c r="S8437"/>
      <c r="T8437"/>
      <c r="U8437"/>
      <c r="V8437"/>
      <c r="W8437"/>
      <c r="X8437"/>
      <c r="Y8437"/>
      <c r="Z8437"/>
      <c r="AA8437"/>
      <c r="AB8437"/>
      <c r="AC8437"/>
      <c r="AD8437"/>
      <c r="AE8437"/>
      <c r="AF8437"/>
      <c r="AG8437"/>
      <c r="AH8437"/>
      <c r="AI8437"/>
      <c r="AJ8437"/>
      <c r="AK8437"/>
      <c r="AL8437"/>
      <c r="AM8437"/>
      <c r="AN8437"/>
      <c r="AO8437"/>
      <c r="AP8437"/>
      <c r="AQ8437"/>
      <c r="AR8437"/>
      <c r="AS8437"/>
      <c r="AT8437"/>
      <c r="AU8437"/>
      <c r="AV8437"/>
      <c r="AW8437"/>
      <c r="AX8437"/>
      <c r="AY8437"/>
      <c r="AZ8437"/>
      <c r="BA8437"/>
      <c r="BB8437"/>
      <c r="BC8437"/>
      <c r="BD8437"/>
      <c r="BE8437"/>
      <c r="BF8437"/>
      <c r="BG8437"/>
      <c r="BH8437"/>
      <c r="BI8437"/>
      <c r="BJ8437"/>
      <c r="BK8437"/>
      <c r="BL8437"/>
      <c r="BM8437"/>
      <c r="BN8437"/>
      <c r="BO8437"/>
      <c r="BP8437"/>
      <c r="BQ8437"/>
      <c r="BR8437"/>
      <c r="BS8437"/>
      <c r="BT8437"/>
      <c r="BU8437"/>
      <c r="BV8437"/>
      <c r="BW8437"/>
      <c r="BX8437"/>
      <c r="BY8437"/>
      <c r="BZ8437"/>
      <c r="CA8437"/>
      <c r="CB8437"/>
      <c r="CC8437"/>
      <c r="CD8437"/>
      <c r="CE8437"/>
      <c r="CF8437"/>
      <c r="CG8437"/>
      <c r="CH8437"/>
      <c r="CI8437"/>
      <c r="CJ8437"/>
      <c r="CK8437"/>
      <c r="CL8437"/>
      <c r="CM8437"/>
      <c r="CN8437"/>
      <c r="CO8437"/>
      <c r="CP8437"/>
      <c r="CQ8437"/>
      <c r="CR8437"/>
      <c r="CS8437"/>
      <c r="CT8437"/>
      <c r="CU8437"/>
      <c r="CV8437"/>
    </row>
    <row r="8438" spans="10:100" x14ac:dyDescent="0.25">
      <c r="J8438"/>
      <c r="K8438"/>
      <c r="L8438"/>
      <c r="M8438"/>
      <c r="N8438"/>
      <c r="O8438"/>
      <c r="P8438"/>
      <c r="Q8438"/>
      <c r="R8438"/>
      <c r="S8438"/>
      <c r="T8438"/>
      <c r="U8438"/>
      <c r="V8438"/>
      <c r="W8438"/>
      <c r="X8438"/>
      <c r="Y8438"/>
      <c r="Z8438"/>
      <c r="AA8438"/>
      <c r="AB8438"/>
      <c r="AC8438"/>
      <c r="AD8438"/>
      <c r="AE8438"/>
      <c r="AF8438"/>
      <c r="AG8438"/>
      <c r="AH8438"/>
      <c r="AI8438"/>
      <c r="AJ8438"/>
      <c r="AK8438"/>
      <c r="AL8438"/>
      <c r="AM8438"/>
      <c r="AN8438"/>
      <c r="AO8438"/>
      <c r="AP8438"/>
      <c r="AQ8438"/>
      <c r="AR8438"/>
      <c r="AS8438"/>
      <c r="AT8438"/>
      <c r="AU8438"/>
      <c r="AV8438"/>
      <c r="AW8438"/>
      <c r="AX8438"/>
      <c r="AY8438"/>
      <c r="AZ8438"/>
      <c r="BA8438"/>
      <c r="BB8438"/>
      <c r="BC8438"/>
      <c r="BD8438"/>
      <c r="BE8438"/>
      <c r="BF8438"/>
      <c r="BG8438"/>
      <c r="BH8438"/>
      <c r="BI8438"/>
      <c r="BJ8438"/>
      <c r="BK8438"/>
      <c r="BL8438"/>
      <c r="BM8438"/>
      <c r="BN8438"/>
      <c r="BO8438"/>
      <c r="BP8438"/>
      <c r="BQ8438"/>
      <c r="BR8438"/>
      <c r="BS8438"/>
      <c r="BT8438"/>
      <c r="BU8438"/>
      <c r="BV8438"/>
      <c r="BW8438"/>
      <c r="BX8438"/>
      <c r="BY8438"/>
      <c r="BZ8438"/>
      <c r="CA8438"/>
      <c r="CB8438"/>
      <c r="CC8438"/>
      <c r="CD8438"/>
      <c r="CE8438"/>
      <c r="CF8438"/>
      <c r="CG8438"/>
      <c r="CH8438"/>
      <c r="CI8438"/>
      <c r="CJ8438"/>
      <c r="CK8438"/>
      <c r="CL8438"/>
      <c r="CM8438"/>
      <c r="CN8438"/>
      <c r="CO8438"/>
      <c r="CP8438"/>
      <c r="CQ8438"/>
      <c r="CR8438"/>
      <c r="CS8438"/>
      <c r="CT8438"/>
      <c r="CU8438"/>
      <c r="CV8438"/>
    </row>
    <row r="8439" spans="10:100" x14ac:dyDescent="0.25">
      <c r="J8439"/>
      <c r="K8439"/>
      <c r="L8439"/>
      <c r="M8439"/>
      <c r="N8439"/>
      <c r="O8439"/>
      <c r="P8439"/>
      <c r="Q8439"/>
      <c r="R8439"/>
      <c r="S8439"/>
      <c r="T8439"/>
      <c r="U8439"/>
      <c r="V8439"/>
      <c r="W8439"/>
      <c r="X8439"/>
      <c r="Y8439"/>
      <c r="Z8439"/>
      <c r="AA8439"/>
      <c r="AB8439"/>
      <c r="AC8439"/>
      <c r="AD8439"/>
      <c r="AE8439"/>
      <c r="AF8439"/>
      <c r="AG8439"/>
      <c r="AH8439"/>
      <c r="AI8439"/>
      <c r="AJ8439"/>
      <c r="AK8439"/>
      <c r="AL8439"/>
      <c r="AM8439"/>
      <c r="AN8439"/>
      <c r="AO8439"/>
      <c r="AP8439"/>
      <c r="AQ8439"/>
      <c r="AR8439"/>
      <c r="AS8439"/>
      <c r="AT8439"/>
      <c r="AU8439"/>
      <c r="AV8439"/>
      <c r="AW8439"/>
      <c r="AX8439"/>
      <c r="AY8439"/>
      <c r="AZ8439"/>
      <c r="BA8439"/>
      <c r="BB8439"/>
      <c r="BC8439"/>
      <c r="BD8439"/>
      <c r="BE8439"/>
      <c r="BF8439"/>
      <c r="BG8439"/>
      <c r="BH8439"/>
      <c r="BI8439"/>
      <c r="BJ8439"/>
      <c r="BK8439"/>
      <c r="BL8439"/>
      <c r="BM8439"/>
      <c r="BN8439"/>
      <c r="BO8439"/>
      <c r="BP8439"/>
      <c r="BQ8439"/>
      <c r="BR8439"/>
      <c r="BS8439"/>
      <c r="BT8439"/>
      <c r="BU8439"/>
      <c r="BV8439"/>
      <c r="BW8439"/>
      <c r="BX8439"/>
      <c r="BY8439"/>
      <c r="BZ8439"/>
      <c r="CA8439"/>
      <c r="CB8439"/>
      <c r="CC8439"/>
      <c r="CD8439"/>
      <c r="CE8439"/>
      <c r="CF8439"/>
      <c r="CG8439"/>
      <c r="CH8439"/>
      <c r="CI8439"/>
      <c r="CJ8439"/>
      <c r="CK8439"/>
      <c r="CL8439"/>
      <c r="CM8439"/>
      <c r="CN8439"/>
      <c r="CO8439"/>
      <c r="CP8439"/>
      <c r="CQ8439"/>
      <c r="CR8439"/>
      <c r="CS8439"/>
      <c r="CT8439"/>
      <c r="CU8439"/>
      <c r="CV8439"/>
    </row>
    <row r="8440" spans="10:100" x14ac:dyDescent="0.25">
      <c r="J8440"/>
      <c r="K8440"/>
      <c r="L8440"/>
      <c r="M8440"/>
      <c r="N8440"/>
      <c r="O8440"/>
      <c r="P8440"/>
      <c r="Q8440"/>
      <c r="R8440"/>
      <c r="S8440"/>
      <c r="T8440"/>
      <c r="U8440"/>
      <c r="V8440"/>
      <c r="W8440"/>
      <c r="X8440"/>
      <c r="Y8440"/>
      <c r="Z8440"/>
      <c r="AA8440"/>
      <c r="AB8440"/>
      <c r="AC8440"/>
      <c r="AD8440"/>
      <c r="AE8440"/>
      <c r="AF8440"/>
      <c r="AG8440"/>
      <c r="AH8440"/>
      <c r="AI8440"/>
      <c r="AJ8440"/>
      <c r="AK8440"/>
      <c r="AL8440"/>
      <c r="AM8440"/>
      <c r="AN8440"/>
      <c r="AO8440"/>
      <c r="AP8440"/>
      <c r="AQ8440"/>
      <c r="AR8440"/>
      <c r="AS8440"/>
      <c r="AT8440"/>
      <c r="AU8440"/>
      <c r="AV8440"/>
      <c r="AW8440"/>
      <c r="AX8440"/>
      <c r="AY8440"/>
      <c r="AZ8440"/>
      <c r="BA8440"/>
      <c r="BB8440"/>
      <c r="BC8440"/>
      <c r="BD8440"/>
      <c r="BE8440"/>
      <c r="BF8440"/>
      <c r="BG8440"/>
      <c r="BH8440"/>
      <c r="BI8440"/>
      <c r="BJ8440"/>
      <c r="BK8440"/>
      <c r="BL8440"/>
      <c r="BM8440"/>
      <c r="BN8440"/>
      <c r="BO8440"/>
      <c r="BP8440"/>
      <c r="BQ8440"/>
      <c r="BR8440"/>
      <c r="BS8440"/>
      <c r="BT8440"/>
      <c r="BU8440"/>
      <c r="BV8440"/>
      <c r="BW8440"/>
      <c r="BX8440"/>
      <c r="BY8440"/>
      <c r="BZ8440"/>
      <c r="CA8440"/>
      <c r="CB8440"/>
      <c r="CC8440"/>
      <c r="CD8440"/>
      <c r="CE8440"/>
      <c r="CF8440"/>
      <c r="CG8440"/>
      <c r="CH8440"/>
      <c r="CI8440"/>
      <c r="CJ8440"/>
      <c r="CK8440"/>
      <c r="CL8440"/>
      <c r="CM8440"/>
      <c r="CN8440"/>
      <c r="CO8440"/>
      <c r="CP8440"/>
      <c r="CQ8440"/>
      <c r="CR8440"/>
      <c r="CS8440"/>
      <c r="CT8440"/>
      <c r="CU8440"/>
      <c r="CV8440"/>
    </row>
    <row r="8441" spans="10:100" x14ac:dyDescent="0.25">
      <c r="J8441"/>
      <c r="K8441"/>
      <c r="L8441"/>
      <c r="M8441"/>
      <c r="N8441"/>
      <c r="O8441"/>
      <c r="P8441"/>
      <c r="Q8441"/>
      <c r="R8441"/>
      <c r="S8441"/>
      <c r="T8441"/>
      <c r="U8441"/>
      <c r="V8441"/>
      <c r="W8441"/>
      <c r="X8441"/>
      <c r="Y8441"/>
      <c r="Z8441"/>
      <c r="AA8441"/>
      <c r="AB8441"/>
      <c r="AC8441"/>
      <c r="AD8441"/>
      <c r="AE8441"/>
      <c r="AF8441"/>
      <c r="AG8441"/>
      <c r="AH8441"/>
      <c r="AI8441"/>
      <c r="AJ8441"/>
      <c r="AK8441"/>
      <c r="AL8441"/>
      <c r="AM8441"/>
      <c r="AN8441"/>
      <c r="AO8441"/>
      <c r="AP8441"/>
      <c r="AQ8441"/>
      <c r="AR8441"/>
      <c r="AS8441"/>
      <c r="AT8441"/>
      <c r="AU8441"/>
      <c r="AV8441"/>
      <c r="AW8441"/>
      <c r="AX8441"/>
      <c r="AY8441"/>
      <c r="AZ8441"/>
      <c r="BA8441"/>
      <c r="BB8441"/>
      <c r="BC8441"/>
      <c r="BD8441"/>
      <c r="BE8441"/>
      <c r="BF8441"/>
      <c r="BG8441"/>
      <c r="BH8441"/>
      <c r="BI8441"/>
      <c r="BJ8441"/>
      <c r="BK8441"/>
      <c r="BL8441"/>
      <c r="BM8441"/>
      <c r="BN8441"/>
      <c r="BO8441"/>
      <c r="BP8441"/>
      <c r="BQ8441"/>
      <c r="BR8441"/>
      <c r="BS8441"/>
      <c r="BT8441"/>
      <c r="BU8441"/>
      <c r="BV8441"/>
      <c r="BW8441"/>
      <c r="BX8441"/>
      <c r="BY8441"/>
      <c r="BZ8441"/>
      <c r="CA8441"/>
      <c r="CB8441"/>
      <c r="CC8441"/>
      <c r="CD8441"/>
      <c r="CE8441"/>
      <c r="CF8441"/>
      <c r="CG8441"/>
      <c r="CH8441"/>
      <c r="CI8441"/>
      <c r="CJ8441"/>
      <c r="CK8441"/>
      <c r="CL8441"/>
      <c r="CM8441"/>
      <c r="CN8441"/>
      <c r="CO8441"/>
      <c r="CP8441"/>
      <c r="CQ8441"/>
      <c r="CR8441"/>
      <c r="CS8441"/>
      <c r="CT8441"/>
      <c r="CU8441"/>
      <c r="CV8441"/>
    </row>
    <row r="8442" spans="10:100" x14ac:dyDescent="0.25">
      <c r="J8442"/>
      <c r="K8442"/>
      <c r="L8442"/>
      <c r="M8442"/>
      <c r="N8442"/>
      <c r="O8442"/>
      <c r="P8442"/>
      <c r="Q8442"/>
      <c r="R8442"/>
      <c r="S8442"/>
      <c r="T8442"/>
      <c r="U8442"/>
      <c r="V8442"/>
      <c r="W8442"/>
      <c r="X8442"/>
      <c r="Y8442"/>
      <c r="Z8442"/>
      <c r="AA8442"/>
      <c r="AB8442"/>
      <c r="AC8442"/>
      <c r="AD8442"/>
      <c r="AE8442"/>
      <c r="AF8442"/>
      <c r="AG8442"/>
      <c r="AH8442"/>
      <c r="AI8442"/>
      <c r="AJ8442"/>
      <c r="AK8442"/>
      <c r="AL8442"/>
      <c r="AM8442"/>
      <c r="AN8442"/>
      <c r="AO8442"/>
      <c r="AP8442"/>
      <c r="AQ8442"/>
      <c r="AR8442"/>
      <c r="AS8442"/>
      <c r="AT8442"/>
      <c r="AU8442"/>
      <c r="AV8442"/>
      <c r="AW8442"/>
      <c r="AX8442"/>
      <c r="AY8442"/>
      <c r="AZ8442"/>
      <c r="BA8442"/>
      <c r="BB8442"/>
      <c r="BC8442"/>
      <c r="BD8442"/>
      <c r="BE8442"/>
      <c r="BF8442"/>
      <c r="BG8442"/>
      <c r="BH8442"/>
      <c r="BI8442"/>
      <c r="BJ8442"/>
      <c r="BK8442"/>
      <c r="BL8442"/>
      <c r="BM8442"/>
      <c r="BN8442"/>
      <c r="BO8442"/>
      <c r="BP8442"/>
      <c r="BQ8442"/>
      <c r="BR8442"/>
      <c r="BS8442"/>
      <c r="BT8442"/>
      <c r="BU8442"/>
      <c r="BV8442"/>
      <c r="BW8442"/>
      <c r="BX8442"/>
      <c r="BY8442"/>
      <c r="BZ8442"/>
      <c r="CA8442"/>
      <c r="CB8442"/>
      <c r="CC8442"/>
      <c r="CD8442"/>
      <c r="CE8442"/>
      <c r="CF8442"/>
      <c r="CG8442"/>
      <c r="CH8442"/>
      <c r="CI8442"/>
      <c r="CJ8442"/>
      <c r="CK8442"/>
      <c r="CL8442"/>
      <c r="CM8442"/>
      <c r="CN8442"/>
      <c r="CO8442"/>
      <c r="CP8442"/>
      <c r="CQ8442"/>
      <c r="CR8442"/>
      <c r="CS8442"/>
      <c r="CT8442"/>
      <c r="CU8442"/>
      <c r="CV8442"/>
    </row>
    <row r="8443" spans="10:100" x14ac:dyDescent="0.25">
      <c r="J8443"/>
      <c r="K8443"/>
      <c r="L8443"/>
      <c r="M8443"/>
      <c r="N8443"/>
      <c r="O8443"/>
      <c r="P8443"/>
      <c r="Q8443"/>
      <c r="R8443"/>
      <c r="S8443"/>
      <c r="T8443"/>
      <c r="U8443"/>
      <c r="V8443"/>
      <c r="W8443"/>
      <c r="X8443"/>
      <c r="Y8443"/>
      <c r="Z8443"/>
      <c r="AA8443"/>
      <c r="AB8443"/>
      <c r="AC8443"/>
      <c r="AD8443"/>
      <c r="AE8443"/>
      <c r="AF8443"/>
      <c r="AG8443"/>
      <c r="AH8443"/>
      <c r="AI8443"/>
      <c r="AJ8443"/>
      <c r="AK8443"/>
      <c r="AL8443"/>
      <c r="AM8443"/>
      <c r="AN8443"/>
      <c r="AO8443"/>
      <c r="AP8443"/>
      <c r="AQ8443"/>
      <c r="AR8443"/>
      <c r="AS8443"/>
      <c r="AT8443"/>
      <c r="AU8443"/>
      <c r="AV8443"/>
      <c r="AW8443"/>
      <c r="AX8443"/>
      <c r="AY8443"/>
      <c r="AZ8443"/>
      <c r="BA8443"/>
      <c r="BB8443"/>
      <c r="BC8443"/>
      <c r="BD8443"/>
      <c r="BE8443"/>
      <c r="BF8443"/>
      <c r="BG8443"/>
      <c r="BH8443"/>
      <c r="BI8443"/>
      <c r="BJ8443"/>
      <c r="BK8443"/>
      <c r="BL8443"/>
      <c r="BM8443"/>
      <c r="BN8443"/>
      <c r="BO8443"/>
      <c r="BP8443"/>
      <c r="BQ8443"/>
      <c r="BR8443"/>
      <c r="BS8443"/>
      <c r="BT8443"/>
      <c r="BU8443"/>
      <c r="BV8443"/>
      <c r="BW8443"/>
      <c r="BX8443"/>
      <c r="BY8443"/>
      <c r="BZ8443"/>
      <c r="CA8443"/>
      <c r="CB8443"/>
      <c r="CC8443"/>
      <c r="CD8443"/>
      <c r="CE8443"/>
      <c r="CF8443"/>
      <c r="CG8443"/>
      <c r="CH8443"/>
      <c r="CI8443"/>
      <c r="CJ8443"/>
      <c r="CK8443"/>
      <c r="CL8443"/>
      <c r="CM8443"/>
      <c r="CN8443"/>
      <c r="CO8443"/>
      <c r="CP8443"/>
      <c r="CQ8443"/>
      <c r="CR8443"/>
      <c r="CS8443"/>
      <c r="CT8443"/>
      <c r="CU8443"/>
      <c r="CV8443"/>
    </row>
    <row r="8444" spans="10:100" x14ac:dyDescent="0.25">
      <c r="J8444"/>
      <c r="K8444"/>
      <c r="L8444"/>
      <c r="M8444"/>
      <c r="N8444"/>
      <c r="O8444"/>
      <c r="P8444"/>
      <c r="Q8444"/>
      <c r="R8444"/>
      <c r="S8444"/>
      <c r="T8444"/>
      <c r="U8444"/>
      <c r="V8444"/>
      <c r="W8444"/>
      <c r="X8444"/>
      <c r="Y8444"/>
      <c r="Z8444"/>
      <c r="AA8444"/>
      <c r="AB8444"/>
      <c r="AC8444"/>
      <c r="AD8444"/>
      <c r="AE8444"/>
      <c r="AF8444"/>
      <c r="AG8444"/>
      <c r="AH8444"/>
      <c r="AI8444"/>
      <c r="AJ8444"/>
      <c r="AK8444"/>
      <c r="AL8444"/>
      <c r="AM8444"/>
      <c r="AN8444"/>
      <c r="AO8444"/>
      <c r="AP8444"/>
      <c r="AQ8444"/>
      <c r="AR8444"/>
      <c r="AS8444"/>
      <c r="AT8444"/>
      <c r="AU8444"/>
      <c r="AV8444"/>
      <c r="AW8444"/>
      <c r="AX8444"/>
      <c r="AY8444"/>
      <c r="AZ8444"/>
      <c r="BA8444"/>
      <c r="BB8444"/>
      <c r="BC8444"/>
      <c r="BD8444"/>
      <c r="BE8444"/>
      <c r="BF8444"/>
      <c r="BG8444"/>
      <c r="BH8444"/>
      <c r="BI8444"/>
      <c r="BJ8444"/>
      <c r="BK8444"/>
      <c r="BL8444"/>
      <c r="BM8444"/>
      <c r="BN8444"/>
      <c r="BO8444"/>
      <c r="BP8444"/>
      <c r="BQ8444"/>
      <c r="BR8444"/>
      <c r="BS8444"/>
      <c r="BT8444"/>
      <c r="BU8444"/>
      <c r="BV8444"/>
      <c r="BW8444"/>
      <c r="BX8444"/>
      <c r="BY8444"/>
      <c r="BZ8444"/>
      <c r="CA8444"/>
      <c r="CB8444"/>
      <c r="CC8444"/>
      <c r="CD8444"/>
      <c r="CE8444"/>
      <c r="CF8444"/>
      <c r="CG8444"/>
      <c r="CH8444"/>
      <c r="CI8444"/>
      <c r="CJ8444"/>
      <c r="CK8444"/>
      <c r="CL8444"/>
      <c r="CM8444"/>
      <c r="CN8444"/>
      <c r="CO8444"/>
      <c r="CP8444"/>
      <c r="CQ8444"/>
      <c r="CR8444"/>
      <c r="CS8444"/>
      <c r="CT8444"/>
      <c r="CU8444"/>
      <c r="CV8444"/>
    </row>
    <row r="8445" spans="10:100" x14ac:dyDescent="0.25">
      <c r="J8445"/>
      <c r="K8445"/>
      <c r="L8445"/>
      <c r="M8445"/>
      <c r="N8445"/>
      <c r="O8445"/>
      <c r="P8445"/>
      <c r="Q8445"/>
      <c r="R8445"/>
      <c r="S8445"/>
      <c r="T8445"/>
      <c r="U8445"/>
      <c r="V8445"/>
      <c r="W8445"/>
      <c r="X8445"/>
      <c r="Y8445"/>
      <c r="Z8445"/>
      <c r="AA8445"/>
      <c r="AB8445"/>
      <c r="AC8445"/>
      <c r="AD8445"/>
      <c r="AE8445"/>
      <c r="AF8445"/>
      <c r="AG8445"/>
      <c r="AH8445"/>
      <c r="AI8445"/>
      <c r="AJ8445"/>
      <c r="AK8445"/>
      <c r="AL8445"/>
      <c r="AM8445"/>
      <c r="AN8445"/>
      <c r="AO8445"/>
      <c r="AP8445"/>
      <c r="AQ8445"/>
      <c r="AR8445"/>
      <c r="AS8445"/>
      <c r="AT8445"/>
      <c r="AU8445"/>
      <c r="AV8445"/>
      <c r="AW8445"/>
      <c r="AX8445"/>
      <c r="AY8445"/>
      <c r="AZ8445"/>
      <c r="BA8445"/>
      <c r="BB8445"/>
      <c r="BC8445"/>
      <c r="BD8445"/>
      <c r="BE8445"/>
      <c r="BF8445"/>
      <c r="BG8445"/>
      <c r="BH8445"/>
      <c r="BI8445"/>
      <c r="BJ8445"/>
      <c r="BK8445"/>
      <c r="BL8445"/>
      <c r="BM8445"/>
      <c r="BN8445"/>
      <c r="BO8445"/>
      <c r="BP8445"/>
      <c r="BQ8445"/>
      <c r="BR8445"/>
      <c r="BS8445"/>
      <c r="BT8445"/>
      <c r="BU8445"/>
      <c r="BV8445"/>
      <c r="BW8445"/>
      <c r="BX8445"/>
      <c r="BY8445"/>
      <c r="BZ8445"/>
      <c r="CA8445"/>
      <c r="CB8445"/>
      <c r="CC8445"/>
      <c r="CD8445"/>
      <c r="CE8445"/>
      <c r="CF8445"/>
      <c r="CG8445"/>
      <c r="CH8445"/>
      <c r="CI8445"/>
      <c r="CJ8445"/>
      <c r="CK8445"/>
      <c r="CL8445"/>
      <c r="CM8445"/>
      <c r="CN8445"/>
      <c r="CO8445"/>
      <c r="CP8445"/>
      <c r="CQ8445"/>
      <c r="CR8445"/>
      <c r="CS8445"/>
      <c r="CT8445"/>
      <c r="CU8445"/>
      <c r="CV8445"/>
    </row>
    <row r="8446" spans="10:100" x14ac:dyDescent="0.25">
      <c r="J8446"/>
      <c r="K8446"/>
      <c r="L8446"/>
      <c r="M8446"/>
      <c r="N8446"/>
      <c r="O8446"/>
      <c r="P8446"/>
      <c r="Q8446"/>
      <c r="R8446"/>
      <c r="S8446"/>
      <c r="T8446"/>
      <c r="U8446"/>
      <c r="V8446"/>
      <c r="W8446"/>
      <c r="X8446"/>
      <c r="Y8446"/>
      <c r="Z8446"/>
      <c r="AA8446"/>
      <c r="AB8446"/>
      <c r="AC8446"/>
      <c r="AD8446"/>
      <c r="AE8446"/>
      <c r="AF8446"/>
      <c r="AG8446"/>
      <c r="AH8446"/>
      <c r="AI8446"/>
      <c r="AJ8446"/>
      <c r="AK8446"/>
      <c r="AL8446"/>
      <c r="AM8446"/>
      <c r="AN8446"/>
      <c r="AO8446"/>
      <c r="AP8446"/>
      <c r="AQ8446"/>
      <c r="AR8446"/>
      <c r="AS8446"/>
      <c r="AT8446"/>
      <c r="AU8446"/>
      <c r="AV8446"/>
      <c r="AW8446"/>
      <c r="AX8446"/>
      <c r="AY8446"/>
      <c r="AZ8446"/>
      <c r="BA8446"/>
      <c r="BB8446"/>
      <c r="BC8446"/>
      <c r="BD8446"/>
      <c r="BE8446"/>
      <c r="BF8446"/>
      <c r="BG8446"/>
      <c r="BH8446"/>
      <c r="BI8446"/>
      <c r="BJ8446"/>
      <c r="BK8446"/>
      <c r="BL8446"/>
      <c r="BM8446"/>
      <c r="BN8446"/>
      <c r="BO8446"/>
      <c r="BP8446"/>
      <c r="BQ8446"/>
      <c r="BR8446"/>
      <c r="BS8446"/>
      <c r="BT8446"/>
      <c r="BU8446"/>
      <c r="BV8446"/>
      <c r="BW8446"/>
      <c r="BX8446"/>
      <c r="BY8446"/>
      <c r="BZ8446"/>
      <c r="CA8446"/>
      <c r="CB8446"/>
      <c r="CC8446"/>
      <c r="CD8446"/>
      <c r="CE8446"/>
      <c r="CF8446"/>
      <c r="CG8446"/>
      <c r="CH8446"/>
      <c r="CI8446"/>
      <c r="CJ8446"/>
      <c r="CK8446"/>
      <c r="CL8446"/>
      <c r="CM8446"/>
      <c r="CN8446"/>
      <c r="CO8446"/>
      <c r="CP8446"/>
      <c r="CQ8446"/>
      <c r="CR8446"/>
      <c r="CS8446"/>
      <c r="CT8446"/>
      <c r="CU8446"/>
      <c r="CV8446"/>
    </row>
    <row r="8447" spans="10:100" x14ac:dyDescent="0.25">
      <c r="J8447"/>
      <c r="K8447"/>
      <c r="L8447"/>
      <c r="M8447"/>
      <c r="N8447"/>
      <c r="O8447"/>
      <c r="P8447"/>
      <c r="Q8447"/>
      <c r="R8447"/>
      <c r="S8447"/>
      <c r="T8447"/>
      <c r="U8447"/>
      <c r="V8447"/>
      <c r="W8447"/>
      <c r="X8447"/>
      <c r="Y8447"/>
      <c r="Z8447"/>
      <c r="AA8447"/>
      <c r="AB8447"/>
      <c r="AC8447"/>
      <c r="AD8447"/>
      <c r="AE8447"/>
      <c r="AF8447"/>
      <c r="AG8447"/>
      <c r="AH8447"/>
      <c r="AI8447"/>
      <c r="AJ8447"/>
      <c r="AK8447"/>
      <c r="AL8447"/>
      <c r="AM8447"/>
      <c r="AN8447"/>
      <c r="AO8447"/>
      <c r="AP8447"/>
      <c r="AQ8447"/>
      <c r="AR8447"/>
      <c r="AS8447"/>
      <c r="AT8447"/>
      <c r="AU8447"/>
      <c r="AV8447"/>
      <c r="AW8447"/>
      <c r="AX8447"/>
      <c r="AY8447"/>
      <c r="AZ8447"/>
      <c r="BA8447"/>
      <c r="BB8447"/>
      <c r="BC8447"/>
      <c r="BD8447"/>
      <c r="BE8447"/>
      <c r="BF8447"/>
      <c r="BG8447"/>
      <c r="BH8447"/>
      <c r="BI8447"/>
      <c r="BJ8447"/>
      <c r="BK8447"/>
      <c r="BL8447"/>
      <c r="BM8447"/>
      <c r="BN8447"/>
      <c r="BO8447"/>
      <c r="BP8447"/>
      <c r="BQ8447"/>
      <c r="BR8447"/>
      <c r="BS8447"/>
      <c r="BT8447"/>
      <c r="BU8447"/>
      <c r="BV8447"/>
      <c r="BW8447"/>
      <c r="BX8447"/>
      <c r="BY8447"/>
      <c r="BZ8447"/>
      <c r="CA8447"/>
      <c r="CB8447"/>
      <c r="CC8447"/>
      <c r="CD8447"/>
      <c r="CE8447"/>
      <c r="CF8447"/>
      <c r="CG8447"/>
      <c r="CH8447"/>
      <c r="CI8447"/>
      <c r="CJ8447"/>
      <c r="CK8447"/>
      <c r="CL8447"/>
      <c r="CM8447"/>
      <c r="CN8447"/>
      <c r="CO8447"/>
      <c r="CP8447"/>
      <c r="CQ8447"/>
      <c r="CR8447"/>
      <c r="CS8447"/>
      <c r="CT8447"/>
      <c r="CU8447"/>
      <c r="CV8447"/>
    </row>
    <row r="8448" spans="10:100" x14ac:dyDescent="0.25">
      <c r="J8448"/>
      <c r="K8448"/>
      <c r="L8448"/>
      <c r="M8448"/>
      <c r="N8448"/>
      <c r="O8448"/>
      <c r="P8448"/>
      <c r="Q8448"/>
      <c r="R8448"/>
      <c r="S8448"/>
      <c r="T8448"/>
      <c r="U8448"/>
      <c r="V8448"/>
      <c r="W8448"/>
      <c r="X8448"/>
      <c r="Y8448"/>
      <c r="Z8448"/>
      <c r="AA8448"/>
      <c r="AB8448"/>
      <c r="AC8448"/>
      <c r="AD8448"/>
      <c r="AE8448"/>
      <c r="AF8448"/>
      <c r="AG8448"/>
      <c r="AH8448"/>
      <c r="AI8448"/>
      <c r="AJ8448"/>
      <c r="AK8448"/>
      <c r="AL8448"/>
      <c r="AM8448"/>
      <c r="AN8448"/>
      <c r="AO8448"/>
      <c r="AP8448"/>
      <c r="AQ8448"/>
      <c r="AR8448"/>
      <c r="AS8448"/>
      <c r="AT8448"/>
      <c r="AU8448"/>
      <c r="AV8448"/>
      <c r="AW8448"/>
      <c r="AX8448"/>
      <c r="AY8448"/>
      <c r="AZ8448"/>
      <c r="BA8448"/>
      <c r="BB8448"/>
      <c r="BC8448"/>
      <c r="BD8448"/>
      <c r="BE8448"/>
      <c r="BF8448"/>
      <c r="BG8448"/>
      <c r="BH8448"/>
      <c r="BI8448"/>
      <c r="BJ8448"/>
      <c r="BK8448"/>
      <c r="BL8448"/>
      <c r="BM8448"/>
      <c r="BN8448"/>
      <c r="BO8448"/>
      <c r="BP8448"/>
      <c r="BQ8448"/>
      <c r="BR8448"/>
      <c r="BS8448"/>
      <c r="BT8448"/>
      <c r="BU8448"/>
      <c r="BV8448"/>
      <c r="BW8448"/>
      <c r="BX8448"/>
      <c r="BY8448"/>
      <c r="BZ8448"/>
      <c r="CA8448"/>
      <c r="CB8448"/>
      <c r="CC8448"/>
      <c r="CD8448"/>
      <c r="CE8448"/>
      <c r="CF8448"/>
      <c r="CG8448"/>
      <c r="CH8448"/>
      <c r="CI8448"/>
      <c r="CJ8448"/>
      <c r="CK8448"/>
      <c r="CL8448"/>
      <c r="CM8448"/>
      <c r="CN8448"/>
      <c r="CO8448"/>
      <c r="CP8448"/>
      <c r="CQ8448"/>
      <c r="CR8448"/>
      <c r="CS8448"/>
      <c r="CT8448"/>
      <c r="CU8448"/>
      <c r="CV8448"/>
    </row>
    <row r="8449" spans="10:100" x14ac:dyDescent="0.25">
      <c r="J8449"/>
      <c r="K8449"/>
      <c r="L8449"/>
      <c r="M8449"/>
      <c r="N8449"/>
      <c r="O8449"/>
      <c r="P8449"/>
      <c r="Q8449"/>
      <c r="R8449"/>
      <c r="S8449"/>
      <c r="T8449"/>
      <c r="U8449"/>
      <c r="V8449"/>
      <c r="W8449"/>
      <c r="X8449"/>
      <c r="Y8449"/>
      <c r="Z8449"/>
      <c r="AA8449"/>
      <c r="AB8449"/>
      <c r="AC8449"/>
      <c r="AD8449"/>
      <c r="AE8449"/>
      <c r="AF8449"/>
      <c r="AG8449"/>
      <c r="AH8449"/>
      <c r="AI8449"/>
      <c r="AJ8449"/>
      <c r="AK8449"/>
      <c r="AL8449"/>
      <c r="AM8449"/>
      <c r="AN8449"/>
      <c r="AO8449"/>
      <c r="AP8449"/>
      <c r="AQ8449"/>
      <c r="AR8449"/>
      <c r="AS8449"/>
      <c r="AT8449"/>
      <c r="AU8449"/>
      <c r="AV8449"/>
      <c r="AW8449"/>
      <c r="AX8449"/>
      <c r="AY8449"/>
      <c r="AZ8449"/>
      <c r="BA8449"/>
      <c r="BB8449"/>
      <c r="BC8449"/>
      <c r="BD8449"/>
      <c r="BE8449"/>
      <c r="BF8449"/>
      <c r="BG8449"/>
      <c r="BH8449"/>
      <c r="BI8449"/>
      <c r="BJ8449"/>
      <c r="BK8449"/>
      <c r="BL8449"/>
      <c r="BM8449"/>
      <c r="BN8449"/>
      <c r="BO8449"/>
      <c r="BP8449"/>
      <c r="BQ8449"/>
      <c r="BR8449"/>
      <c r="BS8449"/>
      <c r="BT8449"/>
      <c r="BU8449"/>
      <c r="BV8449"/>
      <c r="BW8449"/>
      <c r="BX8449"/>
      <c r="BY8449"/>
      <c r="BZ8449"/>
      <c r="CA8449"/>
      <c r="CB8449"/>
      <c r="CC8449"/>
      <c r="CD8449"/>
      <c r="CE8449"/>
      <c r="CF8449"/>
      <c r="CG8449"/>
      <c r="CH8449"/>
      <c r="CI8449"/>
      <c r="CJ8449"/>
      <c r="CK8449"/>
      <c r="CL8449"/>
      <c r="CM8449"/>
      <c r="CN8449"/>
      <c r="CO8449"/>
      <c r="CP8449"/>
      <c r="CQ8449"/>
      <c r="CR8449"/>
      <c r="CS8449"/>
      <c r="CT8449"/>
      <c r="CU8449"/>
      <c r="CV8449"/>
    </row>
    <row r="8450" spans="10:100" x14ac:dyDescent="0.25">
      <c r="J8450"/>
      <c r="K8450"/>
      <c r="L8450"/>
      <c r="M8450"/>
      <c r="N8450"/>
      <c r="O8450"/>
      <c r="P8450"/>
      <c r="Q8450"/>
      <c r="R8450"/>
      <c r="S8450"/>
      <c r="T8450"/>
      <c r="U8450"/>
      <c r="V8450"/>
      <c r="W8450"/>
      <c r="X8450"/>
      <c r="Y8450"/>
      <c r="Z8450"/>
      <c r="AA8450"/>
      <c r="AB8450"/>
      <c r="AC8450"/>
      <c r="AD8450"/>
      <c r="AE8450"/>
      <c r="AF8450"/>
      <c r="AG8450"/>
      <c r="AH8450"/>
      <c r="AI8450"/>
      <c r="AJ8450"/>
      <c r="AK8450"/>
      <c r="AL8450"/>
      <c r="AM8450"/>
      <c r="AN8450"/>
      <c r="AO8450"/>
      <c r="AP8450"/>
      <c r="AQ8450"/>
      <c r="AR8450"/>
      <c r="AS8450"/>
      <c r="AT8450"/>
      <c r="AU8450"/>
      <c r="AV8450"/>
      <c r="AW8450"/>
      <c r="AX8450"/>
      <c r="AY8450"/>
      <c r="AZ8450"/>
      <c r="BA8450"/>
      <c r="BB8450"/>
      <c r="BC8450"/>
      <c r="BD8450"/>
      <c r="BE8450"/>
      <c r="BF8450"/>
      <c r="BG8450"/>
      <c r="BH8450"/>
      <c r="BI8450"/>
      <c r="BJ8450"/>
      <c r="BK8450"/>
      <c r="BL8450"/>
      <c r="BM8450"/>
      <c r="BN8450"/>
      <c r="BO8450"/>
      <c r="BP8450"/>
      <c r="BQ8450"/>
      <c r="BR8450"/>
      <c r="BS8450"/>
      <c r="BT8450"/>
      <c r="BU8450"/>
      <c r="BV8450"/>
      <c r="BW8450"/>
      <c r="BX8450"/>
      <c r="BY8450"/>
      <c r="BZ8450"/>
      <c r="CA8450"/>
      <c r="CB8450"/>
      <c r="CC8450"/>
      <c r="CD8450"/>
      <c r="CE8450"/>
      <c r="CF8450"/>
      <c r="CG8450"/>
      <c r="CH8450"/>
      <c r="CI8450"/>
      <c r="CJ8450"/>
      <c r="CK8450"/>
      <c r="CL8450"/>
      <c r="CM8450"/>
      <c r="CN8450"/>
      <c r="CO8450"/>
      <c r="CP8450"/>
      <c r="CQ8450"/>
      <c r="CR8450"/>
      <c r="CS8450"/>
      <c r="CT8450"/>
      <c r="CU8450"/>
      <c r="CV8450"/>
    </row>
    <row r="8451" spans="10:100" x14ac:dyDescent="0.25">
      <c r="J8451"/>
      <c r="K8451"/>
      <c r="L8451"/>
      <c r="M8451"/>
      <c r="N8451"/>
      <c r="O8451"/>
      <c r="P8451"/>
      <c r="Q8451"/>
      <c r="R8451"/>
      <c r="S8451"/>
      <c r="T8451"/>
      <c r="U8451"/>
      <c r="V8451"/>
      <c r="W8451"/>
      <c r="X8451"/>
      <c r="Y8451"/>
      <c r="Z8451"/>
      <c r="AA8451"/>
      <c r="AB8451"/>
      <c r="AC8451"/>
      <c r="AD8451"/>
      <c r="AE8451"/>
      <c r="AF8451"/>
      <c r="AG8451"/>
      <c r="AH8451"/>
      <c r="AI8451"/>
      <c r="AJ8451"/>
      <c r="AK8451"/>
      <c r="AL8451"/>
      <c r="AM8451"/>
      <c r="AN8451"/>
      <c r="AO8451"/>
      <c r="AP8451"/>
      <c r="AQ8451"/>
      <c r="AR8451"/>
      <c r="AS8451"/>
      <c r="AT8451"/>
      <c r="AU8451"/>
      <c r="AV8451"/>
      <c r="AW8451"/>
      <c r="AX8451"/>
      <c r="AY8451"/>
      <c r="AZ8451"/>
      <c r="BA8451"/>
      <c r="BB8451"/>
      <c r="BC8451"/>
      <c r="BD8451"/>
      <c r="BE8451"/>
      <c r="BF8451"/>
      <c r="BG8451"/>
      <c r="BH8451"/>
      <c r="BI8451"/>
      <c r="BJ8451"/>
      <c r="BK8451"/>
      <c r="BL8451"/>
      <c r="BM8451"/>
      <c r="BN8451"/>
      <c r="BO8451"/>
      <c r="BP8451"/>
      <c r="BQ8451"/>
      <c r="BR8451"/>
      <c r="BS8451"/>
      <c r="BT8451"/>
      <c r="BU8451"/>
      <c r="BV8451"/>
      <c r="BW8451"/>
      <c r="BX8451"/>
      <c r="BY8451"/>
      <c r="BZ8451"/>
      <c r="CA8451"/>
      <c r="CB8451"/>
      <c r="CC8451"/>
      <c r="CD8451"/>
      <c r="CE8451"/>
      <c r="CF8451"/>
      <c r="CG8451"/>
      <c r="CH8451"/>
      <c r="CI8451"/>
      <c r="CJ8451"/>
      <c r="CK8451"/>
      <c r="CL8451"/>
      <c r="CM8451"/>
      <c r="CN8451"/>
      <c r="CO8451"/>
      <c r="CP8451"/>
      <c r="CQ8451"/>
      <c r="CR8451"/>
      <c r="CS8451"/>
      <c r="CT8451"/>
      <c r="CU8451"/>
      <c r="CV8451"/>
    </row>
    <row r="8452" spans="10:100" x14ac:dyDescent="0.25">
      <c r="J8452"/>
      <c r="K8452"/>
      <c r="L8452"/>
      <c r="M8452"/>
      <c r="N8452"/>
      <c r="O8452"/>
      <c r="P8452"/>
      <c r="Q8452"/>
      <c r="R8452"/>
      <c r="S8452"/>
      <c r="T8452"/>
      <c r="U8452"/>
      <c r="V8452"/>
      <c r="W8452"/>
      <c r="X8452"/>
      <c r="Y8452"/>
      <c r="Z8452"/>
      <c r="AA8452"/>
      <c r="AB8452"/>
      <c r="AC8452"/>
      <c r="AD8452"/>
      <c r="AE8452"/>
      <c r="AF8452"/>
      <c r="AG8452"/>
      <c r="AH8452"/>
      <c r="AI8452"/>
      <c r="AJ8452"/>
      <c r="AK8452"/>
      <c r="AL8452"/>
      <c r="AM8452"/>
      <c r="AN8452"/>
      <c r="AO8452"/>
      <c r="AP8452"/>
      <c r="AQ8452"/>
      <c r="AR8452"/>
      <c r="AS8452"/>
      <c r="AT8452"/>
      <c r="AU8452"/>
      <c r="AV8452"/>
      <c r="AW8452"/>
      <c r="AX8452"/>
      <c r="AY8452"/>
      <c r="AZ8452"/>
      <c r="BA8452"/>
      <c r="BB8452"/>
      <c r="BC8452"/>
      <c r="BD8452"/>
      <c r="BE8452"/>
      <c r="BF8452"/>
      <c r="BG8452"/>
      <c r="BH8452"/>
      <c r="BI8452"/>
      <c r="BJ8452"/>
      <c r="BK8452"/>
      <c r="BL8452"/>
      <c r="BM8452"/>
      <c r="BN8452"/>
      <c r="BO8452"/>
      <c r="BP8452"/>
      <c r="BQ8452"/>
      <c r="BR8452"/>
      <c r="BS8452"/>
      <c r="BT8452"/>
      <c r="BU8452"/>
      <c r="BV8452"/>
      <c r="BW8452"/>
      <c r="BX8452"/>
      <c r="BY8452"/>
      <c r="BZ8452"/>
      <c r="CA8452"/>
      <c r="CB8452"/>
      <c r="CC8452"/>
      <c r="CD8452"/>
      <c r="CE8452"/>
      <c r="CF8452"/>
      <c r="CG8452"/>
      <c r="CH8452"/>
      <c r="CI8452"/>
      <c r="CJ8452"/>
      <c r="CK8452"/>
      <c r="CL8452"/>
      <c r="CM8452"/>
      <c r="CN8452"/>
      <c r="CO8452"/>
      <c r="CP8452"/>
      <c r="CQ8452"/>
      <c r="CR8452"/>
      <c r="CS8452"/>
      <c r="CT8452"/>
      <c r="CU8452"/>
      <c r="CV8452"/>
    </row>
    <row r="8453" spans="10:100" x14ac:dyDescent="0.25">
      <c r="J8453"/>
      <c r="K8453"/>
      <c r="L8453"/>
      <c r="M8453"/>
      <c r="N8453"/>
      <c r="O8453"/>
      <c r="P8453"/>
      <c r="Q8453"/>
      <c r="R8453"/>
      <c r="S8453"/>
      <c r="T8453"/>
      <c r="U8453"/>
      <c r="V8453"/>
      <c r="W8453"/>
      <c r="X8453"/>
      <c r="Y8453"/>
      <c r="Z8453"/>
      <c r="AA8453"/>
      <c r="AB8453"/>
      <c r="AC8453"/>
      <c r="AD8453"/>
      <c r="AE8453"/>
      <c r="AF8453"/>
      <c r="AG8453"/>
      <c r="AH8453"/>
      <c r="AI8453"/>
      <c r="AJ8453"/>
      <c r="AK8453"/>
      <c r="AL8453"/>
      <c r="AM8453"/>
      <c r="AN8453"/>
      <c r="AO8453"/>
      <c r="AP8453"/>
      <c r="AQ8453"/>
      <c r="AR8453"/>
      <c r="AS8453"/>
      <c r="AT8453"/>
      <c r="AU8453"/>
      <c r="AV8453"/>
      <c r="AW8453"/>
      <c r="AX8453"/>
      <c r="AY8453"/>
      <c r="AZ8453"/>
      <c r="BA8453"/>
      <c r="BB8453"/>
      <c r="BC8453"/>
      <c r="BD8453"/>
      <c r="BE8453"/>
      <c r="BF8453"/>
      <c r="BG8453"/>
      <c r="BH8453"/>
      <c r="BI8453"/>
      <c r="BJ8453"/>
      <c r="BK8453"/>
      <c r="BL8453"/>
      <c r="BM8453"/>
      <c r="BN8453"/>
      <c r="BO8453"/>
      <c r="BP8453"/>
      <c r="BQ8453"/>
      <c r="BR8453"/>
      <c r="BS8453"/>
      <c r="BT8453"/>
      <c r="BU8453"/>
      <c r="BV8453"/>
      <c r="BW8453"/>
      <c r="BX8453"/>
      <c r="BY8453"/>
      <c r="BZ8453"/>
      <c r="CA8453"/>
      <c r="CB8453"/>
      <c r="CC8453"/>
      <c r="CD8453"/>
      <c r="CE8453"/>
      <c r="CF8453"/>
      <c r="CG8453"/>
      <c r="CH8453"/>
      <c r="CI8453"/>
      <c r="CJ8453"/>
      <c r="CK8453"/>
      <c r="CL8453"/>
      <c r="CM8453"/>
      <c r="CN8453"/>
      <c r="CO8453"/>
      <c r="CP8453"/>
      <c r="CQ8453"/>
      <c r="CR8453"/>
      <c r="CS8453"/>
      <c r="CT8453"/>
      <c r="CU8453"/>
      <c r="CV8453"/>
    </row>
    <row r="8454" spans="10:100" x14ac:dyDescent="0.25">
      <c r="J8454"/>
      <c r="K8454"/>
      <c r="L8454"/>
      <c r="M8454"/>
      <c r="N8454"/>
      <c r="O8454"/>
      <c r="P8454"/>
      <c r="Q8454"/>
      <c r="R8454"/>
      <c r="S8454"/>
      <c r="T8454"/>
      <c r="U8454"/>
      <c r="V8454"/>
      <c r="W8454"/>
      <c r="X8454"/>
      <c r="Y8454"/>
      <c r="Z8454"/>
      <c r="AA8454"/>
      <c r="AB8454"/>
      <c r="AC8454"/>
      <c r="AD8454"/>
      <c r="AE8454"/>
      <c r="AF8454"/>
      <c r="AG8454"/>
      <c r="AH8454"/>
      <c r="AI8454"/>
      <c r="AJ8454"/>
      <c r="AK8454"/>
      <c r="AL8454"/>
      <c r="AM8454"/>
      <c r="AN8454"/>
      <c r="AO8454"/>
      <c r="AP8454"/>
      <c r="AQ8454"/>
      <c r="AR8454"/>
      <c r="AS8454"/>
      <c r="AT8454"/>
      <c r="AU8454"/>
      <c r="AV8454"/>
      <c r="AW8454"/>
      <c r="AX8454"/>
      <c r="AY8454"/>
      <c r="AZ8454"/>
      <c r="BA8454"/>
      <c r="BB8454"/>
      <c r="BC8454"/>
      <c r="BD8454"/>
      <c r="BE8454"/>
      <c r="BF8454"/>
      <c r="BG8454"/>
      <c r="BH8454"/>
      <c r="BI8454"/>
      <c r="BJ8454"/>
      <c r="BK8454"/>
      <c r="BL8454"/>
      <c r="BM8454"/>
      <c r="BN8454"/>
      <c r="BO8454"/>
      <c r="BP8454"/>
      <c r="BQ8454"/>
      <c r="BR8454"/>
      <c r="BS8454"/>
      <c r="BT8454"/>
      <c r="BU8454"/>
      <c r="BV8454"/>
      <c r="BW8454"/>
      <c r="BX8454"/>
      <c r="BY8454"/>
      <c r="BZ8454"/>
      <c r="CA8454"/>
      <c r="CB8454"/>
      <c r="CC8454"/>
      <c r="CD8454"/>
      <c r="CE8454"/>
      <c r="CF8454"/>
      <c r="CG8454"/>
      <c r="CH8454"/>
      <c r="CI8454"/>
      <c r="CJ8454"/>
      <c r="CK8454"/>
      <c r="CL8454"/>
      <c r="CM8454"/>
      <c r="CN8454"/>
      <c r="CO8454"/>
      <c r="CP8454"/>
      <c r="CQ8454"/>
      <c r="CR8454"/>
      <c r="CS8454"/>
      <c r="CT8454"/>
      <c r="CU8454"/>
      <c r="CV8454"/>
    </row>
    <row r="8455" spans="10:100" x14ac:dyDescent="0.25">
      <c r="J8455"/>
      <c r="K8455"/>
      <c r="L8455"/>
      <c r="M8455"/>
      <c r="N8455"/>
      <c r="O8455"/>
      <c r="P8455"/>
      <c r="Q8455"/>
      <c r="R8455"/>
      <c r="S8455"/>
      <c r="T8455"/>
      <c r="U8455"/>
      <c r="V8455"/>
      <c r="W8455"/>
      <c r="X8455"/>
      <c r="Y8455"/>
      <c r="Z8455"/>
      <c r="AA8455"/>
      <c r="AB8455"/>
      <c r="AC8455"/>
      <c r="AD8455"/>
      <c r="AE8455"/>
      <c r="AF8455"/>
      <c r="AG8455"/>
      <c r="AH8455"/>
      <c r="AI8455"/>
      <c r="AJ8455"/>
      <c r="AK8455"/>
      <c r="AL8455"/>
      <c r="AM8455"/>
      <c r="AN8455"/>
      <c r="AO8455"/>
      <c r="AP8455"/>
      <c r="AQ8455"/>
      <c r="AR8455"/>
      <c r="AS8455"/>
      <c r="AT8455"/>
      <c r="AU8455"/>
      <c r="AV8455"/>
      <c r="AW8455"/>
      <c r="AX8455"/>
      <c r="AY8455"/>
      <c r="AZ8455"/>
      <c r="BA8455"/>
      <c r="BB8455"/>
      <c r="BC8455"/>
      <c r="BD8455"/>
      <c r="BE8455"/>
      <c r="BF8455"/>
      <c r="BG8455"/>
      <c r="BH8455"/>
      <c r="BI8455"/>
      <c r="BJ8455"/>
      <c r="BK8455"/>
      <c r="BL8455"/>
      <c r="BM8455"/>
      <c r="BN8455"/>
      <c r="BO8455"/>
      <c r="BP8455"/>
      <c r="BQ8455"/>
      <c r="BR8455"/>
      <c r="BS8455"/>
      <c r="BT8455"/>
      <c r="BU8455"/>
      <c r="BV8455"/>
      <c r="BW8455"/>
      <c r="BX8455"/>
      <c r="BY8455"/>
      <c r="BZ8455"/>
      <c r="CA8455"/>
      <c r="CB8455"/>
      <c r="CC8455"/>
      <c r="CD8455"/>
      <c r="CE8455"/>
      <c r="CF8455"/>
      <c r="CG8455"/>
      <c r="CH8455"/>
      <c r="CI8455"/>
      <c r="CJ8455"/>
      <c r="CK8455"/>
      <c r="CL8455"/>
      <c r="CM8455"/>
      <c r="CN8455"/>
      <c r="CO8455"/>
      <c r="CP8455"/>
      <c r="CQ8455"/>
      <c r="CR8455"/>
      <c r="CS8455"/>
      <c r="CT8455"/>
      <c r="CU8455"/>
      <c r="CV8455"/>
    </row>
    <row r="8456" spans="10:100" x14ac:dyDescent="0.25">
      <c r="J8456"/>
      <c r="K8456"/>
      <c r="L8456"/>
      <c r="M8456"/>
      <c r="N8456"/>
      <c r="O8456"/>
      <c r="P8456"/>
      <c r="Q8456"/>
      <c r="R8456"/>
      <c r="S8456"/>
      <c r="T8456"/>
      <c r="U8456"/>
      <c r="V8456"/>
      <c r="W8456"/>
      <c r="X8456"/>
      <c r="Y8456"/>
      <c r="Z8456"/>
      <c r="AA8456"/>
      <c r="AB8456"/>
      <c r="AC8456"/>
      <c r="AD8456"/>
      <c r="AE8456"/>
      <c r="AF8456"/>
      <c r="AG8456"/>
      <c r="AH8456"/>
      <c r="AI8456"/>
      <c r="AJ8456"/>
      <c r="AK8456"/>
      <c r="AL8456"/>
      <c r="AM8456"/>
      <c r="AN8456"/>
      <c r="AO8456"/>
      <c r="AP8456"/>
      <c r="AQ8456"/>
      <c r="AR8456"/>
      <c r="AS8456"/>
      <c r="AT8456"/>
      <c r="AU8456"/>
      <c r="AV8456"/>
      <c r="AW8456"/>
      <c r="AX8456"/>
      <c r="AY8456"/>
      <c r="AZ8456"/>
      <c r="BA8456"/>
      <c r="BB8456"/>
      <c r="BC8456"/>
      <c r="BD8456"/>
      <c r="BE8456"/>
      <c r="BF8456"/>
      <c r="BG8456"/>
      <c r="BH8456"/>
      <c r="BI8456"/>
      <c r="BJ8456"/>
      <c r="BK8456"/>
      <c r="BL8456"/>
      <c r="BM8456"/>
      <c r="BN8456"/>
      <c r="BO8456"/>
      <c r="BP8456"/>
      <c r="BQ8456"/>
      <c r="BR8456"/>
      <c r="BS8456"/>
      <c r="BT8456"/>
      <c r="BU8456"/>
      <c r="BV8456"/>
      <c r="BW8456"/>
      <c r="BX8456"/>
      <c r="BY8456"/>
      <c r="BZ8456"/>
      <c r="CA8456"/>
      <c r="CB8456"/>
      <c r="CC8456"/>
      <c r="CD8456"/>
      <c r="CE8456"/>
      <c r="CF8456"/>
      <c r="CG8456"/>
      <c r="CH8456"/>
      <c r="CI8456"/>
      <c r="CJ8456"/>
      <c r="CK8456"/>
      <c r="CL8456"/>
      <c r="CM8456"/>
      <c r="CN8456"/>
      <c r="CO8456"/>
      <c r="CP8456"/>
      <c r="CQ8456"/>
      <c r="CR8456"/>
      <c r="CS8456"/>
      <c r="CT8456"/>
      <c r="CU8456"/>
      <c r="CV8456"/>
    </row>
    <row r="8457" spans="10:100" x14ac:dyDescent="0.25">
      <c r="J8457"/>
      <c r="K8457"/>
      <c r="L8457"/>
      <c r="M8457"/>
      <c r="N8457"/>
      <c r="O8457"/>
      <c r="P8457"/>
      <c r="Q8457"/>
      <c r="R8457"/>
      <c r="S8457"/>
      <c r="T8457"/>
      <c r="U8457"/>
      <c r="V8457"/>
      <c r="W8457"/>
      <c r="X8457"/>
      <c r="Y8457"/>
      <c r="Z8457"/>
      <c r="AA8457"/>
      <c r="AB8457"/>
      <c r="AC8457"/>
      <c r="AD8457"/>
      <c r="AE8457"/>
      <c r="AF8457"/>
      <c r="AG8457"/>
      <c r="AH8457"/>
      <c r="AI8457"/>
      <c r="AJ8457"/>
      <c r="AK8457"/>
      <c r="AL8457"/>
      <c r="AM8457"/>
      <c r="AN8457"/>
      <c r="AO8457"/>
      <c r="AP8457"/>
      <c r="AQ8457"/>
      <c r="AR8457"/>
      <c r="AS8457"/>
      <c r="AT8457"/>
      <c r="AU8457"/>
      <c r="AV8457"/>
      <c r="AW8457"/>
      <c r="AX8457"/>
      <c r="AY8457"/>
      <c r="AZ8457"/>
      <c r="BA8457"/>
      <c r="BB8457"/>
      <c r="BC8457"/>
      <c r="BD8457"/>
      <c r="BE8457"/>
      <c r="BF8457"/>
      <c r="BG8457"/>
      <c r="BH8457"/>
      <c r="BI8457"/>
      <c r="BJ8457"/>
      <c r="BK8457"/>
      <c r="BL8457"/>
      <c r="BM8457"/>
      <c r="BN8457"/>
      <c r="BO8457"/>
      <c r="BP8457"/>
      <c r="BQ8457"/>
      <c r="BR8457"/>
      <c r="BS8457"/>
      <c r="BT8457"/>
      <c r="BU8457"/>
      <c r="BV8457"/>
      <c r="BW8457"/>
      <c r="BX8457"/>
      <c r="BY8457"/>
      <c r="BZ8457"/>
      <c r="CA8457"/>
      <c r="CB8457"/>
      <c r="CC8457"/>
      <c r="CD8457"/>
      <c r="CE8457"/>
      <c r="CF8457"/>
      <c r="CG8457"/>
      <c r="CH8457"/>
      <c r="CI8457"/>
      <c r="CJ8457"/>
      <c r="CK8457"/>
      <c r="CL8457"/>
      <c r="CM8457"/>
      <c r="CN8457"/>
      <c r="CO8457"/>
      <c r="CP8457"/>
      <c r="CQ8457"/>
      <c r="CR8457"/>
      <c r="CS8457"/>
      <c r="CT8457"/>
      <c r="CU8457"/>
      <c r="CV8457"/>
    </row>
    <row r="8458" spans="10:100" x14ac:dyDescent="0.25">
      <c r="J8458"/>
      <c r="K8458"/>
      <c r="L8458"/>
      <c r="M8458"/>
      <c r="N8458"/>
      <c r="O8458"/>
      <c r="P8458"/>
      <c r="Q8458"/>
      <c r="R8458"/>
      <c r="S8458"/>
      <c r="T8458"/>
      <c r="U8458"/>
      <c r="V8458"/>
      <c r="W8458"/>
      <c r="X8458"/>
      <c r="Y8458"/>
      <c r="Z8458"/>
      <c r="AA8458"/>
      <c r="AB8458"/>
      <c r="AC8458"/>
      <c r="AD8458"/>
      <c r="AE8458"/>
      <c r="AF8458"/>
      <c r="AG8458"/>
      <c r="AH8458"/>
      <c r="AI8458"/>
      <c r="AJ8458"/>
      <c r="AK8458"/>
      <c r="AL8458"/>
      <c r="AM8458"/>
      <c r="AN8458"/>
      <c r="AO8458"/>
      <c r="AP8458"/>
      <c r="AQ8458"/>
      <c r="AR8458"/>
      <c r="AS8458"/>
      <c r="AT8458"/>
      <c r="AU8458"/>
      <c r="AV8458"/>
      <c r="AW8458"/>
      <c r="AX8458"/>
      <c r="AY8458"/>
      <c r="AZ8458"/>
      <c r="BA8458"/>
      <c r="BB8458"/>
      <c r="BC8458"/>
      <c r="BD8458"/>
      <c r="BE8458"/>
      <c r="BF8458"/>
      <c r="BG8458"/>
      <c r="BH8458"/>
      <c r="BI8458"/>
      <c r="BJ8458"/>
      <c r="BK8458"/>
      <c r="BL8458"/>
      <c r="BM8458"/>
      <c r="BN8458"/>
      <c r="BO8458"/>
      <c r="BP8458"/>
      <c r="BQ8458"/>
      <c r="BR8458"/>
      <c r="BS8458"/>
      <c r="BT8458"/>
      <c r="BU8458"/>
      <c r="BV8458"/>
      <c r="BW8458"/>
      <c r="BX8458"/>
      <c r="BY8458"/>
      <c r="BZ8458"/>
      <c r="CA8458"/>
      <c r="CB8458"/>
      <c r="CC8458"/>
      <c r="CD8458"/>
      <c r="CE8458"/>
      <c r="CF8458"/>
      <c r="CG8458"/>
      <c r="CH8458"/>
      <c r="CI8458"/>
      <c r="CJ8458"/>
      <c r="CK8458"/>
      <c r="CL8458"/>
      <c r="CM8458"/>
      <c r="CN8458"/>
      <c r="CO8458"/>
      <c r="CP8458"/>
      <c r="CQ8458"/>
      <c r="CR8458"/>
      <c r="CS8458"/>
      <c r="CT8458"/>
      <c r="CU8458"/>
      <c r="CV8458"/>
    </row>
    <row r="8459" spans="10:100" x14ac:dyDescent="0.25">
      <c r="J8459"/>
      <c r="K8459"/>
      <c r="L8459"/>
      <c r="M8459"/>
      <c r="N8459"/>
      <c r="O8459"/>
      <c r="P8459"/>
      <c r="Q8459"/>
      <c r="R8459"/>
      <c r="S8459"/>
      <c r="T8459"/>
      <c r="U8459"/>
      <c r="V8459"/>
      <c r="W8459"/>
      <c r="X8459"/>
      <c r="Y8459"/>
      <c r="Z8459"/>
      <c r="AA8459"/>
      <c r="AB8459"/>
      <c r="AC8459"/>
      <c r="AD8459"/>
      <c r="AE8459"/>
      <c r="AF8459"/>
      <c r="AG8459"/>
      <c r="AH8459"/>
      <c r="AI8459"/>
      <c r="AJ8459"/>
      <c r="AK8459"/>
      <c r="AL8459"/>
      <c r="AM8459"/>
      <c r="AN8459"/>
      <c r="AO8459"/>
      <c r="AP8459"/>
      <c r="AQ8459"/>
      <c r="AR8459"/>
      <c r="AS8459"/>
      <c r="AT8459"/>
      <c r="AU8459"/>
      <c r="AV8459"/>
      <c r="AW8459"/>
      <c r="AX8459"/>
      <c r="AY8459"/>
      <c r="AZ8459"/>
      <c r="BA8459"/>
      <c r="BB8459"/>
      <c r="BC8459"/>
      <c r="BD8459"/>
      <c r="BE8459"/>
      <c r="BF8459"/>
      <c r="BG8459"/>
      <c r="BH8459"/>
      <c r="BI8459"/>
      <c r="BJ8459"/>
      <c r="BK8459"/>
      <c r="BL8459"/>
      <c r="BM8459"/>
      <c r="BN8459"/>
      <c r="BO8459"/>
      <c r="BP8459"/>
      <c r="BQ8459"/>
      <c r="BR8459"/>
      <c r="BS8459"/>
      <c r="BT8459"/>
      <c r="BU8459"/>
      <c r="BV8459"/>
      <c r="BW8459"/>
      <c r="BX8459"/>
      <c r="BY8459"/>
      <c r="BZ8459"/>
      <c r="CA8459"/>
      <c r="CB8459"/>
      <c r="CC8459"/>
      <c r="CD8459"/>
      <c r="CE8459"/>
      <c r="CF8459"/>
      <c r="CG8459"/>
      <c r="CH8459"/>
      <c r="CI8459"/>
      <c r="CJ8459"/>
      <c r="CK8459"/>
      <c r="CL8459"/>
      <c r="CM8459"/>
      <c r="CN8459"/>
      <c r="CO8459"/>
      <c r="CP8459"/>
      <c r="CQ8459"/>
      <c r="CR8459"/>
      <c r="CS8459"/>
      <c r="CT8459"/>
      <c r="CU8459"/>
      <c r="CV8459"/>
    </row>
    <row r="8460" spans="10:100" x14ac:dyDescent="0.25">
      <c r="J8460"/>
      <c r="K8460"/>
      <c r="L8460"/>
      <c r="M8460"/>
      <c r="N8460"/>
      <c r="O8460"/>
      <c r="P8460"/>
      <c r="Q8460"/>
      <c r="R8460"/>
      <c r="S8460"/>
      <c r="T8460"/>
      <c r="U8460"/>
      <c r="V8460"/>
      <c r="W8460"/>
      <c r="X8460"/>
      <c r="Y8460"/>
      <c r="Z8460"/>
      <c r="AA8460"/>
      <c r="AB8460"/>
      <c r="AC8460"/>
      <c r="AD8460"/>
      <c r="AE8460"/>
      <c r="AF8460"/>
      <c r="AG8460"/>
      <c r="AH8460"/>
      <c r="AI8460"/>
      <c r="AJ8460"/>
      <c r="AK8460"/>
      <c r="AL8460"/>
      <c r="AM8460"/>
      <c r="AN8460"/>
      <c r="AO8460"/>
      <c r="AP8460"/>
      <c r="AQ8460"/>
      <c r="AR8460"/>
      <c r="AS8460"/>
      <c r="AT8460"/>
      <c r="AU8460"/>
      <c r="AV8460"/>
      <c r="AW8460"/>
      <c r="AX8460"/>
      <c r="AY8460"/>
      <c r="AZ8460"/>
      <c r="BA8460"/>
      <c r="BB8460"/>
      <c r="BC8460"/>
      <c r="BD8460"/>
      <c r="BE8460"/>
      <c r="BF8460"/>
      <c r="BG8460"/>
      <c r="BH8460"/>
      <c r="BI8460"/>
      <c r="BJ8460"/>
      <c r="BK8460"/>
      <c r="BL8460"/>
      <c r="BM8460"/>
      <c r="BN8460"/>
      <c r="BO8460"/>
      <c r="BP8460"/>
      <c r="BQ8460"/>
      <c r="BR8460"/>
      <c r="BS8460"/>
      <c r="BT8460"/>
      <c r="BU8460"/>
      <c r="BV8460"/>
      <c r="BW8460"/>
      <c r="BX8460"/>
      <c r="BY8460"/>
      <c r="BZ8460"/>
      <c r="CA8460"/>
      <c r="CB8460"/>
      <c r="CC8460"/>
      <c r="CD8460"/>
      <c r="CE8460"/>
      <c r="CF8460"/>
      <c r="CG8460"/>
      <c r="CH8460"/>
      <c r="CI8460"/>
      <c r="CJ8460"/>
      <c r="CK8460"/>
      <c r="CL8460"/>
      <c r="CM8460"/>
      <c r="CN8460"/>
      <c r="CO8460"/>
      <c r="CP8460"/>
      <c r="CQ8460"/>
      <c r="CR8460"/>
      <c r="CS8460"/>
      <c r="CT8460"/>
      <c r="CU8460"/>
      <c r="CV8460"/>
    </row>
    <row r="8461" spans="10:100" x14ac:dyDescent="0.25">
      <c r="J8461"/>
      <c r="K8461"/>
      <c r="L8461"/>
      <c r="M8461"/>
      <c r="N8461"/>
      <c r="O8461"/>
      <c r="P8461"/>
      <c r="Q8461"/>
      <c r="R8461"/>
      <c r="S8461"/>
      <c r="T8461"/>
      <c r="U8461"/>
      <c r="V8461"/>
      <c r="W8461"/>
      <c r="X8461"/>
      <c r="Y8461"/>
      <c r="Z8461"/>
      <c r="AA8461"/>
      <c r="AB8461"/>
      <c r="AC8461"/>
      <c r="AD8461"/>
      <c r="AE8461"/>
      <c r="AF8461"/>
      <c r="AG8461"/>
      <c r="AH8461"/>
      <c r="AI8461"/>
      <c r="AJ8461"/>
      <c r="AK8461"/>
      <c r="AL8461"/>
      <c r="AM8461"/>
      <c r="AN8461"/>
      <c r="AO8461"/>
      <c r="AP8461"/>
      <c r="AQ8461"/>
      <c r="AR8461"/>
      <c r="AS8461"/>
      <c r="AT8461"/>
      <c r="AU8461"/>
      <c r="AV8461"/>
      <c r="AW8461"/>
      <c r="AX8461"/>
      <c r="AY8461"/>
      <c r="AZ8461"/>
      <c r="BA8461"/>
      <c r="BB8461"/>
      <c r="BC8461"/>
      <c r="BD8461"/>
      <c r="BE8461"/>
      <c r="BF8461"/>
      <c r="BG8461"/>
      <c r="BH8461"/>
      <c r="BI8461"/>
      <c r="BJ8461"/>
      <c r="BK8461"/>
      <c r="BL8461"/>
      <c r="BM8461"/>
      <c r="BN8461"/>
      <c r="BO8461"/>
      <c r="BP8461"/>
      <c r="BQ8461"/>
      <c r="BR8461"/>
      <c r="BS8461"/>
      <c r="BT8461"/>
      <c r="BU8461"/>
      <c r="BV8461"/>
      <c r="BW8461"/>
      <c r="BX8461"/>
      <c r="BY8461"/>
      <c r="BZ8461"/>
      <c r="CA8461"/>
      <c r="CB8461"/>
      <c r="CC8461"/>
      <c r="CD8461"/>
      <c r="CE8461"/>
      <c r="CF8461"/>
      <c r="CG8461"/>
      <c r="CH8461"/>
      <c r="CI8461"/>
      <c r="CJ8461"/>
      <c r="CK8461"/>
      <c r="CL8461"/>
      <c r="CM8461"/>
      <c r="CN8461"/>
      <c r="CO8461"/>
      <c r="CP8461"/>
      <c r="CQ8461"/>
      <c r="CR8461"/>
      <c r="CS8461"/>
      <c r="CT8461"/>
      <c r="CU8461"/>
      <c r="CV8461"/>
    </row>
    <row r="8462" spans="10:100" x14ac:dyDescent="0.25">
      <c r="J8462"/>
      <c r="K8462"/>
      <c r="L8462"/>
      <c r="M8462"/>
      <c r="N8462"/>
      <c r="O8462"/>
      <c r="P8462"/>
      <c r="Q8462"/>
      <c r="R8462"/>
      <c r="S8462"/>
      <c r="T8462"/>
      <c r="U8462"/>
      <c r="V8462"/>
      <c r="W8462"/>
      <c r="X8462"/>
      <c r="Y8462"/>
      <c r="Z8462"/>
      <c r="AA8462"/>
      <c r="AB8462"/>
      <c r="AC8462"/>
      <c r="AD8462"/>
      <c r="AE8462"/>
      <c r="AF8462"/>
      <c r="AG8462"/>
      <c r="AH8462"/>
      <c r="AI8462"/>
      <c r="AJ8462"/>
      <c r="AK8462"/>
      <c r="AL8462"/>
      <c r="AM8462"/>
      <c r="AN8462"/>
      <c r="AO8462"/>
      <c r="AP8462"/>
      <c r="AQ8462"/>
      <c r="AR8462"/>
      <c r="AS8462"/>
      <c r="AT8462"/>
      <c r="AU8462"/>
      <c r="AV8462"/>
      <c r="AW8462"/>
      <c r="AX8462"/>
      <c r="AY8462"/>
      <c r="AZ8462"/>
      <c r="BA8462"/>
      <c r="BB8462"/>
      <c r="BC8462"/>
      <c r="BD8462"/>
      <c r="BE8462"/>
      <c r="BF8462"/>
      <c r="BG8462"/>
      <c r="BH8462"/>
      <c r="BI8462"/>
      <c r="BJ8462"/>
      <c r="BK8462"/>
      <c r="BL8462"/>
      <c r="BM8462"/>
      <c r="BN8462"/>
      <c r="BO8462"/>
      <c r="BP8462"/>
      <c r="BQ8462"/>
      <c r="BR8462"/>
      <c r="BS8462"/>
      <c r="BT8462"/>
      <c r="BU8462"/>
      <c r="BV8462"/>
      <c r="BW8462"/>
      <c r="BX8462"/>
      <c r="BY8462"/>
      <c r="BZ8462"/>
      <c r="CA8462"/>
      <c r="CB8462"/>
      <c r="CC8462"/>
      <c r="CD8462"/>
      <c r="CE8462"/>
      <c r="CF8462"/>
      <c r="CG8462"/>
      <c r="CH8462"/>
      <c r="CI8462"/>
      <c r="CJ8462"/>
      <c r="CK8462"/>
      <c r="CL8462"/>
      <c r="CM8462"/>
      <c r="CN8462"/>
      <c r="CO8462"/>
      <c r="CP8462"/>
      <c r="CQ8462"/>
      <c r="CR8462"/>
      <c r="CS8462"/>
      <c r="CT8462"/>
      <c r="CU8462"/>
      <c r="CV8462"/>
    </row>
    <row r="8463" spans="10:100" x14ac:dyDescent="0.25">
      <c r="J8463"/>
      <c r="K8463"/>
      <c r="L8463"/>
      <c r="M8463"/>
      <c r="N8463"/>
      <c r="O8463"/>
      <c r="P8463"/>
      <c r="Q8463"/>
      <c r="R8463"/>
      <c r="S8463"/>
      <c r="T8463"/>
      <c r="U8463"/>
      <c r="V8463"/>
      <c r="W8463"/>
      <c r="X8463"/>
      <c r="Y8463"/>
      <c r="Z8463"/>
      <c r="AA8463"/>
      <c r="AB8463"/>
      <c r="AC8463"/>
      <c r="AD8463"/>
      <c r="AE8463"/>
      <c r="AF8463"/>
      <c r="AG8463"/>
      <c r="AH8463"/>
      <c r="AI8463"/>
      <c r="AJ8463"/>
      <c r="AK8463"/>
      <c r="AL8463"/>
      <c r="AM8463"/>
      <c r="AN8463"/>
      <c r="AO8463"/>
      <c r="AP8463"/>
      <c r="AQ8463"/>
      <c r="AR8463"/>
      <c r="AS8463"/>
      <c r="AT8463"/>
      <c r="AU8463"/>
      <c r="AV8463"/>
      <c r="AW8463"/>
      <c r="AX8463"/>
      <c r="AY8463"/>
      <c r="AZ8463"/>
      <c r="BA8463"/>
      <c r="BB8463"/>
      <c r="BC8463"/>
      <c r="BD8463"/>
      <c r="BE8463"/>
      <c r="BF8463"/>
      <c r="BG8463"/>
      <c r="BH8463"/>
      <c r="BI8463"/>
      <c r="BJ8463"/>
      <c r="BK8463"/>
      <c r="BL8463"/>
      <c r="BM8463"/>
      <c r="BN8463"/>
      <c r="BO8463"/>
      <c r="BP8463"/>
      <c r="BQ8463"/>
      <c r="BR8463"/>
      <c r="BS8463"/>
      <c r="BT8463"/>
      <c r="BU8463"/>
      <c r="BV8463"/>
      <c r="BW8463"/>
      <c r="BX8463"/>
      <c r="BY8463"/>
      <c r="BZ8463"/>
      <c r="CA8463"/>
      <c r="CB8463"/>
      <c r="CC8463"/>
      <c r="CD8463"/>
      <c r="CE8463"/>
      <c r="CF8463"/>
      <c r="CG8463"/>
      <c r="CH8463"/>
      <c r="CI8463"/>
      <c r="CJ8463"/>
      <c r="CK8463"/>
      <c r="CL8463"/>
      <c r="CM8463"/>
      <c r="CN8463"/>
      <c r="CO8463"/>
      <c r="CP8463"/>
      <c r="CQ8463"/>
      <c r="CR8463"/>
      <c r="CS8463"/>
      <c r="CT8463"/>
      <c r="CU8463"/>
      <c r="CV8463"/>
    </row>
    <row r="8464" spans="10:100" x14ac:dyDescent="0.25">
      <c r="J8464"/>
      <c r="K8464"/>
      <c r="L8464"/>
      <c r="M8464"/>
      <c r="N8464"/>
      <c r="O8464"/>
      <c r="P8464"/>
      <c r="Q8464"/>
      <c r="R8464"/>
      <c r="S8464"/>
      <c r="T8464"/>
      <c r="U8464"/>
      <c r="V8464"/>
      <c r="W8464"/>
      <c r="X8464"/>
      <c r="Y8464"/>
      <c r="Z8464"/>
      <c r="AA8464"/>
      <c r="AB8464"/>
      <c r="AC8464"/>
      <c r="AD8464"/>
      <c r="AE8464"/>
      <c r="AF8464"/>
      <c r="AG8464"/>
      <c r="AH8464"/>
      <c r="AI8464"/>
      <c r="AJ8464"/>
      <c r="AK8464"/>
      <c r="AL8464"/>
      <c r="AM8464"/>
      <c r="AN8464"/>
      <c r="AO8464"/>
      <c r="AP8464"/>
      <c r="AQ8464"/>
      <c r="AR8464"/>
      <c r="AS8464"/>
      <c r="AT8464"/>
      <c r="AU8464"/>
      <c r="AV8464"/>
      <c r="AW8464"/>
      <c r="AX8464"/>
      <c r="AY8464"/>
      <c r="AZ8464"/>
      <c r="BA8464"/>
      <c r="BB8464"/>
      <c r="BC8464"/>
      <c r="BD8464"/>
      <c r="BE8464"/>
      <c r="BF8464"/>
      <c r="BG8464"/>
      <c r="BH8464"/>
      <c r="BI8464"/>
      <c r="BJ8464"/>
      <c r="BK8464"/>
      <c r="BL8464"/>
      <c r="BM8464"/>
      <c r="BN8464"/>
      <c r="BO8464"/>
      <c r="BP8464"/>
      <c r="BQ8464"/>
      <c r="BR8464"/>
      <c r="BS8464"/>
      <c r="BT8464"/>
      <c r="BU8464"/>
      <c r="BV8464"/>
      <c r="BW8464"/>
      <c r="BX8464"/>
      <c r="BY8464"/>
      <c r="BZ8464"/>
      <c r="CA8464"/>
      <c r="CB8464"/>
      <c r="CC8464"/>
      <c r="CD8464"/>
      <c r="CE8464"/>
      <c r="CF8464"/>
      <c r="CG8464"/>
      <c r="CH8464"/>
      <c r="CI8464"/>
      <c r="CJ8464"/>
      <c r="CK8464"/>
      <c r="CL8464"/>
      <c r="CM8464"/>
      <c r="CN8464"/>
      <c r="CO8464"/>
      <c r="CP8464"/>
      <c r="CQ8464"/>
      <c r="CR8464"/>
      <c r="CS8464"/>
      <c r="CT8464"/>
      <c r="CU8464"/>
      <c r="CV8464"/>
    </row>
    <row r="8465" spans="10:100" x14ac:dyDescent="0.25">
      <c r="J8465"/>
      <c r="K8465"/>
      <c r="L8465"/>
      <c r="M8465"/>
      <c r="N8465"/>
      <c r="O8465"/>
      <c r="P8465"/>
      <c r="Q8465"/>
      <c r="R8465"/>
      <c r="S8465"/>
      <c r="T8465"/>
      <c r="U8465"/>
      <c r="V8465"/>
      <c r="W8465"/>
      <c r="X8465"/>
      <c r="Y8465"/>
      <c r="Z8465"/>
      <c r="AA8465"/>
      <c r="AB8465"/>
      <c r="AC8465"/>
      <c r="AD8465"/>
      <c r="AE8465"/>
      <c r="AF8465"/>
      <c r="AG8465"/>
      <c r="AH8465"/>
      <c r="AI8465"/>
      <c r="AJ8465"/>
      <c r="AK8465"/>
      <c r="AL8465"/>
      <c r="AM8465"/>
      <c r="AN8465"/>
      <c r="AO8465"/>
      <c r="AP8465"/>
      <c r="AQ8465"/>
      <c r="AR8465"/>
      <c r="AS8465"/>
      <c r="AT8465"/>
      <c r="AU8465"/>
      <c r="AV8465"/>
      <c r="AW8465"/>
      <c r="AX8465"/>
      <c r="AY8465"/>
      <c r="AZ8465"/>
      <c r="BA8465"/>
      <c r="BB8465"/>
      <c r="BC8465"/>
      <c r="BD8465"/>
      <c r="BE8465"/>
      <c r="BF8465"/>
      <c r="BG8465"/>
      <c r="BH8465"/>
      <c r="BI8465"/>
      <c r="BJ8465"/>
      <c r="BK8465"/>
      <c r="BL8465"/>
      <c r="BM8465"/>
      <c r="BN8465"/>
      <c r="BO8465"/>
      <c r="BP8465"/>
      <c r="BQ8465"/>
      <c r="BR8465"/>
      <c r="BS8465"/>
      <c r="BT8465"/>
      <c r="BU8465"/>
      <c r="BV8465"/>
      <c r="BW8465"/>
      <c r="BX8465"/>
      <c r="BY8465"/>
      <c r="BZ8465"/>
      <c r="CA8465"/>
      <c r="CB8465"/>
      <c r="CC8465"/>
      <c r="CD8465"/>
      <c r="CE8465"/>
      <c r="CF8465"/>
      <c r="CG8465"/>
      <c r="CH8465"/>
      <c r="CI8465"/>
      <c r="CJ8465"/>
      <c r="CK8465"/>
      <c r="CL8465"/>
      <c r="CM8465"/>
      <c r="CN8465"/>
      <c r="CO8465"/>
      <c r="CP8465"/>
      <c r="CQ8465"/>
      <c r="CR8465"/>
      <c r="CS8465"/>
      <c r="CT8465"/>
      <c r="CU8465"/>
      <c r="CV8465"/>
    </row>
    <row r="8466" spans="10:100" x14ac:dyDescent="0.25">
      <c r="J8466"/>
      <c r="K8466"/>
      <c r="L8466"/>
      <c r="M8466"/>
      <c r="N8466"/>
      <c r="O8466"/>
      <c r="P8466"/>
      <c r="Q8466"/>
      <c r="R8466"/>
      <c r="S8466"/>
      <c r="T8466"/>
      <c r="U8466"/>
      <c r="V8466"/>
      <c r="W8466"/>
      <c r="X8466"/>
      <c r="Y8466"/>
      <c r="Z8466"/>
      <c r="AA8466"/>
      <c r="AB8466"/>
      <c r="AC8466"/>
      <c r="AD8466"/>
      <c r="AE8466"/>
      <c r="AF8466"/>
      <c r="AG8466"/>
      <c r="AH8466"/>
      <c r="AI8466"/>
      <c r="AJ8466"/>
      <c r="AK8466"/>
      <c r="AL8466"/>
      <c r="AM8466"/>
      <c r="AN8466"/>
      <c r="AO8466"/>
      <c r="AP8466"/>
      <c r="AQ8466"/>
      <c r="AR8466"/>
      <c r="AS8466"/>
      <c r="AT8466"/>
      <c r="AU8466"/>
      <c r="AV8466"/>
      <c r="AW8466"/>
      <c r="AX8466"/>
      <c r="AY8466"/>
      <c r="AZ8466"/>
      <c r="BA8466"/>
      <c r="BB8466"/>
      <c r="BC8466"/>
      <c r="BD8466"/>
      <c r="BE8466"/>
      <c r="BF8466"/>
      <c r="BG8466"/>
      <c r="BH8466"/>
      <c r="BI8466"/>
      <c r="BJ8466"/>
      <c r="BK8466"/>
      <c r="BL8466"/>
      <c r="BM8466"/>
      <c r="BN8466"/>
      <c r="BO8466"/>
      <c r="BP8466"/>
      <c r="BQ8466"/>
      <c r="BR8466"/>
      <c r="BS8466"/>
      <c r="BT8466"/>
      <c r="BU8466"/>
      <c r="BV8466"/>
      <c r="BW8466"/>
      <c r="BX8466"/>
      <c r="BY8466"/>
      <c r="BZ8466"/>
      <c r="CA8466"/>
      <c r="CB8466"/>
      <c r="CC8466"/>
      <c r="CD8466"/>
      <c r="CE8466"/>
      <c r="CF8466"/>
      <c r="CG8466"/>
      <c r="CH8466"/>
      <c r="CI8466"/>
      <c r="CJ8466"/>
      <c r="CK8466"/>
      <c r="CL8466"/>
      <c r="CM8466"/>
      <c r="CN8466"/>
      <c r="CO8466"/>
      <c r="CP8466"/>
      <c r="CQ8466"/>
      <c r="CR8466"/>
      <c r="CS8466"/>
      <c r="CT8466"/>
      <c r="CU8466"/>
      <c r="CV8466"/>
    </row>
    <row r="8467" spans="10:100" x14ac:dyDescent="0.25">
      <c r="J8467"/>
      <c r="K8467"/>
      <c r="L8467"/>
      <c r="M8467"/>
      <c r="N8467"/>
      <c r="O8467"/>
      <c r="P8467"/>
      <c r="Q8467"/>
      <c r="R8467"/>
      <c r="S8467"/>
      <c r="T8467"/>
      <c r="U8467"/>
      <c r="V8467"/>
      <c r="W8467"/>
      <c r="X8467"/>
      <c r="Y8467"/>
      <c r="Z8467"/>
      <c r="AA8467"/>
      <c r="AB8467"/>
      <c r="AC8467"/>
      <c r="AD8467"/>
      <c r="AE8467"/>
      <c r="AF8467"/>
      <c r="AG8467"/>
      <c r="AH8467"/>
      <c r="AI8467"/>
      <c r="AJ8467"/>
      <c r="AK8467"/>
      <c r="AL8467"/>
      <c r="AM8467"/>
      <c r="AN8467"/>
      <c r="AO8467"/>
      <c r="AP8467"/>
      <c r="AQ8467"/>
      <c r="AR8467"/>
      <c r="AS8467"/>
      <c r="AT8467"/>
      <c r="AU8467"/>
      <c r="AV8467"/>
      <c r="AW8467"/>
      <c r="AX8467"/>
      <c r="AY8467"/>
      <c r="AZ8467"/>
      <c r="BA8467"/>
      <c r="BB8467"/>
      <c r="BC8467"/>
      <c r="BD8467"/>
      <c r="BE8467"/>
      <c r="BF8467"/>
      <c r="BG8467"/>
      <c r="BH8467"/>
      <c r="BI8467"/>
      <c r="BJ8467"/>
      <c r="BK8467"/>
      <c r="BL8467"/>
      <c r="BM8467"/>
      <c r="BN8467"/>
      <c r="BO8467"/>
      <c r="BP8467"/>
      <c r="BQ8467"/>
      <c r="BR8467"/>
      <c r="BS8467"/>
      <c r="BT8467"/>
      <c r="BU8467"/>
      <c r="BV8467"/>
      <c r="BW8467"/>
      <c r="BX8467"/>
      <c r="BY8467"/>
      <c r="BZ8467"/>
      <c r="CA8467"/>
      <c r="CB8467"/>
      <c r="CC8467"/>
      <c r="CD8467"/>
      <c r="CE8467"/>
      <c r="CF8467"/>
      <c r="CG8467"/>
      <c r="CH8467"/>
      <c r="CI8467"/>
      <c r="CJ8467"/>
      <c r="CK8467"/>
      <c r="CL8467"/>
      <c r="CM8467"/>
      <c r="CN8467"/>
      <c r="CO8467"/>
      <c r="CP8467"/>
      <c r="CQ8467"/>
      <c r="CR8467"/>
      <c r="CS8467"/>
      <c r="CT8467"/>
      <c r="CU8467"/>
      <c r="CV8467"/>
    </row>
    <row r="8468" spans="10:100" x14ac:dyDescent="0.25">
      <c r="J8468"/>
      <c r="K8468"/>
      <c r="L8468"/>
      <c r="M8468"/>
      <c r="N8468"/>
      <c r="O8468"/>
      <c r="P8468"/>
      <c r="Q8468"/>
      <c r="R8468"/>
      <c r="S8468"/>
      <c r="T8468"/>
      <c r="U8468"/>
      <c r="V8468"/>
      <c r="W8468"/>
      <c r="X8468"/>
      <c r="Y8468"/>
      <c r="Z8468"/>
      <c r="AA8468"/>
      <c r="AB8468"/>
      <c r="AC8468"/>
      <c r="AD8468"/>
      <c r="AE8468"/>
      <c r="AF8468"/>
      <c r="AG8468"/>
      <c r="AH8468"/>
      <c r="AI8468"/>
      <c r="AJ8468"/>
      <c r="AK8468"/>
      <c r="AL8468"/>
      <c r="AM8468"/>
      <c r="AN8468"/>
      <c r="AO8468"/>
      <c r="AP8468"/>
      <c r="AQ8468"/>
      <c r="AR8468"/>
      <c r="AS8468"/>
      <c r="AT8468"/>
      <c r="AU8468"/>
      <c r="AV8468"/>
      <c r="AW8468"/>
      <c r="AX8468"/>
      <c r="AY8468"/>
      <c r="AZ8468"/>
      <c r="BA8468"/>
      <c r="BB8468"/>
      <c r="BC8468"/>
      <c r="BD8468"/>
      <c r="BE8468"/>
      <c r="BF8468"/>
      <c r="BG8468"/>
      <c r="BH8468"/>
      <c r="BI8468"/>
      <c r="BJ8468"/>
      <c r="BK8468"/>
      <c r="BL8468"/>
      <c r="BM8468"/>
      <c r="BN8468"/>
      <c r="BO8468"/>
      <c r="BP8468"/>
      <c r="BQ8468"/>
      <c r="BR8468"/>
      <c r="BS8468"/>
      <c r="BT8468"/>
      <c r="BU8468"/>
      <c r="BV8468"/>
      <c r="BW8468"/>
      <c r="BX8468"/>
      <c r="BY8468"/>
      <c r="BZ8468"/>
      <c r="CA8468"/>
      <c r="CB8468"/>
      <c r="CC8468"/>
      <c r="CD8468"/>
      <c r="CE8468"/>
      <c r="CF8468"/>
      <c r="CG8468"/>
      <c r="CH8468"/>
      <c r="CI8468"/>
      <c r="CJ8468"/>
      <c r="CK8468"/>
      <c r="CL8468"/>
      <c r="CM8468"/>
      <c r="CN8468"/>
      <c r="CO8468"/>
      <c r="CP8468"/>
      <c r="CQ8468"/>
      <c r="CR8468"/>
      <c r="CS8468"/>
      <c r="CT8468"/>
      <c r="CU8468"/>
      <c r="CV8468"/>
    </row>
    <row r="8469" spans="10:100" x14ac:dyDescent="0.25">
      <c r="J8469"/>
      <c r="K8469"/>
      <c r="L8469"/>
      <c r="M8469"/>
      <c r="N8469"/>
      <c r="O8469"/>
      <c r="P8469"/>
      <c r="Q8469"/>
      <c r="R8469"/>
      <c r="S8469"/>
      <c r="T8469"/>
      <c r="U8469"/>
      <c r="V8469"/>
      <c r="W8469"/>
      <c r="X8469"/>
      <c r="Y8469"/>
      <c r="Z8469"/>
      <c r="AA8469"/>
      <c r="AB8469"/>
      <c r="AC8469"/>
      <c r="AD8469"/>
      <c r="AE8469"/>
      <c r="AF8469"/>
      <c r="AG8469"/>
      <c r="AH8469"/>
      <c r="AI8469"/>
      <c r="AJ8469"/>
      <c r="AK8469"/>
      <c r="AL8469"/>
      <c r="AM8469"/>
      <c r="AN8469"/>
      <c r="AO8469"/>
      <c r="AP8469"/>
      <c r="AQ8469"/>
      <c r="AR8469"/>
      <c r="AS8469"/>
      <c r="AT8469"/>
      <c r="AU8469"/>
      <c r="AV8469"/>
      <c r="AW8469"/>
      <c r="AX8469"/>
      <c r="AY8469"/>
      <c r="AZ8469"/>
      <c r="BA8469"/>
      <c r="BB8469"/>
      <c r="BC8469"/>
      <c r="BD8469"/>
      <c r="BE8469"/>
      <c r="BF8469"/>
      <c r="BG8469"/>
      <c r="BH8469"/>
      <c r="BI8469"/>
      <c r="BJ8469"/>
      <c r="BK8469"/>
      <c r="BL8469"/>
      <c r="BM8469"/>
      <c r="BN8469"/>
      <c r="BO8469"/>
      <c r="BP8469"/>
      <c r="BQ8469"/>
      <c r="BR8469"/>
      <c r="BS8469"/>
      <c r="BT8469"/>
      <c r="BU8469"/>
      <c r="BV8469"/>
      <c r="BW8469"/>
      <c r="BX8469"/>
      <c r="BY8469"/>
      <c r="BZ8469"/>
      <c r="CA8469"/>
      <c r="CB8469"/>
      <c r="CC8469"/>
      <c r="CD8469"/>
      <c r="CE8469"/>
      <c r="CF8469"/>
      <c r="CG8469"/>
      <c r="CH8469"/>
      <c r="CI8469"/>
      <c r="CJ8469"/>
      <c r="CK8469"/>
      <c r="CL8469"/>
      <c r="CM8469"/>
      <c r="CN8469"/>
      <c r="CO8469"/>
      <c r="CP8469"/>
      <c r="CQ8469"/>
      <c r="CR8469"/>
      <c r="CS8469"/>
      <c r="CT8469"/>
      <c r="CU8469"/>
      <c r="CV8469"/>
    </row>
    <row r="8470" spans="10:100" x14ac:dyDescent="0.25">
      <c r="J8470"/>
      <c r="K8470"/>
      <c r="L8470"/>
      <c r="M8470"/>
      <c r="N8470"/>
      <c r="O8470"/>
      <c r="P8470"/>
      <c r="Q8470"/>
      <c r="R8470"/>
      <c r="S8470"/>
      <c r="T8470"/>
      <c r="U8470"/>
      <c r="V8470"/>
      <c r="W8470"/>
      <c r="X8470"/>
      <c r="Y8470"/>
      <c r="Z8470"/>
      <c r="AA8470"/>
      <c r="AB8470"/>
      <c r="AC8470"/>
      <c r="AD8470"/>
      <c r="AE8470"/>
      <c r="AF8470"/>
      <c r="AG8470"/>
      <c r="AH8470"/>
      <c r="AI8470"/>
      <c r="AJ8470"/>
      <c r="AK8470"/>
      <c r="AL8470"/>
      <c r="AM8470"/>
      <c r="AN8470"/>
      <c r="AO8470"/>
      <c r="AP8470"/>
      <c r="AQ8470"/>
      <c r="AR8470"/>
      <c r="AS8470"/>
      <c r="AT8470"/>
      <c r="AU8470"/>
      <c r="AV8470"/>
      <c r="AW8470"/>
      <c r="AX8470"/>
      <c r="AY8470"/>
      <c r="AZ8470"/>
      <c r="BA8470"/>
      <c r="BB8470"/>
      <c r="BC8470"/>
      <c r="BD8470"/>
      <c r="BE8470"/>
      <c r="BF8470"/>
      <c r="BG8470"/>
      <c r="BH8470"/>
      <c r="BI8470"/>
      <c r="BJ8470"/>
      <c r="BK8470"/>
      <c r="BL8470"/>
      <c r="BM8470"/>
      <c r="BN8470"/>
      <c r="BO8470"/>
      <c r="BP8470"/>
      <c r="BQ8470"/>
      <c r="BR8470"/>
      <c r="BS8470"/>
      <c r="BT8470"/>
      <c r="BU8470"/>
      <c r="BV8470"/>
      <c r="BW8470"/>
      <c r="BX8470"/>
      <c r="BY8470"/>
      <c r="BZ8470"/>
      <c r="CA8470"/>
      <c r="CB8470"/>
      <c r="CC8470"/>
      <c r="CD8470"/>
      <c r="CE8470"/>
      <c r="CF8470"/>
      <c r="CG8470"/>
      <c r="CH8470"/>
      <c r="CI8470"/>
      <c r="CJ8470"/>
      <c r="CK8470"/>
      <c r="CL8470"/>
      <c r="CM8470"/>
      <c r="CN8470"/>
      <c r="CO8470"/>
      <c r="CP8470"/>
      <c r="CQ8470"/>
      <c r="CR8470"/>
      <c r="CS8470"/>
      <c r="CT8470"/>
      <c r="CU8470"/>
      <c r="CV8470"/>
    </row>
    <row r="8471" spans="10:100" x14ac:dyDescent="0.25">
      <c r="J8471"/>
      <c r="K8471"/>
      <c r="L8471"/>
      <c r="M8471"/>
      <c r="N8471"/>
      <c r="O8471"/>
      <c r="P8471"/>
      <c r="Q8471"/>
      <c r="R8471"/>
      <c r="S8471"/>
      <c r="T8471"/>
      <c r="U8471"/>
      <c r="V8471"/>
      <c r="W8471"/>
      <c r="X8471"/>
      <c r="Y8471"/>
      <c r="Z8471"/>
      <c r="AA8471"/>
      <c r="AB8471"/>
      <c r="AC8471"/>
      <c r="AD8471"/>
      <c r="AE8471"/>
      <c r="AF8471"/>
      <c r="AG8471"/>
      <c r="AH8471"/>
      <c r="AI8471"/>
      <c r="AJ8471"/>
      <c r="AK8471"/>
      <c r="AL8471"/>
      <c r="AM8471"/>
      <c r="AN8471"/>
      <c r="AO8471"/>
      <c r="AP8471"/>
      <c r="AQ8471"/>
      <c r="AR8471"/>
      <c r="AS8471"/>
      <c r="AT8471"/>
      <c r="AU8471"/>
      <c r="AV8471"/>
      <c r="AW8471"/>
      <c r="AX8471"/>
      <c r="AY8471"/>
      <c r="AZ8471"/>
      <c r="BA8471"/>
      <c r="BB8471"/>
      <c r="BC8471"/>
      <c r="BD8471"/>
      <c r="BE8471"/>
      <c r="BF8471"/>
      <c r="BG8471"/>
      <c r="BH8471"/>
      <c r="BI8471"/>
      <c r="BJ8471"/>
      <c r="BK8471"/>
      <c r="BL8471"/>
      <c r="BM8471"/>
      <c r="BN8471"/>
      <c r="BO8471"/>
      <c r="BP8471"/>
      <c r="BQ8471"/>
      <c r="BR8471"/>
      <c r="BS8471"/>
      <c r="BT8471"/>
      <c r="BU8471"/>
      <c r="BV8471"/>
      <c r="BW8471"/>
      <c r="BX8471"/>
      <c r="BY8471"/>
      <c r="BZ8471"/>
      <c r="CA8471"/>
      <c r="CB8471"/>
      <c r="CC8471"/>
      <c r="CD8471"/>
      <c r="CE8471"/>
      <c r="CF8471"/>
      <c r="CG8471"/>
      <c r="CH8471"/>
      <c r="CI8471"/>
      <c r="CJ8471"/>
      <c r="CK8471"/>
      <c r="CL8471"/>
      <c r="CM8471"/>
      <c r="CN8471"/>
      <c r="CO8471"/>
      <c r="CP8471"/>
      <c r="CQ8471"/>
      <c r="CR8471"/>
      <c r="CS8471"/>
      <c r="CT8471"/>
      <c r="CU8471"/>
      <c r="CV8471"/>
    </row>
    <row r="8472" spans="10:100" x14ac:dyDescent="0.25">
      <c r="J8472"/>
      <c r="K8472"/>
      <c r="L8472"/>
      <c r="M8472"/>
      <c r="N8472"/>
      <c r="O8472"/>
      <c r="P8472"/>
      <c r="Q8472"/>
      <c r="R8472"/>
      <c r="S8472"/>
      <c r="T8472"/>
      <c r="U8472"/>
      <c r="V8472"/>
      <c r="W8472"/>
      <c r="X8472"/>
      <c r="Y8472"/>
      <c r="Z8472"/>
      <c r="AA8472"/>
      <c r="AB8472"/>
      <c r="AC8472"/>
      <c r="AD8472"/>
      <c r="AE8472"/>
      <c r="AF8472"/>
      <c r="AG8472"/>
      <c r="AH8472"/>
      <c r="AI8472"/>
      <c r="AJ8472"/>
      <c r="AK8472"/>
      <c r="AL8472"/>
      <c r="AM8472"/>
      <c r="AN8472"/>
      <c r="AO8472"/>
      <c r="AP8472"/>
      <c r="AQ8472"/>
      <c r="AR8472"/>
      <c r="AS8472"/>
      <c r="AT8472"/>
      <c r="AU8472"/>
      <c r="AV8472"/>
      <c r="AW8472"/>
      <c r="AX8472"/>
      <c r="AY8472"/>
      <c r="AZ8472"/>
      <c r="BA8472"/>
      <c r="BB8472"/>
      <c r="BC8472"/>
      <c r="BD8472"/>
      <c r="BE8472"/>
      <c r="BF8472"/>
      <c r="BG8472"/>
      <c r="BH8472"/>
      <c r="BI8472"/>
      <c r="BJ8472"/>
      <c r="BK8472"/>
      <c r="BL8472"/>
      <c r="BM8472"/>
      <c r="BN8472"/>
      <c r="BO8472"/>
      <c r="BP8472"/>
      <c r="BQ8472"/>
      <c r="BR8472"/>
      <c r="BS8472"/>
      <c r="BT8472"/>
      <c r="BU8472"/>
      <c r="BV8472"/>
      <c r="BW8472"/>
      <c r="BX8472"/>
      <c r="BY8472"/>
      <c r="BZ8472"/>
      <c r="CA8472"/>
      <c r="CB8472"/>
      <c r="CC8472"/>
      <c r="CD8472"/>
      <c r="CE8472"/>
      <c r="CF8472"/>
      <c r="CG8472"/>
      <c r="CH8472"/>
      <c r="CI8472"/>
      <c r="CJ8472"/>
      <c r="CK8472"/>
      <c r="CL8472"/>
      <c r="CM8472"/>
      <c r="CN8472"/>
      <c r="CO8472"/>
      <c r="CP8472"/>
      <c r="CQ8472"/>
      <c r="CR8472"/>
      <c r="CS8472"/>
      <c r="CT8472"/>
      <c r="CU8472"/>
      <c r="CV8472"/>
    </row>
    <row r="8473" spans="10:100" x14ac:dyDescent="0.25">
      <c r="J8473"/>
      <c r="K8473"/>
      <c r="L8473"/>
      <c r="M8473"/>
      <c r="N8473"/>
      <c r="O8473"/>
      <c r="P8473"/>
      <c r="Q8473"/>
      <c r="R8473"/>
      <c r="S8473"/>
      <c r="T8473"/>
      <c r="U8473"/>
      <c r="V8473"/>
      <c r="W8473"/>
      <c r="X8473"/>
      <c r="Y8473"/>
      <c r="Z8473"/>
      <c r="AA8473"/>
      <c r="AB8473"/>
      <c r="AC8473"/>
      <c r="AD8473"/>
      <c r="AE8473"/>
      <c r="AF8473"/>
      <c r="AG8473"/>
      <c r="AH8473"/>
      <c r="AI8473"/>
      <c r="AJ8473"/>
      <c r="AK8473"/>
      <c r="AL8473"/>
      <c r="AM8473"/>
      <c r="AN8473"/>
      <c r="AO8473"/>
      <c r="AP8473"/>
      <c r="AQ8473"/>
      <c r="AR8473"/>
      <c r="AS8473"/>
      <c r="AT8473"/>
      <c r="AU8473"/>
      <c r="AV8473"/>
      <c r="AW8473"/>
      <c r="AX8473"/>
      <c r="AY8473"/>
      <c r="AZ8473"/>
      <c r="BA8473"/>
      <c r="BB8473"/>
      <c r="BC8473"/>
      <c r="BD8473"/>
      <c r="BE8473"/>
      <c r="BF8473"/>
      <c r="BG8473"/>
      <c r="BH8473"/>
      <c r="BI8473"/>
      <c r="BJ8473"/>
      <c r="BK8473"/>
      <c r="BL8473"/>
      <c r="BM8473"/>
      <c r="BN8473"/>
      <c r="BO8473"/>
      <c r="BP8473"/>
      <c r="BQ8473"/>
      <c r="BR8473"/>
      <c r="BS8473"/>
      <c r="BT8473"/>
      <c r="BU8473"/>
      <c r="BV8473"/>
      <c r="BW8473"/>
      <c r="BX8473"/>
      <c r="BY8473"/>
      <c r="BZ8473"/>
      <c r="CA8473"/>
      <c r="CB8473"/>
      <c r="CC8473"/>
      <c r="CD8473"/>
      <c r="CE8473"/>
      <c r="CF8473"/>
      <c r="CG8473"/>
      <c r="CH8473"/>
      <c r="CI8473"/>
      <c r="CJ8473"/>
      <c r="CK8473"/>
      <c r="CL8473"/>
      <c r="CM8473"/>
      <c r="CN8473"/>
      <c r="CO8473"/>
      <c r="CP8473"/>
      <c r="CQ8473"/>
      <c r="CR8473"/>
      <c r="CS8473"/>
      <c r="CT8473"/>
      <c r="CU8473"/>
      <c r="CV8473"/>
    </row>
    <row r="8474" spans="10:100" x14ac:dyDescent="0.25">
      <c r="J8474"/>
      <c r="K8474"/>
      <c r="L8474"/>
      <c r="M8474"/>
      <c r="N8474"/>
      <c r="O8474"/>
      <c r="P8474"/>
      <c r="Q8474"/>
      <c r="R8474"/>
      <c r="S8474"/>
      <c r="T8474"/>
      <c r="U8474"/>
      <c r="V8474"/>
      <c r="W8474"/>
      <c r="X8474"/>
      <c r="Y8474"/>
      <c r="Z8474"/>
      <c r="AA8474"/>
      <c r="AB8474"/>
      <c r="AC8474"/>
      <c r="AD8474"/>
      <c r="AE8474"/>
      <c r="AF8474"/>
      <c r="AG8474"/>
      <c r="AH8474"/>
      <c r="AI8474"/>
      <c r="AJ8474"/>
      <c r="AK8474"/>
      <c r="AL8474"/>
      <c r="AM8474"/>
      <c r="AN8474"/>
      <c r="AO8474"/>
      <c r="AP8474"/>
      <c r="AQ8474"/>
      <c r="AR8474"/>
      <c r="AS8474"/>
      <c r="AT8474"/>
      <c r="AU8474"/>
      <c r="AV8474"/>
      <c r="AW8474"/>
      <c r="AX8474"/>
      <c r="AY8474"/>
      <c r="AZ8474"/>
      <c r="BA8474"/>
      <c r="BB8474"/>
      <c r="BC8474"/>
      <c r="BD8474"/>
      <c r="BE8474"/>
      <c r="BF8474"/>
      <c r="BG8474"/>
      <c r="BH8474"/>
      <c r="BI8474"/>
      <c r="BJ8474"/>
      <c r="BK8474"/>
      <c r="BL8474"/>
      <c r="BM8474"/>
      <c r="BN8474"/>
      <c r="BO8474"/>
      <c r="BP8474"/>
      <c r="BQ8474"/>
      <c r="BR8474"/>
      <c r="BS8474"/>
      <c r="BT8474"/>
      <c r="BU8474"/>
      <c r="BV8474"/>
      <c r="BW8474"/>
      <c r="BX8474"/>
      <c r="BY8474"/>
      <c r="BZ8474"/>
      <c r="CA8474"/>
      <c r="CB8474"/>
      <c r="CC8474"/>
      <c r="CD8474"/>
      <c r="CE8474"/>
      <c r="CF8474"/>
      <c r="CG8474"/>
      <c r="CH8474"/>
      <c r="CI8474"/>
      <c r="CJ8474"/>
      <c r="CK8474"/>
      <c r="CL8474"/>
      <c r="CM8474"/>
      <c r="CN8474"/>
      <c r="CO8474"/>
      <c r="CP8474"/>
      <c r="CQ8474"/>
      <c r="CR8474"/>
      <c r="CS8474"/>
      <c r="CT8474"/>
      <c r="CU8474"/>
      <c r="CV8474"/>
    </row>
    <row r="8475" spans="10:100" x14ac:dyDescent="0.25">
      <c r="J8475"/>
      <c r="K8475"/>
      <c r="L8475"/>
      <c r="M8475"/>
      <c r="N8475"/>
      <c r="O8475"/>
      <c r="P8475"/>
      <c r="Q8475"/>
      <c r="R8475"/>
      <c r="S8475"/>
      <c r="T8475"/>
      <c r="U8475"/>
      <c r="V8475"/>
      <c r="W8475"/>
      <c r="X8475"/>
      <c r="Y8475"/>
      <c r="Z8475"/>
      <c r="AA8475"/>
      <c r="AB8475"/>
      <c r="AC8475"/>
      <c r="AD8475"/>
      <c r="AE8475"/>
      <c r="AF8475"/>
      <c r="AG8475"/>
      <c r="AH8475"/>
      <c r="AI8475"/>
      <c r="AJ8475"/>
      <c r="AK8475"/>
      <c r="AL8475"/>
      <c r="AM8475"/>
      <c r="AN8475"/>
      <c r="AO8475"/>
      <c r="AP8475"/>
      <c r="AQ8475"/>
      <c r="AR8475"/>
      <c r="AS8475"/>
      <c r="AT8475"/>
      <c r="AU8475"/>
      <c r="AV8475"/>
      <c r="AW8475"/>
      <c r="AX8475"/>
      <c r="AY8475"/>
      <c r="AZ8475"/>
      <c r="BA8475"/>
      <c r="BB8475"/>
      <c r="BC8475"/>
      <c r="BD8475"/>
      <c r="BE8475"/>
      <c r="BF8475"/>
      <c r="BG8475"/>
      <c r="BH8475"/>
      <c r="BI8475"/>
      <c r="BJ8475"/>
      <c r="BK8475"/>
      <c r="BL8475"/>
      <c r="BM8475"/>
      <c r="BN8475"/>
      <c r="BO8475"/>
      <c r="BP8475"/>
      <c r="BQ8475"/>
      <c r="BR8475"/>
      <c r="BS8475"/>
      <c r="BT8475"/>
      <c r="BU8475"/>
      <c r="BV8475"/>
      <c r="BW8475"/>
      <c r="BX8475"/>
      <c r="BY8475"/>
      <c r="BZ8475"/>
      <c r="CA8475"/>
      <c r="CB8475"/>
      <c r="CC8475"/>
      <c r="CD8475"/>
      <c r="CE8475"/>
      <c r="CF8475"/>
      <c r="CG8475"/>
      <c r="CH8475"/>
      <c r="CI8475"/>
      <c r="CJ8475"/>
      <c r="CK8475"/>
      <c r="CL8475"/>
      <c r="CM8475"/>
      <c r="CN8475"/>
      <c r="CO8475"/>
      <c r="CP8475"/>
      <c r="CQ8475"/>
      <c r="CR8475"/>
      <c r="CS8475"/>
      <c r="CT8475"/>
      <c r="CU8475"/>
      <c r="CV8475"/>
    </row>
    <row r="8476" spans="10:100" x14ac:dyDescent="0.25">
      <c r="J8476"/>
      <c r="K8476"/>
      <c r="L8476"/>
      <c r="M8476"/>
      <c r="N8476"/>
      <c r="O8476"/>
      <c r="P8476"/>
      <c r="Q8476"/>
      <c r="R8476"/>
      <c r="S8476"/>
      <c r="T8476"/>
      <c r="U8476"/>
      <c r="V8476"/>
      <c r="W8476"/>
      <c r="X8476"/>
      <c r="Y8476"/>
      <c r="Z8476"/>
      <c r="AA8476"/>
      <c r="AB8476"/>
      <c r="AC8476"/>
      <c r="AD8476"/>
      <c r="AE8476"/>
      <c r="AF8476"/>
      <c r="AG8476"/>
      <c r="AH8476"/>
      <c r="AI8476"/>
      <c r="AJ8476"/>
      <c r="AK8476"/>
      <c r="AL8476"/>
      <c r="AM8476"/>
      <c r="AN8476"/>
      <c r="AO8476"/>
      <c r="AP8476"/>
      <c r="AQ8476"/>
      <c r="AR8476"/>
      <c r="AS8476"/>
      <c r="AT8476"/>
      <c r="AU8476"/>
      <c r="AV8476"/>
      <c r="AW8476"/>
      <c r="AX8476"/>
      <c r="AY8476"/>
      <c r="AZ8476"/>
      <c r="BA8476"/>
      <c r="BB8476"/>
      <c r="BC8476"/>
      <c r="BD8476"/>
      <c r="BE8476"/>
      <c r="BF8476"/>
      <c r="BG8476"/>
      <c r="BH8476"/>
      <c r="BI8476"/>
      <c r="BJ8476"/>
      <c r="BK8476"/>
      <c r="BL8476"/>
      <c r="BM8476"/>
      <c r="BN8476"/>
      <c r="BO8476"/>
      <c r="BP8476"/>
      <c r="BQ8476"/>
      <c r="BR8476"/>
      <c r="BS8476"/>
      <c r="BT8476"/>
      <c r="BU8476"/>
      <c r="BV8476"/>
      <c r="BW8476"/>
      <c r="BX8476"/>
      <c r="BY8476"/>
      <c r="BZ8476"/>
      <c r="CA8476"/>
      <c r="CB8476"/>
      <c r="CC8476"/>
      <c r="CD8476"/>
      <c r="CE8476"/>
      <c r="CF8476"/>
      <c r="CG8476"/>
      <c r="CH8476"/>
      <c r="CI8476"/>
      <c r="CJ8476"/>
      <c r="CK8476"/>
      <c r="CL8476"/>
      <c r="CM8476"/>
      <c r="CN8476"/>
      <c r="CO8476"/>
      <c r="CP8476"/>
      <c r="CQ8476"/>
      <c r="CR8476"/>
      <c r="CS8476"/>
      <c r="CT8476"/>
      <c r="CU8476"/>
      <c r="CV8476"/>
    </row>
    <row r="8477" spans="10:100" x14ac:dyDescent="0.25">
      <c r="J8477"/>
      <c r="K8477"/>
      <c r="L8477"/>
      <c r="M8477"/>
      <c r="N8477"/>
      <c r="O8477"/>
      <c r="P8477"/>
      <c r="Q8477"/>
      <c r="R8477"/>
      <c r="S8477"/>
      <c r="T8477"/>
      <c r="U8477"/>
      <c r="V8477"/>
      <c r="W8477"/>
      <c r="X8477"/>
      <c r="Y8477"/>
      <c r="Z8477"/>
      <c r="AA8477"/>
      <c r="AB8477"/>
      <c r="AC8477"/>
      <c r="AD8477"/>
      <c r="AE8477"/>
      <c r="AF8477"/>
      <c r="AG8477"/>
      <c r="AH8477"/>
      <c r="AI8477"/>
      <c r="AJ8477"/>
      <c r="AK8477"/>
      <c r="AL8477"/>
      <c r="AM8477"/>
      <c r="AN8477"/>
      <c r="AO8477"/>
      <c r="AP8477"/>
      <c r="AQ8477"/>
      <c r="AR8477"/>
      <c r="AS8477"/>
      <c r="AT8477"/>
      <c r="AU8477"/>
      <c r="AV8477"/>
      <c r="AW8477"/>
      <c r="AX8477"/>
      <c r="AY8477"/>
      <c r="AZ8477"/>
      <c r="BA8477"/>
      <c r="BB8477"/>
      <c r="BC8477"/>
      <c r="BD8477"/>
      <c r="BE8477"/>
      <c r="BF8477"/>
      <c r="BG8477"/>
      <c r="BH8477"/>
      <c r="BI8477"/>
      <c r="BJ8477"/>
      <c r="BK8477"/>
      <c r="BL8477"/>
      <c r="BM8477"/>
      <c r="BN8477"/>
      <c r="BO8477"/>
      <c r="BP8477"/>
      <c r="BQ8477"/>
      <c r="BR8477"/>
      <c r="BS8477"/>
      <c r="BT8477"/>
      <c r="BU8477"/>
      <c r="BV8477"/>
      <c r="BW8477"/>
      <c r="BX8477"/>
      <c r="BY8477"/>
      <c r="BZ8477"/>
      <c r="CA8477"/>
      <c r="CB8477"/>
      <c r="CC8477"/>
      <c r="CD8477"/>
      <c r="CE8477"/>
      <c r="CF8477"/>
      <c r="CG8477"/>
      <c r="CH8477"/>
      <c r="CI8477"/>
      <c r="CJ8477"/>
      <c r="CK8477"/>
      <c r="CL8477"/>
      <c r="CM8477"/>
      <c r="CN8477"/>
      <c r="CO8477"/>
      <c r="CP8477"/>
      <c r="CQ8477"/>
      <c r="CR8477"/>
      <c r="CS8477"/>
      <c r="CT8477"/>
      <c r="CU8477"/>
      <c r="CV8477"/>
    </row>
    <row r="8478" spans="10:100" x14ac:dyDescent="0.25">
      <c r="J8478"/>
      <c r="K8478"/>
      <c r="L8478"/>
      <c r="M8478"/>
      <c r="N8478"/>
      <c r="O8478"/>
      <c r="P8478"/>
      <c r="Q8478"/>
      <c r="R8478"/>
      <c r="S8478"/>
      <c r="T8478"/>
      <c r="U8478"/>
      <c r="V8478"/>
      <c r="W8478"/>
      <c r="X8478"/>
      <c r="Y8478"/>
      <c r="Z8478"/>
      <c r="AA8478"/>
      <c r="AB8478"/>
      <c r="AC8478"/>
      <c r="AD8478"/>
      <c r="AE8478"/>
      <c r="AF8478"/>
      <c r="AG8478"/>
      <c r="AH8478"/>
      <c r="AI8478"/>
      <c r="AJ8478"/>
      <c r="AK8478"/>
      <c r="AL8478"/>
      <c r="AM8478"/>
      <c r="AN8478"/>
      <c r="AO8478"/>
      <c r="AP8478"/>
      <c r="AQ8478"/>
      <c r="AR8478"/>
      <c r="AS8478"/>
      <c r="AT8478"/>
      <c r="AU8478"/>
      <c r="AV8478"/>
      <c r="AW8478"/>
      <c r="AX8478"/>
      <c r="AY8478"/>
      <c r="AZ8478"/>
      <c r="BA8478"/>
      <c r="BB8478"/>
      <c r="BC8478"/>
      <c r="BD8478"/>
      <c r="BE8478"/>
      <c r="BF8478"/>
      <c r="BG8478"/>
      <c r="BH8478"/>
      <c r="BI8478"/>
      <c r="BJ8478"/>
      <c r="BK8478"/>
      <c r="BL8478"/>
      <c r="BM8478"/>
      <c r="BN8478"/>
      <c r="BO8478"/>
      <c r="BP8478"/>
      <c r="BQ8478"/>
      <c r="BR8478"/>
      <c r="BS8478"/>
      <c r="BT8478"/>
      <c r="BU8478"/>
      <c r="BV8478"/>
      <c r="BW8478"/>
      <c r="BX8478"/>
      <c r="BY8478"/>
      <c r="BZ8478"/>
      <c r="CA8478"/>
      <c r="CB8478"/>
      <c r="CC8478"/>
      <c r="CD8478"/>
      <c r="CE8478"/>
      <c r="CF8478"/>
      <c r="CG8478"/>
      <c r="CH8478"/>
      <c r="CI8478"/>
      <c r="CJ8478"/>
      <c r="CK8478"/>
      <c r="CL8478"/>
      <c r="CM8478"/>
      <c r="CN8478"/>
      <c r="CO8478"/>
      <c r="CP8478"/>
      <c r="CQ8478"/>
      <c r="CR8478"/>
      <c r="CS8478"/>
      <c r="CT8478"/>
      <c r="CU8478"/>
      <c r="CV8478"/>
    </row>
    <row r="8479" spans="10:100" x14ac:dyDescent="0.25">
      <c r="J8479"/>
      <c r="K8479"/>
      <c r="L8479"/>
      <c r="M8479"/>
      <c r="N8479"/>
      <c r="O8479"/>
      <c r="P8479"/>
      <c r="Q8479"/>
      <c r="R8479"/>
      <c r="S8479"/>
      <c r="T8479"/>
      <c r="U8479"/>
      <c r="V8479"/>
      <c r="W8479"/>
      <c r="X8479"/>
      <c r="Y8479"/>
      <c r="Z8479"/>
      <c r="AA8479"/>
      <c r="AB8479"/>
      <c r="AC8479"/>
      <c r="AD8479"/>
      <c r="AE8479"/>
      <c r="AF8479"/>
      <c r="AG8479"/>
      <c r="AH8479"/>
      <c r="AI8479"/>
      <c r="AJ8479"/>
      <c r="AK8479"/>
      <c r="AL8479"/>
      <c r="AM8479"/>
      <c r="AN8479"/>
      <c r="AO8479"/>
      <c r="AP8479"/>
      <c r="AQ8479"/>
      <c r="AR8479"/>
      <c r="AS8479"/>
      <c r="AT8479"/>
      <c r="AU8479"/>
      <c r="AV8479"/>
      <c r="AW8479"/>
      <c r="AX8479"/>
      <c r="AY8479"/>
      <c r="AZ8479"/>
      <c r="BA8479"/>
      <c r="BB8479"/>
      <c r="BC8479"/>
      <c r="BD8479"/>
      <c r="BE8479"/>
      <c r="BF8479"/>
      <c r="BG8479"/>
      <c r="BH8479"/>
      <c r="BI8479"/>
      <c r="BJ8479"/>
      <c r="BK8479"/>
      <c r="BL8479"/>
      <c r="BM8479"/>
      <c r="BN8479"/>
      <c r="BO8479"/>
      <c r="BP8479"/>
      <c r="BQ8479"/>
      <c r="BR8479"/>
      <c r="BS8479"/>
      <c r="BT8479"/>
      <c r="BU8479"/>
      <c r="BV8479"/>
      <c r="BW8479"/>
      <c r="BX8479"/>
      <c r="BY8479"/>
      <c r="BZ8479"/>
      <c r="CA8479"/>
      <c r="CB8479"/>
      <c r="CC8479"/>
      <c r="CD8479"/>
      <c r="CE8479"/>
      <c r="CF8479"/>
      <c r="CG8479"/>
      <c r="CH8479"/>
      <c r="CI8479"/>
      <c r="CJ8479"/>
      <c r="CK8479"/>
      <c r="CL8479"/>
      <c r="CM8479"/>
      <c r="CN8479"/>
      <c r="CO8479"/>
      <c r="CP8479"/>
      <c r="CQ8479"/>
      <c r="CR8479"/>
      <c r="CS8479"/>
      <c r="CT8479"/>
      <c r="CU8479"/>
      <c r="CV8479"/>
    </row>
    <row r="8480" spans="10:100" x14ac:dyDescent="0.25">
      <c r="J8480"/>
      <c r="K8480"/>
      <c r="L8480"/>
      <c r="M8480"/>
      <c r="N8480"/>
      <c r="O8480"/>
      <c r="P8480"/>
      <c r="Q8480"/>
      <c r="R8480"/>
      <c r="S8480"/>
      <c r="T8480"/>
      <c r="U8480"/>
      <c r="V8480"/>
      <c r="W8480"/>
      <c r="X8480"/>
      <c r="Y8480"/>
      <c r="Z8480"/>
      <c r="AA8480"/>
      <c r="AB8480"/>
      <c r="AC8480"/>
      <c r="AD8480"/>
      <c r="AE8480"/>
      <c r="AF8480"/>
      <c r="AG8480"/>
      <c r="AH8480"/>
      <c r="AI8480"/>
      <c r="AJ8480"/>
      <c r="AK8480"/>
      <c r="AL8480"/>
      <c r="AM8480"/>
      <c r="AN8480"/>
      <c r="AO8480"/>
      <c r="AP8480"/>
      <c r="AQ8480"/>
      <c r="AR8480"/>
      <c r="AS8480"/>
      <c r="AT8480"/>
      <c r="AU8480"/>
      <c r="AV8480"/>
      <c r="AW8480"/>
      <c r="AX8480"/>
      <c r="AY8480"/>
      <c r="AZ8480"/>
      <c r="BA8480"/>
      <c r="BB8480"/>
      <c r="BC8480"/>
      <c r="BD8480"/>
      <c r="BE8480"/>
      <c r="BF8480"/>
      <c r="BG8480"/>
      <c r="BH8480"/>
      <c r="BI8480"/>
      <c r="BJ8480"/>
      <c r="BK8480"/>
      <c r="BL8480"/>
      <c r="BM8480"/>
      <c r="BN8480"/>
      <c r="BO8480"/>
      <c r="BP8480"/>
      <c r="BQ8480"/>
      <c r="BR8480"/>
      <c r="BS8480"/>
      <c r="BT8480"/>
      <c r="BU8480"/>
      <c r="BV8480"/>
      <c r="BW8480"/>
      <c r="BX8480"/>
      <c r="BY8480"/>
      <c r="BZ8480"/>
      <c r="CA8480"/>
      <c r="CB8480"/>
      <c r="CC8480"/>
      <c r="CD8480"/>
      <c r="CE8480"/>
      <c r="CF8480"/>
      <c r="CG8480"/>
      <c r="CH8480"/>
      <c r="CI8480"/>
      <c r="CJ8480"/>
      <c r="CK8480"/>
      <c r="CL8480"/>
      <c r="CM8480"/>
      <c r="CN8480"/>
      <c r="CO8480"/>
      <c r="CP8480"/>
      <c r="CQ8480"/>
      <c r="CR8480"/>
      <c r="CS8480"/>
      <c r="CT8480"/>
      <c r="CU8480"/>
      <c r="CV8480"/>
    </row>
    <row r="8481" spans="10:100" x14ac:dyDescent="0.25">
      <c r="J8481"/>
      <c r="K8481"/>
      <c r="L8481"/>
      <c r="M8481"/>
      <c r="N8481"/>
      <c r="O8481"/>
      <c r="P8481"/>
      <c r="Q8481"/>
      <c r="R8481"/>
      <c r="S8481"/>
      <c r="T8481"/>
      <c r="U8481"/>
      <c r="V8481"/>
      <c r="W8481"/>
      <c r="X8481"/>
      <c r="Y8481"/>
      <c r="Z8481"/>
      <c r="AA8481"/>
      <c r="AB8481"/>
      <c r="AC8481"/>
      <c r="AD8481"/>
      <c r="AE8481"/>
      <c r="AF8481"/>
      <c r="AG8481"/>
      <c r="AH8481"/>
      <c r="AI8481"/>
      <c r="AJ8481"/>
      <c r="AK8481"/>
      <c r="AL8481"/>
      <c r="AM8481"/>
      <c r="AN8481"/>
      <c r="AO8481"/>
      <c r="AP8481"/>
      <c r="AQ8481"/>
      <c r="AR8481"/>
      <c r="AS8481"/>
      <c r="AT8481"/>
      <c r="AU8481"/>
      <c r="AV8481"/>
      <c r="AW8481"/>
      <c r="AX8481"/>
      <c r="AY8481"/>
      <c r="AZ8481"/>
      <c r="BA8481"/>
      <c r="BB8481"/>
      <c r="BC8481"/>
      <c r="BD8481"/>
      <c r="BE8481"/>
      <c r="BF8481"/>
      <c r="BG8481"/>
      <c r="BH8481"/>
      <c r="BI8481"/>
      <c r="BJ8481"/>
      <c r="BK8481"/>
      <c r="BL8481"/>
      <c r="BM8481"/>
      <c r="BN8481"/>
      <c r="BO8481"/>
      <c r="BP8481"/>
      <c r="BQ8481"/>
      <c r="BR8481"/>
      <c r="BS8481"/>
      <c r="BT8481"/>
      <c r="BU8481"/>
      <c r="BV8481"/>
      <c r="BW8481"/>
      <c r="BX8481"/>
      <c r="BY8481"/>
      <c r="BZ8481"/>
      <c r="CA8481"/>
      <c r="CB8481"/>
      <c r="CC8481"/>
      <c r="CD8481"/>
      <c r="CE8481"/>
      <c r="CF8481"/>
      <c r="CG8481"/>
      <c r="CH8481"/>
      <c r="CI8481"/>
      <c r="CJ8481"/>
      <c r="CK8481"/>
      <c r="CL8481"/>
      <c r="CM8481"/>
      <c r="CN8481"/>
      <c r="CO8481"/>
      <c r="CP8481"/>
      <c r="CQ8481"/>
      <c r="CR8481"/>
      <c r="CS8481"/>
      <c r="CT8481"/>
      <c r="CU8481"/>
      <c r="CV8481"/>
    </row>
    <row r="8482" spans="10:100" x14ac:dyDescent="0.25">
      <c r="J8482"/>
      <c r="K8482"/>
      <c r="L8482"/>
      <c r="M8482"/>
      <c r="N8482"/>
      <c r="O8482"/>
      <c r="P8482"/>
      <c r="Q8482"/>
      <c r="R8482"/>
      <c r="S8482"/>
      <c r="T8482"/>
      <c r="U8482"/>
      <c r="V8482"/>
      <c r="W8482"/>
      <c r="X8482"/>
      <c r="Y8482"/>
      <c r="Z8482"/>
      <c r="AA8482"/>
      <c r="AB8482"/>
      <c r="AC8482"/>
      <c r="AD8482"/>
      <c r="AE8482"/>
      <c r="AF8482"/>
      <c r="AG8482"/>
      <c r="AH8482"/>
      <c r="AI8482"/>
      <c r="AJ8482"/>
      <c r="AK8482"/>
      <c r="AL8482"/>
      <c r="AM8482"/>
      <c r="AN8482"/>
      <c r="AO8482"/>
      <c r="AP8482"/>
      <c r="AQ8482"/>
      <c r="AR8482"/>
      <c r="AS8482"/>
      <c r="AT8482"/>
      <c r="AU8482"/>
      <c r="AV8482"/>
      <c r="AW8482"/>
      <c r="AX8482"/>
      <c r="AY8482"/>
      <c r="AZ8482"/>
      <c r="BA8482"/>
      <c r="BB8482"/>
      <c r="BC8482"/>
      <c r="BD8482"/>
      <c r="BE8482"/>
      <c r="BF8482"/>
      <c r="BG8482"/>
      <c r="BH8482"/>
      <c r="BI8482"/>
      <c r="BJ8482"/>
      <c r="BK8482"/>
      <c r="BL8482"/>
      <c r="BM8482"/>
      <c r="BN8482"/>
      <c r="BO8482"/>
      <c r="BP8482"/>
      <c r="BQ8482"/>
      <c r="BR8482"/>
      <c r="BS8482"/>
      <c r="BT8482"/>
      <c r="BU8482"/>
      <c r="BV8482"/>
      <c r="BW8482"/>
      <c r="BX8482"/>
      <c r="BY8482"/>
      <c r="BZ8482"/>
      <c r="CA8482"/>
      <c r="CB8482"/>
      <c r="CC8482"/>
      <c r="CD8482"/>
      <c r="CE8482"/>
      <c r="CF8482"/>
      <c r="CG8482"/>
      <c r="CH8482"/>
      <c r="CI8482"/>
      <c r="CJ8482"/>
      <c r="CK8482"/>
      <c r="CL8482"/>
      <c r="CM8482"/>
      <c r="CN8482"/>
      <c r="CO8482"/>
      <c r="CP8482"/>
      <c r="CQ8482"/>
      <c r="CR8482"/>
      <c r="CS8482"/>
      <c r="CT8482"/>
      <c r="CU8482"/>
      <c r="CV8482"/>
    </row>
    <row r="8483" spans="10:100" x14ac:dyDescent="0.25">
      <c r="J8483"/>
      <c r="K8483"/>
      <c r="L8483"/>
      <c r="M8483"/>
      <c r="N8483"/>
      <c r="O8483"/>
      <c r="P8483"/>
      <c r="Q8483"/>
      <c r="R8483"/>
      <c r="S8483"/>
      <c r="T8483"/>
      <c r="U8483"/>
      <c r="V8483"/>
      <c r="W8483"/>
      <c r="X8483"/>
      <c r="Y8483"/>
      <c r="Z8483"/>
      <c r="AA8483"/>
      <c r="AB8483"/>
      <c r="AC8483"/>
      <c r="AD8483"/>
      <c r="AE8483"/>
      <c r="AF8483"/>
      <c r="AG8483"/>
      <c r="AH8483"/>
      <c r="AI8483"/>
      <c r="AJ8483"/>
      <c r="AK8483"/>
      <c r="AL8483"/>
      <c r="AM8483"/>
      <c r="AN8483"/>
      <c r="AO8483"/>
      <c r="AP8483"/>
      <c r="AQ8483"/>
      <c r="AR8483"/>
      <c r="AS8483"/>
      <c r="AT8483"/>
      <c r="AU8483"/>
      <c r="AV8483"/>
      <c r="AW8483"/>
      <c r="AX8483"/>
      <c r="AY8483"/>
      <c r="AZ8483"/>
      <c r="BA8483"/>
      <c r="BB8483"/>
      <c r="BC8483"/>
      <c r="BD8483"/>
      <c r="BE8483"/>
      <c r="BF8483"/>
      <c r="BG8483"/>
      <c r="BH8483"/>
      <c r="BI8483"/>
      <c r="BJ8483"/>
      <c r="BK8483"/>
      <c r="BL8483"/>
      <c r="BM8483"/>
      <c r="BN8483"/>
      <c r="BO8483"/>
      <c r="BP8483"/>
      <c r="BQ8483"/>
      <c r="BR8483"/>
      <c r="BS8483"/>
      <c r="BT8483"/>
      <c r="BU8483"/>
      <c r="BV8483"/>
      <c r="BW8483"/>
      <c r="BX8483"/>
      <c r="BY8483"/>
      <c r="BZ8483"/>
      <c r="CA8483"/>
      <c r="CB8483"/>
      <c r="CC8483"/>
      <c r="CD8483"/>
      <c r="CE8483"/>
      <c r="CF8483"/>
      <c r="CG8483"/>
      <c r="CH8483"/>
      <c r="CI8483"/>
      <c r="CJ8483"/>
      <c r="CK8483"/>
      <c r="CL8483"/>
      <c r="CM8483"/>
      <c r="CN8483"/>
      <c r="CO8483"/>
      <c r="CP8483"/>
      <c r="CQ8483"/>
      <c r="CR8483"/>
      <c r="CS8483"/>
      <c r="CT8483"/>
      <c r="CU8483"/>
      <c r="CV8483"/>
    </row>
    <row r="8484" spans="10:100" x14ac:dyDescent="0.25">
      <c r="J8484"/>
      <c r="K8484"/>
      <c r="L8484"/>
      <c r="M8484"/>
      <c r="N8484"/>
      <c r="O8484"/>
      <c r="P8484"/>
      <c r="Q8484"/>
      <c r="R8484"/>
      <c r="S8484"/>
      <c r="T8484"/>
      <c r="U8484"/>
      <c r="V8484"/>
      <c r="W8484"/>
      <c r="X8484"/>
      <c r="Y8484"/>
      <c r="Z8484"/>
      <c r="AA8484"/>
      <c r="AB8484"/>
      <c r="AC8484"/>
      <c r="AD8484"/>
      <c r="AE8484"/>
      <c r="AF8484"/>
      <c r="AG8484"/>
      <c r="AH8484"/>
      <c r="AI8484"/>
      <c r="AJ8484"/>
      <c r="AK8484"/>
      <c r="AL8484"/>
      <c r="AM8484"/>
      <c r="AN8484"/>
      <c r="AO8484"/>
      <c r="AP8484"/>
      <c r="AQ8484"/>
      <c r="AR8484"/>
      <c r="AS8484"/>
      <c r="AT8484"/>
      <c r="AU8484"/>
      <c r="AV8484"/>
      <c r="AW8484"/>
      <c r="AX8484"/>
      <c r="AY8484"/>
      <c r="AZ8484"/>
      <c r="BA8484"/>
      <c r="BB8484"/>
      <c r="BC8484"/>
      <c r="BD8484"/>
      <c r="BE8484"/>
      <c r="BF8484"/>
      <c r="BG8484"/>
      <c r="BH8484"/>
      <c r="BI8484"/>
      <c r="BJ8484"/>
      <c r="BK8484"/>
      <c r="BL8484"/>
      <c r="BM8484"/>
      <c r="BN8484"/>
      <c r="BO8484"/>
      <c r="BP8484"/>
      <c r="BQ8484"/>
      <c r="BR8484"/>
      <c r="BS8484"/>
      <c r="BT8484"/>
      <c r="BU8484"/>
      <c r="BV8484"/>
      <c r="BW8484"/>
      <c r="BX8484"/>
      <c r="BY8484"/>
      <c r="BZ8484"/>
      <c r="CA8484"/>
      <c r="CB8484"/>
      <c r="CC8484"/>
      <c r="CD8484"/>
      <c r="CE8484"/>
      <c r="CF8484"/>
      <c r="CG8484"/>
      <c r="CH8484"/>
      <c r="CI8484"/>
      <c r="CJ8484"/>
      <c r="CK8484"/>
      <c r="CL8484"/>
      <c r="CM8484"/>
      <c r="CN8484"/>
      <c r="CO8484"/>
      <c r="CP8484"/>
      <c r="CQ8484"/>
      <c r="CR8484"/>
      <c r="CS8484"/>
      <c r="CT8484"/>
      <c r="CU8484"/>
      <c r="CV8484"/>
    </row>
    <row r="8485" spans="10:100" x14ac:dyDescent="0.25">
      <c r="J8485"/>
      <c r="K8485"/>
      <c r="L8485"/>
      <c r="M8485"/>
      <c r="N8485"/>
      <c r="O8485"/>
      <c r="P8485"/>
      <c r="Q8485"/>
      <c r="R8485"/>
      <c r="S8485"/>
      <c r="T8485"/>
      <c r="U8485"/>
      <c r="V8485"/>
      <c r="W8485"/>
      <c r="X8485"/>
      <c r="Y8485"/>
      <c r="Z8485"/>
      <c r="AA8485"/>
      <c r="AB8485"/>
      <c r="AC8485"/>
      <c r="AD8485"/>
      <c r="AE8485"/>
      <c r="AF8485"/>
      <c r="AG8485"/>
      <c r="AH8485"/>
      <c r="AI8485"/>
      <c r="AJ8485"/>
      <c r="AK8485"/>
      <c r="AL8485"/>
      <c r="AM8485"/>
      <c r="AN8485"/>
      <c r="AO8485"/>
      <c r="AP8485"/>
      <c r="AQ8485"/>
      <c r="AR8485"/>
      <c r="AS8485"/>
      <c r="AT8485"/>
      <c r="AU8485"/>
      <c r="AV8485"/>
      <c r="AW8485"/>
      <c r="AX8485"/>
      <c r="AY8485"/>
      <c r="AZ8485"/>
      <c r="BA8485"/>
      <c r="BB8485"/>
      <c r="BC8485"/>
      <c r="BD8485"/>
      <c r="BE8485"/>
      <c r="BF8485"/>
      <c r="BG8485"/>
      <c r="BH8485"/>
      <c r="BI8485"/>
      <c r="BJ8485"/>
      <c r="BK8485"/>
      <c r="BL8485"/>
      <c r="BM8485"/>
      <c r="BN8485"/>
      <c r="BO8485"/>
      <c r="BP8485"/>
      <c r="BQ8485"/>
      <c r="BR8485"/>
      <c r="BS8485"/>
      <c r="BT8485"/>
      <c r="BU8485"/>
      <c r="BV8485"/>
      <c r="BW8485"/>
      <c r="BX8485"/>
      <c r="BY8485"/>
      <c r="BZ8485"/>
      <c r="CA8485"/>
      <c r="CB8485"/>
      <c r="CC8485"/>
      <c r="CD8485"/>
      <c r="CE8485"/>
      <c r="CF8485"/>
      <c r="CG8485"/>
      <c r="CH8485"/>
      <c r="CI8485"/>
      <c r="CJ8485"/>
      <c r="CK8485"/>
      <c r="CL8485"/>
      <c r="CM8485"/>
      <c r="CN8485"/>
      <c r="CO8485"/>
      <c r="CP8485"/>
      <c r="CQ8485"/>
      <c r="CR8485"/>
      <c r="CS8485"/>
      <c r="CT8485"/>
      <c r="CU8485"/>
      <c r="CV8485"/>
    </row>
    <row r="8486" spans="10:100" x14ac:dyDescent="0.25">
      <c r="J8486"/>
      <c r="K8486"/>
      <c r="L8486"/>
      <c r="M8486"/>
      <c r="N8486"/>
      <c r="O8486"/>
      <c r="P8486"/>
      <c r="Q8486"/>
      <c r="R8486"/>
      <c r="S8486"/>
      <c r="T8486"/>
      <c r="U8486"/>
      <c r="V8486"/>
      <c r="W8486"/>
      <c r="X8486"/>
      <c r="Y8486"/>
      <c r="Z8486"/>
      <c r="AA8486"/>
      <c r="AB8486"/>
      <c r="AC8486"/>
      <c r="AD8486"/>
      <c r="AE8486"/>
      <c r="AF8486"/>
      <c r="AG8486"/>
      <c r="AH8486"/>
      <c r="AI8486"/>
      <c r="AJ8486"/>
      <c r="AK8486"/>
      <c r="AL8486"/>
      <c r="AM8486"/>
      <c r="AN8486"/>
      <c r="AO8486"/>
      <c r="AP8486"/>
      <c r="AQ8486"/>
      <c r="AR8486"/>
      <c r="AS8486"/>
      <c r="AT8486"/>
      <c r="AU8486"/>
      <c r="AV8486"/>
      <c r="AW8486"/>
      <c r="AX8486"/>
      <c r="AY8486"/>
      <c r="AZ8486"/>
      <c r="BA8486"/>
      <c r="BB8486"/>
      <c r="BC8486"/>
      <c r="BD8486"/>
      <c r="BE8486"/>
      <c r="BF8486"/>
      <c r="BG8486"/>
      <c r="BH8486"/>
      <c r="BI8486"/>
      <c r="BJ8486"/>
      <c r="BK8486"/>
      <c r="BL8486"/>
      <c r="BM8486"/>
      <c r="BN8486"/>
      <c r="BO8486"/>
      <c r="BP8486"/>
      <c r="BQ8486"/>
      <c r="BR8486"/>
      <c r="BS8486"/>
      <c r="BT8486"/>
      <c r="BU8486"/>
      <c r="BV8486"/>
      <c r="BW8486"/>
      <c r="BX8486"/>
      <c r="BY8486"/>
      <c r="BZ8486"/>
      <c r="CA8486"/>
      <c r="CB8486"/>
      <c r="CC8486"/>
      <c r="CD8486"/>
      <c r="CE8486"/>
      <c r="CF8486"/>
      <c r="CG8486"/>
      <c r="CH8486"/>
      <c r="CI8486"/>
      <c r="CJ8486"/>
      <c r="CK8486"/>
      <c r="CL8486"/>
      <c r="CM8486"/>
      <c r="CN8486"/>
      <c r="CO8486"/>
      <c r="CP8486"/>
      <c r="CQ8486"/>
      <c r="CR8486"/>
      <c r="CS8486"/>
      <c r="CT8486"/>
      <c r="CU8486"/>
      <c r="CV8486"/>
    </row>
    <row r="8487" spans="10:100" x14ac:dyDescent="0.25">
      <c r="J8487"/>
      <c r="K8487"/>
      <c r="L8487"/>
      <c r="M8487"/>
      <c r="N8487"/>
      <c r="O8487"/>
      <c r="P8487"/>
      <c r="Q8487"/>
      <c r="R8487"/>
      <c r="S8487"/>
      <c r="T8487"/>
      <c r="U8487"/>
      <c r="V8487"/>
      <c r="W8487"/>
      <c r="X8487"/>
      <c r="Y8487"/>
      <c r="Z8487"/>
      <c r="AA8487"/>
      <c r="AB8487"/>
      <c r="AC8487"/>
      <c r="AD8487"/>
      <c r="AE8487"/>
      <c r="AF8487"/>
      <c r="AG8487"/>
      <c r="AH8487"/>
      <c r="AI8487"/>
      <c r="AJ8487"/>
      <c r="AK8487"/>
      <c r="AL8487"/>
      <c r="AM8487"/>
      <c r="AN8487"/>
      <c r="AO8487"/>
      <c r="AP8487"/>
      <c r="AQ8487"/>
      <c r="AR8487"/>
      <c r="AS8487"/>
      <c r="AT8487"/>
      <c r="AU8487"/>
      <c r="AV8487"/>
      <c r="AW8487"/>
      <c r="AX8487"/>
      <c r="AY8487"/>
      <c r="AZ8487"/>
      <c r="BA8487"/>
      <c r="BB8487"/>
      <c r="BC8487"/>
      <c r="BD8487"/>
      <c r="BE8487"/>
      <c r="BF8487"/>
      <c r="BG8487"/>
      <c r="BH8487"/>
      <c r="BI8487"/>
      <c r="BJ8487"/>
      <c r="BK8487"/>
      <c r="BL8487"/>
      <c r="BM8487"/>
      <c r="BN8487"/>
      <c r="BO8487"/>
      <c r="BP8487"/>
      <c r="BQ8487"/>
      <c r="BR8487"/>
      <c r="BS8487"/>
      <c r="BT8487"/>
      <c r="BU8487"/>
      <c r="BV8487"/>
      <c r="BW8487"/>
      <c r="BX8487"/>
      <c r="BY8487"/>
      <c r="BZ8487"/>
      <c r="CA8487"/>
      <c r="CB8487"/>
      <c r="CC8487"/>
      <c r="CD8487"/>
      <c r="CE8487"/>
      <c r="CF8487"/>
      <c r="CG8487"/>
      <c r="CH8487"/>
      <c r="CI8487"/>
      <c r="CJ8487"/>
      <c r="CK8487"/>
      <c r="CL8487"/>
      <c r="CM8487"/>
      <c r="CN8487"/>
      <c r="CO8487"/>
      <c r="CP8487"/>
      <c r="CQ8487"/>
      <c r="CR8487"/>
      <c r="CS8487"/>
      <c r="CT8487"/>
      <c r="CU8487"/>
      <c r="CV8487"/>
    </row>
    <row r="8488" spans="10:100" x14ac:dyDescent="0.25">
      <c r="J8488"/>
      <c r="K8488"/>
      <c r="L8488"/>
      <c r="M8488"/>
      <c r="N8488"/>
      <c r="O8488"/>
      <c r="P8488"/>
      <c r="Q8488"/>
      <c r="R8488"/>
      <c r="S8488"/>
      <c r="T8488"/>
      <c r="U8488"/>
      <c r="V8488"/>
      <c r="W8488"/>
      <c r="X8488"/>
      <c r="Y8488"/>
      <c r="Z8488"/>
      <c r="AA8488"/>
      <c r="AB8488"/>
      <c r="AC8488"/>
      <c r="AD8488"/>
      <c r="AE8488"/>
      <c r="AF8488"/>
      <c r="AG8488"/>
      <c r="AH8488"/>
      <c r="AI8488"/>
      <c r="AJ8488"/>
      <c r="AK8488"/>
      <c r="AL8488"/>
      <c r="AM8488"/>
      <c r="AN8488"/>
      <c r="AO8488"/>
      <c r="AP8488"/>
      <c r="AQ8488"/>
      <c r="AR8488"/>
      <c r="AS8488"/>
      <c r="AT8488"/>
      <c r="AU8488"/>
      <c r="AV8488"/>
      <c r="AW8488"/>
      <c r="AX8488"/>
      <c r="AY8488"/>
      <c r="AZ8488"/>
      <c r="BA8488"/>
      <c r="BB8488"/>
      <c r="BC8488"/>
      <c r="BD8488"/>
      <c r="BE8488"/>
      <c r="BF8488"/>
      <c r="BG8488"/>
      <c r="BH8488"/>
      <c r="BI8488"/>
      <c r="BJ8488"/>
      <c r="BK8488"/>
      <c r="BL8488"/>
      <c r="BM8488"/>
      <c r="BN8488"/>
      <c r="BO8488"/>
      <c r="BP8488"/>
      <c r="BQ8488"/>
      <c r="BR8488"/>
      <c r="BS8488"/>
      <c r="BT8488"/>
      <c r="BU8488"/>
      <c r="BV8488"/>
      <c r="BW8488"/>
      <c r="BX8488"/>
      <c r="BY8488"/>
      <c r="BZ8488"/>
      <c r="CA8488"/>
      <c r="CB8488"/>
      <c r="CC8488"/>
      <c r="CD8488"/>
      <c r="CE8488"/>
      <c r="CF8488"/>
      <c r="CG8488"/>
      <c r="CH8488"/>
      <c r="CI8488"/>
      <c r="CJ8488"/>
      <c r="CK8488"/>
      <c r="CL8488"/>
      <c r="CM8488"/>
      <c r="CN8488"/>
      <c r="CO8488"/>
      <c r="CP8488"/>
      <c r="CQ8488"/>
      <c r="CR8488"/>
      <c r="CS8488"/>
      <c r="CT8488"/>
      <c r="CU8488"/>
      <c r="CV8488"/>
    </row>
    <row r="8489" spans="10:100" x14ac:dyDescent="0.25">
      <c r="J8489"/>
      <c r="K8489"/>
      <c r="L8489"/>
      <c r="M8489"/>
      <c r="N8489"/>
      <c r="O8489"/>
      <c r="P8489"/>
      <c r="Q8489"/>
      <c r="R8489"/>
      <c r="S8489"/>
      <c r="T8489"/>
      <c r="U8489"/>
      <c r="V8489"/>
      <c r="W8489"/>
      <c r="X8489"/>
      <c r="Y8489"/>
      <c r="Z8489"/>
      <c r="AA8489"/>
      <c r="AB8489"/>
      <c r="AC8489"/>
      <c r="AD8489"/>
      <c r="AE8489"/>
      <c r="AF8489"/>
      <c r="AG8489"/>
      <c r="AH8489"/>
      <c r="AI8489"/>
      <c r="AJ8489"/>
      <c r="AK8489"/>
      <c r="AL8489"/>
      <c r="AM8489"/>
      <c r="AN8489"/>
      <c r="AO8489"/>
      <c r="AP8489"/>
      <c r="AQ8489"/>
      <c r="AR8489"/>
      <c r="AS8489"/>
      <c r="AT8489"/>
      <c r="AU8489"/>
      <c r="AV8489"/>
      <c r="AW8489"/>
      <c r="AX8489"/>
      <c r="AY8489"/>
      <c r="AZ8489"/>
      <c r="BA8489"/>
      <c r="BB8489"/>
      <c r="BC8489"/>
      <c r="BD8489"/>
      <c r="BE8489"/>
      <c r="BF8489"/>
      <c r="BG8489"/>
      <c r="BH8489"/>
      <c r="BI8489"/>
      <c r="BJ8489"/>
      <c r="BK8489"/>
      <c r="BL8489"/>
      <c r="BM8489"/>
      <c r="BN8489"/>
      <c r="BO8489"/>
      <c r="BP8489"/>
      <c r="BQ8489"/>
      <c r="BR8489"/>
      <c r="BS8489"/>
      <c r="BT8489"/>
      <c r="BU8489"/>
      <c r="BV8489"/>
      <c r="BW8489"/>
      <c r="BX8489"/>
      <c r="BY8489"/>
      <c r="BZ8489"/>
      <c r="CA8489"/>
      <c r="CB8489"/>
      <c r="CC8489"/>
      <c r="CD8489"/>
      <c r="CE8489"/>
      <c r="CF8489"/>
      <c r="CG8489"/>
      <c r="CH8489"/>
      <c r="CI8489"/>
      <c r="CJ8489"/>
      <c r="CK8489"/>
      <c r="CL8489"/>
      <c r="CM8489"/>
      <c r="CN8489"/>
      <c r="CO8489"/>
      <c r="CP8489"/>
      <c r="CQ8489"/>
      <c r="CR8489"/>
      <c r="CS8489"/>
      <c r="CT8489"/>
      <c r="CU8489"/>
      <c r="CV8489"/>
    </row>
    <row r="8490" spans="10:100" x14ac:dyDescent="0.25">
      <c r="J8490"/>
      <c r="K8490"/>
      <c r="L8490"/>
      <c r="M8490"/>
      <c r="N8490"/>
      <c r="O8490"/>
      <c r="P8490"/>
      <c r="Q8490"/>
      <c r="R8490"/>
      <c r="S8490"/>
      <c r="T8490"/>
      <c r="U8490"/>
      <c r="V8490"/>
      <c r="W8490"/>
      <c r="X8490"/>
      <c r="Y8490"/>
      <c r="Z8490"/>
      <c r="AA8490"/>
      <c r="AB8490"/>
      <c r="AC8490"/>
      <c r="AD8490"/>
      <c r="AE8490"/>
      <c r="AF8490"/>
      <c r="AG8490"/>
      <c r="AH8490"/>
      <c r="AI8490"/>
      <c r="AJ8490"/>
      <c r="AK8490"/>
      <c r="AL8490"/>
      <c r="AM8490"/>
      <c r="AN8490"/>
      <c r="AO8490"/>
      <c r="AP8490"/>
      <c r="AQ8490"/>
      <c r="AR8490"/>
      <c r="AS8490"/>
      <c r="AT8490"/>
      <c r="AU8490"/>
      <c r="AV8490"/>
      <c r="AW8490"/>
      <c r="AX8490"/>
      <c r="AY8490"/>
      <c r="AZ8490"/>
      <c r="BA8490"/>
      <c r="BB8490"/>
      <c r="BC8490"/>
      <c r="BD8490"/>
      <c r="BE8490"/>
      <c r="BF8490"/>
      <c r="BG8490"/>
      <c r="BH8490"/>
      <c r="BI8490"/>
      <c r="BJ8490"/>
      <c r="BK8490"/>
      <c r="BL8490"/>
      <c r="BM8490"/>
      <c r="BN8490"/>
      <c r="BO8490"/>
      <c r="BP8490"/>
      <c r="BQ8490"/>
      <c r="BR8490"/>
      <c r="BS8490"/>
      <c r="BT8490"/>
      <c r="BU8490"/>
      <c r="BV8490"/>
      <c r="BW8490"/>
      <c r="BX8490"/>
      <c r="BY8490"/>
      <c r="BZ8490"/>
      <c r="CA8490"/>
      <c r="CB8490"/>
      <c r="CC8490"/>
      <c r="CD8490"/>
      <c r="CE8490"/>
      <c r="CF8490"/>
      <c r="CG8490"/>
      <c r="CH8490"/>
      <c r="CI8490"/>
      <c r="CJ8490"/>
      <c r="CK8490"/>
      <c r="CL8490"/>
      <c r="CM8490"/>
      <c r="CN8490"/>
      <c r="CO8490"/>
      <c r="CP8490"/>
      <c r="CQ8490"/>
      <c r="CR8490"/>
      <c r="CS8490"/>
      <c r="CT8490"/>
      <c r="CU8490"/>
      <c r="CV8490"/>
    </row>
    <row r="8491" spans="10:100" x14ac:dyDescent="0.25">
      <c r="J8491"/>
      <c r="K8491"/>
      <c r="L8491"/>
      <c r="M8491"/>
      <c r="N8491"/>
      <c r="O8491"/>
      <c r="P8491"/>
      <c r="Q8491"/>
      <c r="R8491"/>
      <c r="S8491"/>
      <c r="T8491"/>
      <c r="U8491"/>
      <c r="V8491"/>
      <c r="W8491"/>
      <c r="X8491"/>
      <c r="Y8491"/>
      <c r="Z8491"/>
      <c r="AA8491"/>
      <c r="AB8491"/>
      <c r="AC8491"/>
      <c r="AD8491"/>
      <c r="AE8491"/>
      <c r="AF8491"/>
      <c r="AG8491"/>
      <c r="AH8491"/>
      <c r="AI8491"/>
      <c r="AJ8491"/>
      <c r="AK8491"/>
      <c r="AL8491"/>
      <c r="AM8491"/>
      <c r="AN8491"/>
      <c r="AO8491"/>
      <c r="AP8491"/>
      <c r="AQ8491"/>
      <c r="AR8491"/>
      <c r="AS8491"/>
      <c r="AT8491"/>
      <c r="AU8491"/>
      <c r="AV8491"/>
      <c r="AW8491"/>
      <c r="AX8491"/>
      <c r="AY8491"/>
      <c r="AZ8491"/>
      <c r="BA8491"/>
      <c r="BB8491"/>
      <c r="BC8491"/>
      <c r="BD8491"/>
      <c r="BE8491"/>
      <c r="BF8491"/>
      <c r="BG8491"/>
      <c r="BH8491"/>
      <c r="BI8491"/>
      <c r="BJ8491"/>
      <c r="BK8491"/>
      <c r="BL8491"/>
      <c r="BM8491"/>
      <c r="BN8491"/>
      <c r="BO8491"/>
      <c r="BP8491"/>
      <c r="BQ8491"/>
      <c r="BR8491"/>
      <c r="BS8491"/>
      <c r="BT8491"/>
      <c r="BU8491"/>
      <c r="BV8491"/>
      <c r="BW8491"/>
      <c r="BX8491"/>
      <c r="BY8491"/>
      <c r="BZ8491"/>
      <c r="CA8491"/>
      <c r="CB8491"/>
      <c r="CC8491"/>
      <c r="CD8491"/>
      <c r="CE8491"/>
      <c r="CF8491"/>
      <c r="CG8491"/>
      <c r="CH8491"/>
      <c r="CI8491"/>
      <c r="CJ8491"/>
      <c r="CK8491"/>
      <c r="CL8491"/>
      <c r="CM8491"/>
      <c r="CN8491"/>
      <c r="CO8491"/>
      <c r="CP8491"/>
      <c r="CQ8491"/>
      <c r="CR8491"/>
      <c r="CS8491"/>
      <c r="CT8491"/>
      <c r="CU8491"/>
      <c r="CV8491"/>
    </row>
    <row r="8492" spans="10:100" x14ac:dyDescent="0.25">
      <c r="J8492"/>
      <c r="K8492"/>
      <c r="L8492"/>
      <c r="M8492"/>
      <c r="N8492"/>
      <c r="O8492"/>
      <c r="P8492"/>
      <c r="Q8492"/>
      <c r="R8492"/>
      <c r="S8492"/>
      <c r="T8492"/>
      <c r="U8492"/>
      <c r="V8492"/>
      <c r="W8492"/>
      <c r="X8492"/>
      <c r="Y8492"/>
      <c r="Z8492"/>
      <c r="AA8492"/>
      <c r="AB8492"/>
      <c r="AC8492"/>
      <c r="AD8492"/>
      <c r="AE8492"/>
      <c r="AF8492"/>
      <c r="AG8492"/>
      <c r="AH8492"/>
      <c r="AI8492"/>
      <c r="AJ8492"/>
      <c r="AK8492"/>
      <c r="AL8492"/>
      <c r="AM8492"/>
      <c r="AN8492"/>
      <c r="AO8492"/>
      <c r="AP8492"/>
      <c r="AQ8492"/>
      <c r="AR8492"/>
      <c r="AS8492"/>
      <c r="AT8492"/>
      <c r="AU8492"/>
      <c r="AV8492"/>
      <c r="AW8492"/>
      <c r="AX8492"/>
      <c r="AY8492"/>
      <c r="AZ8492"/>
      <c r="BA8492"/>
      <c r="BB8492"/>
      <c r="BC8492"/>
      <c r="BD8492"/>
      <c r="BE8492"/>
      <c r="BF8492"/>
      <c r="BG8492"/>
      <c r="BH8492"/>
      <c r="BI8492"/>
      <c r="BJ8492"/>
      <c r="BK8492"/>
      <c r="BL8492"/>
      <c r="BM8492"/>
      <c r="BN8492"/>
      <c r="BO8492"/>
      <c r="BP8492"/>
      <c r="BQ8492"/>
      <c r="BR8492"/>
      <c r="BS8492"/>
      <c r="BT8492"/>
      <c r="BU8492"/>
      <c r="BV8492"/>
      <c r="BW8492"/>
      <c r="BX8492"/>
      <c r="BY8492"/>
      <c r="BZ8492"/>
      <c r="CA8492"/>
      <c r="CB8492"/>
      <c r="CC8492"/>
      <c r="CD8492"/>
      <c r="CE8492"/>
      <c r="CF8492"/>
      <c r="CG8492"/>
      <c r="CH8492"/>
      <c r="CI8492"/>
      <c r="CJ8492"/>
      <c r="CK8492"/>
      <c r="CL8492"/>
      <c r="CM8492"/>
      <c r="CN8492"/>
      <c r="CO8492"/>
      <c r="CP8492"/>
      <c r="CQ8492"/>
      <c r="CR8492"/>
      <c r="CS8492"/>
      <c r="CT8492"/>
      <c r="CU8492"/>
      <c r="CV8492"/>
    </row>
    <row r="8493" spans="10:100" x14ac:dyDescent="0.25">
      <c r="J8493"/>
      <c r="K8493"/>
      <c r="L8493"/>
      <c r="M8493"/>
      <c r="N8493"/>
      <c r="O8493"/>
      <c r="P8493"/>
      <c r="Q8493"/>
      <c r="R8493"/>
      <c r="S8493"/>
      <c r="T8493"/>
      <c r="U8493"/>
      <c r="V8493"/>
      <c r="W8493"/>
      <c r="X8493"/>
      <c r="Y8493"/>
      <c r="Z8493"/>
      <c r="AA8493"/>
      <c r="AB8493"/>
      <c r="AC8493"/>
      <c r="AD8493"/>
      <c r="AE8493"/>
      <c r="AF8493"/>
      <c r="AG8493"/>
      <c r="AH8493"/>
      <c r="AI8493"/>
      <c r="AJ8493"/>
      <c r="AK8493"/>
      <c r="AL8493"/>
      <c r="AM8493"/>
      <c r="AN8493"/>
      <c r="AO8493"/>
      <c r="AP8493"/>
      <c r="AQ8493"/>
      <c r="AR8493"/>
      <c r="AS8493"/>
      <c r="AT8493"/>
      <c r="AU8493"/>
      <c r="AV8493"/>
      <c r="AW8493"/>
      <c r="AX8493"/>
      <c r="AY8493"/>
      <c r="AZ8493"/>
      <c r="BA8493"/>
      <c r="BB8493"/>
      <c r="BC8493"/>
      <c r="BD8493"/>
      <c r="BE8493"/>
      <c r="BF8493"/>
      <c r="BG8493"/>
      <c r="BH8493"/>
      <c r="BI8493"/>
      <c r="BJ8493"/>
      <c r="BK8493"/>
      <c r="BL8493"/>
      <c r="BM8493"/>
      <c r="BN8493"/>
      <c r="BO8493"/>
      <c r="BP8493"/>
      <c r="BQ8493"/>
      <c r="BR8493"/>
      <c r="BS8493"/>
      <c r="BT8493"/>
      <c r="BU8493"/>
      <c r="BV8493"/>
      <c r="BW8493"/>
      <c r="BX8493"/>
      <c r="BY8493"/>
      <c r="BZ8493"/>
      <c r="CA8493"/>
      <c r="CB8493"/>
      <c r="CC8493"/>
      <c r="CD8493"/>
      <c r="CE8493"/>
      <c r="CF8493"/>
      <c r="CG8493"/>
      <c r="CH8493"/>
      <c r="CI8493"/>
      <c r="CJ8493"/>
      <c r="CK8493"/>
      <c r="CL8493"/>
      <c r="CM8493"/>
      <c r="CN8493"/>
      <c r="CO8493"/>
      <c r="CP8493"/>
      <c r="CQ8493"/>
      <c r="CR8493"/>
      <c r="CS8493"/>
      <c r="CT8493"/>
      <c r="CU8493"/>
      <c r="CV8493"/>
    </row>
    <row r="8494" spans="10:100" x14ac:dyDescent="0.25">
      <c r="J8494"/>
      <c r="K8494"/>
      <c r="L8494"/>
      <c r="M8494"/>
      <c r="N8494"/>
      <c r="O8494"/>
      <c r="P8494"/>
      <c r="Q8494"/>
      <c r="R8494"/>
      <c r="S8494"/>
      <c r="T8494"/>
      <c r="U8494"/>
      <c r="V8494"/>
      <c r="W8494"/>
      <c r="X8494"/>
      <c r="Y8494"/>
      <c r="Z8494"/>
      <c r="AA8494"/>
      <c r="AB8494"/>
      <c r="AC8494"/>
      <c r="AD8494"/>
      <c r="AE8494"/>
      <c r="AF8494"/>
      <c r="AG8494"/>
      <c r="AH8494"/>
      <c r="AI8494"/>
      <c r="AJ8494"/>
      <c r="AK8494"/>
      <c r="AL8494"/>
      <c r="AM8494"/>
      <c r="AN8494"/>
      <c r="AO8494"/>
      <c r="AP8494"/>
      <c r="AQ8494"/>
      <c r="AR8494"/>
      <c r="AS8494"/>
      <c r="AT8494"/>
      <c r="AU8494"/>
      <c r="AV8494"/>
      <c r="AW8494"/>
      <c r="AX8494"/>
      <c r="AY8494"/>
      <c r="AZ8494"/>
      <c r="BA8494"/>
      <c r="BB8494"/>
      <c r="BC8494"/>
      <c r="BD8494"/>
      <c r="BE8494"/>
      <c r="BF8494"/>
      <c r="BG8494"/>
      <c r="BH8494"/>
      <c r="BI8494"/>
      <c r="BJ8494"/>
      <c r="BK8494"/>
      <c r="BL8494"/>
      <c r="BM8494"/>
      <c r="BN8494"/>
      <c r="BO8494"/>
      <c r="BP8494"/>
      <c r="BQ8494"/>
      <c r="BR8494"/>
      <c r="BS8494"/>
      <c r="BT8494"/>
      <c r="BU8494"/>
      <c r="BV8494"/>
      <c r="BW8494"/>
      <c r="BX8494"/>
      <c r="BY8494"/>
      <c r="BZ8494"/>
      <c r="CA8494"/>
      <c r="CB8494"/>
      <c r="CC8494"/>
      <c r="CD8494"/>
      <c r="CE8494"/>
      <c r="CF8494"/>
      <c r="CG8494"/>
      <c r="CH8494"/>
      <c r="CI8494"/>
      <c r="CJ8494"/>
      <c r="CK8494"/>
      <c r="CL8494"/>
      <c r="CM8494"/>
      <c r="CN8494"/>
      <c r="CO8494"/>
      <c r="CP8494"/>
      <c r="CQ8494"/>
      <c r="CR8494"/>
      <c r="CS8494"/>
      <c r="CT8494"/>
      <c r="CU8494"/>
      <c r="CV8494"/>
    </row>
    <row r="8495" spans="10:100" x14ac:dyDescent="0.25">
      <c r="J8495"/>
      <c r="K8495"/>
      <c r="L8495"/>
      <c r="M8495"/>
      <c r="N8495"/>
      <c r="O8495"/>
      <c r="P8495"/>
      <c r="Q8495"/>
      <c r="R8495"/>
      <c r="S8495"/>
      <c r="T8495"/>
      <c r="U8495"/>
      <c r="V8495"/>
      <c r="W8495"/>
      <c r="X8495"/>
      <c r="Y8495"/>
      <c r="Z8495"/>
      <c r="AA8495"/>
      <c r="AB8495"/>
      <c r="AC8495"/>
      <c r="AD8495"/>
      <c r="AE8495"/>
      <c r="AF8495"/>
      <c r="AG8495"/>
      <c r="AH8495"/>
      <c r="AI8495"/>
      <c r="AJ8495"/>
      <c r="AK8495"/>
      <c r="AL8495"/>
      <c r="AM8495"/>
      <c r="AN8495"/>
      <c r="AO8495"/>
      <c r="AP8495"/>
      <c r="AQ8495"/>
      <c r="AR8495"/>
      <c r="AS8495"/>
      <c r="AT8495"/>
      <c r="AU8495"/>
      <c r="AV8495"/>
      <c r="AW8495"/>
      <c r="AX8495"/>
      <c r="AY8495"/>
      <c r="AZ8495"/>
      <c r="BA8495"/>
      <c r="BB8495"/>
      <c r="BC8495"/>
      <c r="BD8495"/>
      <c r="BE8495"/>
      <c r="BF8495"/>
      <c r="BG8495"/>
      <c r="BH8495"/>
      <c r="BI8495"/>
      <c r="BJ8495"/>
      <c r="BK8495"/>
      <c r="BL8495"/>
      <c r="BM8495"/>
      <c r="BN8495"/>
      <c r="BO8495"/>
      <c r="BP8495"/>
      <c r="BQ8495"/>
      <c r="BR8495"/>
      <c r="BS8495"/>
      <c r="BT8495"/>
      <c r="BU8495"/>
      <c r="BV8495"/>
      <c r="BW8495"/>
      <c r="BX8495"/>
      <c r="BY8495"/>
      <c r="BZ8495"/>
      <c r="CA8495"/>
      <c r="CB8495"/>
      <c r="CC8495"/>
      <c r="CD8495"/>
      <c r="CE8495"/>
      <c r="CF8495"/>
      <c r="CG8495"/>
      <c r="CH8495"/>
      <c r="CI8495"/>
      <c r="CJ8495"/>
      <c r="CK8495"/>
      <c r="CL8495"/>
      <c r="CM8495"/>
      <c r="CN8495"/>
      <c r="CO8495"/>
      <c r="CP8495"/>
      <c r="CQ8495"/>
      <c r="CR8495"/>
      <c r="CS8495"/>
      <c r="CT8495"/>
      <c r="CU8495"/>
      <c r="CV8495"/>
    </row>
    <row r="8496" spans="10:100" x14ac:dyDescent="0.25">
      <c r="J8496"/>
      <c r="K8496"/>
      <c r="L8496"/>
      <c r="M8496"/>
      <c r="N8496"/>
      <c r="O8496"/>
      <c r="P8496"/>
      <c r="Q8496"/>
      <c r="R8496"/>
      <c r="S8496"/>
      <c r="T8496"/>
      <c r="U8496"/>
      <c r="V8496"/>
      <c r="W8496"/>
      <c r="X8496"/>
      <c r="Y8496"/>
      <c r="Z8496"/>
      <c r="AA8496"/>
      <c r="AB8496"/>
      <c r="AC8496"/>
      <c r="AD8496"/>
      <c r="AE8496"/>
      <c r="AF8496"/>
      <c r="AG8496"/>
      <c r="AH8496"/>
      <c r="AI8496"/>
      <c r="AJ8496"/>
      <c r="AK8496"/>
      <c r="AL8496"/>
      <c r="AM8496"/>
      <c r="AN8496"/>
      <c r="AO8496"/>
      <c r="AP8496"/>
      <c r="AQ8496"/>
      <c r="AR8496"/>
      <c r="AS8496"/>
      <c r="AT8496"/>
      <c r="AU8496"/>
      <c r="AV8496"/>
      <c r="AW8496"/>
      <c r="AX8496"/>
      <c r="AY8496"/>
      <c r="AZ8496"/>
      <c r="BA8496"/>
      <c r="BB8496"/>
      <c r="BC8496"/>
      <c r="BD8496"/>
      <c r="BE8496"/>
      <c r="BF8496"/>
      <c r="BG8496"/>
      <c r="BH8496"/>
      <c r="BI8496"/>
      <c r="BJ8496"/>
      <c r="BK8496"/>
      <c r="BL8496"/>
      <c r="BM8496"/>
      <c r="BN8496"/>
      <c r="BO8496"/>
      <c r="BP8496"/>
      <c r="BQ8496"/>
      <c r="BR8496"/>
      <c r="BS8496"/>
      <c r="BT8496"/>
      <c r="BU8496"/>
      <c r="BV8496"/>
      <c r="BW8496"/>
      <c r="BX8496"/>
      <c r="BY8496"/>
      <c r="BZ8496"/>
      <c r="CA8496"/>
      <c r="CB8496"/>
      <c r="CC8496"/>
      <c r="CD8496"/>
      <c r="CE8496"/>
      <c r="CF8496"/>
      <c r="CG8496"/>
      <c r="CH8496"/>
      <c r="CI8496"/>
      <c r="CJ8496"/>
      <c r="CK8496"/>
      <c r="CL8496"/>
      <c r="CM8496"/>
      <c r="CN8496"/>
      <c r="CO8496"/>
      <c r="CP8496"/>
      <c r="CQ8496"/>
      <c r="CR8496"/>
      <c r="CS8496"/>
      <c r="CT8496"/>
      <c r="CU8496"/>
      <c r="CV8496"/>
    </row>
    <row r="8497" spans="10:100" x14ac:dyDescent="0.25">
      <c r="J8497"/>
      <c r="K8497"/>
      <c r="L8497"/>
      <c r="M8497"/>
      <c r="N8497"/>
      <c r="O8497"/>
      <c r="P8497"/>
      <c r="Q8497"/>
      <c r="R8497"/>
      <c r="S8497"/>
      <c r="T8497"/>
      <c r="U8497"/>
      <c r="V8497"/>
      <c r="W8497"/>
      <c r="X8497"/>
      <c r="Y8497"/>
      <c r="Z8497"/>
      <c r="AA8497"/>
      <c r="AB8497"/>
      <c r="AC8497"/>
      <c r="AD8497"/>
      <c r="AE8497"/>
      <c r="AF8497"/>
      <c r="AG8497"/>
      <c r="AH8497"/>
      <c r="AI8497"/>
      <c r="AJ8497"/>
      <c r="AK8497"/>
      <c r="AL8497"/>
      <c r="AM8497"/>
      <c r="AN8497"/>
      <c r="AO8497"/>
      <c r="AP8497"/>
      <c r="AQ8497"/>
      <c r="AR8497"/>
      <c r="AS8497"/>
      <c r="AT8497"/>
      <c r="AU8497"/>
      <c r="AV8497"/>
      <c r="AW8497"/>
      <c r="AX8497"/>
      <c r="AY8497"/>
      <c r="AZ8497"/>
      <c r="BA8497"/>
      <c r="BB8497"/>
      <c r="BC8497"/>
      <c r="BD8497"/>
      <c r="BE8497"/>
      <c r="BF8497"/>
      <c r="BG8497"/>
      <c r="BH8497"/>
      <c r="BI8497"/>
      <c r="BJ8497"/>
      <c r="BK8497"/>
      <c r="BL8497"/>
      <c r="BM8497"/>
      <c r="BN8497"/>
      <c r="BO8497"/>
      <c r="BP8497"/>
      <c r="BQ8497"/>
      <c r="BR8497"/>
      <c r="BS8497"/>
      <c r="BT8497"/>
      <c r="BU8497"/>
      <c r="BV8497"/>
      <c r="BW8497"/>
      <c r="BX8497"/>
      <c r="BY8497"/>
      <c r="BZ8497"/>
      <c r="CA8497"/>
      <c r="CB8497"/>
      <c r="CC8497"/>
      <c r="CD8497"/>
      <c r="CE8497"/>
      <c r="CF8497"/>
      <c r="CG8497"/>
      <c r="CH8497"/>
      <c r="CI8497"/>
      <c r="CJ8497"/>
      <c r="CK8497"/>
      <c r="CL8497"/>
      <c r="CM8497"/>
      <c r="CN8497"/>
      <c r="CO8497"/>
      <c r="CP8497"/>
      <c r="CQ8497"/>
      <c r="CR8497"/>
      <c r="CS8497"/>
      <c r="CT8497"/>
      <c r="CU8497"/>
      <c r="CV8497"/>
    </row>
    <row r="8498" spans="10:100" x14ac:dyDescent="0.25">
      <c r="J8498"/>
      <c r="K8498"/>
      <c r="L8498"/>
      <c r="M8498"/>
      <c r="N8498"/>
      <c r="O8498"/>
      <c r="P8498"/>
      <c r="Q8498"/>
      <c r="R8498"/>
      <c r="S8498"/>
      <c r="T8498"/>
      <c r="U8498"/>
      <c r="V8498"/>
      <c r="W8498"/>
      <c r="X8498"/>
      <c r="Y8498"/>
      <c r="Z8498"/>
      <c r="AA8498"/>
      <c r="AB8498"/>
      <c r="AC8498"/>
      <c r="AD8498"/>
      <c r="AE8498"/>
      <c r="AF8498"/>
      <c r="AG8498"/>
      <c r="AH8498"/>
      <c r="AI8498"/>
      <c r="AJ8498"/>
      <c r="AK8498"/>
      <c r="AL8498"/>
      <c r="AM8498"/>
      <c r="AN8498"/>
      <c r="AO8498"/>
      <c r="AP8498"/>
      <c r="AQ8498"/>
      <c r="AR8498"/>
      <c r="AS8498"/>
      <c r="AT8498"/>
      <c r="AU8498"/>
      <c r="AV8498"/>
      <c r="AW8498"/>
      <c r="AX8498"/>
      <c r="AY8498"/>
      <c r="AZ8498"/>
      <c r="BA8498"/>
      <c r="BB8498"/>
      <c r="BC8498"/>
      <c r="BD8498"/>
      <c r="BE8498"/>
      <c r="BF8498"/>
      <c r="BG8498"/>
      <c r="BH8498"/>
      <c r="BI8498"/>
      <c r="BJ8498"/>
      <c r="BK8498"/>
      <c r="BL8498"/>
      <c r="BM8498"/>
      <c r="BN8498"/>
      <c r="BO8498"/>
      <c r="BP8498"/>
      <c r="BQ8498"/>
      <c r="BR8498"/>
      <c r="BS8498"/>
      <c r="BT8498"/>
      <c r="BU8498"/>
      <c r="BV8498"/>
      <c r="BW8498"/>
      <c r="BX8498"/>
      <c r="BY8498"/>
      <c r="BZ8498"/>
      <c r="CA8498"/>
      <c r="CB8498"/>
      <c r="CC8498"/>
      <c r="CD8498"/>
      <c r="CE8498"/>
      <c r="CF8498"/>
      <c r="CG8498"/>
      <c r="CH8498"/>
      <c r="CI8498"/>
      <c r="CJ8498"/>
      <c r="CK8498"/>
      <c r="CL8498"/>
      <c r="CM8498"/>
      <c r="CN8498"/>
      <c r="CO8498"/>
      <c r="CP8498"/>
      <c r="CQ8498"/>
      <c r="CR8498"/>
      <c r="CS8498"/>
      <c r="CT8498"/>
      <c r="CU8498"/>
      <c r="CV8498"/>
    </row>
    <row r="8499" spans="10:100" x14ac:dyDescent="0.25">
      <c r="J8499"/>
      <c r="K8499"/>
      <c r="L8499"/>
      <c r="M8499"/>
      <c r="N8499"/>
      <c r="O8499"/>
      <c r="P8499"/>
      <c r="Q8499"/>
      <c r="R8499"/>
      <c r="S8499"/>
      <c r="T8499"/>
      <c r="U8499"/>
      <c r="V8499"/>
      <c r="W8499"/>
      <c r="X8499"/>
      <c r="Y8499"/>
      <c r="Z8499"/>
      <c r="AA8499"/>
      <c r="AB8499"/>
      <c r="AC8499"/>
      <c r="AD8499"/>
      <c r="AE8499"/>
      <c r="AF8499"/>
      <c r="AG8499"/>
      <c r="AH8499"/>
      <c r="AI8499"/>
      <c r="AJ8499"/>
      <c r="AK8499"/>
      <c r="AL8499"/>
      <c r="AM8499"/>
      <c r="AN8499"/>
      <c r="AO8499"/>
      <c r="AP8499"/>
      <c r="AQ8499"/>
      <c r="AR8499"/>
      <c r="AS8499"/>
      <c r="AT8499"/>
      <c r="AU8499"/>
      <c r="AV8499"/>
      <c r="AW8499"/>
      <c r="AX8499"/>
      <c r="AY8499"/>
      <c r="AZ8499"/>
      <c r="BA8499"/>
      <c r="BB8499"/>
      <c r="BC8499"/>
      <c r="BD8499"/>
      <c r="BE8499"/>
      <c r="BF8499"/>
      <c r="BG8499"/>
      <c r="BH8499"/>
      <c r="BI8499"/>
      <c r="BJ8499"/>
      <c r="BK8499"/>
      <c r="BL8499"/>
      <c r="BM8499"/>
      <c r="BN8499"/>
      <c r="BO8499"/>
      <c r="BP8499"/>
      <c r="BQ8499"/>
      <c r="BR8499"/>
      <c r="BS8499"/>
      <c r="BT8499"/>
      <c r="BU8499"/>
      <c r="BV8499"/>
      <c r="BW8499"/>
      <c r="BX8499"/>
      <c r="BY8499"/>
      <c r="BZ8499"/>
      <c r="CA8499"/>
      <c r="CB8499"/>
      <c r="CC8499"/>
      <c r="CD8499"/>
      <c r="CE8499"/>
      <c r="CF8499"/>
      <c r="CG8499"/>
      <c r="CH8499"/>
      <c r="CI8499"/>
      <c r="CJ8499"/>
      <c r="CK8499"/>
      <c r="CL8499"/>
      <c r="CM8499"/>
      <c r="CN8499"/>
      <c r="CO8499"/>
      <c r="CP8499"/>
      <c r="CQ8499"/>
      <c r="CR8499"/>
      <c r="CS8499"/>
      <c r="CT8499"/>
      <c r="CU8499"/>
      <c r="CV8499"/>
    </row>
    <row r="8500" spans="10:100" x14ac:dyDescent="0.25">
      <c r="J8500"/>
      <c r="K8500"/>
      <c r="L8500"/>
      <c r="M8500"/>
      <c r="N8500"/>
      <c r="O8500"/>
      <c r="P8500"/>
      <c r="Q8500"/>
      <c r="R8500"/>
      <c r="S8500"/>
      <c r="T8500"/>
      <c r="U8500"/>
      <c r="V8500"/>
      <c r="W8500"/>
      <c r="X8500"/>
      <c r="Y8500"/>
      <c r="Z8500"/>
      <c r="AA8500"/>
      <c r="AB8500"/>
      <c r="AC8500"/>
      <c r="AD8500"/>
      <c r="AE8500"/>
      <c r="AF8500"/>
      <c r="AG8500"/>
      <c r="AH8500"/>
      <c r="AI8500"/>
      <c r="AJ8500"/>
      <c r="AK8500"/>
      <c r="AL8500"/>
      <c r="AM8500"/>
      <c r="AN8500"/>
      <c r="AO8500"/>
      <c r="AP8500"/>
      <c r="AQ8500"/>
      <c r="AR8500"/>
      <c r="AS8500"/>
      <c r="AT8500"/>
      <c r="AU8500"/>
      <c r="AV8500"/>
      <c r="AW8500"/>
      <c r="AX8500"/>
      <c r="AY8500"/>
      <c r="AZ8500"/>
      <c r="BA8500"/>
      <c r="BB8500"/>
      <c r="BC8500"/>
      <c r="BD8500"/>
      <c r="BE8500"/>
      <c r="BF8500"/>
      <c r="BG8500"/>
      <c r="BH8500"/>
      <c r="BI8500"/>
      <c r="BJ8500"/>
      <c r="BK8500"/>
      <c r="BL8500"/>
      <c r="BM8500"/>
      <c r="BN8500"/>
      <c r="BO8500"/>
      <c r="BP8500"/>
      <c r="BQ8500"/>
      <c r="BR8500"/>
      <c r="BS8500"/>
      <c r="BT8500"/>
      <c r="BU8500"/>
      <c r="BV8500"/>
      <c r="BW8500"/>
      <c r="BX8500"/>
      <c r="BY8500"/>
      <c r="BZ8500"/>
      <c r="CA8500"/>
      <c r="CB8500"/>
      <c r="CC8500"/>
      <c r="CD8500"/>
      <c r="CE8500"/>
      <c r="CF8500"/>
      <c r="CG8500"/>
      <c r="CH8500"/>
      <c r="CI8500"/>
      <c r="CJ8500"/>
      <c r="CK8500"/>
      <c r="CL8500"/>
      <c r="CM8500"/>
      <c r="CN8500"/>
      <c r="CO8500"/>
      <c r="CP8500"/>
      <c r="CQ8500"/>
      <c r="CR8500"/>
      <c r="CS8500"/>
      <c r="CT8500"/>
      <c r="CU8500"/>
      <c r="CV8500"/>
    </row>
    <row r="8501" spans="10:100" x14ac:dyDescent="0.25">
      <c r="J8501"/>
      <c r="K8501"/>
      <c r="L8501"/>
      <c r="M8501"/>
      <c r="N8501"/>
      <c r="O8501"/>
      <c r="P8501"/>
      <c r="Q8501"/>
      <c r="R8501"/>
      <c r="S8501"/>
      <c r="T8501"/>
      <c r="U8501"/>
      <c r="V8501"/>
      <c r="W8501"/>
      <c r="X8501"/>
      <c r="Y8501"/>
      <c r="Z8501"/>
      <c r="AA8501"/>
      <c r="AB8501"/>
      <c r="AC8501"/>
      <c r="AD8501"/>
      <c r="AE8501"/>
      <c r="AF8501"/>
      <c r="AG8501"/>
      <c r="AH8501"/>
      <c r="AI8501"/>
      <c r="AJ8501"/>
      <c r="AK8501"/>
      <c r="AL8501"/>
      <c r="AM8501"/>
      <c r="AN8501"/>
      <c r="AO8501"/>
      <c r="AP8501"/>
      <c r="AQ8501"/>
      <c r="AR8501"/>
      <c r="AS8501"/>
      <c r="AT8501"/>
      <c r="AU8501"/>
      <c r="AV8501"/>
      <c r="AW8501"/>
      <c r="AX8501"/>
      <c r="AY8501"/>
      <c r="AZ8501"/>
      <c r="BA8501"/>
      <c r="BB8501"/>
      <c r="BC8501"/>
      <c r="BD8501"/>
      <c r="BE8501"/>
      <c r="BF8501"/>
      <c r="BG8501"/>
      <c r="BH8501"/>
      <c r="BI8501"/>
      <c r="BJ8501"/>
      <c r="BK8501"/>
      <c r="BL8501"/>
      <c r="BM8501"/>
      <c r="BN8501"/>
      <c r="BO8501"/>
      <c r="BP8501"/>
      <c r="BQ8501"/>
      <c r="BR8501"/>
      <c r="BS8501"/>
      <c r="BT8501"/>
      <c r="BU8501"/>
      <c r="BV8501"/>
      <c r="BW8501"/>
      <c r="BX8501"/>
      <c r="BY8501"/>
      <c r="BZ8501"/>
      <c r="CA8501"/>
      <c r="CB8501"/>
      <c r="CC8501"/>
      <c r="CD8501"/>
      <c r="CE8501"/>
      <c r="CF8501"/>
      <c r="CG8501"/>
      <c r="CH8501"/>
      <c r="CI8501"/>
      <c r="CJ8501"/>
      <c r="CK8501"/>
      <c r="CL8501"/>
      <c r="CM8501"/>
      <c r="CN8501"/>
      <c r="CO8501"/>
      <c r="CP8501"/>
      <c r="CQ8501"/>
      <c r="CR8501"/>
      <c r="CS8501"/>
      <c r="CT8501"/>
      <c r="CU8501"/>
      <c r="CV8501"/>
    </row>
    <row r="8502" spans="10:100" x14ac:dyDescent="0.25">
      <c r="J8502"/>
      <c r="K8502"/>
      <c r="L8502"/>
      <c r="M8502"/>
      <c r="N8502"/>
      <c r="O8502"/>
      <c r="P8502"/>
      <c r="Q8502"/>
      <c r="R8502"/>
      <c r="S8502"/>
      <c r="T8502"/>
      <c r="U8502"/>
      <c r="V8502"/>
      <c r="W8502"/>
      <c r="X8502"/>
      <c r="Y8502"/>
      <c r="Z8502"/>
      <c r="AA8502"/>
      <c r="AB8502"/>
      <c r="AC8502"/>
      <c r="AD8502"/>
      <c r="AE8502"/>
      <c r="AF8502"/>
      <c r="AG8502"/>
      <c r="AH8502"/>
      <c r="AI8502"/>
      <c r="AJ8502"/>
      <c r="AK8502"/>
      <c r="AL8502"/>
      <c r="AM8502"/>
      <c r="AN8502"/>
      <c r="AO8502"/>
      <c r="AP8502"/>
      <c r="AQ8502"/>
      <c r="AR8502"/>
      <c r="AS8502"/>
      <c r="AT8502"/>
      <c r="AU8502"/>
      <c r="AV8502"/>
      <c r="AW8502"/>
      <c r="AX8502"/>
      <c r="AY8502"/>
      <c r="AZ8502"/>
      <c r="BA8502"/>
      <c r="BB8502"/>
      <c r="BC8502"/>
      <c r="BD8502"/>
      <c r="BE8502"/>
      <c r="BF8502"/>
      <c r="BG8502"/>
      <c r="BH8502"/>
      <c r="BI8502"/>
      <c r="BJ8502"/>
      <c r="BK8502"/>
      <c r="BL8502"/>
      <c r="BM8502"/>
      <c r="BN8502"/>
      <c r="BO8502"/>
      <c r="BP8502"/>
      <c r="BQ8502"/>
      <c r="BR8502"/>
      <c r="BS8502"/>
      <c r="BT8502"/>
      <c r="BU8502"/>
      <c r="BV8502"/>
      <c r="BW8502"/>
      <c r="BX8502"/>
      <c r="BY8502"/>
      <c r="BZ8502"/>
      <c r="CA8502"/>
      <c r="CB8502"/>
      <c r="CC8502"/>
      <c r="CD8502"/>
      <c r="CE8502"/>
      <c r="CF8502"/>
      <c r="CG8502"/>
      <c r="CH8502"/>
      <c r="CI8502"/>
      <c r="CJ8502"/>
      <c r="CK8502"/>
      <c r="CL8502"/>
      <c r="CM8502"/>
      <c r="CN8502"/>
      <c r="CO8502"/>
      <c r="CP8502"/>
      <c r="CQ8502"/>
      <c r="CR8502"/>
      <c r="CS8502"/>
      <c r="CT8502"/>
      <c r="CU8502"/>
      <c r="CV8502"/>
    </row>
    <row r="8503" spans="10:100" x14ac:dyDescent="0.25">
      <c r="J8503"/>
      <c r="K8503"/>
      <c r="L8503"/>
      <c r="M8503"/>
      <c r="N8503"/>
      <c r="O8503"/>
      <c r="P8503"/>
      <c r="Q8503"/>
      <c r="R8503"/>
      <c r="S8503"/>
      <c r="T8503"/>
      <c r="U8503"/>
      <c r="V8503"/>
      <c r="W8503"/>
      <c r="X8503"/>
      <c r="Y8503"/>
      <c r="Z8503"/>
      <c r="AA8503"/>
      <c r="AB8503"/>
      <c r="AC8503"/>
      <c r="AD8503"/>
      <c r="AE8503"/>
      <c r="AF8503"/>
      <c r="AG8503"/>
      <c r="AH8503"/>
      <c r="AI8503"/>
      <c r="AJ8503"/>
      <c r="AK8503"/>
      <c r="AL8503"/>
      <c r="AM8503"/>
      <c r="AN8503"/>
      <c r="AO8503"/>
      <c r="AP8503"/>
      <c r="AQ8503"/>
      <c r="AR8503"/>
      <c r="AS8503"/>
      <c r="AT8503"/>
      <c r="AU8503"/>
      <c r="AV8503"/>
      <c r="AW8503"/>
      <c r="AX8503"/>
      <c r="AY8503"/>
      <c r="AZ8503"/>
      <c r="BA8503"/>
      <c r="BB8503"/>
      <c r="BC8503"/>
      <c r="BD8503"/>
      <c r="BE8503"/>
      <c r="BF8503"/>
      <c r="BG8503"/>
      <c r="BH8503"/>
      <c r="BI8503"/>
      <c r="BJ8503"/>
      <c r="BK8503"/>
      <c r="BL8503"/>
      <c r="BM8503"/>
      <c r="BN8503"/>
      <c r="BO8503"/>
      <c r="BP8503"/>
      <c r="BQ8503"/>
      <c r="BR8503"/>
      <c r="BS8503"/>
      <c r="BT8503"/>
      <c r="BU8503"/>
      <c r="BV8503"/>
      <c r="BW8503"/>
      <c r="BX8503"/>
      <c r="BY8503"/>
      <c r="BZ8503"/>
      <c r="CA8503"/>
      <c r="CB8503"/>
      <c r="CC8503"/>
      <c r="CD8503"/>
      <c r="CE8503"/>
      <c r="CF8503"/>
      <c r="CG8503"/>
      <c r="CH8503"/>
      <c r="CI8503"/>
      <c r="CJ8503"/>
      <c r="CK8503"/>
      <c r="CL8503"/>
      <c r="CM8503"/>
      <c r="CN8503"/>
      <c r="CO8503"/>
      <c r="CP8503"/>
      <c r="CQ8503"/>
      <c r="CR8503"/>
      <c r="CS8503"/>
      <c r="CT8503"/>
      <c r="CU8503"/>
      <c r="CV8503"/>
    </row>
    <row r="8504" spans="10:100" x14ac:dyDescent="0.25">
      <c r="J8504"/>
      <c r="K8504"/>
      <c r="L8504"/>
      <c r="M8504"/>
      <c r="N8504"/>
      <c r="O8504"/>
      <c r="P8504"/>
      <c r="Q8504"/>
      <c r="R8504"/>
      <c r="S8504"/>
      <c r="T8504"/>
      <c r="U8504"/>
      <c r="V8504"/>
      <c r="W8504"/>
      <c r="X8504"/>
      <c r="Y8504"/>
      <c r="Z8504"/>
      <c r="AA8504"/>
      <c r="AB8504"/>
      <c r="AC8504"/>
      <c r="AD8504"/>
      <c r="AE8504"/>
      <c r="AF8504"/>
      <c r="AG8504"/>
      <c r="AH8504"/>
      <c r="AI8504"/>
      <c r="AJ8504"/>
      <c r="AK8504"/>
      <c r="AL8504"/>
      <c r="AM8504"/>
      <c r="AN8504"/>
      <c r="AO8504"/>
      <c r="AP8504"/>
      <c r="AQ8504"/>
      <c r="AR8504"/>
      <c r="AS8504"/>
      <c r="AT8504"/>
      <c r="AU8504"/>
      <c r="AV8504"/>
      <c r="AW8504"/>
      <c r="AX8504"/>
      <c r="AY8504"/>
      <c r="AZ8504"/>
      <c r="BA8504"/>
      <c r="BB8504"/>
      <c r="BC8504"/>
      <c r="BD8504"/>
      <c r="BE8504"/>
      <c r="BF8504"/>
      <c r="BG8504"/>
      <c r="BH8504"/>
      <c r="BI8504"/>
      <c r="BJ8504"/>
      <c r="BK8504"/>
      <c r="BL8504"/>
      <c r="BM8504"/>
      <c r="BN8504"/>
      <c r="BO8504"/>
      <c r="BP8504"/>
      <c r="BQ8504"/>
      <c r="BR8504"/>
      <c r="BS8504"/>
      <c r="BT8504"/>
      <c r="BU8504"/>
      <c r="BV8504"/>
      <c r="BW8504"/>
      <c r="BX8504"/>
      <c r="BY8504"/>
      <c r="BZ8504"/>
      <c r="CA8504"/>
      <c r="CB8504"/>
      <c r="CC8504"/>
      <c r="CD8504"/>
      <c r="CE8504"/>
      <c r="CF8504"/>
      <c r="CG8504"/>
      <c r="CH8504"/>
      <c r="CI8504"/>
      <c r="CJ8504"/>
      <c r="CK8504"/>
      <c r="CL8504"/>
      <c r="CM8504"/>
      <c r="CN8504"/>
      <c r="CO8504"/>
      <c r="CP8504"/>
      <c r="CQ8504"/>
      <c r="CR8504"/>
      <c r="CS8504"/>
      <c r="CT8504"/>
      <c r="CU8504"/>
      <c r="CV8504"/>
    </row>
    <row r="8505" spans="10:100" x14ac:dyDescent="0.25">
      <c r="J8505"/>
      <c r="K8505"/>
      <c r="L8505"/>
      <c r="M8505"/>
      <c r="N8505"/>
      <c r="O8505"/>
      <c r="P8505"/>
      <c r="Q8505"/>
      <c r="R8505"/>
      <c r="S8505"/>
      <c r="T8505"/>
      <c r="U8505"/>
      <c r="V8505"/>
      <c r="W8505"/>
      <c r="X8505"/>
      <c r="Y8505"/>
      <c r="Z8505"/>
      <c r="AA8505"/>
      <c r="AB8505"/>
      <c r="AC8505"/>
      <c r="AD8505"/>
      <c r="AE8505"/>
      <c r="AF8505"/>
      <c r="AG8505"/>
      <c r="AH8505"/>
      <c r="AI8505"/>
      <c r="AJ8505"/>
      <c r="AK8505"/>
      <c r="AL8505"/>
      <c r="AM8505"/>
      <c r="AN8505"/>
      <c r="AO8505"/>
      <c r="AP8505"/>
      <c r="AQ8505"/>
      <c r="AR8505"/>
      <c r="AS8505"/>
      <c r="AT8505"/>
      <c r="AU8505"/>
      <c r="AV8505"/>
      <c r="AW8505"/>
      <c r="AX8505"/>
      <c r="AY8505"/>
      <c r="AZ8505"/>
      <c r="BA8505"/>
      <c r="BB8505"/>
      <c r="BC8505"/>
      <c r="BD8505"/>
      <c r="BE8505"/>
      <c r="BF8505"/>
      <c r="BG8505"/>
      <c r="BH8505"/>
      <c r="BI8505"/>
      <c r="BJ8505"/>
      <c r="BK8505"/>
      <c r="BL8505"/>
      <c r="BM8505"/>
      <c r="BN8505"/>
      <c r="BO8505"/>
      <c r="BP8505"/>
      <c r="BQ8505"/>
      <c r="BR8505"/>
      <c r="BS8505"/>
      <c r="BT8505"/>
      <c r="BU8505"/>
      <c r="BV8505"/>
      <c r="BW8505"/>
      <c r="BX8505"/>
      <c r="BY8505"/>
      <c r="BZ8505"/>
      <c r="CA8505"/>
      <c r="CB8505"/>
      <c r="CC8505"/>
      <c r="CD8505"/>
      <c r="CE8505"/>
      <c r="CF8505"/>
      <c r="CG8505"/>
      <c r="CH8505"/>
      <c r="CI8505"/>
      <c r="CJ8505"/>
      <c r="CK8505"/>
      <c r="CL8505"/>
      <c r="CM8505"/>
      <c r="CN8505"/>
      <c r="CO8505"/>
      <c r="CP8505"/>
      <c r="CQ8505"/>
      <c r="CR8505"/>
      <c r="CS8505"/>
      <c r="CT8505"/>
      <c r="CU8505"/>
      <c r="CV8505"/>
    </row>
    <row r="8506" spans="10:100" x14ac:dyDescent="0.25">
      <c r="J8506"/>
      <c r="K8506"/>
      <c r="L8506"/>
      <c r="M8506"/>
      <c r="N8506"/>
      <c r="O8506"/>
      <c r="P8506"/>
      <c r="Q8506"/>
      <c r="R8506"/>
      <c r="S8506"/>
      <c r="T8506"/>
      <c r="U8506"/>
      <c r="V8506"/>
      <c r="W8506"/>
      <c r="X8506"/>
      <c r="Y8506"/>
      <c r="Z8506"/>
      <c r="AA8506"/>
      <c r="AB8506"/>
      <c r="AC8506"/>
      <c r="AD8506"/>
      <c r="AE8506"/>
      <c r="AF8506"/>
      <c r="AG8506"/>
      <c r="AH8506"/>
      <c r="AI8506"/>
      <c r="AJ8506"/>
      <c r="AK8506"/>
      <c r="AL8506"/>
      <c r="AM8506"/>
      <c r="AN8506"/>
      <c r="AO8506"/>
      <c r="AP8506"/>
      <c r="AQ8506"/>
      <c r="AR8506"/>
      <c r="AS8506"/>
      <c r="AT8506"/>
      <c r="AU8506"/>
      <c r="AV8506"/>
      <c r="AW8506"/>
      <c r="AX8506"/>
      <c r="AY8506"/>
      <c r="AZ8506"/>
      <c r="BA8506"/>
      <c r="BB8506"/>
      <c r="BC8506"/>
      <c r="BD8506"/>
      <c r="BE8506"/>
      <c r="BF8506"/>
      <c r="BG8506"/>
      <c r="BH8506"/>
      <c r="BI8506"/>
      <c r="BJ8506"/>
      <c r="BK8506"/>
      <c r="BL8506"/>
      <c r="BM8506"/>
      <c r="BN8506"/>
      <c r="BO8506"/>
      <c r="BP8506"/>
      <c r="BQ8506"/>
      <c r="BR8506"/>
      <c r="BS8506"/>
      <c r="BT8506"/>
      <c r="BU8506"/>
      <c r="BV8506"/>
      <c r="BW8506"/>
      <c r="BX8506"/>
      <c r="BY8506"/>
      <c r="BZ8506"/>
      <c r="CA8506"/>
      <c r="CB8506"/>
      <c r="CC8506"/>
      <c r="CD8506"/>
      <c r="CE8506"/>
      <c r="CF8506"/>
      <c r="CG8506"/>
      <c r="CH8506"/>
      <c r="CI8506"/>
      <c r="CJ8506"/>
      <c r="CK8506"/>
      <c r="CL8506"/>
      <c r="CM8506"/>
      <c r="CN8506"/>
      <c r="CO8506"/>
      <c r="CP8506"/>
      <c r="CQ8506"/>
      <c r="CR8506"/>
      <c r="CS8506"/>
      <c r="CT8506"/>
      <c r="CU8506"/>
      <c r="CV8506"/>
    </row>
    <row r="8507" spans="10:100" x14ac:dyDescent="0.25">
      <c r="J8507"/>
      <c r="K8507"/>
      <c r="L8507"/>
      <c r="M8507"/>
      <c r="N8507"/>
      <c r="O8507"/>
      <c r="P8507"/>
      <c r="Q8507"/>
      <c r="R8507"/>
      <c r="S8507"/>
      <c r="T8507"/>
      <c r="U8507"/>
      <c r="V8507"/>
      <c r="W8507"/>
      <c r="X8507"/>
      <c r="Y8507"/>
      <c r="Z8507"/>
      <c r="AA8507"/>
      <c r="AB8507"/>
      <c r="AC8507"/>
      <c r="AD8507"/>
      <c r="AE8507"/>
      <c r="AF8507"/>
      <c r="AG8507"/>
      <c r="AH8507"/>
      <c r="AI8507"/>
      <c r="AJ8507"/>
      <c r="AK8507"/>
      <c r="AL8507"/>
      <c r="AM8507"/>
      <c r="AN8507"/>
      <c r="AO8507"/>
      <c r="AP8507"/>
      <c r="AQ8507"/>
      <c r="AR8507"/>
      <c r="AS8507"/>
      <c r="AT8507"/>
      <c r="AU8507"/>
      <c r="AV8507"/>
      <c r="AW8507"/>
      <c r="AX8507"/>
      <c r="AY8507"/>
      <c r="AZ8507"/>
      <c r="BA8507"/>
      <c r="BB8507"/>
      <c r="BC8507"/>
      <c r="BD8507"/>
      <c r="BE8507"/>
      <c r="BF8507"/>
      <c r="BG8507"/>
      <c r="BH8507"/>
      <c r="BI8507"/>
      <c r="BJ8507"/>
      <c r="BK8507"/>
      <c r="BL8507"/>
      <c r="BM8507"/>
      <c r="BN8507"/>
      <c r="BO8507"/>
      <c r="BP8507"/>
      <c r="BQ8507"/>
      <c r="BR8507"/>
      <c r="BS8507"/>
      <c r="BT8507"/>
      <c r="BU8507"/>
      <c r="BV8507"/>
      <c r="BW8507"/>
      <c r="BX8507"/>
      <c r="BY8507"/>
      <c r="BZ8507"/>
      <c r="CA8507"/>
      <c r="CB8507"/>
      <c r="CC8507"/>
      <c r="CD8507"/>
      <c r="CE8507"/>
      <c r="CF8507"/>
      <c r="CG8507"/>
      <c r="CH8507"/>
      <c r="CI8507"/>
      <c r="CJ8507"/>
      <c r="CK8507"/>
      <c r="CL8507"/>
      <c r="CM8507"/>
      <c r="CN8507"/>
      <c r="CO8507"/>
      <c r="CP8507"/>
      <c r="CQ8507"/>
      <c r="CR8507"/>
      <c r="CS8507"/>
      <c r="CT8507"/>
      <c r="CU8507"/>
      <c r="CV8507"/>
    </row>
    <row r="8508" spans="10:100" x14ac:dyDescent="0.25">
      <c r="J8508"/>
      <c r="K8508"/>
      <c r="L8508"/>
      <c r="M8508"/>
      <c r="N8508"/>
      <c r="O8508"/>
      <c r="P8508"/>
      <c r="Q8508"/>
      <c r="R8508"/>
      <c r="S8508"/>
      <c r="T8508"/>
      <c r="U8508"/>
      <c r="V8508"/>
      <c r="W8508"/>
      <c r="X8508"/>
      <c r="Y8508"/>
      <c r="Z8508"/>
      <c r="AA8508"/>
      <c r="AB8508"/>
      <c r="AC8508"/>
      <c r="AD8508"/>
      <c r="AE8508"/>
      <c r="AF8508"/>
      <c r="AG8508"/>
      <c r="AH8508"/>
      <c r="AI8508"/>
      <c r="AJ8508"/>
      <c r="AK8508"/>
      <c r="AL8508"/>
      <c r="AM8508"/>
      <c r="AN8508"/>
      <c r="AO8508"/>
      <c r="AP8508"/>
      <c r="AQ8508"/>
      <c r="AR8508"/>
      <c r="AS8508"/>
      <c r="AT8508"/>
      <c r="AU8508"/>
      <c r="AV8508"/>
      <c r="AW8508"/>
      <c r="AX8508"/>
      <c r="AY8508"/>
      <c r="AZ8508"/>
      <c r="BA8508"/>
      <c r="BB8508"/>
      <c r="BC8508"/>
      <c r="BD8508"/>
      <c r="BE8508"/>
      <c r="BF8508"/>
      <c r="BG8508"/>
      <c r="BH8508"/>
      <c r="BI8508"/>
      <c r="BJ8508"/>
      <c r="BK8508"/>
      <c r="BL8508"/>
      <c r="BM8508"/>
      <c r="BN8508"/>
      <c r="BO8508"/>
      <c r="BP8508"/>
      <c r="BQ8508"/>
      <c r="BR8508"/>
      <c r="BS8508"/>
      <c r="BT8508"/>
      <c r="BU8508"/>
      <c r="BV8508"/>
      <c r="BW8508"/>
      <c r="BX8508"/>
      <c r="BY8508"/>
      <c r="BZ8508"/>
      <c r="CA8508"/>
      <c r="CB8508"/>
      <c r="CC8508"/>
      <c r="CD8508"/>
      <c r="CE8508"/>
      <c r="CF8508"/>
      <c r="CG8508"/>
      <c r="CH8508"/>
      <c r="CI8508"/>
      <c r="CJ8508"/>
      <c r="CK8508"/>
      <c r="CL8508"/>
      <c r="CM8508"/>
      <c r="CN8508"/>
      <c r="CO8508"/>
      <c r="CP8508"/>
      <c r="CQ8508"/>
      <c r="CR8508"/>
      <c r="CS8508"/>
      <c r="CT8508"/>
      <c r="CU8508"/>
      <c r="CV8508"/>
    </row>
    <row r="8509" spans="10:100" x14ac:dyDescent="0.25">
      <c r="J8509"/>
      <c r="K8509"/>
      <c r="L8509"/>
      <c r="M8509"/>
      <c r="N8509"/>
      <c r="O8509"/>
      <c r="P8509"/>
      <c r="Q8509"/>
      <c r="R8509"/>
      <c r="S8509"/>
      <c r="T8509"/>
      <c r="U8509"/>
      <c r="V8509"/>
      <c r="W8509"/>
      <c r="X8509"/>
      <c r="Y8509"/>
      <c r="Z8509"/>
      <c r="AA8509"/>
      <c r="AB8509"/>
      <c r="AC8509"/>
      <c r="AD8509"/>
      <c r="AE8509"/>
      <c r="AF8509"/>
      <c r="AG8509"/>
      <c r="AH8509"/>
      <c r="AI8509"/>
      <c r="AJ8509"/>
      <c r="AK8509"/>
      <c r="AL8509"/>
      <c r="AM8509"/>
      <c r="AN8509"/>
      <c r="AO8509"/>
      <c r="AP8509"/>
      <c r="AQ8509"/>
      <c r="AR8509"/>
      <c r="AS8509"/>
      <c r="AT8509"/>
      <c r="AU8509"/>
      <c r="AV8509"/>
      <c r="AW8509"/>
      <c r="AX8509"/>
      <c r="AY8509"/>
      <c r="AZ8509"/>
      <c r="BA8509"/>
      <c r="BB8509"/>
      <c r="BC8509"/>
      <c r="BD8509"/>
      <c r="BE8509"/>
      <c r="BF8509"/>
      <c r="BG8509"/>
      <c r="BH8509"/>
      <c r="BI8509"/>
      <c r="BJ8509"/>
      <c r="BK8509"/>
      <c r="BL8509"/>
      <c r="BM8509"/>
      <c r="BN8509"/>
      <c r="BO8509"/>
      <c r="BP8509"/>
      <c r="BQ8509"/>
      <c r="BR8509"/>
      <c r="BS8509"/>
      <c r="BT8509"/>
      <c r="BU8509"/>
      <c r="BV8509"/>
      <c r="BW8509"/>
      <c r="BX8509"/>
      <c r="BY8509"/>
      <c r="BZ8509"/>
      <c r="CA8509"/>
      <c r="CB8509"/>
      <c r="CC8509"/>
      <c r="CD8509"/>
      <c r="CE8509"/>
      <c r="CF8509"/>
      <c r="CG8509"/>
      <c r="CH8509"/>
      <c r="CI8509"/>
      <c r="CJ8509"/>
      <c r="CK8509"/>
      <c r="CL8509"/>
      <c r="CM8509"/>
      <c r="CN8509"/>
      <c r="CO8509"/>
      <c r="CP8509"/>
      <c r="CQ8509"/>
      <c r="CR8509"/>
      <c r="CS8509"/>
      <c r="CT8509"/>
      <c r="CU8509"/>
      <c r="CV8509"/>
    </row>
    <row r="8510" spans="10:100" x14ac:dyDescent="0.25">
      <c r="J8510"/>
      <c r="K8510"/>
      <c r="L8510"/>
      <c r="M8510"/>
      <c r="N8510"/>
      <c r="O8510"/>
      <c r="P8510"/>
      <c r="Q8510"/>
      <c r="R8510"/>
      <c r="S8510"/>
      <c r="T8510"/>
      <c r="U8510"/>
      <c r="V8510"/>
      <c r="W8510"/>
      <c r="X8510"/>
      <c r="Y8510"/>
      <c r="Z8510"/>
      <c r="AA8510"/>
      <c r="AB8510"/>
      <c r="AC8510"/>
      <c r="AD8510"/>
      <c r="AE8510"/>
      <c r="AF8510"/>
      <c r="AG8510"/>
      <c r="AH8510"/>
      <c r="AI8510"/>
      <c r="AJ8510"/>
      <c r="AK8510"/>
      <c r="AL8510"/>
      <c r="AM8510"/>
      <c r="AN8510"/>
      <c r="AO8510"/>
      <c r="AP8510"/>
      <c r="AQ8510"/>
      <c r="AR8510"/>
      <c r="AS8510"/>
      <c r="AT8510"/>
      <c r="AU8510"/>
      <c r="AV8510"/>
      <c r="AW8510"/>
      <c r="AX8510"/>
      <c r="AY8510"/>
      <c r="AZ8510"/>
      <c r="BA8510"/>
      <c r="BB8510"/>
      <c r="BC8510"/>
      <c r="BD8510"/>
      <c r="BE8510"/>
      <c r="BF8510"/>
      <c r="BG8510"/>
      <c r="BH8510"/>
      <c r="BI8510"/>
      <c r="BJ8510"/>
      <c r="BK8510"/>
      <c r="BL8510"/>
      <c r="BM8510"/>
      <c r="BN8510"/>
      <c r="BO8510"/>
      <c r="BP8510"/>
      <c r="BQ8510"/>
      <c r="BR8510"/>
      <c r="BS8510"/>
      <c r="BT8510"/>
      <c r="BU8510"/>
      <c r="BV8510"/>
      <c r="BW8510"/>
      <c r="BX8510"/>
      <c r="BY8510"/>
      <c r="BZ8510"/>
      <c r="CA8510"/>
      <c r="CB8510"/>
      <c r="CC8510"/>
      <c r="CD8510"/>
      <c r="CE8510"/>
      <c r="CF8510"/>
      <c r="CG8510"/>
      <c r="CH8510"/>
      <c r="CI8510"/>
      <c r="CJ8510"/>
      <c r="CK8510"/>
      <c r="CL8510"/>
      <c r="CM8510"/>
      <c r="CN8510"/>
      <c r="CO8510"/>
      <c r="CP8510"/>
      <c r="CQ8510"/>
      <c r="CR8510"/>
      <c r="CS8510"/>
      <c r="CT8510"/>
      <c r="CU8510"/>
      <c r="CV8510"/>
    </row>
    <row r="8511" spans="10:100" x14ac:dyDescent="0.25">
      <c r="J8511"/>
      <c r="K8511"/>
      <c r="L8511"/>
      <c r="M8511"/>
      <c r="N8511"/>
      <c r="O8511"/>
      <c r="P8511"/>
      <c r="Q8511"/>
      <c r="R8511"/>
      <c r="S8511"/>
      <c r="T8511"/>
      <c r="U8511"/>
      <c r="V8511"/>
      <c r="W8511"/>
      <c r="X8511"/>
      <c r="Y8511"/>
      <c r="Z8511"/>
      <c r="AA8511"/>
      <c r="AB8511"/>
      <c r="AC8511"/>
      <c r="AD8511"/>
      <c r="AE8511"/>
      <c r="AF8511"/>
      <c r="AG8511"/>
      <c r="AH8511"/>
      <c r="AI8511"/>
      <c r="AJ8511"/>
      <c r="AK8511"/>
      <c r="AL8511"/>
      <c r="AM8511"/>
      <c r="AN8511"/>
      <c r="AO8511"/>
      <c r="AP8511"/>
      <c r="AQ8511"/>
      <c r="AR8511"/>
      <c r="AS8511"/>
      <c r="AT8511"/>
      <c r="AU8511"/>
      <c r="AV8511"/>
      <c r="AW8511"/>
      <c r="AX8511"/>
      <c r="AY8511"/>
      <c r="AZ8511"/>
      <c r="BA8511"/>
      <c r="BB8511"/>
      <c r="BC8511"/>
      <c r="BD8511"/>
      <c r="BE8511"/>
      <c r="BF8511"/>
      <c r="BG8511"/>
      <c r="BH8511"/>
      <c r="BI8511"/>
      <c r="BJ8511"/>
      <c r="BK8511"/>
      <c r="BL8511"/>
      <c r="BM8511"/>
      <c r="BN8511"/>
      <c r="BO8511"/>
      <c r="BP8511"/>
      <c r="BQ8511"/>
      <c r="BR8511"/>
      <c r="BS8511"/>
      <c r="BT8511"/>
      <c r="BU8511"/>
      <c r="BV8511"/>
      <c r="BW8511"/>
      <c r="BX8511"/>
      <c r="BY8511"/>
      <c r="BZ8511"/>
      <c r="CA8511"/>
      <c r="CB8511"/>
      <c r="CC8511"/>
      <c r="CD8511"/>
      <c r="CE8511"/>
      <c r="CF8511"/>
      <c r="CG8511"/>
      <c r="CH8511"/>
      <c r="CI8511"/>
      <c r="CJ8511"/>
      <c r="CK8511"/>
      <c r="CL8511"/>
      <c r="CM8511"/>
      <c r="CN8511"/>
      <c r="CO8511"/>
      <c r="CP8511"/>
      <c r="CQ8511"/>
      <c r="CR8511"/>
      <c r="CS8511"/>
      <c r="CT8511"/>
      <c r="CU8511"/>
      <c r="CV8511"/>
    </row>
    <row r="8512" spans="10:100" x14ac:dyDescent="0.25">
      <c r="J8512"/>
      <c r="K8512"/>
      <c r="L8512"/>
      <c r="M8512"/>
      <c r="N8512"/>
      <c r="O8512"/>
      <c r="P8512"/>
      <c r="Q8512"/>
      <c r="R8512"/>
      <c r="S8512"/>
      <c r="T8512"/>
      <c r="U8512"/>
      <c r="V8512"/>
      <c r="W8512"/>
      <c r="X8512"/>
      <c r="Y8512"/>
      <c r="Z8512"/>
      <c r="AA8512"/>
      <c r="AB8512"/>
      <c r="AC8512"/>
      <c r="AD8512"/>
      <c r="AE8512"/>
      <c r="AF8512"/>
      <c r="AG8512"/>
      <c r="AH8512"/>
      <c r="AI8512"/>
      <c r="AJ8512"/>
      <c r="AK8512"/>
      <c r="AL8512"/>
      <c r="AM8512"/>
      <c r="AN8512"/>
      <c r="AO8512"/>
      <c r="AP8512"/>
      <c r="AQ8512"/>
      <c r="AR8512"/>
      <c r="AS8512"/>
      <c r="AT8512"/>
      <c r="AU8512"/>
      <c r="AV8512"/>
      <c r="AW8512"/>
      <c r="AX8512"/>
      <c r="AY8512"/>
      <c r="AZ8512"/>
      <c r="BA8512"/>
      <c r="BB8512"/>
      <c r="BC8512"/>
      <c r="BD8512"/>
      <c r="BE8512"/>
      <c r="BF8512"/>
      <c r="BG8512"/>
      <c r="BH8512"/>
      <c r="BI8512"/>
      <c r="BJ8512"/>
      <c r="BK8512"/>
      <c r="BL8512"/>
      <c r="BM8512"/>
      <c r="BN8512"/>
      <c r="BO8512"/>
      <c r="BP8512"/>
      <c r="BQ8512"/>
      <c r="BR8512"/>
      <c r="BS8512"/>
      <c r="BT8512"/>
      <c r="BU8512"/>
      <c r="BV8512"/>
      <c r="BW8512"/>
      <c r="BX8512"/>
      <c r="BY8512"/>
      <c r="BZ8512"/>
      <c r="CA8512"/>
      <c r="CB8512"/>
      <c r="CC8512"/>
      <c r="CD8512"/>
      <c r="CE8512"/>
      <c r="CF8512"/>
      <c r="CG8512"/>
      <c r="CH8512"/>
      <c r="CI8512"/>
      <c r="CJ8512"/>
      <c r="CK8512"/>
      <c r="CL8512"/>
      <c r="CM8512"/>
      <c r="CN8512"/>
      <c r="CO8512"/>
      <c r="CP8512"/>
      <c r="CQ8512"/>
      <c r="CR8512"/>
      <c r="CS8512"/>
      <c r="CT8512"/>
      <c r="CU8512"/>
      <c r="CV8512"/>
    </row>
    <row r="8513" spans="10:100" x14ac:dyDescent="0.25">
      <c r="J8513"/>
      <c r="K8513"/>
      <c r="L8513"/>
      <c r="M8513"/>
      <c r="N8513"/>
      <c r="O8513"/>
      <c r="P8513"/>
      <c r="Q8513"/>
      <c r="R8513"/>
      <c r="S8513"/>
      <c r="T8513"/>
      <c r="U8513"/>
      <c r="V8513"/>
      <c r="W8513"/>
      <c r="X8513"/>
      <c r="Y8513"/>
      <c r="Z8513"/>
      <c r="AA8513"/>
      <c r="AB8513"/>
      <c r="AC8513"/>
      <c r="AD8513"/>
      <c r="AE8513"/>
      <c r="AF8513"/>
      <c r="AG8513"/>
      <c r="AH8513"/>
      <c r="AI8513"/>
      <c r="AJ8513"/>
      <c r="AK8513"/>
      <c r="AL8513"/>
      <c r="AM8513"/>
      <c r="AN8513"/>
      <c r="AO8513"/>
      <c r="AP8513"/>
      <c r="AQ8513"/>
      <c r="AR8513"/>
      <c r="AS8513"/>
      <c r="AT8513"/>
      <c r="AU8513"/>
      <c r="AV8513"/>
      <c r="AW8513"/>
      <c r="AX8513"/>
      <c r="AY8513"/>
      <c r="AZ8513"/>
      <c r="BA8513"/>
      <c r="BB8513"/>
      <c r="BC8513"/>
      <c r="BD8513"/>
      <c r="BE8513"/>
      <c r="BF8513"/>
      <c r="BG8513"/>
      <c r="BH8513"/>
      <c r="BI8513"/>
      <c r="BJ8513"/>
      <c r="BK8513"/>
      <c r="BL8513"/>
      <c r="BM8513"/>
      <c r="BN8513"/>
      <c r="BO8513"/>
      <c r="BP8513"/>
      <c r="BQ8513"/>
      <c r="BR8513"/>
      <c r="BS8513"/>
      <c r="BT8513"/>
      <c r="BU8513"/>
      <c r="BV8513"/>
      <c r="BW8513"/>
      <c r="BX8513"/>
      <c r="BY8513"/>
      <c r="BZ8513"/>
      <c r="CA8513"/>
      <c r="CB8513"/>
      <c r="CC8513"/>
      <c r="CD8513"/>
      <c r="CE8513"/>
      <c r="CF8513"/>
      <c r="CG8513"/>
      <c r="CH8513"/>
      <c r="CI8513"/>
      <c r="CJ8513"/>
      <c r="CK8513"/>
      <c r="CL8513"/>
      <c r="CM8513"/>
      <c r="CN8513"/>
      <c r="CO8513"/>
      <c r="CP8513"/>
      <c r="CQ8513"/>
      <c r="CR8513"/>
      <c r="CS8513"/>
      <c r="CT8513"/>
      <c r="CU8513"/>
      <c r="CV8513"/>
    </row>
    <row r="8514" spans="10:100" x14ac:dyDescent="0.25">
      <c r="J8514"/>
      <c r="K8514"/>
      <c r="L8514"/>
      <c r="M8514"/>
      <c r="N8514"/>
      <c r="O8514"/>
      <c r="P8514"/>
      <c r="Q8514"/>
      <c r="R8514"/>
      <c r="S8514"/>
      <c r="T8514"/>
      <c r="U8514"/>
      <c r="V8514"/>
      <c r="W8514"/>
      <c r="X8514"/>
      <c r="Y8514"/>
      <c r="Z8514"/>
      <c r="AA8514"/>
      <c r="AB8514"/>
      <c r="AC8514"/>
      <c r="AD8514"/>
      <c r="AE8514"/>
      <c r="AF8514"/>
      <c r="AG8514"/>
      <c r="AH8514"/>
      <c r="AI8514"/>
      <c r="AJ8514"/>
      <c r="AK8514"/>
      <c r="AL8514"/>
      <c r="AM8514"/>
      <c r="AN8514"/>
      <c r="AO8514"/>
      <c r="AP8514"/>
      <c r="AQ8514"/>
      <c r="AR8514"/>
      <c r="AS8514"/>
      <c r="AT8514"/>
      <c r="AU8514"/>
      <c r="AV8514"/>
      <c r="AW8514"/>
      <c r="AX8514"/>
      <c r="AY8514"/>
      <c r="AZ8514"/>
      <c r="BA8514"/>
      <c r="BB8514"/>
      <c r="BC8514"/>
      <c r="BD8514"/>
      <c r="BE8514"/>
      <c r="BF8514"/>
      <c r="BG8514"/>
      <c r="BH8514"/>
      <c r="BI8514"/>
      <c r="BJ8514"/>
      <c r="BK8514"/>
      <c r="BL8514"/>
      <c r="BM8514"/>
      <c r="BN8514"/>
      <c r="BO8514"/>
      <c r="BP8514"/>
      <c r="BQ8514"/>
      <c r="BR8514"/>
      <c r="BS8514"/>
      <c r="BT8514"/>
      <c r="BU8514"/>
      <c r="BV8514"/>
      <c r="BW8514"/>
      <c r="BX8514"/>
      <c r="BY8514"/>
      <c r="BZ8514"/>
      <c r="CA8514"/>
      <c r="CB8514"/>
      <c r="CC8514"/>
      <c r="CD8514"/>
      <c r="CE8514"/>
      <c r="CF8514"/>
      <c r="CG8514"/>
      <c r="CH8514"/>
      <c r="CI8514"/>
      <c r="CJ8514"/>
      <c r="CK8514"/>
      <c r="CL8514"/>
      <c r="CM8514"/>
      <c r="CN8514"/>
      <c r="CO8514"/>
      <c r="CP8514"/>
      <c r="CQ8514"/>
      <c r="CR8514"/>
      <c r="CS8514"/>
      <c r="CT8514"/>
      <c r="CU8514"/>
      <c r="CV8514"/>
    </row>
    <row r="8515" spans="10:100" x14ac:dyDescent="0.25">
      <c r="J8515"/>
      <c r="K8515"/>
      <c r="L8515"/>
      <c r="M8515"/>
      <c r="N8515"/>
      <c r="O8515"/>
      <c r="P8515"/>
      <c r="Q8515"/>
      <c r="R8515"/>
      <c r="S8515"/>
      <c r="T8515"/>
      <c r="U8515"/>
      <c r="V8515"/>
      <c r="W8515"/>
      <c r="X8515"/>
      <c r="Y8515"/>
      <c r="Z8515"/>
      <c r="AA8515"/>
      <c r="AB8515"/>
      <c r="AC8515"/>
      <c r="AD8515"/>
      <c r="AE8515"/>
      <c r="AF8515"/>
      <c r="AG8515"/>
      <c r="AH8515"/>
      <c r="AI8515"/>
      <c r="AJ8515"/>
      <c r="AK8515"/>
      <c r="AL8515"/>
      <c r="AM8515"/>
      <c r="AN8515"/>
      <c r="AO8515"/>
      <c r="AP8515"/>
      <c r="AQ8515"/>
      <c r="AR8515"/>
      <c r="AS8515"/>
      <c r="AT8515"/>
      <c r="AU8515"/>
      <c r="AV8515"/>
      <c r="AW8515"/>
      <c r="AX8515"/>
      <c r="AY8515"/>
      <c r="AZ8515"/>
      <c r="BA8515"/>
      <c r="BB8515"/>
      <c r="BC8515"/>
      <c r="BD8515"/>
      <c r="BE8515"/>
      <c r="BF8515"/>
      <c r="BG8515"/>
      <c r="BH8515"/>
      <c r="BI8515"/>
      <c r="BJ8515"/>
      <c r="BK8515"/>
      <c r="BL8515"/>
      <c r="BM8515"/>
      <c r="BN8515"/>
      <c r="BO8515"/>
      <c r="BP8515"/>
      <c r="BQ8515"/>
      <c r="BR8515"/>
      <c r="BS8515"/>
      <c r="BT8515"/>
      <c r="BU8515"/>
      <c r="BV8515"/>
      <c r="BW8515"/>
      <c r="BX8515"/>
      <c r="BY8515"/>
      <c r="BZ8515"/>
      <c r="CA8515"/>
      <c r="CB8515"/>
      <c r="CC8515"/>
      <c r="CD8515"/>
      <c r="CE8515"/>
      <c r="CF8515"/>
      <c r="CG8515"/>
      <c r="CH8515"/>
      <c r="CI8515"/>
      <c r="CJ8515"/>
      <c r="CK8515"/>
      <c r="CL8515"/>
      <c r="CM8515"/>
      <c r="CN8515"/>
      <c r="CO8515"/>
      <c r="CP8515"/>
      <c r="CQ8515"/>
      <c r="CR8515"/>
      <c r="CS8515"/>
      <c r="CT8515"/>
      <c r="CU8515"/>
      <c r="CV8515"/>
    </row>
    <row r="8516" spans="10:100" x14ac:dyDescent="0.25">
      <c r="J8516"/>
      <c r="K8516"/>
      <c r="L8516"/>
      <c r="M8516"/>
      <c r="N8516"/>
      <c r="O8516"/>
      <c r="P8516"/>
      <c r="Q8516"/>
      <c r="R8516"/>
      <c r="S8516"/>
      <c r="T8516"/>
      <c r="U8516"/>
      <c r="V8516"/>
      <c r="W8516"/>
      <c r="X8516"/>
      <c r="Y8516"/>
      <c r="Z8516"/>
      <c r="AA8516"/>
      <c r="AB8516"/>
      <c r="AC8516"/>
      <c r="AD8516"/>
      <c r="AE8516"/>
      <c r="AF8516"/>
      <c r="AG8516"/>
      <c r="AH8516"/>
      <c r="AI8516"/>
      <c r="AJ8516"/>
      <c r="AK8516"/>
      <c r="AL8516"/>
      <c r="AM8516"/>
      <c r="AN8516"/>
      <c r="AO8516"/>
      <c r="AP8516"/>
      <c r="AQ8516"/>
      <c r="AR8516"/>
      <c r="AS8516"/>
      <c r="AT8516"/>
      <c r="AU8516"/>
      <c r="AV8516"/>
      <c r="AW8516"/>
      <c r="AX8516"/>
      <c r="AY8516"/>
      <c r="AZ8516"/>
      <c r="BA8516"/>
      <c r="BB8516"/>
      <c r="BC8516"/>
      <c r="BD8516"/>
      <c r="BE8516"/>
      <c r="BF8516"/>
      <c r="BG8516"/>
      <c r="BH8516"/>
      <c r="BI8516"/>
      <c r="BJ8516"/>
      <c r="BK8516"/>
      <c r="BL8516"/>
      <c r="BM8516"/>
      <c r="BN8516"/>
      <c r="BO8516"/>
      <c r="BP8516"/>
      <c r="BQ8516"/>
      <c r="BR8516"/>
      <c r="BS8516"/>
      <c r="BT8516"/>
      <c r="BU8516"/>
      <c r="BV8516"/>
      <c r="BW8516"/>
      <c r="BX8516"/>
      <c r="BY8516"/>
      <c r="BZ8516"/>
      <c r="CA8516"/>
      <c r="CB8516"/>
      <c r="CC8516"/>
      <c r="CD8516"/>
      <c r="CE8516"/>
      <c r="CF8516"/>
      <c r="CG8516"/>
      <c r="CH8516"/>
      <c r="CI8516"/>
      <c r="CJ8516"/>
      <c r="CK8516"/>
      <c r="CL8516"/>
      <c r="CM8516"/>
      <c r="CN8516"/>
      <c r="CO8516"/>
      <c r="CP8516"/>
      <c r="CQ8516"/>
      <c r="CR8516"/>
      <c r="CS8516"/>
      <c r="CT8516"/>
      <c r="CU8516"/>
      <c r="CV8516"/>
    </row>
    <row r="8517" spans="10:100" x14ac:dyDescent="0.25">
      <c r="J8517"/>
      <c r="K8517"/>
      <c r="L8517"/>
      <c r="M8517"/>
      <c r="N8517"/>
      <c r="O8517"/>
      <c r="P8517"/>
      <c r="Q8517"/>
      <c r="R8517"/>
      <c r="S8517"/>
      <c r="T8517"/>
      <c r="U8517"/>
      <c r="V8517"/>
      <c r="W8517"/>
      <c r="X8517"/>
      <c r="Y8517"/>
      <c r="Z8517"/>
      <c r="AA8517"/>
      <c r="AB8517"/>
      <c r="AC8517"/>
      <c r="AD8517"/>
      <c r="AE8517"/>
      <c r="AF8517"/>
      <c r="AG8517"/>
      <c r="AH8517"/>
      <c r="AI8517"/>
      <c r="AJ8517"/>
      <c r="AK8517"/>
      <c r="AL8517"/>
      <c r="AM8517"/>
      <c r="AN8517"/>
      <c r="AO8517"/>
      <c r="AP8517"/>
      <c r="AQ8517"/>
      <c r="AR8517"/>
      <c r="AS8517"/>
      <c r="AT8517"/>
      <c r="AU8517"/>
      <c r="AV8517"/>
      <c r="AW8517"/>
      <c r="AX8517"/>
      <c r="AY8517"/>
      <c r="AZ8517"/>
      <c r="BA8517"/>
      <c r="BB8517"/>
      <c r="BC8517"/>
      <c r="BD8517"/>
      <c r="BE8517"/>
      <c r="BF8517"/>
      <c r="BG8517"/>
      <c r="BH8517"/>
      <c r="BI8517"/>
      <c r="BJ8517"/>
      <c r="BK8517"/>
      <c r="BL8517"/>
      <c r="BM8517"/>
      <c r="BN8517"/>
      <c r="BO8517"/>
      <c r="BP8517"/>
      <c r="BQ8517"/>
      <c r="BR8517"/>
      <c r="BS8517"/>
      <c r="BT8517"/>
      <c r="BU8517"/>
      <c r="BV8517"/>
      <c r="BW8517"/>
      <c r="BX8517"/>
      <c r="BY8517"/>
      <c r="BZ8517"/>
      <c r="CA8517"/>
      <c r="CB8517"/>
      <c r="CC8517"/>
      <c r="CD8517"/>
      <c r="CE8517"/>
      <c r="CF8517"/>
      <c r="CG8517"/>
      <c r="CH8517"/>
      <c r="CI8517"/>
      <c r="CJ8517"/>
      <c r="CK8517"/>
      <c r="CL8517"/>
      <c r="CM8517"/>
      <c r="CN8517"/>
      <c r="CO8517"/>
      <c r="CP8517"/>
      <c r="CQ8517"/>
      <c r="CR8517"/>
      <c r="CS8517"/>
      <c r="CT8517"/>
      <c r="CU8517"/>
      <c r="CV8517"/>
    </row>
    <row r="8518" spans="10:100" x14ac:dyDescent="0.25">
      <c r="J8518"/>
      <c r="K8518"/>
      <c r="L8518"/>
      <c r="M8518"/>
      <c r="N8518"/>
      <c r="O8518"/>
      <c r="P8518"/>
      <c r="Q8518"/>
      <c r="R8518"/>
      <c r="S8518"/>
      <c r="T8518"/>
      <c r="U8518"/>
      <c r="V8518"/>
      <c r="W8518"/>
      <c r="X8518"/>
      <c r="Y8518"/>
      <c r="Z8518"/>
      <c r="AA8518"/>
      <c r="AB8518"/>
      <c r="AC8518"/>
      <c r="AD8518"/>
      <c r="AE8518"/>
      <c r="AF8518"/>
      <c r="AG8518"/>
      <c r="AH8518"/>
      <c r="AI8518"/>
      <c r="AJ8518"/>
      <c r="AK8518"/>
      <c r="AL8518"/>
      <c r="AM8518"/>
      <c r="AN8518"/>
      <c r="AO8518"/>
      <c r="AP8518"/>
      <c r="AQ8518"/>
      <c r="AR8518"/>
      <c r="AS8518"/>
      <c r="AT8518"/>
      <c r="AU8518"/>
      <c r="AV8518"/>
      <c r="AW8518"/>
      <c r="AX8518"/>
      <c r="AY8518"/>
      <c r="AZ8518"/>
      <c r="BA8518"/>
      <c r="BB8518"/>
      <c r="BC8518"/>
      <c r="BD8518"/>
      <c r="BE8518"/>
      <c r="BF8518"/>
      <c r="BG8518"/>
      <c r="BH8518"/>
      <c r="BI8518"/>
      <c r="BJ8518"/>
      <c r="BK8518"/>
      <c r="BL8518"/>
      <c r="BM8518"/>
      <c r="BN8518"/>
      <c r="BO8518"/>
      <c r="BP8518"/>
      <c r="BQ8518"/>
      <c r="BR8518"/>
      <c r="BS8518"/>
      <c r="BT8518"/>
      <c r="BU8518"/>
      <c r="BV8518"/>
      <c r="BW8518"/>
      <c r="BX8518"/>
      <c r="BY8518"/>
      <c r="BZ8518"/>
      <c r="CA8518"/>
      <c r="CB8518"/>
      <c r="CC8518"/>
      <c r="CD8518"/>
      <c r="CE8518"/>
      <c r="CF8518"/>
      <c r="CG8518"/>
      <c r="CH8518"/>
      <c r="CI8518"/>
      <c r="CJ8518"/>
      <c r="CK8518"/>
      <c r="CL8518"/>
      <c r="CM8518"/>
      <c r="CN8518"/>
      <c r="CO8518"/>
      <c r="CP8518"/>
      <c r="CQ8518"/>
      <c r="CR8518"/>
      <c r="CS8518"/>
      <c r="CT8518"/>
      <c r="CU8518"/>
      <c r="CV8518"/>
    </row>
    <row r="8519" spans="10:100" x14ac:dyDescent="0.25">
      <c r="J8519"/>
      <c r="K8519"/>
      <c r="L8519"/>
      <c r="M8519"/>
      <c r="N8519"/>
      <c r="O8519"/>
      <c r="P8519"/>
      <c r="Q8519"/>
      <c r="R8519"/>
      <c r="S8519"/>
      <c r="T8519"/>
      <c r="U8519"/>
      <c r="V8519"/>
      <c r="W8519"/>
      <c r="X8519"/>
      <c r="Y8519"/>
      <c r="Z8519"/>
      <c r="AA8519"/>
      <c r="AB8519"/>
      <c r="AC8519"/>
      <c r="AD8519"/>
      <c r="AE8519"/>
      <c r="AF8519"/>
      <c r="AG8519"/>
      <c r="AH8519"/>
      <c r="AI8519"/>
      <c r="AJ8519"/>
      <c r="AK8519"/>
      <c r="AL8519"/>
      <c r="AM8519"/>
      <c r="AN8519"/>
      <c r="AO8519"/>
      <c r="AP8519"/>
      <c r="AQ8519"/>
      <c r="AR8519"/>
      <c r="AS8519"/>
      <c r="AT8519"/>
      <c r="AU8519"/>
      <c r="AV8519"/>
      <c r="AW8519"/>
      <c r="AX8519"/>
      <c r="AY8519"/>
      <c r="AZ8519"/>
      <c r="BA8519"/>
      <c r="BB8519"/>
      <c r="BC8519"/>
      <c r="BD8519"/>
      <c r="BE8519"/>
      <c r="BF8519"/>
      <c r="BG8519"/>
      <c r="BH8519"/>
      <c r="BI8519"/>
      <c r="BJ8519"/>
      <c r="BK8519"/>
      <c r="BL8519"/>
      <c r="BM8519"/>
      <c r="BN8519"/>
      <c r="BO8519"/>
      <c r="BP8519"/>
      <c r="BQ8519"/>
      <c r="BR8519"/>
      <c r="BS8519"/>
      <c r="BT8519"/>
      <c r="BU8519"/>
      <c r="BV8519"/>
      <c r="BW8519"/>
      <c r="BX8519"/>
      <c r="BY8519"/>
      <c r="BZ8519"/>
      <c r="CA8519"/>
      <c r="CB8519"/>
      <c r="CC8519"/>
      <c r="CD8519"/>
      <c r="CE8519"/>
      <c r="CF8519"/>
      <c r="CG8519"/>
      <c r="CH8519"/>
      <c r="CI8519"/>
      <c r="CJ8519"/>
      <c r="CK8519"/>
      <c r="CL8519"/>
      <c r="CM8519"/>
      <c r="CN8519"/>
      <c r="CO8519"/>
      <c r="CP8519"/>
      <c r="CQ8519"/>
      <c r="CR8519"/>
      <c r="CS8519"/>
      <c r="CT8519"/>
      <c r="CU8519"/>
      <c r="CV8519"/>
    </row>
    <row r="8520" spans="10:100" x14ac:dyDescent="0.25">
      <c r="J8520"/>
      <c r="K8520"/>
      <c r="L8520"/>
      <c r="M8520"/>
      <c r="N8520"/>
      <c r="O8520"/>
      <c r="P8520"/>
      <c r="Q8520"/>
      <c r="R8520"/>
      <c r="S8520"/>
      <c r="T8520"/>
      <c r="U8520"/>
      <c r="V8520"/>
      <c r="W8520"/>
      <c r="X8520"/>
      <c r="Y8520"/>
      <c r="Z8520"/>
      <c r="AA8520"/>
      <c r="AB8520"/>
      <c r="AC8520"/>
      <c r="AD8520"/>
      <c r="AE8520"/>
      <c r="AF8520"/>
      <c r="AG8520"/>
      <c r="AH8520"/>
      <c r="AI8520"/>
      <c r="AJ8520"/>
      <c r="AK8520"/>
      <c r="AL8520"/>
      <c r="AM8520"/>
      <c r="AN8520"/>
      <c r="AO8520"/>
      <c r="AP8520"/>
      <c r="AQ8520"/>
      <c r="AR8520"/>
      <c r="AS8520"/>
      <c r="AT8520"/>
      <c r="AU8520"/>
      <c r="AV8520"/>
      <c r="AW8520"/>
      <c r="AX8520"/>
      <c r="AY8520"/>
      <c r="AZ8520"/>
      <c r="BA8520"/>
      <c r="BB8520"/>
      <c r="BC8520"/>
      <c r="BD8520"/>
      <c r="BE8520"/>
      <c r="BF8520"/>
      <c r="BG8520"/>
      <c r="BH8520"/>
      <c r="BI8520"/>
      <c r="BJ8520"/>
      <c r="BK8520"/>
      <c r="BL8520"/>
      <c r="BM8520"/>
      <c r="BN8520"/>
      <c r="BO8520"/>
      <c r="BP8520"/>
      <c r="BQ8520"/>
      <c r="BR8520"/>
      <c r="BS8520"/>
      <c r="BT8520"/>
      <c r="BU8520"/>
      <c r="BV8520"/>
      <c r="BW8520"/>
      <c r="BX8520"/>
      <c r="BY8520"/>
      <c r="BZ8520"/>
      <c r="CA8520"/>
      <c r="CB8520"/>
      <c r="CC8520"/>
      <c r="CD8520"/>
      <c r="CE8520"/>
      <c r="CF8520"/>
      <c r="CG8520"/>
      <c r="CH8520"/>
      <c r="CI8520"/>
      <c r="CJ8520"/>
      <c r="CK8520"/>
      <c r="CL8520"/>
      <c r="CM8520"/>
      <c r="CN8520"/>
      <c r="CO8520"/>
      <c r="CP8520"/>
      <c r="CQ8520"/>
      <c r="CR8520"/>
      <c r="CS8520"/>
      <c r="CT8520"/>
      <c r="CU8520"/>
      <c r="CV8520"/>
    </row>
    <row r="8521" spans="10:100" x14ac:dyDescent="0.25">
      <c r="J8521"/>
      <c r="K8521"/>
      <c r="L8521"/>
      <c r="M8521"/>
      <c r="N8521"/>
      <c r="O8521"/>
      <c r="P8521"/>
      <c r="Q8521"/>
      <c r="R8521"/>
      <c r="S8521"/>
      <c r="T8521"/>
      <c r="U8521"/>
      <c r="V8521"/>
      <c r="W8521"/>
      <c r="X8521"/>
      <c r="Y8521"/>
      <c r="Z8521"/>
      <c r="AA8521"/>
      <c r="AB8521"/>
      <c r="AC8521"/>
      <c r="AD8521"/>
      <c r="AE8521"/>
      <c r="AF8521"/>
      <c r="AG8521"/>
      <c r="AH8521"/>
      <c r="AI8521"/>
      <c r="AJ8521"/>
      <c r="AK8521"/>
      <c r="AL8521"/>
      <c r="AM8521"/>
      <c r="AN8521"/>
      <c r="AO8521"/>
      <c r="AP8521"/>
      <c r="AQ8521"/>
      <c r="AR8521"/>
      <c r="AS8521"/>
      <c r="AT8521"/>
      <c r="AU8521"/>
      <c r="AV8521"/>
      <c r="AW8521"/>
      <c r="AX8521"/>
      <c r="AY8521"/>
      <c r="AZ8521"/>
      <c r="BA8521"/>
      <c r="BB8521"/>
      <c r="BC8521"/>
      <c r="BD8521"/>
      <c r="BE8521"/>
      <c r="BF8521"/>
      <c r="BG8521"/>
      <c r="BH8521"/>
      <c r="BI8521"/>
      <c r="BJ8521"/>
      <c r="BK8521"/>
      <c r="BL8521"/>
      <c r="BM8521"/>
      <c r="BN8521"/>
      <c r="BO8521"/>
      <c r="BP8521"/>
      <c r="BQ8521"/>
      <c r="BR8521"/>
      <c r="BS8521"/>
      <c r="BT8521"/>
      <c r="BU8521"/>
      <c r="BV8521"/>
      <c r="BW8521"/>
      <c r="BX8521"/>
      <c r="BY8521"/>
      <c r="BZ8521"/>
      <c r="CA8521"/>
      <c r="CB8521"/>
      <c r="CC8521"/>
      <c r="CD8521"/>
      <c r="CE8521"/>
      <c r="CF8521"/>
      <c r="CG8521"/>
      <c r="CH8521"/>
      <c r="CI8521"/>
      <c r="CJ8521"/>
      <c r="CK8521"/>
      <c r="CL8521"/>
      <c r="CM8521"/>
      <c r="CN8521"/>
      <c r="CO8521"/>
      <c r="CP8521"/>
      <c r="CQ8521"/>
      <c r="CR8521"/>
      <c r="CS8521"/>
      <c r="CT8521"/>
      <c r="CU8521"/>
      <c r="CV8521"/>
    </row>
    <row r="8522" spans="10:100" x14ac:dyDescent="0.25">
      <c r="J8522"/>
      <c r="K8522"/>
      <c r="L8522"/>
      <c r="M8522"/>
      <c r="N8522"/>
      <c r="O8522"/>
      <c r="P8522"/>
      <c r="Q8522"/>
      <c r="R8522"/>
      <c r="S8522"/>
      <c r="T8522"/>
      <c r="U8522"/>
      <c r="V8522"/>
      <c r="W8522"/>
      <c r="X8522"/>
      <c r="Y8522"/>
      <c r="Z8522"/>
      <c r="AA8522"/>
      <c r="AB8522"/>
      <c r="AC8522"/>
      <c r="AD8522"/>
      <c r="AE8522"/>
      <c r="AF8522"/>
      <c r="AG8522"/>
      <c r="AH8522"/>
      <c r="AI8522"/>
      <c r="AJ8522"/>
      <c r="AK8522"/>
      <c r="AL8522"/>
      <c r="AM8522"/>
      <c r="AN8522"/>
      <c r="AO8522"/>
      <c r="AP8522"/>
      <c r="AQ8522"/>
      <c r="AR8522"/>
      <c r="AS8522"/>
      <c r="AT8522"/>
      <c r="AU8522"/>
      <c r="AV8522"/>
      <c r="AW8522"/>
      <c r="AX8522"/>
      <c r="AY8522"/>
      <c r="AZ8522"/>
      <c r="BA8522"/>
      <c r="BB8522"/>
      <c r="BC8522"/>
      <c r="BD8522"/>
      <c r="BE8522"/>
      <c r="BF8522"/>
      <c r="BG8522"/>
      <c r="BH8522"/>
      <c r="BI8522"/>
      <c r="BJ8522"/>
      <c r="BK8522"/>
      <c r="BL8522"/>
      <c r="BM8522"/>
      <c r="BN8522"/>
      <c r="BO8522"/>
      <c r="BP8522"/>
      <c r="BQ8522"/>
      <c r="BR8522"/>
      <c r="BS8522"/>
      <c r="BT8522"/>
      <c r="BU8522"/>
      <c r="BV8522"/>
      <c r="BW8522"/>
      <c r="BX8522"/>
      <c r="BY8522"/>
      <c r="BZ8522"/>
      <c r="CA8522"/>
      <c r="CB8522"/>
      <c r="CC8522"/>
      <c r="CD8522"/>
      <c r="CE8522"/>
      <c r="CF8522"/>
      <c r="CG8522"/>
      <c r="CH8522"/>
      <c r="CI8522"/>
      <c r="CJ8522"/>
      <c r="CK8522"/>
      <c r="CL8522"/>
      <c r="CM8522"/>
      <c r="CN8522"/>
      <c r="CO8522"/>
      <c r="CP8522"/>
      <c r="CQ8522"/>
      <c r="CR8522"/>
      <c r="CS8522"/>
      <c r="CT8522"/>
      <c r="CU8522"/>
      <c r="CV8522"/>
    </row>
    <row r="8523" spans="10:100" x14ac:dyDescent="0.25">
      <c r="J8523"/>
      <c r="K8523"/>
      <c r="L8523"/>
      <c r="M8523"/>
      <c r="N8523"/>
      <c r="O8523"/>
      <c r="P8523"/>
      <c r="Q8523"/>
      <c r="R8523"/>
      <c r="S8523"/>
      <c r="T8523"/>
      <c r="U8523"/>
      <c r="V8523"/>
      <c r="W8523"/>
      <c r="X8523"/>
      <c r="Y8523"/>
      <c r="Z8523"/>
      <c r="AA8523"/>
      <c r="AB8523"/>
      <c r="AC8523"/>
      <c r="AD8523"/>
      <c r="AE8523"/>
      <c r="AF8523"/>
      <c r="AG8523"/>
      <c r="AH8523"/>
      <c r="AI8523"/>
      <c r="AJ8523"/>
      <c r="AK8523"/>
      <c r="AL8523"/>
      <c r="AM8523"/>
      <c r="AN8523"/>
      <c r="AO8523"/>
      <c r="AP8523"/>
      <c r="AQ8523"/>
      <c r="AR8523"/>
      <c r="AS8523"/>
      <c r="AT8523"/>
      <c r="AU8523"/>
      <c r="AV8523"/>
      <c r="AW8523"/>
      <c r="AX8523"/>
      <c r="AY8523"/>
      <c r="AZ8523"/>
      <c r="BA8523"/>
      <c r="BB8523"/>
      <c r="BC8523"/>
      <c r="BD8523"/>
      <c r="BE8523"/>
      <c r="BF8523"/>
      <c r="BG8523"/>
      <c r="BH8523"/>
      <c r="BI8523"/>
      <c r="BJ8523"/>
      <c r="BK8523"/>
      <c r="BL8523"/>
      <c r="BM8523"/>
      <c r="BN8523"/>
      <c r="BO8523"/>
      <c r="BP8523"/>
      <c r="BQ8523"/>
      <c r="BR8523"/>
      <c r="BS8523"/>
      <c r="BT8523"/>
      <c r="BU8523"/>
      <c r="BV8523"/>
      <c r="BW8523"/>
      <c r="BX8523"/>
      <c r="BY8523"/>
      <c r="BZ8523"/>
      <c r="CA8523"/>
      <c r="CB8523"/>
      <c r="CC8523"/>
      <c r="CD8523"/>
      <c r="CE8523"/>
      <c r="CF8523"/>
      <c r="CG8523"/>
      <c r="CH8523"/>
      <c r="CI8523"/>
      <c r="CJ8523"/>
      <c r="CK8523"/>
      <c r="CL8523"/>
      <c r="CM8523"/>
      <c r="CN8523"/>
      <c r="CO8523"/>
      <c r="CP8523"/>
      <c r="CQ8523"/>
      <c r="CR8523"/>
      <c r="CS8523"/>
      <c r="CT8523"/>
      <c r="CU8523"/>
      <c r="CV8523"/>
    </row>
    <row r="8524" spans="10:100" x14ac:dyDescent="0.25">
      <c r="J8524"/>
      <c r="K8524"/>
      <c r="L8524"/>
      <c r="M8524"/>
      <c r="N8524"/>
      <c r="O8524"/>
      <c r="P8524"/>
      <c r="Q8524"/>
      <c r="R8524"/>
      <c r="S8524"/>
      <c r="T8524"/>
      <c r="U8524"/>
      <c r="V8524"/>
      <c r="W8524"/>
      <c r="X8524"/>
      <c r="Y8524"/>
      <c r="Z8524"/>
      <c r="AA8524"/>
      <c r="AB8524"/>
      <c r="AC8524"/>
      <c r="AD8524"/>
      <c r="AE8524"/>
      <c r="AF8524"/>
      <c r="AG8524"/>
      <c r="AH8524"/>
      <c r="AI8524"/>
      <c r="AJ8524"/>
      <c r="AK8524"/>
      <c r="AL8524"/>
      <c r="AM8524"/>
      <c r="AN8524"/>
      <c r="AO8524"/>
      <c r="AP8524"/>
      <c r="AQ8524"/>
      <c r="AR8524"/>
      <c r="AS8524"/>
      <c r="AT8524"/>
      <c r="AU8524"/>
      <c r="AV8524"/>
      <c r="AW8524"/>
      <c r="AX8524"/>
      <c r="AY8524"/>
      <c r="AZ8524"/>
      <c r="BA8524"/>
      <c r="BB8524"/>
      <c r="BC8524"/>
      <c r="BD8524"/>
      <c r="BE8524"/>
      <c r="BF8524"/>
      <c r="BG8524"/>
      <c r="BH8524"/>
      <c r="BI8524"/>
      <c r="BJ8524"/>
      <c r="BK8524"/>
      <c r="BL8524"/>
      <c r="BM8524"/>
      <c r="BN8524"/>
      <c r="BO8524"/>
      <c r="BP8524"/>
      <c r="BQ8524"/>
      <c r="BR8524"/>
      <c r="BS8524"/>
      <c r="BT8524"/>
      <c r="BU8524"/>
      <c r="BV8524"/>
      <c r="BW8524"/>
      <c r="BX8524"/>
      <c r="BY8524"/>
      <c r="BZ8524"/>
      <c r="CA8524"/>
      <c r="CB8524"/>
      <c r="CC8524"/>
      <c r="CD8524"/>
      <c r="CE8524"/>
      <c r="CF8524"/>
      <c r="CG8524"/>
      <c r="CH8524"/>
      <c r="CI8524"/>
      <c r="CJ8524"/>
      <c r="CK8524"/>
      <c r="CL8524"/>
      <c r="CM8524"/>
      <c r="CN8524"/>
      <c r="CO8524"/>
      <c r="CP8524"/>
      <c r="CQ8524"/>
      <c r="CR8524"/>
      <c r="CS8524"/>
      <c r="CT8524"/>
      <c r="CU8524"/>
      <c r="CV8524"/>
    </row>
    <row r="8525" spans="10:100" x14ac:dyDescent="0.25">
      <c r="J8525"/>
      <c r="K8525"/>
      <c r="L8525"/>
      <c r="M8525"/>
      <c r="N8525"/>
      <c r="O8525"/>
      <c r="P8525"/>
      <c r="Q8525"/>
      <c r="R8525"/>
      <c r="S8525"/>
      <c r="T8525"/>
      <c r="U8525"/>
      <c r="V8525"/>
      <c r="W8525"/>
      <c r="X8525"/>
      <c r="Y8525"/>
      <c r="Z8525"/>
      <c r="AA8525"/>
      <c r="AB8525"/>
      <c r="AC8525"/>
      <c r="AD8525"/>
      <c r="AE8525"/>
      <c r="AF8525"/>
      <c r="AG8525"/>
      <c r="AH8525"/>
      <c r="AI8525"/>
      <c r="AJ8525"/>
      <c r="AK8525"/>
      <c r="AL8525"/>
      <c r="AM8525"/>
      <c r="AN8525"/>
      <c r="AO8525"/>
      <c r="AP8525"/>
      <c r="AQ8525"/>
      <c r="AR8525"/>
      <c r="AS8525"/>
      <c r="AT8525"/>
      <c r="AU8525"/>
      <c r="AV8525"/>
      <c r="AW8525"/>
      <c r="AX8525"/>
      <c r="AY8525"/>
      <c r="AZ8525"/>
      <c r="BA8525"/>
      <c r="BB8525"/>
      <c r="BC8525"/>
      <c r="BD8525"/>
      <c r="BE8525"/>
      <c r="BF8525"/>
      <c r="BG8525"/>
      <c r="BH8525"/>
      <c r="BI8525"/>
      <c r="BJ8525"/>
      <c r="BK8525"/>
      <c r="BL8525"/>
      <c r="BM8525"/>
      <c r="BN8525"/>
      <c r="BO8525"/>
      <c r="BP8525"/>
      <c r="BQ8525"/>
      <c r="BR8525"/>
      <c r="BS8525"/>
      <c r="BT8525"/>
      <c r="BU8525"/>
      <c r="BV8525"/>
      <c r="BW8525"/>
      <c r="BX8525"/>
      <c r="BY8525"/>
      <c r="BZ8525"/>
      <c r="CA8525"/>
      <c r="CB8525"/>
      <c r="CC8525"/>
      <c r="CD8525"/>
      <c r="CE8525"/>
      <c r="CF8525"/>
      <c r="CG8525"/>
      <c r="CH8525"/>
      <c r="CI8525"/>
      <c r="CJ8525"/>
      <c r="CK8525"/>
      <c r="CL8525"/>
      <c r="CM8525"/>
      <c r="CN8525"/>
      <c r="CO8525"/>
      <c r="CP8525"/>
      <c r="CQ8525"/>
      <c r="CR8525"/>
      <c r="CS8525"/>
      <c r="CT8525"/>
      <c r="CU8525"/>
      <c r="CV8525"/>
    </row>
    <row r="8526" spans="10:100" x14ac:dyDescent="0.25">
      <c r="J8526"/>
      <c r="K8526"/>
      <c r="L8526"/>
      <c r="M8526"/>
      <c r="N8526"/>
      <c r="O8526"/>
      <c r="P8526"/>
      <c r="Q8526"/>
      <c r="R8526"/>
      <c r="S8526"/>
      <c r="T8526"/>
      <c r="U8526"/>
      <c r="V8526"/>
      <c r="W8526"/>
      <c r="X8526"/>
      <c r="Y8526"/>
      <c r="Z8526"/>
      <c r="AA8526"/>
      <c r="AB8526"/>
      <c r="AC8526"/>
      <c r="AD8526"/>
      <c r="AE8526"/>
      <c r="AF8526"/>
      <c r="AG8526"/>
      <c r="AH8526"/>
      <c r="AI8526"/>
      <c r="AJ8526"/>
      <c r="AK8526"/>
      <c r="AL8526"/>
      <c r="AM8526"/>
      <c r="AN8526"/>
      <c r="AO8526"/>
      <c r="AP8526"/>
      <c r="AQ8526"/>
      <c r="AR8526"/>
      <c r="AS8526"/>
      <c r="AT8526"/>
      <c r="AU8526"/>
      <c r="AV8526"/>
      <c r="AW8526"/>
      <c r="AX8526"/>
      <c r="AY8526"/>
      <c r="AZ8526"/>
      <c r="BA8526"/>
      <c r="BB8526"/>
      <c r="BC8526"/>
      <c r="BD8526"/>
      <c r="BE8526"/>
      <c r="BF8526"/>
      <c r="BG8526"/>
      <c r="BH8526"/>
      <c r="BI8526"/>
      <c r="BJ8526"/>
      <c r="BK8526"/>
      <c r="BL8526"/>
      <c r="BM8526"/>
      <c r="BN8526"/>
      <c r="BO8526"/>
      <c r="BP8526"/>
      <c r="BQ8526"/>
      <c r="BR8526"/>
      <c r="BS8526"/>
      <c r="BT8526"/>
      <c r="BU8526"/>
      <c r="BV8526"/>
      <c r="BW8526"/>
      <c r="BX8526"/>
      <c r="BY8526"/>
      <c r="BZ8526"/>
      <c r="CA8526"/>
      <c r="CB8526"/>
      <c r="CC8526"/>
      <c r="CD8526"/>
      <c r="CE8526"/>
      <c r="CF8526"/>
      <c r="CG8526"/>
      <c r="CH8526"/>
      <c r="CI8526"/>
      <c r="CJ8526"/>
      <c r="CK8526"/>
      <c r="CL8526"/>
      <c r="CM8526"/>
      <c r="CN8526"/>
      <c r="CO8526"/>
      <c r="CP8526"/>
      <c r="CQ8526"/>
      <c r="CR8526"/>
      <c r="CS8526"/>
      <c r="CT8526"/>
      <c r="CU8526"/>
      <c r="CV8526"/>
    </row>
    <row r="8527" spans="10:100" x14ac:dyDescent="0.25">
      <c r="J8527"/>
      <c r="K8527"/>
      <c r="L8527"/>
      <c r="M8527"/>
      <c r="N8527"/>
      <c r="O8527"/>
      <c r="P8527"/>
      <c r="Q8527"/>
      <c r="R8527"/>
      <c r="S8527"/>
      <c r="T8527"/>
      <c r="U8527"/>
      <c r="V8527"/>
      <c r="W8527"/>
      <c r="X8527"/>
      <c r="Y8527"/>
      <c r="Z8527"/>
      <c r="AA8527"/>
      <c r="AB8527"/>
      <c r="AC8527"/>
      <c r="AD8527"/>
      <c r="AE8527"/>
      <c r="AF8527"/>
      <c r="AG8527"/>
      <c r="AH8527"/>
      <c r="AI8527"/>
      <c r="AJ8527"/>
      <c r="AK8527"/>
      <c r="AL8527"/>
      <c r="AM8527"/>
      <c r="AN8527"/>
      <c r="AO8527"/>
      <c r="AP8527"/>
      <c r="AQ8527"/>
      <c r="AR8527"/>
      <c r="AS8527"/>
      <c r="AT8527"/>
      <c r="AU8527"/>
      <c r="AV8527"/>
      <c r="AW8527"/>
      <c r="AX8527"/>
      <c r="AY8527"/>
      <c r="AZ8527"/>
      <c r="BA8527"/>
      <c r="BB8527"/>
      <c r="BC8527"/>
      <c r="BD8527"/>
      <c r="BE8527"/>
      <c r="BF8527"/>
      <c r="BG8527"/>
      <c r="BH8527"/>
      <c r="BI8527"/>
      <c r="BJ8527"/>
      <c r="BK8527"/>
      <c r="BL8527"/>
      <c r="BM8527"/>
      <c r="BN8527"/>
      <c r="BO8527"/>
      <c r="BP8527"/>
      <c r="BQ8527"/>
      <c r="BR8527"/>
      <c r="BS8527"/>
      <c r="BT8527"/>
      <c r="BU8527"/>
      <c r="BV8527"/>
      <c r="BW8527"/>
      <c r="BX8527"/>
      <c r="BY8527"/>
      <c r="BZ8527"/>
      <c r="CA8527"/>
      <c r="CB8527"/>
      <c r="CC8527"/>
      <c r="CD8527"/>
      <c r="CE8527"/>
      <c r="CF8527"/>
      <c r="CG8527"/>
      <c r="CH8527"/>
      <c r="CI8527"/>
      <c r="CJ8527"/>
      <c r="CK8527"/>
      <c r="CL8527"/>
      <c r="CM8527"/>
      <c r="CN8527"/>
      <c r="CO8527"/>
      <c r="CP8527"/>
      <c r="CQ8527"/>
      <c r="CR8527"/>
      <c r="CS8527"/>
      <c r="CT8527"/>
      <c r="CU8527"/>
      <c r="CV8527"/>
    </row>
    <row r="8528" spans="10:100" x14ac:dyDescent="0.25">
      <c r="J8528"/>
      <c r="K8528"/>
      <c r="L8528"/>
      <c r="M8528"/>
      <c r="N8528"/>
      <c r="O8528"/>
      <c r="P8528"/>
      <c r="Q8528"/>
      <c r="R8528"/>
      <c r="S8528"/>
      <c r="T8528"/>
      <c r="U8528"/>
      <c r="V8528"/>
      <c r="W8528"/>
      <c r="X8528"/>
      <c r="Y8528"/>
      <c r="Z8528"/>
      <c r="AA8528"/>
      <c r="AB8528"/>
      <c r="AC8528"/>
      <c r="AD8528"/>
      <c r="AE8528"/>
      <c r="AF8528"/>
      <c r="AG8528"/>
      <c r="AH8528"/>
      <c r="AI8528"/>
      <c r="AJ8528"/>
      <c r="AK8528"/>
      <c r="AL8528"/>
      <c r="AM8528"/>
      <c r="AN8528"/>
      <c r="AO8528"/>
      <c r="AP8528"/>
      <c r="AQ8528"/>
      <c r="AR8528"/>
      <c r="AS8528"/>
      <c r="AT8528"/>
      <c r="AU8528"/>
      <c r="AV8528"/>
      <c r="AW8528"/>
      <c r="AX8528"/>
      <c r="AY8528"/>
      <c r="AZ8528"/>
      <c r="BA8528"/>
      <c r="BB8528"/>
      <c r="BC8528"/>
      <c r="BD8528"/>
      <c r="BE8528"/>
      <c r="BF8528"/>
      <c r="BG8528"/>
      <c r="BH8528"/>
      <c r="BI8528"/>
      <c r="BJ8528"/>
      <c r="BK8528"/>
      <c r="BL8528"/>
      <c r="BM8528"/>
      <c r="BN8528"/>
      <c r="BO8528"/>
      <c r="BP8528"/>
      <c r="BQ8528"/>
      <c r="BR8528"/>
      <c r="BS8528"/>
      <c r="BT8528"/>
      <c r="BU8528"/>
      <c r="BV8528"/>
      <c r="BW8528"/>
      <c r="BX8528"/>
      <c r="BY8528"/>
      <c r="BZ8528"/>
      <c r="CA8528"/>
      <c r="CB8528"/>
      <c r="CC8528"/>
      <c r="CD8528"/>
      <c r="CE8528"/>
      <c r="CF8528"/>
      <c r="CG8528"/>
      <c r="CH8528"/>
      <c r="CI8528"/>
      <c r="CJ8528"/>
      <c r="CK8528"/>
      <c r="CL8528"/>
      <c r="CM8528"/>
      <c r="CN8528"/>
      <c r="CO8528"/>
      <c r="CP8528"/>
      <c r="CQ8528"/>
      <c r="CR8528"/>
      <c r="CS8528"/>
      <c r="CT8528"/>
      <c r="CU8528"/>
      <c r="CV8528"/>
    </row>
    <row r="8529" spans="10:100" x14ac:dyDescent="0.25">
      <c r="J8529"/>
      <c r="K8529"/>
      <c r="L8529"/>
      <c r="M8529"/>
      <c r="N8529"/>
      <c r="O8529"/>
      <c r="P8529"/>
      <c r="Q8529"/>
      <c r="R8529"/>
      <c r="S8529"/>
      <c r="T8529"/>
      <c r="U8529"/>
      <c r="V8529"/>
      <c r="W8529"/>
      <c r="X8529"/>
      <c r="Y8529"/>
      <c r="Z8529"/>
      <c r="AA8529"/>
      <c r="AB8529"/>
      <c r="AC8529"/>
      <c r="AD8529"/>
      <c r="AE8529"/>
      <c r="AF8529"/>
      <c r="AG8529"/>
      <c r="AH8529"/>
      <c r="AI8529"/>
      <c r="AJ8529"/>
      <c r="AK8529"/>
      <c r="AL8529"/>
      <c r="AM8529"/>
      <c r="AN8529"/>
      <c r="AO8529"/>
      <c r="AP8529"/>
      <c r="AQ8529"/>
      <c r="AR8529"/>
      <c r="AS8529"/>
      <c r="AT8529"/>
      <c r="AU8529"/>
      <c r="AV8529"/>
      <c r="AW8529"/>
      <c r="AX8529"/>
      <c r="AY8529"/>
      <c r="AZ8529"/>
      <c r="BA8529"/>
      <c r="BB8529"/>
      <c r="BC8529"/>
      <c r="BD8529"/>
      <c r="BE8529"/>
      <c r="BF8529"/>
      <c r="BG8529"/>
      <c r="BH8529"/>
      <c r="BI8529"/>
      <c r="BJ8529"/>
      <c r="BK8529"/>
      <c r="BL8529"/>
      <c r="BM8529"/>
      <c r="BN8529"/>
      <c r="BO8529"/>
      <c r="BP8529"/>
      <c r="BQ8529"/>
      <c r="BR8529"/>
      <c r="BS8529"/>
      <c r="BT8529"/>
      <c r="BU8529"/>
      <c r="BV8529"/>
      <c r="BW8529"/>
      <c r="BX8529"/>
      <c r="BY8529"/>
      <c r="BZ8529"/>
      <c r="CA8529"/>
      <c r="CB8529"/>
      <c r="CC8529"/>
      <c r="CD8529"/>
      <c r="CE8529"/>
      <c r="CF8529"/>
      <c r="CG8529"/>
      <c r="CH8529"/>
      <c r="CI8529"/>
      <c r="CJ8529"/>
      <c r="CK8529"/>
      <c r="CL8529"/>
      <c r="CM8529"/>
      <c r="CN8529"/>
      <c r="CO8529"/>
      <c r="CP8529"/>
      <c r="CQ8529"/>
      <c r="CR8529"/>
      <c r="CS8529"/>
      <c r="CT8529"/>
      <c r="CU8529"/>
      <c r="CV8529"/>
    </row>
    <row r="8530" spans="10:100" x14ac:dyDescent="0.25">
      <c r="J8530"/>
      <c r="K8530"/>
      <c r="L8530"/>
      <c r="M8530"/>
      <c r="N8530"/>
      <c r="O8530"/>
      <c r="P8530"/>
      <c r="Q8530"/>
      <c r="R8530"/>
      <c r="S8530"/>
      <c r="T8530"/>
      <c r="U8530"/>
      <c r="V8530"/>
      <c r="W8530"/>
      <c r="X8530"/>
      <c r="Y8530"/>
      <c r="Z8530"/>
      <c r="AA8530"/>
      <c r="AB8530"/>
      <c r="AC8530"/>
      <c r="AD8530"/>
      <c r="AE8530"/>
      <c r="AF8530"/>
      <c r="AG8530"/>
      <c r="AH8530"/>
      <c r="AI8530"/>
      <c r="AJ8530"/>
      <c r="AK8530"/>
      <c r="AL8530"/>
      <c r="AM8530"/>
      <c r="AN8530"/>
      <c r="AO8530"/>
      <c r="AP8530"/>
      <c r="AQ8530"/>
      <c r="AR8530"/>
      <c r="AS8530"/>
      <c r="AT8530"/>
      <c r="AU8530"/>
      <c r="AV8530"/>
      <c r="AW8530"/>
      <c r="AX8530"/>
      <c r="AY8530"/>
      <c r="AZ8530"/>
      <c r="BA8530"/>
      <c r="BB8530"/>
      <c r="BC8530"/>
      <c r="BD8530"/>
      <c r="BE8530"/>
      <c r="BF8530"/>
      <c r="BG8530"/>
      <c r="BH8530"/>
      <c r="BI8530"/>
      <c r="BJ8530"/>
      <c r="BK8530"/>
      <c r="BL8530"/>
      <c r="BM8530"/>
      <c r="BN8530"/>
      <c r="BO8530"/>
      <c r="BP8530"/>
      <c r="BQ8530"/>
      <c r="BR8530"/>
      <c r="BS8530"/>
      <c r="BT8530"/>
      <c r="BU8530"/>
      <c r="BV8530"/>
      <c r="BW8530"/>
      <c r="BX8530"/>
      <c r="BY8530"/>
      <c r="BZ8530"/>
      <c r="CA8530"/>
      <c r="CB8530"/>
      <c r="CC8530"/>
      <c r="CD8530"/>
      <c r="CE8530"/>
      <c r="CF8530"/>
      <c r="CG8530"/>
      <c r="CH8530"/>
      <c r="CI8530"/>
      <c r="CJ8530"/>
      <c r="CK8530"/>
      <c r="CL8530"/>
      <c r="CM8530"/>
      <c r="CN8530"/>
      <c r="CO8530"/>
      <c r="CP8530"/>
      <c r="CQ8530"/>
      <c r="CR8530"/>
      <c r="CS8530"/>
      <c r="CT8530"/>
      <c r="CU8530"/>
      <c r="CV8530"/>
    </row>
    <row r="8531" spans="10:100" x14ac:dyDescent="0.25">
      <c r="J8531"/>
      <c r="K8531"/>
      <c r="L8531"/>
      <c r="M8531"/>
      <c r="N8531"/>
      <c r="O8531"/>
      <c r="P8531"/>
      <c r="Q8531"/>
      <c r="R8531"/>
      <c r="S8531"/>
      <c r="T8531"/>
      <c r="U8531"/>
      <c r="V8531"/>
      <c r="W8531"/>
      <c r="X8531"/>
      <c r="Y8531"/>
      <c r="Z8531"/>
      <c r="AA8531"/>
      <c r="AB8531"/>
      <c r="AC8531"/>
      <c r="AD8531"/>
      <c r="AE8531"/>
      <c r="AF8531"/>
      <c r="AG8531"/>
      <c r="AH8531"/>
      <c r="AI8531"/>
      <c r="AJ8531"/>
      <c r="AK8531"/>
      <c r="AL8531"/>
      <c r="AM8531"/>
      <c r="AN8531"/>
      <c r="AO8531"/>
      <c r="AP8531"/>
      <c r="AQ8531"/>
      <c r="AR8531"/>
      <c r="AS8531"/>
      <c r="AT8531"/>
      <c r="AU8531"/>
      <c r="AV8531"/>
      <c r="AW8531"/>
      <c r="AX8531"/>
      <c r="AY8531"/>
      <c r="AZ8531"/>
      <c r="BA8531"/>
      <c r="BB8531"/>
      <c r="BC8531"/>
      <c r="BD8531"/>
      <c r="BE8531"/>
      <c r="BF8531"/>
      <c r="BG8531"/>
      <c r="BH8531"/>
      <c r="BI8531"/>
      <c r="BJ8531"/>
      <c r="BK8531"/>
      <c r="BL8531"/>
      <c r="BM8531"/>
      <c r="BN8531"/>
      <c r="BO8531"/>
      <c r="BP8531"/>
      <c r="BQ8531"/>
      <c r="BR8531"/>
      <c r="BS8531"/>
      <c r="BT8531"/>
      <c r="BU8531"/>
      <c r="BV8531"/>
      <c r="BW8531"/>
      <c r="BX8531"/>
      <c r="BY8531"/>
      <c r="BZ8531"/>
      <c r="CA8531"/>
      <c r="CB8531"/>
      <c r="CC8531"/>
      <c r="CD8531"/>
      <c r="CE8531"/>
      <c r="CF8531"/>
      <c r="CG8531"/>
      <c r="CH8531"/>
      <c r="CI8531"/>
      <c r="CJ8531"/>
      <c r="CK8531"/>
      <c r="CL8531"/>
      <c r="CM8531"/>
      <c r="CN8531"/>
      <c r="CO8531"/>
      <c r="CP8531"/>
      <c r="CQ8531"/>
      <c r="CR8531"/>
      <c r="CS8531"/>
      <c r="CT8531"/>
      <c r="CU8531"/>
      <c r="CV8531"/>
    </row>
    <row r="8532" spans="10:100" x14ac:dyDescent="0.25">
      <c r="J8532"/>
      <c r="K8532"/>
      <c r="L8532"/>
      <c r="M8532"/>
      <c r="N8532"/>
      <c r="O8532"/>
      <c r="P8532"/>
      <c r="Q8532"/>
      <c r="R8532"/>
      <c r="S8532"/>
      <c r="T8532"/>
      <c r="U8532"/>
      <c r="V8532"/>
      <c r="W8532"/>
      <c r="X8532"/>
      <c r="Y8532"/>
      <c r="Z8532"/>
      <c r="AA8532"/>
      <c r="AB8532"/>
      <c r="AC8532"/>
      <c r="AD8532"/>
      <c r="AE8532"/>
      <c r="AF8532"/>
      <c r="AG8532"/>
      <c r="AH8532"/>
      <c r="AI8532"/>
      <c r="AJ8532"/>
      <c r="AK8532"/>
      <c r="AL8532"/>
      <c r="AM8532"/>
      <c r="AN8532"/>
      <c r="AO8532"/>
      <c r="AP8532"/>
      <c r="AQ8532"/>
      <c r="AR8532"/>
      <c r="AS8532"/>
      <c r="AT8532"/>
      <c r="AU8532"/>
      <c r="AV8532"/>
      <c r="AW8532"/>
      <c r="AX8532"/>
      <c r="AY8532"/>
      <c r="AZ8532"/>
      <c r="BA8532"/>
      <c r="BB8532"/>
      <c r="BC8532"/>
      <c r="BD8532"/>
      <c r="BE8532"/>
      <c r="BF8532"/>
      <c r="BG8532"/>
      <c r="BH8532"/>
      <c r="BI8532"/>
      <c r="BJ8532"/>
      <c r="BK8532"/>
      <c r="BL8532"/>
      <c r="BM8532"/>
      <c r="BN8532"/>
      <c r="BO8532"/>
      <c r="BP8532"/>
      <c r="BQ8532"/>
      <c r="BR8532"/>
      <c r="BS8532"/>
      <c r="BT8532"/>
      <c r="BU8532"/>
      <c r="BV8532"/>
      <c r="BW8532"/>
      <c r="BX8532"/>
      <c r="BY8532"/>
      <c r="BZ8532"/>
      <c r="CA8532"/>
      <c r="CB8532"/>
      <c r="CC8532"/>
      <c r="CD8532"/>
      <c r="CE8532"/>
      <c r="CF8532"/>
      <c r="CG8532"/>
      <c r="CH8532"/>
      <c r="CI8532"/>
      <c r="CJ8532"/>
      <c r="CK8532"/>
      <c r="CL8532"/>
      <c r="CM8532"/>
      <c r="CN8532"/>
      <c r="CO8532"/>
      <c r="CP8532"/>
      <c r="CQ8532"/>
      <c r="CR8532"/>
      <c r="CS8532"/>
      <c r="CT8532"/>
      <c r="CU8532"/>
      <c r="CV8532"/>
    </row>
    <row r="8533" spans="10:100" x14ac:dyDescent="0.25">
      <c r="J8533"/>
      <c r="K8533"/>
      <c r="L8533"/>
      <c r="M8533"/>
      <c r="N8533"/>
      <c r="O8533"/>
      <c r="P8533"/>
      <c r="Q8533"/>
      <c r="R8533"/>
      <c r="S8533"/>
      <c r="T8533"/>
      <c r="U8533"/>
      <c r="V8533"/>
      <c r="W8533"/>
      <c r="X8533"/>
      <c r="Y8533"/>
      <c r="Z8533"/>
      <c r="AA8533"/>
      <c r="AB8533"/>
      <c r="AC8533"/>
      <c r="AD8533"/>
      <c r="AE8533"/>
      <c r="AF8533"/>
      <c r="AG8533"/>
      <c r="AH8533"/>
      <c r="AI8533"/>
      <c r="AJ8533"/>
      <c r="AK8533"/>
      <c r="AL8533"/>
      <c r="AM8533"/>
      <c r="AN8533"/>
      <c r="AO8533"/>
      <c r="AP8533"/>
      <c r="AQ8533"/>
      <c r="AR8533"/>
      <c r="AS8533"/>
      <c r="AT8533"/>
      <c r="AU8533"/>
      <c r="AV8533"/>
      <c r="AW8533"/>
      <c r="AX8533"/>
      <c r="AY8533"/>
      <c r="AZ8533"/>
      <c r="BA8533"/>
      <c r="BB8533"/>
      <c r="BC8533"/>
      <c r="BD8533"/>
      <c r="BE8533"/>
      <c r="BF8533"/>
      <c r="BG8533"/>
      <c r="BH8533"/>
      <c r="BI8533"/>
      <c r="BJ8533"/>
      <c r="BK8533"/>
      <c r="BL8533"/>
      <c r="BM8533"/>
      <c r="BN8533"/>
      <c r="BO8533"/>
      <c r="BP8533"/>
      <c r="BQ8533"/>
      <c r="BR8533"/>
      <c r="BS8533"/>
      <c r="BT8533"/>
      <c r="BU8533"/>
      <c r="BV8533"/>
      <c r="BW8533"/>
      <c r="BX8533"/>
      <c r="BY8533"/>
      <c r="BZ8533"/>
      <c r="CA8533"/>
      <c r="CB8533"/>
      <c r="CC8533"/>
      <c r="CD8533"/>
      <c r="CE8533"/>
      <c r="CF8533"/>
      <c r="CG8533"/>
      <c r="CH8533"/>
      <c r="CI8533"/>
      <c r="CJ8533"/>
      <c r="CK8533"/>
      <c r="CL8533"/>
      <c r="CM8533"/>
      <c r="CN8533"/>
      <c r="CO8533"/>
      <c r="CP8533"/>
      <c r="CQ8533"/>
      <c r="CR8533"/>
      <c r="CS8533"/>
      <c r="CT8533"/>
      <c r="CU8533"/>
      <c r="CV8533"/>
    </row>
    <row r="8534" spans="10:100" x14ac:dyDescent="0.25">
      <c r="J8534"/>
      <c r="K8534"/>
      <c r="L8534"/>
      <c r="M8534"/>
      <c r="N8534"/>
      <c r="O8534"/>
      <c r="P8534"/>
      <c r="Q8534"/>
      <c r="R8534"/>
      <c r="S8534"/>
      <c r="T8534"/>
      <c r="U8534"/>
      <c r="V8534"/>
      <c r="W8534"/>
      <c r="X8534"/>
      <c r="Y8534"/>
      <c r="Z8534"/>
      <c r="AA8534"/>
      <c r="AB8534"/>
      <c r="AC8534"/>
      <c r="AD8534"/>
      <c r="AE8534"/>
      <c r="AF8534"/>
      <c r="AG8534"/>
      <c r="AH8534"/>
      <c r="AI8534"/>
      <c r="AJ8534"/>
      <c r="AK8534"/>
      <c r="AL8534"/>
      <c r="AM8534"/>
      <c r="AN8534"/>
      <c r="AO8534"/>
      <c r="AP8534"/>
      <c r="AQ8534"/>
      <c r="AR8534"/>
      <c r="AS8534"/>
      <c r="AT8534"/>
      <c r="AU8534"/>
      <c r="AV8534"/>
      <c r="AW8534"/>
      <c r="AX8534"/>
      <c r="AY8534"/>
      <c r="AZ8534"/>
      <c r="BA8534"/>
      <c r="BB8534"/>
      <c r="BC8534"/>
      <c r="BD8534"/>
      <c r="BE8534"/>
      <c r="BF8534"/>
      <c r="BG8534"/>
      <c r="BH8534"/>
      <c r="BI8534"/>
      <c r="BJ8534"/>
      <c r="BK8534"/>
      <c r="BL8534"/>
      <c r="BM8534"/>
      <c r="BN8534"/>
      <c r="BO8534"/>
      <c r="BP8534"/>
      <c r="BQ8534"/>
      <c r="BR8534"/>
      <c r="BS8534"/>
      <c r="BT8534"/>
      <c r="BU8534"/>
      <c r="BV8534"/>
      <c r="BW8534"/>
      <c r="BX8534"/>
      <c r="BY8534"/>
      <c r="BZ8534"/>
      <c r="CA8534"/>
      <c r="CB8534"/>
      <c r="CC8534"/>
      <c r="CD8534"/>
      <c r="CE8534"/>
      <c r="CF8534"/>
      <c r="CG8534"/>
      <c r="CH8534"/>
      <c r="CI8534"/>
      <c r="CJ8534"/>
      <c r="CK8534"/>
      <c r="CL8534"/>
      <c r="CM8534"/>
      <c r="CN8534"/>
      <c r="CO8534"/>
      <c r="CP8534"/>
      <c r="CQ8534"/>
      <c r="CR8534"/>
      <c r="CS8534"/>
      <c r="CT8534"/>
      <c r="CU8534"/>
      <c r="CV8534"/>
    </row>
    <row r="8535" spans="10:100" x14ac:dyDescent="0.25">
      <c r="J8535"/>
      <c r="K8535"/>
      <c r="L8535"/>
      <c r="M8535"/>
      <c r="N8535"/>
      <c r="O8535"/>
      <c r="P8535"/>
      <c r="Q8535"/>
      <c r="R8535"/>
      <c r="S8535"/>
      <c r="T8535"/>
      <c r="U8535"/>
      <c r="V8535"/>
      <c r="W8535"/>
      <c r="X8535"/>
      <c r="Y8535"/>
      <c r="Z8535"/>
      <c r="AA8535"/>
      <c r="AB8535"/>
      <c r="AC8535"/>
      <c r="AD8535"/>
      <c r="AE8535"/>
      <c r="AF8535"/>
      <c r="AG8535"/>
      <c r="AH8535"/>
      <c r="AI8535"/>
      <c r="AJ8535"/>
      <c r="AK8535"/>
      <c r="AL8535"/>
      <c r="AM8535"/>
      <c r="AN8535"/>
      <c r="AO8535"/>
      <c r="AP8535"/>
      <c r="AQ8535"/>
      <c r="AR8535"/>
      <c r="AS8535"/>
      <c r="AT8535"/>
      <c r="AU8535"/>
      <c r="AV8535"/>
      <c r="AW8535"/>
      <c r="AX8535"/>
      <c r="AY8535"/>
      <c r="AZ8535"/>
      <c r="BA8535"/>
      <c r="BB8535"/>
      <c r="BC8535"/>
      <c r="BD8535"/>
      <c r="BE8535"/>
      <c r="BF8535"/>
      <c r="BG8535"/>
      <c r="BH8535"/>
      <c r="BI8535"/>
      <c r="BJ8535"/>
      <c r="BK8535"/>
      <c r="BL8535"/>
      <c r="BM8535"/>
      <c r="BN8535"/>
      <c r="BO8535"/>
      <c r="BP8535"/>
      <c r="BQ8535"/>
      <c r="BR8535"/>
      <c r="BS8535"/>
      <c r="BT8535"/>
      <c r="BU8535"/>
      <c r="BV8535"/>
      <c r="BW8535"/>
      <c r="BX8535"/>
      <c r="BY8535"/>
      <c r="BZ8535"/>
      <c r="CA8535"/>
      <c r="CB8535"/>
      <c r="CC8535"/>
      <c r="CD8535"/>
      <c r="CE8535"/>
      <c r="CF8535"/>
      <c r="CG8535"/>
      <c r="CH8535"/>
      <c r="CI8535"/>
      <c r="CJ8535"/>
      <c r="CK8535"/>
      <c r="CL8535"/>
      <c r="CM8535"/>
      <c r="CN8535"/>
      <c r="CO8535"/>
      <c r="CP8535"/>
      <c r="CQ8535"/>
      <c r="CR8535"/>
      <c r="CS8535"/>
      <c r="CT8535"/>
      <c r="CU8535"/>
      <c r="CV8535"/>
    </row>
    <row r="8536" spans="10:100" x14ac:dyDescent="0.25">
      <c r="J8536"/>
      <c r="K8536"/>
      <c r="L8536"/>
      <c r="M8536"/>
      <c r="N8536"/>
      <c r="O8536"/>
      <c r="P8536"/>
      <c r="Q8536"/>
      <c r="R8536"/>
      <c r="S8536"/>
      <c r="T8536"/>
      <c r="U8536"/>
      <c r="V8536"/>
      <c r="W8536"/>
      <c r="X8536"/>
      <c r="Y8536"/>
      <c r="Z8536"/>
      <c r="AA8536"/>
      <c r="AB8536"/>
      <c r="AC8536"/>
      <c r="AD8536"/>
      <c r="AE8536"/>
      <c r="AF8536"/>
      <c r="AG8536"/>
      <c r="AH8536"/>
      <c r="AI8536"/>
      <c r="AJ8536"/>
      <c r="AK8536"/>
      <c r="AL8536"/>
      <c r="AM8536"/>
      <c r="AN8536"/>
      <c r="AO8536"/>
      <c r="AP8536"/>
      <c r="AQ8536"/>
      <c r="AR8536"/>
      <c r="AS8536"/>
      <c r="AT8536"/>
      <c r="AU8536"/>
      <c r="AV8536"/>
      <c r="AW8536"/>
      <c r="AX8536"/>
      <c r="AY8536"/>
      <c r="AZ8536"/>
      <c r="BA8536"/>
      <c r="BB8536"/>
      <c r="BC8536"/>
      <c r="BD8536"/>
      <c r="BE8536"/>
      <c r="BF8536"/>
      <c r="BG8536"/>
      <c r="BH8536"/>
      <c r="BI8536"/>
      <c r="BJ8536"/>
      <c r="BK8536"/>
      <c r="BL8536"/>
      <c r="BM8536"/>
      <c r="BN8536"/>
      <c r="BO8536"/>
      <c r="BP8536"/>
      <c r="BQ8536"/>
      <c r="BR8536"/>
      <c r="BS8536"/>
      <c r="BT8536"/>
      <c r="BU8536"/>
      <c r="BV8536"/>
      <c r="BW8536"/>
      <c r="BX8536"/>
      <c r="BY8536"/>
      <c r="BZ8536"/>
      <c r="CA8536"/>
      <c r="CB8536"/>
      <c r="CC8536"/>
      <c r="CD8536"/>
      <c r="CE8536"/>
      <c r="CF8536"/>
      <c r="CG8536"/>
      <c r="CH8536"/>
      <c r="CI8536"/>
      <c r="CJ8536"/>
      <c r="CK8536"/>
      <c r="CL8536"/>
      <c r="CM8536"/>
      <c r="CN8536"/>
      <c r="CO8536"/>
      <c r="CP8536"/>
      <c r="CQ8536"/>
      <c r="CR8536"/>
      <c r="CS8536"/>
      <c r="CT8536"/>
      <c r="CU8536"/>
      <c r="CV8536"/>
    </row>
    <row r="8537" spans="10:100" x14ac:dyDescent="0.25">
      <c r="J8537"/>
      <c r="K8537"/>
      <c r="L8537"/>
      <c r="M8537"/>
      <c r="N8537"/>
      <c r="O8537"/>
      <c r="P8537"/>
      <c r="Q8537"/>
      <c r="R8537"/>
      <c r="S8537"/>
      <c r="T8537"/>
      <c r="U8537"/>
      <c r="V8537"/>
      <c r="W8537"/>
      <c r="X8537"/>
      <c r="Y8537"/>
      <c r="Z8537"/>
      <c r="AA8537"/>
      <c r="AB8537"/>
      <c r="AC8537"/>
      <c r="AD8537"/>
      <c r="AE8537"/>
      <c r="AF8537"/>
      <c r="AG8537"/>
      <c r="AH8537"/>
      <c r="AI8537"/>
      <c r="AJ8537"/>
      <c r="AK8537"/>
      <c r="AL8537"/>
      <c r="AM8537"/>
      <c r="AN8537"/>
      <c r="AO8537"/>
      <c r="AP8537"/>
      <c r="AQ8537"/>
      <c r="AR8537"/>
      <c r="AS8537"/>
      <c r="AT8537"/>
      <c r="AU8537"/>
      <c r="AV8537"/>
      <c r="AW8537"/>
      <c r="AX8537"/>
      <c r="AY8537"/>
      <c r="AZ8537"/>
      <c r="BA8537"/>
      <c r="BB8537"/>
      <c r="BC8537"/>
      <c r="BD8537"/>
      <c r="BE8537"/>
      <c r="BF8537"/>
      <c r="BG8537"/>
      <c r="BH8537"/>
      <c r="BI8537"/>
      <c r="BJ8537"/>
      <c r="BK8537"/>
      <c r="BL8537"/>
      <c r="BM8537"/>
      <c r="BN8537"/>
      <c r="BO8537"/>
      <c r="BP8537"/>
      <c r="BQ8537"/>
      <c r="BR8537"/>
      <c r="BS8537"/>
      <c r="BT8537"/>
      <c r="BU8537"/>
      <c r="BV8537"/>
      <c r="BW8537"/>
      <c r="BX8537"/>
      <c r="BY8537"/>
      <c r="BZ8537"/>
      <c r="CA8537"/>
      <c r="CB8537"/>
      <c r="CC8537"/>
      <c r="CD8537"/>
      <c r="CE8537"/>
      <c r="CF8537"/>
      <c r="CG8537"/>
      <c r="CH8537"/>
      <c r="CI8537"/>
      <c r="CJ8537"/>
      <c r="CK8537"/>
      <c r="CL8537"/>
      <c r="CM8537"/>
      <c r="CN8537"/>
      <c r="CO8537"/>
      <c r="CP8537"/>
      <c r="CQ8537"/>
      <c r="CR8537"/>
      <c r="CS8537"/>
      <c r="CT8537"/>
      <c r="CU8537"/>
      <c r="CV8537"/>
    </row>
    <row r="8538" spans="10:100" x14ac:dyDescent="0.25">
      <c r="J8538"/>
      <c r="K8538"/>
      <c r="L8538"/>
      <c r="M8538"/>
      <c r="N8538"/>
      <c r="O8538"/>
      <c r="P8538"/>
      <c r="Q8538"/>
      <c r="R8538"/>
      <c r="S8538"/>
      <c r="T8538"/>
      <c r="U8538"/>
      <c r="V8538"/>
      <c r="W8538"/>
      <c r="X8538"/>
      <c r="Y8538"/>
      <c r="Z8538"/>
      <c r="AA8538"/>
      <c r="AB8538"/>
      <c r="AC8538"/>
      <c r="AD8538"/>
      <c r="AE8538"/>
      <c r="AF8538"/>
      <c r="AG8538"/>
      <c r="AH8538"/>
      <c r="AI8538"/>
      <c r="AJ8538"/>
      <c r="AK8538"/>
      <c r="AL8538"/>
      <c r="AM8538"/>
      <c r="AN8538"/>
      <c r="AO8538"/>
      <c r="AP8538"/>
      <c r="AQ8538"/>
      <c r="AR8538"/>
      <c r="AS8538"/>
      <c r="AT8538"/>
      <c r="AU8538"/>
      <c r="AV8538"/>
      <c r="AW8538"/>
      <c r="AX8538"/>
      <c r="AY8538"/>
      <c r="AZ8538"/>
      <c r="BA8538"/>
      <c r="BB8538"/>
      <c r="BC8538"/>
      <c r="BD8538"/>
      <c r="BE8538"/>
      <c r="BF8538"/>
      <c r="BG8538"/>
      <c r="BH8538"/>
      <c r="BI8538"/>
      <c r="BJ8538"/>
      <c r="BK8538"/>
      <c r="BL8538"/>
      <c r="BM8538"/>
      <c r="BN8538"/>
      <c r="BO8538"/>
      <c r="BP8538"/>
      <c r="BQ8538"/>
      <c r="BR8538"/>
      <c r="BS8538"/>
      <c r="BT8538"/>
      <c r="BU8538"/>
      <c r="BV8538"/>
      <c r="BW8538"/>
      <c r="BX8538"/>
      <c r="BY8538"/>
      <c r="BZ8538"/>
      <c r="CA8538"/>
      <c r="CB8538"/>
      <c r="CC8538"/>
      <c r="CD8538"/>
      <c r="CE8538"/>
      <c r="CF8538"/>
      <c r="CG8538"/>
      <c r="CH8538"/>
      <c r="CI8538"/>
      <c r="CJ8538"/>
      <c r="CK8538"/>
      <c r="CL8538"/>
      <c r="CM8538"/>
      <c r="CN8538"/>
      <c r="CO8538"/>
      <c r="CP8538"/>
      <c r="CQ8538"/>
      <c r="CR8538"/>
      <c r="CS8538"/>
      <c r="CT8538"/>
      <c r="CU8538"/>
      <c r="CV8538"/>
    </row>
    <row r="8539" spans="10:100" x14ac:dyDescent="0.25">
      <c r="J8539"/>
      <c r="K8539"/>
      <c r="L8539"/>
      <c r="M8539"/>
      <c r="N8539"/>
      <c r="O8539"/>
      <c r="P8539"/>
      <c r="Q8539"/>
      <c r="R8539"/>
      <c r="S8539"/>
      <c r="T8539"/>
      <c r="U8539"/>
      <c r="V8539"/>
      <c r="W8539"/>
      <c r="X8539"/>
      <c r="Y8539"/>
      <c r="Z8539"/>
      <c r="AA8539"/>
      <c r="AB8539"/>
      <c r="AC8539"/>
      <c r="AD8539"/>
      <c r="AE8539"/>
      <c r="AF8539"/>
      <c r="AG8539"/>
      <c r="AH8539"/>
      <c r="AI8539"/>
      <c r="AJ8539"/>
      <c r="AK8539"/>
      <c r="AL8539"/>
      <c r="AM8539"/>
      <c r="AN8539"/>
      <c r="AO8539"/>
      <c r="AP8539"/>
      <c r="AQ8539"/>
      <c r="AR8539"/>
      <c r="AS8539"/>
      <c r="AT8539"/>
      <c r="AU8539"/>
      <c r="AV8539"/>
      <c r="AW8539"/>
      <c r="AX8539"/>
      <c r="AY8539"/>
      <c r="AZ8539"/>
      <c r="BA8539"/>
      <c r="BB8539"/>
      <c r="BC8539"/>
      <c r="BD8539"/>
      <c r="BE8539"/>
      <c r="BF8539"/>
      <c r="BG8539"/>
      <c r="BH8539"/>
      <c r="BI8539"/>
      <c r="BJ8539"/>
      <c r="BK8539"/>
      <c r="BL8539"/>
      <c r="BM8539"/>
      <c r="BN8539"/>
      <c r="BO8539"/>
      <c r="BP8539"/>
      <c r="BQ8539"/>
      <c r="BR8539"/>
      <c r="BS8539"/>
      <c r="BT8539"/>
      <c r="BU8539"/>
      <c r="BV8539"/>
      <c r="BW8539"/>
      <c r="BX8539"/>
      <c r="BY8539"/>
      <c r="BZ8539"/>
      <c r="CA8539"/>
      <c r="CB8539"/>
      <c r="CC8539"/>
      <c r="CD8539"/>
      <c r="CE8539"/>
      <c r="CF8539"/>
      <c r="CG8539"/>
      <c r="CH8539"/>
      <c r="CI8539"/>
      <c r="CJ8539"/>
      <c r="CK8539"/>
      <c r="CL8539"/>
      <c r="CM8539"/>
      <c r="CN8539"/>
      <c r="CO8539"/>
      <c r="CP8539"/>
      <c r="CQ8539"/>
      <c r="CR8539"/>
      <c r="CS8539"/>
      <c r="CT8539"/>
      <c r="CU8539"/>
      <c r="CV8539"/>
    </row>
    <row r="8540" spans="10:100" x14ac:dyDescent="0.25">
      <c r="J8540"/>
      <c r="K8540"/>
      <c r="L8540"/>
      <c r="M8540"/>
      <c r="N8540"/>
      <c r="O8540"/>
      <c r="P8540"/>
      <c r="Q8540"/>
      <c r="R8540"/>
      <c r="S8540"/>
      <c r="T8540"/>
      <c r="U8540"/>
      <c r="V8540"/>
      <c r="W8540"/>
      <c r="X8540"/>
      <c r="Y8540"/>
      <c r="Z8540"/>
      <c r="AA8540"/>
      <c r="AB8540"/>
      <c r="AC8540"/>
      <c r="AD8540"/>
      <c r="AE8540"/>
      <c r="AF8540"/>
      <c r="AG8540"/>
      <c r="AH8540"/>
      <c r="AI8540"/>
      <c r="AJ8540"/>
      <c r="AK8540"/>
      <c r="AL8540"/>
      <c r="AM8540"/>
      <c r="AN8540"/>
      <c r="AO8540"/>
      <c r="AP8540"/>
      <c r="AQ8540"/>
      <c r="AR8540"/>
      <c r="AS8540"/>
      <c r="AT8540"/>
      <c r="AU8540"/>
      <c r="AV8540"/>
      <c r="AW8540"/>
      <c r="AX8540"/>
      <c r="AY8540"/>
      <c r="AZ8540"/>
      <c r="BA8540"/>
      <c r="BB8540"/>
      <c r="BC8540"/>
      <c r="BD8540"/>
      <c r="BE8540"/>
      <c r="BF8540"/>
      <c r="BG8540"/>
      <c r="BH8540"/>
      <c r="BI8540"/>
      <c r="BJ8540"/>
      <c r="BK8540"/>
      <c r="BL8540"/>
      <c r="BM8540"/>
      <c r="BN8540"/>
      <c r="BO8540"/>
      <c r="BP8540"/>
      <c r="BQ8540"/>
      <c r="BR8540"/>
      <c r="BS8540"/>
      <c r="BT8540"/>
      <c r="BU8540"/>
      <c r="BV8540"/>
      <c r="BW8540"/>
      <c r="BX8540"/>
      <c r="BY8540"/>
      <c r="BZ8540"/>
      <c r="CA8540"/>
      <c r="CB8540"/>
      <c r="CC8540"/>
      <c r="CD8540"/>
      <c r="CE8540"/>
      <c r="CF8540"/>
      <c r="CG8540"/>
      <c r="CH8540"/>
      <c r="CI8540"/>
      <c r="CJ8540"/>
      <c r="CK8540"/>
      <c r="CL8540"/>
      <c r="CM8540"/>
      <c r="CN8540"/>
      <c r="CO8540"/>
      <c r="CP8540"/>
      <c r="CQ8540"/>
      <c r="CR8540"/>
      <c r="CS8540"/>
      <c r="CT8540"/>
      <c r="CU8540"/>
      <c r="CV8540"/>
    </row>
    <row r="8541" spans="10:100" x14ac:dyDescent="0.25">
      <c r="J8541"/>
      <c r="K8541"/>
      <c r="L8541"/>
      <c r="M8541"/>
      <c r="N8541"/>
      <c r="O8541"/>
      <c r="P8541"/>
      <c r="Q8541"/>
      <c r="R8541"/>
      <c r="S8541"/>
      <c r="T8541"/>
      <c r="U8541"/>
      <c r="V8541"/>
      <c r="W8541"/>
      <c r="X8541"/>
      <c r="Y8541"/>
      <c r="Z8541"/>
      <c r="AA8541"/>
      <c r="AB8541"/>
      <c r="AC8541"/>
      <c r="AD8541"/>
      <c r="AE8541"/>
      <c r="AF8541"/>
      <c r="AG8541"/>
      <c r="AH8541"/>
      <c r="AI8541"/>
      <c r="AJ8541"/>
      <c r="AK8541"/>
      <c r="AL8541"/>
      <c r="AM8541"/>
      <c r="AN8541"/>
      <c r="AO8541"/>
      <c r="AP8541"/>
      <c r="AQ8541"/>
      <c r="AR8541"/>
      <c r="AS8541"/>
      <c r="AT8541"/>
      <c r="AU8541"/>
      <c r="AV8541"/>
      <c r="AW8541"/>
      <c r="AX8541"/>
      <c r="AY8541"/>
      <c r="AZ8541"/>
      <c r="BA8541"/>
      <c r="BB8541"/>
      <c r="BC8541"/>
      <c r="BD8541"/>
      <c r="BE8541"/>
      <c r="BF8541"/>
      <c r="BG8541"/>
      <c r="BH8541"/>
      <c r="BI8541"/>
      <c r="BJ8541"/>
      <c r="BK8541"/>
      <c r="BL8541"/>
      <c r="BM8541"/>
      <c r="BN8541"/>
      <c r="BO8541"/>
      <c r="BP8541"/>
      <c r="BQ8541"/>
      <c r="BR8541"/>
      <c r="BS8541"/>
      <c r="BT8541"/>
      <c r="BU8541"/>
      <c r="BV8541"/>
      <c r="BW8541"/>
      <c r="BX8541"/>
      <c r="BY8541"/>
      <c r="BZ8541"/>
      <c r="CA8541"/>
      <c r="CB8541"/>
      <c r="CC8541"/>
      <c r="CD8541"/>
      <c r="CE8541"/>
      <c r="CF8541"/>
      <c r="CG8541"/>
      <c r="CH8541"/>
      <c r="CI8541"/>
      <c r="CJ8541"/>
      <c r="CK8541"/>
      <c r="CL8541"/>
      <c r="CM8541"/>
      <c r="CN8541"/>
      <c r="CO8541"/>
      <c r="CP8541"/>
      <c r="CQ8541"/>
      <c r="CR8541"/>
      <c r="CS8541"/>
      <c r="CT8541"/>
      <c r="CU8541"/>
      <c r="CV8541"/>
    </row>
    <row r="8542" spans="10:100" x14ac:dyDescent="0.25">
      <c r="J8542"/>
      <c r="K8542"/>
      <c r="L8542"/>
      <c r="M8542"/>
      <c r="N8542"/>
      <c r="O8542"/>
      <c r="P8542"/>
      <c r="Q8542"/>
      <c r="R8542"/>
      <c r="S8542"/>
      <c r="T8542"/>
      <c r="U8542"/>
      <c r="V8542"/>
      <c r="W8542"/>
      <c r="X8542"/>
      <c r="Y8542"/>
      <c r="Z8542"/>
      <c r="AA8542"/>
      <c r="AB8542"/>
      <c r="AC8542"/>
      <c r="AD8542"/>
      <c r="AE8542"/>
      <c r="AF8542"/>
      <c r="AG8542"/>
      <c r="AH8542"/>
      <c r="AI8542"/>
      <c r="AJ8542"/>
      <c r="AK8542"/>
      <c r="AL8542"/>
      <c r="AM8542"/>
      <c r="AN8542"/>
      <c r="AO8542"/>
      <c r="AP8542"/>
      <c r="AQ8542"/>
      <c r="AR8542"/>
      <c r="AS8542"/>
      <c r="AT8542"/>
      <c r="AU8542"/>
      <c r="AV8542"/>
      <c r="AW8542"/>
      <c r="AX8542"/>
      <c r="AY8542"/>
      <c r="AZ8542"/>
      <c r="BA8542"/>
      <c r="BB8542"/>
      <c r="BC8542"/>
      <c r="BD8542"/>
      <c r="BE8542"/>
      <c r="BF8542"/>
      <c r="BG8542"/>
      <c r="BH8542"/>
      <c r="BI8542"/>
      <c r="BJ8542"/>
      <c r="BK8542"/>
      <c r="BL8542"/>
      <c r="BM8542"/>
      <c r="BN8542"/>
      <c r="BO8542"/>
      <c r="BP8542"/>
      <c r="BQ8542"/>
      <c r="BR8542"/>
      <c r="BS8542"/>
      <c r="BT8542"/>
      <c r="BU8542"/>
      <c r="BV8542"/>
      <c r="BW8542"/>
      <c r="BX8542"/>
      <c r="BY8542"/>
      <c r="BZ8542"/>
      <c r="CA8542"/>
      <c r="CB8542"/>
      <c r="CC8542"/>
      <c r="CD8542"/>
      <c r="CE8542"/>
      <c r="CF8542"/>
      <c r="CG8542"/>
      <c r="CH8542"/>
      <c r="CI8542"/>
      <c r="CJ8542"/>
      <c r="CK8542"/>
      <c r="CL8542"/>
      <c r="CM8542"/>
      <c r="CN8542"/>
      <c r="CO8542"/>
      <c r="CP8542"/>
      <c r="CQ8542"/>
      <c r="CR8542"/>
      <c r="CS8542"/>
      <c r="CT8542"/>
      <c r="CU8542"/>
      <c r="CV8542"/>
    </row>
    <row r="8543" spans="10:100" x14ac:dyDescent="0.25">
      <c r="J8543"/>
      <c r="K8543"/>
      <c r="L8543"/>
      <c r="M8543"/>
      <c r="N8543"/>
      <c r="O8543"/>
      <c r="P8543"/>
      <c r="Q8543"/>
      <c r="R8543"/>
      <c r="S8543"/>
      <c r="T8543"/>
      <c r="U8543"/>
      <c r="V8543"/>
      <c r="W8543"/>
      <c r="X8543"/>
      <c r="Y8543"/>
      <c r="Z8543"/>
      <c r="AA8543"/>
      <c r="AB8543"/>
      <c r="AC8543"/>
      <c r="AD8543"/>
      <c r="AE8543"/>
      <c r="AF8543"/>
      <c r="AG8543"/>
      <c r="AH8543"/>
      <c r="AI8543"/>
      <c r="AJ8543"/>
      <c r="AK8543"/>
      <c r="AL8543"/>
      <c r="AM8543"/>
      <c r="AN8543"/>
      <c r="AO8543"/>
      <c r="AP8543"/>
      <c r="AQ8543"/>
      <c r="AR8543"/>
      <c r="AS8543"/>
      <c r="AT8543"/>
      <c r="AU8543"/>
      <c r="AV8543"/>
      <c r="AW8543"/>
      <c r="AX8543"/>
      <c r="AY8543"/>
      <c r="AZ8543"/>
      <c r="BA8543"/>
      <c r="BB8543"/>
      <c r="BC8543"/>
      <c r="BD8543"/>
      <c r="BE8543"/>
      <c r="BF8543"/>
      <c r="BG8543"/>
      <c r="BH8543"/>
      <c r="BI8543"/>
      <c r="BJ8543"/>
      <c r="BK8543"/>
      <c r="BL8543"/>
      <c r="BM8543"/>
      <c r="BN8543"/>
      <c r="BO8543"/>
      <c r="BP8543"/>
      <c r="BQ8543"/>
      <c r="BR8543"/>
      <c r="BS8543"/>
      <c r="BT8543"/>
      <c r="BU8543"/>
      <c r="BV8543"/>
      <c r="BW8543"/>
      <c r="BX8543"/>
      <c r="BY8543"/>
      <c r="BZ8543"/>
      <c r="CA8543"/>
      <c r="CB8543"/>
      <c r="CC8543"/>
      <c r="CD8543"/>
      <c r="CE8543"/>
      <c r="CF8543"/>
      <c r="CG8543"/>
      <c r="CH8543"/>
      <c r="CI8543"/>
      <c r="CJ8543"/>
      <c r="CK8543"/>
      <c r="CL8543"/>
      <c r="CM8543"/>
      <c r="CN8543"/>
      <c r="CO8543"/>
      <c r="CP8543"/>
      <c r="CQ8543"/>
      <c r="CR8543"/>
      <c r="CS8543"/>
      <c r="CT8543"/>
      <c r="CU8543"/>
      <c r="CV8543"/>
    </row>
    <row r="8544" spans="10:100" x14ac:dyDescent="0.25">
      <c r="J8544"/>
      <c r="K8544"/>
      <c r="L8544"/>
      <c r="M8544"/>
      <c r="N8544"/>
      <c r="O8544"/>
      <c r="P8544"/>
      <c r="Q8544"/>
      <c r="R8544"/>
      <c r="S8544"/>
      <c r="T8544"/>
      <c r="U8544"/>
      <c r="V8544"/>
      <c r="W8544"/>
      <c r="X8544"/>
      <c r="Y8544"/>
      <c r="Z8544"/>
      <c r="AA8544"/>
      <c r="AB8544"/>
      <c r="AC8544"/>
      <c r="AD8544"/>
      <c r="AE8544"/>
      <c r="AF8544"/>
      <c r="AG8544"/>
      <c r="AH8544"/>
      <c r="AI8544"/>
      <c r="AJ8544"/>
      <c r="AK8544"/>
      <c r="AL8544"/>
      <c r="AM8544"/>
      <c r="AN8544"/>
      <c r="AO8544"/>
      <c r="AP8544"/>
      <c r="AQ8544"/>
      <c r="AR8544"/>
      <c r="AS8544"/>
      <c r="AT8544"/>
      <c r="AU8544"/>
      <c r="AV8544"/>
      <c r="AW8544"/>
      <c r="AX8544"/>
      <c r="AY8544"/>
      <c r="AZ8544"/>
      <c r="BA8544"/>
      <c r="BB8544"/>
      <c r="BC8544"/>
      <c r="BD8544"/>
      <c r="BE8544"/>
      <c r="BF8544"/>
      <c r="BG8544"/>
      <c r="BH8544"/>
      <c r="BI8544"/>
      <c r="BJ8544"/>
      <c r="BK8544"/>
      <c r="BL8544"/>
      <c r="BM8544"/>
      <c r="BN8544"/>
      <c r="BO8544"/>
      <c r="BP8544"/>
      <c r="BQ8544"/>
      <c r="BR8544"/>
      <c r="BS8544"/>
      <c r="BT8544"/>
      <c r="BU8544"/>
      <c r="BV8544"/>
      <c r="BW8544"/>
      <c r="BX8544"/>
      <c r="BY8544"/>
      <c r="BZ8544"/>
      <c r="CA8544"/>
      <c r="CB8544"/>
      <c r="CC8544"/>
      <c r="CD8544"/>
      <c r="CE8544"/>
      <c r="CF8544"/>
      <c r="CG8544"/>
      <c r="CH8544"/>
      <c r="CI8544"/>
      <c r="CJ8544"/>
      <c r="CK8544"/>
      <c r="CL8544"/>
      <c r="CM8544"/>
      <c r="CN8544"/>
      <c r="CO8544"/>
      <c r="CP8544"/>
      <c r="CQ8544"/>
      <c r="CR8544"/>
      <c r="CS8544"/>
      <c r="CT8544"/>
      <c r="CU8544"/>
      <c r="CV8544"/>
    </row>
    <row r="8545" spans="10:100" x14ac:dyDescent="0.25">
      <c r="J8545"/>
      <c r="K8545"/>
      <c r="L8545"/>
      <c r="M8545"/>
      <c r="N8545"/>
      <c r="O8545"/>
      <c r="P8545"/>
      <c r="Q8545"/>
      <c r="R8545"/>
      <c r="S8545"/>
      <c r="T8545"/>
      <c r="U8545"/>
      <c r="V8545"/>
      <c r="W8545"/>
      <c r="X8545"/>
      <c r="Y8545"/>
      <c r="Z8545"/>
      <c r="AA8545"/>
      <c r="AB8545"/>
      <c r="AC8545"/>
      <c r="AD8545"/>
      <c r="AE8545"/>
      <c r="AF8545"/>
      <c r="AG8545"/>
      <c r="AH8545"/>
      <c r="AI8545"/>
      <c r="AJ8545"/>
      <c r="AK8545"/>
      <c r="AL8545"/>
      <c r="AM8545"/>
      <c r="AN8545"/>
      <c r="AO8545"/>
      <c r="AP8545"/>
      <c r="AQ8545"/>
      <c r="AR8545"/>
      <c r="AS8545"/>
      <c r="AT8545"/>
      <c r="AU8545"/>
      <c r="AV8545"/>
      <c r="AW8545"/>
      <c r="AX8545"/>
      <c r="AY8545"/>
      <c r="AZ8545"/>
      <c r="BA8545"/>
      <c r="BB8545"/>
      <c r="BC8545"/>
      <c r="BD8545"/>
      <c r="BE8545"/>
      <c r="BF8545"/>
      <c r="BG8545"/>
      <c r="BH8545"/>
      <c r="BI8545"/>
      <c r="BJ8545"/>
      <c r="BK8545"/>
      <c r="BL8545"/>
      <c r="BM8545"/>
      <c r="BN8545"/>
      <c r="BO8545"/>
      <c r="BP8545"/>
      <c r="BQ8545"/>
      <c r="BR8545"/>
      <c r="BS8545"/>
      <c r="BT8545"/>
      <c r="BU8545"/>
      <c r="BV8545"/>
      <c r="BW8545"/>
      <c r="BX8545"/>
      <c r="BY8545"/>
      <c r="BZ8545"/>
      <c r="CA8545"/>
      <c r="CB8545"/>
      <c r="CC8545"/>
      <c r="CD8545"/>
      <c r="CE8545"/>
      <c r="CF8545"/>
      <c r="CG8545"/>
      <c r="CH8545"/>
      <c r="CI8545"/>
      <c r="CJ8545"/>
      <c r="CK8545"/>
      <c r="CL8545"/>
      <c r="CM8545"/>
      <c r="CN8545"/>
      <c r="CO8545"/>
      <c r="CP8545"/>
      <c r="CQ8545"/>
      <c r="CR8545"/>
      <c r="CS8545"/>
      <c r="CT8545"/>
      <c r="CU8545"/>
      <c r="CV8545"/>
    </row>
    <row r="8546" spans="10:100" x14ac:dyDescent="0.25">
      <c r="J8546"/>
      <c r="K8546"/>
      <c r="L8546"/>
      <c r="M8546"/>
      <c r="N8546"/>
      <c r="O8546"/>
      <c r="P8546"/>
      <c r="Q8546"/>
      <c r="R8546"/>
      <c r="S8546"/>
      <c r="T8546"/>
      <c r="U8546"/>
      <c r="V8546"/>
      <c r="W8546"/>
      <c r="X8546"/>
      <c r="Y8546"/>
      <c r="Z8546"/>
      <c r="AA8546"/>
      <c r="AB8546"/>
      <c r="AC8546"/>
      <c r="AD8546"/>
      <c r="AE8546"/>
      <c r="AF8546"/>
      <c r="AG8546"/>
      <c r="AH8546"/>
      <c r="AI8546"/>
      <c r="AJ8546"/>
      <c r="AK8546"/>
      <c r="AL8546"/>
      <c r="AM8546"/>
      <c r="AN8546"/>
      <c r="AO8546"/>
      <c r="AP8546"/>
      <c r="AQ8546"/>
      <c r="AR8546"/>
      <c r="AS8546"/>
      <c r="AT8546"/>
      <c r="AU8546"/>
      <c r="AV8546"/>
      <c r="AW8546"/>
      <c r="AX8546"/>
      <c r="AY8546"/>
      <c r="AZ8546"/>
      <c r="BA8546"/>
      <c r="BB8546"/>
      <c r="BC8546"/>
      <c r="BD8546"/>
      <c r="BE8546"/>
      <c r="BF8546"/>
      <c r="BG8546"/>
      <c r="BH8546"/>
      <c r="BI8546"/>
      <c r="BJ8546"/>
      <c r="BK8546"/>
      <c r="BL8546"/>
      <c r="BM8546"/>
      <c r="BN8546"/>
      <c r="BO8546"/>
      <c r="BP8546"/>
      <c r="BQ8546"/>
      <c r="BR8546"/>
      <c r="BS8546"/>
      <c r="BT8546"/>
      <c r="BU8546"/>
      <c r="BV8546"/>
      <c r="BW8546"/>
      <c r="BX8546"/>
      <c r="BY8546"/>
      <c r="BZ8546"/>
      <c r="CA8546"/>
      <c r="CB8546"/>
      <c r="CC8546"/>
      <c r="CD8546"/>
      <c r="CE8546"/>
      <c r="CF8546"/>
      <c r="CG8546"/>
      <c r="CH8546"/>
      <c r="CI8546"/>
      <c r="CJ8546"/>
      <c r="CK8546"/>
      <c r="CL8546"/>
      <c r="CM8546"/>
      <c r="CN8546"/>
      <c r="CO8546"/>
      <c r="CP8546"/>
      <c r="CQ8546"/>
      <c r="CR8546"/>
      <c r="CS8546"/>
      <c r="CT8546"/>
      <c r="CU8546"/>
      <c r="CV8546"/>
    </row>
    <row r="8547" spans="10:100" x14ac:dyDescent="0.25">
      <c r="J8547"/>
      <c r="K8547"/>
      <c r="L8547"/>
      <c r="M8547"/>
      <c r="N8547"/>
      <c r="O8547"/>
      <c r="P8547"/>
      <c r="Q8547"/>
      <c r="R8547"/>
      <c r="S8547"/>
      <c r="T8547"/>
      <c r="U8547"/>
      <c r="V8547"/>
      <c r="W8547"/>
      <c r="X8547"/>
      <c r="Y8547"/>
      <c r="Z8547"/>
      <c r="AA8547"/>
      <c r="AB8547"/>
      <c r="AC8547"/>
      <c r="AD8547"/>
      <c r="AE8547"/>
      <c r="AF8547"/>
      <c r="AG8547"/>
      <c r="AH8547"/>
      <c r="AI8547"/>
      <c r="AJ8547"/>
      <c r="AK8547"/>
      <c r="AL8547"/>
      <c r="AM8547"/>
      <c r="AN8547"/>
      <c r="AO8547"/>
      <c r="AP8547"/>
      <c r="AQ8547"/>
      <c r="AR8547"/>
      <c r="AS8547"/>
      <c r="AT8547"/>
      <c r="AU8547"/>
      <c r="AV8547"/>
      <c r="AW8547"/>
      <c r="AX8547"/>
      <c r="AY8547"/>
      <c r="AZ8547"/>
      <c r="BA8547"/>
      <c r="BB8547"/>
      <c r="BC8547"/>
      <c r="BD8547"/>
      <c r="BE8547"/>
      <c r="BF8547"/>
      <c r="BG8547"/>
      <c r="BH8547"/>
      <c r="BI8547"/>
      <c r="BJ8547"/>
      <c r="BK8547"/>
      <c r="BL8547"/>
      <c r="BM8547"/>
      <c r="BN8547"/>
      <c r="BO8547"/>
      <c r="BP8547"/>
      <c r="BQ8547"/>
      <c r="BR8547"/>
      <c r="BS8547"/>
      <c r="BT8547"/>
      <c r="BU8547"/>
      <c r="BV8547"/>
      <c r="BW8547"/>
      <c r="BX8547"/>
      <c r="BY8547"/>
      <c r="BZ8547"/>
      <c r="CA8547"/>
      <c r="CB8547"/>
      <c r="CC8547"/>
      <c r="CD8547"/>
      <c r="CE8547"/>
      <c r="CF8547"/>
      <c r="CG8547"/>
      <c r="CH8547"/>
      <c r="CI8547"/>
      <c r="CJ8547"/>
      <c r="CK8547"/>
      <c r="CL8547"/>
      <c r="CM8547"/>
      <c r="CN8547"/>
      <c r="CO8547"/>
      <c r="CP8547"/>
      <c r="CQ8547"/>
      <c r="CR8547"/>
      <c r="CS8547"/>
      <c r="CT8547"/>
      <c r="CU8547"/>
      <c r="CV8547"/>
    </row>
    <row r="8548" spans="10:100" x14ac:dyDescent="0.25">
      <c r="J8548"/>
      <c r="K8548"/>
      <c r="L8548"/>
      <c r="M8548"/>
      <c r="N8548"/>
      <c r="O8548"/>
      <c r="P8548"/>
      <c r="Q8548"/>
      <c r="R8548"/>
      <c r="S8548"/>
      <c r="T8548"/>
      <c r="U8548"/>
      <c r="V8548"/>
      <c r="W8548"/>
      <c r="X8548"/>
      <c r="Y8548"/>
      <c r="Z8548"/>
      <c r="AA8548"/>
      <c r="AB8548"/>
      <c r="AC8548"/>
      <c r="AD8548"/>
      <c r="AE8548"/>
      <c r="AF8548"/>
      <c r="AG8548"/>
      <c r="AH8548"/>
      <c r="AI8548"/>
      <c r="AJ8548"/>
      <c r="AK8548"/>
      <c r="AL8548"/>
      <c r="AM8548"/>
      <c r="AN8548"/>
      <c r="AO8548"/>
      <c r="AP8548"/>
      <c r="AQ8548"/>
      <c r="AR8548"/>
      <c r="AS8548"/>
      <c r="AT8548"/>
      <c r="AU8548"/>
      <c r="AV8548"/>
      <c r="AW8548"/>
      <c r="AX8548"/>
      <c r="AY8548"/>
      <c r="AZ8548"/>
      <c r="BA8548"/>
      <c r="BB8548"/>
      <c r="BC8548"/>
      <c r="BD8548"/>
      <c r="BE8548"/>
      <c r="BF8548"/>
      <c r="BG8548"/>
      <c r="BH8548"/>
      <c r="BI8548"/>
      <c r="BJ8548"/>
      <c r="BK8548"/>
      <c r="BL8548"/>
      <c r="BM8548"/>
      <c r="BN8548"/>
      <c r="BO8548"/>
      <c r="BP8548"/>
      <c r="BQ8548"/>
      <c r="BR8548"/>
      <c r="BS8548"/>
      <c r="BT8548"/>
      <c r="BU8548"/>
      <c r="BV8548"/>
      <c r="BW8548"/>
      <c r="BX8548"/>
      <c r="BY8548"/>
      <c r="BZ8548"/>
      <c r="CA8548"/>
      <c r="CB8548"/>
      <c r="CC8548"/>
      <c r="CD8548"/>
      <c r="CE8548"/>
      <c r="CF8548"/>
      <c r="CG8548"/>
      <c r="CH8548"/>
      <c r="CI8548"/>
      <c r="CJ8548"/>
      <c r="CK8548"/>
      <c r="CL8548"/>
      <c r="CM8548"/>
      <c r="CN8548"/>
      <c r="CO8548"/>
      <c r="CP8548"/>
      <c r="CQ8548"/>
      <c r="CR8548"/>
      <c r="CS8548"/>
      <c r="CT8548"/>
      <c r="CU8548"/>
      <c r="CV8548"/>
    </row>
    <row r="8549" spans="10:100" x14ac:dyDescent="0.25">
      <c r="J8549"/>
      <c r="K8549"/>
      <c r="L8549"/>
      <c r="M8549"/>
      <c r="N8549"/>
      <c r="O8549"/>
      <c r="P8549"/>
      <c r="Q8549"/>
      <c r="R8549"/>
      <c r="S8549"/>
      <c r="T8549"/>
      <c r="U8549"/>
      <c r="V8549"/>
      <c r="W8549"/>
      <c r="X8549"/>
      <c r="Y8549"/>
      <c r="Z8549"/>
      <c r="AA8549"/>
      <c r="AB8549"/>
      <c r="AC8549"/>
      <c r="AD8549"/>
      <c r="AE8549"/>
      <c r="AF8549"/>
      <c r="AG8549"/>
      <c r="AH8549"/>
      <c r="AI8549"/>
      <c r="AJ8549"/>
      <c r="AK8549"/>
      <c r="AL8549"/>
      <c r="AM8549"/>
      <c r="AN8549"/>
      <c r="AO8549"/>
      <c r="AP8549"/>
      <c r="AQ8549"/>
      <c r="AR8549"/>
      <c r="AS8549"/>
      <c r="AT8549"/>
      <c r="AU8549"/>
      <c r="AV8549"/>
      <c r="AW8549"/>
      <c r="AX8549"/>
      <c r="AY8549"/>
      <c r="AZ8549"/>
      <c r="BA8549"/>
      <c r="BB8549"/>
      <c r="BC8549"/>
      <c r="BD8549"/>
      <c r="BE8549"/>
      <c r="BF8549"/>
      <c r="BG8549"/>
      <c r="BH8549"/>
      <c r="BI8549"/>
      <c r="BJ8549"/>
      <c r="BK8549"/>
      <c r="BL8549"/>
      <c r="BM8549"/>
      <c r="BN8549"/>
      <c r="BO8549"/>
      <c r="BP8549"/>
      <c r="BQ8549"/>
      <c r="BR8549"/>
      <c r="BS8549"/>
      <c r="BT8549"/>
      <c r="BU8549"/>
      <c r="BV8549"/>
      <c r="BW8549"/>
      <c r="BX8549"/>
      <c r="BY8549"/>
      <c r="BZ8549"/>
      <c r="CA8549"/>
      <c r="CB8549"/>
      <c r="CC8549"/>
      <c r="CD8549"/>
      <c r="CE8549"/>
      <c r="CF8549"/>
      <c r="CG8549"/>
      <c r="CH8549"/>
      <c r="CI8549"/>
      <c r="CJ8549"/>
      <c r="CK8549"/>
      <c r="CL8549"/>
      <c r="CM8549"/>
      <c r="CN8549"/>
      <c r="CO8549"/>
      <c r="CP8549"/>
      <c r="CQ8549"/>
      <c r="CR8549"/>
      <c r="CS8549"/>
      <c r="CT8549"/>
      <c r="CU8549"/>
      <c r="CV8549"/>
    </row>
    <row r="8550" spans="10:100" x14ac:dyDescent="0.25">
      <c r="J8550"/>
      <c r="K8550"/>
      <c r="L8550"/>
      <c r="M8550"/>
      <c r="N8550"/>
      <c r="O8550"/>
      <c r="P8550"/>
      <c r="Q8550"/>
      <c r="R8550"/>
      <c r="S8550"/>
      <c r="T8550"/>
      <c r="U8550"/>
      <c r="V8550"/>
      <c r="W8550"/>
      <c r="X8550"/>
      <c r="Y8550"/>
      <c r="Z8550"/>
      <c r="AA8550"/>
      <c r="AB8550"/>
      <c r="AC8550"/>
      <c r="AD8550"/>
      <c r="AE8550"/>
      <c r="AF8550"/>
      <c r="AG8550"/>
      <c r="AH8550"/>
      <c r="AI8550"/>
      <c r="AJ8550"/>
      <c r="AK8550"/>
      <c r="AL8550"/>
      <c r="AM8550"/>
      <c r="AN8550"/>
      <c r="AO8550"/>
      <c r="AP8550"/>
      <c r="AQ8550"/>
      <c r="AR8550"/>
      <c r="AS8550"/>
      <c r="AT8550"/>
      <c r="AU8550"/>
      <c r="AV8550"/>
      <c r="AW8550"/>
      <c r="AX8550"/>
      <c r="AY8550"/>
      <c r="AZ8550"/>
      <c r="BA8550"/>
      <c r="BB8550"/>
      <c r="BC8550"/>
      <c r="BD8550"/>
      <c r="BE8550"/>
      <c r="BF8550"/>
      <c r="BG8550"/>
      <c r="BH8550"/>
      <c r="BI8550"/>
      <c r="BJ8550"/>
      <c r="BK8550"/>
      <c r="BL8550"/>
      <c r="BM8550"/>
      <c r="BN8550"/>
      <c r="BO8550"/>
      <c r="BP8550"/>
      <c r="BQ8550"/>
      <c r="BR8550"/>
      <c r="BS8550"/>
      <c r="BT8550"/>
      <c r="BU8550"/>
      <c r="BV8550"/>
      <c r="BW8550"/>
      <c r="BX8550"/>
      <c r="BY8550"/>
      <c r="BZ8550"/>
      <c r="CA8550"/>
      <c r="CB8550"/>
      <c r="CC8550"/>
      <c r="CD8550"/>
      <c r="CE8550"/>
      <c r="CF8550"/>
      <c r="CG8550"/>
      <c r="CH8550"/>
      <c r="CI8550"/>
      <c r="CJ8550"/>
      <c r="CK8550"/>
      <c r="CL8550"/>
      <c r="CM8550"/>
      <c r="CN8550"/>
      <c r="CO8550"/>
      <c r="CP8550"/>
      <c r="CQ8550"/>
      <c r="CR8550"/>
      <c r="CS8550"/>
      <c r="CT8550"/>
      <c r="CU8550"/>
      <c r="CV8550"/>
    </row>
    <row r="8551" spans="10:100" x14ac:dyDescent="0.25">
      <c r="J8551"/>
      <c r="K8551"/>
      <c r="L8551"/>
      <c r="M8551"/>
      <c r="N8551"/>
      <c r="O8551"/>
      <c r="P8551"/>
      <c r="Q8551"/>
      <c r="R8551"/>
      <c r="S8551"/>
      <c r="T8551"/>
      <c r="U8551"/>
      <c r="V8551"/>
      <c r="W8551"/>
      <c r="X8551"/>
      <c r="Y8551"/>
      <c r="Z8551"/>
      <c r="AA8551"/>
      <c r="AB8551"/>
      <c r="AC8551"/>
      <c r="AD8551"/>
      <c r="AE8551"/>
      <c r="AF8551"/>
      <c r="AG8551"/>
      <c r="AH8551"/>
      <c r="AI8551"/>
      <c r="AJ8551"/>
      <c r="AK8551"/>
      <c r="AL8551"/>
      <c r="AM8551"/>
      <c r="AN8551"/>
      <c r="AO8551"/>
      <c r="AP8551"/>
      <c r="AQ8551"/>
      <c r="AR8551"/>
      <c r="AS8551"/>
      <c r="AT8551"/>
      <c r="AU8551"/>
      <c r="AV8551"/>
      <c r="AW8551"/>
      <c r="AX8551"/>
      <c r="AY8551"/>
      <c r="AZ8551"/>
      <c r="BA8551"/>
      <c r="BB8551"/>
      <c r="BC8551"/>
      <c r="BD8551"/>
      <c r="BE8551"/>
      <c r="BF8551"/>
      <c r="BG8551"/>
      <c r="BH8551"/>
      <c r="BI8551"/>
      <c r="BJ8551"/>
      <c r="BK8551"/>
      <c r="BL8551"/>
      <c r="BM8551"/>
      <c r="BN8551"/>
      <c r="BO8551"/>
      <c r="BP8551"/>
      <c r="BQ8551"/>
      <c r="BR8551"/>
      <c r="BS8551"/>
      <c r="BT8551"/>
      <c r="BU8551"/>
      <c r="BV8551"/>
      <c r="BW8551"/>
      <c r="BX8551"/>
      <c r="BY8551"/>
      <c r="BZ8551"/>
      <c r="CA8551"/>
      <c r="CB8551"/>
      <c r="CC8551"/>
      <c r="CD8551"/>
      <c r="CE8551"/>
      <c r="CF8551"/>
      <c r="CG8551"/>
      <c r="CH8551"/>
      <c r="CI8551"/>
      <c r="CJ8551"/>
      <c r="CK8551"/>
      <c r="CL8551"/>
      <c r="CM8551"/>
      <c r="CN8551"/>
      <c r="CO8551"/>
      <c r="CP8551"/>
      <c r="CQ8551"/>
      <c r="CR8551"/>
      <c r="CS8551"/>
      <c r="CT8551"/>
      <c r="CU8551"/>
      <c r="CV8551"/>
    </row>
    <row r="8552" spans="10:100" x14ac:dyDescent="0.25">
      <c r="J8552"/>
      <c r="K8552"/>
      <c r="L8552"/>
      <c r="M8552"/>
      <c r="N8552"/>
      <c r="O8552"/>
      <c r="P8552"/>
      <c r="Q8552"/>
      <c r="R8552"/>
      <c r="S8552"/>
      <c r="T8552"/>
      <c r="U8552"/>
      <c r="V8552"/>
      <c r="W8552"/>
      <c r="X8552"/>
      <c r="Y8552"/>
      <c r="Z8552"/>
      <c r="AA8552"/>
      <c r="AB8552"/>
      <c r="AC8552"/>
      <c r="AD8552"/>
      <c r="AE8552"/>
      <c r="AF8552"/>
      <c r="AG8552"/>
      <c r="AH8552"/>
      <c r="AI8552"/>
      <c r="AJ8552"/>
      <c r="AK8552"/>
      <c r="AL8552"/>
      <c r="AM8552"/>
      <c r="AN8552"/>
      <c r="AO8552"/>
      <c r="AP8552"/>
      <c r="AQ8552"/>
      <c r="AR8552"/>
      <c r="AS8552"/>
      <c r="AT8552"/>
      <c r="AU8552"/>
      <c r="AV8552"/>
      <c r="AW8552"/>
      <c r="AX8552"/>
      <c r="AY8552"/>
      <c r="AZ8552"/>
      <c r="BA8552"/>
      <c r="BB8552"/>
      <c r="BC8552"/>
      <c r="BD8552"/>
      <c r="BE8552"/>
      <c r="BF8552"/>
      <c r="BG8552"/>
      <c r="BH8552"/>
      <c r="BI8552"/>
      <c r="BJ8552"/>
      <c r="BK8552"/>
      <c r="BL8552"/>
      <c r="BM8552"/>
      <c r="BN8552"/>
      <c r="BO8552"/>
      <c r="BP8552"/>
      <c r="BQ8552"/>
      <c r="BR8552"/>
      <c r="BS8552"/>
      <c r="BT8552"/>
      <c r="BU8552"/>
      <c r="BV8552"/>
      <c r="BW8552"/>
      <c r="BX8552"/>
      <c r="BY8552"/>
      <c r="BZ8552"/>
      <c r="CA8552"/>
      <c r="CB8552"/>
      <c r="CC8552"/>
      <c r="CD8552"/>
      <c r="CE8552"/>
      <c r="CF8552"/>
      <c r="CG8552"/>
      <c r="CH8552"/>
      <c r="CI8552"/>
      <c r="CJ8552"/>
      <c r="CK8552"/>
      <c r="CL8552"/>
      <c r="CM8552"/>
      <c r="CN8552"/>
      <c r="CO8552"/>
      <c r="CP8552"/>
      <c r="CQ8552"/>
      <c r="CR8552"/>
      <c r="CS8552"/>
      <c r="CT8552"/>
      <c r="CU8552"/>
      <c r="CV8552"/>
    </row>
    <row r="8553" spans="10:100" x14ac:dyDescent="0.25">
      <c r="J8553"/>
      <c r="K8553"/>
      <c r="L8553"/>
      <c r="M8553"/>
      <c r="N8553"/>
      <c r="O8553"/>
      <c r="P8553"/>
      <c r="Q8553"/>
      <c r="R8553"/>
      <c r="S8553"/>
      <c r="T8553"/>
      <c r="U8553"/>
      <c r="V8553"/>
      <c r="W8553"/>
      <c r="X8553"/>
      <c r="Y8553"/>
      <c r="Z8553"/>
      <c r="AA8553"/>
      <c r="AB8553"/>
      <c r="AC8553"/>
      <c r="AD8553"/>
      <c r="AE8553"/>
      <c r="AF8553"/>
      <c r="AG8553"/>
      <c r="AH8553"/>
      <c r="AI8553"/>
      <c r="AJ8553"/>
      <c r="AK8553"/>
      <c r="AL8553"/>
      <c r="AM8553"/>
      <c r="AN8553"/>
      <c r="AO8553"/>
      <c r="AP8553"/>
      <c r="AQ8553"/>
      <c r="AR8553"/>
      <c r="AS8553"/>
      <c r="AT8553"/>
      <c r="AU8553"/>
      <c r="AV8553"/>
      <c r="AW8553"/>
      <c r="AX8553"/>
      <c r="AY8553"/>
      <c r="AZ8553"/>
      <c r="BA8553"/>
      <c r="BB8553"/>
      <c r="BC8553"/>
      <c r="BD8553"/>
      <c r="BE8553"/>
      <c r="BF8553"/>
      <c r="BG8553"/>
      <c r="BH8553"/>
      <c r="BI8553"/>
      <c r="BJ8553"/>
      <c r="BK8553"/>
      <c r="BL8553"/>
      <c r="BM8553"/>
      <c r="BN8553"/>
      <c r="BO8553"/>
      <c r="BP8553"/>
      <c r="BQ8553"/>
      <c r="BR8553"/>
      <c r="BS8553"/>
      <c r="BT8553"/>
      <c r="BU8553"/>
      <c r="BV8553"/>
      <c r="BW8553"/>
      <c r="BX8553"/>
      <c r="BY8553"/>
      <c r="BZ8553"/>
      <c r="CA8553"/>
      <c r="CB8553"/>
      <c r="CC8553"/>
      <c r="CD8553"/>
      <c r="CE8553"/>
      <c r="CF8553"/>
      <c r="CG8553"/>
      <c r="CH8553"/>
      <c r="CI8553"/>
      <c r="CJ8553"/>
      <c r="CK8553"/>
      <c r="CL8553"/>
      <c r="CM8553"/>
      <c r="CN8553"/>
      <c r="CO8553"/>
      <c r="CP8553"/>
      <c r="CQ8553"/>
      <c r="CR8553"/>
      <c r="CS8553"/>
      <c r="CT8553"/>
      <c r="CU8553"/>
      <c r="CV8553"/>
    </row>
    <row r="8554" spans="10:100" x14ac:dyDescent="0.25">
      <c r="J8554"/>
      <c r="K8554"/>
      <c r="L8554"/>
      <c r="M8554"/>
      <c r="N8554"/>
      <c r="O8554"/>
      <c r="P8554"/>
      <c r="Q8554"/>
      <c r="R8554"/>
      <c r="S8554"/>
      <c r="T8554"/>
      <c r="U8554"/>
      <c r="V8554"/>
      <c r="W8554"/>
      <c r="X8554"/>
      <c r="Y8554"/>
      <c r="Z8554"/>
      <c r="AA8554"/>
      <c r="AB8554"/>
      <c r="AC8554"/>
      <c r="AD8554"/>
      <c r="AE8554"/>
      <c r="AF8554"/>
      <c r="AG8554"/>
      <c r="AH8554"/>
      <c r="AI8554"/>
      <c r="AJ8554"/>
      <c r="AK8554"/>
      <c r="AL8554"/>
      <c r="AM8554"/>
      <c r="AN8554"/>
      <c r="AO8554"/>
      <c r="AP8554"/>
      <c r="AQ8554"/>
      <c r="AR8554"/>
      <c r="AS8554"/>
      <c r="AT8554"/>
      <c r="AU8554"/>
      <c r="AV8554"/>
      <c r="AW8554"/>
      <c r="AX8554"/>
      <c r="AY8554"/>
      <c r="AZ8554"/>
      <c r="BA8554"/>
      <c r="BB8554"/>
      <c r="BC8554"/>
      <c r="BD8554"/>
      <c r="BE8554"/>
      <c r="BF8554"/>
      <c r="BG8554"/>
      <c r="BH8554"/>
      <c r="BI8554"/>
      <c r="BJ8554"/>
      <c r="BK8554"/>
      <c r="BL8554"/>
      <c r="BM8554"/>
      <c r="BN8554"/>
      <c r="BO8554"/>
      <c r="BP8554"/>
      <c r="BQ8554"/>
      <c r="BR8554"/>
      <c r="BS8554"/>
      <c r="BT8554"/>
      <c r="BU8554"/>
      <c r="BV8554"/>
      <c r="BW8554"/>
      <c r="BX8554"/>
      <c r="BY8554"/>
      <c r="BZ8554"/>
      <c r="CA8554"/>
      <c r="CB8554"/>
      <c r="CC8554"/>
      <c r="CD8554"/>
      <c r="CE8554"/>
      <c r="CF8554"/>
      <c r="CG8554"/>
      <c r="CH8554"/>
      <c r="CI8554"/>
      <c r="CJ8554"/>
      <c r="CK8554"/>
      <c r="CL8554"/>
      <c r="CM8554"/>
      <c r="CN8554"/>
      <c r="CO8554"/>
      <c r="CP8554"/>
      <c r="CQ8554"/>
      <c r="CR8554"/>
      <c r="CS8554"/>
      <c r="CT8554"/>
      <c r="CU8554"/>
      <c r="CV8554"/>
    </row>
    <row r="8555" spans="10:100" x14ac:dyDescent="0.25">
      <c r="J8555"/>
      <c r="K8555"/>
      <c r="L8555"/>
      <c r="M8555"/>
      <c r="N8555"/>
      <c r="O8555"/>
      <c r="P8555"/>
      <c r="Q8555"/>
      <c r="R8555"/>
      <c r="S8555"/>
      <c r="T8555"/>
      <c r="U8555"/>
      <c r="V8555"/>
      <c r="W8555"/>
      <c r="X8555"/>
      <c r="Y8555"/>
      <c r="Z8555"/>
      <c r="AA8555"/>
      <c r="AB8555"/>
      <c r="AC8555"/>
      <c r="AD8555"/>
      <c r="AE8555"/>
      <c r="AF8555"/>
      <c r="AG8555"/>
      <c r="AH8555"/>
      <c r="AI8555"/>
      <c r="AJ8555"/>
      <c r="AK8555"/>
      <c r="AL8555"/>
      <c r="AM8555"/>
      <c r="AN8555"/>
      <c r="AO8555"/>
      <c r="AP8555"/>
      <c r="AQ8555"/>
      <c r="AR8555"/>
      <c r="AS8555"/>
      <c r="AT8555"/>
      <c r="AU8555"/>
      <c r="AV8555"/>
      <c r="AW8555"/>
      <c r="AX8555"/>
      <c r="AY8555"/>
      <c r="AZ8555"/>
      <c r="BA8555"/>
      <c r="BB8555"/>
      <c r="BC8555"/>
      <c r="BD8555"/>
      <c r="BE8555"/>
      <c r="BF8555"/>
      <c r="BG8555"/>
      <c r="BH8555"/>
      <c r="BI8555"/>
      <c r="BJ8555"/>
      <c r="BK8555"/>
      <c r="BL8555"/>
      <c r="BM8555"/>
      <c r="BN8555"/>
      <c r="BO8555"/>
      <c r="BP8555"/>
      <c r="BQ8555"/>
      <c r="BR8555"/>
      <c r="BS8555"/>
      <c r="BT8555"/>
      <c r="BU8555"/>
      <c r="BV8555"/>
      <c r="BW8555"/>
      <c r="BX8555"/>
      <c r="BY8555"/>
      <c r="BZ8555"/>
      <c r="CA8555"/>
      <c r="CB8555"/>
      <c r="CC8555"/>
      <c r="CD8555"/>
      <c r="CE8555"/>
      <c r="CF8555"/>
      <c r="CG8555"/>
      <c r="CH8555"/>
      <c r="CI8555"/>
      <c r="CJ8555"/>
      <c r="CK8555"/>
      <c r="CL8555"/>
      <c r="CM8555"/>
      <c r="CN8555"/>
      <c r="CO8555"/>
      <c r="CP8555"/>
      <c r="CQ8555"/>
      <c r="CR8555"/>
      <c r="CS8555"/>
      <c r="CT8555"/>
      <c r="CU8555"/>
      <c r="CV8555"/>
    </row>
    <row r="8556" spans="10:100" x14ac:dyDescent="0.25">
      <c r="J8556"/>
      <c r="K8556"/>
      <c r="L8556"/>
      <c r="M8556"/>
      <c r="N8556"/>
      <c r="O8556"/>
      <c r="P8556"/>
      <c r="Q8556"/>
      <c r="R8556"/>
      <c r="S8556"/>
      <c r="T8556"/>
      <c r="U8556"/>
      <c r="V8556"/>
      <c r="W8556"/>
      <c r="X8556"/>
      <c r="Y8556"/>
      <c r="Z8556"/>
      <c r="AA8556"/>
      <c r="AB8556"/>
      <c r="AC8556"/>
      <c r="AD8556"/>
      <c r="AE8556"/>
      <c r="AF8556"/>
      <c r="AG8556"/>
      <c r="AH8556"/>
      <c r="AI8556"/>
      <c r="AJ8556"/>
      <c r="AK8556"/>
      <c r="AL8556"/>
      <c r="AM8556"/>
      <c r="AN8556"/>
      <c r="AO8556"/>
      <c r="AP8556"/>
      <c r="AQ8556"/>
      <c r="AR8556"/>
      <c r="AS8556"/>
      <c r="AT8556"/>
      <c r="AU8556"/>
      <c r="AV8556"/>
      <c r="AW8556"/>
      <c r="AX8556"/>
      <c r="AY8556"/>
      <c r="AZ8556"/>
      <c r="BA8556"/>
      <c r="BB8556"/>
      <c r="BC8556"/>
      <c r="BD8556"/>
      <c r="BE8556"/>
      <c r="BF8556"/>
      <c r="BG8556"/>
      <c r="BH8556"/>
      <c r="BI8556"/>
      <c r="BJ8556"/>
      <c r="BK8556"/>
      <c r="BL8556"/>
      <c r="BM8556"/>
      <c r="BN8556"/>
      <c r="BO8556"/>
      <c r="BP8556"/>
      <c r="BQ8556"/>
      <c r="BR8556"/>
      <c r="BS8556"/>
      <c r="BT8556"/>
      <c r="BU8556"/>
      <c r="BV8556"/>
      <c r="BW8556"/>
      <c r="BX8556"/>
      <c r="BY8556"/>
      <c r="BZ8556"/>
      <c r="CA8556"/>
      <c r="CB8556"/>
      <c r="CC8556"/>
      <c r="CD8556"/>
      <c r="CE8556"/>
      <c r="CF8556"/>
      <c r="CG8556"/>
      <c r="CH8556"/>
      <c r="CI8556"/>
      <c r="CJ8556"/>
      <c r="CK8556"/>
      <c r="CL8556"/>
      <c r="CM8556"/>
      <c r="CN8556"/>
      <c r="CO8556"/>
      <c r="CP8556"/>
      <c r="CQ8556"/>
      <c r="CR8556"/>
      <c r="CS8556"/>
      <c r="CT8556"/>
      <c r="CU8556"/>
      <c r="CV8556"/>
    </row>
    <row r="8557" spans="10:100" x14ac:dyDescent="0.25">
      <c r="J8557"/>
      <c r="K8557"/>
      <c r="L8557"/>
      <c r="M8557"/>
      <c r="N8557"/>
      <c r="O8557"/>
      <c r="P8557"/>
      <c r="Q8557"/>
      <c r="R8557"/>
      <c r="S8557"/>
      <c r="T8557"/>
      <c r="U8557"/>
      <c r="V8557"/>
      <c r="W8557"/>
      <c r="X8557"/>
      <c r="Y8557"/>
      <c r="Z8557"/>
      <c r="AA8557"/>
      <c r="AB8557"/>
      <c r="AC8557"/>
      <c r="AD8557"/>
      <c r="AE8557"/>
      <c r="AF8557"/>
      <c r="AG8557"/>
      <c r="AH8557"/>
      <c r="AI8557"/>
      <c r="AJ8557"/>
      <c r="AK8557"/>
      <c r="AL8557"/>
      <c r="AM8557"/>
      <c r="AN8557"/>
      <c r="AO8557"/>
      <c r="AP8557"/>
      <c r="AQ8557"/>
      <c r="AR8557"/>
      <c r="AS8557"/>
      <c r="AT8557"/>
      <c r="AU8557"/>
      <c r="AV8557"/>
      <c r="AW8557"/>
      <c r="AX8557"/>
      <c r="AY8557"/>
      <c r="AZ8557"/>
      <c r="BA8557"/>
      <c r="BB8557"/>
      <c r="BC8557"/>
      <c r="BD8557"/>
      <c r="BE8557"/>
      <c r="BF8557"/>
      <c r="BG8557"/>
      <c r="BH8557"/>
      <c r="BI8557"/>
      <c r="BJ8557"/>
      <c r="BK8557"/>
      <c r="BL8557"/>
      <c r="BM8557"/>
      <c r="BN8557"/>
      <c r="BO8557"/>
      <c r="BP8557"/>
      <c r="BQ8557"/>
      <c r="BR8557"/>
      <c r="BS8557"/>
      <c r="BT8557"/>
      <c r="BU8557"/>
      <c r="BV8557"/>
      <c r="BW8557"/>
      <c r="BX8557"/>
      <c r="BY8557"/>
      <c r="BZ8557"/>
      <c r="CA8557"/>
      <c r="CB8557"/>
      <c r="CC8557"/>
      <c r="CD8557"/>
      <c r="CE8557"/>
      <c r="CF8557"/>
      <c r="CG8557"/>
      <c r="CH8557"/>
      <c r="CI8557"/>
      <c r="CJ8557"/>
      <c r="CK8557"/>
      <c r="CL8557"/>
      <c r="CM8557"/>
      <c r="CN8557"/>
      <c r="CO8557"/>
      <c r="CP8557"/>
      <c r="CQ8557"/>
      <c r="CR8557"/>
      <c r="CS8557"/>
      <c r="CT8557"/>
      <c r="CU8557"/>
      <c r="CV8557"/>
    </row>
    <row r="8558" spans="10:100" x14ac:dyDescent="0.25">
      <c r="J8558"/>
      <c r="K8558"/>
      <c r="L8558"/>
      <c r="M8558"/>
      <c r="N8558"/>
      <c r="O8558"/>
      <c r="P8558"/>
      <c r="Q8558"/>
      <c r="R8558"/>
      <c r="S8558"/>
      <c r="T8558"/>
      <c r="U8558"/>
      <c r="V8558"/>
      <c r="W8558"/>
      <c r="X8558"/>
      <c r="Y8558"/>
      <c r="Z8558"/>
      <c r="AA8558"/>
      <c r="AB8558"/>
      <c r="AC8558"/>
      <c r="AD8558"/>
      <c r="AE8558"/>
      <c r="AF8558"/>
      <c r="AG8558"/>
      <c r="AH8558"/>
      <c r="AI8558"/>
      <c r="AJ8558"/>
      <c r="AK8558"/>
      <c r="AL8558"/>
      <c r="AM8558"/>
      <c r="AN8558"/>
      <c r="AO8558"/>
      <c r="AP8558"/>
      <c r="AQ8558"/>
      <c r="AR8558"/>
      <c r="AS8558"/>
      <c r="AT8558"/>
      <c r="AU8558"/>
      <c r="AV8558"/>
      <c r="AW8558"/>
      <c r="AX8558"/>
      <c r="AY8558"/>
      <c r="AZ8558"/>
      <c r="BA8558"/>
      <c r="BB8558"/>
      <c r="BC8558"/>
      <c r="BD8558"/>
      <c r="BE8558"/>
      <c r="BF8558"/>
      <c r="BG8558"/>
      <c r="BH8558"/>
      <c r="BI8558"/>
      <c r="BJ8558"/>
      <c r="BK8558"/>
      <c r="BL8558"/>
      <c r="BM8558"/>
      <c r="BN8558"/>
      <c r="BO8558"/>
      <c r="BP8558"/>
      <c r="BQ8558"/>
      <c r="BR8558"/>
      <c r="BS8558"/>
      <c r="BT8558"/>
      <c r="BU8558"/>
      <c r="BV8558"/>
      <c r="BW8558"/>
      <c r="BX8558"/>
      <c r="BY8558"/>
      <c r="BZ8558"/>
      <c r="CA8558"/>
      <c r="CB8558"/>
      <c r="CC8558"/>
      <c r="CD8558"/>
      <c r="CE8558"/>
      <c r="CF8558"/>
      <c r="CG8558"/>
      <c r="CH8558"/>
      <c r="CI8558"/>
      <c r="CJ8558"/>
      <c r="CK8558"/>
      <c r="CL8558"/>
      <c r="CM8558"/>
      <c r="CN8558"/>
      <c r="CO8558"/>
      <c r="CP8558"/>
      <c r="CQ8558"/>
      <c r="CR8558"/>
      <c r="CS8558"/>
      <c r="CT8558"/>
      <c r="CU8558"/>
      <c r="CV8558"/>
    </row>
    <row r="8559" spans="10:100" x14ac:dyDescent="0.25">
      <c r="J8559"/>
      <c r="K8559"/>
      <c r="L8559"/>
      <c r="M8559"/>
      <c r="N8559"/>
      <c r="O8559"/>
      <c r="P8559"/>
      <c r="Q8559"/>
      <c r="R8559"/>
      <c r="S8559"/>
      <c r="T8559"/>
      <c r="U8559"/>
      <c r="V8559"/>
      <c r="W8559"/>
      <c r="X8559"/>
      <c r="Y8559"/>
      <c r="Z8559"/>
      <c r="AA8559"/>
      <c r="AB8559"/>
      <c r="AC8559"/>
      <c r="AD8559"/>
      <c r="AE8559"/>
      <c r="AF8559"/>
      <c r="AG8559"/>
      <c r="AH8559"/>
      <c r="AI8559"/>
      <c r="AJ8559"/>
      <c r="AK8559"/>
      <c r="AL8559"/>
      <c r="AM8559"/>
      <c r="AN8559"/>
      <c r="AO8559"/>
      <c r="AP8559"/>
      <c r="AQ8559"/>
      <c r="AR8559"/>
      <c r="AS8559"/>
      <c r="AT8559"/>
      <c r="AU8559"/>
      <c r="AV8559"/>
      <c r="AW8559"/>
      <c r="AX8559"/>
      <c r="AY8559"/>
      <c r="AZ8559"/>
      <c r="BA8559"/>
      <c r="BB8559"/>
      <c r="BC8559"/>
      <c r="BD8559"/>
      <c r="BE8559"/>
      <c r="BF8559"/>
      <c r="BG8559"/>
      <c r="BH8559"/>
      <c r="BI8559"/>
      <c r="BJ8559"/>
      <c r="BK8559"/>
      <c r="BL8559"/>
      <c r="BM8559"/>
      <c r="BN8559"/>
      <c r="BO8559"/>
      <c r="BP8559"/>
      <c r="BQ8559"/>
      <c r="BR8559"/>
      <c r="BS8559"/>
      <c r="BT8559"/>
      <c r="BU8559"/>
      <c r="BV8559"/>
      <c r="BW8559"/>
      <c r="BX8559"/>
      <c r="BY8559"/>
      <c r="BZ8559"/>
      <c r="CA8559"/>
      <c r="CB8559"/>
      <c r="CC8559"/>
      <c r="CD8559"/>
      <c r="CE8559"/>
      <c r="CF8559"/>
      <c r="CG8559"/>
      <c r="CH8559"/>
      <c r="CI8559"/>
      <c r="CJ8559"/>
      <c r="CK8559"/>
      <c r="CL8559"/>
      <c r="CM8559"/>
      <c r="CN8559"/>
      <c r="CO8559"/>
      <c r="CP8559"/>
      <c r="CQ8559"/>
      <c r="CR8559"/>
      <c r="CS8559"/>
      <c r="CT8559"/>
      <c r="CU8559"/>
      <c r="CV8559"/>
    </row>
    <row r="8560" spans="10:100" x14ac:dyDescent="0.25">
      <c r="J8560"/>
      <c r="K8560"/>
      <c r="L8560"/>
      <c r="M8560"/>
      <c r="N8560"/>
      <c r="O8560"/>
      <c r="P8560"/>
      <c r="Q8560"/>
      <c r="R8560"/>
      <c r="S8560"/>
      <c r="T8560"/>
      <c r="U8560"/>
      <c r="V8560"/>
      <c r="W8560"/>
      <c r="X8560"/>
      <c r="Y8560"/>
      <c r="Z8560"/>
      <c r="AA8560"/>
      <c r="AB8560"/>
      <c r="AC8560"/>
      <c r="AD8560"/>
      <c r="AE8560"/>
      <c r="AF8560"/>
      <c r="AG8560"/>
      <c r="AH8560"/>
      <c r="AI8560"/>
      <c r="AJ8560"/>
      <c r="AK8560"/>
      <c r="AL8560"/>
      <c r="AM8560"/>
      <c r="AN8560"/>
      <c r="AO8560"/>
      <c r="AP8560"/>
      <c r="AQ8560"/>
      <c r="AR8560"/>
      <c r="AS8560"/>
      <c r="AT8560"/>
      <c r="AU8560"/>
      <c r="AV8560"/>
      <c r="AW8560"/>
      <c r="AX8560"/>
      <c r="AY8560"/>
      <c r="AZ8560"/>
      <c r="BA8560"/>
      <c r="BB8560"/>
      <c r="BC8560"/>
      <c r="BD8560"/>
      <c r="BE8560"/>
      <c r="BF8560"/>
      <c r="BG8560"/>
      <c r="BH8560"/>
      <c r="BI8560"/>
      <c r="BJ8560"/>
      <c r="BK8560"/>
      <c r="BL8560"/>
      <c r="BM8560"/>
      <c r="BN8560"/>
      <c r="BO8560"/>
      <c r="BP8560"/>
      <c r="BQ8560"/>
      <c r="BR8560"/>
      <c r="BS8560"/>
      <c r="BT8560"/>
      <c r="BU8560"/>
      <c r="BV8560"/>
      <c r="BW8560"/>
      <c r="BX8560"/>
      <c r="BY8560"/>
      <c r="BZ8560"/>
      <c r="CA8560"/>
      <c r="CB8560"/>
      <c r="CC8560"/>
      <c r="CD8560"/>
      <c r="CE8560"/>
      <c r="CF8560"/>
      <c r="CG8560"/>
      <c r="CH8560"/>
      <c r="CI8560"/>
      <c r="CJ8560"/>
      <c r="CK8560"/>
      <c r="CL8560"/>
      <c r="CM8560"/>
      <c r="CN8560"/>
      <c r="CO8560"/>
      <c r="CP8560"/>
      <c r="CQ8560"/>
      <c r="CR8560"/>
      <c r="CS8560"/>
      <c r="CT8560"/>
      <c r="CU8560"/>
      <c r="CV8560"/>
    </row>
    <row r="8561" spans="10:100" x14ac:dyDescent="0.25">
      <c r="J8561"/>
      <c r="K8561"/>
      <c r="L8561"/>
      <c r="M8561"/>
      <c r="N8561"/>
      <c r="O8561"/>
      <c r="P8561"/>
      <c r="Q8561"/>
      <c r="R8561"/>
      <c r="S8561"/>
      <c r="T8561"/>
      <c r="U8561"/>
      <c r="V8561"/>
      <c r="W8561"/>
      <c r="X8561"/>
      <c r="Y8561"/>
      <c r="Z8561"/>
      <c r="AA8561"/>
      <c r="AB8561"/>
      <c r="AC8561"/>
      <c r="AD8561"/>
      <c r="AE8561"/>
      <c r="AF8561"/>
      <c r="AG8561"/>
      <c r="AH8561"/>
      <c r="AI8561"/>
      <c r="AJ8561"/>
      <c r="AK8561"/>
      <c r="AL8561"/>
      <c r="AM8561"/>
      <c r="AN8561"/>
      <c r="AO8561"/>
      <c r="AP8561"/>
      <c r="AQ8561"/>
      <c r="AR8561"/>
      <c r="AS8561"/>
      <c r="AT8561"/>
      <c r="AU8561"/>
      <c r="AV8561"/>
      <c r="AW8561"/>
      <c r="AX8561"/>
      <c r="AY8561"/>
      <c r="AZ8561"/>
      <c r="BA8561"/>
      <c r="BB8561"/>
      <c r="BC8561"/>
      <c r="BD8561"/>
      <c r="BE8561"/>
      <c r="BF8561"/>
      <c r="BG8561"/>
      <c r="BH8561"/>
      <c r="BI8561"/>
      <c r="BJ8561"/>
      <c r="BK8561"/>
      <c r="BL8561"/>
      <c r="BM8561"/>
      <c r="BN8561"/>
      <c r="BO8561"/>
      <c r="BP8561"/>
      <c r="BQ8561"/>
      <c r="BR8561"/>
      <c r="BS8561"/>
      <c r="BT8561"/>
      <c r="BU8561"/>
      <c r="BV8561"/>
      <c r="BW8561"/>
      <c r="BX8561"/>
      <c r="BY8561"/>
      <c r="BZ8561"/>
      <c r="CA8561"/>
      <c r="CB8561"/>
      <c r="CC8561"/>
      <c r="CD8561"/>
      <c r="CE8561"/>
      <c r="CF8561"/>
      <c r="CG8561"/>
      <c r="CH8561"/>
      <c r="CI8561"/>
      <c r="CJ8561"/>
      <c r="CK8561"/>
      <c r="CL8561"/>
      <c r="CM8561"/>
      <c r="CN8561"/>
      <c r="CO8561"/>
      <c r="CP8561"/>
      <c r="CQ8561"/>
      <c r="CR8561"/>
      <c r="CS8561"/>
      <c r="CT8561"/>
      <c r="CU8561"/>
      <c r="CV8561"/>
    </row>
    <row r="8562" spans="10:100" x14ac:dyDescent="0.25">
      <c r="J8562"/>
      <c r="K8562"/>
      <c r="L8562"/>
      <c r="M8562"/>
      <c r="N8562"/>
      <c r="O8562"/>
      <c r="P8562"/>
      <c r="Q8562"/>
      <c r="R8562"/>
      <c r="S8562"/>
      <c r="T8562"/>
      <c r="U8562"/>
      <c r="V8562"/>
      <c r="W8562"/>
      <c r="X8562"/>
      <c r="Y8562"/>
      <c r="Z8562"/>
      <c r="AA8562"/>
      <c r="AB8562"/>
      <c r="AC8562"/>
      <c r="AD8562"/>
      <c r="AE8562"/>
      <c r="AF8562"/>
      <c r="AG8562"/>
      <c r="AH8562"/>
      <c r="AI8562"/>
      <c r="AJ8562"/>
      <c r="AK8562"/>
      <c r="AL8562"/>
      <c r="AM8562"/>
      <c r="AN8562"/>
      <c r="AO8562"/>
      <c r="AP8562"/>
      <c r="AQ8562"/>
      <c r="AR8562"/>
      <c r="AS8562"/>
      <c r="AT8562"/>
      <c r="AU8562"/>
      <c r="AV8562"/>
      <c r="AW8562"/>
      <c r="AX8562"/>
      <c r="AY8562"/>
      <c r="AZ8562"/>
      <c r="BA8562"/>
      <c r="BB8562"/>
      <c r="BC8562"/>
      <c r="BD8562"/>
      <c r="BE8562"/>
      <c r="BF8562"/>
      <c r="BG8562"/>
      <c r="BH8562"/>
      <c r="BI8562"/>
      <c r="BJ8562"/>
      <c r="BK8562"/>
      <c r="BL8562"/>
      <c r="BM8562"/>
      <c r="BN8562"/>
      <c r="BO8562"/>
      <c r="BP8562"/>
      <c r="BQ8562"/>
      <c r="BR8562"/>
      <c r="BS8562"/>
      <c r="BT8562"/>
      <c r="BU8562"/>
      <c r="BV8562"/>
      <c r="BW8562"/>
      <c r="BX8562"/>
      <c r="BY8562"/>
      <c r="BZ8562"/>
      <c r="CA8562"/>
      <c r="CB8562"/>
      <c r="CC8562"/>
      <c r="CD8562"/>
      <c r="CE8562"/>
      <c r="CF8562"/>
      <c r="CG8562"/>
      <c r="CH8562"/>
      <c r="CI8562"/>
      <c r="CJ8562"/>
      <c r="CK8562"/>
      <c r="CL8562"/>
      <c r="CM8562"/>
      <c r="CN8562"/>
      <c r="CO8562"/>
      <c r="CP8562"/>
      <c r="CQ8562"/>
      <c r="CR8562"/>
      <c r="CS8562"/>
      <c r="CT8562"/>
      <c r="CU8562"/>
      <c r="CV8562"/>
    </row>
    <row r="8563" spans="10:100" x14ac:dyDescent="0.25">
      <c r="J8563"/>
      <c r="K8563"/>
      <c r="L8563"/>
      <c r="M8563"/>
      <c r="N8563"/>
      <c r="O8563"/>
      <c r="P8563"/>
      <c r="Q8563"/>
      <c r="R8563"/>
      <c r="S8563"/>
      <c r="T8563"/>
      <c r="U8563"/>
      <c r="V8563"/>
      <c r="W8563"/>
      <c r="X8563"/>
      <c r="Y8563"/>
      <c r="Z8563"/>
      <c r="AA8563"/>
      <c r="AB8563"/>
      <c r="AC8563"/>
      <c r="AD8563"/>
      <c r="AE8563"/>
      <c r="AF8563"/>
      <c r="AG8563"/>
      <c r="AH8563"/>
      <c r="AI8563"/>
      <c r="AJ8563"/>
      <c r="AK8563"/>
      <c r="AL8563"/>
      <c r="AM8563"/>
      <c r="AN8563"/>
      <c r="AO8563"/>
      <c r="AP8563"/>
      <c r="AQ8563"/>
      <c r="AR8563"/>
      <c r="AS8563"/>
      <c r="AT8563"/>
      <c r="AU8563"/>
      <c r="AV8563"/>
      <c r="AW8563"/>
      <c r="AX8563"/>
      <c r="AY8563"/>
      <c r="AZ8563"/>
      <c r="BA8563"/>
      <c r="BB8563"/>
      <c r="BC8563"/>
      <c r="BD8563"/>
      <c r="BE8563"/>
      <c r="BF8563"/>
      <c r="BG8563"/>
      <c r="BH8563"/>
      <c r="BI8563"/>
      <c r="BJ8563"/>
      <c r="BK8563"/>
      <c r="BL8563"/>
      <c r="BM8563"/>
      <c r="BN8563"/>
      <c r="BO8563"/>
      <c r="BP8563"/>
      <c r="BQ8563"/>
      <c r="BR8563"/>
      <c r="BS8563"/>
      <c r="BT8563"/>
      <c r="BU8563"/>
      <c r="BV8563"/>
      <c r="BW8563"/>
      <c r="BX8563"/>
      <c r="BY8563"/>
      <c r="BZ8563"/>
      <c r="CA8563"/>
      <c r="CB8563"/>
      <c r="CC8563"/>
      <c r="CD8563"/>
      <c r="CE8563"/>
      <c r="CF8563"/>
      <c r="CG8563"/>
      <c r="CH8563"/>
      <c r="CI8563"/>
      <c r="CJ8563"/>
      <c r="CK8563"/>
      <c r="CL8563"/>
      <c r="CM8563"/>
      <c r="CN8563"/>
      <c r="CO8563"/>
      <c r="CP8563"/>
      <c r="CQ8563"/>
      <c r="CR8563"/>
      <c r="CS8563"/>
      <c r="CT8563"/>
      <c r="CU8563"/>
      <c r="CV8563"/>
    </row>
    <row r="8564" spans="10:100" x14ac:dyDescent="0.25">
      <c r="J8564"/>
      <c r="K8564"/>
      <c r="L8564"/>
      <c r="M8564"/>
      <c r="N8564"/>
      <c r="O8564"/>
      <c r="P8564"/>
      <c r="Q8564"/>
      <c r="R8564"/>
      <c r="S8564"/>
      <c r="T8564"/>
      <c r="U8564"/>
      <c r="V8564"/>
      <c r="W8564"/>
      <c r="X8564"/>
      <c r="Y8564"/>
      <c r="Z8564"/>
      <c r="AA8564"/>
      <c r="AB8564"/>
      <c r="AC8564"/>
      <c r="AD8564"/>
      <c r="AE8564"/>
      <c r="AF8564"/>
      <c r="AG8564"/>
      <c r="AH8564"/>
      <c r="AI8564"/>
      <c r="AJ8564"/>
      <c r="AK8564"/>
      <c r="AL8564"/>
      <c r="AM8564"/>
      <c r="AN8564"/>
      <c r="AO8564"/>
      <c r="AP8564"/>
      <c r="AQ8564"/>
      <c r="AR8564"/>
      <c r="AS8564"/>
      <c r="AT8564"/>
      <c r="AU8564"/>
      <c r="AV8564"/>
      <c r="AW8564"/>
      <c r="AX8564"/>
      <c r="AY8564"/>
      <c r="AZ8564"/>
      <c r="BA8564"/>
      <c r="BB8564"/>
      <c r="BC8564"/>
      <c r="BD8564"/>
      <c r="BE8564"/>
      <c r="BF8564"/>
      <c r="BG8564"/>
      <c r="BH8564"/>
      <c r="BI8564"/>
      <c r="BJ8564"/>
      <c r="BK8564"/>
      <c r="BL8564"/>
      <c r="BM8564"/>
      <c r="BN8564"/>
      <c r="BO8564"/>
      <c r="BP8564"/>
      <c r="BQ8564"/>
      <c r="BR8564"/>
      <c r="BS8564"/>
      <c r="BT8564"/>
      <c r="BU8564"/>
      <c r="BV8564"/>
      <c r="BW8564"/>
      <c r="BX8564"/>
      <c r="BY8564"/>
      <c r="BZ8564"/>
      <c r="CA8564"/>
      <c r="CB8564"/>
      <c r="CC8564"/>
      <c r="CD8564"/>
      <c r="CE8564"/>
      <c r="CF8564"/>
      <c r="CG8564"/>
      <c r="CH8564"/>
      <c r="CI8564"/>
      <c r="CJ8564"/>
      <c r="CK8564"/>
      <c r="CL8564"/>
      <c r="CM8564"/>
      <c r="CN8564"/>
      <c r="CO8564"/>
      <c r="CP8564"/>
      <c r="CQ8564"/>
      <c r="CR8564"/>
      <c r="CS8564"/>
      <c r="CT8564"/>
      <c r="CU8564"/>
      <c r="CV8564"/>
    </row>
    <row r="8565" spans="10:100" x14ac:dyDescent="0.25">
      <c r="J8565"/>
      <c r="K8565"/>
      <c r="L8565"/>
      <c r="M8565"/>
      <c r="N8565"/>
      <c r="O8565"/>
      <c r="P8565"/>
      <c r="Q8565"/>
      <c r="R8565"/>
      <c r="S8565"/>
      <c r="T8565"/>
      <c r="U8565"/>
      <c r="V8565"/>
      <c r="W8565"/>
      <c r="X8565"/>
      <c r="Y8565"/>
      <c r="Z8565"/>
      <c r="AA8565"/>
      <c r="AB8565"/>
      <c r="AC8565"/>
      <c r="AD8565"/>
      <c r="AE8565"/>
      <c r="AF8565"/>
      <c r="AG8565"/>
      <c r="AH8565"/>
      <c r="AI8565"/>
      <c r="AJ8565"/>
      <c r="AK8565"/>
      <c r="AL8565"/>
      <c r="AM8565"/>
      <c r="AN8565"/>
      <c r="AO8565"/>
      <c r="AP8565"/>
      <c r="AQ8565"/>
      <c r="AR8565"/>
      <c r="AS8565"/>
      <c r="AT8565"/>
      <c r="AU8565"/>
      <c r="AV8565"/>
      <c r="AW8565"/>
      <c r="AX8565"/>
      <c r="AY8565"/>
      <c r="AZ8565"/>
      <c r="BA8565"/>
      <c r="BB8565"/>
      <c r="BC8565"/>
      <c r="BD8565"/>
      <c r="BE8565"/>
      <c r="BF8565"/>
      <c r="BG8565"/>
      <c r="BH8565"/>
      <c r="BI8565"/>
      <c r="BJ8565"/>
      <c r="BK8565"/>
      <c r="BL8565"/>
      <c r="BM8565"/>
      <c r="BN8565"/>
      <c r="BO8565"/>
      <c r="BP8565"/>
      <c r="BQ8565"/>
      <c r="BR8565"/>
      <c r="BS8565"/>
      <c r="BT8565"/>
      <c r="BU8565"/>
      <c r="BV8565"/>
      <c r="BW8565"/>
      <c r="BX8565"/>
      <c r="BY8565"/>
      <c r="BZ8565"/>
      <c r="CA8565"/>
      <c r="CB8565"/>
      <c r="CC8565"/>
      <c r="CD8565"/>
      <c r="CE8565"/>
      <c r="CF8565"/>
      <c r="CG8565"/>
      <c r="CH8565"/>
      <c r="CI8565"/>
      <c r="CJ8565"/>
      <c r="CK8565"/>
      <c r="CL8565"/>
      <c r="CM8565"/>
      <c r="CN8565"/>
      <c r="CO8565"/>
      <c r="CP8565"/>
      <c r="CQ8565"/>
      <c r="CR8565"/>
      <c r="CS8565"/>
      <c r="CT8565"/>
      <c r="CU8565"/>
      <c r="CV8565"/>
    </row>
    <row r="8566" spans="10:100" x14ac:dyDescent="0.25">
      <c r="J8566"/>
      <c r="K8566"/>
      <c r="L8566"/>
      <c r="M8566"/>
      <c r="N8566"/>
      <c r="O8566"/>
      <c r="P8566"/>
      <c r="Q8566"/>
      <c r="R8566"/>
      <c r="S8566"/>
      <c r="T8566"/>
      <c r="U8566"/>
      <c r="V8566"/>
      <c r="W8566"/>
      <c r="X8566"/>
      <c r="Y8566"/>
      <c r="Z8566"/>
      <c r="AA8566"/>
      <c r="AB8566"/>
      <c r="AC8566"/>
      <c r="AD8566"/>
      <c r="AE8566"/>
      <c r="AF8566"/>
      <c r="AG8566"/>
      <c r="AH8566"/>
      <c r="AI8566"/>
      <c r="AJ8566"/>
      <c r="AK8566"/>
      <c r="AL8566"/>
      <c r="AM8566"/>
      <c r="AN8566"/>
      <c r="AO8566"/>
      <c r="AP8566"/>
      <c r="AQ8566"/>
      <c r="AR8566"/>
      <c r="AS8566"/>
      <c r="AT8566"/>
      <c r="AU8566"/>
      <c r="AV8566"/>
      <c r="AW8566"/>
      <c r="AX8566"/>
      <c r="AY8566"/>
      <c r="AZ8566"/>
      <c r="BA8566"/>
      <c r="BB8566"/>
      <c r="BC8566"/>
      <c r="BD8566"/>
      <c r="BE8566"/>
      <c r="BF8566"/>
      <c r="BG8566"/>
      <c r="BH8566"/>
      <c r="BI8566"/>
      <c r="BJ8566"/>
      <c r="BK8566"/>
      <c r="BL8566"/>
      <c r="BM8566"/>
      <c r="BN8566"/>
      <c r="BO8566"/>
      <c r="BP8566"/>
      <c r="BQ8566"/>
      <c r="BR8566"/>
      <c r="BS8566"/>
      <c r="BT8566"/>
      <c r="BU8566"/>
      <c r="BV8566"/>
      <c r="BW8566"/>
      <c r="BX8566"/>
      <c r="BY8566"/>
      <c r="BZ8566"/>
      <c r="CA8566"/>
      <c r="CB8566"/>
      <c r="CC8566"/>
      <c r="CD8566"/>
      <c r="CE8566"/>
      <c r="CF8566"/>
      <c r="CG8566"/>
      <c r="CH8566"/>
      <c r="CI8566"/>
      <c r="CJ8566"/>
      <c r="CK8566"/>
      <c r="CL8566"/>
      <c r="CM8566"/>
      <c r="CN8566"/>
      <c r="CO8566"/>
      <c r="CP8566"/>
      <c r="CQ8566"/>
      <c r="CR8566"/>
      <c r="CS8566"/>
      <c r="CT8566"/>
      <c r="CU8566"/>
      <c r="CV8566"/>
    </row>
    <row r="8567" spans="10:100" x14ac:dyDescent="0.25">
      <c r="J8567"/>
      <c r="K8567"/>
      <c r="L8567"/>
      <c r="M8567"/>
      <c r="N8567"/>
      <c r="O8567"/>
      <c r="P8567"/>
      <c r="Q8567"/>
      <c r="R8567"/>
      <c r="S8567"/>
      <c r="T8567"/>
      <c r="U8567"/>
      <c r="V8567"/>
      <c r="W8567"/>
      <c r="X8567"/>
      <c r="Y8567"/>
      <c r="Z8567"/>
      <c r="AA8567"/>
      <c r="AB8567"/>
      <c r="AC8567"/>
      <c r="AD8567"/>
      <c r="AE8567"/>
      <c r="AF8567"/>
      <c r="AG8567"/>
      <c r="AH8567"/>
      <c r="AI8567"/>
      <c r="AJ8567"/>
      <c r="AK8567"/>
      <c r="AL8567"/>
      <c r="AM8567"/>
      <c r="AN8567"/>
      <c r="AO8567"/>
      <c r="AP8567"/>
      <c r="AQ8567"/>
      <c r="AR8567"/>
      <c r="AS8567"/>
      <c r="AT8567"/>
      <c r="AU8567"/>
      <c r="AV8567"/>
      <c r="AW8567"/>
      <c r="AX8567"/>
      <c r="AY8567"/>
      <c r="AZ8567"/>
      <c r="BA8567"/>
      <c r="BB8567"/>
      <c r="BC8567"/>
      <c r="BD8567"/>
      <c r="BE8567"/>
      <c r="BF8567"/>
      <c r="BG8567"/>
      <c r="BH8567"/>
      <c r="BI8567"/>
      <c r="BJ8567"/>
      <c r="BK8567"/>
      <c r="BL8567"/>
      <c r="BM8567"/>
      <c r="BN8567"/>
      <c r="BO8567"/>
      <c r="BP8567"/>
      <c r="BQ8567"/>
      <c r="BR8567"/>
      <c r="BS8567"/>
      <c r="BT8567"/>
      <c r="BU8567"/>
      <c r="BV8567"/>
      <c r="BW8567"/>
      <c r="BX8567"/>
      <c r="BY8567"/>
      <c r="BZ8567"/>
      <c r="CA8567"/>
      <c r="CB8567"/>
      <c r="CC8567"/>
      <c r="CD8567"/>
      <c r="CE8567"/>
      <c r="CF8567"/>
      <c r="CG8567"/>
      <c r="CH8567"/>
      <c r="CI8567"/>
      <c r="CJ8567"/>
      <c r="CK8567"/>
      <c r="CL8567"/>
      <c r="CM8567"/>
      <c r="CN8567"/>
      <c r="CO8567"/>
      <c r="CP8567"/>
      <c r="CQ8567"/>
      <c r="CR8567"/>
      <c r="CS8567"/>
      <c r="CT8567"/>
      <c r="CU8567"/>
      <c r="CV8567"/>
    </row>
    <row r="8568" spans="10:100" x14ac:dyDescent="0.25">
      <c r="J8568"/>
      <c r="K8568"/>
      <c r="L8568"/>
      <c r="M8568"/>
      <c r="N8568"/>
      <c r="O8568"/>
      <c r="P8568"/>
      <c r="Q8568"/>
      <c r="R8568"/>
      <c r="S8568"/>
      <c r="T8568"/>
      <c r="U8568"/>
      <c r="V8568"/>
      <c r="W8568"/>
      <c r="X8568"/>
      <c r="Y8568"/>
      <c r="Z8568"/>
      <c r="AA8568"/>
      <c r="AB8568"/>
      <c r="AC8568"/>
      <c r="AD8568"/>
      <c r="AE8568"/>
      <c r="AF8568"/>
      <c r="AG8568"/>
      <c r="AH8568"/>
      <c r="AI8568"/>
      <c r="AJ8568"/>
      <c r="AK8568"/>
      <c r="AL8568"/>
      <c r="AM8568"/>
      <c r="AN8568"/>
      <c r="AO8568"/>
      <c r="AP8568"/>
      <c r="AQ8568"/>
      <c r="AR8568"/>
      <c r="AS8568"/>
      <c r="AT8568"/>
      <c r="AU8568"/>
      <c r="AV8568"/>
      <c r="AW8568"/>
      <c r="AX8568"/>
      <c r="AY8568"/>
      <c r="AZ8568"/>
      <c r="BA8568"/>
      <c r="BB8568"/>
      <c r="BC8568"/>
      <c r="BD8568"/>
      <c r="BE8568"/>
      <c r="BF8568"/>
      <c r="BG8568"/>
      <c r="BH8568"/>
      <c r="BI8568"/>
      <c r="BJ8568"/>
      <c r="BK8568"/>
      <c r="BL8568"/>
      <c r="BM8568"/>
      <c r="BN8568"/>
      <c r="BO8568"/>
      <c r="BP8568"/>
      <c r="BQ8568"/>
      <c r="BR8568"/>
      <c r="BS8568"/>
      <c r="BT8568"/>
      <c r="BU8568"/>
      <c r="BV8568"/>
      <c r="BW8568"/>
      <c r="BX8568"/>
      <c r="BY8568"/>
      <c r="BZ8568"/>
      <c r="CA8568"/>
      <c r="CB8568"/>
      <c r="CC8568"/>
      <c r="CD8568"/>
      <c r="CE8568"/>
      <c r="CF8568"/>
      <c r="CG8568"/>
      <c r="CH8568"/>
      <c r="CI8568"/>
      <c r="CJ8568"/>
      <c r="CK8568"/>
      <c r="CL8568"/>
      <c r="CM8568"/>
      <c r="CN8568"/>
      <c r="CO8568"/>
      <c r="CP8568"/>
      <c r="CQ8568"/>
      <c r="CR8568"/>
      <c r="CS8568"/>
      <c r="CT8568"/>
      <c r="CU8568"/>
      <c r="CV8568"/>
    </row>
    <row r="8569" spans="10:100" x14ac:dyDescent="0.25">
      <c r="J8569"/>
      <c r="K8569"/>
      <c r="L8569"/>
      <c r="M8569"/>
      <c r="N8569"/>
      <c r="O8569"/>
      <c r="P8569"/>
      <c r="Q8569"/>
      <c r="R8569"/>
      <c r="S8569"/>
      <c r="T8569"/>
      <c r="U8569"/>
      <c r="V8569"/>
      <c r="W8569"/>
      <c r="X8569"/>
      <c r="Y8569"/>
      <c r="Z8569"/>
      <c r="AA8569"/>
      <c r="AB8569"/>
      <c r="AC8569"/>
      <c r="AD8569"/>
      <c r="AE8569"/>
      <c r="AF8569"/>
      <c r="AG8569"/>
      <c r="AH8569"/>
      <c r="AI8569"/>
      <c r="AJ8569"/>
      <c r="AK8569"/>
      <c r="AL8569"/>
      <c r="AM8569"/>
      <c r="AN8569"/>
      <c r="AO8569"/>
      <c r="AP8569"/>
      <c r="AQ8569"/>
      <c r="AR8569"/>
      <c r="AS8569"/>
      <c r="AT8569"/>
      <c r="AU8569"/>
      <c r="AV8569"/>
      <c r="AW8569"/>
      <c r="AX8569"/>
      <c r="AY8569"/>
      <c r="AZ8569"/>
      <c r="BA8569"/>
      <c r="BB8569"/>
      <c r="BC8569"/>
      <c r="BD8569"/>
      <c r="BE8569"/>
      <c r="BF8569"/>
      <c r="BG8569"/>
      <c r="BH8569"/>
      <c r="BI8569"/>
      <c r="BJ8569"/>
      <c r="BK8569"/>
      <c r="BL8569"/>
      <c r="BM8569"/>
      <c r="BN8569"/>
      <c r="BO8569"/>
      <c r="BP8569"/>
      <c r="BQ8569"/>
      <c r="BR8569"/>
      <c r="BS8569"/>
      <c r="BT8569"/>
      <c r="BU8569"/>
      <c r="BV8569"/>
      <c r="BW8569"/>
      <c r="BX8569"/>
      <c r="BY8569"/>
      <c r="BZ8569"/>
      <c r="CA8569"/>
      <c r="CB8569"/>
      <c r="CC8569"/>
      <c r="CD8569"/>
      <c r="CE8569"/>
      <c r="CF8569"/>
      <c r="CG8569"/>
      <c r="CH8569"/>
      <c r="CI8569"/>
      <c r="CJ8569"/>
      <c r="CK8569"/>
      <c r="CL8569"/>
      <c r="CM8569"/>
      <c r="CN8569"/>
      <c r="CO8569"/>
      <c r="CP8569"/>
      <c r="CQ8569"/>
      <c r="CR8569"/>
      <c r="CS8569"/>
      <c r="CT8569"/>
      <c r="CU8569"/>
      <c r="CV8569"/>
    </row>
    <row r="8570" spans="10:100" x14ac:dyDescent="0.25">
      <c r="J8570"/>
      <c r="K8570"/>
      <c r="L8570"/>
      <c r="M8570"/>
      <c r="N8570"/>
      <c r="O8570"/>
      <c r="P8570"/>
      <c r="Q8570"/>
      <c r="R8570"/>
      <c r="S8570"/>
      <c r="T8570"/>
      <c r="U8570"/>
      <c r="V8570"/>
      <c r="W8570"/>
      <c r="X8570"/>
      <c r="Y8570"/>
      <c r="Z8570"/>
      <c r="AA8570"/>
      <c r="AB8570"/>
      <c r="AC8570"/>
      <c r="AD8570"/>
      <c r="AE8570"/>
      <c r="AF8570"/>
      <c r="AG8570"/>
      <c r="AH8570"/>
      <c r="AI8570"/>
      <c r="AJ8570"/>
      <c r="AK8570"/>
      <c r="AL8570"/>
      <c r="AM8570"/>
      <c r="AN8570"/>
      <c r="AO8570"/>
      <c r="AP8570"/>
      <c r="AQ8570"/>
      <c r="AR8570"/>
      <c r="AS8570"/>
      <c r="AT8570"/>
      <c r="AU8570"/>
      <c r="AV8570"/>
      <c r="AW8570"/>
      <c r="AX8570"/>
      <c r="AY8570"/>
      <c r="AZ8570"/>
      <c r="BA8570"/>
      <c r="BB8570"/>
      <c r="BC8570"/>
      <c r="BD8570"/>
      <c r="BE8570"/>
      <c r="BF8570"/>
      <c r="BG8570"/>
      <c r="BH8570"/>
      <c r="BI8570"/>
      <c r="BJ8570"/>
      <c r="BK8570"/>
      <c r="BL8570"/>
      <c r="BM8570"/>
      <c r="BN8570"/>
      <c r="BO8570"/>
      <c r="BP8570"/>
      <c r="BQ8570"/>
      <c r="BR8570"/>
      <c r="BS8570"/>
      <c r="BT8570"/>
      <c r="BU8570"/>
      <c r="BV8570"/>
      <c r="BW8570"/>
      <c r="BX8570"/>
      <c r="BY8570"/>
      <c r="BZ8570"/>
      <c r="CA8570"/>
      <c r="CB8570"/>
      <c r="CC8570"/>
      <c r="CD8570"/>
      <c r="CE8570"/>
      <c r="CF8570"/>
      <c r="CG8570"/>
      <c r="CH8570"/>
      <c r="CI8570"/>
      <c r="CJ8570"/>
      <c r="CK8570"/>
      <c r="CL8570"/>
      <c r="CM8570"/>
      <c r="CN8570"/>
      <c r="CO8570"/>
      <c r="CP8570"/>
      <c r="CQ8570"/>
      <c r="CR8570"/>
      <c r="CS8570"/>
      <c r="CT8570"/>
      <c r="CU8570"/>
      <c r="CV8570"/>
    </row>
    <row r="8571" spans="10:100" x14ac:dyDescent="0.25">
      <c r="J8571"/>
      <c r="K8571"/>
      <c r="L8571"/>
      <c r="M8571"/>
      <c r="N8571"/>
      <c r="O8571"/>
      <c r="P8571"/>
      <c r="Q8571"/>
      <c r="R8571"/>
      <c r="S8571"/>
      <c r="T8571"/>
      <c r="U8571"/>
      <c r="V8571"/>
      <c r="W8571"/>
      <c r="X8571"/>
      <c r="Y8571"/>
      <c r="Z8571"/>
      <c r="AA8571"/>
      <c r="AB8571"/>
      <c r="AC8571"/>
      <c r="AD8571"/>
      <c r="AE8571"/>
      <c r="AF8571"/>
      <c r="AG8571"/>
      <c r="AH8571"/>
      <c r="AI8571"/>
      <c r="AJ8571"/>
      <c r="AK8571"/>
      <c r="AL8571"/>
      <c r="AM8571"/>
      <c r="AN8571"/>
      <c r="AO8571"/>
      <c r="AP8571"/>
      <c r="AQ8571"/>
      <c r="AR8571"/>
      <c r="AS8571"/>
      <c r="AT8571"/>
      <c r="AU8571"/>
      <c r="AV8571"/>
      <c r="AW8571"/>
      <c r="AX8571"/>
      <c r="AY8571"/>
      <c r="AZ8571"/>
      <c r="BA8571"/>
      <c r="BB8571"/>
      <c r="BC8571"/>
      <c r="BD8571"/>
      <c r="BE8571"/>
      <c r="BF8571"/>
      <c r="BG8571"/>
      <c r="BH8571"/>
      <c r="BI8571"/>
      <c r="BJ8571"/>
      <c r="BK8571"/>
      <c r="BL8571"/>
      <c r="BM8571"/>
      <c r="BN8571"/>
      <c r="BO8571"/>
      <c r="BP8571"/>
      <c r="BQ8571"/>
      <c r="BR8571"/>
      <c r="BS8571"/>
      <c r="BT8571"/>
      <c r="BU8571"/>
      <c r="BV8571"/>
      <c r="BW8571"/>
      <c r="BX8571"/>
      <c r="BY8571"/>
      <c r="BZ8571"/>
      <c r="CA8571"/>
      <c r="CB8571"/>
      <c r="CC8571"/>
      <c r="CD8571"/>
      <c r="CE8571"/>
      <c r="CF8571"/>
      <c r="CG8571"/>
      <c r="CH8571"/>
      <c r="CI8571"/>
      <c r="CJ8571"/>
      <c r="CK8571"/>
      <c r="CL8571"/>
      <c r="CM8571"/>
      <c r="CN8571"/>
      <c r="CO8571"/>
      <c r="CP8571"/>
      <c r="CQ8571"/>
      <c r="CR8571"/>
      <c r="CS8571"/>
      <c r="CT8571"/>
      <c r="CU8571"/>
      <c r="CV8571"/>
    </row>
    <row r="8572" spans="10:100" x14ac:dyDescent="0.25">
      <c r="J8572"/>
      <c r="K8572"/>
      <c r="L8572"/>
      <c r="M8572"/>
      <c r="N8572"/>
      <c r="O8572"/>
      <c r="P8572"/>
      <c r="Q8572"/>
      <c r="R8572"/>
      <c r="S8572"/>
      <c r="T8572"/>
      <c r="U8572"/>
      <c r="V8572"/>
      <c r="W8572"/>
      <c r="X8572"/>
      <c r="Y8572"/>
      <c r="Z8572"/>
      <c r="AA8572"/>
      <c r="AB8572"/>
      <c r="AC8572"/>
      <c r="AD8572"/>
      <c r="AE8572"/>
      <c r="AF8572"/>
      <c r="AG8572"/>
      <c r="AH8572"/>
      <c r="AI8572"/>
      <c r="AJ8572"/>
      <c r="AK8572"/>
      <c r="AL8572"/>
      <c r="AM8572"/>
      <c r="AN8572"/>
      <c r="AO8572"/>
      <c r="AP8572"/>
      <c r="AQ8572"/>
      <c r="AR8572"/>
      <c r="AS8572"/>
      <c r="AT8572"/>
      <c r="AU8572"/>
      <c r="AV8572"/>
      <c r="AW8572"/>
      <c r="AX8572"/>
      <c r="AY8572"/>
      <c r="AZ8572"/>
      <c r="BA8572"/>
      <c r="BB8572"/>
      <c r="BC8572"/>
      <c r="BD8572"/>
      <c r="BE8572"/>
      <c r="BF8572"/>
      <c r="BG8572"/>
      <c r="BH8572"/>
      <c r="BI8572"/>
      <c r="BJ8572"/>
      <c r="BK8572"/>
      <c r="BL8572"/>
      <c r="BM8572"/>
      <c r="BN8572"/>
      <c r="BO8572"/>
      <c r="BP8572"/>
      <c r="BQ8572"/>
      <c r="BR8572"/>
      <c r="BS8572"/>
      <c r="BT8572"/>
      <c r="BU8572"/>
      <c r="BV8572"/>
      <c r="BW8572"/>
      <c r="BX8572"/>
      <c r="BY8572"/>
      <c r="BZ8572"/>
      <c r="CA8572"/>
      <c r="CB8572"/>
      <c r="CC8572"/>
      <c r="CD8572"/>
      <c r="CE8572"/>
      <c r="CF8572"/>
      <c r="CG8572"/>
      <c r="CH8572"/>
      <c r="CI8572"/>
      <c r="CJ8572"/>
      <c r="CK8572"/>
      <c r="CL8572"/>
      <c r="CM8572"/>
      <c r="CN8572"/>
      <c r="CO8572"/>
      <c r="CP8572"/>
      <c r="CQ8572"/>
      <c r="CR8572"/>
      <c r="CS8572"/>
      <c r="CT8572"/>
      <c r="CU8572"/>
      <c r="CV8572"/>
    </row>
    <row r="8573" spans="10:100" x14ac:dyDescent="0.25">
      <c r="J8573"/>
      <c r="K8573"/>
      <c r="L8573"/>
      <c r="M8573"/>
      <c r="N8573"/>
      <c r="O8573"/>
      <c r="P8573"/>
      <c r="Q8573"/>
      <c r="R8573"/>
      <c r="S8573"/>
      <c r="T8573"/>
      <c r="U8573"/>
      <c r="V8573"/>
      <c r="W8573"/>
      <c r="X8573"/>
      <c r="Y8573"/>
      <c r="Z8573"/>
      <c r="AA8573"/>
      <c r="AB8573"/>
      <c r="AC8573"/>
      <c r="AD8573"/>
      <c r="AE8573"/>
      <c r="AF8573"/>
      <c r="AG8573"/>
      <c r="AH8573"/>
      <c r="AI8573"/>
      <c r="AJ8573"/>
      <c r="AK8573"/>
      <c r="AL8573"/>
      <c r="AM8573"/>
      <c r="AN8573"/>
      <c r="AO8573"/>
      <c r="AP8573"/>
      <c r="AQ8573"/>
      <c r="AR8573"/>
      <c r="AS8573"/>
      <c r="AT8573"/>
      <c r="AU8573"/>
      <c r="AV8573"/>
      <c r="AW8573"/>
      <c r="AX8573"/>
      <c r="AY8573"/>
      <c r="AZ8573"/>
      <c r="BA8573"/>
      <c r="BB8573"/>
      <c r="BC8573"/>
      <c r="BD8573"/>
      <c r="BE8573"/>
      <c r="BF8573"/>
      <c r="BG8573"/>
      <c r="BH8573"/>
      <c r="BI8573"/>
      <c r="BJ8573"/>
      <c r="BK8573"/>
      <c r="BL8573"/>
      <c r="BM8573"/>
      <c r="BN8573"/>
      <c r="BO8573"/>
      <c r="BP8573"/>
      <c r="BQ8573"/>
      <c r="BR8573"/>
      <c r="BS8573"/>
      <c r="BT8573"/>
      <c r="BU8573"/>
      <c r="BV8573"/>
      <c r="BW8573"/>
      <c r="BX8573"/>
      <c r="BY8573"/>
      <c r="BZ8573"/>
      <c r="CA8573"/>
      <c r="CB8573"/>
      <c r="CC8573"/>
      <c r="CD8573"/>
      <c r="CE8573"/>
      <c r="CF8573"/>
      <c r="CG8573"/>
      <c r="CH8573"/>
      <c r="CI8573"/>
      <c r="CJ8573"/>
      <c r="CK8573"/>
      <c r="CL8573"/>
      <c r="CM8573"/>
      <c r="CN8573"/>
      <c r="CO8573"/>
      <c r="CP8573"/>
      <c r="CQ8573"/>
      <c r="CR8573"/>
      <c r="CS8573"/>
      <c r="CT8573"/>
      <c r="CU8573"/>
      <c r="CV8573"/>
    </row>
    <row r="8574" spans="10:100" x14ac:dyDescent="0.25">
      <c r="J8574"/>
      <c r="K8574"/>
      <c r="L8574"/>
      <c r="M8574"/>
      <c r="N8574"/>
      <c r="O8574"/>
      <c r="P8574"/>
      <c r="Q8574"/>
      <c r="R8574"/>
      <c r="S8574"/>
      <c r="T8574"/>
      <c r="U8574"/>
      <c r="V8574"/>
      <c r="W8574"/>
      <c r="X8574"/>
      <c r="Y8574"/>
      <c r="Z8574"/>
      <c r="AA8574"/>
      <c r="AB8574"/>
      <c r="AC8574"/>
      <c r="AD8574"/>
      <c r="AE8574"/>
      <c r="AF8574"/>
      <c r="AG8574"/>
      <c r="AH8574"/>
      <c r="AI8574"/>
      <c r="AJ8574"/>
      <c r="AK8574"/>
      <c r="AL8574"/>
      <c r="AM8574"/>
      <c r="AN8574"/>
      <c r="AO8574"/>
      <c r="AP8574"/>
      <c r="AQ8574"/>
      <c r="AR8574"/>
      <c r="AS8574"/>
      <c r="AT8574"/>
      <c r="AU8574"/>
      <c r="AV8574"/>
      <c r="AW8574"/>
      <c r="AX8574"/>
      <c r="AY8574"/>
      <c r="AZ8574"/>
      <c r="BA8574"/>
      <c r="BB8574"/>
      <c r="BC8574"/>
      <c r="BD8574"/>
      <c r="BE8574"/>
      <c r="BF8574"/>
      <c r="BG8574"/>
      <c r="BH8574"/>
      <c r="BI8574"/>
      <c r="BJ8574"/>
      <c r="BK8574"/>
      <c r="BL8574"/>
      <c r="BM8574"/>
      <c r="BN8574"/>
      <c r="BO8574"/>
      <c r="BP8574"/>
      <c r="BQ8574"/>
      <c r="BR8574"/>
      <c r="BS8574"/>
      <c r="BT8574"/>
      <c r="BU8574"/>
      <c r="BV8574"/>
      <c r="BW8574"/>
      <c r="BX8574"/>
      <c r="BY8574"/>
      <c r="BZ8574"/>
      <c r="CA8574"/>
      <c r="CB8574"/>
      <c r="CC8574"/>
      <c r="CD8574"/>
      <c r="CE8574"/>
      <c r="CF8574"/>
      <c r="CG8574"/>
      <c r="CH8574"/>
      <c r="CI8574"/>
      <c r="CJ8574"/>
      <c r="CK8574"/>
      <c r="CL8574"/>
      <c r="CM8574"/>
      <c r="CN8574"/>
      <c r="CO8574"/>
      <c r="CP8574"/>
      <c r="CQ8574"/>
      <c r="CR8574"/>
      <c r="CS8574"/>
      <c r="CT8574"/>
      <c r="CU8574"/>
      <c r="CV8574"/>
    </row>
    <row r="8575" spans="10:100" x14ac:dyDescent="0.25">
      <c r="J8575"/>
      <c r="K8575"/>
      <c r="L8575"/>
      <c r="M8575"/>
      <c r="N8575"/>
      <c r="O8575"/>
      <c r="P8575"/>
      <c r="Q8575"/>
      <c r="R8575"/>
      <c r="S8575"/>
      <c r="T8575"/>
      <c r="U8575"/>
      <c r="V8575"/>
      <c r="W8575"/>
      <c r="X8575"/>
      <c r="Y8575"/>
      <c r="Z8575"/>
      <c r="AA8575"/>
      <c r="AB8575"/>
      <c r="AC8575"/>
      <c r="AD8575"/>
      <c r="AE8575"/>
      <c r="AF8575"/>
      <c r="AG8575"/>
      <c r="AH8575"/>
      <c r="AI8575"/>
      <c r="AJ8575"/>
      <c r="AK8575"/>
      <c r="AL8575"/>
      <c r="AM8575"/>
      <c r="AN8575"/>
      <c r="AO8575"/>
      <c r="AP8575"/>
      <c r="AQ8575"/>
      <c r="AR8575"/>
      <c r="AS8575"/>
      <c r="AT8575"/>
      <c r="AU8575"/>
      <c r="AV8575"/>
      <c r="AW8575"/>
      <c r="AX8575"/>
      <c r="AY8575"/>
      <c r="AZ8575"/>
      <c r="BA8575"/>
      <c r="BB8575"/>
      <c r="BC8575"/>
      <c r="BD8575"/>
      <c r="BE8575"/>
      <c r="BF8575"/>
      <c r="BG8575"/>
      <c r="BH8575"/>
      <c r="BI8575"/>
      <c r="BJ8575"/>
      <c r="BK8575"/>
      <c r="BL8575"/>
      <c r="BM8575"/>
      <c r="BN8575"/>
      <c r="BO8575"/>
      <c r="BP8575"/>
      <c r="BQ8575"/>
      <c r="BR8575"/>
      <c r="BS8575"/>
      <c r="BT8575"/>
      <c r="BU8575"/>
      <c r="BV8575"/>
      <c r="BW8575"/>
      <c r="BX8575"/>
      <c r="BY8575"/>
      <c r="BZ8575"/>
      <c r="CA8575"/>
      <c r="CB8575"/>
      <c r="CC8575"/>
      <c r="CD8575"/>
      <c r="CE8575"/>
      <c r="CF8575"/>
      <c r="CG8575"/>
      <c r="CH8575"/>
      <c r="CI8575"/>
      <c r="CJ8575"/>
      <c r="CK8575"/>
      <c r="CL8575"/>
      <c r="CM8575"/>
      <c r="CN8575"/>
      <c r="CO8575"/>
      <c r="CP8575"/>
      <c r="CQ8575"/>
      <c r="CR8575"/>
      <c r="CS8575"/>
      <c r="CT8575"/>
      <c r="CU8575"/>
      <c r="CV8575"/>
    </row>
    <row r="8576" spans="10:100" x14ac:dyDescent="0.25">
      <c r="J8576"/>
      <c r="K8576"/>
      <c r="L8576"/>
      <c r="M8576"/>
      <c r="N8576"/>
      <c r="O8576"/>
      <c r="P8576"/>
      <c r="Q8576"/>
      <c r="R8576"/>
      <c r="S8576"/>
      <c r="T8576"/>
      <c r="U8576"/>
      <c r="V8576"/>
      <c r="W8576"/>
      <c r="X8576"/>
      <c r="Y8576"/>
      <c r="Z8576"/>
      <c r="AA8576"/>
      <c r="AB8576"/>
      <c r="AC8576"/>
      <c r="AD8576"/>
      <c r="AE8576"/>
      <c r="AF8576"/>
      <c r="AG8576"/>
      <c r="AH8576"/>
      <c r="AI8576"/>
      <c r="AJ8576"/>
      <c r="AK8576"/>
      <c r="AL8576"/>
      <c r="AM8576"/>
      <c r="AN8576"/>
      <c r="AO8576"/>
      <c r="AP8576"/>
      <c r="AQ8576"/>
      <c r="AR8576"/>
      <c r="AS8576"/>
      <c r="AT8576"/>
      <c r="AU8576"/>
      <c r="AV8576"/>
      <c r="AW8576"/>
      <c r="AX8576"/>
      <c r="AY8576"/>
      <c r="AZ8576"/>
      <c r="BA8576"/>
      <c r="BB8576"/>
      <c r="BC8576"/>
      <c r="BD8576"/>
      <c r="BE8576"/>
      <c r="BF8576"/>
      <c r="BG8576"/>
      <c r="BH8576"/>
      <c r="BI8576"/>
      <c r="BJ8576"/>
      <c r="BK8576"/>
      <c r="BL8576"/>
      <c r="BM8576"/>
      <c r="BN8576"/>
      <c r="BO8576"/>
      <c r="BP8576"/>
      <c r="BQ8576"/>
      <c r="BR8576"/>
      <c r="BS8576"/>
      <c r="BT8576"/>
      <c r="BU8576"/>
      <c r="BV8576"/>
      <c r="BW8576"/>
      <c r="BX8576"/>
      <c r="BY8576"/>
      <c r="BZ8576"/>
      <c r="CA8576"/>
      <c r="CB8576"/>
      <c r="CC8576"/>
      <c r="CD8576"/>
      <c r="CE8576"/>
      <c r="CF8576"/>
      <c r="CG8576"/>
      <c r="CH8576"/>
      <c r="CI8576"/>
      <c r="CJ8576"/>
      <c r="CK8576"/>
      <c r="CL8576"/>
      <c r="CM8576"/>
      <c r="CN8576"/>
      <c r="CO8576"/>
      <c r="CP8576"/>
      <c r="CQ8576"/>
      <c r="CR8576"/>
      <c r="CS8576"/>
      <c r="CT8576"/>
      <c r="CU8576"/>
      <c r="CV8576"/>
    </row>
    <row r="8577" spans="10:100" x14ac:dyDescent="0.25">
      <c r="J8577"/>
      <c r="K8577"/>
      <c r="L8577"/>
      <c r="M8577"/>
      <c r="N8577"/>
      <c r="O8577"/>
      <c r="P8577"/>
      <c r="Q8577"/>
      <c r="R8577"/>
      <c r="S8577"/>
      <c r="T8577"/>
      <c r="U8577"/>
      <c r="V8577"/>
      <c r="W8577"/>
      <c r="X8577"/>
      <c r="Y8577"/>
      <c r="Z8577"/>
      <c r="AA8577"/>
      <c r="AB8577"/>
      <c r="AC8577"/>
      <c r="AD8577"/>
      <c r="AE8577"/>
      <c r="AF8577"/>
      <c r="AG8577"/>
      <c r="AH8577"/>
      <c r="AI8577"/>
      <c r="AJ8577"/>
      <c r="AK8577"/>
      <c r="AL8577"/>
      <c r="AM8577"/>
      <c r="AN8577"/>
      <c r="AO8577"/>
      <c r="AP8577"/>
      <c r="AQ8577"/>
      <c r="AR8577"/>
      <c r="AS8577"/>
      <c r="AT8577"/>
      <c r="AU8577"/>
      <c r="AV8577"/>
      <c r="AW8577"/>
      <c r="AX8577"/>
      <c r="AY8577"/>
      <c r="AZ8577"/>
      <c r="BA8577"/>
      <c r="BB8577"/>
      <c r="BC8577"/>
      <c r="BD8577"/>
      <c r="BE8577"/>
      <c r="BF8577"/>
      <c r="BG8577"/>
      <c r="BH8577"/>
      <c r="BI8577"/>
      <c r="BJ8577"/>
      <c r="BK8577"/>
      <c r="BL8577"/>
      <c r="BM8577"/>
      <c r="BN8577"/>
      <c r="BO8577"/>
      <c r="BP8577"/>
      <c r="BQ8577"/>
      <c r="BR8577"/>
      <c r="BS8577"/>
      <c r="BT8577"/>
      <c r="BU8577"/>
      <c r="BV8577"/>
      <c r="BW8577"/>
      <c r="BX8577"/>
      <c r="BY8577"/>
      <c r="BZ8577"/>
      <c r="CA8577"/>
      <c r="CB8577"/>
      <c r="CC8577"/>
      <c r="CD8577"/>
      <c r="CE8577"/>
      <c r="CF8577"/>
      <c r="CG8577"/>
      <c r="CH8577"/>
      <c r="CI8577"/>
      <c r="CJ8577"/>
      <c r="CK8577"/>
      <c r="CL8577"/>
      <c r="CM8577"/>
      <c r="CN8577"/>
      <c r="CO8577"/>
      <c r="CP8577"/>
      <c r="CQ8577"/>
      <c r="CR8577"/>
      <c r="CS8577"/>
      <c r="CT8577"/>
      <c r="CU8577"/>
      <c r="CV8577"/>
    </row>
    <row r="8578" spans="10:100" x14ac:dyDescent="0.25">
      <c r="J8578"/>
      <c r="K8578"/>
      <c r="L8578"/>
      <c r="M8578"/>
      <c r="N8578"/>
      <c r="O8578"/>
      <c r="P8578"/>
      <c r="Q8578"/>
      <c r="R8578"/>
      <c r="S8578"/>
      <c r="T8578"/>
      <c r="U8578"/>
      <c r="V8578"/>
      <c r="W8578"/>
      <c r="X8578"/>
      <c r="Y8578"/>
      <c r="Z8578"/>
      <c r="AA8578"/>
      <c r="AB8578"/>
      <c r="AC8578"/>
      <c r="AD8578"/>
      <c r="AE8578"/>
      <c r="AF8578"/>
      <c r="AG8578"/>
      <c r="AH8578"/>
      <c r="AI8578"/>
      <c r="AJ8578"/>
      <c r="AK8578"/>
      <c r="AL8578"/>
      <c r="AM8578"/>
      <c r="AN8578"/>
      <c r="AO8578"/>
      <c r="AP8578"/>
      <c r="AQ8578"/>
      <c r="AR8578"/>
      <c r="AS8578"/>
      <c r="AT8578"/>
      <c r="AU8578"/>
      <c r="AV8578"/>
      <c r="AW8578"/>
      <c r="AX8578"/>
      <c r="AY8578"/>
      <c r="AZ8578"/>
      <c r="BA8578"/>
      <c r="BB8578"/>
      <c r="BC8578"/>
      <c r="BD8578"/>
      <c r="BE8578"/>
      <c r="BF8578"/>
      <c r="BG8578"/>
      <c r="BH8578"/>
      <c r="BI8578"/>
      <c r="BJ8578"/>
      <c r="BK8578"/>
      <c r="BL8578"/>
      <c r="BM8578"/>
      <c r="BN8578"/>
      <c r="BO8578"/>
      <c r="BP8578"/>
      <c r="BQ8578"/>
      <c r="BR8578"/>
      <c r="BS8578"/>
      <c r="BT8578"/>
      <c r="BU8578"/>
      <c r="BV8578"/>
      <c r="BW8578"/>
      <c r="BX8578"/>
      <c r="BY8578"/>
      <c r="BZ8578"/>
      <c r="CA8578"/>
      <c r="CB8578"/>
      <c r="CC8578"/>
      <c r="CD8578"/>
      <c r="CE8578"/>
      <c r="CF8578"/>
      <c r="CG8578"/>
      <c r="CH8578"/>
      <c r="CI8578"/>
      <c r="CJ8578"/>
      <c r="CK8578"/>
      <c r="CL8578"/>
      <c r="CM8578"/>
      <c r="CN8578"/>
      <c r="CO8578"/>
      <c r="CP8578"/>
      <c r="CQ8578"/>
      <c r="CR8578"/>
      <c r="CS8578"/>
      <c r="CT8578"/>
      <c r="CU8578"/>
      <c r="CV8578"/>
    </row>
    <row r="8579" spans="10:100" x14ac:dyDescent="0.25">
      <c r="J8579"/>
      <c r="K8579"/>
      <c r="L8579"/>
      <c r="M8579"/>
      <c r="N8579"/>
      <c r="O8579"/>
      <c r="P8579"/>
      <c r="Q8579"/>
      <c r="R8579"/>
      <c r="S8579"/>
      <c r="T8579"/>
      <c r="U8579"/>
      <c r="V8579"/>
      <c r="W8579"/>
      <c r="X8579"/>
      <c r="Y8579"/>
      <c r="Z8579"/>
      <c r="AA8579"/>
      <c r="AB8579"/>
      <c r="AC8579"/>
      <c r="AD8579"/>
      <c r="AE8579"/>
      <c r="AF8579"/>
      <c r="AG8579"/>
      <c r="AH8579"/>
      <c r="AI8579"/>
      <c r="AJ8579"/>
      <c r="AK8579"/>
      <c r="AL8579"/>
      <c r="AM8579"/>
      <c r="AN8579"/>
      <c r="AO8579"/>
      <c r="AP8579"/>
      <c r="AQ8579"/>
      <c r="AR8579"/>
      <c r="AS8579"/>
      <c r="AT8579"/>
      <c r="AU8579"/>
      <c r="AV8579"/>
      <c r="AW8579"/>
      <c r="AX8579"/>
      <c r="AY8579"/>
      <c r="AZ8579"/>
      <c r="BA8579"/>
      <c r="BB8579"/>
      <c r="BC8579"/>
      <c r="BD8579"/>
      <c r="BE8579"/>
      <c r="BF8579"/>
      <c r="BG8579"/>
      <c r="BH8579"/>
      <c r="BI8579"/>
      <c r="BJ8579"/>
      <c r="BK8579"/>
      <c r="BL8579"/>
      <c r="BM8579"/>
      <c r="BN8579"/>
      <c r="BO8579"/>
      <c r="BP8579"/>
      <c r="BQ8579"/>
      <c r="BR8579"/>
      <c r="BS8579"/>
      <c r="BT8579"/>
      <c r="BU8579"/>
      <c r="BV8579"/>
      <c r="BW8579"/>
      <c r="BX8579"/>
      <c r="BY8579"/>
      <c r="BZ8579"/>
      <c r="CA8579"/>
      <c r="CB8579"/>
      <c r="CC8579"/>
      <c r="CD8579"/>
      <c r="CE8579"/>
      <c r="CF8579"/>
      <c r="CG8579"/>
      <c r="CH8579"/>
      <c r="CI8579"/>
      <c r="CJ8579"/>
      <c r="CK8579"/>
      <c r="CL8579"/>
      <c r="CM8579"/>
      <c r="CN8579"/>
      <c r="CO8579"/>
      <c r="CP8579"/>
      <c r="CQ8579"/>
      <c r="CR8579"/>
      <c r="CS8579"/>
      <c r="CT8579"/>
      <c r="CU8579"/>
      <c r="CV8579"/>
    </row>
    <row r="8580" spans="10:100" x14ac:dyDescent="0.25">
      <c r="J8580"/>
      <c r="K8580"/>
      <c r="L8580"/>
      <c r="M8580"/>
      <c r="N8580"/>
      <c r="O8580"/>
      <c r="P8580"/>
      <c r="Q8580"/>
      <c r="R8580"/>
      <c r="S8580"/>
      <c r="T8580"/>
      <c r="U8580"/>
      <c r="V8580"/>
      <c r="W8580"/>
      <c r="X8580"/>
      <c r="Y8580"/>
      <c r="Z8580"/>
      <c r="AA8580"/>
      <c r="AB8580"/>
      <c r="AC8580"/>
      <c r="AD8580"/>
      <c r="AE8580"/>
      <c r="AF8580"/>
      <c r="AG8580"/>
      <c r="AH8580"/>
      <c r="AI8580"/>
      <c r="AJ8580"/>
      <c r="AK8580"/>
      <c r="AL8580"/>
      <c r="AM8580"/>
      <c r="AN8580"/>
      <c r="AO8580"/>
      <c r="AP8580"/>
      <c r="AQ8580"/>
      <c r="AR8580"/>
      <c r="AS8580"/>
      <c r="AT8580"/>
      <c r="AU8580"/>
      <c r="AV8580"/>
      <c r="AW8580"/>
      <c r="AX8580"/>
      <c r="AY8580"/>
      <c r="AZ8580"/>
      <c r="BA8580"/>
      <c r="BB8580"/>
      <c r="BC8580"/>
      <c r="BD8580"/>
      <c r="BE8580"/>
      <c r="BF8580"/>
      <c r="BG8580"/>
      <c r="BH8580"/>
      <c r="BI8580"/>
      <c r="BJ8580"/>
      <c r="BK8580"/>
      <c r="BL8580"/>
      <c r="BM8580"/>
      <c r="BN8580"/>
      <c r="BO8580"/>
      <c r="BP8580"/>
      <c r="BQ8580"/>
      <c r="BR8580"/>
      <c r="BS8580"/>
      <c r="BT8580"/>
      <c r="BU8580"/>
      <c r="BV8580"/>
      <c r="BW8580"/>
      <c r="BX8580"/>
      <c r="BY8580"/>
      <c r="BZ8580"/>
      <c r="CA8580"/>
      <c r="CB8580"/>
      <c r="CC8580"/>
      <c r="CD8580"/>
      <c r="CE8580"/>
      <c r="CF8580"/>
      <c r="CG8580"/>
      <c r="CH8580"/>
      <c r="CI8580"/>
      <c r="CJ8580"/>
      <c r="CK8580"/>
      <c r="CL8580"/>
      <c r="CM8580"/>
      <c r="CN8580"/>
      <c r="CO8580"/>
      <c r="CP8580"/>
      <c r="CQ8580"/>
      <c r="CR8580"/>
      <c r="CS8580"/>
      <c r="CT8580"/>
      <c r="CU8580"/>
      <c r="CV8580"/>
    </row>
    <row r="8581" spans="10:100" x14ac:dyDescent="0.25">
      <c r="J8581"/>
      <c r="K8581"/>
      <c r="L8581"/>
      <c r="M8581"/>
      <c r="N8581"/>
      <c r="O8581"/>
      <c r="P8581"/>
      <c r="Q8581"/>
      <c r="R8581"/>
      <c r="S8581"/>
      <c r="T8581"/>
      <c r="U8581"/>
      <c r="V8581"/>
      <c r="W8581"/>
      <c r="X8581"/>
      <c r="Y8581"/>
      <c r="Z8581"/>
      <c r="AA8581"/>
      <c r="AB8581"/>
      <c r="AC8581"/>
      <c r="AD8581"/>
      <c r="AE8581"/>
      <c r="AF8581"/>
      <c r="AG8581"/>
      <c r="AH8581"/>
      <c r="AI8581"/>
      <c r="AJ8581"/>
      <c r="AK8581"/>
      <c r="AL8581"/>
      <c r="AM8581"/>
      <c r="AN8581"/>
      <c r="AO8581"/>
      <c r="AP8581"/>
      <c r="AQ8581"/>
      <c r="AR8581"/>
      <c r="AS8581"/>
      <c r="AT8581"/>
      <c r="AU8581"/>
      <c r="AV8581"/>
      <c r="AW8581"/>
      <c r="AX8581"/>
      <c r="AY8581"/>
      <c r="AZ8581"/>
      <c r="BA8581"/>
      <c r="BB8581"/>
      <c r="BC8581"/>
      <c r="BD8581"/>
      <c r="BE8581"/>
      <c r="BF8581"/>
      <c r="BG8581"/>
      <c r="BH8581"/>
      <c r="BI8581"/>
      <c r="BJ8581"/>
      <c r="BK8581"/>
      <c r="BL8581"/>
      <c r="BM8581"/>
      <c r="BN8581"/>
      <c r="BO8581"/>
      <c r="BP8581"/>
      <c r="BQ8581"/>
      <c r="BR8581"/>
      <c r="BS8581"/>
      <c r="BT8581"/>
      <c r="BU8581"/>
      <c r="BV8581"/>
      <c r="BW8581"/>
      <c r="BX8581"/>
      <c r="BY8581"/>
      <c r="BZ8581"/>
      <c r="CA8581"/>
      <c r="CB8581"/>
      <c r="CC8581"/>
      <c r="CD8581"/>
      <c r="CE8581"/>
      <c r="CF8581"/>
      <c r="CG8581"/>
      <c r="CH8581"/>
      <c r="CI8581"/>
      <c r="CJ8581"/>
      <c r="CK8581"/>
      <c r="CL8581"/>
      <c r="CM8581"/>
      <c r="CN8581"/>
      <c r="CO8581"/>
      <c r="CP8581"/>
      <c r="CQ8581"/>
      <c r="CR8581"/>
      <c r="CS8581"/>
      <c r="CT8581"/>
      <c r="CU8581"/>
      <c r="CV8581"/>
    </row>
    <row r="8582" spans="10:100" x14ac:dyDescent="0.25">
      <c r="J8582"/>
      <c r="K8582"/>
      <c r="L8582"/>
      <c r="M8582"/>
      <c r="N8582"/>
      <c r="O8582"/>
      <c r="P8582"/>
      <c r="Q8582"/>
      <c r="R8582"/>
      <c r="S8582"/>
      <c r="T8582"/>
      <c r="U8582"/>
      <c r="V8582"/>
      <c r="W8582"/>
      <c r="X8582"/>
      <c r="Y8582"/>
      <c r="Z8582"/>
      <c r="AA8582"/>
      <c r="AB8582"/>
      <c r="AC8582"/>
      <c r="AD8582"/>
      <c r="AE8582"/>
      <c r="AF8582"/>
      <c r="AG8582"/>
      <c r="AH8582"/>
      <c r="AI8582"/>
      <c r="AJ8582"/>
      <c r="AK8582"/>
      <c r="AL8582"/>
      <c r="AM8582"/>
      <c r="AN8582"/>
      <c r="AO8582"/>
      <c r="AP8582"/>
      <c r="AQ8582"/>
      <c r="AR8582"/>
      <c r="AS8582"/>
      <c r="AT8582"/>
      <c r="AU8582"/>
      <c r="AV8582"/>
      <c r="AW8582"/>
      <c r="AX8582"/>
      <c r="AY8582"/>
      <c r="AZ8582"/>
      <c r="BA8582"/>
      <c r="BB8582"/>
      <c r="BC8582"/>
      <c r="BD8582"/>
      <c r="BE8582"/>
      <c r="BF8582"/>
      <c r="BG8582"/>
      <c r="BH8582"/>
      <c r="BI8582"/>
      <c r="BJ8582"/>
      <c r="BK8582"/>
      <c r="BL8582"/>
      <c r="BM8582"/>
      <c r="BN8582"/>
      <c r="BO8582"/>
      <c r="BP8582"/>
      <c r="BQ8582"/>
      <c r="BR8582"/>
      <c r="BS8582"/>
      <c r="BT8582"/>
      <c r="BU8582"/>
      <c r="BV8582"/>
      <c r="BW8582"/>
      <c r="BX8582"/>
      <c r="BY8582"/>
      <c r="BZ8582"/>
      <c r="CA8582"/>
      <c r="CB8582"/>
      <c r="CC8582"/>
      <c r="CD8582"/>
      <c r="CE8582"/>
      <c r="CF8582"/>
      <c r="CG8582"/>
      <c r="CH8582"/>
      <c r="CI8582"/>
      <c r="CJ8582"/>
      <c r="CK8582"/>
      <c r="CL8582"/>
      <c r="CM8582"/>
      <c r="CN8582"/>
      <c r="CO8582"/>
      <c r="CP8582"/>
      <c r="CQ8582"/>
      <c r="CR8582"/>
      <c r="CS8582"/>
      <c r="CT8582"/>
      <c r="CU8582"/>
      <c r="CV8582"/>
    </row>
    <row r="8583" spans="10:100" x14ac:dyDescent="0.25">
      <c r="J8583"/>
      <c r="K8583"/>
      <c r="L8583"/>
      <c r="M8583"/>
      <c r="N8583"/>
      <c r="O8583"/>
      <c r="P8583"/>
      <c r="Q8583"/>
      <c r="R8583"/>
      <c r="S8583"/>
      <c r="T8583"/>
      <c r="U8583"/>
      <c r="V8583"/>
      <c r="W8583"/>
      <c r="X8583"/>
      <c r="Y8583"/>
      <c r="Z8583"/>
      <c r="AA8583"/>
      <c r="AB8583"/>
      <c r="AC8583"/>
      <c r="AD8583"/>
      <c r="AE8583"/>
      <c r="AF8583"/>
      <c r="AG8583"/>
      <c r="AH8583"/>
      <c r="AI8583"/>
      <c r="AJ8583"/>
      <c r="AK8583"/>
      <c r="AL8583"/>
      <c r="AM8583"/>
      <c r="AN8583"/>
      <c r="AO8583"/>
      <c r="AP8583"/>
      <c r="AQ8583"/>
      <c r="AR8583"/>
      <c r="AS8583"/>
      <c r="AT8583"/>
      <c r="AU8583"/>
      <c r="AV8583"/>
      <c r="AW8583"/>
      <c r="AX8583"/>
      <c r="AY8583"/>
      <c r="AZ8583"/>
      <c r="BA8583"/>
      <c r="BB8583"/>
      <c r="BC8583"/>
      <c r="BD8583"/>
      <c r="BE8583"/>
      <c r="BF8583"/>
      <c r="BG8583"/>
      <c r="BH8583"/>
      <c r="BI8583"/>
      <c r="BJ8583"/>
      <c r="BK8583"/>
      <c r="BL8583"/>
      <c r="BM8583"/>
      <c r="BN8583"/>
      <c r="BO8583"/>
      <c r="BP8583"/>
      <c r="BQ8583"/>
      <c r="BR8583"/>
      <c r="BS8583"/>
      <c r="BT8583"/>
      <c r="BU8583"/>
      <c r="BV8583"/>
      <c r="BW8583"/>
      <c r="BX8583"/>
      <c r="BY8583"/>
      <c r="BZ8583"/>
      <c r="CA8583"/>
      <c r="CB8583"/>
      <c r="CC8583"/>
      <c r="CD8583"/>
      <c r="CE8583"/>
      <c r="CF8583"/>
      <c r="CG8583"/>
      <c r="CH8583"/>
      <c r="CI8583"/>
      <c r="CJ8583"/>
      <c r="CK8583"/>
      <c r="CL8583"/>
      <c r="CM8583"/>
      <c r="CN8583"/>
      <c r="CO8583"/>
      <c r="CP8583"/>
      <c r="CQ8583"/>
      <c r="CR8583"/>
      <c r="CS8583"/>
      <c r="CT8583"/>
      <c r="CU8583"/>
      <c r="CV8583"/>
    </row>
    <row r="8584" spans="10:100" x14ac:dyDescent="0.25">
      <c r="J8584"/>
      <c r="K8584"/>
      <c r="L8584"/>
      <c r="M8584"/>
      <c r="N8584"/>
      <c r="O8584"/>
      <c r="P8584"/>
      <c r="Q8584"/>
      <c r="R8584"/>
      <c r="S8584"/>
      <c r="T8584"/>
      <c r="U8584"/>
      <c r="V8584"/>
      <c r="W8584"/>
      <c r="X8584"/>
      <c r="Y8584"/>
      <c r="Z8584"/>
      <c r="AA8584"/>
      <c r="AB8584"/>
      <c r="AC8584"/>
      <c r="AD8584"/>
      <c r="AE8584"/>
      <c r="AF8584"/>
      <c r="AG8584"/>
      <c r="AH8584"/>
      <c r="AI8584"/>
      <c r="AJ8584"/>
      <c r="AK8584"/>
      <c r="AL8584"/>
      <c r="AM8584"/>
      <c r="AN8584"/>
      <c r="AO8584"/>
      <c r="AP8584"/>
      <c r="AQ8584"/>
      <c r="AR8584"/>
      <c r="AS8584"/>
      <c r="AT8584"/>
      <c r="AU8584"/>
      <c r="AV8584"/>
      <c r="AW8584"/>
      <c r="AX8584"/>
      <c r="AY8584"/>
      <c r="AZ8584"/>
      <c r="BA8584"/>
      <c r="BB8584"/>
      <c r="BC8584"/>
      <c r="BD8584"/>
      <c r="BE8584"/>
      <c r="BF8584"/>
      <c r="BG8584"/>
      <c r="BH8584"/>
      <c r="BI8584"/>
      <c r="BJ8584"/>
      <c r="BK8584"/>
      <c r="BL8584"/>
      <c r="BM8584"/>
      <c r="BN8584"/>
      <c r="BO8584"/>
      <c r="BP8584"/>
      <c r="BQ8584"/>
      <c r="BR8584"/>
      <c r="BS8584"/>
      <c r="BT8584"/>
      <c r="BU8584"/>
      <c r="BV8584"/>
      <c r="BW8584"/>
      <c r="BX8584"/>
      <c r="BY8584"/>
      <c r="BZ8584"/>
      <c r="CA8584"/>
      <c r="CB8584"/>
      <c r="CC8584"/>
      <c r="CD8584"/>
      <c r="CE8584"/>
      <c r="CF8584"/>
      <c r="CG8584"/>
      <c r="CH8584"/>
      <c r="CI8584"/>
      <c r="CJ8584"/>
      <c r="CK8584"/>
      <c r="CL8584"/>
      <c r="CM8584"/>
      <c r="CN8584"/>
      <c r="CO8584"/>
      <c r="CP8584"/>
      <c r="CQ8584"/>
      <c r="CR8584"/>
      <c r="CS8584"/>
      <c r="CT8584"/>
      <c r="CU8584"/>
      <c r="CV8584"/>
    </row>
    <row r="8585" spans="10:100" x14ac:dyDescent="0.25">
      <c r="J8585"/>
      <c r="K8585"/>
      <c r="L8585"/>
      <c r="M8585"/>
      <c r="N8585"/>
      <c r="O8585"/>
      <c r="P8585"/>
      <c r="Q8585"/>
      <c r="R8585"/>
      <c r="S8585"/>
      <c r="T8585"/>
      <c r="U8585"/>
      <c r="V8585"/>
      <c r="W8585"/>
      <c r="X8585"/>
      <c r="Y8585"/>
      <c r="Z8585"/>
      <c r="AA8585"/>
      <c r="AB8585"/>
      <c r="AC8585"/>
      <c r="AD8585"/>
      <c r="AE8585"/>
      <c r="AF8585"/>
      <c r="AG8585"/>
      <c r="AH8585"/>
      <c r="AI8585"/>
      <c r="AJ8585"/>
      <c r="AK8585"/>
      <c r="AL8585"/>
      <c r="AM8585"/>
      <c r="AN8585"/>
      <c r="AO8585"/>
      <c r="AP8585"/>
      <c r="AQ8585"/>
      <c r="AR8585"/>
      <c r="AS8585"/>
      <c r="AT8585"/>
      <c r="AU8585"/>
      <c r="AV8585"/>
      <c r="AW8585"/>
      <c r="AX8585"/>
      <c r="AY8585"/>
      <c r="AZ8585"/>
      <c r="BA8585"/>
      <c r="BB8585"/>
      <c r="BC8585"/>
      <c r="BD8585"/>
      <c r="BE8585"/>
      <c r="BF8585"/>
      <c r="BG8585"/>
      <c r="BH8585"/>
      <c r="BI8585"/>
      <c r="BJ8585"/>
      <c r="BK8585"/>
      <c r="BL8585"/>
      <c r="BM8585"/>
      <c r="BN8585"/>
      <c r="BO8585"/>
      <c r="BP8585"/>
      <c r="BQ8585"/>
      <c r="BR8585"/>
      <c r="BS8585"/>
      <c r="BT8585"/>
      <c r="BU8585"/>
      <c r="BV8585"/>
      <c r="BW8585"/>
      <c r="BX8585"/>
      <c r="BY8585"/>
      <c r="BZ8585"/>
      <c r="CA8585"/>
      <c r="CB8585"/>
      <c r="CC8585"/>
      <c r="CD8585"/>
      <c r="CE8585"/>
      <c r="CF8585"/>
      <c r="CG8585"/>
      <c r="CH8585"/>
      <c r="CI8585"/>
      <c r="CJ8585"/>
      <c r="CK8585"/>
      <c r="CL8585"/>
      <c r="CM8585"/>
      <c r="CN8585"/>
      <c r="CO8585"/>
      <c r="CP8585"/>
      <c r="CQ8585"/>
      <c r="CR8585"/>
      <c r="CS8585"/>
      <c r="CT8585"/>
      <c r="CU8585"/>
      <c r="CV8585"/>
    </row>
    <row r="8586" spans="10:100" x14ac:dyDescent="0.25">
      <c r="J8586"/>
      <c r="K8586"/>
      <c r="L8586"/>
      <c r="M8586"/>
      <c r="N8586"/>
      <c r="O8586"/>
      <c r="P8586"/>
      <c r="Q8586"/>
      <c r="R8586"/>
      <c r="S8586"/>
      <c r="T8586"/>
      <c r="U8586"/>
      <c r="V8586"/>
      <c r="W8586"/>
      <c r="X8586"/>
      <c r="Y8586"/>
      <c r="Z8586"/>
      <c r="AA8586"/>
      <c r="AB8586"/>
      <c r="AC8586"/>
      <c r="AD8586"/>
      <c r="AE8586"/>
      <c r="AF8586"/>
      <c r="AG8586"/>
      <c r="AH8586"/>
      <c r="AI8586"/>
      <c r="AJ8586"/>
      <c r="AK8586"/>
      <c r="AL8586"/>
      <c r="AM8586"/>
      <c r="AN8586"/>
      <c r="AO8586"/>
      <c r="AP8586"/>
      <c r="AQ8586"/>
      <c r="AR8586"/>
      <c r="AS8586"/>
      <c r="AT8586"/>
      <c r="AU8586"/>
      <c r="AV8586"/>
      <c r="AW8586"/>
      <c r="AX8586"/>
      <c r="AY8586"/>
      <c r="AZ8586"/>
      <c r="BA8586"/>
      <c r="BB8586"/>
      <c r="BC8586"/>
      <c r="BD8586"/>
      <c r="BE8586"/>
      <c r="BF8586"/>
      <c r="BG8586"/>
      <c r="BH8586"/>
      <c r="BI8586"/>
      <c r="BJ8586"/>
      <c r="BK8586"/>
      <c r="BL8586"/>
      <c r="BM8586"/>
      <c r="BN8586"/>
      <c r="BO8586"/>
      <c r="BP8586"/>
      <c r="BQ8586"/>
      <c r="BR8586"/>
      <c r="BS8586"/>
      <c r="BT8586"/>
      <c r="BU8586"/>
      <c r="BV8586"/>
      <c r="BW8586"/>
      <c r="BX8586"/>
      <c r="BY8586"/>
      <c r="BZ8586"/>
      <c r="CA8586"/>
      <c r="CB8586"/>
      <c r="CC8586"/>
      <c r="CD8586"/>
      <c r="CE8586"/>
      <c r="CF8586"/>
      <c r="CG8586"/>
      <c r="CH8586"/>
      <c r="CI8586"/>
      <c r="CJ8586"/>
      <c r="CK8586"/>
      <c r="CL8586"/>
      <c r="CM8586"/>
      <c r="CN8586"/>
      <c r="CO8586"/>
      <c r="CP8586"/>
      <c r="CQ8586"/>
      <c r="CR8586"/>
      <c r="CS8586"/>
      <c r="CT8586"/>
      <c r="CU8586"/>
      <c r="CV8586"/>
    </row>
    <row r="8587" spans="10:100" x14ac:dyDescent="0.25">
      <c r="J8587"/>
      <c r="K8587"/>
      <c r="L8587"/>
      <c r="M8587"/>
      <c r="N8587"/>
      <c r="O8587"/>
      <c r="P8587"/>
      <c r="Q8587"/>
      <c r="R8587"/>
      <c r="S8587"/>
      <c r="T8587"/>
      <c r="U8587"/>
      <c r="V8587"/>
      <c r="W8587"/>
      <c r="X8587"/>
      <c r="Y8587"/>
      <c r="Z8587"/>
      <c r="AA8587"/>
      <c r="AB8587"/>
      <c r="AC8587"/>
      <c r="AD8587"/>
      <c r="AE8587"/>
      <c r="AF8587"/>
      <c r="AG8587"/>
      <c r="AH8587"/>
      <c r="AI8587"/>
      <c r="AJ8587"/>
      <c r="AK8587"/>
      <c r="AL8587"/>
      <c r="AM8587"/>
      <c r="AN8587"/>
      <c r="AO8587"/>
      <c r="AP8587"/>
      <c r="AQ8587"/>
      <c r="AR8587"/>
      <c r="AS8587"/>
      <c r="AT8587"/>
      <c r="AU8587"/>
      <c r="AV8587"/>
      <c r="AW8587"/>
      <c r="AX8587"/>
      <c r="AY8587"/>
      <c r="AZ8587"/>
      <c r="BA8587"/>
      <c r="BB8587"/>
      <c r="BC8587"/>
      <c r="BD8587"/>
      <c r="BE8587"/>
      <c r="BF8587"/>
      <c r="BG8587"/>
      <c r="BH8587"/>
      <c r="BI8587"/>
      <c r="BJ8587"/>
      <c r="BK8587"/>
      <c r="BL8587"/>
      <c r="BM8587"/>
      <c r="BN8587"/>
      <c r="BO8587"/>
      <c r="BP8587"/>
      <c r="BQ8587"/>
      <c r="BR8587"/>
      <c r="BS8587"/>
      <c r="BT8587"/>
      <c r="BU8587"/>
      <c r="BV8587"/>
      <c r="BW8587"/>
      <c r="BX8587"/>
      <c r="BY8587"/>
      <c r="BZ8587"/>
      <c r="CA8587"/>
      <c r="CB8587"/>
      <c r="CC8587"/>
      <c r="CD8587"/>
      <c r="CE8587"/>
      <c r="CF8587"/>
      <c r="CG8587"/>
      <c r="CH8587"/>
      <c r="CI8587"/>
      <c r="CJ8587"/>
      <c r="CK8587"/>
      <c r="CL8587"/>
      <c r="CM8587"/>
      <c r="CN8587"/>
      <c r="CO8587"/>
      <c r="CP8587"/>
      <c r="CQ8587"/>
      <c r="CR8587"/>
      <c r="CS8587"/>
      <c r="CT8587"/>
      <c r="CU8587"/>
      <c r="CV8587"/>
    </row>
    <row r="8588" spans="10:100" x14ac:dyDescent="0.25">
      <c r="J8588"/>
      <c r="K8588"/>
      <c r="L8588"/>
      <c r="M8588"/>
      <c r="N8588"/>
      <c r="O8588"/>
      <c r="P8588"/>
      <c r="Q8588"/>
      <c r="R8588"/>
      <c r="S8588"/>
      <c r="T8588"/>
      <c r="U8588"/>
      <c r="V8588"/>
      <c r="W8588"/>
      <c r="X8588"/>
      <c r="Y8588"/>
      <c r="Z8588"/>
      <c r="AA8588"/>
      <c r="AB8588"/>
      <c r="AC8588"/>
      <c r="AD8588"/>
      <c r="AE8588"/>
      <c r="AF8588"/>
      <c r="AG8588"/>
      <c r="AH8588"/>
      <c r="AI8588"/>
      <c r="AJ8588"/>
      <c r="AK8588"/>
      <c r="AL8588"/>
      <c r="AM8588"/>
      <c r="AN8588"/>
      <c r="AO8588"/>
      <c r="AP8588"/>
      <c r="AQ8588"/>
      <c r="AR8588"/>
      <c r="AS8588"/>
      <c r="AT8588"/>
      <c r="AU8588"/>
      <c r="AV8588"/>
      <c r="AW8588"/>
      <c r="AX8588"/>
      <c r="AY8588"/>
      <c r="AZ8588"/>
      <c r="BA8588"/>
      <c r="BB8588"/>
      <c r="BC8588"/>
      <c r="BD8588"/>
      <c r="BE8588"/>
      <c r="BF8588"/>
      <c r="BG8588"/>
      <c r="BH8588"/>
      <c r="BI8588"/>
      <c r="BJ8588"/>
      <c r="BK8588"/>
      <c r="BL8588"/>
      <c r="BM8588"/>
      <c r="BN8588"/>
      <c r="BO8588"/>
      <c r="BP8588"/>
      <c r="BQ8588"/>
      <c r="BR8588"/>
      <c r="BS8588"/>
      <c r="BT8588"/>
      <c r="BU8588"/>
      <c r="BV8588"/>
      <c r="BW8588"/>
      <c r="BX8588"/>
      <c r="BY8588"/>
      <c r="BZ8588"/>
      <c r="CA8588"/>
      <c r="CB8588"/>
      <c r="CC8588"/>
      <c r="CD8588"/>
      <c r="CE8588"/>
      <c r="CF8588"/>
      <c r="CG8588"/>
      <c r="CH8588"/>
      <c r="CI8588"/>
      <c r="CJ8588"/>
      <c r="CK8588"/>
      <c r="CL8588"/>
      <c r="CM8588"/>
      <c r="CN8588"/>
      <c r="CO8588"/>
      <c r="CP8588"/>
      <c r="CQ8588"/>
      <c r="CR8588"/>
      <c r="CS8588"/>
      <c r="CT8588"/>
      <c r="CU8588"/>
      <c r="CV8588"/>
    </row>
    <row r="8589" spans="10:100" x14ac:dyDescent="0.25">
      <c r="J8589"/>
      <c r="K8589"/>
      <c r="L8589"/>
      <c r="M8589"/>
      <c r="N8589"/>
      <c r="O8589"/>
      <c r="P8589"/>
      <c r="Q8589"/>
      <c r="R8589"/>
      <c r="S8589"/>
      <c r="T8589"/>
      <c r="U8589"/>
      <c r="V8589"/>
      <c r="W8589"/>
      <c r="X8589"/>
      <c r="Y8589"/>
      <c r="Z8589"/>
      <c r="AA8589"/>
      <c r="AB8589"/>
      <c r="AC8589"/>
      <c r="AD8589"/>
      <c r="AE8589"/>
      <c r="AF8589"/>
      <c r="AG8589"/>
      <c r="AH8589"/>
      <c r="AI8589"/>
      <c r="AJ8589"/>
      <c r="AK8589"/>
      <c r="AL8589"/>
      <c r="AM8589"/>
      <c r="AN8589"/>
      <c r="AO8589"/>
      <c r="AP8589"/>
      <c r="AQ8589"/>
      <c r="AR8589"/>
      <c r="AS8589"/>
      <c r="AT8589"/>
      <c r="AU8589"/>
      <c r="AV8589"/>
      <c r="AW8589"/>
      <c r="AX8589"/>
      <c r="AY8589"/>
      <c r="AZ8589"/>
      <c r="BA8589"/>
      <c r="BB8589"/>
      <c r="BC8589"/>
      <c r="BD8589"/>
      <c r="BE8589"/>
      <c r="BF8589"/>
      <c r="BG8589"/>
      <c r="BH8589"/>
      <c r="BI8589"/>
      <c r="BJ8589"/>
      <c r="BK8589"/>
      <c r="BL8589"/>
      <c r="BM8589"/>
      <c r="BN8589"/>
      <c r="BO8589"/>
      <c r="BP8589"/>
      <c r="BQ8589"/>
      <c r="BR8589"/>
      <c r="BS8589"/>
      <c r="BT8589"/>
      <c r="BU8589"/>
      <c r="BV8589"/>
      <c r="BW8589"/>
      <c r="BX8589"/>
      <c r="BY8589"/>
      <c r="BZ8589"/>
      <c r="CA8589"/>
      <c r="CB8589"/>
      <c r="CC8589"/>
      <c r="CD8589"/>
      <c r="CE8589"/>
      <c r="CF8589"/>
      <c r="CG8589"/>
      <c r="CH8589"/>
      <c r="CI8589"/>
      <c r="CJ8589"/>
      <c r="CK8589"/>
      <c r="CL8589"/>
      <c r="CM8589"/>
      <c r="CN8589"/>
      <c r="CO8589"/>
      <c r="CP8589"/>
      <c r="CQ8589"/>
      <c r="CR8589"/>
      <c r="CS8589"/>
      <c r="CT8589"/>
      <c r="CU8589"/>
      <c r="CV8589"/>
    </row>
    <row r="8590" spans="10:100" x14ac:dyDescent="0.25">
      <c r="J8590"/>
      <c r="K8590"/>
      <c r="L8590"/>
      <c r="M8590"/>
      <c r="N8590"/>
      <c r="O8590"/>
      <c r="P8590"/>
      <c r="Q8590"/>
      <c r="R8590"/>
      <c r="S8590"/>
      <c r="T8590"/>
      <c r="U8590"/>
      <c r="V8590"/>
      <c r="W8590"/>
      <c r="X8590"/>
      <c r="Y8590"/>
      <c r="Z8590"/>
      <c r="AA8590"/>
      <c r="AB8590"/>
      <c r="AC8590"/>
      <c r="AD8590"/>
      <c r="AE8590"/>
      <c r="AF8590"/>
      <c r="AG8590"/>
      <c r="AH8590"/>
      <c r="AI8590"/>
      <c r="AJ8590"/>
      <c r="AK8590"/>
      <c r="AL8590"/>
      <c r="AM8590"/>
      <c r="AN8590"/>
      <c r="AO8590"/>
      <c r="AP8590"/>
      <c r="AQ8590"/>
      <c r="AR8590"/>
      <c r="AS8590"/>
      <c r="AT8590"/>
      <c r="AU8590"/>
      <c r="AV8590"/>
      <c r="AW8590"/>
      <c r="AX8590"/>
      <c r="AY8590"/>
      <c r="AZ8590"/>
      <c r="BA8590"/>
      <c r="BB8590"/>
      <c r="BC8590"/>
      <c r="BD8590"/>
      <c r="BE8590"/>
      <c r="BF8590"/>
      <c r="BG8590"/>
      <c r="BH8590"/>
      <c r="BI8590"/>
      <c r="BJ8590"/>
      <c r="BK8590"/>
      <c r="BL8590"/>
      <c r="BM8590"/>
      <c r="BN8590"/>
      <c r="BO8590"/>
      <c r="BP8590"/>
      <c r="BQ8590"/>
      <c r="BR8590"/>
      <c r="BS8590"/>
      <c r="BT8590"/>
      <c r="BU8590"/>
      <c r="BV8590"/>
      <c r="BW8590"/>
      <c r="BX8590"/>
      <c r="BY8590"/>
      <c r="BZ8590"/>
      <c r="CA8590"/>
      <c r="CB8590"/>
      <c r="CC8590"/>
      <c r="CD8590"/>
      <c r="CE8590"/>
      <c r="CF8590"/>
      <c r="CG8590"/>
      <c r="CH8590"/>
      <c r="CI8590"/>
      <c r="CJ8590"/>
      <c r="CK8590"/>
      <c r="CL8590"/>
      <c r="CM8590"/>
      <c r="CN8590"/>
      <c r="CO8590"/>
      <c r="CP8590"/>
      <c r="CQ8590"/>
      <c r="CR8590"/>
      <c r="CS8590"/>
      <c r="CT8590"/>
      <c r="CU8590"/>
      <c r="CV8590"/>
    </row>
    <row r="8591" spans="10:100" x14ac:dyDescent="0.25">
      <c r="J8591"/>
      <c r="K8591"/>
      <c r="L8591"/>
      <c r="M8591"/>
      <c r="N8591"/>
      <c r="O8591"/>
      <c r="P8591"/>
      <c r="Q8591"/>
      <c r="R8591"/>
      <c r="S8591"/>
      <c r="T8591"/>
      <c r="U8591"/>
      <c r="V8591"/>
      <c r="W8591"/>
      <c r="X8591"/>
      <c r="Y8591"/>
      <c r="Z8591"/>
      <c r="AA8591"/>
      <c r="AB8591"/>
      <c r="AC8591"/>
      <c r="AD8591"/>
      <c r="AE8591"/>
      <c r="AF8591"/>
      <c r="AG8591"/>
      <c r="AH8591"/>
      <c r="AI8591"/>
      <c r="AJ8591"/>
      <c r="AK8591"/>
      <c r="AL8591"/>
      <c r="AM8591"/>
      <c r="AN8591"/>
      <c r="AO8591"/>
      <c r="AP8591"/>
      <c r="AQ8591"/>
      <c r="AR8591"/>
      <c r="AS8591"/>
      <c r="AT8591"/>
      <c r="AU8591"/>
      <c r="AV8591"/>
      <c r="AW8591"/>
      <c r="AX8591"/>
      <c r="AY8591"/>
      <c r="AZ8591"/>
      <c r="BA8591"/>
      <c r="BB8591"/>
      <c r="BC8591"/>
      <c r="BD8591"/>
      <c r="BE8591"/>
      <c r="BF8591"/>
      <c r="BG8591"/>
      <c r="BH8591"/>
      <c r="BI8591"/>
      <c r="BJ8591"/>
      <c r="BK8591"/>
      <c r="BL8591"/>
      <c r="BM8591"/>
      <c r="BN8591"/>
      <c r="BO8591"/>
      <c r="BP8591"/>
      <c r="BQ8591"/>
      <c r="BR8591"/>
      <c r="BS8591"/>
      <c r="BT8591"/>
      <c r="BU8591"/>
      <c r="BV8591"/>
      <c r="BW8591"/>
      <c r="BX8591"/>
      <c r="BY8591"/>
      <c r="BZ8591"/>
      <c r="CA8591"/>
      <c r="CB8591"/>
      <c r="CC8591"/>
      <c r="CD8591"/>
      <c r="CE8591"/>
      <c r="CF8591"/>
      <c r="CG8591"/>
      <c r="CH8591"/>
      <c r="CI8591"/>
      <c r="CJ8591"/>
      <c r="CK8591"/>
      <c r="CL8591"/>
      <c r="CM8591"/>
      <c r="CN8591"/>
      <c r="CO8591"/>
      <c r="CP8591"/>
      <c r="CQ8591"/>
      <c r="CR8591"/>
      <c r="CS8591"/>
      <c r="CT8591"/>
      <c r="CU8591"/>
      <c r="CV8591"/>
    </row>
    <row r="8592" spans="10:100" x14ac:dyDescent="0.25">
      <c r="J8592"/>
      <c r="K8592"/>
      <c r="L8592"/>
      <c r="M8592"/>
      <c r="N8592"/>
      <c r="O8592"/>
      <c r="P8592"/>
      <c r="Q8592"/>
      <c r="R8592"/>
      <c r="S8592"/>
      <c r="T8592"/>
      <c r="U8592"/>
      <c r="V8592"/>
      <c r="W8592"/>
      <c r="X8592"/>
      <c r="Y8592"/>
      <c r="Z8592"/>
      <c r="AA8592"/>
      <c r="AB8592"/>
      <c r="AC8592"/>
      <c r="AD8592"/>
      <c r="AE8592"/>
      <c r="AF8592"/>
      <c r="AG8592"/>
      <c r="AH8592"/>
      <c r="AI8592"/>
      <c r="AJ8592"/>
      <c r="AK8592"/>
      <c r="AL8592"/>
      <c r="AM8592"/>
      <c r="AN8592"/>
      <c r="AO8592"/>
      <c r="AP8592"/>
      <c r="AQ8592"/>
      <c r="AR8592"/>
      <c r="AS8592"/>
      <c r="AT8592"/>
      <c r="AU8592"/>
      <c r="AV8592"/>
      <c r="AW8592"/>
      <c r="AX8592"/>
      <c r="AY8592"/>
      <c r="AZ8592"/>
      <c r="BA8592"/>
      <c r="BB8592"/>
      <c r="BC8592"/>
      <c r="BD8592"/>
      <c r="BE8592"/>
      <c r="BF8592"/>
      <c r="BG8592"/>
      <c r="BH8592"/>
      <c r="BI8592"/>
      <c r="BJ8592"/>
      <c r="BK8592"/>
      <c r="BL8592"/>
      <c r="BM8592"/>
      <c r="BN8592"/>
      <c r="BO8592"/>
      <c r="BP8592"/>
      <c r="BQ8592"/>
      <c r="BR8592"/>
      <c r="BS8592"/>
      <c r="BT8592"/>
      <c r="BU8592"/>
      <c r="BV8592"/>
      <c r="BW8592"/>
      <c r="BX8592"/>
      <c r="BY8592"/>
      <c r="BZ8592"/>
      <c r="CA8592"/>
      <c r="CB8592"/>
      <c r="CC8592"/>
      <c r="CD8592"/>
      <c r="CE8592"/>
      <c r="CF8592"/>
      <c r="CG8592"/>
      <c r="CH8592"/>
      <c r="CI8592"/>
      <c r="CJ8592"/>
      <c r="CK8592"/>
      <c r="CL8592"/>
      <c r="CM8592"/>
      <c r="CN8592"/>
      <c r="CO8592"/>
      <c r="CP8592"/>
      <c r="CQ8592"/>
      <c r="CR8592"/>
      <c r="CS8592"/>
      <c r="CT8592"/>
      <c r="CU8592"/>
      <c r="CV8592"/>
    </row>
    <row r="8593" spans="10:100" x14ac:dyDescent="0.25">
      <c r="J8593"/>
      <c r="K8593"/>
      <c r="L8593"/>
      <c r="M8593"/>
      <c r="N8593"/>
      <c r="O8593"/>
      <c r="P8593"/>
      <c r="Q8593"/>
      <c r="R8593"/>
      <c r="S8593"/>
      <c r="T8593"/>
      <c r="U8593"/>
      <c r="V8593"/>
      <c r="W8593"/>
      <c r="X8593"/>
      <c r="Y8593"/>
      <c r="Z8593"/>
      <c r="AA8593"/>
      <c r="AB8593"/>
      <c r="AC8593"/>
      <c r="AD8593"/>
      <c r="AE8593"/>
      <c r="AF8593"/>
      <c r="AG8593"/>
      <c r="AH8593"/>
      <c r="AI8593"/>
      <c r="AJ8593"/>
      <c r="AK8593"/>
      <c r="AL8593"/>
      <c r="AM8593"/>
      <c r="AN8593"/>
      <c r="AO8593"/>
      <c r="AP8593"/>
      <c r="AQ8593"/>
      <c r="AR8593"/>
      <c r="AS8593"/>
      <c r="AT8593"/>
      <c r="AU8593"/>
      <c r="AV8593"/>
      <c r="AW8593"/>
      <c r="AX8593"/>
      <c r="AY8593"/>
      <c r="AZ8593"/>
      <c r="BA8593"/>
      <c r="BB8593"/>
      <c r="BC8593"/>
      <c r="BD8593"/>
      <c r="BE8593"/>
      <c r="BF8593"/>
      <c r="BG8593"/>
      <c r="BH8593"/>
      <c r="BI8593"/>
      <c r="BJ8593"/>
      <c r="BK8593"/>
      <c r="BL8593"/>
      <c r="BM8593"/>
      <c r="BN8593"/>
      <c r="BO8593"/>
      <c r="BP8593"/>
      <c r="BQ8593"/>
      <c r="BR8593"/>
      <c r="BS8593"/>
      <c r="BT8593"/>
      <c r="BU8593"/>
      <c r="BV8593"/>
      <c r="BW8593"/>
      <c r="BX8593"/>
      <c r="BY8593"/>
      <c r="BZ8593"/>
      <c r="CA8593"/>
      <c r="CB8593"/>
      <c r="CC8593"/>
      <c r="CD8593"/>
      <c r="CE8593"/>
      <c r="CF8593"/>
      <c r="CG8593"/>
      <c r="CH8593"/>
      <c r="CI8593"/>
      <c r="CJ8593"/>
      <c r="CK8593"/>
      <c r="CL8593"/>
      <c r="CM8593"/>
      <c r="CN8593"/>
      <c r="CO8593"/>
      <c r="CP8593"/>
      <c r="CQ8593"/>
      <c r="CR8593"/>
      <c r="CS8593"/>
      <c r="CT8593"/>
      <c r="CU8593"/>
      <c r="CV8593"/>
    </row>
    <row r="8594" spans="10:100" x14ac:dyDescent="0.25">
      <c r="J8594"/>
      <c r="K8594"/>
      <c r="L8594"/>
      <c r="M8594"/>
      <c r="N8594"/>
      <c r="O8594"/>
      <c r="P8594"/>
      <c r="Q8594"/>
      <c r="R8594"/>
      <c r="S8594"/>
      <c r="T8594"/>
      <c r="U8594"/>
      <c r="V8594"/>
      <c r="W8594"/>
      <c r="X8594"/>
      <c r="Y8594"/>
      <c r="Z8594"/>
      <c r="AA8594"/>
      <c r="AB8594"/>
      <c r="AC8594"/>
      <c r="AD8594"/>
      <c r="AE8594"/>
      <c r="AF8594"/>
      <c r="AG8594"/>
      <c r="AH8594"/>
      <c r="AI8594"/>
      <c r="AJ8594"/>
      <c r="AK8594"/>
      <c r="AL8594"/>
      <c r="AM8594"/>
      <c r="AN8594"/>
      <c r="AO8594"/>
      <c r="AP8594"/>
      <c r="AQ8594"/>
      <c r="AR8594"/>
      <c r="AS8594"/>
      <c r="AT8594"/>
      <c r="AU8594"/>
      <c r="AV8594"/>
      <c r="AW8594"/>
      <c r="AX8594"/>
      <c r="AY8594"/>
      <c r="AZ8594"/>
      <c r="BA8594"/>
      <c r="BB8594"/>
      <c r="BC8594"/>
      <c r="BD8594"/>
      <c r="BE8594"/>
      <c r="BF8594"/>
      <c r="BG8594"/>
      <c r="BH8594"/>
      <c r="BI8594"/>
      <c r="BJ8594"/>
      <c r="BK8594"/>
      <c r="BL8594"/>
      <c r="BM8594"/>
      <c r="BN8594"/>
      <c r="BO8594"/>
      <c r="BP8594"/>
      <c r="BQ8594"/>
      <c r="BR8594"/>
      <c r="BS8594"/>
      <c r="BT8594"/>
      <c r="BU8594"/>
      <c r="BV8594"/>
      <c r="BW8594"/>
      <c r="BX8594"/>
      <c r="BY8594"/>
      <c r="BZ8594"/>
      <c r="CA8594"/>
      <c r="CB8594"/>
      <c r="CC8594"/>
      <c r="CD8594"/>
      <c r="CE8594"/>
      <c r="CF8594"/>
      <c r="CG8594"/>
      <c r="CH8594"/>
      <c r="CI8594"/>
      <c r="CJ8594"/>
      <c r="CK8594"/>
      <c r="CL8594"/>
      <c r="CM8594"/>
      <c r="CN8594"/>
      <c r="CO8594"/>
      <c r="CP8594"/>
      <c r="CQ8594"/>
      <c r="CR8594"/>
      <c r="CS8594"/>
      <c r="CT8594"/>
      <c r="CU8594"/>
      <c r="CV8594"/>
    </row>
    <row r="8595" spans="10:100" x14ac:dyDescent="0.25">
      <c r="J8595"/>
      <c r="K8595"/>
      <c r="L8595"/>
      <c r="M8595"/>
      <c r="N8595"/>
      <c r="O8595"/>
      <c r="P8595"/>
      <c r="Q8595"/>
      <c r="R8595"/>
      <c r="S8595"/>
      <c r="T8595"/>
      <c r="U8595"/>
      <c r="V8595"/>
      <c r="W8595"/>
      <c r="X8595"/>
      <c r="Y8595"/>
      <c r="Z8595"/>
      <c r="AA8595"/>
      <c r="AB8595"/>
      <c r="AC8595"/>
      <c r="AD8595"/>
      <c r="AE8595"/>
      <c r="AF8595"/>
      <c r="AG8595"/>
      <c r="AH8595"/>
      <c r="AI8595"/>
      <c r="AJ8595"/>
      <c r="AK8595"/>
      <c r="AL8595"/>
      <c r="AM8595"/>
      <c r="AN8595"/>
      <c r="AO8595"/>
      <c r="AP8595"/>
      <c r="AQ8595"/>
      <c r="AR8595"/>
      <c r="AS8595"/>
      <c r="AT8595"/>
      <c r="AU8595"/>
      <c r="AV8595"/>
      <c r="AW8595"/>
      <c r="AX8595"/>
      <c r="AY8595"/>
      <c r="AZ8595"/>
      <c r="BA8595"/>
      <c r="BB8595"/>
      <c r="BC8595"/>
      <c r="BD8595"/>
      <c r="BE8595"/>
      <c r="BF8595"/>
      <c r="BG8595"/>
      <c r="BH8595"/>
      <c r="BI8595"/>
      <c r="BJ8595"/>
      <c r="BK8595"/>
      <c r="BL8595"/>
      <c r="BM8595"/>
      <c r="BN8595"/>
      <c r="BO8595"/>
      <c r="BP8595"/>
      <c r="BQ8595"/>
      <c r="BR8595"/>
      <c r="BS8595"/>
      <c r="BT8595"/>
      <c r="BU8595"/>
      <c r="BV8595"/>
      <c r="BW8595"/>
      <c r="BX8595"/>
      <c r="BY8595"/>
      <c r="BZ8595"/>
      <c r="CA8595"/>
      <c r="CB8595"/>
      <c r="CC8595"/>
      <c r="CD8595"/>
      <c r="CE8595"/>
      <c r="CF8595"/>
      <c r="CG8595"/>
      <c r="CH8595"/>
      <c r="CI8595"/>
      <c r="CJ8595"/>
      <c r="CK8595"/>
      <c r="CL8595"/>
      <c r="CM8595"/>
      <c r="CN8595"/>
      <c r="CO8595"/>
      <c r="CP8595"/>
      <c r="CQ8595"/>
      <c r="CR8595"/>
      <c r="CS8595"/>
      <c r="CT8595"/>
      <c r="CU8595"/>
      <c r="CV8595"/>
    </row>
    <row r="8596" spans="10:100" x14ac:dyDescent="0.25">
      <c r="J8596"/>
      <c r="K8596"/>
      <c r="L8596"/>
      <c r="M8596"/>
      <c r="N8596"/>
      <c r="O8596"/>
      <c r="P8596"/>
      <c r="Q8596"/>
      <c r="R8596"/>
      <c r="S8596"/>
      <c r="T8596"/>
      <c r="U8596"/>
      <c r="V8596"/>
      <c r="W8596"/>
      <c r="X8596"/>
      <c r="Y8596"/>
      <c r="Z8596"/>
      <c r="AA8596"/>
      <c r="AB8596"/>
      <c r="AC8596"/>
      <c r="AD8596"/>
      <c r="AE8596"/>
      <c r="AF8596"/>
      <c r="AG8596"/>
      <c r="AH8596"/>
      <c r="AI8596"/>
      <c r="AJ8596"/>
      <c r="AK8596"/>
      <c r="AL8596"/>
      <c r="AM8596"/>
      <c r="AN8596"/>
      <c r="AO8596"/>
      <c r="AP8596"/>
      <c r="AQ8596"/>
      <c r="AR8596"/>
      <c r="AS8596"/>
      <c r="AT8596"/>
      <c r="AU8596"/>
      <c r="AV8596"/>
      <c r="AW8596"/>
      <c r="AX8596"/>
      <c r="AY8596"/>
      <c r="AZ8596"/>
      <c r="BA8596"/>
      <c r="BB8596"/>
      <c r="BC8596"/>
      <c r="BD8596"/>
      <c r="BE8596"/>
      <c r="BF8596"/>
      <c r="BG8596"/>
      <c r="BH8596"/>
      <c r="BI8596"/>
      <c r="BJ8596"/>
      <c r="BK8596"/>
      <c r="BL8596"/>
      <c r="BM8596"/>
      <c r="BN8596"/>
      <c r="BO8596"/>
      <c r="BP8596"/>
      <c r="BQ8596"/>
      <c r="BR8596"/>
      <c r="BS8596"/>
      <c r="BT8596"/>
      <c r="BU8596"/>
      <c r="BV8596"/>
      <c r="BW8596"/>
      <c r="BX8596"/>
      <c r="BY8596"/>
      <c r="BZ8596"/>
      <c r="CA8596"/>
      <c r="CB8596"/>
      <c r="CC8596"/>
      <c r="CD8596"/>
      <c r="CE8596"/>
      <c r="CF8596"/>
      <c r="CG8596"/>
      <c r="CH8596"/>
      <c r="CI8596"/>
      <c r="CJ8596"/>
      <c r="CK8596"/>
      <c r="CL8596"/>
      <c r="CM8596"/>
      <c r="CN8596"/>
      <c r="CO8596"/>
      <c r="CP8596"/>
      <c r="CQ8596"/>
      <c r="CR8596"/>
      <c r="CS8596"/>
      <c r="CT8596"/>
      <c r="CU8596"/>
      <c r="CV8596"/>
    </row>
    <row r="8597" spans="10:100" x14ac:dyDescent="0.25">
      <c r="J8597"/>
      <c r="K8597"/>
      <c r="L8597"/>
      <c r="M8597"/>
      <c r="N8597"/>
      <c r="O8597"/>
      <c r="P8597"/>
      <c r="Q8597"/>
      <c r="R8597"/>
      <c r="S8597"/>
      <c r="T8597"/>
      <c r="U8597"/>
      <c r="V8597"/>
      <c r="W8597"/>
      <c r="X8597"/>
      <c r="Y8597"/>
      <c r="Z8597"/>
      <c r="AA8597"/>
      <c r="AB8597"/>
      <c r="AC8597"/>
      <c r="AD8597"/>
      <c r="AE8597"/>
      <c r="AF8597"/>
      <c r="AG8597"/>
      <c r="AH8597"/>
      <c r="AI8597"/>
      <c r="AJ8597"/>
      <c r="AK8597"/>
      <c r="AL8597"/>
      <c r="AM8597"/>
      <c r="AN8597"/>
      <c r="AO8597"/>
      <c r="AP8597"/>
      <c r="AQ8597"/>
      <c r="AR8597"/>
      <c r="AS8597"/>
      <c r="AT8597"/>
      <c r="AU8597"/>
      <c r="AV8597"/>
      <c r="AW8597"/>
      <c r="AX8597"/>
      <c r="AY8597"/>
      <c r="AZ8597"/>
      <c r="BA8597"/>
      <c r="BB8597"/>
      <c r="BC8597"/>
      <c r="BD8597"/>
      <c r="BE8597"/>
      <c r="BF8597"/>
      <c r="BG8597"/>
      <c r="BH8597"/>
      <c r="BI8597"/>
      <c r="BJ8597"/>
      <c r="BK8597"/>
      <c r="BL8597"/>
      <c r="BM8597"/>
      <c r="BN8597"/>
      <c r="BO8597"/>
      <c r="BP8597"/>
      <c r="BQ8597"/>
      <c r="BR8597"/>
      <c r="BS8597"/>
      <c r="BT8597"/>
      <c r="BU8597"/>
      <c r="BV8597"/>
      <c r="BW8597"/>
      <c r="BX8597"/>
      <c r="BY8597"/>
      <c r="BZ8597"/>
      <c r="CA8597"/>
      <c r="CB8597"/>
      <c r="CC8597"/>
      <c r="CD8597"/>
      <c r="CE8597"/>
      <c r="CF8597"/>
      <c r="CG8597"/>
      <c r="CH8597"/>
      <c r="CI8597"/>
      <c r="CJ8597"/>
      <c r="CK8597"/>
      <c r="CL8597"/>
      <c r="CM8597"/>
      <c r="CN8597"/>
      <c r="CO8597"/>
      <c r="CP8597"/>
      <c r="CQ8597"/>
      <c r="CR8597"/>
      <c r="CS8597"/>
      <c r="CT8597"/>
      <c r="CU8597"/>
      <c r="CV8597"/>
    </row>
    <row r="8598" spans="10:100" x14ac:dyDescent="0.25">
      <c r="J8598"/>
      <c r="K8598"/>
      <c r="L8598"/>
      <c r="M8598"/>
      <c r="N8598"/>
      <c r="O8598"/>
      <c r="P8598"/>
      <c r="Q8598"/>
      <c r="R8598"/>
      <c r="S8598"/>
      <c r="T8598"/>
      <c r="U8598"/>
      <c r="V8598"/>
      <c r="W8598"/>
      <c r="X8598"/>
      <c r="Y8598"/>
      <c r="Z8598"/>
      <c r="AA8598"/>
      <c r="AB8598"/>
      <c r="AC8598"/>
      <c r="AD8598"/>
      <c r="AE8598"/>
      <c r="AF8598"/>
      <c r="AG8598"/>
      <c r="AH8598"/>
      <c r="AI8598"/>
      <c r="AJ8598"/>
      <c r="AK8598"/>
      <c r="AL8598"/>
      <c r="AM8598"/>
      <c r="AN8598"/>
      <c r="AO8598"/>
      <c r="AP8598"/>
      <c r="AQ8598"/>
      <c r="AR8598"/>
      <c r="AS8598"/>
      <c r="AT8598"/>
      <c r="AU8598"/>
      <c r="AV8598"/>
      <c r="AW8598"/>
      <c r="AX8598"/>
      <c r="AY8598"/>
      <c r="AZ8598"/>
      <c r="BA8598"/>
      <c r="BB8598"/>
      <c r="BC8598"/>
      <c r="BD8598"/>
      <c r="BE8598"/>
      <c r="BF8598"/>
      <c r="BG8598"/>
      <c r="BH8598"/>
      <c r="BI8598"/>
      <c r="BJ8598"/>
      <c r="BK8598"/>
      <c r="BL8598"/>
      <c r="BM8598"/>
      <c r="BN8598"/>
      <c r="BO8598"/>
      <c r="BP8598"/>
      <c r="BQ8598"/>
      <c r="BR8598"/>
      <c r="BS8598"/>
      <c r="BT8598"/>
      <c r="BU8598"/>
      <c r="BV8598"/>
      <c r="BW8598"/>
      <c r="BX8598"/>
      <c r="BY8598"/>
      <c r="BZ8598"/>
      <c r="CA8598"/>
      <c r="CB8598"/>
      <c r="CC8598"/>
      <c r="CD8598"/>
      <c r="CE8598"/>
      <c r="CF8598"/>
      <c r="CG8598"/>
      <c r="CH8598"/>
      <c r="CI8598"/>
      <c r="CJ8598"/>
      <c r="CK8598"/>
      <c r="CL8598"/>
      <c r="CM8598"/>
      <c r="CN8598"/>
      <c r="CO8598"/>
      <c r="CP8598"/>
      <c r="CQ8598"/>
      <c r="CR8598"/>
      <c r="CS8598"/>
      <c r="CT8598"/>
      <c r="CU8598"/>
      <c r="CV8598"/>
    </row>
    <row r="8599" spans="10:100" x14ac:dyDescent="0.25">
      <c r="J8599"/>
      <c r="K8599"/>
      <c r="L8599"/>
      <c r="M8599"/>
      <c r="N8599"/>
      <c r="O8599"/>
      <c r="P8599"/>
      <c r="Q8599"/>
      <c r="R8599"/>
      <c r="S8599"/>
      <c r="T8599"/>
      <c r="U8599"/>
      <c r="V8599"/>
      <c r="W8599"/>
      <c r="X8599"/>
      <c r="Y8599"/>
      <c r="Z8599"/>
      <c r="AA8599"/>
      <c r="AB8599"/>
      <c r="AC8599"/>
      <c r="AD8599"/>
      <c r="AE8599"/>
      <c r="AF8599"/>
      <c r="AG8599"/>
      <c r="AH8599"/>
      <c r="AI8599"/>
      <c r="AJ8599"/>
      <c r="AK8599"/>
      <c r="AL8599"/>
      <c r="AM8599"/>
      <c r="AN8599"/>
      <c r="AO8599"/>
      <c r="AP8599"/>
      <c r="AQ8599"/>
      <c r="AR8599"/>
      <c r="AS8599"/>
      <c r="AT8599"/>
      <c r="AU8599"/>
      <c r="AV8599"/>
      <c r="AW8599"/>
      <c r="AX8599"/>
      <c r="AY8599"/>
      <c r="AZ8599"/>
      <c r="BA8599"/>
      <c r="BB8599"/>
      <c r="BC8599"/>
      <c r="BD8599"/>
      <c r="BE8599"/>
      <c r="BF8599"/>
      <c r="BG8599"/>
      <c r="BH8599"/>
      <c r="BI8599"/>
      <c r="BJ8599"/>
      <c r="BK8599"/>
      <c r="BL8599"/>
      <c r="BM8599"/>
      <c r="BN8599"/>
      <c r="BO8599"/>
      <c r="BP8599"/>
      <c r="BQ8599"/>
      <c r="BR8599"/>
      <c r="BS8599"/>
      <c r="BT8599"/>
      <c r="BU8599"/>
      <c r="BV8599"/>
      <c r="BW8599"/>
      <c r="BX8599"/>
      <c r="BY8599"/>
      <c r="BZ8599"/>
      <c r="CA8599"/>
      <c r="CB8599"/>
      <c r="CC8599"/>
      <c r="CD8599"/>
      <c r="CE8599"/>
      <c r="CF8599"/>
      <c r="CG8599"/>
      <c r="CH8599"/>
      <c r="CI8599"/>
      <c r="CJ8599"/>
      <c r="CK8599"/>
      <c r="CL8599"/>
      <c r="CM8599"/>
      <c r="CN8599"/>
      <c r="CO8599"/>
      <c r="CP8599"/>
      <c r="CQ8599"/>
      <c r="CR8599"/>
      <c r="CS8599"/>
      <c r="CT8599"/>
      <c r="CU8599"/>
      <c r="CV8599"/>
    </row>
    <row r="8600" spans="10:100" x14ac:dyDescent="0.25">
      <c r="J8600"/>
      <c r="K8600"/>
      <c r="L8600"/>
      <c r="M8600"/>
      <c r="N8600"/>
      <c r="O8600"/>
      <c r="P8600"/>
      <c r="Q8600"/>
      <c r="R8600"/>
      <c r="S8600"/>
      <c r="T8600"/>
      <c r="U8600"/>
      <c r="V8600"/>
      <c r="W8600"/>
      <c r="X8600"/>
      <c r="Y8600"/>
      <c r="Z8600"/>
      <c r="AA8600"/>
      <c r="AB8600"/>
      <c r="AC8600"/>
      <c r="AD8600"/>
      <c r="AE8600"/>
      <c r="AF8600"/>
      <c r="AG8600"/>
      <c r="AH8600"/>
      <c r="AI8600"/>
      <c r="AJ8600"/>
      <c r="AK8600"/>
      <c r="AL8600"/>
      <c r="AM8600"/>
      <c r="AN8600"/>
      <c r="AO8600"/>
      <c r="AP8600"/>
      <c r="AQ8600"/>
      <c r="AR8600"/>
      <c r="AS8600"/>
      <c r="AT8600"/>
      <c r="AU8600"/>
      <c r="AV8600"/>
      <c r="AW8600"/>
      <c r="AX8600"/>
      <c r="AY8600"/>
      <c r="AZ8600"/>
      <c r="BA8600"/>
      <c r="BB8600"/>
      <c r="BC8600"/>
      <c r="BD8600"/>
      <c r="BE8600"/>
      <c r="BF8600"/>
      <c r="BG8600"/>
      <c r="BH8600"/>
      <c r="BI8600"/>
      <c r="BJ8600"/>
      <c r="BK8600"/>
      <c r="BL8600"/>
      <c r="BM8600"/>
      <c r="BN8600"/>
      <c r="BO8600"/>
      <c r="BP8600"/>
      <c r="BQ8600"/>
      <c r="BR8600"/>
      <c r="BS8600"/>
      <c r="BT8600"/>
      <c r="BU8600"/>
      <c r="BV8600"/>
      <c r="BW8600"/>
      <c r="BX8600"/>
      <c r="BY8600"/>
      <c r="BZ8600"/>
      <c r="CA8600"/>
      <c r="CB8600"/>
      <c r="CC8600"/>
      <c r="CD8600"/>
      <c r="CE8600"/>
      <c r="CF8600"/>
      <c r="CG8600"/>
      <c r="CH8600"/>
      <c r="CI8600"/>
      <c r="CJ8600"/>
      <c r="CK8600"/>
      <c r="CL8600"/>
      <c r="CM8600"/>
      <c r="CN8600"/>
      <c r="CO8600"/>
      <c r="CP8600"/>
      <c r="CQ8600"/>
      <c r="CR8600"/>
      <c r="CS8600"/>
      <c r="CT8600"/>
      <c r="CU8600"/>
      <c r="CV8600"/>
    </row>
    <row r="8601" spans="10:100" x14ac:dyDescent="0.25">
      <c r="J8601"/>
      <c r="K8601"/>
      <c r="L8601"/>
      <c r="M8601"/>
      <c r="N8601"/>
      <c r="O8601"/>
      <c r="P8601"/>
      <c r="Q8601"/>
      <c r="R8601"/>
      <c r="S8601"/>
      <c r="T8601"/>
      <c r="U8601"/>
      <c r="V8601"/>
      <c r="W8601"/>
      <c r="X8601"/>
      <c r="Y8601"/>
      <c r="Z8601"/>
      <c r="AA8601"/>
      <c r="AB8601"/>
      <c r="AC8601"/>
      <c r="AD8601"/>
      <c r="AE8601"/>
      <c r="AF8601"/>
      <c r="AG8601"/>
      <c r="AH8601"/>
      <c r="AI8601"/>
      <c r="AJ8601"/>
      <c r="AK8601"/>
      <c r="AL8601"/>
      <c r="AM8601"/>
      <c r="AN8601"/>
      <c r="AO8601"/>
      <c r="AP8601"/>
      <c r="AQ8601"/>
      <c r="AR8601"/>
      <c r="AS8601"/>
      <c r="AT8601"/>
      <c r="AU8601"/>
      <c r="AV8601"/>
      <c r="AW8601"/>
      <c r="AX8601"/>
      <c r="AY8601"/>
      <c r="AZ8601"/>
      <c r="BA8601"/>
      <c r="BB8601"/>
      <c r="BC8601"/>
      <c r="BD8601"/>
      <c r="BE8601"/>
      <c r="BF8601"/>
      <c r="BG8601"/>
      <c r="BH8601"/>
      <c r="BI8601"/>
      <c r="BJ8601"/>
      <c r="BK8601"/>
      <c r="BL8601"/>
      <c r="BM8601"/>
      <c r="BN8601"/>
      <c r="BO8601"/>
      <c r="BP8601"/>
      <c r="BQ8601"/>
      <c r="BR8601"/>
      <c r="BS8601"/>
      <c r="BT8601"/>
      <c r="BU8601"/>
      <c r="BV8601"/>
      <c r="BW8601"/>
      <c r="BX8601"/>
      <c r="BY8601"/>
      <c r="BZ8601"/>
      <c r="CA8601"/>
      <c r="CB8601"/>
      <c r="CC8601"/>
      <c r="CD8601"/>
      <c r="CE8601"/>
      <c r="CF8601"/>
      <c r="CG8601"/>
      <c r="CH8601"/>
      <c r="CI8601"/>
      <c r="CJ8601"/>
      <c r="CK8601"/>
      <c r="CL8601"/>
      <c r="CM8601"/>
      <c r="CN8601"/>
      <c r="CO8601"/>
      <c r="CP8601"/>
      <c r="CQ8601"/>
      <c r="CR8601"/>
      <c r="CS8601"/>
      <c r="CT8601"/>
      <c r="CU8601"/>
      <c r="CV8601"/>
    </row>
    <row r="8602" spans="10:100" x14ac:dyDescent="0.25">
      <c r="J8602"/>
      <c r="K8602"/>
      <c r="L8602"/>
      <c r="M8602"/>
      <c r="N8602"/>
      <c r="O8602"/>
      <c r="P8602"/>
      <c r="Q8602"/>
      <c r="R8602"/>
      <c r="S8602"/>
      <c r="T8602"/>
      <c r="U8602"/>
      <c r="V8602"/>
      <c r="W8602"/>
      <c r="X8602"/>
      <c r="Y8602"/>
      <c r="Z8602"/>
      <c r="AA8602"/>
      <c r="AB8602"/>
      <c r="AC8602"/>
      <c r="AD8602"/>
      <c r="AE8602"/>
      <c r="AF8602"/>
      <c r="AG8602"/>
      <c r="AH8602"/>
      <c r="AI8602"/>
      <c r="AJ8602"/>
      <c r="AK8602"/>
      <c r="AL8602"/>
      <c r="AM8602"/>
      <c r="AN8602"/>
      <c r="AO8602"/>
      <c r="AP8602"/>
      <c r="AQ8602"/>
      <c r="AR8602"/>
      <c r="AS8602"/>
      <c r="AT8602"/>
      <c r="AU8602"/>
      <c r="AV8602"/>
      <c r="AW8602"/>
      <c r="AX8602"/>
      <c r="AY8602"/>
      <c r="AZ8602"/>
      <c r="BA8602"/>
      <c r="BB8602"/>
      <c r="BC8602"/>
      <c r="BD8602"/>
      <c r="BE8602"/>
      <c r="BF8602"/>
      <c r="BG8602"/>
      <c r="BH8602"/>
      <c r="BI8602"/>
      <c r="BJ8602"/>
      <c r="BK8602"/>
      <c r="BL8602"/>
      <c r="BM8602"/>
      <c r="BN8602"/>
      <c r="BO8602"/>
      <c r="BP8602"/>
      <c r="BQ8602"/>
      <c r="BR8602"/>
      <c r="BS8602"/>
      <c r="BT8602"/>
      <c r="BU8602"/>
      <c r="BV8602"/>
      <c r="BW8602"/>
      <c r="BX8602"/>
      <c r="BY8602"/>
      <c r="BZ8602"/>
      <c r="CA8602"/>
      <c r="CB8602"/>
      <c r="CC8602"/>
      <c r="CD8602"/>
      <c r="CE8602"/>
      <c r="CF8602"/>
      <c r="CG8602"/>
      <c r="CH8602"/>
      <c r="CI8602"/>
      <c r="CJ8602"/>
      <c r="CK8602"/>
      <c r="CL8602"/>
      <c r="CM8602"/>
      <c r="CN8602"/>
      <c r="CO8602"/>
      <c r="CP8602"/>
      <c r="CQ8602"/>
      <c r="CR8602"/>
      <c r="CS8602"/>
      <c r="CT8602"/>
      <c r="CU8602"/>
      <c r="CV8602"/>
    </row>
    <row r="8603" spans="10:100" x14ac:dyDescent="0.25">
      <c r="J8603"/>
      <c r="K8603"/>
      <c r="L8603"/>
      <c r="M8603"/>
      <c r="N8603"/>
      <c r="O8603"/>
      <c r="P8603"/>
      <c r="Q8603"/>
      <c r="R8603"/>
      <c r="S8603"/>
      <c r="T8603"/>
      <c r="U8603"/>
      <c r="V8603"/>
      <c r="W8603"/>
      <c r="X8603"/>
      <c r="Y8603"/>
      <c r="Z8603"/>
      <c r="AA8603"/>
      <c r="AB8603"/>
      <c r="AC8603"/>
      <c r="AD8603"/>
      <c r="AE8603"/>
      <c r="AF8603"/>
      <c r="AG8603"/>
      <c r="AH8603"/>
      <c r="AI8603"/>
      <c r="AJ8603"/>
      <c r="AK8603"/>
      <c r="AL8603"/>
      <c r="AM8603"/>
      <c r="AN8603"/>
      <c r="AO8603"/>
      <c r="AP8603"/>
      <c r="AQ8603"/>
      <c r="AR8603"/>
      <c r="AS8603"/>
      <c r="AT8603"/>
      <c r="AU8603"/>
      <c r="AV8603"/>
      <c r="AW8603"/>
      <c r="AX8603"/>
      <c r="AY8603"/>
      <c r="AZ8603"/>
      <c r="BA8603"/>
      <c r="BB8603"/>
      <c r="BC8603"/>
      <c r="BD8603"/>
      <c r="BE8603"/>
      <c r="BF8603"/>
      <c r="BG8603"/>
      <c r="BH8603"/>
      <c r="BI8603"/>
      <c r="BJ8603"/>
      <c r="BK8603"/>
      <c r="BL8603"/>
      <c r="BM8603"/>
      <c r="BN8603"/>
      <c r="BO8603"/>
      <c r="BP8603"/>
      <c r="BQ8603"/>
      <c r="BR8603"/>
      <c r="BS8603"/>
      <c r="BT8603"/>
      <c r="BU8603"/>
      <c r="BV8603"/>
      <c r="BW8603"/>
      <c r="BX8603"/>
      <c r="BY8603"/>
      <c r="BZ8603"/>
      <c r="CA8603"/>
      <c r="CB8603"/>
      <c r="CC8603"/>
      <c r="CD8603"/>
      <c r="CE8603"/>
      <c r="CF8603"/>
      <c r="CG8603"/>
      <c r="CH8603"/>
      <c r="CI8603"/>
      <c r="CJ8603"/>
      <c r="CK8603"/>
      <c r="CL8603"/>
      <c r="CM8603"/>
      <c r="CN8603"/>
      <c r="CO8603"/>
      <c r="CP8603"/>
      <c r="CQ8603"/>
      <c r="CR8603"/>
      <c r="CS8603"/>
      <c r="CT8603"/>
      <c r="CU8603"/>
      <c r="CV8603"/>
    </row>
    <row r="8604" spans="10:100" x14ac:dyDescent="0.25">
      <c r="J8604"/>
      <c r="K8604"/>
      <c r="L8604"/>
      <c r="M8604"/>
      <c r="N8604"/>
      <c r="O8604"/>
      <c r="P8604"/>
      <c r="Q8604"/>
      <c r="R8604"/>
      <c r="S8604"/>
      <c r="T8604"/>
      <c r="U8604"/>
      <c r="V8604"/>
      <c r="W8604"/>
      <c r="X8604"/>
      <c r="Y8604"/>
      <c r="Z8604"/>
      <c r="AA8604"/>
      <c r="AB8604"/>
      <c r="AC8604"/>
      <c r="AD8604"/>
      <c r="AE8604"/>
      <c r="AF8604"/>
      <c r="AG8604"/>
      <c r="AH8604"/>
      <c r="AI8604"/>
      <c r="AJ8604"/>
      <c r="AK8604"/>
      <c r="AL8604"/>
      <c r="AM8604"/>
      <c r="AN8604"/>
      <c r="AO8604"/>
      <c r="AP8604"/>
      <c r="AQ8604"/>
      <c r="AR8604"/>
      <c r="AS8604"/>
      <c r="AT8604"/>
      <c r="AU8604"/>
      <c r="AV8604"/>
      <c r="AW8604"/>
      <c r="AX8604"/>
      <c r="AY8604"/>
      <c r="AZ8604"/>
      <c r="BA8604"/>
      <c r="BB8604"/>
      <c r="BC8604"/>
      <c r="BD8604"/>
      <c r="BE8604"/>
      <c r="BF8604"/>
      <c r="BG8604"/>
      <c r="BH8604"/>
      <c r="BI8604"/>
      <c r="BJ8604"/>
      <c r="BK8604"/>
      <c r="BL8604"/>
      <c r="BM8604"/>
      <c r="BN8604"/>
      <c r="BO8604"/>
      <c r="BP8604"/>
      <c r="BQ8604"/>
      <c r="BR8604"/>
      <c r="BS8604"/>
      <c r="BT8604"/>
      <c r="BU8604"/>
      <c r="BV8604"/>
      <c r="BW8604"/>
      <c r="BX8604"/>
      <c r="BY8604"/>
      <c r="BZ8604"/>
      <c r="CA8604"/>
      <c r="CB8604"/>
      <c r="CC8604"/>
      <c r="CD8604"/>
      <c r="CE8604"/>
      <c r="CF8604"/>
      <c r="CG8604"/>
      <c r="CH8604"/>
      <c r="CI8604"/>
      <c r="CJ8604"/>
      <c r="CK8604"/>
      <c r="CL8604"/>
      <c r="CM8604"/>
      <c r="CN8604"/>
      <c r="CO8604"/>
      <c r="CP8604"/>
      <c r="CQ8604"/>
      <c r="CR8604"/>
      <c r="CS8604"/>
      <c r="CT8604"/>
      <c r="CU8604"/>
      <c r="CV8604"/>
    </row>
    <row r="8605" spans="10:100" x14ac:dyDescent="0.25">
      <c r="J8605"/>
      <c r="K8605"/>
      <c r="L8605"/>
      <c r="M8605"/>
      <c r="N8605"/>
      <c r="O8605"/>
      <c r="P8605"/>
      <c r="Q8605"/>
      <c r="R8605"/>
      <c r="S8605"/>
      <c r="T8605"/>
      <c r="U8605"/>
      <c r="V8605"/>
      <c r="W8605"/>
      <c r="X8605"/>
      <c r="Y8605"/>
      <c r="Z8605"/>
      <c r="AA8605"/>
      <c r="AB8605"/>
      <c r="AC8605"/>
      <c r="AD8605"/>
      <c r="AE8605"/>
      <c r="AF8605"/>
      <c r="AG8605"/>
      <c r="AH8605"/>
      <c r="AI8605"/>
      <c r="AJ8605"/>
      <c r="AK8605"/>
      <c r="AL8605"/>
      <c r="AM8605"/>
      <c r="AN8605"/>
      <c r="AO8605"/>
      <c r="AP8605"/>
      <c r="AQ8605"/>
      <c r="AR8605"/>
      <c r="AS8605"/>
      <c r="AT8605"/>
      <c r="AU8605"/>
      <c r="AV8605"/>
      <c r="AW8605"/>
      <c r="AX8605"/>
      <c r="AY8605"/>
      <c r="AZ8605"/>
      <c r="BA8605"/>
      <c r="BB8605"/>
      <c r="BC8605"/>
      <c r="BD8605"/>
      <c r="BE8605"/>
      <c r="BF8605"/>
      <c r="BG8605"/>
      <c r="BH8605"/>
      <c r="BI8605"/>
      <c r="BJ8605"/>
      <c r="BK8605"/>
      <c r="BL8605"/>
      <c r="BM8605"/>
      <c r="BN8605"/>
      <c r="BO8605"/>
      <c r="BP8605"/>
      <c r="BQ8605"/>
      <c r="BR8605"/>
      <c r="BS8605"/>
      <c r="BT8605"/>
      <c r="BU8605"/>
      <c r="BV8605"/>
      <c r="BW8605"/>
      <c r="BX8605"/>
      <c r="BY8605"/>
      <c r="BZ8605"/>
      <c r="CA8605"/>
      <c r="CB8605"/>
      <c r="CC8605"/>
      <c r="CD8605"/>
      <c r="CE8605"/>
      <c r="CF8605"/>
      <c r="CG8605"/>
      <c r="CH8605"/>
      <c r="CI8605"/>
      <c r="CJ8605"/>
      <c r="CK8605"/>
      <c r="CL8605"/>
      <c r="CM8605"/>
      <c r="CN8605"/>
      <c r="CO8605"/>
      <c r="CP8605"/>
      <c r="CQ8605"/>
      <c r="CR8605"/>
      <c r="CS8605"/>
      <c r="CT8605"/>
      <c r="CU8605"/>
      <c r="CV8605"/>
    </row>
    <row r="8606" spans="10:100" x14ac:dyDescent="0.25">
      <c r="J8606"/>
      <c r="K8606"/>
      <c r="L8606"/>
      <c r="M8606"/>
      <c r="N8606"/>
      <c r="O8606"/>
      <c r="P8606"/>
      <c r="Q8606"/>
      <c r="R8606"/>
      <c r="S8606"/>
      <c r="T8606"/>
      <c r="U8606"/>
      <c r="V8606"/>
      <c r="W8606"/>
      <c r="X8606"/>
      <c r="Y8606"/>
      <c r="Z8606"/>
      <c r="AA8606"/>
      <c r="AB8606"/>
      <c r="AC8606"/>
      <c r="AD8606"/>
      <c r="AE8606"/>
      <c r="AF8606"/>
      <c r="AG8606"/>
      <c r="AH8606"/>
      <c r="AI8606"/>
      <c r="AJ8606"/>
      <c r="AK8606"/>
      <c r="AL8606"/>
      <c r="AM8606"/>
      <c r="AN8606"/>
      <c r="AO8606"/>
      <c r="AP8606"/>
      <c r="AQ8606"/>
      <c r="AR8606"/>
      <c r="AS8606"/>
      <c r="AT8606"/>
      <c r="AU8606"/>
      <c r="AV8606"/>
      <c r="AW8606"/>
      <c r="AX8606"/>
      <c r="AY8606"/>
      <c r="AZ8606"/>
      <c r="BA8606"/>
      <c r="BB8606"/>
      <c r="BC8606"/>
      <c r="BD8606"/>
      <c r="BE8606"/>
      <c r="BF8606"/>
      <c r="BG8606"/>
      <c r="BH8606"/>
      <c r="BI8606"/>
      <c r="BJ8606"/>
      <c r="BK8606"/>
      <c r="BL8606"/>
      <c r="BM8606"/>
      <c r="BN8606"/>
      <c r="BO8606"/>
      <c r="BP8606"/>
      <c r="BQ8606"/>
      <c r="BR8606"/>
      <c r="BS8606"/>
      <c r="BT8606"/>
      <c r="BU8606"/>
      <c r="BV8606"/>
      <c r="BW8606"/>
      <c r="BX8606"/>
      <c r="BY8606"/>
      <c r="BZ8606"/>
      <c r="CA8606"/>
      <c r="CB8606"/>
      <c r="CC8606"/>
      <c r="CD8606"/>
      <c r="CE8606"/>
      <c r="CF8606"/>
      <c r="CG8606"/>
      <c r="CH8606"/>
      <c r="CI8606"/>
      <c r="CJ8606"/>
      <c r="CK8606"/>
      <c r="CL8606"/>
      <c r="CM8606"/>
      <c r="CN8606"/>
      <c r="CO8606"/>
      <c r="CP8606"/>
      <c r="CQ8606"/>
      <c r="CR8606"/>
      <c r="CS8606"/>
      <c r="CT8606"/>
      <c r="CU8606"/>
      <c r="CV8606"/>
    </row>
    <row r="8607" spans="10:100" x14ac:dyDescent="0.25">
      <c r="J8607"/>
      <c r="K8607"/>
      <c r="L8607"/>
      <c r="M8607"/>
      <c r="N8607"/>
      <c r="O8607"/>
      <c r="P8607"/>
      <c r="Q8607"/>
      <c r="R8607"/>
      <c r="S8607"/>
      <c r="T8607"/>
      <c r="U8607"/>
      <c r="V8607"/>
      <c r="W8607"/>
      <c r="X8607"/>
      <c r="Y8607"/>
      <c r="Z8607"/>
      <c r="AA8607"/>
      <c r="AB8607"/>
      <c r="AC8607"/>
      <c r="AD8607"/>
      <c r="AE8607"/>
      <c r="AF8607"/>
      <c r="AG8607"/>
      <c r="AH8607"/>
      <c r="AI8607"/>
      <c r="AJ8607"/>
      <c r="AK8607"/>
      <c r="AL8607"/>
      <c r="AM8607"/>
      <c r="AN8607"/>
      <c r="AO8607"/>
      <c r="AP8607"/>
      <c r="AQ8607"/>
      <c r="AR8607"/>
      <c r="AS8607"/>
      <c r="AT8607"/>
      <c r="AU8607"/>
      <c r="AV8607"/>
      <c r="AW8607"/>
      <c r="AX8607"/>
      <c r="AY8607"/>
      <c r="AZ8607"/>
      <c r="BA8607"/>
      <c r="BB8607"/>
      <c r="BC8607"/>
      <c r="BD8607"/>
      <c r="BE8607"/>
      <c r="BF8607"/>
      <c r="BG8607"/>
      <c r="BH8607"/>
      <c r="BI8607"/>
      <c r="BJ8607"/>
      <c r="BK8607"/>
      <c r="BL8607"/>
      <c r="BM8607"/>
      <c r="BN8607"/>
      <c r="BO8607"/>
      <c r="BP8607"/>
      <c r="BQ8607"/>
      <c r="BR8607"/>
      <c r="BS8607"/>
      <c r="BT8607"/>
      <c r="BU8607"/>
      <c r="BV8607"/>
      <c r="BW8607"/>
      <c r="BX8607"/>
      <c r="BY8607"/>
      <c r="BZ8607"/>
      <c r="CA8607"/>
      <c r="CB8607"/>
      <c r="CC8607"/>
      <c r="CD8607"/>
      <c r="CE8607"/>
      <c r="CF8607"/>
      <c r="CG8607"/>
      <c r="CH8607"/>
      <c r="CI8607"/>
      <c r="CJ8607"/>
      <c r="CK8607"/>
      <c r="CL8607"/>
      <c r="CM8607"/>
      <c r="CN8607"/>
      <c r="CO8607"/>
      <c r="CP8607"/>
      <c r="CQ8607"/>
      <c r="CR8607"/>
      <c r="CS8607"/>
      <c r="CT8607"/>
      <c r="CU8607"/>
      <c r="CV8607"/>
    </row>
    <row r="8608" spans="10:100" x14ac:dyDescent="0.25">
      <c r="J8608"/>
      <c r="K8608"/>
      <c r="L8608"/>
      <c r="M8608"/>
      <c r="N8608"/>
      <c r="O8608"/>
      <c r="P8608"/>
      <c r="Q8608"/>
      <c r="R8608"/>
      <c r="S8608"/>
      <c r="T8608"/>
      <c r="U8608"/>
      <c r="V8608"/>
      <c r="W8608"/>
      <c r="X8608"/>
      <c r="Y8608"/>
      <c r="Z8608"/>
      <c r="AA8608"/>
      <c r="AB8608"/>
      <c r="AC8608"/>
      <c r="AD8608"/>
      <c r="AE8608"/>
      <c r="AF8608"/>
      <c r="AG8608"/>
      <c r="AH8608"/>
      <c r="AI8608"/>
      <c r="AJ8608"/>
      <c r="AK8608"/>
      <c r="AL8608"/>
      <c r="AM8608"/>
      <c r="AN8608"/>
      <c r="AO8608"/>
      <c r="AP8608"/>
      <c r="AQ8608"/>
      <c r="AR8608"/>
      <c r="AS8608"/>
      <c r="AT8608"/>
      <c r="AU8608"/>
      <c r="AV8608"/>
      <c r="AW8608"/>
      <c r="AX8608"/>
      <c r="AY8608"/>
      <c r="AZ8608"/>
      <c r="BA8608"/>
      <c r="BB8608"/>
      <c r="BC8608"/>
      <c r="BD8608"/>
      <c r="BE8608"/>
      <c r="BF8608"/>
      <c r="BG8608"/>
      <c r="BH8608"/>
      <c r="BI8608"/>
      <c r="BJ8608"/>
      <c r="BK8608"/>
      <c r="BL8608"/>
      <c r="BM8608"/>
      <c r="BN8608"/>
      <c r="BO8608"/>
      <c r="BP8608"/>
      <c r="BQ8608"/>
      <c r="BR8608"/>
      <c r="BS8608"/>
      <c r="BT8608"/>
      <c r="BU8608"/>
      <c r="BV8608"/>
      <c r="BW8608"/>
      <c r="BX8608"/>
      <c r="BY8608"/>
      <c r="BZ8608"/>
      <c r="CA8608"/>
      <c r="CB8608"/>
      <c r="CC8608"/>
      <c r="CD8608"/>
      <c r="CE8608"/>
      <c r="CF8608"/>
      <c r="CG8608"/>
      <c r="CH8608"/>
      <c r="CI8608"/>
      <c r="CJ8608"/>
      <c r="CK8608"/>
      <c r="CL8608"/>
      <c r="CM8608"/>
      <c r="CN8608"/>
      <c r="CO8608"/>
      <c r="CP8608"/>
      <c r="CQ8608"/>
      <c r="CR8608"/>
      <c r="CS8608"/>
      <c r="CT8608"/>
      <c r="CU8608"/>
      <c r="CV8608"/>
    </row>
    <row r="8609" spans="10:100" x14ac:dyDescent="0.25">
      <c r="J8609"/>
      <c r="K8609"/>
      <c r="L8609"/>
      <c r="M8609"/>
      <c r="N8609"/>
      <c r="O8609"/>
      <c r="P8609"/>
      <c r="Q8609"/>
      <c r="R8609"/>
      <c r="S8609"/>
      <c r="T8609"/>
      <c r="U8609"/>
      <c r="V8609"/>
      <c r="W8609"/>
      <c r="X8609"/>
      <c r="Y8609"/>
      <c r="Z8609"/>
      <c r="AA8609"/>
      <c r="AB8609"/>
      <c r="AC8609"/>
      <c r="AD8609"/>
      <c r="AE8609"/>
      <c r="AF8609"/>
      <c r="AG8609"/>
      <c r="AH8609"/>
      <c r="AI8609"/>
      <c r="AJ8609"/>
      <c r="AK8609"/>
      <c r="AL8609"/>
      <c r="AM8609"/>
      <c r="AN8609"/>
      <c r="AO8609"/>
      <c r="AP8609"/>
      <c r="AQ8609"/>
      <c r="AR8609"/>
      <c r="AS8609"/>
      <c r="AT8609"/>
      <c r="AU8609"/>
      <c r="AV8609"/>
      <c r="AW8609"/>
      <c r="AX8609"/>
      <c r="AY8609"/>
      <c r="AZ8609"/>
      <c r="BA8609"/>
      <c r="BB8609"/>
      <c r="BC8609"/>
      <c r="BD8609"/>
      <c r="BE8609"/>
      <c r="BF8609"/>
      <c r="BG8609"/>
      <c r="BH8609"/>
      <c r="BI8609"/>
      <c r="BJ8609"/>
      <c r="BK8609"/>
      <c r="BL8609"/>
      <c r="BM8609"/>
      <c r="BN8609"/>
      <c r="BO8609"/>
      <c r="BP8609"/>
      <c r="BQ8609"/>
      <c r="BR8609"/>
      <c r="BS8609"/>
      <c r="BT8609"/>
      <c r="BU8609"/>
      <c r="BV8609"/>
      <c r="BW8609"/>
      <c r="BX8609"/>
      <c r="BY8609"/>
      <c r="BZ8609"/>
      <c r="CA8609"/>
      <c r="CB8609"/>
      <c r="CC8609"/>
      <c r="CD8609"/>
      <c r="CE8609"/>
      <c r="CF8609"/>
      <c r="CG8609"/>
      <c r="CH8609"/>
      <c r="CI8609"/>
      <c r="CJ8609"/>
      <c r="CK8609"/>
      <c r="CL8609"/>
      <c r="CM8609"/>
      <c r="CN8609"/>
      <c r="CO8609"/>
      <c r="CP8609"/>
      <c r="CQ8609"/>
      <c r="CR8609"/>
      <c r="CS8609"/>
      <c r="CT8609"/>
      <c r="CU8609"/>
      <c r="CV8609"/>
    </row>
    <row r="8610" spans="10:100" x14ac:dyDescent="0.25">
      <c r="J8610"/>
      <c r="K8610"/>
      <c r="L8610"/>
      <c r="M8610"/>
      <c r="N8610"/>
      <c r="O8610"/>
      <c r="P8610"/>
      <c r="Q8610"/>
      <c r="R8610"/>
      <c r="S8610"/>
      <c r="T8610"/>
      <c r="U8610"/>
      <c r="V8610"/>
      <c r="W8610"/>
      <c r="X8610"/>
      <c r="Y8610"/>
      <c r="Z8610"/>
      <c r="AA8610"/>
      <c r="AB8610"/>
      <c r="AC8610"/>
      <c r="AD8610"/>
      <c r="AE8610"/>
      <c r="AF8610"/>
      <c r="AG8610"/>
      <c r="AH8610"/>
      <c r="AI8610"/>
      <c r="AJ8610"/>
      <c r="AK8610"/>
      <c r="AL8610"/>
      <c r="AM8610"/>
      <c r="AN8610"/>
      <c r="AO8610"/>
      <c r="AP8610"/>
      <c r="AQ8610"/>
      <c r="AR8610"/>
      <c r="AS8610"/>
      <c r="AT8610"/>
      <c r="AU8610"/>
      <c r="AV8610"/>
      <c r="AW8610"/>
      <c r="AX8610"/>
      <c r="AY8610"/>
      <c r="AZ8610"/>
      <c r="BA8610"/>
      <c r="BB8610"/>
      <c r="BC8610"/>
      <c r="BD8610"/>
      <c r="BE8610"/>
      <c r="BF8610"/>
      <c r="BG8610"/>
      <c r="BH8610"/>
      <c r="BI8610"/>
      <c r="BJ8610"/>
      <c r="BK8610"/>
      <c r="BL8610"/>
      <c r="BM8610"/>
      <c r="BN8610"/>
      <c r="BO8610"/>
      <c r="BP8610"/>
      <c r="BQ8610"/>
      <c r="BR8610"/>
      <c r="BS8610"/>
      <c r="BT8610"/>
      <c r="BU8610"/>
      <c r="BV8610"/>
      <c r="BW8610"/>
      <c r="BX8610"/>
      <c r="BY8610"/>
      <c r="BZ8610"/>
      <c r="CA8610"/>
      <c r="CB8610"/>
      <c r="CC8610"/>
      <c r="CD8610"/>
      <c r="CE8610"/>
      <c r="CF8610"/>
      <c r="CG8610"/>
      <c r="CH8610"/>
      <c r="CI8610"/>
      <c r="CJ8610"/>
      <c r="CK8610"/>
      <c r="CL8610"/>
      <c r="CM8610"/>
      <c r="CN8610"/>
      <c r="CO8610"/>
      <c r="CP8610"/>
      <c r="CQ8610"/>
      <c r="CR8610"/>
      <c r="CS8610"/>
      <c r="CT8610"/>
      <c r="CU8610"/>
      <c r="CV8610"/>
    </row>
    <row r="8611" spans="10:100" x14ac:dyDescent="0.25">
      <c r="J8611"/>
      <c r="K8611"/>
      <c r="L8611"/>
      <c r="M8611"/>
      <c r="N8611"/>
      <c r="O8611"/>
      <c r="P8611"/>
      <c r="Q8611"/>
      <c r="R8611"/>
      <c r="S8611"/>
      <c r="T8611"/>
      <c r="U8611"/>
      <c r="V8611"/>
      <c r="W8611"/>
      <c r="X8611"/>
      <c r="Y8611"/>
      <c r="Z8611"/>
      <c r="AA8611"/>
      <c r="AB8611"/>
      <c r="AC8611"/>
      <c r="AD8611"/>
      <c r="AE8611"/>
      <c r="AF8611"/>
      <c r="AG8611"/>
      <c r="AH8611"/>
      <c r="AI8611"/>
      <c r="AJ8611"/>
      <c r="AK8611"/>
      <c r="AL8611"/>
      <c r="AM8611"/>
      <c r="AN8611"/>
      <c r="AO8611"/>
      <c r="AP8611"/>
      <c r="AQ8611"/>
      <c r="AR8611"/>
      <c r="AS8611"/>
      <c r="AT8611"/>
      <c r="AU8611"/>
      <c r="AV8611"/>
      <c r="AW8611"/>
      <c r="AX8611"/>
      <c r="AY8611"/>
      <c r="AZ8611"/>
      <c r="BA8611"/>
      <c r="BB8611"/>
      <c r="BC8611"/>
      <c r="BD8611"/>
      <c r="BE8611"/>
      <c r="BF8611"/>
      <c r="BG8611"/>
      <c r="BH8611"/>
      <c r="BI8611"/>
      <c r="BJ8611"/>
      <c r="BK8611"/>
      <c r="BL8611"/>
      <c r="BM8611"/>
      <c r="BN8611"/>
      <c r="BO8611"/>
      <c r="BP8611"/>
      <c r="BQ8611"/>
      <c r="BR8611"/>
      <c r="BS8611"/>
      <c r="BT8611"/>
      <c r="BU8611"/>
      <c r="BV8611"/>
      <c r="BW8611"/>
      <c r="BX8611"/>
      <c r="BY8611"/>
      <c r="BZ8611"/>
      <c r="CA8611"/>
      <c r="CB8611"/>
      <c r="CC8611"/>
      <c r="CD8611"/>
      <c r="CE8611"/>
      <c r="CF8611"/>
      <c r="CG8611"/>
      <c r="CH8611"/>
      <c r="CI8611"/>
      <c r="CJ8611"/>
      <c r="CK8611"/>
      <c r="CL8611"/>
      <c r="CM8611"/>
      <c r="CN8611"/>
      <c r="CO8611"/>
      <c r="CP8611"/>
      <c r="CQ8611"/>
      <c r="CR8611"/>
      <c r="CS8611"/>
      <c r="CT8611"/>
      <c r="CU8611"/>
      <c r="CV8611"/>
    </row>
    <row r="8612" spans="10:100" x14ac:dyDescent="0.25">
      <c r="J8612"/>
      <c r="K8612"/>
      <c r="L8612"/>
      <c r="M8612"/>
      <c r="N8612"/>
      <c r="O8612"/>
      <c r="P8612"/>
      <c r="Q8612"/>
      <c r="R8612"/>
      <c r="S8612"/>
      <c r="T8612"/>
      <c r="U8612"/>
      <c r="V8612"/>
      <c r="W8612"/>
      <c r="X8612"/>
      <c r="Y8612"/>
      <c r="Z8612"/>
      <c r="AA8612"/>
      <c r="AB8612"/>
      <c r="AC8612"/>
      <c r="AD8612"/>
      <c r="AE8612"/>
      <c r="AF8612"/>
      <c r="AG8612"/>
      <c r="AH8612"/>
      <c r="AI8612"/>
      <c r="AJ8612"/>
      <c r="AK8612"/>
      <c r="AL8612"/>
      <c r="AM8612"/>
      <c r="AN8612"/>
      <c r="AO8612"/>
      <c r="AP8612"/>
      <c r="AQ8612"/>
      <c r="AR8612"/>
      <c r="AS8612"/>
      <c r="AT8612"/>
      <c r="AU8612"/>
      <c r="AV8612"/>
      <c r="AW8612"/>
      <c r="AX8612"/>
      <c r="AY8612"/>
      <c r="AZ8612"/>
      <c r="BA8612"/>
      <c r="BB8612"/>
      <c r="BC8612"/>
      <c r="BD8612"/>
      <c r="BE8612"/>
      <c r="BF8612"/>
      <c r="BG8612"/>
      <c r="BH8612"/>
      <c r="BI8612"/>
      <c r="BJ8612"/>
      <c r="BK8612"/>
      <c r="BL8612"/>
      <c r="BM8612"/>
      <c r="BN8612"/>
      <c r="BO8612"/>
      <c r="BP8612"/>
      <c r="BQ8612"/>
      <c r="BR8612"/>
      <c r="BS8612"/>
      <c r="BT8612"/>
      <c r="BU8612"/>
      <c r="BV8612"/>
      <c r="BW8612"/>
      <c r="BX8612"/>
      <c r="BY8612"/>
      <c r="BZ8612"/>
      <c r="CA8612"/>
      <c r="CB8612"/>
      <c r="CC8612"/>
      <c r="CD8612"/>
      <c r="CE8612"/>
      <c r="CF8612"/>
      <c r="CG8612"/>
      <c r="CH8612"/>
      <c r="CI8612"/>
      <c r="CJ8612"/>
      <c r="CK8612"/>
      <c r="CL8612"/>
      <c r="CM8612"/>
      <c r="CN8612"/>
      <c r="CO8612"/>
      <c r="CP8612"/>
      <c r="CQ8612"/>
      <c r="CR8612"/>
      <c r="CS8612"/>
      <c r="CT8612"/>
      <c r="CU8612"/>
      <c r="CV8612"/>
    </row>
    <row r="8613" spans="10:100" x14ac:dyDescent="0.25">
      <c r="J8613"/>
      <c r="K8613"/>
      <c r="L8613"/>
      <c r="M8613"/>
      <c r="N8613"/>
      <c r="O8613"/>
      <c r="P8613"/>
      <c r="Q8613"/>
      <c r="R8613"/>
      <c r="S8613"/>
      <c r="T8613"/>
      <c r="U8613"/>
      <c r="V8613"/>
      <c r="W8613"/>
      <c r="X8613"/>
      <c r="Y8613"/>
      <c r="Z8613"/>
      <c r="AA8613"/>
      <c r="AB8613"/>
      <c r="AC8613"/>
      <c r="AD8613"/>
      <c r="AE8613"/>
      <c r="AF8613"/>
      <c r="AG8613"/>
      <c r="AH8613"/>
      <c r="AI8613"/>
      <c r="AJ8613"/>
      <c r="AK8613"/>
      <c r="AL8613"/>
      <c r="AM8613"/>
      <c r="AN8613"/>
      <c r="AO8613"/>
      <c r="AP8613"/>
      <c r="AQ8613"/>
      <c r="AR8613"/>
      <c r="AS8613"/>
      <c r="AT8613"/>
      <c r="AU8613"/>
      <c r="AV8613"/>
      <c r="AW8613"/>
      <c r="AX8613"/>
      <c r="AY8613"/>
      <c r="AZ8613"/>
      <c r="BA8613"/>
      <c r="BB8613"/>
      <c r="BC8613"/>
      <c r="BD8613"/>
      <c r="BE8613"/>
      <c r="BF8613"/>
      <c r="BG8613"/>
      <c r="BH8613"/>
      <c r="BI8613"/>
      <c r="BJ8613"/>
      <c r="BK8613"/>
      <c r="BL8613"/>
      <c r="BM8613"/>
      <c r="BN8613"/>
      <c r="BO8613"/>
      <c r="BP8613"/>
      <c r="BQ8613"/>
      <c r="BR8613"/>
      <c r="BS8613"/>
      <c r="BT8613"/>
      <c r="BU8613"/>
      <c r="BV8613"/>
      <c r="BW8613"/>
      <c r="BX8613"/>
      <c r="BY8613"/>
      <c r="BZ8613"/>
      <c r="CA8613"/>
      <c r="CB8613"/>
      <c r="CC8613"/>
      <c r="CD8613"/>
      <c r="CE8613"/>
      <c r="CF8613"/>
      <c r="CG8613"/>
      <c r="CH8613"/>
      <c r="CI8613"/>
      <c r="CJ8613"/>
      <c r="CK8613"/>
      <c r="CL8613"/>
      <c r="CM8613"/>
      <c r="CN8613"/>
      <c r="CO8613"/>
      <c r="CP8613"/>
      <c r="CQ8613"/>
      <c r="CR8613"/>
      <c r="CS8613"/>
      <c r="CT8613"/>
      <c r="CU8613"/>
      <c r="CV8613"/>
    </row>
    <row r="8614" spans="10:100" x14ac:dyDescent="0.25">
      <c r="J8614"/>
      <c r="K8614"/>
      <c r="L8614"/>
      <c r="M8614"/>
      <c r="N8614"/>
      <c r="O8614"/>
      <c r="P8614"/>
      <c r="Q8614"/>
      <c r="R8614"/>
      <c r="S8614"/>
      <c r="T8614"/>
      <c r="U8614"/>
      <c r="V8614"/>
      <c r="W8614"/>
      <c r="X8614"/>
      <c r="Y8614"/>
      <c r="Z8614"/>
      <c r="AA8614"/>
      <c r="AB8614"/>
      <c r="AC8614"/>
      <c r="AD8614"/>
      <c r="AE8614"/>
      <c r="AF8614"/>
      <c r="AG8614"/>
      <c r="AH8614"/>
      <c r="AI8614"/>
      <c r="AJ8614"/>
      <c r="AK8614"/>
      <c r="AL8614"/>
      <c r="AM8614"/>
      <c r="AN8614"/>
      <c r="AO8614"/>
      <c r="AP8614"/>
      <c r="AQ8614"/>
      <c r="AR8614"/>
      <c r="AS8614"/>
      <c r="AT8614"/>
      <c r="AU8614"/>
      <c r="AV8614"/>
      <c r="AW8614"/>
      <c r="AX8614"/>
      <c r="AY8614"/>
      <c r="AZ8614"/>
      <c r="BA8614"/>
      <c r="BB8614"/>
      <c r="BC8614"/>
      <c r="BD8614"/>
      <c r="BE8614"/>
      <c r="BF8614"/>
      <c r="BG8614"/>
      <c r="BH8614"/>
      <c r="BI8614"/>
      <c r="BJ8614"/>
      <c r="BK8614"/>
      <c r="BL8614"/>
      <c r="BM8614"/>
      <c r="BN8614"/>
      <c r="BO8614"/>
      <c r="BP8614"/>
      <c r="BQ8614"/>
      <c r="BR8614"/>
      <c r="BS8614"/>
      <c r="BT8614"/>
      <c r="BU8614"/>
      <c r="BV8614"/>
      <c r="BW8614"/>
      <c r="BX8614"/>
      <c r="BY8614"/>
      <c r="BZ8614"/>
      <c r="CA8614"/>
      <c r="CB8614"/>
      <c r="CC8614"/>
      <c r="CD8614"/>
      <c r="CE8614"/>
      <c r="CF8614"/>
      <c r="CG8614"/>
      <c r="CH8614"/>
      <c r="CI8614"/>
      <c r="CJ8614"/>
      <c r="CK8614"/>
      <c r="CL8614"/>
      <c r="CM8614"/>
      <c r="CN8614"/>
      <c r="CO8614"/>
      <c r="CP8614"/>
      <c r="CQ8614"/>
      <c r="CR8614"/>
      <c r="CS8614"/>
      <c r="CT8614"/>
      <c r="CU8614"/>
      <c r="CV8614"/>
    </row>
    <row r="8615" spans="10:100" x14ac:dyDescent="0.25">
      <c r="J8615"/>
      <c r="K8615"/>
      <c r="L8615"/>
      <c r="M8615"/>
      <c r="N8615"/>
      <c r="O8615"/>
      <c r="P8615"/>
      <c r="Q8615"/>
      <c r="R8615"/>
      <c r="S8615"/>
      <c r="T8615"/>
      <c r="U8615"/>
      <c r="V8615"/>
      <c r="W8615"/>
      <c r="X8615"/>
      <c r="Y8615"/>
      <c r="Z8615"/>
      <c r="AA8615"/>
      <c r="AB8615"/>
      <c r="AC8615"/>
      <c r="AD8615"/>
      <c r="AE8615"/>
      <c r="AF8615"/>
      <c r="AG8615"/>
      <c r="AH8615"/>
      <c r="AI8615"/>
      <c r="AJ8615"/>
      <c r="AK8615"/>
      <c r="AL8615"/>
      <c r="AM8615"/>
      <c r="AN8615"/>
      <c r="AO8615"/>
      <c r="AP8615"/>
      <c r="AQ8615"/>
      <c r="AR8615"/>
      <c r="AS8615"/>
      <c r="AT8615"/>
      <c r="AU8615"/>
      <c r="AV8615"/>
      <c r="AW8615"/>
      <c r="AX8615"/>
      <c r="AY8615"/>
      <c r="AZ8615"/>
      <c r="BA8615"/>
      <c r="BB8615"/>
      <c r="BC8615"/>
      <c r="BD8615"/>
      <c r="BE8615"/>
      <c r="BF8615"/>
      <c r="BG8615"/>
      <c r="BH8615"/>
      <c r="BI8615"/>
      <c r="BJ8615"/>
      <c r="BK8615"/>
      <c r="BL8615"/>
      <c r="BM8615"/>
      <c r="BN8615"/>
      <c r="BO8615"/>
      <c r="BP8615"/>
      <c r="BQ8615"/>
      <c r="BR8615"/>
      <c r="BS8615"/>
      <c r="BT8615"/>
      <c r="BU8615"/>
      <c r="BV8615"/>
      <c r="BW8615"/>
      <c r="BX8615"/>
      <c r="BY8615"/>
      <c r="BZ8615"/>
      <c r="CA8615"/>
      <c r="CB8615"/>
      <c r="CC8615"/>
      <c r="CD8615"/>
      <c r="CE8615"/>
      <c r="CF8615"/>
      <c r="CG8615"/>
      <c r="CH8615"/>
      <c r="CI8615"/>
      <c r="CJ8615"/>
      <c r="CK8615"/>
      <c r="CL8615"/>
      <c r="CM8615"/>
      <c r="CN8615"/>
      <c r="CO8615"/>
      <c r="CP8615"/>
      <c r="CQ8615"/>
      <c r="CR8615"/>
      <c r="CS8615"/>
      <c r="CT8615"/>
      <c r="CU8615"/>
      <c r="CV8615"/>
    </row>
    <row r="8616" spans="10:100" x14ac:dyDescent="0.25">
      <c r="J8616"/>
      <c r="K8616"/>
      <c r="L8616"/>
      <c r="M8616"/>
      <c r="N8616"/>
      <c r="O8616"/>
      <c r="P8616"/>
      <c r="Q8616"/>
      <c r="R8616"/>
      <c r="S8616"/>
      <c r="T8616"/>
      <c r="U8616"/>
      <c r="V8616"/>
      <c r="W8616"/>
      <c r="X8616"/>
      <c r="Y8616"/>
      <c r="Z8616"/>
      <c r="AA8616"/>
      <c r="AB8616"/>
      <c r="AC8616"/>
      <c r="AD8616"/>
      <c r="AE8616"/>
      <c r="AF8616"/>
      <c r="AG8616"/>
      <c r="AH8616"/>
      <c r="AI8616"/>
      <c r="AJ8616"/>
      <c r="AK8616"/>
      <c r="AL8616"/>
      <c r="AM8616"/>
      <c r="AN8616"/>
      <c r="AO8616"/>
      <c r="AP8616"/>
      <c r="AQ8616"/>
      <c r="AR8616"/>
      <c r="AS8616"/>
      <c r="AT8616"/>
      <c r="AU8616"/>
      <c r="AV8616"/>
      <c r="AW8616"/>
      <c r="AX8616"/>
      <c r="AY8616"/>
      <c r="AZ8616"/>
      <c r="BA8616"/>
      <c r="BB8616"/>
      <c r="BC8616"/>
      <c r="BD8616"/>
      <c r="BE8616"/>
      <c r="BF8616"/>
      <c r="BG8616"/>
      <c r="BH8616"/>
      <c r="BI8616"/>
      <c r="BJ8616"/>
      <c r="BK8616"/>
      <c r="BL8616"/>
      <c r="BM8616"/>
      <c r="BN8616"/>
      <c r="BO8616"/>
      <c r="BP8616"/>
      <c r="BQ8616"/>
      <c r="BR8616"/>
      <c r="BS8616"/>
      <c r="BT8616"/>
      <c r="BU8616"/>
      <c r="BV8616"/>
      <c r="BW8616"/>
      <c r="BX8616"/>
      <c r="BY8616"/>
      <c r="BZ8616"/>
      <c r="CA8616"/>
      <c r="CB8616"/>
      <c r="CC8616"/>
      <c r="CD8616"/>
      <c r="CE8616"/>
      <c r="CF8616"/>
      <c r="CG8616"/>
      <c r="CH8616"/>
      <c r="CI8616"/>
      <c r="CJ8616"/>
      <c r="CK8616"/>
      <c r="CL8616"/>
      <c r="CM8616"/>
      <c r="CN8616"/>
      <c r="CO8616"/>
      <c r="CP8616"/>
      <c r="CQ8616"/>
      <c r="CR8616"/>
      <c r="CS8616"/>
      <c r="CT8616"/>
      <c r="CU8616"/>
      <c r="CV8616"/>
    </row>
    <row r="8617" spans="10:100" x14ac:dyDescent="0.25">
      <c r="J8617"/>
      <c r="K8617"/>
      <c r="L8617"/>
      <c r="M8617"/>
      <c r="N8617"/>
      <c r="O8617"/>
      <c r="P8617"/>
      <c r="Q8617"/>
      <c r="R8617"/>
      <c r="S8617"/>
      <c r="T8617"/>
      <c r="U8617"/>
      <c r="V8617"/>
      <c r="W8617"/>
      <c r="X8617"/>
      <c r="Y8617"/>
      <c r="Z8617"/>
      <c r="AA8617"/>
      <c r="AB8617"/>
      <c r="AC8617"/>
      <c r="AD8617"/>
      <c r="AE8617"/>
      <c r="AF8617"/>
      <c r="AG8617"/>
      <c r="AH8617"/>
      <c r="AI8617"/>
      <c r="AJ8617"/>
      <c r="AK8617"/>
      <c r="AL8617"/>
      <c r="AM8617"/>
      <c r="AN8617"/>
      <c r="AO8617"/>
      <c r="AP8617"/>
      <c r="AQ8617"/>
      <c r="AR8617"/>
      <c r="AS8617"/>
      <c r="AT8617"/>
      <c r="AU8617"/>
      <c r="AV8617"/>
      <c r="AW8617"/>
      <c r="AX8617"/>
      <c r="AY8617"/>
      <c r="AZ8617"/>
      <c r="BA8617"/>
      <c r="BB8617"/>
      <c r="BC8617"/>
      <c r="BD8617"/>
      <c r="BE8617"/>
      <c r="BF8617"/>
      <c r="BG8617"/>
      <c r="BH8617"/>
      <c r="BI8617"/>
      <c r="BJ8617"/>
      <c r="BK8617"/>
      <c r="BL8617"/>
      <c r="BM8617"/>
      <c r="BN8617"/>
      <c r="BO8617"/>
      <c r="BP8617"/>
      <c r="BQ8617"/>
      <c r="BR8617"/>
      <c r="BS8617"/>
      <c r="BT8617"/>
      <c r="BU8617"/>
      <c r="BV8617"/>
      <c r="BW8617"/>
      <c r="BX8617"/>
      <c r="BY8617"/>
      <c r="BZ8617"/>
      <c r="CA8617"/>
      <c r="CB8617"/>
      <c r="CC8617"/>
      <c r="CD8617"/>
      <c r="CE8617"/>
      <c r="CF8617"/>
      <c r="CG8617"/>
      <c r="CH8617"/>
      <c r="CI8617"/>
      <c r="CJ8617"/>
      <c r="CK8617"/>
      <c r="CL8617"/>
      <c r="CM8617"/>
      <c r="CN8617"/>
      <c r="CO8617"/>
      <c r="CP8617"/>
      <c r="CQ8617"/>
      <c r="CR8617"/>
      <c r="CS8617"/>
      <c r="CT8617"/>
      <c r="CU8617"/>
      <c r="CV8617"/>
    </row>
    <row r="8618" spans="10:100" x14ac:dyDescent="0.25">
      <c r="J8618"/>
      <c r="K8618"/>
      <c r="L8618"/>
      <c r="M8618"/>
      <c r="N8618"/>
      <c r="O8618"/>
      <c r="P8618"/>
      <c r="Q8618"/>
      <c r="R8618"/>
      <c r="S8618"/>
      <c r="T8618"/>
      <c r="U8618"/>
      <c r="V8618"/>
      <c r="W8618"/>
      <c r="X8618"/>
      <c r="Y8618"/>
      <c r="Z8618"/>
      <c r="AA8618"/>
      <c r="AB8618"/>
      <c r="AC8618"/>
      <c r="AD8618"/>
      <c r="AE8618"/>
      <c r="AF8618"/>
      <c r="AG8618"/>
      <c r="AH8618"/>
      <c r="AI8618"/>
      <c r="AJ8618"/>
      <c r="AK8618"/>
      <c r="AL8618"/>
      <c r="AM8618"/>
      <c r="AN8618"/>
      <c r="AO8618"/>
      <c r="AP8618"/>
      <c r="AQ8618"/>
      <c r="AR8618"/>
      <c r="AS8618"/>
      <c r="AT8618"/>
      <c r="AU8618"/>
      <c r="AV8618"/>
      <c r="AW8618"/>
      <c r="AX8618"/>
      <c r="AY8618"/>
      <c r="AZ8618"/>
      <c r="BA8618"/>
      <c r="BB8618"/>
      <c r="BC8618"/>
      <c r="BD8618"/>
      <c r="BE8618"/>
      <c r="BF8618"/>
      <c r="BG8618"/>
      <c r="BH8618"/>
      <c r="BI8618"/>
      <c r="BJ8618"/>
      <c r="BK8618"/>
      <c r="BL8618"/>
      <c r="BM8618"/>
      <c r="BN8618"/>
      <c r="BO8618"/>
      <c r="BP8618"/>
      <c r="BQ8618"/>
      <c r="BR8618"/>
      <c r="BS8618"/>
      <c r="BT8618"/>
      <c r="BU8618"/>
      <c r="BV8618"/>
      <c r="BW8618"/>
      <c r="BX8618"/>
      <c r="BY8618"/>
      <c r="BZ8618"/>
      <c r="CA8618"/>
      <c r="CB8618"/>
      <c r="CC8618"/>
      <c r="CD8618"/>
      <c r="CE8618"/>
      <c r="CF8618"/>
      <c r="CG8618"/>
      <c r="CH8618"/>
      <c r="CI8618"/>
      <c r="CJ8618"/>
      <c r="CK8618"/>
      <c r="CL8618"/>
      <c r="CM8618"/>
      <c r="CN8618"/>
      <c r="CO8618"/>
      <c r="CP8618"/>
      <c r="CQ8618"/>
      <c r="CR8618"/>
      <c r="CS8618"/>
      <c r="CT8618"/>
      <c r="CU8618"/>
      <c r="CV8618"/>
    </row>
    <row r="8619" spans="10:100" x14ac:dyDescent="0.25">
      <c r="J8619"/>
      <c r="K8619"/>
      <c r="L8619"/>
      <c r="M8619"/>
      <c r="N8619"/>
      <c r="O8619"/>
      <c r="P8619"/>
      <c r="Q8619"/>
      <c r="R8619"/>
      <c r="S8619"/>
      <c r="T8619"/>
      <c r="U8619"/>
      <c r="V8619"/>
      <c r="W8619"/>
      <c r="X8619"/>
      <c r="Y8619"/>
      <c r="Z8619"/>
      <c r="AA8619"/>
      <c r="AB8619"/>
      <c r="AC8619"/>
      <c r="AD8619"/>
      <c r="AE8619"/>
      <c r="AF8619"/>
      <c r="AG8619"/>
      <c r="AH8619"/>
      <c r="AI8619"/>
      <c r="AJ8619"/>
      <c r="AK8619"/>
      <c r="AL8619"/>
      <c r="AM8619"/>
      <c r="AN8619"/>
      <c r="AO8619"/>
      <c r="AP8619"/>
      <c r="AQ8619"/>
      <c r="AR8619"/>
      <c r="AS8619"/>
      <c r="AT8619"/>
      <c r="AU8619"/>
      <c r="AV8619"/>
      <c r="AW8619"/>
      <c r="AX8619"/>
      <c r="AY8619"/>
      <c r="AZ8619"/>
      <c r="BA8619"/>
      <c r="BB8619"/>
      <c r="BC8619"/>
      <c r="BD8619"/>
      <c r="BE8619"/>
      <c r="BF8619"/>
      <c r="BG8619"/>
      <c r="BH8619"/>
      <c r="BI8619"/>
      <c r="BJ8619"/>
      <c r="BK8619"/>
      <c r="BL8619"/>
      <c r="BM8619"/>
      <c r="BN8619"/>
      <c r="BO8619"/>
      <c r="BP8619"/>
      <c r="BQ8619"/>
      <c r="BR8619"/>
      <c r="BS8619"/>
      <c r="BT8619"/>
      <c r="BU8619"/>
      <c r="BV8619"/>
      <c r="BW8619"/>
      <c r="BX8619"/>
      <c r="BY8619"/>
      <c r="BZ8619"/>
      <c r="CA8619"/>
      <c r="CB8619"/>
      <c r="CC8619"/>
      <c r="CD8619"/>
      <c r="CE8619"/>
      <c r="CF8619"/>
      <c r="CG8619"/>
      <c r="CH8619"/>
      <c r="CI8619"/>
      <c r="CJ8619"/>
      <c r="CK8619"/>
      <c r="CL8619"/>
      <c r="CM8619"/>
      <c r="CN8619"/>
      <c r="CO8619"/>
      <c r="CP8619"/>
      <c r="CQ8619"/>
      <c r="CR8619"/>
      <c r="CS8619"/>
      <c r="CT8619"/>
      <c r="CU8619"/>
      <c r="CV8619"/>
    </row>
    <row r="8620" spans="10:100" x14ac:dyDescent="0.25">
      <c r="J8620"/>
      <c r="K8620"/>
      <c r="L8620"/>
      <c r="M8620"/>
      <c r="N8620"/>
      <c r="O8620"/>
      <c r="P8620"/>
      <c r="Q8620"/>
      <c r="R8620"/>
      <c r="S8620"/>
      <c r="T8620"/>
      <c r="U8620"/>
      <c r="V8620"/>
      <c r="W8620"/>
      <c r="X8620"/>
      <c r="Y8620"/>
      <c r="Z8620"/>
      <c r="AA8620"/>
      <c r="AB8620"/>
      <c r="AC8620"/>
      <c r="AD8620"/>
      <c r="AE8620"/>
      <c r="AF8620"/>
      <c r="AG8620"/>
      <c r="AH8620"/>
      <c r="AI8620"/>
      <c r="AJ8620"/>
      <c r="AK8620"/>
      <c r="AL8620"/>
      <c r="AM8620"/>
      <c r="AN8620"/>
      <c r="AO8620"/>
      <c r="AP8620"/>
      <c r="AQ8620"/>
      <c r="AR8620"/>
      <c r="AS8620"/>
      <c r="AT8620"/>
      <c r="AU8620"/>
      <c r="AV8620"/>
      <c r="AW8620"/>
      <c r="AX8620"/>
      <c r="AY8620"/>
      <c r="AZ8620"/>
      <c r="BA8620"/>
      <c r="BB8620"/>
      <c r="BC8620"/>
      <c r="BD8620"/>
      <c r="BE8620"/>
      <c r="BF8620"/>
      <c r="BG8620"/>
      <c r="BH8620"/>
      <c r="BI8620"/>
      <c r="BJ8620"/>
      <c r="BK8620"/>
      <c r="BL8620"/>
      <c r="BM8620"/>
      <c r="BN8620"/>
      <c r="BO8620"/>
      <c r="BP8620"/>
      <c r="BQ8620"/>
      <c r="BR8620"/>
      <c r="BS8620"/>
      <c r="BT8620"/>
      <c r="BU8620"/>
      <c r="BV8620"/>
      <c r="BW8620"/>
      <c r="BX8620"/>
      <c r="BY8620"/>
      <c r="BZ8620"/>
      <c r="CA8620"/>
      <c r="CB8620"/>
      <c r="CC8620"/>
      <c r="CD8620"/>
      <c r="CE8620"/>
      <c r="CF8620"/>
      <c r="CG8620"/>
      <c r="CH8620"/>
      <c r="CI8620"/>
      <c r="CJ8620"/>
      <c r="CK8620"/>
      <c r="CL8620"/>
      <c r="CM8620"/>
      <c r="CN8620"/>
      <c r="CO8620"/>
      <c r="CP8620"/>
      <c r="CQ8620"/>
      <c r="CR8620"/>
      <c r="CS8620"/>
      <c r="CT8620"/>
      <c r="CU8620"/>
      <c r="CV8620"/>
    </row>
    <row r="8621" spans="10:100" x14ac:dyDescent="0.25">
      <c r="J8621"/>
      <c r="K8621"/>
      <c r="L8621"/>
      <c r="M8621"/>
      <c r="N8621"/>
      <c r="O8621"/>
      <c r="P8621"/>
      <c r="Q8621"/>
      <c r="R8621"/>
      <c r="S8621"/>
      <c r="T8621"/>
      <c r="U8621"/>
      <c r="V8621"/>
      <c r="W8621"/>
      <c r="X8621"/>
      <c r="Y8621"/>
      <c r="Z8621"/>
      <c r="AA8621"/>
      <c r="AB8621"/>
      <c r="AC8621"/>
      <c r="AD8621"/>
      <c r="AE8621"/>
      <c r="AF8621"/>
      <c r="AG8621"/>
      <c r="AH8621"/>
      <c r="AI8621"/>
      <c r="AJ8621"/>
      <c r="AK8621"/>
      <c r="AL8621"/>
      <c r="AM8621"/>
      <c r="AN8621"/>
      <c r="AO8621"/>
      <c r="AP8621"/>
      <c r="AQ8621"/>
      <c r="AR8621"/>
      <c r="AS8621"/>
      <c r="AT8621"/>
      <c r="AU8621"/>
      <c r="AV8621"/>
      <c r="AW8621"/>
      <c r="AX8621"/>
      <c r="AY8621"/>
      <c r="AZ8621"/>
      <c r="BA8621"/>
      <c r="BB8621"/>
      <c r="BC8621"/>
      <c r="BD8621"/>
      <c r="BE8621"/>
      <c r="BF8621"/>
      <c r="BG8621"/>
      <c r="BH8621"/>
      <c r="BI8621"/>
      <c r="BJ8621"/>
      <c r="BK8621"/>
      <c r="BL8621"/>
      <c r="BM8621"/>
      <c r="BN8621"/>
      <c r="BO8621"/>
      <c r="BP8621"/>
      <c r="BQ8621"/>
      <c r="BR8621"/>
      <c r="BS8621"/>
      <c r="BT8621"/>
      <c r="BU8621"/>
      <c r="BV8621"/>
      <c r="BW8621"/>
      <c r="BX8621"/>
      <c r="BY8621"/>
      <c r="BZ8621"/>
      <c r="CA8621"/>
      <c r="CB8621"/>
      <c r="CC8621"/>
      <c r="CD8621"/>
      <c r="CE8621"/>
      <c r="CF8621"/>
      <c r="CG8621"/>
      <c r="CH8621"/>
      <c r="CI8621"/>
      <c r="CJ8621"/>
      <c r="CK8621"/>
      <c r="CL8621"/>
      <c r="CM8621"/>
      <c r="CN8621"/>
      <c r="CO8621"/>
      <c r="CP8621"/>
      <c r="CQ8621"/>
      <c r="CR8621"/>
      <c r="CS8621"/>
      <c r="CT8621"/>
      <c r="CU8621"/>
      <c r="CV8621"/>
    </row>
    <row r="8622" spans="10:100" x14ac:dyDescent="0.25">
      <c r="J8622"/>
      <c r="K8622"/>
      <c r="L8622"/>
      <c r="M8622"/>
      <c r="N8622"/>
      <c r="O8622"/>
      <c r="P8622"/>
      <c r="Q8622"/>
      <c r="R8622"/>
      <c r="S8622"/>
      <c r="T8622"/>
      <c r="U8622"/>
      <c r="V8622"/>
      <c r="W8622"/>
      <c r="X8622"/>
      <c r="Y8622"/>
      <c r="Z8622"/>
      <c r="AA8622"/>
      <c r="AB8622"/>
      <c r="AC8622"/>
      <c r="AD8622"/>
      <c r="AE8622"/>
      <c r="AF8622"/>
      <c r="AG8622"/>
      <c r="AH8622"/>
      <c r="AI8622"/>
      <c r="AJ8622"/>
      <c r="AK8622"/>
      <c r="AL8622"/>
      <c r="AM8622"/>
      <c r="AN8622"/>
      <c r="AO8622"/>
      <c r="AP8622"/>
      <c r="AQ8622"/>
      <c r="AR8622"/>
      <c r="AS8622"/>
      <c r="AT8622"/>
      <c r="AU8622"/>
      <c r="AV8622"/>
      <c r="AW8622"/>
      <c r="AX8622"/>
      <c r="AY8622"/>
      <c r="AZ8622"/>
      <c r="BA8622"/>
      <c r="BB8622"/>
      <c r="BC8622"/>
      <c r="BD8622"/>
      <c r="BE8622"/>
      <c r="BF8622"/>
      <c r="BG8622"/>
      <c r="BH8622"/>
      <c r="BI8622"/>
      <c r="BJ8622"/>
      <c r="BK8622"/>
      <c r="BL8622"/>
      <c r="BM8622"/>
      <c r="BN8622"/>
      <c r="BO8622"/>
      <c r="BP8622"/>
      <c r="BQ8622"/>
      <c r="BR8622"/>
      <c r="BS8622"/>
      <c r="BT8622"/>
      <c r="BU8622"/>
      <c r="BV8622"/>
      <c r="BW8622"/>
      <c r="BX8622"/>
      <c r="BY8622"/>
      <c r="BZ8622"/>
      <c r="CA8622"/>
      <c r="CB8622"/>
      <c r="CC8622"/>
      <c r="CD8622"/>
      <c r="CE8622"/>
      <c r="CF8622"/>
      <c r="CG8622"/>
      <c r="CH8622"/>
      <c r="CI8622"/>
      <c r="CJ8622"/>
      <c r="CK8622"/>
      <c r="CL8622"/>
      <c r="CM8622"/>
      <c r="CN8622"/>
      <c r="CO8622"/>
      <c r="CP8622"/>
      <c r="CQ8622"/>
      <c r="CR8622"/>
      <c r="CS8622"/>
      <c r="CT8622"/>
      <c r="CU8622"/>
      <c r="CV8622"/>
    </row>
    <row r="8623" spans="10:100" x14ac:dyDescent="0.25">
      <c r="J8623"/>
      <c r="K8623"/>
      <c r="L8623"/>
      <c r="M8623"/>
      <c r="N8623"/>
      <c r="O8623"/>
      <c r="P8623"/>
      <c r="Q8623"/>
      <c r="R8623"/>
      <c r="S8623"/>
      <c r="T8623"/>
      <c r="U8623"/>
      <c r="V8623"/>
      <c r="W8623"/>
      <c r="X8623"/>
      <c r="Y8623"/>
      <c r="Z8623"/>
      <c r="AA8623"/>
      <c r="AB8623"/>
      <c r="AC8623"/>
      <c r="AD8623"/>
      <c r="AE8623"/>
      <c r="AF8623"/>
      <c r="AG8623"/>
      <c r="AH8623"/>
      <c r="AI8623"/>
      <c r="AJ8623"/>
      <c r="AK8623"/>
      <c r="AL8623"/>
      <c r="AM8623"/>
      <c r="AN8623"/>
      <c r="AO8623"/>
      <c r="AP8623"/>
      <c r="AQ8623"/>
      <c r="AR8623"/>
      <c r="AS8623"/>
      <c r="AT8623"/>
      <c r="AU8623"/>
      <c r="AV8623"/>
      <c r="AW8623"/>
      <c r="AX8623"/>
      <c r="AY8623"/>
      <c r="AZ8623"/>
      <c r="BA8623"/>
      <c r="BB8623"/>
      <c r="BC8623"/>
      <c r="BD8623"/>
      <c r="BE8623"/>
      <c r="BF8623"/>
      <c r="BG8623"/>
      <c r="BH8623"/>
      <c r="BI8623"/>
      <c r="BJ8623"/>
      <c r="BK8623"/>
      <c r="BL8623"/>
      <c r="BM8623"/>
      <c r="BN8623"/>
      <c r="BO8623"/>
      <c r="BP8623"/>
      <c r="BQ8623"/>
      <c r="BR8623"/>
      <c r="BS8623"/>
      <c r="BT8623"/>
      <c r="BU8623"/>
      <c r="BV8623"/>
      <c r="BW8623"/>
      <c r="BX8623"/>
      <c r="BY8623"/>
      <c r="BZ8623"/>
      <c r="CA8623"/>
      <c r="CB8623"/>
      <c r="CC8623"/>
      <c r="CD8623"/>
      <c r="CE8623"/>
      <c r="CF8623"/>
      <c r="CG8623"/>
      <c r="CH8623"/>
      <c r="CI8623"/>
      <c r="CJ8623"/>
      <c r="CK8623"/>
      <c r="CL8623"/>
      <c r="CM8623"/>
      <c r="CN8623"/>
      <c r="CO8623"/>
      <c r="CP8623"/>
      <c r="CQ8623"/>
      <c r="CR8623"/>
      <c r="CS8623"/>
      <c r="CT8623"/>
      <c r="CU8623"/>
      <c r="CV8623"/>
    </row>
    <row r="8624" spans="10:100" x14ac:dyDescent="0.25">
      <c r="J8624"/>
      <c r="K8624"/>
      <c r="L8624"/>
      <c r="M8624"/>
      <c r="N8624"/>
      <c r="O8624"/>
      <c r="P8624"/>
      <c r="Q8624"/>
      <c r="R8624"/>
      <c r="S8624"/>
      <c r="T8624"/>
      <c r="U8624"/>
      <c r="V8624"/>
      <c r="W8624"/>
      <c r="X8624"/>
      <c r="Y8624"/>
      <c r="Z8624"/>
      <c r="AA8624"/>
      <c r="AB8624"/>
      <c r="AC8624"/>
      <c r="AD8624"/>
      <c r="AE8624"/>
      <c r="AF8624"/>
      <c r="AG8624"/>
      <c r="AH8624"/>
      <c r="AI8624"/>
      <c r="AJ8624"/>
      <c r="AK8624"/>
      <c r="AL8624"/>
      <c r="AM8624"/>
      <c r="AN8624"/>
      <c r="AO8624"/>
      <c r="AP8624"/>
      <c r="AQ8624"/>
      <c r="AR8624"/>
      <c r="AS8624"/>
      <c r="AT8624"/>
      <c r="AU8624"/>
      <c r="AV8624"/>
      <c r="AW8624"/>
      <c r="AX8624"/>
      <c r="AY8624"/>
      <c r="AZ8624"/>
      <c r="BA8624"/>
      <c r="BB8624"/>
      <c r="BC8624"/>
      <c r="BD8624"/>
      <c r="BE8624"/>
      <c r="BF8624"/>
      <c r="BG8624"/>
      <c r="BH8624"/>
      <c r="BI8624"/>
      <c r="BJ8624"/>
      <c r="BK8624"/>
      <c r="BL8624"/>
      <c r="BM8624"/>
      <c r="BN8624"/>
      <c r="BO8624"/>
      <c r="BP8624"/>
      <c r="BQ8624"/>
      <c r="BR8624"/>
      <c r="BS8624"/>
      <c r="BT8624"/>
      <c r="BU8624"/>
      <c r="BV8624"/>
      <c r="BW8624"/>
      <c r="BX8624"/>
      <c r="BY8624"/>
      <c r="BZ8624"/>
      <c r="CA8624"/>
      <c r="CB8624"/>
      <c r="CC8624"/>
      <c r="CD8624"/>
      <c r="CE8624"/>
      <c r="CF8624"/>
      <c r="CG8624"/>
      <c r="CH8624"/>
      <c r="CI8624"/>
      <c r="CJ8624"/>
      <c r="CK8624"/>
      <c r="CL8624"/>
      <c r="CM8624"/>
      <c r="CN8624"/>
      <c r="CO8624"/>
      <c r="CP8624"/>
      <c r="CQ8624"/>
      <c r="CR8624"/>
      <c r="CS8624"/>
      <c r="CT8624"/>
      <c r="CU8624"/>
      <c r="CV8624"/>
    </row>
    <row r="8625" spans="10:100" x14ac:dyDescent="0.25">
      <c r="J8625"/>
      <c r="K8625"/>
      <c r="L8625"/>
      <c r="M8625"/>
      <c r="N8625"/>
      <c r="O8625"/>
      <c r="P8625"/>
      <c r="Q8625"/>
      <c r="R8625"/>
      <c r="S8625"/>
      <c r="T8625"/>
      <c r="U8625"/>
      <c r="V8625"/>
      <c r="W8625"/>
      <c r="X8625"/>
      <c r="Y8625"/>
      <c r="Z8625"/>
      <c r="AA8625"/>
      <c r="AB8625"/>
      <c r="AC8625"/>
      <c r="AD8625"/>
      <c r="AE8625"/>
      <c r="AF8625"/>
      <c r="AG8625"/>
      <c r="AH8625"/>
      <c r="AI8625"/>
      <c r="AJ8625"/>
      <c r="AK8625"/>
      <c r="AL8625"/>
      <c r="AM8625"/>
      <c r="AN8625"/>
      <c r="AO8625"/>
      <c r="AP8625"/>
      <c r="AQ8625"/>
      <c r="AR8625"/>
      <c r="AS8625"/>
      <c r="AT8625"/>
      <c r="AU8625"/>
      <c r="AV8625"/>
      <c r="AW8625"/>
      <c r="AX8625"/>
      <c r="AY8625"/>
      <c r="AZ8625"/>
      <c r="BA8625"/>
      <c r="BB8625"/>
      <c r="BC8625"/>
      <c r="BD8625"/>
      <c r="BE8625"/>
      <c r="BF8625"/>
      <c r="BG8625"/>
      <c r="BH8625"/>
      <c r="BI8625"/>
      <c r="BJ8625"/>
      <c r="BK8625"/>
      <c r="BL8625"/>
      <c r="BM8625"/>
      <c r="BN8625"/>
      <c r="BO8625"/>
      <c r="BP8625"/>
      <c r="BQ8625"/>
      <c r="BR8625"/>
      <c r="BS8625"/>
      <c r="BT8625"/>
      <c r="BU8625"/>
      <c r="BV8625"/>
      <c r="BW8625"/>
      <c r="BX8625"/>
      <c r="BY8625"/>
      <c r="BZ8625"/>
      <c r="CA8625"/>
      <c r="CB8625"/>
      <c r="CC8625"/>
      <c r="CD8625"/>
      <c r="CE8625"/>
      <c r="CF8625"/>
      <c r="CG8625"/>
      <c r="CH8625"/>
      <c r="CI8625"/>
      <c r="CJ8625"/>
      <c r="CK8625"/>
      <c r="CL8625"/>
      <c r="CM8625"/>
      <c r="CN8625"/>
      <c r="CO8625"/>
      <c r="CP8625"/>
      <c r="CQ8625"/>
      <c r="CR8625"/>
      <c r="CS8625"/>
      <c r="CT8625"/>
      <c r="CU8625"/>
      <c r="CV8625"/>
    </row>
    <row r="8626" spans="10:100" x14ac:dyDescent="0.25">
      <c r="J8626"/>
      <c r="K8626"/>
      <c r="L8626"/>
      <c r="M8626"/>
      <c r="N8626"/>
      <c r="O8626"/>
      <c r="P8626"/>
      <c r="Q8626"/>
      <c r="R8626"/>
      <c r="S8626"/>
      <c r="T8626"/>
      <c r="U8626"/>
      <c r="V8626"/>
      <c r="W8626"/>
      <c r="X8626"/>
      <c r="Y8626"/>
      <c r="Z8626"/>
      <c r="AA8626"/>
      <c r="AB8626"/>
      <c r="AC8626"/>
      <c r="AD8626"/>
      <c r="AE8626"/>
      <c r="AF8626"/>
      <c r="AG8626"/>
      <c r="AH8626"/>
      <c r="AI8626"/>
      <c r="AJ8626"/>
      <c r="AK8626"/>
      <c r="AL8626"/>
      <c r="AM8626"/>
      <c r="AN8626"/>
      <c r="AO8626"/>
      <c r="AP8626"/>
      <c r="AQ8626"/>
      <c r="AR8626"/>
      <c r="AS8626"/>
      <c r="AT8626"/>
      <c r="AU8626"/>
      <c r="AV8626"/>
      <c r="AW8626"/>
      <c r="AX8626"/>
      <c r="AY8626"/>
      <c r="AZ8626"/>
      <c r="BA8626"/>
      <c r="BB8626"/>
      <c r="BC8626"/>
      <c r="BD8626"/>
      <c r="BE8626"/>
      <c r="BF8626"/>
      <c r="BG8626"/>
      <c r="BH8626"/>
      <c r="BI8626"/>
      <c r="BJ8626"/>
      <c r="BK8626"/>
      <c r="BL8626"/>
      <c r="BM8626"/>
      <c r="BN8626"/>
      <c r="BO8626"/>
      <c r="BP8626"/>
      <c r="BQ8626"/>
      <c r="BR8626"/>
      <c r="BS8626"/>
      <c r="BT8626"/>
      <c r="BU8626"/>
      <c r="BV8626"/>
      <c r="BW8626"/>
      <c r="BX8626"/>
      <c r="BY8626"/>
      <c r="BZ8626"/>
      <c r="CA8626"/>
      <c r="CB8626"/>
      <c r="CC8626"/>
      <c r="CD8626"/>
      <c r="CE8626"/>
      <c r="CF8626"/>
      <c r="CG8626"/>
      <c r="CH8626"/>
      <c r="CI8626"/>
      <c r="CJ8626"/>
      <c r="CK8626"/>
      <c r="CL8626"/>
      <c r="CM8626"/>
      <c r="CN8626"/>
      <c r="CO8626"/>
      <c r="CP8626"/>
      <c r="CQ8626"/>
      <c r="CR8626"/>
      <c r="CS8626"/>
      <c r="CT8626"/>
      <c r="CU8626"/>
      <c r="CV8626"/>
    </row>
    <row r="8627" spans="10:100" x14ac:dyDescent="0.25">
      <c r="J8627"/>
      <c r="K8627"/>
      <c r="L8627"/>
      <c r="M8627"/>
      <c r="N8627"/>
      <c r="O8627"/>
      <c r="P8627"/>
      <c r="Q8627"/>
      <c r="R8627"/>
      <c r="S8627"/>
      <c r="T8627"/>
      <c r="U8627"/>
      <c r="V8627"/>
      <c r="W8627"/>
      <c r="X8627"/>
      <c r="Y8627"/>
      <c r="Z8627"/>
      <c r="AA8627"/>
      <c r="AB8627"/>
      <c r="AC8627"/>
      <c r="AD8627"/>
      <c r="AE8627"/>
      <c r="AF8627"/>
      <c r="AG8627"/>
      <c r="AH8627"/>
      <c r="AI8627"/>
      <c r="AJ8627"/>
      <c r="AK8627"/>
      <c r="AL8627"/>
      <c r="AM8627"/>
      <c r="AN8627"/>
      <c r="AO8627"/>
      <c r="AP8627"/>
      <c r="AQ8627"/>
      <c r="AR8627"/>
      <c r="AS8627"/>
      <c r="AT8627"/>
      <c r="AU8627"/>
      <c r="AV8627"/>
      <c r="AW8627"/>
      <c r="AX8627"/>
      <c r="AY8627"/>
      <c r="AZ8627"/>
      <c r="BA8627"/>
      <c r="BB8627"/>
      <c r="BC8627"/>
      <c r="BD8627"/>
      <c r="BE8627"/>
      <c r="BF8627"/>
      <c r="BG8627"/>
      <c r="BH8627"/>
      <c r="BI8627"/>
      <c r="BJ8627"/>
      <c r="BK8627"/>
      <c r="BL8627"/>
      <c r="BM8627"/>
      <c r="BN8627"/>
      <c r="BO8627"/>
      <c r="BP8627"/>
      <c r="BQ8627"/>
      <c r="BR8627"/>
      <c r="BS8627"/>
      <c r="BT8627"/>
      <c r="BU8627"/>
      <c r="BV8627"/>
      <c r="BW8627"/>
      <c r="BX8627"/>
      <c r="BY8627"/>
      <c r="BZ8627"/>
      <c r="CA8627"/>
      <c r="CB8627"/>
      <c r="CC8627"/>
      <c r="CD8627"/>
      <c r="CE8627"/>
      <c r="CF8627"/>
      <c r="CG8627"/>
      <c r="CH8627"/>
      <c r="CI8627"/>
      <c r="CJ8627"/>
      <c r="CK8627"/>
      <c r="CL8627"/>
      <c r="CM8627"/>
      <c r="CN8627"/>
      <c r="CO8627"/>
      <c r="CP8627"/>
      <c r="CQ8627"/>
      <c r="CR8627"/>
      <c r="CS8627"/>
      <c r="CT8627"/>
      <c r="CU8627"/>
      <c r="CV8627"/>
    </row>
    <row r="8628" spans="10:100" x14ac:dyDescent="0.25">
      <c r="J8628"/>
      <c r="K8628"/>
      <c r="L8628"/>
      <c r="M8628"/>
      <c r="N8628"/>
      <c r="O8628"/>
      <c r="P8628"/>
      <c r="Q8628"/>
      <c r="R8628"/>
      <c r="S8628"/>
      <c r="T8628"/>
      <c r="U8628"/>
      <c r="V8628"/>
      <c r="W8628"/>
      <c r="X8628"/>
      <c r="Y8628"/>
      <c r="Z8628"/>
      <c r="AA8628"/>
      <c r="AB8628"/>
      <c r="AC8628"/>
      <c r="AD8628"/>
      <c r="AE8628"/>
      <c r="AF8628"/>
      <c r="AG8628"/>
      <c r="AH8628"/>
      <c r="AI8628"/>
      <c r="AJ8628"/>
      <c r="AK8628"/>
      <c r="AL8628"/>
      <c r="AM8628"/>
      <c r="AN8628"/>
      <c r="AO8628"/>
      <c r="AP8628"/>
      <c r="AQ8628"/>
      <c r="AR8628"/>
      <c r="AS8628"/>
      <c r="AT8628"/>
      <c r="AU8628"/>
      <c r="AV8628"/>
      <c r="AW8628"/>
      <c r="AX8628"/>
      <c r="AY8628"/>
      <c r="AZ8628"/>
      <c r="BA8628"/>
      <c r="BB8628"/>
      <c r="BC8628"/>
      <c r="BD8628"/>
      <c r="BE8628"/>
      <c r="BF8628"/>
      <c r="BG8628"/>
      <c r="BH8628"/>
      <c r="BI8628"/>
      <c r="BJ8628"/>
      <c r="BK8628"/>
      <c r="BL8628"/>
      <c r="BM8628"/>
      <c r="BN8628"/>
      <c r="BO8628"/>
      <c r="BP8628"/>
      <c r="BQ8628"/>
      <c r="BR8628"/>
      <c r="BS8628"/>
      <c r="BT8628"/>
      <c r="BU8628"/>
      <c r="BV8628"/>
      <c r="BW8628"/>
      <c r="BX8628"/>
      <c r="BY8628"/>
      <c r="BZ8628"/>
      <c r="CA8628"/>
      <c r="CB8628"/>
      <c r="CC8628"/>
      <c r="CD8628"/>
      <c r="CE8628"/>
      <c r="CF8628"/>
      <c r="CG8628"/>
      <c r="CH8628"/>
      <c r="CI8628"/>
      <c r="CJ8628"/>
      <c r="CK8628"/>
      <c r="CL8628"/>
      <c r="CM8628"/>
      <c r="CN8628"/>
      <c r="CO8628"/>
      <c r="CP8628"/>
      <c r="CQ8628"/>
      <c r="CR8628"/>
      <c r="CS8628"/>
      <c r="CT8628"/>
      <c r="CU8628"/>
      <c r="CV8628"/>
    </row>
    <row r="8629" spans="10:100" x14ac:dyDescent="0.25">
      <c r="J8629"/>
      <c r="K8629"/>
      <c r="L8629"/>
      <c r="M8629"/>
      <c r="N8629"/>
      <c r="O8629"/>
      <c r="P8629"/>
      <c r="Q8629"/>
      <c r="R8629"/>
      <c r="S8629"/>
      <c r="T8629"/>
      <c r="U8629"/>
      <c r="V8629"/>
      <c r="W8629"/>
      <c r="X8629"/>
      <c r="Y8629"/>
      <c r="Z8629"/>
      <c r="AA8629"/>
      <c r="AB8629"/>
      <c r="AC8629"/>
      <c r="AD8629"/>
      <c r="AE8629"/>
      <c r="AF8629"/>
      <c r="AG8629"/>
      <c r="AH8629"/>
      <c r="AI8629"/>
      <c r="AJ8629"/>
      <c r="AK8629"/>
      <c r="AL8629"/>
      <c r="AM8629"/>
      <c r="AN8629"/>
      <c r="AO8629"/>
      <c r="AP8629"/>
      <c r="AQ8629"/>
      <c r="AR8629"/>
      <c r="AS8629"/>
      <c r="AT8629"/>
      <c r="AU8629"/>
      <c r="AV8629"/>
      <c r="AW8629"/>
      <c r="AX8629"/>
      <c r="AY8629"/>
      <c r="AZ8629"/>
      <c r="BA8629"/>
      <c r="BB8629"/>
      <c r="BC8629"/>
      <c r="BD8629"/>
      <c r="BE8629"/>
      <c r="BF8629"/>
      <c r="BG8629"/>
      <c r="BH8629"/>
      <c r="BI8629"/>
      <c r="BJ8629"/>
      <c r="BK8629"/>
      <c r="BL8629"/>
      <c r="BM8629"/>
      <c r="BN8629"/>
      <c r="BO8629"/>
      <c r="BP8629"/>
      <c r="BQ8629"/>
      <c r="BR8629"/>
      <c r="BS8629"/>
      <c r="BT8629"/>
      <c r="BU8629"/>
      <c r="BV8629"/>
      <c r="BW8629"/>
      <c r="BX8629"/>
      <c r="BY8629"/>
      <c r="BZ8629"/>
      <c r="CA8629"/>
      <c r="CB8629"/>
      <c r="CC8629"/>
      <c r="CD8629"/>
      <c r="CE8629"/>
      <c r="CF8629"/>
      <c r="CG8629"/>
      <c r="CH8629"/>
      <c r="CI8629"/>
      <c r="CJ8629"/>
      <c r="CK8629"/>
      <c r="CL8629"/>
      <c r="CM8629"/>
      <c r="CN8629"/>
      <c r="CO8629"/>
      <c r="CP8629"/>
      <c r="CQ8629"/>
      <c r="CR8629"/>
      <c r="CS8629"/>
      <c r="CT8629"/>
      <c r="CU8629"/>
      <c r="CV8629"/>
    </row>
    <row r="8630" spans="10:100" x14ac:dyDescent="0.25">
      <c r="J8630"/>
      <c r="K8630"/>
      <c r="L8630"/>
      <c r="M8630"/>
      <c r="N8630"/>
      <c r="O8630"/>
      <c r="P8630"/>
      <c r="Q8630"/>
      <c r="R8630"/>
      <c r="S8630"/>
      <c r="T8630"/>
      <c r="U8630"/>
      <c r="V8630"/>
      <c r="W8630"/>
      <c r="X8630"/>
      <c r="Y8630"/>
      <c r="Z8630"/>
      <c r="AA8630"/>
      <c r="AB8630"/>
      <c r="AC8630"/>
      <c r="AD8630"/>
      <c r="AE8630"/>
      <c r="AF8630"/>
      <c r="AG8630"/>
      <c r="AH8630"/>
      <c r="AI8630"/>
      <c r="AJ8630"/>
      <c r="AK8630"/>
      <c r="AL8630"/>
      <c r="AM8630"/>
      <c r="AN8630"/>
      <c r="AO8630"/>
      <c r="AP8630"/>
      <c r="AQ8630"/>
      <c r="AR8630"/>
      <c r="AS8630"/>
      <c r="AT8630"/>
      <c r="AU8630"/>
      <c r="AV8630"/>
      <c r="AW8630"/>
      <c r="AX8630"/>
      <c r="AY8630"/>
      <c r="AZ8630"/>
      <c r="BA8630"/>
      <c r="BB8630"/>
      <c r="BC8630"/>
      <c r="BD8630"/>
      <c r="BE8630"/>
      <c r="BF8630"/>
      <c r="BG8630"/>
      <c r="BH8630"/>
      <c r="BI8630"/>
      <c r="BJ8630"/>
      <c r="BK8630"/>
      <c r="BL8630"/>
      <c r="BM8630"/>
      <c r="BN8630"/>
      <c r="BO8630"/>
      <c r="BP8630"/>
      <c r="BQ8630"/>
      <c r="BR8630"/>
      <c r="BS8630"/>
      <c r="BT8630"/>
      <c r="BU8630"/>
      <c r="BV8630"/>
      <c r="BW8630"/>
      <c r="BX8630"/>
      <c r="BY8630"/>
      <c r="BZ8630"/>
      <c r="CA8630"/>
      <c r="CB8630"/>
      <c r="CC8630"/>
      <c r="CD8630"/>
      <c r="CE8630"/>
      <c r="CF8630"/>
      <c r="CG8630"/>
      <c r="CH8630"/>
      <c r="CI8630"/>
      <c r="CJ8630"/>
      <c r="CK8630"/>
      <c r="CL8630"/>
      <c r="CM8630"/>
      <c r="CN8630"/>
      <c r="CO8630"/>
      <c r="CP8630"/>
      <c r="CQ8630"/>
      <c r="CR8630"/>
      <c r="CS8630"/>
      <c r="CT8630"/>
      <c r="CU8630"/>
      <c r="CV8630"/>
    </row>
    <row r="8631" spans="10:100" x14ac:dyDescent="0.25">
      <c r="J8631"/>
      <c r="K8631"/>
      <c r="L8631"/>
      <c r="M8631"/>
      <c r="N8631"/>
      <c r="O8631"/>
      <c r="P8631"/>
      <c r="Q8631"/>
      <c r="R8631"/>
      <c r="S8631"/>
      <c r="T8631"/>
      <c r="U8631"/>
      <c r="V8631"/>
      <c r="W8631"/>
      <c r="X8631"/>
      <c r="Y8631"/>
      <c r="Z8631"/>
      <c r="AA8631"/>
      <c r="AB8631"/>
      <c r="AC8631"/>
      <c r="AD8631"/>
      <c r="AE8631"/>
      <c r="AF8631"/>
      <c r="AG8631"/>
      <c r="AH8631"/>
      <c r="AI8631"/>
      <c r="AJ8631"/>
      <c r="AK8631"/>
      <c r="AL8631"/>
      <c r="AM8631"/>
      <c r="AN8631"/>
      <c r="AO8631"/>
      <c r="AP8631"/>
      <c r="AQ8631"/>
      <c r="AR8631"/>
      <c r="AS8631"/>
      <c r="AT8631"/>
      <c r="AU8631"/>
      <c r="AV8631"/>
      <c r="AW8631"/>
      <c r="AX8631"/>
      <c r="AY8631"/>
      <c r="AZ8631"/>
      <c r="BA8631"/>
      <c r="BB8631"/>
      <c r="BC8631"/>
      <c r="BD8631"/>
      <c r="BE8631"/>
      <c r="BF8631"/>
      <c r="BG8631"/>
      <c r="BH8631"/>
      <c r="BI8631"/>
      <c r="BJ8631"/>
      <c r="BK8631"/>
      <c r="BL8631"/>
      <c r="BM8631"/>
      <c r="BN8631"/>
      <c r="BO8631"/>
      <c r="BP8631"/>
      <c r="BQ8631"/>
      <c r="BR8631"/>
      <c r="BS8631"/>
      <c r="BT8631"/>
      <c r="BU8631"/>
      <c r="BV8631"/>
      <c r="BW8631"/>
      <c r="BX8631"/>
      <c r="BY8631"/>
      <c r="BZ8631"/>
      <c r="CA8631"/>
      <c r="CB8631"/>
      <c r="CC8631"/>
      <c r="CD8631"/>
      <c r="CE8631"/>
      <c r="CF8631"/>
      <c r="CG8631"/>
      <c r="CH8631"/>
      <c r="CI8631"/>
      <c r="CJ8631"/>
      <c r="CK8631"/>
      <c r="CL8631"/>
      <c r="CM8631"/>
      <c r="CN8631"/>
      <c r="CO8631"/>
      <c r="CP8631"/>
      <c r="CQ8631"/>
      <c r="CR8631"/>
      <c r="CS8631"/>
      <c r="CT8631"/>
      <c r="CU8631"/>
      <c r="CV8631"/>
    </row>
    <row r="8632" spans="10:100" x14ac:dyDescent="0.25">
      <c r="J8632"/>
      <c r="K8632"/>
      <c r="L8632"/>
      <c r="M8632"/>
      <c r="N8632"/>
      <c r="O8632"/>
      <c r="P8632"/>
      <c r="Q8632"/>
      <c r="R8632"/>
      <c r="S8632"/>
      <c r="T8632"/>
      <c r="U8632"/>
      <c r="V8632"/>
      <c r="W8632"/>
      <c r="X8632"/>
      <c r="Y8632"/>
      <c r="Z8632"/>
      <c r="AA8632"/>
      <c r="AB8632"/>
      <c r="AC8632"/>
      <c r="AD8632"/>
      <c r="AE8632"/>
      <c r="AF8632"/>
      <c r="AG8632"/>
      <c r="AH8632"/>
      <c r="AI8632"/>
      <c r="AJ8632"/>
      <c r="AK8632"/>
      <c r="AL8632"/>
      <c r="AM8632"/>
      <c r="AN8632"/>
      <c r="AO8632"/>
      <c r="AP8632"/>
      <c r="AQ8632"/>
      <c r="AR8632"/>
      <c r="AS8632"/>
      <c r="AT8632"/>
      <c r="AU8632"/>
      <c r="AV8632"/>
      <c r="AW8632"/>
      <c r="AX8632"/>
      <c r="AY8632"/>
      <c r="AZ8632"/>
      <c r="BA8632"/>
      <c r="BB8632"/>
      <c r="BC8632"/>
      <c r="BD8632"/>
      <c r="BE8632"/>
      <c r="BF8632"/>
      <c r="BG8632"/>
      <c r="BH8632"/>
      <c r="BI8632"/>
      <c r="BJ8632"/>
      <c r="BK8632"/>
      <c r="BL8632"/>
      <c r="BM8632"/>
      <c r="BN8632"/>
      <c r="BO8632"/>
      <c r="BP8632"/>
      <c r="BQ8632"/>
      <c r="BR8632"/>
      <c r="BS8632"/>
      <c r="BT8632"/>
      <c r="BU8632"/>
      <c r="BV8632"/>
      <c r="BW8632"/>
      <c r="BX8632"/>
      <c r="BY8632"/>
      <c r="BZ8632"/>
      <c r="CA8632"/>
      <c r="CB8632"/>
      <c r="CC8632"/>
      <c r="CD8632"/>
      <c r="CE8632"/>
      <c r="CF8632"/>
      <c r="CG8632"/>
      <c r="CH8632"/>
      <c r="CI8632"/>
      <c r="CJ8632"/>
      <c r="CK8632"/>
      <c r="CL8632"/>
      <c r="CM8632"/>
      <c r="CN8632"/>
      <c r="CO8632"/>
      <c r="CP8632"/>
      <c r="CQ8632"/>
      <c r="CR8632"/>
      <c r="CS8632"/>
      <c r="CT8632"/>
      <c r="CU8632"/>
      <c r="CV8632"/>
    </row>
    <row r="8633" spans="10:100" x14ac:dyDescent="0.25">
      <c r="J8633"/>
      <c r="K8633"/>
      <c r="L8633"/>
      <c r="M8633"/>
      <c r="N8633"/>
      <c r="O8633"/>
      <c r="P8633"/>
      <c r="Q8633"/>
      <c r="R8633"/>
      <c r="S8633"/>
      <c r="T8633"/>
      <c r="U8633"/>
      <c r="V8633"/>
      <c r="W8633"/>
      <c r="X8633"/>
      <c r="Y8633"/>
      <c r="Z8633"/>
      <c r="AA8633"/>
      <c r="AB8633"/>
      <c r="AC8633"/>
      <c r="AD8633"/>
      <c r="AE8633"/>
      <c r="AF8633"/>
      <c r="AG8633"/>
      <c r="AH8633"/>
      <c r="AI8633"/>
      <c r="AJ8633"/>
      <c r="AK8633"/>
      <c r="AL8633"/>
      <c r="AM8633"/>
      <c r="AN8633"/>
      <c r="AO8633"/>
      <c r="AP8633"/>
      <c r="AQ8633"/>
      <c r="AR8633"/>
      <c r="AS8633"/>
      <c r="AT8633"/>
      <c r="AU8633"/>
      <c r="AV8633"/>
      <c r="AW8633"/>
      <c r="AX8633"/>
      <c r="AY8633"/>
      <c r="AZ8633"/>
      <c r="BA8633"/>
      <c r="BB8633"/>
      <c r="BC8633"/>
      <c r="BD8633"/>
      <c r="BE8633"/>
      <c r="BF8633"/>
      <c r="BG8633"/>
      <c r="BH8633"/>
      <c r="BI8633"/>
      <c r="BJ8633"/>
      <c r="BK8633"/>
      <c r="BL8633"/>
      <c r="BM8633"/>
      <c r="BN8633"/>
      <c r="BO8633"/>
      <c r="BP8633"/>
      <c r="BQ8633"/>
      <c r="BR8633"/>
      <c r="BS8633"/>
      <c r="BT8633"/>
      <c r="BU8633"/>
      <c r="BV8633"/>
      <c r="BW8633"/>
      <c r="BX8633"/>
      <c r="BY8633"/>
      <c r="BZ8633"/>
      <c r="CA8633"/>
      <c r="CB8633"/>
      <c r="CC8633"/>
      <c r="CD8633"/>
      <c r="CE8633"/>
      <c r="CF8633"/>
      <c r="CG8633"/>
      <c r="CH8633"/>
      <c r="CI8633"/>
      <c r="CJ8633"/>
      <c r="CK8633"/>
      <c r="CL8633"/>
      <c r="CM8633"/>
      <c r="CN8633"/>
      <c r="CO8633"/>
      <c r="CP8633"/>
      <c r="CQ8633"/>
      <c r="CR8633"/>
      <c r="CS8633"/>
      <c r="CT8633"/>
      <c r="CU8633"/>
      <c r="CV8633"/>
    </row>
    <row r="8634" spans="10:100" x14ac:dyDescent="0.25">
      <c r="J8634"/>
      <c r="K8634"/>
      <c r="L8634"/>
      <c r="M8634"/>
      <c r="N8634"/>
      <c r="O8634"/>
      <c r="P8634"/>
      <c r="Q8634"/>
      <c r="R8634"/>
      <c r="S8634"/>
      <c r="T8634"/>
      <c r="U8634"/>
      <c r="V8634"/>
      <c r="W8634"/>
      <c r="X8634"/>
      <c r="Y8634"/>
      <c r="Z8634"/>
      <c r="AA8634"/>
      <c r="AB8634"/>
      <c r="AC8634"/>
      <c r="AD8634"/>
      <c r="AE8634"/>
      <c r="AF8634"/>
      <c r="AG8634"/>
      <c r="AH8634"/>
      <c r="AI8634"/>
      <c r="AJ8634"/>
      <c r="AK8634"/>
      <c r="AL8634"/>
      <c r="AM8634"/>
      <c r="AN8634"/>
      <c r="AO8634"/>
      <c r="AP8634"/>
      <c r="AQ8634"/>
      <c r="AR8634"/>
      <c r="AS8634"/>
      <c r="AT8634"/>
      <c r="AU8634"/>
      <c r="AV8634"/>
      <c r="AW8634"/>
      <c r="AX8634"/>
      <c r="AY8634"/>
      <c r="AZ8634"/>
      <c r="BA8634"/>
      <c r="BB8634"/>
      <c r="BC8634"/>
      <c r="BD8634"/>
      <c r="BE8634"/>
      <c r="BF8634"/>
      <c r="BG8634"/>
      <c r="BH8634"/>
      <c r="BI8634"/>
      <c r="BJ8634"/>
      <c r="BK8634"/>
      <c r="BL8634"/>
      <c r="BM8634"/>
      <c r="BN8634"/>
      <c r="BO8634"/>
      <c r="BP8634"/>
      <c r="BQ8634"/>
      <c r="BR8634"/>
      <c r="BS8634"/>
      <c r="BT8634"/>
      <c r="BU8634"/>
      <c r="BV8634"/>
      <c r="BW8634"/>
      <c r="BX8634"/>
      <c r="BY8634"/>
      <c r="BZ8634"/>
      <c r="CA8634"/>
      <c r="CB8634"/>
      <c r="CC8634"/>
      <c r="CD8634"/>
      <c r="CE8634"/>
      <c r="CF8634"/>
      <c r="CG8634"/>
      <c r="CH8634"/>
      <c r="CI8634"/>
      <c r="CJ8634"/>
      <c r="CK8634"/>
      <c r="CL8634"/>
      <c r="CM8634"/>
      <c r="CN8634"/>
      <c r="CO8634"/>
      <c r="CP8634"/>
      <c r="CQ8634"/>
      <c r="CR8634"/>
      <c r="CS8634"/>
      <c r="CT8634"/>
      <c r="CU8634"/>
      <c r="CV8634"/>
    </row>
    <row r="8635" spans="10:100" x14ac:dyDescent="0.25">
      <c r="J8635"/>
      <c r="K8635"/>
      <c r="L8635"/>
      <c r="M8635"/>
      <c r="N8635"/>
      <c r="O8635"/>
      <c r="P8635"/>
      <c r="Q8635"/>
      <c r="R8635"/>
      <c r="S8635"/>
      <c r="T8635"/>
      <c r="U8635"/>
      <c r="V8635"/>
      <c r="W8635"/>
      <c r="X8635"/>
      <c r="Y8635"/>
      <c r="Z8635"/>
      <c r="AA8635"/>
      <c r="AB8635"/>
      <c r="AC8635"/>
      <c r="AD8635"/>
      <c r="AE8635"/>
      <c r="AF8635"/>
      <c r="AG8635"/>
      <c r="AH8635"/>
      <c r="AI8635"/>
      <c r="AJ8635"/>
      <c r="AK8635"/>
      <c r="AL8635"/>
      <c r="AM8635"/>
      <c r="AN8635"/>
      <c r="AO8635"/>
      <c r="AP8635"/>
      <c r="AQ8635"/>
      <c r="AR8635"/>
      <c r="AS8635"/>
      <c r="AT8635"/>
      <c r="AU8635"/>
      <c r="AV8635"/>
      <c r="AW8635"/>
      <c r="AX8635"/>
      <c r="AY8635"/>
      <c r="AZ8635"/>
      <c r="BA8635"/>
      <c r="BB8635"/>
      <c r="BC8635"/>
      <c r="BD8635"/>
      <c r="BE8635"/>
      <c r="BF8635"/>
      <c r="BG8635"/>
      <c r="BH8635"/>
      <c r="BI8635"/>
      <c r="BJ8635"/>
      <c r="BK8635"/>
      <c r="BL8635"/>
      <c r="BM8635"/>
      <c r="BN8635"/>
      <c r="BO8635"/>
      <c r="BP8635"/>
      <c r="BQ8635"/>
      <c r="BR8635"/>
      <c r="BS8635"/>
      <c r="BT8635"/>
      <c r="BU8635"/>
      <c r="BV8635"/>
      <c r="BW8635"/>
      <c r="BX8635"/>
      <c r="BY8635"/>
      <c r="BZ8635"/>
      <c r="CA8635"/>
      <c r="CB8635"/>
      <c r="CC8635"/>
      <c r="CD8635"/>
      <c r="CE8635"/>
      <c r="CF8635"/>
      <c r="CG8635"/>
      <c r="CH8635"/>
      <c r="CI8635"/>
      <c r="CJ8635"/>
      <c r="CK8635"/>
      <c r="CL8635"/>
      <c r="CM8635"/>
      <c r="CN8635"/>
      <c r="CO8635"/>
      <c r="CP8635"/>
      <c r="CQ8635"/>
      <c r="CR8635"/>
      <c r="CS8635"/>
      <c r="CT8635"/>
      <c r="CU8635"/>
      <c r="CV8635"/>
    </row>
    <row r="8636" spans="10:100" x14ac:dyDescent="0.25">
      <c r="J8636"/>
      <c r="K8636"/>
      <c r="L8636"/>
      <c r="M8636"/>
      <c r="N8636"/>
      <c r="O8636"/>
      <c r="P8636"/>
      <c r="Q8636"/>
      <c r="R8636"/>
      <c r="S8636"/>
      <c r="T8636"/>
      <c r="U8636"/>
      <c r="V8636"/>
      <c r="W8636"/>
      <c r="X8636"/>
      <c r="Y8636"/>
      <c r="Z8636"/>
      <c r="AA8636"/>
      <c r="AB8636"/>
      <c r="AC8636"/>
      <c r="AD8636"/>
      <c r="AE8636"/>
      <c r="AF8636"/>
      <c r="AG8636"/>
      <c r="AH8636"/>
      <c r="AI8636"/>
      <c r="AJ8636"/>
      <c r="AK8636"/>
      <c r="AL8636"/>
      <c r="AM8636"/>
      <c r="AN8636"/>
      <c r="AO8636"/>
      <c r="AP8636"/>
      <c r="AQ8636"/>
      <c r="AR8636"/>
      <c r="AS8636"/>
      <c r="AT8636"/>
      <c r="AU8636"/>
      <c r="AV8636"/>
      <c r="AW8636"/>
      <c r="AX8636"/>
      <c r="AY8636"/>
      <c r="AZ8636"/>
      <c r="BA8636"/>
      <c r="BB8636"/>
      <c r="BC8636"/>
      <c r="BD8636"/>
      <c r="BE8636"/>
      <c r="BF8636"/>
      <c r="BG8636"/>
      <c r="BH8636"/>
      <c r="BI8636"/>
      <c r="BJ8636"/>
      <c r="BK8636"/>
      <c r="BL8636"/>
      <c r="BM8636"/>
      <c r="BN8636"/>
      <c r="BO8636"/>
      <c r="BP8636"/>
      <c r="BQ8636"/>
      <c r="BR8636"/>
      <c r="BS8636"/>
      <c r="BT8636"/>
      <c r="BU8636"/>
      <c r="BV8636"/>
      <c r="BW8636"/>
      <c r="BX8636"/>
      <c r="BY8636"/>
      <c r="BZ8636"/>
      <c r="CA8636"/>
      <c r="CB8636"/>
      <c r="CC8636"/>
      <c r="CD8636"/>
      <c r="CE8636"/>
      <c r="CF8636"/>
      <c r="CG8636"/>
      <c r="CH8636"/>
      <c r="CI8636"/>
      <c r="CJ8636"/>
      <c r="CK8636"/>
      <c r="CL8636"/>
      <c r="CM8636"/>
      <c r="CN8636"/>
      <c r="CO8636"/>
      <c r="CP8636"/>
      <c r="CQ8636"/>
      <c r="CR8636"/>
      <c r="CS8636"/>
      <c r="CT8636"/>
      <c r="CU8636"/>
      <c r="CV8636"/>
    </row>
    <row r="8637" spans="10:100" x14ac:dyDescent="0.25">
      <c r="J8637"/>
      <c r="K8637"/>
      <c r="L8637"/>
      <c r="M8637"/>
      <c r="N8637"/>
      <c r="O8637"/>
      <c r="P8637"/>
      <c r="Q8637"/>
      <c r="R8637"/>
      <c r="S8637"/>
      <c r="T8637"/>
      <c r="U8637"/>
      <c r="V8637"/>
      <c r="W8637"/>
      <c r="X8637"/>
      <c r="Y8637"/>
      <c r="Z8637"/>
      <c r="AA8637"/>
      <c r="AB8637"/>
      <c r="AC8637"/>
      <c r="AD8637"/>
      <c r="AE8637"/>
      <c r="AF8637"/>
      <c r="AG8637"/>
      <c r="AH8637"/>
      <c r="AI8637"/>
      <c r="AJ8637"/>
      <c r="AK8637"/>
      <c r="AL8637"/>
      <c r="AM8637"/>
      <c r="AN8637"/>
      <c r="AO8637"/>
      <c r="AP8637"/>
      <c r="AQ8637"/>
      <c r="AR8637"/>
      <c r="AS8637"/>
      <c r="AT8637"/>
      <c r="AU8637"/>
      <c r="AV8637"/>
      <c r="AW8637"/>
      <c r="AX8637"/>
      <c r="AY8637"/>
      <c r="AZ8637"/>
      <c r="BA8637"/>
      <c r="BB8637"/>
      <c r="BC8637"/>
      <c r="BD8637"/>
      <c r="BE8637"/>
      <c r="BF8637"/>
      <c r="BG8637"/>
      <c r="BH8637"/>
      <c r="BI8637"/>
      <c r="BJ8637"/>
      <c r="BK8637"/>
      <c r="BL8637"/>
      <c r="BM8637"/>
      <c r="BN8637"/>
      <c r="BO8637"/>
      <c r="BP8637"/>
      <c r="BQ8637"/>
      <c r="BR8637"/>
      <c r="BS8637"/>
      <c r="BT8637"/>
      <c r="BU8637"/>
      <c r="BV8637"/>
      <c r="BW8637"/>
      <c r="BX8637"/>
      <c r="BY8637"/>
      <c r="BZ8637"/>
      <c r="CA8637"/>
      <c r="CB8637"/>
      <c r="CC8637"/>
      <c r="CD8637"/>
      <c r="CE8637"/>
      <c r="CF8637"/>
      <c r="CG8637"/>
      <c r="CH8637"/>
      <c r="CI8637"/>
      <c r="CJ8637"/>
      <c r="CK8637"/>
      <c r="CL8637"/>
      <c r="CM8637"/>
      <c r="CN8637"/>
      <c r="CO8637"/>
      <c r="CP8637"/>
      <c r="CQ8637"/>
      <c r="CR8637"/>
      <c r="CS8637"/>
      <c r="CT8637"/>
      <c r="CU8637"/>
      <c r="CV8637"/>
    </row>
    <row r="8638" spans="10:100" x14ac:dyDescent="0.25">
      <c r="J8638"/>
      <c r="K8638"/>
      <c r="L8638"/>
      <c r="M8638"/>
      <c r="N8638"/>
      <c r="O8638"/>
      <c r="P8638"/>
      <c r="Q8638"/>
      <c r="R8638"/>
      <c r="S8638"/>
      <c r="T8638"/>
      <c r="U8638"/>
      <c r="V8638"/>
      <c r="W8638"/>
      <c r="X8638"/>
      <c r="Y8638"/>
      <c r="Z8638"/>
      <c r="AA8638"/>
      <c r="AB8638"/>
      <c r="AC8638"/>
      <c r="AD8638"/>
      <c r="AE8638"/>
      <c r="AF8638"/>
      <c r="AG8638"/>
      <c r="AH8638"/>
      <c r="AI8638"/>
      <c r="AJ8638"/>
      <c r="AK8638"/>
      <c r="AL8638"/>
      <c r="AM8638"/>
      <c r="AN8638"/>
      <c r="AO8638"/>
      <c r="AP8638"/>
      <c r="AQ8638"/>
      <c r="AR8638"/>
      <c r="AS8638"/>
      <c r="AT8638"/>
      <c r="AU8638"/>
      <c r="AV8638"/>
      <c r="AW8638"/>
      <c r="AX8638"/>
      <c r="AY8638"/>
      <c r="AZ8638"/>
      <c r="BA8638"/>
      <c r="BB8638"/>
      <c r="BC8638"/>
      <c r="BD8638"/>
      <c r="BE8638"/>
      <c r="BF8638"/>
      <c r="BG8638"/>
      <c r="BH8638"/>
      <c r="BI8638"/>
      <c r="BJ8638"/>
      <c r="BK8638"/>
      <c r="BL8638"/>
      <c r="BM8638"/>
      <c r="BN8638"/>
      <c r="BO8638"/>
      <c r="BP8638"/>
      <c r="BQ8638"/>
      <c r="BR8638"/>
      <c r="BS8638"/>
      <c r="BT8638"/>
      <c r="BU8638"/>
      <c r="BV8638"/>
      <c r="BW8638"/>
      <c r="BX8638"/>
      <c r="BY8638"/>
      <c r="BZ8638"/>
      <c r="CA8638"/>
      <c r="CB8638"/>
      <c r="CC8638"/>
      <c r="CD8638"/>
      <c r="CE8638"/>
      <c r="CF8638"/>
      <c r="CG8638"/>
      <c r="CH8638"/>
      <c r="CI8638"/>
      <c r="CJ8638"/>
      <c r="CK8638"/>
      <c r="CL8638"/>
      <c r="CM8638"/>
      <c r="CN8638"/>
      <c r="CO8638"/>
      <c r="CP8638"/>
      <c r="CQ8638"/>
      <c r="CR8638"/>
      <c r="CS8638"/>
      <c r="CT8638"/>
      <c r="CU8638"/>
      <c r="CV8638"/>
    </row>
    <row r="8639" spans="10:100" x14ac:dyDescent="0.25">
      <c r="J8639"/>
      <c r="K8639"/>
      <c r="L8639"/>
      <c r="M8639"/>
      <c r="N8639"/>
      <c r="O8639"/>
      <c r="P8639"/>
      <c r="Q8639"/>
      <c r="R8639"/>
      <c r="S8639"/>
      <c r="T8639"/>
      <c r="U8639"/>
      <c r="V8639"/>
      <c r="W8639"/>
      <c r="X8639"/>
      <c r="Y8639"/>
      <c r="Z8639"/>
      <c r="AA8639"/>
      <c r="AB8639"/>
      <c r="AC8639"/>
      <c r="AD8639"/>
      <c r="AE8639"/>
      <c r="AF8639"/>
      <c r="AG8639"/>
      <c r="AH8639"/>
      <c r="AI8639"/>
      <c r="AJ8639"/>
      <c r="AK8639"/>
      <c r="AL8639"/>
      <c r="AM8639"/>
      <c r="AN8639"/>
      <c r="AO8639"/>
      <c r="AP8639"/>
      <c r="AQ8639"/>
      <c r="AR8639"/>
      <c r="AS8639"/>
      <c r="AT8639"/>
      <c r="AU8639"/>
      <c r="AV8639"/>
      <c r="AW8639"/>
      <c r="AX8639"/>
      <c r="AY8639"/>
      <c r="AZ8639"/>
      <c r="BA8639"/>
      <c r="BB8639"/>
      <c r="BC8639"/>
      <c r="BD8639"/>
      <c r="BE8639"/>
      <c r="BF8639"/>
      <c r="BG8639"/>
      <c r="BH8639"/>
      <c r="BI8639"/>
      <c r="BJ8639"/>
      <c r="BK8639"/>
      <c r="BL8639"/>
      <c r="BM8639"/>
      <c r="BN8639"/>
      <c r="BO8639"/>
      <c r="BP8639"/>
      <c r="BQ8639"/>
      <c r="BR8639"/>
      <c r="BS8639"/>
      <c r="BT8639"/>
      <c r="BU8639"/>
      <c r="BV8639"/>
      <c r="BW8639"/>
      <c r="BX8639"/>
      <c r="BY8639"/>
      <c r="BZ8639"/>
      <c r="CA8639"/>
      <c r="CB8639"/>
      <c r="CC8639"/>
      <c r="CD8639"/>
      <c r="CE8639"/>
      <c r="CF8639"/>
      <c r="CG8639"/>
      <c r="CH8639"/>
      <c r="CI8639"/>
      <c r="CJ8639"/>
      <c r="CK8639"/>
      <c r="CL8639"/>
      <c r="CM8639"/>
      <c r="CN8639"/>
      <c r="CO8639"/>
      <c r="CP8639"/>
      <c r="CQ8639"/>
      <c r="CR8639"/>
      <c r="CS8639"/>
      <c r="CT8639"/>
      <c r="CU8639"/>
      <c r="CV8639"/>
    </row>
    <row r="8640" spans="10:100" x14ac:dyDescent="0.25">
      <c r="J8640"/>
      <c r="K8640"/>
      <c r="L8640"/>
      <c r="M8640"/>
      <c r="N8640"/>
      <c r="O8640"/>
      <c r="P8640"/>
      <c r="Q8640"/>
      <c r="R8640"/>
      <c r="S8640"/>
      <c r="T8640"/>
      <c r="U8640"/>
      <c r="V8640"/>
      <c r="W8640"/>
      <c r="X8640"/>
      <c r="Y8640"/>
      <c r="Z8640"/>
      <c r="AA8640"/>
      <c r="AB8640"/>
      <c r="AC8640"/>
      <c r="AD8640"/>
      <c r="AE8640"/>
      <c r="AF8640"/>
      <c r="AG8640"/>
      <c r="AH8640"/>
      <c r="AI8640"/>
      <c r="AJ8640"/>
      <c r="AK8640"/>
      <c r="AL8640"/>
      <c r="AM8640"/>
      <c r="AN8640"/>
      <c r="AO8640"/>
      <c r="AP8640"/>
      <c r="AQ8640"/>
      <c r="AR8640"/>
      <c r="AS8640"/>
      <c r="AT8640"/>
      <c r="AU8640"/>
      <c r="AV8640"/>
      <c r="AW8640"/>
      <c r="AX8640"/>
      <c r="AY8640"/>
      <c r="AZ8640"/>
      <c r="BA8640"/>
      <c r="BB8640"/>
      <c r="BC8640"/>
      <c r="BD8640"/>
      <c r="BE8640"/>
      <c r="BF8640"/>
      <c r="BG8640"/>
      <c r="BH8640"/>
      <c r="BI8640"/>
      <c r="BJ8640"/>
      <c r="BK8640"/>
      <c r="BL8640"/>
      <c r="BM8640"/>
      <c r="BN8640"/>
      <c r="BO8640"/>
      <c r="BP8640"/>
      <c r="BQ8640"/>
      <c r="BR8640"/>
      <c r="BS8640"/>
      <c r="BT8640"/>
      <c r="BU8640"/>
      <c r="BV8640"/>
      <c r="BW8640"/>
      <c r="BX8640"/>
      <c r="BY8640"/>
      <c r="BZ8640"/>
      <c r="CA8640"/>
      <c r="CB8640"/>
      <c r="CC8640"/>
      <c r="CD8640"/>
      <c r="CE8640"/>
      <c r="CF8640"/>
      <c r="CG8640"/>
      <c r="CH8640"/>
      <c r="CI8640"/>
      <c r="CJ8640"/>
      <c r="CK8640"/>
      <c r="CL8640"/>
      <c r="CM8640"/>
      <c r="CN8640"/>
      <c r="CO8640"/>
      <c r="CP8640"/>
      <c r="CQ8640"/>
      <c r="CR8640"/>
      <c r="CS8640"/>
      <c r="CT8640"/>
      <c r="CU8640"/>
      <c r="CV8640"/>
    </row>
    <row r="8641" spans="10:100" x14ac:dyDescent="0.25">
      <c r="J8641"/>
      <c r="K8641"/>
      <c r="L8641"/>
      <c r="M8641"/>
      <c r="N8641"/>
      <c r="O8641"/>
      <c r="P8641"/>
      <c r="Q8641"/>
      <c r="R8641"/>
      <c r="S8641"/>
      <c r="T8641"/>
      <c r="U8641"/>
      <c r="V8641"/>
      <c r="W8641"/>
      <c r="X8641"/>
      <c r="Y8641"/>
      <c r="Z8641"/>
      <c r="AA8641"/>
      <c r="AB8641"/>
      <c r="AC8641"/>
      <c r="AD8641"/>
      <c r="AE8641"/>
      <c r="AF8641"/>
      <c r="AG8641"/>
      <c r="AH8641"/>
      <c r="AI8641"/>
      <c r="AJ8641"/>
      <c r="AK8641"/>
      <c r="AL8641"/>
      <c r="AM8641"/>
      <c r="AN8641"/>
      <c r="AO8641"/>
      <c r="AP8641"/>
      <c r="AQ8641"/>
      <c r="AR8641"/>
      <c r="AS8641"/>
      <c r="AT8641"/>
      <c r="AU8641"/>
      <c r="AV8641"/>
      <c r="AW8641"/>
      <c r="AX8641"/>
      <c r="AY8641"/>
      <c r="AZ8641"/>
      <c r="BA8641"/>
      <c r="BB8641"/>
      <c r="BC8641"/>
      <c r="BD8641"/>
      <c r="BE8641"/>
      <c r="BF8641"/>
      <c r="BG8641"/>
      <c r="BH8641"/>
      <c r="BI8641"/>
      <c r="BJ8641"/>
      <c r="BK8641"/>
      <c r="BL8641"/>
      <c r="BM8641"/>
      <c r="BN8641"/>
      <c r="BO8641"/>
      <c r="BP8641"/>
      <c r="BQ8641"/>
      <c r="BR8641"/>
      <c r="BS8641"/>
      <c r="BT8641"/>
      <c r="BU8641"/>
      <c r="BV8641"/>
      <c r="BW8641"/>
      <c r="BX8641"/>
      <c r="BY8641"/>
      <c r="BZ8641"/>
      <c r="CA8641"/>
      <c r="CB8641"/>
      <c r="CC8641"/>
      <c r="CD8641"/>
      <c r="CE8641"/>
      <c r="CF8641"/>
      <c r="CG8641"/>
      <c r="CH8641"/>
      <c r="CI8641"/>
      <c r="CJ8641"/>
      <c r="CK8641"/>
      <c r="CL8641"/>
      <c r="CM8641"/>
      <c r="CN8641"/>
      <c r="CO8641"/>
      <c r="CP8641"/>
      <c r="CQ8641"/>
      <c r="CR8641"/>
      <c r="CS8641"/>
      <c r="CT8641"/>
      <c r="CU8641"/>
      <c r="CV8641"/>
    </row>
    <row r="8642" spans="10:100" x14ac:dyDescent="0.25">
      <c r="J8642"/>
      <c r="K8642"/>
      <c r="L8642"/>
      <c r="M8642"/>
      <c r="N8642"/>
      <c r="O8642"/>
      <c r="P8642"/>
      <c r="Q8642"/>
      <c r="R8642"/>
      <c r="S8642"/>
      <c r="T8642"/>
      <c r="U8642"/>
      <c r="V8642"/>
      <c r="W8642"/>
      <c r="X8642"/>
      <c r="Y8642"/>
      <c r="Z8642"/>
      <c r="AA8642"/>
      <c r="AB8642"/>
      <c r="AC8642"/>
      <c r="AD8642"/>
      <c r="AE8642"/>
      <c r="AF8642"/>
      <c r="AG8642"/>
      <c r="AH8642"/>
      <c r="AI8642"/>
      <c r="AJ8642"/>
      <c r="AK8642"/>
      <c r="AL8642"/>
      <c r="AM8642"/>
      <c r="AN8642"/>
      <c r="AO8642"/>
      <c r="AP8642"/>
      <c r="AQ8642"/>
      <c r="AR8642"/>
      <c r="AS8642"/>
      <c r="AT8642"/>
      <c r="AU8642"/>
      <c r="AV8642"/>
      <c r="AW8642"/>
      <c r="AX8642"/>
      <c r="AY8642"/>
      <c r="AZ8642"/>
      <c r="BA8642"/>
      <c r="BB8642"/>
      <c r="BC8642"/>
      <c r="BD8642"/>
      <c r="BE8642"/>
      <c r="BF8642"/>
      <c r="BG8642"/>
      <c r="BH8642"/>
      <c r="BI8642"/>
      <c r="BJ8642"/>
      <c r="BK8642"/>
      <c r="BL8642"/>
      <c r="BM8642"/>
      <c r="BN8642"/>
      <c r="BO8642"/>
      <c r="BP8642"/>
      <c r="BQ8642"/>
      <c r="BR8642"/>
      <c r="BS8642"/>
      <c r="BT8642"/>
      <c r="BU8642"/>
      <c r="BV8642"/>
      <c r="BW8642"/>
      <c r="BX8642"/>
      <c r="BY8642"/>
      <c r="BZ8642"/>
      <c r="CA8642"/>
      <c r="CB8642"/>
      <c r="CC8642"/>
      <c r="CD8642"/>
      <c r="CE8642"/>
      <c r="CF8642"/>
      <c r="CG8642"/>
      <c r="CH8642"/>
      <c r="CI8642"/>
      <c r="CJ8642"/>
      <c r="CK8642"/>
      <c r="CL8642"/>
      <c r="CM8642"/>
      <c r="CN8642"/>
      <c r="CO8642"/>
      <c r="CP8642"/>
      <c r="CQ8642"/>
      <c r="CR8642"/>
      <c r="CS8642"/>
      <c r="CT8642"/>
      <c r="CU8642"/>
      <c r="CV8642"/>
    </row>
    <row r="8643" spans="10:100" x14ac:dyDescent="0.25">
      <c r="J8643"/>
      <c r="K8643"/>
      <c r="L8643"/>
      <c r="M8643"/>
      <c r="N8643"/>
      <c r="O8643"/>
      <c r="P8643"/>
      <c r="Q8643"/>
      <c r="R8643"/>
      <c r="S8643"/>
      <c r="T8643"/>
      <c r="U8643"/>
      <c r="V8643"/>
      <c r="W8643"/>
      <c r="X8643"/>
      <c r="Y8643"/>
      <c r="Z8643"/>
      <c r="AA8643"/>
      <c r="AB8643"/>
      <c r="AC8643"/>
      <c r="AD8643"/>
      <c r="AE8643"/>
      <c r="AF8643"/>
      <c r="AG8643"/>
      <c r="AH8643"/>
      <c r="AI8643"/>
      <c r="AJ8643"/>
      <c r="AK8643"/>
      <c r="AL8643"/>
      <c r="AM8643"/>
      <c r="AN8643"/>
      <c r="AO8643"/>
      <c r="AP8643"/>
      <c r="AQ8643"/>
      <c r="AR8643"/>
      <c r="AS8643"/>
      <c r="AT8643"/>
      <c r="AU8643"/>
      <c r="AV8643"/>
      <c r="AW8643"/>
      <c r="AX8643"/>
      <c r="AY8643"/>
      <c r="AZ8643"/>
      <c r="BA8643"/>
      <c r="BB8643"/>
      <c r="BC8643"/>
      <c r="BD8643"/>
      <c r="BE8643"/>
      <c r="BF8643"/>
      <c r="BG8643"/>
      <c r="BH8643"/>
      <c r="BI8643"/>
      <c r="BJ8643"/>
      <c r="BK8643"/>
      <c r="BL8643"/>
      <c r="BM8643"/>
      <c r="BN8643"/>
      <c r="BO8643"/>
      <c r="BP8643"/>
      <c r="BQ8643"/>
      <c r="BR8643"/>
      <c r="BS8643"/>
      <c r="BT8643"/>
      <c r="BU8643"/>
      <c r="BV8643"/>
      <c r="BW8643"/>
      <c r="BX8643"/>
      <c r="BY8643"/>
      <c r="BZ8643"/>
      <c r="CA8643"/>
      <c r="CB8643"/>
      <c r="CC8643"/>
      <c r="CD8643"/>
      <c r="CE8643"/>
      <c r="CF8643"/>
      <c r="CG8643"/>
      <c r="CH8643"/>
      <c r="CI8643"/>
      <c r="CJ8643"/>
      <c r="CK8643"/>
      <c r="CL8643"/>
      <c r="CM8643"/>
      <c r="CN8643"/>
      <c r="CO8643"/>
      <c r="CP8643"/>
      <c r="CQ8643"/>
      <c r="CR8643"/>
      <c r="CS8643"/>
      <c r="CT8643"/>
      <c r="CU8643"/>
      <c r="CV8643"/>
    </row>
    <row r="8644" spans="10:100" x14ac:dyDescent="0.25">
      <c r="J8644"/>
      <c r="K8644"/>
      <c r="L8644"/>
      <c r="M8644"/>
      <c r="N8644"/>
      <c r="O8644"/>
      <c r="P8644"/>
      <c r="Q8644"/>
      <c r="R8644"/>
      <c r="S8644"/>
      <c r="T8644"/>
      <c r="U8644"/>
      <c r="V8644"/>
      <c r="W8644"/>
      <c r="X8644"/>
      <c r="Y8644"/>
      <c r="Z8644"/>
      <c r="AA8644"/>
      <c r="AB8644"/>
      <c r="AC8644"/>
      <c r="AD8644"/>
      <c r="AE8644"/>
      <c r="AF8644"/>
      <c r="AG8644"/>
      <c r="AH8644"/>
      <c r="AI8644"/>
      <c r="AJ8644"/>
      <c r="AK8644"/>
      <c r="AL8644"/>
      <c r="AM8644"/>
      <c r="AN8644"/>
      <c r="AO8644"/>
      <c r="AP8644"/>
      <c r="AQ8644"/>
      <c r="AR8644"/>
      <c r="AS8644"/>
      <c r="AT8644"/>
      <c r="AU8644"/>
      <c r="AV8644"/>
      <c r="AW8644"/>
      <c r="AX8644"/>
      <c r="AY8644"/>
      <c r="AZ8644"/>
      <c r="BA8644"/>
      <c r="BB8644"/>
      <c r="BC8644"/>
      <c r="BD8644"/>
      <c r="BE8644"/>
      <c r="BF8644"/>
      <c r="BG8644"/>
      <c r="BH8644"/>
      <c r="BI8644"/>
      <c r="BJ8644"/>
      <c r="BK8644"/>
      <c r="BL8644"/>
      <c r="BM8644"/>
      <c r="BN8644"/>
      <c r="BO8644"/>
      <c r="BP8644"/>
      <c r="BQ8644"/>
      <c r="BR8644"/>
      <c r="BS8644"/>
      <c r="BT8644"/>
      <c r="BU8644"/>
      <c r="BV8644"/>
      <c r="BW8644"/>
      <c r="BX8644"/>
      <c r="BY8644"/>
      <c r="BZ8644"/>
      <c r="CA8644"/>
      <c r="CB8644"/>
      <c r="CC8644"/>
      <c r="CD8644"/>
      <c r="CE8644"/>
      <c r="CF8644"/>
      <c r="CG8644"/>
      <c r="CH8644"/>
      <c r="CI8644"/>
      <c r="CJ8644"/>
      <c r="CK8644"/>
      <c r="CL8644"/>
      <c r="CM8644"/>
      <c r="CN8644"/>
      <c r="CO8644"/>
      <c r="CP8644"/>
      <c r="CQ8644"/>
      <c r="CR8644"/>
      <c r="CS8644"/>
      <c r="CT8644"/>
      <c r="CU8644"/>
      <c r="CV8644"/>
    </row>
    <row r="8645" spans="10:100" x14ac:dyDescent="0.25">
      <c r="J8645"/>
      <c r="K8645"/>
      <c r="L8645"/>
      <c r="M8645"/>
      <c r="N8645"/>
      <c r="O8645"/>
      <c r="P8645"/>
      <c r="Q8645"/>
      <c r="R8645"/>
      <c r="S8645"/>
      <c r="T8645"/>
      <c r="U8645"/>
      <c r="V8645"/>
      <c r="W8645"/>
      <c r="X8645"/>
      <c r="Y8645"/>
      <c r="Z8645"/>
      <c r="AA8645"/>
      <c r="AB8645"/>
      <c r="AC8645"/>
      <c r="AD8645"/>
      <c r="AE8645"/>
      <c r="AF8645"/>
      <c r="AG8645"/>
      <c r="AH8645"/>
      <c r="AI8645"/>
      <c r="AJ8645"/>
      <c r="AK8645"/>
      <c r="AL8645"/>
      <c r="AM8645"/>
      <c r="AN8645"/>
      <c r="AO8645"/>
      <c r="AP8645"/>
      <c r="AQ8645"/>
      <c r="AR8645"/>
      <c r="AS8645"/>
      <c r="AT8645"/>
      <c r="AU8645"/>
      <c r="AV8645"/>
      <c r="AW8645"/>
      <c r="AX8645"/>
      <c r="AY8645"/>
      <c r="AZ8645"/>
      <c r="BA8645"/>
      <c r="BB8645"/>
      <c r="BC8645"/>
      <c r="BD8645"/>
      <c r="BE8645"/>
      <c r="BF8645"/>
      <c r="BG8645"/>
      <c r="BH8645"/>
      <c r="BI8645"/>
      <c r="BJ8645"/>
      <c r="BK8645"/>
      <c r="BL8645"/>
      <c r="BM8645"/>
      <c r="BN8645"/>
      <c r="BO8645"/>
      <c r="BP8645"/>
      <c r="BQ8645"/>
      <c r="BR8645"/>
      <c r="BS8645"/>
      <c r="BT8645"/>
      <c r="BU8645"/>
      <c r="BV8645"/>
      <c r="BW8645"/>
      <c r="BX8645"/>
      <c r="BY8645"/>
      <c r="BZ8645"/>
      <c r="CA8645"/>
      <c r="CB8645"/>
      <c r="CC8645"/>
      <c r="CD8645"/>
      <c r="CE8645"/>
      <c r="CF8645"/>
      <c r="CG8645"/>
      <c r="CH8645"/>
      <c r="CI8645"/>
      <c r="CJ8645"/>
      <c r="CK8645"/>
      <c r="CL8645"/>
      <c r="CM8645"/>
      <c r="CN8645"/>
      <c r="CO8645"/>
      <c r="CP8645"/>
      <c r="CQ8645"/>
      <c r="CR8645"/>
      <c r="CS8645"/>
      <c r="CT8645"/>
      <c r="CU8645"/>
      <c r="CV8645"/>
    </row>
    <row r="8646" spans="10:100" x14ac:dyDescent="0.25">
      <c r="J8646"/>
      <c r="K8646"/>
      <c r="L8646"/>
      <c r="M8646"/>
      <c r="N8646"/>
      <c r="O8646"/>
      <c r="P8646"/>
      <c r="Q8646"/>
      <c r="R8646"/>
      <c r="S8646"/>
      <c r="T8646"/>
      <c r="U8646"/>
      <c r="V8646"/>
      <c r="W8646"/>
      <c r="X8646"/>
      <c r="Y8646"/>
      <c r="Z8646"/>
      <c r="AA8646"/>
      <c r="AB8646"/>
      <c r="AC8646"/>
      <c r="AD8646"/>
      <c r="AE8646"/>
      <c r="AF8646"/>
      <c r="AG8646"/>
      <c r="AH8646"/>
      <c r="AI8646"/>
      <c r="AJ8646"/>
      <c r="AK8646"/>
      <c r="AL8646"/>
      <c r="AM8646"/>
      <c r="AN8646"/>
      <c r="AO8646"/>
      <c r="AP8646"/>
      <c r="AQ8646"/>
      <c r="AR8646"/>
      <c r="AS8646"/>
      <c r="AT8646"/>
      <c r="AU8646"/>
      <c r="AV8646"/>
      <c r="AW8646"/>
      <c r="AX8646"/>
      <c r="AY8646"/>
      <c r="AZ8646"/>
      <c r="BA8646"/>
      <c r="BB8646"/>
      <c r="BC8646"/>
      <c r="BD8646"/>
      <c r="BE8646"/>
      <c r="BF8646"/>
      <c r="BG8646"/>
      <c r="BH8646"/>
      <c r="BI8646"/>
      <c r="BJ8646"/>
      <c r="BK8646"/>
      <c r="BL8646"/>
      <c r="BM8646"/>
      <c r="BN8646"/>
      <c r="BO8646"/>
      <c r="BP8646"/>
      <c r="BQ8646"/>
      <c r="BR8646"/>
      <c r="BS8646"/>
      <c r="BT8646"/>
      <c r="BU8646"/>
      <c r="BV8646"/>
      <c r="BW8646"/>
      <c r="BX8646"/>
      <c r="BY8646"/>
      <c r="BZ8646"/>
      <c r="CA8646"/>
      <c r="CB8646"/>
      <c r="CC8646"/>
      <c r="CD8646"/>
      <c r="CE8646"/>
      <c r="CF8646"/>
      <c r="CG8646"/>
      <c r="CH8646"/>
      <c r="CI8646"/>
      <c r="CJ8646"/>
      <c r="CK8646"/>
      <c r="CL8646"/>
      <c r="CM8646"/>
      <c r="CN8646"/>
      <c r="CO8646"/>
      <c r="CP8646"/>
      <c r="CQ8646"/>
      <c r="CR8646"/>
      <c r="CS8646"/>
      <c r="CT8646"/>
      <c r="CU8646"/>
      <c r="CV8646"/>
    </row>
    <row r="8647" spans="10:100" x14ac:dyDescent="0.25">
      <c r="J8647"/>
      <c r="K8647"/>
      <c r="L8647"/>
      <c r="M8647"/>
      <c r="N8647"/>
      <c r="O8647"/>
      <c r="P8647"/>
      <c r="Q8647"/>
      <c r="R8647"/>
      <c r="S8647"/>
      <c r="T8647"/>
      <c r="U8647"/>
      <c r="V8647"/>
      <c r="W8647"/>
      <c r="X8647"/>
      <c r="Y8647"/>
      <c r="Z8647"/>
      <c r="AA8647"/>
      <c r="AB8647"/>
      <c r="AC8647"/>
      <c r="AD8647"/>
      <c r="AE8647"/>
      <c r="AF8647"/>
      <c r="AG8647"/>
      <c r="AH8647"/>
      <c r="AI8647"/>
      <c r="AJ8647"/>
      <c r="AK8647"/>
      <c r="AL8647"/>
      <c r="AM8647"/>
      <c r="AN8647"/>
      <c r="AO8647"/>
      <c r="AP8647"/>
      <c r="AQ8647"/>
      <c r="AR8647"/>
      <c r="AS8647"/>
      <c r="AT8647"/>
      <c r="AU8647"/>
      <c r="AV8647"/>
      <c r="AW8647"/>
      <c r="AX8647"/>
      <c r="AY8647"/>
      <c r="AZ8647"/>
      <c r="BA8647"/>
      <c r="BB8647"/>
      <c r="BC8647"/>
      <c r="BD8647"/>
      <c r="BE8647"/>
      <c r="BF8647"/>
      <c r="BG8647"/>
      <c r="BH8647"/>
      <c r="BI8647"/>
      <c r="BJ8647"/>
      <c r="BK8647"/>
      <c r="BL8647"/>
      <c r="BM8647"/>
      <c r="BN8647"/>
      <c r="BO8647"/>
      <c r="BP8647"/>
      <c r="BQ8647"/>
      <c r="BR8647"/>
      <c r="BS8647"/>
      <c r="BT8647"/>
      <c r="BU8647"/>
      <c r="BV8647"/>
      <c r="BW8647"/>
      <c r="BX8647"/>
      <c r="BY8647"/>
      <c r="BZ8647"/>
      <c r="CA8647"/>
      <c r="CB8647"/>
      <c r="CC8647"/>
      <c r="CD8647"/>
      <c r="CE8647"/>
      <c r="CF8647"/>
      <c r="CG8647"/>
      <c r="CH8647"/>
      <c r="CI8647"/>
      <c r="CJ8647"/>
      <c r="CK8647"/>
      <c r="CL8647"/>
      <c r="CM8647"/>
      <c r="CN8647"/>
      <c r="CO8647"/>
      <c r="CP8647"/>
      <c r="CQ8647"/>
      <c r="CR8647"/>
      <c r="CS8647"/>
      <c r="CT8647"/>
      <c r="CU8647"/>
      <c r="CV8647"/>
    </row>
    <row r="8648" spans="10:100" x14ac:dyDescent="0.25">
      <c r="J8648"/>
      <c r="K8648"/>
      <c r="L8648"/>
      <c r="M8648"/>
      <c r="N8648"/>
      <c r="O8648"/>
      <c r="P8648"/>
      <c r="Q8648"/>
      <c r="R8648"/>
      <c r="S8648"/>
      <c r="T8648"/>
      <c r="U8648"/>
      <c r="V8648"/>
      <c r="W8648"/>
      <c r="X8648"/>
      <c r="Y8648"/>
      <c r="Z8648"/>
      <c r="AA8648"/>
      <c r="AB8648"/>
      <c r="AC8648"/>
      <c r="AD8648"/>
      <c r="AE8648"/>
      <c r="AF8648"/>
      <c r="AG8648"/>
      <c r="AH8648"/>
      <c r="AI8648"/>
      <c r="AJ8648"/>
      <c r="AK8648"/>
      <c r="AL8648"/>
      <c r="AM8648"/>
      <c r="AN8648"/>
      <c r="AO8648"/>
      <c r="AP8648"/>
      <c r="AQ8648"/>
      <c r="AR8648"/>
      <c r="AS8648"/>
      <c r="AT8648"/>
      <c r="AU8648"/>
      <c r="AV8648"/>
      <c r="AW8648"/>
      <c r="AX8648"/>
      <c r="AY8648"/>
      <c r="AZ8648"/>
      <c r="BA8648"/>
      <c r="BB8648"/>
      <c r="BC8648"/>
      <c r="BD8648"/>
      <c r="BE8648"/>
      <c r="BF8648"/>
      <c r="BG8648"/>
      <c r="BH8648"/>
      <c r="BI8648"/>
      <c r="BJ8648"/>
      <c r="BK8648"/>
      <c r="BL8648"/>
      <c r="BM8648"/>
      <c r="BN8648"/>
      <c r="BO8648"/>
      <c r="BP8648"/>
      <c r="BQ8648"/>
      <c r="BR8648"/>
      <c r="BS8648"/>
      <c r="BT8648"/>
      <c r="BU8648"/>
      <c r="BV8648"/>
      <c r="BW8648"/>
      <c r="BX8648"/>
      <c r="BY8648"/>
      <c r="BZ8648"/>
      <c r="CA8648"/>
      <c r="CB8648"/>
      <c r="CC8648"/>
      <c r="CD8648"/>
      <c r="CE8648"/>
      <c r="CF8648"/>
      <c r="CG8648"/>
      <c r="CH8648"/>
      <c r="CI8648"/>
      <c r="CJ8648"/>
      <c r="CK8648"/>
      <c r="CL8648"/>
      <c r="CM8648"/>
      <c r="CN8648"/>
      <c r="CO8648"/>
      <c r="CP8648"/>
      <c r="CQ8648"/>
      <c r="CR8648"/>
      <c r="CS8648"/>
      <c r="CT8648"/>
      <c r="CU8648"/>
      <c r="CV8648"/>
    </row>
    <row r="8649" spans="10:100" x14ac:dyDescent="0.25">
      <c r="J8649"/>
      <c r="K8649"/>
      <c r="L8649"/>
      <c r="M8649"/>
      <c r="N8649"/>
      <c r="O8649"/>
      <c r="P8649"/>
      <c r="Q8649"/>
      <c r="R8649"/>
      <c r="S8649"/>
      <c r="T8649"/>
      <c r="U8649"/>
      <c r="V8649"/>
      <c r="W8649"/>
      <c r="X8649"/>
      <c r="Y8649"/>
      <c r="Z8649"/>
      <c r="AA8649"/>
      <c r="AB8649"/>
      <c r="AC8649"/>
      <c r="AD8649"/>
      <c r="AE8649"/>
      <c r="AF8649"/>
      <c r="AG8649"/>
      <c r="AH8649"/>
      <c r="AI8649"/>
      <c r="AJ8649"/>
      <c r="AK8649"/>
      <c r="AL8649"/>
      <c r="AM8649"/>
      <c r="AN8649"/>
      <c r="AO8649"/>
      <c r="AP8649"/>
      <c r="AQ8649"/>
      <c r="AR8649"/>
      <c r="AS8649"/>
      <c r="AT8649"/>
      <c r="AU8649"/>
      <c r="AV8649"/>
      <c r="AW8649"/>
      <c r="AX8649"/>
      <c r="AY8649"/>
      <c r="AZ8649"/>
      <c r="BA8649"/>
      <c r="BB8649"/>
      <c r="BC8649"/>
      <c r="BD8649"/>
      <c r="BE8649"/>
      <c r="BF8649"/>
      <c r="BG8649"/>
      <c r="BH8649"/>
      <c r="BI8649"/>
      <c r="BJ8649"/>
      <c r="BK8649"/>
      <c r="BL8649"/>
      <c r="BM8649"/>
      <c r="BN8649"/>
      <c r="BO8649"/>
      <c r="BP8649"/>
      <c r="BQ8649"/>
      <c r="BR8649"/>
      <c r="BS8649"/>
      <c r="BT8649"/>
      <c r="BU8649"/>
      <c r="BV8649"/>
      <c r="BW8649"/>
      <c r="BX8649"/>
      <c r="BY8649"/>
      <c r="BZ8649"/>
      <c r="CA8649"/>
      <c r="CB8649"/>
      <c r="CC8649"/>
      <c r="CD8649"/>
      <c r="CE8649"/>
      <c r="CF8649"/>
      <c r="CG8649"/>
      <c r="CH8649"/>
      <c r="CI8649"/>
      <c r="CJ8649"/>
      <c r="CK8649"/>
      <c r="CL8649"/>
      <c r="CM8649"/>
      <c r="CN8649"/>
      <c r="CO8649"/>
      <c r="CP8649"/>
      <c r="CQ8649"/>
      <c r="CR8649"/>
      <c r="CS8649"/>
      <c r="CT8649"/>
      <c r="CU8649"/>
      <c r="CV8649"/>
    </row>
    <row r="8650" spans="10:100" x14ac:dyDescent="0.25">
      <c r="J8650"/>
      <c r="K8650"/>
      <c r="L8650"/>
      <c r="M8650"/>
      <c r="N8650"/>
      <c r="O8650"/>
      <c r="P8650"/>
      <c r="Q8650"/>
      <c r="R8650"/>
      <c r="S8650"/>
      <c r="T8650"/>
      <c r="U8650"/>
      <c r="V8650"/>
      <c r="W8650"/>
      <c r="X8650"/>
      <c r="Y8650"/>
      <c r="Z8650"/>
      <c r="AA8650"/>
      <c r="AB8650"/>
      <c r="AC8650"/>
      <c r="AD8650"/>
      <c r="AE8650"/>
      <c r="AF8650"/>
      <c r="AG8650"/>
      <c r="AH8650"/>
      <c r="AI8650"/>
      <c r="AJ8650"/>
      <c r="AK8650"/>
      <c r="AL8650"/>
      <c r="AM8650"/>
      <c r="AN8650"/>
      <c r="AO8650"/>
      <c r="AP8650"/>
      <c r="AQ8650"/>
      <c r="AR8650"/>
      <c r="AS8650"/>
      <c r="AT8650"/>
      <c r="AU8650"/>
      <c r="AV8650"/>
      <c r="AW8650"/>
      <c r="AX8650"/>
      <c r="AY8650"/>
      <c r="AZ8650"/>
      <c r="BA8650"/>
      <c r="BB8650"/>
      <c r="BC8650"/>
      <c r="BD8650"/>
      <c r="BE8650"/>
      <c r="BF8650"/>
      <c r="BG8650"/>
      <c r="BH8650"/>
      <c r="BI8650"/>
      <c r="BJ8650"/>
      <c r="BK8650"/>
      <c r="BL8650"/>
      <c r="BM8650"/>
      <c r="BN8650"/>
      <c r="BO8650"/>
      <c r="BP8650"/>
      <c r="BQ8650"/>
      <c r="BR8650"/>
      <c r="BS8650"/>
      <c r="BT8650"/>
      <c r="BU8650"/>
      <c r="BV8650"/>
      <c r="BW8650"/>
      <c r="BX8650"/>
      <c r="BY8650"/>
      <c r="BZ8650"/>
      <c r="CA8650"/>
      <c r="CB8650"/>
      <c r="CC8650"/>
      <c r="CD8650"/>
      <c r="CE8650"/>
      <c r="CF8650"/>
      <c r="CG8650"/>
      <c r="CH8650"/>
      <c r="CI8650"/>
      <c r="CJ8650"/>
      <c r="CK8650"/>
      <c r="CL8650"/>
      <c r="CM8650"/>
      <c r="CN8650"/>
      <c r="CO8650"/>
      <c r="CP8650"/>
      <c r="CQ8650"/>
      <c r="CR8650"/>
      <c r="CS8650"/>
      <c r="CT8650"/>
      <c r="CU8650"/>
      <c r="CV8650"/>
    </row>
    <row r="8651" spans="10:100" x14ac:dyDescent="0.25">
      <c r="J8651"/>
      <c r="K8651"/>
      <c r="L8651"/>
      <c r="M8651"/>
      <c r="N8651"/>
      <c r="O8651"/>
      <c r="P8651"/>
      <c r="Q8651"/>
      <c r="R8651"/>
      <c r="S8651"/>
      <c r="T8651"/>
      <c r="U8651"/>
      <c r="V8651"/>
      <c r="W8651"/>
      <c r="X8651"/>
      <c r="Y8651"/>
      <c r="Z8651"/>
      <c r="AA8651"/>
      <c r="AB8651"/>
      <c r="AC8651"/>
      <c r="AD8651"/>
      <c r="AE8651"/>
      <c r="AF8651"/>
      <c r="AG8651"/>
      <c r="AH8651"/>
      <c r="AI8651"/>
      <c r="AJ8651"/>
      <c r="AK8651"/>
      <c r="AL8651"/>
      <c r="AM8651"/>
      <c r="AN8651"/>
      <c r="AO8651"/>
      <c r="AP8651"/>
      <c r="AQ8651"/>
      <c r="AR8651"/>
      <c r="AS8651"/>
      <c r="AT8651"/>
      <c r="AU8651"/>
      <c r="AV8651"/>
      <c r="AW8651"/>
      <c r="AX8651"/>
      <c r="AY8651"/>
      <c r="AZ8651"/>
      <c r="BA8651"/>
      <c r="BB8651"/>
      <c r="BC8651"/>
      <c r="BD8651"/>
      <c r="BE8651"/>
      <c r="BF8651"/>
      <c r="BG8651"/>
      <c r="BH8651"/>
      <c r="BI8651"/>
      <c r="BJ8651"/>
      <c r="BK8651"/>
      <c r="BL8651"/>
      <c r="BM8651"/>
      <c r="BN8651"/>
      <c r="BO8651"/>
      <c r="BP8651"/>
      <c r="BQ8651"/>
      <c r="BR8651"/>
      <c r="BS8651"/>
      <c r="BT8651"/>
      <c r="BU8651"/>
      <c r="BV8651"/>
      <c r="BW8651"/>
      <c r="BX8651"/>
      <c r="BY8651"/>
      <c r="BZ8651"/>
      <c r="CA8651"/>
      <c r="CB8651"/>
      <c r="CC8651"/>
      <c r="CD8651"/>
      <c r="CE8651"/>
      <c r="CF8651"/>
      <c r="CG8651"/>
      <c r="CH8651"/>
      <c r="CI8651"/>
      <c r="CJ8651"/>
      <c r="CK8651"/>
      <c r="CL8651"/>
      <c r="CM8651"/>
      <c r="CN8651"/>
      <c r="CO8651"/>
      <c r="CP8651"/>
      <c r="CQ8651"/>
      <c r="CR8651"/>
      <c r="CS8651"/>
      <c r="CT8651"/>
      <c r="CU8651"/>
      <c r="CV8651"/>
    </row>
    <row r="8652" spans="10:100" x14ac:dyDescent="0.25">
      <c r="J8652"/>
      <c r="K8652"/>
      <c r="L8652"/>
      <c r="M8652"/>
      <c r="N8652"/>
      <c r="O8652"/>
      <c r="P8652"/>
      <c r="Q8652"/>
      <c r="R8652"/>
      <c r="S8652"/>
      <c r="T8652"/>
      <c r="U8652"/>
      <c r="V8652"/>
      <c r="W8652"/>
      <c r="X8652"/>
      <c r="Y8652"/>
      <c r="Z8652"/>
      <c r="AA8652"/>
      <c r="AB8652"/>
      <c r="AC8652"/>
      <c r="AD8652"/>
      <c r="AE8652"/>
      <c r="AF8652"/>
      <c r="AG8652"/>
      <c r="AH8652"/>
      <c r="AI8652"/>
      <c r="AJ8652"/>
      <c r="AK8652"/>
      <c r="AL8652"/>
      <c r="AM8652"/>
      <c r="AN8652"/>
      <c r="AO8652"/>
      <c r="AP8652"/>
      <c r="AQ8652"/>
      <c r="AR8652"/>
      <c r="AS8652"/>
      <c r="AT8652"/>
      <c r="AU8652"/>
      <c r="AV8652"/>
      <c r="AW8652"/>
      <c r="AX8652"/>
      <c r="AY8652"/>
      <c r="AZ8652"/>
      <c r="BA8652"/>
      <c r="BB8652"/>
      <c r="BC8652"/>
      <c r="BD8652"/>
      <c r="BE8652"/>
      <c r="BF8652"/>
      <c r="BG8652"/>
      <c r="BH8652"/>
      <c r="BI8652"/>
      <c r="BJ8652"/>
      <c r="BK8652"/>
      <c r="BL8652"/>
      <c r="BM8652"/>
      <c r="BN8652"/>
      <c r="BO8652"/>
      <c r="BP8652"/>
      <c r="BQ8652"/>
      <c r="BR8652"/>
      <c r="BS8652"/>
      <c r="BT8652"/>
      <c r="BU8652"/>
      <c r="BV8652"/>
      <c r="BW8652"/>
      <c r="BX8652"/>
      <c r="BY8652"/>
      <c r="BZ8652"/>
      <c r="CA8652"/>
      <c r="CB8652"/>
      <c r="CC8652"/>
      <c r="CD8652"/>
      <c r="CE8652"/>
      <c r="CF8652"/>
      <c r="CG8652"/>
      <c r="CH8652"/>
      <c r="CI8652"/>
      <c r="CJ8652"/>
      <c r="CK8652"/>
      <c r="CL8652"/>
      <c r="CM8652"/>
      <c r="CN8652"/>
      <c r="CO8652"/>
      <c r="CP8652"/>
      <c r="CQ8652"/>
      <c r="CR8652"/>
      <c r="CS8652"/>
      <c r="CT8652"/>
      <c r="CU8652"/>
      <c r="CV8652"/>
    </row>
    <row r="8653" spans="10:100" x14ac:dyDescent="0.25">
      <c r="J8653"/>
      <c r="K8653"/>
      <c r="L8653"/>
      <c r="M8653"/>
      <c r="N8653"/>
      <c r="O8653"/>
      <c r="P8653"/>
      <c r="Q8653"/>
      <c r="R8653"/>
      <c r="S8653"/>
      <c r="T8653"/>
      <c r="U8653"/>
      <c r="V8653"/>
      <c r="W8653"/>
      <c r="X8653"/>
      <c r="Y8653"/>
      <c r="Z8653"/>
      <c r="AA8653"/>
      <c r="AB8653"/>
      <c r="AC8653"/>
      <c r="AD8653"/>
      <c r="AE8653"/>
      <c r="AF8653"/>
      <c r="AG8653"/>
      <c r="AH8653"/>
      <c r="AI8653"/>
      <c r="AJ8653"/>
      <c r="AK8653"/>
      <c r="AL8653"/>
      <c r="AM8653"/>
      <c r="AN8653"/>
      <c r="AO8653"/>
      <c r="AP8653"/>
      <c r="AQ8653"/>
      <c r="AR8653"/>
      <c r="AS8653"/>
      <c r="AT8653"/>
      <c r="AU8653"/>
      <c r="AV8653"/>
      <c r="AW8653"/>
      <c r="AX8653"/>
      <c r="AY8653"/>
      <c r="AZ8653"/>
      <c r="BA8653"/>
      <c r="BB8653"/>
      <c r="BC8653"/>
      <c r="BD8653"/>
      <c r="BE8653"/>
      <c r="BF8653"/>
      <c r="BG8653"/>
      <c r="BH8653"/>
      <c r="BI8653"/>
      <c r="BJ8653"/>
      <c r="BK8653"/>
      <c r="BL8653"/>
      <c r="BM8653"/>
      <c r="BN8653"/>
      <c r="BO8653"/>
      <c r="BP8653"/>
      <c r="BQ8653"/>
      <c r="BR8653"/>
      <c r="BS8653"/>
      <c r="BT8653"/>
      <c r="BU8653"/>
      <c r="BV8653"/>
      <c r="BW8653"/>
      <c r="BX8653"/>
      <c r="BY8653"/>
      <c r="BZ8653"/>
      <c r="CA8653"/>
      <c r="CB8653"/>
      <c r="CC8653"/>
      <c r="CD8653"/>
      <c r="CE8653"/>
      <c r="CF8653"/>
      <c r="CG8653"/>
      <c r="CH8653"/>
      <c r="CI8653"/>
      <c r="CJ8653"/>
      <c r="CK8653"/>
      <c r="CL8653"/>
      <c r="CM8653"/>
      <c r="CN8653"/>
      <c r="CO8653"/>
      <c r="CP8653"/>
      <c r="CQ8653"/>
      <c r="CR8653"/>
      <c r="CS8653"/>
      <c r="CT8653"/>
      <c r="CU8653"/>
      <c r="CV8653"/>
    </row>
    <row r="8654" spans="10:100" x14ac:dyDescent="0.25">
      <c r="J8654"/>
      <c r="K8654"/>
      <c r="L8654"/>
      <c r="M8654"/>
      <c r="N8654"/>
      <c r="O8654"/>
      <c r="P8654"/>
      <c r="Q8654"/>
      <c r="R8654"/>
      <c r="S8654"/>
      <c r="T8654"/>
      <c r="U8654"/>
      <c r="V8654"/>
      <c r="W8654"/>
      <c r="X8654"/>
      <c r="Y8654"/>
      <c r="Z8654"/>
      <c r="AA8654"/>
      <c r="AB8654"/>
      <c r="AC8654"/>
      <c r="AD8654"/>
      <c r="AE8654"/>
      <c r="AF8654"/>
      <c r="AG8654"/>
      <c r="AH8654"/>
      <c r="AI8654"/>
      <c r="AJ8654"/>
      <c r="AK8654"/>
      <c r="AL8654"/>
      <c r="AM8654"/>
      <c r="AN8654"/>
      <c r="AO8654"/>
      <c r="AP8654"/>
      <c r="AQ8654"/>
      <c r="AR8654"/>
      <c r="AS8654"/>
      <c r="AT8654"/>
      <c r="AU8654"/>
      <c r="AV8654"/>
      <c r="AW8654"/>
      <c r="AX8654"/>
      <c r="AY8654"/>
      <c r="AZ8654"/>
      <c r="BA8654"/>
      <c r="BB8654"/>
      <c r="BC8654"/>
      <c r="BD8654"/>
      <c r="BE8654"/>
      <c r="BF8654"/>
      <c r="BG8654"/>
      <c r="BH8654"/>
      <c r="BI8654"/>
      <c r="BJ8654"/>
      <c r="BK8654"/>
      <c r="BL8654"/>
      <c r="BM8654"/>
      <c r="BN8654"/>
      <c r="BO8654"/>
      <c r="BP8654"/>
      <c r="BQ8654"/>
      <c r="BR8654"/>
      <c r="BS8654"/>
      <c r="BT8654"/>
      <c r="BU8654"/>
      <c r="BV8654"/>
      <c r="BW8654"/>
      <c r="BX8654"/>
      <c r="BY8654"/>
      <c r="BZ8654"/>
      <c r="CA8654"/>
      <c r="CB8654"/>
      <c r="CC8654"/>
      <c r="CD8654"/>
      <c r="CE8654"/>
      <c r="CF8654"/>
      <c r="CG8654"/>
      <c r="CH8654"/>
      <c r="CI8654"/>
      <c r="CJ8654"/>
      <c r="CK8654"/>
      <c r="CL8654"/>
      <c r="CM8654"/>
      <c r="CN8654"/>
      <c r="CO8654"/>
      <c r="CP8654"/>
      <c r="CQ8654"/>
      <c r="CR8654"/>
      <c r="CS8654"/>
      <c r="CT8654"/>
      <c r="CU8654"/>
      <c r="CV8654"/>
    </row>
    <row r="8655" spans="10:100" x14ac:dyDescent="0.25">
      <c r="J8655"/>
      <c r="K8655"/>
      <c r="L8655"/>
      <c r="M8655"/>
      <c r="N8655"/>
      <c r="O8655"/>
      <c r="P8655"/>
      <c r="Q8655"/>
      <c r="R8655"/>
      <c r="S8655"/>
      <c r="T8655"/>
      <c r="U8655"/>
      <c r="V8655"/>
      <c r="W8655"/>
      <c r="X8655"/>
      <c r="Y8655"/>
      <c r="Z8655"/>
      <c r="AA8655"/>
      <c r="AB8655"/>
      <c r="AC8655"/>
      <c r="AD8655"/>
      <c r="AE8655"/>
      <c r="AF8655"/>
      <c r="AG8655"/>
      <c r="AH8655"/>
      <c r="AI8655"/>
      <c r="AJ8655"/>
      <c r="AK8655"/>
      <c r="AL8655"/>
      <c r="AM8655"/>
      <c r="AN8655"/>
      <c r="AO8655"/>
      <c r="AP8655"/>
      <c r="AQ8655"/>
      <c r="AR8655"/>
      <c r="AS8655"/>
      <c r="AT8655"/>
      <c r="AU8655"/>
      <c r="AV8655"/>
      <c r="AW8655"/>
      <c r="AX8655"/>
      <c r="AY8655"/>
      <c r="AZ8655"/>
      <c r="BA8655"/>
      <c r="BB8655"/>
      <c r="BC8655"/>
      <c r="BD8655"/>
      <c r="BE8655"/>
      <c r="BF8655"/>
      <c r="BG8655"/>
      <c r="BH8655"/>
      <c r="BI8655"/>
      <c r="BJ8655"/>
      <c r="BK8655"/>
      <c r="BL8655"/>
      <c r="BM8655"/>
      <c r="BN8655"/>
      <c r="BO8655"/>
      <c r="BP8655"/>
      <c r="BQ8655"/>
      <c r="BR8655"/>
      <c r="BS8655"/>
      <c r="BT8655"/>
      <c r="BU8655"/>
      <c r="BV8655"/>
      <c r="BW8655"/>
      <c r="BX8655"/>
      <c r="BY8655"/>
      <c r="BZ8655"/>
      <c r="CA8655"/>
      <c r="CB8655"/>
      <c r="CC8655"/>
      <c r="CD8655"/>
      <c r="CE8655"/>
      <c r="CF8655"/>
      <c r="CG8655"/>
      <c r="CH8655"/>
      <c r="CI8655"/>
      <c r="CJ8655"/>
      <c r="CK8655"/>
      <c r="CL8655"/>
      <c r="CM8655"/>
      <c r="CN8655"/>
      <c r="CO8655"/>
      <c r="CP8655"/>
      <c r="CQ8655"/>
      <c r="CR8655"/>
      <c r="CS8655"/>
      <c r="CT8655"/>
      <c r="CU8655"/>
      <c r="CV8655"/>
    </row>
    <row r="8656" spans="10:100" x14ac:dyDescent="0.25">
      <c r="J8656"/>
      <c r="K8656"/>
      <c r="L8656"/>
      <c r="M8656"/>
      <c r="N8656"/>
      <c r="O8656"/>
      <c r="P8656"/>
      <c r="Q8656"/>
      <c r="R8656"/>
      <c r="S8656"/>
      <c r="T8656"/>
      <c r="U8656"/>
      <c r="V8656"/>
      <c r="W8656"/>
      <c r="X8656"/>
      <c r="Y8656"/>
      <c r="Z8656"/>
      <c r="AA8656"/>
      <c r="AB8656"/>
      <c r="AC8656"/>
      <c r="AD8656"/>
      <c r="AE8656"/>
      <c r="AF8656"/>
      <c r="AG8656"/>
      <c r="AH8656"/>
      <c r="AI8656"/>
      <c r="AJ8656"/>
      <c r="AK8656"/>
      <c r="AL8656"/>
      <c r="AM8656"/>
      <c r="AN8656"/>
      <c r="AO8656"/>
      <c r="AP8656"/>
      <c r="AQ8656"/>
      <c r="AR8656"/>
      <c r="AS8656"/>
      <c r="AT8656"/>
      <c r="AU8656"/>
      <c r="AV8656"/>
      <c r="AW8656"/>
      <c r="AX8656"/>
      <c r="AY8656"/>
      <c r="AZ8656"/>
      <c r="BA8656"/>
      <c r="BB8656"/>
      <c r="BC8656"/>
      <c r="BD8656"/>
      <c r="BE8656"/>
      <c r="BF8656"/>
      <c r="BG8656"/>
      <c r="BH8656"/>
      <c r="BI8656"/>
      <c r="BJ8656"/>
      <c r="BK8656"/>
      <c r="BL8656"/>
      <c r="BM8656"/>
      <c r="BN8656"/>
      <c r="BO8656"/>
      <c r="BP8656"/>
      <c r="BQ8656"/>
      <c r="BR8656"/>
      <c r="BS8656"/>
      <c r="BT8656"/>
      <c r="BU8656"/>
      <c r="BV8656"/>
      <c r="BW8656"/>
      <c r="BX8656"/>
      <c r="BY8656"/>
      <c r="BZ8656"/>
      <c r="CA8656"/>
      <c r="CB8656"/>
      <c r="CC8656"/>
      <c r="CD8656"/>
      <c r="CE8656"/>
      <c r="CF8656"/>
      <c r="CG8656"/>
      <c r="CH8656"/>
      <c r="CI8656"/>
      <c r="CJ8656"/>
      <c r="CK8656"/>
      <c r="CL8656"/>
      <c r="CM8656"/>
      <c r="CN8656"/>
      <c r="CO8656"/>
      <c r="CP8656"/>
      <c r="CQ8656"/>
      <c r="CR8656"/>
      <c r="CS8656"/>
      <c r="CT8656"/>
      <c r="CU8656"/>
      <c r="CV8656"/>
    </row>
    <row r="8657" spans="10:100" x14ac:dyDescent="0.25">
      <c r="J8657"/>
      <c r="K8657"/>
      <c r="L8657"/>
      <c r="M8657"/>
      <c r="N8657"/>
      <c r="O8657"/>
      <c r="P8657"/>
      <c r="Q8657"/>
      <c r="R8657"/>
      <c r="S8657"/>
      <c r="T8657"/>
      <c r="U8657"/>
      <c r="V8657"/>
      <c r="W8657"/>
      <c r="X8657"/>
      <c r="Y8657"/>
      <c r="Z8657"/>
      <c r="AA8657"/>
      <c r="AB8657"/>
      <c r="AC8657"/>
      <c r="AD8657"/>
      <c r="AE8657"/>
      <c r="AF8657"/>
      <c r="AG8657"/>
      <c r="AH8657"/>
      <c r="AI8657"/>
      <c r="AJ8657"/>
      <c r="AK8657"/>
      <c r="AL8657"/>
      <c r="AM8657"/>
      <c r="AN8657"/>
      <c r="AO8657"/>
      <c r="AP8657"/>
      <c r="AQ8657"/>
      <c r="AR8657"/>
      <c r="AS8657"/>
      <c r="AT8657"/>
      <c r="AU8657"/>
      <c r="AV8657"/>
      <c r="AW8657"/>
      <c r="AX8657"/>
      <c r="AY8657"/>
      <c r="AZ8657"/>
      <c r="BA8657"/>
      <c r="BB8657"/>
      <c r="BC8657"/>
      <c r="BD8657"/>
      <c r="BE8657"/>
      <c r="BF8657"/>
      <c r="BG8657"/>
      <c r="BH8657"/>
      <c r="BI8657"/>
      <c r="BJ8657"/>
      <c r="BK8657"/>
      <c r="BL8657"/>
      <c r="BM8657"/>
      <c r="BN8657"/>
      <c r="BO8657"/>
      <c r="BP8657"/>
      <c r="BQ8657"/>
      <c r="BR8657"/>
      <c r="BS8657"/>
      <c r="BT8657"/>
      <c r="BU8657"/>
      <c r="BV8657"/>
      <c r="BW8657"/>
      <c r="BX8657"/>
      <c r="BY8657"/>
      <c r="BZ8657"/>
      <c r="CA8657"/>
      <c r="CB8657"/>
      <c r="CC8657"/>
      <c r="CD8657"/>
      <c r="CE8657"/>
      <c r="CF8657"/>
      <c r="CG8657"/>
      <c r="CH8657"/>
      <c r="CI8657"/>
      <c r="CJ8657"/>
      <c r="CK8657"/>
      <c r="CL8657"/>
      <c r="CM8657"/>
      <c r="CN8657"/>
      <c r="CO8657"/>
      <c r="CP8657"/>
      <c r="CQ8657"/>
      <c r="CR8657"/>
      <c r="CS8657"/>
      <c r="CT8657"/>
      <c r="CU8657"/>
      <c r="CV8657"/>
    </row>
    <row r="8658" spans="10:100" x14ac:dyDescent="0.25">
      <c r="J8658"/>
      <c r="K8658"/>
      <c r="L8658"/>
      <c r="M8658"/>
      <c r="N8658"/>
      <c r="O8658"/>
      <c r="P8658"/>
      <c r="Q8658"/>
      <c r="R8658"/>
      <c r="S8658"/>
      <c r="T8658"/>
      <c r="U8658"/>
      <c r="V8658"/>
      <c r="W8658"/>
      <c r="X8658"/>
      <c r="Y8658"/>
      <c r="Z8658"/>
      <c r="AA8658"/>
      <c r="AB8658"/>
      <c r="AC8658"/>
      <c r="AD8658"/>
      <c r="AE8658"/>
      <c r="AF8658"/>
      <c r="AG8658"/>
      <c r="AH8658"/>
      <c r="AI8658"/>
      <c r="AJ8658"/>
      <c r="AK8658"/>
      <c r="AL8658"/>
      <c r="AM8658"/>
      <c r="AN8658"/>
      <c r="AO8658"/>
      <c r="AP8658"/>
      <c r="AQ8658"/>
      <c r="AR8658"/>
      <c r="AS8658"/>
      <c r="AT8658"/>
      <c r="AU8658"/>
      <c r="AV8658"/>
      <c r="AW8658"/>
      <c r="AX8658"/>
      <c r="AY8658"/>
      <c r="AZ8658"/>
      <c r="BA8658"/>
      <c r="BB8658"/>
      <c r="BC8658"/>
      <c r="BD8658"/>
      <c r="BE8658"/>
      <c r="BF8658"/>
      <c r="BG8658"/>
      <c r="BH8658"/>
      <c r="BI8658"/>
      <c r="BJ8658"/>
      <c r="BK8658"/>
      <c r="BL8658"/>
      <c r="BM8658"/>
      <c r="BN8658"/>
      <c r="BO8658"/>
      <c r="BP8658"/>
      <c r="BQ8658"/>
      <c r="BR8658"/>
      <c r="BS8658"/>
      <c r="BT8658"/>
      <c r="BU8658"/>
      <c r="BV8658"/>
      <c r="BW8658"/>
      <c r="BX8658"/>
      <c r="BY8658"/>
      <c r="BZ8658"/>
      <c r="CA8658"/>
      <c r="CB8658"/>
      <c r="CC8658"/>
      <c r="CD8658"/>
      <c r="CE8658"/>
      <c r="CF8658"/>
      <c r="CG8658"/>
      <c r="CH8658"/>
      <c r="CI8658"/>
      <c r="CJ8658"/>
      <c r="CK8658"/>
      <c r="CL8658"/>
      <c r="CM8658"/>
      <c r="CN8658"/>
      <c r="CO8658"/>
      <c r="CP8658"/>
      <c r="CQ8658"/>
      <c r="CR8658"/>
      <c r="CS8658"/>
      <c r="CT8658"/>
      <c r="CU8658"/>
      <c r="CV8658"/>
    </row>
    <row r="8659" spans="10:100" x14ac:dyDescent="0.25">
      <c r="J8659"/>
      <c r="K8659"/>
      <c r="L8659"/>
      <c r="M8659"/>
      <c r="N8659"/>
      <c r="O8659"/>
      <c r="P8659"/>
      <c r="Q8659"/>
      <c r="R8659"/>
      <c r="S8659"/>
      <c r="T8659"/>
      <c r="U8659"/>
      <c r="V8659"/>
      <c r="W8659"/>
      <c r="X8659"/>
      <c r="Y8659"/>
      <c r="Z8659"/>
      <c r="AA8659"/>
      <c r="AB8659"/>
      <c r="AC8659"/>
      <c r="AD8659"/>
      <c r="AE8659"/>
      <c r="AF8659"/>
      <c r="AG8659"/>
      <c r="AH8659"/>
      <c r="AI8659"/>
      <c r="AJ8659"/>
      <c r="AK8659"/>
      <c r="AL8659"/>
      <c r="AM8659"/>
      <c r="AN8659"/>
      <c r="AO8659"/>
      <c r="AP8659"/>
      <c r="AQ8659"/>
      <c r="AR8659"/>
      <c r="AS8659"/>
      <c r="AT8659"/>
      <c r="AU8659"/>
      <c r="AV8659"/>
      <c r="AW8659"/>
      <c r="AX8659"/>
      <c r="AY8659"/>
      <c r="AZ8659"/>
      <c r="BA8659"/>
      <c r="BB8659"/>
      <c r="BC8659"/>
      <c r="BD8659"/>
      <c r="BE8659"/>
      <c r="BF8659"/>
      <c r="BG8659"/>
      <c r="BH8659"/>
      <c r="BI8659"/>
      <c r="BJ8659"/>
      <c r="BK8659"/>
      <c r="BL8659"/>
      <c r="BM8659"/>
      <c r="BN8659"/>
      <c r="BO8659"/>
      <c r="BP8659"/>
      <c r="BQ8659"/>
      <c r="BR8659"/>
      <c r="BS8659"/>
      <c r="BT8659"/>
      <c r="BU8659"/>
      <c r="BV8659"/>
      <c r="BW8659"/>
      <c r="BX8659"/>
      <c r="BY8659"/>
      <c r="BZ8659"/>
      <c r="CA8659"/>
      <c r="CB8659"/>
      <c r="CC8659"/>
      <c r="CD8659"/>
      <c r="CE8659"/>
      <c r="CF8659"/>
      <c r="CG8659"/>
      <c r="CH8659"/>
      <c r="CI8659"/>
      <c r="CJ8659"/>
      <c r="CK8659"/>
      <c r="CL8659"/>
      <c r="CM8659"/>
      <c r="CN8659"/>
      <c r="CO8659"/>
      <c r="CP8659"/>
      <c r="CQ8659"/>
      <c r="CR8659"/>
      <c r="CS8659"/>
      <c r="CT8659"/>
      <c r="CU8659"/>
      <c r="CV8659"/>
    </row>
    <row r="8660" spans="10:100" x14ac:dyDescent="0.25">
      <c r="J8660"/>
      <c r="K8660"/>
      <c r="L8660"/>
      <c r="M8660"/>
      <c r="N8660"/>
      <c r="O8660"/>
      <c r="P8660"/>
      <c r="Q8660"/>
      <c r="R8660"/>
      <c r="S8660"/>
      <c r="T8660"/>
      <c r="U8660"/>
      <c r="V8660"/>
      <c r="W8660"/>
      <c r="X8660"/>
      <c r="Y8660"/>
      <c r="Z8660"/>
      <c r="AA8660"/>
      <c r="AB8660"/>
      <c r="AC8660"/>
      <c r="AD8660"/>
      <c r="AE8660"/>
      <c r="AF8660"/>
      <c r="AG8660"/>
      <c r="AH8660"/>
      <c r="AI8660"/>
      <c r="AJ8660"/>
      <c r="AK8660"/>
      <c r="AL8660"/>
      <c r="AM8660"/>
      <c r="AN8660"/>
      <c r="AO8660"/>
      <c r="AP8660"/>
      <c r="AQ8660"/>
      <c r="AR8660"/>
      <c r="AS8660"/>
      <c r="AT8660"/>
      <c r="AU8660"/>
      <c r="AV8660"/>
      <c r="AW8660"/>
      <c r="AX8660"/>
      <c r="AY8660"/>
      <c r="AZ8660"/>
      <c r="BA8660"/>
      <c r="BB8660"/>
      <c r="BC8660"/>
      <c r="BD8660"/>
      <c r="BE8660"/>
      <c r="BF8660"/>
      <c r="BG8660"/>
      <c r="BH8660"/>
      <c r="BI8660"/>
      <c r="BJ8660"/>
      <c r="BK8660"/>
      <c r="BL8660"/>
      <c r="BM8660"/>
      <c r="BN8660"/>
      <c r="BO8660"/>
      <c r="BP8660"/>
      <c r="BQ8660"/>
      <c r="BR8660"/>
      <c r="BS8660"/>
      <c r="BT8660"/>
      <c r="BU8660"/>
      <c r="BV8660"/>
      <c r="BW8660"/>
      <c r="BX8660"/>
      <c r="BY8660"/>
      <c r="BZ8660"/>
      <c r="CA8660"/>
      <c r="CB8660"/>
      <c r="CC8660"/>
      <c r="CD8660"/>
      <c r="CE8660"/>
      <c r="CF8660"/>
      <c r="CG8660"/>
      <c r="CH8660"/>
      <c r="CI8660"/>
      <c r="CJ8660"/>
      <c r="CK8660"/>
      <c r="CL8660"/>
      <c r="CM8660"/>
      <c r="CN8660"/>
      <c r="CO8660"/>
      <c r="CP8660"/>
      <c r="CQ8660"/>
      <c r="CR8660"/>
      <c r="CS8660"/>
      <c r="CT8660"/>
      <c r="CU8660"/>
      <c r="CV8660"/>
    </row>
    <row r="8661" spans="10:100" x14ac:dyDescent="0.25">
      <c r="J8661"/>
      <c r="K8661"/>
      <c r="L8661"/>
      <c r="M8661"/>
      <c r="N8661"/>
      <c r="O8661"/>
      <c r="P8661"/>
      <c r="Q8661"/>
      <c r="R8661"/>
      <c r="S8661"/>
      <c r="T8661"/>
      <c r="U8661"/>
      <c r="V8661"/>
      <c r="W8661"/>
      <c r="X8661"/>
      <c r="Y8661"/>
      <c r="Z8661"/>
      <c r="AA8661"/>
      <c r="AB8661"/>
      <c r="AC8661"/>
      <c r="AD8661"/>
      <c r="AE8661"/>
      <c r="AF8661"/>
      <c r="AG8661"/>
      <c r="AH8661"/>
      <c r="AI8661"/>
      <c r="AJ8661"/>
      <c r="AK8661"/>
      <c r="AL8661"/>
      <c r="AM8661"/>
      <c r="AN8661"/>
      <c r="AO8661"/>
      <c r="AP8661"/>
      <c r="AQ8661"/>
      <c r="AR8661"/>
      <c r="AS8661"/>
      <c r="AT8661"/>
      <c r="AU8661"/>
      <c r="AV8661"/>
      <c r="AW8661"/>
      <c r="AX8661"/>
      <c r="AY8661"/>
      <c r="AZ8661"/>
      <c r="BA8661"/>
      <c r="BB8661"/>
      <c r="BC8661"/>
      <c r="BD8661"/>
      <c r="BE8661"/>
      <c r="BF8661"/>
      <c r="BG8661"/>
      <c r="BH8661"/>
      <c r="BI8661"/>
      <c r="BJ8661"/>
      <c r="BK8661"/>
      <c r="BL8661"/>
      <c r="BM8661"/>
      <c r="BN8661"/>
      <c r="BO8661"/>
      <c r="BP8661"/>
      <c r="BQ8661"/>
      <c r="BR8661"/>
      <c r="BS8661"/>
      <c r="BT8661"/>
      <c r="BU8661"/>
      <c r="BV8661"/>
      <c r="BW8661"/>
      <c r="BX8661"/>
      <c r="BY8661"/>
      <c r="BZ8661"/>
      <c r="CA8661"/>
      <c r="CB8661"/>
      <c r="CC8661"/>
      <c r="CD8661"/>
      <c r="CE8661"/>
      <c r="CF8661"/>
      <c r="CG8661"/>
      <c r="CH8661"/>
      <c r="CI8661"/>
      <c r="CJ8661"/>
      <c r="CK8661"/>
      <c r="CL8661"/>
      <c r="CM8661"/>
      <c r="CN8661"/>
      <c r="CO8661"/>
      <c r="CP8661"/>
      <c r="CQ8661"/>
      <c r="CR8661"/>
      <c r="CS8661"/>
      <c r="CT8661"/>
      <c r="CU8661"/>
      <c r="CV8661"/>
    </row>
    <row r="8662" spans="10:100" x14ac:dyDescent="0.25">
      <c r="J8662"/>
      <c r="K8662"/>
      <c r="L8662"/>
      <c r="M8662"/>
      <c r="N8662"/>
      <c r="O8662"/>
      <c r="P8662"/>
      <c r="Q8662"/>
      <c r="R8662"/>
      <c r="S8662"/>
      <c r="T8662"/>
      <c r="U8662"/>
      <c r="V8662"/>
      <c r="W8662"/>
      <c r="X8662"/>
      <c r="Y8662"/>
      <c r="Z8662"/>
      <c r="AA8662"/>
      <c r="AB8662"/>
      <c r="AC8662"/>
      <c r="AD8662"/>
      <c r="AE8662"/>
      <c r="AF8662"/>
      <c r="AG8662"/>
      <c r="AH8662"/>
      <c r="AI8662"/>
      <c r="AJ8662"/>
      <c r="AK8662"/>
      <c r="AL8662"/>
      <c r="AM8662"/>
      <c r="AN8662"/>
      <c r="AO8662"/>
      <c r="AP8662"/>
      <c r="AQ8662"/>
      <c r="AR8662"/>
      <c r="AS8662"/>
      <c r="AT8662"/>
      <c r="AU8662"/>
      <c r="AV8662"/>
      <c r="AW8662"/>
      <c r="AX8662"/>
      <c r="AY8662"/>
      <c r="AZ8662"/>
      <c r="BA8662"/>
      <c r="BB8662"/>
      <c r="BC8662"/>
      <c r="BD8662"/>
      <c r="BE8662"/>
      <c r="BF8662"/>
      <c r="BG8662"/>
      <c r="BH8662"/>
      <c r="BI8662"/>
      <c r="BJ8662"/>
      <c r="BK8662"/>
      <c r="BL8662"/>
      <c r="BM8662"/>
      <c r="BN8662"/>
      <c r="BO8662"/>
      <c r="BP8662"/>
      <c r="BQ8662"/>
      <c r="BR8662"/>
      <c r="BS8662"/>
      <c r="BT8662"/>
      <c r="BU8662"/>
      <c r="BV8662"/>
      <c r="BW8662"/>
      <c r="BX8662"/>
      <c r="BY8662"/>
      <c r="BZ8662"/>
      <c r="CA8662"/>
      <c r="CB8662"/>
      <c r="CC8662"/>
      <c r="CD8662"/>
      <c r="CE8662"/>
      <c r="CF8662"/>
      <c r="CG8662"/>
      <c r="CH8662"/>
      <c r="CI8662"/>
      <c r="CJ8662"/>
      <c r="CK8662"/>
      <c r="CL8662"/>
      <c r="CM8662"/>
      <c r="CN8662"/>
      <c r="CO8662"/>
      <c r="CP8662"/>
      <c r="CQ8662"/>
      <c r="CR8662"/>
      <c r="CS8662"/>
      <c r="CT8662"/>
      <c r="CU8662"/>
      <c r="CV8662"/>
    </row>
    <row r="8663" spans="10:100" x14ac:dyDescent="0.25">
      <c r="J8663"/>
      <c r="K8663"/>
      <c r="L8663"/>
      <c r="M8663"/>
      <c r="N8663"/>
      <c r="O8663"/>
      <c r="P8663"/>
      <c r="Q8663"/>
      <c r="R8663"/>
      <c r="S8663"/>
      <c r="T8663"/>
      <c r="U8663"/>
      <c r="V8663"/>
      <c r="W8663"/>
      <c r="X8663"/>
      <c r="Y8663"/>
      <c r="Z8663"/>
      <c r="AA8663"/>
      <c r="AB8663"/>
      <c r="AC8663"/>
      <c r="AD8663"/>
      <c r="AE8663"/>
      <c r="AF8663"/>
      <c r="AG8663"/>
      <c r="AH8663"/>
      <c r="AI8663"/>
      <c r="AJ8663"/>
      <c r="AK8663"/>
      <c r="AL8663"/>
      <c r="AM8663"/>
      <c r="AN8663"/>
      <c r="AO8663"/>
      <c r="AP8663"/>
      <c r="AQ8663"/>
      <c r="AR8663"/>
      <c r="AS8663"/>
      <c r="AT8663"/>
      <c r="AU8663"/>
      <c r="AV8663"/>
      <c r="AW8663"/>
      <c r="AX8663"/>
      <c r="AY8663"/>
      <c r="AZ8663"/>
      <c r="BA8663"/>
      <c r="BB8663"/>
      <c r="BC8663"/>
      <c r="BD8663"/>
      <c r="BE8663"/>
      <c r="BF8663"/>
      <c r="BG8663"/>
      <c r="BH8663"/>
      <c r="BI8663"/>
      <c r="BJ8663"/>
      <c r="BK8663"/>
      <c r="BL8663"/>
      <c r="BM8663"/>
      <c r="BN8663"/>
      <c r="BO8663"/>
      <c r="BP8663"/>
      <c r="BQ8663"/>
      <c r="BR8663"/>
      <c r="BS8663"/>
      <c r="BT8663"/>
      <c r="BU8663"/>
      <c r="BV8663"/>
      <c r="BW8663"/>
      <c r="BX8663"/>
      <c r="BY8663"/>
      <c r="BZ8663"/>
      <c r="CA8663"/>
      <c r="CB8663"/>
      <c r="CC8663"/>
      <c r="CD8663"/>
      <c r="CE8663"/>
      <c r="CF8663"/>
      <c r="CG8663"/>
      <c r="CH8663"/>
      <c r="CI8663"/>
      <c r="CJ8663"/>
      <c r="CK8663"/>
      <c r="CL8663"/>
      <c r="CM8663"/>
      <c r="CN8663"/>
      <c r="CO8663"/>
      <c r="CP8663"/>
      <c r="CQ8663"/>
      <c r="CR8663"/>
      <c r="CS8663"/>
      <c r="CT8663"/>
      <c r="CU8663"/>
      <c r="CV8663"/>
    </row>
    <row r="8664" spans="10:100" x14ac:dyDescent="0.25">
      <c r="J8664"/>
      <c r="K8664"/>
      <c r="L8664"/>
      <c r="M8664"/>
      <c r="N8664"/>
      <c r="O8664"/>
      <c r="P8664"/>
      <c r="Q8664"/>
      <c r="R8664"/>
      <c r="S8664"/>
      <c r="T8664"/>
      <c r="U8664"/>
      <c r="V8664"/>
      <c r="W8664"/>
      <c r="X8664"/>
      <c r="Y8664"/>
      <c r="Z8664"/>
      <c r="AA8664"/>
      <c r="AB8664"/>
      <c r="AC8664"/>
      <c r="AD8664"/>
      <c r="AE8664"/>
      <c r="AF8664"/>
      <c r="AG8664"/>
      <c r="AH8664"/>
      <c r="AI8664"/>
      <c r="AJ8664"/>
      <c r="AK8664"/>
      <c r="AL8664"/>
      <c r="AM8664"/>
      <c r="AN8664"/>
      <c r="AO8664"/>
      <c r="AP8664"/>
      <c r="AQ8664"/>
      <c r="AR8664"/>
      <c r="AS8664"/>
      <c r="AT8664"/>
      <c r="AU8664"/>
      <c r="AV8664"/>
      <c r="AW8664"/>
      <c r="AX8664"/>
      <c r="AY8664"/>
      <c r="AZ8664"/>
      <c r="BA8664"/>
      <c r="BB8664"/>
      <c r="BC8664"/>
      <c r="BD8664"/>
      <c r="BE8664"/>
      <c r="BF8664"/>
      <c r="BG8664"/>
      <c r="BH8664"/>
      <c r="BI8664"/>
      <c r="BJ8664"/>
      <c r="BK8664"/>
      <c r="BL8664"/>
      <c r="BM8664"/>
      <c r="BN8664"/>
      <c r="BO8664"/>
      <c r="BP8664"/>
      <c r="BQ8664"/>
      <c r="BR8664"/>
      <c r="BS8664"/>
      <c r="BT8664"/>
      <c r="BU8664"/>
      <c r="BV8664"/>
      <c r="BW8664"/>
      <c r="BX8664"/>
      <c r="BY8664"/>
      <c r="BZ8664"/>
      <c r="CA8664"/>
      <c r="CB8664"/>
      <c r="CC8664"/>
      <c r="CD8664"/>
      <c r="CE8664"/>
      <c r="CF8664"/>
      <c r="CG8664"/>
      <c r="CH8664"/>
      <c r="CI8664"/>
      <c r="CJ8664"/>
      <c r="CK8664"/>
      <c r="CL8664"/>
      <c r="CM8664"/>
      <c r="CN8664"/>
      <c r="CO8664"/>
      <c r="CP8664"/>
      <c r="CQ8664"/>
      <c r="CR8664"/>
      <c r="CS8664"/>
      <c r="CT8664"/>
      <c r="CU8664"/>
      <c r="CV8664"/>
    </row>
    <row r="8665" spans="10:100" x14ac:dyDescent="0.25">
      <c r="J8665"/>
      <c r="K8665"/>
      <c r="L8665"/>
      <c r="M8665"/>
      <c r="N8665"/>
      <c r="O8665"/>
      <c r="P8665"/>
      <c r="Q8665"/>
      <c r="R8665"/>
      <c r="S8665"/>
      <c r="T8665"/>
      <c r="U8665"/>
      <c r="V8665"/>
      <c r="W8665"/>
      <c r="X8665"/>
      <c r="Y8665"/>
      <c r="Z8665"/>
      <c r="AA8665"/>
      <c r="AB8665"/>
      <c r="AC8665"/>
      <c r="AD8665"/>
      <c r="AE8665"/>
      <c r="AF8665"/>
      <c r="AG8665"/>
      <c r="AH8665"/>
      <c r="AI8665"/>
      <c r="AJ8665"/>
      <c r="AK8665"/>
      <c r="AL8665"/>
      <c r="AM8665"/>
      <c r="AN8665"/>
      <c r="AO8665"/>
      <c r="AP8665"/>
      <c r="AQ8665"/>
      <c r="AR8665"/>
      <c r="AS8665"/>
      <c r="AT8665"/>
      <c r="AU8665"/>
      <c r="AV8665"/>
      <c r="AW8665"/>
      <c r="AX8665"/>
      <c r="AY8665"/>
      <c r="AZ8665"/>
      <c r="BA8665"/>
      <c r="BB8665"/>
      <c r="BC8665"/>
      <c r="BD8665"/>
      <c r="BE8665"/>
      <c r="BF8665"/>
      <c r="BG8665"/>
      <c r="BH8665"/>
      <c r="BI8665"/>
      <c r="BJ8665"/>
      <c r="BK8665"/>
      <c r="BL8665"/>
      <c r="BM8665"/>
      <c r="BN8665"/>
      <c r="BO8665"/>
      <c r="BP8665"/>
      <c r="BQ8665"/>
      <c r="BR8665"/>
      <c r="BS8665"/>
      <c r="BT8665"/>
      <c r="BU8665"/>
      <c r="BV8665"/>
      <c r="BW8665"/>
      <c r="BX8665"/>
      <c r="BY8665"/>
      <c r="BZ8665"/>
      <c r="CA8665"/>
      <c r="CB8665"/>
      <c r="CC8665"/>
      <c r="CD8665"/>
      <c r="CE8665"/>
      <c r="CF8665"/>
      <c r="CG8665"/>
      <c r="CH8665"/>
      <c r="CI8665"/>
      <c r="CJ8665"/>
      <c r="CK8665"/>
      <c r="CL8665"/>
      <c r="CM8665"/>
      <c r="CN8665"/>
      <c r="CO8665"/>
      <c r="CP8665"/>
      <c r="CQ8665"/>
      <c r="CR8665"/>
      <c r="CS8665"/>
      <c r="CT8665"/>
      <c r="CU8665"/>
      <c r="CV8665"/>
    </row>
    <row r="8666" spans="10:100" x14ac:dyDescent="0.25">
      <c r="J8666"/>
      <c r="K8666"/>
      <c r="L8666"/>
      <c r="M8666"/>
      <c r="N8666"/>
      <c r="O8666"/>
      <c r="P8666"/>
      <c r="Q8666"/>
      <c r="R8666"/>
      <c r="S8666"/>
      <c r="T8666"/>
      <c r="U8666"/>
      <c r="V8666"/>
      <c r="W8666"/>
      <c r="X8666"/>
      <c r="Y8666"/>
      <c r="Z8666"/>
      <c r="AA8666"/>
      <c r="AB8666"/>
      <c r="AC8666"/>
      <c r="AD8666"/>
      <c r="AE8666"/>
      <c r="AF8666"/>
      <c r="AG8666"/>
      <c r="AH8666"/>
      <c r="AI8666"/>
      <c r="AJ8666"/>
      <c r="AK8666"/>
      <c r="AL8666"/>
      <c r="AM8666"/>
      <c r="AN8666"/>
      <c r="AO8666"/>
      <c r="AP8666"/>
      <c r="AQ8666"/>
      <c r="AR8666"/>
      <c r="AS8666"/>
      <c r="AT8666"/>
      <c r="AU8666"/>
      <c r="AV8666"/>
      <c r="AW8666"/>
      <c r="AX8666"/>
      <c r="AY8666"/>
      <c r="AZ8666"/>
      <c r="BA8666"/>
      <c r="BB8666"/>
      <c r="BC8666"/>
      <c r="BD8666"/>
      <c r="BE8666"/>
      <c r="BF8666"/>
      <c r="BG8666"/>
      <c r="BH8666"/>
      <c r="BI8666"/>
      <c r="BJ8666"/>
      <c r="BK8666"/>
      <c r="BL8666"/>
      <c r="BM8666"/>
      <c r="BN8666"/>
      <c r="BO8666"/>
      <c r="BP8666"/>
      <c r="BQ8666"/>
      <c r="BR8666"/>
      <c r="BS8666"/>
      <c r="BT8666"/>
      <c r="BU8666"/>
      <c r="BV8666"/>
      <c r="BW8666"/>
      <c r="BX8666"/>
      <c r="BY8666"/>
      <c r="BZ8666"/>
      <c r="CA8666"/>
      <c r="CB8666"/>
      <c r="CC8666"/>
      <c r="CD8666"/>
      <c r="CE8666"/>
      <c r="CF8666"/>
      <c r="CG8666"/>
      <c r="CH8666"/>
      <c r="CI8666"/>
      <c r="CJ8666"/>
      <c r="CK8666"/>
      <c r="CL8666"/>
      <c r="CM8666"/>
      <c r="CN8666"/>
      <c r="CO8666"/>
      <c r="CP8666"/>
      <c r="CQ8666"/>
      <c r="CR8666"/>
      <c r="CS8666"/>
      <c r="CT8666"/>
      <c r="CU8666"/>
      <c r="CV8666"/>
    </row>
    <row r="8667" spans="10:100" x14ac:dyDescent="0.25">
      <c r="J8667"/>
      <c r="K8667"/>
      <c r="L8667"/>
      <c r="M8667"/>
      <c r="N8667"/>
      <c r="O8667"/>
      <c r="P8667"/>
      <c r="Q8667"/>
      <c r="R8667"/>
      <c r="S8667"/>
      <c r="T8667"/>
      <c r="U8667"/>
      <c r="V8667"/>
      <c r="W8667"/>
      <c r="X8667"/>
      <c r="Y8667"/>
      <c r="Z8667"/>
      <c r="AA8667"/>
      <c r="AB8667"/>
      <c r="AC8667"/>
      <c r="AD8667"/>
      <c r="AE8667"/>
      <c r="AF8667"/>
      <c r="AG8667"/>
      <c r="AH8667"/>
      <c r="AI8667"/>
      <c r="AJ8667"/>
      <c r="AK8667"/>
      <c r="AL8667"/>
      <c r="AM8667"/>
      <c r="AN8667"/>
      <c r="AO8667"/>
      <c r="AP8667"/>
      <c r="AQ8667"/>
      <c r="AR8667"/>
      <c r="AS8667"/>
      <c r="AT8667"/>
      <c r="AU8667"/>
      <c r="AV8667"/>
      <c r="AW8667"/>
      <c r="AX8667"/>
      <c r="AY8667"/>
      <c r="AZ8667"/>
      <c r="BA8667"/>
      <c r="BB8667"/>
      <c r="BC8667"/>
      <c r="BD8667"/>
      <c r="BE8667"/>
      <c r="BF8667"/>
      <c r="BG8667"/>
      <c r="BH8667"/>
      <c r="BI8667"/>
      <c r="BJ8667"/>
      <c r="BK8667"/>
      <c r="BL8667"/>
      <c r="BM8667"/>
      <c r="BN8667"/>
      <c r="BO8667"/>
      <c r="BP8667"/>
      <c r="BQ8667"/>
      <c r="BR8667"/>
      <c r="BS8667"/>
      <c r="BT8667"/>
      <c r="BU8667"/>
      <c r="BV8667"/>
      <c r="BW8667"/>
      <c r="BX8667"/>
      <c r="BY8667"/>
      <c r="BZ8667"/>
      <c r="CA8667"/>
      <c r="CB8667"/>
      <c r="CC8667"/>
      <c r="CD8667"/>
      <c r="CE8667"/>
      <c r="CF8667"/>
      <c r="CG8667"/>
      <c r="CH8667"/>
      <c r="CI8667"/>
      <c r="CJ8667"/>
      <c r="CK8667"/>
      <c r="CL8667"/>
      <c r="CM8667"/>
      <c r="CN8667"/>
      <c r="CO8667"/>
      <c r="CP8667"/>
      <c r="CQ8667"/>
      <c r="CR8667"/>
      <c r="CS8667"/>
      <c r="CT8667"/>
      <c r="CU8667"/>
      <c r="CV8667"/>
    </row>
    <row r="8668" spans="10:100" x14ac:dyDescent="0.25">
      <c r="J8668"/>
      <c r="K8668"/>
      <c r="L8668"/>
      <c r="M8668"/>
      <c r="N8668"/>
      <c r="O8668"/>
      <c r="P8668"/>
      <c r="Q8668"/>
      <c r="R8668"/>
      <c r="S8668"/>
      <c r="T8668"/>
      <c r="U8668"/>
      <c r="V8668"/>
      <c r="W8668"/>
      <c r="X8668"/>
      <c r="Y8668"/>
      <c r="Z8668"/>
      <c r="AA8668"/>
      <c r="AB8668"/>
      <c r="AC8668"/>
      <c r="AD8668"/>
      <c r="AE8668"/>
      <c r="AF8668"/>
      <c r="AG8668"/>
      <c r="AH8668"/>
      <c r="AI8668"/>
      <c r="AJ8668"/>
      <c r="AK8668"/>
      <c r="AL8668"/>
      <c r="AM8668"/>
      <c r="AN8668"/>
      <c r="AO8668"/>
      <c r="AP8668"/>
      <c r="AQ8668"/>
      <c r="AR8668"/>
      <c r="AS8668"/>
      <c r="AT8668"/>
      <c r="AU8668"/>
      <c r="AV8668"/>
      <c r="AW8668"/>
      <c r="AX8668"/>
      <c r="AY8668"/>
      <c r="AZ8668"/>
      <c r="BA8668"/>
      <c r="BB8668"/>
      <c r="BC8668"/>
      <c r="BD8668"/>
      <c r="BE8668"/>
      <c r="BF8668"/>
      <c r="BG8668"/>
      <c r="BH8668"/>
      <c r="BI8668"/>
      <c r="BJ8668"/>
      <c r="BK8668"/>
      <c r="BL8668"/>
      <c r="BM8668"/>
      <c r="BN8668"/>
      <c r="BO8668"/>
      <c r="BP8668"/>
      <c r="BQ8668"/>
      <c r="BR8668"/>
      <c r="BS8668"/>
      <c r="BT8668"/>
      <c r="BU8668"/>
      <c r="BV8668"/>
      <c r="BW8668"/>
      <c r="BX8668"/>
      <c r="BY8668"/>
      <c r="BZ8668"/>
      <c r="CA8668"/>
      <c r="CB8668"/>
      <c r="CC8668"/>
      <c r="CD8668"/>
      <c r="CE8668"/>
      <c r="CF8668"/>
      <c r="CG8668"/>
      <c r="CH8668"/>
      <c r="CI8668"/>
      <c r="CJ8668"/>
      <c r="CK8668"/>
      <c r="CL8668"/>
      <c r="CM8668"/>
      <c r="CN8668"/>
      <c r="CO8668"/>
      <c r="CP8668"/>
      <c r="CQ8668"/>
      <c r="CR8668"/>
      <c r="CS8668"/>
      <c r="CT8668"/>
      <c r="CU8668"/>
      <c r="CV8668"/>
    </row>
    <row r="8669" spans="10:100" x14ac:dyDescent="0.25">
      <c r="J8669"/>
      <c r="K8669"/>
      <c r="L8669"/>
      <c r="M8669"/>
      <c r="N8669"/>
      <c r="O8669"/>
      <c r="P8669"/>
      <c r="Q8669"/>
      <c r="R8669"/>
      <c r="S8669"/>
      <c r="T8669"/>
      <c r="U8669"/>
      <c r="V8669"/>
      <c r="W8669"/>
      <c r="X8669"/>
      <c r="Y8669"/>
      <c r="Z8669"/>
      <c r="AA8669"/>
      <c r="AB8669"/>
      <c r="AC8669"/>
      <c r="AD8669"/>
      <c r="AE8669"/>
      <c r="AF8669"/>
      <c r="AG8669"/>
      <c r="AH8669"/>
      <c r="AI8669"/>
      <c r="AJ8669"/>
      <c r="AK8669"/>
      <c r="AL8669"/>
      <c r="AM8669"/>
      <c r="AN8669"/>
      <c r="AO8669"/>
      <c r="AP8669"/>
      <c r="AQ8669"/>
      <c r="AR8669"/>
      <c r="AS8669"/>
      <c r="AT8669"/>
      <c r="AU8669"/>
      <c r="AV8669"/>
      <c r="AW8669"/>
      <c r="AX8669"/>
      <c r="AY8669"/>
      <c r="AZ8669"/>
      <c r="BA8669"/>
      <c r="BB8669"/>
      <c r="BC8669"/>
      <c r="BD8669"/>
      <c r="BE8669"/>
      <c r="BF8669"/>
      <c r="BG8669"/>
      <c r="BH8669"/>
      <c r="BI8669"/>
      <c r="BJ8669"/>
      <c r="BK8669"/>
      <c r="BL8669"/>
      <c r="BM8669"/>
      <c r="BN8669"/>
      <c r="BO8669"/>
      <c r="BP8669"/>
      <c r="BQ8669"/>
      <c r="BR8669"/>
      <c r="BS8669"/>
      <c r="BT8669"/>
      <c r="BU8669"/>
      <c r="BV8669"/>
      <c r="BW8669"/>
      <c r="BX8669"/>
      <c r="BY8669"/>
      <c r="BZ8669"/>
      <c r="CA8669"/>
      <c r="CB8669"/>
      <c r="CC8669"/>
      <c r="CD8669"/>
      <c r="CE8669"/>
      <c r="CF8669"/>
      <c r="CG8669"/>
      <c r="CH8669"/>
      <c r="CI8669"/>
      <c r="CJ8669"/>
      <c r="CK8669"/>
      <c r="CL8669"/>
      <c r="CM8669"/>
      <c r="CN8669"/>
      <c r="CO8669"/>
      <c r="CP8669"/>
      <c r="CQ8669"/>
      <c r="CR8669"/>
      <c r="CS8669"/>
      <c r="CT8669"/>
      <c r="CU8669"/>
      <c r="CV8669"/>
    </row>
    <row r="8670" spans="10:100" x14ac:dyDescent="0.25">
      <c r="J8670"/>
      <c r="K8670"/>
      <c r="L8670"/>
      <c r="M8670"/>
      <c r="N8670"/>
      <c r="O8670"/>
      <c r="P8670"/>
      <c r="Q8670"/>
      <c r="R8670"/>
      <c r="S8670"/>
      <c r="T8670"/>
      <c r="U8670"/>
      <c r="V8670"/>
      <c r="W8670"/>
      <c r="X8670"/>
      <c r="Y8670"/>
      <c r="Z8670"/>
      <c r="AA8670"/>
      <c r="AB8670"/>
      <c r="AC8670"/>
      <c r="AD8670"/>
      <c r="AE8670"/>
      <c r="AF8670"/>
      <c r="AG8670"/>
      <c r="AH8670"/>
      <c r="AI8670"/>
      <c r="AJ8670"/>
      <c r="AK8670"/>
      <c r="AL8670"/>
      <c r="AM8670"/>
      <c r="AN8670"/>
      <c r="AO8670"/>
      <c r="AP8670"/>
      <c r="AQ8670"/>
      <c r="AR8670"/>
      <c r="AS8670"/>
      <c r="AT8670"/>
      <c r="AU8670"/>
      <c r="AV8670"/>
      <c r="AW8670"/>
      <c r="AX8670"/>
      <c r="AY8670"/>
      <c r="AZ8670"/>
      <c r="BA8670"/>
      <c r="BB8670"/>
      <c r="BC8670"/>
      <c r="BD8670"/>
      <c r="BE8670"/>
      <c r="BF8670"/>
      <c r="BG8670"/>
      <c r="BH8670"/>
      <c r="BI8670"/>
      <c r="BJ8670"/>
      <c r="BK8670"/>
      <c r="BL8670"/>
      <c r="BM8670"/>
      <c r="BN8670"/>
      <c r="BO8670"/>
      <c r="BP8670"/>
      <c r="BQ8670"/>
      <c r="BR8670"/>
      <c r="BS8670"/>
      <c r="BT8670"/>
      <c r="BU8670"/>
      <c r="BV8670"/>
      <c r="BW8670"/>
      <c r="BX8670"/>
      <c r="BY8670"/>
      <c r="BZ8670"/>
      <c r="CA8670"/>
      <c r="CB8670"/>
      <c r="CC8670"/>
      <c r="CD8670"/>
      <c r="CE8670"/>
      <c r="CF8670"/>
      <c r="CG8670"/>
      <c r="CH8670"/>
      <c r="CI8670"/>
      <c r="CJ8670"/>
      <c r="CK8670"/>
      <c r="CL8670"/>
      <c r="CM8670"/>
      <c r="CN8670"/>
      <c r="CO8670"/>
      <c r="CP8670"/>
      <c r="CQ8670"/>
      <c r="CR8670"/>
      <c r="CS8670"/>
      <c r="CT8670"/>
      <c r="CU8670"/>
      <c r="CV8670"/>
    </row>
    <row r="8671" spans="10:100" x14ac:dyDescent="0.25">
      <c r="J8671"/>
      <c r="K8671"/>
      <c r="L8671"/>
      <c r="M8671"/>
      <c r="N8671"/>
      <c r="O8671"/>
      <c r="P8671"/>
      <c r="Q8671"/>
      <c r="R8671"/>
      <c r="S8671"/>
      <c r="T8671"/>
      <c r="U8671"/>
      <c r="V8671"/>
      <c r="W8671"/>
      <c r="X8671"/>
      <c r="Y8671"/>
      <c r="Z8671"/>
      <c r="AA8671"/>
      <c r="AB8671"/>
      <c r="AC8671"/>
      <c r="AD8671"/>
      <c r="AE8671"/>
      <c r="AF8671"/>
      <c r="AG8671"/>
      <c r="AH8671"/>
      <c r="AI8671"/>
      <c r="AJ8671"/>
      <c r="AK8671"/>
      <c r="AL8671"/>
      <c r="AM8671"/>
      <c r="AN8671"/>
      <c r="AO8671"/>
      <c r="AP8671"/>
      <c r="AQ8671"/>
      <c r="AR8671"/>
      <c r="AS8671"/>
      <c r="AT8671"/>
      <c r="AU8671"/>
      <c r="AV8671"/>
      <c r="AW8671"/>
      <c r="AX8671"/>
      <c r="AY8671"/>
      <c r="AZ8671"/>
      <c r="BA8671"/>
      <c r="BB8671"/>
      <c r="BC8671"/>
      <c r="BD8671"/>
      <c r="BE8671"/>
      <c r="BF8671"/>
      <c r="BG8671"/>
      <c r="BH8671"/>
      <c r="BI8671"/>
      <c r="BJ8671"/>
      <c r="BK8671"/>
      <c r="BL8671"/>
      <c r="BM8671"/>
      <c r="BN8671"/>
      <c r="BO8671"/>
      <c r="BP8671"/>
      <c r="BQ8671"/>
      <c r="BR8671"/>
      <c r="BS8671"/>
      <c r="BT8671"/>
      <c r="BU8671"/>
      <c r="BV8671"/>
      <c r="BW8671"/>
      <c r="BX8671"/>
      <c r="BY8671"/>
      <c r="BZ8671"/>
      <c r="CA8671"/>
      <c r="CB8671"/>
      <c r="CC8671"/>
      <c r="CD8671"/>
      <c r="CE8671"/>
      <c r="CF8671"/>
      <c r="CG8671"/>
      <c r="CH8671"/>
      <c r="CI8671"/>
      <c r="CJ8671"/>
      <c r="CK8671"/>
      <c r="CL8671"/>
      <c r="CM8671"/>
      <c r="CN8671"/>
      <c r="CO8671"/>
      <c r="CP8671"/>
      <c r="CQ8671"/>
      <c r="CR8671"/>
      <c r="CS8671"/>
      <c r="CT8671"/>
      <c r="CU8671"/>
      <c r="CV8671"/>
    </row>
    <row r="8672" spans="10:100" x14ac:dyDescent="0.25">
      <c r="J8672"/>
      <c r="K8672"/>
      <c r="L8672"/>
      <c r="M8672"/>
      <c r="N8672"/>
      <c r="O8672"/>
      <c r="P8672"/>
      <c r="Q8672"/>
      <c r="R8672"/>
      <c r="S8672"/>
      <c r="T8672"/>
      <c r="U8672"/>
      <c r="V8672"/>
      <c r="W8672"/>
      <c r="X8672"/>
      <c r="Y8672"/>
      <c r="Z8672"/>
      <c r="AA8672"/>
      <c r="AB8672"/>
      <c r="AC8672"/>
      <c r="AD8672"/>
      <c r="AE8672"/>
      <c r="AF8672"/>
      <c r="AG8672"/>
      <c r="AH8672"/>
      <c r="AI8672"/>
      <c r="AJ8672"/>
      <c r="AK8672"/>
      <c r="AL8672"/>
      <c r="AM8672"/>
      <c r="AN8672"/>
      <c r="AO8672"/>
      <c r="AP8672"/>
      <c r="AQ8672"/>
      <c r="AR8672"/>
      <c r="AS8672"/>
      <c r="AT8672"/>
      <c r="AU8672"/>
      <c r="AV8672"/>
      <c r="AW8672"/>
      <c r="AX8672"/>
      <c r="AY8672"/>
      <c r="AZ8672"/>
      <c r="BA8672"/>
      <c r="BB8672"/>
      <c r="BC8672"/>
      <c r="BD8672"/>
      <c r="BE8672"/>
      <c r="BF8672"/>
      <c r="BG8672"/>
      <c r="BH8672"/>
      <c r="BI8672"/>
      <c r="BJ8672"/>
      <c r="BK8672"/>
      <c r="BL8672"/>
      <c r="BM8672"/>
      <c r="BN8672"/>
      <c r="BO8672"/>
      <c r="BP8672"/>
      <c r="BQ8672"/>
      <c r="BR8672"/>
      <c r="BS8672"/>
      <c r="BT8672"/>
      <c r="BU8672"/>
      <c r="BV8672"/>
      <c r="BW8672"/>
      <c r="BX8672"/>
      <c r="BY8672"/>
      <c r="BZ8672"/>
      <c r="CA8672"/>
      <c r="CB8672"/>
      <c r="CC8672"/>
      <c r="CD8672"/>
      <c r="CE8672"/>
      <c r="CF8672"/>
      <c r="CG8672"/>
      <c r="CH8672"/>
      <c r="CI8672"/>
      <c r="CJ8672"/>
      <c r="CK8672"/>
      <c r="CL8672"/>
      <c r="CM8672"/>
      <c r="CN8672"/>
      <c r="CO8672"/>
      <c r="CP8672"/>
      <c r="CQ8672"/>
      <c r="CR8672"/>
      <c r="CS8672"/>
      <c r="CT8672"/>
      <c r="CU8672"/>
      <c r="CV8672"/>
    </row>
    <row r="8673" spans="10:100" x14ac:dyDescent="0.25">
      <c r="J8673"/>
      <c r="K8673"/>
      <c r="L8673"/>
      <c r="M8673"/>
      <c r="N8673"/>
      <c r="O8673"/>
      <c r="P8673"/>
      <c r="Q8673"/>
      <c r="R8673"/>
      <c r="S8673"/>
      <c r="T8673"/>
      <c r="U8673"/>
      <c r="V8673"/>
      <c r="W8673"/>
      <c r="X8673"/>
      <c r="Y8673"/>
      <c r="Z8673"/>
      <c r="AA8673"/>
      <c r="AB8673"/>
      <c r="AC8673"/>
      <c r="AD8673"/>
      <c r="AE8673"/>
      <c r="AF8673"/>
      <c r="AG8673"/>
      <c r="AH8673"/>
      <c r="AI8673"/>
      <c r="AJ8673"/>
      <c r="AK8673"/>
      <c r="AL8673"/>
      <c r="AM8673"/>
      <c r="AN8673"/>
      <c r="AO8673"/>
      <c r="AP8673"/>
      <c r="AQ8673"/>
      <c r="AR8673"/>
      <c r="AS8673"/>
      <c r="AT8673"/>
      <c r="AU8673"/>
      <c r="AV8673"/>
      <c r="AW8673"/>
      <c r="AX8673"/>
      <c r="AY8673"/>
      <c r="AZ8673"/>
      <c r="BA8673"/>
      <c r="BB8673"/>
      <c r="BC8673"/>
      <c r="BD8673"/>
      <c r="BE8673"/>
      <c r="BF8673"/>
      <c r="BG8673"/>
      <c r="BH8673"/>
      <c r="BI8673"/>
      <c r="BJ8673"/>
      <c r="BK8673"/>
      <c r="BL8673"/>
      <c r="BM8673"/>
      <c r="BN8673"/>
      <c r="BO8673"/>
      <c r="BP8673"/>
      <c r="BQ8673"/>
      <c r="BR8673"/>
      <c r="BS8673"/>
      <c r="BT8673"/>
      <c r="BU8673"/>
      <c r="BV8673"/>
      <c r="BW8673"/>
      <c r="BX8673"/>
      <c r="BY8673"/>
      <c r="BZ8673"/>
      <c r="CA8673"/>
      <c r="CB8673"/>
      <c r="CC8673"/>
      <c r="CD8673"/>
      <c r="CE8673"/>
      <c r="CF8673"/>
      <c r="CG8673"/>
      <c r="CH8673"/>
      <c r="CI8673"/>
      <c r="CJ8673"/>
      <c r="CK8673"/>
      <c r="CL8673"/>
      <c r="CM8673"/>
      <c r="CN8673"/>
      <c r="CO8673"/>
      <c r="CP8673"/>
      <c r="CQ8673"/>
      <c r="CR8673"/>
      <c r="CS8673"/>
      <c r="CT8673"/>
      <c r="CU8673"/>
      <c r="CV8673"/>
    </row>
    <row r="8674" spans="10:100" x14ac:dyDescent="0.25">
      <c r="J8674"/>
      <c r="K8674"/>
      <c r="L8674"/>
      <c r="M8674"/>
      <c r="N8674"/>
      <c r="O8674"/>
      <c r="P8674"/>
      <c r="Q8674"/>
      <c r="R8674"/>
      <c r="S8674"/>
      <c r="T8674"/>
      <c r="U8674"/>
      <c r="V8674"/>
      <c r="W8674"/>
      <c r="X8674"/>
      <c r="Y8674"/>
      <c r="Z8674"/>
      <c r="AA8674"/>
      <c r="AB8674"/>
      <c r="AC8674"/>
      <c r="AD8674"/>
      <c r="AE8674"/>
      <c r="AF8674"/>
      <c r="AG8674"/>
      <c r="AH8674"/>
      <c r="AI8674"/>
      <c r="AJ8674"/>
      <c r="AK8674"/>
      <c r="AL8674"/>
      <c r="AM8674"/>
      <c r="AN8674"/>
      <c r="AO8674"/>
      <c r="AP8674"/>
      <c r="AQ8674"/>
      <c r="AR8674"/>
      <c r="AS8674"/>
      <c r="AT8674"/>
      <c r="AU8674"/>
      <c r="AV8674"/>
      <c r="AW8674"/>
      <c r="AX8674"/>
      <c r="AY8674"/>
      <c r="AZ8674"/>
      <c r="BA8674"/>
      <c r="BB8674"/>
      <c r="BC8674"/>
      <c r="BD8674"/>
      <c r="BE8674"/>
      <c r="BF8674"/>
      <c r="BG8674"/>
      <c r="BH8674"/>
      <c r="BI8674"/>
      <c r="BJ8674"/>
      <c r="BK8674"/>
      <c r="BL8674"/>
      <c r="BM8674"/>
      <c r="BN8674"/>
      <c r="BO8674"/>
      <c r="BP8674"/>
      <c r="BQ8674"/>
      <c r="BR8674"/>
      <c r="BS8674"/>
      <c r="BT8674"/>
      <c r="BU8674"/>
      <c r="BV8674"/>
      <c r="BW8674"/>
      <c r="BX8674"/>
      <c r="BY8674"/>
      <c r="BZ8674"/>
      <c r="CA8674"/>
      <c r="CB8674"/>
      <c r="CC8674"/>
      <c r="CD8674"/>
      <c r="CE8674"/>
      <c r="CF8674"/>
      <c r="CG8674"/>
      <c r="CH8674"/>
      <c r="CI8674"/>
      <c r="CJ8674"/>
      <c r="CK8674"/>
      <c r="CL8674"/>
      <c r="CM8674"/>
      <c r="CN8674"/>
      <c r="CO8674"/>
      <c r="CP8674"/>
      <c r="CQ8674"/>
      <c r="CR8674"/>
      <c r="CS8674"/>
      <c r="CT8674"/>
      <c r="CU8674"/>
      <c r="CV8674"/>
    </row>
    <row r="8675" spans="10:100" x14ac:dyDescent="0.25">
      <c r="J8675"/>
      <c r="K8675"/>
      <c r="L8675"/>
      <c r="M8675"/>
      <c r="N8675"/>
      <c r="O8675"/>
      <c r="P8675"/>
      <c r="Q8675"/>
      <c r="R8675"/>
      <c r="S8675"/>
      <c r="T8675"/>
      <c r="U8675"/>
      <c r="V8675"/>
      <c r="W8675"/>
      <c r="X8675"/>
      <c r="Y8675"/>
      <c r="Z8675"/>
      <c r="AA8675"/>
      <c r="AB8675"/>
      <c r="AC8675"/>
      <c r="AD8675"/>
      <c r="AE8675"/>
      <c r="AF8675"/>
      <c r="AG8675"/>
      <c r="AH8675"/>
      <c r="AI8675"/>
      <c r="AJ8675"/>
      <c r="AK8675"/>
      <c r="AL8675"/>
      <c r="AM8675"/>
      <c r="AN8675"/>
      <c r="AO8675"/>
      <c r="AP8675"/>
      <c r="AQ8675"/>
      <c r="AR8675"/>
      <c r="AS8675"/>
      <c r="AT8675"/>
      <c r="AU8675"/>
      <c r="AV8675"/>
      <c r="AW8675"/>
      <c r="AX8675"/>
      <c r="AY8675"/>
      <c r="AZ8675"/>
      <c r="BA8675"/>
      <c r="BB8675"/>
      <c r="BC8675"/>
      <c r="BD8675"/>
      <c r="BE8675"/>
      <c r="BF8675"/>
      <c r="BG8675"/>
      <c r="BH8675"/>
      <c r="BI8675"/>
      <c r="BJ8675"/>
      <c r="BK8675"/>
      <c r="BL8675"/>
      <c r="BM8675"/>
      <c r="BN8675"/>
      <c r="BO8675"/>
      <c r="BP8675"/>
      <c r="BQ8675"/>
      <c r="BR8675"/>
      <c r="BS8675"/>
      <c r="BT8675"/>
      <c r="BU8675"/>
      <c r="BV8675"/>
      <c r="BW8675"/>
      <c r="BX8675"/>
      <c r="BY8675"/>
      <c r="BZ8675"/>
      <c r="CA8675"/>
      <c r="CB8675"/>
      <c r="CC8675"/>
      <c r="CD8675"/>
      <c r="CE8675"/>
      <c r="CF8675"/>
      <c r="CG8675"/>
      <c r="CH8675"/>
      <c r="CI8675"/>
      <c r="CJ8675"/>
      <c r="CK8675"/>
      <c r="CL8675"/>
      <c r="CM8675"/>
      <c r="CN8675"/>
      <c r="CO8675"/>
      <c r="CP8675"/>
      <c r="CQ8675"/>
      <c r="CR8675"/>
      <c r="CS8675"/>
      <c r="CT8675"/>
      <c r="CU8675"/>
      <c r="CV8675"/>
    </row>
    <row r="8676" spans="10:100" x14ac:dyDescent="0.25">
      <c r="J8676"/>
      <c r="K8676"/>
      <c r="L8676"/>
      <c r="M8676"/>
      <c r="N8676"/>
      <c r="O8676"/>
      <c r="P8676"/>
      <c r="Q8676"/>
      <c r="R8676"/>
      <c r="S8676"/>
      <c r="T8676"/>
      <c r="U8676"/>
      <c r="V8676"/>
      <c r="W8676"/>
      <c r="X8676"/>
      <c r="Y8676"/>
      <c r="Z8676"/>
      <c r="AA8676"/>
      <c r="AB8676"/>
      <c r="AC8676"/>
      <c r="AD8676"/>
      <c r="AE8676"/>
      <c r="AF8676"/>
      <c r="AG8676"/>
      <c r="AH8676"/>
      <c r="AI8676"/>
      <c r="AJ8676"/>
      <c r="AK8676"/>
      <c r="AL8676"/>
      <c r="AM8676"/>
      <c r="AN8676"/>
      <c r="AO8676"/>
      <c r="AP8676"/>
      <c r="AQ8676"/>
      <c r="AR8676"/>
      <c r="AS8676"/>
      <c r="AT8676"/>
      <c r="AU8676"/>
      <c r="AV8676"/>
      <c r="AW8676"/>
      <c r="AX8676"/>
      <c r="AY8676"/>
      <c r="AZ8676"/>
      <c r="BA8676"/>
      <c r="BB8676"/>
      <c r="BC8676"/>
      <c r="BD8676"/>
      <c r="BE8676"/>
      <c r="BF8676"/>
      <c r="BG8676"/>
      <c r="BH8676"/>
      <c r="BI8676"/>
      <c r="BJ8676"/>
      <c r="BK8676"/>
      <c r="BL8676"/>
      <c r="BM8676"/>
      <c r="BN8676"/>
      <c r="BO8676"/>
      <c r="BP8676"/>
      <c r="BQ8676"/>
      <c r="BR8676"/>
      <c r="BS8676"/>
      <c r="BT8676"/>
      <c r="BU8676"/>
      <c r="BV8676"/>
      <c r="BW8676"/>
      <c r="BX8676"/>
      <c r="BY8676"/>
      <c r="BZ8676"/>
      <c r="CA8676"/>
      <c r="CB8676"/>
      <c r="CC8676"/>
      <c r="CD8676"/>
      <c r="CE8676"/>
      <c r="CF8676"/>
      <c r="CG8676"/>
      <c r="CH8676"/>
      <c r="CI8676"/>
      <c r="CJ8676"/>
      <c r="CK8676"/>
      <c r="CL8676"/>
      <c r="CM8676"/>
      <c r="CN8676"/>
      <c r="CO8676"/>
      <c r="CP8676"/>
      <c r="CQ8676"/>
      <c r="CR8676"/>
      <c r="CS8676"/>
      <c r="CT8676"/>
      <c r="CU8676"/>
      <c r="CV8676"/>
    </row>
    <row r="8677" spans="10:100" x14ac:dyDescent="0.25">
      <c r="J8677"/>
      <c r="K8677"/>
      <c r="L8677"/>
      <c r="M8677"/>
      <c r="N8677"/>
      <c r="O8677"/>
      <c r="P8677"/>
      <c r="Q8677"/>
      <c r="R8677"/>
      <c r="S8677"/>
      <c r="T8677"/>
      <c r="U8677"/>
      <c r="V8677"/>
      <c r="W8677"/>
      <c r="X8677"/>
      <c r="Y8677"/>
      <c r="Z8677"/>
      <c r="AA8677"/>
      <c r="AB8677"/>
      <c r="AC8677"/>
      <c r="AD8677"/>
      <c r="AE8677"/>
      <c r="AF8677"/>
      <c r="AG8677"/>
      <c r="AH8677"/>
      <c r="AI8677"/>
      <c r="AJ8677"/>
      <c r="AK8677"/>
      <c r="AL8677"/>
      <c r="AM8677"/>
      <c r="AN8677"/>
      <c r="AO8677"/>
      <c r="AP8677"/>
      <c r="AQ8677"/>
      <c r="AR8677"/>
      <c r="AS8677"/>
      <c r="AT8677"/>
      <c r="AU8677"/>
      <c r="AV8677"/>
      <c r="AW8677"/>
      <c r="AX8677"/>
      <c r="AY8677"/>
      <c r="AZ8677"/>
      <c r="BA8677"/>
      <c r="BB8677"/>
      <c r="BC8677"/>
      <c r="BD8677"/>
      <c r="BE8677"/>
      <c r="BF8677"/>
      <c r="BG8677"/>
      <c r="BH8677"/>
      <c r="BI8677"/>
      <c r="BJ8677"/>
      <c r="BK8677"/>
      <c r="BL8677"/>
      <c r="BM8677"/>
      <c r="BN8677"/>
      <c r="BO8677"/>
      <c r="BP8677"/>
      <c r="BQ8677"/>
      <c r="BR8677"/>
      <c r="BS8677"/>
      <c r="BT8677"/>
      <c r="BU8677"/>
      <c r="BV8677"/>
      <c r="BW8677"/>
      <c r="BX8677"/>
      <c r="BY8677"/>
      <c r="BZ8677"/>
      <c r="CA8677"/>
      <c r="CB8677"/>
      <c r="CC8677"/>
      <c r="CD8677"/>
      <c r="CE8677"/>
      <c r="CF8677"/>
      <c r="CG8677"/>
      <c r="CH8677"/>
      <c r="CI8677"/>
      <c r="CJ8677"/>
      <c r="CK8677"/>
      <c r="CL8677"/>
      <c r="CM8677"/>
      <c r="CN8677"/>
      <c r="CO8677"/>
      <c r="CP8677"/>
      <c r="CQ8677"/>
      <c r="CR8677"/>
      <c r="CS8677"/>
      <c r="CT8677"/>
      <c r="CU8677"/>
      <c r="CV8677"/>
    </row>
    <row r="8678" spans="10:100" x14ac:dyDescent="0.25">
      <c r="J8678"/>
      <c r="K8678"/>
      <c r="L8678"/>
      <c r="M8678"/>
      <c r="N8678"/>
      <c r="O8678"/>
      <c r="P8678"/>
      <c r="Q8678"/>
      <c r="R8678"/>
      <c r="S8678"/>
      <c r="T8678"/>
      <c r="U8678"/>
      <c r="V8678"/>
      <c r="W8678"/>
      <c r="X8678"/>
      <c r="Y8678"/>
      <c r="Z8678"/>
      <c r="AA8678"/>
      <c r="AB8678"/>
      <c r="AC8678"/>
      <c r="AD8678"/>
      <c r="AE8678"/>
      <c r="AF8678"/>
      <c r="AG8678"/>
      <c r="AH8678"/>
      <c r="AI8678"/>
      <c r="AJ8678"/>
      <c r="AK8678"/>
      <c r="AL8678"/>
      <c r="AM8678"/>
      <c r="AN8678"/>
      <c r="AO8678"/>
      <c r="AP8678"/>
      <c r="AQ8678"/>
      <c r="AR8678"/>
      <c r="AS8678"/>
      <c r="AT8678"/>
      <c r="AU8678"/>
      <c r="AV8678"/>
      <c r="AW8678"/>
      <c r="AX8678"/>
      <c r="AY8678"/>
      <c r="AZ8678"/>
      <c r="BA8678"/>
      <c r="BB8678"/>
      <c r="BC8678"/>
      <c r="BD8678"/>
      <c r="BE8678"/>
      <c r="BF8678"/>
      <c r="BG8678"/>
      <c r="BH8678"/>
      <c r="BI8678"/>
      <c r="BJ8678"/>
      <c r="BK8678"/>
      <c r="BL8678"/>
      <c r="BM8678"/>
      <c r="BN8678"/>
      <c r="BO8678"/>
      <c r="BP8678"/>
      <c r="BQ8678"/>
      <c r="BR8678"/>
      <c r="BS8678"/>
      <c r="BT8678"/>
      <c r="BU8678"/>
      <c r="BV8678"/>
      <c r="BW8678"/>
      <c r="BX8678"/>
      <c r="BY8678"/>
      <c r="BZ8678"/>
      <c r="CA8678"/>
      <c r="CB8678"/>
      <c r="CC8678"/>
      <c r="CD8678"/>
      <c r="CE8678"/>
      <c r="CF8678"/>
      <c r="CG8678"/>
      <c r="CH8678"/>
      <c r="CI8678"/>
      <c r="CJ8678"/>
      <c r="CK8678"/>
      <c r="CL8678"/>
      <c r="CM8678"/>
      <c r="CN8678"/>
      <c r="CO8678"/>
      <c r="CP8678"/>
      <c r="CQ8678"/>
      <c r="CR8678"/>
      <c r="CS8678"/>
      <c r="CT8678"/>
      <c r="CU8678"/>
      <c r="CV8678"/>
    </row>
    <row r="8679" spans="10:100" x14ac:dyDescent="0.25">
      <c r="J8679"/>
      <c r="K8679"/>
      <c r="L8679"/>
      <c r="M8679"/>
      <c r="N8679"/>
      <c r="O8679"/>
      <c r="P8679"/>
      <c r="Q8679"/>
      <c r="R8679"/>
      <c r="S8679"/>
      <c r="T8679"/>
      <c r="U8679"/>
      <c r="V8679"/>
      <c r="W8679"/>
      <c r="X8679"/>
      <c r="Y8679"/>
      <c r="Z8679"/>
      <c r="AA8679"/>
      <c r="AB8679"/>
      <c r="AC8679"/>
      <c r="AD8679"/>
      <c r="AE8679"/>
      <c r="AF8679"/>
      <c r="AG8679"/>
      <c r="AH8679"/>
      <c r="AI8679"/>
      <c r="AJ8679"/>
      <c r="AK8679"/>
      <c r="AL8679"/>
      <c r="AM8679"/>
      <c r="AN8679"/>
      <c r="AO8679"/>
      <c r="AP8679"/>
      <c r="AQ8679"/>
      <c r="AR8679"/>
      <c r="AS8679"/>
      <c r="AT8679"/>
      <c r="AU8679"/>
      <c r="AV8679"/>
      <c r="AW8679"/>
      <c r="AX8679"/>
      <c r="AY8679"/>
      <c r="AZ8679"/>
      <c r="BA8679"/>
      <c r="BB8679"/>
      <c r="BC8679"/>
      <c r="BD8679"/>
      <c r="BE8679"/>
      <c r="BF8679"/>
      <c r="BG8679"/>
      <c r="BH8679"/>
      <c r="BI8679"/>
      <c r="BJ8679"/>
      <c r="BK8679"/>
      <c r="BL8679"/>
      <c r="BM8679"/>
      <c r="BN8679"/>
      <c r="BO8679"/>
      <c r="BP8679"/>
      <c r="BQ8679"/>
      <c r="BR8679"/>
      <c r="BS8679"/>
      <c r="BT8679"/>
      <c r="BU8679"/>
      <c r="BV8679"/>
      <c r="BW8679"/>
      <c r="BX8679"/>
      <c r="BY8679"/>
      <c r="BZ8679"/>
      <c r="CA8679"/>
      <c r="CB8679"/>
      <c r="CC8679"/>
      <c r="CD8679"/>
      <c r="CE8679"/>
      <c r="CF8679"/>
      <c r="CG8679"/>
      <c r="CH8679"/>
      <c r="CI8679"/>
      <c r="CJ8679"/>
      <c r="CK8679"/>
      <c r="CL8679"/>
      <c r="CM8679"/>
      <c r="CN8679"/>
      <c r="CO8679"/>
      <c r="CP8679"/>
      <c r="CQ8679"/>
      <c r="CR8679"/>
      <c r="CS8679"/>
      <c r="CT8679"/>
      <c r="CU8679"/>
      <c r="CV8679"/>
    </row>
    <row r="8680" spans="10:100" x14ac:dyDescent="0.25">
      <c r="J8680"/>
      <c r="K8680"/>
      <c r="L8680"/>
      <c r="M8680"/>
      <c r="N8680"/>
      <c r="O8680"/>
      <c r="P8680"/>
      <c r="Q8680"/>
      <c r="R8680"/>
      <c r="S8680"/>
      <c r="T8680"/>
      <c r="U8680"/>
      <c r="V8680"/>
      <c r="W8680"/>
      <c r="X8680"/>
      <c r="Y8680"/>
      <c r="Z8680"/>
      <c r="AA8680"/>
      <c r="AB8680"/>
      <c r="AC8680"/>
      <c r="AD8680"/>
      <c r="AE8680"/>
      <c r="AF8680"/>
      <c r="AG8680"/>
      <c r="AH8680"/>
      <c r="AI8680"/>
      <c r="AJ8680"/>
      <c r="AK8680"/>
      <c r="AL8680"/>
      <c r="AM8680"/>
      <c r="AN8680"/>
      <c r="AO8680"/>
      <c r="AP8680"/>
      <c r="AQ8680"/>
      <c r="AR8680"/>
      <c r="AS8680"/>
      <c r="AT8680"/>
      <c r="AU8680"/>
      <c r="AV8680"/>
      <c r="AW8680"/>
      <c r="AX8680"/>
      <c r="AY8680"/>
      <c r="AZ8680"/>
      <c r="BA8680"/>
      <c r="BB8680"/>
      <c r="BC8680"/>
      <c r="BD8680"/>
      <c r="BE8680"/>
      <c r="BF8680"/>
      <c r="BG8680"/>
      <c r="BH8680"/>
      <c r="BI8680"/>
      <c r="BJ8680"/>
      <c r="BK8680"/>
      <c r="BL8680"/>
      <c r="BM8680"/>
      <c r="BN8680"/>
      <c r="BO8680"/>
      <c r="BP8680"/>
      <c r="BQ8680"/>
      <c r="BR8680"/>
      <c r="BS8680"/>
      <c r="BT8680"/>
      <c r="BU8680"/>
      <c r="BV8680"/>
      <c r="BW8680"/>
      <c r="BX8680"/>
      <c r="BY8680"/>
      <c r="BZ8680"/>
      <c r="CA8680"/>
      <c r="CB8680"/>
      <c r="CC8680"/>
      <c r="CD8680"/>
      <c r="CE8680"/>
      <c r="CF8680"/>
      <c r="CG8680"/>
      <c r="CH8680"/>
      <c r="CI8680"/>
      <c r="CJ8680"/>
      <c r="CK8680"/>
      <c r="CL8680"/>
      <c r="CM8680"/>
      <c r="CN8680"/>
      <c r="CO8680"/>
      <c r="CP8680"/>
      <c r="CQ8680"/>
      <c r="CR8680"/>
      <c r="CS8680"/>
      <c r="CT8680"/>
      <c r="CU8680"/>
      <c r="CV8680"/>
    </row>
    <row r="8681" spans="10:100" x14ac:dyDescent="0.25">
      <c r="J8681"/>
      <c r="K8681"/>
      <c r="L8681"/>
      <c r="M8681"/>
      <c r="N8681"/>
      <c r="O8681"/>
      <c r="P8681"/>
      <c r="Q8681"/>
      <c r="R8681"/>
      <c r="S8681"/>
      <c r="T8681"/>
      <c r="U8681"/>
      <c r="V8681"/>
      <c r="W8681"/>
      <c r="X8681"/>
      <c r="Y8681"/>
      <c r="Z8681"/>
      <c r="AA8681"/>
      <c r="AB8681"/>
      <c r="AC8681"/>
      <c r="AD8681"/>
      <c r="AE8681"/>
      <c r="AF8681"/>
      <c r="AG8681"/>
      <c r="AH8681"/>
      <c r="AI8681"/>
      <c r="AJ8681"/>
      <c r="AK8681"/>
      <c r="AL8681"/>
      <c r="AM8681"/>
      <c r="AN8681"/>
      <c r="AO8681"/>
      <c r="AP8681"/>
      <c r="AQ8681"/>
      <c r="AR8681"/>
      <c r="AS8681"/>
      <c r="AT8681"/>
      <c r="AU8681"/>
      <c r="AV8681"/>
      <c r="AW8681"/>
      <c r="AX8681"/>
      <c r="AY8681"/>
      <c r="AZ8681"/>
      <c r="BA8681"/>
      <c r="BB8681"/>
      <c r="BC8681"/>
      <c r="BD8681"/>
      <c r="BE8681"/>
      <c r="BF8681"/>
      <c r="BG8681"/>
      <c r="BH8681"/>
      <c r="BI8681"/>
      <c r="BJ8681"/>
      <c r="BK8681"/>
      <c r="BL8681"/>
      <c r="BM8681"/>
      <c r="BN8681"/>
      <c r="BO8681"/>
      <c r="BP8681"/>
      <c r="BQ8681"/>
      <c r="BR8681"/>
      <c r="BS8681"/>
      <c r="BT8681"/>
      <c r="BU8681"/>
      <c r="BV8681"/>
      <c r="BW8681"/>
      <c r="BX8681"/>
      <c r="BY8681"/>
      <c r="BZ8681"/>
      <c r="CA8681"/>
      <c r="CB8681"/>
      <c r="CC8681"/>
      <c r="CD8681"/>
      <c r="CE8681"/>
      <c r="CF8681"/>
      <c r="CG8681"/>
      <c r="CH8681"/>
      <c r="CI8681"/>
      <c r="CJ8681"/>
      <c r="CK8681"/>
      <c r="CL8681"/>
      <c r="CM8681"/>
      <c r="CN8681"/>
      <c r="CO8681"/>
      <c r="CP8681"/>
      <c r="CQ8681"/>
      <c r="CR8681"/>
      <c r="CS8681"/>
      <c r="CT8681"/>
      <c r="CU8681"/>
      <c r="CV8681"/>
    </row>
    <row r="8682" spans="10:100" x14ac:dyDescent="0.25">
      <c r="J8682"/>
      <c r="K8682"/>
      <c r="L8682"/>
      <c r="M8682"/>
      <c r="N8682"/>
      <c r="O8682"/>
      <c r="P8682"/>
      <c r="Q8682"/>
      <c r="R8682"/>
      <c r="S8682"/>
      <c r="T8682"/>
      <c r="U8682"/>
      <c r="V8682"/>
      <c r="W8682"/>
      <c r="X8682"/>
      <c r="Y8682"/>
      <c r="Z8682"/>
      <c r="AA8682"/>
      <c r="AB8682"/>
      <c r="AC8682"/>
      <c r="AD8682"/>
      <c r="AE8682"/>
      <c r="AF8682"/>
      <c r="AG8682"/>
      <c r="AH8682"/>
      <c r="AI8682"/>
      <c r="AJ8682"/>
      <c r="AK8682"/>
      <c r="AL8682"/>
      <c r="AM8682"/>
      <c r="AN8682"/>
      <c r="AO8682"/>
      <c r="AP8682"/>
      <c r="AQ8682"/>
      <c r="AR8682"/>
      <c r="AS8682"/>
      <c r="AT8682"/>
      <c r="AU8682"/>
      <c r="AV8682"/>
      <c r="AW8682"/>
      <c r="AX8682"/>
      <c r="AY8682"/>
      <c r="AZ8682"/>
      <c r="BA8682"/>
      <c r="BB8682"/>
      <c r="BC8682"/>
      <c r="BD8682"/>
      <c r="BE8682"/>
      <c r="BF8682"/>
      <c r="BG8682"/>
      <c r="BH8682"/>
      <c r="BI8682"/>
      <c r="BJ8682"/>
      <c r="BK8682"/>
      <c r="BL8682"/>
      <c r="BM8682"/>
      <c r="BN8682"/>
      <c r="BO8682"/>
      <c r="BP8682"/>
      <c r="BQ8682"/>
      <c r="BR8682"/>
      <c r="BS8682"/>
      <c r="BT8682"/>
      <c r="BU8682"/>
      <c r="BV8682"/>
      <c r="BW8682"/>
      <c r="BX8682"/>
      <c r="BY8682"/>
      <c r="BZ8682"/>
      <c r="CA8682"/>
      <c r="CB8682"/>
      <c r="CC8682"/>
      <c r="CD8682"/>
      <c r="CE8682"/>
      <c r="CF8682"/>
      <c r="CG8682"/>
      <c r="CH8682"/>
      <c r="CI8682"/>
      <c r="CJ8682"/>
      <c r="CK8682"/>
      <c r="CL8682"/>
      <c r="CM8682"/>
      <c r="CN8682"/>
      <c r="CO8682"/>
      <c r="CP8682"/>
      <c r="CQ8682"/>
      <c r="CR8682"/>
      <c r="CS8682"/>
      <c r="CT8682"/>
      <c r="CU8682"/>
      <c r="CV8682"/>
    </row>
    <row r="8683" spans="10:100" x14ac:dyDescent="0.25">
      <c r="J8683"/>
      <c r="K8683"/>
      <c r="L8683"/>
      <c r="M8683"/>
      <c r="N8683"/>
      <c r="O8683"/>
      <c r="P8683"/>
      <c r="Q8683"/>
      <c r="R8683"/>
      <c r="S8683"/>
      <c r="T8683"/>
      <c r="U8683"/>
      <c r="V8683"/>
      <c r="W8683"/>
      <c r="X8683"/>
      <c r="Y8683"/>
      <c r="Z8683"/>
      <c r="AA8683"/>
      <c r="AB8683"/>
      <c r="AC8683"/>
      <c r="AD8683"/>
      <c r="AE8683"/>
      <c r="AF8683"/>
      <c r="AG8683"/>
      <c r="AH8683"/>
      <c r="AI8683"/>
      <c r="AJ8683"/>
      <c r="AK8683"/>
      <c r="AL8683"/>
      <c r="AM8683"/>
      <c r="AN8683"/>
      <c r="AO8683"/>
      <c r="AP8683"/>
      <c r="AQ8683"/>
      <c r="AR8683"/>
      <c r="AS8683"/>
      <c r="AT8683"/>
      <c r="AU8683"/>
      <c r="AV8683"/>
      <c r="AW8683"/>
      <c r="AX8683"/>
      <c r="AY8683"/>
      <c r="AZ8683"/>
      <c r="BA8683"/>
      <c r="BB8683"/>
      <c r="BC8683"/>
      <c r="BD8683"/>
      <c r="BE8683"/>
      <c r="BF8683"/>
      <c r="BG8683"/>
      <c r="BH8683"/>
      <c r="BI8683"/>
      <c r="BJ8683"/>
      <c r="BK8683"/>
      <c r="BL8683"/>
      <c r="BM8683"/>
      <c r="BN8683"/>
      <c r="BO8683"/>
      <c r="BP8683"/>
      <c r="BQ8683"/>
      <c r="BR8683"/>
      <c r="BS8683"/>
      <c r="BT8683"/>
      <c r="BU8683"/>
      <c r="BV8683"/>
      <c r="BW8683"/>
      <c r="BX8683"/>
      <c r="BY8683"/>
      <c r="BZ8683"/>
      <c r="CA8683"/>
      <c r="CB8683"/>
      <c r="CC8683"/>
      <c r="CD8683"/>
      <c r="CE8683"/>
      <c r="CF8683"/>
      <c r="CG8683"/>
      <c r="CH8683"/>
      <c r="CI8683"/>
      <c r="CJ8683"/>
      <c r="CK8683"/>
      <c r="CL8683"/>
      <c r="CM8683"/>
      <c r="CN8683"/>
      <c r="CO8683"/>
      <c r="CP8683"/>
      <c r="CQ8683"/>
      <c r="CR8683"/>
      <c r="CS8683"/>
      <c r="CT8683"/>
      <c r="CU8683"/>
      <c r="CV8683"/>
    </row>
    <row r="8684" spans="10:100" x14ac:dyDescent="0.25">
      <c r="J8684"/>
      <c r="K8684"/>
      <c r="L8684"/>
      <c r="M8684"/>
      <c r="N8684"/>
      <c r="O8684"/>
      <c r="P8684"/>
      <c r="Q8684"/>
      <c r="R8684"/>
      <c r="S8684"/>
      <c r="T8684"/>
      <c r="U8684"/>
      <c r="V8684"/>
      <c r="W8684"/>
      <c r="X8684"/>
      <c r="Y8684"/>
      <c r="Z8684"/>
      <c r="AA8684"/>
      <c r="AB8684"/>
      <c r="AC8684"/>
      <c r="AD8684"/>
      <c r="AE8684"/>
      <c r="AF8684"/>
      <c r="AG8684"/>
      <c r="AH8684"/>
      <c r="AI8684"/>
      <c r="AJ8684"/>
      <c r="AK8684"/>
      <c r="AL8684"/>
      <c r="AM8684"/>
      <c r="AN8684"/>
      <c r="AO8684"/>
      <c r="AP8684"/>
      <c r="AQ8684"/>
      <c r="AR8684"/>
      <c r="AS8684"/>
      <c r="AT8684"/>
      <c r="AU8684"/>
      <c r="AV8684"/>
      <c r="AW8684"/>
      <c r="AX8684"/>
      <c r="AY8684"/>
      <c r="AZ8684"/>
      <c r="BA8684"/>
      <c r="BB8684"/>
      <c r="BC8684"/>
      <c r="BD8684"/>
      <c r="BE8684"/>
      <c r="BF8684"/>
      <c r="BG8684"/>
      <c r="BH8684"/>
      <c r="BI8684"/>
      <c r="BJ8684"/>
      <c r="BK8684"/>
      <c r="BL8684"/>
      <c r="BM8684"/>
      <c r="BN8684"/>
      <c r="BO8684"/>
      <c r="BP8684"/>
      <c r="BQ8684"/>
      <c r="BR8684"/>
      <c r="BS8684"/>
      <c r="BT8684"/>
      <c r="BU8684"/>
      <c r="BV8684"/>
      <c r="BW8684"/>
      <c r="BX8684"/>
      <c r="BY8684"/>
      <c r="BZ8684"/>
      <c r="CA8684"/>
      <c r="CB8684"/>
      <c r="CC8684"/>
      <c r="CD8684"/>
      <c r="CE8684"/>
      <c r="CF8684"/>
      <c r="CG8684"/>
      <c r="CH8684"/>
      <c r="CI8684"/>
      <c r="CJ8684"/>
      <c r="CK8684"/>
      <c r="CL8684"/>
      <c r="CM8684"/>
      <c r="CN8684"/>
      <c r="CO8684"/>
      <c r="CP8684"/>
      <c r="CQ8684"/>
      <c r="CR8684"/>
      <c r="CS8684"/>
      <c r="CT8684"/>
      <c r="CU8684"/>
      <c r="CV8684"/>
    </row>
    <row r="8685" spans="10:100" x14ac:dyDescent="0.25">
      <c r="J8685"/>
      <c r="K8685"/>
      <c r="L8685"/>
      <c r="M8685"/>
      <c r="N8685"/>
      <c r="O8685"/>
      <c r="P8685"/>
      <c r="Q8685"/>
      <c r="R8685"/>
      <c r="S8685"/>
      <c r="T8685"/>
      <c r="U8685"/>
      <c r="V8685"/>
      <c r="W8685"/>
      <c r="X8685"/>
      <c r="Y8685"/>
      <c r="Z8685"/>
      <c r="AA8685"/>
      <c r="AB8685"/>
      <c r="AC8685"/>
      <c r="AD8685"/>
      <c r="AE8685"/>
      <c r="AF8685"/>
      <c r="AG8685"/>
      <c r="AH8685"/>
      <c r="AI8685"/>
      <c r="AJ8685"/>
      <c r="AK8685"/>
      <c r="AL8685"/>
      <c r="AM8685"/>
      <c r="AN8685"/>
      <c r="AO8685"/>
      <c r="AP8685"/>
      <c r="AQ8685"/>
      <c r="AR8685"/>
      <c r="AS8685"/>
      <c r="AT8685"/>
      <c r="AU8685"/>
      <c r="AV8685"/>
      <c r="AW8685"/>
      <c r="AX8685"/>
      <c r="AY8685"/>
      <c r="AZ8685"/>
      <c r="BA8685"/>
      <c r="BB8685"/>
      <c r="BC8685"/>
      <c r="BD8685"/>
      <c r="BE8685"/>
      <c r="BF8685"/>
      <c r="BG8685"/>
      <c r="BH8685"/>
      <c r="BI8685"/>
      <c r="BJ8685"/>
      <c r="BK8685"/>
      <c r="BL8685"/>
      <c r="BM8685"/>
      <c r="BN8685"/>
      <c r="BO8685"/>
      <c r="BP8685"/>
      <c r="BQ8685"/>
      <c r="BR8685"/>
      <c r="BS8685"/>
      <c r="BT8685"/>
      <c r="BU8685"/>
      <c r="BV8685"/>
      <c r="BW8685"/>
      <c r="BX8685"/>
      <c r="BY8685"/>
      <c r="BZ8685"/>
      <c r="CA8685"/>
      <c r="CB8685"/>
      <c r="CC8685"/>
      <c r="CD8685"/>
      <c r="CE8685"/>
      <c r="CF8685"/>
      <c r="CG8685"/>
      <c r="CH8685"/>
      <c r="CI8685"/>
      <c r="CJ8685"/>
      <c r="CK8685"/>
      <c r="CL8685"/>
      <c r="CM8685"/>
      <c r="CN8685"/>
      <c r="CO8685"/>
      <c r="CP8685"/>
      <c r="CQ8685"/>
      <c r="CR8685"/>
      <c r="CS8685"/>
      <c r="CT8685"/>
      <c r="CU8685"/>
      <c r="CV8685"/>
    </row>
    <row r="8686" spans="10:100" x14ac:dyDescent="0.25">
      <c r="J8686"/>
      <c r="K8686"/>
      <c r="L8686"/>
      <c r="M8686"/>
      <c r="N8686"/>
      <c r="O8686"/>
      <c r="P8686"/>
      <c r="Q8686"/>
      <c r="R8686"/>
      <c r="S8686"/>
      <c r="T8686"/>
      <c r="U8686"/>
      <c r="V8686"/>
      <c r="W8686"/>
      <c r="X8686"/>
      <c r="Y8686"/>
      <c r="Z8686"/>
      <c r="AA8686"/>
      <c r="AB8686"/>
      <c r="AC8686"/>
      <c r="AD8686"/>
      <c r="AE8686"/>
      <c r="AF8686"/>
      <c r="AG8686"/>
      <c r="AH8686"/>
      <c r="AI8686"/>
      <c r="AJ8686"/>
      <c r="AK8686"/>
      <c r="AL8686"/>
      <c r="AM8686"/>
      <c r="AN8686"/>
      <c r="AO8686"/>
      <c r="AP8686"/>
      <c r="AQ8686"/>
      <c r="AR8686"/>
      <c r="AS8686"/>
      <c r="AT8686"/>
      <c r="AU8686"/>
      <c r="AV8686"/>
      <c r="AW8686"/>
      <c r="AX8686"/>
      <c r="AY8686"/>
      <c r="AZ8686"/>
      <c r="BA8686"/>
      <c r="BB8686"/>
      <c r="BC8686"/>
      <c r="BD8686"/>
      <c r="BE8686"/>
      <c r="BF8686"/>
      <c r="BG8686"/>
      <c r="BH8686"/>
      <c r="BI8686"/>
      <c r="BJ8686"/>
      <c r="BK8686"/>
      <c r="BL8686"/>
      <c r="BM8686"/>
      <c r="BN8686"/>
      <c r="BO8686"/>
      <c r="BP8686"/>
      <c r="BQ8686"/>
      <c r="BR8686"/>
      <c r="BS8686"/>
      <c r="BT8686"/>
      <c r="BU8686"/>
      <c r="BV8686"/>
      <c r="BW8686"/>
      <c r="BX8686"/>
      <c r="BY8686"/>
      <c r="BZ8686"/>
      <c r="CA8686"/>
      <c r="CB8686"/>
      <c r="CC8686"/>
      <c r="CD8686"/>
      <c r="CE8686"/>
      <c r="CF8686"/>
      <c r="CG8686"/>
      <c r="CH8686"/>
      <c r="CI8686"/>
      <c r="CJ8686"/>
      <c r="CK8686"/>
      <c r="CL8686"/>
      <c r="CM8686"/>
      <c r="CN8686"/>
      <c r="CO8686"/>
      <c r="CP8686"/>
      <c r="CQ8686"/>
      <c r="CR8686"/>
      <c r="CS8686"/>
      <c r="CT8686"/>
      <c r="CU8686"/>
      <c r="CV8686"/>
    </row>
    <row r="8687" spans="10:100" x14ac:dyDescent="0.25">
      <c r="J8687"/>
      <c r="K8687"/>
      <c r="L8687"/>
      <c r="M8687"/>
      <c r="N8687"/>
      <c r="O8687"/>
      <c r="P8687"/>
      <c r="Q8687"/>
      <c r="R8687"/>
      <c r="S8687"/>
      <c r="T8687"/>
      <c r="U8687"/>
      <c r="V8687"/>
      <c r="W8687"/>
      <c r="X8687"/>
      <c r="Y8687"/>
      <c r="Z8687"/>
      <c r="AA8687"/>
      <c r="AB8687"/>
      <c r="AC8687"/>
      <c r="AD8687"/>
      <c r="AE8687"/>
      <c r="AF8687"/>
      <c r="AG8687"/>
      <c r="AH8687"/>
      <c r="AI8687"/>
      <c r="AJ8687"/>
      <c r="AK8687"/>
      <c r="AL8687"/>
      <c r="AM8687"/>
      <c r="AN8687"/>
      <c r="AO8687"/>
      <c r="AP8687"/>
      <c r="AQ8687"/>
      <c r="AR8687"/>
      <c r="AS8687"/>
      <c r="AT8687"/>
      <c r="AU8687"/>
      <c r="AV8687"/>
      <c r="AW8687"/>
      <c r="AX8687"/>
      <c r="AY8687"/>
      <c r="AZ8687"/>
      <c r="BA8687"/>
      <c r="BB8687"/>
      <c r="BC8687"/>
      <c r="BD8687"/>
      <c r="BE8687"/>
      <c r="BF8687"/>
      <c r="BG8687"/>
      <c r="BH8687"/>
      <c r="BI8687"/>
      <c r="BJ8687"/>
      <c r="BK8687"/>
      <c r="BL8687"/>
      <c r="BM8687"/>
      <c r="BN8687"/>
      <c r="BO8687"/>
      <c r="BP8687"/>
      <c r="BQ8687"/>
      <c r="BR8687"/>
      <c r="BS8687"/>
      <c r="BT8687"/>
      <c r="BU8687"/>
      <c r="BV8687"/>
      <c r="BW8687"/>
      <c r="BX8687"/>
      <c r="BY8687"/>
      <c r="BZ8687"/>
      <c r="CA8687"/>
      <c r="CB8687"/>
      <c r="CC8687"/>
      <c r="CD8687"/>
      <c r="CE8687"/>
      <c r="CF8687"/>
      <c r="CG8687"/>
      <c r="CH8687"/>
      <c r="CI8687"/>
      <c r="CJ8687"/>
      <c r="CK8687"/>
      <c r="CL8687"/>
      <c r="CM8687"/>
      <c r="CN8687"/>
      <c r="CO8687"/>
      <c r="CP8687"/>
      <c r="CQ8687"/>
      <c r="CR8687"/>
      <c r="CS8687"/>
      <c r="CT8687"/>
      <c r="CU8687"/>
      <c r="CV8687"/>
    </row>
    <row r="8688" spans="10:100" x14ac:dyDescent="0.25">
      <c r="J8688"/>
      <c r="K8688"/>
      <c r="L8688"/>
      <c r="M8688"/>
      <c r="N8688"/>
      <c r="O8688"/>
      <c r="P8688"/>
      <c r="Q8688"/>
      <c r="R8688"/>
      <c r="S8688"/>
      <c r="T8688"/>
      <c r="U8688"/>
      <c r="V8688"/>
      <c r="W8688"/>
      <c r="X8688"/>
      <c r="Y8688"/>
      <c r="Z8688"/>
      <c r="AA8688"/>
      <c r="AB8688"/>
      <c r="AC8688"/>
      <c r="AD8688"/>
      <c r="AE8688"/>
      <c r="AF8688"/>
      <c r="AG8688"/>
      <c r="AH8688"/>
      <c r="AI8688"/>
      <c r="AJ8688"/>
      <c r="AK8688"/>
      <c r="AL8688"/>
      <c r="AM8688"/>
      <c r="AN8688"/>
      <c r="AO8688"/>
      <c r="AP8688"/>
      <c r="AQ8688"/>
      <c r="AR8688"/>
      <c r="AS8688"/>
      <c r="AT8688"/>
      <c r="AU8688"/>
      <c r="AV8688"/>
      <c r="AW8688"/>
      <c r="AX8688"/>
      <c r="AY8688"/>
      <c r="AZ8688"/>
      <c r="BA8688"/>
      <c r="BB8688"/>
      <c r="BC8688"/>
      <c r="BD8688"/>
      <c r="BE8688"/>
      <c r="BF8688"/>
      <c r="BG8688"/>
      <c r="BH8688"/>
      <c r="BI8688"/>
      <c r="BJ8688"/>
      <c r="BK8688"/>
      <c r="BL8688"/>
      <c r="BM8688"/>
      <c r="BN8688"/>
      <c r="BO8688"/>
      <c r="BP8688"/>
      <c r="BQ8688"/>
      <c r="BR8688"/>
      <c r="BS8688"/>
      <c r="BT8688"/>
      <c r="BU8688"/>
      <c r="BV8688"/>
      <c r="BW8688"/>
      <c r="BX8688"/>
      <c r="BY8688"/>
      <c r="BZ8688"/>
      <c r="CA8688"/>
      <c r="CB8688"/>
      <c r="CC8688"/>
      <c r="CD8688"/>
      <c r="CE8688"/>
      <c r="CF8688"/>
      <c r="CG8688"/>
      <c r="CH8688"/>
      <c r="CI8688"/>
      <c r="CJ8688"/>
      <c r="CK8688"/>
      <c r="CL8688"/>
      <c r="CM8688"/>
      <c r="CN8688"/>
      <c r="CO8688"/>
      <c r="CP8688"/>
      <c r="CQ8688"/>
      <c r="CR8688"/>
      <c r="CS8688"/>
      <c r="CT8688"/>
      <c r="CU8688"/>
      <c r="CV8688"/>
    </row>
    <row r="8689" spans="10:100" x14ac:dyDescent="0.25">
      <c r="J8689"/>
      <c r="K8689"/>
      <c r="L8689"/>
      <c r="M8689"/>
      <c r="N8689"/>
      <c r="O8689"/>
      <c r="P8689"/>
      <c r="Q8689"/>
      <c r="R8689"/>
      <c r="S8689"/>
      <c r="T8689"/>
      <c r="U8689"/>
      <c r="V8689"/>
      <c r="W8689"/>
      <c r="X8689"/>
      <c r="Y8689"/>
      <c r="Z8689"/>
      <c r="AA8689"/>
      <c r="AB8689"/>
      <c r="AC8689"/>
      <c r="AD8689"/>
      <c r="AE8689"/>
      <c r="AF8689"/>
      <c r="AG8689"/>
      <c r="AH8689"/>
      <c r="AI8689"/>
      <c r="AJ8689"/>
      <c r="AK8689"/>
      <c r="AL8689"/>
      <c r="AM8689"/>
      <c r="AN8689"/>
      <c r="AO8689"/>
      <c r="AP8689"/>
      <c r="AQ8689"/>
      <c r="AR8689"/>
      <c r="AS8689"/>
      <c r="AT8689"/>
      <c r="AU8689"/>
      <c r="AV8689"/>
      <c r="AW8689"/>
      <c r="AX8689"/>
      <c r="AY8689"/>
      <c r="AZ8689"/>
      <c r="BA8689"/>
      <c r="BB8689"/>
      <c r="BC8689"/>
      <c r="BD8689"/>
      <c r="BE8689"/>
      <c r="BF8689"/>
      <c r="BG8689"/>
      <c r="BH8689"/>
      <c r="BI8689"/>
      <c r="BJ8689"/>
      <c r="BK8689"/>
      <c r="BL8689"/>
      <c r="BM8689"/>
      <c r="BN8689"/>
      <c r="BO8689"/>
      <c r="BP8689"/>
      <c r="BQ8689"/>
      <c r="BR8689"/>
      <c r="BS8689"/>
      <c r="BT8689"/>
      <c r="BU8689"/>
      <c r="BV8689"/>
      <c r="BW8689"/>
      <c r="BX8689"/>
      <c r="BY8689"/>
      <c r="BZ8689"/>
      <c r="CA8689"/>
      <c r="CB8689"/>
      <c r="CC8689"/>
      <c r="CD8689"/>
      <c r="CE8689"/>
      <c r="CF8689"/>
      <c r="CG8689"/>
      <c r="CH8689"/>
      <c r="CI8689"/>
      <c r="CJ8689"/>
      <c r="CK8689"/>
      <c r="CL8689"/>
      <c r="CM8689"/>
      <c r="CN8689"/>
      <c r="CO8689"/>
      <c r="CP8689"/>
      <c r="CQ8689"/>
      <c r="CR8689"/>
      <c r="CS8689"/>
      <c r="CT8689"/>
      <c r="CU8689"/>
      <c r="CV8689"/>
    </row>
    <row r="8690" spans="10:100" x14ac:dyDescent="0.25">
      <c r="J8690"/>
      <c r="K8690"/>
      <c r="L8690"/>
      <c r="M8690"/>
      <c r="N8690"/>
      <c r="O8690"/>
      <c r="P8690"/>
      <c r="Q8690"/>
      <c r="R8690"/>
      <c r="S8690"/>
      <c r="T8690"/>
      <c r="U8690"/>
      <c r="V8690"/>
      <c r="W8690"/>
      <c r="X8690"/>
      <c r="Y8690"/>
      <c r="Z8690"/>
      <c r="AA8690"/>
      <c r="AB8690"/>
      <c r="AC8690"/>
      <c r="AD8690"/>
      <c r="AE8690"/>
      <c r="AF8690"/>
      <c r="AG8690"/>
      <c r="AH8690"/>
      <c r="AI8690"/>
      <c r="AJ8690"/>
      <c r="AK8690"/>
      <c r="AL8690"/>
      <c r="AM8690"/>
      <c r="AN8690"/>
      <c r="AO8690"/>
      <c r="AP8690"/>
      <c r="AQ8690"/>
      <c r="AR8690"/>
      <c r="AS8690"/>
      <c r="AT8690"/>
      <c r="AU8690"/>
      <c r="AV8690"/>
      <c r="AW8690"/>
      <c r="AX8690"/>
      <c r="AY8690"/>
      <c r="AZ8690"/>
      <c r="BA8690"/>
      <c r="BB8690"/>
      <c r="BC8690"/>
      <c r="BD8690"/>
      <c r="BE8690"/>
      <c r="BF8690"/>
      <c r="BG8690"/>
      <c r="BH8690"/>
      <c r="BI8690"/>
      <c r="BJ8690"/>
      <c r="BK8690"/>
      <c r="BL8690"/>
      <c r="BM8690"/>
      <c r="BN8690"/>
      <c r="BO8690"/>
      <c r="BP8690"/>
      <c r="BQ8690"/>
      <c r="BR8690"/>
      <c r="BS8690"/>
      <c r="BT8690"/>
      <c r="BU8690"/>
      <c r="BV8690"/>
      <c r="BW8690"/>
      <c r="BX8690"/>
      <c r="BY8690"/>
      <c r="BZ8690"/>
      <c r="CA8690"/>
      <c r="CB8690"/>
      <c r="CC8690"/>
      <c r="CD8690"/>
      <c r="CE8690"/>
      <c r="CF8690"/>
      <c r="CG8690"/>
      <c r="CH8690"/>
      <c r="CI8690"/>
      <c r="CJ8690"/>
      <c r="CK8690"/>
      <c r="CL8690"/>
      <c r="CM8690"/>
      <c r="CN8690"/>
      <c r="CO8690"/>
      <c r="CP8690"/>
      <c r="CQ8690"/>
      <c r="CR8690"/>
      <c r="CS8690"/>
      <c r="CT8690"/>
      <c r="CU8690"/>
      <c r="CV8690"/>
    </row>
    <row r="8691" spans="10:100" x14ac:dyDescent="0.25">
      <c r="J8691"/>
      <c r="K8691"/>
      <c r="L8691"/>
      <c r="M8691"/>
      <c r="N8691"/>
      <c r="O8691"/>
      <c r="P8691"/>
      <c r="Q8691"/>
      <c r="R8691"/>
      <c r="S8691"/>
      <c r="T8691"/>
      <c r="U8691"/>
      <c r="V8691"/>
      <c r="W8691"/>
      <c r="X8691"/>
      <c r="Y8691"/>
      <c r="Z8691"/>
      <c r="AA8691"/>
      <c r="AB8691"/>
      <c r="AC8691"/>
      <c r="AD8691"/>
      <c r="AE8691"/>
      <c r="AF8691"/>
      <c r="AG8691"/>
      <c r="AH8691"/>
      <c r="AI8691"/>
      <c r="AJ8691"/>
      <c r="AK8691"/>
      <c r="AL8691"/>
      <c r="AM8691"/>
      <c r="AN8691"/>
      <c r="AO8691"/>
      <c r="AP8691"/>
      <c r="AQ8691"/>
      <c r="AR8691"/>
      <c r="AS8691"/>
      <c r="AT8691"/>
      <c r="AU8691"/>
      <c r="AV8691"/>
      <c r="AW8691"/>
      <c r="AX8691"/>
      <c r="AY8691"/>
      <c r="AZ8691"/>
      <c r="BA8691"/>
      <c r="BB8691"/>
      <c r="BC8691"/>
      <c r="BD8691"/>
      <c r="BE8691"/>
      <c r="BF8691"/>
      <c r="BG8691"/>
      <c r="BH8691"/>
      <c r="BI8691"/>
      <c r="BJ8691"/>
      <c r="BK8691"/>
      <c r="BL8691"/>
      <c r="BM8691"/>
      <c r="BN8691"/>
      <c r="BO8691"/>
      <c r="BP8691"/>
      <c r="BQ8691"/>
      <c r="BR8691"/>
      <c r="BS8691"/>
      <c r="BT8691"/>
      <c r="BU8691"/>
      <c r="BV8691"/>
      <c r="BW8691"/>
      <c r="BX8691"/>
      <c r="BY8691"/>
      <c r="BZ8691"/>
      <c r="CA8691"/>
      <c r="CB8691"/>
      <c r="CC8691"/>
      <c r="CD8691"/>
      <c r="CE8691"/>
      <c r="CF8691"/>
      <c r="CG8691"/>
      <c r="CH8691"/>
      <c r="CI8691"/>
      <c r="CJ8691"/>
      <c r="CK8691"/>
      <c r="CL8691"/>
      <c r="CM8691"/>
      <c r="CN8691"/>
      <c r="CO8691"/>
      <c r="CP8691"/>
      <c r="CQ8691"/>
      <c r="CR8691"/>
      <c r="CS8691"/>
      <c r="CT8691"/>
      <c r="CU8691"/>
      <c r="CV8691"/>
    </row>
    <row r="8692" spans="10:100" x14ac:dyDescent="0.25">
      <c r="J8692"/>
      <c r="K8692"/>
      <c r="L8692"/>
      <c r="M8692"/>
      <c r="N8692"/>
      <c r="O8692"/>
      <c r="P8692"/>
      <c r="Q8692"/>
      <c r="R8692"/>
      <c r="S8692"/>
      <c r="T8692"/>
      <c r="U8692"/>
      <c r="V8692"/>
      <c r="W8692"/>
      <c r="X8692"/>
      <c r="Y8692"/>
      <c r="Z8692"/>
      <c r="AA8692"/>
      <c r="AB8692"/>
      <c r="AC8692"/>
      <c r="AD8692"/>
      <c r="AE8692"/>
      <c r="AF8692"/>
      <c r="AG8692"/>
      <c r="AH8692"/>
      <c r="AI8692"/>
      <c r="AJ8692"/>
      <c r="AK8692"/>
      <c r="AL8692"/>
      <c r="AM8692"/>
      <c r="AN8692"/>
      <c r="AO8692"/>
      <c r="AP8692"/>
      <c r="AQ8692"/>
      <c r="AR8692"/>
      <c r="AS8692"/>
      <c r="AT8692"/>
      <c r="AU8692"/>
      <c r="AV8692"/>
      <c r="AW8692"/>
      <c r="AX8692"/>
      <c r="AY8692"/>
      <c r="AZ8692"/>
      <c r="BA8692"/>
      <c r="BB8692"/>
      <c r="BC8692"/>
      <c r="BD8692"/>
      <c r="BE8692"/>
      <c r="BF8692"/>
      <c r="BG8692"/>
      <c r="BH8692"/>
      <c r="BI8692"/>
      <c r="BJ8692"/>
      <c r="BK8692"/>
      <c r="BL8692"/>
      <c r="BM8692"/>
      <c r="BN8692"/>
      <c r="BO8692"/>
      <c r="BP8692"/>
      <c r="BQ8692"/>
      <c r="BR8692"/>
      <c r="BS8692"/>
      <c r="BT8692"/>
      <c r="BU8692"/>
      <c r="BV8692"/>
      <c r="BW8692"/>
      <c r="BX8692"/>
      <c r="BY8692"/>
      <c r="BZ8692"/>
      <c r="CA8692"/>
      <c r="CB8692"/>
      <c r="CC8692"/>
      <c r="CD8692"/>
      <c r="CE8692"/>
      <c r="CF8692"/>
      <c r="CG8692"/>
      <c r="CH8692"/>
      <c r="CI8692"/>
      <c r="CJ8692"/>
      <c r="CK8692"/>
      <c r="CL8692"/>
      <c r="CM8692"/>
      <c r="CN8692"/>
      <c r="CO8692"/>
      <c r="CP8692"/>
      <c r="CQ8692"/>
      <c r="CR8692"/>
      <c r="CS8692"/>
      <c r="CT8692"/>
      <c r="CU8692"/>
      <c r="CV8692"/>
    </row>
    <row r="8693" spans="10:100" x14ac:dyDescent="0.25">
      <c r="J8693"/>
      <c r="K8693"/>
      <c r="L8693"/>
      <c r="M8693"/>
      <c r="N8693"/>
      <c r="O8693"/>
      <c r="P8693"/>
      <c r="Q8693"/>
      <c r="R8693"/>
      <c r="S8693"/>
      <c r="T8693"/>
      <c r="U8693"/>
      <c r="V8693"/>
      <c r="W8693"/>
      <c r="X8693"/>
      <c r="Y8693"/>
      <c r="Z8693"/>
      <c r="AA8693"/>
      <c r="AB8693"/>
      <c r="AC8693"/>
      <c r="AD8693"/>
      <c r="AE8693"/>
      <c r="AF8693"/>
      <c r="AG8693"/>
      <c r="AH8693"/>
      <c r="AI8693"/>
      <c r="AJ8693"/>
      <c r="AK8693"/>
      <c r="AL8693"/>
      <c r="AM8693"/>
      <c r="AN8693"/>
      <c r="AO8693"/>
      <c r="AP8693"/>
      <c r="AQ8693"/>
      <c r="AR8693"/>
      <c r="AS8693"/>
      <c r="AT8693"/>
      <c r="AU8693"/>
      <c r="AV8693"/>
      <c r="AW8693"/>
      <c r="AX8693"/>
      <c r="AY8693"/>
      <c r="AZ8693"/>
      <c r="BA8693"/>
      <c r="BB8693"/>
      <c r="BC8693"/>
      <c r="BD8693"/>
      <c r="BE8693"/>
      <c r="BF8693"/>
      <c r="BG8693"/>
      <c r="BH8693"/>
      <c r="BI8693"/>
      <c r="BJ8693"/>
      <c r="BK8693"/>
      <c r="BL8693"/>
      <c r="BM8693"/>
      <c r="BN8693"/>
      <c r="BO8693"/>
      <c r="BP8693"/>
      <c r="BQ8693"/>
      <c r="BR8693"/>
      <c r="BS8693"/>
      <c r="BT8693"/>
      <c r="BU8693"/>
      <c r="BV8693"/>
      <c r="BW8693"/>
      <c r="BX8693"/>
      <c r="BY8693"/>
      <c r="BZ8693"/>
      <c r="CA8693"/>
      <c r="CB8693"/>
      <c r="CC8693"/>
      <c r="CD8693"/>
      <c r="CE8693"/>
      <c r="CF8693"/>
      <c r="CG8693"/>
      <c r="CH8693"/>
      <c r="CI8693"/>
      <c r="CJ8693"/>
      <c r="CK8693"/>
      <c r="CL8693"/>
      <c r="CM8693"/>
      <c r="CN8693"/>
      <c r="CO8693"/>
      <c r="CP8693"/>
      <c r="CQ8693"/>
      <c r="CR8693"/>
      <c r="CS8693"/>
      <c r="CT8693"/>
      <c r="CU8693"/>
      <c r="CV8693"/>
    </row>
    <row r="8694" spans="10:100" x14ac:dyDescent="0.25">
      <c r="J8694"/>
      <c r="K8694"/>
      <c r="L8694"/>
      <c r="M8694"/>
      <c r="N8694"/>
      <c r="O8694"/>
      <c r="P8694"/>
      <c r="Q8694"/>
      <c r="R8694"/>
      <c r="S8694"/>
      <c r="T8694"/>
      <c r="U8694"/>
      <c r="V8694"/>
      <c r="W8694"/>
      <c r="X8694"/>
      <c r="Y8694"/>
      <c r="Z8694"/>
      <c r="AA8694"/>
      <c r="AB8694"/>
      <c r="AC8694"/>
      <c r="AD8694"/>
      <c r="AE8694"/>
      <c r="AF8694"/>
      <c r="AG8694"/>
      <c r="AH8694"/>
      <c r="AI8694"/>
      <c r="AJ8694"/>
      <c r="AK8694"/>
      <c r="AL8694"/>
      <c r="AM8694"/>
      <c r="AN8694"/>
      <c r="AO8694"/>
      <c r="AP8694"/>
      <c r="AQ8694"/>
      <c r="AR8694"/>
      <c r="AS8694"/>
      <c r="AT8694"/>
      <c r="AU8694"/>
      <c r="AV8694"/>
      <c r="AW8694"/>
      <c r="AX8694"/>
      <c r="AY8694"/>
      <c r="AZ8694"/>
      <c r="BA8694"/>
      <c r="BB8694"/>
      <c r="BC8694"/>
      <c r="BD8694"/>
      <c r="BE8694"/>
      <c r="BF8694"/>
      <c r="BG8694"/>
      <c r="BH8694"/>
      <c r="BI8694"/>
      <c r="BJ8694"/>
      <c r="BK8694"/>
      <c r="BL8694"/>
      <c r="BM8694"/>
      <c r="BN8694"/>
      <c r="BO8694"/>
      <c r="BP8694"/>
      <c r="BQ8694"/>
      <c r="BR8694"/>
      <c r="BS8694"/>
      <c r="BT8694"/>
      <c r="BU8694"/>
      <c r="BV8694"/>
      <c r="BW8694"/>
      <c r="BX8694"/>
      <c r="BY8694"/>
      <c r="BZ8694"/>
      <c r="CA8694"/>
      <c r="CB8694"/>
      <c r="CC8694"/>
      <c r="CD8694"/>
      <c r="CE8694"/>
      <c r="CF8694"/>
      <c r="CG8694"/>
      <c r="CH8694"/>
      <c r="CI8694"/>
      <c r="CJ8694"/>
      <c r="CK8694"/>
      <c r="CL8694"/>
      <c r="CM8694"/>
      <c r="CN8694"/>
      <c r="CO8694"/>
      <c r="CP8694"/>
      <c r="CQ8694"/>
      <c r="CR8694"/>
      <c r="CS8694"/>
      <c r="CT8694"/>
      <c r="CU8694"/>
      <c r="CV8694"/>
    </row>
    <row r="8695" spans="10:100" x14ac:dyDescent="0.25">
      <c r="J8695"/>
      <c r="K8695"/>
      <c r="L8695"/>
      <c r="M8695"/>
      <c r="N8695"/>
      <c r="O8695"/>
      <c r="P8695"/>
      <c r="Q8695"/>
      <c r="R8695"/>
      <c r="S8695"/>
      <c r="T8695"/>
      <c r="U8695"/>
      <c r="V8695"/>
      <c r="W8695"/>
      <c r="X8695"/>
      <c r="Y8695"/>
      <c r="Z8695"/>
      <c r="AA8695"/>
      <c r="AB8695"/>
      <c r="AC8695"/>
      <c r="AD8695"/>
      <c r="AE8695"/>
      <c r="AF8695"/>
      <c r="AG8695"/>
      <c r="AH8695"/>
      <c r="AI8695"/>
      <c r="AJ8695"/>
      <c r="AK8695"/>
      <c r="AL8695"/>
      <c r="AM8695"/>
      <c r="AN8695"/>
      <c r="AO8695"/>
      <c r="AP8695"/>
      <c r="AQ8695"/>
      <c r="AR8695"/>
      <c r="AS8695"/>
      <c r="AT8695"/>
      <c r="AU8695"/>
      <c r="AV8695"/>
      <c r="AW8695"/>
      <c r="AX8695"/>
      <c r="AY8695"/>
      <c r="AZ8695"/>
      <c r="BA8695"/>
      <c r="BB8695"/>
      <c r="BC8695"/>
      <c r="BD8695"/>
      <c r="BE8695"/>
      <c r="BF8695"/>
      <c r="BG8695"/>
      <c r="BH8695"/>
      <c r="BI8695"/>
      <c r="BJ8695"/>
      <c r="BK8695"/>
      <c r="BL8695"/>
      <c r="BM8695"/>
      <c r="BN8695"/>
      <c r="BO8695"/>
      <c r="BP8695"/>
      <c r="BQ8695"/>
      <c r="BR8695"/>
      <c r="BS8695"/>
      <c r="BT8695"/>
      <c r="BU8695"/>
      <c r="BV8695"/>
      <c r="BW8695"/>
      <c r="BX8695"/>
      <c r="BY8695"/>
      <c r="BZ8695"/>
      <c r="CA8695"/>
      <c r="CB8695"/>
      <c r="CC8695"/>
      <c r="CD8695"/>
      <c r="CE8695"/>
      <c r="CF8695"/>
      <c r="CG8695"/>
      <c r="CH8695"/>
      <c r="CI8695"/>
      <c r="CJ8695"/>
      <c r="CK8695"/>
      <c r="CL8695"/>
      <c r="CM8695"/>
      <c r="CN8695"/>
      <c r="CO8695"/>
      <c r="CP8695"/>
      <c r="CQ8695"/>
      <c r="CR8695"/>
      <c r="CS8695"/>
      <c r="CT8695"/>
      <c r="CU8695"/>
      <c r="CV8695"/>
    </row>
    <row r="8696" spans="10:100" x14ac:dyDescent="0.25">
      <c r="J8696"/>
      <c r="K8696"/>
      <c r="L8696"/>
      <c r="M8696"/>
      <c r="N8696"/>
      <c r="O8696"/>
      <c r="P8696"/>
      <c r="Q8696"/>
      <c r="R8696"/>
      <c r="S8696"/>
      <c r="T8696"/>
      <c r="U8696"/>
      <c r="V8696"/>
      <c r="W8696"/>
      <c r="X8696"/>
      <c r="Y8696"/>
      <c r="Z8696"/>
      <c r="AA8696"/>
      <c r="AB8696"/>
      <c r="AC8696"/>
      <c r="AD8696"/>
      <c r="AE8696"/>
      <c r="AF8696"/>
      <c r="AG8696"/>
      <c r="AH8696"/>
      <c r="AI8696"/>
      <c r="AJ8696"/>
      <c r="AK8696"/>
      <c r="AL8696"/>
      <c r="AM8696"/>
      <c r="AN8696"/>
      <c r="AO8696"/>
      <c r="AP8696"/>
      <c r="AQ8696"/>
      <c r="AR8696"/>
      <c r="AS8696"/>
      <c r="AT8696"/>
      <c r="AU8696"/>
      <c r="AV8696"/>
      <c r="AW8696"/>
      <c r="AX8696"/>
      <c r="AY8696"/>
      <c r="AZ8696"/>
      <c r="BA8696"/>
      <c r="BB8696"/>
      <c r="BC8696"/>
      <c r="BD8696"/>
      <c r="BE8696"/>
      <c r="BF8696"/>
      <c r="BG8696"/>
      <c r="BH8696"/>
      <c r="BI8696"/>
      <c r="BJ8696"/>
      <c r="BK8696"/>
      <c r="BL8696"/>
      <c r="BM8696"/>
      <c r="BN8696"/>
      <c r="BO8696"/>
      <c r="BP8696"/>
      <c r="BQ8696"/>
      <c r="BR8696"/>
      <c r="BS8696"/>
      <c r="BT8696"/>
      <c r="BU8696"/>
      <c r="BV8696"/>
      <c r="BW8696"/>
      <c r="BX8696"/>
      <c r="BY8696"/>
      <c r="BZ8696"/>
      <c r="CA8696"/>
      <c r="CB8696"/>
      <c r="CC8696"/>
      <c r="CD8696"/>
      <c r="CE8696"/>
      <c r="CF8696"/>
      <c r="CG8696"/>
      <c r="CH8696"/>
      <c r="CI8696"/>
      <c r="CJ8696"/>
      <c r="CK8696"/>
      <c r="CL8696"/>
      <c r="CM8696"/>
      <c r="CN8696"/>
      <c r="CO8696"/>
      <c r="CP8696"/>
      <c r="CQ8696"/>
      <c r="CR8696"/>
      <c r="CS8696"/>
      <c r="CT8696"/>
      <c r="CU8696"/>
      <c r="CV8696"/>
    </row>
    <row r="8697" spans="10:100" x14ac:dyDescent="0.25">
      <c r="J8697"/>
      <c r="K8697"/>
      <c r="L8697"/>
      <c r="M8697"/>
      <c r="N8697"/>
      <c r="O8697"/>
      <c r="P8697"/>
      <c r="Q8697"/>
      <c r="R8697"/>
      <c r="S8697"/>
      <c r="T8697"/>
      <c r="U8697"/>
      <c r="V8697"/>
      <c r="W8697"/>
      <c r="X8697"/>
      <c r="Y8697"/>
      <c r="Z8697"/>
      <c r="AA8697"/>
      <c r="AB8697"/>
      <c r="AC8697"/>
      <c r="AD8697"/>
      <c r="AE8697"/>
      <c r="AF8697"/>
      <c r="AG8697"/>
      <c r="AH8697"/>
      <c r="AI8697"/>
      <c r="AJ8697"/>
      <c r="AK8697"/>
      <c r="AL8697"/>
      <c r="AM8697"/>
      <c r="AN8697"/>
      <c r="AO8697"/>
      <c r="AP8697"/>
      <c r="AQ8697"/>
      <c r="AR8697"/>
      <c r="AS8697"/>
      <c r="AT8697"/>
      <c r="AU8697"/>
      <c r="AV8697"/>
      <c r="AW8697"/>
      <c r="AX8697"/>
      <c r="AY8697"/>
      <c r="AZ8697"/>
      <c r="BA8697"/>
      <c r="BB8697"/>
      <c r="BC8697"/>
      <c r="BD8697"/>
      <c r="BE8697"/>
      <c r="BF8697"/>
      <c r="BG8697"/>
      <c r="BH8697"/>
      <c r="BI8697"/>
      <c r="BJ8697"/>
      <c r="BK8697"/>
      <c r="BL8697"/>
      <c r="BM8697"/>
      <c r="BN8697"/>
      <c r="BO8697"/>
      <c r="BP8697"/>
      <c r="BQ8697"/>
      <c r="BR8697"/>
      <c r="BS8697"/>
      <c r="BT8697"/>
      <c r="BU8697"/>
      <c r="BV8697"/>
      <c r="BW8697"/>
      <c r="BX8697"/>
      <c r="BY8697"/>
      <c r="BZ8697"/>
      <c r="CA8697"/>
      <c r="CB8697"/>
      <c r="CC8697"/>
      <c r="CD8697"/>
      <c r="CE8697"/>
      <c r="CF8697"/>
      <c r="CG8697"/>
      <c r="CH8697"/>
      <c r="CI8697"/>
      <c r="CJ8697"/>
      <c r="CK8697"/>
      <c r="CL8697"/>
      <c r="CM8697"/>
      <c r="CN8697"/>
      <c r="CO8697"/>
      <c r="CP8697"/>
      <c r="CQ8697"/>
      <c r="CR8697"/>
      <c r="CS8697"/>
      <c r="CT8697"/>
      <c r="CU8697"/>
      <c r="CV8697"/>
    </row>
    <row r="8698" spans="10:100" x14ac:dyDescent="0.25">
      <c r="J8698"/>
      <c r="K8698"/>
      <c r="L8698"/>
      <c r="M8698"/>
      <c r="N8698"/>
      <c r="O8698"/>
      <c r="P8698"/>
      <c r="Q8698"/>
      <c r="R8698"/>
      <c r="S8698"/>
      <c r="T8698"/>
      <c r="U8698"/>
      <c r="V8698"/>
      <c r="W8698"/>
      <c r="X8698"/>
      <c r="Y8698"/>
      <c r="Z8698"/>
      <c r="AA8698"/>
      <c r="AB8698"/>
      <c r="AC8698"/>
      <c r="AD8698"/>
      <c r="AE8698"/>
      <c r="AF8698"/>
      <c r="AG8698"/>
      <c r="AH8698"/>
      <c r="AI8698"/>
      <c r="AJ8698"/>
      <c r="AK8698"/>
      <c r="AL8698"/>
      <c r="AM8698"/>
      <c r="AN8698"/>
      <c r="AO8698"/>
      <c r="AP8698"/>
      <c r="AQ8698"/>
      <c r="AR8698"/>
      <c r="AS8698"/>
      <c r="AT8698"/>
      <c r="AU8698"/>
      <c r="AV8698"/>
      <c r="AW8698"/>
      <c r="AX8698"/>
      <c r="AY8698"/>
      <c r="AZ8698"/>
      <c r="BA8698"/>
      <c r="BB8698"/>
      <c r="BC8698"/>
      <c r="BD8698"/>
      <c r="BE8698"/>
      <c r="BF8698"/>
      <c r="BG8698"/>
      <c r="BH8698"/>
      <c r="BI8698"/>
      <c r="BJ8698"/>
      <c r="BK8698"/>
      <c r="BL8698"/>
      <c r="BM8698"/>
      <c r="BN8698"/>
      <c r="BO8698"/>
      <c r="BP8698"/>
      <c r="BQ8698"/>
      <c r="BR8698"/>
      <c r="BS8698"/>
      <c r="BT8698"/>
      <c r="BU8698"/>
      <c r="BV8698"/>
      <c r="BW8698"/>
      <c r="BX8698"/>
      <c r="BY8698"/>
      <c r="BZ8698"/>
      <c r="CA8698"/>
      <c r="CB8698"/>
      <c r="CC8698"/>
      <c r="CD8698"/>
      <c r="CE8698"/>
      <c r="CF8698"/>
      <c r="CG8698"/>
      <c r="CH8698"/>
      <c r="CI8698"/>
      <c r="CJ8698"/>
      <c r="CK8698"/>
      <c r="CL8698"/>
      <c r="CM8698"/>
      <c r="CN8698"/>
      <c r="CO8698"/>
      <c r="CP8698"/>
      <c r="CQ8698"/>
      <c r="CR8698"/>
      <c r="CS8698"/>
      <c r="CT8698"/>
      <c r="CU8698"/>
      <c r="CV8698"/>
    </row>
    <row r="8699" spans="10:100" x14ac:dyDescent="0.25">
      <c r="J8699"/>
      <c r="K8699"/>
      <c r="L8699"/>
      <c r="M8699"/>
      <c r="N8699"/>
      <c r="O8699"/>
      <c r="P8699"/>
      <c r="Q8699"/>
      <c r="R8699"/>
      <c r="S8699"/>
      <c r="T8699"/>
      <c r="U8699"/>
      <c r="V8699"/>
      <c r="W8699"/>
      <c r="X8699"/>
      <c r="Y8699"/>
      <c r="Z8699"/>
      <c r="AA8699"/>
      <c r="AB8699"/>
      <c r="AC8699"/>
      <c r="AD8699"/>
      <c r="AE8699"/>
      <c r="AF8699"/>
      <c r="AG8699"/>
      <c r="AH8699"/>
      <c r="AI8699"/>
      <c r="AJ8699"/>
      <c r="AK8699"/>
      <c r="AL8699"/>
      <c r="AM8699"/>
      <c r="AN8699"/>
      <c r="AO8699"/>
      <c r="AP8699"/>
      <c r="AQ8699"/>
      <c r="AR8699"/>
      <c r="AS8699"/>
      <c r="AT8699"/>
      <c r="AU8699"/>
      <c r="AV8699"/>
      <c r="AW8699"/>
      <c r="AX8699"/>
      <c r="AY8699"/>
      <c r="AZ8699"/>
      <c r="BA8699"/>
      <c r="BB8699"/>
      <c r="BC8699"/>
      <c r="BD8699"/>
      <c r="BE8699"/>
      <c r="BF8699"/>
      <c r="BG8699"/>
      <c r="BH8699"/>
      <c r="BI8699"/>
      <c r="BJ8699"/>
      <c r="BK8699"/>
      <c r="BL8699"/>
      <c r="BM8699"/>
      <c r="BN8699"/>
      <c r="BO8699"/>
      <c r="BP8699"/>
      <c r="BQ8699"/>
      <c r="BR8699"/>
      <c r="BS8699"/>
      <c r="BT8699"/>
      <c r="BU8699"/>
      <c r="BV8699"/>
      <c r="BW8699"/>
      <c r="BX8699"/>
      <c r="BY8699"/>
      <c r="BZ8699"/>
      <c r="CA8699"/>
      <c r="CB8699"/>
      <c r="CC8699"/>
      <c r="CD8699"/>
      <c r="CE8699"/>
      <c r="CF8699"/>
      <c r="CG8699"/>
      <c r="CH8699"/>
      <c r="CI8699"/>
      <c r="CJ8699"/>
      <c r="CK8699"/>
      <c r="CL8699"/>
      <c r="CM8699"/>
      <c r="CN8699"/>
      <c r="CO8699"/>
      <c r="CP8699"/>
      <c r="CQ8699"/>
      <c r="CR8699"/>
      <c r="CS8699"/>
      <c r="CT8699"/>
      <c r="CU8699"/>
      <c r="CV8699"/>
    </row>
    <row r="8700" spans="10:100" x14ac:dyDescent="0.25">
      <c r="J8700"/>
      <c r="K8700"/>
      <c r="L8700"/>
      <c r="M8700"/>
      <c r="N8700"/>
      <c r="O8700"/>
      <c r="P8700"/>
      <c r="Q8700"/>
      <c r="R8700"/>
      <c r="S8700"/>
      <c r="T8700"/>
      <c r="U8700"/>
      <c r="V8700"/>
      <c r="W8700"/>
      <c r="X8700"/>
      <c r="Y8700"/>
      <c r="Z8700"/>
      <c r="AA8700"/>
      <c r="AB8700"/>
      <c r="AC8700"/>
      <c r="AD8700"/>
      <c r="AE8700"/>
      <c r="AF8700"/>
      <c r="AG8700"/>
      <c r="AH8700"/>
      <c r="AI8700"/>
      <c r="AJ8700"/>
      <c r="AK8700"/>
      <c r="AL8700"/>
      <c r="AM8700"/>
      <c r="AN8700"/>
      <c r="AO8700"/>
      <c r="AP8700"/>
      <c r="AQ8700"/>
      <c r="AR8700"/>
      <c r="AS8700"/>
      <c r="AT8700"/>
      <c r="AU8700"/>
      <c r="AV8700"/>
      <c r="AW8700"/>
      <c r="AX8700"/>
      <c r="AY8700"/>
      <c r="AZ8700"/>
      <c r="BA8700"/>
      <c r="BB8700"/>
      <c r="BC8700"/>
      <c r="BD8700"/>
      <c r="BE8700"/>
      <c r="BF8700"/>
      <c r="BG8700"/>
      <c r="BH8700"/>
      <c r="BI8700"/>
      <c r="BJ8700"/>
      <c r="BK8700"/>
      <c r="BL8700"/>
      <c r="BM8700"/>
      <c r="BN8700"/>
      <c r="BO8700"/>
      <c r="BP8700"/>
      <c r="BQ8700"/>
      <c r="BR8700"/>
      <c r="BS8700"/>
      <c r="BT8700"/>
      <c r="BU8700"/>
      <c r="BV8700"/>
      <c r="BW8700"/>
      <c r="BX8700"/>
      <c r="BY8700"/>
      <c r="BZ8700"/>
      <c r="CA8700"/>
      <c r="CB8700"/>
      <c r="CC8700"/>
      <c r="CD8700"/>
      <c r="CE8700"/>
      <c r="CF8700"/>
      <c r="CG8700"/>
      <c r="CH8700"/>
      <c r="CI8700"/>
      <c r="CJ8700"/>
      <c r="CK8700"/>
      <c r="CL8700"/>
      <c r="CM8700"/>
      <c r="CN8700"/>
      <c r="CO8700"/>
      <c r="CP8700"/>
      <c r="CQ8700"/>
      <c r="CR8700"/>
      <c r="CS8700"/>
      <c r="CT8700"/>
      <c r="CU8700"/>
      <c r="CV8700"/>
    </row>
    <row r="8701" spans="10:100" x14ac:dyDescent="0.25">
      <c r="J8701"/>
      <c r="K8701"/>
      <c r="L8701"/>
      <c r="M8701"/>
      <c r="N8701"/>
      <c r="O8701"/>
      <c r="P8701"/>
      <c r="Q8701"/>
      <c r="R8701"/>
      <c r="S8701"/>
      <c r="T8701"/>
      <c r="U8701"/>
      <c r="V8701"/>
      <c r="W8701"/>
      <c r="X8701"/>
      <c r="Y8701"/>
      <c r="Z8701"/>
      <c r="AA8701"/>
      <c r="AB8701"/>
      <c r="AC8701"/>
      <c r="AD8701"/>
      <c r="AE8701"/>
      <c r="AF8701"/>
      <c r="AG8701"/>
      <c r="AH8701"/>
      <c r="AI8701"/>
      <c r="AJ8701"/>
      <c r="AK8701"/>
      <c r="AL8701"/>
      <c r="AM8701"/>
      <c r="AN8701"/>
      <c r="AO8701"/>
      <c r="AP8701"/>
      <c r="AQ8701"/>
      <c r="AR8701"/>
      <c r="AS8701"/>
      <c r="AT8701"/>
      <c r="AU8701"/>
      <c r="AV8701"/>
      <c r="AW8701"/>
      <c r="AX8701"/>
      <c r="AY8701"/>
      <c r="AZ8701"/>
      <c r="BA8701"/>
      <c r="BB8701"/>
      <c r="BC8701"/>
      <c r="BD8701"/>
      <c r="BE8701"/>
      <c r="BF8701"/>
      <c r="BG8701"/>
      <c r="BH8701"/>
      <c r="BI8701"/>
      <c r="BJ8701"/>
      <c r="BK8701"/>
      <c r="BL8701"/>
      <c r="BM8701"/>
      <c r="BN8701"/>
      <c r="BO8701"/>
      <c r="BP8701"/>
      <c r="BQ8701"/>
      <c r="BR8701"/>
      <c r="BS8701"/>
      <c r="BT8701"/>
      <c r="BU8701"/>
      <c r="BV8701"/>
      <c r="BW8701"/>
      <c r="BX8701"/>
      <c r="BY8701"/>
      <c r="BZ8701"/>
      <c r="CA8701"/>
      <c r="CB8701"/>
      <c r="CC8701"/>
      <c r="CD8701"/>
      <c r="CE8701"/>
      <c r="CF8701"/>
      <c r="CG8701"/>
      <c r="CH8701"/>
      <c r="CI8701"/>
      <c r="CJ8701"/>
      <c r="CK8701"/>
      <c r="CL8701"/>
      <c r="CM8701"/>
      <c r="CN8701"/>
      <c r="CO8701"/>
      <c r="CP8701"/>
      <c r="CQ8701"/>
      <c r="CR8701"/>
      <c r="CS8701"/>
      <c r="CT8701"/>
      <c r="CU8701"/>
      <c r="CV8701"/>
    </row>
    <row r="8702" spans="10:100" x14ac:dyDescent="0.25">
      <c r="J8702"/>
      <c r="K8702"/>
      <c r="L8702"/>
      <c r="M8702"/>
      <c r="N8702"/>
      <c r="O8702"/>
      <c r="P8702"/>
      <c r="Q8702"/>
      <c r="R8702"/>
      <c r="S8702"/>
      <c r="T8702"/>
      <c r="U8702"/>
      <c r="V8702"/>
      <c r="W8702"/>
      <c r="X8702"/>
      <c r="Y8702"/>
      <c r="Z8702"/>
      <c r="AA8702"/>
      <c r="AB8702"/>
      <c r="AC8702"/>
      <c r="AD8702"/>
      <c r="AE8702"/>
      <c r="AF8702"/>
      <c r="AG8702"/>
      <c r="AH8702"/>
      <c r="AI8702"/>
      <c r="AJ8702"/>
      <c r="AK8702"/>
      <c r="AL8702"/>
      <c r="AM8702"/>
      <c r="AN8702"/>
      <c r="AO8702"/>
      <c r="AP8702"/>
      <c r="AQ8702"/>
      <c r="AR8702"/>
      <c r="AS8702"/>
      <c r="AT8702"/>
      <c r="AU8702"/>
      <c r="AV8702"/>
      <c r="AW8702"/>
      <c r="AX8702"/>
      <c r="AY8702"/>
      <c r="AZ8702"/>
      <c r="BA8702"/>
      <c r="BB8702"/>
      <c r="BC8702"/>
      <c r="BD8702"/>
      <c r="BE8702"/>
      <c r="BF8702"/>
      <c r="BG8702"/>
      <c r="BH8702"/>
      <c r="BI8702"/>
      <c r="BJ8702"/>
      <c r="BK8702"/>
      <c r="BL8702"/>
      <c r="BM8702"/>
      <c r="BN8702"/>
      <c r="BO8702"/>
      <c r="BP8702"/>
      <c r="BQ8702"/>
      <c r="BR8702"/>
      <c r="BS8702"/>
      <c r="BT8702"/>
      <c r="BU8702"/>
      <c r="BV8702"/>
      <c r="BW8702"/>
      <c r="BX8702"/>
      <c r="BY8702"/>
      <c r="BZ8702"/>
      <c r="CA8702"/>
      <c r="CB8702"/>
      <c r="CC8702"/>
      <c r="CD8702"/>
      <c r="CE8702"/>
      <c r="CF8702"/>
      <c r="CG8702"/>
      <c r="CH8702"/>
      <c r="CI8702"/>
      <c r="CJ8702"/>
      <c r="CK8702"/>
      <c r="CL8702"/>
      <c r="CM8702"/>
      <c r="CN8702"/>
      <c r="CO8702"/>
      <c r="CP8702"/>
      <c r="CQ8702"/>
      <c r="CR8702"/>
      <c r="CS8702"/>
      <c r="CT8702"/>
      <c r="CU8702"/>
      <c r="CV8702"/>
    </row>
    <row r="8703" spans="10:100" x14ac:dyDescent="0.25">
      <c r="J8703"/>
      <c r="K8703"/>
      <c r="L8703"/>
      <c r="M8703"/>
      <c r="N8703"/>
      <c r="O8703"/>
      <c r="P8703"/>
      <c r="Q8703"/>
      <c r="R8703"/>
      <c r="S8703"/>
      <c r="T8703"/>
      <c r="U8703"/>
      <c r="V8703"/>
      <c r="W8703"/>
      <c r="X8703"/>
      <c r="Y8703"/>
      <c r="Z8703"/>
      <c r="AA8703"/>
      <c r="AB8703"/>
      <c r="AC8703"/>
      <c r="AD8703"/>
      <c r="AE8703"/>
      <c r="AF8703"/>
      <c r="AG8703"/>
      <c r="AH8703"/>
      <c r="AI8703"/>
      <c r="AJ8703"/>
      <c r="AK8703"/>
      <c r="AL8703"/>
      <c r="AM8703"/>
      <c r="AN8703"/>
      <c r="AO8703"/>
      <c r="AP8703"/>
      <c r="AQ8703"/>
      <c r="AR8703"/>
      <c r="AS8703"/>
      <c r="AT8703"/>
      <c r="AU8703"/>
      <c r="AV8703"/>
      <c r="AW8703"/>
      <c r="AX8703"/>
      <c r="AY8703"/>
      <c r="AZ8703"/>
      <c r="BA8703"/>
      <c r="BB8703"/>
      <c r="BC8703"/>
      <c r="BD8703"/>
      <c r="BE8703"/>
      <c r="BF8703"/>
      <c r="BG8703"/>
      <c r="BH8703"/>
      <c r="BI8703"/>
      <c r="BJ8703"/>
      <c r="BK8703"/>
      <c r="BL8703"/>
      <c r="BM8703"/>
      <c r="BN8703"/>
      <c r="BO8703"/>
      <c r="BP8703"/>
      <c r="BQ8703"/>
      <c r="BR8703"/>
      <c r="BS8703"/>
      <c r="BT8703"/>
      <c r="BU8703"/>
      <c r="BV8703"/>
      <c r="BW8703"/>
      <c r="BX8703"/>
      <c r="BY8703"/>
      <c r="BZ8703"/>
      <c r="CA8703"/>
      <c r="CB8703"/>
      <c r="CC8703"/>
      <c r="CD8703"/>
      <c r="CE8703"/>
      <c r="CF8703"/>
      <c r="CG8703"/>
      <c r="CH8703"/>
      <c r="CI8703"/>
      <c r="CJ8703"/>
      <c r="CK8703"/>
      <c r="CL8703"/>
      <c r="CM8703"/>
      <c r="CN8703"/>
      <c r="CO8703"/>
      <c r="CP8703"/>
      <c r="CQ8703"/>
      <c r="CR8703"/>
      <c r="CS8703"/>
      <c r="CT8703"/>
      <c r="CU8703"/>
      <c r="CV8703"/>
    </row>
    <row r="8704" spans="10:100" x14ac:dyDescent="0.25">
      <c r="J8704"/>
      <c r="K8704"/>
      <c r="L8704"/>
      <c r="M8704"/>
      <c r="N8704"/>
      <c r="O8704"/>
      <c r="P8704"/>
      <c r="Q8704"/>
      <c r="R8704"/>
      <c r="S8704"/>
      <c r="T8704"/>
      <c r="U8704"/>
      <c r="V8704"/>
      <c r="W8704"/>
      <c r="X8704"/>
      <c r="Y8704"/>
      <c r="Z8704"/>
      <c r="AA8704"/>
      <c r="AB8704"/>
      <c r="AC8704"/>
      <c r="AD8704"/>
      <c r="AE8704"/>
      <c r="AF8704"/>
      <c r="AG8704"/>
      <c r="AH8704"/>
      <c r="AI8704"/>
      <c r="AJ8704"/>
      <c r="AK8704"/>
      <c r="AL8704"/>
      <c r="AM8704"/>
      <c r="AN8704"/>
      <c r="AO8704"/>
      <c r="AP8704"/>
      <c r="AQ8704"/>
      <c r="AR8704"/>
      <c r="AS8704"/>
      <c r="AT8704"/>
      <c r="AU8704"/>
      <c r="AV8704"/>
      <c r="AW8704"/>
      <c r="AX8704"/>
      <c r="AY8704"/>
      <c r="AZ8704"/>
      <c r="BA8704"/>
      <c r="BB8704"/>
      <c r="BC8704"/>
      <c r="BD8704"/>
      <c r="BE8704"/>
      <c r="BF8704"/>
      <c r="BG8704"/>
      <c r="BH8704"/>
      <c r="BI8704"/>
      <c r="BJ8704"/>
      <c r="BK8704"/>
      <c r="BL8704"/>
      <c r="BM8704"/>
      <c r="BN8704"/>
      <c r="BO8704"/>
      <c r="BP8704"/>
      <c r="BQ8704"/>
      <c r="BR8704"/>
      <c r="BS8704"/>
      <c r="BT8704"/>
      <c r="BU8704"/>
      <c r="BV8704"/>
      <c r="BW8704"/>
      <c r="BX8704"/>
      <c r="BY8704"/>
      <c r="BZ8704"/>
      <c r="CA8704"/>
      <c r="CB8704"/>
      <c r="CC8704"/>
      <c r="CD8704"/>
      <c r="CE8704"/>
      <c r="CF8704"/>
      <c r="CG8704"/>
      <c r="CH8704"/>
      <c r="CI8704"/>
      <c r="CJ8704"/>
      <c r="CK8704"/>
      <c r="CL8704"/>
      <c r="CM8704"/>
      <c r="CN8704"/>
      <c r="CO8704"/>
      <c r="CP8704"/>
      <c r="CQ8704"/>
      <c r="CR8704"/>
      <c r="CS8704"/>
      <c r="CT8704"/>
      <c r="CU8704"/>
      <c r="CV8704"/>
    </row>
    <row r="8705" spans="10:100" x14ac:dyDescent="0.25">
      <c r="J8705"/>
      <c r="K8705"/>
      <c r="L8705"/>
      <c r="M8705"/>
      <c r="N8705"/>
      <c r="O8705"/>
      <c r="P8705"/>
      <c r="Q8705"/>
      <c r="R8705"/>
      <c r="S8705"/>
      <c r="T8705"/>
      <c r="U8705"/>
      <c r="V8705"/>
      <c r="W8705"/>
      <c r="X8705"/>
      <c r="Y8705"/>
      <c r="Z8705"/>
      <c r="AA8705"/>
      <c r="AB8705"/>
      <c r="AC8705"/>
      <c r="AD8705"/>
      <c r="AE8705"/>
      <c r="AF8705"/>
      <c r="AG8705"/>
      <c r="AH8705"/>
      <c r="AI8705"/>
      <c r="AJ8705"/>
      <c r="AK8705"/>
      <c r="AL8705"/>
      <c r="AM8705"/>
      <c r="AN8705"/>
      <c r="AO8705"/>
      <c r="AP8705"/>
      <c r="AQ8705"/>
      <c r="AR8705"/>
      <c r="AS8705"/>
      <c r="AT8705"/>
      <c r="AU8705"/>
      <c r="AV8705"/>
      <c r="AW8705"/>
      <c r="AX8705"/>
      <c r="AY8705"/>
      <c r="AZ8705"/>
      <c r="BA8705"/>
      <c r="BB8705"/>
      <c r="BC8705"/>
      <c r="BD8705"/>
      <c r="BE8705"/>
      <c r="BF8705"/>
      <c r="BG8705"/>
      <c r="BH8705"/>
      <c r="BI8705"/>
      <c r="BJ8705"/>
      <c r="BK8705"/>
      <c r="BL8705"/>
      <c r="BM8705"/>
      <c r="BN8705"/>
      <c r="BO8705"/>
      <c r="BP8705"/>
      <c r="BQ8705"/>
      <c r="BR8705"/>
      <c r="BS8705"/>
      <c r="BT8705"/>
      <c r="BU8705"/>
      <c r="BV8705"/>
      <c r="BW8705"/>
      <c r="BX8705"/>
      <c r="BY8705"/>
      <c r="BZ8705"/>
      <c r="CA8705"/>
      <c r="CB8705"/>
      <c r="CC8705"/>
      <c r="CD8705"/>
      <c r="CE8705"/>
      <c r="CF8705"/>
      <c r="CG8705"/>
      <c r="CH8705"/>
      <c r="CI8705"/>
      <c r="CJ8705"/>
      <c r="CK8705"/>
      <c r="CL8705"/>
      <c r="CM8705"/>
      <c r="CN8705"/>
      <c r="CO8705"/>
      <c r="CP8705"/>
      <c r="CQ8705"/>
      <c r="CR8705"/>
      <c r="CS8705"/>
      <c r="CT8705"/>
      <c r="CU8705"/>
      <c r="CV8705"/>
    </row>
    <row r="8706" spans="10:100" x14ac:dyDescent="0.25">
      <c r="J8706"/>
      <c r="K8706"/>
      <c r="L8706"/>
      <c r="M8706"/>
      <c r="N8706"/>
      <c r="O8706"/>
      <c r="P8706"/>
      <c r="Q8706"/>
      <c r="R8706"/>
      <c r="S8706"/>
      <c r="T8706"/>
      <c r="U8706"/>
      <c r="V8706"/>
      <c r="W8706"/>
      <c r="X8706"/>
      <c r="Y8706"/>
      <c r="Z8706"/>
      <c r="AA8706"/>
      <c r="AB8706"/>
      <c r="AC8706"/>
      <c r="AD8706"/>
      <c r="AE8706"/>
      <c r="AF8706"/>
      <c r="AG8706"/>
      <c r="AH8706"/>
      <c r="AI8706"/>
      <c r="AJ8706"/>
      <c r="AK8706"/>
      <c r="AL8706"/>
      <c r="AM8706"/>
      <c r="AN8706"/>
      <c r="AO8706"/>
      <c r="AP8706"/>
      <c r="AQ8706"/>
      <c r="AR8706"/>
      <c r="AS8706"/>
      <c r="AT8706"/>
      <c r="AU8706"/>
      <c r="AV8706"/>
      <c r="AW8706"/>
      <c r="AX8706"/>
      <c r="AY8706"/>
      <c r="AZ8706"/>
      <c r="BA8706"/>
      <c r="BB8706"/>
      <c r="BC8706"/>
      <c r="BD8706"/>
      <c r="BE8706"/>
      <c r="BF8706"/>
      <c r="BG8706"/>
      <c r="BH8706"/>
      <c r="BI8706"/>
      <c r="BJ8706"/>
      <c r="BK8706"/>
      <c r="BL8706"/>
      <c r="BM8706"/>
      <c r="BN8706"/>
      <c r="BO8706"/>
      <c r="BP8706"/>
      <c r="BQ8706"/>
      <c r="BR8706"/>
      <c r="BS8706"/>
      <c r="BT8706"/>
      <c r="BU8706"/>
      <c r="BV8706"/>
      <c r="BW8706"/>
      <c r="BX8706"/>
      <c r="BY8706"/>
      <c r="BZ8706"/>
      <c r="CA8706"/>
      <c r="CB8706"/>
      <c r="CC8706"/>
      <c r="CD8706"/>
      <c r="CE8706"/>
      <c r="CF8706"/>
      <c r="CG8706"/>
      <c r="CH8706"/>
      <c r="CI8706"/>
      <c r="CJ8706"/>
      <c r="CK8706"/>
      <c r="CL8706"/>
      <c r="CM8706"/>
      <c r="CN8706"/>
      <c r="CO8706"/>
      <c r="CP8706"/>
      <c r="CQ8706"/>
      <c r="CR8706"/>
      <c r="CS8706"/>
      <c r="CT8706"/>
      <c r="CU8706"/>
      <c r="CV8706"/>
    </row>
    <row r="8707" spans="10:100" x14ac:dyDescent="0.25">
      <c r="J8707"/>
      <c r="K8707"/>
      <c r="L8707"/>
      <c r="M8707"/>
      <c r="N8707"/>
      <c r="O8707"/>
      <c r="P8707"/>
      <c r="Q8707"/>
      <c r="R8707"/>
      <c r="S8707"/>
      <c r="T8707"/>
      <c r="U8707"/>
      <c r="V8707"/>
      <c r="W8707"/>
      <c r="X8707"/>
      <c r="Y8707"/>
      <c r="Z8707"/>
      <c r="AA8707"/>
      <c r="AB8707"/>
      <c r="AC8707"/>
      <c r="AD8707"/>
      <c r="AE8707"/>
      <c r="AF8707"/>
      <c r="AG8707"/>
      <c r="AH8707"/>
      <c r="AI8707"/>
      <c r="AJ8707"/>
      <c r="AK8707"/>
      <c r="AL8707"/>
      <c r="AM8707"/>
      <c r="AN8707"/>
      <c r="AO8707"/>
      <c r="AP8707"/>
      <c r="AQ8707"/>
      <c r="AR8707"/>
      <c r="AS8707"/>
      <c r="AT8707"/>
      <c r="AU8707"/>
      <c r="AV8707"/>
      <c r="AW8707"/>
      <c r="AX8707"/>
      <c r="AY8707"/>
      <c r="AZ8707"/>
      <c r="BA8707"/>
      <c r="BB8707"/>
      <c r="BC8707"/>
      <c r="BD8707"/>
      <c r="BE8707"/>
      <c r="BF8707"/>
      <c r="BG8707"/>
      <c r="BH8707"/>
      <c r="BI8707"/>
      <c r="BJ8707"/>
      <c r="BK8707"/>
      <c r="BL8707"/>
      <c r="BM8707"/>
      <c r="BN8707"/>
      <c r="BO8707"/>
      <c r="BP8707"/>
      <c r="BQ8707"/>
      <c r="BR8707"/>
      <c r="BS8707"/>
      <c r="BT8707"/>
      <c r="BU8707"/>
      <c r="BV8707"/>
      <c r="BW8707"/>
      <c r="BX8707"/>
      <c r="BY8707"/>
      <c r="BZ8707"/>
      <c r="CA8707"/>
      <c r="CB8707"/>
      <c r="CC8707"/>
      <c r="CD8707"/>
      <c r="CE8707"/>
      <c r="CF8707"/>
      <c r="CG8707"/>
      <c r="CH8707"/>
      <c r="CI8707"/>
      <c r="CJ8707"/>
      <c r="CK8707"/>
      <c r="CL8707"/>
      <c r="CM8707"/>
      <c r="CN8707"/>
      <c r="CO8707"/>
      <c r="CP8707"/>
      <c r="CQ8707"/>
      <c r="CR8707"/>
      <c r="CS8707"/>
      <c r="CT8707"/>
      <c r="CU8707"/>
      <c r="CV8707"/>
    </row>
    <row r="8708" spans="10:100" x14ac:dyDescent="0.25">
      <c r="J8708"/>
      <c r="K8708"/>
      <c r="L8708"/>
      <c r="M8708"/>
      <c r="N8708"/>
      <c r="O8708"/>
      <c r="P8708"/>
      <c r="Q8708"/>
      <c r="R8708"/>
      <c r="S8708"/>
      <c r="T8708"/>
      <c r="U8708"/>
      <c r="V8708"/>
      <c r="W8708"/>
      <c r="X8708"/>
      <c r="Y8708"/>
      <c r="Z8708"/>
      <c r="AA8708"/>
      <c r="AB8708"/>
      <c r="AC8708"/>
      <c r="AD8708"/>
      <c r="AE8708"/>
      <c r="AF8708"/>
      <c r="AG8708"/>
      <c r="AH8708"/>
      <c r="AI8708"/>
      <c r="AJ8708"/>
      <c r="AK8708"/>
      <c r="AL8708"/>
      <c r="AM8708"/>
      <c r="AN8708"/>
      <c r="AO8708"/>
      <c r="AP8708"/>
      <c r="AQ8708"/>
      <c r="AR8708"/>
      <c r="AS8708"/>
      <c r="AT8708"/>
      <c r="AU8708"/>
      <c r="AV8708"/>
      <c r="AW8708"/>
      <c r="AX8708"/>
      <c r="AY8708"/>
      <c r="AZ8708"/>
      <c r="BA8708"/>
      <c r="BB8708"/>
      <c r="BC8708"/>
      <c r="BD8708"/>
      <c r="BE8708"/>
      <c r="BF8708"/>
      <c r="BG8708"/>
      <c r="BH8708"/>
      <c r="BI8708"/>
      <c r="BJ8708"/>
      <c r="BK8708"/>
      <c r="BL8708"/>
      <c r="BM8708"/>
      <c r="BN8708"/>
      <c r="BO8708"/>
      <c r="BP8708"/>
      <c r="BQ8708"/>
      <c r="BR8708"/>
      <c r="BS8708"/>
      <c r="BT8708"/>
      <c r="BU8708"/>
      <c r="BV8708"/>
      <c r="BW8708"/>
      <c r="BX8708"/>
      <c r="BY8708"/>
      <c r="BZ8708"/>
      <c r="CA8708"/>
      <c r="CB8708"/>
      <c r="CC8708"/>
      <c r="CD8708"/>
      <c r="CE8708"/>
      <c r="CF8708"/>
      <c r="CG8708"/>
      <c r="CH8708"/>
      <c r="CI8708"/>
      <c r="CJ8708"/>
      <c r="CK8708"/>
      <c r="CL8708"/>
      <c r="CM8708"/>
      <c r="CN8708"/>
      <c r="CO8708"/>
      <c r="CP8708"/>
      <c r="CQ8708"/>
      <c r="CR8708"/>
      <c r="CS8708"/>
      <c r="CT8708"/>
      <c r="CU8708"/>
      <c r="CV8708"/>
    </row>
    <row r="8709" spans="10:100" x14ac:dyDescent="0.25">
      <c r="J8709"/>
      <c r="K8709"/>
      <c r="L8709"/>
      <c r="M8709"/>
      <c r="N8709"/>
      <c r="O8709"/>
      <c r="P8709"/>
      <c r="Q8709"/>
      <c r="R8709"/>
      <c r="S8709"/>
      <c r="T8709"/>
      <c r="U8709"/>
      <c r="V8709"/>
      <c r="W8709"/>
      <c r="X8709"/>
      <c r="Y8709"/>
      <c r="Z8709"/>
      <c r="AA8709"/>
      <c r="AB8709"/>
      <c r="AC8709"/>
      <c r="AD8709"/>
      <c r="AE8709"/>
      <c r="AF8709"/>
      <c r="AG8709"/>
      <c r="AH8709"/>
      <c r="AI8709"/>
      <c r="AJ8709"/>
      <c r="AK8709"/>
      <c r="AL8709"/>
      <c r="AM8709"/>
      <c r="AN8709"/>
      <c r="AO8709"/>
      <c r="AP8709"/>
      <c r="AQ8709"/>
      <c r="AR8709"/>
      <c r="AS8709"/>
      <c r="AT8709"/>
      <c r="AU8709"/>
      <c r="AV8709"/>
      <c r="AW8709"/>
      <c r="AX8709"/>
      <c r="AY8709"/>
      <c r="AZ8709"/>
      <c r="BA8709"/>
      <c r="BB8709"/>
      <c r="BC8709"/>
      <c r="BD8709"/>
      <c r="BE8709"/>
      <c r="BF8709"/>
      <c r="BG8709"/>
      <c r="BH8709"/>
      <c r="BI8709"/>
      <c r="BJ8709"/>
      <c r="BK8709"/>
      <c r="BL8709"/>
      <c r="BM8709"/>
      <c r="BN8709"/>
      <c r="BO8709"/>
      <c r="BP8709"/>
      <c r="BQ8709"/>
      <c r="BR8709"/>
      <c r="BS8709"/>
      <c r="BT8709"/>
      <c r="BU8709"/>
      <c r="BV8709"/>
      <c r="BW8709"/>
      <c r="BX8709"/>
      <c r="BY8709"/>
      <c r="BZ8709"/>
      <c r="CA8709"/>
      <c r="CB8709"/>
      <c r="CC8709"/>
      <c r="CD8709"/>
      <c r="CE8709"/>
      <c r="CF8709"/>
      <c r="CG8709"/>
      <c r="CH8709"/>
      <c r="CI8709"/>
      <c r="CJ8709"/>
      <c r="CK8709"/>
      <c r="CL8709"/>
      <c r="CM8709"/>
      <c r="CN8709"/>
      <c r="CO8709"/>
      <c r="CP8709"/>
      <c r="CQ8709"/>
      <c r="CR8709"/>
      <c r="CS8709"/>
      <c r="CT8709"/>
      <c r="CU8709"/>
      <c r="CV8709"/>
    </row>
    <row r="8710" spans="10:100" x14ac:dyDescent="0.25">
      <c r="J8710"/>
      <c r="K8710"/>
      <c r="L8710"/>
      <c r="M8710"/>
      <c r="N8710"/>
      <c r="O8710"/>
      <c r="P8710"/>
      <c r="Q8710"/>
      <c r="R8710"/>
      <c r="S8710"/>
      <c r="T8710"/>
      <c r="U8710"/>
      <c r="V8710"/>
      <c r="W8710"/>
      <c r="X8710"/>
      <c r="Y8710"/>
      <c r="Z8710"/>
      <c r="AA8710"/>
      <c r="AB8710"/>
      <c r="AC8710"/>
      <c r="AD8710"/>
      <c r="AE8710"/>
      <c r="AF8710"/>
      <c r="AG8710"/>
      <c r="AH8710"/>
      <c r="AI8710"/>
      <c r="AJ8710"/>
      <c r="AK8710"/>
      <c r="AL8710"/>
      <c r="AM8710"/>
      <c r="AN8710"/>
      <c r="AO8710"/>
      <c r="AP8710"/>
      <c r="AQ8710"/>
      <c r="AR8710"/>
      <c r="AS8710"/>
      <c r="AT8710"/>
      <c r="AU8710"/>
      <c r="AV8710"/>
      <c r="AW8710"/>
      <c r="AX8710"/>
      <c r="AY8710"/>
      <c r="AZ8710"/>
      <c r="BA8710"/>
      <c r="BB8710"/>
      <c r="BC8710"/>
      <c r="BD8710"/>
      <c r="BE8710"/>
      <c r="BF8710"/>
      <c r="BG8710"/>
      <c r="BH8710"/>
      <c r="BI8710"/>
      <c r="BJ8710"/>
      <c r="BK8710"/>
      <c r="BL8710"/>
      <c r="BM8710"/>
      <c r="BN8710"/>
      <c r="BO8710"/>
      <c r="BP8710"/>
      <c r="BQ8710"/>
      <c r="BR8710"/>
      <c r="BS8710"/>
      <c r="BT8710"/>
      <c r="BU8710"/>
      <c r="BV8710"/>
      <c r="BW8710"/>
      <c r="BX8710"/>
      <c r="BY8710"/>
      <c r="BZ8710"/>
      <c r="CA8710"/>
      <c r="CB8710"/>
      <c r="CC8710"/>
      <c r="CD8710"/>
      <c r="CE8710"/>
      <c r="CF8710"/>
      <c r="CG8710"/>
      <c r="CH8710"/>
      <c r="CI8710"/>
      <c r="CJ8710"/>
      <c r="CK8710"/>
      <c r="CL8710"/>
      <c r="CM8710"/>
      <c r="CN8710"/>
      <c r="CO8710"/>
      <c r="CP8710"/>
      <c r="CQ8710"/>
      <c r="CR8710"/>
      <c r="CS8710"/>
      <c r="CT8710"/>
      <c r="CU8710"/>
      <c r="CV8710"/>
    </row>
    <row r="8711" spans="10:100" x14ac:dyDescent="0.25">
      <c r="J8711"/>
      <c r="K8711"/>
      <c r="L8711"/>
      <c r="M8711"/>
      <c r="N8711"/>
      <c r="O8711"/>
      <c r="P8711"/>
      <c r="Q8711"/>
      <c r="R8711"/>
      <c r="S8711"/>
      <c r="T8711"/>
      <c r="U8711"/>
      <c r="V8711"/>
      <c r="W8711"/>
      <c r="X8711"/>
      <c r="Y8711"/>
      <c r="Z8711"/>
      <c r="AA8711"/>
      <c r="AB8711"/>
      <c r="AC8711"/>
      <c r="AD8711"/>
      <c r="AE8711"/>
      <c r="AF8711"/>
      <c r="AG8711"/>
      <c r="AH8711"/>
      <c r="AI8711"/>
      <c r="AJ8711"/>
      <c r="AK8711"/>
      <c r="AL8711"/>
      <c r="AM8711"/>
      <c r="AN8711"/>
      <c r="AO8711"/>
      <c r="AP8711"/>
      <c r="AQ8711"/>
      <c r="AR8711"/>
      <c r="AS8711"/>
      <c r="AT8711"/>
      <c r="AU8711"/>
      <c r="AV8711"/>
      <c r="AW8711"/>
      <c r="AX8711"/>
      <c r="AY8711"/>
      <c r="AZ8711"/>
      <c r="BA8711"/>
      <c r="BB8711"/>
      <c r="BC8711"/>
      <c r="BD8711"/>
      <c r="BE8711"/>
      <c r="BF8711"/>
      <c r="BG8711"/>
      <c r="BH8711"/>
      <c r="BI8711"/>
      <c r="BJ8711"/>
      <c r="BK8711"/>
      <c r="BL8711"/>
      <c r="BM8711"/>
      <c r="BN8711"/>
      <c r="BO8711"/>
      <c r="BP8711"/>
      <c r="BQ8711"/>
      <c r="BR8711"/>
      <c r="BS8711"/>
      <c r="BT8711"/>
      <c r="BU8711"/>
      <c r="BV8711"/>
      <c r="BW8711"/>
      <c r="BX8711"/>
      <c r="BY8711"/>
      <c r="BZ8711"/>
      <c r="CA8711"/>
      <c r="CB8711"/>
      <c r="CC8711"/>
      <c r="CD8711"/>
      <c r="CE8711"/>
      <c r="CF8711"/>
      <c r="CG8711"/>
      <c r="CH8711"/>
      <c r="CI8711"/>
      <c r="CJ8711"/>
      <c r="CK8711"/>
      <c r="CL8711"/>
      <c r="CM8711"/>
      <c r="CN8711"/>
      <c r="CO8711"/>
      <c r="CP8711"/>
      <c r="CQ8711"/>
      <c r="CR8711"/>
      <c r="CS8711"/>
      <c r="CT8711"/>
      <c r="CU8711"/>
      <c r="CV8711"/>
    </row>
    <row r="8712" spans="10:100" x14ac:dyDescent="0.25">
      <c r="J8712"/>
      <c r="K8712"/>
      <c r="L8712"/>
      <c r="M8712"/>
      <c r="N8712"/>
      <c r="O8712"/>
      <c r="P8712"/>
      <c r="Q8712"/>
      <c r="R8712"/>
      <c r="S8712"/>
      <c r="T8712"/>
      <c r="U8712"/>
      <c r="V8712"/>
      <c r="W8712"/>
      <c r="X8712"/>
      <c r="Y8712"/>
      <c r="Z8712"/>
      <c r="AA8712"/>
      <c r="AB8712"/>
      <c r="AC8712"/>
      <c r="AD8712"/>
      <c r="AE8712"/>
      <c r="AF8712"/>
      <c r="AG8712"/>
      <c r="AH8712"/>
      <c r="AI8712"/>
      <c r="AJ8712"/>
      <c r="AK8712"/>
      <c r="AL8712"/>
      <c r="AM8712"/>
      <c r="AN8712"/>
      <c r="AO8712"/>
      <c r="AP8712"/>
      <c r="AQ8712"/>
      <c r="AR8712"/>
      <c r="AS8712"/>
      <c r="AT8712"/>
      <c r="AU8712"/>
      <c r="AV8712"/>
      <c r="AW8712"/>
      <c r="AX8712"/>
      <c r="AY8712"/>
      <c r="AZ8712"/>
      <c r="BA8712"/>
      <c r="BB8712"/>
      <c r="BC8712"/>
      <c r="BD8712"/>
      <c r="BE8712"/>
      <c r="BF8712"/>
      <c r="BG8712"/>
      <c r="BH8712"/>
      <c r="BI8712"/>
      <c r="BJ8712"/>
      <c r="BK8712"/>
      <c r="BL8712"/>
      <c r="BM8712"/>
      <c r="BN8712"/>
      <c r="BO8712"/>
      <c r="BP8712"/>
      <c r="BQ8712"/>
      <c r="BR8712"/>
      <c r="BS8712"/>
      <c r="BT8712"/>
      <c r="BU8712"/>
      <c r="BV8712"/>
      <c r="BW8712"/>
      <c r="BX8712"/>
      <c r="BY8712"/>
      <c r="BZ8712"/>
      <c r="CA8712"/>
      <c r="CB8712"/>
      <c r="CC8712"/>
      <c r="CD8712"/>
      <c r="CE8712"/>
      <c r="CF8712"/>
      <c r="CG8712"/>
      <c r="CH8712"/>
      <c r="CI8712"/>
      <c r="CJ8712"/>
      <c r="CK8712"/>
      <c r="CL8712"/>
      <c r="CM8712"/>
      <c r="CN8712"/>
      <c r="CO8712"/>
      <c r="CP8712"/>
      <c r="CQ8712"/>
      <c r="CR8712"/>
      <c r="CS8712"/>
      <c r="CT8712"/>
      <c r="CU8712"/>
      <c r="CV8712"/>
    </row>
    <row r="8713" spans="10:100" x14ac:dyDescent="0.25">
      <c r="J8713"/>
      <c r="K8713"/>
      <c r="L8713"/>
      <c r="M8713"/>
      <c r="N8713"/>
      <c r="O8713"/>
      <c r="P8713"/>
      <c r="Q8713"/>
      <c r="R8713"/>
      <c r="S8713"/>
      <c r="T8713"/>
      <c r="U8713"/>
      <c r="V8713"/>
      <c r="W8713"/>
      <c r="X8713"/>
      <c r="Y8713"/>
      <c r="Z8713"/>
      <c r="AA8713"/>
      <c r="AB8713"/>
      <c r="AC8713"/>
      <c r="AD8713"/>
      <c r="AE8713"/>
      <c r="AF8713"/>
      <c r="AG8713"/>
      <c r="AH8713"/>
      <c r="AI8713"/>
      <c r="AJ8713"/>
      <c r="AK8713"/>
      <c r="AL8713"/>
      <c r="AM8713"/>
      <c r="AN8713"/>
      <c r="AO8713"/>
      <c r="AP8713"/>
      <c r="AQ8713"/>
      <c r="AR8713"/>
      <c r="AS8713"/>
      <c r="AT8713"/>
      <c r="AU8713"/>
      <c r="AV8713"/>
      <c r="AW8713"/>
      <c r="AX8713"/>
      <c r="AY8713"/>
      <c r="AZ8713"/>
      <c r="BA8713"/>
      <c r="BB8713"/>
      <c r="BC8713"/>
      <c r="BD8713"/>
      <c r="BE8713"/>
      <c r="BF8713"/>
      <c r="BG8713"/>
      <c r="BH8713"/>
      <c r="BI8713"/>
      <c r="BJ8713"/>
      <c r="BK8713"/>
      <c r="BL8713"/>
      <c r="BM8713"/>
      <c r="BN8713"/>
      <c r="BO8713"/>
      <c r="BP8713"/>
      <c r="BQ8713"/>
      <c r="BR8713"/>
      <c r="BS8713"/>
      <c r="BT8713"/>
      <c r="BU8713"/>
      <c r="BV8713"/>
      <c r="BW8713"/>
      <c r="BX8713"/>
      <c r="BY8713"/>
      <c r="BZ8713"/>
      <c r="CA8713"/>
      <c r="CB8713"/>
      <c r="CC8713"/>
      <c r="CD8713"/>
      <c r="CE8713"/>
      <c r="CF8713"/>
      <c r="CG8713"/>
      <c r="CH8713"/>
      <c r="CI8713"/>
      <c r="CJ8713"/>
      <c r="CK8713"/>
      <c r="CL8713"/>
      <c r="CM8713"/>
      <c r="CN8713"/>
      <c r="CO8713"/>
      <c r="CP8713"/>
      <c r="CQ8713"/>
      <c r="CR8713"/>
      <c r="CS8713"/>
      <c r="CT8713"/>
      <c r="CU8713"/>
      <c r="CV8713"/>
    </row>
    <row r="8714" spans="10:100" x14ac:dyDescent="0.25">
      <c r="J8714"/>
      <c r="K8714"/>
      <c r="L8714"/>
      <c r="M8714"/>
      <c r="N8714"/>
      <c r="O8714"/>
      <c r="P8714"/>
      <c r="Q8714"/>
      <c r="R8714"/>
      <c r="S8714"/>
      <c r="T8714"/>
      <c r="U8714"/>
      <c r="V8714"/>
      <c r="W8714"/>
      <c r="X8714"/>
      <c r="Y8714"/>
      <c r="Z8714"/>
      <c r="AA8714"/>
      <c r="AB8714"/>
      <c r="AC8714"/>
      <c r="AD8714"/>
      <c r="AE8714"/>
      <c r="AF8714"/>
      <c r="AG8714"/>
      <c r="AH8714"/>
      <c r="AI8714"/>
      <c r="AJ8714"/>
      <c r="AK8714"/>
      <c r="AL8714"/>
      <c r="AM8714"/>
      <c r="AN8714"/>
      <c r="AO8714"/>
      <c r="AP8714"/>
      <c r="AQ8714"/>
      <c r="AR8714"/>
      <c r="AS8714"/>
      <c r="AT8714"/>
      <c r="AU8714"/>
      <c r="AV8714"/>
      <c r="AW8714"/>
      <c r="AX8714"/>
      <c r="AY8714"/>
      <c r="AZ8714"/>
      <c r="BA8714"/>
      <c r="BB8714"/>
      <c r="BC8714"/>
      <c r="BD8714"/>
      <c r="BE8714"/>
      <c r="BF8714"/>
      <c r="BG8714"/>
      <c r="BH8714"/>
      <c r="BI8714"/>
      <c r="BJ8714"/>
      <c r="BK8714"/>
      <c r="BL8714"/>
      <c r="BM8714"/>
      <c r="BN8714"/>
      <c r="BO8714"/>
      <c r="BP8714"/>
      <c r="BQ8714"/>
      <c r="BR8714"/>
      <c r="BS8714"/>
      <c r="BT8714"/>
      <c r="BU8714"/>
      <c r="BV8714"/>
      <c r="BW8714"/>
      <c r="BX8714"/>
      <c r="BY8714"/>
      <c r="BZ8714"/>
      <c r="CA8714"/>
      <c r="CB8714"/>
      <c r="CC8714"/>
      <c r="CD8714"/>
      <c r="CE8714"/>
      <c r="CF8714"/>
      <c r="CG8714"/>
      <c r="CH8714"/>
      <c r="CI8714"/>
      <c r="CJ8714"/>
      <c r="CK8714"/>
      <c r="CL8714"/>
      <c r="CM8714"/>
      <c r="CN8714"/>
      <c r="CO8714"/>
      <c r="CP8714"/>
      <c r="CQ8714"/>
      <c r="CR8714"/>
      <c r="CS8714"/>
      <c r="CT8714"/>
      <c r="CU8714"/>
      <c r="CV8714"/>
    </row>
    <row r="8715" spans="10:100" x14ac:dyDescent="0.25">
      <c r="J8715"/>
      <c r="K8715"/>
      <c r="L8715"/>
      <c r="M8715"/>
      <c r="N8715"/>
      <c r="O8715"/>
      <c r="P8715"/>
      <c r="Q8715"/>
      <c r="R8715"/>
      <c r="S8715"/>
      <c r="T8715"/>
      <c r="U8715"/>
      <c r="V8715"/>
      <c r="W8715"/>
      <c r="X8715"/>
      <c r="Y8715"/>
      <c r="Z8715"/>
      <c r="AA8715"/>
      <c r="AB8715"/>
      <c r="AC8715"/>
      <c r="AD8715"/>
      <c r="AE8715"/>
      <c r="AF8715"/>
      <c r="AG8715"/>
      <c r="AH8715"/>
      <c r="AI8715"/>
      <c r="AJ8715"/>
      <c r="AK8715"/>
      <c r="AL8715"/>
      <c r="AM8715"/>
      <c r="AN8715"/>
      <c r="AO8715"/>
      <c r="AP8715"/>
      <c r="AQ8715"/>
      <c r="AR8715"/>
      <c r="AS8715"/>
      <c r="AT8715"/>
      <c r="AU8715"/>
      <c r="AV8715"/>
      <c r="AW8715"/>
      <c r="AX8715"/>
      <c r="AY8715"/>
      <c r="AZ8715"/>
      <c r="BA8715"/>
      <c r="BB8715"/>
      <c r="BC8715"/>
      <c r="BD8715"/>
      <c r="BE8715"/>
      <c r="BF8715"/>
      <c r="BG8715"/>
      <c r="BH8715"/>
      <c r="BI8715"/>
      <c r="BJ8715"/>
      <c r="BK8715"/>
      <c r="BL8715"/>
      <c r="BM8715"/>
      <c r="BN8715"/>
      <c r="BO8715"/>
      <c r="BP8715"/>
      <c r="BQ8715"/>
      <c r="BR8715"/>
      <c r="BS8715"/>
      <c r="BT8715"/>
      <c r="BU8715"/>
      <c r="BV8715"/>
      <c r="BW8715"/>
      <c r="BX8715"/>
      <c r="BY8715"/>
      <c r="BZ8715"/>
      <c r="CA8715"/>
      <c r="CB8715"/>
      <c r="CC8715"/>
      <c r="CD8715"/>
      <c r="CE8715"/>
      <c r="CF8715"/>
      <c r="CG8715"/>
      <c r="CH8715"/>
      <c r="CI8715"/>
      <c r="CJ8715"/>
      <c r="CK8715"/>
      <c r="CL8715"/>
      <c r="CM8715"/>
      <c r="CN8715"/>
      <c r="CO8715"/>
      <c r="CP8715"/>
      <c r="CQ8715"/>
      <c r="CR8715"/>
      <c r="CS8715"/>
      <c r="CT8715"/>
      <c r="CU8715"/>
      <c r="CV8715"/>
    </row>
    <row r="8716" spans="10:100" x14ac:dyDescent="0.25">
      <c r="J8716"/>
      <c r="K8716"/>
      <c r="L8716"/>
      <c r="M8716"/>
      <c r="N8716"/>
      <c r="O8716"/>
      <c r="P8716"/>
      <c r="Q8716"/>
      <c r="R8716"/>
      <c r="S8716"/>
      <c r="T8716"/>
      <c r="U8716"/>
      <c r="V8716"/>
      <c r="W8716"/>
      <c r="X8716"/>
      <c r="Y8716"/>
      <c r="Z8716"/>
      <c r="AA8716"/>
      <c r="AB8716"/>
      <c r="AC8716"/>
      <c r="AD8716"/>
      <c r="AE8716"/>
      <c r="AF8716"/>
      <c r="AG8716"/>
      <c r="AH8716"/>
      <c r="AI8716"/>
      <c r="AJ8716"/>
      <c r="AK8716"/>
      <c r="AL8716"/>
      <c r="AM8716"/>
      <c r="AN8716"/>
      <c r="AO8716"/>
      <c r="AP8716"/>
      <c r="AQ8716"/>
      <c r="AR8716"/>
      <c r="AS8716"/>
      <c r="AT8716"/>
      <c r="AU8716"/>
      <c r="AV8716"/>
      <c r="AW8716"/>
      <c r="AX8716"/>
      <c r="AY8716"/>
      <c r="AZ8716"/>
      <c r="BA8716"/>
      <c r="BB8716"/>
      <c r="BC8716"/>
      <c r="BD8716"/>
      <c r="BE8716"/>
      <c r="BF8716"/>
      <c r="BG8716"/>
      <c r="BH8716"/>
      <c r="BI8716"/>
      <c r="BJ8716"/>
      <c r="BK8716"/>
      <c r="BL8716"/>
      <c r="BM8716"/>
      <c r="BN8716"/>
      <c r="BO8716"/>
      <c r="BP8716"/>
      <c r="BQ8716"/>
      <c r="BR8716"/>
      <c r="BS8716"/>
      <c r="BT8716"/>
      <c r="BU8716"/>
      <c r="BV8716"/>
      <c r="BW8716"/>
      <c r="BX8716"/>
      <c r="BY8716"/>
      <c r="BZ8716"/>
      <c r="CA8716"/>
      <c r="CB8716"/>
      <c r="CC8716"/>
      <c r="CD8716"/>
      <c r="CE8716"/>
      <c r="CF8716"/>
      <c r="CG8716"/>
      <c r="CH8716"/>
      <c r="CI8716"/>
      <c r="CJ8716"/>
      <c r="CK8716"/>
      <c r="CL8716"/>
      <c r="CM8716"/>
      <c r="CN8716"/>
      <c r="CO8716"/>
      <c r="CP8716"/>
      <c r="CQ8716"/>
      <c r="CR8716"/>
      <c r="CS8716"/>
      <c r="CT8716"/>
      <c r="CU8716"/>
      <c r="CV8716"/>
    </row>
    <row r="8717" spans="10:100" x14ac:dyDescent="0.25">
      <c r="J8717"/>
      <c r="K8717"/>
      <c r="L8717"/>
      <c r="M8717"/>
      <c r="N8717"/>
      <c r="O8717"/>
      <c r="P8717"/>
      <c r="Q8717"/>
      <c r="R8717"/>
      <c r="S8717"/>
      <c r="T8717"/>
      <c r="U8717"/>
      <c r="V8717"/>
      <c r="W8717"/>
      <c r="X8717"/>
      <c r="Y8717"/>
      <c r="Z8717"/>
      <c r="AA8717"/>
      <c r="AB8717"/>
      <c r="AC8717"/>
      <c r="AD8717"/>
      <c r="AE8717"/>
      <c r="AF8717"/>
      <c r="AG8717"/>
      <c r="AH8717"/>
      <c r="AI8717"/>
      <c r="AJ8717"/>
      <c r="AK8717"/>
      <c r="AL8717"/>
      <c r="AM8717"/>
      <c r="AN8717"/>
      <c r="AO8717"/>
      <c r="AP8717"/>
      <c r="AQ8717"/>
      <c r="AR8717"/>
      <c r="AS8717"/>
      <c r="AT8717"/>
      <c r="AU8717"/>
      <c r="AV8717"/>
      <c r="AW8717"/>
      <c r="AX8717"/>
      <c r="AY8717"/>
      <c r="AZ8717"/>
      <c r="BA8717"/>
      <c r="BB8717"/>
      <c r="BC8717"/>
      <c r="BD8717"/>
      <c r="BE8717"/>
      <c r="BF8717"/>
      <c r="BG8717"/>
      <c r="BH8717"/>
      <c r="BI8717"/>
      <c r="BJ8717"/>
      <c r="BK8717"/>
      <c r="BL8717"/>
      <c r="BM8717"/>
      <c r="BN8717"/>
      <c r="BO8717"/>
      <c r="BP8717"/>
      <c r="BQ8717"/>
      <c r="BR8717"/>
      <c r="BS8717"/>
      <c r="BT8717"/>
      <c r="BU8717"/>
      <c r="BV8717"/>
      <c r="BW8717"/>
      <c r="BX8717"/>
      <c r="BY8717"/>
      <c r="BZ8717"/>
      <c r="CA8717"/>
      <c r="CB8717"/>
      <c r="CC8717"/>
      <c r="CD8717"/>
      <c r="CE8717"/>
      <c r="CF8717"/>
      <c r="CG8717"/>
      <c r="CH8717"/>
      <c r="CI8717"/>
      <c r="CJ8717"/>
      <c r="CK8717"/>
      <c r="CL8717"/>
      <c r="CM8717"/>
      <c r="CN8717"/>
      <c r="CO8717"/>
      <c r="CP8717"/>
      <c r="CQ8717"/>
      <c r="CR8717"/>
      <c r="CS8717"/>
      <c r="CT8717"/>
      <c r="CU8717"/>
      <c r="CV8717"/>
    </row>
    <row r="8718" spans="10:100" x14ac:dyDescent="0.25">
      <c r="J8718"/>
      <c r="K8718"/>
      <c r="L8718"/>
      <c r="M8718"/>
      <c r="N8718"/>
      <c r="O8718"/>
      <c r="P8718"/>
      <c r="Q8718"/>
      <c r="R8718"/>
      <c r="S8718"/>
      <c r="T8718"/>
      <c r="U8718"/>
      <c r="V8718"/>
      <c r="W8718"/>
      <c r="X8718"/>
      <c r="Y8718"/>
      <c r="Z8718"/>
      <c r="AA8718"/>
      <c r="AB8718"/>
      <c r="AC8718"/>
      <c r="AD8718"/>
      <c r="AE8718"/>
      <c r="AF8718"/>
      <c r="AG8718"/>
      <c r="AH8718"/>
      <c r="AI8718"/>
      <c r="AJ8718"/>
      <c r="AK8718"/>
      <c r="AL8718"/>
      <c r="AM8718"/>
      <c r="AN8718"/>
      <c r="AO8718"/>
      <c r="AP8718"/>
      <c r="AQ8718"/>
      <c r="AR8718"/>
      <c r="AS8718"/>
      <c r="AT8718"/>
      <c r="AU8718"/>
      <c r="AV8718"/>
      <c r="AW8718"/>
      <c r="AX8718"/>
      <c r="AY8718"/>
      <c r="AZ8718"/>
      <c r="BA8718"/>
      <c r="BB8718"/>
      <c r="BC8718"/>
      <c r="BD8718"/>
      <c r="BE8718"/>
      <c r="BF8718"/>
      <c r="BG8718"/>
      <c r="BH8718"/>
      <c r="BI8718"/>
      <c r="BJ8718"/>
      <c r="BK8718"/>
      <c r="BL8718"/>
      <c r="BM8718"/>
      <c r="BN8718"/>
      <c r="BO8718"/>
      <c r="BP8718"/>
      <c r="BQ8718"/>
      <c r="BR8718"/>
      <c r="BS8718"/>
      <c r="BT8718"/>
      <c r="BU8718"/>
      <c r="BV8718"/>
      <c r="BW8718"/>
      <c r="BX8718"/>
      <c r="BY8718"/>
      <c r="BZ8718"/>
      <c r="CA8718"/>
      <c r="CB8718"/>
      <c r="CC8718"/>
      <c r="CD8718"/>
      <c r="CE8718"/>
      <c r="CF8718"/>
      <c r="CG8718"/>
      <c r="CH8718"/>
      <c r="CI8718"/>
      <c r="CJ8718"/>
      <c r="CK8718"/>
      <c r="CL8718"/>
      <c r="CM8718"/>
      <c r="CN8718"/>
      <c r="CO8718"/>
      <c r="CP8718"/>
      <c r="CQ8718"/>
      <c r="CR8718"/>
      <c r="CS8718"/>
      <c r="CT8718"/>
      <c r="CU8718"/>
      <c r="CV8718"/>
    </row>
    <row r="8719" spans="10:100" x14ac:dyDescent="0.25">
      <c r="J8719"/>
      <c r="K8719"/>
      <c r="L8719"/>
      <c r="M8719"/>
      <c r="N8719"/>
      <c r="O8719"/>
      <c r="P8719"/>
      <c r="Q8719"/>
      <c r="R8719"/>
      <c r="S8719"/>
      <c r="T8719"/>
      <c r="U8719"/>
      <c r="V8719"/>
      <c r="W8719"/>
      <c r="X8719"/>
      <c r="Y8719"/>
      <c r="Z8719"/>
      <c r="AA8719"/>
      <c r="AB8719"/>
      <c r="AC8719"/>
      <c r="AD8719"/>
      <c r="AE8719"/>
      <c r="AF8719"/>
      <c r="AG8719"/>
      <c r="AH8719"/>
      <c r="AI8719"/>
      <c r="AJ8719"/>
      <c r="AK8719"/>
      <c r="AL8719"/>
      <c r="AM8719"/>
      <c r="AN8719"/>
      <c r="AO8719"/>
      <c r="AP8719"/>
      <c r="AQ8719"/>
      <c r="AR8719"/>
      <c r="AS8719"/>
      <c r="AT8719"/>
      <c r="AU8719"/>
      <c r="AV8719"/>
      <c r="AW8719"/>
      <c r="AX8719"/>
      <c r="AY8719"/>
      <c r="AZ8719"/>
      <c r="BA8719"/>
      <c r="BB8719"/>
      <c r="BC8719"/>
      <c r="BD8719"/>
      <c r="BE8719"/>
      <c r="BF8719"/>
      <c r="BG8719"/>
      <c r="BH8719"/>
      <c r="BI8719"/>
      <c r="BJ8719"/>
      <c r="BK8719"/>
      <c r="BL8719"/>
      <c r="BM8719"/>
      <c r="BN8719"/>
      <c r="BO8719"/>
      <c r="BP8719"/>
      <c r="BQ8719"/>
      <c r="BR8719"/>
      <c r="BS8719"/>
      <c r="BT8719"/>
      <c r="BU8719"/>
      <c r="BV8719"/>
      <c r="BW8719"/>
      <c r="BX8719"/>
      <c r="BY8719"/>
      <c r="BZ8719"/>
      <c r="CA8719"/>
      <c r="CB8719"/>
      <c r="CC8719"/>
      <c r="CD8719"/>
      <c r="CE8719"/>
      <c r="CF8719"/>
      <c r="CG8719"/>
      <c r="CH8719"/>
      <c r="CI8719"/>
      <c r="CJ8719"/>
      <c r="CK8719"/>
      <c r="CL8719"/>
      <c r="CM8719"/>
      <c r="CN8719"/>
      <c r="CO8719"/>
      <c r="CP8719"/>
      <c r="CQ8719"/>
      <c r="CR8719"/>
      <c r="CS8719"/>
      <c r="CT8719"/>
      <c r="CU8719"/>
      <c r="CV8719"/>
    </row>
    <row r="8720" spans="10:100" x14ac:dyDescent="0.25">
      <c r="J8720"/>
      <c r="K8720"/>
      <c r="L8720"/>
      <c r="M8720"/>
      <c r="N8720"/>
      <c r="O8720"/>
      <c r="P8720"/>
      <c r="Q8720"/>
      <c r="R8720"/>
      <c r="S8720"/>
      <c r="T8720"/>
      <c r="U8720"/>
      <c r="V8720"/>
      <c r="W8720"/>
      <c r="X8720"/>
      <c r="Y8720"/>
      <c r="Z8720"/>
      <c r="AA8720"/>
      <c r="AB8720"/>
      <c r="AC8720"/>
      <c r="AD8720"/>
      <c r="AE8720"/>
      <c r="AF8720"/>
      <c r="AG8720"/>
      <c r="AH8720"/>
      <c r="AI8720"/>
      <c r="AJ8720"/>
      <c r="AK8720"/>
      <c r="AL8720"/>
      <c r="AM8720"/>
      <c r="AN8720"/>
      <c r="AO8720"/>
      <c r="AP8720"/>
      <c r="AQ8720"/>
      <c r="AR8720"/>
      <c r="AS8720"/>
      <c r="AT8720"/>
      <c r="AU8720"/>
      <c r="AV8720"/>
      <c r="AW8720"/>
      <c r="AX8720"/>
      <c r="AY8720"/>
      <c r="AZ8720"/>
      <c r="BA8720"/>
      <c r="BB8720"/>
      <c r="BC8720"/>
      <c r="BD8720"/>
      <c r="BE8720"/>
      <c r="BF8720"/>
      <c r="BG8720"/>
      <c r="BH8720"/>
      <c r="BI8720"/>
      <c r="BJ8720"/>
      <c r="BK8720"/>
      <c r="BL8720"/>
      <c r="BM8720"/>
      <c r="BN8720"/>
      <c r="BO8720"/>
      <c r="BP8720"/>
      <c r="BQ8720"/>
      <c r="BR8720"/>
      <c r="BS8720"/>
      <c r="BT8720"/>
      <c r="BU8720"/>
      <c r="BV8720"/>
      <c r="BW8720"/>
      <c r="BX8720"/>
      <c r="BY8720"/>
      <c r="BZ8720"/>
      <c r="CA8720"/>
      <c r="CB8720"/>
      <c r="CC8720"/>
      <c r="CD8720"/>
      <c r="CE8720"/>
      <c r="CF8720"/>
      <c r="CG8720"/>
      <c r="CH8720"/>
      <c r="CI8720"/>
      <c r="CJ8720"/>
      <c r="CK8720"/>
      <c r="CL8720"/>
      <c r="CM8720"/>
      <c r="CN8720"/>
      <c r="CO8720"/>
      <c r="CP8720"/>
      <c r="CQ8720"/>
      <c r="CR8720"/>
      <c r="CS8720"/>
      <c r="CT8720"/>
      <c r="CU8720"/>
      <c r="CV8720"/>
    </row>
    <row r="8721" spans="10:100" x14ac:dyDescent="0.25">
      <c r="J8721"/>
      <c r="K8721"/>
      <c r="L8721"/>
      <c r="M8721"/>
      <c r="N8721"/>
      <c r="O8721"/>
      <c r="P8721"/>
      <c r="Q8721"/>
      <c r="R8721"/>
      <c r="S8721"/>
      <c r="T8721"/>
      <c r="U8721"/>
      <c r="V8721"/>
      <c r="W8721"/>
      <c r="X8721"/>
      <c r="Y8721"/>
      <c r="Z8721"/>
      <c r="AA8721"/>
      <c r="AB8721"/>
      <c r="AC8721"/>
      <c r="AD8721"/>
      <c r="AE8721"/>
      <c r="AF8721"/>
      <c r="AG8721"/>
      <c r="AH8721"/>
      <c r="AI8721"/>
      <c r="AJ8721"/>
      <c r="AK8721"/>
      <c r="AL8721"/>
      <c r="AM8721"/>
      <c r="AN8721"/>
      <c r="AO8721"/>
      <c r="AP8721"/>
      <c r="AQ8721"/>
      <c r="AR8721"/>
      <c r="AS8721"/>
      <c r="AT8721"/>
      <c r="AU8721"/>
      <c r="AV8721"/>
      <c r="AW8721"/>
      <c r="AX8721"/>
      <c r="AY8721"/>
      <c r="AZ8721"/>
      <c r="BA8721"/>
      <c r="BB8721"/>
      <c r="BC8721"/>
      <c r="BD8721"/>
      <c r="BE8721"/>
      <c r="BF8721"/>
      <c r="BG8721"/>
      <c r="BH8721"/>
      <c r="BI8721"/>
      <c r="BJ8721"/>
      <c r="BK8721"/>
      <c r="BL8721"/>
      <c r="BM8721"/>
      <c r="BN8721"/>
      <c r="BO8721"/>
      <c r="BP8721"/>
      <c r="BQ8721"/>
      <c r="BR8721"/>
      <c r="BS8721"/>
      <c r="BT8721"/>
      <c r="BU8721"/>
      <c r="BV8721"/>
      <c r="BW8721"/>
      <c r="BX8721"/>
      <c r="BY8721"/>
      <c r="BZ8721"/>
      <c r="CA8721"/>
      <c r="CB8721"/>
      <c r="CC8721"/>
      <c r="CD8721"/>
      <c r="CE8721"/>
      <c r="CF8721"/>
      <c r="CG8721"/>
      <c r="CH8721"/>
      <c r="CI8721"/>
      <c r="CJ8721"/>
      <c r="CK8721"/>
      <c r="CL8721"/>
      <c r="CM8721"/>
      <c r="CN8721"/>
      <c r="CO8721"/>
      <c r="CP8721"/>
      <c r="CQ8721"/>
      <c r="CR8721"/>
      <c r="CS8721"/>
      <c r="CT8721"/>
      <c r="CU8721"/>
      <c r="CV8721"/>
    </row>
    <row r="8722" spans="10:100" x14ac:dyDescent="0.25">
      <c r="J8722"/>
      <c r="K8722"/>
      <c r="L8722"/>
      <c r="M8722"/>
      <c r="N8722"/>
      <c r="O8722"/>
      <c r="P8722"/>
      <c r="Q8722"/>
      <c r="R8722"/>
      <c r="S8722"/>
      <c r="T8722"/>
      <c r="U8722"/>
      <c r="V8722"/>
      <c r="W8722"/>
      <c r="X8722"/>
      <c r="Y8722"/>
      <c r="Z8722"/>
      <c r="AA8722"/>
      <c r="AB8722"/>
      <c r="AC8722"/>
      <c r="AD8722"/>
      <c r="AE8722"/>
      <c r="AF8722"/>
      <c r="AG8722"/>
      <c r="AH8722"/>
      <c r="AI8722"/>
      <c r="AJ8722"/>
      <c r="AK8722"/>
      <c r="AL8722"/>
      <c r="AM8722"/>
      <c r="AN8722"/>
      <c r="AO8722"/>
      <c r="AP8722"/>
      <c r="AQ8722"/>
      <c r="AR8722"/>
      <c r="AS8722"/>
      <c r="AT8722"/>
      <c r="AU8722"/>
      <c r="AV8722"/>
      <c r="AW8722"/>
      <c r="AX8722"/>
      <c r="AY8722"/>
      <c r="AZ8722"/>
      <c r="BA8722"/>
      <c r="BB8722"/>
      <c r="BC8722"/>
      <c r="BD8722"/>
      <c r="BE8722"/>
      <c r="BF8722"/>
      <c r="BG8722"/>
      <c r="BH8722"/>
      <c r="BI8722"/>
      <c r="BJ8722"/>
      <c r="BK8722"/>
      <c r="BL8722"/>
      <c r="BM8722"/>
      <c r="BN8722"/>
      <c r="BO8722"/>
      <c r="BP8722"/>
      <c r="BQ8722"/>
      <c r="BR8722"/>
      <c r="BS8722"/>
      <c r="BT8722"/>
      <c r="BU8722"/>
      <c r="BV8722"/>
      <c r="BW8722"/>
      <c r="BX8722"/>
      <c r="BY8722"/>
      <c r="BZ8722"/>
      <c r="CA8722"/>
      <c r="CB8722"/>
      <c r="CC8722"/>
      <c r="CD8722"/>
      <c r="CE8722"/>
      <c r="CF8722"/>
      <c r="CG8722"/>
      <c r="CH8722"/>
      <c r="CI8722"/>
      <c r="CJ8722"/>
      <c r="CK8722"/>
      <c r="CL8722"/>
      <c r="CM8722"/>
      <c r="CN8722"/>
      <c r="CO8722"/>
      <c r="CP8722"/>
      <c r="CQ8722"/>
      <c r="CR8722"/>
      <c r="CS8722"/>
      <c r="CT8722"/>
      <c r="CU8722"/>
      <c r="CV8722"/>
    </row>
    <row r="8723" spans="10:100" x14ac:dyDescent="0.25">
      <c r="J8723"/>
      <c r="K8723"/>
      <c r="L8723"/>
      <c r="M8723"/>
      <c r="N8723"/>
      <c r="O8723"/>
      <c r="P8723"/>
      <c r="Q8723"/>
      <c r="R8723"/>
      <c r="S8723"/>
      <c r="T8723"/>
      <c r="U8723"/>
      <c r="V8723"/>
      <c r="W8723"/>
      <c r="X8723"/>
      <c r="Y8723"/>
      <c r="Z8723"/>
      <c r="AA8723"/>
      <c r="AB8723"/>
      <c r="AC8723"/>
      <c r="AD8723"/>
      <c r="AE8723"/>
      <c r="AF8723"/>
      <c r="AG8723"/>
      <c r="AH8723"/>
      <c r="AI8723"/>
      <c r="AJ8723"/>
      <c r="AK8723"/>
      <c r="AL8723"/>
      <c r="AM8723"/>
      <c r="AN8723"/>
      <c r="AO8723"/>
      <c r="AP8723"/>
      <c r="AQ8723"/>
      <c r="AR8723"/>
      <c r="AS8723"/>
      <c r="AT8723"/>
      <c r="AU8723"/>
      <c r="AV8723"/>
      <c r="AW8723"/>
      <c r="AX8723"/>
      <c r="AY8723"/>
      <c r="AZ8723"/>
      <c r="BA8723"/>
      <c r="BB8723"/>
      <c r="BC8723"/>
      <c r="BD8723"/>
      <c r="BE8723"/>
      <c r="BF8723"/>
      <c r="BG8723"/>
      <c r="BH8723"/>
      <c r="BI8723"/>
      <c r="BJ8723"/>
      <c r="BK8723"/>
      <c r="BL8723"/>
      <c r="BM8723"/>
      <c r="BN8723"/>
      <c r="BO8723"/>
      <c r="BP8723"/>
      <c r="BQ8723"/>
      <c r="BR8723"/>
      <c r="BS8723"/>
      <c r="BT8723"/>
      <c r="BU8723"/>
      <c r="BV8723"/>
      <c r="BW8723"/>
      <c r="BX8723"/>
      <c r="BY8723"/>
      <c r="BZ8723"/>
      <c r="CA8723"/>
      <c r="CB8723"/>
      <c r="CC8723"/>
      <c r="CD8723"/>
      <c r="CE8723"/>
      <c r="CF8723"/>
      <c r="CG8723"/>
      <c r="CH8723"/>
      <c r="CI8723"/>
      <c r="CJ8723"/>
      <c r="CK8723"/>
      <c r="CL8723"/>
      <c r="CM8723"/>
      <c r="CN8723"/>
      <c r="CO8723"/>
      <c r="CP8723"/>
      <c r="CQ8723"/>
      <c r="CR8723"/>
      <c r="CS8723"/>
      <c r="CT8723"/>
      <c r="CU8723"/>
      <c r="CV8723"/>
    </row>
    <row r="8724" spans="10:100" x14ac:dyDescent="0.25">
      <c r="J8724"/>
      <c r="K8724"/>
      <c r="L8724"/>
      <c r="M8724"/>
      <c r="N8724"/>
      <c r="O8724"/>
      <c r="P8724"/>
      <c r="Q8724"/>
      <c r="R8724"/>
      <c r="S8724"/>
      <c r="T8724"/>
      <c r="U8724"/>
      <c r="V8724"/>
      <c r="W8724"/>
      <c r="X8724"/>
      <c r="Y8724"/>
      <c r="Z8724"/>
      <c r="AA8724"/>
      <c r="AB8724"/>
      <c r="AC8724"/>
      <c r="AD8724"/>
      <c r="AE8724"/>
      <c r="AF8724"/>
      <c r="AG8724"/>
      <c r="AH8724"/>
      <c r="AI8724"/>
      <c r="AJ8724"/>
      <c r="AK8724"/>
      <c r="AL8724"/>
      <c r="AM8724"/>
      <c r="AN8724"/>
      <c r="AO8724"/>
      <c r="AP8724"/>
      <c r="AQ8724"/>
      <c r="AR8724"/>
      <c r="AS8724"/>
      <c r="AT8724"/>
      <c r="AU8724"/>
      <c r="AV8724"/>
      <c r="AW8724"/>
      <c r="AX8724"/>
      <c r="AY8724"/>
      <c r="AZ8724"/>
      <c r="BA8724"/>
      <c r="BB8724"/>
      <c r="BC8724"/>
      <c r="BD8724"/>
      <c r="BE8724"/>
      <c r="BF8724"/>
      <c r="BG8724"/>
      <c r="BH8724"/>
      <c r="BI8724"/>
      <c r="BJ8724"/>
      <c r="BK8724"/>
      <c r="BL8724"/>
      <c r="BM8724"/>
      <c r="BN8724"/>
      <c r="BO8724"/>
      <c r="BP8724"/>
      <c r="BQ8724"/>
      <c r="BR8724"/>
      <c r="BS8724"/>
      <c r="BT8724"/>
      <c r="BU8724"/>
      <c r="BV8724"/>
      <c r="BW8724"/>
      <c r="BX8724"/>
      <c r="BY8724"/>
      <c r="BZ8724"/>
      <c r="CA8724"/>
      <c r="CB8724"/>
      <c r="CC8724"/>
      <c r="CD8724"/>
      <c r="CE8724"/>
      <c r="CF8724"/>
      <c r="CG8724"/>
      <c r="CH8724"/>
      <c r="CI8724"/>
      <c r="CJ8724"/>
      <c r="CK8724"/>
      <c r="CL8724"/>
      <c r="CM8724"/>
      <c r="CN8724"/>
      <c r="CO8724"/>
      <c r="CP8724"/>
      <c r="CQ8724"/>
      <c r="CR8724"/>
      <c r="CS8724"/>
      <c r="CT8724"/>
      <c r="CU8724"/>
      <c r="CV8724"/>
    </row>
    <row r="8725" spans="10:100" x14ac:dyDescent="0.25">
      <c r="J8725"/>
      <c r="K8725"/>
      <c r="L8725"/>
      <c r="M8725"/>
      <c r="N8725"/>
      <c r="O8725"/>
      <c r="P8725"/>
      <c r="Q8725"/>
      <c r="R8725"/>
      <c r="S8725"/>
      <c r="T8725"/>
      <c r="U8725"/>
      <c r="V8725"/>
      <c r="W8725"/>
      <c r="X8725"/>
      <c r="Y8725"/>
      <c r="Z8725"/>
      <c r="AA8725"/>
      <c r="AB8725"/>
      <c r="AC8725"/>
      <c r="AD8725"/>
      <c r="AE8725"/>
      <c r="AF8725"/>
      <c r="AG8725"/>
      <c r="AH8725"/>
      <c r="AI8725"/>
      <c r="AJ8725"/>
      <c r="AK8725"/>
      <c r="AL8725"/>
      <c r="AM8725"/>
      <c r="AN8725"/>
      <c r="AO8725"/>
      <c r="AP8725"/>
      <c r="AQ8725"/>
      <c r="AR8725"/>
      <c r="AS8725"/>
      <c r="AT8725"/>
      <c r="AU8725"/>
      <c r="AV8725"/>
      <c r="AW8725"/>
      <c r="AX8725"/>
      <c r="AY8725"/>
      <c r="AZ8725"/>
      <c r="BA8725"/>
      <c r="BB8725"/>
      <c r="BC8725"/>
      <c r="BD8725"/>
      <c r="BE8725"/>
      <c r="BF8725"/>
      <c r="BG8725"/>
      <c r="BH8725"/>
      <c r="BI8725"/>
      <c r="BJ8725"/>
      <c r="BK8725"/>
      <c r="BL8725"/>
      <c r="BM8725"/>
      <c r="BN8725"/>
      <c r="BO8725"/>
      <c r="BP8725"/>
      <c r="BQ8725"/>
      <c r="BR8725"/>
      <c r="BS8725"/>
      <c r="BT8725"/>
      <c r="BU8725"/>
      <c r="BV8725"/>
      <c r="BW8725"/>
      <c r="BX8725"/>
      <c r="BY8725"/>
      <c r="BZ8725"/>
      <c r="CA8725"/>
      <c r="CB8725"/>
      <c r="CC8725"/>
      <c r="CD8725"/>
      <c r="CE8725"/>
      <c r="CF8725"/>
      <c r="CG8725"/>
      <c r="CH8725"/>
      <c r="CI8725"/>
      <c r="CJ8725"/>
      <c r="CK8725"/>
      <c r="CL8725"/>
      <c r="CM8725"/>
      <c r="CN8725"/>
      <c r="CO8725"/>
      <c r="CP8725"/>
      <c r="CQ8725"/>
      <c r="CR8725"/>
      <c r="CS8725"/>
      <c r="CT8725"/>
      <c r="CU8725"/>
      <c r="CV8725"/>
    </row>
    <row r="8726" spans="10:100" x14ac:dyDescent="0.25">
      <c r="J8726"/>
      <c r="K8726"/>
      <c r="L8726"/>
      <c r="M8726"/>
      <c r="N8726"/>
      <c r="O8726"/>
      <c r="P8726"/>
      <c r="Q8726"/>
      <c r="R8726"/>
      <c r="S8726"/>
      <c r="T8726"/>
      <c r="U8726"/>
      <c r="V8726"/>
      <c r="W8726"/>
      <c r="X8726"/>
      <c r="Y8726"/>
      <c r="Z8726"/>
      <c r="AA8726"/>
      <c r="AB8726"/>
      <c r="AC8726"/>
      <c r="AD8726"/>
      <c r="AE8726"/>
      <c r="AF8726"/>
      <c r="AG8726"/>
      <c r="AH8726"/>
      <c r="AI8726"/>
      <c r="AJ8726"/>
      <c r="AK8726"/>
      <c r="AL8726"/>
      <c r="AM8726"/>
      <c r="AN8726"/>
      <c r="AO8726"/>
      <c r="AP8726"/>
      <c r="AQ8726"/>
      <c r="AR8726"/>
      <c r="AS8726"/>
      <c r="AT8726"/>
      <c r="AU8726"/>
      <c r="AV8726"/>
      <c r="AW8726"/>
      <c r="AX8726"/>
      <c r="AY8726"/>
      <c r="AZ8726"/>
      <c r="BA8726"/>
      <c r="BB8726"/>
      <c r="BC8726"/>
      <c r="BD8726"/>
      <c r="BE8726"/>
      <c r="BF8726"/>
      <c r="BG8726"/>
      <c r="BH8726"/>
      <c r="BI8726"/>
      <c r="BJ8726"/>
      <c r="BK8726"/>
      <c r="BL8726"/>
      <c r="BM8726"/>
      <c r="BN8726"/>
      <c r="BO8726"/>
      <c r="BP8726"/>
      <c r="BQ8726"/>
      <c r="BR8726"/>
      <c r="BS8726"/>
      <c r="BT8726"/>
      <c r="BU8726"/>
      <c r="BV8726"/>
      <c r="BW8726"/>
      <c r="BX8726"/>
      <c r="BY8726"/>
      <c r="BZ8726"/>
      <c r="CA8726"/>
      <c r="CB8726"/>
      <c r="CC8726"/>
      <c r="CD8726"/>
      <c r="CE8726"/>
      <c r="CF8726"/>
      <c r="CG8726"/>
      <c r="CH8726"/>
      <c r="CI8726"/>
      <c r="CJ8726"/>
      <c r="CK8726"/>
      <c r="CL8726"/>
      <c r="CM8726"/>
      <c r="CN8726"/>
      <c r="CO8726"/>
      <c r="CP8726"/>
      <c r="CQ8726"/>
      <c r="CR8726"/>
      <c r="CS8726"/>
      <c r="CT8726"/>
      <c r="CU8726"/>
      <c r="CV8726"/>
    </row>
    <row r="8727" spans="10:100" x14ac:dyDescent="0.25">
      <c r="J8727"/>
      <c r="K8727"/>
      <c r="L8727"/>
      <c r="M8727"/>
      <c r="N8727"/>
      <c r="O8727"/>
      <c r="P8727"/>
      <c r="Q8727"/>
      <c r="R8727"/>
      <c r="S8727"/>
      <c r="T8727"/>
      <c r="U8727"/>
      <c r="V8727"/>
      <c r="W8727"/>
      <c r="X8727"/>
      <c r="Y8727"/>
      <c r="Z8727"/>
      <c r="AA8727"/>
      <c r="AB8727"/>
      <c r="AC8727"/>
      <c r="AD8727"/>
      <c r="AE8727"/>
      <c r="AF8727"/>
      <c r="AG8727"/>
      <c r="AH8727"/>
      <c r="AI8727"/>
      <c r="AJ8727"/>
      <c r="AK8727"/>
      <c r="AL8727"/>
      <c r="AM8727"/>
      <c r="AN8727"/>
      <c r="AO8727"/>
      <c r="AP8727"/>
      <c r="AQ8727"/>
      <c r="AR8727"/>
      <c r="AS8727"/>
      <c r="AT8727"/>
      <c r="AU8727"/>
      <c r="AV8727"/>
      <c r="AW8727"/>
      <c r="AX8727"/>
      <c r="AY8727"/>
      <c r="AZ8727"/>
      <c r="BA8727"/>
      <c r="BB8727"/>
      <c r="BC8727"/>
      <c r="BD8727"/>
      <c r="BE8727"/>
      <c r="BF8727"/>
      <c r="BG8727"/>
      <c r="BH8727"/>
      <c r="BI8727"/>
      <c r="BJ8727"/>
      <c r="BK8727"/>
      <c r="BL8727"/>
      <c r="BM8727"/>
      <c r="BN8727"/>
      <c r="BO8727"/>
      <c r="BP8727"/>
      <c r="BQ8727"/>
      <c r="BR8727"/>
      <c r="BS8727"/>
      <c r="BT8727"/>
      <c r="BU8727"/>
      <c r="BV8727"/>
      <c r="BW8727"/>
      <c r="BX8727"/>
      <c r="BY8727"/>
      <c r="BZ8727"/>
      <c r="CA8727"/>
      <c r="CB8727"/>
      <c r="CC8727"/>
      <c r="CD8727"/>
      <c r="CE8727"/>
      <c r="CF8727"/>
      <c r="CG8727"/>
      <c r="CH8727"/>
      <c r="CI8727"/>
      <c r="CJ8727"/>
      <c r="CK8727"/>
      <c r="CL8727"/>
      <c r="CM8727"/>
      <c r="CN8727"/>
      <c r="CO8727"/>
      <c r="CP8727"/>
      <c r="CQ8727"/>
      <c r="CR8727"/>
      <c r="CS8727"/>
      <c r="CT8727"/>
      <c r="CU8727"/>
      <c r="CV8727"/>
    </row>
    <row r="8728" spans="10:100" x14ac:dyDescent="0.25">
      <c r="J8728"/>
      <c r="K8728"/>
      <c r="L8728"/>
      <c r="M8728"/>
      <c r="N8728"/>
      <c r="O8728"/>
      <c r="P8728"/>
      <c r="Q8728"/>
      <c r="R8728"/>
      <c r="S8728"/>
      <c r="T8728"/>
      <c r="U8728"/>
      <c r="V8728"/>
      <c r="W8728"/>
      <c r="X8728"/>
      <c r="Y8728"/>
      <c r="Z8728"/>
      <c r="AA8728"/>
      <c r="AB8728"/>
      <c r="AC8728"/>
      <c r="AD8728"/>
      <c r="AE8728"/>
      <c r="AF8728"/>
      <c r="AG8728"/>
      <c r="AH8728"/>
      <c r="AI8728"/>
      <c r="AJ8728"/>
      <c r="AK8728"/>
      <c r="AL8728"/>
      <c r="AM8728"/>
      <c r="AN8728"/>
      <c r="AO8728"/>
      <c r="AP8728"/>
      <c r="AQ8728"/>
      <c r="AR8728"/>
      <c r="AS8728"/>
      <c r="AT8728"/>
      <c r="AU8728"/>
      <c r="AV8728"/>
      <c r="AW8728"/>
      <c r="AX8728"/>
      <c r="AY8728"/>
      <c r="AZ8728"/>
      <c r="BA8728"/>
      <c r="BB8728"/>
      <c r="BC8728"/>
      <c r="BD8728"/>
      <c r="BE8728"/>
      <c r="BF8728"/>
      <c r="BG8728"/>
      <c r="BH8728"/>
      <c r="BI8728"/>
      <c r="BJ8728"/>
      <c r="BK8728"/>
      <c r="BL8728"/>
      <c r="BM8728"/>
      <c r="BN8728"/>
      <c r="BO8728"/>
      <c r="BP8728"/>
      <c r="BQ8728"/>
      <c r="BR8728"/>
      <c r="BS8728"/>
      <c r="BT8728"/>
      <c r="BU8728"/>
      <c r="BV8728"/>
      <c r="BW8728"/>
      <c r="BX8728"/>
      <c r="BY8728"/>
      <c r="BZ8728"/>
      <c r="CA8728"/>
      <c r="CB8728"/>
      <c r="CC8728"/>
      <c r="CD8728"/>
      <c r="CE8728"/>
      <c r="CF8728"/>
      <c r="CG8728"/>
      <c r="CH8728"/>
      <c r="CI8728"/>
      <c r="CJ8728"/>
      <c r="CK8728"/>
      <c r="CL8728"/>
      <c r="CM8728"/>
      <c r="CN8728"/>
      <c r="CO8728"/>
      <c r="CP8728"/>
      <c r="CQ8728"/>
      <c r="CR8728"/>
      <c r="CS8728"/>
      <c r="CT8728"/>
      <c r="CU8728"/>
      <c r="CV8728"/>
    </row>
    <row r="8729" spans="10:100" x14ac:dyDescent="0.25">
      <c r="J8729"/>
      <c r="K8729"/>
      <c r="L8729"/>
      <c r="M8729"/>
      <c r="N8729"/>
      <c r="O8729"/>
      <c r="P8729"/>
      <c r="Q8729"/>
      <c r="R8729"/>
      <c r="S8729"/>
      <c r="T8729"/>
      <c r="U8729"/>
      <c r="V8729"/>
      <c r="W8729"/>
      <c r="X8729"/>
      <c r="Y8729"/>
      <c r="Z8729"/>
      <c r="AA8729"/>
      <c r="AB8729"/>
      <c r="AC8729"/>
      <c r="AD8729"/>
      <c r="AE8729"/>
      <c r="AF8729"/>
      <c r="AG8729"/>
      <c r="AH8729"/>
      <c r="AI8729"/>
      <c r="AJ8729"/>
      <c r="AK8729"/>
      <c r="AL8729"/>
      <c r="AM8729"/>
      <c r="AN8729"/>
      <c r="AO8729"/>
      <c r="AP8729"/>
      <c r="AQ8729"/>
      <c r="AR8729"/>
      <c r="AS8729"/>
      <c r="AT8729"/>
      <c r="AU8729"/>
      <c r="AV8729"/>
      <c r="AW8729"/>
      <c r="AX8729"/>
      <c r="AY8729"/>
      <c r="AZ8729"/>
      <c r="BA8729"/>
      <c r="BB8729"/>
      <c r="BC8729"/>
      <c r="BD8729"/>
      <c r="BE8729"/>
      <c r="BF8729"/>
      <c r="BG8729"/>
      <c r="BH8729"/>
      <c r="BI8729"/>
      <c r="BJ8729"/>
      <c r="BK8729"/>
      <c r="BL8729"/>
      <c r="BM8729"/>
      <c r="BN8729"/>
      <c r="BO8729"/>
      <c r="BP8729"/>
      <c r="BQ8729"/>
      <c r="BR8729"/>
      <c r="BS8729"/>
      <c r="BT8729"/>
      <c r="BU8729"/>
      <c r="BV8729"/>
      <c r="BW8729"/>
      <c r="BX8729"/>
      <c r="BY8729"/>
      <c r="BZ8729"/>
      <c r="CA8729"/>
      <c r="CB8729"/>
      <c r="CC8729"/>
      <c r="CD8729"/>
      <c r="CE8729"/>
      <c r="CF8729"/>
      <c r="CG8729"/>
      <c r="CH8729"/>
      <c r="CI8729"/>
      <c r="CJ8729"/>
      <c r="CK8729"/>
      <c r="CL8729"/>
      <c r="CM8729"/>
      <c r="CN8729"/>
      <c r="CO8729"/>
      <c r="CP8729"/>
      <c r="CQ8729"/>
      <c r="CR8729"/>
      <c r="CS8729"/>
      <c r="CT8729"/>
      <c r="CU8729"/>
      <c r="CV8729"/>
    </row>
    <row r="8730" spans="10:100" x14ac:dyDescent="0.25">
      <c r="J8730"/>
      <c r="K8730"/>
      <c r="L8730"/>
      <c r="M8730"/>
      <c r="N8730"/>
      <c r="O8730"/>
      <c r="P8730"/>
      <c r="Q8730"/>
      <c r="R8730"/>
      <c r="S8730"/>
      <c r="T8730"/>
      <c r="U8730"/>
      <c r="V8730"/>
      <c r="W8730"/>
      <c r="X8730"/>
      <c r="Y8730"/>
      <c r="Z8730"/>
      <c r="AA8730"/>
      <c r="AB8730"/>
      <c r="AC8730"/>
      <c r="AD8730"/>
      <c r="AE8730"/>
      <c r="AF8730"/>
      <c r="AG8730"/>
      <c r="AH8730"/>
      <c r="AI8730"/>
      <c r="AJ8730"/>
      <c r="AK8730"/>
      <c r="AL8730"/>
      <c r="AM8730"/>
      <c r="AN8730"/>
      <c r="AO8730"/>
      <c r="AP8730"/>
      <c r="AQ8730"/>
      <c r="AR8730"/>
      <c r="AS8730"/>
      <c r="AT8730"/>
      <c r="AU8730"/>
      <c r="AV8730"/>
      <c r="AW8730"/>
      <c r="AX8730"/>
      <c r="AY8730"/>
      <c r="AZ8730"/>
      <c r="BA8730"/>
      <c r="BB8730"/>
      <c r="BC8730"/>
      <c r="BD8730"/>
      <c r="BE8730"/>
      <c r="BF8730"/>
      <c r="BG8730"/>
      <c r="BH8730"/>
      <c r="BI8730"/>
      <c r="BJ8730"/>
      <c r="BK8730"/>
      <c r="BL8730"/>
      <c r="BM8730"/>
      <c r="BN8730"/>
      <c r="BO8730"/>
      <c r="BP8730"/>
      <c r="BQ8730"/>
      <c r="BR8730"/>
      <c r="BS8730"/>
      <c r="BT8730"/>
      <c r="BU8730"/>
      <c r="BV8730"/>
      <c r="BW8730"/>
      <c r="BX8730"/>
      <c r="BY8730"/>
      <c r="BZ8730"/>
      <c r="CA8730"/>
      <c r="CB8730"/>
      <c r="CC8730"/>
      <c r="CD8730"/>
      <c r="CE8730"/>
      <c r="CF8730"/>
      <c r="CG8730"/>
      <c r="CH8730"/>
      <c r="CI8730"/>
      <c r="CJ8730"/>
      <c r="CK8730"/>
      <c r="CL8730"/>
      <c r="CM8730"/>
      <c r="CN8730"/>
      <c r="CO8730"/>
      <c r="CP8730"/>
      <c r="CQ8730"/>
      <c r="CR8730"/>
      <c r="CS8730"/>
      <c r="CT8730"/>
      <c r="CU8730"/>
      <c r="CV8730"/>
    </row>
    <row r="8731" spans="10:100" x14ac:dyDescent="0.25">
      <c r="J8731"/>
      <c r="K8731"/>
      <c r="L8731"/>
      <c r="M8731"/>
      <c r="N8731"/>
      <c r="O8731"/>
      <c r="P8731"/>
      <c r="Q8731"/>
      <c r="R8731"/>
      <c r="S8731"/>
      <c r="T8731"/>
      <c r="U8731"/>
      <c r="V8731"/>
      <c r="W8731"/>
      <c r="X8731"/>
      <c r="Y8731"/>
      <c r="Z8731"/>
      <c r="AA8731"/>
      <c r="AB8731"/>
      <c r="AC8731"/>
      <c r="AD8731"/>
      <c r="AE8731"/>
      <c r="AF8731"/>
      <c r="AG8731"/>
      <c r="AH8731"/>
      <c r="AI8731"/>
      <c r="AJ8731"/>
      <c r="AK8731"/>
      <c r="AL8731"/>
      <c r="AM8731"/>
      <c r="AN8731"/>
      <c r="AO8731"/>
      <c r="AP8731"/>
      <c r="AQ8731"/>
      <c r="AR8731"/>
      <c r="AS8731"/>
      <c r="AT8731"/>
      <c r="AU8731"/>
      <c r="AV8731"/>
      <c r="AW8731"/>
      <c r="AX8731"/>
      <c r="AY8731"/>
      <c r="AZ8731"/>
      <c r="BA8731"/>
      <c r="BB8731"/>
      <c r="BC8731"/>
      <c r="BD8731"/>
      <c r="BE8731"/>
      <c r="BF8731"/>
      <c r="BG8731"/>
      <c r="BH8731"/>
      <c r="BI8731"/>
      <c r="BJ8731"/>
      <c r="BK8731"/>
      <c r="BL8731"/>
      <c r="BM8731"/>
      <c r="BN8731"/>
      <c r="BO8731"/>
      <c r="BP8731"/>
      <c r="BQ8731"/>
      <c r="BR8731"/>
      <c r="BS8731"/>
      <c r="BT8731"/>
      <c r="BU8731"/>
      <c r="BV8731"/>
      <c r="BW8731"/>
      <c r="BX8731"/>
      <c r="BY8731"/>
      <c r="BZ8731"/>
      <c r="CA8731"/>
      <c r="CB8731"/>
      <c r="CC8731"/>
      <c r="CD8731"/>
      <c r="CE8731"/>
      <c r="CF8731"/>
      <c r="CG8731"/>
      <c r="CH8731"/>
      <c r="CI8731"/>
      <c r="CJ8731"/>
      <c r="CK8731"/>
      <c r="CL8731"/>
      <c r="CM8731"/>
      <c r="CN8731"/>
      <c r="CO8731"/>
      <c r="CP8731"/>
      <c r="CQ8731"/>
      <c r="CR8731"/>
      <c r="CS8731"/>
      <c r="CT8731"/>
      <c r="CU8731"/>
      <c r="CV8731"/>
    </row>
    <row r="8732" spans="10:100" x14ac:dyDescent="0.25">
      <c r="J8732"/>
      <c r="K8732"/>
      <c r="L8732"/>
      <c r="M8732"/>
      <c r="N8732"/>
      <c r="O8732"/>
      <c r="P8732"/>
      <c r="Q8732"/>
      <c r="R8732"/>
      <c r="S8732"/>
      <c r="T8732"/>
      <c r="U8732"/>
      <c r="V8732"/>
      <c r="W8732"/>
      <c r="X8732"/>
      <c r="Y8732"/>
      <c r="Z8732"/>
      <c r="AA8732"/>
      <c r="AB8732"/>
      <c r="AC8732"/>
      <c r="AD8732"/>
      <c r="AE8732"/>
      <c r="AF8732"/>
      <c r="AG8732"/>
      <c r="AH8732"/>
      <c r="AI8732"/>
      <c r="AJ8732"/>
      <c r="AK8732"/>
      <c r="AL8732"/>
      <c r="AM8732"/>
      <c r="AN8732"/>
      <c r="AO8732"/>
      <c r="AP8732"/>
      <c r="AQ8732"/>
      <c r="AR8732"/>
      <c r="AS8732"/>
      <c r="AT8732"/>
      <c r="AU8732"/>
      <c r="AV8732"/>
      <c r="AW8732"/>
      <c r="AX8732"/>
      <c r="AY8732"/>
      <c r="AZ8732"/>
      <c r="BA8732"/>
      <c r="BB8732"/>
      <c r="BC8732"/>
      <c r="BD8732"/>
      <c r="BE8732"/>
      <c r="BF8732"/>
      <c r="BG8732"/>
      <c r="BH8732"/>
      <c r="BI8732"/>
      <c r="BJ8732"/>
      <c r="BK8732"/>
      <c r="BL8732"/>
      <c r="BM8732"/>
      <c r="BN8732"/>
      <c r="BO8732"/>
      <c r="BP8732"/>
      <c r="BQ8732"/>
      <c r="BR8732"/>
      <c r="BS8732"/>
      <c r="BT8732"/>
      <c r="BU8732"/>
      <c r="BV8732"/>
      <c r="BW8732"/>
      <c r="BX8732"/>
      <c r="BY8732"/>
      <c r="BZ8732"/>
      <c r="CA8732"/>
      <c r="CB8732"/>
      <c r="CC8732"/>
      <c r="CD8732"/>
      <c r="CE8732"/>
      <c r="CF8732"/>
      <c r="CG8732"/>
      <c r="CH8732"/>
      <c r="CI8732"/>
      <c r="CJ8732"/>
      <c r="CK8732"/>
      <c r="CL8732"/>
      <c r="CM8732"/>
      <c r="CN8732"/>
      <c r="CO8732"/>
      <c r="CP8732"/>
      <c r="CQ8732"/>
      <c r="CR8732"/>
      <c r="CS8732"/>
      <c r="CT8732"/>
      <c r="CU8732"/>
      <c r="CV8732"/>
    </row>
    <row r="8733" spans="10:100" x14ac:dyDescent="0.25">
      <c r="J8733"/>
      <c r="K8733"/>
      <c r="L8733"/>
      <c r="M8733"/>
      <c r="N8733"/>
      <c r="O8733"/>
      <c r="P8733"/>
      <c r="Q8733"/>
      <c r="R8733"/>
      <c r="S8733"/>
      <c r="T8733"/>
      <c r="U8733"/>
      <c r="V8733"/>
      <c r="W8733"/>
      <c r="X8733"/>
      <c r="Y8733"/>
      <c r="Z8733"/>
      <c r="AA8733"/>
      <c r="AB8733"/>
      <c r="AC8733"/>
      <c r="AD8733"/>
      <c r="AE8733"/>
      <c r="AF8733"/>
      <c r="AG8733"/>
      <c r="AH8733"/>
      <c r="AI8733"/>
      <c r="AJ8733"/>
      <c r="AK8733"/>
      <c r="AL8733"/>
      <c r="AM8733"/>
      <c r="AN8733"/>
      <c r="AO8733"/>
      <c r="AP8733"/>
      <c r="AQ8733"/>
      <c r="AR8733"/>
      <c r="AS8733"/>
      <c r="AT8733"/>
      <c r="AU8733"/>
      <c r="AV8733"/>
      <c r="AW8733"/>
      <c r="AX8733"/>
      <c r="AY8733"/>
      <c r="AZ8733"/>
      <c r="BA8733"/>
      <c r="BB8733"/>
      <c r="BC8733"/>
      <c r="BD8733"/>
      <c r="BE8733"/>
      <c r="BF8733"/>
      <c r="BG8733"/>
      <c r="BH8733"/>
      <c r="BI8733"/>
      <c r="BJ8733"/>
      <c r="BK8733"/>
      <c r="BL8733"/>
      <c r="BM8733"/>
      <c r="BN8733"/>
      <c r="BO8733"/>
      <c r="BP8733"/>
      <c r="BQ8733"/>
      <c r="BR8733"/>
      <c r="BS8733"/>
      <c r="BT8733"/>
      <c r="BU8733"/>
      <c r="BV8733"/>
      <c r="BW8733"/>
      <c r="BX8733"/>
      <c r="BY8733"/>
      <c r="BZ8733"/>
      <c r="CA8733"/>
      <c r="CB8733"/>
      <c r="CC8733"/>
      <c r="CD8733"/>
      <c r="CE8733"/>
      <c r="CF8733"/>
      <c r="CG8733"/>
      <c r="CH8733"/>
      <c r="CI8733"/>
      <c r="CJ8733"/>
      <c r="CK8733"/>
      <c r="CL8733"/>
      <c r="CM8733"/>
      <c r="CN8733"/>
      <c r="CO8733"/>
      <c r="CP8733"/>
      <c r="CQ8733"/>
      <c r="CR8733"/>
      <c r="CS8733"/>
      <c r="CT8733"/>
      <c r="CU8733"/>
      <c r="CV8733"/>
    </row>
    <row r="8734" spans="10:100" x14ac:dyDescent="0.25">
      <c r="J8734"/>
      <c r="K8734"/>
      <c r="L8734"/>
      <c r="M8734"/>
      <c r="N8734"/>
      <c r="O8734"/>
      <c r="P8734"/>
      <c r="Q8734"/>
      <c r="R8734"/>
      <c r="S8734"/>
      <c r="T8734"/>
      <c r="U8734"/>
      <c r="V8734"/>
      <c r="W8734"/>
      <c r="X8734"/>
      <c r="Y8734"/>
      <c r="Z8734"/>
      <c r="AA8734"/>
      <c r="AB8734"/>
      <c r="AC8734"/>
      <c r="AD8734"/>
      <c r="AE8734"/>
      <c r="AF8734"/>
      <c r="AG8734"/>
      <c r="AH8734"/>
      <c r="AI8734"/>
      <c r="AJ8734"/>
      <c r="AK8734"/>
      <c r="AL8734"/>
      <c r="AM8734"/>
      <c r="AN8734"/>
      <c r="AO8734"/>
      <c r="AP8734"/>
      <c r="AQ8734"/>
      <c r="AR8734"/>
      <c r="AS8734"/>
      <c r="AT8734"/>
      <c r="AU8734"/>
      <c r="AV8734"/>
      <c r="AW8734"/>
      <c r="AX8734"/>
      <c r="AY8734"/>
      <c r="AZ8734"/>
      <c r="BA8734"/>
      <c r="BB8734"/>
      <c r="BC8734"/>
      <c r="BD8734"/>
      <c r="BE8734"/>
      <c r="BF8734"/>
      <c r="BG8734"/>
      <c r="BH8734"/>
      <c r="BI8734"/>
      <c r="BJ8734"/>
      <c r="BK8734"/>
      <c r="BL8734"/>
      <c r="BM8734"/>
      <c r="BN8734"/>
      <c r="BO8734"/>
      <c r="BP8734"/>
      <c r="BQ8734"/>
      <c r="BR8734"/>
      <c r="BS8734"/>
      <c r="BT8734"/>
      <c r="BU8734"/>
      <c r="BV8734"/>
      <c r="BW8734"/>
      <c r="BX8734"/>
      <c r="BY8734"/>
      <c r="BZ8734"/>
      <c r="CA8734"/>
      <c r="CB8734"/>
      <c r="CC8734"/>
      <c r="CD8734"/>
      <c r="CE8734"/>
      <c r="CF8734"/>
      <c r="CG8734"/>
      <c r="CH8734"/>
      <c r="CI8734"/>
      <c r="CJ8734"/>
      <c r="CK8734"/>
      <c r="CL8734"/>
      <c r="CM8734"/>
      <c r="CN8734"/>
      <c r="CO8734"/>
      <c r="CP8734"/>
      <c r="CQ8734"/>
      <c r="CR8734"/>
      <c r="CS8734"/>
      <c r="CT8734"/>
      <c r="CU8734"/>
      <c r="CV8734"/>
    </row>
    <row r="8735" spans="10:100" x14ac:dyDescent="0.25">
      <c r="J8735"/>
      <c r="K8735"/>
      <c r="L8735"/>
      <c r="M8735"/>
      <c r="N8735"/>
      <c r="O8735"/>
      <c r="P8735"/>
      <c r="Q8735"/>
      <c r="R8735"/>
      <c r="S8735"/>
      <c r="T8735"/>
      <c r="U8735"/>
      <c r="V8735"/>
      <c r="W8735"/>
      <c r="X8735"/>
      <c r="Y8735"/>
      <c r="Z8735"/>
      <c r="AA8735"/>
      <c r="AB8735"/>
      <c r="AC8735"/>
      <c r="AD8735"/>
      <c r="AE8735"/>
      <c r="AF8735"/>
      <c r="AG8735"/>
      <c r="AH8735"/>
      <c r="AI8735"/>
      <c r="AJ8735"/>
      <c r="AK8735"/>
      <c r="AL8735"/>
      <c r="AM8735"/>
      <c r="AN8735"/>
      <c r="AO8735"/>
      <c r="AP8735"/>
      <c r="AQ8735"/>
      <c r="AR8735"/>
      <c r="AS8735"/>
      <c r="AT8735"/>
      <c r="AU8735"/>
      <c r="AV8735"/>
      <c r="AW8735"/>
      <c r="AX8735"/>
      <c r="AY8735"/>
      <c r="AZ8735"/>
      <c r="BA8735"/>
      <c r="BB8735"/>
      <c r="BC8735"/>
      <c r="BD8735"/>
      <c r="BE8735"/>
      <c r="BF8735"/>
      <c r="BG8735"/>
      <c r="BH8735"/>
      <c r="BI8735"/>
      <c r="BJ8735"/>
      <c r="BK8735"/>
      <c r="BL8735"/>
      <c r="BM8735"/>
      <c r="BN8735"/>
      <c r="BO8735"/>
      <c r="BP8735"/>
      <c r="BQ8735"/>
      <c r="BR8735"/>
      <c r="BS8735"/>
      <c r="BT8735"/>
      <c r="BU8735"/>
      <c r="BV8735"/>
      <c r="BW8735"/>
      <c r="BX8735"/>
      <c r="BY8735"/>
      <c r="BZ8735"/>
      <c r="CA8735"/>
      <c r="CB8735"/>
      <c r="CC8735"/>
      <c r="CD8735"/>
      <c r="CE8735"/>
      <c r="CF8735"/>
      <c r="CG8735"/>
      <c r="CH8735"/>
      <c r="CI8735"/>
      <c r="CJ8735"/>
      <c r="CK8735"/>
      <c r="CL8735"/>
      <c r="CM8735"/>
      <c r="CN8735"/>
      <c r="CO8735"/>
      <c r="CP8735"/>
      <c r="CQ8735"/>
      <c r="CR8735"/>
      <c r="CS8735"/>
      <c r="CT8735"/>
      <c r="CU8735"/>
      <c r="CV8735"/>
    </row>
    <row r="8736" spans="10:100" x14ac:dyDescent="0.25">
      <c r="J8736"/>
      <c r="K8736"/>
      <c r="L8736"/>
      <c r="M8736"/>
      <c r="N8736"/>
      <c r="O8736"/>
      <c r="P8736"/>
      <c r="Q8736"/>
      <c r="R8736"/>
      <c r="S8736"/>
      <c r="T8736"/>
      <c r="U8736"/>
      <c r="V8736"/>
      <c r="W8736"/>
      <c r="X8736"/>
      <c r="Y8736"/>
      <c r="Z8736"/>
      <c r="AA8736"/>
      <c r="AB8736"/>
      <c r="AC8736"/>
      <c r="AD8736"/>
      <c r="AE8736"/>
      <c r="AF8736"/>
      <c r="AG8736"/>
      <c r="AH8736"/>
      <c r="AI8736"/>
      <c r="AJ8736"/>
      <c r="AK8736"/>
      <c r="AL8736"/>
      <c r="AM8736"/>
      <c r="AN8736"/>
      <c r="AO8736"/>
      <c r="AP8736"/>
      <c r="AQ8736"/>
      <c r="AR8736"/>
      <c r="AS8736"/>
      <c r="AT8736"/>
      <c r="AU8736"/>
      <c r="AV8736"/>
      <c r="AW8736"/>
      <c r="AX8736"/>
      <c r="AY8736"/>
      <c r="AZ8736"/>
      <c r="BA8736"/>
      <c r="BB8736"/>
      <c r="BC8736"/>
      <c r="BD8736"/>
      <c r="BE8736"/>
      <c r="BF8736"/>
      <c r="BG8736"/>
      <c r="BH8736"/>
      <c r="BI8736"/>
      <c r="BJ8736"/>
      <c r="BK8736"/>
      <c r="BL8736"/>
      <c r="BM8736"/>
      <c r="BN8736"/>
      <c r="BO8736"/>
      <c r="BP8736"/>
      <c r="BQ8736"/>
      <c r="BR8736"/>
      <c r="BS8736"/>
      <c r="BT8736"/>
      <c r="BU8736"/>
      <c r="BV8736"/>
      <c r="BW8736"/>
      <c r="BX8736"/>
      <c r="BY8736"/>
      <c r="BZ8736"/>
      <c r="CA8736"/>
      <c r="CB8736"/>
      <c r="CC8736"/>
      <c r="CD8736"/>
      <c r="CE8736"/>
      <c r="CF8736"/>
      <c r="CG8736"/>
      <c r="CH8736"/>
      <c r="CI8736"/>
      <c r="CJ8736"/>
      <c r="CK8736"/>
      <c r="CL8736"/>
      <c r="CM8736"/>
      <c r="CN8736"/>
      <c r="CO8736"/>
      <c r="CP8736"/>
      <c r="CQ8736"/>
      <c r="CR8736"/>
      <c r="CS8736"/>
      <c r="CT8736"/>
      <c r="CU8736"/>
      <c r="CV8736"/>
    </row>
    <row r="8737" spans="10:100" x14ac:dyDescent="0.25">
      <c r="J8737"/>
      <c r="K8737"/>
      <c r="L8737"/>
      <c r="M8737"/>
      <c r="N8737"/>
      <c r="O8737"/>
      <c r="P8737"/>
      <c r="Q8737"/>
      <c r="R8737"/>
      <c r="S8737"/>
      <c r="T8737"/>
      <c r="U8737"/>
      <c r="V8737"/>
      <c r="W8737"/>
      <c r="X8737"/>
      <c r="Y8737"/>
      <c r="Z8737"/>
      <c r="AA8737"/>
      <c r="AB8737"/>
      <c r="AC8737"/>
      <c r="AD8737"/>
      <c r="AE8737"/>
      <c r="AF8737"/>
      <c r="AG8737"/>
      <c r="AH8737"/>
      <c r="AI8737"/>
      <c r="AJ8737"/>
      <c r="AK8737"/>
      <c r="AL8737"/>
      <c r="AM8737"/>
      <c r="AN8737"/>
      <c r="AO8737"/>
      <c r="AP8737"/>
      <c r="AQ8737"/>
      <c r="AR8737"/>
      <c r="AS8737"/>
      <c r="AT8737"/>
      <c r="AU8737"/>
      <c r="AV8737"/>
      <c r="AW8737"/>
      <c r="AX8737"/>
      <c r="AY8737"/>
      <c r="AZ8737"/>
      <c r="BA8737"/>
      <c r="BB8737"/>
      <c r="BC8737"/>
      <c r="BD8737"/>
      <c r="BE8737"/>
      <c r="BF8737"/>
      <c r="BG8737"/>
      <c r="BH8737"/>
      <c r="BI8737"/>
      <c r="BJ8737"/>
      <c r="BK8737"/>
      <c r="BL8737"/>
      <c r="BM8737"/>
      <c r="BN8737"/>
      <c r="BO8737"/>
      <c r="BP8737"/>
      <c r="BQ8737"/>
      <c r="BR8737"/>
      <c r="BS8737"/>
      <c r="BT8737"/>
      <c r="BU8737"/>
      <c r="BV8737"/>
      <c r="BW8737"/>
      <c r="BX8737"/>
      <c r="BY8737"/>
      <c r="BZ8737"/>
      <c r="CA8737"/>
      <c r="CB8737"/>
      <c r="CC8737"/>
      <c r="CD8737"/>
      <c r="CE8737"/>
      <c r="CF8737"/>
      <c r="CG8737"/>
      <c r="CH8737"/>
      <c r="CI8737"/>
      <c r="CJ8737"/>
      <c r="CK8737"/>
      <c r="CL8737"/>
      <c r="CM8737"/>
      <c r="CN8737"/>
      <c r="CO8737"/>
      <c r="CP8737"/>
      <c r="CQ8737"/>
      <c r="CR8737"/>
      <c r="CS8737"/>
      <c r="CT8737"/>
      <c r="CU8737"/>
      <c r="CV8737"/>
    </row>
    <row r="8738" spans="10:100" x14ac:dyDescent="0.25">
      <c r="J8738"/>
      <c r="K8738"/>
      <c r="L8738"/>
      <c r="M8738"/>
      <c r="N8738"/>
      <c r="O8738"/>
      <c r="P8738"/>
      <c r="Q8738"/>
      <c r="R8738"/>
      <c r="S8738"/>
      <c r="T8738"/>
      <c r="U8738"/>
      <c r="V8738"/>
      <c r="W8738"/>
      <c r="X8738"/>
      <c r="Y8738"/>
      <c r="Z8738"/>
      <c r="AA8738"/>
      <c r="AB8738"/>
      <c r="AC8738"/>
      <c r="AD8738"/>
      <c r="AE8738"/>
      <c r="AF8738"/>
      <c r="AG8738"/>
      <c r="AH8738"/>
      <c r="AI8738"/>
      <c r="AJ8738"/>
      <c r="AK8738"/>
      <c r="AL8738"/>
      <c r="AM8738"/>
      <c r="AN8738"/>
      <c r="AO8738"/>
      <c r="AP8738"/>
      <c r="AQ8738"/>
      <c r="AR8738"/>
      <c r="AS8738"/>
      <c r="AT8738"/>
      <c r="AU8738"/>
      <c r="AV8738"/>
      <c r="AW8738"/>
      <c r="AX8738"/>
      <c r="AY8738"/>
      <c r="AZ8738"/>
      <c r="BA8738"/>
      <c r="BB8738"/>
      <c r="BC8738"/>
      <c r="BD8738"/>
      <c r="BE8738"/>
      <c r="BF8738"/>
      <c r="BG8738"/>
      <c r="BH8738"/>
      <c r="BI8738"/>
      <c r="BJ8738"/>
      <c r="BK8738"/>
      <c r="BL8738"/>
      <c r="BM8738"/>
      <c r="BN8738"/>
      <c r="BO8738"/>
      <c r="BP8738"/>
      <c r="BQ8738"/>
      <c r="BR8738"/>
      <c r="BS8738"/>
      <c r="BT8738"/>
      <c r="BU8738"/>
      <c r="BV8738"/>
      <c r="BW8738"/>
      <c r="BX8738"/>
      <c r="BY8738"/>
      <c r="BZ8738"/>
      <c r="CA8738"/>
      <c r="CB8738"/>
      <c r="CC8738"/>
      <c r="CD8738"/>
      <c r="CE8738"/>
      <c r="CF8738"/>
      <c r="CG8738"/>
      <c r="CH8738"/>
      <c r="CI8738"/>
      <c r="CJ8738"/>
      <c r="CK8738"/>
      <c r="CL8738"/>
      <c r="CM8738"/>
      <c r="CN8738"/>
      <c r="CO8738"/>
      <c r="CP8738"/>
      <c r="CQ8738"/>
      <c r="CR8738"/>
      <c r="CS8738"/>
      <c r="CT8738"/>
      <c r="CU8738"/>
      <c r="CV8738"/>
    </row>
    <row r="8739" spans="10:100" x14ac:dyDescent="0.25">
      <c r="J8739"/>
      <c r="K8739"/>
      <c r="L8739"/>
      <c r="M8739"/>
      <c r="N8739"/>
      <c r="O8739"/>
      <c r="P8739"/>
      <c r="Q8739"/>
      <c r="R8739"/>
      <c r="S8739"/>
      <c r="T8739"/>
      <c r="U8739"/>
      <c r="V8739"/>
      <c r="W8739"/>
      <c r="X8739"/>
      <c r="Y8739"/>
      <c r="Z8739"/>
      <c r="AA8739"/>
      <c r="AB8739"/>
      <c r="AC8739"/>
      <c r="AD8739"/>
      <c r="AE8739"/>
      <c r="AF8739"/>
      <c r="AG8739"/>
      <c r="AH8739"/>
      <c r="AI8739"/>
      <c r="AJ8739"/>
      <c r="AK8739"/>
      <c r="AL8739"/>
      <c r="AM8739"/>
      <c r="AN8739"/>
      <c r="AO8739"/>
      <c r="AP8739"/>
      <c r="AQ8739"/>
      <c r="AR8739"/>
      <c r="AS8739"/>
      <c r="AT8739"/>
      <c r="AU8739"/>
      <c r="AV8739"/>
      <c r="AW8739"/>
      <c r="AX8739"/>
      <c r="AY8739"/>
      <c r="AZ8739"/>
      <c r="BA8739"/>
      <c r="BB8739"/>
      <c r="BC8739"/>
      <c r="BD8739"/>
      <c r="BE8739"/>
      <c r="BF8739"/>
      <c r="BG8739"/>
      <c r="BH8739"/>
      <c r="BI8739"/>
      <c r="BJ8739"/>
      <c r="BK8739"/>
      <c r="BL8739"/>
      <c r="BM8739"/>
      <c r="BN8739"/>
      <c r="BO8739"/>
      <c r="BP8739"/>
      <c r="BQ8739"/>
      <c r="BR8739"/>
      <c r="BS8739"/>
      <c r="BT8739"/>
      <c r="BU8739"/>
      <c r="BV8739"/>
      <c r="BW8739"/>
      <c r="BX8739"/>
      <c r="BY8739"/>
      <c r="BZ8739"/>
      <c r="CA8739"/>
      <c r="CB8739"/>
      <c r="CC8739"/>
      <c r="CD8739"/>
      <c r="CE8739"/>
      <c r="CF8739"/>
      <c r="CG8739"/>
      <c r="CH8739"/>
      <c r="CI8739"/>
      <c r="CJ8739"/>
      <c r="CK8739"/>
      <c r="CL8739"/>
      <c r="CM8739"/>
      <c r="CN8739"/>
      <c r="CO8739"/>
      <c r="CP8739"/>
      <c r="CQ8739"/>
      <c r="CR8739"/>
      <c r="CS8739"/>
      <c r="CT8739"/>
      <c r="CU8739"/>
      <c r="CV8739"/>
    </row>
    <row r="8740" spans="10:100" x14ac:dyDescent="0.25">
      <c r="J8740"/>
      <c r="K8740"/>
      <c r="L8740"/>
      <c r="M8740"/>
      <c r="N8740"/>
      <c r="O8740"/>
      <c r="P8740"/>
      <c r="Q8740"/>
      <c r="R8740"/>
      <c r="S8740"/>
      <c r="T8740"/>
      <c r="U8740"/>
      <c r="V8740"/>
      <c r="W8740"/>
      <c r="X8740"/>
      <c r="Y8740"/>
      <c r="Z8740"/>
      <c r="AA8740"/>
      <c r="AB8740"/>
      <c r="AC8740"/>
      <c r="AD8740"/>
      <c r="AE8740"/>
      <c r="AF8740"/>
      <c r="AG8740"/>
      <c r="AH8740"/>
      <c r="AI8740"/>
      <c r="AJ8740"/>
      <c r="AK8740"/>
      <c r="AL8740"/>
      <c r="AM8740"/>
      <c r="AN8740"/>
      <c r="AO8740"/>
      <c r="AP8740"/>
      <c r="AQ8740"/>
      <c r="AR8740"/>
      <c r="AS8740"/>
      <c r="AT8740"/>
      <c r="AU8740"/>
      <c r="AV8740"/>
      <c r="AW8740"/>
      <c r="AX8740"/>
      <c r="AY8740"/>
      <c r="AZ8740"/>
      <c r="BA8740"/>
      <c r="BB8740"/>
      <c r="BC8740"/>
      <c r="BD8740"/>
      <c r="BE8740"/>
      <c r="BF8740"/>
      <c r="BG8740"/>
      <c r="BH8740"/>
      <c r="BI8740"/>
      <c r="BJ8740"/>
      <c r="BK8740"/>
      <c r="BL8740"/>
      <c r="BM8740"/>
      <c r="BN8740"/>
      <c r="BO8740"/>
      <c r="BP8740"/>
      <c r="BQ8740"/>
      <c r="BR8740"/>
      <c r="BS8740"/>
      <c r="BT8740"/>
      <c r="BU8740"/>
      <c r="BV8740"/>
      <c r="BW8740"/>
      <c r="BX8740"/>
      <c r="BY8740"/>
      <c r="BZ8740"/>
      <c r="CA8740"/>
      <c r="CB8740"/>
      <c r="CC8740"/>
      <c r="CD8740"/>
      <c r="CE8740"/>
      <c r="CF8740"/>
      <c r="CG8740"/>
      <c r="CH8740"/>
      <c r="CI8740"/>
      <c r="CJ8740"/>
      <c r="CK8740"/>
      <c r="CL8740"/>
      <c r="CM8740"/>
      <c r="CN8740"/>
      <c r="CO8740"/>
      <c r="CP8740"/>
      <c r="CQ8740"/>
      <c r="CR8740"/>
      <c r="CS8740"/>
      <c r="CT8740"/>
      <c r="CU8740"/>
      <c r="CV8740"/>
    </row>
    <row r="8741" spans="10:100" x14ac:dyDescent="0.25">
      <c r="J8741"/>
      <c r="K8741"/>
      <c r="L8741"/>
      <c r="M8741"/>
      <c r="N8741"/>
      <c r="O8741"/>
      <c r="P8741"/>
      <c r="Q8741"/>
      <c r="R8741"/>
      <c r="S8741"/>
      <c r="T8741"/>
      <c r="U8741"/>
      <c r="V8741"/>
      <c r="W8741"/>
      <c r="X8741"/>
      <c r="Y8741"/>
      <c r="Z8741"/>
      <c r="AA8741"/>
      <c r="AB8741"/>
      <c r="AC8741"/>
      <c r="AD8741"/>
      <c r="AE8741"/>
      <c r="AF8741"/>
      <c r="AG8741"/>
      <c r="AH8741"/>
      <c r="AI8741"/>
      <c r="AJ8741"/>
      <c r="AK8741"/>
      <c r="AL8741"/>
      <c r="AM8741"/>
      <c r="AN8741"/>
      <c r="AO8741"/>
      <c r="AP8741"/>
      <c r="AQ8741"/>
      <c r="AR8741"/>
      <c r="AS8741"/>
      <c r="AT8741"/>
      <c r="AU8741"/>
      <c r="AV8741"/>
      <c r="AW8741"/>
      <c r="AX8741"/>
      <c r="AY8741"/>
      <c r="AZ8741"/>
      <c r="BA8741"/>
      <c r="BB8741"/>
      <c r="BC8741"/>
      <c r="BD8741"/>
      <c r="BE8741"/>
      <c r="BF8741"/>
      <c r="BG8741"/>
      <c r="BH8741"/>
      <c r="BI8741"/>
      <c r="BJ8741"/>
      <c r="BK8741"/>
      <c r="BL8741"/>
      <c r="BM8741"/>
      <c r="BN8741"/>
      <c r="BO8741"/>
      <c r="BP8741"/>
      <c r="BQ8741"/>
      <c r="BR8741"/>
      <c r="BS8741"/>
      <c r="BT8741"/>
      <c r="BU8741"/>
      <c r="BV8741"/>
      <c r="BW8741"/>
      <c r="BX8741"/>
      <c r="BY8741"/>
      <c r="BZ8741"/>
      <c r="CA8741"/>
      <c r="CB8741"/>
      <c r="CC8741"/>
      <c r="CD8741"/>
      <c r="CE8741"/>
      <c r="CF8741"/>
      <c r="CG8741"/>
      <c r="CH8741"/>
      <c r="CI8741"/>
      <c r="CJ8741"/>
      <c r="CK8741"/>
      <c r="CL8741"/>
      <c r="CM8741"/>
      <c r="CN8741"/>
      <c r="CO8741"/>
      <c r="CP8741"/>
      <c r="CQ8741"/>
      <c r="CR8741"/>
      <c r="CS8741"/>
      <c r="CT8741"/>
      <c r="CU8741"/>
      <c r="CV8741"/>
    </row>
    <row r="8742" spans="10:100" x14ac:dyDescent="0.25">
      <c r="J8742"/>
      <c r="K8742"/>
      <c r="L8742"/>
      <c r="M8742"/>
      <c r="N8742"/>
      <c r="O8742"/>
      <c r="P8742"/>
      <c r="Q8742"/>
      <c r="R8742"/>
      <c r="S8742"/>
      <c r="T8742"/>
      <c r="U8742"/>
      <c r="V8742"/>
      <c r="W8742"/>
      <c r="X8742"/>
      <c r="Y8742"/>
      <c r="Z8742"/>
      <c r="AA8742"/>
      <c r="AB8742"/>
      <c r="AC8742"/>
      <c r="AD8742"/>
      <c r="AE8742"/>
      <c r="AF8742"/>
      <c r="AG8742"/>
      <c r="AH8742"/>
      <c r="AI8742"/>
      <c r="AJ8742"/>
      <c r="AK8742"/>
      <c r="AL8742"/>
      <c r="AM8742"/>
      <c r="AN8742"/>
      <c r="AO8742"/>
      <c r="AP8742"/>
      <c r="AQ8742"/>
      <c r="AR8742"/>
      <c r="AS8742"/>
      <c r="AT8742"/>
      <c r="AU8742"/>
      <c r="AV8742"/>
      <c r="AW8742"/>
      <c r="AX8742"/>
      <c r="AY8742"/>
      <c r="AZ8742"/>
      <c r="BA8742"/>
      <c r="BB8742"/>
      <c r="BC8742"/>
      <c r="BD8742"/>
      <c r="BE8742"/>
      <c r="BF8742"/>
      <c r="BG8742"/>
      <c r="BH8742"/>
      <c r="BI8742"/>
      <c r="BJ8742"/>
      <c r="BK8742"/>
      <c r="BL8742"/>
      <c r="BM8742"/>
      <c r="BN8742"/>
      <c r="BO8742"/>
      <c r="BP8742"/>
      <c r="BQ8742"/>
      <c r="BR8742"/>
      <c r="BS8742"/>
      <c r="BT8742"/>
      <c r="BU8742"/>
      <c r="BV8742"/>
      <c r="BW8742"/>
      <c r="BX8742"/>
      <c r="BY8742"/>
      <c r="BZ8742"/>
      <c r="CA8742"/>
      <c r="CB8742"/>
      <c r="CC8742"/>
      <c r="CD8742"/>
      <c r="CE8742"/>
      <c r="CF8742"/>
      <c r="CG8742"/>
      <c r="CH8742"/>
      <c r="CI8742"/>
      <c r="CJ8742"/>
      <c r="CK8742"/>
      <c r="CL8742"/>
      <c r="CM8742"/>
      <c r="CN8742"/>
      <c r="CO8742"/>
      <c r="CP8742"/>
      <c r="CQ8742"/>
      <c r="CR8742"/>
      <c r="CS8742"/>
      <c r="CT8742"/>
      <c r="CU8742"/>
      <c r="CV8742"/>
    </row>
    <row r="8743" spans="10:100" x14ac:dyDescent="0.25">
      <c r="J8743"/>
      <c r="K8743"/>
      <c r="L8743"/>
      <c r="M8743"/>
      <c r="N8743"/>
      <c r="O8743"/>
      <c r="P8743"/>
      <c r="Q8743"/>
      <c r="R8743"/>
      <c r="S8743"/>
      <c r="T8743"/>
      <c r="U8743"/>
      <c r="V8743"/>
      <c r="W8743"/>
      <c r="X8743"/>
      <c r="Y8743"/>
      <c r="Z8743"/>
      <c r="AA8743"/>
      <c r="AB8743"/>
      <c r="AC8743"/>
      <c r="AD8743"/>
      <c r="AE8743"/>
      <c r="AF8743"/>
      <c r="AG8743"/>
      <c r="AH8743"/>
      <c r="AI8743"/>
      <c r="AJ8743"/>
      <c r="AK8743"/>
      <c r="AL8743"/>
      <c r="AM8743"/>
      <c r="AN8743"/>
      <c r="AO8743"/>
      <c r="AP8743"/>
      <c r="AQ8743"/>
      <c r="AR8743"/>
      <c r="AS8743"/>
      <c r="AT8743"/>
      <c r="AU8743"/>
      <c r="AV8743"/>
      <c r="AW8743"/>
      <c r="AX8743"/>
      <c r="AY8743"/>
      <c r="AZ8743"/>
      <c r="BA8743"/>
      <c r="BB8743"/>
      <c r="BC8743"/>
      <c r="BD8743"/>
      <c r="BE8743"/>
      <c r="BF8743"/>
      <c r="BG8743"/>
      <c r="BH8743"/>
      <c r="BI8743"/>
      <c r="BJ8743"/>
      <c r="BK8743"/>
      <c r="BL8743"/>
      <c r="BM8743"/>
      <c r="BN8743"/>
      <c r="BO8743"/>
      <c r="BP8743"/>
      <c r="BQ8743"/>
      <c r="BR8743"/>
      <c r="BS8743"/>
      <c r="BT8743"/>
      <c r="BU8743"/>
      <c r="BV8743"/>
      <c r="BW8743"/>
      <c r="BX8743"/>
      <c r="BY8743"/>
      <c r="BZ8743"/>
      <c r="CA8743"/>
      <c r="CB8743"/>
      <c r="CC8743"/>
      <c r="CD8743"/>
      <c r="CE8743"/>
      <c r="CF8743"/>
      <c r="CG8743"/>
      <c r="CH8743"/>
      <c r="CI8743"/>
      <c r="CJ8743"/>
      <c r="CK8743"/>
      <c r="CL8743"/>
      <c r="CM8743"/>
      <c r="CN8743"/>
      <c r="CO8743"/>
      <c r="CP8743"/>
      <c r="CQ8743"/>
      <c r="CR8743"/>
      <c r="CS8743"/>
      <c r="CT8743"/>
      <c r="CU8743"/>
      <c r="CV8743"/>
    </row>
    <row r="8744" spans="10:100" x14ac:dyDescent="0.25">
      <c r="J8744"/>
      <c r="K8744"/>
      <c r="L8744"/>
      <c r="M8744"/>
      <c r="N8744"/>
      <c r="O8744"/>
      <c r="P8744"/>
      <c r="Q8744"/>
      <c r="R8744"/>
      <c r="S8744"/>
      <c r="T8744"/>
      <c r="U8744"/>
      <c r="V8744"/>
      <c r="W8744"/>
      <c r="X8744"/>
      <c r="Y8744"/>
      <c r="Z8744"/>
      <c r="AA8744"/>
      <c r="AB8744"/>
      <c r="AC8744"/>
      <c r="AD8744"/>
      <c r="AE8744"/>
      <c r="AF8744"/>
      <c r="AG8744"/>
      <c r="AH8744"/>
      <c r="AI8744"/>
      <c r="AJ8744"/>
      <c r="AK8744"/>
      <c r="AL8744"/>
      <c r="AM8744"/>
      <c r="AN8744"/>
      <c r="AO8744"/>
      <c r="AP8744"/>
      <c r="AQ8744"/>
      <c r="AR8744"/>
      <c r="AS8744"/>
      <c r="AT8744"/>
      <c r="AU8744"/>
      <c r="AV8744"/>
      <c r="AW8744"/>
      <c r="AX8744"/>
      <c r="AY8744"/>
      <c r="AZ8744"/>
      <c r="BA8744"/>
      <c r="BB8744"/>
      <c r="BC8744"/>
      <c r="BD8744"/>
      <c r="BE8744"/>
      <c r="BF8744"/>
      <c r="BG8744"/>
      <c r="BH8744"/>
      <c r="BI8744"/>
      <c r="BJ8744"/>
      <c r="BK8744"/>
      <c r="BL8744"/>
      <c r="BM8744"/>
      <c r="BN8744"/>
      <c r="BO8744"/>
      <c r="BP8744"/>
      <c r="BQ8744"/>
      <c r="BR8744"/>
      <c r="BS8744"/>
      <c r="BT8744"/>
      <c r="BU8744"/>
      <c r="BV8744"/>
      <c r="BW8744"/>
      <c r="BX8744"/>
      <c r="BY8744"/>
      <c r="BZ8744"/>
      <c r="CA8744"/>
      <c r="CB8744"/>
      <c r="CC8744"/>
      <c r="CD8744"/>
      <c r="CE8744"/>
      <c r="CF8744"/>
      <c r="CG8744"/>
      <c r="CH8744"/>
      <c r="CI8744"/>
      <c r="CJ8744"/>
      <c r="CK8744"/>
      <c r="CL8744"/>
      <c r="CM8744"/>
      <c r="CN8744"/>
      <c r="CO8744"/>
      <c r="CP8744"/>
      <c r="CQ8744"/>
      <c r="CR8744"/>
      <c r="CS8744"/>
      <c r="CT8744"/>
      <c r="CU8744"/>
      <c r="CV8744"/>
    </row>
    <row r="8745" spans="10:100" x14ac:dyDescent="0.25">
      <c r="J8745"/>
      <c r="K8745"/>
      <c r="L8745"/>
      <c r="M8745"/>
      <c r="N8745"/>
      <c r="O8745"/>
      <c r="P8745"/>
      <c r="Q8745"/>
      <c r="R8745"/>
      <c r="S8745"/>
      <c r="T8745"/>
      <c r="U8745"/>
      <c r="V8745"/>
      <c r="W8745"/>
      <c r="X8745"/>
      <c r="Y8745"/>
      <c r="Z8745"/>
      <c r="AA8745"/>
      <c r="AB8745"/>
      <c r="AC8745"/>
      <c r="AD8745"/>
      <c r="AE8745"/>
      <c r="AF8745"/>
      <c r="AG8745"/>
      <c r="AH8745"/>
      <c r="AI8745"/>
      <c r="AJ8745"/>
      <c r="AK8745"/>
      <c r="AL8745"/>
      <c r="AM8745"/>
      <c r="AN8745"/>
      <c r="AO8745"/>
      <c r="AP8745"/>
      <c r="AQ8745"/>
      <c r="AR8745"/>
      <c r="AS8745"/>
      <c r="AT8745"/>
      <c r="AU8745"/>
      <c r="AV8745"/>
      <c r="AW8745"/>
      <c r="AX8745"/>
      <c r="AY8745"/>
      <c r="AZ8745"/>
      <c r="BA8745"/>
      <c r="BB8745"/>
      <c r="BC8745"/>
      <c r="BD8745"/>
      <c r="BE8745"/>
      <c r="BF8745"/>
      <c r="BG8745"/>
      <c r="BH8745"/>
      <c r="BI8745"/>
      <c r="BJ8745"/>
      <c r="BK8745"/>
      <c r="BL8745"/>
      <c r="BM8745"/>
      <c r="BN8745"/>
      <c r="BO8745"/>
      <c r="BP8745"/>
      <c r="BQ8745"/>
      <c r="BR8745"/>
      <c r="BS8745"/>
      <c r="BT8745"/>
      <c r="BU8745"/>
      <c r="BV8745"/>
      <c r="BW8745"/>
      <c r="BX8745"/>
      <c r="BY8745"/>
      <c r="BZ8745"/>
      <c r="CA8745"/>
      <c r="CB8745"/>
      <c r="CC8745"/>
      <c r="CD8745"/>
      <c r="CE8745"/>
      <c r="CF8745"/>
      <c r="CG8745"/>
      <c r="CH8745"/>
      <c r="CI8745"/>
      <c r="CJ8745"/>
      <c r="CK8745"/>
      <c r="CL8745"/>
      <c r="CM8745"/>
      <c r="CN8745"/>
      <c r="CO8745"/>
      <c r="CP8745"/>
      <c r="CQ8745"/>
      <c r="CR8745"/>
      <c r="CS8745"/>
      <c r="CT8745"/>
      <c r="CU8745"/>
      <c r="CV8745"/>
    </row>
    <row r="8746" spans="10:100" x14ac:dyDescent="0.25">
      <c r="J8746"/>
      <c r="K8746"/>
      <c r="L8746"/>
      <c r="M8746"/>
      <c r="N8746"/>
      <c r="O8746"/>
      <c r="P8746"/>
      <c r="Q8746"/>
      <c r="R8746"/>
      <c r="S8746"/>
      <c r="T8746"/>
      <c r="U8746"/>
      <c r="V8746"/>
      <c r="W8746"/>
      <c r="X8746"/>
      <c r="Y8746"/>
      <c r="Z8746"/>
      <c r="AA8746"/>
      <c r="AB8746"/>
      <c r="AC8746"/>
      <c r="AD8746"/>
      <c r="AE8746"/>
      <c r="AF8746"/>
      <c r="AG8746"/>
      <c r="AH8746"/>
      <c r="AI8746"/>
      <c r="AJ8746"/>
      <c r="AK8746"/>
      <c r="AL8746"/>
      <c r="AM8746"/>
      <c r="AN8746"/>
      <c r="AO8746"/>
      <c r="AP8746"/>
      <c r="AQ8746"/>
      <c r="AR8746"/>
      <c r="AS8746"/>
      <c r="AT8746"/>
      <c r="AU8746"/>
      <c r="AV8746"/>
      <c r="AW8746"/>
      <c r="AX8746"/>
      <c r="AY8746"/>
      <c r="AZ8746"/>
      <c r="BA8746"/>
      <c r="BB8746"/>
      <c r="BC8746"/>
      <c r="BD8746"/>
      <c r="BE8746"/>
      <c r="BF8746"/>
      <c r="BG8746"/>
      <c r="BH8746"/>
      <c r="BI8746"/>
      <c r="BJ8746"/>
      <c r="BK8746"/>
      <c r="BL8746"/>
      <c r="BM8746"/>
      <c r="BN8746"/>
      <c r="BO8746"/>
      <c r="BP8746"/>
      <c r="BQ8746"/>
      <c r="BR8746"/>
      <c r="BS8746"/>
      <c r="BT8746"/>
      <c r="BU8746"/>
      <c r="BV8746"/>
      <c r="BW8746"/>
      <c r="BX8746"/>
      <c r="BY8746"/>
      <c r="BZ8746"/>
      <c r="CA8746"/>
      <c r="CB8746"/>
      <c r="CC8746"/>
      <c r="CD8746"/>
      <c r="CE8746"/>
      <c r="CF8746"/>
      <c r="CG8746"/>
      <c r="CH8746"/>
      <c r="CI8746"/>
      <c r="CJ8746"/>
      <c r="CK8746"/>
      <c r="CL8746"/>
      <c r="CM8746"/>
      <c r="CN8746"/>
      <c r="CO8746"/>
      <c r="CP8746"/>
      <c r="CQ8746"/>
      <c r="CR8746"/>
      <c r="CS8746"/>
      <c r="CT8746"/>
      <c r="CU8746"/>
      <c r="CV8746"/>
    </row>
    <row r="8747" spans="10:100" x14ac:dyDescent="0.25">
      <c r="J8747"/>
      <c r="K8747"/>
      <c r="L8747"/>
      <c r="M8747"/>
      <c r="N8747"/>
      <c r="O8747"/>
      <c r="P8747"/>
      <c r="Q8747"/>
      <c r="R8747"/>
      <c r="S8747"/>
      <c r="T8747"/>
      <c r="U8747"/>
      <c r="V8747"/>
      <c r="W8747"/>
      <c r="X8747"/>
      <c r="Y8747"/>
      <c r="Z8747"/>
      <c r="AA8747"/>
      <c r="AB8747"/>
      <c r="AC8747"/>
      <c r="AD8747"/>
      <c r="AE8747"/>
      <c r="AF8747"/>
      <c r="AG8747"/>
      <c r="AH8747"/>
      <c r="AI8747"/>
      <c r="AJ8747"/>
      <c r="AK8747"/>
      <c r="AL8747"/>
      <c r="AM8747"/>
      <c r="AN8747"/>
      <c r="AO8747"/>
      <c r="AP8747"/>
      <c r="AQ8747"/>
      <c r="AR8747"/>
      <c r="AS8747"/>
      <c r="AT8747"/>
      <c r="AU8747"/>
      <c r="AV8747"/>
      <c r="AW8747"/>
      <c r="AX8747"/>
      <c r="AY8747"/>
      <c r="AZ8747"/>
      <c r="BA8747"/>
      <c r="BB8747"/>
      <c r="BC8747"/>
      <c r="BD8747"/>
      <c r="BE8747"/>
      <c r="BF8747"/>
      <c r="BG8747"/>
      <c r="BH8747"/>
      <c r="BI8747"/>
      <c r="BJ8747"/>
      <c r="BK8747"/>
      <c r="BL8747"/>
      <c r="BM8747"/>
      <c r="BN8747"/>
      <c r="BO8747"/>
      <c r="BP8747"/>
      <c r="BQ8747"/>
      <c r="BR8747"/>
      <c r="BS8747"/>
      <c r="BT8747"/>
      <c r="BU8747"/>
      <c r="BV8747"/>
      <c r="BW8747"/>
      <c r="BX8747"/>
      <c r="BY8747"/>
      <c r="BZ8747"/>
      <c r="CA8747"/>
      <c r="CB8747"/>
      <c r="CC8747"/>
      <c r="CD8747"/>
      <c r="CE8747"/>
      <c r="CF8747"/>
      <c r="CG8747"/>
      <c r="CH8747"/>
      <c r="CI8747"/>
      <c r="CJ8747"/>
      <c r="CK8747"/>
      <c r="CL8747"/>
      <c r="CM8747"/>
      <c r="CN8747"/>
      <c r="CO8747"/>
      <c r="CP8747"/>
      <c r="CQ8747"/>
      <c r="CR8747"/>
      <c r="CS8747"/>
      <c r="CT8747"/>
      <c r="CU8747"/>
      <c r="CV8747"/>
    </row>
    <row r="8748" spans="10:100" x14ac:dyDescent="0.25">
      <c r="J8748"/>
      <c r="K8748"/>
      <c r="L8748"/>
      <c r="M8748"/>
      <c r="N8748"/>
      <c r="O8748"/>
      <c r="P8748"/>
      <c r="Q8748"/>
      <c r="R8748"/>
      <c r="S8748"/>
      <c r="T8748"/>
      <c r="U8748"/>
      <c r="V8748"/>
      <c r="W8748"/>
      <c r="X8748"/>
      <c r="Y8748"/>
      <c r="Z8748"/>
      <c r="AA8748"/>
      <c r="AB8748"/>
      <c r="AC8748"/>
      <c r="AD8748"/>
      <c r="AE8748"/>
      <c r="AF8748"/>
      <c r="AG8748"/>
      <c r="AH8748"/>
      <c r="AI8748"/>
      <c r="AJ8748"/>
      <c r="AK8748"/>
      <c r="AL8748"/>
      <c r="AM8748"/>
      <c r="AN8748"/>
      <c r="AO8748"/>
      <c r="AP8748"/>
      <c r="AQ8748"/>
      <c r="AR8748"/>
      <c r="AS8748"/>
      <c r="AT8748"/>
      <c r="AU8748"/>
      <c r="AV8748"/>
      <c r="AW8748"/>
      <c r="AX8748"/>
      <c r="AY8748"/>
      <c r="AZ8748"/>
      <c r="BA8748"/>
      <c r="BB8748"/>
      <c r="BC8748"/>
      <c r="BD8748"/>
      <c r="BE8748"/>
      <c r="BF8748"/>
      <c r="BG8748"/>
      <c r="BH8748"/>
      <c r="BI8748"/>
      <c r="BJ8748"/>
      <c r="BK8748"/>
      <c r="BL8748"/>
      <c r="BM8748"/>
      <c r="BN8748"/>
      <c r="BO8748"/>
      <c r="BP8748"/>
      <c r="BQ8748"/>
      <c r="BR8748"/>
      <c r="BS8748"/>
      <c r="BT8748"/>
      <c r="BU8748"/>
      <c r="BV8748"/>
      <c r="BW8748"/>
      <c r="BX8748"/>
      <c r="BY8748"/>
      <c r="BZ8748"/>
      <c r="CA8748"/>
      <c r="CB8748"/>
      <c r="CC8748"/>
      <c r="CD8748"/>
      <c r="CE8748"/>
      <c r="CF8748"/>
      <c r="CG8748"/>
      <c r="CH8748"/>
      <c r="CI8748"/>
      <c r="CJ8748"/>
      <c r="CK8748"/>
      <c r="CL8748"/>
      <c r="CM8748"/>
      <c r="CN8748"/>
      <c r="CO8748"/>
      <c r="CP8748"/>
      <c r="CQ8748"/>
      <c r="CR8748"/>
      <c r="CS8748"/>
      <c r="CT8748"/>
      <c r="CU8748"/>
      <c r="CV8748"/>
    </row>
    <row r="8749" spans="10:100" x14ac:dyDescent="0.25">
      <c r="J8749"/>
      <c r="K8749"/>
      <c r="L8749"/>
      <c r="M8749"/>
      <c r="N8749"/>
      <c r="O8749"/>
      <c r="P8749"/>
      <c r="Q8749"/>
      <c r="R8749"/>
      <c r="S8749"/>
      <c r="T8749"/>
      <c r="U8749"/>
      <c r="V8749"/>
      <c r="W8749"/>
      <c r="X8749"/>
      <c r="Y8749"/>
      <c r="Z8749"/>
      <c r="AA8749"/>
      <c r="AB8749"/>
      <c r="AC8749"/>
      <c r="AD8749"/>
      <c r="AE8749"/>
      <c r="AF8749"/>
      <c r="AG8749"/>
      <c r="AH8749"/>
      <c r="AI8749"/>
      <c r="AJ8749"/>
      <c r="AK8749"/>
      <c r="AL8749"/>
      <c r="AM8749"/>
      <c r="AN8749"/>
      <c r="AO8749"/>
      <c r="AP8749"/>
      <c r="AQ8749"/>
      <c r="AR8749"/>
      <c r="AS8749"/>
      <c r="AT8749"/>
      <c r="AU8749"/>
      <c r="AV8749"/>
      <c r="AW8749"/>
      <c r="AX8749"/>
      <c r="AY8749"/>
      <c r="AZ8749"/>
      <c r="BA8749"/>
      <c r="BB8749"/>
      <c r="BC8749"/>
      <c r="BD8749"/>
      <c r="BE8749"/>
      <c r="BF8749"/>
      <c r="BG8749"/>
      <c r="BH8749"/>
      <c r="BI8749"/>
      <c r="BJ8749"/>
      <c r="BK8749"/>
      <c r="BL8749"/>
      <c r="BM8749"/>
      <c r="BN8749"/>
      <c r="BO8749"/>
      <c r="BP8749"/>
      <c r="BQ8749"/>
      <c r="BR8749"/>
      <c r="BS8749"/>
      <c r="BT8749"/>
      <c r="BU8749"/>
      <c r="BV8749"/>
      <c r="BW8749"/>
      <c r="BX8749"/>
      <c r="BY8749"/>
      <c r="BZ8749"/>
      <c r="CA8749"/>
      <c r="CB8749"/>
      <c r="CC8749"/>
      <c r="CD8749"/>
      <c r="CE8749"/>
      <c r="CF8749"/>
      <c r="CG8749"/>
      <c r="CH8749"/>
      <c r="CI8749"/>
      <c r="CJ8749"/>
      <c r="CK8749"/>
      <c r="CL8749"/>
      <c r="CM8749"/>
      <c r="CN8749"/>
      <c r="CO8749"/>
      <c r="CP8749"/>
      <c r="CQ8749"/>
      <c r="CR8749"/>
      <c r="CS8749"/>
      <c r="CT8749"/>
      <c r="CU8749"/>
      <c r="CV8749"/>
    </row>
    <row r="8750" spans="10:100" x14ac:dyDescent="0.25">
      <c r="J8750"/>
      <c r="K8750"/>
      <c r="L8750"/>
      <c r="M8750"/>
      <c r="N8750"/>
      <c r="O8750"/>
      <c r="P8750"/>
      <c r="Q8750"/>
      <c r="R8750"/>
      <c r="S8750"/>
      <c r="T8750"/>
      <c r="U8750"/>
      <c r="V8750"/>
      <c r="W8750"/>
      <c r="X8750"/>
      <c r="Y8750"/>
      <c r="Z8750"/>
      <c r="AA8750"/>
      <c r="AB8750"/>
      <c r="AC8750"/>
      <c r="AD8750"/>
      <c r="AE8750"/>
      <c r="AF8750"/>
      <c r="AG8750"/>
      <c r="AH8750"/>
      <c r="AI8750"/>
      <c r="AJ8750"/>
      <c r="AK8750"/>
      <c r="AL8750"/>
      <c r="AM8750"/>
      <c r="AN8750"/>
      <c r="AO8750"/>
      <c r="AP8750"/>
      <c r="AQ8750"/>
      <c r="AR8750"/>
      <c r="AS8750"/>
      <c r="AT8750"/>
      <c r="AU8750"/>
      <c r="AV8750"/>
      <c r="AW8750"/>
      <c r="AX8750"/>
      <c r="AY8750"/>
      <c r="AZ8750"/>
      <c r="BA8750"/>
      <c r="BB8750"/>
      <c r="BC8750"/>
      <c r="BD8750"/>
      <c r="BE8750"/>
      <c r="BF8750"/>
      <c r="BG8750"/>
      <c r="BH8750"/>
      <c r="BI8750"/>
      <c r="BJ8750"/>
      <c r="BK8750"/>
      <c r="BL8750"/>
      <c r="BM8750"/>
      <c r="BN8750"/>
      <c r="BO8750"/>
      <c r="BP8750"/>
      <c r="BQ8750"/>
      <c r="BR8750"/>
      <c r="BS8750"/>
      <c r="BT8750"/>
      <c r="BU8750"/>
      <c r="BV8750"/>
      <c r="BW8750"/>
      <c r="BX8750"/>
      <c r="BY8750"/>
      <c r="BZ8750"/>
      <c r="CA8750"/>
      <c r="CB8750"/>
      <c r="CC8750"/>
      <c r="CD8750"/>
      <c r="CE8750"/>
      <c r="CF8750"/>
      <c r="CG8750"/>
      <c r="CH8750"/>
      <c r="CI8750"/>
      <c r="CJ8750"/>
      <c r="CK8750"/>
      <c r="CL8750"/>
      <c r="CM8750"/>
      <c r="CN8750"/>
      <c r="CO8750"/>
      <c r="CP8750"/>
      <c r="CQ8750"/>
      <c r="CR8750"/>
      <c r="CS8750"/>
      <c r="CT8750"/>
      <c r="CU8750"/>
      <c r="CV8750"/>
    </row>
    <row r="8751" spans="10:100" x14ac:dyDescent="0.25">
      <c r="J8751"/>
      <c r="K8751"/>
      <c r="L8751"/>
      <c r="M8751"/>
      <c r="N8751"/>
      <c r="O8751"/>
      <c r="P8751"/>
      <c r="Q8751"/>
      <c r="R8751"/>
      <c r="S8751"/>
      <c r="T8751"/>
      <c r="U8751"/>
      <c r="V8751"/>
      <c r="W8751"/>
      <c r="X8751"/>
      <c r="Y8751"/>
      <c r="Z8751"/>
      <c r="AA8751"/>
      <c r="AB8751"/>
      <c r="AC8751"/>
      <c r="AD8751"/>
      <c r="AE8751"/>
      <c r="AF8751"/>
      <c r="AG8751"/>
      <c r="AH8751"/>
      <c r="AI8751"/>
      <c r="AJ8751"/>
      <c r="AK8751"/>
      <c r="AL8751"/>
      <c r="AM8751"/>
      <c r="AN8751"/>
      <c r="AO8751"/>
      <c r="AP8751"/>
      <c r="AQ8751"/>
      <c r="AR8751"/>
      <c r="AS8751"/>
      <c r="AT8751"/>
      <c r="AU8751"/>
      <c r="AV8751"/>
      <c r="AW8751"/>
      <c r="AX8751"/>
      <c r="AY8751"/>
      <c r="AZ8751"/>
      <c r="BA8751"/>
      <c r="BB8751"/>
      <c r="BC8751"/>
      <c r="BD8751"/>
      <c r="BE8751"/>
      <c r="BF8751"/>
      <c r="BG8751"/>
      <c r="BH8751"/>
      <c r="BI8751"/>
      <c r="BJ8751"/>
      <c r="BK8751"/>
      <c r="BL8751"/>
      <c r="BM8751"/>
      <c r="BN8751"/>
      <c r="BO8751"/>
      <c r="BP8751"/>
      <c r="BQ8751"/>
      <c r="BR8751"/>
      <c r="BS8751"/>
      <c r="BT8751"/>
      <c r="BU8751"/>
      <c r="BV8751"/>
      <c r="BW8751"/>
      <c r="BX8751"/>
      <c r="BY8751"/>
      <c r="BZ8751"/>
      <c r="CA8751"/>
      <c r="CB8751"/>
      <c r="CC8751"/>
      <c r="CD8751"/>
      <c r="CE8751"/>
      <c r="CF8751"/>
      <c r="CG8751"/>
      <c r="CH8751"/>
      <c r="CI8751"/>
      <c r="CJ8751"/>
      <c r="CK8751"/>
      <c r="CL8751"/>
      <c r="CM8751"/>
      <c r="CN8751"/>
      <c r="CO8751"/>
      <c r="CP8751"/>
      <c r="CQ8751"/>
      <c r="CR8751"/>
      <c r="CS8751"/>
      <c r="CT8751"/>
      <c r="CU8751"/>
      <c r="CV8751"/>
    </row>
    <row r="8752" spans="10:100" x14ac:dyDescent="0.25">
      <c r="J8752"/>
      <c r="K8752"/>
      <c r="L8752"/>
      <c r="M8752"/>
      <c r="N8752"/>
      <c r="O8752"/>
      <c r="P8752"/>
      <c r="Q8752"/>
      <c r="R8752"/>
      <c r="S8752"/>
      <c r="T8752"/>
      <c r="U8752"/>
      <c r="V8752"/>
      <c r="W8752"/>
      <c r="X8752"/>
      <c r="Y8752"/>
      <c r="Z8752"/>
      <c r="AA8752"/>
      <c r="AB8752"/>
      <c r="AC8752"/>
      <c r="AD8752"/>
      <c r="AE8752"/>
      <c r="AF8752"/>
      <c r="AG8752"/>
      <c r="AH8752"/>
      <c r="AI8752"/>
      <c r="AJ8752"/>
      <c r="AK8752"/>
      <c r="AL8752"/>
      <c r="AM8752"/>
      <c r="AN8752"/>
      <c r="AO8752"/>
      <c r="AP8752"/>
      <c r="AQ8752"/>
      <c r="AR8752"/>
      <c r="AS8752"/>
      <c r="AT8752"/>
      <c r="AU8752"/>
      <c r="AV8752"/>
      <c r="AW8752"/>
      <c r="AX8752"/>
      <c r="AY8752"/>
      <c r="AZ8752"/>
      <c r="BA8752"/>
      <c r="BB8752"/>
      <c r="BC8752"/>
      <c r="BD8752"/>
      <c r="BE8752"/>
      <c r="BF8752"/>
      <c r="BG8752"/>
      <c r="BH8752"/>
      <c r="BI8752"/>
      <c r="BJ8752"/>
      <c r="BK8752"/>
      <c r="BL8752"/>
      <c r="BM8752"/>
      <c r="BN8752"/>
      <c r="BO8752"/>
      <c r="BP8752"/>
      <c r="BQ8752"/>
      <c r="BR8752"/>
      <c r="BS8752"/>
      <c r="BT8752"/>
      <c r="BU8752"/>
      <c r="BV8752"/>
      <c r="BW8752"/>
      <c r="BX8752"/>
      <c r="BY8752"/>
      <c r="BZ8752"/>
      <c r="CA8752"/>
      <c r="CB8752"/>
      <c r="CC8752"/>
      <c r="CD8752"/>
      <c r="CE8752"/>
      <c r="CF8752"/>
      <c r="CG8752"/>
      <c r="CH8752"/>
      <c r="CI8752"/>
      <c r="CJ8752"/>
      <c r="CK8752"/>
      <c r="CL8752"/>
      <c r="CM8752"/>
      <c r="CN8752"/>
      <c r="CO8752"/>
      <c r="CP8752"/>
      <c r="CQ8752"/>
      <c r="CR8752"/>
      <c r="CS8752"/>
      <c r="CT8752"/>
      <c r="CU8752"/>
      <c r="CV8752"/>
    </row>
    <row r="8753" spans="10:100" x14ac:dyDescent="0.25">
      <c r="J8753"/>
      <c r="K8753"/>
      <c r="L8753"/>
      <c r="M8753"/>
      <c r="N8753"/>
      <c r="O8753"/>
      <c r="P8753"/>
      <c r="Q8753"/>
      <c r="R8753"/>
      <c r="S8753"/>
      <c r="T8753"/>
      <c r="U8753"/>
      <c r="V8753"/>
      <c r="W8753"/>
      <c r="X8753"/>
      <c r="Y8753"/>
      <c r="Z8753"/>
      <c r="AA8753"/>
      <c r="AB8753"/>
      <c r="AC8753"/>
      <c r="AD8753"/>
      <c r="AE8753"/>
      <c r="AF8753"/>
      <c r="AG8753"/>
      <c r="AH8753"/>
      <c r="AI8753"/>
      <c r="AJ8753"/>
      <c r="AK8753"/>
      <c r="AL8753"/>
      <c r="AM8753"/>
      <c r="AN8753"/>
      <c r="AO8753"/>
      <c r="AP8753"/>
      <c r="AQ8753"/>
      <c r="AR8753"/>
      <c r="AS8753"/>
      <c r="AT8753"/>
      <c r="AU8753"/>
      <c r="AV8753"/>
      <c r="AW8753"/>
      <c r="AX8753"/>
      <c r="AY8753"/>
      <c r="AZ8753"/>
      <c r="BA8753"/>
      <c r="BB8753"/>
      <c r="BC8753"/>
      <c r="BD8753"/>
      <c r="BE8753"/>
      <c r="BF8753"/>
      <c r="BG8753"/>
      <c r="BH8753"/>
      <c r="BI8753"/>
      <c r="BJ8753"/>
      <c r="BK8753"/>
      <c r="BL8753"/>
      <c r="BM8753"/>
      <c r="BN8753"/>
      <c r="BO8753"/>
      <c r="BP8753"/>
      <c r="BQ8753"/>
      <c r="BR8753"/>
      <c r="BS8753"/>
      <c r="BT8753"/>
      <c r="BU8753"/>
      <c r="BV8753"/>
      <c r="BW8753"/>
      <c r="BX8753"/>
      <c r="BY8753"/>
      <c r="BZ8753"/>
      <c r="CA8753"/>
      <c r="CB8753"/>
      <c r="CC8753"/>
      <c r="CD8753"/>
      <c r="CE8753"/>
      <c r="CF8753"/>
      <c r="CG8753"/>
      <c r="CH8753"/>
      <c r="CI8753"/>
      <c r="CJ8753"/>
      <c r="CK8753"/>
      <c r="CL8753"/>
      <c r="CM8753"/>
      <c r="CN8753"/>
      <c r="CO8753"/>
      <c r="CP8753"/>
      <c r="CQ8753"/>
      <c r="CR8753"/>
      <c r="CS8753"/>
      <c r="CT8753"/>
      <c r="CU8753"/>
      <c r="CV8753"/>
    </row>
    <row r="8754" spans="10:100" x14ac:dyDescent="0.25">
      <c r="J8754"/>
      <c r="K8754"/>
      <c r="L8754"/>
      <c r="M8754"/>
      <c r="N8754"/>
      <c r="O8754"/>
      <c r="P8754"/>
      <c r="Q8754"/>
      <c r="R8754"/>
      <c r="S8754"/>
      <c r="T8754"/>
      <c r="U8754"/>
      <c r="V8754"/>
      <c r="W8754"/>
      <c r="X8754"/>
      <c r="Y8754"/>
      <c r="Z8754"/>
      <c r="AA8754"/>
      <c r="AB8754"/>
      <c r="AC8754"/>
      <c r="AD8754"/>
      <c r="AE8754"/>
      <c r="AF8754"/>
      <c r="AG8754"/>
      <c r="AH8754"/>
      <c r="AI8754"/>
      <c r="AJ8754"/>
      <c r="AK8754"/>
      <c r="AL8754"/>
      <c r="AM8754"/>
      <c r="AN8754"/>
      <c r="AO8754"/>
      <c r="AP8754"/>
      <c r="AQ8754"/>
      <c r="AR8754"/>
      <c r="AS8754"/>
      <c r="AT8754"/>
      <c r="AU8754"/>
      <c r="AV8754"/>
      <c r="AW8754"/>
      <c r="AX8754"/>
      <c r="AY8754"/>
      <c r="AZ8754"/>
      <c r="BA8754"/>
      <c r="BB8754"/>
      <c r="BC8754"/>
      <c r="BD8754"/>
      <c r="BE8754"/>
      <c r="BF8754"/>
      <c r="BG8754"/>
      <c r="BH8754"/>
      <c r="BI8754"/>
      <c r="BJ8754"/>
      <c r="BK8754"/>
      <c r="BL8754"/>
      <c r="BM8754"/>
      <c r="BN8754"/>
      <c r="BO8754"/>
      <c r="BP8754"/>
      <c r="BQ8754"/>
      <c r="BR8754"/>
      <c r="BS8754"/>
      <c r="BT8754"/>
      <c r="BU8754"/>
      <c r="BV8754"/>
      <c r="BW8754"/>
      <c r="BX8754"/>
      <c r="BY8754"/>
      <c r="BZ8754"/>
      <c r="CA8754"/>
      <c r="CB8754"/>
      <c r="CC8754"/>
      <c r="CD8754"/>
      <c r="CE8754"/>
      <c r="CF8754"/>
      <c r="CG8754"/>
      <c r="CH8754"/>
      <c r="CI8754"/>
      <c r="CJ8754"/>
      <c r="CK8754"/>
      <c r="CL8754"/>
      <c r="CM8754"/>
      <c r="CN8754"/>
      <c r="CO8754"/>
      <c r="CP8754"/>
      <c r="CQ8754"/>
      <c r="CR8754"/>
      <c r="CS8754"/>
      <c r="CT8754"/>
      <c r="CU8754"/>
      <c r="CV8754"/>
    </row>
    <row r="8755" spans="10:100" x14ac:dyDescent="0.25">
      <c r="J8755"/>
      <c r="K8755"/>
      <c r="L8755"/>
      <c r="M8755"/>
      <c r="N8755"/>
      <c r="O8755"/>
      <c r="P8755"/>
      <c r="Q8755"/>
      <c r="R8755"/>
      <c r="S8755"/>
      <c r="T8755"/>
      <c r="U8755"/>
      <c r="V8755"/>
      <c r="W8755"/>
      <c r="X8755"/>
      <c r="Y8755"/>
      <c r="Z8755"/>
      <c r="AA8755"/>
      <c r="AB8755"/>
      <c r="AC8755"/>
      <c r="AD8755"/>
      <c r="AE8755"/>
      <c r="AF8755"/>
      <c r="AG8755"/>
      <c r="AH8755"/>
      <c r="AI8755"/>
      <c r="AJ8755"/>
      <c r="AK8755"/>
      <c r="AL8755"/>
      <c r="AM8755"/>
      <c r="AN8755"/>
      <c r="AO8755"/>
      <c r="AP8755"/>
      <c r="AQ8755"/>
      <c r="AR8755"/>
      <c r="AS8755"/>
      <c r="AT8755"/>
      <c r="AU8755"/>
      <c r="AV8755"/>
      <c r="AW8755"/>
      <c r="AX8755"/>
      <c r="AY8755"/>
      <c r="AZ8755"/>
      <c r="BA8755"/>
      <c r="BB8755"/>
      <c r="BC8755"/>
      <c r="BD8755"/>
      <c r="BE8755"/>
      <c r="BF8755"/>
      <c r="BG8755"/>
      <c r="BH8755"/>
      <c r="BI8755"/>
      <c r="BJ8755"/>
      <c r="BK8755"/>
      <c r="BL8755"/>
      <c r="BM8755"/>
      <c r="BN8755"/>
      <c r="BO8755"/>
      <c r="BP8755"/>
      <c r="BQ8755"/>
      <c r="BR8755"/>
      <c r="BS8755"/>
      <c r="BT8755"/>
      <c r="BU8755"/>
      <c r="BV8755"/>
      <c r="BW8755"/>
      <c r="BX8755"/>
      <c r="BY8755"/>
      <c r="BZ8755"/>
      <c r="CA8755"/>
      <c r="CB8755"/>
      <c r="CC8755"/>
      <c r="CD8755"/>
      <c r="CE8755"/>
      <c r="CF8755"/>
      <c r="CG8755"/>
      <c r="CH8755"/>
      <c r="CI8755"/>
      <c r="CJ8755"/>
      <c r="CK8755"/>
      <c r="CL8755"/>
      <c r="CM8755"/>
      <c r="CN8755"/>
      <c r="CO8755"/>
      <c r="CP8755"/>
      <c r="CQ8755"/>
      <c r="CR8755"/>
      <c r="CS8755"/>
      <c r="CT8755"/>
      <c r="CU8755"/>
      <c r="CV8755"/>
    </row>
    <row r="8756" spans="10:100" x14ac:dyDescent="0.25">
      <c r="J8756"/>
      <c r="K8756"/>
      <c r="L8756"/>
      <c r="M8756"/>
      <c r="N8756"/>
      <c r="O8756"/>
      <c r="P8756"/>
      <c r="Q8756"/>
      <c r="R8756"/>
      <c r="S8756"/>
      <c r="T8756"/>
      <c r="U8756"/>
      <c r="V8756"/>
      <c r="W8756"/>
      <c r="X8756"/>
      <c r="Y8756"/>
      <c r="Z8756"/>
      <c r="AA8756"/>
      <c r="AB8756"/>
      <c r="AC8756"/>
      <c r="AD8756"/>
      <c r="AE8756"/>
      <c r="AF8756"/>
      <c r="AG8756"/>
      <c r="AH8756"/>
      <c r="AI8756"/>
      <c r="AJ8756"/>
      <c r="AK8756"/>
      <c r="AL8756"/>
      <c r="AM8756"/>
      <c r="AN8756"/>
      <c r="AO8756"/>
      <c r="AP8756"/>
      <c r="AQ8756"/>
      <c r="AR8756"/>
      <c r="AS8756"/>
      <c r="AT8756"/>
      <c r="AU8756"/>
      <c r="AV8756"/>
      <c r="AW8756"/>
      <c r="AX8756"/>
      <c r="AY8756"/>
      <c r="AZ8756"/>
      <c r="BA8756"/>
      <c r="BB8756"/>
      <c r="BC8756"/>
      <c r="BD8756"/>
      <c r="BE8756"/>
      <c r="BF8756"/>
      <c r="BG8756"/>
      <c r="BH8756"/>
      <c r="BI8756"/>
      <c r="BJ8756"/>
      <c r="BK8756"/>
      <c r="BL8756"/>
      <c r="BM8756"/>
      <c r="BN8756"/>
      <c r="BO8756"/>
      <c r="BP8756"/>
      <c r="BQ8756"/>
      <c r="BR8756"/>
      <c r="BS8756"/>
      <c r="BT8756"/>
      <c r="BU8756"/>
      <c r="BV8756"/>
      <c r="BW8756"/>
      <c r="BX8756"/>
      <c r="BY8756"/>
      <c r="BZ8756"/>
      <c r="CA8756"/>
      <c r="CB8756"/>
      <c r="CC8756"/>
      <c r="CD8756"/>
      <c r="CE8756"/>
      <c r="CF8756"/>
      <c r="CG8756"/>
      <c r="CH8756"/>
      <c r="CI8756"/>
      <c r="CJ8756"/>
      <c r="CK8756"/>
      <c r="CL8756"/>
      <c r="CM8756"/>
      <c r="CN8756"/>
      <c r="CO8756"/>
      <c r="CP8756"/>
      <c r="CQ8756"/>
      <c r="CR8756"/>
      <c r="CS8756"/>
      <c r="CT8756"/>
      <c r="CU8756"/>
      <c r="CV8756"/>
    </row>
    <row r="8757" spans="10:100" x14ac:dyDescent="0.25">
      <c r="J8757"/>
      <c r="K8757"/>
      <c r="L8757"/>
      <c r="M8757"/>
      <c r="N8757"/>
      <c r="O8757"/>
      <c r="P8757"/>
      <c r="Q8757"/>
      <c r="R8757"/>
      <c r="S8757"/>
      <c r="T8757"/>
      <c r="U8757"/>
      <c r="V8757"/>
      <c r="W8757"/>
      <c r="X8757"/>
      <c r="Y8757"/>
      <c r="Z8757"/>
      <c r="AA8757"/>
      <c r="AB8757"/>
      <c r="AC8757"/>
      <c r="AD8757"/>
      <c r="AE8757"/>
      <c r="AF8757"/>
      <c r="AG8757"/>
      <c r="AH8757"/>
      <c r="AI8757"/>
      <c r="AJ8757"/>
      <c r="AK8757"/>
      <c r="AL8757"/>
      <c r="AM8757"/>
      <c r="AN8757"/>
      <c r="AO8757"/>
      <c r="AP8757"/>
      <c r="AQ8757"/>
      <c r="AR8757"/>
      <c r="AS8757"/>
      <c r="AT8757"/>
      <c r="AU8757"/>
      <c r="AV8757"/>
      <c r="AW8757"/>
      <c r="AX8757"/>
      <c r="AY8757"/>
      <c r="AZ8757"/>
      <c r="BA8757"/>
      <c r="BB8757"/>
      <c r="BC8757"/>
      <c r="BD8757"/>
      <c r="BE8757"/>
      <c r="BF8757"/>
      <c r="BG8757"/>
      <c r="BH8757"/>
      <c r="BI8757"/>
      <c r="BJ8757"/>
      <c r="BK8757"/>
      <c r="BL8757"/>
      <c r="BM8757"/>
      <c r="BN8757"/>
      <c r="BO8757"/>
      <c r="BP8757"/>
      <c r="BQ8757"/>
      <c r="BR8757"/>
      <c r="BS8757"/>
      <c r="BT8757"/>
      <c r="BU8757"/>
      <c r="BV8757"/>
      <c r="BW8757"/>
      <c r="BX8757"/>
      <c r="BY8757"/>
      <c r="BZ8757"/>
      <c r="CA8757"/>
      <c r="CB8757"/>
      <c r="CC8757"/>
      <c r="CD8757"/>
      <c r="CE8757"/>
      <c r="CF8757"/>
      <c r="CG8757"/>
      <c r="CH8757"/>
      <c r="CI8757"/>
      <c r="CJ8757"/>
      <c r="CK8757"/>
      <c r="CL8757"/>
      <c r="CM8757"/>
      <c r="CN8757"/>
      <c r="CO8757"/>
      <c r="CP8757"/>
      <c r="CQ8757"/>
      <c r="CR8757"/>
      <c r="CS8757"/>
      <c r="CT8757"/>
      <c r="CU8757"/>
      <c r="CV8757"/>
    </row>
    <row r="8758" spans="10:100" x14ac:dyDescent="0.25">
      <c r="J8758"/>
      <c r="K8758"/>
      <c r="L8758"/>
      <c r="M8758"/>
      <c r="N8758"/>
      <c r="O8758"/>
      <c r="P8758"/>
      <c r="Q8758"/>
      <c r="R8758"/>
      <c r="S8758"/>
      <c r="T8758"/>
      <c r="U8758"/>
      <c r="V8758"/>
      <c r="W8758"/>
      <c r="X8758"/>
      <c r="Y8758"/>
      <c r="Z8758"/>
      <c r="AA8758"/>
      <c r="AB8758"/>
      <c r="AC8758"/>
      <c r="AD8758"/>
      <c r="AE8758"/>
      <c r="AF8758"/>
      <c r="AG8758"/>
      <c r="AH8758"/>
      <c r="AI8758"/>
      <c r="AJ8758"/>
      <c r="AK8758"/>
      <c r="AL8758"/>
      <c r="AM8758"/>
      <c r="AN8758"/>
      <c r="AO8758"/>
      <c r="AP8758"/>
      <c r="AQ8758"/>
      <c r="AR8758"/>
      <c r="AS8758"/>
      <c r="AT8758"/>
      <c r="AU8758"/>
      <c r="AV8758"/>
      <c r="AW8758"/>
      <c r="AX8758"/>
      <c r="AY8758"/>
      <c r="AZ8758"/>
      <c r="BA8758"/>
      <c r="BB8758"/>
      <c r="BC8758"/>
      <c r="BD8758"/>
      <c r="BE8758"/>
      <c r="BF8758"/>
      <c r="BG8758"/>
      <c r="BH8758"/>
      <c r="BI8758"/>
      <c r="BJ8758"/>
      <c r="BK8758"/>
      <c r="BL8758"/>
      <c r="BM8758"/>
      <c r="BN8758"/>
      <c r="BO8758"/>
      <c r="BP8758"/>
      <c r="BQ8758"/>
      <c r="BR8758"/>
      <c r="BS8758"/>
      <c r="BT8758"/>
      <c r="BU8758"/>
      <c r="BV8758"/>
      <c r="BW8758"/>
      <c r="BX8758"/>
      <c r="BY8758"/>
      <c r="BZ8758"/>
      <c r="CA8758"/>
      <c r="CB8758"/>
      <c r="CC8758"/>
      <c r="CD8758"/>
      <c r="CE8758"/>
      <c r="CF8758"/>
      <c r="CG8758"/>
      <c r="CH8758"/>
      <c r="CI8758"/>
      <c r="CJ8758"/>
      <c r="CK8758"/>
      <c r="CL8758"/>
      <c r="CM8758"/>
      <c r="CN8758"/>
      <c r="CO8758"/>
      <c r="CP8758"/>
      <c r="CQ8758"/>
      <c r="CR8758"/>
      <c r="CS8758"/>
      <c r="CT8758"/>
      <c r="CU8758"/>
      <c r="CV8758"/>
    </row>
    <row r="8759" spans="10:100" x14ac:dyDescent="0.25">
      <c r="J8759"/>
      <c r="K8759"/>
      <c r="L8759"/>
      <c r="M8759"/>
      <c r="N8759"/>
      <c r="O8759"/>
      <c r="P8759"/>
      <c r="Q8759"/>
      <c r="R8759"/>
      <c r="S8759"/>
      <c r="T8759"/>
      <c r="U8759"/>
      <c r="V8759"/>
      <c r="W8759"/>
      <c r="X8759"/>
      <c r="Y8759"/>
      <c r="Z8759"/>
      <c r="AA8759"/>
      <c r="AB8759"/>
      <c r="AC8759"/>
      <c r="AD8759"/>
      <c r="AE8759"/>
      <c r="AF8759"/>
      <c r="AG8759"/>
      <c r="AH8759"/>
      <c r="AI8759"/>
      <c r="AJ8759"/>
      <c r="AK8759"/>
      <c r="AL8759"/>
      <c r="AM8759"/>
      <c r="AN8759"/>
      <c r="AO8759"/>
      <c r="AP8759"/>
      <c r="AQ8759"/>
      <c r="AR8759"/>
      <c r="AS8759"/>
      <c r="AT8759"/>
      <c r="AU8759"/>
      <c r="AV8759"/>
      <c r="AW8759"/>
      <c r="AX8759"/>
      <c r="AY8759"/>
      <c r="AZ8759"/>
      <c r="BA8759"/>
      <c r="BB8759"/>
      <c r="BC8759"/>
      <c r="BD8759"/>
      <c r="BE8759"/>
      <c r="BF8759"/>
      <c r="BG8759"/>
      <c r="BH8759"/>
      <c r="BI8759"/>
      <c r="BJ8759"/>
      <c r="BK8759"/>
      <c r="BL8759"/>
      <c r="BM8759"/>
      <c r="BN8759"/>
      <c r="BO8759"/>
      <c r="BP8759"/>
      <c r="BQ8759"/>
      <c r="BR8759"/>
      <c r="BS8759"/>
      <c r="BT8759"/>
      <c r="BU8759"/>
      <c r="BV8759"/>
      <c r="BW8759"/>
      <c r="BX8759"/>
      <c r="BY8759"/>
      <c r="BZ8759"/>
      <c r="CA8759"/>
      <c r="CB8759"/>
      <c r="CC8759"/>
      <c r="CD8759"/>
      <c r="CE8759"/>
      <c r="CF8759"/>
      <c r="CG8759"/>
      <c r="CH8759"/>
      <c r="CI8759"/>
      <c r="CJ8759"/>
      <c r="CK8759"/>
      <c r="CL8759"/>
      <c r="CM8759"/>
      <c r="CN8759"/>
      <c r="CO8759"/>
      <c r="CP8759"/>
      <c r="CQ8759"/>
      <c r="CR8759"/>
      <c r="CS8759"/>
      <c r="CT8759"/>
      <c r="CU8759"/>
      <c r="CV8759"/>
    </row>
    <row r="8760" spans="10:100" x14ac:dyDescent="0.25">
      <c r="J8760"/>
      <c r="K8760"/>
      <c r="L8760"/>
      <c r="M8760"/>
      <c r="N8760"/>
      <c r="O8760"/>
      <c r="P8760"/>
      <c r="Q8760"/>
      <c r="R8760"/>
      <c r="S8760"/>
      <c r="T8760"/>
      <c r="U8760"/>
      <c r="V8760"/>
      <c r="W8760"/>
      <c r="X8760"/>
      <c r="Y8760"/>
      <c r="Z8760"/>
      <c r="AA8760"/>
      <c r="AB8760"/>
      <c r="AC8760"/>
      <c r="AD8760"/>
      <c r="AE8760"/>
      <c r="AF8760"/>
      <c r="AG8760"/>
      <c r="AH8760"/>
      <c r="AI8760"/>
      <c r="AJ8760"/>
      <c r="AK8760"/>
      <c r="AL8760"/>
      <c r="AM8760"/>
      <c r="AN8760"/>
      <c r="AO8760"/>
      <c r="AP8760"/>
      <c r="AQ8760"/>
      <c r="AR8760"/>
      <c r="AS8760"/>
      <c r="AT8760"/>
      <c r="AU8760"/>
      <c r="AV8760"/>
      <c r="AW8760"/>
      <c r="AX8760"/>
      <c r="AY8760"/>
      <c r="AZ8760"/>
      <c r="BA8760"/>
      <c r="BB8760"/>
      <c r="BC8760"/>
      <c r="BD8760"/>
      <c r="BE8760"/>
      <c r="BF8760"/>
      <c r="BG8760"/>
      <c r="BH8760"/>
      <c r="BI8760"/>
      <c r="BJ8760"/>
      <c r="BK8760"/>
      <c r="BL8760"/>
      <c r="BM8760"/>
      <c r="BN8760"/>
      <c r="BO8760"/>
      <c r="BP8760"/>
      <c r="BQ8760"/>
      <c r="BR8760"/>
      <c r="BS8760"/>
      <c r="BT8760"/>
      <c r="BU8760"/>
      <c r="BV8760"/>
      <c r="BW8760"/>
      <c r="BX8760"/>
      <c r="BY8760"/>
      <c r="BZ8760"/>
      <c r="CA8760"/>
      <c r="CB8760"/>
      <c r="CC8760"/>
      <c r="CD8760"/>
      <c r="CE8760"/>
      <c r="CF8760"/>
      <c r="CG8760"/>
      <c r="CH8760"/>
      <c r="CI8760"/>
      <c r="CJ8760"/>
      <c r="CK8760"/>
      <c r="CL8760"/>
      <c r="CM8760"/>
      <c r="CN8760"/>
      <c r="CO8760"/>
      <c r="CP8760"/>
      <c r="CQ8760"/>
      <c r="CR8760"/>
      <c r="CS8760"/>
      <c r="CT8760"/>
      <c r="CU8760"/>
      <c r="CV8760"/>
    </row>
    <row r="8761" spans="10:100" x14ac:dyDescent="0.25">
      <c r="J8761"/>
      <c r="K8761"/>
      <c r="L8761"/>
      <c r="M8761"/>
      <c r="N8761"/>
      <c r="O8761"/>
      <c r="P8761"/>
      <c r="Q8761"/>
      <c r="R8761"/>
      <c r="S8761"/>
      <c r="T8761"/>
      <c r="U8761"/>
      <c r="V8761"/>
      <c r="W8761"/>
      <c r="X8761"/>
      <c r="Y8761"/>
      <c r="Z8761"/>
      <c r="AA8761"/>
      <c r="AB8761"/>
      <c r="AC8761"/>
      <c r="AD8761"/>
      <c r="AE8761"/>
      <c r="AF8761"/>
      <c r="AG8761"/>
      <c r="AH8761"/>
      <c r="AI8761"/>
      <c r="AJ8761"/>
      <c r="AK8761"/>
      <c r="AL8761"/>
      <c r="AM8761"/>
      <c r="AN8761"/>
      <c r="AO8761"/>
      <c r="AP8761"/>
      <c r="AQ8761"/>
      <c r="AR8761"/>
      <c r="AS8761"/>
      <c r="AT8761"/>
      <c r="AU8761"/>
      <c r="AV8761"/>
      <c r="AW8761"/>
      <c r="AX8761"/>
      <c r="AY8761"/>
      <c r="AZ8761"/>
      <c r="BA8761"/>
      <c r="BB8761"/>
      <c r="BC8761"/>
      <c r="BD8761"/>
      <c r="BE8761"/>
      <c r="BF8761"/>
      <c r="BG8761"/>
      <c r="BH8761"/>
      <c r="BI8761"/>
      <c r="BJ8761"/>
      <c r="BK8761"/>
      <c r="BL8761"/>
      <c r="BM8761"/>
      <c r="BN8761"/>
      <c r="BO8761"/>
      <c r="BP8761"/>
      <c r="BQ8761"/>
      <c r="BR8761"/>
      <c r="BS8761"/>
      <c r="BT8761"/>
      <c r="BU8761"/>
      <c r="BV8761"/>
      <c r="BW8761"/>
      <c r="BX8761"/>
      <c r="BY8761"/>
      <c r="BZ8761"/>
      <c r="CA8761"/>
      <c r="CB8761"/>
      <c r="CC8761"/>
      <c r="CD8761"/>
      <c r="CE8761"/>
      <c r="CF8761"/>
      <c r="CG8761"/>
      <c r="CH8761"/>
      <c r="CI8761"/>
      <c r="CJ8761"/>
      <c r="CK8761"/>
      <c r="CL8761"/>
      <c r="CM8761"/>
      <c r="CN8761"/>
      <c r="CO8761"/>
      <c r="CP8761"/>
      <c r="CQ8761"/>
      <c r="CR8761"/>
      <c r="CS8761"/>
      <c r="CT8761"/>
      <c r="CU8761"/>
      <c r="CV8761"/>
    </row>
    <row r="8762" spans="10:100" x14ac:dyDescent="0.25">
      <c r="J8762"/>
      <c r="K8762"/>
      <c r="L8762"/>
      <c r="M8762"/>
      <c r="N8762"/>
      <c r="O8762"/>
      <c r="P8762"/>
      <c r="Q8762"/>
      <c r="R8762"/>
      <c r="S8762"/>
      <c r="T8762"/>
      <c r="U8762"/>
      <c r="V8762"/>
      <c r="W8762"/>
      <c r="X8762"/>
      <c r="Y8762"/>
      <c r="Z8762"/>
      <c r="AA8762"/>
      <c r="AB8762"/>
      <c r="AC8762"/>
      <c r="AD8762"/>
      <c r="AE8762"/>
      <c r="AF8762"/>
      <c r="AG8762"/>
      <c r="AH8762"/>
      <c r="AI8762"/>
      <c r="AJ8762"/>
      <c r="AK8762"/>
      <c r="AL8762"/>
      <c r="AM8762"/>
      <c r="AN8762"/>
      <c r="AO8762"/>
      <c r="AP8762"/>
      <c r="AQ8762"/>
      <c r="AR8762"/>
      <c r="AS8762"/>
      <c r="AT8762"/>
      <c r="AU8762"/>
      <c r="AV8762"/>
      <c r="AW8762"/>
      <c r="AX8762"/>
      <c r="AY8762"/>
      <c r="AZ8762"/>
      <c r="BA8762"/>
      <c r="BB8762"/>
      <c r="BC8762"/>
      <c r="BD8762"/>
      <c r="BE8762"/>
      <c r="BF8762"/>
      <c r="BG8762"/>
      <c r="BH8762"/>
      <c r="BI8762"/>
      <c r="BJ8762"/>
      <c r="BK8762"/>
      <c r="BL8762"/>
      <c r="BM8762"/>
      <c r="BN8762"/>
      <c r="BO8762"/>
      <c r="BP8762"/>
      <c r="BQ8762"/>
      <c r="BR8762"/>
      <c r="BS8762"/>
      <c r="BT8762"/>
      <c r="BU8762"/>
      <c r="BV8762"/>
      <c r="BW8762"/>
      <c r="BX8762"/>
      <c r="BY8762"/>
      <c r="BZ8762"/>
      <c r="CA8762"/>
      <c r="CB8762"/>
      <c r="CC8762"/>
      <c r="CD8762"/>
      <c r="CE8762"/>
      <c r="CF8762"/>
      <c r="CG8762"/>
      <c r="CH8762"/>
      <c r="CI8762"/>
      <c r="CJ8762"/>
      <c r="CK8762"/>
      <c r="CL8762"/>
      <c r="CM8762"/>
      <c r="CN8762"/>
      <c r="CO8762"/>
      <c r="CP8762"/>
      <c r="CQ8762"/>
      <c r="CR8762"/>
      <c r="CS8762"/>
      <c r="CT8762"/>
      <c r="CU8762"/>
      <c r="CV8762"/>
    </row>
    <row r="8763" spans="10:100" x14ac:dyDescent="0.25">
      <c r="J8763"/>
      <c r="K8763"/>
      <c r="L8763"/>
      <c r="M8763"/>
      <c r="N8763"/>
      <c r="O8763"/>
      <c r="P8763"/>
      <c r="Q8763"/>
      <c r="R8763"/>
      <c r="S8763"/>
      <c r="T8763"/>
      <c r="U8763"/>
      <c r="V8763"/>
      <c r="W8763"/>
      <c r="X8763"/>
      <c r="Y8763"/>
      <c r="Z8763"/>
      <c r="AA8763"/>
      <c r="AB8763"/>
      <c r="AC8763"/>
      <c r="AD8763"/>
      <c r="AE8763"/>
      <c r="AF8763"/>
      <c r="AG8763"/>
      <c r="AH8763"/>
      <c r="AI8763"/>
      <c r="AJ8763"/>
      <c r="AK8763"/>
      <c r="AL8763"/>
      <c r="AM8763"/>
      <c r="AN8763"/>
      <c r="AO8763"/>
      <c r="AP8763"/>
      <c r="AQ8763"/>
      <c r="AR8763"/>
      <c r="AS8763"/>
      <c r="AT8763"/>
      <c r="AU8763"/>
      <c r="AV8763"/>
      <c r="AW8763"/>
      <c r="AX8763"/>
      <c r="AY8763"/>
      <c r="AZ8763"/>
      <c r="BA8763"/>
      <c r="BB8763"/>
      <c r="BC8763"/>
      <c r="BD8763"/>
      <c r="BE8763"/>
      <c r="BF8763"/>
      <c r="BG8763"/>
      <c r="BH8763"/>
      <c r="BI8763"/>
      <c r="BJ8763"/>
      <c r="BK8763"/>
      <c r="BL8763"/>
      <c r="BM8763"/>
      <c r="BN8763"/>
      <c r="BO8763"/>
      <c r="BP8763"/>
      <c r="BQ8763"/>
      <c r="BR8763"/>
      <c r="BS8763"/>
      <c r="BT8763"/>
      <c r="BU8763"/>
      <c r="BV8763"/>
      <c r="BW8763"/>
      <c r="BX8763"/>
      <c r="BY8763"/>
      <c r="BZ8763"/>
      <c r="CA8763"/>
      <c r="CB8763"/>
      <c r="CC8763"/>
      <c r="CD8763"/>
      <c r="CE8763"/>
      <c r="CF8763"/>
      <c r="CG8763"/>
      <c r="CH8763"/>
      <c r="CI8763"/>
      <c r="CJ8763"/>
      <c r="CK8763"/>
      <c r="CL8763"/>
      <c r="CM8763"/>
      <c r="CN8763"/>
      <c r="CO8763"/>
      <c r="CP8763"/>
      <c r="CQ8763"/>
      <c r="CR8763"/>
      <c r="CS8763"/>
      <c r="CT8763"/>
      <c r="CU8763"/>
      <c r="CV8763"/>
    </row>
    <row r="8764" spans="10:100" x14ac:dyDescent="0.25">
      <c r="J8764"/>
      <c r="K8764"/>
      <c r="L8764"/>
      <c r="M8764"/>
      <c r="N8764"/>
      <c r="O8764"/>
      <c r="P8764"/>
      <c r="Q8764"/>
      <c r="R8764"/>
      <c r="S8764"/>
      <c r="T8764"/>
      <c r="U8764"/>
      <c r="V8764"/>
      <c r="W8764"/>
      <c r="X8764"/>
      <c r="Y8764"/>
      <c r="Z8764"/>
      <c r="AA8764"/>
      <c r="AB8764"/>
      <c r="AC8764"/>
      <c r="AD8764"/>
      <c r="AE8764"/>
      <c r="AF8764"/>
      <c r="AG8764"/>
      <c r="AH8764"/>
      <c r="AI8764"/>
      <c r="AJ8764"/>
      <c r="AK8764"/>
      <c r="AL8764"/>
      <c r="AM8764"/>
      <c r="AN8764"/>
      <c r="AO8764"/>
      <c r="AP8764"/>
      <c r="AQ8764"/>
      <c r="AR8764"/>
      <c r="AS8764"/>
      <c r="AT8764"/>
      <c r="AU8764"/>
      <c r="AV8764"/>
      <c r="AW8764"/>
      <c r="AX8764"/>
      <c r="AY8764"/>
      <c r="AZ8764"/>
      <c r="BA8764"/>
      <c r="BB8764"/>
      <c r="BC8764"/>
      <c r="BD8764"/>
      <c r="BE8764"/>
      <c r="BF8764"/>
      <c r="BG8764"/>
      <c r="BH8764"/>
      <c r="BI8764"/>
      <c r="BJ8764"/>
      <c r="BK8764"/>
      <c r="BL8764"/>
      <c r="BM8764"/>
      <c r="BN8764"/>
      <c r="BO8764"/>
      <c r="BP8764"/>
      <c r="BQ8764"/>
      <c r="BR8764"/>
      <c r="BS8764"/>
      <c r="BT8764"/>
      <c r="BU8764"/>
      <c r="BV8764"/>
      <c r="BW8764"/>
      <c r="BX8764"/>
      <c r="BY8764"/>
      <c r="BZ8764"/>
      <c r="CA8764"/>
      <c r="CB8764"/>
      <c r="CC8764"/>
      <c r="CD8764"/>
      <c r="CE8764"/>
      <c r="CF8764"/>
      <c r="CG8764"/>
      <c r="CH8764"/>
      <c r="CI8764"/>
      <c r="CJ8764"/>
      <c r="CK8764"/>
      <c r="CL8764"/>
      <c r="CM8764"/>
      <c r="CN8764"/>
      <c r="CO8764"/>
      <c r="CP8764"/>
      <c r="CQ8764"/>
      <c r="CR8764"/>
      <c r="CS8764"/>
      <c r="CT8764"/>
      <c r="CU8764"/>
      <c r="CV8764"/>
    </row>
    <row r="8765" spans="10:100" x14ac:dyDescent="0.25">
      <c r="J8765"/>
      <c r="K8765"/>
      <c r="L8765"/>
      <c r="M8765"/>
      <c r="N8765"/>
      <c r="O8765"/>
      <c r="P8765"/>
      <c r="Q8765"/>
      <c r="R8765"/>
      <c r="S8765"/>
      <c r="T8765"/>
      <c r="U8765"/>
      <c r="V8765"/>
      <c r="W8765"/>
      <c r="X8765"/>
      <c r="Y8765"/>
      <c r="Z8765"/>
      <c r="AA8765"/>
      <c r="AB8765"/>
      <c r="AC8765"/>
      <c r="AD8765"/>
      <c r="AE8765"/>
      <c r="AF8765"/>
      <c r="AG8765"/>
      <c r="AH8765"/>
      <c r="AI8765"/>
      <c r="AJ8765"/>
      <c r="AK8765"/>
      <c r="AL8765"/>
      <c r="AM8765"/>
      <c r="AN8765"/>
      <c r="AO8765"/>
      <c r="AP8765"/>
      <c r="AQ8765"/>
      <c r="AR8765"/>
      <c r="AS8765"/>
      <c r="AT8765"/>
      <c r="AU8765"/>
      <c r="AV8765"/>
      <c r="AW8765"/>
      <c r="AX8765"/>
      <c r="AY8765"/>
      <c r="AZ8765"/>
      <c r="BA8765"/>
      <c r="BB8765"/>
      <c r="BC8765"/>
      <c r="BD8765"/>
      <c r="BE8765"/>
      <c r="BF8765"/>
      <c r="BG8765"/>
      <c r="BH8765"/>
      <c r="BI8765"/>
      <c r="BJ8765"/>
      <c r="BK8765"/>
      <c r="BL8765"/>
      <c r="BM8765"/>
      <c r="BN8765"/>
      <c r="BO8765"/>
      <c r="BP8765"/>
      <c r="BQ8765"/>
      <c r="BR8765"/>
      <c r="BS8765"/>
      <c r="BT8765"/>
      <c r="BU8765"/>
      <c r="BV8765"/>
      <c r="BW8765"/>
      <c r="BX8765"/>
      <c r="BY8765"/>
      <c r="BZ8765"/>
      <c r="CA8765"/>
      <c r="CB8765"/>
      <c r="CC8765"/>
      <c r="CD8765"/>
      <c r="CE8765"/>
      <c r="CF8765"/>
      <c r="CG8765"/>
      <c r="CH8765"/>
      <c r="CI8765"/>
      <c r="CJ8765"/>
      <c r="CK8765"/>
      <c r="CL8765"/>
      <c r="CM8765"/>
      <c r="CN8765"/>
      <c r="CO8765"/>
      <c r="CP8765"/>
      <c r="CQ8765"/>
      <c r="CR8765"/>
      <c r="CS8765"/>
      <c r="CT8765"/>
      <c r="CU8765"/>
      <c r="CV8765"/>
    </row>
    <row r="8766" spans="10:100" x14ac:dyDescent="0.25">
      <c r="J8766"/>
      <c r="K8766"/>
      <c r="L8766"/>
      <c r="M8766"/>
      <c r="N8766"/>
      <c r="O8766"/>
      <c r="P8766"/>
      <c r="Q8766"/>
      <c r="R8766"/>
      <c r="S8766"/>
      <c r="T8766"/>
      <c r="U8766"/>
      <c r="V8766"/>
      <c r="W8766"/>
      <c r="X8766"/>
      <c r="Y8766"/>
      <c r="Z8766"/>
      <c r="AA8766"/>
      <c r="AB8766"/>
      <c r="AC8766"/>
      <c r="AD8766"/>
      <c r="AE8766"/>
      <c r="AF8766"/>
      <c r="AG8766"/>
      <c r="AH8766"/>
      <c r="AI8766"/>
      <c r="AJ8766"/>
      <c r="AK8766"/>
      <c r="AL8766"/>
      <c r="AM8766"/>
      <c r="AN8766"/>
      <c r="AO8766"/>
      <c r="AP8766"/>
      <c r="AQ8766"/>
      <c r="AR8766"/>
      <c r="AS8766"/>
      <c r="AT8766"/>
      <c r="AU8766"/>
      <c r="AV8766"/>
      <c r="AW8766"/>
      <c r="AX8766"/>
      <c r="AY8766"/>
      <c r="AZ8766"/>
      <c r="BA8766"/>
      <c r="BB8766"/>
      <c r="BC8766"/>
      <c r="BD8766"/>
      <c r="BE8766"/>
      <c r="BF8766"/>
      <c r="BG8766"/>
      <c r="BH8766"/>
      <c r="BI8766"/>
      <c r="BJ8766"/>
      <c r="BK8766"/>
      <c r="BL8766"/>
      <c r="BM8766"/>
      <c r="BN8766"/>
      <c r="BO8766"/>
      <c r="BP8766"/>
      <c r="BQ8766"/>
      <c r="BR8766"/>
      <c r="BS8766"/>
      <c r="BT8766"/>
      <c r="BU8766"/>
      <c r="BV8766"/>
      <c r="BW8766"/>
      <c r="BX8766"/>
      <c r="BY8766"/>
      <c r="BZ8766"/>
      <c r="CA8766"/>
      <c r="CB8766"/>
      <c r="CC8766"/>
      <c r="CD8766"/>
      <c r="CE8766"/>
      <c r="CF8766"/>
      <c r="CG8766"/>
      <c r="CH8766"/>
      <c r="CI8766"/>
      <c r="CJ8766"/>
      <c r="CK8766"/>
      <c r="CL8766"/>
      <c r="CM8766"/>
      <c r="CN8766"/>
      <c r="CO8766"/>
      <c r="CP8766"/>
      <c r="CQ8766"/>
      <c r="CR8766"/>
      <c r="CS8766"/>
      <c r="CT8766"/>
      <c r="CU8766"/>
      <c r="CV8766"/>
    </row>
    <row r="8767" spans="10:100" x14ac:dyDescent="0.25">
      <c r="J8767"/>
      <c r="K8767"/>
      <c r="L8767"/>
      <c r="M8767"/>
      <c r="N8767"/>
      <c r="O8767"/>
      <c r="P8767"/>
      <c r="Q8767"/>
      <c r="R8767"/>
      <c r="S8767"/>
      <c r="T8767"/>
      <c r="U8767"/>
      <c r="V8767"/>
      <c r="W8767"/>
      <c r="X8767"/>
      <c r="Y8767"/>
      <c r="Z8767"/>
      <c r="AA8767"/>
      <c r="AB8767"/>
      <c r="AC8767"/>
      <c r="AD8767"/>
      <c r="AE8767"/>
      <c r="AF8767"/>
      <c r="AG8767"/>
      <c r="AH8767"/>
      <c r="AI8767"/>
      <c r="AJ8767"/>
      <c r="AK8767"/>
      <c r="AL8767"/>
      <c r="AM8767"/>
      <c r="AN8767"/>
      <c r="AO8767"/>
      <c r="AP8767"/>
      <c r="AQ8767"/>
      <c r="AR8767"/>
      <c r="AS8767"/>
      <c r="AT8767"/>
      <c r="AU8767"/>
      <c r="AV8767"/>
      <c r="AW8767"/>
      <c r="AX8767"/>
      <c r="AY8767"/>
      <c r="AZ8767"/>
      <c r="BA8767"/>
      <c r="BB8767"/>
      <c r="BC8767"/>
      <c r="BD8767"/>
      <c r="BE8767"/>
      <c r="BF8767"/>
      <c r="BG8767"/>
      <c r="BH8767"/>
      <c r="BI8767"/>
      <c r="BJ8767"/>
      <c r="BK8767"/>
      <c r="BL8767"/>
      <c r="BM8767"/>
      <c r="BN8767"/>
      <c r="BO8767"/>
      <c r="BP8767"/>
      <c r="BQ8767"/>
      <c r="BR8767"/>
      <c r="BS8767"/>
      <c r="BT8767"/>
      <c r="BU8767"/>
      <c r="BV8767"/>
      <c r="BW8767"/>
      <c r="BX8767"/>
      <c r="BY8767"/>
      <c r="BZ8767"/>
      <c r="CA8767"/>
      <c r="CB8767"/>
      <c r="CC8767"/>
      <c r="CD8767"/>
      <c r="CE8767"/>
      <c r="CF8767"/>
      <c r="CG8767"/>
      <c r="CH8767"/>
      <c r="CI8767"/>
      <c r="CJ8767"/>
      <c r="CK8767"/>
      <c r="CL8767"/>
      <c r="CM8767"/>
      <c r="CN8767"/>
      <c r="CO8767"/>
      <c r="CP8767"/>
      <c r="CQ8767"/>
      <c r="CR8767"/>
      <c r="CS8767"/>
      <c r="CT8767"/>
      <c r="CU8767"/>
      <c r="CV8767"/>
    </row>
    <row r="8768" spans="10:100" x14ac:dyDescent="0.25">
      <c r="J8768"/>
      <c r="K8768"/>
      <c r="L8768"/>
      <c r="M8768"/>
      <c r="N8768"/>
      <c r="O8768"/>
      <c r="P8768"/>
      <c r="Q8768"/>
      <c r="R8768"/>
      <c r="S8768"/>
      <c r="T8768"/>
      <c r="U8768"/>
      <c r="V8768"/>
      <c r="W8768"/>
      <c r="X8768"/>
      <c r="Y8768"/>
      <c r="Z8768"/>
      <c r="AA8768"/>
      <c r="AB8768"/>
      <c r="AC8768"/>
      <c r="AD8768"/>
      <c r="AE8768"/>
      <c r="AF8768"/>
      <c r="AG8768"/>
      <c r="AH8768"/>
      <c r="AI8768"/>
      <c r="AJ8768"/>
      <c r="AK8768"/>
      <c r="AL8768"/>
      <c r="AM8768"/>
      <c r="AN8768"/>
      <c r="AO8768"/>
      <c r="AP8768"/>
      <c r="AQ8768"/>
      <c r="AR8768"/>
      <c r="AS8768"/>
      <c r="AT8768"/>
      <c r="AU8768"/>
      <c r="AV8768"/>
      <c r="AW8768"/>
      <c r="AX8768"/>
      <c r="AY8768"/>
      <c r="AZ8768"/>
      <c r="BA8768"/>
      <c r="BB8768"/>
      <c r="BC8768"/>
      <c r="BD8768"/>
      <c r="BE8768"/>
      <c r="BF8768"/>
      <c r="BG8768"/>
      <c r="BH8768"/>
      <c r="BI8768"/>
      <c r="BJ8768"/>
      <c r="BK8768"/>
      <c r="BL8768"/>
      <c r="BM8768"/>
      <c r="BN8768"/>
      <c r="BO8768"/>
      <c r="BP8768"/>
      <c r="BQ8768"/>
      <c r="BR8768"/>
      <c r="BS8768"/>
      <c r="BT8768"/>
      <c r="BU8768"/>
      <c r="BV8768"/>
      <c r="BW8768"/>
      <c r="BX8768"/>
      <c r="BY8768"/>
      <c r="BZ8768"/>
      <c r="CA8768"/>
      <c r="CB8768"/>
      <c r="CC8768"/>
      <c r="CD8768"/>
      <c r="CE8768"/>
      <c r="CF8768"/>
      <c r="CG8768"/>
      <c r="CH8768"/>
      <c r="CI8768"/>
      <c r="CJ8768"/>
      <c r="CK8768"/>
      <c r="CL8768"/>
      <c r="CM8768"/>
      <c r="CN8768"/>
      <c r="CO8768"/>
      <c r="CP8768"/>
      <c r="CQ8768"/>
      <c r="CR8768"/>
      <c r="CS8768"/>
      <c r="CT8768"/>
      <c r="CU8768"/>
      <c r="CV8768"/>
    </row>
    <row r="8769" spans="10:100" x14ac:dyDescent="0.25">
      <c r="J8769"/>
      <c r="K8769"/>
      <c r="L8769"/>
      <c r="M8769"/>
      <c r="N8769"/>
      <c r="O8769"/>
      <c r="P8769"/>
      <c r="Q8769"/>
      <c r="R8769"/>
      <c r="S8769"/>
      <c r="T8769"/>
      <c r="U8769"/>
      <c r="V8769"/>
      <c r="W8769"/>
      <c r="X8769"/>
      <c r="Y8769"/>
      <c r="Z8769"/>
      <c r="AA8769"/>
      <c r="AB8769"/>
      <c r="AC8769"/>
      <c r="AD8769"/>
      <c r="AE8769"/>
      <c r="AF8769"/>
      <c r="AG8769"/>
      <c r="AH8769"/>
      <c r="AI8769"/>
      <c r="AJ8769"/>
      <c r="AK8769"/>
      <c r="AL8769"/>
      <c r="AM8769"/>
      <c r="AN8769"/>
      <c r="AO8769"/>
      <c r="AP8769"/>
      <c r="AQ8769"/>
      <c r="AR8769"/>
      <c r="AS8769"/>
      <c r="AT8769"/>
      <c r="AU8769"/>
      <c r="AV8769"/>
      <c r="AW8769"/>
      <c r="AX8769"/>
      <c r="AY8769"/>
      <c r="AZ8769"/>
      <c r="BA8769"/>
      <c r="BB8769"/>
      <c r="BC8769"/>
      <c r="BD8769"/>
      <c r="BE8769"/>
      <c r="BF8769"/>
      <c r="BG8769"/>
      <c r="BH8769"/>
      <c r="BI8769"/>
      <c r="BJ8769"/>
      <c r="BK8769"/>
      <c r="BL8769"/>
      <c r="BM8769"/>
      <c r="BN8769"/>
      <c r="BO8769"/>
      <c r="BP8769"/>
      <c r="BQ8769"/>
      <c r="BR8769"/>
      <c r="BS8769"/>
      <c r="BT8769"/>
      <c r="BU8769"/>
      <c r="BV8769"/>
      <c r="BW8769"/>
      <c r="BX8769"/>
      <c r="BY8769"/>
      <c r="BZ8769"/>
      <c r="CA8769"/>
      <c r="CB8769"/>
      <c r="CC8769"/>
      <c r="CD8769"/>
      <c r="CE8769"/>
      <c r="CF8769"/>
      <c r="CG8769"/>
      <c r="CH8769"/>
      <c r="CI8769"/>
      <c r="CJ8769"/>
      <c r="CK8769"/>
      <c r="CL8769"/>
      <c r="CM8769"/>
      <c r="CN8769"/>
      <c r="CO8769"/>
      <c r="CP8769"/>
      <c r="CQ8769"/>
      <c r="CR8769"/>
      <c r="CS8769"/>
      <c r="CT8769"/>
      <c r="CU8769"/>
      <c r="CV8769"/>
    </row>
    <row r="8770" spans="10:100" x14ac:dyDescent="0.25">
      <c r="J8770"/>
      <c r="K8770"/>
      <c r="L8770"/>
      <c r="M8770"/>
      <c r="N8770"/>
      <c r="O8770"/>
      <c r="P8770"/>
      <c r="Q8770"/>
      <c r="R8770"/>
      <c r="S8770"/>
      <c r="T8770"/>
      <c r="U8770"/>
      <c r="V8770"/>
      <c r="W8770"/>
      <c r="X8770"/>
      <c r="Y8770"/>
      <c r="Z8770"/>
      <c r="AA8770"/>
      <c r="AB8770"/>
      <c r="AC8770"/>
      <c r="AD8770"/>
      <c r="AE8770"/>
      <c r="AF8770"/>
      <c r="AG8770"/>
      <c r="AH8770"/>
      <c r="AI8770"/>
      <c r="AJ8770"/>
      <c r="AK8770"/>
      <c r="AL8770"/>
      <c r="AM8770"/>
      <c r="AN8770"/>
      <c r="AO8770"/>
      <c r="AP8770"/>
      <c r="AQ8770"/>
      <c r="AR8770"/>
      <c r="AS8770"/>
      <c r="AT8770"/>
      <c r="AU8770"/>
      <c r="AV8770"/>
      <c r="AW8770"/>
      <c r="AX8770"/>
      <c r="AY8770"/>
      <c r="AZ8770"/>
      <c r="BA8770"/>
      <c r="BB8770"/>
      <c r="BC8770"/>
      <c r="BD8770"/>
      <c r="BE8770"/>
      <c r="BF8770"/>
      <c r="BG8770"/>
      <c r="BH8770"/>
      <c r="BI8770"/>
      <c r="BJ8770"/>
      <c r="BK8770"/>
      <c r="BL8770"/>
      <c r="BM8770"/>
      <c r="BN8770"/>
      <c r="BO8770"/>
      <c r="BP8770"/>
      <c r="BQ8770"/>
      <c r="BR8770"/>
      <c r="BS8770"/>
      <c r="BT8770"/>
      <c r="BU8770"/>
      <c r="BV8770"/>
      <c r="BW8770"/>
      <c r="BX8770"/>
      <c r="BY8770"/>
      <c r="BZ8770"/>
      <c r="CA8770"/>
      <c r="CB8770"/>
      <c r="CC8770"/>
      <c r="CD8770"/>
      <c r="CE8770"/>
      <c r="CF8770"/>
      <c r="CG8770"/>
      <c r="CH8770"/>
      <c r="CI8770"/>
      <c r="CJ8770"/>
      <c r="CK8770"/>
      <c r="CL8770"/>
      <c r="CM8770"/>
      <c r="CN8770"/>
      <c r="CO8770"/>
      <c r="CP8770"/>
      <c r="CQ8770"/>
      <c r="CR8770"/>
      <c r="CS8770"/>
      <c r="CT8770"/>
      <c r="CU8770"/>
      <c r="CV8770"/>
    </row>
    <row r="8771" spans="10:100" x14ac:dyDescent="0.25">
      <c r="J8771"/>
      <c r="K8771"/>
      <c r="L8771"/>
      <c r="M8771"/>
      <c r="N8771"/>
      <c r="O8771"/>
      <c r="P8771"/>
      <c r="Q8771"/>
      <c r="R8771"/>
      <c r="S8771"/>
      <c r="T8771"/>
      <c r="U8771"/>
      <c r="V8771"/>
      <c r="W8771"/>
      <c r="X8771"/>
      <c r="Y8771"/>
      <c r="Z8771"/>
      <c r="AA8771"/>
      <c r="AB8771"/>
      <c r="AC8771"/>
      <c r="AD8771"/>
      <c r="AE8771"/>
      <c r="AF8771"/>
      <c r="AG8771"/>
      <c r="AH8771"/>
      <c r="AI8771"/>
      <c r="AJ8771"/>
      <c r="AK8771"/>
      <c r="AL8771"/>
      <c r="AM8771"/>
      <c r="AN8771"/>
      <c r="AO8771"/>
      <c r="AP8771"/>
      <c r="AQ8771"/>
      <c r="AR8771"/>
      <c r="AS8771"/>
      <c r="AT8771"/>
      <c r="AU8771"/>
      <c r="AV8771"/>
      <c r="AW8771"/>
      <c r="AX8771"/>
      <c r="AY8771"/>
      <c r="AZ8771"/>
      <c r="BA8771"/>
      <c r="BB8771"/>
      <c r="BC8771"/>
      <c r="BD8771"/>
      <c r="BE8771"/>
      <c r="BF8771"/>
      <c r="BG8771"/>
      <c r="BH8771"/>
      <c r="BI8771"/>
      <c r="BJ8771"/>
      <c r="BK8771"/>
      <c r="BL8771"/>
      <c r="BM8771"/>
      <c r="BN8771"/>
      <c r="BO8771"/>
      <c r="BP8771"/>
      <c r="BQ8771"/>
      <c r="BR8771"/>
      <c r="BS8771"/>
      <c r="BT8771"/>
      <c r="BU8771"/>
      <c r="BV8771"/>
      <c r="BW8771"/>
      <c r="BX8771"/>
      <c r="BY8771"/>
      <c r="BZ8771"/>
      <c r="CA8771"/>
      <c r="CB8771"/>
      <c r="CC8771"/>
      <c r="CD8771"/>
      <c r="CE8771"/>
      <c r="CF8771"/>
      <c r="CG8771"/>
      <c r="CH8771"/>
      <c r="CI8771"/>
      <c r="CJ8771"/>
      <c r="CK8771"/>
      <c r="CL8771"/>
      <c r="CM8771"/>
      <c r="CN8771"/>
      <c r="CO8771"/>
      <c r="CP8771"/>
      <c r="CQ8771"/>
      <c r="CR8771"/>
      <c r="CS8771"/>
      <c r="CT8771"/>
      <c r="CU8771"/>
      <c r="CV8771"/>
    </row>
    <row r="8772" spans="10:100" x14ac:dyDescent="0.25">
      <c r="J8772"/>
      <c r="K8772"/>
      <c r="L8772"/>
      <c r="M8772"/>
      <c r="N8772"/>
      <c r="O8772"/>
      <c r="P8772"/>
      <c r="Q8772"/>
      <c r="R8772"/>
      <c r="S8772"/>
      <c r="T8772"/>
      <c r="U8772"/>
      <c r="V8772"/>
      <c r="W8772"/>
      <c r="X8772"/>
      <c r="Y8772"/>
      <c r="Z8772"/>
      <c r="AA8772"/>
      <c r="AB8772"/>
      <c r="AC8772"/>
      <c r="AD8772"/>
      <c r="AE8772"/>
      <c r="AF8772"/>
      <c r="AG8772"/>
      <c r="AH8772"/>
      <c r="AI8772"/>
      <c r="AJ8772"/>
      <c r="AK8772"/>
      <c r="AL8772"/>
      <c r="AM8772"/>
      <c r="AN8772"/>
      <c r="AO8772"/>
      <c r="AP8772"/>
      <c r="AQ8772"/>
      <c r="AR8772"/>
      <c r="AS8772"/>
      <c r="AT8772"/>
      <c r="AU8772"/>
      <c r="AV8772"/>
      <c r="AW8772"/>
      <c r="AX8772"/>
      <c r="AY8772"/>
      <c r="AZ8772"/>
      <c r="BA8772"/>
      <c r="BB8772"/>
      <c r="BC8772"/>
      <c r="BD8772"/>
      <c r="BE8772"/>
      <c r="BF8772"/>
      <c r="BG8772"/>
      <c r="BH8772"/>
      <c r="BI8772"/>
      <c r="BJ8772"/>
      <c r="BK8772"/>
      <c r="BL8772"/>
      <c r="BM8772"/>
      <c r="BN8772"/>
      <c r="BO8772"/>
      <c r="BP8772"/>
      <c r="BQ8772"/>
      <c r="BR8772"/>
      <c r="BS8772"/>
      <c r="BT8772"/>
      <c r="BU8772"/>
      <c r="BV8772"/>
      <c r="BW8772"/>
      <c r="BX8772"/>
      <c r="BY8772"/>
      <c r="BZ8772"/>
      <c r="CA8772"/>
      <c r="CB8772"/>
      <c r="CC8772"/>
      <c r="CD8772"/>
      <c r="CE8772"/>
      <c r="CF8772"/>
      <c r="CG8772"/>
      <c r="CH8772"/>
      <c r="CI8772"/>
      <c r="CJ8772"/>
      <c r="CK8772"/>
      <c r="CL8772"/>
      <c r="CM8772"/>
      <c r="CN8772"/>
      <c r="CO8772"/>
      <c r="CP8772"/>
      <c r="CQ8772"/>
      <c r="CR8772"/>
      <c r="CS8772"/>
      <c r="CT8772"/>
      <c r="CU8772"/>
      <c r="CV8772"/>
    </row>
    <row r="8773" spans="10:100" x14ac:dyDescent="0.25">
      <c r="J8773"/>
      <c r="K8773"/>
      <c r="L8773"/>
      <c r="M8773"/>
      <c r="N8773"/>
      <c r="O8773"/>
      <c r="P8773"/>
      <c r="Q8773"/>
      <c r="R8773"/>
      <c r="S8773"/>
      <c r="T8773"/>
      <c r="U8773"/>
      <c r="V8773"/>
      <c r="W8773"/>
      <c r="X8773"/>
      <c r="Y8773"/>
      <c r="Z8773"/>
      <c r="AA8773"/>
      <c r="AB8773"/>
      <c r="AC8773"/>
      <c r="AD8773"/>
      <c r="AE8773"/>
      <c r="AF8773"/>
      <c r="AG8773"/>
      <c r="AH8773"/>
      <c r="AI8773"/>
      <c r="AJ8773"/>
      <c r="AK8773"/>
      <c r="AL8773"/>
      <c r="AM8773"/>
      <c r="AN8773"/>
      <c r="AO8773"/>
      <c r="AP8773"/>
      <c r="AQ8773"/>
      <c r="AR8773"/>
      <c r="AS8773"/>
      <c r="AT8773"/>
      <c r="AU8773"/>
      <c r="AV8773"/>
      <c r="AW8773"/>
      <c r="AX8773"/>
      <c r="AY8773"/>
      <c r="AZ8773"/>
      <c r="BA8773"/>
      <c r="BB8773"/>
      <c r="BC8773"/>
      <c r="BD8773"/>
      <c r="BE8773"/>
      <c r="BF8773"/>
      <c r="BG8773"/>
      <c r="BH8773"/>
      <c r="BI8773"/>
      <c r="BJ8773"/>
      <c r="BK8773"/>
      <c r="BL8773"/>
      <c r="BM8773"/>
      <c r="BN8773"/>
      <c r="BO8773"/>
      <c r="BP8773"/>
      <c r="BQ8773"/>
      <c r="BR8773"/>
      <c r="BS8773"/>
      <c r="BT8773"/>
      <c r="BU8773"/>
      <c r="BV8773"/>
      <c r="BW8773"/>
      <c r="BX8773"/>
      <c r="BY8773"/>
      <c r="BZ8773"/>
      <c r="CA8773"/>
      <c r="CB8773"/>
      <c r="CC8773"/>
      <c r="CD8773"/>
      <c r="CE8773"/>
      <c r="CF8773"/>
      <c r="CG8773"/>
      <c r="CH8773"/>
      <c r="CI8773"/>
      <c r="CJ8773"/>
      <c r="CK8773"/>
      <c r="CL8773"/>
      <c r="CM8773"/>
      <c r="CN8773"/>
      <c r="CO8773"/>
      <c r="CP8773"/>
      <c r="CQ8773"/>
      <c r="CR8773"/>
      <c r="CS8773"/>
      <c r="CT8773"/>
      <c r="CU8773"/>
      <c r="CV8773"/>
    </row>
    <row r="8774" spans="10:100" x14ac:dyDescent="0.25">
      <c r="J8774"/>
      <c r="K8774"/>
      <c r="L8774"/>
      <c r="M8774"/>
      <c r="N8774"/>
      <c r="O8774"/>
      <c r="P8774"/>
      <c r="Q8774"/>
      <c r="R8774"/>
      <c r="S8774"/>
      <c r="T8774"/>
      <c r="U8774"/>
      <c r="V8774"/>
      <c r="W8774"/>
      <c r="X8774"/>
      <c r="Y8774"/>
      <c r="Z8774"/>
      <c r="AA8774"/>
      <c r="AB8774"/>
      <c r="AC8774"/>
      <c r="AD8774"/>
      <c r="AE8774"/>
      <c r="AF8774"/>
      <c r="AG8774"/>
      <c r="AH8774"/>
      <c r="AI8774"/>
      <c r="AJ8774"/>
      <c r="AK8774"/>
      <c r="AL8774"/>
      <c r="AM8774"/>
      <c r="AN8774"/>
      <c r="AO8774"/>
      <c r="AP8774"/>
      <c r="AQ8774"/>
      <c r="AR8774"/>
      <c r="AS8774"/>
      <c r="AT8774"/>
      <c r="AU8774"/>
      <c r="AV8774"/>
      <c r="AW8774"/>
      <c r="AX8774"/>
      <c r="AY8774"/>
      <c r="AZ8774"/>
      <c r="BA8774"/>
      <c r="BB8774"/>
      <c r="BC8774"/>
      <c r="BD8774"/>
      <c r="BE8774"/>
      <c r="BF8774"/>
      <c r="BG8774"/>
      <c r="BH8774"/>
      <c r="BI8774"/>
      <c r="BJ8774"/>
      <c r="BK8774"/>
      <c r="BL8774"/>
      <c r="BM8774"/>
      <c r="BN8774"/>
      <c r="BO8774"/>
      <c r="BP8774"/>
      <c r="BQ8774"/>
      <c r="BR8774"/>
      <c r="BS8774"/>
      <c r="BT8774"/>
      <c r="BU8774"/>
      <c r="BV8774"/>
      <c r="BW8774"/>
      <c r="BX8774"/>
      <c r="BY8774"/>
      <c r="BZ8774"/>
      <c r="CA8774"/>
      <c r="CB8774"/>
      <c r="CC8774"/>
      <c r="CD8774"/>
      <c r="CE8774"/>
      <c r="CF8774"/>
      <c r="CG8774"/>
      <c r="CH8774"/>
      <c r="CI8774"/>
      <c r="CJ8774"/>
      <c r="CK8774"/>
      <c r="CL8774"/>
      <c r="CM8774"/>
      <c r="CN8774"/>
      <c r="CO8774"/>
      <c r="CP8774"/>
      <c r="CQ8774"/>
      <c r="CR8774"/>
      <c r="CS8774"/>
      <c r="CT8774"/>
      <c r="CU8774"/>
      <c r="CV8774"/>
    </row>
    <row r="8775" spans="10:100" x14ac:dyDescent="0.25">
      <c r="J8775"/>
      <c r="K8775"/>
      <c r="L8775"/>
      <c r="M8775"/>
      <c r="N8775"/>
      <c r="O8775"/>
      <c r="P8775"/>
      <c r="Q8775"/>
      <c r="R8775"/>
      <c r="S8775"/>
      <c r="T8775"/>
      <c r="U8775"/>
      <c r="V8775"/>
      <c r="W8775"/>
      <c r="X8775"/>
      <c r="Y8775"/>
      <c r="Z8775"/>
      <c r="AA8775"/>
      <c r="AB8775"/>
      <c r="AC8775"/>
      <c r="AD8775"/>
      <c r="AE8775"/>
      <c r="AF8775"/>
      <c r="AG8775"/>
      <c r="AH8775"/>
      <c r="AI8775"/>
      <c r="AJ8775"/>
      <c r="AK8775"/>
      <c r="AL8775"/>
      <c r="AM8775"/>
      <c r="AN8775"/>
      <c r="AO8775"/>
      <c r="AP8775"/>
      <c r="AQ8775"/>
      <c r="AR8775"/>
      <c r="AS8775"/>
      <c r="AT8775"/>
      <c r="AU8775"/>
      <c r="AV8775"/>
      <c r="AW8775"/>
      <c r="AX8775"/>
      <c r="AY8775"/>
      <c r="AZ8775"/>
      <c r="BA8775"/>
      <c r="BB8775"/>
      <c r="BC8775"/>
      <c r="BD8775"/>
      <c r="BE8775"/>
      <c r="BF8775"/>
      <c r="BG8775"/>
      <c r="BH8775"/>
      <c r="BI8775"/>
      <c r="BJ8775"/>
      <c r="BK8775"/>
      <c r="BL8775"/>
      <c r="BM8775"/>
      <c r="BN8775"/>
      <c r="BO8775"/>
      <c r="BP8775"/>
      <c r="BQ8775"/>
      <c r="BR8775"/>
      <c r="BS8775"/>
      <c r="BT8775"/>
      <c r="BU8775"/>
      <c r="BV8775"/>
      <c r="BW8775"/>
      <c r="BX8775"/>
      <c r="BY8775"/>
      <c r="BZ8775"/>
      <c r="CA8775"/>
      <c r="CB8775"/>
      <c r="CC8775"/>
      <c r="CD8775"/>
      <c r="CE8775"/>
      <c r="CF8775"/>
      <c r="CG8775"/>
      <c r="CH8775"/>
      <c r="CI8775"/>
      <c r="CJ8775"/>
      <c r="CK8775"/>
      <c r="CL8775"/>
      <c r="CM8775"/>
      <c r="CN8775"/>
      <c r="CO8775"/>
      <c r="CP8775"/>
      <c r="CQ8775"/>
      <c r="CR8775"/>
      <c r="CS8775"/>
      <c r="CT8775"/>
      <c r="CU8775"/>
      <c r="CV8775"/>
    </row>
    <row r="8776" spans="10:100" x14ac:dyDescent="0.25">
      <c r="J8776"/>
      <c r="K8776"/>
      <c r="L8776"/>
      <c r="M8776"/>
      <c r="N8776"/>
      <c r="O8776"/>
      <c r="P8776"/>
      <c r="Q8776"/>
      <c r="R8776"/>
      <c r="S8776"/>
      <c r="T8776"/>
      <c r="U8776"/>
      <c r="V8776"/>
      <c r="W8776"/>
      <c r="X8776"/>
      <c r="Y8776"/>
      <c r="Z8776"/>
      <c r="AA8776"/>
      <c r="AB8776"/>
      <c r="AC8776"/>
      <c r="AD8776"/>
      <c r="AE8776"/>
      <c r="AF8776"/>
      <c r="AG8776"/>
      <c r="AH8776"/>
      <c r="AI8776"/>
      <c r="AJ8776"/>
      <c r="AK8776"/>
      <c r="AL8776"/>
      <c r="AM8776"/>
      <c r="AN8776"/>
      <c r="AO8776"/>
      <c r="AP8776"/>
      <c r="AQ8776"/>
      <c r="AR8776"/>
      <c r="AS8776"/>
      <c r="AT8776"/>
      <c r="AU8776"/>
      <c r="AV8776"/>
      <c r="AW8776"/>
      <c r="AX8776"/>
      <c r="AY8776"/>
      <c r="AZ8776"/>
      <c r="BA8776"/>
      <c r="BB8776"/>
      <c r="BC8776"/>
      <c r="BD8776"/>
      <c r="BE8776"/>
      <c r="BF8776"/>
      <c r="BG8776"/>
      <c r="BH8776"/>
      <c r="BI8776"/>
      <c r="BJ8776"/>
      <c r="BK8776"/>
      <c r="BL8776"/>
      <c r="BM8776"/>
      <c r="BN8776"/>
      <c r="BO8776"/>
      <c r="BP8776"/>
      <c r="BQ8776"/>
      <c r="BR8776"/>
      <c r="BS8776"/>
      <c r="BT8776"/>
      <c r="BU8776"/>
      <c r="BV8776"/>
      <c r="BW8776"/>
      <c r="BX8776"/>
      <c r="BY8776"/>
      <c r="BZ8776"/>
      <c r="CA8776"/>
      <c r="CB8776"/>
      <c r="CC8776"/>
      <c r="CD8776"/>
      <c r="CE8776"/>
      <c r="CF8776"/>
      <c r="CG8776"/>
      <c r="CH8776"/>
      <c r="CI8776"/>
      <c r="CJ8776"/>
      <c r="CK8776"/>
      <c r="CL8776"/>
      <c r="CM8776"/>
      <c r="CN8776"/>
      <c r="CO8776"/>
      <c r="CP8776"/>
      <c r="CQ8776"/>
      <c r="CR8776"/>
      <c r="CS8776"/>
      <c r="CT8776"/>
      <c r="CU8776"/>
      <c r="CV8776"/>
    </row>
    <row r="8777" spans="10:100" x14ac:dyDescent="0.25">
      <c r="J8777"/>
      <c r="K8777"/>
      <c r="L8777"/>
      <c r="M8777"/>
      <c r="N8777"/>
      <c r="O8777"/>
      <c r="P8777"/>
      <c r="Q8777"/>
      <c r="R8777"/>
      <c r="S8777"/>
      <c r="T8777"/>
      <c r="U8777"/>
      <c r="V8777"/>
      <c r="W8777"/>
      <c r="X8777"/>
      <c r="Y8777"/>
      <c r="Z8777"/>
      <c r="AA8777"/>
      <c r="AB8777"/>
      <c r="AC8777"/>
      <c r="AD8777"/>
      <c r="AE8777"/>
      <c r="AF8777"/>
      <c r="AG8777"/>
      <c r="AH8777"/>
      <c r="AI8777"/>
      <c r="AJ8777"/>
      <c r="AK8777"/>
      <c r="AL8777"/>
      <c r="AM8777"/>
      <c r="AN8777"/>
      <c r="AO8777"/>
      <c r="AP8777"/>
      <c r="AQ8777"/>
      <c r="AR8777"/>
      <c r="AS8777"/>
      <c r="AT8777"/>
      <c r="AU8777"/>
      <c r="AV8777"/>
      <c r="AW8777"/>
      <c r="AX8777"/>
      <c r="AY8777"/>
      <c r="AZ8777"/>
      <c r="BA8777"/>
      <c r="BB8777"/>
      <c r="BC8777"/>
      <c r="BD8777"/>
      <c r="BE8777"/>
      <c r="BF8777"/>
      <c r="BG8777"/>
      <c r="BH8777"/>
      <c r="BI8777"/>
      <c r="BJ8777"/>
      <c r="BK8777"/>
      <c r="BL8777"/>
      <c r="BM8777"/>
      <c r="BN8777"/>
      <c r="BO8777"/>
      <c r="BP8777"/>
      <c r="BQ8777"/>
      <c r="BR8777"/>
      <c r="BS8777"/>
      <c r="BT8777"/>
      <c r="BU8777"/>
      <c r="BV8777"/>
      <c r="BW8777"/>
      <c r="BX8777"/>
      <c r="BY8777"/>
      <c r="BZ8777"/>
      <c r="CA8777"/>
      <c r="CB8777"/>
      <c r="CC8777"/>
      <c r="CD8777"/>
      <c r="CE8777"/>
      <c r="CF8777"/>
      <c r="CG8777"/>
      <c r="CH8777"/>
      <c r="CI8777"/>
      <c r="CJ8777"/>
      <c r="CK8777"/>
      <c r="CL8777"/>
      <c r="CM8777"/>
      <c r="CN8777"/>
      <c r="CO8777"/>
      <c r="CP8777"/>
      <c r="CQ8777"/>
      <c r="CR8777"/>
      <c r="CS8777"/>
      <c r="CT8777"/>
      <c r="CU8777"/>
      <c r="CV8777"/>
    </row>
    <row r="8778" spans="10:100" x14ac:dyDescent="0.25">
      <c r="J8778"/>
      <c r="K8778"/>
      <c r="L8778"/>
      <c r="M8778"/>
      <c r="N8778"/>
      <c r="O8778"/>
      <c r="P8778"/>
      <c r="Q8778"/>
      <c r="R8778"/>
      <c r="S8778"/>
      <c r="T8778"/>
      <c r="U8778"/>
      <c r="V8778"/>
      <c r="W8778"/>
      <c r="X8778"/>
      <c r="Y8778"/>
      <c r="Z8778"/>
      <c r="AA8778"/>
      <c r="AB8778"/>
      <c r="AC8778"/>
      <c r="AD8778"/>
      <c r="AE8778"/>
      <c r="AF8778"/>
      <c r="AG8778"/>
      <c r="AH8778"/>
      <c r="AI8778"/>
      <c r="AJ8778"/>
      <c r="AK8778"/>
      <c r="AL8778"/>
      <c r="AM8778"/>
      <c r="AN8778"/>
      <c r="AO8778"/>
      <c r="AP8778"/>
      <c r="AQ8778"/>
      <c r="AR8778"/>
      <c r="AS8778"/>
      <c r="AT8778"/>
      <c r="AU8778"/>
      <c r="AV8778"/>
      <c r="AW8778"/>
      <c r="AX8778"/>
      <c r="AY8778"/>
      <c r="AZ8778"/>
      <c r="BA8778"/>
      <c r="BB8778"/>
      <c r="BC8778"/>
      <c r="BD8778"/>
      <c r="BE8778"/>
      <c r="BF8778"/>
      <c r="BG8778"/>
      <c r="BH8778"/>
      <c r="BI8778"/>
      <c r="BJ8778"/>
      <c r="BK8778"/>
      <c r="BL8778"/>
      <c r="BM8778"/>
      <c r="BN8778"/>
      <c r="BO8778"/>
      <c r="BP8778"/>
      <c r="BQ8778"/>
      <c r="BR8778"/>
      <c r="BS8778"/>
      <c r="BT8778"/>
      <c r="BU8778"/>
      <c r="BV8778"/>
      <c r="BW8778"/>
      <c r="BX8778"/>
      <c r="BY8778"/>
      <c r="BZ8778"/>
      <c r="CA8778"/>
      <c r="CB8778"/>
      <c r="CC8778"/>
      <c r="CD8778"/>
      <c r="CE8778"/>
      <c r="CF8778"/>
      <c r="CG8778"/>
      <c r="CH8778"/>
      <c r="CI8778"/>
      <c r="CJ8778"/>
      <c r="CK8778"/>
      <c r="CL8778"/>
      <c r="CM8778"/>
      <c r="CN8778"/>
      <c r="CO8778"/>
      <c r="CP8778"/>
      <c r="CQ8778"/>
      <c r="CR8778"/>
      <c r="CS8778"/>
      <c r="CT8778"/>
      <c r="CU8778"/>
      <c r="CV8778"/>
    </row>
    <row r="8779" spans="10:100" x14ac:dyDescent="0.25">
      <c r="J8779"/>
      <c r="K8779"/>
      <c r="L8779"/>
      <c r="M8779"/>
      <c r="N8779"/>
      <c r="O8779"/>
      <c r="P8779"/>
      <c r="Q8779"/>
      <c r="R8779"/>
      <c r="S8779"/>
      <c r="T8779"/>
      <c r="U8779"/>
      <c r="V8779"/>
      <c r="W8779"/>
      <c r="X8779"/>
      <c r="Y8779"/>
      <c r="Z8779"/>
      <c r="AA8779"/>
      <c r="AB8779"/>
      <c r="AC8779"/>
      <c r="AD8779"/>
      <c r="AE8779"/>
      <c r="AF8779"/>
      <c r="AG8779"/>
      <c r="AH8779"/>
      <c r="AI8779"/>
      <c r="AJ8779"/>
      <c r="AK8779"/>
      <c r="AL8779"/>
      <c r="AM8779"/>
      <c r="AN8779"/>
      <c r="AO8779"/>
      <c r="AP8779"/>
      <c r="AQ8779"/>
      <c r="AR8779"/>
      <c r="AS8779"/>
      <c r="AT8779"/>
      <c r="AU8779"/>
      <c r="AV8779"/>
      <c r="AW8779"/>
      <c r="AX8779"/>
      <c r="AY8779"/>
      <c r="AZ8779"/>
      <c r="BA8779"/>
      <c r="BB8779"/>
      <c r="BC8779"/>
      <c r="BD8779"/>
      <c r="BE8779"/>
      <c r="BF8779"/>
      <c r="BG8779"/>
      <c r="BH8779"/>
      <c r="BI8779"/>
      <c r="BJ8779"/>
      <c r="BK8779"/>
      <c r="BL8779"/>
      <c r="BM8779"/>
      <c r="BN8779"/>
      <c r="BO8779"/>
      <c r="BP8779"/>
      <c r="BQ8779"/>
      <c r="BR8779"/>
      <c r="BS8779"/>
      <c r="BT8779"/>
      <c r="BU8779"/>
      <c r="BV8779"/>
      <c r="BW8779"/>
      <c r="BX8779"/>
      <c r="BY8779"/>
      <c r="BZ8779"/>
      <c r="CA8779"/>
      <c r="CB8779"/>
      <c r="CC8779"/>
      <c r="CD8779"/>
      <c r="CE8779"/>
      <c r="CF8779"/>
      <c r="CG8779"/>
      <c r="CH8779"/>
      <c r="CI8779"/>
      <c r="CJ8779"/>
      <c r="CK8779"/>
      <c r="CL8779"/>
      <c r="CM8779"/>
      <c r="CN8779"/>
      <c r="CO8779"/>
      <c r="CP8779"/>
      <c r="CQ8779"/>
      <c r="CR8779"/>
      <c r="CS8779"/>
      <c r="CT8779"/>
      <c r="CU8779"/>
      <c r="CV8779"/>
    </row>
    <row r="8780" spans="10:100" x14ac:dyDescent="0.25">
      <c r="J8780"/>
      <c r="K8780"/>
      <c r="L8780"/>
      <c r="M8780"/>
      <c r="N8780"/>
      <c r="O8780"/>
      <c r="P8780"/>
      <c r="Q8780"/>
      <c r="R8780"/>
      <c r="S8780"/>
      <c r="T8780"/>
      <c r="U8780"/>
      <c r="V8780"/>
      <c r="W8780"/>
      <c r="X8780"/>
      <c r="Y8780"/>
      <c r="Z8780"/>
      <c r="AA8780"/>
      <c r="AB8780"/>
      <c r="AC8780"/>
      <c r="AD8780"/>
      <c r="AE8780"/>
      <c r="AF8780"/>
      <c r="AG8780"/>
      <c r="AH8780"/>
      <c r="AI8780"/>
      <c r="AJ8780"/>
      <c r="AK8780"/>
      <c r="AL8780"/>
      <c r="AM8780"/>
      <c r="AN8780"/>
      <c r="AO8780"/>
      <c r="AP8780"/>
      <c r="AQ8780"/>
      <c r="AR8780"/>
      <c r="AS8780"/>
      <c r="AT8780"/>
      <c r="AU8780"/>
      <c r="AV8780"/>
      <c r="AW8780"/>
      <c r="AX8780"/>
      <c r="AY8780"/>
      <c r="AZ8780"/>
      <c r="BA8780"/>
      <c r="BB8780"/>
      <c r="BC8780"/>
      <c r="BD8780"/>
      <c r="BE8780"/>
      <c r="BF8780"/>
      <c r="BG8780"/>
      <c r="BH8780"/>
      <c r="BI8780"/>
      <c r="BJ8780"/>
      <c r="BK8780"/>
      <c r="BL8780"/>
      <c r="BM8780"/>
      <c r="BN8780"/>
      <c r="BO8780"/>
      <c r="BP8780"/>
      <c r="BQ8780"/>
      <c r="BR8780"/>
      <c r="BS8780"/>
      <c r="BT8780"/>
      <c r="BU8780"/>
      <c r="BV8780"/>
      <c r="BW8780"/>
      <c r="BX8780"/>
      <c r="BY8780"/>
      <c r="BZ8780"/>
      <c r="CA8780"/>
      <c r="CB8780"/>
      <c r="CC8780"/>
      <c r="CD8780"/>
      <c r="CE8780"/>
      <c r="CF8780"/>
      <c r="CG8780"/>
      <c r="CH8780"/>
      <c r="CI8780"/>
      <c r="CJ8780"/>
      <c r="CK8780"/>
      <c r="CL8780"/>
      <c r="CM8780"/>
      <c r="CN8780"/>
      <c r="CO8780"/>
      <c r="CP8780"/>
      <c r="CQ8780"/>
      <c r="CR8780"/>
      <c r="CS8780"/>
      <c r="CT8780"/>
      <c r="CU8780"/>
      <c r="CV8780"/>
    </row>
    <row r="8781" spans="10:100" x14ac:dyDescent="0.25">
      <c r="J8781"/>
      <c r="K8781"/>
      <c r="L8781"/>
      <c r="M8781"/>
      <c r="N8781"/>
      <c r="O8781"/>
      <c r="P8781"/>
      <c r="Q8781"/>
      <c r="R8781"/>
      <c r="S8781"/>
      <c r="T8781"/>
      <c r="U8781"/>
      <c r="V8781"/>
      <c r="W8781"/>
      <c r="X8781"/>
      <c r="Y8781"/>
      <c r="Z8781"/>
      <c r="AA8781"/>
      <c r="AB8781"/>
      <c r="AC8781"/>
      <c r="AD8781"/>
      <c r="AE8781"/>
      <c r="AF8781"/>
      <c r="AG8781"/>
      <c r="AH8781"/>
      <c r="AI8781"/>
      <c r="AJ8781"/>
      <c r="AK8781"/>
      <c r="AL8781"/>
      <c r="AM8781"/>
      <c r="AN8781"/>
      <c r="AO8781"/>
      <c r="AP8781"/>
      <c r="AQ8781"/>
      <c r="AR8781"/>
      <c r="AS8781"/>
      <c r="AT8781"/>
      <c r="AU8781"/>
      <c r="AV8781"/>
      <c r="AW8781"/>
      <c r="AX8781"/>
      <c r="AY8781"/>
      <c r="AZ8781"/>
      <c r="BA8781"/>
      <c r="BB8781"/>
      <c r="BC8781"/>
      <c r="BD8781"/>
      <c r="BE8781"/>
      <c r="BF8781"/>
      <c r="BG8781"/>
      <c r="BH8781"/>
      <c r="BI8781"/>
      <c r="BJ8781"/>
      <c r="BK8781"/>
      <c r="BL8781"/>
      <c r="BM8781"/>
      <c r="BN8781"/>
      <c r="BO8781"/>
      <c r="BP8781"/>
      <c r="BQ8781"/>
      <c r="BR8781"/>
      <c r="BS8781"/>
      <c r="BT8781"/>
      <c r="BU8781"/>
      <c r="BV8781"/>
      <c r="BW8781"/>
      <c r="BX8781"/>
      <c r="BY8781"/>
      <c r="BZ8781"/>
      <c r="CA8781"/>
      <c r="CB8781"/>
      <c r="CC8781"/>
      <c r="CD8781"/>
      <c r="CE8781"/>
      <c r="CF8781"/>
      <c r="CG8781"/>
      <c r="CH8781"/>
      <c r="CI8781"/>
      <c r="CJ8781"/>
      <c r="CK8781"/>
      <c r="CL8781"/>
      <c r="CM8781"/>
      <c r="CN8781"/>
      <c r="CO8781"/>
      <c r="CP8781"/>
      <c r="CQ8781"/>
      <c r="CR8781"/>
      <c r="CS8781"/>
      <c r="CT8781"/>
      <c r="CU8781"/>
      <c r="CV8781"/>
    </row>
    <row r="8782" spans="10:100" x14ac:dyDescent="0.25">
      <c r="J8782"/>
      <c r="K8782"/>
      <c r="L8782"/>
      <c r="M8782"/>
      <c r="N8782"/>
      <c r="O8782"/>
      <c r="P8782"/>
      <c r="Q8782"/>
      <c r="R8782"/>
      <c r="S8782"/>
      <c r="T8782"/>
      <c r="U8782"/>
      <c r="V8782"/>
      <c r="W8782"/>
      <c r="X8782"/>
      <c r="Y8782"/>
      <c r="Z8782"/>
      <c r="AA8782"/>
      <c r="AB8782"/>
      <c r="AC8782"/>
      <c r="AD8782"/>
      <c r="AE8782"/>
      <c r="AF8782"/>
      <c r="AG8782"/>
      <c r="AH8782"/>
      <c r="AI8782"/>
      <c r="AJ8782"/>
      <c r="AK8782"/>
      <c r="AL8782"/>
      <c r="AM8782"/>
      <c r="AN8782"/>
      <c r="AO8782"/>
      <c r="AP8782"/>
      <c r="AQ8782"/>
      <c r="AR8782"/>
      <c r="AS8782"/>
      <c r="AT8782"/>
      <c r="AU8782"/>
      <c r="AV8782"/>
      <c r="AW8782"/>
      <c r="AX8782"/>
      <c r="AY8782"/>
      <c r="AZ8782"/>
      <c r="BA8782"/>
      <c r="BB8782"/>
      <c r="BC8782"/>
      <c r="BD8782"/>
      <c r="BE8782"/>
      <c r="BF8782"/>
      <c r="BG8782"/>
      <c r="BH8782"/>
      <c r="BI8782"/>
      <c r="BJ8782"/>
      <c r="BK8782"/>
      <c r="BL8782"/>
      <c r="BM8782"/>
      <c r="BN8782"/>
      <c r="BO8782"/>
      <c r="BP8782"/>
      <c r="BQ8782"/>
      <c r="BR8782"/>
      <c r="BS8782"/>
      <c r="BT8782"/>
      <c r="BU8782"/>
      <c r="BV8782"/>
      <c r="BW8782"/>
      <c r="BX8782"/>
      <c r="BY8782"/>
      <c r="BZ8782"/>
      <c r="CA8782"/>
      <c r="CB8782"/>
      <c r="CC8782"/>
      <c r="CD8782"/>
      <c r="CE8782"/>
      <c r="CF8782"/>
      <c r="CG8782"/>
      <c r="CH8782"/>
      <c r="CI8782"/>
      <c r="CJ8782"/>
      <c r="CK8782"/>
      <c r="CL8782"/>
      <c r="CM8782"/>
      <c r="CN8782"/>
      <c r="CO8782"/>
      <c r="CP8782"/>
      <c r="CQ8782"/>
      <c r="CR8782"/>
      <c r="CS8782"/>
      <c r="CT8782"/>
      <c r="CU8782"/>
      <c r="CV8782"/>
    </row>
    <row r="8783" spans="10:100" x14ac:dyDescent="0.25">
      <c r="J8783"/>
      <c r="K8783"/>
      <c r="L8783"/>
      <c r="M8783"/>
      <c r="N8783"/>
      <c r="O8783"/>
      <c r="P8783"/>
      <c r="Q8783"/>
      <c r="R8783"/>
      <c r="S8783"/>
      <c r="T8783"/>
      <c r="U8783"/>
      <c r="V8783"/>
      <c r="W8783"/>
      <c r="X8783"/>
      <c r="Y8783"/>
      <c r="Z8783"/>
      <c r="AA8783"/>
      <c r="AB8783"/>
      <c r="AC8783"/>
      <c r="AD8783"/>
      <c r="AE8783"/>
      <c r="AF8783"/>
      <c r="AG8783"/>
      <c r="AH8783"/>
      <c r="AI8783"/>
      <c r="AJ8783"/>
      <c r="AK8783"/>
      <c r="AL8783"/>
      <c r="AM8783"/>
      <c r="AN8783"/>
      <c r="AO8783"/>
      <c r="AP8783"/>
      <c r="AQ8783"/>
      <c r="AR8783"/>
      <c r="AS8783"/>
      <c r="AT8783"/>
      <c r="AU8783"/>
      <c r="AV8783"/>
      <c r="AW8783"/>
      <c r="AX8783"/>
      <c r="AY8783"/>
      <c r="AZ8783"/>
      <c r="BA8783"/>
      <c r="BB8783"/>
      <c r="BC8783"/>
      <c r="BD8783"/>
      <c r="BE8783"/>
      <c r="BF8783"/>
      <c r="BG8783"/>
      <c r="BH8783"/>
      <c r="BI8783"/>
      <c r="BJ8783"/>
      <c r="BK8783"/>
      <c r="BL8783"/>
      <c r="BM8783"/>
      <c r="BN8783"/>
      <c r="BO8783"/>
      <c r="BP8783"/>
      <c r="BQ8783"/>
      <c r="BR8783"/>
      <c r="BS8783"/>
      <c r="BT8783"/>
      <c r="BU8783"/>
      <c r="BV8783"/>
      <c r="BW8783"/>
      <c r="BX8783"/>
      <c r="BY8783"/>
      <c r="BZ8783"/>
      <c r="CA8783"/>
      <c r="CB8783"/>
      <c r="CC8783"/>
      <c r="CD8783"/>
      <c r="CE8783"/>
      <c r="CF8783"/>
      <c r="CG8783"/>
      <c r="CH8783"/>
      <c r="CI8783"/>
      <c r="CJ8783"/>
      <c r="CK8783"/>
      <c r="CL8783"/>
      <c r="CM8783"/>
      <c r="CN8783"/>
      <c r="CO8783"/>
      <c r="CP8783"/>
      <c r="CQ8783"/>
      <c r="CR8783"/>
      <c r="CS8783"/>
      <c r="CT8783"/>
      <c r="CU8783"/>
      <c r="CV8783"/>
    </row>
    <row r="8784" spans="10:100" x14ac:dyDescent="0.25">
      <c r="J8784"/>
      <c r="K8784"/>
      <c r="L8784"/>
      <c r="M8784"/>
      <c r="N8784"/>
      <c r="O8784"/>
      <c r="P8784"/>
      <c r="Q8784"/>
      <c r="R8784"/>
      <c r="S8784"/>
      <c r="T8784"/>
      <c r="U8784"/>
      <c r="V8784"/>
      <c r="W8784"/>
      <c r="X8784"/>
      <c r="Y8784"/>
      <c r="Z8784"/>
      <c r="AA8784"/>
      <c r="AB8784"/>
      <c r="AC8784"/>
      <c r="AD8784"/>
      <c r="AE8784"/>
      <c r="AF8784"/>
      <c r="AG8784"/>
      <c r="AH8784"/>
      <c r="AI8784"/>
      <c r="AJ8784"/>
      <c r="AK8784"/>
      <c r="AL8784"/>
      <c r="AM8784"/>
      <c r="AN8784"/>
      <c r="AO8784"/>
      <c r="AP8784"/>
      <c r="AQ8784"/>
      <c r="AR8784"/>
      <c r="AS8784"/>
      <c r="AT8784"/>
      <c r="AU8784"/>
      <c r="AV8784"/>
      <c r="AW8784"/>
      <c r="AX8784"/>
      <c r="AY8784"/>
      <c r="AZ8784"/>
      <c r="BA8784"/>
      <c r="BB8784"/>
      <c r="BC8784"/>
      <c r="BD8784"/>
      <c r="BE8784"/>
      <c r="BF8784"/>
      <c r="BG8784"/>
      <c r="BH8784"/>
      <c r="BI8784"/>
      <c r="BJ8784"/>
      <c r="BK8784"/>
      <c r="BL8784"/>
      <c r="BM8784"/>
      <c r="BN8784"/>
      <c r="BO8784"/>
      <c r="BP8784"/>
      <c r="BQ8784"/>
      <c r="BR8784"/>
      <c r="BS8784"/>
      <c r="BT8784"/>
      <c r="BU8784"/>
      <c r="BV8784"/>
      <c r="BW8784"/>
      <c r="BX8784"/>
      <c r="BY8784"/>
      <c r="BZ8784"/>
      <c r="CA8784"/>
      <c r="CB8784"/>
      <c r="CC8784"/>
      <c r="CD8784"/>
      <c r="CE8784"/>
      <c r="CF8784"/>
      <c r="CG8784"/>
      <c r="CH8784"/>
      <c r="CI8784"/>
      <c r="CJ8784"/>
      <c r="CK8784"/>
      <c r="CL8784"/>
      <c r="CM8784"/>
      <c r="CN8784"/>
      <c r="CO8784"/>
      <c r="CP8784"/>
      <c r="CQ8784"/>
      <c r="CR8784"/>
      <c r="CS8784"/>
      <c r="CT8784"/>
      <c r="CU8784"/>
      <c r="CV8784"/>
    </row>
    <row r="8785" spans="10:100" x14ac:dyDescent="0.25">
      <c r="J8785"/>
      <c r="K8785"/>
      <c r="L8785"/>
      <c r="M8785"/>
      <c r="N8785"/>
      <c r="O8785"/>
      <c r="P8785"/>
      <c r="Q8785"/>
      <c r="R8785"/>
      <c r="S8785"/>
      <c r="T8785"/>
      <c r="U8785"/>
      <c r="V8785"/>
      <c r="W8785"/>
      <c r="X8785"/>
      <c r="Y8785"/>
      <c r="Z8785"/>
      <c r="AA8785"/>
      <c r="AB8785"/>
      <c r="AC8785"/>
      <c r="AD8785"/>
      <c r="AE8785"/>
      <c r="AF8785"/>
      <c r="AG8785"/>
      <c r="AH8785"/>
      <c r="AI8785"/>
      <c r="AJ8785"/>
      <c r="AK8785"/>
      <c r="AL8785"/>
      <c r="AM8785"/>
      <c r="AN8785"/>
      <c r="AO8785"/>
      <c r="AP8785"/>
      <c r="AQ8785"/>
      <c r="AR8785"/>
      <c r="AS8785"/>
      <c r="AT8785"/>
      <c r="AU8785"/>
      <c r="AV8785"/>
      <c r="AW8785"/>
      <c r="AX8785"/>
      <c r="AY8785"/>
      <c r="AZ8785"/>
      <c r="BA8785"/>
      <c r="BB8785"/>
      <c r="BC8785"/>
      <c r="BD8785"/>
      <c r="BE8785"/>
      <c r="BF8785"/>
      <c r="BG8785"/>
      <c r="BH8785"/>
      <c r="BI8785"/>
      <c r="BJ8785"/>
      <c r="BK8785"/>
      <c r="BL8785"/>
      <c r="BM8785"/>
      <c r="BN8785"/>
      <c r="BO8785"/>
      <c r="BP8785"/>
      <c r="BQ8785"/>
      <c r="BR8785"/>
      <c r="BS8785"/>
      <c r="BT8785"/>
      <c r="BU8785"/>
      <c r="BV8785"/>
      <c r="BW8785"/>
      <c r="BX8785"/>
      <c r="BY8785"/>
      <c r="BZ8785"/>
      <c r="CA8785"/>
      <c r="CB8785"/>
      <c r="CC8785"/>
      <c r="CD8785"/>
      <c r="CE8785"/>
      <c r="CF8785"/>
      <c r="CG8785"/>
      <c r="CH8785"/>
      <c r="CI8785"/>
      <c r="CJ8785"/>
      <c r="CK8785"/>
      <c r="CL8785"/>
      <c r="CM8785"/>
      <c r="CN8785"/>
      <c r="CO8785"/>
      <c r="CP8785"/>
      <c r="CQ8785"/>
      <c r="CR8785"/>
      <c r="CS8785"/>
      <c r="CT8785"/>
      <c r="CU8785"/>
      <c r="CV8785"/>
    </row>
    <row r="8786" spans="10:100" x14ac:dyDescent="0.25">
      <c r="J8786"/>
      <c r="K8786"/>
      <c r="L8786"/>
      <c r="M8786"/>
      <c r="N8786"/>
      <c r="O8786"/>
      <c r="P8786"/>
      <c r="Q8786"/>
      <c r="R8786"/>
      <c r="S8786"/>
      <c r="T8786"/>
      <c r="U8786"/>
      <c r="V8786"/>
      <c r="W8786"/>
      <c r="X8786"/>
      <c r="Y8786"/>
      <c r="Z8786"/>
      <c r="AA8786"/>
      <c r="AB8786"/>
      <c r="AC8786"/>
      <c r="AD8786"/>
      <c r="AE8786"/>
      <c r="AF8786"/>
      <c r="AG8786"/>
      <c r="AH8786"/>
      <c r="AI8786"/>
      <c r="AJ8786"/>
      <c r="AK8786"/>
      <c r="AL8786"/>
      <c r="AM8786"/>
      <c r="AN8786"/>
      <c r="AO8786"/>
      <c r="AP8786"/>
      <c r="AQ8786"/>
      <c r="AR8786"/>
      <c r="AS8786"/>
      <c r="AT8786"/>
      <c r="AU8786"/>
      <c r="AV8786"/>
      <c r="AW8786"/>
      <c r="AX8786"/>
      <c r="AY8786"/>
      <c r="AZ8786"/>
      <c r="BA8786"/>
      <c r="BB8786"/>
      <c r="BC8786"/>
      <c r="BD8786"/>
      <c r="BE8786"/>
      <c r="BF8786"/>
      <c r="BG8786"/>
      <c r="BH8786"/>
      <c r="BI8786"/>
      <c r="BJ8786"/>
      <c r="BK8786"/>
      <c r="BL8786"/>
      <c r="BM8786"/>
      <c r="BN8786"/>
      <c r="BO8786"/>
      <c r="BP8786"/>
      <c r="BQ8786"/>
      <c r="BR8786"/>
      <c r="BS8786"/>
      <c r="BT8786"/>
      <c r="BU8786"/>
      <c r="BV8786"/>
      <c r="BW8786"/>
      <c r="BX8786"/>
      <c r="BY8786"/>
      <c r="BZ8786"/>
      <c r="CA8786"/>
      <c r="CB8786"/>
      <c r="CC8786"/>
      <c r="CD8786"/>
      <c r="CE8786"/>
      <c r="CF8786"/>
      <c r="CG8786"/>
      <c r="CH8786"/>
      <c r="CI8786"/>
      <c r="CJ8786"/>
      <c r="CK8786"/>
      <c r="CL8786"/>
      <c r="CM8786"/>
      <c r="CN8786"/>
      <c r="CO8786"/>
      <c r="CP8786"/>
      <c r="CQ8786"/>
      <c r="CR8786"/>
      <c r="CS8786"/>
      <c r="CT8786"/>
      <c r="CU8786"/>
      <c r="CV8786"/>
    </row>
    <row r="8787" spans="10:100" x14ac:dyDescent="0.25">
      <c r="J8787"/>
      <c r="K8787"/>
      <c r="L8787"/>
      <c r="M8787"/>
      <c r="N8787"/>
      <c r="O8787"/>
      <c r="P8787"/>
      <c r="Q8787"/>
      <c r="R8787"/>
      <c r="S8787"/>
      <c r="T8787"/>
      <c r="U8787"/>
      <c r="V8787"/>
      <c r="W8787"/>
      <c r="X8787"/>
      <c r="Y8787"/>
      <c r="Z8787"/>
      <c r="AA8787"/>
      <c r="AB8787"/>
      <c r="AC8787"/>
      <c r="AD8787"/>
      <c r="AE8787"/>
      <c r="AF8787"/>
      <c r="AG8787"/>
      <c r="AH8787"/>
      <c r="AI8787"/>
      <c r="AJ8787"/>
      <c r="AK8787"/>
      <c r="AL8787"/>
      <c r="AM8787"/>
      <c r="AN8787"/>
      <c r="AO8787"/>
      <c r="AP8787"/>
      <c r="AQ8787"/>
      <c r="AR8787"/>
      <c r="AS8787"/>
      <c r="AT8787"/>
      <c r="AU8787"/>
      <c r="AV8787"/>
      <c r="AW8787"/>
      <c r="AX8787"/>
      <c r="AY8787"/>
      <c r="AZ8787"/>
      <c r="BA8787"/>
      <c r="BB8787"/>
      <c r="BC8787"/>
      <c r="BD8787"/>
      <c r="BE8787"/>
      <c r="BF8787"/>
      <c r="BG8787"/>
      <c r="BH8787"/>
      <c r="BI8787"/>
      <c r="BJ8787"/>
      <c r="BK8787"/>
      <c r="BL8787"/>
      <c r="BM8787"/>
      <c r="BN8787"/>
      <c r="BO8787"/>
      <c r="BP8787"/>
      <c r="BQ8787"/>
      <c r="BR8787"/>
      <c r="BS8787"/>
      <c r="BT8787"/>
      <c r="BU8787"/>
      <c r="BV8787"/>
      <c r="BW8787"/>
      <c r="BX8787"/>
      <c r="BY8787"/>
      <c r="BZ8787"/>
      <c r="CA8787"/>
      <c r="CB8787"/>
      <c r="CC8787"/>
      <c r="CD8787"/>
      <c r="CE8787"/>
      <c r="CF8787"/>
      <c r="CG8787"/>
      <c r="CH8787"/>
      <c r="CI8787"/>
      <c r="CJ8787"/>
      <c r="CK8787"/>
      <c r="CL8787"/>
      <c r="CM8787"/>
      <c r="CN8787"/>
      <c r="CO8787"/>
      <c r="CP8787"/>
      <c r="CQ8787"/>
      <c r="CR8787"/>
      <c r="CS8787"/>
      <c r="CT8787"/>
      <c r="CU8787"/>
      <c r="CV8787"/>
    </row>
    <row r="8788" spans="10:100" x14ac:dyDescent="0.25">
      <c r="J8788"/>
      <c r="K8788"/>
      <c r="L8788"/>
      <c r="M8788"/>
      <c r="N8788"/>
      <c r="O8788"/>
      <c r="P8788"/>
      <c r="Q8788"/>
      <c r="R8788"/>
      <c r="S8788"/>
      <c r="T8788"/>
      <c r="U8788"/>
      <c r="V8788"/>
      <c r="W8788"/>
      <c r="X8788"/>
      <c r="Y8788"/>
      <c r="Z8788"/>
      <c r="AA8788"/>
      <c r="AB8788"/>
      <c r="AC8788"/>
      <c r="AD8788"/>
      <c r="AE8788"/>
      <c r="AF8788"/>
      <c r="AG8788"/>
      <c r="AH8788"/>
      <c r="AI8788"/>
      <c r="AJ8788"/>
      <c r="AK8788"/>
      <c r="AL8788"/>
      <c r="AM8788"/>
      <c r="AN8788"/>
      <c r="AO8788"/>
      <c r="AP8788"/>
      <c r="AQ8788"/>
      <c r="AR8788"/>
      <c r="AS8788"/>
      <c r="AT8788"/>
      <c r="AU8788"/>
      <c r="AV8788"/>
      <c r="AW8788"/>
      <c r="AX8788"/>
      <c r="AY8788"/>
      <c r="AZ8788"/>
      <c r="BA8788"/>
      <c r="BB8788"/>
      <c r="BC8788"/>
      <c r="BD8788"/>
      <c r="BE8788"/>
      <c r="BF8788"/>
      <c r="BG8788"/>
      <c r="BH8788"/>
      <c r="BI8788"/>
      <c r="BJ8788"/>
      <c r="BK8788"/>
      <c r="BL8788"/>
      <c r="BM8788"/>
      <c r="BN8788"/>
      <c r="BO8788"/>
      <c r="BP8788"/>
      <c r="BQ8788"/>
      <c r="BR8788"/>
      <c r="BS8788"/>
      <c r="BT8788"/>
      <c r="BU8788"/>
      <c r="BV8788"/>
      <c r="BW8788"/>
      <c r="BX8788"/>
      <c r="BY8788"/>
      <c r="BZ8788"/>
      <c r="CA8788"/>
      <c r="CB8788"/>
      <c r="CC8788"/>
      <c r="CD8788"/>
      <c r="CE8788"/>
      <c r="CF8788"/>
      <c r="CG8788"/>
      <c r="CH8788"/>
      <c r="CI8788"/>
      <c r="CJ8788"/>
      <c r="CK8788"/>
      <c r="CL8788"/>
      <c r="CM8788"/>
      <c r="CN8788"/>
      <c r="CO8788"/>
      <c r="CP8788"/>
      <c r="CQ8788"/>
      <c r="CR8788"/>
      <c r="CS8788"/>
      <c r="CT8788"/>
      <c r="CU8788"/>
      <c r="CV8788"/>
    </row>
    <row r="8789" spans="10:100" x14ac:dyDescent="0.25">
      <c r="J8789"/>
      <c r="K8789"/>
      <c r="L8789"/>
      <c r="M8789"/>
      <c r="N8789"/>
      <c r="O8789"/>
      <c r="P8789"/>
      <c r="Q8789"/>
      <c r="R8789"/>
      <c r="S8789"/>
      <c r="T8789"/>
      <c r="U8789"/>
      <c r="V8789"/>
      <c r="W8789"/>
      <c r="X8789"/>
      <c r="Y8789"/>
      <c r="Z8789"/>
      <c r="AA8789"/>
      <c r="AB8789"/>
      <c r="AC8789"/>
      <c r="AD8789"/>
      <c r="AE8789"/>
      <c r="AF8789"/>
      <c r="AG8789"/>
      <c r="AH8789"/>
      <c r="AI8789"/>
      <c r="AJ8789"/>
      <c r="AK8789"/>
      <c r="AL8789"/>
      <c r="AM8789"/>
      <c r="AN8789"/>
      <c r="AO8789"/>
      <c r="AP8789"/>
      <c r="AQ8789"/>
      <c r="AR8789"/>
      <c r="AS8789"/>
      <c r="AT8789"/>
      <c r="AU8789"/>
      <c r="AV8789"/>
      <c r="AW8789"/>
      <c r="AX8789"/>
      <c r="AY8789"/>
      <c r="AZ8789"/>
      <c r="BA8789"/>
      <c r="BB8789"/>
      <c r="BC8789"/>
      <c r="BD8789"/>
      <c r="BE8789"/>
      <c r="BF8789"/>
      <c r="BG8789"/>
      <c r="BH8789"/>
      <c r="BI8789"/>
      <c r="BJ8789"/>
      <c r="BK8789"/>
      <c r="BL8789"/>
      <c r="BM8789"/>
      <c r="BN8789"/>
      <c r="BO8789"/>
      <c r="BP8789"/>
      <c r="BQ8789"/>
      <c r="BR8789"/>
      <c r="BS8789"/>
      <c r="BT8789"/>
      <c r="BU8789"/>
      <c r="BV8789"/>
      <c r="BW8789"/>
      <c r="BX8789"/>
      <c r="BY8789"/>
      <c r="BZ8789"/>
      <c r="CA8789"/>
      <c r="CB8789"/>
      <c r="CC8789"/>
      <c r="CD8789"/>
      <c r="CE8789"/>
      <c r="CF8789"/>
      <c r="CG8789"/>
      <c r="CH8789"/>
      <c r="CI8789"/>
      <c r="CJ8789"/>
      <c r="CK8789"/>
      <c r="CL8789"/>
      <c r="CM8789"/>
      <c r="CN8789"/>
      <c r="CO8789"/>
      <c r="CP8789"/>
      <c r="CQ8789"/>
      <c r="CR8789"/>
      <c r="CS8789"/>
      <c r="CT8789"/>
      <c r="CU8789"/>
      <c r="CV8789"/>
    </row>
    <row r="8790" spans="10:100" x14ac:dyDescent="0.25">
      <c r="J8790"/>
      <c r="K8790"/>
      <c r="L8790"/>
      <c r="M8790"/>
      <c r="N8790"/>
      <c r="O8790"/>
      <c r="P8790"/>
      <c r="Q8790"/>
      <c r="R8790"/>
      <c r="S8790"/>
      <c r="T8790"/>
      <c r="U8790"/>
      <c r="V8790"/>
      <c r="W8790"/>
      <c r="X8790"/>
      <c r="Y8790"/>
      <c r="Z8790"/>
      <c r="AA8790"/>
      <c r="AB8790"/>
      <c r="AC8790"/>
      <c r="AD8790"/>
      <c r="AE8790"/>
      <c r="AF8790"/>
      <c r="AG8790"/>
      <c r="AH8790"/>
      <c r="AI8790"/>
      <c r="AJ8790"/>
      <c r="AK8790"/>
      <c r="AL8790"/>
      <c r="AM8790"/>
      <c r="AN8790"/>
      <c r="AO8790"/>
      <c r="AP8790"/>
      <c r="AQ8790"/>
      <c r="AR8790"/>
      <c r="AS8790"/>
      <c r="AT8790"/>
      <c r="AU8790"/>
      <c r="AV8790"/>
      <c r="AW8790"/>
      <c r="AX8790"/>
      <c r="AY8790"/>
      <c r="AZ8790"/>
      <c r="BA8790"/>
      <c r="BB8790"/>
      <c r="BC8790"/>
      <c r="BD8790"/>
      <c r="BE8790"/>
      <c r="BF8790"/>
      <c r="BG8790"/>
      <c r="BH8790"/>
      <c r="BI8790"/>
      <c r="BJ8790"/>
      <c r="BK8790"/>
      <c r="BL8790"/>
      <c r="BM8790"/>
      <c r="BN8790"/>
      <c r="BO8790"/>
      <c r="BP8790"/>
      <c r="BQ8790"/>
      <c r="BR8790"/>
      <c r="BS8790"/>
      <c r="BT8790"/>
      <c r="BU8790"/>
      <c r="BV8790"/>
      <c r="BW8790"/>
      <c r="BX8790"/>
      <c r="BY8790"/>
      <c r="BZ8790"/>
      <c r="CA8790"/>
      <c r="CB8790"/>
      <c r="CC8790"/>
      <c r="CD8790"/>
      <c r="CE8790"/>
      <c r="CF8790"/>
      <c r="CG8790"/>
      <c r="CH8790"/>
      <c r="CI8790"/>
      <c r="CJ8790"/>
      <c r="CK8790"/>
      <c r="CL8790"/>
      <c r="CM8790"/>
      <c r="CN8790"/>
      <c r="CO8790"/>
      <c r="CP8790"/>
      <c r="CQ8790"/>
      <c r="CR8790"/>
      <c r="CS8790"/>
      <c r="CT8790"/>
      <c r="CU8790"/>
      <c r="CV8790"/>
    </row>
    <row r="8791" spans="10:100" x14ac:dyDescent="0.25">
      <c r="J8791"/>
      <c r="K8791"/>
      <c r="L8791"/>
      <c r="M8791"/>
      <c r="N8791"/>
      <c r="O8791"/>
      <c r="P8791"/>
      <c r="Q8791"/>
      <c r="R8791"/>
      <c r="S8791"/>
      <c r="T8791"/>
      <c r="U8791"/>
      <c r="V8791"/>
      <c r="W8791"/>
      <c r="X8791"/>
      <c r="Y8791"/>
      <c r="Z8791"/>
      <c r="AA8791"/>
      <c r="AB8791"/>
      <c r="AC8791"/>
      <c r="AD8791"/>
      <c r="AE8791"/>
      <c r="AF8791"/>
      <c r="AG8791"/>
      <c r="AH8791"/>
      <c r="AI8791"/>
      <c r="AJ8791"/>
      <c r="AK8791"/>
      <c r="AL8791"/>
      <c r="AM8791"/>
      <c r="AN8791"/>
      <c r="AO8791"/>
      <c r="AP8791"/>
      <c r="AQ8791"/>
      <c r="AR8791"/>
      <c r="AS8791"/>
      <c r="AT8791"/>
      <c r="AU8791"/>
      <c r="AV8791"/>
      <c r="AW8791"/>
      <c r="AX8791"/>
      <c r="AY8791"/>
      <c r="AZ8791"/>
      <c r="BA8791"/>
      <c r="BB8791"/>
      <c r="BC8791"/>
      <c r="BD8791"/>
      <c r="BE8791"/>
      <c r="BF8791"/>
      <c r="BG8791"/>
      <c r="BH8791"/>
      <c r="BI8791"/>
      <c r="BJ8791"/>
      <c r="BK8791"/>
      <c r="BL8791"/>
      <c r="BM8791"/>
      <c r="BN8791"/>
      <c r="BO8791"/>
      <c r="BP8791"/>
      <c r="BQ8791"/>
      <c r="BR8791"/>
      <c r="BS8791"/>
      <c r="BT8791"/>
      <c r="BU8791"/>
      <c r="BV8791"/>
      <c r="BW8791"/>
      <c r="BX8791"/>
      <c r="BY8791"/>
      <c r="BZ8791"/>
      <c r="CA8791"/>
      <c r="CB8791"/>
      <c r="CC8791"/>
      <c r="CD8791"/>
      <c r="CE8791"/>
      <c r="CF8791"/>
      <c r="CG8791"/>
      <c r="CH8791"/>
      <c r="CI8791"/>
      <c r="CJ8791"/>
      <c r="CK8791"/>
      <c r="CL8791"/>
      <c r="CM8791"/>
      <c r="CN8791"/>
      <c r="CO8791"/>
      <c r="CP8791"/>
      <c r="CQ8791"/>
      <c r="CR8791"/>
      <c r="CS8791"/>
      <c r="CT8791"/>
      <c r="CU8791"/>
      <c r="CV8791"/>
    </row>
    <row r="8792" spans="10:100" x14ac:dyDescent="0.25">
      <c r="J8792"/>
      <c r="K8792"/>
      <c r="L8792"/>
      <c r="M8792"/>
      <c r="N8792"/>
      <c r="O8792"/>
      <c r="P8792"/>
      <c r="Q8792"/>
      <c r="R8792"/>
      <c r="S8792"/>
      <c r="T8792"/>
      <c r="U8792"/>
      <c r="V8792"/>
      <c r="W8792"/>
      <c r="X8792"/>
      <c r="Y8792"/>
      <c r="Z8792"/>
      <c r="AA8792"/>
      <c r="AB8792"/>
      <c r="AC8792"/>
      <c r="AD8792"/>
      <c r="AE8792"/>
      <c r="AF8792"/>
      <c r="AG8792"/>
      <c r="AH8792"/>
      <c r="AI8792"/>
      <c r="AJ8792"/>
      <c r="AK8792"/>
      <c r="AL8792"/>
      <c r="AM8792"/>
      <c r="AN8792"/>
      <c r="AO8792"/>
      <c r="AP8792"/>
      <c r="AQ8792"/>
      <c r="AR8792"/>
      <c r="AS8792"/>
      <c r="AT8792"/>
      <c r="AU8792"/>
      <c r="AV8792"/>
      <c r="AW8792"/>
      <c r="AX8792"/>
      <c r="AY8792"/>
      <c r="AZ8792"/>
      <c r="BA8792"/>
      <c r="BB8792"/>
      <c r="BC8792"/>
      <c r="BD8792"/>
      <c r="BE8792"/>
      <c r="BF8792"/>
      <c r="BG8792"/>
      <c r="BH8792"/>
      <c r="BI8792"/>
      <c r="BJ8792"/>
      <c r="BK8792"/>
      <c r="BL8792"/>
      <c r="BM8792"/>
      <c r="BN8792"/>
      <c r="BO8792"/>
      <c r="BP8792"/>
      <c r="BQ8792"/>
      <c r="BR8792"/>
      <c r="BS8792"/>
      <c r="BT8792"/>
      <c r="BU8792"/>
      <c r="BV8792"/>
      <c r="BW8792"/>
      <c r="BX8792"/>
      <c r="BY8792"/>
      <c r="BZ8792"/>
      <c r="CA8792"/>
      <c r="CB8792"/>
      <c r="CC8792"/>
      <c r="CD8792"/>
      <c r="CE8792"/>
      <c r="CF8792"/>
      <c r="CG8792"/>
      <c r="CH8792"/>
      <c r="CI8792"/>
      <c r="CJ8792"/>
      <c r="CK8792"/>
      <c r="CL8792"/>
      <c r="CM8792"/>
      <c r="CN8792"/>
      <c r="CO8792"/>
      <c r="CP8792"/>
      <c r="CQ8792"/>
      <c r="CR8792"/>
      <c r="CS8792"/>
      <c r="CT8792"/>
      <c r="CU8792"/>
      <c r="CV8792"/>
    </row>
    <row r="8793" spans="10:100" x14ac:dyDescent="0.25">
      <c r="J8793"/>
      <c r="K8793"/>
      <c r="L8793"/>
      <c r="M8793"/>
      <c r="N8793"/>
      <c r="O8793"/>
      <c r="P8793"/>
      <c r="Q8793"/>
      <c r="R8793"/>
      <c r="S8793"/>
      <c r="T8793"/>
      <c r="U8793"/>
      <c r="V8793"/>
      <c r="W8793"/>
      <c r="X8793"/>
      <c r="Y8793"/>
      <c r="Z8793"/>
      <c r="AA8793"/>
      <c r="AB8793"/>
      <c r="AC8793"/>
      <c r="AD8793"/>
      <c r="AE8793"/>
      <c r="AF8793"/>
      <c r="AG8793"/>
      <c r="AH8793"/>
      <c r="AI8793"/>
      <c r="AJ8793"/>
      <c r="AK8793"/>
      <c r="AL8793"/>
      <c r="AM8793"/>
      <c r="AN8793"/>
      <c r="AO8793"/>
      <c r="AP8793"/>
      <c r="AQ8793"/>
      <c r="AR8793"/>
      <c r="AS8793"/>
      <c r="AT8793"/>
      <c r="AU8793"/>
      <c r="AV8793"/>
      <c r="AW8793"/>
      <c r="AX8793"/>
      <c r="AY8793"/>
      <c r="AZ8793"/>
      <c r="BA8793"/>
      <c r="BB8793"/>
      <c r="BC8793"/>
      <c r="BD8793"/>
      <c r="BE8793"/>
      <c r="BF8793"/>
      <c r="BG8793"/>
      <c r="BH8793"/>
      <c r="BI8793"/>
      <c r="BJ8793"/>
      <c r="BK8793"/>
      <c r="BL8793"/>
      <c r="BM8793"/>
      <c r="BN8793"/>
      <c r="BO8793"/>
      <c r="BP8793"/>
      <c r="BQ8793"/>
      <c r="BR8793"/>
      <c r="BS8793"/>
      <c r="BT8793"/>
      <c r="BU8793"/>
      <c r="BV8793"/>
      <c r="BW8793"/>
      <c r="BX8793"/>
      <c r="BY8793"/>
      <c r="BZ8793"/>
      <c r="CA8793"/>
      <c r="CB8793"/>
      <c r="CC8793"/>
      <c r="CD8793"/>
      <c r="CE8793"/>
      <c r="CF8793"/>
      <c r="CG8793"/>
      <c r="CH8793"/>
      <c r="CI8793"/>
      <c r="CJ8793"/>
      <c r="CK8793"/>
      <c r="CL8793"/>
      <c r="CM8793"/>
      <c r="CN8793"/>
      <c r="CO8793"/>
      <c r="CP8793"/>
      <c r="CQ8793"/>
      <c r="CR8793"/>
      <c r="CS8793"/>
      <c r="CT8793"/>
      <c r="CU8793"/>
      <c r="CV8793"/>
    </row>
    <row r="8794" spans="10:100" x14ac:dyDescent="0.25">
      <c r="J8794"/>
      <c r="K8794"/>
      <c r="L8794"/>
      <c r="M8794"/>
      <c r="N8794"/>
      <c r="O8794"/>
      <c r="P8794"/>
      <c r="Q8794"/>
      <c r="R8794"/>
      <c r="S8794"/>
      <c r="T8794"/>
      <c r="U8794"/>
      <c r="V8794"/>
      <c r="W8794"/>
      <c r="X8794"/>
      <c r="Y8794"/>
      <c r="Z8794"/>
      <c r="AA8794"/>
      <c r="AB8794"/>
      <c r="AC8794"/>
      <c r="AD8794"/>
      <c r="AE8794"/>
      <c r="AF8794"/>
      <c r="AG8794"/>
      <c r="AH8794"/>
      <c r="AI8794"/>
      <c r="AJ8794"/>
      <c r="AK8794"/>
      <c r="AL8794"/>
      <c r="AM8794"/>
      <c r="AN8794"/>
      <c r="AO8794"/>
      <c r="AP8794"/>
      <c r="AQ8794"/>
      <c r="AR8794"/>
      <c r="AS8794"/>
      <c r="AT8794"/>
      <c r="AU8794"/>
      <c r="AV8794"/>
      <c r="AW8794"/>
      <c r="AX8794"/>
      <c r="AY8794"/>
      <c r="AZ8794"/>
      <c r="BA8794"/>
      <c r="BB8794"/>
      <c r="BC8794"/>
      <c r="BD8794"/>
      <c r="BE8794"/>
      <c r="BF8794"/>
      <c r="BG8794"/>
      <c r="BH8794"/>
      <c r="BI8794"/>
      <c r="BJ8794"/>
      <c r="BK8794"/>
      <c r="BL8794"/>
      <c r="BM8794"/>
      <c r="BN8794"/>
      <c r="BO8794"/>
      <c r="BP8794"/>
      <c r="BQ8794"/>
      <c r="BR8794"/>
      <c r="BS8794"/>
      <c r="BT8794"/>
      <c r="BU8794"/>
      <c r="BV8794"/>
      <c r="BW8794"/>
      <c r="BX8794"/>
      <c r="BY8794"/>
      <c r="BZ8794"/>
      <c r="CA8794"/>
      <c r="CB8794"/>
      <c r="CC8794"/>
      <c r="CD8794"/>
      <c r="CE8794"/>
      <c r="CF8794"/>
      <c r="CG8794"/>
      <c r="CH8794"/>
      <c r="CI8794"/>
      <c r="CJ8794"/>
      <c r="CK8794"/>
      <c r="CL8794"/>
      <c r="CM8794"/>
      <c r="CN8794"/>
      <c r="CO8794"/>
      <c r="CP8794"/>
      <c r="CQ8794"/>
      <c r="CR8794"/>
      <c r="CS8794"/>
      <c r="CT8794"/>
      <c r="CU8794"/>
      <c r="CV8794"/>
    </row>
    <row r="8795" spans="10:100" x14ac:dyDescent="0.25">
      <c r="J8795"/>
      <c r="K8795"/>
      <c r="L8795"/>
      <c r="M8795"/>
      <c r="N8795"/>
      <c r="O8795"/>
      <c r="P8795"/>
      <c r="Q8795"/>
      <c r="R8795"/>
      <c r="S8795"/>
      <c r="T8795"/>
      <c r="U8795"/>
      <c r="V8795"/>
      <c r="W8795"/>
      <c r="X8795"/>
      <c r="Y8795"/>
      <c r="Z8795"/>
      <c r="AA8795"/>
      <c r="AB8795"/>
      <c r="AC8795"/>
      <c r="AD8795"/>
      <c r="AE8795"/>
      <c r="AF8795"/>
      <c r="AG8795"/>
      <c r="AH8795"/>
      <c r="AI8795"/>
      <c r="AJ8795"/>
      <c r="AK8795"/>
      <c r="AL8795"/>
      <c r="AM8795"/>
      <c r="AN8795"/>
      <c r="AO8795"/>
      <c r="AP8795"/>
      <c r="AQ8795"/>
      <c r="AR8795"/>
      <c r="AS8795"/>
      <c r="AT8795"/>
      <c r="AU8795"/>
      <c r="AV8795"/>
      <c r="AW8795"/>
      <c r="AX8795"/>
      <c r="AY8795"/>
      <c r="AZ8795"/>
      <c r="BA8795"/>
      <c r="BB8795"/>
      <c r="BC8795"/>
      <c r="BD8795"/>
      <c r="BE8795"/>
      <c r="BF8795"/>
      <c r="BG8795"/>
      <c r="BH8795"/>
      <c r="BI8795"/>
      <c r="BJ8795"/>
      <c r="BK8795"/>
      <c r="BL8795"/>
      <c r="BM8795"/>
      <c r="BN8795"/>
      <c r="BO8795"/>
      <c r="BP8795"/>
      <c r="BQ8795"/>
      <c r="BR8795"/>
      <c r="BS8795"/>
      <c r="BT8795"/>
      <c r="BU8795"/>
      <c r="BV8795"/>
      <c r="BW8795"/>
      <c r="BX8795"/>
      <c r="BY8795"/>
      <c r="BZ8795"/>
      <c r="CA8795"/>
      <c r="CB8795"/>
      <c r="CC8795"/>
      <c r="CD8795"/>
      <c r="CE8795"/>
      <c r="CF8795"/>
      <c r="CG8795"/>
      <c r="CH8795"/>
      <c r="CI8795"/>
      <c r="CJ8795"/>
      <c r="CK8795"/>
      <c r="CL8795"/>
      <c r="CM8795"/>
      <c r="CN8795"/>
      <c r="CO8795"/>
      <c r="CP8795"/>
      <c r="CQ8795"/>
      <c r="CR8795"/>
      <c r="CS8795"/>
      <c r="CT8795"/>
      <c r="CU8795"/>
      <c r="CV8795"/>
    </row>
    <row r="8796" spans="10:100" x14ac:dyDescent="0.25">
      <c r="J8796"/>
      <c r="K8796"/>
      <c r="L8796"/>
      <c r="M8796"/>
      <c r="N8796"/>
      <c r="O8796"/>
      <c r="P8796"/>
      <c r="Q8796"/>
      <c r="R8796"/>
      <c r="S8796"/>
      <c r="T8796"/>
      <c r="U8796"/>
      <c r="V8796"/>
      <c r="W8796"/>
      <c r="X8796"/>
      <c r="Y8796"/>
      <c r="Z8796"/>
      <c r="AA8796"/>
      <c r="AB8796"/>
      <c r="AC8796"/>
      <c r="AD8796"/>
      <c r="AE8796"/>
      <c r="AF8796"/>
      <c r="AG8796"/>
      <c r="AH8796"/>
      <c r="AI8796"/>
      <c r="AJ8796"/>
      <c r="AK8796"/>
      <c r="AL8796"/>
      <c r="AM8796"/>
      <c r="AN8796"/>
      <c r="AO8796"/>
      <c r="AP8796"/>
      <c r="AQ8796"/>
      <c r="AR8796"/>
      <c r="AS8796"/>
      <c r="AT8796"/>
      <c r="AU8796"/>
      <c r="AV8796"/>
      <c r="AW8796"/>
      <c r="AX8796"/>
      <c r="AY8796"/>
      <c r="AZ8796"/>
      <c r="BA8796"/>
      <c r="BB8796"/>
      <c r="BC8796"/>
      <c r="BD8796"/>
      <c r="BE8796"/>
      <c r="BF8796"/>
      <c r="BG8796"/>
      <c r="BH8796"/>
      <c r="BI8796"/>
      <c r="BJ8796"/>
      <c r="BK8796"/>
      <c r="BL8796"/>
      <c r="BM8796"/>
      <c r="BN8796"/>
      <c r="BO8796"/>
      <c r="BP8796"/>
      <c r="BQ8796"/>
      <c r="BR8796"/>
      <c r="BS8796"/>
      <c r="BT8796"/>
      <c r="BU8796"/>
      <c r="BV8796"/>
      <c r="BW8796"/>
      <c r="BX8796"/>
      <c r="BY8796"/>
      <c r="BZ8796"/>
      <c r="CA8796"/>
      <c r="CB8796"/>
      <c r="CC8796"/>
      <c r="CD8796"/>
      <c r="CE8796"/>
      <c r="CF8796"/>
      <c r="CG8796"/>
      <c r="CH8796"/>
      <c r="CI8796"/>
      <c r="CJ8796"/>
      <c r="CK8796"/>
      <c r="CL8796"/>
      <c r="CM8796"/>
      <c r="CN8796"/>
      <c r="CO8796"/>
      <c r="CP8796"/>
      <c r="CQ8796"/>
      <c r="CR8796"/>
      <c r="CS8796"/>
      <c r="CT8796"/>
      <c r="CU8796"/>
      <c r="CV8796"/>
    </row>
    <row r="8797" spans="10:100" x14ac:dyDescent="0.25">
      <c r="J8797"/>
      <c r="K8797"/>
      <c r="L8797"/>
      <c r="M8797"/>
      <c r="N8797"/>
      <c r="O8797"/>
      <c r="P8797"/>
      <c r="Q8797"/>
      <c r="R8797"/>
      <c r="S8797"/>
      <c r="T8797"/>
      <c r="U8797"/>
      <c r="V8797"/>
      <c r="W8797"/>
      <c r="X8797"/>
      <c r="Y8797"/>
      <c r="Z8797"/>
      <c r="AA8797"/>
      <c r="AB8797"/>
      <c r="AC8797"/>
      <c r="AD8797"/>
      <c r="AE8797"/>
      <c r="AF8797"/>
      <c r="AG8797"/>
      <c r="AH8797"/>
      <c r="AI8797"/>
      <c r="AJ8797"/>
      <c r="AK8797"/>
      <c r="AL8797"/>
      <c r="AM8797"/>
      <c r="AN8797"/>
      <c r="AO8797"/>
      <c r="AP8797"/>
      <c r="AQ8797"/>
      <c r="AR8797"/>
      <c r="AS8797"/>
      <c r="AT8797"/>
      <c r="AU8797"/>
      <c r="AV8797"/>
      <c r="AW8797"/>
      <c r="AX8797"/>
      <c r="AY8797"/>
      <c r="AZ8797"/>
      <c r="BA8797"/>
      <c r="BB8797"/>
      <c r="BC8797"/>
      <c r="BD8797"/>
      <c r="BE8797"/>
      <c r="BF8797"/>
      <c r="BG8797"/>
      <c r="BH8797"/>
      <c r="BI8797"/>
      <c r="BJ8797"/>
      <c r="BK8797"/>
      <c r="BL8797"/>
      <c r="BM8797"/>
      <c r="BN8797"/>
      <c r="BO8797"/>
      <c r="BP8797"/>
      <c r="BQ8797"/>
      <c r="BR8797"/>
      <c r="BS8797"/>
      <c r="BT8797"/>
      <c r="BU8797"/>
      <c r="BV8797"/>
      <c r="BW8797"/>
      <c r="BX8797"/>
      <c r="BY8797"/>
      <c r="BZ8797"/>
      <c r="CA8797"/>
      <c r="CB8797"/>
      <c r="CC8797"/>
      <c r="CD8797"/>
      <c r="CE8797"/>
      <c r="CF8797"/>
      <c r="CG8797"/>
      <c r="CH8797"/>
      <c r="CI8797"/>
      <c r="CJ8797"/>
      <c r="CK8797"/>
      <c r="CL8797"/>
      <c r="CM8797"/>
      <c r="CN8797"/>
      <c r="CO8797"/>
      <c r="CP8797"/>
      <c r="CQ8797"/>
      <c r="CR8797"/>
      <c r="CS8797"/>
      <c r="CT8797"/>
      <c r="CU8797"/>
      <c r="CV8797"/>
    </row>
    <row r="8798" spans="10:100" x14ac:dyDescent="0.25">
      <c r="J8798"/>
      <c r="K8798"/>
      <c r="L8798"/>
      <c r="M8798"/>
      <c r="N8798"/>
      <c r="O8798"/>
      <c r="P8798"/>
      <c r="Q8798"/>
      <c r="R8798"/>
      <c r="S8798"/>
      <c r="T8798"/>
      <c r="U8798"/>
      <c r="V8798"/>
      <c r="W8798"/>
      <c r="X8798"/>
      <c r="Y8798"/>
      <c r="Z8798"/>
      <c r="AA8798"/>
      <c r="AB8798"/>
      <c r="AC8798"/>
      <c r="AD8798"/>
      <c r="AE8798"/>
      <c r="AF8798"/>
      <c r="AG8798"/>
      <c r="AH8798"/>
      <c r="AI8798"/>
      <c r="AJ8798"/>
      <c r="AK8798"/>
      <c r="AL8798"/>
      <c r="AM8798"/>
      <c r="AN8798"/>
      <c r="AO8798"/>
      <c r="AP8798"/>
      <c r="AQ8798"/>
      <c r="AR8798"/>
      <c r="AS8798"/>
      <c r="AT8798"/>
      <c r="AU8798"/>
      <c r="AV8798"/>
      <c r="AW8798"/>
      <c r="AX8798"/>
      <c r="AY8798"/>
      <c r="AZ8798"/>
      <c r="BA8798"/>
      <c r="BB8798"/>
      <c r="BC8798"/>
      <c r="BD8798"/>
      <c r="BE8798"/>
      <c r="BF8798"/>
      <c r="BG8798"/>
      <c r="BH8798"/>
      <c r="BI8798"/>
      <c r="BJ8798"/>
      <c r="BK8798"/>
      <c r="BL8798"/>
      <c r="BM8798"/>
      <c r="BN8798"/>
      <c r="BO8798"/>
      <c r="BP8798"/>
      <c r="BQ8798"/>
      <c r="BR8798"/>
      <c r="BS8798"/>
      <c r="BT8798"/>
      <c r="BU8798"/>
      <c r="BV8798"/>
      <c r="BW8798"/>
      <c r="BX8798"/>
      <c r="BY8798"/>
      <c r="BZ8798"/>
      <c r="CA8798"/>
      <c r="CB8798"/>
      <c r="CC8798"/>
      <c r="CD8798"/>
      <c r="CE8798"/>
      <c r="CF8798"/>
      <c r="CG8798"/>
      <c r="CH8798"/>
      <c r="CI8798"/>
      <c r="CJ8798"/>
      <c r="CK8798"/>
      <c r="CL8798"/>
      <c r="CM8798"/>
      <c r="CN8798"/>
      <c r="CO8798"/>
      <c r="CP8798"/>
      <c r="CQ8798"/>
      <c r="CR8798"/>
      <c r="CS8798"/>
      <c r="CT8798"/>
      <c r="CU8798"/>
      <c r="CV8798"/>
    </row>
    <row r="8799" spans="10:100" x14ac:dyDescent="0.25">
      <c r="J8799"/>
      <c r="K8799"/>
      <c r="L8799"/>
      <c r="M8799"/>
      <c r="N8799"/>
      <c r="O8799"/>
      <c r="P8799"/>
      <c r="Q8799"/>
      <c r="R8799"/>
      <c r="S8799"/>
      <c r="T8799"/>
      <c r="U8799"/>
      <c r="V8799"/>
      <c r="W8799"/>
      <c r="X8799"/>
      <c r="Y8799"/>
      <c r="Z8799"/>
      <c r="AA8799"/>
      <c r="AB8799"/>
      <c r="AC8799"/>
      <c r="AD8799"/>
      <c r="AE8799"/>
      <c r="AF8799"/>
      <c r="AG8799"/>
      <c r="AH8799"/>
      <c r="AI8799"/>
      <c r="AJ8799"/>
      <c r="AK8799"/>
      <c r="AL8799"/>
      <c r="AM8799"/>
      <c r="AN8799"/>
      <c r="AO8799"/>
      <c r="AP8799"/>
      <c r="AQ8799"/>
      <c r="AR8799"/>
      <c r="AS8799"/>
      <c r="AT8799"/>
      <c r="AU8799"/>
      <c r="AV8799"/>
      <c r="AW8799"/>
      <c r="AX8799"/>
      <c r="AY8799"/>
      <c r="AZ8799"/>
      <c r="BA8799"/>
      <c r="BB8799"/>
      <c r="BC8799"/>
      <c r="BD8799"/>
      <c r="BE8799"/>
      <c r="BF8799"/>
      <c r="BG8799"/>
      <c r="BH8799"/>
      <c r="BI8799"/>
      <c r="BJ8799"/>
      <c r="BK8799"/>
      <c r="BL8799"/>
      <c r="BM8799"/>
      <c r="BN8799"/>
      <c r="BO8799"/>
      <c r="BP8799"/>
      <c r="BQ8799"/>
      <c r="BR8799"/>
      <c r="BS8799"/>
      <c r="BT8799"/>
      <c r="BU8799"/>
      <c r="BV8799"/>
      <c r="BW8799"/>
      <c r="BX8799"/>
      <c r="BY8799"/>
      <c r="BZ8799"/>
      <c r="CA8799"/>
      <c r="CB8799"/>
      <c r="CC8799"/>
      <c r="CD8799"/>
      <c r="CE8799"/>
      <c r="CF8799"/>
      <c r="CG8799"/>
      <c r="CH8799"/>
      <c r="CI8799"/>
      <c r="CJ8799"/>
      <c r="CK8799"/>
      <c r="CL8799"/>
      <c r="CM8799"/>
      <c r="CN8799"/>
      <c r="CO8799"/>
      <c r="CP8799"/>
      <c r="CQ8799"/>
      <c r="CR8799"/>
      <c r="CS8799"/>
      <c r="CT8799"/>
      <c r="CU8799"/>
      <c r="CV8799"/>
    </row>
    <row r="8800" spans="10:100" x14ac:dyDescent="0.25">
      <c r="J8800"/>
      <c r="K8800"/>
      <c r="L8800"/>
      <c r="M8800"/>
      <c r="N8800"/>
      <c r="O8800"/>
      <c r="P8800"/>
      <c r="Q8800"/>
      <c r="R8800"/>
      <c r="S8800"/>
      <c r="T8800"/>
      <c r="U8800"/>
      <c r="V8800"/>
      <c r="W8800"/>
      <c r="X8800"/>
      <c r="Y8800"/>
      <c r="Z8800"/>
      <c r="AA8800"/>
      <c r="AB8800"/>
      <c r="AC8800"/>
      <c r="AD8800"/>
      <c r="AE8800"/>
      <c r="AF8800"/>
      <c r="AG8800"/>
      <c r="AH8800"/>
      <c r="AI8800"/>
      <c r="AJ8800"/>
      <c r="AK8800"/>
      <c r="AL8800"/>
      <c r="AM8800"/>
      <c r="AN8800"/>
      <c r="AO8800"/>
      <c r="AP8800"/>
      <c r="AQ8800"/>
      <c r="AR8800"/>
      <c r="AS8800"/>
      <c r="AT8800"/>
      <c r="AU8800"/>
      <c r="AV8800"/>
      <c r="AW8800"/>
      <c r="AX8800"/>
      <c r="AY8800"/>
      <c r="AZ8800"/>
      <c r="BA8800"/>
      <c r="BB8800"/>
      <c r="BC8800"/>
      <c r="BD8800"/>
      <c r="BE8800"/>
      <c r="BF8800"/>
      <c r="BG8800"/>
      <c r="BH8800"/>
      <c r="BI8800"/>
      <c r="BJ8800"/>
      <c r="BK8800"/>
      <c r="BL8800"/>
      <c r="BM8800"/>
      <c r="BN8800"/>
      <c r="BO8800"/>
      <c r="BP8800"/>
      <c r="BQ8800"/>
      <c r="BR8800"/>
      <c r="BS8800"/>
      <c r="BT8800"/>
      <c r="BU8800"/>
      <c r="BV8800"/>
      <c r="BW8800"/>
      <c r="BX8800"/>
      <c r="BY8800"/>
      <c r="BZ8800"/>
      <c r="CA8800"/>
      <c r="CB8800"/>
      <c r="CC8800"/>
      <c r="CD8800"/>
      <c r="CE8800"/>
      <c r="CF8800"/>
      <c r="CG8800"/>
      <c r="CH8800"/>
      <c r="CI8800"/>
      <c r="CJ8800"/>
      <c r="CK8800"/>
      <c r="CL8800"/>
      <c r="CM8800"/>
      <c r="CN8800"/>
      <c r="CO8800"/>
      <c r="CP8800"/>
      <c r="CQ8800"/>
      <c r="CR8800"/>
      <c r="CS8800"/>
      <c r="CT8800"/>
      <c r="CU8800"/>
      <c r="CV8800"/>
    </row>
    <row r="8801" spans="10:100" x14ac:dyDescent="0.25">
      <c r="J8801"/>
      <c r="K8801"/>
      <c r="L8801"/>
      <c r="M8801"/>
      <c r="N8801"/>
      <c r="O8801"/>
      <c r="P8801"/>
      <c r="Q8801"/>
      <c r="R8801"/>
      <c r="S8801"/>
      <c r="T8801"/>
      <c r="U8801"/>
      <c r="V8801"/>
      <c r="W8801"/>
      <c r="X8801"/>
      <c r="Y8801"/>
      <c r="Z8801"/>
      <c r="AA8801"/>
      <c r="AB8801"/>
      <c r="AC8801"/>
      <c r="AD8801"/>
      <c r="AE8801"/>
      <c r="AF8801"/>
      <c r="AG8801"/>
      <c r="AH8801"/>
      <c r="AI8801"/>
      <c r="AJ8801"/>
      <c r="AK8801"/>
      <c r="AL8801"/>
      <c r="AM8801"/>
      <c r="AN8801"/>
      <c r="AO8801"/>
      <c r="AP8801"/>
      <c r="AQ8801"/>
      <c r="AR8801"/>
      <c r="AS8801"/>
      <c r="AT8801"/>
      <c r="AU8801"/>
      <c r="AV8801"/>
      <c r="AW8801"/>
      <c r="AX8801"/>
      <c r="AY8801"/>
      <c r="AZ8801"/>
      <c r="BA8801"/>
      <c r="BB8801"/>
      <c r="BC8801"/>
      <c r="BD8801"/>
      <c r="BE8801"/>
      <c r="BF8801"/>
      <c r="BG8801"/>
      <c r="BH8801"/>
      <c r="BI8801"/>
      <c r="BJ8801"/>
      <c r="BK8801"/>
      <c r="BL8801"/>
      <c r="BM8801"/>
      <c r="BN8801"/>
      <c r="BO8801"/>
      <c r="BP8801"/>
      <c r="BQ8801"/>
      <c r="BR8801"/>
      <c r="BS8801"/>
      <c r="BT8801"/>
      <c r="BU8801"/>
      <c r="BV8801"/>
      <c r="BW8801"/>
      <c r="BX8801"/>
      <c r="BY8801"/>
      <c r="BZ8801"/>
      <c r="CA8801"/>
      <c r="CB8801"/>
      <c r="CC8801"/>
      <c r="CD8801"/>
      <c r="CE8801"/>
      <c r="CF8801"/>
      <c r="CG8801"/>
      <c r="CH8801"/>
      <c r="CI8801"/>
      <c r="CJ8801"/>
      <c r="CK8801"/>
      <c r="CL8801"/>
      <c r="CM8801"/>
      <c r="CN8801"/>
      <c r="CO8801"/>
      <c r="CP8801"/>
      <c r="CQ8801"/>
      <c r="CR8801"/>
      <c r="CS8801"/>
      <c r="CT8801"/>
      <c r="CU8801"/>
      <c r="CV8801"/>
    </row>
    <row r="8802" spans="10:100" x14ac:dyDescent="0.25">
      <c r="J8802"/>
      <c r="K8802"/>
      <c r="L8802"/>
      <c r="M8802"/>
      <c r="N8802"/>
      <c r="O8802"/>
      <c r="P8802"/>
      <c r="Q8802"/>
      <c r="R8802"/>
      <c r="S8802"/>
      <c r="T8802"/>
      <c r="U8802"/>
      <c r="V8802"/>
      <c r="W8802"/>
      <c r="X8802"/>
      <c r="Y8802"/>
      <c r="Z8802"/>
      <c r="AA8802"/>
      <c r="AB8802"/>
      <c r="AC8802"/>
      <c r="AD8802"/>
      <c r="AE8802"/>
      <c r="AF8802"/>
      <c r="AG8802"/>
      <c r="AH8802"/>
      <c r="AI8802"/>
      <c r="AJ8802"/>
      <c r="AK8802"/>
      <c r="AL8802"/>
      <c r="AM8802"/>
      <c r="AN8802"/>
      <c r="AO8802"/>
      <c r="AP8802"/>
      <c r="AQ8802"/>
      <c r="AR8802"/>
      <c r="AS8802"/>
      <c r="AT8802"/>
      <c r="AU8802"/>
      <c r="AV8802"/>
      <c r="AW8802"/>
      <c r="AX8802"/>
      <c r="AY8802"/>
      <c r="AZ8802"/>
      <c r="BA8802"/>
      <c r="BB8802"/>
      <c r="BC8802"/>
      <c r="BD8802"/>
      <c r="BE8802"/>
      <c r="BF8802"/>
      <c r="BG8802"/>
      <c r="BH8802"/>
      <c r="BI8802"/>
      <c r="BJ8802"/>
      <c r="BK8802"/>
      <c r="BL8802"/>
      <c r="BM8802"/>
      <c r="BN8802"/>
      <c r="BO8802"/>
      <c r="BP8802"/>
      <c r="BQ8802"/>
      <c r="BR8802"/>
      <c r="BS8802"/>
      <c r="BT8802"/>
      <c r="BU8802"/>
      <c r="BV8802"/>
      <c r="BW8802"/>
      <c r="BX8802"/>
      <c r="BY8802"/>
      <c r="BZ8802"/>
      <c r="CA8802"/>
      <c r="CB8802"/>
      <c r="CC8802"/>
      <c r="CD8802"/>
      <c r="CE8802"/>
      <c r="CF8802"/>
      <c r="CG8802"/>
      <c r="CH8802"/>
      <c r="CI8802"/>
      <c r="CJ8802"/>
      <c r="CK8802"/>
      <c r="CL8802"/>
      <c r="CM8802"/>
      <c r="CN8802"/>
      <c r="CO8802"/>
      <c r="CP8802"/>
      <c r="CQ8802"/>
      <c r="CR8802"/>
      <c r="CS8802"/>
      <c r="CT8802"/>
      <c r="CU8802"/>
      <c r="CV8802"/>
    </row>
    <row r="8803" spans="10:100" x14ac:dyDescent="0.25">
      <c r="J8803"/>
      <c r="K8803"/>
      <c r="L8803"/>
      <c r="M8803"/>
      <c r="N8803"/>
      <c r="O8803"/>
      <c r="P8803"/>
      <c r="Q8803"/>
      <c r="R8803"/>
      <c r="S8803"/>
      <c r="T8803"/>
      <c r="U8803"/>
      <c r="V8803"/>
      <c r="W8803"/>
      <c r="X8803"/>
      <c r="Y8803"/>
      <c r="Z8803"/>
      <c r="AA8803"/>
      <c r="AB8803"/>
      <c r="AC8803"/>
      <c r="AD8803"/>
      <c r="AE8803"/>
      <c r="AF8803"/>
      <c r="AG8803"/>
      <c r="AH8803"/>
      <c r="AI8803"/>
      <c r="AJ8803"/>
      <c r="AK8803"/>
      <c r="AL8803"/>
      <c r="AM8803"/>
      <c r="AN8803"/>
      <c r="AO8803"/>
      <c r="AP8803"/>
      <c r="AQ8803"/>
      <c r="AR8803"/>
      <c r="AS8803"/>
      <c r="AT8803"/>
      <c r="AU8803"/>
      <c r="AV8803"/>
      <c r="AW8803"/>
      <c r="AX8803"/>
      <c r="AY8803"/>
      <c r="AZ8803"/>
      <c r="BA8803"/>
      <c r="BB8803"/>
      <c r="BC8803"/>
      <c r="BD8803"/>
      <c r="BE8803"/>
      <c r="BF8803"/>
      <c r="BG8803"/>
      <c r="BH8803"/>
      <c r="BI8803"/>
      <c r="BJ8803"/>
      <c r="BK8803"/>
      <c r="BL8803"/>
      <c r="BM8803"/>
      <c r="BN8803"/>
      <c r="BO8803"/>
      <c r="BP8803"/>
      <c r="BQ8803"/>
      <c r="BR8803"/>
      <c r="BS8803"/>
      <c r="BT8803"/>
      <c r="BU8803"/>
      <c r="BV8803"/>
      <c r="BW8803"/>
      <c r="BX8803"/>
      <c r="BY8803"/>
      <c r="BZ8803"/>
      <c r="CA8803"/>
      <c r="CB8803"/>
      <c r="CC8803"/>
      <c r="CD8803"/>
      <c r="CE8803"/>
      <c r="CF8803"/>
      <c r="CG8803"/>
      <c r="CH8803"/>
      <c r="CI8803"/>
      <c r="CJ8803"/>
      <c r="CK8803"/>
      <c r="CL8803"/>
      <c r="CM8803"/>
      <c r="CN8803"/>
      <c r="CO8803"/>
      <c r="CP8803"/>
      <c r="CQ8803"/>
      <c r="CR8803"/>
      <c r="CS8803"/>
      <c r="CT8803"/>
      <c r="CU8803"/>
      <c r="CV8803"/>
    </row>
    <row r="8804" spans="10:100" x14ac:dyDescent="0.25">
      <c r="J8804"/>
      <c r="K8804"/>
      <c r="L8804"/>
      <c r="M8804"/>
      <c r="N8804"/>
      <c r="O8804"/>
      <c r="P8804"/>
      <c r="Q8804"/>
      <c r="R8804"/>
      <c r="S8804"/>
      <c r="T8804"/>
      <c r="U8804"/>
      <c r="V8804"/>
      <c r="W8804"/>
      <c r="X8804"/>
      <c r="Y8804"/>
      <c r="Z8804"/>
      <c r="AA8804"/>
      <c r="AB8804"/>
      <c r="AC8804"/>
      <c r="AD8804"/>
      <c r="AE8804"/>
      <c r="AF8804"/>
      <c r="AG8804"/>
      <c r="AH8804"/>
      <c r="AI8804"/>
      <c r="AJ8804"/>
      <c r="AK8804"/>
      <c r="AL8804"/>
      <c r="AM8804"/>
      <c r="AN8804"/>
      <c r="AO8804"/>
      <c r="AP8804"/>
      <c r="AQ8804"/>
      <c r="AR8804"/>
      <c r="AS8804"/>
      <c r="AT8804"/>
      <c r="AU8804"/>
      <c r="AV8804"/>
      <c r="AW8804"/>
      <c r="AX8804"/>
      <c r="AY8804"/>
      <c r="AZ8804"/>
      <c r="BA8804"/>
      <c r="BB8804"/>
      <c r="BC8804"/>
      <c r="BD8804"/>
      <c r="BE8804"/>
      <c r="BF8804"/>
      <c r="BG8804"/>
      <c r="BH8804"/>
      <c r="BI8804"/>
      <c r="BJ8804"/>
      <c r="BK8804"/>
      <c r="BL8804"/>
      <c r="BM8804"/>
      <c r="BN8804"/>
      <c r="BO8804"/>
      <c r="BP8804"/>
      <c r="BQ8804"/>
      <c r="BR8804"/>
      <c r="BS8804"/>
      <c r="BT8804"/>
      <c r="BU8804"/>
      <c r="BV8804"/>
      <c r="BW8804"/>
      <c r="BX8804"/>
      <c r="BY8804"/>
      <c r="BZ8804"/>
      <c r="CA8804"/>
      <c r="CB8804"/>
      <c r="CC8804"/>
      <c r="CD8804"/>
      <c r="CE8804"/>
      <c r="CF8804"/>
      <c r="CG8804"/>
      <c r="CH8804"/>
      <c r="CI8804"/>
      <c r="CJ8804"/>
      <c r="CK8804"/>
      <c r="CL8804"/>
      <c r="CM8804"/>
      <c r="CN8804"/>
      <c r="CO8804"/>
      <c r="CP8804"/>
      <c r="CQ8804"/>
      <c r="CR8804"/>
      <c r="CS8804"/>
      <c r="CT8804"/>
      <c r="CU8804"/>
      <c r="CV8804"/>
    </row>
    <row r="8805" spans="10:100" x14ac:dyDescent="0.25">
      <c r="J8805"/>
      <c r="K8805"/>
      <c r="L8805"/>
      <c r="M8805"/>
      <c r="N8805"/>
      <c r="O8805"/>
      <c r="P8805"/>
      <c r="Q8805"/>
      <c r="R8805"/>
      <c r="S8805"/>
      <c r="T8805"/>
      <c r="U8805"/>
      <c r="V8805"/>
      <c r="W8805"/>
      <c r="X8805"/>
      <c r="Y8805"/>
      <c r="Z8805"/>
      <c r="AA8805"/>
      <c r="AB8805"/>
      <c r="AC8805"/>
      <c r="AD8805"/>
      <c r="AE8805"/>
      <c r="AF8805"/>
      <c r="AG8805"/>
      <c r="AH8805"/>
      <c r="AI8805"/>
      <c r="AJ8805"/>
      <c r="AK8805"/>
      <c r="AL8805"/>
      <c r="AM8805"/>
      <c r="AN8805"/>
      <c r="AO8805"/>
      <c r="AP8805"/>
      <c r="AQ8805"/>
      <c r="AR8805"/>
      <c r="AS8805"/>
      <c r="AT8805"/>
      <c r="AU8805"/>
      <c r="AV8805"/>
      <c r="AW8805"/>
      <c r="AX8805"/>
      <c r="AY8805"/>
      <c r="AZ8805"/>
      <c r="BA8805"/>
      <c r="BB8805"/>
      <c r="BC8805"/>
      <c r="BD8805"/>
      <c r="BE8805"/>
      <c r="BF8805"/>
      <c r="BG8805"/>
      <c r="BH8805"/>
      <c r="BI8805"/>
      <c r="BJ8805"/>
      <c r="BK8805"/>
      <c r="BL8805"/>
      <c r="BM8805"/>
      <c r="BN8805"/>
      <c r="BO8805"/>
      <c r="BP8805"/>
      <c r="BQ8805"/>
      <c r="BR8805"/>
      <c r="BS8805"/>
      <c r="BT8805"/>
      <c r="BU8805"/>
      <c r="BV8805"/>
      <c r="BW8805"/>
      <c r="BX8805"/>
      <c r="BY8805"/>
      <c r="BZ8805"/>
      <c r="CA8805"/>
      <c r="CB8805"/>
      <c r="CC8805"/>
      <c r="CD8805"/>
      <c r="CE8805"/>
      <c r="CF8805"/>
      <c r="CG8805"/>
      <c r="CH8805"/>
      <c r="CI8805"/>
      <c r="CJ8805"/>
      <c r="CK8805"/>
      <c r="CL8805"/>
      <c r="CM8805"/>
      <c r="CN8805"/>
      <c r="CO8805"/>
      <c r="CP8805"/>
      <c r="CQ8805"/>
      <c r="CR8805"/>
      <c r="CS8805"/>
      <c r="CT8805"/>
      <c r="CU8805"/>
      <c r="CV8805"/>
    </row>
    <row r="8806" spans="10:100" x14ac:dyDescent="0.25">
      <c r="J8806"/>
      <c r="K8806"/>
      <c r="L8806"/>
      <c r="M8806"/>
      <c r="N8806"/>
      <c r="O8806"/>
      <c r="P8806"/>
      <c r="Q8806"/>
      <c r="R8806"/>
      <c r="S8806"/>
      <c r="T8806"/>
      <c r="U8806"/>
      <c r="V8806"/>
      <c r="W8806"/>
      <c r="X8806"/>
      <c r="Y8806"/>
      <c r="Z8806"/>
      <c r="AA8806"/>
      <c r="AB8806"/>
      <c r="AC8806"/>
      <c r="AD8806"/>
      <c r="AE8806"/>
      <c r="AF8806"/>
      <c r="AG8806"/>
      <c r="AH8806"/>
      <c r="AI8806"/>
      <c r="AJ8806"/>
      <c r="AK8806"/>
      <c r="AL8806"/>
      <c r="AM8806"/>
      <c r="AN8806"/>
      <c r="AO8806"/>
      <c r="AP8806"/>
      <c r="AQ8806"/>
      <c r="AR8806"/>
      <c r="AS8806"/>
      <c r="AT8806"/>
      <c r="AU8806"/>
      <c r="AV8806"/>
      <c r="AW8806"/>
      <c r="AX8806"/>
      <c r="AY8806"/>
      <c r="AZ8806"/>
      <c r="BA8806"/>
      <c r="BB8806"/>
      <c r="BC8806"/>
      <c r="BD8806"/>
      <c r="BE8806"/>
      <c r="BF8806"/>
      <c r="BG8806"/>
      <c r="BH8806"/>
      <c r="BI8806"/>
      <c r="BJ8806"/>
      <c r="BK8806"/>
      <c r="BL8806"/>
      <c r="BM8806"/>
      <c r="BN8806"/>
      <c r="BO8806"/>
      <c r="BP8806"/>
      <c r="BQ8806"/>
      <c r="BR8806"/>
      <c r="BS8806"/>
      <c r="BT8806"/>
      <c r="BU8806"/>
      <c r="BV8806"/>
      <c r="BW8806"/>
      <c r="BX8806"/>
      <c r="BY8806"/>
      <c r="BZ8806"/>
      <c r="CA8806"/>
      <c r="CB8806"/>
      <c r="CC8806"/>
      <c r="CD8806"/>
      <c r="CE8806"/>
      <c r="CF8806"/>
      <c r="CG8806"/>
      <c r="CH8806"/>
      <c r="CI8806"/>
      <c r="CJ8806"/>
      <c r="CK8806"/>
      <c r="CL8806"/>
      <c r="CM8806"/>
      <c r="CN8806"/>
      <c r="CO8806"/>
      <c r="CP8806"/>
      <c r="CQ8806"/>
      <c r="CR8806"/>
      <c r="CS8806"/>
      <c r="CT8806"/>
      <c r="CU8806"/>
      <c r="CV8806"/>
    </row>
    <row r="8807" spans="10:100" x14ac:dyDescent="0.25">
      <c r="J8807"/>
      <c r="K8807"/>
      <c r="L8807"/>
      <c r="M8807"/>
      <c r="N8807"/>
      <c r="O8807"/>
      <c r="P8807"/>
      <c r="Q8807"/>
      <c r="R8807"/>
      <c r="S8807"/>
      <c r="T8807"/>
      <c r="U8807"/>
      <c r="V8807"/>
      <c r="W8807"/>
      <c r="X8807"/>
      <c r="Y8807"/>
      <c r="Z8807"/>
      <c r="AA8807"/>
      <c r="AB8807"/>
      <c r="AC8807"/>
      <c r="AD8807"/>
      <c r="AE8807"/>
      <c r="AF8807"/>
      <c r="AG8807"/>
      <c r="AH8807"/>
      <c r="AI8807"/>
      <c r="AJ8807"/>
      <c r="AK8807"/>
      <c r="AL8807"/>
      <c r="AM8807"/>
      <c r="AN8807"/>
      <c r="AO8807"/>
      <c r="AP8807"/>
      <c r="AQ8807"/>
      <c r="AR8807"/>
      <c r="AS8807"/>
      <c r="AT8807"/>
      <c r="AU8807"/>
      <c r="AV8807"/>
      <c r="AW8807"/>
      <c r="AX8807"/>
      <c r="AY8807"/>
      <c r="AZ8807"/>
      <c r="BA8807"/>
      <c r="BB8807"/>
      <c r="BC8807"/>
      <c r="BD8807"/>
      <c r="BE8807"/>
      <c r="BF8807"/>
      <c r="BG8807"/>
      <c r="BH8807"/>
      <c r="BI8807"/>
      <c r="BJ8807"/>
      <c r="BK8807"/>
      <c r="BL8807"/>
      <c r="BM8807"/>
      <c r="BN8807"/>
      <c r="BO8807"/>
      <c r="BP8807"/>
      <c r="BQ8807"/>
      <c r="BR8807"/>
      <c r="BS8807"/>
      <c r="BT8807"/>
      <c r="BU8807"/>
      <c r="BV8807"/>
      <c r="BW8807"/>
      <c r="BX8807"/>
      <c r="BY8807"/>
      <c r="BZ8807"/>
      <c r="CA8807"/>
      <c r="CB8807"/>
      <c r="CC8807"/>
      <c r="CD8807"/>
      <c r="CE8807"/>
      <c r="CF8807"/>
      <c r="CG8807"/>
      <c r="CH8807"/>
      <c r="CI8807"/>
      <c r="CJ8807"/>
      <c r="CK8807"/>
      <c r="CL8807"/>
      <c r="CM8807"/>
      <c r="CN8807"/>
      <c r="CO8807"/>
      <c r="CP8807"/>
      <c r="CQ8807"/>
      <c r="CR8807"/>
      <c r="CS8807"/>
      <c r="CT8807"/>
      <c r="CU8807"/>
      <c r="CV8807"/>
    </row>
    <row r="8808" spans="10:100" x14ac:dyDescent="0.25">
      <c r="J8808"/>
      <c r="K8808"/>
      <c r="L8808"/>
      <c r="M8808"/>
      <c r="N8808"/>
      <c r="O8808"/>
      <c r="P8808"/>
      <c r="Q8808"/>
      <c r="R8808"/>
      <c r="S8808"/>
      <c r="T8808"/>
      <c r="U8808"/>
      <c r="V8808"/>
      <c r="W8808"/>
      <c r="X8808"/>
      <c r="Y8808"/>
      <c r="Z8808"/>
      <c r="AA8808"/>
      <c r="AB8808"/>
      <c r="AC8808"/>
      <c r="AD8808"/>
      <c r="AE8808"/>
      <c r="AF8808"/>
      <c r="AG8808"/>
      <c r="AH8808"/>
      <c r="AI8808"/>
      <c r="AJ8808"/>
      <c r="AK8808"/>
      <c r="AL8808"/>
      <c r="AM8808"/>
      <c r="AN8808"/>
      <c r="AO8808"/>
      <c r="AP8808"/>
      <c r="AQ8808"/>
      <c r="AR8808"/>
      <c r="AS8808"/>
      <c r="AT8808"/>
      <c r="AU8808"/>
      <c r="AV8808"/>
      <c r="AW8808"/>
      <c r="AX8808"/>
      <c r="AY8808"/>
      <c r="AZ8808"/>
      <c r="BA8808"/>
      <c r="BB8808"/>
      <c r="BC8808"/>
      <c r="BD8808"/>
      <c r="BE8808"/>
      <c r="BF8808"/>
      <c r="BG8808"/>
      <c r="BH8808"/>
      <c r="BI8808"/>
      <c r="BJ8808"/>
      <c r="BK8808"/>
      <c r="BL8808"/>
      <c r="BM8808"/>
      <c r="BN8808"/>
      <c r="BO8808"/>
      <c r="BP8808"/>
      <c r="BQ8808"/>
      <c r="BR8808"/>
      <c r="BS8808"/>
      <c r="BT8808"/>
      <c r="BU8808"/>
      <c r="BV8808"/>
      <c r="BW8808"/>
      <c r="BX8808"/>
      <c r="BY8808"/>
      <c r="BZ8808"/>
      <c r="CA8808"/>
      <c r="CB8808"/>
      <c r="CC8808"/>
      <c r="CD8808"/>
      <c r="CE8808"/>
      <c r="CF8808"/>
      <c r="CG8808"/>
      <c r="CH8808"/>
      <c r="CI8808"/>
      <c r="CJ8808"/>
      <c r="CK8808"/>
      <c r="CL8808"/>
      <c r="CM8808"/>
      <c r="CN8808"/>
      <c r="CO8808"/>
      <c r="CP8808"/>
      <c r="CQ8808"/>
      <c r="CR8808"/>
      <c r="CS8808"/>
      <c r="CT8808"/>
      <c r="CU8808"/>
      <c r="CV8808"/>
    </row>
    <row r="8809" spans="10:100" x14ac:dyDescent="0.25">
      <c r="J8809"/>
      <c r="K8809"/>
      <c r="L8809"/>
      <c r="M8809"/>
      <c r="N8809"/>
      <c r="O8809"/>
      <c r="P8809"/>
      <c r="Q8809"/>
      <c r="R8809"/>
      <c r="S8809"/>
      <c r="T8809"/>
      <c r="U8809"/>
      <c r="V8809"/>
      <c r="W8809"/>
      <c r="X8809"/>
      <c r="Y8809"/>
      <c r="Z8809"/>
      <c r="AA8809"/>
      <c r="AB8809"/>
      <c r="AC8809"/>
      <c r="AD8809"/>
      <c r="AE8809"/>
      <c r="AF8809"/>
      <c r="AG8809"/>
      <c r="AH8809"/>
      <c r="AI8809"/>
      <c r="AJ8809"/>
      <c r="AK8809"/>
      <c r="AL8809"/>
      <c r="AM8809"/>
      <c r="AN8809"/>
      <c r="AO8809"/>
      <c r="AP8809"/>
      <c r="AQ8809"/>
      <c r="AR8809"/>
      <c r="AS8809"/>
      <c r="AT8809"/>
      <c r="AU8809"/>
      <c r="AV8809"/>
      <c r="AW8809"/>
      <c r="AX8809"/>
      <c r="AY8809"/>
      <c r="AZ8809"/>
      <c r="BA8809"/>
      <c r="BB8809"/>
      <c r="BC8809"/>
      <c r="BD8809"/>
      <c r="BE8809"/>
      <c r="BF8809"/>
      <c r="BG8809"/>
      <c r="BH8809"/>
      <c r="BI8809"/>
      <c r="BJ8809"/>
      <c r="BK8809"/>
      <c r="BL8809"/>
      <c r="BM8809"/>
      <c r="BN8809"/>
      <c r="BO8809"/>
      <c r="BP8809"/>
      <c r="BQ8809"/>
      <c r="BR8809"/>
      <c r="BS8809"/>
      <c r="BT8809"/>
      <c r="BU8809"/>
      <c r="BV8809"/>
      <c r="BW8809"/>
      <c r="BX8809"/>
      <c r="BY8809"/>
      <c r="BZ8809"/>
      <c r="CA8809"/>
      <c r="CB8809"/>
      <c r="CC8809"/>
      <c r="CD8809"/>
      <c r="CE8809"/>
      <c r="CF8809"/>
      <c r="CG8809"/>
      <c r="CH8809"/>
      <c r="CI8809"/>
      <c r="CJ8809"/>
      <c r="CK8809"/>
      <c r="CL8809"/>
      <c r="CM8809"/>
      <c r="CN8809"/>
      <c r="CO8809"/>
      <c r="CP8809"/>
      <c r="CQ8809"/>
      <c r="CR8809"/>
      <c r="CS8809"/>
      <c r="CT8809"/>
      <c r="CU8809"/>
      <c r="CV8809"/>
    </row>
    <row r="8810" spans="10:100" x14ac:dyDescent="0.25">
      <c r="J8810"/>
      <c r="K8810"/>
      <c r="L8810"/>
      <c r="M8810"/>
      <c r="N8810"/>
      <c r="O8810"/>
      <c r="P8810"/>
      <c r="Q8810"/>
      <c r="R8810"/>
      <c r="S8810"/>
      <c r="T8810"/>
      <c r="U8810"/>
      <c r="V8810"/>
      <c r="W8810"/>
      <c r="X8810"/>
      <c r="Y8810"/>
      <c r="Z8810"/>
      <c r="AA8810"/>
      <c r="AB8810"/>
      <c r="AC8810"/>
      <c r="AD8810"/>
      <c r="AE8810"/>
      <c r="AF8810"/>
      <c r="AG8810"/>
      <c r="AH8810"/>
      <c r="AI8810"/>
      <c r="AJ8810"/>
      <c r="AK8810"/>
      <c r="AL8810"/>
      <c r="AM8810"/>
      <c r="AN8810"/>
      <c r="AO8810"/>
      <c r="AP8810"/>
      <c r="AQ8810"/>
      <c r="AR8810"/>
      <c r="AS8810"/>
      <c r="AT8810"/>
      <c r="AU8810"/>
      <c r="AV8810"/>
      <c r="AW8810"/>
      <c r="AX8810"/>
      <c r="AY8810"/>
      <c r="AZ8810"/>
      <c r="BA8810"/>
      <c r="BB8810"/>
      <c r="BC8810"/>
      <c r="BD8810"/>
      <c r="BE8810"/>
      <c r="BF8810"/>
      <c r="BG8810"/>
      <c r="BH8810"/>
      <c r="BI8810"/>
      <c r="BJ8810"/>
      <c r="BK8810"/>
      <c r="BL8810"/>
      <c r="BM8810"/>
      <c r="BN8810"/>
      <c r="BO8810"/>
      <c r="BP8810"/>
      <c r="BQ8810"/>
      <c r="BR8810"/>
      <c r="BS8810"/>
      <c r="BT8810"/>
      <c r="BU8810"/>
      <c r="BV8810"/>
      <c r="BW8810"/>
      <c r="BX8810"/>
      <c r="BY8810"/>
      <c r="BZ8810"/>
      <c r="CA8810"/>
      <c r="CB8810"/>
      <c r="CC8810"/>
      <c r="CD8810"/>
      <c r="CE8810"/>
      <c r="CF8810"/>
      <c r="CG8810"/>
      <c r="CH8810"/>
      <c r="CI8810"/>
      <c r="CJ8810"/>
      <c r="CK8810"/>
      <c r="CL8810"/>
      <c r="CM8810"/>
      <c r="CN8810"/>
      <c r="CO8810"/>
      <c r="CP8810"/>
      <c r="CQ8810"/>
      <c r="CR8810"/>
      <c r="CS8810"/>
      <c r="CT8810"/>
      <c r="CU8810"/>
      <c r="CV8810"/>
    </row>
    <row r="8811" spans="10:100" x14ac:dyDescent="0.25">
      <c r="J8811"/>
      <c r="K8811"/>
      <c r="L8811"/>
      <c r="M8811"/>
      <c r="N8811"/>
      <c r="O8811"/>
      <c r="P8811"/>
      <c r="Q8811"/>
      <c r="R8811"/>
      <c r="S8811"/>
      <c r="T8811"/>
      <c r="U8811"/>
      <c r="V8811"/>
      <c r="W8811"/>
      <c r="X8811"/>
      <c r="Y8811"/>
      <c r="Z8811"/>
      <c r="AA8811"/>
      <c r="AB8811"/>
      <c r="AC8811"/>
      <c r="AD8811"/>
      <c r="AE8811"/>
      <c r="AF8811"/>
      <c r="AG8811"/>
      <c r="AH8811"/>
      <c r="AI8811"/>
      <c r="AJ8811"/>
      <c r="AK8811"/>
      <c r="AL8811"/>
      <c r="AM8811"/>
      <c r="AN8811"/>
      <c r="AO8811"/>
      <c r="AP8811"/>
      <c r="AQ8811"/>
      <c r="AR8811"/>
      <c r="AS8811"/>
      <c r="AT8811"/>
      <c r="AU8811"/>
      <c r="AV8811"/>
      <c r="AW8811"/>
      <c r="AX8811"/>
      <c r="AY8811"/>
      <c r="AZ8811"/>
      <c r="BA8811"/>
      <c r="BB8811"/>
      <c r="BC8811"/>
      <c r="BD8811"/>
      <c r="BE8811"/>
      <c r="BF8811"/>
      <c r="BG8811"/>
      <c r="BH8811"/>
      <c r="BI8811"/>
      <c r="BJ8811"/>
      <c r="BK8811"/>
      <c r="BL8811"/>
      <c r="BM8811"/>
      <c r="BN8811"/>
      <c r="BO8811"/>
      <c r="BP8811"/>
      <c r="BQ8811"/>
      <c r="BR8811"/>
      <c r="BS8811"/>
      <c r="BT8811"/>
      <c r="BU8811"/>
      <c r="BV8811"/>
      <c r="BW8811"/>
      <c r="BX8811"/>
      <c r="BY8811"/>
      <c r="BZ8811"/>
      <c r="CA8811"/>
      <c r="CB8811"/>
      <c r="CC8811"/>
      <c r="CD8811"/>
      <c r="CE8811"/>
      <c r="CF8811"/>
      <c r="CG8811"/>
      <c r="CH8811"/>
      <c r="CI8811"/>
      <c r="CJ8811"/>
      <c r="CK8811"/>
      <c r="CL8811"/>
      <c r="CM8811"/>
      <c r="CN8811"/>
      <c r="CO8811"/>
      <c r="CP8811"/>
      <c r="CQ8811"/>
      <c r="CR8811"/>
      <c r="CS8811"/>
      <c r="CT8811"/>
      <c r="CU8811"/>
      <c r="CV8811"/>
    </row>
    <row r="8812" spans="10:100" x14ac:dyDescent="0.25">
      <c r="J8812"/>
      <c r="K8812"/>
      <c r="L8812"/>
      <c r="M8812"/>
      <c r="N8812"/>
      <c r="O8812"/>
      <c r="P8812"/>
      <c r="Q8812"/>
      <c r="R8812"/>
      <c r="S8812"/>
      <c r="T8812"/>
      <c r="U8812"/>
      <c r="V8812"/>
      <c r="W8812"/>
      <c r="X8812"/>
      <c r="Y8812"/>
      <c r="Z8812"/>
      <c r="AA8812"/>
      <c r="AB8812"/>
      <c r="AC8812"/>
      <c r="AD8812"/>
      <c r="AE8812"/>
      <c r="AF8812"/>
      <c r="AG8812"/>
      <c r="AH8812"/>
      <c r="AI8812"/>
      <c r="AJ8812"/>
      <c r="AK8812"/>
      <c r="AL8812"/>
      <c r="AM8812"/>
      <c r="AN8812"/>
      <c r="AO8812"/>
      <c r="AP8812"/>
      <c r="AQ8812"/>
      <c r="AR8812"/>
      <c r="AS8812"/>
      <c r="AT8812"/>
      <c r="AU8812"/>
      <c r="AV8812"/>
      <c r="AW8812"/>
      <c r="AX8812"/>
      <c r="AY8812"/>
      <c r="AZ8812"/>
      <c r="BA8812"/>
      <c r="BB8812"/>
      <c r="BC8812"/>
      <c r="BD8812"/>
      <c r="BE8812"/>
      <c r="BF8812"/>
      <c r="BG8812"/>
      <c r="BH8812"/>
      <c r="BI8812"/>
      <c r="BJ8812"/>
      <c r="BK8812"/>
      <c r="BL8812"/>
      <c r="BM8812"/>
      <c r="BN8812"/>
      <c r="BO8812"/>
      <c r="BP8812"/>
      <c r="BQ8812"/>
      <c r="BR8812"/>
      <c r="BS8812"/>
      <c r="BT8812"/>
      <c r="BU8812"/>
      <c r="BV8812"/>
      <c r="BW8812"/>
      <c r="BX8812"/>
      <c r="BY8812"/>
      <c r="BZ8812"/>
      <c r="CA8812"/>
      <c r="CB8812"/>
      <c r="CC8812"/>
      <c r="CD8812"/>
      <c r="CE8812"/>
      <c r="CF8812"/>
      <c r="CG8812"/>
      <c r="CH8812"/>
      <c r="CI8812"/>
      <c r="CJ8812"/>
      <c r="CK8812"/>
      <c r="CL8812"/>
      <c r="CM8812"/>
      <c r="CN8812"/>
      <c r="CO8812"/>
      <c r="CP8812"/>
      <c r="CQ8812"/>
      <c r="CR8812"/>
      <c r="CS8812"/>
      <c r="CT8812"/>
      <c r="CU8812"/>
      <c r="CV8812"/>
    </row>
    <row r="8813" spans="10:100" x14ac:dyDescent="0.25">
      <c r="J8813"/>
      <c r="K8813"/>
      <c r="L8813"/>
      <c r="M8813"/>
      <c r="N8813"/>
      <c r="O8813"/>
      <c r="P8813"/>
      <c r="Q8813"/>
      <c r="R8813"/>
      <c r="S8813"/>
      <c r="T8813"/>
      <c r="U8813"/>
      <c r="V8813"/>
      <c r="W8813"/>
      <c r="X8813"/>
      <c r="Y8813"/>
      <c r="Z8813"/>
      <c r="AA8813"/>
      <c r="AB8813"/>
      <c r="AC8813"/>
      <c r="AD8813"/>
      <c r="AE8813"/>
      <c r="AF8813"/>
      <c r="AG8813"/>
      <c r="AH8813"/>
      <c r="AI8813"/>
      <c r="AJ8813"/>
      <c r="AK8813"/>
      <c r="AL8813"/>
      <c r="AM8813"/>
      <c r="AN8813"/>
      <c r="AO8813"/>
      <c r="AP8813"/>
      <c r="AQ8813"/>
      <c r="AR8813"/>
      <c r="AS8813"/>
      <c r="AT8813"/>
      <c r="AU8813"/>
      <c r="AV8813"/>
      <c r="AW8813"/>
      <c r="AX8813"/>
      <c r="AY8813"/>
      <c r="AZ8813"/>
      <c r="BA8813"/>
      <c r="BB8813"/>
      <c r="BC8813"/>
      <c r="BD8813"/>
      <c r="BE8813"/>
      <c r="BF8813"/>
      <c r="BG8813"/>
      <c r="BH8813"/>
      <c r="BI8813"/>
      <c r="BJ8813"/>
      <c r="BK8813"/>
      <c r="BL8813"/>
      <c r="BM8813"/>
      <c r="BN8813"/>
      <c r="BO8813"/>
      <c r="BP8813"/>
      <c r="BQ8813"/>
      <c r="BR8813"/>
      <c r="BS8813"/>
      <c r="BT8813"/>
      <c r="BU8813"/>
      <c r="BV8813"/>
      <c r="BW8813"/>
      <c r="BX8813"/>
      <c r="BY8813"/>
      <c r="BZ8813"/>
      <c r="CA8813"/>
      <c r="CB8813"/>
      <c r="CC8813"/>
      <c r="CD8813"/>
      <c r="CE8813"/>
      <c r="CF8813"/>
      <c r="CG8813"/>
      <c r="CH8813"/>
      <c r="CI8813"/>
      <c r="CJ8813"/>
      <c r="CK8813"/>
      <c r="CL8813"/>
      <c r="CM8813"/>
      <c r="CN8813"/>
      <c r="CO8813"/>
      <c r="CP8813"/>
      <c r="CQ8813"/>
      <c r="CR8813"/>
      <c r="CS8813"/>
      <c r="CT8813"/>
      <c r="CU8813"/>
      <c r="CV8813"/>
    </row>
    <row r="8814" spans="10:100" x14ac:dyDescent="0.25">
      <c r="J8814"/>
      <c r="K8814"/>
      <c r="L8814"/>
      <c r="M8814"/>
      <c r="N8814"/>
      <c r="O8814"/>
      <c r="P8814"/>
      <c r="Q8814"/>
      <c r="R8814"/>
      <c r="S8814"/>
      <c r="T8814"/>
      <c r="U8814"/>
      <c r="V8814"/>
      <c r="W8814"/>
      <c r="X8814"/>
      <c r="Y8814"/>
      <c r="Z8814"/>
      <c r="AA8814"/>
      <c r="AB8814"/>
      <c r="AC8814"/>
      <c r="AD8814"/>
      <c r="AE8814"/>
      <c r="AF8814"/>
      <c r="AG8814"/>
      <c r="AH8814"/>
      <c r="AI8814"/>
      <c r="AJ8814"/>
      <c r="AK8814"/>
      <c r="AL8814"/>
      <c r="AM8814"/>
      <c r="AN8814"/>
      <c r="AO8814"/>
      <c r="AP8814"/>
      <c r="AQ8814"/>
      <c r="AR8814"/>
      <c r="AS8814"/>
      <c r="AT8814"/>
      <c r="AU8814"/>
      <c r="AV8814"/>
      <c r="AW8814"/>
      <c r="AX8814"/>
      <c r="AY8814"/>
      <c r="AZ8814"/>
      <c r="BA8814"/>
      <c r="BB8814"/>
      <c r="BC8814"/>
      <c r="BD8814"/>
      <c r="BE8814"/>
      <c r="BF8814"/>
      <c r="BG8814"/>
      <c r="BH8814"/>
      <c r="BI8814"/>
      <c r="BJ8814"/>
      <c r="BK8814"/>
      <c r="BL8814"/>
      <c r="BM8814"/>
      <c r="BN8814"/>
      <c r="BO8814"/>
      <c r="BP8814"/>
      <c r="BQ8814"/>
      <c r="BR8814"/>
      <c r="BS8814"/>
      <c r="BT8814"/>
      <c r="BU8814"/>
      <c r="BV8814"/>
      <c r="BW8814"/>
      <c r="BX8814"/>
      <c r="BY8814"/>
      <c r="BZ8814"/>
      <c r="CA8814"/>
      <c r="CB8814"/>
      <c r="CC8814"/>
      <c r="CD8814"/>
      <c r="CE8814"/>
      <c r="CF8814"/>
      <c r="CG8814"/>
      <c r="CH8814"/>
      <c r="CI8814"/>
      <c r="CJ8814"/>
      <c r="CK8814"/>
      <c r="CL8814"/>
      <c r="CM8814"/>
      <c r="CN8814"/>
      <c r="CO8814"/>
      <c r="CP8814"/>
      <c r="CQ8814"/>
      <c r="CR8814"/>
      <c r="CS8814"/>
      <c r="CT8814"/>
      <c r="CU8814"/>
      <c r="CV8814"/>
    </row>
    <row r="8815" spans="10:100" x14ac:dyDescent="0.25">
      <c r="J8815"/>
      <c r="K8815"/>
      <c r="L8815"/>
      <c r="M8815"/>
      <c r="N8815"/>
      <c r="O8815"/>
      <c r="P8815"/>
      <c r="Q8815"/>
      <c r="R8815"/>
      <c r="S8815"/>
      <c r="T8815"/>
      <c r="U8815"/>
      <c r="V8815"/>
      <c r="W8815"/>
      <c r="X8815"/>
      <c r="Y8815"/>
      <c r="Z8815"/>
      <c r="AA8815"/>
      <c r="AB8815"/>
      <c r="AC8815"/>
      <c r="AD8815"/>
      <c r="AE8815"/>
      <c r="AF8815"/>
      <c r="AG8815"/>
      <c r="AH8815"/>
      <c r="AI8815"/>
      <c r="AJ8815"/>
      <c r="AK8815"/>
      <c r="AL8815"/>
      <c r="AM8815"/>
      <c r="AN8815"/>
      <c r="AO8815"/>
      <c r="AP8815"/>
      <c r="AQ8815"/>
      <c r="AR8815"/>
      <c r="AS8815"/>
      <c r="AT8815"/>
      <c r="AU8815"/>
      <c r="AV8815"/>
      <c r="AW8815"/>
      <c r="AX8815"/>
      <c r="AY8815"/>
      <c r="AZ8815"/>
      <c r="BA8815"/>
      <c r="BB8815"/>
      <c r="BC8815"/>
      <c r="BD8815"/>
      <c r="BE8815"/>
      <c r="BF8815"/>
      <c r="BG8815"/>
      <c r="BH8815"/>
      <c r="BI8815"/>
      <c r="BJ8815"/>
      <c r="BK8815"/>
      <c r="BL8815"/>
      <c r="BM8815"/>
      <c r="BN8815"/>
      <c r="BO8815"/>
      <c r="BP8815"/>
      <c r="BQ8815"/>
      <c r="BR8815"/>
      <c r="BS8815"/>
      <c r="BT8815"/>
      <c r="BU8815"/>
      <c r="BV8815"/>
      <c r="BW8815"/>
      <c r="BX8815"/>
      <c r="BY8815"/>
      <c r="BZ8815"/>
      <c r="CA8815"/>
      <c r="CB8815"/>
      <c r="CC8815"/>
      <c r="CD8815"/>
      <c r="CE8815"/>
      <c r="CF8815"/>
      <c r="CG8815"/>
      <c r="CH8815"/>
      <c r="CI8815"/>
      <c r="CJ8815"/>
      <c r="CK8815"/>
      <c r="CL8815"/>
      <c r="CM8815"/>
      <c r="CN8815"/>
      <c r="CO8815"/>
      <c r="CP8815"/>
      <c r="CQ8815"/>
      <c r="CR8815"/>
      <c r="CS8815"/>
      <c r="CT8815"/>
      <c r="CU8815"/>
      <c r="CV8815"/>
    </row>
    <row r="8816" spans="10:100" x14ac:dyDescent="0.25">
      <c r="J8816"/>
      <c r="K8816"/>
      <c r="L8816"/>
      <c r="M8816"/>
      <c r="N8816"/>
      <c r="O8816"/>
      <c r="P8816"/>
      <c r="Q8816"/>
      <c r="R8816"/>
      <c r="S8816"/>
      <c r="T8816"/>
      <c r="U8816"/>
      <c r="V8816"/>
      <c r="W8816"/>
      <c r="X8816"/>
      <c r="Y8816"/>
      <c r="Z8816"/>
      <c r="AA8816"/>
      <c r="AB8816"/>
      <c r="AC8816"/>
      <c r="AD8816"/>
      <c r="AE8816"/>
      <c r="AF8816"/>
      <c r="AG8816"/>
      <c r="AH8816"/>
      <c r="AI8816"/>
      <c r="AJ8816"/>
      <c r="AK8816"/>
      <c r="AL8816"/>
      <c r="AM8816"/>
      <c r="AN8816"/>
      <c r="AO8816"/>
      <c r="AP8816"/>
      <c r="AQ8816"/>
      <c r="AR8816"/>
      <c r="AS8816"/>
      <c r="AT8816"/>
      <c r="AU8816"/>
      <c r="AV8816"/>
      <c r="AW8816"/>
      <c r="AX8816"/>
      <c r="AY8816"/>
      <c r="AZ8816"/>
      <c r="BA8816"/>
      <c r="BB8816"/>
      <c r="BC8816"/>
      <c r="BD8816"/>
      <c r="BE8816"/>
      <c r="BF8816"/>
      <c r="BG8816"/>
      <c r="BH8816"/>
      <c r="BI8816"/>
      <c r="BJ8816"/>
      <c r="BK8816"/>
      <c r="BL8816"/>
      <c r="BM8816"/>
      <c r="BN8816"/>
      <c r="BO8816"/>
      <c r="BP8816"/>
      <c r="BQ8816"/>
      <c r="BR8816"/>
      <c r="BS8816"/>
      <c r="BT8816"/>
      <c r="BU8816"/>
      <c r="BV8816"/>
      <c r="BW8816"/>
      <c r="BX8816"/>
      <c r="BY8816"/>
      <c r="BZ8816"/>
      <c r="CA8816"/>
      <c r="CB8816"/>
      <c r="CC8816"/>
      <c r="CD8816"/>
      <c r="CE8816"/>
      <c r="CF8816"/>
      <c r="CG8816"/>
      <c r="CH8816"/>
      <c r="CI8816"/>
      <c r="CJ8816"/>
      <c r="CK8816"/>
      <c r="CL8816"/>
      <c r="CM8816"/>
      <c r="CN8816"/>
      <c r="CO8816"/>
      <c r="CP8816"/>
      <c r="CQ8816"/>
      <c r="CR8816"/>
      <c r="CS8816"/>
      <c r="CT8816"/>
      <c r="CU8816"/>
      <c r="CV8816"/>
    </row>
    <row r="8817" spans="10:100" x14ac:dyDescent="0.25">
      <c r="J8817"/>
      <c r="K8817"/>
      <c r="L8817"/>
      <c r="M8817"/>
      <c r="N8817"/>
      <c r="O8817"/>
      <c r="P8817"/>
      <c r="Q8817"/>
      <c r="R8817"/>
      <c r="S8817"/>
      <c r="T8817"/>
      <c r="U8817"/>
      <c r="V8817"/>
      <c r="W8817"/>
      <c r="X8817"/>
      <c r="Y8817"/>
      <c r="Z8817"/>
      <c r="AA8817"/>
      <c r="AB8817"/>
      <c r="AC8817"/>
      <c r="AD8817"/>
      <c r="AE8817"/>
      <c r="AF8817"/>
      <c r="AG8817"/>
      <c r="AH8817"/>
      <c r="AI8817"/>
      <c r="AJ8817"/>
      <c r="AK8817"/>
      <c r="AL8817"/>
      <c r="AM8817"/>
      <c r="AN8817"/>
      <c r="AO8817"/>
      <c r="AP8817"/>
      <c r="AQ8817"/>
      <c r="AR8817"/>
      <c r="AS8817"/>
      <c r="AT8817"/>
      <c r="AU8817"/>
      <c r="AV8817"/>
      <c r="AW8817"/>
      <c r="AX8817"/>
      <c r="AY8817"/>
      <c r="AZ8817"/>
      <c r="BA8817"/>
      <c r="BB8817"/>
      <c r="BC8817"/>
      <c r="BD8817"/>
      <c r="BE8817"/>
      <c r="BF8817"/>
      <c r="BG8817"/>
      <c r="BH8817"/>
      <c r="BI8817"/>
      <c r="BJ8817"/>
      <c r="BK8817"/>
      <c r="BL8817"/>
      <c r="BM8817"/>
      <c r="BN8817"/>
      <c r="BO8817"/>
      <c r="BP8817"/>
      <c r="BQ8817"/>
      <c r="BR8817"/>
      <c r="BS8817"/>
      <c r="BT8817"/>
      <c r="BU8817"/>
      <c r="BV8817"/>
      <c r="BW8817"/>
      <c r="BX8817"/>
      <c r="BY8817"/>
      <c r="BZ8817"/>
      <c r="CA8817"/>
      <c r="CB8817"/>
      <c r="CC8817"/>
      <c r="CD8817"/>
      <c r="CE8817"/>
      <c r="CF8817"/>
      <c r="CG8817"/>
      <c r="CH8817"/>
      <c r="CI8817"/>
      <c r="CJ8817"/>
      <c r="CK8817"/>
      <c r="CL8817"/>
      <c r="CM8817"/>
      <c r="CN8817"/>
      <c r="CO8817"/>
      <c r="CP8817"/>
      <c r="CQ8817"/>
      <c r="CR8817"/>
      <c r="CS8817"/>
      <c r="CT8817"/>
      <c r="CU8817"/>
      <c r="CV8817"/>
    </row>
    <row r="8818" spans="10:100" x14ac:dyDescent="0.25">
      <c r="J8818"/>
      <c r="K8818"/>
      <c r="L8818"/>
      <c r="M8818"/>
      <c r="N8818"/>
      <c r="O8818"/>
      <c r="P8818"/>
      <c r="Q8818"/>
      <c r="R8818"/>
      <c r="S8818"/>
      <c r="T8818"/>
      <c r="U8818"/>
      <c r="V8818"/>
      <c r="W8818"/>
      <c r="X8818"/>
      <c r="Y8818"/>
      <c r="Z8818"/>
      <c r="AA8818"/>
      <c r="AB8818"/>
      <c r="AC8818"/>
      <c r="AD8818"/>
      <c r="AE8818"/>
      <c r="AF8818"/>
      <c r="AG8818"/>
      <c r="AH8818"/>
      <c r="AI8818"/>
      <c r="AJ8818"/>
      <c r="AK8818"/>
      <c r="AL8818"/>
      <c r="AM8818"/>
      <c r="AN8818"/>
      <c r="AO8818"/>
      <c r="AP8818"/>
      <c r="AQ8818"/>
      <c r="AR8818"/>
      <c r="AS8818"/>
      <c r="AT8818"/>
      <c r="AU8818"/>
      <c r="AV8818"/>
      <c r="AW8818"/>
      <c r="AX8818"/>
      <c r="AY8818"/>
      <c r="AZ8818"/>
      <c r="BA8818"/>
      <c r="BB8818"/>
      <c r="BC8818"/>
      <c r="BD8818"/>
      <c r="BE8818"/>
      <c r="BF8818"/>
      <c r="BG8818"/>
      <c r="BH8818"/>
      <c r="BI8818"/>
      <c r="BJ8818"/>
      <c r="BK8818"/>
      <c r="BL8818"/>
      <c r="BM8818"/>
      <c r="BN8818"/>
      <c r="BO8818"/>
      <c r="BP8818"/>
      <c r="BQ8818"/>
      <c r="BR8818"/>
      <c r="BS8818"/>
      <c r="BT8818"/>
      <c r="BU8818"/>
      <c r="BV8818"/>
      <c r="BW8818"/>
      <c r="BX8818"/>
      <c r="BY8818"/>
      <c r="BZ8818"/>
      <c r="CA8818"/>
      <c r="CB8818"/>
      <c r="CC8818"/>
      <c r="CD8818"/>
      <c r="CE8818"/>
      <c r="CF8818"/>
      <c r="CG8818"/>
      <c r="CH8818"/>
      <c r="CI8818"/>
      <c r="CJ8818"/>
      <c r="CK8818"/>
      <c r="CL8818"/>
      <c r="CM8818"/>
      <c r="CN8818"/>
      <c r="CO8818"/>
      <c r="CP8818"/>
      <c r="CQ8818"/>
      <c r="CR8818"/>
      <c r="CS8818"/>
      <c r="CT8818"/>
      <c r="CU8818"/>
      <c r="CV8818"/>
    </row>
    <row r="8819" spans="10:100" x14ac:dyDescent="0.25">
      <c r="J8819"/>
      <c r="K8819"/>
      <c r="L8819"/>
      <c r="M8819"/>
      <c r="N8819"/>
      <c r="O8819"/>
      <c r="P8819"/>
      <c r="Q8819"/>
      <c r="R8819"/>
      <c r="S8819"/>
      <c r="T8819"/>
      <c r="U8819"/>
      <c r="V8819"/>
      <c r="W8819"/>
      <c r="X8819"/>
      <c r="Y8819"/>
      <c r="Z8819"/>
      <c r="AA8819"/>
      <c r="AB8819"/>
      <c r="AC8819"/>
      <c r="AD8819"/>
      <c r="AE8819"/>
      <c r="AF8819"/>
      <c r="AG8819"/>
      <c r="AH8819"/>
      <c r="AI8819"/>
      <c r="AJ8819"/>
      <c r="AK8819"/>
      <c r="AL8819"/>
      <c r="AM8819"/>
      <c r="AN8819"/>
      <c r="AO8819"/>
      <c r="AP8819"/>
      <c r="AQ8819"/>
      <c r="AR8819"/>
      <c r="AS8819"/>
      <c r="AT8819"/>
      <c r="AU8819"/>
      <c r="AV8819"/>
      <c r="AW8819"/>
      <c r="AX8819"/>
      <c r="AY8819"/>
      <c r="AZ8819"/>
      <c r="BA8819"/>
      <c r="BB8819"/>
      <c r="BC8819"/>
      <c r="BD8819"/>
      <c r="BE8819"/>
      <c r="BF8819"/>
      <c r="BG8819"/>
      <c r="BH8819"/>
      <c r="BI8819"/>
      <c r="BJ8819"/>
      <c r="BK8819"/>
      <c r="BL8819"/>
      <c r="BM8819"/>
      <c r="BN8819"/>
      <c r="BO8819"/>
      <c r="BP8819"/>
      <c r="BQ8819"/>
      <c r="BR8819"/>
      <c r="BS8819"/>
      <c r="BT8819"/>
      <c r="BU8819"/>
      <c r="BV8819"/>
      <c r="BW8819"/>
      <c r="BX8819"/>
      <c r="BY8819"/>
      <c r="BZ8819"/>
      <c r="CA8819"/>
      <c r="CB8819"/>
      <c r="CC8819"/>
      <c r="CD8819"/>
      <c r="CE8819"/>
      <c r="CF8819"/>
      <c r="CG8819"/>
      <c r="CH8819"/>
      <c r="CI8819"/>
      <c r="CJ8819"/>
      <c r="CK8819"/>
      <c r="CL8819"/>
      <c r="CM8819"/>
      <c r="CN8819"/>
      <c r="CO8819"/>
      <c r="CP8819"/>
      <c r="CQ8819"/>
      <c r="CR8819"/>
      <c r="CS8819"/>
      <c r="CT8819"/>
      <c r="CU8819"/>
      <c r="CV8819"/>
    </row>
    <row r="8820" spans="10:100" x14ac:dyDescent="0.25">
      <c r="J8820"/>
      <c r="K8820"/>
      <c r="L8820"/>
      <c r="M8820"/>
      <c r="N8820"/>
      <c r="O8820"/>
      <c r="P8820"/>
      <c r="Q8820"/>
      <c r="R8820"/>
      <c r="S8820"/>
      <c r="T8820"/>
      <c r="U8820"/>
      <c r="V8820"/>
      <c r="W8820"/>
      <c r="X8820"/>
      <c r="Y8820"/>
      <c r="Z8820"/>
      <c r="AA8820"/>
      <c r="AB8820"/>
      <c r="AC8820"/>
      <c r="AD8820"/>
      <c r="AE8820"/>
      <c r="AF8820"/>
      <c r="AG8820"/>
      <c r="AH8820"/>
      <c r="AI8820"/>
      <c r="AJ8820"/>
      <c r="AK8820"/>
      <c r="AL8820"/>
      <c r="AM8820"/>
      <c r="AN8820"/>
      <c r="AO8820"/>
      <c r="AP8820"/>
      <c r="AQ8820"/>
      <c r="AR8820"/>
      <c r="AS8820"/>
      <c r="AT8820"/>
      <c r="AU8820"/>
      <c r="AV8820"/>
      <c r="AW8820"/>
      <c r="AX8820"/>
      <c r="AY8820"/>
      <c r="AZ8820"/>
      <c r="BA8820"/>
      <c r="BB8820"/>
      <c r="BC8820"/>
      <c r="BD8820"/>
      <c r="BE8820"/>
      <c r="BF8820"/>
      <c r="BG8820"/>
      <c r="BH8820"/>
      <c r="BI8820"/>
      <c r="BJ8820"/>
      <c r="BK8820"/>
      <c r="BL8820"/>
      <c r="BM8820"/>
      <c r="BN8820"/>
      <c r="BO8820"/>
      <c r="BP8820"/>
      <c r="BQ8820"/>
      <c r="BR8820"/>
      <c r="BS8820"/>
      <c r="BT8820"/>
      <c r="BU8820"/>
      <c r="BV8820"/>
      <c r="BW8820"/>
      <c r="BX8820"/>
      <c r="BY8820"/>
      <c r="BZ8820"/>
      <c r="CA8820"/>
      <c r="CB8820"/>
      <c r="CC8820"/>
      <c r="CD8820"/>
      <c r="CE8820"/>
      <c r="CF8820"/>
      <c r="CG8820"/>
      <c r="CH8820"/>
      <c r="CI8820"/>
      <c r="CJ8820"/>
      <c r="CK8820"/>
      <c r="CL8820"/>
      <c r="CM8820"/>
      <c r="CN8820"/>
      <c r="CO8820"/>
      <c r="CP8820"/>
      <c r="CQ8820"/>
      <c r="CR8820"/>
      <c r="CS8820"/>
      <c r="CT8820"/>
      <c r="CU8820"/>
      <c r="CV8820"/>
    </row>
    <row r="8821" spans="10:100" x14ac:dyDescent="0.25">
      <c r="J8821"/>
      <c r="K8821"/>
      <c r="L8821"/>
      <c r="M8821"/>
      <c r="N8821"/>
      <c r="O8821"/>
      <c r="P8821"/>
      <c r="Q8821"/>
      <c r="R8821"/>
      <c r="S8821"/>
      <c r="T8821"/>
      <c r="U8821"/>
      <c r="V8821"/>
      <c r="W8821"/>
      <c r="X8821"/>
      <c r="Y8821"/>
      <c r="Z8821"/>
      <c r="AA8821"/>
      <c r="AB8821"/>
      <c r="AC8821"/>
      <c r="AD8821"/>
      <c r="AE8821"/>
      <c r="AF8821"/>
      <c r="AG8821"/>
      <c r="AH8821"/>
      <c r="AI8821"/>
      <c r="AJ8821"/>
      <c r="AK8821"/>
      <c r="AL8821"/>
      <c r="AM8821"/>
      <c r="AN8821"/>
      <c r="AO8821"/>
      <c r="AP8821"/>
      <c r="AQ8821"/>
      <c r="AR8821"/>
      <c r="AS8821"/>
      <c r="AT8821"/>
      <c r="AU8821"/>
      <c r="AV8821"/>
      <c r="AW8821"/>
      <c r="AX8821"/>
      <c r="AY8821"/>
      <c r="AZ8821"/>
      <c r="BA8821"/>
      <c r="BB8821"/>
      <c r="BC8821"/>
      <c r="BD8821"/>
      <c r="BE8821"/>
      <c r="BF8821"/>
      <c r="BG8821"/>
      <c r="BH8821"/>
      <c r="BI8821"/>
      <c r="BJ8821"/>
      <c r="BK8821"/>
      <c r="BL8821"/>
      <c r="BM8821"/>
      <c r="BN8821"/>
      <c r="BO8821"/>
      <c r="BP8821"/>
      <c r="BQ8821"/>
      <c r="BR8821"/>
      <c r="BS8821"/>
      <c r="BT8821"/>
      <c r="BU8821"/>
      <c r="BV8821"/>
      <c r="BW8821"/>
      <c r="BX8821"/>
      <c r="BY8821"/>
      <c r="BZ8821"/>
      <c r="CA8821"/>
      <c r="CB8821"/>
      <c r="CC8821"/>
      <c r="CD8821"/>
      <c r="CE8821"/>
      <c r="CF8821"/>
      <c r="CG8821"/>
      <c r="CH8821"/>
      <c r="CI8821"/>
      <c r="CJ8821"/>
      <c r="CK8821"/>
      <c r="CL8821"/>
      <c r="CM8821"/>
      <c r="CN8821"/>
      <c r="CO8821"/>
      <c r="CP8821"/>
      <c r="CQ8821"/>
      <c r="CR8821"/>
      <c r="CS8821"/>
      <c r="CT8821"/>
      <c r="CU8821"/>
      <c r="CV8821"/>
    </row>
    <row r="8822" spans="10:100" x14ac:dyDescent="0.25">
      <c r="J8822"/>
      <c r="K8822"/>
      <c r="L8822"/>
      <c r="M8822"/>
      <c r="N8822"/>
      <c r="O8822"/>
      <c r="P8822"/>
      <c r="Q8822"/>
      <c r="R8822"/>
      <c r="S8822"/>
      <c r="T8822"/>
      <c r="U8822"/>
      <c r="V8822"/>
      <c r="W8822"/>
      <c r="X8822"/>
      <c r="Y8822"/>
      <c r="Z8822"/>
      <c r="AA8822"/>
      <c r="AB8822"/>
      <c r="AC8822"/>
      <c r="AD8822"/>
      <c r="AE8822"/>
      <c r="AF8822"/>
      <c r="AG8822"/>
      <c r="AH8822"/>
      <c r="AI8822"/>
      <c r="AJ8822"/>
      <c r="AK8822"/>
      <c r="AL8822"/>
      <c r="AM8822"/>
      <c r="AN8822"/>
      <c r="AO8822"/>
      <c r="AP8822"/>
      <c r="AQ8822"/>
      <c r="AR8822"/>
      <c r="AS8822"/>
      <c r="AT8822"/>
      <c r="AU8822"/>
      <c r="AV8822"/>
      <c r="AW8822"/>
      <c r="AX8822"/>
      <c r="AY8822"/>
      <c r="AZ8822"/>
      <c r="BA8822"/>
      <c r="BB8822"/>
      <c r="BC8822"/>
      <c r="BD8822"/>
      <c r="BE8822"/>
      <c r="BF8822"/>
      <c r="BG8822"/>
      <c r="BH8822"/>
      <c r="BI8822"/>
      <c r="BJ8822"/>
      <c r="BK8822"/>
      <c r="BL8822"/>
      <c r="BM8822"/>
      <c r="BN8822"/>
      <c r="BO8822"/>
      <c r="BP8822"/>
      <c r="BQ8822"/>
      <c r="BR8822"/>
      <c r="BS8822"/>
      <c r="BT8822"/>
      <c r="BU8822"/>
      <c r="BV8822"/>
      <c r="BW8822"/>
      <c r="BX8822"/>
      <c r="BY8822"/>
      <c r="BZ8822"/>
      <c r="CA8822"/>
      <c r="CB8822"/>
      <c r="CC8822"/>
      <c r="CD8822"/>
      <c r="CE8822"/>
      <c r="CF8822"/>
      <c r="CG8822"/>
      <c r="CH8822"/>
      <c r="CI8822"/>
      <c r="CJ8822"/>
      <c r="CK8822"/>
      <c r="CL8822"/>
      <c r="CM8822"/>
      <c r="CN8822"/>
      <c r="CO8822"/>
      <c r="CP8822"/>
      <c r="CQ8822"/>
      <c r="CR8822"/>
      <c r="CS8822"/>
      <c r="CT8822"/>
      <c r="CU8822"/>
      <c r="CV8822"/>
    </row>
    <row r="8823" spans="10:100" x14ac:dyDescent="0.25">
      <c r="J8823"/>
      <c r="K8823"/>
      <c r="L8823"/>
      <c r="M8823"/>
      <c r="N8823"/>
      <c r="O8823"/>
      <c r="P8823"/>
      <c r="Q8823"/>
      <c r="R8823"/>
      <c r="S8823"/>
      <c r="T8823"/>
      <c r="U8823"/>
      <c r="V8823"/>
      <c r="W8823"/>
      <c r="X8823"/>
      <c r="Y8823"/>
      <c r="Z8823"/>
      <c r="AA8823"/>
      <c r="AB8823"/>
      <c r="AC8823"/>
      <c r="AD8823"/>
      <c r="AE8823"/>
      <c r="AF8823"/>
      <c r="AG8823"/>
      <c r="AH8823"/>
      <c r="AI8823"/>
      <c r="AJ8823"/>
      <c r="AK8823"/>
      <c r="AL8823"/>
      <c r="AM8823"/>
      <c r="AN8823"/>
      <c r="AO8823"/>
      <c r="AP8823"/>
      <c r="AQ8823"/>
      <c r="AR8823"/>
      <c r="AS8823"/>
      <c r="AT8823"/>
      <c r="AU8823"/>
      <c r="AV8823"/>
      <c r="AW8823"/>
      <c r="AX8823"/>
      <c r="AY8823"/>
      <c r="AZ8823"/>
      <c r="BA8823"/>
      <c r="BB8823"/>
      <c r="BC8823"/>
      <c r="BD8823"/>
      <c r="BE8823"/>
      <c r="BF8823"/>
      <c r="BG8823"/>
      <c r="BH8823"/>
      <c r="BI8823"/>
      <c r="BJ8823"/>
      <c r="BK8823"/>
      <c r="BL8823"/>
      <c r="BM8823"/>
      <c r="BN8823"/>
      <c r="BO8823"/>
      <c r="BP8823"/>
      <c r="BQ8823"/>
      <c r="BR8823"/>
      <c r="BS8823"/>
      <c r="BT8823"/>
      <c r="BU8823"/>
      <c r="BV8823"/>
      <c r="BW8823"/>
      <c r="BX8823"/>
      <c r="BY8823"/>
      <c r="BZ8823"/>
      <c r="CA8823"/>
      <c r="CB8823"/>
      <c r="CC8823"/>
      <c r="CD8823"/>
      <c r="CE8823"/>
      <c r="CF8823"/>
      <c r="CG8823"/>
      <c r="CH8823"/>
      <c r="CI8823"/>
      <c r="CJ8823"/>
      <c r="CK8823"/>
      <c r="CL8823"/>
      <c r="CM8823"/>
      <c r="CN8823"/>
      <c r="CO8823"/>
      <c r="CP8823"/>
      <c r="CQ8823"/>
      <c r="CR8823"/>
      <c r="CS8823"/>
      <c r="CT8823"/>
      <c r="CU8823"/>
      <c r="CV8823"/>
    </row>
    <row r="8824" spans="10:100" x14ac:dyDescent="0.25">
      <c r="J8824"/>
      <c r="K8824"/>
      <c r="L8824"/>
      <c r="M8824"/>
      <c r="N8824"/>
      <c r="O8824"/>
      <c r="P8824"/>
      <c r="Q8824"/>
      <c r="R8824"/>
      <c r="S8824"/>
      <c r="T8824"/>
      <c r="U8824"/>
      <c r="V8824"/>
      <c r="W8824"/>
      <c r="X8824"/>
      <c r="Y8824"/>
      <c r="Z8824"/>
      <c r="AA8824"/>
      <c r="AB8824"/>
      <c r="AC8824"/>
      <c r="AD8824"/>
      <c r="AE8824"/>
      <c r="AF8824"/>
      <c r="AG8824"/>
      <c r="AH8824"/>
      <c r="AI8824"/>
      <c r="AJ8824"/>
      <c r="AK8824"/>
      <c r="AL8824"/>
      <c r="AM8824"/>
      <c r="AN8824"/>
      <c r="AO8824"/>
      <c r="AP8824"/>
      <c r="AQ8824"/>
      <c r="AR8824"/>
      <c r="AS8824"/>
      <c r="AT8824"/>
      <c r="AU8824"/>
      <c r="AV8824"/>
      <c r="AW8824"/>
      <c r="AX8824"/>
      <c r="AY8824"/>
      <c r="AZ8824"/>
      <c r="BA8824"/>
      <c r="BB8824"/>
      <c r="BC8824"/>
      <c r="BD8824"/>
      <c r="BE8824"/>
      <c r="BF8824"/>
      <c r="BG8824"/>
      <c r="BH8824"/>
      <c r="BI8824"/>
      <c r="BJ8824"/>
      <c r="BK8824"/>
      <c r="BL8824"/>
      <c r="BM8824"/>
      <c r="BN8824"/>
      <c r="BO8824"/>
      <c r="BP8824"/>
      <c r="BQ8824"/>
      <c r="BR8824"/>
      <c r="BS8824"/>
      <c r="BT8824"/>
      <c r="BU8824"/>
      <c r="BV8824"/>
      <c r="BW8824"/>
      <c r="BX8824"/>
      <c r="BY8824"/>
      <c r="BZ8824"/>
      <c r="CA8824"/>
      <c r="CB8824"/>
      <c r="CC8824"/>
      <c r="CD8824"/>
      <c r="CE8824"/>
      <c r="CF8824"/>
      <c r="CG8824"/>
      <c r="CH8824"/>
      <c r="CI8824"/>
      <c r="CJ8824"/>
      <c r="CK8824"/>
      <c r="CL8824"/>
      <c r="CM8824"/>
      <c r="CN8824"/>
      <c r="CO8824"/>
      <c r="CP8824"/>
      <c r="CQ8824"/>
      <c r="CR8824"/>
      <c r="CS8824"/>
      <c r="CT8824"/>
      <c r="CU8824"/>
      <c r="CV8824"/>
    </row>
    <row r="8825" spans="10:100" x14ac:dyDescent="0.25">
      <c r="J8825"/>
      <c r="K8825"/>
      <c r="L8825"/>
      <c r="M8825"/>
      <c r="N8825"/>
      <c r="O8825"/>
      <c r="P8825"/>
      <c r="Q8825"/>
      <c r="R8825"/>
      <c r="S8825"/>
      <c r="T8825"/>
      <c r="U8825"/>
      <c r="V8825"/>
      <c r="W8825"/>
      <c r="X8825"/>
      <c r="Y8825"/>
      <c r="Z8825"/>
      <c r="AA8825"/>
      <c r="AB8825"/>
      <c r="AC8825"/>
      <c r="AD8825"/>
      <c r="AE8825"/>
      <c r="AF8825"/>
      <c r="AG8825"/>
      <c r="AH8825"/>
      <c r="AI8825"/>
      <c r="AJ8825"/>
      <c r="AK8825"/>
      <c r="AL8825"/>
      <c r="AM8825"/>
      <c r="AN8825"/>
      <c r="AO8825"/>
      <c r="AP8825"/>
      <c r="AQ8825"/>
      <c r="AR8825"/>
      <c r="AS8825"/>
      <c r="AT8825"/>
      <c r="AU8825"/>
      <c r="AV8825"/>
      <c r="AW8825"/>
      <c r="AX8825"/>
      <c r="AY8825"/>
      <c r="AZ8825"/>
      <c r="BA8825"/>
      <c r="BB8825"/>
      <c r="BC8825"/>
      <c r="BD8825"/>
      <c r="BE8825"/>
      <c r="BF8825"/>
      <c r="BG8825"/>
      <c r="BH8825"/>
      <c r="BI8825"/>
      <c r="BJ8825"/>
      <c r="BK8825"/>
      <c r="BL8825"/>
      <c r="BM8825"/>
      <c r="BN8825"/>
      <c r="BO8825"/>
      <c r="BP8825"/>
      <c r="BQ8825"/>
      <c r="BR8825"/>
      <c r="BS8825"/>
      <c r="BT8825"/>
      <c r="BU8825"/>
      <c r="BV8825"/>
      <c r="BW8825"/>
      <c r="BX8825"/>
      <c r="BY8825"/>
      <c r="BZ8825"/>
      <c r="CA8825"/>
      <c r="CB8825"/>
      <c r="CC8825"/>
      <c r="CD8825"/>
      <c r="CE8825"/>
      <c r="CF8825"/>
      <c r="CG8825"/>
      <c r="CH8825"/>
      <c r="CI8825"/>
      <c r="CJ8825"/>
      <c r="CK8825"/>
      <c r="CL8825"/>
      <c r="CM8825"/>
      <c r="CN8825"/>
      <c r="CO8825"/>
      <c r="CP8825"/>
      <c r="CQ8825"/>
      <c r="CR8825"/>
      <c r="CS8825"/>
      <c r="CT8825"/>
      <c r="CU8825"/>
      <c r="CV8825"/>
    </row>
    <row r="8826" spans="10:100" x14ac:dyDescent="0.25">
      <c r="J8826"/>
      <c r="K8826"/>
      <c r="L8826"/>
      <c r="M8826"/>
      <c r="N8826"/>
      <c r="O8826"/>
      <c r="P8826"/>
      <c r="Q8826"/>
      <c r="R8826"/>
      <c r="S8826"/>
      <c r="T8826"/>
      <c r="U8826"/>
      <c r="V8826"/>
      <c r="W8826"/>
      <c r="X8826"/>
      <c r="Y8826"/>
      <c r="Z8826"/>
      <c r="AA8826"/>
      <c r="AB8826"/>
      <c r="AC8826"/>
      <c r="AD8826"/>
      <c r="AE8826"/>
      <c r="AF8826"/>
      <c r="AG8826"/>
      <c r="AH8826"/>
      <c r="AI8826"/>
      <c r="AJ8826"/>
      <c r="AK8826"/>
      <c r="AL8826"/>
      <c r="AM8826"/>
      <c r="AN8826"/>
      <c r="AO8826"/>
      <c r="AP8826"/>
      <c r="AQ8826"/>
      <c r="AR8826"/>
      <c r="AS8826"/>
      <c r="AT8826"/>
      <c r="AU8826"/>
      <c r="AV8826"/>
      <c r="AW8826"/>
      <c r="AX8826"/>
      <c r="AY8826"/>
      <c r="AZ8826"/>
      <c r="BA8826"/>
      <c r="BB8826"/>
      <c r="BC8826"/>
      <c r="BD8826"/>
      <c r="BE8826"/>
      <c r="BF8826"/>
      <c r="BG8826"/>
      <c r="BH8826"/>
      <c r="BI8826"/>
      <c r="BJ8826"/>
      <c r="BK8826"/>
      <c r="BL8826"/>
      <c r="BM8826"/>
      <c r="BN8826"/>
      <c r="BO8826"/>
      <c r="BP8826"/>
      <c r="BQ8826"/>
      <c r="BR8826"/>
      <c r="BS8826"/>
      <c r="BT8826"/>
      <c r="BU8826"/>
      <c r="BV8826"/>
      <c r="BW8826"/>
      <c r="BX8826"/>
      <c r="BY8826"/>
      <c r="BZ8826"/>
      <c r="CA8826"/>
      <c r="CB8826"/>
      <c r="CC8826"/>
      <c r="CD8826"/>
      <c r="CE8826"/>
      <c r="CF8826"/>
      <c r="CG8826"/>
      <c r="CH8826"/>
      <c r="CI8826"/>
      <c r="CJ8826"/>
      <c r="CK8826"/>
      <c r="CL8826"/>
      <c r="CM8826"/>
      <c r="CN8826"/>
      <c r="CO8826"/>
      <c r="CP8826"/>
      <c r="CQ8826"/>
      <c r="CR8826"/>
      <c r="CS8826"/>
      <c r="CT8826"/>
      <c r="CU8826"/>
      <c r="CV8826"/>
    </row>
    <row r="8827" spans="10:100" x14ac:dyDescent="0.25">
      <c r="J8827"/>
      <c r="K8827"/>
      <c r="L8827"/>
      <c r="M8827"/>
      <c r="N8827"/>
      <c r="O8827"/>
      <c r="P8827"/>
      <c r="Q8827"/>
      <c r="R8827"/>
      <c r="S8827"/>
      <c r="T8827"/>
      <c r="U8827"/>
      <c r="V8827"/>
      <c r="W8827"/>
      <c r="X8827"/>
      <c r="Y8827"/>
      <c r="Z8827"/>
      <c r="AA8827"/>
      <c r="AB8827"/>
      <c r="AC8827"/>
      <c r="AD8827"/>
      <c r="AE8827"/>
      <c r="AF8827"/>
      <c r="AG8827"/>
      <c r="AH8827"/>
      <c r="AI8827"/>
      <c r="AJ8827"/>
      <c r="AK8827"/>
      <c r="AL8827"/>
      <c r="AM8827"/>
      <c r="AN8827"/>
      <c r="AO8827"/>
      <c r="AP8827"/>
      <c r="AQ8827"/>
      <c r="AR8827"/>
      <c r="AS8827"/>
      <c r="AT8827"/>
      <c r="AU8827"/>
      <c r="AV8827"/>
      <c r="AW8827"/>
      <c r="AX8827"/>
      <c r="AY8827"/>
      <c r="AZ8827"/>
      <c r="BA8827"/>
      <c r="BB8827"/>
      <c r="BC8827"/>
      <c r="BD8827"/>
      <c r="BE8827"/>
      <c r="BF8827"/>
      <c r="BG8827"/>
      <c r="BH8827"/>
      <c r="BI8827"/>
      <c r="BJ8827"/>
      <c r="BK8827"/>
      <c r="BL8827"/>
      <c r="BM8827"/>
      <c r="BN8827"/>
      <c r="BO8827"/>
      <c r="BP8827"/>
      <c r="BQ8827"/>
      <c r="BR8827"/>
      <c r="BS8827"/>
      <c r="BT8827"/>
      <c r="BU8827"/>
      <c r="BV8827"/>
      <c r="BW8827"/>
      <c r="BX8827"/>
      <c r="BY8827"/>
      <c r="BZ8827"/>
      <c r="CA8827"/>
      <c r="CB8827"/>
      <c r="CC8827"/>
      <c r="CD8827"/>
      <c r="CE8827"/>
      <c r="CF8827"/>
      <c r="CG8827"/>
      <c r="CH8827"/>
      <c r="CI8827"/>
      <c r="CJ8827"/>
      <c r="CK8827"/>
      <c r="CL8827"/>
      <c r="CM8827"/>
      <c r="CN8827"/>
      <c r="CO8827"/>
      <c r="CP8827"/>
      <c r="CQ8827"/>
      <c r="CR8827"/>
      <c r="CS8827"/>
      <c r="CT8827"/>
      <c r="CU8827"/>
      <c r="CV8827"/>
    </row>
    <row r="8828" spans="10:100" x14ac:dyDescent="0.25">
      <c r="J8828"/>
      <c r="K8828"/>
      <c r="L8828"/>
      <c r="M8828"/>
      <c r="N8828"/>
      <c r="O8828"/>
      <c r="P8828"/>
      <c r="Q8828"/>
      <c r="R8828"/>
      <c r="S8828"/>
      <c r="T8828"/>
      <c r="U8828"/>
      <c r="V8828"/>
      <c r="W8828"/>
      <c r="X8828"/>
      <c r="Y8828"/>
      <c r="Z8828"/>
      <c r="AA8828"/>
      <c r="AB8828"/>
      <c r="AC8828"/>
      <c r="AD8828"/>
      <c r="AE8828"/>
      <c r="AF8828"/>
      <c r="AG8828"/>
      <c r="AH8828"/>
      <c r="AI8828"/>
      <c r="AJ8828"/>
      <c r="AK8828"/>
      <c r="AL8828"/>
      <c r="AM8828"/>
      <c r="AN8828"/>
      <c r="AO8828"/>
      <c r="AP8828"/>
      <c r="AQ8828"/>
      <c r="AR8828"/>
      <c r="AS8828"/>
      <c r="AT8828"/>
      <c r="AU8828"/>
      <c r="AV8828"/>
      <c r="AW8828"/>
      <c r="AX8828"/>
      <c r="AY8828"/>
      <c r="AZ8828"/>
      <c r="BA8828"/>
      <c r="BB8828"/>
      <c r="BC8828"/>
      <c r="BD8828"/>
      <c r="BE8828"/>
      <c r="BF8828"/>
      <c r="BG8828"/>
      <c r="BH8828"/>
      <c r="BI8828"/>
      <c r="BJ8828"/>
      <c r="BK8828"/>
      <c r="BL8828"/>
      <c r="BM8828"/>
      <c r="BN8828"/>
      <c r="BO8828"/>
      <c r="BP8828"/>
      <c r="BQ8828"/>
      <c r="BR8828"/>
      <c r="BS8828"/>
      <c r="BT8828"/>
      <c r="BU8828"/>
      <c r="BV8828"/>
      <c r="BW8828"/>
      <c r="BX8828"/>
      <c r="BY8828"/>
      <c r="BZ8828"/>
      <c r="CA8828"/>
      <c r="CB8828"/>
      <c r="CC8828"/>
      <c r="CD8828"/>
      <c r="CE8828"/>
      <c r="CF8828"/>
      <c r="CG8828"/>
      <c r="CH8828"/>
      <c r="CI8828"/>
      <c r="CJ8828"/>
      <c r="CK8828"/>
      <c r="CL8828"/>
      <c r="CM8828"/>
      <c r="CN8828"/>
      <c r="CO8828"/>
      <c r="CP8828"/>
      <c r="CQ8828"/>
      <c r="CR8828"/>
      <c r="CS8828"/>
      <c r="CT8828"/>
      <c r="CU8828"/>
      <c r="CV8828"/>
    </row>
    <row r="8829" spans="10:100" x14ac:dyDescent="0.25">
      <c r="J8829"/>
      <c r="K8829"/>
      <c r="L8829"/>
      <c r="M8829"/>
      <c r="N8829"/>
      <c r="O8829"/>
      <c r="P8829"/>
      <c r="Q8829"/>
      <c r="R8829"/>
      <c r="S8829"/>
      <c r="T8829"/>
      <c r="U8829"/>
      <c r="V8829"/>
      <c r="W8829"/>
      <c r="X8829"/>
      <c r="Y8829"/>
      <c r="Z8829"/>
      <c r="AA8829"/>
      <c r="AB8829"/>
      <c r="AC8829"/>
      <c r="AD8829"/>
      <c r="AE8829"/>
      <c r="AF8829"/>
      <c r="AG8829"/>
      <c r="AH8829"/>
      <c r="AI8829"/>
      <c r="AJ8829"/>
      <c r="AK8829"/>
      <c r="AL8829"/>
      <c r="AM8829"/>
      <c r="AN8829"/>
      <c r="AO8829"/>
      <c r="AP8829"/>
      <c r="AQ8829"/>
      <c r="AR8829"/>
      <c r="AS8829"/>
      <c r="AT8829"/>
      <c r="AU8829"/>
      <c r="AV8829"/>
      <c r="AW8829"/>
      <c r="AX8829"/>
      <c r="AY8829"/>
      <c r="AZ8829"/>
      <c r="BA8829"/>
      <c r="BB8829"/>
      <c r="BC8829"/>
      <c r="BD8829"/>
      <c r="BE8829"/>
      <c r="BF8829"/>
      <c r="BG8829"/>
      <c r="BH8829"/>
      <c r="BI8829"/>
      <c r="BJ8829"/>
      <c r="BK8829"/>
      <c r="BL8829"/>
      <c r="BM8829"/>
      <c r="BN8829"/>
      <c r="BO8829"/>
      <c r="BP8829"/>
      <c r="BQ8829"/>
      <c r="BR8829"/>
      <c r="BS8829"/>
      <c r="BT8829"/>
      <c r="BU8829"/>
      <c r="BV8829"/>
      <c r="BW8829"/>
      <c r="BX8829"/>
      <c r="BY8829"/>
      <c r="BZ8829"/>
      <c r="CA8829"/>
      <c r="CB8829"/>
      <c r="CC8829"/>
      <c r="CD8829"/>
      <c r="CE8829"/>
      <c r="CF8829"/>
      <c r="CG8829"/>
      <c r="CH8829"/>
      <c r="CI8829"/>
      <c r="CJ8829"/>
      <c r="CK8829"/>
      <c r="CL8829"/>
      <c r="CM8829"/>
      <c r="CN8829"/>
      <c r="CO8829"/>
      <c r="CP8829"/>
      <c r="CQ8829"/>
      <c r="CR8829"/>
      <c r="CS8829"/>
      <c r="CT8829"/>
      <c r="CU8829"/>
      <c r="CV8829"/>
    </row>
    <row r="8830" spans="10:100" x14ac:dyDescent="0.25">
      <c r="J8830"/>
      <c r="K8830"/>
      <c r="L8830"/>
      <c r="M8830"/>
      <c r="N8830"/>
      <c r="O8830"/>
      <c r="P8830"/>
      <c r="Q8830"/>
      <c r="R8830"/>
      <c r="S8830"/>
      <c r="T8830"/>
      <c r="U8830"/>
      <c r="V8830"/>
      <c r="W8830"/>
      <c r="X8830"/>
      <c r="Y8830"/>
      <c r="Z8830"/>
      <c r="AA8830"/>
      <c r="AB8830"/>
      <c r="AC8830"/>
      <c r="AD8830"/>
      <c r="AE8830"/>
      <c r="AF8830"/>
      <c r="AG8830"/>
      <c r="AH8830"/>
      <c r="AI8830"/>
      <c r="AJ8830"/>
      <c r="AK8830"/>
      <c r="AL8830"/>
      <c r="AM8830"/>
      <c r="AN8830"/>
      <c r="AO8830"/>
      <c r="AP8830"/>
      <c r="AQ8830"/>
      <c r="AR8830"/>
      <c r="AS8830"/>
      <c r="AT8830"/>
      <c r="AU8830"/>
      <c r="AV8830"/>
      <c r="AW8830"/>
      <c r="AX8830"/>
      <c r="AY8830"/>
      <c r="AZ8830"/>
      <c r="BA8830"/>
      <c r="BB8830"/>
      <c r="BC8830"/>
      <c r="BD8830"/>
      <c r="BE8830"/>
      <c r="BF8830"/>
      <c r="BG8830"/>
      <c r="BH8830"/>
      <c r="BI8830"/>
      <c r="BJ8830"/>
      <c r="BK8830"/>
      <c r="BL8830"/>
      <c r="BM8830"/>
      <c r="BN8830"/>
      <c r="BO8830"/>
      <c r="BP8830"/>
      <c r="BQ8830"/>
      <c r="BR8830"/>
      <c r="BS8830"/>
      <c r="BT8830"/>
      <c r="BU8830"/>
      <c r="BV8830"/>
      <c r="BW8830"/>
      <c r="BX8830"/>
      <c r="BY8830"/>
      <c r="BZ8830"/>
      <c r="CA8830"/>
      <c r="CB8830"/>
      <c r="CC8830"/>
      <c r="CD8830"/>
      <c r="CE8830"/>
      <c r="CF8830"/>
      <c r="CG8830"/>
      <c r="CH8830"/>
      <c r="CI8830"/>
      <c r="CJ8830"/>
      <c r="CK8830"/>
      <c r="CL8830"/>
      <c r="CM8830"/>
      <c r="CN8830"/>
      <c r="CO8830"/>
      <c r="CP8830"/>
      <c r="CQ8830"/>
      <c r="CR8830"/>
      <c r="CS8830"/>
      <c r="CT8830"/>
      <c r="CU8830"/>
      <c r="CV8830"/>
    </row>
    <row r="8831" spans="10:100" x14ac:dyDescent="0.25">
      <c r="J8831"/>
      <c r="K8831"/>
      <c r="L8831"/>
      <c r="M8831"/>
      <c r="N8831"/>
      <c r="O8831"/>
      <c r="P8831"/>
      <c r="Q8831"/>
      <c r="R8831"/>
      <c r="S8831"/>
      <c r="T8831"/>
      <c r="U8831"/>
      <c r="V8831"/>
      <c r="W8831"/>
      <c r="X8831"/>
      <c r="Y8831"/>
      <c r="Z8831"/>
      <c r="AA8831"/>
      <c r="AB8831"/>
      <c r="AC8831"/>
      <c r="AD8831"/>
      <c r="AE8831"/>
      <c r="AF8831"/>
      <c r="AG8831"/>
      <c r="AH8831"/>
      <c r="AI8831"/>
      <c r="AJ8831"/>
      <c r="AK8831"/>
      <c r="AL8831"/>
      <c r="AM8831"/>
      <c r="AN8831"/>
      <c r="AO8831"/>
      <c r="AP8831"/>
      <c r="AQ8831"/>
      <c r="AR8831"/>
      <c r="AS8831"/>
      <c r="AT8831"/>
      <c r="AU8831"/>
      <c r="AV8831"/>
      <c r="AW8831"/>
      <c r="AX8831"/>
      <c r="AY8831"/>
      <c r="AZ8831"/>
      <c r="BA8831"/>
      <c r="BB8831"/>
      <c r="BC8831"/>
      <c r="BD8831"/>
      <c r="BE8831"/>
      <c r="BF8831"/>
      <c r="BG8831"/>
      <c r="BH8831"/>
      <c r="BI8831"/>
      <c r="BJ8831"/>
      <c r="BK8831"/>
      <c r="BL8831"/>
      <c r="BM8831"/>
      <c r="BN8831"/>
      <c r="BO8831"/>
      <c r="BP8831"/>
      <c r="BQ8831"/>
      <c r="BR8831"/>
      <c r="BS8831"/>
      <c r="BT8831"/>
      <c r="BU8831"/>
      <c r="BV8831"/>
      <c r="BW8831"/>
      <c r="BX8831"/>
      <c r="BY8831"/>
      <c r="BZ8831"/>
      <c r="CA8831"/>
      <c r="CB8831"/>
      <c r="CC8831"/>
      <c r="CD8831"/>
      <c r="CE8831"/>
      <c r="CF8831"/>
      <c r="CG8831"/>
      <c r="CH8831"/>
      <c r="CI8831"/>
      <c r="CJ8831"/>
      <c r="CK8831"/>
      <c r="CL8831"/>
      <c r="CM8831"/>
      <c r="CN8831"/>
      <c r="CO8831"/>
      <c r="CP8831"/>
      <c r="CQ8831"/>
      <c r="CR8831"/>
      <c r="CS8831"/>
      <c r="CT8831"/>
      <c r="CU8831"/>
      <c r="CV8831"/>
    </row>
    <row r="8832" spans="10:100" x14ac:dyDescent="0.25">
      <c r="J8832"/>
      <c r="K8832"/>
      <c r="L8832"/>
      <c r="M8832"/>
      <c r="N8832"/>
      <c r="O8832"/>
      <c r="P8832"/>
      <c r="Q8832"/>
      <c r="R8832"/>
      <c r="S8832"/>
      <c r="T8832"/>
      <c r="U8832"/>
      <c r="V8832"/>
      <c r="W8832"/>
      <c r="X8832"/>
      <c r="Y8832"/>
      <c r="Z8832"/>
      <c r="AA8832"/>
      <c r="AB8832"/>
      <c r="AC8832"/>
      <c r="AD8832"/>
      <c r="AE8832"/>
      <c r="AF8832"/>
      <c r="AG8832"/>
      <c r="AH8832"/>
      <c r="AI8832"/>
      <c r="AJ8832"/>
      <c r="AK8832"/>
      <c r="AL8832"/>
      <c r="AM8832"/>
      <c r="AN8832"/>
      <c r="AO8832"/>
      <c r="AP8832"/>
      <c r="AQ8832"/>
      <c r="AR8832"/>
      <c r="AS8832"/>
      <c r="AT8832"/>
      <c r="AU8832"/>
      <c r="AV8832"/>
      <c r="AW8832"/>
      <c r="AX8832"/>
      <c r="AY8832"/>
      <c r="AZ8832"/>
      <c r="BA8832"/>
      <c r="BB8832"/>
      <c r="BC8832"/>
      <c r="BD8832"/>
      <c r="BE8832"/>
      <c r="BF8832"/>
      <c r="BG8832"/>
      <c r="BH8832"/>
      <c r="BI8832"/>
      <c r="BJ8832"/>
      <c r="BK8832"/>
      <c r="BL8832"/>
      <c r="BM8832"/>
      <c r="BN8832"/>
      <c r="BO8832"/>
      <c r="BP8832"/>
      <c r="BQ8832"/>
      <c r="BR8832"/>
      <c r="BS8832"/>
      <c r="BT8832"/>
      <c r="BU8832"/>
      <c r="BV8832"/>
      <c r="BW8832"/>
      <c r="BX8832"/>
      <c r="BY8832"/>
      <c r="BZ8832"/>
      <c r="CA8832"/>
      <c r="CB8832"/>
      <c r="CC8832"/>
      <c r="CD8832"/>
      <c r="CE8832"/>
      <c r="CF8832"/>
      <c r="CG8832"/>
      <c r="CH8832"/>
      <c r="CI8832"/>
      <c r="CJ8832"/>
      <c r="CK8832"/>
      <c r="CL8832"/>
      <c r="CM8832"/>
      <c r="CN8832"/>
      <c r="CO8832"/>
      <c r="CP8832"/>
      <c r="CQ8832"/>
      <c r="CR8832"/>
      <c r="CS8832"/>
      <c r="CT8832"/>
      <c r="CU8832"/>
      <c r="CV8832"/>
    </row>
    <row r="8833" spans="10:100" x14ac:dyDescent="0.25">
      <c r="J8833"/>
      <c r="K8833"/>
      <c r="L8833"/>
      <c r="M8833"/>
      <c r="N8833"/>
      <c r="O8833"/>
      <c r="P8833"/>
      <c r="Q8833"/>
      <c r="R8833"/>
      <c r="S8833"/>
      <c r="T8833"/>
      <c r="U8833"/>
      <c r="V8833"/>
      <c r="W8833"/>
      <c r="X8833"/>
      <c r="Y8833"/>
      <c r="Z8833"/>
      <c r="AA8833"/>
      <c r="AB8833"/>
      <c r="AC8833"/>
      <c r="AD8833"/>
      <c r="AE8833"/>
      <c r="AF8833"/>
      <c r="AG8833"/>
      <c r="AH8833"/>
      <c r="AI8833"/>
      <c r="AJ8833"/>
      <c r="AK8833"/>
      <c r="AL8833"/>
      <c r="AM8833"/>
      <c r="AN8833"/>
      <c r="AO8833"/>
      <c r="AP8833"/>
      <c r="AQ8833"/>
      <c r="AR8833"/>
      <c r="AS8833"/>
      <c r="AT8833"/>
      <c r="AU8833"/>
      <c r="AV8833"/>
      <c r="AW8833"/>
      <c r="AX8833"/>
      <c r="AY8833"/>
      <c r="AZ8833"/>
      <c r="BA8833"/>
      <c r="BB8833"/>
      <c r="BC8833"/>
      <c r="BD8833"/>
      <c r="BE8833"/>
      <c r="BF8833"/>
      <c r="BG8833"/>
      <c r="BH8833"/>
      <c r="BI8833"/>
      <c r="BJ8833"/>
      <c r="BK8833"/>
      <c r="BL8833"/>
      <c r="BM8833"/>
      <c r="BN8833"/>
      <c r="BO8833"/>
      <c r="BP8833"/>
      <c r="BQ8833"/>
      <c r="BR8833"/>
      <c r="BS8833"/>
      <c r="BT8833"/>
      <c r="BU8833"/>
      <c r="BV8833"/>
      <c r="BW8833"/>
      <c r="BX8833"/>
      <c r="BY8833"/>
      <c r="BZ8833"/>
      <c r="CA8833"/>
      <c r="CB8833"/>
      <c r="CC8833"/>
      <c r="CD8833"/>
      <c r="CE8833"/>
      <c r="CF8833"/>
      <c r="CG8833"/>
      <c r="CH8833"/>
      <c r="CI8833"/>
      <c r="CJ8833"/>
      <c r="CK8833"/>
      <c r="CL8833"/>
      <c r="CM8833"/>
      <c r="CN8833"/>
      <c r="CO8833"/>
      <c r="CP8833"/>
      <c r="CQ8833"/>
      <c r="CR8833"/>
      <c r="CS8833"/>
      <c r="CT8833"/>
      <c r="CU8833"/>
      <c r="CV8833"/>
    </row>
    <row r="8834" spans="10:100" x14ac:dyDescent="0.25">
      <c r="J8834"/>
      <c r="K8834"/>
      <c r="L8834"/>
      <c r="M8834"/>
      <c r="N8834"/>
      <c r="O8834"/>
      <c r="P8834"/>
      <c r="Q8834"/>
      <c r="R8834"/>
      <c r="S8834"/>
      <c r="T8834"/>
      <c r="U8834"/>
      <c r="V8834"/>
      <c r="W8834"/>
      <c r="X8834"/>
      <c r="Y8834"/>
      <c r="Z8834"/>
      <c r="AA8834"/>
      <c r="AB8834"/>
      <c r="AC8834"/>
      <c r="AD8834"/>
      <c r="AE8834"/>
      <c r="AF8834"/>
      <c r="AG8834"/>
      <c r="AH8834"/>
      <c r="AI8834"/>
      <c r="AJ8834"/>
      <c r="AK8834"/>
      <c r="AL8834"/>
      <c r="AM8834"/>
      <c r="AN8834"/>
      <c r="AO8834"/>
      <c r="AP8834"/>
      <c r="AQ8834"/>
      <c r="AR8834"/>
      <c r="AS8834"/>
      <c r="AT8834"/>
      <c r="AU8834"/>
      <c r="AV8834"/>
      <c r="AW8834"/>
      <c r="AX8834"/>
      <c r="AY8834"/>
      <c r="AZ8834"/>
      <c r="BA8834"/>
      <c r="BB8834"/>
      <c r="BC8834"/>
      <c r="BD8834"/>
      <c r="BE8834"/>
      <c r="BF8834"/>
      <c r="BG8834"/>
      <c r="BH8834"/>
      <c r="BI8834"/>
      <c r="BJ8834"/>
      <c r="BK8834"/>
      <c r="BL8834"/>
      <c r="BM8834"/>
      <c r="BN8834"/>
      <c r="BO8834"/>
      <c r="BP8834"/>
      <c r="BQ8834"/>
      <c r="BR8834"/>
      <c r="BS8834"/>
      <c r="BT8834"/>
      <c r="BU8834"/>
      <c r="BV8834"/>
      <c r="BW8834"/>
      <c r="BX8834"/>
      <c r="BY8834"/>
      <c r="BZ8834"/>
      <c r="CA8834"/>
      <c r="CB8834"/>
      <c r="CC8834"/>
      <c r="CD8834"/>
      <c r="CE8834"/>
      <c r="CF8834"/>
      <c r="CG8834"/>
      <c r="CH8834"/>
      <c r="CI8834"/>
      <c r="CJ8834"/>
      <c r="CK8834"/>
      <c r="CL8834"/>
      <c r="CM8834"/>
      <c r="CN8834"/>
      <c r="CO8834"/>
      <c r="CP8834"/>
      <c r="CQ8834"/>
      <c r="CR8834"/>
      <c r="CS8834"/>
      <c r="CT8834"/>
      <c r="CU8834"/>
      <c r="CV8834"/>
    </row>
    <row r="8835" spans="10:100" x14ac:dyDescent="0.25">
      <c r="J8835"/>
      <c r="K8835"/>
      <c r="L8835"/>
      <c r="M8835"/>
      <c r="N8835"/>
      <c r="O8835"/>
      <c r="P8835"/>
      <c r="Q8835"/>
      <c r="R8835"/>
      <c r="S8835"/>
      <c r="T8835"/>
      <c r="U8835"/>
      <c r="V8835"/>
      <c r="W8835"/>
      <c r="X8835"/>
      <c r="Y8835"/>
      <c r="Z8835"/>
      <c r="AA8835"/>
      <c r="AB8835"/>
      <c r="AC8835"/>
      <c r="AD8835"/>
      <c r="AE8835"/>
      <c r="AF8835"/>
      <c r="AG8835"/>
      <c r="AH8835"/>
      <c r="AI8835"/>
      <c r="AJ8835"/>
      <c r="AK8835"/>
      <c r="AL8835"/>
      <c r="AM8835"/>
      <c r="AN8835"/>
      <c r="AO8835"/>
      <c r="AP8835"/>
      <c r="AQ8835"/>
      <c r="AR8835"/>
      <c r="AS8835"/>
      <c r="AT8835"/>
      <c r="AU8835"/>
      <c r="AV8835"/>
      <c r="AW8835"/>
      <c r="AX8835"/>
      <c r="AY8835"/>
      <c r="AZ8835"/>
      <c r="BA8835"/>
      <c r="BB8835"/>
      <c r="BC8835"/>
      <c r="BD8835"/>
      <c r="BE8835"/>
      <c r="BF8835"/>
      <c r="BG8835"/>
      <c r="BH8835"/>
      <c r="BI8835"/>
      <c r="BJ8835"/>
      <c r="BK8835"/>
      <c r="BL8835"/>
      <c r="BM8835"/>
      <c r="BN8835"/>
      <c r="BO8835"/>
      <c r="BP8835"/>
      <c r="BQ8835"/>
      <c r="BR8835"/>
      <c r="BS8835"/>
      <c r="BT8835"/>
      <c r="BU8835"/>
      <c r="BV8835"/>
      <c r="BW8835"/>
      <c r="BX8835"/>
      <c r="BY8835"/>
      <c r="BZ8835"/>
      <c r="CA8835"/>
      <c r="CB8835"/>
      <c r="CC8835"/>
      <c r="CD8835"/>
      <c r="CE8835"/>
      <c r="CF8835"/>
      <c r="CG8835"/>
      <c r="CH8835"/>
      <c r="CI8835"/>
      <c r="CJ8835"/>
      <c r="CK8835"/>
      <c r="CL8835"/>
      <c r="CM8835"/>
      <c r="CN8835"/>
      <c r="CO8835"/>
      <c r="CP8835"/>
      <c r="CQ8835"/>
      <c r="CR8835"/>
      <c r="CS8835"/>
      <c r="CT8835"/>
      <c r="CU8835"/>
      <c r="CV8835"/>
    </row>
    <row r="8836" spans="10:100" x14ac:dyDescent="0.25">
      <c r="J8836"/>
      <c r="K8836"/>
      <c r="L8836"/>
      <c r="M8836"/>
      <c r="N8836"/>
      <c r="O8836"/>
      <c r="P8836"/>
      <c r="Q8836"/>
      <c r="R8836"/>
      <c r="S8836"/>
      <c r="T8836"/>
      <c r="U8836"/>
      <c r="V8836"/>
      <c r="W8836"/>
      <c r="X8836"/>
      <c r="Y8836"/>
      <c r="Z8836"/>
      <c r="AA8836"/>
      <c r="AB8836"/>
      <c r="AC8836"/>
      <c r="AD8836"/>
      <c r="AE8836"/>
      <c r="AF8836"/>
      <c r="AG8836"/>
      <c r="AH8836"/>
      <c r="AI8836"/>
      <c r="AJ8836"/>
      <c r="AK8836"/>
      <c r="AL8836"/>
      <c r="AM8836"/>
      <c r="AN8836"/>
      <c r="AO8836"/>
      <c r="AP8836"/>
      <c r="AQ8836"/>
      <c r="AR8836"/>
      <c r="AS8836"/>
      <c r="AT8836"/>
      <c r="AU8836"/>
      <c r="AV8836"/>
      <c r="AW8836"/>
      <c r="AX8836"/>
      <c r="AY8836"/>
      <c r="AZ8836"/>
      <c r="BA8836"/>
      <c r="BB8836"/>
      <c r="BC8836"/>
      <c r="BD8836"/>
      <c r="BE8836"/>
      <c r="BF8836"/>
      <c r="BG8836"/>
      <c r="BH8836"/>
      <c r="BI8836"/>
      <c r="BJ8836"/>
      <c r="BK8836"/>
      <c r="BL8836"/>
      <c r="BM8836"/>
      <c r="BN8836"/>
      <c r="BO8836"/>
      <c r="BP8836"/>
      <c r="BQ8836"/>
      <c r="BR8836"/>
      <c r="BS8836"/>
      <c r="BT8836"/>
      <c r="BU8836"/>
      <c r="BV8836"/>
      <c r="BW8836"/>
      <c r="BX8836"/>
      <c r="BY8836"/>
      <c r="BZ8836"/>
      <c r="CA8836"/>
      <c r="CB8836"/>
      <c r="CC8836"/>
      <c r="CD8836"/>
      <c r="CE8836"/>
      <c r="CF8836"/>
      <c r="CG8836"/>
      <c r="CH8836"/>
      <c r="CI8836"/>
      <c r="CJ8836"/>
      <c r="CK8836"/>
      <c r="CL8836"/>
      <c r="CM8836"/>
      <c r="CN8836"/>
      <c r="CO8836"/>
      <c r="CP8836"/>
      <c r="CQ8836"/>
      <c r="CR8836"/>
      <c r="CS8836"/>
      <c r="CT8836"/>
      <c r="CU8836"/>
      <c r="CV8836"/>
    </row>
    <row r="8837" spans="10:100" x14ac:dyDescent="0.25">
      <c r="J8837"/>
      <c r="K8837"/>
      <c r="L8837"/>
      <c r="M8837"/>
      <c r="N8837"/>
      <c r="O8837"/>
      <c r="P8837"/>
      <c r="Q8837"/>
      <c r="R8837"/>
      <c r="S8837"/>
      <c r="T8837"/>
      <c r="U8837"/>
      <c r="V8837"/>
      <c r="W8837"/>
      <c r="X8837"/>
      <c r="Y8837"/>
      <c r="Z8837"/>
      <c r="AA8837"/>
      <c r="AB8837"/>
      <c r="AC8837"/>
      <c r="AD8837"/>
      <c r="AE8837"/>
      <c r="AF8837"/>
      <c r="AG8837"/>
      <c r="AH8837"/>
      <c r="AI8837"/>
      <c r="AJ8837"/>
      <c r="AK8837"/>
      <c r="AL8837"/>
      <c r="AM8837"/>
      <c r="AN8837"/>
      <c r="AO8837"/>
      <c r="AP8837"/>
      <c r="AQ8837"/>
      <c r="AR8837"/>
      <c r="AS8837"/>
      <c r="AT8837"/>
      <c r="AU8837"/>
      <c r="AV8837"/>
      <c r="AW8837"/>
      <c r="AX8837"/>
      <c r="AY8837"/>
      <c r="AZ8837"/>
      <c r="BA8837"/>
      <c r="BB8837"/>
      <c r="BC8837"/>
      <c r="BD8837"/>
      <c r="BE8837"/>
      <c r="BF8837"/>
      <c r="BG8837"/>
      <c r="BH8837"/>
      <c r="BI8837"/>
      <c r="BJ8837"/>
      <c r="BK8837"/>
      <c r="BL8837"/>
      <c r="BM8837"/>
      <c r="BN8837"/>
      <c r="BO8837"/>
      <c r="BP8837"/>
      <c r="BQ8837"/>
      <c r="BR8837"/>
      <c r="BS8837"/>
      <c r="BT8837"/>
      <c r="BU8837"/>
      <c r="BV8837"/>
      <c r="BW8837"/>
      <c r="BX8837"/>
      <c r="BY8837"/>
      <c r="BZ8837"/>
      <c r="CA8837"/>
      <c r="CB8837"/>
      <c r="CC8837"/>
      <c r="CD8837"/>
      <c r="CE8837"/>
      <c r="CF8837"/>
      <c r="CG8837"/>
      <c r="CH8837"/>
      <c r="CI8837"/>
      <c r="CJ8837"/>
      <c r="CK8837"/>
      <c r="CL8837"/>
      <c r="CM8837"/>
      <c r="CN8837"/>
      <c r="CO8837"/>
      <c r="CP8837"/>
      <c r="CQ8837"/>
      <c r="CR8837"/>
      <c r="CS8837"/>
      <c r="CT8837"/>
      <c r="CU8837"/>
      <c r="CV8837"/>
    </row>
    <row r="8838" spans="10:100" x14ac:dyDescent="0.25">
      <c r="J8838"/>
      <c r="K8838"/>
      <c r="L8838"/>
      <c r="M8838"/>
      <c r="N8838"/>
      <c r="O8838"/>
      <c r="P8838"/>
      <c r="Q8838"/>
      <c r="R8838"/>
      <c r="S8838"/>
      <c r="T8838"/>
      <c r="U8838"/>
      <c r="V8838"/>
      <c r="W8838"/>
      <c r="X8838"/>
      <c r="Y8838"/>
      <c r="Z8838"/>
      <c r="AA8838"/>
      <c r="AB8838"/>
      <c r="AC8838"/>
      <c r="AD8838"/>
      <c r="AE8838"/>
      <c r="AF8838"/>
      <c r="AG8838"/>
      <c r="AH8838"/>
      <c r="AI8838"/>
      <c r="AJ8838"/>
      <c r="AK8838"/>
      <c r="AL8838"/>
      <c r="AM8838"/>
      <c r="AN8838"/>
      <c r="AO8838"/>
      <c r="AP8838"/>
      <c r="AQ8838"/>
      <c r="AR8838"/>
      <c r="AS8838"/>
      <c r="AT8838"/>
      <c r="AU8838"/>
      <c r="AV8838"/>
      <c r="AW8838"/>
      <c r="AX8838"/>
      <c r="AY8838"/>
      <c r="AZ8838"/>
      <c r="BA8838"/>
      <c r="BB8838"/>
      <c r="BC8838"/>
      <c r="BD8838"/>
      <c r="BE8838"/>
      <c r="BF8838"/>
      <c r="BG8838"/>
      <c r="BH8838"/>
      <c r="BI8838"/>
      <c r="BJ8838"/>
      <c r="BK8838"/>
      <c r="BL8838"/>
      <c r="BM8838"/>
      <c r="BN8838"/>
      <c r="BO8838"/>
      <c r="BP8838"/>
      <c r="BQ8838"/>
      <c r="BR8838"/>
      <c r="BS8838"/>
      <c r="BT8838"/>
      <c r="BU8838"/>
      <c r="BV8838"/>
      <c r="BW8838"/>
      <c r="BX8838"/>
      <c r="BY8838"/>
      <c r="BZ8838"/>
      <c r="CA8838"/>
      <c r="CB8838"/>
      <c r="CC8838"/>
      <c r="CD8838"/>
      <c r="CE8838"/>
      <c r="CF8838"/>
      <c r="CG8838"/>
      <c r="CH8838"/>
      <c r="CI8838"/>
      <c r="CJ8838"/>
      <c r="CK8838"/>
      <c r="CL8838"/>
      <c r="CM8838"/>
      <c r="CN8838"/>
      <c r="CO8838"/>
      <c r="CP8838"/>
      <c r="CQ8838"/>
      <c r="CR8838"/>
      <c r="CS8838"/>
      <c r="CT8838"/>
      <c r="CU8838"/>
      <c r="CV8838"/>
    </row>
    <row r="8839" spans="10:100" x14ac:dyDescent="0.25">
      <c r="J8839"/>
      <c r="K8839"/>
      <c r="L8839"/>
      <c r="M8839"/>
      <c r="N8839"/>
      <c r="O8839"/>
      <c r="P8839"/>
      <c r="Q8839"/>
      <c r="R8839"/>
      <c r="S8839"/>
      <c r="T8839"/>
      <c r="U8839"/>
      <c r="V8839"/>
      <c r="W8839"/>
      <c r="X8839"/>
      <c r="Y8839"/>
      <c r="Z8839"/>
      <c r="AA8839"/>
      <c r="AB8839"/>
      <c r="AC8839"/>
      <c r="AD8839"/>
      <c r="AE8839"/>
      <c r="AF8839"/>
      <c r="AG8839"/>
      <c r="AH8839"/>
      <c r="AI8839"/>
      <c r="AJ8839"/>
      <c r="AK8839"/>
      <c r="AL8839"/>
      <c r="AM8839"/>
      <c r="AN8839"/>
      <c r="AO8839"/>
      <c r="AP8839"/>
      <c r="AQ8839"/>
      <c r="AR8839"/>
      <c r="AS8839"/>
      <c r="AT8839"/>
      <c r="AU8839"/>
      <c r="AV8839"/>
      <c r="AW8839"/>
      <c r="AX8839"/>
      <c r="AY8839"/>
      <c r="AZ8839"/>
      <c r="BA8839"/>
      <c r="BB8839"/>
      <c r="BC8839"/>
      <c r="BD8839"/>
      <c r="BE8839"/>
      <c r="BF8839"/>
      <c r="BG8839"/>
      <c r="BH8839"/>
      <c r="BI8839"/>
      <c r="BJ8839"/>
      <c r="BK8839"/>
      <c r="BL8839"/>
      <c r="BM8839"/>
      <c r="BN8839"/>
      <c r="BO8839"/>
      <c r="BP8839"/>
      <c r="BQ8839"/>
      <c r="BR8839"/>
      <c r="BS8839"/>
      <c r="BT8839"/>
      <c r="BU8839"/>
      <c r="BV8839"/>
      <c r="BW8839"/>
      <c r="BX8839"/>
      <c r="BY8839"/>
      <c r="BZ8839"/>
      <c r="CA8839"/>
      <c r="CB8839"/>
      <c r="CC8839"/>
      <c r="CD8839"/>
      <c r="CE8839"/>
      <c r="CF8839"/>
      <c r="CG8839"/>
      <c r="CH8839"/>
      <c r="CI8839"/>
      <c r="CJ8839"/>
      <c r="CK8839"/>
      <c r="CL8839"/>
      <c r="CM8839"/>
      <c r="CN8839"/>
      <c r="CO8839"/>
      <c r="CP8839"/>
      <c r="CQ8839"/>
      <c r="CR8839"/>
      <c r="CS8839"/>
      <c r="CT8839"/>
      <c r="CU8839"/>
      <c r="CV8839"/>
    </row>
    <row r="8840" spans="10:100" x14ac:dyDescent="0.25">
      <c r="J8840"/>
      <c r="K8840"/>
      <c r="L8840"/>
      <c r="M8840"/>
      <c r="N8840"/>
      <c r="O8840"/>
      <c r="P8840"/>
      <c r="Q8840"/>
      <c r="R8840"/>
      <c r="S8840"/>
      <c r="T8840"/>
      <c r="U8840"/>
      <c r="V8840"/>
      <c r="W8840"/>
      <c r="X8840"/>
      <c r="Y8840"/>
      <c r="Z8840"/>
      <c r="AA8840"/>
      <c r="AB8840"/>
      <c r="AC8840"/>
      <c r="AD8840"/>
      <c r="AE8840"/>
      <c r="AF8840"/>
      <c r="AG8840"/>
      <c r="AH8840"/>
      <c r="AI8840"/>
      <c r="AJ8840"/>
      <c r="AK8840"/>
      <c r="AL8840"/>
      <c r="AM8840"/>
      <c r="AN8840"/>
      <c r="AO8840"/>
      <c r="AP8840"/>
      <c r="AQ8840"/>
      <c r="AR8840"/>
      <c r="AS8840"/>
      <c r="AT8840"/>
      <c r="AU8840"/>
      <c r="AV8840"/>
      <c r="AW8840"/>
      <c r="AX8840"/>
      <c r="AY8840"/>
      <c r="AZ8840"/>
      <c r="BA8840"/>
      <c r="BB8840"/>
      <c r="BC8840"/>
      <c r="BD8840"/>
      <c r="BE8840"/>
      <c r="BF8840"/>
      <c r="BG8840"/>
      <c r="BH8840"/>
      <c r="BI8840"/>
      <c r="BJ8840"/>
      <c r="BK8840"/>
      <c r="BL8840"/>
      <c r="BM8840"/>
      <c r="BN8840"/>
      <c r="BO8840"/>
      <c r="BP8840"/>
      <c r="BQ8840"/>
      <c r="BR8840"/>
      <c r="BS8840"/>
      <c r="BT8840"/>
      <c r="BU8840"/>
      <c r="BV8840"/>
      <c r="BW8840"/>
      <c r="BX8840"/>
      <c r="BY8840"/>
      <c r="BZ8840"/>
      <c r="CA8840"/>
      <c r="CB8840"/>
      <c r="CC8840"/>
      <c r="CD8840"/>
      <c r="CE8840"/>
      <c r="CF8840"/>
      <c r="CG8840"/>
      <c r="CH8840"/>
      <c r="CI8840"/>
      <c r="CJ8840"/>
      <c r="CK8840"/>
      <c r="CL8840"/>
      <c r="CM8840"/>
      <c r="CN8840"/>
      <c r="CO8840"/>
      <c r="CP8840"/>
      <c r="CQ8840"/>
      <c r="CR8840"/>
      <c r="CS8840"/>
      <c r="CT8840"/>
      <c r="CU8840"/>
      <c r="CV8840"/>
    </row>
    <row r="8841" spans="10:100" x14ac:dyDescent="0.25">
      <c r="J8841"/>
      <c r="K8841"/>
      <c r="L8841"/>
      <c r="M8841"/>
      <c r="N8841"/>
      <c r="O8841"/>
      <c r="P8841"/>
      <c r="Q8841"/>
      <c r="R8841"/>
      <c r="S8841"/>
      <c r="T8841"/>
      <c r="U8841"/>
      <c r="V8841"/>
      <c r="W8841"/>
      <c r="X8841"/>
      <c r="Y8841"/>
      <c r="Z8841"/>
      <c r="AA8841"/>
      <c r="AB8841"/>
      <c r="AC8841"/>
      <c r="AD8841"/>
      <c r="AE8841"/>
      <c r="AF8841"/>
      <c r="AG8841"/>
      <c r="AH8841"/>
      <c r="AI8841"/>
      <c r="AJ8841"/>
      <c r="AK8841"/>
      <c r="AL8841"/>
      <c r="AM8841"/>
      <c r="AN8841"/>
      <c r="AO8841"/>
      <c r="AP8841"/>
      <c r="AQ8841"/>
      <c r="AR8841"/>
      <c r="AS8841"/>
      <c r="AT8841"/>
      <c r="AU8841"/>
      <c r="AV8841"/>
      <c r="AW8841"/>
      <c r="AX8841"/>
      <c r="AY8841"/>
      <c r="AZ8841"/>
      <c r="BA8841"/>
      <c r="BB8841"/>
      <c r="BC8841"/>
      <c r="BD8841"/>
      <c r="BE8841"/>
      <c r="BF8841"/>
      <c r="BG8841"/>
      <c r="BH8841"/>
      <c r="BI8841"/>
      <c r="BJ8841"/>
      <c r="BK8841"/>
      <c r="BL8841"/>
      <c r="BM8841"/>
      <c r="BN8841"/>
      <c r="BO8841"/>
      <c r="BP8841"/>
      <c r="BQ8841"/>
      <c r="BR8841"/>
      <c r="BS8841"/>
      <c r="BT8841"/>
      <c r="BU8841"/>
      <c r="BV8841"/>
      <c r="BW8841"/>
      <c r="BX8841"/>
      <c r="BY8841"/>
      <c r="BZ8841"/>
      <c r="CA8841"/>
      <c r="CB8841"/>
      <c r="CC8841"/>
      <c r="CD8841"/>
      <c r="CE8841"/>
      <c r="CF8841"/>
      <c r="CG8841"/>
      <c r="CH8841"/>
      <c r="CI8841"/>
      <c r="CJ8841"/>
      <c r="CK8841"/>
      <c r="CL8841"/>
      <c r="CM8841"/>
      <c r="CN8841"/>
      <c r="CO8841"/>
      <c r="CP8841"/>
      <c r="CQ8841"/>
      <c r="CR8841"/>
      <c r="CS8841"/>
      <c r="CT8841"/>
      <c r="CU8841"/>
      <c r="CV8841"/>
    </row>
    <row r="8842" spans="10:100" x14ac:dyDescent="0.25">
      <c r="J8842"/>
      <c r="K8842"/>
      <c r="L8842"/>
      <c r="M8842"/>
      <c r="N8842"/>
      <c r="O8842"/>
      <c r="P8842"/>
      <c r="Q8842"/>
      <c r="R8842"/>
      <c r="S8842"/>
      <c r="T8842"/>
      <c r="U8842"/>
      <c r="V8842"/>
      <c r="W8842"/>
      <c r="X8842"/>
      <c r="Y8842"/>
      <c r="Z8842"/>
      <c r="AA8842"/>
      <c r="AB8842"/>
      <c r="AC8842"/>
      <c r="AD8842"/>
      <c r="AE8842"/>
      <c r="AF8842"/>
      <c r="AG8842"/>
      <c r="AH8842"/>
      <c r="AI8842"/>
      <c r="AJ8842"/>
      <c r="AK8842"/>
      <c r="AL8842"/>
      <c r="AM8842"/>
      <c r="AN8842"/>
      <c r="AO8842"/>
      <c r="AP8842"/>
      <c r="AQ8842"/>
      <c r="AR8842"/>
      <c r="AS8842"/>
      <c r="AT8842"/>
      <c r="AU8842"/>
      <c r="AV8842"/>
      <c r="AW8842"/>
      <c r="AX8842"/>
      <c r="AY8842"/>
      <c r="AZ8842"/>
      <c r="BA8842"/>
      <c r="BB8842"/>
      <c r="BC8842"/>
      <c r="BD8842"/>
      <c r="BE8842"/>
      <c r="BF8842"/>
      <c r="BG8842"/>
      <c r="BH8842"/>
      <c r="BI8842"/>
      <c r="BJ8842"/>
      <c r="BK8842"/>
      <c r="BL8842"/>
      <c r="BM8842"/>
      <c r="BN8842"/>
      <c r="BO8842"/>
      <c r="BP8842"/>
      <c r="BQ8842"/>
      <c r="BR8842"/>
      <c r="BS8842"/>
      <c r="BT8842"/>
      <c r="BU8842"/>
      <c r="BV8842"/>
      <c r="BW8842"/>
      <c r="BX8842"/>
      <c r="BY8842"/>
      <c r="BZ8842"/>
      <c r="CA8842"/>
      <c r="CB8842"/>
      <c r="CC8842"/>
      <c r="CD8842"/>
      <c r="CE8842"/>
      <c r="CF8842"/>
      <c r="CG8842"/>
      <c r="CH8842"/>
      <c r="CI8842"/>
      <c r="CJ8842"/>
      <c r="CK8842"/>
      <c r="CL8842"/>
      <c r="CM8842"/>
      <c r="CN8842"/>
      <c r="CO8842"/>
      <c r="CP8842"/>
      <c r="CQ8842"/>
      <c r="CR8842"/>
      <c r="CS8842"/>
      <c r="CT8842"/>
      <c r="CU8842"/>
      <c r="CV8842"/>
    </row>
    <row r="8843" spans="10:100" x14ac:dyDescent="0.25">
      <c r="J8843"/>
      <c r="K8843"/>
      <c r="L8843"/>
      <c r="M8843"/>
      <c r="N8843"/>
      <c r="O8843"/>
      <c r="P8843"/>
      <c r="Q8843"/>
      <c r="R8843"/>
      <c r="S8843"/>
      <c r="T8843"/>
      <c r="U8843"/>
      <c r="V8843"/>
      <c r="W8843"/>
      <c r="X8843"/>
      <c r="Y8843"/>
      <c r="Z8843"/>
      <c r="AA8843"/>
      <c r="AB8843"/>
      <c r="AC8843"/>
      <c r="AD8843"/>
      <c r="AE8843"/>
      <c r="AF8843"/>
      <c r="AG8843"/>
      <c r="AH8843"/>
      <c r="AI8843"/>
      <c r="AJ8843"/>
      <c r="AK8843"/>
      <c r="AL8843"/>
      <c r="AM8843"/>
      <c r="AN8843"/>
      <c r="AO8843"/>
      <c r="AP8843"/>
      <c r="AQ8843"/>
      <c r="AR8843"/>
      <c r="AS8843"/>
      <c r="AT8843"/>
      <c r="AU8843"/>
      <c r="AV8843"/>
      <c r="AW8843"/>
      <c r="AX8843"/>
      <c r="AY8843"/>
      <c r="AZ8843"/>
      <c r="BA8843"/>
      <c r="BB8843"/>
      <c r="BC8843"/>
      <c r="BD8843"/>
      <c r="BE8843"/>
      <c r="BF8843"/>
      <c r="BG8843"/>
      <c r="BH8843"/>
      <c r="BI8843"/>
      <c r="BJ8843"/>
      <c r="BK8843"/>
      <c r="BL8843"/>
      <c r="BM8843"/>
      <c r="BN8843"/>
      <c r="BO8843"/>
      <c r="BP8843"/>
      <c r="BQ8843"/>
      <c r="BR8843"/>
      <c r="BS8843"/>
      <c r="BT8843"/>
      <c r="BU8843"/>
      <c r="BV8843"/>
      <c r="BW8843"/>
      <c r="BX8843"/>
      <c r="BY8843"/>
      <c r="BZ8843"/>
      <c r="CA8843"/>
      <c r="CB8843"/>
      <c r="CC8843"/>
      <c r="CD8843"/>
      <c r="CE8843"/>
      <c r="CF8843"/>
      <c r="CG8843"/>
      <c r="CH8843"/>
      <c r="CI8843"/>
      <c r="CJ8843"/>
      <c r="CK8843"/>
      <c r="CL8843"/>
      <c r="CM8843"/>
      <c r="CN8843"/>
      <c r="CO8843"/>
      <c r="CP8843"/>
      <c r="CQ8843"/>
      <c r="CR8843"/>
      <c r="CS8843"/>
      <c r="CT8843"/>
      <c r="CU8843"/>
      <c r="CV8843"/>
    </row>
    <row r="8844" spans="10:100" x14ac:dyDescent="0.25">
      <c r="J8844"/>
      <c r="K8844"/>
      <c r="L8844"/>
      <c r="M8844"/>
      <c r="N8844"/>
      <c r="O8844"/>
      <c r="P8844"/>
      <c r="Q8844"/>
      <c r="R8844"/>
      <c r="S8844"/>
      <c r="T8844"/>
      <c r="U8844"/>
      <c r="V8844"/>
      <c r="W8844"/>
      <c r="X8844"/>
      <c r="Y8844"/>
      <c r="Z8844"/>
      <c r="AA8844"/>
      <c r="AB8844"/>
      <c r="AC8844"/>
      <c r="AD8844"/>
      <c r="AE8844"/>
      <c r="AF8844"/>
      <c r="AG8844"/>
      <c r="AH8844"/>
      <c r="AI8844"/>
      <c r="AJ8844"/>
      <c r="AK8844"/>
      <c r="AL8844"/>
      <c r="AM8844"/>
      <c r="AN8844"/>
      <c r="AO8844"/>
      <c r="AP8844"/>
      <c r="AQ8844"/>
      <c r="AR8844"/>
      <c r="AS8844"/>
      <c r="AT8844"/>
      <c r="AU8844"/>
      <c r="AV8844"/>
      <c r="AW8844"/>
      <c r="AX8844"/>
      <c r="AY8844"/>
      <c r="AZ8844"/>
      <c r="BA8844"/>
      <c r="BB8844"/>
      <c r="BC8844"/>
      <c r="BD8844"/>
      <c r="BE8844"/>
      <c r="BF8844"/>
      <c r="BG8844"/>
      <c r="BH8844"/>
      <c r="BI8844"/>
      <c r="BJ8844"/>
      <c r="BK8844"/>
      <c r="BL8844"/>
      <c r="BM8844"/>
      <c r="BN8844"/>
      <c r="BO8844"/>
      <c r="BP8844"/>
      <c r="BQ8844"/>
      <c r="BR8844"/>
      <c r="BS8844"/>
      <c r="BT8844"/>
      <c r="BU8844"/>
      <c r="BV8844"/>
      <c r="BW8844"/>
      <c r="BX8844"/>
      <c r="BY8844"/>
      <c r="BZ8844"/>
      <c r="CA8844"/>
      <c r="CB8844"/>
      <c r="CC8844"/>
      <c r="CD8844"/>
      <c r="CE8844"/>
      <c r="CF8844"/>
      <c r="CG8844"/>
      <c r="CH8844"/>
      <c r="CI8844"/>
      <c r="CJ8844"/>
      <c r="CK8844"/>
      <c r="CL8844"/>
      <c r="CM8844"/>
      <c r="CN8844"/>
      <c r="CO8844"/>
      <c r="CP8844"/>
      <c r="CQ8844"/>
      <c r="CR8844"/>
      <c r="CS8844"/>
      <c r="CT8844"/>
      <c r="CU8844"/>
      <c r="CV8844"/>
    </row>
    <row r="8845" spans="10:100" x14ac:dyDescent="0.25">
      <c r="J8845"/>
      <c r="K8845"/>
      <c r="L8845"/>
      <c r="M8845"/>
      <c r="N8845"/>
      <c r="O8845"/>
      <c r="P8845"/>
      <c r="Q8845"/>
      <c r="R8845"/>
      <c r="S8845"/>
      <c r="T8845"/>
      <c r="U8845"/>
      <c r="V8845"/>
      <c r="W8845"/>
      <c r="X8845"/>
      <c r="Y8845"/>
      <c r="Z8845"/>
      <c r="AA8845"/>
      <c r="AB8845"/>
      <c r="AC8845"/>
      <c r="AD8845"/>
      <c r="AE8845"/>
      <c r="AF8845"/>
      <c r="AG8845"/>
      <c r="AH8845"/>
      <c r="AI8845"/>
      <c r="AJ8845"/>
      <c r="AK8845"/>
      <c r="AL8845"/>
      <c r="AM8845"/>
      <c r="AN8845"/>
      <c r="AO8845"/>
      <c r="AP8845"/>
      <c r="AQ8845"/>
      <c r="AR8845"/>
      <c r="AS8845"/>
      <c r="AT8845"/>
      <c r="AU8845"/>
      <c r="AV8845"/>
      <c r="AW8845"/>
      <c r="AX8845"/>
      <c r="AY8845"/>
      <c r="AZ8845"/>
      <c r="BA8845"/>
      <c r="BB8845"/>
      <c r="BC8845"/>
      <c r="BD8845"/>
      <c r="BE8845"/>
      <c r="BF8845"/>
      <c r="BG8845"/>
      <c r="BH8845"/>
      <c r="BI8845"/>
      <c r="BJ8845"/>
      <c r="BK8845"/>
      <c r="BL8845"/>
      <c r="BM8845"/>
      <c r="BN8845"/>
      <c r="BO8845"/>
      <c r="BP8845"/>
      <c r="BQ8845"/>
      <c r="BR8845"/>
      <c r="BS8845"/>
      <c r="BT8845"/>
      <c r="BU8845"/>
      <c r="BV8845"/>
      <c r="BW8845"/>
      <c r="BX8845"/>
      <c r="BY8845"/>
      <c r="BZ8845"/>
      <c r="CA8845"/>
      <c r="CB8845"/>
      <c r="CC8845"/>
      <c r="CD8845"/>
      <c r="CE8845"/>
      <c r="CF8845"/>
      <c r="CG8845"/>
      <c r="CH8845"/>
      <c r="CI8845"/>
      <c r="CJ8845"/>
      <c r="CK8845"/>
      <c r="CL8845"/>
      <c r="CM8845"/>
      <c r="CN8845"/>
      <c r="CO8845"/>
      <c r="CP8845"/>
      <c r="CQ8845"/>
      <c r="CR8845"/>
      <c r="CS8845"/>
      <c r="CT8845"/>
      <c r="CU8845"/>
      <c r="CV8845"/>
    </row>
    <row r="8846" spans="10:100" x14ac:dyDescent="0.25">
      <c r="J8846"/>
      <c r="K8846"/>
      <c r="L8846"/>
      <c r="M8846"/>
      <c r="N8846"/>
      <c r="O8846"/>
      <c r="P8846"/>
      <c r="Q8846"/>
      <c r="R8846"/>
      <c r="S8846"/>
      <c r="T8846"/>
      <c r="U8846"/>
      <c r="V8846"/>
      <c r="W8846"/>
      <c r="X8846"/>
      <c r="Y8846"/>
      <c r="Z8846"/>
      <c r="AA8846"/>
      <c r="AB8846"/>
      <c r="AC8846"/>
      <c r="AD8846"/>
      <c r="AE8846"/>
      <c r="AF8846"/>
      <c r="AG8846"/>
      <c r="AH8846"/>
      <c r="AI8846"/>
      <c r="AJ8846"/>
      <c r="AK8846"/>
      <c r="AL8846"/>
      <c r="AM8846"/>
      <c r="AN8846"/>
      <c r="AO8846"/>
      <c r="AP8846"/>
      <c r="AQ8846"/>
      <c r="AR8846"/>
      <c r="AS8846"/>
      <c r="AT8846"/>
      <c r="AU8846"/>
      <c r="AV8846"/>
      <c r="AW8846"/>
      <c r="AX8846"/>
      <c r="AY8846"/>
      <c r="AZ8846"/>
      <c r="BA8846"/>
      <c r="BB8846"/>
      <c r="BC8846"/>
      <c r="BD8846"/>
      <c r="BE8846"/>
      <c r="BF8846"/>
      <c r="BG8846"/>
      <c r="BH8846"/>
      <c r="BI8846"/>
      <c r="BJ8846"/>
      <c r="BK8846"/>
      <c r="BL8846"/>
      <c r="BM8846"/>
      <c r="BN8846"/>
      <c r="BO8846"/>
      <c r="BP8846"/>
      <c r="BQ8846"/>
      <c r="BR8846"/>
      <c r="BS8846"/>
      <c r="BT8846"/>
      <c r="BU8846"/>
      <c r="BV8846"/>
      <c r="BW8846"/>
      <c r="BX8846"/>
      <c r="BY8846"/>
      <c r="BZ8846"/>
      <c r="CA8846"/>
      <c r="CB8846"/>
      <c r="CC8846"/>
      <c r="CD8846"/>
      <c r="CE8846"/>
      <c r="CF8846"/>
      <c r="CG8846"/>
      <c r="CH8846"/>
      <c r="CI8846"/>
      <c r="CJ8846"/>
      <c r="CK8846"/>
      <c r="CL8846"/>
      <c r="CM8846"/>
      <c r="CN8846"/>
      <c r="CO8846"/>
      <c r="CP8846"/>
      <c r="CQ8846"/>
      <c r="CR8846"/>
      <c r="CS8846"/>
      <c r="CT8846"/>
      <c r="CU8846"/>
      <c r="CV8846"/>
    </row>
    <row r="8847" spans="10:100" x14ac:dyDescent="0.25">
      <c r="J8847"/>
      <c r="K8847"/>
      <c r="L8847"/>
      <c r="M8847"/>
      <c r="N8847"/>
      <c r="O8847"/>
      <c r="P8847"/>
      <c r="Q8847"/>
      <c r="R8847"/>
      <c r="S8847"/>
      <c r="T8847"/>
      <c r="U8847"/>
      <c r="V8847"/>
      <c r="W8847"/>
      <c r="X8847"/>
      <c r="Y8847"/>
      <c r="Z8847"/>
      <c r="AA8847"/>
      <c r="AB8847"/>
      <c r="AC8847"/>
      <c r="AD8847"/>
      <c r="AE8847"/>
      <c r="AF8847"/>
      <c r="AG8847"/>
      <c r="AH8847"/>
      <c r="AI8847"/>
      <c r="AJ8847"/>
      <c r="AK8847"/>
      <c r="AL8847"/>
      <c r="AM8847"/>
      <c r="AN8847"/>
      <c r="AO8847"/>
      <c r="AP8847"/>
      <c r="AQ8847"/>
      <c r="AR8847"/>
      <c r="AS8847"/>
      <c r="AT8847"/>
      <c r="AU8847"/>
      <c r="AV8847"/>
      <c r="AW8847"/>
      <c r="AX8847"/>
      <c r="AY8847"/>
      <c r="AZ8847"/>
      <c r="BA8847"/>
      <c r="BB8847"/>
      <c r="BC8847"/>
      <c r="BD8847"/>
      <c r="BE8847"/>
      <c r="BF8847"/>
      <c r="BG8847"/>
      <c r="BH8847"/>
      <c r="BI8847"/>
      <c r="BJ8847"/>
      <c r="BK8847"/>
      <c r="BL8847"/>
      <c r="BM8847"/>
      <c r="BN8847"/>
      <c r="BO8847"/>
      <c r="BP8847"/>
      <c r="BQ8847"/>
      <c r="BR8847"/>
      <c r="BS8847"/>
      <c r="BT8847"/>
      <c r="BU8847"/>
      <c r="BV8847"/>
      <c r="BW8847"/>
      <c r="BX8847"/>
      <c r="BY8847"/>
      <c r="BZ8847"/>
      <c r="CA8847"/>
      <c r="CB8847"/>
      <c r="CC8847"/>
      <c r="CD8847"/>
      <c r="CE8847"/>
      <c r="CF8847"/>
      <c r="CG8847"/>
      <c r="CH8847"/>
      <c r="CI8847"/>
      <c r="CJ8847"/>
      <c r="CK8847"/>
      <c r="CL8847"/>
      <c r="CM8847"/>
      <c r="CN8847"/>
      <c r="CO8847"/>
      <c r="CP8847"/>
      <c r="CQ8847"/>
      <c r="CR8847"/>
      <c r="CS8847"/>
      <c r="CT8847"/>
      <c r="CU8847"/>
      <c r="CV8847"/>
    </row>
    <row r="8848" spans="10:100" x14ac:dyDescent="0.25">
      <c r="J8848"/>
      <c r="K8848"/>
      <c r="L8848"/>
      <c r="M8848"/>
      <c r="N8848"/>
      <c r="O8848"/>
      <c r="P8848"/>
      <c r="Q8848"/>
      <c r="R8848"/>
      <c r="S8848"/>
      <c r="T8848"/>
      <c r="U8848"/>
      <c r="V8848"/>
      <c r="W8848"/>
      <c r="X8848"/>
      <c r="Y8848"/>
      <c r="Z8848"/>
      <c r="AA8848"/>
      <c r="AB8848"/>
      <c r="AC8848"/>
      <c r="AD8848"/>
      <c r="AE8848"/>
      <c r="AF8848"/>
      <c r="AG8848"/>
      <c r="AH8848"/>
      <c r="AI8848"/>
      <c r="AJ8848"/>
      <c r="AK8848"/>
      <c r="AL8848"/>
      <c r="AM8848"/>
      <c r="AN8848"/>
      <c r="AO8848"/>
      <c r="AP8848"/>
      <c r="AQ8848"/>
      <c r="AR8848"/>
      <c r="AS8848"/>
      <c r="AT8848"/>
      <c r="AU8848"/>
      <c r="AV8848"/>
      <c r="AW8848"/>
      <c r="AX8848"/>
      <c r="AY8848"/>
      <c r="AZ8848"/>
      <c r="BA8848"/>
      <c r="BB8848"/>
      <c r="BC8848"/>
      <c r="BD8848"/>
      <c r="BE8848"/>
      <c r="BF8848"/>
      <c r="BG8848"/>
      <c r="BH8848"/>
      <c r="BI8848"/>
      <c r="BJ8848"/>
      <c r="BK8848"/>
      <c r="BL8848"/>
      <c r="BM8848"/>
      <c r="BN8848"/>
      <c r="BO8848"/>
      <c r="BP8848"/>
      <c r="BQ8848"/>
      <c r="BR8848"/>
      <c r="BS8848"/>
      <c r="BT8848"/>
      <c r="BU8848"/>
      <c r="BV8848"/>
      <c r="BW8848"/>
      <c r="BX8848"/>
      <c r="BY8848"/>
      <c r="BZ8848"/>
      <c r="CA8848"/>
      <c r="CB8848"/>
      <c r="CC8848"/>
      <c r="CD8848"/>
      <c r="CE8848"/>
      <c r="CF8848"/>
      <c r="CG8848"/>
      <c r="CH8848"/>
      <c r="CI8848"/>
      <c r="CJ8848"/>
      <c r="CK8848"/>
      <c r="CL8848"/>
      <c r="CM8848"/>
      <c r="CN8848"/>
      <c r="CO8848"/>
      <c r="CP8848"/>
      <c r="CQ8848"/>
      <c r="CR8848"/>
      <c r="CS8848"/>
      <c r="CT8848"/>
      <c r="CU8848"/>
      <c r="CV8848"/>
    </row>
    <row r="8849" spans="10:100" x14ac:dyDescent="0.25">
      <c r="J8849"/>
      <c r="K8849"/>
      <c r="L8849"/>
      <c r="M8849"/>
      <c r="N8849"/>
      <c r="O8849"/>
      <c r="P8849"/>
      <c r="Q8849"/>
      <c r="R8849"/>
      <c r="S8849"/>
      <c r="T8849"/>
      <c r="U8849"/>
      <c r="V8849"/>
      <c r="W8849"/>
      <c r="X8849"/>
      <c r="Y8849"/>
      <c r="Z8849"/>
      <c r="AA8849"/>
      <c r="AB8849"/>
      <c r="AC8849"/>
      <c r="AD8849"/>
      <c r="AE8849"/>
      <c r="AF8849"/>
      <c r="AG8849"/>
      <c r="AH8849"/>
      <c r="AI8849"/>
      <c r="AJ8849"/>
      <c r="AK8849"/>
      <c r="AL8849"/>
      <c r="AM8849"/>
      <c r="AN8849"/>
      <c r="AO8849"/>
      <c r="AP8849"/>
      <c r="AQ8849"/>
      <c r="AR8849"/>
      <c r="AS8849"/>
      <c r="AT8849"/>
      <c r="AU8849"/>
      <c r="AV8849"/>
      <c r="AW8849"/>
      <c r="AX8849"/>
      <c r="AY8849"/>
      <c r="AZ8849"/>
      <c r="BA8849"/>
      <c r="BB8849"/>
      <c r="BC8849"/>
      <c r="BD8849"/>
      <c r="BE8849"/>
      <c r="BF8849"/>
      <c r="BG8849"/>
      <c r="BH8849"/>
      <c r="BI8849"/>
      <c r="BJ8849"/>
      <c r="BK8849"/>
      <c r="BL8849"/>
      <c r="BM8849"/>
      <c r="BN8849"/>
      <c r="BO8849"/>
      <c r="BP8849"/>
      <c r="BQ8849"/>
      <c r="BR8849"/>
      <c r="BS8849"/>
      <c r="BT8849"/>
      <c r="BU8849"/>
      <c r="BV8849"/>
      <c r="BW8849"/>
      <c r="BX8849"/>
      <c r="BY8849"/>
      <c r="BZ8849"/>
      <c r="CA8849"/>
      <c r="CB8849"/>
      <c r="CC8849"/>
      <c r="CD8849"/>
      <c r="CE8849"/>
      <c r="CF8849"/>
      <c r="CG8849"/>
      <c r="CH8849"/>
      <c r="CI8849"/>
      <c r="CJ8849"/>
      <c r="CK8849"/>
      <c r="CL8849"/>
      <c r="CM8849"/>
      <c r="CN8849"/>
      <c r="CO8849"/>
      <c r="CP8849"/>
      <c r="CQ8849"/>
      <c r="CR8849"/>
      <c r="CS8849"/>
      <c r="CT8849"/>
      <c r="CU8849"/>
      <c r="CV8849"/>
    </row>
    <row r="8850" spans="10:100" x14ac:dyDescent="0.25">
      <c r="J8850"/>
      <c r="K8850"/>
      <c r="L8850"/>
      <c r="M8850"/>
      <c r="N8850"/>
      <c r="O8850"/>
      <c r="P8850"/>
      <c r="Q8850"/>
      <c r="R8850"/>
      <c r="S8850"/>
      <c r="T8850"/>
      <c r="U8850"/>
      <c r="V8850"/>
      <c r="W8850"/>
      <c r="X8850"/>
      <c r="Y8850"/>
      <c r="Z8850"/>
      <c r="AA8850"/>
      <c r="AB8850"/>
      <c r="AC8850"/>
      <c r="AD8850"/>
      <c r="AE8850"/>
      <c r="AF8850"/>
      <c r="AG8850"/>
      <c r="AH8850"/>
      <c r="AI8850"/>
      <c r="AJ8850"/>
      <c r="AK8850"/>
      <c r="AL8850"/>
      <c r="AM8850"/>
      <c r="AN8850"/>
      <c r="AO8850"/>
      <c r="AP8850"/>
      <c r="AQ8850"/>
      <c r="AR8850"/>
      <c r="AS8850"/>
      <c r="AT8850"/>
      <c r="AU8850"/>
      <c r="AV8850"/>
      <c r="AW8850"/>
      <c r="AX8850"/>
      <c r="AY8850"/>
      <c r="AZ8850"/>
      <c r="BA8850"/>
      <c r="BB8850"/>
      <c r="BC8850"/>
      <c r="BD8850"/>
      <c r="BE8850"/>
      <c r="BF8850"/>
      <c r="BG8850"/>
      <c r="BH8850"/>
      <c r="BI8850"/>
      <c r="BJ8850"/>
      <c r="BK8850"/>
      <c r="BL8850"/>
      <c r="BM8850"/>
      <c r="BN8850"/>
      <c r="BO8850"/>
      <c r="BP8850"/>
      <c r="BQ8850"/>
      <c r="BR8850"/>
      <c r="BS8850"/>
      <c r="BT8850"/>
      <c r="BU8850"/>
      <c r="BV8850"/>
      <c r="BW8850"/>
      <c r="BX8850"/>
      <c r="BY8850"/>
      <c r="BZ8850"/>
      <c r="CA8850"/>
      <c r="CB8850"/>
      <c r="CC8850"/>
      <c r="CD8850"/>
      <c r="CE8850"/>
      <c r="CF8850"/>
      <c r="CG8850"/>
      <c r="CH8850"/>
      <c r="CI8850"/>
      <c r="CJ8850"/>
      <c r="CK8850"/>
      <c r="CL8850"/>
      <c r="CM8850"/>
      <c r="CN8850"/>
      <c r="CO8850"/>
      <c r="CP8850"/>
      <c r="CQ8850"/>
      <c r="CR8850"/>
      <c r="CS8850"/>
      <c r="CT8850"/>
      <c r="CU8850"/>
      <c r="CV8850"/>
    </row>
    <row r="8851" spans="10:100" x14ac:dyDescent="0.25">
      <c r="J8851"/>
      <c r="K8851"/>
      <c r="L8851"/>
      <c r="M8851"/>
      <c r="N8851"/>
      <c r="O8851"/>
      <c r="P8851"/>
      <c r="Q8851"/>
      <c r="R8851"/>
      <c r="S8851"/>
      <c r="T8851"/>
      <c r="U8851"/>
      <c r="V8851"/>
      <c r="W8851"/>
      <c r="X8851"/>
      <c r="Y8851"/>
      <c r="Z8851"/>
      <c r="AA8851"/>
      <c r="AB8851"/>
      <c r="AC8851"/>
      <c r="AD8851"/>
      <c r="AE8851"/>
      <c r="AF8851"/>
      <c r="AG8851"/>
      <c r="AH8851"/>
      <c r="AI8851"/>
      <c r="AJ8851"/>
      <c r="AK8851"/>
      <c r="AL8851"/>
      <c r="AM8851"/>
      <c r="AN8851"/>
      <c r="AO8851"/>
      <c r="AP8851"/>
      <c r="AQ8851"/>
      <c r="AR8851"/>
      <c r="AS8851"/>
      <c r="AT8851"/>
      <c r="AU8851"/>
      <c r="AV8851"/>
      <c r="AW8851"/>
      <c r="AX8851"/>
      <c r="AY8851"/>
      <c r="AZ8851"/>
      <c r="BA8851"/>
      <c r="BB8851"/>
      <c r="BC8851"/>
      <c r="BD8851"/>
      <c r="BE8851"/>
      <c r="BF8851"/>
      <c r="BG8851"/>
      <c r="BH8851"/>
      <c r="BI8851"/>
      <c r="BJ8851"/>
      <c r="BK8851"/>
      <c r="BL8851"/>
      <c r="BM8851"/>
      <c r="BN8851"/>
      <c r="BO8851"/>
      <c r="BP8851"/>
      <c r="BQ8851"/>
      <c r="BR8851"/>
      <c r="BS8851"/>
      <c r="BT8851"/>
      <c r="BU8851"/>
      <c r="BV8851"/>
      <c r="BW8851"/>
      <c r="BX8851"/>
      <c r="BY8851"/>
      <c r="BZ8851"/>
      <c r="CA8851"/>
      <c r="CB8851"/>
      <c r="CC8851"/>
      <c r="CD8851"/>
      <c r="CE8851"/>
      <c r="CF8851"/>
      <c r="CG8851"/>
      <c r="CH8851"/>
      <c r="CI8851"/>
      <c r="CJ8851"/>
      <c r="CK8851"/>
      <c r="CL8851"/>
      <c r="CM8851"/>
      <c r="CN8851"/>
      <c r="CO8851"/>
      <c r="CP8851"/>
      <c r="CQ8851"/>
      <c r="CR8851"/>
      <c r="CS8851"/>
      <c r="CT8851"/>
      <c r="CU8851"/>
      <c r="CV8851"/>
    </row>
    <row r="8852" spans="10:100" x14ac:dyDescent="0.25">
      <c r="J8852"/>
      <c r="K8852"/>
      <c r="L8852"/>
      <c r="M8852"/>
      <c r="N8852"/>
      <c r="O8852"/>
      <c r="P8852"/>
      <c r="Q8852"/>
      <c r="R8852"/>
      <c r="S8852"/>
      <c r="T8852"/>
      <c r="U8852"/>
      <c r="V8852"/>
      <c r="W8852"/>
      <c r="X8852"/>
      <c r="Y8852"/>
      <c r="Z8852"/>
      <c r="AA8852"/>
      <c r="AB8852"/>
      <c r="AC8852"/>
      <c r="AD8852"/>
      <c r="AE8852"/>
      <c r="AF8852"/>
      <c r="AG8852"/>
      <c r="AH8852"/>
      <c r="AI8852"/>
      <c r="AJ8852"/>
      <c r="AK8852"/>
      <c r="AL8852"/>
      <c r="AM8852"/>
      <c r="AN8852"/>
      <c r="AO8852"/>
      <c r="AP8852"/>
      <c r="AQ8852"/>
      <c r="AR8852"/>
      <c r="AS8852"/>
      <c r="AT8852"/>
      <c r="AU8852"/>
      <c r="AV8852"/>
      <c r="AW8852"/>
      <c r="AX8852"/>
      <c r="AY8852"/>
      <c r="AZ8852"/>
      <c r="BA8852"/>
      <c r="BB8852"/>
      <c r="BC8852"/>
      <c r="BD8852"/>
      <c r="BE8852"/>
      <c r="BF8852"/>
      <c r="BG8852"/>
      <c r="BH8852"/>
      <c r="BI8852"/>
      <c r="BJ8852"/>
      <c r="BK8852"/>
      <c r="BL8852"/>
      <c r="BM8852"/>
      <c r="BN8852"/>
      <c r="BO8852"/>
      <c r="BP8852"/>
      <c r="BQ8852"/>
      <c r="BR8852"/>
      <c r="BS8852"/>
      <c r="BT8852"/>
      <c r="BU8852"/>
      <c r="BV8852"/>
      <c r="BW8852"/>
      <c r="BX8852"/>
      <c r="BY8852"/>
      <c r="BZ8852"/>
      <c r="CA8852"/>
      <c r="CB8852"/>
      <c r="CC8852"/>
      <c r="CD8852"/>
      <c r="CE8852"/>
      <c r="CF8852"/>
      <c r="CG8852"/>
      <c r="CH8852"/>
      <c r="CI8852"/>
      <c r="CJ8852"/>
      <c r="CK8852"/>
      <c r="CL8852"/>
      <c r="CM8852"/>
      <c r="CN8852"/>
      <c r="CO8852"/>
      <c r="CP8852"/>
      <c r="CQ8852"/>
      <c r="CR8852"/>
      <c r="CS8852"/>
      <c r="CT8852"/>
      <c r="CU8852"/>
      <c r="CV8852"/>
    </row>
    <row r="8853" spans="10:100" x14ac:dyDescent="0.25">
      <c r="J8853"/>
      <c r="K8853"/>
      <c r="L8853"/>
      <c r="M8853"/>
      <c r="N8853"/>
      <c r="O8853"/>
      <c r="P8853"/>
      <c r="Q8853"/>
      <c r="R8853"/>
      <c r="S8853"/>
      <c r="T8853"/>
      <c r="U8853"/>
      <c r="V8853"/>
      <c r="W8853"/>
      <c r="X8853"/>
      <c r="Y8853"/>
      <c r="Z8853"/>
      <c r="AA8853"/>
      <c r="AB8853"/>
      <c r="AC8853"/>
      <c r="AD8853"/>
      <c r="AE8853"/>
      <c r="AF8853"/>
      <c r="AG8853"/>
      <c r="AH8853"/>
      <c r="AI8853"/>
      <c r="AJ8853"/>
      <c r="AK8853"/>
      <c r="AL8853"/>
      <c r="AM8853"/>
      <c r="AN8853"/>
      <c r="AO8853"/>
      <c r="AP8853"/>
      <c r="AQ8853"/>
      <c r="AR8853"/>
      <c r="AS8853"/>
      <c r="AT8853"/>
      <c r="AU8853"/>
      <c r="AV8853"/>
      <c r="AW8853"/>
      <c r="AX8853"/>
      <c r="AY8853"/>
      <c r="AZ8853"/>
      <c r="BA8853"/>
      <c r="BB8853"/>
      <c r="BC8853"/>
      <c r="BD8853"/>
      <c r="BE8853"/>
      <c r="BF8853"/>
      <c r="BG8853"/>
      <c r="BH8853"/>
      <c r="BI8853"/>
      <c r="BJ8853"/>
      <c r="BK8853"/>
      <c r="BL8853"/>
      <c r="BM8853"/>
      <c r="BN8853"/>
      <c r="BO8853"/>
      <c r="BP8853"/>
      <c r="BQ8853"/>
      <c r="BR8853"/>
      <c r="BS8853"/>
      <c r="BT8853"/>
      <c r="BU8853"/>
      <c r="BV8853"/>
      <c r="BW8853"/>
      <c r="BX8853"/>
      <c r="BY8853"/>
      <c r="BZ8853"/>
      <c r="CA8853"/>
      <c r="CB8853"/>
      <c r="CC8853"/>
      <c r="CD8853"/>
      <c r="CE8853"/>
      <c r="CF8853"/>
      <c r="CG8853"/>
      <c r="CH8853"/>
      <c r="CI8853"/>
      <c r="CJ8853"/>
      <c r="CK8853"/>
      <c r="CL8853"/>
      <c r="CM8853"/>
      <c r="CN8853"/>
      <c r="CO8853"/>
      <c r="CP8853"/>
      <c r="CQ8853"/>
      <c r="CR8853"/>
      <c r="CS8853"/>
      <c r="CT8853"/>
      <c r="CU8853"/>
      <c r="CV8853"/>
    </row>
    <row r="8854" spans="10:100" x14ac:dyDescent="0.25">
      <c r="J8854"/>
      <c r="K8854"/>
      <c r="L8854"/>
      <c r="M8854"/>
      <c r="N8854"/>
      <c r="O8854"/>
      <c r="P8854"/>
      <c r="Q8854"/>
      <c r="R8854"/>
      <c r="S8854"/>
      <c r="T8854"/>
      <c r="U8854"/>
      <c r="V8854"/>
      <c r="W8854"/>
      <c r="X8854"/>
      <c r="Y8854"/>
      <c r="Z8854"/>
      <c r="AA8854"/>
      <c r="AB8854"/>
      <c r="AC8854"/>
      <c r="AD8854"/>
      <c r="AE8854"/>
      <c r="AF8854"/>
      <c r="AG8854"/>
      <c r="AH8854"/>
      <c r="AI8854"/>
      <c r="AJ8854"/>
      <c r="AK8854"/>
      <c r="AL8854"/>
      <c r="AM8854"/>
      <c r="AN8854"/>
      <c r="AO8854"/>
      <c r="AP8854"/>
      <c r="AQ8854"/>
      <c r="AR8854"/>
      <c r="AS8854"/>
      <c r="AT8854"/>
      <c r="AU8854"/>
      <c r="AV8854"/>
      <c r="AW8854"/>
      <c r="AX8854"/>
      <c r="AY8854"/>
      <c r="AZ8854"/>
      <c r="BA8854"/>
      <c r="BB8854"/>
      <c r="BC8854"/>
      <c r="BD8854"/>
      <c r="BE8854"/>
      <c r="BF8854"/>
      <c r="BG8854"/>
      <c r="BH8854"/>
      <c r="BI8854"/>
      <c r="BJ8854"/>
      <c r="BK8854"/>
      <c r="BL8854"/>
      <c r="BM8854"/>
      <c r="BN8854"/>
      <c r="BO8854"/>
      <c r="BP8854"/>
      <c r="BQ8854"/>
      <c r="BR8854"/>
      <c r="BS8854"/>
      <c r="BT8854"/>
      <c r="BU8854"/>
      <c r="BV8854"/>
      <c r="BW8854"/>
      <c r="BX8854"/>
      <c r="BY8854"/>
      <c r="BZ8854"/>
      <c r="CA8854"/>
      <c r="CB8854"/>
      <c r="CC8854"/>
      <c r="CD8854"/>
      <c r="CE8854"/>
      <c r="CF8854"/>
      <c r="CG8854"/>
      <c r="CH8854"/>
      <c r="CI8854"/>
      <c r="CJ8854"/>
      <c r="CK8854"/>
      <c r="CL8854"/>
      <c r="CM8854"/>
      <c r="CN8854"/>
      <c r="CO8854"/>
      <c r="CP8854"/>
      <c r="CQ8854"/>
      <c r="CR8854"/>
      <c r="CS8854"/>
      <c r="CT8854"/>
      <c r="CU8854"/>
      <c r="CV8854"/>
    </row>
    <row r="8855" spans="10:100" x14ac:dyDescent="0.25">
      <c r="J8855"/>
      <c r="K8855"/>
      <c r="L8855"/>
      <c r="M8855"/>
      <c r="N8855"/>
      <c r="O8855"/>
      <c r="P8855"/>
      <c r="Q8855"/>
      <c r="R8855"/>
      <c r="S8855"/>
      <c r="T8855"/>
      <c r="U8855"/>
      <c r="V8855"/>
      <c r="W8855"/>
      <c r="X8855"/>
      <c r="Y8855"/>
      <c r="Z8855"/>
      <c r="AA8855"/>
      <c r="AB8855"/>
      <c r="AC8855"/>
      <c r="AD8855"/>
      <c r="AE8855"/>
      <c r="AF8855"/>
      <c r="AG8855"/>
      <c r="AH8855"/>
      <c r="AI8855"/>
      <c r="AJ8855"/>
      <c r="AK8855"/>
      <c r="AL8855"/>
      <c r="AM8855"/>
      <c r="AN8855"/>
      <c r="AO8855"/>
      <c r="AP8855"/>
      <c r="AQ8855"/>
      <c r="AR8855"/>
      <c r="AS8855"/>
      <c r="AT8855"/>
      <c r="AU8855"/>
      <c r="AV8855"/>
      <c r="AW8855"/>
      <c r="AX8855"/>
      <c r="AY8855"/>
      <c r="AZ8855"/>
      <c r="BA8855"/>
      <c r="BB8855"/>
      <c r="BC8855"/>
      <c r="BD8855"/>
      <c r="BE8855"/>
      <c r="BF8855"/>
      <c r="BG8855"/>
      <c r="BH8855"/>
      <c r="BI8855"/>
      <c r="BJ8855"/>
      <c r="BK8855"/>
      <c r="BL8855"/>
      <c r="BM8855"/>
      <c r="BN8855"/>
      <c r="BO8855"/>
      <c r="BP8855"/>
      <c r="BQ8855"/>
      <c r="BR8855"/>
      <c r="BS8855"/>
      <c r="BT8855"/>
      <c r="BU8855"/>
      <c r="BV8855"/>
      <c r="BW8855"/>
      <c r="BX8855"/>
      <c r="BY8855"/>
      <c r="BZ8855"/>
      <c r="CA8855"/>
      <c r="CB8855"/>
      <c r="CC8855"/>
      <c r="CD8855"/>
      <c r="CE8855"/>
      <c r="CF8855"/>
      <c r="CG8855"/>
      <c r="CH8855"/>
      <c r="CI8855"/>
      <c r="CJ8855"/>
      <c r="CK8855"/>
      <c r="CL8855"/>
      <c r="CM8855"/>
      <c r="CN8855"/>
      <c r="CO8855"/>
      <c r="CP8855"/>
      <c r="CQ8855"/>
      <c r="CR8855"/>
      <c r="CS8855"/>
      <c r="CT8855"/>
      <c r="CU8855"/>
      <c r="CV8855"/>
    </row>
    <row r="8856" spans="10:100" x14ac:dyDescent="0.25">
      <c r="J8856"/>
      <c r="K8856"/>
      <c r="L8856"/>
      <c r="M8856"/>
      <c r="N8856"/>
      <c r="O8856"/>
      <c r="P8856"/>
      <c r="Q8856"/>
      <c r="R8856"/>
      <c r="S8856"/>
      <c r="T8856"/>
      <c r="U8856"/>
      <c r="V8856"/>
      <c r="W8856"/>
      <c r="X8856"/>
      <c r="Y8856"/>
      <c r="Z8856"/>
      <c r="AA8856"/>
      <c r="AB8856"/>
      <c r="AC8856"/>
      <c r="AD8856"/>
      <c r="AE8856"/>
      <c r="AF8856"/>
      <c r="AG8856"/>
      <c r="AH8856"/>
      <c r="AI8856"/>
      <c r="AJ8856"/>
      <c r="AK8856"/>
      <c r="AL8856"/>
      <c r="AM8856"/>
      <c r="AN8856"/>
      <c r="AO8856"/>
      <c r="AP8856"/>
      <c r="AQ8856"/>
      <c r="AR8856"/>
      <c r="AS8856"/>
      <c r="AT8856"/>
      <c r="AU8856"/>
      <c r="AV8856"/>
      <c r="AW8856"/>
      <c r="AX8856"/>
      <c r="AY8856"/>
      <c r="AZ8856"/>
      <c r="BA8856"/>
      <c r="BB8856"/>
      <c r="BC8856"/>
      <c r="BD8856"/>
      <c r="BE8856"/>
      <c r="BF8856"/>
      <c r="BG8856"/>
      <c r="BH8856"/>
      <c r="BI8856"/>
      <c r="BJ8856"/>
      <c r="BK8856"/>
      <c r="BL8856"/>
      <c r="BM8856"/>
      <c r="BN8856"/>
      <c r="BO8856"/>
      <c r="BP8856"/>
      <c r="BQ8856"/>
      <c r="BR8856"/>
      <c r="BS8856"/>
      <c r="BT8856"/>
      <c r="BU8856"/>
      <c r="BV8856"/>
      <c r="BW8856"/>
      <c r="BX8856"/>
      <c r="BY8856"/>
      <c r="BZ8856"/>
      <c r="CA8856"/>
      <c r="CB8856"/>
      <c r="CC8856"/>
      <c r="CD8856"/>
      <c r="CE8856"/>
      <c r="CF8856"/>
      <c r="CG8856"/>
      <c r="CH8856"/>
      <c r="CI8856"/>
      <c r="CJ8856"/>
      <c r="CK8856"/>
      <c r="CL8856"/>
      <c r="CM8856"/>
      <c r="CN8856"/>
      <c r="CO8856"/>
      <c r="CP8856"/>
      <c r="CQ8856"/>
      <c r="CR8856"/>
      <c r="CS8856"/>
      <c r="CT8856"/>
      <c r="CU8856"/>
      <c r="CV8856"/>
    </row>
    <row r="8857" spans="10:100" x14ac:dyDescent="0.25">
      <c r="J8857"/>
      <c r="K8857"/>
      <c r="L8857"/>
      <c r="M8857"/>
      <c r="N8857"/>
      <c r="O8857"/>
      <c r="P8857"/>
      <c r="Q8857"/>
      <c r="R8857"/>
      <c r="S8857"/>
      <c r="T8857"/>
      <c r="U8857"/>
      <c r="V8857"/>
      <c r="W8857"/>
      <c r="X8857"/>
      <c r="Y8857"/>
      <c r="Z8857"/>
      <c r="AA8857"/>
      <c r="AB8857"/>
      <c r="AC8857"/>
      <c r="AD8857"/>
      <c r="AE8857"/>
      <c r="AF8857"/>
      <c r="AG8857"/>
      <c r="AH8857"/>
      <c r="AI8857"/>
      <c r="AJ8857"/>
      <c r="AK8857"/>
      <c r="AL8857"/>
      <c r="AM8857"/>
      <c r="AN8857"/>
      <c r="AO8857"/>
      <c r="AP8857"/>
      <c r="AQ8857"/>
      <c r="AR8857"/>
      <c r="AS8857"/>
      <c r="AT8857"/>
      <c r="AU8857"/>
      <c r="AV8857"/>
      <c r="AW8857"/>
      <c r="AX8857"/>
      <c r="AY8857"/>
      <c r="AZ8857"/>
      <c r="BA8857"/>
      <c r="BB8857"/>
      <c r="BC8857"/>
      <c r="BD8857"/>
      <c r="BE8857"/>
      <c r="BF8857"/>
      <c r="BG8857"/>
      <c r="BH8857"/>
      <c r="BI8857"/>
      <c r="BJ8857"/>
      <c r="BK8857"/>
      <c r="BL8857"/>
      <c r="BM8857"/>
      <c r="BN8857"/>
      <c r="BO8857"/>
      <c r="BP8857"/>
      <c r="BQ8857"/>
      <c r="BR8857"/>
      <c r="BS8857"/>
      <c r="BT8857"/>
      <c r="BU8857"/>
      <c r="BV8857"/>
      <c r="BW8857"/>
      <c r="BX8857"/>
      <c r="BY8857"/>
      <c r="BZ8857"/>
      <c r="CA8857"/>
      <c r="CB8857"/>
      <c r="CC8857"/>
      <c r="CD8857"/>
      <c r="CE8857"/>
      <c r="CF8857"/>
      <c r="CG8857"/>
      <c r="CH8857"/>
      <c r="CI8857"/>
      <c r="CJ8857"/>
      <c r="CK8857"/>
      <c r="CL8857"/>
      <c r="CM8857"/>
      <c r="CN8857"/>
      <c r="CO8857"/>
      <c r="CP8857"/>
      <c r="CQ8857"/>
      <c r="CR8857"/>
      <c r="CS8857"/>
      <c r="CT8857"/>
      <c r="CU8857"/>
      <c r="CV8857"/>
    </row>
    <row r="8858" spans="10:100" x14ac:dyDescent="0.25">
      <c r="J8858"/>
      <c r="K8858"/>
      <c r="L8858"/>
      <c r="M8858"/>
      <c r="N8858"/>
      <c r="O8858"/>
      <c r="P8858"/>
      <c r="Q8858"/>
      <c r="R8858"/>
      <c r="S8858"/>
      <c r="T8858"/>
      <c r="U8858"/>
      <c r="V8858"/>
      <c r="W8858"/>
      <c r="X8858"/>
      <c r="Y8858"/>
      <c r="Z8858"/>
      <c r="AA8858"/>
      <c r="AB8858"/>
      <c r="AC8858"/>
      <c r="AD8858"/>
      <c r="AE8858"/>
      <c r="AF8858"/>
      <c r="AG8858"/>
      <c r="AH8858"/>
      <c r="AI8858"/>
      <c r="AJ8858"/>
      <c r="AK8858"/>
      <c r="AL8858"/>
      <c r="AM8858"/>
      <c r="AN8858"/>
      <c r="AO8858"/>
      <c r="AP8858"/>
      <c r="AQ8858"/>
      <c r="AR8858"/>
      <c r="AS8858"/>
      <c r="AT8858"/>
      <c r="AU8858"/>
      <c r="AV8858"/>
      <c r="AW8858"/>
      <c r="AX8858"/>
      <c r="AY8858"/>
      <c r="AZ8858"/>
      <c r="BA8858"/>
      <c r="BB8858"/>
      <c r="BC8858"/>
      <c r="BD8858"/>
      <c r="BE8858"/>
      <c r="BF8858"/>
      <c r="BG8858"/>
      <c r="BH8858"/>
      <c r="BI8858"/>
      <c r="BJ8858"/>
      <c r="BK8858"/>
      <c r="BL8858"/>
      <c r="BM8858"/>
      <c r="BN8858"/>
      <c r="BO8858"/>
      <c r="BP8858"/>
      <c r="BQ8858"/>
      <c r="BR8858"/>
      <c r="BS8858"/>
      <c r="BT8858"/>
      <c r="BU8858"/>
      <c r="BV8858"/>
      <c r="BW8858"/>
      <c r="BX8858"/>
      <c r="BY8858"/>
      <c r="BZ8858"/>
      <c r="CA8858"/>
      <c r="CB8858"/>
      <c r="CC8858"/>
      <c r="CD8858"/>
      <c r="CE8858"/>
      <c r="CF8858"/>
      <c r="CG8858"/>
      <c r="CH8858"/>
      <c r="CI8858"/>
      <c r="CJ8858"/>
      <c r="CK8858"/>
      <c r="CL8858"/>
      <c r="CM8858"/>
      <c r="CN8858"/>
      <c r="CO8858"/>
      <c r="CP8858"/>
      <c r="CQ8858"/>
      <c r="CR8858"/>
      <c r="CS8858"/>
      <c r="CT8858"/>
      <c r="CU8858"/>
      <c r="CV8858"/>
    </row>
    <row r="8859" spans="10:100" x14ac:dyDescent="0.25">
      <c r="J8859"/>
      <c r="K8859"/>
      <c r="L8859"/>
      <c r="M8859"/>
      <c r="N8859"/>
      <c r="O8859"/>
      <c r="P8859"/>
      <c r="Q8859"/>
      <c r="R8859"/>
      <c r="S8859"/>
      <c r="T8859"/>
      <c r="U8859"/>
      <c r="V8859"/>
      <c r="W8859"/>
      <c r="X8859"/>
      <c r="Y8859"/>
      <c r="Z8859"/>
      <c r="AA8859"/>
      <c r="AB8859"/>
      <c r="AC8859"/>
      <c r="AD8859"/>
      <c r="AE8859"/>
      <c r="AF8859"/>
      <c r="AG8859"/>
      <c r="AH8859"/>
      <c r="AI8859"/>
      <c r="AJ8859"/>
      <c r="AK8859"/>
      <c r="AL8859"/>
      <c r="AM8859"/>
      <c r="AN8859"/>
      <c r="AO8859"/>
      <c r="AP8859"/>
      <c r="AQ8859"/>
      <c r="AR8859"/>
      <c r="AS8859"/>
      <c r="AT8859"/>
      <c r="AU8859"/>
      <c r="AV8859"/>
      <c r="AW8859"/>
      <c r="AX8859"/>
      <c r="AY8859"/>
      <c r="AZ8859"/>
      <c r="BA8859"/>
      <c r="BB8859"/>
      <c r="BC8859"/>
      <c r="BD8859"/>
      <c r="BE8859"/>
      <c r="BF8859"/>
      <c r="BG8859"/>
      <c r="BH8859"/>
      <c r="BI8859"/>
      <c r="BJ8859"/>
      <c r="BK8859"/>
      <c r="BL8859"/>
      <c r="BM8859"/>
      <c r="BN8859"/>
      <c r="BO8859"/>
      <c r="BP8859"/>
      <c r="BQ8859"/>
      <c r="BR8859"/>
      <c r="BS8859"/>
      <c r="BT8859"/>
      <c r="BU8859"/>
      <c r="BV8859"/>
      <c r="BW8859"/>
      <c r="BX8859"/>
      <c r="BY8859"/>
      <c r="BZ8859"/>
      <c r="CA8859"/>
      <c r="CB8859"/>
      <c r="CC8859"/>
      <c r="CD8859"/>
      <c r="CE8859"/>
      <c r="CF8859"/>
      <c r="CG8859"/>
      <c r="CH8859"/>
      <c r="CI8859"/>
      <c r="CJ8859"/>
      <c r="CK8859"/>
      <c r="CL8859"/>
      <c r="CM8859"/>
      <c r="CN8859"/>
      <c r="CO8859"/>
      <c r="CP8859"/>
      <c r="CQ8859"/>
      <c r="CR8859"/>
      <c r="CS8859"/>
      <c r="CT8859"/>
      <c r="CU8859"/>
      <c r="CV8859"/>
    </row>
    <row r="8860" spans="10:100" x14ac:dyDescent="0.25">
      <c r="J8860"/>
      <c r="K8860"/>
      <c r="L8860"/>
      <c r="M8860"/>
      <c r="N8860"/>
      <c r="O8860"/>
      <c r="P8860"/>
      <c r="Q8860"/>
      <c r="R8860"/>
      <c r="S8860"/>
      <c r="T8860"/>
      <c r="U8860"/>
      <c r="V8860"/>
      <c r="W8860"/>
      <c r="X8860"/>
      <c r="Y8860"/>
      <c r="Z8860"/>
      <c r="AA8860"/>
      <c r="AB8860"/>
      <c r="AC8860"/>
      <c r="AD8860"/>
      <c r="AE8860"/>
      <c r="AF8860"/>
      <c r="AG8860"/>
      <c r="AH8860"/>
      <c r="AI8860"/>
      <c r="AJ8860"/>
      <c r="AK8860"/>
      <c r="AL8860"/>
      <c r="AM8860"/>
      <c r="AN8860"/>
      <c r="AO8860"/>
      <c r="AP8860"/>
      <c r="AQ8860"/>
      <c r="AR8860"/>
      <c r="AS8860"/>
      <c r="AT8860"/>
      <c r="AU8860"/>
      <c r="AV8860"/>
      <c r="AW8860"/>
      <c r="AX8860"/>
      <c r="AY8860"/>
      <c r="AZ8860"/>
      <c r="BA8860"/>
      <c r="BB8860"/>
      <c r="BC8860"/>
      <c r="BD8860"/>
      <c r="BE8860"/>
      <c r="BF8860"/>
      <c r="BG8860"/>
      <c r="BH8860"/>
      <c r="BI8860"/>
      <c r="BJ8860"/>
      <c r="BK8860"/>
      <c r="BL8860"/>
      <c r="BM8860"/>
      <c r="BN8860"/>
      <c r="BO8860"/>
      <c r="BP8860"/>
      <c r="BQ8860"/>
      <c r="BR8860"/>
      <c r="BS8860"/>
      <c r="BT8860"/>
      <c r="BU8860"/>
      <c r="BV8860"/>
      <c r="BW8860"/>
      <c r="BX8860"/>
      <c r="BY8860"/>
      <c r="BZ8860"/>
      <c r="CA8860"/>
      <c r="CB8860"/>
      <c r="CC8860"/>
      <c r="CD8860"/>
      <c r="CE8860"/>
      <c r="CF8860"/>
      <c r="CG8860"/>
      <c r="CH8860"/>
      <c r="CI8860"/>
      <c r="CJ8860"/>
      <c r="CK8860"/>
      <c r="CL8860"/>
      <c r="CM8860"/>
      <c r="CN8860"/>
      <c r="CO8860"/>
      <c r="CP8860"/>
      <c r="CQ8860"/>
      <c r="CR8860"/>
      <c r="CS8860"/>
      <c r="CT8860"/>
      <c r="CU8860"/>
      <c r="CV8860"/>
    </row>
    <row r="8861" spans="10:100" x14ac:dyDescent="0.25">
      <c r="J8861"/>
      <c r="K8861"/>
      <c r="L8861"/>
      <c r="M8861"/>
      <c r="N8861"/>
      <c r="O8861"/>
      <c r="P8861"/>
      <c r="Q8861"/>
      <c r="R8861"/>
      <c r="S8861"/>
      <c r="T8861"/>
      <c r="U8861"/>
      <c r="V8861"/>
      <c r="W8861"/>
      <c r="X8861"/>
      <c r="Y8861"/>
      <c r="Z8861"/>
      <c r="AA8861"/>
      <c r="AB8861"/>
      <c r="AC8861"/>
      <c r="AD8861"/>
      <c r="AE8861"/>
      <c r="AF8861"/>
      <c r="AG8861"/>
      <c r="AH8861"/>
      <c r="AI8861"/>
      <c r="AJ8861"/>
      <c r="AK8861"/>
      <c r="AL8861"/>
      <c r="AM8861"/>
      <c r="AN8861"/>
      <c r="AO8861"/>
      <c r="AP8861"/>
      <c r="AQ8861"/>
      <c r="AR8861"/>
      <c r="AS8861"/>
      <c r="AT8861"/>
      <c r="AU8861"/>
      <c r="AV8861"/>
      <c r="AW8861"/>
      <c r="AX8861"/>
      <c r="AY8861"/>
      <c r="AZ8861"/>
      <c r="BA8861"/>
      <c r="BB8861"/>
      <c r="BC8861"/>
      <c r="BD8861"/>
      <c r="BE8861"/>
      <c r="BF8861"/>
      <c r="BG8861"/>
      <c r="BH8861"/>
      <c r="BI8861"/>
      <c r="BJ8861"/>
      <c r="BK8861"/>
      <c r="BL8861"/>
      <c r="BM8861"/>
      <c r="BN8861"/>
      <c r="BO8861"/>
      <c r="BP8861"/>
      <c r="BQ8861"/>
      <c r="BR8861"/>
      <c r="BS8861"/>
      <c r="BT8861"/>
      <c r="BU8861"/>
      <c r="BV8861"/>
      <c r="BW8861"/>
      <c r="BX8861"/>
      <c r="BY8861"/>
      <c r="BZ8861"/>
      <c r="CA8861"/>
      <c r="CB8861"/>
      <c r="CC8861"/>
      <c r="CD8861"/>
      <c r="CE8861"/>
      <c r="CF8861"/>
      <c r="CG8861"/>
      <c r="CH8861"/>
      <c r="CI8861"/>
      <c r="CJ8861"/>
      <c r="CK8861"/>
      <c r="CL8861"/>
      <c r="CM8861"/>
      <c r="CN8861"/>
      <c r="CO8861"/>
      <c r="CP8861"/>
      <c r="CQ8861"/>
      <c r="CR8861"/>
      <c r="CS8861"/>
      <c r="CT8861"/>
      <c r="CU8861"/>
      <c r="CV8861"/>
    </row>
    <row r="8862" spans="10:100" x14ac:dyDescent="0.25">
      <c r="J8862"/>
      <c r="K8862"/>
      <c r="L8862"/>
      <c r="M8862"/>
      <c r="N8862"/>
      <c r="O8862"/>
      <c r="P8862"/>
      <c r="Q8862"/>
      <c r="R8862"/>
      <c r="S8862"/>
      <c r="T8862"/>
      <c r="U8862"/>
      <c r="V8862"/>
      <c r="W8862"/>
      <c r="X8862"/>
      <c r="Y8862"/>
      <c r="Z8862"/>
      <c r="AA8862"/>
      <c r="AB8862"/>
      <c r="AC8862"/>
      <c r="AD8862"/>
      <c r="AE8862"/>
      <c r="AF8862"/>
      <c r="AG8862"/>
      <c r="AH8862"/>
      <c r="AI8862"/>
      <c r="AJ8862"/>
      <c r="AK8862"/>
      <c r="AL8862"/>
      <c r="AM8862"/>
      <c r="AN8862"/>
      <c r="AO8862"/>
      <c r="AP8862"/>
      <c r="AQ8862"/>
      <c r="AR8862"/>
      <c r="AS8862"/>
      <c r="AT8862"/>
      <c r="AU8862"/>
      <c r="AV8862"/>
      <c r="AW8862"/>
      <c r="AX8862"/>
      <c r="AY8862"/>
      <c r="AZ8862"/>
      <c r="BA8862"/>
      <c r="BB8862"/>
      <c r="BC8862"/>
      <c r="BD8862"/>
      <c r="BE8862"/>
      <c r="BF8862"/>
      <c r="BG8862"/>
      <c r="BH8862"/>
      <c r="BI8862"/>
      <c r="BJ8862"/>
      <c r="BK8862"/>
      <c r="BL8862"/>
      <c r="BM8862"/>
      <c r="BN8862"/>
      <c r="BO8862"/>
      <c r="BP8862"/>
      <c r="BQ8862"/>
      <c r="BR8862"/>
      <c r="BS8862"/>
      <c r="BT8862"/>
      <c r="BU8862"/>
      <c r="BV8862"/>
      <c r="BW8862"/>
      <c r="BX8862"/>
      <c r="BY8862"/>
      <c r="BZ8862"/>
      <c r="CA8862"/>
      <c r="CB8862"/>
      <c r="CC8862"/>
      <c r="CD8862"/>
      <c r="CE8862"/>
      <c r="CF8862"/>
      <c r="CG8862"/>
      <c r="CH8862"/>
      <c r="CI8862"/>
      <c r="CJ8862"/>
      <c r="CK8862"/>
      <c r="CL8862"/>
      <c r="CM8862"/>
      <c r="CN8862"/>
      <c r="CO8862"/>
      <c r="CP8862"/>
      <c r="CQ8862"/>
      <c r="CR8862"/>
      <c r="CS8862"/>
      <c r="CT8862"/>
      <c r="CU8862"/>
      <c r="CV8862"/>
    </row>
    <row r="8863" spans="10:100" x14ac:dyDescent="0.25">
      <c r="J8863"/>
      <c r="K8863"/>
      <c r="L8863"/>
      <c r="M8863"/>
      <c r="N8863"/>
      <c r="O8863"/>
      <c r="P8863"/>
      <c r="Q8863"/>
      <c r="R8863"/>
      <c r="S8863"/>
      <c r="T8863"/>
      <c r="U8863"/>
      <c r="V8863"/>
      <c r="W8863"/>
      <c r="X8863"/>
      <c r="Y8863"/>
      <c r="Z8863"/>
      <c r="AA8863"/>
      <c r="AB8863"/>
      <c r="AC8863"/>
      <c r="AD8863"/>
      <c r="AE8863"/>
      <c r="AF8863"/>
      <c r="AG8863"/>
      <c r="AH8863"/>
      <c r="AI8863"/>
      <c r="AJ8863"/>
      <c r="AK8863"/>
      <c r="AL8863"/>
      <c r="AM8863"/>
      <c r="AN8863"/>
      <c r="AO8863"/>
      <c r="AP8863"/>
      <c r="AQ8863"/>
      <c r="AR8863"/>
      <c r="AS8863"/>
      <c r="AT8863"/>
      <c r="AU8863"/>
      <c r="AV8863"/>
      <c r="AW8863"/>
      <c r="AX8863"/>
      <c r="AY8863"/>
      <c r="AZ8863"/>
      <c r="BA8863"/>
      <c r="BB8863"/>
      <c r="BC8863"/>
      <c r="BD8863"/>
      <c r="BE8863"/>
      <c r="BF8863"/>
      <c r="BG8863"/>
      <c r="BH8863"/>
      <c r="BI8863"/>
      <c r="BJ8863"/>
      <c r="BK8863"/>
      <c r="BL8863"/>
      <c r="BM8863"/>
      <c r="BN8863"/>
      <c r="BO8863"/>
      <c r="BP8863"/>
      <c r="BQ8863"/>
      <c r="BR8863"/>
      <c r="BS8863"/>
      <c r="BT8863"/>
      <c r="BU8863"/>
      <c r="BV8863"/>
      <c r="BW8863"/>
      <c r="BX8863"/>
      <c r="BY8863"/>
      <c r="BZ8863"/>
      <c r="CA8863"/>
      <c r="CB8863"/>
      <c r="CC8863"/>
      <c r="CD8863"/>
      <c r="CE8863"/>
      <c r="CF8863"/>
      <c r="CG8863"/>
      <c r="CH8863"/>
      <c r="CI8863"/>
      <c r="CJ8863"/>
      <c r="CK8863"/>
      <c r="CL8863"/>
      <c r="CM8863"/>
      <c r="CN8863"/>
      <c r="CO8863"/>
      <c r="CP8863"/>
      <c r="CQ8863"/>
      <c r="CR8863"/>
      <c r="CS8863"/>
      <c r="CT8863"/>
      <c r="CU8863"/>
      <c r="CV8863"/>
    </row>
    <row r="8864" spans="10:100" x14ac:dyDescent="0.25">
      <c r="J8864"/>
      <c r="K8864"/>
      <c r="L8864"/>
      <c r="M8864"/>
      <c r="N8864"/>
      <c r="O8864"/>
      <c r="P8864"/>
      <c r="Q8864"/>
      <c r="R8864"/>
      <c r="S8864"/>
      <c r="T8864"/>
      <c r="U8864"/>
      <c r="V8864"/>
      <c r="W8864"/>
      <c r="X8864"/>
      <c r="Y8864"/>
      <c r="Z8864"/>
      <c r="AA8864"/>
      <c r="AB8864"/>
      <c r="AC8864"/>
      <c r="AD8864"/>
      <c r="AE8864"/>
      <c r="AF8864"/>
      <c r="AG8864"/>
      <c r="AH8864"/>
      <c r="AI8864"/>
      <c r="AJ8864"/>
      <c r="AK8864"/>
      <c r="AL8864"/>
      <c r="AM8864"/>
      <c r="AN8864"/>
      <c r="AO8864"/>
      <c r="AP8864"/>
      <c r="AQ8864"/>
      <c r="AR8864"/>
      <c r="AS8864"/>
      <c r="AT8864"/>
      <c r="AU8864"/>
      <c r="AV8864"/>
      <c r="AW8864"/>
      <c r="AX8864"/>
      <c r="AY8864"/>
      <c r="AZ8864"/>
      <c r="BA8864"/>
      <c r="BB8864"/>
      <c r="BC8864"/>
      <c r="BD8864"/>
      <c r="BE8864"/>
      <c r="BF8864"/>
      <c r="BG8864"/>
      <c r="BH8864"/>
      <c r="BI8864"/>
      <c r="BJ8864"/>
      <c r="BK8864"/>
      <c r="BL8864"/>
      <c r="BM8864"/>
      <c r="BN8864"/>
      <c r="BO8864"/>
      <c r="BP8864"/>
      <c r="BQ8864"/>
      <c r="BR8864"/>
      <c r="BS8864"/>
      <c r="BT8864"/>
      <c r="BU8864"/>
      <c r="BV8864"/>
      <c r="BW8864"/>
      <c r="BX8864"/>
      <c r="BY8864"/>
      <c r="BZ8864"/>
      <c r="CA8864"/>
      <c r="CB8864"/>
      <c r="CC8864"/>
      <c r="CD8864"/>
      <c r="CE8864"/>
      <c r="CF8864"/>
      <c r="CG8864"/>
      <c r="CH8864"/>
      <c r="CI8864"/>
      <c r="CJ8864"/>
      <c r="CK8864"/>
      <c r="CL8864"/>
      <c r="CM8864"/>
      <c r="CN8864"/>
      <c r="CO8864"/>
      <c r="CP8864"/>
      <c r="CQ8864"/>
      <c r="CR8864"/>
      <c r="CS8864"/>
      <c r="CT8864"/>
      <c r="CU8864"/>
      <c r="CV8864"/>
    </row>
    <row r="8865" spans="10:100" x14ac:dyDescent="0.25">
      <c r="J8865"/>
      <c r="K8865"/>
      <c r="L8865"/>
      <c r="M8865"/>
      <c r="N8865"/>
      <c r="O8865"/>
      <c r="P8865"/>
      <c r="Q8865"/>
      <c r="R8865"/>
      <c r="S8865"/>
      <c r="T8865"/>
      <c r="U8865"/>
      <c r="V8865"/>
      <c r="W8865"/>
      <c r="X8865"/>
      <c r="Y8865"/>
      <c r="Z8865"/>
      <c r="AA8865"/>
      <c r="AB8865"/>
      <c r="AC8865"/>
      <c r="AD8865"/>
      <c r="AE8865"/>
      <c r="AF8865"/>
      <c r="AG8865"/>
      <c r="AH8865"/>
      <c r="AI8865"/>
      <c r="AJ8865"/>
      <c r="AK8865"/>
      <c r="AL8865"/>
      <c r="AM8865"/>
      <c r="AN8865"/>
      <c r="AO8865"/>
      <c r="AP8865"/>
      <c r="AQ8865"/>
      <c r="AR8865"/>
      <c r="AS8865"/>
      <c r="AT8865"/>
      <c r="AU8865"/>
      <c r="AV8865"/>
      <c r="AW8865"/>
      <c r="AX8865"/>
      <c r="AY8865"/>
      <c r="AZ8865"/>
      <c r="BA8865"/>
      <c r="BB8865"/>
      <c r="BC8865"/>
      <c r="BD8865"/>
      <c r="BE8865"/>
      <c r="BF8865"/>
      <c r="BG8865"/>
      <c r="BH8865"/>
      <c r="BI8865"/>
      <c r="BJ8865"/>
      <c r="BK8865"/>
      <c r="BL8865"/>
      <c r="BM8865"/>
      <c r="BN8865"/>
      <c r="BO8865"/>
      <c r="BP8865"/>
      <c r="BQ8865"/>
      <c r="BR8865"/>
      <c r="BS8865"/>
      <c r="BT8865"/>
      <c r="BU8865"/>
      <c r="BV8865"/>
      <c r="BW8865"/>
      <c r="BX8865"/>
      <c r="BY8865"/>
      <c r="BZ8865"/>
      <c r="CA8865"/>
      <c r="CB8865"/>
      <c r="CC8865"/>
      <c r="CD8865"/>
      <c r="CE8865"/>
      <c r="CF8865"/>
      <c r="CG8865"/>
      <c r="CH8865"/>
      <c r="CI8865"/>
      <c r="CJ8865"/>
      <c r="CK8865"/>
      <c r="CL8865"/>
      <c r="CM8865"/>
      <c r="CN8865"/>
      <c r="CO8865"/>
      <c r="CP8865"/>
      <c r="CQ8865"/>
      <c r="CR8865"/>
      <c r="CS8865"/>
      <c r="CT8865"/>
      <c r="CU8865"/>
      <c r="CV8865"/>
    </row>
    <row r="8866" spans="10:100" x14ac:dyDescent="0.25">
      <c r="J8866"/>
      <c r="K8866"/>
      <c r="L8866"/>
      <c r="M8866"/>
      <c r="N8866"/>
      <c r="O8866"/>
      <c r="P8866"/>
      <c r="Q8866"/>
      <c r="R8866"/>
      <c r="S8866"/>
      <c r="T8866"/>
      <c r="U8866"/>
      <c r="V8866"/>
      <c r="W8866"/>
      <c r="X8866"/>
      <c r="Y8866"/>
      <c r="Z8866"/>
      <c r="AA8866"/>
      <c r="AB8866"/>
      <c r="AC8866"/>
      <c r="AD8866"/>
      <c r="AE8866"/>
      <c r="AF8866"/>
      <c r="AG8866"/>
      <c r="AH8866"/>
      <c r="AI8866"/>
      <c r="AJ8866"/>
      <c r="AK8866"/>
      <c r="AL8866"/>
      <c r="AM8866"/>
      <c r="AN8866"/>
      <c r="AO8866"/>
      <c r="AP8866"/>
      <c r="AQ8866"/>
      <c r="AR8866"/>
      <c r="AS8866"/>
      <c r="AT8866"/>
      <c r="AU8866"/>
      <c r="AV8866"/>
      <c r="AW8866"/>
      <c r="AX8866"/>
      <c r="AY8866"/>
      <c r="AZ8866"/>
      <c r="BA8866"/>
      <c r="BB8866"/>
      <c r="BC8866"/>
      <c r="BD8866"/>
      <c r="BE8866"/>
      <c r="BF8866"/>
      <c r="BG8866"/>
      <c r="BH8866"/>
      <c r="BI8866"/>
      <c r="BJ8866"/>
      <c r="BK8866"/>
      <c r="BL8866"/>
      <c r="BM8866"/>
      <c r="BN8866"/>
      <c r="BO8866"/>
      <c r="BP8866"/>
      <c r="BQ8866"/>
      <c r="BR8866"/>
      <c r="BS8866"/>
      <c r="BT8866"/>
      <c r="BU8866"/>
      <c r="BV8866"/>
      <c r="BW8866"/>
      <c r="BX8866"/>
      <c r="BY8866"/>
      <c r="BZ8866"/>
      <c r="CA8866"/>
      <c r="CB8866"/>
      <c r="CC8866"/>
      <c r="CD8866"/>
      <c r="CE8866"/>
      <c r="CF8866"/>
      <c r="CG8866"/>
      <c r="CH8866"/>
      <c r="CI8866"/>
      <c r="CJ8866"/>
      <c r="CK8866"/>
      <c r="CL8866"/>
      <c r="CM8866"/>
      <c r="CN8866"/>
      <c r="CO8866"/>
      <c r="CP8866"/>
      <c r="CQ8866"/>
      <c r="CR8866"/>
      <c r="CS8866"/>
      <c r="CT8866"/>
      <c r="CU8866"/>
      <c r="CV8866"/>
    </row>
    <row r="8867" spans="10:100" x14ac:dyDescent="0.25">
      <c r="J8867"/>
      <c r="K8867"/>
      <c r="L8867"/>
      <c r="M8867"/>
      <c r="N8867"/>
      <c r="O8867"/>
      <c r="P8867"/>
      <c r="Q8867"/>
      <c r="R8867"/>
      <c r="S8867"/>
      <c r="T8867"/>
      <c r="U8867"/>
      <c r="V8867"/>
      <c r="W8867"/>
      <c r="X8867"/>
      <c r="Y8867"/>
      <c r="Z8867"/>
      <c r="AA8867"/>
      <c r="AB8867"/>
      <c r="AC8867"/>
      <c r="AD8867"/>
      <c r="AE8867"/>
      <c r="AF8867"/>
      <c r="AG8867"/>
      <c r="AH8867"/>
      <c r="AI8867"/>
      <c r="AJ8867"/>
      <c r="AK8867"/>
      <c r="AL8867"/>
      <c r="AM8867"/>
      <c r="AN8867"/>
      <c r="AO8867"/>
      <c r="AP8867"/>
      <c r="AQ8867"/>
      <c r="AR8867"/>
      <c r="AS8867"/>
      <c r="AT8867"/>
      <c r="AU8867"/>
      <c r="AV8867"/>
      <c r="AW8867"/>
      <c r="AX8867"/>
      <c r="AY8867"/>
      <c r="AZ8867"/>
      <c r="BA8867"/>
      <c r="BB8867"/>
      <c r="BC8867"/>
      <c r="BD8867"/>
      <c r="BE8867"/>
      <c r="BF8867"/>
      <c r="BG8867"/>
      <c r="BH8867"/>
      <c r="BI8867"/>
      <c r="BJ8867"/>
      <c r="BK8867"/>
      <c r="BL8867"/>
      <c r="BM8867"/>
      <c r="BN8867"/>
      <c r="BO8867"/>
      <c r="BP8867"/>
      <c r="BQ8867"/>
      <c r="BR8867"/>
      <c r="BS8867"/>
      <c r="BT8867"/>
      <c r="BU8867"/>
      <c r="BV8867"/>
      <c r="BW8867"/>
      <c r="BX8867"/>
      <c r="BY8867"/>
      <c r="BZ8867"/>
      <c r="CA8867"/>
      <c r="CB8867"/>
      <c r="CC8867"/>
      <c r="CD8867"/>
      <c r="CE8867"/>
      <c r="CF8867"/>
      <c r="CG8867"/>
      <c r="CH8867"/>
      <c r="CI8867"/>
      <c r="CJ8867"/>
      <c r="CK8867"/>
      <c r="CL8867"/>
      <c r="CM8867"/>
      <c r="CN8867"/>
      <c r="CO8867"/>
      <c r="CP8867"/>
      <c r="CQ8867"/>
      <c r="CR8867"/>
      <c r="CS8867"/>
      <c r="CT8867"/>
      <c r="CU8867"/>
      <c r="CV8867"/>
    </row>
    <row r="8868" spans="10:100" x14ac:dyDescent="0.25">
      <c r="J8868"/>
      <c r="K8868"/>
      <c r="L8868"/>
      <c r="M8868"/>
      <c r="N8868"/>
      <c r="O8868"/>
      <c r="P8868"/>
      <c r="Q8868"/>
      <c r="R8868"/>
      <c r="S8868"/>
      <c r="T8868"/>
      <c r="U8868"/>
      <c r="V8868"/>
      <c r="W8868"/>
      <c r="X8868"/>
      <c r="Y8868"/>
      <c r="Z8868"/>
      <c r="AA8868"/>
      <c r="AB8868"/>
      <c r="AC8868"/>
      <c r="AD8868"/>
      <c r="AE8868"/>
      <c r="AF8868"/>
      <c r="AG8868"/>
      <c r="AH8868"/>
      <c r="AI8868"/>
      <c r="AJ8868"/>
      <c r="AK8868"/>
      <c r="AL8868"/>
      <c r="AM8868"/>
      <c r="AN8868"/>
      <c r="AO8868"/>
      <c r="AP8868"/>
      <c r="AQ8868"/>
      <c r="AR8868"/>
      <c r="AS8868"/>
      <c r="AT8868"/>
      <c r="AU8868"/>
      <c r="AV8868"/>
      <c r="AW8868"/>
      <c r="AX8868"/>
      <c r="AY8868"/>
      <c r="AZ8868"/>
      <c r="BA8868"/>
      <c r="BB8868"/>
      <c r="BC8868"/>
      <c r="BD8868"/>
      <c r="BE8868"/>
      <c r="BF8868"/>
      <c r="BG8868"/>
      <c r="BH8868"/>
      <c r="BI8868"/>
      <c r="BJ8868"/>
      <c r="BK8868"/>
      <c r="BL8868"/>
      <c r="BM8868"/>
      <c r="BN8868"/>
      <c r="BO8868"/>
      <c r="BP8868"/>
      <c r="BQ8868"/>
      <c r="BR8868"/>
      <c r="BS8868"/>
      <c r="BT8868"/>
      <c r="BU8868"/>
      <c r="BV8868"/>
      <c r="BW8868"/>
      <c r="BX8868"/>
      <c r="BY8868"/>
      <c r="BZ8868"/>
      <c r="CA8868"/>
      <c r="CB8868"/>
      <c r="CC8868"/>
      <c r="CD8868"/>
      <c r="CE8868"/>
      <c r="CF8868"/>
      <c r="CG8868"/>
      <c r="CH8868"/>
      <c r="CI8868"/>
      <c r="CJ8868"/>
      <c r="CK8868"/>
      <c r="CL8868"/>
      <c r="CM8868"/>
      <c r="CN8868"/>
      <c r="CO8868"/>
      <c r="CP8868"/>
      <c r="CQ8868"/>
      <c r="CR8868"/>
      <c r="CS8868"/>
      <c r="CT8868"/>
      <c r="CU8868"/>
      <c r="CV8868"/>
    </row>
    <row r="8869" spans="10:100" x14ac:dyDescent="0.25">
      <c r="J8869"/>
      <c r="K8869"/>
      <c r="L8869"/>
      <c r="M8869"/>
      <c r="N8869"/>
      <c r="O8869"/>
      <c r="P8869"/>
      <c r="Q8869"/>
      <c r="R8869"/>
      <c r="S8869"/>
      <c r="T8869"/>
      <c r="U8869"/>
      <c r="V8869"/>
      <c r="W8869"/>
      <c r="X8869"/>
      <c r="Y8869"/>
      <c r="Z8869"/>
      <c r="AA8869"/>
      <c r="AB8869"/>
      <c r="AC8869"/>
      <c r="AD8869"/>
      <c r="AE8869"/>
      <c r="AF8869"/>
      <c r="AG8869"/>
      <c r="AH8869"/>
      <c r="AI8869"/>
      <c r="AJ8869"/>
      <c r="AK8869"/>
      <c r="AL8869"/>
      <c r="AM8869"/>
      <c r="AN8869"/>
      <c r="AO8869"/>
      <c r="AP8869"/>
      <c r="AQ8869"/>
      <c r="AR8869"/>
      <c r="AS8869"/>
      <c r="AT8869"/>
      <c r="AU8869"/>
      <c r="AV8869"/>
      <c r="AW8869"/>
      <c r="AX8869"/>
      <c r="AY8869"/>
      <c r="AZ8869"/>
      <c r="BA8869"/>
      <c r="BB8869"/>
      <c r="BC8869"/>
      <c r="BD8869"/>
      <c r="BE8869"/>
      <c r="BF8869"/>
      <c r="BG8869"/>
      <c r="BH8869"/>
      <c r="BI8869"/>
      <c r="BJ8869"/>
      <c r="BK8869"/>
      <c r="BL8869"/>
      <c r="BM8869"/>
      <c r="BN8869"/>
      <c r="BO8869"/>
      <c r="BP8869"/>
      <c r="BQ8869"/>
      <c r="BR8869"/>
      <c r="BS8869"/>
      <c r="BT8869"/>
      <c r="BU8869"/>
      <c r="BV8869"/>
      <c r="BW8869"/>
      <c r="BX8869"/>
      <c r="BY8869"/>
      <c r="BZ8869"/>
      <c r="CA8869"/>
      <c r="CB8869"/>
      <c r="CC8869"/>
      <c r="CD8869"/>
      <c r="CE8869"/>
      <c r="CF8869"/>
      <c r="CG8869"/>
      <c r="CH8869"/>
      <c r="CI8869"/>
      <c r="CJ8869"/>
      <c r="CK8869"/>
      <c r="CL8869"/>
      <c r="CM8869"/>
      <c r="CN8869"/>
      <c r="CO8869"/>
      <c r="CP8869"/>
      <c r="CQ8869"/>
      <c r="CR8869"/>
      <c r="CS8869"/>
      <c r="CT8869"/>
      <c r="CU8869"/>
      <c r="CV8869"/>
    </row>
    <row r="8870" spans="10:100" x14ac:dyDescent="0.25">
      <c r="J8870"/>
      <c r="K8870"/>
      <c r="L8870"/>
      <c r="M8870"/>
      <c r="N8870"/>
      <c r="O8870"/>
      <c r="P8870"/>
      <c r="Q8870"/>
      <c r="R8870"/>
      <c r="S8870"/>
      <c r="T8870"/>
      <c r="U8870"/>
      <c r="V8870"/>
      <c r="W8870"/>
      <c r="X8870"/>
      <c r="Y8870"/>
      <c r="Z8870"/>
      <c r="AA8870"/>
      <c r="AB8870"/>
      <c r="AC8870"/>
      <c r="AD8870"/>
      <c r="AE8870"/>
      <c r="AF8870"/>
      <c r="AG8870"/>
      <c r="AH8870"/>
      <c r="AI8870"/>
      <c r="AJ8870"/>
      <c r="AK8870"/>
      <c r="AL8870"/>
      <c r="AM8870"/>
      <c r="AN8870"/>
      <c r="AO8870"/>
      <c r="AP8870"/>
      <c r="AQ8870"/>
      <c r="AR8870"/>
      <c r="AS8870"/>
      <c r="AT8870"/>
      <c r="AU8870"/>
      <c r="AV8870"/>
      <c r="AW8870"/>
      <c r="AX8870"/>
      <c r="AY8870"/>
      <c r="AZ8870"/>
      <c r="BA8870"/>
      <c r="BB8870"/>
      <c r="BC8870"/>
      <c r="BD8870"/>
      <c r="BE8870"/>
      <c r="BF8870"/>
      <c r="BG8870"/>
      <c r="BH8870"/>
      <c r="BI8870"/>
      <c r="BJ8870"/>
      <c r="BK8870"/>
      <c r="BL8870"/>
      <c r="BM8870"/>
      <c r="BN8870"/>
      <c r="BO8870"/>
      <c r="BP8870"/>
      <c r="BQ8870"/>
      <c r="BR8870"/>
      <c r="BS8870"/>
      <c r="BT8870"/>
      <c r="BU8870"/>
      <c r="BV8870"/>
      <c r="BW8870"/>
      <c r="BX8870"/>
      <c r="BY8870"/>
      <c r="BZ8870"/>
      <c r="CA8870"/>
      <c r="CB8870"/>
      <c r="CC8870"/>
      <c r="CD8870"/>
      <c r="CE8870"/>
      <c r="CF8870"/>
      <c r="CG8870"/>
      <c r="CH8870"/>
      <c r="CI8870"/>
      <c r="CJ8870"/>
      <c r="CK8870"/>
      <c r="CL8870"/>
      <c r="CM8870"/>
      <c r="CN8870"/>
      <c r="CO8870"/>
      <c r="CP8870"/>
      <c r="CQ8870"/>
      <c r="CR8870"/>
      <c r="CS8870"/>
      <c r="CT8870"/>
      <c r="CU8870"/>
      <c r="CV8870"/>
    </row>
    <row r="8871" spans="10:100" x14ac:dyDescent="0.25">
      <c r="J8871"/>
      <c r="K8871"/>
      <c r="L8871"/>
      <c r="M8871"/>
      <c r="N8871"/>
      <c r="O8871"/>
      <c r="P8871"/>
      <c r="Q8871"/>
      <c r="R8871"/>
      <c r="S8871"/>
      <c r="T8871"/>
      <c r="U8871"/>
      <c r="V8871"/>
      <c r="W8871"/>
      <c r="X8871"/>
      <c r="Y8871"/>
      <c r="Z8871"/>
      <c r="AA8871"/>
      <c r="AB8871"/>
      <c r="AC8871"/>
      <c r="AD8871"/>
      <c r="AE8871"/>
      <c r="AF8871"/>
      <c r="AG8871"/>
      <c r="AH8871"/>
      <c r="AI8871"/>
      <c r="AJ8871"/>
      <c r="AK8871"/>
      <c r="AL8871"/>
      <c r="AM8871"/>
      <c r="AN8871"/>
      <c r="AO8871"/>
      <c r="AP8871"/>
      <c r="AQ8871"/>
      <c r="AR8871"/>
      <c r="AS8871"/>
      <c r="AT8871"/>
      <c r="AU8871"/>
      <c r="AV8871"/>
      <c r="AW8871"/>
      <c r="AX8871"/>
      <c r="AY8871"/>
      <c r="AZ8871"/>
      <c r="BA8871"/>
      <c r="BB8871"/>
      <c r="BC8871"/>
      <c r="BD8871"/>
      <c r="BE8871"/>
      <c r="BF8871"/>
      <c r="BG8871"/>
      <c r="BH8871"/>
      <c r="BI8871"/>
      <c r="BJ8871"/>
      <c r="BK8871"/>
      <c r="BL8871"/>
      <c r="BM8871"/>
      <c r="BN8871"/>
      <c r="BO8871"/>
      <c r="BP8871"/>
      <c r="BQ8871"/>
      <c r="BR8871"/>
      <c r="BS8871"/>
      <c r="BT8871"/>
      <c r="BU8871"/>
      <c r="BV8871"/>
      <c r="BW8871"/>
      <c r="BX8871"/>
      <c r="BY8871"/>
      <c r="BZ8871"/>
      <c r="CA8871"/>
      <c r="CB8871"/>
      <c r="CC8871"/>
      <c r="CD8871"/>
      <c r="CE8871"/>
      <c r="CF8871"/>
      <c r="CG8871"/>
      <c r="CH8871"/>
      <c r="CI8871"/>
      <c r="CJ8871"/>
      <c r="CK8871"/>
      <c r="CL8871"/>
      <c r="CM8871"/>
      <c r="CN8871"/>
      <c r="CO8871"/>
      <c r="CP8871"/>
      <c r="CQ8871"/>
      <c r="CR8871"/>
      <c r="CS8871"/>
      <c r="CT8871"/>
      <c r="CU8871"/>
      <c r="CV8871"/>
    </row>
    <row r="8872" spans="10:100" x14ac:dyDescent="0.25">
      <c r="J8872"/>
      <c r="K8872"/>
      <c r="L8872"/>
      <c r="M8872"/>
      <c r="N8872"/>
      <c r="O8872"/>
      <c r="P8872"/>
      <c r="Q8872"/>
      <c r="R8872"/>
      <c r="S8872"/>
      <c r="T8872"/>
      <c r="U8872"/>
      <c r="V8872"/>
      <c r="W8872"/>
      <c r="X8872"/>
      <c r="Y8872"/>
      <c r="Z8872"/>
      <c r="AA8872"/>
      <c r="AB8872"/>
      <c r="AC8872"/>
      <c r="AD8872"/>
      <c r="AE8872"/>
      <c r="AF8872"/>
      <c r="AG8872"/>
      <c r="AH8872"/>
      <c r="AI8872"/>
      <c r="AJ8872"/>
      <c r="AK8872"/>
      <c r="AL8872"/>
      <c r="AM8872"/>
      <c r="AN8872"/>
      <c r="AO8872"/>
      <c r="AP8872"/>
      <c r="AQ8872"/>
      <c r="AR8872"/>
      <c r="AS8872"/>
      <c r="AT8872"/>
      <c r="AU8872"/>
      <c r="AV8872"/>
      <c r="AW8872"/>
      <c r="AX8872"/>
      <c r="AY8872"/>
      <c r="AZ8872"/>
      <c r="BA8872"/>
      <c r="BB8872"/>
      <c r="BC8872"/>
      <c r="BD8872"/>
      <c r="BE8872"/>
      <c r="BF8872"/>
      <c r="BG8872"/>
      <c r="BH8872"/>
      <c r="BI8872"/>
      <c r="BJ8872"/>
      <c r="BK8872"/>
      <c r="BL8872"/>
      <c r="BM8872"/>
      <c r="BN8872"/>
      <c r="BO8872"/>
      <c r="BP8872"/>
      <c r="BQ8872"/>
      <c r="BR8872"/>
      <c r="BS8872"/>
      <c r="BT8872"/>
      <c r="BU8872"/>
      <c r="BV8872"/>
      <c r="BW8872"/>
      <c r="BX8872"/>
      <c r="BY8872"/>
      <c r="BZ8872"/>
      <c r="CA8872"/>
      <c r="CB8872"/>
      <c r="CC8872"/>
      <c r="CD8872"/>
      <c r="CE8872"/>
      <c r="CF8872"/>
      <c r="CG8872"/>
      <c r="CH8872"/>
      <c r="CI8872"/>
      <c r="CJ8872"/>
      <c r="CK8872"/>
      <c r="CL8872"/>
      <c r="CM8872"/>
      <c r="CN8872"/>
      <c r="CO8872"/>
      <c r="CP8872"/>
      <c r="CQ8872"/>
      <c r="CR8872"/>
      <c r="CS8872"/>
      <c r="CT8872"/>
      <c r="CU8872"/>
      <c r="CV8872"/>
    </row>
    <row r="8873" spans="10:100" x14ac:dyDescent="0.25">
      <c r="J8873"/>
      <c r="K8873"/>
      <c r="L8873"/>
      <c r="M8873"/>
      <c r="N8873"/>
      <c r="O8873"/>
      <c r="P8873"/>
      <c r="Q8873"/>
      <c r="R8873"/>
      <c r="S8873"/>
      <c r="T8873"/>
      <c r="U8873"/>
      <c r="V8873"/>
      <c r="W8873"/>
      <c r="X8873"/>
      <c r="Y8873"/>
      <c r="Z8873"/>
      <c r="AA8873"/>
      <c r="AB8873"/>
      <c r="AC8873"/>
      <c r="AD8873"/>
      <c r="AE8873"/>
      <c r="AF8873"/>
      <c r="AG8873"/>
      <c r="AH8873"/>
      <c r="AI8873"/>
      <c r="AJ8873"/>
      <c r="AK8873"/>
      <c r="AL8873"/>
      <c r="AM8873"/>
      <c r="AN8873"/>
      <c r="AO8873"/>
      <c r="AP8873"/>
      <c r="AQ8873"/>
      <c r="AR8873"/>
      <c r="AS8873"/>
      <c r="AT8873"/>
      <c r="AU8873"/>
      <c r="AV8873"/>
      <c r="AW8873"/>
      <c r="AX8873"/>
      <c r="AY8873"/>
      <c r="AZ8873"/>
      <c r="BA8873"/>
      <c r="BB8873"/>
      <c r="BC8873"/>
      <c r="BD8873"/>
      <c r="BE8873"/>
      <c r="BF8873"/>
      <c r="BG8873"/>
      <c r="BH8873"/>
      <c r="BI8873"/>
      <c r="BJ8873"/>
      <c r="BK8873"/>
      <c r="BL8873"/>
      <c r="BM8873"/>
      <c r="BN8873"/>
      <c r="BO8873"/>
      <c r="BP8873"/>
      <c r="BQ8873"/>
      <c r="BR8873"/>
      <c r="BS8873"/>
      <c r="BT8873"/>
      <c r="BU8873"/>
      <c r="BV8873"/>
      <c r="BW8873"/>
      <c r="BX8873"/>
      <c r="BY8873"/>
      <c r="BZ8873"/>
      <c r="CA8873"/>
      <c r="CB8873"/>
      <c r="CC8873"/>
      <c r="CD8873"/>
      <c r="CE8873"/>
      <c r="CF8873"/>
      <c r="CG8873"/>
      <c r="CH8873"/>
      <c r="CI8873"/>
      <c r="CJ8873"/>
      <c r="CK8873"/>
      <c r="CL8873"/>
      <c r="CM8873"/>
      <c r="CN8873"/>
      <c r="CO8873"/>
      <c r="CP8873"/>
      <c r="CQ8873"/>
      <c r="CR8873"/>
      <c r="CS8873"/>
      <c r="CT8873"/>
      <c r="CU8873"/>
      <c r="CV8873"/>
    </row>
    <row r="8874" spans="10:100" x14ac:dyDescent="0.25">
      <c r="J8874"/>
      <c r="K8874"/>
      <c r="L8874"/>
      <c r="M8874"/>
      <c r="N8874"/>
      <c r="O8874"/>
      <c r="P8874"/>
      <c r="Q8874"/>
      <c r="R8874"/>
      <c r="S8874"/>
      <c r="T8874"/>
      <c r="U8874"/>
      <c r="V8874"/>
      <c r="W8874"/>
      <c r="X8874"/>
      <c r="Y8874"/>
      <c r="Z8874"/>
      <c r="AA8874"/>
      <c r="AB8874"/>
      <c r="AC8874"/>
      <c r="AD8874"/>
      <c r="AE8874"/>
      <c r="AF8874"/>
      <c r="AG8874"/>
      <c r="AH8874"/>
      <c r="AI8874"/>
      <c r="AJ8874"/>
      <c r="AK8874"/>
      <c r="AL8874"/>
      <c r="AM8874"/>
      <c r="AN8874"/>
      <c r="AO8874"/>
      <c r="AP8874"/>
      <c r="AQ8874"/>
      <c r="AR8874"/>
      <c r="AS8874"/>
      <c r="AT8874"/>
      <c r="AU8874"/>
      <c r="AV8874"/>
      <c r="AW8874"/>
      <c r="AX8874"/>
      <c r="AY8874"/>
      <c r="AZ8874"/>
      <c r="BA8874"/>
      <c r="BB8874"/>
      <c r="BC8874"/>
      <c r="BD8874"/>
      <c r="BE8874"/>
      <c r="BF8874"/>
      <c r="BG8874"/>
      <c r="BH8874"/>
      <c r="BI8874"/>
      <c r="BJ8874"/>
      <c r="BK8874"/>
      <c r="BL8874"/>
      <c r="BM8874"/>
      <c r="BN8874"/>
      <c r="BO8874"/>
      <c r="BP8874"/>
      <c r="BQ8874"/>
      <c r="BR8874"/>
      <c r="BS8874"/>
      <c r="BT8874"/>
      <c r="BU8874"/>
      <c r="BV8874"/>
      <c r="BW8874"/>
      <c r="BX8874"/>
      <c r="BY8874"/>
      <c r="BZ8874"/>
      <c r="CA8874"/>
      <c r="CB8874"/>
      <c r="CC8874"/>
      <c r="CD8874"/>
      <c r="CE8874"/>
      <c r="CF8874"/>
      <c r="CG8874"/>
      <c r="CH8874"/>
      <c r="CI8874"/>
      <c r="CJ8874"/>
      <c r="CK8874"/>
      <c r="CL8874"/>
      <c r="CM8874"/>
      <c r="CN8874"/>
      <c r="CO8874"/>
      <c r="CP8874"/>
      <c r="CQ8874"/>
      <c r="CR8874"/>
      <c r="CS8874"/>
      <c r="CT8874"/>
      <c r="CU8874"/>
      <c r="CV8874"/>
    </row>
    <row r="8875" spans="10:100" x14ac:dyDescent="0.25">
      <c r="J8875"/>
      <c r="K8875"/>
      <c r="L8875"/>
      <c r="M8875"/>
      <c r="N8875"/>
      <c r="O8875"/>
      <c r="P8875"/>
      <c r="Q8875"/>
      <c r="R8875"/>
      <c r="S8875"/>
      <c r="T8875"/>
      <c r="U8875"/>
      <c r="V8875"/>
      <c r="W8875"/>
      <c r="X8875"/>
      <c r="Y8875"/>
      <c r="Z8875"/>
      <c r="AA8875"/>
      <c r="AB8875"/>
      <c r="AC8875"/>
      <c r="AD8875"/>
      <c r="AE8875"/>
      <c r="AF8875"/>
      <c r="AG8875"/>
      <c r="AH8875"/>
      <c r="AI8875"/>
      <c r="AJ8875"/>
      <c r="AK8875"/>
      <c r="AL8875"/>
      <c r="AM8875"/>
      <c r="AN8875"/>
      <c r="AO8875"/>
      <c r="AP8875"/>
      <c r="AQ8875"/>
      <c r="AR8875"/>
      <c r="AS8875"/>
      <c r="AT8875"/>
      <c r="AU8875"/>
      <c r="AV8875"/>
      <c r="AW8875"/>
      <c r="AX8875"/>
      <c r="AY8875"/>
      <c r="AZ8875"/>
      <c r="BA8875"/>
      <c r="BB8875"/>
      <c r="BC8875"/>
      <c r="BD8875"/>
      <c r="BE8875"/>
      <c r="BF8875"/>
      <c r="BG8875"/>
      <c r="BH8875"/>
      <c r="BI8875"/>
      <c r="BJ8875"/>
      <c r="BK8875"/>
      <c r="BL8875"/>
      <c r="BM8875"/>
      <c r="BN8875"/>
      <c r="BO8875"/>
      <c r="BP8875"/>
      <c r="BQ8875"/>
      <c r="BR8875"/>
      <c r="BS8875"/>
      <c r="BT8875"/>
      <c r="BU8875"/>
      <c r="BV8875"/>
      <c r="BW8875"/>
      <c r="BX8875"/>
      <c r="BY8875"/>
      <c r="BZ8875"/>
      <c r="CA8875"/>
      <c r="CB8875"/>
      <c r="CC8875"/>
      <c r="CD8875"/>
      <c r="CE8875"/>
      <c r="CF8875"/>
      <c r="CG8875"/>
      <c r="CH8875"/>
      <c r="CI8875"/>
      <c r="CJ8875"/>
      <c r="CK8875"/>
      <c r="CL8875"/>
      <c r="CM8875"/>
      <c r="CN8875"/>
      <c r="CO8875"/>
      <c r="CP8875"/>
      <c r="CQ8875"/>
      <c r="CR8875"/>
      <c r="CS8875"/>
      <c r="CT8875"/>
      <c r="CU8875"/>
      <c r="CV8875"/>
    </row>
    <row r="8876" spans="10:100" x14ac:dyDescent="0.25">
      <c r="J8876"/>
      <c r="K8876"/>
      <c r="L8876"/>
      <c r="M8876"/>
      <c r="N8876"/>
      <c r="O8876"/>
      <c r="P8876"/>
      <c r="Q8876"/>
      <c r="R8876"/>
      <c r="S8876"/>
      <c r="T8876"/>
      <c r="U8876"/>
      <c r="V8876"/>
      <c r="W8876"/>
      <c r="X8876"/>
      <c r="Y8876"/>
      <c r="Z8876"/>
      <c r="AA8876"/>
      <c r="AB8876"/>
      <c r="AC8876"/>
      <c r="AD8876"/>
      <c r="AE8876"/>
      <c r="AF8876"/>
      <c r="AG8876"/>
      <c r="AH8876"/>
      <c r="AI8876"/>
      <c r="AJ8876"/>
      <c r="AK8876"/>
      <c r="AL8876"/>
      <c r="AM8876"/>
      <c r="AN8876"/>
      <c r="AO8876"/>
      <c r="AP8876"/>
      <c r="AQ8876"/>
      <c r="AR8876"/>
      <c r="AS8876"/>
      <c r="AT8876"/>
      <c r="AU8876"/>
      <c r="AV8876"/>
      <c r="AW8876"/>
      <c r="AX8876"/>
      <c r="AY8876"/>
      <c r="AZ8876"/>
      <c r="BA8876"/>
      <c r="BB8876"/>
      <c r="BC8876"/>
      <c r="BD8876"/>
      <c r="BE8876"/>
      <c r="BF8876"/>
      <c r="BG8876"/>
      <c r="BH8876"/>
      <c r="BI8876"/>
      <c r="BJ8876"/>
      <c r="BK8876"/>
      <c r="BL8876"/>
      <c r="BM8876"/>
      <c r="BN8876"/>
      <c r="BO8876"/>
      <c r="BP8876"/>
      <c r="BQ8876"/>
      <c r="BR8876"/>
      <c r="BS8876"/>
      <c r="BT8876"/>
      <c r="BU8876"/>
      <c r="BV8876"/>
      <c r="BW8876"/>
      <c r="BX8876"/>
      <c r="BY8876"/>
      <c r="BZ8876"/>
      <c r="CA8876"/>
      <c r="CB8876"/>
      <c r="CC8876"/>
      <c r="CD8876"/>
      <c r="CE8876"/>
      <c r="CF8876"/>
      <c r="CG8876"/>
      <c r="CH8876"/>
      <c r="CI8876"/>
      <c r="CJ8876"/>
      <c r="CK8876"/>
      <c r="CL8876"/>
      <c r="CM8876"/>
      <c r="CN8876"/>
      <c r="CO8876"/>
      <c r="CP8876"/>
      <c r="CQ8876"/>
      <c r="CR8876"/>
      <c r="CS8876"/>
      <c r="CT8876"/>
      <c r="CU8876"/>
      <c r="CV8876"/>
    </row>
    <row r="8877" spans="10:100" x14ac:dyDescent="0.25">
      <c r="J8877"/>
      <c r="K8877"/>
      <c r="L8877"/>
      <c r="M8877"/>
      <c r="N8877"/>
      <c r="O8877"/>
      <c r="P8877"/>
      <c r="Q8877"/>
      <c r="R8877"/>
      <c r="S8877"/>
      <c r="T8877"/>
      <c r="U8877"/>
      <c r="V8877"/>
      <c r="W8877"/>
      <c r="X8877"/>
      <c r="Y8877"/>
      <c r="Z8877"/>
      <c r="AA8877"/>
      <c r="AB8877"/>
      <c r="AC8877"/>
      <c r="AD8877"/>
      <c r="AE8877"/>
      <c r="AF8877"/>
      <c r="AG8877"/>
      <c r="AH8877"/>
      <c r="AI8877"/>
      <c r="AJ8877"/>
      <c r="AK8877"/>
      <c r="AL8877"/>
      <c r="AM8877"/>
      <c r="AN8877"/>
      <c r="AO8877"/>
      <c r="AP8877"/>
      <c r="AQ8877"/>
      <c r="AR8877"/>
      <c r="AS8877"/>
      <c r="AT8877"/>
      <c r="AU8877"/>
      <c r="AV8877"/>
      <c r="AW8877"/>
      <c r="AX8877"/>
      <c r="AY8877"/>
      <c r="AZ8877"/>
      <c r="BA8877"/>
      <c r="BB8877"/>
      <c r="BC8877"/>
      <c r="BD8877"/>
      <c r="BE8877"/>
      <c r="BF8877"/>
      <c r="BG8877"/>
      <c r="BH8877"/>
      <c r="BI8877"/>
      <c r="BJ8877"/>
      <c r="BK8877"/>
      <c r="BL8877"/>
      <c r="BM8877"/>
      <c r="BN8877"/>
      <c r="BO8877"/>
      <c r="BP8877"/>
      <c r="BQ8877"/>
      <c r="BR8877"/>
      <c r="BS8877"/>
      <c r="BT8877"/>
      <c r="BU8877"/>
      <c r="BV8877"/>
      <c r="BW8877"/>
      <c r="BX8877"/>
      <c r="BY8877"/>
      <c r="BZ8877"/>
      <c r="CA8877"/>
      <c r="CB8877"/>
      <c r="CC8877"/>
      <c r="CD8877"/>
      <c r="CE8877"/>
      <c r="CF8877"/>
      <c r="CG8877"/>
      <c r="CH8877"/>
      <c r="CI8877"/>
      <c r="CJ8877"/>
      <c r="CK8877"/>
      <c r="CL8877"/>
      <c r="CM8877"/>
      <c r="CN8877"/>
      <c r="CO8877"/>
      <c r="CP8877"/>
      <c r="CQ8877"/>
      <c r="CR8877"/>
      <c r="CS8877"/>
      <c r="CT8877"/>
      <c r="CU8877"/>
      <c r="CV8877"/>
    </row>
    <row r="8878" spans="10:100" x14ac:dyDescent="0.25">
      <c r="J8878"/>
      <c r="K8878"/>
      <c r="L8878"/>
      <c r="M8878"/>
      <c r="N8878"/>
      <c r="O8878"/>
      <c r="P8878"/>
      <c r="Q8878"/>
      <c r="R8878"/>
      <c r="S8878"/>
      <c r="T8878"/>
      <c r="U8878"/>
      <c r="V8878"/>
      <c r="W8878"/>
      <c r="X8878"/>
      <c r="Y8878"/>
      <c r="Z8878"/>
      <c r="AA8878"/>
      <c r="AB8878"/>
      <c r="AC8878"/>
      <c r="AD8878"/>
      <c r="AE8878"/>
      <c r="AF8878"/>
      <c r="AG8878"/>
      <c r="AH8878"/>
      <c r="AI8878"/>
      <c r="AJ8878"/>
      <c r="AK8878"/>
      <c r="AL8878"/>
      <c r="AM8878"/>
      <c r="AN8878"/>
      <c r="AO8878"/>
      <c r="AP8878"/>
      <c r="AQ8878"/>
      <c r="AR8878"/>
      <c r="AS8878"/>
      <c r="AT8878"/>
      <c r="AU8878"/>
      <c r="AV8878"/>
      <c r="AW8878"/>
      <c r="AX8878"/>
      <c r="AY8878"/>
      <c r="AZ8878"/>
      <c r="BA8878"/>
      <c r="BB8878"/>
      <c r="BC8878"/>
      <c r="BD8878"/>
      <c r="BE8878"/>
      <c r="BF8878"/>
      <c r="BG8878"/>
      <c r="BH8878"/>
      <c r="BI8878"/>
      <c r="BJ8878"/>
      <c r="BK8878"/>
      <c r="BL8878"/>
      <c r="BM8878"/>
      <c r="BN8878"/>
      <c r="BO8878"/>
      <c r="BP8878"/>
      <c r="BQ8878"/>
      <c r="BR8878"/>
      <c r="BS8878"/>
      <c r="BT8878"/>
      <c r="BU8878"/>
      <c r="BV8878"/>
      <c r="BW8878"/>
      <c r="BX8878"/>
      <c r="BY8878"/>
      <c r="BZ8878"/>
      <c r="CA8878"/>
      <c r="CB8878"/>
      <c r="CC8878"/>
      <c r="CD8878"/>
      <c r="CE8878"/>
      <c r="CF8878"/>
      <c r="CG8878"/>
      <c r="CH8878"/>
      <c r="CI8878"/>
      <c r="CJ8878"/>
      <c r="CK8878"/>
      <c r="CL8878"/>
      <c r="CM8878"/>
      <c r="CN8878"/>
      <c r="CO8878"/>
      <c r="CP8878"/>
      <c r="CQ8878"/>
      <c r="CR8878"/>
      <c r="CS8878"/>
      <c r="CT8878"/>
      <c r="CU8878"/>
      <c r="CV8878"/>
    </row>
    <row r="8879" spans="10:100" x14ac:dyDescent="0.25">
      <c r="J8879"/>
      <c r="K8879"/>
      <c r="L8879"/>
      <c r="M8879"/>
      <c r="N8879"/>
      <c r="O8879"/>
      <c r="P8879"/>
      <c r="Q8879"/>
      <c r="R8879"/>
      <c r="S8879"/>
      <c r="T8879"/>
      <c r="U8879"/>
      <c r="V8879"/>
      <c r="W8879"/>
      <c r="X8879"/>
      <c r="Y8879"/>
      <c r="Z8879"/>
      <c r="AA8879"/>
      <c r="AB8879"/>
      <c r="AC8879"/>
      <c r="AD8879"/>
      <c r="AE8879"/>
      <c r="AF8879"/>
      <c r="AG8879"/>
      <c r="AH8879"/>
      <c r="AI8879"/>
      <c r="AJ8879"/>
      <c r="AK8879"/>
      <c r="AL8879"/>
      <c r="AM8879"/>
      <c r="AN8879"/>
      <c r="AO8879"/>
      <c r="AP8879"/>
      <c r="AQ8879"/>
      <c r="AR8879"/>
      <c r="AS8879"/>
      <c r="AT8879"/>
      <c r="AU8879"/>
      <c r="AV8879"/>
      <c r="AW8879"/>
      <c r="AX8879"/>
      <c r="AY8879"/>
      <c r="AZ8879"/>
      <c r="BA8879"/>
      <c r="BB8879"/>
      <c r="BC8879"/>
      <c r="BD8879"/>
      <c r="BE8879"/>
      <c r="BF8879"/>
      <c r="BG8879"/>
      <c r="BH8879"/>
      <c r="BI8879"/>
      <c r="BJ8879"/>
      <c r="BK8879"/>
      <c r="BL8879"/>
      <c r="BM8879"/>
      <c r="BN8879"/>
      <c r="BO8879"/>
      <c r="BP8879"/>
      <c r="BQ8879"/>
      <c r="BR8879"/>
      <c r="BS8879"/>
      <c r="BT8879"/>
      <c r="BU8879"/>
      <c r="BV8879"/>
      <c r="BW8879"/>
      <c r="BX8879"/>
      <c r="BY8879"/>
      <c r="BZ8879"/>
      <c r="CA8879"/>
      <c r="CB8879"/>
      <c r="CC8879"/>
      <c r="CD8879"/>
      <c r="CE8879"/>
      <c r="CF8879"/>
      <c r="CG8879"/>
      <c r="CH8879"/>
      <c r="CI8879"/>
      <c r="CJ8879"/>
      <c r="CK8879"/>
      <c r="CL8879"/>
      <c r="CM8879"/>
      <c r="CN8879"/>
      <c r="CO8879"/>
      <c r="CP8879"/>
      <c r="CQ8879"/>
      <c r="CR8879"/>
      <c r="CS8879"/>
      <c r="CT8879"/>
      <c r="CU8879"/>
      <c r="CV8879"/>
    </row>
    <row r="8880" spans="10:100" x14ac:dyDescent="0.25">
      <c r="J8880"/>
      <c r="K8880"/>
      <c r="L8880"/>
      <c r="M8880"/>
      <c r="N8880"/>
      <c r="O8880"/>
      <c r="P8880"/>
      <c r="Q8880"/>
      <c r="R8880"/>
      <c r="S8880"/>
      <c r="T8880"/>
      <c r="U8880"/>
      <c r="V8880"/>
      <c r="W8880"/>
      <c r="X8880"/>
      <c r="Y8880"/>
      <c r="Z8880"/>
      <c r="AA8880"/>
      <c r="AB8880"/>
      <c r="AC8880"/>
      <c r="AD8880"/>
      <c r="AE8880"/>
      <c r="AF8880"/>
      <c r="AG8880"/>
      <c r="AH8880"/>
      <c r="AI8880"/>
      <c r="AJ8880"/>
      <c r="AK8880"/>
      <c r="AL8880"/>
      <c r="AM8880"/>
      <c r="AN8880"/>
      <c r="AO8880"/>
      <c r="AP8880"/>
      <c r="AQ8880"/>
      <c r="AR8880"/>
      <c r="AS8880"/>
      <c r="AT8880"/>
      <c r="AU8880"/>
      <c r="AV8880"/>
      <c r="AW8880"/>
      <c r="AX8880"/>
      <c r="AY8880"/>
      <c r="AZ8880"/>
      <c r="BA8880"/>
      <c r="BB8880"/>
      <c r="BC8880"/>
      <c r="BD8880"/>
      <c r="BE8880"/>
      <c r="BF8880"/>
      <c r="BG8880"/>
      <c r="BH8880"/>
      <c r="BI8880"/>
      <c r="BJ8880"/>
      <c r="BK8880"/>
      <c r="BL8880"/>
      <c r="BM8880"/>
      <c r="BN8880"/>
      <c r="BO8880"/>
      <c r="BP8880"/>
      <c r="BQ8880"/>
      <c r="BR8880"/>
      <c r="BS8880"/>
      <c r="BT8880"/>
      <c r="BU8880"/>
      <c r="BV8880"/>
      <c r="BW8880"/>
      <c r="BX8880"/>
      <c r="BY8880"/>
      <c r="BZ8880"/>
      <c r="CA8880"/>
      <c r="CB8880"/>
      <c r="CC8880"/>
      <c r="CD8880"/>
      <c r="CE8880"/>
      <c r="CF8880"/>
      <c r="CG8880"/>
      <c r="CH8880"/>
      <c r="CI8880"/>
      <c r="CJ8880"/>
      <c r="CK8880"/>
      <c r="CL8880"/>
      <c r="CM8880"/>
      <c r="CN8880"/>
      <c r="CO8880"/>
      <c r="CP8880"/>
      <c r="CQ8880"/>
      <c r="CR8880"/>
      <c r="CS8880"/>
      <c r="CT8880"/>
      <c r="CU8880"/>
      <c r="CV8880"/>
    </row>
    <row r="8881" spans="10:100" x14ac:dyDescent="0.25">
      <c r="J8881"/>
      <c r="K8881"/>
      <c r="L8881"/>
      <c r="M8881"/>
      <c r="N8881"/>
      <c r="O8881"/>
      <c r="P8881"/>
      <c r="Q8881"/>
      <c r="R8881"/>
      <c r="S8881"/>
      <c r="T8881"/>
      <c r="U8881"/>
      <c r="V8881"/>
      <c r="W8881"/>
      <c r="X8881"/>
      <c r="Y8881"/>
      <c r="Z8881"/>
      <c r="AA8881"/>
      <c r="AB8881"/>
      <c r="AC8881"/>
      <c r="AD8881"/>
      <c r="AE8881"/>
      <c r="AF8881"/>
      <c r="AG8881"/>
      <c r="AH8881"/>
      <c r="AI8881"/>
      <c r="AJ8881"/>
      <c r="AK8881"/>
      <c r="AL8881"/>
      <c r="AM8881"/>
      <c r="AN8881"/>
      <c r="AO8881"/>
      <c r="AP8881"/>
      <c r="AQ8881"/>
      <c r="AR8881"/>
      <c r="AS8881"/>
      <c r="AT8881"/>
      <c r="AU8881"/>
      <c r="AV8881"/>
      <c r="AW8881"/>
      <c r="AX8881"/>
      <c r="AY8881"/>
      <c r="AZ8881"/>
      <c r="BA8881"/>
      <c r="BB8881"/>
      <c r="BC8881"/>
      <c r="BD8881"/>
      <c r="BE8881"/>
      <c r="BF8881"/>
      <c r="BG8881"/>
      <c r="BH8881"/>
      <c r="BI8881"/>
      <c r="BJ8881"/>
      <c r="BK8881"/>
      <c r="BL8881"/>
      <c r="BM8881"/>
      <c r="BN8881"/>
      <c r="BO8881"/>
      <c r="BP8881"/>
      <c r="BQ8881"/>
      <c r="BR8881"/>
      <c r="BS8881"/>
      <c r="BT8881"/>
      <c r="BU8881"/>
      <c r="BV8881"/>
      <c r="BW8881"/>
      <c r="BX8881"/>
      <c r="BY8881"/>
      <c r="BZ8881"/>
      <c r="CA8881"/>
      <c r="CB8881"/>
      <c r="CC8881"/>
      <c r="CD8881"/>
      <c r="CE8881"/>
      <c r="CF8881"/>
      <c r="CG8881"/>
      <c r="CH8881"/>
      <c r="CI8881"/>
      <c r="CJ8881"/>
      <c r="CK8881"/>
      <c r="CL8881"/>
      <c r="CM8881"/>
      <c r="CN8881"/>
      <c r="CO8881"/>
      <c r="CP8881"/>
      <c r="CQ8881"/>
      <c r="CR8881"/>
      <c r="CS8881"/>
      <c r="CT8881"/>
      <c r="CU8881"/>
      <c r="CV8881"/>
    </row>
    <row r="8882" spans="10:100" x14ac:dyDescent="0.25">
      <c r="J8882"/>
      <c r="K8882"/>
      <c r="L8882"/>
      <c r="M8882"/>
      <c r="N8882"/>
      <c r="O8882"/>
      <c r="P8882"/>
      <c r="Q8882"/>
      <c r="R8882"/>
      <c r="S8882"/>
      <c r="T8882"/>
      <c r="U8882"/>
      <c r="V8882"/>
      <c r="W8882"/>
      <c r="X8882"/>
      <c r="Y8882"/>
      <c r="Z8882"/>
      <c r="AA8882"/>
      <c r="AB8882"/>
      <c r="AC8882"/>
      <c r="AD8882"/>
      <c r="AE8882"/>
      <c r="AF8882"/>
      <c r="AG8882"/>
      <c r="AH8882"/>
      <c r="AI8882"/>
      <c r="AJ8882"/>
      <c r="AK8882"/>
      <c r="AL8882"/>
      <c r="AM8882"/>
      <c r="AN8882"/>
      <c r="AO8882"/>
      <c r="AP8882"/>
      <c r="AQ8882"/>
      <c r="AR8882"/>
      <c r="AS8882"/>
      <c r="AT8882"/>
      <c r="AU8882"/>
      <c r="AV8882"/>
      <c r="AW8882"/>
      <c r="AX8882"/>
      <c r="AY8882"/>
      <c r="AZ8882"/>
      <c r="BA8882"/>
      <c r="BB8882"/>
      <c r="BC8882"/>
      <c r="BD8882"/>
      <c r="BE8882"/>
      <c r="BF8882"/>
      <c r="BG8882"/>
      <c r="BH8882"/>
      <c r="BI8882"/>
      <c r="BJ8882"/>
      <c r="BK8882"/>
      <c r="BL8882"/>
      <c r="BM8882"/>
      <c r="BN8882"/>
      <c r="BO8882"/>
      <c r="BP8882"/>
      <c r="BQ8882"/>
      <c r="BR8882"/>
      <c r="BS8882"/>
      <c r="BT8882"/>
      <c r="BU8882"/>
      <c r="BV8882"/>
      <c r="BW8882"/>
      <c r="BX8882"/>
      <c r="BY8882"/>
      <c r="BZ8882"/>
      <c r="CA8882"/>
      <c r="CB8882"/>
      <c r="CC8882"/>
      <c r="CD8882"/>
      <c r="CE8882"/>
      <c r="CF8882"/>
      <c r="CG8882"/>
      <c r="CH8882"/>
      <c r="CI8882"/>
      <c r="CJ8882"/>
      <c r="CK8882"/>
      <c r="CL8882"/>
      <c r="CM8882"/>
      <c r="CN8882"/>
      <c r="CO8882"/>
      <c r="CP8882"/>
      <c r="CQ8882"/>
      <c r="CR8882"/>
      <c r="CS8882"/>
      <c r="CT8882"/>
      <c r="CU8882"/>
      <c r="CV8882"/>
    </row>
    <row r="8883" spans="10:100" x14ac:dyDescent="0.25">
      <c r="J8883"/>
      <c r="K8883"/>
      <c r="L8883"/>
      <c r="M8883"/>
      <c r="N8883"/>
      <c r="O8883"/>
      <c r="P8883"/>
      <c r="Q8883"/>
      <c r="R8883"/>
      <c r="S8883"/>
      <c r="T8883"/>
      <c r="U8883"/>
      <c r="V8883"/>
      <c r="W8883"/>
      <c r="X8883"/>
      <c r="Y8883"/>
      <c r="Z8883"/>
      <c r="AA8883"/>
      <c r="AB8883"/>
      <c r="AC8883"/>
      <c r="AD8883"/>
      <c r="AE8883"/>
      <c r="AF8883"/>
      <c r="AG8883"/>
      <c r="AH8883"/>
      <c r="AI8883"/>
      <c r="AJ8883"/>
      <c r="AK8883"/>
      <c r="AL8883"/>
      <c r="AM8883"/>
      <c r="AN8883"/>
      <c r="AO8883"/>
      <c r="AP8883"/>
      <c r="AQ8883"/>
      <c r="AR8883"/>
      <c r="AS8883"/>
      <c r="AT8883"/>
      <c r="AU8883"/>
      <c r="AV8883"/>
      <c r="AW8883"/>
      <c r="AX8883"/>
      <c r="AY8883"/>
      <c r="AZ8883"/>
      <c r="BA8883"/>
      <c r="BB8883"/>
      <c r="BC8883"/>
      <c r="BD8883"/>
      <c r="BE8883"/>
      <c r="BF8883"/>
      <c r="BG8883"/>
      <c r="BH8883"/>
      <c r="BI8883"/>
      <c r="BJ8883"/>
      <c r="BK8883"/>
      <c r="BL8883"/>
      <c r="BM8883"/>
      <c r="BN8883"/>
      <c r="BO8883"/>
      <c r="BP8883"/>
      <c r="BQ8883"/>
      <c r="BR8883"/>
      <c r="BS8883"/>
      <c r="BT8883"/>
      <c r="BU8883"/>
      <c r="BV8883"/>
      <c r="BW8883"/>
      <c r="BX8883"/>
      <c r="BY8883"/>
      <c r="BZ8883"/>
      <c r="CA8883"/>
      <c r="CB8883"/>
      <c r="CC8883"/>
      <c r="CD8883"/>
      <c r="CE8883"/>
      <c r="CF8883"/>
      <c r="CG8883"/>
      <c r="CH8883"/>
      <c r="CI8883"/>
      <c r="CJ8883"/>
      <c r="CK8883"/>
      <c r="CL8883"/>
      <c r="CM8883"/>
      <c r="CN8883"/>
      <c r="CO8883"/>
      <c r="CP8883"/>
      <c r="CQ8883"/>
      <c r="CR8883"/>
      <c r="CS8883"/>
      <c r="CT8883"/>
      <c r="CU8883"/>
      <c r="CV8883"/>
    </row>
    <row r="8884" spans="10:100" x14ac:dyDescent="0.25">
      <c r="J8884"/>
      <c r="K8884"/>
      <c r="L8884"/>
      <c r="M8884"/>
      <c r="N8884"/>
      <c r="O8884"/>
      <c r="P8884"/>
      <c r="Q8884"/>
      <c r="R8884"/>
      <c r="S8884"/>
      <c r="T8884"/>
      <c r="U8884"/>
      <c r="V8884"/>
      <c r="W8884"/>
      <c r="X8884"/>
      <c r="Y8884"/>
      <c r="Z8884"/>
      <c r="AA8884"/>
      <c r="AB8884"/>
      <c r="AC8884"/>
      <c r="AD8884"/>
      <c r="AE8884"/>
      <c r="AF8884"/>
      <c r="AG8884"/>
      <c r="AH8884"/>
      <c r="AI8884"/>
      <c r="AJ8884"/>
      <c r="AK8884"/>
      <c r="AL8884"/>
      <c r="AM8884"/>
      <c r="AN8884"/>
      <c r="AO8884"/>
      <c r="AP8884"/>
      <c r="AQ8884"/>
      <c r="AR8884"/>
      <c r="AS8884"/>
      <c r="AT8884"/>
      <c r="AU8884"/>
      <c r="AV8884"/>
      <c r="AW8884"/>
      <c r="AX8884"/>
      <c r="AY8884"/>
      <c r="AZ8884"/>
      <c r="BA8884"/>
      <c r="BB8884"/>
      <c r="BC8884"/>
      <c r="BD8884"/>
      <c r="BE8884"/>
      <c r="BF8884"/>
      <c r="BG8884"/>
      <c r="BH8884"/>
      <c r="BI8884"/>
      <c r="BJ8884"/>
      <c r="BK8884"/>
      <c r="BL8884"/>
      <c r="BM8884"/>
      <c r="BN8884"/>
      <c r="BO8884"/>
      <c r="BP8884"/>
      <c r="BQ8884"/>
      <c r="BR8884"/>
      <c r="BS8884"/>
      <c r="BT8884"/>
      <c r="BU8884"/>
      <c r="BV8884"/>
      <c r="BW8884"/>
      <c r="BX8884"/>
      <c r="BY8884"/>
      <c r="BZ8884"/>
      <c r="CA8884"/>
      <c r="CB8884"/>
      <c r="CC8884"/>
      <c r="CD8884"/>
      <c r="CE8884"/>
      <c r="CF8884"/>
      <c r="CG8884"/>
      <c r="CH8884"/>
      <c r="CI8884"/>
      <c r="CJ8884"/>
      <c r="CK8884"/>
      <c r="CL8884"/>
      <c r="CM8884"/>
      <c r="CN8884"/>
      <c r="CO8884"/>
      <c r="CP8884"/>
      <c r="CQ8884"/>
      <c r="CR8884"/>
      <c r="CS8884"/>
      <c r="CT8884"/>
      <c r="CU8884"/>
      <c r="CV8884"/>
    </row>
    <row r="8885" spans="10:100" x14ac:dyDescent="0.25">
      <c r="J8885"/>
      <c r="K8885"/>
      <c r="L8885"/>
      <c r="M8885"/>
      <c r="N8885"/>
      <c r="O8885"/>
      <c r="P8885"/>
      <c r="Q8885"/>
      <c r="R8885"/>
      <c r="S8885"/>
      <c r="T8885"/>
      <c r="U8885"/>
      <c r="V8885"/>
      <c r="W8885"/>
      <c r="X8885"/>
      <c r="Y8885"/>
      <c r="Z8885"/>
      <c r="AA8885"/>
      <c r="AB8885"/>
      <c r="AC8885"/>
      <c r="AD8885"/>
      <c r="AE8885"/>
      <c r="AF8885"/>
      <c r="AG8885"/>
      <c r="AH8885"/>
      <c r="AI8885"/>
      <c r="AJ8885"/>
      <c r="AK8885"/>
      <c r="AL8885"/>
      <c r="AM8885"/>
      <c r="AN8885"/>
      <c r="AO8885"/>
      <c r="AP8885"/>
      <c r="AQ8885"/>
      <c r="AR8885"/>
      <c r="AS8885"/>
      <c r="AT8885"/>
      <c r="AU8885"/>
      <c r="AV8885"/>
      <c r="AW8885"/>
      <c r="AX8885"/>
      <c r="AY8885"/>
      <c r="AZ8885"/>
      <c r="BA8885"/>
      <c r="BB8885"/>
      <c r="BC8885"/>
      <c r="BD8885"/>
      <c r="BE8885"/>
      <c r="BF8885"/>
      <c r="BG8885"/>
      <c r="BH8885"/>
      <c r="BI8885"/>
      <c r="BJ8885"/>
      <c r="BK8885"/>
      <c r="BL8885"/>
      <c r="BM8885"/>
      <c r="BN8885"/>
      <c r="BO8885"/>
      <c r="BP8885"/>
      <c r="BQ8885"/>
      <c r="BR8885"/>
      <c r="BS8885"/>
      <c r="BT8885"/>
      <c r="BU8885"/>
      <c r="BV8885"/>
      <c r="BW8885"/>
      <c r="BX8885"/>
      <c r="BY8885"/>
      <c r="BZ8885"/>
      <c r="CA8885"/>
      <c r="CB8885"/>
      <c r="CC8885"/>
      <c r="CD8885"/>
      <c r="CE8885"/>
      <c r="CF8885"/>
      <c r="CG8885"/>
      <c r="CH8885"/>
      <c r="CI8885"/>
      <c r="CJ8885"/>
      <c r="CK8885"/>
      <c r="CL8885"/>
      <c r="CM8885"/>
      <c r="CN8885"/>
      <c r="CO8885"/>
      <c r="CP8885"/>
      <c r="CQ8885"/>
      <c r="CR8885"/>
      <c r="CS8885"/>
      <c r="CT8885"/>
      <c r="CU8885"/>
      <c r="CV8885"/>
    </row>
    <row r="8886" spans="10:100" x14ac:dyDescent="0.25">
      <c r="J8886"/>
      <c r="K8886"/>
      <c r="L8886"/>
      <c r="M8886"/>
      <c r="N8886"/>
      <c r="O8886"/>
      <c r="P8886"/>
      <c r="Q8886"/>
      <c r="R8886"/>
      <c r="S8886"/>
      <c r="T8886"/>
      <c r="U8886"/>
      <c r="V8886"/>
      <c r="W8886"/>
      <c r="X8886"/>
      <c r="Y8886"/>
      <c r="Z8886"/>
      <c r="AA8886"/>
      <c r="AB8886"/>
      <c r="AC8886"/>
      <c r="AD8886"/>
      <c r="AE8886"/>
      <c r="AF8886"/>
      <c r="AG8886"/>
      <c r="AH8886"/>
      <c r="AI8886"/>
      <c r="AJ8886"/>
      <c r="AK8886"/>
      <c r="AL8886"/>
      <c r="AM8886"/>
      <c r="AN8886"/>
      <c r="AO8886"/>
      <c r="AP8886"/>
      <c r="AQ8886"/>
      <c r="AR8886"/>
      <c r="AS8886"/>
      <c r="AT8886"/>
      <c r="AU8886"/>
      <c r="AV8886"/>
      <c r="AW8886"/>
      <c r="AX8886"/>
      <c r="AY8886"/>
      <c r="AZ8886"/>
      <c r="BA8886"/>
      <c r="BB8886"/>
      <c r="BC8886"/>
      <c r="BD8886"/>
      <c r="BE8886"/>
      <c r="BF8886"/>
      <c r="BG8886"/>
      <c r="BH8886"/>
      <c r="BI8886"/>
      <c r="BJ8886"/>
      <c r="BK8886"/>
      <c r="BL8886"/>
      <c r="BM8886"/>
      <c r="BN8886"/>
      <c r="BO8886"/>
      <c r="BP8886"/>
      <c r="BQ8886"/>
      <c r="BR8886"/>
      <c r="BS8886"/>
      <c r="BT8886"/>
      <c r="BU8886"/>
      <c r="BV8886"/>
      <c r="BW8886"/>
      <c r="BX8886"/>
      <c r="BY8886"/>
      <c r="BZ8886"/>
      <c r="CA8886"/>
      <c r="CB8886"/>
      <c r="CC8886"/>
      <c r="CD8886"/>
      <c r="CE8886"/>
      <c r="CF8886"/>
      <c r="CG8886"/>
      <c r="CH8886"/>
      <c r="CI8886"/>
      <c r="CJ8886"/>
      <c r="CK8886"/>
      <c r="CL8886"/>
      <c r="CM8886"/>
      <c r="CN8886"/>
      <c r="CO8886"/>
      <c r="CP8886"/>
      <c r="CQ8886"/>
      <c r="CR8886"/>
      <c r="CS8886"/>
      <c r="CT8886"/>
      <c r="CU8886"/>
      <c r="CV8886"/>
    </row>
    <row r="8887" spans="10:100" x14ac:dyDescent="0.25">
      <c r="J8887"/>
      <c r="K8887"/>
      <c r="L8887"/>
      <c r="M8887"/>
      <c r="N8887"/>
      <c r="O8887"/>
      <c r="P8887"/>
      <c r="Q8887"/>
      <c r="R8887"/>
      <c r="S8887"/>
      <c r="T8887"/>
      <c r="U8887"/>
      <c r="V8887"/>
      <c r="W8887"/>
      <c r="X8887"/>
      <c r="Y8887"/>
      <c r="Z8887"/>
      <c r="AA8887"/>
      <c r="AB8887"/>
      <c r="AC8887"/>
      <c r="AD8887"/>
      <c r="AE8887"/>
      <c r="AF8887"/>
      <c r="AG8887"/>
      <c r="AH8887"/>
      <c r="AI8887"/>
      <c r="AJ8887"/>
      <c r="AK8887"/>
      <c r="AL8887"/>
      <c r="AM8887"/>
      <c r="AN8887"/>
      <c r="AO8887"/>
      <c r="AP8887"/>
      <c r="AQ8887"/>
      <c r="AR8887"/>
      <c r="AS8887"/>
      <c r="AT8887"/>
      <c r="AU8887"/>
      <c r="AV8887"/>
      <c r="AW8887"/>
      <c r="AX8887"/>
      <c r="AY8887"/>
      <c r="AZ8887"/>
      <c r="BA8887"/>
      <c r="BB8887"/>
      <c r="BC8887"/>
      <c r="BD8887"/>
      <c r="BE8887"/>
      <c r="BF8887"/>
      <c r="BG8887"/>
      <c r="BH8887"/>
      <c r="BI8887"/>
      <c r="BJ8887"/>
      <c r="BK8887"/>
      <c r="BL8887"/>
      <c r="BM8887"/>
      <c r="BN8887"/>
      <c r="BO8887"/>
      <c r="BP8887"/>
      <c r="BQ8887"/>
      <c r="BR8887"/>
      <c r="BS8887"/>
      <c r="BT8887"/>
      <c r="BU8887"/>
      <c r="BV8887"/>
      <c r="BW8887"/>
      <c r="BX8887"/>
      <c r="BY8887"/>
      <c r="BZ8887"/>
      <c r="CA8887"/>
      <c r="CB8887"/>
      <c r="CC8887"/>
      <c r="CD8887"/>
      <c r="CE8887"/>
      <c r="CF8887"/>
      <c r="CG8887"/>
      <c r="CH8887"/>
      <c r="CI8887"/>
      <c r="CJ8887"/>
      <c r="CK8887"/>
      <c r="CL8887"/>
      <c r="CM8887"/>
      <c r="CN8887"/>
      <c r="CO8887"/>
      <c r="CP8887"/>
      <c r="CQ8887"/>
      <c r="CR8887"/>
      <c r="CS8887"/>
      <c r="CT8887"/>
      <c r="CU8887"/>
      <c r="CV8887"/>
    </row>
    <row r="8888" spans="10:100" x14ac:dyDescent="0.25">
      <c r="J8888"/>
      <c r="K8888"/>
      <c r="L8888"/>
      <c r="M8888"/>
      <c r="N8888"/>
      <c r="O8888"/>
      <c r="P8888"/>
      <c r="Q8888"/>
      <c r="R8888"/>
      <c r="S8888"/>
      <c r="T8888"/>
      <c r="U8888"/>
      <c r="V8888"/>
      <c r="W8888"/>
      <c r="X8888"/>
      <c r="Y8888"/>
      <c r="Z8888"/>
      <c r="AA8888"/>
      <c r="AB8888"/>
      <c r="AC8888"/>
      <c r="AD8888"/>
      <c r="AE8888"/>
      <c r="AF8888"/>
      <c r="AG8888"/>
      <c r="AH8888"/>
      <c r="AI8888"/>
      <c r="AJ8888"/>
      <c r="AK8888"/>
      <c r="AL8888"/>
      <c r="AM8888"/>
      <c r="AN8888"/>
      <c r="AO8888"/>
      <c r="AP8888"/>
      <c r="AQ8888"/>
      <c r="AR8888"/>
      <c r="AS8888"/>
      <c r="AT8888"/>
      <c r="AU8888"/>
      <c r="AV8888"/>
      <c r="AW8888"/>
      <c r="AX8888"/>
      <c r="AY8888"/>
      <c r="AZ8888"/>
      <c r="BA8888"/>
      <c r="BB8888"/>
      <c r="BC8888"/>
      <c r="BD8888"/>
      <c r="BE8888"/>
      <c r="BF8888"/>
      <c r="BG8888"/>
      <c r="BH8888"/>
      <c r="BI8888"/>
      <c r="BJ8888"/>
      <c r="BK8888"/>
      <c r="BL8888"/>
      <c r="BM8888"/>
      <c r="BN8888"/>
      <c r="BO8888"/>
      <c r="BP8888"/>
      <c r="BQ8888"/>
      <c r="BR8888"/>
      <c r="BS8888"/>
      <c r="BT8888"/>
      <c r="BU8888"/>
      <c r="BV8888"/>
      <c r="BW8888"/>
      <c r="BX8888"/>
      <c r="BY8888"/>
      <c r="BZ8888"/>
      <c r="CA8888"/>
      <c r="CB8888"/>
      <c r="CC8888"/>
      <c r="CD8888"/>
      <c r="CE8888"/>
      <c r="CF8888"/>
      <c r="CG8888"/>
      <c r="CH8888"/>
      <c r="CI8888"/>
      <c r="CJ8888"/>
      <c r="CK8888"/>
      <c r="CL8888"/>
      <c r="CM8888"/>
      <c r="CN8888"/>
      <c r="CO8888"/>
      <c r="CP8888"/>
      <c r="CQ8888"/>
      <c r="CR8888"/>
      <c r="CS8888"/>
      <c r="CT8888"/>
      <c r="CU8888"/>
      <c r="CV8888"/>
    </row>
    <row r="8889" spans="10:100" x14ac:dyDescent="0.25">
      <c r="J8889"/>
      <c r="K8889"/>
      <c r="L8889"/>
      <c r="M8889"/>
      <c r="N8889"/>
      <c r="O8889"/>
      <c r="P8889"/>
      <c r="Q8889"/>
      <c r="R8889"/>
      <c r="S8889"/>
      <c r="T8889"/>
      <c r="U8889"/>
      <c r="V8889"/>
      <c r="W8889"/>
      <c r="X8889"/>
      <c r="Y8889"/>
      <c r="Z8889"/>
      <c r="AA8889"/>
      <c r="AB8889"/>
      <c r="AC8889"/>
      <c r="AD8889"/>
      <c r="AE8889"/>
      <c r="AF8889"/>
      <c r="AG8889"/>
      <c r="AH8889"/>
      <c r="AI8889"/>
      <c r="AJ8889"/>
      <c r="AK8889"/>
      <c r="AL8889"/>
      <c r="AM8889"/>
      <c r="AN8889"/>
      <c r="AO8889"/>
      <c r="AP8889"/>
      <c r="AQ8889"/>
      <c r="AR8889"/>
      <c r="AS8889"/>
      <c r="AT8889"/>
      <c r="AU8889"/>
      <c r="AV8889"/>
      <c r="AW8889"/>
      <c r="AX8889"/>
      <c r="AY8889"/>
      <c r="AZ8889"/>
      <c r="BA8889"/>
      <c r="BB8889"/>
      <c r="BC8889"/>
      <c r="BD8889"/>
      <c r="BE8889"/>
      <c r="BF8889"/>
      <c r="BG8889"/>
      <c r="BH8889"/>
      <c r="BI8889"/>
      <c r="BJ8889"/>
      <c r="BK8889"/>
      <c r="BL8889"/>
      <c r="BM8889"/>
      <c r="BN8889"/>
      <c r="BO8889"/>
      <c r="BP8889"/>
      <c r="BQ8889"/>
      <c r="BR8889"/>
      <c r="BS8889"/>
      <c r="BT8889"/>
      <c r="BU8889"/>
      <c r="BV8889"/>
      <c r="BW8889"/>
      <c r="BX8889"/>
      <c r="BY8889"/>
      <c r="BZ8889"/>
      <c r="CA8889"/>
      <c r="CB8889"/>
      <c r="CC8889"/>
      <c r="CD8889"/>
      <c r="CE8889"/>
      <c r="CF8889"/>
      <c r="CG8889"/>
      <c r="CH8889"/>
      <c r="CI8889"/>
      <c r="CJ8889"/>
      <c r="CK8889"/>
      <c r="CL8889"/>
      <c r="CM8889"/>
      <c r="CN8889"/>
      <c r="CO8889"/>
      <c r="CP8889"/>
      <c r="CQ8889"/>
      <c r="CR8889"/>
      <c r="CS8889"/>
      <c r="CT8889"/>
      <c r="CU8889"/>
      <c r="CV8889"/>
    </row>
    <row r="8890" spans="10:100" x14ac:dyDescent="0.25">
      <c r="J8890"/>
      <c r="K8890"/>
      <c r="L8890"/>
      <c r="M8890"/>
      <c r="N8890"/>
      <c r="O8890"/>
      <c r="P8890"/>
      <c r="Q8890"/>
      <c r="R8890"/>
      <c r="S8890"/>
      <c r="T8890"/>
      <c r="U8890"/>
      <c r="V8890"/>
      <c r="W8890"/>
      <c r="X8890"/>
      <c r="Y8890"/>
      <c r="Z8890"/>
      <c r="AA8890"/>
      <c r="AB8890"/>
      <c r="AC8890"/>
      <c r="AD8890"/>
      <c r="AE8890"/>
      <c r="AF8890"/>
      <c r="AG8890"/>
      <c r="AH8890"/>
      <c r="AI8890"/>
      <c r="AJ8890"/>
      <c r="AK8890"/>
      <c r="AL8890"/>
      <c r="AM8890"/>
      <c r="AN8890"/>
      <c r="AO8890"/>
      <c r="AP8890"/>
      <c r="AQ8890"/>
      <c r="AR8890"/>
      <c r="AS8890"/>
      <c r="AT8890"/>
      <c r="AU8890"/>
      <c r="AV8890"/>
      <c r="AW8890"/>
      <c r="AX8890"/>
      <c r="AY8890"/>
      <c r="AZ8890"/>
      <c r="BA8890"/>
      <c r="BB8890"/>
      <c r="BC8890"/>
      <c r="BD8890"/>
      <c r="BE8890"/>
      <c r="BF8890"/>
      <c r="BG8890"/>
      <c r="BH8890"/>
      <c r="BI8890"/>
      <c r="BJ8890"/>
      <c r="BK8890"/>
      <c r="BL8890"/>
      <c r="BM8890"/>
      <c r="BN8890"/>
      <c r="BO8890"/>
      <c r="BP8890"/>
      <c r="BQ8890"/>
      <c r="BR8890"/>
      <c r="BS8890"/>
      <c r="BT8890"/>
      <c r="BU8890"/>
      <c r="BV8890"/>
      <c r="BW8890"/>
      <c r="BX8890"/>
      <c r="BY8890"/>
      <c r="BZ8890"/>
      <c r="CA8890"/>
      <c r="CB8890"/>
      <c r="CC8890"/>
      <c r="CD8890"/>
      <c r="CE8890"/>
      <c r="CF8890"/>
      <c r="CG8890"/>
      <c r="CH8890"/>
      <c r="CI8890"/>
      <c r="CJ8890"/>
      <c r="CK8890"/>
      <c r="CL8890"/>
      <c r="CM8890"/>
      <c r="CN8890"/>
      <c r="CO8890"/>
      <c r="CP8890"/>
      <c r="CQ8890"/>
      <c r="CR8890"/>
      <c r="CS8890"/>
      <c r="CT8890"/>
      <c r="CU8890"/>
      <c r="CV8890"/>
    </row>
    <row r="8891" spans="10:100" x14ac:dyDescent="0.25">
      <c r="J8891"/>
      <c r="K8891"/>
      <c r="L8891"/>
      <c r="M8891"/>
      <c r="N8891"/>
      <c r="O8891"/>
      <c r="P8891"/>
      <c r="Q8891"/>
      <c r="R8891"/>
      <c r="S8891"/>
      <c r="T8891"/>
      <c r="U8891"/>
      <c r="V8891"/>
      <c r="W8891"/>
      <c r="X8891"/>
      <c r="Y8891"/>
      <c r="Z8891"/>
      <c r="AA8891"/>
      <c r="AB8891"/>
      <c r="AC8891"/>
      <c r="AD8891"/>
      <c r="AE8891"/>
      <c r="AF8891"/>
      <c r="AG8891"/>
      <c r="AH8891"/>
      <c r="AI8891"/>
      <c r="AJ8891"/>
      <c r="AK8891"/>
      <c r="AL8891"/>
      <c r="AM8891"/>
      <c r="AN8891"/>
      <c r="AO8891"/>
      <c r="AP8891"/>
      <c r="AQ8891"/>
      <c r="AR8891"/>
      <c r="AS8891"/>
      <c r="AT8891"/>
      <c r="AU8891"/>
      <c r="AV8891"/>
      <c r="AW8891"/>
      <c r="AX8891"/>
      <c r="AY8891"/>
      <c r="AZ8891"/>
      <c r="BA8891"/>
      <c r="BB8891"/>
      <c r="BC8891"/>
      <c r="BD8891"/>
      <c r="BE8891"/>
      <c r="BF8891"/>
      <c r="BG8891"/>
      <c r="BH8891"/>
      <c r="BI8891"/>
      <c r="BJ8891"/>
      <c r="BK8891"/>
      <c r="BL8891"/>
      <c r="BM8891"/>
      <c r="BN8891"/>
      <c r="BO8891"/>
      <c r="BP8891"/>
      <c r="BQ8891"/>
      <c r="BR8891"/>
      <c r="BS8891"/>
      <c r="BT8891"/>
      <c r="BU8891"/>
      <c r="BV8891"/>
      <c r="BW8891"/>
      <c r="BX8891"/>
      <c r="BY8891"/>
      <c r="BZ8891"/>
      <c r="CA8891"/>
      <c r="CB8891"/>
      <c r="CC8891"/>
      <c r="CD8891"/>
      <c r="CE8891"/>
      <c r="CF8891"/>
      <c r="CG8891"/>
      <c r="CH8891"/>
      <c r="CI8891"/>
      <c r="CJ8891"/>
      <c r="CK8891"/>
      <c r="CL8891"/>
      <c r="CM8891"/>
      <c r="CN8891"/>
      <c r="CO8891"/>
      <c r="CP8891"/>
      <c r="CQ8891"/>
      <c r="CR8891"/>
      <c r="CS8891"/>
      <c r="CT8891"/>
      <c r="CU8891"/>
      <c r="CV8891"/>
    </row>
    <row r="8892" spans="10:100" x14ac:dyDescent="0.25">
      <c r="J8892"/>
      <c r="K8892"/>
      <c r="L8892"/>
      <c r="M8892"/>
      <c r="N8892"/>
      <c r="O8892"/>
      <c r="P8892"/>
      <c r="Q8892"/>
      <c r="R8892"/>
      <c r="S8892"/>
      <c r="T8892"/>
      <c r="U8892"/>
      <c r="V8892"/>
      <c r="W8892"/>
      <c r="X8892"/>
      <c r="Y8892"/>
      <c r="Z8892"/>
      <c r="AA8892"/>
      <c r="AB8892"/>
      <c r="AC8892"/>
      <c r="AD8892"/>
      <c r="AE8892"/>
      <c r="AF8892"/>
      <c r="AG8892"/>
      <c r="AH8892"/>
      <c r="AI8892"/>
      <c r="AJ8892"/>
      <c r="AK8892"/>
      <c r="AL8892"/>
      <c r="AM8892"/>
      <c r="AN8892"/>
      <c r="AO8892"/>
      <c r="AP8892"/>
      <c r="AQ8892"/>
      <c r="AR8892"/>
      <c r="AS8892"/>
      <c r="AT8892"/>
      <c r="AU8892"/>
      <c r="AV8892"/>
      <c r="AW8892"/>
      <c r="AX8892"/>
      <c r="AY8892"/>
      <c r="AZ8892"/>
      <c r="BA8892"/>
      <c r="BB8892"/>
      <c r="BC8892"/>
      <c r="BD8892"/>
      <c r="BE8892"/>
      <c r="BF8892"/>
      <c r="BG8892"/>
      <c r="BH8892"/>
      <c r="BI8892"/>
      <c r="BJ8892"/>
      <c r="BK8892"/>
      <c r="BL8892"/>
      <c r="BM8892"/>
      <c r="BN8892"/>
      <c r="BO8892"/>
      <c r="BP8892"/>
      <c r="BQ8892"/>
      <c r="BR8892"/>
      <c r="BS8892"/>
      <c r="BT8892"/>
      <c r="BU8892"/>
      <c r="BV8892"/>
      <c r="BW8892"/>
      <c r="BX8892"/>
      <c r="BY8892"/>
      <c r="BZ8892"/>
      <c r="CA8892"/>
      <c r="CB8892"/>
      <c r="CC8892"/>
      <c r="CD8892"/>
      <c r="CE8892"/>
      <c r="CF8892"/>
      <c r="CG8892"/>
      <c r="CH8892"/>
      <c r="CI8892"/>
      <c r="CJ8892"/>
      <c r="CK8892"/>
      <c r="CL8892"/>
      <c r="CM8892"/>
      <c r="CN8892"/>
      <c r="CO8892"/>
      <c r="CP8892"/>
      <c r="CQ8892"/>
      <c r="CR8892"/>
      <c r="CS8892"/>
      <c r="CT8892"/>
      <c r="CU8892"/>
      <c r="CV8892"/>
    </row>
    <row r="8893" spans="10:100" x14ac:dyDescent="0.25">
      <c r="J8893"/>
      <c r="K8893"/>
      <c r="L8893"/>
      <c r="M8893"/>
      <c r="N8893"/>
      <c r="O8893"/>
      <c r="P8893"/>
      <c r="Q8893"/>
      <c r="R8893"/>
      <c r="S8893"/>
      <c r="T8893"/>
      <c r="U8893"/>
      <c r="V8893"/>
      <c r="W8893"/>
      <c r="X8893"/>
      <c r="Y8893"/>
      <c r="Z8893"/>
      <c r="AA8893"/>
      <c r="AB8893"/>
      <c r="AC8893"/>
      <c r="AD8893"/>
      <c r="AE8893"/>
      <c r="AF8893"/>
      <c r="AG8893"/>
      <c r="AH8893"/>
      <c r="AI8893"/>
      <c r="AJ8893"/>
      <c r="AK8893"/>
      <c r="AL8893"/>
      <c r="AM8893"/>
      <c r="AN8893"/>
      <c r="AO8893"/>
      <c r="AP8893"/>
      <c r="AQ8893"/>
      <c r="AR8893"/>
      <c r="AS8893"/>
      <c r="AT8893"/>
      <c r="AU8893"/>
      <c r="AV8893"/>
      <c r="AW8893"/>
      <c r="AX8893"/>
      <c r="AY8893"/>
      <c r="AZ8893"/>
      <c r="BA8893"/>
      <c r="BB8893"/>
      <c r="BC8893"/>
      <c r="BD8893"/>
      <c r="BE8893"/>
      <c r="BF8893"/>
      <c r="BG8893"/>
      <c r="BH8893"/>
      <c r="BI8893"/>
      <c r="BJ8893"/>
      <c r="BK8893"/>
      <c r="BL8893"/>
      <c r="BM8893"/>
      <c r="BN8893"/>
      <c r="BO8893"/>
      <c r="BP8893"/>
      <c r="BQ8893"/>
      <c r="BR8893"/>
      <c r="BS8893"/>
      <c r="BT8893"/>
      <c r="BU8893"/>
      <c r="BV8893"/>
      <c r="BW8893"/>
      <c r="BX8893"/>
      <c r="BY8893"/>
      <c r="BZ8893"/>
      <c r="CA8893"/>
      <c r="CB8893"/>
      <c r="CC8893"/>
      <c r="CD8893"/>
      <c r="CE8893"/>
      <c r="CF8893"/>
      <c r="CG8893"/>
      <c r="CH8893"/>
      <c r="CI8893"/>
      <c r="CJ8893"/>
      <c r="CK8893"/>
      <c r="CL8893"/>
      <c r="CM8893"/>
      <c r="CN8893"/>
      <c r="CO8893"/>
      <c r="CP8893"/>
      <c r="CQ8893"/>
      <c r="CR8893"/>
      <c r="CS8893"/>
      <c r="CT8893"/>
      <c r="CU8893"/>
      <c r="CV8893"/>
    </row>
    <row r="8894" spans="10:100" x14ac:dyDescent="0.25">
      <c r="J8894"/>
      <c r="K8894"/>
      <c r="L8894"/>
      <c r="M8894"/>
      <c r="N8894"/>
      <c r="O8894"/>
      <c r="P8894"/>
      <c r="Q8894"/>
      <c r="R8894"/>
      <c r="S8894"/>
      <c r="T8894"/>
      <c r="U8894"/>
      <c r="V8894"/>
      <c r="W8894"/>
      <c r="X8894"/>
      <c r="Y8894"/>
      <c r="Z8894"/>
      <c r="AA8894"/>
      <c r="AB8894"/>
      <c r="AC8894"/>
      <c r="AD8894"/>
      <c r="AE8894"/>
      <c r="AF8894"/>
      <c r="AG8894"/>
      <c r="AH8894"/>
      <c r="AI8894"/>
      <c r="AJ8894"/>
      <c r="AK8894"/>
      <c r="AL8894"/>
      <c r="AM8894"/>
      <c r="AN8894"/>
      <c r="AO8894"/>
      <c r="AP8894"/>
      <c r="AQ8894"/>
      <c r="AR8894"/>
      <c r="AS8894"/>
      <c r="AT8894"/>
      <c r="AU8894"/>
      <c r="AV8894"/>
      <c r="AW8894"/>
      <c r="AX8894"/>
      <c r="AY8894"/>
      <c r="AZ8894"/>
      <c r="BA8894"/>
      <c r="BB8894"/>
      <c r="BC8894"/>
      <c r="BD8894"/>
      <c r="BE8894"/>
      <c r="BF8894"/>
      <c r="BG8894"/>
      <c r="BH8894"/>
      <c r="BI8894"/>
      <c r="BJ8894"/>
      <c r="BK8894"/>
      <c r="BL8894"/>
      <c r="BM8894"/>
      <c r="BN8894"/>
      <c r="BO8894"/>
      <c r="BP8894"/>
      <c r="BQ8894"/>
      <c r="BR8894"/>
      <c r="BS8894"/>
      <c r="BT8894"/>
      <c r="BU8894"/>
      <c r="BV8894"/>
      <c r="BW8894"/>
      <c r="BX8894"/>
      <c r="BY8894"/>
      <c r="BZ8894"/>
      <c r="CA8894"/>
      <c r="CB8894"/>
      <c r="CC8894"/>
      <c r="CD8894"/>
      <c r="CE8894"/>
      <c r="CF8894"/>
      <c r="CG8894"/>
      <c r="CH8894"/>
      <c r="CI8894"/>
      <c r="CJ8894"/>
      <c r="CK8894"/>
      <c r="CL8894"/>
      <c r="CM8894"/>
      <c r="CN8894"/>
      <c r="CO8894"/>
      <c r="CP8894"/>
      <c r="CQ8894"/>
      <c r="CR8894"/>
      <c r="CS8894"/>
      <c r="CT8894"/>
      <c r="CU8894"/>
      <c r="CV8894"/>
    </row>
    <row r="8895" spans="10:100" x14ac:dyDescent="0.25">
      <c r="J8895"/>
      <c r="K8895"/>
      <c r="L8895"/>
      <c r="M8895"/>
      <c r="N8895"/>
      <c r="O8895"/>
      <c r="P8895"/>
      <c r="Q8895"/>
      <c r="R8895"/>
      <c r="S8895"/>
      <c r="T8895"/>
      <c r="U8895"/>
      <c r="V8895"/>
      <c r="W8895"/>
      <c r="X8895"/>
      <c r="Y8895"/>
      <c r="Z8895"/>
      <c r="AA8895"/>
      <c r="AB8895"/>
      <c r="AC8895"/>
      <c r="AD8895"/>
      <c r="AE8895"/>
      <c r="AF8895"/>
      <c r="AG8895"/>
      <c r="AH8895"/>
      <c r="AI8895"/>
      <c r="AJ8895"/>
      <c r="AK8895"/>
      <c r="AL8895"/>
      <c r="AM8895"/>
      <c r="AN8895"/>
      <c r="AO8895"/>
      <c r="AP8895"/>
      <c r="AQ8895"/>
      <c r="AR8895"/>
      <c r="AS8895"/>
      <c r="AT8895"/>
      <c r="AU8895"/>
      <c r="AV8895"/>
      <c r="AW8895"/>
      <c r="AX8895"/>
      <c r="AY8895"/>
      <c r="AZ8895"/>
      <c r="BA8895"/>
      <c r="BB8895"/>
      <c r="BC8895"/>
      <c r="BD8895"/>
      <c r="BE8895"/>
      <c r="BF8895"/>
      <c r="BG8895"/>
      <c r="BH8895"/>
      <c r="BI8895"/>
      <c r="BJ8895"/>
      <c r="BK8895"/>
      <c r="BL8895"/>
      <c r="BM8895"/>
      <c r="BN8895"/>
      <c r="BO8895"/>
      <c r="BP8895"/>
      <c r="BQ8895"/>
      <c r="BR8895"/>
      <c r="BS8895"/>
      <c r="BT8895"/>
      <c r="BU8895"/>
      <c r="BV8895"/>
      <c r="BW8895"/>
      <c r="BX8895"/>
      <c r="BY8895"/>
      <c r="BZ8895"/>
      <c r="CA8895"/>
      <c r="CB8895"/>
      <c r="CC8895"/>
      <c r="CD8895"/>
      <c r="CE8895"/>
      <c r="CF8895"/>
      <c r="CG8895"/>
      <c r="CH8895"/>
      <c r="CI8895"/>
      <c r="CJ8895"/>
      <c r="CK8895"/>
      <c r="CL8895"/>
      <c r="CM8895"/>
      <c r="CN8895"/>
      <c r="CO8895"/>
      <c r="CP8895"/>
      <c r="CQ8895"/>
      <c r="CR8895"/>
      <c r="CS8895"/>
      <c r="CT8895"/>
      <c r="CU8895"/>
      <c r="CV8895"/>
    </row>
    <row r="8896" spans="10:100" x14ac:dyDescent="0.25">
      <c r="J8896"/>
      <c r="K8896"/>
      <c r="L8896"/>
      <c r="M8896"/>
      <c r="N8896"/>
      <c r="O8896"/>
      <c r="P8896"/>
      <c r="Q8896"/>
      <c r="R8896"/>
      <c r="S8896"/>
      <c r="T8896"/>
      <c r="U8896"/>
      <c r="V8896"/>
      <c r="W8896"/>
      <c r="X8896"/>
      <c r="Y8896"/>
      <c r="Z8896"/>
      <c r="AA8896"/>
      <c r="AB8896"/>
      <c r="AC8896"/>
      <c r="AD8896"/>
      <c r="AE8896"/>
      <c r="AF8896"/>
      <c r="AG8896"/>
      <c r="AH8896"/>
      <c r="AI8896"/>
      <c r="AJ8896"/>
      <c r="AK8896"/>
      <c r="AL8896"/>
      <c r="AM8896"/>
      <c r="AN8896"/>
      <c r="AO8896"/>
      <c r="AP8896"/>
      <c r="AQ8896"/>
      <c r="AR8896"/>
      <c r="AS8896"/>
      <c r="AT8896"/>
      <c r="AU8896"/>
      <c r="AV8896"/>
      <c r="AW8896"/>
      <c r="AX8896"/>
      <c r="AY8896"/>
      <c r="AZ8896"/>
      <c r="BA8896"/>
      <c r="BB8896"/>
      <c r="BC8896"/>
      <c r="BD8896"/>
      <c r="BE8896"/>
      <c r="BF8896"/>
      <c r="BG8896"/>
      <c r="BH8896"/>
      <c r="BI8896"/>
      <c r="BJ8896"/>
      <c r="BK8896"/>
      <c r="BL8896"/>
      <c r="BM8896"/>
      <c r="BN8896"/>
      <c r="BO8896"/>
      <c r="BP8896"/>
      <c r="BQ8896"/>
      <c r="BR8896"/>
      <c r="BS8896"/>
      <c r="BT8896"/>
      <c r="BU8896"/>
      <c r="BV8896"/>
      <c r="BW8896"/>
      <c r="BX8896"/>
      <c r="BY8896"/>
      <c r="BZ8896"/>
      <c r="CA8896"/>
      <c r="CB8896"/>
      <c r="CC8896"/>
      <c r="CD8896"/>
      <c r="CE8896"/>
      <c r="CF8896"/>
      <c r="CG8896"/>
      <c r="CH8896"/>
      <c r="CI8896"/>
      <c r="CJ8896"/>
      <c r="CK8896"/>
      <c r="CL8896"/>
      <c r="CM8896"/>
      <c r="CN8896"/>
      <c r="CO8896"/>
      <c r="CP8896"/>
      <c r="CQ8896"/>
      <c r="CR8896"/>
      <c r="CS8896"/>
      <c r="CT8896"/>
      <c r="CU8896"/>
      <c r="CV8896"/>
    </row>
    <row r="8897" spans="10:100" x14ac:dyDescent="0.25">
      <c r="J8897"/>
      <c r="K8897"/>
      <c r="L8897"/>
      <c r="M8897"/>
      <c r="N8897"/>
      <c r="O8897"/>
      <c r="P8897"/>
      <c r="Q8897"/>
      <c r="R8897"/>
      <c r="S8897"/>
      <c r="T8897"/>
      <c r="U8897"/>
      <c r="V8897"/>
      <c r="W8897"/>
      <c r="X8897"/>
      <c r="Y8897"/>
      <c r="Z8897"/>
      <c r="AA8897"/>
      <c r="AB8897"/>
      <c r="AC8897"/>
      <c r="AD8897"/>
      <c r="AE8897"/>
      <c r="AF8897"/>
      <c r="AG8897"/>
      <c r="AH8897"/>
      <c r="AI8897"/>
      <c r="AJ8897"/>
      <c r="AK8897"/>
      <c r="AL8897"/>
      <c r="AM8897"/>
      <c r="AN8897"/>
      <c r="AO8897"/>
      <c r="AP8897"/>
      <c r="AQ8897"/>
      <c r="AR8897"/>
      <c r="AS8897"/>
      <c r="AT8897"/>
      <c r="AU8897"/>
      <c r="AV8897"/>
      <c r="AW8897"/>
      <c r="AX8897"/>
      <c r="AY8897"/>
      <c r="AZ8897"/>
      <c r="BA8897"/>
      <c r="BB8897"/>
      <c r="BC8897"/>
      <c r="BD8897"/>
      <c r="BE8897"/>
      <c r="BF8897"/>
      <c r="BG8897"/>
      <c r="BH8897"/>
      <c r="BI8897"/>
      <c r="BJ8897"/>
      <c r="BK8897"/>
      <c r="BL8897"/>
      <c r="BM8897"/>
      <c r="BN8897"/>
      <c r="BO8897"/>
      <c r="BP8897"/>
      <c r="BQ8897"/>
      <c r="BR8897"/>
      <c r="BS8897"/>
      <c r="BT8897"/>
      <c r="BU8897"/>
      <c r="BV8897"/>
      <c r="BW8897"/>
      <c r="BX8897"/>
      <c r="BY8897"/>
      <c r="BZ8897"/>
      <c r="CA8897"/>
      <c r="CB8897"/>
      <c r="CC8897"/>
      <c r="CD8897"/>
      <c r="CE8897"/>
      <c r="CF8897"/>
      <c r="CG8897"/>
      <c r="CH8897"/>
      <c r="CI8897"/>
      <c r="CJ8897"/>
      <c r="CK8897"/>
      <c r="CL8897"/>
      <c r="CM8897"/>
      <c r="CN8897"/>
      <c r="CO8897"/>
      <c r="CP8897"/>
      <c r="CQ8897"/>
      <c r="CR8897"/>
      <c r="CS8897"/>
      <c r="CT8897"/>
      <c r="CU8897"/>
      <c r="CV8897"/>
    </row>
    <row r="8898" spans="10:100" x14ac:dyDescent="0.25">
      <c r="J8898"/>
      <c r="K8898"/>
      <c r="L8898"/>
      <c r="M8898"/>
      <c r="N8898"/>
      <c r="O8898"/>
      <c r="P8898"/>
      <c r="Q8898"/>
      <c r="R8898"/>
      <c r="S8898"/>
      <c r="T8898"/>
      <c r="U8898"/>
      <c r="V8898"/>
      <c r="W8898"/>
      <c r="X8898"/>
      <c r="Y8898"/>
      <c r="Z8898"/>
      <c r="AA8898"/>
      <c r="AB8898"/>
      <c r="AC8898"/>
      <c r="AD8898"/>
      <c r="AE8898"/>
      <c r="AF8898"/>
      <c r="AG8898"/>
      <c r="AH8898"/>
      <c r="AI8898"/>
      <c r="AJ8898"/>
      <c r="AK8898"/>
      <c r="AL8898"/>
      <c r="AM8898"/>
      <c r="AN8898"/>
      <c r="AO8898"/>
      <c r="AP8898"/>
      <c r="AQ8898"/>
      <c r="AR8898"/>
      <c r="AS8898"/>
      <c r="AT8898"/>
      <c r="AU8898"/>
      <c r="AV8898"/>
      <c r="AW8898"/>
      <c r="AX8898"/>
      <c r="AY8898"/>
      <c r="AZ8898"/>
      <c r="BA8898"/>
      <c r="BB8898"/>
      <c r="BC8898"/>
      <c r="BD8898"/>
      <c r="BE8898"/>
      <c r="BF8898"/>
      <c r="BG8898"/>
      <c r="BH8898"/>
      <c r="BI8898"/>
      <c r="BJ8898"/>
      <c r="BK8898"/>
      <c r="BL8898"/>
      <c r="BM8898"/>
      <c r="BN8898"/>
      <c r="BO8898"/>
      <c r="BP8898"/>
      <c r="BQ8898"/>
      <c r="BR8898"/>
      <c r="BS8898"/>
      <c r="BT8898"/>
      <c r="BU8898"/>
      <c r="BV8898"/>
      <c r="BW8898"/>
      <c r="BX8898"/>
      <c r="BY8898"/>
      <c r="BZ8898"/>
      <c r="CA8898"/>
      <c r="CB8898"/>
      <c r="CC8898"/>
      <c r="CD8898"/>
      <c r="CE8898"/>
      <c r="CF8898"/>
      <c r="CG8898"/>
      <c r="CH8898"/>
      <c r="CI8898"/>
      <c r="CJ8898"/>
      <c r="CK8898"/>
      <c r="CL8898"/>
      <c r="CM8898"/>
      <c r="CN8898"/>
      <c r="CO8898"/>
      <c r="CP8898"/>
      <c r="CQ8898"/>
      <c r="CR8898"/>
      <c r="CS8898"/>
      <c r="CT8898"/>
      <c r="CU8898"/>
      <c r="CV8898"/>
    </row>
    <row r="8899" spans="10:100" x14ac:dyDescent="0.25">
      <c r="J8899"/>
      <c r="K8899"/>
      <c r="L8899"/>
      <c r="M8899"/>
      <c r="N8899"/>
      <c r="O8899"/>
      <c r="P8899"/>
      <c r="Q8899"/>
      <c r="R8899"/>
      <c r="S8899"/>
      <c r="T8899"/>
      <c r="U8899"/>
      <c r="V8899"/>
      <c r="W8899"/>
      <c r="X8899"/>
      <c r="Y8899"/>
      <c r="Z8899"/>
      <c r="AA8899"/>
      <c r="AB8899"/>
      <c r="AC8899"/>
      <c r="AD8899"/>
      <c r="AE8899"/>
      <c r="AF8899"/>
      <c r="AG8899"/>
      <c r="AH8899"/>
      <c r="AI8899"/>
      <c r="AJ8899"/>
      <c r="AK8899"/>
      <c r="AL8899"/>
      <c r="AM8899"/>
      <c r="AN8899"/>
      <c r="AO8899"/>
      <c r="AP8899"/>
      <c r="AQ8899"/>
      <c r="AR8899"/>
      <c r="AS8899"/>
      <c r="AT8899"/>
      <c r="AU8899"/>
      <c r="AV8899"/>
      <c r="AW8899"/>
      <c r="AX8899"/>
      <c r="AY8899"/>
      <c r="AZ8899"/>
      <c r="BA8899"/>
      <c r="BB8899"/>
      <c r="BC8899"/>
      <c r="BD8899"/>
      <c r="BE8899"/>
      <c r="BF8899"/>
      <c r="BG8899"/>
      <c r="BH8899"/>
      <c r="BI8899"/>
      <c r="BJ8899"/>
      <c r="BK8899"/>
      <c r="BL8899"/>
      <c r="BM8899"/>
      <c r="BN8899"/>
      <c r="BO8899"/>
      <c r="BP8899"/>
      <c r="BQ8899"/>
      <c r="BR8899"/>
      <c r="BS8899"/>
      <c r="BT8899"/>
      <c r="BU8899"/>
      <c r="BV8899"/>
      <c r="BW8899"/>
      <c r="BX8899"/>
      <c r="BY8899"/>
      <c r="BZ8899"/>
      <c r="CA8899"/>
      <c r="CB8899"/>
      <c r="CC8899"/>
      <c r="CD8899"/>
      <c r="CE8899"/>
      <c r="CF8899"/>
      <c r="CG8899"/>
      <c r="CH8899"/>
      <c r="CI8899"/>
      <c r="CJ8899"/>
      <c r="CK8899"/>
      <c r="CL8899"/>
      <c r="CM8899"/>
      <c r="CN8899"/>
      <c r="CO8899"/>
      <c r="CP8899"/>
      <c r="CQ8899"/>
      <c r="CR8899"/>
      <c r="CS8899"/>
      <c r="CT8899"/>
      <c r="CU8899"/>
      <c r="CV8899"/>
    </row>
    <row r="8900" spans="10:100" x14ac:dyDescent="0.25">
      <c r="J8900"/>
      <c r="K8900"/>
      <c r="L8900"/>
      <c r="M8900"/>
      <c r="N8900"/>
      <c r="O8900"/>
      <c r="P8900"/>
      <c r="Q8900"/>
      <c r="R8900"/>
      <c r="S8900"/>
      <c r="T8900"/>
      <c r="U8900"/>
      <c r="V8900"/>
      <c r="W8900"/>
      <c r="X8900"/>
      <c r="Y8900"/>
      <c r="Z8900"/>
      <c r="AA8900"/>
      <c r="AB8900"/>
      <c r="AC8900"/>
      <c r="AD8900"/>
      <c r="AE8900"/>
      <c r="AF8900"/>
      <c r="AG8900"/>
      <c r="AH8900"/>
      <c r="AI8900"/>
      <c r="AJ8900"/>
      <c r="AK8900"/>
      <c r="AL8900"/>
      <c r="AM8900"/>
      <c r="AN8900"/>
      <c r="AO8900"/>
      <c r="AP8900"/>
      <c r="AQ8900"/>
      <c r="AR8900"/>
      <c r="AS8900"/>
      <c r="AT8900"/>
      <c r="AU8900"/>
      <c r="AV8900"/>
      <c r="AW8900"/>
      <c r="AX8900"/>
      <c r="AY8900"/>
      <c r="AZ8900"/>
      <c r="BA8900"/>
      <c r="BB8900"/>
      <c r="BC8900"/>
      <c r="BD8900"/>
      <c r="BE8900"/>
      <c r="BF8900"/>
      <c r="BG8900"/>
      <c r="BH8900"/>
      <c r="BI8900"/>
      <c r="BJ8900"/>
      <c r="BK8900"/>
      <c r="BL8900"/>
      <c r="BM8900"/>
      <c r="BN8900"/>
      <c r="BO8900"/>
      <c r="BP8900"/>
      <c r="BQ8900"/>
      <c r="BR8900"/>
      <c r="BS8900"/>
      <c r="BT8900"/>
      <c r="BU8900"/>
      <c r="BV8900"/>
      <c r="BW8900"/>
      <c r="BX8900"/>
      <c r="BY8900"/>
      <c r="BZ8900"/>
      <c r="CA8900"/>
      <c r="CB8900"/>
      <c r="CC8900"/>
      <c r="CD8900"/>
      <c r="CE8900"/>
      <c r="CF8900"/>
      <c r="CG8900"/>
      <c r="CH8900"/>
      <c r="CI8900"/>
      <c r="CJ8900"/>
      <c r="CK8900"/>
      <c r="CL8900"/>
      <c r="CM8900"/>
      <c r="CN8900"/>
      <c r="CO8900"/>
      <c r="CP8900"/>
      <c r="CQ8900"/>
      <c r="CR8900"/>
      <c r="CS8900"/>
      <c r="CT8900"/>
      <c r="CU8900"/>
      <c r="CV8900"/>
    </row>
    <row r="8901" spans="10:100" x14ac:dyDescent="0.25">
      <c r="J8901"/>
      <c r="K8901"/>
      <c r="L8901"/>
      <c r="M8901"/>
      <c r="N8901"/>
      <c r="O8901"/>
      <c r="P8901"/>
      <c r="Q8901"/>
      <c r="R8901"/>
      <c r="S8901"/>
      <c r="T8901"/>
      <c r="U8901"/>
      <c r="V8901"/>
      <c r="W8901"/>
      <c r="X8901"/>
      <c r="Y8901"/>
      <c r="Z8901"/>
      <c r="AA8901"/>
      <c r="AB8901"/>
      <c r="AC8901"/>
      <c r="AD8901"/>
      <c r="AE8901"/>
      <c r="AF8901"/>
      <c r="AG8901"/>
      <c r="AH8901"/>
      <c r="AI8901"/>
      <c r="AJ8901"/>
      <c r="AK8901"/>
      <c r="AL8901"/>
      <c r="AM8901"/>
      <c r="AN8901"/>
      <c r="AO8901"/>
      <c r="AP8901"/>
      <c r="AQ8901"/>
      <c r="AR8901"/>
      <c r="AS8901"/>
      <c r="AT8901"/>
      <c r="AU8901"/>
      <c r="AV8901"/>
      <c r="AW8901"/>
      <c r="AX8901"/>
      <c r="AY8901"/>
      <c r="AZ8901"/>
      <c r="BA8901"/>
      <c r="BB8901"/>
      <c r="BC8901"/>
      <c r="BD8901"/>
      <c r="BE8901"/>
      <c r="BF8901"/>
      <c r="BG8901"/>
      <c r="BH8901"/>
      <c r="BI8901"/>
      <c r="BJ8901"/>
      <c r="BK8901"/>
      <c r="BL8901"/>
      <c r="BM8901"/>
      <c r="BN8901"/>
      <c r="BO8901"/>
      <c r="BP8901"/>
      <c r="BQ8901"/>
      <c r="BR8901"/>
      <c r="BS8901"/>
      <c r="BT8901"/>
      <c r="BU8901"/>
      <c r="BV8901"/>
      <c r="BW8901"/>
      <c r="BX8901"/>
      <c r="BY8901"/>
      <c r="BZ8901"/>
      <c r="CA8901"/>
      <c r="CB8901"/>
      <c r="CC8901"/>
      <c r="CD8901"/>
      <c r="CE8901"/>
      <c r="CF8901"/>
      <c r="CG8901"/>
      <c r="CH8901"/>
      <c r="CI8901"/>
      <c r="CJ8901"/>
      <c r="CK8901"/>
      <c r="CL8901"/>
      <c r="CM8901"/>
      <c r="CN8901"/>
      <c r="CO8901"/>
      <c r="CP8901"/>
      <c r="CQ8901"/>
      <c r="CR8901"/>
      <c r="CS8901"/>
      <c r="CT8901"/>
      <c r="CU8901"/>
      <c r="CV8901"/>
    </row>
    <row r="8902" spans="10:100" x14ac:dyDescent="0.25">
      <c r="J8902"/>
      <c r="K8902"/>
      <c r="L8902"/>
      <c r="M8902"/>
      <c r="N8902"/>
      <c r="O8902"/>
      <c r="P8902"/>
      <c r="Q8902"/>
      <c r="R8902"/>
      <c r="S8902"/>
      <c r="T8902"/>
      <c r="U8902"/>
      <c r="V8902"/>
      <c r="W8902"/>
      <c r="X8902"/>
      <c r="Y8902"/>
      <c r="Z8902"/>
      <c r="AA8902"/>
      <c r="AB8902"/>
      <c r="AC8902"/>
      <c r="AD8902"/>
      <c r="AE8902"/>
      <c r="AF8902"/>
      <c r="AG8902"/>
      <c r="AH8902"/>
      <c r="AI8902"/>
      <c r="AJ8902"/>
      <c r="AK8902"/>
      <c r="AL8902"/>
      <c r="AM8902"/>
      <c r="AN8902"/>
      <c r="AO8902"/>
      <c r="AP8902"/>
      <c r="AQ8902"/>
      <c r="AR8902"/>
      <c r="AS8902"/>
      <c r="AT8902"/>
      <c r="AU8902"/>
      <c r="AV8902"/>
      <c r="AW8902"/>
      <c r="AX8902"/>
      <c r="AY8902"/>
      <c r="AZ8902"/>
      <c r="BA8902"/>
      <c r="BB8902"/>
      <c r="BC8902"/>
      <c r="BD8902"/>
      <c r="BE8902"/>
      <c r="BF8902"/>
      <c r="BG8902"/>
      <c r="BH8902"/>
      <c r="BI8902"/>
      <c r="BJ8902"/>
      <c r="BK8902"/>
      <c r="BL8902"/>
      <c r="BM8902"/>
      <c r="BN8902"/>
      <c r="BO8902"/>
      <c r="BP8902"/>
      <c r="BQ8902"/>
      <c r="BR8902"/>
      <c r="BS8902"/>
      <c r="BT8902"/>
      <c r="BU8902"/>
      <c r="BV8902"/>
      <c r="BW8902"/>
      <c r="BX8902"/>
      <c r="BY8902"/>
      <c r="BZ8902"/>
      <c r="CA8902"/>
      <c r="CB8902"/>
      <c r="CC8902"/>
      <c r="CD8902"/>
      <c r="CE8902"/>
      <c r="CF8902"/>
      <c r="CG8902"/>
      <c r="CH8902"/>
      <c r="CI8902"/>
      <c r="CJ8902"/>
      <c r="CK8902"/>
      <c r="CL8902"/>
      <c r="CM8902"/>
      <c r="CN8902"/>
      <c r="CO8902"/>
      <c r="CP8902"/>
      <c r="CQ8902"/>
      <c r="CR8902"/>
      <c r="CS8902"/>
      <c r="CT8902"/>
      <c r="CU8902"/>
      <c r="CV8902"/>
    </row>
    <row r="8903" spans="10:100" x14ac:dyDescent="0.25">
      <c r="J8903"/>
      <c r="K8903"/>
      <c r="L8903"/>
      <c r="M8903"/>
      <c r="N8903"/>
      <c r="O8903"/>
      <c r="P8903"/>
      <c r="Q8903"/>
      <c r="R8903"/>
      <c r="S8903"/>
      <c r="T8903"/>
      <c r="U8903"/>
      <c r="V8903"/>
      <c r="W8903"/>
      <c r="X8903"/>
      <c r="Y8903"/>
      <c r="Z8903"/>
      <c r="AA8903"/>
      <c r="AB8903"/>
      <c r="AC8903"/>
      <c r="AD8903"/>
      <c r="AE8903"/>
      <c r="AF8903"/>
      <c r="AG8903"/>
      <c r="AH8903"/>
      <c r="AI8903"/>
      <c r="AJ8903"/>
      <c r="AK8903"/>
      <c r="AL8903"/>
      <c r="AM8903"/>
      <c r="AN8903"/>
      <c r="AO8903"/>
      <c r="AP8903"/>
      <c r="AQ8903"/>
      <c r="AR8903"/>
      <c r="AS8903"/>
      <c r="AT8903"/>
      <c r="AU8903"/>
      <c r="AV8903"/>
      <c r="AW8903"/>
      <c r="AX8903"/>
      <c r="AY8903"/>
      <c r="AZ8903"/>
      <c r="BA8903"/>
      <c r="BB8903"/>
      <c r="BC8903"/>
      <c r="BD8903"/>
      <c r="BE8903"/>
      <c r="BF8903"/>
      <c r="BG8903"/>
      <c r="BH8903"/>
      <c r="BI8903"/>
      <c r="BJ8903"/>
      <c r="BK8903"/>
      <c r="BL8903"/>
      <c r="BM8903"/>
      <c r="BN8903"/>
      <c r="BO8903"/>
      <c r="BP8903"/>
      <c r="BQ8903"/>
      <c r="BR8903"/>
      <c r="BS8903"/>
      <c r="BT8903"/>
      <c r="BU8903"/>
      <c r="BV8903"/>
      <c r="BW8903"/>
      <c r="BX8903"/>
      <c r="BY8903"/>
      <c r="BZ8903"/>
      <c r="CA8903"/>
      <c r="CB8903"/>
      <c r="CC8903"/>
      <c r="CD8903"/>
      <c r="CE8903"/>
      <c r="CF8903"/>
      <c r="CG8903"/>
      <c r="CH8903"/>
      <c r="CI8903"/>
      <c r="CJ8903"/>
      <c r="CK8903"/>
      <c r="CL8903"/>
      <c r="CM8903"/>
      <c r="CN8903"/>
      <c r="CO8903"/>
      <c r="CP8903"/>
      <c r="CQ8903"/>
      <c r="CR8903"/>
      <c r="CS8903"/>
      <c r="CT8903"/>
      <c r="CU8903"/>
      <c r="CV8903"/>
    </row>
    <row r="8904" spans="10:100" x14ac:dyDescent="0.25">
      <c r="J8904"/>
      <c r="K8904"/>
      <c r="L8904"/>
      <c r="M8904"/>
      <c r="N8904"/>
      <c r="O8904"/>
      <c r="P8904"/>
      <c r="Q8904"/>
      <c r="R8904"/>
      <c r="S8904"/>
      <c r="T8904"/>
      <c r="U8904"/>
      <c r="V8904"/>
      <c r="W8904"/>
      <c r="X8904"/>
      <c r="Y8904"/>
      <c r="Z8904"/>
      <c r="AA8904"/>
      <c r="AB8904"/>
      <c r="AC8904"/>
      <c r="AD8904"/>
      <c r="AE8904"/>
      <c r="AF8904"/>
      <c r="AG8904"/>
      <c r="AH8904"/>
      <c r="AI8904"/>
      <c r="AJ8904"/>
      <c r="AK8904"/>
      <c r="AL8904"/>
      <c r="AM8904"/>
      <c r="AN8904"/>
      <c r="AO8904"/>
      <c r="AP8904"/>
      <c r="AQ8904"/>
      <c r="AR8904"/>
      <c r="AS8904"/>
      <c r="AT8904"/>
      <c r="AU8904"/>
      <c r="AV8904"/>
      <c r="AW8904"/>
      <c r="AX8904"/>
      <c r="AY8904"/>
      <c r="AZ8904"/>
      <c r="BA8904"/>
      <c r="BB8904"/>
      <c r="BC8904"/>
      <c r="BD8904"/>
      <c r="BE8904"/>
      <c r="BF8904"/>
      <c r="BG8904"/>
      <c r="BH8904"/>
      <c r="BI8904"/>
      <c r="BJ8904"/>
      <c r="BK8904"/>
      <c r="BL8904"/>
      <c r="BM8904"/>
      <c r="BN8904"/>
      <c r="BO8904"/>
      <c r="BP8904"/>
      <c r="BQ8904"/>
      <c r="BR8904"/>
      <c r="BS8904"/>
      <c r="BT8904"/>
      <c r="BU8904"/>
      <c r="BV8904"/>
      <c r="BW8904"/>
      <c r="BX8904"/>
      <c r="BY8904"/>
      <c r="BZ8904"/>
      <c r="CA8904"/>
      <c r="CB8904"/>
      <c r="CC8904"/>
      <c r="CD8904"/>
      <c r="CE8904"/>
      <c r="CF8904"/>
      <c r="CG8904"/>
      <c r="CH8904"/>
      <c r="CI8904"/>
      <c r="CJ8904"/>
      <c r="CK8904"/>
      <c r="CL8904"/>
      <c r="CM8904"/>
      <c r="CN8904"/>
      <c r="CO8904"/>
      <c r="CP8904"/>
      <c r="CQ8904"/>
      <c r="CR8904"/>
      <c r="CS8904"/>
      <c r="CT8904"/>
      <c r="CU8904"/>
      <c r="CV8904"/>
    </row>
    <row r="8905" spans="10:100" x14ac:dyDescent="0.25">
      <c r="J8905"/>
      <c r="K8905"/>
      <c r="L8905"/>
      <c r="M8905"/>
      <c r="N8905"/>
      <c r="O8905"/>
      <c r="P8905"/>
      <c r="Q8905"/>
      <c r="R8905"/>
      <c r="S8905"/>
      <c r="T8905"/>
      <c r="U8905"/>
      <c r="V8905"/>
      <c r="W8905"/>
      <c r="X8905"/>
      <c r="Y8905"/>
      <c r="Z8905"/>
      <c r="AA8905"/>
      <c r="AB8905"/>
      <c r="AC8905"/>
      <c r="AD8905"/>
      <c r="AE8905"/>
      <c r="AF8905"/>
      <c r="AG8905"/>
      <c r="AH8905"/>
      <c r="AI8905"/>
      <c r="AJ8905"/>
      <c r="AK8905"/>
      <c r="AL8905"/>
      <c r="AM8905"/>
      <c r="AN8905"/>
      <c r="AO8905"/>
      <c r="AP8905"/>
      <c r="AQ8905"/>
      <c r="AR8905"/>
      <c r="AS8905"/>
      <c r="AT8905"/>
      <c r="AU8905"/>
      <c r="AV8905"/>
      <c r="AW8905"/>
      <c r="AX8905"/>
      <c r="AY8905"/>
      <c r="AZ8905"/>
      <c r="BA8905"/>
      <c r="BB8905"/>
      <c r="BC8905"/>
      <c r="BD8905"/>
      <c r="BE8905"/>
      <c r="BF8905"/>
      <c r="BG8905"/>
      <c r="BH8905"/>
      <c r="BI8905"/>
      <c r="BJ8905"/>
      <c r="BK8905"/>
      <c r="BL8905"/>
      <c r="BM8905"/>
      <c r="BN8905"/>
      <c r="BO8905"/>
      <c r="BP8905"/>
      <c r="BQ8905"/>
      <c r="BR8905"/>
      <c r="BS8905"/>
      <c r="BT8905"/>
      <c r="BU8905"/>
      <c r="BV8905"/>
      <c r="BW8905"/>
      <c r="BX8905"/>
      <c r="BY8905"/>
      <c r="BZ8905"/>
      <c r="CA8905"/>
      <c r="CB8905"/>
      <c r="CC8905"/>
      <c r="CD8905"/>
      <c r="CE8905"/>
      <c r="CF8905"/>
      <c r="CG8905"/>
      <c r="CH8905"/>
      <c r="CI8905"/>
      <c r="CJ8905"/>
      <c r="CK8905"/>
      <c r="CL8905"/>
      <c r="CM8905"/>
      <c r="CN8905"/>
      <c r="CO8905"/>
      <c r="CP8905"/>
      <c r="CQ8905"/>
      <c r="CR8905"/>
      <c r="CS8905"/>
      <c r="CT8905"/>
      <c r="CU8905"/>
      <c r="CV8905"/>
    </row>
    <row r="8906" spans="10:100" x14ac:dyDescent="0.25">
      <c r="J8906"/>
      <c r="K8906"/>
      <c r="L8906"/>
      <c r="M8906"/>
      <c r="N8906"/>
      <c r="O8906"/>
      <c r="P8906"/>
      <c r="Q8906"/>
      <c r="R8906"/>
      <c r="S8906"/>
      <c r="T8906"/>
      <c r="U8906"/>
      <c r="V8906"/>
      <c r="W8906"/>
      <c r="X8906"/>
      <c r="Y8906"/>
      <c r="Z8906"/>
      <c r="AA8906"/>
      <c r="AB8906"/>
      <c r="AC8906"/>
      <c r="AD8906"/>
      <c r="AE8906"/>
      <c r="AF8906"/>
      <c r="AG8906"/>
      <c r="AH8906"/>
      <c r="AI8906"/>
      <c r="AJ8906"/>
      <c r="AK8906"/>
      <c r="AL8906"/>
      <c r="AM8906"/>
      <c r="AN8906"/>
      <c r="AO8906"/>
      <c r="AP8906"/>
      <c r="AQ8906"/>
      <c r="AR8906"/>
      <c r="AS8906"/>
      <c r="AT8906"/>
      <c r="AU8906"/>
      <c r="AV8906"/>
      <c r="AW8906"/>
      <c r="AX8906"/>
      <c r="AY8906"/>
      <c r="AZ8906"/>
      <c r="BA8906"/>
      <c r="BB8906"/>
      <c r="BC8906"/>
      <c r="BD8906"/>
      <c r="BE8906"/>
      <c r="BF8906"/>
      <c r="BG8906"/>
      <c r="BH8906"/>
      <c r="BI8906"/>
      <c r="BJ8906"/>
      <c r="BK8906"/>
      <c r="BL8906"/>
      <c r="BM8906"/>
      <c r="BN8906"/>
      <c r="BO8906"/>
      <c r="BP8906"/>
      <c r="BQ8906"/>
      <c r="BR8906"/>
      <c r="BS8906"/>
      <c r="BT8906"/>
      <c r="BU8906"/>
      <c r="BV8906"/>
      <c r="BW8906"/>
      <c r="BX8906"/>
      <c r="BY8906"/>
      <c r="BZ8906"/>
      <c r="CA8906"/>
      <c r="CB8906"/>
      <c r="CC8906"/>
      <c r="CD8906"/>
      <c r="CE8906"/>
      <c r="CF8906"/>
      <c r="CG8906"/>
      <c r="CH8906"/>
      <c r="CI8906"/>
      <c r="CJ8906"/>
      <c r="CK8906"/>
      <c r="CL8906"/>
      <c r="CM8906"/>
      <c r="CN8906"/>
      <c r="CO8906"/>
      <c r="CP8906"/>
      <c r="CQ8906"/>
      <c r="CR8906"/>
      <c r="CS8906"/>
      <c r="CT8906"/>
      <c r="CU8906"/>
      <c r="CV8906"/>
    </row>
    <row r="8907" spans="10:100" x14ac:dyDescent="0.25">
      <c r="J8907"/>
      <c r="K8907"/>
      <c r="L8907"/>
      <c r="M8907"/>
      <c r="N8907"/>
      <c r="O8907"/>
      <c r="P8907"/>
      <c r="Q8907"/>
      <c r="R8907"/>
      <c r="S8907"/>
      <c r="T8907"/>
      <c r="U8907"/>
      <c r="V8907"/>
      <c r="W8907"/>
      <c r="X8907"/>
      <c r="Y8907"/>
      <c r="Z8907"/>
      <c r="AA8907"/>
      <c r="AB8907"/>
      <c r="AC8907"/>
      <c r="AD8907"/>
      <c r="AE8907"/>
      <c r="AF8907"/>
      <c r="AG8907"/>
      <c r="AH8907"/>
      <c r="AI8907"/>
      <c r="AJ8907"/>
      <c r="AK8907"/>
      <c r="AL8907"/>
      <c r="AM8907"/>
      <c r="AN8907"/>
      <c r="AO8907"/>
      <c r="AP8907"/>
      <c r="AQ8907"/>
      <c r="AR8907"/>
      <c r="AS8907"/>
      <c r="AT8907"/>
      <c r="AU8907"/>
      <c r="AV8907"/>
      <c r="AW8907"/>
      <c r="AX8907"/>
      <c r="AY8907"/>
      <c r="AZ8907"/>
      <c r="BA8907"/>
      <c r="BB8907"/>
      <c r="BC8907"/>
      <c r="BD8907"/>
      <c r="BE8907"/>
      <c r="BF8907"/>
      <c r="BG8907"/>
      <c r="BH8907"/>
      <c r="BI8907"/>
      <c r="BJ8907"/>
      <c r="BK8907"/>
      <c r="BL8907"/>
      <c r="BM8907"/>
      <c r="BN8907"/>
      <c r="BO8907"/>
      <c r="BP8907"/>
      <c r="BQ8907"/>
      <c r="BR8907"/>
      <c r="BS8907"/>
      <c r="BT8907"/>
      <c r="BU8907"/>
      <c r="BV8907"/>
      <c r="BW8907"/>
      <c r="BX8907"/>
      <c r="BY8907"/>
      <c r="BZ8907"/>
      <c r="CA8907"/>
      <c r="CB8907"/>
      <c r="CC8907"/>
      <c r="CD8907"/>
      <c r="CE8907"/>
      <c r="CF8907"/>
      <c r="CG8907"/>
      <c r="CH8907"/>
      <c r="CI8907"/>
      <c r="CJ8907"/>
      <c r="CK8907"/>
      <c r="CL8907"/>
      <c r="CM8907"/>
      <c r="CN8907"/>
      <c r="CO8907"/>
      <c r="CP8907"/>
      <c r="CQ8907"/>
      <c r="CR8907"/>
      <c r="CS8907"/>
      <c r="CT8907"/>
      <c r="CU8907"/>
      <c r="CV8907"/>
    </row>
    <row r="8908" spans="10:100" x14ac:dyDescent="0.25">
      <c r="J8908"/>
      <c r="K8908"/>
      <c r="L8908"/>
      <c r="M8908"/>
      <c r="N8908"/>
      <c r="O8908"/>
      <c r="P8908"/>
      <c r="Q8908"/>
      <c r="R8908"/>
      <c r="S8908"/>
      <c r="T8908"/>
      <c r="U8908"/>
      <c r="V8908"/>
      <c r="W8908"/>
      <c r="X8908"/>
      <c r="Y8908"/>
      <c r="Z8908"/>
      <c r="AA8908"/>
      <c r="AB8908"/>
      <c r="AC8908"/>
      <c r="AD8908"/>
      <c r="AE8908"/>
      <c r="AF8908"/>
      <c r="AG8908"/>
      <c r="AH8908"/>
      <c r="AI8908"/>
      <c r="AJ8908"/>
      <c r="AK8908"/>
      <c r="AL8908"/>
      <c r="AM8908"/>
      <c r="AN8908"/>
      <c r="AO8908"/>
      <c r="AP8908"/>
      <c r="AQ8908"/>
      <c r="AR8908"/>
      <c r="AS8908"/>
      <c r="AT8908"/>
      <c r="AU8908"/>
      <c r="AV8908"/>
      <c r="AW8908"/>
      <c r="AX8908"/>
      <c r="AY8908"/>
      <c r="AZ8908"/>
      <c r="BA8908"/>
      <c r="BB8908"/>
      <c r="BC8908"/>
      <c r="BD8908"/>
      <c r="BE8908"/>
      <c r="BF8908"/>
      <c r="BG8908"/>
      <c r="BH8908"/>
      <c r="BI8908"/>
      <c r="BJ8908"/>
      <c r="BK8908"/>
      <c r="BL8908"/>
      <c r="BM8908"/>
      <c r="BN8908"/>
      <c r="BO8908"/>
      <c r="BP8908"/>
      <c r="BQ8908"/>
      <c r="BR8908"/>
      <c r="BS8908"/>
      <c r="BT8908"/>
      <c r="BU8908"/>
      <c r="BV8908"/>
      <c r="BW8908"/>
      <c r="BX8908"/>
      <c r="BY8908"/>
      <c r="BZ8908"/>
      <c r="CA8908"/>
      <c r="CB8908"/>
      <c r="CC8908"/>
      <c r="CD8908"/>
      <c r="CE8908"/>
      <c r="CF8908"/>
      <c r="CG8908"/>
      <c r="CH8908"/>
      <c r="CI8908"/>
      <c r="CJ8908"/>
      <c r="CK8908"/>
      <c r="CL8908"/>
      <c r="CM8908"/>
      <c r="CN8908"/>
      <c r="CO8908"/>
      <c r="CP8908"/>
      <c r="CQ8908"/>
      <c r="CR8908"/>
      <c r="CS8908"/>
      <c r="CT8908"/>
      <c r="CU8908"/>
      <c r="CV8908"/>
    </row>
    <row r="8909" spans="10:100" x14ac:dyDescent="0.25">
      <c r="J8909"/>
      <c r="K8909"/>
      <c r="L8909"/>
      <c r="M8909"/>
      <c r="N8909"/>
      <c r="O8909"/>
      <c r="P8909"/>
      <c r="Q8909"/>
      <c r="R8909"/>
      <c r="S8909"/>
      <c r="T8909"/>
      <c r="U8909"/>
      <c r="V8909"/>
      <c r="W8909"/>
      <c r="X8909"/>
      <c r="Y8909"/>
      <c r="Z8909"/>
      <c r="AA8909"/>
      <c r="AB8909"/>
      <c r="AC8909"/>
      <c r="AD8909"/>
      <c r="AE8909"/>
      <c r="AF8909"/>
      <c r="AG8909"/>
      <c r="AH8909"/>
      <c r="AI8909"/>
      <c r="AJ8909"/>
      <c r="AK8909"/>
      <c r="AL8909"/>
      <c r="AM8909"/>
      <c r="AN8909"/>
      <c r="AO8909"/>
      <c r="AP8909"/>
      <c r="AQ8909"/>
      <c r="AR8909"/>
      <c r="AS8909"/>
      <c r="AT8909"/>
      <c r="AU8909"/>
      <c r="AV8909"/>
      <c r="AW8909"/>
      <c r="AX8909"/>
      <c r="AY8909"/>
      <c r="AZ8909"/>
      <c r="BA8909"/>
      <c r="BB8909"/>
      <c r="BC8909"/>
      <c r="BD8909"/>
      <c r="BE8909"/>
      <c r="BF8909"/>
      <c r="BG8909"/>
      <c r="BH8909"/>
      <c r="BI8909"/>
      <c r="BJ8909"/>
      <c r="BK8909"/>
      <c r="BL8909"/>
      <c r="BM8909"/>
      <c r="BN8909"/>
      <c r="BO8909"/>
      <c r="BP8909"/>
      <c r="BQ8909"/>
      <c r="BR8909"/>
      <c r="BS8909"/>
      <c r="BT8909"/>
      <c r="BU8909"/>
      <c r="BV8909"/>
      <c r="BW8909"/>
      <c r="BX8909"/>
      <c r="BY8909"/>
      <c r="BZ8909"/>
      <c r="CA8909"/>
      <c r="CB8909"/>
      <c r="CC8909"/>
      <c r="CD8909"/>
      <c r="CE8909"/>
      <c r="CF8909"/>
      <c r="CG8909"/>
      <c r="CH8909"/>
      <c r="CI8909"/>
      <c r="CJ8909"/>
      <c r="CK8909"/>
      <c r="CL8909"/>
      <c r="CM8909"/>
      <c r="CN8909"/>
      <c r="CO8909"/>
      <c r="CP8909"/>
      <c r="CQ8909"/>
      <c r="CR8909"/>
      <c r="CS8909"/>
      <c r="CT8909"/>
      <c r="CU8909"/>
      <c r="CV8909"/>
    </row>
    <row r="8910" spans="10:100" x14ac:dyDescent="0.25">
      <c r="J8910"/>
      <c r="K8910"/>
      <c r="L8910"/>
      <c r="M8910"/>
      <c r="N8910"/>
      <c r="O8910"/>
      <c r="P8910"/>
      <c r="Q8910"/>
      <c r="R8910"/>
      <c r="S8910"/>
      <c r="T8910"/>
      <c r="U8910"/>
      <c r="V8910"/>
      <c r="W8910"/>
      <c r="X8910"/>
      <c r="Y8910"/>
      <c r="Z8910"/>
      <c r="AA8910"/>
      <c r="AB8910"/>
      <c r="AC8910"/>
      <c r="AD8910"/>
      <c r="AE8910"/>
      <c r="AF8910"/>
      <c r="AG8910"/>
      <c r="AH8910"/>
      <c r="AI8910"/>
      <c r="AJ8910"/>
      <c r="AK8910"/>
      <c r="AL8910"/>
      <c r="AM8910"/>
      <c r="AN8910"/>
      <c r="AO8910"/>
      <c r="AP8910"/>
      <c r="AQ8910"/>
      <c r="AR8910"/>
      <c r="AS8910"/>
      <c r="AT8910"/>
      <c r="AU8910"/>
      <c r="AV8910"/>
      <c r="AW8910"/>
      <c r="AX8910"/>
      <c r="AY8910"/>
      <c r="AZ8910"/>
      <c r="BA8910"/>
      <c r="BB8910"/>
      <c r="BC8910"/>
      <c r="BD8910"/>
      <c r="BE8910"/>
      <c r="BF8910"/>
      <c r="BG8910"/>
      <c r="BH8910"/>
      <c r="BI8910"/>
      <c r="BJ8910"/>
      <c r="BK8910"/>
      <c r="BL8910"/>
      <c r="BM8910"/>
      <c r="BN8910"/>
      <c r="BO8910"/>
      <c r="BP8910"/>
      <c r="BQ8910"/>
      <c r="BR8910"/>
      <c r="BS8910"/>
      <c r="BT8910"/>
      <c r="BU8910"/>
      <c r="BV8910"/>
      <c r="BW8910"/>
      <c r="BX8910"/>
      <c r="BY8910"/>
      <c r="BZ8910"/>
      <c r="CA8910"/>
      <c r="CB8910"/>
      <c r="CC8910"/>
      <c r="CD8910"/>
      <c r="CE8910"/>
      <c r="CF8910"/>
      <c r="CG8910"/>
      <c r="CH8910"/>
      <c r="CI8910"/>
      <c r="CJ8910"/>
      <c r="CK8910"/>
      <c r="CL8910"/>
      <c r="CM8910"/>
      <c r="CN8910"/>
      <c r="CO8910"/>
      <c r="CP8910"/>
      <c r="CQ8910"/>
      <c r="CR8910"/>
      <c r="CS8910"/>
      <c r="CT8910"/>
      <c r="CU8910"/>
      <c r="CV8910"/>
    </row>
    <row r="8911" spans="10:100" x14ac:dyDescent="0.25">
      <c r="J8911"/>
      <c r="K8911"/>
      <c r="L8911"/>
      <c r="M8911"/>
      <c r="N8911"/>
      <c r="O8911"/>
      <c r="P8911"/>
      <c r="Q8911"/>
      <c r="R8911"/>
      <c r="S8911"/>
      <c r="T8911"/>
      <c r="U8911"/>
      <c r="V8911"/>
      <c r="W8911"/>
      <c r="X8911"/>
      <c r="Y8911"/>
      <c r="Z8911"/>
      <c r="AA8911"/>
      <c r="AB8911"/>
      <c r="AC8911"/>
      <c r="AD8911"/>
      <c r="AE8911"/>
      <c r="AF8911"/>
      <c r="AG8911"/>
      <c r="AH8911"/>
      <c r="AI8911"/>
      <c r="AJ8911"/>
      <c r="AK8911"/>
      <c r="AL8911"/>
      <c r="AM8911"/>
      <c r="AN8911"/>
      <c r="AO8911"/>
      <c r="AP8911"/>
      <c r="AQ8911"/>
      <c r="AR8911"/>
      <c r="AS8911"/>
      <c r="AT8911"/>
      <c r="AU8911"/>
      <c r="AV8911"/>
      <c r="AW8911"/>
      <c r="AX8911"/>
      <c r="AY8911"/>
      <c r="AZ8911"/>
      <c r="BA8911"/>
      <c r="BB8911"/>
      <c r="BC8911"/>
      <c r="BD8911"/>
      <c r="BE8911"/>
      <c r="BF8911"/>
      <c r="BG8911"/>
      <c r="BH8911"/>
      <c r="BI8911"/>
      <c r="BJ8911"/>
      <c r="BK8911"/>
      <c r="BL8911"/>
      <c r="BM8911"/>
      <c r="BN8911"/>
      <c r="BO8911"/>
      <c r="BP8911"/>
      <c r="BQ8911"/>
      <c r="BR8911"/>
      <c r="BS8911"/>
      <c r="BT8911"/>
      <c r="BU8911"/>
      <c r="BV8911"/>
      <c r="BW8911"/>
      <c r="BX8911"/>
      <c r="BY8911"/>
      <c r="BZ8911"/>
      <c r="CA8911"/>
      <c r="CB8911"/>
      <c r="CC8911"/>
      <c r="CD8911"/>
      <c r="CE8911"/>
      <c r="CF8911"/>
      <c r="CG8911"/>
      <c r="CH8911"/>
      <c r="CI8911"/>
      <c r="CJ8911"/>
      <c r="CK8911"/>
      <c r="CL8911"/>
      <c r="CM8911"/>
      <c r="CN8911"/>
      <c r="CO8911"/>
      <c r="CP8911"/>
      <c r="CQ8911"/>
      <c r="CR8911"/>
      <c r="CS8911"/>
      <c r="CT8911"/>
      <c r="CU8911"/>
      <c r="CV8911"/>
    </row>
    <row r="8912" spans="10:100" x14ac:dyDescent="0.25">
      <c r="J8912"/>
      <c r="K8912"/>
      <c r="L8912"/>
      <c r="M8912"/>
      <c r="N8912"/>
      <c r="O8912"/>
      <c r="P8912"/>
      <c r="Q8912"/>
      <c r="R8912"/>
      <c r="S8912"/>
      <c r="T8912"/>
      <c r="U8912"/>
      <c r="V8912"/>
      <c r="W8912"/>
      <c r="X8912"/>
      <c r="Y8912"/>
      <c r="Z8912"/>
      <c r="AA8912"/>
      <c r="AB8912"/>
      <c r="AC8912"/>
      <c r="AD8912"/>
      <c r="AE8912"/>
      <c r="AF8912"/>
      <c r="AG8912"/>
      <c r="AH8912"/>
      <c r="AI8912"/>
      <c r="AJ8912"/>
      <c r="AK8912"/>
      <c r="AL8912"/>
      <c r="AM8912"/>
      <c r="AN8912"/>
      <c r="AO8912"/>
      <c r="AP8912"/>
      <c r="AQ8912"/>
      <c r="AR8912"/>
      <c r="AS8912"/>
      <c r="AT8912"/>
      <c r="AU8912"/>
      <c r="AV8912"/>
      <c r="AW8912"/>
      <c r="AX8912"/>
      <c r="AY8912"/>
      <c r="AZ8912"/>
      <c r="BA8912"/>
      <c r="BB8912"/>
      <c r="BC8912"/>
      <c r="BD8912"/>
      <c r="BE8912"/>
      <c r="BF8912"/>
      <c r="BG8912"/>
      <c r="BH8912"/>
      <c r="BI8912"/>
      <c r="BJ8912"/>
      <c r="BK8912"/>
      <c r="BL8912"/>
      <c r="BM8912"/>
      <c r="BN8912"/>
      <c r="BO8912"/>
      <c r="BP8912"/>
      <c r="BQ8912"/>
      <c r="BR8912"/>
      <c r="BS8912"/>
      <c r="BT8912"/>
      <c r="BU8912"/>
      <c r="BV8912"/>
      <c r="BW8912"/>
      <c r="BX8912"/>
      <c r="BY8912"/>
      <c r="BZ8912"/>
      <c r="CA8912"/>
      <c r="CB8912"/>
      <c r="CC8912"/>
      <c r="CD8912"/>
      <c r="CE8912"/>
      <c r="CF8912"/>
      <c r="CG8912"/>
      <c r="CH8912"/>
      <c r="CI8912"/>
      <c r="CJ8912"/>
      <c r="CK8912"/>
      <c r="CL8912"/>
      <c r="CM8912"/>
      <c r="CN8912"/>
      <c r="CO8912"/>
      <c r="CP8912"/>
      <c r="CQ8912"/>
      <c r="CR8912"/>
      <c r="CS8912"/>
      <c r="CT8912"/>
      <c r="CU8912"/>
      <c r="CV8912"/>
    </row>
    <row r="8913" spans="10:100" x14ac:dyDescent="0.25">
      <c r="J8913"/>
      <c r="K8913"/>
      <c r="L8913"/>
      <c r="M8913"/>
      <c r="N8913"/>
      <c r="O8913"/>
      <c r="P8913"/>
      <c r="Q8913"/>
      <c r="R8913"/>
      <c r="S8913"/>
      <c r="T8913"/>
      <c r="U8913"/>
      <c r="V8913"/>
      <c r="W8913"/>
      <c r="X8913"/>
      <c r="Y8913"/>
      <c r="Z8913"/>
      <c r="AA8913"/>
      <c r="AB8913"/>
      <c r="AC8913"/>
      <c r="AD8913"/>
      <c r="AE8913"/>
      <c r="AF8913"/>
      <c r="AG8913"/>
      <c r="AH8913"/>
      <c r="AI8913"/>
      <c r="AJ8913"/>
      <c r="AK8913"/>
      <c r="AL8913"/>
      <c r="AM8913"/>
      <c r="AN8913"/>
      <c r="AO8913"/>
      <c r="AP8913"/>
      <c r="AQ8913"/>
      <c r="AR8913"/>
      <c r="AS8913"/>
      <c r="AT8913"/>
      <c r="AU8913"/>
      <c r="AV8913"/>
      <c r="AW8913"/>
      <c r="AX8913"/>
      <c r="AY8913"/>
      <c r="AZ8913"/>
      <c r="BA8913"/>
      <c r="BB8913"/>
      <c r="BC8913"/>
      <c r="BD8913"/>
      <c r="BE8913"/>
      <c r="BF8913"/>
      <c r="BG8913"/>
      <c r="BH8913"/>
      <c r="BI8913"/>
      <c r="BJ8913"/>
      <c r="BK8913"/>
      <c r="BL8913"/>
      <c r="BM8913"/>
      <c r="BN8913"/>
      <c r="BO8913"/>
      <c r="BP8913"/>
      <c r="BQ8913"/>
      <c r="BR8913"/>
      <c r="BS8913"/>
      <c r="BT8913"/>
      <c r="BU8913"/>
      <c r="BV8913"/>
      <c r="BW8913"/>
      <c r="BX8913"/>
      <c r="BY8913"/>
      <c r="BZ8913"/>
      <c r="CA8913"/>
      <c r="CB8913"/>
      <c r="CC8913"/>
      <c r="CD8913"/>
      <c r="CE8913"/>
      <c r="CF8913"/>
      <c r="CG8913"/>
      <c r="CH8913"/>
      <c r="CI8913"/>
      <c r="CJ8913"/>
      <c r="CK8913"/>
      <c r="CL8913"/>
      <c r="CM8913"/>
      <c r="CN8913"/>
      <c r="CO8913"/>
      <c r="CP8913"/>
      <c r="CQ8913"/>
      <c r="CR8913"/>
      <c r="CS8913"/>
      <c r="CT8913"/>
      <c r="CU8913"/>
      <c r="CV8913"/>
    </row>
    <row r="8914" spans="10:100" x14ac:dyDescent="0.25">
      <c r="J8914"/>
      <c r="K8914"/>
      <c r="L8914"/>
      <c r="M8914"/>
      <c r="N8914"/>
      <c r="O8914"/>
      <c r="P8914"/>
      <c r="Q8914"/>
      <c r="R8914"/>
      <c r="S8914"/>
      <c r="T8914"/>
      <c r="U8914"/>
      <c r="V8914"/>
      <c r="W8914"/>
      <c r="X8914"/>
      <c r="Y8914"/>
      <c r="Z8914"/>
      <c r="AA8914"/>
      <c r="AB8914"/>
      <c r="AC8914"/>
      <c r="AD8914"/>
      <c r="AE8914"/>
      <c r="AF8914"/>
      <c r="AG8914"/>
      <c r="AH8914"/>
      <c r="AI8914"/>
      <c r="AJ8914"/>
      <c r="AK8914"/>
      <c r="AL8914"/>
      <c r="AM8914"/>
      <c r="AN8914"/>
      <c r="AO8914"/>
      <c r="AP8914"/>
      <c r="AQ8914"/>
      <c r="AR8914"/>
      <c r="AS8914"/>
      <c r="AT8914"/>
      <c r="AU8914"/>
      <c r="AV8914"/>
      <c r="AW8914"/>
      <c r="AX8914"/>
      <c r="AY8914"/>
      <c r="AZ8914"/>
      <c r="BA8914"/>
      <c r="BB8914"/>
      <c r="BC8914"/>
      <c r="BD8914"/>
      <c r="BE8914"/>
      <c r="BF8914"/>
      <c r="BG8914"/>
      <c r="BH8914"/>
      <c r="BI8914"/>
      <c r="BJ8914"/>
      <c r="BK8914"/>
      <c r="BL8914"/>
      <c r="BM8914"/>
      <c r="BN8914"/>
      <c r="BO8914"/>
      <c r="BP8914"/>
      <c r="BQ8914"/>
      <c r="BR8914"/>
      <c r="BS8914"/>
      <c r="BT8914"/>
      <c r="BU8914"/>
      <c r="BV8914"/>
      <c r="BW8914"/>
      <c r="BX8914"/>
      <c r="BY8914"/>
      <c r="BZ8914"/>
      <c r="CA8914"/>
      <c r="CB8914"/>
      <c r="CC8914"/>
      <c r="CD8914"/>
      <c r="CE8914"/>
      <c r="CF8914"/>
      <c r="CG8914"/>
      <c r="CH8914"/>
      <c r="CI8914"/>
      <c r="CJ8914"/>
      <c r="CK8914"/>
      <c r="CL8914"/>
      <c r="CM8914"/>
      <c r="CN8914"/>
      <c r="CO8914"/>
      <c r="CP8914"/>
      <c r="CQ8914"/>
      <c r="CR8914"/>
      <c r="CS8914"/>
      <c r="CT8914"/>
      <c r="CU8914"/>
      <c r="CV8914"/>
    </row>
    <row r="8915" spans="10:100" x14ac:dyDescent="0.25">
      <c r="J8915"/>
      <c r="K8915"/>
      <c r="L8915"/>
      <c r="M8915"/>
      <c r="N8915"/>
      <c r="O8915"/>
      <c r="P8915"/>
      <c r="Q8915"/>
      <c r="R8915"/>
      <c r="S8915"/>
      <c r="T8915"/>
      <c r="U8915"/>
      <c r="V8915"/>
      <c r="W8915"/>
      <c r="X8915"/>
      <c r="Y8915"/>
      <c r="Z8915"/>
      <c r="AA8915"/>
      <c r="AB8915"/>
      <c r="AC8915"/>
      <c r="AD8915"/>
      <c r="AE8915"/>
      <c r="AF8915"/>
      <c r="AG8915"/>
      <c r="AH8915"/>
      <c r="AI8915"/>
      <c r="AJ8915"/>
      <c r="AK8915"/>
      <c r="AL8915"/>
      <c r="AM8915"/>
      <c r="AN8915"/>
      <c r="AO8915"/>
      <c r="AP8915"/>
      <c r="AQ8915"/>
      <c r="AR8915"/>
      <c r="AS8915"/>
      <c r="AT8915"/>
      <c r="AU8915"/>
      <c r="AV8915"/>
      <c r="AW8915"/>
      <c r="AX8915"/>
      <c r="AY8915"/>
      <c r="AZ8915"/>
      <c r="BA8915"/>
      <c r="BB8915"/>
      <c r="BC8915"/>
      <c r="BD8915"/>
      <c r="BE8915"/>
      <c r="BF8915"/>
      <c r="BG8915"/>
      <c r="BH8915"/>
      <c r="BI8915"/>
      <c r="BJ8915"/>
      <c r="BK8915"/>
      <c r="BL8915"/>
      <c r="BM8915"/>
      <c r="BN8915"/>
      <c r="BO8915"/>
      <c r="BP8915"/>
      <c r="BQ8915"/>
      <c r="BR8915"/>
      <c r="BS8915"/>
      <c r="BT8915"/>
      <c r="BU8915"/>
      <c r="BV8915"/>
      <c r="BW8915"/>
      <c r="BX8915"/>
      <c r="BY8915"/>
      <c r="BZ8915"/>
      <c r="CA8915"/>
      <c r="CB8915"/>
      <c r="CC8915"/>
      <c r="CD8915"/>
      <c r="CE8915"/>
      <c r="CF8915"/>
      <c r="CG8915"/>
      <c r="CH8915"/>
      <c r="CI8915"/>
      <c r="CJ8915"/>
      <c r="CK8915"/>
      <c r="CL8915"/>
      <c r="CM8915"/>
      <c r="CN8915"/>
      <c r="CO8915"/>
      <c r="CP8915"/>
      <c r="CQ8915"/>
      <c r="CR8915"/>
      <c r="CS8915"/>
      <c r="CT8915"/>
      <c r="CU8915"/>
      <c r="CV8915"/>
    </row>
    <row r="8916" spans="10:100" x14ac:dyDescent="0.25">
      <c r="J8916"/>
      <c r="K8916"/>
      <c r="L8916"/>
      <c r="M8916"/>
      <c r="N8916"/>
      <c r="O8916"/>
      <c r="P8916"/>
      <c r="Q8916"/>
      <c r="R8916"/>
      <c r="S8916"/>
      <c r="T8916"/>
      <c r="U8916"/>
      <c r="V8916"/>
      <c r="W8916"/>
      <c r="X8916"/>
      <c r="Y8916"/>
      <c r="Z8916"/>
      <c r="AA8916"/>
      <c r="AB8916"/>
      <c r="AC8916"/>
      <c r="AD8916"/>
      <c r="AE8916"/>
      <c r="AF8916"/>
      <c r="AG8916"/>
      <c r="AH8916"/>
      <c r="AI8916"/>
      <c r="AJ8916"/>
      <c r="AK8916"/>
      <c r="AL8916"/>
      <c r="AM8916"/>
      <c r="AN8916"/>
      <c r="AO8916"/>
      <c r="AP8916"/>
      <c r="AQ8916"/>
      <c r="AR8916"/>
      <c r="AS8916"/>
      <c r="AT8916"/>
      <c r="AU8916"/>
      <c r="AV8916"/>
      <c r="AW8916"/>
      <c r="AX8916"/>
      <c r="AY8916"/>
      <c r="AZ8916"/>
      <c r="BA8916"/>
      <c r="BB8916"/>
      <c r="BC8916"/>
      <c r="BD8916"/>
      <c r="BE8916"/>
      <c r="BF8916"/>
      <c r="BG8916"/>
      <c r="BH8916"/>
      <c r="BI8916"/>
      <c r="BJ8916"/>
      <c r="BK8916"/>
      <c r="BL8916"/>
      <c r="BM8916"/>
      <c r="BN8916"/>
      <c r="BO8916"/>
      <c r="BP8916"/>
      <c r="BQ8916"/>
      <c r="BR8916"/>
      <c r="BS8916"/>
      <c r="BT8916"/>
      <c r="BU8916"/>
      <c r="BV8916"/>
      <c r="BW8916"/>
      <c r="BX8916"/>
      <c r="BY8916"/>
      <c r="BZ8916"/>
      <c r="CA8916"/>
      <c r="CB8916"/>
      <c r="CC8916"/>
      <c r="CD8916"/>
      <c r="CE8916"/>
      <c r="CF8916"/>
      <c r="CG8916"/>
      <c r="CH8916"/>
      <c r="CI8916"/>
      <c r="CJ8916"/>
      <c r="CK8916"/>
      <c r="CL8916"/>
      <c r="CM8916"/>
      <c r="CN8916"/>
      <c r="CO8916"/>
      <c r="CP8916"/>
      <c r="CQ8916"/>
      <c r="CR8916"/>
      <c r="CS8916"/>
      <c r="CT8916"/>
      <c r="CU8916"/>
      <c r="CV8916"/>
    </row>
    <row r="8917" spans="10:100" x14ac:dyDescent="0.25">
      <c r="J8917"/>
      <c r="K8917"/>
      <c r="L8917"/>
      <c r="M8917"/>
      <c r="N8917"/>
      <c r="O8917"/>
      <c r="P8917"/>
      <c r="Q8917"/>
      <c r="R8917"/>
      <c r="S8917"/>
      <c r="T8917"/>
      <c r="U8917"/>
      <c r="V8917"/>
      <c r="W8917"/>
      <c r="X8917"/>
      <c r="Y8917"/>
      <c r="Z8917"/>
      <c r="AA8917"/>
      <c r="AB8917"/>
      <c r="AC8917"/>
      <c r="AD8917"/>
      <c r="AE8917"/>
      <c r="AF8917"/>
      <c r="AG8917"/>
      <c r="AH8917"/>
      <c r="AI8917"/>
      <c r="AJ8917"/>
      <c r="AK8917"/>
      <c r="AL8917"/>
      <c r="AM8917"/>
      <c r="AN8917"/>
      <c r="AO8917"/>
      <c r="AP8917"/>
      <c r="AQ8917"/>
      <c r="AR8917"/>
      <c r="AS8917"/>
      <c r="AT8917"/>
      <c r="AU8917"/>
      <c r="AV8917"/>
      <c r="AW8917"/>
      <c r="AX8917"/>
      <c r="AY8917"/>
      <c r="AZ8917"/>
      <c r="BA8917"/>
      <c r="BB8917"/>
      <c r="BC8917"/>
      <c r="BD8917"/>
      <c r="BE8917"/>
      <c r="BF8917"/>
      <c r="BG8917"/>
      <c r="BH8917"/>
      <c r="BI8917"/>
      <c r="BJ8917"/>
      <c r="BK8917"/>
      <c r="BL8917"/>
      <c r="BM8917"/>
      <c r="BN8917"/>
      <c r="BO8917"/>
      <c r="BP8917"/>
      <c r="BQ8917"/>
      <c r="BR8917"/>
      <c r="BS8917"/>
      <c r="BT8917"/>
      <c r="BU8917"/>
      <c r="BV8917"/>
      <c r="BW8917"/>
      <c r="BX8917"/>
      <c r="BY8917"/>
      <c r="BZ8917"/>
      <c r="CA8917"/>
      <c r="CB8917"/>
      <c r="CC8917"/>
      <c r="CD8917"/>
      <c r="CE8917"/>
      <c r="CF8917"/>
      <c r="CG8917"/>
      <c r="CH8917"/>
      <c r="CI8917"/>
      <c r="CJ8917"/>
      <c r="CK8917"/>
      <c r="CL8917"/>
      <c r="CM8917"/>
      <c r="CN8917"/>
      <c r="CO8917"/>
      <c r="CP8917"/>
      <c r="CQ8917"/>
      <c r="CR8917"/>
      <c r="CS8917"/>
      <c r="CT8917"/>
      <c r="CU8917"/>
      <c r="CV8917"/>
    </row>
    <row r="8918" spans="10:100" x14ac:dyDescent="0.25">
      <c r="J8918"/>
      <c r="K8918"/>
      <c r="L8918"/>
      <c r="M8918"/>
      <c r="N8918"/>
      <c r="O8918"/>
      <c r="P8918"/>
      <c r="Q8918"/>
      <c r="R8918"/>
      <c r="S8918"/>
      <c r="T8918"/>
      <c r="U8918"/>
      <c r="V8918"/>
      <c r="W8918"/>
      <c r="X8918"/>
      <c r="Y8918"/>
      <c r="Z8918"/>
      <c r="AA8918"/>
      <c r="AB8918"/>
      <c r="AC8918"/>
      <c r="AD8918"/>
      <c r="AE8918"/>
      <c r="AF8918"/>
      <c r="AG8918"/>
      <c r="AH8918"/>
      <c r="AI8918"/>
      <c r="AJ8918"/>
      <c r="AK8918"/>
      <c r="AL8918"/>
      <c r="AM8918"/>
      <c r="AN8918"/>
      <c r="AO8918"/>
      <c r="AP8918"/>
      <c r="AQ8918"/>
      <c r="AR8918"/>
      <c r="AS8918"/>
      <c r="AT8918"/>
      <c r="AU8918"/>
      <c r="AV8918"/>
      <c r="AW8918"/>
      <c r="AX8918"/>
      <c r="AY8918"/>
      <c r="AZ8918"/>
      <c r="BA8918"/>
      <c r="BB8918"/>
      <c r="BC8918"/>
      <c r="BD8918"/>
      <c r="BE8918"/>
      <c r="BF8918"/>
      <c r="BG8918"/>
      <c r="BH8918"/>
      <c r="BI8918"/>
      <c r="BJ8918"/>
      <c r="BK8918"/>
      <c r="BL8918"/>
      <c r="BM8918"/>
      <c r="BN8918"/>
      <c r="BO8918"/>
      <c r="BP8918"/>
      <c r="BQ8918"/>
      <c r="BR8918"/>
      <c r="BS8918"/>
      <c r="BT8918"/>
      <c r="BU8918"/>
      <c r="BV8918"/>
      <c r="BW8918"/>
      <c r="BX8918"/>
      <c r="BY8918"/>
      <c r="BZ8918"/>
      <c r="CA8918"/>
      <c r="CB8918"/>
      <c r="CC8918"/>
      <c r="CD8918"/>
      <c r="CE8918"/>
      <c r="CF8918"/>
      <c r="CG8918"/>
      <c r="CH8918"/>
      <c r="CI8918"/>
      <c r="CJ8918"/>
      <c r="CK8918"/>
      <c r="CL8918"/>
      <c r="CM8918"/>
      <c r="CN8918"/>
      <c r="CO8918"/>
      <c r="CP8918"/>
      <c r="CQ8918"/>
      <c r="CR8918"/>
      <c r="CS8918"/>
      <c r="CT8918"/>
      <c r="CU8918"/>
      <c r="CV8918"/>
    </row>
    <row r="8919" spans="10:100" x14ac:dyDescent="0.25">
      <c r="J8919"/>
      <c r="K8919"/>
      <c r="L8919"/>
      <c r="M8919"/>
      <c r="N8919"/>
      <c r="O8919"/>
      <c r="P8919"/>
      <c r="Q8919"/>
      <c r="R8919"/>
      <c r="S8919"/>
      <c r="T8919"/>
      <c r="U8919"/>
      <c r="V8919"/>
      <c r="W8919"/>
      <c r="X8919"/>
      <c r="Y8919"/>
      <c r="Z8919"/>
      <c r="AA8919"/>
      <c r="AB8919"/>
      <c r="AC8919"/>
      <c r="AD8919"/>
      <c r="AE8919"/>
      <c r="AF8919"/>
      <c r="AG8919"/>
      <c r="AH8919"/>
      <c r="AI8919"/>
      <c r="AJ8919"/>
      <c r="AK8919"/>
      <c r="AL8919"/>
      <c r="AM8919"/>
      <c r="AN8919"/>
      <c r="AO8919"/>
      <c r="AP8919"/>
      <c r="AQ8919"/>
      <c r="AR8919"/>
      <c r="AS8919"/>
      <c r="AT8919"/>
      <c r="AU8919"/>
      <c r="AV8919"/>
      <c r="AW8919"/>
      <c r="AX8919"/>
      <c r="AY8919"/>
      <c r="AZ8919"/>
      <c r="BA8919"/>
      <c r="BB8919"/>
      <c r="BC8919"/>
      <c r="BD8919"/>
      <c r="BE8919"/>
      <c r="BF8919"/>
      <c r="BG8919"/>
      <c r="BH8919"/>
      <c r="BI8919"/>
      <c r="BJ8919"/>
      <c r="BK8919"/>
      <c r="BL8919"/>
      <c r="BM8919"/>
      <c r="BN8919"/>
      <c r="BO8919"/>
      <c r="BP8919"/>
      <c r="BQ8919"/>
      <c r="BR8919"/>
      <c r="BS8919"/>
      <c r="BT8919"/>
      <c r="BU8919"/>
      <c r="BV8919"/>
      <c r="BW8919"/>
      <c r="BX8919"/>
      <c r="BY8919"/>
      <c r="BZ8919"/>
      <c r="CA8919"/>
      <c r="CB8919"/>
      <c r="CC8919"/>
      <c r="CD8919"/>
      <c r="CE8919"/>
      <c r="CF8919"/>
      <c r="CG8919"/>
      <c r="CH8919"/>
      <c r="CI8919"/>
      <c r="CJ8919"/>
      <c r="CK8919"/>
      <c r="CL8919"/>
      <c r="CM8919"/>
      <c r="CN8919"/>
      <c r="CO8919"/>
      <c r="CP8919"/>
      <c r="CQ8919"/>
      <c r="CR8919"/>
      <c r="CS8919"/>
      <c r="CT8919"/>
      <c r="CU8919"/>
      <c r="CV8919"/>
    </row>
    <row r="8920" spans="10:100" x14ac:dyDescent="0.25">
      <c r="J8920"/>
      <c r="K8920"/>
      <c r="L8920"/>
      <c r="M8920"/>
      <c r="N8920"/>
      <c r="O8920"/>
      <c r="P8920"/>
      <c r="Q8920"/>
      <c r="R8920"/>
      <c r="S8920"/>
      <c r="T8920"/>
      <c r="U8920"/>
      <c r="V8920"/>
      <c r="W8920"/>
      <c r="X8920"/>
      <c r="Y8920"/>
      <c r="Z8920"/>
      <c r="AA8920"/>
      <c r="AB8920"/>
      <c r="AC8920"/>
      <c r="AD8920"/>
      <c r="AE8920"/>
      <c r="AF8920"/>
      <c r="AG8920"/>
      <c r="AH8920"/>
      <c r="AI8920"/>
      <c r="AJ8920"/>
      <c r="AK8920"/>
      <c r="AL8920"/>
      <c r="AM8920"/>
      <c r="AN8920"/>
      <c r="AO8920"/>
      <c r="AP8920"/>
      <c r="AQ8920"/>
      <c r="AR8920"/>
      <c r="AS8920"/>
      <c r="AT8920"/>
      <c r="AU8920"/>
      <c r="AV8920"/>
      <c r="AW8920"/>
      <c r="AX8920"/>
      <c r="AY8920"/>
      <c r="AZ8920"/>
      <c r="BA8920"/>
      <c r="BB8920"/>
      <c r="BC8920"/>
      <c r="BD8920"/>
      <c r="BE8920"/>
      <c r="BF8920"/>
      <c r="BG8920"/>
      <c r="BH8920"/>
      <c r="BI8920"/>
      <c r="BJ8920"/>
      <c r="BK8920"/>
      <c r="BL8920"/>
      <c r="BM8920"/>
      <c r="BN8920"/>
      <c r="BO8920"/>
      <c r="BP8920"/>
      <c r="BQ8920"/>
      <c r="BR8920"/>
      <c r="BS8920"/>
      <c r="BT8920"/>
      <c r="BU8920"/>
      <c r="BV8920"/>
      <c r="BW8920"/>
      <c r="BX8920"/>
      <c r="BY8920"/>
      <c r="BZ8920"/>
      <c r="CA8920"/>
      <c r="CB8920"/>
      <c r="CC8920"/>
      <c r="CD8920"/>
      <c r="CE8920"/>
      <c r="CF8920"/>
      <c r="CG8920"/>
      <c r="CH8920"/>
      <c r="CI8920"/>
      <c r="CJ8920"/>
      <c r="CK8920"/>
      <c r="CL8920"/>
      <c r="CM8920"/>
      <c r="CN8920"/>
      <c r="CO8920"/>
      <c r="CP8920"/>
      <c r="CQ8920"/>
      <c r="CR8920"/>
      <c r="CS8920"/>
      <c r="CT8920"/>
      <c r="CU8920"/>
      <c r="CV8920"/>
    </row>
    <row r="8921" spans="10:100" x14ac:dyDescent="0.25">
      <c r="J8921"/>
      <c r="K8921"/>
      <c r="L8921"/>
      <c r="M8921"/>
      <c r="N8921"/>
      <c r="O8921"/>
      <c r="P8921"/>
      <c r="Q8921"/>
      <c r="R8921"/>
      <c r="S8921"/>
      <c r="T8921"/>
      <c r="U8921"/>
      <c r="V8921"/>
      <c r="W8921"/>
      <c r="X8921"/>
      <c r="Y8921"/>
      <c r="Z8921"/>
      <c r="AA8921"/>
      <c r="AB8921"/>
      <c r="AC8921"/>
      <c r="AD8921"/>
      <c r="AE8921"/>
      <c r="AF8921"/>
      <c r="AG8921"/>
      <c r="AH8921"/>
      <c r="AI8921"/>
      <c r="AJ8921"/>
      <c r="AK8921"/>
      <c r="AL8921"/>
      <c r="AM8921"/>
      <c r="AN8921"/>
      <c r="AO8921"/>
      <c r="AP8921"/>
      <c r="AQ8921"/>
      <c r="AR8921"/>
      <c r="AS8921"/>
      <c r="AT8921"/>
      <c r="AU8921"/>
      <c r="AV8921"/>
      <c r="AW8921"/>
      <c r="AX8921"/>
      <c r="AY8921"/>
      <c r="AZ8921"/>
      <c r="BA8921"/>
      <c r="BB8921"/>
      <c r="BC8921"/>
      <c r="BD8921"/>
      <c r="BE8921"/>
      <c r="BF8921"/>
      <c r="BG8921"/>
      <c r="BH8921"/>
      <c r="BI8921"/>
      <c r="BJ8921"/>
      <c r="BK8921"/>
      <c r="BL8921"/>
      <c r="BM8921"/>
      <c r="BN8921"/>
      <c r="BO8921"/>
      <c r="BP8921"/>
      <c r="BQ8921"/>
      <c r="BR8921"/>
      <c r="BS8921"/>
      <c r="BT8921"/>
      <c r="BU8921"/>
      <c r="BV8921"/>
      <c r="BW8921"/>
      <c r="BX8921"/>
      <c r="BY8921"/>
      <c r="BZ8921"/>
      <c r="CA8921"/>
      <c r="CB8921"/>
      <c r="CC8921"/>
      <c r="CD8921"/>
      <c r="CE8921"/>
      <c r="CF8921"/>
      <c r="CG8921"/>
      <c r="CH8921"/>
      <c r="CI8921"/>
      <c r="CJ8921"/>
      <c r="CK8921"/>
      <c r="CL8921"/>
      <c r="CM8921"/>
      <c r="CN8921"/>
      <c r="CO8921"/>
      <c r="CP8921"/>
      <c r="CQ8921"/>
      <c r="CR8921"/>
      <c r="CS8921"/>
      <c r="CT8921"/>
      <c r="CU8921"/>
      <c r="CV8921"/>
    </row>
    <row r="8922" spans="10:100" x14ac:dyDescent="0.25">
      <c r="J8922"/>
      <c r="K8922"/>
      <c r="L8922"/>
      <c r="M8922"/>
      <c r="N8922"/>
      <c r="O8922"/>
      <c r="P8922"/>
      <c r="Q8922"/>
      <c r="R8922"/>
      <c r="S8922"/>
      <c r="T8922"/>
      <c r="U8922"/>
      <c r="V8922"/>
      <c r="W8922"/>
      <c r="X8922"/>
      <c r="Y8922"/>
      <c r="Z8922"/>
      <c r="AA8922"/>
      <c r="AB8922"/>
      <c r="AC8922"/>
      <c r="AD8922"/>
      <c r="AE8922"/>
      <c r="AF8922"/>
      <c r="AG8922"/>
      <c r="AH8922"/>
      <c r="AI8922"/>
      <c r="AJ8922"/>
      <c r="AK8922"/>
      <c r="AL8922"/>
      <c r="AM8922"/>
      <c r="AN8922"/>
      <c r="AO8922"/>
      <c r="AP8922"/>
      <c r="AQ8922"/>
      <c r="AR8922"/>
      <c r="AS8922"/>
      <c r="AT8922"/>
      <c r="AU8922"/>
      <c r="AV8922"/>
      <c r="AW8922"/>
      <c r="AX8922"/>
      <c r="AY8922"/>
      <c r="AZ8922"/>
      <c r="BA8922"/>
      <c r="BB8922"/>
      <c r="BC8922"/>
      <c r="BD8922"/>
      <c r="BE8922"/>
      <c r="BF8922"/>
      <c r="BG8922"/>
      <c r="BH8922"/>
      <c r="BI8922"/>
      <c r="BJ8922"/>
      <c r="BK8922"/>
      <c r="BL8922"/>
      <c r="BM8922"/>
      <c r="BN8922"/>
      <c r="BO8922"/>
      <c r="BP8922"/>
      <c r="BQ8922"/>
      <c r="BR8922"/>
      <c r="BS8922"/>
      <c r="BT8922"/>
      <c r="BU8922"/>
      <c r="BV8922"/>
      <c r="BW8922"/>
      <c r="BX8922"/>
      <c r="BY8922"/>
      <c r="BZ8922"/>
      <c r="CA8922"/>
      <c r="CB8922"/>
      <c r="CC8922"/>
      <c r="CD8922"/>
      <c r="CE8922"/>
      <c r="CF8922"/>
      <c r="CG8922"/>
      <c r="CH8922"/>
      <c r="CI8922"/>
      <c r="CJ8922"/>
      <c r="CK8922"/>
      <c r="CL8922"/>
      <c r="CM8922"/>
      <c r="CN8922"/>
      <c r="CO8922"/>
      <c r="CP8922"/>
      <c r="CQ8922"/>
      <c r="CR8922"/>
      <c r="CS8922"/>
      <c r="CT8922"/>
      <c r="CU8922"/>
      <c r="CV8922"/>
    </row>
    <row r="8923" spans="10:100" x14ac:dyDescent="0.25">
      <c r="J8923"/>
      <c r="K8923"/>
      <c r="L8923"/>
      <c r="M8923"/>
      <c r="N8923"/>
      <c r="O8923"/>
      <c r="P8923"/>
      <c r="Q8923"/>
      <c r="R8923"/>
      <c r="S8923"/>
      <c r="T8923"/>
      <c r="U8923"/>
      <c r="V8923"/>
      <c r="W8923"/>
      <c r="X8923"/>
      <c r="Y8923"/>
      <c r="Z8923"/>
      <c r="AA8923"/>
      <c r="AB8923"/>
      <c r="AC8923"/>
      <c r="AD8923"/>
      <c r="AE8923"/>
      <c r="AF8923"/>
      <c r="AG8923"/>
      <c r="AH8923"/>
      <c r="AI8923"/>
      <c r="AJ8923"/>
      <c r="AK8923"/>
      <c r="AL8923"/>
      <c r="AM8923"/>
      <c r="AN8923"/>
      <c r="AO8923"/>
      <c r="AP8923"/>
      <c r="AQ8923"/>
      <c r="AR8923"/>
      <c r="AS8923"/>
      <c r="AT8923"/>
      <c r="AU8923"/>
      <c r="AV8923"/>
      <c r="AW8923"/>
      <c r="AX8923"/>
      <c r="AY8923"/>
      <c r="AZ8923"/>
      <c r="BA8923"/>
      <c r="BB8923"/>
      <c r="BC8923"/>
      <c r="BD8923"/>
      <c r="BE8923"/>
      <c r="BF8923"/>
      <c r="BG8923"/>
      <c r="BH8923"/>
      <c r="BI8923"/>
      <c r="BJ8923"/>
      <c r="BK8923"/>
      <c r="BL8923"/>
      <c r="BM8923"/>
      <c r="BN8923"/>
      <c r="BO8923"/>
      <c r="BP8923"/>
      <c r="BQ8923"/>
      <c r="BR8923"/>
      <c r="BS8923"/>
      <c r="BT8923"/>
      <c r="BU8923"/>
      <c r="BV8923"/>
      <c r="BW8923"/>
      <c r="BX8923"/>
      <c r="BY8923"/>
      <c r="BZ8923"/>
      <c r="CA8923"/>
      <c r="CB8923"/>
      <c r="CC8923"/>
      <c r="CD8923"/>
      <c r="CE8923"/>
      <c r="CF8923"/>
      <c r="CG8923"/>
      <c r="CH8923"/>
      <c r="CI8923"/>
      <c r="CJ8923"/>
      <c r="CK8923"/>
      <c r="CL8923"/>
      <c r="CM8923"/>
      <c r="CN8923"/>
      <c r="CO8923"/>
      <c r="CP8923"/>
      <c r="CQ8923"/>
      <c r="CR8923"/>
      <c r="CS8923"/>
      <c r="CT8923"/>
      <c r="CU8923"/>
      <c r="CV8923"/>
    </row>
    <row r="8924" spans="10:100" x14ac:dyDescent="0.25">
      <c r="J8924"/>
      <c r="K8924"/>
      <c r="L8924"/>
      <c r="M8924"/>
      <c r="N8924"/>
      <c r="O8924"/>
      <c r="P8924"/>
      <c r="Q8924"/>
      <c r="R8924"/>
      <c r="S8924"/>
      <c r="T8924"/>
      <c r="U8924"/>
      <c r="V8924"/>
      <c r="W8924"/>
      <c r="X8924"/>
      <c r="Y8924"/>
      <c r="Z8924"/>
      <c r="AA8924"/>
      <c r="AB8924"/>
      <c r="AC8924"/>
      <c r="AD8924"/>
      <c r="AE8924"/>
      <c r="AF8924"/>
      <c r="AG8924"/>
      <c r="AH8924"/>
      <c r="AI8924"/>
      <c r="AJ8924"/>
      <c r="AK8924"/>
      <c r="AL8924"/>
      <c r="AM8924"/>
      <c r="AN8924"/>
      <c r="AO8924"/>
      <c r="AP8924"/>
      <c r="AQ8924"/>
      <c r="AR8924"/>
      <c r="AS8924"/>
      <c r="AT8924"/>
      <c r="AU8924"/>
      <c r="AV8924"/>
      <c r="AW8924"/>
      <c r="AX8924"/>
      <c r="AY8924"/>
      <c r="AZ8924"/>
      <c r="BA8924"/>
      <c r="BB8924"/>
      <c r="BC8924"/>
      <c r="BD8924"/>
      <c r="BE8924"/>
      <c r="BF8924"/>
      <c r="BG8924"/>
      <c r="BH8924"/>
      <c r="BI8924"/>
      <c r="BJ8924"/>
      <c r="BK8924"/>
      <c r="BL8924"/>
      <c r="BM8924"/>
      <c r="BN8924"/>
      <c r="BO8924"/>
      <c r="BP8924"/>
      <c r="BQ8924"/>
      <c r="BR8924"/>
      <c r="BS8924"/>
      <c r="BT8924"/>
      <c r="BU8924"/>
      <c r="BV8924"/>
      <c r="BW8924"/>
      <c r="BX8924"/>
      <c r="BY8924"/>
      <c r="BZ8924"/>
      <c r="CA8924"/>
      <c r="CB8924"/>
      <c r="CC8924"/>
      <c r="CD8924"/>
      <c r="CE8924"/>
      <c r="CF8924"/>
      <c r="CG8924"/>
      <c r="CH8924"/>
      <c r="CI8924"/>
      <c r="CJ8924"/>
      <c r="CK8924"/>
      <c r="CL8924"/>
      <c r="CM8924"/>
      <c r="CN8924"/>
      <c r="CO8924"/>
      <c r="CP8924"/>
      <c r="CQ8924"/>
      <c r="CR8924"/>
      <c r="CS8924"/>
      <c r="CT8924"/>
      <c r="CU8924"/>
      <c r="CV8924"/>
    </row>
    <row r="8925" spans="10:100" x14ac:dyDescent="0.25">
      <c r="J8925"/>
      <c r="K8925"/>
      <c r="L8925"/>
      <c r="M8925"/>
      <c r="N8925"/>
      <c r="O8925"/>
      <c r="P8925"/>
      <c r="Q8925"/>
      <c r="R8925"/>
      <c r="S8925"/>
      <c r="T8925"/>
      <c r="U8925"/>
      <c r="V8925"/>
      <c r="W8925"/>
      <c r="X8925"/>
      <c r="Y8925"/>
      <c r="Z8925"/>
      <c r="AA8925"/>
      <c r="AB8925"/>
      <c r="AC8925"/>
      <c r="AD8925"/>
      <c r="AE8925"/>
      <c r="AF8925"/>
      <c r="AG8925"/>
      <c r="AH8925"/>
      <c r="AI8925"/>
      <c r="AJ8925"/>
      <c r="AK8925"/>
      <c r="AL8925"/>
      <c r="AM8925"/>
      <c r="AN8925"/>
      <c r="AO8925"/>
      <c r="AP8925"/>
      <c r="AQ8925"/>
      <c r="AR8925"/>
      <c r="AS8925"/>
      <c r="AT8925"/>
      <c r="AU8925"/>
      <c r="AV8925"/>
      <c r="AW8925"/>
      <c r="AX8925"/>
      <c r="AY8925"/>
      <c r="AZ8925"/>
      <c r="BA8925"/>
      <c r="BB8925"/>
      <c r="BC8925"/>
      <c r="BD8925"/>
      <c r="BE8925"/>
      <c r="BF8925"/>
      <c r="BG8925"/>
      <c r="BH8925"/>
      <c r="BI8925"/>
      <c r="BJ8925"/>
      <c r="BK8925"/>
      <c r="BL8925"/>
      <c r="BM8925"/>
      <c r="BN8925"/>
      <c r="BO8925"/>
      <c r="BP8925"/>
      <c r="BQ8925"/>
      <c r="BR8925"/>
      <c r="BS8925"/>
      <c r="BT8925"/>
      <c r="BU8925"/>
      <c r="BV8925"/>
      <c r="BW8925"/>
      <c r="BX8925"/>
      <c r="BY8925"/>
      <c r="BZ8925"/>
      <c r="CA8925"/>
      <c r="CB8925"/>
      <c r="CC8925"/>
      <c r="CD8925"/>
      <c r="CE8925"/>
      <c r="CF8925"/>
      <c r="CG8925"/>
      <c r="CH8925"/>
      <c r="CI8925"/>
      <c r="CJ8925"/>
      <c r="CK8925"/>
      <c r="CL8925"/>
      <c r="CM8925"/>
      <c r="CN8925"/>
      <c r="CO8925"/>
      <c r="CP8925"/>
      <c r="CQ8925"/>
      <c r="CR8925"/>
      <c r="CS8925"/>
      <c r="CT8925"/>
      <c r="CU8925"/>
      <c r="CV8925"/>
    </row>
    <row r="8926" spans="10:100" x14ac:dyDescent="0.25">
      <c r="J8926"/>
      <c r="K8926"/>
      <c r="L8926"/>
      <c r="M8926"/>
      <c r="N8926"/>
      <c r="O8926"/>
      <c r="P8926"/>
      <c r="Q8926"/>
      <c r="R8926"/>
      <c r="S8926"/>
      <c r="T8926"/>
      <c r="U8926"/>
      <c r="V8926"/>
      <c r="W8926"/>
      <c r="X8926"/>
      <c r="Y8926"/>
      <c r="Z8926"/>
      <c r="AA8926"/>
      <c r="AB8926"/>
      <c r="AC8926"/>
      <c r="AD8926"/>
      <c r="AE8926"/>
      <c r="AF8926"/>
      <c r="AG8926"/>
      <c r="AH8926"/>
      <c r="AI8926"/>
      <c r="AJ8926"/>
      <c r="AK8926"/>
      <c r="AL8926"/>
      <c r="AM8926"/>
      <c r="AN8926"/>
      <c r="AO8926"/>
      <c r="AP8926"/>
      <c r="AQ8926"/>
      <c r="AR8926"/>
      <c r="AS8926"/>
      <c r="AT8926"/>
      <c r="AU8926"/>
      <c r="AV8926"/>
      <c r="AW8926"/>
      <c r="AX8926"/>
      <c r="AY8926"/>
      <c r="AZ8926"/>
      <c r="BA8926"/>
      <c r="BB8926"/>
      <c r="BC8926"/>
      <c r="BD8926"/>
      <c r="BE8926"/>
      <c r="BF8926"/>
      <c r="BG8926"/>
      <c r="BH8926"/>
      <c r="BI8926"/>
      <c r="BJ8926"/>
      <c r="BK8926"/>
      <c r="BL8926"/>
      <c r="BM8926"/>
      <c r="BN8926"/>
      <c r="BO8926"/>
      <c r="BP8926"/>
      <c r="BQ8926"/>
      <c r="BR8926"/>
      <c r="BS8926"/>
      <c r="BT8926"/>
      <c r="BU8926"/>
      <c r="BV8926"/>
      <c r="BW8926"/>
      <c r="BX8926"/>
      <c r="BY8926"/>
      <c r="BZ8926"/>
      <c r="CA8926"/>
      <c r="CB8926"/>
      <c r="CC8926"/>
      <c r="CD8926"/>
      <c r="CE8926"/>
      <c r="CF8926"/>
      <c r="CG8926"/>
      <c r="CH8926"/>
      <c r="CI8926"/>
      <c r="CJ8926"/>
      <c r="CK8926"/>
      <c r="CL8926"/>
      <c r="CM8926"/>
      <c r="CN8926"/>
      <c r="CO8926"/>
      <c r="CP8926"/>
      <c r="CQ8926"/>
      <c r="CR8926"/>
      <c r="CS8926"/>
      <c r="CT8926"/>
      <c r="CU8926"/>
      <c r="CV8926"/>
    </row>
    <row r="8927" spans="10:100" x14ac:dyDescent="0.25">
      <c r="J8927"/>
      <c r="K8927"/>
      <c r="L8927"/>
      <c r="M8927"/>
      <c r="N8927"/>
      <c r="O8927"/>
      <c r="P8927"/>
      <c r="Q8927"/>
      <c r="R8927"/>
      <c r="S8927"/>
      <c r="T8927"/>
      <c r="U8927"/>
      <c r="V8927"/>
      <c r="W8927"/>
      <c r="X8927"/>
      <c r="Y8927"/>
      <c r="Z8927"/>
      <c r="AA8927"/>
      <c r="AB8927"/>
      <c r="AC8927"/>
      <c r="AD8927"/>
      <c r="AE8927"/>
      <c r="AF8927"/>
      <c r="AG8927"/>
      <c r="AH8927"/>
      <c r="AI8927"/>
      <c r="AJ8927"/>
      <c r="AK8927"/>
      <c r="AL8927"/>
      <c r="AM8927"/>
      <c r="AN8927"/>
      <c r="AO8927"/>
      <c r="AP8927"/>
      <c r="AQ8927"/>
      <c r="AR8927"/>
      <c r="AS8927"/>
      <c r="AT8927"/>
      <c r="AU8927"/>
      <c r="AV8927"/>
      <c r="AW8927"/>
      <c r="AX8927"/>
      <c r="AY8927"/>
      <c r="AZ8927"/>
      <c r="BA8927"/>
      <c r="BB8927"/>
      <c r="BC8927"/>
      <c r="BD8927"/>
      <c r="BE8927"/>
      <c r="BF8927"/>
      <c r="BG8927"/>
      <c r="BH8927"/>
      <c r="BI8927"/>
      <c r="BJ8927"/>
      <c r="BK8927"/>
      <c r="BL8927"/>
      <c r="BM8927"/>
      <c r="BN8927"/>
      <c r="BO8927"/>
      <c r="BP8927"/>
      <c r="BQ8927"/>
      <c r="BR8927"/>
      <c r="BS8927"/>
      <c r="BT8927"/>
      <c r="BU8927"/>
      <c r="BV8927"/>
      <c r="BW8927"/>
      <c r="BX8927"/>
      <c r="BY8927"/>
      <c r="BZ8927"/>
      <c r="CA8927"/>
      <c r="CB8927"/>
      <c r="CC8927"/>
      <c r="CD8927"/>
      <c r="CE8927"/>
      <c r="CF8927"/>
      <c r="CG8927"/>
      <c r="CH8927"/>
      <c r="CI8927"/>
      <c r="CJ8927"/>
      <c r="CK8927"/>
      <c r="CL8927"/>
      <c r="CM8927"/>
      <c r="CN8927"/>
      <c r="CO8927"/>
      <c r="CP8927"/>
      <c r="CQ8927"/>
      <c r="CR8927"/>
      <c r="CS8927"/>
      <c r="CT8927"/>
      <c r="CU8927"/>
      <c r="CV8927"/>
    </row>
    <row r="8928" spans="10:100" x14ac:dyDescent="0.25">
      <c r="J8928"/>
      <c r="K8928"/>
      <c r="L8928"/>
      <c r="M8928"/>
      <c r="N8928"/>
      <c r="O8928"/>
      <c r="P8928"/>
      <c r="Q8928"/>
      <c r="R8928"/>
      <c r="S8928"/>
      <c r="T8928"/>
      <c r="U8928"/>
      <c r="V8928"/>
      <c r="W8928"/>
      <c r="X8928"/>
      <c r="Y8928"/>
      <c r="Z8928"/>
      <c r="AA8928"/>
      <c r="AB8928"/>
      <c r="AC8928"/>
      <c r="AD8928"/>
      <c r="AE8928"/>
      <c r="AF8928"/>
      <c r="AG8928"/>
      <c r="AH8928"/>
      <c r="AI8928"/>
      <c r="AJ8928"/>
      <c r="AK8928"/>
      <c r="AL8928"/>
      <c r="AM8928"/>
      <c r="AN8928"/>
      <c r="AO8928"/>
      <c r="AP8928"/>
      <c r="AQ8928"/>
      <c r="AR8928"/>
      <c r="AS8928"/>
      <c r="AT8928"/>
      <c r="AU8928"/>
      <c r="AV8928"/>
      <c r="AW8928"/>
      <c r="AX8928"/>
      <c r="AY8928"/>
      <c r="AZ8928"/>
      <c r="BA8928"/>
      <c r="BB8928"/>
      <c r="BC8928"/>
      <c r="BD8928"/>
      <c r="BE8928"/>
      <c r="BF8928"/>
      <c r="BG8928"/>
      <c r="BH8928"/>
      <c r="BI8928"/>
      <c r="BJ8928"/>
      <c r="BK8928"/>
      <c r="BL8928"/>
      <c r="BM8928"/>
      <c r="BN8928"/>
      <c r="BO8928"/>
      <c r="BP8928"/>
      <c r="BQ8928"/>
      <c r="BR8928"/>
      <c r="BS8928"/>
      <c r="BT8928"/>
      <c r="BU8928"/>
      <c r="BV8928"/>
      <c r="BW8928"/>
      <c r="BX8928"/>
      <c r="BY8928"/>
      <c r="BZ8928"/>
      <c r="CA8928"/>
      <c r="CB8928"/>
      <c r="CC8928"/>
      <c r="CD8928"/>
      <c r="CE8928"/>
      <c r="CF8928"/>
      <c r="CG8928"/>
      <c r="CH8928"/>
      <c r="CI8928"/>
      <c r="CJ8928"/>
      <c r="CK8928"/>
      <c r="CL8928"/>
      <c r="CM8928"/>
      <c r="CN8928"/>
      <c r="CO8928"/>
      <c r="CP8928"/>
      <c r="CQ8928"/>
      <c r="CR8928"/>
      <c r="CS8928"/>
      <c r="CT8928"/>
      <c r="CU8928"/>
      <c r="CV8928"/>
    </row>
    <row r="8929" spans="10:100" x14ac:dyDescent="0.25">
      <c r="J8929"/>
      <c r="K8929"/>
      <c r="L8929"/>
      <c r="M8929"/>
      <c r="N8929"/>
      <c r="O8929"/>
      <c r="P8929"/>
      <c r="Q8929"/>
      <c r="R8929"/>
      <c r="S8929"/>
      <c r="T8929"/>
      <c r="U8929"/>
      <c r="V8929"/>
      <c r="W8929"/>
      <c r="X8929"/>
      <c r="Y8929"/>
      <c r="Z8929"/>
      <c r="AA8929"/>
      <c r="AB8929"/>
      <c r="AC8929"/>
      <c r="AD8929"/>
      <c r="AE8929"/>
      <c r="AF8929"/>
      <c r="AG8929"/>
      <c r="AH8929"/>
      <c r="AI8929"/>
      <c r="AJ8929"/>
      <c r="AK8929"/>
      <c r="AL8929"/>
      <c r="AM8929"/>
      <c r="AN8929"/>
      <c r="AO8929"/>
      <c r="AP8929"/>
      <c r="AQ8929"/>
      <c r="AR8929"/>
      <c r="AS8929"/>
      <c r="AT8929"/>
      <c r="AU8929"/>
      <c r="AV8929"/>
      <c r="AW8929"/>
      <c r="AX8929"/>
      <c r="AY8929"/>
      <c r="AZ8929"/>
      <c r="BA8929"/>
      <c r="BB8929"/>
      <c r="BC8929"/>
      <c r="BD8929"/>
      <c r="BE8929"/>
      <c r="BF8929"/>
      <c r="BG8929"/>
      <c r="BH8929"/>
      <c r="BI8929"/>
      <c r="BJ8929"/>
      <c r="BK8929"/>
      <c r="BL8929"/>
      <c r="BM8929"/>
      <c r="BN8929"/>
      <c r="BO8929"/>
      <c r="BP8929"/>
      <c r="BQ8929"/>
      <c r="BR8929"/>
      <c r="BS8929"/>
      <c r="BT8929"/>
      <c r="BU8929"/>
      <c r="BV8929"/>
      <c r="BW8929"/>
      <c r="BX8929"/>
      <c r="BY8929"/>
      <c r="BZ8929"/>
      <c r="CA8929"/>
      <c r="CB8929"/>
      <c r="CC8929"/>
      <c r="CD8929"/>
      <c r="CE8929"/>
      <c r="CF8929"/>
      <c r="CG8929"/>
      <c r="CH8929"/>
      <c r="CI8929"/>
      <c r="CJ8929"/>
      <c r="CK8929"/>
      <c r="CL8929"/>
      <c r="CM8929"/>
      <c r="CN8929"/>
      <c r="CO8929"/>
      <c r="CP8929"/>
      <c r="CQ8929"/>
      <c r="CR8929"/>
      <c r="CS8929"/>
      <c r="CT8929"/>
      <c r="CU8929"/>
      <c r="CV8929"/>
    </row>
    <row r="8930" spans="10:100" x14ac:dyDescent="0.25">
      <c r="J8930"/>
      <c r="K8930"/>
      <c r="L8930"/>
      <c r="M8930"/>
      <c r="N8930"/>
      <c r="O8930"/>
      <c r="P8930"/>
      <c r="Q8930"/>
      <c r="R8930"/>
      <c r="S8930"/>
      <c r="T8930"/>
      <c r="U8930"/>
      <c r="V8930"/>
      <c r="W8930"/>
      <c r="X8930"/>
      <c r="Y8930"/>
      <c r="Z8930"/>
      <c r="AA8930"/>
      <c r="AB8930"/>
      <c r="AC8930"/>
      <c r="AD8930"/>
      <c r="AE8930"/>
      <c r="AF8930"/>
      <c r="AG8930"/>
      <c r="AH8930"/>
      <c r="AI8930"/>
      <c r="AJ8930"/>
      <c r="AK8930"/>
      <c r="AL8930"/>
      <c r="AM8930"/>
      <c r="AN8930"/>
      <c r="AO8930"/>
      <c r="AP8930"/>
      <c r="AQ8930"/>
      <c r="AR8930"/>
      <c r="AS8930"/>
      <c r="AT8930"/>
      <c r="AU8930"/>
      <c r="AV8930"/>
      <c r="AW8930"/>
      <c r="AX8930"/>
      <c r="AY8930"/>
      <c r="AZ8930"/>
      <c r="BA8930"/>
      <c r="BB8930"/>
      <c r="BC8930"/>
      <c r="BD8930"/>
      <c r="BE8930"/>
      <c r="BF8930"/>
      <c r="BG8930"/>
      <c r="BH8930"/>
      <c r="BI8930"/>
      <c r="BJ8930"/>
      <c r="BK8930"/>
      <c r="BL8930"/>
      <c r="BM8930"/>
      <c r="BN8930"/>
      <c r="BO8930"/>
      <c r="BP8930"/>
      <c r="BQ8930"/>
      <c r="BR8930"/>
      <c r="BS8930"/>
      <c r="BT8930"/>
      <c r="BU8930"/>
      <c r="BV8930"/>
      <c r="BW8930"/>
      <c r="BX8930"/>
      <c r="BY8930"/>
      <c r="BZ8930"/>
      <c r="CA8930"/>
      <c r="CB8930"/>
      <c r="CC8930"/>
      <c r="CD8930"/>
      <c r="CE8930"/>
      <c r="CF8930"/>
      <c r="CG8930"/>
      <c r="CH8930"/>
      <c r="CI8930"/>
      <c r="CJ8930"/>
      <c r="CK8930"/>
      <c r="CL8930"/>
      <c r="CM8930"/>
      <c r="CN8930"/>
      <c r="CO8930"/>
      <c r="CP8930"/>
      <c r="CQ8930"/>
      <c r="CR8930"/>
      <c r="CS8930"/>
      <c r="CT8930"/>
      <c r="CU8930"/>
      <c r="CV8930"/>
    </row>
    <row r="8931" spans="10:100" x14ac:dyDescent="0.25">
      <c r="J8931"/>
      <c r="K8931"/>
      <c r="L8931"/>
      <c r="M8931"/>
      <c r="N8931"/>
      <c r="O8931"/>
      <c r="P8931"/>
      <c r="Q8931"/>
      <c r="R8931"/>
      <c r="S8931"/>
      <c r="T8931"/>
      <c r="U8931"/>
      <c r="V8931"/>
      <c r="W8931"/>
      <c r="X8931"/>
      <c r="Y8931"/>
      <c r="Z8931"/>
      <c r="AA8931"/>
      <c r="AB8931"/>
      <c r="AC8931"/>
      <c r="AD8931"/>
      <c r="AE8931"/>
      <c r="AF8931"/>
      <c r="AG8931"/>
      <c r="AH8931"/>
      <c r="AI8931"/>
      <c r="AJ8931"/>
      <c r="AK8931"/>
      <c r="AL8931"/>
      <c r="AM8931"/>
      <c r="AN8931"/>
      <c r="AO8931"/>
      <c r="AP8931"/>
      <c r="AQ8931"/>
      <c r="AR8931"/>
      <c r="AS8931"/>
      <c r="AT8931"/>
      <c r="AU8931"/>
      <c r="AV8931"/>
      <c r="AW8931"/>
      <c r="AX8931"/>
      <c r="AY8931"/>
      <c r="AZ8931"/>
      <c r="BA8931"/>
      <c r="BB8931"/>
      <c r="BC8931"/>
      <c r="BD8931"/>
      <c r="BE8931"/>
      <c r="BF8931"/>
      <c r="BG8931"/>
      <c r="BH8931"/>
      <c r="BI8931"/>
      <c r="BJ8931"/>
      <c r="BK8931"/>
      <c r="BL8931"/>
      <c r="BM8931"/>
      <c r="BN8931"/>
      <c r="BO8931"/>
      <c r="BP8931"/>
      <c r="BQ8931"/>
      <c r="BR8931"/>
      <c r="BS8931"/>
      <c r="BT8931"/>
      <c r="BU8931"/>
      <c r="BV8931"/>
      <c r="BW8931"/>
      <c r="BX8931"/>
      <c r="BY8931"/>
      <c r="BZ8931"/>
      <c r="CA8931"/>
      <c r="CB8931"/>
      <c r="CC8931"/>
      <c r="CD8931"/>
      <c r="CE8931"/>
      <c r="CF8931"/>
      <c r="CG8931"/>
      <c r="CH8931"/>
      <c r="CI8931"/>
      <c r="CJ8931"/>
      <c r="CK8931"/>
      <c r="CL8931"/>
      <c r="CM8931"/>
      <c r="CN8931"/>
      <c r="CO8931"/>
      <c r="CP8931"/>
      <c r="CQ8931"/>
      <c r="CR8931"/>
      <c r="CS8931"/>
      <c r="CT8931"/>
      <c r="CU8931"/>
      <c r="CV8931"/>
    </row>
    <row r="8932" spans="10:100" x14ac:dyDescent="0.25">
      <c r="J8932"/>
      <c r="K8932"/>
      <c r="L8932"/>
      <c r="M8932"/>
      <c r="N8932"/>
      <c r="O8932"/>
      <c r="P8932"/>
      <c r="Q8932"/>
      <c r="R8932"/>
      <c r="S8932"/>
      <c r="T8932"/>
      <c r="U8932"/>
      <c r="V8932"/>
      <c r="W8932"/>
      <c r="X8932"/>
      <c r="Y8932"/>
      <c r="Z8932"/>
      <c r="AA8932"/>
      <c r="AB8932"/>
      <c r="AC8932"/>
      <c r="AD8932"/>
      <c r="AE8932"/>
      <c r="AF8932"/>
      <c r="AG8932"/>
      <c r="AH8932"/>
      <c r="AI8932"/>
      <c r="AJ8932"/>
      <c r="AK8932"/>
      <c r="AL8932"/>
      <c r="AM8932"/>
      <c r="AN8932"/>
      <c r="AO8932"/>
      <c r="AP8932"/>
      <c r="AQ8932"/>
      <c r="AR8932"/>
      <c r="AS8932"/>
      <c r="AT8932"/>
      <c r="AU8932"/>
      <c r="AV8932"/>
      <c r="AW8932"/>
      <c r="AX8932"/>
      <c r="AY8932"/>
      <c r="AZ8932"/>
      <c r="BA8932"/>
      <c r="BB8932"/>
      <c r="BC8932"/>
      <c r="BD8932"/>
      <c r="BE8932"/>
      <c r="BF8932"/>
      <c r="BG8932"/>
      <c r="BH8932"/>
      <c r="BI8932"/>
      <c r="BJ8932"/>
      <c r="BK8932"/>
      <c r="BL8932"/>
      <c r="BM8932"/>
      <c r="BN8932"/>
      <c r="BO8932"/>
      <c r="BP8932"/>
      <c r="BQ8932"/>
      <c r="BR8932"/>
      <c r="BS8932"/>
      <c r="BT8932"/>
      <c r="BU8932"/>
      <c r="BV8932"/>
      <c r="BW8932"/>
      <c r="BX8932"/>
      <c r="BY8932"/>
      <c r="BZ8932"/>
      <c r="CA8932"/>
      <c r="CB8932"/>
      <c r="CC8932"/>
      <c r="CD8932"/>
      <c r="CE8932"/>
      <c r="CF8932"/>
      <c r="CG8932"/>
      <c r="CH8932"/>
      <c r="CI8932"/>
      <c r="CJ8932"/>
      <c r="CK8932"/>
      <c r="CL8932"/>
      <c r="CM8932"/>
      <c r="CN8932"/>
      <c r="CO8932"/>
      <c r="CP8932"/>
      <c r="CQ8932"/>
      <c r="CR8932"/>
      <c r="CS8932"/>
      <c r="CT8932"/>
      <c r="CU8932"/>
      <c r="CV8932"/>
    </row>
    <row r="8933" spans="10:100" x14ac:dyDescent="0.25">
      <c r="J8933"/>
      <c r="K8933"/>
      <c r="L8933"/>
      <c r="M8933"/>
      <c r="N8933"/>
      <c r="O8933"/>
      <c r="P8933"/>
      <c r="Q8933"/>
      <c r="R8933"/>
      <c r="S8933"/>
      <c r="T8933"/>
      <c r="U8933"/>
      <c r="V8933"/>
      <c r="W8933"/>
      <c r="X8933"/>
      <c r="Y8933"/>
      <c r="Z8933"/>
      <c r="AA8933"/>
      <c r="AB8933"/>
      <c r="AC8933"/>
      <c r="AD8933"/>
      <c r="AE8933"/>
      <c r="AF8933"/>
      <c r="AG8933"/>
      <c r="AH8933"/>
      <c r="AI8933"/>
      <c r="AJ8933"/>
      <c r="AK8933"/>
      <c r="AL8933"/>
      <c r="AM8933"/>
      <c r="AN8933"/>
      <c r="AO8933"/>
      <c r="AP8933"/>
      <c r="AQ8933"/>
      <c r="AR8933"/>
      <c r="AS8933"/>
      <c r="AT8933"/>
      <c r="AU8933"/>
      <c r="AV8933"/>
      <c r="AW8933"/>
      <c r="AX8933"/>
      <c r="AY8933"/>
      <c r="AZ8933"/>
      <c r="BA8933"/>
      <c r="BB8933"/>
      <c r="BC8933"/>
      <c r="BD8933"/>
      <c r="BE8933"/>
      <c r="BF8933"/>
      <c r="BG8933"/>
      <c r="BH8933"/>
      <c r="BI8933"/>
      <c r="BJ8933"/>
      <c r="BK8933"/>
      <c r="BL8933"/>
      <c r="BM8933"/>
      <c r="BN8933"/>
      <c r="BO8933"/>
      <c r="BP8933"/>
      <c r="BQ8933"/>
      <c r="BR8933"/>
      <c r="BS8933"/>
      <c r="BT8933"/>
      <c r="BU8933"/>
      <c r="BV8933"/>
      <c r="BW8933"/>
      <c r="BX8933"/>
      <c r="BY8933"/>
      <c r="BZ8933"/>
      <c r="CA8933"/>
      <c r="CB8933"/>
      <c r="CC8933"/>
      <c r="CD8933"/>
      <c r="CE8933"/>
      <c r="CF8933"/>
      <c r="CG8933"/>
      <c r="CH8933"/>
      <c r="CI8933"/>
      <c r="CJ8933"/>
      <c r="CK8933"/>
      <c r="CL8933"/>
      <c r="CM8933"/>
      <c r="CN8933"/>
      <c r="CO8933"/>
      <c r="CP8933"/>
      <c r="CQ8933"/>
      <c r="CR8933"/>
      <c r="CS8933"/>
      <c r="CT8933"/>
      <c r="CU8933"/>
      <c r="CV8933"/>
    </row>
    <row r="8934" spans="10:100" x14ac:dyDescent="0.25">
      <c r="J8934"/>
      <c r="K8934"/>
      <c r="L8934"/>
      <c r="M8934"/>
      <c r="N8934"/>
      <c r="O8934"/>
      <c r="P8934"/>
      <c r="Q8934"/>
      <c r="R8934"/>
      <c r="S8934"/>
      <c r="T8934"/>
      <c r="U8934"/>
      <c r="V8934"/>
      <c r="W8934"/>
      <c r="X8934"/>
      <c r="Y8934"/>
      <c r="Z8934"/>
      <c r="AA8934"/>
      <c r="AB8934"/>
      <c r="AC8934"/>
      <c r="AD8934"/>
      <c r="AE8934"/>
      <c r="AF8934"/>
      <c r="AG8934"/>
      <c r="AH8934"/>
      <c r="AI8934"/>
      <c r="AJ8934"/>
      <c r="AK8934"/>
      <c r="AL8934"/>
      <c r="AM8934"/>
      <c r="AN8934"/>
      <c r="AO8934"/>
      <c r="AP8934"/>
      <c r="AQ8934"/>
      <c r="AR8934"/>
      <c r="AS8934"/>
      <c r="AT8934"/>
      <c r="AU8934"/>
      <c r="AV8934"/>
      <c r="AW8934"/>
      <c r="AX8934"/>
      <c r="AY8934"/>
      <c r="AZ8934"/>
      <c r="BA8934"/>
      <c r="BB8934"/>
      <c r="BC8934"/>
      <c r="BD8934"/>
      <c r="BE8934"/>
      <c r="BF8934"/>
      <c r="BG8934"/>
      <c r="BH8934"/>
      <c r="BI8934"/>
      <c r="BJ8934"/>
      <c r="BK8934"/>
      <c r="BL8934"/>
      <c r="BM8934"/>
      <c r="BN8934"/>
      <c r="BO8934"/>
      <c r="BP8934"/>
      <c r="BQ8934"/>
      <c r="BR8934"/>
      <c r="BS8934"/>
      <c r="BT8934"/>
      <c r="BU8934"/>
      <c r="BV8934"/>
      <c r="BW8934"/>
      <c r="BX8934"/>
      <c r="BY8934"/>
      <c r="BZ8934"/>
      <c r="CA8934"/>
      <c r="CB8934"/>
      <c r="CC8934"/>
      <c r="CD8934"/>
      <c r="CE8934"/>
      <c r="CF8934"/>
      <c r="CG8934"/>
      <c r="CH8934"/>
      <c r="CI8934"/>
      <c r="CJ8934"/>
      <c r="CK8934"/>
      <c r="CL8934"/>
      <c r="CM8934"/>
      <c r="CN8934"/>
      <c r="CO8934"/>
      <c r="CP8934"/>
      <c r="CQ8934"/>
      <c r="CR8934"/>
      <c r="CS8934"/>
      <c r="CT8934"/>
      <c r="CU8934"/>
      <c r="CV8934"/>
    </row>
    <row r="8935" spans="10:100" x14ac:dyDescent="0.25">
      <c r="J8935"/>
      <c r="K8935"/>
      <c r="L8935"/>
      <c r="M8935"/>
      <c r="N8935"/>
      <c r="O8935"/>
      <c r="P8935"/>
      <c r="Q8935"/>
      <c r="R8935"/>
      <c r="S8935"/>
      <c r="T8935"/>
      <c r="U8935"/>
      <c r="V8935"/>
      <c r="W8935"/>
      <c r="X8935"/>
      <c r="Y8935"/>
      <c r="Z8935"/>
      <c r="AA8935"/>
      <c r="AB8935"/>
      <c r="AC8935"/>
      <c r="AD8935"/>
      <c r="AE8935"/>
      <c r="AF8935"/>
      <c r="AG8935"/>
      <c r="AH8935"/>
      <c r="AI8935"/>
      <c r="AJ8935"/>
      <c r="AK8935"/>
      <c r="AL8935"/>
      <c r="AM8935"/>
      <c r="AN8935"/>
      <c r="AO8935"/>
      <c r="AP8935"/>
      <c r="AQ8935"/>
      <c r="AR8935"/>
      <c r="AS8935"/>
      <c r="AT8935"/>
      <c r="AU8935"/>
      <c r="AV8935"/>
      <c r="AW8935"/>
      <c r="AX8935"/>
      <c r="AY8935"/>
      <c r="AZ8935"/>
      <c r="BA8935"/>
      <c r="BB8935"/>
      <c r="BC8935"/>
      <c r="BD8935"/>
      <c r="BE8935"/>
      <c r="BF8935"/>
      <c r="BG8935"/>
      <c r="BH8935"/>
      <c r="BI8935"/>
      <c r="BJ8935"/>
      <c r="BK8935"/>
      <c r="BL8935"/>
      <c r="BM8935"/>
      <c r="BN8935"/>
      <c r="BO8935"/>
      <c r="BP8935"/>
      <c r="BQ8935"/>
      <c r="BR8935"/>
      <c r="BS8935"/>
      <c r="BT8935"/>
      <c r="BU8935"/>
      <c r="BV8935"/>
      <c r="BW8935"/>
      <c r="BX8935"/>
      <c r="BY8935"/>
      <c r="BZ8935"/>
      <c r="CA8935"/>
      <c r="CB8935"/>
      <c r="CC8935"/>
      <c r="CD8935"/>
      <c r="CE8935"/>
      <c r="CF8935"/>
      <c r="CG8935"/>
      <c r="CH8935"/>
      <c r="CI8935"/>
      <c r="CJ8935"/>
      <c r="CK8935"/>
      <c r="CL8935"/>
      <c r="CM8935"/>
      <c r="CN8935"/>
      <c r="CO8935"/>
      <c r="CP8935"/>
      <c r="CQ8935"/>
      <c r="CR8935"/>
      <c r="CS8935"/>
      <c r="CT8935"/>
      <c r="CU8935"/>
      <c r="CV8935"/>
    </row>
    <row r="8936" spans="10:100" x14ac:dyDescent="0.25">
      <c r="J8936"/>
      <c r="K8936"/>
      <c r="L8936"/>
      <c r="M8936"/>
      <c r="N8936"/>
      <c r="O8936"/>
      <c r="P8936"/>
      <c r="Q8936"/>
      <c r="R8936"/>
      <c r="S8936"/>
      <c r="T8936"/>
      <c r="U8936"/>
      <c r="V8936"/>
      <c r="W8936"/>
      <c r="X8936"/>
      <c r="Y8936"/>
      <c r="Z8936"/>
      <c r="AA8936"/>
      <c r="AB8936"/>
      <c r="AC8936"/>
      <c r="AD8936"/>
      <c r="AE8936"/>
      <c r="AF8936"/>
      <c r="AG8936"/>
      <c r="AH8936"/>
      <c r="AI8936"/>
      <c r="AJ8936"/>
      <c r="AK8936"/>
      <c r="AL8936"/>
      <c r="AM8936"/>
      <c r="AN8936"/>
      <c r="AO8936"/>
      <c r="AP8936"/>
      <c r="AQ8936"/>
      <c r="AR8936"/>
      <c r="AS8936"/>
      <c r="AT8936"/>
      <c r="AU8936"/>
      <c r="AV8936"/>
      <c r="AW8936"/>
      <c r="AX8936"/>
      <c r="AY8936"/>
      <c r="AZ8936"/>
      <c r="BA8936"/>
      <c r="BB8936"/>
      <c r="BC8936"/>
      <c r="BD8936"/>
      <c r="BE8936"/>
      <c r="BF8936"/>
      <c r="BG8936"/>
      <c r="BH8936"/>
      <c r="BI8936"/>
      <c r="BJ8936"/>
      <c r="BK8936"/>
      <c r="BL8936"/>
      <c r="BM8936"/>
      <c r="BN8936"/>
      <c r="BO8936"/>
      <c r="BP8936"/>
      <c r="BQ8936"/>
      <c r="BR8936"/>
      <c r="BS8936"/>
      <c r="BT8936"/>
      <c r="BU8936"/>
      <c r="BV8936"/>
      <c r="BW8936"/>
      <c r="BX8936"/>
      <c r="BY8936"/>
      <c r="BZ8936"/>
      <c r="CA8936"/>
      <c r="CB8936"/>
      <c r="CC8936"/>
      <c r="CD8936"/>
      <c r="CE8936"/>
      <c r="CF8936"/>
      <c r="CG8936"/>
      <c r="CH8936"/>
      <c r="CI8936"/>
      <c r="CJ8936"/>
      <c r="CK8936"/>
      <c r="CL8936"/>
      <c r="CM8936"/>
      <c r="CN8936"/>
      <c r="CO8936"/>
      <c r="CP8936"/>
      <c r="CQ8936"/>
      <c r="CR8936"/>
      <c r="CS8936"/>
      <c r="CT8936"/>
      <c r="CU8936"/>
      <c r="CV8936"/>
    </row>
    <row r="8937" spans="10:100" x14ac:dyDescent="0.25">
      <c r="J8937"/>
      <c r="K8937"/>
      <c r="L8937"/>
      <c r="M8937"/>
      <c r="N8937"/>
      <c r="O8937"/>
      <c r="P8937"/>
      <c r="Q8937"/>
      <c r="R8937"/>
      <c r="S8937"/>
      <c r="T8937"/>
      <c r="U8937"/>
      <c r="V8937"/>
      <c r="W8937"/>
      <c r="X8937"/>
      <c r="Y8937"/>
      <c r="Z8937"/>
      <c r="AA8937"/>
      <c r="AB8937"/>
      <c r="AC8937"/>
      <c r="AD8937"/>
      <c r="AE8937"/>
      <c r="AF8937"/>
      <c r="AG8937"/>
      <c r="AH8937"/>
      <c r="AI8937"/>
      <c r="AJ8937"/>
      <c r="AK8937"/>
      <c r="AL8937"/>
      <c r="AM8937"/>
      <c r="AN8937"/>
      <c r="AO8937"/>
      <c r="AP8937"/>
      <c r="AQ8937"/>
      <c r="AR8937"/>
      <c r="AS8937"/>
      <c r="AT8937"/>
      <c r="AU8937"/>
      <c r="AV8937"/>
      <c r="AW8937"/>
      <c r="AX8937"/>
      <c r="AY8937"/>
      <c r="AZ8937"/>
      <c r="BA8937"/>
      <c r="BB8937"/>
      <c r="BC8937"/>
      <c r="BD8937"/>
      <c r="BE8937"/>
      <c r="BF8937"/>
      <c r="BG8937"/>
      <c r="BH8937"/>
      <c r="BI8937"/>
      <c r="BJ8937"/>
      <c r="BK8937"/>
      <c r="BL8937"/>
      <c r="BM8937"/>
      <c r="BN8937"/>
      <c r="BO8937"/>
      <c r="BP8937"/>
      <c r="BQ8937"/>
      <c r="BR8937"/>
      <c r="BS8937"/>
      <c r="BT8937"/>
      <c r="BU8937"/>
      <c r="BV8937"/>
      <c r="BW8937"/>
      <c r="BX8937"/>
      <c r="BY8937"/>
      <c r="BZ8937"/>
      <c r="CA8937"/>
      <c r="CB8937"/>
      <c r="CC8937"/>
      <c r="CD8937"/>
      <c r="CE8937"/>
      <c r="CF8937"/>
      <c r="CG8937"/>
      <c r="CH8937"/>
      <c r="CI8937"/>
      <c r="CJ8937"/>
      <c r="CK8937"/>
      <c r="CL8937"/>
      <c r="CM8937"/>
      <c r="CN8937"/>
      <c r="CO8937"/>
      <c r="CP8937"/>
      <c r="CQ8937"/>
      <c r="CR8937"/>
      <c r="CS8937"/>
      <c r="CT8937"/>
      <c r="CU8937"/>
      <c r="CV8937"/>
    </row>
    <row r="8938" spans="10:100" x14ac:dyDescent="0.25">
      <c r="J8938"/>
      <c r="K8938"/>
      <c r="L8938"/>
      <c r="M8938"/>
      <c r="N8938"/>
      <c r="O8938"/>
      <c r="P8938"/>
      <c r="Q8938"/>
      <c r="R8938"/>
      <c r="S8938"/>
      <c r="T8938"/>
      <c r="U8938"/>
      <c r="V8938"/>
      <c r="W8938"/>
      <c r="X8938"/>
      <c r="Y8938"/>
      <c r="Z8938"/>
      <c r="AA8938"/>
      <c r="AB8938"/>
      <c r="AC8938"/>
      <c r="AD8938"/>
      <c r="AE8938"/>
      <c r="AF8938"/>
      <c r="AG8938"/>
      <c r="AH8938"/>
      <c r="AI8938"/>
      <c r="AJ8938"/>
      <c r="AK8938"/>
      <c r="AL8938"/>
      <c r="AM8938"/>
      <c r="AN8938"/>
      <c r="AO8938"/>
      <c r="AP8938"/>
      <c r="AQ8938"/>
      <c r="AR8938"/>
      <c r="AS8938"/>
      <c r="AT8938"/>
      <c r="AU8938"/>
      <c r="AV8938"/>
      <c r="AW8938"/>
      <c r="AX8938"/>
      <c r="AY8938"/>
      <c r="AZ8938"/>
      <c r="BA8938"/>
      <c r="BB8938"/>
      <c r="BC8938"/>
      <c r="BD8938"/>
      <c r="BE8938"/>
      <c r="BF8938"/>
      <c r="BG8938"/>
      <c r="BH8938"/>
      <c r="BI8938"/>
      <c r="BJ8938"/>
      <c r="BK8938"/>
      <c r="BL8938"/>
      <c r="BM8938"/>
      <c r="BN8938"/>
      <c r="BO8938"/>
      <c r="BP8938"/>
      <c r="BQ8938"/>
      <c r="BR8938"/>
      <c r="BS8938"/>
      <c r="BT8938"/>
      <c r="BU8938"/>
      <c r="BV8938"/>
      <c r="BW8938"/>
      <c r="BX8938"/>
      <c r="BY8938"/>
      <c r="BZ8938"/>
      <c r="CA8938"/>
      <c r="CB8938"/>
      <c r="CC8938"/>
      <c r="CD8938"/>
      <c r="CE8938"/>
      <c r="CF8938"/>
      <c r="CG8938"/>
      <c r="CH8938"/>
      <c r="CI8938"/>
      <c r="CJ8938"/>
      <c r="CK8938"/>
      <c r="CL8938"/>
      <c r="CM8938"/>
      <c r="CN8938"/>
      <c r="CO8938"/>
      <c r="CP8938"/>
      <c r="CQ8938"/>
      <c r="CR8938"/>
      <c r="CS8938"/>
      <c r="CT8938"/>
      <c r="CU8938"/>
      <c r="CV8938"/>
    </row>
    <row r="8939" spans="10:100" x14ac:dyDescent="0.25">
      <c r="J8939"/>
      <c r="K8939"/>
      <c r="L8939"/>
      <c r="M8939"/>
      <c r="N8939"/>
      <c r="O8939"/>
      <c r="P8939"/>
      <c r="Q8939"/>
      <c r="R8939"/>
      <c r="S8939"/>
      <c r="T8939"/>
      <c r="U8939"/>
      <c r="V8939"/>
      <c r="W8939"/>
      <c r="X8939"/>
      <c r="Y8939"/>
      <c r="Z8939"/>
      <c r="AA8939"/>
      <c r="AB8939"/>
      <c r="AC8939"/>
      <c r="AD8939"/>
      <c r="AE8939"/>
      <c r="AF8939"/>
      <c r="AG8939"/>
      <c r="AH8939"/>
      <c r="AI8939"/>
      <c r="AJ8939"/>
      <c r="AK8939"/>
      <c r="AL8939"/>
      <c r="AM8939"/>
      <c r="AN8939"/>
      <c r="AO8939"/>
      <c r="AP8939"/>
      <c r="AQ8939"/>
      <c r="AR8939"/>
      <c r="AS8939"/>
      <c r="AT8939"/>
      <c r="AU8939"/>
      <c r="AV8939"/>
      <c r="AW8939"/>
      <c r="AX8939"/>
      <c r="AY8939"/>
      <c r="AZ8939"/>
      <c r="BA8939"/>
      <c r="BB8939"/>
      <c r="BC8939"/>
      <c r="BD8939"/>
      <c r="BE8939"/>
      <c r="BF8939"/>
      <c r="BG8939"/>
      <c r="BH8939"/>
      <c r="BI8939"/>
      <c r="BJ8939"/>
      <c r="BK8939"/>
      <c r="BL8939"/>
      <c r="BM8939"/>
      <c r="BN8939"/>
      <c r="BO8939"/>
      <c r="BP8939"/>
      <c r="BQ8939"/>
      <c r="BR8939"/>
      <c r="BS8939"/>
      <c r="BT8939"/>
      <c r="BU8939"/>
      <c r="BV8939"/>
      <c r="BW8939"/>
      <c r="BX8939"/>
      <c r="BY8939"/>
      <c r="BZ8939"/>
      <c r="CA8939"/>
      <c r="CB8939"/>
      <c r="CC8939"/>
      <c r="CD8939"/>
      <c r="CE8939"/>
      <c r="CF8939"/>
      <c r="CG8939"/>
      <c r="CH8939"/>
      <c r="CI8939"/>
      <c r="CJ8939"/>
      <c r="CK8939"/>
      <c r="CL8939"/>
      <c r="CM8939"/>
      <c r="CN8939"/>
      <c r="CO8939"/>
      <c r="CP8939"/>
      <c r="CQ8939"/>
      <c r="CR8939"/>
      <c r="CS8939"/>
      <c r="CT8939"/>
      <c r="CU8939"/>
      <c r="CV8939"/>
    </row>
    <row r="8940" spans="10:100" x14ac:dyDescent="0.25">
      <c r="J8940"/>
      <c r="K8940"/>
      <c r="L8940"/>
      <c r="M8940"/>
      <c r="N8940"/>
      <c r="O8940"/>
      <c r="P8940"/>
      <c r="Q8940"/>
      <c r="R8940"/>
      <c r="S8940"/>
      <c r="T8940"/>
      <c r="U8940"/>
      <c r="V8940"/>
      <c r="W8940"/>
      <c r="X8940"/>
      <c r="Y8940"/>
      <c r="Z8940"/>
      <c r="AA8940"/>
      <c r="AB8940"/>
      <c r="AC8940"/>
      <c r="AD8940"/>
      <c r="AE8940"/>
      <c r="AF8940"/>
      <c r="AG8940"/>
      <c r="AH8940"/>
      <c r="AI8940"/>
      <c r="AJ8940"/>
      <c r="AK8940"/>
      <c r="AL8940"/>
      <c r="AM8940"/>
      <c r="AN8940"/>
      <c r="AO8940"/>
      <c r="AP8940"/>
      <c r="AQ8940"/>
      <c r="AR8940"/>
      <c r="AS8940"/>
      <c r="AT8940"/>
      <c r="AU8940"/>
      <c r="AV8940"/>
      <c r="AW8940"/>
      <c r="AX8940"/>
      <c r="AY8940"/>
      <c r="AZ8940"/>
      <c r="BA8940"/>
      <c r="BB8940"/>
      <c r="BC8940"/>
      <c r="BD8940"/>
      <c r="BE8940"/>
      <c r="BF8940"/>
      <c r="BG8940"/>
      <c r="BH8940"/>
      <c r="BI8940"/>
      <c r="BJ8940"/>
      <c r="BK8940"/>
      <c r="BL8940"/>
      <c r="BM8940"/>
      <c r="BN8940"/>
      <c r="BO8940"/>
      <c r="BP8940"/>
      <c r="BQ8940"/>
      <c r="BR8940"/>
      <c r="BS8940"/>
      <c r="BT8940"/>
      <c r="BU8940"/>
      <c r="BV8940"/>
      <c r="BW8940"/>
      <c r="BX8940"/>
      <c r="BY8940"/>
      <c r="BZ8940"/>
      <c r="CA8940"/>
      <c r="CB8940"/>
      <c r="CC8940"/>
      <c r="CD8940"/>
      <c r="CE8940"/>
      <c r="CF8940"/>
      <c r="CG8940"/>
      <c r="CH8940"/>
      <c r="CI8940"/>
      <c r="CJ8940"/>
      <c r="CK8940"/>
      <c r="CL8940"/>
      <c r="CM8940"/>
      <c r="CN8940"/>
      <c r="CO8940"/>
      <c r="CP8940"/>
      <c r="CQ8940"/>
      <c r="CR8940"/>
      <c r="CS8940"/>
      <c r="CT8940"/>
      <c r="CU8940"/>
      <c r="CV8940"/>
    </row>
    <row r="8941" spans="10:100" x14ac:dyDescent="0.25">
      <c r="J8941"/>
      <c r="K8941"/>
      <c r="L8941"/>
      <c r="M8941"/>
      <c r="N8941"/>
      <c r="O8941"/>
      <c r="P8941"/>
      <c r="Q8941"/>
      <c r="R8941"/>
      <c r="S8941"/>
      <c r="T8941"/>
      <c r="U8941"/>
      <c r="V8941"/>
      <c r="W8941"/>
      <c r="X8941"/>
      <c r="Y8941"/>
      <c r="Z8941"/>
      <c r="AA8941"/>
      <c r="AB8941"/>
      <c r="AC8941"/>
      <c r="AD8941"/>
      <c r="AE8941"/>
      <c r="AF8941"/>
      <c r="AG8941"/>
      <c r="AH8941"/>
      <c r="AI8941"/>
      <c r="AJ8941"/>
      <c r="AK8941"/>
      <c r="AL8941"/>
      <c r="AM8941"/>
      <c r="AN8941"/>
      <c r="AO8941"/>
      <c r="AP8941"/>
      <c r="AQ8941"/>
      <c r="AR8941"/>
      <c r="AS8941"/>
      <c r="AT8941"/>
      <c r="AU8941"/>
      <c r="AV8941"/>
      <c r="AW8941"/>
      <c r="AX8941"/>
      <c r="AY8941"/>
      <c r="AZ8941"/>
      <c r="BA8941"/>
      <c r="BB8941"/>
      <c r="BC8941"/>
      <c r="BD8941"/>
      <c r="BE8941"/>
      <c r="BF8941"/>
      <c r="BG8941"/>
      <c r="BH8941"/>
      <c r="BI8941"/>
      <c r="BJ8941"/>
      <c r="BK8941"/>
      <c r="BL8941"/>
      <c r="BM8941"/>
      <c r="BN8941"/>
      <c r="BO8941"/>
      <c r="BP8941"/>
      <c r="BQ8941"/>
      <c r="BR8941"/>
      <c r="BS8941"/>
      <c r="BT8941"/>
      <c r="BU8941"/>
      <c r="BV8941"/>
      <c r="BW8941"/>
      <c r="BX8941"/>
      <c r="BY8941"/>
      <c r="BZ8941"/>
      <c r="CA8941"/>
      <c r="CB8941"/>
      <c r="CC8941"/>
      <c r="CD8941"/>
      <c r="CE8941"/>
      <c r="CF8941"/>
      <c r="CG8941"/>
      <c r="CH8941"/>
      <c r="CI8941"/>
      <c r="CJ8941"/>
      <c r="CK8941"/>
      <c r="CL8941"/>
      <c r="CM8941"/>
      <c r="CN8941"/>
      <c r="CO8941"/>
      <c r="CP8941"/>
      <c r="CQ8941"/>
      <c r="CR8941"/>
      <c r="CS8941"/>
      <c r="CT8941"/>
      <c r="CU8941"/>
      <c r="CV8941"/>
    </row>
    <row r="8942" spans="10:100" x14ac:dyDescent="0.25">
      <c r="J8942"/>
      <c r="K8942"/>
      <c r="L8942"/>
      <c r="M8942"/>
      <c r="N8942"/>
      <c r="O8942"/>
      <c r="P8942"/>
      <c r="Q8942"/>
      <c r="R8942"/>
      <c r="S8942"/>
      <c r="T8942"/>
      <c r="U8942"/>
      <c r="V8942"/>
      <c r="W8942"/>
      <c r="X8942"/>
      <c r="Y8942"/>
      <c r="Z8942"/>
      <c r="AA8942"/>
      <c r="AB8942"/>
      <c r="AC8942"/>
      <c r="AD8942"/>
      <c r="AE8942"/>
      <c r="AF8942"/>
      <c r="AG8942"/>
      <c r="AH8942"/>
      <c r="AI8942"/>
      <c r="AJ8942"/>
      <c r="AK8942"/>
      <c r="AL8942"/>
      <c r="AM8942"/>
      <c r="AN8942"/>
      <c r="AO8942"/>
      <c r="AP8942"/>
      <c r="AQ8942"/>
      <c r="AR8942"/>
      <c r="AS8942"/>
      <c r="AT8942"/>
      <c r="AU8942"/>
      <c r="AV8942"/>
      <c r="AW8942"/>
      <c r="AX8942"/>
      <c r="AY8942"/>
      <c r="AZ8942"/>
      <c r="BA8942"/>
      <c r="BB8942"/>
      <c r="BC8942"/>
      <c r="BD8942"/>
      <c r="BE8942"/>
      <c r="BF8942"/>
      <c r="BG8942"/>
      <c r="BH8942"/>
      <c r="BI8942"/>
      <c r="BJ8942"/>
      <c r="BK8942"/>
      <c r="BL8942"/>
      <c r="BM8942"/>
      <c r="BN8942"/>
      <c r="BO8942"/>
      <c r="BP8942"/>
      <c r="BQ8942"/>
      <c r="BR8942"/>
      <c r="BS8942"/>
      <c r="BT8942"/>
      <c r="BU8942"/>
      <c r="BV8942"/>
      <c r="BW8942"/>
      <c r="BX8942"/>
      <c r="BY8942"/>
      <c r="BZ8942"/>
      <c r="CA8942"/>
      <c r="CB8942"/>
      <c r="CC8942"/>
      <c r="CD8942"/>
      <c r="CE8942"/>
      <c r="CF8942"/>
      <c r="CG8942"/>
      <c r="CH8942"/>
      <c r="CI8942"/>
      <c r="CJ8942"/>
      <c r="CK8942"/>
      <c r="CL8942"/>
      <c r="CM8942"/>
      <c r="CN8942"/>
      <c r="CO8942"/>
      <c r="CP8942"/>
      <c r="CQ8942"/>
      <c r="CR8942"/>
      <c r="CS8942"/>
      <c r="CT8942"/>
      <c r="CU8942"/>
      <c r="CV8942"/>
    </row>
    <row r="8943" spans="10:100" x14ac:dyDescent="0.25">
      <c r="J8943"/>
      <c r="K8943"/>
      <c r="L8943"/>
      <c r="M8943"/>
      <c r="N8943"/>
      <c r="O8943"/>
      <c r="P8943"/>
      <c r="Q8943"/>
      <c r="R8943"/>
      <c r="S8943"/>
      <c r="T8943"/>
      <c r="U8943"/>
      <c r="V8943"/>
      <c r="W8943"/>
      <c r="X8943"/>
      <c r="Y8943"/>
      <c r="Z8943"/>
      <c r="AA8943"/>
      <c r="AB8943"/>
      <c r="AC8943"/>
      <c r="AD8943"/>
      <c r="AE8943"/>
      <c r="AF8943"/>
      <c r="AG8943"/>
      <c r="AH8943"/>
      <c r="AI8943"/>
      <c r="AJ8943"/>
      <c r="AK8943"/>
      <c r="AL8943"/>
      <c r="AM8943"/>
      <c r="AN8943"/>
      <c r="AO8943"/>
      <c r="AP8943"/>
      <c r="AQ8943"/>
      <c r="AR8943"/>
      <c r="AS8943"/>
      <c r="AT8943"/>
      <c r="AU8943"/>
      <c r="AV8943"/>
      <c r="AW8943"/>
      <c r="AX8943"/>
      <c r="AY8943"/>
      <c r="AZ8943"/>
      <c r="BA8943"/>
      <c r="BB8943"/>
      <c r="BC8943"/>
      <c r="BD8943"/>
      <c r="BE8943"/>
      <c r="BF8943"/>
      <c r="BG8943"/>
      <c r="BH8943"/>
      <c r="BI8943"/>
      <c r="BJ8943"/>
      <c r="BK8943"/>
      <c r="BL8943"/>
      <c r="BM8943"/>
      <c r="BN8943"/>
      <c r="BO8943"/>
      <c r="BP8943"/>
      <c r="BQ8943"/>
      <c r="BR8943"/>
      <c r="BS8943"/>
      <c r="BT8943"/>
      <c r="BU8943"/>
      <c r="BV8943"/>
      <c r="BW8943"/>
      <c r="BX8943"/>
      <c r="BY8943"/>
      <c r="BZ8943"/>
      <c r="CA8943"/>
      <c r="CB8943"/>
      <c r="CC8943"/>
      <c r="CD8943"/>
      <c r="CE8943"/>
      <c r="CF8943"/>
      <c r="CG8943"/>
      <c r="CH8943"/>
      <c r="CI8943"/>
      <c r="CJ8943"/>
      <c r="CK8943"/>
      <c r="CL8943"/>
      <c r="CM8943"/>
      <c r="CN8943"/>
      <c r="CO8943"/>
      <c r="CP8943"/>
      <c r="CQ8943"/>
      <c r="CR8943"/>
      <c r="CS8943"/>
      <c r="CT8943"/>
      <c r="CU8943"/>
      <c r="CV8943"/>
    </row>
    <row r="8944" spans="10:100" x14ac:dyDescent="0.25">
      <c r="J8944"/>
      <c r="K8944"/>
      <c r="L8944"/>
      <c r="M8944"/>
      <c r="N8944"/>
      <c r="O8944"/>
      <c r="P8944"/>
      <c r="Q8944"/>
      <c r="R8944"/>
      <c r="S8944"/>
      <c r="T8944"/>
      <c r="U8944"/>
      <c r="V8944"/>
      <c r="W8944"/>
      <c r="X8944"/>
      <c r="Y8944"/>
      <c r="Z8944"/>
      <c r="AA8944"/>
      <c r="AB8944"/>
      <c r="AC8944"/>
      <c r="AD8944"/>
      <c r="AE8944"/>
      <c r="AF8944"/>
      <c r="AG8944"/>
      <c r="AH8944"/>
      <c r="AI8944"/>
      <c r="AJ8944"/>
      <c r="AK8944"/>
      <c r="AL8944"/>
      <c r="AM8944"/>
      <c r="AN8944"/>
      <c r="AO8944"/>
      <c r="AP8944"/>
      <c r="AQ8944"/>
      <c r="AR8944"/>
      <c r="AS8944"/>
      <c r="AT8944"/>
      <c r="AU8944"/>
      <c r="AV8944"/>
      <c r="AW8944"/>
      <c r="AX8944"/>
      <c r="AY8944"/>
      <c r="AZ8944"/>
      <c r="BA8944"/>
      <c r="BB8944"/>
      <c r="BC8944"/>
      <c r="BD8944"/>
      <c r="BE8944"/>
      <c r="BF8944"/>
      <c r="BG8944"/>
      <c r="BH8944"/>
      <c r="BI8944"/>
      <c r="BJ8944"/>
      <c r="BK8944"/>
      <c r="BL8944"/>
      <c r="BM8944"/>
      <c r="BN8944"/>
      <c r="BO8944"/>
      <c r="BP8944"/>
      <c r="BQ8944"/>
      <c r="BR8944"/>
      <c r="BS8944"/>
      <c r="BT8944"/>
      <c r="BU8944"/>
      <c r="BV8944"/>
      <c r="BW8944"/>
      <c r="BX8944"/>
      <c r="BY8944"/>
      <c r="BZ8944"/>
      <c r="CA8944"/>
      <c r="CB8944"/>
      <c r="CC8944"/>
      <c r="CD8944"/>
      <c r="CE8944"/>
      <c r="CF8944"/>
      <c r="CG8944"/>
      <c r="CH8944"/>
      <c r="CI8944"/>
      <c r="CJ8944"/>
      <c r="CK8944"/>
      <c r="CL8944"/>
      <c r="CM8944"/>
      <c r="CN8944"/>
      <c r="CO8944"/>
      <c r="CP8944"/>
      <c r="CQ8944"/>
      <c r="CR8944"/>
      <c r="CS8944"/>
      <c r="CT8944"/>
      <c r="CU8944"/>
      <c r="CV8944"/>
    </row>
    <row r="8945" spans="10:100" x14ac:dyDescent="0.25">
      <c r="J8945"/>
      <c r="K8945"/>
      <c r="L8945"/>
      <c r="M8945"/>
      <c r="N8945"/>
      <c r="O8945"/>
      <c r="P8945"/>
      <c r="Q8945"/>
      <c r="R8945"/>
      <c r="S8945"/>
      <c r="T8945"/>
      <c r="U8945"/>
      <c r="V8945"/>
      <c r="W8945"/>
      <c r="X8945"/>
      <c r="Y8945"/>
      <c r="Z8945"/>
      <c r="AA8945"/>
      <c r="AB8945"/>
      <c r="AC8945"/>
      <c r="AD8945"/>
      <c r="AE8945"/>
      <c r="AF8945"/>
      <c r="AG8945"/>
      <c r="AH8945"/>
      <c r="AI8945"/>
      <c r="AJ8945"/>
      <c r="AK8945"/>
      <c r="AL8945"/>
      <c r="AM8945"/>
      <c r="AN8945"/>
      <c r="AO8945"/>
      <c r="AP8945"/>
      <c r="AQ8945"/>
      <c r="AR8945"/>
      <c r="AS8945"/>
      <c r="AT8945"/>
      <c r="AU8945"/>
      <c r="AV8945"/>
      <c r="AW8945"/>
      <c r="AX8945"/>
      <c r="AY8945"/>
      <c r="AZ8945"/>
      <c r="BA8945"/>
      <c r="BB8945"/>
      <c r="BC8945"/>
      <c r="BD8945"/>
      <c r="BE8945"/>
      <c r="BF8945"/>
      <c r="BG8945"/>
      <c r="BH8945"/>
      <c r="BI8945"/>
      <c r="BJ8945"/>
      <c r="BK8945"/>
      <c r="BL8945"/>
      <c r="BM8945"/>
      <c r="BN8945"/>
      <c r="BO8945"/>
      <c r="BP8945"/>
      <c r="BQ8945"/>
      <c r="BR8945"/>
      <c r="BS8945"/>
      <c r="BT8945"/>
      <c r="BU8945"/>
      <c r="BV8945"/>
      <c r="BW8945"/>
      <c r="BX8945"/>
      <c r="BY8945"/>
      <c r="BZ8945"/>
      <c r="CA8945"/>
      <c r="CB8945"/>
      <c r="CC8945"/>
      <c r="CD8945"/>
      <c r="CE8945"/>
      <c r="CF8945"/>
      <c r="CG8945"/>
      <c r="CH8945"/>
      <c r="CI8945"/>
      <c r="CJ8945"/>
      <c r="CK8945"/>
      <c r="CL8945"/>
      <c r="CM8945"/>
      <c r="CN8945"/>
      <c r="CO8945"/>
      <c r="CP8945"/>
      <c r="CQ8945"/>
      <c r="CR8945"/>
      <c r="CS8945"/>
      <c r="CT8945"/>
      <c r="CU8945"/>
      <c r="CV8945"/>
    </row>
    <row r="8946" spans="10:100" x14ac:dyDescent="0.25">
      <c r="J8946"/>
      <c r="K8946"/>
      <c r="L8946"/>
      <c r="M8946"/>
      <c r="N8946"/>
      <c r="O8946"/>
      <c r="P8946"/>
      <c r="Q8946"/>
      <c r="R8946"/>
      <c r="S8946"/>
      <c r="T8946"/>
      <c r="U8946"/>
      <c r="V8946"/>
      <c r="W8946"/>
      <c r="X8946"/>
      <c r="Y8946"/>
      <c r="Z8946"/>
      <c r="AA8946"/>
      <c r="AB8946"/>
      <c r="AC8946"/>
      <c r="AD8946"/>
      <c r="AE8946"/>
      <c r="AF8946"/>
      <c r="AG8946"/>
      <c r="AH8946"/>
      <c r="AI8946"/>
      <c r="AJ8946"/>
      <c r="AK8946"/>
      <c r="AL8946"/>
      <c r="AM8946"/>
      <c r="AN8946"/>
      <c r="AO8946"/>
      <c r="AP8946"/>
      <c r="AQ8946"/>
      <c r="AR8946"/>
      <c r="AS8946"/>
      <c r="AT8946"/>
      <c r="AU8946"/>
      <c r="AV8946"/>
      <c r="AW8946"/>
      <c r="AX8946"/>
      <c r="AY8946"/>
      <c r="AZ8946"/>
      <c r="BA8946"/>
      <c r="BB8946"/>
      <c r="BC8946"/>
      <c r="BD8946"/>
      <c r="BE8946"/>
      <c r="BF8946"/>
      <c r="BG8946"/>
      <c r="BH8946"/>
      <c r="BI8946"/>
      <c r="BJ8946"/>
      <c r="BK8946"/>
      <c r="BL8946"/>
      <c r="BM8946"/>
      <c r="BN8946"/>
      <c r="BO8946"/>
      <c r="BP8946"/>
      <c r="BQ8946"/>
      <c r="BR8946"/>
      <c r="BS8946"/>
      <c r="BT8946"/>
      <c r="BU8946"/>
      <c r="BV8946"/>
      <c r="BW8946"/>
      <c r="BX8946"/>
      <c r="BY8946"/>
      <c r="BZ8946"/>
      <c r="CA8946"/>
      <c r="CB8946"/>
      <c r="CC8946"/>
      <c r="CD8946"/>
      <c r="CE8946"/>
      <c r="CF8946"/>
      <c r="CG8946"/>
      <c r="CH8946"/>
      <c r="CI8946"/>
      <c r="CJ8946"/>
      <c r="CK8946"/>
      <c r="CL8946"/>
      <c r="CM8946"/>
      <c r="CN8946"/>
      <c r="CO8946"/>
      <c r="CP8946"/>
      <c r="CQ8946"/>
      <c r="CR8946"/>
      <c r="CS8946"/>
      <c r="CT8946"/>
      <c r="CU8946"/>
      <c r="CV8946"/>
    </row>
    <row r="8947" spans="10:100" x14ac:dyDescent="0.25">
      <c r="J8947"/>
      <c r="K8947"/>
      <c r="L8947"/>
      <c r="M8947"/>
      <c r="N8947"/>
      <c r="O8947"/>
      <c r="P8947"/>
      <c r="Q8947"/>
      <c r="R8947"/>
      <c r="S8947"/>
      <c r="T8947"/>
      <c r="U8947"/>
      <c r="V8947"/>
      <c r="W8947"/>
      <c r="X8947"/>
      <c r="Y8947"/>
      <c r="Z8947"/>
      <c r="AA8947"/>
      <c r="AB8947"/>
      <c r="AC8947"/>
      <c r="AD8947"/>
      <c r="AE8947"/>
      <c r="AF8947"/>
      <c r="AG8947"/>
      <c r="AH8947"/>
      <c r="AI8947"/>
      <c r="AJ8947"/>
      <c r="AK8947"/>
      <c r="AL8947"/>
      <c r="AM8947"/>
      <c r="AN8947"/>
      <c r="AO8947"/>
      <c r="AP8947"/>
      <c r="AQ8947"/>
      <c r="AR8947"/>
      <c r="AS8947"/>
      <c r="AT8947"/>
      <c r="AU8947"/>
      <c r="AV8947"/>
      <c r="AW8947"/>
      <c r="AX8947"/>
      <c r="AY8947"/>
      <c r="AZ8947"/>
      <c r="BA8947"/>
      <c r="BB8947"/>
      <c r="BC8947"/>
      <c r="BD8947"/>
      <c r="BE8947"/>
      <c r="BF8947"/>
      <c r="BG8947"/>
      <c r="BH8947"/>
      <c r="BI8947"/>
      <c r="BJ8947"/>
      <c r="BK8947"/>
      <c r="BL8947"/>
      <c r="BM8947"/>
      <c r="BN8947"/>
      <c r="BO8947"/>
      <c r="BP8947"/>
      <c r="BQ8947"/>
      <c r="BR8947"/>
      <c r="BS8947"/>
      <c r="BT8947"/>
      <c r="BU8947"/>
      <c r="BV8947"/>
      <c r="BW8947"/>
      <c r="BX8947"/>
      <c r="BY8947"/>
      <c r="BZ8947"/>
      <c r="CA8947"/>
      <c r="CB8947"/>
      <c r="CC8947"/>
      <c r="CD8947"/>
      <c r="CE8947"/>
      <c r="CF8947"/>
      <c r="CG8947"/>
      <c r="CH8947"/>
      <c r="CI8947"/>
      <c r="CJ8947"/>
      <c r="CK8947"/>
      <c r="CL8947"/>
      <c r="CM8947"/>
      <c r="CN8947"/>
      <c r="CO8947"/>
      <c r="CP8947"/>
      <c r="CQ8947"/>
      <c r="CR8947"/>
      <c r="CS8947"/>
      <c r="CT8947"/>
      <c r="CU8947"/>
      <c r="CV8947"/>
    </row>
    <row r="8948" spans="10:100" x14ac:dyDescent="0.25">
      <c r="J8948"/>
      <c r="K8948"/>
      <c r="L8948"/>
      <c r="M8948"/>
      <c r="N8948"/>
      <c r="O8948"/>
      <c r="P8948"/>
      <c r="Q8948"/>
      <c r="R8948"/>
      <c r="S8948"/>
      <c r="T8948"/>
      <c r="U8948"/>
      <c r="V8948"/>
      <c r="W8948"/>
      <c r="X8948"/>
      <c r="Y8948"/>
      <c r="Z8948"/>
      <c r="AA8948"/>
      <c r="AB8948"/>
      <c r="AC8948"/>
      <c r="AD8948"/>
      <c r="AE8948"/>
      <c r="AF8948"/>
      <c r="AG8948"/>
      <c r="AH8948"/>
      <c r="AI8948"/>
      <c r="AJ8948"/>
      <c r="AK8948"/>
      <c r="AL8948"/>
      <c r="AM8948"/>
      <c r="AN8948"/>
      <c r="AO8948"/>
      <c r="AP8948"/>
      <c r="AQ8948"/>
      <c r="AR8948"/>
      <c r="AS8948"/>
      <c r="AT8948"/>
      <c r="AU8948"/>
      <c r="AV8948"/>
      <c r="AW8948"/>
      <c r="AX8948"/>
      <c r="AY8948"/>
      <c r="AZ8948"/>
      <c r="BA8948"/>
      <c r="BB8948"/>
      <c r="BC8948"/>
      <c r="BD8948"/>
      <c r="BE8948"/>
      <c r="BF8948"/>
      <c r="BG8948"/>
      <c r="BH8948"/>
      <c r="BI8948"/>
      <c r="BJ8948"/>
      <c r="BK8948"/>
      <c r="BL8948"/>
      <c r="BM8948"/>
      <c r="BN8948"/>
      <c r="BO8948"/>
      <c r="BP8948"/>
      <c r="BQ8948"/>
      <c r="BR8948"/>
      <c r="BS8948"/>
      <c r="BT8948"/>
      <c r="BU8948"/>
      <c r="BV8948"/>
      <c r="BW8948"/>
      <c r="BX8948"/>
      <c r="BY8948"/>
      <c r="BZ8948"/>
      <c r="CA8948"/>
      <c r="CB8948"/>
      <c r="CC8948"/>
      <c r="CD8948"/>
      <c r="CE8948"/>
      <c r="CF8948"/>
      <c r="CG8948"/>
      <c r="CH8948"/>
      <c r="CI8948"/>
      <c r="CJ8948"/>
      <c r="CK8948"/>
      <c r="CL8948"/>
      <c r="CM8948"/>
      <c r="CN8948"/>
      <c r="CO8948"/>
      <c r="CP8948"/>
      <c r="CQ8948"/>
      <c r="CR8948"/>
      <c r="CS8948"/>
      <c r="CT8948"/>
      <c r="CU8948"/>
      <c r="CV8948"/>
    </row>
    <row r="8949" spans="10:100" x14ac:dyDescent="0.25">
      <c r="J8949"/>
      <c r="K8949"/>
      <c r="L8949"/>
      <c r="M8949"/>
      <c r="N8949"/>
      <c r="O8949"/>
      <c r="P8949"/>
      <c r="Q8949"/>
      <c r="R8949"/>
      <c r="S8949"/>
      <c r="T8949"/>
      <c r="U8949"/>
      <c r="V8949"/>
      <c r="W8949"/>
      <c r="X8949"/>
      <c r="Y8949"/>
      <c r="Z8949"/>
      <c r="AA8949"/>
      <c r="AB8949"/>
      <c r="AC8949"/>
      <c r="AD8949"/>
      <c r="AE8949"/>
      <c r="AF8949"/>
      <c r="AG8949"/>
      <c r="AH8949"/>
      <c r="AI8949"/>
      <c r="AJ8949"/>
      <c r="AK8949"/>
      <c r="AL8949"/>
      <c r="AM8949"/>
      <c r="AN8949"/>
      <c r="AO8949"/>
      <c r="AP8949"/>
      <c r="AQ8949"/>
      <c r="AR8949"/>
      <c r="AS8949"/>
      <c r="AT8949"/>
      <c r="AU8949"/>
      <c r="AV8949"/>
      <c r="AW8949"/>
      <c r="AX8949"/>
      <c r="AY8949"/>
      <c r="AZ8949"/>
      <c r="BA8949"/>
      <c r="BB8949"/>
      <c r="BC8949"/>
      <c r="BD8949"/>
      <c r="BE8949"/>
      <c r="BF8949"/>
      <c r="BG8949"/>
      <c r="BH8949"/>
      <c r="BI8949"/>
      <c r="BJ8949"/>
      <c r="BK8949"/>
      <c r="BL8949"/>
      <c r="BM8949"/>
      <c r="BN8949"/>
      <c r="BO8949"/>
      <c r="BP8949"/>
      <c r="BQ8949"/>
      <c r="BR8949"/>
      <c r="BS8949"/>
      <c r="BT8949"/>
      <c r="BU8949"/>
      <c r="BV8949"/>
      <c r="BW8949"/>
      <c r="BX8949"/>
      <c r="BY8949"/>
      <c r="BZ8949"/>
      <c r="CA8949"/>
      <c r="CB8949"/>
      <c r="CC8949"/>
      <c r="CD8949"/>
      <c r="CE8949"/>
      <c r="CF8949"/>
      <c r="CG8949"/>
      <c r="CH8949"/>
      <c r="CI8949"/>
      <c r="CJ8949"/>
      <c r="CK8949"/>
      <c r="CL8949"/>
      <c r="CM8949"/>
      <c r="CN8949"/>
      <c r="CO8949"/>
      <c r="CP8949"/>
      <c r="CQ8949"/>
      <c r="CR8949"/>
      <c r="CS8949"/>
      <c r="CT8949"/>
      <c r="CU8949"/>
      <c r="CV8949"/>
    </row>
    <row r="8950" spans="10:100" x14ac:dyDescent="0.25">
      <c r="J8950"/>
      <c r="K8950"/>
      <c r="L8950"/>
      <c r="M8950"/>
      <c r="N8950"/>
      <c r="O8950"/>
      <c r="P8950"/>
      <c r="Q8950"/>
      <c r="R8950"/>
      <c r="S8950"/>
      <c r="T8950"/>
      <c r="U8950"/>
      <c r="V8950"/>
      <c r="W8950"/>
      <c r="X8950"/>
      <c r="Y8950"/>
      <c r="Z8950"/>
      <c r="AA8950"/>
      <c r="AB8950"/>
      <c r="AC8950"/>
      <c r="AD8950"/>
      <c r="AE8950"/>
      <c r="AF8950"/>
      <c r="AG8950"/>
      <c r="AH8950"/>
      <c r="AI8950"/>
      <c r="AJ8950"/>
      <c r="AK8950"/>
      <c r="AL8950"/>
      <c r="AM8950"/>
      <c r="AN8950"/>
      <c r="AO8950"/>
      <c r="AP8950"/>
      <c r="AQ8950"/>
      <c r="AR8950"/>
      <c r="AS8950"/>
      <c r="AT8950"/>
      <c r="AU8950"/>
      <c r="AV8950"/>
      <c r="AW8950"/>
      <c r="AX8950"/>
      <c r="AY8950"/>
      <c r="AZ8950"/>
      <c r="BA8950"/>
      <c r="BB8950"/>
      <c r="BC8950"/>
      <c r="BD8950"/>
      <c r="BE8950"/>
      <c r="BF8950"/>
      <c r="BG8950"/>
      <c r="BH8950"/>
      <c r="BI8950"/>
      <c r="BJ8950"/>
      <c r="BK8950"/>
      <c r="BL8950"/>
      <c r="BM8950"/>
      <c r="BN8950"/>
      <c r="BO8950"/>
      <c r="BP8950"/>
      <c r="BQ8950"/>
      <c r="BR8950"/>
      <c r="BS8950"/>
      <c r="BT8950"/>
      <c r="BU8950"/>
      <c r="BV8950"/>
      <c r="BW8950"/>
      <c r="BX8950"/>
      <c r="BY8950"/>
      <c r="BZ8950"/>
      <c r="CA8950"/>
      <c r="CB8950"/>
      <c r="CC8950"/>
      <c r="CD8950"/>
      <c r="CE8950"/>
      <c r="CF8950"/>
      <c r="CG8950"/>
      <c r="CH8950"/>
      <c r="CI8950"/>
      <c r="CJ8950"/>
      <c r="CK8950"/>
      <c r="CL8950"/>
      <c r="CM8950"/>
      <c r="CN8950"/>
      <c r="CO8950"/>
      <c r="CP8950"/>
      <c r="CQ8950"/>
      <c r="CR8950"/>
      <c r="CS8950"/>
      <c r="CT8950"/>
      <c r="CU8950"/>
      <c r="CV8950"/>
    </row>
    <row r="8951" spans="10:100" x14ac:dyDescent="0.25">
      <c r="J8951"/>
      <c r="K8951"/>
      <c r="L8951"/>
      <c r="M8951"/>
      <c r="N8951"/>
      <c r="O8951"/>
      <c r="P8951"/>
      <c r="Q8951"/>
      <c r="R8951"/>
      <c r="S8951"/>
      <c r="T8951"/>
      <c r="U8951"/>
      <c r="V8951"/>
      <c r="W8951"/>
      <c r="X8951"/>
      <c r="Y8951"/>
      <c r="Z8951"/>
      <c r="AA8951"/>
      <c r="AB8951"/>
      <c r="AC8951"/>
      <c r="AD8951"/>
      <c r="AE8951"/>
      <c r="AF8951"/>
      <c r="AG8951"/>
      <c r="AH8951"/>
      <c r="AI8951"/>
      <c r="AJ8951"/>
      <c r="AK8951"/>
      <c r="AL8951"/>
      <c r="AM8951"/>
      <c r="AN8951"/>
      <c r="AO8951"/>
      <c r="AP8951"/>
      <c r="AQ8951"/>
      <c r="AR8951"/>
      <c r="AS8951"/>
      <c r="AT8951"/>
      <c r="AU8951"/>
      <c r="AV8951"/>
      <c r="AW8951"/>
      <c r="AX8951"/>
      <c r="AY8951"/>
      <c r="AZ8951"/>
      <c r="BA8951"/>
      <c r="BB8951"/>
      <c r="BC8951"/>
      <c r="BD8951"/>
      <c r="BE8951"/>
      <c r="BF8951"/>
      <c r="BG8951"/>
      <c r="BH8951"/>
      <c r="BI8951"/>
      <c r="BJ8951"/>
      <c r="BK8951"/>
      <c r="BL8951"/>
      <c r="BM8951"/>
      <c r="BN8951"/>
      <c r="BO8951"/>
      <c r="BP8951"/>
      <c r="BQ8951"/>
      <c r="BR8951"/>
      <c r="BS8951"/>
      <c r="BT8951"/>
      <c r="BU8951"/>
      <c r="BV8951"/>
      <c r="BW8951"/>
      <c r="BX8951"/>
      <c r="BY8951"/>
      <c r="BZ8951"/>
      <c r="CA8951"/>
      <c r="CB8951"/>
      <c r="CC8951"/>
      <c r="CD8951"/>
      <c r="CE8951"/>
      <c r="CF8951"/>
      <c r="CG8951"/>
      <c r="CH8951"/>
      <c r="CI8951"/>
      <c r="CJ8951"/>
      <c r="CK8951"/>
      <c r="CL8951"/>
      <c r="CM8951"/>
      <c r="CN8951"/>
      <c r="CO8951"/>
      <c r="CP8951"/>
      <c r="CQ8951"/>
      <c r="CR8951"/>
      <c r="CS8951"/>
      <c r="CT8951"/>
      <c r="CU8951"/>
      <c r="CV8951"/>
    </row>
    <row r="8952" spans="10:100" x14ac:dyDescent="0.25">
      <c r="J8952"/>
      <c r="K8952"/>
      <c r="L8952"/>
      <c r="M8952"/>
      <c r="N8952"/>
      <c r="O8952"/>
      <c r="P8952"/>
      <c r="Q8952"/>
      <c r="R8952"/>
      <c r="S8952"/>
      <c r="T8952"/>
      <c r="U8952"/>
      <c r="V8952"/>
      <c r="W8952"/>
      <c r="X8952"/>
      <c r="Y8952"/>
      <c r="Z8952"/>
      <c r="AA8952"/>
      <c r="AB8952"/>
      <c r="AC8952"/>
      <c r="AD8952"/>
      <c r="AE8952"/>
      <c r="AF8952"/>
      <c r="AG8952"/>
      <c r="AH8952"/>
      <c r="AI8952"/>
      <c r="AJ8952"/>
      <c r="AK8952"/>
      <c r="AL8952"/>
      <c r="AM8952"/>
      <c r="AN8952"/>
      <c r="AO8952"/>
      <c r="AP8952"/>
      <c r="AQ8952"/>
      <c r="AR8952"/>
      <c r="AS8952"/>
      <c r="AT8952"/>
      <c r="AU8952"/>
      <c r="AV8952"/>
      <c r="AW8952"/>
      <c r="AX8952"/>
      <c r="AY8952"/>
      <c r="AZ8952"/>
      <c r="BA8952"/>
      <c r="BB8952"/>
      <c r="BC8952"/>
      <c r="BD8952"/>
      <c r="BE8952"/>
      <c r="BF8952"/>
      <c r="BG8952"/>
      <c r="BH8952"/>
      <c r="BI8952"/>
      <c r="BJ8952"/>
      <c r="BK8952"/>
      <c r="BL8952"/>
      <c r="BM8952"/>
      <c r="BN8952"/>
      <c r="BO8952"/>
      <c r="BP8952"/>
      <c r="BQ8952"/>
      <c r="BR8952"/>
      <c r="BS8952"/>
      <c r="BT8952"/>
      <c r="BU8952"/>
      <c r="BV8952"/>
      <c r="BW8952"/>
      <c r="BX8952"/>
      <c r="BY8952"/>
      <c r="BZ8952"/>
      <c r="CA8952"/>
      <c r="CB8952"/>
      <c r="CC8952"/>
      <c r="CD8952"/>
      <c r="CE8952"/>
      <c r="CF8952"/>
      <c r="CG8952"/>
      <c r="CH8952"/>
      <c r="CI8952"/>
      <c r="CJ8952"/>
      <c r="CK8952"/>
      <c r="CL8952"/>
      <c r="CM8952"/>
      <c r="CN8952"/>
      <c r="CO8952"/>
      <c r="CP8952"/>
      <c r="CQ8952"/>
      <c r="CR8952"/>
      <c r="CS8952"/>
      <c r="CT8952"/>
      <c r="CU8952"/>
      <c r="CV8952"/>
    </row>
    <row r="8953" spans="10:100" x14ac:dyDescent="0.25">
      <c r="J8953"/>
      <c r="K8953"/>
      <c r="L8953"/>
      <c r="M8953"/>
      <c r="N8953"/>
      <c r="O8953"/>
      <c r="P8953"/>
      <c r="Q8953"/>
      <c r="R8953"/>
      <c r="S8953"/>
      <c r="T8953"/>
      <c r="U8953"/>
      <c r="V8953"/>
      <c r="W8953"/>
      <c r="X8953"/>
      <c r="Y8953"/>
      <c r="Z8953"/>
      <c r="AA8953"/>
      <c r="AB8953"/>
      <c r="AC8953"/>
      <c r="AD8953"/>
      <c r="AE8953"/>
      <c r="AF8953"/>
      <c r="AG8953"/>
      <c r="AH8953"/>
      <c r="AI8953"/>
      <c r="AJ8953"/>
      <c r="AK8953"/>
      <c r="AL8953"/>
      <c r="AM8953"/>
      <c r="AN8953"/>
      <c r="AO8953"/>
      <c r="AP8953"/>
      <c r="AQ8953"/>
      <c r="AR8953"/>
      <c r="AS8953"/>
      <c r="AT8953"/>
      <c r="AU8953"/>
      <c r="AV8953"/>
      <c r="AW8953"/>
      <c r="AX8953"/>
      <c r="AY8953"/>
      <c r="AZ8953"/>
      <c r="BA8953"/>
      <c r="BB8953"/>
      <c r="BC8953"/>
      <c r="BD8953"/>
      <c r="BE8953"/>
      <c r="BF8953"/>
      <c r="BG8953"/>
      <c r="BH8953"/>
      <c r="BI8953"/>
      <c r="BJ8953"/>
      <c r="BK8953"/>
      <c r="BL8953"/>
      <c r="BM8953"/>
      <c r="BN8953"/>
      <c r="BO8953"/>
      <c r="BP8953"/>
      <c r="BQ8953"/>
      <c r="BR8953"/>
      <c r="BS8953"/>
      <c r="BT8953"/>
      <c r="BU8953"/>
      <c r="BV8953"/>
      <c r="BW8953"/>
      <c r="BX8953"/>
      <c r="BY8953"/>
      <c r="BZ8953"/>
      <c r="CA8953"/>
      <c r="CB8953"/>
      <c r="CC8953"/>
      <c r="CD8953"/>
      <c r="CE8953"/>
      <c r="CF8953"/>
      <c r="CG8953"/>
      <c r="CH8953"/>
      <c r="CI8953"/>
      <c r="CJ8953"/>
      <c r="CK8953"/>
      <c r="CL8953"/>
      <c r="CM8953"/>
      <c r="CN8953"/>
      <c r="CO8953"/>
      <c r="CP8953"/>
      <c r="CQ8953"/>
      <c r="CR8953"/>
      <c r="CS8953"/>
      <c r="CT8953"/>
      <c r="CU8953"/>
      <c r="CV8953"/>
    </row>
    <row r="8954" spans="10:100" x14ac:dyDescent="0.25">
      <c r="J8954"/>
      <c r="K8954"/>
      <c r="L8954"/>
      <c r="M8954"/>
      <c r="N8954"/>
      <c r="O8954"/>
      <c r="P8954"/>
      <c r="Q8954"/>
      <c r="R8954"/>
      <c r="S8954"/>
      <c r="T8954"/>
      <c r="U8954"/>
      <c r="V8954"/>
      <c r="W8954"/>
      <c r="X8954"/>
      <c r="Y8954"/>
      <c r="Z8954"/>
      <c r="AA8954"/>
      <c r="AB8954"/>
      <c r="AC8954"/>
      <c r="AD8954"/>
      <c r="AE8954"/>
      <c r="AF8954"/>
      <c r="AG8954"/>
      <c r="AH8954"/>
      <c r="AI8954"/>
      <c r="AJ8954"/>
      <c r="AK8954"/>
      <c r="AL8954"/>
      <c r="AM8954"/>
      <c r="AN8954"/>
      <c r="AO8954"/>
      <c r="AP8954"/>
      <c r="AQ8954"/>
      <c r="AR8954"/>
      <c r="AS8954"/>
      <c r="AT8954"/>
      <c r="AU8954"/>
      <c r="AV8954"/>
      <c r="AW8954"/>
      <c r="AX8954"/>
      <c r="AY8954"/>
      <c r="AZ8954"/>
      <c r="BA8954"/>
      <c r="BB8954"/>
      <c r="BC8954"/>
      <c r="BD8954"/>
      <c r="BE8954"/>
      <c r="BF8954"/>
      <c r="BG8954"/>
      <c r="BH8954"/>
      <c r="BI8954"/>
      <c r="BJ8954"/>
      <c r="BK8954"/>
      <c r="BL8954"/>
      <c r="BM8954"/>
      <c r="BN8954"/>
      <c r="BO8954"/>
      <c r="BP8954"/>
      <c r="BQ8954"/>
      <c r="BR8954"/>
      <c r="BS8954"/>
      <c r="BT8954"/>
      <c r="BU8954"/>
      <c r="BV8954"/>
      <c r="BW8954"/>
      <c r="BX8954"/>
      <c r="BY8954"/>
      <c r="BZ8954"/>
      <c r="CA8954"/>
      <c r="CB8954"/>
      <c r="CC8954"/>
      <c r="CD8954"/>
      <c r="CE8954"/>
      <c r="CF8954"/>
      <c r="CG8954"/>
      <c r="CH8954"/>
      <c r="CI8954"/>
      <c r="CJ8954"/>
      <c r="CK8954"/>
      <c r="CL8954"/>
      <c r="CM8954"/>
      <c r="CN8954"/>
      <c r="CO8954"/>
      <c r="CP8954"/>
      <c r="CQ8954"/>
      <c r="CR8954"/>
      <c r="CS8954"/>
      <c r="CT8954"/>
      <c r="CU8954"/>
      <c r="CV8954"/>
    </row>
    <row r="8955" spans="10:100" x14ac:dyDescent="0.25">
      <c r="J8955"/>
      <c r="K8955"/>
      <c r="L8955"/>
      <c r="M8955"/>
      <c r="N8955"/>
      <c r="O8955"/>
      <c r="P8955"/>
      <c r="Q8955"/>
      <c r="R8955"/>
      <c r="S8955"/>
      <c r="T8955"/>
      <c r="U8955"/>
      <c r="V8955"/>
      <c r="W8955"/>
      <c r="X8955"/>
      <c r="Y8955"/>
      <c r="Z8955"/>
      <c r="AA8955"/>
      <c r="AB8955"/>
      <c r="AC8955"/>
      <c r="AD8955"/>
      <c r="AE8955"/>
      <c r="AF8955"/>
      <c r="AG8955"/>
      <c r="AH8955"/>
      <c r="AI8955"/>
      <c r="AJ8955"/>
      <c r="AK8955"/>
      <c r="AL8955"/>
      <c r="AM8955"/>
      <c r="AN8955"/>
      <c r="AO8955"/>
      <c r="AP8955"/>
      <c r="AQ8955"/>
      <c r="AR8955"/>
      <c r="AS8955"/>
      <c r="AT8955"/>
      <c r="AU8955"/>
      <c r="AV8955"/>
      <c r="AW8955"/>
      <c r="AX8955"/>
      <c r="AY8955"/>
      <c r="AZ8955"/>
      <c r="BA8955"/>
      <c r="BB8955"/>
      <c r="BC8955"/>
      <c r="BD8955"/>
      <c r="BE8955"/>
      <c r="BF8955"/>
      <c r="BG8955"/>
      <c r="BH8955"/>
      <c r="BI8955"/>
      <c r="BJ8955"/>
      <c r="BK8955"/>
      <c r="BL8955"/>
      <c r="BM8955"/>
      <c r="BN8955"/>
      <c r="BO8955"/>
      <c r="BP8955"/>
      <c r="BQ8955"/>
      <c r="BR8955"/>
      <c r="BS8955"/>
      <c r="BT8955"/>
      <c r="BU8955"/>
      <c r="BV8955"/>
      <c r="BW8955"/>
      <c r="BX8955"/>
      <c r="BY8955"/>
      <c r="BZ8955"/>
      <c r="CA8955"/>
      <c r="CB8955"/>
      <c r="CC8955"/>
      <c r="CD8955"/>
      <c r="CE8955"/>
      <c r="CF8955"/>
      <c r="CG8955"/>
      <c r="CH8955"/>
      <c r="CI8955"/>
      <c r="CJ8955"/>
      <c r="CK8955"/>
      <c r="CL8955"/>
      <c r="CM8955"/>
      <c r="CN8955"/>
      <c r="CO8955"/>
      <c r="CP8955"/>
      <c r="CQ8955"/>
      <c r="CR8955"/>
      <c r="CS8955"/>
      <c r="CT8955"/>
      <c r="CU8955"/>
      <c r="CV8955"/>
    </row>
    <row r="8956" spans="10:100" x14ac:dyDescent="0.25">
      <c r="J8956"/>
      <c r="K8956"/>
      <c r="L8956"/>
      <c r="M8956"/>
      <c r="N8956"/>
      <c r="O8956"/>
      <c r="P8956"/>
      <c r="Q8956"/>
      <c r="R8956"/>
      <c r="S8956"/>
      <c r="T8956"/>
      <c r="U8956"/>
      <c r="V8956"/>
      <c r="W8956"/>
      <c r="X8956"/>
      <c r="Y8956"/>
      <c r="Z8956"/>
      <c r="AA8956"/>
      <c r="AB8956"/>
      <c r="AC8956"/>
      <c r="AD8956"/>
      <c r="AE8956"/>
      <c r="AF8956"/>
      <c r="AG8956"/>
      <c r="AH8956"/>
      <c r="AI8956"/>
      <c r="AJ8956"/>
      <c r="AK8956"/>
      <c r="AL8956"/>
      <c r="AM8956"/>
      <c r="AN8956"/>
      <c r="AO8956"/>
      <c r="AP8956"/>
      <c r="AQ8956"/>
      <c r="AR8956"/>
      <c r="AS8956"/>
      <c r="AT8956"/>
      <c r="AU8956"/>
      <c r="AV8956"/>
      <c r="AW8956"/>
      <c r="AX8956"/>
      <c r="AY8956"/>
      <c r="AZ8956"/>
      <c r="BA8956"/>
      <c r="BB8956"/>
      <c r="BC8956"/>
      <c r="BD8956"/>
      <c r="BE8956"/>
      <c r="BF8956"/>
      <c r="BG8956"/>
      <c r="BH8956"/>
      <c r="BI8956"/>
      <c r="BJ8956"/>
      <c r="BK8956"/>
      <c r="BL8956"/>
      <c r="BM8956"/>
      <c r="BN8956"/>
      <c r="BO8956"/>
      <c r="BP8956"/>
      <c r="BQ8956"/>
      <c r="BR8956"/>
      <c r="BS8956"/>
      <c r="BT8956"/>
      <c r="BU8956"/>
      <c r="BV8956"/>
      <c r="BW8956"/>
      <c r="BX8956"/>
      <c r="BY8956"/>
      <c r="BZ8956"/>
      <c r="CA8956"/>
      <c r="CB8956"/>
      <c r="CC8956"/>
      <c r="CD8956"/>
      <c r="CE8956"/>
      <c r="CF8956"/>
      <c r="CG8956"/>
      <c r="CH8956"/>
      <c r="CI8956"/>
      <c r="CJ8956"/>
      <c r="CK8956"/>
      <c r="CL8956"/>
      <c r="CM8956"/>
      <c r="CN8956"/>
      <c r="CO8956"/>
      <c r="CP8956"/>
      <c r="CQ8956"/>
      <c r="CR8956"/>
      <c r="CS8956"/>
      <c r="CT8956"/>
      <c r="CU8956"/>
      <c r="CV8956"/>
    </row>
    <row r="8957" spans="10:100" x14ac:dyDescent="0.25">
      <c r="J8957"/>
      <c r="K8957"/>
      <c r="L8957"/>
      <c r="M8957"/>
      <c r="N8957"/>
      <c r="O8957"/>
      <c r="P8957"/>
      <c r="Q8957"/>
      <c r="R8957"/>
      <c r="S8957"/>
      <c r="T8957"/>
      <c r="U8957"/>
      <c r="V8957"/>
      <c r="W8957"/>
      <c r="X8957"/>
      <c r="Y8957"/>
      <c r="Z8957"/>
      <c r="AA8957"/>
      <c r="AB8957"/>
      <c r="AC8957"/>
      <c r="AD8957"/>
      <c r="AE8957"/>
      <c r="AF8957"/>
      <c r="AG8957"/>
      <c r="AH8957"/>
      <c r="AI8957"/>
      <c r="AJ8957"/>
      <c r="AK8957"/>
      <c r="AL8957"/>
      <c r="AM8957"/>
      <c r="AN8957"/>
      <c r="AO8957"/>
      <c r="AP8957"/>
      <c r="AQ8957"/>
      <c r="AR8957"/>
      <c r="AS8957"/>
      <c r="AT8957"/>
      <c r="AU8957"/>
      <c r="AV8957"/>
      <c r="AW8957"/>
      <c r="AX8957"/>
      <c r="AY8957"/>
      <c r="AZ8957"/>
      <c r="BA8957"/>
      <c r="BB8957"/>
      <c r="BC8957"/>
      <c r="BD8957"/>
      <c r="BE8957"/>
      <c r="BF8957"/>
      <c r="BG8957"/>
      <c r="BH8957"/>
      <c r="BI8957"/>
      <c r="BJ8957"/>
      <c r="BK8957"/>
      <c r="BL8957"/>
      <c r="BM8957"/>
      <c r="BN8957"/>
      <c r="BO8957"/>
      <c r="BP8957"/>
      <c r="BQ8957"/>
      <c r="BR8957"/>
      <c r="BS8957"/>
      <c r="BT8957"/>
      <c r="BU8957"/>
      <c r="BV8957"/>
      <c r="BW8957"/>
      <c r="BX8957"/>
      <c r="BY8957"/>
      <c r="BZ8957"/>
      <c r="CA8957"/>
      <c r="CB8957"/>
      <c r="CC8957"/>
      <c r="CD8957"/>
      <c r="CE8957"/>
      <c r="CF8957"/>
      <c r="CG8957"/>
      <c r="CH8957"/>
      <c r="CI8957"/>
      <c r="CJ8957"/>
      <c r="CK8957"/>
      <c r="CL8957"/>
      <c r="CM8957"/>
      <c r="CN8957"/>
      <c r="CO8957"/>
      <c r="CP8957"/>
      <c r="CQ8957"/>
      <c r="CR8957"/>
      <c r="CS8957"/>
      <c r="CT8957"/>
      <c r="CU8957"/>
      <c r="CV8957"/>
    </row>
    <row r="8958" spans="10:100" x14ac:dyDescent="0.25">
      <c r="J8958"/>
      <c r="K8958"/>
      <c r="L8958"/>
      <c r="M8958"/>
      <c r="N8958"/>
      <c r="O8958"/>
      <c r="P8958"/>
      <c r="Q8958"/>
      <c r="R8958"/>
      <c r="S8958"/>
      <c r="T8958"/>
      <c r="U8958"/>
      <c r="V8958"/>
      <c r="W8958"/>
      <c r="X8958"/>
      <c r="Y8958"/>
      <c r="Z8958"/>
      <c r="AA8958"/>
      <c r="AB8958"/>
      <c r="AC8958"/>
      <c r="AD8958"/>
      <c r="AE8958"/>
      <c r="AF8958"/>
      <c r="AG8958"/>
      <c r="AH8958"/>
      <c r="AI8958"/>
      <c r="AJ8958"/>
      <c r="AK8958"/>
      <c r="AL8958"/>
      <c r="AM8958"/>
      <c r="AN8958"/>
      <c r="AO8958"/>
      <c r="AP8958"/>
      <c r="AQ8958"/>
      <c r="AR8958"/>
      <c r="AS8958"/>
      <c r="AT8958"/>
      <c r="AU8958"/>
      <c r="AV8958"/>
      <c r="AW8958"/>
      <c r="AX8958"/>
      <c r="AY8958"/>
      <c r="AZ8958"/>
      <c r="BA8958"/>
      <c r="BB8958"/>
      <c r="BC8958"/>
      <c r="BD8958"/>
      <c r="BE8958"/>
      <c r="BF8958"/>
      <c r="BG8958"/>
      <c r="BH8958"/>
      <c r="BI8958"/>
      <c r="BJ8958"/>
      <c r="BK8958"/>
      <c r="BL8958"/>
      <c r="BM8958"/>
      <c r="BN8958"/>
      <c r="BO8958"/>
      <c r="BP8958"/>
      <c r="BQ8958"/>
      <c r="BR8958"/>
      <c r="BS8958"/>
      <c r="BT8958"/>
      <c r="BU8958"/>
      <c r="BV8958"/>
      <c r="BW8958"/>
      <c r="BX8958"/>
      <c r="BY8958"/>
      <c r="BZ8958"/>
      <c r="CA8958"/>
      <c r="CB8958"/>
      <c r="CC8958"/>
      <c r="CD8958"/>
      <c r="CE8958"/>
      <c r="CF8958"/>
      <c r="CG8958"/>
      <c r="CH8958"/>
      <c r="CI8958"/>
      <c r="CJ8958"/>
      <c r="CK8958"/>
      <c r="CL8958"/>
      <c r="CM8958"/>
      <c r="CN8958"/>
      <c r="CO8958"/>
      <c r="CP8958"/>
      <c r="CQ8958"/>
      <c r="CR8958"/>
      <c r="CS8958"/>
      <c r="CT8958"/>
      <c r="CU8958"/>
      <c r="CV8958"/>
    </row>
    <row r="8959" spans="10:100" x14ac:dyDescent="0.25">
      <c r="J8959"/>
      <c r="K8959"/>
      <c r="L8959"/>
      <c r="M8959"/>
      <c r="N8959"/>
      <c r="O8959"/>
      <c r="P8959"/>
      <c r="Q8959"/>
      <c r="R8959"/>
      <c r="S8959"/>
      <c r="T8959"/>
      <c r="U8959"/>
      <c r="V8959"/>
      <c r="W8959"/>
      <c r="X8959"/>
      <c r="Y8959"/>
      <c r="Z8959"/>
      <c r="AA8959"/>
      <c r="AB8959"/>
      <c r="AC8959"/>
      <c r="AD8959"/>
      <c r="AE8959"/>
      <c r="AF8959"/>
      <c r="AG8959"/>
      <c r="AH8959"/>
      <c r="AI8959"/>
      <c r="AJ8959"/>
      <c r="AK8959"/>
      <c r="AL8959"/>
      <c r="AM8959"/>
      <c r="AN8959"/>
      <c r="AO8959"/>
      <c r="AP8959"/>
      <c r="AQ8959"/>
      <c r="AR8959"/>
      <c r="AS8959"/>
      <c r="AT8959"/>
      <c r="AU8959"/>
      <c r="AV8959"/>
      <c r="AW8959"/>
      <c r="AX8959"/>
      <c r="AY8959"/>
      <c r="AZ8959"/>
      <c r="BA8959"/>
      <c r="BB8959"/>
      <c r="BC8959"/>
      <c r="BD8959"/>
      <c r="BE8959"/>
      <c r="BF8959"/>
      <c r="BG8959"/>
      <c r="BH8959"/>
      <c r="BI8959"/>
      <c r="BJ8959"/>
      <c r="BK8959"/>
      <c r="BL8959"/>
      <c r="BM8959"/>
      <c r="BN8959"/>
      <c r="BO8959"/>
      <c r="BP8959"/>
      <c r="BQ8959"/>
      <c r="BR8959"/>
      <c r="BS8959"/>
      <c r="BT8959"/>
      <c r="BU8959"/>
      <c r="BV8959"/>
      <c r="BW8959"/>
      <c r="BX8959"/>
      <c r="BY8959"/>
      <c r="BZ8959"/>
      <c r="CA8959"/>
      <c r="CB8959"/>
      <c r="CC8959"/>
      <c r="CD8959"/>
      <c r="CE8959"/>
      <c r="CF8959"/>
      <c r="CG8959"/>
      <c r="CH8959"/>
      <c r="CI8959"/>
      <c r="CJ8959"/>
      <c r="CK8959"/>
      <c r="CL8959"/>
      <c r="CM8959"/>
      <c r="CN8959"/>
      <c r="CO8959"/>
      <c r="CP8959"/>
      <c r="CQ8959"/>
      <c r="CR8959"/>
      <c r="CS8959"/>
      <c r="CT8959"/>
      <c r="CU8959"/>
      <c r="CV8959"/>
    </row>
    <row r="8960" spans="10:100" x14ac:dyDescent="0.25">
      <c r="J8960"/>
      <c r="K8960"/>
      <c r="L8960"/>
      <c r="M8960"/>
      <c r="N8960"/>
      <c r="O8960"/>
      <c r="P8960"/>
      <c r="Q8960"/>
      <c r="R8960"/>
      <c r="S8960"/>
      <c r="T8960"/>
      <c r="U8960"/>
      <c r="V8960"/>
      <c r="W8960"/>
      <c r="X8960"/>
      <c r="Y8960"/>
      <c r="Z8960"/>
      <c r="AA8960"/>
      <c r="AB8960"/>
      <c r="AC8960"/>
      <c r="AD8960"/>
      <c r="AE8960"/>
      <c r="AF8960"/>
      <c r="AG8960"/>
      <c r="AH8960"/>
      <c r="AI8960"/>
      <c r="AJ8960"/>
      <c r="AK8960"/>
      <c r="AL8960"/>
      <c r="AM8960"/>
      <c r="AN8960"/>
      <c r="AO8960"/>
      <c r="AP8960"/>
      <c r="AQ8960"/>
      <c r="AR8960"/>
      <c r="AS8960"/>
      <c r="AT8960"/>
      <c r="AU8960"/>
      <c r="AV8960"/>
      <c r="AW8960"/>
      <c r="AX8960"/>
      <c r="AY8960"/>
      <c r="AZ8960"/>
      <c r="BA8960"/>
      <c r="BB8960"/>
      <c r="BC8960"/>
      <c r="BD8960"/>
      <c r="BE8960"/>
      <c r="BF8960"/>
      <c r="BG8960"/>
      <c r="BH8960"/>
      <c r="BI8960"/>
      <c r="BJ8960"/>
      <c r="BK8960"/>
      <c r="BL8960"/>
      <c r="BM8960"/>
      <c r="BN8960"/>
      <c r="BO8960"/>
      <c r="BP8960"/>
      <c r="BQ8960"/>
      <c r="BR8960"/>
      <c r="BS8960"/>
      <c r="BT8960"/>
      <c r="BU8960"/>
      <c r="BV8960"/>
      <c r="BW8960"/>
      <c r="BX8960"/>
      <c r="BY8960"/>
      <c r="BZ8960"/>
      <c r="CA8960"/>
      <c r="CB8960"/>
      <c r="CC8960"/>
      <c r="CD8960"/>
      <c r="CE8960"/>
      <c r="CF8960"/>
      <c r="CG8960"/>
      <c r="CH8960"/>
      <c r="CI8960"/>
      <c r="CJ8960"/>
      <c r="CK8960"/>
      <c r="CL8960"/>
      <c r="CM8960"/>
      <c r="CN8960"/>
      <c r="CO8960"/>
      <c r="CP8960"/>
      <c r="CQ8960"/>
      <c r="CR8960"/>
      <c r="CS8960"/>
      <c r="CT8960"/>
      <c r="CU8960"/>
      <c r="CV8960"/>
    </row>
    <row r="8961" spans="10:100" x14ac:dyDescent="0.25">
      <c r="J8961"/>
      <c r="K8961"/>
      <c r="L8961"/>
      <c r="M8961"/>
      <c r="N8961"/>
      <c r="O8961"/>
      <c r="P8961"/>
      <c r="Q8961"/>
      <c r="R8961"/>
      <c r="S8961"/>
      <c r="T8961"/>
      <c r="U8961"/>
      <c r="V8961"/>
      <c r="W8961"/>
      <c r="X8961"/>
      <c r="Y8961"/>
      <c r="Z8961"/>
      <c r="AA8961"/>
      <c r="AB8961"/>
      <c r="AC8961"/>
      <c r="AD8961"/>
      <c r="AE8961"/>
      <c r="AF8961"/>
      <c r="AG8961"/>
      <c r="AH8961"/>
      <c r="AI8961"/>
      <c r="AJ8961"/>
      <c r="AK8961"/>
      <c r="AL8961"/>
      <c r="AM8961"/>
      <c r="AN8961"/>
      <c r="AO8961"/>
      <c r="AP8961"/>
      <c r="AQ8961"/>
      <c r="AR8961"/>
      <c r="AS8961"/>
      <c r="AT8961"/>
      <c r="AU8961"/>
      <c r="AV8961"/>
      <c r="AW8961"/>
      <c r="AX8961"/>
      <c r="AY8961"/>
      <c r="AZ8961"/>
      <c r="BA8961"/>
      <c r="BB8961"/>
      <c r="BC8961"/>
      <c r="BD8961"/>
      <c r="BE8961"/>
      <c r="BF8961"/>
      <c r="BG8961"/>
      <c r="BH8961"/>
      <c r="BI8961"/>
      <c r="BJ8961"/>
      <c r="BK8961"/>
      <c r="BL8961"/>
      <c r="BM8961"/>
      <c r="BN8961"/>
      <c r="BO8961"/>
      <c r="BP8961"/>
      <c r="BQ8961"/>
      <c r="BR8961"/>
      <c r="BS8961"/>
      <c r="BT8961"/>
      <c r="BU8961"/>
      <c r="BV8961"/>
      <c r="BW8961"/>
      <c r="BX8961"/>
      <c r="BY8961"/>
      <c r="BZ8961"/>
      <c r="CA8961"/>
      <c r="CB8961"/>
      <c r="CC8961"/>
      <c r="CD8961"/>
      <c r="CE8961"/>
      <c r="CF8961"/>
      <c r="CG8961"/>
      <c r="CH8961"/>
      <c r="CI8961"/>
      <c r="CJ8961"/>
      <c r="CK8961"/>
      <c r="CL8961"/>
      <c r="CM8961"/>
      <c r="CN8961"/>
      <c r="CO8961"/>
      <c r="CP8961"/>
      <c r="CQ8961"/>
      <c r="CR8961"/>
      <c r="CS8961"/>
      <c r="CT8961"/>
      <c r="CU8961"/>
      <c r="CV8961"/>
    </row>
    <row r="8962" spans="10:100" x14ac:dyDescent="0.25">
      <c r="J8962"/>
      <c r="K8962"/>
      <c r="L8962"/>
      <c r="M8962"/>
      <c r="N8962"/>
      <c r="O8962"/>
      <c r="P8962"/>
      <c r="Q8962"/>
      <c r="R8962"/>
      <c r="S8962"/>
      <c r="T8962"/>
      <c r="U8962"/>
      <c r="V8962"/>
      <c r="W8962"/>
      <c r="X8962"/>
      <c r="Y8962"/>
      <c r="Z8962"/>
      <c r="AA8962"/>
      <c r="AB8962"/>
      <c r="AC8962"/>
      <c r="AD8962"/>
      <c r="AE8962"/>
      <c r="AF8962"/>
      <c r="AG8962"/>
      <c r="AH8962"/>
      <c r="AI8962"/>
      <c r="AJ8962"/>
      <c r="AK8962"/>
      <c r="AL8962"/>
      <c r="AM8962"/>
      <c r="AN8962"/>
      <c r="AO8962"/>
      <c r="AP8962"/>
      <c r="AQ8962"/>
      <c r="AR8962"/>
      <c r="AS8962"/>
      <c r="AT8962"/>
      <c r="AU8962"/>
      <c r="AV8962"/>
      <c r="AW8962"/>
      <c r="AX8962"/>
      <c r="AY8962"/>
      <c r="AZ8962"/>
      <c r="BA8962"/>
      <c r="BB8962"/>
      <c r="BC8962"/>
      <c r="BD8962"/>
      <c r="BE8962"/>
      <c r="BF8962"/>
      <c r="BG8962"/>
      <c r="BH8962"/>
      <c r="BI8962"/>
      <c r="BJ8962"/>
      <c r="BK8962"/>
      <c r="BL8962"/>
      <c r="BM8962"/>
      <c r="BN8962"/>
      <c r="BO8962"/>
      <c r="BP8962"/>
      <c r="BQ8962"/>
      <c r="BR8962"/>
      <c r="BS8962"/>
      <c r="BT8962"/>
      <c r="BU8962"/>
      <c r="BV8962"/>
      <c r="BW8962"/>
      <c r="BX8962"/>
      <c r="BY8962"/>
      <c r="BZ8962"/>
      <c r="CA8962"/>
      <c r="CB8962"/>
      <c r="CC8962"/>
      <c r="CD8962"/>
      <c r="CE8962"/>
      <c r="CF8962"/>
      <c r="CG8962"/>
      <c r="CH8962"/>
      <c r="CI8962"/>
      <c r="CJ8962"/>
      <c r="CK8962"/>
      <c r="CL8962"/>
      <c r="CM8962"/>
      <c r="CN8962"/>
      <c r="CO8962"/>
      <c r="CP8962"/>
      <c r="CQ8962"/>
      <c r="CR8962"/>
      <c r="CS8962"/>
      <c r="CT8962"/>
      <c r="CU8962"/>
      <c r="CV8962"/>
    </row>
    <row r="8963" spans="10:100" x14ac:dyDescent="0.25">
      <c r="J8963"/>
      <c r="K8963"/>
      <c r="L8963"/>
      <c r="M8963"/>
      <c r="N8963"/>
      <c r="O8963"/>
      <c r="P8963"/>
      <c r="Q8963"/>
      <c r="R8963"/>
      <c r="S8963"/>
      <c r="T8963"/>
      <c r="U8963"/>
      <c r="V8963"/>
      <c r="W8963"/>
      <c r="X8963"/>
      <c r="Y8963"/>
      <c r="Z8963"/>
      <c r="AA8963"/>
      <c r="AB8963"/>
      <c r="AC8963"/>
      <c r="AD8963"/>
      <c r="AE8963"/>
      <c r="AF8963"/>
      <c r="AG8963"/>
      <c r="AH8963"/>
      <c r="AI8963"/>
      <c r="AJ8963"/>
      <c r="AK8963"/>
      <c r="AL8963"/>
      <c r="AM8963"/>
      <c r="AN8963"/>
      <c r="AO8963"/>
      <c r="AP8963"/>
      <c r="AQ8963"/>
      <c r="AR8963"/>
      <c r="AS8963"/>
      <c r="AT8963"/>
      <c r="AU8963"/>
      <c r="AV8963"/>
      <c r="AW8963"/>
      <c r="AX8963"/>
      <c r="AY8963"/>
      <c r="AZ8963"/>
      <c r="BA8963"/>
      <c r="BB8963"/>
      <c r="BC8963"/>
      <c r="BD8963"/>
      <c r="BE8963"/>
      <c r="BF8963"/>
      <c r="BG8963"/>
      <c r="BH8963"/>
      <c r="BI8963"/>
      <c r="BJ8963"/>
      <c r="BK8963"/>
      <c r="BL8963"/>
      <c r="BM8963"/>
      <c r="BN8963"/>
      <c r="BO8963"/>
      <c r="BP8963"/>
      <c r="BQ8963"/>
      <c r="BR8963"/>
      <c r="BS8963"/>
      <c r="BT8963"/>
      <c r="BU8963"/>
      <c r="BV8963"/>
      <c r="BW8963"/>
      <c r="BX8963"/>
      <c r="BY8963"/>
      <c r="BZ8963"/>
      <c r="CA8963"/>
      <c r="CB8963"/>
      <c r="CC8963"/>
      <c r="CD8963"/>
      <c r="CE8963"/>
      <c r="CF8963"/>
      <c r="CG8963"/>
      <c r="CH8963"/>
      <c r="CI8963"/>
      <c r="CJ8963"/>
      <c r="CK8963"/>
      <c r="CL8963"/>
      <c r="CM8963"/>
      <c r="CN8963"/>
      <c r="CO8963"/>
      <c r="CP8963"/>
      <c r="CQ8963"/>
      <c r="CR8963"/>
      <c r="CS8963"/>
      <c r="CT8963"/>
      <c r="CU8963"/>
      <c r="CV8963"/>
    </row>
    <row r="8964" spans="10:100" x14ac:dyDescent="0.25">
      <c r="J8964"/>
      <c r="K8964"/>
      <c r="L8964"/>
      <c r="M8964"/>
      <c r="N8964"/>
      <c r="O8964"/>
      <c r="P8964"/>
      <c r="Q8964"/>
      <c r="R8964"/>
      <c r="S8964"/>
      <c r="T8964"/>
      <c r="U8964"/>
      <c r="V8964"/>
      <c r="W8964"/>
      <c r="X8964"/>
      <c r="Y8964"/>
      <c r="Z8964"/>
      <c r="AA8964"/>
      <c r="AB8964"/>
      <c r="AC8964"/>
      <c r="AD8964"/>
      <c r="AE8964"/>
      <c r="AF8964"/>
      <c r="AG8964"/>
      <c r="AH8964"/>
      <c r="AI8964"/>
      <c r="AJ8964"/>
      <c r="AK8964"/>
      <c r="AL8964"/>
      <c r="AM8964"/>
      <c r="AN8964"/>
      <c r="AO8964"/>
      <c r="AP8964"/>
      <c r="AQ8964"/>
      <c r="AR8964"/>
      <c r="AS8964"/>
      <c r="AT8964"/>
      <c r="AU8964"/>
      <c r="AV8964"/>
      <c r="AW8964"/>
      <c r="AX8964"/>
      <c r="AY8964"/>
      <c r="AZ8964"/>
      <c r="BA8964"/>
      <c r="BB8964"/>
      <c r="BC8964"/>
      <c r="BD8964"/>
      <c r="BE8964"/>
      <c r="BF8964"/>
      <c r="BG8964"/>
      <c r="BH8964"/>
      <c r="BI8964"/>
      <c r="BJ8964"/>
      <c r="BK8964"/>
      <c r="BL8964"/>
      <c r="BM8964"/>
      <c r="BN8964"/>
      <c r="BO8964"/>
      <c r="BP8964"/>
      <c r="BQ8964"/>
      <c r="BR8964"/>
      <c r="BS8964"/>
      <c r="BT8964"/>
      <c r="BU8964"/>
      <c r="BV8964"/>
      <c r="BW8964"/>
      <c r="BX8964"/>
      <c r="BY8964"/>
      <c r="BZ8964"/>
      <c r="CA8964"/>
      <c r="CB8964"/>
      <c r="CC8964"/>
      <c r="CD8964"/>
      <c r="CE8964"/>
      <c r="CF8964"/>
      <c r="CG8964"/>
      <c r="CH8964"/>
      <c r="CI8964"/>
      <c r="CJ8964"/>
      <c r="CK8964"/>
      <c r="CL8964"/>
      <c r="CM8964"/>
      <c r="CN8964"/>
      <c r="CO8964"/>
      <c r="CP8964"/>
      <c r="CQ8964"/>
      <c r="CR8964"/>
      <c r="CS8964"/>
      <c r="CT8964"/>
      <c r="CU8964"/>
      <c r="CV8964"/>
    </row>
    <row r="8965" spans="10:100" x14ac:dyDescent="0.25">
      <c r="J8965"/>
      <c r="K8965"/>
      <c r="L8965"/>
      <c r="M8965"/>
      <c r="N8965"/>
      <c r="O8965"/>
      <c r="P8965"/>
      <c r="Q8965"/>
      <c r="R8965"/>
      <c r="S8965"/>
      <c r="T8965"/>
      <c r="U8965"/>
      <c r="V8965"/>
      <c r="W8965"/>
      <c r="X8965"/>
      <c r="Y8965"/>
      <c r="Z8965"/>
      <c r="AA8965"/>
      <c r="AB8965"/>
      <c r="AC8965"/>
      <c r="AD8965"/>
      <c r="AE8965"/>
      <c r="AF8965"/>
      <c r="AG8965"/>
      <c r="AH8965"/>
      <c r="AI8965"/>
      <c r="AJ8965"/>
      <c r="AK8965"/>
      <c r="AL8965"/>
      <c r="AM8965"/>
      <c r="AN8965"/>
      <c r="AO8965"/>
      <c r="AP8965"/>
      <c r="AQ8965"/>
      <c r="AR8965"/>
      <c r="AS8965"/>
      <c r="AT8965"/>
      <c r="AU8965"/>
      <c r="AV8965"/>
      <c r="AW8965"/>
      <c r="AX8965"/>
      <c r="AY8965"/>
      <c r="AZ8965"/>
      <c r="BA8965"/>
      <c r="BB8965"/>
      <c r="BC8965"/>
      <c r="BD8965"/>
      <c r="BE8965"/>
      <c r="BF8965"/>
      <c r="BG8965"/>
      <c r="BH8965"/>
      <c r="BI8965"/>
      <c r="BJ8965"/>
      <c r="BK8965"/>
      <c r="BL8965"/>
      <c r="BM8965"/>
      <c r="BN8965"/>
      <c r="BO8965"/>
      <c r="BP8965"/>
      <c r="BQ8965"/>
      <c r="BR8965"/>
      <c r="BS8965"/>
      <c r="BT8965"/>
      <c r="BU8965"/>
      <c r="BV8965"/>
      <c r="BW8965"/>
      <c r="BX8965"/>
      <c r="BY8965"/>
      <c r="BZ8965"/>
      <c r="CA8965"/>
      <c r="CB8965"/>
      <c r="CC8965"/>
      <c r="CD8965"/>
      <c r="CE8965"/>
      <c r="CF8965"/>
      <c r="CG8965"/>
      <c r="CH8965"/>
      <c r="CI8965"/>
      <c r="CJ8965"/>
      <c r="CK8965"/>
      <c r="CL8965"/>
      <c r="CM8965"/>
      <c r="CN8965"/>
      <c r="CO8965"/>
      <c r="CP8965"/>
      <c r="CQ8965"/>
      <c r="CR8965"/>
      <c r="CS8965"/>
      <c r="CT8965"/>
      <c r="CU8965"/>
      <c r="CV8965"/>
    </row>
    <row r="8966" spans="10:100" x14ac:dyDescent="0.25">
      <c r="J8966"/>
      <c r="K8966"/>
      <c r="L8966"/>
      <c r="M8966"/>
      <c r="N8966"/>
      <c r="O8966"/>
      <c r="P8966"/>
      <c r="Q8966"/>
      <c r="R8966"/>
      <c r="S8966"/>
      <c r="T8966"/>
      <c r="U8966"/>
      <c r="V8966"/>
      <c r="W8966"/>
      <c r="X8966"/>
      <c r="Y8966"/>
      <c r="Z8966"/>
      <c r="AA8966"/>
      <c r="AB8966"/>
      <c r="AC8966"/>
      <c r="AD8966"/>
      <c r="AE8966"/>
      <c r="AF8966"/>
      <c r="AG8966"/>
      <c r="AH8966"/>
      <c r="AI8966"/>
      <c r="AJ8966"/>
      <c r="AK8966"/>
      <c r="AL8966"/>
      <c r="AM8966"/>
      <c r="AN8966"/>
      <c r="AO8966"/>
      <c r="AP8966"/>
      <c r="AQ8966"/>
      <c r="AR8966"/>
      <c r="AS8966"/>
      <c r="AT8966"/>
      <c r="AU8966"/>
      <c r="AV8966"/>
      <c r="AW8966"/>
      <c r="AX8966"/>
      <c r="AY8966"/>
      <c r="AZ8966"/>
      <c r="BA8966"/>
      <c r="BB8966"/>
      <c r="BC8966"/>
      <c r="BD8966"/>
      <c r="BE8966"/>
      <c r="BF8966"/>
      <c r="BG8966"/>
      <c r="BH8966"/>
      <c r="BI8966"/>
      <c r="BJ8966"/>
      <c r="BK8966"/>
      <c r="BL8966"/>
      <c r="BM8966"/>
      <c r="BN8966"/>
      <c r="BO8966"/>
      <c r="BP8966"/>
      <c r="BQ8966"/>
      <c r="BR8966"/>
      <c r="BS8966"/>
      <c r="BT8966"/>
      <c r="BU8966"/>
      <c r="BV8966"/>
      <c r="BW8966"/>
      <c r="BX8966"/>
      <c r="BY8966"/>
      <c r="BZ8966"/>
      <c r="CA8966"/>
      <c r="CB8966"/>
      <c r="CC8966"/>
      <c r="CD8966"/>
      <c r="CE8966"/>
      <c r="CF8966"/>
      <c r="CG8966"/>
      <c r="CH8966"/>
      <c r="CI8966"/>
      <c r="CJ8966"/>
      <c r="CK8966"/>
      <c r="CL8966"/>
      <c r="CM8966"/>
      <c r="CN8966"/>
      <c r="CO8966"/>
      <c r="CP8966"/>
      <c r="CQ8966"/>
      <c r="CR8966"/>
      <c r="CS8966"/>
      <c r="CT8966"/>
      <c r="CU8966"/>
      <c r="CV8966"/>
    </row>
    <row r="8967" spans="10:100" x14ac:dyDescent="0.25">
      <c r="J8967"/>
      <c r="K8967"/>
      <c r="L8967"/>
      <c r="M8967"/>
      <c r="N8967"/>
      <c r="O8967"/>
      <c r="P8967"/>
      <c r="Q8967"/>
      <c r="R8967"/>
      <c r="S8967"/>
      <c r="T8967"/>
      <c r="U8967"/>
      <c r="V8967"/>
      <c r="W8967"/>
      <c r="X8967"/>
      <c r="Y8967"/>
      <c r="Z8967"/>
      <c r="AA8967"/>
      <c r="AB8967"/>
      <c r="AC8967"/>
      <c r="AD8967"/>
      <c r="AE8967"/>
      <c r="AF8967"/>
      <c r="AG8967"/>
      <c r="AH8967"/>
      <c r="AI8967"/>
      <c r="AJ8967"/>
      <c r="AK8967"/>
      <c r="AL8967"/>
      <c r="AM8967"/>
      <c r="AN8967"/>
      <c r="AO8967"/>
      <c r="AP8967"/>
      <c r="AQ8967"/>
      <c r="AR8967"/>
      <c r="AS8967"/>
      <c r="AT8967"/>
      <c r="AU8967"/>
      <c r="AV8967"/>
      <c r="AW8967"/>
      <c r="AX8967"/>
      <c r="AY8967"/>
      <c r="AZ8967"/>
      <c r="BA8967"/>
      <c r="BB8967"/>
      <c r="BC8967"/>
      <c r="BD8967"/>
      <c r="BE8967"/>
      <c r="BF8967"/>
      <c r="BG8967"/>
      <c r="BH8967"/>
      <c r="BI8967"/>
      <c r="BJ8967"/>
      <c r="BK8967"/>
      <c r="BL8967"/>
      <c r="BM8967"/>
      <c r="BN8967"/>
      <c r="BO8967"/>
      <c r="BP8967"/>
      <c r="BQ8967"/>
      <c r="BR8967"/>
      <c r="BS8967"/>
      <c r="BT8967"/>
      <c r="BU8967"/>
      <c r="BV8967"/>
      <c r="BW8967"/>
      <c r="BX8967"/>
      <c r="BY8967"/>
      <c r="BZ8967"/>
      <c r="CA8967"/>
      <c r="CB8967"/>
      <c r="CC8967"/>
      <c r="CD8967"/>
      <c r="CE8967"/>
      <c r="CF8967"/>
      <c r="CG8967"/>
      <c r="CH8967"/>
      <c r="CI8967"/>
      <c r="CJ8967"/>
      <c r="CK8967"/>
      <c r="CL8967"/>
      <c r="CM8967"/>
      <c r="CN8967"/>
      <c r="CO8967"/>
      <c r="CP8967"/>
      <c r="CQ8967"/>
      <c r="CR8967"/>
      <c r="CS8967"/>
      <c r="CT8967"/>
      <c r="CU8967"/>
      <c r="CV8967"/>
    </row>
    <row r="8968" spans="10:100" x14ac:dyDescent="0.25">
      <c r="J8968"/>
      <c r="K8968"/>
      <c r="L8968"/>
      <c r="M8968"/>
      <c r="N8968"/>
      <c r="O8968"/>
      <c r="P8968"/>
      <c r="Q8968"/>
      <c r="R8968"/>
      <c r="S8968"/>
      <c r="T8968"/>
      <c r="U8968"/>
      <c r="V8968"/>
      <c r="W8968"/>
      <c r="X8968"/>
      <c r="Y8968"/>
      <c r="Z8968"/>
      <c r="AA8968"/>
      <c r="AB8968"/>
      <c r="AC8968"/>
      <c r="AD8968"/>
      <c r="AE8968"/>
      <c r="AF8968"/>
      <c r="AG8968"/>
      <c r="AH8968"/>
      <c r="AI8968"/>
      <c r="AJ8968"/>
      <c r="AK8968"/>
      <c r="AL8968"/>
      <c r="AM8968"/>
      <c r="AN8968"/>
      <c r="AO8968"/>
      <c r="AP8968"/>
      <c r="AQ8968"/>
      <c r="AR8968"/>
      <c r="AS8968"/>
      <c r="AT8968"/>
      <c r="AU8968"/>
      <c r="AV8968"/>
      <c r="AW8968"/>
      <c r="AX8968"/>
      <c r="AY8968"/>
      <c r="AZ8968"/>
      <c r="BA8968"/>
      <c r="BB8968"/>
      <c r="BC8968"/>
      <c r="BD8968"/>
      <c r="BE8968"/>
      <c r="BF8968"/>
      <c r="BG8968"/>
      <c r="BH8968"/>
      <c r="BI8968"/>
      <c r="BJ8968"/>
      <c r="BK8968"/>
      <c r="BL8968"/>
      <c r="BM8968"/>
      <c r="BN8968"/>
      <c r="BO8968"/>
      <c r="BP8968"/>
      <c r="BQ8968"/>
      <c r="BR8968"/>
      <c r="BS8968"/>
      <c r="BT8968"/>
      <c r="BU8968"/>
      <c r="BV8968"/>
      <c r="BW8968"/>
      <c r="BX8968"/>
      <c r="BY8968"/>
      <c r="BZ8968"/>
      <c r="CA8968"/>
      <c r="CB8968"/>
      <c r="CC8968"/>
      <c r="CD8968"/>
      <c r="CE8968"/>
      <c r="CF8968"/>
      <c r="CG8968"/>
      <c r="CH8968"/>
      <c r="CI8968"/>
      <c r="CJ8968"/>
      <c r="CK8968"/>
      <c r="CL8968"/>
      <c r="CM8968"/>
      <c r="CN8968"/>
      <c r="CO8968"/>
      <c r="CP8968"/>
      <c r="CQ8968"/>
      <c r="CR8968"/>
      <c r="CS8968"/>
      <c r="CT8968"/>
      <c r="CU8968"/>
      <c r="CV8968"/>
    </row>
    <row r="8969" spans="10:100" x14ac:dyDescent="0.25">
      <c r="J8969"/>
      <c r="K8969"/>
      <c r="L8969"/>
      <c r="M8969"/>
      <c r="N8969"/>
      <c r="O8969"/>
      <c r="P8969"/>
      <c r="Q8969"/>
      <c r="R8969"/>
      <c r="S8969"/>
      <c r="T8969"/>
      <c r="U8969"/>
      <c r="V8969"/>
      <c r="W8969"/>
      <c r="X8969"/>
      <c r="Y8969"/>
      <c r="Z8969"/>
      <c r="AA8969"/>
      <c r="AB8969"/>
      <c r="AC8969"/>
      <c r="AD8969"/>
      <c r="AE8969"/>
      <c r="AF8969"/>
      <c r="AG8969"/>
      <c r="AH8969"/>
      <c r="AI8969"/>
      <c r="AJ8969"/>
      <c r="AK8969"/>
      <c r="AL8969"/>
      <c r="AM8969"/>
      <c r="AN8969"/>
      <c r="AO8969"/>
      <c r="AP8969"/>
      <c r="AQ8969"/>
      <c r="AR8969"/>
      <c r="AS8969"/>
      <c r="AT8969"/>
      <c r="AU8969"/>
      <c r="AV8969"/>
      <c r="AW8969"/>
      <c r="AX8969"/>
      <c r="AY8969"/>
      <c r="AZ8969"/>
      <c r="BA8969"/>
      <c r="BB8969"/>
      <c r="BC8969"/>
      <c r="BD8969"/>
      <c r="BE8969"/>
      <c r="BF8969"/>
      <c r="BG8969"/>
      <c r="BH8969"/>
      <c r="BI8969"/>
      <c r="BJ8969"/>
      <c r="BK8969"/>
      <c r="BL8969"/>
      <c r="BM8969"/>
      <c r="BN8969"/>
      <c r="BO8969"/>
      <c r="BP8969"/>
      <c r="BQ8969"/>
      <c r="BR8969"/>
      <c r="BS8969"/>
      <c r="BT8969"/>
      <c r="BU8969"/>
      <c r="BV8969"/>
      <c r="BW8969"/>
      <c r="BX8969"/>
      <c r="BY8969"/>
      <c r="BZ8969"/>
      <c r="CA8969"/>
      <c r="CB8969"/>
      <c r="CC8969"/>
      <c r="CD8969"/>
      <c r="CE8969"/>
      <c r="CF8969"/>
      <c r="CG8969"/>
      <c r="CH8969"/>
      <c r="CI8969"/>
      <c r="CJ8969"/>
      <c r="CK8969"/>
      <c r="CL8969"/>
      <c r="CM8969"/>
      <c r="CN8969"/>
      <c r="CO8969"/>
      <c r="CP8969"/>
      <c r="CQ8969"/>
      <c r="CR8969"/>
      <c r="CS8969"/>
      <c r="CT8969"/>
      <c r="CU8969"/>
      <c r="CV8969"/>
    </row>
    <row r="8970" spans="10:100" x14ac:dyDescent="0.25">
      <c r="J8970"/>
      <c r="K8970"/>
      <c r="L8970"/>
      <c r="M8970"/>
      <c r="N8970"/>
      <c r="O8970"/>
      <c r="P8970"/>
      <c r="Q8970"/>
      <c r="R8970"/>
      <c r="S8970"/>
      <c r="T8970"/>
      <c r="U8970"/>
      <c r="V8970"/>
      <c r="W8970"/>
      <c r="X8970"/>
      <c r="Y8970"/>
      <c r="Z8970"/>
      <c r="AA8970"/>
      <c r="AB8970"/>
      <c r="AC8970"/>
      <c r="AD8970"/>
      <c r="AE8970"/>
      <c r="AF8970"/>
      <c r="AG8970"/>
      <c r="AH8970"/>
      <c r="AI8970"/>
      <c r="AJ8970"/>
      <c r="AK8970"/>
      <c r="AL8970"/>
      <c r="AM8970"/>
      <c r="AN8970"/>
      <c r="AO8970"/>
      <c r="AP8970"/>
      <c r="AQ8970"/>
      <c r="AR8970"/>
      <c r="AS8970"/>
      <c r="AT8970"/>
      <c r="AU8970"/>
      <c r="AV8970"/>
      <c r="AW8970"/>
      <c r="AX8970"/>
      <c r="AY8970"/>
      <c r="AZ8970"/>
      <c r="BA8970"/>
      <c r="BB8970"/>
      <c r="BC8970"/>
      <c r="BD8970"/>
      <c r="BE8970"/>
      <c r="BF8970"/>
      <c r="BG8970"/>
      <c r="BH8970"/>
      <c r="BI8970"/>
      <c r="BJ8970"/>
      <c r="BK8970"/>
      <c r="BL8970"/>
      <c r="BM8970"/>
      <c r="BN8970"/>
      <c r="BO8970"/>
      <c r="BP8970"/>
      <c r="BQ8970"/>
      <c r="BR8970"/>
      <c r="BS8970"/>
      <c r="BT8970"/>
      <c r="BU8970"/>
      <c r="BV8970"/>
      <c r="BW8970"/>
      <c r="BX8970"/>
      <c r="BY8970"/>
      <c r="BZ8970"/>
      <c r="CA8970"/>
      <c r="CB8970"/>
      <c r="CC8970"/>
      <c r="CD8970"/>
      <c r="CE8970"/>
      <c r="CF8970"/>
      <c r="CG8970"/>
      <c r="CH8970"/>
      <c r="CI8970"/>
      <c r="CJ8970"/>
      <c r="CK8970"/>
      <c r="CL8970"/>
      <c r="CM8970"/>
      <c r="CN8970"/>
      <c r="CO8970"/>
      <c r="CP8970"/>
      <c r="CQ8970"/>
      <c r="CR8970"/>
      <c r="CS8970"/>
      <c r="CT8970"/>
      <c r="CU8970"/>
      <c r="CV8970"/>
    </row>
    <row r="8971" spans="10:100" x14ac:dyDescent="0.25">
      <c r="J8971"/>
      <c r="K8971"/>
      <c r="L8971"/>
      <c r="M8971"/>
      <c r="N8971"/>
      <c r="O8971"/>
      <c r="P8971"/>
      <c r="Q8971"/>
      <c r="R8971"/>
      <c r="S8971"/>
      <c r="T8971"/>
      <c r="U8971"/>
      <c r="V8971"/>
      <c r="W8971"/>
      <c r="X8971"/>
      <c r="Y8971"/>
      <c r="Z8971"/>
      <c r="AA8971"/>
      <c r="AB8971"/>
      <c r="AC8971"/>
      <c r="AD8971"/>
      <c r="AE8971"/>
      <c r="AF8971"/>
      <c r="AG8971"/>
      <c r="AH8971"/>
      <c r="AI8971"/>
      <c r="AJ8971"/>
      <c r="AK8971"/>
      <c r="AL8971"/>
      <c r="AM8971"/>
      <c r="AN8971"/>
      <c r="AO8971"/>
      <c r="AP8971"/>
      <c r="AQ8971"/>
      <c r="AR8971"/>
      <c r="AS8971"/>
      <c r="AT8971"/>
      <c r="AU8971"/>
      <c r="AV8971"/>
      <c r="AW8971"/>
      <c r="AX8971"/>
      <c r="AY8971"/>
      <c r="AZ8971"/>
      <c r="BA8971"/>
      <c r="BB8971"/>
      <c r="BC8971"/>
      <c r="BD8971"/>
      <c r="BE8971"/>
      <c r="BF8971"/>
      <c r="BG8971"/>
      <c r="BH8971"/>
      <c r="BI8971"/>
      <c r="BJ8971"/>
      <c r="BK8971"/>
      <c r="BL8971"/>
      <c r="BM8971"/>
      <c r="BN8971"/>
      <c r="BO8971"/>
      <c r="BP8971"/>
      <c r="BQ8971"/>
      <c r="BR8971"/>
      <c r="BS8971"/>
      <c r="BT8971"/>
      <c r="BU8971"/>
      <c r="BV8971"/>
      <c r="BW8971"/>
      <c r="BX8971"/>
      <c r="BY8971"/>
      <c r="BZ8971"/>
      <c r="CA8971"/>
      <c r="CB8971"/>
      <c r="CC8971"/>
      <c r="CD8971"/>
      <c r="CE8971"/>
      <c r="CF8971"/>
      <c r="CG8971"/>
      <c r="CH8971"/>
      <c r="CI8971"/>
      <c r="CJ8971"/>
      <c r="CK8971"/>
      <c r="CL8971"/>
      <c r="CM8971"/>
      <c r="CN8971"/>
      <c r="CO8971"/>
      <c r="CP8971"/>
      <c r="CQ8971"/>
      <c r="CR8971"/>
      <c r="CS8971"/>
      <c r="CT8971"/>
      <c r="CU8971"/>
      <c r="CV8971"/>
    </row>
    <row r="8972" spans="10:100" x14ac:dyDescent="0.25">
      <c r="J8972"/>
      <c r="K8972"/>
      <c r="L8972"/>
      <c r="M8972"/>
      <c r="N8972"/>
      <c r="O8972"/>
      <c r="P8972"/>
      <c r="Q8972"/>
      <c r="R8972"/>
      <c r="S8972"/>
      <c r="T8972"/>
      <c r="U8972"/>
      <c r="V8972"/>
      <c r="W8972"/>
      <c r="X8972"/>
      <c r="Y8972"/>
      <c r="Z8972"/>
      <c r="AA8972"/>
      <c r="AB8972"/>
      <c r="AC8972"/>
      <c r="AD8972"/>
      <c r="AE8972"/>
      <c r="AF8972"/>
      <c r="AG8972"/>
      <c r="AH8972"/>
      <c r="AI8972"/>
      <c r="AJ8972"/>
      <c r="AK8972"/>
      <c r="AL8972"/>
      <c r="AM8972"/>
      <c r="AN8972"/>
      <c r="AO8972"/>
      <c r="AP8972"/>
      <c r="AQ8972"/>
      <c r="AR8972"/>
      <c r="AS8972"/>
      <c r="AT8972"/>
      <c r="AU8972"/>
      <c r="AV8972"/>
      <c r="AW8972"/>
      <c r="AX8972"/>
      <c r="AY8972"/>
      <c r="AZ8972"/>
      <c r="BA8972"/>
      <c r="BB8972"/>
      <c r="BC8972"/>
      <c r="BD8972"/>
      <c r="BE8972"/>
      <c r="BF8972"/>
      <c r="BG8972"/>
      <c r="BH8972"/>
      <c r="BI8972"/>
      <c r="BJ8972"/>
      <c r="BK8972"/>
      <c r="BL8972"/>
      <c r="BM8972"/>
      <c r="BN8972"/>
      <c r="BO8972"/>
      <c r="BP8972"/>
      <c r="BQ8972"/>
      <c r="BR8972"/>
      <c r="BS8972"/>
      <c r="BT8972"/>
      <c r="BU8972"/>
      <c r="BV8972"/>
      <c r="BW8972"/>
      <c r="BX8972"/>
      <c r="BY8972"/>
      <c r="BZ8972"/>
      <c r="CA8972"/>
      <c r="CB8972"/>
      <c r="CC8972"/>
      <c r="CD8972"/>
      <c r="CE8972"/>
      <c r="CF8972"/>
      <c r="CG8972"/>
      <c r="CH8972"/>
      <c r="CI8972"/>
      <c r="CJ8972"/>
      <c r="CK8972"/>
      <c r="CL8972"/>
      <c r="CM8972"/>
      <c r="CN8972"/>
      <c r="CO8972"/>
      <c r="CP8972"/>
      <c r="CQ8972"/>
      <c r="CR8972"/>
      <c r="CS8972"/>
      <c r="CT8972"/>
      <c r="CU8972"/>
      <c r="CV8972"/>
    </row>
    <row r="8973" spans="10:100" x14ac:dyDescent="0.25">
      <c r="J8973"/>
      <c r="K8973"/>
      <c r="L8973"/>
      <c r="M8973"/>
      <c r="N8973"/>
      <c r="O8973"/>
      <c r="P8973"/>
      <c r="Q8973"/>
      <c r="R8973"/>
      <c r="S8973"/>
      <c r="T8973"/>
      <c r="U8973"/>
      <c r="V8973"/>
      <c r="W8973"/>
      <c r="X8973"/>
      <c r="Y8973"/>
      <c r="Z8973"/>
      <c r="AA8973"/>
      <c r="AB8973"/>
      <c r="AC8973"/>
      <c r="AD8973"/>
      <c r="AE8973"/>
      <c r="AF8973"/>
      <c r="AG8973"/>
      <c r="AH8973"/>
      <c r="AI8973"/>
      <c r="AJ8973"/>
      <c r="AK8973"/>
      <c r="AL8973"/>
      <c r="AM8973"/>
      <c r="AN8973"/>
      <c r="AO8973"/>
      <c r="AP8973"/>
      <c r="AQ8973"/>
      <c r="AR8973"/>
      <c r="AS8973"/>
      <c r="AT8973"/>
      <c r="AU8973"/>
      <c r="AV8973"/>
      <c r="AW8973"/>
      <c r="AX8973"/>
      <c r="AY8973"/>
      <c r="AZ8973"/>
      <c r="BA8973"/>
      <c r="BB8973"/>
      <c r="BC8973"/>
      <c r="BD8973"/>
      <c r="BE8973"/>
      <c r="BF8973"/>
      <c r="BG8973"/>
      <c r="BH8973"/>
      <c r="BI8973"/>
      <c r="BJ8973"/>
      <c r="BK8973"/>
      <c r="BL8973"/>
      <c r="BM8973"/>
      <c r="BN8973"/>
      <c r="BO8973"/>
      <c r="BP8973"/>
      <c r="BQ8973"/>
      <c r="BR8973"/>
      <c r="BS8973"/>
      <c r="BT8973"/>
      <c r="BU8973"/>
      <c r="BV8973"/>
      <c r="BW8973"/>
      <c r="BX8973"/>
      <c r="BY8973"/>
      <c r="BZ8973"/>
      <c r="CA8973"/>
      <c r="CB8973"/>
      <c r="CC8973"/>
      <c r="CD8973"/>
      <c r="CE8973"/>
      <c r="CF8973"/>
      <c r="CG8973"/>
      <c r="CH8973"/>
      <c r="CI8973"/>
      <c r="CJ8973"/>
      <c r="CK8973"/>
      <c r="CL8973"/>
      <c r="CM8973"/>
      <c r="CN8973"/>
      <c r="CO8973"/>
      <c r="CP8973"/>
      <c r="CQ8973"/>
      <c r="CR8973"/>
      <c r="CS8973"/>
      <c r="CT8973"/>
      <c r="CU8973"/>
      <c r="CV8973"/>
    </row>
    <row r="8974" spans="10:100" x14ac:dyDescent="0.25">
      <c r="J8974"/>
      <c r="K8974"/>
      <c r="L8974"/>
      <c r="M8974"/>
      <c r="N8974"/>
      <c r="O8974"/>
      <c r="P8974"/>
      <c r="Q8974"/>
      <c r="R8974"/>
      <c r="S8974"/>
      <c r="T8974"/>
      <c r="U8974"/>
      <c r="V8974"/>
      <c r="W8974"/>
      <c r="X8974"/>
      <c r="Y8974"/>
      <c r="Z8974"/>
      <c r="AA8974"/>
      <c r="AB8974"/>
      <c r="AC8974"/>
      <c r="AD8974"/>
      <c r="AE8974"/>
      <c r="AF8974"/>
      <c r="AG8974"/>
      <c r="AH8974"/>
      <c r="AI8974"/>
      <c r="AJ8974"/>
      <c r="AK8974"/>
      <c r="AL8974"/>
      <c r="AM8974"/>
      <c r="AN8974"/>
      <c r="AO8974"/>
      <c r="AP8974"/>
      <c r="AQ8974"/>
      <c r="AR8974"/>
      <c r="AS8974"/>
      <c r="AT8974"/>
      <c r="AU8974"/>
      <c r="AV8974"/>
      <c r="AW8974"/>
      <c r="AX8974"/>
      <c r="AY8974"/>
      <c r="AZ8974"/>
      <c r="BA8974"/>
      <c r="BB8974"/>
      <c r="BC8974"/>
      <c r="BD8974"/>
      <c r="BE8974"/>
      <c r="BF8974"/>
      <c r="BG8974"/>
      <c r="BH8974"/>
      <c r="BI8974"/>
      <c r="BJ8974"/>
      <c r="BK8974"/>
      <c r="BL8974"/>
      <c r="BM8974"/>
      <c r="BN8974"/>
      <c r="BO8974"/>
      <c r="BP8974"/>
      <c r="BQ8974"/>
      <c r="BR8974"/>
      <c r="BS8974"/>
      <c r="BT8974"/>
      <c r="BU8974"/>
      <c r="BV8974"/>
      <c r="BW8974"/>
      <c r="BX8974"/>
      <c r="BY8974"/>
      <c r="BZ8974"/>
      <c r="CA8974"/>
      <c r="CB8974"/>
      <c r="CC8974"/>
      <c r="CD8974"/>
      <c r="CE8974"/>
      <c r="CF8974"/>
      <c r="CG8974"/>
      <c r="CH8974"/>
      <c r="CI8974"/>
      <c r="CJ8974"/>
      <c r="CK8974"/>
      <c r="CL8974"/>
      <c r="CM8974"/>
      <c r="CN8974"/>
      <c r="CO8974"/>
      <c r="CP8974"/>
      <c r="CQ8974"/>
      <c r="CR8974"/>
      <c r="CS8974"/>
      <c r="CT8974"/>
      <c r="CU8974"/>
      <c r="CV8974"/>
    </row>
    <row r="8975" spans="10:100" x14ac:dyDescent="0.25">
      <c r="J8975"/>
      <c r="K8975"/>
      <c r="L8975"/>
      <c r="M8975"/>
      <c r="N8975"/>
      <c r="O8975"/>
      <c r="P8975"/>
      <c r="Q8975"/>
      <c r="R8975"/>
      <c r="S8975"/>
      <c r="T8975"/>
      <c r="U8975"/>
      <c r="V8975"/>
      <c r="W8975"/>
      <c r="X8975"/>
      <c r="Y8975"/>
      <c r="Z8975"/>
      <c r="AA8975"/>
      <c r="AB8975"/>
      <c r="AC8975"/>
      <c r="AD8975"/>
      <c r="AE8975"/>
      <c r="AF8975"/>
      <c r="AG8975"/>
      <c r="AH8975"/>
      <c r="AI8975"/>
      <c r="AJ8975"/>
      <c r="AK8975"/>
      <c r="AL8975"/>
      <c r="AM8975"/>
      <c r="AN8975"/>
      <c r="AO8975"/>
      <c r="AP8975"/>
      <c r="AQ8975"/>
      <c r="AR8975"/>
      <c r="AS8975"/>
      <c r="AT8975"/>
      <c r="AU8975"/>
      <c r="AV8975"/>
      <c r="AW8975"/>
      <c r="AX8975"/>
      <c r="AY8975"/>
      <c r="AZ8975"/>
      <c r="BA8975"/>
      <c r="BB8975"/>
      <c r="BC8975"/>
      <c r="BD8975"/>
      <c r="BE8975"/>
      <c r="BF8975"/>
      <c r="BG8975"/>
      <c r="BH8975"/>
      <c r="BI8975"/>
      <c r="BJ8975"/>
      <c r="BK8975"/>
      <c r="BL8975"/>
      <c r="BM8975"/>
      <c r="BN8975"/>
      <c r="BO8975"/>
      <c r="BP8975"/>
      <c r="BQ8975"/>
      <c r="BR8975"/>
      <c r="BS8975"/>
      <c r="BT8975"/>
      <c r="BU8975"/>
      <c r="BV8975"/>
      <c r="BW8975"/>
      <c r="BX8975"/>
      <c r="BY8975"/>
      <c r="BZ8975"/>
      <c r="CA8975"/>
      <c r="CB8975"/>
      <c r="CC8975"/>
      <c r="CD8975"/>
      <c r="CE8975"/>
      <c r="CF8975"/>
      <c r="CG8975"/>
      <c r="CH8975"/>
      <c r="CI8975"/>
      <c r="CJ8975"/>
      <c r="CK8975"/>
      <c r="CL8975"/>
      <c r="CM8975"/>
      <c r="CN8975"/>
      <c r="CO8975"/>
      <c r="CP8975"/>
      <c r="CQ8975"/>
      <c r="CR8975"/>
      <c r="CS8975"/>
      <c r="CT8975"/>
      <c r="CU8975"/>
      <c r="CV8975"/>
    </row>
    <row r="8976" spans="10:100" x14ac:dyDescent="0.25">
      <c r="J8976"/>
      <c r="K8976"/>
      <c r="L8976"/>
      <c r="M8976"/>
      <c r="N8976"/>
      <c r="O8976"/>
      <c r="P8976"/>
      <c r="Q8976"/>
      <c r="R8976"/>
      <c r="S8976"/>
      <c r="T8976"/>
      <c r="U8976"/>
      <c r="V8976"/>
      <c r="W8976"/>
      <c r="X8976"/>
      <c r="Y8976"/>
      <c r="Z8976"/>
      <c r="AA8976"/>
      <c r="AB8976"/>
      <c r="AC8976"/>
      <c r="AD8976"/>
      <c r="AE8976"/>
      <c r="AF8976"/>
      <c r="AG8976"/>
      <c r="AH8976"/>
      <c r="AI8976"/>
      <c r="AJ8976"/>
      <c r="AK8976"/>
      <c r="AL8976"/>
      <c r="AM8976"/>
      <c r="AN8976"/>
      <c r="AO8976"/>
      <c r="AP8976"/>
      <c r="AQ8976"/>
      <c r="AR8976"/>
      <c r="AS8976"/>
      <c r="AT8976"/>
      <c r="AU8976"/>
      <c r="AV8976"/>
      <c r="AW8976"/>
      <c r="AX8976"/>
      <c r="AY8976"/>
      <c r="AZ8976"/>
      <c r="BA8976"/>
      <c r="BB8976"/>
      <c r="BC8976"/>
      <c r="BD8976"/>
      <c r="BE8976"/>
      <c r="BF8976"/>
      <c r="BG8976"/>
      <c r="BH8976"/>
      <c r="BI8976"/>
      <c r="BJ8976"/>
      <c r="BK8976"/>
      <c r="BL8976"/>
      <c r="BM8976"/>
      <c r="BN8976"/>
      <c r="BO8976"/>
      <c r="BP8976"/>
      <c r="BQ8976"/>
      <c r="BR8976"/>
      <c r="BS8976"/>
      <c r="BT8976"/>
      <c r="BU8976"/>
      <c r="BV8976"/>
      <c r="BW8976"/>
      <c r="BX8976"/>
      <c r="BY8976"/>
      <c r="BZ8976"/>
      <c r="CA8976"/>
      <c r="CB8976"/>
      <c r="CC8976"/>
      <c r="CD8976"/>
      <c r="CE8976"/>
      <c r="CF8976"/>
      <c r="CG8976"/>
      <c r="CH8976"/>
      <c r="CI8976"/>
      <c r="CJ8976"/>
      <c r="CK8976"/>
      <c r="CL8976"/>
      <c r="CM8976"/>
      <c r="CN8976"/>
      <c r="CO8976"/>
      <c r="CP8976"/>
      <c r="CQ8976"/>
      <c r="CR8976"/>
      <c r="CS8976"/>
      <c r="CT8976"/>
      <c r="CU8976"/>
      <c r="CV8976"/>
    </row>
    <row r="8977" spans="10:100" x14ac:dyDescent="0.25">
      <c r="J8977"/>
      <c r="K8977"/>
      <c r="L8977"/>
      <c r="M8977"/>
      <c r="N8977"/>
      <c r="O8977"/>
      <c r="P8977"/>
      <c r="Q8977"/>
      <c r="R8977"/>
      <c r="S8977"/>
      <c r="T8977"/>
      <c r="U8977"/>
      <c r="V8977"/>
      <c r="W8977"/>
      <c r="X8977"/>
      <c r="Y8977"/>
      <c r="Z8977"/>
      <c r="AA8977"/>
      <c r="AB8977"/>
      <c r="AC8977"/>
      <c r="AD8977"/>
      <c r="AE8977"/>
      <c r="AF8977"/>
      <c r="AG8977"/>
      <c r="AH8977"/>
      <c r="AI8977"/>
      <c r="AJ8977"/>
      <c r="AK8977"/>
      <c r="AL8977"/>
      <c r="AM8977"/>
      <c r="AN8977"/>
      <c r="AO8977"/>
      <c r="AP8977"/>
      <c r="AQ8977"/>
      <c r="AR8977"/>
      <c r="AS8977"/>
      <c r="AT8977"/>
      <c r="AU8977"/>
      <c r="AV8977"/>
      <c r="AW8977"/>
      <c r="AX8977"/>
      <c r="AY8977"/>
      <c r="AZ8977"/>
      <c r="BA8977"/>
      <c r="BB8977"/>
      <c r="BC8977"/>
      <c r="BD8977"/>
      <c r="BE8977"/>
      <c r="BF8977"/>
      <c r="BG8977"/>
      <c r="BH8977"/>
      <c r="BI8977"/>
      <c r="BJ8977"/>
      <c r="BK8977"/>
      <c r="BL8977"/>
      <c r="BM8977"/>
      <c r="BN8977"/>
      <c r="BO8977"/>
      <c r="BP8977"/>
      <c r="BQ8977"/>
      <c r="BR8977"/>
      <c r="BS8977"/>
      <c r="BT8977"/>
      <c r="BU8977"/>
      <c r="BV8977"/>
      <c r="BW8977"/>
      <c r="BX8977"/>
      <c r="BY8977"/>
      <c r="BZ8977"/>
      <c r="CA8977"/>
      <c r="CB8977"/>
      <c r="CC8977"/>
      <c r="CD8977"/>
      <c r="CE8977"/>
      <c r="CF8977"/>
      <c r="CG8977"/>
      <c r="CH8977"/>
      <c r="CI8977"/>
      <c r="CJ8977"/>
      <c r="CK8977"/>
      <c r="CL8977"/>
      <c r="CM8977"/>
      <c r="CN8977"/>
      <c r="CO8977"/>
      <c r="CP8977"/>
      <c r="CQ8977"/>
      <c r="CR8977"/>
      <c r="CS8977"/>
      <c r="CT8977"/>
      <c r="CU8977"/>
      <c r="CV8977"/>
    </row>
    <row r="8978" spans="10:100" x14ac:dyDescent="0.25">
      <c r="J8978"/>
      <c r="K8978"/>
      <c r="L8978"/>
      <c r="M8978"/>
      <c r="N8978"/>
      <c r="O8978"/>
      <c r="P8978"/>
      <c r="Q8978"/>
      <c r="R8978"/>
      <c r="S8978"/>
      <c r="T8978"/>
      <c r="U8978"/>
      <c r="V8978"/>
      <c r="W8978"/>
      <c r="X8978"/>
      <c r="Y8978"/>
      <c r="Z8978"/>
      <c r="AA8978"/>
      <c r="AB8978"/>
      <c r="AC8978"/>
      <c r="AD8978"/>
      <c r="AE8978"/>
      <c r="AF8978"/>
      <c r="AG8978"/>
      <c r="AH8978"/>
      <c r="AI8978"/>
      <c r="AJ8978"/>
      <c r="AK8978"/>
      <c r="AL8978"/>
      <c r="AM8978"/>
      <c r="AN8978"/>
      <c r="AO8978"/>
      <c r="AP8978"/>
      <c r="AQ8978"/>
      <c r="AR8978"/>
      <c r="AS8978"/>
      <c r="AT8978"/>
      <c r="AU8978"/>
      <c r="AV8978"/>
      <c r="AW8978"/>
      <c r="AX8978"/>
      <c r="AY8978"/>
      <c r="AZ8978"/>
      <c r="BA8978"/>
      <c r="BB8978"/>
      <c r="BC8978"/>
      <c r="BD8978"/>
      <c r="BE8978"/>
      <c r="BF8978"/>
      <c r="BG8978"/>
      <c r="BH8978"/>
      <c r="BI8978"/>
      <c r="BJ8978"/>
      <c r="BK8978"/>
      <c r="BL8978"/>
      <c r="BM8978"/>
      <c r="BN8978"/>
      <c r="BO8978"/>
      <c r="BP8978"/>
      <c r="BQ8978"/>
      <c r="BR8978"/>
      <c r="BS8978"/>
      <c r="BT8978"/>
      <c r="BU8978"/>
      <c r="BV8978"/>
      <c r="BW8978"/>
      <c r="BX8978"/>
      <c r="BY8978"/>
      <c r="BZ8978"/>
      <c r="CA8978"/>
      <c r="CB8978"/>
      <c r="CC8978"/>
      <c r="CD8978"/>
      <c r="CE8978"/>
      <c r="CF8978"/>
      <c r="CG8978"/>
      <c r="CH8978"/>
      <c r="CI8978"/>
      <c r="CJ8978"/>
      <c r="CK8978"/>
      <c r="CL8978"/>
      <c r="CM8978"/>
      <c r="CN8978"/>
      <c r="CO8978"/>
      <c r="CP8978"/>
      <c r="CQ8978"/>
      <c r="CR8978"/>
      <c r="CS8978"/>
      <c r="CT8978"/>
      <c r="CU8978"/>
      <c r="CV8978"/>
    </row>
    <row r="8979" spans="10:100" x14ac:dyDescent="0.25">
      <c r="J8979"/>
      <c r="K8979"/>
      <c r="L8979"/>
      <c r="M8979"/>
      <c r="N8979"/>
      <c r="O8979"/>
      <c r="P8979"/>
      <c r="Q8979"/>
      <c r="R8979"/>
      <c r="S8979"/>
      <c r="T8979"/>
      <c r="U8979"/>
      <c r="V8979"/>
      <c r="W8979"/>
      <c r="X8979"/>
      <c r="Y8979"/>
      <c r="Z8979"/>
      <c r="AA8979"/>
      <c r="AB8979"/>
      <c r="AC8979"/>
      <c r="AD8979"/>
      <c r="AE8979"/>
      <c r="AF8979"/>
      <c r="AG8979"/>
      <c r="AH8979"/>
      <c r="AI8979"/>
      <c r="AJ8979"/>
      <c r="AK8979"/>
      <c r="AL8979"/>
      <c r="AM8979"/>
      <c r="AN8979"/>
      <c r="AO8979"/>
      <c r="AP8979"/>
      <c r="AQ8979"/>
      <c r="AR8979"/>
      <c r="AS8979"/>
      <c r="AT8979"/>
      <c r="AU8979"/>
      <c r="AV8979"/>
      <c r="AW8979"/>
      <c r="AX8979"/>
      <c r="AY8979"/>
      <c r="AZ8979"/>
      <c r="BA8979"/>
      <c r="BB8979"/>
      <c r="BC8979"/>
      <c r="BD8979"/>
      <c r="BE8979"/>
      <c r="BF8979"/>
      <c r="BG8979"/>
      <c r="BH8979"/>
      <c r="BI8979"/>
      <c r="BJ8979"/>
      <c r="BK8979"/>
      <c r="BL8979"/>
      <c r="BM8979"/>
      <c r="BN8979"/>
      <c r="BO8979"/>
      <c r="BP8979"/>
      <c r="BQ8979"/>
      <c r="BR8979"/>
      <c r="BS8979"/>
      <c r="BT8979"/>
      <c r="BU8979"/>
      <c r="BV8979"/>
      <c r="BW8979"/>
      <c r="BX8979"/>
      <c r="BY8979"/>
      <c r="BZ8979"/>
      <c r="CA8979"/>
      <c r="CB8979"/>
      <c r="CC8979"/>
      <c r="CD8979"/>
      <c r="CE8979"/>
      <c r="CF8979"/>
      <c r="CG8979"/>
      <c r="CH8979"/>
      <c r="CI8979"/>
      <c r="CJ8979"/>
      <c r="CK8979"/>
      <c r="CL8979"/>
      <c r="CM8979"/>
      <c r="CN8979"/>
      <c r="CO8979"/>
      <c r="CP8979"/>
      <c r="CQ8979"/>
      <c r="CR8979"/>
      <c r="CS8979"/>
      <c r="CT8979"/>
      <c r="CU8979"/>
      <c r="CV8979"/>
    </row>
    <row r="8980" spans="10:100" x14ac:dyDescent="0.25">
      <c r="J8980"/>
      <c r="K8980"/>
      <c r="L8980"/>
      <c r="M8980"/>
      <c r="N8980"/>
      <c r="O8980"/>
      <c r="P8980"/>
      <c r="Q8980"/>
      <c r="R8980"/>
      <c r="S8980"/>
      <c r="T8980"/>
      <c r="U8980"/>
      <c r="V8980"/>
      <c r="W8980"/>
      <c r="X8980"/>
      <c r="Y8980"/>
      <c r="Z8980"/>
      <c r="AA8980"/>
      <c r="AB8980"/>
      <c r="AC8980"/>
      <c r="AD8980"/>
      <c r="AE8980"/>
      <c r="AF8980"/>
      <c r="AG8980"/>
      <c r="AH8980"/>
      <c r="AI8980"/>
      <c r="AJ8980"/>
      <c r="AK8980"/>
      <c r="AL8980"/>
      <c r="AM8980"/>
      <c r="AN8980"/>
      <c r="AO8980"/>
      <c r="AP8980"/>
      <c r="AQ8980"/>
      <c r="AR8980"/>
      <c r="AS8980"/>
      <c r="AT8980"/>
      <c r="AU8980"/>
      <c r="AV8980"/>
      <c r="AW8980"/>
      <c r="AX8980"/>
      <c r="AY8980"/>
      <c r="AZ8980"/>
      <c r="BA8980"/>
      <c r="BB8980"/>
      <c r="BC8980"/>
      <c r="BD8980"/>
      <c r="BE8980"/>
      <c r="BF8980"/>
      <c r="BG8980"/>
      <c r="BH8980"/>
      <c r="BI8980"/>
      <c r="BJ8980"/>
      <c r="BK8980"/>
      <c r="BL8980"/>
      <c r="BM8980"/>
      <c r="BN8980"/>
      <c r="BO8980"/>
      <c r="BP8980"/>
      <c r="BQ8980"/>
      <c r="BR8980"/>
      <c r="BS8980"/>
      <c r="BT8980"/>
      <c r="BU8980"/>
      <c r="BV8980"/>
      <c r="BW8980"/>
      <c r="BX8980"/>
      <c r="BY8980"/>
      <c r="BZ8980"/>
      <c r="CA8980"/>
      <c r="CB8980"/>
      <c r="CC8980"/>
      <c r="CD8980"/>
      <c r="CE8980"/>
      <c r="CF8980"/>
      <c r="CG8980"/>
      <c r="CH8980"/>
      <c r="CI8980"/>
      <c r="CJ8980"/>
      <c r="CK8980"/>
      <c r="CL8980"/>
      <c r="CM8980"/>
      <c r="CN8980"/>
      <c r="CO8980"/>
      <c r="CP8980"/>
      <c r="CQ8980"/>
      <c r="CR8980"/>
      <c r="CS8980"/>
      <c r="CT8980"/>
      <c r="CU8980"/>
      <c r="CV8980"/>
    </row>
    <row r="8981" spans="10:100" x14ac:dyDescent="0.25">
      <c r="J8981"/>
      <c r="K8981"/>
      <c r="L8981"/>
      <c r="M8981"/>
      <c r="N8981"/>
      <c r="O8981"/>
      <c r="P8981"/>
      <c r="Q8981"/>
      <c r="R8981"/>
      <c r="S8981"/>
      <c r="T8981"/>
      <c r="U8981"/>
      <c r="V8981"/>
      <c r="W8981"/>
      <c r="X8981"/>
      <c r="Y8981"/>
      <c r="Z8981"/>
      <c r="AA8981"/>
      <c r="AB8981"/>
      <c r="AC8981"/>
      <c r="AD8981"/>
      <c r="AE8981"/>
      <c r="AF8981"/>
      <c r="AG8981"/>
      <c r="AH8981"/>
      <c r="AI8981"/>
      <c r="AJ8981"/>
      <c r="AK8981"/>
      <c r="AL8981"/>
      <c r="AM8981"/>
      <c r="AN8981"/>
      <c r="AO8981"/>
      <c r="AP8981"/>
      <c r="AQ8981"/>
      <c r="AR8981"/>
      <c r="AS8981"/>
      <c r="AT8981"/>
      <c r="AU8981"/>
      <c r="AV8981"/>
      <c r="AW8981"/>
      <c r="AX8981"/>
      <c r="AY8981"/>
      <c r="AZ8981"/>
      <c r="BA8981"/>
      <c r="BB8981"/>
      <c r="BC8981"/>
      <c r="BD8981"/>
      <c r="BE8981"/>
      <c r="BF8981"/>
      <c r="BG8981"/>
      <c r="BH8981"/>
      <c r="BI8981"/>
      <c r="BJ8981"/>
      <c r="BK8981"/>
      <c r="BL8981"/>
      <c r="BM8981"/>
      <c r="BN8981"/>
      <c r="BO8981"/>
      <c r="BP8981"/>
      <c r="BQ8981"/>
      <c r="BR8981"/>
      <c r="BS8981"/>
      <c r="BT8981"/>
      <c r="BU8981"/>
      <c r="BV8981"/>
      <c r="BW8981"/>
      <c r="BX8981"/>
      <c r="BY8981"/>
      <c r="BZ8981"/>
      <c r="CA8981"/>
      <c r="CB8981"/>
      <c r="CC8981"/>
      <c r="CD8981"/>
      <c r="CE8981"/>
      <c r="CF8981"/>
      <c r="CG8981"/>
      <c r="CH8981"/>
      <c r="CI8981"/>
      <c r="CJ8981"/>
      <c r="CK8981"/>
      <c r="CL8981"/>
      <c r="CM8981"/>
      <c r="CN8981"/>
      <c r="CO8981"/>
      <c r="CP8981"/>
      <c r="CQ8981"/>
      <c r="CR8981"/>
      <c r="CS8981"/>
      <c r="CT8981"/>
      <c r="CU8981"/>
      <c r="CV8981"/>
    </row>
    <row r="8982" spans="10:100" x14ac:dyDescent="0.25">
      <c r="J8982"/>
      <c r="K8982"/>
      <c r="L8982"/>
      <c r="M8982"/>
      <c r="N8982"/>
      <c r="O8982"/>
      <c r="P8982"/>
      <c r="Q8982"/>
      <c r="R8982"/>
      <c r="S8982"/>
      <c r="T8982"/>
      <c r="U8982"/>
      <c r="V8982"/>
      <c r="W8982"/>
      <c r="X8982"/>
      <c r="Y8982"/>
      <c r="Z8982"/>
      <c r="AA8982"/>
      <c r="AB8982"/>
      <c r="AC8982"/>
      <c r="AD8982"/>
      <c r="AE8982"/>
      <c r="AF8982"/>
      <c r="AG8982"/>
      <c r="AH8982"/>
      <c r="AI8982"/>
      <c r="AJ8982"/>
      <c r="AK8982"/>
      <c r="AL8982"/>
      <c r="AM8982"/>
      <c r="AN8982"/>
      <c r="AO8982"/>
      <c r="AP8982"/>
      <c r="AQ8982"/>
      <c r="AR8982"/>
      <c r="AS8982"/>
      <c r="AT8982"/>
      <c r="AU8982"/>
      <c r="AV8982"/>
      <c r="AW8982"/>
      <c r="AX8982"/>
      <c r="AY8982"/>
      <c r="AZ8982"/>
      <c r="BA8982"/>
      <c r="BB8982"/>
      <c r="BC8982"/>
      <c r="BD8982"/>
      <c r="BE8982"/>
      <c r="BF8982"/>
      <c r="BG8982"/>
      <c r="BH8982"/>
      <c r="BI8982"/>
      <c r="BJ8982"/>
      <c r="BK8982"/>
      <c r="BL8982"/>
      <c r="BM8982"/>
      <c r="BN8982"/>
      <c r="BO8982"/>
      <c r="BP8982"/>
      <c r="BQ8982"/>
      <c r="BR8982"/>
      <c r="BS8982"/>
      <c r="BT8982"/>
      <c r="BU8982"/>
      <c r="BV8982"/>
      <c r="BW8982"/>
      <c r="BX8982"/>
      <c r="BY8982"/>
      <c r="BZ8982"/>
      <c r="CA8982"/>
      <c r="CB8982"/>
      <c r="CC8982"/>
      <c r="CD8982"/>
      <c r="CE8982"/>
      <c r="CF8982"/>
      <c r="CG8982"/>
      <c r="CH8982"/>
      <c r="CI8982"/>
      <c r="CJ8982"/>
      <c r="CK8982"/>
      <c r="CL8982"/>
      <c r="CM8982"/>
      <c r="CN8982"/>
      <c r="CO8982"/>
      <c r="CP8982"/>
      <c r="CQ8982"/>
      <c r="CR8982"/>
      <c r="CS8982"/>
      <c r="CT8982"/>
      <c r="CU8982"/>
      <c r="CV8982"/>
    </row>
    <row r="8983" spans="10:100" x14ac:dyDescent="0.25">
      <c r="J8983"/>
      <c r="K8983"/>
      <c r="L8983"/>
      <c r="M8983"/>
      <c r="N8983"/>
      <c r="O8983"/>
      <c r="P8983"/>
      <c r="Q8983"/>
      <c r="R8983"/>
      <c r="S8983"/>
      <c r="T8983"/>
      <c r="U8983"/>
      <c r="V8983"/>
      <c r="W8983"/>
      <c r="X8983"/>
      <c r="Y8983"/>
      <c r="Z8983"/>
      <c r="AA8983"/>
      <c r="AB8983"/>
      <c r="AC8983"/>
      <c r="AD8983"/>
      <c r="AE8983"/>
      <c r="AF8983"/>
      <c r="AG8983"/>
      <c r="AH8983"/>
      <c r="AI8983"/>
      <c r="AJ8983"/>
      <c r="AK8983"/>
      <c r="AL8983"/>
      <c r="AM8983"/>
      <c r="AN8983"/>
      <c r="AO8983"/>
      <c r="AP8983"/>
      <c r="AQ8983"/>
      <c r="AR8983"/>
      <c r="AS8983"/>
      <c r="AT8983"/>
      <c r="AU8983"/>
      <c r="AV8983"/>
      <c r="AW8983"/>
      <c r="AX8983"/>
      <c r="AY8983"/>
      <c r="AZ8983"/>
      <c r="BA8983"/>
      <c r="BB8983"/>
      <c r="BC8983"/>
      <c r="BD8983"/>
      <c r="BE8983"/>
      <c r="BF8983"/>
      <c r="BG8983"/>
      <c r="BH8983"/>
      <c r="BI8983"/>
      <c r="BJ8983"/>
      <c r="BK8983"/>
      <c r="BL8983"/>
      <c r="BM8983"/>
      <c r="BN8983"/>
      <c r="BO8983"/>
      <c r="BP8983"/>
      <c r="BQ8983"/>
      <c r="BR8983"/>
      <c r="BS8983"/>
      <c r="BT8983"/>
      <c r="BU8983"/>
      <c r="BV8983"/>
      <c r="BW8983"/>
      <c r="BX8983"/>
      <c r="BY8983"/>
      <c r="BZ8983"/>
      <c r="CA8983"/>
      <c r="CB8983"/>
      <c r="CC8983"/>
      <c r="CD8983"/>
      <c r="CE8983"/>
      <c r="CF8983"/>
      <c r="CG8983"/>
      <c r="CH8983"/>
      <c r="CI8983"/>
      <c r="CJ8983"/>
      <c r="CK8983"/>
      <c r="CL8983"/>
      <c r="CM8983"/>
      <c r="CN8983"/>
      <c r="CO8983"/>
      <c r="CP8983"/>
      <c r="CQ8983"/>
      <c r="CR8983"/>
      <c r="CS8983"/>
      <c r="CT8983"/>
      <c r="CU8983"/>
      <c r="CV8983"/>
    </row>
    <row r="8984" spans="10:100" x14ac:dyDescent="0.25">
      <c r="J8984"/>
      <c r="K8984"/>
      <c r="L8984"/>
      <c r="M8984"/>
      <c r="N8984"/>
      <c r="O8984"/>
      <c r="P8984"/>
      <c r="Q8984"/>
      <c r="R8984"/>
      <c r="S8984"/>
      <c r="T8984"/>
      <c r="U8984"/>
      <c r="V8984"/>
      <c r="W8984"/>
      <c r="X8984"/>
      <c r="Y8984"/>
      <c r="Z8984"/>
      <c r="AA8984"/>
      <c r="AB8984"/>
      <c r="AC8984"/>
      <c r="AD8984"/>
      <c r="AE8984"/>
      <c r="AF8984"/>
      <c r="AG8984"/>
      <c r="AH8984"/>
      <c r="AI8984"/>
      <c r="AJ8984"/>
      <c r="AK8984"/>
      <c r="AL8984"/>
      <c r="AM8984"/>
      <c r="AN8984"/>
      <c r="AO8984"/>
      <c r="AP8984"/>
      <c r="AQ8984"/>
      <c r="AR8984"/>
      <c r="AS8984"/>
      <c r="AT8984"/>
      <c r="AU8984"/>
      <c r="AV8984"/>
      <c r="AW8984"/>
      <c r="AX8984"/>
      <c r="AY8984"/>
      <c r="AZ8984"/>
      <c r="BA8984"/>
      <c r="BB8984"/>
      <c r="BC8984"/>
      <c r="BD8984"/>
      <c r="BE8984"/>
      <c r="BF8984"/>
      <c r="BG8984"/>
      <c r="BH8984"/>
      <c r="BI8984"/>
      <c r="BJ8984"/>
      <c r="BK8984"/>
      <c r="BL8984"/>
      <c r="BM8984"/>
      <c r="BN8984"/>
      <c r="BO8984"/>
      <c r="BP8984"/>
      <c r="BQ8984"/>
      <c r="BR8984"/>
      <c r="BS8984"/>
      <c r="BT8984"/>
      <c r="BU8984"/>
      <c r="BV8984"/>
      <c r="BW8984"/>
      <c r="BX8984"/>
      <c r="BY8984"/>
      <c r="BZ8984"/>
      <c r="CA8984"/>
      <c r="CB8984"/>
      <c r="CC8984"/>
      <c r="CD8984"/>
      <c r="CE8984"/>
      <c r="CF8984"/>
      <c r="CG8984"/>
      <c r="CH8984"/>
      <c r="CI8984"/>
      <c r="CJ8984"/>
      <c r="CK8984"/>
      <c r="CL8984"/>
      <c r="CM8984"/>
      <c r="CN8984"/>
      <c r="CO8984"/>
      <c r="CP8984"/>
      <c r="CQ8984"/>
      <c r="CR8984"/>
      <c r="CS8984"/>
      <c r="CT8984"/>
      <c r="CU8984"/>
      <c r="CV8984"/>
    </row>
    <row r="8985" spans="10:100" x14ac:dyDescent="0.25">
      <c r="J8985"/>
      <c r="K8985"/>
      <c r="L8985"/>
      <c r="M8985"/>
      <c r="N8985"/>
      <c r="O8985"/>
      <c r="P8985"/>
      <c r="Q8985"/>
      <c r="R8985"/>
      <c r="S8985"/>
      <c r="T8985"/>
      <c r="U8985"/>
      <c r="V8985"/>
      <c r="W8985"/>
      <c r="X8985"/>
      <c r="Y8985"/>
      <c r="Z8985"/>
      <c r="AA8985"/>
      <c r="AB8985"/>
      <c r="AC8985"/>
      <c r="AD8985"/>
      <c r="AE8985"/>
      <c r="AF8985"/>
      <c r="AG8985"/>
      <c r="AH8985"/>
      <c r="AI8985"/>
      <c r="AJ8985"/>
      <c r="AK8985"/>
      <c r="AL8985"/>
      <c r="AM8985"/>
      <c r="AN8985"/>
      <c r="AO8985"/>
      <c r="AP8985"/>
      <c r="AQ8985"/>
      <c r="AR8985"/>
      <c r="AS8985"/>
      <c r="AT8985"/>
      <c r="AU8985"/>
      <c r="AV8985"/>
      <c r="AW8985"/>
      <c r="AX8985"/>
      <c r="AY8985"/>
      <c r="AZ8985"/>
      <c r="BA8985"/>
      <c r="BB8985"/>
      <c r="BC8985"/>
      <c r="BD8985"/>
      <c r="BE8985"/>
      <c r="BF8985"/>
      <c r="BG8985"/>
      <c r="BH8985"/>
      <c r="BI8985"/>
      <c r="BJ8985"/>
      <c r="BK8985"/>
      <c r="BL8985"/>
      <c r="BM8985"/>
      <c r="BN8985"/>
      <c r="BO8985"/>
      <c r="BP8985"/>
      <c r="BQ8985"/>
      <c r="BR8985"/>
      <c r="BS8985"/>
      <c r="BT8985"/>
      <c r="BU8985"/>
      <c r="BV8985"/>
      <c r="BW8985"/>
      <c r="BX8985"/>
      <c r="BY8985"/>
      <c r="BZ8985"/>
      <c r="CA8985"/>
      <c r="CB8985"/>
      <c r="CC8985"/>
      <c r="CD8985"/>
      <c r="CE8985"/>
      <c r="CF8985"/>
      <c r="CG8985"/>
      <c r="CH8985"/>
      <c r="CI8985"/>
      <c r="CJ8985"/>
      <c r="CK8985"/>
      <c r="CL8985"/>
      <c r="CM8985"/>
      <c r="CN8985"/>
      <c r="CO8985"/>
      <c r="CP8985"/>
      <c r="CQ8985"/>
      <c r="CR8985"/>
      <c r="CS8985"/>
      <c r="CT8985"/>
      <c r="CU8985"/>
      <c r="CV8985"/>
    </row>
    <row r="8986" spans="10:100" x14ac:dyDescent="0.25">
      <c r="J8986"/>
      <c r="K8986"/>
      <c r="L8986"/>
      <c r="M8986"/>
      <c r="N8986"/>
      <c r="O8986"/>
      <c r="P8986"/>
      <c r="Q8986"/>
      <c r="R8986"/>
      <c r="S8986"/>
      <c r="T8986"/>
      <c r="U8986"/>
      <c r="V8986"/>
      <c r="W8986"/>
      <c r="X8986"/>
      <c r="Y8986"/>
      <c r="Z8986"/>
      <c r="AA8986"/>
      <c r="AB8986"/>
      <c r="AC8986"/>
      <c r="AD8986"/>
      <c r="AE8986"/>
      <c r="AF8986"/>
      <c r="AG8986"/>
      <c r="AH8986"/>
      <c r="AI8986"/>
      <c r="AJ8986"/>
      <c r="AK8986"/>
      <c r="AL8986"/>
      <c r="AM8986"/>
      <c r="AN8986"/>
      <c r="AO8986"/>
      <c r="AP8986"/>
      <c r="AQ8986"/>
      <c r="AR8986"/>
      <c r="AS8986"/>
      <c r="AT8986"/>
      <c r="AU8986"/>
      <c r="AV8986"/>
      <c r="AW8986"/>
      <c r="AX8986"/>
      <c r="AY8986"/>
      <c r="AZ8986"/>
      <c r="BA8986"/>
      <c r="BB8986"/>
      <c r="BC8986"/>
      <c r="BD8986"/>
      <c r="BE8986"/>
      <c r="BF8986"/>
      <c r="BG8986"/>
      <c r="BH8986"/>
      <c r="BI8986"/>
      <c r="BJ8986"/>
      <c r="BK8986"/>
      <c r="BL8986"/>
      <c r="BM8986"/>
      <c r="BN8986"/>
      <c r="BO8986"/>
      <c r="BP8986"/>
      <c r="BQ8986"/>
      <c r="BR8986"/>
      <c r="BS8986"/>
      <c r="BT8986"/>
      <c r="BU8986"/>
      <c r="BV8986"/>
      <c r="BW8986"/>
      <c r="BX8986"/>
      <c r="BY8986"/>
      <c r="BZ8986"/>
      <c r="CA8986"/>
      <c r="CB8986"/>
      <c r="CC8986"/>
      <c r="CD8986"/>
      <c r="CE8986"/>
      <c r="CF8986"/>
      <c r="CG8986"/>
      <c r="CH8986"/>
      <c r="CI8986"/>
      <c r="CJ8986"/>
      <c r="CK8986"/>
      <c r="CL8986"/>
      <c r="CM8986"/>
      <c r="CN8986"/>
      <c r="CO8986"/>
      <c r="CP8986"/>
      <c r="CQ8986"/>
      <c r="CR8986"/>
      <c r="CS8986"/>
      <c r="CT8986"/>
      <c r="CU8986"/>
      <c r="CV8986"/>
    </row>
    <row r="8987" spans="10:100" x14ac:dyDescent="0.25">
      <c r="J8987"/>
      <c r="K8987"/>
      <c r="L8987"/>
      <c r="M8987"/>
      <c r="N8987"/>
      <c r="O8987"/>
      <c r="P8987"/>
      <c r="Q8987"/>
      <c r="R8987"/>
      <c r="S8987"/>
      <c r="T8987"/>
      <c r="U8987"/>
      <c r="V8987"/>
      <c r="W8987"/>
      <c r="X8987"/>
      <c r="Y8987"/>
      <c r="Z8987"/>
      <c r="AA8987"/>
      <c r="AB8987"/>
      <c r="AC8987"/>
      <c r="AD8987"/>
      <c r="AE8987"/>
      <c r="AF8987"/>
      <c r="AG8987"/>
      <c r="AH8987"/>
      <c r="AI8987"/>
      <c r="AJ8987"/>
      <c r="AK8987"/>
      <c r="AL8987"/>
      <c r="AM8987"/>
      <c r="AN8987"/>
      <c r="AO8987"/>
      <c r="AP8987"/>
      <c r="AQ8987"/>
      <c r="AR8987"/>
      <c r="AS8987"/>
      <c r="AT8987"/>
      <c r="AU8987"/>
      <c r="AV8987"/>
      <c r="AW8987"/>
      <c r="AX8987"/>
      <c r="AY8987"/>
      <c r="AZ8987"/>
      <c r="BA8987"/>
      <c r="BB8987"/>
      <c r="BC8987"/>
      <c r="BD8987"/>
      <c r="BE8987"/>
      <c r="BF8987"/>
      <c r="BG8987"/>
      <c r="BH8987"/>
      <c r="BI8987"/>
      <c r="BJ8987"/>
      <c r="BK8987"/>
      <c r="BL8987"/>
      <c r="BM8987"/>
      <c r="BN8987"/>
      <c r="BO8987"/>
      <c r="BP8987"/>
      <c r="BQ8987"/>
      <c r="BR8987"/>
      <c r="BS8987"/>
      <c r="BT8987"/>
      <c r="BU8987"/>
      <c r="BV8987"/>
      <c r="BW8987"/>
      <c r="BX8987"/>
      <c r="BY8987"/>
      <c r="BZ8987"/>
      <c r="CA8987"/>
      <c r="CB8987"/>
      <c r="CC8987"/>
      <c r="CD8987"/>
      <c r="CE8987"/>
      <c r="CF8987"/>
      <c r="CG8987"/>
      <c r="CH8987"/>
      <c r="CI8987"/>
      <c r="CJ8987"/>
      <c r="CK8987"/>
      <c r="CL8987"/>
      <c r="CM8987"/>
      <c r="CN8987"/>
      <c r="CO8987"/>
      <c r="CP8987"/>
      <c r="CQ8987"/>
      <c r="CR8987"/>
      <c r="CS8987"/>
      <c r="CT8987"/>
      <c r="CU8987"/>
      <c r="CV8987"/>
    </row>
    <row r="8988" spans="10:100" x14ac:dyDescent="0.25">
      <c r="J8988"/>
      <c r="K8988"/>
      <c r="L8988"/>
      <c r="M8988"/>
      <c r="N8988"/>
      <c r="O8988"/>
      <c r="P8988"/>
      <c r="Q8988"/>
      <c r="R8988"/>
      <c r="S8988"/>
      <c r="T8988"/>
      <c r="U8988"/>
      <c r="V8988"/>
      <c r="W8988"/>
      <c r="X8988"/>
      <c r="Y8988"/>
      <c r="Z8988"/>
      <c r="AA8988"/>
      <c r="AB8988"/>
      <c r="AC8988"/>
      <c r="AD8988"/>
      <c r="AE8988"/>
      <c r="AF8988"/>
      <c r="AG8988"/>
      <c r="AH8988"/>
      <c r="AI8988"/>
      <c r="AJ8988"/>
      <c r="AK8988"/>
      <c r="AL8988"/>
      <c r="AM8988"/>
      <c r="AN8988"/>
      <c r="AO8988"/>
      <c r="AP8988"/>
      <c r="AQ8988"/>
      <c r="AR8988"/>
      <c r="AS8988"/>
      <c r="AT8988"/>
      <c r="AU8988"/>
      <c r="AV8988"/>
      <c r="AW8988"/>
      <c r="AX8988"/>
      <c r="AY8988"/>
      <c r="AZ8988"/>
      <c r="BA8988"/>
      <c r="BB8988"/>
      <c r="BC8988"/>
      <c r="BD8988"/>
      <c r="BE8988"/>
      <c r="BF8988"/>
      <c r="BG8988"/>
      <c r="BH8988"/>
      <c r="BI8988"/>
      <c r="BJ8988"/>
      <c r="BK8988"/>
      <c r="BL8988"/>
      <c r="BM8988"/>
      <c r="BN8988"/>
      <c r="BO8988"/>
      <c r="BP8988"/>
      <c r="BQ8988"/>
      <c r="BR8988"/>
      <c r="BS8988"/>
      <c r="BT8988"/>
      <c r="BU8988"/>
      <c r="BV8988"/>
      <c r="BW8988"/>
      <c r="BX8988"/>
      <c r="BY8988"/>
      <c r="BZ8988"/>
      <c r="CA8988"/>
      <c r="CB8988"/>
      <c r="CC8988"/>
      <c r="CD8988"/>
      <c r="CE8988"/>
      <c r="CF8988"/>
      <c r="CG8988"/>
      <c r="CH8988"/>
      <c r="CI8988"/>
      <c r="CJ8988"/>
      <c r="CK8988"/>
      <c r="CL8988"/>
      <c r="CM8988"/>
      <c r="CN8988"/>
      <c r="CO8988"/>
      <c r="CP8988"/>
      <c r="CQ8988"/>
      <c r="CR8988"/>
      <c r="CS8988"/>
      <c r="CT8988"/>
      <c r="CU8988"/>
      <c r="CV8988"/>
    </row>
    <row r="8989" spans="10:100" x14ac:dyDescent="0.25">
      <c r="J8989"/>
      <c r="K8989"/>
      <c r="L8989"/>
      <c r="M8989"/>
      <c r="N8989"/>
      <c r="O8989"/>
      <c r="P8989"/>
      <c r="Q8989"/>
      <c r="R8989"/>
      <c r="S8989"/>
      <c r="T8989"/>
      <c r="U8989"/>
      <c r="V8989"/>
      <c r="W8989"/>
      <c r="X8989"/>
      <c r="Y8989"/>
      <c r="Z8989"/>
      <c r="AA8989"/>
      <c r="AB8989"/>
      <c r="AC8989"/>
      <c r="AD8989"/>
      <c r="AE8989"/>
      <c r="AF8989"/>
      <c r="AG8989"/>
      <c r="AH8989"/>
      <c r="AI8989"/>
      <c r="AJ8989"/>
      <c r="AK8989"/>
      <c r="AL8989"/>
      <c r="AM8989"/>
      <c r="AN8989"/>
      <c r="AO8989"/>
      <c r="AP8989"/>
      <c r="AQ8989"/>
      <c r="AR8989"/>
      <c r="AS8989"/>
      <c r="AT8989"/>
      <c r="AU8989"/>
      <c r="AV8989"/>
      <c r="AW8989"/>
      <c r="AX8989"/>
      <c r="AY8989"/>
      <c r="AZ8989"/>
      <c r="BA8989"/>
      <c r="BB8989"/>
      <c r="BC8989"/>
      <c r="BD8989"/>
      <c r="BE8989"/>
      <c r="BF8989"/>
      <c r="BG8989"/>
      <c r="BH8989"/>
      <c r="BI8989"/>
      <c r="BJ8989"/>
      <c r="BK8989"/>
      <c r="BL8989"/>
      <c r="BM8989"/>
      <c r="BN8989"/>
      <c r="BO8989"/>
      <c r="BP8989"/>
      <c r="BQ8989"/>
      <c r="BR8989"/>
      <c r="BS8989"/>
      <c r="BT8989"/>
      <c r="BU8989"/>
      <c r="BV8989"/>
      <c r="BW8989"/>
      <c r="BX8989"/>
      <c r="BY8989"/>
      <c r="BZ8989"/>
      <c r="CA8989"/>
      <c r="CB8989"/>
      <c r="CC8989"/>
      <c r="CD8989"/>
      <c r="CE8989"/>
      <c r="CF8989"/>
      <c r="CG8989"/>
      <c r="CH8989"/>
      <c r="CI8989"/>
      <c r="CJ8989"/>
      <c r="CK8989"/>
      <c r="CL8989"/>
      <c r="CM8989"/>
      <c r="CN8989"/>
      <c r="CO8989"/>
      <c r="CP8989"/>
      <c r="CQ8989"/>
      <c r="CR8989"/>
      <c r="CS8989"/>
      <c r="CT8989"/>
      <c r="CU8989"/>
      <c r="CV8989"/>
    </row>
    <row r="8990" spans="10:100" x14ac:dyDescent="0.25">
      <c r="J8990"/>
      <c r="K8990"/>
      <c r="L8990"/>
      <c r="M8990"/>
      <c r="N8990"/>
      <c r="O8990"/>
      <c r="P8990"/>
      <c r="Q8990"/>
      <c r="R8990"/>
      <c r="S8990"/>
      <c r="T8990"/>
      <c r="U8990"/>
      <c r="V8990"/>
      <c r="W8990"/>
      <c r="X8990"/>
      <c r="Y8990"/>
      <c r="Z8990"/>
      <c r="AA8990"/>
      <c r="AB8990"/>
      <c r="AC8990"/>
      <c r="AD8990"/>
      <c r="AE8990"/>
      <c r="AF8990"/>
      <c r="AG8990"/>
      <c r="AH8990"/>
      <c r="AI8990"/>
      <c r="AJ8990"/>
      <c r="AK8990"/>
      <c r="AL8990"/>
      <c r="AM8990"/>
      <c r="AN8990"/>
      <c r="AO8990"/>
      <c r="AP8990"/>
      <c r="AQ8990"/>
      <c r="AR8990"/>
      <c r="AS8990"/>
      <c r="AT8990"/>
      <c r="AU8990"/>
      <c r="AV8990"/>
      <c r="AW8990"/>
      <c r="AX8990"/>
      <c r="AY8990"/>
      <c r="AZ8990"/>
      <c r="BA8990"/>
      <c r="BB8990"/>
      <c r="BC8990"/>
      <c r="BD8990"/>
      <c r="BE8990"/>
      <c r="BF8990"/>
      <c r="BG8990"/>
      <c r="BH8990"/>
      <c r="BI8990"/>
      <c r="BJ8990"/>
      <c r="BK8990"/>
      <c r="BL8990"/>
      <c r="BM8990"/>
      <c r="BN8990"/>
      <c r="BO8990"/>
      <c r="BP8990"/>
      <c r="BQ8990"/>
      <c r="BR8990"/>
      <c r="BS8990"/>
      <c r="BT8990"/>
      <c r="BU8990"/>
      <c r="BV8990"/>
      <c r="BW8990"/>
      <c r="BX8990"/>
      <c r="BY8990"/>
      <c r="BZ8990"/>
      <c r="CA8990"/>
      <c r="CB8990"/>
      <c r="CC8990"/>
      <c r="CD8990"/>
      <c r="CE8990"/>
      <c r="CF8990"/>
      <c r="CG8990"/>
      <c r="CH8990"/>
      <c r="CI8990"/>
      <c r="CJ8990"/>
      <c r="CK8990"/>
      <c r="CL8990"/>
      <c r="CM8990"/>
      <c r="CN8990"/>
      <c r="CO8990"/>
      <c r="CP8990"/>
      <c r="CQ8990"/>
      <c r="CR8990"/>
      <c r="CS8990"/>
      <c r="CT8990"/>
      <c r="CU8990"/>
      <c r="CV8990"/>
    </row>
    <row r="8991" spans="10:100" x14ac:dyDescent="0.25">
      <c r="J8991"/>
      <c r="K8991"/>
      <c r="L8991"/>
      <c r="M8991"/>
      <c r="N8991"/>
      <c r="O8991"/>
      <c r="P8991"/>
      <c r="Q8991"/>
      <c r="R8991"/>
      <c r="S8991"/>
      <c r="T8991"/>
      <c r="U8991"/>
      <c r="V8991"/>
      <c r="W8991"/>
      <c r="X8991"/>
      <c r="Y8991"/>
      <c r="Z8991"/>
      <c r="AA8991"/>
      <c r="AB8991"/>
      <c r="AC8991"/>
      <c r="AD8991"/>
      <c r="AE8991"/>
      <c r="AF8991"/>
      <c r="AG8991"/>
      <c r="AH8991"/>
      <c r="AI8991"/>
      <c r="AJ8991"/>
      <c r="AK8991"/>
      <c r="AL8991"/>
      <c r="AM8991"/>
      <c r="AN8991"/>
      <c r="AO8991"/>
      <c r="AP8991"/>
      <c r="AQ8991"/>
      <c r="AR8991"/>
      <c r="AS8991"/>
      <c r="AT8991"/>
      <c r="AU8991"/>
      <c r="AV8991"/>
      <c r="AW8991"/>
      <c r="AX8991"/>
      <c r="AY8991"/>
      <c r="AZ8991"/>
      <c r="BA8991"/>
      <c r="BB8991"/>
      <c r="BC8991"/>
      <c r="BD8991"/>
      <c r="BE8991"/>
      <c r="BF8991"/>
      <c r="BG8991"/>
      <c r="BH8991"/>
      <c r="BI8991"/>
      <c r="BJ8991"/>
      <c r="BK8991"/>
      <c r="BL8991"/>
      <c r="BM8991"/>
      <c r="BN8991"/>
      <c r="BO8991"/>
      <c r="BP8991"/>
      <c r="BQ8991"/>
      <c r="BR8991"/>
      <c r="BS8991"/>
      <c r="BT8991"/>
      <c r="BU8991"/>
      <c r="BV8991"/>
      <c r="BW8991"/>
      <c r="BX8991"/>
      <c r="BY8991"/>
      <c r="BZ8991"/>
      <c r="CA8991"/>
      <c r="CB8991"/>
      <c r="CC8991"/>
      <c r="CD8991"/>
      <c r="CE8991"/>
      <c r="CF8991"/>
      <c r="CG8991"/>
      <c r="CH8991"/>
      <c r="CI8991"/>
      <c r="CJ8991"/>
      <c r="CK8991"/>
      <c r="CL8991"/>
      <c r="CM8991"/>
      <c r="CN8991"/>
      <c r="CO8991"/>
      <c r="CP8991"/>
      <c r="CQ8991"/>
      <c r="CR8991"/>
      <c r="CS8991"/>
      <c r="CT8991"/>
      <c r="CU8991"/>
      <c r="CV8991"/>
    </row>
    <row r="8992" spans="10:100" x14ac:dyDescent="0.25">
      <c r="J8992"/>
      <c r="K8992"/>
      <c r="L8992"/>
      <c r="M8992"/>
      <c r="N8992"/>
      <c r="O8992"/>
      <c r="P8992"/>
      <c r="Q8992"/>
      <c r="R8992"/>
      <c r="S8992"/>
      <c r="T8992"/>
      <c r="U8992"/>
      <c r="V8992"/>
      <c r="W8992"/>
      <c r="X8992"/>
      <c r="Y8992"/>
      <c r="Z8992"/>
      <c r="AA8992"/>
      <c r="AB8992"/>
      <c r="AC8992"/>
      <c r="AD8992"/>
      <c r="AE8992"/>
      <c r="AF8992"/>
      <c r="AG8992"/>
      <c r="AH8992"/>
      <c r="AI8992"/>
      <c r="AJ8992"/>
      <c r="AK8992"/>
      <c r="AL8992"/>
      <c r="AM8992"/>
      <c r="AN8992"/>
      <c r="AO8992"/>
      <c r="AP8992"/>
      <c r="AQ8992"/>
      <c r="AR8992"/>
      <c r="AS8992"/>
      <c r="AT8992"/>
      <c r="AU8992"/>
      <c r="AV8992"/>
      <c r="AW8992"/>
      <c r="AX8992"/>
      <c r="AY8992"/>
      <c r="AZ8992"/>
      <c r="BA8992"/>
      <c r="BB8992"/>
      <c r="BC8992"/>
      <c r="BD8992"/>
      <c r="BE8992"/>
      <c r="BF8992"/>
      <c r="BG8992"/>
      <c r="BH8992"/>
      <c r="BI8992"/>
      <c r="BJ8992"/>
      <c r="BK8992"/>
      <c r="BL8992"/>
      <c r="BM8992"/>
      <c r="BN8992"/>
      <c r="BO8992"/>
      <c r="BP8992"/>
      <c r="BQ8992"/>
      <c r="BR8992"/>
      <c r="BS8992"/>
      <c r="BT8992"/>
      <c r="BU8992"/>
      <c r="BV8992"/>
      <c r="BW8992"/>
      <c r="BX8992"/>
      <c r="BY8992"/>
      <c r="BZ8992"/>
      <c r="CA8992"/>
      <c r="CB8992"/>
      <c r="CC8992"/>
      <c r="CD8992"/>
      <c r="CE8992"/>
      <c r="CF8992"/>
      <c r="CG8992"/>
      <c r="CH8992"/>
      <c r="CI8992"/>
      <c r="CJ8992"/>
      <c r="CK8992"/>
      <c r="CL8992"/>
      <c r="CM8992"/>
      <c r="CN8992"/>
      <c r="CO8992"/>
      <c r="CP8992"/>
      <c r="CQ8992"/>
      <c r="CR8992"/>
      <c r="CS8992"/>
      <c r="CT8992"/>
      <c r="CU8992"/>
      <c r="CV8992"/>
    </row>
    <row r="8993" spans="10:100" x14ac:dyDescent="0.25">
      <c r="J8993"/>
      <c r="K8993"/>
      <c r="L8993"/>
      <c r="M8993"/>
      <c r="N8993"/>
      <c r="O8993"/>
      <c r="P8993"/>
      <c r="Q8993"/>
      <c r="R8993"/>
      <c r="S8993"/>
      <c r="T8993"/>
      <c r="U8993"/>
      <c r="V8993"/>
      <c r="W8993"/>
      <c r="X8993"/>
      <c r="Y8993"/>
      <c r="Z8993"/>
      <c r="AA8993"/>
      <c r="AB8993"/>
      <c r="AC8993"/>
      <c r="AD8993"/>
      <c r="AE8993"/>
      <c r="AF8993"/>
      <c r="AG8993"/>
      <c r="AH8993"/>
      <c r="AI8993"/>
      <c r="AJ8993"/>
      <c r="AK8993"/>
      <c r="AL8993"/>
      <c r="AM8993"/>
      <c r="AN8993"/>
      <c r="AO8993"/>
      <c r="AP8993"/>
      <c r="AQ8993"/>
      <c r="AR8993"/>
      <c r="AS8993"/>
      <c r="AT8993"/>
      <c r="AU8993"/>
      <c r="AV8993"/>
      <c r="AW8993"/>
      <c r="AX8993"/>
      <c r="AY8993"/>
      <c r="AZ8993"/>
      <c r="BA8993"/>
      <c r="BB8993"/>
      <c r="BC8993"/>
      <c r="BD8993"/>
      <c r="BE8993"/>
      <c r="BF8993"/>
      <c r="BG8993"/>
      <c r="BH8993"/>
      <c r="BI8993"/>
      <c r="BJ8993"/>
      <c r="BK8993"/>
      <c r="BL8993"/>
      <c r="BM8993"/>
      <c r="BN8993"/>
      <c r="BO8993"/>
      <c r="BP8993"/>
      <c r="BQ8993"/>
      <c r="BR8993"/>
      <c r="BS8993"/>
      <c r="BT8993"/>
      <c r="BU8993"/>
      <c r="BV8993"/>
      <c r="BW8993"/>
      <c r="BX8993"/>
      <c r="BY8993"/>
      <c r="BZ8993"/>
      <c r="CA8993"/>
      <c r="CB8993"/>
      <c r="CC8993"/>
      <c r="CD8993"/>
      <c r="CE8993"/>
      <c r="CF8993"/>
      <c r="CG8993"/>
      <c r="CH8993"/>
      <c r="CI8993"/>
      <c r="CJ8993"/>
      <c r="CK8993"/>
      <c r="CL8993"/>
      <c r="CM8993"/>
      <c r="CN8993"/>
      <c r="CO8993"/>
      <c r="CP8993"/>
      <c r="CQ8993"/>
      <c r="CR8993"/>
      <c r="CS8993"/>
      <c r="CT8993"/>
      <c r="CU8993"/>
      <c r="CV8993"/>
    </row>
    <row r="8994" spans="10:100" x14ac:dyDescent="0.25">
      <c r="J8994"/>
      <c r="K8994"/>
      <c r="L8994"/>
      <c r="M8994"/>
      <c r="N8994"/>
      <c r="O8994"/>
      <c r="P8994"/>
      <c r="Q8994"/>
      <c r="R8994"/>
      <c r="S8994"/>
      <c r="T8994"/>
      <c r="U8994"/>
      <c r="V8994"/>
      <c r="W8994"/>
      <c r="X8994"/>
      <c r="Y8994"/>
      <c r="Z8994"/>
      <c r="AA8994"/>
      <c r="AB8994"/>
      <c r="AC8994"/>
      <c r="AD8994"/>
      <c r="AE8994"/>
      <c r="AF8994"/>
      <c r="AG8994"/>
      <c r="AH8994"/>
      <c r="AI8994"/>
      <c r="AJ8994"/>
      <c r="AK8994"/>
      <c r="AL8994"/>
      <c r="AM8994"/>
      <c r="AN8994"/>
      <c r="AO8994"/>
      <c r="AP8994"/>
      <c r="AQ8994"/>
      <c r="AR8994"/>
      <c r="AS8994"/>
      <c r="AT8994"/>
      <c r="AU8994"/>
      <c r="AV8994"/>
      <c r="AW8994"/>
      <c r="AX8994"/>
      <c r="AY8994"/>
      <c r="AZ8994"/>
      <c r="BA8994"/>
      <c r="BB8994"/>
      <c r="BC8994"/>
      <c r="BD8994"/>
      <c r="BE8994"/>
      <c r="BF8994"/>
      <c r="BG8994"/>
      <c r="BH8994"/>
      <c r="BI8994"/>
      <c r="BJ8994"/>
      <c r="BK8994"/>
      <c r="BL8994"/>
      <c r="BM8994"/>
      <c r="BN8994"/>
      <c r="BO8994"/>
      <c r="BP8994"/>
      <c r="BQ8994"/>
      <c r="BR8994"/>
      <c r="BS8994"/>
      <c r="BT8994"/>
      <c r="BU8994"/>
      <c r="BV8994"/>
      <c r="BW8994"/>
      <c r="BX8994"/>
      <c r="BY8994"/>
      <c r="BZ8994"/>
      <c r="CA8994"/>
      <c r="CB8994"/>
      <c r="CC8994"/>
      <c r="CD8994"/>
      <c r="CE8994"/>
      <c r="CF8994"/>
      <c r="CG8994"/>
      <c r="CH8994"/>
      <c r="CI8994"/>
      <c r="CJ8994"/>
      <c r="CK8994"/>
      <c r="CL8994"/>
      <c r="CM8994"/>
      <c r="CN8994"/>
      <c r="CO8994"/>
      <c r="CP8994"/>
      <c r="CQ8994"/>
      <c r="CR8994"/>
      <c r="CS8994"/>
      <c r="CT8994"/>
      <c r="CU8994"/>
      <c r="CV8994"/>
    </row>
    <row r="8995" spans="10:100" x14ac:dyDescent="0.25">
      <c r="J8995"/>
      <c r="K8995"/>
      <c r="L8995"/>
      <c r="M8995"/>
      <c r="N8995"/>
      <c r="O8995"/>
      <c r="P8995"/>
      <c r="Q8995"/>
      <c r="R8995"/>
      <c r="S8995"/>
      <c r="T8995"/>
      <c r="U8995"/>
      <c r="V8995"/>
      <c r="W8995"/>
      <c r="X8995"/>
      <c r="Y8995"/>
      <c r="Z8995"/>
      <c r="AA8995"/>
      <c r="AB8995"/>
      <c r="AC8995"/>
      <c r="AD8995"/>
      <c r="AE8995"/>
      <c r="AF8995"/>
      <c r="AG8995"/>
      <c r="AH8995"/>
      <c r="AI8995"/>
      <c r="AJ8995"/>
      <c r="AK8995"/>
      <c r="AL8995"/>
      <c r="AM8995"/>
      <c r="AN8995"/>
      <c r="AO8995"/>
      <c r="AP8995"/>
      <c r="AQ8995"/>
      <c r="AR8995"/>
      <c r="AS8995"/>
      <c r="AT8995"/>
      <c r="AU8995"/>
      <c r="AV8995"/>
      <c r="AW8995"/>
      <c r="AX8995"/>
      <c r="AY8995"/>
      <c r="AZ8995"/>
      <c r="BA8995"/>
      <c r="BB8995"/>
      <c r="BC8995"/>
      <c r="BD8995"/>
      <c r="BE8995"/>
      <c r="BF8995"/>
      <c r="BG8995"/>
      <c r="BH8995"/>
      <c r="BI8995"/>
      <c r="BJ8995"/>
      <c r="BK8995"/>
      <c r="BL8995"/>
      <c r="BM8995"/>
      <c r="BN8995"/>
      <c r="BO8995"/>
      <c r="BP8995"/>
      <c r="BQ8995"/>
      <c r="BR8995"/>
      <c r="BS8995"/>
      <c r="BT8995"/>
      <c r="BU8995"/>
      <c r="BV8995"/>
      <c r="BW8995"/>
      <c r="BX8995"/>
      <c r="BY8995"/>
      <c r="BZ8995"/>
      <c r="CA8995"/>
      <c r="CB8995"/>
      <c r="CC8995"/>
      <c r="CD8995"/>
      <c r="CE8995"/>
      <c r="CF8995"/>
      <c r="CG8995"/>
      <c r="CH8995"/>
      <c r="CI8995"/>
      <c r="CJ8995"/>
      <c r="CK8995"/>
      <c r="CL8995"/>
      <c r="CM8995"/>
      <c r="CN8995"/>
      <c r="CO8995"/>
      <c r="CP8995"/>
      <c r="CQ8995"/>
      <c r="CR8995"/>
      <c r="CS8995"/>
      <c r="CT8995"/>
      <c r="CU8995"/>
      <c r="CV8995"/>
    </row>
    <row r="8996" spans="10:100" x14ac:dyDescent="0.25">
      <c r="J8996"/>
      <c r="K8996"/>
      <c r="L8996"/>
      <c r="M8996"/>
      <c r="N8996"/>
      <c r="O8996"/>
      <c r="P8996"/>
      <c r="Q8996"/>
      <c r="R8996"/>
      <c r="S8996"/>
      <c r="T8996"/>
      <c r="U8996"/>
      <c r="V8996"/>
      <c r="W8996"/>
      <c r="X8996"/>
      <c r="Y8996"/>
      <c r="Z8996"/>
      <c r="AA8996"/>
      <c r="AB8996"/>
      <c r="AC8996"/>
      <c r="AD8996"/>
      <c r="AE8996"/>
      <c r="AF8996"/>
      <c r="AG8996"/>
      <c r="AH8996"/>
      <c r="AI8996"/>
      <c r="AJ8996"/>
      <c r="AK8996"/>
      <c r="AL8996"/>
      <c r="AM8996"/>
      <c r="AN8996"/>
      <c r="AO8996"/>
      <c r="AP8996"/>
      <c r="AQ8996"/>
      <c r="AR8996"/>
      <c r="AS8996"/>
      <c r="AT8996"/>
      <c r="AU8996"/>
      <c r="AV8996"/>
      <c r="AW8996"/>
      <c r="AX8996"/>
      <c r="AY8996"/>
      <c r="AZ8996"/>
      <c r="BA8996"/>
      <c r="BB8996"/>
      <c r="BC8996"/>
      <c r="BD8996"/>
      <c r="BE8996"/>
      <c r="BF8996"/>
      <c r="BG8996"/>
      <c r="BH8996"/>
      <c r="BI8996"/>
      <c r="BJ8996"/>
      <c r="BK8996"/>
      <c r="BL8996"/>
      <c r="BM8996"/>
      <c r="BN8996"/>
      <c r="BO8996"/>
      <c r="BP8996"/>
      <c r="BQ8996"/>
      <c r="BR8996"/>
      <c r="BS8996"/>
      <c r="BT8996"/>
      <c r="BU8996"/>
      <c r="BV8996"/>
      <c r="BW8996"/>
      <c r="BX8996"/>
      <c r="BY8996"/>
      <c r="BZ8996"/>
      <c r="CA8996"/>
      <c r="CB8996"/>
      <c r="CC8996"/>
      <c r="CD8996"/>
      <c r="CE8996"/>
      <c r="CF8996"/>
      <c r="CG8996"/>
      <c r="CH8996"/>
      <c r="CI8996"/>
      <c r="CJ8996"/>
      <c r="CK8996"/>
      <c r="CL8996"/>
      <c r="CM8996"/>
      <c r="CN8996"/>
      <c r="CO8996"/>
      <c r="CP8996"/>
      <c r="CQ8996"/>
      <c r="CR8996"/>
      <c r="CS8996"/>
      <c r="CT8996"/>
      <c r="CU8996"/>
      <c r="CV8996"/>
    </row>
    <row r="8997" spans="10:100" x14ac:dyDescent="0.25">
      <c r="J8997"/>
      <c r="K8997"/>
      <c r="L8997"/>
      <c r="M8997"/>
      <c r="N8997"/>
      <c r="O8997"/>
      <c r="P8997"/>
      <c r="Q8997"/>
      <c r="R8997"/>
      <c r="S8997"/>
      <c r="T8997"/>
      <c r="U8997"/>
      <c r="V8997"/>
      <c r="W8997"/>
      <c r="X8997"/>
      <c r="Y8997"/>
      <c r="Z8997"/>
      <c r="AA8997"/>
      <c r="AB8997"/>
      <c r="AC8997"/>
      <c r="AD8997"/>
      <c r="AE8997"/>
      <c r="AF8997"/>
      <c r="AG8997"/>
      <c r="AH8997"/>
      <c r="AI8997"/>
      <c r="AJ8997"/>
      <c r="AK8997"/>
      <c r="AL8997"/>
      <c r="AM8997"/>
      <c r="AN8997"/>
      <c r="AO8997"/>
      <c r="AP8997"/>
      <c r="AQ8997"/>
      <c r="AR8997"/>
      <c r="AS8997"/>
      <c r="AT8997"/>
      <c r="AU8997"/>
      <c r="AV8997"/>
      <c r="AW8997"/>
      <c r="AX8997"/>
      <c r="AY8997"/>
      <c r="AZ8997"/>
      <c r="BA8997"/>
      <c r="BB8997"/>
      <c r="BC8997"/>
      <c r="BD8997"/>
      <c r="BE8997"/>
      <c r="BF8997"/>
      <c r="BG8997"/>
      <c r="BH8997"/>
      <c r="BI8997"/>
      <c r="BJ8997"/>
      <c r="BK8997"/>
      <c r="BL8997"/>
      <c r="BM8997"/>
      <c r="BN8997"/>
      <c r="BO8997"/>
      <c r="BP8997"/>
      <c r="BQ8997"/>
      <c r="BR8997"/>
      <c r="BS8997"/>
      <c r="BT8997"/>
      <c r="BU8997"/>
      <c r="BV8997"/>
      <c r="BW8997"/>
      <c r="BX8997"/>
      <c r="BY8997"/>
      <c r="BZ8997"/>
      <c r="CA8997"/>
      <c r="CB8997"/>
      <c r="CC8997"/>
      <c r="CD8997"/>
      <c r="CE8997"/>
      <c r="CF8997"/>
      <c r="CG8997"/>
      <c r="CH8997"/>
      <c r="CI8997"/>
      <c r="CJ8997"/>
      <c r="CK8997"/>
      <c r="CL8997"/>
      <c r="CM8997"/>
      <c r="CN8997"/>
      <c r="CO8997"/>
      <c r="CP8997"/>
      <c r="CQ8997"/>
      <c r="CR8997"/>
      <c r="CS8997"/>
      <c r="CT8997"/>
      <c r="CU8997"/>
      <c r="CV8997"/>
    </row>
    <row r="8998" spans="10:100" x14ac:dyDescent="0.25">
      <c r="J8998"/>
      <c r="K8998"/>
      <c r="L8998"/>
      <c r="M8998"/>
      <c r="N8998"/>
      <c r="O8998"/>
      <c r="P8998"/>
      <c r="Q8998"/>
      <c r="R8998"/>
      <c r="S8998"/>
      <c r="T8998"/>
      <c r="U8998"/>
      <c r="V8998"/>
      <c r="W8998"/>
      <c r="X8998"/>
      <c r="Y8998"/>
      <c r="Z8998"/>
      <c r="AA8998"/>
      <c r="AB8998"/>
      <c r="AC8998"/>
      <c r="AD8998"/>
      <c r="AE8998"/>
      <c r="AF8998"/>
      <c r="AG8998"/>
      <c r="AH8998"/>
      <c r="AI8998"/>
      <c r="AJ8998"/>
      <c r="AK8998"/>
      <c r="AL8998"/>
      <c r="AM8998"/>
      <c r="AN8998"/>
      <c r="AO8998"/>
      <c r="AP8998"/>
      <c r="AQ8998"/>
      <c r="AR8998"/>
      <c r="AS8998"/>
      <c r="AT8998"/>
      <c r="AU8998"/>
      <c r="AV8998"/>
      <c r="AW8998"/>
      <c r="AX8998"/>
      <c r="AY8998"/>
      <c r="AZ8998"/>
      <c r="BA8998"/>
      <c r="BB8998"/>
      <c r="BC8998"/>
      <c r="BD8998"/>
      <c r="BE8998"/>
      <c r="BF8998"/>
      <c r="BG8998"/>
      <c r="BH8998"/>
      <c r="BI8998"/>
      <c r="BJ8998"/>
      <c r="BK8998"/>
      <c r="BL8998"/>
      <c r="BM8998"/>
      <c r="BN8998"/>
      <c r="BO8998"/>
      <c r="BP8998"/>
      <c r="BQ8998"/>
      <c r="BR8998"/>
      <c r="BS8998"/>
      <c r="BT8998"/>
      <c r="BU8998"/>
      <c r="BV8998"/>
      <c r="BW8998"/>
      <c r="BX8998"/>
      <c r="BY8998"/>
      <c r="BZ8998"/>
      <c r="CA8998"/>
      <c r="CB8998"/>
      <c r="CC8998"/>
      <c r="CD8998"/>
      <c r="CE8998"/>
      <c r="CF8998"/>
      <c r="CG8998"/>
      <c r="CH8998"/>
      <c r="CI8998"/>
      <c r="CJ8998"/>
      <c r="CK8998"/>
      <c r="CL8998"/>
      <c r="CM8998"/>
      <c r="CN8998"/>
      <c r="CO8998"/>
      <c r="CP8998"/>
      <c r="CQ8998"/>
      <c r="CR8998"/>
      <c r="CS8998"/>
      <c r="CT8998"/>
      <c r="CU8998"/>
      <c r="CV8998"/>
    </row>
    <row r="8999" spans="10:100" x14ac:dyDescent="0.25">
      <c r="J8999"/>
      <c r="K8999"/>
      <c r="L8999"/>
      <c r="M8999"/>
      <c r="N8999"/>
      <c r="O8999"/>
      <c r="P8999"/>
      <c r="Q8999"/>
      <c r="R8999"/>
      <c r="S8999"/>
      <c r="T8999"/>
      <c r="U8999"/>
      <c r="V8999"/>
      <c r="W8999"/>
      <c r="X8999"/>
      <c r="Y8999"/>
      <c r="Z8999"/>
      <c r="AA8999"/>
      <c r="AB8999"/>
      <c r="AC8999"/>
      <c r="AD8999"/>
      <c r="AE8999"/>
      <c r="AF8999"/>
      <c r="AG8999"/>
      <c r="AH8999"/>
      <c r="AI8999"/>
      <c r="AJ8999"/>
      <c r="AK8999"/>
      <c r="AL8999"/>
      <c r="AM8999"/>
      <c r="AN8999"/>
      <c r="AO8999"/>
      <c r="AP8999"/>
      <c r="AQ8999"/>
      <c r="AR8999"/>
      <c r="AS8999"/>
      <c r="AT8999"/>
      <c r="AU8999"/>
      <c r="AV8999"/>
      <c r="AW8999"/>
      <c r="AX8999"/>
      <c r="AY8999"/>
      <c r="AZ8999"/>
      <c r="BA8999"/>
      <c r="BB8999"/>
      <c r="BC8999"/>
      <c r="BD8999"/>
      <c r="BE8999"/>
      <c r="BF8999"/>
      <c r="BG8999"/>
      <c r="BH8999"/>
      <c r="BI8999"/>
      <c r="BJ8999"/>
      <c r="BK8999"/>
      <c r="BL8999"/>
      <c r="BM8999"/>
      <c r="BN8999"/>
      <c r="BO8999"/>
      <c r="BP8999"/>
      <c r="BQ8999"/>
      <c r="BR8999"/>
      <c r="BS8999"/>
      <c r="BT8999"/>
      <c r="BU8999"/>
      <c r="BV8999"/>
      <c r="BW8999"/>
      <c r="BX8999"/>
      <c r="BY8999"/>
      <c r="BZ8999"/>
      <c r="CA8999"/>
      <c r="CB8999"/>
      <c r="CC8999"/>
      <c r="CD8999"/>
      <c r="CE8999"/>
      <c r="CF8999"/>
      <c r="CG8999"/>
      <c r="CH8999"/>
      <c r="CI8999"/>
      <c r="CJ8999"/>
      <c r="CK8999"/>
      <c r="CL8999"/>
      <c r="CM8999"/>
      <c r="CN8999"/>
      <c r="CO8999"/>
      <c r="CP8999"/>
      <c r="CQ8999"/>
      <c r="CR8999"/>
      <c r="CS8999"/>
      <c r="CT8999"/>
      <c r="CU8999"/>
      <c r="CV8999"/>
    </row>
    <row r="9000" spans="10:100" x14ac:dyDescent="0.25">
      <c r="J9000"/>
      <c r="K9000"/>
      <c r="L9000"/>
      <c r="M9000"/>
      <c r="N9000"/>
      <c r="O9000"/>
      <c r="P9000"/>
      <c r="Q9000"/>
      <c r="R9000"/>
      <c r="S9000"/>
      <c r="T9000"/>
      <c r="U9000"/>
      <c r="V9000"/>
      <c r="W9000"/>
      <c r="X9000"/>
      <c r="Y9000"/>
      <c r="Z9000"/>
      <c r="AA9000"/>
      <c r="AB9000"/>
      <c r="AC9000"/>
      <c r="AD9000"/>
      <c r="AE9000"/>
      <c r="AF9000"/>
      <c r="AG9000"/>
      <c r="AH9000"/>
      <c r="AI9000"/>
      <c r="AJ9000"/>
      <c r="AK9000"/>
      <c r="AL9000"/>
      <c r="AM9000"/>
      <c r="AN9000"/>
      <c r="AO9000"/>
      <c r="AP9000"/>
      <c r="AQ9000"/>
      <c r="AR9000"/>
      <c r="AS9000"/>
      <c r="AT9000"/>
      <c r="AU9000"/>
      <c r="AV9000"/>
      <c r="AW9000"/>
      <c r="AX9000"/>
      <c r="AY9000"/>
      <c r="AZ9000"/>
      <c r="BA9000"/>
      <c r="BB9000"/>
      <c r="BC9000"/>
      <c r="BD9000"/>
      <c r="BE9000"/>
      <c r="BF9000"/>
      <c r="BG9000"/>
      <c r="BH9000"/>
      <c r="BI9000"/>
      <c r="BJ9000"/>
      <c r="BK9000"/>
      <c r="BL9000"/>
      <c r="BM9000"/>
      <c r="BN9000"/>
      <c r="BO9000"/>
      <c r="BP9000"/>
      <c r="BQ9000"/>
      <c r="BR9000"/>
      <c r="BS9000"/>
      <c r="BT9000"/>
      <c r="BU9000"/>
      <c r="BV9000"/>
      <c r="BW9000"/>
      <c r="BX9000"/>
      <c r="BY9000"/>
      <c r="BZ9000"/>
      <c r="CA9000"/>
      <c r="CB9000"/>
      <c r="CC9000"/>
      <c r="CD9000"/>
      <c r="CE9000"/>
      <c r="CF9000"/>
      <c r="CG9000"/>
      <c r="CH9000"/>
      <c r="CI9000"/>
      <c r="CJ9000"/>
      <c r="CK9000"/>
      <c r="CL9000"/>
      <c r="CM9000"/>
      <c r="CN9000"/>
      <c r="CO9000"/>
      <c r="CP9000"/>
      <c r="CQ9000"/>
      <c r="CR9000"/>
      <c r="CS9000"/>
      <c r="CT9000"/>
      <c r="CU9000"/>
      <c r="CV9000"/>
    </row>
    <row r="9001" spans="10:100" x14ac:dyDescent="0.25">
      <c r="J9001"/>
      <c r="K9001"/>
      <c r="L9001"/>
      <c r="M9001"/>
      <c r="N9001"/>
      <c r="O9001"/>
      <c r="P9001"/>
      <c r="Q9001"/>
      <c r="R9001"/>
      <c r="S9001"/>
      <c r="T9001"/>
      <c r="U9001"/>
      <c r="V9001"/>
      <c r="W9001"/>
      <c r="X9001"/>
      <c r="Y9001"/>
      <c r="Z9001"/>
      <c r="AA9001"/>
      <c r="AB9001"/>
      <c r="AC9001"/>
      <c r="AD9001"/>
      <c r="AE9001"/>
      <c r="AF9001"/>
      <c r="AG9001"/>
      <c r="AH9001"/>
      <c r="AI9001"/>
      <c r="AJ9001"/>
      <c r="AK9001"/>
      <c r="AL9001"/>
      <c r="AM9001"/>
      <c r="AN9001"/>
      <c r="AO9001"/>
      <c r="AP9001"/>
      <c r="AQ9001"/>
      <c r="AR9001"/>
      <c r="AS9001"/>
      <c r="AT9001"/>
      <c r="AU9001"/>
      <c r="AV9001"/>
      <c r="AW9001"/>
      <c r="AX9001"/>
      <c r="AY9001"/>
      <c r="AZ9001"/>
      <c r="BA9001"/>
      <c r="BB9001"/>
      <c r="BC9001"/>
      <c r="BD9001"/>
      <c r="BE9001"/>
      <c r="BF9001"/>
      <c r="BG9001"/>
      <c r="BH9001"/>
      <c r="BI9001"/>
      <c r="BJ9001"/>
      <c r="BK9001"/>
      <c r="BL9001"/>
      <c r="BM9001"/>
      <c r="BN9001"/>
      <c r="BO9001"/>
      <c r="BP9001"/>
      <c r="BQ9001"/>
      <c r="BR9001"/>
      <c r="BS9001"/>
      <c r="BT9001"/>
      <c r="BU9001"/>
      <c r="BV9001"/>
      <c r="BW9001"/>
      <c r="BX9001"/>
      <c r="BY9001"/>
      <c r="BZ9001"/>
      <c r="CA9001"/>
      <c r="CB9001"/>
      <c r="CC9001"/>
      <c r="CD9001"/>
      <c r="CE9001"/>
      <c r="CF9001"/>
      <c r="CG9001"/>
      <c r="CH9001"/>
      <c r="CI9001"/>
      <c r="CJ9001"/>
      <c r="CK9001"/>
      <c r="CL9001"/>
      <c r="CM9001"/>
      <c r="CN9001"/>
      <c r="CO9001"/>
      <c r="CP9001"/>
      <c r="CQ9001"/>
      <c r="CR9001"/>
      <c r="CS9001"/>
      <c r="CT9001"/>
      <c r="CU9001"/>
      <c r="CV9001"/>
    </row>
    <row r="9002" spans="10:100" x14ac:dyDescent="0.25">
      <c r="J9002"/>
      <c r="K9002"/>
      <c r="L9002"/>
      <c r="M9002"/>
      <c r="N9002"/>
      <c r="O9002"/>
      <c r="P9002"/>
      <c r="Q9002"/>
      <c r="R9002"/>
      <c r="S9002"/>
      <c r="T9002"/>
      <c r="U9002"/>
      <c r="V9002"/>
      <c r="W9002"/>
      <c r="X9002"/>
      <c r="Y9002"/>
      <c r="Z9002"/>
      <c r="AA9002"/>
      <c r="AB9002"/>
      <c r="AC9002"/>
      <c r="AD9002"/>
      <c r="AE9002"/>
      <c r="AF9002"/>
      <c r="AG9002"/>
      <c r="AH9002"/>
      <c r="AI9002"/>
      <c r="AJ9002"/>
      <c r="AK9002"/>
      <c r="AL9002"/>
      <c r="AM9002"/>
      <c r="AN9002"/>
      <c r="AO9002"/>
      <c r="AP9002"/>
      <c r="AQ9002"/>
      <c r="AR9002"/>
      <c r="AS9002"/>
      <c r="AT9002"/>
      <c r="AU9002"/>
      <c r="AV9002"/>
      <c r="AW9002"/>
      <c r="AX9002"/>
      <c r="AY9002"/>
      <c r="AZ9002"/>
      <c r="BA9002"/>
      <c r="BB9002"/>
      <c r="BC9002"/>
      <c r="BD9002"/>
      <c r="BE9002"/>
      <c r="BF9002"/>
      <c r="BG9002"/>
      <c r="BH9002"/>
      <c r="BI9002"/>
      <c r="BJ9002"/>
      <c r="BK9002"/>
      <c r="BL9002"/>
      <c r="BM9002"/>
      <c r="BN9002"/>
      <c r="BO9002"/>
      <c r="BP9002"/>
      <c r="BQ9002"/>
      <c r="BR9002"/>
      <c r="BS9002"/>
      <c r="BT9002"/>
      <c r="BU9002"/>
      <c r="BV9002"/>
      <c r="BW9002"/>
      <c r="BX9002"/>
      <c r="BY9002"/>
      <c r="BZ9002"/>
      <c r="CA9002"/>
      <c r="CB9002"/>
      <c r="CC9002"/>
      <c r="CD9002"/>
      <c r="CE9002"/>
      <c r="CF9002"/>
      <c r="CG9002"/>
      <c r="CH9002"/>
      <c r="CI9002"/>
      <c r="CJ9002"/>
      <c r="CK9002"/>
      <c r="CL9002"/>
      <c r="CM9002"/>
      <c r="CN9002"/>
      <c r="CO9002"/>
      <c r="CP9002"/>
      <c r="CQ9002"/>
      <c r="CR9002"/>
      <c r="CS9002"/>
      <c r="CT9002"/>
      <c r="CU9002"/>
      <c r="CV9002"/>
    </row>
    <row r="9003" spans="10:100" x14ac:dyDescent="0.25">
      <c r="J9003"/>
      <c r="K9003"/>
      <c r="L9003"/>
      <c r="M9003"/>
      <c r="N9003"/>
      <c r="O9003"/>
      <c r="P9003"/>
      <c r="Q9003"/>
      <c r="R9003"/>
      <c r="S9003"/>
      <c r="T9003"/>
      <c r="U9003"/>
      <c r="V9003"/>
      <c r="W9003"/>
      <c r="X9003"/>
      <c r="Y9003"/>
      <c r="Z9003"/>
      <c r="AA9003"/>
      <c r="AB9003"/>
      <c r="AC9003"/>
      <c r="AD9003"/>
      <c r="AE9003"/>
      <c r="AF9003"/>
      <c r="AG9003"/>
      <c r="AH9003"/>
      <c r="AI9003"/>
      <c r="AJ9003"/>
      <c r="AK9003"/>
      <c r="AL9003"/>
      <c r="AM9003"/>
      <c r="AN9003"/>
      <c r="AO9003"/>
      <c r="AP9003"/>
      <c r="AQ9003"/>
      <c r="AR9003"/>
      <c r="AS9003"/>
      <c r="AT9003"/>
      <c r="AU9003"/>
      <c r="AV9003"/>
      <c r="AW9003"/>
      <c r="AX9003"/>
      <c r="AY9003"/>
      <c r="AZ9003"/>
      <c r="BA9003"/>
      <c r="BB9003"/>
      <c r="BC9003"/>
      <c r="BD9003"/>
      <c r="BE9003"/>
      <c r="BF9003"/>
      <c r="BG9003"/>
      <c r="BH9003"/>
      <c r="BI9003"/>
      <c r="BJ9003"/>
      <c r="BK9003"/>
      <c r="BL9003"/>
      <c r="BM9003"/>
      <c r="BN9003"/>
      <c r="BO9003"/>
      <c r="BP9003"/>
      <c r="BQ9003"/>
      <c r="BR9003"/>
      <c r="BS9003"/>
      <c r="BT9003"/>
      <c r="BU9003"/>
      <c r="BV9003"/>
      <c r="BW9003"/>
      <c r="BX9003"/>
      <c r="BY9003"/>
      <c r="BZ9003"/>
      <c r="CA9003"/>
      <c r="CB9003"/>
      <c r="CC9003"/>
      <c r="CD9003"/>
      <c r="CE9003"/>
      <c r="CF9003"/>
      <c r="CG9003"/>
      <c r="CH9003"/>
      <c r="CI9003"/>
      <c r="CJ9003"/>
      <c r="CK9003"/>
      <c r="CL9003"/>
      <c r="CM9003"/>
      <c r="CN9003"/>
      <c r="CO9003"/>
      <c r="CP9003"/>
      <c r="CQ9003"/>
      <c r="CR9003"/>
      <c r="CS9003"/>
      <c r="CT9003"/>
      <c r="CU9003"/>
      <c r="CV9003"/>
    </row>
    <row r="9004" spans="10:100" x14ac:dyDescent="0.25">
      <c r="J9004"/>
      <c r="K9004"/>
      <c r="L9004"/>
      <c r="M9004"/>
      <c r="N9004"/>
      <c r="O9004"/>
      <c r="P9004"/>
      <c r="Q9004"/>
      <c r="R9004"/>
      <c r="S9004"/>
      <c r="T9004"/>
      <c r="U9004"/>
      <c r="V9004"/>
      <c r="W9004"/>
      <c r="X9004"/>
      <c r="Y9004"/>
      <c r="Z9004"/>
      <c r="AA9004"/>
      <c r="AB9004"/>
      <c r="AC9004"/>
      <c r="AD9004"/>
      <c r="AE9004"/>
      <c r="AF9004"/>
      <c r="AG9004"/>
      <c r="AH9004"/>
      <c r="AI9004"/>
      <c r="AJ9004"/>
      <c r="AK9004"/>
      <c r="AL9004"/>
      <c r="AM9004"/>
      <c r="AN9004"/>
      <c r="AO9004"/>
      <c r="AP9004"/>
      <c r="AQ9004"/>
      <c r="AR9004"/>
      <c r="AS9004"/>
      <c r="AT9004"/>
      <c r="AU9004"/>
      <c r="AV9004"/>
      <c r="AW9004"/>
      <c r="AX9004"/>
      <c r="AY9004"/>
      <c r="AZ9004"/>
      <c r="BA9004"/>
      <c r="BB9004"/>
      <c r="BC9004"/>
      <c r="BD9004"/>
      <c r="BE9004"/>
      <c r="BF9004"/>
      <c r="BG9004"/>
      <c r="BH9004"/>
      <c r="BI9004"/>
      <c r="BJ9004"/>
      <c r="BK9004"/>
      <c r="BL9004"/>
      <c r="BM9004"/>
      <c r="BN9004"/>
      <c r="BO9004"/>
      <c r="BP9004"/>
      <c r="BQ9004"/>
      <c r="BR9004"/>
      <c r="BS9004"/>
      <c r="BT9004"/>
      <c r="BU9004"/>
      <c r="BV9004"/>
      <c r="BW9004"/>
      <c r="BX9004"/>
      <c r="BY9004"/>
      <c r="BZ9004"/>
      <c r="CA9004"/>
      <c r="CB9004"/>
      <c r="CC9004"/>
      <c r="CD9004"/>
      <c r="CE9004"/>
      <c r="CF9004"/>
      <c r="CG9004"/>
      <c r="CH9004"/>
      <c r="CI9004"/>
      <c r="CJ9004"/>
      <c r="CK9004"/>
      <c r="CL9004"/>
      <c r="CM9004"/>
      <c r="CN9004"/>
      <c r="CO9004"/>
      <c r="CP9004"/>
      <c r="CQ9004"/>
      <c r="CR9004"/>
      <c r="CS9004"/>
      <c r="CT9004"/>
      <c r="CU9004"/>
      <c r="CV9004"/>
    </row>
    <row r="9005" spans="10:100" x14ac:dyDescent="0.25">
      <c r="J9005"/>
      <c r="K9005"/>
      <c r="L9005"/>
      <c r="M9005"/>
      <c r="N9005"/>
      <c r="O9005"/>
      <c r="P9005"/>
      <c r="Q9005"/>
      <c r="R9005"/>
      <c r="S9005"/>
      <c r="T9005"/>
      <c r="U9005"/>
      <c r="V9005"/>
      <c r="W9005"/>
      <c r="X9005"/>
      <c r="Y9005"/>
      <c r="Z9005"/>
      <c r="AA9005"/>
      <c r="AB9005"/>
      <c r="AC9005"/>
      <c r="AD9005"/>
      <c r="AE9005"/>
      <c r="AF9005"/>
      <c r="AG9005"/>
      <c r="AH9005"/>
      <c r="AI9005"/>
      <c r="AJ9005"/>
      <c r="AK9005"/>
      <c r="AL9005"/>
      <c r="AM9005"/>
      <c r="AN9005"/>
      <c r="AO9005"/>
      <c r="AP9005"/>
      <c r="AQ9005"/>
      <c r="AR9005"/>
      <c r="AS9005"/>
      <c r="AT9005"/>
      <c r="AU9005"/>
      <c r="AV9005"/>
      <c r="AW9005"/>
      <c r="AX9005"/>
      <c r="AY9005"/>
      <c r="AZ9005"/>
      <c r="BA9005"/>
      <c r="BB9005"/>
      <c r="BC9005"/>
      <c r="BD9005"/>
      <c r="BE9005"/>
      <c r="BF9005"/>
      <c r="BG9005"/>
      <c r="BH9005"/>
      <c r="BI9005"/>
      <c r="BJ9005"/>
      <c r="BK9005"/>
      <c r="BL9005"/>
      <c r="BM9005"/>
      <c r="BN9005"/>
      <c r="BO9005"/>
      <c r="BP9005"/>
      <c r="BQ9005"/>
      <c r="BR9005"/>
      <c r="BS9005"/>
      <c r="BT9005"/>
      <c r="BU9005"/>
      <c r="BV9005"/>
      <c r="BW9005"/>
      <c r="BX9005"/>
      <c r="BY9005"/>
      <c r="BZ9005"/>
      <c r="CA9005"/>
      <c r="CB9005"/>
      <c r="CC9005"/>
      <c r="CD9005"/>
      <c r="CE9005"/>
      <c r="CF9005"/>
      <c r="CG9005"/>
      <c r="CH9005"/>
      <c r="CI9005"/>
      <c r="CJ9005"/>
      <c r="CK9005"/>
      <c r="CL9005"/>
      <c r="CM9005"/>
      <c r="CN9005"/>
      <c r="CO9005"/>
      <c r="CP9005"/>
      <c r="CQ9005"/>
      <c r="CR9005"/>
      <c r="CS9005"/>
      <c r="CT9005"/>
      <c r="CU9005"/>
      <c r="CV9005"/>
    </row>
    <row r="9006" spans="10:100" x14ac:dyDescent="0.25">
      <c r="J9006"/>
      <c r="K9006"/>
      <c r="L9006"/>
      <c r="M9006"/>
      <c r="N9006"/>
      <c r="O9006"/>
      <c r="P9006"/>
      <c r="Q9006"/>
      <c r="R9006"/>
      <c r="S9006"/>
      <c r="T9006"/>
      <c r="U9006"/>
      <c r="V9006"/>
      <c r="W9006"/>
      <c r="X9006"/>
      <c r="Y9006"/>
      <c r="Z9006"/>
      <c r="AA9006"/>
      <c r="AB9006"/>
      <c r="AC9006"/>
      <c r="AD9006"/>
      <c r="AE9006"/>
      <c r="AF9006"/>
      <c r="AG9006"/>
      <c r="AH9006"/>
      <c r="AI9006"/>
      <c r="AJ9006"/>
      <c r="AK9006"/>
      <c r="AL9006"/>
      <c r="AM9006"/>
      <c r="AN9006"/>
      <c r="AO9006"/>
      <c r="AP9006"/>
      <c r="AQ9006"/>
      <c r="AR9006"/>
      <c r="AS9006"/>
      <c r="AT9006"/>
      <c r="AU9006"/>
      <c r="AV9006"/>
      <c r="AW9006"/>
      <c r="AX9006"/>
      <c r="AY9006"/>
      <c r="AZ9006"/>
      <c r="BA9006"/>
      <c r="BB9006"/>
      <c r="BC9006"/>
      <c r="BD9006"/>
      <c r="BE9006"/>
      <c r="BF9006"/>
      <c r="BG9006"/>
      <c r="BH9006"/>
      <c r="BI9006"/>
      <c r="BJ9006"/>
      <c r="BK9006"/>
      <c r="BL9006"/>
      <c r="BM9006"/>
      <c r="BN9006"/>
      <c r="BO9006"/>
      <c r="BP9006"/>
      <c r="BQ9006"/>
      <c r="BR9006"/>
      <c r="BS9006"/>
      <c r="BT9006"/>
      <c r="BU9006"/>
      <c r="BV9006"/>
      <c r="BW9006"/>
      <c r="BX9006"/>
      <c r="BY9006"/>
      <c r="BZ9006"/>
      <c r="CA9006"/>
      <c r="CB9006"/>
      <c r="CC9006"/>
      <c r="CD9006"/>
      <c r="CE9006"/>
      <c r="CF9006"/>
      <c r="CG9006"/>
      <c r="CH9006"/>
      <c r="CI9006"/>
      <c r="CJ9006"/>
      <c r="CK9006"/>
      <c r="CL9006"/>
      <c r="CM9006"/>
      <c r="CN9006"/>
      <c r="CO9006"/>
      <c r="CP9006"/>
      <c r="CQ9006"/>
      <c r="CR9006"/>
      <c r="CS9006"/>
      <c r="CT9006"/>
      <c r="CU9006"/>
      <c r="CV9006"/>
    </row>
    <row r="9007" spans="10:100" x14ac:dyDescent="0.25">
      <c r="J9007"/>
      <c r="K9007"/>
      <c r="L9007"/>
      <c r="M9007"/>
      <c r="N9007"/>
      <c r="O9007"/>
      <c r="P9007"/>
      <c r="Q9007"/>
      <c r="R9007"/>
      <c r="S9007"/>
      <c r="T9007"/>
      <c r="U9007"/>
      <c r="V9007"/>
      <c r="W9007"/>
      <c r="X9007"/>
      <c r="Y9007"/>
      <c r="Z9007"/>
      <c r="AA9007"/>
      <c r="AB9007"/>
      <c r="AC9007"/>
      <c r="AD9007"/>
      <c r="AE9007"/>
      <c r="AF9007"/>
      <c r="AG9007"/>
      <c r="AH9007"/>
      <c r="AI9007"/>
      <c r="AJ9007"/>
      <c r="AK9007"/>
      <c r="AL9007"/>
      <c r="AM9007"/>
      <c r="AN9007"/>
      <c r="AO9007"/>
      <c r="AP9007"/>
      <c r="AQ9007"/>
      <c r="AR9007"/>
      <c r="AS9007"/>
      <c r="AT9007"/>
      <c r="AU9007"/>
      <c r="AV9007"/>
      <c r="AW9007"/>
      <c r="AX9007"/>
      <c r="AY9007"/>
      <c r="AZ9007"/>
      <c r="BA9007"/>
      <c r="BB9007"/>
      <c r="BC9007"/>
      <c r="BD9007"/>
      <c r="BE9007"/>
      <c r="BF9007"/>
      <c r="BG9007"/>
      <c r="BH9007"/>
      <c r="BI9007"/>
      <c r="BJ9007"/>
      <c r="BK9007"/>
      <c r="BL9007"/>
      <c r="BM9007"/>
      <c r="BN9007"/>
      <c r="BO9007"/>
      <c r="BP9007"/>
      <c r="BQ9007"/>
      <c r="BR9007"/>
      <c r="BS9007"/>
      <c r="BT9007"/>
      <c r="BU9007"/>
      <c r="BV9007"/>
      <c r="BW9007"/>
      <c r="BX9007"/>
      <c r="BY9007"/>
      <c r="BZ9007"/>
      <c r="CA9007"/>
      <c r="CB9007"/>
      <c r="CC9007"/>
      <c r="CD9007"/>
      <c r="CE9007"/>
      <c r="CF9007"/>
      <c r="CG9007"/>
      <c r="CH9007"/>
      <c r="CI9007"/>
      <c r="CJ9007"/>
      <c r="CK9007"/>
      <c r="CL9007"/>
      <c r="CM9007"/>
      <c r="CN9007"/>
      <c r="CO9007"/>
      <c r="CP9007"/>
      <c r="CQ9007"/>
      <c r="CR9007"/>
      <c r="CS9007"/>
      <c r="CT9007"/>
      <c r="CU9007"/>
      <c r="CV9007"/>
    </row>
    <row r="9008" spans="10:100" x14ac:dyDescent="0.25">
      <c r="J9008"/>
      <c r="K9008"/>
      <c r="L9008"/>
      <c r="M9008"/>
      <c r="N9008"/>
      <c r="O9008"/>
      <c r="P9008"/>
      <c r="Q9008"/>
      <c r="R9008"/>
      <c r="S9008"/>
      <c r="T9008"/>
      <c r="U9008"/>
      <c r="V9008"/>
      <c r="W9008"/>
      <c r="X9008"/>
      <c r="Y9008"/>
      <c r="Z9008"/>
      <c r="AA9008"/>
      <c r="AB9008"/>
      <c r="AC9008"/>
      <c r="AD9008"/>
      <c r="AE9008"/>
      <c r="AF9008"/>
      <c r="AG9008"/>
      <c r="AH9008"/>
      <c r="AI9008"/>
      <c r="AJ9008"/>
      <c r="AK9008"/>
      <c r="AL9008"/>
      <c r="AM9008"/>
      <c r="AN9008"/>
      <c r="AO9008"/>
      <c r="AP9008"/>
      <c r="AQ9008"/>
      <c r="AR9008"/>
      <c r="AS9008"/>
      <c r="AT9008"/>
      <c r="AU9008"/>
      <c r="AV9008"/>
      <c r="AW9008"/>
      <c r="AX9008"/>
      <c r="AY9008"/>
      <c r="AZ9008"/>
      <c r="BA9008"/>
      <c r="BB9008"/>
      <c r="BC9008"/>
      <c r="BD9008"/>
      <c r="BE9008"/>
      <c r="BF9008"/>
      <c r="BG9008"/>
      <c r="BH9008"/>
      <c r="BI9008"/>
      <c r="BJ9008"/>
      <c r="BK9008"/>
      <c r="BL9008"/>
      <c r="BM9008"/>
      <c r="BN9008"/>
      <c r="BO9008"/>
      <c r="BP9008"/>
      <c r="BQ9008"/>
      <c r="BR9008"/>
      <c r="BS9008"/>
      <c r="BT9008"/>
      <c r="BU9008"/>
      <c r="BV9008"/>
      <c r="BW9008"/>
      <c r="BX9008"/>
      <c r="BY9008"/>
      <c r="BZ9008"/>
      <c r="CA9008"/>
      <c r="CB9008"/>
      <c r="CC9008"/>
      <c r="CD9008"/>
      <c r="CE9008"/>
      <c r="CF9008"/>
      <c r="CG9008"/>
      <c r="CH9008"/>
      <c r="CI9008"/>
      <c r="CJ9008"/>
      <c r="CK9008"/>
      <c r="CL9008"/>
      <c r="CM9008"/>
      <c r="CN9008"/>
      <c r="CO9008"/>
      <c r="CP9008"/>
      <c r="CQ9008"/>
      <c r="CR9008"/>
      <c r="CS9008"/>
      <c r="CT9008"/>
      <c r="CU9008"/>
      <c r="CV9008"/>
    </row>
    <row r="9009" spans="10:100" x14ac:dyDescent="0.25">
      <c r="J9009"/>
      <c r="K9009"/>
      <c r="L9009"/>
      <c r="M9009"/>
      <c r="N9009"/>
      <c r="O9009"/>
      <c r="P9009"/>
      <c r="Q9009"/>
      <c r="R9009"/>
      <c r="S9009"/>
      <c r="T9009"/>
      <c r="U9009"/>
      <c r="V9009"/>
      <c r="W9009"/>
      <c r="X9009"/>
      <c r="Y9009"/>
      <c r="Z9009"/>
      <c r="AA9009"/>
      <c r="AB9009"/>
      <c r="AC9009"/>
      <c r="AD9009"/>
      <c r="AE9009"/>
      <c r="AF9009"/>
      <c r="AG9009"/>
      <c r="AH9009"/>
      <c r="AI9009"/>
      <c r="AJ9009"/>
      <c r="AK9009"/>
      <c r="AL9009"/>
      <c r="AM9009"/>
      <c r="AN9009"/>
      <c r="AO9009"/>
      <c r="AP9009"/>
      <c r="AQ9009"/>
      <c r="AR9009"/>
      <c r="AS9009"/>
      <c r="AT9009"/>
      <c r="AU9009"/>
      <c r="AV9009"/>
      <c r="AW9009"/>
      <c r="AX9009"/>
      <c r="AY9009"/>
      <c r="AZ9009"/>
      <c r="BA9009"/>
      <c r="BB9009"/>
      <c r="BC9009"/>
      <c r="BD9009"/>
      <c r="BE9009"/>
      <c r="BF9009"/>
      <c r="BG9009"/>
      <c r="BH9009"/>
      <c r="BI9009"/>
      <c r="BJ9009"/>
      <c r="BK9009"/>
      <c r="BL9009"/>
      <c r="BM9009"/>
      <c r="BN9009"/>
      <c r="BO9009"/>
      <c r="BP9009"/>
      <c r="BQ9009"/>
      <c r="BR9009"/>
      <c r="BS9009"/>
      <c r="BT9009"/>
      <c r="BU9009"/>
      <c r="BV9009"/>
      <c r="BW9009"/>
      <c r="BX9009"/>
      <c r="BY9009"/>
      <c r="BZ9009"/>
      <c r="CA9009"/>
      <c r="CB9009"/>
      <c r="CC9009"/>
      <c r="CD9009"/>
      <c r="CE9009"/>
      <c r="CF9009"/>
      <c r="CG9009"/>
      <c r="CH9009"/>
      <c r="CI9009"/>
      <c r="CJ9009"/>
      <c r="CK9009"/>
      <c r="CL9009"/>
      <c r="CM9009"/>
      <c r="CN9009"/>
      <c r="CO9009"/>
      <c r="CP9009"/>
      <c r="CQ9009"/>
      <c r="CR9009"/>
      <c r="CS9009"/>
      <c r="CT9009"/>
      <c r="CU9009"/>
      <c r="CV9009"/>
    </row>
    <row r="9010" spans="10:100" x14ac:dyDescent="0.25">
      <c r="J9010"/>
      <c r="K9010"/>
      <c r="L9010"/>
      <c r="M9010"/>
      <c r="N9010"/>
      <c r="O9010"/>
      <c r="P9010"/>
      <c r="Q9010"/>
      <c r="R9010"/>
      <c r="S9010"/>
      <c r="T9010"/>
      <c r="U9010"/>
      <c r="V9010"/>
      <c r="W9010"/>
      <c r="X9010"/>
      <c r="Y9010"/>
      <c r="Z9010"/>
      <c r="AA9010"/>
      <c r="AB9010"/>
      <c r="AC9010"/>
      <c r="AD9010"/>
      <c r="AE9010"/>
      <c r="AF9010"/>
      <c r="AG9010"/>
      <c r="AH9010"/>
      <c r="AI9010"/>
      <c r="AJ9010"/>
      <c r="AK9010"/>
      <c r="AL9010"/>
      <c r="AM9010"/>
      <c r="AN9010"/>
      <c r="AO9010"/>
      <c r="AP9010"/>
      <c r="AQ9010"/>
      <c r="AR9010"/>
      <c r="AS9010"/>
      <c r="AT9010"/>
      <c r="AU9010"/>
      <c r="AV9010"/>
      <c r="AW9010"/>
      <c r="AX9010"/>
      <c r="AY9010"/>
      <c r="AZ9010"/>
      <c r="BA9010"/>
      <c r="BB9010"/>
      <c r="BC9010"/>
      <c r="BD9010"/>
      <c r="BE9010"/>
      <c r="BF9010"/>
      <c r="BG9010"/>
      <c r="BH9010"/>
      <c r="BI9010"/>
      <c r="BJ9010"/>
      <c r="BK9010"/>
      <c r="BL9010"/>
      <c r="BM9010"/>
      <c r="BN9010"/>
      <c r="BO9010"/>
      <c r="BP9010"/>
      <c r="BQ9010"/>
      <c r="BR9010"/>
      <c r="BS9010"/>
      <c r="BT9010"/>
      <c r="BU9010"/>
      <c r="BV9010"/>
      <c r="BW9010"/>
      <c r="BX9010"/>
      <c r="BY9010"/>
      <c r="BZ9010"/>
      <c r="CA9010"/>
      <c r="CB9010"/>
      <c r="CC9010"/>
      <c r="CD9010"/>
      <c r="CE9010"/>
      <c r="CF9010"/>
      <c r="CG9010"/>
      <c r="CH9010"/>
      <c r="CI9010"/>
      <c r="CJ9010"/>
      <c r="CK9010"/>
      <c r="CL9010"/>
      <c r="CM9010"/>
      <c r="CN9010"/>
      <c r="CO9010"/>
      <c r="CP9010"/>
      <c r="CQ9010"/>
      <c r="CR9010"/>
      <c r="CS9010"/>
      <c r="CT9010"/>
      <c r="CU9010"/>
      <c r="CV9010"/>
    </row>
    <row r="9011" spans="10:100" x14ac:dyDescent="0.25">
      <c r="J9011"/>
      <c r="K9011"/>
      <c r="L9011"/>
      <c r="M9011"/>
      <c r="N9011"/>
      <c r="O9011"/>
      <c r="P9011"/>
      <c r="Q9011"/>
      <c r="R9011"/>
      <c r="S9011"/>
      <c r="T9011"/>
      <c r="U9011"/>
      <c r="V9011"/>
      <c r="W9011"/>
      <c r="X9011"/>
      <c r="Y9011"/>
      <c r="Z9011"/>
      <c r="AA9011"/>
      <c r="AB9011"/>
      <c r="AC9011"/>
      <c r="AD9011"/>
      <c r="AE9011"/>
      <c r="AF9011"/>
      <c r="AG9011"/>
      <c r="AH9011"/>
      <c r="AI9011"/>
      <c r="AJ9011"/>
      <c r="AK9011"/>
      <c r="AL9011"/>
      <c r="AM9011"/>
      <c r="AN9011"/>
      <c r="AO9011"/>
      <c r="AP9011"/>
      <c r="AQ9011"/>
      <c r="AR9011"/>
      <c r="AS9011"/>
      <c r="AT9011"/>
      <c r="AU9011"/>
      <c r="AV9011"/>
      <c r="AW9011"/>
      <c r="AX9011"/>
      <c r="AY9011"/>
      <c r="AZ9011"/>
      <c r="BA9011"/>
      <c r="BB9011"/>
      <c r="BC9011"/>
      <c r="BD9011"/>
      <c r="BE9011"/>
      <c r="BF9011"/>
      <c r="BG9011"/>
      <c r="BH9011"/>
      <c r="BI9011"/>
      <c r="BJ9011"/>
      <c r="BK9011"/>
      <c r="BL9011"/>
      <c r="BM9011"/>
      <c r="BN9011"/>
      <c r="BO9011"/>
      <c r="BP9011"/>
      <c r="BQ9011"/>
      <c r="BR9011"/>
      <c r="BS9011"/>
      <c r="BT9011"/>
      <c r="BU9011"/>
      <c r="BV9011"/>
      <c r="BW9011"/>
      <c r="BX9011"/>
      <c r="BY9011"/>
      <c r="BZ9011"/>
      <c r="CA9011"/>
      <c r="CB9011"/>
      <c r="CC9011"/>
      <c r="CD9011"/>
      <c r="CE9011"/>
      <c r="CF9011"/>
      <c r="CG9011"/>
      <c r="CH9011"/>
      <c r="CI9011"/>
      <c r="CJ9011"/>
      <c r="CK9011"/>
      <c r="CL9011"/>
      <c r="CM9011"/>
      <c r="CN9011"/>
      <c r="CO9011"/>
      <c r="CP9011"/>
      <c r="CQ9011"/>
      <c r="CR9011"/>
      <c r="CS9011"/>
      <c r="CT9011"/>
      <c r="CU9011"/>
      <c r="CV9011"/>
    </row>
    <row r="9012" spans="10:100" x14ac:dyDescent="0.25">
      <c r="J9012"/>
      <c r="K9012"/>
      <c r="L9012"/>
      <c r="M9012"/>
      <c r="N9012"/>
      <c r="O9012"/>
      <c r="P9012"/>
      <c r="Q9012"/>
      <c r="R9012"/>
      <c r="S9012"/>
      <c r="T9012"/>
      <c r="U9012"/>
      <c r="V9012"/>
      <c r="W9012"/>
      <c r="X9012"/>
      <c r="Y9012"/>
      <c r="Z9012"/>
      <c r="AA9012"/>
      <c r="AB9012"/>
      <c r="AC9012"/>
      <c r="AD9012"/>
      <c r="AE9012"/>
      <c r="AF9012"/>
      <c r="AG9012"/>
      <c r="AH9012"/>
      <c r="AI9012"/>
      <c r="AJ9012"/>
      <c r="AK9012"/>
      <c r="AL9012"/>
      <c r="AM9012"/>
      <c r="AN9012"/>
      <c r="AO9012"/>
      <c r="AP9012"/>
      <c r="AQ9012"/>
      <c r="AR9012"/>
      <c r="AS9012"/>
      <c r="AT9012"/>
      <c r="AU9012"/>
      <c r="AV9012"/>
      <c r="AW9012"/>
      <c r="AX9012"/>
      <c r="AY9012"/>
      <c r="AZ9012"/>
      <c r="BA9012"/>
      <c r="BB9012"/>
      <c r="BC9012"/>
      <c r="BD9012"/>
      <c r="BE9012"/>
      <c r="BF9012"/>
      <c r="BG9012"/>
      <c r="BH9012"/>
      <c r="BI9012"/>
      <c r="BJ9012"/>
      <c r="BK9012"/>
      <c r="BL9012"/>
      <c r="BM9012"/>
      <c r="BN9012"/>
      <c r="BO9012"/>
      <c r="BP9012"/>
      <c r="BQ9012"/>
      <c r="BR9012"/>
      <c r="BS9012"/>
      <c r="BT9012"/>
      <c r="BU9012"/>
      <c r="BV9012"/>
      <c r="BW9012"/>
      <c r="BX9012"/>
      <c r="BY9012"/>
      <c r="BZ9012"/>
      <c r="CA9012"/>
      <c r="CB9012"/>
      <c r="CC9012"/>
      <c r="CD9012"/>
      <c r="CE9012"/>
      <c r="CF9012"/>
      <c r="CG9012"/>
      <c r="CH9012"/>
      <c r="CI9012"/>
      <c r="CJ9012"/>
      <c r="CK9012"/>
      <c r="CL9012"/>
      <c r="CM9012"/>
      <c r="CN9012"/>
      <c r="CO9012"/>
      <c r="CP9012"/>
      <c r="CQ9012"/>
      <c r="CR9012"/>
      <c r="CS9012"/>
      <c r="CT9012"/>
      <c r="CU9012"/>
      <c r="CV9012"/>
    </row>
    <row r="9013" spans="10:100" x14ac:dyDescent="0.25">
      <c r="J9013"/>
      <c r="K9013"/>
      <c r="L9013"/>
      <c r="M9013"/>
      <c r="N9013"/>
      <c r="O9013"/>
      <c r="P9013"/>
      <c r="Q9013"/>
      <c r="R9013"/>
      <c r="S9013"/>
      <c r="T9013"/>
      <c r="U9013"/>
      <c r="V9013"/>
      <c r="W9013"/>
      <c r="X9013"/>
      <c r="Y9013"/>
      <c r="Z9013"/>
      <c r="AA9013"/>
      <c r="AB9013"/>
      <c r="AC9013"/>
      <c r="AD9013"/>
      <c r="AE9013"/>
      <c r="AF9013"/>
      <c r="AG9013"/>
      <c r="AH9013"/>
      <c r="AI9013"/>
      <c r="AJ9013"/>
      <c r="AK9013"/>
      <c r="AL9013"/>
      <c r="AM9013"/>
      <c r="AN9013"/>
      <c r="AO9013"/>
      <c r="AP9013"/>
      <c r="AQ9013"/>
      <c r="AR9013"/>
      <c r="AS9013"/>
      <c r="AT9013"/>
      <c r="AU9013"/>
      <c r="AV9013"/>
      <c r="AW9013"/>
      <c r="AX9013"/>
      <c r="AY9013"/>
      <c r="AZ9013"/>
      <c r="BA9013"/>
      <c r="BB9013"/>
      <c r="BC9013"/>
      <c r="BD9013"/>
      <c r="BE9013"/>
      <c r="BF9013"/>
      <c r="BG9013"/>
      <c r="BH9013"/>
      <c r="BI9013"/>
      <c r="BJ9013"/>
      <c r="BK9013"/>
      <c r="BL9013"/>
      <c r="BM9013"/>
      <c r="BN9013"/>
      <c r="BO9013"/>
      <c r="BP9013"/>
      <c r="BQ9013"/>
      <c r="BR9013"/>
      <c r="BS9013"/>
      <c r="BT9013"/>
      <c r="BU9013"/>
      <c r="BV9013"/>
      <c r="BW9013"/>
      <c r="BX9013"/>
      <c r="BY9013"/>
      <c r="BZ9013"/>
      <c r="CA9013"/>
      <c r="CB9013"/>
      <c r="CC9013"/>
      <c r="CD9013"/>
      <c r="CE9013"/>
      <c r="CF9013"/>
      <c r="CG9013"/>
      <c r="CH9013"/>
      <c r="CI9013"/>
      <c r="CJ9013"/>
      <c r="CK9013"/>
      <c r="CL9013"/>
      <c r="CM9013"/>
      <c r="CN9013"/>
      <c r="CO9013"/>
      <c r="CP9013"/>
      <c r="CQ9013"/>
      <c r="CR9013"/>
      <c r="CS9013"/>
      <c r="CT9013"/>
      <c r="CU9013"/>
      <c r="CV9013"/>
    </row>
    <row r="9014" spans="10:100" x14ac:dyDescent="0.25">
      <c r="J9014"/>
      <c r="K9014"/>
      <c r="L9014"/>
      <c r="M9014"/>
      <c r="N9014"/>
      <c r="O9014"/>
      <c r="P9014"/>
      <c r="Q9014"/>
      <c r="R9014"/>
      <c r="S9014"/>
      <c r="T9014"/>
      <c r="U9014"/>
      <c r="V9014"/>
      <c r="W9014"/>
      <c r="X9014"/>
      <c r="Y9014"/>
      <c r="Z9014"/>
      <c r="AA9014"/>
      <c r="AB9014"/>
      <c r="AC9014"/>
      <c r="AD9014"/>
      <c r="AE9014"/>
      <c r="AF9014"/>
      <c r="AG9014"/>
      <c r="AH9014"/>
      <c r="AI9014"/>
      <c r="AJ9014"/>
      <c r="AK9014"/>
      <c r="AL9014"/>
      <c r="AM9014"/>
      <c r="AN9014"/>
      <c r="AO9014"/>
      <c r="AP9014"/>
      <c r="AQ9014"/>
      <c r="AR9014"/>
      <c r="AS9014"/>
      <c r="AT9014"/>
      <c r="AU9014"/>
      <c r="AV9014"/>
      <c r="AW9014"/>
      <c r="AX9014"/>
      <c r="AY9014"/>
      <c r="AZ9014"/>
      <c r="BA9014"/>
      <c r="BB9014"/>
      <c r="BC9014"/>
      <c r="BD9014"/>
      <c r="BE9014"/>
      <c r="BF9014"/>
      <c r="BG9014"/>
      <c r="BH9014"/>
      <c r="BI9014"/>
      <c r="BJ9014"/>
      <c r="BK9014"/>
      <c r="BL9014"/>
      <c r="BM9014"/>
      <c r="BN9014"/>
      <c r="BO9014"/>
      <c r="BP9014"/>
      <c r="BQ9014"/>
      <c r="BR9014"/>
      <c r="BS9014"/>
      <c r="BT9014"/>
      <c r="BU9014"/>
      <c r="BV9014"/>
      <c r="BW9014"/>
      <c r="BX9014"/>
      <c r="BY9014"/>
      <c r="BZ9014"/>
      <c r="CA9014"/>
      <c r="CB9014"/>
      <c r="CC9014"/>
      <c r="CD9014"/>
      <c r="CE9014"/>
      <c r="CF9014"/>
      <c r="CG9014"/>
      <c r="CH9014"/>
      <c r="CI9014"/>
      <c r="CJ9014"/>
      <c r="CK9014"/>
      <c r="CL9014"/>
      <c r="CM9014"/>
      <c r="CN9014"/>
      <c r="CO9014"/>
      <c r="CP9014"/>
      <c r="CQ9014"/>
      <c r="CR9014"/>
      <c r="CS9014"/>
      <c r="CT9014"/>
      <c r="CU9014"/>
      <c r="CV9014"/>
    </row>
    <row r="9015" spans="10:100" x14ac:dyDescent="0.25">
      <c r="J9015"/>
      <c r="K9015"/>
      <c r="L9015"/>
      <c r="M9015"/>
      <c r="N9015"/>
      <c r="O9015"/>
      <c r="P9015"/>
      <c r="Q9015"/>
      <c r="R9015"/>
      <c r="S9015"/>
      <c r="T9015"/>
      <c r="U9015"/>
      <c r="V9015"/>
      <c r="W9015"/>
      <c r="X9015"/>
      <c r="Y9015"/>
      <c r="Z9015"/>
      <c r="AA9015"/>
      <c r="AB9015"/>
      <c r="AC9015"/>
      <c r="AD9015"/>
      <c r="AE9015"/>
      <c r="AF9015"/>
      <c r="AG9015"/>
      <c r="AH9015"/>
      <c r="AI9015"/>
      <c r="AJ9015"/>
      <c r="AK9015"/>
      <c r="AL9015"/>
      <c r="AM9015"/>
      <c r="AN9015"/>
      <c r="AO9015"/>
      <c r="AP9015"/>
      <c r="AQ9015"/>
      <c r="AR9015"/>
      <c r="AS9015"/>
      <c r="AT9015"/>
      <c r="AU9015"/>
      <c r="AV9015"/>
      <c r="AW9015"/>
      <c r="AX9015"/>
      <c r="AY9015"/>
      <c r="AZ9015"/>
      <c r="BA9015"/>
      <c r="BB9015"/>
      <c r="BC9015"/>
      <c r="BD9015"/>
      <c r="BE9015"/>
      <c r="BF9015"/>
      <c r="BG9015"/>
      <c r="BH9015"/>
      <c r="BI9015"/>
      <c r="BJ9015"/>
      <c r="BK9015"/>
      <c r="BL9015"/>
      <c r="BM9015"/>
      <c r="BN9015"/>
      <c r="BO9015"/>
      <c r="BP9015"/>
      <c r="BQ9015"/>
      <c r="BR9015"/>
      <c r="BS9015"/>
      <c r="BT9015"/>
      <c r="BU9015"/>
      <c r="BV9015"/>
      <c r="BW9015"/>
      <c r="BX9015"/>
      <c r="BY9015"/>
      <c r="BZ9015"/>
      <c r="CA9015"/>
      <c r="CB9015"/>
      <c r="CC9015"/>
      <c r="CD9015"/>
      <c r="CE9015"/>
      <c r="CF9015"/>
      <c r="CG9015"/>
      <c r="CH9015"/>
      <c r="CI9015"/>
      <c r="CJ9015"/>
      <c r="CK9015"/>
      <c r="CL9015"/>
      <c r="CM9015"/>
      <c r="CN9015"/>
      <c r="CO9015"/>
      <c r="CP9015"/>
      <c r="CQ9015"/>
      <c r="CR9015"/>
      <c r="CS9015"/>
      <c r="CT9015"/>
      <c r="CU9015"/>
      <c r="CV9015"/>
    </row>
    <row r="9016" spans="10:100" x14ac:dyDescent="0.25">
      <c r="J9016"/>
      <c r="K9016"/>
      <c r="L9016"/>
      <c r="M9016"/>
      <c r="N9016"/>
      <c r="O9016"/>
      <c r="P9016"/>
      <c r="Q9016"/>
      <c r="R9016"/>
      <c r="S9016"/>
      <c r="T9016"/>
      <c r="U9016"/>
      <c r="V9016"/>
      <c r="W9016"/>
      <c r="X9016"/>
      <c r="Y9016"/>
      <c r="Z9016"/>
      <c r="AA9016"/>
      <c r="AB9016"/>
      <c r="AC9016"/>
      <c r="AD9016"/>
      <c r="AE9016"/>
      <c r="AF9016"/>
      <c r="AG9016"/>
      <c r="AH9016"/>
      <c r="AI9016"/>
      <c r="AJ9016"/>
      <c r="AK9016"/>
      <c r="AL9016"/>
      <c r="AM9016"/>
      <c r="AN9016"/>
      <c r="AO9016"/>
      <c r="AP9016"/>
      <c r="AQ9016"/>
      <c r="AR9016"/>
      <c r="AS9016"/>
      <c r="AT9016"/>
      <c r="AU9016"/>
      <c r="AV9016"/>
      <c r="AW9016"/>
      <c r="AX9016"/>
      <c r="AY9016"/>
      <c r="AZ9016"/>
      <c r="BA9016"/>
      <c r="BB9016"/>
      <c r="BC9016"/>
      <c r="BD9016"/>
      <c r="BE9016"/>
      <c r="BF9016"/>
      <c r="BG9016"/>
      <c r="BH9016"/>
      <c r="BI9016"/>
      <c r="BJ9016"/>
      <c r="BK9016"/>
      <c r="BL9016"/>
      <c r="BM9016"/>
      <c r="BN9016"/>
      <c r="BO9016"/>
      <c r="BP9016"/>
      <c r="BQ9016"/>
      <c r="BR9016"/>
      <c r="BS9016"/>
      <c r="BT9016"/>
      <c r="BU9016"/>
      <c r="BV9016"/>
      <c r="BW9016"/>
      <c r="BX9016"/>
      <c r="BY9016"/>
      <c r="BZ9016"/>
      <c r="CA9016"/>
      <c r="CB9016"/>
      <c r="CC9016"/>
      <c r="CD9016"/>
      <c r="CE9016"/>
      <c r="CF9016"/>
      <c r="CG9016"/>
      <c r="CH9016"/>
      <c r="CI9016"/>
      <c r="CJ9016"/>
      <c r="CK9016"/>
      <c r="CL9016"/>
      <c r="CM9016"/>
      <c r="CN9016"/>
      <c r="CO9016"/>
      <c r="CP9016"/>
      <c r="CQ9016"/>
      <c r="CR9016"/>
      <c r="CS9016"/>
      <c r="CT9016"/>
      <c r="CU9016"/>
      <c r="CV9016"/>
    </row>
    <row r="9017" spans="10:100" x14ac:dyDescent="0.25">
      <c r="J9017"/>
      <c r="K9017"/>
      <c r="L9017"/>
      <c r="M9017"/>
      <c r="N9017"/>
      <c r="O9017"/>
      <c r="P9017"/>
      <c r="Q9017"/>
      <c r="R9017"/>
      <c r="S9017"/>
      <c r="T9017"/>
      <c r="U9017"/>
      <c r="V9017"/>
      <c r="W9017"/>
      <c r="X9017"/>
      <c r="Y9017"/>
      <c r="Z9017"/>
      <c r="AA9017"/>
      <c r="AB9017"/>
      <c r="AC9017"/>
      <c r="AD9017"/>
      <c r="AE9017"/>
      <c r="AF9017"/>
      <c r="AG9017"/>
      <c r="AH9017"/>
      <c r="AI9017"/>
      <c r="AJ9017"/>
      <c r="AK9017"/>
      <c r="AL9017"/>
      <c r="AM9017"/>
      <c r="AN9017"/>
      <c r="AO9017"/>
      <c r="AP9017"/>
      <c r="AQ9017"/>
      <c r="AR9017"/>
      <c r="AS9017"/>
      <c r="AT9017"/>
      <c r="AU9017"/>
      <c r="AV9017"/>
      <c r="AW9017"/>
      <c r="AX9017"/>
      <c r="AY9017"/>
      <c r="AZ9017"/>
      <c r="BA9017"/>
      <c r="BB9017"/>
      <c r="BC9017"/>
      <c r="BD9017"/>
      <c r="BE9017"/>
      <c r="BF9017"/>
      <c r="BG9017"/>
      <c r="BH9017"/>
      <c r="BI9017"/>
      <c r="BJ9017"/>
      <c r="BK9017"/>
      <c r="BL9017"/>
      <c r="BM9017"/>
      <c r="BN9017"/>
      <c r="BO9017"/>
      <c r="BP9017"/>
      <c r="BQ9017"/>
      <c r="BR9017"/>
      <c r="BS9017"/>
      <c r="BT9017"/>
      <c r="BU9017"/>
      <c r="BV9017"/>
      <c r="BW9017"/>
      <c r="BX9017"/>
      <c r="BY9017"/>
      <c r="BZ9017"/>
      <c r="CA9017"/>
      <c r="CB9017"/>
      <c r="CC9017"/>
      <c r="CD9017"/>
      <c r="CE9017"/>
      <c r="CF9017"/>
      <c r="CG9017"/>
      <c r="CH9017"/>
      <c r="CI9017"/>
      <c r="CJ9017"/>
      <c r="CK9017"/>
      <c r="CL9017"/>
      <c r="CM9017"/>
      <c r="CN9017"/>
      <c r="CO9017"/>
      <c r="CP9017"/>
      <c r="CQ9017"/>
      <c r="CR9017"/>
      <c r="CS9017"/>
      <c r="CT9017"/>
      <c r="CU9017"/>
      <c r="CV9017"/>
    </row>
    <row r="9018" spans="10:100" x14ac:dyDescent="0.25">
      <c r="J9018"/>
      <c r="K9018"/>
      <c r="L9018"/>
      <c r="M9018"/>
      <c r="N9018"/>
      <c r="O9018"/>
      <c r="P9018"/>
      <c r="Q9018"/>
      <c r="R9018"/>
      <c r="S9018"/>
      <c r="T9018"/>
      <c r="U9018"/>
      <c r="V9018"/>
      <c r="W9018"/>
      <c r="X9018"/>
      <c r="Y9018"/>
      <c r="Z9018"/>
      <c r="AA9018"/>
      <c r="AB9018"/>
      <c r="AC9018"/>
      <c r="AD9018"/>
      <c r="AE9018"/>
      <c r="AF9018"/>
      <c r="AG9018"/>
      <c r="AH9018"/>
      <c r="AI9018"/>
      <c r="AJ9018"/>
      <c r="AK9018"/>
      <c r="AL9018"/>
      <c r="AM9018"/>
      <c r="AN9018"/>
      <c r="AO9018"/>
      <c r="AP9018"/>
      <c r="AQ9018"/>
      <c r="AR9018"/>
      <c r="AS9018"/>
      <c r="AT9018"/>
      <c r="AU9018"/>
      <c r="AV9018"/>
      <c r="AW9018"/>
      <c r="AX9018"/>
      <c r="AY9018"/>
      <c r="AZ9018"/>
      <c r="BA9018"/>
      <c r="BB9018"/>
      <c r="BC9018"/>
      <c r="BD9018"/>
      <c r="BE9018"/>
      <c r="BF9018"/>
      <c r="BG9018"/>
      <c r="BH9018"/>
      <c r="BI9018"/>
      <c r="BJ9018"/>
      <c r="BK9018"/>
      <c r="BL9018"/>
      <c r="BM9018"/>
      <c r="BN9018"/>
      <c r="BO9018"/>
      <c r="BP9018"/>
      <c r="BQ9018"/>
      <c r="BR9018"/>
      <c r="BS9018"/>
      <c r="BT9018"/>
      <c r="BU9018"/>
      <c r="BV9018"/>
      <c r="BW9018"/>
      <c r="BX9018"/>
      <c r="BY9018"/>
      <c r="BZ9018"/>
      <c r="CA9018"/>
      <c r="CB9018"/>
      <c r="CC9018"/>
      <c r="CD9018"/>
      <c r="CE9018"/>
      <c r="CF9018"/>
      <c r="CG9018"/>
      <c r="CH9018"/>
      <c r="CI9018"/>
      <c r="CJ9018"/>
      <c r="CK9018"/>
      <c r="CL9018"/>
      <c r="CM9018"/>
      <c r="CN9018"/>
      <c r="CO9018"/>
      <c r="CP9018"/>
      <c r="CQ9018"/>
      <c r="CR9018"/>
      <c r="CS9018"/>
      <c r="CT9018"/>
      <c r="CU9018"/>
      <c r="CV9018"/>
    </row>
    <row r="9019" spans="10:100" x14ac:dyDescent="0.25">
      <c r="J9019"/>
      <c r="K9019"/>
      <c r="L9019"/>
      <c r="M9019"/>
      <c r="N9019"/>
      <c r="O9019"/>
      <c r="P9019"/>
      <c r="Q9019"/>
      <c r="R9019"/>
      <c r="S9019"/>
      <c r="T9019"/>
      <c r="U9019"/>
      <c r="V9019"/>
      <c r="W9019"/>
      <c r="X9019"/>
      <c r="Y9019"/>
      <c r="Z9019"/>
      <c r="AA9019"/>
      <c r="AB9019"/>
      <c r="AC9019"/>
      <c r="AD9019"/>
      <c r="AE9019"/>
      <c r="AF9019"/>
      <c r="AG9019"/>
      <c r="AH9019"/>
      <c r="AI9019"/>
      <c r="AJ9019"/>
      <c r="AK9019"/>
      <c r="AL9019"/>
      <c r="AM9019"/>
      <c r="AN9019"/>
      <c r="AO9019"/>
      <c r="AP9019"/>
      <c r="AQ9019"/>
      <c r="AR9019"/>
      <c r="AS9019"/>
      <c r="AT9019"/>
      <c r="AU9019"/>
      <c r="AV9019"/>
      <c r="AW9019"/>
      <c r="AX9019"/>
      <c r="AY9019"/>
      <c r="AZ9019"/>
      <c r="BA9019"/>
      <c r="BB9019"/>
      <c r="BC9019"/>
      <c r="BD9019"/>
      <c r="BE9019"/>
      <c r="BF9019"/>
      <c r="BG9019"/>
      <c r="BH9019"/>
      <c r="BI9019"/>
      <c r="BJ9019"/>
      <c r="BK9019"/>
      <c r="BL9019"/>
      <c r="BM9019"/>
      <c r="BN9019"/>
      <c r="BO9019"/>
      <c r="BP9019"/>
      <c r="BQ9019"/>
      <c r="BR9019"/>
      <c r="BS9019"/>
      <c r="BT9019"/>
      <c r="BU9019"/>
      <c r="BV9019"/>
      <c r="BW9019"/>
      <c r="BX9019"/>
      <c r="BY9019"/>
      <c r="BZ9019"/>
      <c r="CA9019"/>
      <c r="CB9019"/>
      <c r="CC9019"/>
      <c r="CD9019"/>
      <c r="CE9019"/>
      <c r="CF9019"/>
      <c r="CG9019"/>
      <c r="CH9019"/>
      <c r="CI9019"/>
      <c r="CJ9019"/>
      <c r="CK9019"/>
      <c r="CL9019"/>
      <c r="CM9019"/>
      <c r="CN9019"/>
      <c r="CO9019"/>
      <c r="CP9019"/>
      <c r="CQ9019"/>
      <c r="CR9019"/>
      <c r="CS9019"/>
      <c r="CT9019"/>
      <c r="CU9019"/>
      <c r="CV9019"/>
    </row>
    <row r="9020" spans="10:100" x14ac:dyDescent="0.25">
      <c r="J9020"/>
      <c r="K9020"/>
      <c r="L9020"/>
      <c r="M9020"/>
      <c r="N9020"/>
      <c r="O9020"/>
      <c r="P9020"/>
      <c r="Q9020"/>
      <c r="R9020"/>
      <c r="S9020"/>
      <c r="T9020"/>
      <c r="U9020"/>
      <c r="V9020"/>
      <c r="W9020"/>
      <c r="X9020"/>
      <c r="Y9020"/>
      <c r="Z9020"/>
      <c r="AA9020"/>
      <c r="AB9020"/>
      <c r="AC9020"/>
      <c r="AD9020"/>
      <c r="AE9020"/>
      <c r="AF9020"/>
      <c r="AG9020"/>
      <c r="AH9020"/>
      <c r="AI9020"/>
      <c r="AJ9020"/>
      <c r="AK9020"/>
      <c r="AL9020"/>
      <c r="AM9020"/>
      <c r="AN9020"/>
      <c r="AO9020"/>
      <c r="AP9020"/>
      <c r="AQ9020"/>
      <c r="AR9020"/>
      <c r="AS9020"/>
      <c r="AT9020"/>
      <c r="AU9020"/>
      <c r="AV9020"/>
      <c r="AW9020"/>
      <c r="AX9020"/>
      <c r="AY9020"/>
      <c r="AZ9020"/>
      <c r="BA9020"/>
      <c r="BB9020"/>
      <c r="BC9020"/>
      <c r="BD9020"/>
      <c r="BE9020"/>
      <c r="BF9020"/>
      <c r="BG9020"/>
      <c r="BH9020"/>
      <c r="BI9020"/>
      <c r="BJ9020"/>
      <c r="BK9020"/>
      <c r="BL9020"/>
      <c r="BM9020"/>
      <c r="BN9020"/>
      <c r="BO9020"/>
      <c r="BP9020"/>
      <c r="BQ9020"/>
      <c r="BR9020"/>
      <c r="BS9020"/>
      <c r="BT9020"/>
      <c r="BU9020"/>
      <c r="BV9020"/>
      <c r="BW9020"/>
      <c r="BX9020"/>
      <c r="BY9020"/>
      <c r="BZ9020"/>
      <c r="CA9020"/>
      <c r="CB9020"/>
      <c r="CC9020"/>
      <c r="CD9020"/>
      <c r="CE9020"/>
      <c r="CF9020"/>
      <c r="CG9020"/>
      <c r="CH9020"/>
      <c r="CI9020"/>
      <c r="CJ9020"/>
      <c r="CK9020"/>
      <c r="CL9020"/>
      <c r="CM9020"/>
      <c r="CN9020"/>
      <c r="CO9020"/>
      <c r="CP9020"/>
      <c r="CQ9020"/>
      <c r="CR9020"/>
      <c r="CS9020"/>
      <c r="CT9020"/>
      <c r="CU9020"/>
      <c r="CV9020"/>
    </row>
    <row r="9021" spans="10:100" x14ac:dyDescent="0.25">
      <c r="J9021"/>
      <c r="K9021"/>
      <c r="L9021"/>
      <c r="M9021"/>
      <c r="N9021"/>
      <c r="O9021"/>
      <c r="P9021"/>
      <c r="Q9021"/>
      <c r="R9021"/>
      <c r="S9021"/>
      <c r="T9021"/>
      <c r="U9021"/>
      <c r="V9021"/>
      <c r="W9021"/>
      <c r="X9021"/>
      <c r="Y9021"/>
      <c r="Z9021"/>
      <c r="AA9021"/>
      <c r="AB9021"/>
      <c r="AC9021"/>
      <c r="AD9021"/>
      <c r="AE9021"/>
      <c r="AF9021"/>
      <c r="AG9021"/>
      <c r="AH9021"/>
      <c r="AI9021"/>
      <c r="AJ9021"/>
      <c r="AK9021"/>
      <c r="AL9021"/>
      <c r="AM9021"/>
      <c r="AN9021"/>
      <c r="AO9021"/>
      <c r="AP9021"/>
      <c r="AQ9021"/>
      <c r="AR9021"/>
      <c r="AS9021"/>
      <c r="AT9021"/>
      <c r="AU9021"/>
      <c r="AV9021"/>
      <c r="AW9021"/>
      <c r="AX9021"/>
      <c r="AY9021"/>
      <c r="AZ9021"/>
      <c r="BA9021"/>
      <c r="BB9021"/>
      <c r="BC9021"/>
      <c r="BD9021"/>
      <c r="BE9021"/>
      <c r="BF9021"/>
      <c r="BG9021"/>
      <c r="BH9021"/>
      <c r="BI9021"/>
      <c r="BJ9021"/>
      <c r="BK9021"/>
      <c r="BL9021"/>
      <c r="BM9021"/>
      <c r="BN9021"/>
      <c r="BO9021"/>
      <c r="BP9021"/>
      <c r="BQ9021"/>
      <c r="BR9021"/>
      <c r="BS9021"/>
      <c r="BT9021"/>
      <c r="BU9021"/>
      <c r="BV9021"/>
      <c r="BW9021"/>
      <c r="BX9021"/>
      <c r="BY9021"/>
      <c r="BZ9021"/>
      <c r="CA9021"/>
      <c r="CB9021"/>
      <c r="CC9021"/>
      <c r="CD9021"/>
      <c r="CE9021"/>
      <c r="CF9021"/>
      <c r="CG9021"/>
      <c r="CH9021"/>
      <c r="CI9021"/>
      <c r="CJ9021"/>
      <c r="CK9021"/>
      <c r="CL9021"/>
      <c r="CM9021"/>
      <c r="CN9021"/>
      <c r="CO9021"/>
      <c r="CP9021"/>
      <c r="CQ9021"/>
      <c r="CR9021"/>
      <c r="CS9021"/>
      <c r="CT9021"/>
      <c r="CU9021"/>
      <c r="CV9021"/>
    </row>
    <row r="9022" spans="10:100" x14ac:dyDescent="0.25">
      <c r="J9022"/>
      <c r="K9022"/>
      <c r="L9022"/>
      <c r="M9022"/>
      <c r="N9022"/>
      <c r="O9022"/>
      <c r="P9022"/>
      <c r="Q9022"/>
      <c r="R9022"/>
      <c r="S9022"/>
      <c r="T9022"/>
      <c r="U9022"/>
      <c r="V9022"/>
      <c r="W9022"/>
      <c r="X9022"/>
      <c r="Y9022"/>
      <c r="Z9022"/>
      <c r="AA9022"/>
      <c r="AB9022"/>
      <c r="AC9022"/>
      <c r="AD9022"/>
      <c r="AE9022"/>
      <c r="AF9022"/>
      <c r="AG9022"/>
      <c r="AH9022"/>
      <c r="AI9022"/>
      <c r="AJ9022"/>
      <c r="AK9022"/>
      <c r="AL9022"/>
      <c r="AM9022"/>
      <c r="AN9022"/>
      <c r="AO9022"/>
      <c r="AP9022"/>
      <c r="AQ9022"/>
      <c r="AR9022"/>
      <c r="AS9022"/>
      <c r="AT9022"/>
      <c r="AU9022"/>
      <c r="AV9022"/>
      <c r="AW9022"/>
      <c r="AX9022"/>
      <c r="AY9022"/>
      <c r="AZ9022"/>
      <c r="BA9022"/>
      <c r="BB9022"/>
      <c r="BC9022"/>
      <c r="BD9022"/>
      <c r="BE9022"/>
      <c r="BF9022"/>
      <c r="BG9022"/>
      <c r="BH9022"/>
      <c r="BI9022"/>
      <c r="BJ9022"/>
      <c r="BK9022"/>
      <c r="BL9022"/>
      <c r="BM9022"/>
      <c r="BN9022"/>
      <c r="BO9022"/>
      <c r="BP9022"/>
      <c r="BQ9022"/>
      <c r="BR9022"/>
      <c r="BS9022"/>
      <c r="BT9022"/>
      <c r="BU9022"/>
      <c r="BV9022"/>
      <c r="BW9022"/>
      <c r="BX9022"/>
      <c r="BY9022"/>
      <c r="BZ9022"/>
      <c r="CA9022"/>
      <c r="CB9022"/>
      <c r="CC9022"/>
      <c r="CD9022"/>
      <c r="CE9022"/>
      <c r="CF9022"/>
      <c r="CG9022"/>
      <c r="CH9022"/>
      <c r="CI9022"/>
      <c r="CJ9022"/>
      <c r="CK9022"/>
      <c r="CL9022"/>
      <c r="CM9022"/>
      <c r="CN9022"/>
      <c r="CO9022"/>
      <c r="CP9022"/>
      <c r="CQ9022"/>
      <c r="CR9022"/>
      <c r="CS9022"/>
      <c r="CT9022"/>
      <c r="CU9022"/>
      <c r="CV9022"/>
    </row>
    <row r="9023" spans="10:100" x14ac:dyDescent="0.25">
      <c r="J9023"/>
      <c r="K9023"/>
      <c r="L9023"/>
      <c r="M9023"/>
      <c r="N9023"/>
      <c r="O9023"/>
      <c r="P9023"/>
      <c r="Q9023"/>
      <c r="R9023"/>
      <c r="S9023"/>
      <c r="T9023"/>
      <c r="U9023"/>
      <c r="V9023"/>
      <c r="W9023"/>
      <c r="X9023"/>
      <c r="Y9023"/>
      <c r="Z9023"/>
      <c r="AA9023"/>
      <c r="AB9023"/>
      <c r="AC9023"/>
      <c r="AD9023"/>
      <c r="AE9023"/>
      <c r="AF9023"/>
      <c r="AG9023"/>
      <c r="AH9023"/>
      <c r="AI9023"/>
      <c r="AJ9023"/>
      <c r="AK9023"/>
      <c r="AL9023"/>
      <c r="AM9023"/>
      <c r="AN9023"/>
      <c r="AO9023"/>
      <c r="AP9023"/>
      <c r="AQ9023"/>
      <c r="AR9023"/>
      <c r="AS9023"/>
      <c r="AT9023"/>
      <c r="AU9023"/>
      <c r="AV9023"/>
      <c r="AW9023"/>
      <c r="AX9023"/>
      <c r="AY9023"/>
      <c r="AZ9023"/>
      <c r="BA9023"/>
      <c r="BB9023"/>
      <c r="BC9023"/>
      <c r="BD9023"/>
      <c r="BE9023"/>
      <c r="BF9023"/>
      <c r="BG9023"/>
      <c r="BH9023"/>
      <c r="BI9023"/>
      <c r="BJ9023"/>
      <c r="BK9023"/>
      <c r="BL9023"/>
      <c r="BM9023"/>
      <c r="BN9023"/>
      <c r="BO9023"/>
      <c r="BP9023"/>
      <c r="BQ9023"/>
      <c r="BR9023"/>
      <c r="BS9023"/>
      <c r="BT9023"/>
      <c r="BU9023"/>
      <c r="BV9023"/>
      <c r="BW9023"/>
      <c r="BX9023"/>
      <c r="BY9023"/>
      <c r="BZ9023"/>
      <c r="CA9023"/>
      <c r="CB9023"/>
      <c r="CC9023"/>
      <c r="CD9023"/>
      <c r="CE9023"/>
      <c r="CF9023"/>
      <c r="CG9023"/>
      <c r="CH9023"/>
      <c r="CI9023"/>
      <c r="CJ9023"/>
      <c r="CK9023"/>
      <c r="CL9023"/>
      <c r="CM9023"/>
      <c r="CN9023"/>
      <c r="CO9023"/>
      <c r="CP9023"/>
      <c r="CQ9023"/>
      <c r="CR9023"/>
      <c r="CS9023"/>
      <c r="CT9023"/>
      <c r="CU9023"/>
      <c r="CV9023"/>
    </row>
    <row r="9024" spans="10:100" x14ac:dyDescent="0.25">
      <c r="J9024"/>
      <c r="K9024"/>
      <c r="L9024"/>
      <c r="M9024"/>
      <c r="N9024"/>
      <c r="O9024"/>
      <c r="P9024"/>
      <c r="Q9024"/>
      <c r="R9024"/>
      <c r="S9024"/>
      <c r="T9024"/>
      <c r="U9024"/>
      <c r="V9024"/>
      <c r="W9024"/>
      <c r="X9024"/>
      <c r="Y9024"/>
      <c r="Z9024"/>
      <c r="AA9024"/>
      <c r="AB9024"/>
      <c r="AC9024"/>
      <c r="AD9024"/>
      <c r="AE9024"/>
      <c r="AF9024"/>
      <c r="AG9024"/>
      <c r="AH9024"/>
      <c r="AI9024"/>
      <c r="AJ9024"/>
      <c r="AK9024"/>
      <c r="AL9024"/>
      <c r="AM9024"/>
      <c r="AN9024"/>
      <c r="AO9024"/>
      <c r="AP9024"/>
      <c r="AQ9024"/>
      <c r="AR9024"/>
      <c r="AS9024"/>
      <c r="AT9024"/>
      <c r="AU9024"/>
      <c r="AV9024"/>
      <c r="AW9024"/>
      <c r="AX9024"/>
      <c r="AY9024"/>
      <c r="AZ9024"/>
      <c r="BA9024"/>
      <c r="BB9024"/>
      <c r="BC9024"/>
      <c r="BD9024"/>
      <c r="BE9024"/>
      <c r="BF9024"/>
      <c r="BG9024"/>
      <c r="BH9024"/>
      <c r="BI9024"/>
      <c r="BJ9024"/>
      <c r="BK9024"/>
      <c r="BL9024"/>
      <c r="BM9024"/>
      <c r="BN9024"/>
      <c r="BO9024"/>
      <c r="BP9024"/>
      <c r="BQ9024"/>
      <c r="BR9024"/>
      <c r="BS9024"/>
      <c r="BT9024"/>
      <c r="BU9024"/>
      <c r="BV9024"/>
      <c r="BW9024"/>
      <c r="BX9024"/>
      <c r="BY9024"/>
      <c r="BZ9024"/>
      <c r="CA9024"/>
      <c r="CB9024"/>
      <c r="CC9024"/>
      <c r="CD9024"/>
      <c r="CE9024"/>
      <c r="CF9024"/>
      <c r="CG9024"/>
      <c r="CH9024"/>
      <c r="CI9024"/>
      <c r="CJ9024"/>
      <c r="CK9024"/>
      <c r="CL9024"/>
      <c r="CM9024"/>
      <c r="CN9024"/>
      <c r="CO9024"/>
      <c r="CP9024"/>
      <c r="CQ9024"/>
      <c r="CR9024"/>
      <c r="CS9024"/>
      <c r="CT9024"/>
      <c r="CU9024"/>
      <c r="CV9024"/>
    </row>
    <row r="9025" spans="10:100" x14ac:dyDescent="0.25">
      <c r="J9025"/>
      <c r="K9025"/>
      <c r="L9025"/>
      <c r="M9025"/>
      <c r="N9025"/>
      <c r="O9025"/>
      <c r="P9025"/>
      <c r="Q9025"/>
      <c r="R9025"/>
      <c r="S9025"/>
      <c r="T9025"/>
      <c r="U9025"/>
      <c r="V9025"/>
      <c r="W9025"/>
      <c r="X9025"/>
      <c r="Y9025"/>
      <c r="Z9025"/>
      <c r="AA9025"/>
      <c r="AB9025"/>
      <c r="AC9025"/>
      <c r="AD9025"/>
      <c r="AE9025"/>
      <c r="AF9025"/>
      <c r="AG9025"/>
      <c r="AH9025"/>
      <c r="AI9025"/>
      <c r="AJ9025"/>
      <c r="AK9025"/>
      <c r="AL9025"/>
      <c r="AM9025"/>
      <c r="AN9025"/>
      <c r="AO9025"/>
      <c r="AP9025"/>
      <c r="AQ9025"/>
      <c r="AR9025"/>
      <c r="AS9025"/>
      <c r="AT9025"/>
      <c r="AU9025"/>
      <c r="AV9025"/>
      <c r="AW9025"/>
      <c r="AX9025"/>
      <c r="AY9025"/>
      <c r="AZ9025"/>
      <c r="BA9025"/>
      <c r="BB9025"/>
      <c r="BC9025"/>
      <c r="BD9025"/>
      <c r="BE9025"/>
      <c r="BF9025"/>
      <c r="BG9025"/>
      <c r="BH9025"/>
      <c r="BI9025"/>
      <c r="BJ9025"/>
      <c r="BK9025"/>
      <c r="BL9025"/>
      <c r="BM9025"/>
      <c r="BN9025"/>
      <c r="BO9025"/>
      <c r="BP9025"/>
      <c r="BQ9025"/>
      <c r="BR9025"/>
      <c r="BS9025"/>
      <c r="BT9025"/>
      <c r="BU9025"/>
      <c r="BV9025"/>
      <c r="BW9025"/>
      <c r="BX9025"/>
      <c r="BY9025"/>
      <c r="BZ9025"/>
      <c r="CA9025"/>
      <c r="CB9025"/>
      <c r="CC9025"/>
      <c r="CD9025"/>
      <c r="CE9025"/>
      <c r="CF9025"/>
      <c r="CG9025"/>
      <c r="CH9025"/>
      <c r="CI9025"/>
      <c r="CJ9025"/>
      <c r="CK9025"/>
      <c r="CL9025"/>
      <c r="CM9025"/>
      <c r="CN9025"/>
      <c r="CO9025"/>
      <c r="CP9025"/>
      <c r="CQ9025"/>
      <c r="CR9025"/>
      <c r="CS9025"/>
      <c r="CT9025"/>
      <c r="CU9025"/>
      <c r="CV9025"/>
    </row>
    <row r="9026" spans="10:100" x14ac:dyDescent="0.25">
      <c r="J9026"/>
      <c r="K9026"/>
      <c r="L9026"/>
      <c r="M9026"/>
      <c r="N9026"/>
      <c r="O9026"/>
      <c r="P9026"/>
      <c r="Q9026"/>
      <c r="R9026"/>
      <c r="S9026"/>
      <c r="T9026"/>
      <c r="U9026"/>
      <c r="V9026"/>
      <c r="W9026"/>
      <c r="X9026"/>
      <c r="Y9026"/>
      <c r="Z9026"/>
      <c r="AA9026"/>
      <c r="AB9026"/>
      <c r="AC9026"/>
      <c r="AD9026"/>
      <c r="AE9026"/>
      <c r="AF9026"/>
      <c r="AG9026"/>
      <c r="AH9026"/>
      <c r="AI9026"/>
      <c r="AJ9026"/>
      <c r="AK9026"/>
      <c r="AL9026"/>
      <c r="AM9026"/>
      <c r="AN9026"/>
      <c r="AO9026"/>
      <c r="AP9026"/>
      <c r="AQ9026"/>
      <c r="AR9026"/>
      <c r="AS9026"/>
      <c r="AT9026"/>
      <c r="AU9026"/>
      <c r="AV9026"/>
      <c r="AW9026"/>
      <c r="AX9026"/>
      <c r="AY9026"/>
      <c r="AZ9026"/>
      <c r="BA9026"/>
      <c r="BB9026"/>
      <c r="BC9026"/>
      <c r="BD9026"/>
      <c r="BE9026"/>
      <c r="BF9026"/>
      <c r="BG9026"/>
      <c r="BH9026"/>
      <c r="BI9026"/>
      <c r="BJ9026"/>
      <c r="BK9026"/>
      <c r="BL9026"/>
      <c r="BM9026"/>
      <c r="BN9026"/>
      <c r="BO9026"/>
      <c r="BP9026"/>
      <c r="BQ9026"/>
      <c r="BR9026"/>
      <c r="BS9026"/>
      <c r="BT9026"/>
      <c r="BU9026"/>
      <c r="BV9026"/>
      <c r="BW9026"/>
      <c r="BX9026"/>
      <c r="BY9026"/>
      <c r="BZ9026"/>
      <c r="CA9026"/>
      <c r="CB9026"/>
      <c r="CC9026"/>
      <c r="CD9026"/>
      <c r="CE9026"/>
      <c r="CF9026"/>
      <c r="CG9026"/>
      <c r="CH9026"/>
      <c r="CI9026"/>
      <c r="CJ9026"/>
      <c r="CK9026"/>
      <c r="CL9026"/>
      <c r="CM9026"/>
      <c r="CN9026"/>
      <c r="CO9026"/>
      <c r="CP9026"/>
      <c r="CQ9026"/>
      <c r="CR9026"/>
      <c r="CS9026"/>
      <c r="CT9026"/>
      <c r="CU9026"/>
      <c r="CV9026"/>
    </row>
    <row r="9027" spans="10:100" x14ac:dyDescent="0.25">
      <c r="J9027"/>
      <c r="K9027"/>
      <c r="L9027"/>
      <c r="M9027"/>
      <c r="N9027"/>
      <c r="O9027"/>
      <c r="P9027"/>
      <c r="Q9027"/>
      <c r="R9027"/>
      <c r="S9027"/>
      <c r="T9027"/>
      <c r="U9027"/>
      <c r="V9027"/>
      <c r="W9027"/>
      <c r="X9027"/>
      <c r="Y9027"/>
      <c r="Z9027"/>
      <c r="AA9027"/>
      <c r="AB9027"/>
      <c r="AC9027"/>
      <c r="AD9027"/>
      <c r="AE9027"/>
      <c r="AF9027"/>
      <c r="AG9027"/>
      <c r="AH9027"/>
      <c r="AI9027"/>
      <c r="AJ9027"/>
      <c r="AK9027"/>
      <c r="AL9027"/>
      <c r="AM9027"/>
      <c r="AN9027"/>
      <c r="AO9027"/>
      <c r="AP9027"/>
      <c r="AQ9027"/>
      <c r="AR9027"/>
      <c r="AS9027"/>
      <c r="AT9027"/>
      <c r="AU9027"/>
      <c r="AV9027"/>
      <c r="AW9027"/>
      <c r="AX9027"/>
      <c r="AY9027"/>
      <c r="AZ9027"/>
      <c r="BA9027"/>
      <c r="BB9027"/>
      <c r="BC9027"/>
      <c r="BD9027"/>
      <c r="BE9027"/>
      <c r="BF9027"/>
      <c r="BG9027"/>
      <c r="BH9027"/>
      <c r="BI9027"/>
      <c r="BJ9027"/>
      <c r="BK9027"/>
      <c r="BL9027"/>
      <c r="BM9027"/>
      <c r="BN9027"/>
      <c r="BO9027"/>
      <c r="BP9027"/>
      <c r="BQ9027"/>
      <c r="BR9027"/>
      <c r="BS9027"/>
      <c r="BT9027"/>
      <c r="BU9027"/>
      <c r="BV9027"/>
      <c r="BW9027"/>
      <c r="BX9027"/>
      <c r="BY9027"/>
      <c r="BZ9027"/>
      <c r="CA9027"/>
      <c r="CB9027"/>
      <c r="CC9027"/>
      <c r="CD9027"/>
      <c r="CE9027"/>
      <c r="CF9027"/>
      <c r="CG9027"/>
      <c r="CH9027"/>
      <c r="CI9027"/>
      <c r="CJ9027"/>
      <c r="CK9027"/>
      <c r="CL9027"/>
      <c r="CM9027"/>
      <c r="CN9027"/>
      <c r="CO9027"/>
      <c r="CP9027"/>
      <c r="CQ9027"/>
      <c r="CR9027"/>
      <c r="CS9027"/>
      <c r="CT9027"/>
      <c r="CU9027"/>
      <c r="CV9027"/>
    </row>
    <row r="9028" spans="10:100" x14ac:dyDescent="0.25">
      <c r="J9028"/>
      <c r="K9028"/>
      <c r="L9028"/>
      <c r="M9028"/>
      <c r="N9028"/>
      <c r="O9028"/>
      <c r="P9028"/>
      <c r="Q9028"/>
      <c r="R9028"/>
      <c r="S9028"/>
      <c r="T9028"/>
      <c r="U9028"/>
      <c r="V9028"/>
      <c r="W9028"/>
      <c r="X9028"/>
      <c r="Y9028"/>
      <c r="Z9028"/>
      <c r="AA9028"/>
      <c r="AB9028"/>
      <c r="AC9028"/>
      <c r="AD9028"/>
      <c r="AE9028"/>
      <c r="AF9028"/>
      <c r="AG9028"/>
      <c r="AH9028"/>
      <c r="AI9028"/>
      <c r="AJ9028"/>
      <c r="AK9028"/>
      <c r="AL9028"/>
      <c r="AM9028"/>
      <c r="AN9028"/>
      <c r="AO9028"/>
      <c r="AP9028"/>
      <c r="AQ9028"/>
      <c r="AR9028"/>
      <c r="AS9028"/>
      <c r="AT9028"/>
      <c r="AU9028"/>
      <c r="AV9028"/>
      <c r="AW9028"/>
      <c r="AX9028"/>
      <c r="AY9028"/>
      <c r="AZ9028"/>
      <c r="BA9028"/>
      <c r="BB9028"/>
      <c r="BC9028"/>
      <c r="BD9028"/>
      <c r="BE9028"/>
      <c r="BF9028"/>
      <c r="BG9028"/>
      <c r="BH9028"/>
      <c r="BI9028"/>
      <c r="BJ9028"/>
      <c r="BK9028"/>
      <c r="BL9028"/>
      <c r="BM9028"/>
      <c r="BN9028"/>
      <c r="BO9028"/>
      <c r="BP9028"/>
      <c r="BQ9028"/>
      <c r="BR9028"/>
      <c r="BS9028"/>
      <c r="BT9028"/>
      <c r="BU9028"/>
      <c r="BV9028"/>
      <c r="BW9028"/>
      <c r="BX9028"/>
      <c r="BY9028"/>
      <c r="BZ9028"/>
      <c r="CA9028"/>
      <c r="CB9028"/>
      <c r="CC9028"/>
      <c r="CD9028"/>
      <c r="CE9028"/>
      <c r="CF9028"/>
      <c r="CG9028"/>
      <c r="CH9028"/>
      <c r="CI9028"/>
      <c r="CJ9028"/>
      <c r="CK9028"/>
      <c r="CL9028"/>
      <c r="CM9028"/>
      <c r="CN9028"/>
      <c r="CO9028"/>
      <c r="CP9028"/>
      <c r="CQ9028"/>
      <c r="CR9028"/>
      <c r="CS9028"/>
      <c r="CT9028"/>
      <c r="CU9028"/>
      <c r="CV9028"/>
    </row>
    <row r="9029" spans="10:100" x14ac:dyDescent="0.25">
      <c r="J9029"/>
      <c r="K9029"/>
      <c r="L9029"/>
      <c r="M9029"/>
      <c r="N9029"/>
      <c r="O9029"/>
      <c r="P9029"/>
      <c r="Q9029"/>
      <c r="R9029"/>
      <c r="S9029"/>
      <c r="T9029"/>
      <c r="U9029"/>
      <c r="V9029"/>
      <c r="W9029"/>
      <c r="X9029"/>
      <c r="Y9029"/>
      <c r="Z9029"/>
      <c r="AA9029"/>
      <c r="AB9029"/>
      <c r="AC9029"/>
      <c r="AD9029"/>
      <c r="AE9029"/>
      <c r="AF9029"/>
      <c r="AG9029"/>
      <c r="AH9029"/>
      <c r="AI9029"/>
      <c r="AJ9029"/>
      <c r="AK9029"/>
      <c r="AL9029"/>
      <c r="AM9029"/>
      <c r="AN9029"/>
      <c r="AO9029"/>
      <c r="AP9029"/>
      <c r="AQ9029"/>
      <c r="AR9029"/>
      <c r="AS9029"/>
      <c r="AT9029"/>
      <c r="AU9029"/>
      <c r="AV9029"/>
      <c r="AW9029"/>
      <c r="AX9029"/>
      <c r="AY9029"/>
      <c r="AZ9029"/>
      <c r="BA9029"/>
      <c r="BB9029"/>
      <c r="BC9029"/>
      <c r="BD9029"/>
      <c r="BE9029"/>
      <c r="BF9029"/>
      <c r="BG9029"/>
      <c r="BH9029"/>
      <c r="BI9029"/>
      <c r="BJ9029"/>
      <c r="BK9029"/>
      <c r="BL9029"/>
      <c r="BM9029"/>
      <c r="BN9029"/>
      <c r="BO9029"/>
      <c r="BP9029"/>
      <c r="BQ9029"/>
      <c r="BR9029"/>
      <c r="BS9029"/>
      <c r="BT9029"/>
      <c r="BU9029"/>
      <c r="BV9029"/>
      <c r="BW9029"/>
      <c r="BX9029"/>
      <c r="BY9029"/>
      <c r="BZ9029"/>
      <c r="CA9029"/>
      <c r="CB9029"/>
      <c r="CC9029"/>
      <c r="CD9029"/>
      <c r="CE9029"/>
      <c r="CF9029"/>
      <c r="CG9029"/>
      <c r="CH9029"/>
      <c r="CI9029"/>
      <c r="CJ9029"/>
      <c r="CK9029"/>
      <c r="CL9029"/>
      <c r="CM9029"/>
      <c r="CN9029"/>
      <c r="CO9029"/>
      <c r="CP9029"/>
      <c r="CQ9029"/>
      <c r="CR9029"/>
      <c r="CS9029"/>
      <c r="CT9029"/>
      <c r="CU9029"/>
      <c r="CV9029"/>
    </row>
    <row r="9030" spans="10:100" x14ac:dyDescent="0.25">
      <c r="J9030"/>
      <c r="K9030"/>
      <c r="L9030"/>
      <c r="M9030"/>
      <c r="N9030"/>
      <c r="O9030"/>
      <c r="P9030"/>
      <c r="Q9030"/>
      <c r="R9030"/>
      <c r="S9030"/>
      <c r="T9030"/>
      <c r="U9030"/>
      <c r="V9030"/>
      <c r="W9030"/>
      <c r="X9030"/>
      <c r="Y9030"/>
      <c r="Z9030"/>
      <c r="AA9030"/>
      <c r="AB9030"/>
      <c r="AC9030"/>
      <c r="AD9030"/>
      <c r="AE9030"/>
      <c r="AF9030"/>
      <c r="AG9030"/>
      <c r="AH9030"/>
      <c r="AI9030"/>
      <c r="AJ9030"/>
      <c r="AK9030"/>
      <c r="AL9030"/>
      <c r="AM9030"/>
      <c r="AN9030"/>
      <c r="AO9030"/>
      <c r="AP9030"/>
      <c r="AQ9030"/>
      <c r="AR9030"/>
      <c r="AS9030"/>
      <c r="AT9030"/>
      <c r="AU9030"/>
      <c r="AV9030"/>
      <c r="AW9030"/>
      <c r="AX9030"/>
      <c r="AY9030"/>
      <c r="AZ9030"/>
      <c r="BA9030"/>
      <c r="BB9030"/>
      <c r="BC9030"/>
      <c r="BD9030"/>
      <c r="BE9030"/>
      <c r="BF9030"/>
      <c r="BG9030"/>
      <c r="BH9030"/>
      <c r="BI9030"/>
      <c r="BJ9030"/>
      <c r="BK9030"/>
      <c r="BL9030"/>
      <c r="BM9030"/>
      <c r="BN9030"/>
      <c r="BO9030"/>
      <c r="BP9030"/>
      <c r="BQ9030"/>
      <c r="BR9030"/>
      <c r="BS9030"/>
      <c r="BT9030"/>
      <c r="BU9030"/>
      <c r="BV9030"/>
      <c r="BW9030"/>
      <c r="BX9030"/>
      <c r="BY9030"/>
      <c r="BZ9030"/>
      <c r="CA9030"/>
      <c r="CB9030"/>
      <c r="CC9030"/>
      <c r="CD9030"/>
      <c r="CE9030"/>
      <c r="CF9030"/>
      <c r="CG9030"/>
      <c r="CH9030"/>
      <c r="CI9030"/>
      <c r="CJ9030"/>
      <c r="CK9030"/>
      <c r="CL9030"/>
      <c r="CM9030"/>
      <c r="CN9030"/>
      <c r="CO9030"/>
      <c r="CP9030"/>
      <c r="CQ9030"/>
      <c r="CR9030"/>
      <c r="CS9030"/>
      <c r="CT9030"/>
      <c r="CU9030"/>
      <c r="CV9030"/>
    </row>
    <row r="9031" spans="10:100" x14ac:dyDescent="0.25">
      <c r="J9031"/>
      <c r="K9031"/>
      <c r="L9031"/>
      <c r="M9031"/>
      <c r="N9031"/>
      <c r="O9031"/>
      <c r="P9031"/>
      <c r="Q9031"/>
      <c r="R9031"/>
      <c r="S9031"/>
      <c r="T9031"/>
      <c r="U9031"/>
      <c r="V9031"/>
      <c r="W9031"/>
      <c r="X9031"/>
      <c r="Y9031"/>
      <c r="Z9031"/>
      <c r="AA9031"/>
      <c r="AB9031"/>
      <c r="AC9031"/>
      <c r="AD9031"/>
      <c r="AE9031"/>
      <c r="AF9031"/>
      <c r="AG9031"/>
      <c r="AH9031"/>
      <c r="AI9031"/>
      <c r="AJ9031"/>
      <c r="AK9031"/>
      <c r="AL9031"/>
      <c r="AM9031"/>
      <c r="AN9031"/>
      <c r="AO9031"/>
      <c r="AP9031"/>
      <c r="AQ9031"/>
      <c r="AR9031"/>
      <c r="AS9031"/>
      <c r="AT9031"/>
      <c r="AU9031"/>
      <c r="AV9031"/>
      <c r="AW9031"/>
      <c r="AX9031"/>
      <c r="AY9031"/>
      <c r="AZ9031"/>
      <c r="BA9031"/>
      <c r="BB9031"/>
      <c r="BC9031"/>
      <c r="BD9031"/>
      <c r="BE9031"/>
      <c r="BF9031"/>
      <c r="BG9031"/>
      <c r="BH9031"/>
      <c r="BI9031"/>
      <c r="BJ9031"/>
      <c r="BK9031"/>
      <c r="BL9031"/>
      <c r="BM9031"/>
      <c r="BN9031"/>
      <c r="BO9031"/>
      <c r="BP9031"/>
      <c r="BQ9031"/>
      <c r="BR9031"/>
      <c r="BS9031"/>
      <c r="BT9031"/>
      <c r="BU9031"/>
      <c r="BV9031"/>
      <c r="BW9031"/>
      <c r="BX9031"/>
      <c r="BY9031"/>
      <c r="BZ9031"/>
      <c r="CA9031"/>
      <c r="CB9031"/>
      <c r="CC9031"/>
      <c r="CD9031"/>
      <c r="CE9031"/>
      <c r="CF9031"/>
      <c r="CG9031"/>
      <c r="CH9031"/>
      <c r="CI9031"/>
      <c r="CJ9031"/>
      <c r="CK9031"/>
      <c r="CL9031"/>
      <c r="CM9031"/>
      <c r="CN9031"/>
      <c r="CO9031"/>
      <c r="CP9031"/>
      <c r="CQ9031"/>
      <c r="CR9031"/>
      <c r="CS9031"/>
      <c r="CT9031"/>
      <c r="CU9031"/>
      <c r="CV9031"/>
    </row>
    <row r="9032" spans="10:100" x14ac:dyDescent="0.25">
      <c r="J9032"/>
      <c r="K9032"/>
      <c r="L9032"/>
      <c r="M9032"/>
      <c r="N9032"/>
      <c r="O9032"/>
      <c r="P9032"/>
      <c r="Q9032"/>
      <c r="R9032"/>
      <c r="S9032"/>
      <c r="T9032"/>
      <c r="U9032"/>
      <c r="V9032"/>
      <c r="W9032"/>
      <c r="X9032"/>
      <c r="Y9032"/>
      <c r="Z9032"/>
      <c r="AA9032"/>
      <c r="AB9032"/>
      <c r="AC9032"/>
      <c r="AD9032"/>
      <c r="AE9032"/>
      <c r="AF9032"/>
      <c r="AG9032"/>
      <c r="AH9032"/>
      <c r="AI9032"/>
      <c r="AJ9032"/>
      <c r="AK9032"/>
      <c r="AL9032"/>
      <c r="AM9032"/>
      <c r="AN9032"/>
      <c r="AO9032"/>
      <c r="AP9032"/>
      <c r="AQ9032"/>
      <c r="AR9032"/>
      <c r="AS9032"/>
      <c r="AT9032"/>
      <c r="AU9032"/>
      <c r="AV9032"/>
      <c r="AW9032"/>
      <c r="AX9032"/>
      <c r="AY9032"/>
      <c r="AZ9032"/>
      <c r="BA9032"/>
      <c r="BB9032"/>
      <c r="BC9032"/>
      <c r="BD9032"/>
      <c r="BE9032"/>
      <c r="BF9032"/>
      <c r="BG9032"/>
      <c r="BH9032"/>
      <c r="BI9032"/>
      <c r="BJ9032"/>
      <c r="BK9032"/>
      <c r="BL9032"/>
      <c r="BM9032"/>
      <c r="BN9032"/>
      <c r="BO9032"/>
      <c r="BP9032"/>
      <c r="BQ9032"/>
      <c r="BR9032"/>
      <c r="BS9032"/>
      <c r="BT9032"/>
      <c r="BU9032"/>
      <c r="BV9032"/>
      <c r="BW9032"/>
      <c r="BX9032"/>
      <c r="BY9032"/>
      <c r="BZ9032"/>
      <c r="CA9032"/>
      <c r="CB9032"/>
      <c r="CC9032"/>
      <c r="CD9032"/>
      <c r="CE9032"/>
      <c r="CF9032"/>
      <c r="CG9032"/>
      <c r="CH9032"/>
      <c r="CI9032"/>
      <c r="CJ9032"/>
      <c r="CK9032"/>
      <c r="CL9032"/>
      <c r="CM9032"/>
      <c r="CN9032"/>
      <c r="CO9032"/>
      <c r="CP9032"/>
      <c r="CQ9032"/>
      <c r="CR9032"/>
      <c r="CS9032"/>
      <c r="CT9032"/>
      <c r="CU9032"/>
      <c r="CV9032"/>
    </row>
    <row r="9033" spans="10:100" x14ac:dyDescent="0.25">
      <c r="J9033"/>
      <c r="K9033"/>
      <c r="L9033"/>
      <c r="M9033"/>
      <c r="N9033"/>
      <c r="O9033"/>
      <c r="P9033"/>
      <c r="Q9033"/>
      <c r="R9033"/>
      <c r="S9033"/>
      <c r="T9033"/>
      <c r="U9033"/>
      <c r="V9033"/>
      <c r="W9033"/>
      <c r="X9033"/>
      <c r="Y9033"/>
      <c r="Z9033"/>
      <c r="AA9033"/>
      <c r="AB9033"/>
      <c r="AC9033"/>
      <c r="AD9033"/>
      <c r="AE9033"/>
      <c r="AF9033"/>
      <c r="AG9033"/>
      <c r="AH9033"/>
      <c r="AI9033"/>
      <c r="AJ9033"/>
      <c r="AK9033"/>
      <c r="AL9033"/>
      <c r="AM9033"/>
      <c r="AN9033"/>
      <c r="AO9033"/>
      <c r="AP9033"/>
      <c r="AQ9033"/>
      <c r="AR9033"/>
      <c r="AS9033"/>
      <c r="AT9033"/>
      <c r="AU9033"/>
      <c r="AV9033"/>
      <c r="AW9033"/>
      <c r="AX9033"/>
      <c r="AY9033"/>
      <c r="AZ9033"/>
      <c r="BA9033"/>
      <c r="BB9033"/>
      <c r="BC9033"/>
      <c r="BD9033"/>
      <c r="BE9033"/>
      <c r="BF9033"/>
      <c r="BG9033"/>
      <c r="BH9033"/>
      <c r="BI9033"/>
      <c r="BJ9033"/>
      <c r="BK9033"/>
      <c r="BL9033"/>
      <c r="BM9033"/>
      <c r="BN9033"/>
      <c r="BO9033"/>
      <c r="BP9033"/>
      <c r="BQ9033"/>
      <c r="BR9033"/>
      <c r="BS9033"/>
      <c r="BT9033"/>
      <c r="BU9033"/>
      <c r="BV9033"/>
      <c r="BW9033"/>
      <c r="BX9033"/>
      <c r="BY9033"/>
      <c r="BZ9033"/>
      <c r="CA9033"/>
      <c r="CB9033"/>
      <c r="CC9033"/>
      <c r="CD9033"/>
      <c r="CE9033"/>
      <c r="CF9033"/>
      <c r="CG9033"/>
      <c r="CH9033"/>
      <c r="CI9033"/>
      <c r="CJ9033"/>
      <c r="CK9033"/>
      <c r="CL9033"/>
      <c r="CM9033"/>
      <c r="CN9033"/>
      <c r="CO9033"/>
      <c r="CP9033"/>
      <c r="CQ9033"/>
      <c r="CR9033"/>
      <c r="CS9033"/>
      <c r="CT9033"/>
      <c r="CU9033"/>
      <c r="CV9033"/>
    </row>
    <row r="9034" spans="10:100" x14ac:dyDescent="0.25">
      <c r="J9034"/>
      <c r="K9034"/>
      <c r="L9034"/>
      <c r="M9034"/>
      <c r="N9034"/>
      <c r="O9034"/>
      <c r="P9034"/>
      <c r="Q9034"/>
      <c r="R9034"/>
      <c r="S9034"/>
      <c r="T9034"/>
      <c r="U9034"/>
      <c r="V9034"/>
      <c r="W9034"/>
      <c r="X9034"/>
      <c r="Y9034"/>
      <c r="Z9034"/>
      <c r="AA9034"/>
      <c r="AB9034"/>
      <c r="AC9034"/>
      <c r="AD9034"/>
      <c r="AE9034"/>
      <c r="AF9034"/>
      <c r="AG9034"/>
      <c r="AH9034"/>
      <c r="AI9034"/>
      <c r="AJ9034"/>
      <c r="AK9034"/>
      <c r="AL9034"/>
      <c r="AM9034"/>
      <c r="AN9034"/>
      <c r="AO9034"/>
      <c r="AP9034"/>
      <c r="AQ9034"/>
      <c r="AR9034"/>
      <c r="AS9034"/>
      <c r="AT9034"/>
      <c r="AU9034"/>
      <c r="AV9034"/>
      <c r="AW9034"/>
      <c r="AX9034"/>
      <c r="AY9034"/>
      <c r="AZ9034"/>
      <c r="BA9034"/>
      <c r="BB9034"/>
      <c r="BC9034"/>
      <c r="BD9034"/>
      <c r="BE9034"/>
      <c r="BF9034"/>
      <c r="BG9034"/>
      <c r="BH9034"/>
      <c r="BI9034"/>
      <c r="BJ9034"/>
      <c r="BK9034"/>
      <c r="BL9034"/>
      <c r="BM9034"/>
      <c r="BN9034"/>
      <c r="BO9034"/>
      <c r="BP9034"/>
      <c r="BQ9034"/>
      <c r="BR9034"/>
      <c r="BS9034"/>
      <c r="BT9034"/>
      <c r="BU9034"/>
      <c r="BV9034"/>
      <c r="BW9034"/>
      <c r="BX9034"/>
      <c r="BY9034"/>
      <c r="BZ9034"/>
      <c r="CA9034"/>
      <c r="CB9034"/>
      <c r="CC9034"/>
      <c r="CD9034"/>
      <c r="CE9034"/>
      <c r="CF9034"/>
      <c r="CG9034"/>
      <c r="CH9034"/>
      <c r="CI9034"/>
      <c r="CJ9034"/>
      <c r="CK9034"/>
      <c r="CL9034"/>
      <c r="CM9034"/>
      <c r="CN9034"/>
      <c r="CO9034"/>
      <c r="CP9034"/>
      <c r="CQ9034"/>
      <c r="CR9034"/>
      <c r="CS9034"/>
      <c r="CT9034"/>
      <c r="CU9034"/>
      <c r="CV9034"/>
    </row>
    <row r="9035" spans="10:100" x14ac:dyDescent="0.25">
      <c r="J9035"/>
      <c r="K9035"/>
      <c r="L9035"/>
      <c r="M9035"/>
      <c r="N9035"/>
      <c r="O9035"/>
      <c r="P9035"/>
      <c r="Q9035"/>
      <c r="R9035"/>
      <c r="S9035"/>
      <c r="T9035"/>
      <c r="U9035"/>
      <c r="V9035"/>
      <c r="W9035"/>
      <c r="X9035"/>
      <c r="Y9035"/>
      <c r="Z9035"/>
      <c r="AA9035"/>
      <c r="AB9035"/>
      <c r="AC9035"/>
      <c r="AD9035"/>
      <c r="AE9035"/>
      <c r="AF9035"/>
      <c r="AG9035"/>
      <c r="AH9035"/>
      <c r="AI9035"/>
      <c r="AJ9035"/>
      <c r="AK9035"/>
      <c r="AL9035"/>
      <c r="AM9035"/>
      <c r="AN9035"/>
      <c r="AO9035"/>
      <c r="AP9035"/>
      <c r="AQ9035"/>
      <c r="AR9035"/>
      <c r="AS9035"/>
      <c r="AT9035"/>
      <c r="AU9035"/>
      <c r="AV9035"/>
      <c r="AW9035"/>
      <c r="AX9035"/>
      <c r="AY9035"/>
      <c r="AZ9035"/>
      <c r="BA9035"/>
      <c r="BB9035"/>
      <c r="BC9035"/>
      <c r="BD9035"/>
      <c r="BE9035"/>
      <c r="BF9035"/>
      <c r="BG9035"/>
      <c r="BH9035"/>
      <c r="BI9035"/>
      <c r="BJ9035"/>
      <c r="BK9035"/>
      <c r="BL9035"/>
      <c r="BM9035"/>
      <c r="BN9035"/>
      <c r="BO9035"/>
      <c r="BP9035"/>
      <c r="BQ9035"/>
      <c r="BR9035"/>
      <c r="BS9035"/>
      <c r="BT9035"/>
      <c r="BU9035"/>
      <c r="BV9035"/>
      <c r="BW9035"/>
      <c r="BX9035"/>
      <c r="BY9035"/>
      <c r="BZ9035"/>
      <c r="CA9035"/>
      <c r="CB9035"/>
      <c r="CC9035"/>
      <c r="CD9035"/>
      <c r="CE9035"/>
      <c r="CF9035"/>
      <c r="CG9035"/>
      <c r="CH9035"/>
      <c r="CI9035"/>
      <c r="CJ9035"/>
      <c r="CK9035"/>
      <c r="CL9035"/>
      <c r="CM9035"/>
      <c r="CN9035"/>
      <c r="CO9035"/>
      <c r="CP9035"/>
      <c r="CQ9035"/>
      <c r="CR9035"/>
      <c r="CS9035"/>
      <c r="CT9035"/>
      <c r="CU9035"/>
      <c r="CV9035"/>
    </row>
    <row r="9036" spans="10:100" x14ac:dyDescent="0.25">
      <c r="J9036"/>
      <c r="K9036"/>
      <c r="L9036"/>
      <c r="M9036"/>
      <c r="N9036"/>
      <c r="O9036"/>
      <c r="P9036"/>
      <c r="Q9036"/>
      <c r="R9036"/>
      <c r="S9036"/>
      <c r="T9036"/>
      <c r="U9036"/>
      <c r="V9036"/>
      <c r="W9036"/>
      <c r="X9036"/>
      <c r="Y9036"/>
      <c r="Z9036"/>
      <c r="AA9036"/>
      <c r="AB9036"/>
      <c r="AC9036"/>
      <c r="AD9036"/>
      <c r="AE9036"/>
      <c r="AF9036"/>
      <c r="AG9036"/>
      <c r="AH9036"/>
      <c r="AI9036"/>
      <c r="AJ9036"/>
      <c r="AK9036"/>
      <c r="AL9036"/>
      <c r="AM9036"/>
      <c r="AN9036"/>
      <c r="AO9036"/>
      <c r="AP9036"/>
      <c r="AQ9036"/>
      <c r="AR9036"/>
      <c r="AS9036"/>
      <c r="AT9036"/>
      <c r="AU9036"/>
      <c r="AV9036"/>
      <c r="AW9036"/>
      <c r="AX9036"/>
      <c r="AY9036"/>
      <c r="AZ9036"/>
      <c r="BA9036"/>
      <c r="BB9036"/>
      <c r="BC9036"/>
      <c r="BD9036"/>
      <c r="BE9036"/>
      <c r="BF9036"/>
      <c r="BG9036"/>
      <c r="BH9036"/>
      <c r="BI9036"/>
      <c r="BJ9036"/>
      <c r="BK9036"/>
      <c r="BL9036"/>
      <c r="BM9036"/>
      <c r="BN9036"/>
      <c r="BO9036"/>
      <c r="BP9036"/>
      <c r="BQ9036"/>
      <c r="BR9036"/>
      <c r="BS9036"/>
      <c r="BT9036"/>
      <c r="BU9036"/>
      <c r="BV9036"/>
      <c r="BW9036"/>
      <c r="BX9036"/>
      <c r="BY9036"/>
      <c r="BZ9036"/>
      <c r="CA9036"/>
      <c r="CB9036"/>
      <c r="CC9036"/>
      <c r="CD9036"/>
      <c r="CE9036"/>
      <c r="CF9036"/>
      <c r="CG9036"/>
      <c r="CH9036"/>
      <c r="CI9036"/>
      <c r="CJ9036"/>
      <c r="CK9036"/>
      <c r="CL9036"/>
      <c r="CM9036"/>
      <c r="CN9036"/>
      <c r="CO9036"/>
      <c r="CP9036"/>
      <c r="CQ9036"/>
      <c r="CR9036"/>
      <c r="CS9036"/>
      <c r="CT9036"/>
      <c r="CU9036"/>
      <c r="CV9036"/>
    </row>
    <row r="9037" spans="10:100" x14ac:dyDescent="0.25">
      <c r="J9037"/>
      <c r="K9037"/>
      <c r="L9037"/>
      <c r="M9037"/>
      <c r="N9037"/>
      <c r="O9037"/>
      <c r="P9037"/>
      <c r="Q9037"/>
      <c r="R9037"/>
      <c r="S9037"/>
      <c r="T9037"/>
      <c r="U9037"/>
      <c r="V9037"/>
      <c r="W9037"/>
      <c r="X9037"/>
      <c r="Y9037"/>
      <c r="Z9037"/>
      <c r="AA9037"/>
      <c r="AB9037"/>
      <c r="AC9037"/>
      <c r="AD9037"/>
      <c r="AE9037"/>
      <c r="AF9037"/>
      <c r="AG9037"/>
      <c r="AH9037"/>
      <c r="AI9037"/>
      <c r="AJ9037"/>
      <c r="AK9037"/>
      <c r="AL9037"/>
      <c r="AM9037"/>
      <c r="AN9037"/>
      <c r="AO9037"/>
      <c r="AP9037"/>
      <c r="AQ9037"/>
      <c r="AR9037"/>
      <c r="AS9037"/>
      <c r="AT9037"/>
      <c r="AU9037"/>
      <c r="AV9037"/>
      <c r="AW9037"/>
      <c r="AX9037"/>
      <c r="AY9037"/>
      <c r="AZ9037"/>
      <c r="BA9037"/>
      <c r="BB9037"/>
      <c r="BC9037"/>
      <c r="BD9037"/>
      <c r="BE9037"/>
      <c r="BF9037"/>
      <c r="BG9037"/>
      <c r="BH9037"/>
      <c r="BI9037"/>
      <c r="BJ9037"/>
      <c r="BK9037"/>
      <c r="BL9037"/>
      <c r="BM9037"/>
      <c r="BN9037"/>
      <c r="BO9037"/>
      <c r="BP9037"/>
      <c r="BQ9037"/>
      <c r="BR9037"/>
      <c r="BS9037"/>
      <c r="BT9037"/>
      <c r="BU9037"/>
      <c r="BV9037"/>
      <c r="BW9037"/>
      <c r="BX9037"/>
      <c r="BY9037"/>
      <c r="BZ9037"/>
      <c r="CA9037"/>
      <c r="CB9037"/>
      <c r="CC9037"/>
      <c r="CD9037"/>
      <c r="CE9037"/>
      <c r="CF9037"/>
      <c r="CG9037"/>
      <c r="CH9037"/>
      <c r="CI9037"/>
      <c r="CJ9037"/>
      <c r="CK9037"/>
      <c r="CL9037"/>
      <c r="CM9037"/>
      <c r="CN9037"/>
      <c r="CO9037"/>
      <c r="CP9037"/>
      <c r="CQ9037"/>
      <c r="CR9037"/>
      <c r="CS9037"/>
      <c r="CT9037"/>
      <c r="CU9037"/>
      <c r="CV9037"/>
    </row>
    <row r="9038" spans="10:100" x14ac:dyDescent="0.25">
      <c r="J9038"/>
      <c r="K9038"/>
      <c r="L9038"/>
      <c r="M9038"/>
      <c r="N9038"/>
      <c r="O9038"/>
      <c r="P9038"/>
      <c r="Q9038"/>
      <c r="R9038"/>
      <c r="S9038"/>
      <c r="T9038"/>
      <c r="U9038"/>
      <c r="V9038"/>
      <c r="W9038"/>
      <c r="X9038"/>
      <c r="Y9038"/>
      <c r="Z9038"/>
      <c r="AA9038"/>
      <c r="AB9038"/>
      <c r="AC9038"/>
      <c r="AD9038"/>
      <c r="AE9038"/>
      <c r="AF9038"/>
      <c r="AG9038"/>
      <c r="AH9038"/>
      <c r="AI9038"/>
      <c r="AJ9038"/>
      <c r="AK9038"/>
      <c r="AL9038"/>
      <c r="AM9038"/>
      <c r="AN9038"/>
      <c r="AO9038"/>
      <c r="AP9038"/>
      <c r="AQ9038"/>
      <c r="AR9038"/>
      <c r="AS9038"/>
      <c r="AT9038"/>
      <c r="AU9038"/>
      <c r="AV9038"/>
      <c r="AW9038"/>
      <c r="AX9038"/>
      <c r="AY9038"/>
      <c r="AZ9038"/>
      <c r="BA9038"/>
      <c r="BB9038"/>
      <c r="BC9038"/>
      <c r="BD9038"/>
      <c r="BE9038"/>
      <c r="BF9038"/>
      <c r="BG9038"/>
      <c r="BH9038"/>
      <c r="BI9038"/>
      <c r="BJ9038"/>
      <c r="BK9038"/>
      <c r="BL9038"/>
      <c r="BM9038"/>
      <c r="BN9038"/>
      <c r="BO9038"/>
      <c r="BP9038"/>
      <c r="BQ9038"/>
      <c r="BR9038"/>
      <c r="BS9038"/>
      <c r="BT9038"/>
      <c r="BU9038"/>
      <c r="BV9038"/>
      <c r="BW9038"/>
      <c r="BX9038"/>
      <c r="BY9038"/>
      <c r="BZ9038"/>
      <c r="CA9038"/>
      <c r="CB9038"/>
      <c r="CC9038"/>
      <c r="CD9038"/>
      <c r="CE9038"/>
      <c r="CF9038"/>
      <c r="CG9038"/>
      <c r="CH9038"/>
      <c r="CI9038"/>
      <c r="CJ9038"/>
      <c r="CK9038"/>
      <c r="CL9038"/>
      <c r="CM9038"/>
      <c r="CN9038"/>
      <c r="CO9038"/>
      <c r="CP9038"/>
      <c r="CQ9038"/>
      <c r="CR9038"/>
      <c r="CS9038"/>
      <c r="CT9038"/>
      <c r="CU9038"/>
      <c r="CV9038"/>
    </row>
    <row r="9039" spans="10:100" x14ac:dyDescent="0.25">
      <c r="J9039"/>
      <c r="K9039"/>
      <c r="L9039"/>
      <c r="M9039"/>
      <c r="N9039"/>
      <c r="O9039"/>
      <c r="P9039"/>
      <c r="Q9039"/>
      <c r="R9039"/>
      <c r="S9039"/>
      <c r="T9039"/>
      <c r="U9039"/>
      <c r="V9039"/>
      <c r="W9039"/>
      <c r="X9039"/>
      <c r="Y9039"/>
      <c r="Z9039"/>
      <c r="AA9039"/>
      <c r="AB9039"/>
      <c r="AC9039"/>
      <c r="AD9039"/>
      <c r="AE9039"/>
      <c r="AF9039"/>
      <c r="AG9039"/>
      <c r="AH9039"/>
      <c r="AI9039"/>
      <c r="AJ9039"/>
      <c r="AK9039"/>
      <c r="AL9039"/>
      <c r="AM9039"/>
      <c r="AN9039"/>
      <c r="AO9039"/>
      <c r="AP9039"/>
      <c r="AQ9039"/>
      <c r="AR9039"/>
      <c r="AS9039"/>
      <c r="AT9039"/>
      <c r="AU9039"/>
      <c r="AV9039"/>
      <c r="AW9039"/>
      <c r="AX9039"/>
      <c r="AY9039"/>
      <c r="AZ9039"/>
      <c r="BA9039"/>
      <c r="BB9039"/>
      <c r="BC9039"/>
      <c r="BD9039"/>
      <c r="BE9039"/>
      <c r="BF9039"/>
      <c r="BG9039"/>
      <c r="BH9039"/>
      <c r="BI9039"/>
      <c r="BJ9039"/>
      <c r="BK9039"/>
      <c r="BL9039"/>
      <c r="BM9039"/>
      <c r="BN9039"/>
      <c r="BO9039"/>
      <c r="BP9039"/>
      <c r="BQ9039"/>
      <c r="BR9039"/>
      <c r="BS9039"/>
      <c r="BT9039"/>
      <c r="BU9039"/>
      <c r="BV9039"/>
      <c r="BW9039"/>
      <c r="BX9039"/>
      <c r="BY9039"/>
      <c r="BZ9039"/>
      <c r="CA9039"/>
      <c r="CB9039"/>
      <c r="CC9039"/>
      <c r="CD9039"/>
      <c r="CE9039"/>
      <c r="CF9039"/>
      <c r="CG9039"/>
      <c r="CH9039"/>
      <c r="CI9039"/>
      <c r="CJ9039"/>
      <c r="CK9039"/>
      <c r="CL9039"/>
      <c r="CM9039"/>
      <c r="CN9039"/>
      <c r="CO9039"/>
      <c r="CP9039"/>
      <c r="CQ9039"/>
      <c r="CR9039"/>
      <c r="CS9039"/>
      <c r="CT9039"/>
      <c r="CU9039"/>
      <c r="CV9039"/>
    </row>
    <row r="9040" spans="10:100" x14ac:dyDescent="0.25">
      <c r="J9040"/>
      <c r="K9040"/>
      <c r="L9040"/>
      <c r="M9040"/>
      <c r="N9040"/>
      <c r="O9040"/>
      <c r="P9040"/>
      <c r="Q9040"/>
      <c r="R9040"/>
      <c r="S9040"/>
      <c r="T9040"/>
      <c r="U9040"/>
      <c r="V9040"/>
      <c r="W9040"/>
      <c r="X9040"/>
      <c r="Y9040"/>
      <c r="Z9040"/>
      <c r="AA9040"/>
      <c r="AB9040"/>
      <c r="AC9040"/>
      <c r="AD9040"/>
      <c r="AE9040"/>
      <c r="AF9040"/>
      <c r="AG9040"/>
      <c r="AH9040"/>
      <c r="AI9040"/>
      <c r="AJ9040"/>
      <c r="AK9040"/>
      <c r="AL9040"/>
      <c r="AM9040"/>
      <c r="AN9040"/>
      <c r="AO9040"/>
      <c r="AP9040"/>
      <c r="AQ9040"/>
      <c r="AR9040"/>
      <c r="AS9040"/>
      <c r="AT9040"/>
      <c r="AU9040"/>
      <c r="AV9040"/>
      <c r="AW9040"/>
      <c r="AX9040"/>
      <c r="AY9040"/>
      <c r="AZ9040"/>
      <c r="BA9040"/>
      <c r="BB9040"/>
      <c r="BC9040"/>
      <c r="BD9040"/>
      <c r="BE9040"/>
      <c r="BF9040"/>
      <c r="BG9040"/>
      <c r="BH9040"/>
      <c r="BI9040"/>
      <c r="BJ9040"/>
      <c r="BK9040"/>
      <c r="BL9040"/>
      <c r="BM9040"/>
      <c r="BN9040"/>
      <c r="BO9040"/>
      <c r="BP9040"/>
      <c r="BQ9040"/>
      <c r="BR9040"/>
      <c r="BS9040"/>
      <c r="BT9040"/>
      <c r="BU9040"/>
      <c r="BV9040"/>
      <c r="BW9040"/>
      <c r="BX9040"/>
      <c r="BY9040"/>
      <c r="BZ9040"/>
      <c r="CA9040"/>
      <c r="CB9040"/>
      <c r="CC9040"/>
      <c r="CD9040"/>
      <c r="CE9040"/>
      <c r="CF9040"/>
      <c r="CG9040"/>
      <c r="CH9040"/>
      <c r="CI9040"/>
      <c r="CJ9040"/>
      <c r="CK9040"/>
      <c r="CL9040"/>
      <c r="CM9040"/>
      <c r="CN9040"/>
      <c r="CO9040"/>
      <c r="CP9040"/>
      <c r="CQ9040"/>
      <c r="CR9040"/>
      <c r="CS9040"/>
      <c r="CT9040"/>
      <c r="CU9040"/>
      <c r="CV9040"/>
    </row>
    <row r="9041" spans="10:100" x14ac:dyDescent="0.25">
      <c r="J9041"/>
      <c r="K9041"/>
      <c r="L9041"/>
      <c r="M9041"/>
      <c r="N9041"/>
      <c r="O9041"/>
      <c r="P9041"/>
      <c r="Q9041"/>
      <c r="R9041"/>
      <c r="S9041"/>
      <c r="T9041"/>
      <c r="U9041"/>
      <c r="V9041"/>
      <c r="W9041"/>
      <c r="X9041"/>
      <c r="Y9041"/>
      <c r="Z9041"/>
      <c r="AA9041"/>
      <c r="AB9041"/>
      <c r="AC9041"/>
      <c r="AD9041"/>
      <c r="AE9041"/>
      <c r="AF9041"/>
      <c r="AG9041"/>
      <c r="AH9041"/>
      <c r="AI9041"/>
      <c r="AJ9041"/>
      <c r="AK9041"/>
      <c r="AL9041"/>
      <c r="AM9041"/>
      <c r="AN9041"/>
      <c r="AO9041"/>
      <c r="AP9041"/>
      <c r="AQ9041"/>
      <c r="AR9041"/>
      <c r="AS9041"/>
      <c r="AT9041"/>
      <c r="AU9041"/>
      <c r="AV9041"/>
      <c r="AW9041"/>
      <c r="AX9041"/>
      <c r="AY9041"/>
      <c r="AZ9041"/>
      <c r="BA9041"/>
      <c r="BB9041"/>
      <c r="BC9041"/>
      <c r="BD9041"/>
      <c r="BE9041"/>
      <c r="BF9041"/>
      <c r="BG9041"/>
      <c r="BH9041"/>
      <c r="BI9041"/>
      <c r="BJ9041"/>
      <c r="BK9041"/>
      <c r="BL9041"/>
      <c r="BM9041"/>
      <c r="BN9041"/>
      <c r="BO9041"/>
      <c r="BP9041"/>
      <c r="BQ9041"/>
      <c r="BR9041"/>
      <c r="BS9041"/>
      <c r="BT9041"/>
      <c r="BU9041"/>
      <c r="BV9041"/>
      <c r="BW9041"/>
      <c r="BX9041"/>
      <c r="BY9041"/>
      <c r="BZ9041"/>
      <c r="CA9041"/>
      <c r="CB9041"/>
      <c r="CC9041"/>
      <c r="CD9041"/>
      <c r="CE9041"/>
      <c r="CF9041"/>
      <c r="CG9041"/>
      <c r="CH9041"/>
      <c r="CI9041"/>
      <c r="CJ9041"/>
      <c r="CK9041"/>
      <c r="CL9041"/>
      <c r="CM9041"/>
      <c r="CN9041"/>
      <c r="CO9041"/>
      <c r="CP9041"/>
      <c r="CQ9041"/>
      <c r="CR9041"/>
      <c r="CS9041"/>
      <c r="CT9041"/>
      <c r="CU9041"/>
      <c r="CV9041"/>
    </row>
    <row r="9042" spans="10:100" x14ac:dyDescent="0.25">
      <c r="J9042"/>
      <c r="K9042"/>
      <c r="L9042"/>
      <c r="M9042"/>
      <c r="N9042"/>
      <c r="O9042"/>
      <c r="P9042"/>
      <c r="Q9042"/>
      <c r="R9042"/>
      <c r="S9042"/>
      <c r="T9042"/>
      <c r="U9042"/>
      <c r="V9042"/>
      <c r="W9042"/>
      <c r="X9042"/>
      <c r="Y9042"/>
      <c r="Z9042"/>
      <c r="AA9042"/>
      <c r="AB9042"/>
      <c r="AC9042"/>
      <c r="AD9042"/>
      <c r="AE9042"/>
      <c r="AF9042"/>
      <c r="AG9042"/>
      <c r="AH9042"/>
      <c r="AI9042"/>
      <c r="AJ9042"/>
      <c r="AK9042"/>
      <c r="AL9042"/>
      <c r="AM9042"/>
      <c r="AN9042"/>
      <c r="AO9042"/>
      <c r="AP9042"/>
      <c r="AQ9042"/>
      <c r="AR9042"/>
      <c r="AS9042"/>
      <c r="AT9042"/>
      <c r="AU9042"/>
      <c r="AV9042"/>
      <c r="AW9042"/>
      <c r="AX9042"/>
      <c r="AY9042"/>
      <c r="AZ9042"/>
      <c r="BA9042"/>
      <c r="BB9042"/>
      <c r="BC9042"/>
      <c r="BD9042"/>
      <c r="BE9042"/>
      <c r="BF9042"/>
      <c r="BG9042"/>
      <c r="BH9042"/>
      <c r="BI9042"/>
      <c r="BJ9042"/>
      <c r="BK9042"/>
      <c r="BL9042"/>
      <c r="BM9042"/>
      <c r="BN9042"/>
      <c r="BO9042"/>
      <c r="BP9042"/>
      <c r="BQ9042"/>
      <c r="BR9042"/>
      <c r="BS9042"/>
      <c r="BT9042"/>
      <c r="BU9042"/>
      <c r="BV9042"/>
      <c r="BW9042"/>
      <c r="BX9042"/>
      <c r="BY9042"/>
      <c r="BZ9042"/>
      <c r="CA9042"/>
      <c r="CB9042"/>
      <c r="CC9042"/>
      <c r="CD9042"/>
      <c r="CE9042"/>
      <c r="CF9042"/>
      <c r="CG9042"/>
      <c r="CH9042"/>
      <c r="CI9042"/>
      <c r="CJ9042"/>
      <c r="CK9042"/>
      <c r="CL9042"/>
      <c r="CM9042"/>
      <c r="CN9042"/>
      <c r="CO9042"/>
      <c r="CP9042"/>
      <c r="CQ9042"/>
      <c r="CR9042"/>
      <c r="CS9042"/>
      <c r="CT9042"/>
      <c r="CU9042"/>
      <c r="CV9042"/>
    </row>
    <row r="9043" spans="10:100" x14ac:dyDescent="0.25">
      <c r="J9043"/>
      <c r="K9043"/>
      <c r="L9043"/>
      <c r="M9043"/>
      <c r="N9043"/>
      <c r="O9043"/>
      <c r="P9043"/>
      <c r="Q9043"/>
      <c r="R9043"/>
      <c r="S9043"/>
      <c r="T9043"/>
      <c r="U9043"/>
      <c r="V9043"/>
      <c r="W9043"/>
      <c r="X9043"/>
      <c r="Y9043"/>
      <c r="Z9043"/>
      <c r="AA9043"/>
      <c r="AB9043"/>
      <c r="AC9043"/>
      <c r="AD9043"/>
      <c r="AE9043"/>
      <c r="AF9043"/>
      <c r="AG9043"/>
      <c r="AH9043"/>
      <c r="AI9043"/>
      <c r="AJ9043"/>
      <c r="AK9043"/>
      <c r="AL9043"/>
      <c r="AM9043"/>
      <c r="AN9043"/>
      <c r="AO9043"/>
      <c r="AP9043"/>
      <c r="AQ9043"/>
      <c r="AR9043"/>
      <c r="AS9043"/>
      <c r="AT9043"/>
      <c r="AU9043"/>
      <c r="AV9043"/>
      <c r="AW9043"/>
      <c r="AX9043"/>
      <c r="AY9043"/>
      <c r="AZ9043"/>
      <c r="BA9043"/>
      <c r="BB9043"/>
      <c r="BC9043"/>
      <c r="BD9043"/>
      <c r="BE9043"/>
      <c r="BF9043"/>
      <c r="BG9043"/>
      <c r="BH9043"/>
      <c r="BI9043"/>
      <c r="BJ9043"/>
      <c r="BK9043"/>
      <c r="BL9043"/>
      <c r="BM9043"/>
      <c r="BN9043"/>
      <c r="BO9043"/>
      <c r="BP9043"/>
      <c r="BQ9043"/>
      <c r="BR9043"/>
      <c r="BS9043"/>
      <c r="BT9043"/>
      <c r="BU9043"/>
      <c r="BV9043"/>
      <c r="BW9043"/>
      <c r="BX9043"/>
      <c r="BY9043"/>
      <c r="BZ9043"/>
      <c r="CA9043"/>
      <c r="CB9043"/>
      <c r="CC9043"/>
      <c r="CD9043"/>
      <c r="CE9043"/>
      <c r="CF9043"/>
      <c r="CG9043"/>
      <c r="CH9043"/>
      <c r="CI9043"/>
      <c r="CJ9043"/>
      <c r="CK9043"/>
      <c r="CL9043"/>
      <c r="CM9043"/>
      <c r="CN9043"/>
      <c r="CO9043"/>
      <c r="CP9043"/>
      <c r="CQ9043"/>
      <c r="CR9043"/>
      <c r="CS9043"/>
      <c r="CT9043"/>
      <c r="CU9043"/>
      <c r="CV9043"/>
    </row>
    <row r="9044" spans="10:100" x14ac:dyDescent="0.25">
      <c r="J9044"/>
      <c r="K9044"/>
      <c r="L9044"/>
      <c r="M9044"/>
      <c r="N9044"/>
      <c r="O9044"/>
      <c r="P9044"/>
      <c r="Q9044"/>
      <c r="R9044"/>
      <c r="S9044"/>
      <c r="T9044"/>
      <c r="U9044"/>
      <c r="V9044"/>
      <c r="W9044"/>
      <c r="X9044"/>
      <c r="Y9044"/>
      <c r="Z9044"/>
      <c r="AA9044"/>
      <c r="AB9044"/>
      <c r="AC9044"/>
      <c r="AD9044"/>
      <c r="AE9044"/>
      <c r="AF9044"/>
      <c r="AG9044"/>
      <c r="AH9044"/>
      <c r="AI9044"/>
      <c r="AJ9044"/>
      <c r="AK9044"/>
      <c r="AL9044"/>
      <c r="AM9044"/>
      <c r="AN9044"/>
      <c r="AO9044"/>
      <c r="AP9044"/>
      <c r="AQ9044"/>
      <c r="AR9044"/>
      <c r="AS9044"/>
      <c r="AT9044"/>
      <c r="AU9044"/>
      <c r="AV9044"/>
      <c r="AW9044"/>
      <c r="AX9044"/>
      <c r="AY9044"/>
      <c r="AZ9044"/>
      <c r="BA9044"/>
      <c r="BB9044"/>
      <c r="BC9044"/>
      <c r="BD9044"/>
      <c r="BE9044"/>
      <c r="BF9044"/>
      <c r="BG9044"/>
      <c r="BH9044"/>
      <c r="BI9044"/>
      <c r="BJ9044"/>
      <c r="BK9044"/>
      <c r="BL9044"/>
      <c r="BM9044"/>
      <c r="BN9044"/>
      <c r="BO9044"/>
      <c r="BP9044"/>
      <c r="BQ9044"/>
      <c r="BR9044"/>
      <c r="BS9044"/>
      <c r="BT9044"/>
      <c r="BU9044"/>
      <c r="BV9044"/>
      <c r="BW9044"/>
      <c r="BX9044"/>
      <c r="BY9044"/>
      <c r="BZ9044"/>
      <c r="CA9044"/>
      <c r="CB9044"/>
      <c r="CC9044"/>
      <c r="CD9044"/>
      <c r="CE9044"/>
      <c r="CF9044"/>
      <c r="CG9044"/>
      <c r="CH9044"/>
      <c r="CI9044"/>
      <c r="CJ9044"/>
      <c r="CK9044"/>
      <c r="CL9044"/>
      <c r="CM9044"/>
      <c r="CN9044"/>
      <c r="CO9044"/>
      <c r="CP9044"/>
      <c r="CQ9044"/>
      <c r="CR9044"/>
      <c r="CS9044"/>
      <c r="CT9044"/>
      <c r="CU9044"/>
      <c r="CV9044"/>
    </row>
    <row r="9045" spans="10:100" x14ac:dyDescent="0.25">
      <c r="J9045"/>
      <c r="K9045"/>
      <c r="L9045"/>
      <c r="M9045"/>
      <c r="N9045"/>
      <c r="O9045"/>
      <c r="P9045"/>
      <c r="Q9045"/>
      <c r="R9045"/>
      <c r="S9045"/>
      <c r="T9045"/>
      <c r="U9045"/>
      <c r="V9045"/>
      <c r="W9045"/>
      <c r="X9045"/>
      <c r="Y9045"/>
      <c r="Z9045"/>
      <c r="AA9045"/>
      <c r="AB9045"/>
      <c r="AC9045"/>
      <c r="AD9045"/>
      <c r="AE9045"/>
      <c r="AF9045"/>
      <c r="AG9045"/>
      <c r="AH9045"/>
      <c r="AI9045"/>
      <c r="AJ9045"/>
      <c r="AK9045"/>
      <c r="AL9045"/>
      <c r="AM9045"/>
      <c r="AN9045"/>
      <c r="AO9045"/>
      <c r="AP9045"/>
      <c r="AQ9045"/>
      <c r="AR9045"/>
      <c r="AS9045"/>
      <c r="AT9045"/>
      <c r="AU9045"/>
      <c r="AV9045"/>
      <c r="AW9045"/>
      <c r="AX9045"/>
      <c r="AY9045"/>
      <c r="AZ9045"/>
      <c r="BA9045"/>
      <c r="BB9045"/>
      <c r="BC9045"/>
      <c r="BD9045"/>
      <c r="BE9045"/>
      <c r="BF9045"/>
      <c r="BG9045"/>
      <c r="BH9045"/>
      <c r="BI9045"/>
      <c r="BJ9045"/>
      <c r="BK9045"/>
      <c r="BL9045"/>
      <c r="BM9045"/>
      <c r="BN9045"/>
      <c r="BO9045"/>
      <c r="BP9045"/>
      <c r="BQ9045"/>
      <c r="BR9045"/>
      <c r="BS9045"/>
      <c r="BT9045"/>
      <c r="BU9045"/>
      <c r="BV9045"/>
      <c r="BW9045"/>
      <c r="BX9045"/>
      <c r="BY9045"/>
      <c r="BZ9045"/>
      <c r="CA9045"/>
      <c r="CB9045"/>
      <c r="CC9045"/>
      <c r="CD9045"/>
      <c r="CE9045"/>
      <c r="CF9045"/>
      <c r="CG9045"/>
      <c r="CH9045"/>
      <c r="CI9045"/>
      <c r="CJ9045"/>
      <c r="CK9045"/>
      <c r="CL9045"/>
      <c r="CM9045"/>
      <c r="CN9045"/>
      <c r="CO9045"/>
      <c r="CP9045"/>
      <c r="CQ9045"/>
      <c r="CR9045"/>
      <c r="CS9045"/>
      <c r="CT9045"/>
      <c r="CU9045"/>
      <c r="CV9045"/>
    </row>
    <row r="9046" spans="10:100" x14ac:dyDescent="0.25">
      <c r="J9046"/>
      <c r="K9046"/>
      <c r="L9046"/>
      <c r="M9046"/>
      <c r="N9046"/>
      <c r="O9046"/>
      <c r="P9046"/>
      <c r="Q9046"/>
      <c r="R9046"/>
      <c r="S9046"/>
      <c r="T9046"/>
      <c r="U9046"/>
      <c r="V9046"/>
      <c r="W9046"/>
      <c r="X9046"/>
      <c r="Y9046"/>
      <c r="Z9046"/>
      <c r="AA9046"/>
      <c r="AB9046"/>
      <c r="AC9046"/>
      <c r="AD9046"/>
      <c r="AE9046"/>
      <c r="AF9046"/>
      <c r="AG9046"/>
      <c r="AH9046"/>
      <c r="AI9046"/>
      <c r="AJ9046"/>
      <c r="AK9046"/>
      <c r="AL9046"/>
      <c r="AM9046"/>
      <c r="AN9046"/>
      <c r="AO9046"/>
      <c r="AP9046"/>
      <c r="AQ9046"/>
      <c r="AR9046"/>
      <c r="AS9046"/>
      <c r="AT9046"/>
      <c r="AU9046"/>
      <c r="AV9046"/>
      <c r="AW9046"/>
      <c r="AX9046"/>
      <c r="AY9046"/>
      <c r="AZ9046"/>
      <c r="BA9046"/>
      <c r="BB9046"/>
      <c r="BC9046"/>
      <c r="BD9046"/>
      <c r="BE9046"/>
      <c r="BF9046"/>
      <c r="BG9046"/>
      <c r="BH9046"/>
      <c r="BI9046"/>
      <c r="BJ9046"/>
      <c r="BK9046"/>
      <c r="BL9046"/>
      <c r="BM9046"/>
      <c r="BN9046"/>
      <c r="BO9046"/>
      <c r="BP9046"/>
      <c r="BQ9046"/>
      <c r="BR9046"/>
      <c r="BS9046"/>
      <c r="BT9046"/>
      <c r="BU9046"/>
      <c r="BV9046"/>
      <c r="BW9046"/>
      <c r="BX9046"/>
      <c r="BY9046"/>
      <c r="BZ9046"/>
      <c r="CA9046"/>
      <c r="CB9046"/>
      <c r="CC9046"/>
      <c r="CD9046"/>
      <c r="CE9046"/>
      <c r="CF9046"/>
      <c r="CG9046"/>
      <c r="CH9046"/>
      <c r="CI9046"/>
      <c r="CJ9046"/>
      <c r="CK9046"/>
      <c r="CL9046"/>
      <c r="CM9046"/>
      <c r="CN9046"/>
      <c r="CO9046"/>
      <c r="CP9046"/>
      <c r="CQ9046"/>
      <c r="CR9046"/>
      <c r="CS9046"/>
      <c r="CT9046"/>
      <c r="CU9046"/>
      <c r="CV9046"/>
    </row>
    <row r="9047" spans="10:100" x14ac:dyDescent="0.25">
      <c r="J9047"/>
      <c r="K9047"/>
      <c r="L9047"/>
      <c r="M9047"/>
      <c r="N9047"/>
      <c r="O9047"/>
      <c r="P9047"/>
      <c r="Q9047"/>
      <c r="R9047"/>
      <c r="S9047"/>
      <c r="T9047"/>
      <c r="U9047"/>
      <c r="V9047"/>
      <c r="W9047"/>
      <c r="X9047"/>
      <c r="Y9047"/>
      <c r="Z9047"/>
      <c r="AA9047"/>
      <c r="AB9047"/>
      <c r="AC9047"/>
      <c r="AD9047"/>
      <c r="AE9047"/>
      <c r="AF9047"/>
      <c r="AG9047"/>
      <c r="AH9047"/>
      <c r="AI9047"/>
      <c r="AJ9047"/>
      <c r="AK9047"/>
      <c r="AL9047"/>
      <c r="AM9047"/>
      <c r="AN9047"/>
      <c r="AO9047"/>
      <c r="AP9047"/>
      <c r="AQ9047"/>
      <c r="AR9047"/>
      <c r="AS9047"/>
      <c r="AT9047"/>
      <c r="AU9047"/>
      <c r="AV9047"/>
      <c r="AW9047"/>
      <c r="AX9047"/>
      <c r="AY9047"/>
      <c r="AZ9047"/>
      <c r="BA9047"/>
      <c r="BB9047"/>
      <c r="BC9047"/>
      <c r="BD9047"/>
      <c r="BE9047"/>
      <c r="BF9047"/>
      <c r="BG9047"/>
      <c r="BH9047"/>
      <c r="BI9047"/>
      <c r="BJ9047"/>
      <c r="BK9047"/>
      <c r="BL9047"/>
      <c r="BM9047"/>
      <c r="BN9047"/>
      <c r="BO9047"/>
      <c r="BP9047"/>
      <c r="BQ9047"/>
      <c r="BR9047"/>
      <c r="BS9047"/>
      <c r="BT9047"/>
      <c r="BU9047"/>
      <c r="BV9047"/>
      <c r="BW9047"/>
      <c r="BX9047"/>
      <c r="BY9047"/>
      <c r="BZ9047"/>
      <c r="CA9047"/>
      <c r="CB9047"/>
      <c r="CC9047"/>
      <c r="CD9047"/>
      <c r="CE9047"/>
      <c r="CF9047"/>
      <c r="CG9047"/>
      <c r="CH9047"/>
      <c r="CI9047"/>
      <c r="CJ9047"/>
      <c r="CK9047"/>
      <c r="CL9047"/>
      <c r="CM9047"/>
      <c r="CN9047"/>
      <c r="CO9047"/>
      <c r="CP9047"/>
      <c r="CQ9047"/>
      <c r="CR9047"/>
      <c r="CS9047"/>
      <c r="CT9047"/>
      <c r="CU9047"/>
      <c r="CV9047"/>
    </row>
    <row r="9048" spans="10:100" x14ac:dyDescent="0.25">
      <c r="J9048"/>
      <c r="K9048"/>
      <c r="L9048"/>
      <c r="M9048"/>
      <c r="N9048"/>
      <c r="O9048"/>
      <c r="P9048"/>
      <c r="Q9048"/>
      <c r="R9048"/>
      <c r="S9048"/>
      <c r="T9048"/>
      <c r="U9048"/>
      <c r="V9048"/>
      <c r="W9048"/>
      <c r="X9048"/>
      <c r="Y9048"/>
      <c r="Z9048"/>
      <c r="AA9048"/>
      <c r="AB9048"/>
      <c r="AC9048"/>
      <c r="AD9048"/>
      <c r="AE9048"/>
      <c r="AF9048"/>
      <c r="AG9048"/>
      <c r="AH9048"/>
      <c r="AI9048"/>
      <c r="AJ9048"/>
      <c r="AK9048"/>
      <c r="AL9048"/>
      <c r="AM9048"/>
      <c r="AN9048"/>
      <c r="AO9048"/>
      <c r="AP9048"/>
      <c r="AQ9048"/>
      <c r="AR9048"/>
      <c r="AS9048"/>
      <c r="AT9048"/>
      <c r="AU9048"/>
      <c r="AV9048"/>
      <c r="AW9048"/>
      <c r="AX9048"/>
      <c r="AY9048"/>
      <c r="AZ9048"/>
      <c r="BA9048"/>
      <c r="BB9048"/>
      <c r="BC9048"/>
      <c r="BD9048"/>
      <c r="BE9048"/>
      <c r="BF9048"/>
      <c r="BG9048"/>
      <c r="BH9048"/>
      <c r="BI9048"/>
      <c r="BJ9048"/>
      <c r="BK9048"/>
      <c r="BL9048"/>
      <c r="BM9048"/>
      <c r="BN9048"/>
      <c r="BO9048"/>
      <c r="BP9048"/>
      <c r="BQ9048"/>
      <c r="BR9048"/>
      <c r="BS9048"/>
      <c r="BT9048"/>
      <c r="BU9048"/>
      <c r="BV9048"/>
      <c r="BW9048"/>
      <c r="BX9048"/>
      <c r="BY9048"/>
      <c r="BZ9048"/>
      <c r="CA9048"/>
      <c r="CB9048"/>
      <c r="CC9048"/>
      <c r="CD9048"/>
      <c r="CE9048"/>
      <c r="CF9048"/>
      <c r="CG9048"/>
      <c r="CH9048"/>
      <c r="CI9048"/>
      <c r="CJ9048"/>
      <c r="CK9048"/>
      <c r="CL9048"/>
      <c r="CM9048"/>
      <c r="CN9048"/>
      <c r="CO9048"/>
      <c r="CP9048"/>
      <c r="CQ9048"/>
      <c r="CR9048"/>
      <c r="CS9048"/>
      <c r="CT9048"/>
      <c r="CU9048"/>
      <c r="CV9048"/>
    </row>
    <row r="9049" spans="10:100" x14ac:dyDescent="0.25">
      <c r="J9049"/>
      <c r="K9049"/>
      <c r="L9049"/>
      <c r="M9049"/>
      <c r="N9049"/>
      <c r="O9049"/>
      <c r="P9049"/>
      <c r="Q9049"/>
      <c r="R9049"/>
      <c r="S9049"/>
      <c r="T9049"/>
      <c r="U9049"/>
      <c r="V9049"/>
      <c r="W9049"/>
      <c r="X9049"/>
      <c r="Y9049"/>
      <c r="Z9049"/>
      <c r="AA9049"/>
      <c r="AB9049"/>
      <c r="AC9049"/>
      <c r="AD9049"/>
      <c r="AE9049"/>
      <c r="AF9049"/>
      <c r="AG9049"/>
      <c r="AH9049"/>
      <c r="AI9049"/>
      <c r="AJ9049"/>
      <c r="AK9049"/>
      <c r="AL9049"/>
      <c r="AM9049"/>
      <c r="AN9049"/>
      <c r="AO9049"/>
      <c r="AP9049"/>
      <c r="AQ9049"/>
      <c r="AR9049"/>
      <c r="AS9049"/>
      <c r="AT9049"/>
      <c r="AU9049"/>
      <c r="AV9049"/>
      <c r="AW9049"/>
      <c r="AX9049"/>
      <c r="AY9049"/>
      <c r="AZ9049"/>
      <c r="BA9049"/>
      <c r="BB9049"/>
      <c r="BC9049"/>
      <c r="BD9049"/>
      <c r="BE9049"/>
      <c r="BF9049"/>
      <c r="BG9049"/>
      <c r="BH9049"/>
      <c r="BI9049"/>
      <c r="BJ9049"/>
      <c r="BK9049"/>
      <c r="BL9049"/>
      <c r="BM9049"/>
      <c r="BN9049"/>
      <c r="BO9049"/>
      <c r="BP9049"/>
      <c r="BQ9049"/>
      <c r="BR9049"/>
      <c r="BS9049"/>
      <c r="BT9049"/>
      <c r="BU9049"/>
      <c r="BV9049"/>
      <c r="BW9049"/>
      <c r="BX9049"/>
      <c r="BY9049"/>
      <c r="BZ9049"/>
      <c r="CA9049"/>
      <c r="CB9049"/>
      <c r="CC9049"/>
      <c r="CD9049"/>
      <c r="CE9049"/>
      <c r="CF9049"/>
      <c r="CG9049"/>
      <c r="CH9049"/>
      <c r="CI9049"/>
      <c r="CJ9049"/>
      <c r="CK9049"/>
      <c r="CL9049"/>
      <c r="CM9049"/>
      <c r="CN9049"/>
      <c r="CO9049"/>
      <c r="CP9049"/>
      <c r="CQ9049"/>
      <c r="CR9049"/>
      <c r="CS9049"/>
      <c r="CT9049"/>
      <c r="CU9049"/>
      <c r="CV9049"/>
    </row>
    <row r="9050" spans="10:100" x14ac:dyDescent="0.25">
      <c r="J9050"/>
      <c r="K9050"/>
      <c r="L9050"/>
      <c r="M9050"/>
      <c r="N9050"/>
      <c r="O9050"/>
      <c r="P9050"/>
      <c r="Q9050"/>
      <c r="R9050"/>
      <c r="S9050"/>
      <c r="T9050"/>
      <c r="U9050"/>
      <c r="V9050"/>
      <c r="W9050"/>
      <c r="X9050"/>
      <c r="Y9050"/>
      <c r="Z9050"/>
      <c r="AA9050"/>
      <c r="AB9050"/>
      <c r="AC9050"/>
      <c r="AD9050"/>
      <c r="AE9050"/>
      <c r="AF9050"/>
      <c r="AG9050"/>
      <c r="AH9050"/>
      <c r="AI9050"/>
      <c r="AJ9050"/>
      <c r="AK9050"/>
      <c r="AL9050"/>
      <c r="AM9050"/>
      <c r="AN9050"/>
      <c r="AO9050"/>
      <c r="AP9050"/>
      <c r="AQ9050"/>
      <c r="AR9050"/>
      <c r="AS9050"/>
      <c r="AT9050"/>
      <c r="AU9050"/>
      <c r="AV9050"/>
      <c r="AW9050"/>
      <c r="AX9050"/>
      <c r="AY9050"/>
      <c r="AZ9050"/>
      <c r="BA9050"/>
      <c r="BB9050"/>
      <c r="BC9050"/>
      <c r="BD9050"/>
      <c r="BE9050"/>
      <c r="BF9050"/>
      <c r="BG9050"/>
      <c r="BH9050"/>
      <c r="BI9050"/>
      <c r="BJ9050"/>
      <c r="BK9050"/>
      <c r="BL9050"/>
      <c r="BM9050"/>
      <c r="BN9050"/>
      <c r="BO9050"/>
      <c r="BP9050"/>
      <c r="BQ9050"/>
      <c r="BR9050"/>
      <c r="BS9050"/>
      <c r="BT9050"/>
      <c r="BU9050"/>
      <c r="BV9050"/>
      <c r="BW9050"/>
      <c r="BX9050"/>
      <c r="BY9050"/>
      <c r="BZ9050"/>
      <c r="CA9050"/>
      <c r="CB9050"/>
      <c r="CC9050"/>
      <c r="CD9050"/>
      <c r="CE9050"/>
      <c r="CF9050"/>
      <c r="CG9050"/>
      <c r="CH9050"/>
      <c r="CI9050"/>
      <c r="CJ9050"/>
      <c r="CK9050"/>
      <c r="CL9050"/>
      <c r="CM9050"/>
      <c r="CN9050"/>
      <c r="CO9050"/>
      <c r="CP9050"/>
      <c r="CQ9050"/>
      <c r="CR9050"/>
      <c r="CS9050"/>
      <c r="CT9050"/>
      <c r="CU9050"/>
      <c r="CV9050"/>
    </row>
    <row r="9051" spans="10:100" x14ac:dyDescent="0.25">
      <c r="J9051"/>
      <c r="K9051"/>
      <c r="L9051"/>
      <c r="M9051"/>
      <c r="N9051"/>
      <c r="O9051"/>
      <c r="P9051"/>
      <c r="Q9051"/>
      <c r="R9051"/>
      <c r="S9051"/>
      <c r="T9051"/>
      <c r="U9051"/>
      <c r="V9051"/>
      <c r="W9051"/>
      <c r="X9051"/>
      <c r="Y9051"/>
      <c r="Z9051"/>
      <c r="AA9051"/>
      <c r="AB9051"/>
      <c r="AC9051"/>
      <c r="AD9051"/>
      <c r="AE9051"/>
      <c r="AF9051"/>
      <c r="AG9051"/>
      <c r="AH9051"/>
      <c r="AI9051"/>
      <c r="AJ9051"/>
      <c r="AK9051"/>
      <c r="AL9051"/>
      <c r="AM9051"/>
      <c r="AN9051"/>
      <c r="AO9051"/>
      <c r="AP9051"/>
      <c r="AQ9051"/>
      <c r="AR9051"/>
      <c r="AS9051"/>
      <c r="AT9051"/>
      <c r="AU9051"/>
      <c r="AV9051"/>
      <c r="AW9051"/>
      <c r="AX9051"/>
      <c r="AY9051"/>
      <c r="AZ9051"/>
      <c r="BA9051"/>
      <c r="BB9051"/>
      <c r="BC9051"/>
      <c r="BD9051"/>
      <c r="BE9051"/>
      <c r="BF9051"/>
      <c r="BG9051"/>
      <c r="BH9051"/>
      <c r="BI9051"/>
      <c r="BJ9051"/>
      <c r="BK9051"/>
      <c r="BL9051"/>
      <c r="BM9051"/>
      <c r="BN9051"/>
      <c r="BO9051"/>
      <c r="BP9051"/>
      <c r="BQ9051"/>
      <c r="BR9051"/>
      <c r="BS9051"/>
      <c r="BT9051"/>
      <c r="BU9051"/>
      <c r="BV9051"/>
      <c r="BW9051"/>
      <c r="BX9051"/>
      <c r="BY9051"/>
      <c r="BZ9051"/>
      <c r="CA9051"/>
      <c r="CB9051"/>
      <c r="CC9051"/>
      <c r="CD9051"/>
      <c r="CE9051"/>
      <c r="CF9051"/>
      <c r="CG9051"/>
      <c r="CH9051"/>
      <c r="CI9051"/>
      <c r="CJ9051"/>
      <c r="CK9051"/>
      <c r="CL9051"/>
      <c r="CM9051"/>
      <c r="CN9051"/>
      <c r="CO9051"/>
      <c r="CP9051"/>
      <c r="CQ9051"/>
      <c r="CR9051"/>
      <c r="CS9051"/>
      <c r="CT9051"/>
      <c r="CU9051"/>
      <c r="CV9051"/>
    </row>
    <row r="9052" spans="10:100" x14ac:dyDescent="0.25">
      <c r="J9052"/>
      <c r="K9052"/>
      <c r="L9052"/>
      <c r="M9052"/>
      <c r="N9052"/>
      <c r="O9052"/>
      <c r="P9052"/>
      <c r="Q9052"/>
      <c r="R9052"/>
      <c r="S9052"/>
      <c r="T9052"/>
      <c r="U9052"/>
      <c r="V9052"/>
      <c r="W9052"/>
      <c r="X9052"/>
      <c r="Y9052"/>
      <c r="Z9052"/>
      <c r="AA9052"/>
      <c r="AB9052"/>
      <c r="AC9052"/>
      <c r="AD9052"/>
      <c r="AE9052"/>
      <c r="AF9052"/>
      <c r="AG9052"/>
      <c r="AH9052"/>
      <c r="AI9052"/>
      <c r="AJ9052"/>
      <c r="AK9052"/>
      <c r="AL9052"/>
      <c r="AM9052"/>
      <c r="AN9052"/>
      <c r="AO9052"/>
      <c r="AP9052"/>
      <c r="AQ9052"/>
      <c r="AR9052"/>
      <c r="AS9052"/>
      <c r="AT9052"/>
      <c r="AU9052"/>
      <c r="AV9052"/>
      <c r="AW9052"/>
      <c r="AX9052"/>
      <c r="AY9052"/>
      <c r="AZ9052"/>
      <c r="BA9052"/>
      <c r="BB9052"/>
      <c r="BC9052"/>
      <c r="BD9052"/>
      <c r="BE9052"/>
      <c r="BF9052"/>
      <c r="BG9052"/>
      <c r="BH9052"/>
      <c r="BI9052"/>
      <c r="BJ9052"/>
      <c r="BK9052"/>
      <c r="BL9052"/>
      <c r="BM9052"/>
      <c r="BN9052"/>
      <c r="BO9052"/>
      <c r="BP9052"/>
      <c r="BQ9052"/>
      <c r="BR9052"/>
      <c r="BS9052"/>
      <c r="BT9052"/>
      <c r="BU9052"/>
      <c r="BV9052"/>
      <c r="BW9052"/>
      <c r="BX9052"/>
      <c r="BY9052"/>
      <c r="BZ9052"/>
      <c r="CA9052"/>
      <c r="CB9052"/>
      <c r="CC9052"/>
      <c r="CD9052"/>
      <c r="CE9052"/>
      <c r="CF9052"/>
      <c r="CG9052"/>
      <c r="CH9052"/>
      <c r="CI9052"/>
      <c r="CJ9052"/>
      <c r="CK9052"/>
      <c r="CL9052"/>
      <c r="CM9052"/>
      <c r="CN9052"/>
      <c r="CO9052"/>
      <c r="CP9052"/>
      <c r="CQ9052"/>
      <c r="CR9052"/>
      <c r="CS9052"/>
      <c r="CT9052"/>
      <c r="CU9052"/>
      <c r="CV9052"/>
    </row>
    <row r="9053" spans="10:100" x14ac:dyDescent="0.25">
      <c r="J9053"/>
      <c r="K9053"/>
      <c r="L9053"/>
      <c r="M9053"/>
      <c r="N9053"/>
      <c r="O9053"/>
      <c r="P9053"/>
      <c r="Q9053"/>
      <c r="R9053"/>
      <c r="S9053"/>
      <c r="T9053"/>
      <c r="U9053"/>
      <c r="V9053"/>
      <c r="W9053"/>
      <c r="X9053"/>
      <c r="Y9053"/>
      <c r="Z9053"/>
      <c r="AA9053"/>
      <c r="AB9053"/>
      <c r="AC9053"/>
      <c r="AD9053"/>
      <c r="AE9053"/>
      <c r="AF9053"/>
      <c r="AG9053"/>
      <c r="AH9053"/>
      <c r="AI9053"/>
      <c r="AJ9053"/>
      <c r="AK9053"/>
      <c r="AL9053"/>
      <c r="AM9053"/>
      <c r="AN9053"/>
      <c r="AO9053"/>
      <c r="AP9053"/>
      <c r="AQ9053"/>
      <c r="AR9053"/>
      <c r="AS9053"/>
      <c r="AT9053"/>
      <c r="AU9053"/>
      <c r="AV9053"/>
      <c r="AW9053"/>
      <c r="AX9053"/>
      <c r="AY9053"/>
      <c r="AZ9053"/>
      <c r="BA9053"/>
      <c r="BB9053"/>
      <c r="BC9053"/>
      <c r="BD9053"/>
      <c r="BE9053"/>
      <c r="BF9053"/>
      <c r="BG9053"/>
      <c r="BH9053"/>
      <c r="BI9053"/>
      <c r="BJ9053"/>
      <c r="BK9053"/>
      <c r="BL9053"/>
      <c r="BM9053"/>
      <c r="BN9053"/>
      <c r="BO9053"/>
      <c r="BP9053"/>
      <c r="BQ9053"/>
      <c r="BR9053"/>
      <c r="BS9053"/>
      <c r="BT9053"/>
      <c r="BU9053"/>
      <c r="BV9053"/>
      <c r="BW9053"/>
      <c r="BX9053"/>
      <c r="BY9053"/>
      <c r="BZ9053"/>
      <c r="CA9053"/>
      <c r="CB9053"/>
      <c r="CC9053"/>
      <c r="CD9053"/>
      <c r="CE9053"/>
      <c r="CF9053"/>
      <c r="CG9053"/>
      <c r="CH9053"/>
      <c r="CI9053"/>
      <c r="CJ9053"/>
      <c r="CK9053"/>
      <c r="CL9053"/>
      <c r="CM9053"/>
      <c r="CN9053"/>
      <c r="CO9053"/>
      <c r="CP9053"/>
      <c r="CQ9053"/>
      <c r="CR9053"/>
      <c r="CS9053"/>
      <c r="CT9053"/>
      <c r="CU9053"/>
      <c r="CV9053"/>
    </row>
    <row r="9054" spans="10:100" x14ac:dyDescent="0.25">
      <c r="J9054"/>
      <c r="K9054"/>
      <c r="L9054"/>
      <c r="M9054"/>
      <c r="N9054"/>
      <c r="O9054"/>
      <c r="P9054"/>
      <c r="Q9054"/>
      <c r="R9054"/>
      <c r="S9054"/>
      <c r="T9054"/>
      <c r="U9054"/>
      <c r="V9054"/>
      <c r="W9054"/>
      <c r="X9054"/>
      <c r="Y9054"/>
      <c r="Z9054"/>
      <c r="AA9054"/>
      <c r="AB9054"/>
      <c r="AC9054"/>
      <c r="AD9054"/>
      <c r="AE9054"/>
      <c r="AF9054"/>
      <c r="AG9054"/>
      <c r="AH9054"/>
      <c r="AI9054"/>
      <c r="AJ9054"/>
      <c r="AK9054"/>
      <c r="AL9054"/>
      <c r="AM9054"/>
      <c r="AN9054"/>
      <c r="AO9054"/>
      <c r="AP9054"/>
      <c r="AQ9054"/>
      <c r="AR9054"/>
      <c r="AS9054"/>
      <c r="AT9054"/>
      <c r="AU9054"/>
      <c r="AV9054"/>
      <c r="AW9054"/>
      <c r="AX9054"/>
      <c r="AY9054"/>
      <c r="AZ9054"/>
      <c r="BA9054"/>
      <c r="BB9054"/>
      <c r="BC9054"/>
      <c r="BD9054"/>
      <c r="BE9054"/>
      <c r="BF9054"/>
      <c r="BG9054"/>
      <c r="BH9054"/>
      <c r="BI9054"/>
      <c r="BJ9054"/>
      <c r="BK9054"/>
      <c r="BL9054"/>
      <c r="BM9054"/>
      <c r="BN9054"/>
      <c r="BO9054"/>
      <c r="BP9054"/>
      <c r="BQ9054"/>
      <c r="BR9054"/>
      <c r="BS9054"/>
      <c r="BT9054"/>
      <c r="BU9054"/>
      <c r="BV9054"/>
      <c r="BW9054"/>
      <c r="BX9054"/>
      <c r="BY9054"/>
      <c r="BZ9054"/>
      <c r="CA9054"/>
      <c r="CB9054"/>
      <c r="CC9054"/>
      <c r="CD9054"/>
      <c r="CE9054"/>
      <c r="CF9054"/>
      <c r="CG9054"/>
      <c r="CH9054"/>
      <c r="CI9054"/>
      <c r="CJ9054"/>
      <c r="CK9054"/>
      <c r="CL9054"/>
      <c r="CM9054"/>
      <c r="CN9054"/>
      <c r="CO9054"/>
      <c r="CP9054"/>
      <c r="CQ9054"/>
      <c r="CR9054"/>
      <c r="CS9054"/>
      <c r="CT9054"/>
      <c r="CU9054"/>
      <c r="CV9054"/>
    </row>
    <row r="9055" spans="10:100" x14ac:dyDescent="0.25">
      <c r="J9055"/>
      <c r="K9055"/>
      <c r="L9055"/>
      <c r="M9055"/>
      <c r="N9055"/>
      <c r="O9055"/>
      <c r="P9055"/>
      <c r="Q9055"/>
      <c r="R9055"/>
      <c r="S9055"/>
      <c r="T9055"/>
      <c r="U9055"/>
      <c r="V9055"/>
      <c r="W9055"/>
      <c r="X9055"/>
      <c r="Y9055"/>
      <c r="Z9055"/>
      <c r="AA9055"/>
      <c r="AB9055"/>
      <c r="AC9055"/>
      <c r="AD9055"/>
      <c r="AE9055"/>
      <c r="AF9055"/>
      <c r="AG9055"/>
      <c r="AH9055"/>
      <c r="AI9055"/>
      <c r="AJ9055"/>
      <c r="AK9055"/>
      <c r="AL9055"/>
      <c r="AM9055"/>
      <c r="AN9055"/>
      <c r="AO9055"/>
      <c r="AP9055"/>
      <c r="AQ9055"/>
      <c r="AR9055"/>
      <c r="AS9055"/>
      <c r="AT9055"/>
      <c r="AU9055"/>
      <c r="AV9055"/>
      <c r="AW9055"/>
      <c r="AX9055"/>
      <c r="AY9055"/>
      <c r="AZ9055"/>
      <c r="BA9055"/>
      <c r="BB9055"/>
      <c r="BC9055"/>
      <c r="BD9055"/>
      <c r="BE9055"/>
      <c r="BF9055"/>
      <c r="BG9055"/>
      <c r="BH9055"/>
      <c r="BI9055"/>
      <c r="BJ9055"/>
      <c r="BK9055"/>
      <c r="BL9055"/>
      <c r="BM9055"/>
      <c r="BN9055"/>
      <c r="BO9055"/>
      <c r="BP9055"/>
      <c r="BQ9055"/>
      <c r="BR9055"/>
      <c r="BS9055"/>
      <c r="BT9055"/>
      <c r="BU9055"/>
      <c r="BV9055"/>
      <c r="BW9055"/>
      <c r="BX9055"/>
      <c r="BY9055"/>
      <c r="BZ9055"/>
      <c r="CA9055"/>
      <c r="CB9055"/>
      <c r="CC9055"/>
      <c r="CD9055"/>
      <c r="CE9055"/>
      <c r="CF9055"/>
      <c r="CG9055"/>
      <c r="CH9055"/>
      <c r="CI9055"/>
      <c r="CJ9055"/>
      <c r="CK9055"/>
      <c r="CL9055"/>
      <c r="CM9055"/>
      <c r="CN9055"/>
      <c r="CO9055"/>
      <c r="CP9055"/>
      <c r="CQ9055"/>
      <c r="CR9055"/>
      <c r="CS9055"/>
      <c r="CT9055"/>
      <c r="CU9055"/>
      <c r="CV9055"/>
    </row>
    <row r="9056" spans="10:100" x14ac:dyDescent="0.25">
      <c r="J9056"/>
      <c r="K9056"/>
      <c r="L9056"/>
      <c r="M9056"/>
      <c r="N9056"/>
      <c r="O9056"/>
      <c r="P9056"/>
      <c r="Q9056"/>
      <c r="R9056"/>
      <c r="S9056"/>
      <c r="T9056"/>
      <c r="U9056"/>
      <c r="V9056"/>
      <c r="W9056"/>
      <c r="X9056"/>
      <c r="Y9056"/>
      <c r="Z9056"/>
      <c r="AA9056"/>
      <c r="AB9056"/>
      <c r="AC9056"/>
      <c r="AD9056"/>
      <c r="AE9056"/>
      <c r="AF9056"/>
      <c r="AG9056"/>
      <c r="AH9056"/>
      <c r="AI9056"/>
      <c r="AJ9056"/>
      <c r="AK9056"/>
      <c r="AL9056"/>
      <c r="AM9056"/>
      <c r="AN9056"/>
      <c r="AO9056"/>
      <c r="AP9056"/>
      <c r="AQ9056"/>
      <c r="AR9056"/>
      <c r="AS9056"/>
      <c r="AT9056"/>
      <c r="AU9056"/>
      <c r="AV9056"/>
      <c r="AW9056"/>
      <c r="AX9056"/>
      <c r="AY9056"/>
      <c r="AZ9056"/>
      <c r="BA9056"/>
      <c r="BB9056"/>
      <c r="BC9056"/>
      <c r="BD9056"/>
      <c r="BE9056"/>
      <c r="BF9056"/>
      <c r="BG9056"/>
      <c r="BH9056"/>
      <c r="BI9056"/>
      <c r="BJ9056"/>
      <c r="BK9056"/>
      <c r="BL9056"/>
      <c r="BM9056"/>
      <c r="BN9056"/>
      <c r="BO9056"/>
      <c r="BP9056"/>
      <c r="BQ9056"/>
      <c r="BR9056"/>
      <c r="BS9056"/>
      <c r="BT9056"/>
      <c r="BU9056"/>
      <c r="BV9056"/>
      <c r="BW9056"/>
      <c r="BX9056"/>
      <c r="BY9056"/>
      <c r="BZ9056"/>
      <c r="CA9056"/>
      <c r="CB9056"/>
      <c r="CC9056"/>
      <c r="CD9056"/>
      <c r="CE9056"/>
      <c r="CF9056"/>
      <c r="CG9056"/>
      <c r="CH9056"/>
      <c r="CI9056"/>
      <c r="CJ9056"/>
      <c r="CK9056"/>
      <c r="CL9056"/>
      <c r="CM9056"/>
      <c r="CN9056"/>
      <c r="CO9056"/>
      <c r="CP9056"/>
      <c r="CQ9056"/>
      <c r="CR9056"/>
      <c r="CS9056"/>
      <c r="CT9056"/>
      <c r="CU9056"/>
      <c r="CV9056"/>
    </row>
    <row r="9057" spans="10:100" x14ac:dyDescent="0.25">
      <c r="J9057"/>
      <c r="K9057"/>
      <c r="L9057"/>
      <c r="M9057"/>
      <c r="N9057"/>
      <c r="O9057"/>
      <c r="P9057"/>
      <c r="Q9057"/>
      <c r="R9057"/>
      <c r="S9057"/>
      <c r="T9057"/>
      <c r="U9057"/>
      <c r="V9057"/>
      <c r="W9057"/>
      <c r="X9057"/>
      <c r="Y9057"/>
      <c r="Z9057"/>
      <c r="AA9057"/>
      <c r="AB9057"/>
      <c r="AC9057"/>
      <c r="AD9057"/>
      <c r="AE9057"/>
      <c r="AF9057"/>
      <c r="AG9057"/>
      <c r="AH9057"/>
      <c r="AI9057"/>
      <c r="AJ9057"/>
      <c r="AK9057"/>
      <c r="AL9057"/>
      <c r="AM9057"/>
      <c r="AN9057"/>
      <c r="AO9057"/>
      <c r="AP9057"/>
      <c r="AQ9057"/>
      <c r="AR9057"/>
      <c r="AS9057"/>
      <c r="AT9057"/>
      <c r="AU9057"/>
      <c r="AV9057"/>
      <c r="AW9057"/>
      <c r="AX9057"/>
      <c r="AY9057"/>
      <c r="AZ9057"/>
      <c r="BA9057"/>
      <c r="BB9057"/>
      <c r="BC9057"/>
      <c r="BD9057"/>
      <c r="BE9057"/>
      <c r="BF9057"/>
      <c r="BG9057"/>
      <c r="BH9057"/>
      <c r="BI9057"/>
      <c r="BJ9057"/>
      <c r="BK9057"/>
      <c r="BL9057"/>
      <c r="BM9057"/>
      <c r="BN9057"/>
      <c r="BO9057"/>
      <c r="BP9057"/>
      <c r="BQ9057"/>
      <c r="BR9057"/>
      <c r="BS9057"/>
      <c r="BT9057"/>
      <c r="BU9057"/>
      <c r="BV9057"/>
      <c r="BW9057"/>
      <c r="BX9057"/>
      <c r="BY9057"/>
      <c r="BZ9057"/>
      <c r="CA9057"/>
      <c r="CB9057"/>
      <c r="CC9057"/>
      <c r="CD9057"/>
      <c r="CE9057"/>
      <c r="CF9057"/>
      <c r="CG9057"/>
      <c r="CH9057"/>
      <c r="CI9057"/>
      <c r="CJ9057"/>
      <c r="CK9057"/>
      <c r="CL9057"/>
      <c r="CM9057"/>
      <c r="CN9057"/>
      <c r="CO9057"/>
      <c r="CP9057"/>
      <c r="CQ9057"/>
      <c r="CR9057"/>
      <c r="CS9057"/>
      <c r="CT9057"/>
      <c r="CU9057"/>
      <c r="CV9057"/>
    </row>
    <row r="9058" spans="10:100" x14ac:dyDescent="0.25">
      <c r="J9058"/>
      <c r="K9058"/>
      <c r="L9058"/>
      <c r="M9058"/>
      <c r="N9058"/>
      <c r="O9058"/>
      <c r="P9058"/>
      <c r="Q9058"/>
      <c r="R9058"/>
      <c r="S9058"/>
      <c r="T9058"/>
      <c r="U9058"/>
      <c r="V9058"/>
      <c r="W9058"/>
      <c r="X9058"/>
      <c r="Y9058"/>
      <c r="Z9058"/>
      <c r="AA9058"/>
      <c r="AB9058"/>
      <c r="AC9058"/>
      <c r="AD9058"/>
      <c r="AE9058"/>
      <c r="AF9058"/>
      <c r="AG9058"/>
      <c r="AH9058"/>
      <c r="AI9058"/>
      <c r="AJ9058"/>
      <c r="AK9058"/>
      <c r="AL9058"/>
      <c r="AM9058"/>
      <c r="AN9058"/>
      <c r="AO9058"/>
      <c r="AP9058"/>
      <c r="AQ9058"/>
      <c r="AR9058"/>
      <c r="AS9058"/>
      <c r="AT9058"/>
      <c r="AU9058"/>
      <c r="AV9058"/>
      <c r="AW9058"/>
      <c r="AX9058"/>
      <c r="AY9058"/>
      <c r="AZ9058"/>
      <c r="BA9058"/>
      <c r="BB9058"/>
      <c r="BC9058"/>
      <c r="BD9058"/>
      <c r="BE9058"/>
      <c r="BF9058"/>
      <c r="BG9058"/>
      <c r="BH9058"/>
      <c r="BI9058"/>
      <c r="BJ9058"/>
      <c r="BK9058"/>
      <c r="BL9058"/>
      <c r="BM9058"/>
      <c r="BN9058"/>
      <c r="BO9058"/>
      <c r="BP9058"/>
      <c r="BQ9058"/>
      <c r="BR9058"/>
      <c r="BS9058"/>
      <c r="BT9058"/>
      <c r="BU9058"/>
      <c r="BV9058"/>
      <c r="BW9058"/>
      <c r="BX9058"/>
      <c r="BY9058"/>
      <c r="BZ9058"/>
      <c r="CA9058"/>
      <c r="CB9058"/>
      <c r="CC9058"/>
      <c r="CD9058"/>
      <c r="CE9058"/>
      <c r="CF9058"/>
      <c r="CG9058"/>
      <c r="CH9058"/>
      <c r="CI9058"/>
      <c r="CJ9058"/>
      <c r="CK9058"/>
      <c r="CL9058"/>
      <c r="CM9058"/>
      <c r="CN9058"/>
      <c r="CO9058"/>
      <c r="CP9058"/>
      <c r="CQ9058"/>
      <c r="CR9058"/>
      <c r="CS9058"/>
      <c r="CT9058"/>
      <c r="CU9058"/>
      <c r="CV9058"/>
    </row>
    <row r="9059" spans="10:100" x14ac:dyDescent="0.25">
      <c r="J9059"/>
      <c r="K9059"/>
      <c r="L9059"/>
      <c r="M9059"/>
      <c r="N9059"/>
      <c r="O9059"/>
      <c r="P9059"/>
      <c r="Q9059"/>
      <c r="R9059"/>
      <c r="S9059"/>
      <c r="T9059"/>
      <c r="U9059"/>
      <c r="V9059"/>
      <c r="W9059"/>
      <c r="X9059"/>
      <c r="Y9059"/>
      <c r="Z9059"/>
      <c r="AA9059"/>
      <c r="AB9059"/>
      <c r="AC9059"/>
      <c r="AD9059"/>
      <c r="AE9059"/>
      <c r="AF9059"/>
      <c r="AG9059"/>
      <c r="AH9059"/>
      <c r="AI9059"/>
      <c r="AJ9059"/>
      <c r="AK9059"/>
      <c r="AL9059"/>
      <c r="AM9059"/>
      <c r="AN9059"/>
      <c r="AO9059"/>
      <c r="AP9059"/>
      <c r="AQ9059"/>
      <c r="AR9059"/>
      <c r="AS9059"/>
      <c r="AT9059"/>
      <c r="AU9059"/>
      <c r="AV9059"/>
      <c r="AW9059"/>
      <c r="AX9059"/>
      <c r="AY9059"/>
      <c r="AZ9059"/>
      <c r="BA9059"/>
      <c r="BB9059"/>
      <c r="BC9059"/>
      <c r="BD9059"/>
      <c r="BE9059"/>
      <c r="BF9059"/>
      <c r="BG9059"/>
      <c r="BH9059"/>
      <c r="BI9059"/>
      <c r="BJ9059"/>
      <c r="BK9059"/>
      <c r="BL9059"/>
      <c r="BM9059"/>
      <c r="BN9059"/>
      <c r="BO9059"/>
      <c r="BP9059"/>
      <c r="BQ9059"/>
      <c r="BR9059"/>
      <c r="BS9059"/>
      <c r="BT9059"/>
      <c r="BU9059"/>
      <c r="BV9059"/>
      <c r="BW9059"/>
      <c r="BX9059"/>
      <c r="BY9059"/>
      <c r="BZ9059"/>
      <c r="CA9059"/>
      <c r="CB9059"/>
      <c r="CC9059"/>
      <c r="CD9059"/>
      <c r="CE9059"/>
      <c r="CF9059"/>
      <c r="CG9059"/>
      <c r="CH9059"/>
      <c r="CI9059"/>
      <c r="CJ9059"/>
      <c r="CK9059"/>
      <c r="CL9059"/>
      <c r="CM9059"/>
      <c r="CN9059"/>
      <c r="CO9059"/>
      <c r="CP9059"/>
      <c r="CQ9059"/>
      <c r="CR9059"/>
      <c r="CS9059"/>
      <c r="CT9059"/>
      <c r="CU9059"/>
      <c r="CV9059"/>
    </row>
    <row r="9060" spans="10:100" x14ac:dyDescent="0.25">
      <c r="J9060"/>
      <c r="K9060"/>
      <c r="L9060"/>
      <c r="M9060"/>
      <c r="N9060"/>
      <c r="O9060"/>
      <c r="P9060"/>
      <c r="Q9060"/>
      <c r="R9060"/>
      <c r="S9060"/>
      <c r="T9060"/>
      <c r="U9060"/>
      <c r="V9060"/>
      <c r="W9060"/>
      <c r="X9060"/>
      <c r="Y9060"/>
      <c r="Z9060"/>
      <c r="AA9060"/>
      <c r="AB9060"/>
      <c r="AC9060"/>
      <c r="AD9060"/>
      <c r="AE9060"/>
      <c r="AF9060"/>
      <c r="AG9060"/>
      <c r="AH9060"/>
      <c r="AI9060"/>
      <c r="AJ9060"/>
      <c r="AK9060"/>
      <c r="AL9060"/>
      <c r="AM9060"/>
      <c r="AN9060"/>
      <c r="AO9060"/>
      <c r="AP9060"/>
      <c r="AQ9060"/>
      <c r="AR9060"/>
      <c r="AS9060"/>
      <c r="AT9060"/>
      <c r="AU9060"/>
      <c r="AV9060"/>
      <c r="AW9060"/>
      <c r="AX9060"/>
      <c r="AY9060"/>
      <c r="AZ9060"/>
      <c r="BA9060"/>
      <c r="BB9060"/>
      <c r="BC9060"/>
      <c r="BD9060"/>
      <c r="BE9060"/>
      <c r="BF9060"/>
      <c r="BG9060"/>
      <c r="BH9060"/>
      <c r="BI9060"/>
      <c r="BJ9060"/>
      <c r="BK9060"/>
      <c r="BL9060"/>
      <c r="BM9060"/>
      <c r="BN9060"/>
      <c r="BO9060"/>
      <c r="BP9060"/>
      <c r="BQ9060"/>
      <c r="BR9060"/>
      <c r="BS9060"/>
      <c r="BT9060"/>
      <c r="BU9060"/>
      <c r="BV9060"/>
      <c r="BW9060"/>
      <c r="BX9060"/>
      <c r="BY9060"/>
      <c r="BZ9060"/>
      <c r="CA9060"/>
      <c r="CB9060"/>
      <c r="CC9060"/>
      <c r="CD9060"/>
      <c r="CE9060"/>
      <c r="CF9060"/>
      <c r="CG9060"/>
      <c r="CH9060"/>
      <c r="CI9060"/>
      <c r="CJ9060"/>
      <c r="CK9060"/>
      <c r="CL9060"/>
      <c r="CM9060"/>
      <c r="CN9060"/>
      <c r="CO9060"/>
      <c r="CP9060"/>
      <c r="CQ9060"/>
      <c r="CR9060"/>
      <c r="CS9060"/>
      <c r="CT9060"/>
      <c r="CU9060"/>
      <c r="CV9060"/>
    </row>
    <row r="9061" spans="10:100" x14ac:dyDescent="0.25">
      <c r="J9061"/>
      <c r="K9061"/>
      <c r="L9061"/>
      <c r="M9061"/>
      <c r="N9061"/>
      <c r="O9061"/>
      <c r="P9061"/>
      <c r="Q9061"/>
      <c r="R9061"/>
      <c r="S9061"/>
      <c r="T9061"/>
      <c r="U9061"/>
      <c r="V9061"/>
      <c r="W9061"/>
      <c r="X9061"/>
      <c r="Y9061"/>
      <c r="Z9061"/>
      <c r="AA9061"/>
      <c r="AB9061"/>
      <c r="AC9061"/>
      <c r="AD9061"/>
      <c r="AE9061"/>
      <c r="AF9061"/>
      <c r="AG9061"/>
      <c r="AH9061"/>
      <c r="AI9061"/>
      <c r="AJ9061"/>
      <c r="AK9061"/>
      <c r="AL9061"/>
      <c r="AM9061"/>
      <c r="AN9061"/>
      <c r="AO9061"/>
      <c r="AP9061"/>
      <c r="AQ9061"/>
      <c r="AR9061"/>
      <c r="AS9061"/>
      <c r="AT9061"/>
      <c r="AU9061"/>
      <c r="AV9061"/>
      <c r="AW9061"/>
      <c r="AX9061"/>
      <c r="AY9061"/>
      <c r="AZ9061"/>
      <c r="BA9061"/>
      <c r="BB9061"/>
      <c r="BC9061"/>
      <c r="BD9061"/>
      <c r="BE9061"/>
      <c r="BF9061"/>
      <c r="BG9061"/>
      <c r="BH9061"/>
      <c r="BI9061"/>
      <c r="BJ9061"/>
      <c r="BK9061"/>
      <c r="BL9061"/>
      <c r="BM9061"/>
      <c r="BN9061"/>
      <c r="BO9061"/>
      <c r="BP9061"/>
      <c r="BQ9061"/>
      <c r="BR9061"/>
      <c r="BS9061"/>
      <c r="BT9061"/>
      <c r="BU9061"/>
      <c r="BV9061"/>
      <c r="BW9061"/>
      <c r="BX9061"/>
      <c r="BY9061"/>
      <c r="BZ9061"/>
      <c r="CA9061"/>
      <c r="CB9061"/>
      <c r="CC9061"/>
      <c r="CD9061"/>
      <c r="CE9061"/>
      <c r="CF9061"/>
      <c r="CG9061"/>
      <c r="CH9061"/>
      <c r="CI9061"/>
      <c r="CJ9061"/>
      <c r="CK9061"/>
      <c r="CL9061"/>
      <c r="CM9061"/>
      <c r="CN9061"/>
      <c r="CO9061"/>
      <c r="CP9061"/>
      <c r="CQ9061"/>
      <c r="CR9061"/>
      <c r="CS9061"/>
      <c r="CT9061"/>
      <c r="CU9061"/>
      <c r="CV9061"/>
    </row>
    <row r="9062" spans="10:100" x14ac:dyDescent="0.25">
      <c r="J9062"/>
      <c r="K9062"/>
      <c r="L9062"/>
      <c r="M9062"/>
      <c r="N9062"/>
      <c r="O9062"/>
      <c r="P9062"/>
      <c r="Q9062"/>
      <c r="R9062"/>
      <c r="S9062"/>
      <c r="T9062"/>
      <c r="U9062"/>
      <c r="V9062"/>
      <c r="W9062"/>
      <c r="X9062"/>
      <c r="Y9062"/>
      <c r="Z9062"/>
      <c r="AA9062"/>
      <c r="AB9062"/>
      <c r="AC9062"/>
      <c r="AD9062"/>
      <c r="AE9062"/>
      <c r="AF9062"/>
      <c r="AG9062"/>
      <c r="AH9062"/>
      <c r="AI9062"/>
      <c r="AJ9062"/>
      <c r="AK9062"/>
      <c r="AL9062"/>
      <c r="AM9062"/>
      <c r="AN9062"/>
      <c r="AO9062"/>
      <c r="AP9062"/>
      <c r="AQ9062"/>
      <c r="AR9062"/>
      <c r="AS9062"/>
      <c r="AT9062"/>
      <c r="AU9062"/>
      <c r="AV9062"/>
      <c r="AW9062"/>
      <c r="AX9062"/>
      <c r="AY9062"/>
      <c r="AZ9062"/>
      <c r="BA9062"/>
      <c r="BB9062"/>
      <c r="BC9062"/>
      <c r="BD9062"/>
      <c r="BE9062"/>
      <c r="BF9062"/>
      <c r="BG9062"/>
      <c r="BH9062"/>
      <c r="BI9062"/>
      <c r="BJ9062"/>
      <c r="BK9062"/>
      <c r="BL9062"/>
      <c r="BM9062"/>
      <c r="BN9062"/>
      <c r="BO9062"/>
      <c r="BP9062"/>
      <c r="BQ9062"/>
      <c r="BR9062"/>
      <c r="BS9062"/>
      <c r="BT9062"/>
      <c r="BU9062"/>
      <c r="BV9062"/>
      <c r="BW9062"/>
      <c r="BX9062"/>
      <c r="BY9062"/>
      <c r="BZ9062"/>
      <c r="CA9062"/>
      <c r="CB9062"/>
      <c r="CC9062"/>
      <c r="CD9062"/>
      <c r="CE9062"/>
      <c r="CF9062"/>
      <c r="CG9062"/>
      <c r="CH9062"/>
      <c r="CI9062"/>
      <c r="CJ9062"/>
      <c r="CK9062"/>
      <c r="CL9062"/>
      <c r="CM9062"/>
      <c r="CN9062"/>
      <c r="CO9062"/>
      <c r="CP9062"/>
      <c r="CQ9062"/>
      <c r="CR9062"/>
      <c r="CS9062"/>
      <c r="CT9062"/>
      <c r="CU9062"/>
      <c r="CV9062"/>
    </row>
    <row r="9063" spans="10:100" x14ac:dyDescent="0.25">
      <c r="J9063"/>
      <c r="K9063"/>
      <c r="L9063"/>
      <c r="M9063"/>
      <c r="N9063"/>
      <c r="O9063"/>
      <c r="P9063"/>
      <c r="Q9063"/>
      <c r="R9063"/>
      <c r="S9063"/>
      <c r="T9063"/>
      <c r="U9063"/>
      <c r="V9063"/>
      <c r="W9063"/>
      <c r="X9063"/>
      <c r="Y9063"/>
      <c r="Z9063"/>
      <c r="AA9063"/>
      <c r="AB9063"/>
      <c r="AC9063"/>
      <c r="AD9063"/>
      <c r="AE9063"/>
      <c r="AF9063"/>
      <c r="AG9063"/>
      <c r="AH9063"/>
      <c r="AI9063"/>
      <c r="AJ9063"/>
      <c r="AK9063"/>
      <c r="AL9063"/>
      <c r="AM9063"/>
      <c r="AN9063"/>
      <c r="AO9063"/>
      <c r="AP9063"/>
      <c r="AQ9063"/>
      <c r="AR9063"/>
      <c r="AS9063"/>
      <c r="AT9063"/>
      <c r="AU9063"/>
      <c r="AV9063"/>
      <c r="AW9063"/>
      <c r="AX9063"/>
      <c r="AY9063"/>
      <c r="AZ9063"/>
      <c r="BA9063"/>
      <c r="BB9063"/>
      <c r="BC9063"/>
      <c r="BD9063"/>
      <c r="BE9063"/>
      <c r="BF9063"/>
      <c r="BG9063"/>
      <c r="BH9063"/>
      <c r="BI9063"/>
      <c r="BJ9063"/>
      <c r="BK9063"/>
      <c r="BL9063"/>
      <c r="BM9063"/>
      <c r="BN9063"/>
      <c r="BO9063"/>
      <c r="BP9063"/>
      <c r="BQ9063"/>
      <c r="BR9063"/>
      <c r="BS9063"/>
      <c r="BT9063"/>
      <c r="BU9063"/>
      <c r="BV9063"/>
      <c r="BW9063"/>
      <c r="BX9063"/>
      <c r="BY9063"/>
      <c r="BZ9063"/>
      <c r="CA9063"/>
      <c r="CB9063"/>
      <c r="CC9063"/>
      <c r="CD9063"/>
      <c r="CE9063"/>
      <c r="CF9063"/>
      <c r="CG9063"/>
      <c r="CH9063"/>
      <c r="CI9063"/>
      <c r="CJ9063"/>
      <c r="CK9063"/>
      <c r="CL9063"/>
      <c r="CM9063"/>
      <c r="CN9063"/>
      <c r="CO9063"/>
      <c r="CP9063"/>
      <c r="CQ9063"/>
      <c r="CR9063"/>
      <c r="CS9063"/>
      <c r="CT9063"/>
      <c r="CU9063"/>
      <c r="CV9063"/>
    </row>
    <row r="9064" spans="10:100" x14ac:dyDescent="0.25">
      <c r="J9064"/>
      <c r="K9064"/>
      <c r="L9064"/>
      <c r="M9064"/>
      <c r="N9064"/>
      <c r="O9064"/>
      <c r="P9064"/>
      <c r="Q9064"/>
      <c r="R9064"/>
      <c r="S9064"/>
      <c r="T9064"/>
      <c r="U9064"/>
      <c r="V9064"/>
      <c r="W9064"/>
      <c r="X9064"/>
      <c r="Y9064"/>
      <c r="Z9064"/>
      <c r="AA9064"/>
      <c r="AB9064"/>
      <c r="AC9064"/>
      <c r="AD9064"/>
      <c r="AE9064"/>
      <c r="AF9064"/>
      <c r="AG9064"/>
      <c r="AH9064"/>
      <c r="AI9064"/>
      <c r="AJ9064"/>
      <c r="AK9064"/>
      <c r="AL9064"/>
      <c r="AM9064"/>
      <c r="AN9064"/>
      <c r="AO9064"/>
      <c r="AP9064"/>
      <c r="AQ9064"/>
      <c r="AR9064"/>
      <c r="AS9064"/>
      <c r="AT9064"/>
      <c r="AU9064"/>
      <c r="AV9064"/>
      <c r="AW9064"/>
      <c r="AX9064"/>
      <c r="AY9064"/>
      <c r="AZ9064"/>
      <c r="BA9064"/>
      <c r="BB9064"/>
      <c r="BC9064"/>
      <c r="BD9064"/>
      <c r="BE9064"/>
      <c r="BF9064"/>
      <c r="BG9064"/>
      <c r="BH9064"/>
      <c r="BI9064"/>
      <c r="BJ9064"/>
      <c r="BK9064"/>
      <c r="BL9064"/>
      <c r="BM9064"/>
      <c r="BN9064"/>
      <c r="BO9064"/>
      <c r="BP9064"/>
      <c r="BQ9064"/>
      <c r="BR9064"/>
      <c r="BS9064"/>
      <c r="BT9064"/>
      <c r="BU9064"/>
      <c r="BV9064"/>
      <c r="BW9064"/>
      <c r="BX9064"/>
      <c r="BY9064"/>
      <c r="BZ9064"/>
      <c r="CA9064"/>
      <c r="CB9064"/>
      <c r="CC9064"/>
      <c r="CD9064"/>
      <c r="CE9064"/>
      <c r="CF9064"/>
      <c r="CG9064"/>
      <c r="CH9064"/>
      <c r="CI9064"/>
      <c r="CJ9064"/>
      <c r="CK9064"/>
      <c r="CL9064"/>
      <c r="CM9064"/>
      <c r="CN9064"/>
      <c r="CO9064"/>
      <c r="CP9064"/>
      <c r="CQ9064"/>
      <c r="CR9064"/>
      <c r="CS9064"/>
      <c r="CT9064"/>
      <c r="CU9064"/>
      <c r="CV9064"/>
    </row>
    <row r="9065" spans="10:100" x14ac:dyDescent="0.25">
      <c r="J9065"/>
      <c r="K9065"/>
      <c r="L9065"/>
      <c r="M9065"/>
      <c r="N9065"/>
      <c r="O9065"/>
      <c r="P9065"/>
      <c r="Q9065"/>
      <c r="R9065"/>
      <c r="S9065"/>
      <c r="T9065"/>
      <c r="U9065"/>
      <c r="V9065"/>
      <c r="W9065"/>
      <c r="X9065"/>
      <c r="Y9065"/>
      <c r="Z9065"/>
      <c r="AA9065"/>
      <c r="AB9065"/>
      <c r="AC9065"/>
      <c r="AD9065"/>
      <c r="AE9065"/>
      <c r="AF9065"/>
      <c r="AG9065"/>
      <c r="AH9065"/>
      <c r="AI9065"/>
      <c r="AJ9065"/>
      <c r="AK9065"/>
      <c r="AL9065"/>
      <c r="AM9065"/>
      <c r="AN9065"/>
      <c r="AO9065"/>
      <c r="AP9065"/>
      <c r="AQ9065"/>
      <c r="AR9065"/>
      <c r="AS9065"/>
      <c r="AT9065"/>
      <c r="AU9065"/>
      <c r="AV9065"/>
      <c r="AW9065"/>
      <c r="AX9065"/>
      <c r="AY9065"/>
      <c r="AZ9065"/>
      <c r="BA9065"/>
      <c r="BB9065"/>
      <c r="BC9065"/>
      <c r="BD9065"/>
      <c r="BE9065"/>
      <c r="BF9065"/>
      <c r="BG9065"/>
      <c r="BH9065"/>
      <c r="BI9065"/>
      <c r="BJ9065"/>
      <c r="BK9065"/>
      <c r="BL9065"/>
      <c r="BM9065"/>
      <c r="BN9065"/>
      <c r="BO9065"/>
      <c r="BP9065"/>
      <c r="BQ9065"/>
      <c r="BR9065"/>
      <c r="BS9065"/>
      <c r="BT9065"/>
      <c r="BU9065"/>
      <c r="BV9065"/>
      <c r="BW9065"/>
      <c r="BX9065"/>
      <c r="BY9065"/>
      <c r="BZ9065"/>
      <c r="CA9065"/>
      <c r="CB9065"/>
      <c r="CC9065"/>
      <c r="CD9065"/>
      <c r="CE9065"/>
      <c r="CF9065"/>
      <c r="CG9065"/>
      <c r="CH9065"/>
      <c r="CI9065"/>
      <c r="CJ9065"/>
      <c r="CK9065"/>
      <c r="CL9065"/>
      <c r="CM9065"/>
      <c r="CN9065"/>
      <c r="CO9065"/>
      <c r="CP9065"/>
      <c r="CQ9065"/>
      <c r="CR9065"/>
      <c r="CS9065"/>
      <c r="CT9065"/>
      <c r="CU9065"/>
      <c r="CV9065"/>
    </row>
    <row r="9066" spans="10:100" x14ac:dyDescent="0.25">
      <c r="J9066"/>
      <c r="K9066"/>
      <c r="L9066"/>
      <c r="M9066"/>
      <c r="N9066"/>
      <c r="O9066"/>
      <c r="P9066"/>
      <c r="Q9066"/>
      <c r="R9066"/>
      <c r="S9066"/>
      <c r="T9066"/>
      <c r="U9066"/>
      <c r="V9066"/>
      <c r="W9066"/>
      <c r="X9066"/>
      <c r="Y9066"/>
      <c r="Z9066"/>
      <c r="AA9066"/>
      <c r="AB9066"/>
      <c r="AC9066"/>
      <c r="AD9066"/>
      <c r="AE9066"/>
      <c r="AF9066"/>
      <c r="AG9066"/>
      <c r="AH9066"/>
      <c r="AI9066"/>
      <c r="AJ9066"/>
      <c r="AK9066"/>
      <c r="AL9066"/>
      <c r="AM9066"/>
      <c r="AN9066"/>
      <c r="AO9066"/>
      <c r="AP9066"/>
      <c r="AQ9066"/>
      <c r="AR9066"/>
      <c r="AS9066"/>
      <c r="AT9066"/>
      <c r="AU9066"/>
      <c r="AV9066"/>
      <c r="AW9066"/>
      <c r="AX9066"/>
      <c r="AY9066"/>
      <c r="AZ9066"/>
      <c r="BA9066"/>
      <c r="BB9066"/>
      <c r="BC9066"/>
      <c r="BD9066"/>
      <c r="BE9066"/>
      <c r="BF9066"/>
      <c r="BG9066"/>
      <c r="BH9066"/>
      <c r="BI9066"/>
      <c r="BJ9066"/>
      <c r="BK9066"/>
      <c r="BL9066"/>
      <c r="BM9066"/>
      <c r="BN9066"/>
      <c r="BO9066"/>
      <c r="BP9066"/>
      <c r="BQ9066"/>
      <c r="BR9066"/>
      <c r="BS9066"/>
      <c r="BT9066"/>
      <c r="BU9066"/>
      <c r="BV9066"/>
      <c r="BW9066"/>
      <c r="BX9066"/>
      <c r="BY9066"/>
      <c r="BZ9066"/>
      <c r="CA9066"/>
      <c r="CB9066"/>
      <c r="CC9066"/>
      <c r="CD9066"/>
      <c r="CE9066"/>
      <c r="CF9066"/>
      <c r="CG9066"/>
      <c r="CH9066"/>
      <c r="CI9066"/>
      <c r="CJ9066"/>
      <c r="CK9066"/>
      <c r="CL9066"/>
      <c r="CM9066"/>
      <c r="CN9066"/>
      <c r="CO9066"/>
      <c r="CP9066"/>
      <c r="CQ9066"/>
      <c r="CR9066"/>
      <c r="CS9066"/>
      <c r="CT9066"/>
      <c r="CU9066"/>
      <c r="CV9066"/>
    </row>
    <row r="9067" spans="10:100" x14ac:dyDescent="0.25">
      <c r="J9067"/>
      <c r="K9067"/>
      <c r="L9067"/>
      <c r="M9067"/>
      <c r="N9067"/>
      <c r="O9067"/>
      <c r="P9067"/>
      <c r="Q9067"/>
      <c r="R9067"/>
      <c r="S9067"/>
      <c r="T9067"/>
      <c r="U9067"/>
      <c r="V9067"/>
      <c r="W9067"/>
      <c r="X9067"/>
      <c r="Y9067"/>
      <c r="Z9067"/>
      <c r="AA9067"/>
      <c r="AB9067"/>
      <c r="AC9067"/>
      <c r="AD9067"/>
      <c r="AE9067"/>
      <c r="AF9067"/>
      <c r="AG9067"/>
      <c r="AH9067"/>
      <c r="AI9067"/>
      <c r="AJ9067"/>
      <c r="AK9067"/>
      <c r="AL9067"/>
      <c r="AM9067"/>
      <c r="AN9067"/>
      <c r="AO9067"/>
      <c r="AP9067"/>
      <c r="AQ9067"/>
      <c r="AR9067"/>
      <c r="AS9067"/>
      <c r="AT9067"/>
      <c r="AU9067"/>
      <c r="AV9067"/>
      <c r="AW9067"/>
      <c r="AX9067"/>
      <c r="AY9067"/>
      <c r="AZ9067"/>
      <c r="BA9067"/>
      <c r="BB9067"/>
      <c r="BC9067"/>
      <c r="BD9067"/>
      <c r="BE9067"/>
      <c r="BF9067"/>
      <c r="BG9067"/>
      <c r="BH9067"/>
      <c r="BI9067"/>
      <c r="BJ9067"/>
      <c r="BK9067"/>
      <c r="BL9067"/>
      <c r="BM9067"/>
      <c r="BN9067"/>
      <c r="BO9067"/>
      <c r="BP9067"/>
      <c r="BQ9067"/>
      <c r="BR9067"/>
      <c r="BS9067"/>
      <c r="BT9067"/>
      <c r="BU9067"/>
      <c r="BV9067"/>
      <c r="BW9067"/>
      <c r="BX9067"/>
      <c r="BY9067"/>
      <c r="BZ9067"/>
      <c r="CA9067"/>
      <c r="CB9067"/>
      <c r="CC9067"/>
      <c r="CD9067"/>
      <c r="CE9067"/>
      <c r="CF9067"/>
      <c r="CG9067"/>
      <c r="CH9067"/>
      <c r="CI9067"/>
      <c r="CJ9067"/>
      <c r="CK9067"/>
      <c r="CL9067"/>
      <c r="CM9067"/>
      <c r="CN9067"/>
      <c r="CO9067"/>
      <c r="CP9067"/>
      <c r="CQ9067"/>
      <c r="CR9067"/>
      <c r="CS9067"/>
      <c r="CT9067"/>
      <c r="CU9067"/>
      <c r="CV9067"/>
    </row>
    <row r="9068" spans="10:100" x14ac:dyDescent="0.25">
      <c r="J9068"/>
      <c r="K9068"/>
      <c r="L9068"/>
      <c r="M9068"/>
      <c r="N9068"/>
      <c r="O9068"/>
      <c r="P9068"/>
      <c r="Q9068"/>
      <c r="R9068"/>
      <c r="S9068"/>
      <c r="T9068"/>
      <c r="U9068"/>
      <c r="V9068"/>
      <c r="W9068"/>
      <c r="X9068"/>
      <c r="Y9068"/>
      <c r="Z9068"/>
      <c r="AA9068"/>
      <c r="AB9068"/>
      <c r="AC9068"/>
      <c r="AD9068"/>
      <c r="AE9068"/>
      <c r="AF9068"/>
      <c r="AG9068"/>
      <c r="AH9068"/>
      <c r="AI9068"/>
      <c r="AJ9068"/>
      <c r="AK9068"/>
      <c r="AL9068"/>
      <c r="AM9068"/>
      <c r="AN9068"/>
      <c r="AO9068"/>
      <c r="AP9068"/>
      <c r="AQ9068"/>
      <c r="AR9068"/>
      <c r="AS9068"/>
      <c r="AT9068"/>
      <c r="AU9068"/>
      <c r="AV9068"/>
      <c r="AW9068"/>
      <c r="AX9068"/>
      <c r="AY9068"/>
      <c r="AZ9068"/>
      <c r="BA9068"/>
      <c r="BB9068"/>
      <c r="BC9068"/>
      <c r="BD9068"/>
      <c r="BE9068"/>
      <c r="BF9068"/>
      <c r="BG9068"/>
      <c r="BH9068"/>
      <c r="BI9068"/>
      <c r="BJ9068"/>
      <c r="BK9068"/>
      <c r="BL9068"/>
      <c r="BM9068"/>
      <c r="BN9068"/>
      <c r="BO9068"/>
      <c r="BP9068"/>
      <c r="BQ9068"/>
      <c r="BR9068"/>
      <c r="BS9068"/>
      <c r="BT9068"/>
      <c r="BU9068"/>
      <c r="BV9068"/>
      <c r="BW9068"/>
      <c r="BX9068"/>
      <c r="BY9068"/>
      <c r="BZ9068"/>
      <c r="CA9068"/>
      <c r="CB9068"/>
      <c r="CC9068"/>
      <c r="CD9068"/>
      <c r="CE9068"/>
      <c r="CF9068"/>
      <c r="CG9068"/>
      <c r="CH9068"/>
      <c r="CI9068"/>
      <c r="CJ9068"/>
      <c r="CK9068"/>
      <c r="CL9068"/>
      <c r="CM9068"/>
      <c r="CN9068"/>
      <c r="CO9068"/>
      <c r="CP9068"/>
      <c r="CQ9068"/>
      <c r="CR9068"/>
      <c r="CS9068"/>
      <c r="CT9068"/>
      <c r="CU9068"/>
      <c r="CV9068"/>
    </row>
    <row r="9069" spans="10:100" x14ac:dyDescent="0.25">
      <c r="J9069"/>
      <c r="K9069"/>
      <c r="L9069"/>
      <c r="M9069"/>
      <c r="N9069"/>
      <c r="O9069"/>
      <c r="P9069"/>
      <c r="Q9069"/>
      <c r="R9069"/>
      <c r="S9069"/>
      <c r="T9069"/>
      <c r="U9069"/>
      <c r="V9069"/>
      <c r="W9069"/>
      <c r="X9069"/>
      <c r="Y9069"/>
      <c r="Z9069"/>
      <c r="AA9069"/>
      <c r="AB9069"/>
      <c r="AC9069"/>
      <c r="AD9069"/>
      <c r="AE9069"/>
      <c r="AF9069"/>
      <c r="AG9069"/>
      <c r="AH9069"/>
      <c r="AI9069"/>
      <c r="AJ9069"/>
      <c r="AK9069"/>
      <c r="AL9069"/>
      <c r="AM9069"/>
      <c r="AN9069"/>
      <c r="AO9069"/>
      <c r="AP9069"/>
      <c r="AQ9069"/>
      <c r="AR9069"/>
      <c r="AS9069"/>
      <c r="AT9069"/>
      <c r="AU9069"/>
      <c r="AV9069"/>
      <c r="AW9069"/>
      <c r="AX9069"/>
      <c r="AY9069"/>
      <c r="AZ9069"/>
      <c r="BA9069"/>
      <c r="BB9069"/>
      <c r="BC9069"/>
      <c r="BD9069"/>
      <c r="BE9069"/>
      <c r="BF9069"/>
      <c r="BG9069"/>
      <c r="BH9069"/>
      <c r="BI9069"/>
      <c r="BJ9069"/>
      <c r="BK9069"/>
      <c r="BL9069"/>
      <c r="BM9069"/>
      <c r="BN9069"/>
      <c r="BO9069"/>
      <c r="BP9069"/>
      <c r="BQ9069"/>
      <c r="BR9069"/>
      <c r="BS9069"/>
      <c r="BT9069"/>
      <c r="BU9069"/>
      <c r="BV9069"/>
      <c r="BW9069"/>
      <c r="BX9069"/>
      <c r="BY9069"/>
      <c r="BZ9069"/>
      <c r="CA9069"/>
      <c r="CB9069"/>
      <c r="CC9069"/>
      <c r="CD9069"/>
      <c r="CE9069"/>
      <c r="CF9069"/>
      <c r="CG9069"/>
      <c r="CH9069"/>
      <c r="CI9069"/>
      <c r="CJ9069"/>
      <c r="CK9069"/>
      <c r="CL9069"/>
      <c r="CM9069"/>
      <c r="CN9069"/>
      <c r="CO9069"/>
      <c r="CP9069"/>
      <c r="CQ9069"/>
      <c r="CR9069"/>
      <c r="CS9069"/>
      <c r="CT9069"/>
      <c r="CU9069"/>
      <c r="CV9069"/>
    </row>
    <row r="9070" spans="10:100" x14ac:dyDescent="0.25">
      <c r="J9070"/>
      <c r="K9070"/>
      <c r="L9070"/>
      <c r="M9070"/>
      <c r="N9070"/>
      <c r="O9070"/>
      <c r="P9070"/>
      <c r="Q9070"/>
      <c r="R9070"/>
      <c r="S9070"/>
      <c r="T9070"/>
      <c r="U9070"/>
      <c r="V9070"/>
      <c r="W9070"/>
      <c r="X9070"/>
      <c r="Y9070"/>
      <c r="Z9070"/>
      <c r="AA9070"/>
      <c r="AB9070"/>
      <c r="AC9070"/>
      <c r="AD9070"/>
      <c r="AE9070"/>
      <c r="AF9070"/>
      <c r="AG9070"/>
      <c r="AH9070"/>
      <c r="AI9070"/>
      <c r="AJ9070"/>
      <c r="AK9070"/>
      <c r="AL9070"/>
      <c r="AM9070"/>
      <c r="AN9070"/>
      <c r="AO9070"/>
      <c r="AP9070"/>
      <c r="AQ9070"/>
      <c r="AR9070"/>
      <c r="AS9070"/>
      <c r="AT9070"/>
      <c r="AU9070"/>
      <c r="AV9070"/>
      <c r="AW9070"/>
      <c r="AX9070"/>
      <c r="AY9070"/>
      <c r="AZ9070"/>
      <c r="BA9070"/>
      <c r="BB9070"/>
      <c r="BC9070"/>
      <c r="BD9070"/>
      <c r="BE9070"/>
      <c r="BF9070"/>
      <c r="BG9070"/>
      <c r="BH9070"/>
      <c r="BI9070"/>
      <c r="BJ9070"/>
      <c r="BK9070"/>
      <c r="BL9070"/>
      <c r="BM9070"/>
      <c r="BN9070"/>
      <c r="BO9070"/>
      <c r="BP9070"/>
      <c r="BQ9070"/>
      <c r="BR9070"/>
      <c r="BS9070"/>
      <c r="BT9070"/>
      <c r="BU9070"/>
      <c r="BV9070"/>
      <c r="BW9070"/>
      <c r="BX9070"/>
      <c r="BY9070"/>
      <c r="BZ9070"/>
      <c r="CA9070"/>
      <c r="CB9070"/>
      <c r="CC9070"/>
      <c r="CD9070"/>
      <c r="CE9070"/>
      <c r="CF9070"/>
      <c r="CG9070"/>
      <c r="CH9070"/>
      <c r="CI9070"/>
      <c r="CJ9070"/>
      <c r="CK9070"/>
      <c r="CL9070"/>
      <c r="CM9070"/>
      <c r="CN9070"/>
      <c r="CO9070"/>
      <c r="CP9070"/>
      <c r="CQ9070"/>
      <c r="CR9070"/>
      <c r="CS9070"/>
      <c r="CT9070"/>
      <c r="CU9070"/>
      <c r="CV9070"/>
    </row>
    <row r="9071" spans="10:100" x14ac:dyDescent="0.25">
      <c r="J9071"/>
      <c r="K9071"/>
      <c r="L9071"/>
      <c r="M9071"/>
      <c r="N9071"/>
      <c r="O9071"/>
      <c r="P9071"/>
      <c r="Q9071"/>
      <c r="R9071"/>
      <c r="S9071"/>
      <c r="T9071"/>
      <c r="U9071"/>
      <c r="V9071"/>
      <c r="W9071"/>
      <c r="X9071"/>
      <c r="Y9071"/>
      <c r="Z9071"/>
      <c r="AA9071"/>
      <c r="AB9071"/>
      <c r="AC9071"/>
      <c r="AD9071"/>
      <c r="AE9071"/>
      <c r="AF9071"/>
      <c r="AG9071"/>
      <c r="AH9071"/>
      <c r="AI9071"/>
      <c r="AJ9071"/>
      <c r="AK9071"/>
      <c r="AL9071"/>
      <c r="AM9071"/>
      <c r="AN9071"/>
      <c r="AO9071"/>
      <c r="AP9071"/>
      <c r="AQ9071"/>
      <c r="AR9071"/>
      <c r="AS9071"/>
      <c r="AT9071"/>
      <c r="AU9071"/>
      <c r="AV9071"/>
      <c r="AW9071"/>
      <c r="AX9071"/>
      <c r="AY9071"/>
      <c r="AZ9071"/>
      <c r="BA9071"/>
      <c r="BB9071"/>
      <c r="BC9071"/>
      <c r="BD9071"/>
      <c r="BE9071"/>
      <c r="BF9071"/>
      <c r="BG9071"/>
      <c r="BH9071"/>
      <c r="BI9071"/>
      <c r="BJ9071"/>
      <c r="BK9071"/>
      <c r="BL9071"/>
      <c r="BM9071"/>
      <c r="BN9071"/>
      <c r="BO9071"/>
      <c r="BP9071"/>
      <c r="BQ9071"/>
      <c r="BR9071"/>
      <c r="BS9071"/>
      <c r="BT9071"/>
      <c r="BU9071"/>
      <c r="BV9071"/>
      <c r="BW9071"/>
      <c r="BX9071"/>
      <c r="BY9071"/>
      <c r="BZ9071"/>
      <c r="CA9071"/>
      <c r="CB9071"/>
      <c r="CC9071"/>
      <c r="CD9071"/>
      <c r="CE9071"/>
      <c r="CF9071"/>
      <c r="CG9071"/>
      <c r="CH9071"/>
      <c r="CI9071"/>
      <c r="CJ9071"/>
      <c r="CK9071"/>
      <c r="CL9071"/>
      <c r="CM9071"/>
      <c r="CN9071"/>
      <c r="CO9071"/>
      <c r="CP9071"/>
      <c r="CQ9071"/>
      <c r="CR9071"/>
      <c r="CS9071"/>
      <c r="CT9071"/>
      <c r="CU9071"/>
      <c r="CV9071"/>
    </row>
    <row r="9072" spans="10:100" x14ac:dyDescent="0.25">
      <c r="J9072"/>
      <c r="K9072"/>
      <c r="L9072"/>
      <c r="M9072"/>
      <c r="N9072"/>
      <c r="O9072"/>
      <c r="P9072"/>
      <c r="Q9072"/>
      <c r="R9072"/>
      <c r="S9072"/>
      <c r="T9072"/>
      <c r="U9072"/>
      <c r="V9072"/>
      <c r="W9072"/>
      <c r="X9072"/>
      <c r="Y9072"/>
      <c r="Z9072"/>
      <c r="AA9072"/>
      <c r="AB9072"/>
      <c r="AC9072"/>
      <c r="AD9072"/>
      <c r="AE9072"/>
      <c r="AF9072"/>
      <c r="AG9072"/>
      <c r="AH9072"/>
      <c r="AI9072"/>
      <c r="AJ9072"/>
      <c r="AK9072"/>
      <c r="AL9072"/>
      <c r="AM9072"/>
      <c r="AN9072"/>
      <c r="AO9072"/>
      <c r="AP9072"/>
      <c r="AQ9072"/>
      <c r="AR9072"/>
      <c r="AS9072"/>
      <c r="AT9072"/>
      <c r="AU9072"/>
      <c r="AV9072"/>
      <c r="AW9072"/>
      <c r="AX9072"/>
      <c r="AY9072"/>
      <c r="AZ9072"/>
      <c r="BA9072"/>
      <c r="BB9072"/>
      <c r="BC9072"/>
      <c r="BD9072"/>
      <c r="BE9072"/>
      <c r="BF9072"/>
      <c r="BG9072"/>
      <c r="BH9072"/>
      <c r="BI9072"/>
      <c r="BJ9072"/>
      <c r="BK9072"/>
      <c r="BL9072"/>
      <c r="BM9072"/>
      <c r="BN9072"/>
      <c r="BO9072"/>
      <c r="BP9072"/>
      <c r="BQ9072"/>
      <c r="BR9072"/>
      <c r="BS9072"/>
      <c r="BT9072"/>
      <c r="BU9072"/>
      <c r="BV9072"/>
      <c r="BW9072"/>
      <c r="BX9072"/>
      <c r="BY9072"/>
      <c r="BZ9072"/>
      <c r="CA9072"/>
      <c r="CB9072"/>
      <c r="CC9072"/>
      <c r="CD9072"/>
      <c r="CE9072"/>
      <c r="CF9072"/>
      <c r="CG9072"/>
      <c r="CH9072"/>
      <c r="CI9072"/>
      <c r="CJ9072"/>
      <c r="CK9072"/>
      <c r="CL9072"/>
      <c r="CM9072"/>
      <c r="CN9072"/>
      <c r="CO9072"/>
      <c r="CP9072"/>
      <c r="CQ9072"/>
      <c r="CR9072"/>
      <c r="CS9072"/>
      <c r="CT9072"/>
      <c r="CU9072"/>
      <c r="CV9072"/>
    </row>
    <row r="9073" spans="10:100" x14ac:dyDescent="0.25">
      <c r="J9073"/>
      <c r="K9073"/>
      <c r="L9073"/>
      <c r="M9073"/>
      <c r="N9073"/>
      <c r="O9073"/>
      <c r="P9073"/>
      <c r="Q9073"/>
      <c r="R9073"/>
      <c r="S9073"/>
      <c r="T9073"/>
      <c r="U9073"/>
      <c r="V9073"/>
      <c r="W9073"/>
      <c r="X9073"/>
      <c r="Y9073"/>
      <c r="Z9073"/>
      <c r="AA9073"/>
      <c r="AB9073"/>
      <c r="AC9073"/>
      <c r="AD9073"/>
      <c r="AE9073"/>
      <c r="AF9073"/>
      <c r="AG9073"/>
      <c r="AH9073"/>
      <c r="AI9073"/>
      <c r="AJ9073"/>
      <c r="AK9073"/>
      <c r="AL9073"/>
      <c r="AM9073"/>
      <c r="AN9073"/>
      <c r="AO9073"/>
      <c r="AP9073"/>
      <c r="AQ9073"/>
      <c r="AR9073"/>
      <c r="AS9073"/>
      <c r="AT9073"/>
      <c r="AU9073"/>
      <c r="AV9073"/>
      <c r="AW9073"/>
      <c r="AX9073"/>
      <c r="AY9073"/>
      <c r="AZ9073"/>
      <c r="BA9073"/>
      <c r="BB9073"/>
      <c r="BC9073"/>
      <c r="BD9073"/>
      <c r="BE9073"/>
      <c r="BF9073"/>
      <c r="BG9073"/>
      <c r="BH9073"/>
      <c r="BI9073"/>
      <c r="BJ9073"/>
      <c r="BK9073"/>
      <c r="BL9073"/>
      <c r="BM9073"/>
      <c r="BN9073"/>
      <c r="BO9073"/>
      <c r="BP9073"/>
      <c r="BQ9073"/>
      <c r="BR9073"/>
      <c r="BS9073"/>
      <c r="BT9073"/>
      <c r="BU9073"/>
      <c r="BV9073"/>
      <c r="BW9073"/>
      <c r="BX9073"/>
      <c r="BY9073"/>
      <c r="BZ9073"/>
      <c r="CA9073"/>
      <c r="CB9073"/>
      <c r="CC9073"/>
      <c r="CD9073"/>
      <c r="CE9073"/>
      <c r="CF9073"/>
      <c r="CG9073"/>
      <c r="CH9073"/>
      <c r="CI9073"/>
      <c r="CJ9073"/>
      <c r="CK9073"/>
      <c r="CL9073"/>
      <c r="CM9073"/>
      <c r="CN9073"/>
      <c r="CO9073"/>
      <c r="CP9073"/>
      <c r="CQ9073"/>
      <c r="CR9073"/>
      <c r="CS9073"/>
      <c r="CT9073"/>
      <c r="CU9073"/>
      <c r="CV9073"/>
    </row>
    <row r="9074" spans="10:100" x14ac:dyDescent="0.25">
      <c r="J9074"/>
      <c r="K9074"/>
      <c r="L9074"/>
      <c r="M9074"/>
      <c r="N9074"/>
      <c r="O9074"/>
      <c r="P9074"/>
      <c r="Q9074"/>
      <c r="R9074"/>
      <c r="S9074"/>
      <c r="T9074"/>
      <c r="U9074"/>
      <c r="V9074"/>
      <c r="W9074"/>
      <c r="X9074"/>
      <c r="Y9074"/>
      <c r="Z9074"/>
      <c r="AA9074"/>
      <c r="AB9074"/>
      <c r="AC9074"/>
      <c r="AD9074"/>
      <c r="AE9074"/>
      <c r="AF9074"/>
      <c r="AG9074"/>
      <c r="AH9074"/>
      <c r="AI9074"/>
      <c r="AJ9074"/>
      <c r="AK9074"/>
      <c r="AL9074"/>
      <c r="AM9074"/>
      <c r="AN9074"/>
      <c r="AO9074"/>
      <c r="AP9074"/>
      <c r="AQ9074"/>
      <c r="AR9074"/>
      <c r="AS9074"/>
      <c r="AT9074"/>
      <c r="AU9074"/>
      <c r="AV9074"/>
      <c r="AW9074"/>
      <c r="AX9074"/>
      <c r="AY9074"/>
      <c r="AZ9074"/>
      <c r="BA9074"/>
      <c r="BB9074"/>
      <c r="BC9074"/>
      <c r="BD9074"/>
      <c r="BE9074"/>
      <c r="BF9074"/>
      <c r="BG9074"/>
      <c r="BH9074"/>
      <c r="BI9074"/>
      <c r="BJ9074"/>
      <c r="BK9074"/>
      <c r="BL9074"/>
      <c r="BM9074"/>
      <c r="BN9074"/>
      <c r="BO9074"/>
      <c r="BP9074"/>
      <c r="BQ9074"/>
      <c r="BR9074"/>
      <c r="BS9074"/>
      <c r="BT9074"/>
      <c r="BU9074"/>
      <c r="BV9074"/>
      <c r="BW9074"/>
      <c r="BX9074"/>
      <c r="BY9074"/>
      <c r="BZ9074"/>
      <c r="CA9074"/>
      <c r="CB9074"/>
      <c r="CC9074"/>
      <c r="CD9074"/>
      <c r="CE9074"/>
      <c r="CF9074"/>
      <c r="CG9074"/>
      <c r="CH9074"/>
      <c r="CI9074"/>
      <c r="CJ9074"/>
      <c r="CK9074"/>
      <c r="CL9074"/>
      <c r="CM9074"/>
      <c r="CN9074"/>
      <c r="CO9074"/>
      <c r="CP9074"/>
      <c r="CQ9074"/>
      <c r="CR9074"/>
      <c r="CS9074"/>
      <c r="CT9074"/>
      <c r="CU9074"/>
      <c r="CV9074"/>
    </row>
    <row r="9075" spans="10:100" x14ac:dyDescent="0.25">
      <c r="J9075"/>
      <c r="K9075"/>
      <c r="L9075"/>
      <c r="M9075"/>
      <c r="N9075"/>
      <c r="O9075"/>
      <c r="P9075"/>
      <c r="Q9075"/>
      <c r="R9075"/>
      <c r="S9075"/>
      <c r="T9075"/>
      <c r="U9075"/>
      <c r="V9075"/>
      <c r="W9075"/>
      <c r="X9075"/>
      <c r="Y9075"/>
      <c r="Z9075"/>
      <c r="AA9075"/>
      <c r="AB9075"/>
      <c r="AC9075"/>
      <c r="AD9075"/>
      <c r="AE9075"/>
      <c r="AF9075"/>
      <c r="AG9075"/>
      <c r="AH9075"/>
      <c r="AI9075"/>
      <c r="AJ9075"/>
      <c r="AK9075"/>
      <c r="AL9075"/>
      <c r="AM9075"/>
      <c r="AN9075"/>
      <c r="AO9075"/>
      <c r="AP9075"/>
      <c r="AQ9075"/>
      <c r="AR9075"/>
      <c r="AS9075"/>
      <c r="AT9075"/>
      <c r="AU9075"/>
      <c r="AV9075"/>
      <c r="AW9075"/>
      <c r="AX9075"/>
      <c r="AY9075"/>
      <c r="AZ9075"/>
      <c r="BA9075"/>
      <c r="BB9075"/>
      <c r="BC9075"/>
      <c r="BD9075"/>
      <c r="BE9075"/>
      <c r="BF9075"/>
      <c r="BG9075"/>
      <c r="BH9075"/>
      <c r="BI9075"/>
      <c r="BJ9075"/>
      <c r="BK9075"/>
      <c r="BL9075"/>
      <c r="BM9075"/>
      <c r="BN9075"/>
      <c r="BO9075"/>
      <c r="BP9075"/>
      <c r="BQ9075"/>
      <c r="BR9075"/>
      <c r="BS9075"/>
      <c r="BT9075"/>
      <c r="BU9075"/>
      <c r="BV9075"/>
      <c r="BW9075"/>
      <c r="BX9075"/>
      <c r="BY9075"/>
      <c r="BZ9075"/>
      <c r="CA9075"/>
      <c r="CB9075"/>
      <c r="CC9075"/>
      <c r="CD9075"/>
      <c r="CE9075"/>
      <c r="CF9075"/>
      <c r="CG9075"/>
      <c r="CH9075"/>
      <c r="CI9075"/>
      <c r="CJ9075"/>
      <c r="CK9075"/>
      <c r="CL9075"/>
      <c r="CM9075"/>
      <c r="CN9075"/>
      <c r="CO9075"/>
      <c r="CP9075"/>
      <c r="CQ9075"/>
      <c r="CR9075"/>
      <c r="CS9075"/>
      <c r="CT9075"/>
      <c r="CU9075"/>
      <c r="CV9075"/>
    </row>
    <row r="9076" spans="10:100" x14ac:dyDescent="0.25">
      <c r="J9076"/>
      <c r="K9076"/>
      <c r="L9076"/>
      <c r="M9076"/>
      <c r="N9076"/>
      <c r="O9076"/>
      <c r="P9076"/>
      <c r="Q9076"/>
      <c r="R9076"/>
      <c r="S9076"/>
      <c r="T9076"/>
      <c r="U9076"/>
      <c r="V9076"/>
      <c r="W9076"/>
      <c r="X9076"/>
      <c r="Y9076"/>
      <c r="Z9076"/>
      <c r="AA9076"/>
      <c r="AB9076"/>
      <c r="AC9076"/>
      <c r="AD9076"/>
      <c r="AE9076"/>
      <c r="AF9076"/>
      <c r="AG9076"/>
      <c r="AH9076"/>
      <c r="AI9076"/>
      <c r="AJ9076"/>
      <c r="AK9076"/>
      <c r="AL9076"/>
      <c r="AM9076"/>
      <c r="AN9076"/>
      <c r="AO9076"/>
      <c r="AP9076"/>
      <c r="AQ9076"/>
      <c r="AR9076"/>
      <c r="AS9076"/>
      <c r="AT9076"/>
      <c r="AU9076"/>
      <c r="AV9076"/>
      <c r="AW9076"/>
      <c r="AX9076"/>
      <c r="AY9076"/>
      <c r="AZ9076"/>
      <c r="BA9076"/>
      <c r="BB9076"/>
      <c r="BC9076"/>
      <c r="BD9076"/>
      <c r="BE9076"/>
      <c r="BF9076"/>
      <c r="BG9076"/>
      <c r="BH9076"/>
      <c r="BI9076"/>
      <c r="BJ9076"/>
      <c r="BK9076"/>
      <c r="BL9076"/>
      <c r="BM9076"/>
      <c r="BN9076"/>
      <c r="BO9076"/>
      <c r="BP9076"/>
      <c r="BQ9076"/>
      <c r="BR9076"/>
      <c r="BS9076"/>
      <c r="BT9076"/>
      <c r="BU9076"/>
      <c r="BV9076"/>
      <c r="BW9076"/>
      <c r="BX9076"/>
      <c r="BY9076"/>
      <c r="BZ9076"/>
      <c r="CA9076"/>
      <c r="CB9076"/>
      <c r="CC9076"/>
      <c r="CD9076"/>
      <c r="CE9076"/>
      <c r="CF9076"/>
      <c r="CG9076"/>
      <c r="CH9076"/>
      <c r="CI9076"/>
      <c r="CJ9076"/>
      <c r="CK9076"/>
      <c r="CL9076"/>
      <c r="CM9076"/>
      <c r="CN9076"/>
      <c r="CO9076"/>
      <c r="CP9076"/>
      <c r="CQ9076"/>
      <c r="CR9076"/>
      <c r="CS9076"/>
      <c r="CT9076"/>
      <c r="CU9076"/>
      <c r="CV9076"/>
    </row>
    <row r="9077" spans="10:100" x14ac:dyDescent="0.25">
      <c r="J9077"/>
      <c r="K9077"/>
      <c r="L9077"/>
      <c r="M9077"/>
      <c r="N9077"/>
      <c r="O9077"/>
      <c r="P9077"/>
      <c r="Q9077"/>
      <c r="R9077"/>
      <c r="S9077"/>
      <c r="T9077"/>
      <c r="U9077"/>
      <c r="V9077"/>
      <c r="W9077"/>
      <c r="X9077"/>
      <c r="Y9077"/>
      <c r="Z9077"/>
      <c r="AA9077"/>
      <c r="AB9077"/>
      <c r="AC9077"/>
      <c r="AD9077"/>
      <c r="AE9077"/>
      <c r="AF9077"/>
      <c r="AG9077"/>
      <c r="AH9077"/>
      <c r="AI9077"/>
      <c r="AJ9077"/>
      <c r="AK9077"/>
      <c r="AL9077"/>
      <c r="AM9077"/>
      <c r="AN9077"/>
      <c r="AO9077"/>
      <c r="AP9077"/>
      <c r="AQ9077"/>
      <c r="AR9077"/>
      <c r="AS9077"/>
      <c r="AT9077"/>
      <c r="AU9077"/>
      <c r="AV9077"/>
      <c r="AW9077"/>
      <c r="AX9077"/>
      <c r="AY9077"/>
      <c r="AZ9077"/>
      <c r="BA9077"/>
      <c r="BB9077"/>
      <c r="BC9077"/>
      <c r="BD9077"/>
      <c r="BE9077"/>
      <c r="BF9077"/>
      <c r="BG9077"/>
      <c r="BH9077"/>
      <c r="BI9077"/>
      <c r="BJ9077"/>
      <c r="BK9077"/>
      <c r="BL9077"/>
      <c r="BM9077"/>
      <c r="BN9077"/>
      <c r="BO9077"/>
      <c r="BP9077"/>
      <c r="BQ9077"/>
      <c r="BR9077"/>
      <c r="BS9077"/>
      <c r="BT9077"/>
      <c r="BU9077"/>
      <c r="BV9077"/>
      <c r="BW9077"/>
      <c r="BX9077"/>
      <c r="BY9077"/>
      <c r="BZ9077"/>
      <c r="CA9077"/>
      <c r="CB9077"/>
      <c r="CC9077"/>
      <c r="CD9077"/>
      <c r="CE9077"/>
      <c r="CF9077"/>
      <c r="CG9077"/>
      <c r="CH9077"/>
      <c r="CI9077"/>
      <c r="CJ9077"/>
      <c r="CK9077"/>
      <c r="CL9077"/>
      <c r="CM9077"/>
      <c r="CN9077"/>
      <c r="CO9077"/>
      <c r="CP9077"/>
      <c r="CQ9077"/>
      <c r="CR9077"/>
      <c r="CS9077"/>
      <c r="CT9077"/>
      <c r="CU9077"/>
      <c r="CV9077"/>
    </row>
    <row r="9078" spans="10:100" x14ac:dyDescent="0.25">
      <c r="J9078"/>
      <c r="K9078"/>
      <c r="L9078"/>
      <c r="M9078"/>
      <c r="N9078"/>
      <c r="O9078"/>
      <c r="P9078"/>
      <c r="Q9078"/>
      <c r="R9078"/>
      <c r="S9078"/>
      <c r="T9078"/>
      <c r="U9078"/>
      <c r="V9078"/>
      <c r="W9078"/>
      <c r="X9078"/>
      <c r="Y9078"/>
      <c r="Z9078"/>
      <c r="AA9078"/>
      <c r="AB9078"/>
      <c r="AC9078"/>
      <c r="AD9078"/>
      <c r="AE9078"/>
      <c r="AF9078"/>
      <c r="AG9078"/>
      <c r="AH9078"/>
      <c r="AI9078"/>
      <c r="AJ9078"/>
      <c r="AK9078"/>
      <c r="AL9078"/>
      <c r="AM9078"/>
      <c r="AN9078"/>
      <c r="AO9078"/>
      <c r="AP9078"/>
      <c r="AQ9078"/>
      <c r="AR9078"/>
      <c r="AS9078"/>
      <c r="AT9078"/>
      <c r="AU9078"/>
      <c r="AV9078"/>
      <c r="AW9078"/>
      <c r="AX9078"/>
      <c r="AY9078"/>
      <c r="AZ9078"/>
      <c r="BA9078"/>
      <c r="BB9078"/>
      <c r="BC9078"/>
      <c r="BD9078"/>
      <c r="BE9078"/>
      <c r="BF9078"/>
      <c r="BG9078"/>
      <c r="BH9078"/>
      <c r="BI9078"/>
      <c r="BJ9078"/>
      <c r="BK9078"/>
      <c r="BL9078"/>
      <c r="BM9078"/>
      <c r="BN9078"/>
      <c r="BO9078"/>
      <c r="BP9078"/>
      <c r="BQ9078"/>
      <c r="BR9078"/>
      <c r="BS9078"/>
      <c r="BT9078"/>
      <c r="BU9078"/>
      <c r="BV9078"/>
      <c r="BW9078"/>
      <c r="BX9078"/>
      <c r="BY9078"/>
      <c r="BZ9078"/>
      <c r="CA9078"/>
      <c r="CB9078"/>
      <c r="CC9078"/>
      <c r="CD9078"/>
      <c r="CE9078"/>
      <c r="CF9078"/>
      <c r="CG9078"/>
      <c r="CH9078"/>
      <c r="CI9078"/>
      <c r="CJ9078"/>
      <c r="CK9078"/>
      <c r="CL9078"/>
      <c r="CM9078"/>
      <c r="CN9078"/>
      <c r="CO9078"/>
      <c r="CP9078"/>
      <c r="CQ9078"/>
      <c r="CR9078"/>
      <c r="CS9078"/>
      <c r="CT9078"/>
      <c r="CU9078"/>
      <c r="CV9078"/>
    </row>
    <row r="9079" spans="10:100" x14ac:dyDescent="0.25">
      <c r="J9079"/>
      <c r="K9079"/>
      <c r="L9079"/>
      <c r="M9079"/>
      <c r="N9079"/>
      <c r="O9079"/>
      <c r="P9079"/>
      <c r="Q9079"/>
      <c r="R9079"/>
      <c r="S9079"/>
      <c r="T9079"/>
      <c r="U9079"/>
      <c r="V9079"/>
      <c r="W9079"/>
      <c r="X9079"/>
      <c r="Y9079"/>
      <c r="Z9079"/>
      <c r="AA9079"/>
      <c r="AB9079"/>
      <c r="AC9079"/>
      <c r="AD9079"/>
      <c r="AE9079"/>
      <c r="AF9079"/>
      <c r="AG9079"/>
      <c r="AH9079"/>
      <c r="AI9079"/>
      <c r="AJ9079"/>
      <c r="AK9079"/>
      <c r="AL9079"/>
      <c r="AM9079"/>
      <c r="AN9079"/>
      <c r="AO9079"/>
      <c r="AP9079"/>
      <c r="AQ9079"/>
      <c r="AR9079"/>
      <c r="AS9079"/>
      <c r="AT9079"/>
      <c r="AU9079"/>
      <c r="AV9079"/>
      <c r="AW9079"/>
      <c r="AX9079"/>
      <c r="AY9079"/>
      <c r="AZ9079"/>
      <c r="BA9079"/>
      <c r="BB9079"/>
      <c r="BC9079"/>
      <c r="BD9079"/>
      <c r="BE9079"/>
      <c r="BF9079"/>
      <c r="BG9079"/>
      <c r="BH9079"/>
      <c r="BI9079"/>
      <c r="BJ9079"/>
      <c r="BK9079"/>
      <c r="BL9079"/>
      <c r="BM9079"/>
      <c r="BN9079"/>
      <c r="BO9079"/>
      <c r="BP9079"/>
      <c r="BQ9079"/>
      <c r="BR9079"/>
      <c r="BS9079"/>
      <c r="BT9079"/>
      <c r="BU9079"/>
      <c r="BV9079"/>
      <c r="BW9079"/>
      <c r="BX9079"/>
      <c r="BY9079"/>
      <c r="BZ9079"/>
      <c r="CA9079"/>
      <c r="CB9079"/>
      <c r="CC9079"/>
      <c r="CD9079"/>
      <c r="CE9079"/>
      <c r="CF9079"/>
      <c r="CG9079"/>
      <c r="CH9079"/>
      <c r="CI9079"/>
      <c r="CJ9079"/>
      <c r="CK9079"/>
      <c r="CL9079"/>
      <c r="CM9079"/>
      <c r="CN9079"/>
      <c r="CO9079"/>
      <c r="CP9079"/>
      <c r="CQ9079"/>
      <c r="CR9079"/>
      <c r="CS9079"/>
      <c r="CT9079"/>
      <c r="CU9079"/>
      <c r="CV9079"/>
    </row>
    <row r="9080" spans="10:100" x14ac:dyDescent="0.25">
      <c r="J9080"/>
      <c r="K9080"/>
      <c r="L9080"/>
      <c r="M9080"/>
      <c r="N9080"/>
      <c r="O9080"/>
      <c r="P9080"/>
      <c r="Q9080"/>
      <c r="R9080"/>
      <c r="S9080"/>
      <c r="T9080"/>
      <c r="U9080"/>
      <c r="V9080"/>
      <c r="W9080"/>
      <c r="X9080"/>
      <c r="Y9080"/>
      <c r="Z9080"/>
      <c r="AA9080"/>
      <c r="AB9080"/>
      <c r="AC9080"/>
      <c r="AD9080"/>
      <c r="AE9080"/>
      <c r="AF9080"/>
      <c r="AG9080"/>
      <c r="AH9080"/>
      <c r="AI9080"/>
      <c r="AJ9080"/>
      <c r="AK9080"/>
      <c r="AL9080"/>
      <c r="AM9080"/>
      <c r="AN9080"/>
      <c r="AO9080"/>
      <c r="AP9080"/>
      <c r="AQ9080"/>
      <c r="AR9080"/>
      <c r="AS9080"/>
      <c r="AT9080"/>
      <c r="AU9080"/>
      <c r="AV9080"/>
      <c r="AW9080"/>
      <c r="AX9080"/>
      <c r="AY9080"/>
      <c r="AZ9080"/>
      <c r="BA9080"/>
      <c r="BB9080"/>
      <c r="BC9080"/>
      <c r="BD9080"/>
      <c r="BE9080"/>
      <c r="BF9080"/>
      <c r="BG9080"/>
      <c r="BH9080"/>
      <c r="BI9080"/>
      <c r="BJ9080"/>
      <c r="BK9080"/>
      <c r="BL9080"/>
      <c r="BM9080"/>
      <c r="BN9080"/>
      <c r="BO9080"/>
      <c r="BP9080"/>
      <c r="BQ9080"/>
      <c r="BR9080"/>
      <c r="BS9080"/>
      <c r="BT9080"/>
      <c r="BU9080"/>
      <c r="BV9080"/>
      <c r="BW9080"/>
      <c r="BX9080"/>
      <c r="BY9080"/>
      <c r="BZ9080"/>
      <c r="CA9080"/>
      <c r="CB9080"/>
      <c r="CC9080"/>
      <c r="CD9080"/>
      <c r="CE9080"/>
      <c r="CF9080"/>
      <c r="CG9080"/>
      <c r="CH9080"/>
      <c r="CI9080"/>
      <c r="CJ9080"/>
      <c r="CK9080"/>
      <c r="CL9080"/>
      <c r="CM9080"/>
      <c r="CN9080"/>
      <c r="CO9080"/>
      <c r="CP9080"/>
      <c r="CQ9080"/>
      <c r="CR9080"/>
      <c r="CS9080"/>
      <c r="CT9080"/>
      <c r="CU9080"/>
      <c r="CV9080"/>
    </row>
    <row r="9081" spans="10:100" x14ac:dyDescent="0.25">
      <c r="J9081"/>
      <c r="K9081"/>
      <c r="L9081"/>
      <c r="M9081"/>
      <c r="N9081"/>
      <c r="O9081"/>
      <c r="P9081"/>
      <c r="Q9081"/>
      <c r="R9081"/>
      <c r="S9081"/>
      <c r="T9081"/>
      <c r="U9081"/>
      <c r="V9081"/>
      <c r="W9081"/>
      <c r="X9081"/>
      <c r="Y9081"/>
      <c r="Z9081"/>
      <c r="AA9081"/>
      <c r="AB9081"/>
      <c r="AC9081"/>
      <c r="AD9081"/>
      <c r="AE9081"/>
      <c r="AF9081"/>
      <c r="AG9081"/>
      <c r="AH9081"/>
      <c r="AI9081"/>
      <c r="AJ9081"/>
      <c r="AK9081"/>
      <c r="AL9081"/>
      <c r="AM9081"/>
      <c r="AN9081"/>
      <c r="AO9081"/>
      <c r="AP9081"/>
      <c r="AQ9081"/>
      <c r="AR9081"/>
      <c r="AS9081"/>
      <c r="AT9081"/>
      <c r="AU9081"/>
      <c r="AV9081"/>
      <c r="AW9081"/>
      <c r="AX9081"/>
      <c r="AY9081"/>
      <c r="AZ9081"/>
      <c r="BA9081"/>
      <c r="BB9081"/>
      <c r="BC9081"/>
      <c r="BD9081"/>
      <c r="BE9081"/>
      <c r="BF9081"/>
      <c r="BG9081"/>
      <c r="BH9081"/>
      <c r="BI9081"/>
      <c r="BJ9081"/>
      <c r="BK9081"/>
      <c r="BL9081"/>
      <c r="BM9081"/>
      <c r="BN9081"/>
      <c r="BO9081"/>
      <c r="BP9081"/>
      <c r="BQ9081"/>
      <c r="BR9081"/>
      <c r="BS9081"/>
      <c r="BT9081"/>
      <c r="BU9081"/>
      <c r="BV9081"/>
      <c r="BW9081"/>
      <c r="BX9081"/>
      <c r="BY9081"/>
      <c r="BZ9081"/>
      <c r="CA9081"/>
      <c r="CB9081"/>
      <c r="CC9081"/>
      <c r="CD9081"/>
      <c r="CE9081"/>
      <c r="CF9081"/>
      <c r="CG9081"/>
      <c r="CH9081"/>
      <c r="CI9081"/>
      <c r="CJ9081"/>
      <c r="CK9081"/>
      <c r="CL9081"/>
      <c r="CM9081"/>
      <c r="CN9081"/>
      <c r="CO9081"/>
      <c r="CP9081"/>
      <c r="CQ9081"/>
      <c r="CR9081"/>
      <c r="CS9081"/>
      <c r="CT9081"/>
      <c r="CU9081"/>
      <c r="CV9081"/>
    </row>
    <row r="9082" spans="10:100" x14ac:dyDescent="0.25">
      <c r="J9082"/>
      <c r="K9082"/>
      <c r="L9082"/>
      <c r="M9082"/>
      <c r="N9082"/>
      <c r="O9082"/>
      <c r="P9082"/>
      <c r="Q9082"/>
      <c r="R9082"/>
      <c r="S9082"/>
      <c r="T9082"/>
      <c r="U9082"/>
      <c r="V9082"/>
      <c r="W9082"/>
      <c r="X9082"/>
      <c r="Y9082"/>
      <c r="Z9082"/>
      <c r="AA9082"/>
      <c r="AB9082"/>
      <c r="AC9082"/>
      <c r="AD9082"/>
      <c r="AE9082"/>
      <c r="AF9082"/>
      <c r="AG9082"/>
      <c r="AH9082"/>
      <c r="AI9082"/>
      <c r="AJ9082"/>
      <c r="AK9082"/>
      <c r="AL9082"/>
      <c r="AM9082"/>
      <c r="AN9082"/>
      <c r="AO9082"/>
      <c r="AP9082"/>
      <c r="AQ9082"/>
      <c r="AR9082"/>
      <c r="AS9082"/>
      <c r="AT9082"/>
      <c r="AU9082"/>
      <c r="AV9082"/>
      <c r="AW9082"/>
      <c r="AX9082"/>
      <c r="AY9082"/>
      <c r="AZ9082"/>
      <c r="BA9082"/>
      <c r="BB9082"/>
      <c r="BC9082"/>
      <c r="BD9082"/>
      <c r="BE9082"/>
      <c r="BF9082"/>
      <c r="BG9082"/>
      <c r="BH9082"/>
      <c r="BI9082"/>
      <c r="BJ9082"/>
      <c r="BK9082"/>
      <c r="BL9082"/>
      <c r="BM9082"/>
      <c r="BN9082"/>
      <c r="BO9082"/>
      <c r="BP9082"/>
      <c r="BQ9082"/>
      <c r="BR9082"/>
      <c r="BS9082"/>
      <c r="BT9082"/>
      <c r="BU9082"/>
      <c r="BV9082"/>
      <c r="BW9082"/>
      <c r="BX9082"/>
      <c r="BY9082"/>
      <c r="BZ9082"/>
      <c r="CA9082"/>
      <c r="CB9082"/>
      <c r="CC9082"/>
      <c r="CD9082"/>
      <c r="CE9082"/>
      <c r="CF9082"/>
      <c r="CG9082"/>
      <c r="CH9082"/>
      <c r="CI9082"/>
      <c r="CJ9082"/>
      <c r="CK9082"/>
      <c r="CL9082"/>
      <c r="CM9082"/>
      <c r="CN9082"/>
      <c r="CO9082"/>
      <c r="CP9082"/>
      <c r="CQ9082"/>
      <c r="CR9082"/>
      <c r="CS9082"/>
      <c r="CT9082"/>
      <c r="CU9082"/>
      <c r="CV9082"/>
    </row>
    <row r="9083" spans="10:100" x14ac:dyDescent="0.25">
      <c r="J9083"/>
      <c r="K9083"/>
      <c r="L9083"/>
      <c r="M9083"/>
      <c r="N9083"/>
      <c r="O9083"/>
      <c r="P9083"/>
      <c r="Q9083"/>
      <c r="R9083"/>
      <c r="S9083"/>
      <c r="T9083"/>
      <c r="U9083"/>
      <c r="V9083"/>
      <c r="W9083"/>
      <c r="X9083"/>
      <c r="Y9083"/>
      <c r="Z9083"/>
      <c r="AA9083"/>
      <c r="AB9083"/>
      <c r="AC9083"/>
      <c r="AD9083"/>
      <c r="AE9083"/>
      <c r="AF9083"/>
      <c r="AG9083"/>
      <c r="AH9083"/>
      <c r="AI9083"/>
      <c r="AJ9083"/>
      <c r="AK9083"/>
      <c r="AL9083"/>
      <c r="AM9083"/>
      <c r="AN9083"/>
      <c r="AO9083"/>
      <c r="AP9083"/>
      <c r="AQ9083"/>
      <c r="AR9083"/>
      <c r="AS9083"/>
      <c r="AT9083"/>
      <c r="AU9083"/>
      <c r="AV9083"/>
      <c r="AW9083"/>
      <c r="AX9083"/>
      <c r="AY9083"/>
      <c r="AZ9083"/>
      <c r="BA9083"/>
      <c r="BB9083"/>
      <c r="BC9083"/>
      <c r="BD9083"/>
      <c r="BE9083"/>
      <c r="BF9083"/>
      <c r="BG9083"/>
      <c r="BH9083"/>
      <c r="BI9083"/>
      <c r="BJ9083"/>
      <c r="BK9083"/>
      <c r="BL9083"/>
      <c r="BM9083"/>
      <c r="BN9083"/>
      <c r="BO9083"/>
      <c r="BP9083"/>
      <c r="BQ9083"/>
      <c r="BR9083"/>
      <c r="BS9083"/>
      <c r="BT9083"/>
      <c r="BU9083"/>
      <c r="BV9083"/>
      <c r="BW9083"/>
      <c r="BX9083"/>
      <c r="BY9083"/>
      <c r="BZ9083"/>
      <c r="CA9083"/>
      <c r="CB9083"/>
      <c r="CC9083"/>
      <c r="CD9083"/>
      <c r="CE9083"/>
      <c r="CF9083"/>
      <c r="CG9083"/>
      <c r="CH9083"/>
      <c r="CI9083"/>
      <c r="CJ9083"/>
      <c r="CK9083"/>
      <c r="CL9083"/>
      <c r="CM9083"/>
      <c r="CN9083"/>
      <c r="CO9083"/>
      <c r="CP9083"/>
      <c r="CQ9083"/>
      <c r="CR9083"/>
      <c r="CS9083"/>
      <c r="CT9083"/>
      <c r="CU9083"/>
      <c r="CV9083"/>
    </row>
    <row r="9084" spans="10:100" x14ac:dyDescent="0.25">
      <c r="J9084"/>
      <c r="K9084"/>
      <c r="L9084"/>
      <c r="M9084"/>
      <c r="N9084"/>
      <c r="O9084"/>
      <c r="P9084"/>
      <c r="Q9084"/>
      <c r="R9084"/>
      <c r="S9084"/>
      <c r="T9084"/>
      <c r="U9084"/>
      <c r="V9084"/>
      <c r="W9084"/>
      <c r="X9084"/>
      <c r="Y9084"/>
      <c r="Z9084"/>
      <c r="AA9084"/>
      <c r="AB9084"/>
      <c r="AC9084"/>
      <c r="AD9084"/>
      <c r="AE9084"/>
      <c r="AF9084"/>
      <c r="AG9084"/>
      <c r="AH9084"/>
      <c r="AI9084"/>
      <c r="AJ9084"/>
      <c r="AK9084"/>
      <c r="AL9084"/>
      <c r="AM9084"/>
      <c r="AN9084"/>
      <c r="AO9084"/>
      <c r="AP9084"/>
      <c r="AQ9084"/>
      <c r="AR9084"/>
      <c r="AS9084"/>
      <c r="AT9084"/>
      <c r="AU9084"/>
      <c r="AV9084"/>
      <c r="AW9084"/>
      <c r="AX9084"/>
      <c r="AY9084"/>
      <c r="AZ9084"/>
      <c r="BA9084"/>
      <c r="BB9084"/>
      <c r="BC9084"/>
      <c r="BD9084"/>
      <c r="BE9084"/>
      <c r="BF9084"/>
      <c r="BG9084"/>
      <c r="BH9084"/>
      <c r="BI9084"/>
      <c r="BJ9084"/>
      <c r="BK9084"/>
      <c r="BL9084"/>
      <c r="BM9084"/>
      <c r="BN9084"/>
      <c r="BO9084"/>
      <c r="BP9084"/>
      <c r="BQ9084"/>
      <c r="BR9084"/>
      <c r="BS9084"/>
      <c r="BT9084"/>
      <c r="BU9084"/>
      <c r="BV9084"/>
      <c r="BW9084"/>
      <c r="BX9084"/>
      <c r="BY9084"/>
      <c r="BZ9084"/>
      <c r="CA9084"/>
      <c r="CB9084"/>
      <c r="CC9084"/>
      <c r="CD9084"/>
      <c r="CE9084"/>
      <c r="CF9084"/>
      <c r="CG9084"/>
      <c r="CH9084"/>
      <c r="CI9084"/>
      <c r="CJ9084"/>
      <c r="CK9084"/>
      <c r="CL9084"/>
      <c r="CM9084"/>
      <c r="CN9084"/>
      <c r="CO9084"/>
      <c r="CP9084"/>
      <c r="CQ9084"/>
      <c r="CR9084"/>
      <c r="CS9084"/>
      <c r="CT9084"/>
      <c r="CU9084"/>
      <c r="CV9084"/>
    </row>
    <row r="9085" spans="10:100" x14ac:dyDescent="0.25">
      <c r="J9085"/>
      <c r="K9085"/>
      <c r="L9085"/>
      <c r="M9085"/>
      <c r="N9085"/>
      <c r="O9085"/>
      <c r="P9085"/>
      <c r="Q9085"/>
      <c r="R9085"/>
      <c r="S9085"/>
      <c r="T9085"/>
      <c r="U9085"/>
      <c r="V9085"/>
      <c r="W9085"/>
      <c r="X9085"/>
      <c r="Y9085"/>
      <c r="Z9085"/>
      <c r="AA9085"/>
      <c r="AB9085"/>
      <c r="AC9085"/>
      <c r="AD9085"/>
      <c r="AE9085"/>
      <c r="AF9085"/>
      <c r="AG9085"/>
      <c r="AH9085"/>
      <c r="AI9085"/>
      <c r="AJ9085"/>
      <c r="AK9085"/>
      <c r="AL9085"/>
      <c r="AM9085"/>
      <c r="AN9085"/>
      <c r="AO9085"/>
      <c r="AP9085"/>
      <c r="AQ9085"/>
      <c r="AR9085"/>
      <c r="AS9085"/>
      <c r="AT9085"/>
      <c r="AU9085"/>
      <c r="AV9085"/>
      <c r="AW9085"/>
      <c r="AX9085"/>
      <c r="AY9085"/>
      <c r="AZ9085"/>
      <c r="BA9085"/>
      <c r="BB9085"/>
      <c r="BC9085"/>
      <c r="BD9085"/>
      <c r="BE9085"/>
      <c r="BF9085"/>
      <c r="BG9085"/>
      <c r="BH9085"/>
      <c r="BI9085"/>
      <c r="BJ9085"/>
      <c r="BK9085"/>
      <c r="BL9085"/>
      <c r="BM9085"/>
      <c r="BN9085"/>
      <c r="BO9085"/>
      <c r="BP9085"/>
      <c r="BQ9085"/>
      <c r="BR9085"/>
      <c r="BS9085"/>
      <c r="BT9085"/>
      <c r="BU9085"/>
      <c r="BV9085"/>
      <c r="BW9085"/>
      <c r="BX9085"/>
      <c r="BY9085"/>
      <c r="BZ9085"/>
      <c r="CA9085"/>
      <c r="CB9085"/>
      <c r="CC9085"/>
      <c r="CD9085"/>
      <c r="CE9085"/>
      <c r="CF9085"/>
      <c r="CG9085"/>
      <c r="CH9085"/>
      <c r="CI9085"/>
      <c r="CJ9085"/>
      <c r="CK9085"/>
      <c r="CL9085"/>
      <c r="CM9085"/>
      <c r="CN9085"/>
      <c r="CO9085"/>
      <c r="CP9085"/>
      <c r="CQ9085"/>
      <c r="CR9085"/>
      <c r="CS9085"/>
      <c r="CT9085"/>
      <c r="CU9085"/>
      <c r="CV9085"/>
    </row>
    <row r="9086" spans="10:100" x14ac:dyDescent="0.25">
      <c r="J9086"/>
      <c r="K9086"/>
      <c r="L9086"/>
      <c r="M9086"/>
      <c r="N9086"/>
      <c r="O9086"/>
      <c r="P9086"/>
      <c r="Q9086"/>
      <c r="R9086"/>
      <c r="S9086"/>
      <c r="T9086"/>
      <c r="U9086"/>
      <c r="V9086"/>
      <c r="W9086"/>
      <c r="X9086"/>
      <c r="Y9086"/>
      <c r="Z9086"/>
      <c r="AA9086"/>
      <c r="AB9086"/>
      <c r="AC9086"/>
      <c r="AD9086"/>
      <c r="AE9086"/>
      <c r="AF9086"/>
      <c r="AG9086"/>
      <c r="AH9086"/>
      <c r="AI9086"/>
      <c r="AJ9086"/>
      <c r="AK9086"/>
      <c r="AL9086"/>
      <c r="AM9086"/>
      <c r="AN9086"/>
      <c r="AO9086"/>
      <c r="AP9086"/>
      <c r="AQ9086"/>
      <c r="AR9086"/>
      <c r="AS9086"/>
      <c r="AT9086"/>
      <c r="AU9086"/>
      <c r="AV9086"/>
      <c r="AW9086"/>
      <c r="AX9086"/>
      <c r="AY9086"/>
      <c r="AZ9086"/>
      <c r="BA9086"/>
      <c r="BB9086"/>
      <c r="BC9086"/>
      <c r="BD9086"/>
      <c r="BE9086"/>
      <c r="BF9086"/>
      <c r="BG9086"/>
      <c r="BH9086"/>
      <c r="BI9086"/>
      <c r="BJ9086"/>
      <c r="BK9086"/>
      <c r="BL9086"/>
      <c r="BM9086"/>
      <c r="BN9086"/>
      <c r="BO9086"/>
      <c r="BP9086"/>
      <c r="BQ9086"/>
      <c r="BR9086"/>
      <c r="BS9086"/>
      <c r="BT9086"/>
      <c r="BU9086"/>
      <c r="BV9086"/>
      <c r="BW9086"/>
      <c r="BX9086"/>
      <c r="BY9086"/>
      <c r="BZ9086"/>
      <c r="CA9086"/>
      <c r="CB9086"/>
      <c r="CC9086"/>
      <c r="CD9086"/>
      <c r="CE9086"/>
      <c r="CF9086"/>
      <c r="CG9086"/>
      <c r="CH9086"/>
      <c r="CI9086"/>
      <c r="CJ9086"/>
      <c r="CK9086"/>
      <c r="CL9086"/>
      <c r="CM9086"/>
      <c r="CN9086"/>
      <c r="CO9086"/>
      <c r="CP9086"/>
      <c r="CQ9086"/>
      <c r="CR9086"/>
      <c r="CS9086"/>
      <c r="CT9086"/>
      <c r="CU9086"/>
      <c r="CV9086"/>
    </row>
    <row r="9087" spans="10:100" x14ac:dyDescent="0.25">
      <c r="J9087"/>
      <c r="K9087"/>
      <c r="L9087"/>
      <c r="M9087"/>
      <c r="N9087"/>
      <c r="O9087"/>
      <c r="P9087"/>
      <c r="Q9087"/>
      <c r="R9087"/>
      <c r="S9087"/>
      <c r="T9087"/>
      <c r="U9087"/>
      <c r="V9087"/>
      <c r="W9087"/>
      <c r="X9087"/>
      <c r="Y9087"/>
      <c r="Z9087"/>
      <c r="AA9087"/>
      <c r="AB9087"/>
      <c r="AC9087"/>
      <c r="AD9087"/>
      <c r="AE9087"/>
      <c r="AF9087"/>
      <c r="AG9087"/>
      <c r="AH9087"/>
      <c r="AI9087"/>
      <c r="AJ9087"/>
      <c r="AK9087"/>
      <c r="AL9087"/>
      <c r="AM9087"/>
      <c r="AN9087"/>
      <c r="AO9087"/>
      <c r="AP9087"/>
      <c r="AQ9087"/>
      <c r="AR9087"/>
      <c r="AS9087"/>
      <c r="AT9087"/>
      <c r="AU9087"/>
      <c r="AV9087"/>
      <c r="AW9087"/>
      <c r="AX9087"/>
      <c r="AY9087"/>
      <c r="AZ9087"/>
      <c r="BA9087"/>
      <c r="BB9087"/>
      <c r="BC9087"/>
      <c r="BD9087"/>
      <c r="BE9087"/>
      <c r="BF9087"/>
      <c r="BG9087"/>
      <c r="BH9087"/>
      <c r="BI9087"/>
      <c r="BJ9087"/>
      <c r="BK9087"/>
      <c r="BL9087"/>
      <c r="BM9087"/>
      <c r="BN9087"/>
      <c r="BO9087"/>
      <c r="BP9087"/>
      <c r="BQ9087"/>
      <c r="BR9087"/>
      <c r="BS9087"/>
      <c r="BT9087"/>
      <c r="BU9087"/>
      <c r="BV9087"/>
      <c r="BW9087"/>
      <c r="BX9087"/>
      <c r="BY9087"/>
      <c r="BZ9087"/>
      <c r="CA9087"/>
      <c r="CB9087"/>
      <c r="CC9087"/>
      <c r="CD9087"/>
      <c r="CE9087"/>
      <c r="CF9087"/>
      <c r="CG9087"/>
      <c r="CH9087"/>
      <c r="CI9087"/>
      <c r="CJ9087"/>
      <c r="CK9087"/>
      <c r="CL9087"/>
      <c r="CM9087"/>
      <c r="CN9087"/>
      <c r="CO9087"/>
      <c r="CP9087"/>
      <c r="CQ9087"/>
      <c r="CR9087"/>
      <c r="CS9087"/>
      <c r="CT9087"/>
      <c r="CU9087"/>
      <c r="CV9087"/>
    </row>
    <row r="9088" spans="10:100" x14ac:dyDescent="0.25">
      <c r="J9088"/>
      <c r="K9088"/>
      <c r="L9088"/>
      <c r="M9088"/>
      <c r="N9088"/>
      <c r="O9088"/>
      <c r="P9088"/>
      <c r="Q9088"/>
      <c r="R9088"/>
      <c r="S9088"/>
      <c r="T9088"/>
      <c r="U9088"/>
      <c r="V9088"/>
      <c r="W9088"/>
      <c r="X9088"/>
      <c r="Y9088"/>
      <c r="Z9088"/>
      <c r="AA9088"/>
      <c r="AB9088"/>
      <c r="AC9088"/>
      <c r="AD9088"/>
      <c r="AE9088"/>
      <c r="AF9088"/>
      <c r="AG9088"/>
      <c r="AH9088"/>
      <c r="AI9088"/>
      <c r="AJ9088"/>
      <c r="AK9088"/>
      <c r="AL9088"/>
      <c r="AM9088"/>
      <c r="AN9088"/>
      <c r="AO9088"/>
      <c r="AP9088"/>
      <c r="AQ9088"/>
      <c r="AR9088"/>
      <c r="AS9088"/>
      <c r="AT9088"/>
      <c r="AU9088"/>
      <c r="AV9088"/>
      <c r="AW9088"/>
      <c r="AX9088"/>
      <c r="AY9088"/>
      <c r="AZ9088"/>
      <c r="BA9088"/>
      <c r="BB9088"/>
      <c r="BC9088"/>
      <c r="BD9088"/>
      <c r="BE9088"/>
      <c r="BF9088"/>
      <c r="BG9088"/>
      <c r="BH9088"/>
      <c r="BI9088"/>
      <c r="BJ9088"/>
      <c r="BK9088"/>
      <c r="BL9088"/>
      <c r="BM9088"/>
      <c r="BN9088"/>
      <c r="BO9088"/>
      <c r="BP9088"/>
      <c r="BQ9088"/>
      <c r="BR9088"/>
      <c r="BS9088"/>
      <c r="BT9088"/>
      <c r="BU9088"/>
      <c r="BV9088"/>
      <c r="BW9088"/>
      <c r="BX9088"/>
      <c r="BY9088"/>
      <c r="BZ9088"/>
      <c r="CA9088"/>
      <c r="CB9088"/>
      <c r="CC9088"/>
      <c r="CD9088"/>
      <c r="CE9088"/>
      <c r="CF9088"/>
      <c r="CG9088"/>
      <c r="CH9088"/>
      <c r="CI9088"/>
      <c r="CJ9088"/>
      <c r="CK9088"/>
      <c r="CL9088"/>
      <c r="CM9088"/>
      <c r="CN9088"/>
      <c r="CO9088"/>
      <c r="CP9088"/>
      <c r="CQ9088"/>
      <c r="CR9088"/>
      <c r="CS9088"/>
      <c r="CT9088"/>
      <c r="CU9088"/>
      <c r="CV9088"/>
    </row>
    <row r="9089" spans="10:100" x14ac:dyDescent="0.25">
      <c r="J9089"/>
      <c r="K9089"/>
      <c r="L9089"/>
      <c r="M9089"/>
      <c r="N9089"/>
      <c r="O9089"/>
      <c r="P9089"/>
      <c r="Q9089"/>
      <c r="R9089"/>
      <c r="S9089"/>
      <c r="T9089"/>
      <c r="U9089"/>
      <c r="V9089"/>
      <c r="W9089"/>
      <c r="X9089"/>
      <c r="Y9089"/>
      <c r="Z9089"/>
      <c r="AA9089"/>
      <c r="AB9089"/>
      <c r="AC9089"/>
      <c r="AD9089"/>
      <c r="AE9089"/>
      <c r="AF9089"/>
      <c r="AG9089"/>
      <c r="AH9089"/>
      <c r="AI9089"/>
      <c r="AJ9089"/>
      <c r="AK9089"/>
      <c r="AL9089"/>
      <c r="AM9089"/>
      <c r="AN9089"/>
      <c r="AO9089"/>
      <c r="AP9089"/>
      <c r="AQ9089"/>
      <c r="AR9089"/>
      <c r="AS9089"/>
      <c r="AT9089"/>
      <c r="AU9089"/>
      <c r="AV9089"/>
      <c r="AW9089"/>
      <c r="AX9089"/>
      <c r="AY9089"/>
      <c r="AZ9089"/>
      <c r="BA9089"/>
      <c r="BB9089"/>
      <c r="BC9089"/>
      <c r="BD9089"/>
      <c r="BE9089"/>
      <c r="BF9089"/>
      <c r="BG9089"/>
      <c r="BH9089"/>
      <c r="BI9089"/>
      <c r="BJ9089"/>
      <c r="BK9089"/>
      <c r="BL9089"/>
      <c r="BM9089"/>
      <c r="BN9089"/>
      <c r="BO9089"/>
      <c r="BP9089"/>
      <c r="BQ9089"/>
      <c r="BR9089"/>
      <c r="BS9089"/>
      <c r="BT9089"/>
      <c r="BU9089"/>
      <c r="BV9089"/>
      <c r="BW9089"/>
      <c r="BX9089"/>
      <c r="BY9089"/>
      <c r="BZ9089"/>
      <c r="CA9089"/>
      <c r="CB9089"/>
      <c r="CC9089"/>
      <c r="CD9089"/>
      <c r="CE9089"/>
      <c r="CF9089"/>
      <c r="CG9089"/>
      <c r="CH9089"/>
      <c r="CI9089"/>
      <c r="CJ9089"/>
      <c r="CK9089"/>
      <c r="CL9089"/>
      <c r="CM9089"/>
      <c r="CN9089"/>
      <c r="CO9089"/>
      <c r="CP9089"/>
      <c r="CQ9089"/>
      <c r="CR9089"/>
      <c r="CS9089"/>
      <c r="CT9089"/>
      <c r="CU9089"/>
      <c r="CV9089"/>
    </row>
    <row r="9090" spans="10:100" x14ac:dyDescent="0.25">
      <c r="J9090"/>
      <c r="K9090"/>
      <c r="L9090"/>
      <c r="M9090"/>
      <c r="N9090"/>
      <c r="O9090"/>
      <c r="P9090"/>
      <c r="Q9090"/>
      <c r="R9090"/>
      <c r="S9090"/>
      <c r="T9090"/>
      <c r="U9090"/>
      <c r="V9090"/>
      <c r="W9090"/>
      <c r="X9090"/>
      <c r="Y9090"/>
      <c r="Z9090"/>
      <c r="AA9090"/>
      <c r="AB9090"/>
      <c r="AC9090"/>
      <c r="AD9090"/>
      <c r="AE9090"/>
      <c r="AF9090"/>
      <c r="AG9090"/>
      <c r="AH9090"/>
      <c r="AI9090"/>
      <c r="AJ9090"/>
      <c r="AK9090"/>
      <c r="AL9090"/>
      <c r="AM9090"/>
      <c r="AN9090"/>
      <c r="AO9090"/>
      <c r="AP9090"/>
      <c r="AQ9090"/>
      <c r="AR9090"/>
      <c r="AS9090"/>
      <c r="AT9090"/>
      <c r="AU9090"/>
      <c r="AV9090"/>
      <c r="AW9090"/>
      <c r="AX9090"/>
      <c r="AY9090"/>
      <c r="AZ9090"/>
      <c r="BA9090"/>
      <c r="BB9090"/>
      <c r="BC9090"/>
      <c r="BD9090"/>
      <c r="BE9090"/>
      <c r="BF9090"/>
      <c r="BG9090"/>
      <c r="BH9090"/>
      <c r="BI9090"/>
      <c r="BJ9090"/>
      <c r="BK9090"/>
      <c r="BL9090"/>
      <c r="BM9090"/>
      <c r="BN9090"/>
      <c r="BO9090"/>
      <c r="BP9090"/>
      <c r="BQ9090"/>
      <c r="BR9090"/>
      <c r="BS9090"/>
      <c r="BT9090"/>
      <c r="BU9090"/>
      <c r="BV9090"/>
      <c r="BW9090"/>
      <c r="BX9090"/>
      <c r="BY9090"/>
      <c r="BZ9090"/>
      <c r="CA9090"/>
      <c r="CB9090"/>
      <c r="CC9090"/>
      <c r="CD9090"/>
      <c r="CE9090"/>
      <c r="CF9090"/>
      <c r="CG9090"/>
      <c r="CH9090"/>
      <c r="CI9090"/>
      <c r="CJ9090"/>
      <c r="CK9090"/>
      <c r="CL9090"/>
      <c r="CM9090"/>
      <c r="CN9090"/>
      <c r="CO9090"/>
      <c r="CP9090"/>
      <c r="CQ9090"/>
      <c r="CR9090"/>
      <c r="CS9090"/>
      <c r="CT9090"/>
      <c r="CU9090"/>
      <c r="CV9090"/>
    </row>
    <row r="9091" spans="10:100" x14ac:dyDescent="0.25">
      <c r="J9091"/>
      <c r="K9091"/>
      <c r="L9091"/>
      <c r="M9091"/>
      <c r="N9091"/>
      <c r="O9091"/>
      <c r="P9091"/>
      <c r="Q9091"/>
      <c r="R9091"/>
      <c r="S9091"/>
      <c r="T9091"/>
      <c r="U9091"/>
      <c r="V9091"/>
      <c r="W9091"/>
      <c r="X9091"/>
      <c r="Y9091"/>
      <c r="Z9091"/>
      <c r="AA9091"/>
      <c r="AB9091"/>
      <c r="AC9091"/>
      <c r="AD9091"/>
      <c r="AE9091"/>
      <c r="AF9091"/>
      <c r="AG9091"/>
      <c r="AH9091"/>
      <c r="AI9091"/>
      <c r="AJ9091"/>
      <c r="AK9091"/>
      <c r="AL9091"/>
      <c r="AM9091"/>
      <c r="AN9091"/>
      <c r="AO9091"/>
      <c r="AP9091"/>
      <c r="AQ9091"/>
      <c r="AR9091"/>
      <c r="AS9091"/>
      <c r="AT9091"/>
      <c r="AU9091"/>
      <c r="AV9091"/>
      <c r="AW9091"/>
      <c r="AX9091"/>
      <c r="AY9091"/>
      <c r="AZ9091"/>
      <c r="BA9091"/>
      <c r="BB9091"/>
      <c r="BC9091"/>
      <c r="BD9091"/>
      <c r="BE9091"/>
      <c r="BF9091"/>
      <c r="BG9091"/>
      <c r="BH9091"/>
      <c r="BI9091"/>
      <c r="BJ9091"/>
      <c r="BK9091"/>
      <c r="BL9091"/>
      <c r="BM9091"/>
      <c r="BN9091"/>
      <c r="BO9091"/>
      <c r="BP9091"/>
      <c r="BQ9091"/>
      <c r="BR9091"/>
      <c r="BS9091"/>
      <c r="BT9091"/>
      <c r="BU9091"/>
      <c r="BV9091"/>
      <c r="BW9091"/>
      <c r="BX9091"/>
      <c r="BY9091"/>
      <c r="BZ9091"/>
      <c r="CA9091"/>
      <c r="CB9091"/>
      <c r="CC9091"/>
      <c r="CD9091"/>
      <c r="CE9091"/>
      <c r="CF9091"/>
      <c r="CG9091"/>
      <c r="CH9091"/>
      <c r="CI9091"/>
      <c r="CJ9091"/>
      <c r="CK9091"/>
      <c r="CL9091"/>
      <c r="CM9091"/>
      <c r="CN9091"/>
      <c r="CO9091"/>
      <c r="CP9091"/>
      <c r="CQ9091"/>
      <c r="CR9091"/>
      <c r="CS9091"/>
      <c r="CT9091"/>
      <c r="CU9091"/>
      <c r="CV9091"/>
    </row>
    <row r="9092" spans="10:100" x14ac:dyDescent="0.25">
      <c r="J9092"/>
      <c r="K9092"/>
      <c r="L9092"/>
      <c r="M9092"/>
      <c r="N9092"/>
      <c r="O9092"/>
      <c r="P9092"/>
      <c r="Q9092"/>
      <c r="R9092"/>
      <c r="S9092"/>
      <c r="T9092"/>
      <c r="U9092"/>
      <c r="V9092"/>
      <c r="W9092"/>
      <c r="X9092"/>
      <c r="Y9092"/>
      <c r="Z9092"/>
      <c r="AA9092"/>
      <c r="AB9092"/>
      <c r="AC9092"/>
      <c r="AD9092"/>
      <c r="AE9092"/>
      <c r="AF9092"/>
      <c r="AG9092"/>
      <c r="AH9092"/>
      <c r="AI9092"/>
      <c r="AJ9092"/>
      <c r="AK9092"/>
      <c r="AL9092"/>
      <c r="AM9092"/>
      <c r="AN9092"/>
      <c r="AO9092"/>
      <c r="AP9092"/>
      <c r="AQ9092"/>
      <c r="AR9092"/>
      <c r="AS9092"/>
      <c r="AT9092"/>
      <c r="AU9092"/>
      <c r="AV9092"/>
      <c r="AW9092"/>
      <c r="AX9092"/>
      <c r="AY9092"/>
      <c r="AZ9092"/>
      <c r="BA9092"/>
      <c r="BB9092"/>
      <c r="BC9092"/>
      <c r="BD9092"/>
      <c r="BE9092"/>
      <c r="BF9092"/>
      <c r="BG9092"/>
      <c r="BH9092"/>
      <c r="BI9092"/>
      <c r="BJ9092"/>
      <c r="BK9092"/>
      <c r="BL9092"/>
      <c r="BM9092"/>
      <c r="BN9092"/>
      <c r="BO9092"/>
      <c r="BP9092"/>
      <c r="BQ9092"/>
      <c r="BR9092"/>
      <c r="BS9092"/>
      <c r="BT9092"/>
      <c r="BU9092"/>
      <c r="BV9092"/>
      <c r="BW9092"/>
      <c r="BX9092"/>
      <c r="BY9092"/>
      <c r="BZ9092"/>
      <c r="CA9092"/>
      <c r="CB9092"/>
      <c r="CC9092"/>
      <c r="CD9092"/>
      <c r="CE9092"/>
      <c r="CF9092"/>
      <c r="CG9092"/>
      <c r="CH9092"/>
      <c r="CI9092"/>
      <c r="CJ9092"/>
      <c r="CK9092"/>
      <c r="CL9092"/>
      <c r="CM9092"/>
      <c r="CN9092"/>
      <c r="CO9092"/>
      <c r="CP9092"/>
      <c r="CQ9092"/>
      <c r="CR9092"/>
      <c r="CS9092"/>
      <c r="CT9092"/>
      <c r="CU9092"/>
      <c r="CV9092"/>
    </row>
    <row r="9093" spans="10:100" x14ac:dyDescent="0.25">
      <c r="J9093"/>
      <c r="K9093"/>
      <c r="L9093"/>
      <c r="M9093"/>
      <c r="N9093"/>
      <c r="O9093"/>
      <c r="P9093"/>
      <c r="Q9093"/>
      <c r="R9093"/>
      <c r="S9093"/>
      <c r="T9093"/>
      <c r="U9093"/>
      <c r="V9093"/>
      <c r="W9093"/>
      <c r="X9093"/>
      <c r="Y9093"/>
      <c r="Z9093"/>
      <c r="AA9093"/>
      <c r="AB9093"/>
      <c r="AC9093"/>
      <c r="AD9093"/>
      <c r="AE9093"/>
      <c r="AF9093"/>
      <c r="AG9093"/>
      <c r="AH9093"/>
      <c r="AI9093"/>
      <c r="AJ9093"/>
      <c r="AK9093"/>
      <c r="AL9093"/>
      <c r="AM9093"/>
      <c r="AN9093"/>
      <c r="AO9093"/>
      <c r="AP9093"/>
      <c r="AQ9093"/>
      <c r="AR9093"/>
      <c r="AS9093"/>
      <c r="AT9093"/>
      <c r="AU9093"/>
      <c r="AV9093"/>
      <c r="AW9093"/>
      <c r="AX9093"/>
      <c r="AY9093"/>
      <c r="AZ9093"/>
      <c r="BA9093"/>
      <c r="BB9093"/>
      <c r="BC9093"/>
      <c r="BD9093"/>
      <c r="BE9093"/>
      <c r="BF9093"/>
      <c r="BG9093"/>
      <c r="BH9093"/>
      <c r="BI9093"/>
      <c r="BJ9093"/>
      <c r="BK9093"/>
      <c r="BL9093"/>
      <c r="BM9093"/>
      <c r="BN9093"/>
      <c r="BO9093"/>
      <c r="BP9093"/>
      <c r="BQ9093"/>
      <c r="BR9093"/>
      <c r="BS9093"/>
      <c r="BT9093"/>
      <c r="BU9093"/>
      <c r="BV9093"/>
      <c r="BW9093"/>
      <c r="BX9093"/>
      <c r="BY9093"/>
      <c r="BZ9093"/>
      <c r="CA9093"/>
      <c r="CB9093"/>
      <c r="CC9093"/>
      <c r="CD9093"/>
      <c r="CE9093"/>
      <c r="CF9093"/>
      <c r="CG9093"/>
      <c r="CH9093"/>
      <c r="CI9093"/>
      <c r="CJ9093"/>
      <c r="CK9093"/>
      <c r="CL9093"/>
      <c r="CM9093"/>
      <c r="CN9093"/>
      <c r="CO9093"/>
      <c r="CP9093"/>
      <c r="CQ9093"/>
      <c r="CR9093"/>
      <c r="CS9093"/>
      <c r="CT9093"/>
      <c r="CU9093"/>
      <c r="CV9093"/>
    </row>
    <row r="9094" spans="10:100" x14ac:dyDescent="0.25">
      <c r="J9094"/>
      <c r="K9094"/>
      <c r="L9094"/>
      <c r="M9094"/>
      <c r="N9094"/>
      <c r="O9094"/>
      <c r="P9094"/>
      <c r="Q9094"/>
      <c r="R9094"/>
      <c r="S9094"/>
      <c r="T9094"/>
      <c r="U9094"/>
      <c r="V9094"/>
      <c r="W9094"/>
      <c r="X9094"/>
      <c r="Y9094"/>
      <c r="Z9094"/>
      <c r="AA9094"/>
      <c r="AB9094"/>
      <c r="AC9094"/>
      <c r="AD9094"/>
      <c r="AE9094"/>
      <c r="AF9094"/>
      <c r="AG9094"/>
      <c r="AH9094"/>
      <c r="AI9094"/>
      <c r="AJ9094"/>
      <c r="AK9094"/>
      <c r="AL9094"/>
      <c r="AM9094"/>
      <c r="AN9094"/>
      <c r="AO9094"/>
      <c r="AP9094"/>
      <c r="AQ9094"/>
      <c r="AR9094"/>
      <c r="AS9094"/>
      <c r="AT9094"/>
      <c r="AU9094"/>
      <c r="AV9094"/>
      <c r="AW9094"/>
      <c r="AX9094"/>
      <c r="AY9094"/>
      <c r="AZ9094"/>
      <c r="BA9094"/>
      <c r="BB9094"/>
      <c r="BC9094"/>
      <c r="BD9094"/>
      <c r="BE9094"/>
      <c r="BF9094"/>
      <c r="BG9094"/>
      <c r="BH9094"/>
      <c r="BI9094"/>
      <c r="BJ9094"/>
      <c r="BK9094"/>
      <c r="BL9094"/>
      <c r="BM9094"/>
      <c r="BN9094"/>
      <c r="BO9094"/>
      <c r="BP9094"/>
      <c r="BQ9094"/>
      <c r="BR9094"/>
      <c r="BS9094"/>
      <c r="BT9094"/>
      <c r="BU9094"/>
      <c r="BV9094"/>
      <c r="BW9094"/>
      <c r="BX9094"/>
      <c r="BY9094"/>
      <c r="BZ9094"/>
      <c r="CA9094"/>
      <c r="CB9094"/>
      <c r="CC9094"/>
      <c r="CD9094"/>
      <c r="CE9094"/>
      <c r="CF9094"/>
      <c r="CG9094"/>
      <c r="CH9094"/>
      <c r="CI9094"/>
      <c r="CJ9094"/>
      <c r="CK9094"/>
      <c r="CL9094"/>
      <c r="CM9094"/>
      <c r="CN9094"/>
      <c r="CO9094"/>
      <c r="CP9094"/>
      <c r="CQ9094"/>
      <c r="CR9094"/>
      <c r="CS9094"/>
      <c r="CT9094"/>
      <c r="CU9094"/>
      <c r="CV9094"/>
    </row>
    <row r="9095" spans="10:100" x14ac:dyDescent="0.25">
      <c r="J9095"/>
      <c r="K9095"/>
      <c r="L9095"/>
      <c r="M9095"/>
      <c r="N9095"/>
      <c r="O9095"/>
      <c r="P9095"/>
      <c r="Q9095"/>
      <c r="R9095"/>
      <c r="S9095"/>
      <c r="T9095"/>
      <c r="U9095"/>
      <c r="V9095"/>
      <c r="W9095"/>
      <c r="X9095"/>
      <c r="Y9095"/>
      <c r="Z9095"/>
      <c r="AA9095"/>
      <c r="AB9095"/>
      <c r="AC9095"/>
      <c r="AD9095"/>
      <c r="AE9095"/>
      <c r="AF9095"/>
      <c r="AG9095"/>
      <c r="AH9095"/>
      <c r="AI9095"/>
      <c r="AJ9095"/>
      <c r="AK9095"/>
      <c r="AL9095"/>
      <c r="AM9095"/>
      <c r="AN9095"/>
      <c r="AO9095"/>
      <c r="AP9095"/>
      <c r="AQ9095"/>
      <c r="AR9095"/>
      <c r="AS9095"/>
      <c r="AT9095"/>
      <c r="AU9095"/>
      <c r="AV9095"/>
      <c r="AW9095"/>
      <c r="AX9095"/>
      <c r="AY9095"/>
      <c r="AZ9095"/>
      <c r="BA9095"/>
      <c r="BB9095"/>
      <c r="BC9095"/>
      <c r="BD9095"/>
      <c r="BE9095"/>
      <c r="BF9095"/>
      <c r="BG9095"/>
      <c r="BH9095"/>
      <c r="BI9095"/>
      <c r="BJ9095"/>
      <c r="BK9095"/>
      <c r="BL9095"/>
      <c r="BM9095"/>
      <c r="BN9095"/>
      <c r="BO9095"/>
      <c r="BP9095"/>
      <c r="BQ9095"/>
      <c r="BR9095"/>
      <c r="BS9095"/>
      <c r="BT9095"/>
      <c r="BU9095"/>
      <c r="BV9095"/>
      <c r="BW9095"/>
      <c r="BX9095"/>
      <c r="BY9095"/>
      <c r="BZ9095"/>
      <c r="CA9095"/>
      <c r="CB9095"/>
      <c r="CC9095"/>
      <c r="CD9095"/>
      <c r="CE9095"/>
      <c r="CF9095"/>
      <c r="CG9095"/>
      <c r="CH9095"/>
      <c r="CI9095"/>
      <c r="CJ9095"/>
      <c r="CK9095"/>
      <c r="CL9095"/>
      <c r="CM9095"/>
      <c r="CN9095"/>
      <c r="CO9095"/>
      <c r="CP9095"/>
      <c r="CQ9095"/>
      <c r="CR9095"/>
      <c r="CS9095"/>
      <c r="CT9095"/>
      <c r="CU9095"/>
      <c r="CV9095"/>
    </row>
    <row r="9096" spans="10:100" x14ac:dyDescent="0.25">
      <c r="J9096"/>
      <c r="K9096"/>
      <c r="L9096"/>
      <c r="M9096"/>
      <c r="N9096"/>
      <c r="O9096"/>
      <c r="P9096"/>
      <c r="Q9096"/>
      <c r="R9096"/>
      <c r="S9096"/>
      <c r="T9096"/>
      <c r="U9096"/>
      <c r="V9096"/>
      <c r="W9096"/>
      <c r="X9096"/>
      <c r="Y9096"/>
      <c r="Z9096"/>
      <c r="AA9096"/>
      <c r="AB9096"/>
      <c r="AC9096"/>
      <c r="AD9096"/>
      <c r="AE9096"/>
      <c r="AF9096"/>
      <c r="AG9096"/>
      <c r="AH9096"/>
      <c r="AI9096"/>
      <c r="AJ9096"/>
      <c r="AK9096"/>
      <c r="AL9096"/>
      <c r="AM9096"/>
      <c r="AN9096"/>
      <c r="AO9096"/>
      <c r="AP9096"/>
      <c r="AQ9096"/>
      <c r="AR9096"/>
      <c r="AS9096"/>
      <c r="AT9096"/>
      <c r="AU9096"/>
      <c r="AV9096"/>
      <c r="AW9096"/>
      <c r="AX9096"/>
      <c r="AY9096"/>
      <c r="AZ9096"/>
      <c r="BA9096"/>
      <c r="BB9096"/>
      <c r="BC9096"/>
      <c r="BD9096"/>
      <c r="BE9096"/>
      <c r="BF9096"/>
      <c r="BG9096"/>
      <c r="BH9096"/>
      <c r="BI9096"/>
      <c r="BJ9096"/>
      <c r="BK9096"/>
      <c r="BL9096"/>
      <c r="BM9096"/>
      <c r="BN9096"/>
      <c r="BO9096"/>
      <c r="BP9096"/>
      <c r="BQ9096"/>
      <c r="BR9096"/>
      <c r="BS9096"/>
      <c r="BT9096"/>
      <c r="BU9096"/>
      <c r="BV9096"/>
      <c r="BW9096"/>
      <c r="BX9096"/>
      <c r="BY9096"/>
      <c r="BZ9096"/>
      <c r="CA9096"/>
      <c r="CB9096"/>
      <c r="CC9096"/>
      <c r="CD9096"/>
      <c r="CE9096"/>
      <c r="CF9096"/>
      <c r="CG9096"/>
      <c r="CH9096"/>
      <c r="CI9096"/>
      <c r="CJ9096"/>
      <c r="CK9096"/>
      <c r="CL9096"/>
      <c r="CM9096"/>
      <c r="CN9096"/>
      <c r="CO9096"/>
      <c r="CP9096"/>
      <c r="CQ9096"/>
      <c r="CR9096"/>
      <c r="CS9096"/>
      <c r="CT9096"/>
      <c r="CU9096"/>
      <c r="CV9096"/>
    </row>
    <row r="9097" spans="10:100" x14ac:dyDescent="0.25">
      <c r="J9097"/>
      <c r="K9097"/>
      <c r="L9097"/>
      <c r="M9097"/>
      <c r="N9097"/>
      <c r="O9097"/>
      <c r="P9097"/>
      <c r="Q9097"/>
      <c r="R9097"/>
      <c r="S9097"/>
      <c r="T9097"/>
      <c r="U9097"/>
      <c r="V9097"/>
      <c r="W9097"/>
      <c r="X9097"/>
      <c r="Y9097"/>
      <c r="Z9097"/>
      <c r="AA9097"/>
      <c r="AB9097"/>
      <c r="AC9097"/>
      <c r="AD9097"/>
      <c r="AE9097"/>
      <c r="AF9097"/>
      <c r="AG9097"/>
      <c r="AH9097"/>
      <c r="AI9097"/>
      <c r="AJ9097"/>
      <c r="AK9097"/>
      <c r="AL9097"/>
      <c r="AM9097"/>
      <c r="AN9097"/>
      <c r="AO9097"/>
      <c r="AP9097"/>
      <c r="AQ9097"/>
      <c r="AR9097"/>
      <c r="AS9097"/>
      <c r="AT9097"/>
      <c r="AU9097"/>
      <c r="AV9097"/>
      <c r="AW9097"/>
      <c r="AX9097"/>
      <c r="AY9097"/>
      <c r="AZ9097"/>
      <c r="BA9097"/>
      <c r="BB9097"/>
      <c r="BC9097"/>
      <c r="BD9097"/>
      <c r="BE9097"/>
      <c r="BF9097"/>
      <c r="BG9097"/>
      <c r="BH9097"/>
      <c r="BI9097"/>
      <c r="BJ9097"/>
      <c r="BK9097"/>
      <c r="BL9097"/>
      <c r="BM9097"/>
      <c r="BN9097"/>
      <c r="BO9097"/>
      <c r="BP9097"/>
      <c r="BQ9097"/>
      <c r="BR9097"/>
      <c r="BS9097"/>
      <c r="BT9097"/>
      <c r="BU9097"/>
      <c r="BV9097"/>
      <c r="BW9097"/>
      <c r="BX9097"/>
      <c r="BY9097"/>
      <c r="BZ9097"/>
      <c r="CA9097"/>
      <c r="CB9097"/>
      <c r="CC9097"/>
      <c r="CD9097"/>
      <c r="CE9097"/>
      <c r="CF9097"/>
      <c r="CG9097"/>
      <c r="CH9097"/>
      <c r="CI9097"/>
      <c r="CJ9097"/>
      <c r="CK9097"/>
      <c r="CL9097"/>
      <c r="CM9097"/>
      <c r="CN9097"/>
      <c r="CO9097"/>
      <c r="CP9097"/>
      <c r="CQ9097"/>
      <c r="CR9097"/>
      <c r="CS9097"/>
      <c r="CT9097"/>
      <c r="CU9097"/>
      <c r="CV9097"/>
    </row>
    <row r="9098" spans="10:100" x14ac:dyDescent="0.25">
      <c r="J9098"/>
      <c r="K9098"/>
      <c r="L9098"/>
      <c r="M9098"/>
      <c r="N9098"/>
      <c r="O9098"/>
      <c r="P9098"/>
      <c r="Q9098"/>
      <c r="R9098"/>
      <c r="S9098"/>
      <c r="T9098"/>
      <c r="U9098"/>
      <c r="V9098"/>
      <c r="W9098"/>
      <c r="X9098"/>
      <c r="Y9098"/>
      <c r="Z9098"/>
      <c r="AA9098"/>
      <c r="AB9098"/>
      <c r="AC9098"/>
      <c r="AD9098"/>
      <c r="AE9098"/>
      <c r="AF9098"/>
      <c r="AG9098"/>
      <c r="AH9098"/>
      <c r="AI9098"/>
      <c r="AJ9098"/>
      <c r="AK9098"/>
      <c r="AL9098"/>
      <c r="AM9098"/>
      <c r="AN9098"/>
      <c r="AO9098"/>
      <c r="AP9098"/>
      <c r="AQ9098"/>
      <c r="AR9098"/>
      <c r="AS9098"/>
      <c r="AT9098"/>
      <c r="AU9098"/>
      <c r="AV9098"/>
      <c r="AW9098"/>
      <c r="AX9098"/>
      <c r="AY9098"/>
      <c r="AZ9098"/>
      <c r="BA9098"/>
      <c r="BB9098"/>
      <c r="BC9098"/>
      <c r="BD9098"/>
      <c r="BE9098"/>
      <c r="BF9098"/>
      <c r="BG9098"/>
      <c r="BH9098"/>
      <c r="BI9098"/>
      <c r="BJ9098"/>
      <c r="BK9098"/>
      <c r="BL9098"/>
      <c r="BM9098"/>
      <c r="BN9098"/>
      <c r="BO9098"/>
      <c r="BP9098"/>
      <c r="BQ9098"/>
      <c r="BR9098"/>
      <c r="BS9098"/>
      <c r="BT9098"/>
      <c r="BU9098"/>
      <c r="BV9098"/>
      <c r="BW9098"/>
      <c r="BX9098"/>
      <c r="BY9098"/>
      <c r="BZ9098"/>
      <c r="CA9098"/>
      <c r="CB9098"/>
      <c r="CC9098"/>
      <c r="CD9098"/>
      <c r="CE9098"/>
      <c r="CF9098"/>
      <c r="CG9098"/>
      <c r="CH9098"/>
      <c r="CI9098"/>
      <c r="CJ9098"/>
      <c r="CK9098"/>
      <c r="CL9098"/>
      <c r="CM9098"/>
      <c r="CN9098"/>
      <c r="CO9098"/>
      <c r="CP9098"/>
      <c r="CQ9098"/>
      <c r="CR9098"/>
      <c r="CS9098"/>
      <c r="CT9098"/>
      <c r="CU9098"/>
      <c r="CV9098"/>
    </row>
    <row r="9099" spans="10:100" x14ac:dyDescent="0.25">
      <c r="J9099"/>
      <c r="K9099"/>
      <c r="L9099"/>
      <c r="M9099"/>
      <c r="N9099"/>
      <c r="O9099"/>
      <c r="P9099"/>
      <c r="Q9099"/>
      <c r="R9099"/>
      <c r="S9099"/>
      <c r="T9099"/>
      <c r="U9099"/>
      <c r="V9099"/>
      <c r="W9099"/>
      <c r="X9099"/>
      <c r="Y9099"/>
      <c r="Z9099"/>
      <c r="AA9099"/>
      <c r="AB9099"/>
      <c r="AC9099"/>
      <c r="AD9099"/>
      <c r="AE9099"/>
      <c r="AF9099"/>
      <c r="AG9099"/>
      <c r="AH9099"/>
      <c r="AI9099"/>
      <c r="AJ9099"/>
      <c r="AK9099"/>
      <c r="AL9099"/>
      <c r="AM9099"/>
      <c r="AN9099"/>
      <c r="AO9099"/>
      <c r="AP9099"/>
      <c r="AQ9099"/>
      <c r="AR9099"/>
      <c r="AS9099"/>
      <c r="AT9099"/>
      <c r="AU9099"/>
      <c r="AV9099"/>
      <c r="AW9099"/>
      <c r="AX9099"/>
      <c r="AY9099"/>
      <c r="AZ9099"/>
      <c r="BA9099"/>
      <c r="BB9099"/>
      <c r="BC9099"/>
      <c r="BD9099"/>
      <c r="BE9099"/>
      <c r="BF9099"/>
      <c r="BG9099"/>
      <c r="BH9099"/>
      <c r="BI9099"/>
      <c r="BJ9099"/>
      <c r="BK9099"/>
      <c r="BL9099"/>
      <c r="BM9099"/>
      <c r="BN9099"/>
      <c r="BO9099"/>
      <c r="BP9099"/>
      <c r="BQ9099"/>
      <c r="BR9099"/>
      <c r="BS9099"/>
      <c r="BT9099"/>
      <c r="BU9099"/>
      <c r="BV9099"/>
      <c r="BW9099"/>
      <c r="BX9099"/>
      <c r="BY9099"/>
      <c r="BZ9099"/>
      <c r="CA9099"/>
      <c r="CB9099"/>
      <c r="CC9099"/>
      <c r="CD9099"/>
      <c r="CE9099"/>
      <c r="CF9099"/>
      <c r="CG9099"/>
      <c r="CH9099"/>
      <c r="CI9099"/>
      <c r="CJ9099"/>
      <c r="CK9099"/>
      <c r="CL9099"/>
      <c r="CM9099"/>
      <c r="CN9099"/>
      <c r="CO9099"/>
      <c r="CP9099"/>
      <c r="CQ9099"/>
      <c r="CR9099"/>
      <c r="CS9099"/>
      <c r="CT9099"/>
      <c r="CU9099"/>
      <c r="CV9099"/>
    </row>
    <row r="9100" spans="10:100" x14ac:dyDescent="0.25">
      <c r="J9100"/>
      <c r="K9100"/>
      <c r="L9100"/>
      <c r="M9100"/>
      <c r="N9100"/>
      <c r="O9100"/>
      <c r="P9100"/>
      <c r="Q9100"/>
      <c r="R9100"/>
      <c r="S9100"/>
      <c r="T9100"/>
      <c r="U9100"/>
      <c r="V9100"/>
      <c r="W9100"/>
      <c r="X9100"/>
      <c r="Y9100"/>
      <c r="Z9100"/>
      <c r="AA9100"/>
      <c r="AB9100"/>
      <c r="AC9100"/>
      <c r="AD9100"/>
      <c r="AE9100"/>
      <c r="AF9100"/>
      <c r="AG9100"/>
      <c r="AH9100"/>
      <c r="AI9100"/>
      <c r="AJ9100"/>
      <c r="AK9100"/>
      <c r="AL9100"/>
      <c r="AM9100"/>
      <c r="AN9100"/>
      <c r="AO9100"/>
      <c r="AP9100"/>
      <c r="AQ9100"/>
      <c r="AR9100"/>
      <c r="AS9100"/>
      <c r="AT9100"/>
      <c r="AU9100"/>
      <c r="AV9100"/>
      <c r="AW9100"/>
      <c r="AX9100"/>
      <c r="AY9100"/>
      <c r="AZ9100"/>
      <c r="BA9100"/>
      <c r="BB9100"/>
      <c r="BC9100"/>
      <c r="BD9100"/>
      <c r="BE9100"/>
      <c r="BF9100"/>
      <c r="BG9100"/>
      <c r="BH9100"/>
      <c r="BI9100"/>
      <c r="BJ9100"/>
      <c r="BK9100"/>
      <c r="BL9100"/>
      <c r="BM9100"/>
      <c r="BN9100"/>
      <c r="BO9100"/>
      <c r="BP9100"/>
      <c r="BQ9100"/>
      <c r="BR9100"/>
      <c r="BS9100"/>
      <c r="BT9100"/>
      <c r="BU9100"/>
      <c r="BV9100"/>
      <c r="BW9100"/>
      <c r="BX9100"/>
      <c r="BY9100"/>
      <c r="BZ9100"/>
      <c r="CA9100"/>
      <c r="CB9100"/>
      <c r="CC9100"/>
      <c r="CD9100"/>
      <c r="CE9100"/>
      <c r="CF9100"/>
      <c r="CG9100"/>
      <c r="CH9100"/>
      <c r="CI9100"/>
      <c r="CJ9100"/>
      <c r="CK9100"/>
      <c r="CL9100"/>
      <c r="CM9100"/>
      <c r="CN9100"/>
      <c r="CO9100"/>
      <c r="CP9100"/>
      <c r="CQ9100"/>
      <c r="CR9100"/>
      <c r="CS9100"/>
      <c r="CT9100"/>
      <c r="CU9100"/>
      <c r="CV9100"/>
    </row>
    <row r="9101" spans="10:100" x14ac:dyDescent="0.25">
      <c r="J9101"/>
      <c r="K9101"/>
      <c r="L9101"/>
      <c r="M9101"/>
      <c r="N9101"/>
      <c r="O9101"/>
      <c r="P9101"/>
      <c r="Q9101"/>
      <c r="R9101"/>
      <c r="S9101"/>
      <c r="T9101"/>
      <c r="U9101"/>
      <c r="V9101"/>
      <c r="W9101"/>
      <c r="X9101"/>
      <c r="Y9101"/>
      <c r="Z9101"/>
      <c r="AA9101"/>
      <c r="AB9101"/>
      <c r="AC9101"/>
      <c r="AD9101"/>
      <c r="AE9101"/>
      <c r="AF9101"/>
      <c r="AG9101"/>
      <c r="AH9101"/>
      <c r="AI9101"/>
      <c r="AJ9101"/>
      <c r="AK9101"/>
      <c r="AL9101"/>
      <c r="AM9101"/>
      <c r="AN9101"/>
      <c r="AO9101"/>
      <c r="AP9101"/>
      <c r="AQ9101"/>
      <c r="AR9101"/>
      <c r="AS9101"/>
      <c r="AT9101"/>
      <c r="AU9101"/>
      <c r="AV9101"/>
      <c r="AW9101"/>
      <c r="AX9101"/>
      <c r="AY9101"/>
      <c r="AZ9101"/>
      <c r="BA9101"/>
      <c r="BB9101"/>
      <c r="BC9101"/>
      <c r="BD9101"/>
      <c r="BE9101"/>
      <c r="BF9101"/>
      <c r="BG9101"/>
      <c r="BH9101"/>
      <c r="BI9101"/>
      <c r="BJ9101"/>
      <c r="BK9101"/>
      <c r="BL9101"/>
      <c r="BM9101"/>
      <c r="BN9101"/>
      <c r="BO9101"/>
      <c r="BP9101"/>
      <c r="BQ9101"/>
      <c r="BR9101"/>
      <c r="BS9101"/>
      <c r="BT9101"/>
      <c r="BU9101"/>
      <c r="BV9101"/>
      <c r="BW9101"/>
      <c r="BX9101"/>
      <c r="BY9101"/>
      <c r="BZ9101"/>
      <c r="CA9101"/>
      <c r="CB9101"/>
      <c r="CC9101"/>
      <c r="CD9101"/>
      <c r="CE9101"/>
      <c r="CF9101"/>
      <c r="CG9101"/>
      <c r="CH9101"/>
      <c r="CI9101"/>
      <c r="CJ9101"/>
      <c r="CK9101"/>
      <c r="CL9101"/>
      <c r="CM9101"/>
      <c r="CN9101"/>
      <c r="CO9101"/>
      <c r="CP9101"/>
      <c r="CQ9101"/>
      <c r="CR9101"/>
      <c r="CS9101"/>
      <c r="CT9101"/>
      <c r="CU9101"/>
      <c r="CV9101"/>
    </row>
    <row r="9102" spans="10:100" x14ac:dyDescent="0.25">
      <c r="J9102"/>
      <c r="K9102"/>
      <c r="L9102"/>
      <c r="M9102"/>
      <c r="N9102"/>
      <c r="O9102"/>
      <c r="P9102"/>
      <c r="Q9102"/>
      <c r="R9102"/>
      <c r="S9102"/>
      <c r="T9102"/>
      <c r="U9102"/>
      <c r="V9102"/>
      <c r="W9102"/>
      <c r="X9102"/>
      <c r="Y9102"/>
      <c r="Z9102"/>
      <c r="AA9102"/>
      <c r="AB9102"/>
      <c r="AC9102"/>
      <c r="AD9102"/>
      <c r="AE9102"/>
      <c r="AF9102"/>
      <c r="AG9102"/>
      <c r="AH9102"/>
      <c r="AI9102"/>
      <c r="AJ9102"/>
      <c r="AK9102"/>
      <c r="AL9102"/>
      <c r="AM9102"/>
      <c r="AN9102"/>
      <c r="AO9102"/>
      <c r="AP9102"/>
      <c r="AQ9102"/>
      <c r="AR9102"/>
      <c r="AS9102"/>
      <c r="AT9102"/>
      <c r="AU9102"/>
      <c r="AV9102"/>
      <c r="AW9102"/>
      <c r="AX9102"/>
      <c r="AY9102"/>
      <c r="AZ9102"/>
      <c r="BA9102"/>
      <c r="BB9102"/>
      <c r="BC9102"/>
      <c r="BD9102"/>
      <c r="BE9102"/>
      <c r="BF9102"/>
      <c r="BG9102"/>
      <c r="BH9102"/>
      <c r="BI9102"/>
      <c r="BJ9102"/>
      <c r="BK9102"/>
      <c r="BL9102"/>
      <c r="BM9102"/>
      <c r="BN9102"/>
      <c r="BO9102"/>
      <c r="BP9102"/>
      <c r="BQ9102"/>
      <c r="BR9102"/>
      <c r="BS9102"/>
      <c r="BT9102"/>
      <c r="BU9102"/>
      <c r="BV9102"/>
      <c r="BW9102"/>
      <c r="BX9102"/>
      <c r="BY9102"/>
      <c r="BZ9102"/>
      <c r="CA9102"/>
      <c r="CB9102"/>
      <c r="CC9102"/>
      <c r="CD9102"/>
      <c r="CE9102"/>
      <c r="CF9102"/>
      <c r="CG9102"/>
      <c r="CH9102"/>
      <c r="CI9102"/>
      <c r="CJ9102"/>
      <c r="CK9102"/>
      <c r="CL9102"/>
      <c r="CM9102"/>
      <c r="CN9102"/>
      <c r="CO9102"/>
      <c r="CP9102"/>
      <c r="CQ9102"/>
      <c r="CR9102"/>
      <c r="CS9102"/>
      <c r="CT9102"/>
      <c r="CU9102"/>
      <c r="CV9102"/>
    </row>
    <row r="9103" spans="10:100" x14ac:dyDescent="0.25">
      <c r="J9103"/>
      <c r="K9103"/>
      <c r="L9103"/>
      <c r="M9103"/>
      <c r="N9103"/>
      <c r="O9103"/>
      <c r="P9103"/>
      <c r="Q9103"/>
      <c r="R9103"/>
      <c r="S9103"/>
      <c r="T9103"/>
      <c r="U9103"/>
      <c r="V9103"/>
      <c r="W9103"/>
      <c r="X9103"/>
      <c r="Y9103"/>
      <c r="Z9103"/>
      <c r="AA9103"/>
      <c r="AB9103"/>
      <c r="AC9103"/>
      <c r="AD9103"/>
      <c r="AE9103"/>
      <c r="AF9103"/>
      <c r="AG9103"/>
      <c r="AH9103"/>
      <c r="AI9103"/>
      <c r="AJ9103"/>
      <c r="AK9103"/>
      <c r="AL9103"/>
      <c r="AM9103"/>
      <c r="AN9103"/>
      <c r="AO9103"/>
      <c r="AP9103"/>
      <c r="AQ9103"/>
      <c r="AR9103"/>
      <c r="AS9103"/>
      <c r="AT9103"/>
      <c r="AU9103"/>
      <c r="AV9103"/>
      <c r="AW9103"/>
      <c r="AX9103"/>
      <c r="AY9103"/>
      <c r="AZ9103"/>
      <c r="BA9103"/>
      <c r="BB9103"/>
      <c r="BC9103"/>
      <c r="BD9103"/>
      <c r="BE9103"/>
      <c r="BF9103"/>
      <c r="BG9103"/>
      <c r="BH9103"/>
      <c r="BI9103"/>
      <c r="BJ9103"/>
      <c r="BK9103"/>
      <c r="BL9103"/>
      <c r="BM9103"/>
      <c r="BN9103"/>
      <c r="BO9103"/>
      <c r="BP9103"/>
      <c r="BQ9103"/>
      <c r="BR9103"/>
      <c r="BS9103"/>
      <c r="BT9103"/>
      <c r="BU9103"/>
      <c r="BV9103"/>
      <c r="BW9103"/>
      <c r="BX9103"/>
      <c r="BY9103"/>
      <c r="BZ9103"/>
      <c r="CA9103"/>
      <c r="CB9103"/>
      <c r="CC9103"/>
      <c r="CD9103"/>
      <c r="CE9103"/>
      <c r="CF9103"/>
      <c r="CG9103"/>
      <c r="CH9103"/>
      <c r="CI9103"/>
      <c r="CJ9103"/>
      <c r="CK9103"/>
      <c r="CL9103"/>
      <c r="CM9103"/>
      <c r="CN9103"/>
      <c r="CO9103"/>
      <c r="CP9103"/>
      <c r="CQ9103"/>
      <c r="CR9103"/>
      <c r="CS9103"/>
      <c r="CT9103"/>
      <c r="CU9103"/>
      <c r="CV9103"/>
    </row>
    <row r="9104" spans="10:100" x14ac:dyDescent="0.25">
      <c r="J9104"/>
      <c r="K9104"/>
      <c r="L9104"/>
      <c r="M9104"/>
      <c r="N9104"/>
      <c r="O9104"/>
      <c r="P9104"/>
      <c r="Q9104"/>
      <c r="R9104"/>
      <c r="S9104"/>
      <c r="T9104"/>
      <c r="U9104"/>
      <c r="V9104"/>
      <c r="W9104"/>
      <c r="X9104"/>
      <c r="Y9104"/>
      <c r="Z9104"/>
      <c r="AA9104"/>
      <c r="AB9104"/>
      <c r="AC9104"/>
      <c r="AD9104"/>
      <c r="AE9104"/>
      <c r="AF9104"/>
      <c r="AG9104"/>
      <c r="AH9104"/>
      <c r="AI9104"/>
      <c r="AJ9104"/>
      <c r="AK9104"/>
      <c r="AL9104"/>
      <c r="AM9104"/>
      <c r="AN9104"/>
      <c r="AO9104"/>
      <c r="AP9104"/>
      <c r="AQ9104"/>
      <c r="AR9104"/>
      <c r="AS9104"/>
      <c r="AT9104"/>
      <c r="AU9104"/>
      <c r="AV9104"/>
      <c r="AW9104"/>
      <c r="AX9104"/>
      <c r="AY9104"/>
      <c r="AZ9104"/>
      <c r="BA9104"/>
      <c r="BB9104"/>
      <c r="BC9104"/>
      <c r="BD9104"/>
      <c r="BE9104"/>
      <c r="BF9104"/>
      <c r="BG9104"/>
      <c r="BH9104"/>
      <c r="BI9104"/>
      <c r="BJ9104"/>
      <c r="BK9104"/>
      <c r="BL9104"/>
      <c r="BM9104"/>
      <c r="BN9104"/>
      <c r="BO9104"/>
      <c r="BP9104"/>
      <c r="BQ9104"/>
      <c r="BR9104"/>
      <c r="BS9104"/>
      <c r="BT9104"/>
      <c r="BU9104"/>
      <c r="BV9104"/>
      <c r="BW9104"/>
      <c r="BX9104"/>
      <c r="BY9104"/>
      <c r="BZ9104"/>
      <c r="CA9104"/>
      <c r="CB9104"/>
      <c r="CC9104"/>
      <c r="CD9104"/>
      <c r="CE9104"/>
      <c r="CF9104"/>
      <c r="CG9104"/>
      <c r="CH9104"/>
      <c r="CI9104"/>
      <c r="CJ9104"/>
      <c r="CK9104"/>
      <c r="CL9104"/>
      <c r="CM9104"/>
      <c r="CN9104"/>
      <c r="CO9104"/>
      <c r="CP9104"/>
      <c r="CQ9104"/>
      <c r="CR9104"/>
      <c r="CS9104"/>
      <c r="CT9104"/>
      <c r="CU9104"/>
      <c r="CV9104"/>
    </row>
    <row r="9105" spans="10:100" x14ac:dyDescent="0.25">
      <c r="J9105"/>
      <c r="K9105"/>
      <c r="L9105"/>
      <c r="M9105"/>
      <c r="N9105"/>
      <c r="O9105"/>
      <c r="P9105"/>
      <c r="Q9105"/>
      <c r="R9105"/>
      <c r="S9105"/>
      <c r="T9105"/>
      <c r="U9105"/>
      <c r="V9105"/>
      <c r="W9105"/>
      <c r="X9105"/>
      <c r="Y9105"/>
      <c r="Z9105"/>
      <c r="AA9105"/>
      <c r="AB9105"/>
      <c r="AC9105"/>
      <c r="AD9105"/>
      <c r="AE9105"/>
      <c r="AF9105"/>
      <c r="AG9105"/>
      <c r="AH9105"/>
      <c r="AI9105"/>
      <c r="AJ9105"/>
      <c r="AK9105"/>
      <c r="AL9105"/>
      <c r="AM9105"/>
      <c r="AN9105"/>
      <c r="AO9105"/>
      <c r="AP9105"/>
      <c r="AQ9105"/>
      <c r="AR9105"/>
      <c r="AS9105"/>
      <c r="AT9105"/>
      <c r="AU9105"/>
      <c r="AV9105"/>
      <c r="AW9105"/>
      <c r="AX9105"/>
      <c r="AY9105"/>
      <c r="AZ9105"/>
      <c r="BA9105"/>
      <c r="BB9105"/>
      <c r="BC9105"/>
      <c r="BD9105"/>
      <c r="BE9105"/>
      <c r="BF9105"/>
      <c r="BG9105"/>
      <c r="BH9105"/>
      <c r="BI9105"/>
      <c r="BJ9105"/>
      <c r="BK9105"/>
      <c r="BL9105"/>
      <c r="BM9105"/>
      <c r="BN9105"/>
      <c r="BO9105"/>
      <c r="BP9105"/>
      <c r="BQ9105"/>
      <c r="BR9105"/>
      <c r="BS9105"/>
      <c r="BT9105"/>
      <c r="BU9105"/>
      <c r="BV9105"/>
      <c r="BW9105"/>
      <c r="BX9105"/>
      <c r="BY9105"/>
      <c r="BZ9105"/>
      <c r="CA9105"/>
      <c r="CB9105"/>
      <c r="CC9105"/>
      <c r="CD9105"/>
      <c r="CE9105"/>
      <c r="CF9105"/>
      <c r="CG9105"/>
      <c r="CH9105"/>
      <c r="CI9105"/>
      <c r="CJ9105"/>
      <c r="CK9105"/>
      <c r="CL9105"/>
      <c r="CM9105"/>
      <c r="CN9105"/>
      <c r="CO9105"/>
      <c r="CP9105"/>
      <c r="CQ9105"/>
      <c r="CR9105"/>
      <c r="CS9105"/>
      <c r="CT9105"/>
      <c r="CU9105"/>
      <c r="CV9105"/>
    </row>
    <row r="9106" spans="10:100" x14ac:dyDescent="0.25">
      <c r="J9106"/>
      <c r="K9106"/>
      <c r="L9106"/>
      <c r="M9106"/>
      <c r="N9106"/>
      <c r="O9106"/>
      <c r="P9106"/>
      <c r="Q9106"/>
      <c r="R9106"/>
      <c r="S9106"/>
      <c r="T9106"/>
      <c r="U9106"/>
      <c r="V9106"/>
      <c r="W9106"/>
      <c r="X9106"/>
      <c r="Y9106"/>
      <c r="Z9106"/>
      <c r="AA9106"/>
      <c r="AB9106"/>
      <c r="AC9106"/>
      <c r="AD9106"/>
      <c r="AE9106"/>
      <c r="AF9106"/>
      <c r="AG9106"/>
      <c r="AH9106"/>
      <c r="AI9106"/>
      <c r="AJ9106"/>
      <c r="AK9106"/>
      <c r="AL9106"/>
      <c r="AM9106"/>
      <c r="AN9106"/>
      <c r="AO9106"/>
      <c r="AP9106"/>
      <c r="AQ9106"/>
      <c r="AR9106"/>
      <c r="AS9106"/>
      <c r="AT9106"/>
      <c r="AU9106"/>
      <c r="AV9106"/>
      <c r="AW9106"/>
      <c r="AX9106"/>
      <c r="AY9106"/>
      <c r="AZ9106"/>
      <c r="BA9106"/>
      <c r="BB9106"/>
      <c r="BC9106"/>
      <c r="BD9106"/>
      <c r="BE9106"/>
      <c r="BF9106"/>
      <c r="BG9106"/>
      <c r="BH9106"/>
      <c r="BI9106"/>
      <c r="BJ9106"/>
      <c r="BK9106"/>
      <c r="BL9106"/>
      <c r="BM9106"/>
      <c r="BN9106"/>
      <c r="BO9106"/>
      <c r="BP9106"/>
      <c r="BQ9106"/>
      <c r="BR9106"/>
      <c r="BS9106"/>
      <c r="BT9106"/>
      <c r="BU9106"/>
      <c r="BV9106"/>
      <c r="BW9106"/>
      <c r="BX9106"/>
      <c r="BY9106"/>
      <c r="BZ9106"/>
      <c r="CA9106"/>
      <c r="CB9106"/>
      <c r="CC9106"/>
      <c r="CD9106"/>
      <c r="CE9106"/>
      <c r="CF9106"/>
      <c r="CG9106"/>
      <c r="CH9106"/>
      <c r="CI9106"/>
      <c r="CJ9106"/>
      <c r="CK9106"/>
      <c r="CL9106"/>
      <c r="CM9106"/>
      <c r="CN9106"/>
      <c r="CO9106"/>
      <c r="CP9106"/>
      <c r="CQ9106"/>
      <c r="CR9106"/>
      <c r="CS9106"/>
      <c r="CT9106"/>
      <c r="CU9106"/>
      <c r="CV9106"/>
    </row>
    <row r="9107" spans="10:100" x14ac:dyDescent="0.25">
      <c r="J9107"/>
      <c r="K9107"/>
      <c r="L9107"/>
      <c r="M9107"/>
      <c r="N9107"/>
      <c r="O9107"/>
      <c r="P9107"/>
      <c r="Q9107"/>
      <c r="R9107"/>
      <c r="S9107"/>
      <c r="T9107"/>
      <c r="U9107"/>
      <c r="V9107"/>
      <c r="W9107"/>
      <c r="X9107"/>
      <c r="Y9107"/>
      <c r="Z9107"/>
      <c r="AA9107"/>
      <c r="AB9107"/>
      <c r="AC9107"/>
      <c r="AD9107"/>
      <c r="AE9107"/>
      <c r="AF9107"/>
      <c r="AG9107"/>
      <c r="AH9107"/>
      <c r="AI9107"/>
      <c r="AJ9107"/>
      <c r="AK9107"/>
      <c r="AL9107"/>
      <c r="AM9107"/>
      <c r="AN9107"/>
      <c r="AO9107"/>
      <c r="AP9107"/>
      <c r="AQ9107"/>
      <c r="AR9107"/>
      <c r="AS9107"/>
      <c r="AT9107"/>
      <c r="AU9107"/>
      <c r="AV9107"/>
      <c r="AW9107"/>
      <c r="AX9107"/>
      <c r="AY9107"/>
      <c r="AZ9107"/>
      <c r="BA9107"/>
      <c r="BB9107"/>
      <c r="BC9107"/>
      <c r="BD9107"/>
      <c r="BE9107"/>
      <c r="BF9107"/>
      <c r="BG9107"/>
      <c r="BH9107"/>
      <c r="BI9107"/>
      <c r="BJ9107"/>
      <c r="BK9107"/>
      <c r="BL9107"/>
      <c r="BM9107"/>
      <c r="BN9107"/>
      <c r="BO9107"/>
      <c r="BP9107"/>
      <c r="BQ9107"/>
      <c r="BR9107"/>
      <c r="BS9107"/>
      <c r="BT9107"/>
      <c r="BU9107"/>
      <c r="BV9107"/>
      <c r="BW9107"/>
      <c r="BX9107"/>
      <c r="BY9107"/>
      <c r="BZ9107"/>
      <c r="CA9107"/>
      <c r="CB9107"/>
      <c r="CC9107"/>
      <c r="CD9107"/>
      <c r="CE9107"/>
      <c r="CF9107"/>
      <c r="CG9107"/>
      <c r="CH9107"/>
      <c r="CI9107"/>
      <c r="CJ9107"/>
      <c r="CK9107"/>
      <c r="CL9107"/>
      <c r="CM9107"/>
      <c r="CN9107"/>
      <c r="CO9107"/>
      <c r="CP9107"/>
      <c r="CQ9107"/>
      <c r="CR9107"/>
      <c r="CS9107"/>
      <c r="CT9107"/>
      <c r="CU9107"/>
      <c r="CV9107"/>
    </row>
    <row r="9108" spans="10:100" x14ac:dyDescent="0.25">
      <c r="J9108"/>
      <c r="K9108"/>
      <c r="L9108"/>
      <c r="M9108"/>
      <c r="N9108"/>
      <c r="O9108"/>
      <c r="P9108"/>
      <c r="Q9108"/>
      <c r="R9108"/>
      <c r="S9108"/>
      <c r="T9108"/>
      <c r="U9108"/>
      <c r="V9108"/>
      <c r="W9108"/>
      <c r="X9108"/>
      <c r="Y9108"/>
      <c r="Z9108"/>
      <c r="AA9108"/>
      <c r="AB9108"/>
      <c r="AC9108"/>
      <c r="AD9108"/>
      <c r="AE9108"/>
      <c r="AF9108"/>
      <c r="AG9108"/>
      <c r="AH9108"/>
      <c r="AI9108"/>
      <c r="AJ9108"/>
      <c r="AK9108"/>
      <c r="AL9108"/>
      <c r="AM9108"/>
      <c r="AN9108"/>
      <c r="AO9108"/>
      <c r="AP9108"/>
      <c r="AQ9108"/>
      <c r="AR9108"/>
      <c r="AS9108"/>
      <c r="AT9108"/>
      <c r="AU9108"/>
      <c r="AV9108"/>
      <c r="AW9108"/>
      <c r="AX9108"/>
      <c r="AY9108"/>
      <c r="AZ9108"/>
      <c r="BA9108"/>
      <c r="BB9108"/>
      <c r="BC9108"/>
      <c r="BD9108"/>
      <c r="BE9108"/>
      <c r="BF9108"/>
      <c r="BG9108"/>
      <c r="BH9108"/>
      <c r="BI9108"/>
      <c r="BJ9108"/>
      <c r="BK9108"/>
      <c r="BL9108"/>
      <c r="BM9108"/>
      <c r="BN9108"/>
      <c r="BO9108"/>
      <c r="BP9108"/>
      <c r="BQ9108"/>
      <c r="BR9108"/>
      <c r="BS9108"/>
      <c r="BT9108"/>
      <c r="BU9108"/>
      <c r="BV9108"/>
      <c r="BW9108"/>
      <c r="BX9108"/>
      <c r="BY9108"/>
      <c r="BZ9108"/>
      <c r="CA9108"/>
      <c r="CB9108"/>
      <c r="CC9108"/>
      <c r="CD9108"/>
      <c r="CE9108"/>
      <c r="CF9108"/>
      <c r="CG9108"/>
      <c r="CH9108"/>
      <c r="CI9108"/>
      <c r="CJ9108"/>
      <c r="CK9108"/>
      <c r="CL9108"/>
      <c r="CM9108"/>
      <c r="CN9108"/>
      <c r="CO9108"/>
      <c r="CP9108"/>
      <c r="CQ9108"/>
      <c r="CR9108"/>
      <c r="CS9108"/>
      <c r="CT9108"/>
      <c r="CU9108"/>
      <c r="CV9108"/>
    </row>
    <row r="9109" spans="10:100" x14ac:dyDescent="0.25">
      <c r="J9109"/>
      <c r="K9109"/>
      <c r="L9109"/>
      <c r="M9109"/>
      <c r="N9109"/>
      <c r="O9109"/>
      <c r="P9109"/>
      <c r="Q9109"/>
      <c r="R9109"/>
      <c r="S9109"/>
      <c r="T9109"/>
      <c r="U9109"/>
      <c r="V9109"/>
      <c r="W9109"/>
      <c r="X9109"/>
      <c r="Y9109"/>
      <c r="Z9109"/>
      <c r="AA9109"/>
      <c r="AB9109"/>
      <c r="AC9109"/>
      <c r="AD9109"/>
      <c r="AE9109"/>
      <c r="AF9109"/>
      <c r="AG9109"/>
      <c r="AH9109"/>
      <c r="AI9109"/>
      <c r="AJ9109"/>
      <c r="AK9109"/>
      <c r="AL9109"/>
      <c r="AM9109"/>
      <c r="AN9109"/>
      <c r="AO9109"/>
      <c r="AP9109"/>
      <c r="AQ9109"/>
      <c r="AR9109"/>
      <c r="AS9109"/>
      <c r="AT9109"/>
      <c r="AU9109"/>
      <c r="AV9109"/>
      <c r="AW9109"/>
      <c r="AX9109"/>
      <c r="AY9109"/>
      <c r="AZ9109"/>
      <c r="BA9109"/>
      <c r="BB9109"/>
      <c r="BC9109"/>
      <c r="BD9109"/>
      <c r="BE9109"/>
      <c r="BF9109"/>
      <c r="BG9109"/>
      <c r="BH9109"/>
      <c r="BI9109"/>
      <c r="BJ9109"/>
      <c r="BK9109"/>
      <c r="BL9109"/>
      <c r="BM9109"/>
      <c r="BN9109"/>
      <c r="BO9109"/>
      <c r="BP9109"/>
      <c r="BQ9109"/>
      <c r="BR9109"/>
      <c r="BS9109"/>
      <c r="BT9109"/>
      <c r="BU9109"/>
      <c r="BV9109"/>
      <c r="BW9109"/>
      <c r="BX9109"/>
      <c r="BY9109"/>
      <c r="BZ9109"/>
      <c r="CA9109"/>
      <c r="CB9109"/>
      <c r="CC9109"/>
      <c r="CD9109"/>
      <c r="CE9109"/>
      <c r="CF9109"/>
      <c r="CG9109"/>
      <c r="CH9109"/>
      <c r="CI9109"/>
      <c r="CJ9109"/>
      <c r="CK9109"/>
      <c r="CL9109"/>
      <c r="CM9109"/>
      <c r="CN9109"/>
      <c r="CO9109"/>
      <c r="CP9109"/>
      <c r="CQ9109"/>
      <c r="CR9109"/>
      <c r="CS9109"/>
      <c r="CT9109"/>
      <c r="CU9109"/>
      <c r="CV9109"/>
    </row>
    <row r="9110" spans="10:100" x14ac:dyDescent="0.25">
      <c r="J9110"/>
      <c r="K9110"/>
      <c r="L9110"/>
      <c r="M9110"/>
      <c r="N9110"/>
      <c r="O9110"/>
      <c r="P9110"/>
      <c r="Q9110"/>
      <c r="R9110"/>
      <c r="S9110"/>
      <c r="T9110"/>
      <c r="U9110"/>
      <c r="V9110"/>
      <c r="W9110"/>
      <c r="X9110"/>
      <c r="Y9110"/>
      <c r="Z9110"/>
      <c r="AA9110"/>
      <c r="AB9110"/>
      <c r="AC9110"/>
      <c r="AD9110"/>
      <c r="AE9110"/>
      <c r="AF9110"/>
      <c r="AG9110"/>
      <c r="AH9110"/>
      <c r="AI9110"/>
      <c r="AJ9110"/>
      <c r="AK9110"/>
      <c r="AL9110"/>
      <c r="AM9110"/>
      <c r="AN9110"/>
      <c r="AO9110"/>
      <c r="AP9110"/>
      <c r="AQ9110"/>
      <c r="AR9110"/>
      <c r="AS9110"/>
      <c r="AT9110"/>
      <c r="AU9110"/>
      <c r="AV9110"/>
      <c r="AW9110"/>
      <c r="AX9110"/>
      <c r="AY9110"/>
      <c r="AZ9110"/>
      <c r="BA9110"/>
      <c r="BB9110"/>
      <c r="BC9110"/>
      <c r="BD9110"/>
      <c r="BE9110"/>
      <c r="BF9110"/>
      <c r="BG9110"/>
      <c r="BH9110"/>
      <c r="BI9110"/>
      <c r="BJ9110"/>
      <c r="BK9110"/>
      <c r="BL9110"/>
      <c r="BM9110"/>
      <c r="BN9110"/>
      <c r="BO9110"/>
      <c r="BP9110"/>
      <c r="BQ9110"/>
      <c r="BR9110"/>
      <c r="BS9110"/>
      <c r="BT9110"/>
      <c r="BU9110"/>
      <c r="BV9110"/>
      <c r="BW9110"/>
      <c r="BX9110"/>
      <c r="BY9110"/>
      <c r="BZ9110"/>
      <c r="CA9110"/>
      <c r="CB9110"/>
      <c r="CC9110"/>
      <c r="CD9110"/>
      <c r="CE9110"/>
      <c r="CF9110"/>
      <c r="CG9110"/>
      <c r="CH9110"/>
      <c r="CI9110"/>
      <c r="CJ9110"/>
      <c r="CK9110"/>
      <c r="CL9110"/>
      <c r="CM9110"/>
      <c r="CN9110"/>
      <c r="CO9110"/>
      <c r="CP9110"/>
      <c r="CQ9110"/>
      <c r="CR9110"/>
      <c r="CS9110"/>
      <c r="CT9110"/>
      <c r="CU9110"/>
      <c r="CV9110"/>
    </row>
    <row r="9111" spans="10:100" x14ac:dyDescent="0.25">
      <c r="J9111"/>
      <c r="K9111"/>
      <c r="L9111"/>
      <c r="M9111"/>
      <c r="N9111"/>
      <c r="O9111"/>
      <c r="P9111"/>
      <c r="Q9111"/>
      <c r="R9111"/>
      <c r="S9111"/>
      <c r="T9111"/>
      <c r="U9111"/>
      <c r="V9111"/>
      <c r="W9111"/>
      <c r="X9111"/>
      <c r="Y9111"/>
      <c r="Z9111"/>
      <c r="AA9111"/>
      <c r="AB9111"/>
      <c r="AC9111"/>
      <c r="AD9111"/>
      <c r="AE9111"/>
      <c r="AF9111"/>
      <c r="AG9111"/>
      <c r="AH9111"/>
      <c r="AI9111"/>
      <c r="AJ9111"/>
      <c r="AK9111"/>
      <c r="AL9111"/>
      <c r="AM9111"/>
      <c r="AN9111"/>
      <c r="AO9111"/>
      <c r="AP9111"/>
      <c r="AQ9111"/>
      <c r="AR9111"/>
      <c r="AS9111"/>
      <c r="AT9111"/>
      <c r="AU9111"/>
      <c r="AV9111"/>
      <c r="AW9111"/>
      <c r="AX9111"/>
      <c r="AY9111"/>
      <c r="AZ9111"/>
      <c r="BA9111"/>
      <c r="BB9111"/>
      <c r="BC9111"/>
      <c r="BD9111"/>
      <c r="BE9111"/>
      <c r="BF9111"/>
      <c r="BG9111"/>
      <c r="BH9111"/>
      <c r="BI9111"/>
      <c r="BJ9111"/>
      <c r="BK9111"/>
      <c r="BL9111"/>
      <c r="BM9111"/>
      <c r="BN9111"/>
      <c r="BO9111"/>
      <c r="BP9111"/>
      <c r="BQ9111"/>
      <c r="BR9111"/>
      <c r="BS9111"/>
      <c r="BT9111"/>
      <c r="BU9111"/>
      <c r="BV9111"/>
      <c r="BW9111"/>
      <c r="BX9111"/>
      <c r="BY9111"/>
      <c r="BZ9111"/>
      <c r="CA9111"/>
      <c r="CB9111"/>
      <c r="CC9111"/>
      <c r="CD9111"/>
      <c r="CE9111"/>
      <c r="CF9111"/>
      <c r="CG9111"/>
      <c r="CH9111"/>
      <c r="CI9111"/>
      <c r="CJ9111"/>
      <c r="CK9111"/>
      <c r="CL9111"/>
      <c r="CM9111"/>
      <c r="CN9111"/>
      <c r="CO9111"/>
      <c r="CP9111"/>
      <c r="CQ9111"/>
      <c r="CR9111"/>
      <c r="CS9111"/>
      <c r="CT9111"/>
      <c r="CU9111"/>
      <c r="CV9111"/>
    </row>
    <row r="9112" spans="10:100" x14ac:dyDescent="0.25">
      <c r="J9112"/>
      <c r="K9112"/>
      <c r="L9112"/>
      <c r="M9112"/>
      <c r="N9112"/>
      <c r="O9112"/>
      <c r="P9112"/>
      <c r="Q9112"/>
      <c r="R9112"/>
      <c r="S9112"/>
      <c r="T9112"/>
      <c r="U9112"/>
      <c r="V9112"/>
      <c r="W9112"/>
      <c r="X9112"/>
      <c r="Y9112"/>
      <c r="Z9112"/>
      <c r="AA9112"/>
      <c r="AB9112"/>
      <c r="AC9112"/>
      <c r="AD9112"/>
      <c r="AE9112"/>
      <c r="AF9112"/>
      <c r="AG9112"/>
      <c r="AH9112"/>
      <c r="AI9112"/>
      <c r="AJ9112"/>
      <c r="AK9112"/>
      <c r="AL9112"/>
      <c r="AM9112"/>
      <c r="AN9112"/>
      <c r="AO9112"/>
      <c r="AP9112"/>
      <c r="AQ9112"/>
      <c r="AR9112"/>
      <c r="AS9112"/>
      <c r="AT9112"/>
      <c r="AU9112"/>
      <c r="AV9112"/>
      <c r="AW9112"/>
      <c r="AX9112"/>
      <c r="AY9112"/>
      <c r="AZ9112"/>
      <c r="BA9112"/>
      <c r="BB9112"/>
      <c r="BC9112"/>
      <c r="BD9112"/>
      <c r="BE9112"/>
      <c r="BF9112"/>
      <c r="BG9112"/>
      <c r="BH9112"/>
      <c r="BI9112"/>
      <c r="BJ9112"/>
      <c r="BK9112"/>
      <c r="BL9112"/>
      <c r="BM9112"/>
      <c r="BN9112"/>
      <c r="BO9112"/>
      <c r="BP9112"/>
      <c r="BQ9112"/>
      <c r="BR9112"/>
      <c r="BS9112"/>
      <c r="BT9112"/>
      <c r="BU9112"/>
      <c r="BV9112"/>
      <c r="BW9112"/>
      <c r="BX9112"/>
      <c r="BY9112"/>
      <c r="BZ9112"/>
      <c r="CA9112"/>
      <c r="CB9112"/>
      <c r="CC9112"/>
      <c r="CD9112"/>
      <c r="CE9112"/>
      <c r="CF9112"/>
      <c r="CG9112"/>
      <c r="CH9112"/>
      <c r="CI9112"/>
      <c r="CJ9112"/>
      <c r="CK9112"/>
      <c r="CL9112"/>
      <c r="CM9112"/>
      <c r="CN9112"/>
      <c r="CO9112"/>
      <c r="CP9112"/>
      <c r="CQ9112"/>
      <c r="CR9112"/>
      <c r="CS9112"/>
      <c r="CT9112"/>
      <c r="CU9112"/>
      <c r="CV9112"/>
    </row>
    <row r="9113" spans="10:100" x14ac:dyDescent="0.25">
      <c r="J9113"/>
      <c r="K9113"/>
      <c r="L9113"/>
      <c r="M9113"/>
      <c r="N9113"/>
      <c r="O9113"/>
      <c r="P9113"/>
      <c r="Q9113"/>
      <c r="R9113"/>
      <c r="S9113"/>
      <c r="T9113"/>
      <c r="U9113"/>
      <c r="V9113"/>
      <c r="W9113"/>
      <c r="X9113"/>
      <c r="Y9113"/>
      <c r="Z9113"/>
      <c r="AA9113"/>
      <c r="AB9113"/>
      <c r="AC9113"/>
      <c r="AD9113"/>
      <c r="AE9113"/>
      <c r="AF9113"/>
      <c r="AG9113"/>
      <c r="AH9113"/>
      <c r="AI9113"/>
      <c r="AJ9113"/>
      <c r="AK9113"/>
      <c r="AL9113"/>
      <c r="AM9113"/>
      <c r="AN9113"/>
      <c r="AO9113"/>
      <c r="AP9113"/>
      <c r="AQ9113"/>
      <c r="AR9113"/>
      <c r="AS9113"/>
      <c r="AT9113"/>
      <c r="AU9113"/>
      <c r="AV9113"/>
      <c r="AW9113"/>
      <c r="AX9113"/>
      <c r="AY9113"/>
      <c r="AZ9113"/>
      <c r="BA9113"/>
      <c r="BB9113"/>
      <c r="BC9113"/>
      <c r="BD9113"/>
      <c r="BE9113"/>
      <c r="BF9113"/>
      <c r="BG9113"/>
      <c r="BH9113"/>
      <c r="BI9113"/>
      <c r="BJ9113"/>
      <c r="BK9113"/>
      <c r="BL9113"/>
      <c r="BM9113"/>
      <c r="BN9113"/>
      <c r="BO9113"/>
      <c r="BP9113"/>
      <c r="BQ9113"/>
      <c r="BR9113"/>
      <c r="BS9113"/>
      <c r="BT9113"/>
      <c r="BU9113"/>
      <c r="BV9113"/>
      <c r="BW9113"/>
      <c r="BX9113"/>
      <c r="BY9113"/>
      <c r="BZ9113"/>
      <c r="CA9113"/>
      <c r="CB9113"/>
      <c r="CC9113"/>
      <c r="CD9113"/>
      <c r="CE9113"/>
      <c r="CF9113"/>
      <c r="CG9113"/>
      <c r="CH9113"/>
      <c r="CI9113"/>
      <c r="CJ9113"/>
      <c r="CK9113"/>
      <c r="CL9113"/>
      <c r="CM9113"/>
      <c r="CN9113"/>
      <c r="CO9113"/>
      <c r="CP9113"/>
      <c r="CQ9113"/>
      <c r="CR9113"/>
      <c r="CS9113"/>
      <c r="CT9113"/>
      <c r="CU9113"/>
      <c r="CV9113"/>
    </row>
    <row r="9114" spans="10:100" x14ac:dyDescent="0.25">
      <c r="J9114"/>
      <c r="K9114"/>
      <c r="L9114"/>
      <c r="M9114"/>
      <c r="N9114"/>
      <c r="O9114"/>
      <c r="P9114"/>
      <c r="Q9114"/>
      <c r="R9114"/>
      <c r="S9114"/>
      <c r="T9114"/>
      <c r="U9114"/>
      <c r="V9114"/>
      <c r="W9114"/>
      <c r="X9114"/>
      <c r="Y9114"/>
      <c r="Z9114"/>
      <c r="AA9114"/>
      <c r="AB9114"/>
      <c r="AC9114"/>
      <c r="AD9114"/>
      <c r="AE9114"/>
      <c r="AF9114"/>
      <c r="AG9114"/>
      <c r="AH9114"/>
      <c r="AI9114"/>
      <c r="AJ9114"/>
      <c r="AK9114"/>
      <c r="AL9114"/>
      <c r="AM9114"/>
      <c r="AN9114"/>
      <c r="AO9114"/>
      <c r="AP9114"/>
      <c r="AQ9114"/>
      <c r="AR9114"/>
      <c r="AS9114"/>
      <c r="AT9114"/>
      <c r="AU9114"/>
      <c r="AV9114"/>
      <c r="AW9114"/>
      <c r="AX9114"/>
      <c r="AY9114"/>
      <c r="AZ9114"/>
      <c r="BA9114"/>
      <c r="BB9114"/>
      <c r="BC9114"/>
      <c r="BD9114"/>
      <c r="BE9114"/>
      <c r="BF9114"/>
      <c r="BG9114"/>
      <c r="BH9114"/>
      <c r="BI9114"/>
      <c r="BJ9114"/>
      <c r="BK9114"/>
      <c r="BL9114"/>
      <c r="BM9114"/>
      <c r="BN9114"/>
      <c r="BO9114"/>
      <c r="BP9114"/>
      <c r="BQ9114"/>
      <c r="BR9114"/>
      <c r="BS9114"/>
      <c r="BT9114"/>
      <c r="BU9114"/>
      <c r="BV9114"/>
      <c r="BW9114"/>
      <c r="BX9114"/>
      <c r="BY9114"/>
      <c r="BZ9114"/>
      <c r="CA9114"/>
      <c r="CB9114"/>
      <c r="CC9114"/>
      <c r="CD9114"/>
      <c r="CE9114"/>
      <c r="CF9114"/>
      <c r="CG9114"/>
      <c r="CH9114"/>
      <c r="CI9114"/>
      <c r="CJ9114"/>
      <c r="CK9114"/>
      <c r="CL9114"/>
      <c r="CM9114"/>
      <c r="CN9114"/>
      <c r="CO9114"/>
      <c r="CP9114"/>
      <c r="CQ9114"/>
      <c r="CR9114"/>
      <c r="CS9114"/>
      <c r="CT9114"/>
      <c r="CU9114"/>
      <c r="CV9114"/>
    </row>
    <row r="9115" spans="10:100" x14ac:dyDescent="0.25">
      <c r="J9115"/>
      <c r="K9115"/>
      <c r="L9115"/>
      <c r="M9115"/>
      <c r="N9115"/>
      <c r="O9115"/>
      <c r="P9115"/>
      <c r="Q9115"/>
      <c r="R9115"/>
      <c r="S9115"/>
      <c r="T9115"/>
      <c r="U9115"/>
      <c r="V9115"/>
      <c r="W9115"/>
      <c r="X9115"/>
      <c r="Y9115"/>
      <c r="Z9115"/>
      <c r="AA9115"/>
      <c r="AB9115"/>
      <c r="AC9115"/>
      <c r="AD9115"/>
      <c r="AE9115"/>
      <c r="AF9115"/>
      <c r="AG9115"/>
      <c r="AH9115"/>
      <c r="AI9115"/>
      <c r="AJ9115"/>
      <c r="AK9115"/>
      <c r="AL9115"/>
      <c r="AM9115"/>
      <c r="AN9115"/>
      <c r="AO9115"/>
      <c r="AP9115"/>
      <c r="AQ9115"/>
      <c r="AR9115"/>
      <c r="AS9115"/>
      <c r="AT9115"/>
      <c r="AU9115"/>
      <c r="AV9115"/>
      <c r="AW9115"/>
      <c r="AX9115"/>
      <c r="AY9115"/>
      <c r="AZ9115"/>
      <c r="BA9115"/>
      <c r="BB9115"/>
      <c r="BC9115"/>
      <c r="BD9115"/>
      <c r="BE9115"/>
      <c r="BF9115"/>
      <c r="BG9115"/>
      <c r="BH9115"/>
      <c r="BI9115"/>
      <c r="BJ9115"/>
      <c r="BK9115"/>
      <c r="BL9115"/>
      <c r="BM9115"/>
      <c r="BN9115"/>
      <c r="BO9115"/>
      <c r="BP9115"/>
      <c r="BQ9115"/>
      <c r="BR9115"/>
      <c r="BS9115"/>
      <c r="BT9115"/>
      <c r="BU9115"/>
      <c r="BV9115"/>
      <c r="BW9115"/>
      <c r="BX9115"/>
      <c r="BY9115"/>
      <c r="BZ9115"/>
      <c r="CA9115"/>
      <c r="CB9115"/>
      <c r="CC9115"/>
      <c r="CD9115"/>
      <c r="CE9115"/>
      <c r="CF9115"/>
      <c r="CG9115"/>
      <c r="CH9115"/>
      <c r="CI9115"/>
      <c r="CJ9115"/>
      <c r="CK9115"/>
      <c r="CL9115"/>
      <c r="CM9115"/>
      <c r="CN9115"/>
      <c r="CO9115"/>
      <c r="CP9115"/>
      <c r="CQ9115"/>
      <c r="CR9115"/>
      <c r="CS9115"/>
      <c r="CT9115"/>
      <c r="CU9115"/>
      <c r="CV9115"/>
    </row>
    <row r="9116" spans="10:100" x14ac:dyDescent="0.25">
      <c r="J9116"/>
      <c r="K9116"/>
      <c r="L9116"/>
      <c r="M9116"/>
      <c r="N9116"/>
      <c r="O9116"/>
      <c r="P9116"/>
      <c r="Q9116"/>
      <c r="R9116"/>
      <c r="S9116"/>
      <c r="T9116"/>
      <c r="U9116"/>
      <c r="V9116"/>
      <c r="W9116"/>
      <c r="X9116"/>
      <c r="Y9116"/>
      <c r="Z9116"/>
      <c r="AA9116"/>
      <c r="AB9116"/>
      <c r="AC9116"/>
      <c r="AD9116"/>
      <c r="AE9116"/>
      <c r="AF9116"/>
      <c r="AG9116"/>
      <c r="AH9116"/>
      <c r="AI9116"/>
      <c r="AJ9116"/>
      <c r="AK9116"/>
      <c r="AL9116"/>
      <c r="AM9116"/>
      <c r="AN9116"/>
      <c r="AO9116"/>
      <c r="AP9116"/>
      <c r="AQ9116"/>
      <c r="AR9116"/>
      <c r="AS9116"/>
      <c r="AT9116"/>
      <c r="AU9116"/>
      <c r="AV9116"/>
      <c r="AW9116"/>
      <c r="AX9116"/>
      <c r="AY9116"/>
      <c r="AZ9116"/>
      <c r="BA9116"/>
      <c r="BB9116"/>
      <c r="BC9116"/>
      <c r="BD9116"/>
      <c r="BE9116"/>
      <c r="BF9116"/>
      <c r="BG9116"/>
      <c r="BH9116"/>
      <c r="BI9116"/>
      <c r="BJ9116"/>
      <c r="BK9116"/>
      <c r="BL9116"/>
      <c r="BM9116"/>
      <c r="BN9116"/>
      <c r="BO9116"/>
      <c r="BP9116"/>
      <c r="BQ9116"/>
      <c r="BR9116"/>
      <c r="BS9116"/>
      <c r="BT9116"/>
      <c r="BU9116"/>
      <c r="BV9116"/>
      <c r="BW9116"/>
      <c r="BX9116"/>
      <c r="BY9116"/>
      <c r="BZ9116"/>
      <c r="CA9116"/>
      <c r="CB9116"/>
      <c r="CC9116"/>
      <c r="CD9116"/>
      <c r="CE9116"/>
      <c r="CF9116"/>
      <c r="CG9116"/>
      <c r="CH9116"/>
      <c r="CI9116"/>
      <c r="CJ9116"/>
      <c r="CK9116"/>
      <c r="CL9116"/>
      <c r="CM9116"/>
      <c r="CN9116"/>
      <c r="CO9116"/>
      <c r="CP9116"/>
      <c r="CQ9116"/>
      <c r="CR9116"/>
      <c r="CS9116"/>
      <c r="CT9116"/>
      <c r="CU9116"/>
      <c r="CV9116"/>
    </row>
    <row r="9117" spans="10:100" x14ac:dyDescent="0.25">
      <c r="J9117"/>
      <c r="K9117"/>
      <c r="L9117"/>
      <c r="M9117"/>
      <c r="N9117"/>
      <c r="O9117"/>
      <c r="P9117"/>
      <c r="Q9117"/>
      <c r="R9117"/>
      <c r="S9117"/>
      <c r="T9117"/>
      <c r="U9117"/>
      <c r="V9117"/>
      <c r="W9117"/>
      <c r="X9117"/>
      <c r="Y9117"/>
      <c r="Z9117"/>
      <c r="AA9117"/>
      <c r="AB9117"/>
      <c r="AC9117"/>
      <c r="AD9117"/>
      <c r="AE9117"/>
      <c r="AF9117"/>
      <c r="AG9117"/>
      <c r="AH9117"/>
      <c r="AI9117"/>
      <c r="AJ9117"/>
      <c r="AK9117"/>
      <c r="AL9117"/>
      <c r="AM9117"/>
      <c r="AN9117"/>
      <c r="AO9117"/>
      <c r="AP9117"/>
      <c r="AQ9117"/>
      <c r="AR9117"/>
      <c r="AS9117"/>
      <c r="AT9117"/>
      <c r="AU9117"/>
      <c r="AV9117"/>
      <c r="AW9117"/>
      <c r="AX9117"/>
      <c r="AY9117"/>
      <c r="AZ9117"/>
      <c r="BA9117"/>
      <c r="BB9117"/>
      <c r="BC9117"/>
      <c r="BD9117"/>
      <c r="BE9117"/>
      <c r="BF9117"/>
      <c r="BG9117"/>
      <c r="BH9117"/>
      <c r="BI9117"/>
      <c r="BJ9117"/>
      <c r="BK9117"/>
      <c r="BL9117"/>
      <c r="BM9117"/>
      <c r="BN9117"/>
      <c r="BO9117"/>
      <c r="BP9117"/>
      <c r="BQ9117"/>
      <c r="BR9117"/>
      <c r="BS9117"/>
      <c r="BT9117"/>
      <c r="BU9117"/>
      <c r="BV9117"/>
      <c r="BW9117"/>
      <c r="BX9117"/>
      <c r="BY9117"/>
      <c r="BZ9117"/>
      <c r="CA9117"/>
      <c r="CB9117"/>
      <c r="CC9117"/>
      <c r="CD9117"/>
      <c r="CE9117"/>
      <c r="CF9117"/>
      <c r="CG9117"/>
      <c r="CH9117"/>
      <c r="CI9117"/>
      <c r="CJ9117"/>
      <c r="CK9117"/>
      <c r="CL9117"/>
      <c r="CM9117"/>
      <c r="CN9117"/>
      <c r="CO9117"/>
      <c r="CP9117"/>
      <c r="CQ9117"/>
      <c r="CR9117"/>
      <c r="CS9117"/>
      <c r="CT9117"/>
      <c r="CU9117"/>
      <c r="CV9117"/>
    </row>
    <row r="9118" spans="10:100" x14ac:dyDescent="0.25">
      <c r="J9118"/>
      <c r="K9118"/>
      <c r="L9118"/>
      <c r="M9118"/>
      <c r="N9118"/>
      <c r="O9118"/>
      <c r="P9118"/>
      <c r="Q9118"/>
      <c r="R9118"/>
      <c r="S9118"/>
      <c r="T9118"/>
      <c r="U9118"/>
      <c r="V9118"/>
      <c r="W9118"/>
      <c r="X9118"/>
      <c r="Y9118"/>
      <c r="Z9118"/>
      <c r="AA9118"/>
      <c r="AB9118"/>
      <c r="AC9118"/>
      <c r="AD9118"/>
      <c r="AE9118"/>
      <c r="AF9118"/>
      <c r="AG9118"/>
      <c r="AH9118"/>
      <c r="AI9118"/>
      <c r="AJ9118"/>
      <c r="AK9118"/>
      <c r="AL9118"/>
      <c r="AM9118"/>
      <c r="AN9118"/>
      <c r="AO9118"/>
      <c r="AP9118"/>
      <c r="AQ9118"/>
      <c r="AR9118"/>
      <c r="AS9118"/>
      <c r="AT9118"/>
      <c r="AU9118"/>
      <c r="AV9118"/>
      <c r="AW9118"/>
      <c r="AX9118"/>
      <c r="AY9118"/>
      <c r="AZ9118"/>
      <c r="BA9118"/>
      <c r="BB9118"/>
      <c r="BC9118"/>
      <c r="BD9118"/>
      <c r="BE9118"/>
      <c r="BF9118"/>
      <c r="BG9118"/>
      <c r="BH9118"/>
      <c r="BI9118"/>
      <c r="BJ9118"/>
      <c r="BK9118"/>
      <c r="BL9118"/>
      <c r="BM9118"/>
      <c r="BN9118"/>
      <c r="BO9118"/>
      <c r="BP9118"/>
      <c r="BQ9118"/>
      <c r="BR9118"/>
      <c r="BS9118"/>
      <c r="BT9118"/>
      <c r="BU9118"/>
      <c r="BV9118"/>
      <c r="BW9118"/>
      <c r="BX9118"/>
      <c r="BY9118"/>
      <c r="BZ9118"/>
      <c r="CA9118"/>
      <c r="CB9118"/>
      <c r="CC9118"/>
      <c r="CD9118"/>
      <c r="CE9118"/>
      <c r="CF9118"/>
      <c r="CG9118"/>
      <c r="CH9118"/>
      <c r="CI9118"/>
      <c r="CJ9118"/>
      <c r="CK9118"/>
      <c r="CL9118"/>
      <c r="CM9118"/>
      <c r="CN9118"/>
      <c r="CO9118"/>
      <c r="CP9118"/>
      <c r="CQ9118"/>
      <c r="CR9118"/>
      <c r="CS9118"/>
      <c r="CT9118"/>
      <c r="CU9118"/>
      <c r="CV9118"/>
    </row>
    <row r="9119" spans="10:100" x14ac:dyDescent="0.25">
      <c r="J9119"/>
      <c r="K9119"/>
      <c r="L9119"/>
      <c r="M9119"/>
      <c r="N9119"/>
      <c r="O9119"/>
      <c r="P9119"/>
      <c r="Q9119"/>
      <c r="R9119"/>
      <c r="S9119"/>
      <c r="T9119"/>
      <c r="U9119"/>
      <c r="V9119"/>
      <c r="W9119"/>
      <c r="X9119"/>
      <c r="Y9119"/>
      <c r="Z9119"/>
      <c r="AA9119"/>
      <c r="AB9119"/>
      <c r="AC9119"/>
      <c r="AD9119"/>
      <c r="AE9119"/>
      <c r="AF9119"/>
      <c r="AG9119"/>
      <c r="AH9119"/>
      <c r="AI9119"/>
      <c r="AJ9119"/>
      <c r="AK9119"/>
      <c r="AL9119"/>
      <c r="AM9119"/>
      <c r="AN9119"/>
      <c r="AO9119"/>
      <c r="AP9119"/>
      <c r="AQ9119"/>
      <c r="AR9119"/>
      <c r="AS9119"/>
      <c r="AT9119"/>
      <c r="AU9119"/>
      <c r="AV9119"/>
      <c r="AW9119"/>
      <c r="AX9119"/>
      <c r="AY9119"/>
      <c r="AZ9119"/>
      <c r="BA9119"/>
      <c r="BB9119"/>
      <c r="BC9119"/>
      <c r="BD9119"/>
      <c r="BE9119"/>
      <c r="BF9119"/>
      <c r="BG9119"/>
      <c r="BH9119"/>
      <c r="BI9119"/>
      <c r="BJ9119"/>
      <c r="BK9119"/>
      <c r="BL9119"/>
      <c r="BM9119"/>
      <c r="BN9119"/>
      <c r="BO9119"/>
      <c r="BP9119"/>
      <c r="BQ9119"/>
      <c r="BR9119"/>
      <c r="BS9119"/>
      <c r="BT9119"/>
      <c r="BU9119"/>
      <c r="BV9119"/>
      <c r="BW9119"/>
      <c r="BX9119"/>
      <c r="BY9119"/>
      <c r="BZ9119"/>
      <c r="CA9119"/>
      <c r="CB9119"/>
      <c r="CC9119"/>
      <c r="CD9119"/>
      <c r="CE9119"/>
      <c r="CF9119"/>
      <c r="CG9119"/>
      <c r="CH9119"/>
      <c r="CI9119"/>
      <c r="CJ9119"/>
      <c r="CK9119"/>
      <c r="CL9119"/>
      <c r="CM9119"/>
      <c r="CN9119"/>
      <c r="CO9119"/>
      <c r="CP9119"/>
      <c r="CQ9119"/>
      <c r="CR9119"/>
      <c r="CS9119"/>
      <c r="CT9119"/>
      <c r="CU9119"/>
      <c r="CV9119"/>
    </row>
    <row r="9120" spans="10:100" x14ac:dyDescent="0.25">
      <c r="J9120"/>
      <c r="K9120"/>
      <c r="L9120"/>
      <c r="M9120"/>
      <c r="N9120"/>
      <c r="O9120"/>
      <c r="P9120"/>
      <c r="Q9120"/>
      <c r="R9120"/>
      <c r="S9120"/>
      <c r="T9120"/>
      <c r="U9120"/>
      <c r="V9120"/>
      <c r="W9120"/>
      <c r="X9120"/>
      <c r="Y9120"/>
      <c r="Z9120"/>
      <c r="AA9120"/>
      <c r="AB9120"/>
      <c r="AC9120"/>
      <c r="AD9120"/>
      <c r="AE9120"/>
      <c r="AF9120"/>
      <c r="AG9120"/>
      <c r="AH9120"/>
      <c r="AI9120"/>
      <c r="AJ9120"/>
      <c r="AK9120"/>
      <c r="AL9120"/>
      <c r="AM9120"/>
      <c r="AN9120"/>
      <c r="AO9120"/>
      <c r="AP9120"/>
      <c r="AQ9120"/>
      <c r="AR9120"/>
      <c r="AS9120"/>
      <c r="AT9120"/>
      <c r="AU9120"/>
      <c r="AV9120"/>
      <c r="AW9120"/>
      <c r="AX9120"/>
      <c r="AY9120"/>
      <c r="AZ9120"/>
      <c r="BA9120"/>
      <c r="BB9120"/>
      <c r="BC9120"/>
      <c r="BD9120"/>
      <c r="BE9120"/>
      <c r="BF9120"/>
      <c r="BG9120"/>
      <c r="BH9120"/>
      <c r="BI9120"/>
      <c r="BJ9120"/>
      <c r="BK9120"/>
      <c r="BL9120"/>
      <c r="BM9120"/>
      <c r="BN9120"/>
      <c r="BO9120"/>
      <c r="BP9120"/>
      <c r="BQ9120"/>
      <c r="BR9120"/>
      <c r="BS9120"/>
      <c r="BT9120"/>
      <c r="BU9120"/>
      <c r="BV9120"/>
      <c r="BW9120"/>
      <c r="BX9120"/>
      <c r="BY9120"/>
      <c r="BZ9120"/>
      <c r="CA9120"/>
      <c r="CB9120"/>
      <c r="CC9120"/>
      <c r="CD9120"/>
      <c r="CE9120"/>
      <c r="CF9120"/>
      <c r="CG9120"/>
      <c r="CH9120"/>
      <c r="CI9120"/>
      <c r="CJ9120"/>
      <c r="CK9120"/>
      <c r="CL9120"/>
      <c r="CM9120"/>
      <c r="CN9120"/>
      <c r="CO9120"/>
      <c r="CP9120"/>
      <c r="CQ9120"/>
      <c r="CR9120"/>
      <c r="CS9120"/>
      <c r="CT9120"/>
      <c r="CU9120"/>
      <c r="CV9120"/>
    </row>
    <row r="9121" spans="10:100" x14ac:dyDescent="0.25">
      <c r="J9121"/>
      <c r="K9121"/>
      <c r="L9121"/>
      <c r="M9121"/>
      <c r="N9121"/>
      <c r="O9121"/>
      <c r="P9121"/>
      <c r="Q9121"/>
      <c r="R9121"/>
      <c r="S9121"/>
      <c r="T9121"/>
      <c r="U9121"/>
      <c r="V9121"/>
      <c r="W9121"/>
      <c r="X9121"/>
      <c r="Y9121"/>
      <c r="Z9121"/>
      <c r="AA9121"/>
      <c r="AB9121"/>
      <c r="AC9121"/>
      <c r="AD9121"/>
      <c r="AE9121"/>
      <c r="AF9121"/>
      <c r="AG9121"/>
      <c r="AH9121"/>
      <c r="AI9121"/>
      <c r="AJ9121"/>
      <c r="AK9121"/>
      <c r="AL9121"/>
      <c r="AM9121"/>
      <c r="AN9121"/>
      <c r="AO9121"/>
      <c r="AP9121"/>
      <c r="AQ9121"/>
      <c r="AR9121"/>
      <c r="AS9121"/>
      <c r="AT9121"/>
      <c r="AU9121"/>
      <c r="AV9121"/>
      <c r="AW9121"/>
      <c r="AX9121"/>
      <c r="AY9121"/>
      <c r="AZ9121"/>
      <c r="BA9121"/>
      <c r="BB9121"/>
      <c r="BC9121"/>
      <c r="BD9121"/>
      <c r="BE9121"/>
      <c r="BF9121"/>
      <c r="BG9121"/>
      <c r="BH9121"/>
      <c r="BI9121"/>
      <c r="BJ9121"/>
      <c r="BK9121"/>
      <c r="BL9121"/>
      <c r="BM9121"/>
      <c r="BN9121"/>
      <c r="BO9121"/>
      <c r="BP9121"/>
      <c r="BQ9121"/>
      <c r="BR9121"/>
      <c r="BS9121"/>
      <c r="BT9121"/>
      <c r="BU9121"/>
      <c r="BV9121"/>
      <c r="BW9121"/>
      <c r="BX9121"/>
      <c r="BY9121"/>
      <c r="BZ9121"/>
      <c r="CA9121"/>
      <c r="CB9121"/>
      <c r="CC9121"/>
      <c r="CD9121"/>
      <c r="CE9121"/>
      <c r="CF9121"/>
      <c r="CG9121"/>
      <c r="CH9121"/>
      <c r="CI9121"/>
      <c r="CJ9121"/>
      <c r="CK9121"/>
      <c r="CL9121"/>
      <c r="CM9121"/>
      <c r="CN9121"/>
      <c r="CO9121"/>
      <c r="CP9121"/>
      <c r="CQ9121"/>
      <c r="CR9121"/>
      <c r="CS9121"/>
      <c r="CT9121"/>
      <c r="CU9121"/>
      <c r="CV9121"/>
    </row>
    <row r="9122" spans="10:100" x14ac:dyDescent="0.25">
      <c r="J9122"/>
      <c r="K9122"/>
      <c r="L9122"/>
      <c r="M9122"/>
      <c r="N9122"/>
      <c r="O9122"/>
      <c r="P9122"/>
      <c r="Q9122"/>
      <c r="R9122"/>
      <c r="S9122"/>
      <c r="T9122"/>
      <c r="U9122"/>
      <c r="V9122"/>
      <c r="W9122"/>
      <c r="X9122"/>
      <c r="Y9122"/>
      <c r="Z9122"/>
      <c r="AA9122"/>
      <c r="AB9122"/>
      <c r="AC9122"/>
      <c r="AD9122"/>
      <c r="AE9122"/>
      <c r="AF9122"/>
      <c r="AG9122"/>
      <c r="AH9122"/>
      <c r="AI9122"/>
      <c r="AJ9122"/>
      <c r="AK9122"/>
      <c r="AL9122"/>
      <c r="AM9122"/>
      <c r="AN9122"/>
      <c r="AO9122"/>
      <c r="AP9122"/>
      <c r="AQ9122"/>
      <c r="AR9122"/>
      <c r="AS9122"/>
      <c r="AT9122"/>
      <c r="AU9122"/>
      <c r="AV9122"/>
      <c r="AW9122"/>
      <c r="AX9122"/>
      <c r="AY9122"/>
      <c r="AZ9122"/>
      <c r="BA9122"/>
      <c r="BB9122"/>
      <c r="BC9122"/>
      <c r="BD9122"/>
      <c r="BE9122"/>
      <c r="BF9122"/>
      <c r="BG9122"/>
      <c r="BH9122"/>
      <c r="BI9122"/>
      <c r="BJ9122"/>
      <c r="BK9122"/>
      <c r="BL9122"/>
      <c r="BM9122"/>
      <c r="BN9122"/>
      <c r="BO9122"/>
      <c r="BP9122"/>
      <c r="BQ9122"/>
      <c r="BR9122"/>
      <c r="BS9122"/>
      <c r="BT9122"/>
      <c r="BU9122"/>
      <c r="BV9122"/>
      <c r="BW9122"/>
      <c r="BX9122"/>
      <c r="BY9122"/>
      <c r="BZ9122"/>
      <c r="CA9122"/>
      <c r="CB9122"/>
      <c r="CC9122"/>
      <c r="CD9122"/>
      <c r="CE9122"/>
      <c r="CF9122"/>
      <c r="CG9122"/>
      <c r="CH9122"/>
      <c r="CI9122"/>
      <c r="CJ9122"/>
      <c r="CK9122"/>
      <c r="CL9122"/>
      <c r="CM9122"/>
      <c r="CN9122"/>
      <c r="CO9122"/>
      <c r="CP9122"/>
      <c r="CQ9122"/>
      <c r="CR9122"/>
      <c r="CS9122"/>
      <c r="CT9122"/>
      <c r="CU9122"/>
      <c r="CV9122"/>
    </row>
    <row r="9123" spans="10:100" x14ac:dyDescent="0.25">
      <c r="J9123"/>
      <c r="K9123"/>
      <c r="L9123"/>
      <c r="M9123"/>
      <c r="N9123"/>
      <c r="O9123"/>
      <c r="P9123"/>
      <c r="Q9123"/>
      <c r="R9123"/>
      <c r="S9123"/>
      <c r="T9123"/>
      <c r="U9123"/>
      <c r="V9123"/>
      <c r="W9123"/>
      <c r="X9123"/>
      <c r="Y9123"/>
      <c r="Z9123"/>
      <c r="AA9123"/>
      <c r="AB9123"/>
      <c r="AC9123"/>
      <c r="AD9123"/>
      <c r="AE9123"/>
      <c r="AF9123"/>
      <c r="AG9123"/>
      <c r="AH9123"/>
      <c r="AI9123"/>
      <c r="AJ9123"/>
      <c r="AK9123"/>
      <c r="AL9123"/>
      <c r="AM9123"/>
      <c r="AN9123"/>
      <c r="AO9123"/>
      <c r="AP9123"/>
      <c r="AQ9123"/>
      <c r="AR9123"/>
      <c r="AS9123"/>
      <c r="AT9123"/>
      <c r="AU9123"/>
      <c r="AV9123"/>
      <c r="AW9123"/>
      <c r="AX9123"/>
      <c r="AY9123"/>
      <c r="AZ9123"/>
      <c r="BA9123"/>
      <c r="BB9123"/>
      <c r="BC9123"/>
      <c r="BD9123"/>
      <c r="BE9123"/>
      <c r="BF9123"/>
      <c r="BG9123"/>
      <c r="BH9123"/>
      <c r="BI9123"/>
      <c r="BJ9123"/>
      <c r="BK9123"/>
      <c r="BL9123"/>
      <c r="BM9123"/>
      <c r="BN9123"/>
      <c r="BO9123"/>
      <c r="BP9123"/>
      <c r="BQ9123"/>
      <c r="BR9123"/>
      <c r="BS9123"/>
      <c r="BT9123"/>
      <c r="BU9123"/>
      <c r="BV9123"/>
      <c r="BW9123"/>
      <c r="BX9123"/>
      <c r="BY9123"/>
      <c r="BZ9123"/>
      <c r="CA9123"/>
      <c r="CB9123"/>
      <c r="CC9123"/>
      <c r="CD9123"/>
      <c r="CE9123"/>
      <c r="CF9123"/>
      <c r="CG9123"/>
      <c r="CH9123"/>
      <c r="CI9123"/>
      <c r="CJ9123"/>
      <c r="CK9123"/>
      <c r="CL9123"/>
      <c r="CM9123"/>
      <c r="CN9123"/>
      <c r="CO9123"/>
      <c r="CP9123"/>
      <c r="CQ9123"/>
      <c r="CR9123"/>
      <c r="CS9123"/>
      <c r="CT9123"/>
      <c r="CU9123"/>
      <c r="CV9123"/>
    </row>
    <row r="9124" spans="10:100" x14ac:dyDescent="0.25">
      <c r="J9124"/>
      <c r="K9124"/>
      <c r="L9124"/>
      <c r="M9124"/>
      <c r="N9124"/>
      <c r="O9124"/>
      <c r="P9124"/>
      <c r="Q9124"/>
      <c r="R9124"/>
      <c r="S9124"/>
      <c r="T9124"/>
      <c r="U9124"/>
      <c r="V9124"/>
      <c r="W9124"/>
      <c r="X9124"/>
      <c r="Y9124"/>
      <c r="Z9124"/>
      <c r="AA9124"/>
      <c r="AB9124"/>
      <c r="AC9124"/>
      <c r="AD9124"/>
      <c r="AE9124"/>
      <c r="AF9124"/>
      <c r="AG9124"/>
      <c r="AH9124"/>
      <c r="AI9124"/>
      <c r="AJ9124"/>
      <c r="AK9124"/>
      <c r="AL9124"/>
      <c r="AM9124"/>
      <c r="AN9124"/>
      <c r="AO9124"/>
      <c r="AP9124"/>
      <c r="AQ9124"/>
      <c r="AR9124"/>
      <c r="AS9124"/>
      <c r="AT9124"/>
      <c r="AU9124"/>
      <c r="AV9124"/>
      <c r="AW9124"/>
      <c r="AX9124"/>
      <c r="AY9124"/>
      <c r="AZ9124"/>
      <c r="BA9124"/>
      <c r="BB9124"/>
      <c r="BC9124"/>
      <c r="BD9124"/>
      <c r="BE9124"/>
      <c r="BF9124"/>
      <c r="BG9124"/>
      <c r="BH9124"/>
      <c r="BI9124"/>
      <c r="BJ9124"/>
      <c r="BK9124"/>
      <c r="BL9124"/>
      <c r="BM9124"/>
      <c r="BN9124"/>
      <c r="BO9124"/>
      <c r="BP9124"/>
      <c r="BQ9124"/>
      <c r="BR9124"/>
      <c r="BS9124"/>
      <c r="BT9124"/>
      <c r="BU9124"/>
      <c r="BV9124"/>
      <c r="BW9124"/>
      <c r="BX9124"/>
      <c r="BY9124"/>
      <c r="BZ9124"/>
      <c r="CA9124"/>
      <c r="CB9124"/>
      <c r="CC9124"/>
      <c r="CD9124"/>
      <c r="CE9124"/>
      <c r="CF9124"/>
      <c r="CG9124"/>
      <c r="CH9124"/>
      <c r="CI9124"/>
      <c r="CJ9124"/>
      <c r="CK9124"/>
      <c r="CL9124"/>
      <c r="CM9124"/>
      <c r="CN9124"/>
      <c r="CO9124"/>
      <c r="CP9124"/>
      <c r="CQ9124"/>
      <c r="CR9124"/>
      <c r="CS9124"/>
      <c r="CT9124"/>
      <c r="CU9124"/>
      <c r="CV9124"/>
    </row>
    <row r="9125" spans="10:100" x14ac:dyDescent="0.25">
      <c r="J9125"/>
      <c r="K9125"/>
      <c r="L9125"/>
      <c r="M9125"/>
      <c r="N9125"/>
      <c r="O9125"/>
      <c r="P9125"/>
      <c r="Q9125"/>
      <c r="R9125"/>
      <c r="S9125"/>
      <c r="T9125"/>
      <c r="U9125"/>
      <c r="V9125"/>
      <c r="W9125"/>
      <c r="X9125"/>
      <c r="Y9125"/>
      <c r="Z9125"/>
      <c r="AA9125"/>
      <c r="AB9125"/>
      <c r="AC9125"/>
      <c r="AD9125"/>
      <c r="AE9125"/>
      <c r="AF9125"/>
      <c r="AG9125"/>
      <c r="AH9125"/>
      <c r="AI9125"/>
      <c r="AJ9125"/>
      <c r="AK9125"/>
      <c r="AL9125"/>
      <c r="AM9125"/>
      <c r="AN9125"/>
      <c r="AO9125"/>
      <c r="AP9125"/>
      <c r="AQ9125"/>
      <c r="AR9125"/>
      <c r="AS9125"/>
      <c r="AT9125"/>
      <c r="AU9125"/>
      <c r="AV9125"/>
      <c r="AW9125"/>
      <c r="AX9125"/>
      <c r="AY9125"/>
      <c r="AZ9125"/>
      <c r="BA9125"/>
      <c r="BB9125"/>
      <c r="BC9125"/>
      <c r="BD9125"/>
      <c r="BE9125"/>
      <c r="BF9125"/>
      <c r="BG9125"/>
      <c r="BH9125"/>
      <c r="BI9125"/>
      <c r="BJ9125"/>
      <c r="BK9125"/>
      <c r="BL9125"/>
      <c r="BM9125"/>
      <c r="BN9125"/>
      <c r="BO9125"/>
      <c r="BP9125"/>
      <c r="BQ9125"/>
      <c r="BR9125"/>
      <c r="BS9125"/>
      <c r="BT9125"/>
      <c r="BU9125"/>
      <c r="BV9125"/>
      <c r="BW9125"/>
      <c r="BX9125"/>
      <c r="BY9125"/>
      <c r="BZ9125"/>
      <c r="CA9125"/>
      <c r="CB9125"/>
      <c r="CC9125"/>
      <c r="CD9125"/>
      <c r="CE9125"/>
      <c r="CF9125"/>
      <c r="CG9125"/>
      <c r="CH9125"/>
      <c r="CI9125"/>
      <c r="CJ9125"/>
      <c r="CK9125"/>
      <c r="CL9125"/>
      <c r="CM9125"/>
      <c r="CN9125"/>
      <c r="CO9125"/>
      <c r="CP9125"/>
      <c r="CQ9125"/>
      <c r="CR9125"/>
      <c r="CS9125"/>
      <c r="CT9125"/>
      <c r="CU9125"/>
      <c r="CV9125"/>
    </row>
    <row r="9126" spans="10:100" x14ac:dyDescent="0.25">
      <c r="J9126"/>
      <c r="K9126"/>
      <c r="L9126"/>
      <c r="M9126"/>
      <c r="N9126"/>
      <c r="O9126"/>
      <c r="P9126"/>
      <c r="Q9126"/>
      <c r="R9126"/>
      <c r="S9126"/>
      <c r="T9126"/>
      <c r="U9126"/>
      <c r="V9126"/>
      <c r="W9126"/>
      <c r="X9126"/>
      <c r="Y9126"/>
      <c r="Z9126"/>
      <c r="AA9126"/>
      <c r="AB9126"/>
      <c r="AC9126"/>
      <c r="AD9126"/>
      <c r="AE9126"/>
      <c r="AF9126"/>
      <c r="AG9126"/>
      <c r="AH9126"/>
      <c r="AI9126"/>
      <c r="AJ9126"/>
      <c r="AK9126"/>
      <c r="AL9126"/>
      <c r="AM9126"/>
      <c r="AN9126"/>
      <c r="AO9126"/>
      <c r="AP9126"/>
      <c r="AQ9126"/>
      <c r="AR9126"/>
      <c r="AS9126"/>
      <c r="AT9126"/>
      <c r="AU9126"/>
      <c r="AV9126"/>
      <c r="AW9126"/>
      <c r="AX9126"/>
      <c r="AY9126"/>
      <c r="AZ9126"/>
      <c r="BA9126"/>
      <c r="BB9126"/>
      <c r="BC9126"/>
      <c r="BD9126"/>
      <c r="BE9126"/>
      <c r="BF9126"/>
      <c r="BG9126"/>
      <c r="BH9126"/>
      <c r="BI9126"/>
      <c r="BJ9126"/>
      <c r="BK9126"/>
      <c r="BL9126"/>
      <c r="BM9126"/>
      <c r="BN9126"/>
      <c r="BO9126"/>
      <c r="BP9126"/>
      <c r="BQ9126"/>
      <c r="BR9126"/>
      <c r="BS9126"/>
      <c r="BT9126"/>
      <c r="BU9126"/>
      <c r="BV9126"/>
      <c r="BW9126"/>
      <c r="BX9126"/>
      <c r="BY9126"/>
      <c r="BZ9126"/>
      <c r="CA9126"/>
      <c r="CB9126"/>
      <c r="CC9126"/>
      <c r="CD9126"/>
      <c r="CE9126"/>
      <c r="CF9126"/>
      <c r="CG9126"/>
      <c r="CH9126"/>
      <c r="CI9126"/>
      <c r="CJ9126"/>
      <c r="CK9126"/>
      <c r="CL9126"/>
      <c r="CM9126"/>
      <c r="CN9126"/>
      <c r="CO9126"/>
      <c r="CP9126"/>
      <c r="CQ9126"/>
      <c r="CR9126"/>
      <c r="CS9126"/>
      <c r="CT9126"/>
      <c r="CU9126"/>
      <c r="CV9126"/>
    </row>
    <row r="9127" spans="10:100" x14ac:dyDescent="0.25">
      <c r="J9127"/>
      <c r="K9127"/>
      <c r="L9127"/>
      <c r="M9127"/>
      <c r="N9127"/>
      <c r="O9127"/>
      <c r="P9127"/>
      <c r="Q9127"/>
      <c r="R9127"/>
      <c r="S9127"/>
      <c r="T9127"/>
      <c r="U9127"/>
      <c r="V9127"/>
      <c r="W9127"/>
      <c r="X9127"/>
      <c r="Y9127"/>
      <c r="Z9127"/>
      <c r="AA9127"/>
      <c r="AB9127"/>
      <c r="AC9127"/>
      <c r="AD9127"/>
      <c r="AE9127"/>
      <c r="AF9127"/>
      <c r="AG9127"/>
      <c r="AH9127"/>
      <c r="AI9127"/>
      <c r="AJ9127"/>
      <c r="AK9127"/>
      <c r="AL9127"/>
      <c r="AM9127"/>
      <c r="AN9127"/>
      <c r="AO9127"/>
      <c r="AP9127"/>
      <c r="AQ9127"/>
      <c r="AR9127"/>
      <c r="AS9127"/>
      <c r="AT9127"/>
      <c r="AU9127"/>
      <c r="AV9127"/>
      <c r="AW9127"/>
      <c r="AX9127"/>
      <c r="AY9127"/>
      <c r="AZ9127"/>
      <c r="BA9127"/>
      <c r="BB9127"/>
      <c r="BC9127"/>
      <c r="BD9127"/>
      <c r="BE9127"/>
      <c r="BF9127"/>
      <c r="BG9127"/>
      <c r="BH9127"/>
      <c r="BI9127"/>
      <c r="BJ9127"/>
      <c r="BK9127"/>
      <c r="BL9127"/>
      <c r="BM9127"/>
      <c r="BN9127"/>
      <c r="BO9127"/>
      <c r="BP9127"/>
      <c r="BQ9127"/>
      <c r="BR9127"/>
      <c r="BS9127"/>
      <c r="BT9127"/>
      <c r="BU9127"/>
      <c r="BV9127"/>
      <c r="BW9127"/>
      <c r="BX9127"/>
      <c r="BY9127"/>
      <c r="BZ9127"/>
      <c r="CA9127"/>
      <c r="CB9127"/>
      <c r="CC9127"/>
      <c r="CD9127"/>
      <c r="CE9127"/>
      <c r="CF9127"/>
      <c r="CG9127"/>
      <c r="CH9127"/>
      <c r="CI9127"/>
      <c r="CJ9127"/>
      <c r="CK9127"/>
      <c r="CL9127"/>
      <c r="CM9127"/>
      <c r="CN9127"/>
      <c r="CO9127"/>
      <c r="CP9127"/>
      <c r="CQ9127"/>
      <c r="CR9127"/>
      <c r="CS9127"/>
      <c r="CT9127"/>
      <c r="CU9127"/>
      <c r="CV9127"/>
    </row>
    <row r="9128" spans="10:100" x14ac:dyDescent="0.25">
      <c r="J9128"/>
      <c r="K9128"/>
      <c r="L9128"/>
      <c r="M9128"/>
      <c r="N9128"/>
      <c r="O9128"/>
      <c r="P9128"/>
      <c r="Q9128"/>
      <c r="R9128"/>
      <c r="S9128"/>
      <c r="T9128"/>
      <c r="U9128"/>
      <c r="V9128"/>
      <c r="W9128"/>
      <c r="X9128"/>
      <c r="Y9128"/>
      <c r="Z9128"/>
      <c r="AA9128"/>
      <c r="AB9128"/>
      <c r="AC9128"/>
      <c r="AD9128"/>
      <c r="AE9128"/>
      <c r="AF9128"/>
      <c r="AG9128"/>
      <c r="AH9128"/>
      <c r="AI9128"/>
      <c r="AJ9128"/>
      <c r="AK9128"/>
      <c r="AL9128"/>
      <c r="AM9128"/>
      <c r="AN9128"/>
      <c r="AO9128"/>
      <c r="AP9128"/>
      <c r="AQ9128"/>
      <c r="AR9128"/>
      <c r="AS9128"/>
      <c r="AT9128"/>
      <c r="AU9128"/>
      <c r="AV9128"/>
      <c r="AW9128"/>
      <c r="AX9128"/>
      <c r="AY9128"/>
      <c r="AZ9128"/>
      <c r="BA9128"/>
      <c r="BB9128"/>
      <c r="BC9128"/>
      <c r="BD9128"/>
      <c r="BE9128"/>
      <c r="BF9128"/>
      <c r="BG9128"/>
      <c r="BH9128"/>
      <c r="BI9128"/>
      <c r="BJ9128"/>
      <c r="BK9128"/>
      <c r="BL9128"/>
      <c r="BM9128"/>
      <c r="BN9128"/>
      <c r="BO9128"/>
      <c r="BP9128"/>
      <c r="BQ9128"/>
      <c r="BR9128"/>
      <c r="BS9128"/>
      <c r="BT9128"/>
      <c r="BU9128"/>
      <c r="BV9128"/>
      <c r="BW9128"/>
      <c r="BX9128"/>
      <c r="BY9128"/>
      <c r="BZ9128"/>
      <c r="CA9128"/>
      <c r="CB9128"/>
      <c r="CC9128"/>
      <c r="CD9128"/>
      <c r="CE9128"/>
      <c r="CF9128"/>
      <c r="CG9128"/>
      <c r="CH9128"/>
      <c r="CI9128"/>
      <c r="CJ9128"/>
      <c r="CK9128"/>
      <c r="CL9128"/>
      <c r="CM9128"/>
      <c r="CN9128"/>
      <c r="CO9128"/>
      <c r="CP9128"/>
      <c r="CQ9128"/>
      <c r="CR9128"/>
      <c r="CS9128"/>
      <c r="CT9128"/>
      <c r="CU9128"/>
      <c r="CV9128"/>
    </row>
    <row r="9129" spans="10:100" x14ac:dyDescent="0.25">
      <c r="J9129"/>
      <c r="K9129"/>
      <c r="L9129"/>
      <c r="M9129"/>
      <c r="N9129"/>
      <c r="O9129"/>
      <c r="P9129"/>
      <c r="Q9129"/>
      <c r="R9129"/>
      <c r="S9129"/>
      <c r="T9129"/>
      <c r="U9129"/>
      <c r="V9129"/>
      <c r="W9129"/>
      <c r="X9129"/>
      <c r="Y9129"/>
      <c r="Z9129"/>
      <c r="AA9129"/>
      <c r="AB9129"/>
      <c r="AC9129"/>
      <c r="AD9129"/>
      <c r="AE9129"/>
      <c r="AF9129"/>
      <c r="AG9129"/>
      <c r="AH9129"/>
      <c r="AI9129"/>
      <c r="AJ9129"/>
      <c r="AK9129"/>
      <c r="AL9129"/>
      <c r="AM9129"/>
      <c r="AN9129"/>
      <c r="AO9129"/>
      <c r="AP9129"/>
      <c r="AQ9129"/>
      <c r="AR9129"/>
      <c r="AS9129"/>
      <c r="AT9129"/>
      <c r="AU9129"/>
      <c r="AV9129"/>
      <c r="AW9129"/>
      <c r="AX9129"/>
      <c r="AY9129"/>
      <c r="AZ9129"/>
      <c r="BA9129"/>
      <c r="BB9129"/>
      <c r="BC9129"/>
      <c r="BD9129"/>
      <c r="BE9129"/>
      <c r="BF9129"/>
      <c r="BG9129"/>
      <c r="BH9129"/>
      <c r="BI9129"/>
      <c r="BJ9129"/>
      <c r="BK9129"/>
      <c r="BL9129"/>
      <c r="BM9129"/>
      <c r="BN9129"/>
      <c r="BO9129"/>
      <c r="BP9129"/>
      <c r="BQ9129"/>
      <c r="BR9129"/>
      <c r="BS9129"/>
      <c r="BT9129"/>
      <c r="BU9129"/>
      <c r="BV9129"/>
      <c r="BW9129"/>
      <c r="BX9129"/>
      <c r="BY9129"/>
      <c r="BZ9129"/>
      <c r="CA9129"/>
      <c r="CB9129"/>
      <c r="CC9129"/>
      <c r="CD9129"/>
      <c r="CE9129"/>
      <c r="CF9129"/>
      <c r="CG9129"/>
      <c r="CH9129"/>
      <c r="CI9129"/>
      <c r="CJ9129"/>
      <c r="CK9129"/>
      <c r="CL9129"/>
      <c r="CM9129"/>
      <c r="CN9129"/>
      <c r="CO9129"/>
      <c r="CP9129"/>
      <c r="CQ9129"/>
      <c r="CR9129"/>
      <c r="CS9129"/>
      <c r="CT9129"/>
      <c r="CU9129"/>
      <c r="CV9129"/>
    </row>
    <row r="9130" spans="10:100" x14ac:dyDescent="0.25">
      <c r="J9130"/>
      <c r="K9130"/>
      <c r="L9130"/>
      <c r="M9130"/>
      <c r="N9130"/>
      <c r="O9130"/>
      <c r="P9130"/>
      <c r="Q9130"/>
      <c r="R9130"/>
      <c r="S9130"/>
      <c r="T9130"/>
      <c r="U9130"/>
      <c r="V9130"/>
      <c r="W9130"/>
      <c r="X9130"/>
      <c r="Y9130"/>
      <c r="Z9130"/>
      <c r="AA9130"/>
      <c r="AB9130"/>
      <c r="AC9130"/>
      <c r="AD9130"/>
      <c r="AE9130"/>
      <c r="AF9130"/>
      <c r="AG9130"/>
      <c r="AH9130"/>
      <c r="AI9130"/>
      <c r="AJ9130"/>
      <c r="AK9130"/>
      <c r="AL9130"/>
      <c r="AM9130"/>
      <c r="AN9130"/>
      <c r="AO9130"/>
      <c r="AP9130"/>
      <c r="AQ9130"/>
      <c r="AR9130"/>
      <c r="AS9130"/>
      <c r="AT9130"/>
      <c r="AU9130"/>
      <c r="AV9130"/>
      <c r="AW9130"/>
      <c r="AX9130"/>
      <c r="AY9130"/>
      <c r="AZ9130"/>
      <c r="BA9130"/>
      <c r="BB9130"/>
      <c r="BC9130"/>
      <c r="BD9130"/>
      <c r="BE9130"/>
      <c r="BF9130"/>
      <c r="BG9130"/>
      <c r="BH9130"/>
      <c r="BI9130"/>
      <c r="BJ9130"/>
      <c r="BK9130"/>
      <c r="BL9130"/>
      <c r="BM9130"/>
      <c r="BN9130"/>
      <c r="BO9130"/>
      <c r="BP9130"/>
      <c r="BQ9130"/>
      <c r="BR9130"/>
      <c r="BS9130"/>
      <c r="BT9130"/>
      <c r="BU9130"/>
      <c r="BV9130"/>
      <c r="BW9130"/>
      <c r="BX9130"/>
      <c r="BY9130"/>
      <c r="BZ9130"/>
      <c r="CA9130"/>
      <c r="CB9130"/>
      <c r="CC9130"/>
      <c r="CD9130"/>
      <c r="CE9130"/>
      <c r="CF9130"/>
      <c r="CG9130"/>
      <c r="CH9130"/>
      <c r="CI9130"/>
      <c r="CJ9130"/>
      <c r="CK9130"/>
      <c r="CL9130"/>
      <c r="CM9130"/>
      <c r="CN9130"/>
      <c r="CO9130"/>
      <c r="CP9130"/>
      <c r="CQ9130"/>
      <c r="CR9130"/>
      <c r="CS9130"/>
      <c r="CT9130"/>
      <c r="CU9130"/>
      <c r="CV9130"/>
    </row>
    <row r="9131" spans="10:100" x14ac:dyDescent="0.25">
      <c r="J9131"/>
      <c r="K9131"/>
      <c r="L9131"/>
      <c r="M9131"/>
      <c r="N9131"/>
      <c r="O9131"/>
      <c r="P9131"/>
      <c r="Q9131"/>
      <c r="R9131"/>
      <c r="S9131"/>
      <c r="T9131"/>
      <c r="U9131"/>
      <c r="V9131"/>
      <c r="W9131"/>
      <c r="X9131"/>
      <c r="Y9131"/>
      <c r="Z9131"/>
      <c r="AA9131"/>
      <c r="AB9131"/>
      <c r="AC9131"/>
      <c r="AD9131"/>
      <c r="AE9131"/>
      <c r="AF9131"/>
      <c r="AG9131"/>
      <c r="AH9131"/>
      <c r="AI9131"/>
      <c r="AJ9131"/>
      <c r="AK9131"/>
      <c r="AL9131"/>
      <c r="AM9131"/>
      <c r="AN9131"/>
      <c r="AO9131"/>
      <c r="AP9131"/>
      <c r="AQ9131"/>
      <c r="AR9131"/>
      <c r="AS9131"/>
      <c r="AT9131"/>
      <c r="AU9131"/>
      <c r="AV9131"/>
      <c r="AW9131"/>
      <c r="AX9131"/>
      <c r="AY9131"/>
      <c r="AZ9131"/>
      <c r="BA9131"/>
      <c r="BB9131"/>
      <c r="BC9131"/>
      <c r="BD9131"/>
      <c r="BE9131"/>
      <c r="BF9131"/>
      <c r="BG9131"/>
      <c r="BH9131"/>
      <c r="BI9131"/>
      <c r="BJ9131"/>
      <c r="BK9131"/>
      <c r="BL9131"/>
      <c r="BM9131"/>
      <c r="BN9131"/>
      <c r="BO9131"/>
      <c r="BP9131"/>
      <c r="BQ9131"/>
      <c r="BR9131"/>
      <c r="BS9131"/>
      <c r="BT9131"/>
      <c r="BU9131"/>
      <c r="BV9131"/>
      <c r="BW9131"/>
      <c r="BX9131"/>
      <c r="BY9131"/>
      <c r="BZ9131"/>
      <c r="CA9131"/>
      <c r="CB9131"/>
      <c r="CC9131"/>
      <c r="CD9131"/>
      <c r="CE9131"/>
      <c r="CF9131"/>
      <c r="CG9131"/>
      <c r="CH9131"/>
      <c r="CI9131"/>
      <c r="CJ9131"/>
      <c r="CK9131"/>
      <c r="CL9131"/>
      <c r="CM9131"/>
      <c r="CN9131"/>
      <c r="CO9131"/>
      <c r="CP9131"/>
      <c r="CQ9131"/>
      <c r="CR9131"/>
      <c r="CS9131"/>
      <c r="CT9131"/>
      <c r="CU9131"/>
      <c r="CV9131"/>
    </row>
    <row r="9132" spans="10:100" x14ac:dyDescent="0.25">
      <c r="J9132"/>
      <c r="K9132"/>
      <c r="L9132"/>
      <c r="M9132"/>
      <c r="N9132"/>
      <c r="O9132"/>
      <c r="P9132"/>
      <c r="Q9132"/>
      <c r="R9132"/>
      <c r="S9132"/>
      <c r="T9132"/>
      <c r="U9132"/>
      <c r="V9132"/>
      <c r="W9132"/>
      <c r="X9132"/>
      <c r="Y9132"/>
      <c r="Z9132"/>
      <c r="AA9132"/>
      <c r="AB9132"/>
      <c r="AC9132"/>
      <c r="AD9132"/>
      <c r="AE9132"/>
      <c r="AF9132"/>
      <c r="AG9132"/>
      <c r="AH9132"/>
      <c r="AI9132"/>
      <c r="AJ9132"/>
      <c r="AK9132"/>
      <c r="AL9132"/>
      <c r="AM9132"/>
      <c r="AN9132"/>
      <c r="AO9132"/>
      <c r="AP9132"/>
      <c r="AQ9132"/>
      <c r="AR9132"/>
      <c r="AS9132"/>
      <c r="AT9132"/>
      <c r="AU9132"/>
      <c r="AV9132"/>
      <c r="AW9132"/>
      <c r="AX9132"/>
      <c r="AY9132"/>
      <c r="AZ9132"/>
      <c r="BA9132"/>
      <c r="BB9132"/>
      <c r="BC9132"/>
      <c r="BD9132"/>
      <c r="BE9132"/>
      <c r="BF9132"/>
      <c r="BG9132"/>
      <c r="BH9132"/>
      <c r="BI9132"/>
      <c r="BJ9132"/>
      <c r="BK9132"/>
      <c r="BL9132"/>
      <c r="BM9132"/>
      <c r="BN9132"/>
      <c r="BO9132"/>
      <c r="BP9132"/>
      <c r="BQ9132"/>
      <c r="BR9132"/>
      <c r="BS9132"/>
      <c r="BT9132"/>
      <c r="BU9132"/>
      <c r="BV9132"/>
      <c r="BW9132"/>
      <c r="BX9132"/>
      <c r="BY9132"/>
      <c r="BZ9132"/>
      <c r="CA9132"/>
      <c r="CB9132"/>
      <c r="CC9132"/>
      <c r="CD9132"/>
      <c r="CE9132"/>
      <c r="CF9132"/>
      <c r="CG9132"/>
      <c r="CH9132"/>
      <c r="CI9132"/>
      <c r="CJ9132"/>
      <c r="CK9132"/>
      <c r="CL9132"/>
      <c r="CM9132"/>
      <c r="CN9132"/>
      <c r="CO9132"/>
      <c r="CP9132"/>
      <c r="CQ9132"/>
      <c r="CR9132"/>
      <c r="CS9132"/>
      <c r="CT9132"/>
      <c r="CU9132"/>
      <c r="CV9132"/>
    </row>
    <row r="9133" spans="10:100" x14ac:dyDescent="0.25">
      <c r="J9133"/>
      <c r="K9133"/>
      <c r="L9133"/>
      <c r="M9133"/>
      <c r="N9133"/>
      <c r="O9133"/>
      <c r="P9133"/>
      <c r="Q9133"/>
      <c r="R9133"/>
      <c r="S9133"/>
      <c r="T9133"/>
      <c r="U9133"/>
      <c r="V9133"/>
      <c r="W9133"/>
      <c r="X9133"/>
      <c r="Y9133"/>
      <c r="Z9133"/>
      <c r="AA9133"/>
      <c r="AB9133"/>
      <c r="AC9133"/>
      <c r="AD9133"/>
      <c r="AE9133"/>
      <c r="AF9133"/>
      <c r="AG9133"/>
      <c r="AH9133"/>
      <c r="AI9133"/>
      <c r="AJ9133"/>
      <c r="AK9133"/>
      <c r="AL9133"/>
      <c r="AM9133"/>
      <c r="AN9133"/>
      <c r="AO9133"/>
      <c r="AP9133"/>
      <c r="AQ9133"/>
      <c r="AR9133"/>
      <c r="AS9133"/>
      <c r="AT9133"/>
      <c r="AU9133"/>
      <c r="AV9133"/>
      <c r="AW9133"/>
      <c r="AX9133"/>
      <c r="AY9133"/>
      <c r="AZ9133"/>
      <c r="BA9133"/>
      <c r="BB9133"/>
      <c r="BC9133"/>
      <c r="BD9133"/>
      <c r="BE9133"/>
      <c r="BF9133"/>
      <c r="BG9133"/>
      <c r="BH9133"/>
      <c r="BI9133"/>
      <c r="BJ9133"/>
      <c r="BK9133"/>
      <c r="BL9133"/>
      <c r="BM9133"/>
      <c r="BN9133"/>
      <c r="BO9133"/>
      <c r="BP9133"/>
      <c r="BQ9133"/>
      <c r="BR9133"/>
      <c r="BS9133"/>
      <c r="BT9133"/>
      <c r="BU9133"/>
      <c r="BV9133"/>
      <c r="BW9133"/>
      <c r="BX9133"/>
      <c r="BY9133"/>
      <c r="BZ9133"/>
      <c r="CA9133"/>
      <c r="CB9133"/>
      <c r="CC9133"/>
      <c r="CD9133"/>
      <c r="CE9133"/>
      <c r="CF9133"/>
      <c r="CG9133"/>
      <c r="CH9133"/>
      <c r="CI9133"/>
      <c r="CJ9133"/>
      <c r="CK9133"/>
      <c r="CL9133"/>
      <c r="CM9133"/>
      <c r="CN9133"/>
      <c r="CO9133"/>
      <c r="CP9133"/>
      <c r="CQ9133"/>
      <c r="CR9133"/>
      <c r="CS9133"/>
      <c r="CT9133"/>
      <c r="CU9133"/>
      <c r="CV9133"/>
    </row>
    <row r="9134" spans="10:100" x14ac:dyDescent="0.25">
      <c r="J9134"/>
      <c r="K9134"/>
      <c r="L9134"/>
      <c r="M9134"/>
      <c r="N9134"/>
      <c r="O9134"/>
      <c r="P9134"/>
      <c r="Q9134"/>
      <c r="R9134"/>
      <c r="S9134"/>
      <c r="T9134"/>
      <c r="U9134"/>
      <c r="V9134"/>
      <c r="W9134"/>
      <c r="X9134"/>
      <c r="Y9134"/>
      <c r="Z9134"/>
      <c r="AA9134"/>
      <c r="AB9134"/>
      <c r="AC9134"/>
      <c r="AD9134"/>
      <c r="AE9134"/>
      <c r="AF9134"/>
      <c r="AG9134"/>
      <c r="AH9134"/>
      <c r="AI9134"/>
      <c r="AJ9134"/>
      <c r="AK9134"/>
      <c r="AL9134"/>
      <c r="AM9134"/>
      <c r="AN9134"/>
      <c r="AO9134"/>
      <c r="AP9134"/>
      <c r="AQ9134"/>
      <c r="AR9134"/>
      <c r="AS9134"/>
      <c r="AT9134"/>
      <c r="AU9134"/>
      <c r="AV9134"/>
      <c r="AW9134"/>
      <c r="AX9134"/>
      <c r="AY9134"/>
      <c r="AZ9134"/>
      <c r="BA9134"/>
      <c r="BB9134"/>
      <c r="BC9134"/>
      <c r="BD9134"/>
      <c r="BE9134"/>
      <c r="BF9134"/>
      <c r="BG9134"/>
      <c r="BH9134"/>
      <c r="BI9134"/>
      <c r="BJ9134"/>
      <c r="BK9134"/>
      <c r="BL9134"/>
      <c r="BM9134"/>
      <c r="BN9134"/>
      <c r="BO9134"/>
      <c r="BP9134"/>
      <c r="BQ9134"/>
      <c r="BR9134"/>
      <c r="BS9134"/>
      <c r="BT9134"/>
      <c r="BU9134"/>
      <c r="BV9134"/>
      <c r="BW9134"/>
      <c r="BX9134"/>
      <c r="BY9134"/>
      <c r="BZ9134"/>
      <c r="CA9134"/>
      <c r="CB9134"/>
      <c r="CC9134"/>
      <c r="CD9134"/>
      <c r="CE9134"/>
      <c r="CF9134"/>
      <c r="CG9134"/>
      <c r="CH9134"/>
      <c r="CI9134"/>
      <c r="CJ9134"/>
      <c r="CK9134"/>
      <c r="CL9134"/>
      <c r="CM9134"/>
      <c r="CN9134"/>
      <c r="CO9134"/>
      <c r="CP9134"/>
      <c r="CQ9134"/>
      <c r="CR9134"/>
      <c r="CS9134"/>
      <c r="CT9134"/>
      <c r="CU9134"/>
      <c r="CV9134"/>
    </row>
    <row r="9135" spans="10:100" x14ac:dyDescent="0.25">
      <c r="J9135"/>
      <c r="K9135"/>
      <c r="L9135"/>
      <c r="M9135"/>
      <c r="N9135"/>
      <c r="O9135"/>
      <c r="P9135"/>
      <c r="Q9135"/>
      <c r="R9135"/>
      <c r="S9135"/>
      <c r="T9135"/>
      <c r="U9135"/>
      <c r="V9135"/>
      <c r="W9135"/>
      <c r="X9135"/>
      <c r="Y9135"/>
      <c r="Z9135"/>
      <c r="AA9135"/>
      <c r="AB9135"/>
      <c r="AC9135"/>
      <c r="AD9135"/>
      <c r="AE9135"/>
      <c r="AF9135"/>
      <c r="AG9135"/>
      <c r="AH9135"/>
      <c r="AI9135"/>
      <c r="AJ9135"/>
      <c r="AK9135"/>
      <c r="AL9135"/>
      <c r="AM9135"/>
      <c r="AN9135"/>
      <c r="AO9135"/>
      <c r="AP9135"/>
      <c r="AQ9135"/>
      <c r="AR9135"/>
      <c r="AS9135"/>
      <c r="AT9135"/>
      <c r="AU9135"/>
      <c r="AV9135"/>
      <c r="AW9135"/>
      <c r="AX9135"/>
      <c r="AY9135"/>
      <c r="AZ9135"/>
      <c r="BA9135"/>
      <c r="BB9135"/>
      <c r="BC9135"/>
      <c r="BD9135"/>
      <c r="BE9135"/>
      <c r="BF9135"/>
      <c r="BG9135"/>
      <c r="BH9135"/>
      <c r="BI9135"/>
      <c r="BJ9135"/>
      <c r="BK9135"/>
      <c r="BL9135"/>
      <c r="BM9135"/>
      <c r="BN9135"/>
      <c r="BO9135"/>
      <c r="BP9135"/>
      <c r="BQ9135"/>
      <c r="BR9135"/>
      <c r="BS9135"/>
      <c r="BT9135"/>
      <c r="BU9135"/>
      <c r="BV9135"/>
      <c r="BW9135"/>
      <c r="BX9135"/>
      <c r="BY9135"/>
      <c r="BZ9135"/>
      <c r="CA9135"/>
      <c r="CB9135"/>
      <c r="CC9135"/>
      <c r="CD9135"/>
      <c r="CE9135"/>
      <c r="CF9135"/>
      <c r="CG9135"/>
      <c r="CH9135"/>
      <c r="CI9135"/>
      <c r="CJ9135"/>
      <c r="CK9135"/>
      <c r="CL9135"/>
      <c r="CM9135"/>
      <c r="CN9135"/>
      <c r="CO9135"/>
      <c r="CP9135"/>
      <c r="CQ9135"/>
      <c r="CR9135"/>
      <c r="CS9135"/>
      <c r="CT9135"/>
      <c r="CU9135"/>
      <c r="CV9135"/>
    </row>
    <row r="9136" spans="10:100" x14ac:dyDescent="0.25">
      <c r="J9136"/>
      <c r="K9136"/>
      <c r="L9136"/>
      <c r="M9136"/>
      <c r="N9136"/>
      <c r="O9136"/>
      <c r="P9136"/>
      <c r="Q9136"/>
      <c r="R9136"/>
      <c r="S9136"/>
      <c r="T9136"/>
      <c r="U9136"/>
      <c r="V9136"/>
      <c r="W9136"/>
      <c r="X9136"/>
      <c r="Y9136"/>
      <c r="Z9136"/>
      <c r="AA9136"/>
      <c r="AB9136"/>
      <c r="AC9136"/>
      <c r="AD9136"/>
      <c r="AE9136"/>
      <c r="AF9136"/>
      <c r="AG9136"/>
      <c r="AH9136"/>
      <c r="AI9136"/>
      <c r="AJ9136"/>
      <c r="AK9136"/>
      <c r="AL9136"/>
      <c r="AM9136"/>
      <c r="AN9136"/>
      <c r="AO9136"/>
      <c r="AP9136"/>
      <c r="AQ9136"/>
      <c r="AR9136"/>
      <c r="AS9136"/>
      <c r="AT9136"/>
      <c r="AU9136"/>
      <c r="AV9136"/>
      <c r="AW9136"/>
      <c r="AX9136"/>
      <c r="AY9136"/>
      <c r="AZ9136"/>
      <c r="BA9136"/>
      <c r="BB9136"/>
      <c r="BC9136"/>
      <c r="BD9136"/>
      <c r="BE9136"/>
      <c r="BF9136"/>
      <c r="BG9136"/>
      <c r="BH9136"/>
      <c r="BI9136"/>
      <c r="BJ9136"/>
      <c r="BK9136"/>
      <c r="BL9136"/>
      <c r="BM9136"/>
      <c r="BN9136"/>
      <c r="BO9136"/>
      <c r="BP9136"/>
      <c r="BQ9136"/>
      <c r="BR9136"/>
      <c r="BS9136"/>
      <c r="BT9136"/>
      <c r="BU9136"/>
      <c r="BV9136"/>
      <c r="BW9136"/>
      <c r="BX9136"/>
      <c r="BY9136"/>
      <c r="BZ9136"/>
      <c r="CA9136"/>
      <c r="CB9136"/>
      <c r="CC9136"/>
      <c r="CD9136"/>
      <c r="CE9136"/>
      <c r="CF9136"/>
      <c r="CG9136"/>
      <c r="CH9136"/>
      <c r="CI9136"/>
      <c r="CJ9136"/>
      <c r="CK9136"/>
      <c r="CL9136"/>
      <c r="CM9136"/>
      <c r="CN9136"/>
      <c r="CO9136"/>
      <c r="CP9136"/>
      <c r="CQ9136"/>
      <c r="CR9136"/>
      <c r="CS9136"/>
      <c r="CT9136"/>
      <c r="CU9136"/>
      <c r="CV9136"/>
    </row>
    <row r="9137" spans="10:100" x14ac:dyDescent="0.25">
      <c r="J9137"/>
      <c r="K9137"/>
      <c r="L9137"/>
      <c r="M9137"/>
      <c r="N9137"/>
      <c r="O9137"/>
      <c r="P9137"/>
      <c r="Q9137"/>
      <c r="R9137"/>
      <c r="S9137"/>
      <c r="T9137"/>
      <c r="U9137"/>
      <c r="V9137"/>
      <c r="W9137"/>
      <c r="X9137"/>
      <c r="Y9137"/>
      <c r="Z9137"/>
      <c r="AA9137"/>
      <c r="AB9137"/>
      <c r="AC9137"/>
      <c r="AD9137"/>
      <c r="AE9137"/>
      <c r="AF9137"/>
      <c r="AG9137"/>
      <c r="AH9137"/>
      <c r="AI9137"/>
      <c r="AJ9137"/>
      <c r="AK9137"/>
      <c r="AL9137"/>
      <c r="AM9137"/>
      <c r="AN9137"/>
      <c r="AO9137"/>
      <c r="AP9137"/>
      <c r="AQ9137"/>
      <c r="AR9137"/>
      <c r="AS9137"/>
      <c r="AT9137"/>
      <c r="AU9137"/>
      <c r="AV9137"/>
      <c r="AW9137"/>
      <c r="AX9137"/>
      <c r="AY9137"/>
      <c r="AZ9137"/>
      <c r="BA9137"/>
      <c r="BB9137"/>
      <c r="BC9137"/>
      <c r="BD9137"/>
      <c r="BE9137"/>
      <c r="BF9137"/>
      <c r="BG9137"/>
      <c r="BH9137"/>
      <c r="BI9137"/>
      <c r="BJ9137"/>
      <c r="BK9137"/>
      <c r="BL9137"/>
      <c r="BM9137"/>
      <c r="BN9137"/>
      <c r="BO9137"/>
      <c r="BP9137"/>
      <c r="BQ9137"/>
      <c r="BR9137"/>
      <c r="BS9137"/>
      <c r="BT9137"/>
      <c r="BU9137"/>
      <c r="BV9137"/>
      <c r="BW9137"/>
      <c r="BX9137"/>
      <c r="BY9137"/>
      <c r="BZ9137"/>
      <c r="CA9137"/>
      <c r="CB9137"/>
      <c r="CC9137"/>
      <c r="CD9137"/>
      <c r="CE9137"/>
      <c r="CF9137"/>
      <c r="CG9137"/>
      <c r="CH9137"/>
      <c r="CI9137"/>
      <c r="CJ9137"/>
      <c r="CK9137"/>
      <c r="CL9137"/>
      <c r="CM9137"/>
      <c r="CN9137"/>
      <c r="CO9137"/>
      <c r="CP9137"/>
      <c r="CQ9137"/>
      <c r="CR9137"/>
      <c r="CS9137"/>
      <c r="CT9137"/>
      <c r="CU9137"/>
      <c r="CV9137"/>
    </row>
    <row r="9138" spans="10:100" x14ac:dyDescent="0.25">
      <c r="J9138"/>
      <c r="K9138"/>
      <c r="L9138"/>
      <c r="M9138"/>
      <c r="N9138"/>
      <c r="O9138"/>
      <c r="P9138"/>
      <c r="Q9138"/>
      <c r="R9138"/>
      <c r="S9138"/>
      <c r="T9138"/>
      <c r="U9138"/>
      <c r="V9138"/>
      <c r="W9138"/>
      <c r="X9138"/>
      <c r="Y9138"/>
      <c r="Z9138"/>
      <c r="AA9138"/>
      <c r="AB9138"/>
      <c r="AC9138"/>
      <c r="AD9138"/>
      <c r="AE9138"/>
      <c r="AF9138"/>
      <c r="AG9138"/>
      <c r="AH9138"/>
      <c r="AI9138"/>
      <c r="AJ9138"/>
      <c r="AK9138"/>
      <c r="AL9138"/>
      <c r="AM9138"/>
      <c r="AN9138"/>
      <c r="AO9138"/>
      <c r="AP9138"/>
      <c r="AQ9138"/>
      <c r="AR9138"/>
      <c r="AS9138"/>
      <c r="AT9138"/>
      <c r="AU9138"/>
      <c r="AV9138"/>
      <c r="AW9138"/>
      <c r="AX9138"/>
      <c r="AY9138"/>
      <c r="AZ9138"/>
      <c r="BA9138"/>
      <c r="BB9138"/>
      <c r="BC9138"/>
      <c r="BD9138"/>
      <c r="BE9138"/>
      <c r="BF9138"/>
      <c r="BG9138"/>
      <c r="BH9138"/>
      <c r="BI9138"/>
      <c r="BJ9138"/>
      <c r="BK9138"/>
      <c r="BL9138"/>
      <c r="BM9138"/>
      <c r="BN9138"/>
      <c r="BO9138"/>
      <c r="BP9138"/>
      <c r="BQ9138"/>
      <c r="BR9138"/>
      <c r="BS9138"/>
      <c r="BT9138"/>
      <c r="BU9138"/>
      <c r="BV9138"/>
      <c r="BW9138"/>
      <c r="BX9138"/>
      <c r="BY9138"/>
      <c r="BZ9138"/>
      <c r="CA9138"/>
      <c r="CB9138"/>
      <c r="CC9138"/>
      <c r="CD9138"/>
      <c r="CE9138"/>
      <c r="CF9138"/>
      <c r="CG9138"/>
      <c r="CH9138"/>
      <c r="CI9138"/>
      <c r="CJ9138"/>
      <c r="CK9138"/>
      <c r="CL9138"/>
      <c r="CM9138"/>
      <c r="CN9138"/>
      <c r="CO9138"/>
      <c r="CP9138"/>
      <c r="CQ9138"/>
      <c r="CR9138"/>
      <c r="CS9138"/>
      <c r="CT9138"/>
      <c r="CU9138"/>
      <c r="CV9138"/>
    </row>
    <row r="9139" spans="10:100" x14ac:dyDescent="0.25">
      <c r="J9139"/>
      <c r="K9139"/>
      <c r="L9139"/>
      <c r="M9139"/>
      <c r="N9139"/>
      <c r="O9139"/>
      <c r="P9139"/>
      <c r="Q9139"/>
      <c r="R9139"/>
      <c r="S9139"/>
      <c r="T9139"/>
      <c r="U9139"/>
      <c r="V9139"/>
      <c r="W9139"/>
      <c r="X9139"/>
      <c r="Y9139"/>
      <c r="Z9139"/>
      <c r="AA9139"/>
      <c r="AB9139"/>
      <c r="AC9139"/>
      <c r="AD9139"/>
      <c r="AE9139"/>
      <c r="AF9139"/>
      <c r="AG9139"/>
      <c r="AH9139"/>
      <c r="AI9139"/>
      <c r="AJ9139"/>
      <c r="AK9139"/>
      <c r="AL9139"/>
      <c r="AM9139"/>
      <c r="AN9139"/>
      <c r="AO9139"/>
      <c r="AP9139"/>
      <c r="AQ9139"/>
      <c r="AR9139"/>
      <c r="AS9139"/>
      <c r="AT9139"/>
      <c r="AU9139"/>
      <c r="AV9139"/>
      <c r="AW9139"/>
      <c r="AX9139"/>
      <c r="AY9139"/>
      <c r="AZ9139"/>
      <c r="BA9139"/>
      <c r="BB9139"/>
      <c r="BC9139"/>
      <c r="BD9139"/>
      <c r="BE9139"/>
      <c r="BF9139"/>
      <c r="BG9139"/>
      <c r="BH9139"/>
      <c r="BI9139"/>
      <c r="BJ9139"/>
      <c r="BK9139"/>
      <c r="BL9139"/>
      <c r="BM9139"/>
      <c r="BN9139"/>
      <c r="BO9139"/>
      <c r="BP9139"/>
      <c r="BQ9139"/>
      <c r="BR9139"/>
      <c r="BS9139"/>
      <c r="BT9139"/>
      <c r="BU9139"/>
      <c r="BV9139"/>
      <c r="BW9139"/>
      <c r="BX9139"/>
      <c r="BY9139"/>
      <c r="BZ9139"/>
      <c r="CA9139"/>
      <c r="CB9139"/>
      <c r="CC9139"/>
      <c r="CD9139"/>
      <c r="CE9139"/>
      <c r="CF9139"/>
      <c r="CG9139"/>
      <c r="CH9139"/>
      <c r="CI9139"/>
      <c r="CJ9139"/>
      <c r="CK9139"/>
      <c r="CL9139"/>
      <c r="CM9139"/>
      <c r="CN9139"/>
      <c r="CO9139"/>
      <c r="CP9139"/>
      <c r="CQ9139"/>
      <c r="CR9139"/>
      <c r="CS9139"/>
      <c r="CT9139"/>
      <c r="CU9139"/>
      <c r="CV9139"/>
    </row>
    <row r="9140" spans="10:100" x14ac:dyDescent="0.25">
      <c r="J9140"/>
      <c r="K9140"/>
      <c r="L9140"/>
      <c r="M9140"/>
      <c r="N9140"/>
      <c r="O9140"/>
      <c r="P9140"/>
      <c r="Q9140"/>
      <c r="R9140"/>
      <c r="S9140"/>
      <c r="T9140"/>
      <c r="U9140"/>
      <c r="V9140"/>
      <c r="W9140"/>
      <c r="X9140"/>
      <c r="Y9140"/>
      <c r="Z9140"/>
      <c r="AA9140"/>
      <c r="AB9140"/>
      <c r="AC9140"/>
      <c r="AD9140"/>
      <c r="AE9140"/>
      <c r="AF9140"/>
      <c r="AG9140"/>
      <c r="AH9140"/>
      <c r="AI9140"/>
      <c r="AJ9140"/>
      <c r="AK9140"/>
      <c r="AL9140"/>
      <c r="AM9140"/>
      <c r="AN9140"/>
      <c r="AO9140"/>
      <c r="AP9140"/>
      <c r="AQ9140"/>
      <c r="AR9140"/>
      <c r="AS9140"/>
      <c r="AT9140"/>
      <c r="AU9140"/>
      <c r="AV9140"/>
      <c r="AW9140"/>
      <c r="AX9140"/>
      <c r="AY9140"/>
      <c r="AZ9140"/>
      <c r="BA9140"/>
      <c r="BB9140"/>
      <c r="BC9140"/>
      <c r="BD9140"/>
      <c r="BE9140"/>
      <c r="BF9140"/>
      <c r="BG9140"/>
      <c r="BH9140"/>
      <c r="BI9140"/>
      <c r="BJ9140"/>
      <c r="BK9140"/>
      <c r="BL9140"/>
      <c r="BM9140"/>
      <c r="BN9140"/>
      <c r="BO9140"/>
      <c r="BP9140"/>
      <c r="BQ9140"/>
      <c r="BR9140"/>
      <c r="BS9140"/>
      <c r="BT9140"/>
      <c r="BU9140"/>
      <c r="BV9140"/>
      <c r="BW9140"/>
      <c r="BX9140"/>
      <c r="BY9140"/>
      <c r="BZ9140"/>
      <c r="CA9140"/>
      <c r="CB9140"/>
      <c r="CC9140"/>
      <c r="CD9140"/>
      <c r="CE9140"/>
      <c r="CF9140"/>
      <c r="CG9140"/>
      <c r="CH9140"/>
      <c r="CI9140"/>
      <c r="CJ9140"/>
      <c r="CK9140"/>
      <c r="CL9140"/>
      <c r="CM9140"/>
      <c r="CN9140"/>
      <c r="CO9140"/>
      <c r="CP9140"/>
      <c r="CQ9140"/>
      <c r="CR9140"/>
      <c r="CS9140"/>
      <c r="CT9140"/>
      <c r="CU9140"/>
      <c r="CV9140"/>
    </row>
    <row r="9141" spans="10:100" x14ac:dyDescent="0.25">
      <c r="J9141"/>
      <c r="K9141"/>
      <c r="L9141"/>
      <c r="M9141"/>
      <c r="N9141"/>
      <c r="O9141"/>
      <c r="P9141"/>
      <c r="Q9141"/>
      <c r="R9141"/>
      <c r="S9141"/>
      <c r="T9141"/>
      <c r="U9141"/>
      <c r="V9141"/>
      <c r="W9141"/>
      <c r="X9141"/>
      <c r="Y9141"/>
      <c r="Z9141"/>
      <c r="AA9141"/>
      <c r="AB9141"/>
      <c r="AC9141"/>
      <c r="AD9141"/>
      <c r="AE9141"/>
      <c r="AF9141"/>
      <c r="AG9141"/>
      <c r="AH9141"/>
      <c r="AI9141"/>
      <c r="AJ9141"/>
      <c r="AK9141"/>
      <c r="AL9141"/>
      <c r="AM9141"/>
      <c r="AN9141"/>
      <c r="AO9141"/>
      <c r="AP9141"/>
      <c r="AQ9141"/>
      <c r="AR9141"/>
      <c r="AS9141"/>
      <c r="AT9141"/>
      <c r="AU9141"/>
      <c r="AV9141"/>
      <c r="AW9141"/>
      <c r="AX9141"/>
      <c r="AY9141"/>
      <c r="AZ9141"/>
      <c r="BA9141"/>
      <c r="BB9141"/>
      <c r="BC9141"/>
      <c r="BD9141"/>
      <c r="BE9141"/>
      <c r="BF9141"/>
      <c r="BG9141"/>
      <c r="BH9141"/>
      <c r="BI9141"/>
      <c r="BJ9141"/>
      <c r="BK9141"/>
      <c r="BL9141"/>
      <c r="BM9141"/>
      <c r="BN9141"/>
      <c r="BO9141"/>
      <c r="BP9141"/>
      <c r="BQ9141"/>
      <c r="BR9141"/>
      <c r="BS9141"/>
      <c r="BT9141"/>
      <c r="BU9141"/>
      <c r="BV9141"/>
      <c r="BW9141"/>
      <c r="BX9141"/>
      <c r="BY9141"/>
      <c r="BZ9141"/>
      <c r="CA9141"/>
      <c r="CB9141"/>
      <c r="CC9141"/>
      <c r="CD9141"/>
      <c r="CE9141"/>
      <c r="CF9141"/>
      <c r="CG9141"/>
      <c r="CH9141"/>
      <c r="CI9141"/>
      <c r="CJ9141"/>
      <c r="CK9141"/>
      <c r="CL9141"/>
      <c r="CM9141"/>
      <c r="CN9141"/>
      <c r="CO9141"/>
      <c r="CP9141"/>
      <c r="CQ9141"/>
      <c r="CR9141"/>
      <c r="CS9141"/>
      <c r="CT9141"/>
      <c r="CU9141"/>
      <c r="CV9141"/>
    </row>
    <row r="9142" spans="10:100" x14ac:dyDescent="0.25">
      <c r="J9142"/>
      <c r="K9142"/>
      <c r="L9142"/>
      <c r="M9142"/>
      <c r="N9142"/>
      <c r="O9142"/>
      <c r="P9142"/>
      <c r="Q9142"/>
      <c r="R9142"/>
      <c r="S9142"/>
      <c r="T9142"/>
      <c r="U9142"/>
      <c r="V9142"/>
      <c r="W9142"/>
      <c r="X9142"/>
      <c r="Y9142"/>
      <c r="Z9142"/>
      <c r="AA9142"/>
      <c r="AB9142"/>
      <c r="AC9142"/>
      <c r="AD9142"/>
      <c r="AE9142"/>
      <c r="AF9142"/>
      <c r="AG9142"/>
      <c r="AH9142"/>
      <c r="AI9142"/>
      <c r="AJ9142"/>
      <c r="AK9142"/>
      <c r="AL9142"/>
      <c r="AM9142"/>
      <c r="AN9142"/>
      <c r="AO9142"/>
      <c r="AP9142"/>
      <c r="AQ9142"/>
      <c r="AR9142"/>
      <c r="AS9142"/>
      <c r="AT9142"/>
      <c r="AU9142"/>
      <c r="AV9142"/>
      <c r="AW9142"/>
      <c r="AX9142"/>
      <c r="AY9142"/>
      <c r="AZ9142"/>
      <c r="BA9142"/>
      <c r="BB9142"/>
      <c r="BC9142"/>
      <c r="BD9142"/>
      <c r="BE9142"/>
      <c r="BF9142"/>
      <c r="BG9142"/>
      <c r="BH9142"/>
      <c r="BI9142"/>
      <c r="BJ9142"/>
      <c r="BK9142"/>
      <c r="BL9142"/>
      <c r="BM9142"/>
      <c r="BN9142"/>
      <c r="BO9142"/>
      <c r="BP9142"/>
      <c r="BQ9142"/>
      <c r="BR9142"/>
      <c r="BS9142"/>
      <c r="BT9142"/>
      <c r="BU9142"/>
      <c r="BV9142"/>
      <c r="BW9142"/>
      <c r="BX9142"/>
      <c r="BY9142"/>
      <c r="BZ9142"/>
      <c r="CA9142"/>
      <c r="CB9142"/>
      <c r="CC9142"/>
      <c r="CD9142"/>
      <c r="CE9142"/>
      <c r="CF9142"/>
      <c r="CG9142"/>
      <c r="CH9142"/>
      <c r="CI9142"/>
      <c r="CJ9142"/>
      <c r="CK9142"/>
      <c r="CL9142"/>
      <c r="CM9142"/>
      <c r="CN9142"/>
      <c r="CO9142"/>
      <c r="CP9142"/>
      <c r="CQ9142"/>
      <c r="CR9142"/>
      <c r="CS9142"/>
      <c r="CT9142"/>
      <c r="CU9142"/>
      <c r="CV9142"/>
    </row>
    <row r="9143" spans="10:100" x14ac:dyDescent="0.25">
      <c r="J9143"/>
      <c r="K9143"/>
      <c r="L9143"/>
      <c r="M9143"/>
      <c r="N9143"/>
      <c r="O9143"/>
      <c r="P9143"/>
      <c r="Q9143"/>
      <c r="R9143"/>
      <c r="S9143"/>
      <c r="T9143"/>
      <c r="U9143"/>
      <c r="V9143"/>
      <c r="W9143"/>
      <c r="X9143"/>
      <c r="Y9143"/>
      <c r="Z9143"/>
      <c r="AA9143"/>
      <c r="AB9143"/>
      <c r="AC9143"/>
      <c r="AD9143"/>
      <c r="AE9143"/>
      <c r="AF9143"/>
      <c r="AG9143"/>
      <c r="AH9143"/>
      <c r="AI9143"/>
      <c r="AJ9143"/>
      <c r="AK9143"/>
      <c r="AL9143"/>
      <c r="AM9143"/>
      <c r="AN9143"/>
      <c r="AO9143"/>
      <c r="AP9143"/>
      <c r="AQ9143"/>
      <c r="AR9143"/>
      <c r="AS9143"/>
      <c r="AT9143"/>
      <c r="AU9143"/>
      <c r="AV9143"/>
      <c r="AW9143"/>
      <c r="AX9143"/>
      <c r="AY9143"/>
      <c r="AZ9143"/>
      <c r="BA9143"/>
      <c r="BB9143"/>
      <c r="BC9143"/>
      <c r="BD9143"/>
      <c r="BE9143"/>
      <c r="BF9143"/>
      <c r="BG9143"/>
      <c r="BH9143"/>
      <c r="BI9143"/>
      <c r="BJ9143"/>
      <c r="BK9143"/>
      <c r="BL9143"/>
      <c r="BM9143"/>
      <c r="BN9143"/>
      <c r="BO9143"/>
      <c r="BP9143"/>
      <c r="BQ9143"/>
      <c r="BR9143"/>
      <c r="BS9143"/>
      <c r="BT9143"/>
      <c r="BU9143"/>
      <c r="BV9143"/>
      <c r="BW9143"/>
      <c r="BX9143"/>
      <c r="BY9143"/>
      <c r="BZ9143"/>
      <c r="CA9143"/>
      <c r="CB9143"/>
      <c r="CC9143"/>
      <c r="CD9143"/>
      <c r="CE9143"/>
      <c r="CF9143"/>
      <c r="CG9143"/>
      <c r="CH9143"/>
      <c r="CI9143"/>
      <c r="CJ9143"/>
      <c r="CK9143"/>
      <c r="CL9143"/>
      <c r="CM9143"/>
      <c r="CN9143"/>
      <c r="CO9143"/>
      <c r="CP9143"/>
      <c r="CQ9143"/>
      <c r="CR9143"/>
      <c r="CS9143"/>
      <c r="CT9143"/>
      <c r="CU9143"/>
      <c r="CV9143"/>
    </row>
    <row r="9144" spans="10:100" x14ac:dyDescent="0.25">
      <c r="J9144"/>
      <c r="K9144"/>
      <c r="L9144"/>
      <c r="M9144"/>
      <c r="N9144"/>
      <c r="O9144"/>
      <c r="P9144"/>
      <c r="Q9144"/>
      <c r="R9144"/>
      <c r="S9144"/>
      <c r="T9144"/>
      <c r="U9144"/>
      <c r="V9144"/>
      <c r="W9144"/>
      <c r="X9144"/>
      <c r="Y9144"/>
      <c r="Z9144"/>
      <c r="AA9144"/>
      <c r="AB9144"/>
      <c r="AC9144"/>
      <c r="AD9144"/>
      <c r="AE9144"/>
      <c r="AF9144"/>
      <c r="AG9144"/>
      <c r="AH9144"/>
      <c r="AI9144"/>
      <c r="AJ9144"/>
      <c r="AK9144"/>
      <c r="AL9144"/>
      <c r="AM9144"/>
      <c r="AN9144"/>
      <c r="AO9144"/>
      <c r="AP9144"/>
      <c r="AQ9144"/>
      <c r="AR9144"/>
      <c r="AS9144"/>
      <c r="AT9144"/>
      <c r="AU9144"/>
      <c r="AV9144"/>
      <c r="AW9144"/>
      <c r="AX9144"/>
      <c r="AY9144"/>
      <c r="AZ9144"/>
      <c r="BA9144"/>
      <c r="BB9144"/>
      <c r="BC9144"/>
      <c r="BD9144"/>
      <c r="BE9144"/>
      <c r="BF9144"/>
      <c r="BG9144"/>
      <c r="BH9144"/>
      <c r="BI9144"/>
      <c r="BJ9144"/>
      <c r="BK9144"/>
      <c r="BL9144"/>
      <c r="BM9144"/>
      <c r="BN9144"/>
      <c r="BO9144"/>
      <c r="BP9144"/>
      <c r="BQ9144"/>
      <c r="BR9144"/>
      <c r="BS9144"/>
      <c r="BT9144"/>
      <c r="BU9144"/>
      <c r="BV9144"/>
      <c r="BW9144"/>
      <c r="BX9144"/>
      <c r="BY9144"/>
      <c r="BZ9144"/>
      <c r="CA9144"/>
      <c r="CB9144"/>
      <c r="CC9144"/>
      <c r="CD9144"/>
      <c r="CE9144"/>
      <c r="CF9144"/>
      <c r="CG9144"/>
      <c r="CH9144"/>
      <c r="CI9144"/>
      <c r="CJ9144"/>
      <c r="CK9144"/>
      <c r="CL9144"/>
      <c r="CM9144"/>
      <c r="CN9144"/>
      <c r="CO9144"/>
      <c r="CP9144"/>
      <c r="CQ9144"/>
      <c r="CR9144"/>
      <c r="CS9144"/>
      <c r="CT9144"/>
      <c r="CU9144"/>
      <c r="CV9144"/>
    </row>
    <row r="9145" spans="10:100" x14ac:dyDescent="0.25">
      <c r="J9145"/>
      <c r="K9145"/>
      <c r="L9145"/>
      <c r="M9145"/>
      <c r="N9145"/>
      <c r="O9145"/>
      <c r="P9145"/>
      <c r="Q9145"/>
      <c r="R9145"/>
      <c r="S9145"/>
      <c r="T9145"/>
      <c r="U9145"/>
      <c r="V9145"/>
      <c r="W9145"/>
      <c r="X9145"/>
      <c r="Y9145"/>
      <c r="Z9145"/>
      <c r="AA9145"/>
      <c r="AB9145"/>
      <c r="AC9145"/>
      <c r="AD9145"/>
      <c r="AE9145"/>
      <c r="AF9145"/>
      <c r="AG9145"/>
      <c r="AH9145"/>
      <c r="AI9145"/>
      <c r="AJ9145"/>
      <c r="AK9145"/>
      <c r="AL9145"/>
      <c r="AM9145"/>
      <c r="AN9145"/>
      <c r="AO9145"/>
      <c r="AP9145"/>
      <c r="AQ9145"/>
      <c r="AR9145"/>
      <c r="AS9145"/>
      <c r="AT9145"/>
      <c r="AU9145"/>
      <c r="AV9145"/>
      <c r="AW9145"/>
      <c r="AX9145"/>
      <c r="AY9145"/>
      <c r="AZ9145"/>
      <c r="BA9145"/>
      <c r="BB9145"/>
      <c r="BC9145"/>
      <c r="BD9145"/>
      <c r="BE9145"/>
      <c r="BF9145"/>
      <c r="BG9145"/>
      <c r="BH9145"/>
      <c r="BI9145"/>
      <c r="BJ9145"/>
      <c r="BK9145"/>
      <c r="BL9145"/>
      <c r="BM9145"/>
      <c r="BN9145"/>
      <c r="BO9145"/>
      <c r="BP9145"/>
      <c r="BQ9145"/>
      <c r="BR9145"/>
      <c r="BS9145"/>
      <c r="BT9145"/>
      <c r="BU9145"/>
      <c r="BV9145"/>
      <c r="BW9145"/>
      <c r="BX9145"/>
      <c r="BY9145"/>
      <c r="BZ9145"/>
      <c r="CA9145"/>
      <c r="CB9145"/>
      <c r="CC9145"/>
      <c r="CD9145"/>
      <c r="CE9145"/>
      <c r="CF9145"/>
      <c r="CG9145"/>
      <c r="CH9145"/>
      <c r="CI9145"/>
      <c r="CJ9145"/>
      <c r="CK9145"/>
      <c r="CL9145"/>
      <c r="CM9145"/>
      <c r="CN9145"/>
      <c r="CO9145"/>
      <c r="CP9145"/>
      <c r="CQ9145"/>
      <c r="CR9145"/>
      <c r="CS9145"/>
      <c r="CT9145"/>
      <c r="CU9145"/>
      <c r="CV9145"/>
    </row>
    <row r="9146" spans="10:100" x14ac:dyDescent="0.25">
      <c r="J9146"/>
      <c r="K9146"/>
      <c r="L9146"/>
      <c r="M9146"/>
      <c r="N9146"/>
      <c r="O9146"/>
      <c r="P9146"/>
      <c r="Q9146"/>
      <c r="R9146"/>
      <c r="S9146"/>
      <c r="T9146"/>
      <c r="U9146"/>
      <c r="V9146"/>
      <c r="W9146"/>
      <c r="X9146"/>
      <c r="Y9146"/>
      <c r="Z9146"/>
      <c r="AA9146"/>
      <c r="AB9146"/>
      <c r="AC9146"/>
      <c r="AD9146"/>
      <c r="AE9146"/>
      <c r="AF9146"/>
      <c r="AG9146"/>
      <c r="AH9146"/>
      <c r="AI9146"/>
      <c r="AJ9146"/>
      <c r="AK9146"/>
      <c r="AL9146"/>
      <c r="AM9146"/>
      <c r="AN9146"/>
      <c r="AO9146"/>
      <c r="AP9146"/>
      <c r="AQ9146"/>
      <c r="AR9146"/>
      <c r="AS9146"/>
      <c r="AT9146"/>
      <c r="AU9146"/>
      <c r="AV9146"/>
      <c r="AW9146"/>
      <c r="AX9146"/>
      <c r="AY9146"/>
      <c r="AZ9146"/>
      <c r="BA9146"/>
      <c r="BB9146"/>
      <c r="BC9146"/>
      <c r="BD9146"/>
      <c r="BE9146"/>
      <c r="BF9146"/>
      <c r="BG9146"/>
      <c r="BH9146"/>
      <c r="BI9146"/>
      <c r="BJ9146"/>
      <c r="BK9146"/>
      <c r="BL9146"/>
      <c r="BM9146"/>
      <c r="BN9146"/>
      <c r="BO9146"/>
      <c r="BP9146"/>
      <c r="BQ9146"/>
      <c r="BR9146"/>
      <c r="BS9146"/>
      <c r="BT9146"/>
      <c r="BU9146"/>
      <c r="BV9146"/>
      <c r="BW9146"/>
      <c r="BX9146"/>
      <c r="BY9146"/>
      <c r="BZ9146"/>
      <c r="CA9146"/>
      <c r="CB9146"/>
      <c r="CC9146"/>
      <c r="CD9146"/>
      <c r="CE9146"/>
      <c r="CF9146"/>
      <c r="CG9146"/>
      <c r="CH9146"/>
      <c r="CI9146"/>
      <c r="CJ9146"/>
      <c r="CK9146"/>
      <c r="CL9146"/>
      <c r="CM9146"/>
      <c r="CN9146"/>
      <c r="CO9146"/>
      <c r="CP9146"/>
      <c r="CQ9146"/>
      <c r="CR9146"/>
      <c r="CS9146"/>
      <c r="CT9146"/>
      <c r="CU9146"/>
      <c r="CV9146"/>
    </row>
    <row r="9147" spans="10:100" x14ac:dyDescent="0.25">
      <c r="J9147"/>
      <c r="K9147"/>
      <c r="L9147"/>
      <c r="M9147"/>
      <c r="N9147"/>
      <c r="O9147"/>
      <c r="P9147"/>
      <c r="Q9147"/>
      <c r="R9147"/>
      <c r="S9147"/>
      <c r="T9147"/>
      <c r="U9147"/>
      <c r="V9147"/>
      <c r="W9147"/>
      <c r="X9147"/>
      <c r="Y9147"/>
      <c r="Z9147"/>
      <c r="AA9147"/>
      <c r="AB9147"/>
      <c r="AC9147"/>
      <c r="AD9147"/>
      <c r="AE9147"/>
      <c r="AF9147"/>
      <c r="AG9147"/>
      <c r="AH9147"/>
      <c r="AI9147"/>
      <c r="AJ9147"/>
      <c r="AK9147"/>
      <c r="AL9147"/>
      <c r="AM9147"/>
      <c r="AN9147"/>
      <c r="AO9147"/>
      <c r="AP9147"/>
      <c r="AQ9147"/>
      <c r="AR9147"/>
      <c r="AS9147"/>
      <c r="AT9147"/>
      <c r="AU9147"/>
      <c r="AV9147"/>
      <c r="AW9147"/>
      <c r="AX9147"/>
      <c r="AY9147"/>
      <c r="AZ9147"/>
      <c r="BA9147"/>
      <c r="BB9147"/>
      <c r="BC9147"/>
      <c r="BD9147"/>
      <c r="BE9147"/>
      <c r="BF9147"/>
      <c r="BG9147"/>
      <c r="BH9147"/>
      <c r="BI9147"/>
      <c r="BJ9147"/>
      <c r="BK9147"/>
      <c r="BL9147"/>
      <c r="BM9147"/>
      <c r="BN9147"/>
      <c r="BO9147"/>
      <c r="BP9147"/>
      <c r="BQ9147"/>
      <c r="BR9147"/>
      <c r="BS9147"/>
      <c r="BT9147"/>
      <c r="BU9147"/>
      <c r="BV9147"/>
      <c r="BW9147"/>
      <c r="BX9147"/>
      <c r="BY9147"/>
      <c r="BZ9147"/>
      <c r="CA9147"/>
      <c r="CB9147"/>
      <c r="CC9147"/>
      <c r="CD9147"/>
      <c r="CE9147"/>
      <c r="CF9147"/>
      <c r="CG9147"/>
      <c r="CH9147"/>
      <c r="CI9147"/>
      <c r="CJ9147"/>
      <c r="CK9147"/>
      <c r="CL9147"/>
      <c r="CM9147"/>
      <c r="CN9147"/>
      <c r="CO9147"/>
      <c r="CP9147"/>
      <c r="CQ9147"/>
      <c r="CR9147"/>
      <c r="CS9147"/>
      <c r="CT9147"/>
      <c r="CU9147"/>
      <c r="CV9147"/>
    </row>
    <row r="9148" spans="10:100" x14ac:dyDescent="0.25">
      <c r="J9148"/>
      <c r="K9148"/>
      <c r="L9148"/>
      <c r="M9148"/>
      <c r="N9148"/>
      <c r="O9148"/>
      <c r="P9148"/>
      <c r="Q9148"/>
      <c r="R9148"/>
      <c r="S9148"/>
      <c r="T9148"/>
      <c r="U9148"/>
      <c r="V9148"/>
      <c r="W9148"/>
      <c r="X9148"/>
      <c r="Y9148"/>
      <c r="Z9148"/>
      <c r="AA9148"/>
      <c r="AB9148"/>
      <c r="AC9148"/>
      <c r="AD9148"/>
      <c r="AE9148"/>
      <c r="AF9148"/>
      <c r="AG9148"/>
      <c r="AH9148"/>
      <c r="AI9148"/>
      <c r="AJ9148"/>
      <c r="AK9148"/>
      <c r="AL9148"/>
      <c r="AM9148"/>
      <c r="AN9148"/>
      <c r="AO9148"/>
      <c r="AP9148"/>
      <c r="AQ9148"/>
      <c r="AR9148"/>
      <c r="AS9148"/>
      <c r="AT9148"/>
      <c r="AU9148"/>
      <c r="AV9148"/>
      <c r="AW9148"/>
      <c r="AX9148"/>
      <c r="AY9148"/>
      <c r="AZ9148"/>
      <c r="BA9148"/>
      <c r="BB9148"/>
      <c r="BC9148"/>
      <c r="BD9148"/>
      <c r="BE9148"/>
      <c r="BF9148"/>
      <c r="BG9148"/>
      <c r="BH9148"/>
      <c r="BI9148"/>
      <c r="BJ9148"/>
      <c r="BK9148"/>
      <c r="BL9148"/>
      <c r="BM9148"/>
      <c r="BN9148"/>
      <c r="BO9148"/>
      <c r="BP9148"/>
      <c r="BQ9148"/>
      <c r="BR9148"/>
      <c r="BS9148"/>
      <c r="BT9148"/>
      <c r="BU9148"/>
      <c r="BV9148"/>
      <c r="BW9148"/>
      <c r="BX9148"/>
      <c r="BY9148"/>
      <c r="BZ9148"/>
      <c r="CA9148"/>
      <c r="CB9148"/>
      <c r="CC9148"/>
      <c r="CD9148"/>
      <c r="CE9148"/>
      <c r="CF9148"/>
      <c r="CG9148"/>
      <c r="CH9148"/>
      <c r="CI9148"/>
      <c r="CJ9148"/>
      <c r="CK9148"/>
      <c r="CL9148"/>
      <c r="CM9148"/>
      <c r="CN9148"/>
      <c r="CO9148"/>
      <c r="CP9148"/>
      <c r="CQ9148"/>
      <c r="CR9148"/>
      <c r="CS9148"/>
      <c r="CT9148"/>
      <c r="CU9148"/>
      <c r="CV9148"/>
    </row>
    <row r="9149" spans="10:100" x14ac:dyDescent="0.25">
      <c r="J9149"/>
      <c r="K9149"/>
      <c r="L9149"/>
      <c r="M9149"/>
      <c r="N9149"/>
      <c r="O9149"/>
      <c r="P9149"/>
      <c r="Q9149"/>
      <c r="R9149"/>
      <c r="S9149"/>
      <c r="T9149"/>
      <c r="U9149"/>
      <c r="V9149"/>
      <c r="W9149"/>
      <c r="X9149"/>
      <c r="Y9149"/>
      <c r="Z9149"/>
      <c r="AA9149"/>
      <c r="AB9149"/>
      <c r="AC9149"/>
      <c r="AD9149"/>
      <c r="AE9149"/>
      <c r="AF9149"/>
      <c r="AG9149"/>
      <c r="AH9149"/>
      <c r="AI9149"/>
      <c r="AJ9149"/>
      <c r="AK9149"/>
      <c r="AL9149"/>
      <c r="AM9149"/>
      <c r="AN9149"/>
      <c r="AO9149"/>
      <c r="AP9149"/>
      <c r="AQ9149"/>
      <c r="AR9149"/>
      <c r="AS9149"/>
      <c r="AT9149"/>
      <c r="AU9149"/>
      <c r="AV9149"/>
      <c r="AW9149"/>
      <c r="AX9149"/>
      <c r="AY9149"/>
      <c r="AZ9149"/>
      <c r="BA9149"/>
      <c r="BB9149"/>
      <c r="BC9149"/>
      <c r="BD9149"/>
      <c r="BE9149"/>
      <c r="BF9149"/>
      <c r="BG9149"/>
      <c r="BH9149"/>
      <c r="BI9149"/>
      <c r="BJ9149"/>
      <c r="BK9149"/>
      <c r="BL9149"/>
      <c r="BM9149"/>
      <c r="BN9149"/>
      <c r="BO9149"/>
      <c r="BP9149"/>
      <c r="BQ9149"/>
      <c r="BR9149"/>
      <c r="BS9149"/>
      <c r="BT9149"/>
      <c r="BU9149"/>
      <c r="BV9149"/>
      <c r="BW9149"/>
      <c r="BX9149"/>
      <c r="BY9149"/>
      <c r="BZ9149"/>
      <c r="CA9149"/>
      <c r="CB9149"/>
      <c r="CC9149"/>
      <c r="CD9149"/>
      <c r="CE9149"/>
      <c r="CF9149"/>
      <c r="CG9149"/>
      <c r="CH9149"/>
      <c r="CI9149"/>
      <c r="CJ9149"/>
      <c r="CK9149"/>
      <c r="CL9149"/>
      <c r="CM9149"/>
      <c r="CN9149"/>
      <c r="CO9149"/>
      <c r="CP9149"/>
      <c r="CQ9149"/>
      <c r="CR9149"/>
      <c r="CS9149"/>
      <c r="CT9149"/>
      <c r="CU9149"/>
      <c r="CV9149"/>
    </row>
    <row r="9150" spans="10:100" x14ac:dyDescent="0.25">
      <c r="J9150"/>
      <c r="K9150"/>
      <c r="L9150"/>
      <c r="M9150"/>
      <c r="N9150"/>
      <c r="O9150"/>
      <c r="P9150"/>
      <c r="Q9150"/>
      <c r="R9150"/>
      <c r="S9150"/>
      <c r="T9150"/>
      <c r="U9150"/>
      <c r="V9150"/>
      <c r="W9150"/>
      <c r="X9150"/>
      <c r="Y9150"/>
      <c r="Z9150"/>
      <c r="AA9150"/>
      <c r="AB9150"/>
      <c r="AC9150"/>
      <c r="AD9150"/>
      <c r="AE9150"/>
      <c r="AF9150"/>
      <c r="AG9150"/>
      <c r="AH9150"/>
      <c r="AI9150"/>
      <c r="AJ9150"/>
      <c r="AK9150"/>
      <c r="AL9150"/>
      <c r="AM9150"/>
      <c r="AN9150"/>
      <c r="AO9150"/>
      <c r="AP9150"/>
      <c r="AQ9150"/>
      <c r="AR9150"/>
      <c r="AS9150"/>
      <c r="AT9150"/>
      <c r="AU9150"/>
      <c r="AV9150"/>
      <c r="AW9150"/>
      <c r="AX9150"/>
      <c r="AY9150"/>
      <c r="AZ9150"/>
      <c r="BA9150"/>
      <c r="BB9150"/>
      <c r="BC9150"/>
      <c r="BD9150"/>
      <c r="BE9150"/>
      <c r="BF9150"/>
      <c r="BG9150"/>
      <c r="BH9150"/>
      <c r="BI9150"/>
      <c r="BJ9150"/>
      <c r="BK9150"/>
      <c r="BL9150"/>
      <c r="BM9150"/>
      <c r="BN9150"/>
      <c r="BO9150"/>
      <c r="BP9150"/>
      <c r="BQ9150"/>
      <c r="BR9150"/>
      <c r="BS9150"/>
      <c r="BT9150"/>
      <c r="BU9150"/>
      <c r="BV9150"/>
      <c r="BW9150"/>
      <c r="BX9150"/>
      <c r="BY9150"/>
      <c r="BZ9150"/>
      <c r="CA9150"/>
      <c r="CB9150"/>
      <c r="CC9150"/>
      <c r="CD9150"/>
      <c r="CE9150"/>
      <c r="CF9150"/>
      <c r="CG9150"/>
      <c r="CH9150"/>
      <c r="CI9150"/>
      <c r="CJ9150"/>
      <c r="CK9150"/>
      <c r="CL9150"/>
      <c r="CM9150"/>
      <c r="CN9150"/>
      <c r="CO9150"/>
      <c r="CP9150"/>
      <c r="CQ9150"/>
      <c r="CR9150"/>
      <c r="CS9150"/>
      <c r="CT9150"/>
      <c r="CU9150"/>
      <c r="CV9150"/>
    </row>
    <row r="9151" spans="10:100" x14ac:dyDescent="0.25">
      <c r="J9151"/>
      <c r="K9151"/>
      <c r="L9151"/>
      <c r="M9151"/>
      <c r="N9151"/>
      <c r="O9151"/>
      <c r="P9151"/>
      <c r="Q9151"/>
      <c r="R9151"/>
      <c r="S9151"/>
      <c r="T9151"/>
      <c r="U9151"/>
      <c r="V9151"/>
      <c r="W9151"/>
      <c r="X9151"/>
      <c r="Y9151"/>
      <c r="Z9151"/>
      <c r="AA9151"/>
      <c r="AB9151"/>
      <c r="AC9151"/>
      <c r="AD9151"/>
      <c r="AE9151"/>
      <c r="AF9151"/>
      <c r="AG9151"/>
      <c r="AH9151"/>
      <c r="AI9151"/>
      <c r="AJ9151"/>
      <c r="AK9151"/>
      <c r="AL9151"/>
      <c r="AM9151"/>
      <c r="AN9151"/>
      <c r="AO9151"/>
      <c r="AP9151"/>
      <c r="AQ9151"/>
      <c r="AR9151"/>
      <c r="AS9151"/>
      <c r="AT9151"/>
      <c r="AU9151"/>
      <c r="AV9151"/>
      <c r="AW9151"/>
      <c r="AX9151"/>
      <c r="AY9151"/>
      <c r="AZ9151"/>
      <c r="BA9151"/>
      <c r="BB9151"/>
      <c r="BC9151"/>
      <c r="BD9151"/>
      <c r="BE9151"/>
      <c r="BF9151"/>
      <c r="BG9151"/>
      <c r="BH9151"/>
      <c r="BI9151"/>
      <c r="BJ9151"/>
      <c r="BK9151"/>
      <c r="BL9151"/>
      <c r="BM9151"/>
      <c r="BN9151"/>
      <c r="BO9151"/>
      <c r="BP9151"/>
      <c r="BQ9151"/>
      <c r="BR9151"/>
      <c r="BS9151"/>
      <c r="BT9151"/>
      <c r="BU9151"/>
      <c r="BV9151"/>
      <c r="BW9151"/>
      <c r="BX9151"/>
      <c r="BY9151"/>
      <c r="BZ9151"/>
      <c r="CA9151"/>
      <c r="CB9151"/>
      <c r="CC9151"/>
      <c r="CD9151"/>
      <c r="CE9151"/>
      <c r="CF9151"/>
      <c r="CG9151"/>
      <c r="CH9151"/>
      <c r="CI9151"/>
      <c r="CJ9151"/>
      <c r="CK9151"/>
      <c r="CL9151"/>
      <c r="CM9151"/>
      <c r="CN9151"/>
      <c r="CO9151"/>
      <c r="CP9151"/>
      <c r="CQ9151"/>
      <c r="CR9151"/>
      <c r="CS9151"/>
      <c r="CT9151"/>
      <c r="CU9151"/>
      <c r="CV9151"/>
    </row>
    <row r="9152" spans="10:100" x14ac:dyDescent="0.25">
      <c r="J9152"/>
      <c r="K9152"/>
      <c r="L9152"/>
      <c r="M9152"/>
      <c r="N9152"/>
      <c r="O9152"/>
      <c r="P9152"/>
      <c r="Q9152"/>
      <c r="R9152"/>
      <c r="S9152"/>
      <c r="T9152"/>
      <c r="U9152"/>
      <c r="V9152"/>
      <c r="W9152"/>
      <c r="X9152"/>
      <c r="Y9152"/>
      <c r="Z9152"/>
      <c r="AA9152"/>
      <c r="AB9152"/>
      <c r="AC9152"/>
      <c r="AD9152"/>
      <c r="AE9152"/>
      <c r="AF9152"/>
      <c r="AG9152"/>
      <c r="AH9152"/>
      <c r="AI9152"/>
      <c r="AJ9152"/>
      <c r="AK9152"/>
      <c r="AL9152"/>
      <c r="AM9152"/>
      <c r="AN9152"/>
      <c r="AO9152"/>
      <c r="AP9152"/>
      <c r="AQ9152"/>
      <c r="AR9152"/>
      <c r="AS9152"/>
      <c r="AT9152"/>
      <c r="AU9152"/>
      <c r="AV9152"/>
      <c r="AW9152"/>
      <c r="AX9152"/>
      <c r="AY9152"/>
      <c r="AZ9152"/>
      <c r="BA9152"/>
      <c r="BB9152"/>
      <c r="BC9152"/>
      <c r="BD9152"/>
      <c r="BE9152"/>
      <c r="BF9152"/>
      <c r="BG9152"/>
      <c r="BH9152"/>
      <c r="BI9152"/>
      <c r="BJ9152"/>
      <c r="BK9152"/>
      <c r="BL9152"/>
      <c r="BM9152"/>
      <c r="BN9152"/>
      <c r="BO9152"/>
      <c r="BP9152"/>
      <c r="BQ9152"/>
      <c r="BR9152"/>
      <c r="BS9152"/>
      <c r="BT9152"/>
      <c r="BU9152"/>
      <c r="BV9152"/>
      <c r="BW9152"/>
      <c r="BX9152"/>
      <c r="BY9152"/>
      <c r="BZ9152"/>
      <c r="CA9152"/>
      <c r="CB9152"/>
      <c r="CC9152"/>
      <c r="CD9152"/>
      <c r="CE9152"/>
      <c r="CF9152"/>
      <c r="CG9152"/>
      <c r="CH9152"/>
      <c r="CI9152"/>
      <c r="CJ9152"/>
      <c r="CK9152"/>
      <c r="CL9152"/>
      <c r="CM9152"/>
      <c r="CN9152"/>
      <c r="CO9152"/>
      <c r="CP9152"/>
      <c r="CQ9152"/>
      <c r="CR9152"/>
      <c r="CS9152"/>
      <c r="CT9152"/>
      <c r="CU9152"/>
      <c r="CV9152"/>
    </row>
    <row r="9153" spans="10:100" x14ac:dyDescent="0.25">
      <c r="J9153"/>
      <c r="K9153"/>
      <c r="L9153"/>
      <c r="M9153"/>
      <c r="N9153"/>
      <c r="O9153"/>
      <c r="P9153"/>
      <c r="Q9153"/>
      <c r="R9153"/>
      <c r="S9153"/>
      <c r="T9153"/>
      <c r="U9153"/>
      <c r="V9153"/>
      <c r="W9153"/>
      <c r="X9153"/>
      <c r="Y9153"/>
      <c r="Z9153"/>
      <c r="AA9153"/>
      <c r="AB9153"/>
      <c r="AC9153"/>
      <c r="AD9153"/>
      <c r="AE9153"/>
      <c r="AF9153"/>
      <c r="AG9153"/>
      <c r="AH9153"/>
      <c r="AI9153"/>
      <c r="AJ9153"/>
      <c r="AK9153"/>
      <c r="AL9153"/>
      <c r="AM9153"/>
      <c r="AN9153"/>
      <c r="AO9153"/>
      <c r="AP9153"/>
      <c r="AQ9153"/>
      <c r="AR9153"/>
      <c r="AS9153"/>
      <c r="AT9153"/>
      <c r="AU9153"/>
      <c r="AV9153"/>
      <c r="AW9153"/>
      <c r="AX9153"/>
      <c r="AY9153"/>
      <c r="AZ9153"/>
      <c r="BA9153"/>
      <c r="BB9153"/>
      <c r="BC9153"/>
      <c r="BD9153"/>
      <c r="BE9153"/>
      <c r="BF9153"/>
      <c r="BG9153"/>
      <c r="BH9153"/>
      <c r="BI9153"/>
      <c r="BJ9153"/>
      <c r="BK9153"/>
      <c r="BL9153"/>
      <c r="BM9153"/>
      <c r="BN9153"/>
      <c r="BO9153"/>
      <c r="BP9153"/>
      <c r="BQ9153"/>
      <c r="BR9153"/>
      <c r="BS9153"/>
      <c r="BT9153"/>
      <c r="BU9153"/>
      <c r="BV9153"/>
      <c r="BW9153"/>
      <c r="BX9153"/>
      <c r="BY9153"/>
      <c r="BZ9153"/>
      <c r="CA9153"/>
      <c r="CB9153"/>
      <c r="CC9153"/>
      <c r="CD9153"/>
      <c r="CE9153"/>
      <c r="CF9153"/>
      <c r="CG9153"/>
      <c r="CH9153"/>
      <c r="CI9153"/>
      <c r="CJ9153"/>
      <c r="CK9153"/>
      <c r="CL9153"/>
      <c r="CM9153"/>
      <c r="CN9153"/>
      <c r="CO9153"/>
      <c r="CP9153"/>
      <c r="CQ9153"/>
      <c r="CR9153"/>
      <c r="CS9153"/>
      <c r="CT9153"/>
      <c r="CU9153"/>
      <c r="CV9153"/>
    </row>
    <row r="9154" spans="10:100" x14ac:dyDescent="0.25">
      <c r="J9154"/>
      <c r="K9154"/>
      <c r="L9154"/>
      <c r="M9154"/>
      <c r="N9154"/>
      <c r="O9154"/>
      <c r="P9154"/>
      <c r="Q9154"/>
      <c r="R9154"/>
      <c r="S9154"/>
      <c r="T9154"/>
      <c r="U9154"/>
      <c r="V9154"/>
      <c r="W9154"/>
      <c r="X9154"/>
      <c r="Y9154"/>
      <c r="Z9154"/>
      <c r="AA9154"/>
      <c r="AB9154"/>
      <c r="AC9154"/>
      <c r="AD9154"/>
      <c r="AE9154"/>
      <c r="AF9154"/>
      <c r="AG9154"/>
      <c r="AH9154"/>
      <c r="AI9154"/>
      <c r="AJ9154"/>
      <c r="AK9154"/>
      <c r="AL9154"/>
      <c r="AM9154"/>
      <c r="AN9154"/>
      <c r="AO9154"/>
      <c r="AP9154"/>
      <c r="AQ9154"/>
      <c r="AR9154"/>
      <c r="AS9154"/>
      <c r="AT9154"/>
      <c r="AU9154"/>
      <c r="AV9154"/>
      <c r="AW9154"/>
      <c r="AX9154"/>
      <c r="AY9154"/>
      <c r="AZ9154"/>
      <c r="BA9154"/>
      <c r="BB9154"/>
      <c r="BC9154"/>
      <c r="BD9154"/>
      <c r="BE9154"/>
      <c r="BF9154"/>
      <c r="BG9154"/>
      <c r="BH9154"/>
      <c r="BI9154"/>
      <c r="BJ9154"/>
      <c r="BK9154"/>
      <c r="BL9154"/>
      <c r="BM9154"/>
      <c r="BN9154"/>
      <c r="BO9154"/>
      <c r="BP9154"/>
      <c r="BQ9154"/>
      <c r="BR9154"/>
      <c r="BS9154"/>
      <c r="BT9154"/>
      <c r="BU9154"/>
      <c r="BV9154"/>
      <c r="BW9154"/>
      <c r="BX9154"/>
      <c r="BY9154"/>
      <c r="BZ9154"/>
      <c r="CA9154"/>
      <c r="CB9154"/>
      <c r="CC9154"/>
      <c r="CD9154"/>
      <c r="CE9154"/>
      <c r="CF9154"/>
      <c r="CG9154"/>
      <c r="CH9154"/>
      <c r="CI9154"/>
      <c r="CJ9154"/>
      <c r="CK9154"/>
      <c r="CL9154"/>
      <c r="CM9154"/>
      <c r="CN9154"/>
      <c r="CO9154"/>
      <c r="CP9154"/>
      <c r="CQ9154"/>
      <c r="CR9154"/>
      <c r="CS9154"/>
      <c r="CT9154"/>
      <c r="CU9154"/>
      <c r="CV9154"/>
    </row>
    <row r="9155" spans="10:100" x14ac:dyDescent="0.25">
      <c r="J9155"/>
      <c r="K9155"/>
      <c r="L9155"/>
      <c r="M9155"/>
      <c r="N9155"/>
      <c r="O9155"/>
      <c r="P9155"/>
      <c r="Q9155"/>
      <c r="R9155"/>
      <c r="S9155"/>
      <c r="T9155"/>
      <c r="U9155"/>
      <c r="V9155"/>
      <c r="W9155"/>
      <c r="X9155"/>
      <c r="Y9155"/>
      <c r="Z9155"/>
      <c r="AA9155"/>
      <c r="AB9155"/>
      <c r="AC9155"/>
      <c r="AD9155"/>
      <c r="AE9155"/>
      <c r="AF9155"/>
      <c r="AG9155"/>
      <c r="AH9155"/>
      <c r="AI9155"/>
      <c r="AJ9155"/>
      <c r="AK9155"/>
      <c r="AL9155"/>
      <c r="AM9155"/>
      <c r="AN9155"/>
      <c r="AO9155"/>
      <c r="AP9155"/>
      <c r="AQ9155"/>
      <c r="AR9155"/>
      <c r="AS9155"/>
      <c r="AT9155"/>
      <c r="AU9155"/>
      <c r="AV9155"/>
      <c r="AW9155"/>
      <c r="AX9155"/>
      <c r="AY9155"/>
      <c r="AZ9155"/>
      <c r="BA9155"/>
      <c r="BB9155"/>
      <c r="BC9155"/>
      <c r="BD9155"/>
      <c r="BE9155"/>
      <c r="BF9155"/>
      <c r="BG9155"/>
      <c r="BH9155"/>
      <c r="BI9155"/>
      <c r="BJ9155"/>
      <c r="BK9155"/>
      <c r="BL9155"/>
      <c r="BM9155"/>
      <c r="BN9155"/>
      <c r="BO9155"/>
      <c r="BP9155"/>
      <c r="BQ9155"/>
      <c r="BR9155"/>
      <c r="BS9155"/>
      <c r="BT9155"/>
      <c r="BU9155"/>
      <c r="BV9155"/>
      <c r="BW9155"/>
      <c r="BX9155"/>
      <c r="BY9155"/>
      <c r="BZ9155"/>
      <c r="CA9155"/>
      <c r="CB9155"/>
      <c r="CC9155"/>
      <c r="CD9155"/>
      <c r="CE9155"/>
      <c r="CF9155"/>
      <c r="CG9155"/>
      <c r="CH9155"/>
      <c r="CI9155"/>
      <c r="CJ9155"/>
      <c r="CK9155"/>
      <c r="CL9155"/>
      <c r="CM9155"/>
      <c r="CN9155"/>
      <c r="CO9155"/>
      <c r="CP9155"/>
      <c r="CQ9155"/>
      <c r="CR9155"/>
      <c r="CS9155"/>
      <c r="CT9155"/>
      <c r="CU9155"/>
      <c r="CV9155"/>
    </row>
    <row r="9156" spans="10:100" x14ac:dyDescent="0.25">
      <c r="J9156"/>
      <c r="K9156"/>
      <c r="L9156"/>
      <c r="M9156"/>
      <c r="N9156"/>
      <c r="O9156"/>
      <c r="P9156"/>
      <c r="Q9156"/>
      <c r="R9156"/>
      <c r="S9156"/>
      <c r="T9156"/>
      <c r="U9156"/>
      <c r="V9156"/>
      <c r="W9156"/>
      <c r="X9156"/>
      <c r="Y9156"/>
      <c r="Z9156"/>
      <c r="AA9156"/>
      <c r="AB9156"/>
      <c r="AC9156"/>
      <c r="AD9156"/>
      <c r="AE9156"/>
      <c r="AF9156"/>
      <c r="AG9156"/>
      <c r="AH9156"/>
      <c r="AI9156"/>
      <c r="AJ9156"/>
      <c r="AK9156"/>
      <c r="AL9156"/>
      <c r="AM9156"/>
      <c r="AN9156"/>
      <c r="AO9156"/>
      <c r="AP9156"/>
      <c r="AQ9156"/>
      <c r="AR9156"/>
      <c r="AS9156"/>
      <c r="AT9156"/>
      <c r="AU9156"/>
      <c r="AV9156"/>
      <c r="AW9156"/>
      <c r="AX9156"/>
      <c r="AY9156"/>
      <c r="AZ9156"/>
      <c r="BA9156"/>
      <c r="BB9156"/>
      <c r="BC9156"/>
      <c r="BD9156"/>
      <c r="BE9156"/>
      <c r="BF9156"/>
      <c r="BG9156"/>
      <c r="BH9156"/>
      <c r="BI9156"/>
      <c r="BJ9156"/>
      <c r="BK9156"/>
      <c r="BL9156"/>
      <c r="BM9156"/>
      <c r="BN9156"/>
      <c r="BO9156"/>
      <c r="BP9156"/>
      <c r="BQ9156"/>
      <c r="BR9156"/>
      <c r="BS9156"/>
      <c r="BT9156"/>
      <c r="BU9156"/>
      <c r="BV9156"/>
      <c r="BW9156"/>
      <c r="BX9156"/>
      <c r="BY9156"/>
      <c r="BZ9156"/>
      <c r="CA9156"/>
      <c r="CB9156"/>
      <c r="CC9156"/>
      <c r="CD9156"/>
      <c r="CE9156"/>
      <c r="CF9156"/>
      <c r="CG9156"/>
      <c r="CH9156"/>
      <c r="CI9156"/>
      <c r="CJ9156"/>
      <c r="CK9156"/>
      <c r="CL9156"/>
      <c r="CM9156"/>
      <c r="CN9156"/>
      <c r="CO9156"/>
      <c r="CP9156"/>
      <c r="CQ9156"/>
      <c r="CR9156"/>
      <c r="CS9156"/>
      <c r="CT9156"/>
      <c r="CU9156"/>
      <c r="CV9156"/>
    </row>
    <row r="9157" spans="10:100" x14ac:dyDescent="0.25">
      <c r="J9157"/>
      <c r="K9157"/>
      <c r="L9157"/>
      <c r="M9157"/>
      <c r="N9157"/>
      <c r="O9157"/>
      <c r="P9157"/>
      <c r="Q9157"/>
      <c r="R9157"/>
      <c r="S9157"/>
      <c r="T9157"/>
      <c r="U9157"/>
      <c r="V9157"/>
      <c r="W9157"/>
      <c r="X9157"/>
      <c r="Y9157"/>
      <c r="Z9157"/>
      <c r="AA9157"/>
      <c r="AB9157"/>
      <c r="AC9157"/>
      <c r="AD9157"/>
      <c r="AE9157"/>
      <c r="AF9157"/>
      <c r="AG9157"/>
      <c r="AH9157"/>
      <c r="AI9157"/>
      <c r="AJ9157"/>
      <c r="AK9157"/>
      <c r="AL9157"/>
      <c r="AM9157"/>
      <c r="AN9157"/>
      <c r="AO9157"/>
      <c r="AP9157"/>
      <c r="AQ9157"/>
      <c r="AR9157"/>
      <c r="AS9157"/>
      <c r="AT9157"/>
      <c r="AU9157"/>
      <c r="AV9157"/>
      <c r="AW9157"/>
      <c r="AX9157"/>
      <c r="AY9157"/>
      <c r="AZ9157"/>
      <c r="BA9157"/>
      <c r="BB9157"/>
      <c r="BC9157"/>
      <c r="BD9157"/>
      <c r="BE9157"/>
      <c r="BF9157"/>
      <c r="BG9157"/>
      <c r="BH9157"/>
      <c r="BI9157"/>
      <c r="BJ9157"/>
      <c r="BK9157"/>
      <c r="BL9157"/>
      <c r="BM9157"/>
      <c r="BN9157"/>
      <c r="BO9157"/>
      <c r="BP9157"/>
      <c r="BQ9157"/>
      <c r="BR9157"/>
      <c r="BS9157"/>
      <c r="BT9157"/>
      <c r="BU9157"/>
      <c r="BV9157"/>
      <c r="BW9157"/>
      <c r="BX9157"/>
      <c r="BY9157"/>
      <c r="BZ9157"/>
      <c r="CA9157"/>
      <c r="CB9157"/>
      <c r="CC9157"/>
      <c r="CD9157"/>
      <c r="CE9157"/>
      <c r="CF9157"/>
      <c r="CG9157"/>
      <c r="CH9157"/>
      <c r="CI9157"/>
      <c r="CJ9157"/>
      <c r="CK9157"/>
      <c r="CL9157"/>
      <c r="CM9157"/>
      <c r="CN9157"/>
      <c r="CO9157"/>
      <c r="CP9157"/>
      <c r="CQ9157"/>
      <c r="CR9157"/>
      <c r="CS9157"/>
      <c r="CT9157"/>
      <c r="CU9157"/>
      <c r="CV9157"/>
    </row>
    <row r="9158" spans="10:100" x14ac:dyDescent="0.25">
      <c r="J9158"/>
      <c r="K9158"/>
      <c r="L9158"/>
      <c r="M9158"/>
      <c r="N9158"/>
      <c r="O9158"/>
      <c r="P9158"/>
      <c r="Q9158"/>
      <c r="R9158"/>
      <c r="S9158"/>
      <c r="T9158"/>
      <c r="U9158"/>
      <c r="V9158"/>
      <c r="W9158"/>
      <c r="X9158"/>
      <c r="Y9158"/>
      <c r="Z9158"/>
      <c r="AA9158"/>
      <c r="AB9158"/>
      <c r="AC9158"/>
      <c r="AD9158"/>
      <c r="AE9158"/>
      <c r="AF9158"/>
      <c r="AG9158"/>
      <c r="AH9158"/>
      <c r="AI9158"/>
      <c r="AJ9158"/>
      <c r="AK9158"/>
      <c r="AL9158"/>
      <c r="AM9158"/>
      <c r="AN9158"/>
      <c r="AO9158"/>
      <c r="AP9158"/>
      <c r="AQ9158"/>
      <c r="AR9158"/>
      <c r="AS9158"/>
      <c r="AT9158"/>
      <c r="AU9158"/>
      <c r="AV9158"/>
      <c r="AW9158"/>
      <c r="AX9158"/>
      <c r="AY9158"/>
      <c r="AZ9158"/>
      <c r="BA9158"/>
      <c r="BB9158"/>
      <c r="BC9158"/>
      <c r="BD9158"/>
      <c r="BE9158"/>
      <c r="BF9158"/>
      <c r="BG9158"/>
      <c r="BH9158"/>
      <c r="BI9158"/>
      <c r="BJ9158"/>
      <c r="BK9158"/>
      <c r="BL9158"/>
      <c r="BM9158"/>
      <c r="BN9158"/>
      <c r="BO9158"/>
      <c r="BP9158"/>
      <c r="BQ9158"/>
      <c r="BR9158"/>
      <c r="BS9158"/>
      <c r="BT9158"/>
      <c r="BU9158"/>
      <c r="BV9158"/>
      <c r="BW9158"/>
      <c r="BX9158"/>
      <c r="BY9158"/>
      <c r="BZ9158"/>
      <c r="CA9158"/>
      <c r="CB9158"/>
      <c r="CC9158"/>
      <c r="CD9158"/>
      <c r="CE9158"/>
      <c r="CF9158"/>
      <c r="CG9158"/>
      <c r="CH9158"/>
      <c r="CI9158"/>
      <c r="CJ9158"/>
      <c r="CK9158"/>
      <c r="CL9158"/>
      <c r="CM9158"/>
      <c r="CN9158"/>
      <c r="CO9158"/>
      <c r="CP9158"/>
      <c r="CQ9158"/>
      <c r="CR9158"/>
      <c r="CS9158"/>
      <c r="CT9158"/>
      <c r="CU9158"/>
      <c r="CV9158"/>
    </row>
    <row r="9159" spans="10:100" x14ac:dyDescent="0.25">
      <c r="J9159"/>
      <c r="K9159"/>
      <c r="L9159"/>
      <c r="M9159"/>
      <c r="N9159"/>
      <c r="O9159"/>
      <c r="P9159"/>
      <c r="Q9159"/>
      <c r="R9159"/>
      <c r="S9159"/>
      <c r="T9159"/>
      <c r="U9159"/>
      <c r="V9159"/>
      <c r="W9159"/>
      <c r="X9159"/>
      <c r="Y9159"/>
      <c r="Z9159"/>
      <c r="AA9159"/>
      <c r="AB9159"/>
      <c r="AC9159"/>
      <c r="AD9159"/>
      <c r="AE9159"/>
      <c r="AF9159"/>
      <c r="AG9159"/>
      <c r="AH9159"/>
      <c r="AI9159"/>
      <c r="AJ9159"/>
      <c r="AK9159"/>
      <c r="AL9159"/>
      <c r="AM9159"/>
      <c r="AN9159"/>
      <c r="AO9159"/>
      <c r="AP9159"/>
      <c r="AQ9159"/>
      <c r="AR9159"/>
      <c r="AS9159"/>
      <c r="AT9159"/>
      <c r="AU9159"/>
      <c r="AV9159"/>
      <c r="AW9159"/>
      <c r="AX9159"/>
      <c r="AY9159"/>
      <c r="AZ9159"/>
      <c r="BA9159"/>
      <c r="BB9159"/>
      <c r="BC9159"/>
      <c r="BD9159"/>
      <c r="BE9159"/>
      <c r="BF9159"/>
      <c r="BG9159"/>
      <c r="BH9159"/>
      <c r="BI9159"/>
      <c r="BJ9159"/>
      <c r="BK9159"/>
      <c r="BL9159"/>
      <c r="BM9159"/>
      <c r="BN9159"/>
      <c r="BO9159"/>
      <c r="BP9159"/>
      <c r="BQ9159"/>
      <c r="BR9159"/>
      <c r="BS9159"/>
      <c r="BT9159"/>
      <c r="BU9159"/>
      <c r="BV9159"/>
      <c r="BW9159"/>
      <c r="BX9159"/>
      <c r="BY9159"/>
      <c r="BZ9159"/>
      <c r="CA9159"/>
      <c r="CB9159"/>
      <c r="CC9159"/>
      <c r="CD9159"/>
      <c r="CE9159"/>
      <c r="CF9159"/>
      <c r="CG9159"/>
      <c r="CH9159"/>
      <c r="CI9159"/>
      <c r="CJ9159"/>
      <c r="CK9159"/>
      <c r="CL9159"/>
      <c r="CM9159"/>
      <c r="CN9159"/>
      <c r="CO9159"/>
      <c r="CP9159"/>
      <c r="CQ9159"/>
      <c r="CR9159"/>
      <c r="CS9159"/>
      <c r="CT9159"/>
      <c r="CU9159"/>
      <c r="CV9159"/>
    </row>
    <row r="9160" spans="10:100" x14ac:dyDescent="0.25">
      <c r="J9160"/>
      <c r="K9160"/>
      <c r="L9160"/>
      <c r="M9160"/>
      <c r="N9160"/>
      <c r="O9160"/>
      <c r="P9160"/>
      <c r="Q9160"/>
      <c r="R9160"/>
      <c r="S9160"/>
      <c r="T9160"/>
      <c r="U9160"/>
      <c r="V9160"/>
      <c r="W9160"/>
      <c r="X9160"/>
      <c r="Y9160"/>
      <c r="Z9160"/>
      <c r="AA9160"/>
      <c r="AB9160"/>
      <c r="AC9160"/>
      <c r="AD9160"/>
      <c r="AE9160"/>
      <c r="AF9160"/>
      <c r="AG9160"/>
      <c r="AH9160"/>
      <c r="AI9160"/>
      <c r="AJ9160"/>
      <c r="AK9160"/>
      <c r="AL9160"/>
      <c r="AM9160"/>
      <c r="AN9160"/>
      <c r="AO9160"/>
      <c r="AP9160"/>
      <c r="AQ9160"/>
      <c r="AR9160"/>
      <c r="AS9160"/>
      <c r="AT9160"/>
      <c r="AU9160"/>
      <c r="AV9160"/>
      <c r="AW9160"/>
      <c r="AX9160"/>
      <c r="AY9160"/>
      <c r="AZ9160"/>
      <c r="BA9160"/>
      <c r="BB9160"/>
      <c r="BC9160"/>
      <c r="BD9160"/>
      <c r="BE9160"/>
      <c r="BF9160"/>
      <c r="BG9160"/>
      <c r="BH9160"/>
      <c r="BI9160"/>
      <c r="BJ9160"/>
      <c r="BK9160"/>
      <c r="BL9160"/>
      <c r="BM9160"/>
      <c r="BN9160"/>
      <c r="BO9160"/>
      <c r="BP9160"/>
      <c r="BQ9160"/>
      <c r="BR9160"/>
      <c r="BS9160"/>
      <c r="BT9160"/>
      <c r="BU9160"/>
      <c r="BV9160"/>
      <c r="BW9160"/>
      <c r="BX9160"/>
      <c r="BY9160"/>
      <c r="BZ9160"/>
      <c r="CA9160"/>
      <c r="CB9160"/>
      <c r="CC9160"/>
      <c r="CD9160"/>
      <c r="CE9160"/>
      <c r="CF9160"/>
      <c r="CG9160"/>
      <c r="CH9160"/>
      <c r="CI9160"/>
      <c r="CJ9160"/>
      <c r="CK9160"/>
      <c r="CL9160"/>
      <c r="CM9160"/>
      <c r="CN9160"/>
      <c r="CO9160"/>
      <c r="CP9160"/>
      <c r="CQ9160"/>
      <c r="CR9160"/>
      <c r="CS9160"/>
      <c r="CT9160"/>
      <c r="CU9160"/>
      <c r="CV9160"/>
    </row>
    <row r="9161" spans="10:100" x14ac:dyDescent="0.25">
      <c r="J9161"/>
      <c r="K9161"/>
      <c r="L9161"/>
      <c r="M9161"/>
      <c r="N9161"/>
      <c r="O9161"/>
      <c r="P9161"/>
      <c r="Q9161"/>
      <c r="R9161"/>
      <c r="S9161"/>
      <c r="T9161"/>
      <c r="U9161"/>
      <c r="V9161"/>
      <c r="W9161"/>
      <c r="X9161"/>
      <c r="Y9161"/>
      <c r="Z9161"/>
      <c r="AA9161"/>
      <c r="AB9161"/>
      <c r="AC9161"/>
      <c r="AD9161"/>
      <c r="AE9161"/>
      <c r="AF9161"/>
      <c r="AG9161"/>
      <c r="AH9161"/>
      <c r="AI9161"/>
      <c r="AJ9161"/>
      <c r="AK9161"/>
      <c r="AL9161"/>
      <c r="AM9161"/>
      <c r="AN9161"/>
      <c r="AO9161"/>
      <c r="AP9161"/>
      <c r="AQ9161"/>
      <c r="AR9161"/>
      <c r="AS9161"/>
      <c r="AT9161"/>
      <c r="AU9161"/>
      <c r="AV9161"/>
      <c r="AW9161"/>
      <c r="AX9161"/>
      <c r="AY9161"/>
      <c r="AZ9161"/>
      <c r="BA9161"/>
      <c r="BB9161"/>
      <c r="BC9161"/>
      <c r="BD9161"/>
      <c r="BE9161"/>
      <c r="BF9161"/>
      <c r="BG9161"/>
      <c r="BH9161"/>
      <c r="BI9161"/>
      <c r="BJ9161"/>
      <c r="BK9161"/>
      <c r="BL9161"/>
      <c r="BM9161"/>
      <c r="BN9161"/>
      <c r="BO9161"/>
      <c r="BP9161"/>
      <c r="BQ9161"/>
      <c r="BR9161"/>
      <c r="BS9161"/>
      <c r="BT9161"/>
      <c r="BU9161"/>
      <c r="BV9161"/>
      <c r="BW9161"/>
      <c r="BX9161"/>
      <c r="BY9161"/>
      <c r="BZ9161"/>
      <c r="CA9161"/>
      <c r="CB9161"/>
      <c r="CC9161"/>
      <c r="CD9161"/>
      <c r="CE9161"/>
      <c r="CF9161"/>
      <c r="CG9161"/>
      <c r="CH9161"/>
      <c r="CI9161"/>
      <c r="CJ9161"/>
      <c r="CK9161"/>
      <c r="CL9161"/>
      <c r="CM9161"/>
      <c r="CN9161"/>
      <c r="CO9161"/>
      <c r="CP9161"/>
      <c r="CQ9161"/>
      <c r="CR9161"/>
      <c r="CS9161"/>
      <c r="CT9161"/>
      <c r="CU9161"/>
      <c r="CV9161"/>
    </row>
    <row r="9162" spans="10:100" x14ac:dyDescent="0.25">
      <c r="J9162"/>
      <c r="K9162"/>
      <c r="L9162"/>
      <c r="M9162"/>
      <c r="N9162"/>
      <c r="O9162"/>
      <c r="P9162"/>
      <c r="Q9162"/>
      <c r="R9162"/>
      <c r="S9162"/>
      <c r="T9162"/>
      <c r="U9162"/>
      <c r="V9162"/>
      <c r="W9162"/>
      <c r="X9162"/>
      <c r="Y9162"/>
      <c r="Z9162"/>
      <c r="AA9162"/>
      <c r="AB9162"/>
      <c r="AC9162"/>
      <c r="AD9162"/>
      <c r="AE9162"/>
      <c r="AF9162"/>
      <c r="AG9162"/>
      <c r="AH9162"/>
      <c r="AI9162"/>
      <c r="AJ9162"/>
      <c r="AK9162"/>
      <c r="AL9162"/>
      <c r="AM9162"/>
      <c r="AN9162"/>
      <c r="AO9162"/>
      <c r="AP9162"/>
      <c r="AQ9162"/>
      <c r="AR9162"/>
      <c r="AS9162"/>
      <c r="AT9162"/>
      <c r="AU9162"/>
      <c r="AV9162"/>
      <c r="AW9162"/>
      <c r="AX9162"/>
      <c r="AY9162"/>
      <c r="AZ9162"/>
      <c r="BA9162"/>
      <c r="BB9162"/>
      <c r="BC9162"/>
      <c r="BD9162"/>
      <c r="BE9162"/>
      <c r="BF9162"/>
      <c r="BG9162"/>
      <c r="BH9162"/>
      <c r="BI9162"/>
      <c r="BJ9162"/>
      <c r="BK9162"/>
      <c r="BL9162"/>
      <c r="BM9162"/>
      <c r="BN9162"/>
      <c r="BO9162"/>
      <c r="BP9162"/>
      <c r="BQ9162"/>
      <c r="BR9162"/>
      <c r="BS9162"/>
      <c r="BT9162"/>
      <c r="BU9162"/>
      <c r="BV9162"/>
      <c r="BW9162"/>
      <c r="BX9162"/>
      <c r="BY9162"/>
      <c r="BZ9162"/>
      <c r="CA9162"/>
      <c r="CB9162"/>
      <c r="CC9162"/>
      <c r="CD9162"/>
      <c r="CE9162"/>
      <c r="CF9162"/>
      <c r="CG9162"/>
      <c r="CH9162"/>
      <c r="CI9162"/>
      <c r="CJ9162"/>
      <c r="CK9162"/>
      <c r="CL9162"/>
      <c r="CM9162"/>
      <c r="CN9162"/>
      <c r="CO9162"/>
      <c r="CP9162"/>
      <c r="CQ9162"/>
      <c r="CR9162"/>
      <c r="CS9162"/>
      <c r="CT9162"/>
      <c r="CU9162"/>
      <c r="CV9162"/>
    </row>
    <row r="9163" spans="10:100" x14ac:dyDescent="0.25">
      <c r="J9163"/>
      <c r="K9163"/>
      <c r="L9163"/>
      <c r="M9163"/>
      <c r="N9163"/>
      <c r="O9163"/>
      <c r="P9163"/>
      <c r="Q9163"/>
      <c r="R9163"/>
      <c r="S9163"/>
      <c r="T9163"/>
      <c r="U9163"/>
      <c r="V9163"/>
      <c r="W9163"/>
      <c r="X9163"/>
      <c r="Y9163"/>
      <c r="Z9163"/>
      <c r="AA9163"/>
      <c r="AB9163"/>
      <c r="AC9163"/>
      <c r="AD9163"/>
      <c r="AE9163"/>
      <c r="AF9163"/>
      <c r="AG9163"/>
      <c r="AH9163"/>
      <c r="AI9163"/>
      <c r="AJ9163"/>
      <c r="AK9163"/>
      <c r="AL9163"/>
      <c r="AM9163"/>
      <c r="AN9163"/>
      <c r="AO9163"/>
      <c r="AP9163"/>
      <c r="AQ9163"/>
      <c r="AR9163"/>
      <c r="AS9163"/>
      <c r="AT9163"/>
      <c r="AU9163"/>
      <c r="AV9163"/>
      <c r="AW9163"/>
      <c r="AX9163"/>
      <c r="AY9163"/>
      <c r="AZ9163"/>
      <c r="BA9163"/>
      <c r="BB9163"/>
      <c r="BC9163"/>
      <c r="BD9163"/>
      <c r="BE9163"/>
      <c r="BF9163"/>
      <c r="BG9163"/>
      <c r="BH9163"/>
      <c r="BI9163"/>
      <c r="BJ9163"/>
      <c r="BK9163"/>
      <c r="BL9163"/>
      <c r="BM9163"/>
      <c r="BN9163"/>
      <c r="BO9163"/>
      <c r="BP9163"/>
      <c r="BQ9163"/>
      <c r="BR9163"/>
      <c r="BS9163"/>
      <c r="BT9163"/>
      <c r="BU9163"/>
      <c r="BV9163"/>
      <c r="BW9163"/>
      <c r="BX9163"/>
      <c r="BY9163"/>
      <c r="BZ9163"/>
      <c r="CA9163"/>
      <c r="CB9163"/>
      <c r="CC9163"/>
      <c r="CD9163"/>
      <c r="CE9163"/>
      <c r="CF9163"/>
      <c r="CG9163"/>
      <c r="CH9163"/>
      <c r="CI9163"/>
      <c r="CJ9163"/>
      <c r="CK9163"/>
      <c r="CL9163"/>
      <c r="CM9163"/>
      <c r="CN9163"/>
      <c r="CO9163"/>
      <c r="CP9163"/>
      <c r="CQ9163"/>
      <c r="CR9163"/>
      <c r="CS9163"/>
      <c r="CT9163"/>
      <c r="CU9163"/>
      <c r="CV9163"/>
    </row>
    <row r="9164" spans="10:100" x14ac:dyDescent="0.25">
      <c r="J9164"/>
      <c r="K9164"/>
      <c r="L9164"/>
      <c r="M9164"/>
      <c r="N9164"/>
      <c r="O9164"/>
      <c r="P9164"/>
      <c r="Q9164"/>
      <c r="R9164"/>
      <c r="S9164"/>
      <c r="T9164"/>
      <c r="U9164"/>
      <c r="V9164"/>
      <c r="W9164"/>
      <c r="X9164"/>
      <c r="Y9164"/>
      <c r="Z9164"/>
      <c r="AA9164"/>
      <c r="AB9164"/>
      <c r="AC9164"/>
      <c r="AD9164"/>
      <c r="AE9164"/>
      <c r="AF9164"/>
      <c r="AG9164"/>
      <c r="AH9164"/>
      <c r="AI9164"/>
      <c r="AJ9164"/>
      <c r="AK9164"/>
      <c r="AL9164"/>
      <c r="AM9164"/>
      <c r="AN9164"/>
      <c r="AO9164"/>
      <c r="AP9164"/>
      <c r="AQ9164"/>
      <c r="AR9164"/>
      <c r="AS9164"/>
      <c r="AT9164"/>
      <c r="AU9164"/>
      <c r="AV9164"/>
      <c r="AW9164"/>
      <c r="AX9164"/>
      <c r="AY9164"/>
      <c r="AZ9164"/>
      <c r="BA9164"/>
      <c r="BB9164"/>
      <c r="BC9164"/>
      <c r="BD9164"/>
      <c r="BE9164"/>
      <c r="BF9164"/>
      <c r="BG9164"/>
      <c r="BH9164"/>
      <c r="BI9164"/>
      <c r="BJ9164"/>
      <c r="BK9164"/>
      <c r="BL9164"/>
      <c r="BM9164"/>
      <c r="BN9164"/>
      <c r="BO9164"/>
      <c r="BP9164"/>
      <c r="BQ9164"/>
      <c r="BR9164"/>
      <c r="BS9164"/>
      <c r="BT9164"/>
      <c r="BU9164"/>
      <c r="BV9164"/>
      <c r="BW9164"/>
      <c r="BX9164"/>
      <c r="BY9164"/>
      <c r="BZ9164"/>
      <c r="CA9164"/>
      <c r="CB9164"/>
      <c r="CC9164"/>
      <c r="CD9164"/>
      <c r="CE9164"/>
      <c r="CF9164"/>
      <c r="CG9164"/>
      <c r="CH9164"/>
      <c r="CI9164"/>
      <c r="CJ9164"/>
      <c r="CK9164"/>
      <c r="CL9164"/>
      <c r="CM9164"/>
      <c r="CN9164"/>
      <c r="CO9164"/>
      <c r="CP9164"/>
      <c r="CQ9164"/>
      <c r="CR9164"/>
      <c r="CS9164"/>
      <c r="CT9164"/>
      <c r="CU9164"/>
      <c r="CV9164"/>
    </row>
    <row r="9165" spans="10:100" x14ac:dyDescent="0.25">
      <c r="J9165"/>
      <c r="K9165"/>
      <c r="L9165"/>
      <c r="M9165"/>
      <c r="N9165"/>
      <c r="O9165"/>
      <c r="P9165"/>
      <c r="Q9165"/>
      <c r="R9165"/>
      <c r="S9165"/>
      <c r="T9165"/>
      <c r="U9165"/>
      <c r="V9165"/>
      <c r="W9165"/>
      <c r="X9165"/>
      <c r="Y9165"/>
      <c r="Z9165"/>
      <c r="AA9165"/>
      <c r="AB9165"/>
      <c r="AC9165"/>
      <c r="AD9165"/>
      <c r="AE9165"/>
      <c r="AF9165"/>
      <c r="AG9165"/>
      <c r="AH9165"/>
      <c r="AI9165"/>
      <c r="AJ9165"/>
      <c r="AK9165"/>
      <c r="AL9165"/>
      <c r="AM9165"/>
      <c r="AN9165"/>
      <c r="AO9165"/>
      <c r="AP9165"/>
      <c r="AQ9165"/>
      <c r="AR9165"/>
      <c r="AS9165"/>
      <c r="AT9165"/>
      <c r="AU9165"/>
      <c r="AV9165"/>
      <c r="AW9165"/>
      <c r="AX9165"/>
      <c r="AY9165"/>
      <c r="AZ9165"/>
      <c r="BA9165"/>
      <c r="BB9165"/>
      <c r="BC9165"/>
      <c r="BD9165"/>
      <c r="BE9165"/>
      <c r="BF9165"/>
      <c r="BG9165"/>
      <c r="BH9165"/>
      <c r="BI9165"/>
      <c r="BJ9165"/>
      <c r="BK9165"/>
      <c r="BL9165"/>
      <c r="BM9165"/>
      <c r="BN9165"/>
      <c r="BO9165"/>
      <c r="BP9165"/>
      <c r="BQ9165"/>
      <c r="BR9165"/>
      <c r="BS9165"/>
      <c r="BT9165"/>
      <c r="BU9165"/>
      <c r="BV9165"/>
      <c r="BW9165"/>
      <c r="BX9165"/>
      <c r="BY9165"/>
      <c r="BZ9165"/>
      <c r="CA9165"/>
      <c r="CB9165"/>
      <c r="CC9165"/>
      <c r="CD9165"/>
      <c r="CE9165"/>
      <c r="CF9165"/>
      <c r="CG9165"/>
      <c r="CH9165"/>
      <c r="CI9165"/>
      <c r="CJ9165"/>
      <c r="CK9165"/>
      <c r="CL9165"/>
      <c r="CM9165"/>
      <c r="CN9165"/>
      <c r="CO9165"/>
      <c r="CP9165"/>
      <c r="CQ9165"/>
      <c r="CR9165"/>
      <c r="CS9165"/>
      <c r="CT9165"/>
      <c r="CU9165"/>
      <c r="CV9165"/>
    </row>
    <row r="9166" spans="10:100" x14ac:dyDescent="0.25">
      <c r="J9166"/>
      <c r="K9166"/>
      <c r="L9166"/>
      <c r="M9166"/>
      <c r="N9166"/>
      <c r="O9166"/>
      <c r="P9166"/>
      <c r="Q9166"/>
      <c r="R9166"/>
      <c r="S9166"/>
      <c r="T9166"/>
      <c r="U9166"/>
      <c r="V9166"/>
      <c r="W9166"/>
      <c r="X9166"/>
      <c r="Y9166"/>
      <c r="Z9166"/>
      <c r="AA9166"/>
      <c r="AB9166"/>
      <c r="AC9166"/>
      <c r="AD9166"/>
      <c r="AE9166"/>
      <c r="AF9166"/>
      <c r="AG9166"/>
      <c r="AH9166"/>
      <c r="AI9166"/>
      <c r="AJ9166"/>
      <c r="AK9166"/>
      <c r="AL9166"/>
      <c r="AM9166"/>
      <c r="AN9166"/>
      <c r="AO9166"/>
      <c r="AP9166"/>
      <c r="AQ9166"/>
      <c r="AR9166"/>
      <c r="AS9166"/>
      <c r="AT9166"/>
      <c r="AU9166"/>
      <c r="AV9166"/>
      <c r="AW9166"/>
      <c r="AX9166"/>
      <c r="AY9166"/>
      <c r="AZ9166"/>
      <c r="BA9166"/>
      <c r="BB9166"/>
      <c r="BC9166"/>
      <c r="BD9166"/>
      <c r="BE9166"/>
      <c r="BF9166"/>
      <c r="BG9166"/>
      <c r="BH9166"/>
      <c r="BI9166"/>
      <c r="BJ9166"/>
      <c r="BK9166"/>
      <c r="BL9166"/>
      <c r="BM9166"/>
      <c r="BN9166"/>
      <c r="BO9166"/>
      <c r="BP9166"/>
      <c r="BQ9166"/>
      <c r="BR9166"/>
      <c r="BS9166"/>
      <c r="BT9166"/>
      <c r="BU9166"/>
      <c r="BV9166"/>
      <c r="BW9166"/>
      <c r="BX9166"/>
      <c r="BY9166"/>
      <c r="BZ9166"/>
      <c r="CA9166"/>
      <c r="CB9166"/>
      <c r="CC9166"/>
      <c r="CD9166"/>
      <c r="CE9166"/>
      <c r="CF9166"/>
      <c r="CG9166"/>
      <c r="CH9166"/>
      <c r="CI9166"/>
      <c r="CJ9166"/>
      <c r="CK9166"/>
      <c r="CL9166"/>
      <c r="CM9166"/>
      <c r="CN9166"/>
      <c r="CO9166"/>
      <c r="CP9166"/>
      <c r="CQ9166"/>
      <c r="CR9166"/>
      <c r="CS9166"/>
      <c r="CT9166"/>
      <c r="CU9166"/>
      <c r="CV9166"/>
    </row>
    <row r="9167" spans="10:100" x14ac:dyDescent="0.25">
      <c r="J9167"/>
      <c r="K9167"/>
      <c r="L9167"/>
      <c r="M9167"/>
      <c r="N9167"/>
      <c r="O9167"/>
      <c r="P9167"/>
      <c r="Q9167"/>
      <c r="R9167"/>
      <c r="S9167"/>
      <c r="T9167"/>
      <c r="U9167"/>
      <c r="V9167"/>
      <c r="W9167"/>
      <c r="X9167"/>
      <c r="Y9167"/>
      <c r="Z9167"/>
      <c r="AA9167"/>
      <c r="AB9167"/>
      <c r="AC9167"/>
      <c r="AD9167"/>
      <c r="AE9167"/>
      <c r="AF9167"/>
      <c r="AG9167"/>
      <c r="AH9167"/>
      <c r="AI9167"/>
      <c r="AJ9167"/>
      <c r="AK9167"/>
      <c r="AL9167"/>
      <c r="AM9167"/>
      <c r="AN9167"/>
      <c r="AO9167"/>
      <c r="AP9167"/>
      <c r="AQ9167"/>
      <c r="AR9167"/>
      <c r="AS9167"/>
      <c r="AT9167"/>
      <c r="AU9167"/>
      <c r="AV9167"/>
      <c r="AW9167"/>
      <c r="AX9167"/>
      <c r="AY9167"/>
      <c r="AZ9167"/>
      <c r="BA9167"/>
      <c r="BB9167"/>
      <c r="BC9167"/>
      <c r="BD9167"/>
      <c r="BE9167"/>
      <c r="BF9167"/>
      <c r="BG9167"/>
      <c r="BH9167"/>
      <c r="BI9167"/>
      <c r="BJ9167"/>
      <c r="BK9167"/>
      <c r="BL9167"/>
      <c r="BM9167"/>
      <c r="BN9167"/>
      <c r="BO9167"/>
      <c r="BP9167"/>
      <c r="BQ9167"/>
      <c r="BR9167"/>
      <c r="BS9167"/>
      <c r="BT9167"/>
      <c r="BU9167"/>
      <c r="BV9167"/>
      <c r="BW9167"/>
      <c r="BX9167"/>
      <c r="BY9167"/>
      <c r="BZ9167"/>
      <c r="CA9167"/>
      <c r="CB9167"/>
      <c r="CC9167"/>
      <c r="CD9167"/>
      <c r="CE9167"/>
      <c r="CF9167"/>
      <c r="CG9167"/>
      <c r="CH9167"/>
      <c r="CI9167"/>
      <c r="CJ9167"/>
      <c r="CK9167"/>
      <c r="CL9167"/>
      <c r="CM9167"/>
      <c r="CN9167"/>
      <c r="CO9167"/>
      <c r="CP9167"/>
      <c r="CQ9167"/>
      <c r="CR9167"/>
      <c r="CS9167"/>
      <c r="CT9167"/>
      <c r="CU9167"/>
      <c r="CV9167"/>
    </row>
    <row r="9168" spans="10:100" x14ac:dyDescent="0.25">
      <c r="J9168"/>
      <c r="K9168"/>
      <c r="L9168"/>
      <c r="M9168"/>
      <c r="N9168"/>
      <c r="O9168"/>
      <c r="P9168"/>
      <c r="Q9168"/>
      <c r="R9168"/>
      <c r="S9168"/>
      <c r="T9168"/>
      <c r="U9168"/>
      <c r="V9168"/>
      <c r="W9168"/>
      <c r="X9168"/>
      <c r="Y9168"/>
      <c r="Z9168"/>
      <c r="AA9168"/>
      <c r="AB9168"/>
      <c r="AC9168"/>
      <c r="AD9168"/>
      <c r="AE9168"/>
      <c r="AF9168"/>
      <c r="AG9168"/>
      <c r="AH9168"/>
      <c r="AI9168"/>
      <c r="AJ9168"/>
      <c r="AK9168"/>
      <c r="AL9168"/>
      <c r="AM9168"/>
      <c r="AN9168"/>
      <c r="AO9168"/>
      <c r="AP9168"/>
      <c r="AQ9168"/>
      <c r="AR9168"/>
      <c r="AS9168"/>
      <c r="AT9168"/>
      <c r="AU9168"/>
      <c r="AV9168"/>
      <c r="AW9168"/>
      <c r="AX9168"/>
      <c r="AY9168"/>
      <c r="AZ9168"/>
      <c r="BA9168"/>
      <c r="BB9168"/>
      <c r="BC9168"/>
      <c r="BD9168"/>
      <c r="BE9168"/>
      <c r="BF9168"/>
      <c r="BG9168"/>
      <c r="BH9168"/>
      <c r="BI9168"/>
      <c r="BJ9168"/>
      <c r="BK9168"/>
      <c r="BL9168"/>
      <c r="BM9168"/>
      <c r="BN9168"/>
      <c r="BO9168"/>
      <c r="BP9168"/>
      <c r="BQ9168"/>
      <c r="BR9168"/>
      <c r="BS9168"/>
      <c r="BT9168"/>
      <c r="BU9168"/>
      <c r="BV9168"/>
      <c r="BW9168"/>
      <c r="BX9168"/>
      <c r="BY9168"/>
      <c r="BZ9168"/>
      <c r="CA9168"/>
      <c r="CB9168"/>
      <c r="CC9168"/>
      <c r="CD9168"/>
      <c r="CE9168"/>
      <c r="CF9168"/>
      <c r="CG9168"/>
      <c r="CH9168"/>
      <c r="CI9168"/>
      <c r="CJ9168"/>
      <c r="CK9168"/>
      <c r="CL9168"/>
      <c r="CM9168"/>
      <c r="CN9168"/>
      <c r="CO9168"/>
      <c r="CP9168"/>
      <c r="CQ9168"/>
      <c r="CR9168"/>
      <c r="CS9168"/>
      <c r="CT9168"/>
      <c r="CU9168"/>
      <c r="CV9168"/>
    </row>
    <row r="9169" spans="10:100" x14ac:dyDescent="0.25">
      <c r="J9169"/>
      <c r="K9169"/>
      <c r="L9169"/>
      <c r="M9169"/>
      <c r="N9169"/>
      <c r="O9169"/>
      <c r="P9169"/>
      <c r="Q9169"/>
      <c r="R9169"/>
      <c r="S9169"/>
      <c r="T9169"/>
      <c r="U9169"/>
      <c r="V9169"/>
      <c r="W9169"/>
      <c r="X9169"/>
      <c r="Y9169"/>
      <c r="Z9169"/>
      <c r="AA9169"/>
      <c r="AB9169"/>
      <c r="AC9169"/>
      <c r="AD9169"/>
      <c r="AE9169"/>
      <c r="AF9169"/>
      <c r="AG9169"/>
      <c r="AH9169"/>
      <c r="AI9169"/>
      <c r="AJ9169"/>
      <c r="AK9169"/>
      <c r="AL9169"/>
      <c r="AM9169"/>
      <c r="AN9169"/>
      <c r="AO9169"/>
      <c r="AP9169"/>
      <c r="AQ9169"/>
      <c r="AR9169"/>
      <c r="AS9169"/>
      <c r="AT9169"/>
      <c r="AU9169"/>
      <c r="AV9169"/>
      <c r="AW9169"/>
      <c r="AX9169"/>
      <c r="AY9169"/>
      <c r="AZ9169"/>
      <c r="BA9169"/>
      <c r="BB9169"/>
      <c r="BC9169"/>
      <c r="BD9169"/>
      <c r="BE9169"/>
      <c r="BF9169"/>
      <c r="BG9169"/>
      <c r="BH9169"/>
      <c r="BI9169"/>
      <c r="BJ9169"/>
      <c r="BK9169"/>
      <c r="BL9169"/>
      <c r="BM9169"/>
      <c r="BN9169"/>
      <c r="BO9169"/>
      <c r="BP9169"/>
      <c r="BQ9169"/>
      <c r="BR9169"/>
      <c r="BS9169"/>
      <c r="BT9169"/>
      <c r="BU9169"/>
      <c r="BV9169"/>
      <c r="BW9169"/>
      <c r="BX9169"/>
      <c r="BY9169"/>
      <c r="BZ9169"/>
      <c r="CA9169"/>
      <c r="CB9169"/>
      <c r="CC9169"/>
      <c r="CD9169"/>
      <c r="CE9169"/>
      <c r="CF9169"/>
      <c r="CG9169"/>
      <c r="CH9169"/>
      <c r="CI9169"/>
      <c r="CJ9169"/>
      <c r="CK9169"/>
      <c r="CL9169"/>
      <c r="CM9169"/>
      <c r="CN9169"/>
      <c r="CO9169"/>
      <c r="CP9169"/>
      <c r="CQ9169"/>
      <c r="CR9169"/>
      <c r="CS9169"/>
      <c r="CT9169"/>
      <c r="CU9169"/>
      <c r="CV9169"/>
    </row>
    <row r="9170" spans="10:100" x14ac:dyDescent="0.25">
      <c r="J9170"/>
      <c r="K9170"/>
      <c r="L9170"/>
      <c r="M9170"/>
      <c r="N9170"/>
      <c r="O9170"/>
      <c r="P9170"/>
      <c r="Q9170"/>
      <c r="R9170"/>
      <c r="S9170"/>
      <c r="T9170"/>
      <c r="U9170"/>
      <c r="V9170"/>
      <c r="W9170"/>
      <c r="X9170"/>
      <c r="Y9170"/>
      <c r="Z9170"/>
      <c r="AA9170"/>
      <c r="AB9170"/>
      <c r="AC9170"/>
      <c r="AD9170"/>
      <c r="AE9170"/>
      <c r="AF9170"/>
      <c r="AG9170"/>
      <c r="AH9170"/>
      <c r="AI9170"/>
      <c r="AJ9170"/>
      <c r="AK9170"/>
      <c r="AL9170"/>
      <c r="AM9170"/>
      <c r="AN9170"/>
      <c r="AO9170"/>
      <c r="AP9170"/>
      <c r="AQ9170"/>
      <c r="AR9170"/>
      <c r="AS9170"/>
      <c r="AT9170"/>
      <c r="AU9170"/>
      <c r="AV9170"/>
      <c r="AW9170"/>
      <c r="AX9170"/>
      <c r="AY9170"/>
      <c r="AZ9170"/>
      <c r="BA9170"/>
      <c r="BB9170"/>
      <c r="BC9170"/>
      <c r="BD9170"/>
      <c r="BE9170"/>
      <c r="BF9170"/>
      <c r="BG9170"/>
      <c r="BH9170"/>
      <c r="BI9170"/>
      <c r="BJ9170"/>
      <c r="BK9170"/>
      <c r="BL9170"/>
      <c r="BM9170"/>
      <c r="BN9170"/>
      <c r="BO9170"/>
      <c r="BP9170"/>
      <c r="BQ9170"/>
      <c r="BR9170"/>
      <c r="BS9170"/>
      <c r="BT9170"/>
      <c r="BU9170"/>
      <c r="BV9170"/>
      <c r="BW9170"/>
      <c r="BX9170"/>
      <c r="BY9170"/>
      <c r="BZ9170"/>
      <c r="CA9170"/>
      <c r="CB9170"/>
      <c r="CC9170"/>
      <c r="CD9170"/>
      <c r="CE9170"/>
      <c r="CF9170"/>
      <c r="CG9170"/>
      <c r="CH9170"/>
      <c r="CI9170"/>
      <c r="CJ9170"/>
      <c r="CK9170"/>
      <c r="CL9170"/>
      <c r="CM9170"/>
      <c r="CN9170"/>
      <c r="CO9170"/>
      <c r="CP9170"/>
      <c r="CQ9170"/>
      <c r="CR9170"/>
      <c r="CS9170"/>
      <c r="CT9170"/>
      <c r="CU9170"/>
      <c r="CV9170"/>
    </row>
    <row r="9171" spans="10:100" x14ac:dyDescent="0.25">
      <c r="J9171"/>
      <c r="K9171"/>
      <c r="L9171"/>
      <c r="M9171"/>
      <c r="N9171"/>
      <c r="O9171"/>
      <c r="P9171"/>
      <c r="Q9171"/>
      <c r="R9171"/>
      <c r="S9171"/>
      <c r="T9171"/>
      <c r="U9171"/>
      <c r="V9171"/>
      <c r="W9171"/>
      <c r="X9171"/>
      <c r="Y9171"/>
      <c r="Z9171"/>
      <c r="AA9171"/>
      <c r="AB9171"/>
      <c r="AC9171"/>
      <c r="AD9171"/>
      <c r="AE9171"/>
      <c r="AF9171"/>
      <c r="AG9171"/>
      <c r="AH9171"/>
      <c r="AI9171"/>
      <c r="AJ9171"/>
      <c r="AK9171"/>
      <c r="AL9171"/>
      <c r="AM9171"/>
      <c r="AN9171"/>
      <c r="AO9171"/>
      <c r="AP9171"/>
      <c r="AQ9171"/>
      <c r="AR9171"/>
      <c r="AS9171"/>
      <c r="AT9171"/>
      <c r="AU9171"/>
      <c r="AV9171"/>
      <c r="AW9171"/>
      <c r="AX9171"/>
      <c r="AY9171"/>
      <c r="AZ9171"/>
      <c r="BA9171"/>
      <c r="BB9171"/>
      <c r="BC9171"/>
      <c r="BD9171"/>
      <c r="BE9171"/>
      <c r="BF9171"/>
      <c r="BG9171"/>
      <c r="BH9171"/>
      <c r="BI9171"/>
      <c r="BJ9171"/>
      <c r="BK9171"/>
      <c r="BL9171"/>
      <c r="BM9171"/>
      <c r="BN9171"/>
      <c r="BO9171"/>
      <c r="BP9171"/>
      <c r="BQ9171"/>
      <c r="BR9171"/>
      <c r="BS9171"/>
      <c r="BT9171"/>
      <c r="BU9171"/>
      <c r="BV9171"/>
      <c r="BW9171"/>
      <c r="BX9171"/>
      <c r="BY9171"/>
      <c r="BZ9171"/>
      <c r="CA9171"/>
      <c r="CB9171"/>
      <c r="CC9171"/>
      <c r="CD9171"/>
      <c r="CE9171"/>
      <c r="CF9171"/>
      <c r="CG9171"/>
      <c r="CH9171"/>
      <c r="CI9171"/>
      <c r="CJ9171"/>
      <c r="CK9171"/>
      <c r="CL9171"/>
      <c r="CM9171"/>
      <c r="CN9171"/>
      <c r="CO9171"/>
      <c r="CP9171"/>
      <c r="CQ9171"/>
      <c r="CR9171"/>
      <c r="CS9171"/>
      <c r="CT9171"/>
      <c r="CU9171"/>
      <c r="CV9171"/>
    </row>
    <row r="9172" spans="10:100" x14ac:dyDescent="0.25">
      <c r="J9172"/>
      <c r="K9172"/>
      <c r="L9172"/>
      <c r="M9172"/>
      <c r="N9172"/>
      <c r="O9172"/>
      <c r="P9172"/>
      <c r="Q9172"/>
      <c r="R9172"/>
      <c r="S9172"/>
      <c r="T9172"/>
      <c r="U9172"/>
      <c r="V9172"/>
      <c r="W9172"/>
      <c r="X9172"/>
      <c r="Y9172"/>
      <c r="Z9172"/>
      <c r="AA9172"/>
      <c r="AB9172"/>
      <c r="AC9172"/>
      <c r="AD9172"/>
      <c r="AE9172"/>
      <c r="AF9172"/>
      <c r="AG9172"/>
      <c r="AH9172"/>
      <c r="AI9172"/>
      <c r="AJ9172"/>
      <c r="AK9172"/>
      <c r="AL9172"/>
      <c r="AM9172"/>
      <c r="AN9172"/>
      <c r="AO9172"/>
      <c r="AP9172"/>
      <c r="AQ9172"/>
      <c r="AR9172"/>
      <c r="AS9172"/>
      <c r="AT9172"/>
      <c r="AU9172"/>
      <c r="AV9172"/>
      <c r="AW9172"/>
      <c r="AX9172"/>
      <c r="AY9172"/>
      <c r="AZ9172"/>
      <c r="BA9172"/>
      <c r="BB9172"/>
      <c r="BC9172"/>
      <c r="BD9172"/>
      <c r="BE9172"/>
      <c r="BF9172"/>
      <c r="BG9172"/>
      <c r="BH9172"/>
      <c r="BI9172"/>
      <c r="BJ9172"/>
      <c r="BK9172"/>
      <c r="BL9172"/>
      <c r="BM9172"/>
      <c r="BN9172"/>
      <c r="BO9172"/>
      <c r="BP9172"/>
      <c r="BQ9172"/>
      <c r="BR9172"/>
      <c r="BS9172"/>
      <c r="BT9172"/>
      <c r="BU9172"/>
      <c r="BV9172"/>
      <c r="BW9172"/>
      <c r="BX9172"/>
      <c r="BY9172"/>
      <c r="BZ9172"/>
      <c r="CA9172"/>
      <c r="CB9172"/>
      <c r="CC9172"/>
      <c r="CD9172"/>
      <c r="CE9172"/>
      <c r="CF9172"/>
      <c r="CG9172"/>
      <c r="CH9172"/>
      <c r="CI9172"/>
      <c r="CJ9172"/>
      <c r="CK9172"/>
      <c r="CL9172"/>
      <c r="CM9172"/>
      <c r="CN9172"/>
      <c r="CO9172"/>
      <c r="CP9172"/>
      <c r="CQ9172"/>
      <c r="CR9172"/>
      <c r="CS9172"/>
      <c r="CT9172"/>
      <c r="CU9172"/>
      <c r="CV9172"/>
    </row>
    <row r="9173" spans="10:100" x14ac:dyDescent="0.25">
      <c r="J9173"/>
      <c r="K9173"/>
      <c r="L9173"/>
      <c r="M9173"/>
      <c r="N9173"/>
      <c r="O9173"/>
      <c r="P9173"/>
      <c r="Q9173"/>
      <c r="R9173"/>
      <c r="S9173"/>
      <c r="T9173"/>
      <c r="U9173"/>
      <c r="V9173"/>
      <c r="W9173"/>
      <c r="X9173"/>
      <c r="Y9173"/>
      <c r="Z9173"/>
      <c r="AA9173"/>
      <c r="AB9173"/>
      <c r="AC9173"/>
      <c r="AD9173"/>
      <c r="AE9173"/>
      <c r="AF9173"/>
      <c r="AG9173"/>
      <c r="AH9173"/>
      <c r="AI9173"/>
      <c r="AJ9173"/>
      <c r="AK9173"/>
      <c r="AL9173"/>
      <c r="AM9173"/>
      <c r="AN9173"/>
      <c r="AO9173"/>
      <c r="AP9173"/>
      <c r="AQ9173"/>
      <c r="AR9173"/>
      <c r="AS9173"/>
      <c r="AT9173"/>
      <c r="AU9173"/>
      <c r="AV9173"/>
      <c r="AW9173"/>
      <c r="AX9173"/>
      <c r="AY9173"/>
      <c r="AZ9173"/>
      <c r="BA9173"/>
      <c r="BB9173"/>
      <c r="BC9173"/>
      <c r="BD9173"/>
      <c r="BE9173"/>
      <c r="BF9173"/>
      <c r="BG9173"/>
      <c r="BH9173"/>
      <c r="BI9173"/>
      <c r="BJ9173"/>
      <c r="BK9173"/>
      <c r="BL9173"/>
      <c r="BM9173"/>
      <c r="BN9173"/>
      <c r="BO9173"/>
      <c r="BP9173"/>
      <c r="BQ9173"/>
      <c r="BR9173"/>
      <c r="BS9173"/>
      <c r="BT9173"/>
      <c r="BU9173"/>
      <c r="BV9173"/>
      <c r="BW9173"/>
      <c r="BX9173"/>
      <c r="BY9173"/>
      <c r="BZ9173"/>
      <c r="CA9173"/>
      <c r="CB9173"/>
      <c r="CC9173"/>
      <c r="CD9173"/>
      <c r="CE9173"/>
      <c r="CF9173"/>
      <c r="CG9173"/>
      <c r="CH9173"/>
      <c r="CI9173"/>
      <c r="CJ9173"/>
      <c r="CK9173"/>
      <c r="CL9173"/>
      <c r="CM9173"/>
      <c r="CN9173"/>
      <c r="CO9173"/>
      <c r="CP9173"/>
      <c r="CQ9173"/>
      <c r="CR9173"/>
      <c r="CS9173"/>
      <c r="CT9173"/>
      <c r="CU9173"/>
      <c r="CV9173"/>
    </row>
    <row r="9174" spans="10:100" x14ac:dyDescent="0.25">
      <c r="J9174"/>
      <c r="K9174"/>
      <c r="L9174"/>
      <c r="M9174"/>
      <c r="N9174"/>
      <c r="O9174"/>
      <c r="P9174"/>
      <c r="Q9174"/>
      <c r="R9174"/>
      <c r="S9174"/>
      <c r="T9174"/>
      <c r="U9174"/>
      <c r="V9174"/>
      <c r="W9174"/>
      <c r="X9174"/>
      <c r="Y9174"/>
      <c r="Z9174"/>
      <c r="AA9174"/>
      <c r="AB9174"/>
      <c r="AC9174"/>
      <c r="AD9174"/>
      <c r="AE9174"/>
      <c r="AF9174"/>
      <c r="AG9174"/>
      <c r="AH9174"/>
      <c r="AI9174"/>
      <c r="AJ9174"/>
      <c r="AK9174"/>
      <c r="AL9174"/>
      <c r="AM9174"/>
      <c r="AN9174"/>
      <c r="AO9174"/>
      <c r="AP9174"/>
      <c r="AQ9174"/>
      <c r="AR9174"/>
      <c r="AS9174"/>
      <c r="AT9174"/>
      <c r="AU9174"/>
      <c r="AV9174"/>
      <c r="AW9174"/>
      <c r="AX9174"/>
      <c r="AY9174"/>
      <c r="AZ9174"/>
      <c r="BA9174"/>
      <c r="BB9174"/>
      <c r="BC9174"/>
      <c r="BD9174"/>
      <c r="BE9174"/>
      <c r="BF9174"/>
      <c r="BG9174"/>
      <c r="BH9174"/>
      <c r="BI9174"/>
      <c r="BJ9174"/>
      <c r="BK9174"/>
      <c r="BL9174"/>
      <c r="BM9174"/>
      <c r="BN9174"/>
      <c r="BO9174"/>
      <c r="BP9174"/>
      <c r="BQ9174"/>
      <c r="BR9174"/>
      <c r="BS9174"/>
      <c r="BT9174"/>
      <c r="BU9174"/>
      <c r="BV9174"/>
      <c r="BW9174"/>
      <c r="BX9174"/>
      <c r="BY9174"/>
      <c r="BZ9174"/>
      <c r="CA9174"/>
      <c r="CB9174"/>
      <c r="CC9174"/>
      <c r="CD9174"/>
      <c r="CE9174"/>
      <c r="CF9174"/>
      <c r="CG9174"/>
      <c r="CH9174"/>
      <c r="CI9174"/>
      <c r="CJ9174"/>
      <c r="CK9174"/>
      <c r="CL9174"/>
      <c r="CM9174"/>
      <c r="CN9174"/>
      <c r="CO9174"/>
      <c r="CP9174"/>
      <c r="CQ9174"/>
      <c r="CR9174"/>
      <c r="CS9174"/>
      <c r="CT9174"/>
      <c r="CU9174"/>
      <c r="CV9174"/>
    </row>
    <row r="9175" spans="10:100" x14ac:dyDescent="0.25">
      <c r="J9175"/>
      <c r="K9175"/>
      <c r="L9175"/>
      <c r="M9175"/>
      <c r="N9175"/>
      <c r="O9175"/>
      <c r="P9175"/>
      <c r="Q9175"/>
      <c r="R9175"/>
      <c r="S9175"/>
      <c r="T9175"/>
      <c r="U9175"/>
      <c r="V9175"/>
      <c r="W9175"/>
      <c r="X9175"/>
      <c r="Y9175"/>
      <c r="Z9175"/>
      <c r="AA9175"/>
      <c r="AB9175"/>
      <c r="AC9175"/>
      <c r="AD9175"/>
      <c r="AE9175"/>
      <c r="AF9175"/>
      <c r="AG9175"/>
      <c r="AH9175"/>
      <c r="AI9175"/>
      <c r="AJ9175"/>
      <c r="AK9175"/>
      <c r="AL9175"/>
      <c r="AM9175"/>
      <c r="AN9175"/>
      <c r="AO9175"/>
      <c r="AP9175"/>
      <c r="AQ9175"/>
      <c r="AR9175"/>
      <c r="AS9175"/>
      <c r="AT9175"/>
      <c r="AU9175"/>
      <c r="AV9175"/>
      <c r="AW9175"/>
      <c r="AX9175"/>
      <c r="AY9175"/>
      <c r="AZ9175"/>
      <c r="BA9175"/>
      <c r="BB9175"/>
      <c r="BC9175"/>
      <c r="BD9175"/>
      <c r="BE9175"/>
      <c r="BF9175"/>
      <c r="BG9175"/>
      <c r="BH9175"/>
      <c r="BI9175"/>
      <c r="BJ9175"/>
      <c r="BK9175"/>
      <c r="BL9175"/>
      <c r="BM9175"/>
      <c r="BN9175"/>
      <c r="BO9175"/>
      <c r="BP9175"/>
      <c r="BQ9175"/>
      <c r="BR9175"/>
      <c r="BS9175"/>
      <c r="BT9175"/>
      <c r="BU9175"/>
      <c r="BV9175"/>
      <c r="BW9175"/>
      <c r="BX9175"/>
      <c r="BY9175"/>
      <c r="BZ9175"/>
      <c r="CA9175"/>
      <c r="CB9175"/>
      <c r="CC9175"/>
      <c r="CD9175"/>
      <c r="CE9175"/>
      <c r="CF9175"/>
      <c r="CG9175"/>
      <c r="CH9175"/>
      <c r="CI9175"/>
      <c r="CJ9175"/>
      <c r="CK9175"/>
      <c r="CL9175"/>
      <c r="CM9175"/>
      <c r="CN9175"/>
      <c r="CO9175"/>
      <c r="CP9175"/>
      <c r="CQ9175"/>
      <c r="CR9175"/>
      <c r="CS9175"/>
      <c r="CT9175"/>
      <c r="CU9175"/>
      <c r="CV9175"/>
    </row>
    <row r="9176" spans="10:100" x14ac:dyDescent="0.25">
      <c r="J9176"/>
      <c r="K9176"/>
      <c r="L9176"/>
      <c r="M9176"/>
      <c r="N9176"/>
      <c r="O9176"/>
      <c r="P9176"/>
      <c r="Q9176"/>
      <c r="R9176"/>
      <c r="S9176"/>
      <c r="T9176"/>
      <c r="U9176"/>
      <c r="V9176"/>
      <c r="W9176"/>
      <c r="X9176"/>
      <c r="Y9176"/>
      <c r="Z9176"/>
      <c r="AA9176"/>
      <c r="AB9176"/>
      <c r="AC9176"/>
      <c r="AD9176"/>
      <c r="AE9176"/>
      <c r="AF9176"/>
      <c r="AG9176"/>
      <c r="AH9176"/>
      <c r="AI9176"/>
      <c r="AJ9176"/>
      <c r="AK9176"/>
      <c r="AL9176"/>
      <c r="AM9176"/>
      <c r="AN9176"/>
      <c r="AO9176"/>
      <c r="AP9176"/>
      <c r="AQ9176"/>
      <c r="AR9176"/>
      <c r="AS9176"/>
      <c r="AT9176"/>
      <c r="AU9176"/>
      <c r="AV9176"/>
      <c r="AW9176"/>
      <c r="AX9176"/>
      <c r="AY9176"/>
      <c r="AZ9176"/>
      <c r="BA9176"/>
      <c r="BB9176"/>
      <c r="BC9176"/>
      <c r="BD9176"/>
      <c r="BE9176"/>
      <c r="BF9176"/>
      <c r="BG9176"/>
      <c r="BH9176"/>
      <c r="BI9176"/>
      <c r="BJ9176"/>
      <c r="BK9176"/>
      <c r="BL9176"/>
      <c r="BM9176"/>
      <c r="BN9176"/>
      <c r="BO9176"/>
      <c r="BP9176"/>
      <c r="BQ9176"/>
      <c r="BR9176"/>
      <c r="BS9176"/>
      <c r="BT9176"/>
      <c r="BU9176"/>
      <c r="BV9176"/>
      <c r="BW9176"/>
      <c r="BX9176"/>
      <c r="BY9176"/>
      <c r="BZ9176"/>
      <c r="CA9176"/>
      <c r="CB9176"/>
      <c r="CC9176"/>
      <c r="CD9176"/>
      <c r="CE9176"/>
      <c r="CF9176"/>
      <c r="CG9176"/>
      <c r="CH9176"/>
      <c r="CI9176"/>
      <c r="CJ9176"/>
      <c r="CK9176"/>
      <c r="CL9176"/>
      <c r="CM9176"/>
      <c r="CN9176"/>
      <c r="CO9176"/>
      <c r="CP9176"/>
      <c r="CQ9176"/>
      <c r="CR9176"/>
      <c r="CS9176"/>
      <c r="CT9176"/>
      <c r="CU9176"/>
      <c r="CV9176"/>
    </row>
    <row r="9177" spans="10:100" x14ac:dyDescent="0.25">
      <c r="J9177"/>
      <c r="K9177"/>
      <c r="L9177"/>
      <c r="M9177"/>
      <c r="N9177"/>
      <c r="O9177"/>
      <c r="P9177"/>
      <c r="Q9177"/>
      <c r="R9177"/>
      <c r="S9177"/>
      <c r="T9177"/>
      <c r="U9177"/>
      <c r="V9177"/>
      <c r="W9177"/>
      <c r="X9177"/>
      <c r="Y9177"/>
      <c r="Z9177"/>
      <c r="AA9177"/>
      <c r="AB9177"/>
      <c r="AC9177"/>
      <c r="AD9177"/>
      <c r="AE9177"/>
      <c r="AF9177"/>
      <c r="AG9177"/>
      <c r="AH9177"/>
      <c r="AI9177"/>
      <c r="AJ9177"/>
      <c r="AK9177"/>
      <c r="AL9177"/>
      <c r="AM9177"/>
      <c r="AN9177"/>
      <c r="AO9177"/>
      <c r="AP9177"/>
      <c r="AQ9177"/>
      <c r="AR9177"/>
      <c r="AS9177"/>
      <c r="AT9177"/>
      <c r="AU9177"/>
      <c r="AV9177"/>
      <c r="AW9177"/>
      <c r="AX9177"/>
      <c r="AY9177"/>
      <c r="AZ9177"/>
      <c r="BA9177"/>
      <c r="BB9177"/>
      <c r="BC9177"/>
      <c r="BD9177"/>
      <c r="BE9177"/>
      <c r="BF9177"/>
      <c r="BG9177"/>
      <c r="BH9177"/>
      <c r="BI9177"/>
      <c r="BJ9177"/>
      <c r="BK9177"/>
      <c r="BL9177"/>
      <c r="BM9177"/>
      <c r="BN9177"/>
      <c r="BO9177"/>
      <c r="BP9177"/>
      <c r="BQ9177"/>
      <c r="BR9177"/>
      <c r="BS9177"/>
      <c r="BT9177"/>
      <c r="BU9177"/>
      <c r="BV9177"/>
      <c r="BW9177"/>
      <c r="BX9177"/>
      <c r="BY9177"/>
      <c r="BZ9177"/>
      <c r="CA9177"/>
      <c r="CB9177"/>
      <c r="CC9177"/>
      <c r="CD9177"/>
      <c r="CE9177"/>
      <c r="CF9177"/>
      <c r="CG9177"/>
      <c r="CH9177"/>
      <c r="CI9177"/>
      <c r="CJ9177"/>
      <c r="CK9177"/>
      <c r="CL9177"/>
      <c r="CM9177"/>
      <c r="CN9177"/>
      <c r="CO9177"/>
      <c r="CP9177"/>
      <c r="CQ9177"/>
      <c r="CR9177"/>
      <c r="CS9177"/>
      <c r="CT9177"/>
      <c r="CU9177"/>
      <c r="CV9177"/>
    </row>
    <row r="9178" spans="10:100" x14ac:dyDescent="0.25">
      <c r="J9178"/>
      <c r="K9178"/>
      <c r="L9178"/>
      <c r="M9178"/>
      <c r="N9178"/>
      <c r="O9178"/>
      <c r="P9178"/>
      <c r="Q9178"/>
      <c r="R9178"/>
      <c r="S9178"/>
      <c r="T9178"/>
      <c r="U9178"/>
      <c r="V9178"/>
      <c r="W9178"/>
      <c r="X9178"/>
      <c r="Y9178"/>
      <c r="Z9178"/>
      <c r="AA9178"/>
      <c r="AB9178"/>
      <c r="AC9178"/>
      <c r="AD9178"/>
      <c r="AE9178"/>
      <c r="AF9178"/>
      <c r="AG9178"/>
      <c r="AH9178"/>
      <c r="AI9178"/>
      <c r="AJ9178"/>
      <c r="AK9178"/>
      <c r="AL9178"/>
      <c r="AM9178"/>
      <c r="AN9178"/>
      <c r="AO9178"/>
      <c r="AP9178"/>
      <c r="AQ9178"/>
      <c r="AR9178"/>
      <c r="AS9178"/>
      <c r="AT9178"/>
      <c r="AU9178"/>
      <c r="AV9178"/>
      <c r="AW9178"/>
      <c r="AX9178"/>
      <c r="AY9178"/>
      <c r="AZ9178"/>
      <c r="BA9178"/>
      <c r="BB9178"/>
      <c r="BC9178"/>
      <c r="BD9178"/>
      <c r="BE9178"/>
      <c r="BF9178"/>
      <c r="BG9178"/>
      <c r="BH9178"/>
      <c r="BI9178"/>
      <c r="BJ9178"/>
      <c r="BK9178"/>
      <c r="BL9178"/>
      <c r="BM9178"/>
      <c r="BN9178"/>
      <c r="BO9178"/>
      <c r="BP9178"/>
      <c r="BQ9178"/>
      <c r="BR9178"/>
      <c r="BS9178"/>
      <c r="BT9178"/>
      <c r="BU9178"/>
      <c r="BV9178"/>
      <c r="BW9178"/>
      <c r="BX9178"/>
      <c r="BY9178"/>
      <c r="BZ9178"/>
      <c r="CA9178"/>
      <c r="CB9178"/>
      <c r="CC9178"/>
      <c r="CD9178"/>
      <c r="CE9178"/>
      <c r="CF9178"/>
      <c r="CG9178"/>
      <c r="CH9178"/>
      <c r="CI9178"/>
      <c r="CJ9178"/>
      <c r="CK9178"/>
      <c r="CL9178"/>
      <c r="CM9178"/>
      <c r="CN9178"/>
      <c r="CO9178"/>
      <c r="CP9178"/>
      <c r="CQ9178"/>
      <c r="CR9178"/>
      <c r="CS9178"/>
      <c r="CT9178"/>
      <c r="CU9178"/>
      <c r="CV9178"/>
    </row>
    <row r="9179" spans="10:100" x14ac:dyDescent="0.25">
      <c r="J9179"/>
      <c r="K9179"/>
      <c r="L9179"/>
      <c r="M9179"/>
      <c r="N9179"/>
      <c r="O9179"/>
      <c r="P9179"/>
      <c r="Q9179"/>
      <c r="R9179"/>
      <c r="S9179"/>
      <c r="T9179"/>
      <c r="U9179"/>
      <c r="V9179"/>
      <c r="W9179"/>
      <c r="X9179"/>
      <c r="Y9179"/>
      <c r="Z9179"/>
      <c r="AA9179"/>
      <c r="AB9179"/>
      <c r="AC9179"/>
      <c r="AD9179"/>
      <c r="AE9179"/>
      <c r="AF9179"/>
      <c r="AG9179"/>
      <c r="AH9179"/>
      <c r="AI9179"/>
      <c r="AJ9179"/>
      <c r="AK9179"/>
      <c r="AL9179"/>
      <c r="AM9179"/>
      <c r="AN9179"/>
      <c r="AO9179"/>
      <c r="AP9179"/>
      <c r="AQ9179"/>
      <c r="AR9179"/>
      <c r="AS9179"/>
      <c r="AT9179"/>
      <c r="AU9179"/>
      <c r="AV9179"/>
      <c r="AW9179"/>
      <c r="AX9179"/>
      <c r="AY9179"/>
      <c r="AZ9179"/>
      <c r="BA9179"/>
      <c r="BB9179"/>
      <c r="BC9179"/>
      <c r="BD9179"/>
      <c r="BE9179"/>
      <c r="BF9179"/>
      <c r="BG9179"/>
      <c r="BH9179"/>
      <c r="BI9179"/>
      <c r="BJ9179"/>
      <c r="BK9179"/>
      <c r="BL9179"/>
      <c r="BM9179"/>
      <c r="BN9179"/>
      <c r="BO9179"/>
      <c r="BP9179"/>
      <c r="BQ9179"/>
      <c r="BR9179"/>
      <c r="BS9179"/>
      <c r="BT9179"/>
      <c r="BU9179"/>
      <c r="BV9179"/>
      <c r="BW9179"/>
      <c r="BX9179"/>
      <c r="BY9179"/>
      <c r="BZ9179"/>
      <c r="CA9179"/>
      <c r="CB9179"/>
      <c r="CC9179"/>
      <c r="CD9179"/>
      <c r="CE9179"/>
      <c r="CF9179"/>
      <c r="CG9179"/>
      <c r="CH9179"/>
      <c r="CI9179"/>
      <c r="CJ9179"/>
      <c r="CK9179"/>
      <c r="CL9179"/>
      <c r="CM9179"/>
      <c r="CN9179"/>
      <c r="CO9179"/>
      <c r="CP9179"/>
      <c r="CQ9179"/>
      <c r="CR9179"/>
      <c r="CS9179"/>
      <c r="CT9179"/>
      <c r="CU9179"/>
      <c r="CV9179"/>
    </row>
    <row r="9180" spans="10:100" x14ac:dyDescent="0.25">
      <c r="J9180"/>
      <c r="K9180"/>
      <c r="L9180"/>
      <c r="M9180"/>
      <c r="N9180"/>
      <c r="O9180"/>
      <c r="P9180"/>
      <c r="Q9180"/>
      <c r="R9180"/>
      <c r="S9180"/>
      <c r="T9180"/>
      <c r="U9180"/>
      <c r="V9180"/>
      <c r="W9180"/>
      <c r="X9180"/>
      <c r="Y9180"/>
      <c r="Z9180"/>
      <c r="AA9180"/>
      <c r="AB9180"/>
      <c r="AC9180"/>
      <c r="AD9180"/>
      <c r="AE9180"/>
      <c r="AF9180"/>
      <c r="AG9180"/>
      <c r="AH9180"/>
      <c r="AI9180"/>
      <c r="AJ9180"/>
      <c r="AK9180"/>
      <c r="AL9180"/>
      <c r="AM9180"/>
      <c r="AN9180"/>
      <c r="AO9180"/>
      <c r="AP9180"/>
      <c r="AQ9180"/>
      <c r="AR9180"/>
      <c r="AS9180"/>
      <c r="AT9180"/>
      <c r="AU9180"/>
      <c r="AV9180"/>
      <c r="AW9180"/>
      <c r="AX9180"/>
      <c r="AY9180"/>
      <c r="AZ9180"/>
      <c r="BA9180"/>
      <c r="BB9180"/>
      <c r="BC9180"/>
      <c r="BD9180"/>
      <c r="BE9180"/>
      <c r="BF9180"/>
      <c r="BG9180"/>
      <c r="BH9180"/>
      <c r="BI9180"/>
      <c r="BJ9180"/>
      <c r="BK9180"/>
      <c r="BL9180"/>
      <c r="BM9180"/>
      <c r="BN9180"/>
      <c r="BO9180"/>
      <c r="BP9180"/>
      <c r="BQ9180"/>
      <c r="BR9180"/>
      <c r="BS9180"/>
      <c r="BT9180"/>
      <c r="BU9180"/>
      <c r="BV9180"/>
      <c r="BW9180"/>
      <c r="BX9180"/>
      <c r="BY9180"/>
      <c r="BZ9180"/>
      <c r="CA9180"/>
      <c r="CB9180"/>
      <c r="CC9180"/>
      <c r="CD9180"/>
      <c r="CE9180"/>
      <c r="CF9180"/>
      <c r="CG9180"/>
      <c r="CH9180"/>
      <c r="CI9180"/>
      <c r="CJ9180"/>
      <c r="CK9180"/>
      <c r="CL9180"/>
      <c r="CM9180"/>
      <c r="CN9180"/>
      <c r="CO9180"/>
      <c r="CP9180"/>
      <c r="CQ9180"/>
      <c r="CR9180"/>
      <c r="CS9180"/>
      <c r="CT9180"/>
      <c r="CU9180"/>
      <c r="CV9180"/>
    </row>
    <row r="9181" spans="10:100" x14ac:dyDescent="0.25">
      <c r="J9181"/>
      <c r="K9181"/>
      <c r="L9181"/>
      <c r="M9181"/>
      <c r="N9181"/>
      <c r="O9181"/>
      <c r="P9181"/>
      <c r="Q9181"/>
      <c r="R9181"/>
      <c r="S9181"/>
      <c r="T9181"/>
      <c r="U9181"/>
      <c r="V9181"/>
      <c r="W9181"/>
      <c r="X9181"/>
      <c r="Y9181"/>
      <c r="Z9181"/>
      <c r="AA9181"/>
      <c r="AB9181"/>
      <c r="AC9181"/>
      <c r="AD9181"/>
      <c r="AE9181"/>
      <c r="AF9181"/>
      <c r="AG9181"/>
      <c r="AH9181"/>
      <c r="AI9181"/>
      <c r="AJ9181"/>
      <c r="AK9181"/>
      <c r="AL9181"/>
      <c r="AM9181"/>
      <c r="AN9181"/>
      <c r="AO9181"/>
      <c r="AP9181"/>
      <c r="AQ9181"/>
      <c r="AR9181"/>
      <c r="AS9181"/>
      <c r="AT9181"/>
      <c r="AU9181"/>
      <c r="AV9181"/>
      <c r="AW9181"/>
      <c r="AX9181"/>
      <c r="AY9181"/>
      <c r="AZ9181"/>
      <c r="BA9181"/>
      <c r="BB9181"/>
      <c r="BC9181"/>
      <c r="BD9181"/>
      <c r="BE9181"/>
      <c r="BF9181"/>
      <c r="BG9181"/>
      <c r="BH9181"/>
      <c r="BI9181"/>
      <c r="BJ9181"/>
      <c r="BK9181"/>
      <c r="BL9181"/>
      <c r="BM9181"/>
      <c r="BN9181"/>
      <c r="BO9181"/>
      <c r="BP9181"/>
      <c r="BQ9181"/>
      <c r="BR9181"/>
      <c r="BS9181"/>
      <c r="BT9181"/>
      <c r="BU9181"/>
      <c r="BV9181"/>
      <c r="BW9181"/>
      <c r="BX9181"/>
      <c r="BY9181"/>
      <c r="BZ9181"/>
      <c r="CA9181"/>
      <c r="CB9181"/>
      <c r="CC9181"/>
      <c r="CD9181"/>
      <c r="CE9181"/>
      <c r="CF9181"/>
      <c r="CG9181"/>
      <c r="CH9181"/>
      <c r="CI9181"/>
      <c r="CJ9181"/>
      <c r="CK9181"/>
      <c r="CL9181"/>
      <c r="CM9181"/>
      <c r="CN9181"/>
      <c r="CO9181"/>
      <c r="CP9181"/>
      <c r="CQ9181"/>
      <c r="CR9181"/>
      <c r="CS9181"/>
      <c r="CT9181"/>
      <c r="CU9181"/>
      <c r="CV9181"/>
    </row>
    <row r="9182" spans="10:100" x14ac:dyDescent="0.25">
      <c r="J9182"/>
      <c r="K9182"/>
      <c r="L9182"/>
      <c r="M9182"/>
      <c r="N9182"/>
      <c r="O9182"/>
      <c r="P9182"/>
      <c r="Q9182"/>
      <c r="R9182"/>
      <c r="S9182"/>
      <c r="T9182"/>
      <c r="U9182"/>
      <c r="V9182"/>
      <c r="W9182"/>
      <c r="X9182"/>
      <c r="Y9182"/>
      <c r="Z9182"/>
      <c r="AA9182"/>
      <c r="AB9182"/>
      <c r="AC9182"/>
      <c r="AD9182"/>
      <c r="AE9182"/>
      <c r="AF9182"/>
      <c r="AG9182"/>
      <c r="AH9182"/>
      <c r="AI9182"/>
      <c r="AJ9182"/>
      <c r="AK9182"/>
      <c r="AL9182"/>
      <c r="AM9182"/>
      <c r="AN9182"/>
      <c r="AO9182"/>
      <c r="AP9182"/>
      <c r="AQ9182"/>
      <c r="AR9182"/>
      <c r="AS9182"/>
      <c r="AT9182"/>
      <c r="AU9182"/>
      <c r="AV9182"/>
      <c r="AW9182"/>
      <c r="AX9182"/>
      <c r="AY9182"/>
      <c r="AZ9182"/>
      <c r="BA9182"/>
      <c r="BB9182"/>
      <c r="BC9182"/>
      <c r="BD9182"/>
      <c r="BE9182"/>
      <c r="BF9182"/>
      <c r="BG9182"/>
      <c r="BH9182"/>
      <c r="BI9182"/>
      <c r="BJ9182"/>
      <c r="BK9182"/>
      <c r="BL9182"/>
      <c r="BM9182"/>
      <c r="BN9182"/>
      <c r="BO9182"/>
      <c r="BP9182"/>
      <c r="BQ9182"/>
      <c r="BR9182"/>
      <c r="BS9182"/>
      <c r="BT9182"/>
      <c r="BU9182"/>
      <c r="BV9182"/>
      <c r="BW9182"/>
      <c r="BX9182"/>
      <c r="BY9182"/>
      <c r="BZ9182"/>
      <c r="CA9182"/>
      <c r="CB9182"/>
      <c r="CC9182"/>
      <c r="CD9182"/>
      <c r="CE9182"/>
      <c r="CF9182"/>
      <c r="CG9182"/>
      <c r="CH9182"/>
      <c r="CI9182"/>
      <c r="CJ9182"/>
      <c r="CK9182"/>
      <c r="CL9182"/>
      <c r="CM9182"/>
      <c r="CN9182"/>
      <c r="CO9182"/>
      <c r="CP9182"/>
      <c r="CQ9182"/>
      <c r="CR9182"/>
      <c r="CS9182"/>
      <c r="CT9182"/>
      <c r="CU9182"/>
      <c r="CV9182"/>
    </row>
    <row r="9183" spans="10:100" x14ac:dyDescent="0.25">
      <c r="J9183"/>
      <c r="K9183"/>
      <c r="L9183"/>
      <c r="M9183"/>
      <c r="N9183"/>
      <c r="O9183"/>
      <c r="P9183"/>
      <c r="Q9183"/>
      <c r="R9183"/>
      <c r="S9183"/>
      <c r="T9183"/>
      <c r="U9183"/>
      <c r="V9183"/>
      <c r="W9183"/>
      <c r="X9183"/>
      <c r="Y9183"/>
      <c r="Z9183"/>
      <c r="AA9183"/>
      <c r="AB9183"/>
      <c r="AC9183"/>
      <c r="AD9183"/>
      <c r="AE9183"/>
      <c r="AF9183"/>
      <c r="AG9183"/>
      <c r="AH9183"/>
      <c r="AI9183"/>
      <c r="AJ9183"/>
      <c r="AK9183"/>
      <c r="AL9183"/>
      <c r="AM9183"/>
      <c r="AN9183"/>
      <c r="AO9183"/>
      <c r="AP9183"/>
      <c r="AQ9183"/>
      <c r="AR9183"/>
      <c r="AS9183"/>
      <c r="AT9183"/>
      <c r="AU9183"/>
      <c r="AV9183"/>
      <c r="AW9183"/>
      <c r="AX9183"/>
      <c r="AY9183"/>
      <c r="AZ9183"/>
      <c r="BA9183"/>
      <c r="BB9183"/>
      <c r="BC9183"/>
      <c r="BD9183"/>
      <c r="BE9183"/>
      <c r="BF9183"/>
      <c r="BG9183"/>
      <c r="BH9183"/>
      <c r="BI9183"/>
      <c r="BJ9183"/>
      <c r="BK9183"/>
      <c r="BL9183"/>
      <c r="BM9183"/>
      <c r="BN9183"/>
      <c r="BO9183"/>
      <c r="BP9183"/>
      <c r="BQ9183"/>
      <c r="BR9183"/>
      <c r="BS9183"/>
      <c r="BT9183"/>
      <c r="BU9183"/>
      <c r="BV9183"/>
      <c r="BW9183"/>
      <c r="BX9183"/>
      <c r="BY9183"/>
      <c r="BZ9183"/>
      <c r="CA9183"/>
      <c r="CB9183"/>
      <c r="CC9183"/>
      <c r="CD9183"/>
      <c r="CE9183"/>
      <c r="CF9183"/>
      <c r="CG9183"/>
      <c r="CH9183"/>
      <c r="CI9183"/>
      <c r="CJ9183"/>
      <c r="CK9183"/>
      <c r="CL9183"/>
      <c r="CM9183"/>
      <c r="CN9183"/>
      <c r="CO9183"/>
      <c r="CP9183"/>
      <c r="CQ9183"/>
      <c r="CR9183"/>
      <c r="CS9183"/>
      <c r="CT9183"/>
      <c r="CU9183"/>
      <c r="CV9183"/>
    </row>
    <row r="9184" spans="10:100" x14ac:dyDescent="0.25">
      <c r="J9184"/>
      <c r="K9184"/>
      <c r="L9184"/>
      <c r="M9184"/>
      <c r="N9184"/>
      <c r="O9184"/>
      <c r="P9184"/>
      <c r="Q9184"/>
      <c r="R9184"/>
      <c r="S9184"/>
      <c r="T9184"/>
      <c r="U9184"/>
      <c r="V9184"/>
      <c r="W9184"/>
      <c r="X9184"/>
      <c r="Y9184"/>
      <c r="Z9184"/>
      <c r="AA9184"/>
      <c r="AB9184"/>
      <c r="AC9184"/>
      <c r="AD9184"/>
      <c r="AE9184"/>
      <c r="AF9184"/>
      <c r="AG9184"/>
      <c r="AH9184"/>
      <c r="AI9184"/>
      <c r="AJ9184"/>
      <c r="AK9184"/>
      <c r="AL9184"/>
      <c r="AM9184"/>
      <c r="AN9184"/>
      <c r="AO9184"/>
      <c r="AP9184"/>
      <c r="AQ9184"/>
      <c r="AR9184"/>
      <c r="AS9184"/>
      <c r="AT9184"/>
      <c r="AU9184"/>
      <c r="AV9184"/>
      <c r="AW9184"/>
      <c r="AX9184"/>
      <c r="AY9184"/>
      <c r="AZ9184"/>
      <c r="BA9184"/>
      <c r="BB9184"/>
      <c r="BC9184"/>
      <c r="BD9184"/>
      <c r="BE9184"/>
      <c r="BF9184"/>
      <c r="BG9184"/>
      <c r="BH9184"/>
      <c r="BI9184"/>
      <c r="BJ9184"/>
      <c r="BK9184"/>
      <c r="BL9184"/>
      <c r="BM9184"/>
      <c r="BN9184"/>
      <c r="BO9184"/>
      <c r="BP9184"/>
      <c r="BQ9184"/>
      <c r="BR9184"/>
      <c r="BS9184"/>
      <c r="BT9184"/>
      <c r="BU9184"/>
      <c r="BV9184"/>
      <c r="BW9184"/>
      <c r="BX9184"/>
      <c r="BY9184"/>
      <c r="BZ9184"/>
      <c r="CA9184"/>
      <c r="CB9184"/>
      <c r="CC9184"/>
      <c r="CD9184"/>
      <c r="CE9184"/>
      <c r="CF9184"/>
      <c r="CG9184"/>
      <c r="CH9184"/>
      <c r="CI9184"/>
      <c r="CJ9184"/>
      <c r="CK9184"/>
      <c r="CL9184"/>
      <c r="CM9184"/>
      <c r="CN9184"/>
      <c r="CO9184"/>
      <c r="CP9184"/>
      <c r="CQ9184"/>
      <c r="CR9184"/>
      <c r="CS9184"/>
      <c r="CT9184"/>
      <c r="CU9184"/>
      <c r="CV9184"/>
    </row>
    <row r="9185" spans="10:100" x14ac:dyDescent="0.25">
      <c r="J9185"/>
      <c r="K9185"/>
      <c r="L9185"/>
      <c r="M9185"/>
      <c r="N9185"/>
      <c r="O9185"/>
      <c r="P9185"/>
      <c r="Q9185"/>
      <c r="R9185"/>
      <c r="S9185"/>
      <c r="T9185"/>
      <c r="U9185"/>
      <c r="V9185"/>
      <c r="W9185"/>
      <c r="X9185"/>
      <c r="Y9185"/>
      <c r="Z9185"/>
      <c r="AA9185"/>
      <c r="AB9185"/>
      <c r="AC9185"/>
      <c r="AD9185"/>
      <c r="AE9185"/>
      <c r="AF9185"/>
      <c r="AG9185"/>
      <c r="AH9185"/>
      <c r="AI9185"/>
      <c r="AJ9185"/>
      <c r="AK9185"/>
      <c r="AL9185"/>
      <c r="AM9185"/>
      <c r="AN9185"/>
      <c r="AO9185"/>
      <c r="AP9185"/>
      <c r="AQ9185"/>
      <c r="AR9185"/>
      <c r="AS9185"/>
      <c r="AT9185"/>
      <c r="AU9185"/>
      <c r="AV9185"/>
      <c r="AW9185"/>
      <c r="AX9185"/>
      <c r="AY9185"/>
      <c r="AZ9185"/>
      <c r="BA9185"/>
      <c r="BB9185"/>
      <c r="BC9185"/>
      <c r="BD9185"/>
      <c r="BE9185"/>
      <c r="BF9185"/>
      <c r="BG9185"/>
      <c r="BH9185"/>
      <c r="BI9185"/>
      <c r="BJ9185"/>
      <c r="BK9185"/>
      <c r="BL9185"/>
      <c r="BM9185"/>
      <c r="BN9185"/>
      <c r="BO9185"/>
      <c r="BP9185"/>
      <c r="BQ9185"/>
      <c r="BR9185"/>
      <c r="BS9185"/>
      <c r="BT9185"/>
      <c r="BU9185"/>
      <c r="BV9185"/>
      <c r="BW9185"/>
      <c r="BX9185"/>
      <c r="BY9185"/>
      <c r="BZ9185"/>
      <c r="CA9185"/>
      <c r="CB9185"/>
      <c r="CC9185"/>
      <c r="CD9185"/>
      <c r="CE9185"/>
      <c r="CF9185"/>
      <c r="CG9185"/>
      <c r="CH9185"/>
      <c r="CI9185"/>
      <c r="CJ9185"/>
      <c r="CK9185"/>
      <c r="CL9185"/>
      <c r="CM9185"/>
      <c r="CN9185"/>
      <c r="CO9185"/>
      <c r="CP9185"/>
      <c r="CQ9185"/>
      <c r="CR9185"/>
      <c r="CS9185"/>
      <c r="CT9185"/>
      <c r="CU9185"/>
      <c r="CV9185"/>
    </row>
    <row r="9186" spans="10:100" x14ac:dyDescent="0.25">
      <c r="J9186"/>
      <c r="K9186"/>
      <c r="L9186"/>
      <c r="M9186"/>
      <c r="N9186"/>
      <c r="O9186"/>
      <c r="P9186"/>
      <c r="Q9186"/>
      <c r="R9186"/>
      <c r="S9186"/>
      <c r="T9186"/>
      <c r="U9186"/>
      <c r="V9186"/>
      <c r="W9186"/>
      <c r="X9186"/>
      <c r="Y9186"/>
      <c r="Z9186"/>
      <c r="AA9186"/>
      <c r="AB9186"/>
      <c r="AC9186"/>
      <c r="AD9186"/>
      <c r="AE9186"/>
      <c r="AF9186"/>
      <c r="AG9186"/>
      <c r="AH9186"/>
      <c r="AI9186"/>
      <c r="AJ9186"/>
      <c r="AK9186"/>
      <c r="AL9186"/>
      <c r="AM9186"/>
      <c r="AN9186"/>
      <c r="AO9186"/>
      <c r="AP9186"/>
      <c r="AQ9186"/>
      <c r="AR9186"/>
      <c r="AS9186"/>
      <c r="AT9186"/>
      <c r="AU9186"/>
      <c r="AV9186"/>
      <c r="AW9186"/>
      <c r="AX9186"/>
      <c r="AY9186"/>
      <c r="AZ9186"/>
      <c r="BA9186"/>
      <c r="BB9186"/>
      <c r="BC9186"/>
      <c r="BD9186"/>
      <c r="BE9186"/>
      <c r="BF9186"/>
      <c r="BG9186"/>
      <c r="BH9186"/>
      <c r="BI9186"/>
      <c r="BJ9186"/>
      <c r="BK9186"/>
      <c r="BL9186"/>
      <c r="BM9186"/>
      <c r="BN9186"/>
      <c r="BO9186"/>
      <c r="BP9186"/>
      <c r="BQ9186"/>
      <c r="BR9186"/>
      <c r="BS9186"/>
      <c r="BT9186"/>
      <c r="BU9186"/>
      <c r="BV9186"/>
      <c r="BW9186"/>
      <c r="BX9186"/>
      <c r="BY9186"/>
      <c r="BZ9186"/>
      <c r="CA9186"/>
      <c r="CB9186"/>
      <c r="CC9186"/>
      <c r="CD9186"/>
      <c r="CE9186"/>
      <c r="CF9186"/>
      <c r="CG9186"/>
      <c r="CH9186"/>
      <c r="CI9186"/>
      <c r="CJ9186"/>
      <c r="CK9186"/>
      <c r="CL9186"/>
      <c r="CM9186"/>
      <c r="CN9186"/>
      <c r="CO9186"/>
      <c r="CP9186"/>
      <c r="CQ9186"/>
      <c r="CR9186"/>
      <c r="CS9186"/>
      <c r="CT9186"/>
      <c r="CU9186"/>
      <c r="CV9186"/>
    </row>
    <row r="9187" spans="10:100" x14ac:dyDescent="0.25">
      <c r="J9187"/>
      <c r="K9187"/>
      <c r="L9187"/>
      <c r="M9187"/>
      <c r="N9187"/>
      <c r="O9187"/>
      <c r="P9187"/>
      <c r="Q9187"/>
      <c r="R9187"/>
      <c r="S9187"/>
      <c r="T9187"/>
      <c r="U9187"/>
      <c r="V9187"/>
      <c r="W9187"/>
      <c r="X9187"/>
      <c r="Y9187"/>
      <c r="Z9187"/>
      <c r="AA9187"/>
      <c r="AB9187"/>
      <c r="AC9187"/>
      <c r="AD9187"/>
      <c r="AE9187"/>
      <c r="AF9187"/>
      <c r="AG9187"/>
      <c r="AH9187"/>
      <c r="AI9187"/>
      <c r="AJ9187"/>
      <c r="AK9187"/>
      <c r="AL9187"/>
      <c r="AM9187"/>
      <c r="AN9187"/>
      <c r="AO9187"/>
      <c r="AP9187"/>
      <c r="AQ9187"/>
      <c r="AR9187"/>
      <c r="AS9187"/>
      <c r="AT9187"/>
      <c r="AU9187"/>
      <c r="AV9187"/>
      <c r="AW9187"/>
      <c r="AX9187"/>
      <c r="AY9187"/>
      <c r="AZ9187"/>
      <c r="BA9187"/>
      <c r="BB9187"/>
      <c r="BC9187"/>
      <c r="BD9187"/>
      <c r="BE9187"/>
      <c r="BF9187"/>
      <c r="BG9187"/>
      <c r="BH9187"/>
      <c r="BI9187"/>
      <c r="BJ9187"/>
      <c r="BK9187"/>
      <c r="BL9187"/>
      <c r="BM9187"/>
      <c r="BN9187"/>
      <c r="BO9187"/>
      <c r="BP9187"/>
      <c r="BQ9187"/>
      <c r="BR9187"/>
      <c r="BS9187"/>
      <c r="BT9187"/>
      <c r="BU9187"/>
      <c r="BV9187"/>
      <c r="BW9187"/>
      <c r="BX9187"/>
      <c r="BY9187"/>
      <c r="BZ9187"/>
      <c r="CA9187"/>
      <c r="CB9187"/>
      <c r="CC9187"/>
      <c r="CD9187"/>
      <c r="CE9187"/>
      <c r="CF9187"/>
      <c r="CG9187"/>
      <c r="CH9187"/>
      <c r="CI9187"/>
      <c r="CJ9187"/>
      <c r="CK9187"/>
      <c r="CL9187"/>
      <c r="CM9187"/>
      <c r="CN9187"/>
      <c r="CO9187"/>
      <c r="CP9187"/>
      <c r="CQ9187"/>
      <c r="CR9187"/>
      <c r="CS9187"/>
      <c r="CT9187"/>
      <c r="CU9187"/>
      <c r="CV9187"/>
    </row>
    <row r="9188" spans="10:100" x14ac:dyDescent="0.25">
      <c r="J9188"/>
      <c r="K9188"/>
      <c r="L9188"/>
      <c r="M9188"/>
      <c r="N9188"/>
      <c r="O9188"/>
      <c r="P9188"/>
      <c r="Q9188"/>
      <c r="R9188"/>
      <c r="S9188"/>
      <c r="T9188"/>
      <c r="U9188"/>
      <c r="V9188"/>
      <c r="W9188"/>
      <c r="X9188"/>
      <c r="Y9188"/>
      <c r="Z9188"/>
      <c r="AA9188"/>
      <c r="AB9188"/>
      <c r="AC9188"/>
      <c r="AD9188"/>
      <c r="AE9188"/>
      <c r="AF9188"/>
      <c r="AG9188"/>
      <c r="AH9188"/>
      <c r="AI9188"/>
      <c r="AJ9188"/>
      <c r="AK9188"/>
      <c r="AL9188"/>
      <c r="AM9188"/>
      <c r="AN9188"/>
      <c r="AO9188"/>
      <c r="AP9188"/>
      <c r="AQ9188"/>
      <c r="AR9188"/>
      <c r="AS9188"/>
      <c r="AT9188"/>
      <c r="AU9188"/>
      <c r="AV9188"/>
      <c r="AW9188"/>
      <c r="AX9188"/>
      <c r="AY9188"/>
      <c r="AZ9188"/>
      <c r="BA9188"/>
      <c r="BB9188"/>
      <c r="BC9188"/>
      <c r="BD9188"/>
      <c r="BE9188"/>
      <c r="BF9188"/>
      <c r="BG9188"/>
      <c r="BH9188"/>
      <c r="BI9188"/>
      <c r="BJ9188"/>
      <c r="BK9188"/>
      <c r="BL9188"/>
      <c r="BM9188"/>
      <c r="BN9188"/>
      <c r="BO9188"/>
      <c r="BP9188"/>
      <c r="BQ9188"/>
      <c r="BR9188"/>
      <c r="BS9188"/>
      <c r="BT9188"/>
      <c r="BU9188"/>
      <c r="BV9188"/>
      <c r="BW9188"/>
      <c r="BX9188"/>
      <c r="BY9188"/>
      <c r="BZ9188"/>
      <c r="CA9188"/>
      <c r="CB9188"/>
      <c r="CC9188"/>
      <c r="CD9188"/>
      <c r="CE9188"/>
      <c r="CF9188"/>
      <c r="CG9188"/>
      <c r="CH9188"/>
      <c r="CI9188"/>
      <c r="CJ9188"/>
      <c r="CK9188"/>
      <c r="CL9188"/>
      <c r="CM9188"/>
      <c r="CN9188"/>
      <c r="CO9188"/>
      <c r="CP9188"/>
      <c r="CQ9188"/>
      <c r="CR9188"/>
      <c r="CS9188"/>
      <c r="CT9188"/>
      <c r="CU9188"/>
      <c r="CV9188"/>
    </row>
    <row r="9189" spans="10:100" x14ac:dyDescent="0.25">
      <c r="J9189"/>
      <c r="K9189"/>
      <c r="L9189"/>
      <c r="M9189"/>
      <c r="N9189"/>
      <c r="O9189"/>
      <c r="P9189"/>
      <c r="Q9189"/>
      <c r="R9189"/>
      <c r="S9189"/>
      <c r="T9189"/>
      <c r="U9189"/>
      <c r="V9189"/>
      <c r="W9189"/>
      <c r="X9189"/>
      <c r="Y9189"/>
      <c r="Z9189"/>
      <c r="AA9189"/>
      <c r="AB9189"/>
      <c r="AC9189"/>
      <c r="AD9189"/>
      <c r="AE9189"/>
      <c r="AF9189"/>
      <c r="AG9189"/>
      <c r="AH9189"/>
      <c r="AI9189"/>
      <c r="AJ9189"/>
      <c r="AK9189"/>
      <c r="AL9189"/>
      <c r="AM9189"/>
      <c r="AN9189"/>
      <c r="AO9189"/>
      <c r="AP9189"/>
      <c r="AQ9189"/>
      <c r="AR9189"/>
      <c r="AS9189"/>
      <c r="AT9189"/>
      <c r="AU9189"/>
      <c r="AV9189"/>
      <c r="AW9189"/>
      <c r="AX9189"/>
      <c r="AY9189"/>
      <c r="AZ9189"/>
      <c r="BA9189"/>
      <c r="BB9189"/>
      <c r="BC9189"/>
      <c r="BD9189"/>
      <c r="BE9189"/>
      <c r="BF9189"/>
      <c r="BG9189"/>
      <c r="BH9189"/>
      <c r="BI9189"/>
      <c r="BJ9189"/>
      <c r="BK9189"/>
      <c r="BL9189"/>
      <c r="BM9189"/>
      <c r="BN9189"/>
      <c r="BO9189"/>
      <c r="BP9189"/>
      <c r="BQ9189"/>
      <c r="BR9189"/>
      <c r="BS9189"/>
      <c r="BT9189"/>
      <c r="BU9189"/>
      <c r="BV9189"/>
      <c r="BW9189"/>
      <c r="BX9189"/>
      <c r="BY9189"/>
      <c r="BZ9189"/>
      <c r="CA9189"/>
      <c r="CB9189"/>
      <c r="CC9189"/>
      <c r="CD9189"/>
      <c r="CE9189"/>
      <c r="CF9189"/>
      <c r="CG9189"/>
      <c r="CH9189"/>
      <c r="CI9189"/>
      <c r="CJ9189"/>
      <c r="CK9189"/>
      <c r="CL9189"/>
      <c r="CM9189"/>
      <c r="CN9189"/>
      <c r="CO9189"/>
      <c r="CP9189"/>
      <c r="CQ9189"/>
      <c r="CR9189"/>
      <c r="CS9189"/>
      <c r="CT9189"/>
      <c r="CU9189"/>
      <c r="CV9189"/>
    </row>
    <row r="9190" spans="10:100" x14ac:dyDescent="0.25">
      <c r="J9190"/>
      <c r="K9190"/>
      <c r="L9190"/>
      <c r="M9190"/>
      <c r="N9190"/>
      <c r="O9190"/>
      <c r="P9190"/>
      <c r="Q9190"/>
      <c r="R9190"/>
      <c r="S9190"/>
      <c r="T9190"/>
      <c r="U9190"/>
      <c r="V9190"/>
      <c r="W9190"/>
      <c r="X9190"/>
      <c r="Y9190"/>
      <c r="Z9190"/>
      <c r="AA9190"/>
      <c r="AB9190"/>
      <c r="AC9190"/>
      <c r="AD9190"/>
      <c r="AE9190"/>
      <c r="AF9190"/>
      <c r="AG9190"/>
      <c r="AH9190"/>
      <c r="AI9190"/>
      <c r="AJ9190"/>
      <c r="AK9190"/>
      <c r="AL9190"/>
      <c r="AM9190"/>
      <c r="AN9190"/>
      <c r="AO9190"/>
      <c r="AP9190"/>
      <c r="AQ9190"/>
      <c r="AR9190"/>
      <c r="AS9190"/>
      <c r="AT9190"/>
      <c r="AU9190"/>
      <c r="AV9190"/>
      <c r="AW9190"/>
      <c r="AX9190"/>
      <c r="AY9190"/>
      <c r="AZ9190"/>
      <c r="BA9190"/>
      <c r="BB9190"/>
      <c r="BC9190"/>
      <c r="BD9190"/>
      <c r="BE9190"/>
      <c r="BF9190"/>
      <c r="BG9190"/>
      <c r="BH9190"/>
      <c r="BI9190"/>
      <c r="BJ9190"/>
      <c r="BK9190"/>
      <c r="BL9190"/>
      <c r="BM9190"/>
      <c r="BN9190"/>
      <c r="BO9190"/>
      <c r="BP9190"/>
      <c r="BQ9190"/>
      <c r="BR9190"/>
      <c r="BS9190"/>
      <c r="BT9190"/>
      <c r="BU9190"/>
      <c r="BV9190"/>
      <c r="BW9190"/>
      <c r="BX9190"/>
      <c r="BY9190"/>
      <c r="BZ9190"/>
      <c r="CA9190"/>
      <c r="CB9190"/>
      <c r="CC9190"/>
      <c r="CD9190"/>
      <c r="CE9190"/>
      <c r="CF9190"/>
      <c r="CG9190"/>
      <c r="CH9190"/>
      <c r="CI9190"/>
      <c r="CJ9190"/>
      <c r="CK9190"/>
      <c r="CL9190"/>
      <c r="CM9190"/>
      <c r="CN9190"/>
      <c r="CO9190"/>
      <c r="CP9190"/>
      <c r="CQ9190"/>
      <c r="CR9190"/>
      <c r="CS9190"/>
      <c r="CT9190"/>
      <c r="CU9190"/>
      <c r="CV9190"/>
    </row>
    <row r="9191" spans="10:100" x14ac:dyDescent="0.25">
      <c r="J9191"/>
      <c r="K9191"/>
      <c r="L9191"/>
      <c r="M9191"/>
      <c r="N9191"/>
      <c r="O9191"/>
      <c r="P9191"/>
      <c r="Q9191"/>
      <c r="R9191"/>
      <c r="S9191"/>
      <c r="T9191"/>
      <c r="U9191"/>
      <c r="V9191"/>
      <c r="W9191"/>
      <c r="X9191"/>
      <c r="Y9191"/>
      <c r="Z9191"/>
      <c r="AA9191"/>
      <c r="AB9191"/>
      <c r="AC9191"/>
      <c r="AD9191"/>
      <c r="AE9191"/>
      <c r="AF9191"/>
      <c r="AG9191"/>
      <c r="AH9191"/>
      <c r="AI9191"/>
      <c r="AJ9191"/>
      <c r="AK9191"/>
      <c r="AL9191"/>
      <c r="AM9191"/>
      <c r="AN9191"/>
      <c r="AO9191"/>
      <c r="AP9191"/>
      <c r="AQ9191"/>
      <c r="AR9191"/>
      <c r="AS9191"/>
      <c r="AT9191"/>
      <c r="AU9191"/>
      <c r="AV9191"/>
      <c r="AW9191"/>
      <c r="AX9191"/>
      <c r="AY9191"/>
      <c r="AZ9191"/>
      <c r="BA9191"/>
      <c r="BB9191"/>
      <c r="BC9191"/>
      <c r="BD9191"/>
      <c r="BE9191"/>
      <c r="BF9191"/>
      <c r="BG9191"/>
      <c r="BH9191"/>
      <c r="BI9191"/>
      <c r="BJ9191"/>
      <c r="BK9191"/>
      <c r="BL9191"/>
      <c r="BM9191"/>
      <c r="BN9191"/>
      <c r="BO9191"/>
      <c r="BP9191"/>
      <c r="BQ9191"/>
      <c r="BR9191"/>
      <c r="BS9191"/>
      <c r="BT9191"/>
      <c r="BU9191"/>
      <c r="BV9191"/>
      <c r="BW9191"/>
      <c r="BX9191"/>
      <c r="BY9191"/>
      <c r="BZ9191"/>
      <c r="CA9191"/>
      <c r="CB9191"/>
      <c r="CC9191"/>
      <c r="CD9191"/>
      <c r="CE9191"/>
      <c r="CF9191"/>
      <c r="CG9191"/>
      <c r="CH9191"/>
      <c r="CI9191"/>
      <c r="CJ9191"/>
      <c r="CK9191"/>
      <c r="CL9191"/>
      <c r="CM9191"/>
      <c r="CN9191"/>
      <c r="CO9191"/>
      <c r="CP9191"/>
      <c r="CQ9191"/>
      <c r="CR9191"/>
      <c r="CS9191"/>
      <c r="CT9191"/>
      <c r="CU9191"/>
      <c r="CV9191"/>
    </row>
    <row r="9192" spans="10:100" x14ac:dyDescent="0.25">
      <c r="J9192"/>
      <c r="K9192"/>
      <c r="L9192"/>
      <c r="M9192"/>
      <c r="N9192"/>
      <c r="O9192"/>
      <c r="P9192"/>
      <c r="Q9192"/>
      <c r="R9192"/>
      <c r="S9192"/>
      <c r="T9192"/>
      <c r="U9192"/>
      <c r="V9192"/>
      <c r="W9192"/>
      <c r="X9192"/>
      <c r="Y9192"/>
      <c r="Z9192"/>
      <c r="AA9192"/>
      <c r="AB9192"/>
      <c r="AC9192"/>
      <c r="AD9192"/>
      <c r="AE9192"/>
      <c r="AF9192"/>
      <c r="AG9192"/>
      <c r="AH9192"/>
      <c r="AI9192"/>
      <c r="AJ9192"/>
      <c r="AK9192"/>
      <c r="AL9192"/>
      <c r="AM9192"/>
      <c r="AN9192"/>
      <c r="AO9192"/>
      <c r="AP9192"/>
      <c r="AQ9192"/>
      <c r="AR9192"/>
      <c r="AS9192"/>
      <c r="AT9192"/>
      <c r="AU9192"/>
      <c r="AV9192"/>
      <c r="AW9192"/>
      <c r="AX9192"/>
      <c r="AY9192"/>
      <c r="AZ9192"/>
      <c r="BA9192"/>
      <c r="BB9192"/>
      <c r="BC9192"/>
      <c r="BD9192"/>
      <c r="BE9192"/>
      <c r="BF9192"/>
      <c r="BG9192"/>
      <c r="BH9192"/>
      <c r="BI9192"/>
      <c r="BJ9192"/>
      <c r="BK9192"/>
      <c r="BL9192"/>
      <c r="BM9192"/>
      <c r="BN9192"/>
      <c r="BO9192"/>
      <c r="BP9192"/>
      <c r="BQ9192"/>
      <c r="BR9192"/>
      <c r="BS9192"/>
      <c r="BT9192"/>
      <c r="BU9192"/>
      <c r="BV9192"/>
      <c r="BW9192"/>
      <c r="BX9192"/>
      <c r="BY9192"/>
      <c r="BZ9192"/>
      <c r="CA9192"/>
      <c r="CB9192"/>
      <c r="CC9192"/>
      <c r="CD9192"/>
      <c r="CE9192"/>
      <c r="CF9192"/>
      <c r="CG9192"/>
      <c r="CH9192"/>
      <c r="CI9192"/>
      <c r="CJ9192"/>
      <c r="CK9192"/>
      <c r="CL9192"/>
      <c r="CM9192"/>
      <c r="CN9192"/>
      <c r="CO9192"/>
      <c r="CP9192"/>
      <c r="CQ9192"/>
      <c r="CR9192"/>
      <c r="CS9192"/>
      <c r="CT9192"/>
      <c r="CU9192"/>
      <c r="CV9192"/>
    </row>
    <row r="9193" spans="10:100" x14ac:dyDescent="0.25">
      <c r="J9193"/>
      <c r="K9193"/>
      <c r="L9193"/>
      <c r="M9193"/>
      <c r="N9193"/>
      <c r="O9193"/>
      <c r="P9193"/>
      <c r="Q9193"/>
      <c r="R9193"/>
      <c r="S9193"/>
      <c r="T9193"/>
      <c r="U9193"/>
      <c r="V9193"/>
      <c r="W9193"/>
      <c r="X9193"/>
      <c r="Y9193"/>
      <c r="Z9193"/>
      <c r="AA9193"/>
      <c r="AB9193"/>
      <c r="AC9193"/>
      <c r="AD9193"/>
      <c r="AE9193"/>
      <c r="AF9193"/>
      <c r="AG9193"/>
      <c r="AH9193"/>
      <c r="AI9193"/>
      <c r="AJ9193"/>
      <c r="AK9193"/>
      <c r="AL9193"/>
      <c r="AM9193"/>
      <c r="AN9193"/>
      <c r="AO9193"/>
      <c r="AP9193"/>
      <c r="AQ9193"/>
      <c r="AR9193"/>
      <c r="AS9193"/>
      <c r="AT9193"/>
      <c r="AU9193"/>
      <c r="AV9193"/>
      <c r="AW9193"/>
      <c r="AX9193"/>
      <c r="AY9193"/>
      <c r="AZ9193"/>
      <c r="BA9193"/>
      <c r="BB9193"/>
      <c r="BC9193"/>
      <c r="BD9193"/>
      <c r="BE9193"/>
      <c r="BF9193"/>
      <c r="BG9193"/>
      <c r="BH9193"/>
      <c r="BI9193"/>
      <c r="BJ9193"/>
      <c r="BK9193"/>
      <c r="BL9193"/>
      <c r="BM9193"/>
      <c r="BN9193"/>
      <c r="BO9193"/>
      <c r="BP9193"/>
      <c r="BQ9193"/>
      <c r="BR9193"/>
      <c r="BS9193"/>
      <c r="BT9193"/>
      <c r="BU9193"/>
      <c r="BV9193"/>
      <c r="BW9193"/>
      <c r="BX9193"/>
      <c r="BY9193"/>
      <c r="BZ9193"/>
      <c r="CA9193"/>
      <c r="CB9193"/>
      <c r="CC9193"/>
      <c r="CD9193"/>
      <c r="CE9193"/>
      <c r="CF9193"/>
      <c r="CG9193"/>
      <c r="CH9193"/>
      <c r="CI9193"/>
      <c r="CJ9193"/>
      <c r="CK9193"/>
      <c r="CL9193"/>
      <c r="CM9193"/>
      <c r="CN9193"/>
      <c r="CO9193"/>
      <c r="CP9193"/>
      <c r="CQ9193"/>
      <c r="CR9193"/>
      <c r="CS9193"/>
      <c r="CT9193"/>
      <c r="CU9193"/>
      <c r="CV9193"/>
    </row>
    <row r="9194" spans="10:100" x14ac:dyDescent="0.25">
      <c r="J9194"/>
      <c r="K9194"/>
      <c r="L9194"/>
      <c r="M9194"/>
      <c r="N9194"/>
      <c r="O9194"/>
      <c r="P9194"/>
      <c r="Q9194"/>
      <c r="R9194"/>
      <c r="S9194"/>
      <c r="T9194"/>
      <c r="U9194"/>
      <c r="V9194"/>
      <c r="W9194"/>
      <c r="X9194"/>
      <c r="Y9194"/>
      <c r="Z9194"/>
      <c r="AA9194"/>
      <c r="AB9194"/>
      <c r="AC9194"/>
      <c r="AD9194"/>
      <c r="AE9194"/>
      <c r="AF9194"/>
      <c r="AG9194"/>
      <c r="AH9194"/>
      <c r="AI9194"/>
      <c r="AJ9194"/>
      <c r="AK9194"/>
      <c r="AL9194"/>
      <c r="AM9194"/>
      <c r="AN9194"/>
      <c r="AO9194"/>
      <c r="AP9194"/>
      <c r="AQ9194"/>
      <c r="AR9194"/>
      <c r="AS9194"/>
      <c r="AT9194"/>
      <c r="AU9194"/>
      <c r="AV9194"/>
      <c r="AW9194"/>
      <c r="AX9194"/>
      <c r="AY9194"/>
      <c r="AZ9194"/>
      <c r="BA9194"/>
      <c r="BB9194"/>
      <c r="BC9194"/>
      <c r="BD9194"/>
      <c r="BE9194"/>
      <c r="BF9194"/>
      <c r="BG9194"/>
      <c r="BH9194"/>
      <c r="BI9194"/>
      <c r="BJ9194"/>
      <c r="BK9194"/>
      <c r="BL9194"/>
      <c r="BM9194"/>
      <c r="BN9194"/>
      <c r="BO9194"/>
      <c r="BP9194"/>
      <c r="BQ9194"/>
      <c r="BR9194"/>
      <c r="BS9194"/>
      <c r="BT9194"/>
      <c r="BU9194"/>
      <c r="BV9194"/>
      <c r="BW9194"/>
      <c r="BX9194"/>
      <c r="BY9194"/>
      <c r="BZ9194"/>
      <c r="CA9194"/>
      <c r="CB9194"/>
      <c r="CC9194"/>
      <c r="CD9194"/>
      <c r="CE9194"/>
      <c r="CF9194"/>
      <c r="CG9194"/>
      <c r="CH9194"/>
      <c r="CI9194"/>
      <c r="CJ9194"/>
      <c r="CK9194"/>
      <c r="CL9194"/>
      <c r="CM9194"/>
      <c r="CN9194"/>
      <c r="CO9194"/>
      <c r="CP9194"/>
      <c r="CQ9194"/>
      <c r="CR9194"/>
      <c r="CS9194"/>
      <c r="CT9194"/>
      <c r="CU9194"/>
      <c r="CV9194"/>
    </row>
    <row r="9195" spans="10:100" x14ac:dyDescent="0.25">
      <c r="J9195"/>
      <c r="K9195"/>
      <c r="L9195"/>
      <c r="M9195"/>
      <c r="N9195"/>
      <c r="O9195"/>
      <c r="P9195"/>
      <c r="Q9195"/>
      <c r="R9195"/>
      <c r="S9195"/>
      <c r="T9195"/>
      <c r="U9195"/>
      <c r="V9195"/>
      <c r="W9195"/>
      <c r="X9195"/>
      <c r="Y9195"/>
      <c r="Z9195"/>
      <c r="AA9195"/>
      <c r="AB9195"/>
      <c r="AC9195"/>
      <c r="AD9195"/>
      <c r="AE9195"/>
      <c r="AF9195"/>
      <c r="AG9195"/>
      <c r="AH9195"/>
      <c r="AI9195"/>
      <c r="AJ9195"/>
      <c r="AK9195"/>
      <c r="AL9195"/>
      <c r="AM9195"/>
      <c r="AN9195"/>
      <c r="AO9195"/>
      <c r="AP9195"/>
      <c r="AQ9195"/>
      <c r="AR9195"/>
      <c r="AS9195"/>
      <c r="AT9195"/>
      <c r="AU9195"/>
      <c r="AV9195"/>
      <c r="AW9195"/>
      <c r="AX9195"/>
      <c r="AY9195"/>
      <c r="AZ9195"/>
      <c r="BA9195"/>
      <c r="BB9195"/>
      <c r="BC9195"/>
      <c r="BD9195"/>
      <c r="BE9195"/>
      <c r="BF9195"/>
      <c r="BG9195"/>
      <c r="BH9195"/>
      <c r="BI9195"/>
      <c r="BJ9195"/>
      <c r="BK9195"/>
      <c r="BL9195"/>
      <c r="BM9195"/>
      <c r="BN9195"/>
      <c r="BO9195"/>
      <c r="BP9195"/>
      <c r="BQ9195"/>
      <c r="BR9195"/>
      <c r="BS9195"/>
      <c r="BT9195"/>
      <c r="BU9195"/>
      <c r="BV9195"/>
      <c r="BW9195"/>
      <c r="BX9195"/>
      <c r="BY9195"/>
      <c r="BZ9195"/>
      <c r="CA9195"/>
      <c r="CB9195"/>
      <c r="CC9195"/>
      <c r="CD9195"/>
      <c r="CE9195"/>
      <c r="CF9195"/>
      <c r="CG9195"/>
      <c r="CH9195"/>
      <c r="CI9195"/>
      <c r="CJ9195"/>
      <c r="CK9195"/>
      <c r="CL9195"/>
      <c r="CM9195"/>
      <c r="CN9195"/>
      <c r="CO9195"/>
      <c r="CP9195"/>
      <c r="CQ9195"/>
      <c r="CR9195"/>
      <c r="CS9195"/>
      <c r="CT9195"/>
      <c r="CU9195"/>
      <c r="CV9195"/>
    </row>
    <row r="9196" spans="10:100" x14ac:dyDescent="0.25">
      <c r="J9196"/>
      <c r="K9196"/>
      <c r="L9196"/>
      <c r="M9196"/>
      <c r="N9196"/>
      <c r="O9196"/>
      <c r="P9196"/>
      <c r="Q9196"/>
      <c r="R9196"/>
      <c r="S9196"/>
      <c r="T9196"/>
      <c r="U9196"/>
      <c r="V9196"/>
      <c r="W9196"/>
      <c r="X9196"/>
      <c r="Y9196"/>
      <c r="Z9196"/>
      <c r="AA9196"/>
      <c r="AB9196"/>
      <c r="AC9196"/>
      <c r="AD9196"/>
      <c r="AE9196"/>
      <c r="AF9196"/>
      <c r="AG9196"/>
      <c r="AH9196"/>
      <c r="AI9196"/>
      <c r="AJ9196"/>
      <c r="AK9196"/>
      <c r="AL9196"/>
      <c r="AM9196"/>
      <c r="AN9196"/>
      <c r="AO9196"/>
      <c r="AP9196"/>
      <c r="AQ9196"/>
      <c r="AR9196"/>
      <c r="AS9196"/>
      <c r="AT9196"/>
      <c r="AU9196"/>
      <c r="AV9196"/>
      <c r="AW9196"/>
      <c r="AX9196"/>
      <c r="AY9196"/>
      <c r="AZ9196"/>
      <c r="BA9196"/>
      <c r="BB9196"/>
      <c r="BC9196"/>
      <c r="BD9196"/>
      <c r="BE9196"/>
      <c r="BF9196"/>
      <c r="BG9196"/>
      <c r="BH9196"/>
      <c r="BI9196"/>
      <c r="BJ9196"/>
      <c r="BK9196"/>
      <c r="BL9196"/>
      <c r="BM9196"/>
      <c r="BN9196"/>
      <c r="BO9196"/>
      <c r="BP9196"/>
      <c r="BQ9196"/>
      <c r="BR9196"/>
      <c r="BS9196"/>
      <c r="BT9196"/>
      <c r="BU9196"/>
      <c r="BV9196"/>
      <c r="BW9196"/>
      <c r="BX9196"/>
      <c r="BY9196"/>
      <c r="BZ9196"/>
      <c r="CA9196"/>
      <c r="CB9196"/>
      <c r="CC9196"/>
      <c r="CD9196"/>
      <c r="CE9196"/>
      <c r="CF9196"/>
      <c r="CG9196"/>
      <c r="CH9196"/>
      <c r="CI9196"/>
      <c r="CJ9196"/>
      <c r="CK9196"/>
      <c r="CL9196"/>
      <c r="CM9196"/>
      <c r="CN9196"/>
      <c r="CO9196"/>
      <c r="CP9196"/>
      <c r="CQ9196"/>
      <c r="CR9196"/>
      <c r="CS9196"/>
      <c r="CT9196"/>
      <c r="CU9196"/>
      <c r="CV9196"/>
    </row>
    <row r="9197" spans="10:100" x14ac:dyDescent="0.25">
      <c r="J9197"/>
      <c r="K9197"/>
      <c r="L9197"/>
      <c r="M9197"/>
      <c r="N9197"/>
      <c r="O9197"/>
      <c r="P9197"/>
      <c r="Q9197"/>
      <c r="R9197"/>
      <c r="S9197"/>
      <c r="T9197"/>
      <c r="U9197"/>
      <c r="V9197"/>
      <c r="W9197"/>
      <c r="X9197"/>
      <c r="Y9197"/>
      <c r="Z9197"/>
      <c r="AA9197"/>
      <c r="AB9197"/>
      <c r="AC9197"/>
      <c r="AD9197"/>
      <c r="AE9197"/>
      <c r="AF9197"/>
      <c r="AG9197"/>
      <c r="AH9197"/>
      <c r="AI9197"/>
      <c r="AJ9197"/>
      <c r="AK9197"/>
      <c r="AL9197"/>
      <c r="AM9197"/>
      <c r="AN9197"/>
      <c r="AO9197"/>
      <c r="AP9197"/>
      <c r="AQ9197"/>
      <c r="AR9197"/>
      <c r="AS9197"/>
      <c r="AT9197"/>
      <c r="AU9197"/>
      <c r="AV9197"/>
      <c r="AW9197"/>
      <c r="AX9197"/>
      <c r="AY9197"/>
      <c r="AZ9197"/>
      <c r="BA9197"/>
      <c r="BB9197"/>
      <c r="BC9197"/>
      <c r="BD9197"/>
      <c r="BE9197"/>
      <c r="BF9197"/>
      <c r="BG9197"/>
      <c r="BH9197"/>
      <c r="BI9197"/>
      <c r="BJ9197"/>
      <c r="BK9197"/>
      <c r="BL9197"/>
      <c r="BM9197"/>
      <c r="BN9197"/>
      <c r="BO9197"/>
      <c r="BP9197"/>
      <c r="BQ9197"/>
      <c r="BR9197"/>
      <c r="BS9197"/>
      <c r="BT9197"/>
      <c r="BU9197"/>
      <c r="BV9197"/>
      <c r="BW9197"/>
      <c r="BX9197"/>
      <c r="BY9197"/>
      <c r="BZ9197"/>
      <c r="CA9197"/>
      <c r="CB9197"/>
      <c r="CC9197"/>
      <c r="CD9197"/>
      <c r="CE9197"/>
      <c r="CF9197"/>
      <c r="CG9197"/>
      <c r="CH9197"/>
      <c r="CI9197"/>
      <c r="CJ9197"/>
      <c r="CK9197"/>
      <c r="CL9197"/>
      <c r="CM9197"/>
      <c r="CN9197"/>
      <c r="CO9197"/>
      <c r="CP9197"/>
      <c r="CQ9197"/>
      <c r="CR9197"/>
      <c r="CS9197"/>
      <c r="CT9197"/>
      <c r="CU9197"/>
      <c r="CV9197"/>
    </row>
    <row r="9198" spans="10:100" x14ac:dyDescent="0.25">
      <c r="J9198"/>
      <c r="K9198"/>
      <c r="L9198"/>
      <c r="M9198"/>
      <c r="N9198"/>
      <c r="O9198"/>
      <c r="P9198"/>
      <c r="Q9198"/>
      <c r="R9198"/>
      <c r="S9198"/>
      <c r="T9198"/>
      <c r="U9198"/>
      <c r="V9198"/>
      <c r="W9198"/>
      <c r="X9198"/>
      <c r="Y9198"/>
      <c r="Z9198"/>
      <c r="AA9198"/>
      <c r="AB9198"/>
      <c r="AC9198"/>
      <c r="AD9198"/>
      <c r="AE9198"/>
      <c r="AF9198"/>
      <c r="AG9198"/>
      <c r="AH9198"/>
      <c r="AI9198"/>
      <c r="AJ9198"/>
      <c r="AK9198"/>
      <c r="AL9198"/>
      <c r="AM9198"/>
      <c r="AN9198"/>
      <c r="AO9198"/>
      <c r="AP9198"/>
      <c r="AQ9198"/>
      <c r="AR9198"/>
      <c r="AS9198"/>
      <c r="AT9198"/>
      <c r="AU9198"/>
      <c r="AV9198"/>
      <c r="AW9198"/>
      <c r="AX9198"/>
      <c r="AY9198"/>
      <c r="AZ9198"/>
      <c r="BA9198"/>
      <c r="BB9198"/>
      <c r="BC9198"/>
      <c r="BD9198"/>
      <c r="BE9198"/>
      <c r="BF9198"/>
      <c r="BG9198"/>
      <c r="BH9198"/>
      <c r="BI9198"/>
      <c r="BJ9198"/>
      <c r="BK9198"/>
      <c r="BL9198"/>
      <c r="BM9198"/>
      <c r="BN9198"/>
      <c r="BO9198"/>
      <c r="BP9198"/>
      <c r="BQ9198"/>
      <c r="BR9198"/>
      <c r="BS9198"/>
      <c r="BT9198"/>
      <c r="BU9198"/>
      <c r="BV9198"/>
      <c r="BW9198"/>
      <c r="BX9198"/>
      <c r="BY9198"/>
      <c r="BZ9198"/>
      <c r="CA9198"/>
      <c r="CB9198"/>
      <c r="CC9198"/>
      <c r="CD9198"/>
      <c r="CE9198"/>
      <c r="CF9198"/>
      <c r="CG9198"/>
      <c r="CH9198"/>
      <c r="CI9198"/>
      <c r="CJ9198"/>
      <c r="CK9198"/>
      <c r="CL9198"/>
      <c r="CM9198"/>
      <c r="CN9198"/>
      <c r="CO9198"/>
      <c r="CP9198"/>
      <c r="CQ9198"/>
      <c r="CR9198"/>
      <c r="CS9198"/>
      <c r="CT9198"/>
      <c r="CU9198"/>
      <c r="CV9198"/>
    </row>
    <row r="9199" spans="10:100" x14ac:dyDescent="0.25">
      <c r="J9199"/>
      <c r="K9199"/>
      <c r="L9199"/>
      <c r="M9199"/>
      <c r="N9199"/>
      <c r="O9199"/>
      <c r="P9199"/>
      <c r="Q9199"/>
      <c r="R9199"/>
      <c r="S9199"/>
      <c r="T9199"/>
      <c r="U9199"/>
      <c r="V9199"/>
      <c r="W9199"/>
      <c r="X9199"/>
      <c r="Y9199"/>
      <c r="Z9199"/>
      <c r="AA9199"/>
      <c r="AB9199"/>
      <c r="AC9199"/>
      <c r="AD9199"/>
      <c r="AE9199"/>
      <c r="AF9199"/>
      <c r="AG9199"/>
      <c r="AH9199"/>
      <c r="AI9199"/>
      <c r="AJ9199"/>
      <c r="AK9199"/>
      <c r="AL9199"/>
      <c r="AM9199"/>
      <c r="AN9199"/>
      <c r="AO9199"/>
      <c r="AP9199"/>
      <c r="AQ9199"/>
      <c r="AR9199"/>
      <c r="AS9199"/>
      <c r="AT9199"/>
      <c r="AU9199"/>
      <c r="AV9199"/>
      <c r="AW9199"/>
      <c r="AX9199"/>
      <c r="AY9199"/>
      <c r="AZ9199"/>
      <c r="BA9199"/>
      <c r="BB9199"/>
      <c r="BC9199"/>
      <c r="BD9199"/>
      <c r="BE9199"/>
      <c r="BF9199"/>
      <c r="BG9199"/>
      <c r="BH9199"/>
      <c r="BI9199"/>
      <c r="BJ9199"/>
      <c r="BK9199"/>
      <c r="BL9199"/>
      <c r="BM9199"/>
      <c r="BN9199"/>
      <c r="BO9199"/>
      <c r="BP9199"/>
      <c r="BQ9199"/>
      <c r="BR9199"/>
      <c r="BS9199"/>
      <c r="BT9199"/>
      <c r="BU9199"/>
      <c r="BV9199"/>
      <c r="BW9199"/>
      <c r="BX9199"/>
      <c r="BY9199"/>
      <c r="BZ9199"/>
      <c r="CA9199"/>
      <c r="CB9199"/>
      <c r="CC9199"/>
      <c r="CD9199"/>
      <c r="CE9199"/>
      <c r="CF9199"/>
      <c r="CG9199"/>
      <c r="CH9199"/>
      <c r="CI9199"/>
      <c r="CJ9199"/>
      <c r="CK9199"/>
      <c r="CL9199"/>
      <c r="CM9199"/>
      <c r="CN9199"/>
      <c r="CO9199"/>
      <c r="CP9199"/>
      <c r="CQ9199"/>
      <c r="CR9199"/>
      <c r="CS9199"/>
      <c r="CT9199"/>
      <c r="CU9199"/>
      <c r="CV9199"/>
    </row>
    <row r="9200" spans="10:100" x14ac:dyDescent="0.25">
      <c r="J9200"/>
      <c r="K9200"/>
      <c r="L9200"/>
      <c r="M9200"/>
      <c r="N9200"/>
      <c r="O9200"/>
      <c r="P9200"/>
      <c r="Q9200"/>
      <c r="R9200"/>
      <c r="S9200"/>
      <c r="T9200"/>
      <c r="U9200"/>
      <c r="V9200"/>
      <c r="W9200"/>
      <c r="X9200"/>
      <c r="Y9200"/>
      <c r="Z9200"/>
      <c r="AA9200"/>
      <c r="AB9200"/>
      <c r="AC9200"/>
      <c r="AD9200"/>
      <c r="AE9200"/>
      <c r="AF9200"/>
      <c r="AG9200"/>
      <c r="AH9200"/>
      <c r="AI9200"/>
      <c r="AJ9200"/>
      <c r="AK9200"/>
      <c r="AL9200"/>
      <c r="AM9200"/>
      <c r="AN9200"/>
      <c r="AO9200"/>
      <c r="AP9200"/>
      <c r="AQ9200"/>
      <c r="AR9200"/>
      <c r="AS9200"/>
      <c r="AT9200"/>
      <c r="AU9200"/>
      <c r="AV9200"/>
      <c r="AW9200"/>
      <c r="AX9200"/>
      <c r="AY9200"/>
      <c r="AZ9200"/>
      <c r="BA9200"/>
      <c r="BB9200"/>
      <c r="BC9200"/>
      <c r="BD9200"/>
      <c r="BE9200"/>
      <c r="BF9200"/>
      <c r="BG9200"/>
      <c r="BH9200"/>
      <c r="BI9200"/>
      <c r="BJ9200"/>
      <c r="BK9200"/>
      <c r="BL9200"/>
      <c r="BM9200"/>
      <c r="BN9200"/>
      <c r="BO9200"/>
      <c r="BP9200"/>
      <c r="BQ9200"/>
      <c r="BR9200"/>
      <c r="BS9200"/>
      <c r="BT9200"/>
      <c r="BU9200"/>
      <c r="BV9200"/>
      <c r="BW9200"/>
      <c r="BX9200"/>
      <c r="BY9200"/>
      <c r="BZ9200"/>
      <c r="CA9200"/>
      <c r="CB9200"/>
      <c r="CC9200"/>
      <c r="CD9200"/>
      <c r="CE9200"/>
      <c r="CF9200"/>
      <c r="CG9200"/>
      <c r="CH9200"/>
      <c r="CI9200"/>
      <c r="CJ9200"/>
      <c r="CK9200"/>
      <c r="CL9200"/>
      <c r="CM9200"/>
      <c r="CN9200"/>
      <c r="CO9200"/>
      <c r="CP9200"/>
      <c r="CQ9200"/>
      <c r="CR9200"/>
      <c r="CS9200"/>
      <c r="CT9200"/>
      <c r="CU9200"/>
      <c r="CV9200"/>
    </row>
    <row r="9201" spans="10:100" x14ac:dyDescent="0.25">
      <c r="J9201"/>
      <c r="K9201"/>
      <c r="L9201"/>
      <c r="M9201"/>
      <c r="N9201"/>
      <c r="O9201"/>
      <c r="P9201"/>
      <c r="Q9201"/>
      <c r="R9201"/>
      <c r="S9201"/>
      <c r="T9201"/>
      <c r="U9201"/>
      <c r="V9201"/>
      <c r="W9201"/>
      <c r="X9201"/>
      <c r="Y9201"/>
      <c r="Z9201"/>
      <c r="AA9201"/>
      <c r="AB9201"/>
      <c r="AC9201"/>
      <c r="AD9201"/>
      <c r="AE9201"/>
      <c r="AF9201"/>
      <c r="AG9201"/>
      <c r="AH9201"/>
      <c r="AI9201"/>
      <c r="AJ9201"/>
      <c r="AK9201"/>
      <c r="AL9201"/>
      <c r="AM9201"/>
      <c r="AN9201"/>
      <c r="AO9201"/>
      <c r="AP9201"/>
      <c r="AQ9201"/>
      <c r="AR9201"/>
      <c r="AS9201"/>
      <c r="AT9201"/>
      <c r="AU9201"/>
      <c r="AV9201"/>
      <c r="AW9201"/>
      <c r="AX9201"/>
      <c r="AY9201"/>
      <c r="AZ9201"/>
      <c r="BA9201"/>
      <c r="BB9201"/>
      <c r="BC9201"/>
      <c r="BD9201"/>
      <c r="BE9201"/>
      <c r="BF9201"/>
      <c r="BG9201"/>
      <c r="BH9201"/>
      <c r="BI9201"/>
      <c r="BJ9201"/>
      <c r="BK9201"/>
      <c r="BL9201"/>
      <c r="BM9201"/>
      <c r="BN9201"/>
      <c r="BO9201"/>
      <c r="BP9201"/>
      <c r="BQ9201"/>
      <c r="BR9201"/>
      <c r="BS9201"/>
      <c r="BT9201"/>
      <c r="BU9201"/>
      <c r="BV9201"/>
      <c r="BW9201"/>
      <c r="BX9201"/>
      <c r="BY9201"/>
      <c r="BZ9201"/>
      <c r="CA9201"/>
      <c r="CB9201"/>
      <c r="CC9201"/>
      <c r="CD9201"/>
      <c r="CE9201"/>
      <c r="CF9201"/>
      <c r="CG9201"/>
      <c r="CH9201"/>
      <c r="CI9201"/>
      <c r="CJ9201"/>
      <c r="CK9201"/>
      <c r="CL9201"/>
      <c r="CM9201"/>
      <c r="CN9201"/>
      <c r="CO9201"/>
      <c r="CP9201"/>
      <c r="CQ9201"/>
      <c r="CR9201"/>
      <c r="CS9201"/>
      <c r="CT9201"/>
      <c r="CU9201"/>
      <c r="CV9201"/>
    </row>
    <row r="9202" spans="10:100" x14ac:dyDescent="0.25">
      <c r="J9202"/>
      <c r="K9202"/>
      <c r="L9202"/>
      <c r="M9202"/>
      <c r="N9202"/>
      <c r="O9202"/>
      <c r="P9202"/>
      <c r="Q9202"/>
      <c r="R9202"/>
      <c r="S9202"/>
      <c r="T9202"/>
      <c r="U9202"/>
      <c r="V9202"/>
      <c r="W9202"/>
      <c r="X9202"/>
      <c r="Y9202"/>
      <c r="Z9202"/>
      <c r="AA9202"/>
      <c r="AB9202"/>
      <c r="AC9202"/>
      <c r="AD9202"/>
      <c r="AE9202"/>
      <c r="AF9202"/>
      <c r="AG9202"/>
      <c r="AH9202"/>
      <c r="AI9202"/>
      <c r="AJ9202"/>
      <c r="AK9202"/>
      <c r="AL9202"/>
      <c r="AM9202"/>
      <c r="AN9202"/>
      <c r="AO9202"/>
      <c r="AP9202"/>
      <c r="AQ9202"/>
      <c r="AR9202"/>
      <c r="AS9202"/>
      <c r="AT9202"/>
      <c r="AU9202"/>
      <c r="AV9202"/>
      <c r="AW9202"/>
      <c r="AX9202"/>
      <c r="AY9202"/>
      <c r="AZ9202"/>
      <c r="BA9202"/>
      <c r="BB9202"/>
      <c r="BC9202"/>
      <c r="BD9202"/>
      <c r="BE9202"/>
      <c r="BF9202"/>
      <c r="BG9202"/>
      <c r="BH9202"/>
      <c r="BI9202"/>
      <c r="BJ9202"/>
      <c r="BK9202"/>
      <c r="BL9202"/>
      <c r="BM9202"/>
      <c r="BN9202"/>
      <c r="BO9202"/>
      <c r="BP9202"/>
      <c r="BQ9202"/>
      <c r="BR9202"/>
      <c r="BS9202"/>
      <c r="BT9202"/>
      <c r="BU9202"/>
      <c r="BV9202"/>
      <c r="BW9202"/>
      <c r="BX9202"/>
      <c r="BY9202"/>
      <c r="BZ9202"/>
      <c r="CA9202"/>
      <c r="CB9202"/>
      <c r="CC9202"/>
      <c r="CD9202"/>
      <c r="CE9202"/>
      <c r="CF9202"/>
      <c r="CG9202"/>
      <c r="CH9202"/>
      <c r="CI9202"/>
      <c r="CJ9202"/>
      <c r="CK9202"/>
      <c r="CL9202"/>
      <c r="CM9202"/>
      <c r="CN9202"/>
      <c r="CO9202"/>
      <c r="CP9202"/>
      <c r="CQ9202"/>
      <c r="CR9202"/>
      <c r="CS9202"/>
      <c r="CT9202"/>
      <c r="CU9202"/>
      <c r="CV9202"/>
    </row>
    <row r="9203" spans="10:100" x14ac:dyDescent="0.25">
      <c r="J9203"/>
      <c r="K9203"/>
      <c r="L9203"/>
      <c r="M9203"/>
      <c r="N9203"/>
      <c r="O9203"/>
      <c r="P9203"/>
      <c r="Q9203"/>
      <c r="R9203"/>
      <c r="S9203"/>
      <c r="T9203"/>
      <c r="U9203"/>
      <c r="V9203"/>
      <c r="W9203"/>
      <c r="X9203"/>
      <c r="Y9203"/>
      <c r="Z9203"/>
      <c r="AA9203"/>
      <c r="AB9203"/>
      <c r="AC9203"/>
      <c r="AD9203"/>
      <c r="AE9203"/>
      <c r="AF9203"/>
      <c r="AG9203"/>
      <c r="AH9203"/>
      <c r="AI9203"/>
      <c r="AJ9203"/>
      <c r="AK9203"/>
      <c r="AL9203"/>
      <c r="AM9203"/>
      <c r="AN9203"/>
      <c r="AO9203"/>
      <c r="AP9203"/>
      <c r="AQ9203"/>
      <c r="AR9203"/>
      <c r="AS9203"/>
      <c r="AT9203"/>
      <c r="AU9203"/>
      <c r="AV9203"/>
      <c r="AW9203"/>
      <c r="AX9203"/>
      <c r="AY9203"/>
      <c r="AZ9203"/>
      <c r="BA9203"/>
      <c r="BB9203"/>
      <c r="BC9203"/>
      <c r="BD9203"/>
      <c r="BE9203"/>
      <c r="BF9203"/>
      <c r="BG9203"/>
      <c r="BH9203"/>
      <c r="BI9203"/>
      <c r="BJ9203"/>
      <c r="BK9203"/>
      <c r="BL9203"/>
      <c r="BM9203"/>
      <c r="BN9203"/>
      <c r="BO9203"/>
      <c r="BP9203"/>
      <c r="BQ9203"/>
      <c r="BR9203"/>
      <c r="BS9203"/>
      <c r="BT9203"/>
      <c r="BU9203"/>
      <c r="BV9203"/>
      <c r="BW9203"/>
      <c r="BX9203"/>
      <c r="BY9203"/>
      <c r="BZ9203"/>
      <c r="CA9203"/>
      <c r="CB9203"/>
      <c r="CC9203"/>
      <c r="CD9203"/>
      <c r="CE9203"/>
      <c r="CF9203"/>
      <c r="CG9203"/>
      <c r="CH9203"/>
      <c r="CI9203"/>
      <c r="CJ9203"/>
      <c r="CK9203"/>
      <c r="CL9203"/>
      <c r="CM9203"/>
      <c r="CN9203"/>
      <c r="CO9203"/>
      <c r="CP9203"/>
      <c r="CQ9203"/>
      <c r="CR9203"/>
      <c r="CS9203"/>
      <c r="CT9203"/>
      <c r="CU9203"/>
      <c r="CV9203"/>
    </row>
    <row r="9204" spans="10:100" x14ac:dyDescent="0.25">
      <c r="J9204"/>
      <c r="K9204"/>
      <c r="L9204"/>
      <c r="M9204"/>
      <c r="N9204"/>
      <c r="O9204"/>
      <c r="P9204"/>
      <c r="Q9204"/>
      <c r="R9204"/>
      <c r="S9204"/>
      <c r="T9204"/>
      <c r="U9204"/>
      <c r="V9204"/>
      <c r="W9204"/>
      <c r="X9204"/>
      <c r="Y9204"/>
      <c r="Z9204"/>
      <c r="AA9204"/>
      <c r="AB9204"/>
      <c r="AC9204"/>
      <c r="AD9204"/>
      <c r="AE9204"/>
      <c r="AF9204"/>
      <c r="AG9204"/>
      <c r="AH9204"/>
      <c r="AI9204"/>
      <c r="AJ9204"/>
      <c r="AK9204"/>
      <c r="AL9204"/>
      <c r="AM9204"/>
      <c r="AN9204"/>
      <c r="AO9204"/>
      <c r="AP9204"/>
      <c r="AQ9204"/>
      <c r="AR9204"/>
      <c r="AS9204"/>
      <c r="AT9204"/>
      <c r="AU9204"/>
      <c r="AV9204"/>
      <c r="AW9204"/>
      <c r="AX9204"/>
      <c r="AY9204"/>
      <c r="AZ9204"/>
      <c r="BA9204"/>
      <c r="BB9204"/>
      <c r="BC9204"/>
      <c r="BD9204"/>
      <c r="BE9204"/>
      <c r="BF9204"/>
      <c r="BG9204"/>
      <c r="BH9204"/>
      <c r="BI9204"/>
      <c r="BJ9204"/>
      <c r="BK9204"/>
      <c r="BL9204"/>
      <c r="BM9204"/>
      <c r="BN9204"/>
      <c r="BO9204"/>
      <c r="BP9204"/>
      <c r="BQ9204"/>
      <c r="BR9204"/>
      <c r="BS9204"/>
      <c r="BT9204"/>
      <c r="BU9204"/>
      <c r="BV9204"/>
      <c r="BW9204"/>
      <c r="BX9204"/>
      <c r="BY9204"/>
      <c r="BZ9204"/>
      <c r="CA9204"/>
      <c r="CB9204"/>
      <c r="CC9204"/>
      <c r="CD9204"/>
      <c r="CE9204"/>
      <c r="CF9204"/>
      <c r="CG9204"/>
      <c r="CH9204"/>
      <c r="CI9204"/>
      <c r="CJ9204"/>
      <c r="CK9204"/>
      <c r="CL9204"/>
      <c r="CM9204"/>
      <c r="CN9204"/>
      <c r="CO9204"/>
      <c r="CP9204"/>
      <c r="CQ9204"/>
      <c r="CR9204"/>
      <c r="CS9204"/>
      <c r="CT9204"/>
      <c r="CU9204"/>
      <c r="CV9204"/>
    </row>
    <row r="9205" spans="10:100" x14ac:dyDescent="0.25">
      <c r="J9205"/>
      <c r="K9205"/>
      <c r="L9205"/>
      <c r="M9205"/>
      <c r="N9205"/>
      <c r="O9205"/>
      <c r="P9205"/>
      <c r="Q9205"/>
      <c r="R9205"/>
      <c r="S9205"/>
      <c r="T9205"/>
      <c r="U9205"/>
      <c r="V9205"/>
      <c r="W9205"/>
      <c r="X9205"/>
      <c r="Y9205"/>
      <c r="Z9205"/>
      <c r="AA9205"/>
      <c r="AB9205"/>
      <c r="AC9205"/>
      <c r="AD9205"/>
      <c r="AE9205"/>
      <c r="AF9205"/>
      <c r="AG9205"/>
      <c r="AH9205"/>
      <c r="AI9205"/>
      <c r="AJ9205"/>
      <c r="AK9205"/>
      <c r="AL9205"/>
      <c r="AM9205"/>
      <c r="AN9205"/>
      <c r="AO9205"/>
      <c r="AP9205"/>
      <c r="AQ9205"/>
      <c r="AR9205"/>
      <c r="AS9205"/>
      <c r="AT9205"/>
      <c r="AU9205"/>
      <c r="AV9205"/>
      <c r="AW9205"/>
      <c r="AX9205"/>
      <c r="AY9205"/>
      <c r="AZ9205"/>
      <c r="BA9205"/>
      <c r="BB9205"/>
      <c r="BC9205"/>
      <c r="BD9205"/>
      <c r="BE9205"/>
      <c r="BF9205"/>
      <c r="BG9205"/>
      <c r="BH9205"/>
      <c r="BI9205"/>
      <c r="BJ9205"/>
      <c r="BK9205"/>
      <c r="BL9205"/>
      <c r="BM9205"/>
      <c r="BN9205"/>
      <c r="BO9205"/>
      <c r="BP9205"/>
      <c r="BQ9205"/>
      <c r="BR9205"/>
      <c r="BS9205"/>
      <c r="BT9205"/>
      <c r="BU9205"/>
      <c r="BV9205"/>
      <c r="BW9205"/>
      <c r="BX9205"/>
      <c r="BY9205"/>
      <c r="BZ9205"/>
      <c r="CA9205"/>
      <c r="CB9205"/>
      <c r="CC9205"/>
      <c r="CD9205"/>
      <c r="CE9205"/>
      <c r="CF9205"/>
      <c r="CG9205"/>
      <c r="CH9205"/>
      <c r="CI9205"/>
      <c r="CJ9205"/>
      <c r="CK9205"/>
      <c r="CL9205"/>
      <c r="CM9205"/>
      <c r="CN9205"/>
      <c r="CO9205"/>
      <c r="CP9205"/>
      <c r="CQ9205"/>
      <c r="CR9205"/>
      <c r="CS9205"/>
      <c r="CT9205"/>
      <c r="CU9205"/>
      <c r="CV9205"/>
    </row>
    <row r="9206" spans="10:100" x14ac:dyDescent="0.25">
      <c r="J9206"/>
      <c r="K9206"/>
      <c r="L9206"/>
      <c r="M9206"/>
      <c r="N9206"/>
      <c r="O9206"/>
      <c r="P9206"/>
      <c r="Q9206"/>
      <c r="R9206"/>
      <c r="S9206"/>
      <c r="T9206"/>
      <c r="U9206"/>
      <c r="V9206"/>
      <c r="W9206"/>
      <c r="X9206"/>
      <c r="Y9206"/>
      <c r="Z9206"/>
      <c r="AA9206"/>
      <c r="AB9206"/>
      <c r="AC9206"/>
      <c r="AD9206"/>
      <c r="AE9206"/>
      <c r="AF9206"/>
      <c r="AG9206"/>
      <c r="AH9206"/>
      <c r="AI9206"/>
      <c r="AJ9206"/>
      <c r="AK9206"/>
      <c r="AL9206"/>
      <c r="AM9206"/>
      <c r="AN9206"/>
      <c r="AO9206"/>
      <c r="AP9206"/>
      <c r="AQ9206"/>
      <c r="AR9206"/>
      <c r="AS9206"/>
      <c r="AT9206"/>
      <c r="AU9206"/>
      <c r="AV9206"/>
      <c r="AW9206"/>
      <c r="AX9206"/>
      <c r="AY9206"/>
      <c r="AZ9206"/>
      <c r="BA9206"/>
      <c r="BB9206"/>
      <c r="BC9206"/>
      <c r="BD9206"/>
      <c r="BE9206"/>
      <c r="BF9206"/>
      <c r="BG9206"/>
      <c r="BH9206"/>
      <c r="BI9206"/>
      <c r="BJ9206"/>
      <c r="BK9206"/>
      <c r="BL9206"/>
      <c r="BM9206"/>
      <c r="BN9206"/>
      <c r="BO9206"/>
      <c r="BP9206"/>
      <c r="BQ9206"/>
      <c r="BR9206"/>
      <c r="BS9206"/>
      <c r="BT9206"/>
      <c r="BU9206"/>
      <c r="BV9206"/>
      <c r="BW9206"/>
      <c r="BX9206"/>
      <c r="BY9206"/>
      <c r="BZ9206"/>
      <c r="CA9206"/>
      <c r="CB9206"/>
      <c r="CC9206"/>
      <c r="CD9206"/>
      <c r="CE9206"/>
      <c r="CF9206"/>
      <c r="CG9206"/>
      <c r="CH9206"/>
      <c r="CI9206"/>
      <c r="CJ9206"/>
      <c r="CK9206"/>
      <c r="CL9206"/>
      <c r="CM9206"/>
      <c r="CN9206"/>
      <c r="CO9206"/>
      <c r="CP9206"/>
      <c r="CQ9206"/>
      <c r="CR9206"/>
      <c r="CS9206"/>
      <c r="CT9206"/>
      <c r="CU9206"/>
      <c r="CV9206"/>
    </row>
    <row r="9207" spans="10:100" x14ac:dyDescent="0.25">
      <c r="J9207"/>
      <c r="K9207"/>
      <c r="L9207"/>
      <c r="M9207"/>
      <c r="N9207"/>
      <c r="O9207"/>
      <c r="P9207"/>
      <c r="Q9207"/>
      <c r="R9207"/>
      <c r="S9207"/>
      <c r="T9207"/>
      <c r="U9207"/>
      <c r="V9207"/>
      <c r="W9207"/>
      <c r="X9207"/>
      <c r="Y9207"/>
      <c r="Z9207"/>
      <c r="AA9207"/>
      <c r="AB9207"/>
      <c r="AC9207"/>
      <c r="AD9207"/>
      <c r="AE9207"/>
      <c r="AF9207"/>
      <c r="AG9207"/>
      <c r="AH9207"/>
      <c r="AI9207"/>
      <c r="AJ9207"/>
      <c r="AK9207"/>
      <c r="AL9207"/>
      <c r="AM9207"/>
      <c r="AN9207"/>
      <c r="AO9207"/>
      <c r="AP9207"/>
      <c r="AQ9207"/>
      <c r="AR9207"/>
      <c r="AS9207"/>
      <c r="AT9207"/>
      <c r="AU9207"/>
      <c r="AV9207"/>
      <c r="AW9207"/>
      <c r="AX9207"/>
      <c r="AY9207"/>
      <c r="AZ9207"/>
      <c r="BA9207"/>
      <c r="BB9207"/>
      <c r="BC9207"/>
      <c r="BD9207"/>
      <c r="BE9207"/>
      <c r="BF9207"/>
      <c r="BG9207"/>
      <c r="BH9207"/>
      <c r="BI9207"/>
      <c r="BJ9207"/>
      <c r="BK9207"/>
      <c r="BL9207"/>
      <c r="BM9207"/>
      <c r="BN9207"/>
      <c r="BO9207"/>
      <c r="BP9207"/>
      <c r="BQ9207"/>
      <c r="BR9207"/>
      <c r="BS9207"/>
      <c r="BT9207"/>
      <c r="BU9207"/>
      <c r="BV9207"/>
      <c r="BW9207"/>
      <c r="BX9207"/>
      <c r="BY9207"/>
      <c r="BZ9207"/>
      <c r="CA9207"/>
      <c r="CB9207"/>
      <c r="CC9207"/>
      <c r="CD9207"/>
      <c r="CE9207"/>
      <c r="CF9207"/>
      <c r="CG9207"/>
      <c r="CH9207"/>
      <c r="CI9207"/>
      <c r="CJ9207"/>
      <c r="CK9207"/>
      <c r="CL9207"/>
      <c r="CM9207"/>
      <c r="CN9207"/>
      <c r="CO9207"/>
      <c r="CP9207"/>
      <c r="CQ9207"/>
      <c r="CR9207"/>
      <c r="CS9207"/>
      <c r="CT9207"/>
      <c r="CU9207"/>
      <c r="CV9207"/>
    </row>
    <row r="9208" spans="10:100" x14ac:dyDescent="0.25">
      <c r="J9208"/>
      <c r="K9208"/>
      <c r="L9208"/>
      <c r="M9208"/>
      <c r="N9208"/>
      <c r="O9208"/>
      <c r="P9208"/>
      <c r="Q9208"/>
      <c r="R9208"/>
      <c r="S9208"/>
      <c r="T9208"/>
      <c r="U9208"/>
      <c r="V9208"/>
      <c r="W9208"/>
      <c r="X9208"/>
      <c r="Y9208"/>
      <c r="Z9208"/>
      <c r="AA9208"/>
      <c r="AB9208"/>
      <c r="AC9208"/>
      <c r="AD9208"/>
      <c r="AE9208"/>
      <c r="AF9208"/>
      <c r="AG9208"/>
      <c r="AH9208"/>
      <c r="AI9208"/>
      <c r="AJ9208"/>
      <c r="AK9208"/>
      <c r="AL9208"/>
      <c r="AM9208"/>
      <c r="AN9208"/>
      <c r="AO9208"/>
      <c r="AP9208"/>
      <c r="AQ9208"/>
      <c r="AR9208"/>
      <c r="AS9208"/>
      <c r="AT9208"/>
      <c r="AU9208"/>
      <c r="AV9208"/>
      <c r="AW9208"/>
      <c r="AX9208"/>
      <c r="AY9208"/>
      <c r="AZ9208"/>
      <c r="BA9208"/>
      <c r="BB9208"/>
      <c r="BC9208"/>
      <c r="BD9208"/>
      <c r="BE9208"/>
      <c r="BF9208"/>
      <c r="BG9208"/>
      <c r="BH9208"/>
      <c r="BI9208"/>
      <c r="BJ9208"/>
      <c r="BK9208"/>
      <c r="BL9208"/>
      <c r="BM9208"/>
      <c r="BN9208"/>
      <c r="BO9208"/>
      <c r="BP9208"/>
      <c r="BQ9208"/>
      <c r="BR9208"/>
      <c r="BS9208"/>
      <c r="BT9208"/>
      <c r="BU9208"/>
      <c r="BV9208"/>
      <c r="BW9208"/>
      <c r="BX9208"/>
      <c r="BY9208"/>
      <c r="BZ9208"/>
      <c r="CA9208"/>
      <c r="CB9208"/>
      <c r="CC9208"/>
      <c r="CD9208"/>
      <c r="CE9208"/>
      <c r="CF9208"/>
      <c r="CG9208"/>
      <c r="CH9208"/>
      <c r="CI9208"/>
      <c r="CJ9208"/>
      <c r="CK9208"/>
      <c r="CL9208"/>
      <c r="CM9208"/>
      <c r="CN9208"/>
      <c r="CO9208"/>
      <c r="CP9208"/>
      <c r="CQ9208"/>
      <c r="CR9208"/>
      <c r="CS9208"/>
      <c r="CT9208"/>
      <c r="CU9208"/>
      <c r="CV9208"/>
    </row>
    <row r="9209" spans="10:100" x14ac:dyDescent="0.25">
      <c r="J9209"/>
      <c r="K9209"/>
      <c r="L9209"/>
      <c r="M9209"/>
      <c r="N9209"/>
      <c r="O9209"/>
      <c r="P9209"/>
      <c r="Q9209"/>
      <c r="R9209"/>
      <c r="S9209"/>
      <c r="T9209"/>
      <c r="U9209"/>
      <c r="V9209"/>
      <c r="W9209"/>
      <c r="X9209"/>
      <c r="Y9209"/>
      <c r="Z9209"/>
      <c r="AA9209"/>
      <c r="AB9209"/>
      <c r="AC9209"/>
      <c r="AD9209"/>
      <c r="AE9209"/>
      <c r="AF9209"/>
      <c r="AG9209"/>
      <c r="AH9209"/>
      <c r="AI9209"/>
      <c r="AJ9209"/>
      <c r="AK9209"/>
      <c r="AL9209"/>
      <c r="AM9209"/>
      <c r="AN9209"/>
      <c r="AO9209"/>
      <c r="AP9209"/>
      <c r="AQ9209"/>
      <c r="AR9209"/>
      <c r="AS9209"/>
      <c r="AT9209"/>
      <c r="AU9209"/>
      <c r="AV9209"/>
      <c r="AW9209"/>
      <c r="AX9209"/>
      <c r="AY9209"/>
      <c r="AZ9209"/>
      <c r="BA9209"/>
      <c r="BB9209"/>
      <c r="BC9209"/>
      <c r="BD9209"/>
      <c r="BE9209"/>
      <c r="BF9209"/>
      <c r="BG9209"/>
      <c r="BH9209"/>
      <c r="BI9209"/>
      <c r="BJ9209"/>
      <c r="BK9209"/>
      <c r="BL9209"/>
      <c r="BM9209"/>
      <c r="BN9209"/>
      <c r="BO9209"/>
      <c r="BP9209"/>
      <c r="BQ9209"/>
      <c r="BR9209"/>
      <c r="BS9209"/>
      <c r="BT9209"/>
      <c r="BU9209"/>
      <c r="BV9209"/>
      <c r="BW9209"/>
      <c r="BX9209"/>
      <c r="BY9209"/>
      <c r="BZ9209"/>
      <c r="CA9209"/>
      <c r="CB9209"/>
      <c r="CC9209"/>
      <c r="CD9209"/>
      <c r="CE9209"/>
      <c r="CF9209"/>
      <c r="CG9209"/>
      <c r="CH9209"/>
      <c r="CI9209"/>
      <c r="CJ9209"/>
      <c r="CK9209"/>
      <c r="CL9209"/>
      <c r="CM9209"/>
      <c r="CN9209"/>
      <c r="CO9209"/>
      <c r="CP9209"/>
      <c r="CQ9209"/>
      <c r="CR9209"/>
      <c r="CS9209"/>
      <c r="CT9209"/>
      <c r="CU9209"/>
      <c r="CV9209"/>
    </row>
    <row r="9210" spans="10:100" x14ac:dyDescent="0.25">
      <c r="J9210"/>
      <c r="K9210"/>
      <c r="L9210"/>
      <c r="M9210"/>
      <c r="N9210"/>
      <c r="O9210"/>
      <c r="P9210"/>
      <c r="Q9210"/>
      <c r="R9210"/>
      <c r="S9210"/>
      <c r="T9210"/>
      <c r="U9210"/>
      <c r="V9210"/>
      <c r="W9210"/>
      <c r="X9210"/>
      <c r="Y9210"/>
      <c r="Z9210"/>
      <c r="AA9210"/>
      <c r="AB9210"/>
      <c r="AC9210"/>
      <c r="AD9210"/>
      <c r="AE9210"/>
      <c r="AF9210"/>
      <c r="AG9210"/>
      <c r="AH9210"/>
      <c r="AI9210"/>
      <c r="AJ9210"/>
      <c r="AK9210"/>
      <c r="AL9210"/>
      <c r="AM9210"/>
      <c r="AN9210"/>
      <c r="AO9210"/>
      <c r="AP9210"/>
      <c r="AQ9210"/>
      <c r="AR9210"/>
      <c r="AS9210"/>
      <c r="AT9210"/>
      <c r="AU9210"/>
      <c r="AV9210"/>
      <c r="AW9210"/>
      <c r="AX9210"/>
      <c r="AY9210"/>
      <c r="AZ9210"/>
      <c r="BA9210"/>
      <c r="BB9210"/>
      <c r="BC9210"/>
      <c r="BD9210"/>
      <c r="BE9210"/>
      <c r="BF9210"/>
      <c r="BG9210"/>
      <c r="BH9210"/>
      <c r="BI9210"/>
      <c r="BJ9210"/>
      <c r="BK9210"/>
      <c r="BL9210"/>
      <c r="BM9210"/>
      <c r="BN9210"/>
      <c r="BO9210"/>
      <c r="BP9210"/>
      <c r="BQ9210"/>
      <c r="BR9210"/>
      <c r="BS9210"/>
      <c r="BT9210"/>
      <c r="BU9210"/>
      <c r="BV9210"/>
      <c r="BW9210"/>
      <c r="BX9210"/>
      <c r="BY9210"/>
      <c r="BZ9210"/>
      <c r="CA9210"/>
      <c r="CB9210"/>
      <c r="CC9210"/>
      <c r="CD9210"/>
      <c r="CE9210"/>
      <c r="CF9210"/>
      <c r="CG9210"/>
      <c r="CH9210"/>
      <c r="CI9210"/>
      <c r="CJ9210"/>
      <c r="CK9210"/>
      <c r="CL9210"/>
      <c r="CM9210"/>
      <c r="CN9210"/>
      <c r="CO9210"/>
      <c r="CP9210"/>
      <c r="CQ9210"/>
      <c r="CR9210"/>
      <c r="CS9210"/>
      <c r="CT9210"/>
      <c r="CU9210"/>
      <c r="CV9210"/>
    </row>
    <row r="9211" spans="10:100" x14ac:dyDescent="0.25">
      <c r="J9211"/>
      <c r="K9211"/>
      <c r="L9211"/>
      <c r="M9211"/>
      <c r="N9211"/>
      <c r="O9211"/>
      <c r="P9211"/>
      <c r="Q9211"/>
      <c r="R9211"/>
      <c r="S9211"/>
      <c r="T9211"/>
      <c r="U9211"/>
      <c r="V9211"/>
      <c r="W9211"/>
      <c r="X9211"/>
      <c r="Y9211"/>
      <c r="Z9211"/>
      <c r="AA9211"/>
      <c r="AB9211"/>
      <c r="AC9211"/>
      <c r="AD9211"/>
      <c r="AE9211"/>
      <c r="AF9211"/>
      <c r="AG9211"/>
      <c r="AH9211"/>
      <c r="AI9211"/>
      <c r="AJ9211"/>
      <c r="AK9211"/>
      <c r="AL9211"/>
      <c r="AM9211"/>
      <c r="AN9211"/>
      <c r="AO9211"/>
      <c r="AP9211"/>
      <c r="AQ9211"/>
      <c r="AR9211"/>
      <c r="AS9211"/>
      <c r="AT9211"/>
      <c r="AU9211"/>
      <c r="AV9211"/>
      <c r="AW9211"/>
      <c r="AX9211"/>
      <c r="AY9211"/>
      <c r="AZ9211"/>
      <c r="BA9211"/>
      <c r="BB9211"/>
      <c r="BC9211"/>
      <c r="BD9211"/>
      <c r="BE9211"/>
      <c r="BF9211"/>
      <c r="BG9211"/>
      <c r="BH9211"/>
      <c r="BI9211"/>
      <c r="BJ9211"/>
      <c r="BK9211"/>
      <c r="BL9211"/>
      <c r="BM9211"/>
      <c r="BN9211"/>
      <c r="BO9211"/>
      <c r="BP9211"/>
      <c r="BQ9211"/>
      <c r="BR9211"/>
      <c r="BS9211"/>
      <c r="BT9211"/>
      <c r="BU9211"/>
      <c r="BV9211"/>
      <c r="BW9211"/>
      <c r="BX9211"/>
      <c r="BY9211"/>
      <c r="BZ9211"/>
      <c r="CA9211"/>
      <c r="CB9211"/>
      <c r="CC9211"/>
      <c r="CD9211"/>
      <c r="CE9211"/>
      <c r="CF9211"/>
      <c r="CG9211"/>
      <c r="CH9211"/>
      <c r="CI9211"/>
      <c r="CJ9211"/>
      <c r="CK9211"/>
      <c r="CL9211"/>
      <c r="CM9211"/>
      <c r="CN9211"/>
      <c r="CO9211"/>
      <c r="CP9211"/>
      <c r="CQ9211"/>
      <c r="CR9211"/>
      <c r="CS9211"/>
      <c r="CT9211"/>
      <c r="CU9211"/>
      <c r="CV9211"/>
    </row>
    <row r="9212" spans="10:100" x14ac:dyDescent="0.25">
      <c r="J9212"/>
      <c r="K9212"/>
      <c r="L9212"/>
      <c r="M9212"/>
      <c r="N9212"/>
      <c r="O9212"/>
      <c r="P9212"/>
      <c r="Q9212"/>
      <c r="R9212"/>
      <c r="S9212"/>
      <c r="T9212"/>
      <c r="U9212"/>
      <c r="V9212"/>
      <c r="W9212"/>
      <c r="X9212"/>
      <c r="Y9212"/>
      <c r="Z9212"/>
      <c r="AA9212"/>
      <c r="AB9212"/>
      <c r="AC9212"/>
      <c r="AD9212"/>
      <c r="AE9212"/>
      <c r="AF9212"/>
      <c r="AG9212"/>
      <c r="AH9212"/>
      <c r="AI9212"/>
      <c r="AJ9212"/>
      <c r="AK9212"/>
      <c r="AL9212"/>
      <c r="AM9212"/>
      <c r="AN9212"/>
      <c r="AO9212"/>
      <c r="AP9212"/>
      <c r="AQ9212"/>
      <c r="AR9212"/>
      <c r="AS9212"/>
      <c r="AT9212"/>
      <c r="AU9212"/>
      <c r="AV9212"/>
      <c r="AW9212"/>
      <c r="AX9212"/>
      <c r="AY9212"/>
      <c r="AZ9212"/>
      <c r="BA9212"/>
      <c r="BB9212"/>
      <c r="BC9212"/>
      <c r="BD9212"/>
      <c r="BE9212"/>
      <c r="BF9212"/>
      <c r="BG9212"/>
      <c r="BH9212"/>
      <c r="BI9212"/>
      <c r="BJ9212"/>
      <c r="BK9212"/>
      <c r="BL9212"/>
      <c r="BM9212"/>
      <c r="BN9212"/>
      <c r="BO9212"/>
      <c r="BP9212"/>
      <c r="BQ9212"/>
      <c r="BR9212"/>
      <c r="BS9212"/>
      <c r="BT9212"/>
      <c r="BU9212"/>
      <c r="BV9212"/>
      <c r="BW9212"/>
      <c r="BX9212"/>
      <c r="BY9212"/>
      <c r="BZ9212"/>
      <c r="CA9212"/>
      <c r="CB9212"/>
      <c r="CC9212"/>
      <c r="CD9212"/>
      <c r="CE9212"/>
      <c r="CF9212"/>
      <c r="CG9212"/>
      <c r="CH9212"/>
      <c r="CI9212"/>
      <c r="CJ9212"/>
      <c r="CK9212"/>
      <c r="CL9212"/>
      <c r="CM9212"/>
      <c r="CN9212"/>
      <c r="CO9212"/>
      <c r="CP9212"/>
      <c r="CQ9212"/>
      <c r="CR9212"/>
      <c r="CS9212"/>
      <c r="CT9212"/>
      <c r="CU9212"/>
      <c r="CV9212"/>
    </row>
    <row r="9213" spans="10:100" x14ac:dyDescent="0.25">
      <c r="J9213"/>
      <c r="K9213"/>
      <c r="L9213"/>
      <c r="M9213"/>
      <c r="N9213"/>
      <c r="O9213"/>
      <c r="P9213"/>
      <c r="Q9213"/>
      <c r="R9213"/>
      <c r="S9213"/>
      <c r="T9213"/>
      <c r="U9213"/>
      <c r="V9213"/>
      <c r="W9213"/>
      <c r="X9213"/>
      <c r="Y9213"/>
      <c r="Z9213"/>
      <c r="AA9213"/>
      <c r="AB9213"/>
      <c r="AC9213"/>
      <c r="AD9213"/>
      <c r="AE9213"/>
      <c r="AF9213"/>
      <c r="AG9213"/>
      <c r="AH9213"/>
      <c r="AI9213"/>
      <c r="AJ9213"/>
      <c r="AK9213"/>
      <c r="AL9213"/>
      <c r="AM9213"/>
      <c r="AN9213"/>
      <c r="AO9213"/>
      <c r="AP9213"/>
      <c r="AQ9213"/>
      <c r="AR9213"/>
      <c r="AS9213"/>
      <c r="AT9213"/>
      <c r="AU9213"/>
      <c r="AV9213"/>
      <c r="AW9213"/>
      <c r="AX9213"/>
      <c r="AY9213"/>
      <c r="AZ9213"/>
      <c r="BA9213"/>
      <c r="BB9213"/>
      <c r="BC9213"/>
      <c r="BD9213"/>
      <c r="BE9213"/>
      <c r="BF9213"/>
      <c r="BG9213"/>
      <c r="BH9213"/>
      <c r="BI9213"/>
      <c r="BJ9213"/>
      <c r="BK9213"/>
      <c r="BL9213"/>
      <c r="BM9213"/>
      <c r="BN9213"/>
      <c r="BO9213"/>
      <c r="BP9213"/>
      <c r="BQ9213"/>
      <c r="BR9213"/>
      <c r="BS9213"/>
      <c r="BT9213"/>
      <c r="BU9213"/>
      <c r="BV9213"/>
      <c r="BW9213"/>
      <c r="BX9213"/>
      <c r="BY9213"/>
      <c r="BZ9213"/>
      <c r="CA9213"/>
      <c r="CB9213"/>
      <c r="CC9213"/>
      <c r="CD9213"/>
      <c r="CE9213"/>
      <c r="CF9213"/>
      <c r="CG9213"/>
      <c r="CH9213"/>
      <c r="CI9213"/>
      <c r="CJ9213"/>
      <c r="CK9213"/>
      <c r="CL9213"/>
      <c r="CM9213"/>
      <c r="CN9213"/>
      <c r="CO9213"/>
      <c r="CP9213"/>
      <c r="CQ9213"/>
      <c r="CR9213"/>
      <c r="CS9213"/>
      <c r="CT9213"/>
      <c r="CU9213"/>
      <c r="CV9213"/>
    </row>
    <row r="9214" spans="10:100" x14ac:dyDescent="0.25">
      <c r="J9214"/>
      <c r="K9214"/>
      <c r="L9214"/>
      <c r="M9214"/>
      <c r="N9214"/>
      <c r="O9214"/>
      <c r="P9214"/>
      <c r="Q9214"/>
      <c r="R9214"/>
      <c r="S9214"/>
      <c r="T9214"/>
      <c r="U9214"/>
      <c r="V9214"/>
      <c r="W9214"/>
      <c r="X9214"/>
      <c r="Y9214"/>
      <c r="Z9214"/>
      <c r="AA9214"/>
      <c r="AB9214"/>
      <c r="AC9214"/>
      <c r="AD9214"/>
      <c r="AE9214"/>
      <c r="AF9214"/>
      <c r="AG9214"/>
      <c r="AH9214"/>
      <c r="AI9214"/>
      <c r="AJ9214"/>
      <c r="AK9214"/>
      <c r="AL9214"/>
      <c r="AM9214"/>
      <c r="AN9214"/>
      <c r="AO9214"/>
      <c r="AP9214"/>
      <c r="AQ9214"/>
      <c r="AR9214"/>
      <c r="AS9214"/>
      <c r="AT9214"/>
      <c r="AU9214"/>
      <c r="AV9214"/>
      <c r="AW9214"/>
      <c r="AX9214"/>
      <c r="AY9214"/>
      <c r="AZ9214"/>
      <c r="BA9214"/>
      <c r="BB9214"/>
      <c r="BC9214"/>
      <c r="BD9214"/>
      <c r="BE9214"/>
      <c r="BF9214"/>
      <c r="BG9214"/>
      <c r="BH9214"/>
      <c r="BI9214"/>
      <c r="BJ9214"/>
      <c r="BK9214"/>
      <c r="BL9214"/>
      <c r="BM9214"/>
      <c r="BN9214"/>
      <c r="BO9214"/>
      <c r="BP9214"/>
      <c r="BQ9214"/>
      <c r="BR9214"/>
      <c r="BS9214"/>
      <c r="BT9214"/>
      <c r="BU9214"/>
      <c r="BV9214"/>
      <c r="BW9214"/>
      <c r="BX9214"/>
      <c r="BY9214"/>
      <c r="BZ9214"/>
      <c r="CA9214"/>
      <c r="CB9214"/>
      <c r="CC9214"/>
      <c r="CD9214"/>
      <c r="CE9214"/>
      <c r="CF9214"/>
      <c r="CG9214"/>
      <c r="CH9214"/>
      <c r="CI9214"/>
      <c r="CJ9214"/>
      <c r="CK9214"/>
      <c r="CL9214"/>
      <c r="CM9214"/>
      <c r="CN9214"/>
      <c r="CO9214"/>
      <c r="CP9214"/>
      <c r="CQ9214"/>
      <c r="CR9214"/>
      <c r="CS9214"/>
      <c r="CT9214"/>
      <c r="CU9214"/>
      <c r="CV9214"/>
    </row>
    <row r="9215" spans="10:100" x14ac:dyDescent="0.25">
      <c r="J9215"/>
      <c r="K9215"/>
      <c r="L9215"/>
      <c r="M9215"/>
      <c r="N9215"/>
      <c r="O9215"/>
      <c r="P9215"/>
      <c r="Q9215"/>
      <c r="R9215"/>
      <c r="S9215"/>
      <c r="T9215"/>
      <c r="U9215"/>
      <c r="V9215"/>
      <c r="W9215"/>
      <c r="X9215"/>
      <c r="Y9215"/>
      <c r="Z9215"/>
      <c r="AA9215"/>
      <c r="AB9215"/>
      <c r="AC9215"/>
      <c r="AD9215"/>
      <c r="AE9215"/>
      <c r="AF9215"/>
      <c r="AG9215"/>
      <c r="AH9215"/>
      <c r="AI9215"/>
      <c r="AJ9215"/>
      <c r="AK9215"/>
      <c r="AL9215"/>
      <c r="AM9215"/>
      <c r="AN9215"/>
      <c r="AO9215"/>
      <c r="AP9215"/>
      <c r="AQ9215"/>
      <c r="AR9215"/>
      <c r="AS9215"/>
      <c r="AT9215"/>
      <c r="AU9215"/>
      <c r="AV9215"/>
      <c r="AW9215"/>
      <c r="AX9215"/>
      <c r="AY9215"/>
      <c r="AZ9215"/>
      <c r="BA9215"/>
      <c r="BB9215"/>
      <c r="BC9215"/>
      <c r="BD9215"/>
      <c r="BE9215"/>
      <c r="BF9215"/>
      <c r="BG9215"/>
      <c r="BH9215"/>
      <c r="BI9215"/>
      <c r="BJ9215"/>
      <c r="BK9215"/>
      <c r="BL9215"/>
      <c r="BM9215"/>
      <c r="BN9215"/>
      <c r="BO9215"/>
      <c r="BP9215"/>
      <c r="BQ9215"/>
      <c r="BR9215"/>
      <c r="BS9215"/>
      <c r="BT9215"/>
      <c r="BU9215"/>
      <c r="BV9215"/>
      <c r="BW9215"/>
      <c r="BX9215"/>
      <c r="BY9215"/>
      <c r="BZ9215"/>
      <c r="CA9215"/>
      <c r="CB9215"/>
      <c r="CC9215"/>
      <c r="CD9215"/>
      <c r="CE9215"/>
      <c r="CF9215"/>
      <c r="CG9215"/>
      <c r="CH9215"/>
      <c r="CI9215"/>
      <c r="CJ9215"/>
      <c r="CK9215"/>
      <c r="CL9215"/>
      <c r="CM9215"/>
      <c r="CN9215"/>
      <c r="CO9215"/>
      <c r="CP9215"/>
      <c r="CQ9215"/>
      <c r="CR9215"/>
      <c r="CS9215"/>
      <c r="CT9215"/>
      <c r="CU9215"/>
      <c r="CV9215"/>
    </row>
    <row r="9216" spans="10:100" x14ac:dyDescent="0.25">
      <c r="J9216"/>
      <c r="K9216"/>
      <c r="L9216"/>
      <c r="M9216"/>
      <c r="N9216"/>
      <c r="O9216"/>
      <c r="P9216"/>
      <c r="Q9216"/>
      <c r="R9216"/>
      <c r="S9216"/>
      <c r="T9216"/>
      <c r="U9216"/>
      <c r="V9216"/>
      <c r="W9216"/>
      <c r="X9216"/>
      <c r="Y9216"/>
      <c r="Z9216"/>
      <c r="AA9216"/>
      <c r="AB9216"/>
      <c r="AC9216"/>
      <c r="AD9216"/>
      <c r="AE9216"/>
      <c r="AF9216"/>
      <c r="AG9216"/>
      <c r="AH9216"/>
      <c r="AI9216"/>
      <c r="AJ9216"/>
      <c r="AK9216"/>
      <c r="AL9216"/>
      <c r="AM9216"/>
      <c r="AN9216"/>
      <c r="AO9216"/>
      <c r="AP9216"/>
      <c r="AQ9216"/>
      <c r="AR9216"/>
      <c r="AS9216"/>
      <c r="AT9216"/>
      <c r="AU9216"/>
      <c r="AV9216"/>
      <c r="AW9216"/>
      <c r="AX9216"/>
      <c r="AY9216"/>
      <c r="AZ9216"/>
      <c r="BA9216"/>
      <c r="BB9216"/>
      <c r="BC9216"/>
      <c r="BD9216"/>
      <c r="BE9216"/>
      <c r="BF9216"/>
      <c r="BG9216"/>
      <c r="BH9216"/>
      <c r="BI9216"/>
      <c r="BJ9216"/>
      <c r="BK9216"/>
      <c r="BL9216"/>
      <c r="BM9216"/>
      <c r="BN9216"/>
      <c r="BO9216"/>
      <c r="BP9216"/>
      <c r="BQ9216"/>
      <c r="BR9216"/>
      <c r="BS9216"/>
      <c r="BT9216"/>
      <c r="BU9216"/>
      <c r="BV9216"/>
      <c r="BW9216"/>
      <c r="BX9216"/>
      <c r="BY9216"/>
      <c r="BZ9216"/>
      <c r="CA9216"/>
      <c r="CB9216"/>
      <c r="CC9216"/>
      <c r="CD9216"/>
      <c r="CE9216"/>
      <c r="CF9216"/>
      <c r="CG9216"/>
      <c r="CH9216"/>
      <c r="CI9216"/>
      <c r="CJ9216"/>
      <c r="CK9216"/>
      <c r="CL9216"/>
      <c r="CM9216"/>
      <c r="CN9216"/>
      <c r="CO9216"/>
      <c r="CP9216"/>
      <c r="CQ9216"/>
      <c r="CR9216"/>
      <c r="CS9216"/>
      <c r="CT9216"/>
      <c r="CU9216"/>
      <c r="CV9216"/>
    </row>
    <row r="9217" spans="10:100" x14ac:dyDescent="0.25">
      <c r="J9217"/>
      <c r="K9217"/>
      <c r="L9217"/>
      <c r="M9217"/>
      <c r="N9217"/>
      <c r="O9217"/>
      <c r="P9217"/>
      <c r="Q9217"/>
      <c r="R9217"/>
      <c r="S9217"/>
      <c r="T9217"/>
      <c r="U9217"/>
      <c r="V9217"/>
      <c r="W9217"/>
      <c r="X9217"/>
      <c r="Y9217"/>
      <c r="Z9217"/>
      <c r="AA9217"/>
      <c r="AB9217"/>
      <c r="AC9217"/>
      <c r="AD9217"/>
      <c r="AE9217"/>
      <c r="AF9217"/>
      <c r="AG9217"/>
      <c r="AH9217"/>
      <c r="AI9217"/>
      <c r="AJ9217"/>
      <c r="AK9217"/>
      <c r="AL9217"/>
      <c r="AM9217"/>
      <c r="AN9217"/>
      <c r="AO9217"/>
      <c r="AP9217"/>
      <c r="AQ9217"/>
      <c r="AR9217"/>
      <c r="AS9217"/>
      <c r="AT9217"/>
      <c r="AU9217"/>
      <c r="AV9217"/>
      <c r="AW9217"/>
      <c r="AX9217"/>
      <c r="AY9217"/>
      <c r="AZ9217"/>
      <c r="BA9217"/>
      <c r="BB9217"/>
      <c r="BC9217"/>
      <c r="BD9217"/>
      <c r="BE9217"/>
      <c r="BF9217"/>
      <c r="BG9217"/>
      <c r="BH9217"/>
      <c r="BI9217"/>
      <c r="BJ9217"/>
      <c r="BK9217"/>
      <c r="BL9217"/>
      <c r="BM9217"/>
      <c r="BN9217"/>
      <c r="BO9217"/>
      <c r="BP9217"/>
      <c r="BQ9217"/>
      <c r="BR9217"/>
      <c r="BS9217"/>
      <c r="BT9217"/>
      <c r="BU9217"/>
      <c r="BV9217"/>
      <c r="BW9217"/>
      <c r="BX9217"/>
      <c r="BY9217"/>
      <c r="BZ9217"/>
      <c r="CA9217"/>
      <c r="CB9217"/>
      <c r="CC9217"/>
      <c r="CD9217"/>
      <c r="CE9217"/>
      <c r="CF9217"/>
      <c r="CG9217"/>
      <c r="CH9217"/>
      <c r="CI9217"/>
      <c r="CJ9217"/>
      <c r="CK9217"/>
      <c r="CL9217"/>
      <c r="CM9217"/>
      <c r="CN9217"/>
      <c r="CO9217"/>
      <c r="CP9217"/>
      <c r="CQ9217"/>
      <c r="CR9217"/>
      <c r="CS9217"/>
      <c r="CT9217"/>
      <c r="CU9217"/>
      <c r="CV9217"/>
    </row>
    <row r="9218" spans="10:100" x14ac:dyDescent="0.25">
      <c r="J9218"/>
      <c r="K9218"/>
      <c r="L9218"/>
      <c r="M9218"/>
      <c r="N9218"/>
      <c r="O9218"/>
      <c r="P9218"/>
      <c r="Q9218"/>
      <c r="R9218"/>
      <c r="S9218"/>
      <c r="T9218"/>
      <c r="U9218"/>
      <c r="V9218"/>
      <c r="W9218"/>
      <c r="X9218"/>
      <c r="Y9218"/>
      <c r="Z9218"/>
      <c r="AA9218"/>
      <c r="AB9218"/>
      <c r="AC9218"/>
      <c r="AD9218"/>
      <c r="AE9218"/>
      <c r="AF9218"/>
      <c r="AG9218"/>
      <c r="AH9218"/>
      <c r="AI9218"/>
      <c r="AJ9218"/>
      <c r="AK9218"/>
      <c r="AL9218"/>
      <c r="AM9218"/>
      <c r="AN9218"/>
      <c r="AO9218"/>
      <c r="AP9218"/>
      <c r="AQ9218"/>
      <c r="AR9218"/>
      <c r="AS9218"/>
      <c r="AT9218"/>
      <c r="AU9218"/>
      <c r="AV9218"/>
      <c r="AW9218"/>
      <c r="AX9218"/>
      <c r="AY9218"/>
      <c r="AZ9218"/>
      <c r="BA9218"/>
      <c r="BB9218"/>
      <c r="BC9218"/>
      <c r="BD9218"/>
      <c r="BE9218"/>
      <c r="BF9218"/>
      <c r="BG9218"/>
      <c r="BH9218"/>
      <c r="BI9218"/>
      <c r="BJ9218"/>
      <c r="BK9218"/>
      <c r="BL9218"/>
      <c r="BM9218"/>
      <c r="BN9218"/>
      <c r="BO9218"/>
      <c r="BP9218"/>
      <c r="BQ9218"/>
      <c r="BR9218"/>
      <c r="BS9218"/>
      <c r="BT9218"/>
      <c r="BU9218"/>
      <c r="BV9218"/>
      <c r="BW9218"/>
      <c r="BX9218"/>
      <c r="BY9218"/>
      <c r="BZ9218"/>
      <c r="CA9218"/>
      <c r="CB9218"/>
      <c r="CC9218"/>
      <c r="CD9218"/>
      <c r="CE9218"/>
      <c r="CF9218"/>
      <c r="CG9218"/>
      <c r="CH9218"/>
      <c r="CI9218"/>
      <c r="CJ9218"/>
      <c r="CK9218"/>
      <c r="CL9218"/>
      <c r="CM9218"/>
      <c r="CN9218"/>
      <c r="CO9218"/>
      <c r="CP9218"/>
      <c r="CQ9218"/>
      <c r="CR9218"/>
      <c r="CS9218"/>
      <c r="CT9218"/>
      <c r="CU9218"/>
      <c r="CV9218"/>
    </row>
    <row r="9219" spans="10:100" x14ac:dyDescent="0.25">
      <c r="J9219"/>
      <c r="K9219"/>
      <c r="L9219"/>
      <c r="M9219"/>
      <c r="N9219"/>
      <c r="O9219"/>
      <c r="P9219"/>
      <c r="Q9219"/>
      <c r="R9219"/>
      <c r="S9219"/>
      <c r="T9219"/>
      <c r="U9219"/>
      <c r="V9219"/>
      <c r="W9219"/>
      <c r="X9219"/>
      <c r="Y9219"/>
      <c r="Z9219"/>
      <c r="AA9219"/>
      <c r="AB9219"/>
      <c r="AC9219"/>
      <c r="AD9219"/>
      <c r="AE9219"/>
      <c r="AF9219"/>
      <c r="AG9219"/>
      <c r="AH9219"/>
      <c r="AI9219"/>
      <c r="AJ9219"/>
      <c r="AK9219"/>
      <c r="AL9219"/>
      <c r="AM9219"/>
      <c r="AN9219"/>
      <c r="AO9219"/>
      <c r="AP9219"/>
      <c r="AQ9219"/>
      <c r="AR9219"/>
      <c r="AS9219"/>
      <c r="AT9219"/>
      <c r="AU9219"/>
      <c r="AV9219"/>
      <c r="AW9219"/>
      <c r="AX9219"/>
      <c r="AY9219"/>
      <c r="AZ9219"/>
      <c r="BA9219"/>
      <c r="BB9219"/>
      <c r="BC9219"/>
      <c r="BD9219"/>
      <c r="BE9219"/>
      <c r="BF9219"/>
      <c r="BG9219"/>
      <c r="BH9219"/>
      <c r="BI9219"/>
      <c r="BJ9219"/>
      <c r="BK9219"/>
      <c r="BL9219"/>
      <c r="BM9219"/>
      <c r="BN9219"/>
      <c r="BO9219"/>
      <c r="BP9219"/>
      <c r="BQ9219"/>
      <c r="BR9219"/>
      <c r="BS9219"/>
      <c r="BT9219"/>
      <c r="BU9219"/>
      <c r="BV9219"/>
      <c r="BW9219"/>
      <c r="BX9219"/>
      <c r="BY9219"/>
      <c r="BZ9219"/>
      <c r="CA9219"/>
      <c r="CB9219"/>
      <c r="CC9219"/>
      <c r="CD9219"/>
      <c r="CE9219"/>
      <c r="CF9219"/>
      <c r="CG9219"/>
      <c r="CH9219"/>
      <c r="CI9219"/>
      <c r="CJ9219"/>
      <c r="CK9219"/>
      <c r="CL9219"/>
      <c r="CM9219"/>
      <c r="CN9219"/>
      <c r="CO9219"/>
      <c r="CP9219"/>
      <c r="CQ9219"/>
      <c r="CR9219"/>
      <c r="CS9219"/>
      <c r="CT9219"/>
      <c r="CU9219"/>
      <c r="CV9219"/>
    </row>
    <row r="9220" spans="10:100" x14ac:dyDescent="0.25">
      <c r="J9220"/>
      <c r="K9220"/>
      <c r="L9220"/>
      <c r="M9220"/>
      <c r="N9220"/>
      <c r="O9220"/>
      <c r="P9220"/>
      <c r="Q9220"/>
      <c r="R9220"/>
      <c r="S9220"/>
      <c r="T9220"/>
      <c r="U9220"/>
      <c r="V9220"/>
      <c r="W9220"/>
      <c r="X9220"/>
      <c r="Y9220"/>
      <c r="Z9220"/>
      <c r="AA9220"/>
      <c r="AB9220"/>
      <c r="AC9220"/>
      <c r="AD9220"/>
      <c r="AE9220"/>
      <c r="AF9220"/>
      <c r="AG9220"/>
      <c r="AH9220"/>
      <c r="AI9220"/>
      <c r="AJ9220"/>
      <c r="AK9220"/>
      <c r="AL9220"/>
      <c r="AM9220"/>
      <c r="AN9220"/>
      <c r="AO9220"/>
      <c r="AP9220"/>
      <c r="AQ9220"/>
      <c r="AR9220"/>
      <c r="AS9220"/>
      <c r="AT9220"/>
      <c r="AU9220"/>
      <c r="AV9220"/>
      <c r="AW9220"/>
      <c r="AX9220"/>
      <c r="AY9220"/>
      <c r="AZ9220"/>
      <c r="BA9220"/>
      <c r="BB9220"/>
      <c r="BC9220"/>
      <c r="BD9220"/>
      <c r="BE9220"/>
      <c r="BF9220"/>
      <c r="BG9220"/>
      <c r="BH9220"/>
      <c r="BI9220"/>
      <c r="BJ9220"/>
      <c r="BK9220"/>
      <c r="BL9220"/>
      <c r="BM9220"/>
      <c r="BN9220"/>
      <c r="BO9220"/>
      <c r="BP9220"/>
      <c r="BQ9220"/>
      <c r="BR9220"/>
      <c r="BS9220"/>
      <c r="BT9220"/>
      <c r="BU9220"/>
      <c r="BV9220"/>
      <c r="BW9220"/>
      <c r="BX9220"/>
      <c r="BY9220"/>
      <c r="BZ9220"/>
      <c r="CA9220"/>
      <c r="CB9220"/>
      <c r="CC9220"/>
      <c r="CD9220"/>
      <c r="CE9220"/>
      <c r="CF9220"/>
      <c r="CG9220"/>
      <c r="CH9220"/>
      <c r="CI9220"/>
      <c r="CJ9220"/>
      <c r="CK9220"/>
      <c r="CL9220"/>
      <c r="CM9220"/>
      <c r="CN9220"/>
      <c r="CO9220"/>
      <c r="CP9220"/>
      <c r="CQ9220"/>
      <c r="CR9220"/>
      <c r="CS9220"/>
      <c r="CT9220"/>
      <c r="CU9220"/>
      <c r="CV9220"/>
    </row>
    <row r="9221" spans="10:100" x14ac:dyDescent="0.25">
      <c r="J9221"/>
      <c r="K9221"/>
      <c r="L9221"/>
      <c r="M9221"/>
      <c r="N9221"/>
      <c r="O9221"/>
      <c r="P9221"/>
      <c r="Q9221"/>
      <c r="R9221"/>
      <c r="S9221"/>
      <c r="T9221"/>
      <c r="U9221"/>
      <c r="V9221"/>
      <c r="W9221"/>
      <c r="X9221"/>
      <c r="Y9221"/>
      <c r="Z9221"/>
      <c r="AA9221"/>
      <c r="AB9221"/>
      <c r="AC9221"/>
      <c r="AD9221"/>
      <c r="AE9221"/>
      <c r="AF9221"/>
      <c r="AG9221"/>
      <c r="AH9221"/>
      <c r="AI9221"/>
      <c r="AJ9221"/>
      <c r="AK9221"/>
      <c r="AL9221"/>
      <c r="AM9221"/>
      <c r="AN9221"/>
      <c r="AO9221"/>
      <c r="AP9221"/>
      <c r="AQ9221"/>
      <c r="AR9221"/>
      <c r="AS9221"/>
      <c r="AT9221"/>
      <c r="AU9221"/>
      <c r="AV9221"/>
      <c r="AW9221"/>
      <c r="AX9221"/>
      <c r="AY9221"/>
      <c r="AZ9221"/>
      <c r="BA9221"/>
      <c r="BB9221"/>
      <c r="BC9221"/>
      <c r="BD9221"/>
      <c r="BE9221"/>
      <c r="BF9221"/>
      <c r="BG9221"/>
      <c r="BH9221"/>
      <c r="BI9221"/>
      <c r="BJ9221"/>
      <c r="BK9221"/>
      <c r="BL9221"/>
      <c r="BM9221"/>
      <c r="BN9221"/>
      <c r="BO9221"/>
      <c r="BP9221"/>
      <c r="BQ9221"/>
      <c r="BR9221"/>
      <c r="BS9221"/>
      <c r="BT9221"/>
      <c r="BU9221"/>
      <c r="BV9221"/>
      <c r="BW9221"/>
      <c r="BX9221"/>
      <c r="BY9221"/>
      <c r="BZ9221"/>
      <c r="CA9221"/>
      <c r="CB9221"/>
      <c r="CC9221"/>
      <c r="CD9221"/>
      <c r="CE9221"/>
      <c r="CF9221"/>
      <c r="CG9221"/>
      <c r="CH9221"/>
      <c r="CI9221"/>
      <c r="CJ9221"/>
      <c r="CK9221"/>
      <c r="CL9221"/>
      <c r="CM9221"/>
      <c r="CN9221"/>
      <c r="CO9221"/>
      <c r="CP9221"/>
      <c r="CQ9221"/>
      <c r="CR9221"/>
      <c r="CS9221"/>
      <c r="CT9221"/>
      <c r="CU9221"/>
      <c r="CV9221"/>
    </row>
    <row r="9222" spans="10:100" x14ac:dyDescent="0.25">
      <c r="J9222"/>
      <c r="K9222"/>
      <c r="L9222"/>
      <c r="M9222"/>
      <c r="N9222"/>
      <c r="O9222"/>
      <c r="P9222"/>
      <c r="Q9222"/>
      <c r="R9222"/>
      <c r="S9222"/>
      <c r="T9222"/>
      <c r="U9222"/>
      <c r="V9222"/>
      <c r="W9222"/>
      <c r="X9222"/>
      <c r="Y9222"/>
      <c r="Z9222"/>
      <c r="AA9222"/>
      <c r="AB9222"/>
      <c r="AC9222"/>
      <c r="AD9222"/>
      <c r="AE9222"/>
      <c r="AF9222"/>
      <c r="AG9222"/>
      <c r="AH9222"/>
      <c r="AI9222"/>
      <c r="AJ9222"/>
      <c r="AK9222"/>
      <c r="AL9222"/>
      <c r="AM9222"/>
      <c r="AN9222"/>
      <c r="AO9222"/>
      <c r="AP9222"/>
      <c r="AQ9222"/>
      <c r="AR9222"/>
      <c r="AS9222"/>
      <c r="AT9222"/>
      <c r="AU9222"/>
      <c r="AV9222"/>
      <c r="AW9222"/>
      <c r="AX9222"/>
      <c r="AY9222"/>
      <c r="AZ9222"/>
      <c r="BA9222"/>
      <c r="BB9222"/>
      <c r="BC9222"/>
      <c r="BD9222"/>
      <c r="BE9222"/>
      <c r="BF9222"/>
      <c r="BG9222"/>
      <c r="BH9222"/>
      <c r="BI9222"/>
      <c r="BJ9222"/>
      <c r="BK9222"/>
      <c r="BL9222"/>
      <c r="BM9222"/>
      <c r="BN9222"/>
      <c r="BO9222"/>
      <c r="BP9222"/>
      <c r="BQ9222"/>
      <c r="BR9222"/>
      <c r="BS9222"/>
      <c r="BT9222"/>
      <c r="BU9222"/>
      <c r="BV9222"/>
      <c r="BW9222"/>
      <c r="BX9222"/>
      <c r="BY9222"/>
      <c r="BZ9222"/>
      <c r="CA9222"/>
      <c r="CB9222"/>
      <c r="CC9222"/>
      <c r="CD9222"/>
      <c r="CE9222"/>
      <c r="CF9222"/>
      <c r="CG9222"/>
      <c r="CH9222"/>
      <c r="CI9222"/>
      <c r="CJ9222"/>
      <c r="CK9222"/>
      <c r="CL9222"/>
      <c r="CM9222"/>
      <c r="CN9222"/>
      <c r="CO9222"/>
      <c r="CP9222"/>
      <c r="CQ9222"/>
      <c r="CR9222"/>
      <c r="CS9222"/>
      <c r="CT9222"/>
      <c r="CU9222"/>
      <c r="CV9222"/>
    </row>
    <row r="9223" spans="10:100" x14ac:dyDescent="0.25">
      <c r="J9223"/>
      <c r="K9223"/>
      <c r="L9223"/>
      <c r="M9223"/>
      <c r="N9223"/>
      <c r="O9223"/>
      <c r="P9223"/>
      <c r="Q9223"/>
      <c r="R9223"/>
      <c r="S9223"/>
      <c r="T9223"/>
      <c r="U9223"/>
      <c r="V9223"/>
      <c r="W9223"/>
      <c r="X9223"/>
      <c r="Y9223"/>
      <c r="Z9223"/>
      <c r="AA9223"/>
      <c r="AB9223"/>
      <c r="AC9223"/>
      <c r="AD9223"/>
      <c r="AE9223"/>
      <c r="AF9223"/>
      <c r="AG9223"/>
      <c r="AH9223"/>
      <c r="AI9223"/>
      <c r="AJ9223"/>
      <c r="AK9223"/>
      <c r="AL9223"/>
      <c r="AM9223"/>
      <c r="AN9223"/>
      <c r="AO9223"/>
      <c r="AP9223"/>
      <c r="AQ9223"/>
      <c r="AR9223"/>
      <c r="AS9223"/>
      <c r="AT9223"/>
      <c r="AU9223"/>
      <c r="AV9223"/>
      <c r="AW9223"/>
      <c r="AX9223"/>
      <c r="AY9223"/>
      <c r="AZ9223"/>
      <c r="BA9223"/>
      <c r="BB9223"/>
      <c r="BC9223"/>
      <c r="BD9223"/>
      <c r="BE9223"/>
      <c r="BF9223"/>
      <c r="BG9223"/>
      <c r="BH9223"/>
      <c r="BI9223"/>
      <c r="BJ9223"/>
      <c r="BK9223"/>
      <c r="BL9223"/>
      <c r="BM9223"/>
      <c r="BN9223"/>
      <c r="BO9223"/>
      <c r="BP9223"/>
      <c r="BQ9223"/>
      <c r="BR9223"/>
      <c r="BS9223"/>
      <c r="BT9223"/>
      <c r="BU9223"/>
      <c r="BV9223"/>
      <c r="BW9223"/>
      <c r="BX9223"/>
      <c r="BY9223"/>
      <c r="BZ9223"/>
      <c r="CA9223"/>
      <c r="CB9223"/>
      <c r="CC9223"/>
      <c r="CD9223"/>
      <c r="CE9223"/>
      <c r="CF9223"/>
      <c r="CG9223"/>
      <c r="CH9223"/>
      <c r="CI9223"/>
      <c r="CJ9223"/>
      <c r="CK9223"/>
      <c r="CL9223"/>
      <c r="CM9223"/>
      <c r="CN9223"/>
      <c r="CO9223"/>
      <c r="CP9223"/>
      <c r="CQ9223"/>
      <c r="CR9223"/>
      <c r="CS9223"/>
      <c r="CT9223"/>
      <c r="CU9223"/>
      <c r="CV9223"/>
    </row>
    <row r="9224" spans="10:100" x14ac:dyDescent="0.25">
      <c r="J9224"/>
      <c r="K9224"/>
      <c r="L9224"/>
      <c r="M9224"/>
      <c r="N9224"/>
      <c r="O9224"/>
      <c r="P9224"/>
      <c r="Q9224"/>
      <c r="R9224"/>
      <c r="S9224"/>
      <c r="T9224"/>
      <c r="U9224"/>
      <c r="V9224"/>
      <c r="W9224"/>
      <c r="X9224"/>
      <c r="Y9224"/>
      <c r="Z9224"/>
      <c r="AA9224"/>
      <c r="AB9224"/>
      <c r="AC9224"/>
      <c r="AD9224"/>
      <c r="AE9224"/>
      <c r="AF9224"/>
      <c r="AG9224"/>
      <c r="AH9224"/>
      <c r="AI9224"/>
      <c r="AJ9224"/>
      <c r="AK9224"/>
      <c r="AL9224"/>
      <c r="AM9224"/>
      <c r="AN9224"/>
      <c r="AO9224"/>
      <c r="AP9224"/>
      <c r="AQ9224"/>
      <c r="AR9224"/>
      <c r="AS9224"/>
      <c r="AT9224"/>
      <c r="AU9224"/>
      <c r="AV9224"/>
      <c r="AW9224"/>
      <c r="AX9224"/>
      <c r="AY9224"/>
      <c r="AZ9224"/>
      <c r="BA9224"/>
      <c r="BB9224"/>
      <c r="BC9224"/>
      <c r="BD9224"/>
      <c r="BE9224"/>
      <c r="BF9224"/>
      <c r="BG9224"/>
      <c r="BH9224"/>
      <c r="BI9224"/>
      <c r="BJ9224"/>
      <c r="BK9224"/>
      <c r="BL9224"/>
      <c r="BM9224"/>
      <c r="BN9224"/>
      <c r="BO9224"/>
      <c r="BP9224"/>
      <c r="BQ9224"/>
      <c r="BR9224"/>
      <c r="BS9224"/>
      <c r="BT9224"/>
      <c r="BU9224"/>
      <c r="BV9224"/>
      <c r="BW9224"/>
      <c r="BX9224"/>
      <c r="BY9224"/>
      <c r="BZ9224"/>
      <c r="CA9224"/>
      <c r="CB9224"/>
      <c r="CC9224"/>
      <c r="CD9224"/>
      <c r="CE9224"/>
      <c r="CF9224"/>
      <c r="CG9224"/>
      <c r="CH9224"/>
      <c r="CI9224"/>
      <c r="CJ9224"/>
      <c r="CK9224"/>
      <c r="CL9224"/>
      <c r="CM9224"/>
      <c r="CN9224"/>
      <c r="CO9224"/>
      <c r="CP9224"/>
      <c r="CQ9224"/>
      <c r="CR9224"/>
      <c r="CS9224"/>
      <c r="CT9224"/>
      <c r="CU9224"/>
      <c r="CV9224"/>
    </row>
    <row r="9225" spans="10:100" x14ac:dyDescent="0.25">
      <c r="J9225"/>
      <c r="K9225"/>
      <c r="L9225"/>
      <c r="M9225"/>
      <c r="N9225"/>
      <c r="O9225"/>
      <c r="P9225"/>
      <c r="Q9225"/>
      <c r="R9225"/>
      <c r="S9225"/>
      <c r="T9225"/>
      <c r="U9225"/>
      <c r="V9225"/>
      <c r="W9225"/>
      <c r="X9225"/>
      <c r="Y9225"/>
      <c r="Z9225"/>
      <c r="AA9225"/>
      <c r="AB9225"/>
      <c r="AC9225"/>
      <c r="AD9225"/>
      <c r="AE9225"/>
      <c r="AF9225"/>
      <c r="AG9225"/>
      <c r="AH9225"/>
      <c r="AI9225"/>
      <c r="AJ9225"/>
      <c r="AK9225"/>
      <c r="AL9225"/>
      <c r="AM9225"/>
      <c r="AN9225"/>
      <c r="AO9225"/>
      <c r="AP9225"/>
      <c r="AQ9225"/>
      <c r="AR9225"/>
      <c r="AS9225"/>
      <c r="AT9225"/>
      <c r="AU9225"/>
      <c r="AV9225"/>
      <c r="AW9225"/>
      <c r="AX9225"/>
      <c r="AY9225"/>
      <c r="AZ9225"/>
      <c r="BA9225"/>
      <c r="BB9225"/>
      <c r="BC9225"/>
      <c r="BD9225"/>
      <c r="BE9225"/>
      <c r="BF9225"/>
      <c r="BG9225"/>
      <c r="BH9225"/>
      <c r="BI9225"/>
      <c r="BJ9225"/>
      <c r="BK9225"/>
      <c r="BL9225"/>
      <c r="BM9225"/>
      <c r="BN9225"/>
      <c r="BO9225"/>
      <c r="BP9225"/>
      <c r="BQ9225"/>
      <c r="BR9225"/>
      <c r="BS9225"/>
      <c r="BT9225"/>
      <c r="BU9225"/>
      <c r="BV9225"/>
      <c r="BW9225"/>
      <c r="BX9225"/>
      <c r="BY9225"/>
      <c r="BZ9225"/>
      <c r="CA9225"/>
      <c r="CB9225"/>
      <c r="CC9225"/>
      <c r="CD9225"/>
      <c r="CE9225"/>
      <c r="CF9225"/>
      <c r="CG9225"/>
      <c r="CH9225"/>
      <c r="CI9225"/>
      <c r="CJ9225"/>
      <c r="CK9225"/>
      <c r="CL9225"/>
      <c r="CM9225"/>
      <c r="CN9225"/>
      <c r="CO9225"/>
      <c r="CP9225"/>
      <c r="CQ9225"/>
      <c r="CR9225"/>
      <c r="CS9225"/>
      <c r="CT9225"/>
      <c r="CU9225"/>
      <c r="CV9225"/>
    </row>
    <row r="9226" spans="10:100" x14ac:dyDescent="0.25">
      <c r="J9226"/>
      <c r="K9226"/>
      <c r="L9226"/>
      <c r="M9226"/>
      <c r="N9226"/>
      <c r="O9226"/>
      <c r="P9226"/>
      <c r="Q9226"/>
      <c r="R9226"/>
      <c r="S9226"/>
      <c r="T9226"/>
      <c r="U9226"/>
      <c r="V9226"/>
      <c r="W9226"/>
      <c r="X9226"/>
      <c r="Y9226"/>
      <c r="Z9226"/>
      <c r="AA9226"/>
      <c r="AB9226"/>
      <c r="AC9226"/>
      <c r="AD9226"/>
      <c r="AE9226"/>
      <c r="AF9226"/>
      <c r="AG9226"/>
      <c r="AH9226"/>
      <c r="AI9226"/>
      <c r="AJ9226"/>
      <c r="AK9226"/>
      <c r="AL9226"/>
      <c r="AM9226"/>
      <c r="AN9226"/>
      <c r="AO9226"/>
      <c r="AP9226"/>
      <c r="AQ9226"/>
      <c r="AR9226"/>
      <c r="AS9226"/>
      <c r="AT9226"/>
      <c r="AU9226"/>
      <c r="AV9226"/>
      <c r="AW9226"/>
      <c r="AX9226"/>
      <c r="AY9226"/>
      <c r="AZ9226"/>
      <c r="BA9226"/>
      <c r="BB9226"/>
      <c r="BC9226"/>
      <c r="BD9226"/>
      <c r="BE9226"/>
      <c r="BF9226"/>
      <c r="BG9226"/>
      <c r="BH9226"/>
      <c r="BI9226"/>
      <c r="BJ9226"/>
      <c r="BK9226"/>
      <c r="BL9226"/>
      <c r="BM9226"/>
      <c r="BN9226"/>
      <c r="BO9226"/>
      <c r="BP9226"/>
      <c r="BQ9226"/>
      <c r="BR9226"/>
      <c r="BS9226"/>
      <c r="BT9226"/>
      <c r="BU9226"/>
      <c r="BV9226"/>
      <c r="BW9226"/>
      <c r="BX9226"/>
      <c r="BY9226"/>
      <c r="BZ9226"/>
      <c r="CA9226"/>
      <c r="CB9226"/>
      <c r="CC9226"/>
      <c r="CD9226"/>
      <c r="CE9226"/>
      <c r="CF9226"/>
      <c r="CG9226"/>
      <c r="CH9226"/>
      <c r="CI9226"/>
      <c r="CJ9226"/>
      <c r="CK9226"/>
      <c r="CL9226"/>
      <c r="CM9226"/>
      <c r="CN9226"/>
      <c r="CO9226"/>
      <c r="CP9226"/>
      <c r="CQ9226"/>
      <c r="CR9226"/>
      <c r="CS9226"/>
      <c r="CT9226"/>
      <c r="CU9226"/>
      <c r="CV9226"/>
    </row>
    <row r="9227" spans="10:100" x14ac:dyDescent="0.25">
      <c r="J9227"/>
      <c r="K9227"/>
      <c r="L9227"/>
      <c r="M9227"/>
      <c r="N9227"/>
      <c r="O9227"/>
      <c r="P9227"/>
      <c r="Q9227"/>
      <c r="R9227"/>
      <c r="S9227"/>
      <c r="T9227"/>
      <c r="U9227"/>
      <c r="V9227"/>
      <c r="W9227"/>
      <c r="X9227"/>
      <c r="Y9227"/>
      <c r="Z9227"/>
      <c r="AA9227"/>
      <c r="AB9227"/>
      <c r="AC9227"/>
      <c r="AD9227"/>
      <c r="AE9227"/>
      <c r="AF9227"/>
      <c r="AG9227"/>
      <c r="AH9227"/>
      <c r="AI9227"/>
      <c r="AJ9227"/>
      <c r="AK9227"/>
      <c r="AL9227"/>
      <c r="AM9227"/>
      <c r="AN9227"/>
      <c r="AO9227"/>
      <c r="AP9227"/>
      <c r="AQ9227"/>
      <c r="AR9227"/>
      <c r="AS9227"/>
      <c r="AT9227"/>
      <c r="AU9227"/>
      <c r="AV9227"/>
      <c r="AW9227"/>
      <c r="AX9227"/>
      <c r="AY9227"/>
      <c r="AZ9227"/>
      <c r="BA9227"/>
      <c r="BB9227"/>
      <c r="BC9227"/>
      <c r="BD9227"/>
      <c r="BE9227"/>
      <c r="BF9227"/>
      <c r="BG9227"/>
      <c r="BH9227"/>
      <c r="BI9227"/>
      <c r="BJ9227"/>
      <c r="BK9227"/>
      <c r="BL9227"/>
      <c r="BM9227"/>
      <c r="BN9227"/>
      <c r="BO9227"/>
      <c r="BP9227"/>
      <c r="BQ9227"/>
      <c r="BR9227"/>
      <c r="BS9227"/>
      <c r="BT9227"/>
      <c r="BU9227"/>
      <c r="BV9227"/>
      <c r="BW9227"/>
      <c r="BX9227"/>
      <c r="BY9227"/>
      <c r="BZ9227"/>
      <c r="CA9227"/>
      <c r="CB9227"/>
      <c r="CC9227"/>
      <c r="CD9227"/>
      <c r="CE9227"/>
      <c r="CF9227"/>
      <c r="CG9227"/>
      <c r="CH9227"/>
      <c r="CI9227"/>
      <c r="CJ9227"/>
      <c r="CK9227"/>
      <c r="CL9227"/>
      <c r="CM9227"/>
      <c r="CN9227"/>
      <c r="CO9227"/>
      <c r="CP9227"/>
      <c r="CQ9227"/>
      <c r="CR9227"/>
      <c r="CS9227"/>
      <c r="CT9227"/>
      <c r="CU9227"/>
      <c r="CV9227"/>
    </row>
    <row r="9228" spans="10:100" x14ac:dyDescent="0.25">
      <c r="J9228"/>
      <c r="K9228"/>
      <c r="L9228"/>
      <c r="M9228"/>
      <c r="N9228"/>
      <c r="O9228"/>
      <c r="P9228"/>
      <c r="Q9228"/>
      <c r="R9228"/>
      <c r="S9228"/>
      <c r="T9228"/>
      <c r="U9228"/>
      <c r="V9228"/>
      <c r="W9228"/>
      <c r="X9228"/>
      <c r="Y9228"/>
      <c r="Z9228"/>
      <c r="AA9228"/>
      <c r="AB9228"/>
      <c r="AC9228"/>
      <c r="AD9228"/>
      <c r="AE9228"/>
      <c r="AF9228"/>
      <c r="AG9228"/>
      <c r="AH9228"/>
      <c r="AI9228"/>
      <c r="AJ9228"/>
      <c r="AK9228"/>
      <c r="AL9228"/>
      <c r="AM9228"/>
      <c r="AN9228"/>
      <c r="AO9228"/>
      <c r="AP9228"/>
      <c r="AQ9228"/>
      <c r="AR9228"/>
      <c r="AS9228"/>
      <c r="AT9228"/>
      <c r="AU9228"/>
      <c r="AV9228"/>
      <c r="AW9228"/>
      <c r="AX9228"/>
      <c r="AY9228"/>
      <c r="AZ9228"/>
      <c r="BA9228"/>
      <c r="BB9228"/>
      <c r="BC9228"/>
      <c r="BD9228"/>
      <c r="BE9228"/>
      <c r="BF9228"/>
      <c r="BG9228"/>
      <c r="BH9228"/>
      <c r="BI9228"/>
      <c r="BJ9228"/>
      <c r="BK9228"/>
      <c r="BL9228"/>
      <c r="BM9228"/>
      <c r="BN9228"/>
      <c r="BO9228"/>
      <c r="BP9228"/>
      <c r="BQ9228"/>
      <c r="BR9228"/>
      <c r="BS9228"/>
      <c r="BT9228"/>
      <c r="BU9228"/>
      <c r="BV9228"/>
      <c r="BW9228"/>
      <c r="BX9228"/>
      <c r="BY9228"/>
      <c r="BZ9228"/>
      <c r="CA9228"/>
      <c r="CB9228"/>
      <c r="CC9228"/>
      <c r="CD9228"/>
      <c r="CE9228"/>
      <c r="CF9228"/>
      <c r="CG9228"/>
      <c r="CH9228"/>
      <c r="CI9228"/>
      <c r="CJ9228"/>
      <c r="CK9228"/>
      <c r="CL9228"/>
      <c r="CM9228"/>
      <c r="CN9228"/>
      <c r="CO9228"/>
      <c r="CP9228"/>
      <c r="CQ9228"/>
      <c r="CR9228"/>
      <c r="CS9228"/>
      <c r="CT9228"/>
      <c r="CU9228"/>
      <c r="CV9228"/>
    </row>
    <row r="9229" spans="10:100" x14ac:dyDescent="0.25">
      <c r="J9229"/>
      <c r="K9229"/>
      <c r="L9229"/>
      <c r="M9229"/>
      <c r="N9229"/>
      <c r="O9229"/>
      <c r="P9229"/>
      <c r="Q9229"/>
      <c r="R9229"/>
      <c r="S9229"/>
      <c r="T9229"/>
      <c r="U9229"/>
      <c r="V9229"/>
      <c r="W9229"/>
      <c r="X9229"/>
      <c r="Y9229"/>
      <c r="Z9229"/>
      <c r="AA9229"/>
      <c r="AB9229"/>
      <c r="AC9229"/>
      <c r="AD9229"/>
      <c r="AE9229"/>
      <c r="AF9229"/>
      <c r="AG9229"/>
      <c r="AH9229"/>
      <c r="AI9229"/>
      <c r="AJ9229"/>
      <c r="AK9229"/>
      <c r="AL9229"/>
      <c r="AM9229"/>
      <c r="AN9229"/>
      <c r="AO9229"/>
      <c r="AP9229"/>
      <c r="AQ9229"/>
      <c r="AR9229"/>
      <c r="AS9229"/>
      <c r="AT9229"/>
      <c r="AU9229"/>
      <c r="AV9229"/>
      <c r="AW9229"/>
      <c r="AX9229"/>
      <c r="AY9229"/>
      <c r="AZ9229"/>
      <c r="BA9229"/>
      <c r="BB9229"/>
      <c r="BC9229"/>
      <c r="BD9229"/>
      <c r="BE9229"/>
      <c r="BF9229"/>
      <c r="BG9229"/>
      <c r="BH9229"/>
      <c r="BI9229"/>
      <c r="BJ9229"/>
      <c r="BK9229"/>
      <c r="BL9229"/>
      <c r="BM9229"/>
      <c r="BN9229"/>
      <c r="BO9229"/>
      <c r="BP9229"/>
      <c r="BQ9229"/>
      <c r="BR9229"/>
      <c r="BS9229"/>
      <c r="BT9229"/>
      <c r="BU9229"/>
      <c r="BV9229"/>
      <c r="BW9229"/>
      <c r="BX9229"/>
      <c r="BY9229"/>
      <c r="BZ9229"/>
      <c r="CA9229"/>
      <c r="CB9229"/>
      <c r="CC9229"/>
      <c r="CD9229"/>
      <c r="CE9229"/>
      <c r="CF9229"/>
      <c r="CG9229"/>
      <c r="CH9229"/>
      <c r="CI9229"/>
      <c r="CJ9229"/>
      <c r="CK9229"/>
      <c r="CL9229"/>
      <c r="CM9229"/>
      <c r="CN9229"/>
      <c r="CO9229"/>
      <c r="CP9229"/>
      <c r="CQ9229"/>
      <c r="CR9229"/>
      <c r="CS9229"/>
      <c r="CT9229"/>
      <c r="CU9229"/>
      <c r="CV9229"/>
    </row>
    <row r="9230" spans="10:100" x14ac:dyDescent="0.25">
      <c r="J9230"/>
      <c r="K9230"/>
      <c r="L9230"/>
      <c r="M9230"/>
      <c r="N9230"/>
      <c r="O9230"/>
      <c r="P9230"/>
      <c r="Q9230"/>
      <c r="R9230"/>
      <c r="S9230"/>
      <c r="T9230"/>
      <c r="U9230"/>
      <c r="V9230"/>
      <c r="W9230"/>
      <c r="X9230"/>
      <c r="Y9230"/>
      <c r="Z9230"/>
      <c r="AA9230"/>
      <c r="AB9230"/>
      <c r="AC9230"/>
      <c r="AD9230"/>
      <c r="AE9230"/>
      <c r="AF9230"/>
      <c r="AG9230"/>
      <c r="AH9230"/>
      <c r="AI9230"/>
      <c r="AJ9230"/>
      <c r="AK9230"/>
      <c r="AL9230"/>
      <c r="AM9230"/>
      <c r="AN9230"/>
      <c r="AO9230"/>
      <c r="AP9230"/>
      <c r="AQ9230"/>
      <c r="AR9230"/>
      <c r="AS9230"/>
      <c r="AT9230"/>
      <c r="AU9230"/>
      <c r="AV9230"/>
      <c r="AW9230"/>
      <c r="AX9230"/>
      <c r="AY9230"/>
      <c r="AZ9230"/>
      <c r="BA9230"/>
      <c r="BB9230"/>
      <c r="BC9230"/>
      <c r="BD9230"/>
      <c r="BE9230"/>
      <c r="BF9230"/>
      <c r="BG9230"/>
      <c r="BH9230"/>
      <c r="BI9230"/>
      <c r="BJ9230"/>
      <c r="BK9230"/>
      <c r="BL9230"/>
      <c r="BM9230"/>
      <c r="BN9230"/>
      <c r="BO9230"/>
      <c r="BP9230"/>
      <c r="BQ9230"/>
      <c r="BR9230"/>
      <c r="BS9230"/>
      <c r="BT9230"/>
      <c r="BU9230"/>
      <c r="BV9230"/>
      <c r="BW9230"/>
      <c r="BX9230"/>
      <c r="BY9230"/>
      <c r="BZ9230"/>
      <c r="CA9230"/>
      <c r="CB9230"/>
      <c r="CC9230"/>
      <c r="CD9230"/>
      <c r="CE9230"/>
      <c r="CF9230"/>
      <c r="CG9230"/>
      <c r="CH9230"/>
      <c r="CI9230"/>
      <c r="CJ9230"/>
      <c r="CK9230"/>
      <c r="CL9230"/>
      <c r="CM9230"/>
      <c r="CN9230"/>
      <c r="CO9230"/>
      <c r="CP9230"/>
      <c r="CQ9230"/>
      <c r="CR9230"/>
      <c r="CS9230"/>
      <c r="CT9230"/>
      <c r="CU9230"/>
      <c r="CV9230"/>
    </row>
    <row r="9231" spans="10:100" x14ac:dyDescent="0.25">
      <c r="J9231"/>
      <c r="K9231"/>
      <c r="L9231"/>
      <c r="M9231"/>
      <c r="N9231"/>
      <c r="O9231"/>
      <c r="P9231"/>
      <c r="Q9231"/>
      <c r="R9231"/>
      <c r="S9231"/>
      <c r="T9231"/>
      <c r="U9231"/>
      <c r="V9231"/>
      <c r="W9231"/>
      <c r="X9231"/>
      <c r="Y9231"/>
      <c r="Z9231"/>
      <c r="AA9231"/>
      <c r="AB9231"/>
      <c r="AC9231"/>
      <c r="AD9231"/>
      <c r="AE9231"/>
      <c r="AF9231"/>
      <c r="AG9231"/>
      <c r="AH9231"/>
      <c r="AI9231"/>
      <c r="AJ9231"/>
      <c r="AK9231"/>
      <c r="AL9231"/>
      <c r="AM9231"/>
      <c r="AN9231"/>
      <c r="AO9231"/>
      <c r="AP9231"/>
      <c r="AQ9231"/>
      <c r="AR9231"/>
      <c r="AS9231"/>
      <c r="AT9231"/>
      <c r="AU9231"/>
      <c r="AV9231"/>
      <c r="AW9231"/>
      <c r="AX9231"/>
      <c r="AY9231"/>
      <c r="AZ9231"/>
      <c r="BA9231"/>
      <c r="BB9231"/>
      <c r="BC9231"/>
      <c r="BD9231"/>
      <c r="BE9231"/>
      <c r="BF9231"/>
      <c r="BG9231"/>
      <c r="BH9231"/>
      <c r="BI9231"/>
      <c r="BJ9231"/>
      <c r="BK9231"/>
      <c r="BL9231"/>
      <c r="BM9231"/>
      <c r="BN9231"/>
      <c r="BO9231"/>
      <c r="BP9231"/>
      <c r="BQ9231"/>
      <c r="BR9231"/>
      <c r="BS9231"/>
      <c r="BT9231"/>
      <c r="BU9231"/>
      <c r="BV9231"/>
      <c r="BW9231"/>
      <c r="BX9231"/>
      <c r="BY9231"/>
      <c r="BZ9231"/>
      <c r="CA9231"/>
      <c r="CB9231"/>
      <c r="CC9231"/>
      <c r="CD9231"/>
      <c r="CE9231"/>
      <c r="CF9231"/>
      <c r="CG9231"/>
      <c r="CH9231"/>
      <c r="CI9231"/>
      <c r="CJ9231"/>
      <c r="CK9231"/>
      <c r="CL9231"/>
      <c r="CM9231"/>
      <c r="CN9231"/>
      <c r="CO9231"/>
      <c r="CP9231"/>
      <c r="CQ9231"/>
      <c r="CR9231"/>
      <c r="CS9231"/>
      <c r="CT9231"/>
      <c r="CU9231"/>
      <c r="CV9231"/>
    </row>
    <row r="9232" spans="10:100" x14ac:dyDescent="0.25">
      <c r="J9232"/>
      <c r="K9232"/>
      <c r="L9232"/>
      <c r="M9232"/>
      <c r="N9232"/>
      <c r="O9232"/>
      <c r="P9232"/>
      <c r="Q9232"/>
      <c r="R9232"/>
      <c r="S9232"/>
      <c r="T9232"/>
      <c r="U9232"/>
      <c r="V9232"/>
      <c r="W9232"/>
      <c r="X9232"/>
      <c r="Y9232"/>
      <c r="Z9232"/>
      <c r="AA9232"/>
      <c r="AB9232"/>
      <c r="AC9232"/>
      <c r="AD9232"/>
      <c r="AE9232"/>
      <c r="AF9232"/>
      <c r="AG9232"/>
      <c r="AH9232"/>
      <c r="AI9232"/>
      <c r="AJ9232"/>
      <c r="AK9232"/>
      <c r="AL9232"/>
      <c r="AM9232"/>
      <c r="AN9232"/>
      <c r="AO9232"/>
      <c r="AP9232"/>
      <c r="AQ9232"/>
      <c r="AR9232"/>
      <c r="AS9232"/>
      <c r="AT9232"/>
      <c r="AU9232"/>
      <c r="AV9232"/>
      <c r="AW9232"/>
      <c r="AX9232"/>
      <c r="AY9232"/>
      <c r="AZ9232"/>
      <c r="BA9232"/>
      <c r="BB9232"/>
      <c r="BC9232"/>
      <c r="BD9232"/>
      <c r="BE9232"/>
      <c r="BF9232"/>
      <c r="BG9232"/>
      <c r="BH9232"/>
      <c r="BI9232"/>
      <c r="BJ9232"/>
      <c r="BK9232"/>
      <c r="BL9232"/>
      <c r="BM9232"/>
      <c r="BN9232"/>
      <c r="BO9232"/>
      <c r="BP9232"/>
      <c r="BQ9232"/>
      <c r="BR9232"/>
      <c r="BS9232"/>
      <c r="BT9232"/>
      <c r="BU9232"/>
      <c r="BV9232"/>
      <c r="BW9232"/>
      <c r="BX9232"/>
      <c r="BY9232"/>
      <c r="BZ9232"/>
      <c r="CA9232"/>
      <c r="CB9232"/>
      <c r="CC9232"/>
      <c r="CD9232"/>
      <c r="CE9232"/>
      <c r="CF9232"/>
      <c r="CG9232"/>
      <c r="CH9232"/>
      <c r="CI9232"/>
      <c r="CJ9232"/>
      <c r="CK9232"/>
      <c r="CL9232"/>
      <c r="CM9232"/>
      <c r="CN9232"/>
      <c r="CO9232"/>
      <c r="CP9232"/>
      <c r="CQ9232"/>
      <c r="CR9232"/>
      <c r="CS9232"/>
      <c r="CT9232"/>
      <c r="CU9232"/>
      <c r="CV9232"/>
    </row>
    <row r="9233" spans="10:100" x14ac:dyDescent="0.25">
      <c r="J9233"/>
      <c r="K9233"/>
      <c r="L9233"/>
      <c r="M9233"/>
      <c r="N9233"/>
      <c r="O9233"/>
      <c r="P9233"/>
      <c r="Q9233"/>
      <c r="R9233"/>
      <c r="S9233"/>
      <c r="T9233"/>
      <c r="U9233"/>
      <c r="V9233"/>
      <c r="W9233"/>
      <c r="X9233"/>
      <c r="Y9233"/>
      <c r="Z9233"/>
      <c r="AA9233"/>
      <c r="AB9233"/>
      <c r="AC9233"/>
      <c r="AD9233"/>
      <c r="AE9233"/>
      <c r="AF9233"/>
      <c r="AG9233"/>
      <c r="AH9233"/>
      <c r="AI9233"/>
      <c r="AJ9233"/>
      <c r="AK9233"/>
      <c r="AL9233"/>
      <c r="AM9233"/>
      <c r="AN9233"/>
      <c r="AO9233"/>
      <c r="AP9233"/>
      <c r="AQ9233"/>
      <c r="AR9233"/>
      <c r="AS9233"/>
      <c r="AT9233"/>
      <c r="AU9233"/>
      <c r="AV9233"/>
      <c r="AW9233"/>
      <c r="AX9233"/>
      <c r="AY9233"/>
      <c r="AZ9233"/>
      <c r="BA9233"/>
      <c r="BB9233"/>
      <c r="BC9233"/>
      <c r="BD9233"/>
      <c r="BE9233"/>
      <c r="BF9233"/>
      <c r="BG9233"/>
      <c r="BH9233"/>
      <c r="BI9233"/>
      <c r="BJ9233"/>
      <c r="BK9233"/>
      <c r="BL9233"/>
      <c r="BM9233"/>
      <c r="BN9233"/>
      <c r="BO9233"/>
      <c r="BP9233"/>
      <c r="BQ9233"/>
      <c r="BR9233"/>
      <c r="BS9233"/>
      <c r="BT9233"/>
      <c r="BU9233"/>
      <c r="BV9233"/>
      <c r="BW9233"/>
      <c r="BX9233"/>
      <c r="BY9233"/>
      <c r="BZ9233"/>
      <c r="CA9233"/>
      <c r="CB9233"/>
      <c r="CC9233"/>
      <c r="CD9233"/>
      <c r="CE9233"/>
      <c r="CF9233"/>
      <c r="CG9233"/>
      <c r="CH9233"/>
      <c r="CI9233"/>
      <c r="CJ9233"/>
      <c r="CK9233"/>
      <c r="CL9233"/>
      <c r="CM9233"/>
      <c r="CN9233"/>
      <c r="CO9233"/>
      <c r="CP9233"/>
      <c r="CQ9233"/>
      <c r="CR9233"/>
      <c r="CS9233"/>
      <c r="CT9233"/>
      <c r="CU9233"/>
      <c r="CV9233"/>
    </row>
    <row r="9234" spans="10:100" x14ac:dyDescent="0.25">
      <c r="J9234"/>
      <c r="K9234"/>
      <c r="L9234"/>
      <c r="M9234"/>
      <c r="N9234"/>
      <c r="O9234"/>
      <c r="P9234"/>
      <c r="Q9234"/>
      <c r="R9234"/>
      <c r="S9234"/>
      <c r="T9234"/>
      <c r="U9234"/>
      <c r="V9234"/>
      <c r="W9234"/>
      <c r="X9234"/>
      <c r="Y9234"/>
      <c r="Z9234"/>
      <c r="AA9234"/>
      <c r="AB9234"/>
      <c r="AC9234"/>
      <c r="AD9234"/>
      <c r="AE9234"/>
      <c r="AF9234"/>
      <c r="AG9234"/>
      <c r="AH9234"/>
      <c r="AI9234"/>
      <c r="AJ9234"/>
      <c r="AK9234"/>
      <c r="AL9234"/>
      <c r="AM9234"/>
      <c r="AN9234"/>
      <c r="AO9234"/>
      <c r="AP9234"/>
      <c r="AQ9234"/>
      <c r="AR9234"/>
      <c r="AS9234"/>
      <c r="AT9234"/>
      <c r="AU9234"/>
      <c r="AV9234"/>
      <c r="AW9234"/>
      <c r="AX9234"/>
      <c r="AY9234"/>
      <c r="AZ9234"/>
      <c r="BA9234"/>
      <c r="BB9234"/>
      <c r="BC9234"/>
      <c r="BD9234"/>
      <c r="BE9234"/>
      <c r="BF9234"/>
      <c r="BG9234"/>
      <c r="BH9234"/>
      <c r="BI9234"/>
      <c r="BJ9234"/>
      <c r="BK9234"/>
      <c r="BL9234"/>
      <c r="BM9234"/>
      <c r="BN9234"/>
      <c r="BO9234"/>
      <c r="BP9234"/>
      <c r="BQ9234"/>
      <c r="BR9234"/>
      <c r="BS9234"/>
      <c r="BT9234"/>
      <c r="BU9234"/>
      <c r="BV9234"/>
      <c r="BW9234"/>
      <c r="BX9234"/>
      <c r="BY9234"/>
      <c r="BZ9234"/>
      <c r="CA9234"/>
      <c r="CB9234"/>
      <c r="CC9234"/>
      <c r="CD9234"/>
      <c r="CE9234"/>
      <c r="CF9234"/>
      <c r="CG9234"/>
      <c r="CH9234"/>
      <c r="CI9234"/>
      <c r="CJ9234"/>
      <c r="CK9234"/>
      <c r="CL9234"/>
      <c r="CM9234"/>
      <c r="CN9234"/>
      <c r="CO9234"/>
      <c r="CP9234"/>
      <c r="CQ9234"/>
      <c r="CR9234"/>
      <c r="CS9234"/>
      <c r="CT9234"/>
      <c r="CU9234"/>
      <c r="CV9234"/>
    </row>
    <row r="9235" spans="10:100" x14ac:dyDescent="0.25">
      <c r="J9235"/>
      <c r="K9235"/>
      <c r="L9235"/>
      <c r="M9235"/>
      <c r="N9235"/>
      <c r="O9235"/>
      <c r="P9235"/>
      <c r="Q9235"/>
      <c r="R9235"/>
      <c r="S9235"/>
      <c r="T9235"/>
      <c r="U9235"/>
      <c r="V9235"/>
      <c r="W9235"/>
      <c r="X9235"/>
      <c r="Y9235"/>
      <c r="Z9235"/>
      <c r="AA9235"/>
      <c r="AB9235"/>
      <c r="AC9235"/>
      <c r="AD9235"/>
      <c r="AE9235"/>
      <c r="AF9235"/>
      <c r="AG9235"/>
      <c r="AH9235"/>
      <c r="AI9235"/>
      <c r="AJ9235"/>
      <c r="AK9235"/>
      <c r="AL9235"/>
      <c r="AM9235"/>
      <c r="AN9235"/>
      <c r="AO9235"/>
      <c r="AP9235"/>
      <c r="AQ9235"/>
      <c r="AR9235"/>
      <c r="AS9235"/>
      <c r="AT9235"/>
      <c r="AU9235"/>
      <c r="AV9235"/>
      <c r="AW9235"/>
      <c r="AX9235"/>
      <c r="AY9235"/>
      <c r="AZ9235"/>
      <c r="BA9235"/>
      <c r="BB9235"/>
      <c r="BC9235"/>
      <c r="BD9235"/>
      <c r="BE9235"/>
      <c r="BF9235"/>
      <c r="BG9235"/>
      <c r="BH9235"/>
      <c r="BI9235"/>
      <c r="BJ9235"/>
      <c r="BK9235"/>
      <c r="BL9235"/>
      <c r="BM9235"/>
      <c r="BN9235"/>
      <c r="BO9235"/>
      <c r="BP9235"/>
      <c r="BQ9235"/>
      <c r="BR9235"/>
      <c r="BS9235"/>
      <c r="BT9235"/>
      <c r="BU9235"/>
      <c r="BV9235"/>
      <c r="BW9235"/>
      <c r="BX9235"/>
      <c r="BY9235"/>
      <c r="BZ9235"/>
      <c r="CA9235"/>
      <c r="CB9235"/>
      <c r="CC9235"/>
      <c r="CD9235"/>
      <c r="CE9235"/>
      <c r="CF9235"/>
      <c r="CG9235"/>
      <c r="CH9235"/>
      <c r="CI9235"/>
      <c r="CJ9235"/>
      <c r="CK9235"/>
      <c r="CL9235"/>
      <c r="CM9235"/>
      <c r="CN9235"/>
      <c r="CO9235"/>
      <c r="CP9235"/>
      <c r="CQ9235"/>
      <c r="CR9235"/>
      <c r="CS9235"/>
      <c r="CT9235"/>
      <c r="CU9235"/>
      <c r="CV9235"/>
    </row>
    <row r="9236" spans="10:100" x14ac:dyDescent="0.25">
      <c r="J9236"/>
      <c r="K9236"/>
      <c r="L9236"/>
      <c r="M9236"/>
      <c r="N9236"/>
      <c r="O9236"/>
      <c r="P9236"/>
      <c r="Q9236"/>
      <c r="R9236"/>
      <c r="S9236"/>
      <c r="T9236"/>
      <c r="U9236"/>
      <c r="V9236"/>
      <c r="W9236"/>
      <c r="X9236"/>
      <c r="Y9236"/>
      <c r="Z9236"/>
      <c r="AA9236"/>
      <c r="AB9236"/>
      <c r="AC9236"/>
      <c r="AD9236"/>
      <c r="AE9236"/>
      <c r="AF9236"/>
      <c r="AG9236"/>
      <c r="AH9236"/>
      <c r="AI9236"/>
      <c r="AJ9236"/>
      <c r="AK9236"/>
      <c r="AL9236"/>
      <c r="AM9236"/>
      <c r="AN9236"/>
      <c r="AO9236"/>
      <c r="AP9236"/>
      <c r="AQ9236"/>
      <c r="AR9236"/>
      <c r="AS9236"/>
      <c r="AT9236"/>
      <c r="AU9236"/>
      <c r="AV9236"/>
      <c r="AW9236"/>
      <c r="AX9236"/>
      <c r="AY9236"/>
      <c r="AZ9236"/>
      <c r="BA9236"/>
      <c r="BB9236"/>
      <c r="BC9236"/>
      <c r="BD9236"/>
      <c r="BE9236"/>
      <c r="BF9236"/>
      <c r="BG9236"/>
      <c r="BH9236"/>
      <c r="BI9236"/>
      <c r="BJ9236"/>
      <c r="BK9236"/>
      <c r="BL9236"/>
      <c r="BM9236"/>
      <c r="BN9236"/>
      <c r="BO9236"/>
      <c r="BP9236"/>
      <c r="BQ9236"/>
      <c r="BR9236"/>
      <c r="BS9236"/>
      <c r="BT9236"/>
      <c r="BU9236"/>
      <c r="BV9236"/>
      <c r="BW9236"/>
      <c r="BX9236"/>
      <c r="BY9236"/>
      <c r="BZ9236"/>
      <c r="CA9236"/>
      <c r="CB9236"/>
      <c r="CC9236"/>
      <c r="CD9236"/>
      <c r="CE9236"/>
      <c r="CF9236"/>
      <c r="CG9236"/>
      <c r="CH9236"/>
      <c r="CI9236"/>
      <c r="CJ9236"/>
      <c r="CK9236"/>
      <c r="CL9236"/>
      <c r="CM9236"/>
      <c r="CN9236"/>
      <c r="CO9236"/>
      <c r="CP9236"/>
      <c r="CQ9236"/>
      <c r="CR9236"/>
      <c r="CS9236"/>
      <c r="CT9236"/>
      <c r="CU9236"/>
      <c r="CV9236"/>
    </row>
    <row r="9237" spans="10:100" x14ac:dyDescent="0.25">
      <c r="J9237"/>
      <c r="K9237"/>
      <c r="L9237"/>
      <c r="M9237"/>
      <c r="N9237"/>
      <c r="O9237"/>
      <c r="P9237"/>
      <c r="Q9237"/>
      <c r="R9237"/>
      <c r="S9237"/>
      <c r="T9237"/>
      <c r="U9237"/>
      <c r="V9237"/>
      <c r="W9237"/>
      <c r="X9237"/>
      <c r="Y9237"/>
      <c r="Z9237"/>
      <c r="AA9237"/>
      <c r="AB9237"/>
      <c r="AC9237"/>
      <c r="AD9237"/>
      <c r="AE9237"/>
      <c r="AF9237"/>
      <c r="AG9237"/>
      <c r="AH9237"/>
      <c r="AI9237"/>
      <c r="AJ9237"/>
      <c r="AK9237"/>
      <c r="AL9237"/>
      <c r="AM9237"/>
      <c r="AN9237"/>
      <c r="AO9237"/>
      <c r="AP9237"/>
      <c r="AQ9237"/>
      <c r="AR9237"/>
      <c r="AS9237"/>
      <c r="AT9237"/>
      <c r="AU9237"/>
      <c r="AV9237"/>
      <c r="AW9237"/>
      <c r="AX9237"/>
      <c r="AY9237"/>
      <c r="AZ9237"/>
      <c r="BA9237"/>
      <c r="BB9237"/>
      <c r="BC9237"/>
      <c r="BD9237"/>
      <c r="BE9237"/>
      <c r="BF9237"/>
      <c r="BG9237"/>
      <c r="BH9237"/>
      <c r="BI9237"/>
      <c r="BJ9237"/>
      <c r="BK9237"/>
      <c r="BL9237"/>
      <c r="BM9237"/>
      <c r="BN9237"/>
      <c r="BO9237"/>
      <c r="BP9237"/>
      <c r="BQ9237"/>
      <c r="BR9237"/>
      <c r="BS9237"/>
      <c r="BT9237"/>
      <c r="BU9237"/>
      <c r="BV9237"/>
      <c r="BW9237"/>
      <c r="BX9237"/>
      <c r="BY9237"/>
      <c r="BZ9237"/>
      <c r="CA9237"/>
      <c r="CB9237"/>
      <c r="CC9237"/>
      <c r="CD9237"/>
      <c r="CE9237"/>
      <c r="CF9237"/>
      <c r="CG9237"/>
      <c r="CH9237"/>
      <c r="CI9237"/>
      <c r="CJ9237"/>
      <c r="CK9237"/>
      <c r="CL9237"/>
      <c r="CM9237"/>
      <c r="CN9237"/>
      <c r="CO9237"/>
      <c r="CP9237"/>
      <c r="CQ9237"/>
      <c r="CR9237"/>
      <c r="CS9237"/>
      <c r="CT9237"/>
      <c r="CU9237"/>
      <c r="CV9237"/>
    </row>
    <row r="9238" spans="10:100" x14ac:dyDescent="0.25">
      <c r="J9238"/>
      <c r="K9238"/>
      <c r="L9238"/>
      <c r="M9238"/>
      <c r="N9238"/>
      <c r="O9238"/>
      <c r="P9238"/>
      <c r="Q9238"/>
      <c r="R9238"/>
      <c r="S9238"/>
      <c r="T9238"/>
      <c r="U9238"/>
      <c r="V9238"/>
      <c r="W9238"/>
      <c r="X9238"/>
      <c r="Y9238"/>
      <c r="Z9238"/>
      <c r="AA9238"/>
      <c r="AB9238"/>
      <c r="AC9238"/>
      <c r="AD9238"/>
      <c r="AE9238"/>
      <c r="AF9238"/>
      <c r="AG9238"/>
      <c r="AH9238"/>
      <c r="AI9238"/>
      <c r="AJ9238"/>
      <c r="AK9238"/>
      <c r="AL9238"/>
      <c r="AM9238"/>
      <c r="AN9238"/>
      <c r="AO9238"/>
      <c r="AP9238"/>
      <c r="AQ9238"/>
      <c r="AR9238"/>
      <c r="AS9238"/>
      <c r="AT9238"/>
      <c r="AU9238"/>
      <c r="AV9238"/>
      <c r="AW9238"/>
      <c r="AX9238"/>
      <c r="AY9238"/>
      <c r="AZ9238"/>
      <c r="BA9238"/>
      <c r="BB9238"/>
      <c r="BC9238"/>
      <c r="BD9238"/>
      <c r="BE9238"/>
      <c r="BF9238"/>
      <c r="BG9238"/>
      <c r="BH9238"/>
      <c r="BI9238"/>
      <c r="BJ9238"/>
      <c r="BK9238"/>
      <c r="BL9238"/>
      <c r="BM9238"/>
      <c r="BN9238"/>
      <c r="BO9238"/>
      <c r="BP9238"/>
      <c r="BQ9238"/>
      <c r="BR9238"/>
      <c r="BS9238"/>
      <c r="BT9238"/>
      <c r="BU9238"/>
      <c r="BV9238"/>
      <c r="BW9238"/>
      <c r="BX9238"/>
      <c r="BY9238"/>
      <c r="BZ9238"/>
      <c r="CA9238"/>
      <c r="CB9238"/>
      <c r="CC9238"/>
      <c r="CD9238"/>
      <c r="CE9238"/>
      <c r="CF9238"/>
      <c r="CG9238"/>
      <c r="CH9238"/>
      <c r="CI9238"/>
      <c r="CJ9238"/>
      <c r="CK9238"/>
      <c r="CL9238"/>
      <c r="CM9238"/>
      <c r="CN9238"/>
      <c r="CO9238"/>
      <c r="CP9238"/>
      <c r="CQ9238"/>
      <c r="CR9238"/>
      <c r="CS9238"/>
      <c r="CT9238"/>
      <c r="CU9238"/>
      <c r="CV9238"/>
    </row>
    <row r="9239" spans="10:100" x14ac:dyDescent="0.25">
      <c r="J9239"/>
      <c r="K9239"/>
      <c r="L9239"/>
      <c r="M9239"/>
      <c r="N9239"/>
      <c r="O9239"/>
      <c r="P9239"/>
      <c r="Q9239"/>
      <c r="R9239"/>
      <c r="S9239"/>
      <c r="T9239"/>
      <c r="U9239"/>
      <c r="V9239"/>
      <c r="W9239"/>
      <c r="X9239"/>
      <c r="Y9239"/>
      <c r="Z9239"/>
      <c r="AA9239"/>
      <c r="AB9239"/>
      <c r="AC9239"/>
      <c r="AD9239"/>
      <c r="AE9239"/>
      <c r="AF9239"/>
      <c r="AG9239"/>
      <c r="AH9239"/>
      <c r="AI9239"/>
      <c r="AJ9239"/>
      <c r="AK9239"/>
      <c r="AL9239"/>
      <c r="AM9239"/>
      <c r="AN9239"/>
      <c r="AO9239"/>
      <c r="AP9239"/>
      <c r="AQ9239"/>
      <c r="AR9239"/>
      <c r="AS9239"/>
      <c r="AT9239"/>
      <c r="AU9239"/>
      <c r="AV9239"/>
      <c r="AW9239"/>
      <c r="AX9239"/>
      <c r="AY9239"/>
      <c r="AZ9239"/>
      <c r="BA9239"/>
      <c r="BB9239"/>
      <c r="BC9239"/>
      <c r="BD9239"/>
      <c r="BE9239"/>
      <c r="BF9239"/>
      <c r="BG9239"/>
      <c r="BH9239"/>
      <c r="BI9239"/>
      <c r="BJ9239"/>
      <c r="BK9239"/>
      <c r="BL9239"/>
      <c r="BM9239"/>
      <c r="BN9239"/>
      <c r="BO9239"/>
      <c r="BP9239"/>
      <c r="BQ9239"/>
      <c r="BR9239"/>
      <c r="BS9239"/>
      <c r="BT9239"/>
      <c r="BU9239"/>
      <c r="BV9239"/>
      <c r="BW9239"/>
      <c r="BX9239"/>
      <c r="BY9239"/>
      <c r="BZ9239"/>
      <c r="CA9239"/>
      <c r="CB9239"/>
      <c r="CC9239"/>
      <c r="CD9239"/>
      <c r="CE9239"/>
      <c r="CF9239"/>
      <c r="CG9239"/>
      <c r="CH9239"/>
      <c r="CI9239"/>
      <c r="CJ9239"/>
      <c r="CK9239"/>
      <c r="CL9239"/>
      <c r="CM9239"/>
      <c r="CN9239"/>
      <c r="CO9239"/>
      <c r="CP9239"/>
      <c r="CQ9239"/>
      <c r="CR9239"/>
      <c r="CS9239"/>
      <c r="CT9239"/>
      <c r="CU9239"/>
      <c r="CV9239"/>
    </row>
    <row r="9240" spans="10:100" x14ac:dyDescent="0.25">
      <c r="J9240"/>
      <c r="K9240"/>
      <c r="L9240"/>
      <c r="M9240"/>
      <c r="N9240"/>
      <c r="O9240"/>
      <c r="P9240"/>
      <c r="Q9240"/>
      <c r="R9240"/>
      <c r="S9240"/>
      <c r="T9240"/>
      <c r="U9240"/>
      <c r="V9240"/>
      <c r="W9240"/>
      <c r="X9240"/>
      <c r="Y9240"/>
      <c r="Z9240"/>
      <c r="AA9240"/>
      <c r="AB9240"/>
      <c r="AC9240"/>
      <c r="AD9240"/>
      <c r="AE9240"/>
      <c r="AF9240"/>
      <c r="AG9240"/>
      <c r="AH9240"/>
      <c r="AI9240"/>
      <c r="AJ9240"/>
      <c r="AK9240"/>
      <c r="AL9240"/>
      <c r="AM9240"/>
      <c r="AN9240"/>
      <c r="AO9240"/>
      <c r="AP9240"/>
      <c r="AQ9240"/>
      <c r="AR9240"/>
      <c r="AS9240"/>
      <c r="AT9240"/>
      <c r="AU9240"/>
      <c r="AV9240"/>
      <c r="AW9240"/>
      <c r="AX9240"/>
      <c r="AY9240"/>
      <c r="AZ9240"/>
      <c r="BA9240"/>
      <c r="BB9240"/>
      <c r="BC9240"/>
      <c r="BD9240"/>
      <c r="BE9240"/>
      <c r="BF9240"/>
      <c r="BG9240"/>
      <c r="BH9240"/>
      <c r="BI9240"/>
      <c r="BJ9240"/>
      <c r="BK9240"/>
      <c r="BL9240"/>
      <c r="BM9240"/>
      <c r="BN9240"/>
      <c r="BO9240"/>
      <c r="BP9240"/>
      <c r="BQ9240"/>
      <c r="BR9240"/>
      <c r="BS9240"/>
      <c r="BT9240"/>
      <c r="BU9240"/>
      <c r="BV9240"/>
      <c r="BW9240"/>
      <c r="BX9240"/>
      <c r="BY9240"/>
      <c r="BZ9240"/>
      <c r="CA9240"/>
      <c r="CB9240"/>
      <c r="CC9240"/>
      <c r="CD9240"/>
      <c r="CE9240"/>
      <c r="CF9240"/>
      <c r="CG9240"/>
      <c r="CH9240"/>
      <c r="CI9240"/>
      <c r="CJ9240"/>
      <c r="CK9240"/>
      <c r="CL9240"/>
      <c r="CM9240"/>
      <c r="CN9240"/>
      <c r="CO9240"/>
      <c r="CP9240"/>
      <c r="CQ9240"/>
      <c r="CR9240"/>
      <c r="CS9240"/>
      <c r="CT9240"/>
      <c r="CU9240"/>
      <c r="CV9240"/>
    </row>
    <row r="9241" spans="10:100" x14ac:dyDescent="0.25">
      <c r="J9241"/>
      <c r="K9241"/>
      <c r="L9241"/>
      <c r="M9241"/>
      <c r="N9241"/>
      <c r="O9241"/>
      <c r="P9241"/>
      <c r="Q9241"/>
      <c r="R9241"/>
      <c r="S9241"/>
      <c r="T9241"/>
      <c r="U9241"/>
      <c r="V9241"/>
      <c r="W9241"/>
      <c r="X9241"/>
      <c r="Y9241"/>
      <c r="Z9241"/>
      <c r="AA9241"/>
      <c r="AB9241"/>
      <c r="AC9241"/>
      <c r="AD9241"/>
      <c r="AE9241"/>
      <c r="AF9241"/>
      <c r="AG9241"/>
      <c r="AH9241"/>
      <c r="AI9241"/>
      <c r="AJ9241"/>
      <c r="AK9241"/>
      <c r="AL9241"/>
      <c r="AM9241"/>
      <c r="AN9241"/>
      <c r="AO9241"/>
      <c r="AP9241"/>
      <c r="AQ9241"/>
      <c r="AR9241"/>
      <c r="AS9241"/>
      <c r="AT9241"/>
      <c r="AU9241"/>
      <c r="AV9241"/>
      <c r="AW9241"/>
      <c r="AX9241"/>
      <c r="AY9241"/>
      <c r="AZ9241"/>
      <c r="BA9241"/>
      <c r="BB9241"/>
      <c r="BC9241"/>
      <c r="BD9241"/>
      <c r="BE9241"/>
      <c r="BF9241"/>
      <c r="BG9241"/>
      <c r="BH9241"/>
      <c r="BI9241"/>
      <c r="BJ9241"/>
      <c r="BK9241"/>
      <c r="BL9241"/>
      <c r="BM9241"/>
      <c r="BN9241"/>
      <c r="BO9241"/>
      <c r="BP9241"/>
      <c r="BQ9241"/>
      <c r="BR9241"/>
      <c r="BS9241"/>
      <c r="BT9241"/>
      <c r="BU9241"/>
      <c r="BV9241"/>
      <c r="BW9241"/>
      <c r="BX9241"/>
      <c r="BY9241"/>
      <c r="BZ9241"/>
      <c r="CA9241"/>
      <c r="CB9241"/>
      <c r="CC9241"/>
      <c r="CD9241"/>
      <c r="CE9241"/>
      <c r="CF9241"/>
      <c r="CG9241"/>
      <c r="CH9241"/>
      <c r="CI9241"/>
      <c r="CJ9241"/>
      <c r="CK9241"/>
      <c r="CL9241"/>
      <c r="CM9241"/>
      <c r="CN9241"/>
      <c r="CO9241"/>
      <c r="CP9241"/>
      <c r="CQ9241"/>
      <c r="CR9241"/>
      <c r="CS9241"/>
      <c r="CT9241"/>
      <c r="CU9241"/>
      <c r="CV9241"/>
    </row>
    <row r="9242" spans="10:100" x14ac:dyDescent="0.25">
      <c r="J9242"/>
      <c r="K9242"/>
      <c r="L9242"/>
      <c r="M9242"/>
      <c r="N9242"/>
      <c r="O9242"/>
      <c r="P9242"/>
      <c r="Q9242"/>
      <c r="R9242"/>
      <c r="S9242"/>
      <c r="T9242"/>
      <c r="U9242"/>
      <c r="V9242"/>
      <c r="W9242"/>
      <c r="X9242"/>
      <c r="Y9242"/>
      <c r="Z9242"/>
      <c r="AA9242"/>
      <c r="AB9242"/>
      <c r="AC9242"/>
      <c r="AD9242"/>
      <c r="AE9242"/>
      <c r="AF9242"/>
      <c r="AG9242"/>
      <c r="AH9242"/>
      <c r="AI9242"/>
      <c r="AJ9242"/>
      <c r="AK9242"/>
      <c r="AL9242"/>
      <c r="AM9242"/>
      <c r="AN9242"/>
      <c r="AO9242"/>
      <c r="AP9242"/>
      <c r="AQ9242"/>
      <c r="AR9242"/>
      <c r="AS9242"/>
      <c r="AT9242"/>
      <c r="AU9242"/>
      <c r="AV9242"/>
      <c r="AW9242"/>
      <c r="AX9242"/>
      <c r="AY9242"/>
      <c r="AZ9242"/>
      <c r="BA9242"/>
      <c r="BB9242"/>
      <c r="BC9242"/>
      <c r="BD9242"/>
      <c r="BE9242"/>
      <c r="BF9242"/>
      <c r="BG9242"/>
      <c r="BH9242"/>
      <c r="BI9242"/>
      <c r="BJ9242"/>
      <c r="BK9242"/>
      <c r="BL9242"/>
      <c r="BM9242"/>
      <c r="BN9242"/>
      <c r="BO9242"/>
      <c r="BP9242"/>
      <c r="BQ9242"/>
      <c r="BR9242"/>
      <c r="BS9242"/>
      <c r="BT9242"/>
      <c r="BU9242"/>
      <c r="BV9242"/>
      <c r="BW9242"/>
      <c r="BX9242"/>
      <c r="BY9242"/>
      <c r="BZ9242"/>
      <c r="CA9242"/>
      <c r="CB9242"/>
      <c r="CC9242"/>
      <c r="CD9242"/>
      <c r="CE9242"/>
      <c r="CF9242"/>
      <c r="CG9242"/>
      <c r="CH9242"/>
      <c r="CI9242"/>
      <c r="CJ9242"/>
      <c r="CK9242"/>
      <c r="CL9242"/>
      <c r="CM9242"/>
      <c r="CN9242"/>
      <c r="CO9242"/>
      <c r="CP9242"/>
      <c r="CQ9242"/>
      <c r="CR9242"/>
      <c r="CS9242"/>
      <c r="CT9242"/>
      <c r="CU9242"/>
      <c r="CV9242"/>
    </row>
    <row r="9243" spans="10:100" x14ac:dyDescent="0.25">
      <c r="J9243"/>
      <c r="K9243"/>
      <c r="L9243"/>
      <c r="M9243"/>
      <c r="N9243"/>
      <c r="O9243"/>
      <c r="P9243"/>
      <c r="Q9243"/>
      <c r="R9243"/>
      <c r="S9243"/>
      <c r="T9243"/>
      <c r="U9243"/>
      <c r="V9243"/>
      <c r="W9243"/>
      <c r="X9243"/>
      <c r="Y9243"/>
      <c r="Z9243"/>
      <c r="AA9243"/>
      <c r="AB9243"/>
      <c r="AC9243"/>
      <c r="AD9243"/>
      <c r="AE9243"/>
      <c r="AF9243"/>
      <c r="AG9243"/>
      <c r="AH9243"/>
      <c r="AI9243"/>
      <c r="AJ9243"/>
      <c r="AK9243"/>
      <c r="AL9243"/>
      <c r="AM9243"/>
      <c r="AN9243"/>
      <c r="AO9243"/>
      <c r="AP9243"/>
      <c r="AQ9243"/>
      <c r="AR9243"/>
      <c r="AS9243"/>
      <c r="AT9243"/>
      <c r="AU9243"/>
      <c r="AV9243"/>
      <c r="AW9243"/>
      <c r="AX9243"/>
      <c r="AY9243"/>
      <c r="AZ9243"/>
      <c r="BA9243"/>
      <c r="BB9243"/>
      <c r="BC9243"/>
      <c r="BD9243"/>
      <c r="BE9243"/>
      <c r="BF9243"/>
      <c r="BG9243"/>
      <c r="BH9243"/>
      <c r="BI9243"/>
      <c r="BJ9243"/>
      <c r="BK9243"/>
      <c r="BL9243"/>
      <c r="BM9243"/>
      <c r="BN9243"/>
      <c r="BO9243"/>
      <c r="BP9243"/>
      <c r="BQ9243"/>
      <c r="BR9243"/>
      <c r="BS9243"/>
      <c r="BT9243"/>
      <c r="BU9243"/>
      <c r="BV9243"/>
      <c r="BW9243"/>
      <c r="BX9243"/>
      <c r="BY9243"/>
      <c r="BZ9243"/>
      <c r="CA9243"/>
      <c r="CB9243"/>
      <c r="CC9243"/>
      <c r="CD9243"/>
      <c r="CE9243"/>
      <c r="CF9243"/>
      <c r="CG9243"/>
      <c r="CH9243"/>
      <c r="CI9243"/>
      <c r="CJ9243"/>
      <c r="CK9243"/>
      <c r="CL9243"/>
      <c r="CM9243"/>
      <c r="CN9243"/>
      <c r="CO9243"/>
      <c r="CP9243"/>
      <c r="CQ9243"/>
      <c r="CR9243"/>
      <c r="CS9243"/>
      <c r="CT9243"/>
      <c r="CU9243"/>
      <c r="CV9243"/>
    </row>
    <row r="9244" spans="10:100" x14ac:dyDescent="0.25">
      <c r="J9244"/>
      <c r="K9244"/>
      <c r="L9244"/>
      <c r="M9244"/>
      <c r="N9244"/>
      <c r="O9244"/>
      <c r="P9244"/>
      <c r="Q9244"/>
      <c r="R9244"/>
      <c r="S9244"/>
      <c r="T9244"/>
      <c r="U9244"/>
      <c r="V9244"/>
      <c r="W9244"/>
      <c r="X9244"/>
      <c r="Y9244"/>
      <c r="Z9244"/>
      <c r="AA9244"/>
      <c r="AB9244"/>
      <c r="AC9244"/>
      <c r="AD9244"/>
      <c r="AE9244"/>
      <c r="AF9244"/>
      <c r="AG9244"/>
      <c r="AH9244"/>
      <c r="AI9244"/>
      <c r="AJ9244"/>
      <c r="AK9244"/>
      <c r="AL9244"/>
      <c r="AM9244"/>
      <c r="AN9244"/>
      <c r="AO9244"/>
      <c r="AP9244"/>
      <c r="AQ9244"/>
      <c r="AR9244"/>
      <c r="AS9244"/>
      <c r="AT9244"/>
      <c r="AU9244"/>
      <c r="AV9244"/>
      <c r="AW9244"/>
      <c r="AX9244"/>
      <c r="AY9244"/>
      <c r="AZ9244"/>
      <c r="BA9244"/>
      <c r="BB9244"/>
      <c r="BC9244"/>
      <c r="BD9244"/>
      <c r="BE9244"/>
      <c r="BF9244"/>
      <c r="BG9244"/>
      <c r="BH9244"/>
      <c r="BI9244"/>
      <c r="BJ9244"/>
      <c r="BK9244"/>
      <c r="BL9244"/>
      <c r="BM9244"/>
      <c r="BN9244"/>
      <c r="BO9244"/>
      <c r="BP9244"/>
      <c r="BQ9244"/>
      <c r="BR9244"/>
      <c r="BS9244"/>
      <c r="BT9244"/>
      <c r="BU9244"/>
      <c r="BV9244"/>
      <c r="BW9244"/>
      <c r="BX9244"/>
      <c r="BY9244"/>
      <c r="BZ9244"/>
      <c r="CA9244"/>
      <c r="CB9244"/>
      <c r="CC9244"/>
      <c r="CD9244"/>
      <c r="CE9244"/>
      <c r="CF9244"/>
      <c r="CG9244"/>
      <c r="CH9244"/>
      <c r="CI9244"/>
      <c r="CJ9244"/>
      <c r="CK9244"/>
      <c r="CL9244"/>
      <c r="CM9244"/>
      <c r="CN9244"/>
      <c r="CO9244"/>
      <c r="CP9244"/>
      <c r="CQ9244"/>
      <c r="CR9244"/>
      <c r="CS9244"/>
      <c r="CT9244"/>
      <c r="CU9244"/>
      <c r="CV9244"/>
    </row>
    <row r="9245" spans="10:100" x14ac:dyDescent="0.25">
      <c r="J9245"/>
      <c r="K9245"/>
      <c r="L9245"/>
      <c r="M9245"/>
      <c r="N9245"/>
      <c r="O9245"/>
      <c r="P9245"/>
      <c r="Q9245"/>
      <c r="R9245"/>
      <c r="S9245"/>
      <c r="T9245"/>
      <c r="U9245"/>
      <c r="V9245"/>
      <c r="W9245"/>
      <c r="X9245"/>
      <c r="Y9245"/>
      <c r="Z9245"/>
      <c r="AA9245"/>
      <c r="AB9245"/>
      <c r="AC9245"/>
      <c r="AD9245"/>
      <c r="AE9245"/>
      <c r="AF9245"/>
      <c r="AG9245"/>
      <c r="AH9245"/>
      <c r="AI9245"/>
      <c r="AJ9245"/>
      <c r="AK9245"/>
      <c r="AL9245"/>
      <c r="AM9245"/>
      <c r="AN9245"/>
      <c r="AO9245"/>
      <c r="AP9245"/>
      <c r="AQ9245"/>
      <c r="AR9245"/>
      <c r="AS9245"/>
      <c r="AT9245"/>
      <c r="AU9245"/>
      <c r="AV9245"/>
      <c r="AW9245"/>
      <c r="AX9245"/>
      <c r="AY9245"/>
      <c r="AZ9245"/>
      <c r="BA9245"/>
      <c r="BB9245"/>
      <c r="BC9245"/>
      <c r="BD9245"/>
      <c r="BE9245"/>
      <c r="BF9245"/>
      <c r="BG9245"/>
      <c r="BH9245"/>
      <c r="BI9245"/>
      <c r="BJ9245"/>
      <c r="BK9245"/>
      <c r="BL9245"/>
      <c r="BM9245"/>
      <c r="BN9245"/>
      <c r="BO9245"/>
      <c r="BP9245"/>
      <c r="BQ9245"/>
      <c r="BR9245"/>
      <c r="BS9245"/>
      <c r="BT9245"/>
      <c r="BU9245"/>
      <c r="BV9245"/>
      <c r="BW9245"/>
      <c r="BX9245"/>
      <c r="BY9245"/>
      <c r="BZ9245"/>
      <c r="CA9245"/>
      <c r="CB9245"/>
      <c r="CC9245"/>
      <c r="CD9245"/>
      <c r="CE9245"/>
      <c r="CF9245"/>
      <c r="CG9245"/>
      <c r="CH9245"/>
      <c r="CI9245"/>
      <c r="CJ9245"/>
      <c r="CK9245"/>
      <c r="CL9245"/>
      <c r="CM9245"/>
      <c r="CN9245"/>
      <c r="CO9245"/>
      <c r="CP9245"/>
      <c r="CQ9245"/>
      <c r="CR9245"/>
      <c r="CS9245"/>
      <c r="CT9245"/>
      <c r="CU9245"/>
      <c r="CV9245"/>
    </row>
    <row r="9246" spans="10:100" x14ac:dyDescent="0.25">
      <c r="J9246"/>
      <c r="K9246"/>
      <c r="L9246"/>
      <c r="M9246"/>
      <c r="N9246"/>
      <c r="O9246"/>
      <c r="P9246"/>
      <c r="Q9246"/>
      <c r="R9246"/>
      <c r="S9246"/>
      <c r="T9246"/>
      <c r="U9246"/>
      <c r="V9246"/>
      <c r="W9246"/>
      <c r="X9246"/>
      <c r="Y9246"/>
      <c r="Z9246"/>
      <c r="AA9246"/>
      <c r="AB9246"/>
      <c r="AC9246"/>
      <c r="AD9246"/>
      <c r="AE9246"/>
      <c r="AF9246"/>
      <c r="AG9246"/>
      <c r="AH9246"/>
      <c r="AI9246"/>
      <c r="AJ9246"/>
      <c r="AK9246"/>
      <c r="AL9246"/>
      <c r="AM9246"/>
      <c r="AN9246"/>
      <c r="AO9246"/>
      <c r="AP9246"/>
      <c r="AQ9246"/>
      <c r="AR9246"/>
      <c r="AS9246"/>
      <c r="AT9246"/>
      <c r="AU9246"/>
      <c r="AV9246"/>
      <c r="AW9246"/>
      <c r="AX9246"/>
      <c r="AY9246"/>
      <c r="AZ9246"/>
      <c r="BA9246"/>
      <c r="BB9246"/>
      <c r="BC9246"/>
      <c r="BD9246"/>
      <c r="BE9246"/>
      <c r="BF9246"/>
      <c r="BG9246"/>
      <c r="BH9246"/>
      <c r="BI9246"/>
      <c r="BJ9246"/>
      <c r="BK9246"/>
      <c r="BL9246"/>
      <c r="BM9246"/>
      <c r="BN9246"/>
      <c r="BO9246"/>
      <c r="BP9246"/>
      <c r="BQ9246"/>
      <c r="BR9246"/>
      <c r="BS9246"/>
      <c r="BT9246"/>
      <c r="BU9246"/>
      <c r="BV9246"/>
      <c r="BW9246"/>
      <c r="BX9246"/>
      <c r="BY9246"/>
      <c r="BZ9246"/>
      <c r="CA9246"/>
      <c r="CB9246"/>
      <c r="CC9246"/>
      <c r="CD9246"/>
      <c r="CE9246"/>
      <c r="CF9246"/>
      <c r="CG9246"/>
      <c r="CH9246"/>
      <c r="CI9246"/>
      <c r="CJ9246"/>
      <c r="CK9246"/>
      <c r="CL9246"/>
      <c r="CM9246"/>
      <c r="CN9246"/>
      <c r="CO9246"/>
      <c r="CP9246"/>
      <c r="CQ9246"/>
      <c r="CR9246"/>
      <c r="CS9246"/>
      <c r="CT9246"/>
      <c r="CU9246"/>
      <c r="CV9246"/>
    </row>
    <row r="9247" spans="10:100" x14ac:dyDescent="0.25">
      <c r="J9247"/>
      <c r="K9247"/>
      <c r="L9247"/>
      <c r="M9247"/>
      <c r="N9247"/>
      <c r="O9247"/>
      <c r="P9247"/>
      <c r="Q9247"/>
      <c r="R9247"/>
      <c r="S9247"/>
      <c r="T9247"/>
      <c r="U9247"/>
      <c r="V9247"/>
      <c r="W9247"/>
      <c r="X9247"/>
      <c r="Y9247"/>
      <c r="Z9247"/>
      <c r="AA9247"/>
      <c r="AB9247"/>
      <c r="AC9247"/>
      <c r="AD9247"/>
      <c r="AE9247"/>
      <c r="AF9247"/>
      <c r="AG9247"/>
      <c r="AH9247"/>
      <c r="AI9247"/>
      <c r="AJ9247"/>
      <c r="AK9247"/>
      <c r="AL9247"/>
      <c r="AM9247"/>
      <c r="AN9247"/>
      <c r="AO9247"/>
      <c r="AP9247"/>
      <c r="AQ9247"/>
      <c r="AR9247"/>
      <c r="AS9247"/>
      <c r="AT9247"/>
      <c r="AU9247"/>
      <c r="AV9247"/>
      <c r="AW9247"/>
      <c r="AX9247"/>
      <c r="AY9247"/>
      <c r="AZ9247"/>
      <c r="BA9247"/>
      <c r="BB9247"/>
      <c r="BC9247"/>
      <c r="BD9247"/>
      <c r="BE9247"/>
      <c r="BF9247"/>
      <c r="BG9247"/>
      <c r="BH9247"/>
      <c r="BI9247"/>
      <c r="BJ9247"/>
      <c r="BK9247"/>
      <c r="BL9247"/>
      <c r="BM9247"/>
      <c r="BN9247"/>
      <c r="BO9247"/>
      <c r="BP9247"/>
      <c r="BQ9247"/>
      <c r="BR9247"/>
      <c r="BS9247"/>
      <c r="BT9247"/>
      <c r="BU9247"/>
      <c r="BV9247"/>
      <c r="BW9247"/>
      <c r="BX9247"/>
      <c r="BY9247"/>
      <c r="BZ9247"/>
      <c r="CA9247"/>
      <c r="CB9247"/>
      <c r="CC9247"/>
      <c r="CD9247"/>
      <c r="CE9247"/>
      <c r="CF9247"/>
      <c r="CG9247"/>
      <c r="CH9247"/>
      <c r="CI9247"/>
      <c r="CJ9247"/>
      <c r="CK9247"/>
      <c r="CL9247"/>
      <c r="CM9247"/>
      <c r="CN9247"/>
      <c r="CO9247"/>
      <c r="CP9247"/>
      <c r="CQ9247"/>
      <c r="CR9247"/>
      <c r="CS9247"/>
      <c r="CT9247"/>
      <c r="CU9247"/>
      <c r="CV9247"/>
    </row>
    <row r="9248" spans="10:100" x14ac:dyDescent="0.25">
      <c r="J9248"/>
      <c r="K9248"/>
      <c r="L9248"/>
      <c r="M9248"/>
      <c r="N9248"/>
      <c r="O9248"/>
      <c r="P9248"/>
      <c r="Q9248"/>
      <c r="R9248"/>
      <c r="S9248"/>
      <c r="T9248"/>
      <c r="U9248"/>
      <c r="V9248"/>
      <c r="W9248"/>
      <c r="X9248"/>
      <c r="Y9248"/>
      <c r="Z9248"/>
      <c r="AA9248"/>
      <c r="AB9248"/>
      <c r="AC9248"/>
      <c r="AD9248"/>
      <c r="AE9248"/>
      <c r="AF9248"/>
      <c r="AG9248"/>
      <c r="AH9248"/>
      <c r="AI9248"/>
      <c r="AJ9248"/>
      <c r="AK9248"/>
      <c r="AL9248"/>
      <c r="AM9248"/>
      <c r="AN9248"/>
      <c r="AO9248"/>
      <c r="AP9248"/>
      <c r="AQ9248"/>
      <c r="AR9248"/>
      <c r="AS9248"/>
      <c r="AT9248"/>
      <c r="AU9248"/>
      <c r="AV9248"/>
      <c r="AW9248"/>
      <c r="AX9248"/>
      <c r="AY9248"/>
      <c r="AZ9248"/>
      <c r="BA9248"/>
      <c r="BB9248"/>
      <c r="BC9248"/>
      <c r="BD9248"/>
      <c r="BE9248"/>
      <c r="BF9248"/>
      <c r="BG9248"/>
      <c r="BH9248"/>
      <c r="BI9248"/>
      <c r="BJ9248"/>
      <c r="BK9248"/>
      <c r="BL9248"/>
      <c r="BM9248"/>
      <c r="BN9248"/>
      <c r="BO9248"/>
      <c r="BP9248"/>
      <c r="BQ9248"/>
      <c r="BR9248"/>
      <c r="BS9248"/>
      <c r="BT9248"/>
      <c r="BU9248"/>
      <c r="BV9248"/>
      <c r="BW9248"/>
      <c r="BX9248"/>
      <c r="BY9248"/>
      <c r="BZ9248"/>
      <c r="CA9248"/>
      <c r="CB9248"/>
      <c r="CC9248"/>
      <c r="CD9248"/>
      <c r="CE9248"/>
      <c r="CF9248"/>
      <c r="CG9248"/>
      <c r="CH9248"/>
      <c r="CI9248"/>
      <c r="CJ9248"/>
      <c r="CK9248"/>
      <c r="CL9248"/>
      <c r="CM9248"/>
      <c r="CN9248"/>
      <c r="CO9248"/>
      <c r="CP9248"/>
      <c r="CQ9248"/>
      <c r="CR9248"/>
      <c r="CS9248"/>
      <c r="CT9248"/>
      <c r="CU9248"/>
      <c r="CV9248"/>
    </row>
    <row r="9249" spans="10:100" x14ac:dyDescent="0.25">
      <c r="J9249"/>
      <c r="K9249"/>
      <c r="L9249"/>
      <c r="M9249"/>
      <c r="N9249"/>
      <c r="O9249"/>
      <c r="P9249"/>
      <c r="Q9249"/>
      <c r="R9249"/>
      <c r="S9249"/>
      <c r="T9249"/>
      <c r="U9249"/>
      <c r="V9249"/>
      <c r="W9249"/>
      <c r="X9249"/>
      <c r="Y9249"/>
      <c r="Z9249"/>
      <c r="AA9249"/>
      <c r="AB9249"/>
      <c r="AC9249"/>
      <c r="AD9249"/>
      <c r="AE9249"/>
      <c r="AF9249"/>
      <c r="AG9249"/>
      <c r="AH9249"/>
      <c r="AI9249"/>
      <c r="AJ9249"/>
      <c r="AK9249"/>
      <c r="AL9249"/>
      <c r="AM9249"/>
      <c r="AN9249"/>
      <c r="AO9249"/>
      <c r="AP9249"/>
      <c r="AQ9249"/>
      <c r="AR9249"/>
      <c r="AS9249"/>
      <c r="AT9249"/>
      <c r="AU9249"/>
      <c r="AV9249"/>
      <c r="AW9249"/>
      <c r="AX9249"/>
      <c r="AY9249"/>
      <c r="AZ9249"/>
      <c r="BA9249"/>
      <c r="BB9249"/>
      <c r="BC9249"/>
      <c r="BD9249"/>
      <c r="BE9249"/>
      <c r="BF9249"/>
      <c r="BG9249"/>
      <c r="BH9249"/>
      <c r="BI9249"/>
      <c r="BJ9249"/>
      <c r="BK9249"/>
      <c r="BL9249"/>
      <c r="BM9249"/>
      <c r="BN9249"/>
      <c r="BO9249"/>
      <c r="BP9249"/>
      <c r="BQ9249"/>
      <c r="BR9249"/>
      <c r="BS9249"/>
      <c r="BT9249"/>
      <c r="BU9249"/>
      <c r="BV9249"/>
      <c r="BW9249"/>
      <c r="BX9249"/>
      <c r="BY9249"/>
      <c r="BZ9249"/>
      <c r="CA9249"/>
      <c r="CB9249"/>
      <c r="CC9249"/>
      <c r="CD9249"/>
      <c r="CE9249"/>
      <c r="CF9249"/>
      <c r="CG9249"/>
      <c r="CH9249"/>
      <c r="CI9249"/>
      <c r="CJ9249"/>
      <c r="CK9249"/>
      <c r="CL9249"/>
      <c r="CM9249"/>
      <c r="CN9249"/>
      <c r="CO9249"/>
      <c r="CP9249"/>
      <c r="CQ9249"/>
      <c r="CR9249"/>
      <c r="CS9249"/>
      <c r="CT9249"/>
      <c r="CU9249"/>
      <c r="CV9249"/>
    </row>
    <row r="9250" spans="10:100" x14ac:dyDescent="0.25">
      <c r="J9250"/>
      <c r="K9250"/>
      <c r="L9250"/>
      <c r="M9250"/>
      <c r="N9250"/>
      <c r="O9250"/>
      <c r="P9250"/>
      <c r="Q9250"/>
      <c r="R9250"/>
      <c r="S9250"/>
      <c r="T9250"/>
      <c r="U9250"/>
      <c r="V9250"/>
      <c r="W9250"/>
      <c r="X9250"/>
      <c r="Y9250"/>
      <c r="Z9250"/>
      <c r="AA9250"/>
      <c r="AB9250"/>
      <c r="AC9250"/>
      <c r="AD9250"/>
      <c r="AE9250"/>
      <c r="AF9250"/>
      <c r="AG9250"/>
      <c r="AH9250"/>
      <c r="AI9250"/>
      <c r="AJ9250"/>
      <c r="AK9250"/>
      <c r="AL9250"/>
      <c r="AM9250"/>
      <c r="AN9250"/>
      <c r="AO9250"/>
      <c r="AP9250"/>
      <c r="AQ9250"/>
      <c r="AR9250"/>
      <c r="AS9250"/>
      <c r="AT9250"/>
      <c r="AU9250"/>
      <c r="AV9250"/>
      <c r="AW9250"/>
      <c r="AX9250"/>
      <c r="AY9250"/>
      <c r="AZ9250"/>
      <c r="BA9250"/>
      <c r="BB9250"/>
      <c r="BC9250"/>
      <c r="BD9250"/>
      <c r="BE9250"/>
      <c r="BF9250"/>
      <c r="BG9250"/>
      <c r="BH9250"/>
      <c r="BI9250"/>
      <c r="BJ9250"/>
      <c r="BK9250"/>
      <c r="BL9250"/>
      <c r="BM9250"/>
      <c r="BN9250"/>
      <c r="BO9250"/>
      <c r="BP9250"/>
      <c r="BQ9250"/>
      <c r="BR9250"/>
      <c r="BS9250"/>
      <c r="BT9250"/>
      <c r="BU9250"/>
      <c r="BV9250"/>
      <c r="BW9250"/>
      <c r="BX9250"/>
      <c r="BY9250"/>
      <c r="BZ9250"/>
      <c r="CA9250"/>
      <c r="CB9250"/>
      <c r="CC9250"/>
      <c r="CD9250"/>
      <c r="CE9250"/>
      <c r="CF9250"/>
      <c r="CG9250"/>
      <c r="CH9250"/>
      <c r="CI9250"/>
      <c r="CJ9250"/>
      <c r="CK9250"/>
      <c r="CL9250"/>
      <c r="CM9250"/>
      <c r="CN9250"/>
      <c r="CO9250"/>
      <c r="CP9250"/>
      <c r="CQ9250"/>
      <c r="CR9250"/>
      <c r="CS9250"/>
      <c r="CT9250"/>
      <c r="CU9250"/>
      <c r="CV9250"/>
    </row>
    <row r="9251" spans="10:100" x14ac:dyDescent="0.25">
      <c r="J9251"/>
      <c r="K9251"/>
      <c r="L9251"/>
      <c r="M9251"/>
      <c r="N9251"/>
      <c r="O9251"/>
      <c r="P9251"/>
      <c r="Q9251"/>
      <c r="R9251"/>
      <c r="S9251"/>
      <c r="T9251"/>
      <c r="U9251"/>
      <c r="V9251"/>
      <c r="W9251"/>
      <c r="X9251"/>
      <c r="Y9251"/>
      <c r="Z9251"/>
      <c r="AA9251"/>
      <c r="AB9251"/>
      <c r="AC9251"/>
      <c r="AD9251"/>
      <c r="AE9251"/>
      <c r="AF9251"/>
      <c r="AG9251"/>
      <c r="AH9251"/>
      <c r="AI9251"/>
      <c r="AJ9251"/>
      <c r="AK9251"/>
      <c r="AL9251"/>
      <c r="AM9251"/>
      <c r="AN9251"/>
      <c r="AO9251"/>
      <c r="AP9251"/>
      <c r="AQ9251"/>
      <c r="AR9251"/>
      <c r="AS9251"/>
      <c r="AT9251"/>
      <c r="AU9251"/>
      <c r="AV9251"/>
      <c r="AW9251"/>
      <c r="AX9251"/>
      <c r="AY9251"/>
      <c r="AZ9251"/>
      <c r="BA9251"/>
      <c r="BB9251"/>
      <c r="BC9251"/>
      <c r="BD9251"/>
      <c r="BE9251"/>
      <c r="BF9251"/>
      <c r="BG9251"/>
      <c r="BH9251"/>
      <c r="BI9251"/>
      <c r="BJ9251"/>
      <c r="BK9251"/>
      <c r="BL9251"/>
      <c r="BM9251"/>
      <c r="BN9251"/>
      <c r="BO9251"/>
      <c r="BP9251"/>
      <c r="BQ9251"/>
      <c r="BR9251"/>
      <c r="BS9251"/>
      <c r="BT9251"/>
      <c r="BU9251"/>
      <c r="BV9251"/>
      <c r="BW9251"/>
      <c r="BX9251"/>
      <c r="BY9251"/>
      <c r="BZ9251"/>
      <c r="CA9251"/>
      <c r="CB9251"/>
      <c r="CC9251"/>
      <c r="CD9251"/>
      <c r="CE9251"/>
      <c r="CF9251"/>
      <c r="CG9251"/>
      <c r="CH9251"/>
      <c r="CI9251"/>
      <c r="CJ9251"/>
      <c r="CK9251"/>
      <c r="CL9251"/>
      <c r="CM9251"/>
      <c r="CN9251"/>
      <c r="CO9251"/>
      <c r="CP9251"/>
      <c r="CQ9251"/>
      <c r="CR9251"/>
      <c r="CS9251"/>
      <c r="CT9251"/>
      <c r="CU9251"/>
      <c r="CV9251"/>
    </row>
    <row r="9252" spans="10:100" x14ac:dyDescent="0.25">
      <c r="J9252"/>
      <c r="K9252"/>
      <c r="L9252"/>
      <c r="M9252"/>
      <c r="N9252"/>
      <c r="O9252"/>
      <c r="P9252"/>
      <c r="Q9252"/>
      <c r="R9252"/>
      <c r="S9252"/>
      <c r="T9252"/>
      <c r="U9252"/>
      <c r="V9252"/>
      <c r="W9252"/>
      <c r="X9252"/>
      <c r="Y9252"/>
      <c r="Z9252"/>
      <c r="AA9252"/>
      <c r="AB9252"/>
      <c r="AC9252"/>
      <c r="AD9252"/>
      <c r="AE9252"/>
      <c r="AF9252"/>
      <c r="AG9252"/>
      <c r="AH9252"/>
      <c r="AI9252"/>
      <c r="AJ9252"/>
      <c r="AK9252"/>
      <c r="AL9252"/>
      <c r="AM9252"/>
      <c r="AN9252"/>
      <c r="AO9252"/>
      <c r="AP9252"/>
      <c r="AQ9252"/>
      <c r="AR9252"/>
      <c r="AS9252"/>
      <c r="AT9252"/>
      <c r="AU9252"/>
      <c r="AV9252"/>
      <c r="AW9252"/>
      <c r="AX9252"/>
      <c r="AY9252"/>
      <c r="AZ9252"/>
      <c r="BA9252"/>
      <c r="BB9252"/>
      <c r="BC9252"/>
      <c r="BD9252"/>
      <c r="BE9252"/>
      <c r="BF9252"/>
      <c r="BG9252"/>
      <c r="BH9252"/>
      <c r="BI9252"/>
      <c r="BJ9252"/>
      <c r="BK9252"/>
      <c r="BL9252"/>
      <c r="BM9252"/>
      <c r="BN9252"/>
      <c r="BO9252"/>
      <c r="BP9252"/>
      <c r="BQ9252"/>
      <c r="BR9252"/>
      <c r="BS9252"/>
      <c r="BT9252"/>
      <c r="BU9252"/>
      <c r="BV9252"/>
      <c r="BW9252"/>
      <c r="BX9252"/>
      <c r="BY9252"/>
      <c r="BZ9252"/>
      <c r="CA9252"/>
      <c r="CB9252"/>
      <c r="CC9252"/>
      <c r="CD9252"/>
      <c r="CE9252"/>
      <c r="CF9252"/>
      <c r="CG9252"/>
      <c r="CH9252"/>
      <c r="CI9252"/>
      <c r="CJ9252"/>
      <c r="CK9252"/>
      <c r="CL9252"/>
      <c r="CM9252"/>
      <c r="CN9252"/>
      <c r="CO9252"/>
      <c r="CP9252"/>
      <c r="CQ9252"/>
      <c r="CR9252"/>
      <c r="CS9252"/>
      <c r="CT9252"/>
      <c r="CU9252"/>
      <c r="CV9252"/>
    </row>
    <row r="9253" spans="10:100" x14ac:dyDescent="0.25">
      <c r="J9253"/>
      <c r="K9253"/>
      <c r="L9253"/>
      <c r="M9253"/>
      <c r="N9253"/>
      <c r="O9253"/>
      <c r="P9253"/>
      <c r="Q9253"/>
      <c r="R9253"/>
      <c r="S9253"/>
      <c r="T9253"/>
      <c r="U9253"/>
      <c r="V9253"/>
      <c r="W9253"/>
      <c r="X9253"/>
      <c r="Y9253"/>
      <c r="Z9253"/>
      <c r="AA9253"/>
      <c r="AB9253"/>
      <c r="AC9253"/>
      <c r="AD9253"/>
      <c r="AE9253"/>
      <c r="AF9253"/>
      <c r="AG9253"/>
      <c r="AH9253"/>
      <c r="AI9253"/>
      <c r="AJ9253"/>
      <c r="AK9253"/>
      <c r="AL9253"/>
      <c r="AM9253"/>
      <c r="AN9253"/>
      <c r="AO9253"/>
      <c r="AP9253"/>
      <c r="AQ9253"/>
      <c r="AR9253"/>
      <c r="AS9253"/>
      <c r="AT9253"/>
      <c r="AU9253"/>
      <c r="AV9253"/>
      <c r="AW9253"/>
      <c r="AX9253"/>
      <c r="AY9253"/>
      <c r="AZ9253"/>
      <c r="BA9253"/>
      <c r="BB9253"/>
      <c r="BC9253"/>
      <c r="BD9253"/>
      <c r="BE9253"/>
      <c r="BF9253"/>
      <c r="BG9253"/>
      <c r="BH9253"/>
      <c r="BI9253"/>
      <c r="BJ9253"/>
      <c r="BK9253"/>
      <c r="BL9253"/>
      <c r="BM9253"/>
      <c r="BN9253"/>
      <c r="BO9253"/>
      <c r="BP9253"/>
      <c r="BQ9253"/>
      <c r="BR9253"/>
      <c r="BS9253"/>
      <c r="BT9253"/>
      <c r="BU9253"/>
      <c r="BV9253"/>
      <c r="BW9253"/>
      <c r="BX9253"/>
      <c r="BY9253"/>
      <c r="BZ9253"/>
      <c r="CA9253"/>
      <c r="CB9253"/>
      <c r="CC9253"/>
      <c r="CD9253"/>
      <c r="CE9253"/>
      <c r="CF9253"/>
      <c r="CG9253"/>
      <c r="CH9253"/>
      <c r="CI9253"/>
      <c r="CJ9253"/>
      <c r="CK9253"/>
      <c r="CL9253"/>
      <c r="CM9253"/>
      <c r="CN9253"/>
      <c r="CO9253"/>
      <c r="CP9253"/>
      <c r="CQ9253"/>
      <c r="CR9253"/>
      <c r="CS9253"/>
      <c r="CT9253"/>
      <c r="CU9253"/>
      <c r="CV9253"/>
    </row>
    <row r="9254" spans="10:100" x14ac:dyDescent="0.25">
      <c r="J9254"/>
      <c r="K9254"/>
      <c r="L9254"/>
      <c r="M9254"/>
      <c r="N9254"/>
      <c r="O9254"/>
      <c r="P9254"/>
      <c r="Q9254"/>
      <c r="R9254"/>
      <c r="S9254"/>
      <c r="T9254"/>
      <c r="U9254"/>
      <c r="V9254"/>
      <c r="W9254"/>
      <c r="X9254"/>
      <c r="Y9254"/>
      <c r="Z9254"/>
      <c r="AA9254"/>
      <c r="AB9254"/>
      <c r="AC9254"/>
      <c r="AD9254"/>
      <c r="AE9254"/>
      <c r="AF9254"/>
      <c r="AG9254"/>
      <c r="AH9254"/>
      <c r="AI9254"/>
      <c r="AJ9254"/>
      <c r="AK9254"/>
      <c r="AL9254"/>
      <c r="AM9254"/>
      <c r="AN9254"/>
      <c r="AO9254"/>
      <c r="AP9254"/>
      <c r="AQ9254"/>
      <c r="AR9254"/>
      <c r="AS9254"/>
      <c r="AT9254"/>
      <c r="AU9254"/>
      <c r="AV9254"/>
      <c r="AW9254"/>
      <c r="AX9254"/>
      <c r="AY9254"/>
      <c r="AZ9254"/>
      <c r="BA9254"/>
      <c r="BB9254"/>
      <c r="BC9254"/>
      <c r="BD9254"/>
      <c r="BE9254"/>
      <c r="BF9254"/>
      <c r="BG9254"/>
      <c r="BH9254"/>
      <c r="BI9254"/>
      <c r="BJ9254"/>
      <c r="BK9254"/>
      <c r="BL9254"/>
      <c r="BM9254"/>
      <c r="BN9254"/>
      <c r="BO9254"/>
      <c r="BP9254"/>
      <c r="BQ9254"/>
      <c r="BR9254"/>
      <c r="BS9254"/>
      <c r="BT9254"/>
      <c r="BU9254"/>
      <c r="BV9254"/>
      <c r="BW9254"/>
      <c r="BX9254"/>
      <c r="BY9254"/>
      <c r="BZ9254"/>
      <c r="CA9254"/>
      <c r="CB9254"/>
      <c r="CC9254"/>
      <c r="CD9254"/>
      <c r="CE9254"/>
      <c r="CF9254"/>
      <c r="CG9254"/>
      <c r="CH9254"/>
      <c r="CI9254"/>
      <c r="CJ9254"/>
      <c r="CK9254"/>
      <c r="CL9254"/>
      <c r="CM9254"/>
      <c r="CN9254"/>
      <c r="CO9254"/>
      <c r="CP9254"/>
      <c r="CQ9254"/>
      <c r="CR9254"/>
      <c r="CS9254"/>
      <c r="CT9254"/>
      <c r="CU9254"/>
      <c r="CV9254"/>
    </row>
    <row r="9255" spans="10:100" x14ac:dyDescent="0.25">
      <c r="J9255"/>
      <c r="K9255"/>
      <c r="L9255"/>
      <c r="M9255"/>
      <c r="N9255"/>
      <c r="O9255"/>
      <c r="P9255"/>
      <c r="Q9255"/>
      <c r="R9255"/>
      <c r="S9255"/>
      <c r="T9255"/>
      <c r="U9255"/>
      <c r="V9255"/>
      <c r="W9255"/>
      <c r="X9255"/>
      <c r="Y9255"/>
      <c r="Z9255"/>
      <c r="AA9255"/>
      <c r="AB9255"/>
      <c r="AC9255"/>
      <c r="AD9255"/>
      <c r="AE9255"/>
      <c r="AF9255"/>
      <c r="AG9255"/>
      <c r="AH9255"/>
      <c r="AI9255"/>
      <c r="AJ9255"/>
      <c r="AK9255"/>
      <c r="AL9255"/>
      <c r="AM9255"/>
      <c r="AN9255"/>
      <c r="AO9255"/>
      <c r="AP9255"/>
      <c r="AQ9255"/>
      <c r="AR9255"/>
      <c r="AS9255"/>
      <c r="AT9255"/>
      <c r="AU9255"/>
      <c r="AV9255"/>
      <c r="AW9255"/>
      <c r="AX9255"/>
      <c r="AY9255"/>
      <c r="AZ9255"/>
      <c r="BA9255"/>
      <c r="BB9255"/>
      <c r="BC9255"/>
      <c r="BD9255"/>
      <c r="BE9255"/>
      <c r="BF9255"/>
      <c r="BG9255"/>
      <c r="BH9255"/>
      <c r="BI9255"/>
      <c r="BJ9255"/>
      <c r="BK9255"/>
      <c r="BL9255"/>
      <c r="BM9255"/>
      <c r="BN9255"/>
      <c r="BO9255"/>
      <c r="BP9255"/>
      <c r="BQ9255"/>
      <c r="BR9255"/>
      <c r="BS9255"/>
      <c r="BT9255"/>
      <c r="BU9255"/>
      <c r="BV9255"/>
      <c r="BW9255"/>
      <c r="BX9255"/>
      <c r="BY9255"/>
      <c r="BZ9255"/>
      <c r="CA9255"/>
      <c r="CB9255"/>
      <c r="CC9255"/>
      <c r="CD9255"/>
      <c r="CE9255"/>
      <c r="CF9255"/>
      <c r="CG9255"/>
      <c r="CH9255"/>
      <c r="CI9255"/>
      <c r="CJ9255"/>
      <c r="CK9255"/>
      <c r="CL9255"/>
      <c r="CM9255"/>
      <c r="CN9255"/>
      <c r="CO9255"/>
      <c r="CP9255"/>
      <c r="CQ9255"/>
      <c r="CR9255"/>
      <c r="CS9255"/>
      <c r="CT9255"/>
      <c r="CU9255"/>
      <c r="CV9255"/>
    </row>
    <row r="9256" spans="10:100" x14ac:dyDescent="0.25">
      <c r="J9256"/>
      <c r="K9256"/>
      <c r="L9256"/>
      <c r="M9256"/>
      <c r="N9256"/>
      <c r="O9256"/>
      <c r="P9256"/>
      <c r="Q9256"/>
      <c r="R9256"/>
      <c r="S9256"/>
      <c r="T9256"/>
      <c r="U9256"/>
      <c r="V9256"/>
      <c r="W9256"/>
      <c r="X9256"/>
      <c r="Y9256"/>
      <c r="Z9256"/>
      <c r="AA9256"/>
      <c r="AB9256"/>
      <c r="AC9256"/>
      <c r="AD9256"/>
      <c r="AE9256"/>
      <c r="AF9256"/>
      <c r="AG9256"/>
      <c r="AH9256"/>
      <c r="AI9256"/>
      <c r="AJ9256"/>
      <c r="AK9256"/>
      <c r="AL9256"/>
      <c r="AM9256"/>
      <c r="AN9256"/>
      <c r="AO9256"/>
      <c r="AP9256"/>
      <c r="AQ9256"/>
      <c r="AR9256"/>
      <c r="AS9256"/>
      <c r="AT9256"/>
      <c r="AU9256"/>
      <c r="AV9256"/>
      <c r="AW9256"/>
      <c r="AX9256"/>
      <c r="AY9256"/>
      <c r="AZ9256"/>
      <c r="BA9256"/>
      <c r="BB9256"/>
      <c r="BC9256"/>
      <c r="BD9256"/>
      <c r="BE9256"/>
      <c r="BF9256"/>
      <c r="BG9256"/>
      <c r="BH9256"/>
      <c r="BI9256"/>
      <c r="BJ9256"/>
      <c r="BK9256"/>
      <c r="BL9256"/>
      <c r="BM9256"/>
      <c r="BN9256"/>
      <c r="BO9256"/>
      <c r="BP9256"/>
      <c r="BQ9256"/>
      <c r="BR9256"/>
      <c r="BS9256"/>
      <c r="BT9256"/>
      <c r="BU9256"/>
      <c r="BV9256"/>
      <c r="BW9256"/>
      <c r="BX9256"/>
      <c r="BY9256"/>
      <c r="BZ9256"/>
      <c r="CA9256"/>
      <c r="CB9256"/>
      <c r="CC9256"/>
      <c r="CD9256"/>
      <c r="CE9256"/>
      <c r="CF9256"/>
      <c r="CG9256"/>
      <c r="CH9256"/>
      <c r="CI9256"/>
      <c r="CJ9256"/>
      <c r="CK9256"/>
      <c r="CL9256"/>
      <c r="CM9256"/>
      <c r="CN9256"/>
      <c r="CO9256"/>
      <c r="CP9256"/>
      <c r="CQ9256"/>
      <c r="CR9256"/>
      <c r="CS9256"/>
      <c r="CT9256"/>
      <c r="CU9256"/>
      <c r="CV9256"/>
    </row>
    <row r="9257" spans="10:100" x14ac:dyDescent="0.25">
      <c r="J9257"/>
      <c r="K9257"/>
      <c r="L9257"/>
      <c r="M9257"/>
      <c r="N9257"/>
      <c r="O9257"/>
      <c r="P9257"/>
      <c r="Q9257"/>
      <c r="R9257"/>
      <c r="S9257"/>
      <c r="T9257"/>
      <c r="U9257"/>
      <c r="V9257"/>
      <c r="W9257"/>
      <c r="X9257"/>
      <c r="Y9257"/>
      <c r="Z9257"/>
      <c r="AA9257"/>
      <c r="AB9257"/>
      <c r="AC9257"/>
      <c r="AD9257"/>
      <c r="AE9257"/>
      <c r="AF9257"/>
      <c r="AG9257"/>
      <c r="AH9257"/>
      <c r="AI9257"/>
      <c r="AJ9257"/>
      <c r="AK9257"/>
      <c r="AL9257"/>
      <c r="AM9257"/>
      <c r="AN9257"/>
      <c r="AO9257"/>
      <c r="AP9257"/>
      <c r="AQ9257"/>
      <c r="AR9257"/>
      <c r="AS9257"/>
      <c r="AT9257"/>
      <c r="AU9257"/>
      <c r="AV9257"/>
      <c r="AW9257"/>
      <c r="AX9257"/>
      <c r="AY9257"/>
      <c r="AZ9257"/>
      <c r="BA9257"/>
      <c r="BB9257"/>
      <c r="BC9257"/>
      <c r="BD9257"/>
      <c r="BE9257"/>
      <c r="BF9257"/>
      <c r="BG9257"/>
      <c r="BH9257"/>
      <c r="BI9257"/>
      <c r="BJ9257"/>
      <c r="BK9257"/>
      <c r="BL9257"/>
      <c r="BM9257"/>
      <c r="BN9257"/>
      <c r="BO9257"/>
      <c r="BP9257"/>
      <c r="BQ9257"/>
      <c r="BR9257"/>
      <c r="BS9257"/>
      <c r="BT9257"/>
      <c r="BU9257"/>
      <c r="BV9257"/>
      <c r="BW9257"/>
      <c r="BX9257"/>
      <c r="BY9257"/>
      <c r="BZ9257"/>
      <c r="CA9257"/>
      <c r="CB9257"/>
      <c r="CC9257"/>
      <c r="CD9257"/>
      <c r="CE9257"/>
      <c r="CF9257"/>
      <c r="CG9257"/>
      <c r="CH9257"/>
      <c r="CI9257"/>
      <c r="CJ9257"/>
      <c r="CK9257"/>
      <c r="CL9257"/>
      <c r="CM9257"/>
      <c r="CN9257"/>
      <c r="CO9257"/>
      <c r="CP9257"/>
      <c r="CQ9257"/>
      <c r="CR9257"/>
      <c r="CS9257"/>
      <c r="CT9257"/>
      <c r="CU9257"/>
      <c r="CV9257"/>
    </row>
    <row r="9258" spans="10:100" x14ac:dyDescent="0.25">
      <c r="J9258"/>
      <c r="K9258"/>
      <c r="L9258"/>
      <c r="M9258"/>
      <c r="N9258"/>
      <c r="O9258"/>
      <c r="P9258"/>
      <c r="Q9258"/>
      <c r="R9258"/>
      <c r="S9258"/>
      <c r="T9258"/>
      <c r="U9258"/>
      <c r="V9258"/>
      <c r="W9258"/>
      <c r="X9258"/>
      <c r="Y9258"/>
      <c r="Z9258"/>
      <c r="AA9258"/>
      <c r="AB9258"/>
      <c r="AC9258"/>
      <c r="AD9258"/>
      <c r="AE9258"/>
      <c r="AF9258"/>
      <c r="AG9258"/>
      <c r="AH9258"/>
      <c r="AI9258"/>
      <c r="AJ9258"/>
      <c r="AK9258"/>
      <c r="AL9258"/>
      <c r="AM9258"/>
      <c r="AN9258"/>
      <c r="AO9258"/>
      <c r="AP9258"/>
      <c r="AQ9258"/>
      <c r="AR9258"/>
      <c r="AS9258"/>
      <c r="AT9258"/>
      <c r="AU9258"/>
      <c r="AV9258"/>
      <c r="AW9258"/>
      <c r="AX9258"/>
      <c r="AY9258"/>
      <c r="AZ9258"/>
      <c r="BA9258"/>
      <c r="BB9258"/>
      <c r="BC9258"/>
      <c r="BD9258"/>
      <c r="BE9258"/>
      <c r="BF9258"/>
      <c r="BG9258"/>
      <c r="BH9258"/>
      <c r="BI9258"/>
      <c r="BJ9258"/>
      <c r="BK9258"/>
      <c r="BL9258"/>
      <c r="BM9258"/>
      <c r="BN9258"/>
      <c r="BO9258"/>
      <c r="BP9258"/>
      <c r="BQ9258"/>
      <c r="BR9258"/>
      <c r="BS9258"/>
      <c r="BT9258"/>
      <c r="BU9258"/>
      <c r="BV9258"/>
      <c r="BW9258"/>
      <c r="BX9258"/>
      <c r="BY9258"/>
      <c r="BZ9258"/>
      <c r="CA9258"/>
      <c r="CB9258"/>
      <c r="CC9258"/>
      <c r="CD9258"/>
      <c r="CE9258"/>
      <c r="CF9258"/>
      <c r="CG9258"/>
      <c r="CH9258"/>
      <c r="CI9258"/>
      <c r="CJ9258"/>
      <c r="CK9258"/>
      <c r="CL9258"/>
      <c r="CM9258"/>
      <c r="CN9258"/>
      <c r="CO9258"/>
      <c r="CP9258"/>
      <c r="CQ9258"/>
      <c r="CR9258"/>
      <c r="CS9258"/>
      <c r="CT9258"/>
      <c r="CU9258"/>
      <c r="CV9258"/>
    </row>
    <row r="9259" spans="10:100" x14ac:dyDescent="0.25">
      <c r="J9259"/>
      <c r="K9259"/>
      <c r="L9259"/>
      <c r="M9259"/>
      <c r="N9259"/>
      <c r="O9259"/>
      <c r="P9259"/>
      <c r="Q9259"/>
      <c r="R9259"/>
      <c r="S9259"/>
      <c r="T9259"/>
      <c r="U9259"/>
      <c r="V9259"/>
      <c r="W9259"/>
      <c r="X9259"/>
      <c r="Y9259"/>
      <c r="Z9259"/>
      <c r="AA9259"/>
      <c r="AB9259"/>
      <c r="AC9259"/>
      <c r="AD9259"/>
      <c r="AE9259"/>
      <c r="AF9259"/>
      <c r="AG9259"/>
      <c r="AH9259"/>
      <c r="AI9259"/>
      <c r="AJ9259"/>
      <c r="AK9259"/>
      <c r="AL9259"/>
      <c r="AM9259"/>
      <c r="AN9259"/>
      <c r="AO9259"/>
      <c r="AP9259"/>
      <c r="AQ9259"/>
      <c r="AR9259"/>
      <c r="AS9259"/>
      <c r="AT9259"/>
      <c r="AU9259"/>
      <c r="AV9259"/>
      <c r="AW9259"/>
      <c r="AX9259"/>
      <c r="AY9259"/>
      <c r="AZ9259"/>
      <c r="BA9259"/>
      <c r="BB9259"/>
      <c r="BC9259"/>
      <c r="BD9259"/>
      <c r="BE9259"/>
      <c r="BF9259"/>
      <c r="BG9259"/>
      <c r="BH9259"/>
      <c r="BI9259"/>
      <c r="BJ9259"/>
      <c r="BK9259"/>
      <c r="BL9259"/>
      <c r="BM9259"/>
      <c r="BN9259"/>
      <c r="BO9259"/>
      <c r="BP9259"/>
      <c r="BQ9259"/>
      <c r="BR9259"/>
      <c r="BS9259"/>
      <c r="BT9259"/>
      <c r="BU9259"/>
      <c r="BV9259"/>
      <c r="BW9259"/>
      <c r="BX9259"/>
      <c r="BY9259"/>
      <c r="BZ9259"/>
      <c r="CA9259"/>
      <c r="CB9259"/>
      <c r="CC9259"/>
      <c r="CD9259"/>
      <c r="CE9259"/>
      <c r="CF9259"/>
      <c r="CG9259"/>
      <c r="CH9259"/>
      <c r="CI9259"/>
      <c r="CJ9259"/>
      <c r="CK9259"/>
      <c r="CL9259"/>
      <c r="CM9259"/>
      <c r="CN9259"/>
      <c r="CO9259"/>
      <c r="CP9259"/>
      <c r="CQ9259"/>
      <c r="CR9259"/>
      <c r="CS9259"/>
      <c r="CT9259"/>
      <c r="CU9259"/>
      <c r="CV9259"/>
    </row>
    <row r="9260" spans="10:100" x14ac:dyDescent="0.25">
      <c r="J9260"/>
      <c r="K9260"/>
      <c r="L9260"/>
      <c r="M9260"/>
      <c r="N9260"/>
      <c r="O9260"/>
      <c r="P9260"/>
      <c r="Q9260"/>
      <c r="R9260"/>
      <c r="S9260"/>
      <c r="T9260"/>
      <c r="U9260"/>
      <c r="V9260"/>
      <c r="W9260"/>
      <c r="X9260"/>
      <c r="Y9260"/>
      <c r="Z9260"/>
      <c r="AA9260"/>
      <c r="AB9260"/>
      <c r="AC9260"/>
      <c r="AD9260"/>
      <c r="AE9260"/>
      <c r="AF9260"/>
      <c r="AG9260"/>
      <c r="AH9260"/>
      <c r="AI9260"/>
      <c r="AJ9260"/>
      <c r="AK9260"/>
      <c r="AL9260"/>
      <c r="AM9260"/>
      <c r="AN9260"/>
      <c r="AO9260"/>
      <c r="AP9260"/>
      <c r="AQ9260"/>
      <c r="AR9260"/>
      <c r="AS9260"/>
      <c r="AT9260"/>
      <c r="AU9260"/>
      <c r="AV9260"/>
      <c r="AW9260"/>
      <c r="AX9260"/>
      <c r="AY9260"/>
      <c r="AZ9260"/>
      <c r="BA9260"/>
      <c r="BB9260"/>
      <c r="BC9260"/>
      <c r="BD9260"/>
      <c r="BE9260"/>
      <c r="BF9260"/>
      <c r="BG9260"/>
      <c r="BH9260"/>
      <c r="BI9260"/>
      <c r="BJ9260"/>
      <c r="BK9260"/>
      <c r="BL9260"/>
      <c r="BM9260"/>
      <c r="BN9260"/>
      <c r="BO9260"/>
      <c r="BP9260"/>
      <c r="BQ9260"/>
      <c r="BR9260"/>
      <c r="BS9260"/>
      <c r="BT9260"/>
      <c r="BU9260"/>
      <c r="BV9260"/>
      <c r="BW9260"/>
      <c r="BX9260"/>
      <c r="BY9260"/>
      <c r="BZ9260"/>
      <c r="CA9260"/>
      <c r="CB9260"/>
      <c r="CC9260"/>
      <c r="CD9260"/>
      <c r="CE9260"/>
      <c r="CF9260"/>
      <c r="CG9260"/>
      <c r="CH9260"/>
      <c r="CI9260"/>
      <c r="CJ9260"/>
      <c r="CK9260"/>
      <c r="CL9260"/>
      <c r="CM9260"/>
      <c r="CN9260"/>
      <c r="CO9260"/>
      <c r="CP9260"/>
      <c r="CQ9260"/>
      <c r="CR9260"/>
      <c r="CS9260"/>
      <c r="CT9260"/>
      <c r="CU9260"/>
      <c r="CV9260"/>
    </row>
    <row r="9261" spans="10:100" x14ac:dyDescent="0.25">
      <c r="J9261"/>
      <c r="K9261"/>
      <c r="L9261"/>
      <c r="M9261"/>
      <c r="N9261"/>
      <c r="O9261"/>
      <c r="P9261"/>
      <c r="Q9261"/>
      <c r="R9261"/>
      <c r="S9261"/>
      <c r="T9261"/>
      <c r="U9261"/>
      <c r="V9261"/>
      <c r="W9261"/>
      <c r="X9261"/>
      <c r="Y9261"/>
      <c r="Z9261"/>
      <c r="AA9261"/>
      <c r="AB9261"/>
      <c r="AC9261"/>
      <c r="AD9261"/>
      <c r="AE9261"/>
      <c r="AF9261"/>
      <c r="AG9261"/>
      <c r="AH9261"/>
      <c r="AI9261"/>
      <c r="AJ9261"/>
      <c r="AK9261"/>
      <c r="AL9261"/>
      <c r="AM9261"/>
      <c r="AN9261"/>
      <c r="AO9261"/>
      <c r="AP9261"/>
      <c r="AQ9261"/>
      <c r="AR9261"/>
      <c r="AS9261"/>
      <c r="AT9261"/>
      <c r="AU9261"/>
      <c r="AV9261"/>
      <c r="AW9261"/>
      <c r="AX9261"/>
      <c r="AY9261"/>
      <c r="AZ9261"/>
      <c r="BA9261"/>
      <c r="BB9261"/>
      <c r="BC9261"/>
      <c r="BD9261"/>
      <c r="BE9261"/>
      <c r="BF9261"/>
      <c r="BG9261"/>
      <c r="BH9261"/>
      <c r="BI9261"/>
      <c r="BJ9261"/>
      <c r="BK9261"/>
      <c r="BL9261"/>
      <c r="BM9261"/>
      <c r="BN9261"/>
      <c r="BO9261"/>
      <c r="BP9261"/>
      <c r="BQ9261"/>
      <c r="BR9261"/>
      <c r="BS9261"/>
      <c r="BT9261"/>
      <c r="BU9261"/>
      <c r="BV9261"/>
      <c r="BW9261"/>
      <c r="BX9261"/>
      <c r="BY9261"/>
      <c r="BZ9261"/>
      <c r="CA9261"/>
      <c r="CB9261"/>
      <c r="CC9261"/>
      <c r="CD9261"/>
      <c r="CE9261"/>
      <c r="CF9261"/>
      <c r="CG9261"/>
      <c r="CH9261"/>
      <c r="CI9261"/>
      <c r="CJ9261"/>
      <c r="CK9261"/>
      <c r="CL9261"/>
      <c r="CM9261"/>
      <c r="CN9261"/>
      <c r="CO9261"/>
      <c r="CP9261"/>
      <c r="CQ9261"/>
      <c r="CR9261"/>
      <c r="CS9261"/>
      <c r="CT9261"/>
      <c r="CU9261"/>
      <c r="CV9261"/>
    </row>
    <row r="9262" spans="10:100" x14ac:dyDescent="0.25">
      <c r="J9262"/>
      <c r="K9262"/>
      <c r="L9262"/>
      <c r="M9262"/>
      <c r="N9262"/>
      <c r="O9262"/>
      <c r="P9262"/>
      <c r="Q9262"/>
      <c r="R9262"/>
      <c r="S9262"/>
      <c r="T9262"/>
      <c r="U9262"/>
      <c r="V9262"/>
      <c r="W9262"/>
      <c r="X9262"/>
      <c r="Y9262"/>
      <c r="Z9262"/>
      <c r="AA9262"/>
      <c r="AB9262"/>
      <c r="AC9262"/>
      <c r="AD9262"/>
      <c r="AE9262"/>
      <c r="AF9262"/>
      <c r="AG9262"/>
      <c r="AH9262"/>
      <c r="AI9262"/>
      <c r="AJ9262"/>
      <c r="AK9262"/>
      <c r="AL9262"/>
      <c r="AM9262"/>
      <c r="AN9262"/>
      <c r="AO9262"/>
      <c r="AP9262"/>
      <c r="AQ9262"/>
      <c r="AR9262"/>
      <c r="AS9262"/>
      <c r="AT9262"/>
      <c r="AU9262"/>
      <c r="AV9262"/>
      <c r="AW9262"/>
      <c r="AX9262"/>
      <c r="AY9262"/>
      <c r="AZ9262"/>
      <c r="BA9262"/>
      <c r="BB9262"/>
      <c r="BC9262"/>
      <c r="BD9262"/>
      <c r="BE9262"/>
      <c r="BF9262"/>
      <c r="BG9262"/>
      <c r="BH9262"/>
      <c r="BI9262"/>
      <c r="BJ9262"/>
      <c r="BK9262"/>
      <c r="BL9262"/>
      <c r="BM9262"/>
      <c r="BN9262"/>
      <c r="BO9262"/>
      <c r="BP9262"/>
      <c r="BQ9262"/>
      <c r="BR9262"/>
      <c r="BS9262"/>
      <c r="BT9262"/>
      <c r="BU9262"/>
      <c r="BV9262"/>
      <c r="BW9262"/>
      <c r="BX9262"/>
      <c r="BY9262"/>
      <c r="BZ9262"/>
      <c r="CA9262"/>
      <c r="CB9262"/>
      <c r="CC9262"/>
      <c r="CD9262"/>
      <c r="CE9262"/>
      <c r="CF9262"/>
      <c r="CG9262"/>
      <c r="CH9262"/>
      <c r="CI9262"/>
      <c r="CJ9262"/>
      <c r="CK9262"/>
      <c r="CL9262"/>
      <c r="CM9262"/>
      <c r="CN9262"/>
      <c r="CO9262"/>
      <c r="CP9262"/>
      <c r="CQ9262"/>
      <c r="CR9262"/>
      <c r="CS9262"/>
      <c r="CT9262"/>
      <c r="CU9262"/>
      <c r="CV9262"/>
    </row>
    <row r="9263" spans="10:100" x14ac:dyDescent="0.25">
      <c r="J9263"/>
      <c r="K9263"/>
      <c r="L9263"/>
      <c r="M9263"/>
      <c r="N9263"/>
      <c r="O9263"/>
      <c r="P9263"/>
      <c r="Q9263"/>
      <c r="R9263"/>
      <c r="S9263"/>
      <c r="T9263"/>
      <c r="U9263"/>
      <c r="V9263"/>
      <c r="W9263"/>
      <c r="X9263"/>
      <c r="Y9263"/>
      <c r="Z9263"/>
      <c r="AA9263"/>
      <c r="AB9263"/>
      <c r="AC9263"/>
      <c r="AD9263"/>
      <c r="AE9263"/>
      <c r="AF9263"/>
      <c r="AG9263"/>
      <c r="AH9263"/>
      <c r="AI9263"/>
      <c r="AJ9263"/>
      <c r="AK9263"/>
      <c r="AL9263"/>
      <c r="AM9263"/>
      <c r="AN9263"/>
      <c r="AO9263"/>
      <c r="AP9263"/>
      <c r="AQ9263"/>
      <c r="AR9263"/>
      <c r="AS9263"/>
      <c r="AT9263"/>
      <c r="AU9263"/>
      <c r="AV9263"/>
      <c r="AW9263"/>
      <c r="AX9263"/>
      <c r="AY9263"/>
      <c r="AZ9263"/>
      <c r="BA9263"/>
      <c r="BB9263"/>
      <c r="BC9263"/>
      <c r="BD9263"/>
      <c r="BE9263"/>
      <c r="BF9263"/>
      <c r="BG9263"/>
      <c r="BH9263"/>
      <c r="BI9263"/>
      <c r="BJ9263"/>
      <c r="BK9263"/>
      <c r="BL9263"/>
      <c r="BM9263"/>
      <c r="BN9263"/>
      <c r="BO9263"/>
      <c r="BP9263"/>
      <c r="BQ9263"/>
      <c r="BR9263"/>
      <c r="BS9263"/>
      <c r="BT9263"/>
      <c r="BU9263"/>
      <c r="BV9263"/>
      <c r="BW9263"/>
      <c r="BX9263"/>
      <c r="BY9263"/>
      <c r="BZ9263"/>
      <c r="CA9263"/>
      <c r="CB9263"/>
      <c r="CC9263"/>
      <c r="CD9263"/>
      <c r="CE9263"/>
      <c r="CF9263"/>
      <c r="CG9263"/>
      <c r="CH9263"/>
      <c r="CI9263"/>
      <c r="CJ9263"/>
      <c r="CK9263"/>
      <c r="CL9263"/>
      <c r="CM9263"/>
      <c r="CN9263"/>
      <c r="CO9263"/>
      <c r="CP9263"/>
      <c r="CQ9263"/>
      <c r="CR9263"/>
      <c r="CS9263"/>
      <c r="CT9263"/>
      <c r="CU9263"/>
      <c r="CV9263"/>
    </row>
    <row r="9264" spans="10:100" x14ac:dyDescent="0.25">
      <c r="J9264"/>
      <c r="K9264"/>
      <c r="L9264"/>
      <c r="M9264"/>
      <c r="N9264"/>
      <c r="O9264"/>
      <c r="P9264"/>
      <c r="Q9264"/>
      <c r="R9264"/>
      <c r="S9264"/>
      <c r="T9264"/>
      <c r="U9264"/>
      <c r="V9264"/>
      <c r="W9264"/>
      <c r="X9264"/>
      <c r="Y9264"/>
      <c r="Z9264"/>
      <c r="AA9264"/>
      <c r="AB9264"/>
      <c r="AC9264"/>
      <c r="AD9264"/>
      <c r="AE9264"/>
      <c r="AF9264"/>
      <c r="AG9264"/>
      <c r="AH9264"/>
      <c r="AI9264"/>
      <c r="AJ9264"/>
      <c r="AK9264"/>
      <c r="AL9264"/>
      <c r="AM9264"/>
      <c r="AN9264"/>
      <c r="AO9264"/>
      <c r="AP9264"/>
      <c r="AQ9264"/>
      <c r="AR9264"/>
      <c r="AS9264"/>
      <c r="AT9264"/>
      <c r="AU9264"/>
      <c r="AV9264"/>
      <c r="AW9264"/>
      <c r="AX9264"/>
      <c r="AY9264"/>
      <c r="AZ9264"/>
      <c r="BA9264"/>
      <c r="BB9264"/>
      <c r="BC9264"/>
      <c r="BD9264"/>
      <c r="BE9264"/>
      <c r="BF9264"/>
      <c r="BG9264"/>
      <c r="BH9264"/>
      <c r="BI9264"/>
      <c r="BJ9264"/>
      <c r="BK9264"/>
      <c r="BL9264"/>
      <c r="BM9264"/>
      <c r="BN9264"/>
      <c r="BO9264"/>
      <c r="BP9264"/>
      <c r="BQ9264"/>
      <c r="BR9264"/>
      <c r="BS9264"/>
      <c r="BT9264"/>
      <c r="BU9264"/>
      <c r="BV9264"/>
      <c r="BW9264"/>
      <c r="BX9264"/>
      <c r="BY9264"/>
      <c r="BZ9264"/>
      <c r="CA9264"/>
      <c r="CB9264"/>
      <c r="CC9264"/>
      <c r="CD9264"/>
      <c r="CE9264"/>
      <c r="CF9264"/>
      <c r="CG9264"/>
      <c r="CH9264"/>
      <c r="CI9264"/>
      <c r="CJ9264"/>
      <c r="CK9264"/>
      <c r="CL9264"/>
      <c r="CM9264"/>
      <c r="CN9264"/>
      <c r="CO9264"/>
      <c r="CP9264"/>
      <c r="CQ9264"/>
      <c r="CR9264"/>
      <c r="CS9264"/>
      <c r="CT9264"/>
      <c r="CU9264"/>
      <c r="CV9264"/>
    </row>
    <row r="9265" spans="10:100" x14ac:dyDescent="0.25">
      <c r="J9265"/>
      <c r="K9265"/>
      <c r="L9265"/>
      <c r="M9265"/>
      <c r="N9265"/>
      <c r="O9265"/>
      <c r="P9265"/>
      <c r="Q9265"/>
      <c r="R9265"/>
      <c r="S9265"/>
      <c r="T9265"/>
      <c r="U9265"/>
      <c r="V9265"/>
      <c r="W9265"/>
      <c r="X9265"/>
      <c r="Y9265"/>
      <c r="Z9265"/>
      <c r="AA9265"/>
      <c r="AB9265"/>
      <c r="AC9265"/>
      <c r="AD9265"/>
      <c r="AE9265"/>
      <c r="AF9265"/>
      <c r="AG9265"/>
      <c r="AH9265"/>
      <c r="AI9265"/>
      <c r="AJ9265"/>
      <c r="AK9265"/>
      <c r="AL9265"/>
      <c r="AM9265"/>
      <c r="AN9265"/>
      <c r="AO9265"/>
      <c r="AP9265"/>
      <c r="AQ9265"/>
      <c r="AR9265"/>
      <c r="AS9265"/>
      <c r="AT9265"/>
      <c r="AU9265"/>
      <c r="AV9265"/>
      <c r="AW9265"/>
      <c r="AX9265"/>
      <c r="AY9265"/>
      <c r="AZ9265"/>
      <c r="BA9265"/>
      <c r="BB9265"/>
      <c r="BC9265"/>
      <c r="BD9265"/>
      <c r="BE9265"/>
      <c r="BF9265"/>
      <c r="BG9265"/>
      <c r="BH9265"/>
      <c r="BI9265"/>
      <c r="BJ9265"/>
      <c r="BK9265"/>
      <c r="BL9265"/>
      <c r="BM9265"/>
      <c r="BN9265"/>
      <c r="BO9265"/>
      <c r="BP9265"/>
      <c r="BQ9265"/>
      <c r="BR9265"/>
      <c r="BS9265"/>
      <c r="BT9265"/>
      <c r="BU9265"/>
      <c r="BV9265"/>
      <c r="BW9265"/>
      <c r="BX9265"/>
      <c r="BY9265"/>
      <c r="BZ9265"/>
      <c r="CA9265"/>
      <c r="CB9265"/>
      <c r="CC9265"/>
      <c r="CD9265"/>
      <c r="CE9265"/>
      <c r="CF9265"/>
      <c r="CG9265"/>
      <c r="CH9265"/>
      <c r="CI9265"/>
      <c r="CJ9265"/>
      <c r="CK9265"/>
      <c r="CL9265"/>
      <c r="CM9265"/>
      <c r="CN9265"/>
      <c r="CO9265"/>
      <c r="CP9265"/>
      <c r="CQ9265"/>
      <c r="CR9265"/>
      <c r="CS9265"/>
      <c r="CT9265"/>
      <c r="CU9265"/>
      <c r="CV9265"/>
    </row>
    <row r="9266" spans="10:100" x14ac:dyDescent="0.25">
      <c r="J9266"/>
      <c r="K9266"/>
      <c r="L9266"/>
      <c r="M9266"/>
      <c r="N9266"/>
      <c r="O9266"/>
      <c r="P9266"/>
      <c r="Q9266"/>
      <c r="R9266"/>
      <c r="S9266"/>
      <c r="T9266"/>
      <c r="U9266"/>
      <c r="V9266"/>
      <c r="W9266"/>
      <c r="X9266"/>
      <c r="Y9266"/>
      <c r="Z9266"/>
      <c r="AA9266"/>
      <c r="AB9266"/>
      <c r="AC9266"/>
      <c r="AD9266"/>
      <c r="AE9266"/>
      <c r="AF9266"/>
      <c r="AG9266"/>
      <c r="AH9266"/>
      <c r="AI9266"/>
      <c r="AJ9266"/>
      <c r="AK9266"/>
      <c r="AL9266"/>
      <c r="AM9266"/>
      <c r="AN9266"/>
      <c r="AO9266"/>
      <c r="AP9266"/>
      <c r="AQ9266"/>
      <c r="AR9266"/>
      <c r="AS9266"/>
      <c r="AT9266"/>
      <c r="AU9266"/>
      <c r="AV9266"/>
      <c r="AW9266"/>
      <c r="AX9266"/>
      <c r="AY9266"/>
      <c r="AZ9266"/>
      <c r="BA9266"/>
      <c r="BB9266"/>
      <c r="BC9266"/>
      <c r="BD9266"/>
      <c r="BE9266"/>
      <c r="BF9266"/>
      <c r="BG9266"/>
      <c r="BH9266"/>
      <c r="BI9266"/>
      <c r="BJ9266"/>
      <c r="BK9266"/>
      <c r="BL9266"/>
      <c r="BM9266"/>
      <c r="BN9266"/>
      <c r="BO9266"/>
      <c r="BP9266"/>
      <c r="BQ9266"/>
      <c r="BR9266"/>
      <c r="BS9266"/>
      <c r="BT9266"/>
      <c r="BU9266"/>
      <c r="BV9266"/>
      <c r="BW9266"/>
      <c r="BX9266"/>
      <c r="BY9266"/>
      <c r="BZ9266"/>
      <c r="CA9266"/>
      <c r="CB9266"/>
      <c r="CC9266"/>
      <c r="CD9266"/>
      <c r="CE9266"/>
      <c r="CF9266"/>
      <c r="CG9266"/>
      <c r="CH9266"/>
      <c r="CI9266"/>
      <c r="CJ9266"/>
      <c r="CK9266"/>
      <c r="CL9266"/>
      <c r="CM9266"/>
      <c r="CN9266"/>
      <c r="CO9266"/>
      <c r="CP9266"/>
      <c r="CQ9266"/>
      <c r="CR9266"/>
      <c r="CS9266"/>
      <c r="CT9266"/>
      <c r="CU9266"/>
      <c r="CV9266"/>
    </row>
    <row r="9267" spans="10:100" x14ac:dyDescent="0.25">
      <c r="J9267"/>
      <c r="K9267"/>
      <c r="L9267"/>
      <c r="M9267"/>
      <c r="N9267"/>
      <c r="O9267"/>
      <c r="P9267"/>
      <c r="Q9267"/>
      <c r="R9267"/>
      <c r="S9267"/>
      <c r="T9267"/>
      <c r="U9267"/>
      <c r="V9267"/>
      <c r="W9267"/>
      <c r="X9267"/>
      <c r="Y9267"/>
      <c r="Z9267"/>
      <c r="AA9267"/>
      <c r="AB9267"/>
      <c r="AC9267"/>
      <c r="AD9267"/>
      <c r="AE9267"/>
      <c r="AF9267"/>
      <c r="AG9267"/>
      <c r="AH9267"/>
      <c r="AI9267"/>
      <c r="AJ9267"/>
      <c r="AK9267"/>
      <c r="AL9267"/>
      <c r="AM9267"/>
      <c r="AN9267"/>
      <c r="AO9267"/>
      <c r="AP9267"/>
      <c r="AQ9267"/>
      <c r="AR9267"/>
      <c r="AS9267"/>
      <c r="AT9267"/>
      <c r="AU9267"/>
      <c r="AV9267"/>
      <c r="AW9267"/>
      <c r="AX9267"/>
      <c r="AY9267"/>
      <c r="AZ9267"/>
      <c r="BA9267"/>
      <c r="BB9267"/>
      <c r="BC9267"/>
      <c r="BD9267"/>
      <c r="BE9267"/>
      <c r="BF9267"/>
      <c r="BG9267"/>
      <c r="BH9267"/>
      <c r="BI9267"/>
      <c r="BJ9267"/>
      <c r="BK9267"/>
      <c r="BL9267"/>
      <c r="BM9267"/>
      <c r="BN9267"/>
      <c r="BO9267"/>
      <c r="BP9267"/>
      <c r="BQ9267"/>
      <c r="BR9267"/>
      <c r="BS9267"/>
      <c r="BT9267"/>
      <c r="BU9267"/>
      <c r="BV9267"/>
      <c r="BW9267"/>
      <c r="BX9267"/>
      <c r="BY9267"/>
      <c r="BZ9267"/>
      <c r="CA9267"/>
      <c r="CB9267"/>
      <c r="CC9267"/>
      <c r="CD9267"/>
      <c r="CE9267"/>
      <c r="CF9267"/>
      <c r="CG9267"/>
      <c r="CH9267"/>
      <c r="CI9267"/>
      <c r="CJ9267"/>
      <c r="CK9267"/>
      <c r="CL9267"/>
      <c r="CM9267"/>
      <c r="CN9267"/>
      <c r="CO9267"/>
      <c r="CP9267"/>
      <c r="CQ9267"/>
      <c r="CR9267"/>
      <c r="CS9267"/>
      <c r="CT9267"/>
      <c r="CU9267"/>
      <c r="CV9267"/>
    </row>
    <row r="9268" spans="10:100" x14ac:dyDescent="0.25">
      <c r="J9268"/>
      <c r="K9268"/>
      <c r="L9268"/>
      <c r="M9268"/>
      <c r="N9268"/>
      <c r="O9268"/>
      <c r="P9268"/>
      <c r="Q9268"/>
      <c r="R9268"/>
      <c r="S9268"/>
      <c r="T9268"/>
      <c r="U9268"/>
      <c r="V9268"/>
      <c r="W9268"/>
      <c r="X9268"/>
      <c r="Y9268"/>
      <c r="Z9268"/>
      <c r="AA9268"/>
      <c r="AB9268"/>
      <c r="AC9268"/>
      <c r="AD9268"/>
      <c r="AE9268"/>
      <c r="AF9268"/>
      <c r="AG9268"/>
      <c r="AH9268"/>
      <c r="AI9268"/>
      <c r="AJ9268"/>
      <c r="AK9268"/>
      <c r="AL9268"/>
      <c r="AM9268"/>
      <c r="AN9268"/>
      <c r="AO9268"/>
      <c r="AP9268"/>
      <c r="AQ9268"/>
      <c r="AR9268"/>
      <c r="AS9268"/>
      <c r="AT9268"/>
      <c r="AU9268"/>
      <c r="AV9268"/>
      <c r="AW9268"/>
      <c r="AX9268"/>
      <c r="AY9268"/>
      <c r="AZ9268"/>
      <c r="BA9268"/>
      <c r="BB9268"/>
      <c r="BC9268"/>
      <c r="BD9268"/>
      <c r="BE9268"/>
      <c r="BF9268"/>
      <c r="BG9268"/>
      <c r="BH9268"/>
      <c r="BI9268"/>
      <c r="BJ9268"/>
      <c r="BK9268"/>
      <c r="BL9268"/>
      <c r="BM9268"/>
      <c r="BN9268"/>
      <c r="BO9268"/>
      <c r="BP9268"/>
      <c r="BQ9268"/>
      <c r="BR9268"/>
      <c r="BS9268"/>
      <c r="BT9268"/>
      <c r="BU9268"/>
      <c r="BV9268"/>
      <c r="BW9268"/>
      <c r="BX9268"/>
      <c r="BY9268"/>
      <c r="BZ9268"/>
      <c r="CA9268"/>
      <c r="CB9268"/>
      <c r="CC9268"/>
      <c r="CD9268"/>
      <c r="CE9268"/>
      <c r="CF9268"/>
      <c r="CG9268"/>
      <c r="CH9268"/>
      <c r="CI9268"/>
      <c r="CJ9268"/>
      <c r="CK9268"/>
      <c r="CL9268"/>
      <c r="CM9268"/>
      <c r="CN9268"/>
      <c r="CO9268"/>
      <c r="CP9268"/>
      <c r="CQ9268"/>
      <c r="CR9268"/>
      <c r="CS9268"/>
      <c r="CT9268"/>
      <c r="CU9268"/>
      <c r="CV9268"/>
    </row>
    <row r="9269" spans="10:100" x14ac:dyDescent="0.25">
      <c r="J9269"/>
      <c r="K9269"/>
      <c r="L9269"/>
      <c r="M9269"/>
      <c r="N9269"/>
      <c r="O9269"/>
      <c r="P9269"/>
      <c r="Q9269"/>
      <c r="R9269"/>
      <c r="S9269"/>
      <c r="T9269"/>
      <c r="U9269"/>
      <c r="V9269"/>
      <c r="W9269"/>
      <c r="X9269"/>
      <c r="Y9269"/>
      <c r="Z9269"/>
      <c r="AA9269"/>
      <c r="AB9269"/>
      <c r="AC9269"/>
      <c r="AD9269"/>
      <c r="AE9269"/>
      <c r="AF9269"/>
      <c r="AG9269"/>
      <c r="AH9269"/>
      <c r="AI9269"/>
      <c r="AJ9269"/>
      <c r="AK9269"/>
      <c r="AL9269"/>
      <c r="AM9269"/>
      <c r="AN9269"/>
      <c r="AO9269"/>
      <c r="AP9269"/>
      <c r="AQ9269"/>
      <c r="AR9269"/>
      <c r="AS9269"/>
      <c r="AT9269"/>
      <c r="AU9269"/>
      <c r="AV9269"/>
      <c r="AW9269"/>
      <c r="AX9269"/>
      <c r="AY9269"/>
      <c r="AZ9269"/>
      <c r="BA9269"/>
      <c r="BB9269"/>
      <c r="BC9269"/>
      <c r="BD9269"/>
      <c r="BE9269"/>
      <c r="BF9269"/>
      <c r="BG9269"/>
      <c r="BH9269"/>
      <c r="BI9269"/>
      <c r="BJ9269"/>
      <c r="BK9269"/>
      <c r="BL9269"/>
      <c r="BM9269"/>
      <c r="BN9269"/>
      <c r="BO9269"/>
      <c r="BP9269"/>
      <c r="BQ9269"/>
      <c r="BR9269"/>
      <c r="BS9269"/>
      <c r="BT9269"/>
      <c r="BU9269"/>
      <c r="BV9269"/>
      <c r="BW9269"/>
      <c r="BX9269"/>
      <c r="BY9269"/>
      <c r="BZ9269"/>
      <c r="CA9269"/>
      <c r="CB9269"/>
      <c r="CC9269"/>
      <c r="CD9269"/>
      <c r="CE9269"/>
      <c r="CF9269"/>
      <c r="CG9269"/>
      <c r="CH9269"/>
      <c r="CI9269"/>
      <c r="CJ9269"/>
      <c r="CK9269"/>
      <c r="CL9269"/>
      <c r="CM9269"/>
      <c r="CN9269"/>
      <c r="CO9269"/>
      <c r="CP9269"/>
      <c r="CQ9269"/>
      <c r="CR9269"/>
      <c r="CS9269"/>
      <c r="CT9269"/>
      <c r="CU9269"/>
      <c r="CV9269"/>
    </row>
    <row r="9270" spans="10:100" x14ac:dyDescent="0.25">
      <c r="J9270"/>
      <c r="K9270"/>
      <c r="L9270"/>
      <c r="M9270"/>
      <c r="N9270"/>
      <c r="O9270"/>
      <c r="P9270"/>
      <c r="Q9270"/>
      <c r="R9270"/>
      <c r="S9270"/>
      <c r="T9270"/>
      <c r="U9270"/>
      <c r="V9270"/>
      <c r="W9270"/>
      <c r="X9270"/>
      <c r="Y9270"/>
      <c r="Z9270"/>
      <c r="AA9270"/>
      <c r="AB9270"/>
      <c r="AC9270"/>
      <c r="AD9270"/>
      <c r="AE9270"/>
      <c r="AF9270"/>
      <c r="AG9270"/>
      <c r="AH9270"/>
      <c r="AI9270"/>
      <c r="AJ9270"/>
      <c r="AK9270"/>
      <c r="AL9270"/>
      <c r="AM9270"/>
      <c r="AN9270"/>
      <c r="AO9270"/>
      <c r="AP9270"/>
      <c r="AQ9270"/>
      <c r="AR9270"/>
      <c r="AS9270"/>
      <c r="AT9270"/>
      <c r="AU9270"/>
      <c r="AV9270"/>
      <c r="AW9270"/>
      <c r="AX9270"/>
      <c r="AY9270"/>
      <c r="AZ9270"/>
      <c r="BA9270"/>
      <c r="BB9270"/>
      <c r="BC9270"/>
      <c r="BD9270"/>
      <c r="BE9270"/>
      <c r="BF9270"/>
      <c r="BG9270"/>
      <c r="BH9270"/>
      <c r="BI9270"/>
      <c r="BJ9270"/>
      <c r="BK9270"/>
      <c r="BL9270"/>
      <c r="BM9270"/>
      <c r="BN9270"/>
      <c r="BO9270"/>
      <c r="BP9270"/>
      <c r="BQ9270"/>
      <c r="BR9270"/>
      <c r="BS9270"/>
      <c r="BT9270"/>
      <c r="BU9270"/>
      <c r="BV9270"/>
      <c r="BW9270"/>
      <c r="BX9270"/>
      <c r="BY9270"/>
      <c r="BZ9270"/>
      <c r="CA9270"/>
      <c r="CB9270"/>
      <c r="CC9270"/>
      <c r="CD9270"/>
      <c r="CE9270"/>
      <c r="CF9270"/>
      <c r="CG9270"/>
      <c r="CH9270"/>
      <c r="CI9270"/>
      <c r="CJ9270"/>
      <c r="CK9270"/>
      <c r="CL9270"/>
      <c r="CM9270"/>
      <c r="CN9270"/>
      <c r="CO9270"/>
      <c r="CP9270"/>
      <c r="CQ9270"/>
      <c r="CR9270"/>
      <c r="CS9270"/>
      <c r="CT9270"/>
      <c r="CU9270"/>
      <c r="CV9270"/>
    </row>
    <row r="9271" spans="10:100" x14ac:dyDescent="0.25">
      <c r="J9271"/>
      <c r="K9271"/>
      <c r="L9271"/>
      <c r="M9271"/>
      <c r="N9271"/>
      <c r="O9271"/>
      <c r="P9271"/>
      <c r="Q9271"/>
      <c r="R9271"/>
      <c r="S9271"/>
      <c r="T9271"/>
      <c r="U9271"/>
      <c r="V9271"/>
      <c r="W9271"/>
      <c r="X9271"/>
      <c r="Y9271"/>
      <c r="Z9271"/>
      <c r="AA9271"/>
      <c r="AB9271"/>
      <c r="AC9271"/>
      <c r="AD9271"/>
      <c r="AE9271"/>
      <c r="AF9271"/>
      <c r="AG9271"/>
      <c r="AH9271"/>
      <c r="AI9271"/>
      <c r="AJ9271"/>
      <c r="AK9271"/>
      <c r="AL9271"/>
      <c r="AM9271"/>
      <c r="AN9271"/>
      <c r="AO9271"/>
      <c r="AP9271"/>
      <c r="AQ9271"/>
      <c r="AR9271"/>
      <c r="AS9271"/>
      <c r="AT9271"/>
      <c r="AU9271"/>
      <c r="AV9271"/>
      <c r="AW9271"/>
      <c r="AX9271"/>
      <c r="AY9271"/>
      <c r="AZ9271"/>
      <c r="BA9271"/>
      <c r="BB9271"/>
      <c r="BC9271"/>
      <c r="BD9271"/>
      <c r="BE9271"/>
      <c r="BF9271"/>
      <c r="BG9271"/>
      <c r="BH9271"/>
      <c r="BI9271"/>
      <c r="BJ9271"/>
      <c r="BK9271"/>
      <c r="BL9271"/>
      <c r="BM9271"/>
      <c r="BN9271"/>
      <c r="BO9271"/>
      <c r="BP9271"/>
      <c r="BQ9271"/>
      <c r="BR9271"/>
      <c r="BS9271"/>
      <c r="BT9271"/>
      <c r="BU9271"/>
      <c r="BV9271"/>
      <c r="BW9271"/>
      <c r="BX9271"/>
      <c r="BY9271"/>
      <c r="BZ9271"/>
      <c r="CA9271"/>
      <c r="CB9271"/>
      <c r="CC9271"/>
      <c r="CD9271"/>
      <c r="CE9271"/>
      <c r="CF9271"/>
      <c r="CG9271"/>
      <c r="CH9271"/>
      <c r="CI9271"/>
      <c r="CJ9271"/>
      <c r="CK9271"/>
      <c r="CL9271"/>
      <c r="CM9271"/>
      <c r="CN9271"/>
      <c r="CO9271"/>
      <c r="CP9271"/>
      <c r="CQ9271"/>
      <c r="CR9271"/>
      <c r="CS9271"/>
      <c r="CT9271"/>
      <c r="CU9271"/>
      <c r="CV9271"/>
    </row>
    <row r="9272" spans="10:100" x14ac:dyDescent="0.25">
      <c r="J9272"/>
      <c r="K9272"/>
      <c r="L9272"/>
      <c r="M9272"/>
      <c r="N9272"/>
      <c r="O9272"/>
      <c r="P9272"/>
      <c r="Q9272"/>
      <c r="R9272"/>
      <c r="S9272"/>
      <c r="T9272"/>
      <c r="U9272"/>
      <c r="V9272"/>
      <c r="W9272"/>
      <c r="X9272"/>
      <c r="Y9272"/>
      <c r="Z9272"/>
      <c r="AA9272"/>
      <c r="AB9272"/>
      <c r="AC9272"/>
      <c r="AD9272"/>
      <c r="AE9272"/>
      <c r="AF9272"/>
      <c r="AG9272"/>
      <c r="AH9272"/>
      <c r="AI9272"/>
      <c r="AJ9272"/>
      <c r="AK9272"/>
      <c r="AL9272"/>
      <c r="AM9272"/>
      <c r="AN9272"/>
      <c r="AO9272"/>
      <c r="AP9272"/>
      <c r="AQ9272"/>
      <c r="AR9272"/>
      <c r="AS9272"/>
      <c r="AT9272"/>
      <c r="AU9272"/>
      <c r="AV9272"/>
      <c r="AW9272"/>
      <c r="AX9272"/>
      <c r="AY9272"/>
      <c r="AZ9272"/>
      <c r="BA9272"/>
      <c r="BB9272"/>
      <c r="BC9272"/>
      <c r="BD9272"/>
      <c r="BE9272"/>
      <c r="BF9272"/>
      <c r="BG9272"/>
      <c r="BH9272"/>
      <c r="BI9272"/>
      <c r="BJ9272"/>
      <c r="BK9272"/>
      <c r="BL9272"/>
      <c r="BM9272"/>
      <c r="BN9272"/>
      <c r="BO9272"/>
      <c r="BP9272"/>
      <c r="BQ9272"/>
      <c r="BR9272"/>
      <c r="BS9272"/>
      <c r="BT9272"/>
      <c r="BU9272"/>
      <c r="BV9272"/>
      <c r="BW9272"/>
      <c r="BX9272"/>
      <c r="BY9272"/>
      <c r="BZ9272"/>
      <c r="CA9272"/>
      <c r="CB9272"/>
      <c r="CC9272"/>
      <c r="CD9272"/>
      <c r="CE9272"/>
      <c r="CF9272"/>
      <c r="CG9272"/>
      <c r="CH9272"/>
      <c r="CI9272"/>
      <c r="CJ9272"/>
      <c r="CK9272"/>
      <c r="CL9272"/>
      <c r="CM9272"/>
      <c r="CN9272"/>
      <c r="CO9272"/>
      <c r="CP9272"/>
      <c r="CQ9272"/>
      <c r="CR9272"/>
      <c r="CS9272"/>
      <c r="CT9272"/>
      <c r="CU9272"/>
      <c r="CV9272"/>
    </row>
    <row r="9273" spans="10:100" x14ac:dyDescent="0.25">
      <c r="J9273"/>
      <c r="K9273"/>
      <c r="L9273"/>
      <c r="M9273"/>
      <c r="N9273"/>
      <c r="O9273"/>
      <c r="P9273"/>
      <c r="Q9273"/>
      <c r="R9273"/>
      <c r="S9273"/>
      <c r="T9273"/>
      <c r="U9273"/>
      <c r="V9273"/>
      <c r="W9273"/>
      <c r="X9273"/>
      <c r="Y9273"/>
      <c r="Z9273"/>
      <c r="AA9273"/>
      <c r="AB9273"/>
      <c r="AC9273"/>
      <c r="AD9273"/>
      <c r="AE9273"/>
      <c r="AF9273"/>
      <c r="AG9273"/>
      <c r="AH9273"/>
      <c r="AI9273"/>
      <c r="AJ9273"/>
      <c r="AK9273"/>
      <c r="AL9273"/>
      <c r="AM9273"/>
      <c r="AN9273"/>
      <c r="AO9273"/>
      <c r="AP9273"/>
      <c r="AQ9273"/>
      <c r="AR9273"/>
      <c r="AS9273"/>
      <c r="AT9273"/>
      <c r="AU9273"/>
      <c r="AV9273"/>
      <c r="AW9273"/>
      <c r="AX9273"/>
      <c r="AY9273"/>
      <c r="AZ9273"/>
      <c r="BA9273"/>
      <c r="BB9273"/>
      <c r="BC9273"/>
      <c r="BD9273"/>
      <c r="BE9273"/>
      <c r="BF9273"/>
      <c r="BG9273"/>
      <c r="BH9273"/>
      <c r="BI9273"/>
      <c r="BJ9273"/>
      <c r="BK9273"/>
      <c r="BL9273"/>
      <c r="BM9273"/>
      <c r="BN9273"/>
      <c r="BO9273"/>
      <c r="BP9273"/>
      <c r="BQ9273"/>
      <c r="BR9273"/>
      <c r="BS9273"/>
      <c r="BT9273"/>
      <c r="BU9273"/>
      <c r="BV9273"/>
      <c r="BW9273"/>
      <c r="BX9273"/>
      <c r="BY9273"/>
      <c r="BZ9273"/>
      <c r="CA9273"/>
      <c r="CB9273"/>
      <c r="CC9273"/>
      <c r="CD9273"/>
      <c r="CE9273"/>
      <c r="CF9273"/>
      <c r="CG9273"/>
      <c r="CH9273"/>
      <c r="CI9273"/>
      <c r="CJ9273"/>
      <c r="CK9273"/>
      <c r="CL9273"/>
      <c r="CM9273"/>
      <c r="CN9273"/>
      <c r="CO9273"/>
      <c r="CP9273"/>
      <c r="CQ9273"/>
      <c r="CR9273"/>
      <c r="CS9273"/>
      <c r="CT9273"/>
      <c r="CU9273"/>
      <c r="CV9273"/>
    </row>
    <row r="9274" spans="10:100" x14ac:dyDescent="0.25">
      <c r="J9274"/>
      <c r="K9274"/>
      <c r="L9274"/>
      <c r="M9274"/>
      <c r="N9274"/>
      <c r="O9274"/>
      <c r="P9274"/>
      <c r="Q9274"/>
      <c r="R9274"/>
      <c r="S9274"/>
      <c r="T9274"/>
      <c r="U9274"/>
      <c r="V9274"/>
      <c r="W9274"/>
      <c r="X9274"/>
      <c r="Y9274"/>
      <c r="Z9274"/>
      <c r="AA9274"/>
      <c r="AB9274"/>
      <c r="AC9274"/>
      <c r="AD9274"/>
      <c r="AE9274"/>
      <c r="AF9274"/>
      <c r="AG9274"/>
      <c r="AH9274"/>
      <c r="AI9274"/>
      <c r="AJ9274"/>
      <c r="AK9274"/>
      <c r="AL9274"/>
      <c r="AM9274"/>
      <c r="AN9274"/>
      <c r="AO9274"/>
      <c r="AP9274"/>
      <c r="AQ9274"/>
      <c r="AR9274"/>
      <c r="AS9274"/>
      <c r="AT9274"/>
      <c r="AU9274"/>
      <c r="AV9274"/>
      <c r="AW9274"/>
      <c r="AX9274"/>
      <c r="AY9274"/>
      <c r="AZ9274"/>
      <c r="BA9274"/>
      <c r="BB9274"/>
      <c r="BC9274"/>
      <c r="BD9274"/>
      <c r="BE9274"/>
      <c r="BF9274"/>
      <c r="BG9274"/>
      <c r="BH9274"/>
      <c r="BI9274"/>
      <c r="BJ9274"/>
      <c r="BK9274"/>
      <c r="BL9274"/>
      <c r="BM9274"/>
      <c r="BN9274"/>
      <c r="BO9274"/>
      <c r="BP9274"/>
      <c r="BQ9274"/>
      <c r="BR9274"/>
      <c r="BS9274"/>
      <c r="BT9274"/>
      <c r="BU9274"/>
      <c r="BV9274"/>
      <c r="BW9274"/>
      <c r="BX9274"/>
      <c r="BY9274"/>
      <c r="BZ9274"/>
      <c r="CA9274"/>
      <c r="CB9274"/>
      <c r="CC9274"/>
      <c r="CD9274"/>
      <c r="CE9274"/>
      <c r="CF9274"/>
      <c r="CG9274"/>
      <c r="CH9274"/>
      <c r="CI9274"/>
      <c r="CJ9274"/>
      <c r="CK9274"/>
      <c r="CL9274"/>
      <c r="CM9274"/>
      <c r="CN9274"/>
      <c r="CO9274"/>
      <c r="CP9274"/>
      <c r="CQ9274"/>
      <c r="CR9274"/>
      <c r="CS9274"/>
      <c r="CT9274"/>
      <c r="CU9274"/>
      <c r="CV9274"/>
    </row>
    <row r="9275" spans="10:100" x14ac:dyDescent="0.25">
      <c r="J9275"/>
      <c r="K9275"/>
      <c r="L9275"/>
      <c r="M9275"/>
      <c r="N9275"/>
      <c r="O9275"/>
      <c r="P9275"/>
      <c r="Q9275"/>
      <c r="R9275"/>
      <c r="S9275"/>
      <c r="T9275"/>
      <c r="U9275"/>
      <c r="V9275"/>
      <c r="W9275"/>
      <c r="X9275"/>
      <c r="Y9275"/>
      <c r="Z9275"/>
      <c r="AA9275"/>
      <c r="AB9275"/>
      <c r="AC9275"/>
      <c r="AD9275"/>
      <c r="AE9275"/>
      <c r="AF9275"/>
      <c r="AG9275"/>
      <c r="AH9275"/>
      <c r="AI9275"/>
      <c r="AJ9275"/>
      <c r="AK9275"/>
      <c r="AL9275"/>
      <c r="AM9275"/>
      <c r="AN9275"/>
      <c r="AO9275"/>
      <c r="AP9275"/>
      <c r="AQ9275"/>
      <c r="AR9275"/>
      <c r="AS9275"/>
      <c r="AT9275"/>
      <c r="AU9275"/>
      <c r="AV9275"/>
      <c r="AW9275"/>
      <c r="AX9275"/>
      <c r="AY9275"/>
      <c r="AZ9275"/>
      <c r="BA9275"/>
      <c r="BB9275"/>
      <c r="BC9275"/>
      <c r="BD9275"/>
      <c r="BE9275"/>
      <c r="BF9275"/>
      <c r="BG9275"/>
      <c r="BH9275"/>
      <c r="BI9275"/>
      <c r="BJ9275"/>
      <c r="BK9275"/>
      <c r="BL9275"/>
      <c r="BM9275"/>
      <c r="BN9275"/>
      <c r="BO9275"/>
      <c r="BP9275"/>
      <c r="BQ9275"/>
      <c r="BR9275"/>
      <c r="BS9275"/>
      <c r="BT9275"/>
      <c r="BU9275"/>
      <c r="BV9275"/>
      <c r="BW9275"/>
      <c r="BX9275"/>
      <c r="BY9275"/>
      <c r="BZ9275"/>
      <c r="CA9275"/>
      <c r="CB9275"/>
      <c r="CC9275"/>
      <c r="CD9275"/>
      <c r="CE9275"/>
      <c r="CF9275"/>
      <c r="CG9275"/>
      <c r="CH9275"/>
      <c r="CI9275"/>
      <c r="CJ9275"/>
      <c r="CK9275"/>
      <c r="CL9275"/>
      <c r="CM9275"/>
      <c r="CN9275"/>
      <c r="CO9275"/>
      <c r="CP9275"/>
      <c r="CQ9275"/>
      <c r="CR9275"/>
      <c r="CS9275"/>
      <c r="CT9275"/>
      <c r="CU9275"/>
      <c r="CV9275"/>
    </row>
    <row r="9276" spans="10:100" x14ac:dyDescent="0.25">
      <c r="J9276"/>
      <c r="K9276"/>
      <c r="L9276"/>
      <c r="M9276"/>
      <c r="N9276"/>
      <c r="O9276"/>
      <c r="P9276"/>
      <c r="Q9276"/>
      <c r="R9276"/>
      <c r="S9276"/>
      <c r="T9276"/>
      <c r="U9276"/>
      <c r="V9276"/>
      <c r="W9276"/>
      <c r="X9276"/>
      <c r="Y9276"/>
      <c r="Z9276"/>
      <c r="AA9276"/>
      <c r="AB9276"/>
      <c r="AC9276"/>
      <c r="AD9276"/>
      <c r="AE9276"/>
      <c r="AF9276"/>
      <c r="AG9276"/>
      <c r="AH9276"/>
      <c r="AI9276"/>
      <c r="AJ9276"/>
      <c r="AK9276"/>
      <c r="AL9276"/>
      <c r="AM9276"/>
      <c r="AN9276"/>
      <c r="AO9276"/>
      <c r="AP9276"/>
      <c r="AQ9276"/>
      <c r="AR9276"/>
      <c r="AS9276"/>
      <c r="AT9276"/>
      <c r="AU9276"/>
      <c r="AV9276"/>
      <c r="AW9276"/>
      <c r="AX9276"/>
      <c r="AY9276"/>
      <c r="AZ9276"/>
      <c r="BA9276"/>
      <c r="BB9276"/>
      <c r="BC9276"/>
      <c r="BD9276"/>
      <c r="BE9276"/>
      <c r="BF9276"/>
      <c r="BG9276"/>
      <c r="BH9276"/>
      <c r="BI9276"/>
      <c r="BJ9276"/>
      <c r="BK9276"/>
      <c r="BL9276"/>
      <c r="BM9276"/>
      <c r="BN9276"/>
      <c r="BO9276"/>
      <c r="BP9276"/>
      <c r="BQ9276"/>
      <c r="BR9276"/>
      <c r="BS9276"/>
      <c r="BT9276"/>
      <c r="BU9276"/>
      <c r="BV9276"/>
      <c r="BW9276"/>
      <c r="BX9276"/>
      <c r="BY9276"/>
      <c r="BZ9276"/>
      <c r="CA9276"/>
      <c r="CB9276"/>
      <c r="CC9276"/>
      <c r="CD9276"/>
      <c r="CE9276"/>
      <c r="CF9276"/>
      <c r="CG9276"/>
      <c r="CH9276"/>
      <c r="CI9276"/>
      <c r="CJ9276"/>
      <c r="CK9276"/>
      <c r="CL9276"/>
      <c r="CM9276"/>
      <c r="CN9276"/>
      <c r="CO9276"/>
      <c r="CP9276"/>
      <c r="CQ9276"/>
      <c r="CR9276"/>
      <c r="CS9276"/>
      <c r="CT9276"/>
      <c r="CU9276"/>
      <c r="CV9276"/>
    </row>
    <row r="9277" spans="10:100" x14ac:dyDescent="0.25">
      <c r="J9277"/>
      <c r="K9277"/>
      <c r="L9277"/>
      <c r="M9277"/>
      <c r="N9277"/>
      <c r="O9277"/>
      <c r="P9277"/>
      <c r="Q9277"/>
      <c r="R9277"/>
      <c r="S9277"/>
      <c r="T9277"/>
      <c r="U9277"/>
      <c r="V9277"/>
      <c r="W9277"/>
      <c r="X9277"/>
      <c r="Y9277"/>
      <c r="Z9277"/>
      <c r="AA9277"/>
      <c r="AB9277"/>
      <c r="AC9277"/>
      <c r="AD9277"/>
      <c r="AE9277"/>
      <c r="AF9277"/>
      <c r="AG9277"/>
      <c r="AH9277"/>
      <c r="AI9277"/>
      <c r="AJ9277"/>
      <c r="AK9277"/>
      <c r="AL9277"/>
      <c r="AM9277"/>
      <c r="AN9277"/>
      <c r="AO9277"/>
      <c r="AP9277"/>
      <c r="AQ9277"/>
      <c r="AR9277"/>
      <c r="AS9277"/>
      <c r="AT9277"/>
      <c r="AU9277"/>
      <c r="AV9277"/>
      <c r="AW9277"/>
      <c r="AX9277"/>
      <c r="AY9277"/>
      <c r="AZ9277"/>
      <c r="BA9277"/>
      <c r="BB9277"/>
      <c r="BC9277"/>
      <c r="BD9277"/>
      <c r="BE9277"/>
      <c r="BF9277"/>
      <c r="BG9277"/>
      <c r="BH9277"/>
      <c r="BI9277"/>
      <c r="BJ9277"/>
      <c r="BK9277"/>
      <c r="BL9277"/>
      <c r="BM9277"/>
      <c r="BN9277"/>
      <c r="BO9277"/>
      <c r="BP9277"/>
      <c r="BQ9277"/>
      <c r="BR9277"/>
      <c r="BS9277"/>
      <c r="BT9277"/>
      <c r="BU9277"/>
      <c r="BV9277"/>
      <c r="BW9277"/>
      <c r="BX9277"/>
      <c r="BY9277"/>
      <c r="BZ9277"/>
      <c r="CA9277"/>
      <c r="CB9277"/>
      <c r="CC9277"/>
      <c r="CD9277"/>
      <c r="CE9277"/>
      <c r="CF9277"/>
      <c r="CG9277"/>
      <c r="CH9277"/>
      <c r="CI9277"/>
      <c r="CJ9277"/>
      <c r="CK9277"/>
      <c r="CL9277"/>
      <c r="CM9277"/>
      <c r="CN9277"/>
      <c r="CO9277"/>
      <c r="CP9277"/>
      <c r="CQ9277"/>
      <c r="CR9277"/>
      <c r="CS9277"/>
      <c r="CT9277"/>
      <c r="CU9277"/>
      <c r="CV9277"/>
    </row>
    <row r="9278" spans="10:100" x14ac:dyDescent="0.25">
      <c r="J9278"/>
      <c r="K9278"/>
      <c r="L9278"/>
      <c r="M9278"/>
      <c r="N9278"/>
      <c r="O9278"/>
      <c r="P9278"/>
      <c r="Q9278"/>
      <c r="R9278"/>
      <c r="S9278"/>
      <c r="T9278"/>
      <c r="U9278"/>
      <c r="V9278"/>
      <c r="W9278"/>
      <c r="X9278"/>
      <c r="Y9278"/>
      <c r="Z9278"/>
      <c r="AA9278"/>
      <c r="AB9278"/>
      <c r="AC9278"/>
      <c r="AD9278"/>
      <c r="AE9278"/>
      <c r="AF9278"/>
      <c r="AG9278"/>
      <c r="AH9278"/>
      <c r="AI9278"/>
      <c r="AJ9278"/>
      <c r="AK9278"/>
      <c r="AL9278"/>
      <c r="AM9278"/>
      <c r="AN9278"/>
      <c r="AO9278"/>
      <c r="AP9278"/>
      <c r="AQ9278"/>
      <c r="AR9278"/>
      <c r="AS9278"/>
      <c r="AT9278"/>
      <c r="AU9278"/>
      <c r="AV9278"/>
      <c r="AW9278"/>
      <c r="AX9278"/>
      <c r="AY9278"/>
      <c r="AZ9278"/>
      <c r="BA9278"/>
      <c r="BB9278"/>
      <c r="BC9278"/>
      <c r="BD9278"/>
      <c r="BE9278"/>
      <c r="BF9278"/>
      <c r="BG9278"/>
      <c r="BH9278"/>
      <c r="BI9278"/>
      <c r="BJ9278"/>
      <c r="BK9278"/>
      <c r="BL9278"/>
      <c r="BM9278"/>
      <c r="BN9278"/>
      <c r="BO9278"/>
      <c r="BP9278"/>
      <c r="BQ9278"/>
      <c r="BR9278"/>
      <c r="BS9278"/>
      <c r="BT9278"/>
      <c r="BU9278"/>
      <c r="BV9278"/>
      <c r="BW9278"/>
      <c r="BX9278"/>
      <c r="BY9278"/>
      <c r="BZ9278"/>
      <c r="CA9278"/>
      <c r="CB9278"/>
      <c r="CC9278"/>
      <c r="CD9278"/>
      <c r="CE9278"/>
      <c r="CF9278"/>
      <c r="CG9278"/>
      <c r="CH9278"/>
      <c r="CI9278"/>
      <c r="CJ9278"/>
      <c r="CK9278"/>
      <c r="CL9278"/>
      <c r="CM9278"/>
      <c r="CN9278"/>
      <c r="CO9278"/>
      <c r="CP9278"/>
      <c r="CQ9278"/>
      <c r="CR9278"/>
      <c r="CS9278"/>
      <c r="CT9278"/>
      <c r="CU9278"/>
      <c r="CV9278"/>
    </row>
    <row r="9279" spans="10:100" x14ac:dyDescent="0.25">
      <c r="J9279"/>
      <c r="K9279"/>
      <c r="L9279"/>
      <c r="M9279"/>
      <c r="N9279"/>
      <c r="O9279"/>
      <c r="P9279"/>
      <c r="Q9279"/>
      <c r="R9279"/>
      <c r="S9279"/>
      <c r="T9279"/>
      <c r="U9279"/>
      <c r="V9279"/>
      <c r="W9279"/>
      <c r="X9279"/>
      <c r="Y9279"/>
      <c r="Z9279"/>
      <c r="AA9279"/>
      <c r="AB9279"/>
      <c r="AC9279"/>
      <c r="AD9279"/>
      <c r="AE9279"/>
      <c r="AF9279"/>
      <c r="AG9279"/>
      <c r="AH9279"/>
      <c r="AI9279"/>
      <c r="AJ9279"/>
      <c r="AK9279"/>
      <c r="AL9279"/>
      <c r="AM9279"/>
      <c r="AN9279"/>
      <c r="AO9279"/>
      <c r="AP9279"/>
      <c r="AQ9279"/>
      <c r="AR9279"/>
      <c r="AS9279"/>
      <c r="AT9279"/>
      <c r="AU9279"/>
      <c r="AV9279"/>
      <c r="AW9279"/>
      <c r="AX9279"/>
      <c r="AY9279"/>
      <c r="AZ9279"/>
      <c r="BA9279"/>
      <c r="BB9279"/>
      <c r="BC9279"/>
      <c r="BD9279"/>
      <c r="BE9279"/>
      <c r="BF9279"/>
      <c r="BG9279"/>
      <c r="BH9279"/>
      <c r="BI9279"/>
      <c r="BJ9279"/>
      <c r="BK9279"/>
      <c r="BL9279"/>
      <c r="BM9279"/>
      <c r="BN9279"/>
      <c r="BO9279"/>
      <c r="BP9279"/>
      <c r="BQ9279"/>
      <c r="BR9279"/>
      <c r="BS9279"/>
      <c r="BT9279"/>
      <c r="BU9279"/>
      <c r="BV9279"/>
      <c r="BW9279"/>
      <c r="BX9279"/>
      <c r="BY9279"/>
      <c r="BZ9279"/>
      <c r="CA9279"/>
      <c r="CB9279"/>
      <c r="CC9279"/>
      <c r="CD9279"/>
      <c r="CE9279"/>
      <c r="CF9279"/>
      <c r="CG9279"/>
      <c r="CH9279"/>
      <c r="CI9279"/>
      <c r="CJ9279"/>
      <c r="CK9279"/>
      <c r="CL9279"/>
      <c r="CM9279"/>
      <c r="CN9279"/>
      <c r="CO9279"/>
      <c r="CP9279"/>
      <c r="CQ9279"/>
      <c r="CR9279"/>
      <c r="CS9279"/>
      <c r="CT9279"/>
      <c r="CU9279"/>
      <c r="CV9279"/>
    </row>
    <row r="9280" spans="10:100" x14ac:dyDescent="0.25">
      <c r="J9280"/>
      <c r="K9280"/>
      <c r="L9280"/>
      <c r="M9280"/>
      <c r="N9280"/>
      <c r="O9280"/>
      <c r="P9280"/>
      <c r="Q9280"/>
      <c r="R9280"/>
      <c r="S9280"/>
      <c r="T9280"/>
      <c r="U9280"/>
      <c r="V9280"/>
      <c r="W9280"/>
      <c r="X9280"/>
      <c r="Y9280"/>
      <c r="Z9280"/>
      <c r="AA9280"/>
      <c r="AB9280"/>
      <c r="AC9280"/>
      <c r="AD9280"/>
      <c r="AE9280"/>
      <c r="AF9280"/>
      <c r="AG9280"/>
      <c r="AH9280"/>
      <c r="AI9280"/>
      <c r="AJ9280"/>
      <c r="AK9280"/>
      <c r="AL9280"/>
      <c r="AM9280"/>
      <c r="AN9280"/>
      <c r="AO9280"/>
      <c r="AP9280"/>
      <c r="AQ9280"/>
      <c r="AR9280"/>
      <c r="AS9280"/>
      <c r="AT9280"/>
      <c r="AU9280"/>
      <c r="AV9280"/>
      <c r="AW9280"/>
      <c r="AX9280"/>
      <c r="AY9280"/>
      <c r="AZ9280"/>
      <c r="BA9280"/>
      <c r="BB9280"/>
      <c r="BC9280"/>
      <c r="BD9280"/>
      <c r="BE9280"/>
      <c r="BF9280"/>
      <c r="BG9280"/>
      <c r="BH9280"/>
      <c r="BI9280"/>
      <c r="BJ9280"/>
      <c r="BK9280"/>
      <c r="BL9280"/>
      <c r="BM9280"/>
      <c r="BN9280"/>
      <c r="BO9280"/>
      <c r="BP9280"/>
      <c r="BQ9280"/>
      <c r="BR9280"/>
      <c r="BS9280"/>
      <c r="BT9280"/>
      <c r="BU9280"/>
      <c r="BV9280"/>
      <c r="BW9280"/>
      <c r="BX9280"/>
      <c r="BY9280"/>
      <c r="BZ9280"/>
      <c r="CA9280"/>
      <c r="CB9280"/>
      <c r="CC9280"/>
      <c r="CD9280"/>
      <c r="CE9280"/>
      <c r="CF9280"/>
      <c r="CG9280"/>
      <c r="CH9280"/>
      <c r="CI9280"/>
      <c r="CJ9280"/>
      <c r="CK9280"/>
      <c r="CL9280"/>
      <c r="CM9280"/>
      <c r="CN9280"/>
      <c r="CO9280"/>
      <c r="CP9280"/>
      <c r="CQ9280"/>
      <c r="CR9280"/>
      <c r="CS9280"/>
      <c r="CT9280"/>
      <c r="CU9280"/>
      <c r="CV9280"/>
    </row>
    <row r="9281" spans="10:100" x14ac:dyDescent="0.25">
      <c r="J9281"/>
      <c r="K9281"/>
      <c r="L9281"/>
      <c r="M9281"/>
      <c r="N9281"/>
      <c r="O9281"/>
      <c r="P9281"/>
      <c r="Q9281"/>
      <c r="R9281"/>
      <c r="S9281"/>
      <c r="T9281"/>
      <c r="U9281"/>
      <c r="V9281"/>
      <c r="W9281"/>
      <c r="X9281"/>
      <c r="Y9281"/>
      <c r="Z9281"/>
      <c r="AA9281"/>
      <c r="AB9281"/>
      <c r="AC9281"/>
      <c r="AD9281"/>
      <c r="AE9281"/>
      <c r="AF9281"/>
      <c r="AG9281"/>
      <c r="AH9281"/>
      <c r="AI9281"/>
      <c r="AJ9281"/>
      <c r="AK9281"/>
      <c r="AL9281"/>
      <c r="AM9281"/>
      <c r="AN9281"/>
      <c r="AO9281"/>
      <c r="AP9281"/>
      <c r="AQ9281"/>
      <c r="AR9281"/>
      <c r="AS9281"/>
      <c r="AT9281"/>
      <c r="AU9281"/>
      <c r="AV9281"/>
      <c r="AW9281"/>
      <c r="AX9281"/>
      <c r="AY9281"/>
      <c r="AZ9281"/>
      <c r="BA9281"/>
      <c r="BB9281"/>
      <c r="BC9281"/>
      <c r="BD9281"/>
      <c r="BE9281"/>
      <c r="BF9281"/>
      <c r="BG9281"/>
      <c r="BH9281"/>
      <c r="BI9281"/>
      <c r="BJ9281"/>
      <c r="BK9281"/>
      <c r="BL9281"/>
      <c r="BM9281"/>
      <c r="BN9281"/>
      <c r="BO9281"/>
      <c r="BP9281"/>
      <c r="BQ9281"/>
      <c r="BR9281"/>
      <c r="BS9281"/>
      <c r="BT9281"/>
      <c r="BU9281"/>
      <c r="BV9281"/>
      <c r="BW9281"/>
      <c r="BX9281"/>
      <c r="BY9281"/>
      <c r="BZ9281"/>
      <c r="CA9281"/>
      <c r="CB9281"/>
      <c r="CC9281"/>
      <c r="CD9281"/>
      <c r="CE9281"/>
      <c r="CF9281"/>
      <c r="CG9281"/>
      <c r="CH9281"/>
      <c r="CI9281"/>
      <c r="CJ9281"/>
      <c r="CK9281"/>
      <c r="CL9281"/>
      <c r="CM9281"/>
      <c r="CN9281"/>
      <c r="CO9281"/>
      <c r="CP9281"/>
      <c r="CQ9281"/>
      <c r="CR9281"/>
      <c r="CS9281"/>
      <c r="CT9281"/>
      <c r="CU9281"/>
      <c r="CV9281"/>
    </row>
    <row r="9282" spans="10:100" x14ac:dyDescent="0.25">
      <c r="J9282"/>
      <c r="K9282"/>
      <c r="L9282"/>
      <c r="M9282"/>
      <c r="N9282"/>
      <c r="O9282"/>
      <c r="P9282"/>
      <c r="Q9282"/>
      <c r="R9282"/>
      <c r="S9282"/>
      <c r="T9282"/>
      <c r="U9282"/>
      <c r="V9282"/>
      <c r="W9282"/>
      <c r="X9282"/>
      <c r="Y9282"/>
      <c r="Z9282"/>
      <c r="AA9282"/>
      <c r="AB9282"/>
      <c r="AC9282"/>
      <c r="AD9282"/>
      <c r="AE9282"/>
      <c r="AF9282"/>
      <c r="AG9282"/>
      <c r="AH9282"/>
      <c r="AI9282"/>
      <c r="AJ9282"/>
      <c r="AK9282"/>
      <c r="AL9282"/>
      <c r="AM9282"/>
      <c r="AN9282"/>
      <c r="AO9282"/>
      <c r="AP9282"/>
      <c r="AQ9282"/>
      <c r="AR9282"/>
      <c r="AS9282"/>
      <c r="AT9282"/>
      <c r="AU9282"/>
      <c r="AV9282"/>
      <c r="AW9282"/>
      <c r="AX9282"/>
      <c r="AY9282"/>
      <c r="AZ9282"/>
      <c r="BA9282"/>
      <c r="BB9282"/>
      <c r="BC9282"/>
      <c r="BD9282"/>
      <c r="BE9282"/>
      <c r="BF9282"/>
      <c r="BG9282"/>
      <c r="BH9282"/>
      <c r="BI9282"/>
      <c r="BJ9282"/>
      <c r="BK9282"/>
      <c r="BL9282"/>
      <c r="BM9282"/>
      <c r="BN9282"/>
      <c r="BO9282"/>
      <c r="BP9282"/>
      <c r="BQ9282"/>
      <c r="BR9282"/>
      <c r="BS9282"/>
      <c r="BT9282"/>
      <c r="BU9282"/>
      <c r="BV9282"/>
      <c r="BW9282"/>
      <c r="BX9282"/>
      <c r="BY9282"/>
      <c r="BZ9282"/>
      <c r="CA9282"/>
      <c r="CB9282"/>
      <c r="CC9282"/>
      <c r="CD9282"/>
      <c r="CE9282"/>
      <c r="CF9282"/>
      <c r="CG9282"/>
      <c r="CH9282"/>
      <c r="CI9282"/>
      <c r="CJ9282"/>
      <c r="CK9282"/>
      <c r="CL9282"/>
      <c r="CM9282"/>
      <c r="CN9282"/>
      <c r="CO9282"/>
      <c r="CP9282"/>
      <c r="CQ9282"/>
      <c r="CR9282"/>
      <c r="CS9282"/>
      <c r="CT9282"/>
      <c r="CU9282"/>
      <c r="CV9282"/>
    </row>
    <row r="9283" spans="10:100" x14ac:dyDescent="0.25">
      <c r="J9283"/>
      <c r="K9283"/>
      <c r="L9283"/>
      <c r="M9283"/>
      <c r="N9283"/>
      <c r="O9283"/>
      <c r="P9283"/>
      <c r="Q9283"/>
      <c r="R9283"/>
      <c r="S9283"/>
      <c r="T9283"/>
      <c r="U9283"/>
      <c r="V9283"/>
      <c r="W9283"/>
      <c r="X9283"/>
      <c r="Y9283"/>
      <c r="Z9283"/>
      <c r="AA9283"/>
      <c r="AB9283"/>
      <c r="AC9283"/>
      <c r="AD9283"/>
      <c r="AE9283"/>
      <c r="AF9283"/>
      <c r="AG9283"/>
      <c r="AH9283"/>
      <c r="AI9283"/>
      <c r="AJ9283"/>
      <c r="AK9283"/>
      <c r="AL9283"/>
      <c r="AM9283"/>
      <c r="AN9283"/>
      <c r="AO9283"/>
      <c r="AP9283"/>
      <c r="AQ9283"/>
      <c r="AR9283"/>
      <c r="AS9283"/>
      <c r="AT9283"/>
      <c r="AU9283"/>
      <c r="AV9283"/>
      <c r="AW9283"/>
      <c r="AX9283"/>
      <c r="AY9283"/>
      <c r="AZ9283"/>
      <c r="BA9283"/>
      <c r="BB9283"/>
      <c r="BC9283"/>
      <c r="BD9283"/>
      <c r="BE9283"/>
      <c r="BF9283"/>
      <c r="BG9283"/>
      <c r="BH9283"/>
      <c r="BI9283"/>
      <c r="BJ9283"/>
      <c r="BK9283"/>
      <c r="BL9283"/>
      <c r="BM9283"/>
      <c r="BN9283"/>
      <c r="BO9283"/>
      <c r="BP9283"/>
      <c r="BQ9283"/>
      <c r="BR9283"/>
      <c r="BS9283"/>
      <c r="BT9283"/>
      <c r="BU9283"/>
      <c r="BV9283"/>
      <c r="BW9283"/>
      <c r="BX9283"/>
      <c r="BY9283"/>
      <c r="BZ9283"/>
      <c r="CA9283"/>
      <c r="CB9283"/>
      <c r="CC9283"/>
      <c r="CD9283"/>
      <c r="CE9283"/>
      <c r="CF9283"/>
      <c r="CG9283"/>
      <c r="CH9283"/>
      <c r="CI9283"/>
      <c r="CJ9283"/>
      <c r="CK9283"/>
      <c r="CL9283"/>
      <c r="CM9283"/>
      <c r="CN9283"/>
      <c r="CO9283"/>
      <c r="CP9283"/>
      <c r="CQ9283"/>
      <c r="CR9283"/>
      <c r="CS9283"/>
      <c r="CT9283"/>
      <c r="CU9283"/>
      <c r="CV9283"/>
    </row>
    <row r="9284" spans="10:100" x14ac:dyDescent="0.25">
      <c r="J9284"/>
      <c r="K9284"/>
      <c r="L9284"/>
      <c r="M9284"/>
      <c r="N9284"/>
      <c r="O9284"/>
      <c r="P9284"/>
      <c r="Q9284"/>
      <c r="R9284"/>
      <c r="S9284"/>
      <c r="T9284"/>
      <c r="U9284"/>
      <c r="V9284"/>
      <c r="W9284"/>
      <c r="X9284"/>
      <c r="Y9284"/>
      <c r="Z9284"/>
      <c r="AA9284"/>
      <c r="AB9284"/>
      <c r="AC9284"/>
      <c r="AD9284"/>
      <c r="AE9284"/>
      <c r="AF9284"/>
      <c r="AG9284"/>
      <c r="AH9284"/>
      <c r="AI9284"/>
      <c r="AJ9284"/>
      <c r="AK9284"/>
      <c r="AL9284"/>
      <c r="AM9284"/>
      <c r="AN9284"/>
      <c r="AO9284"/>
      <c r="AP9284"/>
      <c r="AQ9284"/>
      <c r="AR9284"/>
      <c r="AS9284"/>
      <c r="AT9284"/>
      <c r="AU9284"/>
      <c r="AV9284"/>
      <c r="AW9284"/>
      <c r="AX9284"/>
      <c r="AY9284"/>
      <c r="AZ9284"/>
      <c r="BA9284"/>
      <c r="BB9284"/>
      <c r="BC9284"/>
      <c r="BD9284"/>
      <c r="BE9284"/>
      <c r="BF9284"/>
      <c r="BG9284"/>
      <c r="BH9284"/>
      <c r="BI9284"/>
      <c r="BJ9284"/>
      <c r="BK9284"/>
      <c r="BL9284"/>
      <c r="BM9284"/>
      <c r="BN9284"/>
      <c r="BO9284"/>
      <c r="BP9284"/>
      <c r="BQ9284"/>
      <c r="BR9284"/>
      <c r="BS9284"/>
      <c r="BT9284"/>
      <c r="BU9284"/>
      <c r="BV9284"/>
      <c r="BW9284"/>
      <c r="BX9284"/>
      <c r="BY9284"/>
      <c r="BZ9284"/>
      <c r="CA9284"/>
      <c r="CB9284"/>
      <c r="CC9284"/>
      <c r="CD9284"/>
      <c r="CE9284"/>
      <c r="CF9284"/>
      <c r="CG9284"/>
      <c r="CH9284"/>
      <c r="CI9284"/>
      <c r="CJ9284"/>
      <c r="CK9284"/>
      <c r="CL9284"/>
      <c r="CM9284"/>
      <c r="CN9284"/>
      <c r="CO9284"/>
      <c r="CP9284"/>
      <c r="CQ9284"/>
      <c r="CR9284"/>
      <c r="CS9284"/>
      <c r="CT9284"/>
      <c r="CU9284"/>
      <c r="CV9284"/>
    </row>
    <row r="9285" spans="10:100" x14ac:dyDescent="0.25">
      <c r="J9285"/>
      <c r="K9285"/>
      <c r="L9285"/>
      <c r="M9285"/>
      <c r="N9285"/>
      <c r="O9285"/>
      <c r="P9285"/>
      <c r="Q9285"/>
      <c r="R9285"/>
      <c r="S9285"/>
      <c r="T9285"/>
      <c r="U9285"/>
      <c r="V9285"/>
      <c r="W9285"/>
      <c r="X9285"/>
      <c r="Y9285"/>
      <c r="Z9285"/>
      <c r="AA9285"/>
      <c r="AB9285"/>
      <c r="AC9285"/>
      <c r="AD9285"/>
      <c r="AE9285"/>
      <c r="AF9285"/>
      <c r="AG9285"/>
      <c r="AH9285"/>
      <c r="AI9285"/>
      <c r="AJ9285"/>
      <c r="AK9285"/>
      <c r="AL9285"/>
      <c r="AM9285"/>
      <c r="AN9285"/>
      <c r="AO9285"/>
      <c r="AP9285"/>
      <c r="AQ9285"/>
      <c r="AR9285"/>
      <c r="AS9285"/>
      <c r="AT9285"/>
      <c r="AU9285"/>
      <c r="AV9285"/>
      <c r="AW9285"/>
      <c r="AX9285"/>
      <c r="AY9285"/>
      <c r="AZ9285"/>
      <c r="BA9285"/>
      <c r="BB9285"/>
      <c r="BC9285"/>
      <c r="BD9285"/>
      <c r="BE9285"/>
      <c r="BF9285"/>
      <c r="BG9285"/>
      <c r="BH9285"/>
      <c r="BI9285"/>
      <c r="BJ9285"/>
      <c r="BK9285"/>
      <c r="BL9285"/>
      <c r="BM9285"/>
      <c r="BN9285"/>
      <c r="BO9285"/>
      <c r="BP9285"/>
      <c r="BQ9285"/>
      <c r="BR9285"/>
      <c r="BS9285"/>
      <c r="BT9285"/>
      <c r="BU9285"/>
      <c r="BV9285"/>
      <c r="BW9285"/>
      <c r="BX9285"/>
      <c r="BY9285"/>
      <c r="BZ9285"/>
      <c r="CA9285"/>
      <c r="CB9285"/>
      <c r="CC9285"/>
      <c r="CD9285"/>
      <c r="CE9285"/>
      <c r="CF9285"/>
      <c r="CG9285"/>
      <c r="CH9285"/>
      <c r="CI9285"/>
      <c r="CJ9285"/>
      <c r="CK9285"/>
      <c r="CL9285"/>
      <c r="CM9285"/>
      <c r="CN9285"/>
      <c r="CO9285"/>
      <c r="CP9285"/>
      <c r="CQ9285"/>
      <c r="CR9285"/>
      <c r="CS9285"/>
      <c r="CT9285"/>
      <c r="CU9285"/>
      <c r="CV9285"/>
    </row>
    <row r="9286" spans="10:100" x14ac:dyDescent="0.25">
      <c r="J9286"/>
      <c r="K9286"/>
      <c r="L9286"/>
      <c r="M9286"/>
      <c r="N9286"/>
      <c r="O9286"/>
      <c r="P9286"/>
      <c r="Q9286"/>
      <c r="R9286"/>
      <c r="S9286"/>
      <c r="T9286"/>
      <c r="U9286"/>
      <c r="V9286"/>
      <c r="W9286"/>
      <c r="X9286"/>
      <c r="Y9286"/>
      <c r="Z9286"/>
      <c r="AA9286"/>
      <c r="AB9286"/>
      <c r="AC9286"/>
      <c r="AD9286"/>
      <c r="AE9286"/>
      <c r="AF9286"/>
      <c r="AG9286"/>
      <c r="AH9286"/>
      <c r="AI9286"/>
      <c r="AJ9286"/>
      <c r="AK9286"/>
      <c r="AL9286"/>
      <c r="AM9286"/>
      <c r="AN9286"/>
      <c r="AO9286"/>
      <c r="AP9286"/>
      <c r="AQ9286"/>
      <c r="AR9286"/>
      <c r="AS9286"/>
      <c r="AT9286"/>
      <c r="AU9286"/>
      <c r="AV9286"/>
      <c r="AW9286"/>
      <c r="AX9286"/>
      <c r="AY9286"/>
      <c r="AZ9286"/>
      <c r="BA9286"/>
      <c r="BB9286"/>
      <c r="BC9286"/>
      <c r="BD9286"/>
      <c r="BE9286"/>
      <c r="BF9286"/>
      <c r="BG9286"/>
      <c r="BH9286"/>
      <c r="BI9286"/>
      <c r="BJ9286"/>
      <c r="BK9286"/>
      <c r="BL9286"/>
      <c r="BM9286"/>
      <c r="BN9286"/>
      <c r="BO9286"/>
      <c r="BP9286"/>
      <c r="BQ9286"/>
      <c r="BR9286"/>
      <c r="BS9286"/>
      <c r="BT9286"/>
      <c r="BU9286"/>
      <c r="BV9286"/>
      <c r="BW9286"/>
      <c r="BX9286"/>
      <c r="BY9286"/>
      <c r="BZ9286"/>
      <c r="CA9286"/>
      <c r="CB9286"/>
      <c r="CC9286"/>
      <c r="CD9286"/>
      <c r="CE9286"/>
      <c r="CF9286"/>
      <c r="CG9286"/>
      <c r="CH9286"/>
      <c r="CI9286"/>
      <c r="CJ9286"/>
      <c r="CK9286"/>
      <c r="CL9286"/>
      <c r="CM9286"/>
      <c r="CN9286"/>
      <c r="CO9286"/>
      <c r="CP9286"/>
      <c r="CQ9286"/>
      <c r="CR9286"/>
      <c r="CS9286"/>
      <c r="CT9286"/>
      <c r="CU9286"/>
      <c r="CV9286"/>
    </row>
    <row r="9287" spans="10:100" x14ac:dyDescent="0.25">
      <c r="J9287"/>
      <c r="K9287"/>
      <c r="L9287"/>
      <c r="M9287"/>
      <c r="N9287"/>
      <c r="O9287"/>
      <c r="P9287"/>
      <c r="Q9287"/>
      <c r="R9287"/>
      <c r="S9287"/>
      <c r="T9287"/>
      <c r="U9287"/>
      <c r="V9287"/>
      <c r="W9287"/>
      <c r="X9287"/>
      <c r="Y9287"/>
      <c r="Z9287"/>
      <c r="AA9287"/>
      <c r="AB9287"/>
      <c r="AC9287"/>
      <c r="AD9287"/>
      <c r="AE9287"/>
      <c r="AF9287"/>
      <c r="AG9287"/>
      <c r="AH9287"/>
      <c r="AI9287"/>
      <c r="AJ9287"/>
      <c r="AK9287"/>
      <c r="AL9287"/>
      <c r="AM9287"/>
      <c r="AN9287"/>
      <c r="AO9287"/>
      <c r="AP9287"/>
      <c r="AQ9287"/>
      <c r="AR9287"/>
      <c r="AS9287"/>
      <c r="AT9287"/>
      <c r="AU9287"/>
      <c r="AV9287"/>
      <c r="AW9287"/>
      <c r="AX9287"/>
      <c r="AY9287"/>
      <c r="AZ9287"/>
      <c r="BA9287"/>
      <c r="BB9287"/>
      <c r="BC9287"/>
      <c r="BD9287"/>
      <c r="BE9287"/>
      <c r="BF9287"/>
      <c r="BG9287"/>
      <c r="BH9287"/>
      <c r="BI9287"/>
      <c r="BJ9287"/>
      <c r="BK9287"/>
      <c r="BL9287"/>
      <c r="BM9287"/>
      <c r="BN9287"/>
      <c r="BO9287"/>
      <c r="BP9287"/>
      <c r="BQ9287"/>
      <c r="BR9287"/>
      <c r="BS9287"/>
      <c r="BT9287"/>
      <c r="BU9287"/>
      <c r="BV9287"/>
      <c r="BW9287"/>
      <c r="BX9287"/>
      <c r="BY9287"/>
      <c r="BZ9287"/>
      <c r="CA9287"/>
      <c r="CB9287"/>
      <c r="CC9287"/>
      <c r="CD9287"/>
      <c r="CE9287"/>
      <c r="CF9287"/>
      <c r="CG9287"/>
      <c r="CH9287"/>
      <c r="CI9287"/>
      <c r="CJ9287"/>
      <c r="CK9287"/>
      <c r="CL9287"/>
      <c r="CM9287"/>
      <c r="CN9287"/>
      <c r="CO9287"/>
      <c r="CP9287"/>
      <c r="CQ9287"/>
      <c r="CR9287"/>
      <c r="CS9287"/>
      <c r="CT9287"/>
      <c r="CU9287"/>
      <c r="CV9287"/>
    </row>
    <row r="9288" spans="10:100" x14ac:dyDescent="0.25">
      <c r="J9288"/>
      <c r="K9288"/>
      <c r="L9288"/>
      <c r="M9288"/>
      <c r="N9288"/>
      <c r="O9288"/>
      <c r="P9288"/>
      <c r="Q9288"/>
      <c r="R9288"/>
      <c r="S9288"/>
      <c r="T9288"/>
      <c r="U9288"/>
      <c r="V9288"/>
      <c r="W9288"/>
      <c r="X9288"/>
      <c r="Y9288"/>
      <c r="Z9288"/>
      <c r="AA9288"/>
      <c r="AB9288"/>
      <c r="AC9288"/>
      <c r="AD9288"/>
      <c r="AE9288"/>
      <c r="AF9288"/>
      <c r="AG9288"/>
      <c r="AH9288"/>
      <c r="AI9288"/>
      <c r="AJ9288"/>
      <c r="AK9288"/>
      <c r="AL9288"/>
      <c r="AM9288"/>
      <c r="AN9288"/>
      <c r="AO9288"/>
      <c r="AP9288"/>
      <c r="AQ9288"/>
      <c r="AR9288"/>
      <c r="AS9288"/>
      <c r="AT9288"/>
      <c r="AU9288"/>
      <c r="AV9288"/>
      <c r="AW9288"/>
      <c r="AX9288"/>
      <c r="AY9288"/>
      <c r="AZ9288"/>
      <c r="BA9288"/>
      <c r="BB9288"/>
      <c r="BC9288"/>
      <c r="BD9288"/>
      <c r="BE9288"/>
      <c r="BF9288"/>
      <c r="BG9288"/>
      <c r="BH9288"/>
      <c r="BI9288"/>
      <c r="BJ9288"/>
      <c r="BK9288"/>
      <c r="BL9288"/>
      <c r="BM9288"/>
      <c r="BN9288"/>
      <c r="BO9288"/>
      <c r="BP9288"/>
      <c r="BQ9288"/>
      <c r="BR9288"/>
      <c r="BS9288"/>
      <c r="BT9288"/>
      <c r="BU9288"/>
      <c r="BV9288"/>
      <c r="BW9288"/>
      <c r="BX9288"/>
      <c r="BY9288"/>
      <c r="BZ9288"/>
      <c r="CA9288"/>
      <c r="CB9288"/>
      <c r="CC9288"/>
      <c r="CD9288"/>
      <c r="CE9288"/>
      <c r="CF9288"/>
      <c r="CG9288"/>
      <c r="CH9288"/>
      <c r="CI9288"/>
      <c r="CJ9288"/>
      <c r="CK9288"/>
      <c r="CL9288"/>
      <c r="CM9288"/>
      <c r="CN9288"/>
      <c r="CO9288"/>
      <c r="CP9288"/>
      <c r="CQ9288"/>
      <c r="CR9288"/>
      <c r="CS9288"/>
      <c r="CT9288"/>
      <c r="CU9288"/>
      <c r="CV9288"/>
    </row>
    <row r="9289" spans="10:100" x14ac:dyDescent="0.25">
      <c r="J9289"/>
      <c r="K9289"/>
      <c r="L9289"/>
      <c r="M9289"/>
      <c r="N9289"/>
      <c r="O9289"/>
      <c r="P9289"/>
      <c r="Q9289"/>
      <c r="R9289"/>
      <c r="S9289"/>
      <c r="T9289"/>
      <c r="U9289"/>
      <c r="V9289"/>
      <c r="W9289"/>
      <c r="X9289"/>
      <c r="Y9289"/>
      <c r="Z9289"/>
      <c r="AA9289"/>
      <c r="AB9289"/>
      <c r="AC9289"/>
      <c r="AD9289"/>
      <c r="AE9289"/>
      <c r="AF9289"/>
      <c r="AG9289"/>
      <c r="AH9289"/>
      <c r="AI9289"/>
      <c r="AJ9289"/>
      <c r="AK9289"/>
      <c r="AL9289"/>
      <c r="AM9289"/>
      <c r="AN9289"/>
      <c r="AO9289"/>
      <c r="AP9289"/>
      <c r="AQ9289"/>
      <c r="AR9289"/>
      <c r="AS9289"/>
      <c r="AT9289"/>
      <c r="AU9289"/>
      <c r="AV9289"/>
      <c r="AW9289"/>
      <c r="AX9289"/>
      <c r="AY9289"/>
      <c r="AZ9289"/>
      <c r="BA9289"/>
      <c r="BB9289"/>
      <c r="BC9289"/>
      <c r="BD9289"/>
      <c r="BE9289"/>
      <c r="BF9289"/>
      <c r="BG9289"/>
      <c r="BH9289"/>
      <c r="BI9289"/>
      <c r="BJ9289"/>
      <c r="BK9289"/>
      <c r="BL9289"/>
      <c r="BM9289"/>
      <c r="BN9289"/>
      <c r="BO9289"/>
      <c r="BP9289"/>
      <c r="BQ9289"/>
      <c r="BR9289"/>
      <c r="BS9289"/>
      <c r="BT9289"/>
      <c r="BU9289"/>
      <c r="BV9289"/>
      <c r="BW9289"/>
      <c r="BX9289"/>
      <c r="BY9289"/>
      <c r="BZ9289"/>
      <c r="CA9289"/>
      <c r="CB9289"/>
      <c r="CC9289"/>
      <c r="CD9289"/>
      <c r="CE9289"/>
      <c r="CF9289"/>
      <c r="CG9289"/>
      <c r="CH9289"/>
      <c r="CI9289"/>
      <c r="CJ9289"/>
      <c r="CK9289"/>
      <c r="CL9289"/>
      <c r="CM9289"/>
      <c r="CN9289"/>
      <c r="CO9289"/>
      <c r="CP9289"/>
      <c r="CQ9289"/>
      <c r="CR9289"/>
      <c r="CS9289"/>
      <c r="CT9289"/>
      <c r="CU9289"/>
      <c r="CV9289"/>
    </row>
    <row r="9290" spans="10:100" x14ac:dyDescent="0.25">
      <c r="J9290"/>
      <c r="K9290"/>
      <c r="L9290"/>
      <c r="M9290"/>
      <c r="N9290"/>
      <c r="O9290"/>
      <c r="P9290"/>
      <c r="Q9290"/>
      <c r="R9290"/>
      <c r="S9290"/>
      <c r="T9290"/>
      <c r="U9290"/>
      <c r="V9290"/>
      <c r="W9290"/>
      <c r="X9290"/>
      <c r="Y9290"/>
      <c r="Z9290"/>
      <c r="AA9290"/>
      <c r="AB9290"/>
      <c r="AC9290"/>
      <c r="AD9290"/>
      <c r="AE9290"/>
      <c r="AF9290"/>
      <c r="AG9290"/>
      <c r="AH9290"/>
      <c r="AI9290"/>
      <c r="AJ9290"/>
      <c r="AK9290"/>
      <c r="AL9290"/>
      <c r="AM9290"/>
      <c r="AN9290"/>
      <c r="AO9290"/>
      <c r="AP9290"/>
      <c r="AQ9290"/>
      <c r="AR9290"/>
      <c r="AS9290"/>
      <c r="AT9290"/>
      <c r="AU9290"/>
      <c r="AV9290"/>
      <c r="AW9290"/>
      <c r="AX9290"/>
      <c r="AY9290"/>
      <c r="AZ9290"/>
      <c r="BA9290"/>
      <c r="BB9290"/>
      <c r="BC9290"/>
      <c r="BD9290"/>
      <c r="BE9290"/>
      <c r="BF9290"/>
      <c r="BG9290"/>
      <c r="BH9290"/>
      <c r="BI9290"/>
      <c r="BJ9290"/>
      <c r="BK9290"/>
      <c r="BL9290"/>
      <c r="BM9290"/>
      <c r="BN9290"/>
      <c r="BO9290"/>
      <c r="BP9290"/>
      <c r="BQ9290"/>
      <c r="BR9290"/>
      <c r="BS9290"/>
      <c r="BT9290"/>
      <c r="BU9290"/>
      <c r="BV9290"/>
      <c r="BW9290"/>
      <c r="BX9290"/>
      <c r="BY9290"/>
      <c r="BZ9290"/>
      <c r="CA9290"/>
      <c r="CB9290"/>
      <c r="CC9290"/>
      <c r="CD9290"/>
      <c r="CE9290"/>
      <c r="CF9290"/>
      <c r="CG9290"/>
      <c r="CH9290"/>
      <c r="CI9290"/>
      <c r="CJ9290"/>
      <c r="CK9290"/>
      <c r="CL9290"/>
      <c r="CM9290"/>
      <c r="CN9290"/>
      <c r="CO9290"/>
      <c r="CP9290"/>
      <c r="CQ9290"/>
      <c r="CR9290"/>
      <c r="CS9290"/>
      <c r="CT9290"/>
      <c r="CU9290"/>
      <c r="CV9290"/>
    </row>
    <row r="9291" spans="10:100" x14ac:dyDescent="0.25">
      <c r="J9291"/>
      <c r="K9291"/>
      <c r="L9291"/>
      <c r="M9291"/>
      <c r="N9291"/>
      <c r="O9291"/>
      <c r="P9291"/>
      <c r="Q9291"/>
      <c r="R9291"/>
      <c r="S9291"/>
      <c r="T9291"/>
      <c r="U9291"/>
      <c r="V9291"/>
      <c r="W9291"/>
      <c r="X9291"/>
      <c r="Y9291"/>
      <c r="Z9291"/>
      <c r="AA9291"/>
      <c r="AB9291"/>
      <c r="AC9291"/>
      <c r="AD9291"/>
      <c r="AE9291"/>
      <c r="AF9291"/>
      <c r="AG9291"/>
      <c r="AH9291"/>
      <c r="AI9291"/>
      <c r="AJ9291"/>
      <c r="AK9291"/>
      <c r="AL9291"/>
      <c r="AM9291"/>
      <c r="AN9291"/>
      <c r="AO9291"/>
      <c r="AP9291"/>
      <c r="AQ9291"/>
      <c r="AR9291"/>
      <c r="AS9291"/>
      <c r="AT9291"/>
      <c r="AU9291"/>
      <c r="AV9291"/>
      <c r="AW9291"/>
      <c r="AX9291"/>
      <c r="AY9291"/>
      <c r="AZ9291"/>
      <c r="BA9291"/>
      <c r="BB9291"/>
      <c r="BC9291"/>
      <c r="BD9291"/>
      <c r="BE9291"/>
      <c r="BF9291"/>
      <c r="BG9291"/>
      <c r="BH9291"/>
      <c r="BI9291"/>
      <c r="BJ9291"/>
      <c r="BK9291"/>
      <c r="BL9291"/>
      <c r="BM9291"/>
      <c r="BN9291"/>
      <c r="BO9291"/>
      <c r="BP9291"/>
      <c r="BQ9291"/>
      <c r="BR9291"/>
      <c r="BS9291"/>
      <c r="BT9291"/>
      <c r="BU9291"/>
      <c r="BV9291"/>
      <c r="BW9291"/>
      <c r="BX9291"/>
      <c r="BY9291"/>
      <c r="BZ9291"/>
      <c r="CA9291"/>
      <c r="CB9291"/>
      <c r="CC9291"/>
      <c r="CD9291"/>
      <c r="CE9291"/>
      <c r="CF9291"/>
      <c r="CG9291"/>
      <c r="CH9291"/>
      <c r="CI9291"/>
      <c r="CJ9291"/>
      <c r="CK9291"/>
      <c r="CL9291"/>
      <c r="CM9291"/>
      <c r="CN9291"/>
      <c r="CO9291"/>
      <c r="CP9291"/>
      <c r="CQ9291"/>
      <c r="CR9291"/>
      <c r="CS9291"/>
      <c r="CT9291"/>
      <c r="CU9291"/>
      <c r="CV9291"/>
    </row>
    <row r="9292" spans="10:100" x14ac:dyDescent="0.25">
      <c r="J9292"/>
      <c r="K9292"/>
      <c r="L9292"/>
      <c r="M9292"/>
      <c r="N9292"/>
      <c r="O9292"/>
      <c r="P9292"/>
      <c r="Q9292"/>
      <c r="R9292"/>
      <c r="S9292"/>
      <c r="T9292"/>
      <c r="U9292"/>
      <c r="V9292"/>
      <c r="W9292"/>
      <c r="X9292"/>
      <c r="Y9292"/>
      <c r="Z9292"/>
      <c r="AA9292"/>
      <c r="AB9292"/>
      <c r="AC9292"/>
      <c r="AD9292"/>
      <c r="AE9292"/>
      <c r="AF9292"/>
      <c r="AG9292"/>
      <c r="AH9292"/>
      <c r="AI9292"/>
      <c r="AJ9292"/>
      <c r="AK9292"/>
      <c r="AL9292"/>
      <c r="AM9292"/>
      <c r="AN9292"/>
      <c r="AO9292"/>
      <c r="AP9292"/>
      <c r="AQ9292"/>
      <c r="AR9292"/>
      <c r="AS9292"/>
      <c r="AT9292"/>
      <c r="AU9292"/>
      <c r="AV9292"/>
      <c r="AW9292"/>
      <c r="AX9292"/>
      <c r="AY9292"/>
      <c r="AZ9292"/>
      <c r="BA9292"/>
      <c r="BB9292"/>
      <c r="BC9292"/>
      <c r="BD9292"/>
      <c r="BE9292"/>
      <c r="BF9292"/>
      <c r="BG9292"/>
      <c r="BH9292"/>
      <c r="BI9292"/>
      <c r="BJ9292"/>
      <c r="BK9292"/>
      <c r="BL9292"/>
      <c r="BM9292"/>
      <c r="BN9292"/>
      <c r="BO9292"/>
      <c r="BP9292"/>
      <c r="BQ9292"/>
      <c r="BR9292"/>
      <c r="BS9292"/>
      <c r="BT9292"/>
      <c r="BU9292"/>
      <c r="BV9292"/>
      <c r="BW9292"/>
      <c r="BX9292"/>
      <c r="BY9292"/>
      <c r="BZ9292"/>
      <c r="CA9292"/>
      <c r="CB9292"/>
      <c r="CC9292"/>
      <c r="CD9292"/>
      <c r="CE9292"/>
      <c r="CF9292"/>
      <c r="CG9292"/>
      <c r="CH9292"/>
      <c r="CI9292"/>
      <c r="CJ9292"/>
      <c r="CK9292"/>
      <c r="CL9292"/>
      <c r="CM9292"/>
      <c r="CN9292"/>
      <c r="CO9292"/>
      <c r="CP9292"/>
      <c r="CQ9292"/>
      <c r="CR9292"/>
      <c r="CS9292"/>
      <c r="CT9292"/>
      <c r="CU9292"/>
      <c r="CV9292"/>
    </row>
    <row r="9293" spans="10:100" x14ac:dyDescent="0.25">
      <c r="J9293"/>
      <c r="K9293"/>
      <c r="L9293"/>
      <c r="M9293"/>
      <c r="N9293"/>
      <c r="O9293"/>
      <c r="P9293"/>
      <c r="Q9293"/>
      <c r="R9293"/>
      <c r="S9293"/>
      <c r="T9293"/>
      <c r="U9293"/>
      <c r="V9293"/>
      <c r="W9293"/>
      <c r="X9293"/>
      <c r="Y9293"/>
      <c r="Z9293"/>
      <c r="AA9293"/>
      <c r="AB9293"/>
      <c r="AC9293"/>
      <c r="AD9293"/>
      <c r="AE9293"/>
      <c r="AF9293"/>
      <c r="AG9293"/>
      <c r="AH9293"/>
      <c r="AI9293"/>
      <c r="AJ9293"/>
      <c r="AK9293"/>
      <c r="AL9293"/>
      <c r="AM9293"/>
      <c r="AN9293"/>
      <c r="AO9293"/>
      <c r="AP9293"/>
      <c r="AQ9293"/>
      <c r="AR9293"/>
      <c r="AS9293"/>
      <c r="AT9293"/>
      <c r="AU9293"/>
      <c r="AV9293"/>
      <c r="AW9293"/>
      <c r="AX9293"/>
      <c r="AY9293"/>
      <c r="AZ9293"/>
      <c r="BA9293"/>
      <c r="BB9293"/>
      <c r="BC9293"/>
      <c r="BD9293"/>
      <c r="BE9293"/>
      <c r="BF9293"/>
      <c r="BG9293"/>
      <c r="BH9293"/>
      <c r="BI9293"/>
      <c r="BJ9293"/>
      <c r="BK9293"/>
      <c r="BL9293"/>
      <c r="BM9293"/>
      <c r="BN9293"/>
      <c r="BO9293"/>
      <c r="BP9293"/>
      <c r="BQ9293"/>
      <c r="BR9293"/>
      <c r="BS9293"/>
      <c r="BT9293"/>
      <c r="BU9293"/>
      <c r="BV9293"/>
      <c r="BW9293"/>
      <c r="BX9293"/>
      <c r="BY9293"/>
      <c r="BZ9293"/>
      <c r="CA9293"/>
      <c r="CB9293"/>
      <c r="CC9293"/>
      <c r="CD9293"/>
      <c r="CE9293"/>
      <c r="CF9293"/>
      <c r="CG9293"/>
      <c r="CH9293"/>
      <c r="CI9293"/>
      <c r="CJ9293"/>
      <c r="CK9293"/>
      <c r="CL9293"/>
      <c r="CM9293"/>
      <c r="CN9293"/>
      <c r="CO9293"/>
      <c r="CP9293"/>
      <c r="CQ9293"/>
      <c r="CR9293"/>
      <c r="CS9293"/>
      <c r="CT9293"/>
      <c r="CU9293"/>
      <c r="CV9293"/>
    </row>
    <row r="9294" spans="10:100" x14ac:dyDescent="0.25">
      <c r="J9294"/>
      <c r="K9294"/>
      <c r="L9294"/>
      <c r="M9294"/>
      <c r="N9294"/>
      <c r="O9294"/>
      <c r="P9294"/>
      <c r="Q9294"/>
      <c r="R9294"/>
      <c r="S9294"/>
      <c r="T9294"/>
      <c r="U9294"/>
      <c r="V9294"/>
      <c r="W9294"/>
      <c r="X9294"/>
      <c r="Y9294"/>
      <c r="Z9294"/>
      <c r="AA9294"/>
      <c r="AB9294"/>
      <c r="AC9294"/>
      <c r="AD9294"/>
      <c r="AE9294"/>
      <c r="AF9294"/>
      <c r="AG9294"/>
      <c r="AH9294"/>
      <c r="AI9294"/>
      <c r="AJ9294"/>
      <c r="AK9294"/>
      <c r="AL9294"/>
      <c r="AM9294"/>
      <c r="AN9294"/>
      <c r="AO9294"/>
      <c r="AP9294"/>
      <c r="AQ9294"/>
      <c r="AR9294"/>
      <c r="AS9294"/>
      <c r="AT9294"/>
      <c r="AU9294"/>
      <c r="AV9294"/>
      <c r="AW9294"/>
      <c r="AX9294"/>
      <c r="AY9294"/>
      <c r="AZ9294"/>
      <c r="BA9294"/>
      <c r="BB9294"/>
      <c r="BC9294"/>
      <c r="BD9294"/>
      <c r="BE9294"/>
      <c r="BF9294"/>
      <c r="BG9294"/>
      <c r="BH9294"/>
      <c r="BI9294"/>
      <c r="BJ9294"/>
      <c r="BK9294"/>
      <c r="BL9294"/>
      <c r="BM9294"/>
      <c r="BN9294"/>
      <c r="BO9294"/>
      <c r="BP9294"/>
      <c r="BQ9294"/>
      <c r="BR9294"/>
      <c r="BS9294"/>
      <c r="BT9294"/>
      <c r="BU9294"/>
      <c r="BV9294"/>
      <c r="BW9294"/>
      <c r="BX9294"/>
      <c r="BY9294"/>
      <c r="BZ9294"/>
      <c r="CA9294"/>
      <c r="CB9294"/>
      <c r="CC9294"/>
      <c r="CD9294"/>
      <c r="CE9294"/>
      <c r="CF9294"/>
      <c r="CG9294"/>
      <c r="CH9294"/>
      <c r="CI9294"/>
      <c r="CJ9294"/>
      <c r="CK9294"/>
      <c r="CL9294"/>
      <c r="CM9294"/>
      <c r="CN9294"/>
      <c r="CO9294"/>
      <c r="CP9294"/>
      <c r="CQ9294"/>
      <c r="CR9294"/>
      <c r="CS9294"/>
      <c r="CT9294"/>
      <c r="CU9294"/>
      <c r="CV9294"/>
    </row>
    <row r="9295" spans="10:100" x14ac:dyDescent="0.25">
      <c r="J9295"/>
      <c r="K9295"/>
      <c r="L9295"/>
      <c r="M9295"/>
      <c r="N9295"/>
      <c r="O9295"/>
      <c r="P9295"/>
      <c r="Q9295"/>
      <c r="R9295"/>
      <c r="S9295"/>
      <c r="T9295"/>
      <c r="U9295"/>
      <c r="V9295"/>
      <c r="W9295"/>
      <c r="X9295"/>
      <c r="Y9295"/>
      <c r="Z9295"/>
      <c r="AA9295"/>
      <c r="AB9295"/>
      <c r="AC9295"/>
      <c r="AD9295"/>
      <c r="AE9295"/>
      <c r="AF9295"/>
      <c r="AG9295"/>
      <c r="AH9295"/>
      <c r="AI9295"/>
      <c r="AJ9295"/>
      <c r="AK9295"/>
      <c r="AL9295"/>
      <c r="AM9295"/>
      <c r="AN9295"/>
      <c r="AO9295"/>
      <c r="AP9295"/>
      <c r="AQ9295"/>
      <c r="AR9295"/>
      <c r="AS9295"/>
      <c r="AT9295"/>
      <c r="AU9295"/>
      <c r="AV9295"/>
      <c r="AW9295"/>
      <c r="AX9295"/>
      <c r="AY9295"/>
      <c r="AZ9295"/>
      <c r="BA9295"/>
      <c r="BB9295"/>
      <c r="BC9295"/>
      <c r="BD9295"/>
      <c r="BE9295"/>
      <c r="BF9295"/>
      <c r="BG9295"/>
      <c r="BH9295"/>
      <c r="BI9295"/>
      <c r="BJ9295"/>
      <c r="BK9295"/>
      <c r="BL9295"/>
      <c r="BM9295"/>
      <c r="BN9295"/>
      <c r="BO9295"/>
      <c r="BP9295"/>
      <c r="BQ9295"/>
      <c r="BR9295"/>
      <c r="BS9295"/>
      <c r="BT9295"/>
      <c r="BU9295"/>
      <c r="BV9295"/>
      <c r="BW9295"/>
      <c r="BX9295"/>
      <c r="BY9295"/>
      <c r="BZ9295"/>
      <c r="CA9295"/>
      <c r="CB9295"/>
      <c r="CC9295"/>
      <c r="CD9295"/>
      <c r="CE9295"/>
      <c r="CF9295"/>
      <c r="CG9295"/>
      <c r="CH9295"/>
      <c r="CI9295"/>
      <c r="CJ9295"/>
      <c r="CK9295"/>
      <c r="CL9295"/>
      <c r="CM9295"/>
      <c r="CN9295"/>
      <c r="CO9295"/>
      <c r="CP9295"/>
      <c r="CQ9295"/>
      <c r="CR9295"/>
      <c r="CS9295"/>
      <c r="CT9295"/>
      <c r="CU9295"/>
      <c r="CV9295"/>
    </row>
    <row r="9296" spans="10:100" x14ac:dyDescent="0.25">
      <c r="J9296"/>
      <c r="K9296"/>
      <c r="L9296"/>
      <c r="M9296"/>
      <c r="N9296"/>
      <c r="O9296"/>
      <c r="P9296"/>
      <c r="Q9296"/>
      <c r="R9296"/>
      <c r="S9296"/>
      <c r="T9296"/>
      <c r="U9296"/>
      <c r="V9296"/>
      <c r="W9296"/>
      <c r="X9296"/>
      <c r="Y9296"/>
      <c r="Z9296"/>
      <c r="AA9296"/>
      <c r="AB9296"/>
      <c r="AC9296"/>
      <c r="AD9296"/>
      <c r="AE9296"/>
      <c r="AF9296"/>
      <c r="AG9296"/>
      <c r="AH9296"/>
      <c r="AI9296"/>
      <c r="AJ9296"/>
      <c r="AK9296"/>
      <c r="AL9296"/>
      <c r="AM9296"/>
      <c r="AN9296"/>
      <c r="AO9296"/>
      <c r="AP9296"/>
      <c r="AQ9296"/>
      <c r="AR9296"/>
      <c r="AS9296"/>
      <c r="AT9296"/>
      <c r="AU9296"/>
      <c r="AV9296"/>
      <c r="AW9296"/>
      <c r="AX9296"/>
      <c r="AY9296"/>
      <c r="AZ9296"/>
      <c r="BA9296"/>
      <c r="BB9296"/>
      <c r="BC9296"/>
      <c r="BD9296"/>
      <c r="BE9296"/>
      <c r="BF9296"/>
      <c r="BG9296"/>
      <c r="BH9296"/>
      <c r="BI9296"/>
      <c r="BJ9296"/>
      <c r="BK9296"/>
      <c r="BL9296"/>
      <c r="BM9296"/>
      <c r="BN9296"/>
      <c r="BO9296"/>
      <c r="BP9296"/>
      <c r="BQ9296"/>
      <c r="BR9296"/>
      <c r="BS9296"/>
      <c r="BT9296"/>
      <c r="BU9296"/>
      <c r="BV9296"/>
      <c r="BW9296"/>
      <c r="BX9296"/>
      <c r="BY9296"/>
      <c r="BZ9296"/>
      <c r="CA9296"/>
      <c r="CB9296"/>
      <c r="CC9296"/>
      <c r="CD9296"/>
      <c r="CE9296"/>
      <c r="CF9296"/>
      <c r="CG9296"/>
      <c r="CH9296"/>
      <c r="CI9296"/>
      <c r="CJ9296"/>
      <c r="CK9296"/>
      <c r="CL9296"/>
      <c r="CM9296"/>
      <c r="CN9296"/>
      <c r="CO9296"/>
      <c r="CP9296"/>
      <c r="CQ9296"/>
      <c r="CR9296"/>
      <c r="CS9296"/>
      <c r="CT9296"/>
      <c r="CU9296"/>
      <c r="CV9296"/>
    </row>
    <row r="9297" spans="10:100" x14ac:dyDescent="0.25">
      <c r="J9297"/>
      <c r="K9297"/>
      <c r="L9297"/>
      <c r="M9297"/>
      <c r="N9297"/>
      <c r="O9297"/>
      <c r="P9297"/>
      <c r="Q9297"/>
      <c r="R9297"/>
      <c r="S9297"/>
      <c r="T9297"/>
      <c r="U9297"/>
      <c r="V9297"/>
      <c r="W9297"/>
      <c r="X9297"/>
      <c r="Y9297"/>
      <c r="Z9297"/>
      <c r="AA9297"/>
      <c r="AB9297"/>
      <c r="AC9297"/>
      <c r="AD9297"/>
      <c r="AE9297"/>
      <c r="AF9297"/>
      <c r="AG9297"/>
      <c r="AH9297"/>
      <c r="AI9297"/>
      <c r="AJ9297"/>
      <c r="AK9297"/>
      <c r="AL9297"/>
      <c r="AM9297"/>
      <c r="AN9297"/>
      <c r="AO9297"/>
      <c r="AP9297"/>
      <c r="AQ9297"/>
      <c r="AR9297"/>
      <c r="AS9297"/>
      <c r="AT9297"/>
      <c r="AU9297"/>
      <c r="AV9297"/>
      <c r="AW9297"/>
      <c r="AX9297"/>
      <c r="AY9297"/>
      <c r="AZ9297"/>
      <c r="BA9297"/>
      <c r="BB9297"/>
      <c r="BC9297"/>
      <c r="BD9297"/>
      <c r="BE9297"/>
      <c r="BF9297"/>
      <c r="BG9297"/>
      <c r="BH9297"/>
      <c r="BI9297"/>
      <c r="BJ9297"/>
      <c r="BK9297"/>
      <c r="BL9297"/>
      <c r="BM9297"/>
      <c r="BN9297"/>
      <c r="BO9297"/>
      <c r="BP9297"/>
      <c r="BQ9297"/>
      <c r="BR9297"/>
      <c r="BS9297"/>
      <c r="BT9297"/>
      <c r="BU9297"/>
      <c r="BV9297"/>
      <c r="BW9297"/>
      <c r="BX9297"/>
      <c r="BY9297"/>
      <c r="BZ9297"/>
      <c r="CA9297"/>
      <c r="CB9297"/>
      <c r="CC9297"/>
      <c r="CD9297"/>
      <c r="CE9297"/>
      <c r="CF9297"/>
      <c r="CG9297"/>
      <c r="CH9297"/>
      <c r="CI9297"/>
      <c r="CJ9297"/>
      <c r="CK9297"/>
      <c r="CL9297"/>
      <c r="CM9297"/>
      <c r="CN9297"/>
      <c r="CO9297"/>
      <c r="CP9297"/>
      <c r="CQ9297"/>
      <c r="CR9297"/>
      <c r="CS9297"/>
      <c r="CT9297"/>
      <c r="CU9297"/>
      <c r="CV9297"/>
    </row>
    <row r="9298" spans="10:100" x14ac:dyDescent="0.25">
      <c r="J9298"/>
      <c r="K9298"/>
      <c r="L9298"/>
      <c r="M9298"/>
      <c r="N9298"/>
      <c r="O9298"/>
      <c r="P9298"/>
      <c r="Q9298"/>
      <c r="R9298"/>
      <c r="S9298"/>
      <c r="T9298"/>
      <c r="U9298"/>
      <c r="V9298"/>
      <c r="W9298"/>
      <c r="X9298"/>
      <c r="Y9298"/>
      <c r="Z9298"/>
      <c r="AA9298"/>
      <c r="AB9298"/>
      <c r="AC9298"/>
      <c r="AD9298"/>
      <c r="AE9298"/>
      <c r="AF9298"/>
      <c r="AG9298"/>
      <c r="AH9298"/>
      <c r="AI9298"/>
      <c r="AJ9298"/>
      <c r="AK9298"/>
      <c r="AL9298"/>
      <c r="AM9298"/>
      <c r="AN9298"/>
      <c r="AO9298"/>
      <c r="AP9298"/>
      <c r="AQ9298"/>
      <c r="AR9298"/>
      <c r="AS9298"/>
      <c r="AT9298"/>
      <c r="AU9298"/>
      <c r="AV9298"/>
      <c r="AW9298"/>
      <c r="AX9298"/>
      <c r="AY9298"/>
      <c r="AZ9298"/>
      <c r="BA9298"/>
      <c r="BB9298"/>
      <c r="BC9298"/>
      <c r="BD9298"/>
      <c r="BE9298"/>
      <c r="BF9298"/>
      <c r="BG9298"/>
      <c r="BH9298"/>
      <c r="BI9298"/>
      <c r="BJ9298"/>
      <c r="BK9298"/>
      <c r="BL9298"/>
      <c r="BM9298"/>
      <c r="BN9298"/>
      <c r="BO9298"/>
      <c r="BP9298"/>
      <c r="BQ9298"/>
      <c r="BR9298"/>
      <c r="BS9298"/>
      <c r="BT9298"/>
      <c r="BU9298"/>
      <c r="BV9298"/>
      <c r="BW9298"/>
      <c r="BX9298"/>
      <c r="BY9298"/>
      <c r="BZ9298"/>
      <c r="CA9298"/>
      <c r="CB9298"/>
      <c r="CC9298"/>
      <c r="CD9298"/>
      <c r="CE9298"/>
      <c r="CF9298"/>
      <c r="CG9298"/>
      <c r="CH9298"/>
      <c r="CI9298"/>
      <c r="CJ9298"/>
      <c r="CK9298"/>
      <c r="CL9298"/>
      <c r="CM9298"/>
      <c r="CN9298"/>
      <c r="CO9298"/>
      <c r="CP9298"/>
      <c r="CQ9298"/>
      <c r="CR9298"/>
      <c r="CS9298"/>
      <c r="CT9298"/>
      <c r="CU9298"/>
      <c r="CV9298"/>
    </row>
    <row r="9299" spans="10:100" x14ac:dyDescent="0.25">
      <c r="J9299"/>
      <c r="K9299"/>
      <c r="L9299"/>
      <c r="M9299"/>
      <c r="N9299"/>
      <c r="O9299"/>
      <c r="P9299"/>
      <c r="Q9299"/>
      <c r="R9299"/>
      <c r="S9299"/>
      <c r="T9299"/>
      <c r="U9299"/>
      <c r="V9299"/>
      <c r="W9299"/>
      <c r="X9299"/>
      <c r="Y9299"/>
      <c r="Z9299"/>
      <c r="AA9299"/>
      <c r="AB9299"/>
      <c r="AC9299"/>
      <c r="AD9299"/>
      <c r="AE9299"/>
      <c r="AF9299"/>
      <c r="AG9299"/>
      <c r="AH9299"/>
      <c r="AI9299"/>
      <c r="AJ9299"/>
      <c r="AK9299"/>
      <c r="AL9299"/>
      <c r="AM9299"/>
      <c r="AN9299"/>
      <c r="AO9299"/>
      <c r="AP9299"/>
      <c r="AQ9299"/>
      <c r="AR9299"/>
      <c r="AS9299"/>
      <c r="AT9299"/>
      <c r="AU9299"/>
      <c r="AV9299"/>
      <c r="AW9299"/>
      <c r="AX9299"/>
      <c r="AY9299"/>
      <c r="AZ9299"/>
      <c r="BA9299"/>
      <c r="BB9299"/>
      <c r="BC9299"/>
      <c r="BD9299"/>
      <c r="BE9299"/>
      <c r="BF9299"/>
      <c r="BG9299"/>
      <c r="BH9299"/>
      <c r="BI9299"/>
      <c r="BJ9299"/>
      <c r="BK9299"/>
      <c r="BL9299"/>
      <c r="BM9299"/>
      <c r="BN9299"/>
      <c r="BO9299"/>
      <c r="BP9299"/>
      <c r="BQ9299"/>
      <c r="BR9299"/>
      <c r="BS9299"/>
      <c r="BT9299"/>
      <c r="BU9299"/>
      <c r="BV9299"/>
      <c r="BW9299"/>
      <c r="BX9299"/>
      <c r="BY9299"/>
      <c r="BZ9299"/>
      <c r="CA9299"/>
      <c r="CB9299"/>
      <c r="CC9299"/>
      <c r="CD9299"/>
      <c r="CE9299"/>
      <c r="CF9299"/>
      <c r="CG9299"/>
      <c r="CH9299"/>
      <c r="CI9299"/>
      <c r="CJ9299"/>
      <c r="CK9299"/>
      <c r="CL9299"/>
      <c r="CM9299"/>
      <c r="CN9299"/>
      <c r="CO9299"/>
      <c r="CP9299"/>
      <c r="CQ9299"/>
      <c r="CR9299"/>
      <c r="CS9299"/>
      <c r="CT9299"/>
      <c r="CU9299"/>
      <c r="CV9299"/>
    </row>
    <row r="9300" spans="10:100" x14ac:dyDescent="0.25">
      <c r="J9300"/>
      <c r="K9300"/>
      <c r="L9300"/>
      <c r="M9300"/>
      <c r="N9300"/>
      <c r="O9300"/>
      <c r="P9300"/>
      <c r="Q9300"/>
      <c r="R9300"/>
      <c r="S9300"/>
      <c r="T9300"/>
      <c r="U9300"/>
      <c r="V9300"/>
      <c r="W9300"/>
      <c r="X9300"/>
      <c r="Y9300"/>
      <c r="Z9300"/>
      <c r="AA9300"/>
      <c r="AB9300"/>
      <c r="AC9300"/>
      <c r="AD9300"/>
      <c r="AE9300"/>
      <c r="AF9300"/>
      <c r="AG9300"/>
      <c r="AH9300"/>
      <c r="AI9300"/>
      <c r="AJ9300"/>
      <c r="AK9300"/>
      <c r="AL9300"/>
      <c r="AM9300"/>
      <c r="AN9300"/>
      <c r="AO9300"/>
      <c r="AP9300"/>
      <c r="AQ9300"/>
      <c r="AR9300"/>
      <c r="AS9300"/>
      <c r="AT9300"/>
      <c r="AU9300"/>
      <c r="AV9300"/>
      <c r="AW9300"/>
      <c r="AX9300"/>
      <c r="AY9300"/>
      <c r="AZ9300"/>
      <c r="BA9300"/>
      <c r="BB9300"/>
      <c r="BC9300"/>
      <c r="BD9300"/>
      <c r="BE9300"/>
      <c r="BF9300"/>
      <c r="BG9300"/>
      <c r="BH9300"/>
      <c r="BI9300"/>
      <c r="BJ9300"/>
      <c r="BK9300"/>
      <c r="BL9300"/>
      <c r="BM9300"/>
      <c r="BN9300"/>
      <c r="BO9300"/>
      <c r="BP9300"/>
      <c r="BQ9300"/>
      <c r="BR9300"/>
      <c r="BS9300"/>
      <c r="BT9300"/>
      <c r="BU9300"/>
      <c r="BV9300"/>
      <c r="BW9300"/>
      <c r="BX9300"/>
      <c r="BY9300"/>
      <c r="BZ9300"/>
      <c r="CA9300"/>
      <c r="CB9300"/>
      <c r="CC9300"/>
      <c r="CD9300"/>
      <c r="CE9300"/>
      <c r="CF9300"/>
      <c r="CG9300"/>
      <c r="CH9300"/>
      <c r="CI9300"/>
      <c r="CJ9300"/>
      <c r="CK9300"/>
      <c r="CL9300"/>
      <c r="CM9300"/>
      <c r="CN9300"/>
      <c r="CO9300"/>
      <c r="CP9300"/>
      <c r="CQ9300"/>
      <c r="CR9300"/>
      <c r="CS9300"/>
      <c r="CT9300"/>
      <c r="CU9300"/>
      <c r="CV9300"/>
    </row>
    <row r="9301" spans="10:100" x14ac:dyDescent="0.25">
      <c r="J9301"/>
      <c r="K9301"/>
      <c r="L9301"/>
      <c r="M9301"/>
      <c r="N9301"/>
      <c r="O9301"/>
      <c r="P9301"/>
      <c r="Q9301"/>
      <c r="R9301"/>
      <c r="S9301"/>
      <c r="T9301"/>
      <c r="U9301"/>
      <c r="V9301"/>
      <c r="W9301"/>
      <c r="X9301"/>
      <c r="Y9301"/>
      <c r="Z9301"/>
      <c r="AA9301"/>
      <c r="AB9301"/>
      <c r="AC9301"/>
      <c r="AD9301"/>
      <c r="AE9301"/>
      <c r="AF9301"/>
      <c r="AG9301"/>
      <c r="AH9301"/>
      <c r="AI9301"/>
      <c r="AJ9301"/>
      <c r="AK9301"/>
      <c r="AL9301"/>
      <c r="AM9301"/>
      <c r="AN9301"/>
      <c r="AO9301"/>
      <c r="AP9301"/>
      <c r="AQ9301"/>
      <c r="AR9301"/>
      <c r="AS9301"/>
      <c r="AT9301"/>
      <c r="AU9301"/>
      <c r="AV9301"/>
      <c r="AW9301"/>
      <c r="AX9301"/>
      <c r="AY9301"/>
      <c r="AZ9301"/>
      <c r="BA9301"/>
      <c r="BB9301"/>
      <c r="BC9301"/>
      <c r="BD9301"/>
      <c r="BE9301"/>
      <c r="BF9301"/>
      <c r="BG9301"/>
      <c r="BH9301"/>
      <c r="BI9301"/>
      <c r="BJ9301"/>
      <c r="BK9301"/>
      <c r="BL9301"/>
      <c r="BM9301"/>
      <c r="BN9301"/>
      <c r="BO9301"/>
      <c r="BP9301"/>
      <c r="BQ9301"/>
      <c r="BR9301"/>
      <c r="BS9301"/>
      <c r="BT9301"/>
      <c r="BU9301"/>
      <c r="BV9301"/>
      <c r="BW9301"/>
      <c r="BX9301"/>
      <c r="BY9301"/>
      <c r="BZ9301"/>
      <c r="CA9301"/>
      <c r="CB9301"/>
      <c r="CC9301"/>
      <c r="CD9301"/>
      <c r="CE9301"/>
      <c r="CF9301"/>
      <c r="CG9301"/>
      <c r="CH9301"/>
      <c r="CI9301"/>
      <c r="CJ9301"/>
      <c r="CK9301"/>
      <c r="CL9301"/>
      <c r="CM9301"/>
      <c r="CN9301"/>
      <c r="CO9301"/>
      <c r="CP9301"/>
      <c r="CQ9301"/>
      <c r="CR9301"/>
      <c r="CS9301"/>
      <c r="CT9301"/>
      <c r="CU9301"/>
      <c r="CV9301"/>
    </row>
    <row r="9302" spans="10:100" x14ac:dyDescent="0.25">
      <c r="J9302"/>
      <c r="K9302"/>
      <c r="L9302"/>
      <c r="M9302"/>
      <c r="N9302"/>
      <c r="O9302"/>
      <c r="P9302"/>
      <c r="Q9302"/>
      <c r="R9302"/>
      <c r="S9302"/>
      <c r="T9302"/>
      <c r="U9302"/>
      <c r="V9302"/>
      <c r="W9302"/>
      <c r="X9302"/>
      <c r="Y9302"/>
      <c r="Z9302"/>
      <c r="AA9302"/>
      <c r="AB9302"/>
      <c r="AC9302"/>
      <c r="AD9302"/>
      <c r="AE9302"/>
      <c r="AF9302"/>
      <c r="AG9302"/>
      <c r="AH9302"/>
      <c r="AI9302"/>
      <c r="AJ9302"/>
      <c r="AK9302"/>
      <c r="AL9302"/>
      <c r="AM9302"/>
      <c r="AN9302"/>
      <c r="AO9302"/>
      <c r="AP9302"/>
      <c r="AQ9302"/>
      <c r="AR9302"/>
      <c r="AS9302"/>
      <c r="AT9302"/>
      <c r="AU9302"/>
      <c r="AV9302"/>
      <c r="AW9302"/>
      <c r="AX9302"/>
      <c r="AY9302"/>
      <c r="AZ9302"/>
      <c r="BA9302"/>
      <c r="BB9302"/>
      <c r="BC9302"/>
      <c r="BD9302"/>
      <c r="BE9302"/>
      <c r="BF9302"/>
      <c r="BG9302"/>
      <c r="BH9302"/>
      <c r="BI9302"/>
      <c r="BJ9302"/>
      <c r="BK9302"/>
      <c r="BL9302"/>
      <c r="BM9302"/>
      <c r="BN9302"/>
      <c r="BO9302"/>
      <c r="BP9302"/>
      <c r="BQ9302"/>
      <c r="BR9302"/>
      <c r="BS9302"/>
      <c r="BT9302"/>
      <c r="BU9302"/>
      <c r="BV9302"/>
      <c r="BW9302"/>
      <c r="BX9302"/>
      <c r="BY9302"/>
      <c r="BZ9302"/>
      <c r="CA9302"/>
      <c r="CB9302"/>
      <c r="CC9302"/>
      <c r="CD9302"/>
      <c r="CE9302"/>
      <c r="CF9302"/>
      <c r="CG9302"/>
      <c r="CH9302"/>
      <c r="CI9302"/>
      <c r="CJ9302"/>
      <c r="CK9302"/>
      <c r="CL9302"/>
      <c r="CM9302"/>
      <c r="CN9302"/>
      <c r="CO9302"/>
      <c r="CP9302"/>
      <c r="CQ9302"/>
      <c r="CR9302"/>
      <c r="CS9302"/>
      <c r="CT9302"/>
      <c r="CU9302"/>
      <c r="CV9302"/>
    </row>
    <row r="9303" spans="10:100" x14ac:dyDescent="0.25">
      <c r="J9303"/>
      <c r="K9303"/>
      <c r="L9303"/>
      <c r="M9303"/>
      <c r="N9303"/>
      <c r="O9303"/>
      <c r="P9303"/>
      <c r="Q9303"/>
      <c r="R9303"/>
      <c r="S9303"/>
      <c r="T9303"/>
      <c r="U9303"/>
      <c r="V9303"/>
      <c r="W9303"/>
      <c r="X9303"/>
      <c r="Y9303"/>
      <c r="Z9303"/>
      <c r="AA9303"/>
      <c r="AB9303"/>
      <c r="AC9303"/>
      <c r="AD9303"/>
      <c r="AE9303"/>
      <c r="AF9303"/>
      <c r="AG9303"/>
      <c r="AH9303"/>
      <c r="AI9303"/>
      <c r="AJ9303"/>
      <c r="AK9303"/>
      <c r="AL9303"/>
      <c r="AM9303"/>
      <c r="AN9303"/>
      <c r="AO9303"/>
      <c r="AP9303"/>
      <c r="AQ9303"/>
      <c r="AR9303"/>
      <c r="AS9303"/>
      <c r="AT9303"/>
      <c r="AU9303"/>
      <c r="AV9303"/>
      <c r="AW9303"/>
      <c r="AX9303"/>
      <c r="AY9303"/>
      <c r="AZ9303"/>
      <c r="BA9303"/>
      <c r="BB9303"/>
      <c r="BC9303"/>
      <c r="BD9303"/>
      <c r="BE9303"/>
      <c r="BF9303"/>
      <c r="BG9303"/>
      <c r="BH9303"/>
      <c r="BI9303"/>
      <c r="BJ9303"/>
      <c r="BK9303"/>
      <c r="BL9303"/>
      <c r="BM9303"/>
      <c r="BN9303"/>
      <c r="BO9303"/>
      <c r="BP9303"/>
      <c r="BQ9303"/>
      <c r="BR9303"/>
      <c r="BS9303"/>
      <c r="BT9303"/>
      <c r="BU9303"/>
      <c r="BV9303"/>
      <c r="BW9303"/>
      <c r="BX9303"/>
      <c r="BY9303"/>
      <c r="BZ9303"/>
      <c r="CA9303"/>
      <c r="CB9303"/>
      <c r="CC9303"/>
      <c r="CD9303"/>
      <c r="CE9303"/>
      <c r="CF9303"/>
      <c r="CG9303"/>
      <c r="CH9303"/>
      <c r="CI9303"/>
      <c r="CJ9303"/>
      <c r="CK9303"/>
      <c r="CL9303"/>
      <c r="CM9303"/>
      <c r="CN9303"/>
      <c r="CO9303"/>
      <c r="CP9303"/>
      <c r="CQ9303"/>
      <c r="CR9303"/>
      <c r="CS9303"/>
      <c r="CT9303"/>
      <c r="CU9303"/>
      <c r="CV9303"/>
    </row>
    <row r="9304" spans="10:100" x14ac:dyDescent="0.25">
      <c r="J9304"/>
      <c r="K9304"/>
      <c r="L9304"/>
      <c r="M9304"/>
      <c r="N9304"/>
      <c r="O9304"/>
      <c r="P9304"/>
      <c r="Q9304"/>
      <c r="R9304"/>
      <c r="S9304"/>
      <c r="T9304"/>
      <c r="U9304"/>
      <c r="V9304"/>
      <c r="W9304"/>
      <c r="X9304"/>
      <c r="Y9304"/>
      <c r="Z9304"/>
      <c r="AA9304"/>
      <c r="AB9304"/>
      <c r="AC9304"/>
      <c r="AD9304"/>
      <c r="AE9304"/>
      <c r="AF9304"/>
      <c r="AG9304"/>
      <c r="AH9304"/>
      <c r="AI9304"/>
      <c r="AJ9304"/>
      <c r="AK9304"/>
      <c r="AL9304"/>
      <c r="AM9304"/>
      <c r="AN9304"/>
      <c r="AO9304"/>
      <c r="AP9304"/>
      <c r="AQ9304"/>
      <c r="AR9304"/>
      <c r="AS9304"/>
      <c r="AT9304"/>
      <c r="AU9304"/>
      <c r="AV9304"/>
      <c r="AW9304"/>
      <c r="AX9304"/>
      <c r="AY9304"/>
      <c r="AZ9304"/>
      <c r="BA9304"/>
      <c r="BB9304"/>
      <c r="BC9304"/>
      <c r="BD9304"/>
      <c r="BE9304"/>
      <c r="BF9304"/>
      <c r="BG9304"/>
      <c r="BH9304"/>
      <c r="BI9304"/>
      <c r="BJ9304"/>
      <c r="BK9304"/>
      <c r="BL9304"/>
      <c r="BM9304"/>
      <c r="BN9304"/>
      <c r="BO9304"/>
      <c r="BP9304"/>
      <c r="BQ9304"/>
      <c r="BR9304"/>
      <c r="BS9304"/>
      <c r="BT9304"/>
      <c r="BU9304"/>
      <c r="BV9304"/>
      <c r="BW9304"/>
      <c r="BX9304"/>
      <c r="BY9304"/>
      <c r="BZ9304"/>
      <c r="CA9304"/>
      <c r="CB9304"/>
      <c r="CC9304"/>
      <c r="CD9304"/>
      <c r="CE9304"/>
      <c r="CF9304"/>
      <c r="CG9304"/>
      <c r="CH9304"/>
      <c r="CI9304"/>
      <c r="CJ9304"/>
      <c r="CK9304"/>
      <c r="CL9304"/>
      <c r="CM9304"/>
      <c r="CN9304"/>
      <c r="CO9304"/>
      <c r="CP9304"/>
      <c r="CQ9304"/>
      <c r="CR9304"/>
      <c r="CS9304"/>
      <c r="CT9304"/>
      <c r="CU9304"/>
      <c r="CV9304"/>
    </row>
    <row r="9305" spans="10:100" x14ac:dyDescent="0.25">
      <c r="J9305"/>
      <c r="K9305"/>
      <c r="L9305"/>
      <c r="M9305"/>
      <c r="N9305"/>
      <c r="O9305"/>
      <c r="P9305"/>
      <c r="Q9305"/>
      <c r="R9305"/>
      <c r="S9305"/>
      <c r="T9305"/>
      <c r="U9305"/>
      <c r="V9305"/>
      <c r="W9305"/>
      <c r="X9305"/>
      <c r="Y9305"/>
      <c r="Z9305"/>
      <c r="AA9305"/>
      <c r="AB9305"/>
      <c r="AC9305"/>
      <c r="AD9305"/>
      <c r="AE9305"/>
      <c r="AF9305"/>
      <c r="AG9305"/>
      <c r="AH9305"/>
      <c r="AI9305"/>
      <c r="AJ9305"/>
      <c r="AK9305"/>
      <c r="AL9305"/>
      <c r="AM9305"/>
      <c r="AN9305"/>
      <c r="AO9305"/>
      <c r="AP9305"/>
      <c r="AQ9305"/>
      <c r="AR9305"/>
      <c r="AS9305"/>
      <c r="AT9305"/>
      <c r="AU9305"/>
      <c r="AV9305"/>
      <c r="AW9305"/>
      <c r="AX9305"/>
      <c r="AY9305"/>
      <c r="AZ9305"/>
      <c r="BA9305"/>
      <c r="BB9305"/>
      <c r="BC9305"/>
      <c r="BD9305"/>
      <c r="BE9305"/>
      <c r="BF9305"/>
      <c r="BG9305"/>
      <c r="BH9305"/>
      <c r="BI9305"/>
      <c r="BJ9305"/>
      <c r="BK9305"/>
      <c r="BL9305"/>
      <c r="BM9305"/>
      <c r="BN9305"/>
      <c r="BO9305"/>
      <c r="BP9305"/>
      <c r="BQ9305"/>
      <c r="BR9305"/>
      <c r="BS9305"/>
      <c r="BT9305"/>
      <c r="BU9305"/>
      <c r="BV9305"/>
      <c r="BW9305"/>
      <c r="BX9305"/>
      <c r="BY9305"/>
      <c r="BZ9305"/>
      <c r="CA9305"/>
      <c r="CB9305"/>
      <c r="CC9305"/>
      <c r="CD9305"/>
      <c r="CE9305"/>
      <c r="CF9305"/>
      <c r="CG9305"/>
      <c r="CH9305"/>
      <c r="CI9305"/>
      <c r="CJ9305"/>
      <c r="CK9305"/>
      <c r="CL9305"/>
      <c r="CM9305"/>
      <c r="CN9305"/>
      <c r="CO9305"/>
      <c r="CP9305"/>
      <c r="CQ9305"/>
      <c r="CR9305"/>
      <c r="CS9305"/>
      <c r="CT9305"/>
      <c r="CU9305"/>
      <c r="CV9305"/>
    </row>
    <row r="9306" spans="10:100" x14ac:dyDescent="0.25">
      <c r="J9306"/>
      <c r="K9306"/>
      <c r="L9306"/>
      <c r="M9306"/>
      <c r="N9306"/>
      <c r="O9306"/>
      <c r="P9306"/>
      <c r="Q9306"/>
      <c r="R9306"/>
      <c r="S9306"/>
      <c r="T9306"/>
      <c r="U9306"/>
      <c r="V9306"/>
      <c r="W9306"/>
      <c r="X9306"/>
      <c r="Y9306"/>
      <c r="Z9306"/>
      <c r="AA9306"/>
      <c r="AB9306"/>
      <c r="AC9306"/>
      <c r="AD9306"/>
      <c r="AE9306"/>
      <c r="AF9306"/>
      <c r="AG9306"/>
      <c r="AH9306"/>
      <c r="AI9306"/>
      <c r="AJ9306"/>
      <c r="AK9306"/>
      <c r="AL9306"/>
      <c r="AM9306"/>
      <c r="AN9306"/>
      <c r="AO9306"/>
      <c r="AP9306"/>
      <c r="AQ9306"/>
      <c r="AR9306"/>
      <c r="AS9306"/>
      <c r="AT9306"/>
      <c r="AU9306"/>
      <c r="AV9306"/>
      <c r="AW9306"/>
      <c r="AX9306"/>
      <c r="AY9306"/>
      <c r="AZ9306"/>
      <c r="BA9306"/>
      <c r="BB9306"/>
      <c r="BC9306"/>
      <c r="BD9306"/>
      <c r="BE9306"/>
      <c r="BF9306"/>
      <c r="BG9306"/>
      <c r="BH9306"/>
      <c r="BI9306"/>
      <c r="BJ9306"/>
      <c r="BK9306"/>
      <c r="BL9306"/>
      <c r="BM9306"/>
      <c r="BN9306"/>
      <c r="BO9306"/>
      <c r="BP9306"/>
      <c r="BQ9306"/>
      <c r="BR9306"/>
      <c r="BS9306"/>
      <c r="BT9306"/>
      <c r="BU9306"/>
      <c r="BV9306"/>
      <c r="BW9306"/>
      <c r="BX9306"/>
      <c r="BY9306"/>
      <c r="BZ9306"/>
      <c r="CA9306"/>
      <c r="CB9306"/>
      <c r="CC9306"/>
      <c r="CD9306"/>
      <c r="CE9306"/>
      <c r="CF9306"/>
      <c r="CG9306"/>
      <c r="CH9306"/>
      <c r="CI9306"/>
      <c r="CJ9306"/>
      <c r="CK9306"/>
      <c r="CL9306"/>
      <c r="CM9306"/>
      <c r="CN9306"/>
      <c r="CO9306"/>
      <c r="CP9306"/>
      <c r="CQ9306"/>
      <c r="CR9306"/>
      <c r="CS9306"/>
      <c r="CT9306"/>
      <c r="CU9306"/>
      <c r="CV9306"/>
    </row>
    <row r="9307" spans="10:100" x14ac:dyDescent="0.25">
      <c r="J9307"/>
      <c r="K9307"/>
      <c r="L9307"/>
      <c r="M9307"/>
      <c r="N9307"/>
      <c r="O9307"/>
      <c r="P9307"/>
      <c r="Q9307"/>
      <c r="R9307"/>
      <c r="S9307"/>
      <c r="T9307"/>
      <c r="U9307"/>
      <c r="V9307"/>
      <c r="W9307"/>
      <c r="X9307"/>
      <c r="Y9307"/>
      <c r="Z9307"/>
      <c r="AA9307"/>
      <c r="AB9307"/>
      <c r="AC9307"/>
      <c r="AD9307"/>
      <c r="AE9307"/>
      <c r="AF9307"/>
      <c r="AG9307"/>
      <c r="AH9307"/>
      <c r="AI9307"/>
      <c r="AJ9307"/>
      <c r="AK9307"/>
      <c r="AL9307"/>
      <c r="AM9307"/>
      <c r="AN9307"/>
      <c r="AO9307"/>
      <c r="AP9307"/>
      <c r="AQ9307"/>
      <c r="AR9307"/>
      <c r="AS9307"/>
      <c r="AT9307"/>
      <c r="AU9307"/>
      <c r="AV9307"/>
      <c r="AW9307"/>
      <c r="AX9307"/>
      <c r="AY9307"/>
      <c r="AZ9307"/>
      <c r="BA9307"/>
      <c r="BB9307"/>
      <c r="BC9307"/>
      <c r="BD9307"/>
      <c r="BE9307"/>
      <c r="BF9307"/>
      <c r="BG9307"/>
      <c r="BH9307"/>
      <c r="BI9307"/>
      <c r="BJ9307"/>
      <c r="BK9307"/>
      <c r="BL9307"/>
      <c r="BM9307"/>
      <c r="BN9307"/>
      <c r="BO9307"/>
      <c r="BP9307"/>
      <c r="BQ9307"/>
      <c r="BR9307"/>
      <c r="BS9307"/>
      <c r="BT9307"/>
      <c r="BU9307"/>
      <c r="BV9307"/>
      <c r="BW9307"/>
      <c r="BX9307"/>
      <c r="BY9307"/>
      <c r="BZ9307"/>
      <c r="CA9307"/>
      <c r="CB9307"/>
      <c r="CC9307"/>
      <c r="CD9307"/>
      <c r="CE9307"/>
      <c r="CF9307"/>
      <c r="CG9307"/>
      <c r="CH9307"/>
      <c r="CI9307"/>
      <c r="CJ9307"/>
      <c r="CK9307"/>
      <c r="CL9307"/>
      <c r="CM9307"/>
      <c r="CN9307"/>
      <c r="CO9307"/>
      <c r="CP9307"/>
      <c r="CQ9307"/>
      <c r="CR9307"/>
      <c r="CS9307"/>
      <c r="CT9307"/>
      <c r="CU9307"/>
      <c r="CV9307"/>
    </row>
    <row r="9308" spans="10:100" x14ac:dyDescent="0.25">
      <c r="J9308"/>
      <c r="K9308"/>
      <c r="L9308"/>
      <c r="M9308"/>
      <c r="N9308"/>
      <c r="O9308"/>
      <c r="P9308"/>
      <c r="Q9308"/>
      <c r="R9308"/>
      <c r="S9308"/>
      <c r="T9308"/>
      <c r="U9308"/>
      <c r="V9308"/>
      <c r="W9308"/>
      <c r="X9308"/>
      <c r="Y9308"/>
      <c r="Z9308"/>
      <c r="AA9308"/>
      <c r="AB9308"/>
      <c r="AC9308"/>
      <c r="AD9308"/>
      <c r="AE9308"/>
      <c r="AF9308"/>
      <c r="AG9308"/>
      <c r="AH9308"/>
      <c r="AI9308"/>
      <c r="AJ9308"/>
      <c r="AK9308"/>
      <c r="AL9308"/>
      <c r="AM9308"/>
      <c r="AN9308"/>
      <c r="AO9308"/>
      <c r="AP9308"/>
      <c r="AQ9308"/>
      <c r="AR9308"/>
      <c r="AS9308"/>
      <c r="AT9308"/>
      <c r="AU9308"/>
      <c r="AV9308"/>
      <c r="AW9308"/>
      <c r="AX9308"/>
      <c r="AY9308"/>
      <c r="AZ9308"/>
      <c r="BA9308"/>
      <c r="BB9308"/>
      <c r="BC9308"/>
      <c r="BD9308"/>
      <c r="BE9308"/>
      <c r="BF9308"/>
      <c r="BG9308"/>
      <c r="BH9308"/>
      <c r="BI9308"/>
      <c r="BJ9308"/>
      <c r="BK9308"/>
      <c r="BL9308"/>
      <c r="BM9308"/>
      <c r="BN9308"/>
      <c r="BO9308"/>
      <c r="BP9308"/>
      <c r="BQ9308"/>
      <c r="BR9308"/>
      <c r="BS9308"/>
      <c r="BT9308"/>
      <c r="BU9308"/>
      <c r="BV9308"/>
      <c r="BW9308"/>
      <c r="BX9308"/>
      <c r="BY9308"/>
      <c r="BZ9308"/>
      <c r="CA9308"/>
      <c r="CB9308"/>
      <c r="CC9308"/>
      <c r="CD9308"/>
      <c r="CE9308"/>
      <c r="CF9308"/>
      <c r="CG9308"/>
      <c r="CH9308"/>
      <c r="CI9308"/>
      <c r="CJ9308"/>
      <c r="CK9308"/>
      <c r="CL9308"/>
      <c r="CM9308"/>
      <c r="CN9308"/>
      <c r="CO9308"/>
      <c r="CP9308"/>
      <c r="CQ9308"/>
      <c r="CR9308"/>
      <c r="CS9308"/>
      <c r="CT9308"/>
      <c r="CU9308"/>
      <c r="CV9308"/>
    </row>
    <row r="9309" spans="10:100" x14ac:dyDescent="0.25">
      <c r="J9309"/>
      <c r="K9309"/>
      <c r="L9309"/>
      <c r="M9309"/>
      <c r="N9309"/>
      <c r="O9309"/>
      <c r="P9309"/>
      <c r="Q9309"/>
      <c r="R9309"/>
      <c r="S9309"/>
      <c r="T9309"/>
      <c r="U9309"/>
      <c r="V9309"/>
      <c r="W9309"/>
      <c r="X9309"/>
      <c r="Y9309"/>
      <c r="Z9309"/>
      <c r="AA9309"/>
      <c r="AB9309"/>
      <c r="AC9309"/>
      <c r="AD9309"/>
      <c r="AE9309"/>
      <c r="AF9309"/>
      <c r="AG9309"/>
      <c r="AH9309"/>
      <c r="AI9309"/>
      <c r="AJ9309"/>
      <c r="AK9309"/>
      <c r="AL9309"/>
      <c r="AM9309"/>
      <c r="AN9309"/>
      <c r="AO9309"/>
      <c r="AP9309"/>
      <c r="AQ9309"/>
      <c r="AR9309"/>
      <c r="AS9309"/>
      <c r="AT9309"/>
      <c r="AU9309"/>
      <c r="AV9309"/>
      <c r="AW9309"/>
      <c r="AX9309"/>
      <c r="AY9309"/>
      <c r="AZ9309"/>
      <c r="BA9309"/>
      <c r="BB9309"/>
      <c r="BC9309"/>
      <c r="BD9309"/>
      <c r="BE9309"/>
      <c r="BF9309"/>
      <c r="BG9309"/>
      <c r="BH9309"/>
      <c r="BI9309"/>
      <c r="BJ9309"/>
      <c r="BK9309"/>
      <c r="BL9309"/>
      <c r="BM9309"/>
      <c r="BN9309"/>
      <c r="BO9309"/>
      <c r="BP9309"/>
      <c r="BQ9309"/>
      <c r="BR9309"/>
      <c r="BS9309"/>
      <c r="BT9309"/>
      <c r="BU9309"/>
      <c r="BV9309"/>
      <c r="BW9309"/>
      <c r="BX9309"/>
      <c r="BY9309"/>
      <c r="BZ9309"/>
      <c r="CA9309"/>
      <c r="CB9309"/>
      <c r="CC9309"/>
      <c r="CD9309"/>
      <c r="CE9309"/>
      <c r="CF9309"/>
      <c r="CG9309"/>
      <c r="CH9309"/>
      <c r="CI9309"/>
      <c r="CJ9309"/>
      <c r="CK9309"/>
      <c r="CL9309"/>
      <c r="CM9309"/>
      <c r="CN9309"/>
      <c r="CO9309"/>
      <c r="CP9309"/>
      <c r="CQ9309"/>
      <c r="CR9309"/>
      <c r="CS9309"/>
      <c r="CT9309"/>
      <c r="CU9309"/>
      <c r="CV9309"/>
    </row>
    <row r="9310" spans="10:100" x14ac:dyDescent="0.25">
      <c r="J9310"/>
      <c r="K9310"/>
      <c r="L9310"/>
      <c r="M9310"/>
      <c r="N9310"/>
      <c r="O9310"/>
      <c r="P9310"/>
      <c r="Q9310"/>
      <c r="R9310"/>
      <c r="S9310"/>
      <c r="T9310"/>
      <c r="U9310"/>
      <c r="V9310"/>
      <c r="W9310"/>
      <c r="X9310"/>
      <c r="Y9310"/>
      <c r="Z9310"/>
      <c r="AA9310"/>
      <c r="AB9310"/>
      <c r="AC9310"/>
      <c r="AD9310"/>
      <c r="AE9310"/>
      <c r="AF9310"/>
      <c r="AG9310"/>
      <c r="AH9310"/>
      <c r="AI9310"/>
      <c r="AJ9310"/>
      <c r="AK9310"/>
      <c r="AL9310"/>
      <c r="AM9310"/>
      <c r="AN9310"/>
      <c r="AO9310"/>
      <c r="AP9310"/>
      <c r="AQ9310"/>
      <c r="AR9310"/>
      <c r="AS9310"/>
      <c r="AT9310"/>
      <c r="AU9310"/>
      <c r="AV9310"/>
      <c r="AW9310"/>
      <c r="AX9310"/>
      <c r="AY9310"/>
      <c r="AZ9310"/>
      <c r="BA9310"/>
      <c r="BB9310"/>
      <c r="BC9310"/>
      <c r="BD9310"/>
      <c r="BE9310"/>
      <c r="BF9310"/>
      <c r="BG9310"/>
      <c r="BH9310"/>
      <c r="BI9310"/>
      <c r="BJ9310"/>
      <c r="BK9310"/>
      <c r="BL9310"/>
      <c r="BM9310"/>
      <c r="BN9310"/>
      <c r="BO9310"/>
      <c r="BP9310"/>
      <c r="BQ9310"/>
      <c r="BR9310"/>
      <c r="BS9310"/>
      <c r="BT9310"/>
      <c r="BU9310"/>
      <c r="BV9310"/>
      <c r="BW9310"/>
      <c r="BX9310"/>
      <c r="BY9310"/>
      <c r="BZ9310"/>
      <c r="CA9310"/>
      <c r="CB9310"/>
      <c r="CC9310"/>
      <c r="CD9310"/>
      <c r="CE9310"/>
      <c r="CF9310"/>
      <c r="CG9310"/>
      <c r="CH9310"/>
      <c r="CI9310"/>
      <c r="CJ9310"/>
      <c r="CK9310"/>
      <c r="CL9310"/>
      <c r="CM9310"/>
      <c r="CN9310"/>
      <c r="CO9310"/>
      <c r="CP9310"/>
      <c r="CQ9310"/>
      <c r="CR9310"/>
      <c r="CS9310"/>
      <c r="CT9310"/>
      <c r="CU9310"/>
      <c r="CV9310"/>
    </row>
    <row r="9311" spans="10:100" x14ac:dyDescent="0.25">
      <c r="J9311"/>
      <c r="K9311"/>
      <c r="L9311"/>
      <c r="M9311"/>
      <c r="N9311"/>
      <c r="O9311"/>
      <c r="P9311"/>
      <c r="Q9311"/>
      <c r="R9311"/>
      <c r="S9311"/>
      <c r="T9311"/>
      <c r="U9311"/>
      <c r="V9311"/>
      <c r="W9311"/>
      <c r="X9311"/>
      <c r="Y9311"/>
      <c r="Z9311"/>
      <c r="AA9311"/>
      <c r="AB9311"/>
      <c r="AC9311"/>
      <c r="AD9311"/>
      <c r="AE9311"/>
      <c r="AF9311"/>
      <c r="AG9311"/>
      <c r="AH9311"/>
      <c r="AI9311"/>
      <c r="AJ9311"/>
      <c r="AK9311"/>
      <c r="AL9311"/>
      <c r="AM9311"/>
      <c r="AN9311"/>
      <c r="AO9311"/>
      <c r="AP9311"/>
      <c r="AQ9311"/>
      <c r="AR9311"/>
      <c r="AS9311"/>
      <c r="AT9311"/>
      <c r="AU9311"/>
      <c r="AV9311"/>
      <c r="AW9311"/>
      <c r="AX9311"/>
      <c r="AY9311"/>
      <c r="AZ9311"/>
      <c r="BA9311"/>
      <c r="BB9311"/>
      <c r="BC9311"/>
      <c r="BD9311"/>
      <c r="BE9311"/>
      <c r="BF9311"/>
      <c r="BG9311"/>
      <c r="BH9311"/>
      <c r="BI9311"/>
      <c r="BJ9311"/>
      <c r="BK9311"/>
      <c r="BL9311"/>
      <c r="BM9311"/>
      <c r="BN9311"/>
      <c r="BO9311"/>
      <c r="BP9311"/>
      <c r="BQ9311"/>
      <c r="BR9311"/>
      <c r="BS9311"/>
      <c r="BT9311"/>
      <c r="BU9311"/>
      <c r="BV9311"/>
      <c r="BW9311"/>
      <c r="BX9311"/>
      <c r="BY9311"/>
      <c r="BZ9311"/>
      <c r="CA9311"/>
      <c r="CB9311"/>
      <c r="CC9311"/>
      <c r="CD9311"/>
      <c r="CE9311"/>
      <c r="CF9311"/>
      <c r="CG9311"/>
      <c r="CH9311"/>
      <c r="CI9311"/>
      <c r="CJ9311"/>
      <c r="CK9311"/>
      <c r="CL9311"/>
      <c r="CM9311"/>
      <c r="CN9311"/>
      <c r="CO9311"/>
      <c r="CP9311"/>
      <c r="CQ9311"/>
      <c r="CR9311"/>
      <c r="CS9311"/>
      <c r="CT9311"/>
      <c r="CU9311"/>
      <c r="CV9311"/>
    </row>
    <row r="9312" spans="10:100" x14ac:dyDescent="0.25">
      <c r="J9312"/>
      <c r="K9312"/>
      <c r="L9312"/>
      <c r="M9312"/>
      <c r="N9312"/>
      <c r="O9312"/>
      <c r="P9312"/>
      <c r="Q9312"/>
      <c r="R9312"/>
      <c r="S9312"/>
      <c r="T9312"/>
      <c r="U9312"/>
      <c r="V9312"/>
      <c r="W9312"/>
      <c r="X9312"/>
      <c r="Y9312"/>
      <c r="Z9312"/>
      <c r="AA9312"/>
      <c r="AB9312"/>
      <c r="AC9312"/>
      <c r="AD9312"/>
      <c r="AE9312"/>
      <c r="AF9312"/>
      <c r="AG9312"/>
      <c r="AH9312"/>
      <c r="AI9312"/>
      <c r="AJ9312"/>
      <c r="AK9312"/>
      <c r="AL9312"/>
      <c r="AM9312"/>
      <c r="AN9312"/>
      <c r="AO9312"/>
      <c r="AP9312"/>
      <c r="AQ9312"/>
      <c r="AR9312"/>
      <c r="AS9312"/>
      <c r="AT9312"/>
      <c r="AU9312"/>
      <c r="AV9312"/>
      <c r="AW9312"/>
      <c r="AX9312"/>
      <c r="AY9312"/>
      <c r="AZ9312"/>
      <c r="BA9312"/>
      <c r="BB9312"/>
      <c r="BC9312"/>
      <c r="BD9312"/>
      <c r="BE9312"/>
      <c r="BF9312"/>
      <c r="BG9312"/>
      <c r="BH9312"/>
      <c r="BI9312"/>
      <c r="BJ9312"/>
      <c r="BK9312"/>
      <c r="BL9312"/>
      <c r="BM9312"/>
      <c r="BN9312"/>
      <c r="BO9312"/>
      <c r="BP9312"/>
      <c r="BQ9312"/>
      <c r="BR9312"/>
      <c r="BS9312"/>
      <c r="BT9312"/>
      <c r="BU9312"/>
      <c r="BV9312"/>
      <c r="BW9312"/>
      <c r="BX9312"/>
      <c r="BY9312"/>
      <c r="BZ9312"/>
      <c r="CA9312"/>
      <c r="CB9312"/>
      <c r="CC9312"/>
      <c r="CD9312"/>
      <c r="CE9312"/>
      <c r="CF9312"/>
      <c r="CG9312"/>
      <c r="CH9312"/>
      <c r="CI9312"/>
      <c r="CJ9312"/>
      <c r="CK9312"/>
      <c r="CL9312"/>
      <c r="CM9312"/>
      <c r="CN9312"/>
      <c r="CO9312"/>
      <c r="CP9312"/>
      <c r="CQ9312"/>
      <c r="CR9312"/>
      <c r="CS9312"/>
      <c r="CT9312"/>
      <c r="CU9312"/>
      <c r="CV9312"/>
    </row>
    <row r="9313" spans="10:100" x14ac:dyDescent="0.25">
      <c r="J9313"/>
      <c r="K9313"/>
      <c r="L9313"/>
      <c r="M9313"/>
      <c r="N9313"/>
      <c r="O9313"/>
      <c r="P9313"/>
      <c r="Q9313"/>
      <c r="R9313"/>
      <c r="S9313"/>
      <c r="T9313"/>
      <c r="U9313"/>
      <c r="V9313"/>
      <c r="W9313"/>
      <c r="X9313"/>
      <c r="Y9313"/>
      <c r="Z9313"/>
      <c r="AA9313"/>
      <c r="AB9313"/>
      <c r="AC9313"/>
      <c r="AD9313"/>
      <c r="AE9313"/>
      <c r="AF9313"/>
      <c r="AG9313"/>
      <c r="AH9313"/>
      <c r="AI9313"/>
      <c r="AJ9313"/>
      <c r="AK9313"/>
      <c r="AL9313"/>
      <c r="AM9313"/>
      <c r="AN9313"/>
      <c r="AO9313"/>
      <c r="AP9313"/>
      <c r="AQ9313"/>
      <c r="AR9313"/>
      <c r="AS9313"/>
      <c r="AT9313"/>
      <c r="AU9313"/>
      <c r="AV9313"/>
      <c r="AW9313"/>
      <c r="AX9313"/>
      <c r="AY9313"/>
      <c r="AZ9313"/>
      <c r="BA9313"/>
      <c r="BB9313"/>
      <c r="BC9313"/>
      <c r="BD9313"/>
      <c r="BE9313"/>
      <c r="BF9313"/>
      <c r="BG9313"/>
      <c r="BH9313"/>
      <c r="BI9313"/>
      <c r="BJ9313"/>
      <c r="BK9313"/>
      <c r="BL9313"/>
      <c r="BM9313"/>
      <c r="BN9313"/>
      <c r="BO9313"/>
      <c r="BP9313"/>
      <c r="BQ9313"/>
      <c r="BR9313"/>
      <c r="BS9313"/>
      <c r="BT9313"/>
      <c r="BU9313"/>
      <c r="BV9313"/>
      <c r="BW9313"/>
      <c r="BX9313"/>
      <c r="BY9313"/>
      <c r="BZ9313"/>
      <c r="CA9313"/>
      <c r="CB9313"/>
      <c r="CC9313"/>
      <c r="CD9313"/>
      <c r="CE9313"/>
      <c r="CF9313"/>
      <c r="CG9313"/>
      <c r="CH9313"/>
      <c r="CI9313"/>
      <c r="CJ9313"/>
      <c r="CK9313"/>
      <c r="CL9313"/>
      <c r="CM9313"/>
      <c r="CN9313"/>
      <c r="CO9313"/>
      <c r="CP9313"/>
      <c r="CQ9313"/>
      <c r="CR9313"/>
      <c r="CS9313"/>
      <c r="CT9313"/>
      <c r="CU9313"/>
      <c r="CV9313"/>
    </row>
    <row r="9314" spans="10:100" x14ac:dyDescent="0.25">
      <c r="J9314"/>
      <c r="K9314"/>
      <c r="L9314"/>
      <c r="M9314"/>
      <c r="N9314"/>
      <c r="O9314"/>
      <c r="P9314"/>
      <c r="Q9314"/>
      <c r="R9314"/>
      <c r="S9314"/>
      <c r="T9314"/>
      <c r="U9314"/>
      <c r="V9314"/>
      <c r="W9314"/>
      <c r="X9314"/>
      <c r="Y9314"/>
      <c r="Z9314"/>
      <c r="AA9314"/>
      <c r="AB9314"/>
      <c r="AC9314"/>
      <c r="AD9314"/>
      <c r="AE9314"/>
      <c r="AF9314"/>
      <c r="AG9314"/>
      <c r="AH9314"/>
      <c r="AI9314"/>
      <c r="AJ9314"/>
      <c r="AK9314"/>
      <c r="AL9314"/>
      <c r="AM9314"/>
      <c r="AN9314"/>
      <c r="AO9314"/>
      <c r="AP9314"/>
      <c r="AQ9314"/>
      <c r="AR9314"/>
      <c r="AS9314"/>
      <c r="AT9314"/>
      <c r="AU9314"/>
      <c r="AV9314"/>
      <c r="AW9314"/>
      <c r="AX9314"/>
      <c r="AY9314"/>
      <c r="AZ9314"/>
      <c r="BA9314"/>
      <c r="BB9314"/>
      <c r="BC9314"/>
      <c r="BD9314"/>
      <c r="BE9314"/>
      <c r="BF9314"/>
      <c r="BG9314"/>
      <c r="BH9314"/>
      <c r="BI9314"/>
      <c r="BJ9314"/>
      <c r="BK9314"/>
      <c r="BL9314"/>
      <c r="BM9314"/>
      <c r="BN9314"/>
      <c r="BO9314"/>
      <c r="BP9314"/>
      <c r="BQ9314"/>
      <c r="BR9314"/>
      <c r="BS9314"/>
      <c r="BT9314"/>
      <c r="BU9314"/>
      <c r="BV9314"/>
      <c r="BW9314"/>
      <c r="BX9314"/>
      <c r="BY9314"/>
      <c r="BZ9314"/>
      <c r="CA9314"/>
      <c r="CB9314"/>
      <c r="CC9314"/>
      <c r="CD9314"/>
      <c r="CE9314"/>
      <c r="CF9314"/>
      <c r="CG9314"/>
      <c r="CH9314"/>
      <c r="CI9314"/>
      <c r="CJ9314"/>
      <c r="CK9314"/>
      <c r="CL9314"/>
      <c r="CM9314"/>
      <c r="CN9314"/>
      <c r="CO9314"/>
      <c r="CP9314"/>
      <c r="CQ9314"/>
      <c r="CR9314"/>
      <c r="CS9314"/>
      <c r="CT9314"/>
      <c r="CU9314"/>
      <c r="CV9314"/>
    </row>
    <row r="9315" spans="10:100" x14ac:dyDescent="0.25">
      <c r="J9315"/>
      <c r="K9315"/>
      <c r="L9315"/>
      <c r="M9315"/>
      <c r="N9315"/>
      <c r="O9315"/>
      <c r="P9315"/>
      <c r="Q9315"/>
      <c r="R9315"/>
      <c r="S9315"/>
      <c r="T9315"/>
      <c r="U9315"/>
      <c r="V9315"/>
      <c r="W9315"/>
      <c r="X9315"/>
      <c r="Y9315"/>
      <c r="Z9315"/>
      <c r="AA9315"/>
      <c r="AB9315"/>
      <c r="AC9315"/>
      <c r="AD9315"/>
      <c r="AE9315"/>
      <c r="AF9315"/>
      <c r="AG9315"/>
      <c r="AH9315"/>
      <c r="AI9315"/>
      <c r="AJ9315"/>
      <c r="AK9315"/>
      <c r="AL9315"/>
      <c r="AM9315"/>
      <c r="AN9315"/>
      <c r="AO9315"/>
      <c r="AP9315"/>
      <c r="AQ9315"/>
      <c r="AR9315"/>
      <c r="AS9315"/>
      <c r="AT9315"/>
      <c r="AU9315"/>
      <c r="AV9315"/>
      <c r="AW9315"/>
      <c r="AX9315"/>
      <c r="AY9315"/>
      <c r="AZ9315"/>
      <c r="BA9315"/>
      <c r="BB9315"/>
      <c r="BC9315"/>
      <c r="BD9315"/>
      <c r="BE9315"/>
      <c r="BF9315"/>
      <c r="BG9315"/>
      <c r="BH9315"/>
      <c r="BI9315"/>
      <c r="BJ9315"/>
      <c r="BK9315"/>
      <c r="BL9315"/>
      <c r="BM9315"/>
      <c r="BN9315"/>
      <c r="BO9315"/>
      <c r="BP9315"/>
      <c r="BQ9315"/>
      <c r="BR9315"/>
      <c r="BS9315"/>
      <c r="BT9315"/>
      <c r="BU9315"/>
      <c r="BV9315"/>
      <c r="BW9315"/>
      <c r="BX9315"/>
      <c r="BY9315"/>
      <c r="BZ9315"/>
      <c r="CA9315"/>
      <c r="CB9315"/>
      <c r="CC9315"/>
      <c r="CD9315"/>
      <c r="CE9315"/>
      <c r="CF9315"/>
      <c r="CG9315"/>
      <c r="CH9315"/>
      <c r="CI9315"/>
      <c r="CJ9315"/>
      <c r="CK9315"/>
      <c r="CL9315"/>
      <c r="CM9315"/>
      <c r="CN9315"/>
      <c r="CO9315"/>
      <c r="CP9315"/>
      <c r="CQ9315"/>
      <c r="CR9315"/>
      <c r="CS9315"/>
      <c r="CT9315"/>
      <c r="CU9315"/>
      <c r="CV9315"/>
    </row>
    <row r="9316" spans="10:100" x14ac:dyDescent="0.25">
      <c r="J9316"/>
      <c r="K9316"/>
      <c r="L9316"/>
      <c r="M9316"/>
      <c r="N9316"/>
      <c r="O9316"/>
      <c r="P9316"/>
      <c r="Q9316"/>
      <c r="R9316"/>
      <c r="S9316"/>
      <c r="T9316"/>
      <c r="U9316"/>
      <c r="V9316"/>
      <c r="W9316"/>
      <c r="X9316"/>
      <c r="Y9316"/>
      <c r="Z9316"/>
      <c r="AA9316"/>
      <c r="AB9316"/>
      <c r="AC9316"/>
      <c r="AD9316"/>
      <c r="AE9316"/>
      <c r="AF9316"/>
      <c r="AG9316"/>
      <c r="AH9316"/>
      <c r="AI9316"/>
      <c r="AJ9316"/>
      <c r="AK9316"/>
      <c r="AL9316"/>
      <c r="AM9316"/>
      <c r="AN9316"/>
      <c r="AO9316"/>
      <c r="AP9316"/>
      <c r="AQ9316"/>
      <c r="AR9316"/>
      <c r="AS9316"/>
      <c r="AT9316"/>
      <c r="AU9316"/>
      <c r="AV9316"/>
      <c r="AW9316"/>
      <c r="AX9316"/>
      <c r="AY9316"/>
      <c r="AZ9316"/>
      <c r="BA9316"/>
      <c r="BB9316"/>
      <c r="BC9316"/>
      <c r="BD9316"/>
      <c r="BE9316"/>
      <c r="BF9316"/>
      <c r="BG9316"/>
      <c r="BH9316"/>
      <c r="BI9316"/>
      <c r="BJ9316"/>
      <c r="BK9316"/>
      <c r="BL9316"/>
      <c r="BM9316"/>
      <c r="BN9316"/>
      <c r="BO9316"/>
      <c r="BP9316"/>
      <c r="BQ9316"/>
      <c r="BR9316"/>
      <c r="BS9316"/>
      <c r="BT9316"/>
      <c r="BU9316"/>
      <c r="BV9316"/>
      <c r="BW9316"/>
      <c r="BX9316"/>
      <c r="BY9316"/>
      <c r="BZ9316"/>
      <c r="CA9316"/>
      <c r="CB9316"/>
      <c r="CC9316"/>
      <c r="CD9316"/>
      <c r="CE9316"/>
      <c r="CF9316"/>
      <c r="CG9316"/>
      <c r="CH9316"/>
      <c r="CI9316"/>
      <c r="CJ9316"/>
      <c r="CK9316"/>
      <c r="CL9316"/>
      <c r="CM9316"/>
      <c r="CN9316"/>
      <c r="CO9316"/>
      <c r="CP9316"/>
      <c r="CQ9316"/>
      <c r="CR9316"/>
      <c r="CS9316"/>
      <c r="CT9316"/>
      <c r="CU9316"/>
      <c r="CV9316"/>
    </row>
    <row r="9317" spans="10:100" x14ac:dyDescent="0.25">
      <c r="J9317"/>
      <c r="K9317"/>
      <c r="L9317"/>
      <c r="M9317"/>
      <c r="N9317"/>
      <c r="O9317"/>
      <c r="P9317"/>
      <c r="Q9317"/>
      <c r="R9317"/>
      <c r="S9317"/>
      <c r="T9317"/>
      <c r="U9317"/>
      <c r="V9317"/>
      <c r="W9317"/>
      <c r="X9317"/>
      <c r="Y9317"/>
      <c r="Z9317"/>
      <c r="AA9317"/>
      <c r="AB9317"/>
      <c r="AC9317"/>
      <c r="AD9317"/>
      <c r="AE9317"/>
      <c r="AF9317"/>
      <c r="AG9317"/>
      <c r="AH9317"/>
      <c r="AI9317"/>
      <c r="AJ9317"/>
      <c r="AK9317"/>
      <c r="AL9317"/>
      <c r="AM9317"/>
      <c r="AN9317"/>
      <c r="AO9317"/>
      <c r="AP9317"/>
      <c r="AQ9317"/>
      <c r="AR9317"/>
      <c r="AS9317"/>
      <c r="AT9317"/>
      <c r="AU9317"/>
      <c r="AV9317"/>
      <c r="AW9317"/>
      <c r="AX9317"/>
      <c r="AY9317"/>
      <c r="AZ9317"/>
      <c r="BA9317"/>
      <c r="BB9317"/>
      <c r="BC9317"/>
      <c r="BD9317"/>
      <c r="BE9317"/>
      <c r="BF9317"/>
      <c r="BG9317"/>
      <c r="BH9317"/>
      <c r="BI9317"/>
      <c r="BJ9317"/>
      <c r="BK9317"/>
      <c r="BL9317"/>
      <c r="BM9317"/>
      <c r="BN9317"/>
      <c r="BO9317"/>
      <c r="BP9317"/>
      <c r="BQ9317"/>
      <c r="BR9317"/>
      <c r="BS9317"/>
      <c r="BT9317"/>
      <c r="BU9317"/>
      <c r="BV9317"/>
      <c r="BW9317"/>
      <c r="BX9317"/>
      <c r="BY9317"/>
      <c r="BZ9317"/>
      <c r="CA9317"/>
      <c r="CB9317"/>
      <c r="CC9317"/>
      <c r="CD9317"/>
      <c r="CE9317"/>
      <c r="CF9317"/>
      <c r="CG9317"/>
      <c r="CH9317"/>
      <c r="CI9317"/>
      <c r="CJ9317"/>
      <c r="CK9317"/>
      <c r="CL9317"/>
      <c r="CM9317"/>
      <c r="CN9317"/>
      <c r="CO9317"/>
      <c r="CP9317"/>
      <c r="CQ9317"/>
      <c r="CR9317"/>
      <c r="CS9317"/>
      <c r="CT9317"/>
      <c r="CU9317"/>
      <c r="CV9317"/>
    </row>
    <row r="9318" spans="10:100" x14ac:dyDescent="0.25">
      <c r="J9318"/>
      <c r="K9318"/>
      <c r="L9318"/>
      <c r="M9318"/>
      <c r="N9318"/>
      <c r="O9318"/>
      <c r="P9318"/>
      <c r="Q9318"/>
      <c r="R9318"/>
      <c r="S9318"/>
      <c r="T9318"/>
      <c r="U9318"/>
      <c r="V9318"/>
      <c r="W9318"/>
      <c r="X9318"/>
      <c r="Y9318"/>
      <c r="Z9318"/>
      <c r="AA9318"/>
      <c r="AB9318"/>
      <c r="AC9318"/>
      <c r="AD9318"/>
      <c r="AE9318"/>
      <c r="AF9318"/>
      <c r="AG9318"/>
      <c r="AH9318"/>
      <c r="AI9318"/>
      <c r="AJ9318"/>
      <c r="AK9318"/>
      <c r="AL9318"/>
      <c r="AM9318"/>
      <c r="AN9318"/>
      <c r="AO9318"/>
      <c r="AP9318"/>
      <c r="AQ9318"/>
      <c r="AR9318"/>
      <c r="AS9318"/>
      <c r="AT9318"/>
      <c r="AU9318"/>
      <c r="AV9318"/>
      <c r="AW9318"/>
      <c r="AX9318"/>
      <c r="AY9318"/>
      <c r="AZ9318"/>
      <c r="BA9318"/>
      <c r="BB9318"/>
      <c r="BC9318"/>
      <c r="BD9318"/>
      <c r="BE9318"/>
      <c r="BF9318"/>
      <c r="BG9318"/>
      <c r="BH9318"/>
      <c r="BI9318"/>
      <c r="BJ9318"/>
      <c r="BK9318"/>
      <c r="BL9318"/>
      <c r="BM9318"/>
      <c r="BN9318"/>
      <c r="BO9318"/>
      <c r="BP9318"/>
      <c r="BQ9318"/>
      <c r="BR9318"/>
      <c r="BS9318"/>
      <c r="BT9318"/>
      <c r="BU9318"/>
      <c r="BV9318"/>
      <c r="BW9318"/>
      <c r="BX9318"/>
      <c r="BY9318"/>
      <c r="BZ9318"/>
      <c r="CA9318"/>
      <c r="CB9318"/>
      <c r="CC9318"/>
      <c r="CD9318"/>
      <c r="CE9318"/>
      <c r="CF9318"/>
      <c r="CG9318"/>
      <c r="CH9318"/>
      <c r="CI9318"/>
      <c r="CJ9318"/>
      <c r="CK9318"/>
      <c r="CL9318"/>
      <c r="CM9318"/>
      <c r="CN9318"/>
      <c r="CO9318"/>
      <c r="CP9318"/>
      <c r="CQ9318"/>
      <c r="CR9318"/>
      <c r="CS9318"/>
      <c r="CT9318"/>
      <c r="CU9318"/>
      <c r="CV9318"/>
    </row>
    <row r="9319" spans="10:100" x14ac:dyDescent="0.25">
      <c r="J9319"/>
      <c r="K9319"/>
      <c r="L9319"/>
      <c r="M9319"/>
      <c r="N9319"/>
      <c r="O9319"/>
      <c r="P9319"/>
      <c r="Q9319"/>
      <c r="R9319"/>
      <c r="S9319"/>
      <c r="T9319"/>
      <c r="U9319"/>
      <c r="V9319"/>
      <c r="W9319"/>
      <c r="X9319"/>
      <c r="Y9319"/>
      <c r="Z9319"/>
      <c r="AA9319"/>
      <c r="AB9319"/>
      <c r="AC9319"/>
      <c r="AD9319"/>
      <c r="AE9319"/>
      <c r="AF9319"/>
      <c r="AG9319"/>
      <c r="AH9319"/>
      <c r="AI9319"/>
      <c r="AJ9319"/>
      <c r="AK9319"/>
      <c r="AL9319"/>
      <c r="AM9319"/>
      <c r="AN9319"/>
      <c r="AO9319"/>
      <c r="AP9319"/>
      <c r="AQ9319"/>
      <c r="AR9319"/>
      <c r="AS9319"/>
      <c r="AT9319"/>
      <c r="AU9319"/>
      <c r="AV9319"/>
      <c r="AW9319"/>
      <c r="AX9319"/>
      <c r="AY9319"/>
      <c r="AZ9319"/>
      <c r="BA9319"/>
      <c r="BB9319"/>
      <c r="BC9319"/>
      <c r="BD9319"/>
      <c r="BE9319"/>
      <c r="BF9319"/>
      <c r="BG9319"/>
      <c r="BH9319"/>
      <c r="BI9319"/>
      <c r="BJ9319"/>
      <c r="BK9319"/>
      <c r="BL9319"/>
      <c r="BM9319"/>
      <c r="BN9319"/>
      <c r="BO9319"/>
      <c r="BP9319"/>
      <c r="BQ9319"/>
      <c r="BR9319"/>
      <c r="BS9319"/>
      <c r="BT9319"/>
      <c r="BU9319"/>
      <c r="BV9319"/>
      <c r="BW9319"/>
      <c r="BX9319"/>
      <c r="BY9319"/>
      <c r="BZ9319"/>
      <c r="CA9319"/>
      <c r="CB9319"/>
      <c r="CC9319"/>
      <c r="CD9319"/>
      <c r="CE9319"/>
      <c r="CF9319"/>
      <c r="CG9319"/>
      <c r="CH9319"/>
      <c r="CI9319"/>
      <c r="CJ9319"/>
      <c r="CK9319"/>
      <c r="CL9319"/>
      <c r="CM9319"/>
      <c r="CN9319"/>
      <c r="CO9319"/>
      <c r="CP9319"/>
      <c r="CQ9319"/>
      <c r="CR9319"/>
      <c r="CS9319"/>
      <c r="CT9319"/>
      <c r="CU9319"/>
      <c r="CV9319"/>
    </row>
    <row r="9320" spans="10:100" x14ac:dyDescent="0.25">
      <c r="J9320"/>
      <c r="K9320"/>
      <c r="L9320"/>
      <c r="M9320"/>
      <c r="N9320"/>
      <c r="O9320"/>
      <c r="P9320"/>
      <c r="Q9320"/>
      <c r="R9320"/>
      <c r="S9320"/>
      <c r="T9320"/>
      <c r="U9320"/>
      <c r="V9320"/>
      <c r="W9320"/>
      <c r="X9320"/>
      <c r="Y9320"/>
      <c r="Z9320"/>
      <c r="AA9320"/>
      <c r="AB9320"/>
      <c r="AC9320"/>
      <c r="AD9320"/>
      <c r="AE9320"/>
      <c r="AF9320"/>
      <c r="AG9320"/>
      <c r="AH9320"/>
      <c r="AI9320"/>
      <c r="AJ9320"/>
      <c r="AK9320"/>
      <c r="AL9320"/>
      <c r="AM9320"/>
      <c r="AN9320"/>
      <c r="AO9320"/>
      <c r="AP9320"/>
      <c r="AQ9320"/>
      <c r="AR9320"/>
      <c r="AS9320"/>
      <c r="AT9320"/>
      <c r="AU9320"/>
      <c r="AV9320"/>
      <c r="AW9320"/>
      <c r="AX9320"/>
      <c r="AY9320"/>
      <c r="AZ9320"/>
      <c r="BA9320"/>
      <c r="BB9320"/>
      <c r="BC9320"/>
      <c r="BD9320"/>
      <c r="BE9320"/>
      <c r="BF9320"/>
      <c r="BG9320"/>
      <c r="BH9320"/>
      <c r="BI9320"/>
      <c r="BJ9320"/>
      <c r="BK9320"/>
      <c r="BL9320"/>
      <c r="BM9320"/>
      <c r="BN9320"/>
      <c r="BO9320"/>
      <c r="BP9320"/>
      <c r="BQ9320"/>
      <c r="BR9320"/>
      <c r="BS9320"/>
      <c r="BT9320"/>
      <c r="BU9320"/>
      <c r="BV9320"/>
      <c r="BW9320"/>
      <c r="BX9320"/>
      <c r="BY9320"/>
      <c r="BZ9320"/>
      <c r="CA9320"/>
      <c r="CB9320"/>
      <c r="CC9320"/>
      <c r="CD9320"/>
      <c r="CE9320"/>
      <c r="CF9320"/>
      <c r="CG9320"/>
      <c r="CH9320"/>
      <c r="CI9320"/>
      <c r="CJ9320"/>
      <c r="CK9320"/>
      <c r="CL9320"/>
      <c r="CM9320"/>
      <c r="CN9320"/>
      <c r="CO9320"/>
      <c r="CP9320"/>
      <c r="CQ9320"/>
      <c r="CR9320"/>
      <c r="CS9320"/>
      <c r="CT9320"/>
      <c r="CU9320"/>
      <c r="CV9320"/>
    </row>
    <row r="9321" spans="10:100" x14ac:dyDescent="0.25">
      <c r="J9321"/>
      <c r="K9321"/>
      <c r="L9321"/>
      <c r="M9321"/>
      <c r="N9321"/>
      <c r="O9321"/>
      <c r="P9321"/>
      <c r="Q9321"/>
      <c r="R9321"/>
      <c r="S9321"/>
      <c r="T9321"/>
      <c r="U9321"/>
      <c r="V9321"/>
      <c r="W9321"/>
      <c r="X9321"/>
      <c r="Y9321"/>
      <c r="Z9321"/>
      <c r="AA9321"/>
      <c r="AB9321"/>
      <c r="AC9321"/>
      <c r="AD9321"/>
      <c r="AE9321"/>
      <c r="AF9321"/>
      <c r="AG9321"/>
      <c r="AH9321"/>
      <c r="AI9321"/>
      <c r="AJ9321"/>
      <c r="AK9321"/>
      <c r="AL9321"/>
      <c r="AM9321"/>
      <c r="AN9321"/>
      <c r="AO9321"/>
      <c r="AP9321"/>
      <c r="AQ9321"/>
      <c r="AR9321"/>
      <c r="AS9321"/>
      <c r="AT9321"/>
      <c r="AU9321"/>
      <c r="AV9321"/>
      <c r="AW9321"/>
      <c r="AX9321"/>
      <c r="AY9321"/>
      <c r="AZ9321"/>
      <c r="BA9321"/>
      <c r="BB9321"/>
      <c r="BC9321"/>
      <c r="BD9321"/>
      <c r="BE9321"/>
      <c r="BF9321"/>
      <c r="BG9321"/>
      <c r="BH9321"/>
      <c r="BI9321"/>
      <c r="BJ9321"/>
      <c r="BK9321"/>
      <c r="BL9321"/>
      <c r="BM9321"/>
      <c r="BN9321"/>
      <c r="BO9321"/>
      <c r="BP9321"/>
      <c r="BQ9321"/>
      <c r="BR9321"/>
      <c r="BS9321"/>
      <c r="BT9321"/>
      <c r="BU9321"/>
      <c r="BV9321"/>
      <c r="BW9321"/>
      <c r="BX9321"/>
      <c r="BY9321"/>
      <c r="BZ9321"/>
      <c r="CA9321"/>
      <c r="CB9321"/>
      <c r="CC9321"/>
      <c r="CD9321"/>
      <c r="CE9321"/>
      <c r="CF9321"/>
      <c r="CG9321"/>
      <c r="CH9321"/>
      <c r="CI9321"/>
      <c r="CJ9321"/>
      <c r="CK9321"/>
      <c r="CL9321"/>
      <c r="CM9321"/>
      <c r="CN9321"/>
      <c r="CO9321"/>
      <c r="CP9321"/>
      <c r="CQ9321"/>
      <c r="CR9321"/>
      <c r="CS9321"/>
      <c r="CT9321"/>
      <c r="CU9321"/>
      <c r="CV9321"/>
    </row>
    <row r="9322" spans="10:100" x14ac:dyDescent="0.25">
      <c r="J9322"/>
      <c r="K9322"/>
      <c r="L9322"/>
      <c r="M9322"/>
      <c r="N9322"/>
      <c r="O9322"/>
      <c r="P9322"/>
      <c r="Q9322"/>
      <c r="R9322"/>
      <c r="S9322"/>
      <c r="T9322"/>
      <c r="U9322"/>
      <c r="V9322"/>
      <c r="W9322"/>
      <c r="X9322"/>
      <c r="Y9322"/>
      <c r="Z9322"/>
      <c r="AA9322"/>
      <c r="AB9322"/>
      <c r="AC9322"/>
      <c r="AD9322"/>
      <c r="AE9322"/>
      <c r="AF9322"/>
      <c r="AG9322"/>
      <c r="AH9322"/>
      <c r="AI9322"/>
      <c r="AJ9322"/>
      <c r="AK9322"/>
      <c r="AL9322"/>
      <c r="AM9322"/>
      <c r="AN9322"/>
      <c r="AO9322"/>
      <c r="AP9322"/>
      <c r="AQ9322"/>
      <c r="AR9322"/>
      <c r="AS9322"/>
      <c r="AT9322"/>
      <c r="AU9322"/>
      <c r="AV9322"/>
      <c r="AW9322"/>
      <c r="AX9322"/>
      <c r="AY9322"/>
      <c r="AZ9322"/>
      <c r="BA9322"/>
      <c r="BB9322"/>
      <c r="BC9322"/>
      <c r="BD9322"/>
      <c r="BE9322"/>
      <c r="BF9322"/>
      <c r="BG9322"/>
      <c r="BH9322"/>
      <c r="BI9322"/>
      <c r="BJ9322"/>
      <c r="BK9322"/>
      <c r="BL9322"/>
      <c r="BM9322"/>
      <c r="BN9322"/>
      <c r="BO9322"/>
      <c r="BP9322"/>
      <c r="BQ9322"/>
      <c r="BR9322"/>
      <c r="BS9322"/>
      <c r="BT9322"/>
      <c r="BU9322"/>
      <c r="BV9322"/>
      <c r="BW9322"/>
      <c r="BX9322"/>
      <c r="BY9322"/>
      <c r="BZ9322"/>
      <c r="CA9322"/>
      <c r="CB9322"/>
      <c r="CC9322"/>
      <c r="CD9322"/>
      <c r="CE9322"/>
      <c r="CF9322"/>
      <c r="CG9322"/>
      <c r="CH9322"/>
      <c r="CI9322"/>
      <c r="CJ9322"/>
      <c r="CK9322"/>
      <c r="CL9322"/>
      <c r="CM9322"/>
      <c r="CN9322"/>
      <c r="CO9322"/>
      <c r="CP9322"/>
      <c r="CQ9322"/>
      <c r="CR9322"/>
      <c r="CS9322"/>
      <c r="CT9322"/>
      <c r="CU9322"/>
      <c r="CV9322"/>
    </row>
    <row r="9323" spans="10:100" x14ac:dyDescent="0.25">
      <c r="J9323"/>
      <c r="K9323"/>
      <c r="L9323"/>
      <c r="M9323"/>
      <c r="N9323"/>
      <c r="O9323"/>
      <c r="P9323"/>
      <c r="Q9323"/>
      <c r="R9323"/>
      <c r="S9323"/>
      <c r="T9323"/>
      <c r="U9323"/>
      <c r="V9323"/>
      <c r="W9323"/>
      <c r="X9323"/>
      <c r="Y9323"/>
      <c r="Z9323"/>
      <c r="AA9323"/>
      <c r="AB9323"/>
      <c r="AC9323"/>
      <c r="AD9323"/>
      <c r="AE9323"/>
      <c r="AF9323"/>
      <c r="AG9323"/>
      <c r="AH9323"/>
      <c r="AI9323"/>
      <c r="AJ9323"/>
      <c r="AK9323"/>
      <c r="AL9323"/>
      <c r="AM9323"/>
      <c r="AN9323"/>
      <c r="AO9323"/>
      <c r="AP9323"/>
      <c r="AQ9323"/>
      <c r="AR9323"/>
      <c r="AS9323"/>
      <c r="AT9323"/>
      <c r="AU9323"/>
      <c r="AV9323"/>
      <c r="AW9323"/>
      <c r="AX9323"/>
      <c r="AY9323"/>
      <c r="AZ9323"/>
      <c r="BA9323"/>
      <c r="BB9323"/>
      <c r="BC9323"/>
      <c r="BD9323"/>
      <c r="BE9323"/>
      <c r="BF9323"/>
      <c r="BG9323"/>
      <c r="BH9323"/>
      <c r="BI9323"/>
      <c r="BJ9323"/>
      <c r="BK9323"/>
      <c r="BL9323"/>
      <c r="BM9323"/>
      <c r="BN9323"/>
      <c r="BO9323"/>
      <c r="BP9323"/>
      <c r="BQ9323"/>
      <c r="BR9323"/>
      <c r="BS9323"/>
      <c r="BT9323"/>
      <c r="BU9323"/>
      <c r="BV9323"/>
      <c r="BW9323"/>
      <c r="BX9323"/>
      <c r="BY9323"/>
      <c r="BZ9323"/>
      <c r="CA9323"/>
      <c r="CB9323"/>
      <c r="CC9323"/>
      <c r="CD9323"/>
      <c r="CE9323"/>
      <c r="CF9323"/>
      <c r="CG9323"/>
      <c r="CH9323"/>
      <c r="CI9323"/>
      <c r="CJ9323"/>
      <c r="CK9323"/>
      <c r="CL9323"/>
      <c r="CM9323"/>
      <c r="CN9323"/>
      <c r="CO9323"/>
      <c r="CP9323"/>
      <c r="CQ9323"/>
      <c r="CR9323"/>
      <c r="CS9323"/>
      <c r="CT9323"/>
      <c r="CU9323"/>
      <c r="CV9323"/>
    </row>
    <row r="9324" spans="10:100" x14ac:dyDescent="0.25">
      <c r="J9324"/>
      <c r="K9324"/>
      <c r="L9324"/>
      <c r="M9324"/>
      <c r="N9324"/>
      <c r="O9324"/>
      <c r="P9324"/>
      <c r="Q9324"/>
      <c r="R9324"/>
      <c r="S9324"/>
      <c r="T9324"/>
      <c r="U9324"/>
      <c r="V9324"/>
      <c r="W9324"/>
      <c r="X9324"/>
      <c r="Y9324"/>
      <c r="Z9324"/>
      <c r="AA9324"/>
      <c r="AB9324"/>
      <c r="AC9324"/>
      <c r="AD9324"/>
      <c r="AE9324"/>
      <c r="AF9324"/>
      <c r="AG9324"/>
      <c r="AH9324"/>
      <c r="AI9324"/>
      <c r="AJ9324"/>
      <c r="AK9324"/>
      <c r="AL9324"/>
      <c r="AM9324"/>
      <c r="AN9324"/>
      <c r="AO9324"/>
      <c r="AP9324"/>
      <c r="AQ9324"/>
      <c r="AR9324"/>
      <c r="AS9324"/>
      <c r="AT9324"/>
      <c r="AU9324"/>
      <c r="AV9324"/>
      <c r="AW9324"/>
      <c r="AX9324"/>
      <c r="AY9324"/>
      <c r="AZ9324"/>
      <c r="BA9324"/>
      <c r="BB9324"/>
      <c r="BC9324"/>
      <c r="BD9324"/>
      <c r="BE9324"/>
      <c r="BF9324"/>
      <c r="BG9324"/>
      <c r="BH9324"/>
      <c r="BI9324"/>
      <c r="BJ9324"/>
      <c r="BK9324"/>
      <c r="BL9324"/>
      <c r="BM9324"/>
      <c r="BN9324"/>
      <c r="BO9324"/>
      <c r="BP9324"/>
      <c r="BQ9324"/>
      <c r="BR9324"/>
      <c r="BS9324"/>
      <c r="BT9324"/>
      <c r="BU9324"/>
      <c r="BV9324"/>
      <c r="BW9324"/>
      <c r="BX9324"/>
      <c r="BY9324"/>
      <c r="BZ9324"/>
      <c r="CA9324"/>
      <c r="CB9324"/>
      <c r="CC9324"/>
      <c r="CD9324"/>
      <c r="CE9324"/>
      <c r="CF9324"/>
      <c r="CG9324"/>
      <c r="CH9324"/>
      <c r="CI9324"/>
      <c r="CJ9324"/>
      <c r="CK9324"/>
      <c r="CL9324"/>
      <c r="CM9324"/>
      <c r="CN9324"/>
      <c r="CO9324"/>
      <c r="CP9324"/>
      <c r="CQ9324"/>
      <c r="CR9324"/>
      <c r="CS9324"/>
      <c r="CT9324"/>
      <c r="CU9324"/>
      <c r="CV9324"/>
    </row>
    <row r="9325" spans="10:100" x14ac:dyDescent="0.25">
      <c r="J9325"/>
      <c r="K9325"/>
      <c r="L9325"/>
      <c r="M9325"/>
      <c r="N9325"/>
      <c r="O9325"/>
      <c r="P9325"/>
      <c r="Q9325"/>
      <c r="R9325"/>
      <c r="S9325"/>
      <c r="T9325"/>
      <c r="U9325"/>
      <c r="V9325"/>
      <c r="W9325"/>
      <c r="X9325"/>
      <c r="Y9325"/>
      <c r="Z9325"/>
      <c r="AA9325"/>
      <c r="AB9325"/>
      <c r="AC9325"/>
      <c r="AD9325"/>
      <c r="AE9325"/>
      <c r="AF9325"/>
      <c r="AG9325"/>
      <c r="AH9325"/>
      <c r="AI9325"/>
      <c r="AJ9325"/>
      <c r="AK9325"/>
      <c r="AL9325"/>
      <c r="AM9325"/>
      <c r="AN9325"/>
      <c r="AO9325"/>
      <c r="AP9325"/>
      <c r="AQ9325"/>
      <c r="AR9325"/>
      <c r="AS9325"/>
      <c r="AT9325"/>
      <c r="AU9325"/>
      <c r="AV9325"/>
      <c r="AW9325"/>
      <c r="AX9325"/>
      <c r="AY9325"/>
      <c r="AZ9325"/>
      <c r="BA9325"/>
      <c r="BB9325"/>
      <c r="BC9325"/>
      <c r="BD9325"/>
      <c r="BE9325"/>
      <c r="BF9325"/>
      <c r="BG9325"/>
      <c r="BH9325"/>
      <c r="BI9325"/>
      <c r="BJ9325"/>
      <c r="BK9325"/>
      <c r="BL9325"/>
      <c r="BM9325"/>
      <c r="BN9325"/>
      <c r="BO9325"/>
      <c r="BP9325"/>
      <c r="BQ9325"/>
      <c r="BR9325"/>
      <c r="BS9325"/>
      <c r="BT9325"/>
      <c r="BU9325"/>
      <c r="BV9325"/>
      <c r="BW9325"/>
      <c r="BX9325"/>
      <c r="BY9325"/>
      <c r="BZ9325"/>
      <c r="CA9325"/>
      <c r="CB9325"/>
      <c r="CC9325"/>
      <c r="CD9325"/>
      <c r="CE9325"/>
      <c r="CF9325"/>
      <c r="CG9325"/>
      <c r="CH9325"/>
      <c r="CI9325"/>
      <c r="CJ9325"/>
      <c r="CK9325"/>
      <c r="CL9325"/>
      <c r="CM9325"/>
      <c r="CN9325"/>
      <c r="CO9325"/>
      <c r="CP9325"/>
      <c r="CQ9325"/>
      <c r="CR9325"/>
      <c r="CS9325"/>
      <c r="CT9325"/>
      <c r="CU9325"/>
      <c r="CV9325"/>
    </row>
    <row r="9326" spans="10:100" x14ac:dyDescent="0.25">
      <c r="J9326"/>
      <c r="K9326"/>
      <c r="L9326"/>
      <c r="M9326"/>
      <c r="N9326"/>
      <c r="O9326"/>
      <c r="P9326"/>
      <c r="Q9326"/>
      <c r="R9326"/>
      <c r="S9326"/>
      <c r="T9326"/>
      <c r="U9326"/>
      <c r="V9326"/>
      <c r="W9326"/>
      <c r="X9326"/>
      <c r="Y9326"/>
      <c r="Z9326"/>
      <c r="AA9326"/>
      <c r="AB9326"/>
      <c r="AC9326"/>
      <c r="AD9326"/>
      <c r="AE9326"/>
      <c r="AF9326"/>
      <c r="AG9326"/>
      <c r="AH9326"/>
      <c r="AI9326"/>
      <c r="AJ9326"/>
      <c r="AK9326"/>
      <c r="AL9326"/>
      <c r="AM9326"/>
      <c r="AN9326"/>
      <c r="AO9326"/>
      <c r="AP9326"/>
      <c r="AQ9326"/>
      <c r="AR9326"/>
      <c r="AS9326"/>
      <c r="AT9326"/>
      <c r="AU9326"/>
      <c r="AV9326"/>
      <c r="AW9326"/>
      <c r="AX9326"/>
      <c r="AY9326"/>
      <c r="AZ9326"/>
      <c r="BA9326"/>
      <c r="BB9326"/>
      <c r="BC9326"/>
      <c r="BD9326"/>
      <c r="BE9326"/>
      <c r="BF9326"/>
      <c r="BG9326"/>
      <c r="BH9326"/>
      <c r="BI9326"/>
      <c r="BJ9326"/>
      <c r="BK9326"/>
      <c r="BL9326"/>
      <c r="BM9326"/>
      <c r="BN9326"/>
      <c r="BO9326"/>
      <c r="BP9326"/>
      <c r="BQ9326"/>
      <c r="BR9326"/>
      <c r="BS9326"/>
      <c r="BT9326"/>
      <c r="BU9326"/>
      <c r="BV9326"/>
      <c r="BW9326"/>
      <c r="BX9326"/>
      <c r="BY9326"/>
      <c r="BZ9326"/>
      <c r="CA9326"/>
      <c r="CB9326"/>
      <c r="CC9326"/>
      <c r="CD9326"/>
      <c r="CE9326"/>
      <c r="CF9326"/>
      <c r="CG9326"/>
      <c r="CH9326"/>
      <c r="CI9326"/>
      <c r="CJ9326"/>
      <c r="CK9326"/>
      <c r="CL9326"/>
      <c r="CM9326"/>
      <c r="CN9326"/>
      <c r="CO9326"/>
      <c r="CP9326"/>
      <c r="CQ9326"/>
      <c r="CR9326"/>
      <c r="CS9326"/>
      <c r="CT9326"/>
      <c r="CU9326"/>
      <c r="CV9326"/>
    </row>
    <row r="9327" spans="10:100" x14ac:dyDescent="0.25">
      <c r="J9327"/>
      <c r="K9327"/>
      <c r="L9327"/>
      <c r="M9327"/>
      <c r="N9327"/>
      <c r="O9327"/>
      <c r="P9327"/>
      <c r="Q9327"/>
      <c r="R9327"/>
      <c r="S9327"/>
      <c r="T9327"/>
      <c r="U9327"/>
      <c r="V9327"/>
      <c r="W9327"/>
      <c r="X9327"/>
      <c r="Y9327"/>
      <c r="Z9327"/>
      <c r="AA9327"/>
      <c r="AB9327"/>
      <c r="AC9327"/>
      <c r="AD9327"/>
      <c r="AE9327"/>
      <c r="AF9327"/>
      <c r="AG9327"/>
      <c r="AH9327"/>
      <c r="AI9327"/>
      <c r="AJ9327"/>
      <c r="AK9327"/>
      <c r="AL9327"/>
      <c r="AM9327"/>
      <c r="AN9327"/>
      <c r="AO9327"/>
      <c r="AP9327"/>
      <c r="AQ9327"/>
      <c r="AR9327"/>
      <c r="AS9327"/>
      <c r="AT9327"/>
      <c r="AU9327"/>
      <c r="AV9327"/>
      <c r="AW9327"/>
      <c r="AX9327"/>
      <c r="AY9327"/>
      <c r="AZ9327"/>
      <c r="BA9327"/>
      <c r="BB9327"/>
      <c r="BC9327"/>
      <c r="BD9327"/>
      <c r="BE9327"/>
      <c r="BF9327"/>
      <c r="BG9327"/>
      <c r="BH9327"/>
      <c r="BI9327"/>
      <c r="BJ9327"/>
      <c r="BK9327"/>
      <c r="BL9327"/>
      <c r="BM9327"/>
      <c r="BN9327"/>
      <c r="BO9327"/>
      <c r="BP9327"/>
      <c r="BQ9327"/>
      <c r="BR9327"/>
      <c r="BS9327"/>
      <c r="BT9327"/>
      <c r="BU9327"/>
      <c r="BV9327"/>
      <c r="BW9327"/>
      <c r="BX9327"/>
      <c r="BY9327"/>
      <c r="BZ9327"/>
      <c r="CA9327"/>
      <c r="CB9327"/>
      <c r="CC9327"/>
      <c r="CD9327"/>
      <c r="CE9327"/>
      <c r="CF9327"/>
      <c r="CG9327"/>
      <c r="CH9327"/>
      <c r="CI9327"/>
      <c r="CJ9327"/>
      <c r="CK9327"/>
      <c r="CL9327"/>
      <c r="CM9327"/>
      <c r="CN9327"/>
      <c r="CO9327"/>
      <c r="CP9327"/>
      <c r="CQ9327"/>
      <c r="CR9327"/>
      <c r="CS9327"/>
      <c r="CT9327"/>
      <c r="CU9327"/>
      <c r="CV9327"/>
    </row>
    <row r="9328" spans="10:100" x14ac:dyDescent="0.25">
      <c r="J9328"/>
      <c r="K9328"/>
      <c r="L9328"/>
      <c r="M9328"/>
      <c r="N9328"/>
      <c r="O9328"/>
      <c r="P9328"/>
      <c r="Q9328"/>
      <c r="R9328"/>
      <c r="S9328"/>
      <c r="T9328"/>
      <c r="U9328"/>
      <c r="V9328"/>
      <c r="W9328"/>
      <c r="X9328"/>
      <c r="Y9328"/>
      <c r="Z9328"/>
      <c r="AA9328"/>
      <c r="AB9328"/>
      <c r="AC9328"/>
      <c r="AD9328"/>
      <c r="AE9328"/>
      <c r="AF9328"/>
      <c r="AG9328"/>
      <c r="AH9328"/>
      <c r="AI9328"/>
      <c r="AJ9328"/>
      <c r="AK9328"/>
      <c r="AL9328"/>
      <c r="AM9328"/>
      <c r="AN9328"/>
      <c r="AO9328"/>
      <c r="AP9328"/>
      <c r="AQ9328"/>
      <c r="AR9328"/>
      <c r="AS9328"/>
      <c r="AT9328"/>
      <c r="AU9328"/>
      <c r="AV9328"/>
      <c r="AW9328"/>
      <c r="AX9328"/>
      <c r="AY9328"/>
      <c r="AZ9328"/>
      <c r="BA9328"/>
      <c r="BB9328"/>
      <c r="BC9328"/>
      <c r="BD9328"/>
      <c r="BE9328"/>
      <c r="BF9328"/>
      <c r="BG9328"/>
      <c r="BH9328"/>
      <c r="BI9328"/>
      <c r="BJ9328"/>
      <c r="BK9328"/>
      <c r="BL9328"/>
      <c r="BM9328"/>
      <c r="BN9328"/>
      <c r="BO9328"/>
      <c r="BP9328"/>
      <c r="BQ9328"/>
      <c r="BR9328"/>
      <c r="BS9328"/>
      <c r="BT9328"/>
      <c r="BU9328"/>
      <c r="BV9328"/>
      <c r="BW9328"/>
      <c r="BX9328"/>
      <c r="BY9328"/>
      <c r="BZ9328"/>
      <c r="CA9328"/>
      <c r="CB9328"/>
      <c r="CC9328"/>
      <c r="CD9328"/>
      <c r="CE9328"/>
      <c r="CF9328"/>
      <c r="CG9328"/>
      <c r="CH9328"/>
      <c r="CI9328"/>
      <c r="CJ9328"/>
      <c r="CK9328"/>
      <c r="CL9328"/>
      <c r="CM9328"/>
      <c r="CN9328"/>
      <c r="CO9328"/>
      <c r="CP9328"/>
      <c r="CQ9328"/>
      <c r="CR9328"/>
      <c r="CS9328"/>
      <c r="CT9328"/>
      <c r="CU9328"/>
      <c r="CV9328"/>
    </row>
    <row r="9329" spans="10:100" x14ac:dyDescent="0.25">
      <c r="J9329"/>
      <c r="K9329"/>
      <c r="L9329"/>
      <c r="M9329"/>
      <c r="N9329"/>
      <c r="O9329"/>
      <c r="P9329"/>
      <c r="Q9329"/>
      <c r="R9329"/>
      <c r="S9329"/>
      <c r="T9329"/>
      <c r="U9329"/>
      <c r="V9329"/>
      <c r="W9329"/>
      <c r="X9329"/>
      <c r="Y9329"/>
      <c r="Z9329"/>
      <c r="AA9329"/>
      <c r="AB9329"/>
      <c r="AC9329"/>
      <c r="AD9329"/>
      <c r="AE9329"/>
      <c r="AF9329"/>
      <c r="AG9329"/>
      <c r="AH9329"/>
      <c r="AI9329"/>
      <c r="AJ9329"/>
      <c r="AK9329"/>
      <c r="AL9329"/>
      <c r="AM9329"/>
      <c r="AN9329"/>
      <c r="AO9329"/>
      <c r="AP9329"/>
      <c r="AQ9329"/>
      <c r="AR9329"/>
      <c r="AS9329"/>
      <c r="AT9329"/>
      <c r="AU9329"/>
      <c r="AV9329"/>
      <c r="AW9329"/>
      <c r="AX9329"/>
      <c r="AY9329"/>
      <c r="AZ9329"/>
      <c r="BA9329"/>
      <c r="BB9329"/>
      <c r="BC9329"/>
      <c r="BD9329"/>
      <c r="BE9329"/>
      <c r="BF9329"/>
      <c r="BG9329"/>
      <c r="BH9329"/>
      <c r="BI9329"/>
      <c r="BJ9329"/>
      <c r="BK9329"/>
      <c r="BL9329"/>
      <c r="BM9329"/>
      <c r="BN9329"/>
      <c r="BO9329"/>
      <c r="BP9329"/>
      <c r="BQ9329"/>
      <c r="BR9329"/>
      <c r="BS9329"/>
      <c r="BT9329"/>
      <c r="BU9329"/>
      <c r="BV9329"/>
      <c r="BW9329"/>
      <c r="BX9329"/>
      <c r="BY9329"/>
      <c r="BZ9329"/>
      <c r="CA9329"/>
      <c r="CB9329"/>
      <c r="CC9329"/>
      <c r="CD9329"/>
      <c r="CE9329"/>
      <c r="CF9329"/>
      <c r="CG9329"/>
      <c r="CH9329"/>
      <c r="CI9329"/>
      <c r="CJ9329"/>
      <c r="CK9329"/>
      <c r="CL9329"/>
      <c r="CM9329"/>
      <c r="CN9329"/>
      <c r="CO9329"/>
      <c r="CP9329"/>
      <c r="CQ9329"/>
      <c r="CR9329"/>
      <c r="CS9329"/>
      <c r="CT9329"/>
      <c r="CU9329"/>
      <c r="CV9329"/>
    </row>
    <row r="9330" spans="10:100" x14ac:dyDescent="0.25">
      <c r="J9330"/>
      <c r="K9330"/>
      <c r="L9330"/>
      <c r="M9330"/>
      <c r="N9330"/>
      <c r="O9330"/>
      <c r="P9330"/>
      <c r="Q9330"/>
      <c r="R9330"/>
      <c r="S9330"/>
      <c r="T9330"/>
      <c r="U9330"/>
      <c r="V9330"/>
      <c r="W9330"/>
      <c r="X9330"/>
      <c r="Y9330"/>
      <c r="Z9330"/>
      <c r="AA9330"/>
      <c r="AB9330"/>
      <c r="AC9330"/>
      <c r="AD9330"/>
      <c r="AE9330"/>
      <c r="AF9330"/>
      <c r="AG9330"/>
      <c r="AH9330"/>
      <c r="AI9330"/>
      <c r="AJ9330"/>
      <c r="AK9330"/>
      <c r="AL9330"/>
      <c r="AM9330"/>
      <c r="AN9330"/>
      <c r="AO9330"/>
      <c r="AP9330"/>
      <c r="AQ9330"/>
      <c r="AR9330"/>
      <c r="AS9330"/>
      <c r="AT9330"/>
      <c r="AU9330"/>
      <c r="AV9330"/>
      <c r="AW9330"/>
      <c r="AX9330"/>
      <c r="AY9330"/>
      <c r="AZ9330"/>
      <c r="BA9330"/>
      <c r="BB9330"/>
      <c r="BC9330"/>
      <c r="BD9330"/>
      <c r="BE9330"/>
      <c r="BF9330"/>
      <c r="BG9330"/>
      <c r="BH9330"/>
      <c r="BI9330"/>
      <c r="BJ9330"/>
      <c r="BK9330"/>
      <c r="BL9330"/>
      <c r="BM9330"/>
      <c r="BN9330"/>
      <c r="BO9330"/>
      <c r="BP9330"/>
      <c r="BQ9330"/>
      <c r="BR9330"/>
      <c r="BS9330"/>
      <c r="BT9330"/>
      <c r="BU9330"/>
      <c r="BV9330"/>
      <c r="BW9330"/>
      <c r="BX9330"/>
      <c r="BY9330"/>
      <c r="BZ9330"/>
      <c r="CA9330"/>
      <c r="CB9330"/>
      <c r="CC9330"/>
      <c r="CD9330"/>
      <c r="CE9330"/>
      <c r="CF9330"/>
      <c r="CG9330"/>
      <c r="CH9330"/>
      <c r="CI9330"/>
      <c r="CJ9330"/>
      <c r="CK9330"/>
      <c r="CL9330"/>
      <c r="CM9330"/>
      <c r="CN9330"/>
      <c r="CO9330"/>
      <c r="CP9330"/>
      <c r="CQ9330"/>
      <c r="CR9330"/>
      <c r="CS9330"/>
      <c r="CT9330"/>
      <c r="CU9330"/>
      <c r="CV9330"/>
    </row>
    <row r="9331" spans="10:100" x14ac:dyDescent="0.25">
      <c r="J9331"/>
      <c r="K9331"/>
      <c r="L9331"/>
      <c r="M9331"/>
      <c r="N9331"/>
      <c r="O9331"/>
      <c r="P9331"/>
      <c r="Q9331"/>
      <c r="R9331"/>
      <c r="S9331"/>
      <c r="T9331"/>
      <c r="U9331"/>
      <c r="V9331"/>
      <c r="W9331"/>
      <c r="X9331"/>
      <c r="Y9331"/>
      <c r="Z9331"/>
      <c r="AA9331"/>
      <c r="AB9331"/>
      <c r="AC9331"/>
      <c r="AD9331"/>
      <c r="AE9331"/>
      <c r="AF9331"/>
      <c r="AG9331"/>
      <c r="AH9331"/>
      <c r="AI9331"/>
      <c r="AJ9331"/>
      <c r="AK9331"/>
      <c r="AL9331"/>
      <c r="AM9331"/>
      <c r="AN9331"/>
      <c r="AO9331"/>
      <c r="AP9331"/>
      <c r="AQ9331"/>
      <c r="AR9331"/>
      <c r="AS9331"/>
      <c r="AT9331"/>
      <c r="AU9331"/>
      <c r="AV9331"/>
      <c r="AW9331"/>
      <c r="AX9331"/>
      <c r="AY9331"/>
      <c r="AZ9331"/>
      <c r="BA9331"/>
      <c r="BB9331"/>
      <c r="BC9331"/>
      <c r="BD9331"/>
      <c r="BE9331"/>
      <c r="BF9331"/>
      <c r="BG9331"/>
      <c r="BH9331"/>
      <c r="BI9331"/>
      <c r="BJ9331"/>
      <c r="BK9331"/>
      <c r="BL9331"/>
      <c r="BM9331"/>
      <c r="BN9331"/>
      <c r="BO9331"/>
      <c r="BP9331"/>
      <c r="BQ9331"/>
      <c r="BR9331"/>
      <c r="BS9331"/>
      <c r="BT9331"/>
      <c r="BU9331"/>
      <c r="BV9331"/>
      <c r="BW9331"/>
      <c r="BX9331"/>
      <c r="BY9331"/>
      <c r="BZ9331"/>
      <c r="CA9331"/>
      <c r="CB9331"/>
      <c r="CC9331"/>
      <c r="CD9331"/>
      <c r="CE9331"/>
      <c r="CF9331"/>
      <c r="CG9331"/>
      <c r="CH9331"/>
      <c r="CI9331"/>
      <c r="CJ9331"/>
      <c r="CK9331"/>
      <c r="CL9331"/>
      <c r="CM9331"/>
      <c r="CN9331"/>
      <c r="CO9331"/>
      <c r="CP9331"/>
      <c r="CQ9331"/>
      <c r="CR9331"/>
      <c r="CS9331"/>
      <c r="CT9331"/>
      <c r="CU9331"/>
      <c r="CV9331"/>
    </row>
    <row r="9332" spans="10:100" x14ac:dyDescent="0.25">
      <c r="J9332"/>
      <c r="K9332"/>
      <c r="L9332"/>
      <c r="M9332"/>
      <c r="N9332"/>
      <c r="O9332"/>
      <c r="P9332"/>
      <c r="Q9332"/>
      <c r="R9332"/>
      <c r="S9332"/>
      <c r="T9332"/>
      <c r="U9332"/>
      <c r="V9332"/>
      <c r="W9332"/>
      <c r="X9332"/>
      <c r="Y9332"/>
      <c r="Z9332"/>
      <c r="AA9332"/>
      <c r="AB9332"/>
      <c r="AC9332"/>
      <c r="AD9332"/>
      <c r="AE9332"/>
      <c r="AF9332"/>
      <c r="AG9332"/>
      <c r="AH9332"/>
      <c r="AI9332"/>
      <c r="AJ9332"/>
      <c r="AK9332"/>
      <c r="AL9332"/>
      <c r="AM9332"/>
      <c r="AN9332"/>
      <c r="AO9332"/>
      <c r="AP9332"/>
      <c r="AQ9332"/>
      <c r="AR9332"/>
      <c r="AS9332"/>
      <c r="AT9332"/>
      <c r="AU9332"/>
      <c r="AV9332"/>
      <c r="AW9332"/>
      <c r="AX9332"/>
      <c r="AY9332"/>
      <c r="AZ9332"/>
      <c r="BA9332"/>
      <c r="BB9332"/>
      <c r="BC9332"/>
      <c r="BD9332"/>
      <c r="BE9332"/>
      <c r="BF9332"/>
      <c r="BG9332"/>
      <c r="BH9332"/>
      <c r="BI9332"/>
      <c r="BJ9332"/>
      <c r="BK9332"/>
      <c r="BL9332"/>
      <c r="BM9332"/>
      <c r="BN9332"/>
      <c r="BO9332"/>
      <c r="BP9332"/>
      <c r="BQ9332"/>
      <c r="BR9332"/>
      <c r="BS9332"/>
      <c r="BT9332"/>
      <c r="BU9332"/>
      <c r="BV9332"/>
      <c r="BW9332"/>
      <c r="BX9332"/>
      <c r="BY9332"/>
      <c r="BZ9332"/>
      <c r="CA9332"/>
      <c r="CB9332"/>
      <c r="CC9332"/>
      <c r="CD9332"/>
      <c r="CE9332"/>
      <c r="CF9332"/>
      <c r="CG9332"/>
      <c r="CH9332"/>
      <c r="CI9332"/>
      <c r="CJ9332"/>
      <c r="CK9332"/>
      <c r="CL9332"/>
      <c r="CM9332"/>
      <c r="CN9332"/>
      <c r="CO9332"/>
      <c r="CP9332"/>
      <c r="CQ9332"/>
      <c r="CR9332"/>
      <c r="CS9332"/>
      <c r="CT9332"/>
      <c r="CU9332"/>
      <c r="CV9332"/>
    </row>
    <row r="9333" spans="10:100" x14ac:dyDescent="0.25">
      <c r="J9333"/>
      <c r="K9333"/>
      <c r="L9333"/>
      <c r="M9333"/>
      <c r="N9333"/>
      <c r="O9333"/>
      <c r="P9333"/>
      <c r="Q9333"/>
      <c r="R9333"/>
      <c r="S9333"/>
      <c r="T9333"/>
      <c r="U9333"/>
      <c r="V9333"/>
      <c r="W9333"/>
      <c r="X9333"/>
      <c r="Y9333"/>
      <c r="Z9333"/>
      <c r="AA9333"/>
      <c r="AB9333"/>
      <c r="AC9333"/>
      <c r="AD9333"/>
      <c r="AE9333"/>
      <c r="AF9333"/>
      <c r="AG9333"/>
      <c r="AH9333"/>
      <c r="AI9333"/>
      <c r="AJ9333"/>
      <c r="AK9333"/>
      <c r="AL9333"/>
      <c r="AM9333"/>
      <c r="AN9333"/>
      <c r="AO9333"/>
      <c r="AP9333"/>
      <c r="AQ9333"/>
      <c r="AR9333"/>
      <c r="AS9333"/>
      <c r="AT9333"/>
      <c r="AU9333"/>
      <c r="AV9333"/>
      <c r="AW9333"/>
      <c r="AX9333"/>
      <c r="AY9333"/>
      <c r="AZ9333"/>
      <c r="BA9333"/>
      <c r="BB9333"/>
      <c r="BC9333"/>
      <c r="BD9333"/>
      <c r="BE9333"/>
      <c r="BF9333"/>
      <c r="BG9333"/>
      <c r="BH9333"/>
      <c r="BI9333"/>
      <c r="BJ9333"/>
      <c r="BK9333"/>
      <c r="BL9333"/>
      <c r="BM9333"/>
      <c r="BN9333"/>
      <c r="BO9333"/>
      <c r="BP9333"/>
      <c r="BQ9333"/>
      <c r="BR9333"/>
      <c r="BS9333"/>
      <c r="BT9333"/>
      <c r="BU9333"/>
      <c r="BV9333"/>
      <c r="BW9333"/>
      <c r="BX9333"/>
      <c r="BY9333"/>
      <c r="BZ9333"/>
      <c r="CA9333"/>
      <c r="CB9333"/>
      <c r="CC9333"/>
      <c r="CD9333"/>
      <c r="CE9333"/>
      <c r="CF9333"/>
      <c r="CG9333"/>
      <c r="CH9333"/>
      <c r="CI9333"/>
      <c r="CJ9333"/>
      <c r="CK9333"/>
      <c r="CL9333"/>
      <c r="CM9333"/>
      <c r="CN9333"/>
      <c r="CO9333"/>
      <c r="CP9333"/>
      <c r="CQ9333"/>
      <c r="CR9333"/>
      <c r="CS9333"/>
      <c r="CT9333"/>
      <c r="CU9333"/>
      <c r="CV9333"/>
    </row>
    <row r="9334" spans="10:100" x14ac:dyDescent="0.25">
      <c r="J9334"/>
      <c r="K9334"/>
      <c r="L9334"/>
      <c r="M9334"/>
      <c r="N9334"/>
      <c r="O9334"/>
      <c r="P9334"/>
      <c r="Q9334"/>
      <c r="R9334"/>
      <c r="S9334"/>
      <c r="T9334"/>
      <c r="U9334"/>
      <c r="V9334"/>
      <c r="W9334"/>
      <c r="X9334"/>
      <c r="Y9334"/>
      <c r="Z9334"/>
      <c r="AA9334"/>
      <c r="AB9334"/>
      <c r="AC9334"/>
      <c r="AD9334"/>
      <c r="AE9334"/>
      <c r="AF9334"/>
      <c r="AG9334"/>
      <c r="AH9334"/>
      <c r="AI9334"/>
      <c r="AJ9334"/>
      <c r="AK9334"/>
      <c r="AL9334"/>
      <c r="AM9334"/>
      <c r="AN9334"/>
      <c r="AO9334"/>
      <c r="AP9334"/>
      <c r="AQ9334"/>
      <c r="AR9334"/>
      <c r="AS9334"/>
      <c r="AT9334"/>
      <c r="AU9334"/>
      <c r="AV9334"/>
      <c r="AW9334"/>
      <c r="AX9334"/>
      <c r="AY9334"/>
      <c r="AZ9334"/>
      <c r="BA9334"/>
      <c r="BB9334"/>
      <c r="BC9334"/>
      <c r="BD9334"/>
      <c r="BE9334"/>
      <c r="BF9334"/>
      <c r="BG9334"/>
      <c r="BH9334"/>
      <c r="BI9334"/>
      <c r="BJ9334"/>
      <c r="BK9334"/>
      <c r="BL9334"/>
      <c r="BM9334"/>
      <c r="BN9334"/>
      <c r="BO9334"/>
      <c r="BP9334"/>
      <c r="BQ9334"/>
      <c r="BR9334"/>
      <c r="BS9334"/>
      <c r="BT9334"/>
      <c r="BU9334"/>
      <c r="BV9334"/>
      <c r="BW9334"/>
      <c r="BX9334"/>
      <c r="BY9334"/>
      <c r="BZ9334"/>
      <c r="CA9334"/>
      <c r="CB9334"/>
      <c r="CC9334"/>
      <c r="CD9334"/>
      <c r="CE9334"/>
      <c r="CF9334"/>
      <c r="CG9334"/>
      <c r="CH9334"/>
      <c r="CI9334"/>
      <c r="CJ9334"/>
      <c r="CK9334"/>
      <c r="CL9334"/>
      <c r="CM9334"/>
      <c r="CN9334"/>
      <c r="CO9334"/>
      <c r="CP9334"/>
      <c r="CQ9334"/>
      <c r="CR9334"/>
      <c r="CS9334"/>
      <c r="CT9334"/>
      <c r="CU9334"/>
      <c r="CV9334"/>
    </row>
    <row r="9335" spans="10:100" x14ac:dyDescent="0.25">
      <c r="J9335"/>
      <c r="K9335"/>
      <c r="L9335"/>
      <c r="M9335"/>
      <c r="N9335"/>
      <c r="O9335"/>
      <c r="P9335"/>
      <c r="Q9335"/>
      <c r="R9335"/>
      <c r="S9335"/>
      <c r="T9335"/>
      <c r="U9335"/>
      <c r="V9335"/>
      <c r="W9335"/>
      <c r="X9335"/>
      <c r="Y9335"/>
      <c r="Z9335"/>
      <c r="AA9335"/>
      <c r="AB9335"/>
      <c r="AC9335"/>
      <c r="AD9335"/>
      <c r="AE9335"/>
      <c r="AF9335"/>
      <c r="AG9335"/>
      <c r="AH9335"/>
      <c r="AI9335"/>
      <c r="AJ9335"/>
      <c r="AK9335"/>
      <c r="AL9335"/>
      <c r="AM9335"/>
      <c r="AN9335"/>
      <c r="AO9335"/>
      <c r="AP9335"/>
      <c r="AQ9335"/>
      <c r="AR9335"/>
      <c r="AS9335"/>
      <c r="AT9335"/>
      <c r="AU9335"/>
      <c r="AV9335"/>
      <c r="AW9335"/>
      <c r="AX9335"/>
      <c r="AY9335"/>
      <c r="AZ9335"/>
      <c r="BA9335"/>
      <c r="BB9335"/>
      <c r="BC9335"/>
      <c r="BD9335"/>
      <c r="BE9335"/>
      <c r="BF9335"/>
      <c r="BG9335"/>
      <c r="BH9335"/>
      <c r="BI9335"/>
      <c r="BJ9335"/>
      <c r="BK9335"/>
      <c r="BL9335"/>
      <c r="BM9335"/>
      <c r="BN9335"/>
      <c r="BO9335"/>
      <c r="BP9335"/>
      <c r="BQ9335"/>
      <c r="BR9335"/>
      <c r="BS9335"/>
      <c r="BT9335"/>
      <c r="BU9335"/>
      <c r="BV9335"/>
      <c r="BW9335"/>
      <c r="BX9335"/>
      <c r="BY9335"/>
      <c r="BZ9335"/>
      <c r="CA9335"/>
      <c r="CB9335"/>
      <c r="CC9335"/>
      <c r="CD9335"/>
      <c r="CE9335"/>
      <c r="CF9335"/>
      <c r="CG9335"/>
      <c r="CH9335"/>
      <c r="CI9335"/>
      <c r="CJ9335"/>
      <c r="CK9335"/>
      <c r="CL9335"/>
      <c r="CM9335"/>
      <c r="CN9335"/>
      <c r="CO9335"/>
      <c r="CP9335"/>
      <c r="CQ9335"/>
      <c r="CR9335"/>
      <c r="CS9335"/>
      <c r="CT9335"/>
      <c r="CU9335"/>
      <c r="CV9335"/>
    </row>
    <row r="9336" spans="10:100" x14ac:dyDescent="0.25">
      <c r="J9336"/>
      <c r="K9336"/>
      <c r="L9336"/>
      <c r="M9336"/>
      <c r="N9336"/>
      <c r="O9336"/>
      <c r="P9336"/>
      <c r="Q9336"/>
      <c r="R9336"/>
      <c r="S9336"/>
      <c r="T9336"/>
      <c r="U9336"/>
      <c r="V9336"/>
      <c r="W9336"/>
      <c r="X9336"/>
      <c r="Y9336"/>
      <c r="Z9336"/>
      <c r="AA9336"/>
      <c r="AB9336"/>
      <c r="AC9336"/>
      <c r="AD9336"/>
      <c r="AE9336"/>
      <c r="AF9336"/>
      <c r="AG9336"/>
      <c r="AH9336"/>
      <c r="AI9336"/>
      <c r="AJ9336"/>
      <c r="AK9336"/>
      <c r="AL9336"/>
      <c r="AM9336"/>
      <c r="AN9336"/>
      <c r="AO9336"/>
      <c r="AP9336"/>
      <c r="AQ9336"/>
      <c r="AR9336"/>
      <c r="AS9336"/>
      <c r="AT9336"/>
      <c r="AU9336"/>
      <c r="AV9336"/>
      <c r="AW9336"/>
      <c r="AX9336"/>
      <c r="AY9336"/>
      <c r="AZ9336"/>
      <c r="BA9336"/>
      <c r="BB9336"/>
      <c r="BC9336"/>
      <c r="BD9336"/>
      <c r="BE9336"/>
      <c r="BF9336"/>
      <c r="BG9336"/>
      <c r="BH9336"/>
      <c r="BI9336"/>
      <c r="BJ9336"/>
      <c r="BK9336"/>
      <c r="BL9336"/>
      <c r="BM9336"/>
      <c r="BN9336"/>
      <c r="BO9336"/>
      <c r="BP9336"/>
      <c r="BQ9336"/>
      <c r="BR9336"/>
      <c r="BS9336"/>
      <c r="BT9336"/>
      <c r="BU9336"/>
      <c r="BV9336"/>
      <c r="BW9336"/>
      <c r="BX9336"/>
      <c r="BY9336"/>
      <c r="BZ9336"/>
      <c r="CA9336"/>
      <c r="CB9336"/>
      <c r="CC9336"/>
      <c r="CD9336"/>
      <c r="CE9336"/>
      <c r="CF9336"/>
      <c r="CG9336"/>
      <c r="CH9336"/>
      <c r="CI9336"/>
      <c r="CJ9336"/>
      <c r="CK9336"/>
      <c r="CL9336"/>
      <c r="CM9336"/>
      <c r="CN9336"/>
      <c r="CO9336"/>
      <c r="CP9336"/>
      <c r="CQ9336"/>
      <c r="CR9336"/>
      <c r="CS9336"/>
      <c r="CT9336"/>
      <c r="CU9336"/>
      <c r="CV9336"/>
    </row>
    <row r="9337" spans="10:100" x14ac:dyDescent="0.25">
      <c r="J9337"/>
      <c r="K9337"/>
      <c r="L9337"/>
      <c r="M9337"/>
      <c r="N9337"/>
      <c r="O9337"/>
      <c r="P9337"/>
      <c r="Q9337"/>
      <c r="R9337"/>
      <c r="S9337"/>
      <c r="T9337"/>
      <c r="U9337"/>
      <c r="V9337"/>
      <c r="W9337"/>
      <c r="X9337"/>
      <c r="Y9337"/>
      <c r="Z9337"/>
      <c r="AA9337"/>
      <c r="AB9337"/>
      <c r="AC9337"/>
      <c r="AD9337"/>
      <c r="AE9337"/>
      <c r="AF9337"/>
      <c r="AG9337"/>
      <c r="AH9337"/>
      <c r="AI9337"/>
      <c r="AJ9337"/>
      <c r="AK9337"/>
      <c r="AL9337"/>
      <c r="AM9337"/>
      <c r="AN9337"/>
      <c r="AO9337"/>
      <c r="AP9337"/>
      <c r="AQ9337"/>
      <c r="AR9337"/>
      <c r="AS9337"/>
      <c r="AT9337"/>
      <c r="AU9337"/>
      <c r="AV9337"/>
      <c r="AW9337"/>
      <c r="AX9337"/>
      <c r="AY9337"/>
      <c r="AZ9337"/>
      <c r="BA9337"/>
      <c r="BB9337"/>
      <c r="BC9337"/>
      <c r="BD9337"/>
      <c r="BE9337"/>
      <c r="BF9337"/>
      <c r="BG9337"/>
      <c r="BH9337"/>
      <c r="BI9337"/>
      <c r="BJ9337"/>
      <c r="BK9337"/>
      <c r="BL9337"/>
      <c r="BM9337"/>
      <c r="BN9337"/>
      <c r="BO9337"/>
      <c r="BP9337"/>
      <c r="BQ9337"/>
      <c r="BR9337"/>
      <c r="BS9337"/>
      <c r="BT9337"/>
      <c r="BU9337"/>
      <c r="BV9337"/>
      <c r="BW9337"/>
      <c r="BX9337"/>
      <c r="BY9337"/>
      <c r="BZ9337"/>
      <c r="CA9337"/>
      <c r="CB9337"/>
      <c r="CC9337"/>
      <c r="CD9337"/>
      <c r="CE9337"/>
      <c r="CF9337"/>
      <c r="CG9337"/>
      <c r="CH9337"/>
      <c r="CI9337"/>
      <c r="CJ9337"/>
      <c r="CK9337"/>
      <c r="CL9337"/>
      <c r="CM9337"/>
      <c r="CN9337"/>
      <c r="CO9337"/>
      <c r="CP9337"/>
      <c r="CQ9337"/>
      <c r="CR9337"/>
      <c r="CS9337"/>
      <c r="CT9337"/>
      <c r="CU9337"/>
      <c r="CV9337"/>
    </row>
    <row r="9338" spans="10:100" x14ac:dyDescent="0.25">
      <c r="J9338"/>
      <c r="K9338"/>
      <c r="L9338"/>
      <c r="M9338"/>
      <c r="N9338"/>
      <c r="O9338"/>
      <c r="P9338"/>
      <c r="Q9338"/>
      <c r="R9338"/>
      <c r="S9338"/>
      <c r="T9338"/>
      <c r="U9338"/>
      <c r="V9338"/>
      <c r="W9338"/>
      <c r="X9338"/>
      <c r="Y9338"/>
      <c r="Z9338"/>
      <c r="AA9338"/>
      <c r="AB9338"/>
      <c r="AC9338"/>
      <c r="AD9338"/>
      <c r="AE9338"/>
      <c r="AF9338"/>
      <c r="AG9338"/>
      <c r="AH9338"/>
      <c r="AI9338"/>
      <c r="AJ9338"/>
      <c r="AK9338"/>
      <c r="AL9338"/>
      <c r="AM9338"/>
      <c r="AN9338"/>
      <c r="AO9338"/>
      <c r="AP9338"/>
      <c r="AQ9338"/>
      <c r="AR9338"/>
      <c r="AS9338"/>
      <c r="AT9338"/>
      <c r="AU9338"/>
      <c r="AV9338"/>
      <c r="AW9338"/>
      <c r="AX9338"/>
      <c r="AY9338"/>
      <c r="AZ9338"/>
      <c r="BA9338"/>
      <c r="BB9338"/>
      <c r="BC9338"/>
      <c r="BD9338"/>
      <c r="BE9338"/>
      <c r="BF9338"/>
      <c r="BG9338"/>
      <c r="BH9338"/>
      <c r="BI9338"/>
      <c r="BJ9338"/>
      <c r="BK9338"/>
      <c r="BL9338"/>
      <c r="BM9338"/>
      <c r="BN9338"/>
      <c r="BO9338"/>
      <c r="BP9338"/>
      <c r="BQ9338"/>
      <c r="BR9338"/>
      <c r="BS9338"/>
      <c r="BT9338"/>
      <c r="BU9338"/>
      <c r="BV9338"/>
      <c r="BW9338"/>
      <c r="BX9338"/>
      <c r="BY9338"/>
      <c r="BZ9338"/>
      <c r="CA9338"/>
      <c r="CB9338"/>
      <c r="CC9338"/>
      <c r="CD9338"/>
      <c r="CE9338"/>
      <c r="CF9338"/>
      <c r="CG9338"/>
      <c r="CH9338"/>
      <c r="CI9338"/>
      <c r="CJ9338"/>
      <c r="CK9338"/>
      <c r="CL9338"/>
      <c r="CM9338"/>
      <c r="CN9338"/>
      <c r="CO9338"/>
      <c r="CP9338"/>
      <c r="CQ9338"/>
      <c r="CR9338"/>
      <c r="CS9338"/>
      <c r="CT9338"/>
      <c r="CU9338"/>
      <c r="CV9338"/>
    </row>
    <row r="9339" spans="10:100" x14ac:dyDescent="0.25">
      <c r="J9339"/>
      <c r="K9339"/>
      <c r="L9339"/>
      <c r="M9339"/>
      <c r="N9339"/>
      <c r="O9339"/>
      <c r="P9339"/>
      <c r="Q9339"/>
      <c r="R9339"/>
      <c r="S9339"/>
      <c r="T9339"/>
      <c r="U9339"/>
      <c r="V9339"/>
      <c r="W9339"/>
      <c r="X9339"/>
      <c r="Y9339"/>
      <c r="Z9339"/>
      <c r="AA9339"/>
      <c r="AB9339"/>
      <c r="AC9339"/>
      <c r="AD9339"/>
      <c r="AE9339"/>
      <c r="AF9339"/>
      <c r="AG9339"/>
      <c r="AH9339"/>
      <c r="AI9339"/>
      <c r="AJ9339"/>
      <c r="AK9339"/>
      <c r="AL9339"/>
      <c r="AM9339"/>
      <c r="AN9339"/>
      <c r="AO9339"/>
      <c r="AP9339"/>
      <c r="AQ9339"/>
      <c r="AR9339"/>
      <c r="AS9339"/>
      <c r="AT9339"/>
      <c r="AU9339"/>
      <c r="AV9339"/>
      <c r="AW9339"/>
      <c r="AX9339"/>
      <c r="AY9339"/>
      <c r="AZ9339"/>
      <c r="BA9339"/>
      <c r="BB9339"/>
      <c r="BC9339"/>
      <c r="BD9339"/>
      <c r="BE9339"/>
      <c r="BF9339"/>
      <c r="BG9339"/>
      <c r="BH9339"/>
      <c r="BI9339"/>
      <c r="BJ9339"/>
      <c r="BK9339"/>
      <c r="BL9339"/>
      <c r="BM9339"/>
      <c r="BN9339"/>
      <c r="BO9339"/>
      <c r="BP9339"/>
      <c r="BQ9339"/>
      <c r="BR9339"/>
      <c r="BS9339"/>
      <c r="BT9339"/>
      <c r="BU9339"/>
      <c r="BV9339"/>
      <c r="BW9339"/>
      <c r="BX9339"/>
      <c r="BY9339"/>
      <c r="BZ9339"/>
      <c r="CA9339"/>
      <c r="CB9339"/>
      <c r="CC9339"/>
      <c r="CD9339"/>
      <c r="CE9339"/>
      <c r="CF9339"/>
      <c r="CG9339"/>
      <c r="CH9339"/>
      <c r="CI9339"/>
      <c r="CJ9339"/>
      <c r="CK9339"/>
      <c r="CL9339"/>
      <c r="CM9339"/>
      <c r="CN9339"/>
      <c r="CO9339"/>
      <c r="CP9339"/>
      <c r="CQ9339"/>
      <c r="CR9339"/>
      <c r="CS9339"/>
      <c r="CT9339"/>
      <c r="CU9339"/>
      <c r="CV9339"/>
    </row>
    <row r="9340" spans="10:100" x14ac:dyDescent="0.25">
      <c r="J9340"/>
      <c r="K9340"/>
      <c r="L9340"/>
      <c r="M9340"/>
      <c r="N9340"/>
      <c r="O9340"/>
      <c r="P9340"/>
      <c r="Q9340"/>
      <c r="R9340"/>
      <c r="S9340"/>
      <c r="T9340"/>
      <c r="U9340"/>
      <c r="V9340"/>
      <c r="W9340"/>
      <c r="X9340"/>
      <c r="Y9340"/>
      <c r="Z9340"/>
      <c r="AA9340"/>
      <c r="AB9340"/>
      <c r="AC9340"/>
      <c r="AD9340"/>
      <c r="AE9340"/>
      <c r="AF9340"/>
      <c r="AG9340"/>
      <c r="AH9340"/>
      <c r="AI9340"/>
      <c r="AJ9340"/>
      <c r="AK9340"/>
      <c r="AL9340"/>
      <c r="AM9340"/>
      <c r="AN9340"/>
      <c r="AO9340"/>
      <c r="AP9340"/>
      <c r="AQ9340"/>
      <c r="AR9340"/>
      <c r="AS9340"/>
      <c r="AT9340"/>
      <c r="AU9340"/>
      <c r="AV9340"/>
      <c r="AW9340"/>
      <c r="AX9340"/>
      <c r="AY9340"/>
      <c r="AZ9340"/>
      <c r="BA9340"/>
      <c r="BB9340"/>
      <c r="BC9340"/>
      <c r="BD9340"/>
      <c r="BE9340"/>
      <c r="BF9340"/>
      <c r="BG9340"/>
      <c r="BH9340"/>
      <c r="BI9340"/>
      <c r="BJ9340"/>
      <c r="BK9340"/>
      <c r="BL9340"/>
      <c r="BM9340"/>
      <c r="BN9340"/>
      <c r="BO9340"/>
      <c r="BP9340"/>
      <c r="BQ9340"/>
      <c r="BR9340"/>
      <c r="BS9340"/>
      <c r="BT9340"/>
      <c r="BU9340"/>
      <c r="BV9340"/>
      <c r="BW9340"/>
      <c r="BX9340"/>
      <c r="BY9340"/>
      <c r="BZ9340"/>
      <c r="CA9340"/>
      <c r="CB9340"/>
      <c r="CC9340"/>
      <c r="CD9340"/>
      <c r="CE9340"/>
      <c r="CF9340"/>
      <c r="CG9340"/>
      <c r="CH9340"/>
      <c r="CI9340"/>
      <c r="CJ9340"/>
      <c r="CK9340"/>
      <c r="CL9340"/>
      <c r="CM9340"/>
      <c r="CN9340"/>
      <c r="CO9340"/>
      <c r="CP9340"/>
      <c r="CQ9340"/>
      <c r="CR9340"/>
      <c r="CS9340"/>
      <c r="CT9340"/>
      <c r="CU9340"/>
      <c r="CV9340"/>
    </row>
    <row r="9341" spans="10:100" x14ac:dyDescent="0.25">
      <c r="J9341"/>
      <c r="K9341"/>
      <c r="L9341"/>
      <c r="M9341"/>
      <c r="N9341"/>
      <c r="O9341"/>
      <c r="P9341"/>
      <c r="Q9341"/>
      <c r="R9341"/>
      <c r="S9341"/>
      <c r="T9341"/>
      <c r="U9341"/>
      <c r="V9341"/>
      <c r="W9341"/>
      <c r="X9341"/>
      <c r="Y9341"/>
      <c r="Z9341"/>
      <c r="AA9341"/>
      <c r="AB9341"/>
      <c r="AC9341"/>
      <c r="AD9341"/>
      <c r="AE9341"/>
      <c r="AF9341"/>
      <c r="AG9341"/>
      <c r="AH9341"/>
      <c r="AI9341"/>
      <c r="AJ9341"/>
      <c r="AK9341"/>
      <c r="AL9341"/>
      <c r="AM9341"/>
      <c r="AN9341"/>
      <c r="AO9341"/>
      <c r="AP9341"/>
      <c r="AQ9341"/>
      <c r="AR9341"/>
      <c r="AS9341"/>
      <c r="AT9341"/>
      <c r="AU9341"/>
      <c r="AV9341"/>
      <c r="AW9341"/>
      <c r="AX9341"/>
      <c r="AY9341"/>
      <c r="AZ9341"/>
      <c r="BA9341"/>
      <c r="BB9341"/>
      <c r="BC9341"/>
      <c r="BD9341"/>
      <c r="BE9341"/>
      <c r="BF9341"/>
      <c r="BG9341"/>
      <c r="BH9341"/>
      <c r="BI9341"/>
      <c r="BJ9341"/>
      <c r="BK9341"/>
      <c r="BL9341"/>
      <c r="BM9341"/>
      <c r="BN9341"/>
      <c r="BO9341"/>
      <c r="BP9341"/>
      <c r="BQ9341"/>
      <c r="BR9341"/>
      <c r="BS9341"/>
      <c r="BT9341"/>
      <c r="BU9341"/>
      <c r="BV9341"/>
      <c r="BW9341"/>
      <c r="BX9341"/>
      <c r="BY9341"/>
      <c r="BZ9341"/>
      <c r="CA9341"/>
      <c r="CB9341"/>
      <c r="CC9341"/>
      <c r="CD9341"/>
      <c r="CE9341"/>
      <c r="CF9341"/>
      <c r="CG9341"/>
      <c r="CH9341"/>
      <c r="CI9341"/>
      <c r="CJ9341"/>
      <c r="CK9341"/>
      <c r="CL9341"/>
      <c r="CM9341"/>
      <c r="CN9341"/>
      <c r="CO9341"/>
      <c r="CP9341"/>
      <c r="CQ9341"/>
      <c r="CR9341"/>
      <c r="CS9341"/>
      <c r="CT9341"/>
      <c r="CU9341"/>
      <c r="CV9341"/>
    </row>
    <row r="9342" spans="10:100" x14ac:dyDescent="0.25">
      <c r="J9342"/>
      <c r="K9342"/>
      <c r="L9342"/>
      <c r="M9342"/>
      <c r="N9342"/>
      <c r="O9342"/>
      <c r="P9342"/>
      <c r="Q9342"/>
      <c r="R9342"/>
      <c r="S9342"/>
      <c r="T9342"/>
      <c r="U9342"/>
      <c r="V9342"/>
      <c r="W9342"/>
      <c r="X9342"/>
      <c r="Y9342"/>
      <c r="Z9342"/>
      <c r="AA9342"/>
      <c r="AB9342"/>
      <c r="AC9342"/>
      <c r="AD9342"/>
      <c r="AE9342"/>
      <c r="AF9342"/>
      <c r="AG9342"/>
      <c r="AH9342"/>
      <c r="AI9342"/>
      <c r="AJ9342"/>
      <c r="AK9342"/>
      <c r="AL9342"/>
      <c r="AM9342"/>
      <c r="AN9342"/>
      <c r="AO9342"/>
      <c r="AP9342"/>
      <c r="AQ9342"/>
      <c r="AR9342"/>
      <c r="AS9342"/>
      <c r="AT9342"/>
      <c r="AU9342"/>
      <c r="AV9342"/>
      <c r="AW9342"/>
      <c r="AX9342"/>
      <c r="AY9342"/>
      <c r="AZ9342"/>
      <c r="BA9342"/>
      <c r="BB9342"/>
      <c r="BC9342"/>
      <c r="BD9342"/>
      <c r="BE9342"/>
      <c r="BF9342"/>
      <c r="BG9342"/>
      <c r="BH9342"/>
      <c r="BI9342"/>
      <c r="BJ9342"/>
      <c r="BK9342"/>
      <c r="BL9342"/>
      <c r="BM9342"/>
      <c r="BN9342"/>
      <c r="BO9342"/>
      <c r="BP9342"/>
      <c r="BQ9342"/>
      <c r="BR9342"/>
      <c r="BS9342"/>
      <c r="BT9342"/>
      <c r="BU9342"/>
      <c r="BV9342"/>
      <c r="BW9342"/>
      <c r="BX9342"/>
      <c r="BY9342"/>
      <c r="BZ9342"/>
      <c r="CA9342"/>
      <c r="CB9342"/>
      <c r="CC9342"/>
      <c r="CD9342"/>
      <c r="CE9342"/>
      <c r="CF9342"/>
      <c r="CG9342"/>
      <c r="CH9342"/>
      <c r="CI9342"/>
      <c r="CJ9342"/>
      <c r="CK9342"/>
      <c r="CL9342"/>
      <c r="CM9342"/>
      <c r="CN9342"/>
      <c r="CO9342"/>
      <c r="CP9342"/>
      <c r="CQ9342"/>
      <c r="CR9342"/>
      <c r="CS9342"/>
      <c r="CT9342"/>
      <c r="CU9342"/>
      <c r="CV9342"/>
    </row>
    <row r="9343" spans="10:100" x14ac:dyDescent="0.25">
      <c r="J9343"/>
      <c r="K9343"/>
      <c r="L9343"/>
      <c r="M9343"/>
      <c r="N9343"/>
      <c r="O9343"/>
      <c r="P9343"/>
      <c r="Q9343"/>
      <c r="R9343"/>
      <c r="S9343"/>
      <c r="T9343"/>
      <c r="U9343"/>
      <c r="V9343"/>
      <c r="W9343"/>
      <c r="X9343"/>
      <c r="Y9343"/>
      <c r="Z9343"/>
      <c r="AA9343"/>
      <c r="AB9343"/>
      <c r="AC9343"/>
      <c r="AD9343"/>
      <c r="AE9343"/>
      <c r="AF9343"/>
      <c r="AG9343"/>
      <c r="AH9343"/>
      <c r="AI9343"/>
      <c r="AJ9343"/>
      <c r="AK9343"/>
      <c r="AL9343"/>
      <c r="AM9343"/>
      <c r="AN9343"/>
      <c r="AO9343"/>
      <c r="AP9343"/>
      <c r="AQ9343"/>
      <c r="AR9343"/>
      <c r="AS9343"/>
      <c r="AT9343"/>
      <c r="AU9343"/>
      <c r="AV9343"/>
      <c r="AW9343"/>
      <c r="AX9343"/>
      <c r="AY9343"/>
      <c r="AZ9343"/>
      <c r="BA9343"/>
      <c r="BB9343"/>
      <c r="BC9343"/>
      <c r="BD9343"/>
      <c r="BE9343"/>
      <c r="BF9343"/>
      <c r="BG9343"/>
      <c r="BH9343"/>
      <c r="BI9343"/>
      <c r="BJ9343"/>
      <c r="BK9343"/>
      <c r="BL9343"/>
      <c r="BM9343"/>
      <c r="BN9343"/>
      <c r="BO9343"/>
      <c r="BP9343"/>
      <c r="BQ9343"/>
      <c r="BR9343"/>
      <c r="BS9343"/>
      <c r="BT9343"/>
      <c r="BU9343"/>
      <c r="BV9343"/>
      <c r="BW9343"/>
      <c r="BX9343"/>
      <c r="BY9343"/>
      <c r="BZ9343"/>
      <c r="CA9343"/>
      <c r="CB9343"/>
      <c r="CC9343"/>
      <c r="CD9343"/>
      <c r="CE9343"/>
      <c r="CF9343"/>
      <c r="CG9343"/>
      <c r="CH9343"/>
      <c r="CI9343"/>
      <c r="CJ9343"/>
      <c r="CK9343"/>
      <c r="CL9343"/>
      <c r="CM9343"/>
      <c r="CN9343"/>
      <c r="CO9343"/>
      <c r="CP9343"/>
      <c r="CQ9343"/>
      <c r="CR9343"/>
      <c r="CS9343"/>
      <c r="CT9343"/>
      <c r="CU9343"/>
      <c r="CV9343"/>
    </row>
    <row r="9344" spans="10:100" x14ac:dyDescent="0.25">
      <c r="J9344"/>
      <c r="K9344"/>
      <c r="L9344"/>
      <c r="M9344"/>
      <c r="N9344"/>
      <c r="O9344"/>
      <c r="P9344"/>
      <c r="Q9344"/>
      <c r="R9344"/>
      <c r="S9344"/>
      <c r="T9344"/>
      <c r="U9344"/>
      <c r="V9344"/>
      <c r="W9344"/>
      <c r="X9344"/>
      <c r="Y9344"/>
      <c r="Z9344"/>
      <c r="AA9344"/>
      <c r="AB9344"/>
      <c r="AC9344"/>
      <c r="AD9344"/>
      <c r="AE9344"/>
      <c r="AF9344"/>
      <c r="AG9344"/>
      <c r="AH9344"/>
      <c r="AI9344"/>
      <c r="AJ9344"/>
      <c r="AK9344"/>
      <c r="AL9344"/>
      <c r="AM9344"/>
      <c r="AN9344"/>
      <c r="AO9344"/>
      <c r="AP9344"/>
      <c r="AQ9344"/>
      <c r="AR9344"/>
      <c r="AS9344"/>
      <c r="AT9344"/>
      <c r="AU9344"/>
      <c r="AV9344"/>
      <c r="AW9344"/>
      <c r="AX9344"/>
      <c r="AY9344"/>
      <c r="AZ9344"/>
      <c r="BA9344"/>
      <c r="BB9344"/>
      <c r="BC9344"/>
      <c r="BD9344"/>
      <c r="BE9344"/>
      <c r="BF9344"/>
      <c r="BG9344"/>
      <c r="BH9344"/>
      <c r="BI9344"/>
      <c r="BJ9344"/>
      <c r="BK9344"/>
      <c r="BL9344"/>
      <c r="BM9344"/>
      <c r="BN9344"/>
      <c r="BO9344"/>
      <c r="BP9344"/>
      <c r="BQ9344"/>
      <c r="BR9344"/>
      <c r="BS9344"/>
      <c r="BT9344"/>
      <c r="BU9344"/>
      <c r="BV9344"/>
      <c r="BW9344"/>
      <c r="BX9344"/>
      <c r="BY9344"/>
      <c r="BZ9344"/>
      <c r="CA9344"/>
      <c r="CB9344"/>
      <c r="CC9344"/>
      <c r="CD9344"/>
      <c r="CE9344"/>
      <c r="CF9344"/>
      <c r="CG9344"/>
      <c r="CH9344"/>
      <c r="CI9344"/>
      <c r="CJ9344"/>
      <c r="CK9344"/>
      <c r="CL9344"/>
      <c r="CM9344"/>
      <c r="CN9344"/>
      <c r="CO9344"/>
      <c r="CP9344"/>
      <c r="CQ9344"/>
      <c r="CR9344"/>
      <c r="CS9344"/>
      <c r="CT9344"/>
      <c r="CU9344"/>
      <c r="CV9344"/>
    </row>
    <row r="9345" spans="10:100" x14ac:dyDescent="0.25">
      <c r="J9345"/>
      <c r="K9345"/>
      <c r="L9345"/>
      <c r="M9345"/>
      <c r="N9345"/>
      <c r="O9345"/>
      <c r="P9345"/>
      <c r="Q9345"/>
      <c r="R9345"/>
      <c r="S9345"/>
      <c r="T9345"/>
      <c r="U9345"/>
      <c r="V9345"/>
      <c r="W9345"/>
      <c r="X9345"/>
      <c r="Y9345"/>
      <c r="Z9345"/>
      <c r="AA9345"/>
      <c r="AB9345"/>
      <c r="AC9345"/>
      <c r="AD9345"/>
      <c r="AE9345"/>
      <c r="AF9345"/>
      <c r="AG9345"/>
      <c r="AH9345"/>
      <c r="AI9345"/>
      <c r="AJ9345"/>
      <c r="AK9345"/>
      <c r="AL9345"/>
      <c r="AM9345"/>
      <c r="AN9345"/>
      <c r="AO9345"/>
      <c r="AP9345"/>
      <c r="AQ9345"/>
      <c r="AR9345"/>
      <c r="AS9345"/>
      <c r="AT9345"/>
      <c r="AU9345"/>
      <c r="AV9345"/>
      <c r="AW9345"/>
      <c r="AX9345"/>
      <c r="AY9345"/>
      <c r="AZ9345"/>
      <c r="BA9345"/>
      <c r="BB9345"/>
      <c r="BC9345"/>
      <c r="BD9345"/>
      <c r="BE9345"/>
      <c r="BF9345"/>
      <c r="BG9345"/>
      <c r="BH9345"/>
      <c r="BI9345"/>
      <c r="BJ9345"/>
      <c r="BK9345"/>
      <c r="BL9345"/>
      <c r="BM9345"/>
      <c r="BN9345"/>
      <c r="BO9345"/>
      <c r="BP9345"/>
      <c r="BQ9345"/>
      <c r="BR9345"/>
      <c r="BS9345"/>
      <c r="BT9345"/>
      <c r="BU9345"/>
      <c r="BV9345"/>
      <c r="BW9345"/>
      <c r="BX9345"/>
      <c r="BY9345"/>
      <c r="BZ9345"/>
      <c r="CA9345"/>
      <c r="CB9345"/>
      <c r="CC9345"/>
      <c r="CD9345"/>
      <c r="CE9345"/>
      <c r="CF9345"/>
      <c r="CG9345"/>
      <c r="CH9345"/>
      <c r="CI9345"/>
      <c r="CJ9345"/>
      <c r="CK9345"/>
      <c r="CL9345"/>
      <c r="CM9345"/>
      <c r="CN9345"/>
      <c r="CO9345"/>
      <c r="CP9345"/>
      <c r="CQ9345"/>
      <c r="CR9345"/>
      <c r="CS9345"/>
      <c r="CT9345"/>
      <c r="CU9345"/>
      <c r="CV9345"/>
    </row>
    <row r="9346" spans="10:100" x14ac:dyDescent="0.25">
      <c r="J9346"/>
      <c r="K9346"/>
      <c r="L9346"/>
      <c r="M9346"/>
      <c r="N9346"/>
      <c r="O9346"/>
      <c r="P9346"/>
      <c r="Q9346"/>
      <c r="R9346"/>
      <c r="S9346"/>
      <c r="T9346"/>
      <c r="U9346"/>
      <c r="V9346"/>
      <c r="W9346"/>
      <c r="X9346"/>
      <c r="Y9346"/>
      <c r="Z9346"/>
      <c r="AA9346"/>
      <c r="AB9346"/>
      <c r="AC9346"/>
      <c r="AD9346"/>
      <c r="AE9346"/>
      <c r="AF9346"/>
      <c r="AG9346"/>
      <c r="AH9346"/>
      <c r="AI9346"/>
      <c r="AJ9346"/>
      <c r="AK9346"/>
      <c r="AL9346"/>
      <c r="AM9346"/>
      <c r="AN9346"/>
      <c r="AO9346"/>
      <c r="AP9346"/>
      <c r="AQ9346"/>
      <c r="AR9346"/>
      <c r="AS9346"/>
      <c r="AT9346"/>
      <c r="AU9346"/>
      <c r="AV9346"/>
      <c r="AW9346"/>
      <c r="AX9346"/>
      <c r="AY9346"/>
      <c r="AZ9346"/>
      <c r="BA9346"/>
      <c r="BB9346"/>
      <c r="BC9346"/>
      <c r="BD9346"/>
      <c r="BE9346"/>
      <c r="BF9346"/>
      <c r="BG9346"/>
      <c r="BH9346"/>
      <c r="BI9346"/>
      <c r="BJ9346"/>
      <c r="BK9346"/>
      <c r="BL9346"/>
      <c r="BM9346"/>
      <c r="BN9346"/>
      <c r="BO9346"/>
      <c r="BP9346"/>
      <c r="BQ9346"/>
      <c r="BR9346"/>
      <c r="BS9346"/>
      <c r="BT9346"/>
      <c r="BU9346"/>
      <c r="BV9346"/>
      <c r="BW9346"/>
      <c r="BX9346"/>
      <c r="BY9346"/>
      <c r="BZ9346"/>
      <c r="CA9346"/>
      <c r="CB9346"/>
      <c r="CC9346"/>
      <c r="CD9346"/>
      <c r="CE9346"/>
      <c r="CF9346"/>
      <c r="CG9346"/>
      <c r="CH9346"/>
      <c r="CI9346"/>
      <c r="CJ9346"/>
      <c r="CK9346"/>
      <c r="CL9346"/>
      <c r="CM9346"/>
      <c r="CN9346"/>
      <c r="CO9346"/>
      <c r="CP9346"/>
      <c r="CQ9346"/>
      <c r="CR9346"/>
      <c r="CS9346"/>
      <c r="CT9346"/>
      <c r="CU9346"/>
      <c r="CV9346"/>
    </row>
    <row r="9347" spans="10:100" x14ac:dyDescent="0.25">
      <c r="J9347"/>
      <c r="K9347"/>
      <c r="L9347"/>
      <c r="M9347"/>
      <c r="N9347"/>
      <c r="O9347"/>
      <c r="P9347"/>
      <c r="Q9347"/>
      <c r="R9347"/>
      <c r="S9347"/>
      <c r="T9347"/>
      <c r="U9347"/>
      <c r="V9347"/>
      <c r="W9347"/>
      <c r="X9347"/>
      <c r="Y9347"/>
      <c r="Z9347"/>
      <c r="AA9347"/>
      <c r="AB9347"/>
      <c r="AC9347"/>
      <c r="AD9347"/>
      <c r="AE9347"/>
      <c r="AF9347"/>
      <c r="AG9347"/>
      <c r="AH9347"/>
      <c r="AI9347"/>
      <c r="AJ9347"/>
      <c r="AK9347"/>
      <c r="AL9347"/>
      <c r="AM9347"/>
      <c r="AN9347"/>
      <c r="AO9347"/>
      <c r="AP9347"/>
      <c r="AQ9347"/>
      <c r="AR9347"/>
      <c r="AS9347"/>
      <c r="AT9347"/>
      <c r="AU9347"/>
      <c r="AV9347"/>
      <c r="AW9347"/>
      <c r="AX9347"/>
      <c r="AY9347"/>
      <c r="AZ9347"/>
      <c r="BA9347"/>
      <c r="BB9347"/>
      <c r="BC9347"/>
      <c r="BD9347"/>
      <c r="BE9347"/>
      <c r="BF9347"/>
      <c r="BG9347"/>
      <c r="BH9347"/>
      <c r="BI9347"/>
      <c r="BJ9347"/>
      <c r="BK9347"/>
      <c r="BL9347"/>
      <c r="BM9347"/>
      <c r="BN9347"/>
      <c r="BO9347"/>
      <c r="BP9347"/>
      <c r="BQ9347"/>
      <c r="BR9347"/>
      <c r="BS9347"/>
      <c r="BT9347"/>
      <c r="BU9347"/>
      <c r="BV9347"/>
      <c r="BW9347"/>
      <c r="BX9347"/>
      <c r="BY9347"/>
      <c r="BZ9347"/>
      <c r="CA9347"/>
      <c r="CB9347"/>
      <c r="CC9347"/>
      <c r="CD9347"/>
      <c r="CE9347"/>
      <c r="CF9347"/>
      <c r="CG9347"/>
      <c r="CH9347"/>
      <c r="CI9347"/>
      <c r="CJ9347"/>
      <c r="CK9347"/>
      <c r="CL9347"/>
      <c r="CM9347"/>
      <c r="CN9347"/>
      <c r="CO9347"/>
      <c r="CP9347"/>
      <c r="CQ9347"/>
      <c r="CR9347"/>
      <c r="CS9347"/>
      <c r="CT9347"/>
      <c r="CU9347"/>
      <c r="CV9347"/>
    </row>
    <row r="9348" spans="10:100" x14ac:dyDescent="0.25">
      <c r="J9348"/>
      <c r="K9348"/>
      <c r="L9348"/>
      <c r="M9348"/>
      <c r="N9348"/>
      <c r="O9348"/>
      <c r="P9348"/>
      <c r="Q9348"/>
      <c r="R9348"/>
      <c r="S9348"/>
      <c r="T9348"/>
      <c r="U9348"/>
      <c r="V9348"/>
      <c r="W9348"/>
      <c r="X9348"/>
      <c r="Y9348"/>
      <c r="Z9348"/>
      <c r="AA9348"/>
      <c r="AB9348"/>
      <c r="AC9348"/>
      <c r="AD9348"/>
      <c r="AE9348"/>
      <c r="AF9348"/>
      <c r="AG9348"/>
      <c r="AH9348"/>
      <c r="AI9348"/>
      <c r="AJ9348"/>
      <c r="AK9348"/>
      <c r="AL9348"/>
      <c r="AM9348"/>
      <c r="AN9348"/>
      <c r="AO9348"/>
      <c r="AP9348"/>
      <c r="AQ9348"/>
      <c r="AR9348"/>
      <c r="AS9348"/>
      <c r="AT9348"/>
      <c r="AU9348"/>
      <c r="AV9348"/>
      <c r="AW9348"/>
      <c r="AX9348"/>
      <c r="AY9348"/>
      <c r="AZ9348"/>
      <c r="BA9348"/>
      <c r="BB9348"/>
      <c r="BC9348"/>
      <c r="BD9348"/>
      <c r="BE9348"/>
      <c r="BF9348"/>
      <c r="BG9348"/>
      <c r="BH9348"/>
      <c r="BI9348"/>
      <c r="BJ9348"/>
      <c r="BK9348"/>
      <c r="BL9348"/>
      <c r="BM9348"/>
      <c r="BN9348"/>
      <c r="BO9348"/>
      <c r="BP9348"/>
      <c r="BQ9348"/>
      <c r="BR9348"/>
      <c r="BS9348"/>
      <c r="BT9348"/>
      <c r="BU9348"/>
      <c r="BV9348"/>
      <c r="BW9348"/>
      <c r="BX9348"/>
      <c r="BY9348"/>
      <c r="BZ9348"/>
      <c r="CA9348"/>
      <c r="CB9348"/>
      <c r="CC9348"/>
      <c r="CD9348"/>
      <c r="CE9348"/>
      <c r="CF9348"/>
      <c r="CG9348"/>
      <c r="CH9348"/>
      <c r="CI9348"/>
      <c r="CJ9348"/>
      <c r="CK9348"/>
      <c r="CL9348"/>
      <c r="CM9348"/>
      <c r="CN9348"/>
      <c r="CO9348"/>
      <c r="CP9348"/>
      <c r="CQ9348"/>
      <c r="CR9348"/>
      <c r="CS9348"/>
      <c r="CT9348"/>
      <c r="CU9348"/>
      <c r="CV9348"/>
    </row>
    <row r="9349" spans="10:100" x14ac:dyDescent="0.25">
      <c r="J9349"/>
      <c r="K9349"/>
      <c r="L9349"/>
      <c r="M9349"/>
      <c r="N9349"/>
      <c r="O9349"/>
      <c r="P9349"/>
      <c r="Q9349"/>
      <c r="R9349"/>
      <c r="S9349"/>
      <c r="T9349"/>
      <c r="U9349"/>
      <c r="V9349"/>
      <c r="W9349"/>
      <c r="X9349"/>
      <c r="Y9349"/>
      <c r="Z9349"/>
      <c r="AA9349"/>
      <c r="AB9349"/>
      <c r="AC9349"/>
      <c r="AD9349"/>
      <c r="AE9349"/>
      <c r="AF9349"/>
      <c r="AG9349"/>
      <c r="AH9349"/>
      <c r="AI9349"/>
      <c r="AJ9349"/>
      <c r="AK9349"/>
      <c r="AL9349"/>
      <c r="AM9349"/>
      <c r="AN9349"/>
      <c r="AO9349"/>
      <c r="AP9349"/>
      <c r="AQ9349"/>
      <c r="AR9349"/>
      <c r="AS9349"/>
      <c r="AT9349"/>
      <c r="AU9349"/>
      <c r="AV9349"/>
      <c r="AW9349"/>
      <c r="AX9349"/>
      <c r="AY9349"/>
      <c r="AZ9349"/>
      <c r="BA9349"/>
      <c r="BB9349"/>
      <c r="BC9349"/>
      <c r="BD9349"/>
      <c r="BE9349"/>
      <c r="BF9349"/>
      <c r="BG9349"/>
      <c r="BH9349"/>
      <c r="BI9349"/>
      <c r="BJ9349"/>
      <c r="BK9349"/>
      <c r="BL9349"/>
      <c r="BM9349"/>
      <c r="BN9349"/>
      <c r="BO9349"/>
      <c r="BP9349"/>
      <c r="BQ9349"/>
      <c r="BR9349"/>
      <c r="BS9349"/>
      <c r="BT9349"/>
      <c r="BU9349"/>
      <c r="BV9349"/>
      <c r="BW9349"/>
      <c r="BX9349"/>
      <c r="BY9349"/>
      <c r="BZ9349"/>
      <c r="CA9349"/>
      <c r="CB9349"/>
      <c r="CC9349"/>
      <c r="CD9349"/>
      <c r="CE9349"/>
      <c r="CF9349"/>
      <c r="CG9349"/>
      <c r="CH9349"/>
      <c r="CI9349"/>
      <c r="CJ9349"/>
      <c r="CK9349"/>
      <c r="CL9349"/>
      <c r="CM9349"/>
      <c r="CN9349"/>
      <c r="CO9349"/>
      <c r="CP9349"/>
      <c r="CQ9349"/>
      <c r="CR9349"/>
      <c r="CS9349"/>
      <c r="CT9349"/>
      <c r="CU9349"/>
      <c r="CV9349"/>
    </row>
    <row r="9350" spans="10:100" x14ac:dyDescent="0.25">
      <c r="J9350"/>
      <c r="K9350"/>
      <c r="L9350"/>
      <c r="M9350"/>
      <c r="N9350"/>
      <c r="O9350"/>
      <c r="P9350"/>
      <c r="Q9350"/>
      <c r="R9350"/>
      <c r="S9350"/>
      <c r="T9350"/>
      <c r="U9350"/>
      <c r="V9350"/>
      <c r="W9350"/>
      <c r="X9350"/>
      <c r="Y9350"/>
      <c r="Z9350"/>
      <c r="AA9350"/>
      <c r="AB9350"/>
      <c r="AC9350"/>
      <c r="AD9350"/>
      <c r="AE9350"/>
      <c r="AF9350"/>
      <c r="AG9350"/>
      <c r="AH9350"/>
      <c r="AI9350"/>
      <c r="AJ9350"/>
      <c r="AK9350"/>
      <c r="AL9350"/>
      <c r="AM9350"/>
      <c r="AN9350"/>
      <c r="AO9350"/>
      <c r="AP9350"/>
      <c r="AQ9350"/>
      <c r="AR9350"/>
      <c r="AS9350"/>
      <c r="AT9350"/>
      <c r="AU9350"/>
      <c r="AV9350"/>
      <c r="AW9350"/>
      <c r="AX9350"/>
      <c r="AY9350"/>
      <c r="AZ9350"/>
      <c r="BA9350"/>
      <c r="BB9350"/>
      <c r="BC9350"/>
      <c r="BD9350"/>
      <c r="BE9350"/>
      <c r="BF9350"/>
      <c r="BG9350"/>
      <c r="BH9350"/>
      <c r="BI9350"/>
      <c r="BJ9350"/>
      <c r="BK9350"/>
      <c r="BL9350"/>
      <c r="BM9350"/>
      <c r="BN9350"/>
      <c r="BO9350"/>
      <c r="BP9350"/>
      <c r="BQ9350"/>
      <c r="BR9350"/>
      <c r="BS9350"/>
      <c r="BT9350"/>
      <c r="BU9350"/>
      <c r="BV9350"/>
      <c r="BW9350"/>
      <c r="BX9350"/>
      <c r="BY9350"/>
      <c r="BZ9350"/>
      <c r="CA9350"/>
      <c r="CB9350"/>
      <c r="CC9350"/>
      <c r="CD9350"/>
      <c r="CE9350"/>
      <c r="CF9350"/>
      <c r="CG9350"/>
      <c r="CH9350"/>
      <c r="CI9350"/>
      <c r="CJ9350"/>
      <c r="CK9350"/>
      <c r="CL9350"/>
      <c r="CM9350"/>
      <c r="CN9350"/>
      <c r="CO9350"/>
      <c r="CP9350"/>
      <c r="CQ9350"/>
      <c r="CR9350"/>
      <c r="CS9350"/>
      <c r="CT9350"/>
      <c r="CU9350"/>
      <c r="CV9350"/>
    </row>
    <row r="9351" spans="10:100" x14ac:dyDescent="0.25">
      <c r="J9351"/>
      <c r="K9351"/>
      <c r="L9351"/>
      <c r="M9351"/>
      <c r="N9351"/>
      <c r="O9351"/>
      <c r="P9351"/>
      <c r="Q9351"/>
      <c r="R9351"/>
      <c r="S9351"/>
      <c r="T9351"/>
      <c r="U9351"/>
      <c r="V9351"/>
      <c r="W9351"/>
      <c r="X9351"/>
      <c r="Y9351"/>
      <c r="Z9351"/>
      <c r="AA9351"/>
      <c r="AB9351"/>
      <c r="AC9351"/>
      <c r="AD9351"/>
      <c r="AE9351"/>
      <c r="AF9351"/>
      <c r="AG9351"/>
      <c r="AH9351"/>
      <c r="AI9351"/>
      <c r="AJ9351"/>
      <c r="AK9351"/>
      <c r="AL9351"/>
      <c r="AM9351"/>
      <c r="AN9351"/>
      <c r="AO9351"/>
      <c r="AP9351"/>
      <c r="AQ9351"/>
      <c r="AR9351"/>
      <c r="AS9351"/>
      <c r="AT9351"/>
      <c r="AU9351"/>
      <c r="AV9351"/>
      <c r="AW9351"/>
      <c r="AX9351"/>
      <c r="AY9351"/>
      <c r="AZ9351"/>
      <c r="BA9351"/>
      <c r="BB9351"/>
      <c r="BC9351"/>
      <c r="BD9351"/>
      <c r="BE9351"/>
      <c r="BF9351"/>
      <c r="BG9351"/>
      <c r="BH9351"/>
      <c r="BI9351"/>
      <c r="BJ9351"/>
      <c r="BK9351"/>
      <c r="BL9351"/>
      <c r="BM9351"/>
      <c r="BN9351"/>
      <c r="BO9351"/>
      <c r="BP9351"/>
      <c r="BQ9351"/>
      <c r="BR9351"/>
      <c r="BS9351"/>
      <c r="BT9351"/>
      <c r="BU9351"/>
      <c r="BV9351"/>
      <c r="BW9351"/>
      <c r="BX9351"/>
      <c r="BY9351"/>
      <c r="BZ9351"/>
      <c r="CA9351"/>
      <c r="CB9351"/>
      <c r="CC9351"/>
      <c r="CD9351"/>
      <c r="CE9351"/>
      <c r="CF9351"/>
      <c r="CG9351"/>
      <c r="CH9351"/>
      <c r="CI9351"/>
      <c r="CJ9351"/>
      <c r="CK9351"/>
      <c r="CL9351"/>
      <c r="CM9351"/>
      <c r="CN9351"/>
      <c r="CO9351"/>
      <c r="CP9351"/>
      <c r="CQ9351"/>
      <c r="CR9351"/>
      <c r="CS9351"/>
      <c r="CT9351"/>
      <c r="CU9351"/>
      <c r="CV9351"/>
    </row>
    <row r="9352" spans="10:100" x14ac:dyDescent="0.25">
      <c r="J9352"/>
      <c r="K9352"/>
      <c r="L9352"/>
      <c r="M9352"/>
      <c r="N9352"/>
      <c r="O9352"/>
      <c r="P9352"/>
      <c r="Q9352"/>
      <c r="R9352"/>
      <c r="S9352"/>
      <c r="T9352"/>
      <c r="U9352"/>
      <c r="V9352"/>
      <c r="W9352"/>
      <c r="X9352"/>
      <c r="Y9352"/>
      <c r="Z9352"/>
      <c r="AA9352"/>
      <c r="AB9352"/>
      <c r="AC9352"/>
      <c r="AD9352"/>
      <c r="AE9352"/>
      <c r="AF9352"/>
      <c r="AG9352"/>
      <c r="AH9352"/>
      <c r="AI9352"/>
      <c r="AJ9352"/>
      <c r="AK9352"/>
      <c r="AL9352"/>
      <c r="AM9352"/>
      <c r="AN9352"/>
      <c r="AO9352"/>
      <c r="AP9352"/>
      <c r="AQ9352"/>
      <c r="AR9352"/>
      <c r="AS9352"/>
      <c r="AT9352"/>
      <c r="AU9352"/>
      <c r="AV9352"/>
      <c r="AW9352"/>
      <c r="AX9352"/>
      <c r="AY9352"/>
      <c r="AZ9352"/>
      <c r="BA9352"/>
      <c r="BB9352"/>
      <c r="BC9352"/>
      <c r="BD9352"/>
      <c r="BE9352"/>
      <c r="BF9352"/>
      <c r="BG9352"/>
      <c r="BH9352"/>
      <c r="BI9352"/>
      <c r="BJ9352"/>
      <c r="BK9352"/>
      <c r="BL9352"/>
      <c r="BM9352"/>
      <c r="BN9352"/>
      <c r="BO9352"/>
      <c r="BP9352"/>
      <c r="BQ9352"/>
      <c r="BR9352"/>
      <c r="BS9352"/>
      <c r="BT9352"/>
      <c r="BU9352"/>
      <c r="BV9352"/>
      <c r="BW9352"/>
      <c r="BX9352"/>
      <c r="BY9352"/>
      <c r="BZ9352"/>
      <c r="CA9352"/>
      <c r="CB9352"/>
      <c r="CC9352"/>
      <c r="CD9352"/>
      <c r="CE9352"/>
      <c r="CF9352"/>
      <c r="CG9352"/>
      <c r="CH9352"/>
      <c r="CI9352"/>
      <c r="CJ9352"/>
      <c r="CK9352"/>
      <c r="CL9352"/>
      <c r="CM9352"/>
      <c r="CN9352"/>
      <c r="CO9352"/>
      <c r="CP9352"/>
      <c r="CQ9352"/>
      <c r="CR9352"/>
      <c r="CS9352"/>
      <c r="CT9352"/>
      <c r="CU9352"/>
      <c r="CV9352"/>
    </row>
    <row r="9353" spans="10:100" x14ac:dyDescent="0.25">
      <c r="J9353"/>
      <c r="K9353"/>
      <c r="L9353"/>
      <c r="M9353"/>
      <c r="N9353"/>
      <c r="O9353"/>
      <c r="P9353"/>
      <c r="Q9353"/>
      <c r="R9353"/>
      <c r="S9353"/>
      <c r="T9353"/>
      <c r="U9353"/>
      <c r="V9353"/>
      <c r="W9353"/>
      <c r="X9353"/>
      <c r="Y9353"/>
      <c r="Z9353"/>
      <c r="AA9353"/>
      <c r="AB9353"/>
      <c r="AC9353"/>
      <c r="AD9353"/>
      <c r="AE9353"/>
      <c r="AF9353"/>
      <c r="AG9353"/>
      <c r="AH9353"/>
      <c r="AI9353"/>
      <c r="AJ9353"/>
      <c r="AK9353"/>
      <c r="AL9353"/>
      <c r="AM9353"/>
      <c r="AN9353"/>
      <c r="AO9353"/>
      <c r="AP9353"/>
      <c r="AQ9353"/>
      <c r="AR9353"/>
      <c r="AS9353"/>
      <c r="AT9353"/>
      <c r="AU9353"/>
      <c r="AV9353"/>
      <c r="AW9353"/>
      <c r="AX9353"/>
      <c r="AY9353"/>
      <c r="AZ9353"/>
      <c r="BA9353"/>
      <c r="BB9353"/>
      <c r="BC9353"/>
      <c r="BD9353"/>
      <c r="BE9353"/>
      <c r="BF9353"/>
      <c r="BG9353"/>
      <c r="BH9353"/>
      <c r="BI9353"/>
      <c r="BJ9353"/>
      <c r="BK9353"/>
      <c r="BL9353"/>
      <c r="BM9353"/>
      <c r="BN9353"/>
      <c r="BO9353"/>
      <c r="BP9353"/>
      <c r="BQ9353"/>
      <c r="BR9353"/>
      <c r="BS9353"/>
      <c r="BT9353"/>
      <c r="BU9353"/>
      <c r="BV9353"/>
      <c r="BW9353"/>
      <c r="BX9353"/>
      <c r="BY9353"/>
      <c r="BZ9353"/>
      <c r="CA9353"/>
      <c r="CB9353"/>
      <c r="CC9353"/>
      <c r="CD9353"/>
      <c r="CE9353"/>
      <c r="CF9353"/>
      <c r="CG9353"/>
      <c r="CH9353"/>
      <c r="CI9353"/>
      <c r="CJ9353"/>
      <c r="CK9353"/>
      <c r="CL9353"/>
      <c r="CM9353"/>
      <c r="CN9353"/>
      <c r="CO9353"/>
      <c r="CP9353"/>
      <c r="CQ9353"/>
      <c r="CR9353"/>
      <c r="CS9353"/>
      <c r="CT9353"/>
      <c r="CU9353"/>
      <c r="CV9353"/>
    </row>
    <row r="9354" spans="10:100" x14ac:dyDescent="0.25">
      <c r="J9354"/>
      <c r="K9354"/>
      <c r="L9354"/>
      <c r="M9354"/>
      <c r="N9354"/>
      <c r="O9354"/>
      <c r="P9354"/>
      <c r="Q9354"/>
      <c r="R9354"/>
      <c r="S9354"/>
      <c r="T9354"/>
      <c r="U9354"/>
      <c r="V9354"/>
      <c r="W9354"/>
      <c r="X9354"/>
      <c r="Y9354"/>
      <c r="Z9354"/>
      <c r="AA9354"/>
      <c r="AB9354"/>
      <c r="AC9354"/>
      <c r="AD9354"/>
      <c r="AE9354"/>
      <c r="AF9354"/>
      <c r="AG9354"/>
      <c r="AH9354"/>
      <c r="AI9354"/>
      <c r="AJ9354"/>
      <c r="AK9354"/>
      <c r="AL9354"/>
      <c r="AM9354"/>
      <c r="AN9354"/>
      <c r="AO9354"/>
      <c r="AP9354"/>
      <c r="AQ9354"/>
      <c r="AR9354"/>
      <c r="AS9354"/>
      <c r="AT9354"/>
      <c r="AU9354"/>
      <c r="AV9354"/>
      <c r="AW9354"/>
      <c r="AX9354"/>
      <c r="AY9354"/>
      <c r="AZ9354"/>
      <c r="BA9354"/>
      <c r="BB9354"/>
      <c r="BC9354"/>
      <c r="BD9354"/>
      <c r="BE9354"/>
      <c r="BF9354"/>
      <c r="BG9354"/>
      <c r="BH9354"/>
      <c r="BI9354"/>
      <c r="BJ9354"/>
      <c r="BK9354"/>
      <c r="BL9354"/>
      <c r="BM9354"/>
      <c r="BN9354"/>
      <c r="BO9354"/>
      <c r="BP9354"/>
      <c r="BQ9354"/>
      <c r="BR9354"/>
      <c r="BS9354"/>
      <c r="BT9354"/>
      <c r="BU9354"/>
      <c r="BV9354"/>
      <c r="BW9354"/>
      <c r="BX9354"/>
      <c r="BY9354"/>
      <c r="BZ9354"/>
      <c r="CA9354"/>
      <c r="CB9354"/>
      <c r="CC9354"/>
      <c r="CD9354"/>
      <c r="CE9354"/>
      <c r="CF9354"/>
      <c r="CG9354"/>
      <c r="CH9354"/>
      <c r="CI9354"/>
      <c r="CJ9354"/>
      <c r="CK9354"/>
      <c r="CL9354"/>
      <c r="CM9354"/>
      <c r="CN9354"/>
      <c r="CO9354"/>
      <c r="CP9354"/>
      <c r="CQ9354"/>
      <c r="CR9354"/>
      <c r="CS9354"/>
      <c r="CT9354"/>
      <c r="CU9354"/>
      <c r="CV9354"/>
    </row>
    <row r="9355" spans="10:100" x14ac:dyDescent="0.25">
      <c r="J9355"/>
      <c r="K9355"/>
      <c r="L9355"/>
      <c r="M9355"/>
      <c r="N9355"/>
      <c r="O9355"/>
      <c r="P9355"/>
      <c r="Q9355"/>
      <c r="R9355"/>
      <c r="S9355"/>
      <c r="T9355"/>
      <c r="U9355"/>
      <c r="V9355"/>
      <c r="W9355"/>
      <c r="X9355"/>
      <c r="Y9355"/>
      <c r="Z9355"/>
      <c r="AA9355"/>
      <c r="AB9355"/>
      <c r="AC9355"/>
      <c r="AD9355"/>
      <c r="AE9355"/>
      <c r="AF9355"/>
      <c r="AG9355"/>
      <c r="AH9355"/>
      <c r="AI9355"/>
      <c r="AJ9355"/>
      <c r="AK9355"/>
      <c r="AL9355"/>
      <c r="AM9355"/>
      <c r="AN9355"/>
      <c r="AO9355"/>
      <c r="AP9355"/>
      <c r="AQ9355"/>
      <c r="AR9355"/>
      <c r="AS9355"/>
      <c r="AT9355"/>
      <c r="AU9355"/>
      <c r="AV9355"/>
      <c r="AW9355"/>
      <c r="AX9355"/>
      <c r="AY9355"/>
      <c r="AZ9355"/>
      <c r="BA9355"/>
      <c r="BB9355"/>
      <c r="BC9355"/>
      <c r="BD9355"/>
      <c r="BE9355"/>
      <c r="BF9355"/>
      <c r="BG9355"/>
      <c r="BH9355"/>
      <c r="BI9355"/>
      <c r="BJ9355"/>
      <c r="BK9355"/>
      <c r="BL9355"/>
      <c r="BM9355"/>
      <c r="BN9355"/>
      <c r="BO9355"/>
      <c r="BP9355"/>
      <c r="BQ9355"/>
      <c r="BR9355"/>
      <c r="BS9355"/>
      <c r="BT9355"/>
      <c r="BU9355"/>
      <c r="BV9355"/>
      <c r="BW9355"/>
      <c r="BX9355"/>
      <c r="BY9355"/>
      <c r="BZ9355"/>
      <c r="CA9355"/>
      <c r="CB9355"/>
      <c r="CC9355"/>
      <c r="CD9355"/>
      <c r="CE9355"/>
      <c r="CF9355"/>
      <c r="CG9355"/>
      <c r="CH9355"/>
      <c r="CI9355"/>
      <c r="CJ9355"/>
      <c r="CK9355"/>
      <c r="CL9355"/>
      <c r="CM9355"/>
      <c r="CN9355"/>
      <c r="CO9355"/>
      <c r="CP9355"/>
      <c r="CQ9355"/>
      <c r="CR9355"/>
      <c r="CS9355"/>
      <c r="CT9355"/>
      <c r="CU9355"/>
      <c r="CV9355"/>
    </row>
    <row r="9356" spans="10:100" x14ac:dyDescent="0.25">
      <c r="J9356"/>
      <c r="K9356"/>
      <c r="L9356"/>
      <c r="M9356"/>
      <c r="N9356"/>
      <c r="O9356"/>
      <c r="P9356"/>
      <c r="Q9356"/>
      <c r="R9356"/>
      <c r="S9356"/>
      <c r="T9356"/>
      <c r="U9356"/>
      <c r="V9356"/>
      <c r="W9356"/>
      <c r="X9356"/>
      <c r="Y9356"/>
      <c r="Z9356"/>
      <c r="AA9356"/>
      <c r="AB9356"/>
      <c r="AC9356"/>
      <c r="AD9356"/>
      <c r="AE9356"/>
      <c r="AF9356"/>
      <c r="AG9356"/>
      <c r="AH9356"/>
      <c r="AI9356"/>
      <c r="AJ9356"/>
      <c r="AK9356"/>
      <c r="AL9356"/>
      <c r="AM9356"/>
      <c r="AN9356"/>
      <c r="AO9356"/>
      <c r="AP9356"/>
      <c r="AQ9356"/>
      <c r="AR9356"/>
      <c r="AS9356"/>
      <c r="AT9356"/>
      <c r="AU9356"/>
      <c r="AV9356"/>
      <c r="AW9356"/>
      <c r="AX9356"/>
      <c r="AY9356"/>
      <c r="AZ9356"/>
      <c r="BA9356"/>
      <c r="BB9356"/>
      <c r="BC9356"/>
      <c r="BD9356"/>
      <c r="BE9356"/>
      <c r="BF9356"/>
      <c r="BG9356"/>
      <c r="BH9356"/>
      <c r="BI9356"/>
      <c r="BJ9356"/>
      <c r="BK9356"/>
      <c r="BL9356"/>
      <c r="BM9356"/>
      <c r="BN9356"/>
      <c r="BO9356"/>
      <c r="BP9356"/>
      <c r="BQ9356"/>
      <c r="BR9356"/>
      <c r="BS9356"/>
      <c r="BT9356"/>
      <c r="BU9356"/>
      <c r="BV9356"/>
      <c r="BW9356"/>
      <c r="BX9356"/>
      <c r="BY9356"/>
      <c r="BZ9356"/>
      <c r="CA9356"/>
      <c r="CB9356"/>
      <c r="CC9356"/>
      <c r="CD9356"/>
      <c r="CE9356"/>
      <c r="CF9356"/>
      <c r="CG9356"/>
      <c r="CH9356"/>
      <c r="CI9356"/>
      <c r="CJ9356"/>
      <c r="CK9356"/>
      <c r="CL9356"/>
      <c r="CM9356"/>
      <c r="CN9356"/>
      <c r="CO9356"/>
      <c r="CP9356"/>
      <c r="CQ9356"/>
      <c r="CR9356"/>
      <c r="CS9356"/>
      <c r="CT9356"/>
      <c r="CU9356"/>
      <c r="CV9356"/>
    </row>
    <row r="9357" spans="10:100" x14ac:dyDescent="0.25">
      <c r="J9357"/>
      <c r="K9357"/>
      <c r="L9357"/>
      <c r="M9357"/>
      <c r="N9357"/>
      <c r="O9357"/>
      <c r="P9357"/>
      <c r="Q9357"/>
      <c r="R9357"/>
      <c r="S9357"/>
      <c r="T9357"/>
      <c r="U9357"/>
      <c r="V9357"/>
      <c r="W9357"/>
      <c r="X9357"/>
      <c r="Y9357"/>
      <c r="Z9357"/>
      <c r="AA9357"/>
      <c r="AB9357"/>
      <c r="AC9357"/>
      <c r="AD9357"/>
      <c r="AE9357"/>
      <c r="AF9357"/>
      <c r="AG9357"/>
      <c r="AH9357"/>
      <c r="AI9357"/>
      <c r="AJ9357"/>
      <c r="AK9357"/>
      <c r="AL9357"/>
      <c r="AM9357"/>
      <c r="AN9357"/>
      <c r="AO9357"/>
      <c r="AP9357"/>
      <c r="AQ9357"/>
      <c r="AR9357"/>
      <c r="AS9357"/>
      <c r="AT9357"/>
      <c r="AU9357"/>
      <c r="AV9357"/>
      <c r="AW9357"/>
      <c r="AX9357"/>
      <c r="AY9357"/>
      <c r="AZ9357"/>
      <c r="BA9357"/>
      <c r="BB9357"/>
      <c r="BC9357"/>
      <c r="BD9357"/>
      <c r="BE9357"/>
      <c r="BF9357"/>
      <c r="BG9357"/>
      <c r="BH9357"/>
      <c r="BI9357"/>
      <c r="BJ9357"/>
      <c r="BK9357"/>
      <c r="BL9357"/>
      <c r="BM9357"/>
      <c r="BN9357"/>
      <c r="BO9357"/>
      <c r="BP9357"/>
      <c r="BQ9357"/>
      <c r="BR9357"/>
      <c r="BS9357"/>
      <c r="BT9357"/>
      <c r="BU9357"/>
      <c r="BV9357"/>
      <c r="BW9357"/>
      <c r="BX9357"/>
      <c r="BY9357"/>
      <c r="BZ9357"/>
      <c r="CA9357"/>
      <c r="CB9357"/>
      <c r="CC9357"/>
      <c r="CD9357"/>
      <c r="CE9357"/>
      <c r="CF9357"/>
      <c r="CG9357"/>
      <c r="CH9357"/>
      <c r="CI9357"/>
      <c r="CJ9357"/>
      <c r="CK9357"/>
      <c r="CL9357"/>
      <c r="CM9357"/>
      <c r="CN9357"/>
      <c r="CO9357"/>
      <c r="CP9357"/>
      <c r="CQ9357"/>
      <c r="CR9357"/>
      <c r="CS9357"/>
      <c r="CT9357"/>
      <c r="CU9357"/>
      <c r="CV9357"/>
    </row>
    <row r="9358" spans="10:100" x14ac:dyDescent="0.25">
      <c r="J9358"/>
      <c r="K9358"/>
      <c r="L9358"/>
      <c r="M9358"/>
      <c r="N9358"/>
      <c r="O9358"/>
      <c r="P9358"/>
      <c r="Q9358"/>
      <c r="R9358"/>
      <c r="S9358"/>
      <c r="T9358"/>
      <c r="U9358"/>
      <c r="V9358"/>
      <c r="W9358"/>
      <c r="X9358"/>
      <c r="Y9358"/>
      <c r="Z9358"/>
      <c r="AA9358"/>
      <c r="AB9358"/>
      <c r="AC9358"/>
      <c r="AD9358"/>
      <c r="AE9358"/>
      <c r="AF9358"/>
      <c r="AG9358"/>
      <c r="AH9358"/>
      <c r="AI9358"/>
      <c r="AJ9358"/>
      <c r="AK9358"/>
      <c r="AL9358"/>
      <c r="AM9358"/>
      <c r="AN9358"/>
      <c r="AO9358"/>
      <c r="AP9358"/>
      <c r="AQ9358"/>
      <c r="AR9358"/>
      <c r="AS9358"/>
      <c r="AT9358"/>
      <c r="AU9358"/>
      <c r="AV9358"/>
      <c r="AW9358"/>
      <c r="AX9358"/>
      <c r="AY9358"/>
      <c r="AZ9358"/>
      <c r="BA9358"/>
      <c r="BB9358"/>
      <c r="BC9358"/>
      <c r="BD9358"/>
      <c r="BE9358"/>
      <c r="BF9358"/>
      <c r="BG9358"/>
      <c r="BH9358"/>
      <c r="BI9358"/>
      <c r="BJ9358"/>
      <c r="BK9358"/>
      <c r="BL9358"/>
      <c r="BM9358"/>
      <c r="BN9358"/>
      <c r="BO9358"/>
      <c r="BP9358"/>
      <c r="BQ9358"/>
      <c r="BR9358"/>
      <c r="BS9358"/>
      <c r="BT9358"/>
      <c r="BU9358"/>
      <c r="BV9358"/>
      <c r="BW9358"/>
      <c r="BX9358"/>
      <c r="BY9358"/>
      <c r="BZ9358"/>
      <c r="CA9358"/>
      <c r="CB9358"/>
      <c r="CC9358"/>
      <c r="CD9358"/>
      <c r="CE9358"/>
      <c r="CF9358"/>
      <c r="CG9358"/>
      <c r="CH9358"/>
      <c r="CI9358"/>
      <c r="CJ9358"/>
      <c r="CK9358"/>
      <c r="CL9358"/>
      <c r="CM9358"/>
      <c r="CN9358"/>
      <c r="CO9358"/>
      <c r="CP9358"/>
      <c r="CQ9358"/>
      <c r="CR9358"/>
      <c r="CS9358"/>
      <c r="CT9358"/>
      <c r="CU9358"/>
      <c r="CV9358"/>
    </row>
    <row r="9359" spans="10:100" x14ac:dyDescent="0.25">
      <c r="J9359"/>
      <c r="K9359"/>
      <c r="L9359"/>
      <c r="M9359"/>
      <c r="N9359"/>
      <c r="O9359"/>
      <c r="P9359"/>
      <c r="Q9359"/>
      <c r="R9359"/>
      <c r="S9359"/>
      <c r="T9359"/>
      <c r="U9359"/>
      <c r="V9359"/>
      <c r="W9359"/>
      <c r="X9359"/>
      <c r="Y9359"/>
      <c r="Z9359"/>
      <c r="AA9359"/>
      <c r="AB9359"/>
      <c r="AC9359"/>
      <c r="AD9359"/>
      <c r="AE9359"/>
      <c r="AF9359"/>
      <c r="AG9359"/>
      <c r="AH9359"/>
      <c r="AI9359"/>
      <c r="AJ9359"/>
      <c r="AK9359"/>
      <c r="AL9359"/>
      <c r="AM9359"/>
      <c r="AN9359"/>
      <c r="AO9359"/>
      <c r="AP9359"/>
      <c r="AQ9359"/>
      <c r="AR9359"/>
      <c r="AS9359"/>
      <c r="AT9359"/>
      <c r="AU9359"/>
      <c r="AV9359"/>
      <c r="AW9359"/>
      <c r="AX9359"/>
      <c r="AY9359"/>
      <c r="AZ9359"/>
      <c r="BA9359"/>
      <c r="BB9359"/>
      <c r="BC9359"/>
      <c r="BD9359"/>
      <c r="BE9359"/>
      <c r="BF9359"/>
      <c r="BG9359"/>
      <c r="BH9359"/>
      <c r="BI9359"/>
      <c r="BJ9359"/>
      <c r="BK9359"/>
      <c r="BL9359"/>
      <c r="BM9359"/>
      <c r="BN9359"/>
      <c r="BO9359"/>
      <c r="BP9359"/>
      <c r="BQ9359"/>
      <c r="BR9359"/>
      <c r="BS9359"/>
      <c r="BT9359"/>
      <c r="BU9359"/>
      <c r="BV9359"/>
      <c r="BW9359"/>
      <c r="BX9359"/>
      <c r="BY9359"/>
      <c r="BZ9359"/>
      <c r="CA9359"/>
      <c r="CB9359"/>
      <c r="CC9359"/>
      <c r="CD9359"/>
      <c r="CE9359"/>
      <c r="CF9359"/>
      <c r="CG9359"/>
      <c r="CH9359"/>
      <c r="CI9359"/>
      <c r="CJ9359"/>
      <c r="CK9359"/>
      <c r="CL9359"/>
      <c r="CM9359"/>
      <c r="CN9359"/>
      <c r="CO9359"/>
      <c r="CP9359"/>
      <c r="CQ9359"/>
      <c r="CR9359"/>
      <c r="CS9359"/>
      <c r="CT9359"/>
      <c r="CU9359"/>
      <c r="CV9359"/>
    </row>
    <row r="9360" spans="10:100" x14ac:dyDescent="0.25">
      <c r="J9360"/>
      <c r="K9360"/>
      <c r="L9360"/>
      <c r="M9360"/>
      <c r="N9360"/>
      <c r="O9360"/>
      <c r="P9360"/>
      <c r="Q9360"/>
      <c r="R9360"/>
      <c r="S9360"/>
      <c r="T9360"/>
      <c r="U9360"/>
      <c r="V9360"/>
      <c r="W9360"/>
      <c r="X9360"/>
      <c r="Y9360"/>
      <c r="Z9360"/>
      <c r="AA9360"/>
      <c r="AB9360"/>
      <c r="AC9360"/>
      <c r="AD9360"/>
      <c r="AE9360"/>
      <c r="AF9360"/>
      <c r="AG9360"/>
      <c r="AH9360"/>
      <c r="AI9360"/>
      <c r="AJ9360"/>
      <c r="AK9360"/>
      <c r="AL9360"/>
      <c r="AM9360"/>
      <c r="AN9360"/>
      <c r="AO9360"/>
      <c r="AP9360"/>
      <c r="AQ9360"/>
      <c r="AR9360"/>
      <c r="AS9360"/>
      <c r="AT9360"/>
      <c r="AU9360"/>
      <c r="AV9360"/>
      <c r="AW9360"/>
      <c r="AX9360"/>
      <c r="AY9360"/>
      <c r="AZ9360"/>
      <c r="BA9360"/>
      <c r="BB9360"/>
      <c r="BC9360"/>
      <c r="BD9360"/>
      <c r="BE9360"/>
      <c r="BF9360"/>
      <c r="BG9360"/>
      <c r="BH9360"/>
      <c r="BI9360"/>
      <c r="BJ9360"/>
      <c r="BK9360"/>
      <c r="BL9360"/>
      <c r="BM9360"/>
      <c r="BN9360"/>
      <c r="BO9360"/>
      <c r="BP9360"/>
      <c r="BQ9360"/>
      <c r="BR9360"/>
      <c r="BS9360"/>
      <c r="BT9360"/>
      <c r="BU9360"/>
      <c r="BV9360"/>
      <c r="BW9360"/>
      <c r="BX9360"/>
      <c r="BY9360"/>
      <c r="BZ9360"/>
      <c r="CA9360"/>
      <c r="CB9360"/>
      <c r="CC9360"/>
      <c r="CD9360"/>
      <c r="CE9360"/>
      <c r="CF9360"/>
      <c r="CG9360"/>
      <c r="CH9360"/>
      <c r="CI9360"/>
      <c r="CJ9360"/>
      <c r="CK9360"/>
      <c r="CL9360"/>
      <c r="CM9360"/>
      <c r="CN9360"/>
      <c r="CO9360"/>
      <c r="CP9360"/>
      <c r="CQ9360"/>
      <c r="CR9360"/>
      <c r="CS9360"/>
      <c r="CT9360"/>
      <c r="CU9360"/>
      <c r="CV9360"/>
    </row>
    <row r="9361" spans="10:100" x14ac:dyDescent="0.25">
      <c r="J9361"/>
      <c r="K9361"/>
      <c r="L9361"/>
      <c r="M9361"/>
      <c r="N9361"/>
      <c r="O9361"/>
      <c r="P9361"/>
      <c r="Q9361"/>
      <c r="R9361"/>
      <c r="S9361"/>
      <c r="T9361"/>
      <c r="U9361"/>
      <c r="V9361"/>
      <c r="W9361"/>
      <c r="X9361"/>
      <c r="Y9361"/>
      <c r="Z9361"/>
      <c r="AA9361"/>
      <c r="AB9361"/>
      <c r="AC9361"/>
      <c r="AD9361"/>
      <c r="AE9361"/>
      <c r="AF9361"/>
      <c r="AG9361"/>
      <c r="AH9361"/>
      <c r="AI9361"/>
      <c r="AJ9361"/>
      <c r="AK9361"/>
      <c r="AL9361"/>
      <c r="AM9361"/>
      <c r="AN9361"/>
      <c r="AO9361"/>
      <c r="AP9361"/>
      <c r="AQ9361"/>
      <c r="AR9361"/>
      <c r="AS9361"/>
      <c r="AT9361"/>
      <c r="AU9361"/>
      <c r="AV9361"/>
      <c r="AW9361"/>
      <c r="AX9361"/>
      <c r="AY9361"/>
      <c r="AZ9361"/>
      <c r="BA9361"/>
      <c r="BB9361"/>
      <c r="BC9361"/>
      <c r="BD9361"/>
      <c r="BE9361"/>
      <c r="BF9361"/>
      <c r="BG9361"/>
      <c r="BH9361"/>
      <c r="BI9361"/>
      <c r="BJ9361"/>
      <c r="BK9361"/>
      <c r="BL9361"/>
      <c r="BM9361"/>
      <c r="BN9361"/>
      <c r="BO9361"/>
      <c r="BP9361"/>
      <c r="BQ9361"/>
      <c r="BR9361"/>
      <c r="BS9361"/>
      <c r="BT9361"/>
      <c r="BU9361"/>
      <c r="BV9361"/>
      <c r="BW9361"/>
      <c r="BX9361"/>
      <c r="BY9361"/>
      <c r="BZ9361"/>
      <c r="CA9361"/>
      <c r="CB9361"/>
      <c r="CC9361"/>
      <c r="CD9361"/>
      <c r="CE9361"/>
      <c r="CF9361"/>
      <c r="CG9361"/>
      <c r="CH9361"/>
      <c r="CI9361"/>
      <c r="CJ9361"/>
      <c r="CK9361"/>
      <c r="CL9361"/>
      <c r="CM9361"/>
      <c r="CN9361"/>
      <c r="CO9361"/>
      <c r="CP9361"/>
      <c r="CQ9361"/>
      <c r="CR9361"/>
      <c r="CS9361"/>
      <c r="CT9361"/>
      <c r="CU9361"/>
      <c r="CV9361"/>
    </row>
    <row r="9362" spans="10:100" x14ac:dyDescent="0.25">
      <c r="J9362"/>
      <c r="K9362"/>
      <c r="L9362"/>
      <c r="M9362"/>
      <c r="N9362"/>
      <c r="O9362"/>
      <c r="P9362"/>
      <c r="Q9362"/>
      <c r="R9362"/>
      <c r="S9362"/>
      <c r="T9362"/>
      <c r="U9362"/>
      <c r="V9362"/>
      <c r="W9362"/>
      <c r="X9362"/>
      <c r="Y9362"/>
      <c r="Z9362"/>
      <c r="AA9362"/>
      <c r="AB9362"/>
      <c r="AC9362"/>
      <c r="AD9362"/>
      <c r="AE9362"/>
      <c r="AF9362"/>
      <c r="AG9362"/>
      <c r="AH9362"/>
      <c r="AI9362"/>
      <c r="AJ9362"/>
      <c r="AK9362"/>
      <c r="AL9362"/>
      <c r="AM9362"/>
      <c r="AN9362"/>
      <c r="AO9362"/>
      <c r="AP9362"/>
      <c r="AQ9362"/>
      <c r="AR9362"/>
      <c r="AS9362"/>
      <c r="AT9362"/>
      <c r="AU9362"/>
      <c r="AV9362"/>
      <c r="AW9362"/>
      <c r="AX9362"/>
      <c r="AY9362"/>
      <c r="AZ9362"/>
      <c r="BA9362"/>
      <c r="BB9362"/>
      <c r="BC9362"/>
      <c r="BD9362"/>
      <c r="BE9362"/>
      <c r="BF9362"/>
      <c r="BG9362"/>
      <c r="BH9362"/>
      <c r="BI9362"/>
      <c r="BJ9362"/>
      <c r="BK9362"/>
      <c r="BL9362"/>
      <c r="BM9362"/>
      <c r="BN9362"/>
      <c r="BO9362"/>
      <c r="BP9362"/>
      <c r="BQ9362"/>
      <c r="BR9362"/>
      <c r="BS9362"/>
      <c r="BT9362"/>
      <c r="BU9362"/>
      <c r="BV9362"/>
      <c r="BW9362"/>
      <c r="BX9362"/>
      <c r="BY9362"/>
      <c r="BZ9362"/>
      <c r="CA9362"/>
      <c r="CB9362"/>
      <c r="CC9362"/>
      <c r="CD9362"/>
      <c r="CE9362"/>
      <c r="CF9362"/>
      <c r="CG9362"/>
      <c r="CH9362"/>
      <c r="CI9362"/>
      <c r="CJ9362"/>
      <c r="CK9362"/>
      <c r="CL9362"/>
      <c r="CM9362"/>
      <c r="CN9362"/>
      <c r="CO9362"/>
      <c r="CP9362"/>
      <c r="CQ9362"/>
      <c r="CR9362"/>
      <c r="CS9362"/>
      <c r="CT9362"/>
      <c r="CU9362"/>
      <c r="CV9362"/>
    </row>
    <row r="9363" spans="10:100" x14ac:dyDescent="0.25">
      <c r="J9363"/>
      <c r="K9363"/>
      <c r="L9363"/>
      <c r="M9363"/>
      <c r="N9363"/>
      <c r="O9363"/>
      <c r="P9363"/>
      <c r="Q9363"/>
      <c r="R9363"/>
      <c r="S9363"/>
      <c r="T9363"/>
      <c r="U9363"/>
      <c r="V9363"/>
      <c r="W9363"/>
      <c r="X9363"/>
      <c r="Y9363"/>
      <c r="Z9363"/>
      <c r="AA9363"/>
      <c r="AB9363"/>
      <c r="AC9363"/>
      <c r="AD9363"/>
      <c r="AE9363"/>
      <c r="AF9363"/>
      <c r="AG9363"/>
      <c r="AH9363"/>
      <c r="AI9363"/>
      <c r="AJ9363"/>
      <c r="AK9363"/>
      <c r="AL9363"/>
      <c r="AM9363"/>
      <c r="AN9363"/>
      <c r="AO9363"/>
      <c r="AP9363"/>
      <c r="AQ9363"/>
      <c r="AR9363"/>
      <c r="AS9363"/>
      <c r="AT9363"/>
      <c r="AU9363"/>
      <c r="AV9363"/>
      <c r="AW9363"/>
      <c r="AX9363"/>
      <c r="AY9363"/>
      <c r="AZ9363"/>
      <c r="BA9363"/>
      <c r="BB9363"/>
      <c r="BC9363"/>
      <c r="BD9363"/>
      <c r="BE9363"/>
      <c r="BF9363"/>
      <c r="BG9363"/>
      <c r="BH9363"/>
      <c r="BI9363"/>
      <c r="BJ9363"/>
      <c r="BK9363"/>
      <c r="BL9363"/>
      <c r="BM9363"/>
      <c r="BN9363"/>
      <c r="BO9363"/>
      <c r="BP9363"/>
      <c r="BQ9363"/>
      <c r="BR9363"/>
      <c r="BS9363"/>
      <c r="BT9363"/>
      <c r="BU9363"/>
      <c r="BV9363"/>
      <c r="BW9363"/>
      <c r="BX9363"/>
      <c r="BY9363"/>
      <c r="BZ9363"/>
      <c r="CA9363"/>
      <c r="CB9363"/>
      <c r="CC9363"/>
      <c r="CD9363"/>
      <c r="CE9363"/>
      <c r="CF9363"/>
      <c r="CG9363"/>
      <c r="CH9363"/>
      <c r="CI9363"/>
      <c r="CJ9363"/>
      <c r="CK9363"/>
      <c r="CL9363"/>
      <c r="CM9363"/>
      <c r="CN9363"/>
      <c r="CO9363"/>
      <c r="CP9363"/>
      <c r="CQ9363"/>
      <c r="CR9363"/>
      <c r="CS9363"/>
      <c r="CT9363"/>
      <c r="CU9363"/>
      <c r="CV9363"/>
    </row>
    <row r="9364" spans="10:100" x14ac:dyDescent="0.25">
      <c r="J9364"/>
      <c r="K9364"/>
      <c r="L9364"/>
      <c r="M9364"/>
      <c r="N9364"/>
      <c r="O9364"/>
      <c r="P9364"/>
      <c r="Q9364"/>
      <c r="R9364"/>
      <c r="S9364"/>
      <c r="T9364"/>
      <c r="U9364"/>
      <c r="V9364"/>
      <c r="W9364"/>
      <c r="X9364"/>
      <c r="Y9364"/>
      <c r="Z9364"/>
      <c r="AA9364"/>
      <c r="AB9364"/>
      <c r="AC9364"/>
      <c r="AD9364"/>
      <c r="AE9364"/>
      <c r="AF9364"/>
      <c r="AG9364"/>
      <c r="AH9364"/>
      <c r="AI9364"/>
      <c r="AJ9364"/>
      <c r="AK9364"/>
      <c r="AL9364"/>
      <c r="AM9364"/>
      <c r="AN9364"/>
      <c r="AO9364"/>
      <c r="AP9364"/>
      <c r="AQ9364"/>
      <c r="AR9364"/>
      <c r="AS9364"/>
      <c r="AT9364"/>
      <c r="AU9364"/>
      <c r="AV9364"/>
      <c r="AW9364"/>
      <c r="AX9364"/>
      <c r="AY9364"/>
      <c r="AZ9364"/>
      <c r="BA9364"/>
      <c r="BB9364"/>
      <c r="BC9364"/>
      <c r="BD9364"/>
      <c r="BE9364"/>
      <c r="BF9364"/>
      <c r="BG9364"/>
      <c r="BH9364"/>
      <c r="BI9364"/>
      <c r="BJ9364"/>
      <c r="BK9364"/>
      <c r="BL9364"/>
      <c r="BM9364"/>
      <c r="BN9364"/>
      <c r="BO9364"/>
      <c r="BP9364"/>
      <c r="BQ9364"/>
      <c r="BR9364"/>
      <c r="BS9364"/>
      <c r="BT9364"/>
      <c r="BU9364"/>
      <c r="BV9364"/>
      <c r="BW9364"/>
      <c r="BX9364"/>
      <c r="BY9364"/>
      <c r="BZ9364"/>
      <c r="CA9364"/>
      <c r="CB9364"/>
      <c r="CC9364"/>
      <c r="CD9364"/>
      <c r="CE9364"/>
      <c r="CF9364"/>
      <c r="CG9364"/>
      <c r="CH9364"/>
      <c r="CI9364"/>
      <c r="CJ9364"/>
      <c r="CK9364"/>
      <c r="CL9364"/>
      <c r="CM9364"/>
      <c r="CN9364"/>
      <c r="CO9364"/>
      <c r="CP9364"/>
      <c r="CQ9364"/>
      <c r="CR9364"/>
      <c r="CS9364"/>
      <c r="CT9364"/>
      <c r="CU9364"/>
      <c r="CV9364"/>
    </row>
    <row r="9365" spans="10:100" x14ac:dyDescent="0.25">
      <c r="J9365"/>
      <c r="K9365"/>
      <c r="L9365"/>
      <c r="M9365"/>
      <c r="N9365"/>
      <c r="O9365"/>
      <c r="P9365"/>
      <c r="Q9365"/>
      <c r="R9365"/>
      <c r="S9365"/>
      <c r="T9365"/>
      <c r="U9365"/>
      <c r="V9365"/>
      <c r="W9365"/>
      <c r="X9365"/>
      <c r="Y9365"/>
      <c r="Z9365"/>
      <c r="AA9365"/>
      <c r="AB9365"/>
      <c r="AC9365"/>
      <c r="AD9365"/>
      <c r="AE9365"/>
      <c r="AF9365"/>
      <c r="AG9365"/>
      <c r="AH9365"/>
      <c r="AI9365"/>
      <c r="AJ9365"/>
      <c r="AK9365"/>
      <c r="AL9365"/>
      <c r="AM9365"/>
      <c r="AN9365"/>
      <c r="AO9365"/>
      <c r="AP9365"/>
      <c r="AQ9365"/>
      <c r="AR9365"/>
      <c r="AS9365"/>
      <c r="AT9365"/>
      <c r="AU9365"/>
      <c r="AV9365"/>
      <c r="AW9365"/>
      <c r="AX9365"/>
      <c r="AY9365"/>
      <c r="AZ9365"/>
      <c r="BA9365"/>
      <c r="BB9365"/>
      <c r="BC9365"/>
      <c r="BD9365"/>
      <c r="BE9365"/>
      <c r="BF9365"/>
      <c r="BG9365"/>
      <c r="BH9365"/>
      <c r="BI9365"/>
      <c r="BJ9365"/>
      <c r="BK9365"/>
      <c r="BL9365"/>
      <c r="BM9365"/>
      <c r="BN9365"/>
      <c r="BO9365"/>
      <c r="BP9365"/>
      <c r="BQ9365"/>
      <c r="BR9365"/>
      <c r="BS9365"/>
      <c r="BT9365"/>
      <c r="BU9365"/>
      <c r="BV9365"/>
      <c r="BW9365"/>
      <c r="BX9365"/>
      <c r="BY9365"/>
      <c r="BZ9365"/>
      <c r="CA9365"/>
      <c r="CB9365"/>
      <c r="CC9365"/>
      <c r="CD9365"/>
      <c r="CE9365"/>
      <c r="CF9365"/>
      <c r="CG9365"/>
      <c r="CH9365"/>
      <c r="CI9365"/>
      <c r="CJ9365"/>
      <c r="CK9365"/>
      <c r="CL9365"/>
      <c r="CM9365"/>
      <c r="CN9365"/>
      <c r="CO9365"/>
      <c r="CP9365"/>
      <c r="CQ9365"/>
      <c r="CR9365"/>
      <c r="CS9365"/>
      <c r="CT9365"/>
      <c r="CU9365"/>
      <c r="CV9365"/>
    </row>
    <row r="9366" spans="10:100" x14ac:dyDescent="0.25">
      <c r="J9366"/>
      <c r="K9366"/>
      <c r="L9366"/>
      <c r="M9366"/>
      <c r="N9366"/>
      <c r="O9366"/>
      <c r="P9366"/>
      <c r="Q9366"/>
      <c r="R9366"/>
      <c r="S9366"/>
      <c r="T9366"/>
      <c r="U9366"/>
      <c r="V9366"/>
      <c r="W9366"/>
      <c r="X9366"/>
      <c r="Y9366"/>
      <c r="Z9366"/>
      <c r="AA9366"/>
      <c r="AB9366"/>
      <c r="AC9366"/>
      <c r="AD9366"/>
      <c r="AE9366"/>
      <c r="AF9366"/>
      <c r="AG9366"/>
      <c r="AH9366"/>
      <c r="AI9366"/>
      <c r="AJ9366"/>
      <c r="AK9366"/>
      <c r="AL9366"/>
      <c r="AM9366"/>
      <c r="AN9366"/>
      <c r="AO9366"/>
      <c r="AP9366"/>
      <c r="AQ9366"/>
      <c r="AR9366"/>
      <c r="AS9366"/>
      <c r="AT9366"/>
      <c r="AU9366"/>
      <c r="AV9366"/>
      <c r="AW9366"/>
      <c r="AX9366"/>
      <c r="AY9366"/>
      <c r="AZ9366"/>
      <c r="BA9366"/>
      <c r="BB9366"/>
      <c r="BC9366"/>
      <c r="BD9366"/>
      <c r="BE9366"/>
      <c r="BF9366"/>
      <c r="BG9366"/>
      <c r="BH9366"/>
      <c r="BI9366"/>
      <c r="BJ9366"/>
      <c r="BK9366"/>
      <c r="BL9366"/>
      <c r="BM9366"/>
      <c r="BN9366"/>
      <c r="BO9366"/>
      <c r="BP9366"/>
      <c r="BQ9366"/>
      <c r="BR9366"/>
      <c r="BS9366"/>
      <c r="BT9366"/>
      <c r="BU9366"/>
      <c r="BV9366"/>
      <c r="BW9366"/>
      <c r="BX9366"/>
      <c r="BY9366"/>
      <c r="BZ9366"/>
      <c r="CA9366"/>
      <c r="CB9366"/>
      <c r="CC9366"/>
      <c r="CD9366"/>
      <c r="CE9366"/>
      <c r="CF9366"/>
      <c r="CG9366"/>
      <c r="CH9366"/>
      <c r="CI9366"/>
      <c r="CJ9366"/>
      <c r="CK9366"/>
      <c r="CL9366"/>
      <c r="CM9366"/>
      <c r="CN9366"/>
      <c r="CO9366"/>
      <c r="CP9366"/>
      <c r="CQ9366"/>
      <c r="CR9366"/>
      <c r="CS9366"/>
      <c r="CT9366"/>
      <c r="CU9366"/>
      <c r="CV9366"/>
    </row>
    <row r="9367" spans="10:100" x14ac:dyDescent="0.25">
      <c r="J9367"/>
      <c r="K9367"/>
      <c r="L9367"/>
      <c r="M9367"/>
      <c r="N9367"/>
      <c r="O9367"/>
      <c r="P9367"/>
      <c r="Q9367"/>
      <c r="R9367"/>
      <c r="S9367"/>
      <c r="T9367"/>
      <c r="U9367"/>
      <c r="V9367"/>
      <c r="W9367"/>
      <c r="X9367"/>
      <c r="Y9367"/>
      <c r="Z9367"/>
      <c r="AA9367"/>
      <c r="AB9367"/>
      <c r="AC9367"/>
      <c r="AD9367"/>
      <c r="AE9367"/>
      <c r="AF9367"/>
      <c r="AG9367"/>
      <c r="AH9367"/>
      <c r="AI9367"/>
      <c r="AJ9367"/>
      <c r="AK9367"/>
      <c r="AL9367"/>
      <c r="AM9367"/>
      <c r="AN9367"/>
      <c r="AO9367"/>
      <c r="AP9367"/>
      <c r="AQ9367"/>
      <c r="AR9367"/>
      <c r="AS9367"/>
      <c r="AT9367"/>
      <c r="AU9367"/>
      <c r="AV9367"/>
      <c r="AW9367"/>
      <c r="AX9367"/>
      <c r="AY9367"/>
      <c r="AZ9367"/>
      <c r="BA9367"/>
      <c r="BB9367"/>
      <c r="BC9367"/>
      <c r="BD9367"/>
      <c r="BE9367"/>
      <c r="BF9367"/>
      <c r="BG9367"/>
      <c r="BH9367"/>
      <c r="BI9367"/>
      <c r="BJ9367"/>
      <c r="BK9367"/>
      <c r="BL9367"/>
      <c r="BM9367"/>
      <c r="BN9367"/>
      <c r="BO9367"/>
      <c r="BP9367"/>
      <c r="BQ9367"/>
      <c r="BR9367"/>
      <c r="BS9367"/>
      <c r="BT9367"/>
      <c r="BU9367"/>
      <c r="BV9367"/>
      <c r="BW9367"/>
      <c r="BX9367"/>
      <c r="BY9367"/>
      <c r="BZ9367"/>
      <c r="CA9367"/>
      <c r="CB9367"/>
      <c r="CC9367"/>
      <c r="CD9367"/>
      <c r="CE9367"/>
      <c r="CF9367"/>
      <c r="CG9367"/>
      <c r="CH9367"/>
      <c r="CI9367"/>
      <c r="CJ9367"/>
      <c r="CK9367"/>
      <c r="CL9367"/>
      <c r="CM9367"/>
      <c r="CN9367"/>
      <c r="CO9367"/>
      <c r="CP9367"/>
      <c r="CQ9367"/>
      <c r="CR9367"/>
      <c r="CS9367"/>
      <c r="CT9367"/>
      <c r="CU9367"/>
      <c r="CV9367"/>
    </row>
    <row r="9368" spans="10:100" x14ac:dyDescent="0.25">
      <c r="J9368"/>
      <c r="K9368"/>
      <c r="L9368"/>
      <c r="M9368"/>
      <c r="N9368"/>
      <c r="O9368"/>
      <c r="P9368"/>
      <c r="Q9368"/>
      <c r="R9368"/>
      <c r="S9368"/>
      <c r="T9368"/>
      <c r="U9368"/>
      <c r="V9368"/>
      <c r="W9368"/>
      <c r="X9368"/>
      <c r="Y9368"/>
      <c r="Z9368"/>
      <c r="AA9368"/>
      <c r="AB9368"/>
      <c r="AC9368"/>
      <c r="AD9368"/>
      <c r="AE9368"/>
      <c r="AF9368"/>
      <c r="AG9368"/>
      <c r="AH9368"/>
      <c r="AI9368"/>
      <c r="AJ9368"/>
      <c r="AK9368"/>
      <c r="AL9368"/>
      <c r="AM9368"/>
      <c r="AN9368"/>
      <c r="AO9368"/>
      <c r="AP9368"/>
      <c r="AQ9368"/>
      <c r="AR9368"/>
      <c r="AS9368"/>
      <c r="AT9368"/>
      <c r="AU9368"/>
      <c r="AV9368"/>
      <c r="AW9368"/>
      <c r="AX9368"/>
      <c r="AY9368"/>
      <c r="AZ9368"/>
      <c r="BA9368"/>
      <c r="BB9368"/>
      <c r="BC9368"/>
      <c r="BD9368"/>
      <c r="BE9368"/>
      <c r="BF9368"/>
      <c r="BG9368"/>
      <c r="BH9368"/>
      <c r="BI9368"/>
      <c r="BJ9368"/>
      <c r="BK9368"/>
      <c r="BL9368"/>
      <c r="BM9368"/>
      <c r="BN9368"/>
      <c r="BO9368"/>
      <c r="BP9368"/>
      <c r="BQ9368"/>
      <c r="BR9368"/>
      <c r="BS9368"/>
      <c r="BT9368"/>
      <c r="BU9368"/>
      <c r="BV9368"/>
      <c r="BW9368"/>
      <c r="BX9368"/>
      <c r="BY9368"/>
      <c r="BZ9368"/>
      <c r="CA9368"/>
      <c r="CB9368"/>
      <c r="CC9368"/>
      <c r="CD9368"/>
      <c r="CE9368"/>
      <c r="CF9368"/>
      <c r="CG9368"/>
      <c r="CH9368"/>
      <c r="CI9368"/>
      <c r="CJ9368"/>
      <c r="CK9368"/>
      <c r="CL9368"/>
      <c r="CM9368"/>
      <c r="CN9368"/>
      <c r="CO9368"/>
      <c r="CP9368"/>
      <c r="CQ9368"/>
      <c r="CR9368"/>
      <c r="CS9368"/>
      <c r="CT9368"/>
      <c r="CU9368"/>
      <c r="CV9368"/>
    </row>
    <row r="9369" spans="10:100" x14ac:dyDescent="0.25">
      <c r="J9369"/>
      <c r="K9369"/>
      <c r="L9369"/>
      <c r="M9369"/>
      <c r="N9369"/>
      <c r="O9369"/>
      <c r="P9369"/>
      <c r="Q9369"/>
      <c r="R9369"/>
      <c r="S9369"/>
      <c r="T9369"/>
      <c r="U9369"/>
      <c r="V9369"/>
      <c r="W9369"/>
      <c r="X9369"/>
      <c r="Y9369"/>
      <c r="Z9369"/>
      <c r="AA9369"/>
      <c r="AB9369"/>
      <c r="AC9369"/>
      <c r="AD9369"/>
      <c r="AE9369"/>
      <c r="AF9369"/>
      <c r="AG9369"/>
      <c r="AH9369"/>
      <c r="AI9369"/>
      <c r="AJ9369"/>
      <c r="AK9369"/>
      <c r="AL9369"/>
      <c r="AM9369"/>
      <c r="AN9369"/>
      <c r="AO9369"/>
      <c r="AP9369"/>
      <c r="AQ9369"/>
      <c r="AR9369"/>
      <c r="AS9369"/>
      <c r="AT9369"/>
      <c r="AU9369"/>
      <c r="AV9369"/>
      <c r="AW9369"/>
      <c r="AX9369"/>
      <c r="AY9369"/>
      <c r="AZ9369"/>
      <c r="BA9369"/>
      <c r="BB9369"/>
      <c r="BC9369"/>
      <c r="BD9369"/>
      <c r="BE9369"/>
      <c r="BF9369"/>
      <c r="BG9369"/>
      <c r="BH9369"/>
      <c r="BI9369"/>
      <c r="BJ9369"/>
      <c r="BK9369"/>
      <c r="BL9369"/>
      <c r="BM9369"/>
      <c r="BN9369"/>
      <c r="BO9369"/>
      <c r="BP9369"/>
      <c r="BQ9369"/>
      <c r="BR9369"/>
      <c r="BS9369"/>
      <c r="BT9369"/>
      <c r="BU9369"/>
      <c r="BV9369"/>
      <c r="BW9369"/>
      <c r="BX9369"/>
      <c r="BY9369"/>
      <c r="BZ9369"/>
      <c r="CA9369"/>
      <c r="CB9369"/>
      <c r="CC9369"/>
      <c r="CD9369"/>
      <c r="CE9369"/>
      <c r="CF9369"/>
      <c r="CG9369"/>
      <c r="CH9369"/>
      <c r="CI9369"/>
      <c r="CJ9369"/>
      <c r="CK9369"/>
      <c r="CL9369"/>
      <c r="CM9369"/>
      <c r="CN9369"/>
      <c r="CO9369"/>
      <c r="CP9369"/>
      <c r="CQ9369"/>
      <c r="CR9369"/>
      <c r="CS9369"/>
      <c r="CT9369"/>
      <c r="CU9369"/>
      <c r="CV9369"/>
    </row>
    <row r="9370" spans="10:100" x14ac:dyDescent="0.25">
      <c r="J9370"/>
      <c r="K9370"/>
      <c r="L9370"/>
      <c r="M9370"/>
      <c r="N9370"/>
      <c r="O9370"/>
      <c r="P9370"/>
      <c r="Q9370"/>
      <c r="R9370"/>
      <c r="S9370"/>
      <c r="T9370"/>
      <c r="U9370"/>
      <c r="V9370"/>
      <c r="W9370"/>
      <c r="X9370"/>
      <c r="Y9370"/>
      <c r="Z9370"/>
      <c r="AA9370"/>
      <c r="AB9370"/>
      <c r="AC9370"/>
      <c r="AD9370"/>
      <c r="AE9370"/>
      <c r="AF9370"/>
      <c r="AG9370"/>
      <c r="AH9370"/>
      <c r="AI9370"/>
      <c r="AJ9370"/>
      <c r="AK9370"/>
      <c r="AL9370"/>
      <c r="AM9370"/>
      <c r="AN9370"/>
      <c r="AO9370"/>
      <c r="AP9370"/>
      <c r="AQ9370"/>
      <c r="AR9370"/>
      <c r="AS9370"/>
      <c r="AT9370"/>
      <c r="AU9370"/>
      <c r="AV9370"/>
      <c r="AW9370"/>
      <c r="AX9370"/>
      <c r="AY9370"/>
      <c r="AZ9370"/>
      <c r="BA9370"/>
      <c r="BB9370"/>
      <c r="BC9370"/>
      <c r="BD9370"/>
      <c r="BE9370"/>
      <c r="BF9370"/>
      <c r="BG9370"/>
      <c r="BH9370"/>
      <c r="BI9370"/>
      <c r="BJ9370"/>
      <c r="BK9370"/>
      <c r="BL9370"/>
      <c r="BM9370"/>
      <c r="BN9370"/>
      <c r="BO9370"/>
      <c r="BP9370"/>
      <c r="BQ9370"/>
      <c r="BR9370"/>
      <c r="BS9370"/>
      <c r="BT9370"/>
      <c r="BU9370"/>
      <c r="BV9370"/>
      <c r="BW9370"/>
      <c r="BX9370"/>
      <c r="BY9370"/>
      <c r="BZ9370"/>
      <c r="CA9370"/>
      <c r="CB9370"/>
      <c r="CC9370"/>
      <c r="CD9370"/>
      <c r="CE9370"/>
      <c r="CF9370"/>
      <c r="CG9370"/>
      <c r="CH9370"/>
      <c r="CI9370"/>
      <c r="CJ9370"/>
      <c r="CK9370"/>
      <c r="CL9370"/>
      <c r="CM9370"/>
      <c r="CN9370"/>
      <c r="CO9370"/>
      <c r="CP9370"/>
      <c r="CQ9370"/>
      <c r="CR9370"/>
      <c r="CS9370"/>
      <c r="CT9370"/>
      <c r="CU9370"/>
      <c r="CV9370"/>
    </row>
    <row r="9371" spans="10:100" x14ac:dyDescent="0.25">
      <c r="J9371"/>
      <c r="K9371"/>
      <c r="L9371"/>
      <c r="M9371"/>
      <c r="N9371"/>
      <c r="O9371"/>
      <c r="P9371"/>
      <c r="Q9371"/>
      <c r="R9371"/>
      <c r="S9371"/>
      <c r="T9371"/>
      <c r="U9371"/>
      <c r="V9371"/>
      <c r="W9371"/>
      <c r="X9371"/>
      <c r="Y9371"/>
      <c r="Z9371"/>
      <c r="AA9371"/>
      <c r="AB9371"/>
      <c r="AC9371"/>
      <c r="AD9371"/>
      <c r="AE9371"/>
      <c r="AF9371"/>
      <c r="AG9371"/>
      <c r="AH9371"/>
      <c r="AI9371"/>
      <c r="AJ9371"/>
      <c r="AK9371"/>
      <c r="AL9371"/>
      <c r="AM9371"/>
      <c r="AN9371"/>
      <c r="AO9371"/>
      <c r="AP9371"/>
      <c r="AQ9371"/>
      <c r="AR9371"/>
      <c r="AS9371"/>
      <c r="AT9371"/>
      <c r="AU9371"/>
      <c r="AV9371"/>
      <c r="AW9371"/>
      <c r="AX9371"/>
      <c r="AY9371"/>
      <c r="AZ9371"/>
      <c r="BA9371"/>
      <c r="BB9371"/>
      <c r="BC9371"/>
      <c r="BD9371"/>
      <c r="BE9371"/>
      <c r="BF9371"/>
      <c r="BG9371"/>
      <c r="BH9371"/>
      <c r="BI9371"/>
      <c r="BJ9371"/>
      <c r="BK9371"/>
      <c r="BL9371"/>
      <c r="BM9371"/>
      <c r="BN9371"/>
      <c r="BO9371"/>
      <c r="BP9371"/>
      <c r="BQ9371"/>
      <c r="BR9371"/>
      <c r="BS9371"/>
      <c r="BT9371"/>
      <c r="BU9371"/>
      <c r="BV9371"/>
      <c r="BW9371"/>
      <c r="BX9371"/>
      <c r="BY9371"/>
      <c r="BZ9371"/>
      <c r="CA9371"/>
      <c r="CB9371"/>
      <c r="CC9371"/>
      <c r="CD9371"/>
      <c r="CE9371"/>
      <c r="CF9371"/>
      <c r="CG9371"/>
      <c r="CH9371"/>
      <c r="CI9371"/>
      <c r="CJ9371"/>
      <c r="CK9371"/>
      <c r="CL9371"/>
      <c r="CM9371"/>
      <c r="CN9371"/>
      <c r="CO9371"/>
      <c r="CP9371"/>
      <c r="CQ9371"/>
      <c r="CR9371"/>
      <c r="CS9371"/>
      <c r="CT9371"/>
      <c r="CU9371"/>
      <c r="CV9371"/>
    </row>
    <row r="9372" spans="10:100" x14ac:dyDescent="0.25">
      <c r="J9372"/>
      <c r="K9372"/>
      <c r="L9372"/>
      <c r="M9372"/>
      <c r="N9372"/>
      <c r="O9372"/>
      <c r="P9372"/>
      <c r="Q9372"/>
      <c r="R9372"/>
      <c r="S9372"/>
      <c r="T9372"/>
      <c r="U9372"/>
      <c r="V9372"/>
      <c r="W9372"/>
      <c r="X9372"/>
      <c r="Y9372"/>
      <c r="Z9372"/>
      <c r="AA9372"/>
      <c r="AB9372"/>
      <c r="AC9372"/>
      <c r="AD9372"/>
      <c r="AE9372"/>
      <c r="AF9372"/>
      <c r="AG9372"/>
      <c r="AH9372"/>
      <c r="AI9372"/>
      <c r="AJ9372"/>
      <c r="AK9372"/>
      <c r="AL9372"/>
      <c r="AM9372"/>
      <c r="AN9372"/>
      <c r="AO9372"/>
      <c r="AP9372"/>
      <c r="AQ9372"/>
      <c r="AR9372"/>
      <c r="AS9372"/>
      <c r="AT9372"/>
      <c r="AU9372"/>
      <c r="AV9372"/>
      <c r="AW9372"/>
      <c r="AX9372"/>
      <c r="AY9372"/>
      <c r="AZ9372"/>
      <c r="BA9372"/>
      <c r="BB9372"/>
      <c r="BC9372"/>
      <c r="BD9372"/>
      <c r="BE9372"/>
      <c r="BF9372"/>
      <c r="BG9372"/>
      <c r="BH9372"/>
      <c r="BI9372"/>
      <c r="BJ9372"/>
      <c r="BK9372"/>
      <c r="BL9372"/>
      <c r="BM9372"/>
      <c r="BN9372"/>
      <c r="BO9372"/>
      <c r="BP9372"/>
      <c r="BQ9372"/>
      <c r="BR9372"/>
      <c r="BS9372"/>
      <c r="BT9372"/>
      <c r="BU9372"/>
      <c r="BV9372"/>
      <c r="BW9372"/>
      <c r="BX9372"/>
      <c r="BY9372"/>
      <c r="BZ9372"/>
      <c r="CA9372"/>
      <c r="CB9372"/>
      <c r="CC9372"/>
      <c r="CD9372"/>
      <c r="CE9372"/>
      <c r="CF9372"/>
      <c r="CG9372"/>
      <c r="CH9372"/>
      <c r="CI9372"/>
      <c r="CJ9372"/>
      <c r="CK9372"/>
      <c r="CL9372"/>
      <c r="CM9372"/>
      <c r="CN9372"/>
      <c r="CO9372"/>
      <c r="CP9372"/>
      <c r="CQ9372"/>
      <c r="CR9372"/>
      <c r="CS9372"/>
      <c r="CT9372"/>
      <c r="CU9372"/>
      <c r="CV9372"/>
    </row>
    <row r="9373" spans="10:100" x14ac:dyDescent="0.25">
      <c r="J9373"/>
      <c r="K9373"/>
      <c r="L9373"/>
      <c r="M9373"/>
      <c r="N9373"/>
      <c r="O9373"/>
      <c r="P9373"/>
      <c r="Q9373"/>
      <c r="R9373"/>
      <c r="S9373"/>
      <c r="T9373"/>
      <c r="U9373"/>
      <c r="V9373"/>
      <c r="W9373"/>
      <c r="X9373"/>
      <c r="Y9373"/>
      <c r="Z9373"/>
      <c r="AA9373"/>
      <c r="AB9373"/>
      <c r="AC9373"/>
      <c r="AD9373"/>
      <c r="AE9373"/>
      <c r="AF9373"/>
      <c r="AG9373"/>
      <c r="AH9373"/>
      <c r="AI9373"/>
      <c r="AJ9373"/>
      <c r="AK9373"/>
      <c r="AL9373"/>
      <c r="AM9373"/>
      <c r="AN9373"/>
      <c r="AO9373"/>
      <c r="AP9373"/>
      <c r="AQ9373"/>
      <c r="AR9373"/>
      <c r="AS9373"/>
      <c r="AT9373"/>
      <c r="AU9373"/>
      <c r="AV9373"/>
      <c r="AW9373"/>
      <c r="AX9373"/>
      <c r="AY9373"/>
      <c r="AZ9373"/>
      <c r="BA9373"/>
      <c r="BB9373"/>
      <c r="BC9373"/>
      <c r="BD9373"/>
      <c r="BE9373"/>
      <c r="BF9373"/>
      <c r="BG9373"/>
      <c r="BH9373"/>
      <c r="BI9373"/>
      <c r="BJ9373"/>
      <c r="BK9373"/>
      <c r="BL9373"/>
      <c r="BM9373"/>
      <c r="BN9373"/>
      <c r="BO9373"/>
      <c r="BP9373"/>
      <c r="BQ9373"/>
      <c r="BR9373"/>
      <c r="BS9373"/>
      <c r="BT9373"/>
      <c r="BU9373"/>
      <c r="BV9373"/>
      <c r="BW9373"/>
      <c r="BX9373"/>
      <c r="BY9373"/>
      <c r="BZ9373"/>
      <c r="CA9373"/>
      <c r="CB9373"/>
      <c r="CC9373"/>
      <c r="CD9373"/>
      <c r="CE9373"/>
      <c r="CF9373"/>
      <c r="CG9373"/>
      <c r="CH9373"/>
      <c r="CI9373"/>
      <c r="CJ9373"/>
      <c r="CK9373"/>
      <c r="CL9373"/>
      <c r="CM9373"/>
      <c r="CN9373"/>
      <c r="CO9373"/>
      <c r="CP9373"/>
      <c r="CQ9373"/>
      <c r="CR9373"/>
      <c r="CS9373"/>
      <c r="CT9373"/>
      <c r="CU9373"/>
      <c r="CV9373"/>
    </row>
    <row r="9374" spans="10:100" x14ac:dyDescent="0.25">
      <c r="J9374"/>
      <c r="K9374"/>
      <c r="L9374"/>
      <c r="M9374"/>
      <c r="N9374"/>
      <c r="O9374"/>
      <c r="P9374"/>
      <c r="Q9374"/>
      <c r="R9374"/>
      <c r="S9374"/>
      <c r="T9374"/>
      <c r="U9374"/>
      <c r="V9374"/>
      <c r="W9374"/>
      <c r="X9374"/>
      <c r="Y9374"/>
      <c r="Z9374"/>
      <c r="AA9374"/>
      <c r="AB9374"/>
      <c r="AC9374"/>
      <c r="AD9374"/>
      <c r="AE9374"/>
      <c r="AF9374"/>
      <c r="AG9374"/>
      <c r="AH9374"/>
      <c r="AI9374"/>
      <c r="AJ9374"/>
      <c r="AK9374"/>
      <c r="AL9374"/>
      <c r="AM9374"/>
      <c r="AN9374"/>
      <c r="AO9374"/>
      <c r="AP9374"/>
      <c r="AQ9374"/>
      <c r="AR9374"/>
      <c r="AS9374"/>
      <c r="AT9374"/>
      <c r="AU9374"/>
      <c r="AV9374"/>
      <c r="AW9374"/>
      <c r="AX9374"/>
      <c r="AY9374"/>
      <c r="AZ9374"/>
      <c r="BA9374"/>
      <c r="BB9374"/>
      <c r="BC9374"/>
      <c r="BD9374"/>
      <c r="BE9374"/>
      <c r="BF9374"/>
      <c r="BG9374"/>
      <c r="BH9374"/>
      <c r="BI9374"/>
      <c r="BJ9374"/>
      <c r="BK9374"/>
      <c r="BL9374"/>
      <c r="BM9374"/>
      <c r="BN9374"/>
      <c r="BO9374"/>
      <c r="BP9374"/>
      <c r="BQ9374"/>
      <c r="BR9374"/>
      <c r="BS9374"/>
      <c r="BT9374"/>
      <c r="BU9374"/>
      <c r="BV9374"/>
      <c r="BW9374"/>
      <c r="BX9374"/>
      <c r="BY9374"/>
      <c r="BZ9374"/>
      <c r="CA9374"/>
      <c r="CB9374"/>
      <c r="CC9374"/>
      <c r="CD9374"/>
      <c r="CE9374"/>
      <c r="CF9374"/>
      <c r="CG9374"/>
      <c r="CH9374"/>
      <c r="CI9374"/>
      <c r="CJ9374"/>
      <c r="CK9374"/>
      <c r="CL9374"/>
      <c r="CM9374"/>
      <c r="CN9374"/>
      <c r="CO9374"/>
      <c r="CP9374"/>
      <c r="CQ9374"/>
      <c r="CR9374"/>
      <c r="CS9374"/>
      <c r="CT9374"/>
      <c r="CU9374"/>
      <c r="CV9374"/>
    </row>
    <row r="9375" spans="10:100" x14ac:dyDescent="0.25">
      <c r="J9375"/>
      <c r="K9375"/>
      <c r="L9375"/>
      <c r="M9375"/>
      <c r="N9375"/>
      <c r="O9375"/>
      <c r="P9375"/>
      <c r="Q9375"/>
      <c r="R9375"/>
      <c r="S9375"/>
      <c r="T9375"/>
      <c r="U9375"/>
      <c r="V9375"/>
      <c r="W9375"/>
      <c r="X9375"/>
      <c r="Y9375"/>
      <c r="Z9375"/>
      <c r="AA9375"/>
      <c r="AB9375"/>
      <c r="AC9375"/>
      <c r="AD9375"/>
      <c r="AE9375"/>
      <c r="AF9375"/>
      <c r="AG9375"/>
      <c r="AH9375"/>
      <c r="AI9375"/>
      <c r="AJ9375"/>
      <c r="AK9375"/>
      <c r="AL9375"/>
      <c r="AM9375"/>
      <c r="AN9375"/>
      <c r="AO9375"/>
      <c r="AP9375"/>
      <c r="AQ9375"/>
      <c r="AR9375"/>
      <c r="AS9375"/>
      <c r="AT9375"/>
      <c r="AU9375"/>
      <c r="AV9375"/>
      <c r="AW9375"/>
      <c r="AX9375"/>
      <c r="AY9375"/>
      <c r="AZ9375"/>
      <c r="BA9375"/>
      <c r="BB9375"/>
      <c r="BC9375"/>
      <c r="BD9375"/>
      <c r="BE9375"/>
      <c r="BF9375"/>
      <c r="BG9375"/>
      <c r="BH9375"/>
      <c r="BI9375"/>
      <c r="BJ9375"/>
      <c r="BK9375"/>
      <c r="BL9375"/>
      <c r="BM9375"/>
      <c r="BN9375"/>
      <c r="BO9375"/>
      <c r="BP9375"/>
      <c r="BQ9375"/>
      <c r="BR9375"/>
      <c r="BS9375"/>
      <c r="BT9375"/>
      <c r="BU9375"/>
      <c r="BV9375"/>
      <c r="BW9375"/>
      <c r="BX9375"/>
      <c r="BY9375"/>
      <c r="BZ9375"/>
      <c r="CA9375"/>
      <c r="CB9375"/>
      <c r="CC9375"/>
      <c r="CD9375"/>
      <c r="CE9375"/>
      <c r="CF9375"/>
      <c r="CG9375"/>
      <c r="CH9375"/>
      <c r="CI9375"/>
      <c r="CJ9375"/>
      <c r="CK9375"/>
      <c r="CL9375"/>
      <c r="CM9375"/>
      <c r="CN9375"/>
      <c r="CO9375"/>
      <c r="CP9375"/>
      <c r="CQ9375"/>
      <c r="CR9375"/>
      <c r="CS9375"/>
      <c r="CT9375"/>
      <c r="CU9375"/>
      <c r="CV9375"/>
    </row>
    <row r="9376" spans="10:100" x14ac:dyDescent="0.25">
      <c r="J9376"/>
      <c r="K9376"/>
      <c r="L9376"/>
      <c r="M9376"/>
      <c r="N9376"/>
      <c r="O9376"/>
      <c r="P9376"/>
      <c r="Q9376"/>
      <c r="R9376"/>
      <c r="S9376"/>
      <c r="T9376"/>
      <c r="U9376"/>
      <c r="V9376"/>
      <c r="W9376"/>
      <c r="X9376"/>
      <c r="Y9376"/>
      <c r="Z9376"/>
      <c r="AA9376"/>
      <c r="AB9376"/>
      <c r="AC9376"/>
      <c r="AD9376"/>
      <c r="AE9376"/>
      <c r="AF9376"/>
      <c r="AG9376"/>
      <c r="AH9376"/>
      <c r="AI9376"/>
      <c r="AJ9376"/>
      <c r="AK9376"/>
      <c r="AL9376"/>
      <c r="AM9376"/>
      <c r="AN9376"/>
      <c r="AO9376"/>
      <c r="AP9376"/>
      <c r="AQ9376"/>
      <c r="AR9376"/>
      <c r="AS9376"/>
      <c r="AT9376"/>
      <c r="AU9376"/>
      <c r="AV9376"/>
      <c r="AW9376"/>
      <c r="AX9376"/>
      <c r="AY9376"/>
      <c r="AZ9376"/>
      <c r="BA9376"/>
      <c r="BB9376"/>
      <c r="BC9376"/>
      <c r="BD9376"/>
      <c r="BE9376"/>
      <c r="BF9376"/>
      <c r="BG9376"/>
      <c r="BH9376"/>
      <c r="BI9376"/>
      <c r="BJ9376"/>
      <c r="BK9376"/>
      <c r="BL9376"/>
      <c r="BM9376"/>
      <c r="BN9376"/>
      <c r="BO9376"/>
      <c r="BP9376"/>
      <c r="BQ9376"/>
      <c r="BR9376"/>
      <c r="BS9376"/>
      <c r="BT9376"/>
      <c r="BU9376"/>
      <c r="BV9376"/>
      <c r="BW9376"/>
      <c r="BX9376"/>
      <c r="BY9376"/>
      <c r="BZ9376"/>
      <c r="CA9376"/>
      <c r="CB9376"/>
      <c r="CC9376"/>
      <c r="CD9376"/>
      <c r="CE9376"/>
      <c r="CF9376"/>
      <c r="CG9376"/>
      <c r="CH9376"/>
      <c r="CI9376"/>
      <c r="CJ9376"/>
      <c r="CK9376"/>
      <c r="CL9376"/>
      <c r="CM9376"/>
      <c r="CN9376"/>
      <c r="CO9376"/>
      <c r="CP9376"/>
      <c r="CQ9376"/>
      <c r="CR9376"/>
      <c r="CS9376"/>
      <c r="CT9376"/>
      <c r="CU9376"/>
      <c r="CV9376"/>
    </row>
    <row r="9377" spans="10:100" x14ac:dyDescent="0.25">
      <c r="J9377"/>
      <c r="K9377"/>
      <c r="L9377"/>
      <c r="M9377"/>
      <c r="N9377"/>
      <c r="O9377"/>
      <c r="P9377"/>
      <c r="Q9377"/>
      <c r="R9377"/>
      <c r="S9377"/>
      <c r="T9377"/>
      <c r="U9377"/>
      <c r="V9377"/>
      <c r="W9377"/>
      <c r="X9377"/>
      <c r="Y9377"/>
      <c r="Z9377"/>
      <c r="AA9377"/>
      <c r="AB9377"/>
      <c r="AC9377"/>
      <c r="AD9377"/>
      <c r="AE9377"/>
      <c r="AF9377"/>
      <c r="AG9377"/>
      <c r="AH9377"/>
      <c r="AI9377"/>
      <c r="AJ9377"/>
      <c r="AK9377"/>
      <c r="AL9377"/>
      <c r="AM9377"/>
      <c r="AN9377"/>
      <c r="AO9377"/>
      <c r="AP9377"/>
      <c r="AQ9377"/>
      <c r="AR9377"/>
      <c r="AS9377"/>
      <c r="AT9377"/>
      <c r="AU9377"/>
      <c r="AV9377"/>
      <c r="AW9377"/>
      <c r="AX9377"/>
      <c r="AY9377"/>
      <c r="AZ9377"/>
      <c r="BA9377"/>
      <c r="BB9377"/>
      <c r="BC9377"/>
      <c r="BD9377"/>
      <c r="BE9377"/>
      <c r="BF9377"/>
      <c r="BG9377"/>
      <c r="BH9377"/>
      <c r="BI9377"/>
      <c r="BJ9377"/>
      <c r="BK9377"/>
      <c r="BL9377"/>
      <c r="BM9377"/>
      <c r="BN9377"/>
      <c r="BO9377"/>
      <c r="BP9377"/>
      <c r="BQ9377"/>
      <c r="BR9377"/>
      <c r="BS9377"/>
      <c r="BT9377"/>
      <c r="BU9377"/>
      <c r="BV9377"/>
      <c r="BW9377"/>
      <c r="BX9377"/>
      <c r="BY9377"/>
      <c r="BZ9377"/>
      <c r="CA9377"/>
      <c r="CB9377"/>
      <c r="CC9377"/>
      <c r="CD9377"/>
      <c r="CE9377"/>
      <c r="CF9377"/>
      <c r="CG9377"/>
      <c r="CH9377"/>
      <c r="CI9377"/>
      <c r="CJ9377"/>
      <c r="CK9377"/>
      <c r="CL9377"/>
      <c r="CM9377"/>
      <c r="CN9377"/>
      <c r="CO9377"/>
      <c r="CP9377"/>
      <c r="CQ9377"/>
      <c r="CR9377"/>
      <c r="CS9377"/>
      <c r="CT9377"/>
      <c r="CU9377"/>
      <c r="CV9377"/>
    </row>
    <row r="9378" spans="10:100" x14ac:dyDescent="0.25">
      <c r="J9378"/>
      <c r="K9378"/>
      <c r="L9378"/>
      <c r="M9378"/>
      <c r="N9378"/>
      <c r="O9378"/>
      <c r="P9378"/>
      <c r="Q9378"/>
      <c r="R9378"/>
      <c r="S9378"/>
      <c r="T9378"/>
      <c r="U9378"/>
      <c r="V9378"/>
      <c r="W9378"/>
      <c r="X9378"/>
      <c r="Y9378"/>
      <c r="Z9378"/>
      <c r="AA9378"/>
      <c r="AB9378"/>
      <c r="AC9378"/>
      <c r="AD9378"/>
      <c r="AE9378"/>
      <c r="AF9378"/>
      <c r="AG9378"/>
      <c r="AH9378"/>
      <c r="AI9378"/>
      <c r="AJ9378"/>
      <c r="AK9378"/>
      <c r="AL9378"/>
      <c r="AM9378"/>
      <c r="AN9378"/>
      <c r="AO9378"/>
      <c r="AP9378"/>
      <c r="AQ9378"/>
      <c r="AR9378"/>
      <c r="AS9378"/>
      <c r="AT9378"/>
      <c r="AU9378"/>
      <c r="AV9378"/>
      <c r="AW9378"/>
      <c r="AX9378"/>
      <c r="AY9378"/>
      <c r="AZ9378"/>
      <c r="BA9378"/>
      <c r="BB9378"/>
      <c r="BC9378"/>
      <c r="BD9378"/>
      <c r="BE9378"/>
      <c r="BF9378"/>
      <c r="BG9378"/>
      <c r="BH9378"/>
      <c r="BI9378"/>
      <c r="BJ9378"/>
      <c r="BK9378"/>
      <c r="BL9378"/>
      <c r="BM9378"/>
      <c r="BN9378"/>
      <c r="BO9378"/>
      <c r="BP9378"/>
      <c r="BQ9378"/>
      <c r="BR9378"/>
      <c r="BS9378"/>
      <c r="BT9378"/>
      <c r="BU9378"/>
      <c r="BV9378"/>
      <c r="BW9378"/>
      <c r="BX9378"/>
      <c r="BY9378"/>
      <c r="BZ9378"/>
      <c r="CA9378"/>
      <c r="CB9378"/>
      <c r="CC9378"/>
      <c r="CD9378"/>
      <c r="CE9378"/>
      <c r="CF9378"/>
      <c r="CG9378"/>
      <c r="CH9378"/>
      <c r="CI9378"/>
      <c r="CJ9378"/>
      <c r="CK9378"/>
      <c r="CL9378"/>
      <c r="CM9378"/>
      <c r="CN9378"/>
      <c r="CO9378"/>
      <c r="CP9378"/>
      <c r="CQ9378"/>
      <c r="CR9378"/>
      <c r="CS9378"/>
      <c r="CT9378"/>
      <c r="CU9378"/>
      <c r="CV9378"/>
    </row>
    <row r="9379" spans="10:100" x14ac:dyDescent="0.25">
      <c r="J9379"/>
      <c r="K9379"/>
      <c r="L9379"/>
      <c r="M9379"/>
      <c r="N9379"/>
      <c r="O9379"/>
      <c r="P9379"/>
      <c r="Q9379"/>
      <c r="R9379"/>
      <c r="S9379"/>
      <c r="T9379"/>
      <c r="U9379"/>
      <c r="V9379"/>
      <c r="W9379"/>
      <c r="X9379"/>
      <c r="Y9379"/>
      <c r="Z9379"/>
      <c r="AA9379"/>
      <c r="AB9379"/>
      <c r="AC9379"/>
      <c r="AD9379"/>
      <c r="AE9379"/>
      <c r="AF9379"/>
      <c r="AG9379"/>
      <c r="AH9379"/>
      <c r="AI9379"/>
      <c r="AJ9379"/>
      <c r="AK9379"/>
      <c r="AL9379"/>
      <c r="AM9379"/>
      <c r="AN9379"/>
      <c r="AO9379"/>
      <c r="AP9379"/>
      <c r="AQ9379"/>
      <c r="AR9379"/>
      <c r="AS9379"/>
      <c r="AT9379"/>
      <c r="AU9379"/>
      <c r="AV9379"/>
      <c r="AW9379"/>
      <c r="AX9379"/>
      <c r="AY9379"/>
      <c r="AZ9379"/>
      <c r="BA9379"/>
      <c r="BB9379"/>
      <c r="BC9379"/>
      <c r="BD9379"/>
      <c r="BE9379"/>
      <c r="BF9379"/>
      <c r="BG9379"/>
      <c r="BH9379"/>
      <c r="BI9379"/>
      <c r="BJ9379"/>
      <c r="BK9379"/>
      <c r="BL9379"/>
      <c r="BM9379"/>
      <c r="BN9379"/>
      <c r="BO9379"/>
      <c r="BP9379"/>
      <c r="BQ9379"/>
      <c r="BR9379"/>
      <c r="BS9379"/>
      <c r="BT9379"/>
      <c r="BU9379"/>
      <c r="BV9379"/>
      <c r="BW9379"/>
      <c r="BX9379"/>
      <c r="BY9379"/>
      <c r="BZ9379"/>
      <c r="CA9379"/>
      <c r="CB9379"/>
      <c r="CC9379"/>
      <c r="CD9379"/>
      <c r="CE9379"/>
      <c r="CF9379"/>
      <c r="CG9379"/>
      <c r="CH9379"/>
      <c r="CI9379"/>
      <c r="CJ9379"/>
      <c r="CK9379"/>
      <c r="CL9379"/>
      <c r="CM9379"/>
      <c r="CN9379"/>
      <c r="CO9379"/>
      <c r="CP9379"/>
      <c r="CQ9379"/>
      <c r="CR9379"/>
      <c r="CS9379"/>
      <c r="CT9379"/>
      <c r="CU9379"/>
      <c r="CV9379"/>
    </row>
    <row r="9380" spans="10:100" x14ac:dyDescent="0.25">
      <c r="J9380"/>
      <c r="K9380"/>
      <c r="L9380"/>
      <c r="M9380"/>
      <c r="N9380"/>
      <c r="O9380"/>
      <c r="P9380"/>
      <c r="Q9380"/>
      <c r="R9380"/>
      <c r="S9380"/>
      <c r="T9380"/>
      <c r="U9380"/>
      <c r="V9380"/>
      <c r="W9380"/>
      <c r="X9380"/>
      <c r="Y9380"/>
      <c r="Z9380"/>
      <c r="AA9380"/>
      <c r="AB9380"/>
      <c r="AC9380"/>
      <c r="AD9380"/>
      <c r="AE9380"/>
      <c r="AF9380"/>
      <c r="AG9380"/>
      <c r="AH9380"/>
      <c r="AI9380"/>
      <c r="AJ9380"/>
      <c r="AK9380"/>
      <c r="AL9380"/>
      <c r="AM9380"/>
      <c r="AN9380"/>
      <c r="AO9380"/>
      <c r="AP9380"/>
      <c r="AQ9380"/>
      <c r="AR9380"/>
      <c r="AS9380"/>
      <c r="AT9380"/>
      <c r="AU9380"/>
      <c r="AV9380"/>
      <c r="AW9380"/>
      <c r="AX9380"/>
      <c r="AY9380"/>
      <c r="AZ9380"/>
      <c r="BA9380"/>
      <c r="BB9380"/>
      <c r="BC9380"/>
      <c r="BD9380"/>
      <c r="BE9380"/>
      <c r="BF9380"/>
      <c r="BG9380"/>
      <c r="BH9380"/>
      <c r="BI9380"/>
      <c r="BJ9380"/>
      <c r="BK9380"/>
      <c r="BL9380"/>
      <c r="BM9380"/>
      <c r="BN9380"/>
      <c r="BO9380"/>
      <c r="BP9380"/>
      <c r="BQ9380"/>
      <c r="BR9380"/>
      <c r="BS9380"/>
      <c r="BT9380"/>
      <c r="BU9380"/>
      <c r="BV9380"/>
      <c r="BW9380"/>
      <c r="BX9380"/>
      <c r="BY9380"/>
      <c r="BZ9380"/>
      <c r="CA9380"/>
      <c r="CB9380"/>
      <c r="CC9380"/>
      <c r="CD9380"/>
      <c r="CE9380"/>
      <c r="CF9380"/>
      <c r="CG9380"/>
      <c r="CH9380"/>
      <c r="CI9380"/>
      <c r="CJ9380"/>
      <c r="CK9380"/>
      <c r="CL9380"/>
      <c r="CM9380"/>
      <c r="CN9380"/>
      <c r="CO9380"/>
      <c r="CP9380"/>
      <c r="CQ9380"/>
      <c r="CR9380"/>
      <c r="CS9380"/>
      <c r="CT9380"/>
      <c r="CU9380"/>
      <c r="CV9380"/>
    </row>
    <row r="9381" spans="10:100" x14ac:dyDescent="0.25">
      <c r="J9381"/>
      <c r="K9381"/>
      <c r="L9381"/>
      <c r="M9381"/>
      <c r="N9381"/>
      <c r="O9381"/>
      <c r="P9381"/>
      <c r="Q9381"/>
      <c r="R9381"/>
      <c r="S9381"/>
      <c r="T9381"/>
      <c r="U9381"/>
      <c r="V9381"/>
      <c r="W9381"/>
      <c r="X9381"/>
      <c r="Y9381"/>
      <c r="Z9381"/>
      <c r="AA9381"/>
      <c r="AB9381"/>
      <c r="AC9381"/>
      <c r="AD9381"/>
      <c r="AE9381"/>
      <c r="AF9381"/>
      <c r="AG9381"/>
      <c r="AH9381"/>
      <c r="AI9381"/>
      <c r="AJ9381"/>
      <c r="AK9381"/>
      <c r="AL9381"/>
      <c r="AM9381"/>
      <c r="AN9381"/>
      <c r="AO9381"/>
      <c r="AP9381"/>
      <c r="AQ9381"/>
      <c r="AR9381"/>
      <c r="AS9381"/>
      <c r="AT9381"/>
      <c r="AU9381"/>
      <c r="AV9381"/>
      <c r="AW9381"/>
      <c r="AX9381"/>
      <c r="AY9381"/>
      <c r="AZ9381"/>
      <c r="BA9381"/>
      <c r="BB9381"/>
      <c r="BC9381"/>
      <c r="BD9381"/>
      <c r="BE9381"/>
      <c r="BF9381"/>
      <c r="BG9381"/>
      <c r="BH9381"/>
      <c r="BI9381"/>
      <c r="BJ9381"/>
      <c r="BK9381"/>
      <c r="BL9381"/>
      <c r="BM9381"/>
      <c r="BN9381"/>
      <c r="BO9381"/>
      <c r="BP9381"/>
      <c r="BQ9381"/>
      <c r="BR9381"/>
      <c r="BS9381"/>
      <c r="BT9381"/>
      <c r="BU9381"/>
      <c r="BV9381"/>
      <c r="BW9381"/>
      <c r="BX9381"/>
      <c r="BY9381"/>
      <c r="BZ9381"/>
      <c r="CA9381"/>
      <c r="CB9381"/>
      <c r="CC9381"/>
      <c r="CD9381"/>
      <c r="CE9381"/>
      <c r="CF9381"/>
      <c r="CG9381"/>
      <c r="CH9381"/>
      <c r="CI9381"/>
      <c r="CJ9381"/>
      <c r="CK9381"/>
      <c r="CL9381"/>
      <c r="CM9381"/>
      <c r="CN9381"/>
      <c r="CO9381"/>
      <c r="CP9381"/>
      <c r="CQ9381"/>
      <c r="CR9381"/>
      <c r="CS9381"/>
      <c r="CT9381"/>
      <c r="CU9381"/>
      <c r="CV9381"/>
    </row>
    <row r="9382" spans="10:100" x14ac:dyDescent="0.25">
      <c r="J9382"/>
      <c r="K9382"/>
      <c r="L9382"/>
      <c r="M9382"/>
      <c r="N9382"/>
      <c r="O9382"/>
      <c r="P9382"/>
      <c r="Q9382"/>
      <c r="R9382"/>
      <c r="S9382"/>
      <c r="T9382"/>
      <c r="U9382"/>
      <c r="V9382"/>
      <c r="W9382"/>
      <c r="X9382"/>
      <c r="Y9382"/>
      <c r="Z9382"/>
      <c r="AA9382"/>
      <c r="AB9382"/>
      <c r="AC9382"/>
      <c r="AD9382"/>
      <c r="AE9382"/>
      <c r="AF9382"/>
      <c r="AG9382"/>
      <c r="AH9382"/>
      <c r="AI9382"/>
      <c r="AJ9382"/>
      <c r="AK9382"/>
      <c r="AL9382"/>
      <c r="AM9382"/>
      <c r="AN9382"/>
      <c r="AO9382"/>
      <c r="AP9382"/>
      <c r="AQ9382"/>
      <c r="AR9382"/>
      <c r="AS9382"/>
      <c r="AT9382"/>
      <c r="AU9382"/>
      <c r="AV9382"/>
      <c r="AW9382"/>
      <c r="AX9382"/>
      <c r="AY9382"/>
      <c r="AZ9382"/>
      <c r="BA9382"/>
      <c r="BB9382"/>
      <c r="BC9382"/>
      <c r="BD9382"/>
      <c r="BE9382"/>
      <c r="BF9382"/>
      <c r="BG9382"/>
      <c r="BH9382"/>
      <c r="BI9382"/>
      <c r="BJ9382"/>
      <c r="BK9382"/>
      <c r="BL9382"/>
      <c r="BM9382"/>
      <c r="BN9382"/>
      <c r="BO9382"/>
      <c r="BP9382"/>
      <c r="BQ9382"/>
      <c r="BR9382"/>
      <c r="BS9382"/>
      <c r="BT9382"/>
      <c r="BU9382"/>
      <c r="BV9382"/>
      <c r="BW9382"/>
      <c r="BX9382"/>
      <c r="BY9382"/>
      <c r="BZ9382"/>
      <c r="CA9382"/>
      <c r="CB9382"/>
      <c r="CC9382"/>
      <c r="CD9382"/>
      <c r="CE9382"/>
      <c r="CF9382"/>
      <c r="CG9382"/>
      <c r="CH9382"/>
      <c r="CI9382"/>
      <c r="CJ9382"/>
      <c r="CK9382"/>
      <c r="CL9382"/>
      <c r="CM9382"/>
      <c r="CN9382"/>
      <c r="CO9382"/>
      <c r="CP9382"/>
      <c r="CQ9382"/>
      <c r="CR9382"/>
      <c r="CS9382"/>
      <c r="CT9382"/>
      <c r="CU9382"/>
      <c r="CV9382"/>
    </row>
    <row r="9383" spans="10:100" x14ac:dyDescent="0.25">
      <c r="J9383"/>
      <c r="K9383"/>
      <c r="L9383"/>
      <c r="M9383"/>
      <c r="N9383"/>
      <c r="O9383"/>
      <c r="P9383"/>
      <c r="Q9383"/>
      <c r="R9383"/>
      <c r="S9383"/>
      <c r="T9383"/>
      <c r="U9383"/>
      <c r="V9383"/>
      <c r="W9383"/>
      <c r="X9383"/>
      <c r="Y9383"/>
      <c r="Z9383"/>
      <c r="AA9383"/>
      <c r="AB9383"/>
      <c r="AC9383"/>
      <c r="AD9383"/>
      <c r="AE9383"/>
      <c r="AF9383"/>
      <c r="AG9383"/>
      <c r="AH9383"/>
      <c r="AI9383"/>
      <c r="AJ9383"/>
      <c r="AK9383"/>
      <c r="AL9383"/>
      <c r="AM9383"/>
      <c r="AN9383"/>
      <c r="AO9383"/>
      <c r="AP9383"/>
      <c r="AQ9383"/>
      <c r="AR9383"/>
      <c r="AS9383"/>
      <c r="AT9383"/>
      <c r="AU9383"/>
      <c r="AV9383"/>
      <c r="AW9383"/>
      <c r="AX9383"/>
      <c r="AY9383"/>
      <c r="AZ9383"/>
      <c r="BA9383"/>
      <c r="BB9383"/>
      <c r="BC9383"/>
      <c r="BD9383"/>
      <c r="BE9383"/>
      <c r="BF9383"/>
      <c r="BG9383"/>
      <c r="BH9383"/>
      <c r="BI9383"/>
      <c r="BJ9383"/>
      <c r="BK9383"/>
      <c r="BL9383"/>
      <c r="BM9383"/>
      <c r="BN9383"/>
      <c r="BO9383"/>
      <c r="BP9383"/>
      <c r="BQ9383"/>
      <c r="BR9383"/>
      <c r="BS9383"/>
      <c r="BT9383"/>
      <c r="BU9383"/>
      <c r="BV9383"/>
      <c r="BW9383"/>
      <c r="BX9383"/>
      <c r="BY9383"/>
      <c r="BZ9383"/>
      <c r="CA9383"/>
      <c r="CB9383"/>
      <c r="CC9383"/>
      <c r="CD9383"/>
      <c r="CE9383"/>
      <c r="CF9383"/>
      <c r="CG9383"/>
      <c r="CH9383"/>
      <c r="CI9383"/>
      <c r="CJ9383"/>
      <c r="CK9383"/>
      <c r="CL9383"/>
      <c r="CM9383"/>
      <c r="CN9383"/>
      <c r="CO9383"/>
      <c r="CP9383"/>
      <c r="CQ9383"/>
      <c r="CR9383"/>
      <c r="CS9383"/>
      <c r="CT9383"/>
      <c r="CU9383"/>
      <c r="CV9383"/>
    </row>
    <row r="9384" spans="10:100" x14ac:dyDescent="0.25">
      <c r="J9384"/>
      <c r="K9384"/>
      <c r="L9384"/>
      <c r="M9384"/>
      <c r="N9384"/>
      <c r="O9384"/>
      <c r="P9384"/>
      <c r="Q9384"/>
      <c r="R9384"/>
      <c r="S9384"/>
      <c r="T9384"/>
      <c r="U9384"/>
      <c r="V9384"/>
      <c r="W9384"/>
      <c r="X9384"/>
      <c r="Y9384"/>
      <c r="Z9384"/>
      <c r="AA9384"/>
      <c r="AB9384"/>
      <c r="AC9384"/>
      <c r="AD9384"/>
      <c r="AE9384"/>
      <c r="AF9384"/>
      <c r="AG9384"/>
      <c r="AH9384"/>
      <c r="AI9384"/>
      <c r="AJ9384"/>
      <c r="AK9384"/>
      <c r="AL9384"/>
      <c r="AM9384"/>
      <c r="AN9384"/>
      <c r="AO9384"/>
      <c r="AP9384"/>
      <c r="AQ9384"/>
      <c r="AR9384"/>
      <c r="AS9384"/>
      <c r="AT9384"/>
      <c r="AU9384"/>
      <c r="AV9384"/>
      <c r="AW9384"/>
      <c r="AX9384"/>
      <c r="AY9384"/>
      <c r="AZ9384"/>
      <c r="BA9384"/>
      <c r="BB9384"/>
      <c r="BC9384"/>
      <c r="BD9384"/>
      <c r="BE9384"/>
      <c r="BF9384"/>
      <c r="BG9384"/>
      <c r="BH9384"/>
      <c r="BI9384"/>
      <c r="BJ9384"/>
      <c r="BK9384"/>
      <c r="BL9384"/>
      <c r="BM9384"/>
      <c r="BN9384"/>
      <c r="BO9384"/>
      <c r="BP9384"/>
      <c r="BQ9384"/>
      <c r="BR9384"/>
      <c r="BS9384"/>
      <c r="BT9384"/>
      <c r="BU9384"/>
      <c r="BV9384"/>
      <c r="BW9384"/>
      <c r="BX9384"/>
      <c r="BY9384"/>
      <c r="BZ9384"/>
      <c r="CA9384"/>
      <c r="CB9384"/>
      <c r="CC9384"/>
      <c r="CD9384"/>
      <c r="CE9384"/>
      <c r="CF9384"/>
      <c r="CG9384"/>
      <c r="CH9384"/>
      <c r="CI9384"/>
      <c r="CJ9384"/>
      <c r="CK9384"/>
      <c r="CL9384"/>
      <c r="CM9384"/>
      <c r="CN9384"/>
      <c r="CO9384"/>
      <c r="CP9384"/>
      <c r="CQ9384"/>
      <c r="CR9384"/>
      <c r="CS9384"/>
      <c r="CT9384"/>
      <c r="CU9384"/>
      <c r="CV9384"/>
    </row>
    <row r="9385" spans="10:100" x14ac:dyDescent="0.25">
      <c r="J9385"/>
      <c r="K9385"/>
      <c r="L9385"/>
      <c r="M9385"/>
      <c r="N9385"/>
      <c r="O9385"/>
      <c r="P9385"/>
      <c r="Q9385"/>
      <c r="R9385"/>
      <c r="S9385"/>
      <c r="T9385"/>
      <c r="U9385"/>
      <c r="V9385"/>
      <c r="W9385"/>
      <c r="X9385"/>
      <c r="Y9385"/>
      <c r="Z9385"/>
      <c r="AA9385"/>
      <c r="AB9385"/>
      <c r="AC9385"/>
      <c r="AD9385"/>
      <c r="AE9385"/>
      <c r="AF9385"/>
      <c r="AG9385"/>
      <c r="AH9385"/>
      <c r="AI9385"/>
      <c r="AJ9385"/>
      <c r="AK9385"/>
      <c r="AL9385"/>
      <c r="AM9385"/>
      <c r="AN9385"/>
      <c r="AO9385"/>
      <c r="AP9385"/>
      <c r="AQ9385"/>
      <c r="AR9385"/>
      <c r="AS9385"/>
      <c r="AT9385"/>
      <c r="AU9385"/>
      <c r="AV9385"/>
      <c r="AW9385"/>
      <c r="AX9385"/>
      <c r="AY9385"/>
      <c r="AZ9385"/>
      <c r="BA9385"/>
      <c r="BB9385"/>
      <c r="BC9385"/>
      <c r="BD9385"/>
      <c r="BE9385"/>
      <c r="BF9385"/>
      <c r="BG9385"/>
      <c r="BH9385"/>
      <c r="BI9385"/>
      <c r="BJ9385"/>
      <c r="BK9385"/>
      <c r="BL9385"/>
      <c r="BM9385"/>
      <c r="BN9385"/>
      <c r="BO9385"/>
      <c r="BP9385"/>
      <c r="BQ9385"/>
      <c r="BR9385"/>
      <c r="BS9385"/>
      <c r="BT9385"/>
      <c r="BU9385"/>
      <c r="BV9385"/>
      <c r="BW9385"/>
      <c r="BX9385"/>
      <c r="BY9385"/>
      <c r="BZ9385"/>
      <c r="CA9385"/>
      <c r="CB9385"/>
      <c r="CC9385"/>
      <c r="CD9385"/>
      <c r="CE9385"/>
      <c r="CF9385"/>
      <c r="CG9385"/>
      <c r="CH9385"/>
      <c r="CI9385"/>
      <c r="CJ9385"/>
      <c r="CK9385"/>
      <c r="CL9385"/>
      <c r="CM9385"/>
      <c r="CN9385"/>
      <c r="CO9385"/>
      <c r="CP9385"/>
      <c r="CQ9385"/>
      <c r="CR9385"/>
      <c r="CS9385"/>
      <c r="CT9385"/>
      <c r="CU9385"/>
      <c r="CV9385"/>
    </row>
    <row r="9386" spans="10:100" x14ac:dyDescent="0.25">
      <c r="J9386"/>
      <c r="K9386"/>
      <c r="L9386"/>
      <c r="M9386"/>
      <c r="N9386"/>
      <c r="O9386"/>
      <c r="P9386"/>
      <c r="Q9386"/>
      <c r="R9386"/>
      <c r="S9386"/>
      <c r="T9386"/>
      <c r="U9386"/>
      <c r="V9386"/>
      <c r="W9386"/>
      <c r="X9386"/>
      <c r="Y9386"/>
      <c r="Z9386"/>
      <c r="AA9386"/>
      <c r="AB9386"/>
      <c r="AC9386"/>
      <c r="AD9386"/>
      <c r="AE9386"/>
      <c r="AF9386"/>
      <c r="AG9386"/>
      <c r="AH9386"/>
      <c r="AI9386"/>
      <c r="AJ9386"/>
      <c r="AK9386"/>
      <c r="AL9386"/>
      <c r="AM9386"/>
      <c r="AN9386"/>
      <c r="AO9386"/>
      <c r="AP9386"/>
      <c r="AQ9386"/>
      <c r="AR9386"/>
      <c r="AS9386"/>
      <c r="AT9386"/>
      <c r="AU9386"/>
      <c r="AV9386"/>
      <c r="AW9386"/>
      <c r="AX9386"/>
      <c r="AY9386"/>
      <c r="AZ9386"/>
      <c r="BA9386"/>
      <c r="BB9386"/>
      <c r="BC9386"/>
      <c r="BD9386"/>
      <c r="BE9386"/>
      <c r="BF9386"/>
      <c r="BG9386"/>
      <c r="BH9386"/>
      <c r="BI9386"/>
      <c r="BJ9386"/>
      <c r="BK9386"/>
      <c r="BL9386"/>
      <c r="BM9386"/>
      <c r="BN9386"/>
      <c r="BO9386"/>
      <c r="BP9386"/>
      <c r="BQ9386"/>
      <c r="BR9386"/>
      <c r="BS9386"/>
      <c r="BT9386"/>
      <c r="BU9386"/>
      <c r="BV9386"/>
      <c r="BW9386"/>
      <c r="BX9386"/>
      <c r="BY9386"/>
      <c r="BZ9386"/>
      <c r="CA9386"/>
      <c r="CB9386"/>
      <c r="CC9386"/>
      <c r="CD9386"/>
      <c r="CE9386"/>
      <c r="CF9386"/>
      <c r="CG9386"/>
      <c r="CH9386"/>
      <c r="CI9386"/>
      <c r="CJ9386"/>
      <c r="CK9386"/>
      <c r="CL9386"/>
      <c r="CM9386"/>
      <c r="CN9386"/>
      <c r="CO9386"/>
      <c r="CP9386"/>
      <c r="CQ9386"/>
      <c r="CR9386"/>
      <c r="CS9386"/>
      <c r="CT9386"/>
      <c r="CU9386"/>
      <c r="CV9386"/>
    </row>
    <row r="9387" spans="10:100" x14ac:dyDescent="0.25">
      <c r="J9387"/>
      <c r="K9387"/>
      <c r="L9387"/>
      <c r="M9387"/>
      <c r="N9387"/>
      <c r="O9387"/>
      <c r="P9387"/>
      <c r="Q9387"/>
      <c r="R9387"/>
      <c r="S9387"/>
      <c r="T9387"/>
      <c r="U9387"/>
      <c r="V9387"/>
      <c r="W9387"/>
      <c r="X9387"/>
      <c r="Y9387"/>
      <c r="Z9387"/>
      <c r="AA9387"/>
      <c r="AB9387"/>
      <c r="AC9387"/>
      <c r="AD9387"/>
      <c r="AE9387"/>
      <c r="AF9387"/>
      <c r="AG9387"/>
      <c r="AH9387"/>
      <c r="AI9387"/>
      <c r="AJ9387"/>
      <c r="AK9387"/>
      <c r="AL9387"/>
      <c r="AM9387"/>
      <c r="AN9387"/>
      <c r="AO9387"/>
      <c r="AP9387"/>
      <c r="AQ9387"/>
      <c r="AR9387"/>
      <c r="AS9387"/>
      <c r="AT9387"/>
      <c r="AU9387"/>
      <c r="AV9387"/>
      <c r="AW9387"/>
      <c r="AX9387"/>
      <c r="AY9387"/>
      <c r="AZ9387"/>
      <c r="BA9387"/>
      <c r="BB9387"/>
      <c r="BC9387"/>
      <c r="BD9387"/>
      <c r="BE9387"/>
      <c r="BF9387"/>
      <c r="BG9387"/>
      <c r="BH9387"/>
      <c r="BI9387"/>
      <c r="BJ9387"/>
      <c r="BK9387"/>
      <c r="BL9387"/>
      <c r="BM9387"/>
      <c r="BN9387"/>
      <c r="BO9387"/>
      <c r="BP9387"/>
      <c r="BQ9387"/>
      <c r="BR9387"/>
      <c r="BS9387"/>
      <c r="BT9387"/>
      <c r="BU9387"/>
      <c r="BV9387"/>
      <c r="BW9387"/>
      <c r="BX9387"/>
      <c r="BY9387"/>
      <c r="BZ9387"/>
      <c r="CA9387"/>
      <c r="CB9387"/>
      <c r="CC9387"/>
      <c r="CD9387"/>
      <c r="CE9387"/>
      <c r="CF9387"/>
      <c r="CG9387"/>
      <c r="CH9387"/>
      <c r="CI9387"/>
      <c r="CJ9387"/>
      <c r="CK9387"/>
      <c r="CL9387"/>
      <c r="CM9387"/>
      <c r="CN9387"/>
      <c r="CO9387"/>
      <c r="CP9387"/>
      <c r="CQ9387"/>
      <c r="CR9387"/>
      <c r="CS9387"/>
      <c r="CT9387"/>
      <c r="CU9387"/>
      <c r="CV9387"/>
    </row>
    <row r="9388" spans="10:100" x14ac:dyDescent="0.25">
      <c r="J9388"/>
      <c r="K9388"/>
      <c r="L9388"/>
      <c r="M9388"/>
      <c r="N9388"/>
      <c r="O9388"/>
      <c r="P9388"/>
      <c r="Q9388"/>
      <c r="R9388"/>
      <c r="S9388"/>
      <c r="T9388"/>
      <c r="U9388"/>
      <c r="V9388"/>
      <c r="W9388"/>
      <c r="X9388"/>
      <c r="Y9388"/>
      <c r="Z9388"/>
      <c r="AA9388"/>
      <c r="AB9388"/>
      <c r="AC9388"/>
      <c r="AD9388"/>
      <c r="AE9388"/>
      <c r="AF9388"/>
      <c r="AG9388"/>
      <c r="AH9388"/>
      <c r="AI9388"/>
      <c r="AJ9388"/>
      <c r="AK9388"/>
      <c r="AL9388"/>
      <c r="AM9388"/>
      <c r="AN9388"/>
      <c r="AO9388"/>
      <c r="AP9388"/>
      <c r="AQ9388"/>
      <c r="AR9388"/>
      <c r="AS9388"/>
      <c r="AT9388"/>
      <c r="AU9388"/>
      <c r="AV9388"/>
      <c r="AW9388"/>
      <c r="AX9388"/>
      <c r="AY9388"/>
      <c r="AZ9388"/>
      <c r="BA9388"/>
      <c r="BB9388"/>
      <c r="BC9388"/>
      <c r="BD9388"/>
      <c r="BE9388"/>
      <c r="BF9388"/>
      <c r="BG9388"/>
      <c r="BH9388"/>
      <c r="BI9388"/>
      <c r="BJ9388"/>
      <c r="BK9388"/>
      <c r="BL9388"/>
      <c r="BM9388"/>
      <c r="BN9388"/>
      <c r="BO9388"/>
      <c r="BP9388"/>
      <c r="BQ9388"/>
      <c r="BR9388"/>
      <c r="BS9388"/>
      <c r="BT9388"/>
      <c r="BU9388"/>
      <c r="BV9388"/>
      <c r="BW9388"/>
      <c r="BX9388"/>
      <c r="BY9388"/>
      <c r="BZ9388"/>
      <c r="CA9388"/>
      <c r="CB9388"/>
      <c r="CC9388"/>
      <c r="CD9388"/>
      <c r="CE9388"/>
      <c r="CF9388"/>
      <c r="CG9388"/>
      <c r="CH9388"/>
      <c r="CI9388"/>
      <c r="CJ9388"/>
      <c r="CK9388"/>
      <c r="CL9388"/>
      <c r="CM9388"/>
      <c r="CN9388"/>
      <c r="CO9388"/>
      <c r="CP9388"/>
      <c r="CQ9388"/>
      <c r="CR9388"/>
      <c r="CS9388"/>
      <c r="CT9388"/>
      <c r="CU9388"/>
      <c r="CV9388"/>
    </row>
    <row r="9389" spans="10:100" x14ac:dyDescent="0.25">
      <c r="J9389"/>
      <c r="K9389"/>
      <c r="L9389"/>
      <c r="M9389"/>
      <c r="N9389"/>
      <c r="O9389"/>
      <c r="P9389"/>
      <c r="Q9389"/>
      <c r="R9389"/>
      <c r="S9389"/>
      <c r="T9389"/>
      <c r="U9389"/>
      <c r="V9389"/>
      <c r="W9389"/>
      <c r="X9389"/>
      <c r="Y9389"/>
      <c r="Z9389"/>
      <c r="AA9389"/>
      <c r="AB9389"/>
      <c r="AC9389"/>
      <c r="AD9389"/>
      <c r="AE9389"/>
      <c r="AF9389"/>
      <c r="AG9389"/>
      <c r="AH9389"/>
      <c r="AI9389"/>
      <c r="AJ9389"/>
      <c r="AK9389"/>
      <c r="AL9389"/>
      <c r="AM9389"/>
      <c r="AN9389"/>
      <c r="AO9389"/>
      <c r="AP9389"/>
      <c r="AQ9389"/>
      <c r="AR9389"/>
      <c r="AS9389"/>
      <c r="AT9389"/>
      <c r="AU9389"/>
      <c r="AV9389"/>
      <c r="AW9389"/>
      <c r="AX9389"/>
      <c r="AY9389"/>
      <c r="AZ9389"/>
      <c r="BA9389"/>
      <c r="BB9389"/>
      <c r="BC9389"/>
      <c r="BD9389"/>
      <c r="BE9389"/>
      <c r="BF9389"/>
      <c r="BG9389"/>
      <c r="BH9389"/>
      <c r="BI9389"/>
      <c r="BJ9389"/>
      <c r="BK9389"/>
      <c r="BL9389"/>
      <c r="BM9389"/>
      <c r="BN9389"/>
      <c r="BO9389"/>
      <c r="BP9389"/>
      <c r="BQ9389"/>
      <c r="BR9389"/>
      <c r="BS9389"/>
      <c r="BT9389"/>
      <c r="BU9389"/>
      <c r="BV9389"/>
      <c r="BW9389"/>
      <c r="BX9389"/>
      <c r="BY9389"/>
      <c r="BZ9389"/>
      <c r="CA9389"/>
      <c r="CB9389"/>
      <c r="CC9389"/>
      <c r="CD9389"/>
      <c r="CE9389"/>
      <c r="CF9389"/>
      <c r="CG9389"/>
      <c r="CH9389"/>
      <c r="CI9389"/>
      <c r="CJ9389"/>
      <c r="CK9389"/>
      <c r="CL9389"/>
      <c r="CM9389"/>
      <c r="CN9389"/>
      <c r="CO9389"/>
      <c r="CP9389"/>
      <c r="CQ9389"/>
      <c r="CR9389"/>
      <c r="CS9389"/>
      <c r="CT9389"/>
      <c r="CU9389"/>
      <c r="CV9389"/>
    </row>
    <row r="9390" spans="10:100" x14ac:dyDescent="0.25">
      <c r="J9390"/>
      <c r="K9390"/>
      <c r="L9390"/>
      <c r="M9390"/>
      <c r="N9390"/>
      <c r="O9390"/>
      <c r="P9390"/>
      <c r="Q9390"/>
      <c r="R9390"/>
      <c r="S9390"/>
      <c r="T9390"/>
      <c r="U9390"/>
      <c r="V9390"/>
      <c r="W9390"/>
      <c r="X9390"/>
      <c r="Y9390"/>
      <c r="Z9390"/>
      <c r="AA9390"/>
      <c r="AB9390"/>
      <c r="AC9390"/>
      <c r="AD9390"/>
      <c r="AE9390"/>
      <c r="AF9390"/>
      <c r="AG9390"/>
      <c r="AH9390"/>
      <c r="AI9390"/>
      <c r="AJ9390"/>
      <c r="AK9390"/>
      <c r="AL9390"/>
      <c r="AM9390"/>
      <c r="AN9390"/>
      <c r="AO9390"/>
      <c r="AP9390"/>
      <c r="AQ9390"/>
      <c r="AR9390"/>
      <c r="AS9390"/>
      <c r="AT9390"/>
      <c r="AU9390"/>
      <c r="AV9390"/>
      <c r="AW9390"/>
      <c r="AX9390"/>
      <c r="AY9390"/>
      <c r="AZ9390"/>
      <c r="BA9390"/>
      <c r="BB9390"/>
      <c r="BC9390"/>
      <c r="BD9390"/>
      <c r="BE9390"/>
      <c r="BF9390"/>
      <c r="BG9390"/>
      <c r="BH9390"/>
      <c r="BI9390"/>
      <c r="BJ9390"/>
      <c r="BK9390"/>
      <c r="BL9390"/>
      <c r="BM9390"/>
      <c r="BN9390"/>
      <c r="BO9390"/>
      <c r="BP9390"/>
      <c r="BQ9390"/>
      <c r="BR9390"/>
      <c r="BS9390"/>
      <c r="BT9390"/>
      <c r="BU9390"/>
      <c r="BV9390"/>
      <c r="BW9390"/>
      <c r="BX9390"/>
      <c r="BY9390"/>
      <c r="BZ9390"/>
      <c r="CA9390"/>
      <c r="CB9390"/>
      <c r="CC9390"/>
      <c r="CD9390"/>
      <c r="CE9390"/>
      <c r="CF9390"/>
      <c r="CG9390"/>
      <c r="CH9390"/>
      <c r="CI9390"/>
      <c r="CJ9390"/>
      <c r="CK9390"/>
      <c r="CL9390"/>
      <c r="CM9390"/>
      <c r="CN9390"/>
      <c r="CO9390"/>
      <c r="CP9390"/>
      <c r="CQ9390"/>
      <c r="CR9390"/>
      <c r="CS9390"/>
      <c r="CT9390"/>
      <c r="CU9390"/>
      <c r="CV9390"/>
    </row>
    <row r="9391" spans="10:100" x14ac:dyDescent="0.25">
      <c r="J9391"/>
      <c r="K9391"/>
      <c r="L9391"/>
      <c r="M9391"/>
      <c r="N9391"/>
      <c r="O9391"/>
      <c r="P9391"/>
      <c r="Q9391"/>
      <c r="R9391"/>
      <c r="S9391"/>
      <c r="T9391"/>
      <c r="U9391"/>
      <c r="V9391"/>
      <c r="W9391"/>
      <c r="X9391"/>
      <c r="Y9391"/>
      <c r="Z9391"/>
      <c r="AA9391"/>
      <c r="AB9391"/>
      <c r="AC9391"/>
      <c r="AD9391"/>
      <c r="AE9391"/>
      <c r="AF9391"/>
      <c r="AG9391"/>
      <c r="AH9391"/>
      <c r="AI9391"/>
      <c r="AJ9391"/>
      <c r="AK9391"/>
      <c r="AL9391"/>
      <c r="AM9391"/>
      <c r="AN9391"/>
      <c r="AO9391"/>
      <c r="AP9391"/>
      <c r="AQ9391"/>
      <c r="AR9391"/>
      <c r="AS9391"/>
      <c r="AT9391"/>
      <c r="AU9391"/>
      <c r="AV9391"/>
      <c r="AW9391"/>
      <c r="AX9391"/>
      <c r="AY9391"/>
      <c r="AZ9391"/>
      <c r="BA9391"/>
      <c r="BB9391"/>
      <c r="BC9391"/>
      <c r="BD9391"/>
      <c r="BE9391"/>
      <c r="BF9391"/>
      <c r="BG9391"/>
      <c r="BH9391"/>
      <c r="BI9391"/>
      <c r="BJ9391"/>
      <c r="BK9391"/>
      <c r="BL9391"/>
      <c r="BM9391"/>
      <c r="BN9391"/>
      <c r="BO9391"/>
      <c r="BP9391"/>
      <c r="BQ9391"/>
      <c r="BR9391"/>
      <c r="BS9391"/>
      <c r="BT9391"/>
      <c r="BU9391"/>
      <c r="BV9391"/>
      <c r="BW9391"/>
      <c r="BX9391"/>
      <c r="BY9391"/>
      <c r="BZ9391"/>
      <c r="CA9391"/>
      <c r="CB9391"/>
      <c r="CC9391"/>
      <c r="CD9391"/>
      <c r="CE9391"/>
      <c r="CF9391"/>
      <c r="CG9391"/>
      <c r="CH9391"/>
      <c r="CI9391"/>
      <c r="CJ9391"/>
      <c r="CK9391"/>
      <c r="CL9391"/>
      <c r="CM9391"/>
      <c r="CN9391"/>
      <c r="CO9391"/>
      <c r="CP9391"/>
      <c r="CQ9391"/>
      <c r="CR9391"/>
      <c r="CS9391"/>
      <c r="CT9391"/>
      <c r="CU9391"/>
      <c r="CV9391"/>
    </row>
    <row r="9392" spans="10:100" x14ac:dyDescent="0.25">
      <c r="J9392"/>
      <c r="K9392"/>
      <c r="L9392"/>
      <c r="M9392"/>
      <c r="N9392"/>
      <c r="O9392"/>
      <c r="P9392"/>
      <c r="Q9392"/>
      <c r="R9392"/>
      <c r="S9392"/>
      <c r="T9392"/>
      <c r="U9392"/>
      <c r="V9392"/>
      <c r="W9392"/>
      <c r="X9392"/>
      <c r="Y9392"/>
      <c r="Z9392"/>
      <c r="AA9392"/>
      <c r="AB9392"/>
      <c r="AC9392"/>
      <c r="AD9392"/>
      <c r="AE9392"/>
      <c r="AF9392"/>
      <c r="AG9392"/>
      <c r="AH9392"/>
      <c r="AI9392"/>
      <c r="AJ9392"/>
      <c r="AK9392"/>
      <c r="AL9392"/>
      <c r="AM9392"/>
      <c r="AN9392"/>
      <c r="AO9392"/>
      <c r="AP9392"/>
      <c r="AQ9392"/>
      <c r="AR9392"/>
      <c r="AS9392"/>
      <c r="AT9392"/>
      <c r="AU9392"/>
      <c r="AV9392"/>
      <c r="AW9392"/>
      <c r="AX9392"/>
      <c r="AY9392"/>
      <c r="AZ9392"/>
      <c r="BA9392"/>
      <c r="BB9392"/>
      <c r="BC9392"/>
      <c r="BD9392"/>
      <c r="BE9392"/>
      <c r="BF9392"/>
      <c r="BG9392"/>
      <c r="BH9392"/>
      <c r="BI9392"/>
      <c r="BJ9392"/>
      <c r="BK9392"/>
      <c r="BL9392"/>
      <c r="BM9392"/>
      <c r="BN9392"/>
      <c r="BO9392"/>
      <c r="BP9392"/>
      <c r="BQ9392"/>
      <c r="BR9392"/>
      <c r="BS9392"/>
      <c r="BT9392"/>
      <c r="BU9392"/>
      <c r="BV9392"/>
      <c r="BW9392"/>
      <c r="BX9392"/>
      <c r="BY9392"/>
      <c r="BZ9392"/>
      <c r="CA9392"/>
      <c r="CB9392"/>
      <c r="CC9392"/>
      <c r="CD9392"/>
      <c r="CE9392"/>
      <c r="CF9392"/>
      <c r="CG9392"/>
      <c r="CH9392"/>
      <c r="CI9392"/>
      <c r="CJ9392"/>
      <c r="CK9392"/>
      <c r="CL9392"/>
      <c r="CM9392"/>
      <c r="CN9392"/>
      <c r="CO9392"/>
      <c r="CP9392"/>
      <c r="CQ9392"/>
      <c r="CR9392"/>
      <c r="CS9392"/>
      <c r="CT9392"/>
      <c r="CU9392"/>
      <c r="CV9392"/>
    </row>
    <row r="9393" spans="10:100" x14ac:dyDescent="0.25">
      <c r="J9393"/>
      <c r="K9393"/>
      <c r="L9393"/>
      <c r="M9393"/>
      <c r="N9393"/>
      <c r="O9393"/>
      <c r="P9393"/>
      <c r="Q9393"/>
      <c r="R9393"/>
      <c r="S9393"/>
      <c r="T9393"/>
      <c r="U9393"/>
      <c r="V9393"/>
      <c r="W9393"/>
      <c r="X9393"/>
      <c r="Y9393"/>
      <c r="Z9393"/>
      <c r="AA9393"/>
      <c r="AB9393"/>
      <c r="AC9393"/>
      <c r="AD9393"/>
      <c r="AE9393"/>
      <c r="AF9393"/>
      <c r="AG9393"/>
      <c r="AH9393"/>
      <c r="AI9393"/>
      <c r="AJ9393"/>
      <c r="AK9393"/>
      <c r="AL9393"/>
      <c r="AM9393"/>
      <c r="AN9393"/>
      <c r="AO9393"/>
      <c r="AP9393"/>
      <c r="AQ9393"/>
      <c r="AR9393"/>
      <c r="AS9393"/>
      <c r="AT9393"/>
      <c r="AU9393"/>
      <c r="AV9393"/>
      <c r="AW9393"/>
      <c r="AX9393"/>
      <c r="AY9393"/>
      <c r="AZ9393"/>
      <c r="BA9393"/>
      <c r="BB9393"/>
      <c r="BC9393"/>
      <c r="BD9393"/>
      <c r="BE9393"/>
      <c r="BF9393"/>
      <c r="BG9393"/>
      <c r="BH9393"/>
      <c r="BI9393"/>
      <c r="BJ9393"/>
      <c r="BK9393"/>
      <c r="BL9393"/>
      <c r="BM9393"/>
      <c r="BN9393"/>
      <c r="BO9393"/>
      <c r="BP9393"/>
      <c r="BQ9393"/>
      <c r="BR9393"/>
      <c r="BS9393"/>
      <c r="BT9393"/>
      <c r="BU9393"/>
      <c r="BV9393"/>
      <c r="BW9393"/>
      <c r="BX9393"/>
      <c r="BY9393"/>
      <c r="BZ9393"/>
      <c r="CA9393"/>
      <c r="CB9393"/>
      <c r="CC9393"/>
      <c r="CD9393"/>
      <c r="CE9393"/>
      <c r="CF9393"/>
      <c r="CG9393"/>
      <c r="CH9393"/>
      <c r="CI9393"/>
      <c r="CJ9393"/>
      <c r="CK9393"/>
      <c r="CL9393"/>
      <c r="CM9393"/>
      <c r="CN9393"/>
      <c r="CO9393"/>
      <c r="CP9393"/>
      <c r="CQ9393"/>
      <c r="CR9393"/>
      <c r="CS9393"/>
      <c r="CT9393"/>
      <c r="CU9393"/>
      <c r="CV9393"/>
    </row>
    <row r="9394" spans="10:100" x14ac:dyDescent="0.25">
      <c r="J9394"/>
      <c r="K9394"/>
      <c r="L9394"/>
      <c r="M9394"/>
      <c r="N9394"/>
      <c r="O9394"/>
      <c r="P9394"/>
      <c r="Q9394"/>
      <c r="R9394"/>
      <c r="S9394"/>
      <c r="T9394"/>
      <c r="U9394"/>
      <c r="V9394"/>
      <c r="W9394"/>
      <c r="X9394"/>
      <c r="Y9394"/>
      <c r="Z9394"/>
      <c r="AA9394"/>
      <c r="AB9394"/>
      <c r="AC9394"/>
      <c r="AD9394"/>
      <c r="AE9394"/>
      <c r="AF9394"/>
      <c r="AG9394"/>
      <c r="AH9394"/>
      <c r="AI9394"/>
      <c r="AJ9394"/>
      <c r="AK9394"/>
      <c r="AL9394"/>
      <c r="AM9394"/>
      <c r="AN9394"/>
      <c r="AO9394"/>
      <c r="AP9394"/>
      <c r="AQ9394"/>
      <c r="AR9394"/>
      <c r="AS9394"/>
      <c r="AT9394"/>
      <c r="AU9394"/>
      <c r="AV9394"/>
      <c r="AW9394"/>
      <c r="AX9394"/>
      <c r="AY9394"/>
      <c r="AZ9394"/>
      <c r="BA9394"/>
      <c r="BB9394"/>
      <c r="BC9394"/>
      <c r="BD9394"/>
      <c r="BE9394"/>
      <c r="BF9394"/>
      <c r="BG9394"/>
      <c r="BH9394"/>
      <c r="BI9394"/>
      <c r="BJ9394"/>
      <c r="BK9394"/>
      <c r="BL9394"/>
      <c r="BM9394"/>
      <c r="BN9394"/>
      <c r="BO9394"/>
      <c r="BP9394"/>
      <c r="BQ9394"/>
      <c r="BR9394"/>
      <c r="BS9394"/>
      <c r="BT9394"/>
      <c r="BU9394"/>
      <c r="BV9394"/>
      <c r="BW9394"/>
      <c r="BX9394"/>
      <c r="BY9394"/>
      <c r="BZ9394"/>
      <c r="CA9394"/>
      <c r="CB9394"/>
      <c r="CC9394"/>
      <c r="CD9394"/>
      <c r="CE9394"/>
      <c r="CF9394"/>
      <c r="CG9394"/>
      <c r="CH9394"/>
      <c r="CI9394"/>
      <c r="CJ9394"/>
      <c r="CK9394"/>
      <c r="CL9394"/>
      <c r="CM9394"/>
      <c r="CN9394"/>
      <c r="CO9394"/>
      <c r="CP9394"/>
      <c r="CQ9394"/>
      <c r="CR9394"/>
      <c r="CS9394"/>
      <c r="CT9394"/>
      <c r="CU9394"/>
      <c r="CV9394"/>
    </row>
    <row r="9395" spans="10:100" x14ac:dyDescent="0.25">
      <c r="J9395"/>
      <c r="K9395"/>
      <c r="L9395"/>
      <c r="M9395"/>
      <c r="N9395"/>
      <c r="O9395"/>
      <c r="P9395"/>
      <c r="Q9395"/>
      <c r="R9395"/>
      <c r="S9395"/>
      <c r="T9395"/>
      <c r="U9395"/>
      <c r="V9395"/>
      <c r="W9395"/>
      <c r="X9395"/>
      <c r="Y9395"/>
      <c r="Z9395"/>
      <c r="AA9395"/>
      <c r="AB9395"/>
      <c r="AC9395"/>
      <c r="AD9395"/>
      <c r="AE9395"/>
      <c r="AF9395"/>
      <c r="AG9395"/>
      <c r="AH9395"/>
      <c r="AI9395"/>
      <c r="AJ9395"/>
      <c r="AK9395"/>
      <c r="AL9395"/>
      <c r="AM9395"/>
      <c r="AN9395"/>
      <c r="AO9395"/>
      <c r="AP9395"/>
      <c r="AQ9395"/>
      <c r="AR9395"/>
      <c r="AS9395"/>
      <c r="AT9395"/>
      <c r="AU9395"/>
      <c r="AV9395"/>
      <c r="AW9395"/>
      <c r="AX9395"/>
      <c r="AY9395"/>
      <c r="AZ9395"/>
      <c r="BA9395"/>
      <c r="BB9395"/>
      <c r="BC9395"/>
      <c r="BD9395"/>
      <c r="BE9395"/>
      <c r="BF9395"/>
      <c r="BG9395"/>
      <c r="BH9395"/>
      <c r="BI9395"/>
      <c r="BJ9395"/>
      <c r="BK9395"/>
      <c r="BL9395"/>
      <c r="BM9395"/>
      <c r="BN9395"/>
      <c r="BO9395"/>
      <c r="BP9395"/>
      <c r="BQ9395"/>
      <c r="BR9395"/>
      <c r="BS9395"/>
      <c r="BT9395"/>
      <c r="BU9395"/>
      <c r="BV9395"/>
      <c r="BW9395"/>
      <c r="BX9395"/>
      <c r="BY9395"/>
      <c r="BZ9395"/>
      <c r="CA9395"/>
      <c r="CB9395"/>
      <c r="CC9395"/>
      <c r="CD9395"/>
      <c r="CE9395"/>
      <c r="CF9395"/>
      <c r="CG9395"/>
      <c r="CH9395"/>
      <c r="CI9395"/>
      <c r="CJ9395"/>
      <c r="CK9395"/>
      <c r="CL9395"/>
      <c r="CM9395"/>
      <c r="CN9395"/>
      <c r="CO9395"/>
      <c r="CP9395"/>
      <c r="CQ9395"/>
      <c r="CR9395"/>
      <c r="CS9395"/>
      <c r="CT9395"/>
      <c r="CU9395"/>
      <c r="CV9395"/>
    </row>
    <row r="9396" spans="10:100" x14ac:dyDescent="0.25">
      <c r="J9396"/>
      <c r="K9396"/>
      <c r="L9396"/>
      <c r="M9396"/>
      <c r="N9396"/>
      <c r="O9396"/>
      <c r="P9396"/>
      <c r="Q9396"/>
      <c r="R9396"/>
      <c r="S9396"/>
      <c r="T9396"/>
      <c r="U9396"/>
      <c r="V9396"/>
      <c r="W9396"/>
      <c r="X9396"/>
      <c r="Y9396"/>
      <c r="Z9396"/>
      <c r="AA9396"/>
      <c r="AB9396"/>
      <c r="AC9396"/>
      <c r="AD9396"/>
      <c r="AE9396"/>
      <c r="AF9396"/>
      <c r="AG9396"/>
      <c r="AH9396"/>
      <c r="AI9396"/>
      <c r="AJ9396"/>
      <c r="AK9396"/>
      <c r="AL9396"/>
      <c r="AM9396"/>
      <c r="AN9396"/>
      <c r="AO9396"/>
      <c r="AP9396"/>
      <c r="AQ9396"/>
      <c r="AR9396"/>
      <c r="AS9396"/>
      <c r="AT9396"/>
      <c r="AU9396"/>
      <c r="AV9396"/>
      <c r="AW9396"/>
      <c r="AX9396"/>
      <c r="AY9396"/>
      <c r="AZ9396"/>
      <c r="BA9396"/>
      <c r="BB9396"/>
      <c r="BC9396"/>
      <c r="BD9396"/>
      <c r="BE9396"/>
      <c r="BF9396"/>
      <c r="BG9396"/>
      <c r="BH9396"/>
      <c r="BI9396"/>
      <c r="BJ9396"/>
      <c r="BK9396"/>
      <c r="BL9396"/>
      <c r="BM9396"/>
      <c r="BN9396"/>
      <c r="BO9396"/>
      <c r="BP9396"/>
      <c r="BQ9396"/>
      <c r="BR9396"/>
      <c r="BS9396"/>
      <c r="BT9396"/>
      <c r="BU9396"/>
      <c r="BV9396"/>
      <c r="BW9396"/>
      <c r="BX9396"/>
      <c r="BY9396"/>
      <c r="BZ9396"/>
      <c r="CA9396"/>
      <c r="CB9396"/>
      <c r="CC9396"/>
      <c r="CD9396"/>
      <c r="CE9396"/>
      <c r="CF9396"/>
      <c r="CG9396"/>
      <c r="CH9396"/>
      <c r="CI9396"/>
      <c r="CJ9396"/>
      <c r="CK9396"/>
      <c r="CL9396"/>
      <c r="CM9396"/>
      <c r="CN9396"/>
      <c r="CO9396"/>
      <c r="CP9396"/>
      <c r="CQ9396"/>
      <c r="CR9396"/>
      <c r="CS9396"/>
      <c r="CT9396"/>
      <c r="CU9396"/>
      <c r="CV9396"/>
    </row>
    <row r="9397" spans="10:100" x14ac:dyDescent="0.25">
      <c r="J9397"/>
      <c r="K9397"/>
      <c r="L9397"/>
      <c r="M9397"/>
      <c r="N9397"/>
      <c r="O9397"/>
      <c r="P9397"/>
      <c r="Q9397"/>
      <c r="R9397"/>
      <c r="S9397"/>
      <c r="T9397"/>
      <c r="U9397"/>
      <c r="V9397"/>
      <c r="W9397"/>
      <c r="X9397"/>
      <c r="Y9397"/>
      <c r="Z9397"/>
      <c r="AA9397"/>
      <c r="AB9397"/>
      <c r="AC9397"/>
      <c r="AD9397"/>
      <c r="AE9397"/>
      <c r="AF9397"/>
      <c r="AG9397"/>
      <c r="AH9397"/>
      <c r="AI9397"/>
      <c r="AJ9397"/>
      <c r="AK9397"/>
      <c r="AL9397"/>
      <c r="AM9397"/>
      <c r="AN9397"/>
      <c r="AO9397"/>
      <c r="AP9397"/>
      <c r="AQ9397"/>
      <c r="AR9397"/>
      <c r="AS9397"/>
      <c r="AT9397"/>
      <c r="AU9397"/>
      <c r="AV9397"/>
      <c r="AW9397"/>
      <c r="AX9397"/>
      <c r="AY9397"/>
      <c r="AZ9397"/>
      <c r="BA9397"/>
      <c r="BB9397"/>
      <c r="BC9397"/>
      <c r="BD9397"/>
      <c r="BE9397"/>
      <c r="BF9397"/>
      <c r="BG9397"/>
      <c r="BH9397"/>
      <c r="BI9397"/>
      <c r="BJ9397"/>
      <c r="BK9397"/>
      <c r="BL9397"/>
      <c r="BM9397"/>
      <c r="BN9397"/>
      <c r="BO9397"/>
      <c r="BP9397"/>
      <c r="BQ9397"/>
      <c r="BR9397"/>
      <c r="BS9397"/>
      <c r="BT9397"/>
      <c r="BU9397"/>
      <c r="BV9397"/>
      <c r="BW9397"/>
      <c r="BX9397"/>
      <c r="BY9397"/>
      <c r="BZ9397"/>
      <c r="CA9397"/>
      <c r="CB9397"/>
      <c r="CC9397"/>
      <c r="CD9397"/>
      <c r="CE9397"/>
      <c r="CF9397"/>
      <c r="CG9397"/>
      <c r="CH9397"/>
      <c r="CI9397"/>
      <c r="CJ9397"/>
      <c r="CK9397"/>
      <c r="CL9397"/>
      <c r="CM9397"/>
      <c r="CN9397"/>
      <c r="CO9397"/>
      <c r="CP9397"/>
      <c r="CQ9397"/>
      <c r="CR9397"/>
      <c r="CS9397"/>
      <c r="CT9397"/>
      <c r="CU9397"/>
      <c r="CV9397"/>
    </row>
    <row r="9398" spans="10:100" x14ac:dyDescent="0.25">
      <c r="J9398"/>
      <c r="K9398"/>
      <c r="L9398"/>
      <c r="M9398"/>
      <c r="N9398"/>
      <c r="O9398"/>
      <c r="P9398"/>
      <c r="Q9398"/>
      <c r="R9398"/>
      <c r="S9398"/>
      <c r="T9398"/>
      <c r="U9398"/>
      <c r="V9398"/>
      <c r="W9398"/>
      <c r="X9398"/>
      <c r="Y9398"/>
      <c r="Z9398"/>
      <c r="AA9398"/>
      <c r="AB9398"/>
      <c r="AC9398"/>
      <c r="AD9398"/>
      <c r="AE9398"/>
      <c r="AF9398"/>
      <c r="AG9398"/>
      <c r="AH9398"/>
      <c r="AI9398"/>
      <c r="AJ9398"/>
      <c r="AK9398"/>
      <c r="AL9398"/>
      <c r="AM9398"/>
      <c r="AN9398"/>
      <c r="AO9398"/>
      <c r="AP9398"/>
      <c r="AQ9398"/>
      <c r="AR9398"/>
      <c r="AS9398"/>
      <c r="AT9398"/>
      <c r="AU9398"/>
      <c r="AV9398"/>
      <c r="AW9398"/>
      <c r="AX9398"/>
      <c r="AY9398"/>
      <c r="AZ9398"/>
      <c r="BA9398"/>
      <c r="BB9398"/>
      <c r="BC9398"/>
      <c r="BD9398"/>
      <c r="BE9398"/>
      <c r="BF9398"/>
      <c r="BG9398"/>
      <c r="BH9398"/>
      <c r="BI9398"/>
      <c r="BJ9398"/>
      <c r="BK9398"/>
      <c r="BL9398"/>
      <c r="BM9398"/>
      <c r="BN9398"/>
      <c r="BO9398"/>
      <c r="BP9398"/>
      <c r="BQ9398"/>
      <c r="BR9398"/>
      <c r="BS9398"/>
      <c r="BT9398"/>
      <c r="BU9398"/>
      <c r="BV9398"/>
      <c r="BW9398"/>
      <c r="BX9398"/>
      <c r="BY9398"/>
      <c r="BZ9398"/>
      <c r="CA9398"/>
      <c r="CB9398"/>
      <c r="CC9398"/>
      <c r="CD9398"/>
      <c r="CE9398"/>
      <c r="CF9398"/>
      <c r="CG9398"/>
      <c r="CH9398"/>
      <c r="CI9398"/>
      <c r="CJ9398"/>
      <c r="CK9398"/>
      <c r="CL9398"/>
      <c r="CM9398"/>
      <c r="CN9398"/>
      <c r="CO9398"/>
      <c r="CP9398"/>
      <c r="CQ9398"/>
      <c r="CR9398"/>
      <c r="CS9398"/>
      <c r="CT9398"/>
      <c r="CU9398"/>
      <c r="CV9398"/>
    </row>
    <row r="9399" spans="10:100" x14ac:dyDescent="0.25">
      <c r="J9399"/>
      <c r="K9399"/>
      <c r="L9399"/>
      <c r="M9399"/>
      <c r="N9399"/>
      <c r="O9399"/>
      <c r="P9399"/>
      <c r="Q9399"/>
      <c r="R9399"/>
      <c r="S9399"/>
      <c r="T9399"/>
      <c r="U9399"/>
      <c r="V9399"/>
      <c r="W9399"/>
      <c r="X9399"/>
      <c r="Y9399"/>
      <c r="Z9399"/>
      <c r="AA9399"/>
      <c r="AB9399"/>
      <c r="AC9399"/>
      <c r="AD9399"/>
      <c r="AE9399"/>
      <c r="AF9399"/>
      <c r="AG9399"/>
      <c r="AH9399"/>
      <c r="AI9399"/>
      <c r="AJ9399"/>
      <c r="AK9399"/>
      <c r="AL9399"/>
      <c r="AM9399"/>
      <c r="AN9399"/>
      <c r="AO9399"/>
      <c r="AP9399"/>
      <c r="AQ9399"/>
      <c r="AR9399"/>
      <c r="AS9399"/>
      <c r="AT9399"/>
      <c r="AU9399"/>
      <c r="AV9399"/>
      <c r="AW9399"/>
      <c r="AX9399"/>
      <c r="AY9399"/>
      <c r="AZ9399"/>
      <c r="BA9399"/>
      <c r="BB9399"/>
      <c r="BC9399"/>
      <c r="BD9399"/>
      <c r="BE9399"/>
      <c r="BF9399"/>
      <c r="BG9399"/>
      <c r="BH9399"/>
      <c r="BI9399"/>
      <c r="BJ9399"/>
      <c r="BK9399"/>
      <c r="BL9399"/>
      <c r="BM9399"/>
      <c r="BN9399"/>
      <c r="BO9399"/>
      <c r="BP9399"/>
      <c r="BQ9399"/>
      <c r="BR9399"/>
      <c r="BS9399"/>
      <c r="BT9399"/>
      <c r="BU9399"/>
      <c r="BV9399"/>
      <c r="BW9399"/>
      <c r="BX9399"/>
      <c r="BY9399"/>
      <c r="BZ9399"/>
      <c r="CA9399"/>
      <c r="CB9399"/>
      <c r="CC9399"/>
      <c r="CD9399"/>
      <c r="CE9399"/>
      <c r="CF9399"/>
      <c r="CG9399"/>
      <c r="CH9399"/>
      <c r="CI9399"/>
      <c r="CJ9399"/>
      <c r="CK9399"/>
      <c r="CL9399"/>
      <c r="CM9399"/>
      <c r="CN9399"/>
      <c r="CO9399"/>
      <c r="CP9399"/>
      <c r="CQ9399"/>
      <c r="CR9399"/>
      <c r="CS9399"/>
      <c r="CT9399"/>
      <c r="CU9399"/>
      <c r="CV9399"/>
    </row>
    <row r="9400" spans="10:100" x14ac:dyDescent="0.25">
      <c r="J9400"/>
      <c r="K9400"/>
      <c r="L9400"/>
      <c r="M9400"/>
      <c r="N9400"/>
      <c r="O9400"/>
      <c r="P9400"/>
      <c r="Q9400"/>
      <c r="R9400"/>
      <c r="S9400"/>
      <c r="T9400"/>
      <c r="U9400"/>
      <c r="V9400"/>
      <c r="W9400"/>
      <c r="X9400"/>
      <c r="Y9400"/>
      <c r="Z9400"/>
      <c r="AA9400"/>
      <c r="AB9400"/>
      <c r="AC9400"/>
      <c r="AD9400"/>
      <c r="AE9400"/>
      <c r="AF9400"/>
      <c r="AG9400"/>
      <c r="AH9400"/>
      <c r="AI9400"/>
      <c r="AJ9400"/>
      <c r="AK9400"/>
      <c r="AL9400"/>
      <c r="AM9400"/>
      <c r="AN9400"/>
      <c r="AO9400"/>
      <c r="AP9400"/>
      <c r="AQ9400"/>
      <c r="AR9400"/>
      <c r="AS9400"/>
      <c r="AT9400"/>
      <c r="AU9400"/>
      <c r="AV9400"/>
      <c r="AW9400"/>
      <c r="AX9400"/>
      <c r="AY9400"/>
      <c r="AZ9400"/>
      <c r="BA9400"/>
      <c r="BB9400"/>
      <c r="BC9400"/>
      <c r="BD9400"/>
      <c r="BE9400"/>
      <c r="BF9400"/>
      <c r="BG9400"/>
      <c r="BH9400"/>
      <c r="BI9400"/>
      <c r="BJ9400"/>
      <c r="BK9400"/>
      <c r="BL9400"/>
      <c r="BM9400"/>
      <c r="BN9400"/>
      <c r="BO9400"/>
      <c r="BP9400"/>
      <c r="BQ9400"/>
      <c r="BR9400"/>
      <c r="BS9400"/>
      <c r="BT9400"/>
      <c r="BU9400"/>
      <c r="BV9400"/>
      <c r="BW9400"/>
      <c r="BX9400"/>
      <c r="BY9400"/>
      <c r="BZ9400"/>
      <c r="CA9400"/>
      <c r="CB9400"/>
      <c r="CC9400"/>
      <c r="CD9400"/>
      <c r="CE9400"/>
      <c r="CF9400"/>
      <c r="CG9400"/>
      <c r="CH9400"/>
      <c r="CI9400"/>
      <c r="CJ9400"/>
      <c r="CK9400"/>
      <c r="CL9400"/>
      <c r="CM9400"/>
      <c r="CN9400"/>
      <c r="CO9400"/>
      <c r="CP9400"/>
      <c r="CQ9400"/>
      <c r="CR9400"/>
      <c r="CS9400"/>
      <c r="CT9400"/>
      <c r="CU9400"/>
      <c r="CV9400"/>
    </row>
    <row r="9401" spans="10:100" x14ac:dyDescent="0.25">
      <c r="J9401"/>
      <c r="K9401"/>
      <c r="L9401"/>
      <c r="M9401"/>
      <c r="N9401"/>
      <c r="O9401"/>
      <c r="P9401"/>
      <c r="Q9401"/>
      <c r="R9401"/>
      <c r="S9401"/>
      <c r="T9401"/>
      <c r="U9401"/>
      <c r="V9401"/>
      <c r="W9401"/>
      <c r="X9401"/>
      <c r="Y9401"/>
      <c r="Z9401"/>
      <c r="AA9401"/>
      <c r="AB9401"/>
      <c r="AC9401"/>
      <c r="AD9401"/>
      <c r="AE9401"/>
      <c r="AF9401"/>
      <c r="AG9401"/>
      <c r="AH9401"/>
      <c r="AI9401"/>
      <c r="AJ9401"/>
      <c r="AK9401"/>
      <c r="AL9401"/>
      <c r="AM9401"/>
      <c r="AN9401"/>
      <c r="AO9401"/>
      <c r="AP9401"/>
      <c r="AQ9401"/>
      <c r="AR9401"/>
      <c r="AS9401"/>
      <c r="AT9401"/>
      <c r="AU9401"/>
      <c r="AV9401"/>
      <c r="AW9401"/>
      <c r="AX9401"/>
      <c r="AY9401"/>
      <c r="AZ9401"/>
      <c r="BA9401"/>
      <c r="BB9401"/>
      <c r="BC9401"/>
      <c r="BD9401"/>
      <c r="BE9401"/>
      <c r="BF9401"/>
      <c r="BG9401"/>
      <c r="BH9401"/>
      <c r="BI9401"/>
      <c r="BJ9401"/>
      <c r="BK9401"/>
      <c r="BL9401"/>
      <c r="BM9401"/>
      <c r="BN9401"/>
      <c r="BO9401"/>
      <c r="BP9401"/>
      <c r="BQ9401"/>
      <c r="BR9401"/>
      <c r="BS9401"/>
      <c r="BT9401"/>
      <c r="BU9401"/>
      <c r="BV9401"/>
      <c r="BW9401"/>
      <c r="BX9401"/>
      <c r="BY9401"/>
      <c r="BZ9401"/>
      <c r="CA9401"/>
      <c r="CB9401"/>
      <c r="CC9401"/>
      <c r="CD9401"/>
      <c r="CE9401"/>
      <c r="CF9401"/>
      <c r="CG9401"/>
      <c r="CH9401"/>
      <c r="CI9401"/>
      <c r="CJ9401"/>
      <c r="CK9401"/>
      <c r="CL9401"/>
      <c r="CM9401"/>
      <c r="CN9401"/>
      <c r="CO9401"/>
      <c r="CP9401"/>
      <c r="CQ9401"/>
      <c r="CR9401"/>
      <c r="CS9401"/>
      <c r="CT9401"/>
      <c r="CU9401"/>
      <c r="CV9401"/>
    </row>
    <row r="9402" spans="10:100" x14ac:dyDescent="0.25">
      <c r="J9402"/>
      <c r="K9402"/>
      <c r="L9402"/>
      <c r="M9402"/>
      <c r="N9402"/>
      <c r="O9402"/>
      <c r="P9402"/>
      <c r="Q9402"/>
      <c r="R9402"/>
      <c r="S9402"/>
      <c r="T9402"/>
      <c r="U9402"/>
      <c r="V9402"/>
      <c r="W9402"/>
      <c r="X9402"/>
      <c r="Y9402"/>
      <c r="Z9402"/>
      <c r="AA9402"/>
      <c r="AB9402"/>
      <c r="AC9402"/>
      <c r="AD9402"/>
      <c r="AE9402"/>
      <c r="AF9402"/>
      <c r="AG9402"/>
      <c r="AH9402"/>
      <c r="AI9402"/>
      <c r="AJ9402"/>
      <c r="AK9402"/>
      <c r="AL9402"/>
      <c r="AM9402"/>
      <c r="AN9402"/>
      <c r="AO9402"/>
      <c r="AP9402"/>
      <c r="AQ9402"/>
      <c r="AR9402"/>
      <c r="AS9402"/>
      <c r="AT9402"/>
      <c r="AU9402"/>
      <c r="AV9402"/>
      <c r="AW9402"/>
      <c r="AX9402"/>
      <c r="AY9402"/>
      <c r="AZ9402"/>
      <c r="BA9402"/>
      <c r="BB9402"/>
      <c r="BC9402"/>
      <c r="BD9402"/>
      <c r="BE9402"/>
      <c r="BF9402"/>
      <c r="BG9402"/>
      <c r="BH9402"/>
      <c r="BI9402"/>
      <c r="BJ9402"/>
      <c r="BK9402"/>
      <c r="BL9402"/>
      <c r="BM9402"/>
      <c r="BN9402"/>
      <c r="BO9402"/>
      <c r="BP9402"/>
      <c r="BQ9402"/>
      <c r="BR9402"/>
      <c r="BS9402"/>
      <c r="BT9402"/>
      <c r="BU9402"/>
      <c r="BV9402"/>
      <c r="BW9402"/>
      <c r="BX9402"/>
      <c r="BY9402"/>
      <c r="BZ9402"/>
      <c r="CA9402"/>
      <c r="CB9402"/>
      <c r="CC9402"/>
      <c r="CD9402"/>
      <c r="CE9402"/>
      <c r="CF9402"/>
      <c r="CG9402"/>
      <c r="CH9402"/>
      <c r="CI9402"/>
      <c r="CJ9402"/>
      <c r="CK9402"/>
      <c r="CL9402"/>
      <c r="CM9402"/>
      <c r="CN9402"/>
      <c r="CO9402"/>
      <c r="CP9402"/>
      <c r="CQ9402"/>
      <c r="CR9402"/>
      <c r="CS9402"/>
      <c r="CT9402"/>
      <c r="CU9402"/>
      <c r="CV9402"/>
    </row>
    <row r="9403" spans="10:100" x14ac:dyDescent="0.25">
      <c r="J9403"/>
      <c r="K9403"/>
      <c r="L9403"/>
      <c r="M9403"/>
      <c r="N9403"/>
      <c r="O9403"/>
      <c r="P9403"/>
      <c r="Q9403"/>
      <c r="R9403"/>
      <c r="S9403"/>
      <c r="T9403"/>
      <c r="U9403"/>
      <c r="V9403"/>
      <c r="W9403"/>
      <c r="X9403"/>
      <c r="Y9403"/>
      <c r="Z9403"/>
      <c r="AA9403"/>
      <c r="AB9403"/>
      <c r="AC9403"/>
      <c r="AD9403"/>
      <c r="AE9403"/>
      <c r="AF9403"/>
      <c r="AG9403"/>
      <c r="AH9403"/>
      <c r="AI9403"/>
      <c r="AJ9403"/>
      <c r="AK9403"/>
      <c r="AL9403"/>
      <c r="AM9403"/>
      <c r="AN9403"/>
      <c r="AO9403"/>
      <c r="AP9403"/>
      <c r="AQ9403"/>
      <c r="AR9403"/>
      <c r="AS9403"/>
      <c r="AT9403"/>
      <c r="AU9403"/>
      <c r="AV9403"/>
      <c r="AW9403"/>
      <c r="AX9403"/>
      <c r="AY9403"/>
      <c r="AZ9403"/>
      <c r="BA9403"/>
      <c r="BB9403"/>
      <c r="BC9403"/>
      <c r="BD9403"/>
      <c r="BE9403"/>
      <c r="BF9403"/>
      <c r="BG9403"/>
      <c r="BH9403"/>
      <c r="BI9403"/>
      <c r="BJ9403"/>
      <c r="BK9403"/>
      <c r="BL9403"/>
      <c r="BM9403"/>
      <c r="BN9403"/>
      <c r="BO9403"/>
      <c r="BP9403"/>
      <c r="BQ9403"/>
      <c r="BR9403"/>
      <c r="BS9403"/>
      <c r="BT9403"/>
      <c r="BU9403"/>
      <c r="BV9403"/>
      <c r="BW9403"/>
      <c r="BX9403"/>
      <c r="BY9403"/>
      <c r="BZ9403"/>
      <c r="CA9403"/>
      <c r="CB9403"/>
      <c r="CC9403"/>
      <c r="CD9403"/>
      <c r="CE9403"/>
      <c r="CF9403"/>
      <c r="CG9403"/>
      <c r="CH9403"/>
      <c r="CI9403"/>
      <c r="CJ9403"/>
      <c r="CK9403"/>
      <c r="CL9403"/>
      <c r="CM9403"/>
      <c r="CN9403"/>
      <c r="CO9403"/>
      <c r="CP9403"/>
      <c r="CQ9403"/>
      <c r="CR9403"/>
      <c r="CS9403"/>
      <c r="CT9403"/>
      <c r="CU9403"/>
      <c r="CV9403"/>
    </row>
    <row r="9404" spans="10:100" x14ac:dyDescent="0.25">
      <c r="J9404"/>
      <c r="K9404"/>
      <c r="L9404"/>
      <c r="M9404"/>
      <c r="N9404"/>
      <c r="O9404"/>
      <c r="P9404"/>
      <c r="Q9404"/>
      <c r="R9404"/>
      <c r="S9404"/>
      <c r="T9404"/>
      <c r="U9404"/>
      <c r="V9404"/>
      <c r="W9404"/>
      <c r="X9404"/>
      <c r="Y9404"/>
      <c r="Z9404"/>
      <c r="AA9404"/>
      <c r="AB9404"/>
      <c r="AC9404"/>
      <c r="AD9404"/>
      <c r="AE9404"/>
      <c r="AF9404"/>
      <c r="AG9404"/>
      <c r="AH9404"/>
      <c r="AI9404"/>
      <c r="AJ9404"/>
      <c r="AK9404"/>
      <c r="AL9404"/>
      <c r="AM9404"/>
      <c r="AN9404"/>
      <c r="AO9404"/>
      <c r="AP9404"/>
      <c r="AQ9404"/>
      <c r="AR9404"/>
      <c r="AS9404"/>
      <c r="AT9404"/>
      <c r="AU9404"/>
      <c r="AV9404"/>
      <c r="AW9404"/>
      <c r="AX9404"/>
      <c r="AY9404"/>
      <c r="AZ9404"/>
      <c r="BA9404"/>
      <c r="BB9404"/>
      <c r="BC9404"/>
      <c r="BD9404"/>
      <c r="BE9404"/>
      <c r="BF9404"/>
      <c r="BG9404"/>
      <c r="BH9404"/>
      <c r="BI9404"/>
      <c r="BJ9404"/>
      <c r="BK9404"/>
      <c r="BL9404"/>
      <c r="BM9404"/>
      <c r="BN9404"/>
      <c r="BO9404"/>
      <c r="BP9404"/>
      <c r="BQ9404"/>
      <c r="BR9404"/>
      <c r="BS9404"/>
      <c r="BT9404"/>
      <c r="BU9404"/>
      <c r="BV9404"/>
      <c r="BW9404"/>
      <c r="BX9404"/>
      <c r="BY9404"/>
      <c r="BZ9404"/>
      <c r="CA9404"/>
      <c r="CB9404"/>
      <c r="CC9404"/>
      <c r="CD9404"/>
      <c r="CE9404"/>
      <c r="CF9404"/>
      <c r="CG9404"/>
      <c r="CH9404"/>
      <c r="CI9404"/>
      <c r="CJ9404"/>
      <c r="CK9404"/>
      <c r="CL9404"/>
      <c r="CM9404"/>
      <c r="CN9404"/>
      <c r="CO9404"/>
      <c r="CP9404"/>
      <c r="CQ9404"/>
      <c r="CR9404"/>
      <c r="CS9404"/>
      <c r="CT9404"/>
      <c r="CU9404"/>
      <c r="CV9404"/>
    </row>
    <row r="9405" spans="10:100" x14ac:dyDescent="0.25">
      <c r="J9405"/>
      <c r="K9405"/>
      <c r="L9405"/>
      <c r="M9405"/>
      <c r="N9405"/>
      <c r="O9405"/>
      <c r="P9405"/>
      <c r="Q9405"/>
      <c r="R9405"/>
      <c r="S9405"/>
      <c r="T9405"/>
      <c r="U9405"/>
      <c r="V9405"/>
      <c r="W9405"/>
      <c r="X9405"/>
      <c r="Y9405"/>
      <c r="Z9405"/>
      <c r="AA9405"/>
      <c r="AB9405"/>
      <c r="AC9405"/>
      <c r="AD9405"/>
      <c r="AE9405"/>
      <c r="AF9405"/>
      <c r="AG9405"/>
      <c r="AH9405"/>
      <c r="AI9405"/>
      <c r="AJ9405"/>
      <c r="AK9405"/>
      <c r="AL9405"/>
      <c r="AM9405"/>
      <c r="AN9405"/>
      <c r="AO9405"/>
      <c r="AP9405"/>
      <c r="AQ9405"/>
      <c r="AR9405"/>
      <c r="AS9405"/>
      <c r="AT9405"/>
      <c r="AU9405"/>
      <c r="AV9405"/>
      <c r="AW9405"/>
      <c r="AX9405"/>
      <c r="AY9405"/>
      <c r="AZ9405"/>
      <c r="BA9405"/>
      <c r="BB9405"/>
      <c r="BC9405"/>
      <c r="BD9405"/>
      <c r="BE9405"/>
      <c r="BF9405"/>
      <c r="BG9405"/>
      <c r="BH9405"/>
      <c r="BI9405"/>
      <c r="BJ9405"/>
      <c r="BK9405"/>
      <c r="BL9405"/>
      <c r="BM9405"/>
      <c r="BN9405"/>
      <c r="BO9405"/>
      <c r="BP9405"/>
      <c r="BQ9405"/>
      <c r="BR9405"/>
      <c r="BS9405"/>
      <c r="BT9405"/>
      <c r="BU9405"/>
      <c r="BV9405"/>
      <c r="BW9405"/>
      <c r="BX9405"/>
      <c r="BY9405"/>
      <c r="BZ9405"/>
      <c r="CA9405"/>
      <c r="CB9405"/>
      <c r="CC9405"/>
      <c r="CD9405"/>
      <c r="CE9405"/>
      <c r="CF9405"/>
      <c r="CG9405"/>
      <c r="CH9405"/>
      <c r="CI9405"/>
      <c r="CJ9405"/>
      <c r="CK9405"/>
      <c r="CL9405"/>
      <c r="CM9405"/>
      <c r="CN9405"/>
      <c r="CO9405"/>
      <c r="CP9405"/>
      <c r="CQ9405"/>
      <c r="CR9405"/>
      <c r="CS9405"/>
      <c r="CT9405"/>
      <c r="CU9405"/>
      <c r="CV9405"/>
    </row>
    <row r="9406" spans="10:100" x14ac:dyDescent="0.25">
      <c r="J9406"/>
      <c r="K9406"/>
      <c r="L9406"/>
      <c r="M9406"/>
      <c r="N9406"/>
      <c r="O9406"/>
      <c r="P9406"/>
      <c r="Q9406"/>
      <c r="R9406"/>
      <c r="S9406"/>
      <c r="T9406"/>
      <c r="U9406"/>
      <c r="V9406"/>
      <c r="W9406"/>
      <c r="X9406"/>
      <c r="Y9406"/>
      <c r="Z9406"/>
      <c r="AA9406"/>
      <c r="AB9406"/>
      <c r="AC9406"/>
      <c r="AD9406"/>
      <c r="AE9406"/>
      <c r="AF9406"/>
      <c r="AG9406"/>
      <c r="AH9406"/>
      <c r="AI9406"/>
      <c r="AJ9406"/>
      <c r="AK9406"/>
      <c r="AL9406"/>
      <c r="AM9406"/>
      <c r="AN9406"/>
      <c r="AO9406"/>
      <c r="AP9406"/>
      <c r="AQ9406"/>
      <c r="AR9406"/>
      <c r="AS9406"/>
      <c r="AT9406"/>
      <c r="AU9406"/>
      <c r="AV9406"/>
      <c r="AW9406"/>
      <c r="AX9406"/>
      <c r="AY9406"/>
      <c r="AZ9406"/>
      <c r="BA9406"/>
      <c r="BB9406"/>
      <c r="BC9406"/>
      <c r="BD9406"/>
      <c r="BE9406"/>
      <c r="BF9406"/>
      <c r="BG9406"/>
      <c r="BH9406"/>
      <c r="BI9406"/>
      <c r="BJ9406"/>
      <c r="BK9406"/>
      <c r="BL9406"/>
      <c r="BM9406"/>
      <c r="BN9406"/>
      <c r="BO9406"/>
      <c r="BP9406"/>
      <c r="BQ9406"/>
      <c r="BR9406"/>
      <c r="BS9406"/>
      <c r="BT9406"/>
      <c r="BU9406"/>
      <c r="BV9406"/>
      <c r="BW9406"/>
      <c r="BX9406"/>
      <c r="BY9406"/>
      <c r="BZ9406"/>
      <c r="CA9406"/>
      <c r="CB9406"/>
      <c r="CC9406"/>
      <c r="CD9406"/>
      <c r="CE9406"/>
      <c r="CF9406"/>
      <c r="CG9406"/>
      <c r="CH9406"/>
      <c r="CI9406"/>
      <c r="CJ9406"/>
      <c r="CK9406"/>
      <c r="CL9406"/>
      <c r="CM9406"/>
      <c r="CN9406"/>
      <c r="CO9406"/>
      <c r="CP9406"/>
      <c r="CQ9406"/>
      <c r="CR9406"/>
      <c r="CS9406"/>
      <c r="CT9406"/>
      <c r="CU9406"/>
      <c r="CV9406"/>
    </row>
    <row r="9407" spans="10:100" x14ac:dyDescent="0.25">
      <c r="J9407"/>
      <c r="K9407"/>
      <c r="L9407"/>
      <c r="M9407"/>
      <c r="N9407"/>
      <c r="O9407"/>
      <c r="P9407"/>
      <c r="Q9407"/>
      <c r="R9407"/>
      <c r="S9407"/>
      <c r="T9407"/>
      <c r="U9407"/>
      <c r="V9407"/>
      <c r="W9407"/>
      <c r="X9407"/>
      <c r="Y9407"/>
      <c r="Z9407"/>
      <c r="AA9407"/>
      <c r="AB9407"/>
      <c r="AC9407"/>
      <c r="AD9407"/>
      <c r="AE9407"/>
      <c r="AF9407"/>
      <c r="AG9407"/>
      <c r="AH9407"/>
      <c r="AI9407"/>
      <c r="AJ9407"/>
      <c r="AK9407"/>
      <c r="AL9407"/>
      <c r="AM9407"/>
      <c r="AN9407"/>
      <c r="AO9407"/>
      <c r="AP9407"/>
      <c r="AQ9407"/>
      <c r="AR9407"/>
      <c r="AS9407"/>
      <c r="AT9407"/>
      <c r="AU9407"/>
      <c r="AV9407"/>
      <c r="AW9407"/>
      <c r="AX9407"/>
      <c r="AY9407"/>
      <c r="AZ9407"/>
      <c r="BA9407"/>
      <c r="BB9407"/>
      <c r="BC9407"/>
      <c r="BD9407"/>
      <c r="BE9407"/>
      <c r="BF9407"/>
      <c r="BG9407"/>
      <c r="BH9407"/>
      <c r="BI9407"/>
      <c r="BJ9407"/>
      <c r="BK9407"/>
      <c r="BL9407"/>
      <c r="BM9407"/>
      <c r="BN9407"/>
      <c r="BO9407"/>
      <c r="BP9407"/>
      <c r="BQ9407"/>
      <c r="BR9407"/>
      <c r="BS9407"/>
      <c r="BT9407"/>
      <c r="BU9407"/>
      <c r="BV9407"/>
      <c r="BW9407"/>
      <c r="BX9407"/>
      <c r="BY9407"/>
      <c r="BZ9407"/>
      <c r="CA9407"/>
      <c r="CB9407"/>
      <c r="CC9407"/>
      <c r="CD9407"/>
      <c r="CE9407"/>
      <c r="CF9407"/>
      <c r="CG9407"/>
      <c r="CH9407"/>
      <c r="CI9407"/>
      <c r="CJ9407"/>
      <c r="CK9407"/>
      <c r="CL9407"/>
      <c r="CM9407"/>
      <c r="CN9407"/>
      <c r="CO9407"/>
      <c r="CP9407"/>
      <c r="CQ9407"/>
      <c r="CR9407"/>
      <c r="CS9407"/>
      <c r="CT9407"/>
      <c r="CU9407"/>
      <c r="CV9407"/>
    </row>
    <row r="9408" spans="10:100" x14ac:dyDescent="0.25">
      <c r="J9408"/>
      <c r="K9408"/>
      <c r="L9408"/>
      <c r="M9408"/>
      <c r="N9408"/>
      <c r="O9408"/>
      <c r="P9408"/>
      <c r="Q9408"/>
      <c r="R9408"/>
      <c r="S9408"/>
      <c r="T9408"/>
      <c r="U9408"/>
      <c r="V9408"/>
      <c r="W9408"/>
      <c r="X9408"/>
      <c r="Y9408"/>
      <c r="Z9408"/>
      <c r="AA9408"/>
      <c r="AB9408"/>
      <c r="AC9408"/>
      <c r="AD9408"/>
      <c r="AE9408"/>
      <c r="AF9408"/>
      <c r="AG9408"/>
      <c r="AH9408"/>
      <c r="AI9408"/>
      <c r="AJ9408"/>
      <c r="AK9408"/>
      <c r="AL9408"/>
      <c r="AM9408"/>
      <c r="AN9408"/>
      <c r="AO9408"/>
      <c r="AP9408"/>
      <c r="AQ9408"/>
      <c r="AR9408"/>
      <c r="AS9408"/>
      <c r="AT9408"/>
      <c r="AU9408"/>
      <c r="AV9408"/>
      <c r="AW9408"/>
      <c r="AX9408"/>
      <c r="AY9408"/>
      <c r="AZ9408"/>
      <c r="BA9408"/>
      <c r="BB9408"/>
      <c r="BC9408"/>
      <c r="BD9408"/>
      <c r="BE9408"/>
      <c r="BF9408"/>
      <c r="BG9408"/>
      <c r="BH9408"/>
      <c r="BI9408"/>
      <c r="BJ9408"/>
      <c r="BK9408"/>
      <c r="BL9408"/>
      <c r="BM9408"/>
      <c r="BN9408"/>
      <c r="BO9408"/>
      <c r="BP9408"/>
      <c r="BQ9408"/>
      <c r="BR9408"/>
      <c r="BS9408"/>
      <c r="BT9408"/>
      <c r="BU9408"/>
      <c r="BV9408"/>
      <c r="BW9408"/>
      <c r="BX9408"/>
      <c r="BY9408"/>
      <c r="BZ9408"/>
      <c r="CA9408"/>
      <c r="CB9408"/>
      <c r="CC9408"/>
      <c r="CD9408"/>
      <c r="CE9408"/>
      <c r="CF9408"/>
      <c r="CG9408"/>
      <c r="CH9408"/>
      <c r="CI9408"/>
      <c r="CJ9408"/>
      <c r="CK9408"/>
      <c r="CL9408"/>
      <c r="CM9408"/>
      <c r="CN9408"/>
      <c r="CO9408"/>
      <c r="CP9408"/>
      <c r="CQ9408"/>
      <c r="CR9408"/>
      <c r="CS9408"/>
      <c r="CT9408"/>
      <c r="CU9408"/>
      <c r="CV9408"/>
    </row>
    <row r="9409" spans="10:100" x14ac:dyDescent="0.25">
      <c r="J9409"/>
      <c r="K9409"/>
      <c r="L9409"/>
      <c r="M9409"/>
      <c r="N9409"/>
      <c r="O9409"/>
      <c r="P9409"/>
      <c r="Q9409"/>
      <c r="R9409"/>
      <c r="S9409"/>
      <c r="T9409"/>
      <c r="U9409"/>
      <c r="V9409"/>
      <c r="W9409"/>
      <c r="X9409"/>
      <c r="Y9409"/>
      <c r="Z9409"/>
      <c r="AA9409"/>
      <c r="AB9409"/>
      <c r="AC9409"/>
      <c r="AD9409"/>
      <c r="AE9409"/>
      <c r="AF9409"/>
      <c r="AG9409"/>
      <c r="AH9409"/>
      <c r="AI9409"/>
      <c r="AJ9409"/>
      <c r="AK9409"/>
      <c r="AL9409"/>
      <c r="AM9409"/>
      <c r="AN9409"/>
      <c r="AO9409"/>
      <c r="AP9409"/>
      <c r="AQ9409"/>
      <c r="AR9409"/>
      <c r="AS9409"/>
      <c r="AT9409"/>
      <c r="AU9409"/>
      <c r="AV9409"/>
      <c r="AW9409"/>
      <c r="AX9409"/>
      <c r="AY9409"/>
      <c r="AZ9409"/>
      <c r="BA9409"/>
      <c r="BB9409"/>
      <c r="BC9409"/>
      <c r="BD9409"/>
      <c r="BE9409"/>
      <c r="BF9409"/>
      <c r="BG9409"/>
      <c r="BH9409"/>
      <c r="BI9409"/>
      <c r="BJ9409"/>
      <c r="BK9409"/>
      <c r="BL9409"/>
      <c r="BM9409"/>
      <c r="BN9409"/>
      <c r="BO9409"/>
      <c r="BP9409"/>
      <c r="BQ9409"/>
      <c r="BR9409"/>
      <c r="BS9409"/>
      <c r="BT9409"/>
      <c r="BU9409"/>
      <c r="BV9409"/>
      <c r="BW9409"/>
      <c r="BX9409"/>
      <c r="BY9409"/>
      <c r="BZ9409"/>
      <c r="CA9409"/>
      <c r="CB9409"/>
      <c r="CC9409"/>
      <c r="CD9409"/>
      <c r="CE9409"/>
      <c r="CF9409"/>
      <c r="CG9409"/>
      <c r="CH9409"/>
      <c r="CI9409"/>
      <c r="CJ9409"/>
      <c r="CK9409"/>
      <c r="CL9409"/>
      <c r="CM9409"/>
      <c r="CN9409"/>
      <c r="CO9409"/>
      <c r="CP9409"/>
      <c r="CQ9409"/>
      <c r="CR9409"/>
      <c r="CS9409"/>
      <c r="CT9409"/>
      <c r="CU9409"/>
      <c r="CV9409"/>
    </row>
    <row r="9410" spans="10:100" x14ac:dyDescent="0.25">
      <c r="J9410"/>
      <c r="K9410"/>
      <c r="L9410"/>
      <c r="M9410"/>
      <c r="N9410"/>
      <c r="O9410"/>
      <c r="P9410"/>
      <c r="Q9410"/>
      <c r="R9410"/>
      <c r="S9410"/>
      <c r="T9410"/>
      <c r="U9410"/>
      <c r="V9410"/>
      <c r="W9410"/>
      <c r="X9410"/>
      <c r="Y9410"/>
      <c r="Z9410"/>
      <c r="AA9410"/>
      <c r="AB9410"/>
      <c r="AC9410"/>
      <c r="AD9410"/>
      <c r="AE9410"/>
      <c r="AF9410"/>
      <c r="AG9410"/>
      <c r="AH9410"/>
      <c r="AI9410"/>
      <c r="AJ9410"/>
      <c r="AK9410"/>
      <c r="AL9410"/>
      <c r="AM9410"/>
      <c r="AN9410"/>
      <c r="AO9410"/>
      <c r="AP9410"/>
      <c r="AQ9410"/>
      <c r="AR9410"/>
      <c r="AS9410"/>
      <c r="AT9410"/>
      <c r="AU9410"/>
      <c r="AV9410"/>
      <c r="AW9410"/>
      <c r="AX9410"/>
      <c r="AY9410"/>
      <c r="AZ9410"/>
      <c r="BA9410"/>
      <c r="BB9410"/>
      <c r="BC9410"/>
      <c r="BD9410"/>
      <c r="BE9410"/>
      <c r="BF9410"/>
      <c r="BG9410"/>
      <c r="BH9410"/>
      <c r="BI9410"/>
      <c r="BJ9410"/>
      <c r="BK9410"/>
      <c r="BL9410"/>
      <c r="BM9410"/>
      <c r="BN9410"/>
      <c r="BO9410"/>
      <c r="BP9410"/>
      <c r="BQ9410"/>
      <c r="BR9410"/>
      <c r="BS9410"/>
      <c r="BT9410"/>
      <c r="BU9410"/>
      <c r="BV9410"/>
      <c r="BW9410"/>
      <c r="BX9410"/>
      <c r="BY9410"/>
      <c r="BZ9410"/>
      <c r="CA9410"/>
      <c r="CB9410"/>
      <c r="CC9410"/>
      <c r="CD9410"/>
      <c r="CE9410"/>
      <c r="CF9410"/>
      <c r="CG9410"/>
      <c r="CH9410"/>
      <c r="CI9410"/>
      <c r="CJ9410"/>
      <c r="CK9410"/>
      <c r="CL9410"/>
      <c r="CM9410"/>
      <c r="CN9410"/>
      <c r="CO9410"/>
      <c r="CP9410"/>
      <c r="CQ9410"/>
      <c r="CR9410"/>
      <c r="CS9410"/>
      <c r="CT9410"/>
      <c r="CU9410"/>
      <c r="CV9410"/>
    </row>
    <row r="9411" spans="10:100" x14ac:dyDescent="0.25">
      <c r="J9411"/>
      <c r="K9411"/>
      <c r="L9411"/>
      <c r="M9411"/>
      <c r="N9411"/>
      <c r="O9411"/>
      <c r="P9411"/>
      <c r="Q9411"/>
      <c r="R9411"/>
      <c r="S9411"/>
      <c r="T9411"/>
      <c r="U9411"/>
      <c r="V9411"/>
      <c r="W9411"/>
      <c r="X9411"/>
      <c r="Y9411"/>
      <c r="Z9411"/>
      <c r="AA9411"/>
      <c r="AB9411"/>
      <c r="AC9411"/>
      <c r="AD9411"/>
      <c r="AE9411"/>
      <c r="AF9411"/>
      <c r="AG9411"/>
      <c r="AH9411"/>
      <c r="AI9411"/>
      <c r="AJ9411"/>
      <c r="AK9411"/>
      <c r="AL9411"/>
      <c r="AM9411"/>
      <c r="AN9411"/>
      <c r="AO9411"/>
      <c r="AP9411"/>
      <c r="AQ9411"/>
      <c r="AR9411"/>
      <c r="AS9411"/>
      <c r="AT9411"/>
      <c r="AU9411"/>
      <c r="AV9411"/>
      <c r="AW9411"/>
      <c r="AX9411"/>
      <c r="AY9411"/>
      <c r="AZ9411"/>
      <c r="BA9411"/>
      <c r="BB9411"/>
      <c r="BC9411"/>
      <c r="BD9411"/>
      <c r="BE9411"/>
      <c r="BF9411"/>
      <c r="BG9411"/>
      <c r="BH9411"/>
      <c r="BI9411"/>
      <c r="BJ9411"/>
      <c r="BK9411"/>
      <c r="BL9411"/>
      <c r="BM9411"/>
      <c r="BN9411"/>
      <c r="BO9411"/>
      <c r="BP9411"/>
      <c r="BQ9411"/>
      <c r="BR9411"/>
      <c r="BS9411"/>
      <c r="BT9411"/>
      <c r="BU9411"/>
      <c r="BV9411"/>
      <c r="BW9411"/>
      <c r="BX9411"/>
      <c r="BY9411"/>
      <c r="BZ9411"/>
      <c r="CA9411"/>
      <c r="CB9411"/>
      <c r="CC9411"/>
      <c r="CD9411"/>
      <c r="CE9411"/>
      <c r="CF9411"/>
      <c r="CG9411"/>
      <c r="CH9411"/>
      <c r="CI9411"/>
      <c r="CJ9411"/>
      <c r="CK9411"/>
      <c r="CL9411"/>
      <c r="CM9411"/>
      <c r="CN9411"/>
      <c r="CO9411"/>
      <c r="CP9411"/>
      <c r="CQ9411"/>
      <c r="CR9411"/>
      <c r="CS9411"/>
      <c r="CT9411"/>
      <c r="CU9411"/>
      <c r="CV9411"/>
    </row>
    <row r="9412" spans="10:100" x14ac:dyDescent="0.25">
      <c r="J9412"/>
      <c r="K9412"/>
      <c r="L9412"/>
      <c r="M9412"/>
      <c r="N9412"/>
      <c r="O9412"/>
      <c r="P9412"/>
      <c r="Q9412"/>
      <c r="R9412"/>
      <c r="S9412"/>
      <c r="T9412"/>
      <c r="U9412"/>
      <c r="V9412"/>
      <c r="W9412"/>
      <c r="X9412"/>
      <c r="Y9412"/>
      <c r="Z9412"/>
      <c r="AA9412"/>
      <c r="AB9412"/>
      <c r="AC9412"/>
      <c r="AD9412"/>
      <c r="AE9412"/>
      <c r="AF9412"/>
      <c r="AG9412"/>
      <c r="AH9412"/>
      <c r="AI9412"/>
      <c r="AJ9412"/>
      <c r="AK9412"/>
      <c r="AL9412"/>
      <c r="AM9412"/>
      <c r="AN9412"/>
      <c r="AO9412"/>
      <c r="AP9412"/>
      <c r="AQ9412"/>
      <c r="AR9412"/>
      <c r="AS9412"/>
      <c r="AT9412"/>
      <c r="AU9412"/>
      <c r="AV9412"/>
      <c r="AW9412"/>
      <c r="AX9412"/>
      <c r="AY9412"/>
      <c r="AZ9412"/>
      <c r="BA9412"/>
      <c r="BB9412"/>
      <c r="BC9412"/>
      <c r="BD9412"/>
      <c r="BE9412"/>
      <c r="BF9412"/>
      <c r="BG9412"/>
      <c r="BH9412"/>
      <c r="BI9412"/>
      <c r="BJ9412"/>
      <c r="BK9412"/>
      <c r="BL9412"/>
      <c r="BM9412"/>
      <c r="BN9412"/>
      <c r="BO9412"/>
      <c r="BP9412"/>
      <c r="BQ9412"/>
      <c r="BR9412"/>
      <c r="BS9412"/>
      <c r="BT9412"/>
      <c r="BU9412"/>
      <c r="BV9412"/>
      <c r="BW9412"/>
      <c r="BX9412"/>
      <c r="BY9412"/>
      <c r="BZ9412"/>
      <c r="CA9412"/>
      <c r="CB9412"/>
      <c r="CC9412"/>
      <c r="CD9412"/>
      <c r="CE9412"/>
      <c r="CF9412"/>
      <c r="CG9412"/>
      <c r="CH9412"/>
      <c r="CI9412"/>
      <c r="CJ9412"/>
      <c r="CK9412"/>
      <c r="CL9412"/>
      <c r="CM9412"/>
      <c r="CN9412"/>
      <c r="CO9412"/>
      <c r="CP9412"/>
      <c r="CQ9412"/>
      <c r="CR9412"/>
      <c r="CS9412"/>
      <c r="CT9412"/>
      <c r="CU9412"/>
      <c r="CV9412"/>
    </row>
    <row r="9413" spans="10:100" x14ac:dyDescent="0.25">
      <c r="J9413"/>
      <c r="K9413"/>
      <c r="L9413"/>
      <c r="M9413"/>
      <c r="N9413"/>
      <c r="O9413"/>
      <c r="P9413"/>
      <c r="Q9413"/>
      <c r="R9413"/>
      <c r="S9413"/>
      <c r="T9413"/>
      <c r="U9413"/>
      <c r="V9413"/>
      <c r="W9413"/>
      <c r="X9413"/>
      <c r="Y9413"/>
      <c r="Z9413"/>
      <c r="AA9413"/>
      <c r="AB9413"/>
      <c r="AC9413"/>
      <c r="AD9413"/>
      <c r="AE9413"/>
      <c r="AF9413"/>
      <c r="AG9413"/>
      <c r="AH9413"/>
      <c r="AI9413"/>
      <c r="AJ9413"/>
      <c r="AK9413"/>
      <c r="AL9413"/>
      <c r="AM9413"/>
      <c r="AN9413"/>
      <c r="AO9413"/>
      <c r="AP9413"/>
      <c r="AQ9413"/>
      <c r="AR9413"/>
      <c r="AS9413"/>
      <c r="AT9413"/>
      <c r="AU9413"/>
      <c r="AV9413"/>
      <c r="AW9413"/>
      <c r="AX9413"/>
      <c r="AY9413"/>
      <c r="AZ9413"/>
      <c r="BA9413"/>
      <c r="BB9413"/>
      <c r="BC9413"/>
      <c r="BD9413"/>
      <c r="BE9413"/>
      <c r="BF9413"/>
      <c r="BG9413"/>
      <c r="BH9413"/>
      <c r="BI9413"/>
      <c r="BJ9413"/>
      <c r="BK9413"/>
      <c r="BL9413"/>
      <c r="BM9413"/>
      <c r="BN9413"/>
      <c r="BO9413"/>
      <c r="BP9413"/>
      <c r="BQ9413"/>
      <c r="BR9413"/>
      <c r="BS9413"/>
      <c r="BT9413"/>
      <c r="BU9413"/>
      <c r="BV9413"/>
      <c r="BW9413"/>
      <c r="BX9413"/>
      <c r="BY9413"/>
      <c r="BZ9413"/>
      <c r="CA9413"/>
      <c r="CB9413"/>
      <c r="CC9413"/>
      <c r="CD9413"/>
      <c r="CE9413"/>
      <c r="CF9413"/>
      <c r="CG9413"/>
      <c r="CH9413"/>
      <c r="CI9413"/>
      <c r="CJ9413"/>
      <c r="CK9413"/>
      <c r="CL9413"/>
      <c r="CM9413"/>
      <c r="CN9413"/>
      <c r="CO9413"/>
      <c r="CP9413"/>
      <c r="CQ9413"/>
      <c r="CR9413"/>
      <c r="CS9413"/>
      <c r="CT9413"/>
      <c r="CU9413"/>
      <c r="CV9413"/>
    </row>
    <row r="9414" spans="10:100" x14ac:dyDescent="0.25">
      <c r="J9414"/>
      <c r="K9414"/>
      <c r="L9414"/>
      <c r="M9414"/>
      <c r="N9414"/>
      <c r="O9414"/>
      <c r="P9414"/>
      <c r="Q9414"/>
      <c r="R9414"/>
      <c r="S9414"/>
      <c r="T9414"/>
      <c r="U9414"/>
      <c r="V9414"/>
      <c r="W9414"/>
      <c r="X9414"/>
      <c r="Y9414"/>
      <c r="Z9414"/>
      <c r="AA9414"/>
      <c r="AB9414"/>
      <c r="AC9414"/>
      <c r="AD9414"/>
      <c r="AE9414"/>
      <c r="AF9414"/>
      <c r="AG9414"/>
      <c r="AH9414"/>
      <c r="AI9414"/>
      <c r="AJ9414"/>
      <c r="AK9414"/>
      <c r="AL9414"/>
      <c r="AM9414"/>
      <c r="AN9414"/>
      <c r="AO9414"/>
      <c r="AP9414"/>
      <c r="AQ9414"/>
      <c r="AR9414"/>
      <c r="AS9414"/>
      <c r="AT9414"/>
      <c r="AU9414"/>
      <c r="AV9414"/>
      <c r="AW9414"/>
      <c r="AX9414"/>
      <c r="AY9414"/>
      <c r="AZ9414"/>
      <c r="BA9414"/>
      <c r="BB9414"/>
      <c r="BC9414"/>
      <c r="BD9414"/>
      <c r="BE9414"/>
      <c r="BF9414"/>
      <c r="BG9414"/>
      <c r="BH9414"/>
      <c r="BI9414"/>
      <c r="BJ9414"/>
      <c r="BK9414"/>
      <c r="BL9414"/>
      <c r="BM9414"/>
      <c r="BN9414"/>
      <c r="BO9414"/>
      <c r="BP9414"/>
      <c r="BQ9414"/>
      <c r="BR9414"/>
      <c r="BS9414"/>
      <c r="BT9414"/>
      <c r="BU9414"/>
      <c r="BV9414"/>
      <c r="BW9414"/>
      <c r="BX9414"/>
      <c r="BY9414"/>
      <c r="BZ9414"/>
      <c r="CA9414"/>
      <c r="CB9414"/>
      <c r="CC9414"/>
      <c r="CD9414"/>
      <c r="CE9414"/>
      <c r="CF9414"/>
      <c r="CG9414"/>
      <c r="CH9414"/>
      <c r="CI9414"/>
      <c r="CJ9414"/>
      <c r="CK9414"/>
      <c r="CL9414"/>
      <c r="CM9414"/>
      <c r="CN9414"/>
      <c r="CO9414"/>
      <c r="CP9414"/>
      <c r="CQ9414"/>
      <c r="CR9414"/>
      <c r="CS9414"/>
      <c r="CT9414"/>
      <c r="CU9414"/>
      <c r="CV9414"/>
    </row>
    <row r="9415" spans="10:100" x14ac:dyDescent="0.25">
      <c r="J9415"/>
      <c r="K9415"/>
      <c r="L9415"/>
      <c r="M9415"/>
      <c r="N9415"/>
      <c r="O9415"/>
      <c r="P9415"/>
      <c r="Q9415"/>
      <c r="R9415"/>
      <c r="S9415"/>
      <c r="T9415"/>
      <c r="U9415"/>
      <c r="V9415"/>
      <c r="W9415"/>
      <c r="X9415"/>
      <c r="Y9415"/>
      <c r="Z9415"/>
      <c r="AA9415"/>
      <c r="AB9415"/>
      <c r="AC9415"/>
      <c r="AD9415"/>
      <c r="AE9415"/>
      <c r="AF9415"/>
      <c r="AG9415"/>
      <c r="AH9415"/>
      <c r="AI9415"/>
      <c r="AJ9415"/>
      <c r="AK9415"/>
      <c r="AL9415"/>
      <c r="AM9415"/>
      <c r="AN9415"/>
      <c r="AO9415"/>
      <c r="AP9415"/>
      <c r="AQ9415"/>
      <c r="AR9415"/>
      <c r="AS9415"/>
      <c r="AT9415"/>
      <c r="AU9415"/>
      <c r="AV9415"/>
      <c r="AW9415"/>
      <c r="AX9415"/>
      <c r="AY9415"/>
      <c r="AZ9415"/>
      <c r="BA9415"/>
      <c r="BB9415"/>
      <c r="BC9415"/>
      <c r="BD9415"/>
      <c r="BE9415"/>
      <c r="BF9415"/>
      <c r="BG9415"/>
      <c r="BH9415"/>
      <c r="BI9415"/>
      <c r="BJ9415"/>
      <c r="BK9415"/>
      <c r="BL9415"/>
      <c r="BM9415"/>
      <c r="BN9415"/>
      <c r="BO9415"/>
      <c r="BP9415"/>
      <c r="BQ9415"/>
      <c r="BR9415"/>
      <c r="BS9415"/>
      <c r="BT9415"/>
      <c r="BU9415"/>
      <c r="BV9415"/>
      <c r="BW9415"/>
      <c r="BX9415"/>
      <c r="BY9415"/>
      <c r="BZ9415"/>
      <c r="CA9415"/>
      <c r="CB9415"/>
      <c r="CC9415"/>
      <c r="CD9415"/>
      <c r="CE9415"/>
      <c r="CF9415"/>
      <c r="CG9415"/>
      <c r="CH9415"/>
      <c r="CI9415"/>
      <c r="CJ9415"/>
      <c r="CK9415"/>
      <c r="CL9415"/>
      <c r="CM9415"/>
      <c r="CN9415"/>
      <c r="CO9415"/>
      <c r="CP9415"/>
      <c r="CQ9415"/>
      <c r="CR9415"/>
      <c r="CS9415"/>
      <c r="CT9415"/>
      <c r="CU9415"/>
      <c r="CV9415"/>
    </row>
    <row r="9416" spans="10:100" x14ac:dyDescent="0.25">
      <c r="J9416"/>
      <c r="K9416"/>
      <c r="L9416"/>
      <c r="M9416"/>
      <c r="N9416"/>
      <c r="O9416"/>
      <c r="P9416"/>
      <c r="Q9416"/>
      <c r="R9416"/>
      <c r="S9416"/>
      <c r="T9416"/>
      <c r="U9416"/>
      <c r="V9416"/>
      <c r="W9416"/>
      <c r="X9416"/>
      <c r="Y9416"/>
      <c r="Z9416"/>
      <c r="AA9416"/>
      <c r="AB9416"/>
      <c r="AC9416"/>
      <c r="AD9416"/>
      <c r="AE9416"/>
      <c r="AF9416"/>
      <c r="AG9416"/>
      <c r="AH9416"/>
      <c r="AI9416"/>
      <c r="AJ9416"/>
      <c r="AK9416"/>
      <c r="AL9416"/>
      <c r="AM9416"/>
      <c r="AN9416"/>
      <c r="AO9416"/>
      <c r="AP9416"/>
      <c r="AQ9416"/>
      <c r="AR9416"/>
      <c r="AS9416"/>
      <c r="AT9416"/>
      <c r="AU9416"/>
      <c r="AV9416"/>
      <c r="AW9416"/>
      <c r="AX9416"/>
      <c r="AY9416"/>
      <c r="AZ9416"/>
      <c r="BA9416"/>
      <c r="BB9416"/>
      <c r="BC9416"/>
      <c r="BD9416"/>
      <c r="BE9416"/>
      <c r="BF9416"/>
      <c r="BG9416"/>
      <c r="BH9416"/>
      <c r="BI9416"/>
      <c r="BJ9416"/>
      <c r="BK9416"/>
      <c r="BL9416"/>
      <c r="BM9416"/>
      <c r="BN9416"/>
      <c r="BO9416"/>
      <c r="BP9416"/>
      <c r="BQ9416"/>
      <c r="BR9416"/>
      <c r="BS9416"/>
      <c r="BT9416"/>
      <c r="BU9416"/>
      <c r="BV9416"/>
      <c r="BW9416"/>
      <c r="BX9416"/>
      <c r="BY9416"/>
      <c r="BZ9416"/>
      <c r="CA9416"/>
      <c r="CB9416"/>
      <c r="CC9416"/>
      <c r="CD9416"/>
      <c r="CE9416"/>
      <c r="CF9416"/>
      <c r="CG9416"/>
      <c r="CH9416"/>
      <c r="CI9416"/>
      <c r="CJ9416"/>
      <c r="CK9416"/>
      <c r="CL9416"/>
      <c r="CM9416"/>
      <c r="CN9416"/>
      <c r="CO9416"/>
      <c r="CP9416"/>
      <c r="CQ9416"/>
      <c r="CR9416"/>
      <c r="CS9416"/>
      <c r="CT9416"/>
      <c r="CU9416"/>
      <c r="CV9416"/>
    </row>
    <row r="9417" spans="10:100" x14ac:dyDescent="0.25">
      <c r="J9417"/>
      <c r="K9417"/>
      <c r="L9417"/>
      <c r="M9417"/>
      <c r="N9417"/>
      <c r="O9417"/>
      <c r="P9417"/>
      <c r="Q9417"/>
      <c r="R9417"/>
      <c r="S9417"/>
      <c r="T9417"/>
      <c r="U9417"/>
      <c r="V9417"/>
      <c r="W9417"/>
      <c r="X9417"/>
      <c r="Y9417"/>
      <c r="Z9417"/>
      <c r="AA9417"/>
      <c r="AB9417"/>
      <c r="AC9417"/>
      <c r="AD9417"/>
      <c r="AE9417"/>
      <c r="AF9417"/>
      <c r="AG9417"/>
      <c r="AH9417"/>
      <c r="AI9417"/>
      <c r="AJ9417"/>
      <c r="AK9417"/>
      <c r="AL9417"/>
      <c r="AM9417"/>
      <c r="AN9417"/>
      <c r="AO9417"/>
      <c r="AP9417"/>
      <c r="AQ9417"/>
      <c r="AR9417"/>
      <c r="AS9417"/>
      <c r="AT9417"/>
      <c r="AU9417"/>
      <c r="AV9417"/>
      <c r="AW9417"/>
      <c r="AX9417"/>
      <c r="AY9417"/>
      <c r="AZ9417"/>
      <c r="BA9417"/>
      <c r="BB9417"/>
      <c r="BC9417"/>
      <c r="BD9417"/>
      <c r="BE9417"/>
      <c r="BF9417"/>
      <c r="BG9417"/>
      <c r="BH9417"/>
      <c r="BI9417"/>
      <c r="BJ9417"/>
      <c r="BK9417"/>
      <c r="BL9417"/>
      <c r="BM9417"/>
      <c r="BN9417"/>
      <c r="BO9417"/>
      <c r="BP9417"/>
      <c r="BQ9417"/>
      <c r="BR9417"/>
      <c r="BS9417"/>
      <c r="BT9417"/>
      <c r="BU9417"/>
      <c r="BV9417"/>
      <c r="BW9417"/>
      <c r="BX9417"/>
      <c r="BY9417"/>
      <c r="BZ9417"/>
      <c r="CA9417"/>
      <c r="CB9417"/>
      <c r="CC9417"/>
      <c r="CD9417"/>
      <c r="CE9417"/>
      <c r="CF9417"/>
      <c r="CG9417"/>
      <c r="CH9417"/>
      <c r="CI9417"/>
      <c r="CJ9417"/>
      <c r="CK9417"/>
      <c r="CL9417"/>
      <c r="CM9417"/>
      <c r="CN9417"/>
      <c r="CO9417"/>
      <c r="CP9417"/>
      <c r="CQ9417"/>
      <c r="CR9417"/>
      <c r="CS9417"/>
      <c r="CT9417"/>
      <c r="CU9417"/>
      <c r="CV9417"/>
    </row>
    <row r="9418" spans="10:100" x14ac:dyDescent="0.25">
      <c r="J9418"/>
      <c r="K9418"/>
      <c r="L9418"/>
      <c r="M9418"/>
      <c r="N9418"/>
      <c r="O9418"/>
      <c r="P9418"/>
      <c r="Q9418"/>
      <c r="R9418"/>
      <c r="S9418"/>
      <c r="T9418"/>
      <c r="U9418"/>
      <c r="V9418"/>
      <c r="W9418"/>
      <c r="X9418"/>
      <c r="Y9418"/>
      <c r="Z9418"/>
      <c r="AA9418"/>
      <c r="AB9418"/>
      <c r="AC9418"/>
      <c r="AD9418"/>
      <c r="AE9418"/>
      <c r="AF9418"/>
      <c r="AG9418"/>
      <c r="AH9418"/>
      <c r="AI9418"/>
      <c r="AJ9418"/>
      <c r="AK9418"/>
      <c r="AL9418"/>
      <c r="AM9418"/>
      <c r="AN9418"/>
      <c r="AO9418"/>
      <c r="AP9418"/>
      <c r="AQ9418"/>
      <c r="AR9418"/>
      <c r="AS9418"/>
      <c r="AT9418"/>
      <c r="AU9418"/>
      <c r="AV9418"/>
      <c r="AW9418"/>
      <c r="AX9418"/>
      <c r="AY9418"/>
      <c r="AZ9418"/>
      <c r="BA9418"/>
      <c r="BB9418"/>
      <c r="BC9418"/>
      <c r="BD9418"/>
      <c r="BE9418"/>
      <c r="BF9418"/>
      <c r="BG9418"/>
      <c r="BH9418"/>
      <c r="BI9418"/>
      <c r="BJ9418"/>
      <c r="BK9418"/>
      <c r="BL9418"/>
      <c r="BM9418"/>
      <c r="BN9418"/>
      <c r="BO9418"/>
      <c r="BP9418"/>
      <c r="BQ9418"/>
      <c r="BR9418"/>
      <c r="BS9418"/>
      <c r="BT9418"/>
      <c r="BU9418"/>
      <c r="BV9418"/>
      <c r="BW9418"/>
      <c r="BX9418"/>
      <c r="BY9418"/>
      <c r="BZ9418"/>
      <c r="CA9418"/>
      <c r="CB9418"/>
      <c r="CC9418"/>
      <c r="CD9418"/>
      <c r="CE9418"/>
      <c r="CF9418"/>
      <c r="CG9418"/>
      <c r="CH9418"/>
      <c r="CI9418"/>
      <c r="CJ9418"/>
      <c r="CK9418"/>
      <c r="CL9418"/>
      <c r="CM9418"/>
      <c r="CN9418"/>
      <c r="CO9418"/>
      <c r="CP9418"/>
      <c r="CQ9418"/>
      <c r="CR9418"/>
      <c r="CS9418"/>
      <c r="CT9418"/>
      <c r="CU9418"/>
      <c r="CV9418"/>
    </row>
    <row r="9419" spans="10:100" x14ac:dyDescent="0.25">
      <c r="J9419"/>
      <c r="K9419"/>
      <c r="L9419"/>
      <c r="M9419"/>
      <c r="N9419"/>
      <c r="O9419"/>
      <c r="P9419"/>
      <c r="Q9419"/>
      <c r="R9419"/>
      <c r="S9419"/>
      <c r="T9419"/>
      <c r="U9419"/>
      <c r="V9419"/>
      <c r="W9419"/>
      <c r="X9419"/>
      <c r="Y9419"/>
      <c r="Z9419"/>
      <c r="AA9419"/>
      <c r="AB9419"/>
      <c r="AC9419"/>
      <c r="AD9419"/>
      <c r="AE9419"/>
      <c r="AF9419"/>
      <c r="AG9419"/>
      <c r="AH9419"/>
      <c r="AI9419"/>
      <c r="AJ9419"/>
      <c r="AK9419"/>
      <c r="AL9419"/>
      <c r="AM9419"/>
      <c r="AN9419"/>
      <c r="AO9419"/>
      <c r="AP9419"/>
      <c r="AQ9419"/>
      <c r="AR9419"/>
      <c r="AS9419"/>
      <c r="AT9419"/>
      <c r="AU9419"/>
      <c r="AV9419"/>
      <c r="AW9419"/>
      <c r="AX9419"/>
      <c r="AY9419"/>
      <c r="AZ9419"/>
      <c r="BA9419"/>
      <c r="BB9419"/>
      <c r="BC9419"/>
      <c r="BD9419"/>
      <c r="BE9419"/>
      <c r="BF9419"/>
      <c r="BG9419"/>
      <c r="BH9419"/>
      <c r="BI9419"/>
      <c r="BJ9419"/>
      <c r="BK9419"/>
      <c r="BL9419"/>
      <c r="BM9419"/>
      <c r="BN9419"/>
      <c r="BO9419"/>
      <c r="BP9419"/>
      <c r="BQ9419"/>
      <c r="BR9419"/>
      <c r="BS9419"/>
      <c r="BT9419"/>
      <c r="BU9419"/>
      <c r="BV9419"/>
      <c r="BW9419"/>
      <c r="BX9419"/>
      <c r="BY9419"/>
      <c r="BZ9419"/>
      <c r="CA9419"/>
      <c r="CB9419"/>
      <c r="CC9419"/>
      <c r="CD9419"/>
      <c r="CE9419"/>
      <c r="CF9419"/>
      <c r="CG9419"/>
      <c r="CH9419"/>
      <c r="CI9419"/>
      <c r="CJ9419"/>
      <c r="CK9419"/>
      <c r="CL9419"/>
      <c r="CM9419"/>
      <c r="CN9419"/>
      <c r="CO9419"/>
      <c r="CP9419"/>
      <c r="CQ9419"/>
      <c r="CR9419"/>
      <c r="CS9419"/>
      <c r="CT9419"/>
      <c r="CU9419"/>
      <c r="CV9419"/>
    </row>
    <row r="9420" spans="10:100" x14ac:dyDescent="0.25">
      <c r="J9420"/>
      <c r="K9420"/>
      <c r="L9420"/>
      <c r="M9420"/>
      <c r="N9420"/>
      <c r="O9420"/>
      <c r="P9420"/>
      <c r="Q9420"/>
      <c r="R9420"/>
      <c r="S9420"/>
      <c r="T9420"/>
      <c r="U9420"/>
      <c r="V9420"/>
      <c r="W9420"/>
      <c r="X9420"/>
      <c r="Y9420"/>
      <c r="Z9420"/>
      <c r="AA9420"/>
      <c r="AB9420"/>
      <c r="AC9420"/>
      <c r="AD9420"/>
      <c r="AE9420"/>
      <c r="AF9420"/>
      <c r="AG9420"/>
      <c r="AH9420"/>
      <c r="AI9420"/>
      <c r="AJ9420"/>
      <c r="AK9420"/>
      <c r="AL9420"/>
      <c r="AM9420"/>
      <c r="AN9420"/>
      <c r="AO9420"/>
      <c r="AP9420"/>
      <c r="AQ9420"/>
      <c r="AR9420"/>
      <c r="AS9420"/>
      <c r="AT9420"/>
      <c r="AU9420"/>
      <c r="AV9420"/>
      <c r="AW9420"/>
      <c r="AX9420"/>
      <c r="AY9420"/>
      <c r="AZ9420"/>
      <c r="BA9420"/>
      <c r="BB9420"/>
      <c r="BC9420"/>
      <c r="BD9420"/>
      <c r="BE9420"/>
      <c r="BF9420"/>
      <c r="BG9420"/>
      <c r="BH9420"/>
      <c r="BI9420"/>
      <c r="BJ9420"/>
      <c r="BK9420"/>
      <c r="BL9420"/>
      <c r="BM9420"/>
      <c r="BN9420"/>
      <c r="BO9420"/>
      <c r="BP9420"/>
      <c r="BQ9420"/>
      <c r="BR9420"/>
      <c r="BS9420"/>
      <c r="BT9420"/>
      <c r="BU9420"/>
      <c r="BV9420"/>
      <c r="BW9420"/>
      <c r="BX9420"/>
      <c r="BY9420"/>
      <c r="BZ9420"/>
      <c r="CA9420"/>
      <c r="CB9420"/>
      <c r="CC9420"/>
      <c r="CD9420"/>
      <c r="CE9420"/>
      <c r="CF9420"/>
      <c r="CG9420"/>
      <c r="CH9420"/>
      <c r="CI9420"/>
      <c r="CJ9420"/>
      <c r="CK9420"/>
      <c r="CL9420"/>
      <c r="CM9420"/>
      <c r="CN9420"/>
      <c r="CO9420"/>
      <c r="CP9420"/>
      <c r="CQ9420"/>
      <c r="CR9420"/>
      <c r="CS9420"/>
      <c r="CT9420"/>
      <c r="CU9420"/>
      <c r="CV9420"/>
    </row>
    <row r="9421" spans="10:100" x14ac:dyDescent="0.25">
      <c r="J9421"/>
      <c r="K9421"/>
      <c r="L9421"/>
      <c r="M9421"/>
      <c r="N9421"/>
      <c r="O9421"/>
      <c r="P9421"/>
      <c r="Q9421"/>
      <c r="R9421"/>
      <c r="S9421"/>
      <c r="T9421"/>
      <c r="U9421"/>
      <c r="V9421"/>
      <c r="W9421"/>
      <c r="X9421"/>
      <c r="Y9421"/>
      <c r="Z9421"/>
      <c r="AA9421"/>
      <c r="AB9421"/>
      <c r="AC9421"/>
      <c r="AD9421"/>
      <c r="AE9421"/>
      <c r="AF9421"/>
      <c r="AG9421"/>
      <c r="AH9421"/>
      <c r="AI9421"/>
      <c r="AJ9421"/>
      <c r="AK9421"/>
      <c r="AL9421"/>
      <c r="AM9421"/>
      <c r="AN9421"/>
      <c r="AO9421"/>
      <c r="AP9421"/>
      <c r="AQ9421"/>
      <c r="AR9421"/>
      <c r="AS9421"/>
      <c r="AT9421"/>
      <c r="AU9421"/>
      <c r="AV9421"/>
      <c r="AW9421"/>
      <c r="AX9421"/>
      <c r="AY9421"/>
      <c r="AZ9421"/>
      <c r="BA9421"/>
      <c r="BB9421"/>
      <c r="BC9421"/>
      <c r="BD9421"/>
      <c r="BE9421"/>
      <c r="BF9421"/>
      <c r="BG9421"/>
      <c r="BH9421"/>
      <c r="BI9421"/>
      <c r="BJ9421"/>
      <c r="BK9421"/>
      <c r="BL9421"/>
      <c r="BM9421"/>
      <c r="BN9421"/>
      <c r="BO9421"/>
      <c r="BP9421"/>
      <c r="BQ9421"/>
      <c r="BR9421"/>
      <c r="BS9421"/>
      <c r="BT9421"/>
      <c r="BU9421"/>
      <c r="BV9421"/>
      <c r="BW9421"/>
      <c r="BX9421"/>
      <c r="BY9421"/>
      <c r="BZ9421"/>
      <c r="CA9421"/>
      <c r="CB9421"/>
      <c r="CC9421"/>
      <c r="CD9421"/>
      <c r="CE9421"/>
      <c r="CF9421"/>
      <c r="CG9421"/>
      <c r="CH9421"/>
      <c r="CI9421"/>
      <c r="CJ9421"/>
      <c r="CK9421"/>
      <c r="CL9421"/>
      <c r="CM9421"/>
      <c r="CN9421"/>
      <c r="CO9421"/>
      <c r="CP9421"/>
      <c r="CQ9421"/>
      <c r="CR9421"/>
      <c r="CS9421"/>
      <c r="CT9421"/>
      <c r="CU9421"/>
      <c r="CV9421"/>
    </row>
    <row r="9422" spans="10:100" x14ac:dyDescent="0.25">
      <c r="J9422"/>
      <c r="K9422"/>
      <c r="L9422"/>
      <c r="M9422"/>
      <c r="N9422"/>
      <c r="O9422"/>
      <c r="P9422"/>
      <c r="Q9422"/>
      <c r="R9422"/>
      <c r="S9422"/>
      <c r="T9422"/>
      <c r="U9422"/>
      <c r="V9422"/>
      <c r="W9422"/>
      <c r="X9422"/>
      <c r="Y9422"/>
      <c r="Z9422"/>
      <c r="AA9422"/>
      <c r="AB9422"/>
      <c r="AC9422"/>
      <c r="AD9422"/>
      <c r="AE9422"/>
      <c r="AF9422"/>
      <c r="AG9422"/>
      <c r="AH9422"/>
      <c r="AI9422"/>
      <c r="AJ9422"/>
      <c r="AK9422"/>
      <c r="AL9422"/>
      <c r="AM9422"/>
      <c r="AN9422"/>
      <c r="AO9422"/>
      <c r="AP9422"/>
      <c r="AQ9422"/>
      <c r="AR9422"/>
      <c r="AS9422"/>
      <c r="AT9422"/>
      <c r="AU9422"/>
      <c r="AV9422"/>
      <c r="AW9422"/>
      <c r="AX9422"/>
      <c r="AY9422"/>
      <c r="AZ9422"/>
      <c r="BA9422"/>
      <c r="BB9422"/>
      <c r="BC9422"/>
      <c r="BD9422"/>
      <c r="BE9422"/>
      <c r="BF9422"/>
      <c r="BG9422"/>
      <c r="BH9422"/>
      <c r="BI9422"/>
      <c r="BJ9422"/>
      <c r="BK9422"/>
      <c r="BL9422"/>
      <c r="BM9422"/>
      <c r="BN9422"/>
      <c r="BO9422"/>
      <c r="BP9422"/>
      <c r="BQ9422"/>
      <c r="BR9422"/>
      <c r="BS9422"/>
      <c r="BT9422"/>
      <c r="BU9422"/>
      <c r="BV9422"/>
      <c r="BW9422"/>
      <c r="BX9422"/>
      <c r="BY9422"/>
      <c r="BZ9422"/>
      <c r="CA9422"/>
      <c r="CB9422"/>
      <c r="CC9422"/>
      <c r="CD9422"/>
      <c r="CE9422"/>
      <c r="CF9422"/>
      <c r="CG9422"/>
      <c r="CH9422"/>
      <c r="CI9422"/>
      <c r="CJ9422"/>
      <c r="CK9422"/>
      <c r="CL9422"/>
      <c r="CM9422"/>
      <c r="CN9422"/>
      <c r="CO9422"/>
      <c r="CP9422"/>
      <c r="CQ9422"/>
      <c r="CR9422"/>
      <c r="CS9422"/>
      <c r="CT9422"/>
      <c r="CU9422"/>
      <c r="CV9422"/>
    </row>
    <row r="9423" spans="10:100" x14ac:dyDescent="0.25">
      <c r="J9423"/>
      <c r="K9423"/>
      <c r="L9423"/>
      <c r="M9423"/>
      <c r="N9423"/>
      <c r="O9423"/>
      <c r="P9423"/>
      <c r="Q9423"/>
      <c r="R9423"/>
      <c r="S9423"/>
      <c r="T9423"/>
      <c r="U9423"/>
      <c r="V9423"/>
      <c r="W9423"/>
      <c r="X9423"/>
      <c r="Y9423"/>
      <c r="Z9423"/>
      <c r="AA9423"/>
      <c r="AB9423"/>
      <c r="AC9423"/>
      <c r="AD9423"/>
      <c r="AE9423"/>
      <c r="AF9423"/>
      <c r="AG9423"/>
      <c r="AH9423"/>
      <c r="AI9423"/>
      <c r="AJ9423"/>
      <c r="AK9423"/>
      <c r="AL9423"/>
      <c r="AM9423"/>
      <c r="AN9423"/>
      <c r="AO9423"/>
      <c r="AP9423"/>
      <c r="AQ9423"/>
      <c r="AR9423"/>
      <c r="AS9423"/>
      <c r="AT9423"/>
      <c r="AU9423"/>
      <c r="AV9423"/>
      <c r="AW9423"/>
      <c r="AX9423"/>
      <c r="AY9423"/>
      <c r="AZ9423"/>
      <c r="BA9423"/>
      <c r="BB9423"/>
      <c r="BC9423"/>
      <c r="BD9423"/>
      <c r="BE9423"/>
      <c r="BF9423"/>
      <c r="BG9423"/>
      <c r="BH9423"/>
      <c r="BI9423"/>
      <c r="BJ9423"/>
      <c r="BK9423"/>
      <c r="BL9423"/>
      <c r="BM9423"/>
      <c r="BN9423"/>
      <c r="BO9423"/>
      <c r="BP9423"/>
      <c r="BQ9423"/>
      <c r="BR9423"/>
      <c r="BS9423"/>
      <c r="BT9423"/>
      <c r="BU9423"/>
      <c r="BV9423"/>
      <c r="BW9423"/>
      <c r="BX9423"/>
      <c r="BY9423"/>
      <c r="BZ9423"/>
      <c r="CA9423"/>
      <c r="CB9423"/>
      <c r="CC9423"/>
      <c r="CD9423"/>
      <c r="CE9423"/>
      <c r="CF9423"/>
      <c r="CG9423"/>
      <c r="CH9423"/>
      <c r="CI9423"/>
      <c r="CJ9423"/>
      <c r="CK9423"/>
      <c r="CL9423"/>
      <c r="CM9423"/>
      <c r="CN9423"/>
      <c r="CO9423"/>
      <c r="CP9423"/>
      <c r="CQ9423"/>
      <c r="CR9423"/>
      <c r="CS9423"/>
      <c r="CT9423"/>
      <c r="CU9423"/>
      <c r="CV9423"/>
    </row>
    <row r="9424" spans="10:100" x14ac:dyDescent="0.25">
      <c r="J9424"/>
      <c r="K9424"/>
      <c r="L9424"/>
      <c r="M9424"/>
      <c r="N9424"/>
      <c r="O9424"/>
      <c r="P9424"/>
      <c r="Q9424"/>
      <c r="R9424"/>
      <c r="S9424"/>
      <c r="T9424"/>
      <c r="U9424"/>
      <c r="V9424"/>
      <c r="W9424"/>
      <c r="X9424"/>
      <c r="Y9424"/>
      <c r="Z9424"/>
      <c r="AA9424"/>
      <c r="AB9424"/>
      <c r="AC9424"/>
      <c r="AD9424"/>
      <c r="AE9424"/>
      <c r="AF9424"/>
      <c r="AG9424"/>
      <c r="AH9424"/>
      <c r="AI9424"/>
      <c r="AJ9424"/>
      <c r="AK9424"/>
      <c r="AL9424"/>
      <c r="AM9424"/>
      <c r="AN9424"/>
      <c r="AO9424"/>
      <c r="AP9424"/>
      <c r="AQ9424"/>
      <c r="AR9424"/>
      <c r="AS9424"/>
      <c r="AT9424"/>
      <c r="AU9424"/>
      <c r="AV9424"/>
      <c r="AW9424"/>
      <c r="AX9424"/>
      <c r="AY9424"/>
      <c r="AZ9424"/>
      <c r="BA9424"/>
      <c r="BB9424"/>
      <c r="BC9424"/>
      <c r="BD9424"/>
      <c r="BE9424"/>
      <c r="BF9424"/>
      <c r="BG9424"/>
      <c r="BH9424"/>
      <c r="BI9424"/>
      <c r="BJ9424"/>
      <c r="BK9424"/>
      <c r="BL9424"/>
      <c r="BM9424"/>
      <c r="BN9424"/>
      <c r="BO9424"/>
      <c r="BP9424"/>
      <c r="BQ9424"/>
      <c r="BR9424"/>
      <c r="BS9424"/>
      <c r="BT9424"/>
      <c r="BU9424"/>
      <c r="BV9424"/>
      <c r="BW9424"/>
      <c r="BX9424"/>
      <c r="BY9424"/>
      <c r="BZ9424"/>
      <c r="CA9424"/>
      <c r="CB9424"/>
      <c r="CC9424"/>
      <c r="CD9424"/>
      <c r="CE9424"/>
      <c r="CF9424"/>
      <c r="CG9424"/>
      <c r="CH9424"/>
      <c r="CI9424"/>
      <c r="CJ9424"/>
      <c r="CK9424"/>
      <c r="CL9424"/>
      <c r="CM9424"/>
      <c r="CN9424"/>
      <c r="CO9424"/>
      <c r="CP9424"/>
      <c r="CQ9424"/>
      <c r="CR9424"/>
      <c r="CS9424"/>
      <c r="CT9424"/>
      <c r="CU9424"/>
      <c r="CV9424"/>
    </row>
    <row r="9425" spans="10:100" x14ac:dyDescent="0.25">
      <c r="J9425"/>
      <c r="K9425"/>
      <c r="L9425"/>
      <c r="M9425"/>
      <c r="N9425"/>
      <c r="O9425"/>
      <c r="P9425"/>
      <c r="Q9425"/>
      <c r="R9425"/>
      <c r="S9425"/>
      <c r="T9425"/>
      <c r="U9425"/>
      <c r="V9425"/>
      <c r="W9425"/>
      <c r="X9425"/>
      <c r="Y9425"/>
      <c r="Z9425"/>
      <c r="AA9425"/>
      <c r="AB9425"/>
      <c r="AC9425"/>
      <c r="AD9425"/>
      <c r="AE9425"/>
      <c r="AF9425"/>
      <c r="AG9425"/>
      <c r="AH9425"/>
      <c r="AI9425"/>
      <c r="AJ9425"/>
      <c r="AK9425"/>
      <c r="AL9425"/>
      <c r="AM9425"/>
      <c r="AN9425"/>
      <c r="AO9425"/>
      <c r="AP9425"/>
      <c r="AQ9425"/>
      <c r="AR9425"/>
      <c r="AS9425"/>
      <c r="AT9425"/>
      <c r="AU9425"/>
      <c r="AV9425"/>
      <c r="AW9425"/>
      <c r="AX9425"/>
      <c r="AY9425"/>
      <c r="AZ9425"/>
      <c r="BA9425"/>
      <c r="BB9425"/>
      <c r="BC9425"/>
      <c r="BD9425"/>
      <c r="BE9425"/>
      <c r="BF9425"/>
      <c r="BG9425"/>
      <c r="BH9425"/>
      <c r="BI9425"/>
      <c r="BJ9425"/>
      <c r="BK9425"/>
      <c r="BL9425"/>
      <c r="BM9425"/>
      <c r="BN9425"/>
      <c r="BO9425"/>
      <c r="BP9425"/>
      <c r="BQ9425"/>
      <c r="BR9425"/>
      <c r="BS9425"/>
      <c r="BT9425"/>
      <c r="BU9425"/>
      <c r="BV9425"/>
      <c r="BW9425"/>
      <c r="BX9425"/>
      <c r="BY9425"/>
      <c r="BZ9425"/>
      <c r="CA9425"/>
      <c r="CB9425"/>
      <c r="CC9425"/>
      <c r="CD9425"/>
      <c r="CE9425"/>
      <c r="CF9425"/>
      <c r="CG9425"/>
      <c r="CH9425"/>
      <c r="CI9425"/>
      <c r="CJ9425"/>
      <c r="CK9425"/>
      <c r="CL9425"/>
      <c r="CM9425"/>
      <c r="CN9425"/>
      <c r="CO9425"/>
      <c r="CP9425"/>
      <c r="CQ9425"/>
      <c r="CR9425"/>
      <c r="CS9425"/>
      <c r="CT9425"/>
      <c r="CU9425"/>
      <c r="CV9425"/>
    </row>
    <row r="9426" spans="10:100" x14ac:dyDescent="0.25">
      <c r="J9426"/>
      <c r="K9426"/>
      <c r="L9426"/>
      <c r="M9426"/>
      <c r="N9426"/>
      <c r="O9426"/>
      <c r="P9426"/>
      <c r="Q9426"/>
      <c r="R9426"/>
      <c r="S9426"/>
      <c r="T9426"/>
      <c r="U9426"/>
      <c r="V9426"/>
      <c r="W9426"/>
      <c r="X9426"/>
      <c r="Y9426"/>
      <c r="Z9426"/>
      <c r="AA9426"/>
      <c r="AB9426"/>
      <c r="AC9426"/>
      <c r="AD9426"/>
      <c r="AE9426"/>
      <c r="AF9426"/>
      <c r="AG9426"/>
      <c r="AH9426"/>
      <c r="AI9426"/>
      <c r="AJ9426"/>
      <c r="AK9426"/>
      <c r="AL9426"/>
      <c r="AM9426"/>
      <c r="AN9426"/>
      <c r="AO9426"/>
      <c r="AP9426"/>
      <c r="AQ9426"/>
      <c r="AR9426"/>
      <c r="AS9426"/>
      <c r="AT9426"/>
      <c r="AU9426"/>
      <c r="AV9426"/>
      <c r="AW9426"/>
      <c r="AX9426"/>
      <c r="AY9426"/>
      <c r="AZ9426"/>
      <c r="BA9426"/>
      <c r="BB9426"/>
      <c r="BC9426"/>
      <c r="BD9426"/>
      <c r="BE9426"/>
      <c r="BF9426"/>
      <c r="BG9426"/>
      <c r="BH9426"/>
      <c r="BI9426"/>
      <c r="BJ9426"/>
      <c r="BK9426"/>
      <c r="BL9426"/>
      <c r="BM9426"/>
      <c r="BN9426"/>
      <c r="BO9426"/>
      <c r="BP9426"/>
      <c r="BQ9426"/>
      <c r="BR9426"/>
      <c r="BS9426"/>
      <c r="BT9426"/>
      <c r="BU9426"/>
      <c r="BV9426"/>
      <c r="BW9426"/>
      <c r="BX9426"/>
      <c r="BY9426"/>
      <c r="BZ9426"/>
      <c r="CA9426"/>
      <c r="CB9426"/>
      <c r="CC9426"/>
      <c r="CD9426"/>
      <c r="CE9426"/>
      <c r="CF9426"/>
      <c r="CG9426"/>
      <c r="CH9426"/>
      <c r="CI9426"/>
      <c r="CJ9426"/>
      <c r="CK9426"/>
      <c r="CL9426"/>
      <c r="CM9426"/>
      <c r="CN9426"/>
      <c r="CO9426"/>
      <c r="CP9426"/>
      <c r="CQ9426"/>
      <c r="CR9426"/>
      <c r="CS9426"/>
      <c r="CT9426"/>
      <c r="CU9426"/>
      <c r="CV9426"/>
    </row>
    <row r="9427" spans="10:100" x14ac:dyDescent="0.25">
      <c r="J9427"/>
      <c r="K9427"/>
      <c r="L9427"/>
      <c r="M9427"/>
      <c r="N9427"/>
      <c r="O9427"/>
      <c r="P9427"/>
      <c r="Q9427"/>
      <c r="R9427"/>
      <c r="S9427"/>
      <c r="T9427"/>
      <c r="U9427"/>
      <c r="V9427"/>
      <c r="W9427"/>
      <c r="X9427"/>
      <c r="Y9427"/>
      <c r="Z9427"/>
      <c r="AA9427"/>
      <c r="AB9427"/>
      <c r="AC9427"/>
      <c r="AD9427"/>
      <c r="AE9427"/>
      <c r="AF9427"/>
      <c r="AG9427"/>
      <c r="AH9427"/>
      <c r="AI9427"/>
      <c r="AJ9427"/>
      <c r="AK9427"/>
      <c r="AL9427"/>
      <c r="AM9427"/>
      <c r="AN9427"/>
      <c r="AO9427"/>
      <c r="AP9427"/>
      <c r="AQ9427"/>
      <c r="AR9427"/>
      <c r="AS9427"/>
      <c r="AT9427"/>
      <c r="AU9427"/>
      <c r="AV9427"/>
      <c r="AW9427"/>
      <c r="AX9427"/>
      <c r="AY9427"/>
      <c r="AZ9427"/>
      <c r="BA9427"/>
      <c r="BB9427"/>
      <c r="BC9427"/>
      <c r="BD9427"/>
      <c r="BE9427"/>
      <c r="BF9427"/>
      <c r="BG9427"/>
      <c r="BH9427"/>
      <c r="BI9427"/>
      <c r="BJ9427"/>
      <c r="BK9427"/>
      <c r="BL9427"/>
      <c r="BM9427"/>
      <c r="BN9427"/>
      <c r="BO9427"/>
      <c r="BP9427"/>
      <c r="BQ9427"/>
      <c r="BR9427"/>
      <c r="BS9427"/>
      <c r="BT9427"/>
      <c r="BU9427"/>
      <c r="BV9427"/>
      <c r="BW9427"/>
      <c r="BX9427"/>
      <c r="BY9427"/>
      <c r="BZ9427"/>
      <c r="CA9427"/>
      <c r="CB9427"/>
      <c r="CC9427"/>
      <c r="CD9427"/>
      <c r="CE9427"/>
      <c r="CF9427"/>
      <c r="CG9427"/>
      <c r="CH9427"/>
      <c r="CI9427"/>
      <c r="CJ9427"/>
      <c r="CK9427"/>
      <c r="CL9427"/>
      <c r="CM9427"/>
      <c r="CN9427"/>
      <c r="CO9427"/>
      <c r="CP9427"/>
      <c r="CQ9427"/>
      <c r="CR9427"/>
      <c r="CS9427"/>
      <c r="CT9427"/>
      <c r="CU9427"/>
      <c r="CV9427"/>
    </row>
    <row r="9428" spans="10:100" x14ac:dyDescent="0.25">
      <c r="J9428"/>
      <c r="K9428"/>
      <c r="L9428"/>
      <c r="M9428"/>
      <c r="N9428"/>
      <c r="O9428"/>
      <c r="P9428"/>
      <c r="Q9428"/>
      <c r="R9428"/>
      <c r="S9428"/>
      <c r="T9428"/>
      <c r="U9428"/>
      <c r="V9428"/>
      <c r="W9428"/>
      <c r="X9428"/>
      <c r="Y9428"/>
      <c r="Z9428"/>
      <c r="AA9428"/>
      <c r="AB9428"/>
      <c r="AC9428"/>
      <c r="AD9428"/>
      <c r="AE9428"/>
      <c r="AF9428"/>
      <c r="AG9428"/>
      <c r="AH9428"/>
      <c r="AI9428"/>
      <c r="AJ9428"/>
      <c r="AK9428"/>
      <c r="AL9428"/>
      <c r="AM9428"/>
      <c r="AN9428"/>
      <c r="AO9428"/>
      <c r="AP9428"/>
      <c r="AQ9428"/>
      <c r="AR9428"/>
      <c r="AS9428"/>
      <c r="AT9428"/>
      <c r="AU9428"/>
      <c r="AV9428"/>
      <c r="AW9428"/>
      <c r="AX9428"/>
      <c r="AY9428"/>
      <c r="AZ9428"/>
      <c r="BA9428"/>
      <c r="BB9428"/>
      <c r="BC9428"/>
      <c r="BD9428"/>
      <c r="BE9428"/>
      <c r="BF9428"/>
      <c r="BG9428"/>
      <c r="BH9428"/>
      <c r="BI9428"/>
      <c r="BJ9428"/>
      <c r="BK9428"/>
      <c r="BL9428"/>
      <c r="BM9428"/>
      <c r="BN9428"/>
      <c r="BO9428"/>
      <c r="BP9428"/>
      <c r="BQ9428"/>
      <c r="BR9428"/>
      <c r="BS9428"/>
      <c r="BT9428"/>
      <c r="BU9428"/>
      <c r="BV9428"/>
      <c r="BW9428"/>
      <c r="BX9428"/>
      <c r="BY9428"/>
      <c r="BZ9428"/>
      <c r="CA9428"/>
      <c r="CB9428"/>
      <c r="CC9428"/>
      <c r="CD9428"/>
      <c r="CE9428"/>
      <c r="CF9428"/>
      <c r="CG9428"/>
      <c r="CH9428"/>
      <c r="CI9428"/>
      <c r="CJ9428"/>
      <c r="CK9428"/>
      <c r="CL9428"/>
      <c r="CM9428"/>
      <c r="CN9428"/>
      <c r="CO9428"/>
      <c r="CP9428"/>
      <c r="CQ9428"/>
      <c r="CR9428"/>
      <c r="CS9428"/>
      <c r="CT9428"/>
      <c r="CU9428"/>
      <c r="CV9428"/>
    </row>
    <row r="9429" spans="10:100" x14ac:dyDescent="0.25">
      <c r="J9429"/>
      <c r="K9429"/>
      <c r="L9429"/>
      <c r="M9429"/>
      <c r="N9429"/>
      <c r="O9429"/>
      <c r="P9429"/>
      <c r="Q9429"/>
      <c r="R9429"/>
      <c r="S9429"/>
      <c r="T9429"/>
      <c r="U9429"/>
      <c r="V9429"/>
      <c r="W9429"/>
      <c r="X9429"/>
      <c r="Y9429"/>
      <c r="Z9429"/>
      <c r="AA9429"/>
      <c r="AB9429"/>
      <c r="AC9429"/>
      <c r="AD9429"/>
      <c r="AE9429"/>
      <c r="AF9429"/>
      <c r="AG9429"/>
      <c r="AH9429"/>
      <c r="AI9429"/>
      <c r="AJ9429"/>
      <c r="AK9429"/>
      <c r="AL9429"/>
      <c r="AM9429"/>
      <c r="AN9429"/>
      <c r="AO9429"/>
      <c r="AP9429"/>
      <c r="AQ9429"/>
      <c r="AR9429"/>
      <c r="AS9429"/>
      <c r="AT9429"/>
      <c r="AU9429"/>
      <c r="AV9429"/>
      <c r="AW9429"/>
      <c r="AX9429"/>
      <c r="AY9429"/>
      <c r="AZ9429"/>
      <c r="BA9429"/>
      <c r="BB9429"/>
      <c r="BC9429"/>
      <c r="BD9429"/>
      <c r="BE9429"/>
      <c r="BF9429"/>
      <c r="BG9429"/>
      <c r="BH9429"/>
      <c r="BI9429"/>
      <c r="BJ9429"/>
      <c r="BK9429"/>
      <c r="BL9429"/>
      <c r="BM9429"/>
      <c r="BN9429"/>
      <c r="BO9429"/>
      <c r="BP9429"/>
      <c r="BQ9429"/>
      <c r="BR9429"/>
      <c r="BS9429"/>
      <c r="BT9429"/>
      <c r="BU9429"/>
      <c r="BV9429"/>
      <c r="BW9429"/>
      <c r="BX9429"/>
      <c r="BY9429"/>
      <c r="BZ9429"/>
      <c r="CA9429"/>
      <c r="CB9429"/>
      <c r="CC9429"/>
      <c r="CD9429"/>
      <c r="CE9429"/>
      <c r="CF9429"/>
      <c r="CG9429"/>
      <c r="CH9429"/>
      <c r="CI9429"/>
      <c r="CJ9429"/>
      <c r="CK9429"/>
      <c r="CL9429"/>
      <c r="CM9429"/>
      <c r="CN9429"/>
      <c r="CO9429"/>
      <c r="CP9429"/>
      <c r="CQ9429"/>
      <c r="CR9429"/>
      <c r="CS9429"/>
      <c r="CT9429"/>
      <c r="CU9429"/>
      <c r="CV9429"/>
    </row>
    <row r="9430" spans="10:100" x14ac:dyDescent="0.25">
      <c r="J9430"/>
      <c r="K9430"/>
      <c r="L9430"/>
      <c r="M9430"/>
      <c r="N9430"/>
      <c r="O9430"/>
      <c r="P9430"/>
      <c r="Q9430"/>
      <c r="R9430"/>
      <c r="S9430"/>
      <c r="T9430"/>
      <c r="U9430"/>
      <c r="V9430"/>
      <c r="W9430"/>
      <c r="X9430"/>
      <c r="Y9430"/>
      <c r="Z9430"/>
      <c r="AA9430"/>
      <c r="AB9430"/>
      <c r="AC9430"/>
      <c r="AD9430"/>
      <c r="AE9430"/>
      <c r="AF9430"/>
      <c r="AG9430"/>
      <c r="AH9430"/>
      <c r="AI9430"/>
      <c r="AJ9430"/>
      <c r="AK9430"/>
      <c r="AL9430"/>
      <c r="AM9430"/>
      <c r="AN9430"/>
      <c r="AO9430"/>
      <c r="AP9430"/>
      <c r="AQ9430"/>
      <c r="AR9430"/>
      <c r="AS9430"/>
      <c r="AT9430"/>
      <c r="AU9430"/>
      <c r="AV9430"/>
      <c r="AW9430"/>
      <c r="AX9430"/>
      <c r="AY9430"/>
      <c r="AZ9430"/>
      <c r="BA9430"/>
      <c r="BB9430"/>
      <c r="BC9430"/>
      <c r="BD9430"/>
      <c r="BE9430"/>
      <c r="BF9430"/>
      <c r="BG9430"/>
      <c r="BH9430"/>
      <c r="BI9430"/>
      <c r="BJ9430"/>
      <c r="BK9430"/>
      <c r="BL9430"/>
      <c r="BM9430"/>
      <c r="BN9430"/>
      <c r="BO9430"/>
      <c r="BP9430"/>
      <c r="BQ9430"/>
      <c r="BR9430"/>
      <c r="BS9430"/>
      <c r="BT9430"/>
      <c r="BU9430"/>
      <c r="BV9430"/>
      <c r="BW9430"/>
      <c r="BX9430"/>
      <c r="BY9430"/>
      <c r="BZ9430"/>
      <c r="CA9430"/>
      <c r="CB9430"/>
      <c r="CC9430"/>
      <c r="CD9430"/>
      <c r="CE9430"/>
      <c r="CF9430"/>
      <c r="CG9430"/>
      <c r="CH9430"/>
      <c r="CI9430"/>
      <c r="CJ9430"/>
      <c r="CK9430"/>
      <c r="CL9430"/>
      <c r="CM9430"/>
      <c r="CN9430"/>
      <c r="CO9430"/>
      <c r="CP9430"/>
      <c r="CQ9430"/>
      <c r="CR9430"/>
      <c r="CS9430"/>
      <c r="CT9430"/>
      <c r="CU9430"/>
      <c r="CV9430"/>
    </row>
    <row r="9431" spans="10:100" x14ac:dyDescent="0.25">
      <c r="J9431"/>
      <c r="K9431"/>
      <c r="L9431"/>
      <c r="M9431"/>
      <c r="N9431"/>
      <c r="O9431"/>
      <c r="P9431"/>
      <c r="Q9431"/>
      <c r="R9431"/>
      <c r="S9431"/>
      <c r="T9431"/>
      <c r="U9431"/>
      <c r="V9431"/>
      <c r="W9431"/>
      <c r="X9431"/>
      <c r="Y9431"/>
      <c r="Z9431"/>
      <c r="AA9431"/>
      <c r="AB9431"/>
      <c r="AC9431"/>
      <c r="AD9431"/>
      <c r="AE9431"/>
      <c r="AF9431"/>
      <c r="AG9431"/>
      <c r="AH9431"/>
      <c r="AI9431"/>
      <c r="AJ9431"/>
      <c r="AK9431"/>
      <c r="AL9431"/>
      <c r="AM9431"/>
      <c r="AN9431"/>
      <c r="AO9431"/>
      <c r="AP9431"/>
      <c r="AQ9431"/>
      <c r="AR9431"/>
      <c r="AS9431"/>
      <c r="AT9431"/>
      <c r="AU9431"/>
      <c r="AV9431"/>
      <c r="AW9431"/>
      <c r="AX9431"/>
      <c r="AY9431"/>
      <c r="AZ9431"/>
      <c r="BA9431"/>
      <c r="BB9431"/>
      <c r="BC9431"/>
      <c r="BD9431"/>
      <c r="BE9431"/>
      <c r="BF9431"/>
      <c r="BG9431"/>
      <c r="BH9431"/>
      <c r="BI9431"/>
      <c r="BJ9431"/>
      <c r="BK9431"/>
      <c r="BL9431"/>
      <c r="BM9431"/>
      <c r="BN9431"/>
      <c r="BO9431"/>
      <c r="BP9431"/>
      <c r="BQ9431"/>
      <c r="BR9431"/>
      <c r="BS9431"/>
      <c r="BT9431"/>
      <c r="BU9431"/>
      <c r="BV9431"/>
      <c r="BW9431"/>
      <c r="BX9431"/>
      <c r="BY9431"/>
      <c r="BZ9431"/>
      <c r="CA9431"/>
      <c r="CB9431"/>
      <c r="CC9431"/>
      <c r="CD9431"/>
      <c r="CE9431"/>
      <c r="CF9431"/>
      <c r="CG9431"/>
      <c r="CH9431"/>
      <c r="CI9431"/>
      <c r="CJ9431"/>
      <c r="CK9431"/>
      <c r="CL9431"/>
      <c r="CM9431"/>
      <c r="CN9431"/>
      <c r="CO9431"/>
      <c r="CP9431"/>
      <c r="CQ9431"/>
      <c r="CR9431"/>
      <c r="CS9431"/>
      <c r="CT9431"/>
      <c r="CU9431"/>
      <c r="CV9431"/>
    </row>
    <row r="9432" spans="10:100" x14ac:dyDescent="0.25">
      <c r="J9432"/>
      <c r="K9432"/>
      <c r="L9432"/>
      <c r="M9432"/>
      <c r="N9432"/>
      <c r="O9432"/>
      <c r="P9432"/>
      <c r="Q9432"/>
      <c r="R9432"/>
      <c r="S9432"/>
      <c r="T9432"/>
      <c r="U9432"/>
      <c r="V9432"/>
      <c r="W9432"/>
      <c r="X9432"/>
      <c r="Y9432"/>
      <c r="Z9432"/>
      <c r="AA9432"/>
      <c r="AB9432"/>
      <c r="AC9432"/>
      <c r="AD9432"/>
      <c r="AE9432"/>
      <c r="AF9432"/>
      <c r="AG9432"/>
      <c r="AH9432"/>
      <c r="AI9432"/>
      <c r="AJ9432"/>
      <c r="AK9432"/>
      <c r="AL9432"/>
      <c r="AM9432"/>
      <c r="AN9432"/>
      <c r="AO9432"/>
      <c r="AP9432"/>
      <c r="AQ9432"/>
      <c r="AR9432"/>
      <c r="AS9432"/>
      <c r="AT9432"/>
      <c r="AU9432"/>
      <c r="AV9432"/>
      <c r="AW9432"/>
      <c r="AX9432"/>
      <c r="AY9432"/>
      <c r="AZ9432"/>
      <c r="BA9432"/>
      <c r="BB9432"/>
      <c r="BC9432"/>
      <c r="BD9432"/>
      <c r="BE9432"/>
      <c r="BF9432"/>
      <c r="BG9432"/>
      <c r="BH9432"/>
      <c r="BI9432"/>
      <c r="BJ9432"/>
      <c r="BK9432"/>
      <c r="BL9432"/>
      <c r="BM9432"/>
      <c r="BN9432"/>
      <c r="BO9432"/>
      <c r="BP9432"/>
      <c r="BQ9432"/>
      <c r="BR9432"/>
      <c r="BS9432"/>
      <c r="BT9432"/>
      <c r="BU9432"/>
      <c r="BV9432"/>
      <c r="BW9432"/>
      <c r="BX9432"/>
      <c r="BY9432"/>
      <c r="BZ9432"/>
      <c r="CA9432"/>
      <c r="CB9432"/>
      <c r="CC9432"/>
      <c r="CD9432"/>
      <c r="CE9432"/>
      <c r="CF9432"/>
      <c r="CG9432"/>
      <c r="CH9432"/>
      <c r="CI9432"/>
      <c r="CJ9432"/>
      <c r="CK9432"/>
      <c r="CL9432"/>
      <c r="CM9432"/>
      <c r="CN9432"/>
      <c r="CO9432"/>
      <c r="CP9432"/>
      <c r="CQ9432"/>
      <c r="CR9432"/>
      <c r="CS9432"/>
      <c r="CT9432"/>
      <c r="CU9432"/>
      <c r="CV9432"/>
    </row>
    <row r="9433" spans="10:100" x14ac:dyDescent="0.25">
      <c r="J9433"/>
      <c r="K9433"/>
      <c r="L9433"/>
      <c r="M9433"/>
      <c r="N9433"/>
      <c r="O9433"/>
      <c r="P9433"/>
      <c r="Q9433"/>
      <c r="R9433"/>
      <c r="S9433"/>
      <c r="T9433"/>
      <c r="U9433"/>
      <c r="V9433"/>
      <c r="W9433"/>
      <c r="X9433"/>
      <c r="Y9433"/>
      <c r="Z9433"/>
      <c r="AA9433"/>
      <c r="AB9433"/>
      <c r="AC9433"/>
      <c r="AD9433"/>
      <c r="AE9433"/>
      <c r="AF9433"/>
      <c r="AG9433"/>
      <c r="AH9433"/>
      <c r="AI9433"/>
      <c r="AJ9433"/>
      <c r="AK9433"/>
      <c r="AL9433"/>
      <c r="AM9433"/>
      <c r="AN9433"/>
      <c r="AO9433"/>
      <c r="AP9433"/>
      <c r="AQ9433"/>
      <c r="AR9433"/>
      <c r="AS9433"/>
      <c r="AT9433"/>
      <c r="AU9433"/>
      <c r="AV9433"/>
      <c r="AW9433"/>
      <c r="AX9433"/>
      <c r="AY9433"/>
      <c r="AZ9433"/>
      <c r="BA9433"/>
      <c r="BB9433"/>
      <c r="BC9433"/>
      <c r="BD9433"/>
      <c r="BE9433"/>
      <c r="BF9433"/>
      <c r="BG9433"/>
      <c r="BH9433"/>
      <c r="BI9433"/>
      <c r="BJ9433"/>
      <c r="BK9433"/>
      <c r="BL9433"/>
      <c r="BM9433"/>
      <c r="BN9433"/>
      <c r="BO9433"/>
      <c r="BP9433"/>
      <c r="BQ9433"/>
      <c r="BR9433"/>
      <c r="BS9433"/>
      <c r="BT9433"/>
      <c r="BU9433"/>
      <c r="BV9433"/>
      <c r="BW9433"/>
      <c r="BX9433"/>
      <c r="BY9433"/>
      <c r="BZ9433"/>
      <c r="CA9433"/>
      <c r="CB9433"/>
      <c r="CC9433"/>
      <c r="CD9433"/>
      <c r="CE9433"/>
      <c r="CF9433"/>
      <c r="CG9433"/>
      <c r="CH9433"/>
      <c r="CI9433"/>
      <c r="CJ9433"/>
      <c r="CK9433"/>
      <c r="CL9433"/>
      <c r="CM9433"/>
      <c r="CN9433"/>
      <c r="CO9433"/>
      <c r="CP9433"/>
      <c r="CQ9433"/>
      <c r="CR9433"/>
      <c r="CS9433"/>
      <c r="CT9433"/>
      <c r="CU9433"/>
      <c r="CV9433"/>
    </row>
    <row r="9434" spans="10:100" x14ac:dyDescent="0.25">
      <c r="J9434"/>
      <c r="K9434"/>
      <c r="L9434"/>
      <c r="M9434"/>
      <c r="N9434"/>
      <c r="O9434"/>
      <c r="P9434"/>
      <c r="Q9434"/>
      <c r="R9434"/>
      <c r="S9434"/>
      <c r="T9434"/>
      <c r="U9434"/>
      <c r="V9434"/>
      <c r="W9434"/>
      <c r="X9434"/>
      <c r="Y9434"/>
      <c r="Z9434"/>
      <c r="AA9434"/>
      <c r="AB9434"/>
      <c r="AC9434"/>
      <c r="AD9434"/>
      <c r="AE9434"/>
      <c r="AF9434"/>
      <c r="AG9434"/>
      <c r="AH9434"/>
      <c r="AI9434"/>
      <c r="AJ9434"/>
      <c r="AK9434"/>
      <c r="AL9434"/>
      <c r="AM9434"/>
      <c r="AN9434"/>
      <c r="AO9434"/>
      <c r="AP9434"/>
      <c r="AQ9434"/>
      <c r="AR9434"/>
      <c r="AS9434"/>
      <c r="AT9434"/>
      <c r="AU9434"/>
      <c r="AV9434"/>
      <c r="AW9434"/>
      <c r="AX9434"/>
      <c r="AY9434"/>
      <c r="AZ9434"/>
      <c r="BA9434"/>
      <c r="BB9434"/>
      <c r="BC9434"/>
      <c r="BD9434"/>
      <c r="BE9434"/>
      <c r="BF9434"/>
      <c r="BG9434"/>
      <c r="BH9434"/>
      <c r="BI9434"/>
      <c r="BJ9434"/>
      <c r="BK9434"/>
      <c r="BL9434"/>
      <c r="BM9434"/>
      <c r="BN9434"/>
      <c r="BO9434"/>
      <c r="BP9434"/>
      <c r="BQ9434"/>
      <c r="BR9434"/>
      <c r="BS9434"/>
      <c r="BT9434"/>
      <c r="BU9434"/>
      <c r="BV9434"/>
      <c r="BW9434"/>
      <c r="BX9434"/>
      <c r="BY9434"/>
      <c r="BZ9434"/>
      <c r="CA9434"/>
      <c r="CB9434"/>
      <c r="CC9434"/>
      <c r="CD9434"/>
      <c r="CE9434"/>
      <c r="CF9434"/>
      <c r="CG9434"/>
      <c r="CH9434"/>
      <c r="CI9434"/>
      <c r="CJ9434"/>
      <c r="CK9434"/>
      <c r="CL9434"/>
      <c r="CM9434"/>
      <c r="CN9434"/>
      <c r="CO9434"/>
      <c r="CP9434"/>
      <c r="CQ9434"/>
      <c r="CR9434"/>
      <c r="CS9434"/>
      <c r="CT9434"/>
      <c r="CU9434"/>
      <c r="CV9434"/>
    </row>
    <row r="9435" spans="10:100" x14ac:dyDescent="0.25">
      <c r="J9435"/>
      <c r="K9435"/>
      <c r="L9435"/>
      <c r="M9435"/>
      <c r="N9435"/>
      <c r="O9435"/>
      <c r="P9435"/>
      <c r="Q9435"/>
      <c r="R9435"/>
      <c r="S9435"/>
      <c r="T9435"/>
      <c r="U9435"/>
      <c r="V9435"/>
      <c r="W9435"/>
      <c r="X9435"/>
      <c r="Y9435"/>
      <c r="Z9435"/>
      <c r="AA9435"/>
      <c r="AB9435"/>
      <c r="AC9435"/>
      <c r="AD9435"/>
      <c r="AE9435"/>
      <c r="AF9435"/>
      <c r="AG9435"/>
      <c r="AH9435"/>
      <c r="AI9435"/>
      <c r="AJ9435"/>
      <c r="AK9435"/>
      <c r="AL9435"/>
      <c r="AM9435"/>
      <c r="AN9435"/>
      <c r="AO9435"/>
      <c r="AP9435"/>
      <c r="AQ9435"/>
      <c r="AR9435"/>
      <c r="AS9435"/>
      <c r="AT9435"/>
      <c r="AU9435"/>
      <c r="AV9435"/>
      <c r="AW9435"/>
      <c r="AX9435"/>
      <c r="AY9435"/>
      <c r="AZ9435"/>
      <c r="BA9435"/>
      <c r="BB9435"/>
      <c r="BC9435"/>
      <c r="BD9435"/>
      <c r="BE9435"/>
      <c r="BF9435"/>
      <c r="BG9435"/>
      <c r="BH9435"/>
      <c r="BI9435"/>
      <c r="BJ9435"/>
      <c r="BK9435"/>
      <c r="BL9435"/>
      <c r="BM9435"/>
      <c r="BN9435"/>
      <c r="BO9435"/>
      <c r="BP9435"/>
      <c r="BQ9435"/>
      <c r="BR9435"/>
      <c r="BS9435"/>
      <c r="BT9435"/>
      <c r="BU9435"/>
      <c r="BV9435"/>
      <c r="BW9435"/>
      <c r="BX9435"/>
      <c r="BY9435"/>
      <c r="BZ9435"/>
      <c r="CA9435"/>
      <c r="CB9435"/>
      <c r="CC9435"/>
      <c r="CD9435"/>
      <c r="CE9435"/>
      <c r="CF9435"/>
      <c r="CG9435"/>
      <c r="CH9435"/>
      <c r="CI9435"/>
      <c r="CJ9435"/>
      <c r="CK9435"/>
      <c r="CL9435"/>
      <c r="CM9435"/>
      <c r="CN9435"/>
      <c r="CO9435"/>
      <c r="CP9435"/>
      <c r="CQ9435"/>
      <c r="CR9435"/>
      <c r="CS9435"/>
      <c r="CT9435"/>
      <c r="CU9435"/>
      <c r="CV9435"/>
    </row>
    <row r="9436" spans="10:100" x14ac:dyDescent="0.25">
      <c r="J9436"/>
      <c r="K9436"/>
      <c r="L9436"/>
      <c r="M9436"/>
      <c r="N9436"/>
      <c r="O9436"/>
      <c r="P9436"/>
      <c r="Q9436"/>
      <c r="R9436"/>
      <c r="S9436"/>
      <c r="T9436"/>
      <c r="U9436"/>
      <c r="V9436"/>
      <c r="W9436"/>
      <c r="X9436"/>
      <c r="Y9436"/>
      <c r="Z9436"/>
      <c r="AA9436"/>
      <c r="AB9436"/>
      <c r="AC9436"/>
      <c r="AD9436"/>
      <c r="AE9436"/>
      <c r="AF9436"/>
      <c r="AG9436"/>
      <c r="AH9436"/>
      <c r="AI9436"/>
      <c r="AJ9436"/>
      <c r="AK9436"/>
      <c r="AL9436"/>
      <c r="AM9436"/>
      <c r="AN9436"/>
      <c r="AO9436"/>
      <c r="AP9436"/>
      <c r="AQ9436"/>
      <c r="AR9436"/>
      <c r="AS9436"/>
      <c r="AT9436"/>
      <c r="AU9436"/>
      <c r="AV9436"/>
      <c r="AW9436"/>
      <c r="AX9436"/>
      <c r="AY9436"/>
      <c r="AZ9436"/>
      <c r="BA9436"/>
      <c r="BB9436"/>
      <c r="BC9436"/>
      <c r="BD9436"/>
      <c r="BE9436"/>
      <c r="BF9436"/>
      <c r="BG9436"/>
      <c r="BH9436"/>
      <c r="BI9436"/>
      <c r="BJ9436"/>
      <c r="BK9436"/>
      <c r="BL9436"/>
      <c r="BM9436"/>
      <c r="BN9436"/>
      <c r="BO9436"/>
      <c r="BP9436"/>
      <c r="BQ9436"/>
      <c r="BR9436"/>
      <c r="BS9436"/>
      <c r="BT9436"/>
      <c r="BU9436"/>
      <c r="BV9436"/>
      <c r="BW9436"/>
      <c r="BX9436"/>
      <c r="BY9436"/>
      <c r="BZ9436"/>
      <c r="CA9436"/>
      <c r="CB9436"/>
      <c r="CC9436"/>
      <c r="CD9436"/>
      <c r="CE9436"/>
      <c r="CF9436"/>
      <c r="CG9436"/>
      <c r="CH9436"/>
      <c r="CI9436"/>
      <c r="CJ9436"/>
      <c r="CK9436"/>
      <c r="CL9436"/>
      <c r="CM9436"/>
      <c r="CN9436"/>
      <c r="CO9436"/>
      <c r="CP9436"/>
      <c r="CQ9436"/>
      <c r="CR9436"/>
      <c r="CS9436"/>
      <c r="CT9436"/>
      <c r="CU9436"/>
      <c r="CV9436"/>
    </row>
    <row r="9437" spans="10:100" x14ac:dyDescent="0.25">
      <c r="J9437"/>
      <c r="K9437"/>
      <c r="L9437"/>
      <c r="M9437"/>
      <c r="N9437"/>
      <c r="O9437"/>
      <c r="P9437"/>
      <c r="Q9437"/>
      <c r="R9437"/>
      <c r="S9437"/>
      <c r="T9437"/>
      <c r="U9437"/>
      <c r="V9437"/>
      <c r="W9437"/>
      <c r="X9437"/>
      <c r="Y9437"/>
      <c r="Z9437"/>
      <c r="AA9437"/>
      <c r="AB9437"/>
      <c r="AC9437"/>
      <c r="AD9437"/>
      <c r="AE9437"/>
      <c r="AF9437"/>
      <c r="AG9437"/>
      <c r="AH9437"/>
      <c r="AI9437"/>
      <c r="AJ9437"/>
      <c r="AK9437"/>
      <c r="AL9437"/>
      <c r="AM9437"/>
      <c r="AN9437"/>
      <c r="AO9437"/>
      <c r="AP9437"/>
      <c r="AQ9437"/>
      <c r="AR9437"/>
      <c r="AS9437"/>
      <c r="AT9437"/>
      <c r="AU9437"/>
      <c r="AV9437"/>
      <c r="AW9437"/>
      <c r="AX9437"/>
      <c r="AY9437"/>
      <c r="AZ9437"/>
      <c r="BA9437"/>
      <c r="BB9437"/>
      <c r="BC9437"/>
      <c r="BD9437"/>
      <c r="BE9437"/>
      <c r="BF9437"/>
      <c r="BG9437"/>
      <c r="BH9437"/>
      <c r="BI9437"/>
      <c r="BJ9437"/>
      <c r="BK9437"/>
      <c r="BL9437"/>
      <c r="BM9437"/>
      <c r="BN9437"/>
      <c r="BO9437"/>
      <c r="BP9437"/>
      <c r="BQ9437"/>
      <c r="BR9437"/>
      <c r="BS9437"/>
      <c r="BT9437"/>
      <c r="BU9437"/>
      <c r="BV9437"/>
      <c r="BW9437"/>
      <c r="BX9437"/>
      <c r="BY9437"/>
      <c r="BZ9437"/>
      <c r="CA9437"/>
      <c r="CB9437"/>
      <c r="CC9437"/>
      <c r="CD9437"/>
      <c r="CE9437"/>
      <c r="CF9437"/>
      <c r="CG9437"/>
      <c r="CH9437"/>
      <c r="CI9437"/>
      <c r="CJ9437"/>
      <c r="CK9437"/>
      <c r="CL9437"/>
      <c r="CM9437"/>
      <c r="CN9437"/>
      <c r="CO9437"/>
      <c r="CP9437"/>
      <c r="CQ9437"/>
      <c r="CR9437"/>
      <c r="CS9437"/>
      <c r="CT9437"/>
      <c r="CU9437"/>
      <c r="CV9437"/>
    </row>
    <row r="9438" spans="10:100" x14ac:dyDescent="0.25">
      <c r="J9438"/>
      <c r="K9438"/>
      <c r="L9438"/>
      <c r="M9438"/>
      <c r="N9438"/>
      <c r="O9438"/>
      <c r="P9438"/>
      <c r="Q9438"/>
      <c r="R9438"/>
      <c r="S9438"/>
      <c r="T9438"/>
      <c r="U9438"/>
      <c r="V9438"/>
      <c r="W9438"/>
      <c r="X9438"/>
      <c r="Y9438"/>
      <c r="Z9438"/>
      <c r="AA9438"/>
      <c r="AB9438"/>
      <c r="AC9438"/>
      <c r="AD9438"/>
      <c r="AE9438"/>
      <c r="AF9438"/>
      <c r="AG9438"/>
      <c r="AH9438"/>
      <c r="AI9438"/>
      <c r="AJ9438"/>
      <c r="AK9438"/>
      <c r="AL9438"/>
      <c r="AM9438"/>
      <c r="AN9438"/>
      <c r="AO9438"/>
      <c r="AP9438"/>
      <c r="AQ9438"/>
      <c r="AR9438"/>
      <c r="AS9438"/>
      <c r="AT9438"/>
      <c r="AU9438"/>
      <c r="AV9438"/>
      <c r="AW9438"/>
      <c r="AX9438"/>
      <c r="AY9438"/>
      <c r="AZ9438"/>
      <c r="BA9438"/>
      <c r="BB9438"/>
      <c r="BC9438"/>
      <c r="BD9438"/>
      <c r="BE9438"/>
      <c r="BF9438"/>
      <c r="BG9438"/>
      <c r="BH9438"/>
      <c r="BI9438"/>
      <c r="BJ9438"/>
      <c r="BK9438"/>
      <c r="BL9438"/>
      <c r="BM9438"/>
      <c r="BN9438"/>
      <c r="BO9438"/>
      <c r="BP9438"/>
      <c r="BQ9438"/>
      <c r="BR9438"/>
      <c r="BS9438"/>
      <c r="BT9438"/>
      <c r="BU9438"/>
      <c r="BV9438"/>
      <c r="BW9438"/>
      <c r="BX9438"/>
      <c r="BY9438"/>
      <c r="BZ9438"/>
      <c r="CA9438"/>
      <c r="CB9438"/>
      <c r="CC9438"/>
      <c r="CD9438"/>
      <c r="CE9438"/>
      <c r="CF9438"/>
      <c r="CG9438"/>
      <c r="CH9438"/>
      <c r="CI9438"/>
      <c r="CJ9438"/>
      <c r="CK9438"/>
      <c r="CL9438"/>
      <c r="CM9438"/>
      <c r="CN9438"/>
      <c r="CO9438"/>
      <c r="CP9438"/>
      <c r="CQ9438"/>
      <c r="CR9438"/>
      <c r="CS9438"/>
      <c r="CT9438"/>
      <c r="CU9438"/>
      <c r="CV9438"/>
    </row>
    <row r="9439" spans="10:100" x14ac:dyDescent="0.25">
      <c r="J9439"/>
      <c r="K9439"/>
      <c r="L9439"/>
      <c r="M9439"/>
      <c r="N9439"/>
      <c r="O9439"/>
      <c r="P9439"/>
      <c r="Q9439"/>
      <c r="R9439"/>
      <c r="S9439"/>
      <c r="T9439"/>
      <c r="U9439"/>
      <c r="V9439"/>
      <c r="W9439"/>
      <c r="X9439"/>
      <c r="Y9439"/>
      <c r="Z9439"/>
      <c r="AA9439"/>
      <c r="AB9439"/>
      <c r="AC9439"/>
      <c r="AD9439"/>
      <c r="AE9439"/>
      <c r="AF9439"/>
      <c r="AG9439"/>
      <c r="AH9439"/>
      <c r="AI9439"/>
      <c r="AJ9439"/>
      <c r="AK9439"/>
      <c r="AL9439"/>
      <c r="AM9439"/>
      <c r="AN9439"/>
      <c r="AO9439"/>
      <c r="AP9439"/>
      <c r="AQ9439"/>
      <c r="AR9439"/>
      <c r="AS9439"/>
      <c r="AT9439"/>
      <c r="AU9439"/>
      <c r="AV9439"/>
      <c r="AW9439"/>
      <c r="AX9439"/>
      <c r="AY9439"/>
      <c r="AZ9439"/>
      <c r="BA9439"/>
      <c r="BB9439"/>
      <c r="BC9439"/>
      <c r="BD9439"/>
      <c r="BE9439"/>
      <c r="BF9439"/>
      <c r="BG9439"/>
      <c r="BH9439"/>
      <c r="BI9439"/>
      <c r="BJ9439"/>
      <c r="BK9439"/>
      <c r="BL9439"/>
      <c r="BM9439"/>
      <c r="BN9439"/>
      <c r="BO9439"/>
      <c r="BP9439"/>
      <c r="BQ9439"/>
      <c r="BR9439"/>
      <c r="BS9439"/>
      <c r="BT9439"/>
      <c r="BU9439"/>
      <c r="BV9439"/>
      <c r="BW9439"/>
      <c r="BX9439"/>
      <c r="BY9439"/>
      <c r="BZ9439"/>
      <c r="CA9439"/>
      <c r="CB9439"/>
      <c r="CC9439"/>
      <c r="CD9439"/>
      <c r="CE9439"/>
      <c r="CF9439"/>
      <c r="CG9439"/>
      <c r="CH9439"/>
      <c r="CI9439"/>
      <c r="CJ9439"/>
      <c r="CK9439"/>
      <c r="CL9439"/>
      <c r="CM9439"/>
      <c r="CN9439"/>
      <c r="CO9439"/>
      <c r="CP9439"/>
      <c r="CQ9439"/>
      <c r="CR9439"/>
      <c r="CS9439"/>
      <c r="CT9439"/>
      <c r="CU9439"/>
      <c r="CV9439"/>
    </row>
    <row r="9440" spans="10:100" x14ac:dyDescent="0.25">
      <c r="J9440"/>
      <c r="K9440"/>
      <c r="L9440"/>
      <c r="M9440"/>
      <c r="N9440"/>
      <c r="O9440"/>
      <c r="P9440"/>
      <c r="Q9440"/>
      <c r="R9440"/>
      <c r="S9440"/>
      <c r="T9440"/>
      <c r="U9440"/>
      <c r="V9440"/>
      <c r="W9440"/>
      <c r="X9440"/>
      <c r="Y9440"/>
      <c r="Z9440"/>
      <c r="AA9440"/>
      <c r="AB9440"/>
      <c r="AC9440"/>
      <c r="AD9440"/>
      <c r="AE9440"/>
      <c r="AF9440"/>
      <c r="AG9440"/>
      <c r="AH9440"/>
      <c r="AI9440"/>
      <c r="AJ9440"/>
      <c r="AK9440"/>
      <c r="AL9440"/>
      <c r="AM9440"/>
      <c r="AN9440"/>
      <c r="AO9440"/>
      <c r="AP9440"/>
      <c r="AQ9440"/>
      <c r="AR9440"/>
      <c r="AS9440"/>
      <c r="AT9440"/>
      <c r="AU9440"/>
      <c r="AV9440"/>
      <c r="AW9440"/>
      <c r="AX9440"/>
      <c r="AY9440"/>
      <c r="AZ9440"/>
      <c r="BA9440"/>
      <c r="BB9440"/>
      <c r="BC9440"/>
      <c r="BD9440"/>
      <c r="BE9440"/>
      <c r="BF9440"/>
      <c r="BG9440"/>
      <c r="BH9440"/>
      <c r="BI9440"/>
      <c r="BJ9440"/>
      <c r="BK9440"/>
      <c r="BL9440"/>
      <c r="BM9440"/>
      <c r="BN9440"/>
      <c r="BO9440"/>
      <c r="BP9440"/>
      <c r="BQ9440"/>
      <c r="BR9440"/>
      <c r="BS9440"/>
      <c r="BT9440"/>
      <c r="BU9440"/>
      <c r="BV9440"/>
      <c r="BW9440"/>
      <c r="BX9440"/>
      <c r="BY9440"/>
      <c r="BZ9440"/>
      <c r="CA9440"/>
      <c r="CB9440"/>
      <c r="CC9440"/>
      <c r="CD9440"/>
      <c r="CE9440"/>
      <c r="CF9440"/>
      <c r="CG9440"/>
      <c r="CH9440"/>
      <c r="CI9440"/>
      <c r="CJ9440"/>
      <c r="CK9440"/>
      <c r="CL9440"/>
      <c r="CM9440"/>
      <c r="CN9440"/>
      <c r="CO9440"/>
      <c r="CP9440"/>
      <c r="CQ9440"/>
      <c r="CR9440"/>
      <c r="CS9440"/>
      <c r="CT9440"/>
      <c r="CU9440"/>
      <c r="CV9440"/>
    </row>
    <row r="9441" spans="10:100" x14ac:dyDescent="0.25">
      <c r="J9441"/>
      <c r="K9441"/>
      <c r="L9441"/>
      <c r="M9441"/>
      <c r="N9441"/>
      <c r="O9441"/>
      <c r="P9441"/>
      <c r="Q9441"/>
      <c r="R9441"/>
      <c r="S9441"/>
      <c r="T9441"/>
      <c r="U9441"/>
      <c r="V9441"/>
      <c r="W9441"/>
      <c r="X9441"/>
      <c r="Y9441"/>
      <c r="Z9441"/>
      <c r="AA9441"/>
      <c r="AB9441"/>
      <c r="AC9441"/>
      <c r="AD9441"/>
      <c r="AE9441"/>
      <c r="AF9441"/>
      <c r="AG9441"/>
      <c r="AH9441"/>
      <c r="AI9441"/>
      <c r="AJ9441"/>
      <c r="AK9441"/>
      <c r="AL9441"/>
      <c r="AM9441"/>
      <c r="AN9441"/>
      <c r="AO9441"/>
      <c r="AP9441"/>
      <c r="AQ9441"/>
      <c r="AR9441"/>
      <c r="AS9441"/>
      <c r="AT9441"/>
      <c r="AU9441"/>
      <c r="AV9441"/>
      <c r="AW9441"/>
      <c r="AX9441"/>
      <c r="AY9441"/>
      <c r="AZ9441"/>
      <c r="BA9441"/>
      <c r="BB9441"/>
      <c r="BC9441"/>
      <c r="BD9441"/>
      <c r="BE9441"/>
      <c r="BF9441"/>
      <c r="BG9441"/>
      <c r="BH9441"/>
      <c r="BI9441"/>
      <c r="BJ9441"/>
      <c r="BK9441"/>
      <c r="BL9441"/>
      <c r="BM9441"/>
      <c r="BN9441"/>
      <c r="BO9441"/>
      <c r="BP9441"/>
      <c r="BQ9441"/>
      <c r="BR9441"/>
      <c r="BS9441"/>
      <c r="BT9441"/>
      <c r="BU9441"/>
      <c r="BV9441"/>
      <c r="BW9441"/>
      <c r="BX9441"/>
      <c r="BY9441"/>
      <c r="BZ9441"/>
      <c r="CA9441"/>
      <c r="CB9441"/>
      <c r="CC9441"/>
      <c r="CD9441"/>
      <c r="CE9441"/>
      <c r="CF9441"/>
      <c r="CG9441"/>
      <c r="CH9441"/>
      <c r="CI9441"/>
      <c r="CJ9441"/>
      <c r="CK9441"/>
      <c r="CL9441"/>
      <c r="CM9441"/>
      <c r="CN9441"/>
      <c r="CO9441"/>
      <c r="CP9441"/>
      <c r="CQ9441"/>
      <c r="CR9441"/>
      <c r="CS9441"/>
      <c r="CT9441"/>
      <c r="CU9441"/>
      <c r="CV9441"/>
    </row>
    <row r="9442" spans="10:100" x14ac:dyDescent="0.25">
      <c r="J9442"/>
      <c r="K9442"/>
      <c r="L9442"/>
      <c r="M9442"/>
      <c r="N9442"/>
      <c r="O9442"/>
      <c r="P9442"/>
      <c r="Q9442"/>
      <c r="R9442"/>
      <c r="S9442"/>
      <c r="T9442"/>
      <c r="U9442"/>
      <c r="V9442"/>
      <c r="W9442"/>
      <c r="X9442"/>
      <c r="Y9442"/>
      <c r="Z9442"/>
      <c r="AA9442"/>
      <c r="AB9442"/>
      <c r="AC9442"/>
      <c r="AD9442"/>
      <c r="AE9442"/>
      <c r="AF9442"/>
      <c r="AG9442"/>
      <c r="AH9442"/>
      <c r="AI9442"/>
      <c r="AJ9442"/>
      <c r="AK9442"/>
      <c r="AL9442"/>
      <c r="AM9442"/>
      <c r="AN9442"/>
      <c r="AO9442"/>
      <c r="AP9442"/>
      <c r="AQ9442"/>
      <c r="AR9442"/>
      <c r="AS9442"/>
      <c r="AT9442"/>
      <c r="AU9442"/>
      <c r="AV9442"/>
      <c r="AW9442"/>
      <c r="AX9442"/>
      <c r="AY9442"/>
      <c r="AZ9442"/>
      <c r="BA9442"/>
      <c r="BB9442"/>
      <c r="BC9442"/>
      <c r="BD9442"/>
      <c r="BE9442"/>
      <c r="BF9442"/>
      <c r="BG9442"/>
      <c r="BH9442"/>
      <c r="BI9442"/>
      <c r="BJ9442"/>
      <c r="BK9442"/>
      <c r="BL9442"/>
      <c r="BM9442"/>
      <c r="BN9442"/>
      <c r="BO9442"/>
      <c r="BP9442"/>
      <c r="BQ9442"/>
      <c r="BR9442"/>
      <c r="BS9442"/>
      <c r="BT9442"/>
      <c r="BU9442"/>
      <c r="BV9442"/>
      <c r="BW9442"/>
      <c r="BX9442"/>
      <c r="BY9442"/>
      <c r="BZ9442"/>
      <c r="CA9442"/>
      <c r="CB9442"/>
      <c r="CC9442"/>
      <c r="CD9442"/>
      <c r="CE9442"/>
      <c r="CF9442"/>
      <c r="CG9442"/>
      <c r="CH9442"/>
      <c r="CI9442"/>
      <c r="CJ9442"/>
      <c r="CK9442"/>
      <c r="CL9442"/>
      <c r="CM9442"/>
      <c r="CN9442"/>
      <c r="CO9442"/>
      <c r="CP9442"/>
      <c r="CQ9442"/>
      <c r="CR9442"/>
      <c r="CS9442"/>
      <c r="CT9442"/>
      <c r="CU9442"/>
      <c r="CV9442"/>
    </row>
    <row r="9443" spans="10:100" x14ac:dyDescent="0.25">
      <c r="J9443"/>
      <c r="K9443"/>
      <c r="L9443"/>
      <c r="M9443"/>
      <c r="N9443"/>
      <c r="O9443"/>
      <c r="P9443"/>
      <c r="Q9443"/>
      <c r="R9443"/>
      <c r="S9443"/>
      <c r="T9443"/>
      <c r="U9443"/>
      <c r="V9443"/>
      <c r="W9443"/>
      <c r="X9443"/>
      <c r="Y9443"/>
      <c r="Z9443"/>
      <c r="AA9443"/>
      <c r="AB9443"/>
      <c r="AC9443"/>
      <c r="AD9443"/>
      <c r="AE9443"/>
      <c r="AF9443"/>
      <c r="AG9443"/>
      <c r="AH9443"/>
      <c r="AI9443"/>
      <c r="AJ9443"/>
      <c r="AK9443"/>
      <c r="AL9443"/>
      <c r="AM9443"/>
      <c r="AN9443"/>
      <c r="AO9443"/>
      <c r="AP9443"/>
      <c r="AQ9443"/>
      <c r="AR9443"/>
      <c r="AS9443"/>
      <c r="AT9443"/>
      <c r="AU9443"/>
      <c r="AV9443"/>
      <c r="AW9443"/>
      <c r="AX9443"/>
      <c r="AY9443"/>
      <c r="AZ9443"/>
      <c r="BA9443"/>
      <c r="BB9443"/>
      <c r="BC9443"/>
      <c r="BD9443"/>
      <c r="BE9443"/>
      <c r="BF9443"/>
      <c r="BG9443"/>
      <c r="BH9443"/>
      <c r="BI9443"/>
      <c r="BJ9443"/>
      <c r="BK9443"/>
      <c r="BL9443"/>
      <c r="BM9443"/>
      <c r="BN9443"/>
      <c r="BO9443"/>
      <c r="BP9443"/>
      <c r="BQ9443"/>
      <c r="BR9443"/>
      <c r="BS9443"/>
      <c r="BT9443"/>
      <c r="BU9443"/>
      <c r="BV9443"/>
      <c r="BW9443"/>
      <c r="BX9443"/>
      <c r="BY9443"/>
      <c r="BZ9443"/>
      <c r="CA9443"/>
      <c r="CB9443"/>
      <c r="CC9443"/>
      <c r="CD9443"/>
      <c r="CE9443"/>
      <c r="CF9443"/>
      <c r="CG9443"/>
      <c r="CH9443"/>
      <c r="CI9443"/>
      <c r="CJ9443"/>
      <c r="CK9443"/>
      <c r="CL9443"/>
      <c r="CM9443"/>
      <c r="CN9443"/>
      <c r="CO9443"/>
      <c r="CP9443"/>
      <c r="CQ9443"/>
      <c r="CR9443"/>
      <c r="CS9443"/>
      <c r="CT9443"/>
      <c r="CU9443"/>
      <c r="CV9443"/>
    </row>
    <row r="9444" spans="10:100" x14ac:dyDescent="0.25">
      <c r="J9444"/>
      <c r="K9444"/>
      <c r="L9444"/>
      <c r="M9444"/>
      <c r="N9444"/>
      <c r="O9444"/>
      <c r="P9444"/>
      <c r="Q9444"/>
      <c r="R9444"/>
      <c r="S9444"/>
      <c r="T9444"/>
      <c r="U9444"/>
      <c r="V9444"/>
      <c r="W9444"/>
      <c r="X9444"/>
      <c r="Y9444"/>
      <c r="Z9444"/>
      <c r="AA9444"/>
      <c r="AB9444"/>
      <c r="AC9444"/>
      <c r="AD9444"/>
      <c r="AE9444"/>
      <c r="AF9444"/>
      <c r="AG9444"/>
      <c r="AH9444"/>
      <c r="AI9444"/>
      <c r="AJ9444"/>
      <c r="AK9444"/>
      <c r="AL9444"/>
      <c r="AM9444"/>
      <c r="AN9444"/>
      <c r="AO9444"/>
      <c r="AP9444"/>
      <c r="AQ9444"/>
      <c r="AR9444"/>
      <c r="AS9444"/>
      <c r="AT9444"/>
      <c r="AU9444"/>
      <c r="AV9444"/>
      <c r="AW9444"/>
      <c r="AX9444"/>
      <c r="AY9444"/>
      <c r="AZ9444"/>
      <c r="BA9444"/>
      <c r="BB9444"/>
      <c r="BC9444"/>
      <c r="BD9444"/>
      <c r="BE9444"/>
      <c r="BF9444"/>
      <c r="BG9444"/>
      <c r="BH9444"/>
      <c r="BI9444"/>
      <c r="BJ9444"/>
      <c r="BK9444"/>
      <c r="BL9444"/>
      <c r="BM9444"/>
      <c r="BN9444"/>
      <c r="BO9444"/>
      <c r="BP9444"/>
      <c r="BQ9444"/>
      <c r="BR9444"/>
      <c r="BS9444"/>
      <c r="BT9444"/>
      <c r="BU9444"/>
      <c r="BV9444"/>
      <c r="BW9444"/>
      <c r="BX9444"/>
      <c r="BY9444"/>
      <c r="BZ9444"/>
      <c r="CA9444"/>
      <c r="CB9444"/>
      <c r="CC9444"/>
      <c r="CD9444"/>
      <c r="CE9444"/>
      <c r="CF9444"/>
      <c r="CG9444"/>
      <c r="CH9444"/>
      <c r="CI9444"/>
      <c r="CJ9444"/>
      <c r="CK9444"/>
      <c r="CL9444"/>
      <c r="CM9444"/>
      <c r="CN9444"/>
      <c r="CO9444"/>
      <c r="CP9444"/>
      <c r="CQ9444"/>
      <c r="CR9444"/>
      <c r="CS9444"/>
      <c r="CT9444"/>
      <c r="CU9444"/>
      <c r="CV9444"/>
    </row>
    <row r="9445" spans="10:100" x14ac:dyDescent="0.25">
      <c r="J9445"/>
      <c r="K9445"/>
      <c r="L9445"/>
      <c r="M9445"/>
      <c r="N9445"/>
      <c r="O9445"/>
      <c r="P9445"/>
      <c r="Q9445"/>
      <c r="R9445"/>
      <c r="S9445"/>
      <c r="T9445"/>
      <c r="U9445"/>
      <c r="V9445"/>
      <c r="W9445"/>
      <c r="X9445"/>
      <c r="Y9445"/>
      <c r="Z9445"/>
      <c r="AA9445"/>
      <c r="AB9445"/>
      <c r="AC9445"/>
      <c r="AD9445"/>
      <c r="AE9445"/>
      <c r="AF9445"/>
      <c r="AG9445"/>
      <c r="AH9445"/>
      <c r="AI9445"/>
      <c r="AJ9445"/>
      <c r="AK9445"/>
      <c r="AL9445"/>
      <c r="AM9445"/>
      <c r="AN9445"/>
      <c r="AO9445"/>
      <c r="AP9445"/>
      <c r="AQ9445"/>
      <c r="AR9445"/>
      <c r="AS9445"/>
      <c r="AT9445"/>
      <c r="AU9445"/>
      <c r="AV9445"/>
      <c r="AW9445"/>
      <c r="AX9445"/>
      <c r="AY9445"/>
      <c r="AZ9445"/>
      <c r="BA9445"/>
      <c r="BB9445"/>
      <c r="BC9445"/>
      <c r="BD9445"/>
      <c r="BE9445"/>
      <c r="BF9445"/>
      <c r="BG9445"/>
      <c r="BH9445"/>
      <c r="BI9445"/>
      <c r="BJ9445"/>
      <c r="BK9445"/>
      <c r="BL9445"/>
      <c r="BM9445"/>
      <c r="BN9445"/>
      <c r="BO9445"/>
      <c r="BP9445"/>
      <c r="BQ9445"/>
      <c r="BR9445"/>
      <c r="BS9445"/>
      <c r="BT9445"/>
      <c r="BU9445"/>
      <c r="BV9445"/>
      <c r="BW9445"/>
      <c r="BX9445"/>
      <c r="BY9445"/>
      <c r="BZ9445"/>
      <c r="CA9445"/>
      <c r="CB9445"/>
      <c r="CC9445"/>
      <c r="CD9445"/>
      <c r="CE9445"/>
      <c r="CF9445"/>
      <c r="CG9445"/>
      <c r="CH9445"/>
      <c r="CI9445"/>
      <c r="CJ9445"/>
      <c r="CK9445"/>
      <c r="CL9445"/>
      <c r="CM9445"/>
      <c r="CN9445"/>
      <c r="CO9445"/>
      <c r="CP9445"/>
      <c r="CQ9445"/>
      <c r="CR9445"/>
      <c r="CS9445"/>
      <c r="CT9445"/>
      <c r="CU9445"/>
      <c r="CV9445"/>
    </row>
    <row r="9446" spans="10:100" x14ac:dyDescent="0.25">
      <c r="J9446"/>
      <c r="K9446"/>
      <c r="L9446"/>
      <c r="M9446"/>
      <c r="N9446"/>
      <c r="O9446"/>
      <c r="P9446"/>
      <c r="Q9446"/>
      <c r="R9446"/>
      <c r="S9446"/>
      <c r="T9446"/>
      <c r="U9446"/>
      <c r="V9446"/>
      <c r="W9446"/>
      <c r="X9446"/>
      <c r="Y9446"/>
      <c r="Z9446"/>
      <c r="AA9446"/>
      <c r="AB9446"/>
      <c r="AC9446"/>
      <c r="AD9446"/>
      <c r="AE9446"/>
      <c r="AF9446"/>
      <c r="AG9446"/>
      <c r="AH9446"/>
      <c r="AI9446"/>
      <c r="AJ9446"/>
      <c r="AK9446"/>
      <c r="AL9446"/>
      <c r="AM9446"/>
      <c r="AN9446"/>
      <c r="AO9446"/>
      <c r="AP9446"/>
      <c r="AQ9446"/>
      <c r="AR9446"/>
      <c r="AS9446"/>
      <c r="AT9446"/>
      <c r="AU9446"/>
      <c r="AV9446"/>
      <c r="AW9446"/>
      <c r="AX9446"/>
      <c r="AY9446"/>
      <c r="AZ9446"/>
      <c r="BA9446"/>
      <c r="BB9446"/>
      <c r="BC9446"/>
      <c r="BD9446"/>
      <c r="BE9446"/>
      <c r="BF9446"/>
      <c r="BG9446"/>
      <c r="BH9446"/>
      <c r="BI9446"/>
      <c r="BJ9446"/>
      <c r="BK9446"/>
      <c r="BL9446"/>
      <c r="BM9446"/>
      <c r="BN9446"/>
      <c r="BO9446"/>
      <c r="BP9446"/>
      <c r="BQ9446"/>
      <c r="BR9446"/>
      <c r="BS9446"/>
      <c r="BT9446"/>
      <c r="BU9446"/>
      <c r="BV9446"/>
      <c r="BW9446"/>
      <c r="BX9446"/>
      <c r="BY9446"/>
      <c r="BZ9446"/>
      <c r="CA9446"/>
      <c r="CB9446"/>
      <c r="CC9446"/>
      <c r="CD9446"/>
      <c r="CE9446"/>
      <c r="CF9446"/>
      <c r="CG9446"/>
      <c r="CH9446"/>
      <c r="CI9446"/>
      <c r="CJ9446"/>
      <c r="CK9446"/>
      <c r="CL9446"/>
      <c r="CM9446"/>
      <c r="CN9446"/>
      <c r="CO9446"/>
      <c r="CP9446"/>
      <c r="CQ9446"/>
      <c r="CR9446"/>
      <c r="CS9446"/>
      <c r="CT9446"/>
      <c r="CU9446"/>
      <c r="CV9446"/>
    </row>
    <row r="9447" spans="10:100" x14ac:dyDescent="0.25">
      <c r="J9447"/>
      <c r="K9447"/>
      <c r="L9447"/>
      <c r="M9447"/>
      <c r="N9447"/>
      <c r="O9447"/>
      <c r="P9447"/>
      <c r="Q9447"/>
      <c r="R9447"/>
      <c r="S9447"/>
      <c r="T9447"/>
      <c r="U9447"/>
      <c r="V9447"/>
      <c r="W9447"/>
      <c r="X9447"/>
      <c r="Y9447"/>
      <c r="Z9447"/>
      <c r="AA9447"/>
      <c r="AB9447"/>
      <c r="AC9447"/>
      <c r="AD9447"/>
      <c r="AE9447"/>
      <c r="AF9447"/>
      <c r="AG9447"/>
      <c r="AH9447"/>
      <c r="AI9447"/>
      <c r="AJ9447"/>
      <c r="AK9447"/>
      <c r="AL9447"/>
      <c r="AM9447"/>
      <c r="AN9447"/>
      <c r="AO9447"/>
      <c r="AP9447"/>
      <c r="AQ9447"/>
      <c r="AR9447"/>
      <c r="AS9447"/>
      <c r="AT9447"/>
      <c r="AU9447"/>
      <c r="AV9447"/>
      <c r="AW9447"/>
      <c r="AX9447"/>
      <c r="AY9447"/>
      <c r="AZ9447"/>
      <c r="BA9447"/>
      <c r="BB9447"/>
      <c r="BC9447"/>
      <c r="BD9447"/>
      <c r="BE9447"/>
      <c r="BF9447"/>
      <c r="BG9447"/>
      <c r="BH9447"/>
      <c r="BI9447"/>
      <c r="BJ9447"/>
      <c r="BK9447"/>
      <c r="BL9447"/>
      <c r="BM9447"/>
      <c r="BN9447"/>
      <c r="BO9447"/>
      <c r="BP9447"/>
      <c r="BQ9447"/>
      <c r="BR9447"/>
      <c r="BS9447"/>
      <c r="BT9447"/>
      <c r="BU9447"/>
      <c r="BV9447"/>
      <c r="BW9447"/>
      <c r="BX9447"/>
      <c r="BY9447"/>
      <c r="BZ9447"/>
      <c r="CA9447"/>
      <c r="CB9447"/>
      <c r="CC9447"/>
      <c r="CD9447"/>
      <c r="CE9447"/>
      <c r="CF9447"/>
      <c r="CG9447"/>
      <c r="CH9447"/>
      <c r="CI9447"/>
      <c r="CJ9447"/>
      <c r="CK9447"/>
      <c r="CL9447"/>
      <c r="CM9447"/>
      <c r="CN9447"/>
      <c r="CO9447"/>
      <c r="CP9447"/>
      <c r="CQ9447"/>
      <c r="CR9447"/>
      <c r="CS9447"/>
      <c r="CT9447"/>
      <c r="CU9447"/>
      <c r="CV9447"/>
    </row>
    <row r="9448" spans="10:100" x14ac:dyDescent="0.25">
      <c r="J9448"/>
      <c r="K9448"/>
      <c r="L9448"/>
      <c r="M9448"/>
      <c r="N9448"/>
      <c r="O9448"/>
      <c r="P9448"/>
      <c r="Q9448"/>
      <c r="R9448"/>
      <c r="S9448"/>
      <c r="T9448"/>
      <c r="U9448"/>
      <c r="V9448"/>
      <c r="W9448"/>
      <c r="X9448"/>
      <c r="Y9448"/>
      <c r="Z9448"/>
      <c r="AA9448"/>
      <c r="AB9448"/>
      <c r="AC9448"/>
      <c r="AD9448"/>
      <c r="AE9448"/>
      <c r="AF9448"/>
      <c r="AG9448"/>
      <c r="AH9448"/>
      <c r="AI9448"/>
      <c r="AJ9448"/>
      <c r="AK9448"/>
      <c r="AL9448"/>
      <c r="AM9448"/>
      <c r="AN9448"/>
      <c r="AO9448"/>
      <c r="AP9448"/>
      <c r="AQ9448"/>
      <c r="AR9448"/>
      <c r="AS9448"/>
      <c r="AT9448"/>
      <c r="AU9448"/>
      <c r="AV9448"/>
      <c r="AW9448"/>
      <c r="AX9448"/>
      <c r="AY9448"/>
      <c r="AZ9448"/>
      <c r="BA9448"/>
      <c r="BB9448"/>
      <c r="BC9448"/>
      <c r="BD9448"/>
      <c r="BE9448"/>
      <c r="BF9448"/>
      <c r="BG9448"/>
      <c r="BH9448"/>
      <c r="BI9448"/>
      <c r="BJ9448"/>
      <c r="BK9448"/>
      <c r="BL9448"/>
      <c r="BM9448"/>
      <c r="BN9448"/>
      <c r="BO9448"/>
      <c r="BP9448"/>
      <c r="BQ9448"/>
      <c r="BR9448"/>
      <c r="BS9448"/>
      <c r="BT9448"/>
      <c r="BU9448"/>
      <c r="BV9448"/>
      <c r="BW9448"/>
      <c r="BX9448"/>
      <c r="BY9448"/>
      <c r="BZ9448"/>
      <c r="CA9448"/>
      <c r="CB9448"/>
      <c r="CC9448"/>
      <c r="CD9448"/>
      <c r="CE9448"/>
      <c r="CF9448"/>
      <c r="CG9448"/>
      <c r="CH9448"/>
      <c r="CI9448"/>
      <c r="CJ9448"/>
      <c r="CK9448"/>
      <c r="CL9448"/>
      <c r="CM9448"/>
      <c r="CN9448"/>
      <c r="CO9448"/>
      <c r="CP9448"/>
      <c r="CQ9448"/>
      <c r="CR9448"/>
      <c r="CS9448"/>
      <c r="CT9448"/>
      <c r="CU9448"/>
      <c r="CV9448"/>
    </row>
    <row r="9449" spans="10:100" x14ac:dyDescent="0.25">
      <c r="J9449"/>
      <c r="K9449"/>
      <c r="L9449"/>
      <c r="M9449"/>
      <c r="N9449"/>
      <c r="O9449"/>
      <c r="P9449"/>
      <c r="Q9449"/>
      <c r="R9449"/>
      <c r="S9449"/>
      <c r="T9449"/>
      <c r="U9449"/>
      <c r="V9449"/>
      <c r="W9449"/>
      <c r="X9449"/>
      <c r="Y9449"/>
      <c r="Z9449"/>
      <c r="AA9449"/>
      <c r="AB9449"/>
      <c r="AC9449"/>
      <c r="AD9449"/>
      <c r="AE9449"/>
      <c r="AF9449"/>
      <c r="AG9449"/>
      <c r="AH9449"/>
      <c r="AI9449"/>
      <c r="AJ9449"/>
      <c r="AK9449"/>
      <c r="AL9449"/>
      <c r="AM9449"/>
      <c r="AN9449"/>
      <c r="AO9449"/>
      <c r="AP9449"/>
      <c r="AQ9449"/>
      <c r="AR9449"/>
      <c r="AS9449"/>
      <c r="AT9449"/>
      <c r="AU9449"/>
      <c r="AV9449"/>
      <c r="AW9449"/>
      <c r="AX9449"/>
      <c r="AY9449"/>
      <c r="AZ9449"/>
      <c r="BA9449"/>
      <c r="BB9449"/>
      <c r="BC9449"/>
      <c r="BD9449"/>
      <c r="BE9449"/>
      <c r="BF9449"/>
      <c r="BG9449"/>
      <c r="BH9449"/>
      <c r="BI9449"/>
      <c r="BJ9449"/>
      <c r="BK9449"/>
      <c r="BL9449"/>
      <c r="BM9449"/>
      <c r="BN9449"/>
      <c r="BO9449"/>
      <c r="BP9449"/>
      <c r="BQ9449"/>
      <c r="BR9449"/>
      <c r="BS9449"/>
      <c r="BT9449"/>
      <c r="BU9449"/>
      <c r="BV9449"/>
      <c r="BW9449"/>
      <c r="BX9449"/>
      <c r="BY9449"/>
      <c r="BZ9449"/>
      <c r="CA9449"/>
      <c r="CB9449"/>
      <c r="CC9449"/>
      <c r="CD9449"/>
      <c r="CE9449"/>
      <c r="CF9449"/>
      <c r="CG9449"/>
      <c r="CH9449"/>
      <c r="CI9449"/>
      <c r="CJ9449"/>
      <c r="CK9449"/>
      <c r="CL9449"/>
      <c r="CM9449"/>
      <c r="CN9449"/>
      <c r="CO9449"/>
      <c r="CP9449"/>
      <c r="CQ9449"/>
      <c r="CR9449"/>
      <c r="CS9449"/>
      <c r="CT9449"/>
      <c r="CU9449"/>
      <c r="CV9449"/>
    </row>
    <row r="9450" spans="10:100" x14ac:dyDescent="0.25">
      <c r="J9450"/>
      <c r="K9450"/>
      <c r="L9450"/>
      <c r="M9450"/>
      <c r="N9450"/>
      <c r="O9450"/>
      <c r="P9450"/>
      <c r="Q9450"/>
      <c r="R9450"/>
      <c r="S9450"/>
      <c r="T9450"/>
      <c r="U9450"/>
      <c r="V9450"/>
      <c r="W9450"/>
      <c r="X9450"/>
      <c r="Y9450"/>
      <c r="Z9450"/>
      <c r="AA9450"/>
      <c r="AB9450"/>
      <c r="AC9450"/>
      <c r="AD9450"/>
      <c r="AE9450"/>
      <c r="AF9450"/>
      <c r="AG9450"/>
      <c r="AH9450"/>
      <c r="AI9450"/>
      <c r="AJ9450"/>
      <c r="AK9450"/>
      <c r="AL9450"/>
      <c r="AM9450"/>
      <c r="AN9450"/>
      <c r="AO9450"/>
      <c r="AP9450"/>
      <c r="AQ9450"/>
      <c r="AR9450"/>
      <c r="AS9450"/>
      <c r="AT9450"/>
      <c r="AU9450"/>
      <c r="AV9450"/>
      <c r="AW9450"/>
      <c r="AX9450"/>
      <c r="AY9450"/>
      <c r="AZ9450"/>
      <c r="BA9450"/>
      <c r="BB9450"/>
      <c r="BC9450"/>
      <c r="BD9450"/>
      <c r="BE9450"/>
      <c r="BF9450"/>
      <c r="BG9450"/>
      <c r="BH9450"/>
      <c r="BI9450"/>
      <c r="BJ9450"/>
      <c r="BK9450"/>
      <c r="BL9450"/>
      <c r="BM9450"/>
      <c r="BN9450"/>
      <c r="BO9450"/>
      <c r="BP9450"/>
      <c r="BQ9450"/>
      <c r="BR9450"/>
      <c r="BS9450"/>
      <c r="BT9450"/>
      <c r="BU9450"/>
      <c r="BV9450"/>
      <c r="BW9450"/>
      <c r="BX9450"/>
      <c r="BY9450"/>
      <c r="BZ9450"/>
      <c r="CA9450"/>
      <c r="CB9450"/>
      <c r="CC9450"/>
      <c r="CD9450"/>
      <c r="CE9450"/>
      <c r="CF9450"/>
      <c r="CG9450"/>
      <c r="CH9450"/>
      <c r="CI9450"/>
      <c r="CJ9450"/>
      <c r="CK9450"/>
      <c r="CL9450"/>
      <c r="CM9450"/>
      <c r="CN9450"/>
      <c r="CO9450"/>
      <c r="CP9450"/>
      <c r="CQ9450"/>
      <c r="CR9450"/>
      <c r="CS9450"/>
      <c r="CT9450"/>
      <c r="CU9450"/>
      <c r="CV9450"/>
    </row>
    <row r="9451" spans="10:100" x14ac:dyDescent="0.25">
      <c r="J9451"/>
      <c r="K9451"/>
      <c r="L9451"/>
      <c r="M9451"/>
      <c r="N9451"/>
      <c r="O9451"/>
      <c r="P9451"/>
      <c r="Q9451"/>
      <c r="R9451"/>
      <c r="S9451"/>
      <c r="T9451"/>
      <c r="U9451"/>
      <c r="V9451"/>
      <c r="W9451"/>
      <c r="X9451"/>
      <c r="Y9451"/>
      <c r="Z9451"/>
      <c r="AA9451"/>
      <c r="AB9451"/>
      <c r="AC9451"/>
      <c r="AD9451"/>
      <c r="AE9451"/>
      <c r="AF9451"/>
      <c r="AG9451"/>
      <c r="AH9451"/>
      <c r="AI9451"/>
      <c r="AJ9451"/>
      <c r="AK9451"/>
      <c r="AL9451"/>
      <c r="AM9451"/>
      <c r="AN9451"/>
      <c r="AO9451"/>
      <c r="AP9451"/>
      <c r="AQ9451"/>
      <c r="AR9451"/>
      <c r="AS9451"/>
      <c r="AT9451"/>
      <c r="AU9451"/>
      <c r="AV9451"/>
      <c r="AW9451"/>
      <c r="AX9451"/>
      <c r="AY9451"/>
      <c r="AZ9451"/>
      <c r="BA9451"/>
      <c r="BB9451"/>
      <c r="BC9451"/>
      <c r="BD9451"/>
      <c r="BE9451"/>
      <c r="BF9451"/>
      <c r="BG9451"/>
      <c r="BH9451"/>
      <c r="BI9451"/>
      <c r="BJ9451"/>
      <c r="BK9451"/>
      <c r="BL9451"/>
      <c r="BM9451"/>
      <c r="BN9451"/>
      <c r="BO9451"/>
      <c r="BP9451"/>
      <c r="BQ9451"/>
      <c r="BR9451"/>
      <c r="BS9451"/>
      <c r="BT9451"/>
      <c r="BU9451"/>
      <c r="BV9451"/>
      <c r="BW9451"/>
      <c r="BX9451"/>
      <c r="BY9451"/>
      <c r="BZ9451"/>
      <c r="CA9451"/>
      <c r="CB9451"/>
      <c r="CC9451"/>
      <c r="CD9451"/>
      <c r="CE9451"/>
      <c r="CF9451"/>
      <c r="CG9451"/>
      <c r="CH9451"/>
      <c r="CI9451"/>
      <c r="CJ9451"/>
      <c r="CK9451"/>
      <c r="CL9451"/>
      <c r="CM9451"/>
      <c r="CN9451"/>
      <c r="CO9451"/>
      <c r="CP9451"/>
      <c r="CQ9451"/>
      <c r="CR9451"/>
      <c r="CS9451"/>
      <c r="CT9451"/>
      <c r="CU9451"/>
      <c r="CV9451"/>
    </row>
    <row r="9452" spans="10:100" x14ac:dyDescent="0.25">
      <c r="J9452"/>
      <c r="K9452"/>
      <c r="L9452"/>
      <c r="M9452"/>
      <c r="N9452"/>
      <c r="O9452"/>
      <c r="P9452"/>
      <c r="Q9452"/>
      <c r="R9452"/>
      <c r="S9452"/>
      <c r="T9452"/>
      <c r="U9452"/>
      <c r="V9452"/>
      <c r="W9452"/>
      <c r="X9452"/>
      <c r="Y9452"/>
      <c r="Z9452"/>
      <c r="AA9452"/>
      <c r="AB9452"/>
      <c r="AC9452"/>
      <c r="AD9452"/>
      <c r="AE9452"/>
      <c r="AF9452"/>
      <c r="AG9452"/>
      <c r="AH9452"/>
      <c r="AI9452"/>
      <c r="AJ9452"/>
      <c r="AK9452"/>
      <c r="AL9452"/>
      <c r="AM9452"/>
      <c r="AN9452"/>
      <c r="AO9452"/>
      <c r="AP9452"/>
      <c r="AQ9452"/>
      <c r="AR9452"/>
      <c r="AS9452"/>
      <c r="AT9452"/>
      <c r="AU9452"/>
      <c r="AV9452"/>
      <c r="AW9452"/>
      <c r="AX9452"/>
      <c r="AY9452"/>
      <c r="AZ9452"/>
      <c r="BA9452"/>
      <c r="BB9452"/>
      <c r="BC9452"/>
      <c r="BD9452"/>
      <c r="BE9452"/>
      <c r="BF9452"/>
      <c r="BG9452"/>
      <c r="BH9452"/>
      <c r="BI9452"/>
      <c r="BJ9452"/>
      <c r="BK9452"/>
      <c r="BL9452"/>
      <c r="BM9452"/>
      <c r="BN9452"/>
      <c r="BO9452"/>
      <c r="BP9452"/>
      <c r="BQ9452"/>
      <c r="BR9452"/>
      <c r="BS9452"/>
      <c r="BT9452"/>
      <c r="BU9452"/>
      <c r="BV9452"/>
      <c r="BW9452"/>
      <c r="BX9452"/>
      <c r="BY9452"/>
      <c r="BZ9452"/>
      <c r="CA9452"/>
      <c r="CB9452"/>
      <c r="CC9452"/>
      <c r="CD9452"/>
      <c r="CE9452"/>
      <c r="CF9452"/>
      <c r="CG9452"/>
      <c r="CH9452"/>
      <c r="CI9452"/>
      <c r="CJ9452"/>
      <c r="CK9452"/>
      <c r="CL9452"/>
      <c r="CM9452"/>
      <c r="CN9452"/>
      <c r="CO9452"/>
      <c r="CP9452"/>
      <c r="CQ9452"/>
      <c r="CR9452"/>
      <c r="CS9452"/>
      <c r="CT9452"/>
      <c r="CU9452"/>
      <c r="CV9452"/>
    </row>
    <row r="9453" spans="10:100" x14ac:dyDescent="0.25">
      <c r="J9453"/>
      <c r="K9453"/>
      <c r="L9453"/>
      <c r="M9453"/>
      <c r="N9453"/>
      <c r="O9453"/>
      <c r="P9453"/>
      <c r="Q9453"/>
      <c r="R9453"/>
      <c r="S9453"/>
      <c r="T9453"/>
      <c r="U9453"/>
      <c r="V9453"/>
      <c r="W9453"/>
      <c r="X9453"/>
      <c r="Y9453"/>
      <c r="Z9453"/>
      <c r="AA9453"/>
      <c r="AB9453"/>
      <c r="AC9453"/>
      <c r="AD9453"/>
      <c r="AE9453"/>
      <c r="AF9453"/>
      <c r="AG9453"/>
      <c r="AH9453"/>
      <c r="AI9453"/>
      <c r="AJ9453"/>
      <c r="AK9453"/>
      <c r="AL9453"/>
      <c r="AM9453"/>
      <c r="AN9453"/>
      <c r="AO9453"/>
      <c r="AP9453"/>
      <c r="AQ9453"/>
      <c r="AR9453"/>
      <c r="AS9453"/>
      <c r="AT9453"/>
      <c r="AU9453"/>
      <c r="AV9453"/>
      <c r="AW9453"/>
      <c r="AX9453"/>
      <c r="AY9453"/>
      <c r="AZ9453"/>
      <c r="BA9453"/>
      <c r="BB9453"/>
      <c r="BC9453"/>
      <c r="BD9453"/>
      <c r="BE9453"/>
      <c r="BF9453"/>
      <c r="BG9453"/>
      <c r="BH9453"/>
      <c r="BI9453"/>
      <c r="BJ9453"/>
      <c r="BK9453"/>
      <c r="BL9453"/>
      <c r="BM9453"/>
      <c r="BN9453"/>
      <c r="BO9453"/>
      <c r="BP9453"/>
      <c r="BQ9453"/>
      <c r="BR9453"/>
      <c r="BS9453"/>
      <c r="BT9453"/>
      <c r="BU9453"/>
      <c r="BV9453"/>
      <c r="BW9453"/>
      <c r="BX9453"/>
      <c r="BY9453"/>
      <c r="BZ9453"/>
      <c r="CA9453"/>
      <c r="CB9453"/>
      <c r="CC9453"/>
      <c r="CD9453"/>
      <c r="CE9453"/>
      <c r="CF9453"/>
      <c r="CG9453"/>
      <c r="CH9453"/>
      <c r="CI9453"/>
      <c r="CJ9453"/>
      <c r="CK9453"/>
      <c r="CL9453"/>
      <c r="CM9453"/>
      <c r="CN9453"/>
      <c r="CO9453"/>
      <c r="CP9453"/>
      <c r="CQ9453"/>
      <c r="CR9453"/>
      <c r="CS9453"/>
      <c r="CT9453"/>
      <c r="CU9453"/>
      <c r="CV9453"/>
    </row>
    <row r="9454" spans="10:100" x14ac:dyDescent="0.25">
      <c r="J9454"/>
      <c r="K9454"/>
      <c r="L9454"/>
      <c r="M9454"/>
      <c r="N9454"/>
      <c r="O9454"/>
      <c r="P9454"/>
      <c r="Q9454"/>
      <c r="R9454"/>
      <c r="S9454"/>
      <c r="T9454"/>
      <c r="U9454"/>
      <c r="V9454"/>
      <c r="W9454"/>
      <c r="X9454"/>
      <c r="Y9454"/>
      <c r="Z9454"/>
      <c r="AA9454"/>
      <c r="AB9454"/>
      <c r="AC9454"/>
      <c r="AD9454"/>
      <c r="AE9454"/>
      <c r="AF9454"/>
      <c r="AG9454"/>
      <c r="AH9454"/>
      <c r="AI9454"/>
      <c r="AJ9454"/>
      <c r="AK9454"/>
      <c r="AL9454"/>
      <c r="AM9454"/>
      <c r="AN9454"/>
      <c r="AO9454"/>
      <c r="AP9454"/>
      <c r="AQ9454"/>
      <c r="AR9454"/>
      <c r="AS9454"/>
      <c r="AT9454"/>
      <c r="AU9454"/>
      <c r="AV9454"/>
      <c r="AW9454"/>
      <c r="AX9454"/>
      <c r="AY9454"/>
      <c r="AZ9454"/>
      <c r="BA9454"/>
      <c r="BB9454"/>
      <c r="BC9454"/>
      <c r="BD9454"/>
      <c r="BE9454"/>
      <c r="BF9454"/>
      <c r="BG9454"/>
      <c r="BH9454"/>
      <c r="BI9454"/>
      <c r="BJ9454"/>
      <c r="BK9454"/>
      <c r="BL9454"/>
      <c r="BM9454"/>
      <c r="BN9454"/>
      <c r="BO9454"/>
      <c r="BP9454"/>
      <c r="BQ9454"/>
      <c r="BR9454"/>
      <c r="BS9454"/>
      <c r="BT9454"/>
      <c r="BU9454"/>
      <c r="BV9454"/>
      <c r="BW9454"/>
      <c r="BX9454"/>
      <c r="BY9454"/>
      <c r="BZ9454"/>
      <c r="CA9454"/>
      <c r="CB9454"/>
      <c r="CC9454"/>
      <c r="CD9454"/>
      <c r="CE9454"/>
      <c r="CF9454"/>
      <c r="CG9454"/>
      <c r="CH9454"/>
      <c r="CI9454"/>
      <c r="CJ9454"/>
      <c r="CK9454"/>
      <c r="CL9454"/>
      <c r="CM9454"/>
      <c r="CN9454"/>
      <c r="CO9454"/>
      <c r="CP9454"/>
      <c r="CQ9454"/>
      <c r="CR9454"/>
      <c r="CS9454"/>
      <c r="CT9454"/>
      <c r="CU9454"/>
      <c r="CV9454"/>
    </row>
    <row r="9455" spans="10:100" x14ac:dyDescent="0.25">
      <c r="J9455"/>
      <c r="K9455"/>
      <c r="L9455"/>
      <c r="M9455"/>
      <c r="N9455"/>
      <c r="O9455"/>
      <c r="P9455"/>
      <c r="Q9455"/>
      <c r="R9455"/>
      <c r="S9455"/>
      <c r="T9455"/>
      <c r="U9455"/>
      <c r="V9455"/>
      <c r="W9455"/>
      <c r="X9455"/>
      <c r="Y9455"/>
      <c r="Z9455"/>
      <c r="AA9455"/>
      <c r="AB9455"/>
      <c r="AC9455"/>
      <c r="AD9455"/>
      <c r="AE9455"/>
      <c r="AF9455"/>
      <c r="AG9455"/>
      <c r="AH9455"/>
      <c r="AI9455"/>
      <c r="AJ9455"/>
      <c r="AK9455"/>
      <c r="AL9455"/>
      <c r="AM9455"/>
      <c r="AN9455"/>
      <c r="AO9455"/>
      <c r="AP9455"/>
      <c r="AQ9455"/>
      <c r="AR9455"/>
      <c r="AS9455"/>
      <c r="AT9455"/>
      <c r="AU9455"/>
      <c r="AV9455"/>
      <c r="AW9455"/>
      <c r="AX9455"/>
      <c r="AY9455"/>
      <c r="AZ9455"/>
      <c r="BA9455"/>
      <c r="BB9455"/>
      <c r="BC9455"/>
      <c r="BD9455"/>
      <c r="BE9455"/>
      <c r="BF9455"/>
      <c r="BG9455"/>
      <c r="BH9455"/>
      <c r="BI9455"/>
      <c r="BJ9455"/>
      <c r="BK9455"/>
      <c r="BL9455"/>
      <c r="BM9455"/>
      <c r="BN9455"/>
      <c r="BO9455"/>
      <c r="BP9455"/>
      <c r="BQ9455"/>
      <c r="BR9455"/>
      <c r="BS9455"/>
      <c r="BT9455"/>
      <c r="BU9455"/>
      <c r="BV9455"/>
      <c r="BW9455"/>
      <c r="BX9455"/>
      <c r="BY9455"/>
      <c r="BZ9455"/>
      <c r="CA9455"/>
      <c r="CB9455"/>
      <c r="CC9455"/>
      <c r="CD9455"/>
      <c r="CE9455"/>
      <c r="CF9455"/>
      <c r="CG9455"/>
      <c r="CH9455"/>
      <c r="CI9455"/>
      <c r="CJ9455"/>
      <c r="CK9455"/>
      <c r="CL9455"/>
      <c r="CM9455"/>
      <c r="CN9455"/>
      <c r="CO9455"/>
      <c r="CP9455"/>
      <c r="CQ9455"/>
      <c r="CR9455"/>
      <c r="CS9455"/>
      <c r="CT9455"/>
      <c r="CU9455"/>
      <c r="CV9455"/>
    </row>
    <row r="9456" spans="10:100" x14ac:dyDescent="0.25">
      <c r="J9456"/>
      <c r="K9456"/>
      <c r="L9456"/>
      <c r="M9456"/>
      <c r="N9456"/>
      <c r="O9456"/>
      <c r="P9456"/>
      <c r="Q9456"/>
      <c r="R9456"/>
      <c r="S9456"/>
      <c r="T9456"/>
      <c r="U9456"/>
      <c r="V9456"/>
      <c r="W9456"/>
      <c r="X9456"/>
      <c r="Y9456"/>
      <c r="Z9456"/>
      <c r="AA9456"/>
      <c r="AB9456"/>
      <c r="AC9456"/>
      <c r="AD9456"/>
      <c r="AE9456"/>
      <c r="AF9456"/>
      <c r="AG9456"/>
      <c r="AH9456"/>
      <c r="AI9456"/>
      <c r="AJ9456"/>
      <c r="AK9456"/>
      <c r="AL9456"/>
      <c r="AM9456"/>
      <c r="AN9456"/>
      <c r="AO9456"/>
      <c r="AP9456"/>
      <c r="AQ9456"/>
      <c r="AR9456"/>
      <c r="AS9456"/>
      <c r="AT9456"/>
      <c r="AU9456"/>
      <c r="AV9456"/>
      <c r="AW9456"/>
      <c r="AX9456"/>
      <c r="AY9456"/>
      <c r="AZ9456"/>
      <c r="BA9456"/>
      <c r="BB9456"/>
      <c r="BC9456"/>
      <c r="BD9456"/>
      <c r="BE9456"/>
      <c r="BF9456"/>
      <c r="BG9456"/>
      <c r="BH9456"/>
      <c r="BI9456"/>
      <c r="BJ9456"/>
      <c r="BK9456"/>
      <c r="BL9456"/>
      <c r="BM9456"/>
      <c r="BN9456"/>
      <c r="BO9456"/>
      <c r="BP9456"/>
      <c r="BQ9456"/>
      <c r="BR9456"/>
      <c r="BS9456"/>
      <c r="BT9456"/>
      <c r="BU9456"/>
      <c r="BV9456"/>
      <c r="BW9456"/>
      <c r="BX9456"/>
      <c r="BY9456"/>
      <c r="BZ9456"/>
      <c r="CA9456"/>
      <c r="CB9456"/>
      <c r="CC9456"/>
      <c r="CD9456"/>
      <c r="CE9456"/>
      <c r="CF9456"/>
      <c r="CG9456"/>
      <c r="CH9456"/>
      <c r="CI9456"/>
      <c r="CJ9456"/>
      <c r="CK9456"/>
      <c r="CL9456"/>
      <c r="CM9456"/>
      <c r="CN9456"/>
      <c r="CO9456"/>
      <c r="CP9456"/>
      <c r="CQ9456"/>
      <c r="CR9456"/>
      <c r="CS9456"/>
      <c r="CT9456"/>
      <c r="CU9456"/>
      <c r="CV9456"/>
    </row>
    <row r="9457" spans="10:100" x14ac:dyDescent="0.25">
      <c r="J9457"/>
      <c r="K9457"/>
      <c r="L9457"/>
      <c r="M9457"/>
      <c r="N9457"/>
      <c r="O9457"/>
      <c r="P9457"/>
      <c r="Q9457"/>
      <c r="R9457"/>
      <c r="S9457"/>
      <c r="T9457"/>
      <c r="U9457"/>
      <c r="V9457"/>
      <c r="W9457"/>
      <c r="X9457"/>
      <c r="Y9457"/>
      <c r="Z9457"/>
      <c r="AA9457"/>
      <c r="AB9457"/>
      <c r="AC9457"/>
      <c r="AD9457"/>
      <c r="AE9457"/>
      <c r="AF9457"/>
      <c r="AG9457"/>
      <c r="AH9457"/>
      <c r="AI9457"/>
      <c r="AJ9457"/>
      <c r="AK9457"/>
      <c r="AL9457"/>
      <c r="AM9457"/>
      <c r="AN9457"/>
      <c r="AO9457"/>
      <c r="AP9457"/>
      <c r="AQ9457"/>
      <c r="AR9457"/>
      <c r="AS9457"/>
      <c r="AT9457"/>
      <c r="AU9457"/>
      <c r="AV9457"/>
      <c r="AW9457"/>
      <c r="AX9457"/>
      <c r="AY9457"/>
      <c r="AZ9457"/>
      <c r="BA9457"/>
      <c r="BB9457"/>
      <c r="BC9457"/>
      <c r="BD9457"/>
      <c r="BE9457"/>
      <c r="BF9457"/>
      <c r="BG9457"/>
      <c r="BH9457"/>
      <c r="BI9457"/>
      <c r="BJ9457"/>
      <c r="BK9457"/>
      <c r="BL9457"/>
      <c r="BM9457"/>
      <c r="BN9457"/>
      <c r="BO9457"/>
      <c r="BP9457"/>
      <c r="BQ9457"/>
      <c r="BR9457"/>
      <c r="BS9457"/>
      <c r="BT9457"/>
      <c r="BU9457"/>
      <c r="BV9457"/>
      <c r="BW9457"/>
      <c r="BX9457"/>
      <c r="BY9457"/>
      <c r="BZ9457"/>
      <c r="CA9457"/>
      <c r="CB9457"/>
      <c r="CC9457"/>
      <c r="CD9457"/>
      <c r="CE9457"/>
      <c r="CF9457"/>
      <c r="CG9457"/>
      <c r="CH9457"/>
      <c r="CI9457"/>
      <c r="CJ9457"/>
      <c r="CK9457"/>
      <c r="CL9457"/>
      <c r="CM9457"/>
      <c r="CN9457"/>
      <c r="CO9457"/>
      <c r="CP9457"/>
      <c r="CQ9457"/>
      <c r="CR9457"/>
      <c r="CS9457"/>
      <c r="CT9457"/>
      <c r="CU9457"/>
      <c r="CV9457"/>
    </row>
    <row r="9458" spans="10:100" x14ac:dyDescent="0.25">
      <c r="J9458"/>
      <c r="K9458"/>
      <c r="L9458"/>
      <c r="M9458"/>
      <c r="N9458"/>
      <c r="O9458"/>
      <c r="P9458"/>
      <c r="Q9458"/>
      <c r="R9458"/>
      <c r="S9458"/>
      <c r="T9458"/>
      <c r="U9458"/>
      <c r="V9458"/>
      <c r="W9458"/>
      <c r="X9458"/>
      <c r="Y9458"/>
      <c r="Z9458"/>
      <c r="AA9458"/>
      <c r="AB9458"/>
      <c r="AC9458"/>
      <c r="AD9458"/>
      <c r="AE9458"/>
      <c r="AF9458"/>
      <c r="AG9458"/>
      <c r="AH9458"/>
      <c r="AI9458"/>
      <c r="AJ9458"/>
      <c r="AK9458"/>
      <c r="AL9458"/>
      <c r="AM9458"/>
      <c r="AN9458"/>
      <c r="AO9458"/>
      <c r="AP9458"/>
      <c r="AQ9458"/>
      <c r="AR9458"/>
      <c r="AS9458"/>
      <c r="AT9458"/>
      <c r="AU9458"/>
      <c r="AV9458"/>
      <c r="AW9458"/>
      <c r="AX9458"/>
      <c r="AY9458"/>
      <c r="AZ9458"/>
      <c r="BA9458"/>
      <c r="BB9458"/>
      <c r="BC9458"/>
      <c r="BD9458"/>
      <c r="BE9458"/>
      <c r="BF9458"/>
      <c r="BG9458"/>
      <c r="BH9458"/>
      <c r="BI9458"/>
      <c r="BJ9458"/>
      <c r="BK9458"/>
      <c r="BL9458"/>
      <c r="BM9458"/>
      <c r="BN9458"/>
      <c r="BO9458"/>
      <c r="BP9458"/>
      <c r="BQ9458"/>
      <c r="BR9458"/>
      <c r="BS9458"/>
      <c r="BT9458"/>
      <c r="BU9458"/>
      <c r="BV9458"/>
      <c r="BW9458"/>
      <c r="BX9458"/>
      <c r="BY9458"/>
      <c r="BZ9458"/>
      <c r="CA9458"/>
      <c r="CB9458"/>
      <c r="CC9458"/>
      <c r="CD9458"/>
      <c r="CE9458"/>
      <c r="CF9458"/>
      <c r="CG9458"/>
      <c r="CH9458"/>
      <c r="CI9458"/>
      <c r="CJ9458"/>
      <c r="CK9458"/>
      <c r="CL9458"/>
      <c r="CM9458"/>
      <c r="CN9458"/>
      <c r="CO9458"/>
      <c r="CP9458"/>
      <c r="CQ9458"/>
      <c r="CR9458"/>
      <c r="CS9458"/>
      <c r="CT9458"/>
      <c r="CU9458"/>
      <c r="CV9458"/>
    </row>
    <row r="9459" spans="10:100" x14ac:dyDescent="0.25">
      <c r="J9459"/>
      <c r="K9459"/>
      <c r="L9459"/>
      <c r="M9459"/>
      <c r="N9459"/>
      <c r="O9459"/>
      <c r="P9459"/>
      <c r="Q9459"/>
      <c r="R9459"/>
      <c r="S9459"/>
      <c r="T9459"/>
      <c r="U9459"/>
      <c r="V9459"/>
      <c r="W9459"/>
      <c r="X9459"/>
      <c r="Y9459"/>
      <c r="Z9459"/>
      <c r="AA9459"/>
      <c r="AB9459"/>
      <c r="AC9459"/>
      <c r="AD9459"/>
      <c r="AE9459"/>
      <c r="AF9459"/>
      <c r="AG9459"/>
      <c r="AH9459"/>
      <c r="AI9459"/>
      <c r="AJ9459"/>
      <c r="AK9459"/>
      <c r="AL9459"/>
      <c r="AM9459"/>
      <c r="AN9459"/>
      <c r="AO9459"/>
      <c r="AP9459"/>
      <c r="AQ9459"/>
      <c r="AR9459"/>
      <c r="AS9459"/>
      <c r="AT9459"/>
      <c r="AU9459"/>
      <c r="AV9459"/>
      <c r="AW9459"/>
      <c r="AX9459"/>
      <c r="AY9459"/>
      <c r="AZ9459"/>
      <c r="BA9459"/>
      <c r="BB9459"/>
      <c r="BC9459"/>
      <c r="BD9459"/>
      <c r="BE9459"/>
      <c r="BF9459"/>
      <c r="BG9459"/>
      <c r="BH9459"/>
      <c r="BI9459"/>
      <c r="BJ9459"/>
      <c r="BK9459"/>
      <c r="BL9459"/>
      <c r="BM9459"/>
      <c r="BN9459"/>
      <c r="BO9459"/>
      <c r="BP9459"/>
      <c r="BQ9459"/>
      <c r="BR9459"/>
      <c r="BS9459"/>
      <c r="BT9459"/>
      <c r="BU9459"/>
      <c r="BV9459"/>
      <c r="BW9459"/>
      <c r="BX9459"/>
      <c r="BY9459"/>
      <c r="BZ9459"/>
      <c r="CA9459"/>
      <c r="CB9459"/>
      <c r="CC9459"/>
      <c r="CD9459"/>
      <c r="CE9459"/>
      <c r="CF9459"/>
      <c r="CG9459"/>
      <c r="CH9459"/>
      <c r="CI9459"/>
      <c r="CJ9459"/>
      <c r="CK9459"/>
      <c r="CL9459"/>
      <c r="CM9459"/>
      <c r="CN9459"/>
      <c r="CO9459"/>
      <c r="CP9459"/>
      <c r="CQ9459"/>
      <c r="CR9459"/>
      <c r="CS9459"/>
      <c r="CT9459"/>
      <c r="CU9459"/>
      <c r="CV9459"/>
    </row>
    <row r="9460" spans="10:100" x14ac:dyDescent="0.25">
      <c r="J9460"/>
      <c r="K9460"/>
      <c r="L9460"/>
      <c r="M9460"/>
      <c r="N9460"/>
      <c r="O9460"/>
      <c r="P9460"/>
      <c r="Q9460"/>
      <c r="R9460"/>
      <c r="S9460"/>
      <c r="T9460"/>
      <c r="U9460"/>
      <c r="V9460"/>
      <c r="W9460"/>
      <c r="X9460"/>
      <c r="Y9460"/>
      <c r="Z9460"/>
      <c r="AA9460"/>
      <c r="AB9460"/>
      <c r="AC9460"/>
      <c r="AD9460"/>
      <c r="AE9460"/>
      <c r="AF9460"/>
      <c r="AG9460"/>
      <c r="AH9460"/>
      <c r="AI9460"/>
      <c r="AJ9460"/>
      <c r="AK9460"/>
      <c r="AL9460"/>
      <c r="AM9460"/>
      <c r="AN9460"/>
      <c r="AO9460"/>
      <c r="AP9460"/>
      <c r="AQ9460"/>
      <c r="AR9460"/>
      <c r="AS9460"/>
      <c r="AT9460"/>
      <c r="AU9460"/>
      <c r="AV9460"/>
      <c r="AW9460"/>
      <c r="AX9460"/>
      <c r="AY9460"/>
      <c r="AZ9460"/>
      <c r="BA9460"/>
      <c r="BB9460"/>
      <c r="BC9460"/>
      <c r="BD9460"/>
      <c r="BE9460"/>
      <c r="BF9460"/>
      <c r="BG9460"/>
      <c r="BH9460"/>
      <c r="BI9460"/>
      <c r="BJ9460"/>
      <c r="BK9460"/>
      <c r="BL9460"/>
      <c r="BM9460"/>
      <c r="BN9460"/>
      <c r="BO9460"/>
      <c r="BP9460"/>
      <c r="BQ9460"/>
      <c r="BR9460"/>
      <c r="BS9460"/>
      <c r="BT9460"/>
      <c r="BU9460"/>
      <c r="BV9460"/>
      <c r="BW9460"/>
      <c r="BX9460"/>
      <c r="BY9460"/>
      <c r="BZ9460"/>
      <c r="CA9460"/>
      <c r="CB9460"/>
      <c r="CC9460"/>
      <c r="CD9460"/>
      <c r="CE9460"/>
      <c r="CF9460"/>
      <c r="CG9460"/>
      <c r="CH9460"/>
      <c r="CI9460"/>
      <c r="CJ9460"/>
      <c r="CK9460"/>
      <c r="CL9460"/>
      <c r="CM9460"/>
      <c r="CN9460"/>
      <c r="CO9460"/>
      <c r="CP9460"/>
      <c r="CQ9460"/>
      <c r="CR9460"/>
      <c r="CS9460"/>
      <c r="CT9460"/>
      <c r="CU9460"/>
      <c r="CV9460"/>
    </row>
    <row r="9461" spans="10:100" x14ac:dyDescent="0.25">
      <c r="J9461"/>
      <c r="K9461"/>
      <c r="L9461"/>
      <c r="M9461"/>
      <c r="N9461"/>
      <c r="O9461"/>
      <c r="P9461"/>
      <c r="Q9461"/>
      <c r="R9461"/>
      <c r="S9461"/>
      <c r="T9461"/>
      <c r="U9461"/>
      <c r="V9461"/>
      <c r="W9461"/>
      <c r="X9461"/>
      <c r="Y9461"/>
      <c r="Z9461"/>
      <c r="AA9461"/>
      <c r="AB9461"/>
      <c r="AC9461"/>
      <c r="AD9461"/>
      <c r="AE9461"/>
      <c r="AF9461"/>
      <c r="AG9461"/>
      <c r="AH9461"/>
      <c r="AI9461"/>
      <c r="AJ9461"/>
      <c r="AK9461"/>
      <c r="AL9461"/>
      <c r="AM9461"/>
      <c r="AN9461"/>
      <c r="AO9461"/>
      <c r="AP9461"/>
      <c r="AQ9461"/>
      <c r="AR9461"/>
      <c r="AS9461"/>
      <c r="AT9461"/>
      <c r="AU9461"/>
      <c r="AV9461"/>
      <c r="AW9461"/>
      <c r="AX9461"/>
      <c r="AY9461"/>
      <c r="AZ9461"/>
      <c r="BA9461"/>
      <c r="BB9461"/>
      <c r="BC9461"/>
      <c r="BD9461"/>
      <c r="BE9461"/>
      <c r="BF9461"/>
      <c r="BG9461"/>
      <c r="BH9461"/>
      <c r="BI9461"/>
      <c r="BJ9461"/>
      <c r="BK9461"/>
      <c r="BL9461"/>
      <c r="BM9461"/>
      <c r="BN9461"/>
      <c r="BO9461"/>
      <c r="BP9461"/>
      <c r="BQ9461"/>
      <c r="BR9461"/>
      <c r="BS9461"/>
      <c r="BT9461"/>
      <c r="BU9461"/>
      <c r="BV9461"/>
      <c r="BW9461"/>
      <c r="BX9461"/>
      <c r="BY9461"/>
      <c r="BZ9461"/>
      <c r="CA9461"/>
      <c r="CB9461"/>
      <c r="CC9461"/>
      <c r="CD9461"/>
      <c r="CE9461"/>
      <c r="CF9461"/>
      <c r="CG9461"/>
      <c r="CH9461"/>
      <c r="CI9461"/>
      <c r="CJ9461"/>
      <c r="CK9461"/>
      <c r="CL9461"/>
      <c r="CM9461"/>
      <c r="CN9461"/>
      <c r="CO9461"/>
      <c r="CP9461"/>
      <c r="CQ9461"/>
      <c r="CR9461"/>
      <c r="CS9461"/>
      <c r="CT9461"/>
      <c r="CU9461"/>
      <c r="CV9461"/>
    </row>
    <row r="9462" spans="10:100" x14ac:dyDescent="0.25">
      <c r="J9462"/>
      <c r="K9462"/>
      <c r="L9462"/>
      <c r="M9462"/>
      <c r="N9462"/>
      <c r="O9462"/>
      <c r="P9462"/>
      <c r="Q9462"/>
      <c r="R9462"/>
      <c r="S9462"/>
      <c r="T9462"/>
      <c r="U9462"/>
      <c r="V9462"/>
      <c r="W9462"/>
      <c r="X9462"/>
      <c r="Y9462"/>
      <c r="Z9462"/>
      <c r="AA9462"/>
      <c r="AB9462"/>
      <c r="AC9462"/>
      <c r="AD9462"/>
      <c r="AE9462"/>
      <c r="AF9462"/>
      <c r="AG9462"/>
      <c r="AH9462"/>
      <c r="AI9462"/>
      <c r="AJ9462"/>
      <c r="AK9462"/>
      <c r="AL9462"/>
      <c r="AM9462"/>
      <c r="AN9462"/>
      <c r="AO9462"/>
      <c r="AP9462"/>
      <c r="AQ9462"/>
      <c r="AR9462"/>
      <c r="AS9462"/>
      <c r="AT9462"/>
      <c r="AU9462"/>
      <c r="AV9462"/>
      <c r="AW9462"/>
      <c r="AX9462"/>
      <c r="AY9462"/>
      <c r="AZ9462"/>
      <c r="BA9462"/>
      <c r="BB9462"/>
      <c r="BC9462"/>
      <c r="BD9462"/>
      <c r="BE9462"/>
      <c r="BF9462"/>
      <c r="BG9462"/>
      <c r="BH9462"/>
      <c r="BI9462"/>
      <c r="BJ9462"/>
      <c r="BK9462"/>
      <c r="BL9462"/>
      <c r="BM9462"/>
      <c r="BN9462"/>
      <c r="BO9462"/>
      <c r="BP9462"/>
      <c r="BQ9462"/>
      <c r="BR9462"/>
      <c r="BS9462"/>
      <c r="BT9462"/>
      <c r="BU9462"/>
      <c r="BV9462"/>
      <c r="BW9462"/>
      <c r="BX9462"/>
      <c r="BY9462"/>
      <c r="BZ9462"/>
      <c r="CA9462"/>
      <c r="CB9462"/>
      <c r="CC9462"/>
      <c r="CD9462"/>
      <c r="CE9462"/>
      <c r="CF9462"/>
      <c r="CG9462"/>
      <c r="CH9462"/>
      <c r="CI9462"/>
      <c r="CJ9462"/>
      <c r="CK9462"/>
      <c r="CL9462"/>
      <c r="CM9462"/>
      <c r="CN9462"/>
      <c r="CO9462"/>
      <c r="CP9462"/>
      <c r="CQ9462"/>
      <c r="CR9462"/>
      <c r="CS9462"/>
      <c r="CT9462"/>
      <c r="CU9462"/>
      <c r="CV9462"/>
    </row>
    <row r="9463" spans="10:100" x14ac:dyDescent="0.25">
      <c r="J9463"/>
      <c r="K9463"/>
      <c r="L9463"/>
      <c r="M9463"/>
      <c r="N9463"/>
      <c r="O9463"/>
      <c r="P9463"/>
      <c r="Q9463"/>
      <c r="R9463"/>
      <c r="S9463"/>
      <c r="T9463"/>
      <c r="U9463"/>
      <c r="V9463"/>
      <c r="W9463"/>
      <c r="X9463"/>
      <c r="Y9463"/>
      <c r="Z9463"/>
      <c r="AA9463"/>
      <c r="AB9463"/>
      <c r="AC9463"/>
      <c r="AD9463"/>
      <c r="AE9463"/>
      <c r="AF9463"/>
      <c r="AG9463"/>
      <c r="AH9463"/>
      <c r="AI9463"/>
      <c r="AJ9463"/>
      <c r="AK9463"/>
      <c r="AL9463"/>
      <c r="AM9463"/>
      <c r="AN9463"/>
      <c r="AO9463"/>
      <c r="AP9463"/>
      <c r="AQ9463"/>
      <c r="AR9463"/>
      <c r="AS9463"/>
      <c r="AT9463"/>
      <c r="AU9463"/>
      <c r="AV9463"/>
      <c r="AW9463"/>
      <c r="AX9463"/>
      <c r="AY9463"/>
      <c r="AZ9463"/>
      <c r="BA9463"/>
      <c r="BB9463"/>
      <c r="BC9463"/>
      <c r="BD9463"/>
      <c r="BE9463"/>
      <c r="BF9463"/>
      <c r="BG9463"/>
      <c r="BH9463"/>
      <c r="BI9463"/>
      <c r="BJ9463"/>
      <c r="BK9463"/>
      <c r="BL9463"/>
      <c r="BM9463"/>
      <c r="BN9463"/>
      <c r="BO9463"/>
      <c r="BP9463"/>
      <c r="BQ9463"/>
      <c r="BR9463"/>
      <c r="BS9463"/>
      <c r="BT9463"/>
      <c r="BU9463"/>
      <c r="BV9463"/>
      <c r="BW9463"/>
      <c r="BX9463"/>
      <c r="BY9463"/>
      <c r="BZ9463"/>
      <c r="CA9463"/>
      <c r="CB9463"/>
      <c r="CC9463"/>
      <c r="CD9463"/>
      <c r="CE9463"/>
      <c r="CF9463"/>
      <c r="CG9463"/>
      <c r="CH9463"/>
      <c r="CI9463"/>
      <c r="CJ9463"/>
      <c r="CK9463"/>
      <c r="CL9463"/>
      <c r="CM9463"/>
      <c r="CN9463"/>
      <c r="CO9463"/>
      <c r="CP9463"/>
      <c r="CQ9463"/>
      <c r="CR9463"/>
      <c r="CS9463"/>
      <c r="CT9463"/>
      <c r="CU9463"/>
      <c r="CV9463"/>
    </row>
    <row r="9464" spans="10:100" x14ac:dyDescent="0.25">
      <c r="J9464"/>
      <c r="K9464"/>
      <c r="L9464"/>
      <c r="M9464"/>
      <c r="N9464"/>
      <c r="O9464"/>
      <c r="P9464"/>
      <c r="Q9464"/>
      <c r="R9464"/>
      <c r="S9464"/>
      <c r="T9464"/>
      <c r="U9464"/>
      <c r="V9464"/>
      <c r="W9464"/>
      <c r="X9464"/>
      <c r="Y9464"/>
      <c r="Z9464"/>
      <c r="AA9464"/>
      <c r="AB9464"/>
      <c r="AC9464"/>
      <c r="AD9464"/>
      <c r="AE9464"/>
      <c r="AF9464"/>
      <c r="AG9464"/>
      <c r="AH9464"/>
      <c r="AI9464"/>
      <c r="AJ9464"/>
      <c r="AK9464"/>
      <c r="AL9464"/>
      <c r="AM9464"/>
      <c r="AN9464"/>
      <c r="AO9464"/>
      <c r="AP9464"/>
      <c r="AQ9464"/>
      <c r="AR9464"/>
      <c r="AS9464"/>
      <c r="AT9464"/>
      <c r="AU9464"/>
      <c r="AV9464"/>
      <c r="AW9464"/>
      <c r="AX9464"/>
      <c r="AY9464"/>
      <c r="AZ9464"/>
      <c r="BA9464"/>
      <c r="BB9464"/>
      <c r="BC9464"/>
      <c r="BD9464"/>
      <c r="BE9464"/>
      <c r="BF9464"/>
      <c r="BG9464"/>
      <c r="BH9464"/>
      <c r="BI9464"/>
      <c r="BJ9464"/>
      <c r="BK9464"/>
      <c r="BL9464"/>
      <c r="BM9464"/>
      <c r="BN9464"/>
      <c r="BO9464"/>
      <c r="BP9464"/>
      <c r="BQ9464"/>
      <c r="BR9464"/>
      <c r="BS9464"/>
      <c r="BT9464"/>
      <c r="BU9464"/>
      <c r="BV9464"/>
      <c r="BW9464"/>
      <c r="BX9464"/>
      <c r="BY9464"/>
      <c r="BZ9464"/>
      <c r="CA9464"/>
      <c r="CB9464"/>
      <c r="CC9464"/>
      <c r="CD9464"/>
      <c r="CE9464"/>
      <c r="CF9464"/>
      <c r="CG9464"/>
      <c r="CH9464"/>
      <c r="CI9464"/>
      <c r="CJ9464"/>
      <c r="CK9464"/>
      <c r="CL9464"/>
      <c r="CM9464"/>
      <c r="CN9464"/>
      <c r="CO9464"/>
      <c r="CP9464"/>
      <c r="CQ9464"/>
      <c r="CR9464"/>
      <c r="CS9464"/>
      <c r="CT9464"/>
      <c r="CU9464"/>
      <c r="CV9464"/>
    </row>
    <row r="9465" spans="10:100" x14ac:dyDescent="0.25">
      <c r="J9465"/>
      <c r="K9465"/>
      <c r="L9465"/>
      <c r="M9465"/>
      <c r="N9465"/>
      <c r="O9465"/>
      <c r="P9465"/>
      <c r="Q9465"/>
      <c r="R9465"/>
      <c r="S9465"/>
      <c r="T9465"/>
      <c r="U9465"/>
      <c r="V9465"/>
      <c r="W9465"/>
      <c r="X9465"/>
      <c r="Y9465"/>
      <c r="Z9465"/>
      <c r="AA9465"/>
      <c r="AB9465"/>
      <c r="AC9465"/>
      <c r="AD9465"/>
      <c r="AE9465"/>
      <c r="AF9465"/>
      <c r="AG9465"/>
      <c r="AH9465"/>
      <c r="AI9465"/>
      <c r="AJ9465"/>
      <c r="AK9465"/>
      <c r="AL9465"/>
      <c r="AM9465"/>
      <c r="AN9465"/>
      <c r="AO9465"/>
      <c r="AP9465"/>
      <c r="AQ9465"/>
      <c r="AR9465"/>
      <c r="AS9465"/>
      <c r="AT9465"/>
      <c r="AU9465"/>
      <c r="AV9465"/>
      <c r="AW9465"/>
      <c r="AX9465"/>
      <c r="AY9465"/>
      <c r="AZ9465"/>
      <c r="BA9465"/>
      <c r="BB9465"/>
      <c r="BC9465"/>
      <c r="BD9465"/>
      <c r="BE9465"/>
      <c r="BF9465"/>
      <c r="BG9465"/>
      <c r="BH9465"/>
      <c r="BI9465"/>
      <c r="BJ9465"/>
      <c r="BK9465"/>
      <c r="BL9465"/>
      <c r="BM9465"/>
      <c r="BN9465"/>
      <c r="BO9465"/>
      <c r="BP9465"/>
      <c r="BQ9465"/>
      <c r="BR9465"/>
      <c r="BS9465"/>
      <c r="BT9465"/>
      <c r="BU9465"/>
      <c r="BV9465"/>
      <c r="BW9465"/>
      <c r="BX9465"/>
      <c r="BY9465"/>
      <c r="BZ9465"/>
      <c r="CA9465"/>
      <c r="CB9465"/>
      <c r="CC9465"/>
      <c r="CD9465"/>
      <c r="CE9465"/>
      <c r="CF9465"/>
      <c r="CG9465"/>
      <c r="CH9465"/>
      <c r="CI9465"/>
      <c r="CJ9465"/>
      <c r="CK9465"/>
      <c r="CL9465"/>
      <c r="CM9465"/>
      <c r="CN9465"/>
      <c r="CO9465"/>
      <c r="CP9465"/>
      <c r="CQ9465"/>
      <c r="CR9465"/>
      <c r="CS9465"/>
      <c r="CT9465"/>
      <c r="CU9465"/>
      <c r="CV9465"/>
    </row>
    <row r="9466" spans="10:100" x14ac:dyDescent="0.25">
      <c r="J9466"/>
      <c r="K9466"/>
      <c r="L9466"/>
      <c r="M9466"/>
      <c r="N9466"/>
      <c r="O9466"/>
      <c r="P9466"/>
      <c r="Q9466"/>
      <c r="R9466"/>
      <c r="S9466"/>
      <c r="T9466"/>
      <c r="U9466"/>
      <c r="V9466"/>
      <c r="W9466"/>
      <c r="X9466"/>
      <c r="Y9466"/>
      <c r="Z9466"/>
      <c r="AA9466"/>
      <c r="AB9466"/>
      <c r="AC9466"/>
      <c r="AD9466"/>
      <c r="AE9466"/>
      <c r="AF9466"/>
      <c r="AG9466"/>
      <c r="AH9466"/>
      <c r="AI9466"/>
      <c r="AJ9466"/>
      <c r="AK9466"/>
      <c r="AL9466"/>
      <c r="AM9466"/>
      <c r="AN9466"/>
      <c r="AO9466"/>
      <c r="AP9466"/>
      <c r="AQ9466"/>
      <c r="AR9466"/>
      <c r="AS9466"/>
      <c r="AT9466"/>
      <c r="AU9466"/>
      <c r="AV9466"/>
      <c r="AW9466"/>
      <c r="AX9466"/>
      <c r="AY9466"/>
      <c r="AZ9466"/>
      <c r="BA9466"/>
      <c r="BB9466"/>
      <c r="BC9466"/>
      <c r="BD9466"/>
      <c r="BE9466"/>
      <c r="BF9466"/>
      <c r="BG9466"/>
      <c r="BH9466"/>
      <c r="BI9466"/>
      <c r="BJ9466"/>
      <c r="BK9466"/>
      <c r="BL9466"/>
      <c r="BM9466"/>
      <c r="BN9466"/>
      <c r="BO9466"/>
      <c r="BP9466"/>
      <c r="BQ9466"/>
      <c r="BR9466"/>
      <c r="BS9466"/>
      <c r="BT9466"/>
      <c r="BU9466"/>
      <c r="BV9466"/>
      <c r="BW9466"/>
      <c r="BX9466"/>
      <c r="BY9466"/>
      <c r="BZ9466"/>
      <c r="CA9466"/>
      <c r="CB9466"/>
      <c r="CC9466"/>
      <c r="CD9466"/>
      <c r="CE9466"/>
      <c r="CF9466"/>
      <c r="CG9466"/>
      <c r="CH9466"/>
      <c r="CI9466"/>
      <c r="CJ9466"/>
      <c r="CK9466"/>
      <c r="CL9466"/>
      <c r="CM9466"/>
      <c r="CN9466"/>
      <c r="CO9466"/>
      <c r="CP9466"/>
      <c r="CQ9466"/>
      <c r="CR9466"/>
      <c r="CS9466"/>
      <c r="CT9466"/>
      <c r="CU9466"/>
      <c r="CV9466"/>
    </row>
    <row r="9467" spans="10:100" x14ac:dyDescent="0.25">
      <c r="J9467"/>
      <c r="K9467"/>
      <c r="L9467"/>
      <c r="M9467"/>
      <c r="N9467"/>
      <c r="O9467"/>
      <c r="P9467"/>
      <c r="Q9467"/>
      <c r="R9467"/>
      <c r="S9467"/>
      <c r="T9467"/>
      <c r="U9467"/>
      <c r="V9467"/>
      <c r="W9467"/>
      <c r="X9467"/>
      <c r="Y9467"/>
      <c r="Z9467"/>
      <c r="AA9467"/>
      <c r="AB9467"/>
      <c r="AC9467"/>
      <c r="AD9467"/>
      <c r="AE9467"/>
      <c r="AF9467"/>
      <c r="AG9467"/>
      <c r="AH9467"/>
      <c r="AI9467"/>
      <c r="AJ9467"/>
      <c r="AK9467"/>
      <c r="AL9467"/>
      <c r="AM9467"/>
      <c r="AN9467"/>
      <c r="AO9467"/>
      <c r="AP9467"/>
      <c r="AQ9467"/>
      <c r="AR9467"/>
      <c r="AS9467"/>
      <c r="AT9467"/>
      <c r="AU9467"/>
      <c r="AV9467"/>
      <c r="AW9467"/>
      <c r="AX9467"/>
      <c r="AY9467"/>
      <c r="AZ9467"/>
      <c r="BA9467"/>
      <c r="BB9467"/>
      <c r="BC9467"/>
      <c r="BD9467"/>
      <c r="BE9467"/>
      <c r="BF9467"/>
      <c r="BG9467"/>
      <c r="BH9467"/>
      <c r="BI9467"/>
      <c r="BJ9467"/>
      <c r="BK9467"/>
      <c r="BL9467"/>
      <c r="BM9467"/>
      <c r="BN9467"/>
      <c r="BO9467"/>
      <c r="BP9467"/>
      <c r="BQ9467"/>
      <c r="BR9467"/>
      <c r="BS9467"/>
      <c r="BT9467"/>
      <c r="BU9467"/>
      <c r="BV9467"/>
      <c r="BW9467"/>
      <c r="BX9467"/>
      <c r="BY9467"/>
      <c r="BZ9467"/>
      <c r="CA9467"/>
      <c r="CB9467"/>
      <c r="CC9467"/>
      <c r="CD9467"/>
      <c r="CE9467"/>
      <c r="CF9467"/>
      <c r="CG9467"/>
      <c r="CH9467"/>
      <c r="CI9467"/>
      <c r="CJ9467"/>
      <c r="CK9467"/>
      <c r="CL9467"/>
      <c r="CM9467"/>
      <c r="CN9467"/>
      <c r="CO9467"/>
      <c r="CP9467"/>
      <c r="CQ9467"/>
      <c r="CR9467"/>
      <c r="CS9467"/>
      <c r="CT9467"/>
      <c r="CU9467"/>
      <c r="CV9467"/>
    </row>
    <row r="9468" spans="10:100" x14ac:dyDescent="0.25">
      <c r="J9468"/>
      <c r="K9468"/>
      <c r="L9468"/>
      <c r="M9468"/>
      <c r="N9468"/>
      <c r="O9468"/>
      <c r="P9468"/>
      <c r="Q9468"/>
      <c r="R9468"/>
      <c r="S9468"/>
      <c r="T9468"/>
      <c r="U9468"/>
      <c r="V9468"/>
      <c r="W9468"/>
      <c r="X9468"/>
      <c r="Y9468"/>
      <c r="Z9468"/>
      <c r="AA9468"/>
      <c r="AB9468"/>
      <c r="AC9468"/>
      <c r="AD9468"/>
      <c r="AE9468"/>
      <c r="AF9468"/>
      <c r="AG9468"/>
      <c r="AH9468"/>
      <c r="AI9468"/>
      <c r="AJ9468"/>
      <c r="AK9468"/>
      <c r="AL9468"/>
      <c r="AM9468"/>
      <c r="AN9468"/>
      <c r="AO9468"/>
      <c r="AP9468"/>
      <c r="AQ9468"/>
      <c r="AR9468"/>
      <c r="AS9468"/>
      <c r="AT9468"/>
      <c r="AU9468"/>
      <c r="AV9468"/>
      <c r="AW9468"/>
      <c r="AX9468"/>
      <c r="AY9468"/>
      <c r="AZ9468"/>
      <c r="BA9468"/>
      <c r="BB9468"/>
      <c r="BC9468"/>
      <c r="BD9468"/>
      <c r="BE9468"/>
      <c r="BF9468"/>
      <c r="BG9468"/>
      <c r="BH9468"/>
      <c r="BI9468"/>
      <c r="BJ9468"/>
      <c r="BK9468"/>
      <c r="BL9468"/>
      <c r="BM9468"/>
      <c r="BN9468"/>
      <c r="BO9468"/>
      <c r="BP9468"/>
      <c r="BQ9468"/>
      <c r="BR9468"/>
      <c r="BS9468"/>
      <c r="BT9468"/>
      <c r="BU9468"/>
      <c r="BV9468"/>
      <c r="BW9468"/>
      <c r="BX9468"/>
      <c r="BY9468"/>
      <c r="BZ9468"/>
      <c r="CA9468"/>
      <c r="CB9468"/>
      <c r="CC9468"/>
      <c r="CD9468"/>
      <c r="CE9468"/>
      <c r="CF9468"/>
      <c r="CG9468"/>
      <c r="CH9468"/>
      <c r="CI9468"/>
      <c r="CJ9468"/>
      <c r="CK9468"/>
      <c r="CL9468"/>
      <c r="CM9468"/>
      <c r="CN9468"/>
      <c r="CO9468"/>
      <c r="CP9468"/>
      <c r="CQ9468"/>
      <c r="CR9468"/>
      <c r="CS9468"/>
      <c r="CT9468"/>
      <c r="CU9468"/>
      <c r="CV9468"/>
    </row>
    <row r="9469" spans="10:100" x14ac:dyDescent="0.25">
      <c r="J9469"/>
      <c r="K9469"/>
      <c r="L9469"/>
      <c r="M9469"/>
      <c r="N9469"/>
      <c r="O9469"/>
      <c r="P9469"/>
      <c r="Q9469"/>
      <c r="R9469"/>
      <c r="S9469"/>
      <c r="T9469"/>
      <c r="U9469"/>
      <c r="V9469"/>
      <c r="W9469"/>
      <c r="X9469"/>
      <c r="Y9469"/>
      <c r="Z9469"/>
      <c r="AA9469"/>
      <c r="AB9469"/>
      <c r="AC9469"/>
      <c r="AD9469"/>
      <c r="AE9469"/>
      <c r="AF9469"/>
      <c r="AG9469"/>
      <c r="AH9469"/>
      <c r="AI9469"/>
      <c r="AJ9469"/>
      <c r="AK9469"/>
      <c r="AL9469"/>
      <c r="AM9469"/>
      <c r="AN9469"/>
      <c r="AO9469"/>
      <c r="AP9469"/>
      <c r="AQ9469"/>
      <c r="AR9469"/>
      <c r="AS9469"/>
      <c r="AT9469"/>
      <c r="AU9469"/>
      <c r="AV9469"/>
      <c r="AW9469"/>
      <c r="AX9469"/>
      <c r="AY9469"/>
      <c r="AZ9469"/>
      <c r="BA9469"/>
      <c r="BB9469"/>
      <c r="BC9469"/>
      <c r="BD9469"/>
      <c r="BE9469"/>
      <c r="BF9469"/>
      <c r="BG9469"/>
      <c r="BH9469"/>
      <c r="BI9469"/>
      <c r="BJ9469"/>
      <c r="BK9469"/>
      <c r="BL9469"/>
      <c r="BM9469"/>
      <c r="BN9469"/>
      <c r="BO9469"/>
      <c r="BP9469"/>
      <c r="BQ9469"/>
      <c r="BR9469"/>
      <c r="BS9469"/>
      <c r="BT9469"/>
      <c r="BU9469"/>
      <c r="BV9469"/>
      <c r="BW9469"/>
      <c r="BX9469"/>
      <c r="BY9469"/>
      <c r="BZ9469"/>
      <c r="CA9469"/>
      <c r="CB9469"/>
      <c r="CC9469"/>
      <c r="CD9469"/>
      <c r="CE9469"/>
      <c r="CF9469"/>
      <c r="CG9469"/>
      <c r="CH9469"/>
      <c r="CI9469"/>
      <c r="CJ9469"/>
      <c r="CK9469"/>
      <c r="CL9469"/>
      <c r="CM9469"/>
      <c r="CN9469"/>
      <c r="CO9469"/>
      <c r="CP9469"/>
      <c r="CQ9469"/>
      <c r="CR9469"/>
      <c r="CS9469"/>
      <c r="CT9469"/>
      <c r="CU9469"/>
      <c r="CV9469"/>
    </row>
    <row r="9470" spans="10:100" x14ac:dyDescent="0.25">
      <c r="J9470"/>
      <c r="K9470"/>
      <c r="L9470"/>
      <c r="M9470"/>
      <c r="N9470"/>
      <c r="O9470"/>
      <c r="P9470"/>
      <c r="Q9470"/>
      <c r="R9470"/>
      <c r="S9470"/>
      <c r="T9470"/>
      <c r="U9470"/>
      <c r="V9470"/>
      <c r="W9470"/>
      <c r="X9470"/>
      <c r="Y9470"/>
      <c r="Z9470"/>
      <c r="AA9470"/>
      <c r="AB9470"/>
      <c r="AC9470"/>
      <c r="AD9470"/>
      <c r="AE9470"/>
      <c r="AF9470"/>
      <c r="AG9470"/>
      <c r="AH9470"/>
      <c r="AI9470"/>
      <c r="AJ9470"/>
      <c r="AK9470"/>
      <c r="AL9470"/>
      <c r="AM9470"/>
      <c r="AN9470"/>
      <c r="AO9470"/>
      <c r="AP9470"/>
      <c r="AQ9470"/>
      <c r="AR9470"/>
      <c r="AS9470"/>
      <c r="AT9470"/>
      <c r="AU9470"/>
      <c r="AV9470"/>
      <c r="AW9470"/>
      <c r="AX9470"/>
      <c r="AY9470"/>
      <c r="AZ9470"/>
      <c r="BA9470"/>
      <c r="BB9470"/>
      <c r="BC9470"/>
      <c r="BD9470"/>
      <c r="BE9470"/>
      <c r="BF9470"/>
      <c r="BG9470"/>
      <c r="BH9470"/>
      <c r="BI9470"/>
      <c r="BJ9470"/>
      <c r="BK9470"/>
      <c r="BL9470"/>
      <c r="BM9470"/>
      <c r="BN9470"/>
      <c r="BO9470"/>
      <c r="BP9470"/>
      <c r="BQ9470"/>
      <c r="BR9470"/>
      <c r="BS9470"/>
      <c r="BT9470"/>
      <c r="BU9470"/>
      <c r="BV9470"/>
      <c r="BW9470"/>
      <c r="BX9470"/>
      <c r="BY9470"/>
      <c r="BZ9470"/>
      <c r="CA9470"/>
      <c r="CB9470"/>
      <c r="CC9470"/>
      <c r="CD9470"/>
      <c r="CE9470"/>
      <c r="CF9470"/>
      <c r="CG9470"/>
      <c r="CH9470"/>
      <c r="CI9470"/>
      <c r="CJ9470"/>
      <c r="CK9470"/>
      <c r="CL9470"/>
      <c r="CM9470"/>
      <c r="CN9470"/>
      <c r="CO9470"/>
      <c r="CP9470"/>
      <c r="CQ9470"/>
      <c r="CR9470"/>
      <c r="CS9470"/>
      <c r="CT9470"/>
      <c r="CU9470"/>
      <c r="CV9470"/>
    </row>
    <row r="9471" spans="10:100" x14ac:dyDescent="0.25">
      <c r="J9471"/>
      <c r="K9471"/>
      <c r="L9471"/>
      <c r="M9471"/>
      <c r="N9471"/>
      <c r="O9471"/>
      <c r="P9471"/>
      <c r="Q9471"/>
      <c r="R9471"/>
      <c r="S9471"/>
      <c r="T9471"/>
      <c r="U9471"/>
      <c r="V9471"/>
      <c r="W9471"/>
      <c r="X9471"/>
      <c r="Y9471"/>
      <c r="Z9471"/>
      <c r="AA9471"/>
      <c r="AB9471"/>
      <c r="AC9471"/>
      <c r="AD9471"/>
      <c r="AE9471"/>
      <c r="AF9471"/>
      <c r="AG9471"/>
      <c r="AH9471"/>
      <c r="AI9471"/>
      <c r="AJ9471"/>
      <c r="AK9471"/>
      <c r="AL9471"/>
      <c r="AM9471"/>
      <c r="AN9471"/>
      <c r="AO9471"/>
      <c r="AP9471"/>
      <c r="AQ9471"/>
      <c r="AR9471"/>
      <c r="AS9471"/>
      <c r="AT9471"/>
      <c r="AU9471"/>
      <c r="AV9471"/>
      <c r="AW9471"/>
      <c r="AX9471"/>
      <c r="AY9471"/>
      <c r="AZ9471"/>
      <c r="BA9471"/>
      <c r="BB9471"/>
      <c r="BC9471"/>
      <c r="BD9471"/>
      <c r="BE9471"/>
      <c r="BF9471"/>
      <c r="BG9471"/>
      <c r="BH9471"/>
      <c r="BI9471"/>
      <c r="BJ9471"/>
      <c r="BK9471"/>
      <c r="BL9471"/>
      <c r="BM9471"/>
      <c r="BN9471"/>
      <c r="BO9471"/>
      <c r="BP9471"/>
      <c r="BQ9471"/>
      <c r="BR9471"/>
      <c r="BS9471"/>
      <c r="BT9471"/>
      <c r="BU9471"/>
      <c r="BV9471"/>
      <c r="BW9471"/>
      <c r="BX9471"/>
      <c r="BY9471"/>
      <c r="BZ9471"/>
      <c r="CA9471"/>
      <c r="CB9471"/>
      <c r="CC9471"/>
      <c r="CD9471"/>
      <c r="CE9471"/>
      <c r="CF9471"/>
      <c r="CG9471"/>
      <c r="CH9471"/>
      <c r="CI9471"/>
      <c r="CJ9471"/>
      <c r="CK9471"/>
      <c r="CL9471"/>
      <c r="CM9471"/>
      <c r="CN9471"/>
      <c r="CO9471"/>
      <c r="CP9471"/>
      <c r="CQ9471"/>
      <c r="CR9471"/>
      <c r="CS9471"/>
      <c r="CT9471"/>
      <c r="CU9471"/>
      <c r="CV9471"/>
    </row>
    <row r="9472" spans="10:100" x14ac:dyDescent="0.25">
      <c r="J9472"/>
      <c r="K9472"/>
      <c r="L9472"/>
      <c r="M9472"/>
      <c r="N9472"/>
      <c r="O9472"/>
      <c r="P9472"/>
      <c r="Q9472"/>
      <c r="R9472"/>
      <c r="S9472"/>
      <c r="T9472"/>
      <c r="U9472"/>
      <c r="V9472"/>
      <c r="W9472"/>
      <c r="X9472"/>
      <c r="Y9472"/>
      <c r="Z9472"/>
      <c r="AA9472"/>
      <c r="AB9472"/>
      <c r="AC9472"/>
      <c r="AD9472"/>
      <c r="AE9472"/>
      <c r="AF9472"/>
      <c r="AG9472"/>
      <c r="AH9472"/>
      <c r="AI9472"/>
      <c r="AJ9472"/>
      <c r="AK9472"/>
      <c r="AL9472"/>
      <c r="AM9472"/>
      <c r="AN9472"/>
      <c r="AO9472"/>
      <c r="AP9472"/>
      <c r="AQ9472"/>
      <c r="AR9472"/>
      <c r="AS9472"/>
      <c r="AT9472"/>
      <c r="AU9472"/>
      <c r="AV9472"/>
      <c r="AW9472"/>
      <c r="AX9472"/>
      <c r="AY9472"/>
      <c r="AZ9472"/>
      <c r="BA9472"/>
      <c r="BB9472"/>
      <c r="BC9472"/>
      <c r="BD9472"/>
      <c r="BE9472"/>
      <c r="BF9472"/>
      <c r="BG9472"/>
      <c r="BH9472"/>
      <c r="BI9472"/>
      <c r="BJ9472"/>
      <c r="BK9472"/>
      <c r="BL9472"/>
      <c r="BM9472"/>
      <c r="BN9472"/>
      <c r="BO9472"/>
      <c r="BP9472"/>
      <c r="BQ9472"/>
      <c r="BR9472"/>
      <c r="BS9472"/>
      <c r="BT9472"/>
      <c r="BU9472"/>
      <c r="BV9472"/>
      <c r="BW9472"/>
      <c r="BX9472"/>
      <c r="BY9472"/>
      <c r="BZ9472"/>
      <c r="CA9472"/>
      <c r="CB9472"/>
      <c r="CC9472"/>
      <c r="CD9472"/>
      <c r="CE9472"/>
      <c r="CF9472"/>
      <c r="CG9472"/>
      <c r="CH9472"/>
      <c r="CI9472"/>
      <c r="CJ9472"/>
      <c r="CK9472"/>
      <c r="CL9472"/>
      <c r="CM9472"/>
      <c r="CN9472"/>
      <c r="CO9472"/>
      <c r="CP9472"/>
      <c r="CQ9472"/>
      <c r="CR9472"/>
      <c r="CS9472"/>
      <c r="CT9472"/>
      <c r="CU9472"/>
      <c r="CV9472"/>
    </row>
    <row r="9473" spans="10:100" x14ac:dyDescent="0.25">
      <c r="J9473"/>
      <c r="K9473"/>
      <c r="L9473"/>
      <c r="M9473"/>
      <c r="N9473"/>
      <c r="O9473"/>
      <c r="P9473"/>
      <c r="Q9473"/>
      <c r="R9473"/>
      <c r="S9473"/>
      <c r="T9473"/>
      <c r="U9473"/>
      <c r="V9473"/>
      <c r="W9473"/>
      <c r="X9473"/>
      <c r="Y9473"/>
      <c r="Z9473"/>
      <c r="AA9473"/>
      <c r="AB9473"/>
      <c r="AC9473"/>
      <c r="AD9473"/>
      <c r="AE9473"/>
      <c r="AF9473"/>
      <c r="AG9473"/>
      <c r="AH9473"/>
      <c r="AI9473"/>
      <c r="AJ9473"/>
      <c r="AK9473"/>
      <c r="AL9473"/>
      <c r="AM9473"/>
      <c r="AN9473"/>
      <c r="AO9473"/>
      <c r="AP9473"/>
      <c r="AQ9473"/>
      <c r="AR9473"/>
      <c r="AS9473"/>
      <c r="AT9473"/>
      <c r="AU9473"/>
      <c r="AV9473"/>
      <c r="AW9473"/>
      <c r="AX9473"/>
      <c r="AY9473"/>
      <c r="AZ9473"/>
      <c r="BA9473"/>
      <c r="BB9473"/>
      <c r="BC9473"/>
      <c r="BD9473"/>
      <c r="BE9473"/>
      <c r="BF9473"/>
      <c r="BG9473"/>
      <c r="BH9473"/>
      <c r="BI9473"/>
      <c r="BJ9473"/>
      <c r="BK9473"/>
      <c r="BL9473"/>
      <c r="BM9473"/>
      <c r="BN9473"/>
      <c r="BO9473"/>
      <c r="BP9473"/>
      <c r="BQ9473"/>
      <c r="BR9473"/>
      <c r="BS9473"/>
      <c r="BT9473"/>
      <c r="BU9473"/>
      <c r="BV9473"/>
      <c r="BW9473"/>
      <c r="BX9473"/>
      <c r="BY9473"/>
      <c r="BZ9473"/>
      <c r="CA9473"/>
      <c r="CB9473"/>
      <c r="CC9473"/>
      <c r="CD9473"/>
      <c r="CE9473"/>
      <c r="CF9473"/>
      <c r="CG9473"/>
      <c r="CH9473"/>
      <c r="CI9473"/>
      <c r="CJ9473"/>
      <c r="CK9473"/>
      <c r="CL9473"/>
      <c r="CM9473"/>
      <c r="CN9473"/>
      <c r="CO9473"/>
      <c r="CP9473"/>
      <c r="CQ9473"/>
      <c r="CR9473"/>
      <c r="CS9473"/>
      <c r="CT9473"/>
      <c r="CU9473"/>
      <c r="CV9473"/>
    </row>
    <row r="9474" spans="10:100" x14ac:dyDescent="0.25">
      <c r="J9474"/>
      <c r="K9474"/>
      <c r="L9474"/>
      <c r="M9474"/>
      <c r="N9474"/>
      <c r="O9474"/>
      <c r="P9474"/>
      <c r="Q9474"/>
      <c r="R9474"/>
      <c r="S9474"/>
      <c r="T9474"/>
      <c r="U9474"/>
      <c r="V9474"/>
      <c r="W9474"/>
      <c r="X9474"/>
      <c r="Y9474"/>
      <c r="Z9474"/>
      <c r="AA9474"/>
      <c r="AB9474"/>
      <c r="AC9474"/>
      <c r="AD9474"/>
      <c r="AE9474"/>
      <c r="AF9474"/>
      <c r="AG9474"/>
      <c r="AH9474"/>
      <c r="AI9474"/>
      <c r="AJ9474"/>
      <c r="AK9474"/>
      <c r="AL9474"/>
      <c r="AM9474"/>
      <c r="AN9474"/>
      <c r="AO9474"/>
      <c r="AP9474"/>
      <c r="AQ9474"/>
      <c r="AR9474"/>
      <c r="AS9474"/>
      <c r="AT9474"/>
      <c r="AU9474"/>
      <c r="AV9474"/>
      <c r="AW9474"/>
      <c r="AX9474"/>
      <c r="AY9474"/>
      <c r="AZ9474"/>
      <c r="BA9474"/>
      <c r="BB9474"/>
      <c r="BC9474"/>
      <c r="BD9474"/>
      <c r="BE9474"/>
      <c r="BF9474"/>
      <c r="BG9474"/>
      <c r="BH9474"/>
      <c r="BI9474"/>
      <c r="BJ9474"/>
      <c r="BK9474"/>
      <c r="BL9474"/>
      <c r="BM9474"/>
      <c r="BN9474"/>
      <c r="BO9474"/>
      <c r="BP9474"/>
      <c r="BQ9474"/>
      <c r="BR9474"/>
      <c r="BS9474"/>
      <c r="BT9474"/>
      <c r="BU9474"/>
      <c r="BV9474"/>
      <c r="BW9474"/>
      <c r="BX9474"/>
      <c r="BY9474"/>
      <c r="BZ9474"/>
      <c r="CA9474"/>
      <c r="CB9474"/>
      <c r="CC9474"/>
      <c r="CD9474"/>
      <c r="CE9474"/>
      <c r="CF9474"/>
      <c r="CG9474"/>
      <c r="CH9474"/>
      <c r="CI9474"/>
      <c r="CJ9474"/>
      <c r="CK9474"/>
      <c r="CL9474"/>
      <c r="CM9474"/>
      <c r="CN9474"/>
      <c r="CO9474"/>
      <c r="CP9474"/>
      <c r="CQ9474"/>
      <c r="CR9474"/>
      <c r="CS9474"/>
      <c r="CT9474"/>
      <c r="CU9474"/>
      <c r="CV9474"/>
    </row>
    <row r="9475" spans="10:100" x14ac:dyDescent="0.25">
      <c r="J9475"/>
      <c r="K9475"/>
      <c r="L9475"/>
      <c r="M9475"/>
      <c r="N9475"/>
      <c r="O9475"/>
      <c r="P9475"/>
      <c r="Q9475"/>
      <c r="R9475"/>
      <c r="S9475"/>
      <c r="T9475"/>
      <c r="U9475"/>
      <c r="V9475"/>
      <c r="W9475"/>
      <c r="X9475"/>
      <c r="Y9475"/>
      <c r="Z9475"/>
      <c r="AA9475"/>
      <c r="AB9475"/>
      <c r="AC9475"/>
      <c r="AD9475"/>
      <c r="AE9475"/>
      <c r="AF9475"/>
      <c r="AG9475"/>
      <c r="AH9475"/>
      <c r="AI9475"/>
      <c r="AJ9475"/>
      <c r="AK9475"/>
      <c r="AL9475"/>
      <c r="AM9475"/>
      <c r="AN9475"/>
      <c r="AO9475"/>
      <c r="AP9475"/>
      <c r="AQ9475"/>
      <c r="AR9475"/>
      <c r="AS9475"/>
      <c r="AT9475"/>
      <c r="AU9475"/>
      <c r="AV9475"/>
      <c r="AW9475"/>
      <c r="AX9475"/>
      <c r="AY9475"/>
      <c r="AZ9475"/>
      <c r="BA9475"/>
      <c r="BB9475"/>
      <c r="BC9475"/>
      <c r="BD9475"/>
      <c r="BE9475"/>
      <c r="BF9475"/>
      <c r="BG9475"/>
      <c r="BH9475"/>
      <c r="BI9475"/>
      <c r="BJ9475"/>
      <c r="BK9475"/>
      <c r="BL9475"/>
      <c r="BM9475"/>
      <c r="BN9475"/>
      <c r="BO9475"/>
      <c r="BP9475"/>
      <c r="BQ9475"/>
      <c r="BR9475"/>
      <c r="BS9475"/>
      <c r="BT9475"/>
      <c r="BU9475"/>
      <c r="BV9475"/>
      <c r="BW9475"/>
      <c r="BX9475"/>
      <c r="BY9475"/>
      <c r="BZ9475"/>
      <c r="CA9475"/>
      <c r="CB9475"/>
      <c r="CC9475"/>
      <c r="CD9475"/>
      <c r="CE9475"/>
      <c r="CF9475"/>
      <c r="CG9475"/>
      <c r="CH9475"/>
      <c r="CI9475"/>
      <c r="CJ9475"/>
      <c r="CK9475"/>
      <c r="CL9475"/>
      <c r="CM9475"/>
      <c r="CN9475"/>
      <c r="CO9475"/>
      <c r="CP9475"/>
      <c r="CQ9475"/>
      <c r="CR9475"/>
      <c r="CS9475"/>
      <c r="CT9475"/>
      <c r="CU9475"/>
      <c r="CV9475"/>
    </row>
    <row r="9476" spans="10:100" x14ac:dyDescent="0.25">
      <c r="J9476"/>
      <c r="K9476"/>
      <c r="L9476"/>
      <c r="M9476"/>
      <c r="N9476"/>
      <c r="O9476"/>
      <c r="P9476"/>
      <c r="Q9476"/>
      <c r="R9476"/>
      <c r="S9476"/>
      <c r="T9476"/>
      <c r="U9476"/>
      <c r="V9476"/>
      <c r="W9476"/>
      <c r="X9476"/>
      <c r="Y9476"/>
      <c r="Z9476"/>
      <c r="AA9476"/>
      <c r="AB9476"/>
      <c r="AC9476"/>
      <c r="AD9476"/>
      <c r="AE9476"/>
      <c r="AF9476"/>
      <c r="AG9476"/>
      <c r="AH9476"/>
      <c r="AI9476"/>
      <c r="AJ9476"/>
      <c r="AK9476"/>
      <c r="AL9476"/>
      <c r="AM9476"/>
      <c r="AN9476"/>
      <c r="AO9476"/>
      <c r="AP9476"/>
      <c r="AQ9476"/>
      <c r="AR9476"/>
      <c r="AS9476"/>
      <c r="AT9476"/>
      <c r="AU9476"/>
      <c r="AV9476"/>
      <c r="AW9476"/>
      <c r="AX9476"/>
      <c r="AY9476"/>
      <c r="AZ9476"/>
      <c r="BA9476"/>
      <c r="BB9476"/>
      <c r="BC9476"/>
      <c r="BD9476"/>
      <c r="BE9476"/>
      <c r="BF9476"/>
      <c r="BG9476"/>
      <c r="BH9476"/>
      <c r="BI9476"/>
      <c r="BJ9476"/>
      <c r="BK9476"/>
      <c r="BL9476"/>
      <c r="BM9476"/>
      <c r="BN9476"/>
      <c r="BO9476"/>
      <c r="BP9476"/>
      <c r="BQ9476"/>
      <c r="BR9476"/>
      <c r="BS9476"/>
      <c r="BT9476"/>
      <c r="BU9476"/>
      <c r="BV9476"/>
      <c r="BW9476"/>
      <c r="BX9476"/>
      <c r="BY9476"/>
      <c r="BZ9476"/>
      <c r="CA9476"/>
      <c r="CB9476"/>
      <c r="CC9476"/>
      <c r="CD9476"/>
      <c r="CE9476"/>
      <c r="CF9476"/>
      <c r="CG9476"/>
      <c r="CH9476"/>
      <c r="CI9476"/>
      <c r="CJ9476"/>
      <c r="CK9476"/>
      <c r="CL9476"/>
      <c r="CM9476"/>
      <c r="CN9476"/>
      <c r="CO9476"/>
      <c r="CP9476"/>
      <c r="CQ9476"/>
      <c r="CR9476"/>
      <c r="CS9476"/>
      <c r="CT9476"/>
      <c r="CU9476"/>
      <c r="CV9476"/>
    </row>
    <row r="9477" spans="10:100" x14ac:dyDescent="0.25">
      <c r="J9477"/>
      <c r="K9477"/>
      <c r="L9477"/>
      <c r="M9477"/>
      <c r="N9477"/>
      <c r="O9477"/>
      <c r="P9477"/>
      <c r="Q9477"/>
      <c r="R9477"/>
      <c r="S9477"/>
      <c r="T9477"/>
      <c r="U9477"/>
      <c r="V9477"/>
      <c r="W9477"/>
      <c r="X9477"/>
      <c r="Y9477"/>
      <c r="Z9477"/>
      <c r="AA9477"/>
      <c r="AB9477"/>
      <c r="AC9477"/>
      <c r="AD9477"/>
      <c r="AE9477"/>
      <c r="AF9477"/>
      <c r="AG9477"/>
      <c r="AH9477"/>
      <c r="AI9477"/>
      <c r="AJ9477"/>
      <c r="AK9477"/>
      <c r="AL9477"/>
      <c r="AM9477"/>
      <c r="AN9477"/>
      <c r="AO9477"/>
      <c r="AP9477"/>
      <c r="AQ9477"/>
      <c r="AR9477"/>
      <c r="AS9477"/>
      <c r="AT9477"/>
      <c r="AU9477"/>
      <c r="AV9477"/>
      <c r="AW9477"/>
      <c r="AX9477"/>
      <c r="AY9477"/>
      <c r="AZ9477"/>
      <c r="BA9477"/>
      <c r="BB9477"/>
      <c r="BC9477"/>
      <c r="BD9477"/>
      <c r="BE9477"/>
      <c r="BF9477"/>
      <c r="BG9477"/>
      <c r="BH9477"/>
      <c r="BI9477"/>
      <c r="BJ9477"/>
      <c r="BK9477"/>
      <c r="BL9477"/>
      <c r="BM9477"/>
      <c r="BN9477"/>
      <c r="BO9477"/>
      <c r="BP9477"/>
      <c r="BQ9477"/>
      <c r="BR9477"/>
      <c r="BS9477"/>
      <c r="BT9477"/>
      <c r="BU9477"/>
      <c r="BV9477"/>
      <c r="BW9477"/>
      <c r="BX9477"/>
      <c r="BY9477"/>
      <c r="BZ9477"/>
      <c r="CA9477"/>
      <c r="CB9477"/>
      <c r="CC9477"/>
      <c r="CD9477"/>
      <c r="CE9477"/>
      <c r="CF9477"/>
      <c r="CG9477"/>
      <c r="CH9477"/>
      <c r="CI9477"/>
      <c r="CJ9477"/>
      <c r="CK9477"/>
      <c r="CL9477"/>
      <c r="CM9477"/>
      <c r="CN9477"/>
      <c r="CO9477"/>
      <c r="CP9477"/>
      <c r="CQ9477"/>
      <c r="CR9477"/>
      <c r="CS9477"/>
      <c r="CT9477"/>
      <c r="CU9477"/>
      <c r="CV9477"/>
    </row>
    <row r="9478" spans="10:100" x14ac:dyDescent="0.25">
      <c r="J9478"/>
      <c r="K9478"/>
      <c r="L9478"/>
      <c r="M9478"/>
      <c r="N9478"/>
      <c r="O9478"/>
      <c r="P9478"/>
      <c r="Q9478"/>
      <c r="R9478"/>
      <c r="S9478"/>
      <c r="T9478"/>
      <c r="U9478"/>
      <c r="V9478"/>
      <c r="W9478"/>
      <c r="X9478"/>
      <c r="Y9478"/>
      <c r="Z9478"/>
      <c r="AA9478"/>
      <c r="AB9478"/>
      <c r="AC9478"/>
      <c r="AD9478"/>
      <c r="AE9478"/>
      <c r="AF9478"/>
      <c r="AG9478"/>
      <c r="AH9478"/>
      <c r="AI9478"/>
      <c r="AJ9478"/>
      <c r="AK9478"/>
      <c r="AL9478"/>
      <c r="AM9478"/>
      <c r="AN9478"/>
      <c r="AO9478"/>
      <c r="AP9478"/>
      <c r="AQ9478"/>
      <c r="AR9478"/>
      <c r="AS9478"/>
      <c r="AT9478"/>
      <c r="AU9478"/>
      <c r="AV9478"/>
      <c r="AW9478"/>
      <c r="AX9478"/>
      <c r="AY9478"/>
      <c r="AZ9478"/>
      <c r="BA9478"/>
      <c r="BB9478"/>
      <c r="BC9478"/>
      <c r="BD9478"/>
      <c r="BE9478"/>
      <c r="BF9478"/>
      <c r="BG9478"/>
      <c r="BH9478"/>
      <c r="BI9478"/>
      <c r="BJ9478"/>
      <c r="BK9478"/>
      <c r="BL9478"/>
      <c r="BM9478"/>
      <c r="BN9478"/>
      <c r="BO9478"/>
      <c r="BP9478"/>
      <c r="BQ9478"/>
      <c r="BR9478"/>
      <c r="BS9478"/>
      <c r="BT9478"/>
      <c r="BU9478"/>
      <c r="BV9478"/>
      <c r="BW9478"/>
      <c r="BX9478"/>
      <c r="BY9478"/>
      <c r="BZ9478"/>
      <c r="CA9478"/>
      <c r="CB9478"/>
      <c r="CC9478"/>
      <c r="CD9478"/>
      <c r="CE9478"/>
      <c r="CF9478"/>
      <c r="CG9478"/>
      <c r="CH9478"/>
      <c r="CI9478"/>
      <c r="CJ9478"/>
      <c r="CK9478"/>
      <c r="CL9478"/>
      <c r="CM9478"/>
      <c r="CN9478"/>
      <c r="CO9478"/>
      <c r="CP9478"/>
      <c r="CQ9478"/>
      <c r="CR9478"/>
      <c r="CS9478"/>
      <c r="CT9478"/>
      <c r="CU9478"/>
      <c r="CV9478"/>
    </row>
    <row r="9479" spans="10:100" x14ac:dyDescent="0.25">
      <c r="J9479"/>
      <c r="K9479"/>
      <c r="L9479"/>
      <c r="M9479"/>
      <c r="N9479"/>
      <c r="O9479"/>
      <c r="P9479"/>
      <c r="Q9479"/>
      <c r="R9479"/>
      <c r="S9479"/>
      <c r="T9479"/>
      <c r="U9479"/>
      <c r="V9479"/>
      <c r="W9479"/>
      <c r="X9479"/>
      <c r="Y9479"/>
      <c r="Z9479"/>
      <c r="AA9479"/>
      <c r="AB9479"/>
      <c r="AC9479"/>
      <c r="AD9479"/>
      <c r="AE9479"/>
      <c r="AF9479"/>
      <c r="AG9479"/>
      <c r="AH9479"/>
      <c r="AI9479"/>
      <c r="AJ9479"/>
      <c r="AK9479"/>
      <c r="AL9479"/>
      <c r="AM9479"/>
      <c r="AN9479"/>
      <c r="AO9479"/>
      <c r="AP9479"/>
      <c r="AQ9479"/>
      <c r="AR9479"/>
      <c r="AS9479"/>
      <c r="AT9479"/>
      <c r="AU9479"/>
      <c r="AV9479"/>
      <c r="AW9479"/>
      <c r="AX9479"/>
      <c r="AY9479"/>
      <c r="AZ9479"/>
      <c r="BA9479"/>
      <c r="BB9479"/>
      <c r="BC9479"/>
      <c r="BD9479"/>
      <c r="BE9479"/>
      <c r="BF9479"/>
      <c r="BG9479"/>
      <c r="BH9479"/>
      <c r="BI9479"/>
      <c r="BJ9479"/>
      <c r="BK9479"/>
      <c r="BL9479"/>
      <c r="BM9479"/>
      <c r="BN9479"/>
      <c r="BO9479"/>
      <c r="BP9479"/>
      <c r="BQ9479"/>
      <c r="BR9479"/>
      <c r="BS9479"/>
      <c r="BT9479"/>
      <c r="BU9479"/>
      <c r="BV9479"/>
      <c r="BW9479"/>
      <c r="BX9479"/>
      <c r="BY9479"/>
      <c r="BZ9479"/>
      <c r="CA9479"/>
      <c r="CB9479"/>
      <c r="CC9479"/>
      <c r="CD9479"/>
      <c r="CE9479"/>
      <c r="CF9479"/>
      <c r="CG9479"/>
      <c r="CH9479"/>
      <c r="CI9479"/>
      <c r="CJ9479"/>
      <c r="CK9479"/>
      <c r="CL9479"/>
      <c r="CM9479"/>
      <c r="CN9479"/>
      <c r="CO9479"/>
      <c r="CP9479"/>
      <c r="CQ9479"/>
      <c r="CR9479"/>
      <c r="CS9479"/>
      <c r="CT9479"/>
      <c r="CU9479"/>
      <c r="CV9479"/>
    </row>
    <row r="9480" spans="10:100" x14ac:dyDescent="0.25">
      <c r="J9480"/>
      <c r="K9480"/>
      <c r="L9480"/>
      <c r="M9480"/>
      <c r="N9480"/>
      <c r="O9480"/>
      <c r="P9480"/>
      <c r="Q9480"/>
      <c r="R9480"/>
      <c r="S9480"/>
      <c r="T9480"/>
      <c r="U9480"/>
      <c r="V9480"/>
      <c r="W9480"/>
      <c r="X9480"/>
      <c r="Y9480"/>
      <c r="Z9480"/>
      <c r="AA9480"/>
      <c r="AB9480"/>
      <c r="AC9480"/>
      <c r="AD9480"/>
      <c r="AE9480"/>
      <c r="AF9480"/>
      <c r="AG9480"/>
      <c r="AH9480"/>
      <c r="AI9480"/>
      <c r="AJ9480"/>
      <c r="AK9480"/>
      <c r="AL9480"/>
      <c r="AM9480"/>
      <c r="AN9480"/>
      <c r="AO9480"/>
      <c r="AP9480"/>
      <c r="AQ9480"/>
      <c r="AR9480"/>
      <c r="AS9480"/>
      <c r="AT9480"/>
      <c r="AU9480"/>
      <c r="AV9480"/>
      <c r="AW9480"/>
      <c r="AX9480"/>
      <c r="AY9480"/>
      <c r="AZ9480"/>
      <c r="BA9480"/>
      <c r="BB9480"/>
      <c r="BC9480"/>
      <c r="BD9480"/>
      <c r="BE9480"/>
      <c r="BF9480"/>
      <c r="BG9480"/>
      <c r="BH9480"/>
      <c r="BI9480"/>
      <c r="BJ9480"/>
      <c r="BK9480"/>
      <c r="BL9480"/>
      <c r="BM9480"/>
      <c r="BN9480"/>
      <c r="BO9480"/>
      <c r="BP9480"/>
      <c r="BQ9480"/>
      <c r="BR9480"/>
      <c r="BS9480"/>
      <c r="BT9480"/>
      <c r="BU9480"/>
      <c r="BV9480"/>
      <c r="BW9480"/>
      <c r="BX9480"/>
      <c r="BY9480"/>
      <c r="BZ9480"/>
      <c r="CA9480"/>
      <c r="CB9480"/>
      <c r="CC9480"/>
      <c r="CD9480"/>
      <c r="CE9480"/>
      <c r="CF9480"/>
      <c r="CG9480"/>
      <c r="CH9480"/>
      <c r="CI9480"/>
      <c r="CJ9480"/>
      <c r="CK9480"/>
      <c r="CL9480"/>
      <c r="CM9480"/>
      <c r="CN9480"/>
      <c r="CO9480"/>
      <c r="CP9480"/>
      <c r="CQ9480"/>
      <c r="CR9480"/>
      <c r="CS9480"/>
      <c r="CT9480"/>
      <c r="CU9480"/>
      <c r="CV9480"/>
    </row>
    <row r="9481" spans="10:100" x14ac:dyDescent="0.25">
      <c r="J9481"/>
      <c r="K9481"/>
      <c r="L9481"/>
      <c r="M9481"/>
      <c r="N9481"/>
      <c r="O9481"/>
      <c r="P9481"/>
      <c r="Q9481"/>
      <c r="R9481"/>
      <c r="S9481"/>
      <c r="T9481"/>
      <c r="U9481"/>
      <c r="V9481"/>
      <c r="W9481"/>
      <c r="X9481"/>
      <c r="Y9481"/>
      <c r="Z9481"/>
      <c r="AA9481"/>
      <c r="AB9481"/>
      <c r="AC9481"/>
      <c r="AD9481"/>
      <c r="AE9481"/>
      <c r="AF9481"/>
      <c r="AG9481"/>
      <c r="AH9481"/>
      <c r="AI9481"/>
      <c r="AJ9481"/>
      <c r="AK9481"/>
      <c r="AL9481"/>
      <c r="AM9481"/>
      <c r="AN9481"/>
      <c r="AO9481"/>
      <c r="AP9481"/>
      <c r="AQ9481"/>
      <c r="AR9481"/>
      <c r="AS9481"/>
      <c r="AT9481"/>
      <c r="AU9481"/>
      <c r="AV9481"/>
      <c r="AW9481"/>
      <c r="AX9481"/>
      <c r="AY9481"/>
      <c r="AZ9481"/>
      <c r="BA9481"/>
      <c r="BB9481"/>
      <c r="BC9481"/>
      <c r="BD9481"/>
      <c r="BE9481"/>
      <c r="BF9481"/>
      <c r="BG9481"/>
      <c r="BH9481"/>
      <c r="BI9481"/>
      <c r="BJ9481"/>
      <c r="BK9481"/>
      <c r="BL9481"/>
      <c r="BM9481"/>
      <c r="BN9481"/>
      <c r="BO9481"/>
      <c r="BP9481"/>
      <c r="BQ9481"/>
      <c r="BR9481"/>
      <c r="BS9481"/>
      <c r="BT9481"/>
      <c r="BU9481"/>
      <c r="BV9481"/>
      <c r="BW9481"/>
      <c r="BX9481"/>
      <c r="BY9481"/>
      <c r="BZ9481"/>
      <c r="CA9481"/>
      <c r="CB9481"/>
      <c r="CC9481"/>
      <c r="CD9481"/>
      <c r="CE9481"/>
      <c r="CF9481"/>
      <c r="CG9481"/>
      <c r="CH9481"/>
      <c r="CI9481"/>
      <c r="CJ9481"/>
      <c r="CK9481"/>
      <c r="CL9481"/>
      <c r="CM9481"/>
      <c r="CN9481"/>
      <c r="CO9481"/>
      <c r="CP9481"/>
      <c r="CQ9481"/>
      <c r="CR9481"/>
      <c r="CS9481"/>
      <c r="CT9481"/>
      <c r="CU9481"/>
      <c r="CV9481"/>
    </row>
    <row r="9482" spans="10:100" x14ac:dyDescent="0.25">
      <c r="J9482"/>
      <c r="K9482"/>
      <c r="L9482"/>
      <c r="M9482"/>
      <c r="N9482"/>
      <c r="O9482"/>
      <c r="P9482"/>
      <c r="Q9482"/>
      <c r="R9482"/>
      <c r="S9482"/>
      <c r="T9482"/>
      <c r="U9482"/>
      <c r="V9482"/>
      <c r="W9482"/>
      <c r="X9482"/>
      <c r="Y9482"/>
      <c r="Z9482"/>
      <c r="AA9482"/>
      <c r="AB9482"/>
      <c r="AC9482"/>
      <c r="AD9482"/>
      <c r="AE9482"/>
      <c r="AF9482"/>
      <c r="AG9482"/>
      <c r="AH9482"/>
      <c r="AI9482"/>
      <c r="AJ9482"/>
      <c r="AK9482"/>
      <c r="AL9482"/>
      <c r="AM9482"/>
      <c r="AN9482"/>
      <c r="AO9482"/>
      <c r="AP9482"/>
      <c r="AQ9482"/>
      <c r="AR9482"/>
      <c r="AS9482"/>
      <c r="AT9482"/>
      <c r="AU9482"/>
      <c r="AV9482"/>
      <c r="AW9482"/>
      <c r="AX9482"/>
      <c r="AY9482"/>
      <c r="AZ9482"/>
      <c r="BA9482"/>
      <c r="BB9482"/>
      <c r="BC9482"/>
      <c r="BD9482"/>
      <c r="BE9482"/>
      <c r="BF9482"/>
      <c r="BG9482"/>
      <c r="BH9482"/>
      <c r="BI9482"/>
      <c r="BJ9482"/>
      <c r="BK9482"/>
      <c r="BL9482"/>
      <c r="BM9482"/>
      <c r="BN9482"/>
      <c r="BO9482"/>
      <c r="BP9482"/>
      <c r="BQ9482"/>
      <c r="BR9482"/>
      <c r="BS9482"/>
      <c r="BT9482"/>
      <c r="BU9482"/>
      <c r="BV9482"/>
      <c r="BW9482"/>
      <c r="BX9482"/>
      <c r="BY9482"/>
      <c r="BZ9482"/>
      <c r="CA9482"/>
      <c r="CB9482"/>
      <c r="CC9482"/>
      <c r="CD9482"/>
      <c r="CE9482"/>
      <c r="CF9482"/>
      <c r="CG9482"/>
      <c r="CH9482"/>
      <c r="CI9482"/>
      <c r="CJ9482"/>
      <c r="CK9482"/>
      <c r="CL9482"/>
      <c r="CM9482"/>
      <c r="CN9482"/>
      <c r="CO9482"/>
      <c r="CP9482"/>
      <c r="CQ9482"/>
      <c r="CR9482"/>
      <c r="CS9482"/>
      <c r="CT9482"/>
      <c r="CU9482"/>
      <c r="CV9482"/>
    </row>
    <row r="9483" spans="10:100" x14ac:dyDescent="0.25">
      <c r="J9483"/>
      <c r="K9483"/>
      <c r="L9483"/>
      <c r="M9483"/>
      <c r="N9483"/>
      <c r="O9483"/>
      <c r="P9483"/>
      <c r="Q9483"/>
      <c r="R9483"/>
      <c r="S9483"/>
      <c r="T9483"/>
      <c r="U9483"/>
      <c r="V9483"/>
      <c r="W9483"/>
      <c r="X9483"/>
      <c r="Y9483"/>
      <c r="Z9483"/>
      <c r="AA9483"/>
      <c r="AB9483"/>
      <c r="AC9483"/>
      <c r="AD9483"/>
      <c r="AE9483"/>
      <c r="AF9483"/>
      <c r="AG9483"/>
      <c r="AH9483"/>
      <c r="AI9483"/>
      <c r="AJ9483"/>
      <c r="AK9483"/>
      <c r="AL9483"/>
      <c r="AM9483"/>
      <c r="AN9483"/>
      <c r="AO9483"/>
      <c r="AP9483"/>
      <c r="AQ9483"/>
      <c r="AR9483"/>
      <c r="AS9483"/>
      <c r="AT9483"/>
      <c r="AU9483"/>
      <c r="AV9483"/>
      <c r="AW9483"/>
      <c r="AX9483"/>
      <c r="AY9483"/>
      <c r="AZ9483"/>
      <c r="BA9483"/>
      <c r="BB9483"/>
      <c r="BC9483"/>
      <c r="BD9483"/>
      <c r="BE9483"/>
      <c r="BF9483"/>
      <c r="BG9483"/>
      <c r="BH9483"/>
      <c r="BI9483"/>
      <c r="BJ9483"/>
      <c r="BK9483"/>
      <c r="BL9483"/>
      <c r="BM9483"/>
      <c r="BN9483"/>
      <c r="BO9483"/>
      <c r="BP9483"/>
      <c r="BQ9483"/>
      <c r="BR9483"/>
      <c r="BS9483"/>
      <c r="BT9483"/>
      <c r="BU9483"/>
      <c r="BV9483"/>
      <c r="BW9483"/>
      <c r="BX9483"/>
      <c r="BY9483"/>
      <c r="BZ9483"/>
      <c r="CA9483"/>
      <c r="CB9483"/>
      <c r="CC9483"/>
      <c r="CD9483"/>
      <c r="CE9483"/>
      <c r="CF9483"/>
      <c r="CG9483"/>
      <c r="CH9483"/>
      <c r="CI9483"/>
      <c r="CJ9483"/>
      <c r="CK9483"/>
      <c r="CL9483"/>
      <c r="CM9483"/>
      <c r="CN9483"/>
      <c r="CO9483"/>
      <c r="CP9483"/>
      <c r="CQ9483"/>
      <c r="CR9483"/>
      <c r="CS9483"/>
      <c r="CT9483"/>
      <c r="CU9483"/>
      <c r="CV9483"/>
    </row>
    <row r="9484" spans="10:100" x14ac:dyDescent="0.25">
      <c r="J9484"/>
      <c r="K9484"/>
      <c r="L9484"/>
      <c r="M9484"/>
      <c r="N9484"/>
      <c r="O9484"/>
      <c r="P9484"/>
      <c r="Q9484"/>
      <c r="R9484"/>
      <c r="S9484"/>
      <c r="T9484"/>
      <c r="U9484"/>
      <c r="V9484"/>
      <c r="W9484"/>
      <c r="X9484"/>
      <c r="Y9484"/>
      <c r="Z9484"/>
      <c r="AA9484"/>
      <c r="AB9484"/>
      <c r="AC9484"/>
      <c r="AD9484"/>
      <c r="AE9484"/>
      <c r="AF9484"/>
      <c r="AG9484"/>
      <c r="AH9484"/>
      <c r="AI9484"/>
      <c r="AJ9484"/>
      <c r="AK9484"/>
      <c r="AL9484"/>
      <c r="AM9484"/>
      <c r="AN9484"/>
      <c r="AO9484"/>
      <c r="AP9484"/>
      <c r="AQ9484"/>
      <c r="AR9484"/>
      <c r="AS9484"/>
      <c r="AT9484"/>
      <c r="AU9484"/>
      <c r="AV9484"/>
      <c r="AW9484"/>
      <c r="AX9484"/>
      <c r="AY9484"/>
      <c r="AZ9484"/>
      <c r="BA9484"/>
      <c r="BB9484"/>
      <c r="BC9484"/>
      <c r="BD9484"/>
      <c r="BE9484"/>
      <c r="BF9484"/>
      <c r="BG9484"/>
      <c r="BH9484"/>
      <c r="BI9484"/>
      <c r="BJ9484"/>
      <c r="BK9484"/>
      <c r="BL9484"/>
      <c r="BM9484"/>
      <c r="BN9484"/>
      <c r="BO9484"/>
      <c r="BP9484"/>
      <c r="BQ9484"/>
      <c r="BR9484"/>
      <c r="BS9484"/>
      <c r="BT9484"/>
      <c r="BU9484"/>
      <c r="BV9484"/>
      <c r="BW9484"/>
      <c r="BX9484"/>
      <c r="BY9484"/>
      <c r="BZ9484"/>
      <c r="CA9484"/>
      <c r="CB9484"/>
      <c r="CC9484"/>
      <c r="CD9484"/>
      <c r="CE9484"/>
      <c r="CF9484"/>
      <c r="CG9484"/>
      <c r="CH9484"/>
      <c r="CI9484"/>
      <c r="CJ9484"/>
      <c r="CK9484"/>
      <c r="CL9484"/>
      <c r="CM9484"/>
      <c r="CN9484"/>
      <c r="CO9484"/>
      <c r="CP9484"/>
      <c r="CQ9484"/>
      <c r="CR9484"/>
      <c r="CS9484"/>
      <c r="CT9484"/>
      <c r="CU9484"/>
      <c r="CV9484"/>
    </row>
    <row r="9485" spans="10:100" x14ac:dyDescent="0.25">
      <c r="J9485"/>
      <c r="K9485"/>
      <c r="L9485"/>
      <c r="M9485"/>
      <c r="N9485"/>
      <c r="O9485"/>
      <c r="P9485"/>
      <c r="Q9485"/>
      <c r="R9485"/>
      <c r="S9485"/>
      <c r="T9485"/>
      <c r="U9485"/>
      <c r="V9485"/>
      <c r="W9485"/>
      <c r="X9485"/>
      <c r="Y9485"/>
      <c r="Z9485"/>
      <c r="AA9485"/>
      <c r="AB9485"/>
      <c r="AC9485"/>
      <c r="AD9485"/>
      <c r="AE9485"/>
      <c r="AF9485"/>
      <c r="AG9485"/>
      <c r="AH9485"/>
      <c r="AI9485"/>
      <c r="AJ9485"/>
      <c r="AK9485"/>
      <c r="AL9485"/>
      <c r="AM9485"/>
      <c r="AN9485"/>
      <c r="AO9485"/>
      <c r="AP9485"/>
      <c r="AQ9485"/>
      <c r="AR9485"/>
      <c r="AS9485"/>
      <c r="AT9485"/>
      <c r="AU9485"/>
      <c r="AV9485"/>
      <c r="AW9485"/>
      <c r="AX9485"/>
      <c r="AY9485"/>
      <c r="AZ9485"/>
      <c r="BA9485"/>
      <c r="BB9485"/>
      <c r="BC9485"/>
      <c r="BD9485"/>
      <c r="BE9485"/>
      <c r="BF9485"/>
      <c r="BG9485"/>
      <c r="BH9485"/>
      <c r="BI9485"/>
      <c r="BJ9485"/>
      <c r="BK9485"/>
      <c r="BL9485"/>
      <c r="BM9485"/>
      <c r="BN9485"/>
      <c r="BO9485"/>
      <c r="BP9485"/>
      <c r="BQ9485"/>
      <c r="BR9485"/>
      <c r="BS9485"/>
      <c r="BT9485"/>
      <c r="BU9485"/>
      <c r="BV9485"/>
      <c r="BW9485"/>
      <c r="BX9485"/>
      <c r="BY9485"/>
      <c r="BZ9485"/>
      <c r="CA9485"/>
      <c r="CB9485"/>
      <c r="CC9485"/>
      <c r="CD9485"/>
      <c r="CE9485"/>
      <c r="CF9485"/>
      <c r="CG9485"/>
      <c r="CH9485"/>
      <c r="CI9485"/>
      <c r="CJ9485"/>
      <c r="CK9485"/>
      <c r="CL9485"/>
      <c r="CM9485"/>
      <c r="CN9485"/>
      <c r="CO9485"/>
      <c r="CP9485"/>
      <c r="CQ9485"/>
      <c r="CR9485"/>
      <c r="CS9485"/>
      <c r="CT9485"/>
      <c r="CU9485"/>
      <c r="CV9485"/>
    </row>
    <row r="9486" spans="10:100" x14ac:dyDescent="0.25">
      <c r="J9486"/>
      <c r="K9486"/>
      <c r="L9486"/>
      <c r="M9486"/>
      <c r="N9486"/>
      <c r="O9486"/>
      <c r="P9486"/>
      <c r="Q9486"/>
      <c r="R9486"/>
      <c r="S9486"/>
      <c r="T9486"/>
      <c r="U9486"/>
      <c r="V9486"/>
      <c r="W9486"/>
      <c r="X9486"/>
      <c r="Y9486"/>
      <c r="Z9486"/>
      <c r="AA9486"/>
      <c r="AB9486"/>
      <c r="AC9486"/>
      <c r="AD9486"/>
      <c r="AE9486"/>
      <c r="AF9486"/>
      <c r="AG9486"/>
      <c r="AH9486"/>
      <c r="AI9486"/>
      <c r="AJ9486"/>
      <c r="AK9486"/>
      <c r="AL9486"/>
      <c r="AM9486"/>
      <c r="AN9486"/>
      <c r="AO9486"/>
      <c r="AP9486"/>
      <c r="AQ9486"/>
      <c r="AR9486"/>
      <c r="AS9486"/>
      <c r="AT9486"/>
      <c r="AU9486"/>
      <c r="AV9486"/>
      <c r="AW9486"/>
      <c r="AX9486"/>
      <c r="AY9486"/>
      <c r="AZ9486"/>
      <c r="BA9486"/>
      <c r="BB9486"/>
      <c r="BC9486"/>
      <c r="BD9486"/>
      <c r="BE9486"/>
      <c r="BF9486"/>
      <c r="BG9486"/>
      <c r="BH9486"/>
      <c r="BI9486"/>
      <c r="BJ9486"/>
      <c r="BK9486"/>
      <c r="BL9486"/>
      <c r="BM9486"/>
      <c r="BN9486"/>
      <c r="BO9486"/>
      <c r="BP9486"/>
      <c r="BQ9486"/>
      <c r="BR9486"/>
      <c r="BS9486"/>
      <c r="BT9486"/>
      <c r="BU9486"/>
      <c r="BV9486"/>
      <c r="BW9486"/>
      <c r="BX9486"/>
      <c r="BY9486"/>
      <c r="BZ9486"/>
      <c r="CA9486"/>
      <c r="CB9486"/>
      <c r="CC9486"/>
      <c r="CD9486"/>
      <c r="CE9486"/>
      <c r="CF9486"/>
      <c r="CG9486"/>
      <c r="CH9486"/>
      <c r="CI9486"/>
      <c r="CJ9486"/>
      <c r="CK9486"/>
      <c r="CL9486"/>
      <c r="CM9486"/>
      <c r="CN9486"/>
      <c r="CO9486"/>
      <c r="CP9486"/>
      <c r="CQ9486"/>
      <c r="CR9486"/>
      <c r="CS9486"/>
      <c r="CT9486"/>
      <c r="CU9486"/>
      <c r="CV9486"/>
    </row>
    <row r="9487" spans="10:100" x14ac:dyDescent="0.25">
      <c r="J9487"/>
      <c r="K9487"/>
      <c r="L9487"/>
      <c r="M9487"/>
      <c r="N9487"/>
      <c r="O9487"/>
      <c r="P9487"/>
      <c r="Q9487"/>
      <c r="R9487"/>
      <c r="S9487"/>
      <c r="T9487"/>
      <c r="U9487"/>
      <c r="V9487"/>
      <c r="W9487"/>
      <c r="X9487"/>
      <c r="Y9487"/>
      <c r="Z9487"/>
      <c r="AA9487"/>
      <c r="AB9487"/>
      <c r="AC9487"/>
      <c r="AD9487"/>
      <c r="AE9487"/>
      <c r="AF9487"/>
      <c r="AG9487"/>
      <c r="AH9487"/>
      <c r="AI9487"/>
      <c r="AJ9487"/>
      <c r="AK9487"/>
      <c r="AL9487"/>
      <c r="AM9487"/>
      <c r="AN9487"/>
      <c r="AO9487"/>
      <c r="AP9487"/>
      <c r="AQ9487"/>
      <c r="AR9487"/>
      <c r="AS9487"/>
      <c r="AT9487"/>
      <c r="AU9487"/>
      <c r="AV9487"/>
      <c r="AW9487"/>
      <c r="AX9487"/>
      <c r="AY9487"/>
      <c r="AZ9487"/>
      <c r="BA9487"/>
      <c r="BB9487"/>
      <c r="BC9487"/>
      <c r="BD9487"/>
      <c r="BE9487"/>
      <c r="BF9487"/>
      <c r="BG9487"/>
      <c r="BH9487"/>
      <c r="BI9487"/>
      <c r="BJ9487"/>
      <c r="BK9487"/>
      <c r="BL9487"/>
      <c r="BM9487"/>
      <c r="BN9487"/>
      <c r="BO9487"/>
      <c r="BP9487"/>
      <c r="BQ9487"/>
      <c r="BR9487"/>
      <c r="BS9487"/>
      <c r="BT9487"/>
      <c r="BU9487"/>
      <c r="BV9487"/>
      <c r="BW9487"/>
      <c r="BX9487"/>
      <c r="BY9487"/>
      <c r="BZ9487"/>
      <c r="CA9487"/>
      <c r="CB9487"/>
      <c r="CC9487"/>
      <c r="CD9487"/>
      <c r="CE9487"/>
      <c r="CF9487"/>
      <c r="CG9487"/>
      <c r="CH9487"/>
      <c r="CI9487"/>
      <c r="CJ9487"/>
      <c r="CK9487"/>
      <c r="CL9487"/>
      <c r="CM9487"/>
      <c r="CN9487"/>
      <c r="CO9487"/>
      <c r="CP9487"/>
      <c r="CQ9487"/>
      <c r="CR9487"/>
      <c r="CS9487"/>
      <c r="CT9487"/>
      <c r="CU9487"/>
      <c r="CV9487"/>
    </row>
    <row r="9488" spans="10:100" x14ac:dyDescent="0.25">
      <c r="J9488"/>
      <c r="K9488"/>
      <c r="L9488"/>
      <c r="M9488"/>
      <c r="N9488"/>
      <c r="O9488"/>
      <c r="P9488"/>
      <c r="Q9488"/>
      <c r="R9488"/>
      <c r="S9488"/>
      <c r="T9488"/>
      <c r="U9488"/>
      <c r="V9488"/>
      <c r="W9488"/>
      <c r="X9488"/>
      <c r="Y9488"/>
      <c r="Z9488"/>
      <c r="AA9488"/>
      <c r="AB9488"/>
      <c r="AC9488"/>
      <c r="AD9488"/>
      <c r="AE9488"/>
      <c r="AF9488"/>
      <c r="AG9488"/>
      <c r="AH9488"/>
      <c r="AI9488"/>
      <c r="AJ9488"/>
      <c r="AK9488"/>
      <c r="AL9488"/>
      <c r="AM9488"/>
      <c r="AN9488"/>
      <c r="AO9488"/>
      <c r="AP9488"/>
      <c r="AQ9488"/>
      <c r="AR9488"/>
      <c r="AS9488"/>
      <c r="AT9488"/>
      <c r="AU9488"/>
      <c r="AV9488"/>
      <c r="AW9488"/>
      <c r="AX9488"/>
      <c r="AY9488"/>
      <c r="AZ9488"/>
      <c r="BA9488"/>
      <c r="BB9488"/>
      <c r="BC9488"/>
      <c r="BD9488"/>
      <c r="BE9488"/>
      <c r="BF9488"/>
      <c r="BG9488"/>
      <c r="BH9488"/>
      <c r="BI9488"/>
      <c r="BJ9488"/>
      <c r="BK9488"/>
      <c r="BL9488"/>
      <c r="BM9488"/>
      <c r="BN9488"/>
      <c r="BO9488"/>
      <c r="BP9488"/>
      <c r="BQ9488"/>
      <c r="BR9488"/>
      <c r="BS9488"/>
      <c r="BT9488"/>
      <c r="BU9488"/>
      <c r="BV9488"/>
      <c r="BW9488"/>
      <c r="BX9488"/>
      <c r="BY9488"/>
      <c r="BZ9488"/>
      <c r="CA9488"/>
      <c r="CB9488"/>
      <c r="CC9488"/>
      <c r="CD9488"/>
      <c r="CE9488"/>
      <c r="CF9488"/>
      <c r="CG9488"/>
      <c r="CH9488"/>
      <c r="CI9488"/>
      <c r="CJ9488"/>
      <c r="CK9488"/>
      <c r="CL9488"/>
      <c r="CM9488"/>
      <c r="CN9488"/>
      <c r="CO9488"/>
      <c r="CP9488"/>
      <c r="CQ9488"/>
      <c r="CR9488"/>
      <c r="CS9488"/>
      <c r="CT9488"/>
      <c r="CU9488"/>
      <c r="CV9488"/>
    </row>
    <row r="9489" spans="10:100" x14ac:dyDescent="0.25">
      <c r="J9489"/>
      <c r="K9489"/>
      <c r="L9489"/>
      <c r="M9489"/>
      <c r="N9489"/>
      <c r="O9489"/>
      <c r="P9489"/>
      <c r="Q9489"/>
      <c r="R9489"/>
      <c r="S9489"/>
      <c r="T9489"/>
      <c r="U9489"/>
      <c r="V9489"/>
      <c r="W9489"/>
      <c r="X9489"/>
      <c r="Y9489"/>
      <c r="Z9489"/>
      <c r="AA9489"/>
      <c r="AB9489"/>
      <c r="AC9489"/>
      <c r="AD9489"/>
      <c r="AE9489"/>
      <c r="AF9489"/>
      <c r="AG9489"/>
      <c r="AH9489"/>
      <c r="AI9489"/>
      <c r="AJ9489"/>
      <c r="AK9489"/>
      <c r="AL9489"/>
      <c r="AM9489"/>
      <c r="AN9489"/>
      <c r="AO9489"/>
      <c r="AP9489"/>
      <c r="AQ9489"/>
      <c r="AR9489"/>
      <c r="AS9489"/>
      <c r="AT9489"/>
      <c r="AU9489"/>
      <c r="AV9489"/>
      <c r="AW9489"/>
      <c r="AX9489"/>
      <c r="AY9489"/>
      <c r="AZ9489"/>
      <c r="BA9489"/>
      <c r="BB9489"/>
      <c r="BC9489"/>
      <c r="BD9489"/>
      <c r="BE9489"/>
      <c r="BF9489"/>
      <c r="BG9489"/>
      <c r="BH9489"/>
      <c r="BI9489"/>
      <c r="BJ9489"/>
      <c r="BK9489"/>
      <c r="BL9489"/>
      <c r="BM9489"/>
      <c r="BN9489"/>
      <c r="BO9489"/>
      <c r="BP9489"/>
      <c r="BQ9489"/>
      <c r="BR9489"/>
      <c r="BS9489"/>
      <c r="BT9489"/>
      <c r="BU9489"/>
      <c r="BV9489"/>
      <c r="BW9489"/>
      <c r="BX9489"/>
      <c r="BY9489"/>
      <c r="BZ9489"/>
      <c r="CA9489"/>
      <c r="CB9489"/>
      <c r="CC9489"/>
      <c r="CD9489"/>
      <c r="CE9489"/>
      <c r="CF9489"/>
      <c r="CG9489"/>
      <c r="CH9489"/>
      <c r="CI9489"/>
      <c r="CJ9489"/>
      <c r="CK9489"/>
      <c r="CL9489"/>
      <c r="CM9489"/>
      <c r="CN9489"/>
      <c r="CO9489"/>
      <c r="CP9489"/>
      <c r="CQ9489"/>
      <c r="CR9489"/>
      <c r="CS9489"/>
      <c r="CT9489"/>
      <c r="CU9489"/>
      <c r="CV9489"/>
    </row>
    <row r="9490" spans="10:100" x14ac:dyDescent="0.25">
      <c r="J9490"/>
      <c r="K9490"/>
      <c r="L9490"/>
      <c r="M9490"/>
      <c r="N9490"/>
      <c r="O9490"/>
      <c r="P9490"/>
      <c r="Q9490"/>
      <c r="R9490"/>
      <c r="S9490"/>
      <c r="T9490"/>
      <c r="U9490"/>
      <c r="V9490"/>
      <c r="W9490"/>
      <c r="X9490"/>
      <c r="Y9490"/>
      <c r="Z9490"/>
      <c r="AA9490"/>
      <c r="AB9490"/>
      <c r="AC9490"/>
      <c r="AD9490"/>
      <c r="AE9490"/>
      <c r="AF9490"/>
      <c r="AG9490"/>
      <c r="AH9490"/>
      <c r="AI9490"/>
      <c r="AJ9490"/>
      <c r="AK9490"/>
      <c r="AL9490"/>
      <c r="AM9490"/>
      <c r="AN9490"/>
      <c r="AO9490"/>
      <c r="AP9490"/>
      <c r="AQ9490"/>
      <c r="AR9490"/>
      <c r="AS9490"/>
      <c r="AT9490"/>
      <c r="AU9490"/>
      <c r="AV9490"/>
      <c r="AW9490"/>
      <c r="AX9490"/>
      <c r="AY9490"/>
      <c r="AZ9490"/>
      <c r="BA9490"/>
      <c r="BB9490"/>
      <c r="BC9490"/>
      <c r="BD9490"/>
      <c r="BE9490"/>
      <c r="BF9490"/>
      <c r="BG9490"/>
      <c r="BH9490"/>
      <c r="BI9490"/>
      <c r="BJ9490"/>
      <c r="BK9490"/>
      <c r="BL9490"/>
      <c r="BM9490"/>
      <c r="BN9490"/>
      <c r="BO9490"/>
      <c r="BP9490"/>
      <c r="BQ9490"/>
      <c r="BR9490"/>
      <c r="BS9490"/>
      <c r="BT9490"/>
      <c r="BU9490"/>
      <c r="BV9490"/>
      <c r="BW9490"/>
      <c r="BX9490"/>
      <c r="BY9490"/>
      <c r="BZ9490"/>
      <c r="CA9490"/>
      <c r="CB9490"/>
      <c r="CC9490"/>
      <c r="CD9490"/>
      <c r="CE9490"/>
      <c r="CF9490"/>
      <c r="CG9490"/>
      <c r="CH9490"/>
      <c r="CI9490"/>
      <c r="CJ9490"/>
      <c r="CK9490"/>
      <c r="CL9490"/>
      <c r="CM9490"/>
      <c r="CN9490"/>
      <c r="CO9490"/>
      <c r="CP9490"/>
      <c r="CQ9490"/>
      <c r="CR9490"/>
      <c r="CS9490"/>
      <c r="CT9490"/>
      <c r="CU9490"/>
      <c r="CV9490"/>
    </row>
    <row r="9491" spans="10:100" x14ac:dyDescent="0.25">
      <c r="J9491"/>
      <c r="K9491"/>
      <c r="L9491"/>
      <c r="M9491"/>
      <c r="N9491"/>
      <c r="O9491"/>
      <c r="P9491"/>
      <c r="Q9491"/>
      <c r="R9491"/>
      <c r="S9491"/>
      <c r="T9491"/>
      <c r="U9491"/>
      <c r="V9491"/>
      <c r="W9491"/>
      <c r="X9491"/>
      <c r="Y9491"/>
      <c r="Z9491"/>
      <c r="AA9491"/>
      <c r="AB9491"/>
      <c r="AC9491"/>
      <c r="AD9491"/>
      <c r="AE9491"/>
      <c r="AF9491"/>
      <c r="AG9491"/>
      <c r="AH9491"/>
      <c r="AI9491"/>
      <c r="AJ9491"/>
      <c r="AK9491"/>
      <c r="AL9491"/>
      <c r="AM9491"/>
      <c r="AN9491"/>
      <c r="AO9491"/>
      <c r="AP9491"/>
      <c r="AQ9491"/>
      <c r="AR9491"/>
      <c r="AS9491"/>
      <c r="AT9491"/>
      <c r="AU9491"/>
      <c r="AV9491"/>
      <c r="AW9491"/>
      <c r="AX9491"/>
      <c r="AY9491"/>
      <c r="AZ9491"/>
      <c r="BA9491"/>
      <c r="BB9491"/>
      <c r="BC9491"/>
      <c r="BD9491"/>
      <c r="BE9491"/>
      <c r="BF9491"/>
      <c r="BG9491"/>
      <c r="BH9491"/>
      <c r="BI9491"/>
      <c r="BJ9491"/>
      <c r="BK9491"/>
      <c r="BL9491"/>
      <c r="BM9491"/>
      <c r="BN9491"/>
      <c r="BO9491"/>
      <c r="BP9491"/>
      <c r="BQ9491"/>
      <c r="BR9491"/>
      <c r="BS9491"/>
      <c r="BT9491"/>
      <c r="BU9491"/>
      <c r="BV9491"/>
      <c r="BW9491"/>
      <c r="BX9491"/>
      <c r="BY9491"/>
      <c r="BZ9491"/>
      <c r="CA9491"/>
      <c r="CB9491"/>
      <c r="CC9491"/>
      <c r="CD9491"/>
      <c r="CE9491"/>
      <c r="CF9491"/>
      <c r="CG9491"/>
      <c r="CH9491"/>
      <c r="CI9491"/>
      <c r="CJ9491"/>
      <c r="CK9491"/>
      <c r="CL9491"/>
      <c r="CM9491"/>
      <c r="CN9491"/>
      <c r="CO9491"/>
      <c r="CP9491"/>
      <c r="CQ9491"/>
      <c r="CR9491"/>
      <c r="CS9491"/>
      <c r="CT9491"/>
      <c r="CU9491"/>
      <c r="CV9491"/>
    </row>
    <row r="9492" spans="10:100" x14ac:dyDescent="0.25">
      <c r="J9492"/>
      <c r="K9492"/>
      <c r="L9492"/>
      <c r="M9492"/>
      <c r="N9492"/>
      <c r="O9492"/>
      <c r="P9492"/>
      <c r="Q9492"/>
      <c r="R9492"/>
      <c r="S9492"/>
      <c r="T9492"/>
      <c r="U9492"/>
      <c r="V9492"/>
      <c r="W9492"/>
      <c r="X9492"/>
      <c r="Y9492"/>
      <c r="Z9492"/>
      <c r="AA9492"/>
      <c r="AB9492"/>
      <c r="AC9492"/>
      <c r="AD9492"/>
      <c r="AE9492"/>
      <c r="AF9492"/>
      <c r="AG9492"/>
      <c r="AH9492"/>
      <c r="AI9492"/>
      <c r="AJ9492"/>
      <c r="AK9492"/>
      <c r="AL9492"/>
      <c r="AM9492"/>
      <c r="AN9492"/>
      <c r="AO9492"/>
      <c r="AP9492"/>
      <c r="AQ9492"/>
      <c r="AR9492"/>
      <c r="AS9492"/>
      <c r="AT9492"/>
      <c r="AU9492"/>
      <c r="AV9492"/>
      <c r="AW9492"/>
      <c r="AX9492"/>
      <c r="AY9492"/>
      <c r="AZ9492"/>
      <c r="BA9492"/>
      <c r="BB9492"/>
      <c r="BC9492"/>
      <c r="BD9492"/>
      <c r="BE9492"/>
      <c r="BF9492"/>
      <c r="BG9492"/>
      <c r="BH9492"/>
      <c r="BI9492"/>
      <c r="BJ9492"/>
      <c r="BK9492"/>
      <c r="BL9492"/>
      <c r="BM9492"/>
      <c r="BN9492"/>
      <c r="BO9492"/>
      <c r="BP9492"/>
      <c r="BQ9492"/>
      <c r="BR9492"/>
      <c r="BS9492"/>
      <c r="BT9492"/>
      <c r="BU9492"/>
      <c r="BV9492"/>
      <c r="BW9492"/>
      <c r="BX9492"/>
      <c r="BY9492"/>
      <c r="BZ9492"/>
      <c r="CA9492"/>
      <c r="CB9492"/>
      <c r="CC9492"/>
      <c r="CD9492"/>
      <c r="CE9492"/>
      <c r="CF9492"/>
      <c r="CG9492"/>
      <c r="CH9492"/>
      <c r="CI9492"/>
      <c r="CJ9492"/>
      <c r="CK9492"/>
      <c r="CL9492"/>
      <c r="CM9492"/>
      <c r="CN9492"/>
      <c r="CO9492"/>
      <c r="CP9492"/>
      <c r="CQ9492"/>
      <c r="CR9492"/>
      <c r="CS9492"/>
      <c r="CT9492"/>
      <c r="CU9492"/>
      <c r="CV9492"/>
    </row>
    <row r="9493" spans="10:100" x14ac:dyDescent="0.25">
      <c r="J9493"/>
      <c r="K9493"/>
      <c r="L9493"/>
      <c r="M9493"/>
      <c r="N9493"/>
      <c r="O9493"/>
      <c r="P9493"/>
      <c r="Q9493"/>
      <c r="R9493"/>
      <c r="S9493"/>
      <c r="T9493"/>
      <c r="U9493"/>
      <c r="V9493"/>
      <c r="W9493"/>
      <c r="X9493"/>
      <c r="Y9493"/>
      <c r="Z9493"/>
      <c r="AA9493"/>
      <c r="AB9493"/>
      <c r="AC9493"/>
      <c r="AD9493"/>
      <c r="AE9493"/>
      <c r="AF9493"/>
      <c r="AG9493"/>
      <c r="AH9493"/>
      <c r="AI9493"/>
      <c r="AJ9493"/>
      <c r="AK9493"/>
      <c r="AL9493"/>
      <c r="AM9493"/>
      <c r="AN9493"/>
      <c r="AO9493"/>
      <c r="AP9493"/>
      <c r="AQ9493"/>
      <c r="AR9493"/>
      <c r="AS9493"/>
      <c r="AT9493"/>
      <c r="AU9493"/>
      <c r="AV9493"/>
      <c r="AW9493"/>
      <c r="AX9493"/>
      <c r="AY9493"/>
      <c r="AZ9493"/>
      <c r="BA9493"/>
      <c r="BB9493"/>
      <c r="BC9493"/>
      <c r="BD9493"/>
      <c r="BE9493"/>
      <c r="BF9493"/>
      <c r="BG9493"/>
      <c r="BH9493"/>
      <c r="BI9493"/>
      <c r="BJ9493"/>
      <c r="BK9493"/>
      <c r="BL9493"/>
      <c r="BM9493"/>
      <c r="BN9493"/>
      <c r="BO9493"/>
      <c r="BP9493"/>
      <c r="BQ9493"/>
      <c r="BR9493"/>
      <c r="BS9493"/>
      <c r="BT9493"/>
      <c r="BU9493"/>
      <c r="BV9493"/>
      <c r="BW9493"/>
      <c r="BX9493"/>
      <c r="BY9493"/>
      <c r="BZ9493"/>
      <c r="CA9493"/>
      <c r="CB9493"/>
      <c r="CC9493"/>
      <c r="CD9493"/>
      <c r="CE9493"/>
      <c r="CF9493"/>
      <c r="CG9493"/>
      <c r="CH9493"/>
      <c r="CI9493"/>
      <c r="CJ9493"/>
      <c r="CK9493"/>
      <c r="CL9493"/>
      <c r="CM9493"/>
      <c r="CN9493"/>
      <c r="CO9493"/>
      <c r="CP9493"/>
      <c r="CQ9493"/>
      <c r="CR9493"/>
      <c r="CS9493"/>
      <c r="CT9493"/>
      <c r="CU9493"/>
      <c r="CV9493"/>
    </row>
    <row r="9494" spans="10:100" x14ac:dyDescent="0.25">
      <c r="J9494"/>
      <c r="K9494"/>
      <c r="L9494"/>
      <c r="M9494"/>
      <c r="N9494"/>
      <c r="O9494"/>
      <c r="P9494"/>
      <c r="Q9494"/>
      <c r="R9494"/>
      <c r="S9494"/>
      <c r="T9494"/>
      <c r="U9494"/>
      <c r="V9494"/>
      <c r="W9494"/>
      <c r="X9494"/>
      <c r="Y9494"/>
      <c r="Z9494"/>
      <c r="AA9494"/>
      <c r="AB9494"/>
      <c r="AC9494"/>
      <c r="AD9494"/>
      <c r="AE9494"/>
      <c r="AF9494"/>
      <c r="AG9494"/>
      <c r="AH9494"/>
      <c r="AI9494"/>
      <c r="AJ9494"/>
      <c r="AK9494"/>
      <c r="AL9494"/>
      <c r="AM9494"/>
      <c r="AN9494"/>
      <c r="AO9494"/>
      <c r="AP9494"/>
      <c r="AQ9494"/>
      <c r="AR9494"/>
      <c r="AS9494"/>
      <c r="AT9494"/>
      <c r="AU9494"/>
      <c r="AV9494"/>
      <c r="AW9494"/>
      <c r="AX9494"/>
      <c r="AY9494"/>
      <c r="AZ9494"/>
      <c r="BA9494"/>
      <c r="BB9494"/>
      <c r="BC9494"/>
      <c r="BD9494"/>
      <c r="BE9494"/>
      <c r="BF9494"/>
      <c r="BG9494"/>
      <c r="BH9494"/>
      <c r="BI9494"/>
      <c r="BJ9494"/>
      <c r="BK9494"/>
      <c r="BL9494"/>
      <c r="BM9494"/>
      <c r="BN9494"/>
      <c r="BO9494"/>
      <c r="BP9494"/>
      <c r="BQ9494"/>
      <c r="BR9494"/>
      <c r="BS9494"/>
      <c r="BT9494"/>
      <c r="BU9494"/>
      <c r="BV9494"/>
      <c r="BW9494"/>
      <c r="BX9494"/>
      <c r="BY9494"/>
      <c r="BZ9494"/>
      <c r="CA9494"/>
      <c r="CB9494"/>
      <c r="CC9494"/>
      <c r="CD9494"/>
      <c r="CE9494"/>
      <c r="CF9494"/>
      <c r="CG9494"/>
      <c r="CH9494"/>
      <c r="CI9494"/>
      <c r="CJ9494"/>
      <c r="CK9494"/>
      <c r="CL9494"/>
      <c r="CM9494"/>
      <c r="CN9494"/>
      <c r="CO9494"/>
      <c r="CP9494"/>
      <c r="CQ9494"/>
      <c r="CR9494"/>
      <c r="CS9494"/>
      <c r="CT9494"/>
      <c r="CU9494"/>
      <c r="CV9494"/>
    </row>
    <row r="9495" spans="10:100" x14ac:dyDescent="0.25">
      <c r="J9495"/>
      <c r="K9495"/>
      <c r="L9495"/>
      <c r="M9495"/>
      <c r="N9495"/>
      <c r="O9495"/>
      <c r="P9495"/>
      <c r="Q9495"/>
      <c r="R9495"/>
      <c r="S9495"/>
      <c r="T9495"/>
      <c r="U9495"/>
      <c r="V9495"/>
      <c r="W9495"/>
      <c r="X9495"/>
      <c r="Y9495"/>
      <c r="Z9495"/>
      <c r="AA9495"/>
      <c r="AB9495"/>
      <c r="AC9495"/>
      <c r="AD9495"/>
      <c r="AE9495"/>
      <c r="AF9495"/>
      <c r="AG9495"/>
      <c r="AH9495"/>
      <c r="AI9495"/>
      <c r="AJ9495"/>
      <c r="AK9495"/>
      <c r="AL9495"/>
      <c r="AM9495"/>
      <c r="AN9495"/>
      <c r="AO9495"/>
      <c r="AP9495"/>
      <c r="AQ9495"/>
      <c r="AR9495"/>
      <c r="AS9495"/>
      <c r="AT9495"/>
      <c r="AU9495"/>
      <c r="AV9495"/>
      <c r="AW9495"/>
      <c r="AX9495"/>
      <c r="AY9495"/>
      <c r="AZ9495"/>
      <c r="BA9495"/>
      <c r="BB9495"/>
      <c r="BC9495"/>
      <c r="BD9495"/>
      <c r="BE9495"/>
      <c r="BF9495"/>
      <c r="BG9495"/>
      <c r="BH9495"/>
      <c r="BI9495"/>
      <c r="BJ9495"/>
      <c r="BK9495"/>
      <c r="BL9495"/>
      <c r="BM9495"/>
      <c r="BN9495"/>
      <c r="BO9495"/>
      <c r="BP9495"/>
      <c r="BQ9495"/>
      <c r="BR9495"/>
      <c r="BS9495"/>
      <c r="BT9495"/>
      <c r="BU9495"/>
      <c r="BV9495"/>
      <c r="BW9495"/>
      <c r="BX9495"/>
      <c r="BY9495"/>
      <c r="BZ9495"/>
      <c r="CA9495"/>
      <c r="CB9495"/>
      <c r="CC9495"/>
      <c r="CD9495"/>
      <c r="CE9495"/>
      <c r="CF9495"/>
      <c r="CG9495"/>
      <c r="CH9495"/>
      <c r="CI9495"/>
      <c r="CJ9495"/>
      <c r="CK9495"/>
      <c r="CL9495"/>
      <c r="CM9495"/>
      <c r="CN9495"/>
      <c r="CO9495"/>
      <c r="CP9495"/>
      <c r="CQ9495"/>
      <c r="CR9495"/>
      <c r="CS9495"/>
      <c r="CT9495"/>
      <c r="CU9495"/>
      <c r="CV9495"/>
    </row>
    <row r="9496" spans="10:100" x14ac:dyDescent="0.25">
      <c r="J9496"/>
      <c r="K9496"/>
      <c r="L9496"/>
      <c r="M9496"/>
      <c r="N9496"/>
      <c r="O9496"/>
      <c r="P9496"/>
      <c r="Q9496"/>
      <c r="R9496"/>
      <c r="S9496"/>
      <c r="T9496"/>
      <c r="U9496"/>
      <c r="V9496"/>
      <c r="W9496"/>
      <c r="X9496"/>
      <c r="Y9496"/>
      <c r="Z9496"/>
      <c r="AA9496"/>
      <c r="AB9496"/>
      <c r="AC9496"/>
      <c r="AD9496"/>
      <c r="AE9496"/>
      <c r="AF9496"/>
      <c r="AG9496"/>
      <c r="AH9496"/>
      <c r="AI9496"/>
      <c r="AJ9496"/>
      <c r="AK9496"/>
      <c r="AL9496"/>
      <c r="AM9496"/>
      <c r="AN9496"/>
      <c r="AO9496"/>
      <c r="AP9496"/>
      <c r="AQ9496"/>
      <c r="AR9496"/>
      <c r="AS9496"/>
      <c r="AT9496"/>
      <c r="AU9496"/>
      <c r="AV9496"/>
      <c r="AW9496"/>
      <c r="AX9496"/>
      <c r="AY9496"/>
      <c r="AZ9496"/>
      <c r="BA9496"/>
      <c r="BB9496"/>
      <c r="BC9496"/>
      <c r="BD9496"/>
      <c r="BE9496"/>
      <c r="BF9496"/>
      <c r="BG9496"/>
      <c r="BH9496"/>
      <c r="BI9496"/>
      <c r="BJ9496"/>
      <c r="BK9496"/>
      <c r="BL9496"/>
      <c r="BM9496"/>
      <c r="BN9496"/>
      <c r="BO9496"/>
      <c r="BP9496"/>
      <c r="BQ9496"/>
      <c r="BR9496"/>
      <c r="BS9496"/>
      <c r="BT9496"/>
      <c r="BU9496"/>
      <c r="BV9496"/>
      <c r="BW9496"/>
      <c r="BX9496"/>
      <c r="BY9496"/>
      <c r="BZ9496"/>
      <c r="CA9496"/>
      <c r="CB9496"/>
      <c r="CC9496"/>
      <c r="CD9496"/>
      <c r="CE9496"/>
      <c r="CF9496"/>
      <c r="CG9496"/>
      <c r="CH9496"/>
      <c r="CI9496"/>
      <c r="CJ9496"/>
      <c r="CK9496"/>
      <c r="CL9496"/>
      <c r="CM9496"/>
      <c r="CN9496"/>
      <c r="CO9496"/>
      <c r="CP9496"/>
      <c r="CQ9496"/>
      <c r="CR9496"/>
      <c r="CS9496"/>
      <c r="CT9496"/>
      <c r="CU9496"/>
      <c r="CV9496"/>
    </row>
    <row r="9497" spans="10:100" x14ac:dyDescent="0.25">
      <c r="J9497"/>
      <c r="K9497"/>
      <c r="L9497"/>
      <c r="M9497"/>
      <c r="N9497"/>
      <c r="O9497"/>
      <c r="P9497"/>
      <c r="Q9497"/>
      <c r="R9497"/>
      <c r="S9497"/>
      <c r="T9497"/>
      <c r="U9497"/>
      <c r="V9497"/>
      <c r="W9497"/>
      <c r="X9497"/>
      <c r="Y9497"/>
      <c r="Z9497"/>
      <c r="AA9497"/>
      <c r="AB9497"/>
      <c r="AC9497"/>
      <c r="AD9497"/>
      <c r="AE9497"/>
      <c r="AF9497"/>
      <c r="AG9497"/>
      <c r="AH9497"/>
      <c r="AI9497"/>
      <c r="AJ9497"/>
      <c r="AK9497"/>
      <c r="AL9497"/>
      <c r="AM9497"/>
      <c r="AN9497"/>
      <c r="AO9497"/>
      <c r="AP9497"/>
      <c r="AQ9497"/>
      <c r="AR9497"/>
      <c r="AS9497"/>
      <c r="AT9497"/>
      <c r="AU9497"/>
      <c r="AV9497"/>
      <c r="AW9497"/>
      <c r="AX9497"/>
      <c r="AY9497"/>
      <c r="AZ9497"/>
      <c r="BA9497"/>
      <c r="BB9497"/>
      <c r="BC9497"/>
      <c r="BD9497"/>
      <c r="BE9497"/>
      <c r="BF9497"/>
      <c r="BG9497"/>
      <c r="BH9497"/>
      <c r="BI9497"/>
      <c r="BJ9497"/>
      <c r="BK9497"/>
      <c r="BL9497"/>
      <c r="BM9497"/>
      <c r="BN9497"/>
      <c r="BO9497"/>
      <c r="BP9497"/>
      <c r="BQ9497"/>
      <c r="BR9497"/>
      <c r="BS9497"/>
      <c r="BT9497"/>
      <c r="BU9497"/>
      <c r="BV9497"/>
      <c r="BW9497"/>
      <c r="BX9497"/>
      <c r="BY9497"/>
      <c r="BZ9497"/>
      <c r="CA9497"/>
      <c r="CB9497"/>
      <c r="CC9497"/>
      <c r="CD9497"/>
      <c r="CE9497"/>
      <c r="CF9497"/>
      <c r="CG9497"/>
      <c r="CH9497"/>
      <c r="CI9497"/>
      <c r="CJ9497"/>
      <c r="CK9497"/>
      <c r="CL9497"/>
      <c r="CM9497"/>
      <c r="CN9497"/>
      <c r="CO9497"/>
      <c r="CP9497"/>
      <c r="CQ9497"/>
      <c r="CR9497"/>
      <c r="CS9497"/>
      <c r="CT9497"/>
      <c r="CU9497"/>
      <c r="CV9497"/>
    </row>
    <row r="9498" spans="10:100" x14ac:dyDescent="0.25">
      <c r="J9498"/>
      <c r="K9498"/>
      <c r="L9498"/>
      <c r="M9498"/>
      <c r="N9498"/>
      <c r="O9498"/>
      <c r="P9498"/>
      <c r="Q9498"/>
      <c r="R9498"/>
      <c r="S9498"/>
      <c r="T9498"/>
      <c r="U9498"/>
      <c r="V9498"/>
      <c r="W9498"/>
      <c r="X9498"/>
      <c r="Y9498"/>
      <c r="Z9498"/>
      <c r="AA9498"/>
      <c r="AB9498"/>
      <c r="AC9498"/>
      <c r="AD9498"/>
      <c r="AE9498"/>
      <c r="AF9498"/>
      <c r="AG9498"/>
      <c r="AH9498"/>
      <c r="AI9498"/>
      <c r="AJ9498"/>
      <c r="AK9498"/>
      <c r="AL9498"/>
      <c r="AM9498"/>
      <c r="AN9498"/>
      <c r="AO9498"/>
      <c r="AP9498"/>
      <c r="AQ9498"/>
      <c r="AR9498"/>
      <c r="AS9498"/>
      <c r="AT9498"/>
      <c r="AU9498"/>
      <c r="AV9498"/>
      <c r="AW9498"/>
      <c r="AX9498"/>
      <c r="AY9498"/>
      <c r="AZ9498"/>
      <c r="BA9498"/>
      <c r="BB9498"/>
      <c r="BC9498"/>
      <c r="BD9498"/>
      <c r="BE9498"/>
      <c r="BF9498"/>
      <c r="BG9498"/>
      <c r="BH9498"/>
      <c r="BI9498"/>
      <c r="BJ9498"/>
      <c r="BK9498"/>
      <c r="BL9498"/>
      <c r="BM9498"/>
      <c r="BN9498"/>
      <c r="BO9498"/>
      <c r="BP9498"/>
      <c r="BQ9498"/>
      <c r="BR9498"/>
      <c r="BS9498"/>
      <c r="BT9498"/>
      <c r="BU9498"/>
      <c r="BV9498"/>
      <c r="BW9498"/>
      <c r="BX9498"/>
      <c r="BY9498"/>
      <c r="BZ9498"/>
      <c r="CA9498"/>
      <c r="CB9498"/>
      <c r="CC9498"/>
      <c r="CD9498"/>
      <c r="CE9498"/>
      <c r="CF9498"/>
      <c r="CG9498"/>
      <c r="CH9498"/>
      <c r="CI9498"/>
      <c r="CJ9498"/>
      <c r="CK9498"/>
      <c r="CL9498"/>
      <c r="CM9498"/>
      <c r="CN9498"/>
      <c r="CO9498"/>
      <c r="CP9498"/>
      <c r="CQ9498"/>
      <c r="CR9498"/>
      <c r="CS9498"/>
      <c r="CT9498"/>
      <c r="CU9498"/>
      <c r="CV9498"/>
    </row>
    <row r="9499" spans="10:100" x14ac:dyDescent="0.25">
      <c r="J9499"/>
      <c r="K9499"/>
      <c r="L9499"/>
      <c r="M9499"/>
      <c r="N9499"/>
      <c r="O9499"/>
      <c r="P9499"/>
      <c r="Q9499"/>
      <c r="R9499"/>
      <c r="S9499"/>
      <c r="T9499"/>
      <c r="U9499"/>
      <c r="V9499"/>
      <c r="W9499"/>
      <c r="X9499"/>
      <c r="Y9499"/>
      <c r="Z9499"/>
      <c r="AA9499"/>
      <c r="AB9499"/>
      <c r="AC9499"/>
      <c r="AD9499"/>
      <c r="AE9499"/>
      <c r="AF9499"/>
      <c r="AG9499"/>
      <c r="AH9499"/>
      <c r="AI9499"/>
      <c r="AJ9499"/>
      <c r="AK9499"/>
      <c r="AL9499"/>
      <c r="AM9499"/>
      <c r="AN9499"/>
      <c r="AO9499"/>
      <c r="AP9499"/>
      <c r="AQ9499"/>
      <c r="AR9499"/>
      <c r="AS9499"/>
      <c r="AT9499"/>
      <c r="AU9499"/>
      <c r="AV9499"/>
      <c r="AW9499"/>
      <c r="AX9499"/>
      <c r="AY9499"/>
      <c r="AZ9499"/>
      <c r="BA9499"/>
      <c r="BB9499"/>
      <c r="BC9499"/>
      <c r="BD9499"/>
      <c r="BE9499"/>
      <c r="BF9499"/>
      <c r="BG9499"/>
      <c r="BH9499"/>
      <c r="BI9499"/>
      <c r="BJ9499"/>
      <c r="BK9499"/>
      <c r="BL9499"/>
      <c r="BM9499"/>
      <c r="BN9499"/>
      <c r="BO9499"/>
      <c r="BP9499"/>
      <c r="BQ9499"/>
      <c r="BR9499"/>
      <c r="BS9499"/>
      <c r="BT9499"/>
      <c r="BU9499"/>
      <c r="BV9499"/>
      <c r="BW9499"/>
      <c r="BX9499"/>
      <c r="BY9499"/>
      <c r="BZ9499"/>
      <c r="CA9499"/>
      <c r="CB9499"/>
      <c r="CC9499"/>
      <c r="CD9499"/>
      <c r="CE9499"/>
      <c r="CF9499"/>
      <c r="CG9499"/>
      <c r="CH9499"/>
      <c r="CI9499"/>
      <c r="CJ9499"/>
      <c r="CK9499"/>
      <c r="CL9499"/>
      <c r="CM9499"/>
      <c r="CN9499"/>
      <c r="CO9499"/>
      <c r="CP9499"/>
      <c r="CQ9499"/>
      <c r="CR9499"/>
      <c r="CS9499"/>
      <c r="CT9499"/>
      <c r="CU9499"/>
      <c r="CV9499"/>
    </row>
    <row r="9500" spans="10:100" x14ac:dyDescent="0.25">
      <c r="J9500"/>
      <c r="K9500"/>
      <c r="L9500"/>
      <c r="M9500"/>
      <c r="N9500"/>
      <c r="O9500"/>
      <c r="P9500"/>
      <c r="Q9500"/>
      <c r="R9500"/>
      <c r="S9500"/>
      <c r="T9500"/>
      <c r="U9500"/>
      <c r="V9500"/>
      <c r="W9500"/>
      <c r="X9500"/>
      <c r="Y9500"/>
      <c r="Z9500"/>
      <c r="AA9500"/>
      <c r="AB9500"/>
      <c r="AC9500"/>
      <c r="AD9500"/>
      <c r="AE9500"/>
      <c r="AF9500"/>
      <c r="AG9500"/>
      <c r="AH9500"/>
      <c r="AI9500"/>
      <c r="AJ9500"/>
      <c r="AK9500"/>
      <c r="AL9500"/>
      <c r="AM9500"/>
      <c r="AN9500"/>
      <c r="AO9500"/>
      <c r="AP9500"/>
      <c r="AQ9500"/>
      <c r="AR9500"/>
      <c r="AS9500"/>
      <c r="AT9500"/>
      <c r="AU9500"/>
      <c r="AV9500"/>
      <c r="AW9500"/>
      <c r="AX9500"/>
      <c r="AY9500"/>
      <c r="AZ9500"/>
      <c r="BA9500"/>
      <c r="BB9500"/>
      <c r="BC9500"/>
      <c r="BD9500"/>
      <c r="BE9500"/>
      <c r="BF9500"/>
      <c r="BG9500"/>
      <c r="BH9500"/>
      <c r="BI9500"/>
      <c r="BJ9500"/>
      <c r="BK9500"/>
      <c r="BL9500"/>
      <c r="BM9500"/>
      <c r="BN9500"/>
      <c r="BO9500"/>
      <c r="BP9500"/>
      <c r="BQ9500"/>
      <c r="BR9500"/>
      <c r="BS9500"/>
      <c r="BT9500"/>
      <c r="BU9500"/>
      <c r="BV9500"/>
      <c r="BW9500"/>
      <c r="BX9500"/>
      <c r="BY9500"/>
      <c r="BZ9500"/>
      <c r="CA9500"/>
      <c r="CB9500"/>
      <c r="CC9500"/>
      <c r="CD9500"/>
      <c r="CE9500"/>
      <c r="CF9500"/>
      <c r="CG9500"/>
      <c r="CH9500"/>
      <c r="CI9500"/>
      <c r="CJ9500"/>
      <c r="CK9500"/>
      <c r="CL9500"/>
      <c r="CM9500"/>
      <c r="CN9500"/>
      <c r="CO9500"/>
      <c r="CP9500"/>
      <c r="CQ9500"/>
      <c r="CR9500"/>
      <c r="CS9500"/>
      <c r="CT9500"/>
      <c r="CU9500"/>
      <c r="CV9500"/>
    </row>
    <row r="9501" spans="10:100" x14ac:dyDescent="0.25">
      <c r="J9501"/>
      <c r="K9501"/>
      <c r="L9501"/>
      <c r="M9501"/>
      <c r="N9501"/>
      <c r="O9501"/>
      <c r="P9501"/>
      <c r="Q9501"/>
      <c r="R9501"/>
      <c r="S9501"/>
      <c r="T9501"/>
      <c r="U9501"/>
      <c r="V9501"/>
      <c r="W9501"/>
      <c r="X9501"/>
      <c r="Y9501"/>
      <c r="Z9501"/>
      <c r="AA9501"/>
      <c r="AB9501"/>
      <c r="AC9501"/>
      <c r="AD9501"/>
      <c r="AE9501"/>
      <c r="AF9501"/>
      <c r="AG9501"/>
      <c r="AH9501"/>
      <c r="AI9501"/>
      <c r="AJ9501"/>
      <c r="AK9501"/>
      <c r="AL9501"/>
      <c r="AM9501"/>
      <c r="AN9501"/>
      <c r="AO9501"/>
      <c r="AP9501"/>
      <c r="AQ9501"/>
      <c r="AR9501"/>
      <c r="AS9501"/>
      <c r="AT9501"/>
      <c r="AU9501"/>
      <c r="AV9501"/>
      <c r="AW9501"/>
      <c r="AX9501"/>
      <c r="AY9501"/>
      <c r="AZ9501"/>
      <c r="BA9501"/>
      <c r="BB9501"/>
      <c r="BC9501"/>
      <c r="BD9501"/>
      <c r="BE9501"/>
      <c r="BF9501"/>
      <c r="BG9501"/>
      <c r="BH9501"/>
      <c r="BI9501"/>
      <c r="BJ9501"/>
      <c r="BK9501"/>
      <c r="BL9501"/>
      <c r="BM9501"/>
      <c r="BN9501"/>
      <c r="BO9501"/>
      <c r="BP9501"/>
      <c r="BQ9501"/>
      <c r="BR9501"/>
      <c r="BS9501"/>
      <c r="BT9501"/>
      <c r="BU9501"/>
      <c r="BV9501"/>
      <c r="BW9501"/>
      <c r="BX9501"/>
      <c r="BY9501"/>
      <c r="BZ9501"/>
      <c r="CA9501"/>
      <c r="CB9501"/>
      <c r="CC9501"/>
      <c r="CD9501"/>
      <c r="CE9501"/>
      <c r="CF9501"/>
      <c r="CG9501"/>
      <c r="CH9501"/>
      <c r="CI9501"/>
      <c r="CJ9501"/>
      <c r="CK9501"/>
      <c r="CL9501"/>
      <c r="CM9501"/>
      <c r="CN9501"/>
      <c r="CO9501"/>
      <c r="CP9501"/>
      <c r="CQ9501"/>
      <c r="CR9501"/>
      <c r="CS9501"/>
      <c r="CT9501"/>
      <c r="CU9501"/>
      <c r="CV9501"/>
    </row>
    <row r="9502" spans="10:100" x14ac:dyDescent="0.25">
      <c r="J9502"/>
      <c r="K9502"/>
      <c r="L9502"/>
      <c r="M9502"/>
      <c r="N9502"/>
      <c r="O9502"/>
      <c r="P9502"/>
      <c r="Q9502"/>
      <c r="R9502"/>
      <c r="S9502"/>
      <c r="T9502"/>
      <c r="U9502"/>
      <c r="V9502"/>
      <c r="W9502"/>
      <c r="X9502"/>
      <c r="Y9502"/>
      <c r="Z9502"/>
      <c r="AA9502"/>
      <c r="AB9502"/>
      <c r="AC9502"/>
      <c r="AD9502"/>
      <c r="AE9502"/>
      <c r="AF9502"/>
      <c r="AG9502"/>
      <c r="AH9502"/>
      <c r="AI9502"/>
      <c r="AJ9502"/>
      <c r="AK9502"/>
      <c r="AL9502"/>
      <c r="AM9502"/>
      <c r="AN9502"/>
      <c r="AO9502"/>
      <c r="AP9502"/>
      <c r="AQ9502"/>
      <c r="AR9502"/>
      <c r="AS9502"/>
      <c r="AT9502"/>
      <c r="AU9502"/>
      <c r="AV9502"/>
      <c r="AW9502"/>
      <c r="AX9502"/>
      <c r="AY9502"/>
      <c r="AZ9502"/>
      <c r="BA9502"/>
      <c r="BB9502"/>
      <c r="BC9502"/>
      <c r="BD9502"/>
      <c r="BE9502"/>
      <c r="BF9502"/>
      <c r="BG9502"/>
      <c r="BH9502"/>
      <c r="BI9502"/>
      <c r="BJ9502"/>
      <c r="BK9502"/>
      <c r="BL9502"/>
      <c r="BM9502"/>
      <c r="BN9502"/>
      <c r="BO9502"/>
      <c r="BP9502"/>
      <c r="BQ9502"/>
      <c r="BR9502"/>
      <c r="BS9502"/>
      <c r="BT9502"/>
      <c r="BU9502"/>
      <c r="BV9502"/>
      <c r="BW9502"/>
      <c r="BX9502"/>
      <c r="BY9502"/>
      <c r="BZ9502"/>
      <c r="CA9502"/>
      <c r="CB9502"/>
      <c r="CC9502"/>
      <c r="CD9502"/>
      <c r="CE9502"/>
      <c r="CF9502"/>
      <c r="CG9502"/>
      <c r="CH9502"/>
      <c r="CI9502"/>
      <c r="CJ9502"/>
      <c r="CK9502"/>
      <c r="CL9502"/>
      <c r="CM9502"/>
      <c r="CN9502"/>
      <c r="CO9502"/>
      <c r="CP9502"/>
      <c r="CQ9502"/>
      <c r="CR9502"/>
      <c r="CS9502"/>
      <c r="CT9502"/>
      <c r="CU9502"/>
      <c r="CV9502"/>
    </row>
    <row r="9503" spans="10:100" x14ac:dyDescent="0.25">
      <c r="J9503"/>
      <c r="K9503"/>
      <c r="L9503"/>
      <c r="M9503"/>
      <c r="N9503"/>
      <c r="O9503"/>
      <c r="P9503"/>
      <c r="Q9503"/>
      <c r="R9503"/>
      <c r="S9503"/>
      <c r="T9503"/>
      <c r="U9503"/>
      <c r="V9503"/>
      <c r="W9503"/>
      <c r="X9503"/>
      <c r="Y9503"/>
      <c r="Z9503"/>
      <c r="AA9503"/>
      <c r="AB9503"/>
      <c r="AC9503"/>
      <c r="AD9503"/>
      <c r="AE9503"/>
      <c r="AF9503"/>
      <c r="AG9503"/>
      <c r="AH9503"/>
      <c r="AI9503"/>
      <c r="AJ9503"/>
      <c r="AK9503"/>
      <c r="AL9503"/>
      <c r="AM9503"/>
      <c r="AN9503"/>
      <c r="AO9503"/>
      <c r="AP9503"/>
      <c r="AQ9503"/>
      <c r="AR9503"/>
      <c r="AS9503"/>
      <c r="AT9503"/>
      <c r="AU9503"/>
      <c r="AV9503"/>
      <c r="AW9503"/>
      <c r="AX9503"/>
      <c r="AY9503"/>
      <c r="AZ9503"/>
      <c r="BA9503"/>
      <c r="BB9503"/>
      <c r="BC9503"/>
      <c r="BD9503"/>
      <c r="BE9503"/>
      <c r="BF9503"/>
      <c r="BG9503"/>
      <c r="BH9503"/>
      <c r="BI9503"/>
      <c r="BJ9503"/>
      <c r="BK9503"/>
      <c r="BL9503"/>
      <c r="BM9503"/>
      <c r="BN9503"/>
      <c r="BO9503"/>
      <c r="BP9503"/>
      <c r="BQ9503"/>
      <c r="BR9503"/>
      <c r="BS9503"/>
      <c r="BT9503"/>
      <c r="BU9503"/>
      <c r="BV9503"/>
      <c r="BW9503"/>
      <c r="BX9503"/>
      <c r="BY9503"/>
      <c r="BZ9503"/>
      <c r="CA9503"/>
      <c r="CB9503"/>
      <c r="CC9503"/>
      <c r="CD9503"/>
      <c r="CE9503"/>
      <c r="CF9503"/>
      <c r="CG9503"/>
      <c r="CH9503"/>
      <c r="CI9503"/>
      <c r="CJ9503"/>
      <c r="CK9503"/>
      <c r="CL9503"/>
      <c r="CM9503"/>
      <c r="CN9503"/>
      <c r="CO9503"/>
      <c r="CP9503"/>
      <c r="CQ9503"/>
      <c r="CR9503"/>
      <c r="CS9503"/>
      <c r="CT9503"/>
      <c r="CU9503"/>
      <c r="CV9503"/>
    </row>
    <row r="9504" spans="10:100" x14ac:dyDescent="0.25">
      <c r="J9504"/>
      <c r="K9504"/>
      <c r="L9504"/>
      <c r="M9504"/>
      <c r="N9504"/>
      <c r="O9504"/>
      <c r="P9504"/>
      <c r="Q9504"/>
      <c r="R9504"/>
      <c r="S9504"/>
      <c r="T9504"/>
      <c r="U9504"/>
      <c r="V9504"/>
      <c r="W9504"/>
      <c r="X9504"/>
      <c r="Y9504"/>
      <c r="Z9504"/>
      <c r="AA9504"/>
      <c r="AB9504"/>
      <c r="AC9504"/>
      <c r="AD9504"/>
      <c r="AE9504"/>
      <c r="AF9504"/>
      <c r="AG9504"/>
      <c r="AH9504"/>
      <c r="AI9504"/>
      <c r="AJ9504"/>
      <c r="AK9504"/>
      <c r="AL9504"/>
      <c r="AM9504"/>
      <c r="AN9504"/>
      <c r="AO9504"/>
      <c r="AP9504"/>
      <c r="AQ9504"/>
      <c r="AR9504"/>
      <c r="AS9504"/>
      <c r="AT9504"/>
      <c r="AU9504"/>
      <c r="AV9504"/>
      <c r="AW9504"/>
      <c r="AX9504"/>
      <c r="AY9504"/>
      <c r="AZ9504"/>
      <c r="BA9504"/>
      <c r="BB9504"/>
      <c r="BC9504"/>
      <c r="BD9504"/>
      <c r="BE9504"/>
      <c r="BF9504"/>
      <c r="BG9504"/>
      <c r="BH9504"/>
      <c r="BI9504"/>
      <c r="BJ9504"/>
      <c r="BK9504"/>
      <c r="BL9504"/>
      <c r="BM9504"/>
      <c r="BN9504"/>
      <c r="BO9504"/>
      <c r="BP9504"/>
      <c r="BQ9504"/>
      <c r="BR9504"/>
      <c r="BS9504"/>
      <c r="BT9504"/>
      <c r="BU9504"/>
      <c r="BV9504"/>
      <c r="BW9504"/>
      <c r="BX9504"/>
      <c r="BY9504"/>
      <c r="BZ9504"/>
      <c r="CA9504"/>
      <c r="CB9504"/>
      <c r="CC9504"/>
      <c r="CD9504"/>
      <c r="CE9504"/>
      <c r="CF9504"/>
      <c r="CG9504"/>
      <c r="CH9504"/>
      <c r="CI9504"/>
      <c r="CJ9504"/>
      <c r="CK9504"/>
      <c r="CL9504"/>
      <c r="CM9504"/>
      <c r="CN9504"/>
      <c r="CO9504"/>
      <c r="CP9504"/>
      <c r="CQ9504"/>
      <c r="CR9504"/>
      <c r="CS9504"/>
      <c r="CT9504"/>
      <c r="CU9504"/>
      <c r="CV9504"/>
    </row>
    <row r="9505" spans="10:100" x14ac:dyDescent="0.25">
      <c r="J9505"/>
      <c r="K9505"/>
      <c r="L9505"/>
      <c r="M9505"/>
      <c r="N9505"/>
      <c r="O9505"/>
      <c r="P9505"/>
      <c r="Q9505"/>
      <c r="R9505"/>
      <c r="S9505"/>
      <c r="T9505"/>
      <c r="U9505"/>
      <c r="V9505"/>
      <c r="W9505"/>
      <c r="X9505"/>
      <c r="Y9505"/>
      <c r="Z9505"/>
      <c r="AA9505"/>
      <c r="AB9505"/>
      <c r="AC9505"/>
      <c r="AD9505"/>
      <c r="AE9505"/>
      <c r="AF9505"/>
      <c r="AG9505"/>
      <c r="AH9505"/>
      <c r="AI9505"/>
      <c r="AJ9505"/>
      <c r="AK9505"/>
      <c r="AL9505"/>
      <c r="AM9505"/>
      <c r="AN9505"/>
      <c r="AO9505"/>
      <c r="AP9505"/>
      <c r="AQ9505"/>
      <c r="AR9505"/>
      <c r="AS9505"/>
      <c r="AT9505"/>
      <c r="AU9505"/>
      <c r="AV9505"/>
      <c r="AW9505"/>
      <c r="AX9505"/>
      <c r="AY9505"/>
      <c r="AZ9505"/>
      <c r="BA9505"/>
      <c r="BB9505"/>
      <c r="BC9505"/>
      <c r="BD9505"/>
      <c r="BE9505"/>
      <c r="BF9505"/>
      <c r="BG9505"/>
      <c r="BH9505"/>
      <c r="BI9505"/>
      <c r="BJ9505"/>
      <c r="BK9505"/>
      <c r="BL9505"/>
      <c r="BM9505"/>
      <c r="BN9505"/>
      <c r="BO9505"/>
      <c r="BP9505"/>
      <c r="BQ9505"/>
      <c r="BR9505"/>
      <c r="BS9505"/>
      <c r="BT9505"/>
      <c r="BU9505"/>
      <c r="BV9505"/>
      <c r="BW9505"/>
      <c r="BX9505"/>
      <c r="BY9505"/>
      <c r="BZ9505"/>
      <c r="CA9505"/>
      <c r="CB9505"/>
      <c r="CC9505"/>
      <c r="CD9505"/>
      <c r="CE9505"/>
      <c r="CF9505"/>
      <c r="CG9505"/>
      <c r="CH9505"/>
      <c r="CI9505"/>
      <c r="CJ9505"/>
      <c r="CK9505"/>
      <c r="CL9505"/>
      <c r="CM9505"/>
      <c r="CN9505"/>
      <c r="CO9505"/>
      <c r="CP9505"/>
      <c r="CQ9505"/>
      <c r="CR9505"/>
      <c r="CS9505"/>
      <c r="CT9505"/>
      <c r="CU9505"/>
      <c r="CV9505"/>
    </row>
    <row r="9506" spans="10:100" x14ac:dyDescent="0.25">
      <c r="J9506"/>
      <c r="K9506"/>
      <c r="L9506"/>
      <c r="M9506"/>
      <c r="N9506"/>
      <c r="O9506"/>
      <c r="P9506"/>
      <c r="Q9506"/>
      <c r="R9506"/>
      <c r="S9506"/>
      <c r="T9506"/>
      <c r="U9506"/>
      <c r="V9506"/>
      <c r="W9506"/>
      <c r="X9506"/>
      <c r="Y9506"/>
      <c r="Z9506"/>
      <c r="AA9506"/>
      <c r="AB9506"/>
      <c r="AC9506"/>
      <c r="AD9506"/>
      <c r="AE9506"/>
      <c r="AF9506"/>
      <c r="AG9506"/>
      <c r="AH9506"/>
      <c r="AI9506"/>
      <c r="AJ9506"/>
      <c r="AK9506"/>
      <c r="AL9506"/>
      <c r="AM9506"/>
      <c r="AN9506"/>
      <c r="AO9506"/>
      <c r="AP9506"/>
      <c r="AQ9506"/>
      <c r="AR9506"/>
      <c r="AS9506"/>
      <c r="AT9506"/>
      <c r="AU9506"/>
      <c r="AV9506"/>
      <c r="AW9506"/>
      <c r="AX9506"/>
      <c r="AY9506"/>
      <c r="AZ9506"/>
      <c r="BA9506"/>
      <c r="BB9506"/>
      <c r="BC9506"/>
      <c r="BD9506"/>
      <c r="BE9506"/>
      <c r="BF9506"/>
      <c r="BG9506"/>
      <c r="BH9506"/>
      <c r="BI9506"/>
      <c r="BJ9506"/>
      <c r="BK9506"/>
      <c r="BL9506"/>
      <c r="BM9506"/>
      <c r="BN9506"/>
      <c r="BO9506"/>
      <c r="BP9506"/>
      <c r="BQ9506"/>
      <c r="BR9506"/>
      <c r="BS9506"/>
      <c r="BT9506"/>
      <c r="BU9506"/>
      <c r="BV9506"/>
      <c r="BW9506"/>
      <c r="BX9506"/>
      <c r="BY9506"/>
      <c r="BZ9506"/>
      <c r="CA9506"/>
      <c r="CB9506"/>
      <c r="CC9506"/>
      <c r="CD9506"/>
      <c r="CE9506"/>
      <c r="CF9506"/>
      <c r="CG9506"/>
      <c r="CH9506"/>
      <c r="CI9506"/>
      <c r="CJ9506"/>
      <c r="CK9506"/>
      <c r="CL9506"/>
      <c r="CM9506"/>
      <c r="CN9506"/>
      <c r="CO9506"/>
      <c r="CP9506"/>
      <c r="CQ9506"/>
      <c r="CR9506"/>
      <c r="CS9506"/>
      <c r="CT9506"/>
      <c r="CU9506"/>
      <c r="CV9506"/>
    </row>
    <row r="9507" spans="10:100" x14ac:dyDescent="0.25">
      <c r="J9507"/>
      <c r="K9507"/>
      <c r="L9507"/>
      <c r="M9507"/>
      <c r="N9507"/>
      <c r="O9507"/>
      <c r="P9507"/>
      <c r="Q9507"/>
      <c r="R9507"/>
      <c r="S9507"/>
      <c r="T9507"/>
      <c r="U9507"/>
      <c r="V9507"/>
      <c r="W9507"/>
      <c r="X9507"/>
      <c r="Y9507"/>
      <c r="Z9507"/>
      <c r="AA9507"/>
      <c r="AB9507"/>
      <c r="AC9507"/>
      <c r="AD9507"/>
      <c r="AE9507"/>
      <c r="AF9507"/>
      <c r="AG9507"/>
      <c r="AH9507"/>
      <c r="AI9507"/>
      <c r="AJ9507"/>
      <c r="AK9507"/>
      <c r="AL9507"/>
      <c r="AM9507"/>
      <c r="AN9507"/>
      <c r="AO9507"/>
      <c r="AP9507"/>
      <c r="AQ9507"/>
      <c r="AR9507"/>
      <c r="AS9507"/>
      <c r="AT9507"/>
      <c r="AU9507"/>
      <c r="AV9507"/>
      <c r="AW9507"/>
      <c r="AX9507"/>
      <c r="AY9507"/>
      <c r="AZ9507"/>
      <c r="BA9507"/>
      <c r="BB9507"/>
      <c r="BC9507"/>
      <c r="BD9507"/>
      <c r="BE9507"/>
      <c r="BF9507"/>
      <c r="BG9507"/>
      <c r="BH9507"/>
      <c r="BI9507"/>
      <c r="BJ9507"/>
      <c r="BK9507"/>
      <c r="BL9507"/>
      <c r="BM9507"/>
      <c r="BN9507"/>
      <c r="BO9507"/>
      <c r="BP9507"/>
      <c r="BQ9507"/>
      <c r="BR9507"/>
      <c r="BS9507"/>
      <c r="BT9507"/>
      <c r="BU9507"/>
      <c r="BV9507"/>
      <c r="BW9507"/>
      <c r="BX9507"/>
      <c r="BY9507"/>
      <c r="BZ9507"/>
      <c r="CA9507"/>
      <c r="CB9507"/>
      <c r="CC9507"/>
      <c r="CD9507"/>
      <c r="CE9507"/>
      <c r="CF9507"/>
      <c r="CG9507"/>
      <c r="CH9507"/>
      <c r="CI9507"/>
      <c r="CJ9507"/>
      <c r="CK9507"/>
      <c r="CL9507"/>
      <c r="CM9507"/>
      <c r="CN9507"/>
      <c r="CO9507"/>
      <c r="CP9507"/>
      <c r="CQ9507"/>
      <c r="CR9507"/>
      <c r="CS9507"/>
      <c r="CT9507"/>
      <c r="CU9507"/>
      <c r="CV9507"/>
    </row>
    <row r="9508" spans="10:100" x14ac:dyDescent="0.25">
      <c r="J9508"/>
      <c r="K9508"/>
      <c r="L9508"/>
      <c r="M9508"/>
      <c r="N9508"/>
      <c r="O9508"/>
      <c r="P9508"/>
      <c r="Q9508"/>
      <c r="R9508"/>
      <c r="S9508"/>
      <c r="T9508"/>
      <c r="U9508"/>
      <c r="V9508"/>
      <c r="W9508"/>
      <c r="X9508"/>
      <c r="Y9508"/>
      <c r="Z9508"/>
      <c r="AA9508"/>
      <c r="AB9508"/>
      <c r="AC9508"/>
      <c r="AD9508"/>
      <c r="AE9508"/>
      <c r="AF9508"/>
      <c r="AG9508"/>
      <c r="AH9508"/>
      <c r="AI9508"/>
      <c r="AJ9508"/>
      <c r="AK9508"/>
      <c r="AL9508"/>
      <c r="AM9508"/>
      <c r="AN9508"/>
      <c r="AO9508"/>
      <c r="AP9508"/>
      <c r="AQ9508"/>
      <c r="AR9508"/>
      <c r="AS9508"/>
      <c r="AT9508"/>
      <c r="AU9508"/>
      <c r="AV9508"/>
      <c r="AW9508"/>
      <c r="AX9508"/>
      <c r="AY9508"/>
      <c r="AZ9508"/>
      <c r="BA9508"/>
      <c r="BB9508"/>
      <c r="BC9508"/>
      <c r="BD9508"/>
      <c r="BE9508"/>
      <c r="BF9508"/>
      <c r="BG9508"/>
      <c r="BH9508"/>
      <c r="BI9508"/>
      <c r="BJ9508"/>
      <c r="BK9508"/>
      <c r="BL9508"/>
      <c r="BM9508"/>
      <c r="BN9508"/>
      <c r="BO9508"/>
      <c r="BP9508"/>
      <c r="BQ9508"/>
      <c r="BR9508"/>
      <c r="BS9508"/>
      <c r="BT9508"/>
      <c r="BU9508"/>
      <c r="BV9508"/>
      <c r="BW9508"/>
      <c r="BX9508"/>
      <c r="BY9508"/>
      <c r="BZ9508"/>
      <c r="CA9508"/>
      <c r="CB9508"/>
      <c r="CC9508"/>
      <c r="CD9508"/>
      <c r="CE9508"/>
      <c r="CF9508"/>
      <c r="CG9508"/>
      <c r="CH9508"/>
      <c r="CI9508"/>
      <c r="CJ9508"/>
      <c r="CK9508"/>
      <c r="CL9508"/>
      <c r="CM9508"/>
      <c r="CN9508"/>
      <c r="CO9508"/>
      <c r="CP9508"/>
      <c r="CQ9508"/>
      <c r="CR9508"/>
      <c r="CS9508"/>
      <c r="CT9508"/>
      <c r="CU9508"/>
      <c r="CV9508"/>
    </row>
    <row r="9509" spans="10:100" x14ac:dyDescent="0.25">
      <c r="J9509"/>
      <c r="K9509"/>
      <c r="L9509"/>
      <c r="M9509"/>
      <c r="N9509"/>
      <c r="O9509"/>
      <c r="P9509"/>
      <c r="Q9509"/>
      <c r="R9509"/>
      <c r="S9509"/>
      <c r="T9509"/>
      <c r="U9509"/>
      <c r="V9509"/>
      <c r="W9509"/>
      <c r="X9509"/>
      <c r="Y9509"/>
      <c r="Z9509"/>
      <c r="AA9509"/>
      <c r="AB9509"/>
      <c r="AC9509"/>
      <c r="AD9509"/>
      <c r="AE9509"/>
      <c r="AF9509"/>
      <c r="AG9509"/>
      <c r="AH9509"/>
      <c r="AI9509"/>
      <c r="AJ9509"/>
      <c r="AK9509"/>
      <c r="AL9509"/>
      <c r="AM9509"/>
      <c r="AN9509"/>
      <c r="AO9509"/>
      <c r="AP9509"/>
      <c r="AQ9509"/>
      <c r="AR9509"/>
      <c r="AS9509"/>
      <c r="AT9509"/>
      <c r="AU9509"/>
      <c r="AV9509"/>
      <c r="AW9509"/>
      <c r="AX9509"/>
      <c r="AY9509"/>
      <c r="AZ9509"/>
      <c r="BA9509"/>
      <c r="BB9509"/>
      <c r="BC9509"/>
      <c r="BD9509"/>
      <c r="BE9509"/>
      <c r="BF9509"/>
      <c r="BG9509"/>
      <c r="BH9509"/>
      <c r="BI9509"/>
      <c r="BJ9509"/>
      <c r="BK9509"/>
      <c r="BL9509"/>
      <c r="BM9509"/>
      <c r="BN9509"/>
      <c r="BO9509"/>
      <c r="BP9509"/>
      <c r="BQ9509"/>
      <c r="BR9509"/>
      <c r="BS9509"/>
      <c r="BT9509"/>
      <c r="BU9509"/>
      <c r="BV9509"/>
      <c r="BW9509"/>
      <c r="BX9509"/>
      <c r="BY9509"/>
      <c r="BZ9509"/>
      <c r="CA9509"/>
      <c r="CB9509"/>
      <c r="CC9509"/>
      <c r="CD9509"/>
      <c r="CE9509"/>
      <c r="CF9509"/>
      <c r="CG9509"/>
      <c r="CH9509"/>
      <c r="CI9509"/>
      <c r="CJ9509"/>
      <c r="CK9509"/>
      <c r="CL9509"/>
      <c r="CM9509"/>
      <c r="CN9509"/>
      <c r="CO9509"/>
      <c r="CP9509"/>
      <c r="CQ9509"/>
      <c r="CR9509"/>
      <c r="CS9509"/>
      <c r="CT9509"/>
      <c r="CU9509"/>
      <c r="CV9509"/>
    </row>
    <row r="9510" spans="10:100" x14ac:dyDescent="0.25">
      <c r="J9510"/>
      <c r="K9510"/>
      <c r="L9510"/>
      <c r="M9510"/>
      <c r="N9510"/>
      <c r="O9510"/>
      <c r="P9510"/>
      <c r="Q9510"/>
      <c r="R9510"/>
      <c r="S9510"/>
      <c r="T9510"/>
      <c r="U9510"/>
      <c r="V9510"/>
      <c r="W9510"/>
      <c r="X9510"/>
      <c r="Y9510"/>
      <c r="Z9510"/>
      <c r="AA9510"/>
      <c r="AB9510"/>
      <c r="AC9510"/>
      <c r="AD9510"/>
      <c r="AE9510"/>
      <c r="AF9510"/>
      <c r="AG9510"/>
      <c r="AH9510"/>
      <c r="AI9510"/>
      <c r="AJ9510"/>
      <c r="AK9510"/>
      <c r="AL9510"/>
      <c r="AM9510"/>
      <c r="AN9510"/>
      <c r="AO9510"/>
      <c r="AP9510"/>
      <c r="AQ9510"/>
      <c r="AR9510"/>
      <c r="AS9510"/>
      <c r="AT9510"/>
      <c r="AU9510"/>
      <c r="AV9510"/>
      <c r="AW9510"/>
      <c r="AX9510"/>
      <c r="AY9510"/>
      <c r="AZ9510"/>
      <c r="BA9510"/>
      <c r="BB9510"/>
      <c r="BC9510"/>
      <c r="BD9510"/>
      <c r="BE9510"/>
      <c r="BF9510"/>
      <c r="BG9510"/>
      <c r="BH9510"/>
      <c r="BI9510"/>
      <c r="BJ9510"/>
      <c r="BK9510"/>
      <c r="BL9510"/>
      <c r="BM9510"/>
      <c r="BN9510"/>
      <c r="BO9510"/>
      <c r="BP9510"/>
      <c r="BQ9510"/>
      <c r="BR9510"/>
      <c r="BS9510"/>
      <c r="BT9510"/>
      <c r="BU9510"/>
      <c r="BV9510"/>
      <c r="BW9510"/>
      <c r="BX9510"/>
      <c r="BY9510"/>
      <c r="BZ9510"/>
      <c r="CA9510"/>
      <c r="CB9510"/>
      <c r="CC9510"/>
      <c r="CD9510"/>
      <c r="CE9510"/>
      <c r="CF9510"/>
      <c r="CG9510"/>
      <c r="CH9510"/>
      <c r="CI9510"/>
      <c r="CJ9510"/>
      <c r="CK9510"/>
      <c r="CL9510"/>
      <c r="CM9510"/>
      <c r="CN9510"/>
      <c r="CO9510"/>
      <c r="CP9510"/>
      <c r="CQ9510"/>
      <c r="CR9510"/>
      <c r="CS9510"/>
      <c r="CT9510"/>
      <c r="CU9510"/>
      <c r="CV9510"/>
    </row>
    <row r="9511" spans="10:100" x14ac:dyDescent="0.25">
      <c r="J9511"/>
      <c r="K9511"/>
      <c r="L9511"/>
      <c r="M9511"/>
      <c r="N9511"/>
      <c r="O9511"/>
      <c r="P9511"/>
      <c r="Q9511"/>
      <c r="R9511"/>
      <c r="S9511"/>
      <c r="T9511"/>
      <c r="U9511"/>
      <c r="V9511"/>
      <c r="W9511"/>
      <c r="X9511"/>
      <c r="Y9511"/>
      <c r="Z9511"/>
      <c r="AA9511"/>
      <c r="AB9511"/>
      <c r="AC9511"/>
      <c r="AD9511"/>
      <c r="AE9511"/>
      <c r="AF9511"/>
      <c r="AG9511"/>
      <c r="AH9511"/>
      <c r="AI9511"/>
      <c r="AJ9511"/>
      <c r="AK9511"/>
      <c r="AL9511"/>
      <c r="AM9511"/>
      <c r="AN9511"/>
      <c r="AO9511"/>
      <c r="AP9511"/>
      <c r="AQ9511"/>
      <c r="AR9511"/>
      <c r="AS9511"/>
      <c r="AT9511"/>
      <c r="AU9511"/>
      <c r="AV9511"/>
      <c r="AW9511"/>
      <c r="AX9511"/>
      <c r="AY9511"/>
      <c r="AZ9511"/>
      <c r="BA9511"/>
      <c r="BB9511"/>
      <c r="BC9511"/>
      <c r="BD9511"/>
      <c r="BE9511"/>
      <c r="BF9511"/>
      <c r="BG9511"/>
      <c r="BH9511"/>
      <c r="BI9511"/>
      <c r="BJ9511"/>
      <c r="BK9511"/>
      <c r="BL9511"/>
      <c r="BM9511"/>
      <c r="BN9511"/>
      <c r="BO9511"/>
      <c r="BP9511"/>
      <c r="BQ9511"/>
      <c r="BR9511"/>
      <c r="BS9511"/>
      <c r="BT9511"/>
      <c r="BU9511"/>
      <c r="BV9511"/>
      <c r="BW9511"/>
      <c r="BX9511"/>
      <c r="BY9511"/>
      <c r="BZ9511"/>
      <c r="CA9511"/>
      <c r="CB9511"/>
      <c r="CC9511"/>
      <c r="CD9511"/>
      <c r="CE9511"/>
      <c r="CF9511"/>
      <c r="CG9511"/>
      <c r="CH9511"/>
      <c r="CI9511"/>
      <c r="CJ9511"/>
      <c r="CK9511"/>
      <c r="CL9511"/>
      <c r="CM9511"/>
      <c r="CN9511"/>
      <c r="CO9511"/>
      <c r="CP9511"/>
      <c r="CQ9511"/>
      <c r="CR9511"/>
      <c r="CS9511"/>
      <c r="CT9511"/>
      <c r="CU9511"/>
      <c r="CV9511"/>
    </row>
    <row r="9512" spans="10:100" x14ac:dyDescent="0.25">
      <c r="J9512"/>
      <c r="K9512"/>
      <c r="L9512"/>
      <c r="M9512"/>
      <c r="N9512"/>
      <c r="O9512"/>
      <c r="P9512"/>
      <c r="Q9512"/>
      <c r="R9512"/>
      <c r="S9512"/>
      <c r="T9512"/>
      <c r="U9512"/>
      <c r="V9512"/>
      <c r="W9512"/>
      <c r="X9512"/>
      <c r="Y9512"/>
      <c r="Z9512"/>
      <c r="AA9512"/>
      <c r="AB9512"/>
      <c r="AC9512"/>
      <c r="AD9512"/>
      <c r="AE9512"/>
      <c r="AF9512"/>
      <c r="AG9512"/>
      <c r="AH9512"/>
      <c r="AI9512"/>
      <c r="AJ9512"/>
      <c r="AK9512"/>
      <c r="AL9512"/>
      <c r="AM9512"/>
      <c r="AN9512"/>
      <c r="AO9512"/>
      <c r="AP9512"/>
      <c r="AQ9512"/>
      <c r="AR9512"/>
      <c r="AS9512"/>
      <c r="AT9512"/>
      <c r="AU9512"/>
      <c r="AV9512"/>
      <c r="AW9512"/>
      <c r="AX9512"/>
      <c r="AY9512"/>
      <c r="AZ9512"/>
      <c r="BA9512"/>
      <c r="BB9512"/>
      <c r="BC9512"/>
      <c r="BD9512"/>
      <c r="BE9512"/>
      <c r="BF9512"/>
      <c r="BG9512"/>
      <c r="BH9512"/>
      <c r="BI9512"/>
      <c r="BJ9512"/>
      <c r="BK9512"/>
      <c r="BL9512"/>
      <c r="BM9512"/>
      <c r="BN9512"/>
      <c r="BO9512"/>
      <c r="BP9512"/>
      <c r="BQ9512"/>
      <c r="BR9512"/>
      <c r="BS9512"/>
      <c r="BT9512"/>
      <c r="BU9512"/>
      <c r="BV9512"/>
      <c r="BW9512"/>
      <c r="BX9512"/>
      <c r="BY9512"/>
      <c r="BZ9512"/>
      <c r="CA9512"/>
      <c r="CB9512"/>
      <c r="CC9512"/>
      <c r="CD9512"/>
      <c r="CE9512"/>
      <c r="CF9512"/>
      <c r="CG9512"/>
      <c r="CH9512"/>
      <c r="CI9512"/>
      <c r="CJ9512"/>
      <c r="CK9512"/>
      <c r="CL9512"/>
      <c r="CM9512"/>
      <c r="CN9512"/>
      <c r="CO9512"/>
      <c r="CP9512"/>
      <c r="CQ9512"/>
      <c r="CR9512"/>
      <c r="CS9512"/>
      <c r="CT9512"/>
      <c r="CU9512"/>
      <c r="CV9512"/>
    </row>
    <row r="9513" spans="10:100" x14ac:dyDescent="0.25">
      <c r="J9513"/>
      <c r="K9513"/>
      <c r="L9513"/>
      <c r="M9513"/>
      <c r="N9513"/>
      <c r="O9513"/>
      <c r="P9513"/>
      <c r="Q9513"/>
      <c r="R9513"/>
      <c r="S9513"/>
      <c r="T9513"/>
      <c r="U9513"/>
      <c r="V9513"/>
      <c r="W9513"/>
      <c r="X9513"/>
      <c r="Y9513"/>
      <c r="Z9513"/>
      <c r="AA9513"/>
      <c r="AB9513"/>
      <c r="AC9513"/>
      <c r="AD9513"/>
      <c r="AE9513"/>
      <c r="AF9513"/>
      <c r="AG9513"/>
      <c r="AH9513"/>
      <c r="AI9513"/>
      <c r="AJ9513"/>
      <c r="AK9513"/>
      <c r="AL9513"/>
      <c r="AM9513"/>
      <c r="AN9513"/>
      <c r="AO9513"/>
      <c r="AP9513"/>
      <c r="AQ9513"/>
      <c r="AR9513"/>
      <c r="AS9513"/>
      <c r="AT9513"/>
      <c r="AU9513"/>
      <c r="AV9513"/>
      <c r="AW9513"/>
      <c r="AX9513"/>
      <c r="AY9513"/>
      <c r="AZ9513"/>
      <c r="BA9513"/>
      <c r="BB9513"/>
      <c r="BC9513"/>
      <c r="BD9513"/>
      <c r="BE9513"/>
      <c r="BF9513"/>
      <c r="BG9513"/>
      <c r="BH9513"/>
      <c r="BI9513"/>
      <c r="BJ9513"/>
      <c r="BK9513"/>
      <c r="BL9513"/>
      <c r="BM9513"/>
      <c r="BN9513"/>
      <c r="BO9513"/>
      <c r="BP9513"/>
      <c r="BQ9513"/>
      <c r="BR9513"/>
      <c r="BS9513"/>
      <c r="BT9513"/>
      <c r="BU9513"/>
      <c r="BV9513"/>
      <c r="BW9513"/>
      <c r="BX9513"/>
      <c r="BY9513"/>
      <c r="BZ9513"/>
      <c r="CA9513"/>
      <c r="CB9513"/>
      <c r="CC9513"/>
      <c r="CD9513"/>
      <c r="CE9513"/>
      <c r="CF9513"/>
      <c r="CG9513"/>
      <c r="CH9513"/>
      <c r="CI9513"/>
      <c r="CJ9513"/>
      <c r="CK9513"/>
      <c r="CL9513"/>
      <c r="CM9513"/>
      <c r="CN9513"/>
      <c r="CO9513"/>
      <c r="CP9513"/>
      <c r="CQ9513"/>
      <c r="CR9513"/>
      <c r="CS9513"/>
      <c r="CT9513"/>
      <c r="CU9513"/>
      <c r="CV9513"/>
    </row>
    <row r="9514" spans="10:100" x14ac:dyDescent="0.25">
      <c r="J9514"/>
      <c r="K9514"/>
      <c r="L9514"/>
      <c r="M9514"/>
      <c r="N9514"/>
      <c r="O9514"/>
      <c r="P9514"/>
      <c r="Q9514"/>
      <c r="R9514"/>
      <c r="S9514"/>
      <c r="T9514"/>
      <c r="U9514"/>
      <c r="V9514"/>
      <c r="W9514"/>
      <c r="X9514"/>
      <c r="Y9514"/>
      <c r="Z9514"/>
      <c r="AA9514"/>
      <c r="AB9514"/>
      <c r="AC9514"/>
      <c r="AD9514"/>
      <c r="AE9514"/>
      <c r="AF9514"/>
      <c r="AG9514"/>
      <c r="AH9514"/>
      <c r="AI9514"/>
      <c r="AJ9514"/>
      <c r="AK9514"/>
      <c r="AL9514"/>
      <c r="AM9514"/>
      <c r="AN9514"/>
      <c r="AO9514"/>
      <c r="AP9514"/>
      <c r="AQ9514"/>
      <c r="AR9514"/>
      <c r="AS9514"/>
      <c r="AT9514"/>
      <c r="AU9514"/>
      <c r="AV9514"/>
      <c r="AW9514"/>
      <c r="AX9514"/>
      <c r="AY9514"/>
      <c r="AZ9514"/>
      <c r="BA9514"/>
      <c r="BB9514"/>
      <c r="BC9514"/>
      <c r="BD9514"/>
      <c r="BE9514"/>
      <c r="BF9514"/>
      <c r="BG9514"/>
      <c r="BH9514"/>
      <c r="BI9514"/>
      <c r="BJ9514"/>
      <c r="BK9514"/>
      <c r="BL9514"/>
      <c r="BM9514"/>
      <c r="BN9514"/>
      <c r="BO9514"/>
      <c r="BP9514"/>
      <c r="BQ9514"/>
      <c r="BR9514"/>
      <c r="BS9514"/>
      <c r="BT9514"/>
      <c r="BU9514"/>
      <c r="BV9514"/>
      <c r="BW9514"/>
      <c r="BX9514"/>
      <c r="BY9514"/>
      <c r="BZ9514"/>
      <c r="CA9514"/>
      <c r="CB9514"/>
      <c r="CC9514"/>
      <c r="CD9514"/>
      <c r="CE9514"/>
      <c r="CF9514"/>
      <c r="CG9514"/>
      <c r="CH9514"/>
      <c r="CI9514"/>
      <c r="CJ9514"/>
      <c r="CK9514"/>
      <c r="CL9514"/>
      <c r="CM9514"/>
      <c r="CN9514"/>
      <c r="CO9514"/>
      <c r="CP9514"/>
      <c r="CQ9514"/>
      <c r="CR9514"/>
      <c r="CS9514"/>
      <c r="CT9514"/>
      <c r="CU9514"/>
      <c r="CV9514"/>
    </row>
    <row r="9515" spans="10:100" x14ac:dyDescent="0.25">
      <c r="J9515"/>
      <c r="K9515"/>
      <c r="L9515"/>
      <c r="M9515"/>
      <c r="N9515"/>
      <c r="O9515"/>
      <c r="P9515"/>
      <c r="Q9515"/>
      <c r="R9515"/>
      <c r="S9515"/>
      <c r="T9515"/>
      <c r="U9515"/>
      <c r="V9515"/>
      <c r="W9515"/>
      <c r="X9515"/>
      <c r="Y9515"/>
      <c r="Z9515"/>
      <c r="AA9515"/>
      <c r="AB9515"/>
      <c r="AC9515"/>
      <c r="AD9515"/>
      <c r="AE9515"/>
      <c r="AF9515"/>
      <c r="AG9515"/>
      <c r="AH9515"/>
      <c r="AI9515"/>
      <c r="AJ9515"/>
      <c r="AK9515"/>
      <c r="AL9515"/>
      <c r="AM9515"/>
      <c r="AN9515"/>
      <c r="AO9515"/>
      <c r="AP9515"/>
      <c r="AQ9515"/>
      <c r="AR9515"/>
      <c r="AS9515"/>
      <c r="AT9515"/>
      <c r="AU9515"/>
      <c r="AV9515"/>
      <c r="AW9515"/>
      <c r="AX9515"/>
      <c r="AY9515"/>
      <c r="AZ9515"/>
      <c r="BA9515"/>
      <c r="BB9515"/>
      <c r="BC9515"/>
      <c r="BD9515"/>
      <c r="BE9515"/>
      <c r="BF9515"/>
      <c r="BG9515"/>
      <c r="BH9515"/>
      <c r="BI9515"/>
      <c r="BJ9515"/>
      <c r="BK9515"/>
      <c r="BL9515"/>
      <c r="BM9515"/>
      <c r="BN9515"/>
      <c r="BO9515"/>
      <c r="BP9515"/>
      <c r="BQ9515"/>
      <c r="BR9515"/>
      <c r="BS9515"/>
      <c r="BT9515"/>
      <c r="BU9515"/>
      <c r="BV9515"/>
      <c r="BW9515"/>
      <c r="BX9515"/>
      <c r="BY9515"/>
      <c r="BZ9515"/>
      <c r="CA9515"/>
      <c r="CB9515"/>
      <c r="CC9515"/>
      <c r="CD9515"/>
      <c r="CE9515"/>
      <c r="CF9515"/>
      <c r="CG9515"/>
      <c r="CH9515"/>
      <c r="CI9515"/>
      <c r="CJ9515"/>
      <c r="CK9515"/>
      <c r="CL9515"/>
      <c r="CM9515"/>
      <c r="CN9515"/>
      <c r="CO9515"/>
      <c r="CP9515"/>
      <c r="CQ9515"/>
      <c r="CR9515"/>
      <c r="CS9515"/>
      <c r="CT9515"/>
      <c r="CU9515"/>
      <c r="CV9515"/>
    </row>
    <row r="9516" spans="10:100" x14ac:dyDescent="0.25">
      <c r="J9516"/>
      <c r="K9516"/>
      <c r="L9516"/>
      <c r="M9516"/>
      <c r="N9516"/>
      <c r="O9516"/>
      <c r="P9516"/>
      <c r="Q9516"/>
      <c r="R9516"/>
      <c r="S9516"/>
      <c r="T9516"/>
      <c r="U9516"/>
      <c r="V9516"/>
      <c r="W9516"/>
      <c r="X9516"/>
      <c r="Y9516"/>
      <c r="Z9516"/>
      <c r="AA9516"/>
      <c r="AB9516"/>
      <c r="AC9516"/>
      <c r="AD9516"/>
      <c r="AE9516"/>
      <c r="AF9516"/>
      <c r="AG9516"/>
      <c r="AH9516"/>
      <c r="AI9516"/>
      <c r="AJ9516"/>
      <c r="AK9516"/>
      <c r="AL9516"/>
      <c r="AM9516"/>
      <c r="AN9516"/>
      <c r="AO9516"/>
      <c r="AP9516"/>
      <c r="AQ9516"/>
      <c r="AR9516"/>
      <c r="AS9516"/>
      <c r="AT9516"/>
      <c r="AU9516"/>
      <c r="AV9516"/>
      <c r="AW9516"/>
      <c r="AX9516"/>
      <c r="AY9516"/>
      <c r="AZ9516"/>
      <c r="BA9516"/>
      <c r="BB9516"/>
      <c r="BC9516"/>
      <c r="BD9516"/>
      <c r="BE9516"/>
      <c r="BF9516"/>
      <c r="BG9516"/>
      <c r="BH9516"/>
      <c r="BI9516"/>
      <c r="BJ9516"/>
      <c r="BK9516"/>
      <c r="BL9516"/>
      <c r="BM9516"/>
      <c r="BN9516"/>
      <c r="BO9516"/>
      <c r="BP9516"/>
      <c r="BQ9516"/>
      <c r="BR9516"/>
      <c r="BS9516"/>
      <c r="BT9516"/>
      <c r="BU9516"/>
      <c r="BV9516"/>
      <c r="BW9516"/>
      <c r="BX9516"/>
      <c r="BY9516"/>
      <c r="BZ9516"/>
      <c r="CA9516"/>
      <c r="CB9516"/>
      <c r="CC9516"/>
      <c r="CD9516"/>
      <c r="CE9516"/>
      <c r="CF9516"/>
      <c r="CG9516"/>
      <c r="CH9516"/>
      <c r="CI9516"/>
      <c r="CJ9516"/>
      <c r="CK9516"/>
      <c r="CL9516"/>
      <c r="CM9516"/>
      <c r="CN9516"/>
      <c r="CO9516"/>
      <c r="CP9516"/>
      <c r="CQ9516"/>
      <c r="CR9516"/>
      <c r="CS9516"/>
      <c r="CT9516"/>
      <c r="CU9516"/>
      <c r="CV9516"/>
    </row>
    <row r="9517" spans="10:100" x14ac:dyDescent="0.25">
      <c r="J9517"/>
      <c r="K9517"/>
      <c r="L9517"/>
      <c r="M9517"/>
      <c r="N9517"/>
      <c r="O9517"/>
      <c r="P9517"/>
      <c r="Q9517"/>
      <c r="R9517"/>
      <c r="S9517"/>
      <c r="T9517"/>
      <c r="U9517"/>
      <c r="V9517"/>
      <c r="W9517"/>
      <c r="X9517"/>
      <c r="Y9517"/>
      <c r="Z9517"/>
      <c r="AA9517"/>
      <c r="AB9517"/>
      <c r="AC9517"/>
      <c r="AD9517"/>
      <c r="AE9517"/>
      <c r="AF9517"/>
      <c r="AG9517"/>
      <c r="AH9517"/>
      <c r="AI9517"/>
      <c r="AJ9517"/>
      <c r="AK9517"/>
      <c r="AL9517"/>
      <c r="AM9517"/>
      <c r="AN9517"/>
      <c r="AO9517"/>
      <c r="AP9517"/>
      <c r="AQ9517"/>
      <c r="AR9517"/>
      <c r="AS9517"/>
      <c r="AT9517"/>
      <c r="AU9517"/>
      <c r="AV9517"/>
      <c r="AW9517"/>
      <c r="AX9517"/>
      <c r="AY9517"/>
      <c r="AZ9517"/>
      <c r="BA9517"/>
      <c r="BB9517"/>
      <c r="BC9517"/>
      <c r="BD9517"/>
      <c r="BE9517"/>
      <c r="BF9517"/>
      <c r="BG9517"/>
      <c r="BH9517"/>
      <c r="BI9517"/>
      <c r="BJ9517"/>
      <c r="BK9517"/>
      <c r="BL9517"/>
      <c r="BM9517"/>
      <c r="BN9517"/>
      <c r="BO9517"/>
      <c r="BP9517"/>
      <c r="BQ9517"/>
      <c r="BR9517"/>
      <c r="BS9517"/>
      <c r="BT9517"/>
      <c r="BU9517"/>
      <c r="BV9517"/>
      <c r="BW9517"/>
      <c r="BX9517"/>
      <c r="BY9517"/>
      <c r="BZ9517"/>
      <c r="CA9517"/>
      <c r="CB9517"/>
      <c r="CC9517"/>
      <c r="CD9517"/>
      <c r="CE9517"/>
      <c r="CF9517"/>
      <c r="CG9517"/>
      <c r="CH9517"/>
      <c r="CI9517"/>
      <c r="CJ9517"/>
      <c r="CK9517"/>
      <c r="CL9517"/>
      <c r="CM9517"/>
      <c r="CN9517"/>
      <c r="CO9517"/>
      <c r="CP9517"/>
      <c r="CQ9517"/>
      <c r="CR9517"/>
      <c r="CS9517"/>
      <c r="CT9517"/>
      <c r="CU9517"/>
      <c r="CV9517"/>
    </row>
    <row r="9518" spans="10:100" x14ac:dyDescent="0.25">
      <c r="J9518"/>
      <c r="K9518"/>
      <c r="L9518"/>
      <c r="M9518"/>
      <c r="N9518"/>
      <c r="O9518"/>
      <c r="P9518"/>
      <c r="Q9518"/>
      <c r="R9518"/>
      <c r="S9518"/>
      <c r="T9518"/>
      <c r="U9518"/>
      <c r="V9518"/>
      <c r="W9518"/>
      <c r="X9518"/>
      <c r="Y9518"/>
      <c r="Z9518"/>
      <c r="AA9518"/>
      <c r="AB9518"/>
      <c r="AC9518"/>
      <c r="AD9518"/>
      <c r="AE9518"/>
      <c r="AF9518"/>
      <c r="AG9518"/>
      <c r="AH9518"/>
      <c r="AI9518"/>
      <c r="AJ9518"/>
      <c r="AK9518"/>
      <c r="AL9518"/>
      <c r="AM9518"/>
      <c r="AN9518"/>
      <c r="AO9518"/>
      <c r="AP9518"/>
      <c r="AQ9518"/>
      <c r="AR9518"/>
      <c r="AS9518"/>
      <c r="AT9518"/>
      <c r="AU9518"/>
      <c r="AV9518"/>
      <c r="AW9518"/>
      <c r="AX9518"/>
      <c r="AY9518"/>
      <c r="AZ9518"/>
      <c r="BA9518"/>
      <c r="BB9518"/>
      <c r="BC9518"/>
      <c r="BD9518"/>
      <c r="BE9518"/>
      <c r="BF9518"/>
      <c r="BG9518"/>
      <c r="BH9518"/>
      <c r="BI9518"/>
      <c r="BJ9518"/>
      <c r="BK9518"/>
      <c r="BL9518"/>
      <c r="BM9518"/>
      <c r="BN9518"/>
      <c r="BO9518"/>
      <c r="BP9518"/>
      <c r="BQ9518"/>
      <c r="BR9518"/>
      <c r="BS9518"/>
      <c r="BT9518"/>
      <c r="BU9518"/>
      <c r="BV9518"/>
      <c r="BW9518"/>
      <c r="BX9518"/>
      <c r="BY9518"/>
      <c r="BZ9518"/>
      <c r="CA9518"/>
      <c r="CB9518"/>
      <c r="CC9518"/>
      <c r="CD9518"/>
      <c r="CE9518"/>
      <c r="CF9518"/>
      <c r="CG9518"/>
      <c r="CH9518"/>
      <c r="CI9518"/>
      <c r="CJ9518"/>
      <c r="CK9518"/>
      <c r="CL9518"/>
      <c r="CM9518"/>
      <c r="CN9518"/>
      <c r="CO9518"/>
      <c r="CP9518"/>
      <c r="CQ9518"/>
      <c r="CR9518"/>
      <c r="CS9518"/>
      <c r="CT9518"/>
      <c r="CU9518"/>
      <c r="CV9518"/>
    </row>
    <row r="9519" spans="10:100" x14ac:dyDescent="0.25">
      <c r="J9519"/>
      <c r="K9519"/>
      <c r="L9519"/>
      <c r="M9519"/>
      <c r="N9519"/>
      <c r="O9519"/>
      <c r="P9519"/>
      <c r="Q9519"/>
      <c r="R9519"/>
      <c r="S9519"/>
      <c r="T9519"/>
      <c r="U9519"/>
      <c r="V9519"/>
      <c r="W9519"/>
      <c r="X9519"/>
      <c r="Y9519"/>
      <c r="Z9519"/>
      <c r="AA9519"/>
      <c r="AB9519"/>
      <c r="AC9519"/>
      <c r="AD9519"/>
      <c r="AE9519"/>
      <c r="AF9519"/>
      <c r="AG9519"/>
      <c r="AH9519"/>
      <c r="AI9519"/>
      <c r="AJ9519"/>
      <c r="AK9519"/>
      <c r="AL9519"/>
      <c r="AM9519"/>
      <c r="AN9519"/>
      <c r="AO9519"/>
      <c r="AP9519"/>
      <c r="AQ9519"/>
      <c r="AR9519"/>
      <c r="AS9519"/>
      <c r="AT9519"/>
      <c r="AU9519"/>
      <c r="AV9519"/>
      <c r="AW9519"/>
      <c r="AX9519"/>
      <c r="AY9519"/>
      <c r="AZ9519"/>
      <c r="BA9519"/>
      <c r="BB9519"/>
      <c r="BC9519"/>
      <c r="BD9519"/>
      <c r="BE9519"/>
      <c r="BF9519"/>
      <c r="BG9519"/>
      <c r="BH9519"/>
      <c r="BI9519"/>
      <c r="BJ9519"/>
      <c r="BK9519"/>
      <c r="BL9519"/>
      <c r="BM9519"/>
      <c r="BN9519"/>
      <c r="BO9519"/>
      <c r="BP9519"/>
      <c r="BQ9519"/>
      <c r="BR9519"/>
      <c r="BS9519"/>
      <c r="BT9519"/>
      <c r="BU9519"/>
      <c r="BV9519"/>
      <c r="BW9519"/>
      <c r="BX9519"/>
      <c r="BY9519"/>
      <c r="BZ9519"/>
      <c r="CA9519"/>
      <c r="CB9519"/>
      <c r="CC9519"/>
      <c r="CD9519"/>
      <c r="CE9519"/>
      <c r="CF9519"/>
      <c r="CG9519"/>
      <c r="CH9519"/>
      <c r="CI9519"/>
      <c r="CJ9519"/>
      <c r="CK9519"/>
      <c r="CL9519"/>
      <c r="CM9519"/>
      <c r="CN9519"/>
      <c r="CO9519"/>
      <c r="CP9519"/>
      <c r="CQ9519"/>
      <c r="CR9519"/>
      <c r="CS9519"/>
      <c r="CT9519"/>
      <c r="CU9519"/>
      <c r="CV9519"/>
    </row>
    <row r="9520" spans="10:100" x14ac:dyDescent="0.25">
      <c r="J9520"/>
      <c r="K9520"/>
      <c r="L9520"/>
      <c r="M9520"/>
      <c r="N9520"/>
      <c r="O9520"/>
      <c r="P9520"/>
      <c r="Q9520"/>
      <c r="R9520"/>
      <c r="S9520"/>
      <c r="T9520"/>
      <c r="U9520"/>
      <c r="V9520"/>
      <c r="W9520"/>
      <c r="X9520"/>
      <c r="Y9520"/>
      <c r="Z9520"/>
      <c r="AA9520"/>
      <c r="AB9520"/>
      <c r="AC9520"/>
      <c r="AD9520"/>
      <c r="AE9520"/>
      <c r="AF9520"/>
      <c r="AG9520"/>
      <c r="AH9520"/>
      <c r="AI9520"/>
      <c r="AJ9520"/>
      <c r="AK9520"/>
      <c r="AL9520"/>
      <c r="AM9520"/>
      <c r="AN9520"/>
      <c r="AO9520"/>
      <c r="AP9520"/>
      <c r="AQ9520"/>
      <c r="AR9520"/>
      <c r="AS9520"/>
      <c r="AT9520"/>
      <c r="AU9520"/>
      <c r="AV9520"/>
      <c r="AW9520"/>
      <c r="AX9520"/>
      <c r="AY9520"/>
      <c r="AZ9520"/>
      <c r="BA9520"/>
      <c r="BB9520"/>
      <c r="BC9520"/>
      <c r="BD9520"/>
      <c r="BE9520"/>
      <c r="BF9520"/>
      <c r="BG9520"/>
      <c r="BH9520"/>
      <c r="BI9520"/>
      <c r="BJ9520"/>
      <c r="BK9520"/>
      <c r="BL9520"/>
      <c r="BM9520"/>
      <c r="BN9520"/>
      <c r="BO9520"/>
      <c r="BP9520"/>
      <c r="BQ9520"/>
      <c r="BR9520"/>
      <c r="BS9520"/>
      <c r="BT9520"/>
      <c r="BU9520"/>
      <c r="BV9520"/>
      <c r="BW9520"/>
      <c r="BX9520"/>
      <c r="BY9520"/>
      <c r="BZ9520"/>
      <c r="CA9520"/>
      <c r="CB9520"/>
      <c r="CC9520"/>
      <c r="CD9520"/>
      <c r="CE9520"/>
      <c r="CF9520"/>
      <c r="CG9520"/>
      <c r="CH9520"/>
      <c r="CI9520"/>
      <c r="CJ9520"/>
      <c r="CK9520"/>
      <c r="CL9520"/>
      <c r="CM9520"/>
      <c r="CN9520"/>
      <c r="CO9520"/>
      <c r="CP9520"/>
      <c r="CQ9520"/>
      <c r="CR9520"/>
      <c r="CS9520"/>
      <c r="CT9520"/>
      <c r="CU9520"/>
      <c r="CV9520"/>
    </row>
    <row r="9521" spans="10:100" x14ac:dyDescent="0.25">
      <c r="J9521"/>
      <c r="K9521"/>
      <c r="L9521"/>
      <c r="M9521"/>
      <c r="N9521"/>
      <c r="O9521"/>
      <c r="P9521"/>
      <c r="Q9521"/>
      <c r="R9521"/>
      <c r="S9521"/>
      <c r="T9521"/>
      <c r="U9521"/>
      <c r="V9521"/>
      <c r="W9521"/>
      <c r="X9521"/>
      <c r="Y9521"/>
      <c r="Z9521"/>
      <c r="AA9521"/>
      <c r="AB9521"/>
      <c r="AC9521"/>
      <c r="AD9521"/>
      <c r="AE9521"/>
      <c r="AF9521"/>
      <c r="AG9521"/>
      <c r="AH9521"/>
      <c r="AI9521"/>
      <c r="AJ9521"/>
      <c r="AK9521"/>
      <c r="AL9521"/>
      <c r="AM9521"/>
      <c r="AN9521"/>
      <c r="AO9521"/>
      <c r="AP9521"/>
      <c r="AQ9521"/>
      <c r="AR9521"/>
      <c r="AS9521"/>
      <c r="AT9521"/>
      <c r="AU9521"/>
      <c r="AV9521"/>
      <c r="AW9521"/>
      <c r="AX9521"/>
      <c r="AY9521"/>
      <c r="AZ9521"/>
      <c r="BA9521"/>
      <c r="BB9521"/>
      <c r="BC9521"/>
      <c r="BD9521"/>
      <c r="BE9521"/>
      <c r="BF9521"/>
      <c r="BG9521"/>
      <c r="BH9521"/>
      <c r="BI9521"/>
      <c r="BJ9521"/>
      <c r="BK9521"/>
      <c r="BL9521"/>
      <c r="BM9521"/>
      <c r="BN9521"/>
      <c r="BO9521"/>
      <c r="BP9521"/>
      <c r="BQ9521"/>
      <c r="BR9521"/>
      <c r="BS9521"/>
      <c r="BT9521"/>
      <c r="BU9521"/>
      <c r="BV9521"/>
      <c r="BW9521"/>
      <c r="BX9521"/>
      <c r="BY9521"/>
      <c r="BZ9521"/>
      <c r="CA9521"/>
      <c r="CB9521"/>
      <c r="CC9521"/>
      <c r="CD9521"/>
      <c r="CE9521"/>
      <c r="CF9521"/>
      <c r="CG9521"/>
      <c r="CH9521"/>
      <c r="CI9521"/>
      <c r="CJ9521"/>
      <c r="CK9521"/>
      <c r="CL9521"/>
      <c r="CM9521"/>
      <c r="CN9521"/>
      <c r="CO9521"/>
      <c r="CP9521"/>
      <c r="CQ9521"/>
      <c r="CR9521"/>
      <c r="CS9521"/>
      <c r="CT9521"/>
      <c r="CU9521"/>
      <c r="CV9521"/>
    </row>
    <row r="9522" spans="10:100" x14ac:dyDescent="0.25">
      <c r="J9522"/>
      <c r="K9522"/>
      <c r="L9522"/>
      <c r="M9522"/>
      <c r="N9522"/>
      <c r="O9522"/>
      <c r="P9522"/>
      <c r="Q9522"/>
      <c r="R9522"/>
      <c r="S9522"/>
      <c r="T9522"/>
      <c r="U9522"/>
      <c r="V9522"/>
      <c r="W9522"/>
      <c r="X9522"/>
      <c r="Y9522"/>
      <c r="Z9522"/>
      <c r="AA9522"/>
      <c r="AB9522"/>
      <c r="AC9522"/>
      <c r="AD9522"/>
      <c r="AE9522"/>
      <c r="AF9522"/>
      <c r="AG9522"/>
      <c r="AH9522"/>
      <c r="AI9522"/>
      <c r="AJ9522"/>
      <c r="AK9522"/>
      <c r="AL9522"/>
      <c r="AM9522"/>
      <c r="AN9522"/>
      <c r="AO9522"/>
      <c r="AP9522"/>
      <c r="AQ9522"/>
      <c r="AR9522"/>
      <c r="AS9522"/>
      <c r="AT9522"/>
      <c r="AU9522"/>
      <c r="AV9522"/>
      <c r="AW9522"/>
      <c r="AX9522"/>
      <c r="AY9522"/>
      <c r="AZ9522"/>
      <c r="BA9522"/>
      <c r="BB9522"/>
      <c r="BC9522"/>
      <c r="BD9522"/>
      <c r="BE9522"/>
      <c r="BF9522"/>
      <c r="BG9522"/>
      <c r="BH9522"/>
      <c r="BI9522"/>
      <c r="BJ9522"/>
      <c r="BK9522"/>
      <c r="BL9522"/>
      <c r="BM9522"/>
      <c r="BN9522"/>
      <c r="BO9522"/>
      <c r="BP9522"/>
      <c r="BQ9522"/>
      <c r="BR9522"/>
      <c r="BS9522"/>
      <c r="BT9522"/>
      <c r="BU9522"/>
      <c r="BV9522"/>
      <c r="BW9522"/>
      <c r="BX9522"/>
      <c r="BY9522"/>
      <c r="BZ9522"/>
      <c r="CA9522"/>
      <c r="CB9522"/>
      <c r="CC9522"/>
      <c r="CD9522"/>
      <c r="CE9522"/>
      <c r="CF9522"/>
      <c r="CG9522"/>
      <c r="CH9522"/>
      <c r="CI9522"/>
      <c r="CJ9522"/>
      <c r="CK9522"/>
      <c r="CL9522"/>
      <c r="CM9522"/>
      <c r="CN9522"/>
      <c r="CO9522"/>
      <c r="CP9522"/>
      <c r="CQ9522"/>
      <c r="CR9522"/>
      <c r="CS9522"/>
      <c r="CT9522"/>
      <c r="CU9522"/>
      <c r="CV9522"/>
    </row>
    <row r="9523" spans="10:100" x14ac:dyDescent="0.25">
      <c r="J9523"/>
      <c r="K9523"/>
      <c r="L9523"/>
      <c r="M9523"/>
      <c r="N9523"/>
      <c r="O9523"/>
      <c r="P9523"/>
      <c r="Q9523"/>
      <c r="R9523"/>
      <c r="S9523"/>
      <c r="T9523"/>
      <c r="U9523"/>
      <c r="V9523"/>
      <c r="W9523"/>
      <c r="X9523"/>
      <c r="Y9523"/>
      <c r="Z9523"/>
      <c r="AA9523"/>
      <c r="AB9523"/>
      <c r="AC9523"/>
      <c r="AD9523"/>
      <c r="AE9523"/>
      <c r="AF9523"/>
      <c r="AG9523"/>
      <c r="AH9523"/>
      <c r="AI9523"/>
      <c r="AJ9523"/>
      <c r="AK9523"/>
      <c r="AL9523"/>
      <c r="AM9523"/>
      <c r="AN9523"/>
      <c r="AO9523"/>
      <c r="AP9523"/>
      <c r="AQ9523"/>
      <c r="AR9523"/>
      <c r="AS9523"/>
      <c r="AT9523"/>
      <c r="AU9523"/>
      <c r="AV9523"/>
      <c r="AW9523"/>
      <c r="AX9523"/>
      <c r="AY9523"/>
      <c r="AZ9523"/>
      <c r="BA9523"/>
      <c r="BB9523"/>
      <c r="BC9523"/>
      <c r="BD9523"/>
      <c r="BE9523"/>
      <c r="BF9523"/>
      <c r="BG9523"/>
      <c r="BH9523"/>
      <c r="BI9523"/>
      <c r="BJ9523"/>
      <c r="BK9523"/>
      <c r="BL9523"/>
      <c r="BM9523"/>
      <c r="BN9523"/>
      <c r="BO9523"/>
      <c r="BP9523"/>
      <c r="BQ9523"/>
      <c r="BR9523"/>
      <c r="BS9523"/>
      <c r="BT9523"/>
      <c r="BU9523"/>
      <c r="BV9523"/>
      <c r="BW9523"/>
      <c r="BX9523"/>
      <c r="BY9523"/>
      <c r="BZ9523"/>
      <c r="CA9523"/>
      <c r="CB9523"/>
      <c r="CC9523"/>
      <c r="CD9523"/>
      <c r="CE9523"/>
      <c r="CF9523"/>
      <c r="CG9523"/>
      <c r="CH9523"/>
      <c r="CI9523"/>
      <c r="CJ9523"/>
      <c r="CK9523"/>
      <c r="CL9523"/>
      <c r="CM9523"/>
      <c r="CN9523"/>
      <c r="CO9523"/>
      <c r="CP9523"/>
      <c r="CQ9523"/>
      <c r="CR9523"/>
      <c r="CS9523"/>
      <c r="CT9523"/>
      <c r="CU9523"/>
      <c r="CV9523"/>
    </row>
    <row r="9524" spans="10:100" x14ac:dyDescent="0.25">
      <c r="J9524"/>
      <c r="K9524"/>
      <c r="L9524"/>
      <c r="M9524"/>
      <c r="N9524"/>
      <c r="O9524"/>
      <c r="P9524"/>
      <c r="Q9524"/>
      <c r="R9524"/>
      <c r="S9524"/>
      <c r="T9524"/>
      <c r="U9524"/>
      <c r="V9524"/>
      <c r="W9524"/>
      <c r="X9524"/>
      <c r="Y9524"/>
      <c r="Z9524"/>
      <c r="AA9524"/>
      <c r="AB9524"/>
      <c r="AC9524"/>
      <c r="AD9524"/>
      <c r="AE9524"/>
      <c r="AF9524"/>
      <c r="AG9524"/>
      <c r="AH9524"/>
      <c r="AI9524"/>
      <c r="AJ9524"/>
      <c r="AK9524"/>
      <c r="AL9524"/>
      <c r="AM9524"/>
      <c r="AN9524"/>
      <c r="AO9524"/>
      <c r="AP9524"/>
      <c r="AQ9524"/>
      <c r="AR9524"/>
      <c r="AS9524"/>
      <c r="AT9524"/>
      <c r="AU9524"/>
      <c r="AV9524"/>
      <c r="AW9524"/>
      <c r="AX9524"/>
      <c r="AY9524"/>
      <c r="AZ9524"/>
      <c r="BA9524"/>
      <c r="BB9524"/>
      <c r="BC9524"/>
      <c r="BD9524"/>
      <c r="BE9524"/>
      <c r="BF9524"/>
      <c r="BG9524"/>
      <c r="BH9524"/>
      <c r="BI9524"/>
      <c r="BJ9524"/>
      <c r="BK9524"/>
      <c r="BL9524"/>
      <c r="BM9524"/>
      <c r="BN9524"/>
      <c r="BO9524"/>
      <c r="BP9524"/>
      <c r="BQ9524"/>
      <c r="BR9524"/>
      <c r="BS9524"/>
      <c r="BT9524"/>
      <c r="BU9524"/>
      <c r="BV9524"/>
      <c r="BW9524"/>
      <c r="BX9524"/>
      <c r="BY9524"/>
      <c r="BZ9524"/>
      <c r="CA9524"/>
      <c r="CB9524"/>
      <c r="CC9524"/>
      <c r="CD9524"/>
      <c r="CE9524"/>
      <c r="CF9524"/>
      <c r="CG9524"/>
      <c r="CH9524"/>
      <c r="CI9524"/>
      <c r="CJ9524"/>
      <c r="CK9524"/>
      <c r="CL9524"/>
      <c r="CM9524"/>
      <c r="CN9524"/>
      <c r="CO9524"/>
      <c r="CP9524"/>
      <c r="CQ9524"/>
      <c r="CR9524"/>
      <c r="CS9524"/>
      <c r="CT9524"/>
      <c r="CU9524"/>
      <c r="CV9524"/>
    </row>
    <row r="9525" spans="10:100" x14ac:dyDescent="0.25">
      <c r="J9525"/>
      <c r="K9525"/>
      <c r="L9525"/>
      <c r="M9525"/>
      <c r="N9525"/>
      <c r="O9525"/>
      <c r="P9525"/>
      <c r="Q9525"/>
      <c r="R9525"/>
      <c r="S9525"/>
      <c r="T9525"/>
      <c r="U9525"/>
      <c r="V9525"/>
      <c r="W9525"/>
      <c r="X9525"/>
      <c r="Y9525"/>
      <c r="Z9525"/>
      <c r="AA9525"/>
      <c r="AB9525"/>
      <c r="AC9525"/>
      <c r="AD9525"/>
      <c r="AE9525"/>
      <c r="AF9525"/>
      <c r="AG9525"/>
      <c r="AH9525"/>
      <c r="AI9525"/>
      <c r="AJ9525"/>
      <c r="AK9525"/>
      <c r="AL9525"/>
      <c r="AM9525"/>
      <c r="AN9525"/>
      <c r="AO9525"/>
      <c r="AP9525"/>
      <c r="AQ9525"/>
      <c r="AR9525"/>
      <c r="AS9525"/>
      <c r="AT9525"/>
      <c r="AU9525"/>
      <c r="AV9525"/>
      <c r="AW9525"/>
      <c r="AX9525"/>
      <c r="AY9525"/>
      <c r="AZ9525"/>
      <c r="BA9525"/>
      <c r="BB9525"/>
      <c r="BC9525"/>
      <c r="BD9525"/>
      <c r="BE9525"/>
      <c r="BF9525"/>
      <c r="BG9525"/>
      <c r="BH9525"/>
      <c r="BI9525"/>
      <c r="BJ9525"/>
      <c r="BK9525"/>
      <c r="BL9525"/>
      <c r="BM9525"/>
      <c r="BN9525"/>
      <c r="BO9525"/>
      <c r="BP9525"/>
      <c r="BQ9525"/>
      <c r="BR9525"/>
      <c r="BS9525"/>
      <c r="BT9525"/>
      <c r="BU9525"/>
      <c r="BV9525"/>
      <c r="BW9525"/>
      <c r="BX9525"/>
      <c r="BY9525"/>
      <c r="BZ9525"/>
      <c r="CA9525"/>
      <c r="CB9525"/>
      <c r="CC9525"/>
      <c r="CD9525"/>
      <c r="CE9525"/>
      <c r="CF9525"/>
      <c r="CG9525"/>
      <c r="CH9525"/>
      <c r="CI9525"/>
      <c r="CJ9525"/>
      <c r="CK9525"/>
      <c r="CL9525"/>
      <c r="CM9525"/>
      <c r="CN9525"/>
      <c r="CO9525"/>
      <c r="CP9525"/>
      <c r="CQ9525"/>
      <c r="CR9525"/>
      <c r="CS9525"/>
      <c r="CT9525"/>
      <c r="CU9525"/>
      <c r="CV9525"/>
    </row>
    <row r="9526" spans="10:100" x14ac:dyDescent="0.25">
      <c r="J9526"/>
      <c r="K9526"/>
      <c r="L9526"/>
      <c r="M9526"/>
      <c r="N9526"/>
      <c r="O9526"/>
      <c r="P9526"/>
      <c r="Q9526"/>
      <c r="R9526"/>
      <c r="S9526"/>
      <c r="T9526"/>
      <c r="U9526"/>
      <c r="V9526"/>
      <c r="W9526"/>
      <c r="X9526"/>
      <c r="Y9526"/>
      <c r="Z9526"/>
      <c r="AA9526"/>
      <c r="AB9526"/>
      <c r="AC9526"/>
      <c r="AD9526"/>
      <c r="AE9526"/>
      <c r="AF9526"/>
      <c r="AG9526"/>
      <c r="AH9526"/>
      <c r="AI9526"/>
      <c r="AJ9526"/>
      <c r="AK9526"/>
      <c r="AL9526"/>
      <c r="AM9526"/>
      <c r="AN9526"/>
      <c r="AO9526"/>
      <c r="AP9526"/>
      <c r="AQ9526"/>
      <c r="AR9526"/>
      <c r="AS9526"/>
      <c r="AT9526"/>
      <c r="AU9526"/>
      <c r="AV9526"/>
      <c r="AW9526"/>
      <c r="AX9526"/>
      <c r="AY9526"/>
      <c r="AZ9526"/>
      <c r="BA9526"/>
      <c r="BB9526"/>
      <c r="BC9526"/>
      <c r="BD9526"/>
      <c r="BE9526"/>
      <c r="BF9526"/>
      <c r="BG9526"/>
      <c r="BH9526"/>
      <c r="BI9526"/>
      <c r="BJ9526"/>
      <c r="BK9526"/>
      <c r="BL9526"/>
      <c r="BM9526"/>
      <c r="BN9526"/>
      <c r="BO9526"/>
      <c r="BP9526"/>
      <c r="BQ9526"/>
      <c r="BR9526"/>
      <c r="BS9526"/>
      <c r="BT9526"/>
      <c r="BU9526"/>
      <c r="BV9526"/>
      <c r="BW9526"/>
      <c r="BX9526"/>
      <c r="BY9526"/>
      <c r="BZ9526"/>
      <c r="CA9526"/>
      <c r="CB9526"/>
      <c r="CC9526"/>
      <c r="CD9526"/>
      <c r="CE9526"/>
      <c r="CF9526"/>
      <c r="CG9526"/>
      <c r="CH9526"/>
      <c r="CI9526"/>
      <c r="CJ9526"/>
      <c r="CK9526"/>
      <c r="CL9526"/>
      <c r="CM9526"/>
      <c r="CN9526"/>
      <c r="CO9526"/>
      <c r="CP9526"/>
      <c r="CQ9526"/>
      <c r="CR9526"/>
      <c r="CS9526"/>
      <c r="CT9526"/>
      <c r="CU9526"/>
      <c r="CV9526"/>
    </row>
    <row r="9527" spans="10:100" x14ac:dyDescent="0.25">
      <c r="J9527"/>
      <c r="K9527"/>
      <c r="L9527"/>
      <c r="M9527"/>
      <c r="N9527"/>
      <c r="O9527"/>
      <c r="P9527"/>
      <c r="Q9527"/>
      <c r="R9527"/>
      <c r="S9527"/>
      <c r="T9527"/>
      <c r="U9527"/>
      <c r="V9527"/>
      <c r="W9527"/>
      <c r="X9527"/>
      <c r="Y9527"/>
      <c r="Z9527"/>
      <c r="AA9527"/>
      <c r="AB9527"/>
      <c r="AC9527"/>
      <c r="AD9527"/>
      <c r="AE9527"/>
      <c r="AF9527"/>
      <c r="AG9527"/>
      <c r="AH9527"/>
      <c r="AI9527"/>
      <c r="AJ9527"/>
      <c r="AK9527"/>
      <c r="AL9527"/>
      <c r="AM9527"/>
      <c r="AN9527"/>
      <c r="AO9527"/>
      <c r="AP9527"/>
      <c r="AQ9527"/>
      <c r="AR9527"/>
      <c r="AS9527"/>
      <c r="AT9527"/>
      <c r="AU9527"/>
      <c r="AV9527"/>
      <c r="AW9527"/>
      <c r="AX9527"/>
      <c r="AY9527"/>
      <c r="AZ9527"/>
      <c r="BA9527"/>
      <c r="BB9527"/>
      <c r="BC9527"/>
      <c r="BD9527"/>
      <c r="BE9527"/>
      <c r="BF9527"/>
      <c r="BG9527"/>
      <c r="BH9527"/>
      <c r="BI9527"/>
      <c r="BJ9527"/>
      <c r="BK9527"/>
      <c r="BL9527"/>
      <c r="BM9527"/>
      <c r="BN9527"/>
      <c r="BO9527"/>
      <c r="BP9527"/>
      <c r="BQ9527"/>
      <c r="BR9527"/>
      <c r="BS9527"/>
      <c r="BT9527"/>
      <c r="BU9527"/>
      <c r="BV9527"/>
      <c r="BW9527"/>
      <c r="BX9527"/>
      <c r="BY9527"/>
      <c r="BZ9527"/>
      <c r="CA9527"/>
      <c r="CB9527"/>
      <c r="CC9527"/>
      <c r="CD9527"/>
      <c r="CE9527"/>
      <c r="CF9527"/>
      <c r="CG9527"/>
      <c r="CH9527"/>
      <c r="CI9527"/>
      <c r="CJ9527"/>
      <c r="CK9527"/>
      <c r="CL9527"/>
      <c r="CM9527"/>
      <c r="CN9527"/>
      <c r="CO9527"/>
      <c r="CP9527"/>
      <c r="CQ9527"/>
      <c r="CR9527"/>
      <c r="CS9527"/>
      <c r="CT9527"/>
      <c r="CU9527"/>
      <c r="CV9527"/>
    </row>
    <row r="9528" spans="10:100" x14ac:dyDescent="0.25">
      <c r="J9528"/>
      <c r="K9528"/>
      <c r="L9528"/>
      <c r="M9528"/>
      <c r="N9528"/>
      <c r="O9528"/>
      <c r="P9528"/>
      <c r="Q9528"/>
      <c r="R9528"/>
      <c r="S9528"/>
      <c r="T9528"/>
      <c r="U9528"/>
      <c r="V9528"/>
      <c r="W9528"/>
      <c r="X9528"/>
      <c r="Y9528"/>
      <c r="Z9528"/>
      <c r="AA9528"/>
      <c r="AB9528"/>
      <c r="AC9528"/>
      <c r="AD9528"/>
      <c r="AE9528"/>
      <c r="AF9528"/>
      <c r="AG9528"/>
      <c r="AH9528"/>
      <c r="AI9528"/>
      <c r="AJ9528"/>
      <c r="AK9528"/>
      <c r="AL9528"/>
      <c r="AM9528"/>
      <c r="AN9528"/>
      <c r="AO9528"/>
      <c r="AP9528"/>
      <c r="AQ9528"/>
      <c r="AR9528"/>
      <c r="AS9528"/>
      <c r="AT9528"/>
      <c r="AU9528"/>
      <c r="AV9528"/>
      <c r="AW9528"/>
      <c r="AX9528"/>
      <c r="AY9528"/>
      <c r="AZ9528"/>
      <c r="BA9528"/>
      <c r="BB9528"/>
      <c r="BC9528"/>
      <c r="BD9528"/>
      <c r="BE9528"/>
      <c r="BF9528"/>
      <c r="BG9528"/>
      <c r="BH9528"/>
      <c r="BI9528"/>
      <c r="BJ9528"/>
      <c r="BK9528"/>
      <c r="BL9528"/>
      <c r="BM9528"/>
      <c r="BN9528"/>
      <c r="BO9528"/>
      <c r="BP9528"/>
      <c r="BQ9528"/>
      <c r="BR9528"/>
      <c r="BS9528"/>
      <c r="BT9528"/>
      <c r="BU9528"/>
      <c r="BV9528"/>
      <c r="BW9528"/>
      <c r="BX9528"/>
      <c r="BY9528"/>
      <c r="BZ9528"/>
      <c r="CA9528"/>
      <c r="CB9528"/>
      <c r="CC9528"/>
      <c r="CD9528"/>
      <c r="CE9528"/>
      <c r="CF9528"/>
      <c r="CG9528"/>
      <c r="CH9528"/>
      <c r="CI9528"/>
      <c r="CJ9528"/>
      <c r="CK9528"/>
      <c r="CL9528"/>
      <c r="CM9528"/>
      <c r="CN9528"/>
      <c r="CO9528"/>
      <c r="CP9528"/>
      <c r="CQ9528"/>
      <c r="CR9528"/>
      <c r="CS9528"/>
      <c r="CT9528"/>
      <c r="CU9528"/>
      <c r="CV9528"/>
    </row>
    <row r="9529" spans="10:100" x14ac:dyDescent="0.25">
      <c r="J9529"/>
      <c r="K9529"/>
      <c r="L9529"/>
      <c r="M9529"/>
      <c r="N9529"/>
      <c r="O9529"/>
      <c r="P9529"/>
      <c r="Q9529"/>
      <c r="R9529"/>
      <c r="S9529"/>
      <c r="T9529"/>
      <c r="U9529"/>
      <c r="V9529"/>
      <c r="W9529"/>
      <c r="X9529"/>
      <c r="Y9529"/>
      <c r="Z9529"/>
      <c r="AA9529"/>
      <c r="AB9529"/>
      <c r="AC9529"/>
      <c r="AD9529"/>
      <c r="AE9529"/>
      <c r="AF9529"/>
      <c r="AG9529"/>
      <c r="AH9529"/>
      <c r="AI9529"/>
      <c r="AJ9529"/>
      <c r="AK9529"/>
      <c r="AL9529"/>
      <c r="AM9529"/>
      <c r="AN9529"/>
      <c r="AO9529"/>
      <c r="AP9529"/>
      <c r="AQ9529"/>
      <c r="AR9529"/>
      <c r="AS9529"/>
      <c r="AT9529"/>
      <c r="AU9529"/>
      <c r="AV9529"/>
      <c r="AW9529"/>
      <c r="AX9529"/>
      <c r="AY9529"/>
      <c r="AZ9529"/>
      <c r="BA9529"/>
      <c r="BB9529"/>
      <c r="BC9529"/>
      <c r="BD9529"/>
      <c r="BE9529"/>
      <c r="BF9529"/>
      <c r="BG9529"/>
      <c r="BH9529"/>
      <c r="BI9529"/>
      <c r="BJ9529"/>
      <c r="BK9529"/>
      <c r="BL9529"/>
      <c r="BM9529"/>
      <c r="BN9529"/>
      <c r="BO9529"/>
      <c r="BP9529"/>
      <c r="BQ9529"/>
      <c r="BR9529"/>
      <c r="BS9529"/>
      <c r="BT9529"/>
      <c r="BU9529"/>
      <c r="BV9529"/>
      <c r="BW9529"/>
      <c r="BX9529"/>
      <c r="BY9529"/>
      <c r="BZ9529"/>
      <c r="CA9529"/>
      <c r="CB9529"/>
      <c r="CC9529"/>
      <c r="CD9529"/>
      <c r="CE9529"/>
      <c r="CF9529"/>
      <c r="CG9529"/>
      <c r="CH9529"/>
      <c r="CI9529"/>
      <c r="CJ9529"/>
      <c r="CK9529"/>
      <c r="CL9529"/>
      <c r="CM9529"/>
      <c r="CN9529"/>
      <c r="CO9529"/>
      <c r="CP9529"/>
      <c r="CQ9529"/>
      <c r="CR9529"/>
      <c r="CS9529"/>
      <c r="CT9529"/>
      <c r="CU9529"/>
      <c r="CV9529"/>
    </row>
    <row r="9530" spans="10:100" x14ac:dyDescent="0.25">
      <c r="J9530"/>
      <c r="K9530"/>
      <c r="L9530"/>
      <c r="M9530"/>
      <c r="N9530"/>
      <c r="O9530"/>
      <c r="P9530"/>
      <c r="Q9530"/>
      <c r="R9530"/>
      <c r="S9530"/>
      <c r="T9530"/>
      <c r="U9530"/>
      <c r="V9530"/>
      <c r="W9530"/>
      <c r="X9530"/>
      <c r="Y9530"/>
      <c r="Z9530"/>
      <c r="AA9530"/>
      <c r="AB9530"/>
      <c r="AC9530"/>
      <c r="AD9530"/>
      <c r="AE9530"/>
      <c r="AF9530"/>
      <c r="AG9530"/>
      <c r="AH9530"/>
      <c r="AI9530"/>
      <c r="AJ9530"/>
      <c r="AK9530"/>
      <c r="AL9530"/>
      <c r="AM9530"/>
      <c r="AN9530"/>
      <c r="AO9530"/>
      <c r="AP9530"/>
      <c r="AQ9530"/>
      <c r="AR9530"/>
      <c r="AS9530"/>
      <c r="AT9530"/>
      <c r="AU9530"/>
      <c r="AV9530"/>
      <c r="AW9530"/>
      <c r="AX9530"/>
      <c r="AY9530"/>
      <c r="AZ9530"/>
      <c r="BA9530"/>
      <c r="BB9530"/>
      <c r="BC9530"/>
      <c r="BD9530"/>
      <c r="BE9530"/>
      <c r="BF9530"/>
      <c r="BG9530"/>
      <c r="BH9530"/>
      <c r="BI9530"/>
      <c r="BJ9530"/>
      <c r="BK9530"/>
      <c r="BL9530"/>
      <c r="BM9530"/>
      <c r="BN9530"/>
      <c r="BO9530"/>
      <c r="BP9530"/>
      <c r="BQ9530"/>
      <c r="BR9530"/>
      <c r="BS9530"/>
      <c r="BT9530"/>
      <c r="BU9530"/>
      <c r="BV9530"/>
      <c r="BW9530"/>
      <c r="BX9530"/>
      <c r="BY9530"/>
      <c r="BZ9530"/>
      <c r="CA9530"/>
      <c r="CB9530"/>
      <c r="CC9530"/>
      <c r="CD9530"/>
      <c r="CE9530"/>
      <c r="CF9530"/>
      <c r="CG9530"/>
      <c r="CH9530"/>
      <c r="CI9530"/>
      <c r="CJ9530"/>
      <c r="CK9530"/>
      <c r="CL9530"/>
      <c r="CM9530"/>
      <c r="CN9530"/>
      <c r="CO9530"/>
      <c r="CP9530"/>
      <c r="CQ9530"/>
      <c r="CR9530"/>
      <c r="CS9530"/>
      <c r="CT9530"/>
      <c r="CU9530"/>
      <c r="CV9530"/>
    </row>
    <row r="9531" spans="10:100" x14ac:dyDescent="0.25">
      <c r="J9531"/>
      <c r="K9531"/>
      <c r="L9531"/>
      <c r="M9531"/>
      <c r="N9531"/>
      <c r="O9531"/>
      <c r="P9531"/>
      <c r="Q9531"/>
      <c r="R9531"/>
      <c r="S9531"/>
      <c r="T9531"/>
      <c r="U9531"/>
      <c r="V9531"/>
      <c r="W9531"/>
      <c r="X9531"/>
      <c r="Y9531"/>
      <c r="Z9531"/>
      <c r="AA9531"/>
      <c r="AB9531"/>
      <c r="AC9531"/>
      <c r="AD9531"/>
      <c r="AE9531"/>
      <c r="AF9531"/>
      <c r="AG9531"/>
      <c r="AH9531"/>
      <c r="AI9531"/>
      <c r="AJ9531"/>
      <c r="AK9531"/>
      <c r="AL9531"/>
      <c r="AM9531"/>
      <c r="AN9531"/>
      <c r="AO9531"/>
      <c r="AP9531"/>
      <c r="AQ9531"/>
      <c r="AR9531"/>
      <c r="AS9531"/>
      <c r="AT9531"/>
      <c r="AU9531"/>
      <c r="AV9531"/>
      <c r="AW9531"/>
      <c r="AX9531"/>
      <c r="AY9531"/>
      <c r="AZ9531"/>
      <c r="BA9531"/>
      <c r="BB9531"/>
      <c r="BC9531"/>
      <c r="BD9531"/>
      <c r="BE9531"/>
      <c r="BF9531"/>
      <c r="BG9531"/>
      <c r="BH9531"/>
      <c r="BI9531"/>
      <c r="BJ9531"/>
      <c r="BK9531"/>
      <c r="BL9531"/>
      <c r="BM9531"/>
      <c r="BN9531"/>
      <c r="BO9531"/>
      <c r="BP9531"/>
      <c r="BQ9531"/>
      <c r="BR9531"/>
      <c r="BS9531"/>
      <c r="BT9531"/>
      <c r="BU9531"/>
      <c r="BV9531"/>
      <c r="BW9531"/>
      <c r="BX9531"/>
      <c r="BY9531"/>
      <c r="BZ9531"/>
      <c r="CA9531"/>
      <c r="CB9531"/>
      <c r="CC9531"/>
      <c r="CD9531"/>
      <c r="CE9531"/>
      <c r="CF9531"/>
      <c r="CG9531"/>
      <c r="CH9531"/>
      <c r="CI9531"/>
      <c r="CJ9531"/>
      <c r="CK9531"/>
      <c r="CL9531"/>
      <c r="CM9531"/>
      <c r="CN9531"/>
      <c r="CO9531"/>
      <c r="CP9531"/>
      <c r="CQ9531"/>
      <c r="CR9531"/>
      <c r="CS9531"/>
      <c r="CT9531"/>
      <c r="CU9531"/>
      <c r="CV9531"/>
    </row>
    <row r="9532" spans="10:100" x14ac:dyDescent="0.25">
      <c r="J9532"/>
      <c r="K9532"/>
      <c r="L9532"/>
      <c r="M9532"/>
      <c r="N9532"/>
      <c r="O9532"/>
      <c r="P9532"/>
      <c r="Q9532"/>
      <c r="R9532"/>
      <c r="S9532"/>
      <c r="T9532"/>
      <c r="U9532"/>
      <c r="V9532"/>
      <c r="W9532"/>
      <c r="X9532"/>
      <c r="Y9532"/>
      <c r="Z9532"/>
      <c r="AA9532"/>
      <c r="AB9532"/>
      <c r="AC9532"/>
      <c r="AD9532"/>
      <c r="AE9532"/>
      <c r="AF9532"/>
      <c r="AG9532"/>
      <c r="AH9532"/>
      <c r="AI9532"/>
      <c r="AJ9532"/>
      <c r="AK9532"/>
      <c r="AL9532"/>
      <c r="AM9532"/>
      <c r="AN9532"/>
      <c r="AO9532"/>
      <c r="AP9532"/>
      <c r="AQ9532"/>
      <c r="AR9532"/>
      <c r="AS9532"/>
      <c r="AT9532"/>
      <c r="AU9532"/>
      <c r="AV9532"/>
      <c r="AW9532"/>
      <c r="AX9532"/>
      <c r="AY9532"/>
      <c r="AZ9532"/>
      <c r="BA9532"/>
      <c r="BB9532"/>
      <c r="BC9532"/>
      <c r="BD9532"/>
      <c r="BE9532"/>
      <c r="BF9532"/>
      <c r="BG9532"/>
      <c r="BH9532"/>
      <c r="BI9532"/>
      <c r="BJ9532"/>
      <c r="BK9532"/>
      <c r="BL9532"/>
      <c r="BM9532"/>
      <c r="BN9532"/>
      <c r="BO9532"/>
      <c r="BP9532"/>
      <c r="BQ9532"/>
      <c r="BR9532"/>
      <c r="BS9532"/>
      <c r="BT9532"/>
      <c r="BU9532"/>
      <c r="BV9532"/>
      <c r="BW9532"/>
      <c r="BX9532"/>
      <c r="BY9532"/>
      <c r="BZ9532"/>
      <c r="CA9532"/>
      <c r="CB9532"/>
      <c r="CC9532"/>
      <c r="CD9532"/>
      <c r="CE9532"/>
      <c r="CF9532"/>
      <c r="CG9532"/>
      <c r="CH9532"/>
      <c r="CI9532"/>
      <c r="CJ9532"/>
      <c r="CK9532"/>
      <c r="CL9532"/>
      <c r="CM9532"/>
      <c r="CN9532"/>
      <c r="CO9532"/>
      <c r="CP9532"/>
      <c r="CQ9532"/>
      <c r="CR9532"/>
      <c r="CS9532"/>
      <c r="CT9532"/>
      <c r="CU9532"/>
      <c r="CV9532"/>
    </row>
    <row r="9533" spans="10:100" x14ac:dyDescent="0.25">
      <c r="J9533"/>
      <c r="K9533"/>
      <c r="L9533"/>
      <c r="M9533"/>
      <c r="N9533"/>
      <c r="O9533"/>
      <c r="P9533"/>
      <c r="Q9533"/>
      <c r="R9533"/>
      <c r="S9533"/>
      <c r="T9533"/>
      <c r="U9533"/>
      <c r="V9533"/>
      <c r="W9533"/>
      <c r="X9533"/>
      <c r="Y9533"/>
      <c r="Z9533"/>
      <c r="AA9533"/>
      <c r="AB9533"/>
      <c r="AC9533"/>
      <c r="AD9533"/>
      <c r="AE9533"/>
      <c r="AF9533"/>
      <c r="AG9533"/>
      <c r="AH9533"/>
      <c r="AI9533"/>
      <c r="AJ9533"/>
      <c r="AK9533"/>
      <c r="AL9533"/>
      <c r="AM9533"/>
      <c r="AN9533"/>
      <c r="AO9533"/>
      <c r="AP9533"/>
      <c r="AQ9533"/>
      <c r="AR9533"/>
      <c r="AS9533"/>
      <c r="AT9533"/>
      <c r="AU9533"/>
      <c r="AV9533"/>
      <c r="AW9533"/>
      <c r="AX9533"/>
      <c r="AY9533"/>
      <c r="AZ9533"/>
      <c r="BA9533"/>
      <c r="BB9533"/>
      <c r="BC9533"/>
      <c r="BD9533"/>
      <c r="BE9533"/>
      <c r="BF9533"/>
      <c r="BG9533"/>
      <c r="BH9533"/>
      <c r="BI9533"/>
      <c r="BJ9533"/>
      <c r="BK9533"/>
      <c r="BL9533"/>
      <c r="BM9533"/>
      <c r="BN9533"/>
      <c r="BO9533"/>
      <c r="BP9533"/>
      <c r="BQ9533"/>
      <c r="BR9533"/>
      <c r="BS9533"/>
      <c r="BT9533"/>
      <c r="BU9533"/>
      <c r="BV9533"/>
      <c r="BW9533"/>
      <c r="BX9533"/>
      <c r="BY9533"/>
      <c r="BZ9533"/>
      <c r="CA9533"/>
      <c r="CB9533"/>
      <c r="CC9533"/>
      <c r="CD9533"/>
      <c r="CE9533"/>
      <c r="CF9533"/>
      <c r="CG9533"/>
      <c r="CH9533"/>
      <c r="CI9533"/>
      <c r="CJ9533"/>
      <c r="CK9533"/>
      <c r="CL9533"/>
      <c r="CM9533"/>
      <c r="CN9533"/>
      <c r="CO9533"/>
      <c r="CP9533"/>
      <c r="CQ9533"/>
      <c r="CR9533"/>
      <c r="CS9533"/>
      <c r="CT9533"/>
      <c r="CU9533"/>
      <c r="CV9533"/>
    </row>
    <row r="9534" spans="10:100" x14ac:dyDescent="0.25">
      <c r="J9534"/>
      <c r="K9534"/>
      <c r="L9534"/>
      <c r="M9534"/>
      <c r="N9534"/>
      <c r="O9534"/>
      <c r="P9534"/>
      <c r="Q9534"/>
      <c r="R9534"/>
      <c r="S9534"/>
      <c r="T9534"/>
      <c r="U9534"/>
      <c r="V9534"/>
      <c r="W9534"/>
      <c r="X9534"/>
      <c r="Y9534"/>
      <c r="Z9534"/>
      <c r="AA9534"/>
      <c r="AB9534"/>
      <c r="AC9534"/>
      <c r="AD9534"/>
      <c r="AE9534"/>
      <c r="AF9534"/>
      <c r="AG9534"/>
      <c r="AH9534"/>
      <c r="AI9534"/>
      <c r="AJ9534"/>
      <c r="AK9534"/>
      <c r="AL9534"/>
      <c r="AM9534"/>
      <c r="AN9534"/>
      <c r="AO9534"/>
      <c r="AP9534"/>
      <c r="AQ9534"/>
      <c r="AR9534"/>
      <c r="AS9534"/>
      <c r="AT9534"/>
      <c r="AU9534"/>
      <c r="AV9534"/>
      <c r="AW9534"/>
      <c r="AX9534"/>
      <c r="AY9534"/>
      <c r="AZ9534"/>
      <c r="BA9534"/>
      <c r="BB9534"/>
      <c r="BC9534"/>
      <c r="BD9534"/>
      <c r="BE9534"/>
      <c r="BF9534"/>
      <c r="BG9534"/>
      <c r="BH9534"/>
      <c r="BI9534"/>
      <c r="BJ9534"/>
      <c r="BK9534"/>
      <c r="BL9534"/>
      <c r="BM9534"/>
      <c r="BN9534"/>
      <c r="BO9534"/>
      <c r="BP9534"/>
      <c r="BQ9534"/>
      <c r="BR9534"/>
      <c r="BS9534"/>
      <c r="BT9534"/>
      <c r="BU9534"/>
      <c r="BV9534"/>
      <c r="BW9534"/>
      <c r="BX9534"/>
      <c r="BY9534"/>
      <c r="BZ9534"/>
      <c r="CA9534"/>
      <c r="CB9534"/>
      <c r="CC9534"/>
      <c r="CD9534"/>
      <c r="CE9534"/>
      <c r="CF9534"/>
      <c r="CG9534"/>
      <c r="CH9534"/>
      <c r="CI9534"/>
      <c r="CJ9534"/>
      <c r="CK9534"/>
      <c r="CL9534"/>
      <c r="CM9534"/>
      <c r="CN9534"/>
      <c r="CO9534"/>
      <c r="CP9534"/>
      <c r="CQ9534"/>
      <c r="CR9534"/>
      <c r="CS9534"/>
      <c r="CT9534"/>
      <c r="CU9534"/>
      <c r="CV9534"/>
    </row>
    <row r="9535" spans="10:100" x14ac:dyDescent="0.25">
      <c r="J9535"/>
      <c r="K9535"/>
      <c r="L9535"/>
      <c r="M9535"/>
      <c r="N9535"/>
      <c r="O9535"/>
      <c r="P9535"/>
      <c r="Q9535"/>
      <c r="R9535"/>
      <c r="S9535"/>
      <c r="T9535"/>
      <c r="U9535"/>
      <c r="V9535"/>
      <c r="W9535"/>
      <c r="X9535"/>
      <c r="Y9535"/>
      <c r="Z9535"/>
      <c r="AA9535"/>
      <c r="AB9535"/>
      <c r="AC9535"/>
      <c r="AD9535"/>
      <c r="AE9535"/>
      <c r="AF9535"/>
      <c r="AG9535"/>
      <c r="AH9535"/>
      <c r="AI9535"/>
      <c r="AJ9535"/>
      <c r="AK9535"/>
      <c r="AL9535"/>
      <c r="AM9535"/>
      <c r="AN9535"/>
      <c r="AO9535"/>
      <c r="AP9535"/>
      <c r="AQ9535"/>
      <c r="AR9535"/>
      <c r="AS9535"/>
      <c r="AT9535"/>
      <c r="AU9535"/>
      <c r="AV9535"/>
      <c r="AW9535"/>
      <c r="AX9535"/>
      <c r="AY9535"/>
      <c r="AZ9535"/>
      <c r="BA9535"/>
      <c r="BB9535"/>
      <c r="BC9535"/>
      <c r="BD9535"/>
      <c r="BE9535"/>
      <c r="BF9535"/>
      <c r="BG9535"/>
      <c r="BH9535"/>
      <c r="BI9535"/>
      <c r="BJ9535"/>
      <c r="BK9535"/>
      <c r="BL9535"/>
      <c r="BM9535"/>
      <c r="BN9535"/>
      <c r="BO9535"/>
      <c r="BP9535"/>
      <c r="BQ9535"/>
      <c r="BR9535"/>
      <c r="BS9535"/>
      <c r="BT9535"/>
      <c r="BU9535"/>
      <c r="BV9535"/>
      <c r="BW9535"/>
      <c r="BX9535"/>
      <c r="BY9535"/>
      <c r="BZ9535"/>
      <c r="CA9535"/>
      <c r="CB9535"/>
      <c r="CC9535"/>
      <c r="CD9535"/>
      <c r="CE9535"/>
      <c r="CF9535"/>
      <c r="CG9535"/>
      <c r="CH9535"/>
      <c r="CI9535"/>
      <c r="CJ9535"/>
      <c r="CK9535"/>
      <c r="CL9535"/>
      <c r="CM9535"/>
      <c r="CN9535"/>
      <c r="CO9535"/>
      <c r="CP9535"/>
      <c r="CQ9535"/>
      <c r="CR9535"/>
      <c r="CS9535"/>
      <c r="CT9535"/>
      <c r="CU9535"/>
      <c r="CV9535"/>
    </row>
    <row r="9536" spans="10:100" x14ac:dyDescent="0.25">
      <c r="J9536"/>
      <c r="K9536"/>
      <c r="L9536"/>
      <c r="M9536"/>
      <c r="N9536"/>
      <c r="O9536"/>
      <c r="P9536"/>
      <c r="Q9536"/>
      <c r="R9536"/>
      <c r="S9536"/>
      <c r="T9536"/>
      <c r="U9536"/>
      <c r="V9536"/>
      <c r="W9536"/>
      <c r="X9536"/>
      <c r="Y9536"/>
      <c r="Z9536"/>
      <c r="AA9536"/>
      <c r="AB9536"/>
      <c r="AC9536"/>
      <c r="AD9536"/>
      <c r="AE9536"/>
      <c r="AF9536"/>
      <c r="AG9536"/>
      <c r="AH9536"/>
      <c r="AI9536"/>
      <c r="AJ9536"/>
      <c r="AK9536"/>
      <c r="AL9536"/>
      <c r="AM9536"/>
      <c r="AN9536"/>
      <c r="AO9536"/>
      <c r="AP9536"/>
      <c r="AQ9536"/>
      <c r="AR9536"/>
      <c r="AS9536"/>
      <c r="AT9536"/>
      <c r="AU9536"/>
      <c r="AV9536"/>
      <c r="AW9536"/>
      <c r="AX9536"/>
      <c r="AY9536"/>
      <c r="AZ9536"/>
      <c r="BA9536"/>
      <c r="BB9536"/>
      <c r="BC9536"/>
      <c r="BD9536"/>
      <c r="BE9536"/>
      <c r="BF9536"/>
      <c r="BG9536"/>
      <c r="BH9536"/>
      <c r="BI9536"/>
      <c r="BJ9536"/>
      <c r="BK9536"/>
      <c r="BL9536"/>
      <c r="BM9536"/>
      <c r="BN9536"/>
      <c r="BO9536"/>
      <c r="BP9536"/>
      <c r="BQ9536"/>
      <c r="BR9536"/>
      <c r="BS9536"/>
      <c r="BT9536"/>
      <c r="BU9536"/>
      <c r="BV9536"/>
      <c r="BW9536"/>
      <c r="BX9536"/>
      <c r="BY9536"/>
      <c r="BZ9536"/>
      <c r="CA9536"/>
      <c r="CB9536"/>
      <c r="CC9536"/>
      <c r="CD9536"/>
      <c r="CE9536"/>
      <c r="CF9536"/>
      <c r="CG9536"/>
      <c r="CH9536"/>
      <c r="CI9536"/>
      <c r="CJ9536"/>
      <c r="CK9536"/>
      <c r="CL9536"/>
      <c r="CM9536"/>
      <c r="CN9536"/>
      <c r="CO9536"/>
      <c r="CP9536"/>
      <c r="CQ9536"/>
      <c r="CR9536"/>
      <c r="CS9536"/>
      <c r="CT9536"/>
      <c r="CU9536"/>
      <c r="CV9536"/>
    </row>
    <row r="9537" spans="10:100" x14ac:dyDescent="0.25">
      <c r="J9537"/>
      <c r="K9537"/>
      <c r="L9537"/>
      <c r="M9537"/>
      <c r="N9537"/>
      <c r="O9537"/>
      <c r="P9537"/>
      <c r="Q9537"/>
      <c r="R9537"/>
      <c r="S9537"/>
      <c r="T9537"/>
      <c r="U9537"/>
      <c r="V9537"/>
      <c r="W9537"/>
      <c r="X9537"/>
      <c r="Y9537"/>
      <c r="Z9537"/>
      <c r="AA9537"/>
      <c r="AB9537"/>
      <c r="AC9537"/>
      <c r="AD9537"/>
      <c r="AE9537"/>
      <c r="AF9537"/>
      <c r="AG9537"/>
      <c r="AH9537"/>
      <c r="AI9537"/>
      <c r="AJ9537"/>
      <c r="AK9537"/>
      <c r="AL9537"/>
      <c r="AM9537"/>
      <c r="AN9537"/>
      <c r="AO9537"/>
      <c r="AP9537"/>
      <c r="AQ9537"/>
      <c r="AR9537"/>
      <c r="AS9537"/>
      <c r="AT9537"/>
      <c r="AU9537"/>
      <c r="AV9537"/>
      <c r="AW9537"/>
      <c r="AX9537"/>
      <c r="AY9537"/>
      <c r="AZ9537"/>
      <c r="BA9537"/>
      <c r="BB9537"/>
      <c r="BC9537"/>
      <c r="BD9537"/>
      <c r="BE9537"/>
      <c r="BF9537"/>
      <c r="BG9537"/>
      <c r="BH9537"/>
      <c r="BI9537"/>
      <c r="BJ9537"/>
      <c r="BK9537"/>
      <c r="BL9537"/>
      <c r="BM9537"/>
      <c r="BN9537"/>
      <c r="BO9537"/>
      <c r="BP9537"/>
      <c r="BQ9537"/>
      <c r="BR9537"/>
      <c r="BS9537"/>
      <c r="BT9537"/>
      <c r="BU9537"/>
      <c r="BV9537"/>
      <c r="BW9537"/>
      <c r="BX9537"/>
      <c r="BY9537"/>
      <c r="BZ9537"/>
      <c r="CA9537"/>
      <c r="CB9537"/>
      <c r="CC9537"/>
      <c r="CD9537"/>
      <c r="CE9537"/>
      <c r="CF9537"/>
      <c r="CG9537"/>
      <c r="CH9537"/>
      <c r="CI9537"/>
      <c r="CJ9537"/>
      <c r="CK9537"/>
      <c r="CL9537"/>
      <c r="CM9537"/>
      <c r="CN9537"/>
      <c r="CO9537"/>
      <c r="CP9537"/>
      <c r="CQ9537"/>
      <c r="CR9537"/>
      <c r="CS9537"/>
      <c r="CT9537"/>
      <c r="CU9537"/>
      <c r="CV9537"/>
    </row>
    <row r="9538" spans="10:100" x14ac:dyDescent="0.25">
      <c r="J9538"/>
      <c r="K9538"/>
      <c r="L9538"/>
      <c r="M9538"/>
      <c r="N9538"/>
      <c r="O9538"/>
      <c r="P9538"/>
      <c r="Q9538"/>
      <c r="R9538"/>
      <c r="S9538"/>
      <c r="T9538"/>
      <c r="U9538"/>
      <c r="V9538"/>
      <c r="W9538"/>
      <c r="X9538"/>
      <c r="Y9538"/>
      <c r="Z9538"/>
      <c r="AA9538"/>
      <c r="AB9538"/>
      <c r="AC9538"/>
      <c r="AD9538"/>
      <c r="AE9538"/>
      <c r="AF9538"/>
      <c r="AG9538"/>
      <c r="AH9538"/>
      <c r="AI9538"/>
      <c r="AJ9538"/>
      <c r="AK9538"/>
      <c r="AL9538"/>
      <c r="AM9538"/>
      <c r="AN9538"/>
      <c r="AO9538"/>
      <c r="AP9538"/>
      <c r="AQ9538"/>
      <c r="AR9538"/>
      <c r="AS9538"/>
      <c r="AT9538"/>
      <c r="AU9538"/>
      <c r="AV9538"/>
      <c r="AW9538"/>
      <c r="AX9538"/>
      <c r="AY9538"/>
      <c r="AZ9538"/>
      <c r="BA9538"/>
      <c r="BB9538"/>
      <c r="BC9538"/>
      <c r="BD9538"/>
      <c r="BE9538"/>
      <c r="BF9538"/>
      <c r="BG9538"/>
      <c r="BH9538"/>
      <c r="BI9538"/>
      <c r="BJ9538"/>
      <c r="BK9538"/>
      <c r="BL9538"/>
      <c r="BM9538"/>
      <c r="BN9538"/>
      <c r="BO9538"/>
      <c r="BP9538"/>
      <c r="BQ9538"/>
      <c r="BR9538"/>
      <c r="BS9538"/>
      <c r="BT9538"/>
      <c r="BU9538"/>
      <c r="BV9538"/>
      <c r="BW9538"/>
      <c r="BX9538"/>
      <c r="BY9538"/>
      <c r="BZ9538"/>
      <c r="CA9538"/>
      <c r="CB9538"/>
      <c r="CC9538"/>
      <c r="CD9538"/>
      <c r="CE9538"/>
      <c r="CF9538"/>
      <c r="CG9538"/>
      <c r="CH9538"/>
      <c r="CI9538"/>
      <c r="CJ9538"/>
      <c r="CK9538"/>
      <c r="CL9538"/>
      <c r="CM9538"/>
      <c r="CN9538"/>
      <c r="CO9538"/>
      <c r="CP9538"/>
      <c r="CQ9538"/>
      <c r="CR9538"/>
      <c r="CS9538"/>
      <c r="CT9538"/>
      <c r="CU9538"/>
      <c r="CV9538"/>
    </row>
    <row r="9539" spans="10:100" x14ac:dyDescent="0.25">
      <c r="J9539"/>
      <c r="K9539"/>
      <c r="L9539"/>
      <c r="M9539"/>
      <c r="N9539"/>
      <c r="O9539"/>
      <c r="P9539"/>
      <c r="Q9539"/>
      <c r="R9539"/>
      <c r="S9539"/>
      <c r="T9539"/>
      <c r="U9539"/>
      <c r="V9539"/>
      <c r="W9539"/>
      <c r="X9539"/>
      <c r="Y9539"/>
      <c r="Z9539"/>
      <c r="AA9539"/>
      <c r="AB9539"/>
      <c r="AC9539"/>
      <c r="AD9539"/>
      <c r="AE9539"/>
      <c r="AF9539"/>
      <c r="AG9539"/>
      <c r="AH9539"/>
      <c r="AI9539"/>
      <c r="AJ9539"/>
      <c r="AK9539"/>
      <c r="AL9539"/>
      <c r="AM9539"/>
      <c r="AN9539"/>
      <c r="AO9539"/>
      <c r="AP9539"/>
      <c r="AQ9539"/>
      <c r="AR9539"/>
      <c r="AS9539"/>
      <c r="AT9539"/>
      <c r="AU9539"/>
      <c r="AV9539"/>
      <c r="AW9539"/>
      <c r="AX9539"/>
      <c r="AY9539"/>
      <c r="AZ9539"/>
      <c r="BA9539"/>
      <c r="BB9539"/>
      <c r="BC9539"/>
      <c r="BD9539"/>
      <c r="BE9539"/>
      <c r="BF9539"/>
      <c r="BG9539"/>
      <c r="BH9539"/>
      <c r="BI9539"/>
      <c r="BJ9539"/>
      <c r="BK9539"/>
      <c r="BL9539"/>
      <c r="BM9539"/>
      <c r="BN9539"/>
      <c r="BO9539"/>
      <c r="BP9539"/>
      <c r="BQ9539"/>
      <c r="BR9539"/>
      <c r="BS9539"/>
      <c r="BT9539"/>
      <c r="BU9539"/>
      <c r="BV9539"/>
      <c r="BW9539"/>
      <c r="BX9539"/>
      <c r="BY9539"/>
      <c r="BZ9539"/>
      <c r="CA9539"/>
      <c r="CB9539"/>
      <c r="CC9539"/>
      <c r="CD9539"/>
      <c r="CE9539"/>
      <c r="CF9539"/>
      <c r="CG9539"/>
      <c r="CH9539"/>
      <c r="CI9539"/>
      <c r="CJ9539"/>
      <c r="CK9539"/>
      <c r="CL9539"/>
      <c r="CM9539"/>
      <c r="CN9539"/>
      <c r="CO9539"/>
      <c r="CP9539"/>
      <c r="CQ9539"/>
      <c r="CR9539"/>
      <c r="CS9539"/>
      <c r="CT9539"/>
      <c r="CU9539"/>
      <c r="CV9539"/>
    </row>
    <row r="9540" spans="10:100" x14ac:dyDescent="0.25">
      <c r="J9540"/>
      <c r="K9540"/>
      <c r="L9540"/>
      <c r="M9540"/>
      <c r="N9540"/>
      <c r="O9540"/>
      <c r="P9540"/>
      <c r="Q9540"/>
      <c r="R9540"/>
      <c r="S9540"/>
      <c r="T9540"/>
      <c r="U9540"/>
      <c r="V9540"/>
      <c r="W9540"/>
      <c r="X9540"/>
      <c r="Y9540"/>
      <c r="Z9540"/>
      <c r="AA9540"/>
      <c r="AB9540"/>
      <c r="AC9540"/>
      <c r="AD9540"/>
      <c r="AE9540"/>
      <c r="AF9540"/>
      <c r="AG9540"/>
      <c r="AH9540"/>
      <c r="AI9540"/>
      <c r="AJ9540"/>
      <c r="AK9540"/>
      <c r="AL9540"/>
      <c r="AM9540"/>
      <c r="AN9540"/>
      <c r="AO9540"/>
      <c r="AP9540"/>
      <c r="AQ9540"/>
      <c r="AR9540"/>
      <c r="AS9540"/>
      <c r="AT9540"/>
      <c r="AU9540"/>
      <c r="AV9540"/>
      <c r="AW9540"/>
      <c r="AX9540"/>
      <c r="AY9540"/>
      <c r="AZ9540"/>
      <c r="BA9540"/>
      <c r="BB9540"/>
      <c r="BC9540"/>
      <c r="BD9540"/>
      <c r="BE9540"/>
      <c r="BF9540"/>
      <c r="BG9540"/>
      <c r="BH9540"/>
      <c r="BI9540"/>
      <c r="BJ9540"/>
      <c r="BK9540"/>
      <c r="BL9540"/>
      <c r="BM9540"/>
      <c r="BN9540"/>
      <c r="BO9540"/>
      <c r="BP9540"/>
      <c r="BQ9540"/>
      <c r="BR9540"/>
      <c r="BS9540"/>
      <c r="BT9540"/>
      <c r="BU9540"/>
      <c r="BV9540"/>
      <c r="BW9540"/>
      <c r="BX9540"/>
      <c r="BY9540"/>
      <c r="BZ9540"/>
      <c r="CA9540"/>
      <c r="CB9540"/>
      <c r="CC9540"/>
      <c r="CD9540"/>
      <c r="CE9540"/>
      <c r="CF9540"/>
      <c r="CG9540"/>
      <c r="CH9540"/>
      <c r="CI9540"/>
      <c r="CJ9540"/>
      <c r="CK9540"/>
      <c r="CL9540"/>
      <c r="CM9540"/>
      <c r="CN9540"/>
      <c r="CO9540"/>
      <c r="CP9540"/>
      <c r="CQ9540"/>
      <c r="CR9540"/>
      <c r="CS9540"/>
      <c r="CT9540"/>
      <c r="CU9540"/>
      <c r="CV9540"/>
    </row>
    <row r="9541" spans="10:100" x14ac:dyDescent="0.25">
      <c r="J9541"/>
      <c r="K9541"/>
      <c r="L9541"/>
      <c r="M9541"/>
      <c r="N9541"/>
      <c r="O9541"/>
      <c r="P9541"/>
      <c r="Q9541"/>
      <c r="R9541"/>
      <c r="S9541"/>
      <c r="T9541"/>
      <c r="U9541"/>
      <c r="V9541"/>
      <c r="W9541"/>
      <c r="X9541"/>
      <c r="Y9541"/>
      <c r="Z9541"/>
      <c r="AA9541"/>
      <c r="AB9541"/>
      <c r="AC9541"/>
      <c r="AD9541"/>
      <c r="AE9541"/>
      <c r="AF9541"/>
      <c r="AG9541"/>
      <c r="AH9541"/>
      <c r="AI9541"/>
      <c r="AJ9541"/>
      <c r="AK9541"/>
      <c r="AL9541"/>
      <c r="AM9541"/>
      <c r="AN9541"/>
      <c r="AO9541"/>
      <c r="AP9541"/>
      <c r="AQ9541"/>
      <c r="AR9541"/>
      <c r="AS9541"/>
      <c r="AT9541"/>
      <c r="AU9541"/>
      <c r="AV9541"/>
      <c r="AW9541"/>
      <c r="AX9541"/>
      <c r="AY9541"/>
      <c r="AZ9541"/>
      <c r="BA9541"/>
      <c r="BB9541"/>
      <c r="BC9541"/>
      <c r="BD9541"/>
      <c r="BE9541"/>
      <c r="BF9541"/>
      <c r="BG9541"/>
      <c r="BH9541"/>
      <c r="BI9541"/>
      <c r="BJ9541"/>
      <c r="BK9541"/>
      <c r="BL9541"/>
      <c r="BM9541"/>
      <c r="BN9541"/>
      <c r="BO9541"/>
      <c r="BP9541"/>
      <c r="BQ9541"/>
      <c r="BR9541"/>
      <c r="BS9541"/>
      <c r="BT9541"/>
      <c r="BU9541"/>
      <c r="BV9541"/>
      <c r="BW9541"/>
      <c r="BX9541"/>
      <c r="BY9541"/>
      <c r="BZ9541"/>
      <c r="CA9541"/>
      <c r="CB9541"/>
      <c r="CC9541"/>
      <c r="CD9541"/>
      <c r="CE9541"/>
      <c r="CF9541"/>
      <c r="CG9541"/>
      <c r="CH9541"/>
      <c r="CI9541"/>
      <c r="CJ9541"/>
      <c r="CK9541"/>
      <c r="CL9541"/>
      <c r="CM9541"/>
      <c r="CN9541"/>
      <c r="CO9541"/>
      <c r="CP9541"/>
      <c r="CQ9541"/>
      <c r="CR9541"/>
      <c r="CS9541"/>
      <c r="CT9541"/>
      <c r="CU9541"/>
      <c r="CV9541"/>
    </row>
    <row r="9542" spans="10:100" x14ac:dyDescent="0.25">
      <c r="J9542"/>
      <c r="K9542"/>
      <c r="L9542"/>
      <c r="M9542"/>
      <c r="N9542"/>
      <c r="O9542"/>
      <c r="P9542"/>
      <c r="Q9542"/>
      <c r="R9542"/>
      <c r="S9542"/>
      <c r="T9542"/>
      <c r="U9542"/>
      <c r="V9542"/>
      <c r="W9542"/>
      <c r="X9542"/>
      <c r="Y9542"/>
      <c r="Z9542"/>
      <c r="AA9542"/>
      <c r="AB9542"/>
      <c r="AC9542"/>
      <c r="AD9542"/>
      <c r="AE9542"/>
      <c r="AF9542"/>
      <c r="AG9542"/>
      <c r="AH9542"/>
      <c r="AI9542"/>
      <c r="AJ9542"/>
      <c r="AK9542"/>
      <c r="AL9542"/>
      <c r="AM9542"/>
      <c r="AN9542"/>
      <c r="AO9542"/>
      <c r="AP9542"/>
      <c r="AQ9542"/>
      <c r="AR9542"/>
      <c r="AS9542"/>
      <c r="AT9542"/>
      <c r="AU9542"/>
      <c r="AV9542"/>
      <c r="AW9542"/>
      <c r="AX9542"/>
      <c r="AY9542"/>
      <c r="AZ9542"/>
      <c r="BA9542"/>
      <c r="BB9542"/>
      <c r="BC9542"/>
      <c r="BD9542"/>
      <c r="BE9542"/>
      <c r="BF9542"/>
      <c r="BG9542"/>
      <c r="BH9542"/>
      <c r="BI9542"/>
      <c r="BJ9542"/>
      <c r="BK9542"/>
      <c r="BL9542"/>
      <c r="BM9542"/>
      <c r="BN9542"/>
      <c r="BO9542"/>
      <c r="BP9542"/>
      <c r="BQ9542"/>
      <c r="BR9542"/>
      <c r="BS9542"/>
      <c r="BT9542"/>
      <c r="BU9542"/>
      <c r="BV9542"/>
      <c r="BW9542"/>
      <c r="BX9542"/>
      <c r="BY9542"/>
      <c r="BZ9542"/>
      <c r="CA9542"/>
      <c r="CB9542"/>
      <c r="CC9542"/>
      <c r="CD9542"/>
      <c r="CE9542"/>
      <c r="CF9542"/>
      <c r="CG9542"/>
      <c r="CH9542"/>
      <c r="CI9542"/>
      <c r="CJ9542"/>
      <c r="CK9542"/>
      <c r="CL9542"/>
      <c r="CM9542"/>
      <c r="CN9542"/>
      <c r="CO9542"/>
      <c r="CP9542"/>
      <c r="CQ9542"/>
      <c r="CR9542"/>
      <c r="CS9542"/>
      <c r="CT9542"/>
      <c r="CU9542"/>
      <c r="CV9542"/>
    </row>
    <row r="9543" spans="10:100" x14ac:dyDescent="0.25">
      <c r="J9543"/>
      <c r="K9543"/>
      <c r="L9543"/>
      <c r="M9543"/>
      <c r="N9543"/>
      <c r="O9543"/>
      <c r="P9543"/>
      <c r="Q9543"/>
      <c r="R9543"/>
      <c r="S9543"/>
      <c r="T9543"/>
      <c r="U9543"/>
      <c r="V9543"/>
      <c r="W9543"/>
      <c r="X9543"/>
      <c r="Y9543"/>
      <c r="Z9543"/>
      <c r="AA9543"/>
      <c r="AB9543"/>
      <c r="AC9543"/>
      <c r="AD9543"/>
      <c r="AE9543"/>
      <c r="AF9543"/>
      <c r="AG9543"/>
      <c r="AH9543"/>
      <c r="AI9543"/>
      <c r="AJ9543"/>
      <c r="AK9543"/>
      <c r="AL9543"/>
      <c r="AM9543"/>
      <c r="AN9543"/>
      <c r="AO9543"/>
      <c r="AP9543"/>
      <c r="AQ9543"/>
      <c r="AR9543"/>
      <c r="AS9543"/>
      <c r="AT9543"/>
      <c r="AU9543"/>
      <c r="AV9543"/>
      <c r="AW9543"/>
      <c r="AX9543"/>
      <c r="AY9543"/>
      <c r="AZ9543"/>
      <c r="BA9543"/>
      <c r="BB9543"/>
      <c r="BC9543"/>
      <c r="BD9543"/>
      <c r="BE9543"/>
      <c r="BF9543"/>
      <c r="BG9543"/>
      <c r="BH9543"/>
      <c r="BI9543"/>
      <c r="BJ9543"/>
      <c r="BK9543"/>
      <c r="BL9543"/>
      <c r="BM9543"/>
      <c r="BN9543"/>
      <c r="BO9543"/>
      <c r="BP9543"/>
      <c r="BQ9543"/>
      <c r="BR9543"/>
      <c r="BS9543"/>
      <c r="BT9543"/>
      <c r="BU9543"/>
      <c r="BV9543"/>
      <c r="BW9543"/>
      <c r="BX9543"/>
      <c r="BY9543"/>
      <c r="BZ9543"/>
      <c r="CA9543"/>
      <c r="CB9543"/>
      <c r="CC9543"/>
      <c r="CD9543"/>
      <c r="CE9543"/>
      <c r="CF9543"/>
      <c r="CG9543"/>
      <c r="CH9543"/>
      <c r="CI9543"/>
      <c r="CJ9543"/>
      <c r="CK9543"/>
      <c r="CL9543"/>
      <c r="CM9543"/>
      <c r="CN9543"/>
      <c r="CO9543"/>
      <c r="CP9543"/>
      <c r="CQ9543"/>
      <c r="CR9543"/>
      <c r="CS9543"/>
      <c r="CT9543"/>
      <c r="CU9543"/>
      <c r="CV9543"/>
    </row>
    <row r="9544" spans="10:100" x14ac:dyDescent="0.25">
      <c r="J9544"/>
      <c r="K9544"/>
      <c r="L9544"/>
      <c r="M9544"/>
      <c r="N9544"/>
      <c r="O9544"/>
      <c r="P9544"/>
      <c r="Q9544"/>
      <c r="R9544"/>
      <c r="S9544"/>
      <c r="T9544"/>
      <c r="U9544"/>
      <c r="V9544"/>
      <c r="W9544"/>
      <c r="X9544"/>
      <c r="Y9544"/>
      <c r="Z9544"/>
      <c r="AA9544"/>
      <c r="AB9544"/>
      <c r="AC9544"/>
      <c r="AD9544"/>
      <c r="AE9544"/>
      <c r="AF9544"/>
      <c r="AG9544"/>
      <c r="AH9544"/>
      <c r="AI9544"/>
      <c r="AJ9544"/>
      <c r="AK9544"/>
      <c r="AL9544"/>
      <c r="AM9544"/>
      <c r="AN9544"/>
      <c r="AO9544"/>
      <c r="AP9544"/>
      <c r="AQ9544"/>
      <c r="AR9544"/>
      <c r="AS9544"/>
      <c r="AT9544"/>
      <c r="AU9544"/>
      <c r="AV9544"/>
      <c r="AW9544"/>
      <c r="AX9544"/>
      <c r="AY9544"/>
      <c r="AZ9544"/>
      <c r="BA9544"/>
      <c r="BB9544"/>
      <c r="BC9544"/>
      <c r="BD9544"/>
      <c r="BE9544"/>
      <c r="BF9544"/>
      <c r="BG9544"/>
      <c r="BH9544"/>
      <c r="BI9544"/>
      <c r="BJ9544"/>
      <c r="BK9544"/>
      <c r="BL9544"/>
      <c r="BM9544"/>
      <c r="BN9544"/>
      <c r="BO9544"/>
      <c r="BP9544"/>
      <c r="BQ9544"/>
      <c r="BR9544"/>
      <c r="BS9544"/>
      <c r="BT9544"/>
      <c r="BU9544"/>
      <c r="BV9544"/>
      <c r="BW9544"/>
      <c r="BX9544"/>
      <c r="BY9544"/>
      <c r="BZ9544"/>
      <c r="CA9544"/>
      <c r="CB9544"/>
      <c r="CC9544"/>
      <c r="CD9544"/>
      <c r="CE9544"/>
      <c r="CF9544"/>
      <c r="CG9544"/>
      <c r="CH9544"/>
      <c r="CI9544"/>
      <c r="CJ9544"/>
      <c r="CK9544"/>
      <c r="CL9544"/>
      <c r="CM9544"/>
      <c r="CN9544"/>
      <c r="CO9544"/>
      <c r="CP9544"/>
      <c r="CQ9544"/>
      <c r="CR9544"/>
      <c r="CS9544"/>
      <c r="CT9544"/>
      <c r="CU9544"/>
      <c r="CV9544"/>
    </row>
    <row r="9545" spans="10:100" x14ac:dyDescent="0.25">
      <c r="J9545"/>
      <c r="K9545"/>
      <c r="L9545"/>
      <c r="M9545"/>
      <c r="N9545"/>
      <c r="O9545"/>
      <c r="P9545"/>
      <c r="Q9545"/>
      <c r="R9545"/>
      <c r="S9545"/>
      <c r="T9545"/>
      <c r="U9545"/>
      <c r="V9545"/>
      <c r="W9545"/>
      <c r="X9545"/>
      <c r="Y9545"/>
      <c r="Z9545"/>
      <c r="AA9545"/>
      <c r="AB9545"/>
      <c r="AC9545"/>
      <c r="AD9545"/>
      <c r="AE9545"/>
      <c r="AF9545"/>
      <c r="AG9545"/>
      <c r="AH9545"/>
      <c r="AI9545"/>
      <c r="AJ9545"/>
      <c r="AK9545"/>
      <c r="AL9545"/>
      <c r="AM9545"/>
      <c r="AN9545"/>
      <c r="AO9545"/>
      <c r="AP9545"/>
      <c r="AQ9545"/>
      <c r="AR9545"/>
      <c r="AS9545"/>
      <c r="AT9545"/>
      <c r="AU9545"/>
      <c r="AV9545"/>
      <c r="AW9545"/>
      <c r="AX9545"/>
      <c r="AY9545"/>
      <c r="AZ9545"/>
      <c r="BA9545"/>
      <c r="BB9545"/>
      <c r="BC9545"/>
      <c r="BD9545"/>
      <c r="BE9545"/>
      <c r="BF9545"/>
      <c r="BG9545"/>
      <c r="BH9545"/>
      <c r="BI9545"/>
      <c r="BJ9545"/>
      <c r="BK9545"/>
      <c r="BL9545"/>
      <c r="BM9545"/>
      <c r="BN9545"/>
      <c r="BO9545"/>
      <c r="BP9545"/>
      <c r="BQ9545"/>
      <c r="BR9545"/>
      <c r="BS9545"/>
      <c r="BT9545"/>
      <c r="BU9545"/>
      <c r="BV9545"/>
      <c r="BW9545"/>
      <c r="BX9545"/>
      <c r="BY9545"/>
      <c r="BZ9545"/>
      <c r="CA9545"/>
      <c r="CB9545"/>
      <c r="CC9545"/>
      <c r="CD9545"/>
      <c r="CE9545"/>
      <c r="CF9545"/>
      <c r="CG9545"/>
      <c r="CH9545"/>
      <c r="CI9545"/>
      <c r="CJ9545"/>
      <c r="CK9545"/>
      <c r="CL9545"/>
      <c r="CM9545"/>
      <c r="CN9545"/>
      <c r="CO9545"/>
      <c r="CP9545"/>
      <c r="CQ9545"/>
      <c r="CR9545"/>
      <c r="CS9545"/>
      <c r="CT9545"/>
      <c r="CU9545"/>
      <c r="CV9545"/>
    </row>
    <row r="9546" spans="10:100" x14ac:dyDescent="0.25">
      <c r="J9546"/>
      <c r="K9546"/>
      <c r="L9546"/>
      <c r="M9546"/>
      <c r="N9546"/>
      <c r="O9546"/>
      <c r="P9546"/>
      <c r="Q9546"/>
      <c r="R9546"/>
      <c r="S9546"/>
      <c r="T9546"/>
      <c r="U9546"/>
      <c r="V9546"/>
      <c r="W9546"/>
      <c r="X9546"/>
      <c r="Y9546"/>
      <c r="Z9546"/>
      <c r="AA9546"/>
      <c r="AB9546"/>
      <c r="AC9546"/>
      <c r="AD9546"/>
      <c r="AE9546"/>
      <c r="AF9546"/>
      <c r="AG9546"/>
      <c r="AH9546"/>
      <c r="AI9546"/>
      <c r="AJ9546"/>
      <c r="AK9546"/>
      <c r="AL9546"/>
      <c r="AM9546"/>
      <c r="AN9546"/>
      <c r="AO9546"/>
      <c r="AP9546"/>
      <c r="AQ9546"/>
      <c r="AR9546"/>
      <c r="AS9546"/>
      <c r="AT9546"/>
      <c r="AU9546"/>
      <c r="AV9546"/>
      <c r="AW9546"/>
      <c r="AX9546"/>
      <c r="AY9546"/>
      <c r="AZ9546"/>
      <c r="BA9546"/>
      <c r="BB9546"/>
      <c r="BC9546"/>
      <c r="BD9546"/>
      <c r="BE9546"/>
      <c r="BF9546"/>
      <c r="BG9546"/>
      <c r="BH9546"/>
      <c r="BI9546"/>
      <c r="BJ9546"/>
      <c r="BK9546"/>
      <c r="BL9546"/>
      <c r="BM9546"/>
      <c r="BN9546"/>
      <c r="BO9546"/>
      <c r="BP9546"/>
      <c r="BQ9546"/>
      <c r="BR9546"/>
      <c r="BS9546"/>
      <c r="BT9546"/>
      <c r="BU9546"/>
      <c r="BV9546"/>
      <c r="BW9546"/>
      <c r="BX9546"/>
      <c r="BY9546"/>
      <c r="BZ9546"/>
      <c r="CA9546"/>
      <c r="CB9546"/>
      <c r="CC9546"/>
      <c r="CD9546"/>
      <c r="CE9546"/>
      <c r="CF9546"/>
      <c r="CG9546"/>
      <c r="CH9546"/>
      <c r="CI9546"/>
      <c r="CJ9546"/>
      <c r="CK9546"/>
      <c r="CL9546"/>
      <c r="CM9546"/>
      <c r="CN9546"/>
      <c r="CO9546"/>
      <c r="CP9546"/>
      <c r="CQ9546"/>
      <c r="CR9546"/>
      <c r="CS9546"/>
      <c r="CT9546"/>
      <c r="CU9546"/>
      <c r="CV9546"/>
    </row>
    <row r="9547" spans="10:100" x14ac:dyDescent="0.25">
      <c r="J9547"/>
      <c r="K9547"/>
      <c r="L9547"/>
      <c r="M9547"/>
      <c r="N9547"/>
      <c r="O9547"/>
      <c r="P9547"/>
      <c r="Q9547"/>
      <c r="R9547"/>
      <c r="S9547"/>
      <c r="T9547"/>
      <c r="U9547"/>
      <c r="V9547"/>
      <c r="W9547"/>
      <c r="X9547"/>
      <c r="Y9547"/>
      <c r="Z9547"/>
      <c r="AA9547"/>
      <c r="AB9547"/>
      <c r="AC9547"/>
      <c r="AD9547"/>
      <c r="AE9547"/>
      <c r="AF9547"/>
      <c r="AG9547"/>
      <c r="AH9547"/>
      <c r="AI9547"/>
      <c r="AJ9547"/>
      <c r="AK9547"/>
      <c r="AL9547"/>
      <c r="AM9547"/>
      <c r="AN9547"/>
      <c r="AO9547"/>
      <c r="AP9547"/>
      <c r="AQ9547"/>
      <c r="AR9547"/>
      <c r="AS9547"/>
      <c r="AT9547"/>
      <c r="AU9547"/>
      <c r="AV9547"/>
      <c r="AW9547"/>
      <c r="AX9547"/>
      <c r="AY9547"/>
      <c r="AZ9547"/>
      <c r="BA9547"/>
      <c r="BB9547"/>
      <c r="BC9547"/>
      <c r="BD9547"/>
      <c r="BE9547"/>
      <c r="BF9547"/>
      <c r="BG9547"/>
      <c r="BH9547"/>
      <c r="BI9547"/>
      <c r="BJ9547"/>
      <c r="BK9547"/>
      <c r="BL9547"/>
      <c r="BM9547"/>
      <c r="BN9547"/>
      <c r="BO9547"/>
      <c r="BP9547"/>
      <c r="BQ9547"/>
      <c r="BR9547"/>
      <c r="BS9547"/>
      <c r="BT9547"/>
      <c r="BU9547"/>
      <c r="BV9547"/>
      <c r="BW9547"/>
      <c r="BX9547"/>
      <c r="BY9547"/>
      <c r="BZ9547"/>
      <c r="CA9547"/>
      <c r="CB9547"/>
      <c r="CC9547"/>
      <c r="CD9547"/>
      <c r="CE9547"/>
      <c r="CF9547"/>
      <c r="CG9547"/>
      <c r="CH9547"/>
      <c r="CI9547"/>
      <c r="CJ9547"/>
      <c r="CK9547"/>
      <c r="CL9547"/>
      <c r="CM9547"/>
      <c r="CN9547"/>
      <c r="CO9547"/>
      <c r="CP9547"/>
      <c r="CQ9547"/>
      <c r="CR9547"/>
      <c r="CS9547"/>
      <c r="CT9547"/>
      <c r="CU9547"/>
      <c r="CV9547"/>
    </row>
    <row r="9548" spans="10:100" x14ac:dyDescent="0.25">
      <c r="J9548"/>
      <c r="K9548"/>
      <c r="L9548"/>
      <c r="M9548"/>
      <c r="N9548"/>
      <c r="O9548"/>
      <c r="P9548"/>
      <c r="Q9548"/>
      <c r="R9548"/>
      <c r="S9548"/>
      <c r="T9548"/>
      <c r="U9548"/>
      <c r="V9548"/>
      <c r="W9548"/>
      <c r="X9548"/>
      <c r="Y9548"/>
      <c r="Z9548"/>
      <c r="AA9548"/>
      <c r="AB9548"/>
      <c r="AC9548"/>
      <c r="AD9548"/>
      <c r="AE9548"/>
      <c r="AF9548"/>
      <c r="AG9548"/>
      <c r="AH9548"/>
      <c r="AI9548"/>
      <c r="AJ9548"/>
      <c r="AK9548"/>
      <c r="AL9548"/>
      <c r="AM9548"/>
      <c r="AN9548"/>
      <c r="AO9548"/>
      <c r="AP9548"/>
      <c r="AQ9548"/>
      <c r="AR9548"/>
      <c r="AS9548"/>
      <c r="AT9548"/>
      <c r="AU9548"/>
      <c r="AV9548"/>
      <c r="AW9548"/>
      <c r="AX9548"/>
      <c r="AY9548"/>
      <c r="AZ9548"/>
      <c r="BA9548"/>
      <c r="BB9548"/>
      <c r="BC9548"/>
      <c r="BD9548"/>
      <c r="BE9548"/>
      <c r="BF9548"/>
      <c r="BG9548"/>
      <c r="BH9548"/>
      <c r="BI9548"/>
      <c r="BJ9548"/>
      <c r="BK9548"/>
      <c r="BL9548"/>
      <c r="BM9548"/>
      <c r="BN9548"/>
      <c r="BO9548"/>
      <c r="BP9548"/>
      <c r="BQ9548"/>
      <c r="BR9548"/>
      <c r="BS9548"/>
      <c r="BT9548"/>
      <c r="BU9548"/>
      <c r="BV9548"/>
      <c r="BW9548"/>
      <c r="BX9548"/>
      <c r="BY9548"/>
      <c r="BZ9548"/>
      <c r="CA9548"/>
      <c r="CB9548"/>
      <c r="CC9548"/>
      <c r="CD9548"/>
      <c r="CE9548"/>
      <c r="CF9548"/>
      <c r="CG9548"/>
      <c r="CH9548"/>
      <c r="CI9548"/>
      <c r="CJ9548"/>
      <c r="CK9548"/>
      <c r="CL9548"/>
      <c r="CM9548"/>
      <c r="CN9548"/>
      <c r="CO9548"/>
      <c r="CP9548"/>
      <c r="CQ9548"/>
      <c r="CR9548"/>
      <c r="CS9548"/>
      <c r="CT9548"/>
      <c r="CU9548"/>
      <c r="CV9548"/>
    </row>
    <row r="9549" spans="10:100" x14ac:dyDescent="0.25">
      <c r="J9549"/>
      <c r="K9549"/>
      <c r="L9549"/>
      <c r="M9549"/>
      <c r="N9549"/>
      <c r="O9549"/>
      <c r="P9549"/>
      <c r="Q9549"/>
      <c r="R9549"/>
      <c r="S9549"/>
      <c r="T9549"/>
      <c r="U9549"/>
      <c r="V9549"/>
      <c r="W9549"/>
      <c r="X9549"/>
      <c r="Y9549"/>
      <c r="Z9549"/>
      <c r="AA9549"/>
      <c r="AB9549"/>
      <c r="AC9549"/>
      <c r="AD9549"/>
      <c r="AE9549"/>
      <c r="AF9549"/>
      <c r="AG9549"/>
      <c r="AH9549"/>
      <c r="AI9549"/>
      <c r="AJ9549"/>
      <c r="AK9549"/>
      <c r="AL9549"/>
      <c r="AM9549"/>
      <c r="AN9549"/>
      <c r="AO9549"/>
      <c r="AP9549"/>
      <c r="AQ9549"/>
      <c r="AR9549"/>
      <c r="AS9549"/>
      <c r="AT9549"/>
      <c r="AU9549"/>
      <c r="AV9549"/>
      <c r="AW9549"/>
      <c r="AX9549"/>
      <c r="AY9549"/>
      <c r="AZ9549"/>
      <c r="BA9549"/>
      <c r="BB9549"/>
      <c r="BC9549"/>
      <c r="BD9549"/>
      <c r="BE9549"/>
      <c r="BF9549"/>
      <c r="BG9549"/>
      <c r="BH9549"/>
      <c r="BI9549"/>
      <c r="BJ9549"/>
      <c r="BK9549"/>
      <c r="BL9549"/>
      <c r="BM9549"/>
      <c r="BN9549"/>
      <c r="BO9549"/>
      <c r="BP9549"/>
      <c r="BQ9549"/>
      <c r="BR9549"/>
      <c r="BS9549"/>
      <c r="BT9549"/>
      <c r="BU9549"/>
      <c r="BV9549"/>
      <c r="BW9549"/>
      <c r="BX9549"/>
      <c r="BY9549"/>
      <c r="BZ9549"/>
      <c r="CA9549"/>
      <c r="CB9549"/>
      <c r="CC9549"/>
      <c r="CD9549"/>
      <c r="CE9549"/>
      <c r="CF9549"/>
      <c r="CG9549"/>
      <c r="CH9549"/>
      <c r="CI9549"/>
      <c r="CJ9549"/>
      <c r="CK9549"/>
      <c r="CL9549"/>
      <c r="CM9549"/>
      <c r="CN9549"/>
      <c r="CO9549"/>
      <c r="CP9549"/>
      <c r="CQ9549"/>
      <c r="CR9549"/>
      <c r="CS9549"/>
      <c r="CT9549"/>
      <c r="CU9549"/>
      <c r="CV9549"/>
    </row>
    <row r="9550" spans="10:100" x14ac:dyDescent="0.25">
      <c r="J9550"/>
      <c r="K9550"/>
      <c r="L9550"/>
      <c r="M9550"/>
      <c r="N9550"/>
      <c r="O9550"/>
      <c r="P9550"/>
      <c r="Q9550"/>
      <c r="R9550"/>
      <c r="S9550"/>
      <c r="T9550"/>
      <c r="U9550"/>
      <c r="V9550"/>
      <c r="W9550"/>
      <c r="X9550"/>
      <c r="Y9550"/>
      <c r="Z9550"/>
      <c r="AA9550"/>
      <c r="AB9550"/>
      <c r="AC9550"/>
      <c r="AD9550"/>
      <c r="AE9550"/>
      <c r="AF9550"/>
      <c r="AG9550"/>
      <c r="AH9550"/>
      <c r="AI9550"/>
      <c r="AJ9550"/>
      <c r="AK9550"/>
      <c r="AL9550"/>
      <c r="AM9550"/>
      <c r="AN9550"/>
      <c r="AO9550"/>
      <c r="AP9550"/>
      <c r="AQ9550"/>
      <c r="AR9550"/>
      <c r="AS9550"/>
      <c r="AT9550"/>
      <c r="AU9550"/>
      <c r="AV9550"/>
      <c r="AW9550"/>
      <c r="AX9550"/>
      <c r="AY9550"/>
      <c r="AZ9550"/>
      <c r="BA9550"/>
      <c r="BB9550"/>
      <c r="BC9550"/>
      <c r="BD9550"/>
      <c r="BE9550"/>
      <c r="BF9550"/>
      <c r="BG9550"/>
      <c r="BH9550"/>
      <c r="BI9550"/>
      <c r="BJ9550"/>
      <c r="BK9550"/>
      <c r="BL9550"/>
      <c r="BM9550"/>
      <c r="BN9550"/>
      <c r="BO9550"/>
      <c r="BP9550"/>
      <c r="BQ9550"/>
      <c r="BR9550"/>
      <c r="BS9550"/>
      <c r="BT9550"/>
      <c r="BU9550"/>
      <c r="BV9550"/>
      <c r="BW9550"/>
      <c r="BX9550"/>
      <c r="BY9550"/>
      <c r="BZ9550"/>
      <c r="CA9550"/>
      <c r="CB9550"/>
      <c r="CC9550"/>
      <c r="CD9550"/>
      <c r="CE9550"/>
      <c r="CF9550"/>
      <c r="CG9550"/>
      <c r="CH9550"/>
      <c r="CI9550"/>
      <c r="CJ9550"/>
      <c r="CK9550"/>
      <c r="CL9550"/>
      <c r="CM9550"/>
      <c r="CN9550"/>
      <c r="CO9550"/>
      <c r="CP9550"/>
      <c r="CQ9550"/>
      <c r="CR9550"/>
      <c r="CS9550"/>
      <c r="CT9550"/>
      <c r="CU9550"/>
      <c r="CV9550"/>
    </row>
    <row r="9551" spans="10:100" x14ac:dyDescent="0.25">
      <c r="J9551"/>
      <c r="K9551"/>
      <c r="L9551"/>
      <c r="M9551"/>
      <c r="N9551"/>
      <c r="O9551"/>
      <c r="P9551"/>
      <c r="Q9551"/>
      <c r="R9551"/>
      <c r="S9551"/>
      <c r="T9551"/>
      <c r="U9551"/>
      <c r="V9551"/>
      <c r="W9551"/>
      <c r="X9551"/>
      <c r="Y9551"/>
      <c r="Z9551"/>
      <c r="AA9551"/>
      <c r="AB9551"/>
      <c r="AC9551"/>
      <c r="AD9551"/>
      <c r="AE9551"/>
      <c r="AF9551"/>
      <c r="AG9551"/>
      <c r="AH9551"/>
      <c r="AI9551"/>
      <c r="AJ9551"/>
      <c r="AK9551"/>
      <c r="AL9551"/>
      <c r="AM9551"/>
      <c r="AN9551"/>
      <c r="AO9551"/>
      <c r="AP9551"/>
      <c r="AQ9551"/>
      <c r="AR9551"/>
      <c r="AS9551"/>
      <c r="AT9551"/>
      <c r="AU9551"/>
      <c r="AV9551"/>
      <c r="AW9551"/>
      <c r="AX9551"/>
      <c r="AY9551"/>
      <c r="AZ9551"/>
      <c r="BA9551"/>
      <c r="BB9551"/>
      <c r="BC9551"/>
      <c r="BD9551"/>
      <c r="BE9551"/>
      <c r="BF9551"/>
      <c r="BG9551"/>
      <c r="BH9551"/>
      <c r="BI9551"/>
      <c r="BJ9551"/>
      <c r="BK9551"/>
      <c r="BL9551"/>
      <c r="BM9551"/>
      <c r="BN9551"/>
      <c r="BO9551"/>
      <c r="BP9551"/>
      <c r="BQ9551"/>
      <c r="BR9551"/>
      <c r="BS9551"/>
      <c r="BT9551"/>
      <c r="BU9551"/>
      <c r="BV9551"/>
      <c r="BW9551"/>
      <c r="BX9551"/>
      <c r="BY9551"/>
      <c r="BZ9551"/>
      <c r="CA9551"/>
      <c r="CB9551"/>
      <c r="CC9551"/>
      <c r="CD9551"/>
      <c r="CE9551"/>
      <c r="CF9551"/>
      <c r="CG9551"/>
      <c r="CH9551"/>
      <c r="CI9551"/>
      <c r="CJ9551"/>
      <c r="CK9551"/>
      <c r="CL9551"/>
      <c r="CM9551"/>
      <c r="CN9551"/>
      <c r="CO9551"/>
      <c r="CP9551"/>
      <c r="CQ9551"/>
      <c r="CR9551"/>
      <c r="CS9551"/>
      <c r="CT9551"/>
      <c r="CU9551"/>
      <c r="CV9551"/>
    </row>
    <row r="9552" spans="10:100" x14ac:dyDescent="0.25">
      <c r="J9552"/>
      <c r="K9552"/>
      <c r="L9552"/>
      <c r="M9552"/>
      <c r="N9552"/>
      <c r="O9552"/>
      <c r="P9552"/>
      <c r="Q9552"/>
      <c r="R9552"/>
      <c r="S9552"/>
      <c r="T9552"/>
      <c r="U9552"/>
      <c r="V9552"/>
      <c r="W9552"/>
      <c r="X9552"/>
      <c r="Y9552"/>
      <c r="Z9552"/>
      <c r="AA9552"/>
      <c r="AB9552"/>
      <c r="AC9552"/>
      <c r="AD9552"/>
      <c r="AE9552"/>
      <c r="AF9552"/>
      <c r="AG9552"/>
      <c r="AH9552"/>
      <c r="AI9552"/>
      <c r="AJ9552"/>
      <c r="AK9552"/>
      <c r="AL9552"/>
      <c r="AM9552"/>
      <c r="AN9552"/>
      <c r="AO9552"/>
      <c r="AP9552"/>
      <c r="AQ9552"/>
      <c r="AR9552"/>
      <c r="AS9552"/>
      <c r="AT9552"/>
      <c r="AU9552"/>
      <c r="AV9552"/>
      <c r="AW9552"/>
      <c r="AX9552"/>
      <c r="AY9552"/>
      <c r="AZ9552"/>
      <c r="BA9552"/>
      <c r="BB9552"/>
      <c r="BC9552"/>
      <c r="BD9552"/>
      <c r="BE9552"/>
      <c r="BF9552"/>
      <c r="BG9552"/>
      <c r="BH9552"/>
      <c r="BI9552"/>
      <c r="BJ9552"/>
      <c r="BK9552"/>
      <c r="BL9552"/>
      <c r="BM9552"/>
      <c r="BN9552"/>
      <c r="BO9552"/>
      <c r="BP9552"/>
      <c r="BQ9552"/>
      <c r="BR9552"/>
      <c r="BS9552"/>
      <c r="BT9552"/>
      <c r="BU9552"/>
      <c r="BV9552"/>
      <c r="BW9552"/>
      <c r="BX9552"/>
      <c r="BY9552"/>
      <c r="BZ9552"/>
      <c r="CA9552"/>
      <c r="CB9552"/>
      <c r="CC9552"/>
      <c r="CD9552"/>
      <c r="CE9552"/>
      <c r="CF9552"/>
      <c r="CG9552"/>
      <c r="CH9552"/>
      <c r="CI9552"/>
      <c r="CJ9552"/>
      <c r="CK9552"/>
      <c r="CL9552"/>
      <c r="CM9552"/>
      <c r="CN9552"/>
      <c r="CO9552"/>
      <c r="CP9552"/>
      <c r="CQ9552"/>
      <c r="CR9552"/>
      <c r="CS9552"/>
      <c r="CT9552"/>
      <c r="CU9552"/>
      <c r="CV9552"/>
    </row>
    <row r="9553" spans="10:100" x14ac:dyDescent="0.25">
      <c r="J9553"/>
      <c r="K9553"/>
      <c r="L9553"/>
      <c r="M9553"/>
      <c r="N9553"/>
      <c r="O9553"/>
      <c r="P9553"/>
      <c r="Q9553"/>
      <c r="R9553"/>
      <c r="S9553"/>
      <c r="T9553"/>
      <c r="U9553"/>
      <c r="V9553"/>
      <c r="W9553"/>
      <c r="X9553"/>
      <c r="Y9553"/>
      <c r="Z9553"/>
      <c r="AA9553"/>
      <c r="AB9553"/>
      <c r="AC9553"/>
      <c r="AD9553"/>
      <c r="AE9553"/>
      <c r="AF9553"/>
      <c r="AG9553"/>
      <c r="AH9553"/>
      <c r="AI9553"/>
      <c r="AJ9553"/>
      <c r="AK9553"/>
      <c r="AL9553"/>
      <c r="AM9553"/>
      <c r="AN9553"/>
      <c r="AO9553"/>
      <c r="AP9553"/>
      <c r="AQ9553"/>
      <c r="AR9553"/>
      <c r="AS9553"/>
      <c r="AT9553"/>
      <c r="AU9553"/>
      <c r="AV9553"/>
      <c r="AW9553"/>
      <c r="AX9553"/>
      <c r="AY9553"/>
      <c r="AZ9553"/>
      <c r="BA9553"/>
      <c r="BB9553"/>
      <c r="BC9553"/>
      <c r="BD9553"/>
      <c r="BE9553"/>
      <c r="BF9553"/>
      <c r="BG9553"/>
      <c r="BH9553"/>
      <c r="BI9553"/>
      <c r="BJ9553"/>
      <c r="BK9553"/>
      <c r="BL9553"/>
      <c r="BM9553"/>
      <c r="BN9553"/>
      <c r="BO9553"/>
      <c r="BP9553"/>
      <c r="BQ9553"/>
      <c r="BR9553"/>
      <c r="BS9553"/>
      <c r="BT9553"/>
      <c r="BU9553"/>
      <c r="BV9553"/>
      <c r="BW9553"/>
      <c r="BX9553"/>
      <c r="BY9553"/>
      <c r="BZ9553"/>
      <c r="CA9553"/>
      <c r="CB9553"/>
      <c r="CC9553"/>
      <c r="CD9553"/>
      <c r="CE9553"/>
      <c r="CF9553"/>
      <c r="CG9553"/>
      <c r="CH9553"/>
      <c r="CI9553"/>
      <c r="CJ9553"/>
      <c r="CK9553"/>
      <c r="CL9553"/>
      <c r="CM9553"/>
      <c r="CN9553"/>
      <c r="CO9553"/>
      <c r="CP9553"/>
      <c r="CQ9553"/>
      <c r="CR9553"/>
      <c r="CS9553"/>
      <c r="CT9553"/>
      <c r="CU9553"/>
      <c r="CV9553"/>
    </row>
    <row r="9554" spans="10:100" x14ac:dyDescent="0.25">
      <c r="J9554"/>
      <c r="K9554"/>
      <c r="L9554"/>
      <c r="M9554"/>
      <c r="N9554"/>
      <c r="O9554"/>
      <c r="P9554"/>
      <c r="Q9554"/>
      <c r="R9554"/>
      <c r="S9554"/>
      <c r="T9554"/>
      <c r="U9554"/>
      <c r="V9554"/>
      <c r="W9554"/>
      <c r="X9554"/>
      <c r="Y9554"/>
      <c r="Z9554"/>
      <c r="AA9554"/>
      <c r="AB9554"/>
      <c r="AC9554"/>
      <c r="AD9554"/>
      <c r="AE9554"/>
      <c r="AF9554"/>
      <c r="AG9554"/>
      <c r="AH9554"/>
      <c r="AI9554"/>
      <c r="AJ9554"/>
      <c r="AK9554"/>
      <c r="AL9554"/>
      <c r="AM9554"/>
      <c r="AN9554"/>
      <c r="AO9554"/>
      <c r="AP9554"/>
      <c r="AQ9554"/>
      <c r="AR9554"/>
      <c r="AS9554"/>
      <c r="AT9554"/>
      <c r="AU9554"/>
      <c r="AV9554"/>
      <c r="AW9554"/>
      <c r="AX9554"/>
      <c r="AY9554"/>
      <c r="AZ9554"/>
      <c r="BA9554"/>
      <c r="BB9554"/>
      <c r="BC9554"/>
      <c r="BD9554"/>
      <c r="BE9554"/>
      <c r="BF9554"/>
      <c r="BG9554"/>
      <c r="BH9554"/>
      <c r="BI9554"/>
      <c r="BJ9554"/>
      <c r="BK9554"/>
      <c r="BL9554"/>
      <c r="BM9554"/>
      <c r="BN9554"/>
      <c r="BO9554"/>
      <c r="BP9554"/>
      <c r="BQ9554"/>
      <c r="BR9554"/>
      <c r="BS9554"/>
      <c r="BT9554"/>
      <c r="BU9554"/>
      <c r="BV9554"/>
      <c r="BW9554"/>
      <c r="BX9554"/>
      <c r="BY9554"/>
      <c r="BZ9554"/>
      <c r="CA9554"/>
      <c r="CB9554"/>
      <c r="CC9554"/>
      <c r="CD9554"/>
      <c r="CE9554"/>
      <c r="CF9554"/>
      <c r="CG9554"/>
      <c r="CH9554"/>
      <c r="CI9554"/>
      <c r="CJ9554"/>
      <c r="CK9554"/>
      <c r="CL9554"/>
      <c r="CM9554"/>
      <c r="CN9554"/>
      <c r="CO9554"/>
      <c r="CP9554"/>
      <c r="CQ9554"/>
      <c r="CR9554"/>
      <c r="CS9554"/>
      <c r="CT9554"/>
      <c r="CU9554"/>
      <c r="CV9554"/>
    </row>
    <row r="9555" spans="10:100" x14ac:dyDescent="0.25">
      <c r="J9555"/>
      <c r="K9555"/>
      <c r="L9555"/>
      <c r="M9555"/>
      <c r="N9555"/>
      <c r="O9555"/>
      <c r="P9555"/>
      <c r="Q9555"/>
      <c r="R9555"/>
      <c r="S9555"/>
      <c r="T9555"/>
      <c r="U9555"/>
      <c r="V9555"/>
      <c r="W9555"/>
      <c r="X9555"/>
      <c r="Y9555"/>
      <c r="Z9555"/>
      <c r="AA9555"/>
      <c r="AB9555"/>
      <c r="AC9555"/>
      <c r="AD9555"/>
      <c r="AE9555"/>
      <c r="AF9555"/>
      <c r="AG9555"/>
      <c r="AH9555"/>
      <c r="AI9555"/>
      <c r="AJ9555"/>
      <c r="AK9555"/>
      <c r="AL9555"/>
      <c r="AM9555"/>
      <c r="AN9555"/>
      <c r="AO9555"/>
      <c r="AP9555"/>
      <c r="AQ9555"/>
      <c r="AR9555"/>
      <c r="AS9555"/>
      <c r="AT9555"/>
      <c r="AU9555"/>
      <c r="AV9555"/>
      <c r="AW9555"/>
      <c r="AX9555"/>
      <c r="AY9555"/>
      <c r="AZ9555"/>
      <c r="BA9555"/>
      <c r="BB9555"/>
      <c r="BC9555"/>
      <c r="BD9555"/>
      <c r="BE9555"/>
      <c r="BF9555"/>
      <c r="BG9555"/>
      <c r="BH9555"/>
      <c r="BI9555"/>
      <c r="BJ9555"/>
      <c r="BK9555"/>
      <c r="BL9555"/>
      <c r="BM9555"/>
      <c r="BN9555"/>
      <c r="BO9555"/>
      <c r="BP9555"/>
      <c r="BQ9555"/>
      <c r="BR9555"/>
      <c r="BS9555"/>
      <c r="BT9555"/>
      <c r="BU9555"/>
      <c r="BV9555"/>
      <c r="BW9555"/>
      <c r="BX9555"/>
      <c r="BY9555"/>
      <c r="BZ9555"/>
      <c r="CA9555"/>
      <c r="CB9555"/>
      <c r="CC9555"/>
      <c r="CD9555"/>
      <c r="CE9555"/>
      <c r="CF9555"/>
      <c r="CG9555"/>
      <c r="CH9555"/>
      <c r="CI9555"/>
      <c r="CJ9555"/>
      <c r="CK9555"/>
      <c r="CL9555"/>
      <c r="CM9555"/>
      <c r="CN9555"/>
      <c r="CO9555"/>
      <c r="CP9555"/>
      <c r="CQ9555"/>
      <c r="CR9555"/>
      <c r="CS9555"/>
      <c r="CT9555"/>
      <c r="CU9555"/>
      <c r="CV9555"/>
    </row>
    <row r="9556" spans="10:100" x14ac:dyDescent="0.25">
      <c r="J9556"/>
      <c r="K9556"/>
      <c r="L9556"/>
      <c r="M9556"/>
      <c r="N9556"/>
      <c r="O9556"/>
      <c r="P9556"/>
      <c r="Q9556"/>
      <c r="R9556"/>
      <c r="S9556"/>
      <c r="T9556"/>
      <c r="U9556"/>
      <c r="V9556"/>
      <c r="W9556"/>
      <c r="X9556"/>
      <c r="Y9556"/>
      <c r="Z9556"/>
      <c r="AA9556"/>
      <c r="AB9556"/>
      <c r="AC9556"/>
      <c r="AD9556"/>
      <c r="AE9556"/>
      <c r="AF9556"/>
      <c r="AG9556"/>
      <c r="AH9556"/>
      <c r="AI9556"/>
      <c r="AJ9556"/>
      <c r="AK9556"/>
      <c r="AL9556"/>
      <c r="AM9556"/>
      <c r="AN9556"/>
      <c r="AO9556"/>
      <c r="AP9556"/>
      <c r="AQ9556"/>
      <c r="AR9556"/>
      <c r="AS9556"/>
      <c r="AT9556"/>
      <c r="AU9556"/>
      <c r="AV9556"/>
      <c r="AW9556"/>
      <c r="AX9556"/>
      <c r="AY9556"/>
      <c r="AZ9556"/>
      <c r="BA9556"/>
      <c r="BB9556"/>
      <c r="BC9556"/>
      <c r="BD9556"/>
      <c r="BE9556"/>
      <c r="BF9556"/>
      <c r="BG9556"/>
      <c r="BH9556"/>
      <c r="BI9556"/>
      <c r="BJ9556"/>
      <c r="BK9556"/>
      <c r="BL9556"/>
      <c r="BM9556"/>
      <c r="BN9556"/>
      <c r="BO9556"/>
      <c r="BP9556"/>
      <c r="BQ9556"/>
      <c r="BR9556"/>
      <c r="BS9556"/>
      <c r="BT9556"/>
      <c r="BU9556"/>
      <c r="BV9556"/>
      <c r="BW9556"/>
      <c r="BX9556"/>
      <c r="BY9556"/>
      <c r="BZ9556"/>
      <c r="CA9556"/>
      <c r="CB9556"/>
      <c r="CC9556"/>
      <c r="CD9556"/>
      <c r="CE9556"/>
      <c r="CF9556"/>
      <c r="CG9556"/>
      <c r="CH9556"/>
      <c r="CI9556"/>
      <c r="CJ9556"/>
      <c r="CK9556"/>
      <c r="CL9556"/>
      <c r="CM9556"/>
      <c r="CN9556"/>
      <c r="CO9556"/>
      <c r="CP9556"/>
      <c r="CQ9556"/>
      <c r="CR9556"/>
      <c r="CS9556"/>
      <c r="CT9556"/>
      <c r="CU9556"/>
      <c r="CV9556"/>
    </row>
    <row r="9557" spans="10:100" x14ac:dyDescent="0.25">
      <c r="J9557"/>
      <c r="K9557"/>
      <c r="L9557"/>
      <c r="M9557"/>
      <c r="N9557"/>
      <c r="O9557"/>
      <c r="P9557"/>
      <c r="Q9557"/>
      <c r="R9557"/>
      <c r="S9557"/>
      <c r="T9557"/>
      <c r="U9557"/>
      <c r="V9557"/>
      <c r="W9557"/>
      <c r="X9557"/>
      <c r="Y9557"/>
      <c r="Z9557"/>
      <c r="AA9557"/>
      <c r="AB9557"/>
      <c r="AC9557"/>
      <c r="AD9557"/>
      <c r="AE9557"/>
      <c r="AF9557"/>
      <c r="AG9557"/>
      <c r="AH9557"/>
      <c r="AI9557"/>
      <c r="AJ9557"/>
      <c r="AK9557"/>
      <c r="AL9557"/>
      <c r="AM9557"/>
      <c r="AN9557"/>
      <c r="AO9557"/>
      <c r="AP9557"/>
      <c r="AQ9557"/>
      <c r="AR9557"/>
      <c r="AS9557"/>
      <c r="AT9557"/>
      <c r="AU9557"/>
      <c r="AV9557"/>
      <c r="AW9557"/>
      <c r="AX9557"/>
      <c r="AY9557"/>
      <c r="AZ9557"/>
      <c r="BA9557"/>
      <c r="BB9557"/>
      <c r="BC9557"/>
      <c r="BD9557"/>
      <c r="BE9557"/>
      <c r="BF9557"/>
      <c r="BG9557"/>
      <c r="BH9557"/>
      <c r="BI9557"/>
      <c r="BJ9557"/>
      <c r="BK9557"/>
      <c r="BL9557"/>
      <c r="BM9557"/>
      <c r="BN9557"/>
      <c r="BO9557"/>
      <c r="BP9557"/>
      <c r="BQ9557"/>
      <c r="BR9557"/>
      <c r="BS9557"/>
      <c r="BT9557"/>
      <c r="BU9557"/>
      <c r="BV9557"/>
      <c r="BW9557"/>
      <c r="BX9557"/>
      <c r="BY9557"/>
      <c r="BZ9557"/>
      <c r="CA9557"/>
      <c r="CB9557"/>
      <c r="CC9557"/>
      <c r="CD9557"/>
      <c r="CE9557"/>
      <c r="CF9557"/>
      <c r="CG9557"/>
      <c r="CH9557"/>
      <c r="CI9557"/>
      <c r="CJ9557"/>
      <c r="CK9557"/>
      <c r="CL9557"/>
      <c r="CM9557"/>
      <c r="CN9557"/>
      <c r="CO9557"/>
      <c r="CP9557"/>
      <c r="CQ9557"/>
      <c r="CR9557"/>
      <c r="CS9557"/>
      <c r="CT9557"/>
      <c r="CU9557"/>
      <c r="CV9557"/>
    </row>
    <row r="9558" spans="10:100" x14ac:dyDescent="0.25">
      <c r="J9558"/>
      <c r="K9558"/>
      <c r="L9558"/>
      <c r="M9558"/>
      <c r="N9558"/>
      <c r="O9558"/>
      <c r="P9558"/>
      <c r="Q9558"/>
      <c r="R9558"/>
      <c r="S9558"/>
      <c r="T9558"/>
      <c r="U9558"/>
      <c r="V9558"/>
      <c r="W9558"/>
      <c r="X9558"/>
      <c r="Y9558"/>
      <c r="Z9558"/>
      <c r="AA9558"/>
      <c r="AB9558"/>
      <c r="AC9558"/>
      <c r="AD9558"/>
      <c r="AE9558"/>
      <c r="AF9558"/>
      <c r="AG9558"/>
      <c r="AH9558"/>
      <c r="AI9558"/>
      <c r="AJ9558"/>
      <c r="AK9558"/>
      <c r="AL9558"/>
      <c r="AM9558"/>
      <c r="AN9558"/>
      <c r="AO9558"/>
      <c r="AP9558"/>
      <c r="AQ9558"/>
      <c r="AR9558"/>
      <c r="AS9558"/>
      <c r="AT9558"/>
      <c r="AU9558"/>
      <c r="AV9558"/>
      <c r="AW9558"/>
      <c r="AX9558"/>
      <c r="AY9558"/>
      <c r="AZ9558"/>
      <c r="BA9558"/>
      <c r="BB9558"/>
      <c r="BC9558"/>
      <c r="BD9558"/>
      <c r="BE9558"/>
      <c r="BF9558"/>
      <c r="BG9558"/>
      <c r="BH9558"/>
      <c r="BI9558"/>
      <c r="BJ9558"/>
      <c r="BK9558"/>
      <c r="BL9558"/>
      <c r="BM9558"/>
      <c r="BN9558"/>
      <c r="BO9558"/>
      <c r="BP9558"/>
      <c r="BQ9558"/>
      <c r="BR9558"/>
      <c r="BS9558"/>
      <c r="BT9558"/>
      <c r="BU9558"/>
      <c r="BV9558"/>
      <c r="BW9558"/>
      <c r="BX9558"/>
      <c r="BY9558"/>
      <c r="BZ9558"/>
      <c r="CA9558"/>
      <c r="CB9558"/>
      <c r="CC9558"/>
      <c r="CD9558"/>
      <c r="CE9558"/>
      <c r="CF9558"/>
      <c r="CG9558"/>
      <c r="CH9558"/>
      <c r="CI9558"/>
      <c r="CJ9558"/>
      <c r="CK9558"/>
      <c r="CL9558"/>
      <c r="CM9558"/>
      <c r="CN9558"/>
      <c r="CO9558"/>
      <c r="CP9558"/>
      <c r="CQ9558"/>
      <c r="CR9558"/>
      <c r="CS9558"/>
      <c r="CT9558"/>
      <c r="CU9558"/>
      <c r="CV9558"/>
    </row>
    <row r="9559" spans="10:100" x14ac:dyDescent="0.25">
      <c r="J9559"/>
      <c r="K9559"/>
      <c r="L9559"/>
      <c r="M9559"/>
      <c r="N9559"/>
      <c r="O9559"/>
      <c r="P9559"/>
      <c r="Q9559"/>
      <c r="R9559"/>
      <c r="S9559"/>
      <c r="T9559"/>
      <c r="U9559"/>
      <c r="V9559"/>
      <c r="W9559"/>
      <c r="X9559"/>
      <c r="Y9559"/>
      <c r="Z9559"/>
      <c r="AA9559"/>
      <c r="AB9559"/>
      <c r="AC9559"/>
      <c r="AD9559"/>
      <c r="AE9559"/>
      <c r="AF9559"/>
      <c r="AG9559"/>
      <c r="AH9559"/>
      <c r="AI9559"/>
      <c r="AJ9559"/>
      <c r="AK9559"/>
      <c r="AL9559"/>
      <c r="AM9559"/>
      <c r="AN9559"/>
      <c r="AO9559"/>
      <c r="AP9559"/>
      <c r="AQ9559"/>
      <c r="AR9559"/>
      <c r="AS9559"/>
      <c r="AT9559"/>
      <c r="AU9559"/>
      <c r="AV9559"/>
      <c r="AW9559"/>
      <c r="AX9559"/>
      <c r="AY9559"/>
      <c r="AZ9559"/>
      <c r="BA9559"/>
      <c r="BB9559"/>
      <c r="BC9559"/>
      <c r="BD9559"/>
      <c r="BE9559"/>
      <c r="BF9559"/>
      <c r="BG9559"/>
      <c r="BH9559"/>
      <c r="BI9559"/>
      <c r="BJ9559"/>
      <c r="BK9559"/>
      <c r="BL9559"/>
      <c r="BM9559"/>
      <c r="BN9559"/>
      <c r="BO9559"/>
      <c r="BP9559"/>
      <c r="BQ9559"/>
      <c r="BR9559"/>
      <c r="BS9559"/>
      <c r="BT9559"/>
      <c r="BU9559"/>
      <c r="BV9559"/>
      <c r="BW9559"/>
      <c r="BX9559"/>
      <c r="BY9559"/>
      <c r="BZ9559"/>
      <c r="CA9559"/>
      <c r="CB9559"/>
      <c r="CC9559"/>
      <c r="CD9559"/>
      <c r="CE9559"/>
      <c r="CF9559"/>
      <c r="CG9559"/>
      <c r="CH9559"/>
      <c r="CI9559"/>
      <c r="CJ9559"/>
      <c r="CK9559"/>
      <c r="CL9559"/>
      <c r="CM9559"/>
      <c r="CN9559"/>
      <c r="CO9559"/>
      <c r="CP9559"/>
      <c r="CQ9559"/>
      <c r="CR9559"/>
      <c r="CS9559"/>
      <c r="CT9559"/>
      <c r="CU9559"/>
      <c r="CV9559"/>
    </row>
    <row r="9560" spans="10:100" x14ac:dyDescent="0.25">
      <c r="J9560"/>
      <c r="K9560"/>
      <c r="L9560"/>
      <c r="M9560"/>
      <c r="N9560"/>
      <c r="O9560"/>
      <c r="P9560"/>
      <c r="Q9560"/>
      <c r="R9560"/>
      <c r="S9560"/>
      <c r="T9560"/>
      <c r="U9560"/>
      <c r="V9560"/>
      <c r="W9560"/>
      <c r="X9560"/>
      <c r="Y9560"/>
      <c r="Z9560"/>
      <c r="AA9560"/>
      <c r="AB9560"/>
      <c r="AC9560"/>
      <c r="AD9560"/>
      <c r="AE9560"/>
      <c r="AF9560"/>
      <c r="AG9560"/>
      <c r="AH9560"/>
      <c r="AI9560"/>
      <c r="AJ9560"/>
      <c r="AK9560"/>
      <c r="AL9560"/>
      <c r="AM9560"/>
      <c r="AN9560"/>
      <c r="AO9560"/>
      <c r="AP9560"/>
      <c r="AQ9560"/>
      <c r="AR9560"/>
      <c r="AS9560"/>
      <c r="AT9560"/>
      <c r="AU9560"/>
      <c r="AV9560"/>
      <c r="AW9560"/>
      <c r="AX9560"/>
      <c r="AY9560"/>
      <c r="AZ9560"/>
      <c r="BA9560"/>
      <c r="BB9560"/>
      <c r="BC9560"/>
      <c r="BD9560"/>
      <c r="BE9560"/>
      <c r="BF9560"/>
      <c r="BG9560"/>
      <c r="BH9560"/>
      <c r="BI9560"/>
      <c r="BJ9560"/>
      <c r="BK9560"/>
      <c r="BL9560"/>
      <c r="BM9560"/>
      <c r="BN9560"/>
      <c r="BO9560"/>
      <c r="BP9560"/>
      <c r="BQ9560"/>
      <c r="BR9560"/>
      <c r="BS9560"/>
      <c r="BT9560"/>
      <c r="BU9560"/>
      <c r="BV9560"/>
      <c r="BW9560"/>
      <c r="BX9560"/>
      <c r="BY9560"/>
      <c r="BZ9560"/>
      <c r="CA9560"/>
      <c r="CB9560"/>
      <c r="CC9560"/>
      <c r="CD9560"/>
      <c r="CE9560"/>
      <c r="CF9560"/>
      <c r="CG9560"/>
      <c r="CH9560"/>
      <c r="CI9560"/>
      <c r="CJ9560"/>
      <c r="CK9560"/>
      <c r="CL9560"/>
      <c r="CM9560"/>
      <c r="CN9560"/>
      <c r="CO9560"/>
      <c r="CP9560"/>
      <c r="CQ9560"/>
      <c r="CR9560"/>
      <c r="CS9560"/>
      <c r="CT9560"/>
      <c r="CU9560"/>
      <c r="CV9560"/>
    </row>
    <row r="9561" spans="10:100" x14ac:dyDescent="0.25">
      <c r="J9561"/>
      <c r="K9561"/>
      <c r="L9561"/>
      <c r="M9561"/>
      <c r="N9561"/>
      <c r="O9561"/>
      <c r="P9561"/>
      <c r="Q9561"/>
      <c r="R9561"/>
      <c r="S9561"/>
      <c r="T9561"/>
      <c r="U9561"/>
      <c r="V9561"/>
      <c r="W9561"/>
      <c r="X9561"/>
      <c r="Y9561"/>
      <c r="Z9561"/>
      <c r="AA9561"/>
      <c r="AB9561"/>
      <c r="AC9561"/>
      <c r="AD9561"/>
      <c r="AE9561"/>
      <c r="AF9561"/>
      <c r="AG9561"/>
      <c r="AH9561"/>
      <c r="AI9561"/>
      <c r="AJ9561"/>
      <c r="AK9561"/>
      <c r="AL9561"/>
      <c r="AM9561"/>
      <c r="AN9561"/>
      <c r="AO9561"/>
      <c r="AP9561"/>
      <c r="AQ9561"/>
      <c r="AR9561"/>
      <c r="AS9561"/>
      <c r="AT9561"/>
      <c r="AU9561"/>
      <c r="AV9561"/>
      <c r="AW9561"/>
      <c r="AX9561"/>
      <c r="AY9561"/>
      <c r="AZ9561"/>
      <c r="BA9561"/>
      <c r="BB9561"/>
      <c r="BC9561"/>
      <c r="BD9561"/>
      <c r="BE9561"/>
      <c r="BF9561"/>
      <c r="BG9561"/>
      <c r="BH9561"/>
      <c r="BI9561"/>
      <c r="BJ9561"/>
      <c r="BK9561"/>
      <c r="BL9561"/>
      <c r="BM9561"/>
      <c r="BN9561"/>
      <c r="BO9561"/>
      <c r="BP9561"/>
      <c r="BQ9561"/>
      <c r="BR9561"/>
      <c r="BS9561"/>
      <c r="BT9561"/>
      <c r="BU9561"/>
      <c r="BV9561"/>
      <c r="BW9561"/>
      <c r="BX9561"/>
      <c r="BY9561"/>
      <c r="BZ9561"/>
      <c r="CA9561"/>
      <c r="CB9561"/>
      <c r="CC9561"/>
      <c r="CD9561"/>
      <c r="CE9561"/>
      <c r="CF9561"/>
      <c r="CG9561"/>
      <c r="CH9561"/>
      <c r="CI9561"/>
      <c r="CJ9561"/>
      <c r="CK9561"/>
      <c r="CL9561"/>
      <c r="CM9561"/>
      <c r="CN9561"/>
      <c r="CO9561"/>
      <c r="CP9561"/>
      <c r="CQ9561"/>
      <c r="CR9561"/>
      <c r="CS9561"/>
      <c r="CT9561"/>
      <c r="CU9561"/>
      <c r="CV9561"/>
    </row>
    <row r="9562" spans="10:100" x14ac:dyDescent="0.25">
      <c r="J9562"/>
      <c r="K9562"/>
      <c r="L9562"/>
      <c r="M9562"/>
      <c r="N9562"/>
      <c r="O9562"/>
      <c r="P9562"/>
      <c r="Q9562"/>
      <c r="R9562"/>
      <c r="S9562"/>
      <c r="T9562"/>
      <c r="U9562"/>
      <c r="V9562"/>
      <c r="W9562"/>
      <c r="X9562"/>
      <c r="Y9562"/>
      <c r="Z9562"/>
      <c r="AA9562"/>
      <c r="AB9562"/>
      <c r="AC9562"/>
      <c r="AD9562"/>
      <c r="AE9562"/>
      <c r="AF9562"/>
      <c r="AG9562"/>
      <c r="AH9562"/>
      <c r="AI9562"/>
      <c r="AJ9562"/>
      <c r="AK9562"/>
      <c r="AL9562"/>
      <c r="AM9562"/>
      <c r="AN9562"/>
      <c r="AO9562"/>
      <c r="AP9562"/>
      <c r="AQ9562"/>
      <c r="AR9562"/>
      <c r="AS9562"/>
      <c r="AT9562"/>
      <c r="AU9562"/>
      <c r="AV9562"/>
      <c r="AW9562"/>
      <c r="AX9562"/>
      <c r="AY9562"/>
      <c r="AZ9562"/>
      <c r="BA9562"/>
      <c r="BB9562"/>
      <c r="BC9562"/>
      <c r="BD9562"/>
      <c r="BE9562"/>
      <c r="BF9562"/>
      <c r="BG9562"/>
      <c r="BH9562"/>
      <c r="BI9562"/>
      <c r="BJ9562"/>
      <c r="BK9562"/>
      <c r="BL9562"/>
      <c r="BM9562"/>
      <c r="BN9562"/>
      <c r="BO9562"/>
      <c r="BP9562"/>
      <c r="BQ9562"/>
      <c r="BR9562"/>
      <c r="BS9562"/>
      <c r="BT9562"/>
      <c r="BU9562"/>
      <c r="BV9562"/>
      <c r="BW9562"/>
      <c r="BX9562"/>
      <c r="BY9562"/>
      <c r="BZ9562"/>
      <c r="CA9562"/>
      <c r="CB9562"/>
      <c r="CC9562"/>
      <c r="CD9562"/>
      <c r="CE9562"/>
      <c r="CF9562"/>
      <c r="CG9562"/>
      <c r="CH9562"/>
      <c r="CI9562"/>
      <c r="CJ9562"/>
      <c r="CK9562"/>
      <c r="CL9562"/>
      <c r="CM9562"/>
      <c r="CN9562"/>
      <c r="CO9562"/>
      <c r="CP9562"/>
      <c r="CQ9562"/>
      <c r="CR9562"/>
      <c r="CS9562"/>
      <c r="CT9562"/>
      <c r="CU9562"/>
      <c r="CV9562"/>
    </row>
    <row r="9563" spans="10:100" x14ac:dyDescent="0.25">
      <c r="J9563"/>
      <c r="K9563"/>
      <c r="L9563"/>
      <c r="M9563"/>
      <c r="N9563"/>
      <c r="O9563"/>
      <c r="P9563"/>
      <c r="Q9563"/>
      <c r="R9563"/>
      <c r="S9563"/>
      <c r="T9563"/>
      <c r="U9563"/>
      <c r="V9563"/>
      <c r="W9563"/>
      <c r="X9563"/>
      <c r="Y9563"/>
      <c r="Z9563"/>
      <c r="AA9563"/>
      <c r="AB9563"/>
      <c r="AC9563"/>
      <c r="AD9563"/>
      <c r="AE9563"/>
      <c r="AF9563"/>
      <c r="AG9563"/>
      <c r="AH9563"/>
      <c r="AI9563"/>
      <c r="AJ9563"/>
      <c r="AK9563"/>
      <c r="AL9563"/>
      <c r="AM9563"/>
      <c r="AN9563"/>
      <c r="AO9563"/>
      <c r="AP9563"/>
      <c r="AQ9563"/>
      <c r="AR9563"/>
      <c r="AS9563"/>
      <c r="AT9563"/>
      <c r="AU9563"/>
      <c r="AV9563"/>
      <c r="AW9563"/>
      <c r="AX9563"/>
      <c r="AY9563"/>
      <c r="AZ9563"/>
      <c r="BA9563"/>
      <c r="BB9563"/>
      <c r="BC9563"/>
      <c r="BD9563"/>
      <c r="BE9563"/>
      <c r="BF9563"/>
      <c r="BG9563"/>
      <c r="BH9563"/>
      <c r="BI9563"/>
      <c r="BJ9563"/>
      <c r="BK9563"/>
      <c r="BL9563"/>
      <c r="BM9563"/>
      <c r="BN9563"/>
      <c r="BO9563"/>
      <c r="BP9563"/>
      <c r="BQ9563"/>
      <c r="BR9563"/>
      <c r="BS9563"/>
      <c r="BT9563"/>
      <c r="BU9563"/>
      <c r="BV9563"/>
      <c r="BW9563"/>
      <c r="BX9563"/>
      <c r="BY9563"/>
      <c r="BZ9563"/>
      <c r="CA9563"/>
      <c r="CB9563"/>
      <c r="CC9563"/>
      <c r="CD9563"/>
      <c r="CE9563"/>
      <c r="CF9563"/>
      <c r="CG9563"/>
      <c r="CH9563"/>
      <c r="CI9563"/>
      <c r="CJ9563"/>
      <c r="CK9563"/>
      <c r="CL9563"/>
      <c r="CM9563"/>
      <c r="CN9563"/>
      <c r="CO9563"/>
      <c r="CP9563"/>
      <c r="CQ9563"/>
      <c r="CR9563"/>
      <c r="CS9563"/>
      <c r="CT9563"/>
      <c r="CU9563"/>
      <c r="CV9563"/>
    </row>
    <row r="9564" spans="10:100" x14ac:dyDescent="0.25">
      <c r="J9564"/>
      <c r="K9564"/>
      <c r="L9564"/>
      <c r="M9564"/>
      <c r="N9564"/>
      <c r="O9564"/>
      <c r="P9564"/>
      <c r="Q9564"/>
      <c r="R9564"/>
      <c r="S9564"/>
      <c r="T9564"/>
      <c r="U9564"/>
      <c r="V9564"/>
      <c r="W9564"/>
      <c r="X9564"/>
      <c r="Y9564"/>
      <c r="Z9564"/>
      <c r="AA9564"/>
      <c r="AB9564"/>
      <c r="AC9564"/>
      <c r="AD9564"/>
      <c r="AE9564"/>
      <c r="AF9564"/>
      <c r="AG9564"/>
      <c r="AH9564"/>
      <c r="AI9564"/>
      <c r="AJ9564"/>
      <c r="AK9564"/>
      <c r="AL9564"/>
      <c r="AM9564"/>
      <c r="AN9564"/>
      <c r="AO9564"/>
      <c r="AP9564"/>
      <c r="AQ9564"/>
      <c r="AR9564"/>
      <c r="AS9564"/>
      <c r="AT9564"/>
      <c r="AU9564"/>
      <c r="AV9564"/>
      <c r="AW9564"/>
      <c r="AX9564"/>
      <c r="AY9564"/>
      <c r="AZ9564"/>
      <c r="BA9564"/>
      <c r="BB9564"/>
      <c r="BC9564"/>
      <c r="BD9564"/>
      <c r="BE9564"/>
      <c r="BF9564"/>
      <c r="BG9564"/>
      <c r="BH9564"/>
      <c r="BI9564"/>
      <c r="BJ9564"/>
      <c r="BK9564"/>
      <c r="BL9564"/>
      <c r="BM9564"/>
      <c r="BN9564"/>
      <c r="BO9564"/>
      <c r="BP9564"/>
      <c r="BQ9564"/>
      <c r="BR9564"/>
      <c r="BS9564"/>
      <c r="BT9564"/>
      <c r="BU9564"/>
      <c r="BV9564"/>
      <c r="BW9564"/>
      <c r="BX9564"/>
      <c r="BY9564"/>
      <c r="BZ9564"/>
      <c r="CA9564"/>
      <c r="CB9564"/>
      <c r="CC9564"/>
      <c r="CD9564"/>
      <c r="CE9564"/>
      <c r="CF9564"/>
      <c r="CG9564"/>
      <c r="CH9564"/>
      <c r="CI9564"/>
      <c r="CJ9564"/>
      <c r="CK9564"/>
      <c r="CL9564"/>
      <c r="CM9564"/>
      <c r="CN9564"/>
      <c r="CO9564"/>
      <c r="CP9564"/>
      <c r="CQ9564"/>
      <c r="CR9564"/>
      <c r="CS9564"/>
      <c r="CT9564"/>
      <c r="CU9564"/>
      <c r="CV9564"/>
    </row>
    <row r="9565" spans="10:100" x14ac:dyDescent="0.25">
      <c r="J9565"/>
      <c r="K9565"/>
      <c r="L9565"/>
      <c r="M9565"/>
      <c r="N9565"/>
      <c r="O9565"/>
      <c r="P9565"/>
      <c r="Q9565"/>
      <c r="R9565"/>
      <c r="S9565"/>
      <c r="T9565"/>
      <c r="U9565"/>
      <c r="V9565"/>
      <c r="W9565"/>
      <c r="X9565"/>
      <c r="Y9565"/>
      <c r="Z9565"/>
      <c r="AA9565"/>
      <c r="AB9565"/>
      <c r="AC9565"/>
      <c r="AD9565"/>
      <c r="AE9565"/>
      <c r="AF9565"/>
      <c r="AG9565"/>
      <c r="AH9565"/>
      <c r="AI9565"/>
      <c r="AJ9565"/>
      <c r="AK9565"/>
      <c r="AL9565"/>
      <c r="AM9565"/>
      <c r="AN9565"/>
      <c r="AO9565"/>
      <c r="AP9565"/>
      <c r="AQ9565"/>
      <c r="AR9565"/>
      <c r="AS9565"/>
      <c r="AT9565"/>
      <c r="AU9565"/>
      <c r="AV9565"/>
      <c r="AW9565"/>
      <c r="AX9565"/>
      <c r="AY9565"/>
      <c r="AZ9565"/>
      <c r="BA9565"/>
      <c r="BB9565"/>
      <c r="BC9565"/>
      <c r="BD9565"/>
      <c r="BE9565"/>
      <c r="BF9565"/>
      <c r="BG9565"/>
      <c r="BH9565"/>
      <c r="BI9565"/>
      <c r="BJ9565"/>
      <c r="BK9565"/>
      <c r="BL9565"/>
      <c r="BM9565"/>
      <c r="BN9565"/>
      <c r="BO9565"/>
      <c r="BP9565"/>
      <c r="BQ9565"/>
      <c r="BR9565"/>
      <c r="BS9565"/>
      <c r="BT9565"/>
      <c r="BU9565"/>
      <c r="BV9565"/>
      <c r="BW9565"/>
      <c r="BX9565"/>
      <c r="BY9565"/>
      <c r="BZ9565"/>
      <c r="CA9565"/>
      <c r="CB9565"/>
      <c r="CC9565"/>
      <c r="CD9565"/>
      <c r="CE9565"/>
      <c r="CF9565"/>
      <c r="CG9565"/>
      <c r="CH9565"/>
      <c r="CI9565"/>
      <c r="CJ9565"/>
      <c r="CK9565"/>
      <c r="CL9565"/>
      <c r="CM9565"/>
      <c r="CN9565"/>
      <c r="CO9565"/>
      <c r="CP9565"/>
      <c r="CQ9565"/>
      <c r="CR9565"/>
      <c r="CS9565"/>
      <c r="CT9565"/>
      <c r="CU9565"/>
      <c r="CV9565"/>
    </row>
    <row r="9566" spans="10:100" x14ac:dyDescent="0.25">
      <c r="J9566"/>
      <c r="K9566"/>
      <c r="L9566"/>
      <c r="M9566"/>
      <c r="N9566"/>
      <c r="O9566"/>
      <c r="P9566"/>
      <c r="Q9566"/>
      <c r="R9566"/>
      <c r="S9566"/>
      <c r="T9566"/>
      <c r="U9566"/>
      <c r="V9566"/>
      <c r="W9566"/>
      <c r="X9566"/>
      <c r="Y9566"/>
      <c r="Z9566"/>
      <c r="AA9566"/>
      <c r="AB9566"/>
      <c r="AC9566"/>
      <c r="AD9566"/>
      <c r="AE9566"/>
      <c r="AF9566"/>
      <c r="AG9566"/>
      <c r="AH9566"/>
      <c r="AI9566"/>
      <c r="AJ9566"/>
      <c r="AK9566"/>
      <c r="AL9566"/>
      <c r="AM9566"/>
      <c r="AN9566"/>
      <c r="AO9566"/>
      <c r="AP9566"/>
      <c r="AQ9566"/>
      <c r="AR9566"/>
      <c r="AS9566"/>
      <c r="AT9566"/>
      <c r="AU9566"/>
      <c r="AV9566"/>
      <c r="AW9566"/>
      <c r="AX9566"/>
      <c r="AY9566"/>
      <c r="AZ9566"/>
      <c r="BA9566"/>
      <c r="BB9566"/>
      <c r="BC9566"/>
      <c r="BD9566"/>
      <c r="BE9566"/>
      <c r="BF9566"/>
      <c r="BG9566"/>
      <c r="BH9566"/>
      <c r="BI9566"/>
      <c r="BJ9566"/>
      <c r="BK9566"/>
      <c r="BL9566"/>
      <c r="BM9566"/>
      <c r="BN9566"/>
      <c r="BO9566"/>
      <c r="BP9566"/>
      <c r="BQ9566"/>
      <c r="BR9566"/>
      <c r="BS9566"/>
      <c r="BT9566"/>
      <c r="BU9566"/>
      <c r="BV9566"/>
      <c r="BW9566"/>
      <c r="BX9566"/>
      <c r="BY9566"/>
      <c r="BZ9566"/>
      <c r="CA9566"/>
      <c r="CB9566"/>
      <c r="CC9566"/>
      <c r="CD9566"/>
      <c r="CE9566"/>
      <c r="CF9566"/>
      <c r="CG9566"/>
      <c r="CH9566"/>
      <c r="CI9566"/>
      <c r="CJ9566"/>
      <c r="CK9566"/>
      <c r="CL9566"/>
      <c r="CM9566"/>
      <c r="CN9566"/>
      <c r="CO9566"/>
      <c r="CP9566"/>
      <c r="CQ9566"/>
      <c r="CR9566"/>
      <c r="CS9566"/>
      <c r="CT9566"/>
      <c r="CU9566"/>
      <c r="CV9566"/>
    </row>
    <row r="9567" spans="10:100" x14ac:dyDescent="0.25">
      <c r="J9567"/>
      <c r="K9567"/>
      <c r="L9567"/>
      <c r="M9567"/>
      <c r="N9567"/>
      <c r="O9567"/>
      <c r="P9567"/>
      <c r="Q9567"/>
      <c r="R9567"/>
      <c r="S9567"/>
      <c r="T9567"/>
      <c r="U9567"/>
      <c r="V9567"/>
      <c r="W9567"/>
      <c r="X9567"/>
      <c r="Y9567"/>
      <c r="Z9567"/>
      <c r="AA9567"/>
      <c r="AB9567"/>
      <c r="AC9567"/>
      <c r="AD9567"/>
      <c r="AE9567"/>
      <c r="AF9567"/>
      <c r="AG9567"/>
      <c r="AH9567"/>
      <c r="AI9567"/>
      <c r="AJ9567"/>
      <c r="AK9567"/>
      <c r="AL9567"/>
      <c r="AM9567"/>
      <c r="AN9567"/>
      <c r="AO9567"/>
      <c r="AP9567"/>
      <c r="AQ9567"/>
      <c r="AR9567"/>
      <c r="AS9567"/>
      <c r="AT9567"/>
      <c r="AU9567"/>
      <c r="AV9567"/>
      <c r="AW9567"/>
      <c r="AX9567"/>
      <c r="AY9567"/>
      <c r="AZ9567"/>
      <c r="BA9567"/>
      <c r="BB9567"/>
      <c r="BC9567"/>
      <c r="BD9567"/>
      <c r="BE9567"/>
      <c r="BF9567"/>
      <c r="BG9567"/>
      <c r="BH9567"/>
      <c r="BI9567"/>
      <c r="BJ9567"/>
      <c r="BK9567"/>
      <c r="BL9567"/>
      <c r="BM9567"/>
      <c r="BN9567"/>
      <c r="BO9567"/>
      <c r="BP9567"/>
      <c r="BQ9567"/>
      <c r="BR9567"/>
      <c r="BS9567"/>
      <c r="BT9567"/>
      <c r="BU9567"/>
      <c r="BV9567"/>
      <c r="BW9567"/>
      <c r="BX9567"/>
      <c r="BY9567"/>
      <c r="BZ9567"/>
      <c r="CA9567"/>
      <c r="CB9567"/>
      <c r="CC9567"/>
      <c r="CD9567"/>
      <c r="CE9567"/>
      <c r="CF9567"/>
      <c r="CG9567"/>
      <c r="CH9567"/>
      <c r="CI9567"/>
      <c r="CJ9567"/>
      <c r="CK9567"/>
      <c r="CL9567"/>
      <c r="CM9567"/>
      <c r="CN9567"/>
      <c r="CO9567"/>
      <c r="CP9567"/>
      <c r="CQ9567"/>
      <c r="CR9567"/>
      <c r="CS9567"/>
      <c r="CT9567"/>
      <c r="CU9567"/>
      <c r="CV9567"/>
    </row>
    <row r="9568" spans="10:100" x14ac:dyDescent="0.25">
      <c r="J9568"/>
      <c r="K9568"/>
      <c r="L9568"/>
      <c r="M9568"/>
      <c r="N9568"/>
      <c r="O9568"/>
      <c r="P9568"/>
      <c r="Q9568"/>
      <c r="R9568"/>
      <c r="S9568"/>
      <c r="T9568"/>
      <c r="U9568"/>
      <c r="V9568"/>
      <c r="W9568"/>
      <c r="X9568"/>
      <c r="Y9568"/>
      <c r="Z9568"/>
      <c r="AA9568"/>
      <c r="AB9568"/>
      <c r="AC9568"/>
      <c r="AD9568"/>
      <c r="AE9568"/>
      <c r="AF9568"/>
      <c r="AG9568"/>
      <c r="AH9568"/>
      <c r="AI9568"/>
      <c r="AJ9568"/>
      <c r="AK9568"/>
      <c r="AL9568"/>
      <c r="AM9568"/>
      <c r="AN9568"/>
      <c r="AO9568"/>
      <c r="AP9568"/>
      <c r="AQ9568"/>
      <c r="AR9568"/>
      <c r="AS9568"/>
      <c r="AT9568"/>
      <c r="AU9568"/>
      <c r="AV9568"/>
      <c r="AW9568"/>
      <c r="AX9568"/>
      <c r="AY9568"/>
      <c r="AZ9568"/>
      <c r="BA9568"/>
      <c r="BB9568"/>
      <c r="BC9568"/>
      <c r="BD9568"/>
      <c r="BE9568"/>
      <c r="BF9568"/>
      <c r="BG9568"/>
      <c r="BH9568"/>
      <c r="BI9568"/>
      <c r="BJ9568"/>
      <c r="BK9568"/>
      <c r="BL9568"/>
      <c r="BM9568"/>
      <c r="BN9568"/>
      <c r="BO9568"/>
      <c r="BP9568"/>
      <c r="BQ9568"/>
      <c r="BR9568"/>
      <c r="BS9568"/>
      <c r="BT9568"/>
      <c r="BU9568"/>
      <c r="BV9568"/>
      <c r="BW9568"/>
      <c r="BX9568"/>
      <c r="BY9568"/>
      <c r="BZ9568"/>
      <c r="CA9568"/>
      <c r="CB9568"/>
      <c r="CC9568"/>
      <c r="CD9568"/>
      <c r="CE9568"/>
      <c r="CF9568"/>
      <c r="CG9568"/>
      <c r="CH9568"/>
      <c r="CI9568"/>
      <c r="CJ9568"/>
      <c r="CK9568"/>
      <c r="CL9568"/>
      <c r="CM9568"/>
      <c r="CN9568"/>
      <c r="CO9568"/>
      <c r="CP9568"/>
      <c r="CQ9568"/>
      <c r="CR9568"/>
      <c r="CS9568"/>
      <c r="CT9568"/>
      <c r="CU9568"/>
      <c r="CV9568"/>
    </row>
    <row r="9569" spans="10:100" x14ac:dyDescent="0.25">
      <c r="J9569"/>
      <c r="K9569"/>
      <c r="L9569"/>
      <c r="M9569"/>
      <c r="N9569"/>
      <c r="O9569"/>
      <c r="P9569"/>
      <c r="Q9569"/>
      <c r="R9569"/>
      <c r="S9569"/>
      <c r="T9569"/>
      <c r="U9569"/>
      <c r="V9569"/>
      <c r="W9569"/>
      <c r="X9569"/>
      <c r="Y9569"/>
      <c r="Z9569"/>
      <c r="AA9569"/>
      <c r="AB9569"/>
      <c r="AC9569"/>
      <c r="AD9569"/>
      <c r="AE9569"/>
      <c r="AF9569"/>
      <c r="AG9569"/>
      <c r="AH9569"/>
      <c r="AI9569"/>
      <c r="AJ9569"/>
      <c r="AK9569"/>
      <c r="AL9569"/>
      <c r="AM9569"/>
      <c r="AN9569"/>
      <c r="AO9569"/>
      <c r="AP9569"/>
      <c r="AQ9569"/>
      <c r="AR9569"/>
      <c r="AS9569"/>
      <c r="AT9569"/>
      <c r="AU9569"/>
      <c r="AV9569"/>
      <c r="AW9569"/>
      <c r="AX9569"/>
      <c r="AY9569"/>
      <c r="AZ9569"/>
      <c r="BA9569"/>
      <c r="BB9569"/>
      <c r="BC9569"/>
      <c r="BD9569"/>
      <c r="BE9569"/>
      <c r="BF9569"/>
      <c r="BG9569"/>
      <c r="BH9569"/>
      <c r="BI9569"/>
      <c r="BJ9569"/>
      <c r="BK9569"/>
      <c r="BL9569"/>
      <c r="BM9569"/>
      <c r="BN9569"/>
      <c r="BO9569"/>
      <c r="BP9569"/>
      <c r="BQ9569"/>
      <c r="BR9569"/>
      <c r="BS9569"/>
      <c r="BT9569"/>
      <c r="BU9569"/>
      <c r="BV9569"/>
      <c r="BW9569"/>
      <c r="BX9569"/>
      <c r="BY9569"/>
      <c r="BZ9569"/>
      <c r="CA9569"/>
      <c r="CB9569"/>
      <c r="CC9569"/>
      <c r="CD9569"/>
      <c r="CE9569"/>
      <c r="CF9569"/>
      <c r="CG9569"/>
      <c r="CH9569"/>
      <c r="CI9569"/>
      <c r="CJ9569"/>
      <c r="CK9569"/>
      <c r="CL9569"/>
      <c r="CM9569"/>
      <c r="CN9569"/>
      <c r="CO9569"/>
      <c r="CP9569"/>
      <c r="CQ9569"/>
      <c r="CR9569"/>
      <c r="CS9569"/>
      <c r="CT9569"/>
      <c r="CU9569"/>
      <c r="CV9569"/>
    </row>
    <row r="9570" spans="10:100" x14ac:dyDescent="0.25">
      <c r="J9570"/>
      <c r="K9570"/>
      <c r="L9570"/>
      <c r="M9570"/>
      <c r="N9570"/>
      <c r="O9570"/>
      <c r="P9570"/>
      <c r="Q9570"/>
      <c r="R9570"/>
      <c r="S9570"/>
      <c r="T9570"/>
      <c r="U9570"/>
      <c r="V9570"/>
      <c r="W9570"/>
      <c r="X9570"/>
      <c r="Y9570"/>
      <c r="Z9570"/>
      <c r="AA9570"/>
      <c r="AB9570"/>
      <c r="AC9570"/>
      <c r="AD9570"/>
      <c r="AE9570"/>
      <c r="AF9570"/>
      <c r="AG9570"/>
      <c r="AH9570"/>
      <c r="AI9570"/>
      <c r="AJ9570"/>
      <c r="AK9570"/>
      <c r="AL9570"/>
      <c r="AM9570"/>
      <c r="AN9570"/>
      <c r="AO9570"/>
      <c r="AP9570"/>
      <c r="AQ9570"/>
      <c r="AR9570"/>
      <c r="AS9570"/>
      <c r="AT9570"/>
      <c r="AU9570"/>
      <c r="AV9570"/>
      <c r="AW9570"/>
      <c r="AX9570"/>
      <c r="AY9570"/>
      <c r="AZ9570"/>
      <c r="BA9570"/>
      <c r="BB9570"/>
      <c r="BC9570"/>
      <c r="BD9570"/>
      <c r="BE9570"/>
      <c r="BF9570"/>
      <c r="BG9570"/>
      <c r="BH9570"/>
      <c r="BI9570"/>
      <c r="BJ9570"/>
      <c r="BK9570"/>
      <c r="BL9570"/>
      <c r="BM9570"/>
      <c r="BN9570"/>
      <c r="BO9570"/>
      <c r="BP9570"/>
      <c r="BQ9570"/>
      <c r="BR9570"/>
      <c r="BS9570"/>
      <c r="BT9570"/>
      <c r="BU9570"/>
      <c r="BV9570"/>
      <c r="BW9570"/>
      <c r="BX9570"/>
      <c r="BY9570"/>
      <c r="BZ9570"/>
      <c r="CA9570"/>
      <c r="CB9570"/>
      <c r="CC9570"/>
      <c r="CD9570"/>
      <c r="CE9570"/>
      <c r="CF9570"/>
      <c r="CG9570"/>
      <c r="CH9570"/>
      <c r="CI9570"/>
      <c r="CJ9570"/>
      <c r="CK9570"/>
      <c r="CL9570"/>
      <c r="CM9570"/>
      <c r="CN9570"/>
      <c r="CO9570"/>
      <c r="CP9570"/>
      <c r="CQ9570"/>
      <c r="CR9570"/>
      <c r="CS9570"/>
      <c r="CT9570"/>
      <c r="CU9570"/>
      <c r="CV9570"/>
    </row>
    <row r="9571" spans="10:100" x14ac:dyDescent="0.25">
      <c r="J9571"/>
      <c r="K9571"/>
      <c r="L9571"/>
      <c r="M9571"/>
      <c r="N9571"/>
      <c r="O9571"/>
      <c r="P9571"/>
      <c r="Q9571"/>
      <c r="R9571"/>
      <c r="S9571"/>
      <c r="T9571"/>
      <c r="U9571"/>
      <c r="V9571"/>
      <c r="W9571"/>
      <c r="X9571"/>
      <c r="Y9571"/>
      <c r="Z9571"/>
      <c r="AA9571"/>
      <c r="AB9571"/>
      <c r="AC9571"/>
      <c r="AD9571"/>
      <c r="AE9571"/>
      <c r="AF9571"/>
      <c r="AG9571"/>
      <c r="AH9571"/>
      <c r="AI9571"/>
      <c r="AJ9571"/>
      <c r="AK9571"/>
      <c r="AL9571"/>
      <c r="AM9571"/>
      <c r="AN9571"/>
      <c r="AO9571"/>
      <c r="AP9571"/>
      <c r="AQ9571"/>
      <c r="AR9571"/>
      <c r="AS9571"/>
      <c r="AT9571"/>
      <c r="AU9571"/>
      <c r="AV9571"/>
      <c r="AW9571"/>
      <c r="AX9571"/>
      <c r="AY9571"/>
      <c r="AZ9571"/>
      <c r="BA9571"/>
      <c r="BB9571"/>
      <c r="BC9571"/>
      <c r="BD9571"/>
      <c r="BE9571"/>
      <c r="BF9571"/>
      <c r="BG9571"/>
      <c r="BH9571"/>
      <c r="BI9571"/>
      <c r="BJ9571"/>
      <c r="BK9571"/>
      <c r="BL9571"/>
      <c r="BM9571"/>
      <c r="BN9571"/>
      <c r="BO9571"/>
      <c r="BP9571"/>
      <c r="BQ9571"/>
      <c r="BR9571"/>
      <c r="BS9571"/>
      <c r="BT9571"/>
      <c r="BU9571"/>
      <c r="BV9571"/>
      <c r="BW9571"/>
      <c r="BX9571"/>
      <c r="BY9571"/>
      <c r="BZ9571"/>
      <c r="CA9571"/>
      <c r="CB9571"/>
      <c r="CC9571"/>
      <c r="CD9571"/>
      <c r="CE9571"/>
      <c r="CF9571"/>
      <c r="CG9571"/>
      <c r="CH9571"/>
      <c r="CI9571"/>
      <c r="CJ9571"/>
      <c r="CK9571"/>
      <c r="CL9571"/>
      <c r="CM9571"/>
      <c r="CN9571"/>
      <c r="CO9571"/>
      <c r="CP9571"/>
      <c r="CQ9571"/>
      <c r="CR9571"/>
      <c r="CS9571"/>
      <c r="CT9571"/>
      <c r="CU9571"/>
      <c r="CV9571"/>
    </row>
    <row r="9572" spans="10:100" x14ac:dyDescent="0.25">
      <c r="J9572"/>
      <c r="K9572"/>
      <c r="L9572"/>
      <c r="M9572"/>
      <c r="N9572"/>
      <c r="O9572"/>
      <c r="P9572"/>
      <c r="Q9572"/>
      <c r="R9572"/>
      <c r="S9572"/>
      <c r="T9572"/>
      <c r="U9572"/>
      <c r="V9572"/>
      <c r="W9572"/>
      <c r="X9572"/>
      <c r="Y9572"/>
      <c r="Z9572"/>
      <c r="AA9572"/>
      <c r="AB9572"/>
      <c r="AC9572"/>
      <c r="AD9572"/>
      <c r="AE9572"/>
      <c r="AF9572"/>
      <c r="AG9572"/>
      <c r="AH9572"/>
      <c r="AI9572"/>
      <c r="AJ9572"/>
      <c r="AK9572"/>
      <c r="AL9572"/>
      <c r="AM9572"/>
      <c r="AN9572"/>
      <c r="AO9572"/>
      <c r="AP9572"/>
      <c r="AQ9572"/>
      <c r="AR9572"/>
      <c r="AS9572"/>
      <c r="AT9572"/>
      <c r="AU9572"/>
      <c r="AV9572"/>
      <c r="AW9572"/>
      <c r="AX9572"/>
      <c r="AY9572"/>
      <c r="AZ9572"/>
      <c r="BA9572"/>
      <c r="BB9572"/>
      <c r="BC9572"/>
      <c r="BD9572"/>
      <c r="BE9572"/>
      <c r="BF9572"/>
      <c r="BG9572"/>
      <c r="BH9572"/>
      <c r="BI9572"/>
      <c r="BJ9572"/>
      <c r="BK9572"/>
      <c r="BL9572"/>
      <c r="BM9572"/>
      <c r="BN9572"/>
      <c r="BO9572"/>
      <c r="BP9572"/>
      <c r="BQ9572"/>
      <c r="BR9572"/>
      <c r="BS9572"/>
      <c r="BT9572"/>
      <c r="BU9572"/>
      <c r="BV9572"/>
      <c r="BW9572"/>
      <c r="BX9572"/>
      <c r="BY9572"/>
      <c r="BZ9572"/>
      <c r="CA9572"/>
      <c r="CB9572"/>
      <c r="CC9572"/>
      <c r="CD9572"/>
      <c r="CE9572"/>
      <c r="CF9572"/>
      <c r="CG9572"/>
      <c r="CH9572"/>
      <c r="CI9572"/>
      <c r="CJ9572"/>
      <c r="CK9572"/>
      <c r="CL9572"/>
      <c r="CM9572"/>
      <c r="CN9572"/>
      <c r="CO9572"/>
      <c r="CP9572"/>
      <c r="CQ9572"/>
      <c r="CR9572"/>
      <c r="CS9572"/>
      <c r="CT9572"/>
      <c r="CU9572"/>
      <c r="CV9572"/>
    </row>
    <row r="9573" spans="10:100" x14ac:dyDescent="0.25">
      <c r="J9573"/>
      <c r="K9573"/>
      <c r="L9573"/>
      <c r="M9573"/>
      <c r="N9573"/>
      <c r="O9573"/>
      <c r="P9573"/>
      <c r="Q9573"/>
      <c r="R9573"/>
      <c r="S9573"/>
      <c r="T9573"/>
      <c r="U9573"/>
      <c r="V9573"/>
      <c r="W9573"/>
      <c r="X9573"/>
      <c r="Y9573"/>
      <c r="Z9573"/>
      <c r="AA9573"/>
      <c r="AB9573"/>
      <c r="AC9573"/>
      <c r="AD9573"/>
      <c r="AE9573"/>
      <c r="AF9573"/>
      <c r="AG9573"/>
      <c r="AH9573"/>
      <c r="AI9573"/>
      <c r="AJ9573"/>
      <c r="AK9573"/>
      <c r="AL9573"/>
      <c r="AM9573"/>
      <c r="AN9573"/>
      <c r="AO9573"/>
      <c r="AP9573"/>
      <c r="AQ9573"/>
      <c r="AR9573"/>
      <c r="AS9573"/>
      <c r="AT9573"/>
      <c r="AU9573"/>
      <c r="AV9573"/>
      <c r="AW9573"/>
      <c r="AX9573"/>
      <c r="AY9573"/>
      <c r="AZ9573"/>
      <c r="BA9573"/>
      <c r="BB9573"/>
      <c r="BC9573"/>
      <c r="BD9573"/>
      <c r="BE9573"/>
      <c r="BF9573"/>
      <c r="BG9573"/>
      <c r="BH9573"/>
      <c r="BI9573"/>
      <c r="BJ9573"/>
      <c r="BK9573"/>
      <c r="BL9573"/>
      <c r="BM9573"/>
      <c r="BN9573"/>
      <c r="BO9573"/>
      <c r="BP9573"/>
      <c r="BQ9573"/>
      <c r="BR9573"/>
      <c r="BS9573"/>
      <c r="BT9573"/>
      <c r="BU9573"/>
      <c r="BV9573"/>
      <c r="BW9573"/>
      <c r="BX9573"/>
      <c r="BY9573"/>
      <c r="BZ9573"/>
      <c r="CA9573"/>
      <c r="CB9573"/>
      <c r="CC9573"/>
      <c r="CD9573"/>
      <c r="CE9573"/>
      <c r="CF9573"/>
      <c r="CG9573"/>
      <c r="CH9573"/>
      <c r="CI9573"/>
      <c r="CJ9573"/>
      <c r="CK9573"/>
      <c r="CL9573"/>
      <c r="CM9573"/>
      <c r="CN9573"/>
      <c r="CO9573"/>
      <c r="CP9573"/>
      <c r="CQ9573"/>
      <c r="CR9573"/>
      <c r="CS9573"/>
      <c r="CT9573"/>
      <c r="CU9573"/>
      <c r="CV9573"/>
    </row>
    <row r="9574" spans="10:100" x14ac:dyDescent="0.25">
      <c r="J9574"/>
      <c r="K9574"/>
      <c r="L9574"/>
      <c r="M9574"/>
      <c r="N9574"/>
      <c r="O9574"/>
      <c r="P9574"/>
      <c r="Q9574"/>
      <c r="R9574"/>
      <c r="S9574"/>
      <c r="T9574"/>
      <c r="U9574"/>
      <c r="V9574"/>
      <c r="W9574"/>
      <c r="X9574"/>
      <c r="Y9574"/>
      <c r="Z9574"/>
      <c r="AA9574"/>
      <c r="AB9574"/>
      <c r="AC9574"/>
      <c r="AD9574"/>
      <c r="AE9574"/>
      <c r="AF9574"/>
      <c r="AG9574"/>
      <c r="AH9574"/>
      <c r="AI9574"/>
      <c r="AJ9574"/>
      <c r="AK9574"/>
      <c r="AL9574"/>
      <c r="AM9574"/>
      <c r="AN9574"/>
      <c r="AO9574"/>
      <c r="AP9574"/>
      <c r="AQ9574"/>
      <c r="AR9574"/>
      <c r="AS9574"/>
      <c r="AT9574"/>
      <c r="AU9574"/>
      <c r="AV9574"/>
      <c r="AW9574"/>
      <c r="AX9574"/>
      <c r="AY9574"/>
      <c r="AZ9574"/>
      <c r="BA9574"/>
      <c r="BB9574"/>
      <c r="BC9574"/>
      <c r="BD9574"/>
      <c r="BE9574"/>
      <c r="BF9574"/>
      <c r="BG9574"/>
      <c r="BH9574"/>
      <c r="BI9574"/>
      <c r="BJ9574"/>
      <c r="BK9574"/>
      <c r="BL9574"/>
      <c r="BM9574"/>
      <c r="BN9574"/>
      <c r="BO9574"/>
      <c r="BP9574"/>
      <c r="BQ9574"/>
      <c r="BR9574"/>
      <c r="BS9574"/>
      <c r="BT9574"/>
      <c r="BU9574"/>
      <c r="BV9574"/>
      <c r="BW9574"/>
      <c r="BX9574"/>
      <c r="BY9574"/>
      <c r="BZ9574"/>
      <c r="CA9574"/>
      <c r="CB9574"/>
      <c r="CC9574"/>
      <c r="CD9574"/>
      <c r="CE9574"/>
      <c r="CF9574"/>
      <c r="CG9574"/>
      <c r="CH9574"/>
      <c r="CI9574"/>
      <c r="CJ9574"/>
      <c r="CK9574"/>
      <c r="CL9574"/>
      <c r="CM9574"/>
      <c r="CN9574"/>
      <c r="CO9574"/>
      <c r="CP9574"/>
      <c r="CQ9574"/>
      <c r="CR9574"/>
      <c r="CS9574"/>
      <c r="CT9574"/>
      <c r="CU9574"/>
      <c r="CV9574"/>
    </row>
    <row r="9575" spans="10:100" x14ac:dyDescent="0.25">
      <c r="J9575"/>
      <c r="K9575"/>
      <c r="L9575"/>
      <c r="M9575"/>
      <c r="N9575"/>
      <c r="O9575"/>
      <c r="P9575"/>
      <c r="Q9575"/>
      <c r="R9575"/>
      <c r="S9575"/>
      <c r="T9575"/>
      <c r="U9575"/>
      <c r="V9575"/>
      <c r="W9575"/>
      <c r="X9575"/>
      <c r="Y9575"/>
      <c r="Z9575"/>
      <c r="AA9575"/>
      <c r="AB9575"/>
      <c r="AC9575"/>
      <c r="AD9575"/>
      <c r="AE9575"/>
      <c r="AF9575"/>
      <c r="AG9575"/>
      <c r="AH9575"/>
      <c r="AI9575"/>
      <c r="AJ9575"/>
      <c r="AK9575"/>
      <c r="AL9575"/>
      <c r="AM9575"/>
      <c r="AN9575"/>
      <c r="AO9575"/>
      <c r="AP9575"/>
      <c r="AQ9575"/>
      <c r="AR9575"/>
      <c r="AS9575"/>
      <c r="AT9575"/>
      <c r="AU9575"/>
      <c r="AV9575"/>
      <c r="AW9575"/>
      <c r="AX9575"/>
      <c r="AY9575"/>
      <c r="AZ9575"/>
      <c r="BA9575"/>
      <c r="BB9575"/>
      <c r="BC9575"/>
      <c r="BD9575"/>
      <c r="BE9575"/>
      <c r="BF9575"/>
      <c r="BG9575"/>
      <c r="BH9575"/>
      <c r="BI9575"/>
      <c r="BJ9575"/>
      <c r="BK9575"/>
      <c r="BL9575"/>
      <c r="BM9575"/>
      <c r="BN9575"/>
      <c r="BO9575"/>
      <c r="BP9575"/>
      <c r="BQ9575"/>
      <c r="BR9575"/>
      <c r="BS9575"/>
      <c r="BT9575"/>
      <c r="BU9575"/>
      <c r="BV9575"/>
      <c r="BW9575"/>
      <c r="BX9575"/>
      <c r="BY9575"/>
      <c r="BZ9575"/>
      <c r="CA9575"/>
      <c r="CB9575"/>
      <c r="CC9575"/>
      <c r="CD9575"/>
      <c r="CE9575"/>
      <c r="CF9575"/>
      <c r="CG9575"/>
      <c r="CH9575"/>
      <c r="CI9575"/>
      <c r="CJ9575"/>
      <c r="CK9575"/>
      <c r="CL9575"/>
      <c r="CM9575"/>
      <c r="CN9575"/>
      <c r="CO9575"/>
      <c r="CP9575"/>
      <c r="CQ9575"/>
      <c r="CR9575"/>
      <c r="CS9575"/>
      <c r="CT9575"/>
      <c r="CU9575"/>
      <c r="CV9575"/>
    </row>
    <row r="9576" spans="10:100" x14ac:dyDescent="0.25">
      <c r="J9576"/>
      <c r="K9576"/>
      <c r="L9576"/>
      <c r="M9576"/>
      <c r="N9576"/>
      <c r="O9576"/>
      <c r="P9576"/>
      <c r="Q9576"/>
      <c r="R9576"/>
      <c r="S9576"/>
      <c r="T9576"/>
      <c r="U9576"/>
      <c r="V9576"/>
      <c r="W9576"/>
      <c r="X9576"/>
      <c r="Y9576"/>
      <c r="Z9576"/>
      <c r="AA9576"/>
      <c r="AB9576"/>
      <c r="AC9576"/>
      <c r="AD9576"/>
      <c r="AE9576"/>
      <c r="AF9576"/>
      <c r="AG9576"/>
      <c r="AH9576"/>
      <c r="AI9576"/>
      <c r="AJ9576"/>
      <c r="AK9576"/>
      <c r="AL9576"/>
      <c r="AM9576"/>
      <c r="AN9576"/>
      <c r="AO9576"/>
      <c r="AP9576"/>
      <c r="AQ9576"/>
      <c r="AR9576"/>
      <c r="AS9576"/>
      <c r="AT9576"/>
      <c r="AU9576"/>
      <c r="AV9576"/>
      <c r="AW9576"/>
      <c r="AX9576"/>
      <c r="AY9576"/>
      <c r="AZ9576"/>
      <c r="BA9576"/>
      <c r="BB9576"/>
      <c r="BC9576"/>
      <c r="BD9576"/>
      <c r="BE9576"/>
      <c r="BF9576"/>
      <c r="BG9576"/>
      <c r="BH9576"/>
      <c r="BI9576"/>
      <c r="BJ9576"/>
      <c r="BK9576"/>
      <c r="BL9576"/>
      <c r="BM9576"/>
      <c r="BN9576"/>
      <c r="BO9576"/>
      <c r="BP9576"/>
      <c r="BQ9576"/>
      <c r="BR9576"/>
      <c r="BS9576"/>
      <c r="BT9576"/>
      <c r="BU9576"/>
      <c r="BV9576"/>
      <c r="BW9576"/>
      <c r="BX9576"/>
      <c r="BY9576"/>
      <c r="BZ9576"/>
      <c r="CA9576"/>
      <c r="CB9576"/>
      <c r="CC9576"/>
      <c r="CD9576"/>
      <c r="CE9576"/>
      <c r="CF9576"/>
      <c r="CG9576"/>
      <c r="CH9576"/>
      <c r="CI9576"/>
      <c r="CJ9576"/>
      <c r="CK9576"/>
      <c r="CL9576"/>
      <c r="CM9576"/>
      <c r="CN9576"/>
      <c r="CO9576"/>
      <c r="CP9576"/>
      <c r="CQ9576"/>
      <c r="CR9576"/>
      <c r="CS9576"/>
      <c r="CT9576"/>
      <c r="CU9576"/>
      <c r="CV9576"/>
    </row>
    <row r="9577" spans="10:100" x14ac:dyDescent="0.25">
      <c r="J9577"/>
      <c r="K9577"/>
      <c r="L9577"/>
      <c r="M9577"/>
      <c r="N9577"/>
      <c r="O9577"/>
      <c r="P9577"/>
      <c r="Q9577"/>
      <c r="R9577"/>
      <c r="S9577"/>
      <c r="T9577"/>
      <c r="U9577"/>
      <c r="V9577"/>
      <c r="W9577"/>
      <c r="X9577"/>
      <c r="Y9577"/>
      <c r="Z9577"/>
      <c r="AA9577"/>
      <c r="AB9577"/>
      <c r="AC9577"/>
      <c r="AD9577"/>
      <c r="AE9577"/>
      <c r="AF9577"/>
      <c r="AG9577"/>
      <c r="AH9577"/>
      <c r="AI9577"/>
      <c r="AJ9577"/>
      <c r="AK9577"/>
      <c r="AL9577"/>
      <c r="AM9577"/>
      <c r="AN9577"/>
      <c r="AO9577"/>
      <c r="AP9577"/>
      <c r="AQ9577"/>
      <c r="AR9577"/>
      <c r="AS9577"/>
      <c r="AT9577"/>
      <c r="AU9577"/>
      <c r="AV9577"/>
      <c r="AW9577"/>
      <c r="AX9577"/>
      <c r="AY9577"/>
      <c r="AZ9577"/>
      <c r="BA9577"/>
      <c r="BB9577"/>
      <c r="BC9577"/>
      <c r="BD9577"/>
      <c r="BE9577"/>
      <c r="BF9577"/>
      <c r="BG9577"/>
      <c r="BH9577"/>
      <c r="BI9577"/>
      <c r="BJ9577"/>
      <c r="BK9577"/>
      <c r="BL9577"/>
      <c r="BM9577"/>
      <c r="BN9577"/>
      <c r="BO9577"/>
      <c r="BP9577"/>
      <c r="BQ9577"/>
      <c r="BR9577"/>
      <c r="BS9577"/>
      <c r="BT9577"/>
      <c r="BU9577"/>
      <c r="BV9577"/>
      <c r="BW9577"/>
      <c r="BX9577"/>
      <c r="BY9577"/>
      <c r="BZ9577"/>
      <c r="CA9577"/>
      <c r="CB9577"/>
      <c r="CC9577"/>
      <c r="CD9577"/>
      <c r="CE9577"/>
      <c r="CF9577"/>
      <c r="CG9577"/>
      <c r="CH9577"/>
      <c r="CI9577"/>
      <c r="CJ9577"/>
      <c r="CK9577"/>
      <c r="CL9577"/>
      <c r="CM9577"/>
      <c r="CN9577"/>
      <c r="CO9577"/>
      <c r="CP9577"/>
      <c r="CQ9577"/>
      <c r="CR9577"/>
      <c r="CS9577"/>
      <c r="CT9577"/>
      <c r="CU9577"/>
      <c r="CV9577"/>
    </row>
    <row r="9578" spans="10:100" x14ac:dyDescent="0.25">
      <c r="J9578"/>
      <c r="K9578"/>
      <c r="L9578"/>
      <c r="M9578"/>
      <c r="N9578"/>
      <c r="O9578"/>
      <c r="P9578"/>
      <c r="Q9578"/>
      <c r="R9578"/>
      <c r="S9578"/>
      <c r="T9578"/>
      <c r="U9578"/>
      <c r="V9578"/>
      <c r="W9578"/>
      <c r="X9578"/>
      <c r="Y9578"/>
      <c r="Z9578"/>
      <c r="AA9578"/>
      <c r="AB9578"/>
      <c r="AC9578"/>
      <c r="AD9578"/>
      <c r="AE9578"/>
      <c r="AF9578"/>
      <c r="AG9578"/>
      <c r="AH9578"/>
      <c r="AI9578"/>
      <c r="AJ9578"/>
      <c r="AK9578"/>
      <c r="AL9578"/>
      <c r="AM9578"/>
      <c r="AN9578"/>
      <c r="AO9578"/>
      <c r="AP9578"/>
      <c r="AQ9578"/>
      <c r="AR9578"/>
      <c r="AS9578"/>
      <c r="AT9578"/>
      <c r="AU9578"/>
      <c r="AV9578"/>
      <c r="AW9578"/>
      <c r="AX9578"/>
      <c r="AY9578"/>
      <c r="AZ9578"/>
      <c r="BA9578"/>
      <c r="BB9578"/>
      <c r="BC9578"/>
      <c r="BD9578"/>
      <c r="BE9578"/>
      <c r="BF9578"/>
      <c r="BG9578"/>
      <c r="BH9578"/>
      <c r="BI9578"/>
      <c r="BJ9578"/>
      <c r="BK9578"/>
      <c r="BL9578"/>
      <c r="BM9578"/>
      <c r="BN9578"/>
      <c r="BO9578"/>
      <c r="BP9578"/>
      <c r="BQ9578"/>
      <c r="BR9578"/>
      <c r="BS9578"/>
      <c r="BT9578"/>
      <c r="BU9578"/>
      <c r="BV9578"/>
      <c r="BW9578"/>
      <c r="BX9578"/>
      <c r="BY9578"/>
      <c r="BZ9578"/>
      <c r="CA9578"/>
      <c r="CB9578"/>
      <c r="CC9578"/>
      <c r="CD9578"/>
      <c r="CE9578"/>
      <c r="CF9578"/>
      <c r="CG9578"/>
      <c r="CH9578"/>
      <c r="CI9578"/>
      <c r="CJ9578"/>
      <c r="CK9578"/>
      <c r="CL9578"/>
      <c r="CM9578"/>
      <c r="CN9578"/>
      <c r="CO9578"/>
      <c r="CP9578"/>
      <c r="CQ9578"/>
      <c r="CR9578"/>
      <c r="CS9578"/>
      <c r="CT9578"/>
      <c r="CU9578"/>
      <c r="CV9578"/>
    </row>
    <row r="9579" spans="10:100" x14ac:dyDescent="0.25">
      <c r="J9579"/>
      <c r="K9579"/>
      <c r="L9579"/>
      <c r="M9579"/>
      <c r="N9579"/>
      <c r="O9579"/>
      <c r="P9579"/>
      <c r="Q9579"/>
      <c r="R9579"/>
      <c r="S9579"/>
      <c r="T9579"/>
      <c r="U9579"/>
      <c r="V9579"/>
      <c r="W9579"/>
      <c r="X9579"/>
      <c r="Y9579"/>
      <c r="Z9579"/>
      <c r="AA9579"/>
      <c r="AB9579"/>
      <c r="AC9579"/>
      <c r="AD9579"/>
      <c r="AE9579"/>
      <c r="AF9579"/>
      <c r="AG9579"/>
      <c r="AH9579"/>
      <c r="AI9579"/>
      <c r="AJ9579"/>
      <c r="AK9579"/>
      <c r="AL9579"/>
      <c r="AM9579"/>
      <c r="AN9579"/>
      <c r="AO9579"/>
      <c r="AP9579"/>
      <c r="AQ9579"/>
      <c r="AR9579"/>
      <c r="AS9579"/>
      <c r="AT9579"/>
      <c r="AU9579"/>
      <c r="AV9579"/>
      <c r="AW9579"/>
      <c r="AX9579"/>
      <c r="AY9579"/>
      <c r="AZ9579"/>
      <c r="BA9579"/>
      <c r="BB9579"/>
      <c r="BC9579"/>
      <c r="BD9579"/>
      <c r="BE9579"/>
      <c r="BF9579"/>
      <c r="BG9579"/>
      <c r="BH9579"/>
      <c r="BI9579"/>
      <c r="BJ9579"/>
      <c r="BK9579"/>
      <c r="BL9579"/>
      <c r="BM9579"/>
      <c r="BN9579"/>
      <c r="BO9579"/>
      <c r="BP9579"/>
      <c r="BQ9579"/>
      <c r="BR9579"/>
      <c r="BS9579"/>
      <c r="BT9579"/>
      <c r="BU9579"/>
      <c r="BV9579"/>
      <c r="BW9579"/>
      <c r="BX9579"/>
      <c r="BY9579"/>
      <c r="BZ9579"/>
      <c r="CA9579"/>
      <c r="CB9579"/>
      <c r="CC9579"/>
      <c r="CD9579"/>
      <c r="CE9579"/>
      <c r="CF9579"/>
      <c r="CG9579"/>
      <c r="CH9579"/>
      <c r="CI9579"/>
      <c r="CJ9579"/>
      <c r="CK9579"/>
      <c r="CL9579"/>
      <c r="CM9579"/>
      <c r="CN9579"/>
      <c r="CO9579"/>
      <c r="CP9579"/>
      <c r="CQ9579"/>
      <c r="CR9579"/>
      <c r="CS9579"/>
      <c r="CT9579"/>
      <c r="CU9579"/>
      <c r="CV9579"/>
    </row>
    <row r="9580" spans="10:100" x14ac:dyDescent="0.25">
      <c r="J9580"/>
      <c r="K9580"/>
      <c r="L9580"/>
      <c r="M9580"/>
      <c r="N9580"/>
      <c r="O9580"/>
      <c r="P9580"/>
      <c r="Q9580"/>
      <c r="R9580"/>
      <c r="S9580"/>
      <c r="T9580"/>
      <c r="U9580"/>
      <c r="V9580"/>
      <c r="W9580"/>
      <c r="X9580"/>
      <c r="Y9580"/>
      <c r="Z9580"/>
      <c r="AA9580"/>
      <c r="AB9580"/>
      <c r="AC9580"/>
      <c r="AD9580"/>
      <c r="AE9580"/>
      <c r="AF9580"/>
      <c r="AG9580"/>
      <c r="AH9580"/>
      <c r="AI9580"/>
      <c r="AJ9580"/>
      <c r="AK9580"/>
      <c r="AL9580"/>
      <c r="AM9580"/>
      <c r="AN9580"/>
      <c r="AO9580"/>
      <c r="AP9580"/>
      <c r="AQ9580"/>
      <c r="AR9580"/>
      <c r="AS9580"/>
      <c r="AT9580"/>
      <c r="AU9580"/>
      <c r="AV9580"/>
      <c r="AW9580"/>
      <c r="AX9580"/>
      <c r="AY9580"/>
      <c r="AZ9580"/>
      <c r="BA9580"/>
      <c r="BB9580"/>
      <c r="BC9580"/>
      <c r="BD9580"/>
      <c r="BE9580"/>
      <c r="BF9580"/>
      <c r="BG9580"/>
      <c r="BH9580"/>
      <c r="BI9580"/>
      <c r="BJ9580"/>
      <c r="BK9580"/>
      <c r="BL9580"/>
      <c r="BM9580"/>
      <c r="BN9580"/>
      <c r="BO9580"/>
      <c r="BP9580"/>
      <c r="BQ9580"/>
      <c r="BR9580"/>
      <c r="BS9580"/>
      <c r="BT9580"/>
      <c r="BU9580"/>
      <c r="BV9580"/>
      <c r="BW9580"/>
      <c r="BX9580"/>
      <c r="BY9580"/>
      <c r="BZ9580"/>
      <c r="CA9580"/>
      <c r="CB9580"/>
      <c r="CC9580"/>
      <c r="CD9580"/>
      <c r="CE9580"/>
      <c r="CF9580"/>
      <c r="CG9580"/>
      <c r="CH9580"/>
      <c r="CI9580"/>
      <c r="CJ9580"/>
      <c r="CK9580"/>
      <c r="CL9580"/>
      <c r="CM9580"/>
      <c r="CN9580"/>
      <c r="CO9580"/>
      <c r="CP9580"/>
      <c r="CQ9580"/>
      <c r="CR9580"/>
      <c r="CS9580"/>
      <c r="CT9580"/>
      <c r="CU9580"/>
      <c r="CV9580"/>
    </row>
    <row r="9581" spans="10:100" x14ac:dyDescent="0.25">
      <c r="J9581"/>
      <c r="K9581"/>
      <c r="L9581"/>
      <c r="M9581"/>
      <c r="N9581"/>
      <c r="O9581"/>
      <c r="P9581"/>
      <c r="Q9581"/>
      <c r="R9581"/>
      <c r="S9581"/>
      <c r="T9581"/>
      <c r="U9581"/>
      <c r="V9581"/>
      <c r="W9581"/>
      <c r="X9581"/>
      <c r="Y9581"/>
      <c r="Z9581"/>
      <c r="AA9581"/>
      <c r="AB9581"/>
      <c r="AC9581"/>
      <c r="AD9581"/>
      <c r="AE9581"/>
      <c r="AF9581"/>
      <c r="AG9581"/>
      <c r="AH9581"/>
      <c r="AI9581"/>
      <c r="AJ9581"/>
      <c r="AK9581"/>
      <c r="AL9581"/>
      <c r="AM9581"/>
      <c r="AN9581"/>
      <c r="AO9581"/>
      <c r="AP9581"/>
      <c r="AQ9581"/>
      <c r="AR9581"/>
      <c r="AS9581"/>
      <c r="AT9581"/>
      <c r="AU9581"/>
      <c r="AV9581"/>
      <c r="AW9581"/>
      <c r="AX9581"/>
      <c r="AY9581"/>
      <c r="AZ9581"/>
      <c r="BA9581"/>
      <c r="BB9581"/>
      <c r="BC9581"/>
      <c r="BD9581"/>
      <c r="BE9581"/>
      <c r="BF9581"/>
      <c r="BG9581"/>
      <c r="BH9581"/>
      <c r="BI9581"/>
      <c r="BJ9581"/>
      <c r="BK9581"/>
      <c r="BL9581"/>
      <c r="BM9581"/>
      <c r="BN9581"/>
      <c r="BO9581"/>
      <c r="BP9581"/>
      <c r="BQ9581"/>
      <c r="BR9581"/>
      <c r="BS9581"/>
      <c r="BT9581"/>
      <c r="BU9581"/>
      <c r="BV9581"/>
      <c r="BW9581"/>
      <c r="BX9581"/>
      <c r="BY9581"/>
      <c r="BZ9581"/>
      <c r="CA9581"/>
      <c r="CB9581"/>
      <c r="CC9581"/>
      <c r="CD9581"/>
      <c r="CE9581"/>
      <c r="CF9581"/>
      <c r="CG9581"/>
      <c r="CH9581"/>
      <c r="CI9581"/>
      <c r="CJ9581"/>
      <c r="CK9581"/>
      <c r="CL9581"/>
      <c r="CM9581"/>
      <c r="CN9581"/>
      <c r="CO9581"/>
      <c r="CP9581"/>
      <c r="CQ9581"/>
      <c r="CR9581"/>
      <c r="CS9581"/>
      <c r="CT9581"/>
      <c r="CU9581"/>
      <c r="CV9581"/>
    </row>
    <row r="9582" spans="10:100" x14ac:dyDescent="0.25">
      <c r="J9582"/>
      <c r="K9582"/>
      <c r="L9582"/>
      <c r="M9582"/>
      <c r="N9582"/>
      <c r="O9582"/>
      <c r="P9582"/>
      <c r="Q9582"/>
      <c r="R9582"/>
      <c r="S9582"/>
      <c r="T9582"/>
      <c r="U9582"/>
      <c r="V9582"/>
      <c r="W9582"/>
      <c r="X9582"/>
      <c r="Y9582"/>
      <c r="Z9582"/>
      <c r="AA9582"/>
      <c r="AB9582"/>
      <c r="AC9582"/>
      <c r="AD9582"/>
      <c r="AE9582"/>
      <c r="AF9582"/>
      <c r="AG9582"/>
      <c r="AH9582"/>
      <c r="AI9582"/>
      <c r="AJ9582"/>
      <c r="AK9582"/>
      <c r="AL9582"/>
      <c r="AM9582"/>
      <c r="AN9582"/>
      <c r="AO9582"/>
      <c r="AP9582"/>
      <c r="AQ9582"/>
      <c r="AR9582"/>
      <c r="AS9582"/>
      <c r="AT9582"/>
      <c r="AU9582"/>
      <c r="AV9582"/>
      <c r="AW9582"/>
      <c r="AX9582"/>
      <c r="AY9582"/>
      <c r="AZ9582"/>
      <c r="BA9582"/>
      <c r="BB9582"/>
      <c r="BC9582"/>
      <c r="BD9582"/>
      <c r="BE9582"/>
      <c r="BF9582"/>
      <c r="BG9582"/>
      <c r="BH9582"/>
      <c r="BI9582"/>
      <c r="BJ9582"/>
      <c r="BK9582"/>
      <c r="BL9582"/>
      <c r="BM9582"/>
      <c r="BN9582"/>
      <c r="BO9582"/>
      <c r="BP9582"/>
      <c r="BQ9582"/>
      <c r="BR9582"/>
      <c r="BS9582"/>
      <c r="BT9582"/>
      <c r="BU9582"/>
      <c r="BV9582"/>
      <c r="BW9582"/>
      <c r="BX9582"/>
      <c r="BY9582"/>
      <c r="BZ9582"/>
      <c r="CA9582"/>
      <c r="CB9582"/>
      <c r="CC9582"/>
      <c r="CD9582"/>
      <c r="CE9582"/>
      <c r="CF9582"/>
      <c r="CG9582"/>
      <c r="CH9582"/>
      <c r="CI9582"/>
      <c r="CJ9582"/>
      <c r="CK9582"/>
      <c r="CL9582"/>
      <c r="CM9582"/>
      <c r="CN9582"/>
      <c r="CO9582"/>
      <c r="CP9582"/>
      <c r="CQ9582"/>
      <c r="CR9582"/>
      <c r="CS9582"/>
      <c r="CT9582"/>
      <c r="CU9582"/>
      <c r="CV9582"/>
    </row>
    <row r="9583" spans="10:100" x14ac:dyDescent="0.25">
      <c r="J9583"/>
      <c r="K9583"/>
      <c r="L9583"/>
      <c r="M9583"/>
      <c r="N9583"/>
      <c r="O9583"/>
      <c r="P9583"/>
      <c r="Q9583"/>
      <c r="R9583"/>
      <c r="S9583"/>
      <c r="T9583"/>
      <c r="U9583"/>
      <c r="V9583"/>
      <c r="W9583"/>
      <c r="X9583"/>
      <c r="Y9583"/>
      <c r="Z9583"/>
      <c r="AA9583"/>
      <c r="AB9583"/>
      <c r="AC9583"/>
      <c r="AD9583"/>
      <c r="AE9583"/>
      <c r="AF9583"/>
      <c r="AG9583"/>
      <c r="AH9583"/>
      <c r="AI9583"/>
      <c r="AJ9583"/>
      <c r="AK9583"/>
      <c r="AL9583"/>
      <c r="AM9583"/>
      <c r="AN9583"/>
      <c r="AO9583"/>
      <c r="AP9583"/>
      <c r="AQ9583"/>
      <c r="AR9583"/>
      <c r="AS9583"/>
      <c r="AT9583"/>
      <c r="AU9583"/>
      <c r="AV9583"/>
      <c r="AW9583"/>
      <c r="AX9583"/>
      <c r="AY9583"/>
      <c r="AZ9583"/>
      <c r="BA9583"/>
      <c r="BB9583"/>
      <c r="BC9583"/>
      <c r="BD9583"/>
      <c r="BE9583"/>
      <c r="BF9583"/>
      <c r="BG9583"/>
      <c r="BH9583"/>
      <c r="BI9583"/>
      <c r="BJ9583"/>
      <c r="BK9583"/>
      <c r="BL9583"/>
      <c r="BM9583"/>
      <c r="BN9583"/>
      <c r="BO9583"/>
      <c r="BP9583"/>
      <c r="BQ9583"/>
      <c r="BR9583"/>
      <c r="BS9583"/>
      <c r="BT9583"/>
      <c r="BU9583"/>
      <c r="BV9583"/>
      <c r="BW9583"/>
      <c r="BX9583"/>
      <c r="BY9583"/>
      <c r="BZ9583"/>
      <c r="CA9583"/>
      <c r="CB9583"/>
      <c r="CC9583"/>
      <c r="CD9583"/>
      <c r="CE9583"/>
      <c r="CF9583"/>
      <c r="CG9583"/>
      <c r="CH9583"/>
      <c r="CI9583"/>
      <c r="CJ9583"/>
      <c r="CK9583"/>
      <c r="CL9583"/>
      <c r="CM9583"/>
      <c r="CN9583"/>
      <c r="CO9583"/>
      <c r="CP9583"/>
      <c r="CQ9583"/>
      <c r="CR9583"/>
      <c r="CS9583"/>
      <c r="CT9583"/>
      <c r="CU9583"/>
      <c r="CV9583"/>
    </row>
    <row r="9584" spans="10:100" x14ac:dyDescent="0.25">
      <c r="J9584"/>
      <c r="K9584"/>
      <c r="L9584"/>
      <c r="M9584"/>
      <c r="N9584"/>
      <c r="O9584"/>
      <c r="P9584"/>
      <c r="Q9584"/>
      <c r="R9584"/>
      <c r="S9584"/>
      <c r="T9584"/>
      <c r="U9584"/>
      <c r="V9584"/>
      <c r="W9584"/>
      <c r="X9584"/>
      <c r="Y9584"/>
      <c r="Z9584"/>
      <c r="AA9584"/>
      <c r="AB9584"/>
      <c r="AC9584"/>
      <c r="AD9584"/>
      <c r="AE9584"/>
      <c r="AF9584"/>
      <c r="AG9584"/>
      <c r="AH9584"/>
      <c r="AI9584"/>
      <c r="AJ9584"/>
      <c r="AK9584"/>
      <c r="AL9584"/>
      <c r="AM9584"/>
      <c r="AN9584"/>
      <c r="AO9584"/>
      <c r="AP9584"/>
      <c r="AQ9584"/>
      <c r="AR9584"/>
      <c r="AS9584"/>
      <c r="AT9584"/>
      <c r="AU9584"/>
      <c r="AV9584"/>
      <c r="AW9584"/>
      <c r="AX9584"/>
      <c r="AY9584"/>
      <c r="AZ9584"/>
      <c r="BA9584"/>
      <c r="BB9584"/>
      <c r="BC9584"/>
      <c r="BD9584"/>
      <c r="BE9584"/>
      <c r="BF9584"/>
      <c r="BG9584"/>
      <c r="BH9584"/>
      <c r="BI9584"/>
      <c r="BJ9584"/>
      <c r="BK9584"/>
      <c r="BL9584"/>
      <c r="BM9584"/>
      <c r="BN9584"/>
      <c r="BO9584"/>
      <c r="BP9584"/>
      <c r="BQ9584"/>
      <c r="BR9584"/>
      <c r="BS9584"/>
      <c r="BT9584"/>
      <c r="BU9584"/>
      <c r="BV9584"/>
      <c r="BW9584"/>
      <c r="BX9584"/>
      <c r="BY9584"/>
      <c r="BZ9584"/>
      <c r="CA9584"/>
      <c r="CB9584"/>
      <c r="CC9584"/>
      <c r="CD9584"/>
      <c r="CE9584"/>
      <c r="CF9584"/>
      <c r="CG9584"/>
      <c r="CH9584"/>
      <c r="CI9584"/>
      <c r="CJ9584"/>
      <c r="CK9584"/>
      <c r="CL9584"/>
      <c r="CM9584"/>
      <c r="CN9584"/>
      <c r="CO9584"/>
      <c r="CP9584"/>
      <c r="CQ9584"/>
      <c r="CR9584"/>
      <c r="CS9584"/>
      <c r="CT9584"/>
      <c r="CU9584"/>
      <c r="CV9584"/>
    </row>
    <row r="9585" spans="10:100" x14ac:dyDescent="0.25">
      <c r="J9585"/>
      <c r="K9585"/>
      <c r="L9585"/>
      <c r="M9585"/>
      <c r="N9585"/>
      <c r="O9585"/>
      <c r="P9585"/>
      <c r="Q9585"/>
      <c r="R9585"/>
      <c r="S9585"/>
      <c r="T9585"/>
      <c r="U9585"/>
      <c r="V9585"/>
      <c r="W9585"/>
      <c r="X9585"/>
      <c r="Y9585"/>
      <c r="Z9585"/>
      <c r="AA9585"/>
      <c r="AB9585"/>
      <c r="AC9585"/>
      <c r="AD9585"/>
      <c r="AE9585"/>
      <c r="AF9585"/>
      <c r="AG9585"/>
      <c r="AH9585"/>
      <c r="AI9585"/>
      <c r="AJ9585"/>
      <c r="AK9585"/>
      <c r="AL9585"/>
      <c r="AM9585"/>
      <c r="AN9585"/>
      <c r="AO9585"/>
      <c r="AP9585"/>
      <c r="AQ9585"/>
      <c r="AR9585"/>
      <c r="AS9585"/>
      <c r="AT9585"/>
      <c r="AU9585"/>
      <c r="AV9585"/>
      <c r="AW9585"/>
      <c r="AX9585"/>
      <c r="AY9585"/>
      <c r="AZ9585"/>
      <c r="BA9585"/>
      <c r="BB9585"/>
      <c r="BC9585"/>
      <c r="BD9585"/>
      <c r="BE9585"/>
      <c r="BF9585"/>
      <c r="BG9585"/>
      <c r="BH9585"/>
      <c r="BI9585"/>
      <c r="BJ9585"/>
      <c r="BK9585"/>
      <c r="BL9585"/>
      <c r="BM9585"/>
      <c r="BN9585"/>
      <c r="BO9585"/>
      <c r="BP9585"/>
      <c r="BQ9585"/>
      <c r="BR9585"/>
      <c r="BS9585"/>
      <c r="BT9585"/>
      <c r="BU9585"/>
      <c r="BV9585"/>
      <c r="BW9585"/>
      <c r="BX9585"/>
      <c r="BY9585"/>
      <c r="BZ9585"/>
      <c r="CA9585"/>
      <c r="CB9585"/>
      <c r="CC9585"/>
      <c r="CD9585"/>
      <c r="CE9585"/>
      <c r="CF9585"/>
      <c r="CG9585"/>
      <c r="CH9585"/>
      <c r="CI9585"/>
      <c r="CJ9585"/>
      <c r="CK9585"/>
      <c r="CL9585"/>
      <c r="CM9585"/>
      <c r="CN9585"/>
      <c r="CO9585"/>
      <c r="CP9585"/>
      <c r="CQ9585"/>
      <c r="CR9585"/>
      <c r="CS9585"/>
      <c r="CT9585"/>
      <c r="CU9585"/>
      <c r="CV9585"/>
    </row>
    <row r="9586" spans="10:100" x14ac:dyDescent="0.25">
      <c r="J9586"/>
      <c r="K9586"/>
      <c r="L9586"/>
      <c r="M9586"/>
      <c r="N9586"/>
      <c r="O9586"/>
      <c r="P9586"/>
      <c r="Q9586"/>
      <c r="R9586"/>
      <c r="S9586"/>
      <c r="T9586"/>
      <c r="U9586"/>
      <c r="V9586"/>
      <c r="W9586"/>
      <c r="X9586"/>
      <c r="Y9586"/>
      <c r="Z9586"/>
      <c r="AA9586"/>
      <c r="AB9586"/>
      <c r="AC9586"/>
      <c r="AD9586"/>
      <c r="AE9586"/>
      <c r="AF9586"/>
      <c r="AG9586"/>
      <c r="AH9586"/>
      <c r="AI9586"/>
      <c r="AJ9586"/>
      <c r="AK9586"/>
      <c r="AL9586"/>
      <c r="AM9586"/>
      <c r="AN9586"/>
      <c r="AO9586"/>
      <c r="AP9586"/>
      <c r="AQ9586"/>
      <c r="AR9586"/>
      <c r="AS9586"/>
      <c r="AT9586"/>
      <c r="AU9586"/>
      <c r="AV9586"/>
      <c r="AW9586"/>
      <c r="AX9586"/>
      <c r="AY9586"/>
      <c r="AZ9586"/>
      <c r="BA9586"/>
      <c r="BB9586"/>
      <c r="BC9586"/>
      <c r="BD9586"/>
      <c r="BE9586"/>
      <c r="BF9586"/>
      <c r="BG9586"/>
      <c r="BH9586"/>
      <c r="BI9586"/>
      <c r="BJ9586"/>
      <c r="BK9586"/>
      <c r="BL9586"/>
      <c r="BM9586"/>
      <c r="BN9586"/>
      <c r="BO9586"/>
      <c r="BP9586"/>
      <c r="BQ9586"/>
      <c r="BR9586"/>
      <c r="BS9586"/>
      <c r="BT9586"/>
      <c r="BU9586"/>
      <c r="BV9586"/>
      <c r="BW9586"/>
      <c r="BX9586"/>
      <c r="BY9586"/>
      <c r="BZ9586"/>
      <c r="CA9586"/>
      <c r="CB9586"/>
      <c r="CC9586"/>
      <c r="CD9586"/>
      <c r="CE9586"/>
      <c r="CF9586"/>
      <c r="CG9586"/>
      <c r="CH9586"/>
      <c r="CI9586"/>
      <c r="CJ9586"/>
      <c r="CK9586"/>
      <c r="CL9586"/>
      <c r="CM9586"/>
      <c r="CN9586"/>
      <c r="CO9586"/>
      <c r="CP9586"/>
      <c r="CQ9586"/>
      <c r="CR9586"/>
      <c r="CS9586"/>
      <c r="CT9586"/>
      <c r="CU9586"/>
      <c r="CV9586"/>
    </row>
    <row r="9587" spans="10:100" x14ac:dyDescent="0.25">
      <c r="J9587"/>
      <c r="K9587"/>
      <c r="L9587"/>
      <c r="M9587"/>
      <c r="N9587"/>
      <c r="O9587"/>
      <c r="P9587"/>
      <c r="Q9587"/>
      <c r="R9587"/>
      <c r="S9587"/>
      <c r="T9587"/>
      <c r="U9587"/>
      <c r="V9587"/>
      <c r="W9587"/>
      <c r="X9587"/>
      <c r="Y9587"/>
      <c r="Z9587"/>
      <c r="AA9587"/>
      <c r="AB9587"/>
      <c r="AC9587"/>
      <c r="AD9587"/>
      <c r="AE9587"/>
      <c r="AF9587"/>
      <c r="AG9587"/>
      <c r="AH9587"/>
      <c r="AI9587"/>
      <c r="AJ9587"/>
      <c r="AK9587"/>
      <c r="AL9587"/>
      <c r="AM9587"/>
      <c r="AN9587"/>
      <c r="AO9587"/>
      <c r="AP9587"/>
      <c r="AQ9587"/>
      <c r="AR9587"/>
      <c r="AS9587"/>
      <c r="AT9587"/>
      <c r="AU9587"/>
      <c r="AV9587"/>
      <c r="AW9587"/>
      <c r="AX9587"/>
      <c r="AY9587"/>
      <c r="AZ9587"/>
      <c r="BA9587"/>
      <c r="BB9587"/>
      <c r="BC9587"/>
      <c r="BD9587"/>
      <c r="BE9587"/>
      <c r="BF9587"/>
      <c r="BG9587"/>
      <c r="BH9587"/>
      <c r="BI9587"/>
      <c r="BJ9587"/>
      <c r="BK9587"/>
      <c r="BL9587"/>
      <c r="BM9587"/>
      <c r="BN9587"/>
      <c r="BO9587"/>
      <c r="BP9587"/>
      <c r="BQ9587"/>
      <c r="BR9587"/>
      <c r="BS9587"/>
      <c r="BT9587"/>
      <c r="BU9587"/>
      <c r="BV9587"/>
      <c r="BW9587"/>
      <c r="BX9587"/>
      <c r="BY9587"/>
      <c r="BZ9587"/>
      <c r="CA9587"/>
      <c r="CB9587"/>
      <c r="CC9587"/>
      <c r="CD9587"/>
      <c r="CE9587"/>
      <c r="CF9587"/>
      <c r="CG9587"/>
      <c r="CH9587"/>
      <c r="CI9587"/>
      <c r="CJ9587"/>
      <c r="CK9587"/>
      <c r="CL9587"/>
      <c r="CM9587"/>
      <c r="CN9587"/>
      <c r="CO9587"/>
      <c r="CP9587"/>
      <c r="CQ9587"/>
      <c r="CR9587"/>
      <c r="CS9587"/>
      <c r="CT9587"/>
      <c r="CU9587"/>
      <c r="CV9587"/>
    </row>
    <row r="9588" spans="10:100" x14ac:dyDescent="0.25">
      <c r="J9588"/>
      <c r="K9588"/>
      <c r="L9588"/>
      <c r="M9588"/>
      <c r="N9588"/>
      <c r="O9588"/>
      <c r="P9588"/>
      <c r="Q9588"/>
      <c r="R9588"/>
      <c r="S9588"/>
      <c r="T9588"/>
      <c r="U9588"/>
      <c r="V9588"/>
      <c r="W9588"/>
      <c r="X9588"/>
      <c r="Y9588"/>
      <c r="Z9588"/>
      <c r="AA9588"/>
      <c r="AB9588"/>
      <c r="AC9588"/>
      <c r="AD9588"/>
      <c r="AE9588"/>
      <c r="AF9588"/>
      <c r="AG9588"/>
      <c r="AH9588"/>
      <c r="AI9588"/>
      <c r="AJ9588"/>
      <c r="AK9588"/>
      <c r="AL9588"/>
      <c r="AM9588"/>
      <c r="AN9588"/>
      <c r="AO9588"/>
      <c r="AP9588"/>
      <c r="AQ9588"/>
      <c r="AR9588"/>
      <c r="AS9588"/>
      <c r="AT9588"/>
      <c r="AU9588"/>
      <c r="AV9588"/>
      <c r="AW9588"/>
      <c r="AX9588"/>
      <c r="AY9588"/>
      <c r="AZ9588"/>
      <c r="BA9588"/>
      <c r="BB9588"/>
      <c r="BC9588"/>
      <c r="BD9588"/>
      <c r="BE9588"/>
      <c r="BF9588"/>
      <c r="BG9588"/>
      <c r="BH9588"/>
      <c r="BI9588"/>
      <c r="BJ9588"/>
      <c r="BK9588"/>
      <c r="BL9588"/>
      <c r="BM9588"/>
      <c r="BN9588"/>
      <c r="BO9588"/>
      <c r="BP9588"/>
      <c r="BQ9588"/>
      <c r="BR9588"/>
      <c r="BS9588"/>
      <c r="BT9588"/>
      <c r="BU9588"/>
      <c r="BV9588"/>
      <c r="BW9588"/>
      <c r="BX9588"/>
      <c r="BY9588"/>
      <c r="BZ9588"/>
      <c r="CA9588"/>
      <c r="CB9588"/>
      <c r="CC9588"/>
      <c r="CD9588"/>
      <c r="CE9588"/>
      <c r="CF9588"/>
      <c r="CG9588"/>
      <c r="CH9588"/>
      <c r="CI9588"/>
      <c r="CJ9588"/>
      <c r="CK9588"/>
      <c r="CL9588"/>
      <c r="CM9588"/>
      <c r="CN9588"/>
      <c r="CO9588"/>
      <c r="CP9588"/>
      <c r="CQ9588"/>
      <c r="CR9588"/>
      <c r="CS9588"/>
      <c r="CT9588"/>
      <c r="CU9588"/>
      <c r="CV9588"/>
    </row>
    <row r="9589" spans="10:100" x14ac:dyDescent="0.25">
      <c r="J9589"/>
      <c r="K9589"/>
      <c r="L9589"/>
      <c r="M9589"/>
      <c r="N9589"/>
      <c r="O9589"/>
      <c r="P9589"/>
      <c r="Q9589"/>
      <c r="R9589"/>
      <c r="S9589"/>
      <c r="T9589"/>
      <c r="U9589"/>
      <c r="V9589"/>
      <c r="W9589"/>
      <c r="X9589"/>
      <c r="Y9589"/>
      <c r="Z9589"/>
      <c r="AA9589"/>
      <c r="AB9589"/>
      <c r="AC9589"/>
      <c r="AD9589"/>
      <c r="AE9589"/>
      <c r="AF9589"/>
      <c r="AG9589"/>
      <c r="AH9589"/>
      <c r="AI9589"/>
      <c r="AJ9589"/>
      <c r="AK9589"/>
      <c r="AL9589"/>
      <c r="AM9589"/>
      <c r="AN9589"/>
      <c r="AO9589"/>
      <c r="AP9589"/>
      <c r="AQ9589"/>
      <c r="AR9589"/>
      <c r="AS9589"/>
      <c r="AT9589"/>
      <c r="AU9589"/>
      <c r="AV9589"/>
      <c r="AW9589"/>
      <c r="AX9589"/>
      <c r="AY9589"/>
      <c r="AZ9589"/>
      <c r="BA9589"/>
      <c r="BB9589"/>
      <c r="BC9589"/>
      <c r="BD9589"/>
      <c r="BE9589"/>
      <c r="BF9589"/>
      <c r="BG9589"/>
      <c r="BH9589"/>
      <c r="BI9589"/>
      <c r="BJ9589"/>
      <c r="BK9589"/>
      <c r="BL9589"/>
      <c r="BM9589"/>
      <c r="BN9589"/>
      <c r="BO9589"/>
      <c r="BP9589"/>
      <c r="BQ9589"/>
      <c r="BR9589"/>
      <c r="BS9589"/>
      <c r="BT9589"/>
      <c r="BU9589"/>
      <c r="BV9589"/>
      <c r="BW9589"/>
      <c r="BX9589"/>
      <c r="BY9589"/>
      <c r="BZ9589"/>
      <c r="CA9589"/>
      <c r="CB9589"/>
      <c r="CC9589"/>
      <c r="CD9589"/>
      <c r="CE9589"/>
      <c r="CF9589"/>
      <c r="CG9589"/>
      <c r="CH9589"/>
      <c r="CI9589"/>
      <c r="CJ9589"/>
      <c r="CK9589"/>
      <c r="CL9589"/>
      <c r="CM9589"/>
      <c r="CN9589"/>
      <c r="CO9589"/>
      <c r="CP9589"/>
      <c r="CQ9589"/>
      <c r="CR9589"/>
      <c r="CS9589"/>
      <c r="CT9589"/>
      <c r="CU9589"/>
      <c r="CV9589"/>
    </row>
    <row r="9590" spans="10:100" x14ac:dyDescent="0.25">
      <c r="J9590"/>
      <c r="K9590"/>
      <c r="L9590"/>
      <c r="M9590"/>
      <c r="N9590"/>
      <c r="O9590"/>
      <c r="P9590"/>
      <c r="Q9590"/>
      <c r="R9590"/>
      <c r="S9590"/>
      <c r="T9590"/>
      <c r="U9590"/>
      <c r="V9590"/>
      <c r="W9590"/>
      <c r="X9590"/>
      <c r="Y9590"/>
      <c r="Z9590"/>
      <c r="AA9590"/>
      <c r="AB9590"/>
      <c r="AC9590"/>
      <c r="AD9590"/>
      <c r="AE9590"/>
      <c r="AF9590"/>
      <c r="AG9590"/>
      <c r="AH9590"/>
      <c r="AI9590"/>
      <c r="AJ9590"/>
      <c r="AK9590"/>
      <c r="AL9590"/>
      <c r="AM9590"/>
      <c r="AN9590"/>
      <c r="AO9590"/>
      <c r="AP9590"/>
      <c r="AQ9590"/>
      <c r="AR9590"/>
      <c r="AS9590"/>
      <c r="AT9590"/>
      <c r="AU9590"/>
      <c r="AV9590"/>
      <c r="AW9590"/>
      <c r="AX9590"/>
      <c r="AY9590"/>
      <c r="AZ9590"/>
      <c r="BA9590"/>
      <c r="BB9590"/>
      <c r="BC9590"/>
      <c r="BD9590"/>
      <c r="BE9590"/>
      <c r="BF9590"/>
      <c r="BG9590"/>
      <c r="BH9590"/>
      <c r="BI9590"/>
      <c r="BJ9590"/>
      <c r="BK9590"/>
      <c r="BL9590"/>
      <c r="BM9590"/>
      <c r="BN9590"/>
      <c r="BO9590"/>
      <c r="BP9590"/>
      <c r="BQ9590"/>
      <c r="BR9590"/>
      <c r="BS9590"/>
      <c r="BT9590"/>
      <c r="BU9590"/>
      <c r="BV9590"/>
      <c r="BW9590"/>
      <c r="BX9590"/>
      <c r="BY9590"/>
      <c r="BZ9590"/>
      <c r="CA9590"/>
      <c r="CB9590"/>
      <c r="CC9590"/>
      <c r="CD9590"/>
      <c r="CE9590"/>
      <c r="CF9590"/>
      <c r="CG9590"/>
      <c r="CH9590"/>
      <c r="CI9590"/>
      <c r="CJ9590"/>
      <c r="CK9590"/>
      <c r="CL9590"/>
      <c r="CM9590"/>
      <c r="CN9590"/>
      <c r="CO9590"/>
      <c r="CP9590"/>
      <c r="CQ9590"/>
      <c r="CR9590"/>
      <c r="CS9590"/>
      <c r="CT9590"/>
      <c r="CU9590"/>
      <c r="CV9590"/>
    </row>
    <row r="9591" spans="10:100" x14ac:dyDescent="0.25">
      <c r="J9591"/>
      <c r="K9591"/>
      <c r="L9591"/>
      <c r="M9591"/>
      <c r="N9591"/>
      <c r="O9591"/>
      <c r="P9591"/>
      <c r="Q9591"/>
      <c r="R9591"/>
      <c r="S9591"/>
      <c r="T9591"/>
      <c r="U9591"/>
      <c r="V9591"/>
      <c r="W9591"/>
      <c r="X9591"/>
      <c r="Y9591"/>
      <c r="Z9591"/>
      <c r="AA9591"/>
      <c r="AB9591"/>
      <c r="AC9591"/>
      <c r="AD9591"/>
      <c r="AE9591"/>
      <c r="AF9591"/>
      <c r="AG9591"/>
      <c r="AH9591"/>
      <c r="AI9591"/>
      <c r="AJ9591"/>
      <c r="AK9591"/>
      <c r="AL9591"/>
      <c r="AM9591"/>
      <c r="AN9591"/>
      <c r="AO9591"/>
      <c r="AP9591"/>
      <c r="AQ9591"/>
      <c r="AR9591"/>
      <c r="AS9591"/>
      <c r="AT9591"/>
      <c r="AU9591"/>
      <c r="AV9591"/>
      <c r="AW9591"/>
      <c r="AX9591"/>
      <c r="AY9591"/>
      <c r="AZ9591"/>
      <c r="BA9591"/>
      <c r="BB9591"/>
      <c r="BC9591"/>
      <c r="BD9591"/>
      <c r="BE9591"/>
      <c r="BF9591"/>
      <c r="BG9591"/>
      <c r="BH9591"/>
      <c r="BI9591"/>
      <c r="BJ9591"/>
      <c r="BK9591"/>
      <c r="BL9591"/>
      <c r="BM9591"/>
      <c r="BN9591"/>
      <c r="BO9591"/>
      <c r="BP9591"/>
      <c r="BQ9591"/>
      <c r="BR9591"/>
      <c r="BS9591"/>
      <c r="BT9591"/>
      <c r="BU9591"/>
      <c r="BV9591"/>
      <c r="BW9591"/>
      <c r="BX9591"/>
      <c r="BY9591"/>
      <c r="BZ9591"/>
      <c r="CA9591"/>
      <c r="CB9591"/>
      <c r="CC9591"/>
      <c r="CD9591"/>
      <c r="CE9591"/>
      <c r="CF9591"/>
      <c r="CG9591"/>
      <c r="CH9591"/>
      <c r="CI9591"/>
      <c r="CJ9591"/>
      <c r="CK9591"/>
      <c r="CL9591"/>
      <c r="CM9591"/>
      <c r="CN9591"/>
      <c r="CO9591"/>
      <c r="CP9591"/>
      <c r="CQ9591"/>
      <c r="CR9591"/>
      <c r="CS9591"/>
      <c r="CT9591"/>
      <c r="CU9591"/>
      <c r="CV9591"/>
    </row>
    <row r="9592" spans="10:100" x14ac:dyDescent="0.25">
      <c r="J9592"/>
      <c r="K9592"/>
      <c r="L9592"/>
      <c r="M9592"/>
      <c r="N9592"/>
      <c r="O9592"/>
      <c r="P9592"/>
      <c r="Q9592"/>
      <c r="R9592"/>
      <c r="S9592"/>
      <c r="T9592"/>
      <c r="U9592"/>
      <c r="V9592"/>
      <c r="W9592"/>
      <c r="X9592"/>
      <c r="Y9592"/>
      <c r="Z9592"/>
      <c r="AA9592"/>
      <c r="AB9592"/>
      <c r="AC9592"/>
      <c r="AD9592"/>
      <c r="AE9592"/>
      <c r="AF9592"/>
      <c r="AG9592"/>
      <c r="AH9592"/>
      <c r="AI9592"/>
      <c r="AJ9592"/>
      <c r="AK9592"/>
      <c r="AL9592"/>
      <c r="AM9592"/>
      <c r="AN9592"/>
      <c r="AO9592"/>
      <c r="AP9592"/>
      <c r="AQ9592"/>
      <c r="AR9592"/>
      <c r="AS9592"/>
      <c r="AT9592"/>
      <c r="AU9592"/>
      <c r="AV9592"/>
      <c r="AW9592"/>
      <c r="AX9592"/>
      <c r="AY9592"/>
      <c r="AZ9592"/>
      <c r="BA9592"/>
      <c r="BB9592"/>
      <c r="BC9592"/>
      <c r="BD9592"/>
      <c r="BE9592"/>
      <c r="BF9592"/>
      <c r="BG9592"/>
      <c r="BH9592"/>
      <c r="BI9592"/>
      <c r="BJ9592"/>
      <c r="BK9592"/>
      <c r="BL9592"/>
      <c r="BM9592"/>
      <c r="BN9592"/>
      <c r="BO9592"/>
      <c r="BP9592"/>
      <c r="BQ9592"/>
      <c r="BR9592"/>
      <c r="BS9592"/>
      <c r="BT9592"/>
      <c r="BU9592"/>
      <c r="BV9592"/>
      <c r="BW9592"/>
      <c r="BX9592"/>
      <c r="BY9592"/>
      <c r="BZ9592"/>
      <c r="CA9592"/>
      <c r="CB9592"/>
      <c r="CC9592"/>
      <c r="CD9592"/>
      <c r="CE9592"/>
      <c r="CF9592"/>
      <c r="CG9592"/>
      <c r="CH9592"/>
      <c r="CI9592"/>
      <c r="CJ9592"/>
      <c r="CK9592"/>
      <c r="CL9592"/>
      <c r="CM9592"/>
      <c r="CN9592"/>
      <c r="CO9592"/>
      <c r="CP9592"/>
      <c r="CQ9592"/>
      <c r="CR9592"/>
      <c r="CS9592"/>
      <c r="CT9592"/>
      <c r="CU9592"/>
      <c r="CV9592"/>
    </row>
    <row r="9593" spans="10:100" x14ac:dyDescent="0.25">
      <c r="J9593"/>
      <c r="K9593"/>
      <c r="L9593"/>
      <c r="M9593"/>
      <c r="N9593"/>
      <c r="O9593"/>
      <c r="P9593"/>
      <c r="Q9593"/>
      <c r="R9593"/>
      <c r="S9593"/>
      <c r="T9593"/>
      <c r="U9593"/>
      <c r="V9593"/>
      <c r="W9593"/>
      <c r="X9593"/>
      <c r="Y9593"/>
      <c r="Z9593"/>
      <c r="AA9593"/>
      <c r="AB9593"/>
      <c r="AC9593"/>
      <c r="AD9593"/>
      <c r="AE9593"/>
      <c r="AF9593"/>
      <c r="AG9593"/>
      <c r="AH9593"/>
      <c r="AI9593"/>
      <c r="AJ9593"/>
      <c r="AK9593"/>
      <c r="AL9593"/>
      <c r="AM9593"/>
      <c r="AN9593"/>
      <c r="AO9593"/>
      <c r="AP9593"/>
      <c r="AQ9593"/>
      <c r="AR9593"/>
      <c r="AS9593"/>
      <c r="AT9593"/>
      <c r="AU9593"/>
      <c r="AV9593"/>
      <c r="AW9593"/>
      <c r="AX9593"/>
      <c r="AY9593"/>
      <c r="AZ9593"/>
      <c r="BA9593"/>
      <c r="BB9593"/>
      <c r="BC9593"/>
      <c r="BD9593"/>
      <c r="BE9593"/>
      <c r="BF9593"/>
      <c r="BG9593"/>
      <c r="BH9593"/>
      <c r="BI9593"/>
      <c r="BJ9593"/>
      <c r="BK9593"/>
      <c r="BL9593"/>
      <c r="BM9593"/>
      <c r="BN9593"/>
      <c r="BO9593"/>
      <c r="BP9593"/>
      <c r="BQ9593"/>
      <c r="BR9593"/>
      <c r="BS9593"/>
      <c r="BT9593"/>
      <c r="BU9593"/>
      <c r="BV9593"/>
      <c r="BW9593"/>
      <c r="BX9593"/>
      <c r="BY9593"/>
      <c r="BZ9593"/>
      <c r="CA9593"/>
      <c r="CB9593"/>
      <c r="CC9593"/>
      <c r="CD9593"/>
      <c r="CE9593"/>
      <c r="CF9593"/>
      <c r="CG9593"/>
      <c r="CH9593"/>
      <c r="CI9593"/>
      <c r="CJ9593"/>
      <c r="CK9593"/>
      <c r="CL9593"/>
      <c r="CM9593"/>
      <c r="CN9593"/>
      <c r="CO9593"/>
      <c r="CP9593"/>
      <c r="CQ9593"/>
      <c r="CR9593"/>
      <c r="CS9593"/>
      <c r="CT9593"/>
      <c r="CU9593"/>
      <c r="CV9593"/>
    </row>
    <row r="9594" spans="10:100" x14ac:dyDescent="0.25">
      <c r="J9594"/>
      <c r="K9594"/>
      <c r="L9594"/>
      <c r="M9594"/>
      <c r="N9594"/>
      <c r="O9594"/>
      <c r="P9594"/>
      <c r="Q9594"/>
      <c r="R9594"/>
      <c r="S9594"/>
      <c r="T9594"/>
      <c r="U9594"/>
      <c r="V9594"/>
      <c r="W9594"/>
      <c r="X9594"/>
      <c r="Y9594"/>
      <c r="Z9594"/>
      <c r="AA9594"/>
      <c r="AB9594"/>
      <c r="AC9594"/>
      <c r="AD9594"/>
      <c r="AE9594"/>
      <c r="AF9594"/>
      <c r="AG9594"/>
      <c r="AH9594"/>
      <c r="AI9594"/>
      <c r="AJ9594"/>
      <c r="AK9594"/>
      <c r="AL9594"/>
      <c r="AM9594"/>
      <c r="AN9594"/>
      <c r="AO9594"/>
      <c r="AP9594"/>
      <c r="AQ9594"/>
      <c r="AR9594"/>
      <c r="AS9594"/>
      <c r="AT9594"/>
      <c r="AU9594"/>
      <c r="AV9594"/>
      <c r="AW9594"/>
      <c r="AX9594"/>
      <c r="AY9594"/>
      <c r="AZ9594"/>
      <c r="BA9594"/>
      <c r="BB9594"/>
      <c r="BC9594"/>
      <c r="BD9594"/>
      <c r="BE9594"/>
      <c r="BF9594"/>
      <c r="BG9594"/>
      <c r="BH9594"/>
      <c r="BI9594"/>
      <c r="BJ9594"/>
      <c r="BK9594"/>
      <c r="BL9594"/>
      <c r="BM9594"/>
      <c r="BN9594"/>
      <c r="BO9594"/>
      <c r="BP9594"/>
      <c r="BQ9594"/>
      <c r="BR9594"/>
      <c r="BS9594"/>
      <c r="BT9594"/>
      <c r="BU9594"/>
      <c r="BV9594"/>
      <c r="BW9594"/>
      <c r="BX9594"/>
      <c r="BY9594"/>
      <c r="BZ9594"/>
      <c r="CA9594"/>
      <c r="CB9594"/>
      <c r="CC9594"/>
      <c r="CD9594"/>
      <c r="CE9594"/>
      <c r="CF9594"/>
      <c r="CG9594"/>
      <c r="CH9594"/>
      <c r="CI9594"/>
      <c r="CJ9594"/>
      <c r="CK9594"/>
      <c r="CL9594"/>
      <c r="CM9594"/>
      <c r="CN9594"/>
      <c r="CO9594"/>
      <c r="CP9594"/>
      <c r="CQ9594"/>
      <c r="CR9594"/>
      <c r="CS9594"/>
      <c r="CT9594"/>
      <c r="CU9594"/>
      <c r="CV9594"/>
    </row>
    <row r="9595" spans="10:100" x14ac:dyDescent="0.25">
      <c r="J9595"/>
      <c r="K9595"/>
      <c r="L9595"/>
      <c r="M9595"/>
      <c r="N9595"/>
      <c r="O9595"/>
      <c r="P9595"/>
      <c r="Q9595"/>
      <c r="R9595"/>
      <c r="S9595"/>
      <c r="T9595"/>
      <c r="U9595"/>
      <c r="V9595"/>
      <c r="W9595"/>
      <c r="X9595"/>
      <c r="Y9595"/>
      <c r="Z9595"/>
      <c r="AA9595"/>
      <c r="AB9595"/>
      <c r="AC9595"/>
      <c r="AD9595"/>
      <c r="AE9595"/>
      <c r="AF9595"/>
      <c r="AG9595"/>
      <c r="AH9595"/>
      <c r="AI9595"/>
      <c r="AJ9595"/>
      <c r="AK9595"/>
      <c r="AL9595"/>
      <c r="AM9595"/>
      <c r="AN9595"/>
      <c r="AO9595"/>
      <c r="AP9595"/>
      <c r="AQ9595"/>
      <c r="AR9595"/>
      <c r="AS9595"/>
      <c r="AT9595"/>
      <c r="AU9595"/>
      <c r="AV9595"/>
      <c r="AW9595"/>
      <c r="AX9595"/>
      <c r="AY9595"/>
      <c r="AZ9595"/>
      <c r="BA9595"/>
      <c r="BB9595"/>
      <c r="BC9595"/>
      <c r="BD9595"/>
      <c r="BE9595"/>
      <c r="BF9595"/>
      <c r="BG9595"/>
      <c r="BH9595"/>
      <c r="BI9595"/>
      <c r="BJ9595"/>
      <c r="BK9595"/>
      <c r="BL9595"/>
      <c r="BM9595"/>
      <c r="BN9595"/>
      <c r="BO9595"/>
      <c r="BP9595"/>
      <c r="BQ9595"/>
      <c r="BR9595"/>
      <c r="BS9595"/>
      <c r="BT9595"/>
      <c r="BU9595"/>
      <c r="BV9595"/>
      <c r="BW9595"/>
      <c r="BX9595"/>
      <c r="BY9595"/>
      <c r="BZ9595"/>
      <c r="CA9595"/>
      <c r="CB9595"/>
      <c r="CC9595"/>
      <c r="CD9595"/>
      <c r="CE9595"/>
      <c r="CF9595"/>
      <c r="CG9595"/>
      <c r="CH9595"/>
      <c r="CI9595"/>
      <c r="CJ9595"/>
      <c r="CK9595"/>
      <c r="CL9595"/>
      <c r="CM9595"/>
      <c r="CN9595"/>
      <c r="CO9595"/>
      <c r="CP9595"/>
      <c r="CQ9595"/>
      <c r="CR9595"/>
      <c r="CS9595"/>
      <c r="CT9595"/>
      <c r="CU9595"/>
      <c r="CV9595"/>
    </row>
    <row r="9596" spans="10:100" x14ac:dyDescent="0.25">
      <c r="J9596"/>
      <c r="K9596"/>
      <c r="L9596"/>
      <c r="M9596"/>
      <c r="N9596"/>
      <c r="O9596"/>
      <c r="P9596"/>
      <c r="Q9596"/>
      <c r="R9596"/>
      <c r="S9596"/>
      <c r="T9596"/>
      <c r="U9596"/>
      <c r="V9596"/>
      <c r="W9596"/>
      <c r="X9596"/>
      <c r="Y9596"/>
      <c r="Z9596"/>
      <c r="AA9596"/>
      <c r="AB9596"/>
      <c r="AC9596"/>
      <c r="AD9596"/>
      <c r="AE9596"/>
      <c r="AF9596"/>
      <c r="AG9596"/>
      <c r="AH9596"/>
      <c r="AI9596"/>
      <c r="AJ9596"/>
      <c r="AK9596"/>
      <c r="AL9596"/>
      <c r="AM9596"/>
      <c r="AN9596"/>
      <c r="AO9596"/>
      <c r="AP9596"/>
      <c r="AQ9596"/>
      <c r="AR9596"/>
      <c r="AS9596"/>
      <c r="AT9596"/>
      <c r="AU9596"/>
      <c r="AV9596"/>
      <c r="AW9596"/>
      <c r="AX9596"/>
      <c r="AY9596"/>
      <c r="AZ9596"/>
      <c r="BA9596"/>
      <c r="BB9596"/>
      <c r="BC9596"/>
      <c r="BD9596"/>
      <c r="BE9596"/>
      <c r="BF9596"/>
      <c r="BG9596"/>
      <c r="BH9596"/>
      <c r="BI9596"/>
      <c r="BJ9596"/>
      <c r="BK9596"/>
      <c r="BL9596"/>
      <c r="BM9596"/>
      <c r="BN9596"/>
      <c r="BO9596"/>
      <c r="BP9596"/>
      <c r="BQ9596"/>
      <c r="BR9596"/>
      <c r="BS9596"/>
      <c r="BT9596"/>
      <c r="BU9596"/>
      <c r="BV9596"/>
      <c r="BW9596"/>
      <c r="BX9596"/>
      <c r="BY9596"/>
      <c r="BZ9596"/>
      <c r="CA9596"/>
      <c r="CB9596"/>
      <c r="CC9596"/>
      <c r="CD9596"/>
      <c r="CE9596"/>
      <c r="CF9596"/>
      <c r="CG9596"/>
      <c r="CH9596"/>
      <c r="CI9596"/>
      <c r="CJ9596"/>
      <c r="CK9596"/>
      <c r="CL9596"/>
      <c r="CM9596"/>
      <c r="CN9596"/>
      <c r="CO9596"/>
      <c r="CP9596"/>
      <c r="CQ9596"/>
      <c r="CR9596"/>
      <c r="CS9596"/>
      <c r="CT9596"/>
      <c r="CU9596"/>
      <c r="CV9596"/>
    </row>
    <row r="9597" spans="10:100" x14ac:dyDescent="0.25">
      <c r="J9597"/>
      <c r="K9597"/>
      <c r="L9597"/>
      <c r="M9597"/>
      <c r="N9597"/>
      <c r="O9597"/>
      <c r="P9597"/>
      <c r="Q9597"/>
      <c r="R9597"/>
      <c r="S9597"/>
      <c r="T9597"/>
      <c r="U9597"/>
      <c r="V9597"/>
      <c r="W9597"/>
      <c r="X9597"/>
      <c r="Y9597"/>
      <c r="Z9597"/>
      <c r="AA9597"/>
      <c r="AB9597"/>
      <c r="AC9597"/>
      <c r="AD9597"/>
      <c r="AE9597"/>
      <c r="AF9597"/>
      <c r="AG9597"/>
      <c r="AH9597"/>
      <c r="AI9597"/>
      <c r="AJ9597"/>
      <c r="AK9597"/>
      <c r="AL9597"/>
      <c r="AM9597"/>
      <c r="AN9597"/>
      <c r="AO9597"/>
      <c r="AP9597"/>
      <c r="AQ9597"/>
      <c r="AR9597"/>
      <c r="AS9597"/>
      <c r="AT9597"/>
      <c r="AU9597"/>
      <c r="AV9597"/>
      <c r="AW9597"/>
      <c r="AX9597"/>
      <c r="AY9597"/>
      <c r="AZ9597"/>
      <c r="BA9597"/>
      <c r="BB9597"/>
      <c r="BC9597"/>
      <c r="BD9597"/>
      <c r="BE9597"/>
      <c r="BF9597"/>
      <c r="BG9597"/>
      <c r="BH9597"/>
      <c r="BI9597"/>
      <c r="BJ9597"/>
      <c r="BK9597"/>
      <c r="BL9597"/>
      <c r="BM9597"/>
      <c r="BN9597"/>
      <c r="BO9597"/>
      <c r="BP9597"/>
      <c r="BQ9597"/>
      <c r="BR9597"/>
      <c r="BS9597"/>
      <c r="BT9597"/>
      <c r="BU9597"/>
      <c r="BV9597"/>
      <c r="BW9597"/>
      <c r="BX9597"/>
      <c r="BY9597"/>
      <c r="BZ9597"/>
      <c r="CA9597"/>
      <c r="CB9597"/>
      <c r="CC9597"/>
      <c r="CD9597"/>
      <c r="CE9597"/>
      <c r="CF9597"/>
      <c r="CG9597"/>
      <c r="CH9597"/>
      <c r="CI9597"/>
      <c r="CJ9597"/>
      <c r="CK9597"/>
      <c r="CL9597"/>
      <c r="CM9597"/>
      <c r="CN9597"/>
      <c r="CO9597"/>
      <c r="CP9597"/>
      <c r="CQ9597"/>
      <c r="CR9597"/>
      <c r="CS9597"/>
      <c r="CT9597"/>
      <c r="CU9597"/>
      <c r="CV9597"/>
    </row>
    <row r="9598" spans="10:100" x14ac:dyDescent="0.25">
      <c r="J9598"/>
      <c r="K9598"/>
      <c r="L9598"/>
      <c r="M9598"/>
      <c r="N9598"/>
      <c r="O9598"/>
      <c r="P9598"/>
      <c r="Q9598"/>
      <c r="R9598"/>
      <c r="S9598"/>
      <c r="T9598"/>
      <c r="U9598"/>
      <c r="V9598"/>
      <c r="W9598"/>
      <c r="X9598"/>
      <c r="Y9598"/>
      <c r="Z9598"/>
      <c r="AA9598"/>
      <c r="AB9598"/>
      <c r="AC9598"/>
      <c r="AD9598"/>
      <c r="AE9598"/>
      <c r="AF9598"/>
      <c r="AG9598"/>
      <c r="AH9598"/>
      <c r="AI9598"/>
      <c r="AJ9598"/>
      <c r="AK9598"/>
      <c r="AL9598"/>
      <c r="AM9598"/>
      <c r="AN9598"/>
      <c r="AO9598"/>
      <c r="AP9598"/>
      <c r="AQ9598"/>
      <c r="AR9598"/>
      <c r="AS9598"/>
      <c r="AT9598"/>
      <c r="AU9598"/>
      <c r="AV9598"/>
      <c r="AW9598"/>
      <c r="AX9598"/>
      <c r="AY9598"/>
      <c r="AZ9598"/>
      <c r="BA9598"/>
      <c r="BB9598"/>
      <c r="BC9598"/>
      <c r="BD9598"/>
      <c r="BE9598"/>
      <c r="BF9598"/>
      <c r="BG9598"/>
      <c r="BH9598"/>
      <c r="BI9598"/>
      <c r="BJ9598"/>
      <c r="BK9598"/>
      <c r="BL9598"/>
      <c r="BM9598"/>
      <c r="BN9598"/>
      <c r="BO9598"/>
      <c r="BP9598"/>
      <c r="BQ9598"/>
      <c r="BR9598"/>
      <c r="BS9598"/>
      <c r="BT9598"/>
      <c r="BU9598"/>
      <c r="BV9598"/>
      <c r="BW9598"/>
      <c r="BX9598"/>
      <c r="BY9598"/>
      <c r="BZ9598"/>
      <c r="CA9598"/>
      <c r="CB9598"/>
      <c r="CC9598"/>
      <c r="CD9598"/>
      <c r="CE9598"/>
      <c r="CF9598"/>
      <c r="CG9598"/>
      <c r="CH9598"/>
      <c r="CI9598"/>
      <c r="CJ9598"/>
      <c r="CK9598"/>
      <c r="CL9598"/>
      <c r="CM9598"/>
      <c r="CN9598"/>
      <c r="CO9598"/>
      <c r="CP9598"/>
      <c r="CQ9598"/>
      <c r="CR9598"/>
      <c r="CS9598"/>
      <c r="CT9598"/>
      <c r="CU9598"/>
      <c r="CV9598"/>
    </row>
    <row r="9599" spans="10:100" x14ac:dyDescent="0.25">
      <c r="J9599"/>
      <c r="K9599"/>
      <c r="L9599"/>
      <c r="M9599"/>
      <c r="N9599"/>
      <c r="O9599"/>
      <c r="P9599"/>
      <c r="Q9599"/>
      <c r="R9599"/>
      <c r="S9599"/>
      <c r="T9599"/>
      <c r="U9599"/>
      <c r="V9599"/>
      <c r="W9599"/>
      <c r="X9599"/>
      <c r="Y9599"/>
      <c r="Z9599"/>
      <c r="AA9599"/>
      <c r="AB9599"/>
      <c r="AC9599"/>
      <c r="AD9599"/>
      <c r="AE9599"/>
      <c r="AF9599"/>
      <c r="AG9599"/>
      <c r="AH9599"/>
      <c r="AI9599"/>
      <c r="AJ9599"/>
      <c r="AK9599"/>
      <c r="AL9599"/>
      <c r="AM9599"/>
      <c r="AN9599"/>
      <c r="AO9599"/>
      <c r="AP9599"/>
      <c r="AQ9599"/>
      <c r="AR9599"/>
      <c r="AS9599"/>
      <c r="AT9599"/>
      <c r="AU9599"/>
      <c r="AV9599"/>
      <c r="AW9599"/>
      <c r="AX9599"/>
      <c r="AY9599"/>
      <c r="AZ9599"/>
      <c r="BA9599"/>
      <c r="BB9599"/>
      <c r="BC9599"/>
      <c r="BD9599"/>
      <c r="BE9599"/>
      <c r="BF9599"/>
      <c r="BG9599"/>
      <c r="BH9599"/>
      <c r="BI9599"/>
      <c r="BJ9599"/>
      <c r="BK9599"/>
      <c r="BL9599"/>
      <c r="BM9599"/>
      <c r="BN9599"/>
      <c r="BO9599"/>
      <c r="BP9599"/>
      <c r="BQ9599"/>
      <c r="BR9599"/>
      <c r="BS9599"/>
      <c r="BT9599"/>
      <c r="BU9599"/>
      <c r="BV9599"/>
      <c r="BW9599"/>
      <c r="BX9599"/>
      <c r="BY9599"/>
      <c r="BZ9599"/>
      <c r="CA9599"/>
      <c r="CB9599"/>
      <c r="CC9599"/>
      <c r="CD9599"/>
      <c r="CE9599"/>
      <c r="CF9599"/>
      <c r="CG9599"/>
      <c r="CH9599"/>
      <c r="CI9599"/>
      <c r="CJ9599"/>
      <c r="CK9599"/>
      <c r="CL9599"/>
      <c r="CM9599"/>
      <c r="CN9599"/>
      <c r="CO9599"/>
      <c r="CP9599"/>
      <c r="CQ9599"/>
      <c r="CR9599"/>
      <c r="CS9599"/>
      <c r="CT9599"/>
      <c r="CU9599"/>
      <c r="CV9599"/>
    </row>
    <row r="9600" spans="10:100" x14ac:dyDescent="0.25">
      <c r="J9600"/>
      <c r="K9600"/>
      <c r="L9600"/>
      <c r="M9600"/>
      <c r="N9600"/>
      <c r="O9600"/>
      <c r="P9600"/>
      <c r="Q9600"/>
      <c r="R9600"/>
      <c r="S9600"/>
      <c r="T9600"/>
      <c r="U9600"/>
      <c r="V9600"/>
      <c r="W9600"/>
      <c r="X9600"/>
      <c r="Y9600"/>
      <c r="Z9600"/>
      <c r="AA9600"/>
      <c r="AB9600"/>
      <c r="AC9600"/>
      <c r="AD9600"/>
      <c r="AE9600"/>
      <c r="AF9600"/>
      <c r="AG9600"/>
      <c r="AH9600"/>
      <c r="AI9600"/>
      <c r="AJ9600"/>
      <c r="AK9600"/>
      <c r="AL9600"/>
      <c r="AM9600"/>
      <c r="AN9600"/>
      <c r="AO9600"/>
      <c r="AP9600"/>
      <c r="AQ9600"/>
      <c r="AR9600"/>
      <c r="AS9600"/>
      <c r="AT9600"/>
      <c r="AU9600"/>
      <c r="AV9600"/>
      <c r="AW9600"/>
      <c r="AX9600"/>
      <c r="AY9600"/>
      <c r="AZ9600"/>
      <c r="BA9600"/>
      <c r="BB9600"/>
      <c r="BC9600"/>
      <c r="BD9600"/>
      <c r="BE9600"/>
      <c r="BF9600"/>
      <c r="BG9600"/>
      <c r="BH9600"/>
      <c r="BI9600"/>
      <c r="BJ9600"/>
      <c r="BK9600"/>
      <c r="BL9600"/>
      <c r="BM9600"/>
      <c r="BN9600"/>
      <c r="BO9600"/>
      <c r="BP9600"/>
      <c r="BQ9600"/>
      <c r="BR9600"/>
      <c r="BS9600"/>
      <c r="BT9600"/>
      <c r="BU9600"/>
      <c r="BV9600"/>
      <c r="BW9600"/>
      <c r="BX9600"/>
      <c r="BY9600"/>
      <c r="BZ9600"/>
      <c r="CA9600"/>
      <c r="CB9600"/>
      <c r="CC9600"/>
      <c r="CD9600"/>
      <c r="CE9600"/>
      <c r="CF9600"/>
      <c r="CG9600"/>
      <c r="CH9600"/>
      <c r="CI9600"/>
      <c r="CJ9600"/>
      <c r="CK9600"/>
      <c r="CL9600"/>
      <c r="CM9600"/>
      <c r="CN9600"/>
      <c r="CO9600"/>
      <c r="CP9600"/>
      <c r="CQ9600"/>
      <c r="CR9600"/>
      <c r="CS9600"/>
      <c r="CT9600"/>
      <c r="CU9600"/>
      <c r="CV9600"/>
    </row>
    <row r="9601" spans="10:100" x14ac:dyDescent="0.25">
      <c r="J9601"/>
      <c r="K9601"/>
      <c r="L9601"/>
      <c r="M9601"/>
      <c r="N9601"/>
      <c r="O9601"/>
      <c r="P9601"/>
      <c r="Q9601"/>
      <c r="R9601"/>
      <c r="S9601"/>
      <c r="T9601"/>
      <c r="U9601"/>
      <c r="V9601"/>
      <c r="W9601"/>
      <c r="X9601"/>
      <c r="Y9601"/>
      <c r="Z9601"/>
      <c r="AA9601"/>
      <c r="AB9601"/>
      <c r="AC9601"/>
      <c r="AD9601"/>
      <c r="AE9601"/>
      <c r="AF9601"/>
      <c r="AG9601"/>
      <c r="AH9601"/>
      <c r="AI9601"/>
      <c r="AJ9601"/>
      <c r="AK9601"/>
      <c r="AL9601"/>
      <c r="AM9601"/>
      <c r="AN9601"/>
      <c r="AO9601"/>
      <c r="AP9601"/>
      <c r="AQ9601"/>
      <c r="AR9601"/>
      <c r="AS9601"/>
      <c r="AT9601"/>
      <c r="AU9601"/>
      <c r="AV9601"/>
      <c r="AW9601"/>
      <c r="AX9601"/>
      <c r="AY9601"/>
      <c r="AZ9601"/>
      <c r="BA9601"/>
      <c r="BB9601"/>
      <c r="BC9601"/>
      <c r="BD9601"/>
      <c r="BE9601"/>
      <c r="BF9601"/>
      <c r="BG9601"/>
      <c r="BH9601"/>
      <c r="BI9601"/>
      <c r="BJ9601"/>
      <c r="BK9601"/>
      <c r="BL9601"/>
      <c r="BM9601"/>
      <c r="BN9601"/>
      <c r="BO9601"/>
      <c r="BP9601"/>
      <c r="BQ9601"/>
      <c r="BR9601"/>
      <c r="BS9601"/>
      <c r="BT9601"/>
      <c r="BU9601"/>
      <c r="BV9601"/>
      <c r="BW9601"/>
      <c r="BX9601"/>
      <c r="BY9601"/>
      <c r="BZ9601"/>
      <c r="CA9601"/>
      <c r="CB9601"/>
      <c r="CC9601"/>
      <c r="CD9601"/>
      <c r="CE9601"/>
      <c r="CF9601"/>
      <c r="CG9601"/>
      <c r="CH9601"/>
      <c r="CI9601"/>
      <c r="CJ9601"/>
      <c r="CK9601"/>
      <c r="CL9601"/>
      <c r="CM9601"/>
      <c r="CN9601"/>
      <c r="CO9601"/>
      <c r="CP9601"/>
      <c r="CQ9601"/>
      <c r="CR9601"/>
      <c r="CS9601"/>
      <c r="CT9601"/>
      <c r="CU9601"/>
      <c r="CV9601"/>
    </row>
    <row r="9602" spans="10:100" x14ac:dyDescent="0.25">
      <c r="J9602"/>
      <c r="K9602"/>
      <c r="L9602"/>
      <c r="M9602"/>
      <c r="N9602"/>
      <c r="O9602"/>
      <c r="P9602"/>
      <c r="Q9602"/>
      <c r="R9602"/>
      <c r="S9602"/>
      <c r="T9602"/>
      <c r="U9602"/>
      <c r="V9602"/>
      <c r="W9602"/>
      <c r="X9602"/>
      <c r="Y9602"/>
      <c r="Z9602"/>
      <c r="AA9602"/>
      <c r="AB9602"/>
      <c r="AC9602"/>
      <c r="AD9602"/>
      <c r="AE9602"/>
      <c r="AF9602"/>
      <c r="AG9602"/>
      <c r="AH9602"/>
      <c r="AI9602"/>
      <c r="AJ9602"/>
      <c r="AK9602"/>
      <c r="AL9602"/>
      <c r="AM9602"/>
      <c r="AN9602"/>
      <c r="AO9602"/>
      <c r="AP9602"/>
      <c r="AQ9602"/>
      <c r="AR9602"/>
      <c r="AS9602"/>
      <c r="AT9602"/>
      <c r="AU9602"/>
      <c r="AV9602"/>
      <c r="AW9602"/>
      <c r="AX9602"/>
      <c r="AY9602"/>
      <c r="AZ9602"/>
      <c r="BA9602"/>
      <c r="BB9602"/>
      <c r="BC9602"/>
      <c r="BD9602"/>
      <c r="BE9602"/>
      <c r="BF9602"/>
      <c r="BG9602"/>
      <c r="BH9602"/>
      <c r="BI9602"/>
      <c r="BJ9602"/>
      <c r="BK9602"/>
      <c r="BL9602"/>
      <c r="BM9602"/>
      <c r="BN9602"/>
      <c r="BO9602"/>
      <c r="BP9602"/>
      <c r="BQ9602"/>
      <c r="BR9602"/>
      <c r="BS9602"/>
      <c r="BT9602"/>
      <c r="BU9602"/>
      <c r="BV9602"/>
      <c r="BW9602"/>
      <c r="BX9602"/>
      <c r="BY9602"/>
      <c r="BZ9602"/>
      <c r="CA9602"/>
      <c r="CB9602"/>
      <c r="CC9602"/>
      <c r="CD9602"/>
      <c r="CE9602"/>
      <c r="CF9602"/>
      <c r="CG9602"/>
      <c r="CH9602"/>
      <c r="CI9602"/>
      <c r="CJ9602"/>
      <c r="CK9602"/>
      <c r="CL9602"/>
      <c r="CM9602"/>
      <c r="CN9602"/>
      <c r="CO9602"/>
      <c r="CP9602"/>
      <c r="CQ9602"/>
      <c r="CR9602"/>
      <c r="CS9602"/>
      <c r="CT9602"/>
      <c r="CU9602"/>
      <c r="CV9602"/>
    </row>
    <row r="9603" spans="10:100" x14ac:dyDescent="0.25">
      <c r="J9603"/>
      <c r="K9603"/>
      <c r="L9603"/>
      <c r="M9603"/>
      <c r="N9603"/>
      <c r="O9603"/>
      <c r="P9603"/>
      <c r="Q9603"/>
      <c r="R9603"/>
      <c r="S9603"/>
      <c r="T9603"/>
      <c r="U9603"/>
      <c r="V9603"/>
      <c r="W9603"/>
      <c r="X9603"/>
      <c r="Y9603"/>
      <c r="Z9603"/>
      <c r="AA9603"/>
      <c r="AB9603"/>
      <c r="AC9603"/>
      <c r="AD9603"/>
      <c r="AE9603"/>
      <c r="AF9603"/>
      <c r="AG9603"/>
      <c r="AH9603"/>
      <c r="AI9603"/>
      <c r="AJ9603"/>
      <c r="AK9603"/>
      <c r="AL9603"/>
      <c r="AM9603"/>
      <c r="AN9603"/>
      <c r="AO9603"/>
      <c r="AP9603"/>
      <c r="AQ9603"/>
      <c r="AR9603"/>
      <c r="AS9603"/>
      <c r="AT9603"/>
      <c r="AU9603"/>
      <c r="AV9603"/>
      <c r="AW9603"/>
      <c r="AX9603"/>
      <c r="AY9603"/>
      <c r="AZ9603"/>
      <c r="BA9603"/>
      <c r="BB9603"/>
      <c r="BC9603"/>
      <c r="BD9603"/>
      <c r="BE9603"/>
      <c r="BF9603"/>
      <c r="BG9603"/>
      <c r="BH9603"/>
      <c r="BI9603"/>
      <c r="BJ9603"/>
      <c r="BK9603"/>
      <c r="BL9603"/>
      <c r="BM9603"/>
      <c r="BN9603"/>
      <c r="BO9603"/>
      <c r="BP9603"/>
      <c r="BQ9603"/>
      <c r="BR9603"/>
      <c r="BS9603"/>
      <c r="BT9603"/>
      <c r="BU9603"/>
      <c r="BV9603"/>
      <c r="BW9603"/>
      <c r="BX9603"/>
      <c r="BY9603"/>
      <c r="BZ9603"/>
      <c r="CA9603"/>
      <c r="CB9603"/>
      <c r="CC9603"/>
      <c r="CD9603"/>
      <c r="CE9603"/>
      <c r="CF9603"/>
      <c r="CG9603"/>
      <c r="CH9603"/>
      <c r="CI9603"/>
      <c r="CJ9603"/>
      <c r="CK9603"/>
      <c r="CL9603"/>
      <c r="CM9603"/>
      <c r="CN9603"/>
      <c r="CO9603"/>
      <c r="CP9603"/>
      <c r="CQ9603"/>
      <c r="CR9603"/>
      <c r="CS9603"/>
      <c r="CT9603"/>
      <c r="CU9603"/>
      <c r="CV9603"/>
    </row>
    <row r="9604" spans="10:100" x14ac:dyDescent="0.25">
      <c r="J9604"/>
      <c r="K9604"/>
      <c r="L9604"/>
      <c r="M9604"/>
      <c r="N9604"/>
      <c r="O9604"/>
      <c r="P9604"/>
      <c r="Q9604"/>
      <c r="R9604"/>
      <c r="S9604"/>
      <c r="T9604"/>
      <c r="U9604"/>
      <c r="V9604"/>
      <c r="W9604"/>
      <c r="X9604"/>
      <c r="Y9604"/>
      <c r="Z9604"/>
      <c r="AA9604"/>
      <c r="AB9604"/>
      <c r="AC9604"/>
      <c r="AD9604"/>
      <c r="AE9604"/>
      <c r="AF9604"/>
      <c r="AG9604"/>
      <c r="AH9604"/>
      <c r="AI9604"/>
      <c r="AJ9604"/>
      <c r="AK9604"/>
      <c r="AL9604"/>
      <c r="AM9604"/>
      <c r="AN9604"/>
      <c r="AO9604"/>
      <c r="AP9604"/>
      <c r="AQ9604"/>
      <c r="AR9604"/>
      <c r="AS9604"/>
      <c r="AT9604"/>
      <c r="AU9604"/>
      <c r="AV9604"/>
      <c r="AW9604"/>
      <c r="AX9604"/>
      <c r="AY9604"/>
      <c r="AZ9604"/>
      <c r="BA9604"/>
      <c r="BB9604"/>
      <c r="BC9604"/>
      <c r="BD9604"/>
      <c r="BE9604"/>
      <c r="BF9604"/>
      <c r="BG9604"/>
      <c r="BH9604"/>
      <c r="BI9604"/>
      <c r="BJ9604"/>
      <c r="BK9604"/>
      <c r="BL9604"/>
      <c r="BM9604"/>
      <c r="BN9604"/>
      <c r="BO9604"/>
      <c r="BP9604"/>
      <c r="BQ9604"/>
      <c r="BR9604"/>
      <c r="BS9604"/>
      <c r="BT9604"/>
      <c r="BU9604"/>
      <c r="BV9604"/>
      <c r="BW9604"/>
      <c r="BX9604"/>
      <c r="BY9604"/>
      <c r="BZ9604"/>
      <c r="CA9604"/>
      <c r="CB9604"/>
      <c r="CC9604"/>
      <c r="CD9604"/>
      <c r="CE9604"/>
      <c r="CF9604"/>
      <c r="CG9604"/>
      <c r="CH9604"/>
      <c r="CI9604"/>
      <c r="CJ9604"/>
      <c r="CK9604"/>
      <c r="CL9604"/>
      <c r="CM9604"/>
      <c r="CN9604"/>
      <c r="CO9604"/>
      <c r="CP9604"/>
      <c r="CQ9604"/>
      <c r="CR9604"/>
      <c r="CS9604"/>
      <c r="CT9604"/>
      <c r="CU9604"/>
      <c r="CV9604"/>
    </row>
    <row r="9605" spans="10:100" x14ac:dyDescent="0.25">
      <c r="J9605"/>
      <c r="K9605"/>
      <c r="L9605"/>
      <c r="M9605"/>
      <c r="N9605"/>
      <c r="O9605"/>
      <c r="P9605"/>
      <c r="Q9605"/>
      <c r="R9605"/>
      <c r="S9605"/>
      <c r="T9605"/>
      <c r="U9605"/>
      <c r="V9605"/>
      <c r="W9605"/>
      <c r="X9605"/>
      <c r="Y9605"/>
      <c r="Z9605"/>
      <c r="AA9605"/>
      <c r="AB9605"/>
      <c r="AC9605"/>
      <c r="AD9605"/>
      <c r="AE9605"/>
      <c r="AF9605"/>
      <c r="AG9605"/>
      <c r="AH9605"/>
      <c r="AI9605"/>
      <c r="AJ9605"/>
      <c r="AK9605"/>
      <c r="AL9605"/>
      <c r="AM9605"/>
      <c r="AN9605"/>
      <c r="AO9605"/>
      <c r="AP9605"/>
      <c r="AQ9605"/>
      <c r="AR9605"/>
      <c r="AS9605"/>
      <c r="AT9605"/>
      <c r="AU9605"/>
      <c r="AV9605"/>
      <c r="AW9605"/>
      <c r="AX9605"/>
      <c r="AY9605"/>
      <c r="AZ9605"/>
      <c r="BA9605"/>
      <c r="BB9605"/>
      <c r="BC9605"/>
      <c r="BD9605"/>
      <c r="BE9605"/>
      <c r="BF9605"/>
      <c r="BG9605"/>
      <c r="BH9605"/>
      <c r="BI9605"/>
      <c r="BJ9605"/>
      <c r="BK9605"/>
      <c r="BL9605"/>
      <c r="BM9605"/>
      <c r="BN9605"/>
      <c r="BO9605"/>
      <c r="BP9605"/>
      <c r="BQ9605"/>
      <c r="BR9605"/>
      <c r="BS9605"/>
      <c r="BT9605"/>
      <c r="BU9605"/>
      <c r="BV9605"/>
      <c r="BW9605"/>
      <c r="BX9605"/>
      <c r="BY9605"/>
      <c r="BZ9605"/>
      <c r="CA9605"/>
      <c r="CB9605"/>
      <c r="CC9605"/>
      <c r="CD9605"/>
      <c r="CE9605"/>
      <c r="CF9605"/>
      <c r="CG9605"/>
      <c r="CH9605"/>
      <c r="CI9605"/>
      <c r="CJ9605"/>
      <c r="CK9605"/>
      <c r="CL9605"/>
      <c r="CM9605"/>
      <c r="CN9605"/>
      <c r="CO9605"/>
      <c r="CP9605"/>
      <c r="CQ9605"/>
      <c r="CR9605"/>
      <c r="CS9605"/>
      <c r="CT9605"/>
      <c r="CU9605"/>
      <c r="CV9605"/>
    </row>
    <row r="9606" spans="10:100" x14ac:dyDescent="0.25">
      <c r="J9606"/>
      <c r="K9606"/>
      <c r="L9606"/>
      <c r="M9606"/>
      <c r="N9606"/>
      <c r="O9606"/>
      <c r="P9606"/>
      <c r="Q9606"/>
      <c r="R9606"/>
      <c r="S9606"/>
      <c r="T9606"/>
      <c r="U9606"/>
      <c r="V9606"/>
      <c r="W9606"/>
      <c r="X9606"/>
      <c r="Y9606"/>
      <c r="Z9606"/>
      <c r="AA9606"/>
      <c r="AB9606"/>
      <c r="AC9606"/>
      <c r="AD9606"/>
      <c r="AE9606"/>
      <c r="AF9606"/>
      <c r="AG9606"/>
      <c r="AH9606"/>
      <c r="AI9606"/>
      <c r="AJ9606"/>
      <c r="AK9606"/>
      <c r="AL9606"/>
      <c r="AM9606"/>
      <c r="AN9606"/>
      <c r="AO9606"/>
      <c r="AP9606"/>
      <c r="AQ9606"/>
      <c r="AR9606"/>
      <c r="AS9606"/>
      <c r="AT9606"/>
      <c r="AU9606"/>
      <c r="AV9606"/>
      <c r="AW9606"/>
      <c r="AX9606"/>
      <c r="AY9606"/>
      <c r="AZ9606"/>
      <c r="BA9606"/>
      <c r="BB9606"/>
      <c r="BC9606"/>
      <c r="BD9606"/>
      <c r="BE9606"/>
      <c r="BF9606"/>
      <c r="BG9606"/>
      <c r="BH9606"/>
      <c r="BI9606"/>
      <c r="BJ9606"/>
      <c r="BK9606"/>
      <c r="BL9606"/>
      <c r="BM9606"/>
      <c r="BN9606"/>
      <c r="BO9606"/>
      <c r="BP9606"/>
      <c r="BQ9606"/>
      <c r="BR9606"/>
      <c r="BS9606"/>
      <c r="BT9606"/>
      <c r="BU9606"/>
      <c r="BV9606"/>
      <c r="BW9606"/>
      <c r="BX9606"/>
      <c r="BY9606"/>
      <c r="BZ9606"/>
      <c r="CA9606"/>
      <c r="CB9606"/>
      <c r="CC9606"/>
      <c r="CD9606"/>
      <c r="CE9606"/>
      <c r="CF9606"/>
      <c r="CG9606"/>
      <c r="CH9606"/>
      <c r="CI9606"/>
      <c r="CJ9606"/>
      <c r="CK9606"/>
      <c r="CL9606"/>
      <c r="CM9606"/>
      <c r="CN9606"/>
      <c r="CO9606"/>
      <c r="CP9606"/>
      <c r="CQ9606"/>
      <c r="CR9606"/>
      <c r="CS9606"/>
      <c r="CT9606"/>
      <c r="CU9606"/>
      <c r="CV9606"/>
    </row>
    <row r="9607" spans="10:100" x14ac:dyDescent="0.25">
      <c r="J9607"/>
      <c r="K9607"/>
      <c r="L9607"/>
      <c r="M9607"/>
      <c r="N9607"/>
      <c r="O9607"/>
      <c r="P9607"/>
      <c r="Q9607"/>
      <c r="R9607"/>
      <c r="S9607"/>
      <c r="T9607"/>
      <c r="U9607"/>
      <c r="V9607"/>
      <c r="W9607"/>
      <c r="X9607"/>
      <c r="Y9607"/>
      <c r="Z9607"/>
      <c r="AA9607"/>
      <c r="AB9607"/>
      <c r="AC9607"/>
      <c r="AD9607"/>
      <c r="AE9607"/>
      <c r="AF9607"/>
      <c r="AG9607"/>
      <c r="AH9607"/>
      <c r="AI9607"/>
      <c r="AJ9607"/>
      <c r="AK9607"/>
      <c r="AL9607"/>
      <c r="AM9607"/>
      <c r="AN9607"/>
      <c r="AO9607"/>
      <c r="AP9607"/>
      <c r="AQ9607"/>
      <c r="AR9607"/>
      <c r="AS9607"/>
      <c r="AT9607"/>
      <c r="AU9607"/>
      <c r="AV9607"/>
      <c r="AW9607"/>
      <c r="AX9607"/>
      <c r="AY9607"/>
      <c r="AZ9607"/>
      <c r="BA9607"/>
      <c r="BB9607"/>
      <c r="BC9607"/>
      <c r="BD9607"/>
      <c r="BE9607"/>
      <c r="BF9607"/>
      <c r="BG9607"/>
      <c r="BH9607"/>
      <c r="BI9607"/>
      <c r="BJ9607"/>
      <c r="BK9607"/>
      <c r="BL9607"/>
      <c r="BM9607"/>
      <c r="BN9607"/>
      <c r="BO9607"/>
      <c r="BP9607"/>
      <c r="BQ9607"/>
      <c r="BR9607"/>
      <c r="BS9607"/>
      <c r="BT9607"/>
      <c r="BU9607"/>
      <c r="BV9607"/>
      <c r="BW9607"/>
      <c r="BX9607"/>
      <c r="BY9607"/>
      <c r="BZ9607"/>
      <c r="CA9607"/>
      <c r="CB9607"/>
      <c r="CC9607"/>
      <c r="CD9607"/>
      <c r="CE9607"/>
      <c r="CF9607"/>
      <c r="CG9607"/>
      <c r="CH9607"/>
      <c r="CI9607"/>
      <c r="CJ9607"/>
      <c r="CK9607"/>
      <c r="CL9607"/>
      <c r="CM9607"/>
      <c r="CN9607"/>
      <c r="CO9607"/>
      <c r="CP9607"/>
      <c r="CQ9607"/>
      <c r="CR9607"/>
      <c r="CS9607"/>
      <c r="CT9607"/>
      <c r="CU9607"/>
      <c r="CV9607"/>
    </row>
    <row r="9608" spans="10:100" x14ac:dyDescent="0.25">
      <c r="J9608"/>
      <c r="K9608"/>
      <c r="L9608"/>
      <c r="M9608"/>
      <c r="N9608"/>
      <c r="O9608"/>
      <c r="P9608"/>
      <c r="Q9608"/>
      <c r="R9608"/>
      <c r="S9608"/>
      <c r="T9608"/>
      <c r="U9608"/>
      <c r="V9608"/>
      <c r="W9608"/>
      <c r="X9608"/>
      <c r="Y9608"/>
      <c r="Z9608"/>
      <c r="AA9608"/>
      <c r="AB9608"/>
      <c r="AC9608"/>
      <c r="AD9608"/>
      <c r="AE9608"/>
      <c r="AF9608"/>
      <c r="AG9608"/>
      <c r="AH9608"/>
      <c r="AI9608"/>
      <c r="AJ9608"/>
      <c r="AK9608"/>
      <c r="AL9608"/>
      <c r="AM9608"/>
      <c r="AN9608"/>
      <c r="AO9608"/>
      <c r="AP9608"/>
      <c r="AQ9608"/>
      <c r="AR9608"/>
      <c r="AS9608"/>
      <c r="AT9608"/>
      <c r="AU9608"/>
      <c r="AV9608"/>
      <c r="AW9608"/>
      <c r="AX9608"/>
      <c r="AY9608"/>
      <c r="AZ9608"/>
      <c r="BA9608"/>
      <c r="BB9608"/>
      <c r="BC9608"/>
      <c r="BD9608"/>
      <c r="BE9608"/>
      <c r="BF9608"/>
      <c r="BG9608"/>
      <c r="BH9608"/>
      <c r="BI9608"/>
      <c r="BJ9608"/>
      <c r="BK9608"/>
      <c r="BL9608"/>
      <c r="BM9608"/>
      <c r="BN9608"/>
      <c r="BO9608"/>
      <c r="BP9608"/>
      <c r="BQ9608"/>
      <c r="BR9608"/>
      <c r="BS9608"/>
      <c r="BT9608"/>
      <c r="BU9608"/>
      <c r="BV9608"/>
      <c r="BW9608"/>
      <c r="BX9608"/>
      <c r="BY9608"/>
      <c r="BZ9608"/>
      <c r="CA9608"/>
      <c r="CB9608"/>
      <c r="CC9608"/>
      <c r="CD9608"/>
      <c r="CE9608"/>
      <c r="CF9608"/>
      <c r="CG9608"/>
      <c r="CH9608"/>
      <c r="CI9608"/>
      <c r="CJ9608"/>
      <c r="CK9608"/>
      <c r="CL9608"/>
      <c r="CM9608"/>
      <c r="CN9608"/>
      <c r="CO9608"/>
      <c r="CP9608"/>
      <c r="CQ9608"/>
      <c r="CR9608"/>
      <c r="CS9608"/>
      <c r="CT9608"/>
      <c r="CU9608"/>
      <c r="CV9608"/>
    </row>
    <row r="9609" spans="10:100" x14ac:dyDescent="0.25">
      <c r="J9609"/>
      <c r="K9609"/>
      <c r="L9609"/>
      <c r="M9609"/>
      <c r="N9609"/>
      <c r="O9609"/>
      <c r="P9609"/>
      <c r="Q9609"/>
      <c r="R9609"/>
      <c r="S9609"/>
      <c r="T9609"/>
      <c r="U9609"/>
      <c r="V9609"/>
      <c r="W9609"/>
      <c r="X9609"/>
      <c r="Y9609"/>
      <c r="Z9609"/>
      <c r="AA9609"/>
      <c r="AB9609"/>
      <c r="AC9609"/>
      <c r="AD9609"/>
      <c r="AE9609"/>
      <c r="AF9609"/>
      <c r="AG9609"/>
      <c r="AH9609"/>
      <c r="AI9609"/>
      <c r="AJ9609"/>
      <c r="AK9609"/>
      <c r="AL9609"/>
      <c r="AM9609"/>
      <c r="AN9609"/>
      <c r="AO9609"/>
      <c r="AP9609"/>
      <c r="AQ9609"/>
      <c r="AR9609"/>
      <c r="AS9609"/>
      <c r="AT9609"/>
      <c r="AU9609"/>
      <c r="AV9609"/>
      <c r="AW9609"/>
      <c r="AX9609"/>
      <c r="AY9609"/>
      <c r="AZ9609"/>
      <c r="BA9609"/>
      <c r="BB9609"/>
      <c r="BC9609"/>
      <c r="BD9609"/>
      <c r="BE9609"/>
      <c r="BF9609"/>
      <c r="BG9609"/>
      <c r="BH9609"/>
      <c r="BI9609"/>
      <c r="BJ9609"/>
      <c r="BK9609"/>
      <c r="BL9609"/>
      <c r="BM9609"/>
      <c r="BN9609"/>
      <c r="BO9609"/>
      <c r="BP9609"/>
      <c r="BQ9609"/>
      <c r="BR9609"/>
      <c r="BS9609"/>
      <c r="BT9609"/>
      <c r="BU9609"/>
      <c r="BV9609"/>
      <c r="BW9609"/>
      <c r="BX9609"/>
      <c r="BY9609"/>
      <c r="BZ9609"/>
      <c r="CA9609"/>
      <c r="CB9609"/>
      <c r="CC9609"/>
      <c r="CD9609"/>
      <c r="CE9609"/>
      <c r="CF9609"/>
      <c r="CG9609"/>
      <c r="CH9609"/>
      <c r="CI9609"/>
      <c r="CJ9609"/>
      <c r="CK9609"/>
      <c r="CL9609"/>
      <c r="CM9609"/>
      <c r="CN9609"/>
      <c r="CO9609"/>
      <c r="CP9609"/>
      <c r="CQ9609"/>
      <c r="CR9609"/>
      <c r="CS9609"/>
      <c r="CT9609"/>
      <c r="CU9609"/>
      <c r="CV9609"/>
    </row>
    <row r="9610" spans="10:100" x14ac:dyDescent="0.25">
      <c r="J9610"/>
      <c r="K9610"/>
      <c r="L9610"/>
      <c r="M9610"/>
      <c r="N9610"/>
      <c r="O9610"/>
      <c r="P9610"/>
      <c r="Q9610"/>
      <c r="R9610"/>
      <c r="S9610"/>
      <c r="T9610"/>
      <c r="U9610"/>
      <c r="V9610"/>
      <c r="W9610"/>
      <c r="X9610"/>
      <c r="Y9610"/>
      <c r="Z9610"/>
      <c r="AA9610"/>
      <c r="AB9610"/>
      <c r="AC9610"/>
      <c r="AD9610"/>
      <c r="AE9610"/>
      <c r="AF9610"/>
      <c r="AG9610"/>
      <c r="AH9610"/>
      <c r="AI9610"/>
      <c r="AJ9610"/>
      <c r="AK9610"/>
      <c r="AL9610"/>
      <c r="AM9610"/>
      <c r="AN9610"/>
      <c r="AO9610"/>
      <c r="AP9610"/>
      <c r="AQ9610"/>
      <c r="AR9610"/>
      <c r="AS9610"/>
      <c r="AT9610"/>
      <c r="AU9610"/>
      <c r="AV9610"/>
      <c r="AW9610"/>
      <c r="AX9610"/>
      <c r="AY9610"/>
      <c r="AZ9610"/>
      <c r="BA9610"/>
      <c r="BB9610"/>
      <c r="BC9610"/>
      <c r="BD9610"/>
      <c r="BE9610"/>
      <c r="BF9610"/>
      <c r="BG9610"/>
      <c r="BH9610"/>
      <c r="BI9610"/>
      <c r="BJ9610"/>
      <c r="BK9610"/>
      <c r="BL9610"/>
      <c r="BM9610"/>
      <c r="BN9610"/>
      <c r="BO9610"/>
      <c r="BP9610"/>
      <c r="BQ9610"/>
      <c r="BR9610"/>
      <c r="BS9610"/>
      <c r="BT9610"/>
      <c r="BU9610"/>
      <c r="BV9610"/>
      <c r="BW9610"/>
      <c r="BX9610"/>
      <c r="BY9610"/>
      <c r="BZ9610"/>
      <c r="CA9610"/>
      <c r="CB9610"/>
      <c r="CC9610"/>
      <c r="CD9610"/>
      <c r="CE9610"/>
      <c r="CF9610"/>
      <c r="CG9610"/>
      <c r="CH9610"/>
      <c r="CI9610"/>
      <c r="CJ9610"/>
      <c r="CK9610"/>
      <c r="CL9610"/>
      <c r="CM9610"/>
      <c r="CN9610"/>
      <c r="CO9610"/>
      <c r="CP9610"/>
      <c r="CQ9610"/>
      <c r="CR9610"/>
      <c r="CS9610"/>
      <c r="CT9610"/>
      <c r="CU9610"/>
      <c r="CV9610"/>
    </row>
    <row r="9611" spans="10:100" x14ac:dyDescent="0.25">
      <c r="J9611"/>
      <c r="K9611"/>
      <c r="L9611"/>
      <c r="M9611"/>
      <c r="N9611"/>
      <c r="O9611"/>
      <c r="P9611"/>
      <c r="Q9611"/>
      <c r="R9611"/>
      <c r="S9611"/>
      <c r="T9611"/>
      <c r="U9611"/>
      <c r="V9611"/>
      <c r="W9611"/>
      <c r="X9611"/>
      <c r="Y9611"/>
      <c r="Z9611"/>
      <c r="AA9611"/>
      <c r="AB9611"/>
      <c r="AC9611"/>
      <c r="AD9611"/>
      <c r="AE9611"/>
      <c r="AF9611"/>
      <c r="AG9611"/>
      <c r="AH9611"/>
      <c r="AI9611"/>
      <c r="AJ9611"/>
      <c r="AK9611"/>
      <c r="AL9611"/>
      <c r="AM9611"/>
      <c r="AN9611"/>
      <c r="AO9611"/>
      <c r="AP9611"/>
      <c r="AQ9611"/>
      <c r="AR9611"/>
      <c r="AS9611"/>
      <c r="AT9611"/>
      <c r="AU9611"/>
      <c r="AV9611"/>
      <c r="AW9611"/>
      <c r="AX9611"/>
      <c r="AY9611"/>
      <c r="AZ9611"/>
      <c r="BA9611"/>
      <c r="BB9611"/>
      <c r="BC9611"/>
      <c r="BD9611"/>
      <c r="BE9611"/>
      <c r="BF9611"/>
      <c r="BG9611"/>
      <c r="BH9611"/>
      <c r="BI9611"/>
      <c r="BJ9611"/>
      <c r="BK9611"/>
      <c r="BL9611"/>
      <c r="BM9611"/>
      <c r="BN9611"/>
      <c r="BO9611"/>
      <c r="BP9611"/>
      <c r="BQ9611"/>
      <c r="BR9611"/>
      <c r="BS9611"/>
      <c r="BT9611"/>
      <c r="BU9611"/>
      <c r="BV9611"/>
      <c r="BW9611"/>
      <c r="BX9611"/>
      <c r="BY9611"/>
      <c r="BZ9611"/>
      <c r="CA9611"/>
      <c r="CB9611"/>
      <c r="CC9611"/>
      <c r="CD9611"/>
      <c r="CE9611"/>
      <c r="CF9611"/>
      <c r="CG9611"/>
      <c r="CH9611"/>
      <c r="CI9611"/>
      <c r="CJ9611"/>
      <c r="CK9611"/>
      <c r="CL9611"/>
      <c r="CM9611"/>
      <c r="CN9611"/>
      <c r="CO9611"/>
      <c r="CP9611"/>
      <c r="CQ9611"/>
      <c r="CR9611"/>
      <c r="CS9611"/>
      <c r="CT9611"/>
      <c r="CU9611"/>
      <c r="CV9611"/>
    </row>
    <row r="9612" spans="10:100" x14ac:dyDescent="0.25">
      <c r="J9612"/>
      <c r="K9612"/>
      <c r="L9612"/>
      <c r="M9612"/>
      <c r="N9612"/>
      <c r="O9612"/>
      <c r="P9612"/>
      <c r="Q9612"/>
      <c r="R9612"/>
      <c r="S9612"/>
      <c r="T9612"/>
      <c r="U9612"/>
      <c r="V9612"/>
      <c r="W9612"/>
      <c r="X9612"/>
      <c r="Y9612"/>
      <c r="Z9612"/>
      <c r="AA9612"/>
      <c r="AB9612"/>
      <c r="AC9612"/>
      <c r="AD9612"/>
      <c r="AE9612"/>
      <c r="AF9612"/>
      <c r="AG9612"/>
      <c r="AH9612"/>
      <c r="AI9612"/>
      <c r="AJ9612"/>
      <c r="AK9612"/>
      <c r="AL9612"/>
      <c r="AM9612"/>
      <c r="AN9612"/>
      <c r="AO9612"/>
      <c r="AP9612"/>
      <c r="AQ9612"/>
      <c r="AR9612"/>
      <c r="AS9612"/>
      <c r="AT9612"/>
      <c r="AU9612"/>
      <c r="AV9612"/>
      <c r="AW9612"/>
      <c r="AX9612"/>
      <c r="AY9612"/>
      <c r="AZ9612"/>
      <c r="BA9612"/>
      <c r="BB9612"/>
      <c r="BC9612"/>
      <c r="BD9612"/>
      <c r="BE9612"/>
      <c r="BF9612"/>
      <c r="BG9612"/>
      <c r="BH9612"/>
      <c r="BI9612"/>
      <c r="BJ9612"/>
      <c r="BK9612"/>
      <c r="BL9612"/>
      <c r="BM9612"/>
      <c r="BN9612"/>
      <c r="BO9612"/>
      <c r="BP9612"/>
      <c r="BQ9612"/>
      <c r="BR9612"/>
      <c r="BS9612"/>
      <c r="BT9612"/>
      <c r="BU9612"/>
      <c r="BV9612"/>
      <c r="BW9612"/>
      <c r="BX9612"/>
      <c r="BY9612"/>
      <c r="BZ9612"/>
      <c r="CA9612"/>
      <c r="CB9612"/>
      <c r="CC9612"/>
      <c r="CD9612"/>
      <c r="CE9612"/>
      <c r="CF9612"/>
      <c r="CG9612"/>
      <c r="CH9612"/>
      <c r="CI9612"/>
      <c r="CJ9612"/>
      <c r="CK9612"/>
      <c r="CL9612"/>
      <c r="CM9612"/>
      <c r="CN9612"/>
      <c r="CO9612"/>
      <c r="CP9612"/>
      <c r="CQ9612"/>
      <c r="CR9612"/>
      <c r="CS9612"/>
      <c r="CT9612"/>
      <c r="CU9612"/>
      <c r="CV9612"/>
    </row>
    <row r="9613" spans="10:100" x14ac:dyDescent="0.25">
      <c r="J9613"/>
      <c r="K9613"/>
      <c r="L9613"/>
      <c r="M9613"/>
      <c r="N9613"/>
      <c r="O9613"/>
      <c r="P9613"/>
      <c r="Q9613"/>
      <c r="R9613"/>
      <c r="S9613"/>
      <c r="T9613"/>
      <c r="U9613"/>
      <c r="V9613"/>
      <c r="W9613"/>
      <c r="X9613"/>
      <c r="Y9613"/>
      <c r="Z9613"/>
      <c r="AA9613"/>
      <c r="AB9613"/>
      <c r="AC9613"/>
      <c r="AD9613"/>
      <c r="AE9613"/>
      <c r="AF9613"/>
      <c r="AG9613"/>
      <c r="AH9613"/>
      <c r="AI9613"/>
      <c r="AJ9613"/>
      <c r="AK9613"/>
      <c r="AL9613"/>
      <c r="AM9613"/>
      <c r="AN9613"/>
      <c r="AO9613"/>
      <c r="AP9613"/>
      <c r="AQ9613"/>
      <c r="AR9613"/>
      <c r="AS9613"/>
      <c r="AT9613"/>
      <c r="AU9613"/>
      <c r="AV9613"/>
      <c r="AW9613"/>
      <c r="AX9613"/>
      <c r="AY9613"/>
      <c r="AZ9613"/>
      <c r="BA9613"/>
      <c r="BB9613"/>
      <c r="BC9613"/>
      <c r="BD9613"/>
      <c r="BE9613"/>
      <c r="BF9613"/>
      <c r="BG9613"/>
      <c r="BH9613"/>
      <c r="BI9613"/>
      <c r="BJ9613"/>
      <c r="BK9613"/>
      <c r="BL9613"/>
      <c r="BM9613"/>
      <c r="BN9613"/>
      <c r="BO9613"/>
      <c r="BP9613"/>
      <c r="BQ9613"/>
      <c r="BR9613"/>
      <c r="BS9613"/>
      <c r="BT9613"/>
      <c r="BU9613"/>
      <c r="BV9613"/>
      <c r="BW9613"/>
      <c r="BX9613"/>
      <c r="BY9613"/>
      <c r="BZ9613"/>
      <c r="CA9613"/>
      <c r="CB9613"/>
      <c r="CC9613"/>
      <c r="CD9613"/>
      <c r="CE9613"/>
      <c r="CF9613"/>
      <c r="CG9613"/>
      <c r="CH9613"/>
      <c r="CI9613"/>
      <c r="CJ9613"/>
      <c r="CK9613"/>
      <c r="CL9613"/>
      <c r="CM9613"/>
      <c r="CN9613"/>
      <c r="CO9613"/>
      <c r="CP9613"/>
      <c r="CQ9613"/>
      <c r="CR9613"/>
      <c r="CS9613"/>
      <c r="CT9613"/>
      <c r="CU9613"/>
      <c r="CV9613"/>
    </row>
    <row r="9614" spans="10:100" x14ac:dyDescent="0.25">
      <c r="J9614"/>
      <c r="K9614"/>
      <c r="L9614"/>
      <c r="M9614"/>
      <c r="N9614"/>
      <c r="O9614"/>
      <c r="P9614"/>
      <c r="Q9614"/>
      <c r="R9614"/>
      <c r="S9614"/>
      <c r="T9614"/>
      <c r="U9614"/>
      <c r="V9614"/>
      <c r="W9614"/>
      <c r="X9614"/>
      <c r="Y9614"/>
      <c r="Z9614"/>
      <c r="AA9614"/>
      <c r="AB9614"/>
      <c r="AC9614"/>
      <c r="AD9614"/>
      <c r="AE9614"/>
      <c r="AF9614"/>
      <c r="AG9614"/>
      <c r="AH9614"/>
      <c r="AI9614"/>
      <c r="AJ9614"/>
      <c r="AK9614"/>
      <c r="AL9614"/>
      <c r="AM9614"/>
      <c r="AN9614"/>
      <c r="AO9614"/>
      <c r="AP9614"/>
      <c r="AQ9614"/>
      <c r="AR9614"/>
      <c r="AS9614"/>
      <c r="AT9614"/>
      <c r="AU9614"/>
      <c r="AV9614"/>
      <c r="AW9614"/>
      <c r="AX9614"/>
      <c r="AY9614"/>
      <c r="AZ9614"/>
      <c r="BA9614"/>
      <c r="BB9614"/>
      <c r="BC9614"/>
      <c r="BD9614"/>
      <c r="BE9614"/>
      <c r="BF9614"/>
      <c r="BG9614"/>
      <c r="BH9614"/>
      <c r="BI9614"/>
      <c r="BJ9614"/>
      <c r="BK9614"/>
      <c r="BL9614"/>
      <c r="BM9614"/>
      <c r="BN9614"/>
      <c r="BO9614"/>
      <c r="BP9614"/>
      <c r="BQ9614"/>
      <c r="BR9614"/>
      <c r="BS9614"/>
      <c r="BT9614"/>
      <c r="BU9614"/>
      <c r="BV9614"/>
      <c r="BW9614"/>
      <c r="BX9614"/>
      <c r="BY9614"/>
      <c r="BZ9614"/>
      <c r="CA9614"/>
      <c r="CB9614"/>
      <c r="CC9614"/>
      <c r="CD9614"/>
      <c r="CE9614"/>
      <c r="CF9614"/>
      <c r="CG9614"/>
      <c r="CH9614"/>
      <c r="CI9614"/>
      <c r="CJ9614"/>
      <c r="CK9614"/>
      <c r="CL9614"/>
      <c r="CM9614"/>
      <c r="CN9614"/>
      <c r="CO9614"/>
      <c r="CP9614"/>
      <c r="CQ9614"/>
      <c r="CR9614"/>
      <c r="CS9614"/>
      <c r="CT9614"/>
      <c r="CU9614"/>
      <c r="CV9614"/>
    </row>
    <row r="9615" spans="10:100" x14ac:dyDescent="0.25">
      <c r="J9615"/>
      <c r="K9615"/>
      <c r="L9615"/>
      <c r="M9615"/>
      <c r="N9615"/>
      <c r="O9615"/>
      <c r="P9615"/>
      <c r="Q9615"/>
      <c r="R9615"/>
      <c r="S9615"/>
      <c r="T9615"/>
      <c r="U9615"/>
      <c r="V9615"/>
      <c r="W9615"/>
      <c r="X9615"/>
      <c r="Y9615"/>
      <c r="Z9615"/>
      <c r="AA9615"/>
      <c r="AB9615"/>
      <c r="AC9615"/>
      <c r="AD9615"/>
      <c r="AE9615"/>
      <c r="AF9615"/>
      <c r="AG9615"/>
      <c r="AH9615"/>
      <c r="AI9615"/>
      <c r="AJ9615"/>
      <c r="AK9615"/>
      <c r="AL9615"/>
      <c r="AM9615"/>
      <c r="AN9615"/>
      <c r="AO9615"/>
      <c r="AP9615"/>
      <c r="AQ9615"/>
      <c r="AR9615"/>
      <c r="AS9615"/>
      <c r="AT9615"/>
      <c r="AU9615"/>
      <c r="AV9615"/>
      <c r="AW9615"/>
      <c r="AX9615"/>
      <c r="AY9615"/>
      <c r="AZ9615"/>
      <c r="BA9615"/>
      <c r="BB9615"/>
      <c r="BC9615"/>
      <c r="BD9615"/>
      <c r="BE9615"/>
      <c r="BF9615"/>
      <c r="BG9615"/>
      <c r="BH9615"/>
      <c r="BI9615"/>
      <c r="BJ9615"/>
      <c r="BK9615"/>
      <c r="BL9615"/>
      <c r="BM9615"/>
      <c r="BN9615"/>
      <c r="BO9615"/>
      <c r="BP9615"/>
      <c r="BQ9615"/>
      <c r="BR9615"/>
      <c r="BS9615"/>
      <c r="BT9615"/>
      <c r="BU9615"/>
      <c r="BV9615"/>
      <c r="BW9615"/>
      <c r="BX9615"/>
      <c r="BY9615"/>
      <c r="BZ9615"/>
      <c r="CA9615"/>
      <c r="CB9615"/>
      <c r="CC9615"/>
      <c r="CD9615"/>
      <c r="CE9615"/>
      <c r="CF9615"/>
      <c r="CG9615"/>
      <c r="CH9615"/>
      <c r="CI9615"/>
      <c r="CJ9615"/>
      <c r="CK9615"/>
      <c r="CL9615"/>
      <c r="CM9615"/>
      <c r="CN9615"/>
      <c r="CO9615"/>
      <c r="CP9615"/>
      <c r="CQ9615"/>
      <c r="CR9615"/>
      <c r="CS9615"/>
      <c r="CT9615"/>
      <c r="CU9615"/>
      <c r="CV9615"/>
    </row>
    <row r="9616" spans="10:100" x14ac:dyDescent="0.25">
      <c r="J9616"/>
      <c r="K9616"/>
      <c r="L9616"/>
      <c r="M9616"/>
      <c r="N9616"/>
      <c r="O9616"/>
      <c r="P9616"/>
      <c r="Q9616"/>
      <c r="R9616"/>
      <c r="S9616"/>
      <c r="T9616"/>
      <c r="U9616"/>
      <c r="V9616"/>
      <c r="W9616"/>
      <c r="X9616"/>
      <c r="Y9616"/>
      <c r="Z9616"/>
      <c r="AA9616"/>
      <c r="AB9616"/>
      <c r="AC9616"/>
      <c r="AD9616"/>
      <c r="AE9616"/>
      <c r="AF9616"/>
      <c r="AG9616"/>
      <c r="AH9616"/>
      <c r="AI9616"/>
      <c r="AJ9616"/>
      <c r="AK9616"/>
      <c r="AL9616"/>
      <c r="AM9616"/>
      <c r="AN9616"/>
      <c r="AO9616"/>
      <c r="AP9616"/>
      <c r="AQ9616"/>
      <c r="AR9616"/>
      <c r="AS9616"/>
      <c r="AT9616"/>
      <c r="AU9616"/>
      <c r="AV9616"/>
      <c r="AW9616"/>
      <c r="AX9616"/>
      <c r="AY9616"/>
      <c r="AZ9616"/>
      <c r="BA9616"/>
      <c r="BB9616"/>
      <c r="BC9616"/>
      <c r="BD9616"/>
      <c r="BE9616"/>
      <c r="BF9616"/>
      <c r="BG9616"/>
      <c r="BH9616"/>
      <c r="BI9616"/>
      <c r="BJ9616"/>
      <c r="BK9616"/>
      <c r="BL9616"/>
      <c r="BM9616"/>
      <c r="BN9616"/>
      <c r="BO9616"/>
      <c r="BP9616"/>
      <c r="BQ9616"/>
      <c r="BR9616"/>
      <c r="BS9616"/>
      <c r="BT9616"/>
      <c r="BU9616"/>
      <c r="BV9616"/>
      <c r="BW9616"/>
      <c r="BX9616"/>
      <c r="BY9616"/>
      <c r="BZ9616"/>
      <c r="CA9616"/>
      <c r="CB9616"/>
      <c r="CC9616"/>
      <c r="CD9616"/>
      <c r="CE9616"/>
      <c r="CF9616"/>
      <c r="CG9616"/>
      <c r="CH9616"/>
      <c r="CI9616"/>
      <c r="CJ9616"/>
      <c r="CK9616"/>
      <c r="CL9616"/>
      <c r="CM9616"/>
      <c r="CN9616"/>
      <c r="CO9616"/>
      <c r="CP9616"/>
      <c r="CQ9616"/>
      <c r="CR9616"/>
      <c r="CS9616"/>
      <c r="CT9616"/>
      <c r="CU9616"/>
      <c r="CV9616"/>
    </row>
    <row r="9617" spans="10:100" x14ac:dyDescent="0.25">
      <c r="J9617"/>
      <c r="K9617"/>
      <c r="L9617"/>
      <c r="M9617"/>
      <c r="N9617"/>
      <c r="O9617"/>
      <c r="P9617"/>
      <c r="Q9617"/>
      <c r="R9617"/>
      <c r="S9617"/>
      <c r="T9617"/>
      <c r="U9617"/>
      <c r="V9617"/>
      <c r="W9617"/>
      <c r="X9617"/>
      <c r="Y9617"/>
      <c r="Z9617"/>
      <c r="AA9617"/>
      <c r="AB9617"/>
      <c r="AC9617"/>
      <c r="AD9617"/>
      <c r="AE9617"/>
      <c r="AF9617"/>
      <c r="AG9617"/>
      <c r="AH9617"/>
      <c r="AI9617"/>
      <c r="AJ9617"/>
      <c r="AK9617"/>
      <c r="AL9617"/>
      <c r="AM9617"/>
      <c r="AN9617"/>
      <c r="AO9617"/>
      <c r="AP9617"/>
      <c r="AQ9617"/>
      <c r="AR9617"/>
      <c r="AS9617"/>
      <c r="AT9617"/>
      <c r="AU9617"/>
      <c r="AV9617"/>
      <c r="AW9617"/>
      <c r="AX9617"/>
      <c r="AY9617"/>
      <c r="AZ9617"/>
      <c r="BA9617"/>
      <c r="BB9617"/>
      <c r="BC9617"/>
      <c r="BD9617"/>
      <c r="BE9617"/>
      <c r="BF9617"/>
      <c r="BG9617"/>
      <c r="BH9617"/>
      <c r="BI9617"/>
      <c r="BJ9617"/>
      <c r="BK9617"/>
      <c r="BL9617"/>
      <c r="BM9617"/>
      <c r="BN9617"/>
      <c r="BO9617"/>
      <c r="BP9617"/>
      <c r="BQ9617"/>
      <c r="BR9617"/>
      <c r="BS9617"/>
      <c r="BT9617"/>
      <c r="BU9617"/>
      <c r="BV9617"/>
      <c r="BW9617"/>
      <c r="BX9617"/>
      <c r="BY9617"/>
      <c r="BZ9617"/>
      <c r="CA9617"/>
      <c r="CB9617"/>
      <c r="CC9617"/>
      <c r="CD9617"/>
      <c r="CE9617"/>
      <c r="CF9617"/>
      <c r="CG9617"/>
      <c r="CH9617"/>
      <c r="CI9617"/>
      <c r="CJ9617"/>
      <c r="CK9617"/>
      <c r="CL9617"/>
      <c r="CM9617"/>
      <c r="CN9617"/>
      <c r="CO9617"/>
      <c r="CP9617"/>
      <c r="CQ9617"/>
      <c r="CR9617"/>
      <c r="CS9617"/>
      <c r="CT9617"/>
      <c r="CU9617"/>
      <c r="CV9617"/>
    </row>
    <row r="9618" spans="10:100" x14ac:dyDescent="0.25">
      <c r="J9618"/>
      <c r="K9618"/>
      <c r="L9618"/>
      <c r="M9618"/>
      <c r="N9618"/>
      <c r="O9618"/>
      <c r="P9618"/>
      <c r="Q9618"/>
      <c r="R9618"/>
      <c r="S9618"/>
      <c r="T9618"/>
      <c r="U9618"/>
      <c r="V9618"/>
      <c r="W9618"/>
      <c r="X9618"/>
      <c r="Y9618"/>
      <c r="Z9618"/>
      <c r="AA9618"/>
      <c r="AB9618"/>
      <c r="AC9618"/>
      <c r="AD9618"/>
      <c r="AE9618"/>
      <c r="AF9618"/>
      <c r="AG9618"/>
      <c r="AH9618"/>
      <c r="AI9618"/>
      <c r="AJ9618"/>
      <c r="AK9618"/>
      <c r="AL9618"/>
      <c r="AM9618"/>
      <c r="AN9618"/>
      <c r="AO9618"/>
      <c r="AP9618"/>
      <c r="AQ9618"/>
      <c r="AR9618"/>
      <c r="AS9618"/>
      <c r="AT9618"/>
      <c r="AU9618"/>
      <c r="AV9618"/>
      <c r="AW9618"/>
      <c r="AX9618"/>
      <c r="AY9618"/>
      <c r="AZ9618"/>
      <c r="BA9618"/>
      <c r="BB9618"/>
      <c r="BC9618"/>
      <c r="BD9618"/>
      <c r="BE9618"/>
      <c r="BF9618"/>
      <c r="BG9618"/>
      <c r="BH9618"/>
      <c r="BI9618"/>
      <c r="BJ9618"/>
      <c r="BK9618"/>
      <c r="BL9618"/>
      <c r="BM9618"/>
      <c r="BN9618"/>
      <c r="BO9618"/>
      <c r="BP9618"/>
      <c r="BQ9618"/>
      <c r="BR9618"/>
      <c r="BS9618"/>
      <c r="BT9618"/>
      <c r="BU9618"/>
      <c r="BV9618"/>
      <c r="BW9618"/>
      <c r="BX9618"/>
      <c r="BY9618"/>
      <c r="BZ9618"/>
      <c r="CA9618"/>
      <c r="CB9618"/>
      <c r="CC9618"/>
      <c r="CD9618"/>
      <c r="CE9618"/>
      <c r="CF9618"/>
      <c r="CG9618"/>
      <c r="CH9618"/>
      <c r="CI9618"/>
      <c r="CJ9618"/>
      <c r="CK9618"/>
      <c r="CL9618"/>
      <c r="CM9618"/>
      <c r="CN9618"/>
      <c r="CO9618"/>
      <c r="CP9618"/>
      <c r="CQ9618"/>
      <c r="CR9618"/>
      <c r="CS9618"/>
      <c r="CT9618"/>
      <c r="CU9618"/>
      <c r="CV9618"/>
    </row>
    <row r="9619" spans="10:100" x14ac:dyDescent="0.25">
      <c r="J9619"/>
      <c r="K9619"/>
      <c r="L9619"/>
      <c r="M9619"/>
      <c r="N9619"/>
      <c r="O9619"/>
      <c r="P9619"/>
      <c r="Q9619"/>
      <c r="R9619"/>
      <c r="S9619"/>
      <c r="T9619"/>
      <c r="U9619"/>
      <c r="V9619"/>
      <c r="W9619"/>
      <c r="X9619"/>
      <c r="Y9619"/>
      <c r="Z9619"/>
      <c r="AA9619"/>
      <c r="AB9619"/>
      <c r="AC9619"/>
      <c r="AD9619"/>
      <c r="AE9619"/>
      <c r="AF9619"/>
      <c r="AG9619"/>
      <c r="AH9619"/>
      <c r="AI9619"/>
      <c r="AJ9619"/>
      <c r="AK9619"/>
      <c r="AL9619"/>
      <c r="AM9619"/>
      <c r="AN9619"/>
      <c r="AO9619"/>
      <c r="AP9619"/>
      <c r="AQ9619"/>
      <c r="AR9619"/>
      <c r="AS9619"/>
      <c r="AT9619"/>
      <c r="AU9619"/>
      <c r="AV9619"/>
      <c r="AW9619"/>
      <c r="AX9619"/>
      <c r="AY9619"/>
      <c r="AZ9619"/>
      <c r="BA9619"/>
      <c r="BB9619"/>
      <c r="BC9619"/>
      <c r="BD9619"/>
      <c r="BE9619"/>
      <c r="BF9619"/>
      <c r="BG9619"/>
      <c r="BH9619"/>
      <c r="BI9619"/>
      <c r="BJ9619"/>
      <c r="BK9619"/>
      <c r="BL9619"/>
      <c r="BM9619"/>
      <c r="BN9619"/>
      <c r="BO9619"/>
      <c r="BP9619"/>
      <c r="BQ9619"/>
      <c r="BR9619"/>
      <c r="BS9619"/>
      <c r="BT9619"/>
      <c r="BU9619"/>
      <c r="BV9619"/>
      <c r="BW9619"/>
      <c r="BX9619"/>
      <c r="BY9619"/>
      <c r="BZ9619"/>
      <c r="CA9619"/>
      <c r="CB9619"/>
      <c r="CC9619"/>
      <c r="CD9619"/>
      <c r="CE9619"/>
      <c r="CF9619"/>
      <c r="CG9619"/>
      <c r="CH9619"/>
      <c r="CI9619"/>
      <c r="CJ9619"/>
      <c r="CK9619"/>
      <c r="CL9619"/>
      <c r="CM9619"/>
      <c r="CN9619"/>
      <c r="CO9619"/>
      <c r="CP9619"/>
      <c r="CQ9619"/>
      <c r="CR9619"/>
      <c r="CS9619"/>
      <c r="CT9619"/>
      <c r="CU9619"/>
      <c r="CV9619"/>
    </row>
    <row r="9620" spans="10:100" x14ac:dyDescent="0.25">
      <c r="J9620"/>
      <c r="K9620"/>
      <c r="L9620"/>
      <c r="M9620"/>
      <c r="N9620"/>
      <c r="O9620"/>
      <c r="P9620"/>
      <c r="Q9620"/>
      <c r="R9620"/>
      <c r="S9620"/>
      <c r="T9620"/>
      <c r="U9620"/>
      <c r="V9620"/>
      <c r="W9620"/>
      <c r="X9620"/>
      <c r="Y9620"/>
      <c r="Z9620"/>
      <c r="AA9620"/>
      <c r="AB9620"/>
      <c r="AC9620"/>
      <c r="AD9620"/>
      <c r="AE9620"/>
      <c r="AF9620"/>
      <c r="AG9620"/>
      <c r="AH9620"/>
      <c r="AI9620"/>
      <c r="AJ9620"/>
      <c r="AK9620"/>
      <c r="AL9620"/>
      <c r="AM9620"/>
      <c r="AN9620"/>
      <c r="AO9620"/>
      <c r="AP9620"/>
      <c r="AQ9620"/>
      <c r="AR9620"/>
      <c r="AS9620"/>
      <c r="AT9620"/>
      <c r="AU9620"/>
      <c r="AV9620"/>
      <c r="AW9620"/>
      <c r="AX9620"/>
      <c r="AY9620"/>
      <c r="AZ9620"/>
      <c r="BA9620"/>
      <c r="BB9620"/>
      <c r="BC9620"/>
      <c r="BD9620"/>
      <c r="BE9620"/>
      <c r="BF9620"/>
      <c r="BG9620"/>
      <c r="BH9620"/>
      <c r="BI9620"/>
      <c r="BJ9620"/>
      <c r="BK9620"/>
      <c r="BL9620"/>
      <c r="BM9620"/>
      <c r="BN9620"/>
      <c r="BO9620"/>
      <c r="BP9620"/>
      <c r="BQ9620"/>
      <c r="BR9620"/>
      <c r="BS9620"/>
      <c r="BT9620"/>
      <c r="BU9620"/>
      <c r="BV9620"/>
      <c r="BW9620"/>
      <c r="BX9620"/>
      <c r="BY9620"/>
      <c r="BZ9620"/>
      <c r="CA9620"/>
      <c r="CB9620"/>
      <c r="CC9620"/>
      <c r="CD9620"/>
      <c r="CE9620"/>
      <c r="CF9620"/>
      <c r="CG9620"/>
      <c r="CH9620"/>
      <c r="CI9620"/>
      <c r="CJ9620"/>
      <c r="CK9620"/>
      <c r="CL9620"/>
      <c r="CM9620"/>
      <c r="CN9620"/>
      <c r="CO9620"/>
      <c r="CP9620"/>
      <c r="CQ9620"/>
      <c r="CR9620"/>
      <c r="CS9620"/>
      <c r="CT9620"/>
      <c r="CU9620"/>
      <c r="CV9620"/>
    </row>
    <row r="9621" spans="10:100" x14ac:dyDescent="0.25">
      <c r="J9621"/>
      <c r="K9621"/>
      <c r="L9621"/>
      <c r="M9621"/>
      <c r="N9621"/>
      <c r="O9621"/>
      <c r="P9621"/>
      <c r="Q9621"/>
      <c r="R9621"/>
      <c r="S9621"/>
      <c r="T9621"/>
      <c r="U9621"/>
      <c r="V9621"/>
      <c r="W9621"/>
      <c r="X9621"/>
      <c r="Y9621"/>
      <c r="Z9621"/>
      <c r="AA9621"/>
      <c r="AB9621"/>
      <c r="AC9621"/>
      <c r="AD9621"/>
      <c r="AE9621"/>
      <c r="AF9621"/>
      <c r="AG9621"/>
      <c r="AH9621"/>
      <c r="AI9621"/>
      <c r="AJ9621"/>
      <c r="AK9621"/>
      <c r="AL9621"/>
      <c r="AM9621"/>
      <c r="AN9621"/>
      <c r="AO9621"/>
      <c r="AP9621"/>
      <c r="AQ9621"/>
      <c r="AR9621"/>
      <c r="AS9621"/>
      <c r="AT9621"/>
      <c r="AU9621"/>
      <c r="AV9621"/>
      <c r="AW9621"/>
      <c r="AX9621"/>
      <c r="AY9621"/>
      <c r="AZ9621"/>
      <c r="BA9621"/>
      <c r="BB9621"/>
      <c r="BC9621"/>
      <c r="BD9621"/>
      <c r="BE9621"/>
      <c r="BF9621"/>
      <c r="BG9621"/>
      <c r="BH9621"/>
      <c r="BI9621"/>
      <c r="BJ9621"/>
      <c r="BK9621"/>
      <c r="BL9621"/>
      <c r="BM9621"/>
      <c r="BN9621"/>
      <c r="BO9621"/>
      <c r="BP9621"/>
      <c r="BQ9621"/>
      <c r="BR9621"/>
      <c r="BS9621"/>
      <c r="BT9621"/>
      <c r="BU9621"/>
      <c r="BV9621"/>
      <c r="BW9621"/>
      <c r="BX9621"/>
      <c r="BY9621"/>
      <c r="BZ9621"/>
      <c r="CA9621"/>
      <c r="CB9621"/>
      <c r="CC9621"/>
      <c r="CD9621"/>
      <c r="CE9621"/>
      <c r="CF9621"/>
      <c r="CG9621"/>
      <c r="CH9621"/>
      <c r="CI9621"/>
      <c r="CJ9621"/>
      <c r="CK9621"/>
      <c r="CL9621"/>
      <c r="CM9621"/>
      <c r="CN9621"/>
      <c r="CO9621"/>
      <c r="CP9621"/>
      <c r="CQ9621"/>
      <c r="CR9621"/>
      <c r="CS9621"/>
      <c r="CT9621"/>
      <c r="CU9621"/>
      <c r="CV9621"/>
    </row>
    <row r="9622" spans="10:100" x14ac:dyDescent="0.25">
      <c r="J9622"/>
      <c r="K9622"/>
      <c r="L9622"/>
      <c r="M9622"/>
      <c r="N9622"/>
      <c r="O9622"/>
      <c r="P9622"/>
      <c r="Q9622"/>
      <c r="R9622"/>
      <c r="S9622"/>
      <c r="T9622"/>
      <c r="U9622"/>
      <c r="V9622"/>
      <c r="W9622"/>
      <c r="X9622"/>
      <c r="Y9622"/>
      <c r="Z9622"/>
      <c r="AA9622"/>
      <c r="AB9622"/>
      <c r="AC9622"/>
      <c r="AD9622"/>
      <c r="AE9622"/>
      <c r="AF9622"/>
      <c r="AG9622"/>
      <c r="AH9622"/>
      <c r="AI9622"/>
      <c r="AJ9622"/>
      <c r="AK9622"/>
      <c r="AL9622"/>
      <c r="AM9622"/>
      <c r="AN9622"/>
      <c r="AO9622"/>
      <c r="AP9622"/>
      <c r="AQ9622"/>
      <c r="AR9622"/>
      <c r="AS9622"/>
      <c r="AT9622"/>
      <c r="AU9622"/>
      <c r="AV9622"/>
      <c r="AW9622"/>
      <c r="AX9622"/>
      <c r="AY9622"/>
      <c r="AZ9622"/>
      <c r="BA9622"/>
      <c r="BB9622"/>
      <c r="BC9622"/>
      <c r="BD9622"/>
      <c r="BE9622"/>
      <c r="BF9622"/>
      <c r="BG9622"/>
      <c r="BH9622"/>
      <c r="BI9622"/>
      <c r="BJ9622"/>
      <c r="BK9622"/>
      <c r="BL9622"/>
      <c r="BM9622"/>
      <c r="BN9622"/>
      <c r="BO9622"/>
      <c r="BP9622"/>
      <c r="BQ9622"/>
      <c r="BR9622"/>
      <c r="BS9622"/>
      <c r="BT9622"/>
      <c r="BU9622"/>
      <c r="BV9622"/>
      <c r="BW9622"/>
      <c r="BX9622"/>
      <c r="BY9622"/>
      <c r="BZ9622"/>
      <c r="CA9622"/>
      <c r="CB9622"/>
      <c r="CC9622"/>
      <c r="CD9622"/>
      <c r="CE9622"/>
      <c r="CF9622"/>
      <c r="CG9622"/>
      <c r="CH9622"/>
      <c r="CI9622"/>
      <c r="CJ9622"/>
      <c r="CK9622"/>
      <c r="CL9622"/>
      <c r="CM9622"/>
      <c r="CN9622"/>
      <c r="CO9622"/>
      <c r="CP9622"/>
      <c r="CQ9622"/>
      <c r="CR9622"/>
      <c r="CS9622"/>
      <c r="CT9622"/>
      <c r="CU9622"/>
      <c r="CV9622"/>
    </row>
    <row r="9623" spans="10:100" x14ac:dyDescent="0.25">
      <c r="J9623"/>
      <c r="K9623"/>
      <c r="L9623"/>
      <c r="M9623"/>
      <c r="N9623"/>
      <c r="O9623"/>
      <c r="P9623"/>
      <c r="Q9623"/>
      <c r="R9623"/>
      <c r="S9623"/>
      <c r="T9623"/>
      <c r="U9623"/>
      <c r="V9623"/>
      <c r="W9623"/>
      <c r="X9623"/>
      <c r="Y9623"/>
      <c r="Z9623"/>
      <c r="AA9623"/>
      <c r="AB9623"/>
      <c r="AC9623"/>
      <c r="AD9623"/>
      <c r="AE9623"/>
      <c r="AF9623"/>
      <c r="AG9623"/>
      <c r="AH9623"/>
      <c r="AI9623"/>
      <c r="AJ9623"/>
      <c r="AK9623"/>
      <c r="AL9623"/>
      <c r="AM9623"/>
      <c r="AN9623"/>
      <c r="AO9623"/>
      <c r="AP9623"/>
      <c r="AQ9623"/>
      <c r="AR9623"/>
      <c r="AS9623"/>
      <c r="AT9623"/>
      <c r="AU9623"/>
      <c r="AV9623"/>
      <c r="AW9623"/>
      <c r="AX9623"/>
      <c r="AY9623"/>
      <c r="AZ9623"/>
      <c r="BA9623"/>
      <c r="BB9623"/>
      <c r="BC9623"/>
      <c r="BD9623"/>
      <c r="BE9623"/>
      <c r="BF9623"/>
      <c r="BG9623"/>
      <c r="BH9623"/>
      <c r="BI9623"/>
      <c r="BJ9623"/>
      <c r="BK9623"/>
      <c r="BL9623"/>
      <c r="BM9623"/>
      <c r="BN9623"/>
      <c r="BO9623"/>
      <c r="BP9623"/>
      <c r="BQ9623"/>
      <c r="BR9623"/>
      <c r="BS9623"/>
      <c r="BT9623"/>
      <c r="BU9623"/>
      <c r="BV9623"/>
      <c r="BW9623"/>
      <c r="BX9623"/>
      <c r="BY9623"/>
      <c r="BZ9623"/>
      <c r="CA9623"/>
      <c r="CB9623"/>
      <c r="CC9623"/>
      <c r="CD9623"/>
      <c r="CE9623"/>
      <c r="CF9623"/>
      <c r="CG9623"/>
      <c r="CH9623"/>
      <c r="CI9623"/>
      <c r="CJ9623"/>
      <c r="CK9623"/>
      <c r="CL9623"/>
      <c r="CM9623"/>
      <c r="CN9623"/>
      <c r="CO9623"/>
      <c r="CP9623"/>
      <c r="CQ9623"/>
      <c r="CR9623"/>
      <c r="CS9623"/>
      <c r="CT9623"/>
      <c r="CU9623"/>
      <c r="CV9623"/>
    </row>
    <row r="9624" spans="10:100" x14ac:dyDescent="0.25">
      <c r="J9624"/>
      <c r="K9624"/>
      <c r="L9624"/>
      <c r="M9624"/>
      <c r="N9624"/>
      <c r="O9624"/>
      <c r="P9624"/>
      <c r="Q9624"/>
      <c r="R9624"/>
      <c r="S9624"/>
      <c r="T9624"/>
      <c r="U9624"/>
      <c r="V9624"/>
      <c r="W9624"/>
      <c r="X9624"/>
      <c r="Y9624"/>
      <c r="Z9624"/>
      <c r="AA9624"/>
      <c r="AB9624"/>
      <c r="AC9624"/>
      <c r="AD9624"/>
      <c r="AE9624"/>
      <c r="AF9624"/>
      <c r="AG9624"/>
      <c r="AH9624"/>
      <c r="AI9624"/>
      <c r="AJ9624"/>
      <c r="AK9624"/>
      <c r="AL9624"/>
      <c r="AM9624"/>
      <c r="AN9624"/>
      <c r="AO9624"/>
      <c r="AP9624"/>
      <c r="AQ9624"/>
      <c r="AR9624"/>
      <c r="AS9624"/>
      <c r="AT9624"/>
      <c r="AU9624"/>
      <c r="AV9624"/>
      <c r="AW9624"/>
      <c r="AX9624"/>
      <c r="AY9624"/>
      <c r="AZ9624"/>
      <c r="BA9624"/>
      <c r="BB9624"/>
      <c r="BC9624"/>
      <c r="BD9624"/>
      <c r="BE9624"/>
      <c r="BF9624"/>
      <c r="BG9624"/>
      <c r="BH9624"/>
      <c r="BI9624"/>
      <c r="BJ9624"/>
      <c r="BK9624"/>
      <c r="BL9624"/>
      <c r="BM9624"/>
      <c r="BN9624"/>
      <c r="BO9624"/>
      <c r="BP9624"/>
      <c r="BQ9624"/>
      <c r="BR9624"/>
      <c r="BS9624"/>
      <c r="BT9624"/>
      <c r="BU9624"/>
      <c r="BV9624"/>
      <c r="BW9624"/>
      <c r="BX9624"/>
      <c r="BY9624"/>
      <c r="BZ9624"/>
      <c r="CA9624"/>
      <c r="CB9624"/>
      <c r="CC9624"/>
      <c r="CD9624"/>
      <c r="CE9624"/>
      <c r="CF9624"/>
      <c r="CG9624"/>
      <c r="CH9624"/>
      <c r="CI9624"/>
      <c r="CJ9624"/>
      <c r="CK9624"/>
      <c r="CL9624"/>
      <c r="CM9624"/>
      <c r="CN9624"/>
      <c r="CO9624"/>
      <c r="CP9624"/>
      <c r="CQ9624"/>
      <c r="CR9624"/>
      <c r="CS9624"/>
      <c r="CT9624"/>
      <c r="CU9624"/>
      <c r="CV9624"/>
    </row>
    <row r="9625" spans="10:100" x14ac:dyDescent="0.25">
      <c r="J9625"/>
      <c r="K9625"/>
      <c r="L9625"/>
      <c r="M9625"/>
      <c r="N9625"/>
      <c r="O9625"/>
      <c r="P9625"/>
      <c r="Q9625"/>
      <c r="R9625"/>
      <c r="S9625"/>
      <c r="T9625"/>
      <c r="U9625"/>
      <c r="V9625"/>
      <c r="W9625"/>
      <c r="X9625"/>
      <c r="Y9625"/>
      <c r="Z9625"/>
      <c r="AA9625"/>
      <c r="AB9625"/>
      <c r="AC9625"/>
      <c r="AD9625"/>
      <c r="AE9625"/>
      <c r="AF9625"/>
      <c r="AG9625"/>
      <c r="AH9625"/>
      <c r="AI9625"/>
      <c r="AJ9625"/>
      <c r="AK9625"/>
      <c r="AL9625"/>
      <c r="AM9625"/>
      <c r="AN9625"/>
      <c r="AO9625"/>
      <c r="AP9625"/>
      <c r="AQ9625"/>
      <c r="AR9625"/>
      <c r="AS9625"/>
      <c r="AT9625"/>
      <c r="AU9625"/>
      <c r="AV9625"/>
      <c r="AW9625"/>
      <c r="AX9625"/>
      <c r="AY9625"/>
      <c r="AZ9625"/>
      <c r="BA9625"/>
      <c r="BB9625"/>
      <c r="BC9625"/>
      <c r="BD9625"/>
      <c r="BE9625"/>
      <c r="BF9625"/>
      <c r="BG9625"/>
      <c r="BH9625"/>
      <c r="BI9625"/>
      <c r="BJ9625"/>
      <c r="BK9625"/>
      <c r="BL9625"/>
      <c r="BM9625"/>
      <c r="BN9625"/>
      <c r="BO9625"/>
      <c r="BP9625"/>
      <c r="BQ9625"/>
      <c r="BR9625"/>
      <c r="BS9625"/>
      <c r="BT9625"/>
      <c r="BU9625"/>
      <c r="BV9625"/>
      <c r="BW9625"/>
      <c r="BX9625"/>
      <c r="BY9625"/>
      <c r="BZ9625"/>
      <c r="CA9625"/>
      <c r="CB9625"/>
      <c r="CC9625"/>
      <c r="CD9625"/>
      <c r="CE9625"/>
      <c r="CF9625"/>
      <c r="CG9625"/>
      <c r="CH9625"/>
      <c r="CI9625"/>
      <c r="CJ9625"/>
      <c r="CK9625"/>
      <c r="CL9625"/>
      <c r="CM9625"/>
      <c r="CN9625"/>
      <c r="CO9625"/>
      <c r="CP9625"/>
      <c r="CQ9625"/>
      <c r="CR9625"/>
      <c r="CS9625"/>
      <c r="CT9625"/>
      <c r="CU9625"/>
      <c r="CV9625"/>
    </row>
    <row r="9626" spans="10:100" x14ac:dyDescent="0.25">
      <c r="J9626"/>
      <c r="K9626"/>
      <c r="L9626"/>
      <c r="M9626"/>
      <c r="N9626"/>
      <c r="O9626"/>
      <c r="P9626"/>
      <c r="Q9626"/>
      <c r="R9626"/>
      <c r="S9626"/>
      <c r="T9626"/>
      <c r="U9626"/>
      <c r="V9626"/>
      <c r="W9626"/>
      <c r="X9626"/>
      <c r="Y9626"/>
      <c r="Z9626"/>
      <c r="AA9626"/>
      <c r="AB9626"/>
      <c r="AC9626"/>
      <c r="AD9626"/>
      <c r="AE9626"/>
      <c r="AF9626"/>
      <c r="AG9626"/>
      <c r="AH9626"/>
      <c r="AI9626"/>
      <c r="AJ9626"/>
      <c r="AK9626"/>
      <c r="AL9626"/>
      <c r="AM9626"/>
      <c r="AN9626"/>
      <c r="AO9626"/>
      <c r="AP9626"/>
      <c r="AQ9626"/>
      <c r="AR9626"/>
      <c r="AS9626"/>
      <c r="AT9626"/>
      <c r="AU9626"/>
      <c r="AV9626"/>
      <c r="AW9626"/>
      <c r="AX9626"/>
      <c r="AY9626"/>
      <c r="AZ9626"/>
      <c r="BA9626"/>
      <c r="BB9626"/>
      <c r="BC9626"/>
      <c r="BD9626"/>
      <c r="BE9626"/>
      <c r="BF9626"/>
      <c r="BG9626"/>
      <c r="BH9626"/>
      <c r="BI9626"/>
      <c r="BJ9626"/>
      <c r="BK9626"/>
      <c r="BL9626"/>
      <c r="BM9626"/>
      <c r="BN9626"/>
      <c r="BO9626"/>
      <c r="BP9626"/>
      <c r="BQ9626"/>
      <c r="BR9626"/>
      <c r="BS9626"/>
      <c r="BT9626"/>
      <c r="BU9626"/>
      <c r="BV9626"/>
      <c r="BW9626"/>
      <c r="BX9626"/>
      <c r="BY9626"/>
      <c r="BZ9626"/>
      <c r="CA9626"/>
      <c r="CB9626"/>
      <c r="CC9626"/>
      <c r="CD9626"/>
      <c r="CE9626"/>
      <c r="CF9626"/>
      <c r="CG9626"/>
      <c r="CH9626"/>
      <c r="CI9626"/>
      <c r="CJ9626"/>
      <c r="CK9626"/>
      <c r="CL9626"/>
      <c r="CM9626"/>
      <c r="CN9626"/>
      <c r="CO9626"/>
      <c r="CP9626"/>
      <c r="CQ9626"/>
      <c r="CR9626"/>
      <c r="CS9626"/>
      <c r="CT9626"/>
      <c r="CU9626"/>
      <c r="CV9626"/>
    </row>
    <row r="9627" spans="10:100" x14ac:dyDescent="0.25">
      <c r="J9627"/>
      <c r="K9627"/>
      <c r="L9627"/>
      <c r="M9627"/>
      <c r="N9627"/>
      <c r="O9627"/>
      <c r="P9627"/>
      <c r="Q9627"/>
      <c r="R9627"/>
      <c r="S9627"/>
      <c r="T9627"/>
      <c r="U9627"/>
      <c r="V9627"/>
      <c r="W9627"/>
      <c r="X9627"/>
      <c r="Y9627"/>
      <c r="Z9627"/>
      <c r="AA9627"/>
      <c r="AB9627"/>
      <c r="AC9627"/>
      <c r="AD9627"/>
      <c r="AE9627"/>
      <c r="AF9627"/>
      <c r="AG9627"/>
      <c r="AH9627"/>
      <c r="AI9627"/>
      <c r="AJ9627"/>
      <c r="AK9627"/>
      <c r="AL9627"/>
      <c r="AM9627"/>
      <c r="AN9627"/>
      <c r="AO9627"/>
      <c r="AP9627"/>
      <c r="AQ9627"/>
      <c r="AR9627"/>
      <c r="AS9627"/>
      <c r="AT9627"/>
      <c r="AU9627"/>
      <c r="AV9627"/>
      <c r="AW9627"/>
      <c r="AX9627"/>
      <c r="AY9627"/>
      <c r="AZ9627"/>
      <c r="BA9627"/>
      <c r="BB9627"/>
      <c r="BC9627"/>
      <c r="BD9627"/>
      <c r="BE9627"/>
      <c r="BF9627"/>
      <c r="BG9627"/>
      <c r="BH9627"/>
      <c r="BI9627"/>
      <c r="BJ9627"/>
      <c r="BK9627"/>
      <c r="BL9627"/>
      <c r="BM9627"/>
      <c r="BN9627"/>
      <c r="BO9627"/>
      <c r="BP9627"/>
      <c r="BQ9627"/>
      <c r="BR9627"/>
      <c r="BS9627"/>
      <c r="BT9627"/>
      <c r="BU9627"/>
      <c r="BV9627"/>
      <c r="BW9627"/>
      <c r="BX9627"/>
      <c r="BY9627"/>
      <c r="BZ9627"/>
      <c r="CA9627"/>
      <c r="CB9627"/>
      <c r="CC9627"/>
      <c r="CD9627"/>
      <c r="CE9627"/>
      <c r="CF9627"/>
      <c r="CG9627"/>
      <c r="CH9627"/>
      <c r="CI9627"/>
      <c r="CJ9627"/>
      <c r="CK9627"/>
      <c r="CL9627"/>
      <c r="CM9627"/>
      <c r="CN9627"/>
      <c r="CO9627"/>
      <c r="CP9627"/>
      <c r="CQ9627"/>
      <c r="CR9627"/>
      <c r="CS9627"/>
      <c r="CT9627"/>
      <c r="CU9627"/>
      <c r="CV9627"/>
    </row>
    <row r="9628" spans="10:100" x14ac:dyDescent="0.25">
      <c r="J9628"/>
      <c r="K9628"/>
      <c r="L9628"/>
      <c r="M9628"/>
      <c r="N9628"/>
      <c r="O9628"/>
      <c r="P9628"/>
      <c r="Q9628"/>
      <c r="R9628"/>
      <c r="S9628"/>
      <c r="T9628"/>
      <c r="U9628"/>
      <c r="V9628"/>
      <c r="W9628"/>
      <c r="X9628"/>
      <c r="Y9628"/>
      <c r="Z9628"/>
      <c r="AA9628"/>
      <c r="AB9628"/>
      <c r="AC9628"/>
      <c r="AD9628"/>
      <c r="AE9628"/>
      <c r="AF9628"/>
      <c r="AG9628"/>
      <c r="AH9628"/>
      <c r="AI9628"/>
      <c r="AJ9628"/>
      <c r="AK9628"/>
      <c r="AL9628"/>
      <c r="AM9628"/>
      <c r="AN9628"/>
      <c r="AO9628"/>
      <c r="AP9628"/>
      <c r="AQ9628"/>
      <c r="AR9628"/>
      <c r="AS9628"/>
      <c r="AT9628"/>
      <c r="AU9628"/>
      <c r="AV9628"/>
      <c r="AW9628"/>
      <c r="AX9628"/>
      <c r="AY9628"/>
      <c r="AZ9628"/>
      <c r="BA9628"/>
      <c r="BB9628"/>
      <c r="BC9628"/>
      <c r="BD9628"/>
      <c r="BE9628"/>
      <c r="BF9628"/>
      <c r="BG9628"/>
      <c r="BH9628"/>
      <c r="BI9628"/>
      <c r="BJ9628"/>
      <c r="BK9628"/>
      <c r="BL9628"/>
      <c r="BM9628"/>
      <c r="BN9628"/>
      <c r="BO9628"/>
      <c r="BP9628"/>
      <c r="BQ9628"/>
      <c r="BR9628"/>
      <c r="BS9628"/>
      <c r="BT9628"/>
      <c r="BU9628"/>
      <c r="BV9628"/>
      <c r="BW9628"/>
      <c r="BX9628"/>
      <c r="BY9628"/>
      <c r="BZ9628"/>
      <c r="CA9628"/>
      <c r="CB9628"/>
      <c r="CC9628"/>
      <c r="CD9628"/>
      <c r="CE9628"/>
      <c r="CF9628"/>
      <c r="CG9628"/>
      <c r="CH9628"/>
      <c r="CI9628"/>
      <c r="CJ9628"/>
      <c r="CK9628"/>
      <c r="CL9628"/>
      <c r="CM9628"/>
      <c r="CN9628"/>
      <c r="CO9628"/>
      <c r="CP9628"/>
      <c r="CQ9628"/>
      <c r="CR9628"/>
      <c r="CS9628"/>
      <c r="CT9628"/>
      <c r="CU9628"/>
      <c r="CV9628"/>
    </row>
    <row r="9629" spans="10:100" x14ac:dyDescent="0.25">
      <c r="J9629"/>
      <c r="K9629"/>
      <c r="L9629"/>
      <c r="M9629"/>
      <c r="N9629"/>
      <c r="O9629"/>
      <c r="P9629"/>
      <c r="Q9629"/>
      <c r="R9629"/>
      <c r="S9629"/>
      <c r="T9629"/>
      <c r="U9629"/>
      <c r="V9629"/>
      <c r="W9629"/>
      <c r="X9629"/>
      <c r="Y9629"/>
      <c r="Z9629"/>
      <c r="AA9629"/>
      <c r="AB9629"/>
      <c r="AC9629"/>
      <c r="AD9629"/>
      <c r="AE9629"/>
      <c r="AF9629"/>
      <c r="AG9629"/>
      <c r="AH9629"/>
      <c r="AI9629"/>
      <c r="AJ9629"/>
      <c r="AK9629"/>
      <c r="AL9629"/>
      <c r="AM9629"/>
      <c r="AN9629"/>
      <c r="AO9629"/>
      <c r="AP9629"/>
      <c r="AQ9629"/>
      <c r="AR9629"/>
      <c r="AS9629"/>
      <c r="AT9629"/>
      <c r="AU9629"/>
      <c r="AV9629"/>
      <c r="AW9629"/>
      <c r="AX9629"/>
      <c r="AY9629"/>
      <c r="AZ9629"/>
      <c r="BA9629"/>
      <c r="BB9629"/>
      <c r="BC9629"/>
      <c r="BD9629"/>
      <c r="BE9629"/>
      <c r="BF9629"/>
      <c r="BG9629"/>
      <c r="BH9629"/>
      <c r="BI9629"/>
      <c r="BJ9629"/>
      <c r="BK9629"/>
      <c r="BL9629"/>
      <c r="BM9629"/>
      <c r="BN9629"/>
      <c r="BO9629"/>
      <c r="BP9629"/>
      <c r="BQ9629"/>
      <c r="BR9629"/>
      <c r="BS9629"/>
      <c r="BT9629"/>
      <c r="BU9629"/>
      <c r="BV9629"/>
      <c r="BW9629"/>
      <c r="BX9629"/>
      <c r="BY9629"/>
      <c r="BZ9629"/>
      <c r="CA9629"/>
      <c r="CB9629"/>
      <c r="CC9629"/>
      <c r="CD9629"/>
      <c r="CE9629"/>
      <c r="CF9629"/>
      <c r="CG9629"/>
      <c r="CH9629"/>
      <c r="CI9629"/>
      <c r="CJ9629"/>
      <c r="CK9629"/>
      <c r="CL9629"/>
      <c r="CM9629"/>
      <c r="CN9629"/>
      <c r="CO9629"/>
      <c r="CP9629"/>
      <c r="CQ9629"/>
      <c r="CR9629"/>
      <c r="CS9629"/>
      <c r="CT9629"/>
      <c r="CU9629"/>
      <c r="CV9629"/>
    </row>
    <row r="9630" spans="10:100" x14ac:dyDescent="0.25">
      <c r="J9630"/>
      <c r="K9630"/>
      <c r="L9630"/>
      <c r="M9630"/>
      <c r="N9630"/>
      <c r="O9630"/>
      <c r="P9630"/>
      <c r="Q9630"/>
      <c r="R9630"/>
      <c r="S9630"/>
      <c r="T9630"/>
      <c r="U9630"/>
      <c r="V9630"/>
      <c r="W9630"/>
      <c r="X9630"/>
      <c r="Y9630"/>
      <c r="Z9630"/>
      <c r="AA9630"/>
      <c r="AB9630"/>
      <c r="AC9630"/>
      <c r="AD9630"/>
      <c r="AE9630"/>
      <c r="AF9630"/>
      <c r="AG9630"/>
      <c r="AH9630"/>
      <c r="AI9630"/>
      <c r="AJ9630"/>
      <c r="AK9630"/>
      <c r="AL9630"/>
      <c r="AM9630"/>
      <c r="AN9630"/>
      <c r="AO9630"/>
      <c r="AP9630"/>
      <c r="AQ9630"/>
      <c r="AR9630"/>
      <c r="AS9630"/>
      <c r="AT9630"/>
      <c r="AU9630"/>
      <c r="AV9630"/>
      <c r="AW9630"/>
      <c r="AX9630"/>
      <c r="AY9630"/>
      <c r="AZ9630"/>
      <c r="BA9630"/>
      <c r="BB9630"/>
      <c r="BC9630"/>
      <c r="BD9630"/>
      <c r="BE9630"/>
      <c r="BF9630"/>
      <c r="BG9630"/>
      <c r="BH9630"/>
      <c r="BI9630"/>
      <c r="BJ9630"/>
      <c r="BK9630"/>
      <c r="BL9630"/>
      <c r="BM9630"/>
      <c r="BN9630"/>
      <c r="BO9630"/>
      <c r="BP9630"/>
      <c r="BQ9630"/>
      <c r="BR9630"/>
      <c r="BS9630"/>
      <c r="BT9630"/>
      <c r="BU9630"/>
      <c r="BV9630"/>
      <c r="BW9630"/>
      <c r="BX9630"/>
      <c r="BY9630"/>
      <c r="BZ9630"/>
      <c r="CA9630"/>
      <c r="CB9630"/>
      <c r="CC9630"/>
      <c r="CD9630"/>
      <c r="CE9630"/>
      <c r="CF9630"/>
      <c r="CG9630"/>
      <c r="CH9630"/>
      <c r="CI9630"/>
      <c r="CJ9630"/>
      <c r="CK9630"/>
      <c r="CL9630"/>
      <c r="CM9630"/>
      <c r="CN9630"/>
      <c r="CO9630"/>
      <c r="CP9630"/>
      <c r="CQ9630"/>
      <c r="CR9630"/>
      <c r="CS9630"/>
      <c r="CT9630"/>
      <c r="CU9630"/>
      <c r="CV9630"/>
    </row>
    <row r="9631" spans="10:100" x14ac:dyDescent="0.25">
      <c r="J9631"/>
      <c r="K9631"/>
      <c r="L9631"/>
      <c r="M9631"/>
      <c r="N9631"/>
      <c r="O9631"/>
      <c r="P9631"/>
      <c r="Q9631"/>
      <c r="R9631"/>
      <c r="S9631"/>
      <c r="T9631"/>
      <c r="U9631"/>
      <c r="V9631"/>
      <c r="W9631"/>
      <c r="X9631"/>
      <c r="Y9631"/>
      <c r="Z9631"/>
      <c r="AA9631"/>
      <c r="AB9631"/>
      <c r="AC9631"/>
      <c r="AD9631"/>
      <c r="AE9631"/>
      <c r="AF9631"/>
      <c r="AG9631"/>
      <c r="AH9631"/>
      <c r="AI9631"/>
      <c r="AJ9631"/>
      <c r="AK9631"/>
      <c r="AL9631"/>
      <c r="AM9631"/>
      <c r="AN9631"/>
      <c r="AO9631"/>
      <c r="AP9631"/>
      <c r="AQ9631"/>
      <c r="AR9631"/>
      <c r="AS9631"/>
      <c r="AT9631"/>
      <c r="AU9631"/>
      <c r="AV9631"/>
      <c r="AW9631"/>
      <c r="AX9631"/>
      <c r="AY9631"/>
      <c r="AZ9631"/>
      <c r="BA9631"/>
      <c r="BB9631"/>
      <c r="BC9631"/>
      <c r="BD9631"/>
      <c r="BE9631"/>
      <c r="BF9631"/>
      <c r="BG9631"/>
      <c r="BH9631"/>
      <c r="BI9631"/>
      <c r="BJ9631"/>
      <c r="BK9631"/>
      <c r="BL9631"/>
      <c r="BM9631"/>
      <c r="BN9631"/>
      <c r="BO9631"/>
      <c r="BP9631"/>
      <c r="BQ9631"/>
      <c r="BR9631"/>
      <c r="BS9631"/>
      <c r="BT9631"/>
      <c r="BU9631"/>
      <c r="BV9631"/>
      <c r="BW9631"/>
      <c r="BX9631"/>
      <c r="BY9631"/>
      <c r="BZ9631"/>
      <c r="CA9631"/>
      <c r="CB9631"/>
      <c r="CC9631"/>
      <c r="CD9631"/>
      <c r="CE9631"/>
      <c r="CF9631"/>
      <c r="CG9631"/>
      <c r="CH9631"/>
      <c r="CI9631"/>
      <c r="CJ9631"/>
      <c r="CK9631"/>
      <c r="CL9631"/>
      <c r="CM9631"/>
      <c r="CN9631"/>
      <c r="CO9631"/>
      <c r="CP9631"/>
      <c r="CQ9631"/>
      <c r="CR9631"/>
      <c r="CS9631"/>
      <c r="CT9631"/>
      <c r="CU9631"/>
      <c r="CV9631"/>
    </row>
    <row r="9632" spans="10:100" x14ac:dyDescent="0.25">
      <c r="J9632"/>
      <c r="K9632"/>
      <c r="L9632"/>
      <c r="M9632"/>
      <c r="N9632"/>
      <c r="O9632"/>
      <c r="P9632"/>
      <c r="Q9632"/>
      <c r="R9632"/>
      <c r="S9632"/>
      <c r="T9632"/>
      <c r="U9632"/>
      <c r="V9632"/>
      <c r="W9632"/>
      <c r="X9632"/>
      <c r="Y9632"/>
      <c r="Z9632"/>
      <c r="AA9632"/>
      <c r="AB9632"/>
      <c r="AC9632"/>
      <c r="AD9632"/>
      <c r="AE9632"/>
      <c r="AF9632"/>
      <c r="AG9632"/>
      <c r="AH9632"/>
      <c r="AI9632"/>
      <c r="AJ9632"/>
      <c r="AK9632"/>
      <c r="AL9632"/>
      <c r="AM9632"/>
      <c r="AN9632"/>
      <c r="AO9632"/>
      <c r="AP9632"/>
      <c r="AQ9632"/>
      <c r="AR9632"/>
      <c r="AS9632"/>
      <c r="AT9632"/>
      <c r="AU9632"/>
      <c r="AV9632"/>
      <c r="AW9632"/>
      <c r="AX9632"/>
      <c r="AY9632"/>
      <c r="AZ9632"/>
      <c r="BA9632"/>
      <c r="BB9632"/>
      <c r="BC9632"/>
      <c r="BD9632"/>
      <c r="BE9632"/>
      <c r="BF9632"/>
      <c r="BG9632"/>
      <c r="BH9632"/>
      <c r="BI9632"/>
      <c r="BJ9632"/>
      <c r="BK9632"/>
      <c r="BL9632"/>
      <c r="BM9632"/>
      <c r="BN9632"/>
      <c r="BO9632"/>
      <c r="BP9632"/>
      <c r="BQ9632"/>
      <c r="BR9632"/>
      <c r="BS9632"/>
      <c r="BT9632"/>
      <c r="BU9632"/>
      <c r="BV9632"/>
      <c r="BW9632"/>
      <c r="BX9632"/>
      <c r="BY9632"/>
      <c r="BZ9632"/>
      <c r="CA9632"/>
      <c r="CB9632"/>
      <c r="CC9632"/>
      <c r="CD9632"/>
      <c r="CE9632"/>
      <c r="CF9632"/>
      <c r="CG9632"/>
      <c r="CH9632"/>
      <c r="CI9632"/>
      <c r="CJ9632"/>
      <c r="CK9632"/>
      <c r="CL9632"/>
      <c r="CM9632"/>
      <c r="CN9632"/>
      <c r="CO9632"/>
      <c r="CP9632"/>
      <c r="CQ9632"/>
      <c r="CR9632"/>
      <c r="CS9632"/>
      <c r="CT9632"/>
      <c r="CU9632"/>
      <c r="CV9632"/>
    </row>
    <row r="9633" spans="10:100" x14ac:dyDescent="0.25">
      <c r="J9633"/>
      <c r="K9633"/>
      <c r="L9633"/>
      <c r="M9633"/>
      <c r="N9633"/>
      <c r="O9633"/>
      <c r="P9633"/>
      <c r="Q9633"/>
      <c r="R9633"/>
      <c r="S9633"/>
      <c r="T9633"/>
      <c r="U9633"/>
      <c r="V9633"/>
      <c r="W9633"/>
      <c r="X9633"/>
      <c r="Y9633"/>
      <c r="Z9633"/>
      <c r="AA9633"/>
      <c r="AB9633"/>
      <c r="AC9633"/>
      <c r="AD9633"/>
      <c r="AE9633"/>
      <c r="AF9633"/>
      <c r="AG9633"/>
      <c r="AH9633"/>
      <c r="AI9633"/>
      <c r="AJ9633"/>
      <c r="AK9633"/>
      <c r="AL9633"/>
      <c r="AM9633"/>
      <c r="AN9633"/>
      <c r="AO9633"/>
      <c r="AP9633"/>
      <c r="AQ9633"/>
      <c r="AR9633"/>
      <c r="AS9633"/>
      <c r="AT9633"/>
      <c r="AU9633"/>
      <c r="AV9633"/>
      <c r="AW9633"/>
      <c r="AX9633"/>
      <c r="AY9633"/>
      <c r="AZ9633"/>
      <c r="BA9633"/>
      <c r="BB9633"/>
      <c r="BC9633"/>
      <c r="BD9633"/>
      <c r="BE9633"/>
      <c r="BF9633"/>
      <c r="BG9633"/>
      <c r="BH9633"/>
      <c r="BI9633"/>
      <c r="BJ9633"/>
      <c r="BK9633"/>
      <c r="BL9633"/>
      <c r="BM9633"/>
      <c r="BN9633"/>
      <c r="BO9633"/>
      <c r="BP9633"/>
      <c r="BQ9633"/>
      <c r="BR9633"/>
      <c r="BS9633"/>
      <c r="BT9633"/>
      <c r="BU9633"/>
      <c r="BV9633"/>
      <c r="BW9633"/>
      <c r="BX9633"/>
      <c r="BY9633"/>
      <c r="BZ9633"/>
      <c r="CA9633"/>
      <c r="CB9633"/>
      <c r="CC9633"/>
      <c r="CD9633"/>
      <c r="CE9633"/>
      <c r="CF9633"/>
      <c r="CG9633"/>
      <c r="CH9633"/>
      <c r="CI9633"/>
      <c r="CJ9633"/>
      <c r="CK9633"/>
      <c r="CL9633"/>
      <c r="CM9633"/>
      <c r="CN9633"/>
      <c r="CO9633"/>
      <c r="CP9633"/>
      <c r="CQ9633"/>
      <c r="CR9633"/>
      <c r="CS9633"/>
      <c r="CT9633"/>
      <c r="CU9633"/>
      <c r="CV9633"/>
    </row>
    <row r="9634" spans="10:100" x14ac:dyDescent="0.25">
      <c r="J9634"/>
      <c r="K9634"/>
      <c r="L9634"/>
      <c r="M9634"/>
      <c r="N9634"/>
      <c r="O9634"/>
      <c r="P9634"/>
      <c r="Q9634"/>
      <c r="R9634"/>
      <c r="S9634"/>
      <c r="T9634"/>
      <c r="U9634"/>
      <c r="V9634"/>
      <c r="W9634"/>
      <c r="X9634"/>
      <c r="Y9634"/>
      <c r="Z9634"/>
      <c r="AA9634"/>
      <c r="AB9634"/>
      <c r="AC9634"/>
      <c r="AD9634"/>
      <c r="AE9634"/>
      <c r="AF9634"/>
      <c r="AG9634"/>
      <c r="AH9634"/>
      <c r="AI9634"/>
      <c r="AJ9634"/>
      <c r="AK9634"/>
      <c r="AL9634"/>
      <c r="AM9634"/>
      <c r="AN9634"/>
      <c r="AO9634"/>
      <c r="AP9634"/>
      <c r="AQ9634"/>
      <c r="AR9634"/>
      <c r="AS9634"/>
      <c r="AT9634"/>
      <c r="AU9634"/>
      <c r="AV9634"/>
      <c r="AW9634"/>
      <c r="AX9634"/>
      <c r="AY9634"/>
      <c r="AZ9634"/>
      <c r="BA9634"/>
      <c r="BB9634"/>
      <c r="BC9634"/>
      <c r="BD9634"/>
      <c r="BE9634"/>
      <c r="BF9634"/>
      <c r="BG9634"/>
      <c r="BH9634"/>
      <c r="BI9634"/>
      <c r="BJ9634"/>
      <c r="BK9634"/>
      <c r="BL9634"/>
      <c r="BM9634"/>
      <c r="BN9634"/>
      <c r="BO9634"/>
      <c r="BP9634"/>
      <c r="BQ9634"/>
      <c r="BR9634"/>
      <c r="BS9634"/>
      <c r="BT9634"/>
      <c r="BU9634"/>
      <c r="BV9634"/>
      <c r="BW9634"/>
      <c r="BX9634"/>
      <c r="BY9634"/>
      <c r="BZ9634"/>
      <c r="CA9634"/>
      <c r="CB9634"/>
      <c r="CC9634"/>
      <c r="CD9634"/>
      <c r="CE9634"/>
      <c r="CF9634"/>
      <c r="CG9634"/>
      <c r="CH9634"/>
      <c r="CI9634"/>
      <c r="CJ9634"/>
      <c r="CK9634"/>
      <c r="CL9634"/>
      <c r="CM9634"/>
      <c r="CN9634"/>
      <c r="CO9634"/>
      <c r="CP9634"/>
      <c r="CQ9634"/>
      <c r="CR9634"/>
      <c r="CS9634"/>
      <c r="CT9634"/>
      <c r="CU9634"/>
      <c r="CV9634"/>
    </row>
    <row r="9635" spans="10:100" x14ac:dyDescent="0.25">
      <c r="J9635"/>
      <c r="K9635"/>
      <c r="L9635"/>
      <c r="M9635"/>
      <c r="N9635"/>
      <c r="O9635"/>
      <c r="P9635"/>
      <c r="Q9635"/>
      <c r="R9635"/>
      <c r="S9635"/>
      <c r="T9635"/>
      <c r="U9635"/>
      <c r="V9635"/>
      <c r="W9635"/>
      <c r="X9635"/>
      <c r="Y9635"/>
      <c r="Z9635"/>
      <c r="AA9635"/>
      <c r="AB9635"/>
      <c r="AC9635"/>
      <c r="AD9635"/>
      <c r="AE9635"/>
      <c r="AF9635"/>
      <c r="AG9635"/>
      <c r="AH9635"/>
      <c r="AI9635"/>
      <c r="AJ9635"/>
      <c r="AK9635"/>
      <c r="AL9635"/>
      <c r="AM9635"/>
      <c r="AN9635"/>
      <c r="AO9635"/>
      <c r="AP9635"/>
      <c r="AQ9635"/>
      <c r="AR9635"/>
      <c r="AS9635"/>
      <c r="AT9635"/>
      <c r="AU9635"/>
      <c r="AV9635"/>
      <c r="AW9635"/>
      <c r="AX9635"/>
      <c r="AY9635"/>
      <c r="AZ9635"/>
      <c r="BA9635"/>
      <c r="BB9635"/>
      <c r="BC9635"/>
      <c r="BD9635"/>
      <c r="BE9635"/>
      <c r="BF9635"/>
      <c r="BG9635"/>
      <c r="BH9635"/>
      <c r="BI9635"/>
      <c r="BJ9635"/>
      <c r="BK9635"/>
      <c r="BL9635"/>
      <c r="BM9635"/>
      <c r="BN9635"/>
      <c r="BO9635"/>
      <c r="BP9635"/>
      <c r="BQ9635"/>
      <c r="BR9635"/>
      <c r="BS9635"/>
      <c r="BT9635"/>
      <c r="BU9635"/>
      <c r="BV9635"/>
      <c r="BW9635"/>
      <c r="BX9635"/>
      <c r="BY9635"/>
      <c r="BZ9635"/>
      <c r="CA9635"/>
      <c r="CB9635"/>
      <c r="CC9635"/>
      <c r="CD9635"/>
      <c r="CE9635"/>
      <c r="CF9635"/>
      <c r="CG9635"/>
      <c r="CH9635"/>
      <c r="CI9635"/>
      <c r="CJ9635"/>
      <c r="CK9635"/>
      <c r="CL9635"/>
      <c r="CM9635"/>
      <c r="CN9635"/>
      <c r="CO9635"/>
      <c r="CP9635"/>
      <c r="CQ9635"/>
      <c r="CR9635"/>
      <c r="CS9635"/>
      <c r="CT9635"/>
      <c r="CU9635"/>
      <c r="CV9635"/>
    </row>
    <row r="9636" spans="10:100" x14ac:dyDescent="0.25">
      <c r="J9636"/>
      <c r="K9636"/>
      <c r="L9636"/>
      <c r="M9636"/>
      <c r="N9636"/>
      <c r="O9636"/>
      <c r="P9636"/>
      <c r="Q9636"/>
      <c r="R9636"/>
      <c r="S9636"/>
      <c r="T9636"/>
      <c r="U9636"/>
      <c r="V9636"/>
      <c r="W9636"/>
      <c r="X9636"/>
      <c r="Y9636"/>
      <c r="Z9636"/>
      <c r="AA9636"/>
      <c r="AB9636"/>
      <c r="AC9636"/>
      <c r="AD9636"/>
      <c r="AE9636"/>
      <c r="AF9636"/>
      <c r="AG9636"/>
      <c r="AH9636"/>
      <c r="AI9636"/>
      <c r="AJ9636"/>
      <c r="AK9636"/>
      <c r="AL9636"/>
      <c r="AM9636"/>
      <c r="AN9636"/>
      <c r="AO9636"/>
      <c r="AP9636"/>
      <c r="AQ9636"/>
      <c r="AR9636"/>
      <c r="AS9636"/>
      <c r="AT9636"/>
      <c r="AU9636"/>
      <c r="AV9636"/>
      <c r="AW9636"/>
      <c r="AX9636"/>
      <c r="AY9636"/>
      <c r="AZ9636"/>
      <c r="BA9636"/>
      <c r="BB9636"/>
      <c r="BC9636"/>
      <c r="BD9636"/>
      <c r="BE9636"/>
      <c r="BF9636"/>
      <c r="BG9636"/>
      <c r="BH9636"/>
      <c r="BI9636"/>
      <c r="BJ9636"/>
      <c r="BK9636"/>
      <c r="BL9636"/>
      <c r="BM9636"/>
      <c r="BN9636"/>
      <c r="BO9636"/>
      <c r="BP9636"/>
      <c r="BQ9636"/>
      <c r="BR9636"/>
      <c r="BS9636"/>
      <c r="BT9636"/>
      <c r="BU9636"/>
      <c r="BV9636"/>
      <c r="BW9636"/>
      <c r="BX9636"/>
      <c r="BY9636"/>
      <c r="BZ9636"/>
      <c r="CA9636"/>
      <c r="CB9636"/>
      <c r="CC9636"/>
      <c r="CD9636"/>
      <c r="CE9636"/>
      <c r="CF9636"/>
      <c r="CG9636"/>
      <c r="CH9636"/>
      <c r="CI9636"/>
      <c r="CJ9636"/>
      <c r="CK9636"/>
      <c r="CL9636"/>
      <c r="CM9636"/>
      <c r="CN9636"/>
      <c r="CO9636"/>
      <c r="CP9636"/>
      <c r="CQ9636"/>
      <c r="CR9636"/>
      <c r="CS9636"/>
      <c r="CT9636"/>
      <c r="CU9636"/>
      <c r="CV9636"/>
    </row>
    <row r="9637" spans="10:100" x14ac:dyDescent="0.25">
      <c r="J9637"/>
      <c r="K9637"/>
      <c r="L9637"/>
      <c r="M9637"/>
      <c r="N9637"/>
      <c r="O9637"/>
      <c r="P9637"/>
      <c r="Q9637"/>
      <c r="R9637"/>
      <c r="S9637"/>
      <c r="T9637"/>
      <c r="U9637"/>
      <c r="V9637"/>
      <c r="W9637"/>
      <c r="X9637"/>
      <c r="Y9637"/>
      <c r="Z9637"/>
      <c r="AA9637"/>
      <c r="AB9637"/>
      <c r="AC9637"/>
      <c r="AD9637"/>
      <c r="AE9637"/>
      <c r="AF9637"/>
      <c r="AG9637"/>
      <c r="AH9637"/>
      <c r="AI9637"/>
      <c r="AJ9637"/>
      <c r="AK9637"/>
      <c r="AL9637"/>
      <c r="AM9637"/>
      <c r="AN9637"/>
      <c r="AO9637"/>
      <c r="AP9637"/>
      <c r="AQ9637"/>
      <c r="AR9637"/>
      <c r="AS9637"/>
      <c r="AT9637"/>
      <c r="AU9637"/>
      <c r="AV9637"/>
      <c r="AW9637"/>
      <c r="AX9637"/>
      <c r="AY9637"/>
      <c r="AZ9637"/>
      <c r="BA9637"/>
      <c r="BB9637"/>
      <c r="BC9637"/>
      <c r="BD9637"/>
      <c r="BE9637"/>
      <c r="BF9637"/>
      <c r="BG9637"/>
      <c r="BH9637"/>
      <c r="BI9637"/>
      <c r="BJ9637"/>
      <c r="BK9637"/>
      <c r="BL9637"/>
      <c r="BM9637"/>
      <c r="BN9637"/>
      <c r="BO9637"/>
      <c r="BP9637"/>
      <c r="BQ9637"/>
      <c r="BR9637"/>
      <c r="BS9637"/>
      <c r="BT9637"/>
      <c r="BU9637"/>
      <c r="BV9637"/>
      <c r="BW9637"/>
      <c r="BX9637"/>
      <c r="BY9637"/>
      <c r="BZ9637"/>
      <c r="CA9637"/>
      <c r="CB9637"/>
      <c r="CC9637"/>
      <c r="CD9637"/>
      <c r="CE9637"/>
      <c r="CF9637"/>
      <c r="CG9637"/>
      <c r="CH9637"/>
      <c r="CI9637"/>
      <c r="CJ9637"/>
      <c r="CK9637"/>
      <c r="CL9637"/>
      <c r="CM9637"/>
      <c r="CN9637"/>
      <c r="CO9637"/>
      <c r="CP9637"/>
      <c r="CQ9637"/>
      <c r="CR9637"/>
      <c r="CS9637"/>
      <c r="CT9637"/>
      <c r="CU9637"/>
      <c r="CV9637"/>
    </row>
    <row r="9638" spans="10:100" x14ac:dyDescent="0.25">
      <c r="J9638"/>
      <c r="K9638"/>
      <c r="L9638"/>
      <c r="M9638"/>
      <c r="N9638"/>
      <c r="O9638"/>
      <c r="P9638"/>
      <c r="Q9638"/>
      <c r="R9638"/>
      <c r="S9638"/>
      <c r="T9638"/>
      <c r="U9638"/>
      <c r="V9638"/>
      <c r="W9638"/>
      <c r="X9638"/>
      <c r="Y9638"/>
      <c r="Z9638"/>
      <c r="AA9638"/>
      <c r="AB9638"/>
      <c r="AC9638"/>
      <c r="AD9638"/>
      <c r="AE9638"/>
      <c r="AF9638"/>
      <c r="AG9638"/>
      <c r="AH9638"/>
      <c r="AI9638"/>
      <c r="AJ9638"/>
      <c r="AK9638"/>
      <c r="AL9638"/>
      <c r="AM9638"/>
      <c r="AN9638"/>
      <c r="AO9638"/>
      <c r="AP9638"/>
      <c r="AQ9638"/>
      <c r="AR9638"/>
      <c r="AS9638"/>
      <c r="AT9638"/>
      <c r="AU9638"/>
      <c r="AV9638"/>
      <c r="AW9638"/>
      <c r="AX9638"/>
      <c r="AY9638"/>
      <c r="AZ9638"/>
      <c r="BA9638"/>
      <c r="BB9638"/>
      <c r="BC9638"/>
      <c r="BD9638"/>
      <c r="BE9638"/>
      <c r="BF9638"/>
      <c r="BG9638"/>
      <c r="BH9638"/>
      <c r="BI9638"/>
      <c r="BJ9638"/>
      <c r="BK9638"/>
      <c r="BL9638"/>
      <c r="BM9638"/>
      <c r="BN9638"/>
      <c r="BO9638"/>
      <c r="BP9638"/>
      <c r="BQ9638"/>
      <c r="BR9638"/>
      <c r="BS9638"/>
      <c r="BT9638"/>
      <c r="BU9638"/>
      <c r="BV9638"/>
      <c r="BW9638"/>
      <c r="BX9638"/>
      <c r="BY9638"/>
      <c r="BZ9638"/>
      <c r="CA9638"/>
      <c r="CB9638"/>
      <c r="CC9638"/>
      <c r="CD9638"/>
      <c r="CE9638"/>
      <c r="CF9638"/>
      <c r="CG9638"/>
      <c r="CH9638"/>
      <c r="CI9638"/>
      <c r="CJ9638"/>
      <c r="CK9638"/>
      <c r="CL9638"/>
      <c r="CM9638"/>
      <c r="CN9638"/>
      <c r="CO9638"/>
      <c r="CP9638"/>
      <c r="CQ9638"/>
      <c r="CR9638"/>
      <c r="CS9638"/>
      <c r="CT9638"/>
      <c r="CU9638"/>
      <c r="CV9638"/>
    </row>
    <row r="9639" spans="10:100" x14ac:dyDescent="0.25">
      <c r="J9639"/>
      <c r="K9639"/>
      <c r="L9639"/>
      <c r="M9639"/>
      <c r="N9639"/>
      <c r="O9639"/>
      <c r="P9639"/>
      <c r="Q9639"/>
      <c r="R9639"/>
      <c r="S9639"/>
      <c r="T9639"/>
      <c r="U9639"/>
      <c r="V9639"/>
      <c r="W9639"/>
      <c r="X9639"/>
      <c r="Y9639"/>
      <c r="Z9639"/>
      <c r="AA9639"/>
      <c r="AB9639"/>
      <c r="AC9639"/>
      <c r="AD9639"/>
      <c r="AE9639"/>
      <c r="AF9639"/>
      <c r="AG9639"/>
      <c r="AH9639"/>
      <c r="AI9639"/>
      <c r="AJ9639"/>
      <c r="AK9639"/>
      <c r="AL9639"/>
      <c r="AM9639"/>
      <c r="AN9639"/>
      <c r="AO9639"/>
      <c r="AP9639"/>
      <c r="AQ9639"/>
      <c r="AR9639"/>
      <c r="AS9639"/>
      <c r="AT9639"/>
      <c r="AU9639"/>
      <c r="AV9639"/>
      <c r="AW9639"/>
      <c r="AX9639"/>
      <c r="AY9639"/>
      <c r="AZ9639"/>
      <c r="BA9639"/>
      <c r="BB9639"/>
      <c r="BC9639"/>
      <c r="BD9639"/>
      <c r="BE9639"/>
      <c r="BF9639"/>
      <c r="BG9639"/>
      <c r="BH9639"/>
      <c r="BI9639"/>
      <c r="BJ9639"/>
      <c r="BK9639"/>
      <c r="BL9639"/>
      <c r="BM9639"/>
      <c r="BN9639"/>
      <c r="BO9639"/>
      <c r="BP9639"/>
      <c r="BQ9639"/>
      <c r="BR9639"/>
      <c r="BS9639"/>
      <c r="BT9639"/>
      <c r="BU9639"/>
      <c r="BV9639"/>
      <c r="BW9639"/>
      <c r="BX9639"/>
      <c r="BY9639"/>
      <c r="BZ9639"/>
      <c r="CA9639"/>
      <c r="CB9639"/>
      <c r="CC9639"/>
      <c r="CD9639"/>
      <c r="CE9639"/>
      <c r="CF9639"/>
      <c r="CG9639"/>
      <c r="CH9639"/>
      <c r="CI9639"/>
      <c r="CJ9639"/>
      <c r="CK9639"/>
      <c r="CL9639"/>
      <c r="CM9639"/>
      <c r="CN9639"/>
      <c r="CO9639"/>
      <c r="CP9639"/>
      <c r="CQ9639"/>
      <c r="CR9639"/>
      <c r="CS9639"/>
      <c r="CT9639"/>
      <c r="CU9639"/>
      <c r="CV9639"/>
    </row>
    <row r="9640" spans="10:100" x14ac:dyDescent="0.25">
      <c r="J9640"/>
      <c r="K9640"/>
      <c r="L9640"/>
      <c r="M9640"/>
      <c r="N9640"/>
      <c r="O9640"/>
      <c r="P9640"/>
      <c r="Q9640"/>
      <c r="R9640"/>
      <c r="S9640"/>
      <c r="T9640"/>
      <c r="U9640"/>
      <c r="V9640"/>
      <c r="W9640"/>
      <c r="X9640"/>
      <c r="Y9640"/>
      <c r="Z9640"/>
      <c r="AA9640"/>
      <c r="AB9640"/>
      <c r="AC9640"/>
      <c r="AD9640"/>
      <c r="AE9640"/>
      <c r="AF9640"/>
      <c r="AG9640"/>
      <c r="AH9640"/>
      <c r="AI9640"/>
      <c r="AJ9640"/>
      <c r="AK9640"/>
      <c r="AL9640"/>
      <c r="AM9640"/>
      <c r="AN9640"/>
      <c r="AO9640"/>
      <c r="AP9640"/>
      <c r="AQ9640"/>
      <c r="AR9640"/>
      <c r="AS9640"/>
      <c r="AT9640"/>
      <c r="AU9640"/>
      <c r="AV9640"/>
      <c r="AW9640"/>
      <c r="AX9640"/>
      <c r="AY9640"/>
      <c r="AZ9640"/>
      <c r="BA9640"/>
      <c r="BB9640"/>
      <c r="BC9640"/>
      <c r="BD9640"/>
      <c r="BE9640"/>
      <c r="BF9640"/>
      <c r="BG9640"/>
      <c r="BH9640"/>
      <c r="BI9640"/>
      <c r="BJ9640"/>
      <c r="BK9640"/>
      <c r="BL9640"/>
      <c r="BM9640"/>
      <c r="BN9640"/>
      <c r="BO9640"/>
      <c r="BP9640"/>
      <c r="BQ9640"/>
      <c r="BR9640"/>
      <c r="BS9640"/>
      <c r="BT9640"/>
      <c r="BU9640"/>
      <c r="BV9640"/>
      <c r="BW9640"/>
      <c r="BX9640"/>
      <c r="BY9640"/>
      <c r="BZ9640"/>
      <c r="CA9640"/>
      <c r="CB9640"/>
      <c r="CC9640"/>
      <c r="CD9640"/>
      <c r="CE9640"/>
      <c r="CF9640"/>
      <c r="CG9640"/>
      <c r="CH9640"/>
      <c r="CI9640"/>
      <c r="CJ9640"/>
      <c r="CK9640"/>
      <c r="CL9640"/>
      <c r="CM9640"/>
      <c r="CN9640"/>
      <c r="CO9640"/>
      <c r="CP9640"/>
      <c r="CQ9640"/>
      <c r="CR9640"/>
      <c r="CS9640"/>
      <c r="CT9640"/>
      <c r="CU9640"/>
      <c r="CV9640"/>
    </row>
    <row r="9641" spans="10:100" x14ac:dyDescent="0.25">
      <c r="J9641"/>
      <c r="K9641"/>
      <c r="L9641"/>
      <c r="M9641"/>
      <c r="N9641"/>
      <c r="O9641"/>
      <c r="P9641"/>
      <c r="Q9641"/>
      <c r="R9641"/>
      <c r="S9641"/>
      <c r="T9641"/>
      <c r="U9641"/>
      <c r="V9641"/>
      <c r="W9641"/>
      <c r="X9641"/>
      <c r="Y9641"/>
      <c r="Z9641"/>
      <c r="AA9641"/>
      <c r="AB9641"/>
      <c r="AC9641"/>
      <c r="AD9641"/>
      <c r="AE9641"/>
      <c r="AF9641"/>
      <c r="AG9641"/>
      <c r="AH9641"/>
      <c r="AI9641"/>
      <c r="AJ9641"/>
      <c r="AK9641"/>
      <c r="AL9641"/>
      <c r="AM9641"/>
      <c r="AN9641"/>
      <c r="AO9641"/>
      <c r="AP9641"/>
      <c r="AQ9641"/>
      <c r="AR9641"/>
      <c r="AS9641"/>
      <c r="AT9641"/>
      <c r="AU9641"/>
      <c r="AV9641"/>
      <c r="AW9641"/>
      <c r="AX9641"/>
      <c r="AY9641"/>
      <c r="AZ9641"/>
      <c r="BA9641"/>
      <c r="BB9641"/>
      <c r="BC9641"/>
      <c r="BD9641"/>
      <c r="BE9641"/>
      <c r="BF9641"/>
      <c r="BG9641"/>
      <c r="BH9641"/>
      <c r="BI9641"/>
      <c r="BJ9641"/>
      <c r="BK9641"/>
      <c r="BL9641"/>
      <c r="BM9641"/>
      <c r="BN9641"/>
      <c r="BO9641"/>
      <c r="BP9641"/>
      <c r="BQ9641"/>
      <c r="BR9641"/>
      <c r="BS9641"/>
      <c r="BT9641"/>
      <c r="BU9641"/>
      <c r="BV9641"/>
      <c r="BW9641"/>
      <c r="BX9641"/>
      <c r="BY9641"/>
      <c r="BZ9641"/>
      <c r="CA9641"/>
      <c r="CB9641"/>
      <c r="CC9641"/>
      <c r="CD9641"/>
      <c r="CE9641"/>
      <c r="CF9641"/>
      <c r="CG9641"/>
      <c r="CH9641"/>
      <c r="CI9641"/>
      <c r="CJ9641"/>
      <c r="CK9641"/>
      <c r="CL9641"/>
      <c r="CM9641"/>
      <c r="CN9641"/>
      <c r="CO9641"/>
      <c r="CP9641"/>
      <c r="CQ9641"/>
      <c r="CR9641"/>
      <c r="CS9641"/>
      <c r="CT9641"/>
      <c r="CU9641"/>
      <c r="CV9641"/>
    </row>
    <row r="9642" spans="10:100" x14ac:dyDescent="0.25">
      <c r="J9642"/>
      <c r="K9642"/>
      <c r="L9642"/>
      <c r="M9642"/>
      <c r="N9642"/>
      <c r="O9642"/>
      <c r="P9642"/>
      <c r="Q9642"/>
      <c r="R9642"/>
      <c r="S9642"/>
      <c r="T9642"/>
      <c r="U9642"/>
      <c r="V9642"/>
      <c r="W9642"/>
      <c r="X9642"/>
      <c r="Y9642"/>
      <c r="Z9642"/>
      <c r="AA9642"/>
      <c r="AB9642"/>
      <c r="AC9642"/>
      <c r="AD9642"/>
      <c r="AE9642"/>
      <c r="AF9642"/>
      <c r="AG9642"/>
      <c r="AH9642"/>
      <c r="AI9642"/>
      <c r="AJ9642"/>
      <c r="AK9642"/>
      <c r="AL9642"/>
      <c r="AM9642"/>
      <c r="AN9642"/>
      <c r="AO9642"/>
      <c r="AP9642"/>
      <c r="AQ9642"/>
      <c r="AR9642"/>
      <c r="AS9642"/>
      <c r="AT9642"/>
      <c r="AU9642"/>
      <c r="AV9642"/>
      <c r="AW9642"/>
      <c r="AX9642"/>
      <c r="AY9642"/>
      <c r="AZ9642"/>
      <c r="BA9642"/>
      <c r="BB9642"/>
      <c r="BC9642"/>
      <c r="BD9642"/>
      <c r="BE9642"/>
      <c r="BF9642"/>
      <c r="BG9642"/>
      <c r="BH9642"/>
      <c r="BI9642"/>
      <c r="BJ9642"/>
      <c r="BK9642"/>
      <c r="BL9642"/>
      <c r="BM9642"/>
      <c r="BN9642"/>
      <c r="BO9642"/>
      <c r="BP9642"/>
      <c r="BQ9642"/>
      <c r="BR9642"/>
      <c r="BS9642"/>
      <c r="BT9642"/>
      <c r="BU9642"/>
      <c r="BV9642"/>
      <c r="BW9642"/>
      <c r="BX9642"/>
      <c r="BY9642"/>
      <c r="BZ9642"/>
      <c r="CA9642"/>
      <c r="CB9642"/>
      <c r="CC9642"/>
      <c r="CD9642"/>
      <c r="CE9642"/>
      <c r="CF9642"/>
      <c r="CG9642"/>
      <c r="CH9642"/>
      <c r="CI9642"/>
      <c r="CJ9642"/>
      <c r="CK9642"/>
      <c r="CL9642"/>
      <c r="CM9642"/>
      <c r="CN9642"/>
      <c r="CO9642"/>
      <c r="CP9642"/>
      <c r="CQ9642"/>
      <c r="CR9642"/>
      <c r="CS9642"/>
      <c r="CT9642"/>
      <c r="CU9642"/>
      <c r="CV9642"/>
    </row>
    <row r="9643" spans="10:100" x14ac:dyDescent="0.25">
      <c r="J9643"/>
      <c r="K9643"/>
      <c r="L9643"/>
      <c r="M9643"/>
      <c r="N9643"/>
      <c r="O9643"/>
      <c r="P9643"/>
      <c r="Q9643"/>
      <c r="R9643"/>
      <c r="S9643"/>
      <c r="T9643"/>
      <c r="U9643"/>
      <c r="V9643"/>
      <c r="W9643"/>
      <c r="X9643"/>
      <c r="Y9643"/>
      <c r="Z9643"/>
      <c r="AA9643"/>
      <c r="AB9643"/>
      <c r="AC9643"/>
      <c r="AD9643"/>
      <c r="AE9643"/>
      <c r="AF9643"/>
      <c r="AG9643"/>
      <c r="AH9643"/>
      <c r="AI9643"/>
      <c r="AJ9643"/>
      <c r="AK9643"/>
      <c r="AL9643"/>
      <c r="AM9643"/>
      <c r="AN9643"/>
      <c r="AO9643"/>
      <c r="AP9643"/>
      <c r="AQ9643"/>
      <c r="AR9643"/>
      <c r="AS9643"/>
      <c r="AT9643"/>
      <c r="AU9643"/>
      <c r="AV9643"/>
      <c r="AW9643"/>
      <c r="AX9643"/>
      <c r="AY9643"/>
      <c r="AZ9643"/>
      <c r="BA9643"/>
      <c r="BB9643"/>
      <c r="BC9643"/>
      <c r="BD9643"/>
      <c r="BE9643"/>
      <c r="BF9643"/>
      <c r="BG9643"/>
      <c r="BH9643"/>
      <c r="BI9643"/>
      <c r="BJ9643"/>
      <c r="BK9643"/>
      <c r="BL9643"/>
      <c r="BM9643"/>
      <c r="BN9643"/>
      <c r="BO9643"/>
      <c r="BP9643"/>
      <c r="BQ9643"/>
      <c r="BR9643"/>
      <c r="BS9643"/>
      <c r="BT9643"/>
      <c r="BU9643"/>
      <c r="BV9643"/>
      <c r="BW9643"/>
      <c r="BX9643"/>
      <c r="BY9643"/>
      <c r="BZ9643"/>
      <c r="CA9643"/>
      <c r="CB9643"/>
      <c r="CC9643"/>
      <c r="CD9643"/>
      <c r="CE9643"/>
      <c r="CF9643"/>
      <c r="CG9643"/>
      <c r="CH9643"/>
      <c r="CI9643"/>
      <c r="CJ9643"/>
      <c r="CK9643"/>
      <c r="CL9643"/>
      <c r="CM9643"/>
      <c r="CN9643"/>
      <c r="CO9643"/>
      <c r="CP9643"/>
      <c r="CQ9643"/>
      <c r="CR9643"/>
      <c r="CS9643"/>
      <c r="CT9643"/>
      <c r="CU9643"/>
      <c r="CV9643"/>
    </row>
    <row r="9644" spans="10:100" x14ac:dyDescent="0.25">
      <c r="J9644"/>
      <c r="K9644"/>
      <c r="L9644"/>
      <c r="M9644"/>
      <c r="N9644"/>
      <c r="O9644"/>
      <c r="P9644"/>
      <c r="Q9644"/>
      <c r="R9644"/>
      <c r="S9644"/>
      <c r="T9644"/>
      <c r="U9644"/>
      <c r="V9644"/>
      <c r="W9644"/>
      <c r="X9644"/>
      <c r="Y9644"/>
      <c r="Z9644"/>
      <c r="AA9644"/>
      <c r="AB9644"/>
      <c r="AC9644"/>
      <c r="AD9644"/>
      <c r="AE9644"/>
      <c r="AF9644"/>
      <c r="AG9644"/>
      <c r="AH9644"/>
      <c r="AI9644"/>
      <c r="AJ9644"/>
      <c r="AK9644"/>
      <c r="AL9644"/>
      <c r="AM9644"/>
      <c r="AN9644"/>
      <c r="AO9644"/>
      <c r="AP9644"/>
      <c r="AQ9644"/>
      <c r="AR9644"/>
      <c r="AS9644"/>
      <c r="AT9644"/>
      <c r="AU9644"/>
      <c r="AV9644"/>
      <c r="AW9644"/>
      <c r="AX9644"/>
      <c r="AY9644"/>
      <c r="AZ9644"/>
      <c r="BA9644"/>
      <c r="BB9644"/>
      <c r="BC9644"/>
      <c r="BD9644"/>
      <c r="BE9644"/>
      <c r="BF9644"/>
      <c r="BG9644"/>
      <c r="BH9644"/>
      <c r="BI9644"/>
      <c r="BJ9644"/>
      <c r="BK9644"/>
      <c r="BL9644"/>
      <c r="BM9644"/>
      <c r="BN9644"/>
      <c r="BO9644"/>
      <c r="BP9644"/>
      <c r="BQ9644"/>
      <c r="BR9644"/>
      <c r="BS9644"/>
      <c r="BT9644"/>
      <c r="BU9644"/>
      <c r="BV9644"/>
      <c r="BW9644"/>
      <c r="BX9644"/>
      <c r="BY9644"/>
      <c r="BZ9644"/>
      <c r="CA9644"/>
      <c r="CB9644"/>
      <c r="CC9644"/>
      <c r="CD9644"/>
      <c r="CE9644"/>
      <c r="CF9644"/>
      <c r="CG9644"/>
      <c r="CH9644"/>
      <c r="CI9644"/>
      <c r="CJ9644"/>
      <c r="CK9644"/>
      <c r="CL9644"/>
      <c r="CM9644"/>
      <c r="CN9644"/>
      <c r="CO9644"/>
      <c r="CP9644"/>
      <c r="CQ9644"/>
      <c r="CR9644"/>
      <c r="CS9644"/>
      <c r="CT9644"/>
      <c r="CU9644"/>
      <c r="CV9644"/>
    </row>
    <row r="9645" spans="10:100" x14ac:dyDescent="0.25">
      <c r="J9645"/>
      <c r="K9645"/>
      <c r="L9645"/>
      <c r="M9645"/>
      <c r="N9645"/>
      <c r="O9645"/>
      <c r="P9645"/>
      <c r="Q9645"/>
      <c r="R9645"/>
      <c r="S9645"/>
      <c r="T9645"/>
      <c r="U9645"/>
      <c r="V9645"/>
      <c r="W9645"/>
      <c r="X9645"/>
      <c r="Y9645"/>
      <c r="Z9645"/>
      <c r="AA9645"/>
      <c r="AB9645"/>
      <c r="AC9645"/>
      <c r="AD9645"/>
      <c r="AE9645"/>
      <c r="AF9645"/>
      <c r="AG9645"/>
      <c r="AH9645"/>
      <c r="AI9645"/>
      <c r="AJ9645"/>
      <c r="AK9645"/>
      <c r="AL9645"/>
      <c r="AM9645"/>
      <c r="AN9645"/>
      <c r="AO9645"/>
      <c r="AP9645"/>
      <c r="AQ9645"/>
      <c r="AR9645"/>
      <c r="AS9645"/>
      <c r="AT9645"/>
      <c r="AU9645"/>
      <c r="AV9645"/>
      <c r="AW9645"/>
      <c r="AX9645"/>
      <c r="AY9645"/>
      <c r="AZ9645"/>
      <c r="BA9645"/>
      <c r="BB9645"/>
      <c r="BC9645"/>
      <c r="BD9645"/>
      <c r="BE9645"/>
      <c r="BF9645"/>
      <c r="BG9645"/>
      <c r="BH9645"/>
      <c r="BI9645"/>
      <c r="BJ9645"/>
      <c r="BK9645"/>
      <c r="BL9645"/>
      <c r="BM9645"/>
      <c r="BN9645"/>
      <c r="BO9645"/>
      <c r="BP9645"/>
      <c r="BQ9645"/>
      <c r="BR9645"/>
      <c r="BS9645"/>
      <c r="BT9645"/>
      <c r="BU9645"/>
      <c r="BV9645"/>
      <c r="BW9645"/>
      <c r="BX9645"/>
      <c r="BY9645"/>
      <c r="BZ9645"/>
      <c r="CA9645"/>
      <c r="CB9645"/>
      <c r="CC9645"/>
      <c r="CD9645"/>
      <c r="CE9645"/>
      <c r="CF9645"/>
      <c r="CG9645"/>
      <c r="CH9645"/>
      <c r="CI9645"/>
      <c r="CJ9645"/>
      <c r="CK9645"/>
      <c r="CL9645"/>
      <c r="CM9645"/>
      <c r="CN9645"/>
      <c r="CO9645"/>
      <c r="CP9645"/>
      <c r="CQ9645"/>
      <c r="CR9645"/>
      <c r="CS9645"/>
      <c r="CT9645"/>
      <c r="CU9645"/>
      <c r="CV9645"/>
    </row>
    <row r="9646" spans="10:100" x14ac:dyDescent="0.25">
      <c r="J9646"/>
      <c r="K9646"/>
      <c r="L9646"/>
      <c r="M9646"/>
      <c r="N9646"/>
      <c r="O9646"/>
      <c r="P9646"/>
      <c r="Q9646"/>
      <c r="R9646"/>
      <c r="S9646"/>
      <c r="T9646"/>
      <c r="U9646"/>
      <c r="V9646"/>
      <c r="W9646"/>
      <c r="X9646"/>
      <c r="Y9646"/>
      <c r="Z9646"/>
      <c r="AA9646"/>
      <c r="AB9646"/>
      <c r="AC9646"/>
      <c r="AD9646"/>
      <c r="AE9646"/>
      <c r="AF9646"/>
      <c r="AG9646"/>
      <c r="AH9646"/>
      <c r="AI9646"/>
      <c r="AJ9646"/>
      <c r="AK9646"/>
      <c r="AL9646"/>
      <c r="AM9646"/>
      <c r="AN9646"/>
      <c r="AO9646"/>
      <c r="AP9646"/>
      <c r="AQ9646"/>
      <c r="AR9646"/>
      <c r="AS9646"/>
      <c r="AT9646"/>
      <c r="AU9646"/>
      <c r="AV9646"/>
      <c r="AW9646"/>
      <c r="AX9646"/>
      <c r="AY9646"/>
      <c r="AZ9646"/>
      <c r="BA9646"/>
      <c r="BB9646"/>
      <c r="BC9646"/>
      <c r="BD9646"/>
      <c r="BE9646"/>
      <c r="BF9646"/>
      <c r="BG9646"/>
      <c r="BH9646"/>
      <c r="BI9646"/>
      <c r="BJ9646"/>
      <c r="BK9646"/>
      <c r="BL9646"/>
      <c r="BM9646"/>
      <c r="BN9646"/>
      <c r="BO9646"/>
      <c r="BP9646"/>
      <c r="BQ9646"/>
      <c r="BR9646"/>
      <c r="BS9646"/>
      <c r="BT9646"/>
      <c r="BU9646"/>
      <c r="BV9646"/>
      <c r="BW9646"/>
      <c r="BX9646"/>
      <c r="BY9646"/>
      <c r="BZ9646"/>
      <c r="CA9646"/>
      <c r="CB9646"/>
      <c r="CC9646"/>
      <c r="CD9646"/>
      <c r="CE9646"/>
      <c r="CF9646"/>
      <c r="CG9646"/>
      <c r="CH9646"/>
      <c r="CI9646"/>
      <c r="CJ9646"/>
      <c r="CK9646"/>
      <c r="CL9646"/>
      <c r="CM9646"/>
      <c r="CN9646"/>
      <c r="CO9646"/>
      <c r="CP9646"/>
      <c r="CQ9646"/>
      <c r="CR9646"/>
      <c r="CS9646"/>
      <c r="CT9646"/>
      <c r="CU9646"/>
      <c r="CV9646"/>
    </row>
    <row r="9647" spans="10:100" x14ac:dyDescent="0.25">
      <c r="J9647"/>
      <c r="K9647"/>
      <c r="L9647"/>
      <c r="M9647"/>
      <c r="N9647"/>
      <c r="O9647"/>
      <c r="P9647"/>
      <c r="Q9647"/>
      <c r="R9647"/>
      <c r="S9647"/>
      <c r="T9647"/>
      <c r="U9647"/>
      <c r="V9647"/>
      <c r="W9647"/>
      <c r="X9647"/>
      <c r="Y9647"/>
      <c r="Z9647"/>
      <c r="AA9647"/>
      <c r="AB9647"/>
      <c r="AC9647"/>
      <c r="AD9647"/>
      <c r="AE9647"/>
      <c r="AF9647"/>
      <c r="AG9647"/>
      <c r="AH9647"/>
      <c r="AI9647"/>
      <c r="AJ9647"/>
      <c r="AK9647"/>
      <c r="AL9647"/>
      <c r="AM9647"/>
      <c r="AN9647"/>
      <c r="AO9647"/>
      <c r="AP9647"/>
      <c r="AQ9647"/>
      <c r="AR9647"/>
      <c r="AS9647"/>
      <c r="AT9647"/>
      <c r="AU9647"/>
      <c r="AV9647"/>
      <c r="AW9647"/>
      <c r="AX9647"/>
      <c r="AY9647"/>
      <c r="AZ9647"/>
      <c r="BA9647"/>
      <c r="BB9647"/>
      <c r="BC9647"/>
      <c r="BD9647"/>
      <c r="BE9647"/>
      <c r="BF9647"/>
      <c r="BG9647"/>
      <c r="BH9647"/>
      <c r="BI9647"/>
      <c r="BJ9647"/>
      <c r="BK9647"/>
      <c r="BL9647"/>
      <c r="BM9647"/>
      <c r="BN9647"/>
      <c r="BO9647"/>
      <c r="BP9647"/>
      <c r="BQ9647"/>
      <c r="BR9647"/>
      <c r="BS9647"/>
      <c r="BT9647"/>
      <c r="BU9647"/>
      <c r="BV9647"/>
      <c r="BW9647"/>
      <c r="BX9647"/>
      <c r="BY9647"/>
      <c r="BZ9647"/>
      <c r="CA9647"/>
      <c r="CB9647"/>
      <c r="CC9647"/>
      <c r="CD9647"/>
      <c r="CE9647"/>
      <c r="CF9647"/>
      <c r="CG9647"/>
      <c r="CH9647"/>
      <c r="CI9647"/>
      <c r="CJ9647"/>
      <c r="CK9647"/>
      <c r="CL9647"/>
      <c r="CM9647"/>
      <c r="CN9647"/>
      <c r="CO9647"/>
      <c r="CP9647"/>
      <c r="CQ9647"/>
      <c r="CR9647"/>
      <c r="CS9647"/>
      <c r="CT9647"/>
      <c r="CU9647"/>
      <c r="CV9647"/>
    </row>
    <row r="9648" spans="10:100" x14ac:dyDescent="0.25">
      <c r="J9648"/>
      <c r="K9648"/>
      <c r="L9648"/>
      <c r="M9648"/>
      <c r="N9648"/>
      <c r="O9648"/>
      <c r="P9648"/>
      <c r="Q9648"/>
      <c r="R9648"/>
      <c r="S9648"/>
      <c r="T9648"/>
      <c r="U9648"/>
      <c r="V9648"/>
      <c r="W9648"/>
      <c r="X9648"/>
      <c r="Y9648"/>
      <c r="Z9648"/>
      <c r="AA9648"/>
      <c r="AB9648"/>
      <c r="AC9648"/>
      <c r="AD9648"/>
      <c r="AE9648"/>
      <c r="AF9648"/>
      <c r="AG9648"/>
      <c r="AH9648"/>
      <c r="AI9648"/>
      <c r="AJ9648"/>
      <c r="AK9648"/>
      <c r="AL9648"/>
      <c r="AM9648"/>
      <c r="AN9648"/>
      <c r="AO9648"/>
      <c r="AP9648"/>
      <c r="AQ9648"/>
      <c r="AR9648"/>
      <c r="AS9648"/>
      <c r="AT9648"/>
      <c r="AU9648"/>
      <c r="AV9648"/>
      <c r="AW9648"/>
      <c r="AX9648"/>
      <c r="AY9648"/>
      <c r="AZ9648"/>
      <c r="BA9648"/>
      <c r="BB9648"/>
      <c r="BC9648"/>
      <c r="BD9648"/>
      <c r="BE9648"/>
      <c r="BF9648"/>
      <c r="BG9648"/>
      <c r="BH9648"/>
      <c r="BI9648"/>
      <c r="BJ9648"/>
      <c r="BK9648"/>
      <c r="BL9648"/>
      <c r="BM9648"/>
      <c r="BN9648"/>
      <c r="BO9648"/>
      <c r="BP9648"/>
      <c r="BQ9648"/>
      <c r="BR9648"/>
      <c r="BS9648"/>
      <c r="BT9648"/>
      <c r="BU9648"/>
      <c r="BV9648"/>
      <c r="BW9648"/>
      <c r="BX9648"/>
      <c r="BY9648"/>
      <c r="BZ9648"/>
      <c r="CA9648"/>
      <c r="CB9648"/>
      <c r="CC9648"/>
      <c r="CD9648"/>
      <c r="CE9648"/>
      <c r="CF9648"/>
      <c r="CG9648"/>
      <c r="CH9648"/>
      <c r="CI9648"/>
      <c r="CJ9648"/>
      <c r="CK9648"/>
      <c r="CL9648"/>
      <c r="CM9648"/>
      <c r="CN9648"/>
      <c r="CO9648"/>
      <c r="CP9648"/>
      <c r="CQ9648"/>
      <c r="CR9648"/>
      <c r="CS9648"/>
      <c r="CT9648"/>
      <c r="CU9648"/>
      <c r="CV9648"/>
    </row>
    <row r="9649" spans="10:100" x14ac:dyDescent="0.25">
      <c r="J9649"/>
      <c r="K9649"/>
      <c r="L9649"/>
      <c r="M9649"/>
      <c r="N9649"/>
      <c r="O9649"/>
      <c r="P9649"/>
      <c r="Q9649"/>
      <c r="R9649"/>
      <c r="S9649"/>
      <c r="T9649"/>
      <c r="U9649"/>
      <c r="V9649"/>
      <c r="W9649"/>
      <c r="X9649"/>
      <c r="Y9649"/>
      <c r="Z9649"/>
      <c r="AA9649"/>
      <c r="AB9649"/>
      <c r="AC9649"/>
      <c r="AD9649"/>
      <c r="AE9649"/>
      <c r="AF9649"/>
      <c r="AG9649"/>
      <c r="AH9649"/>
      <c r="AI9649"/>
      <c r="AJ9649"/>
      <c r="AK9649"/>
      <c r="AL9649"/>
      <c r="AM9649"/>
      <c r="AN9649"/>
      <c r="AO9649"/>
      <c r="AP9649"/>
      <c r="AQ9649"/>
      <c r="AR9649"/>
      <c r="AS9649"/>
      <c r="AT9649"/>
      <c r="AU9649"/>
      <c r="AV9649"/>
      <c r="AW9649"/>
      <c r="AX9649"/>
      <c r="AY9649"/>
      <c r="AZ9649"/>
      <c r="BA9649"/>
      <c r="BB9649"/>
      <c r="BC9649"/>
      <c r="BD9649"/>
      <c r="BE9649"/>
      <c r="BF9649"/>
      <c r="BG9649"/>
      <c r="BH9649"/>
      <c r="BI9649"/>
      <c r="BJ9649"/>
      <c r="BK9649"/>
      <c r="BL9649"/>
      <c r="BM9649"/>
      <c r="BN9649"/>
      <c r="BO9649"/>
      <c r="BP9649"/>
      <c r="BQ9649"/>
      <c r="BR9649"/>
      <c r="BS9649"/>
      <c r="BT9649"/>
      <c r="BU9649"/>
      <c r="BV9649"/>
      <c r="BW9649"/>
      <c r="BX9649"/>
      <c r="BY9649"/>
      <c r="BZ9649"/>
      <c r="CA9649"/>
      <c r="CB9649"/>
      <c r="CC9649"/>
      <c r="CD9649"/>
      <c r="CE9649"/>
      <c r="CF9649"/>
      <c r="CG9649"/>
      <c r="CH9649"/>
      <c r="CI9649"/>
      <c r="CJ9649"/>
      <c r="CK9649"/>
      <c r="CL9649"/>
      <c r="CM9649"/>
      <c r="CN9649"/>
      <c r="CO9649"/>
      <c r="CP9649"/>
      <c r="CQ9649"/>
      <c r="CR9649"/>
      <c r="CS9649"/>
      <c r="CT9649"/>
      <c r="CU9649"/>
      <c r="CV9649"/>
    </row>
    <row r="9650" spans="10:100" x14ac:dyDescent="0.25">
      <c r="J9650"/>
      <c r="K9650"/>
      <c r="L9650"/>
      <c r="M9650"/>
      <c r="N9650"/>
      <c r="O9650"/>
      <c r="P9650"/>
      <c r="Q9650"/>
      <c r="R9650"/>
      <c r="S9650"/>
      <c r="T9650"/>
      <c r="U9650"/>
      <c r="V9650"/>
      <c r="W9650"/>
      <c r="X9650"/>
      <c r="Y9650"/>
      <c r="Z9650"/>
      <c r="AA9650"/>
      <c r="AB9650"/>
      <c r="AC9650"/>
      <c r="AD9650"/>
      <c r="AE9650"/>
      <c r="AF9650"/>
      <c r="AG9650"/>
      <c r="AH9650"/>
      <c r="AI9650"/>
      <c r="AJ9650"/>
      <c r="AK9650"/>
      <c r="AL9650"/>
      <c r="AM9650"/>
      <c r="AN9650"/>
      <c r="AO9650"/>
      <c r="AP9650"/>
      <c r="AQ9650"/>
      <c r="AR9650"/>
      <c r="AS9650"/>
      <c r="AT9650"/>
      <c r="AU9650"/>
      <c r="AV9650"/>
      <c r="AW9650"/>
      <c r="AX9650"/>
      <c r="AY9650"/>
      <c r="AZ9650"/>
      <c r="BA9650"/>
      <c r="BB9650"/>
      <c r="BC9650"/>
      <c r="BD9650"/>
      <c r="BE9650"/>
      <c r="BF9650"/>
      <c r="BG9650"/>
      <c r="BH9650"/>
      <c r="BI9650"/>
      <c r="BJ9650"/>
      <c r="BK9650"/>
      <c r="BL9650"/>
      <c r="BM9650"/>
      <c r="BN9650"/>
      <c r="BO9650"/>
      <c r="BP9650"/>
      <c r="BQ9650"/>
      <c r="BR9650"/>
      <c r="BS9650"/>
      <c r="BT9650"/>
      <c r="BU9650"/>
      <c r="BV9650"/>
      <c r="BW9650"/>
      <c r="BX9650"/>
      <c r="BY9650"/>
      <c r="BZ9650"/>
      <c r="CA9650"/>
      <c r="CB9650"/>
      <c r="CC9650"/>
      <c r="CD9650"/>
      <c r="CE9650"/>
      <c r="CF9650"/>
      <c r="CG9650"/>
      <c r="CH9650"/>
      <c r="CI9650"/>
      <c r="CJ9650"/>
      <c r="CK9650"/>
      <c r="CL9650"/>
      <c r="CM9650"/>
      <c r="CN9650"/>
      <c r="CO9650"/>
      <c r="CP9650"/>
      <c r="CQ9650"/>
      <c r="CR9650"/>
      <c r="CS9650"/>
      <c r="CT9650"/>
      <c r="CU9650"/>
      <c r="CV9650"/>
    </row>
    <row r="9651" spans="10:100" x14ac:dyDescent="0.25">
      <c r="J9651"/>
      <c r="K9651"/>
      <c r="L9651"/>
      <c r="M9651"/>
      <c r="N9651"/>
      <c r="O9651"/>
      <c r="P9651"/>
      <c r="Q9651"/>
      <c r="R9651"/>
      <c r="S9651"/>
      <c r="T9651"/>
      <c r="U9651"/>
      <c r="V9651"/>
      <c r="W9651"/>
      <c r="X9651"/>
      <c r="Y9651"/>
      <c r="Z9651"/>
      <c r="AA9651"/>
      <c r="AB9651"/>
      <c r="AC9651"/>
      <c r="AD9651"/>
      <c r="AE9651"/>
      <c r="AF9651"/>
      <c r="AG9651"/>
      <c r="AH9651"/>
      <c r="AI9651"/>
      <c r="AJ9651"/>
      <c r="AK9651"/>
      <c r="AL9651"/>
      <c r="AM9651"/>
      <c r="AN9651"/>
      <c r="AO9651"/>
      <c r="AP9651"/>
      <c r="AQ9651"/>
      <c r="AR9651"/>
      <c r="AS9651"/>
      <c r="AT9651"/>
      <c r="AU9651"/>
      <c r="AV9651"/>
      <c r="AW9651"/>
      <c r="AX9651"/>
      <c r="AY9651"/>
      <c r="AZ9651"/>
      <c r="BA9651"/>
      <c r="BB9651"/>
      <c r="BC9651"/>
      <c r="BD9651"/>
      <c r="BE9651"/>
      <c r="BF9651"/>
      <c r="BG9651"/>
      <c r="BH9651"/>
      <c r="BI9651"/>
      <c r="BJ9651"/>
      <c r="BK9651"/>
      <c r="BL9651"/>
      <c r="BM9651"/>
      <c r="BN9651"/>
      <c r="BO9651"/>
      <c r="BP9651"/>
      <c r="BQ9651"/>
      <c r="BR9651"/>
      <c r="BS9651"/>
      <c r="BT9651"/>
      <c r="BU9651"/>
      <c r="BV9651"/>
      <c r="BW9651"/>
      <c r="BX9651"/>
      <c r="BY9651"/>
      <c r="BZ9651"/>
      <c r="CA9651"/>
      <c r="CB9651"/>
      <c r="CC9651"/>
      <c r="CD9651"/>
      <c r="CE9651"/>
      <c r="CF9651"/>
      <c r="CG9651"/>
      <c r="CH9651"/>
      <c r="CI9651"/>
      <c r="CJ9651"/>
      <c r="CK9651"/>
      <c r="CL9651"/>
      <c r="CM9651"/>
      <c r="CN9651"/>
      <c r="CO9651"/>
      <c r="CP9651"/>
      <c r="CQ9651"/>
      <c r="CR9651"/>
      <c r="CS9651"/>
      <c r="CT9651"/>
      <c r="CU9651"/>
      <c r="CV9651"/>
    </row>
    <row r="9652" spans="10:100" x14ac:dyDescent="0.25">
      <c r="J9652"/>
      <c r="K9652"/>
      <c r="L9652"/>
      <c r="M9652"/>
      <c r="N9652"/>
      <c r="O9652"/>
      <c r="P9652"/>
      <c r="Q9652"/>
      <c r="R9652"/>
      <c r="S9652"/>
      <c r="T9652"/>
      <c r="U9652"/>
      <c r="V9652"/>
      <c r="W9652"/>
      <c r="X9652"/>
      <c r="Y9652"/>
      <c r="Z9652"/>
      <c r="AA9652"/>
      <c r="AB9652"/>
      <c r="AC9652"/>
      <c r="AD9652"/>
      <c r="AE9652"/>
      <c r="AF9652"/>
      <c r="AG9652"/>
      <c r="AH9652"/>
      <c r="AI9652"/>
      <c r="AJ9652"/>
      <c r="AK9652"/>
      <c r="AL9652"/>
      <c r="AM9652"/>
      <c r="AN9652"/>
      <c r="AO9652"/>
      <c r="AP9652"/>
      <c r="AQ9652"/>
      <c r="AR9652"/>
      <c r="AS9652"/>
      <c r="AT9652"/>
      <c r="AU9652"/>
      <c r="AV9652"/>
      <c r="AW9652"/>
      <c r="AX9652"/>
      <c r="AY9652"/>
      <c r="AZ9652"/>
      <c r="BA9652"/>
      <c r="BB9652"/>
      <c r="BC9652"/>
      <c r="BD9652"/>
      <c r="BE9652"/>
      <c r="BF9652"/>
      <c r="BG9652"/>
      <c r="BH9652"/>
      <c r="BI9652"/>
      <c r="BJ9652"/>
      <c r="BK9652"/>
      <c r="BL9652"/>
      <c r="BM9652"/>
      <c r="BN9652"/>
      <c r="BO9652"/>
      <c r="BP9652"/>
      <c r="BQ9652"/>
      <c r="BR9652"/>
      <c r="BS9652"/>
      <c r="BT9652"/>
      <c r="BU9652"/>
      <c r="BV9652"/>
      <c r="BW9652"/>
      <c r="BX9652"/>
      <c r="BY9652"/>
      <c r="BZ9652"/>
      <c r="CA9652"/>
      <c r="CB9652"/>
      <c r="CC9652"/>
      <c r="CD9652"/>
      <c r="CE9652"/>
      <c r="CF9652"/>
      <c r="CG9652"/>
      <c r="CH9652"/>
      <c r="CI9652"/>
      <c r="CJ9652"/>
      <c r="CK9652"/>
      <c r="CL9652"/>
      <c r="CM9652"/>
      <c r="CN9652"/>
      <c r="CO9652"/>
      <c r="CP9652"/>
      <c r="CQ9652"/>
      <c r="CR9652"/>
      <c r="CS9652"/>
      <c r="CT9652"/>
      <c r="CU9652"/>
      <c r="CV9652"/>
    </row>
    <row r="9653" spans="10:100" x14ac:dyDescent="0.25">
      <c r="J9653"/>
      <c r="K9653"/>
      <c r="L9653"/>
      <c r="M9653"/>
      <c r="N9653"/>
      <c r="O9653"/>
      <c r="P9653"/>
      <c r="Q9653"/>
      <c r="R9653"/>
      <c r="S9653"/>
      <c r="T9653"/>
      <c r="U9653"/>
      <c r="V9653"/>
      <c r="W9653"/>
      <c r="X9653"/>
      <c r="Y9653"/>
      <c r="Z9653"/>
      <c r="AA9653"/>
      <c r="AB9653"/>
      <c r="AC9653"/>
      <c r="AD9653"/>
      <c r="AE9653"/>
      <c r="AF9653"/>
      <c r="AG9653"/>
      <c r="AH9653"/>
      <c r="AI9653"/>
      <c r="AJ9653"/>
      <c r="AK9653"/>
      <c r="AL9653"/>
      <c r="AM9653"/>
      <c r="AN9653"/>
      <c r="AO9653"/>
      <c r="AP9653"/>
      <c r="AQ9653"/>
      <c r="AR9653"/>
      <c r="AS9653"/>
      <c r="AT9653"/>
      <c r="AU9653"/>
      <c r="AV9653"/>
      <c r="AW9653"/>
      <c r="AX9653"/>
      <c r="AY9653"/>
      <c r="AZ9653"/>
      <c r="BA9653"/>
      <c r="BB9653"/>
      <c r="BC9653"/>
      <c r="BD9653"/>
      <c r="BE9653"/>
      <c r="BF9653"/>
      <c r="BG9653"/>
      <c r="BH9653"/>
      <c r="BI9653"/>
      <c r="BJ9653"/>
      <c r="BK9653"/>
      <c r="BL9653"/>
      <c r="BM9653"/>
      <c r="BN9653"/>
      <c r="BO9653"/>
      <c r="BP9653"/>
      <c r="BQ9653"/>
      <c r="BR9653"/>
      <c r="BS9653"/>
      <c r="BT9653"/>
      <c r="BU9653"/>
      <c r="BV9653"/>
      <c r="BW9653"/>
      <c r="BX9653"/>
      <c r="BY9653"/>
      <c r="BZ9653"/>
      <c r="CA9653"/>
      <c r="CB9653"/>
      <c r="CC9653"/>
      <c r="CD9653"/>
      <c r="CE9653"/>
      <c r="CF9653"/>
      <c r="CG9653"/>
      <c r="CH9653"/>
      <c r="CI9653"/>
      <c r="CJ9653"/>
      <c r="CK9653"/>
      <c r="CL9653"/>
      <c r="CM9653"/>
      <c r="CN9653"/>
      <c r="CO9653"/>
      <c r="CP9653"/>
      <c r="CQ9653"/>
      <c r="CR9653"/>
      <c r="CS9653"/>
      <c r="CT9653"/>
      <c r="CU9653"/>
      <c r="CV9653"/>
    </row>
    <row r="9654" spans="10:100" x14ac:dyDescent="0.25">
      <c r="J9654"/>
      <c r="K9654"/>
      <c r="L9654"/>
      <c r="M9654"/>
      <c r="N9654"/>
      <c r="O9654"/>
      <c r="P9654"/>
      <c r="Q9654"/>
      <c r="R9654"/>
      <c r="S9654"/>
      <c r="T9654"/>
      <c r="U9654"/>
      <c r="V9654"/>
      <c r="W9654"/>
      <c r="X9654"/>
      <c r="Y9654"/>
      <c r="Z9654"/>
      <c r="AA9654"/>
      <c r="AB9654"/>
      <c r="AC9654"/>
      <c r="AD9654"/>
      <c r="AE9654"/>
      <c r="AF9654"/>
      <c r="AG9654"/>
      <c r="AH9654"/>
      <c r="AI9654"/>
      <c r="AJ9654"/>
      <c r="AK9654"/>
      <c r="AL9654"/>
      <c r="AM9654"/>
      <c r="AN9654"/>
      <c r="AO9654"/>
      <c r="AP9654"/>
      <c r="AQ9654"/>
      <c r="AR9654"/>
      <c r="AS9654"/>
      <c r="AT9654"/>
      <c r="AU9654"/>
      <c r="AV9654"/>
      <c r="AW9654"/>
      <c r="AX9654"/>
      <c r="AY9654"/>
      <c r="AZ9654"/>
      <c r="BA9654"/>
      <c r="BB9654"/>
      <c r="BC9654"/>
      <c r="BD9654"/>
      <c r="BE9654"/>
      <c r="BF9654"/>
      <c r="BG9654"/>
      <c r="BH9654"/>
      <c r="BI9654"/>
      <c r="BJ9654"/>
      <c r="BK9654"/>
      <c r="BL9654"/>
      <c r="BM9654"/>
      <c r="BN9654"/>
      <c r="BO9654"/>
      <c r="BP9654"/>
      <c r="BQ9654"/>
      <c r="BR9654"/>
      <c r="BS9654"/>
      <c r="BT9654"/>
      <c r="BU9654"/>
      <c r="BV9654"/>
      <c r="BW9654"/>
      <c r="BX9654"/>
      <c r="BY9654"/>
      <c r="BZ9654"/>
      <c r="CA9654"/>
      <c r="CB9654"/>
      <c r="CC9654"/>
      <c r="CD9654"/>
      <c r="CE9654"/>
      <c r="CF9654"/>
      <c r="CG9654"/>
      <c r="CH9654"/>
      <c r="CI9654"/>
      <c r="CJ9654"/>
      <c r="CK9654"/>
      <c r="CL9654"/>
      <c r="CM9654"/>
      <c r="CN9654"/>
      <c r="CO9654"/>
      <c r="CP9654"/>
      <c r="CQ9654"/>
      <c r="CR9654"/>
      <c r="CS9654"/>
      <c r="CT9654"/>
      <c r="CU9654"/>
      <c r="CV9654"/>
    </row>
    <row r="9655" spans="10:100" x14ac:dyDescent="0.25">
      <c r="J9655"/>
      <c r="K9655"/>
      <c r="L9655"/>
      <c r="M9655"/>
      <c r="N9655"/>
      <c r="O9655"/>
      <c r="P9655"/>
      <c r="Q9655"/>
      <c r="R9655"/>
      <c r="S9655"/>
      <c r="T9655"/>
      <c r="U9655"/>
      <c r="V9655"/>
      <c r="W9655"/>
      <c r="X9655"/>
      <c r="Y9655"/>
      <c r="Z9655"/>
      <c r="AA9655"/>
      <c r="AB9655"/>
      <c r="AC9655"/>
      <c r="AD9655"/>
      <c r="AE9655"/>
      <c r="AF9655"/>
      <c r="AG9655"/>
      <c r="AH9655"/>
      <c r="AI9655"/>
      <c r="AJ9655"/>
      <c r="AK9655"/>
      <c r="AL9655"/>
      <c r="AM9655"/>
      <c r="AN9655"/>
      <c r="AO9655"/>
      <c r="AP9655"/>
      <c r="AQ9655"/>
      <c r="AR9655"/>
      <c r="AS9655"/>
      <c r="AT9655"/>
      <c r="AU9655"/>
      <c r="AV9655"/>
      <c r="AW9655"/>
      <c r="AX9655"/>
      <c r="AY9655"/>
      <c r="AZ9655"/>
      <c r="BA9655"/>
      <c r="BB9655"/>
      <c r="BC9655"/>
      <c r="BD9655"/>
      <c r="BE9655"/>
      <c r="BF9655"/>
      <c r="BG9655"/>
      <c r="BH9655"/>
      <c r="BI9655"/>
      <c r="BJ9655"/>
      <c r="BK9655"/>
      <c r="BL9655"/>
      <c r="BM9655"/>
      <c r="BN9655"/>
      <c r="BO9655"/>
      <c r="BP9655"/>
      <c r="BQ9655"/>
      <c r="BR9655"/>
      <c r="BS9655"/>
      <c r="BT9655"/>
      <c r="BU9655"/>
      <c r="BV9655"/>
      <c r="BW9655"/>
      <c r="BX9655"/>
      <c r="BY9655"/>
      <c r="BZ9655"/>
      <c r="CA9655"/>
      <c r="CB9655"/>
      <c r="CC9655"/>
      <c r="CD9655"/>
      <c r="CE9655"/>
      <c r="CF9655"/>
      <c r="CG9655"/>
      <c r="CH9655"/>
      <c r="CI9655"/>
      <c r="CJ9655"/>
      <c r="CK9655"/>
      <c r="CL9655"/>
      <c r="CM9655"/>
      <c r="CN9655"/>
      <c r="CO9655"/>
      <c r="CP9655"/>
      <c r="CQ9655"/>
      <c r="CR9655"/>
      <c r="CS9655"/>
      <c r="CT9655"/>
      <c r="CU9655"/>
      <c r="CV9655"/>
    </row>
    <row r="9656" spans="10:100" x14ac:dyDescent="0.25">
      <c r="J9656"/>
      <c r="K9656"/>
      <c r="L9656"/>
      <c r="M9656"/>
      <c r="N9656"/>
      <c r="O9656"/>
      <c r="P9656"/>
      <c r="Q9656"/>
      <c r="R9656"/>
      <c r="S9656"/>
      <c r="T9656"/>
      <c r="U9656"/>
      <c r="V9656"/>
      <c r="W9656"/>
      <c r="X9656"/>
      <c r="Y9656"/>
      <c r="Z9656"/>
      <c r="AA9656"/>
      <c r="AB9656"/>
      <c r="AC9656"/>
      <c r="AD9656"/>
      <c r="AE9656"/>
      <c r="AF9656"/>
      <c r="AG9656"/>
      <c r="AH9656"/>
      <c r="AI9656"/>
      <c r="AJ9656"/>
      <c r="AK9656"/>
      <c r="AL9656"/>
      <c r="AM9656"/>
      <c r="AN9656"/>
      <c r="AO9656"/>
      <c r="AP9656"/>
      <c r="AQ9656"/>
      <c r="AR9656"/>
      <c r="AS9656"/>
      <c r="AT9656"/>
      <c r="AU9656"/>
      <c r="AV9656"/>
      <c r="AW9656"/>
      <c r="AX9656"/>
      <c r="AY9656"/>
      <c r="AZ9656"/>
      <c r="BA9656"/>
      <c r="BB9656"/>
      <c r="BC9656"/>
      <c r="BD9656"/>
      <c r="BE9656"/>
      <c r="BF9656"/>
      <c r="BG9656"/>
      <c r="BH9656"/>
      <c r="BI9656"/>
      <c r="BJ9656"/>
      <c r="BK9656"/>
      <c r="BL9656"/>
      <c r="BM9656"/>
      <c r="BN9656"/>
      <c r="BO9656"/>
      <c r="BP9656"/>
      <c r="BQ9656"/>
      <c r="BR9656"/>
      <c r="BS9656"/>
      <c r="BT9656"/>
      <c r="BU9656"/>
      <c r="BV9656"/>
      <c r="BW9656"/>
      <c r="BX9656"/>
      <c r="BY9656"/>
      <c r="BZ9656"/>
      <c r="CA9656"/>
      <c r="CB9656"/>
      <c r="CC9656"/>
      <c r="CD9656"/>
      <c r="CE9656"/>
      <c r="CF9656"/>
      <c r="CG9656"/>
      <c r="CH9656"/>
      <c r="CI9656"/>
      <c r="CJ9656"/>
      <c r="CK9656"/>
      <c r="CL9656"/>
      <c r="CM9656"/>
      <c r="CN9656"/>
      <c r="CO9656"/>
      <c r="CP9656"/>
      <c r="CQ9656"/>
      <c r="CR9656"/>
      <c r="CS9656"/>
      <c r="CT9656"/>
      <c r="CU9656"/>
      <c r="CV9656"/>
    </row>
    <row r="9657" spans="10:100" x14ac:dyDescent="0.25">
      <c r="J9657"/>
      <c r="K9657"/>
      <c r="L9657"/>
      <c r="M9657"/>
      <c r="N9657"/>
      <c r="O9657"/>
      <c r="P9657"/>
      <c r="Q9657"/>
      <c r="R9657"/>
      <c r="S9657"/>
      <c r="T9657"/>
      <c r="U9657"/>
      <c r="V9657"/>
      <c r="W9657"/>
      <c r="X9657"/>
      <c r="Y9657"/>
      <c r="Z9657"/>
      <c r="AA9657"/>
      <c r="AB9657"/>
      <c r="AC9657"/>
      <c r="AD9657"/>
      <c r="AE9657"/>
      <c r="AF9657"/>
      <c r="AG9657"/>
      <c r="AH9657"/>
      <c r="AI9657"/>
      <c r="AJ9657"/>
      <c r="AK9657"/>
      <c r="AL9657"/>
      <c r="AM9657"/>
      <c r="AN9657"/>
      <c r="AO9657"/>
      <c r="AP9657"/>
      <c r="AQ9657"/>
      <c r="AR9657"/>
      <c r="AS9657"/>
      <c r="AT9657"/>
      <c r="AU9657"/>
      <c r="AV9657"/>
      <c r="AW9657"/>
      <c r="AX9657"/>
      <c r="AY9657"/>
      <c r="AZ9657"/>
      <c r="BA9657"/>
      <c r="BB9657"/>
      <c r="BC9657"/>
      <c r="BD9657"/>
      <c r="BE9657"/>
      <c r="BF9657"/>
      <c r="BG9657"/>
      <c r="BH9657"/>
      <c r="BI9657"/>
      <c r="BJ9657"/>
      <c r="BK9657"/>
      <c r="BL9657"/>
      <c r="BM9657"/>
      <c r="BN9657"/>
      <c r="BO9657"/>
      <c r="BP9657"/>
      <c r="BQ9657"/>
      <c r="BR9657"/>
      <c r="BS9657"/>
      <c r="BT9657"/>
      <c r="BU9657"/>
      <c r="BV9657"/>
      <c r="BW9657"/>
      <c r="BX9657"/>
      <c r="BY9657"/>
      <c r="BZ9657"/>
      <c r="CA9657"/>
      <c r="CB9657"/>
      <c r="CC9657"/>
      <c r="CD9657"/>
      <c r="CE9657"/>
      <c r="CF9657"/>
      <c r="CG9657"/>
      <c r="CH9657"/>
      <c r="CI9657"/>
      <c r="CJ9657"/>
      <c r="CK9657"/>
      <c r="CL9657"/>
      <c r="CM9657"/>
      <c r="CN9657"/>
      <c r="CO9657"/>
      <c r="CP9657"/>
      <c r="CQ9657"/>
      <c r="CR9657"/>
      <c r="CS9657"/>
      <c r="CT9657"/>
      <c r="CU9657"/>
      <c r="CV9657"/>
    </row>
    <row r="9658" spans="10:100" x14ac:dyDescent="0.25">
      <c r="J9658"/>
      <c r="K9658"/>
      <c r="L9658"/>
      <c r="M9658"/>
      <c r="N9658"/>
      <c r="O9658"/>
      <c r="P9658"/>
      <c r="Q9658"/>
      <c r="R9658"/>
      <c r="S9658"/>
      <c r="T9658"/>
      <c r="U9658"/>
      <c r="V9658"/>
      <c r="W9658"/>
      <c r="X9658"/>
      <c r="Y9658"/>
      <c r="Z9658"/>
      <c r="AA9658"/>
      <c r="AB9658"/>
      <c r="AC9658"/>
      <c r="AD9658"/>
      <c r="AE9658"/>
      <c r="AF9658"/>
      <c r="AG9658"/>
      <c r="AH9658"/>
      <c r="AI9658"/>
      <c r="AJ9658"/>
      <c r="AK9658"/>
      <c r="AL9658"/>
      <c r="AM9658"/>
      <c r="AN9658"/>
      <c r="AO9658"/>
      <c r="AP9658"/>
      <c r="AQ9658"/>
      <c r="AR9658"/>
      <c r="AS9658"/>
      <c r="AT9658"/>
      <c r="AU9658"/>
      <c r="AV9658"/>
      <c r="AW9658"/>
      <c r="AX9658"/>
      <c r="AY9658"/>
      <c r="AZ9658"/>
      <c r="BA9658"/>
      <c r="BB9658"/>
      <c r="BC9658"/>
      <c r="BD9658"/>
      <c r="BE9658"/>
      <c r="BF9658"/>
      <c r="BG9658"/>
      <c r="BH9658"/>
      <c r="BI9658"/>
      <c r="BJ9658"/>
      <c r="BK9658"/>
      <c r="BL9658"/>
      <c r="BM9658"/>
      <c r="BN9658"/>
      <c r="BO9658"/>
      <c r="BP9658"/>
      <c r="BQ9658"/>
      <c r="BR9658"/>
      <c r="BS9658"/>
      <c r="BT9658"/>
      <c r="BU9658"/>
      <c r="BV9658"/>
      <c r="BW9658"/>
      <c r="BX9658"/>
      <c r="BY9658"/>
      <c r="BZ9658"/>
      <c r="CA9658"/>
      <c r="CB9658"/>
      <c r="CC9658"/>
      <c r="CD9658"/>
      <c r="CE9658"/>
      <c r="CF9658"/>
      <c r="CG9658"/>
      <c r="CH9658"/>
      <c r="CI9658"/>
      <c r="CJ9658"/>
      <c r="CK9658"/>
      <c r="CL9658"/>
      <c r="CM9658"/>
      <c r="CN9658"/>
      <c r="CO9658"/>
      <c r="CP9658"/>
      <c r="CQ9658"/>
      <c r="CR9658"/>
      <c r="CS9658"/>
      <c r="CT9658"/>
      <c r="CU9658"/>
      <c r="CV9658"/>
    </row>
    <row r="9659" spans="10:100" x14ac:dyDescent="0.25">
      <c r="J9659"/>
      <c r="K9659"/>
      <c r="L9659"/>
      <c r="M9659"/>
      <c r="N9659"/>
      <c r="O9659"/>
      <c r="P9659"/>
      <c r="Q9659"/>
      <c r="R9659"/>
      <c r="S9659"/>
      <c r="T9659"/>
      <c r="U9659"/>
      <c r="V9659"/>
      <c r="W9659"/>
      <c r="X9659"/>
      <c r="Y9659"/>
      <c r="Z9659"/>
      <c r="AA9659"/>
      <c r="AB9659"/>
      <c r="AC9659"/>
      <c r="AD9659"/>
      <c r="AE9659"/>
      <c r="AF9659"/>
      <c r="AG9659"/>
      <c r="AH9659"/>
      <c r="AI9659"/>
      <c r="AJ9659"/>
      <c r="AK9659"/>
      <c r="AL9659"/>
      <c r="AM9659"/>
      <c r="AN9659"/>
      <c r="AO9659"/>
      <c r="AP9659"/>
      <c r="AQ9659"/>
      <c r="AR9659"/>
      <c r="AS9659"/>
      <c r="AT9659"/>
      <c r="AU9659"/>
      <c r="AV9659"/>
      <c r="AW9659"/>
      <c r="AX9659"/>
      <c r="AY9659"/>
      <c r="AZ9659"/>
      <c r="BA9659"/>
      <c r="BB9659"/>
      <c r="BC9659"/>
      <c r="BD9659"/>
      <c r="BE9659"/>
      <c r="BF9659"/>
      <c r="BG9659"/>
      <c r="BH9659"/>
      <c r="BI9659"/>
      <c r="BJ9659"/>
      <c r="BK9659"/>
      <c r="BL9659"/>
      <c r="BM9659"/>
      <c r="BN9659"/>
      <c r="BO9659"/>
      <c r="BP9659"/>
      <c r="BQ9659"/>
      <c r="BR9659"/>
      <c r="BS9659"/>
      <c r="BT9659"/>
      <c r="BU9659"/>
      <c r="BV9659"/>
      <c r="BW9659"/>
      <c r="BX9659"/>
      <c r="BY9659"/>
      <c r="BZ9659"/>
      <c r="CA9659"/>
      <c r="CB9659"/>
      <c r="CC9659"/>
      <c r="CD9659"/>
      <c r="CE9659"/>
      <c r="CF9659"/>
      <c r="CG9659"/>
      <c r="CH9659"/>
      <c r="CI9659"/>
      <c r="CJ9659"/>
      <c r="CK9659"/>
      <c r="CL9659"/>
      <c r="CM9659"/>
      <c r="CN9659"/>
      <c r="CO9659"/>
      <c r="CP9659"/>
      <c r="CQ9659"/>
      <c r="CR9659"/>
      <c r="CS9659"/>
      <c r="CT9659"/>
      <c r="CU9659"/>
      <c r="CV9659"/>
    </row>
    <row r="9660" spans="10:100" x14ac:dyDescent="0.25">
      <c r="J9660"/>
      <c r="K9660"/>
      <c r="L9660"/>
      <c r="M9660"/>
      <c r="N9660"/>
      <c r="O9660"/>
      <c r="P9660"/>
      <c r="Q9660"/>
      <c r="R9660"/>
      <c r="S9660"/>
      <c r="T9660"/>
      <c r="U9660"/>
      <c r="V9660"/>
      <c r="W9660"/>
      <c r="X9660"/>
      <c r="Y9660"/>
      <c r="Z9660"/>
      <c r="AA9660"/>
      <c r="AB9660"/>
      <c r="AC9660"/>
      <c r="AD9660"/>
      <c r="AE9660"/>
      <c r="AF9660"/>
      <c r="AG9660"/>
      <c r="AH9660"/>
      <c r="AI9660"/>
      <c r="AJ9660"/>
      <c r="AK9660"/>
      <c r="AL9660"/>
      <c r="AM9660"/>
      <c r="AN9660"/>
      <c r="AO9660"/>
      <c r="AP9660"/>
      <c r="AQ9660"/>
      <c r="AR9660"/>
      <c r="AS9660"/>
      <c r="AT9660"/>
      <c r="AU9660"/>
      <c r="AV9660"/>
      <c r="AW9660"/>
      <c r="AX9660"/>
      <c r="AY9660"/>
      <c r="AZ9660"/>
      <c r="BA9660"/>
      <c r="BB9660"/>
      <c r="BC9660"/>
      <c r="BD9660"/>
      <c r="BE9660"/>
      <c r="BF9660"/>
      <c r="BG9660"/>
      <c r="BH9660"/>
      <c r="BI9660"/>
      <c r="BJ9660"/>
      <c r="BK9660"/>
      <c r="BL9660"/>
      <c r="BM9660"/>
      <c r="BN9660"/>
      <c r="BO9660"/>
      <c r="BP9660"/>
      <c r="BQ9660"/>
      <c r="BR9660"/>
      <c r="BS9660"/>
      <c r="BT9660"/>
      <c r="BU9660"/>
      <c r="BV9660"/>
      <c r="BW9660"/>
      <c r="BX9660"/>
      <c r="BY9660"/>
      <c r="BZ9660"/>
      <c r="CA9660"/>
      <c r="CB9660"/>
      <c r="CC9660"/>
      <c r="CD9660"/>
      <c r="CE9660"/>
      <c r="CF9660"/>
      <c r="CG9660"/>
      <c r="CH9660"/>
      <c r="CI9660"/>
      <c r="CJ9660"/>
      <c r="CK9660"/>
      <c r="CL9660"/>
      <c r="CM9660"/>
      <c r="CN9660"/>
      <c r="CO9660"/>
      <c r="CP9660"/>
      <c r="CQ9660"/>
      <c r="CR9660"/>
      <c r="CS9660"/>
      <c r="CT9660"/>
      <c r="CU9660"/>
      <c r="CV9660"/>
    </row>
    <row r="9661" spans="10:100" x14ac:dyDescent="0.25">
      <c r="J9661"/>
      <c r="K9661"/>
      <c r="L9661"/>
      <c r="M9661"/>
      <c r="N9661"/>
      <c r="O9661"/>
      <c r="P9661"/>
      <c r="Q9661"/>
      <c r="R9661"/>
      <c r="S9661"/>
      <c r="T9661"/>
      <c r="U9661"/>
      <c r="V9661"/>
      <c r="W9661"/>
      <c r="X9661"/>
      <c r="Y9661"/>
      <c r="Z9661"/>
      <c r="AA9661"/>
      <c r="AB9661"/>
      <c r="AC9661"/>
      <c r="AD9661"/>
      <c r="AE9661"/>
      <c r="AF9661"/>
      <c r="AG9661"/>
      <c r="AH9661"/>
      <c r="AI9661"/>
      <c r="AJ9661"/>
      <c r="AK9661"/>
      <c r="AL9661"/>
      <c r="AM9661"/>
      <c r="AN9661"/>
      <c r="AO9661"/>
      <c r="AP9661"/>
      <c r="AQ9661"/>
      <c r="AR9661"/>
      <c r="AS9661"/>
      <c r="AT9661"/>
      <c r="AU9661"/>
      <c r="AV9661"/>
      <c r="AW9661"/>
      <c r="AX9661"/>
      <c r="AY9661"/>
      <c r="AZ9661"/>
      <c r="BA9661"/>
      <c r="BB9661"/>
      <c r="BC9661"/>
      <c r="BD9661"/>
      <c r="BE9661"/>
      <c r="BF9661"/>
      <c r="BG9661"/>
      <c r="BH9661"/>
      <c r="BI9661"/>
      <c r="BJ9661"/>
      <c r="BK9661"/>
      <c r="BL9661"/>
      <c r="BM9661"/>
      <c r="BN9661"/>
      <c r="BO9661"/>
      <c r="BP9661"/>
      <c r="BQ9661"/>
      <c r="BR9661"/>
      <c r="BS9661"/>
      <c r="BT9661"/>
      <c r="BU9661"/>
      <c r="BV9661"/>
      <c r="BW9661"/>
      <c r="BX9661"/>
      <c r="BY9661"/>
      <c r="BZ9661"/>
      <c r="CA9661"/>
      <c r="CB9661"/>
      <c r="CC9661"/>
      <c r="CD9661"/>
      <c r="CE9661"/>
      <c r="CF9661"/>
      <c r="CG9661"/>
      <c r="CH9661"/>
      <c r="CI9661"/>
      <c r="CJ9661"/>
      <c r="CK9661"/>
      <c r="CL9661"/>
      <c r="CM9661"/>
      <c r="CN9661"/>
      <c r="CO9661"/>
      <c r="CP9661"/>
      <c r="CQ9661"/>
      <c r="CR9661"/>
      <c r="CS9661"/>
      <c r="CT9661"/>
      <c r="CU9661"/>
      <c r="CV9661"/>
    </row>
    <row r="9662" spans="10:100" x14ac:dyDescent="0.25">
      <c r="J9662"/>
      <c r="K9662"/>
      <c r="L9662"/>
      <c r="M9662"/>
      <c r="N9662"/>
      <c r="O9662"/>
      <c r="P9662"/>
      <c r="Q9662"/>
      <c r="R9662"/>
      <c r="S9662"/>
      <c r="T9662"/>
      <c r="U9662"/>
      <c r="V9662"/>
      <c r="W9662"/>
      <c r="X9662"/>
      <c r="Y9662"/>
      <c r="Z9662"/>
      <c r="AA9662"/>
      <c r="AB9662"/>
      <c r="AC9662"/>
      <c r="AD9662"/>
      <c r="AE9662"/>
      <c r="AF9662"/>
      <c r="AG9662"/>
      <c r="AH9662"/>
      <c r="AI9662"/>
      <c r="AJ9662"/>
      <c r="AK9662"/>
      <c r="AL9662"/>
      <c r="AM9662"/>
      <c r="AN9662"/>
      <c r="AO9662"/>
      <c r="AP9662"/>
      <c r="AQ9662"/>
      <c r="AR9662"/>
      <c r="AS9662"/>
      <c r="AT9662"/>
      <c r="AU9662"/>
      <c r="AV9662"/>
      <c r="AW9662"/>
      <c r="AX9662"/>
      <c r="AY9662"/>
      <c r="AZ9662"/>
      <c r="BA9662"/>
      <c r="BB9662"/>
      <c r="BC9662"/>
      <c r="BD9662"/>
      <c r="BE9662"/>
      <c r="BF9662"/>
      <c r="BG9662"/>
      <c r="BH9662"/>
      <c r="BI9662"/>
      <c r="BJ9662"/>
      <c r="BK9662"/>
      <c r="BL9662"/>
      <c r="BM9662"/>
      <c r="BN9662"/>
      <c r="BO9662"/>
      <c r="BP9662"/>
      <c r="BQ9662"/>
      <c r="BR9662"/>
      <c r="BS9662"/>
      <c r="BT9662"/>
      <c r="BU9662"/>
      <c r="BV9662"/>
      <c r="BW9662"/>
      <c r="BX9662"/>
      <c r="BY9662"/>
      <c r="BZ9662"/>
      <c r="CA9662"/>
      <c r="CB9662"/>
      <c r="CC9662"/>
      <c r="CD9662"/>
      <c r="CE9662"/>
      <c r="CF9662"/>
      <c r="CG9662"/>
      <c r="CH9662"/>
      <c r="CI9662"/>
      <c r="CJ9662"/>
      <c r="CK9662"/>
      <c r="CL9662"/>
      <c r="CM9662"/>
      <c r="CN9662"/>
      <c r="CO9662"/>
      <c r="CP9662"/>
      <c r="CQ9662"/>
      <c r="CR9662"/>
      <c r="CS9662"/>
      <c r="CT9662"/>
      <c r="CU9662"/>
      <c r="CV9662"/>
    </row>
    <row r="9663" spans="10:100" x14ac:dyDescent="0.25">
      <c r="J9663"/>
      <c r="K9663"/>
      <c r="L9663"/>
      <c r="M9663"/>
      <c r="N9663"/>
      <c r="O9663"/>
      <c r="P9663"/>
      <c r="Q9663"/>
      <c r="R9663"/>
      <c r="S9663"/>
      <c r="T9663"/>
      <c r="U9663"/>
      <c r="V9663"/>
      <c r="W9663"/>
      <c r="X9663"/>
      <c r="Y9663"/>
      <c r="Z9663"/>
      <c r="AA9663"/>
      <c r="AB9663"/>
      <c r="AC9663"/>
      <c r="AD9663"/>
      <c r="AE9663"/>
      <c r="AF9663"/>
      <c r="AG9663"/>
      <c r="AH9663"/>
      <c r="AI9663"/>
      <c r="AJ9663"/>
      <c r="AK9663"/>
      <c r="AL9663"/>
      <c r="AM9663"/>
      <c r="AN9663"/>
      <c r="AO9663"/>
      <c r="AP9663"/>
      <c r="AQ9663"/>
      <c r="AR9663"/>
      <c r="AS9663"/>
      <c r="AT9663"/>
      <c r="AU9663"/>
      <c r="AV9663"/>
      <c r="AW9663"/>
      <c r="AX9663"/>
      <c r="AY9663"/>
      <c r="AZ9663"/>
      <c r="BA9663"/>
      <c r="BB9663"/>
      <c r="BC9663"/>
      <c r="BD9663"/>
      <c r="BE9663"/>
      <c r="BF9663"/>
      <c r="BG9663"/>
      <c r="BH9663"/>
      <c r="BI9663"/>
      <c r="BJ9663"/>
      <c r="BK9663"/>
      <c r="BL9663"/>
      <c r="BM9663"/>
      <c r="BN9663"/>
      <c r="BO9663"/>
      <c r="BP9663"/>
      <c r="BQ9663"/>
      <c r="BR9663"/>
      <c r="BS9663"/>
      <c r="BT9663"/>
      <c r="BU9663"/>
      <c r="BV9663"/>
      <c r="BW9663"/>
      <c r="BX9663"/>
      <c r="BY9663"/>
      <c r="BZ9663"/>
      <c r="CA9663"/>
      <c r="CB9663"/>
      <c r="CC9663"/>
      <c r="CD9663"/>
      <c r="CE9663"/>
      <c r="CF9663"/>
      <c r="CG9663"/>
      <c r="CH9663"/>
      <c r="CI9663"/>
      <c r="CJ9663"/>
      <c r="CK9663"/>
      <c r="CL9663"/>
      <c r="CM9663"/>
      <c r="CN9663"/>
      <c r="CO9663"/>
      <c r="CP9663"/>
      <c r="CQ9663"/>
      <c r="CR9663"/>
      <c r="CS9663"/>
      <c r="CT9663"/>
      <c r="CU9663"/>
      <c r="CV9663"/>
    </row>
    <row r="9664" spans="10:100" x14ac:dyDescent="0.25">
      <c r="J9664"/>
      <c r="K9664"/>
      <c r="L9664"/>
      <c r="M9664"/>
      <c r="N9664"/>
      <c r="O9664"/>
      <c r="P9664"/>
      <c r="Q9664"/>
      <c r="R9664"/>
      <c r="S9664"/>
      <c r="T9664"/>
      <c r="U9664"/>
      <c r="V9664"/>
      <c r="W9664"/>
      <c r="X9664"/>
      <c r="Y9664"/>
      <c r="Z9664"/>
      <c r="AA9664"/>
      <c r="AB9664"/>
      <c r="AC9664"/>
      <c r="AD9664"/>
      <c r="AE9664"/>
      <c r="AF9664"/>
      <c r="AG9664"/>
      <c r="AH9664"/>
      <c r="AI9664"/>
      <c r="AJ9664"/>
      <c r="AK9664"/>
      <c r="AL9664"/>
      <c r="AM9664"/>
      <c r="AN9664"/>
      <c r="AO9664"/>
      <c r="AP9664"/>
      <c r="AQ9664"/>
      <c r="AR9664"/>
      <c r="AS9664"/>
      <c r="AT9664"/>
      <c r="AU9664"/>
      <c r="AV9664"/>
      <c r="AW9664"/>
      <c r="AX9664"/>
      <c r="AY9664"/>
      <c r="AZ9664"/>
      <c r="BA9664"/>
      <c r="BB9664"/>
      <c r="BC9664"/>
      <c r="BD9664"/>
      <c r="BE9664"/>
      <c r="BF9664"/>
      <c r="BG9664"/>
      <c r="BH9664"/>
      <c r="BI9664"/>
      <c r="BJ9664"/>
      <c r="BK9664"/>
      <c r="BL9664"/>
      <c r="BM9664"/>
      <c r="BN9664"/>
      <c r="BO9664"/>
      <c r="BP9664"/>
      <c r="BQ9664"/>
      <c r="BR9664"/>
      <c r="BS9664"/>
      <c r="BT9664"/>
      <c r="BU9664"/>
      <c r="BV9664"/>
      <c r="BW9664"/>
      <c r="BX9664"/>
      <c r="BY9664"/>
      <c r="BZ9664"/>
      <c r="CA9664"/>
      <c r="CB9664"/>
      <c r="CC9664"/>
      <c r="CD9664"/>
      <c r="CE9664"/>
      <c r="CF9664"/>
      <c r="CG9664"/>
      <c r="CH9664"/>
      <c r="CI9664"/>
      <c r="CJ9664"/>
      <c r="CK9664"/>
      <c r="CL9664"/>
      <c r="CM9664"/>
      <c r="CN9664"/>
      <c r="CO9664"/>
      <c r="CP9664"/>
      <c r="CQ9664"/>
      <c r="CR9664"/>
      <c r="CS9664"/>
      <c r="CT9664"/>
      <c r="CU9664"/>
      <c r="CV9664"/>
    </row>
    <row r="9665" spans="10:100" x14ac:dyDescent="0.25">
      <c r="J9665"/>
      <c r="K9665"/>
      <c r="L9665"/>
      <c r="M9665"/>
      <c r="N9665"/>
      <c r="O9665"/>
      <c r="P9665"/>
      <c r="Q9665"/>
      <c r="R9665"/>
      <c r="S9665"/>
      <c r="T9665"/>
      <c r="U9665"/>
      <c r="V9665"/>
      <c r="W9665"/>
      <c r="X9665"/>
      <c r="Y9665"/>
      <c r="Z9665"/>
      <c r="AA9665"/>
      <c r="AB9665"/>
      <c r="AC9665"/>
      <c r="AD9665"/>
      <c r="AE9665"/>
      <c r="AF9665"/>
      <c r="AG9665"/>
      <c r="AH9665"/>
      <c r="AI9665"/>
      <c r="AJ9665"/>
      <c r="AK9665"/>
      <c r="AL9665"/>
      <c r="AM9665"/>
      <c r="AN9665"/>
      <c r="AO9665"/>
      <c r="AP9665"/>
      <c r="AQ9665"/>
      <c r="AR9665"/>
      <c r="AS9665"/>
      <c r="AT9665"/>
      <c r="AU9665"/>
      <c r="AV9665"/>
      <c r="AW9665"/>
      <c r="AX9665"/>
      <c r="AY9665"/>
      <c r="AZ9665"/>
      <c r="BA9665"/>
      <c r="BB9665"/>
      <c r="BC9665"/>
      <c r="BD9665"/>
      <c r="BE9665"/>
      <c r="BF9665"/>
      <c r="BG9665"/>
      <c r="BH9665"/>
      <c r="BI9665"/>
      <c r="BJ9665"/>
      <c r="BK9665"/>
      <c r="BL9665"/>
      <c r="BM9665"/>
      <c r="BN9665"/>
      <c r="BO9665"/>
      <c r="BP9665"/>
      <c r="BQ9665"/>
      <c r="BR9665"/>
      <c r="BS9665"/>
      <c r="BT9665"/>
      <c r="BU9665"/>
      <c r="BV9665"/>
      <c r="BW9665"/>
      <c r="BX9665"/>
      <c r="BY9665"/>
      <c r="BZ9665"/>
      <c r="CA9665"/>
      <c r="CB9665"/>
      <c r="CC9665"/>
      <c r="CD9665"/>
      <c r="CE9665"/>
      <c r="CF9665"/>
      <c r="CG9665"/>
      <c r="CH9665"/>
      <c r="CI9665"/>
      <c r="CJ9665"/>
      <c r="CK9665"/>
      <c r="CL9665"/>
      <c r="CM9665"/>
      <c r="CN9665"/>
      <c r="CO9665"/>
      <c r="CP9665"/>
      <c r="CQ9665"/>
      <c r="CR9665"/>
      <c r="CS9665"/>
      <c r="CT9665"/>
      <c r="CU9665"/>
      <c r="CV9665"/>
    </row>
    <row r="9666" spans="10:100" x14ac:dyDescent="0.25">
      <c r="J9666"/>
      <c r="K9666"/>
      <c r="L9666"/>
      <c r="M9666"/>
      <c r="N9666"/>
      <c r="O9666"/>
      <c r="P9666"/>
      <c r="Q9666"/>
      <c r="R9666"/>
      <c r="S9666"/>
      <c r="T9666"/>
      <c r="U9666"/>
      <c r="V9666"/>
      <c r="W9666"/>
      <c r="X9666"/>
      <c r="Y9666"/>
      <c r="Z9666"/>
      <c r="AA9666"/>
      <c r="AB9666"/>
      <c r="AC9666"/>
      <c r="AD9666"/>
      <c r="AE9666"/>
      <c r="AF9666"/>
      <c r="AG9666"/>
      <c r="AH9666"/>
      <c r="AI9666"/>
      <c r="AJ9666"/>
      <c r="AK9666"/>
      <c r="AL9666"/>
      <c r="AM9666"/>
      <c r="AN9666"/>
      <c r="AO9666"/>
      <c r="AP9666"/>
      <c r="AQ9666"/>
      <c r="AR9666"/>
      <c r="AS9666"/>
      <c r="AT9666"/>
      <c r="AU9666"/>
      <c r="AV9666"/>
      <c r="AW9666"/>
      <c r="AX9666"/>
      <c r="AY9666"/>
      <c r="AZ9666"/>
      <c r="BA9666"/>
      <c r="BB9666"/>
      <c r="BC9666"/>
      <c r="BD9666"/>
      <c r="BE9666"/>
      <c r="BF9666"/>
      <c r="BG9666"/>
      <c r="BH9666"/>
      <c r="BI9666"/>
      <c r="BJ9666"/>
      <c r="BK9666"/>
      <c r="BL9666"/>
      <c r="BM9666"/>
      <c r="BN9666"/>
      <c r="BO9666"/>
      <c r="BP9666"/>
      <c r="BQ9666"/>
      <c r="BR9666"/>
      <c r="BS9666"/>
      <c r="BT9666"/>
      <c r="BU9666"/>
      <c r="BV9666"/>
      <c r="BW9666"/>
      <c r="BX9666"/>
      <c r="BY9666"/>
      <c r="BZ9666"/>
      <c r="CA9666"/>
      <c r="CB9666"/>
      <c r="CC9666"/>
      <c r="CD9666"/>
      <c r="CE9666"/>
      <c r="CF9666"/>
      <c r="CG9666"/>
      <c r="CH9666"/>
      <c r="CI9666"/>
      <c r="CJ9666"/>
      <c r="CK9666"/>
      <c r="CL9666"/>
      <c r="CM9666"/>
      <c r="CN9666"/>
      <c r="CO9666"/>
      <c r="CP9666"/>
      <c r="CQ9666"/>
      <c r="CR9666"/>
      <c r="CS9666"/>
      <c r="CT9666"/>
      <c r="CU9666"/>
      <c r="CV9666"/>
    </row>
    <row r="9667" spans="10:100" x14ac:dyDescent="0.25">
      <c r="J9667"/>
      <c r="K9667"/>
      <c r="L9667"/>
      <c r="M9667"/>
      <c r="N9667"/>
      <c r="O9667"/>
      <c r="P9667"/>
      <c r="Q9667"/>
      <c r="R9667"/>
      <c r="S9667"/>
      <c r="T9667"/>
      <c r="U9667"/>
      <c r="V9667"/>
      <c r="W9667"/>
      <c r="X9667"/>
      <c r="Y9667"/>
      <c r="Z9667"/>
      <c r="AA9667"/>
      <c r="AB9667"/>
      <c r="AC9667"/>
      <c r="AD9667"/>
      <c r="AE9667"/>
      <c r="AF9667"/>
      <c r="AG9667"/>
      <c r="AH9667"/>
      <c r="AI9667"/>
      <c r="AJ9667"/>
      <c r="AK9667"/>
      <c r="AL9667"/>
      <c r="AM9667"/>
      <c r="AN9667"/>
      <c r="AO9667"/>
      <c r="AP9667"/>
      <c r="AQ9667"/>
      <c r="AR9667"/>
      <c r="AS9667"/>
      <c r="AT9667"/>
      <c r="AU9667"/>
      <c r="AV9667"/>
      <c r="AW9667"/>
      <c r="AX9667"/>
      <c r="AY9667"/>
      <c r="AZ9667"/>
      <c r="BA9667"/>
      <c r="BB9667"/>
      <c r="BC9667"/>
      <c r="BD9667"/>
      <c r="BE9667"/>
      <c r="BF9667"/>
      <c r="BG9667"/>
      <c r="BH9667"/>
      <c r="BI9667"/>
      <c r="BJ9667"/>
      <c r="BK9667"/>
      <c r="BL9667"/>
      <c r="BM9667"/>
      <c r="BN9667"/>
      <c r="BO9667"/>
      <c r="BP9667"/>
      <c r="BQ9667"/>
      <c r="BR9667"/>
      <c r="BS9667"/>
      <c r="BT9667"/>
      <c r="BU9667"/>
      <c r="BV9667"/>
      <c r="BW9667"/>
      <c r="BX9667"/>
      <c r="BY9667"/>
      <c r="BZ9667"/>
      <c r="CA9667"/>
      <c r="CB9667"/>
      <c r="CC9667"/>
      <c r="CD9667"/>
      <c r="CE9667"/>
      <c r="CF9667"/>
      <c r="CG9667"/>
      <c r="CH9667"/>
      <c r="CI9667"/>
      <c r="CJ9667"/>
      <c r="CK9667"/>
      <c r="CL9667"/>
      <c r="CM9667"/>
      <c r="CN9667"/>
      <c r="CO9667"/>
      <c r="CP9667"/>
      <c r="CQ9667"/>
      <c r="CR9667"/>
      <c r="CS9667"/>
      <c r="CT9667"/>
      <c r="CU9667"/>
      <c r="CV9667"/>
    </row>
    <row r="9668" spans="10:100" x14ac:dyDescent="0.25">
      <c r="J9668"/>
      <c r="K9668"/>
      <c r="L9668"/>
      <c r="M9668"/>
      <c r="N9668"/>
      <c r="O9668"/>
      <c r="P9668"/>
      <c r="Q9668"/>
      <c r="R9668"/>
      <c r="S9668"/>
      <c r="T9668"/>
      <c r="U9668"/>
      <c r="V9668"/>
      <c r="W9668"/>
      <c r="X9668"/>
      <c r="Y9668"/>
      <c r="Z9668"/>
      <c r="AA9668"/>
      <c r="AB9668"/>
      <c r="AC9668"/>
      <c r="AD9668"/>
      <c r="AE9668"/>
      <c r="AF9668"/>
      <c r="AG9668"/>
      <c r="AH9668"/>
      <c r="AI9668"/>
      <c r="AJ9668"/>
      <c r="AK9668"/>
      <c r="AL9668"/>
      <c r="AM9668"/>
      <c r="AN9668"/>
      <c r="AO9668"/>
      <c r="AP9668"/>
      <c r="AQ9668"/>
      <c r="AR9668"/>
      <c r="AS9668"/>
      <c r="AT9668"/>
      <c r="AU9668"/>
      <c r="AV9668"/>
      <c r="AW9668"/>
      <c r="AX9668"/>
      <c r="AY9668"/>
      <c r="AZ9668"/>
      <c r="BA9668"/>
      <c r="BB9668"/>
      <c r="BC9668"/>
      <c r="BD9668"/>
      <c r="BE9668"/>
      <c r="BF9668"/>
      <c r="BG9668"/>
      <c r="BH9668"/>
      <c r="BI9668"/>
      <c r="BJ9668"/>
      <c r="BK9668"/>
      <c r="BL9668"/>
      <c r="BM9668"/>
      <c r="BN9668"/>
      <c r="BO9668"/>
      <c r="BP9668"/>
      <c r="BQ9668"/>
      <c r="BR9668"/>
      <c r="BS9668"/>
      <c r="BT9668"/>
      <c r="BU9668"/>
      <c r="BV9668"/>
      <c r="BW9668"/>
      <c r="BX9668"/>
      <c r="BY9668"/>
      <c r="BZ9668"/>
      <c r="CA9668"/>
      <c r="CB9668"/>
      <c r="CC9668"/>
      <c r="CD9668"/>
      <c r="CE9668"/>
      <c r="CF9668"/>
      <c r="CG9668"/>
      <c r="CH9668"/>
      <c r="CI9668"/>
      <c r="CJ9668"/>
      <c r="CK9668"/>
      <c r="CL9668"/>
      <c r="CM9668"/>
      <c r="CN9668"/>
      <c r="CO9668"/>
      <c r="CP9668"/>
      <c r="CQ9668"/>
      <c r="CR9668"/>
      <c r="CS9668"/>
      <c r="CT9668"/>
      <c r="CU9668"/>
      <c r="CV9668"/>
    </row>
    <row r="9669" spans="10:100" x14ac:dyDescent="0.25">
      <c r="J9669"/>
      <c r="K9669"/>
      <c r="L9669"/>
      <c r="M9669"/>
      <c r="N9669"/>
      <c r="O9669"/>
      <c r="P9669"/>
      <c r="Q9669"/>
      <c r="R9669"/>
      <c r="S9669"/>
      <c r="T9669"/>
      <c r="U9669"/>
      <c r="V9669"/>
      <c r="W9669"/>
      <c r="X9669"/>
      <c r="Y9669"/>
      <c r="Z9669"/>
      <c r="AA9669"/>
      <c r="AB9669"/>
      <c r="AC9669"/>
      <c r="AD9669"/>
      <c r="AE9669"/>
      <c r="AF9669"/>
      <c r="AG9669"/>
      <c r="AH9669"/>
      <c r="AI9669"/>
      <c r="AJ9669"/>
      <c r="AK9669"/>
      <c r="AL9669"/>
      <c r="AM9669"/>
      <c r="AN9669"/>
      <c r="AO9669"/>
      <c r="AP9669"/>
      <c r="AQ9669"/>
      <c r="AR9669"/>
      <c r="AS9669"/>
      <c r="AT9669"/>
      <c r="AU9669"/>
      <c r="AV9669"/>
      <c r="AW9669"/>
      <c r="AX9669"/>
      <c r="AY9669"/>
      <c r="AZ9669"/>
      <c r="BA9669"/>
      <c r="BB9669"/>
      <c r="BC9669"/>
      <c r="BD9669"/>
      <c r="BE9669"/>
      <c r="BF9669"/>
      <c r="BG9669"/>
      <c r="BH9669"/>
      <c r="BI9669"/>
      <c r="BJ9669"/>
      <c r="BK9669"/>
      <c r="BL9669"/>
      <c r="BM9669"/>
      <c r="BN9669"/>
      <c r="BO9669"/>
      <c r="BP9669"/>
      <c r="BQ9669"/>
      <c r="BR9669"/>
      <c r="BS9669"/>
      <c r="BT9669"/>
      <c r="BU9669"/>
      <c r="BV9669"/>
      <c r="BW9669"/>
      <c r="BX9669"/>
      <c r="BY9669"/>
      <c r="BZ9669"/>
      <c r="CA9669"/>
      <c r="CB9669"/>
      <c r="CC9669"/>
      <c r="CD9669"/>
      <c r="CE9669"/>
      <c r="CF9669"/>
      <c r="CG9669"/>
      <c r="CH9669"/>
      <c r="CI9669"/>
      <c r="CJ9669"/>
      <c r="CK9669"/>
      <c r="CL9669"/>
      <c r="CM9669"/>
      <c r="CN9669"/>
      <c r="CO9669"/>
      <c r="CP9669"/>
      <c r="CQ9669"/>
      <c r="CR9669"/>
      <c r="CS9669"/>
      <c r="CT9669"/>
      <c r="CU9669"/>
      <c r="CV9669"/>
    </row>
    <row r="9670" spans="10:100" x14ac:dyDescent="0.25">
      <c r="J9670"/>
      <c r="K9670"/>
      <c r="L9670"/>
      <c r="M9670"/>
      <c r="N9670"/>
      <c r="O9670"/>
      <c r="P9670"/>
      <c r="Q9670"/>
      <c r="R9670"/>
      <c r="S9670"/>
      <c r="T9670"/>
      <c r="U9670"/>
      <c r="V9670"/>
      <c r="W9670"/>
      <c r="X9670"/>
      <c r="Y9670"/>
      <c r="Z9670"/>
      <c r="AA9670"/>
      <c r="AB9670"/>
      <c r="AC9670"/>
      <c r="AD9670"/>
      <c r="AE9670"/>
      <c r="AF9670"/>
      <c r="AG9670"/>
      <c r="AH9670"/>
      <c r="AI9670"/>
      <c r="AJ9670"/>
      <c r="AK9670"/>
      <c r="AL9670"/>
      <c r="AM9670"/>
      <c r="AN9670"/>
      <c r="AO9670"/>
      <c r="AP9670"/>
      <c r="AQ9670"/>
      <c r="AR9670"/>
      <c r="AS9670"/>
      <c r="AT9670"/>
      <c r="AU9670"/>
      <c r="AV9670"/>
      <c r="AW9670"/>
      <c r="AX9670"/>
      <c r="AY9670"/>
      <c r="AZ9670"/>
      <c r="BA9670"/>
      <c r="BB9670"/>
      <c r="BC9670"/>
      <c r="BD9670"/>
      <c r="BE9670"/>
      <c r="BF9670"/>
      <c r="BG9670"/>
      <c r="BH9670"/>
      <c r="BI9670"/>
      <c r="BJ9670"/>
      <c r="BK9670"/>
      <c r="BL9670"/>
      <c r="BM9670"/>
      <c r="BN9670"/>
      <c r="BO9670"/>
      <c r="BP9670"/>
      <c r="BQ9670"/>
      <c r="BR9670"/>
      <c r="BS9670"/>
      <c r="BT9670"/>
      <c r="BU9670"/>
      <c r="BV9670"/>
      <c r="BW9670"/>
      <c r="BX9670"/>
      <c r="BY9670"/>
      <c r="BZ9670"/>
      <c r="CA9670"/>
      <c r="CB9670"/>
      <c r="CC9670"/>
      <c r="CD9670"/>
      <c r="CE9670"/>
      <c r="CF9670"/>
      <c r="CG9670"/>
      <c r="CH9670"/>
      <c r="CI9670"/>
      <c r="CJ9670"/>
      <c r="CK9670"/>
      <c r="CL9670"/>
      <c r="CM9670"/>
      <c r="CN9670"/>
      <c r="CO9670"/>
      <c r="CP9670"/>
      <c r="CQ9670"/>
      <c r="CR9670"/>
      <c r="CS9670"/>
      <c r="CT9670"/>
      <c r="CU9670"/>
      <c r="CV9670"/>
    </row>
    <row r="9671" spans="10:100" x14ac:dyDescent="0.25">
      <c r="J9671"/>
      <c r="K9671"/>
      <c r="L9671"/>
      <c r="M9671"/>
      <c r="N9671"/>
      <c r="O9671"/>
      <c r="P9671"/>
      <c r="Q9671"/>
      <c r="R9671"/>
      <c r="S9671"/>
      <c r="T9671"/>
      <c r="U9671"/>
      <c r="V9671"/>
      <c r="W9671"/>
      <c r="X9671"/>
      <c r="Y9671"/>
      <c r="Z9671"/>
      <c r="AA9671"/>
      <c r="AB9671"/>
      <c r="AC9671"/>
      <c r="AD9671"/>
      <c r="AE9671"/>
      <c r="AF9671"/>
      <c r="AG9671"/>
      <c r="AH9671"/>
      <c r="AI9671"/>
      <c r="AJ9671"/>
      <c r="AK9671"/>
      <c r="AL9671"/>
      <c r="AM9671"/>
      <c r="AN9671"/>
      <c r="AO9671"/>
      <c r="AP9671"/>
      <c r="AQ9671"/>
      <c r="AR9671"/>
      <c r="AS9671"/>
      <c r="AT9671"/>
      <c r="AU9671"/>
      <c r="AV9671"/>
      <c r="AW9671"/>
      <c r="AX9671"/>
      <c r="AY9671"/>
      <c r="AZ9671"/>
      <c r="BA9671"/>
      <c r="BB9671"/>
      <c r="BC9671"/>
      <c r="BD9671"/>
      <c r="BE9671"/>
      <c r="BF9671"/>
      <c r="BG9671"/>
      <c r="BH9671"/>
      <c r="BI9671"/>
      <c r="BJ9671"/>
      <c r="BK9671"/>
      <c r="BL9671"/>
      <c r="BM9671"/>
      <c r="BN9671"/>
      <c r="BO9671"/>
      <c r="BP9671"/>
      <c r="BQ9671"/>
      <c r="BR9671"/>
      <c r="BS9671"/>
      <c r="BT9671"/>
      <c r="BU9671"/>
      <c r="BV9671"/>
      <c r="BW9671"/>
      <c r="BX9671"/>
      <c r="BY9671"/>
      <c r="BZ9671"/>
      <c r="CA9671"/>
      <c r="CB9671"/>
      <c r="CC9671"/>
      <c r="CD9671"/>
      <c r="CE9671"/>
      <c r="CF9671"/>
      <c r="CG9671"/>
      <c r="CH9671"/>
      <c r="CI9671"/>
      <c r="CJ9671"/>
      <c r="CK9671"/>
      <c r="CL9671"/>
      <c r="CM9671"/>
      <c r="CN9671"/>
      <c r="CO9671"/>
      <c r="CP9671"/>
      <c r="CQ9671"/>
      <c r="CR9671"/>
      <c r="CS9671"/>
      <c r="CT9671"/>
      <c r="CU9671"/>
      <c r="CV9671"/>
    </row>
    <row r="9672" spans="10:100" x14ac:dyDescent="0.25">
      <c r="J9672"/>
      <c r="K9672"/>
      <c r="L9672"/>
      <c r="M9672"/>
      <c r="N9672"/>
      <c r="O9672"/>
      <c r="P9672"/>
      <c r="Q9672"/>
      <c r="R9672"/>
      <c r="S9672"/>
      <c r="T9672"/>
      <c r="U9672"/>
      <c r="V9672"/>
      <c r="W9672"/>
      <c r="X9672"/>
      <c r="Y9672"/>
      <c r="Z9672"/>
      <c r="AA9672"/>
      <c r="AB9672"/>
      <c r="AC9672"/>
      <c r="AD9672"/>
      <c r="AE9672"/>
      <c r="AF9672"/>
      <c r="AG9672"/>
      <c r="AH9672"/>
      <c r="AI9672"/>
      <c r="AJ9672"/>
      <c r="AK9672"/>
      <c r="AL9672"/>
      <c r="AM9672"/>
      <c r="AN9672"/>
      <c r="AO9672"/>
      <c r="AP9672"/>
      <c r="AQ9672"/>
      <c r="AR9672"/>
      <c r="AS9672"/>
      <c r="AT9672"/>
      <c r="AU9672"/>
      <c r="AV9672"/>
      <c r="AW9672"/>
      <c r="AX9672"/>
      <c r="AY9672"/>
      <c r="AZ9672"/>
      <c r="BA9672"/>
      <c r="BB9672"/>
      <c r="BC9672"/>
      <c r="BD9672"/>
      <c r="BE9672"/>
      <c r="BF9672"/>
      <c r="BG9672"/>
      <c r="BH9672"/>
      <c r="BI9672"/>
      <c r="BJ9672"/>
      <c r="BK9672"/>
      <c r="BL9672"/>
      <c r="BM9672"/>
      <c r="BN9672"/>
      <c r="BO9672"/>
      <c r="BP9672"/>
      <c r="BQ9672"/>
      <c r="BR9672"/>
      <c r="BS9672"/>
      <c r="BT9672"/>
      <c r="BU9672"/>
      <c r="BV9672"/>
      <c r="BW9672"/>
      <c r="BX9672"/>
      <c r="BY9672"/>
      <c r="BZ9672"/>
      <c r="CA9672"/>
      <c r="CB9672"/>
      <c r="CC9672"/>
      <c r="CD9672"/>
      <c r="CE9672"/>
      <c r="CF9672"/>
      <c r="CG9672"/>
      <c r="CH9672"/>
      <c r="CI9672"/>
      <c r="CJ9672"/>
      <c r="CK9672"/>
      <c r="CL9672"/>
      <c r="CM9672"/>
      <c r="CN9672"/>
      <c r="CO9672"/>
      <c r="CP9672"/>
      <c r="CQ9672"/>
      <c r="CR9672"/>
      <c r="CS9672"/>
      <c r="CT9672"/>
      <c r="CU9672"/>
      <c r="CV9672"/>
    </row>
    <row r="9673" spans="10:100" x14ac:dyDescent="0.25">
      <c r="J9673"/>
      <c r="K9673"/>
      <c r="L9673"/>
      <c r="M9673"/>
      <c r="N9673"/>
      <c r="O9673"/>
      <c r="P9673"/>
      <c r="Q9673"/>
      <c r="R9673"/>
      <c r="S9673"/>
      <c r="T9673"/>
      <c r="U9673"/>
      <c r="V9673"/>
      <c r="W9673"/>
      <c r="X9673"/>
      <c r="Y9673"/>
      <c r="Z9673"/>
      <c r="AA9673"/>
      <c r="AB9673"/>
      <c r="AC9673"/>
      <c r="AD9673"/>
      <c r="AE9673"/>
      <c r="AF9673"/>
      <c r="AG9673"/>
      <c r="AH9673"/>
      <c r="AI9673"/>
      <c r="AJ9673"/>
      <c r="AK9673"/>
      <c r="AL9673"/>
      <c r="AM9673"/>
      <c r="AN9673"/>
      <c r="AO9673"/>
      <c r="AP9673"/>
      <c r="AQ9673"/>
      <c r="AR9673"/>
      <c r="AS9673"/>
      <c r="AT9673"/>
      <c r="AU9673"/>
      <c r="AV9673"/>
      <c r="AW9673"/>
      <c r="AX9673"/>
      <c r="AY9673"/>
      <c r="AZ9673"/>
      <c r="BA9673"/>
      <c r="BB9673"/>
      <c r="BC9673"/>
      <c r="BD9673"/>
      <c r="BE9673"/>
      <c r="BF9673"/>
      <c r="BG9673"/>
      <c r="BH9673"/>
      <c r="BI9673"/>
      <c r="BJ9673"/>
      <c r="BK9673"/>
      <c r="BL9673"/>
      <c r="BM9673"/>
      <c r="BN9673"/>
      <c r="BO9673"/>
      <c r="BP9673"/>
      <c r="BQ9673"/>
      <c r="BR9673"/>
      <c r="BS9673"/>
      <c r="BT9673"/>
      <c r="BU9673"/>
      <c r="BV9673"/>
      <c r="BW9673"/>
      <c r="BX9673"/>
      <c r="BY9673"/>
      <c r="BZ9673"/>
      <c r="CA9673"/>
      <c r="CB9673"/>
      <c r="CC9673"/>
      <c r="CD9673"/>
      <c r="CE9673"/>
      <c r="CF9673"/>
      <c r="CG9673"/>
      <c r="CH9673"/>
      <c r="CI9673"/>
      <c r="CJ9673"/>
      <c r="CK9673"/>
      <c r="CL9673"/>
      <c r="CM9673"/>
      <c r="CN9673"/>
      <c r="CO9673"/>
      <c r="CP9673"/>
      <c r="CQ9673"/>
      <c r="CR9673"/>
      <c r="CS9673"/>
      <c r="CT9673"/>
      <c r="CU9673"/>
      <c r="CV9673"/>
    </row>
    <row r="9674" spans="10:100" x14ac:dyDescent="0.25">
      <c r="J9674"/>
      <c r="K9674"/>
      <c r="L9674"/>
      <c r="M9674"/>
      <c r="N9674"/>
      <c r="O9674"/>
      <c r="P9674"/>
      <c r="Q9674"/>
      <c r="R9674"/>
      <c r="S9674"/>
      <c r="T9674"/>
      <c r="U9674"/>
      <c r="V9674"/>
      <c r="W9674"/>
      <c r="X9674"/>
      <c r="Y9674"/>
      <c r="Z9674"/>
      <c r="AA9674"/>
      <c r="AB9674"/>
      <c r="AC9674"/>
      <c r="AD9674"/>
      <c r="AE9674"/>
      <c r="AF9674"/>
      <c r="AG9674"/>
      <c r="AH9674"/>
      <c r="AI9674"/>
      <c r="AJ9674"/>
      <c r="AK9674"/>
      <c r="AL9674"/>
      <c r="AM9674"/>
      <c r="AN9674"/>
      <c r="AO9674"/>
      <c r="AP9674"/>
      <c r="AQ9674"/>
      <c r="AR9674"/>
      <c r="AS9674"/>
      <c r="AT9674"/>
      <c r="AU9674"/>
      <c r="AV9674"/>
      <c r="AW9674"/>
      <c r="AX9674"/>
      <c r="AY9674"/>
      <c r="AZ9674"/>
      <c r="BA9674"/>
      <c r="BB9674"/>
      <c r="BC9674"/>
      <c r="BD9674"/>
      <c r="BE9674"/>
      <c r="BF9674"/>
      <c r="BG9674"/>
      <c r="BH9674"/>
      <c r="BI9674"/>
      <c r="BJ9674"/>
      <c r="BK9674"/>
      <c r="BL9674"/>
      <c r="BM9674"/>
      <c r="BN9674"/>
      <c r="BO9674"/>
      <c r="BP9674"/>
      <c r="BQ9674"/>
      <c r="BR9674"/>
      <c r="BS9674"/>
      <c r="BT9674"/>
      <c r="BU9674"/>
      <c r="BV9674"/>
      <c r="BW9674"/>
      <c r="BX9674"/>
      <c r="BY9674"/>
      <c r="BZ9674"/>
      <c r="CA9674"/>
      <c r="CB9674"/>
      <c r="CC9674"/>
      <c r="CD9674"/>
      <c r="CE9674"/>
      <c r="CF9674"/>
      <c r="CG9674"/>
      <c r="CH9674"/>
      <c r="CI9674"/>
      <c r="CJ9674"/>
      <c r="CK9674"/>
      <c r="CL9674"/>
      <c r="CM9674"/>
      <c r="CN9674"/>
      <c r="CO9674"/>
      <c r="CP9674"/>
      <c r="CQ9674"/>
      <c r="CR9674"/>
      <c r="CS9674"/>
      <c r="CT9674"/>
      <c r="CU9674"/>
      <c r="CV9674"/>
    </row>
    <row r="9675" spans="10:100" x14ac:dyDescent="0.25">
      <c r="J9675"/>
      <c r="K9675"/>
      <c r="L9675"/>
      <c r="M9675"/>
      <c r="N9675"/>
      <c r="O9675"/>
      <c r="P9675"/>
      <c r="Q9675"/>
      <c r="R9675"/>
      <c r="S9675"/>
      <c r="T9675"/>
      <c r="U9675"/>
      <c r="V9675"/>
      <c r="W9675"/>
      <c r="X9675"/>
      <c r="Y9675"/>
      <c r="Z9675"/>
      <c r="AA9675"/>
      <c r="AB9675"/>
      <c r="AC9675"/>
      <c r="AD9675"/>
      <c r="AE9675"/>
      <c r="AF9675"/>
      <c r="AG9675"/>
      <c r="AH9675"/>
      <c r="AI9675"/>
      <c r="AJ9675"/>
      <c r="AK9675"/>
      <c r="AL9675"/>
      <c r="AM9675"/>
      <c r="AN9675"/>
      <c r="AO9675"/>
      <c r="AP9675"/>
      <c r="AQ9675"/>
      <c r="AR9675"/>
      <c r="AS9675"/>
      <c r="AT9675"/>
      <c r="AU9675"/>
      <c r="AV9675"/>
      <c r="AW9675"/>
      <c r="AX9675"/>
      <c r="AY9675"/>
      <c r="AZ9675"/>
      <c r="BA9675"/>
      <c r="BB9675"/>
      <c r="BC9675"/>
      <c r="BD9675"/>
      <c r="BE9675"/>
      <c r="BF9675"/>
      <c r="BG9675"/>
      <c r="BH9675"/>
      <c r="BI9675"/>
      <c r="BJ9675"/>
      <c r="BK9675"/>
      <c r="BL9675"/>
      <c r="BM9675"/>
      <c r="BN9675"/>
      <c r="BO9675"/>
      <c r="BP9675"/>
      <c r="BQ9675"/>
      <c r="BR9675"/>
      <c r="BS9675"/>
      <c r="BT9675"/>
      <c r="BU9675"/>
      <c r="BV9675"/>
      <c r="BW9675"/>
      <c r="BX9675"/>
      <c r="BY9675"/>
      <c r="BZ9675"/>
      <c r="CA9675"/>
      <c r="CB9675"/>
      <c r="CC9675"/>
      <c r="CD9675"/>
      <c r="CE9675"/>
      <c r="CF9675"/>
      <c r="CG9675"/>
      <c r="CH9675"/>
      <c r="CI9675"/>
      <c r="CJ9675"/>
      <c r="CK9675"/>
      <c r="CL9675"/>
      <c r="CM9675"/>
      <c r="CN9675"/>
      <c r="CO9675"/>
      <c r="CP9675"/>
      <c r="CQ9675"/>
      <c r="CR9675"/>
      <c r="CS9675"/>
      <c r="CT9675"/>
      <c r="CU9675"/>
      <c r="CV9675"/>
    </row>
    <row r="9676" spans="10:100" x14ac:dyDescent="0.25">
      <c r="J9676"/>
      <c r="K9676"/>
      <c r="L9676"/>
      <c r="M9676"/>
      <c r="N9676"/>
      <c r="O9676"/>
      <c r="P9676"/>
      <c r="Q9676"/>
      <c r="R9676"/>
      <c r="S9676"/>
      <c r="T9676"/>
      <c r="U9676"/>
      <c r="V9676"/>
      <c r="W9676"/>
      <c r="X9676"/>
      <c r="Y9676"/>
      <c r="Z9676"/>
      <c r="AA9676"/>
      <c r="AB9676"/>
      <c r="AC9676"/>
      <c r="AD9676"/>
      <c r="AE9676"/>
      <c r="AF9676"/>
      <c r="AG9676"/>
      <c r="AH9676"/>
      <c r="AI9676"/>
      <c r="AJ9676"/>
      <c r="AK9676"/>
      <c r="AL9676"/>
      <c r="AM9676"/>
      <c r="AN9676"/>
      <c r="AO9676"/>
      <c r="AP9676"/>
      <c r="AQ9676"/>
      <c r="AR9676"/>
      <c r="AS9676"/>
      <c r="AT9676"/>
      <c r="AU9676"/>
      <c r="AV9676"/>
      <c r="AW9676"/>
      <c r="AX9676"/>
      <c r="AY9676"/>
      <c r="AZ9676"/>
      <c r="BA9676"/>
      <c r="BB9676"/>
      <c r="BC9676"/>
      <c r="BD9676"/>
      <c r="BE9676"/>
      <c r="BF9676"/>
      <c r="BG9676"/>
      <c r="BH9676"/>
      <c r="BI9676"/>
      <c r="BJ9676"/>
      <c r="BK9676"/>
      <c r="BL9676"/>
      <c r="BM9676"/>
      <c r="BN9676"/>
      <c r="BO9676"/>
      <c r="BP9676"/>
      <c r="BQ9676"/>
      <c r="BR9676"/>
      <c r="BS9676"/>
      <c r="BT9676"/>
      <c r="BU9676"/>
      <c r="BV9676"/>
      <c r="BW9676"/>
      <c r="BX9676"/>
      <c r="BY9676"/>
      <c r="BZ9676"/>
      <c r="CA9676"/>
      <c r="CB9676"/>
      <c r="CC9676"/>
      <c r="CD9676"/>
      <c r="CE9676"/>
      <c r="CF9676"/>
      <c r="CG9676"/>
      <c r="CH9676"/>
      <c r="CI9676"/>
      <c r="CJ9676"/>
      <c r="CK9676"/>
      <c r="CL9676"/>
      <c r="CM9676"/>
      <c r="CN9676"/>
      <c r="CO9676"/>
      <c r="CP9676"/>
      <c r="CQ9676"/>
      <c r="CR9676"/>
      <c r="CS9676"/>
      <c r="CT9676"/>
      <c r="CU9676"/>
      <c r="CV9676"/>
    </row>
    <row r="9677" spans="10:100" x14ac:dyDescent="0.25">
      <c r="J9677"/>
      <c r="K9677"/>
      <c r="L9677"/>
      <c r="M9677"/>
      <c r="N9677"/>
      <c r="O9677"/>
      <c r="P9677"/>
      <c r="Q9677"/>
      <c r="R9677"/>
      <c r="S9677"/>
      <c r="T9677"/>
      <c r="U9677"/>
      <c r="V9677"/>
      <c r="W9677"/>
      <c r="X9677"/>
      <c r="Y9677"/>
      <c r="Z9677"/>
      <c r="AA9677"/>
      <c r="AB9677"/>
      <c r="AC9677"/>
      <c r="AD9677"/>
      <c r="AE9677"/>
      <c r="AF9677"/>
      <c r="AG9677"/>
      <c r="AH9677"/>
      <c r="AI9677"/>
      <c r="AJ9677"/>
      <c r="AK9677"/>
      <c r="AL9677"/>
      <c r="AM9677"/>
      <c r="AN9677"/>
      <c r="AO9677"/>
      <c r="AP9677"/>
      <c r="AQ9677"/>
      <c r="AR9677"/>
      <c r="AS9677"/>
      <c r="AT9677"/>
      <c r="AU9677"/>
      <c r="AV9677"/>
      <c r="AW9677"/>
      <c r="AX9677"/>
      <c r="AY9677"/>
      <c r="AZ9677"/>
      <c r="BA9677"/>
      <c r="BB9677"/>
      <c r="BC9677"/>
      <c r="BD9677"/>
      <c r="BE9677"/>
      <c r="BF9677"/>
      <c r="BG9677"/>
      <c r="BH9677"/>
      <c r="BI9677"/>
      <c r="BJ9677"/>
      <c r="BK9677"/>
      <c r="BL9677"/>
      <c r="BM9677"/>
      <c r="BN9677"/>
      <c r="BO9677"/>
      <c r="BP9677"/>
      <c r="BQ9677"/>
      <c r="BR9677"/>
      <c r="BS9677"/>
      <c r="BT9677"/>
      <c r="BU9677"/>
      <c r="BV9677"/>
      <c r="BW9677"/>
      <c r="BX9677"/>
      <c r="BY9677"/>
      <c r="BZ9677"/>
      <c r="CA9677"/>
      <c r="CB9677"/>
      <c r="CC9677"/>
      <c r="CD9677"/>
      <c r="CE9677"/>
      <c r="CF9677"/>
      <c r="CG9677"/>
      <c r="CH9677"/>
      <c r="CI9677"/>
      <c r="CJ9677"/>
      <c r="CK9677"/>
      <c r="CL9677"/>
      <c r="CM9677"/>
      <c r="CN9677"/>
      <c r="CO9677"/>
      <c r="CP9677"/>
      <c r="CQ9677"/>
      <c r="CR9677"/>
      <c r="CS9677"/>
      <c r="CT9677"/>
      <c r="CU9677"/>
      <c r="CV9677"/>
    </row>
    <row r="9678" spans="10:100" x14ac:dyDescent="0.25">
      <c r="J9678"/>
      <c r="K9678"/>
      <c r="L9678"/>
      <c r="M9678"/>
      <c r="N9678"/>
      <c r="O9678"/>
      <c r="P9678"/>
      <c r="Q9678"/>
      <c r="R9678"/>
      <c r="S9678"/>
      <c r="T9678"/>
      <c r="U9678"/>
      <c r="V9678"/>
      <c r="W9678"/>
      <c r="X9678"/>
      <c r="Y9678"/>
      <c r="Z9678"/>
      <c r="AA9678"/>
      <c r="AB9678"/>
      <c r="AC9678"/>
      <c r="AD9678"/>
      <c r="AE9678"/>
      <c r="AF9678"/>
      <c r="AG9678"/>
      <c r="AH9678"/>
      <c r="AI9678"/>
      <c r="AJ9678"/>
      <c r="AK9678"/>
      <c r="AL9678"/>
      <c r="AM9678"/>
      <c r="AN9678"/>
      <c r="AO9678"/>
      <c r="AP9678"/>
      <c r="AQ9678"/>
      <c r="AR9678"/>
      <c r="AS9678"/>
      <c r="AT9678"/>
      <c r="AU9678"/>
      <c r="AV9678"/>
      <c r="AW9678"/>
      <c r="AX9678"/>
      <c r="AY9678"/>
      <c r="AZ9678"/>
      <c r="BA9678"/>
      <c r="BB9678"/>
      <c r="BC9678"/>
      <c r="BD9678"/>
      <c r="BE9678"/>
      <c r="BF9678"/>
      <c r="BG9678"/>
      <c r="BH9678"/>
      <c r="BI9678"/>
      <c r="BJ9678"/>
      <c r="BK9678"/>
      <c r="BL9678"/>
      <c r="BM9678"/>
      <c r="BN9678"/>
      <c r="BO9678"/>
      <c r="BP9678"/>
      <c r="BQ9678"/>
      <c r="BR9678"/>
      <c r="BS9678"/>
      <c r="BT9678"/>
      <c r="BU9678"/>
      <c r="BV9678"/>
      <c r="BW9678"/>
      <c r="BX9678"/>
      <c r="BY9678"/>
      <c r="BZ9678"/>
      <c r="CA9678"/>
      <c r="CB9678"/>
      <c r="CC9678"/>
      <c r="CD9678"/>
      <c r="CE9678"/>
      <c r="CF9678"/>
      <c r="CG9678"/>
      <c r="CH9678"/>
      <c r="CI9678"/>
      <c r="CJ9678"/>
      <c r="CK9678"/>
      <c r="CL9678"/>
      <c r="CM9678"/>
      <c r="CN9678"/>
      <c r="CO9678"/>
      <c r="CP9678"/>
      <c r="CQ9678"/>
      <c r="CR9678"/>
      <c r="CS9678"/>
      <c r="CT9678"/>
      <c r="CU9678"/>
      <c r="CV9678"/>
    </row>
    <row r="9679" spans="10:100" x14ac:dyDescent="0.25">
      <c r="J9679"/>
      <c r="K9679"/>
      <c r="L9679"/>
      <c r="M9679"/>
      <c r="N9679"/>
      <c r="O9679"/>
      <c r="P9679"/>
      <c r="Q9679"/>
      <c r="R9679"/>
      <c r="S9679"/>
      <c r="T9679"/>
      <c r="U9679"/>
      <c r="V9679"/>
      <c r="W9679"/>
      <c r="X9679"/>
      <c r="Y9679"/>
      <c r="Z9679"/>
      <c r="AA9679"/>
      <c r="AB9679"/>
      <c r="AC9679"/>
      <c r="AD9679"/>
      <c r="AE9679"/>
      <c r="AF9679"/>
      <c r="AG9679"/>
      <c r="AH9679"/>
      <c r="AI9679"/>
      <c r="AJ9679"/>
      <c r="AK9679"/>
      <c r="AL9679"/>
      <c r="AM9679"/>
      <c r="AN9679"/>
      <c r="AO9679"/>
      <c r="AP9679"/>
      <c r="AQ9679"/>
      <c r="AR9679"/>
      <c r="AS9679"/>
      <c r="AT9679"/>
      <c r="AU9679"/>
      <c r="AV9679"/>
      <c r="AW9679"/>
      <c r="AX9679"/>
      <c r="AY9679"/>
      <c r="AZ9679"/>
      <c r="BA9679"/>
      <c r="BB9679"/>
      <c r="BC9679"/>
      <c r="BD9679"/>
      <c r="BE9679"/>
      <c r="BF9679"/>
      <c r="BG9679"/>
      <c r="BH9679"/>
      <c r="BI9679"/>
      <c r="BJ9679"/>
      <c r="BK9679"/>
      <c r="BL9679"/>
      <c r="BM9679"/>
      <c r="BN9679"/>
      <c r="BO9679"/>
      <c r="BP9679"/>
      <c r="BQ9679"/>
      <c r="BR9679"/>
      <c r="BS9679"/>
      <c r="BT9679"/>
      <c r="BU9679"/>
      <c r="BV9679"/>
      <c r="BW9679"/>
      <c r="BX9679"/>
      <c r="BY9679"/>
      <c r="BZ9679"/>
      <c r="CA9679"/>
      <c r="CB9679"/>
      <c r="CC9679"/>
      <c r="CD9679"/>
      <c r="CE9679"/>
      <c r="CF9679"/>
      <c r="CG9679"/>
      <c r="CH9679"/>
      <c r="CI9679"/>
      <c r="CJ9679"/>
      <c r="CK9679"/>
      <c r="CL9679"/>
      <c r="CM9679"/>
      <c r="CN9679"/>
      <c r="CO9679"/>
      <c r="CP9679"/>
      <c r="CQ9679"/>
      <c r="CR9679"/>
      <c r="CS9679"/>
      <c r="CT9679"/>
      <c r="CU9679"/>
      <c r="CV9679"/>
    </row>
    <row r="9680" spans="10:100" x14ac:dyDescent="0.25">
      <c r="J9680"/>
      <c r="K9680"/>
      <c r="L9680"/>
      <c r="M9680"/>
      <c r="N9680"/>
      <c r="O9680"/>
      <c r="P9680"/>
      <c r="Q9680"/>
      <c r="R9680"/>
      <c r="S9680"/>
      <c r="T9680"/>
      <c r="U9680"/>
      <c r="V9680"/>
      <c r="W9680"/>
      <c r="X9680"/>
      <c r="Y9680"/>
      <c r="Z9680"/>
      <c r="AA9680"/>
      <c r="AB9680"/>
      <c r="AC9680"/>
      <c r="AD9680"/>
      <c r="AE9680"/>
      <c r="AF9680"/>
      <c r="AG9680"/>
      <c r="AH9680"/>
      <c r="AI9680"/>
      <c r="AJ9680"/>
      <c r="AK9680"/>
      <c r="AL9680"/>
      <c r="AM9680"/>
      <c r="AN9680"/>
      <c r="AO9680"/>
      <c r="AP9680"/>
      <c r="AQ9680"/>
      <c r="AR9680"/>
      <c r="AS9680"/>
      <c r="AT9680"/>
      <c r="AU9680"/>
      <c r="AV9680"/>
      <c r="AW9680"/>
      <c r="AX9680"/>
      <c r="AY9680"/>
      <c r="AZ9680"/>
      <c r="BA9680"/>
      <c r="BB9680"/>
      <c r="BC9680"/>
      <c r="BD9680"/>
      <c r="BE9680"/>
      <c r="BF9680"/>
      <c r="BG9680"/>
      <c r="BH9680"/>
      <c r="BI9680"/>
      <c r="BJ9680"/>
      <c r="BK9680"/>
      <c r="BL9680"/>
      <c r="BM9680"/>
      <c r="BN9680"/>
      <c r="BO9680"/>
      <c r="BP9680"/>
      <c r="BQ9680"/>
      <c r="BR9680"/>
      <c r="BS9680"/>
      <c r="BT9680"/>
      <c r="BU9680"/>
      <c r="BV9680"/>
      <c r="BW9680"/>
      <c r="BX9680"/>
      <c r="BY9680"/>
      <c r="BZ9680"/>
      <c r="CA9680"/>
      <c r="CB9680"/>
      <c r="CC9680"/>
      <c r="CD9680"/>
      <c r="CE9680"/>
      <c r="CF9680"/>
      <c r="CG9680"/>
      <c r="CH9680"/>
      <c r="CI9680"/>
      <c r="CJ9680"/>
      <c r="CK9680"/>
      <c r="CL9680"/>
      <c r="CM9680"/>
      <c r="CN9680"/>
      <c r="CO9680"/>
      <c r="CP9680"/>
      <c r="CQ9680"/>
      <c r="CR9680"/>
      <c r="CS9680"/>
      <c r="CT9680"/>
      <c r="CU9680"/>
      <c r="CV9680"/>
    </row>
    <row r="9681" spans="10:100" x14ac:dyDescent="0.25">
      <c r="J9681"/>
      <c r="K9681"/>
      <c r="L9681"/>
      <c r="M9681"/>
      <c r="N9681"/>
      <c r="O9681"/>
      <c r="P9681"/>
      <c r="Q9681"/>
      <c r="R9681"/>
      <c r="S9681"/>
      <c r="T9681"/>
      <c r="U9681"/>
      <c r="V9681"/>
      <c r="W9681"/>
      <c r="X9681"/>
      <c r="Y9681"/>
      <c r="Z9681"/>
      <c r="AA9681"/>
      <c r="AB9681"/>
      <c r="AC9681"/>
      <c r="AD9681"/>
      <c r="AE9681"/>
      <c r="AF9681"/>
      <c r="AG9681"/>
      <c r="AH9681"/>
      <c r="AI9681"/>
      <c r="AJ9681"/>
      <c r="AK9681"/>
      <c r="AL9681"/>
      <c r="AM9681"/>
      <c r="AN9681"/>
      <c r="AO9681"/>
      <c r="AP9681"/>
      <c r="AQ9681"/>
      <c r="AR9681"/>
      <c r="AS9681"/>
      <c r="AT9681"/>
      <c r="AU9681"/>
      <c r="AV9681"/>
      <c r="AW9681"/>
      <c r="AX9681"/>
      <c r="AY9681"/>
      <c r="AZ9681"/>
      <c r="BA9681"/>
      <c r="BB9681"/>
      <c r="BC9681"/>
      <c r="BD9681"/>
      <c r="BE9681"/>
      <c r="BF9681"/>
      <c r="BG9681"/>
      <c r="BH9681"/>
      <c r="BI9681"/>
      <c r="BJ9681"/>
      <c r="BK9681"/>
      <c r="BL9681"/>
      <c r="BM9681"/>
      <c r="BN9681"/>
      <c r="BO9681"/>
      <c r="BP9681"/>
      <c r="BQ9681"/>
      <c r="BR9681"/>
      <c r="BS9681"/>
      <c r="BT9681"/>
      <c r="BU9681"/>
      <c r="BV9681"/>
      <c r="BW9681"/>
      <c r="BX9681"/>
      <c r="BY9681"/>
      <c r="BZ9681"/>
      <c r="CA9681"/>
      <c r="CB9681"/>
      <c r="CC9681"/>
      <c r="CD9681"/>
      <c r="CE9681"/>
      <c r="CF9681"/>
      <c r="CG9681"/>
      <c r="CH9681"/>
      <c r="CI9681"/>
      <c r="CJ9681"/>
      <c r="CK9681"/>
      <c r="CL9681"/>
      <c r="CM9681"/>
      <c r="CN9681"/>
      <c r="CO9681"/>
      <c r="CP9681"/>
      <c r="CQ9681"/>
      <c r="CR9681"/>
      <c r="CS9681"/>
      <c r="CT9681"/>
      <c r="CU9681"/>
      <c r="CV9681"/>
    </row>
    <row r="9682" spans="10:100" x14ac:dyDescent="0.25">
      <c r="J9682"/>
      <c r="K9682"/>
      <c r="L9682"/>
      <c r="M9682"/>
      <c r="N9682"/>
      <c r="O9682"/>
      <c r="P9682"/>
      <c r="Q9682"/>
      <c r="R9682"/>
      <c r="S9682"/>
      <c r="T9682"/>
      <c r="U9682"/>
      <c r="V9682"/>
      <c r="W9682"/>
      <c r="X9682"/>
      <c r="Y9682"/>
      <c r="Z9682"/>
      <c r="AA9682"/>
      <c r="AB9682"/>
      <c r="AC9682"/>
      <c r="AD9682"/>
      <c r="AE9682"/>
      <c r="AF9682"/>
      <c r="AG9682"/>
      <c r="AH9682"/>
      <c r="AI9682"/>
      <c r="AJ9682"/>
      <c r="AK9682"/>
      <c r="AL9682"/>
      <c r="AM9682"/>
      <c r="AN9682"/>
      <c r="AO9682"/>
      <c r="AP9682"/>
      <c r="AQ9682"/>
      <c r="AR9682"/>
      <c r="AS9682"/>
      <c r="AT9682"/>
      <c r="AU9682"/>
      <c r="AV9682"/>
      <c r="AW9682"/>
      <c r="AX9682"/>
      <c r="AY9682"/>
      <c r="AZ9682"/>
      <c r="BA9682"/>
      <c r="BB9682"/>
      <c r="BC9682"/>
      <c r="BD9682"/>
      <c r="BE9682"/>
      <c r="BF9682"/>
      <c r="BG9682"/>
      <c r="BH9682"/>
      <c r="BI9682"/>
      <c r="BJ9682"/>
      <c r="BK9682"/>
      <c r="BL9682"/>
      <c r="BM9682"/>
      <c r="BN9682"/>
      <c r="BO9682"/>
      <c r="BP9682"/>
      <c r="BQ9682"/>
      <c r="BR9682"/>
      <c r="BS9682"/>
      <c r="BT9682"/>
      <c r="BU9682"/>
      <c r="BV9682"/>
      <c r="BW9682"/>
      <c r="BX9682"/>
      <c r="BY9682"/>
      <c r="BZ9682"/>
      <c r="CA9682"/>
      <c r="CB9682"/>
      <c r="CC9682"/>
      <c r="CD9682"/>
      <c r="CE9682"/>
      <c r="CF9682"/>
      <c r="CG9682"/>
      <c r="CH9682"/>
      <c r="CI9682"/>
      <c r="CJ9682"/>
      <c r="CK9682"/>
      <c r="CL9682"/>
      <c r="CM9682"/>
      <c r="CN9682"/>
      <c r="CO9682"/>
      <c r="CP9682"/>
      <c r="CQ9682"/>
      <c r="CR9682"/>
      <c r="CS9682"/>
      <c r="CT9682"/>
      <c r="CU9682"/>
      <c r="CV9682"/>
    </row>
    <row r="9683" spans="10:100" x14ac:dyDescent="0.25">
      <c r="J9683"/>
      <c r="K9683"/>
      <c r="L9683"/>
      <c r="M9683"/>
      <c r="N9683"/>
      <c r="O9683"/>
      <c r="P9683"/>
      <c r="Q9683"/>
      <c r="R9683"/>
      <c r="S9683"/>
      <c r="T9683"/>
      <c r="U9683"/>
      <c r="V9683"/>
      <c r="W9683"/>
      <c r="X9683"/>
      <c r="Y9683"/>
      <c r="Z9683"/>
      <c r="AA9683"/>
      <c r="AB9683"/>
      <c r="AC9683"/>
      <c r="AD9683"/>
      <c r="AE9683"/>
      <c r="AF9683"/>
      <c r="AG9683"/>
      <c r="AH9683"/>
      <c r="AI9683"/>
      <c r="AJ9683"/>
      <c r="AK9683"/>
      <c r="AL9683"/>
      <c r="AM9683"/>
      <c r="AN9683"/>
      <c r="AO9683"/>
      <c r="AP9683"/>
      <c r="AQ9683"/>
      <c r="AR9683"/>
      <c r="AS9683"/>
      <c r="AT9683"/>
      <c r="AU9683"/>
      <c r="AV9683"/>
      <c r="AW9683"/>
      <c r="AX9683"/>
      <c r="AY9683"/>
      <c r="AZ9683"/>
      <c r="BA9683"/>
      <c r="BB9683"/>
      <c r="BC9683"/>
      <c r="BD9683"/>
      <c r="BE9683"/>
      <c r="BF9683"/>
      <c r="BG9683"/>
      <c r="BH9683"/>
      <c r="BI9683"/>
      <c r="BJ9683"/>
      <c r="BK9683"/>
      <c r="BL9683"/>
      <c r="BM9683"/>
      <c r="BN9683"/>
      <c r="BO9683"/>
      <c r="BP9683"/>
      <c r="BQ9683"/>
      <c r="BR9683"/>
      <c r="BS9683"/>
      <c r="BT9683"/>
      <c r="BU9683"/>
      <c r="BV9683"/>
      <c r="BW9683"/>
      <c r="BX9683"/>
      <c r="BY9683"/>
      <c r="BZ9683"/>
      <c r="CA9683"/>
      <c r="CB9683"/>
      <c r="CC9683"/>
      <c r="CD9683"/>
      <c r="CE9683"/>
      <c r="CF9683"/>
      <c r="CG9683"/>
      <c r="CH9683"/>
      <c r="CI9683"/>
      <c r="CJ9683"/>
      <c r="CK9683"/>
      <c r="CL9683"/>
      <c r="CM9683"/>
      <c r="CN9683"/>
      <c r="CO9683"/>
      <c r="CP9683"/>
      <c r="CQ9683"/>
      <c r="CR9683"/>
      <c r="CS9683"/>
      <c r="CT9683"/>
      <c r="CU9683"/>
      <c r="CV9683"/>
    </row>
    <row r="9684" spans="10:100" x14ac:dyDescent="0.25">
      <c r="J9684"/>
      <c r="K9684"/>
      <c r="L9684"/>
      <c r="M9684"/>
      <c r="N9684"/>
      <c r="O9684"/>
      <c r="P9684"/>
      <c r="Q9684"/>
      <c r="R9684"/>
      <c r="S9684"/>
      <c r="T9684"/>
      <c r="U9684"/>
      <c r="V9684"/>
      <c r="W9684"/>
      <c r="X9684"/>
      <c r="Y9684"/>
      <c r="Z9684"/>
      <c r="AA9684"/>
      <c r="AB9684"/>
      <c r="AC9684"/>
      <c r="AD9684"/>
      <c r="AE9684"/>
      <c r="AF9684"/>
      <c r="AG9684"/>
      <c r="AH9684"/>
      <c r="AI9684"/>
      <c r="AJ9684"/>
      <c r="AK9684"/>
      <c r="AL9684"/>
      <c r="AM9684"/>
      <c r="AN9684"/>
      <c r="AO9684"/>
      <c r="AP9684"/>
      <c r="AQ9684"/>
      <c r="AR9684"/>
      <c r="AS9684"/>
      <c r="AT9684"/>
      <c r="AU9684"/>
      <c r="AV9684"/>
      <c r="AW9684"/>
      <c r="AX9684"/>
      <c r="AY9684"/>
      <c r="AZ9684"/>
      <c r="BA9684"/>
      <c r="BB9684"/>
      <c r="BC9684"/>
      <c r="BD9684"/>
      <c r="BE9684"/>
      <c r="BF9684"/>
      <c r="BG9684"/>
      <c r="BH9684"/>
      <c r="BI9684"/>
      <c r="BJ9684"/>
      <c r="BK9684"/>
      <c r="BL9684"/>
      <c r="BM9684"/>
      <c r="BN9684"/>
      <c r="BO9684"/>
      <c r="BP9684"/>
      <c r="BQ9684"/>
      <c r="BR9684"/>
      <c r="BS9684"/>
      <c r="BT9684"/>
      <c r="BU9684"/>
      <c r="BV9684"/>
      <c r="BW9684"/>
      <c r="BX9684"/>
      <c r="BY9684"/>
      <c r="BZ9684"/>
      <c r="CA9684"/>
      <c r="CB9684"/>
      <c r="CC9684"/>
      <c r="CD9684"/>
      <c r="CE9684"/>
      <c r="CF9684"/>
      <c r="CG9684"/>
      <c r="CH9684"/>
      <c r="CI9684"/>
      <c r="CJ9684"/>
      <c r="CK9684"/>
      <c r="CL9684"/>
      <c r="CM9684"/>
      <c r="CN9684"/>
      <c r="CO9684"/>
      <c r="CP9684"/>
      <c r="CQ9684"/>
      <c r="CR9684"/>
      <c r="CS9684"/>
      <c r="CT9684"/>
      <c r="CU9684"/>
      <c r="CV9684"/>
    </row>
    <row r="9685" spans="10:100" x14ac:dyDescent="0.25">
      <c r="J9685"/>
      <c r="K9685"/>
      <c r="L9685"/>
      <c r="M9685"/>
      <c r="N9685"/>
      <c r="O9685"/>
      <c r="P9685"/>
      <c r="Q9685"/>
      <c r="R9685"/>
      <c r="S9685"/>
      <c r="T9685"/>
      <c r="U9685"/>
      <c r="V9685"/>
      <c r="W9685"/>
      <c r="X9685"/>
      <c r="Y9685"/>
      <c r="Z9685"/>
      <c r="AA9685"/>
      <c r="AB9685"/>
      <c r="AC9685"/>
      <c r="AD9685"/>
      <c r="AE9685"/>
      <c r="AF9685"/>
      <c r="AG9685"/>
      <c r="AH9685"/>
      <c r="AI9685"/>
      <c r="AJ9685"/>
      <c r="AK9685"/>
      <c r="AL9685"/>
      <c r="AM9685"/>
      <c r="AN9685"/>
      <c r="AO9685"/>
      <c r="AP9685"/>
      <c r="AQ9685"/>
      <c r="AR9685"/>
      <c r="AS9685"/>
      <c r="AT9685"/>
      <c r="AU9685"/>
      <c r="AV9685"/>
      <c r="AW9685"/>
      <c r="AX9685"/>
      <c r="AY9685"/>
      <c r="AZ9685"/>
      <c r="BA9685"/>
      <c r="BB9685"/>
      <c r="BC9685"/>
      <c r="BD9685"/>
      <c r="BE9685"/>
      <c r="BF9685"/>
      <c r="BG9685"/>
      <c r="BH9685"/>
      <c r="BI9685"/>
      <c r="BJ9685"/>
      <c r="BK9685"/>
      <c r="BL9685"/>
      <c r="BM9685"/>
      <c r="BN9685"/>
      <c r="BO9685"/>
      <c r="BP9685"/>
      <c r="BQ9685"/>
      <c r="BR9685"/>
      <c r="BS9685"/>
      <c r="BT9685"/>
      <c r="BU9685"/>
      <c r="BV9685"/>
      <c r="BW9685"/>
      <c r="BX9685"/>
      <c r="BY9685"/>
      <c r="BZ9685"/>
      <c r="CA9685"/>
      <c r="CB9685"/>
      <c r="CC9685"/>
      <c r="CD9685"/>
      <c r="CE9685"/>
      <c r="CF9685"/>
      <c r="CG9685"/>
      <c r="CH9685"/>
      <c r="CI9685"/>
      <c r="CJ9685"/>
      <c r="CK9685"/>
      <c r="CL9685"/>
      <c r="CM9685"/>
      <c r="CN9685"/>
      <c r="CO9685"/>
      <c r="CP9685"/>
      <c r="CQ9685"/>
      <c r="CR9685"/>
      <c r="CS9685"/>
      <c r="CT9685"/>
      <c r="CU9685"/>
      <c r="CV9685"/>
    </row>
    <row r="9686" spans="10:100" x14ac:dyDescent="0.25">
      <c r="J9686"/>
      <c r="K9686"/>
      <c r="L9686"/>
      <c r="M9686"/>
      <c r="N9686"/>
      <c r="O9686"/>
      <c r="P9686"/>
      <c r="Q9686"/>
      <c r="R9686"/>
      <c r="S9686"/>
      <c r="T9686"/>
      <c r="U9686"/>
      <c r="V9686"/>
      <c r="W9686"/>
      <c r="X9686"/>
      <c r="Y9686"/>
      <c r="Z9686"/>
      <c r="AA9686"/>
      <c r="AB9686"/>
      <c r="AC9686"/>
      <c r="AD9686"/>
      <c r="AE9686"/>
      <c r="AF9686"/>
      <c r="AG9686"/>
      <c r="AH9686"/>
      <c r="AI9686"/>
      <c r="AJ9686"/>
      <c r="AK9686"/>
      <c r="AL9686"/>
      <c r="AM9686"/>
      <c r="AN9686"/>
      <c r="AO9686"/>
      <c r="AP9686"/>
      <c r="AQ9686"/>
      <c r="AR9686"/>
      <c r="AS9686"/>
      <c r="AT9686"/>
      <c r="AU9686"/>
      <c r="AV9686"/>
      <c r="AW9686"/>
      <c r="AX9686"/>
      <c r="AY9686"/>
      <c r="AZ9686"/>
      <c r="BA9686"/>
      <c r="BB9686"/>
      <c r="BC9686"/>
      <c r="BD9686"/>
      <c r="BE9686"/>
      <c r="BF9686"/>
      <c r="BG9686"/>
      <c r="BH9686"/>
      <c r="BI9686"/>
      <c r="BJ9686"/>
      <c r="BK9686"/>
      <c r="BL9686"/>
      <c r="BM9686"/>
      <c r="BN9686"/>
      <c r="BO9686"/>
      <c r="BP9686"/>
      <c r="BQ9686"/>
      <c r="BR9686"/>
      <c r="BS9686"/>
      <c r="BT9686"/>
      <c r="BU9686"/>
      <c r="BV9686"/>
      <c r="BW9686"/>
      <c r="BX9686"/>
      <c r="BY9686"/>
      <c r="BZ9686"/>
      <c r="CA9686"/>
      <c r="CB9686"/>
      <c r="CC9686"/>
      <c r="CD9686"/>
      <c r="CE9686"/>
      <c r="CF9686"/>
      <c r="CG9686"/>
      <c r="CH9686"/>
      <c r="CI9686"/>
      <c r="CJ9686"/>
      <c r="CK9686"/>
      <c r="CL9686"/>
      <c r="CM9686"/>
      <c r="CN9686"/>
      <c r="CO9686"/>
      <c r="CP9686"/>
      <c r="CQ9686"/>
      <c r="CR9686"/>
      <c r="CS9686"/>
      <c r="CT9686"/>
      <c r="CU9686"/>
      <c r="CV9686"/>
    </row>
    <row r="9687" spans="10:100" x14ac:dyDescent="0.25">
      <c r="J9687"/>
      <c r="K9687"/>
      <c r="L9687"/>
      <c r="M9687"/>
      <c r="N9687"/>
      <c r="O9687"/>
      <c r="P9687"/>
      <c r="Q9687"/>
      <c r="R9687"/>
      <c r="S9687"/>
      <c r="T9687"/>
      <c r="U9687"/>
      <c r="V9687"/>
      <c r="W9687"/>
      <c r="X9687"/>
      <c r="Y9687"/>
      <c r="Z9687"/>
      <c r="AA9687"/>
      <c r="AB9687"/>
      <c r="AC9687"/>
      <c r="AD9687"/>
      <c r="AE9687"/>
      <c r="AF9687"/>
      <c r="AG9687"/>
      <c r="AH9687"/>
      <c r="AI9687"/>
      <c r="AJ9687"/>
      <c r="AK9687"/>
      <c r="AL9687"/>
      <c r="AM9687"/>
      <c r="AN9687"/>
      <c r="AO9687"/>
      <c r="AP9687"/>
      <c r="AQ9687"/>
      <c r="AR9687"/>
      <c r="AS9687"/>
      <c r="AT9687"/>
      <c r="AU9687"/>
      <c r="AV9687"/>
      <c r="AW9687"/>
      <c r="AX9687"/>
      <c r="AY9687"/>
      <c r="AZ9687"/>
      <c r="BA9687"/>
      <c r="BB9687"/>
      <c r="BC9687"/>
      <c r="BD9687"/>
      <c r="BE9687"/>
      <c r="BF9687"/>
      <c r="BG9687"/>
      <c r="BH9687"/>
      <c r="BI9687"/>
      <c r="BJ9687"/>
      <c r="BK9687"/>
      <c r="BL9687"/>
      <c r="BM9687"/>
      <c r="BN9687"/>
      <c r="BO9687"/>
      <c r="BP9687"/>
      <c r="BQ9687"/>
      <c r="BR9687"/>
      <c r="BS9687"/>
      <c r="BT9687"/>
      <c r="BU9687"/>
      <c r="BV9687"/>
      <c r="BW9687"/>
      <c r="BX9687"/>
      <c r="BY9687"/>
      <c r="BZ9687"/>
      <c r="CA9687"/>
      <c r="CB9687"/>
      <c r="CC9687"/>
      <c r="CD9687"/>
      <c r="CE9687"/>
      <c r="CF9687"/>
      <c r="CG9687"/>
      <c r="CH9687"/>
      <c r="CI9687"/>
      <c r="CJ9687"/>
      <c r="CK9687"/>
      <c r="CL9687"/>
      <c r="CM9687"/>
      <c r="CN9687"/>
      <c r="CO9687"/>
      <c r="CP9687"/>
      <c r="CQ9687"/>
      <c r="CR9687"/>
      <c r="CS9687"/>
      <c r="CT9687"/>
      <c r="CU9687"/>
      <c r="CV9687"/>
    </row>
    <row r="9688" spans="10:100" x14ac:dyDescent="0.25">
      <c r="J9688"/>
      <c r="K9688"/>
      <c r="L9688"/>
      <c r="M9688"/>
      <c r="N9688"/>
      <c r="O9688"/>
      <c r="P9688"/>
      <c r="Q9688"/>
      <c r="R9688"/>
      <c r="S9688"/>
      <c r="T9688"/>
      <c r="U9688"/>
      <c r="V9688"/>
      <c r="W9688"/>
      <c r="X9688"/>
      <c r="Y9688"/>
      <c r="Z9688"/>
      <c r="AA9688"/>
      <c r="AB9688"/>
      <c r="AC9688"/>
      <c r="AD9688"/>
      <c r="AE9688"/>
      <c r="AF9688"/>
      <c r="AG9688"/>
      <c r="AH9688"/>
      <c r="AI9688"/>
      <c r="AJ9688"/>
      <c r="AK9688"/>
      <c r="AL9688"/>
      <c r="AM9688"/>
      <c r="AN9688"/>
      <c r="AO9688"/>
      <c r="AP9688"/>
      <c r="AQ9688"/>
      <c r="AR9688"/>
      <c r="AS9688"/>
      <c r="AT9688"/>
      <c r="AU9688"/>
      <c r="AV9688"/>
      <c r="AW9688"/>
      <c r="AX9688"/>
      <c r="AY9688"/>
      <c r="AZ9688"/>
      <c r="BA9688"/>
      <c r="BB9688"/>
      <c r="BC9688"/>
      <c r="BD9688"/>
      <c r="BE9688"/>
      <c r="BF9688"/>
      <c r="BG9688"/>
      <c r="BH9688"/>
      <c r="BI9688"/>
      <c r="BJ9688"/>
      <c r="BK9688"/>
      <c r="BL9688"/>
      <c r="BM9688"/>
      <c r="BN9688"/>
      <c r="BO9688"/>
      <c r="BP9688"/>
      <c r="BQ9688"/>
      <c r="BR9688"/>
      <c r="BS9688"/>
      <c r="BT9688"/>
      <c r="BU9688"/>
      <c r="BV9688"/>
      <c r="BW9688"/>
      <c r="BX9688"/>
      <c r="BY9688"/>
      <c r="BZ9688"/>
      <c r="CA9688"/>
      <c r="CB9688"/>
      <c r="CC9688"/>
      <c r="CD9688"/>
      <c r="CE9688"/>
      <c r="CF9688"/>
      <c r="CG9688"/>
      <c r="CH9688"/>
      <c r="CI9688"/>
      <c r="CJ9688"/>
      <c r="CK9688"/>
      <c r="CL9688"/>
      <c r="CM9688"/>
      <c r="CN9688"/>
      <c r="CO9688"/>
      <c r="CP9688"/>
      <c r="CQ9688"/>
      <c r="CR9688"/>
      <c r="CS9688"/>
      <c r="CT9688"/>
      <c r="CU9688"/>
      <c r="CV9688"/>
    </row>
    <row r="9689" spans="10:100" x14ac:dyDescent="0.25">
      <c r="J9689"/>
      <c r="K9689"/>
      <c r="L9689"/>
      <c r="M9689"/>
      <c r="N9689"/>
      <c r="O9689"/>
      <c r="P9689"/>
      <c r="Q9689"/>
      <c r="R9689"/>
      <c r="S9689"/>
      <c r="T9689"/>
      <c r="U9689"/>
      <c r="V9689"/>
      <c r="W9689"/>
      <c r="X9689"/>
      <c r="Y9689"/>
      <c r="Z9689"/>
      <c r="AA9689"/>
      <c r="AB9689"/>
      <c r="AC9689"/>
      <c r="AD9689"/>
      <c r="AE9689"/>
      <c r="AF9689"/>
      <c r="AG9689"/>
      <c r="AH9689"/>
      <c r="AI9689"/>
      <c r="AJ9689"/>
      <c r="AK9689"/>
      <c r="AL9689"/>
      <c r="AM9689"/>
      <c r="AN9689"/>
      <c r="AO9689"/>
      <c r="AP9689"/>
      <c r="AQ9689"/>
      <c r="AR9689"/>
      <c r="AS9689"/>
      <c r="AT9689"/>
      <c r="AU9689"/>
      <c r="AV9689"/>
      <c r="AW9689"/>
      <c r="AX9689"/>
      <c r="AY9689"/>
      <c r="AZ9689"/>
      <c r="BA9689"/>
      <c r="BB9689"/>
      <c r="BC9689"/>
      <c r="BD9689"/>
      <c r="BE9689"/>
      <c r="BF9689"/>
      <c r="BG9689"/>
      <c r="BH9689"/>
      <c r="BI9689"/>
      <c r="BJ9689"/>
      <c r="BK9689"/>
      <c r="BL9689"/>
      <c r="BM9689"/>
      <c r="BN9689"/>
      <c r="BO9689"/>
      <c r="BP9689"/>
      <c r="BQ9689"/>
      <c r="BR9689"/>
      <c r="BS9689"/>
      <c r="BT9689"/>
      <c r="BU9689"/>
      <c r="BV9689"/>
      <c r="BW9689"/>
      <c r="BX9689"/>
      <c r="BY9689"/>
      <c r="BZ9689"/>
      <c r="CA9689"/>
      <c r="CB9689"/>
      <c r="CC9689"/>
      <c r="CD9689"/>
      <c r="CE9689"/>
      <c r="CF9689"/>
      <c r="CG9689"/>
      <c r="CH9689"/>
      <c r="CI9689"/>
      <c r="CJ9689"/>
      <c r="CK9689"/>
      <c r="CL9689"/>
      <c r="CM9689"/>
      <c r="CN9689"/>
      <c r="CO9689"/>
      <c r="CP9689"/>
      <c r="CQ9689"/>
      <c r="CR9689"/>
      <c r="CS9689"/>
      <c r="CT9689"/>
      <c r="CU9689"/>
      <c r="CV9689"/>
    </row>
    <row r="9690" spans="10:100" x14ac:dyDescent="0.25">
      <c r="J9690"/>
      <c r="K9690"/>
      <c r="L9690"/>
      <c r="M9690"/>
      <c r="N9690"/>
      <c r="O9690"/>
      <c r="P9690"/>
      <c r="Q9690"/>
      <c r="R9690"/>
      <c r="S9690"/>
      <c r="T9690"/>
      <c r="U9690"/>
      <c r="V9690"/>
      <c r="W9690"/>
      <c r="X9690"/>
      <c r="Y9690"/>
      <c r="Z9690"/>
      <c r="AA9690"/>
      <c r="AB9690"/>
      <c r="AC9690"/>
      <c r="AD9690"/>
      <c r="AE9690"/>
      <c r="AF9690"/>
      <c r="AG9690"/>
      <c r="AH9690"/>
      <c r="AI9690"/>
      <c r="AJ9690"/>
      <c r="AK9690"/>
      <c r="AL9690"/>
      <c r="AM9690"/>
      <c r="AN9690"/>
      <c r="AO9690"/>
      <c r="AP9690"/>
      <c r="AQ9690"/>
      <c r="AR9690"/>
      <c r="AS9690"/>
      <c r="AT9690"/>
      <c r="AU9690"/>
      <c r="AV9690"/>
      <c r="AW9690"/>
      <c r="AX9690"/>
      <c r="AY9690"/>
      <c r="AZ9690"/>
      <c r="BA9690"/>
      <c r="BB9690"/>
      <c r="BC9690"/>
      <c r="BD9690"/>
      <c r="BE9690"/>
      <c r="BF9690"/>
      <c r="BG9690"/>
      <c r="BH9690"/>
      <c r="BI9690"/>
      <c r="BJ9690"/>
      <c r="BK9690"/>
      <c r="BL9690"/>
      <c r="BM9690"/>
      <c r="BN9690"/>
      <c r="BO9690"/>
      <c r="BP9690"/>
      <c r="BQ9690"/>
      <c r="BR9690"/>
      <c r="BS9690"/>
      <c r="BT9690"/>
      <c r="BU9690"/>
      <c r="BV9690"/>
      <c r="BW9690"/>
      <c r="BX9690"/>
      <c r="BY9690"/>
      <c r="BZ9690"/>
      <c r="CA9690"/>
      <c r="CB9690"/>
      <c r="CC9690"/>
      <c r="CD9690"/>
      <c r="CE9690"/>
      <c r="CF9690"/>
      <c r="CG9690"/>
      <c r="CH9690"/>
      <c r="CI9690"/>
      <c r="CJ9690"/>
      <c r="CK9690"/>
      <c r="CL9690"/>
      <c r="CM9690"/>
      <c r="CN9690"/>
      <c r="CO9690"/>
      <c r="CP9690"/>
      <c r="CQ9690"/>
      <c r="CR9690"/>
      <c r="CS9690"/>
      <c r="CT9690"/>
      <c r="CU9690"/>
      <c r="CV9690"/>
    </row>
    <row r="9691" spans="10:100" x14ac:dyDescent="0.25">
      <c r="J9691"/>
      <c r="K9691"/>
      <c r="L9691"/>
      <c r="M9691"/>
      <c r="N9691"/>
      <c r="O9691"/>
      <c r="P9691"/>
      <c r="Q9691"/>
      <c r="R9691"/>
      <c r="S9691"/>
      <c r="T9691"/>
      <c r="U9691"/>
      <c r="V9691"/>
      <c r="W9691"/>
      <c r="X9691"/>
      <c r="Y9691"/>
      <c r="Z9691"/>
      <c r="AA9691"/>
      <c r="AB9691"/>
      <c r="AC9691"/>
      <c r="AD9691"/>
      <c r="AE9691"/>
      <c r="AF9691"/>
      <c r="AG9691"/>
      <c r="AH9691"/>
      <c r="AI9691"/>
      <c r="AJ9691"/>
      <c r="AK9691"/>
      <c r="AL9691"/>
      <c r="AM9691"/>
      <c r="AN9691"/>
      <c r="AO9691"/>
      <c r="AP9691"/>
      <c r="AQ9691"/>
      <c r="AR9691"/>
      <c r="AS9691"/>
      <c r="AT9691"/>
      <c r="AU9691"/>
      <c r="AV9691"/>
      <c r="AW9691"/>
      <c r="AX9691"/>
      <c r="AY9691"/>
      <c r="AZ9691"/>
      <c r="BA9691"/>
      <c r="BB9691"/>
      <c r="BC9691"/>
      <c r="BD9691"/>
      <c r="BE9691"/>
      <c r="BF9691"/>
      <c r="BG9691"/>
      <c r="BH9691"/>
      <c r="BI9691"/>
      <c r="BJ9691"/>
      <c r="BK9691"/>
      <c r="BL9691"/>
      <c r="BM9691"/>
      <c r="BN9691"/>
      <c r="BO9691"/>
      <c r="BP9691"/>
      <c r="BQ9691"/>
      <c r="BR9691"/>
      <c r="BS9691"/>
      <c r="BT9691"/>
      <c r="BU9691"/>
      <c r="BV9691"/>
      <c r="BW9691"/>
      <c r="BX9691"/>
      <c r="BY9691"/>
      <c r="BZ9691"/>
      <c r="CA9691"/>
      <c r="CB9691"/>
      <c r="CC9691"/>
      <c r="CD9691"/>
      <c r="CE9691"/>
      <c r="CF9691"/>
      <c r="CG9691"/>
      <c r="CH9691"/>
      <c r="CI9691"/>
      <c r="CJ9691"/>
      <c r="CK9691"/>
      <c r="CL9691"/>
      <c r="CM9691"/>
      <c r="CN9691"/>
      <c r="CO9691"/>
      <c r="CP9691"/>
      <c r="CQ9691"/>
      <c r="CR9691"/>
      <c r="CS9691"/>
      <c r="CT9691"/>
      <c r="CU9691"/>
      <c r="CV9691"/>
    </row>
    <row r="9692" spans="10:100" x14ac:dyDescent="0.25">
      <c r="J9692"/>
      <c r="K9692"/>
      <c r="L9692"/>
      <c r="M9692"/>
      <c r="N9692"/>
      <c r="O9692"/>
      <c r="P9692"/>
      <c r="Q9692"/>
      <c r="R9692"/>
      <c r="S9692"/>
      <c r="T9692"/>
      <c r="U9692"/>
      <c r="V9692"/>
      <c r="W9692"/>
      <c r="X9692"/>
      <c r="Y9692"/>
      <c r="Z9692"/>
      <c r="AA9692"/>
      <c r="AB9692"/>
      <c r="AC9692"/>
      <c r="AD9692"/>
      <c r="AE9692"/>
      <c r="AF9692"/>
      <c r="AG9692"/>
      <c r="AH9692"/>
      <c r="AI9692"/>
      <c r="AJ9692"/>
      <c r="AK9692"/>
      <c r="AL9692"/>
      <c r="AM9692"/>
      <c r="AN9692"/>
      <c r="AO9692"/>
      <c r="AP9692"/>
      <c r="AQ9692"/>
      <c r="AR9692"/>
      <c r="AS9692"/>
      <c r="AT9692"/>
      <c r="AU9692"/>
      <c r="AV9692"/>
      <c r="AW9692"/>
      <c r="AX9692"/>
      <c r="AY9692"/>
      <c r="AZ9692"/>
      <c r="BA9692"/>
      <c r="BB9692"/>
      <c r="BC9692"/>
      <c r="BD9692"/>
      <c r="BE9692"/>
      <c r="BF9692"/>
      <c r="BG9692"/>
      <c r="BH9692"/>
      <c r="BI9692"/>
      <c r="BJ9692"/>
      <c r="BK9692"/>
      <c r="BL9692"/>
      <c r="BM9692"/>
      <c r="BN9692"/>
      <c r="BO9692"/>
      <c r="BP9692"/>
      <c r="BQ9692"/>
      <c r="BR9692"/>
      <c r="BS9692"/>
      <c r="BT9692"/>
      <c r="BU9692"/>
      <c r="BV9692"/>
      <c r="BW9692"/>
      <c r="BX9692"/>
      <c r="BY9692"/>
      <c r="BZ9692"/>
      <c r="CA9692"/>
      <c r="CB9692"/>
      <c r="CC9692"/>
      <c r="CD9692"/>
      <c r="CE9692"/>
      <c r="CF9692"/>
      <c r="CG9692"/>
      <c r="CH9692"/>
      <c r="CI9692"/>
      <c r="CJ9692"/>
      <c r="CK9692"/>
      <c r="CL9692"/>
      <c r="CM9692"/>
      <c r="CN9692"/>
      <c r="CO9692"/>
      <c r="CP9692"/>
      <c r="CQ9692"/>
      <c r="CR9692"/>
      <c r="CS9692"/>
      <c r="CT9692"/>
      <c r="CU9692"/>
      <c r="CV9692"/>
    </row>
    <row r="9693" spans="10:100" x14ac:dyDescent="0.25">
      <c r="J9693"/>
      <c r="K9693"/>
      <c r="L9693"/>
      <c r="M9693"/>
      <c r="N9693"/>
      <c r="O9693"/>
      <c r="P9693"/>
      <c r="Q9693"/>
      <c r="R9693"/>
      <c r="S9693"/>
      <c r="T9693"/>
      <c r="U9693"/>
      <c r="V9693"/>
      <c r="W9693"/>
      <c r="X9693"/>
      <c r="Y9693"/>
      <c r="Z9693"/>
      <c r="AA9693"/>
      <c r="AB9693"/>
      <c r="AC9693"/>
      <c r="AD9693"/>
      <c r="AE9693"/>
      <c r="AF9693"/>
      <c r="AG9693"/>
      <c r="AH9693"/>
      <c r="AI9693"/>
      <c r="AJ9693"/>
      <c r="AK9693"/>
      <c r="AL9693"/>
      <c r="AM9693"/>
      <c r="AN9693"/>
      <c r="AO9693"/>
      <c r="AP9693"/>
      <c r="AQ9693"/>
      <c r="AR9693"/>
      <c r="AS9693"/>
      <c r="AT9693"/>
      <c r="AU9693"/>
      <c r="AV9693"/>
      <c r="AW9693"/>
      <c r="AX9693"/>
      <c r="AY9693"/>
      <c r="AZ9693"/>
      <c r="BA9693"/>
      <c r="BB9693"/>
      <c r="BC9693"/>
      <c r="BD9693"/>
      <c r="BE9693"/>
      <c r="BF9693"/>
      <c r="BG9693"/>
      <c r="BH9693"/>
      <c r="BI9693"/>
      <c r="BJ9693"/>
      <c r="BK9693"/>
      <c r="BL9693"/>
      <c r="BM9693"/>
      <c r="BN9693"/>
      <c r="BO9693"/>
      <c r="BP9693"/>
      <c r="BQ9693"/>
      <c r="BR9693"/>
      <c r="BS9693"/>
      <c r="BT9693"/>
      <c r="BU9693"/>
      <c r="BV9693"/>
      <c r="BW9693"/>
      <c r="BX9693"/>
      <c r="BY9693"/>
      <c r="BZ9693"/>
      <c r="CA9693"/>
      <c r="CB9693"/>
      <c r="CC9693"/>
      <c r="CD9693"/>
      <c r="CE9693"/>
      <c r="CF9693"/>
      <c r="CG9693"/>
      <c r="CH9693"/>
      <c r="CI9693"/>
      <c r="CJ9693"/>
      <c r="CK9693"/>
      <c r="CL9693"/>
      <c r="CM9693"/>
      <c r="CN9693"/>
      <c r="CO9693"/>
      <c r="CP9693"/>
      <c r="CQ9693"/>
      <c r="CR9693"/>
      <c r="CS9693"/>
      <c r="CT9693"/>
      <c r="CU9693"/>
      <c r="CV9693"/>
    </row>
    <row r="9694" spans="10:100" x14ac:dyDescent="0.25">
      <c r="J9694"/>
      <c r="K9694"/>
      <c r="L9694"/>
      <c r="M9694"/>
      <c r="N9694"/>
      <c r="O9694"/>
      <c r="P9694"/>
      <c r="Q9694"/>
      <c r="R9694"/>
      <c r="S9694"/>
      <c r="T9694"/>
      <c r="U9694"/>
      <c r="V9694"/>
      <c r="W9694"/>
      <c r="X9694"/>
      <c r="Y9694"/>
      <c r="Z9694"/>
      <c r="AA9694"/>
      <c r="AB9694"/>
      <c r="AC9694"/>
      <c r="AD9694"/>
      <c r="AE9694"/>
      <c r="AF9694"/>
      <c r="AG9694"/>
      <c r="AH9694"/>
      <c r="AI9694"/>
      <c r="AJ9694"/>
      <c r="AK9694"/>
      <c r="AL9694"/>
      <c r="AM9694"/>
      <c r="AN9694"/>
      <c r="AO9694"/>
      <c r="AP9694"/>
      <c r="AQ9694"/>
      <c r="AR9694"/>
      <c r="AS9694"/>
      <c r="AT9694"/>
      <c r="AU9694"/>
      <c r="AV9694"/>
      <c r="AW9694"/>
      <c r="AX9694"/>
      <c r="AY9694"/>
      <c r="AZ9694"/>
      <c r="BA9694"/>
      <c r="BB9694"/>
      <c r="BC9694"/>
      <c r="BD9694"/>
      <c r="BE9694"/>
      <c r="BF9694"/>
      <c r="BG9694"/>
      <c r="BH9694"/>
      <c r="BI9694"/>
      <c r="BJ9694"/>
      <c r="BK9694"/>
      <c r="BL9694"/>
      <c r="BM9694"/>
      <c r="BN9694"/>
      <c r="BO9694"/>
      <c r="BP9694"/>
      <c r="BQ9694"/>
      <c r="BR9694"/>
      <c r="BS9694"/>
      <c r="BT9694"/>
      <c r="BU9694"/>
      <c r="BV9694"/>
      <c r="BW9694"/>
      <c r="BX9694"/>
      <c r="BY9694"/>
      <c r="BZ9694"/>
      <c r="CA9694"/>
      <c r="CB9694"/>
      <c r="CC9694"/>
      <c r="CD9694"/>
      <c r="CE9694"/>
      <c r="CF9694"/>
      <c r="CG9694"/>
      <c r="CH9694"/>
      <c r="CI9694"/>
      <c r="CJ9694"/>
      <c r="CK9694"/>
      <c r="CL9694"/>
      <c r="CM9694"/>
      <c r="CN9694"/>
      <c r="CO9694"/>
      <c r="CP9694"/>
      <c r="CQ9694"/>
      <c r="CR9694"/>
      <c r="CS9694"/>
      <c r="CT9694"/>
      <c r="CU9694"/>
      <c r="CV9694"/>
    </row>
    <row r="9695" spans="10:100" x14ac:dyDescent="0.25">
      <c r="J9695"/>
      <c r="K9695"/>
      <c r="L9695"/>
      <c r="M9695"/>
      <c r="N9695"/>
      <c r="O9695"/>
      <c r="P9695"/>
      <c r="Q9695"/>
      <c r="R9695"/>
      <c r="S9695"/>
      <c r="T9695"/>
      <c r="U9695"/>
      <c r="V9695"/>
      <c r="W9695"/>
      <c r="X9695"/>
      <c r="Y9695"/>
      <c r="Z9695"/>
      <c r="AA9695"/>
      <c r="AB9695"/>
      <c r="AC9695"/>
      <c r="AD9695"/>
      <c r="AE9695"/>
      <c r="AF9695"/>
      <c r="AG9695"/>
      <c r="AH9695"/>
      <c r="AI9695"/>
      <c r="AJ9695"/>
      <c r="AK9695"/>
      <c r="AL9695"/>
      <c r="AM9695"/>
      <c r="AN9695"/>
      <c r="AO9695"/>
      <c r="AP9695"/>
      <c r="AQ9695"/>
      <c r="AR9695"/>
      <c r="AS9695"/>
      <c r="AT9695"/>
      <c r="AU9695"/>
      <c r="AV9695"/>
      <c r="AW9695"/>
      <c r="AX9695"/>
      <c r="AY9695"/>
      <c r="AZ9695"/>
      <c r="BA9695"/>
      <c r="BB9695"/>
      <c r="BC9695"/>
      <c r="BD9695"/>
      <c r="BE9695"/>
      <c r="BF9695"/>
      <c r="BG9695"/>
      <c r="BH9695"/>
      <c r="BI9695"/>
      <c r="BJ9695"/>
      <c r="BK9695"/>
      <c r="BL9695"/>
      <c r="BM9695"/>
      <c r="BN9695"/>
      <c r="BO9695"/>
      <c r="BP9695"/>
      <c r="BQ9695"/>
      <c r="BR9695"/>
      <c r="BS9695"/>
      <c r="BT9695"/>
      <c r="BU9695"/>
      <c r="BV9695"/>
      <c r="BW9695"/>
      <c r="BX9695"/>
      <c r="BY9695"/>
      <c r="BZ9695"/>
      <c r="CA9695"/>
      <c r="CB9695"/>
      <c r="CC9695"/>
      <c r="CD9695"/>
      <c r="CE9695"/>
      <c r="CF9695"/>
      <c r="CG9695"/>
      <c r="CH9695"/>
      <c r="CI9695"/>
      <c r="CJ9695"/>
      <c r="CK9695"/>
      <c r="CL9695"/>
      <c r="CM9695"/>
      <c r="CN9695"/>
      <c r="CO9695"/>
      <c r="CP9695"/>
      <c r="CQ9695"/>
      <c r="CR9695"/>
      <c r="CS9695"/>
      <c r="CT9695"/>
      <c r="CU9695"/>
      <c r="CV9695"/>
    </row>
    <row r="9696" spans="10:100" x14ac:dyDescent="0.25">
      <c r="J9696"/>
      <c r="K9696"/>
      <c r="L9696"/>
      <c r="M9696"/>
      <c r="N9696"/>
      <c r="O9696"/>
      <c r="P9696"/>
      <c r="Q9696"/>
      <c r="R9696"/>
      <c r="S9696"/>
      <c r="T9696"/>
      <c r="U9696"/>
      <c r="V9696"/>
      <c r="W9696"/>
      <c r="X9696"/>
      <c r="Y9696"/>
      <c r="Z9696"/>
      <c r="AA9696"/>
      <c r="AB9696"/>
      <c r="AC9696"/>
      <c r="AD9696"/>
      <c r="AE9696"/>
      <c r="AF9696"/>
      <c r="AG9696"/>
      <c r="AH9696"/>
      <c r="AI9696"/>
      <c r="AJ9696"/>
      <c r="AK9696"/>
      <c r="AL9696"/>
      <c r="AM9696"/>
      <c r="AN9696"/>
      <c r="AO9696"/>
      <c r="AP9696"/>
      <c r="AQ9696"/>
      <c r="AR9696"/>
      <c r="AS9696"/>
      <c r="AT9696"/>
      <c r="AU9696"/>
      <c r="AV9696"/>
      <c r="AW9696"/>
      <c r="AX9696"/>
      <c r="AY9696"/>
      <c r="AZ9696"/>
      <c r="BA9696"/>
      <c r="BB9696"/>
      <c r="BC9696"/>
      <c r="BD9696"/>
      <c r="BE9696"/>
      <c r="BF9696"/>
      <c r="BG9696"/>
      <c r="BH9696"/>
      <c r="BI9696"/>
      <c r="BJ9696"/>
      <c r="BK9696"/>
      <c r="BL9696"/>
      <c r="BM9696"/>
      <c r="BN9696"/>
      <c r="BO9696"/>
      <c r="BP9696"/>
      <c r="BQ9696"/>
      <c r="BR9696"/>
      <c r="BS9696"/>
      <c r="BT9696"/>
      <c r="BU9696"/>
      <c r="BV9696"/>
      <c r="BW9696"/>
      <c r="BX9696"/>
      <c r="BY9696"/>
      <c r="BZ9696"/>
      <c r="CA9696"/>
      <c r="CB9696"/>
      <c r="CC9696"/>
      <c r="CD9696"/>
      <c r="CE9696"/>
      <c r="CF9696"/>
      <c r="CG9696"/>
      <c r="CH9696"/>
      <c r="CI9696"/>
      <c r="CJ9696"/>
      <c r="CK9696"/>
      <c r="CL9696"/>
      <c r="CM9696"/>
      <c r="CN9696"/>
      <c r="CO9696"/>
      <c r="CP9696"/>
      <c r="CQ9696"/>
      <c r="CR9696"/>
      <c r="CS9696"/>
      <c r="CT9696"/>
      <c r="CU9696"/>
      <c r="CV9696"/>
    </row>
    <row r="9697" spans="10:100" x14ac:dyDescent="0.25">
      <c r="J9697"/>
      <c r="K9697"/>
      <c r="L9697"/>
      <c r="M9697"/>
      <c r="N9697"/>
      <c r="O9697"/>
      <c r="P9697"/>
      <c r="Q9697"/>
      <c r="R9697"/>
      <c r="S9697"/>
      <c r="T9697"/>
      <c r="U9697"/>
      <c r="V9697"/>
      <c r="W9697"/>
      <c r="X9697"/>
      <c r="Y9697"/>
      <c r="Z9697"/>
      <c r="AA9697"/>
      <c r="AB9697"/>
      <c r="AC9697"/>
      <c r="AD9697"/>
      <c r="AE9697"/>
      <c r="AF9697"/>
      <c r="AG9697"/>
      <c r="AH9697"/>
      <c r="AI9697"/>
      <c r="AJ9697"/>
      <c r="AK9697"/>
      <c r="AL9697"/>
      <c r="AM9697"/>
      <c r="AN9697"/>
      <c r="AO9697"/>
      <c r="AP9697"/>
      <c r="AQ9697"/>
      <c r="AR9697"/>
      <c r="AS9697"/>
      <c r="AT9697"/>
      <c r="AU9697"/>
      <c r="AV9697"/>
      <c r="AW9697"/>
      <c r="AX9697"/>
      <c r="AY9697"/>
      <c r="AZ9697"/>
      <c r="BA9697"/>
      <c r="BB9697"/>
      <c r="BC9697"/>
      <c r="BD9697"/>
      <c r="BE9697"/>
      <c r="BF9697"/>
      <c r="BG9697"/>
      <c r="BH9697"/>
      <c r="BI9697"/>
      <c r="BJ9697"/>
      <c r="BK9697"/>
      <c r="BL9697"/>
      <c r="BM9697"/>
      <c r="BN9697"/>
      <c r="BO9697"/>
      <c r="BP9697"/>
      <c r="BQ9697"/>
      <c r="BR9697"/>
      <c r="BS9697"/>
      <c r="BT9697"/>
      <c r="BU9697"/>
      <c r="BV9697"/>
      <c r="BW9697"/>
      <c r="BX9697"/>
      <c r="BY9697"/>
      <c r="BZ9697"/>
      <c r="CA9697"/>
      <c r="CB9697"/>
      <c r="CC9697"/>
      <c r="CD9697"/>
      <c r="CE9697"/>
      <c r="CF9697"/>
      <c r="CG9697"/>
      <c r="CH9697"/>
      <c r="CI9697"/>
      <c r="CJ9697"/>
      <c r="CK9697"/>
      <c r="CL9697"/>
      <c r="CM9697"/>
      <c r="CN9697"/>
      <c r="CO9697"/>
      <c r="CP9697"/>
      <c r="CQ9697"/>
      <c r="CR9697"/>
      <c r="CS9697"/>
      <c r="CT9697"/>
      <c r="CU9697"/>
      <c r="CV9697"/>
    </row>
    <row r="9698" spans="10:100" x14ac:dyDescent="0.25">
      <c r="J9698"/>
      <c r="K9698"/>
      <c r="L9698"/>
      <c r="M9698"/>
      <c r="N9698"/>
      <c r="O9698"/>
      <c r="P9698"/>
      <c r="Q9698"/>
      <c r="R9698"/>
      <c r="S9698"/>
      <c r="T9698"/>
      <c r="U9698"/>
      <c r="V9698"/>
      <c r="W9698"/>
      <c r="X9698"/>
      <c r="Y9698"/>
      <c r="Z9698"/>
      <c r="AA9698"/>
      <c r="AB9698"/>
      <c r="AC9698"/>
      <c r="AD9698"/>
      <c r="AE9698"/>
      <c r="AF9698"/>
      <c r="AG9698"/>
      <c r="AH9698"/>
      <c r="AI9698"/>
      <c r="AJ9698"/>
      <c r="AK9698"/>
      <c r="AL9698"/>
      <c r="AM9698"/>
      <c r="AN9698"/>
      <c r="AO9698"/>
      <c r="AP9698"/>
      <c r="AQ9698"/>
      <c r="AR9698"/>
      <c r="AS9698"/>
      <c r="AT9698"/>
      <c r="AU9698"/>
      <c r="AV9698"/>
      <c r="AW9698"/>
      <c r="AX9698"/>
      <c r="AY9698"/>
      <c r="AZ9698"/>
      <c r="BA9698"/>
      <c r="BB9698"/>
      <c r="BC9698"/>
      <c r="BD9698"/>
      <c r="BE9698"/>
      <c r="BF9698"/>
      <c r="BG9698"/>
      <c r="BH9698"/>
      <c r="BI9698"/>
      <c r="BJ9698"/>
      <c r="BK9698"/>
      <c r="BL9698"/>
      <c r="BM9698"/>
      <c r="BN9698"/>
      <c r="BO9698"/>
      <c r="BP9698"/>
      <c r="BQ9698"/>
      <c r="BR9698"/>
      <c r="BS9698"/>
      <c r="BT9698"/>
      <c r="BU9698"/>
      <c r="BV9698"/>
      <c r="BW9698"/>
      <c r="BX9698"/>
      <c r="BY9698"/>
      <c r="BZ9698"/>
      <c r="CA9698"/>
      <c r="CB9698"/>
      <c r="CC9698"/>
      <c r="CD9698"/>
      <c r="CE9698"/>
      <c r="CF9698"/>
      <c r="CG9698"/>
      <c r="CH9698"/>
      <c r="CI9698"/>
      <c r="CJ9698"/>
      <c r="CK9698"/>
      <c r="CL9698"/>
      <c r="CM9698"/>
      <c r="CN9698"/>
      <c r="CO9698"/>
      <c r="CP9698"/>
      <c r="CQ9698"/>
      <c r="CR9698"/>
      <c r="CS9698"/>
      <c r="CT9698"/>
      <c r="CU9698"/>
      <c r="CV9698"/>
    </row>
    <row r="9699" spans="10:100" x14ac:dyDescent="0.25">
      <c r="J9699"/>
      <c r="K9699"/>
      <c r="L9699"/>
      <c r="M9699"/>
      <c r="N9699"/>
      <c r="O9699"/>
      <c r="P9699"/>
      <c r="Q9699"/>
      <c r="R9699"/>
      <c r="S9699"/>
      <c r="T9699"/>
      <c r="U9699"/>
      <c r="V9699"/>
      <c r="W9699"/>
      <c r="X9699"/>
      <c r="Y9699"/>
      <c r="Z9699"/>
      <c r="AA9699"/>
      <c r="AB9699"/>
      <c r="AC9699"/>
      <c r="AD9699"/>
      <c r="AE9699"/>
      <c r="AF9699"/>
      <c r="AG9699"/>
      <c r="AH9699"/>
      <c r="AI9699"/>
      <c r="AJ9699"/>
      <c r="AK9699"/>
      <c r="AL9699"/>
      <c r="AM9699"/>
      <c r="AN9699"/>
      <c r="AO9699"/>
      <c r="AP9699"/>
      <c r="AQ9699"/>
      <c r="AR9699"/>
      <c r="AS9699"/>
      <c r="AT9699"/>
      <c r="AU9699"/>
      <c r="AV9699"/>
      <c r="AW9699"/>
      <c r="AX9699"/>
      <c r="AY9699"/>
      <c r="AZ9699"/>
      <c r="BA9699"/>
      <c r="BB9699"/>
      <c r="BC9699"/>
      <c r="BD9699"/>
      <c r="BE9699"/>
      <c r="BF9699"/>
      <c r="BG9699"/>
      <c r="BH9699"/>
      <c r="BI9699"/>
      <c r="BJ9699"/>
      <c r="BK9699"/>
      <c r="BL9699"/>
      <c r="BM9699"/>
      <c r="BN9699"/>
      <c r="BO9699"/>
      <c r="BP9699"/>
      <c r="BQ9699"/>
      <c r="BR9699"/>
      <c r="BS9699"/>
      <c r="BT9699"/>
      <c r="BU9699"/>
      <c r="BV9699"/>
      <c r="BW9699"/>
      <c r="BX9699"/>
      <c r="BY9699"/>
      <c r="BZ9699"/>
      <c r="CA9699"/>
      <c r="CB9699"/>
      <c r="CC9699"/>
      <c r="CD9699"/>
      <c r="CE9699"/>
      <c r="CF9699"/>
      <c r="CG9699"/>
      <c r="CH9699"/>
      <c r="CI9699"/>
      <c r="CJ9699"/>
      <c r="CK9699"/>
      <c r="CL9699"/>
      <c r="CM9699"/>
      <c r="CN9699"/>
      <c r="CO9699"/>
      <c r="CP9699"/>
      <c r="CQ9699"/>
      <c r="CR9699"/>
      <c r="CS9699"/>
      <c r="CT9699"/>
      <c r="CU9699"/>
      <c r="CV9699"/>
    </row>
    <row r="9700" spans="10:100" x14ac:dyDescent="0.25">
      <c r="J9700"/>
      <c r="K9700"/>
      <c r="L9700"/>
      <c r="M9700"/>
      <c r="N9700"/>
      <c r="O9700"/>
      <c r="P9700"/>
      <c r="Q9700"/>
      <c r="R9700"/>
      <c r="S9700"/>
      <c r="T9700"/>
      <c r="U9700"/>
      <c r="V9700"/>
      <c r="W9700"/>
      <c r="X9700"/>
      <c r="Y9700"/>
      <c r="Z9700"/>
      <c r="AA9700"/>
      <c r="AB9700"/>
      <c r="AC9700"/>
      <c r="AD9700"/>
      <c r="AE9700"/>
      <c r="AF9700"/>
      <c r="AG9700"/>
      <c r="AH9700"/>
      <c r="AI9700"/>
      <c r="AJ9700"/>
      <c r="AK9700"/>
      <c r="AL9700"/>
      <c r="AM9700"/>
      <c r="AN9700"/>
      <c r="AO9700"/>
      <c r="AP9700"/>
      <c r="AQ9700"/>
      <c r="AR9700"/>
      <c r="AS9700"/>
      <c r="AT9700"/>
      <c r="AU9700"/>
      <c r="AV9700"/>
      <c r="AW9700"/>
      <c r="AX9700"/>
      <c r="AY9700"/>
      <c r="AZ9700"/>
      <c r="BA9700"/>
      <c r="BB9700"/>
      <c r="BC9700"/>
      <c r="BD9700"/>
      <c r="BE9700"/>
      <c r="BF9700"/>
      <c r="BG9700"/>
      <c r="BH9700"/>
      <c r="BI9700"/>
      <c r="BJ9700"/>
      <c r="BK9700"/>
      <c r="BL9700"/>
      <c r="BM9700"/>
      <c r="BN9700"/>
      <c r="BO9700"/>
      <c r="BP9700"/>
      <c r="BQ9700"/>
      <c r="BR9700"/>
      <c r="BS9700"/>
      <c r="BT9700"/>
      <c r="BU9700"/>
      <c r="BV9700"/>
      <c r="BW9700"/>
      <c r="BX9700"/>
      <c r="BY9700"/>
      <c r="BZ9700"/>
      <c r="CA9700"/>
      <c r="CB9700"/>
      <c r="CC9700"/>
      <c r="CD9700"/>
      <c r="CE9700"/>
      <c r="CF9700"/>
      <c r="CG9700"/>
      <c r="CH9700"/>
      <c r="CI9700"/>
      <c r="CJ9700"/>
      <c r="CK9700"/>
      <c r="CL9700"/>
      <c r="CM9700"/>
      <c r="CN9700"/>
      <c r="CO9700"/>
      <c r="CP9700"/>
      <c r="CQ9700"/>
      <c r="CR9700"/>
      <c r="CS9700"/>
      <c r="CT9700"/>
      <c r="CU9700"/>
      <c r="CV9700"/>
    </row>
    <row r="9701" spans="10:100" x14ac:dyDescent="0.25">
      <c r="J9701"/>
      <c r="K9701"/>
      <c r="L9701"/>
      <c r="M9701"/>
      <c r="N9701"/>
      <c r="O9701"/>
      <c r="P9701"/>
      <c r="Q9701"/>
      <c r="R9701"/>
      <c r="S9701"/>
      <c r="T9701"/>
      <c r="U9701"/>
      <c r="V9701"/>
      <c r="W9701"/>
      <c r="X9701"/>
      <c r="Y9701"/>
      <c r="Z9701"/>
      <c r="AA9701"/>
      <c r="AB9701"/>
      <c r="AC9701"/>
      <c r="AD9701"/>
      <c r="AE9701"/>
      <c r="AF9701"/>
      <c r="AG9701"/>
      <c r="AH9701"/>
      <c r="AI9701"/>
      <c r="AJ9701"/>
      <c r="AK9701"/>
      <c r="AL9701"/>
      <c r="AM9701"/>
      <c r="AN9701"/>
      <c r="AO9701"/>
      <c r="AP9701"/>
      <c r="AQ9701"/>
      <c r="AR9701"/>
      <c r="AS9701"/>
      <c r="AT9701"/>
      <c r="AU9701"/>
      <c r="AV9701"/>
      <c r="AW9701"/>
      <c r="AX9701"/>
      <c r="AY9701"/>
      <c r="AZ9701"/>
      <c r="BA9701"/>
      <c r="BB9701"/>
      <c r="BC9701"/>
      <c r="BD9701"/>
      <c r="BE9701"/>
      <c r="BF9701"/>
      <c r="BG9701"/>
      <c r="BH9701"/>
      <c r="BI9701"/>
      <c r="BJ9701"/>
      <c r="BK9701"/>
      <c r="BL9701"/>
      <c r="BM9701"/>
      <c r="BN9701"/>
      <c r="BO9701"/>
      <c r="BP9701"/>
      <c r="BQ9701"/>
      <c r="BR9701"/>
      <c r="BS9701"/>
      <c r="BT9701"/>
      <c r="BU9701"/>
      <c r="BV9701"/>
      <c r="BW9701"/>
      <c r="BX9701"/>
      <c r="BY9701"/>
      <c r="BZ9701"/>
      <c r="CA9701"/>
      <c r="CB9701"/>
      <c r="CC9701"/>
      <c r="CD9701"/>
      <c r="CE9701"/>
      <c r="CF9701"/>
      <c r="CG9701"/>
      <c r="CH9701"/>
      <c r="CI9701"/>
      <c r="CJ9701"/>
      <c r="CK9701"/>
      <c r="CL9701"/>
      <c r="CM9701"/>
      <c r="CN9701"/>
      <c r="CO9701"/>
      <c r="CP9701"/>
      <c r="CQ9701"/>
      <c r="CR9701"/>
      <c r="CS9701"/>
      <c r="CT9701"/>
      <c r="CU9701"/>
      <c r="CV9701"/>
    </row>
    <row r="9702" spans="10:100" x14ac:dyDescent="0.25">
      <c r="J9702"/>
      <c r="K9702"/>
      <c r="L9702"/>
      <c r="M9702"/>
      <c r="N9702"/>
      <c r="O9702"/>
      <c r="P9702"/>
      <c r="Q9702"/>
      <c r="R9702"/>
      <c r="S9702"/>
      <c r="T9702"/>
      <c r="U9702"/>
      <c r="V9702"/>
      <c r="W9702"/>
      <c r="X9702"/>
      <c r="Y9702"/>
      <c r="Z9702"/>
      <c r="AA9702"/>
      <c r="AB9702"/>
      <c r="AC9702"/>
      <c r="AD9702"/>
      <c r="AE9702"/>
      <c r="AF9702"/>
      <c r="AG9702"/>
      <c r="AH9702"/>
      <c r="AI9702"/>
      <c r="AJ9702"/>
      <c r="AK9702"/>
      <c r="AL9702"/>
      <c r="AM9702"/>
      <c r="AN9702"/>
      <c r="AO9702"/>
      <c r="AP9702"/>
      <c r="AQ9702"/>
      <c r="AR9702"/>
      <c r="AS9702"/>
      <c r="AT9702"/>
      <c r="AU9702"/>
      <c r="AV9702"/>
      <c r="AW9702"/>
      <c r="AX9702"/>
      <c r="AY9702"/>
      <c r="AZ9702"/>
      <c r="BA9702"/>
      <c r="BB9702"/>
      <c r="BC9702"/>
      <c r="BD9702"/>
      <c r="BE9702"/>
      <c r="BF9702"/>
      <c r="BG9702"/>
      <c r="BH9702"/>
      <c r="BI9702"/>
      <c r="BJ9702"/>
      <c r="BK9702"/>
      <c r="BL9702"/>
      <c r="BM9702"/>
      <c r="BN9702"/>
      <c r="BO9702"/>
      <c r="BP9702"/>
      <c r="BQ9702"/>
      <c r="BR9702"/>
      <c r="BS9702"/>
      <c r="BT9702"/>
      <c r="BU9702"/>
      <c r="BV9702"/>
      <c r="BW9702"/>
      <c r="BX9702"/>
      <c r="BY9702"/>
      <c r="BZ9702"/>
      <c r="CA9702"/>
      <c r="CB9702"/>
      <c r="CC9702"/>
      <c r="CD9702"/>
      <c r="CE9702"/>
      <c r="CF9702"/>
      <c r="CG9702"/>
      <c r="CH9702"/>
      <c r="CI9702"/>
      <c r="CJ9702"/>
      <c r="CK9702"/>
      <c r="CL9702"/>
      <c r="CM9702"/>
      <c r="CN9702"/>
      <c r="CO9702"/>
      <c r="CP9702"/>
      <c r="CQ9702"/>
      <c r="CR9702"/>
      <c r="CS9702"/>
      <c r="CT9702"/>
      <c r="CU9702"/>
      <c r="CV9702"/>
    </row>
    <row r="9703" spans="10:100" x14ac:dyDescent="0.25">
      <c r="J9703"/>
      <c r="K9703"/>
      <c r="L9703"/>
      <c r="M9703"/>
      <c r="N9703"/>
      <c r="O9703"/>
      <c r="P9703"/>
      <c r="Q9703"/>
      <c r="R9703"/>
      <c r="S9703"/>
      <c r="T9703"/>
      <c r="U9703"/>
      <c r="V9703"/>
      <c r="W9703"/>
      <c r="X9703"/>
      <c r="Y9703"/>
      <c r="Z9703"/>
      <c r="AA9703"/>
      <c r="AB9703"/>
      <c r="AC9703"/>
      <c r="AD9703"/>
      <c r="AE9703"/>
      <c r="AF9703"/>
      <c r="AG9703"/>
      <c r="AH9703"/>
      <c r="AI9703"/>
      <c r="AJ9703"/>
      <c r="AK9703"/>
      <c r="AL9703"/>
      <c r="AM9703"/>
      <c r="AN9703"/>
      <c r="AO9703"/>
      <c r="AP9703"/>
      <c r="AQ9703"/>
      <c r="AR9703"/>
      <c r="AS9703"/>
      <c r="AT9703"/>
      <c r="AU9703"/>
      <c r="AV9703"/>
      <c r="AW9703"/>
      <c r="AX9703"/>
      <c r="AY9703"/>
      <c r="AZ9703"/>
      <c r="BA9703"/>
      <c r="BB9703"/>
      <c r="BC9703"/>
      <c r="BD9703"/>
      <c r="BE9703"/>
      <c r="BF9703"/>
      <c r="BG9703"/>
      <c r="BH9703"/>
      <c r="BI9703"/>
      <c r="BJ9703"/>
      <c r="BK9703"/>
      <c r="BL9703"/>
      <c r="BM9703"/>
      <c r="BN9703"/>
      <c r="BO9703"/>
      <c r="BP9703"/>
      <c r="BQ9703"/>
      <c r="BR9703"/>
      <c r="BS9703"/>
      <c r="BT9703"/>
      <c r="BU9703"/>
      <c r="BV9703"/>
      <c r="BW9703"/>
      <c r="BX9703"/>
      <c r="BY9703"/>
      <c r="BZ9703"/>
      <c r="CA9703"/>
      <c r="CB9703"/>
      <c r="CC9703"/>
      <c r="CD9703"/>
      <c r="CE9703"/>
      <c r="CF9703"/>
      <c r="CG9703"/>
      <c r="CH9703"/>
      <c r="CI9703"/>
      <c r="CJ9703"/>
      <c r="CK9703"/>
      <c r="CL9703"/>
      <c r="CM9703"/>
      <c r="CN9703"/>
      <c r="CO9703"/>
      <c r="CP9703"/>
      <c r="CQ9703"/>
      <c r="CR9703"/>
      <c r="CS9703"/>
      <c r="CT9703"/>
      <c r="CU9703"/>
      <c r="CV9703"/>
    </row>
    <row r="9704" spans="10:100" x14ac:dyDescent="0.25">
      <c r="J9704"/>
      <c r="K9704"/>
      <c r="L9704"/>
      <c r="M9704"/>
      <c r="N9704"/>
      <c r="O9704"/>
      <c r="P9704"/>
      <c r="Q9704"/>
      <c r="R9704"/>
      <c r="S9704"/>
      <c r="T9704"/>
      <c r="U9704"/>
      <c r="V9704"/>
      <c r="W9704"/>
      <c r="X9704"/>
      <c r="Y9704"/>
      <c r="Z9704"/>
      <c r="AA9704"/>
      <c r="AB9704"/>
      <c r="AC9704"/>
      <c r="AD9704"/>
      <c r="AE9704"/>
      <c r="AF9704"/>
      <c r="AG9704"/>
      <c r="AH9704"/>
      <c r="AI9704"/>
      <c r="AJ9704"/>
      <c r="AK9704"/>
      <c r="AL9704"/>
      <c r="AM9704"/>
      <c r="AN9704"/>
      <c r="AO9704"/>
      <c r="AP9704"/>
      <c r="AQ9704"/>
      <c r="AR9704"/>
      <c r="AS9704"/>
      <c r="AT9704"/>
      <c r="AU9704"/>
      <c r="AV9704"/>
      <c r="AW9704"/>
      <c r="AX9704"/>
      <c r="AY9704"/>
      <c r="AZ9704"/>
      <c r="BA9704"/>
      <c r="BB9704"/>
      <c r="BC9704"/>
      <c r="BD9704"/>
      <c r="BE9704"/>
      <c r="BF9704"/>
      <c r="BG9704"/>
      <c r="BH9704"/>
      <c r="BI9704"/>
      <c r="BJ9704"/>
      <c r="BK9704"/>
      <c r="BL9704"/>
      <c r="BM9704"/>
      <c r="BN9704"/>
      <c r="BO9704"/>
      <c r="BP9704"/>
      <c r="BQ9704"/>
      <c r="BR9704"/>
      <c r="BS9704"/>
      <c r="BT9704"/>
      <c r="BU9704"/>
      <c r="BV9704"/>
      <c r="BW9704"/>
      <c r="BX9704"/>
      <c r="BY9704"/>
      <c r="BZ9704"/>
      <c r="CA9704"/>
      <c r="CB9704"/>
      <c r="CC9704"/>
      <c r="CD9704"/>
      <c r="CE9704"/>
      <c r="CF9704"/>
      <c r="CG9704"/>
      <c r="CH9704"/>
      <c r="CI9704"/>
      <c r="CJ9704"/>
      <c r="CK9704"/>
      <c r="CL9704"/>
      <c r="CM9704"/>
      <c r="CN9704"/>
      <c r="CO9704"/>
      <c r="CP9704"/>
      <c r="CQ9704"/>
      <c r="CR9704"/>
      <c r="CS9704"/>
      <c r="CT9704"/>
      <c r="CU9704"/>
      <c r="CV9704"/>
    </row>
    <row r="9705" spans="10:100" x14ac:dyDescent="0.25">
      <c r="J9705"/>
      <c r="K9705"/>
      <c r="L9705"/>
      <c r="M9705"/>
      <c r="N9705"/>
      <c r="O9705"/>
      <c r="P9705"/>
      <c r="Q9705"/>
      <c r="R9705"/>
      <c r="S9705"/>
      <c r="T9705"/>
      <c r="U9705"/>
      <c r="V9705"/>
      <c r="W9705"/>
      <c r="X9705"/>
      <c r="Y9705"/>
      <c r="Z9705"/>
      <c r="AA9705"/>
      <c r="AB9705"/>
      <c r="AC9705"/>
      <c r="AD9705"/>
      <c r="AE9705"/>
      <c r="AF9705"/>
      <c r="AG9705"/>
      <c r="AH9705"/>
      <c r="AI9705"/>
      <c r="AJ9705"/>
      <c r="AK9705"/>
      <c r="AL9705"/>
      <c r="AM9705"/>
      <c r="AN9705"/>
      <c r="AO9705"/>
      <c r="AP9705"/>
      <c r="AQ9705"/>
      <c r="AR9705"/>
      <c r="AS9705"/>
      <c r="AT9705"/>
      <c r="AU9705"/>
      <c r="AV9705"/>
      <c r="AW9705"/>
      <c r="AX9705"/>
      <c r="AY9705"/>
      <c r="AZ9705"/>
      <c r="BA9705"/>
      <c r="BB9705"/>
      <c r="BC9705"/>
      <c r="BD9705"/>
      <c r="BE9705"/>
      <c r="BF9705"/>
      <c r="BG9705"/>
      <c r="BH9705"/>
      <c r="BI9705"/>
      <c r="BJ9705"/>
      <c r="BK9705"/>
      <c r="BL9705"/>
      <c r="BM9705"/>
      <c r="BN9705"/>
      <c r="BO9705"/>
      <c r="BP9705"/>
      <c r="BQ9705"/>
      <c r="BR9705"/>
      <c r="BS9705"/>
      <c r="BT9705"/>
      <c r="BU9705"/>
      <c r="BV9705"/>
      <c r="BW9705"/>
      <c r="BX9705"/>
      <c r="BY9705"/>
      <c r="BZ9705"/>
      <c r="CA9705"/>
      <c r="CB9705"/>
      <c r="CC9705"/>
      <c r="CD9705"/>
      <c r="CE9705"/>
      <c r="CF9705"/>
      <c r="CG9705"/>
      <c r="CH9705"/>
      <c r="CI9705"/>
      <c r="CJ9705"/>
      <c r="CK9705"/>
      <c r="CL9705"/>
      <c r="CM9705"/>
      <c r="CN9705"/>
      <c r="CO9705"/>
      <c r="CP9705"/>
      <c r="CQ9705"/>
      <c r="CR9705"/>
      <c r="CS9705"/>
      <c r="CT9705"/>
      <c r="CU9705"/>
      <c r="CV9705"/>
    </row>
    <row r="9706" spans="10:100" x14ac:dyDescent="0.25">
      <c r="J9706"/>
      <c r="K9706"/>
      <c r="L9706"/>
      <c r="M9706"/>
      <c r="N9706"/>
      <c r="O9706"/>
      <c r="P9706"/>
      <c r="Q9706"/>
      <c r="R9706"/>
      <c r="S9706"/>
      <c r="T9706"/>
      <c r="U9706"/>
      <c r="V9706"/>
      <c r="W9706"/>
      <c r="X9706"/>
      <c r="Y9706"/>
      <c r="Z9706"/>
      <c r="AA9706"/>
      <c r="AB9706"/>
      <c r="AC9706"/>
      <c r="AD9706"/>
      <c r="AE9706"/>
      <c r="AF9706"/>
      <c r="AG9706"/>
      <c r="AH9706"/>
      <c r="AI9706"/>
      <c r="AJ9706"/>
      <c r="AK9706"/>
      <c r="AL9706"/>
      <c r="AM9706"/>
      <c r="AN9706"/>
      <c r="AO9706"/>
      <c r="AP9706"/>
      <c r="AQ9706"/>
      <c r="AR9706"/>
      <c r="AS9706"/>
      <c r="AT9706"/>
      <c r="AU9706"/>
      <c r="AV9706"/>
      <c r="AW9706"/>
      <c r="AX9706"/>
      <c r="AY9706"/>
      <c r="AZ9706"/>
      <c r="BA9706"/>
      <c r="BB9706"/>
      <c r="BC9706"/>
      <c r="BD9706"/>
      <c r="BE9706"/>
      <c r="BF9706"/>
      <c r="BG9706"/>
      <c r="BH9706"/>
      <c r="BI9706"/>
      <c r="BJ9706"/>
      <c r="BK9706"/>
      <c r="BL9706"/>
      <c r="BM9706"/>
      <c r="BN9706"/>
      <c r="BO9706"/>
      <c r="BP9706"/>
      <c r="BQ9706"/>
      <c r="BR9706"/>
      <c r="BS9706"/>
      <c r="BT9706"/>
      <c r="BU9706"/>
      <c r="BV9706"/>
      <c r="BW9706"/>
      <c r="BX9706"/>
      <c r="BY9706"/>
      <c r="BZ9706"/>
      <c r="CA9706"/>
      <c r="CB9706"/>
      <c r="CC9706"/>
      <c r="CD9706"/>
      <c r="CE9706"/>
      <c r="CF9706"/>
      <c r="CG9706"/>
      <c r="CH9706"/>
      <c r="CI9706"/>
      <c r="CJ9706"/>
      <c r="CK9706"/>
      <c r="CL9706"/>
      <c r="CM9706"/>
      <c r="CN9706"/>
      <c r="CO9706"/>
      <c r="CP9706"/>
      <c r="CQ9706"/>
      <c r="CR9706"/>
      <c r="CS9706"/>
      <c r="CT9706"/>
      <c r="CU9706"/>
      <c r="CV9706"/>
    </row>
    <row r="9707" spans="10:100" x14ac:dyDescent="0.25">
      <c r="J9707"/>
      <c r="K9707"/>
      <c r="L9707"/>
      <c r="M9707"/>
      <c r="N9707"/>
      <c r="O9707"/>
      <c r="P9707"/>
      <c r="Q9707"/>
      <c r="R9707"/>
      <c r="S9707"/>
      <c r="T9707"/>
      <c r="U9707"/>
      <c r="V9707"/>
      <c r="W9707"/>
      <c r="X9707"/>
      <c r="Y9707"/>
      <c r="Z9707"/>
      <c r="AA9707"/>
      <c r="AB9707"/>
      <c r="AC9707"/>
      <c r="AD9707"/>
      <c r="AE9707"/>
      <c r="AF9707"/>
      <c r="AG9707"/>
      <c r="AH9707"/>
      <c r="AI9707"/>
      <c r="AJ9707"/>
      <c r="AK9707"/>
      <c r="AL9707"/>
      <c r="AM9707"/>
      <c r="AN9707"/>
      <c r="AO9707"/>
      <c r="AP9707"/>
      <c r="AQ9707"/>
      <c r="AR9707"/>
      <c r="AS9707"/>
      <c r="AT9707"/>
      <c r="AU9707"/>
      <c r="AV9707"/>
      <c r="AW9707"/>
      <c r="AX9707"/>
      <c r="AY9707"/>
      <c r="AZ9707"/>
      <c r="BA9707"/>
      <c r="BB9707"/>
      <c r="BC9707"/>
      <c r="BD9707"/>
      <c r="BE9707"/>
      <c r="BF9707"/>
      <c r="BG9707"/>
      <c r="BH9707"/>
      <c r="BI9707"/>
      <c r="BJ9707"/>
      <c r="BK9707"/>
      <c r="BL9707"/>
      <c r="BM9707"/>
      <c r="BN9707"/>
      <c r="BO9707"/>
      <c r="BP9707"/>
      <c r="BQ9707"/>
      <c r="BR9707"/>
      <c r="BS9707"/>
      <c r="BT9707"/>
      <c r="BU9707"/>
      <c r="BV9707"/>
      <c r="BW9707"/>
      <c r="BX9707"/>
      <c r="BY9707"/>
      <c r="BZ9707"/>
      <c r="CA9707"/>
      <c r="CB9707"/>
      <c r="CC9707"/>
      <c r="CD9707"/>
      <c r="CE9707"/>
      <c r="CF9707"/>
      <c r="CG9707"/>
      <c r="CH9707"/>
      <c r="CI9707"/>
      <c r="CJ9707"/>
      <c r="CK9707"/>
      <c r="CL9707"/>
      <c r="CM9707"/>
      <c r="CN9707"/>
      <c r="CO9707"/>
      <c r="CP9707"/>
      <c r="CQ9707"/>
      <c r="CR9707"/>
      <c r="CS9707"/>
      <c r="CT9707"/>
      <c r="CU9707"/>
      <c r="CV9707"/>
    </row>
    <row r="9708" spans="10:100" x14ac:dyDescent="0.25">
      <c r="J9708"/>
      <c r="K9708"/>
      <c r="L9708"/>
      <c r="M9708"/>
      <c r="N9708"/>
      <c r="O9708"/>
      <c r="P9708"/>
      <c r="Q9708"/>
      <c r="R9708"/>
      <c r="S9708"/>
      <c r="T9708"/>
      <c r="U9708"/>
      <c r="V9708"/>
      <c r="W9708"/>
      <c r="X9708"/>
      <c r="Y9708"/>
      <c r="Z9708"/>
      <c r="AA9708"/>
      <c r="AB9708"/>
      <c r="AC9708"/>
      <c r="AD9708"/>
      <c r="AE9708"/>
      <c r="AF9708"/>
      <c r="AG9708"/>
      <c r="AH9708"/>
      <c r="AI9708"/>
      <c r="AJ9708"/>
      <c r="AK9708"/>
      <c r="AL9708"/>
      <c r="AM9708"/>
      <c r="AN9708"/>
      <c r="AO9708"/>
      <c r="AP9708"/>
      <c r="AQ9708"/>
      <c r="AR9708"/>
      <c r="AS9708"/>
      <c r="AT9708"/>
      <c r="AU9708"/>
      <c r="AV9708"/>
      <c r="AW9708"/>
      <c r="AX9708"/>
      <c r="AY9708"/>
      <c r="AZ9708"/>
      <c r="BA9708"/>
      <c r="BB9708"/>
      <c r="BC9708"/>
      <c r="BD9708"/>
      <c r="BE9708"/>
      <c r="BF9708"/>
      <c r="BG9708"/>
      <c r="BH9708"/>
      <c r="BI9708"/>
      <c r="BJ9708"/>
      <c r="BK9708"/>
      <c r="BL9708"/>
      <c r="BM9708"/>
      <c r="BN9708"/>
      <c r="BO9708"/>
      <c r="BP9708"/>
      <c r="BQ9708"/>
      <c r="BR9708"/>
      <c r="BS9708"/>
      <c r="BT9708"/>
      <c r="BU9708"/>
      <c r="BV9708"/>
      <c r="BW9708"/>
      <c r="BX9708"/>
      <c r="BY9708"/>
      <c r="BZ9708"/>
      <c r="CA9708"/>
      <c r="CB9708"/>
      <c r="CC9708"/>
      <c r="CD9708"/>
      <c r="CE9708"/>
      <c r="CF9708"/>
      <c r="CG9708"/>
      <c r="CH9708"/>
      <c r="CI9708"/>
      <c r="CJ9708"/>
      <c r="CK9708"/>
      <c r="CL9708"/>
      <c r="CM9708"/>
      <c r="CN9708"/>
      <c r="CO9708"/>
      <c r="CP9708"/>
      <c r="CQ9708"/>
      <c r="CR9708"/>
      <c r="CS9708"/>
      <c r="CT9708"/>
      <c r="CU9708"/>
      <c r="CV9708"/>
    </row>
    <row r="9709" spans="10:100" x14ac:dyDescent="0.25">
      <c r="J9709"/>
      <c r="K9709"/>
      <c r="L9709"/>
      <c r="M9709"/>
      <c r="N9709"/>
      <c r="O9709"/>
      <c r="P9709"/>
      <c r="Q9709"/>
      <c r="R9709"/>
      <c r="S9709"/>
      <c r="T9709"/>
      <c r="U9709"/>
      <c r="V9709"/>
      <c r="W9709"/>
      <c r="X9709"/>
      <c r="Y9709"/>
      <c r="Z9709"/>
      <c r="AA9709"/>
      <c r="AB9709"/>
      <c r="AC9709"/>
      <c r="AD9709"/>
      <c r="AE9709"/>
      <c r="AF9709"/>
      <c r="AG9709"/>
      <c r="AH9709"/>
      <c r="AI9709"/>
      <c r="AJ9709"/>
      <c r="AK9709"/>
      <c r="AL9709"/>
      <c r="AM9709"/>
      <c r="AN9709"/>
      <c r="AO9709"/>
      <c r="AP9709"/>
      <c r="AQ9709"/>
      <c r="AR9709"/>
      <c r="AS9709"/>
      <c r="AT9709"/>
      <c r="AU9709"/>
      <c r="AV9709"/>
      <c r="AW9709"/>
      <c r="AX9709"/>
      <c r="AY9709"/>
      <c r="AZ9709"/>
      <c r="BA9709"/>
      <c r="BB9709"/>
      <c r="BC9709"/>
      <c r="BD9709"/>
      <c r="BE9709"/>
      <c r="BF9709"/>
      <c r="BG9709"/>
      <c r="BH9709"/>
      <c r="BI9709"/>
      <c r="BJ9709"/>
      <c r="BK9709"/>
      <c r="BL9709"/>
      <c r="BM9709"/>
      <c r="BN9709"/>
      <c r="BO9709"/>
      <c r="BP9709"/>
      <c r="BQ9709"/>
      <c r="BR9709"/>
      <c r="BS9709"/>
      <c r="BT9709"/>
      <c r="BU9709"/>
      <c r="BV9709"/>
      <c r="BW9709"/>
      <c r="BX9709"/>
      <c r="BY9709"/>
      <c r="BZ9709"/>
      <c r="CA9709"/>
      <c r="CB9709"/>
      <c r="CC9709"/>
      <c r="CD9709"/>
      <c r="CE9709"/>
      <c r="CF9709"/>
      <c r="CG9709"/>
      <c r="CH9709"/>
      <c r="CI9709"/>
      <c r="CJ9709"/>
      <c r="CK9709"/>
      <c r="CL9709"/>
      <c r="CM9709"/>
      <c r="CN9709"/>
      <c r="CO9709"/>
      <c r="CP9709"/>
      <c r="CQ9709"/>
      <c r="CR9709"/>
      <c r="CS9709"/>
      <c r="CT9709"/>
      <c r="CU9709"/>
      <c r="CV9709"/>
    </row>
    <row r="9710" spans="10:100" x14ac:dyDescent="0.25">
      <c r="J9710"/>
      <c r="K9710"/>
      <c r="L9710"/>
      <c r="M9710"/>
      <c r="N9710"/>
      <c r="O9710"/>
      <c r="P9710"/>
      <c r="Q9710"/>
      <c r="R9710"/>
      <c r="S9710"/>
      <c r="T9710"/>
      <c r="U9710"/>
      <c r="V9710"/>
      <c r="W9710"/>
      <c r="X9710"/>
      <c r="Y9710"/>
      <c r="Z9710"/>
      <c r="AA9710"/>
      <c r="AB9710"/>
      <c r="AC9710"/>
      <c r="AD9710"/>
      <c r="AE9710"/>
      <c r="AF9710"/>
      <c r="AG9710"/>
      <c r="AH9710"/>
      <c r="AI9710"/>
      <c r="AJ9710"/>
      <c r="AK9710"/>
      <c r="AL9710"/>
      <c r="AM9710"/>
      <c r="AN9710"/>
      <c r="AO9710"/>
      <c r="AP9710"/>
      <c r="AQ9710"/>
      <c r="AR9710"/>
      <c r="AS9710"/>
      <c r="AT9710"/>
      <c r="AU9710"/>
      <c r="AV9710"/>
      <c r="AW9710"/>
      <c r="AX9710"/>
      <c r="AY9710"/>
      <c r="AZ9710"/>
      <c r="BA9710"/>
      <c r="BB9710"/>
      <c r="BC9710"/>
      <c r="BD9710"/>
      <c r="BE9710"/>
      <c r="BF9710"/>
      <c r="BG9710"/>
      <c r="BH9710"/>
      <c r="BI9710"/>
      <c r="BJ9710"/>
      <c r="BK9710"/>
      <c r="BL9710"/>
      <c r="BM9710"/>
      <c r="BN9710"/>
      <c r="BO9710"/>
      <c r="BP9710"/>
      <c r="BQ9710"/>
      <c r="BR9710"/>
      <c r="BS9710"/>
      <c r="BT9710"/>
      <c r="BU9710"/>
      <c r="BV9710"/>
      <c r="BW9710"/>
      <c r="BX9710"/>
      <c r="BY9710"/>
      <c r="BZ9710"/>
      <c r="CA9710"/>
      <c r="CB9710"/>
      <c r="CC9710"/>
      <c r="CD9710"/>
      <c r="CE9710"/>
      <c r="CF9710"/>
      <c r="CG9710"/>
      <c r="CH9710"/>
      <c r="CI9710"/>
      <c r="CJ9710"/>
      <c r="CK9710"/>
      <c r="CL9710"/>
      <c r="CM9710"/>
      <c r="CN9710"/>
      <c r="CO9710"/>
      <c r="CP9710"/>
      <c r="CQ9710"/>
      <c r="CR9710"/>
      <c r="CS9710"/>
      <c r="CT9710"/>
      <c r="CU9710"/>
      <c r="CV9710"/>
    </row>
    <row r="9711" spans="10:100" x14ac:dyDescent="0.25">
      <c r="J9711"/>
      <c r="K9711"/>
      <c r="L9711"/>
      <c r="M9711"/>
      <c r="N9711"/>
      <c r="O9711"/>
      <c r="P9711"/>
      <c r="Q9711"/>
      <c r="R9711"/>
      <c r="S9711"/>
      <c r="T9711"/>
      <c r="U9711"/>
      <c r="V9711"/>
      <c r="W9711"/>
      <c r="X9711"/>
      <c r="Y9711"/>
      <c r="Z9711"/>
      <c r="AA9711"/>
      <c r="AB9711"/>
      <c r="AC9711"/>
      <c r="AD9711"/>
      <c r="AE9711"/>
      <c r="AF9711"/>
      <c r="AG9711"/>
      <c r="AH9711"/>
      <c r="AI9711"/>
      <c r="AJ9711"/>
      <c r="AK9711"/>
      <c r="AL9711"/>
      <c r="AM9711"/>
      <c r="AN9711"/>
      <c r="AO9711"/>
      <c r="AP9711"/>
      <c r="AQ9711"/>
      <c r="AR9711"/>
      <c r="AS9711"/>
      <c r="AT9711"/>
      <c r="AU9711"/>
      <c r="AV9711"/>
      <c r="AW9711"/>
      <c r="AX9711"/>
      <c r="AY9711"/>
      <c r="AZ9711"/>
      <c r="BA9711"/>
      <c r="BB9711"/>
      <c r="BC9711"/>
      <c r="BD9711"/>
      <c r="BE9711"/>
      <c r="BF9711"/>
      <c r="BG9711"/>
      <c r="BH9711"/>
      <c r="BI9711"/>
      <c r="BJ9711"/>
      <c r="BK9711"/>
      <c r="BL9711"/>
      <c r="BM9711"/>
      <c r="BN9711"/>
      <c r="BO9711"/>
      <c r="BP9711"/>
      <c r="BQ9711"/>
      <c r="BR9711"/>
      <c r="BS9711"/>
      <c r="BT9711"/>
      <c r="BU9711"/>
      <c r="BV9711"/>
      <c r="BW9711"/>
      <c r="BX9711"/>
      <c r="BY9711"/>
      <c r="BZ9711"/>
      <c r="CA9711"/>
      <c r="CB9711"/>
      <c r="CC9711"/>
      <c r="CD9711"/>
      <c r="CE9711"/>
      <c r="CF9711"/>
      <c r="CG9711"/>
      <c r="CH9711"/>
      <c r="CI9711"/>
      <c r="CJ9711"/>
      <c r="CK9711"/>
      <c r="CL9711"/>
      <c r="CM9711"/>
      <c r="CN9711"/>
      <c r="CO9711"/>
      <c r="CP9711"/>
      <c r="CQ9711"/>
      <c r="CR9711"/>
      <c r="CS9711"/>
      <c r="CT9711"/>
      <c r="CU9711"/>
      <c r="CV9711"/>
    </row>
    <row r="9712" spans="10:100" x14ac:dyDescent="0.25">
      <c r="J9712"/>
      <c r="K9712"/>
      <c r="L9712"/>
      <c r="M9712"/>
      <c r="N9712"/>
      <c r="O9712"/>
      <c r="P9712"/>
      <c r="Q9712"/>
      <c r="R9712"/>
      <c r="S9712"/>
      <c r="T9712"/>
      <c r="U9712"/>
      <c r="V9712"/>
      <c r="W9712"/>
      <c r="X9712"/>
      <c r="Y9712"/>
      <c r="Z9712"/>
      <c r="AA9712"/>
      <c r="AB9712"/>
      <c r="AC9712"/>
      <c r="AD9712"/>
      <c r="AE9712"/>
      <c r="AF9712"/>
      <c r="AG9712"/>
      <c r="AH9712"/>
      <c r="AI9712"/>
      <c r="AJ9712"/>
      <c r="AK9712"/>
      <c r="AL9712"/>
      <c r="AM9712"/>
      <c r="AN9712"/>
      <c r="AO9712"/>
      <c r="AP9712"/>
      <c r="AQ9712"/>
      <c r="AR9712"/>
      <c r="AS9712"/>
      <c r="AT9712"/>
      <c r="AU9712"/>
      <c r="AV9712"/>
      <c r="AW9712"/>
      <c r="AX9712"/>
      <c r="AY9712"/>
      <c r="AZ9712"/>
      <c r="BA9712"/>
      <c r="BB9712"/>
      <c r="BC9712"/>
      <c r="BD9712"/>
      <c r="BE9712"/>
      <c r="BF9712"/>
      <c r="BG9712"/>
      <c r="BH9712"/>
      <c r="BI9712"/>
      <c r="BJ9712"/>
      <c r="BK9712"/>
      <c r="BL9712"/>
      <c r="BM9712"/>
      <c r="BN9712"/>
      <c r="BO9712"/>
      <c r="BP9712"/>
      <c r="BQ9712"/>
      <c r="BR9712"/>
      <c r="BS9712"/>
      <c r="BT9712"/>
      <c r="BU9712"/>
      <c r="BV9712"/>
      <c r="BW9712"/>
      <c r="BX9712"/>
      <c r="BY9712"/>
      <c r="BZ9712"/>
      <c r="CA9712"/>
      <c r="CB9712"/>
      <c r="CC9712"/>
      <c r="CD9712"/>
      <c r="CE9712"/>
      <c r="CF9712"/>
      <c r="CG9712"/>
      <c r="CH9712"/>
      <c r="CI9712"/>
      <c r="CJ9712"/>
      <c r="CK9712"/>
      <c r="CL9712"/>
      <c r="CM9712"/>
      <c r="CN9712"/>
      <c r="CO9712"/>
      <c r="CP9712"/>
      <c r="CQ9712"/>
      <c r="CR9712"/>
      <c r="CS9712"/>
      <c r="CT9712"/>
      <c r="CU9712"/>
      <c r="CV9712"/>
    </row>
    <row r="9713" spans="10:100" x14ac:dyDescent="0.25">
      <c r="J9713"/>
      <c r="K9713"/>
      <c r="L9713"/>
      <c r="M9713"/>
      <c r="N9713"/>
      <c r="O9713"/>
      <c r="P9713"/>
      <c r="Q9713"/>
      <c r="R9713"/>
      <c r="S9713"/>
      <c r="T9713"/>
      <c r="U9713"/>
      <c r="V9713"/>
      <c r="W9713"/>
      <c r="X9713"/>
      <c r="Y9713"/>
      <c r="Z9713"/>
      <c r="AA9713"/>
      <c r="AB9713"/>
      <c r="AC9713"/>
      <c r="AD9713"/>
      <c r="AE9713"/>
      <c r="AF9713"/>
      <c r="AG9713"/>
      <c r="AH9713"/>
      <c r="AI9713"/>
      <c r="AJ9713"/>
      <c r="AK9713"/>
      <c r="AL9713"/>
      <c r="AM9713"/>
      <c r="AN9713"/>
      <c r="AO9713"/>
      <c r="AP9713"/>
      <c r="AQ9713"/>
      <c r="AR9713"/>
      <c r="AS9713"/>
      <c r="AT9713"/>
      <c r="AU9713"/>
      <c r="AV9713"/>
      <c r="AW9713"/>
      <c r="AX9713"/>
      <c r="AY9713"/>
      <c r="AZ9713"/>
      <c r="BA9713"/>
      <c r="BB9713"/>
      <c r="BC9713"/>
      <c r="BD9713"/>
      <c r="BE9713"/>
      <c r="BF9713"/>
      <c r="BG9713"/>
      <c r="BH9713"/>
      <c r="BI9713"/>
      <c r="BJ9713"/>
      <c r="BK9713"/>
      <c r="BL9713"/>
      <c r="BM9713"/>
      <c r="BN9713"/>
      <c r="BO9713"/>
      <c r="BP9713"/>
      <c r="BQ9713"/>
      <c r="BR9713"/>
      <c r="BS9713"/>
      <c r="BT9713"/>
      <c r="BU9713"/>
      <c r="BV9713"/>
      <c r="BW9713"/>
      <c r="BX9713"/>
      <c r="BY9713"/>
      <c r="BZ9713"/>
      <c r="CA9713"/>
      <c r="CB9713"/>
      <c r="CC9713"/>
      <c r="CD9713"/>
      <c r="CE9713"/>
      <c r="CF9713"/>
      <c r="CG9713"/>
      <c r="CH9713"/>
      <c r="CI9713"/>
      <c r="CJ9713"/>
      <c r="CK9713"/>
      <c r="CL9713"/>
      <c r="CM9713"/>
      <c r="CN9713"/>
      <c r="CO9713"/>
      <c r="CP9713"/>
      <c r="CQ9713"/>
      <c r="CR9713"/>
      <c r="CS9713"/>
      <c r="CT9713"/>
      <c r="CU9713"/>
      <c r="CV9713"/>
    </row>
    <row r="9714" spans="10:100" x14ac:dyDescent="0.25">
      <c r="J9714"/>
      <c r="K9714"/>
      <c r="L9714"/>
      <c r="M9714"/>
      <c r="N9714"/>
      <c r="O9714"/>
      <c r="P9714"/>
      <c r="Q9714"/>
      <c r="R9714"/>
      <c r="S9714"/>
      <c r="T9714"/>
      <c r="U9714"/>
      <c r="V9714"/>
      <c r="W9714"/>
      <c r="X9714"/>
      <c r="Y9714"/>
      <c r="Z9714"/>
      <c r="AA9714"/>
      <c r="AB9714"/>
      <c r="AC9714"/>
      <c r="AD9714"/>
      <c r="AE9714"/>
      <c r="AF9714"/>
      <c r="AG9714"/>
      <c r="AH9714"/>
      <c r="AI9714"/>
      <c r="AJ9714"/>
      <c r="AK9714"/>
      <c r="AL9714"/>
      <c r="AM9714"/>
      <c r="AN9714"/>
      <c r="AO9714"/>
      <c r="AP9714"/>
      <c r="AQ9714"/>
      <c r="AR9714"/>
      <c r="AS9714"/>
      <c r="AT9714"/>
      <c r="AU9714"/>
      <c r="AV9714"/>
      <c r="AW9714"/>
      <c r="AX9714"/>
      <c r="AY9714"/>
      <c r="AZ9714"/>
      <c r="BA9714"/>
      <c r="BB9714"/>
      <c r="BC9714"/>
      <c r="BD9714"/>
      <c r="BE9714"/>
      <c r="BF9714"/>
      <c r="BG9714"/>
      <c r="BH9714"/>
      <c r="BI9714"/>
      <c r="BJ9714"/>
      <c r="BK9714"/>
      <c r="BL9714"/>
      <c r="BM9714"/>
      <c r="BN9714"/>
      <c r="BO9714"/>
      <c r="BP9714"/>
      <c r="BQ9714"/>
      <c r="BR9714"/>
      <c r="BS9714"/>
      <c r="BT9714"/>
      <c r="BU9714"/>
      <c r="BV9714"/>
      <c r="BW9714"/>
      <c r="BX9714"/>
      <c r="BY9714"/>
      <c r="BZ9714"/>
      <c r="CA9714"/>
      <c r="CB9714"/>
      <c r="CC9714"/>
      <c r="CD9714"/>
      <c r="CE9714"/>
      <c r="CF9714"/>
      <c r="CG9714"/>
      <c r="CH9714"/>
      <c r="CI9714"/>
      <c r="CJ9714"/>
      <c r="CK9714"/>
      <c r="CL9714"/>
      <c r="CM9714"/>
      <c r="CN9714"/>
      <c r="CO9714"/>
      <c r="CP9714"/>
      <c r="CQ9714"/>
      <c r="CR9714"/>
      <c r="CS9714"/>
      <c r="CT9714"/>
      <c r="CU9714"/>
      <c r="CV9714"/>
    </row>
    <row r="9715" spans="10:100" x14ac:dyDescent="0.25">
      <c r="J9715"/>
      <c r="K9715"/>
      <c r="L9715"/>
      <c r="M9715"/>
      <c r="N9715"/>
      <c r="O9715"/>
      <c r="P9715"/>
      <c r="Q9715"/>
      <c r="R9715"/>
      <c r="S9715"/>
      <c r="T9715"/>
      <c r="U9715"/>
      <c r="V9715"/>
      <c r="W9715"/>
      <c r="X9715"/>
      <c r="Y9715"/>
      <c r="Z9715"/>
      <c r="AA9715"/>
      <c r="AB9715"/>
      <c r="AC9715"/>
      <c r="AD9715"/>
      <c r="AE9715"/>
      <c r="AF9715"/>
      <c r="AG9715"/>
      <c r="AH9715"/>
      <c r="AI9715"/>
      <c r="AJ9715"/>
      <c r="AK9715"/>
      <c r="AL9715"/>
      <c r="AM9715"/>
      <c r="AN9715"/>
      <c r="AO9715"/>
      <c r="AP9715"/>
      <c r="AQ9715"/>
      <c r="AR9715"/>
      <c r="AS9715"/>
      <c r="AT9715"/>
      <c r="AU9715"/>
      <c r="AV9715"/>
      <c r="AW9715"/>
      <c r="AX9715"/>
      <c r="AY9715"/>
      <c r="AZ9715"/>
      <c r="BA9715"/>
      <c r="BB9715"/>
      <c r="BC9715"/>
      <c r="BD9715"/>
      <c r="BE9715"/>
      <c r="BF9715"/>
      <c r="BG9715"/>
      <c r="BH9715"/>
      <c r="BI9715"/>
      <c r="BJ9715"/>
      <c r="BK9715"/>
      <c r="BL9715"/>
      <c r="BM9715"/>
      <c r="BN9715"/>
      <c r="BO9715"/>
      <c r="BP9715"/>
      <c r="BQ9715"/>
      <c r="BR9715"/>
      <c r="BS9715"/>
      <c r="BT9715"/>
      <c r="BU9715"/>
      <c r="BV9715"/>
      <c r="BW9715"/>
      <c r="BX9715"/>
      <c r="BY9715"/>
      <c r="BZ9715"/>
      <c r="CA9715"/>
      <c r="CB9715"/>
      <c r="CC9715"/>
      <c r="CD9715"/>
      <c r="CE9715"/>
      <c r="CF9715"/>
      <c r="CG9715"/>
      <c r="CH9715"/>
      <c r="CI9715"/>
      <c r="CJ9715"/>
      <c r="CK9715"/>
      <c r="CL9715"/>
      <c r="CM9715"/>
      <c r="CN9715"/>
      <c r="CO9715"/>
      <c r="CP9715"/>
      <c r="CQ9715"/>
      <c r="CR9715"/>
      <c r="CS9715"/>
      <c r="CT9715"/>
      <c r="CU9715"/>
      <c r="CV9715"/>
    </row>
    <row r="9716" spans="10:100" x14ac:dyDescent="0.25">
      <c r="J9716"/>
      <c r="K9716"/>
      <c r="L9716"/>
      <c r="M9716"/>
      <c r="N9716"/>
      <c r="O9716"/>
      <c r="P9716"/>
      <c r="Q9716"/>
      <c r="R9716"/>
      <c r="S9716"/>
      <c r="T9716"/>
      <c r="U9716"/>
      <c r="V9716"/>
      <c r="W9716"/>
      <c r="X9716"/>
      <c r="Y9716"/>
      <c r="Z9716"/>
      <c r="AA9716"/>
      <c r="AB9716"/>
      <c r="AC9716"/>
      <c r="AD9716"/>
      <c r="AE9716"/>
      <c r="AF9716"/>
      <c r="AG9716"/>
      <c r="AH9716"/>
      <c r="AI9716"/>
      <c r="AJ9716"/>
      <c r="AK9716"/>
      <c r="AL9716"/>
      <c r="AM9716"/>
      <c r="AN9716"/>
      <c r="AO9716"/>
      <c r="AP9716"/>
      <c r="AQ9716"/>
      <c r="AR9716"/>
      <c r="AS9716"/>
      <c r="AT9716"/>
      <c r="AU9716"/>
      <c r="AV9716"/>
      <c r="AW9716"/>
      <c r="AX9716"/>
      <c r="AY9716"/>
      <c r="AZ9716"/>
      <c r="BA9716"/>
      <c r="BB9716"/>
      <c r="BC9716"/>
      <c r="BD9716"/>
      <c r="BE9716"/>
      <c r="BF9716"/>
      <c r="BG9716"/>
      <c r="BH9716"/>
      <c r="BI9716"/>
      <c r="BJ9716"/>
      <c r="BK9716"/>
      <c r="BL9716"/>
      <c r="BM9716"/>
      <c r="BN9716"/>
      <c r="BO9716"/>
      <c r="BP9716"/>
      <c r="BQ9716"/>
      <c r="BR9716"/>
      <c r="BS9716"/>
      <c r="BT9716"/>
      <c r="BU9716"/>
      <c r="BV9716"/>
      <c r="BW9716"/>
      <c r="BX9716"/>
      <c r="BY9716"/>
      <c r="BZ9716"/>
      <c r="CA9716"/>
      <c r="CB9716"/>
      <c r="CC9716"/>
      <c r="CD9716"/>
      <c r="CE9716"/>
      <c r="CF9716"/>
      <c r="CG9716"/>
      <c r="CH9716"/>
      <c r="CI9716"/>
      <c r="CJ9716"/>
      <c r="CK9716"/>
      <c r="CL9716"/>
      <c r="CM9716"/>
      <c r="CN9716"/>
      <c r="CO9716"/>
      <c r="CP9716"/>
      <c r="CQ9716"/>
      <c r="CR9716"/>
      <c r="CS9716"/>
      <c r="CT9716"/>
      <c r="CU9716"/>
      <c r="CV9716"/>
    </row>
    <row r="9717" spans="10:100" x14ac:dyDescent="0.25">
      <c r="J9717"/>
      <c r="K9717"/>
      <c r="L9717"/>
      <c r="M9717"/>
      <c r="N9717"/>
      <c r="O9717"/>
      <c r="P9717"/>
      <c r="Q9717"/>
      <c r="R9717"/>
      <c r="S9717"/>
      <c r="T9717"/>
      <c r="U9717"/>
      <c r="V9717"/>
      <c r="W9717"/>
      <c r="X9717"/>
      <c r="Y9717"/>
      <c r="Z9717"/>
      <c r="AA9717"/>
      <c r="AB9717"/>
      <c r="AC9717"/>
      <c r="AD9717"/>
      <c r="AE9717"/>
      <c r="AF9717"/>
      <c r="AG9717"/>
      <c r="AH9717"/>
      <c r="AI9717"/>
      <c r="AJ9717"/>
      <c r="AK9717"/>
      <c r="AL9717"/>
      <c r="AM9717"/>
      <c r="AN9717"/>
      <c r="AO9717"/>
      <c r="AP9717"/>
      <c r="AQ9717"/>
      <c r="AR9717"/>
      <c r="AS9717"/>
      <c r="AT9717"/>
      <c r="AU9717"/>
      <c r="AV9717"/>
      <c r="AW9717"/>
      <c r="AX9717"/>
      <c r="AY9717"/>
      <c r="AZ9717"/>
      <c r="BA9717"/>
      <c r="BB9717"/>
      <c r="BC9717"/>
      <c r="BD9717"/>
      <c r="BE9717"/>
      <c r="BF9717"/>
      <c r="BG9717"/>
      <c r="BH9717"/>
      <c r="BI9717"/>
      <c r="BJ9717"/>
      <c r="BK9717"/>
      <c r="BL9717"/>
      <c r="BM9717"/>
      <c r="BN9717"/>
      <c r="BO9717"/>
      <c r="BP9717"/>
      <c r="BQ9717"/>
      <c r="BR9717"/>
      <c r="BS9717"/>
      <c r="BT9717"/>
      <c r="BU9717"/>
      <c r="BV9717"/>
      <c r="BW9717"/>
      <c r="BX9717"/>
      <c r="BY9717"/>
      <c r="BZ9717"/>
      <c r="CA9717"/>
      <c r="CB9717"/>
      <c r="CC9717"/>
      <c r="CD9717"/>
      <c r="CE9717"/>
      <c r="CF9717"/>
      <c r="CG9717"/>
      <c r="CH9717"/>
      <c r="CI9717"/>
      <c r="CJ9717"/>
      <c r="CK9717"/>
      <c r="CL9717"/>
      <c r="CM9717"/>
      <c r="CN9717"/>
      <c r="CO9717"/>
      <c r="CP9717"/>
      <c r="CQ9717"/>
      <c r="CR9717"/>
      <c r="CS9717"/>
      <c r="CT9717"/>
      <c r="CU9717"/>
      <c r="CV9717"/>
    </row>
    <row r="9718" spans="10:100" x14ac:dyDescent="0.25">
      <c r="J9718"/>
      <c r="K9718"/>
      <c r="L9718"/>
      <c r="M9718"/>
      <c r="N9718"/>
      <c r="O9718"/>
      <c r="P9718"/>
      <c r="Q9718"/>
      <c r="R9718"/>
      <c r="S9718"/>
      <c r="T9718"/>
      <c r="U9718"/>
      <c r="V9718"/>
      <c r="W9718"/>
      <c r="X9718"/>
      <c r="Y9718"/>
      <c r="Z9718"/>
      <c r="AA9718"/>
      <c r="AB9718"/>
      <c r="AC9718"/>
      <c r="AD9718"/>
      <c r="AE9718"/>
      <c r="AF9718"/>
      <c r="AG9718"/>
      <c r="AH9718"/>
      <c r="AI9718"/>
      <c r="AJ9718"/>
      <c r="AK9718"/>
      <c r="AL9718"/>
      <c r="AM9718"/>
      <c r="AN9718"/>
      <c r="AO9718"/>
      <c r="AP9718"/>
      <c r="AQ9718"/>
      <c r="AR9718"/>
      <c r="AS9718"/>
      <c r="AT9718"/>
      <c r="AU9718"/>
      <c r="AV9718"/>
      <c r="AW9718"/>
      <c r="AX9718"/>
      <c r="AY9718"/>
      <c r="AZ9718"/>
      <c r="BA9718"/>
      <c r="BB9718"/>
      <c r="BC9718"/>
      <c r="BD9718"/>
      <c r="BE9718"/>
      <c r="BF9718"/>
      <c r="BG9718"/>
      <c r="BH9718"/>
      <c r="BI9718"/>
      <c r="BJ9718"/>
      <c r="BK9718"/>
      <c r="BL9718"/>
      <c r="BM9718"/>
      <c r="BN9718"/>
      <c r="BO9718"/>
      <c r="BP9718"/>
      <c r="BQ9718"/>
      <c r="BR9718"/>
      <c r="BS9718"/>
      <c r="BT9718"/>
      <c r="BU9718"/>
      <c r="BV9718"/>
      <c r="BW9718"/>
      <c r="BX9718"/>
      <c r="BY9718"/>
      <c r="BZ9718"/>
      <c r="CA9718"/>
      <c r="CB9718"/>
      <c r="CC9718"/>
      <c r="CD9718"/>
      <c r="CE9718"/>
      <c r="CF9718"/>
      <c r="CG9718"/>
      <c r="CH9718"/>
      <c r="CI9718"/>
      <c r="CJ9718"/>
      <c r="CK9718"/>
      <c r="CL9718"/>
      <c r="CM9718"/>
      <c r="CN9718"/>
      <c r="CO9718"/>
      <c r="CP9718"/>
      <c r="CQ9718"/>
      <c r="CR9718"/>
      <c r="CS9718"/>
      <c r="CT9718"/>
      <c r="CU9718"/>
      <c r="CV9718"/>
    </row>
    <row r="9719" spans="10:100" x14ac:dyDescent="0.25">
      <c r="J9719"/>
      <c r="K9719"/>
      <c r="L9719"/>
      <c r="M9719"/>
      <c r="N9719"/>
      <c r="O9719"/>
      <c r="P9719"/>
      <c r="Q9719"/>
      <c r="R9719"/>
      <c r="S9719"/>
      <c r="T9719"/>
      <c r="U9719"/>
      <c r="V9719"/>
      <c r="W9719"/>
      <c r="X9719"/>
      <c r="Y9719"/>
      <c r="Z9719"/>
      <c r="AA9719"/>
      <c r="AB9719"/>
      <c r="AC9719"/>
      <c r="AD9719"/>
      <c r="AE9719"/>
      <c r="AF9719"/>
      <c r="AG9719"/>
      <c r="AH9719"/>
      <c r="AI9719"/>
      <c r="AJ9719"/>
      <c r="AK9719"/>
      <c r="AL9719"/>
      <c r="AM9719"/>
      <c r="AN9719"/>
      <c r="AO9719"/>
      <c r="AP9719"/>
      <c r="AQ9719"/>
      <c r="AR9719"/>
      <c r="AS9719"/>
      <c r="AT9719"/>
      <c r="AU9719"/>
      <c r="AV9719"/>
      <c r="AW9719"/>
      <c r="AX9719"/>
      <c r="AY9719"/>
      <c r="AZ9719"/>
      <c r="BA9719"/>
      <c r="BB9719"/>
      <c r="BC9719"/>
      <c r="BD9719"/>
      <c r="BE9719"/>
      <c r="BF9719"/>
      <c r="BG9719"/>
      <c r="BH9719"/>
      <c r="BI9719"/>
      <c r="BJ9719"/>
      <c r="BK9719"/>
      <c r="BL9719"/>
      <c r="BM9719"/>
      <c r="BN9719"/>
      <c r="BO9719"/>
      <c r="BP9719"/>
      <c r="BQ9719"/>
      <c r="BR9719"/>
      <c r="BS9719"/>
      <c r="BT9719"/>
      <c r="BU9719"/>
      <c r="BV9719"/>
      <c r="BW9719"/>
      <c r="BX9719"/>
      <c r="BY9719"/>
      <c r="BZ9719"/>
      <c r="CA9719"/>
      <c r="CB9719"/>
      <c r="CC9719"/>
      <c r="CD9719"/>
      <c r="CE9719"/>
      <c r="CF9719"/>
      <c r="CG9719"/>
      <c r="CH9719"/>
      <c r="CI9719"/>
      <c r="CJ9719"/>
      <c r="CK9719"/>
      <c r="CL9719"/>
      <c r="CM9719"/>
      <c r="CN9719"/>
      <c r="CO9719"/>
      <c r="CP9719"/>
      <c r="CQ9719"/>
      <c r="CR9719"/>
      <c r="CS9719"/>
      <c r="CT9719"/>
      <c r="CU9719"/>
      <c r="CV9719"/>
    </row>
    <row r="9720" spans="10:100" x14ac:dyDescent="0.25">
      <c r="J9720"/>
      <c r="K9720"/>
      <c r="L9720"/>
      <c r="M9720"/>
      <c r="N9720"/>
      <c r="O9720"/>
      <c r="P9720"/>
      <c r="Q9720"/>
      <c r="R9720"/>
      <c r="S9720"/>
      <c r="T9720"/>
      <c r="U9720"/>
      <c r="V9720"/>
      <c r="W9720"/>
      <c r="X9720"/>
      <c r="Y9720"/>
      <c r="Z9720"/>
      <c r="AA9720"/>
      <c r="AB9720"/>
      <c r="AC9720"/>
      <c r="AD9720"/>
      <c r="AE9720"/>
      <c r="AF9720"/>
      <c r="AG9720"/>
      <c r="AH9720"/>
      <c r="AI9720"/>
      <c r="AJ9720"/>
      <c r="AK9720"/>
      <c r="AL9720"/>
      <c r="AM9720"/>
      <c r="AN9720"/>
      <c r="AO9720"/>
      <c r="AP9720"/>
      <c r="AQ9720"/>
      <c r="AR9720"/>
      <c r="AS9720"/>
      <c r="AT9720"/>
      <c r="AU9720"/>
      <c r="AV9720"/>
      <c r="AW9720"/>
      <c r="AX9720"/>
      <c r="AY9720"/>
      <c r="AZ9720"/>
      <c r="BA9720"/>
      <c r="BB9720"/>
      <c r="BC9720"/>
      <c r="BD9720"/>
      <c r="BE9720"/>
      <c r="BF9720"/>
      <c r="BG9720"/>
      <c r="BH9720"/>
      <c r="BI9720"/>
      <c r="BJ9720"/>
      <c r="BK9720"/>
      <c r="BL9720"/>
      <c r="BM9720"/>
      <c r="BN9720"/>
      <c r="BO9720"/>
      <c r="BP9720"/>
      <c r="BQ9720"/>
      <c r="BR9720"/>
      <c r="BS9720"/>
      <c r="BT9720"/>
      <c r="BU9720"/>
      <c r="BV9720"/>
      <c r="BW9720"/>
      <c r="BX9720"/>
      <c r="BY9720"/>
      <c r="BZ9720"/>
      <c r="CA9720"/>
      <c r="CB9720"/>
      <c r="CC9720"/>
      <c r="CD9720"/>
      <c r="CE9720"/>
      <c r="CF9720"/>
      <c r="CG9720"/>
      <c r="CH9720"/>
      <c r="CI9720"/>
      <c r="CJ9720"/>
      <c r="CK9720"/>
      <c r="CL9720"/>
      <c r="CM9720"/>
      <c r="CN9720"/>
      <c r="CO9720"/>
      <c r="CP9720"/>
      <c r="CQ9720"/>
      <c r="CR9720"/>
      <c r="CS9720"/>
      <c r="CT9720"/>
      <c r="CU9720"/>
      <c r="CV9720"/>
    </row>
    <row r="9721" spans="10:100" x14ac:dyDescent="0.25">
      <c r="J9721"/>
      <c r="K9721"/>
      <c r="L9721"/>
      <c r="M9721"/>
      <c r="N9721"/>
      <c r="O9721"/>
      <c r="P9721"/>
      <c r="Q9721"/>
      <c r="R9721"/>
      <c r="S9721"/>
      <c r="T9721"/>
      <c r="U9721"/>
      <c r="V9721"/>
      <c r="W9721"/>
      <c r="X9721"/>
      <c r="Y9721"/>
      <c r="Z9721"/>
      <c r="AA9721"/>
      <c r="AB9721"/>
      <c r="AC9721"/>
      <c r="AD9721"/>
      <c r="AE9721"/>
      <c r="AF9721"/>
      <c r="AG9721"/>
      <c r="AH9721"/>
      <c r="AI9721"/>
      <c r="AJ9721"/>
      <c r="AK9721"/>
      <c r="AL9721"/>
      <c r="AM9721"/>
      <c r="AN9721"/>
      <c r="AO9721"/>
      <c r="AP9721"/>
      <c r="AQ9721"/>
      <c r="AR9721"/>
      <c r="AS9721"/>
      <c r="AT9721"/>
      <c r="AU9721"/>
      <c r="AV9721"/>
      <c r="AW9721"/>
      <c r="AX9721"/>
      <c r="AY9721"/>
      <c r="AZ9721"/>
      <c r="BA9721"/>
      <c r="BB9721"/>
      <c r="BC9721"/>
      <c r="BD9721"/>
      <c r="BE9721"/>
      <c r="BF9721"/>
      <c r="BG9721"/>
      <c r="BH9721"/>
      <c r="BI9721"/>
      <c r="BJ9721"/>
      <c r="BK9721"/>
      <c r="BL9721"/>
      <c r="BM9721"/>
      <c r="BN9721"/>
      <c r="BO9721"/>
      <c r="BP9721"/>
      <c r="BQ9721"/>
      <c r="BR9721"/>
      <c r="BS9721"/>
      <c r="BT9721"/>
      <c r="BU9721"/>
      <c r="BV9721"/>
      <c r="BW9721"/>
      <c r="BX9721"/>
      <c r="BY9721"/>
      <c r="BZ9721"/>
      <c r="CA9721"/>
      <c r="CB9721"/>
      <c r="CC9721"/>
      <c r="CD9721"/>
      <c r="CE9721"/>
      <c r="CF9721"/>
      <c r="CG9721"/>
      <c r="CH9721"/>
      <c r="CI9721"/>
      <c r="CJ9721"/>
      <c r="CK9721"/>
      <c r="CL9721"/>
      <c r="CM9721"/>
      <c r="CN9721"/>
      <c r="CO9721"/>
      <c r="CP9721"/>
      <c r="CQ9721"/>
      <c r="CR9721"/>
      <c r="CS9721"/>
      <c r="CT9721"/>
      <c r="CU9721"/>
      <c r="CV9721"/>
    </row>
    <row r="9722" spans="10:100" x14ac:dyDescent="0.25">
      <c r="J9722"/>
      <c r="K9722"/>
      <c r="L9722"/>
      <c r="M9722"/>
      <c r="N9722"/>
      <c r="O9722"/>
      <c r="P9722"/>
      <c r="Q9722"/>
      <c r="R9722"/>
      <c r="S9722"/>
      <c r="T9722"/>
      <c r="U9722"/>
      <c r="V9722"/>
      <c r="W9722"/>
      <c r="X9722"/>
      <c r="Y9722"/>
      <c r="Z9722"/>
      <c r="AA9722"/>
      <c r="AB9722"/>
      <c r="AC9722"/>
      <c r="AD9722"/>
      <c r="AE9722"/>
      <c r="AF9722"/>
      <c r="AG9722"/>
      <c r="AH9722"/>
      <c r="AI9722"/>
      <c r="AJ9722"/>
      <c r="AK9722"/>
      <c r="AL9722"/>
      <c r="AM9722"/>
      <c r="AN9722"/>
      <c r="AO9722"/>
      <c r="AP9722"/>
      <c r="AQ9722"/>
      <c r="AR9722"/>
      <c r="AS9722"/>
      <c r="AT9722"/>
      <c r="AU9722"/>
      <c r="AV9722"/>
      <c r="AW9722"/>
      <c r="AX9722"/>
      <c r="AY9722"/>
      <c r="AZ9722"/>
      <c r="BA9722"/>
      <c r="BB9722"/>
      <c r="BC9722"/>
      <c r="BD9722"/>
      <c r="BE9722"/>
      <c r="BF9722"/>
      <c r="BG9722"/>
      <c r="BH9722"/>
      <c r="BI9722"/>
      <c r="BJ9722"/>
      <c r="BK9722"/>
      <c r="BL9722"/>
      <c r="BM9722"/>
      <c r="BN9722"/>
      <c r="BO9722"/>
      <c r="BP9722"/>
      <c r="BQ9722"/>
      <c r="BR9722"/>
      <c r="BS9722"/>
      <c r="BT9722"/>
      <c r="BU9722"/>
      <c r="BV9722"/>
      <c r="BW9722"/>
      <c r="BX9722"/>
      <c r="BY9722"/>
      <c r="BZ9722"/>
      <c r="CA9722"/>
      <c r="CB9722"/>
      <c r="CC9722"/>
      <c r="CD9722"/>
      <c r="CE9722"/>
      <c r="CF9722"/>
      <c r="CG9722"/>
      <c r="CH9722"/>
      <c r="CI9722"/>
      <c r="CJ9722"/>
      <c r="CK9722"/>
      <c r="CL9722"/>
      <c r="CM9722"/>
      <c r="CN9722"/>
      <c r="CO9722"/>
      <c r="CP9722"/>
      <c r="CQ9722"/>
      <c r="CR9722"/>
      <c r="CS9722"/>
      <c r="CT9722"/>
      <c r="CU9722"/>
      <c r="CV9722"/>
    </row>
    <row r="9723" spans="10:100" x14ac:dyDescent="0.25">
      <c r="J9723"/>
      <c r="K9723"/>
      <c r="L9723"/>
      <c r="M9723"/>
      <c r="N9723"/>
      <c r="O9723"/>
      <c r="P9723"/>
      <c r="Q9723"/>
      <c r="R9723"/>
      <c r="S9723"/>
      <c r="T9723"/>
      <c r="U9723"/>
      <c r="V9723"/>
      <c r="W9723"/>
      <c r="X9723"/>
      <c r="Y9723"/>
      <c r="Z9723"/>
      <c r="AA9723"/>
      <c r="AB9723"/>
      <c r="AC9723"/>
      <c r="AD9723"/>
      <c r="AE9723"/>
      <c r="AF9723"/>
      <c r="AG9723"/>
      <c r="AH9723"/>
      <c r="AI9723"/>
      <c r="AJ9723"/>
      <c r="AK9723"/>
      <c r="AL9723"/>
      <c r="AM9723"/>
      <c r="AN9723"/>
      <c r="AO9723"/>
      <c r="AP9723"/>
      <c r="AQ9723"/>
      <c r="AR9723"/>
      <c r="AS9723"/>
      <c r="AT9723"/>
      <c r="AU9723"/>
      <c r="AV9723"/>
      <c r="AW9723"/>
      <c r="AX9723"/>
      <c r="AY9723"/>
      <c r="AZ9723"/>
      <c r="BA9723"/>
      <c r="BB9723"/>
      <c r="BC9723"/>
      <c r="BD9723"/>
      <c r="BE9723"/>
      <c r="BF9723"/>
      <c r="BG9723"/>
      <c r="BH9723"/>
      <c r="BI9723"/>
      <c r="BJ9723"/>
      <c r="BK9723"/>
      <c r="BL9723"/>
      <c r="BM9723"/>
      <c r="BN9723"/>
      <c r="BO9723"/>
      <c r="BP9723"/>
      <c r="BQ9723"/>
      <c r="BR9723"/>
      <c r="BS9723"/>
      <c r="BT9723"/>
      <c r="BU9723"/>
      <c r="BV9723"/>
      <c r="BW9723"/>
      <c r="BX9723"/>
      <c r="BY9723"/>
      <c r="BZ9723"/>
      <c r="CA9723"/>
      <c r="CB9723"/>
      <c r="CC9723"/>
      <c r="CD9723"/>
      <c r="CE9723"/>
      <c r="CF9723"/>
      <c r="CG9723"/>
      <c r="CH9723"/>
      <c r="CI9723"/>
      <c r="CJ9723"/>
      <c r="CK9723"/>
      <c r="CL9723"/>
      <c r="CM9723"/>
      <c r="CN9723"/>
      <c r="CO9723"/>
      <c r="CP9723"/>
      <c r="CQ9723"/>
      <c r="CR9723"/>
      <c r="CS9723"/>
      <c r="CT9723"/>
      <c r="CU9723"/>
      <c r="CV9723"/>
    </row>
    <row r="9724" spans="10:100" x14ac:dyDescent="0.25">
      <c r="J9724"/>
      <c r="K9724"/>
      <c r="L9724"/>
      <c r="M9724"/>
      <c r="N9724"/>
      <c r="O9724"/>
      <c r="P9724"/>
      <c r="Q9724"/>
      <c r="R9724"/>
      <c r="S9724"/>
      <c r="T9724"/>
      <c r="U9724"/>
      <c r="V9724"/>
      <c r="W9724"/>
      <c r="X9724"/>
      <c r="Y9724"/>
      <c r="Z9724"/>
      <c r="AA9724"/>
      <c r="AB9724"/>
      <c r="AC9724"/>
      <c r="AD9724"/>
      <c r="AE9724"/>
      <c r="AF9724"/>
      <c r="AG9724"/>
      <c r="AH9724"/>
      <c r="AI9724"/>
      <c r="AJ9724"/>
      <c r="AK9724"/>
      <c r="AL9724"/>
      <c r="AM9724"/>
      <c r="AN9724"/>
      <c r="AO9724"/>
      <c r="AP9724"/>
      <c r="AQ9724"/>
      <c r="AR9724"/>
      <c r="AS9724"/>
      <c r="AT9724"/>
      <c r="AU9724"/>
      <c r="AV9724"/>
      <c r="AW9724"/>
      <c r="AX9724"/>
      <c r="AY9724"/>
      <c r="AZ9724"/>
      <c r="BA9724"/>
      <c r="BB9724"/>
      <c r="BC9724"/>
      <c r="BD9724"/>
      <c r="BE9724"/>
      <c r="BF9724"/>
      <c r="BG9724"/>
      <c r="BH9724"/>
      <c r="BI9724"/>
      <c r="BJ9724"/>
      <c r="BK9724"/>
      <c r="BL9724"/>
      <c r="BM9724"/>
      <c r="BN9724"/>
      <c r="BO9724"/>
      <c r="BP9724"/>
      <c r="BQ9724"/>
      <c r="BR9724"/>
      <c r="BS9724"/>
      <c r="BT9724"/>
      <c r="BU9724"/>
      <c r="BV9724"/>
      <c r="BW9724"/>
      <c r="BX9724"/>
      <c r="BY9724"/>
      <c r="BZ9724"/>
      <c r="CA9724"/>
      <c r="CB9724"/>
      <c r="CC9724"/>
      <c r="CD9724"/>
      <c r="CE9724"/>
      <c r="CF9724"/>
      <c r="CG9724"/>
      <c r="CH9724"/>
      <c r="CI9724"/>
      <c r="CJ9724"/>
      <c r="CK9724"/>
      <c r="CL9724"/>
      <c r="CM9724"/>
      <c r="CN9724"/>
      <c r="CO9724"/>
      <c r="CP9724"/>
      <c r="CQ9724"/>
      <c r="CR9724"/>
      <c r="CS9724"/>
      <c r="CT9724"/>
      <c r="CU9724"/>
      <c r="CV9724"/>
    </row>
    <row r="9725" spans="10:100" x14ac:dyDescent="0.25">
      <c r="J9725"/>
      <c r="K9725"/>
      <c r="L9725"/>
      <c r="M9725"/>
      <c r="N9725"/>
      <c r="O9725"/>
      <c r="P9725"/>
      <c r="Q9725"/>
      <c r="R9725"/>
      <c r="S9725"/>
      <c r="T9725"/>
      <c r="U9725"/>
      <c r="V9725"/>
      <c r="W9725"/>
      <c r="X9725"/>
      <c r="Y9725"/>
      <c r="Z9725"/>
      <c r="AA9725"/>
      <c r="AB9725"/>
      <c r="AC9725"/>
      <c r="AD9725"/>
      <c r="AE9725"/>
      <c r="AF9725"/>
      <c r="AG9725"/>
      <c r="AH9725"/>
      <c r="AI9725"/>
      <c r="AJ9725"/>
      <c r="AK9725"/>
      <c r="AL9725"/>
      <c r="AM9725"/>
      <c r="AN9725"/>
      <c r="AO9725"/>
      <c r="AP9725"/>
      <c r="AQ9725"/>
      <c r="AR9725"/>
      <c r="AS9725"/>
      <c r="AT9725"/>
      <c r="AU9725"/>
      <c r="AV9725"/>
      <c r="AW9725"/>
      <c r="AX9725"/>
      <c r="AY9725"/>
      <c r="AZ9725"/>
      <c r="BA9725"/>
      <c r="BB9725"/>
      <c r="BC9725"/>
      <c r="BD9725"/>
      <c r="BE9725"/>
      <c r="BF9725"/>
      <c r="BG9725"/>
      <c r="BH9725"/>
      <c r="BI9725"/>
      <c r="BJ9725"/>
      <c r="BK9725"/>
      <c r="BL9725"/>
      <c r="BM9725"/>
      <c r="BN9725"/>
      <c r="BO9725"/>
      <c r="BP9725"/>
      <c r="BQ9725"/>
      <c r="BR9725"/>
      <c r="BS9725"/>
      <c r="BT9725"/>
      <c r="BU9725"/>
      <c r="BV9725"/>
      <c r="BW9725"/>
      <c r="BX9725"/>
      <c r="BY9725"/>
      <c r="BZ9725"/>
      <c r="CA9725"/>
      <c r="CB9725"/>
      <c r="CC9725"/>
      <c r="CD9725"/>
      <c r="CE9725"/>
      <c r="CF9725"/>
      <c r="CG9725"/>
      <c r="CH9725"/>
      <c r="CI9725"/>
      <c r="CJ9725"/>
      <c r="CK9725"/>
      <c r="CL9725"/>
      <c r="CM9725"/>
      <c r="CN9725"/>
      <c r="CO9725"/>
      <c r="CP9725"/>
      <c r="CQ9725"/>
      <c r="CR9725"/>
      <c r="CS9725"/>
      <c r="CT9725"/>
      <c r="CU9725"/>
      <c r="CV9725"/>
    </row>
    <row r="9726" spans="10:100" x14ac:dyDescent="0.25">
      <c r="J9726"/>
      <c r="K9726"/>
      <c r="L9726"/>
      <c r="M9726"/>
      <c r="N9726"/>
      <c r="O9726"/>
      <c r="P9726"/>
      <c r="Q9726"/>
      <c r="R9726"/>
      <c r="S9726"/>
      <c r="T9726"/>
      <c r="U9726"/>
      <c r="V9726"/>
      <c r="W9726"/>
      <c r="X9726"/>
      <c r="Y9726"/>
      <c r="Z9726"/>
      <c r="AA9726"/>
      <c r="AB9726"/>
      <c r="AC9726"/>
      <c r="AD9726"/>
      <c r="AE9726"/>
      <c r="AF9726"/>
      <c r="AG9726"/>
      <c r="AH9726"/>
      <c r="AI9726"/>
      <c r="AJ9726"/>
      <c r="AK9726"/>
      <c r="AL9726"/>
      <c r="AM9726"/>
      <c r="AN9726"/>
      <c r="AO9726"/>
      <c r="AP9726"/>
      <c r="AQ9726"/>
      <c r="AR9726"/>
      <c r="AS9726"/>
      <c r="AT9726"/>
      <c r="AU9726"/>
      <c r="AV9726"/>
      <c r="AW9726"/>
      <c r="AX9726"/>
      <c r="AY9726"/>
      <c r="AZ9726"/>
      <c r="BA9726"/>
      <c r="BB9726"/>
      <c r="BC9726"/>
      <c r="BD9726"/>
      <c r="BE9726"/>
      <c r="BF9726"/>
      <c r="BG9726"/>
      <c r="BH9726"/>
      <c r="BI9726"/>
      <c r="BJ9726"/>
      <c r="BK9726"/>
      <c r="BL9726"/>
      <c r="BM9726"/>
      <c r="BN9726"/>
      <c r="BO9726"/>
      <c r="BP9726"/>
      <c r="BQ9726"/>
      <c r="BR9726"/>
      <c r="BS9726"/>
      <c r="BT9726"/>
      <c r="BU9726"/>
      <c r="BV9726"/>
      <c r="BW9726"/>
      <c r="BX9726"/>
      <c r="BY9726"/>
      <c r="BZ9726"/>
      <c r="CA9726"/>
      <c r="CB9726"/>
      <c r="CC9726"/>
      <c r="CD9726"/>
      <c r="CE9726"/>
      <c r="CF9726"/>
      <c r="CG9726"/>
      <c r="CH9726"/>
      <c r="CI9726"/>
      <c r="CJ9726"/>
      <c r="CK9726"/>
      <c r="CL9726"/>
      <c r="CM9726"/>
      <c r="CN9726"/>
      <c r="CO9726"/>
      <c r="CP9726"/>
      <c r="CQ9726"/>
      <c r="CR9726"/>
      <c r="CS9726"/>
      <c r="CT9726"/>
      <c r="CU9726"/>
      <c r="CV9726"/>
    </row>
    <row r="9727" spans="10:100" x14ac:dyDescent="0.25">
      <c r="J9727"/>
      <c r="K9727"/>
      <c r="L9727"/>
      <c r="M9727"/>
      <c r="N9727"/>
      <c r="O9727"/>
      <c r="P9727"/>
      <c r="Q9727"/>
      <c r="R9727"/>
      <c r="S9727"/>
      <c r="T9727"/>
      <c r="U9727"/>
      <c r="V9727"/>
      <c r="W9727"/>
      <c r="X9727"/>
      <c r="Y9727"/>
      <c r="Z9727"/>
      <c r="AA9727"/>
      <c r="AB9727"/>
      <c r="AC9727"/>
      <c r="AD9727"/>
      <c r="AE9727"/>
      <c r="AF9727"/>
      <c r="AG9727"/>
      <c r="AH9727"/>
      <c r="AI9727"/>
      <c r="AJ9727"/>
      <c r="AK9727"/>
      <c r="AL9727"/>
      <c r="AM9727"/>
      <c r="AN9727"/>
      <c r="AO9727"/>
      <c r="AP9727"/>
      <c r="AQ9727"/>
      <c r="AR9727"/>
      <c r="AS9727"/>
      <c r="AT9727"/>
      <c r="AU9727"/>
      <c r="AV9727"/>
      <c r="AW9727"/>
      <c r="AX9727"/>
      <c r="AY9727"/>
      <c r="AZ9727"/>
      <c r="BA9727"/>
      <c r="BB9727"/>
      <c r="BC9727"/>
      <c r="BD9727"/>
      <c r="BE9727"/>
      <c r="BF9727"/>
      <c r="BG9727"/>
      <c r="BH9727"/>
      <c r="BI9727"/>
      <c r="BJ9727"/>
      <c r="BK9727"/>
      <c r="BL9727"/>
      <c r="BM9727"/>
      <c r="BN9727"/>
      <c r="BO9727"/>
      <c r="BP9727"/>
      <c r="BQ9727"/>
      <c r="BR9727"/>
      <c r="BS9727"/>
      <c r="BT9727"/>
      <c r="BU9727"/>
      <c r="BV9727"/>
      <c r="BW9727"/>
      <c r="BX9727"/>
      <c r="BY9727"/>
      <c r="BZ9727"/>
      <c r="CA9727"/>
      <c r="CB9727"/>
      <c r="CC9727"/>
      <c r="CD9727"/>
      <c r="CE9727"/>
      <c r="CF9727"/>
      <c r="CG9727"/>
      <c r="CH9727"/>
      <c r="CI9727"/>
      <c r="CJ9727"/>
      <c r="CK9727"/>
      <c r="CL9727"/>
      <c r="CM9727"/>
      <c r="CN9727"/>
      <c r="CO9727"/>
      <c r="CP9727"/>
      <c r="CQ9727"/>
      <c r="CR9727"/>
      <c r="CS9727"/>
      <c r="CT9727"/>
      <c r="CU9727"/>
      <c r="CV9727"/>
    </row>
    <row r="9728" spans="10:100" x14ac:dyDescent="0.25">
      <c r="J9728"/>
      <c r="K9728"/>
      <c r="L9728"/>
      <c r="M9728"/>
      <c r="N9728"/>
      <c r="O9728"/>
      <c r="P9728"/>
      <c r="Q9728"/>
      <c r="R9728"/>
      <c r="S9728"/>
      <c r="T9728"/>
      <c r="U9728"/>
      <c r="V9728"/>
      <c r="W9728"/>
      <c r="X9728"/>
      <c r="Y9728"/>
      <c r="Z9728"/>
      <c r="AA9728"/>
      <c r="AB9728"/>
      <c r="AC9728"/>
      <c r="AD9728"/>
      <c r="AE9728"/>
      <c r="AF9728"/>
      <c r="AG9728"/>
      <c r="AH9728"/>
      <c r="AI9728"/>
      <c r="AJ9728"/>
      <c r="AK9728"/>
      <c r="AL9728"/>
      <c r="AM9728"/>
      <c r="AN9728"/>
      <c r="AO9728"/>
      <c r="AP9728"/>
      <c r="AQ9728"/>
      <c r="AR9728"/>
      <c r="AS9728"/>
      <c r="AT9728"/>
      <c r="AU9728"/>
      <c r="AV9728"/>
      <c r="AW9728"/>
      <c r="AX9728"/>
      <c r="AY9728"/>
      <c r="AZ9728"/>
      <c r="BA9728"/>
      <c r="BB9728"/>
      <c r="BC9728"/>
      <c r="BD9728"/>
      <c r="BE9728"/>
      <c r="BF9728"/>
      <c r="BG9728"/>
      <c r="BH9728"/>
      <c r="BI9728"/>
      <c r="BJ9728"/>
      <c r="BK9728"/>
      <c r="BL9728"/>
      <c r="BM9728"/>
      <c r="BN9728"/>
      <c r="BO9728"/>
      <c r="BP9728"/>
      <c r="BQ9728"/>
      <c r="BR9728"/>
      <c r="BS9728"/>
      <c r="BT9728"/>
      <c r="BU9728"/>
      <c r="BV9728"/>
      <c r="BW9728"/>
      <c r="BX9728"/>
      <c r="BY9728"/>
      <c r="BZ9728"/>
      <c r="CA9728"/>
      <c r="CB9728"/>
      <c r="CC9728"/>
      <c r="CD9728"/>
      <c r="CE9728"/>
      <c r="CF9728"/>
      <c r="CG9728"/>
      <c r="CH9728"/>
      <c r="CI9728"/>
      <c r="CJ9728"/>
      <c r="CK9728"/>
      <c r="CL9728"/>
      <c r="CM9728"/>
      <c r="CN9728"/>
      <c r="CO9728"/>
      <c r="CP9728"/>
      <c r="CQ9728"/>
      <c r="CR9728"/>
      <c r="CS9728"/>
      <c r="CT9728"/>
      <c r="CU9728"/>
      <c r="CV9728"/>
    </row>
    <row r="9729" spans="10:100" x14ac:dyDescent="0.25">
      <c r="J9729"/>
      <c r="K9729"/>
      <c r="L9729"/>
      <c r="M9729"/>
      <c r="N9729"/>
      <c r="O9729"/>
      <c r="P9729"/>
      <c r="Q9729"/>
      <c r="R9729"/>
      <c r="S9729"/>
      <c r="T9729"/>
      <c r="U9729"/>
      <c r="V9729"/>
      <c r="W9729"/>
      <c r="X9729"/>
      <c r="Y9729"/>
      <c r="Z9729"/>
      <c r="AA9729"/>
      <c r="AB9729"/>
      <c r="AC9729"/>
      <c r="AD9729"/>
      <c r="AE9729"/>
      <c r="AF9729"/>
      <c r="AG9729"/>
      <c r="AH9729"/>
      <c r="AI9729"/>
      <c r="AJ9729"/>
      <c r="AK9729"/>
      <c r="AL9729"/>
      <c r="AM9729"/>
      <c r="AN9729"/>
      <c r="AO9729"/>
      <c r="AP9729"/>
      <c r="AQ9729"/>
      <c r="AR9729"/>
      <c r="AS9729"/>
      <c r="AT9729"/>
      <c r="AU9729"/>
      <c r="AV9729"/>
      <c r="AW9729"/>
      <c r="AX9729"/>
      <c r="AY9729"/>
      <c r="AZ9729"/>
      <c r="BA9729"/>
      <c r="BB9729"/>
      <c r="BC9729"/>
      <c r="BD9729"/>
      <c r="BE9729"/>
      <c r="BF9729"/>
      <c r="BG9729"/>
      <c r="BH9729"/>
      <c r="BI9729"/>
      <c r="BJ9729"/>
      <c r="BK9729"/>
      <c r="BL9729"/>
      <c r="BM9729"/>
      <c r="BN9729"/>
      <c r="BO9729"/>
      <c r="BP9729"/>
      <c r="BQ9729"/>
      <c r="BR9729"/>
      <c r="BS9729"/>
      <c r="BT9729"/>
      <c r="BU9729"/>
      <c r="BV9729"/>
      <c r="BW9729"/>
      <c r="BX9729"/>
      <c r="BY9729"/>
      <c r="BZ9729"/>
      <c r="CA9729"/>
      <c r="CB9729"/>
      <c r="CC9729"/>
      <c r="CD9729"/>
      <c r="CE9729"/>
      <c r="CF9729"/>
      <c r="CG9729"/>
      <c r="CH9729"/>
      <c r="CI9729"/>
      <c r="CJ9729"/>
      <c r="CK9729"/>
      <c r="CL9729"/>
      <c r="CM9729"/>
      <c r="CN9729"/>
      <c r="CO9729"/>
      <c r="CP9729"/>
      <c r="CQ9729"/>
      <c r="CR9729"/>
      <c r="CS9729"/>
      <c r="CT9729"/>
      <c r="CU9729"/>
      <c r="CV9729"/>
    </row>
    <row r="9730" spans="10:100" x14ac:dyDescent="0.25">
      <c r="J9730"/>
      <c r="K9730"/>
      <c r="L9730"/>
      <c r="M9730"/>
      <c r="N9730"/>
      <c r="O9730"/>
      <c r="P9730"/>
      <c r="Q9730"/>
      <c r="R9730"/>
      <c r="S9730"/>
      <c r="T9730"/>
      <c r="U9730"/>
      <c r="V9730"/>
      <c r="W9730"/>
      <c r="X9730"/>
      <c r="Y9730"/>
      <c r="Z9730"/>
      <c r="AA9730"/>
      <c r="AB9730"/>
      <c r="AC9730"/>
      <c r="AD9730"/>
      <c r="AE9730"/>
      <c r="AF9730"/>
      <c r="AG9730"/>
      <c r="AH9730"/>
      <c r="AI9730"/>
      <c r="AJ9730"/>
      <c r="AK9730"/>
      <c r="AL9730"/>
      <c r="AM9730"/>
      <c r="AN9730"/>
      <c r="AO9730"/>
      <c r="AP9730"/>
      <c r="AQ9730"/>
      <c r="AR9730"/>
      <c r="AS9730"/>
      <c r="AT9730"/>
      <c r="AU9730"/>
      <c r="AV9730"/>
      <c r="AW9730"/>
      <c r="AX9730"/>
      <c r="AY9730"/>
      <c r="AZ9730"/>
      <c r="BA9730"/>
      <c r="BB9730"/>
      <c r="BC9730"/>
      <c r="BD9730"/>
      <c r="BE9730"/>
      <c r="BF9730"/>
      <c r="BG9730"/>
      <c r="BH9730"/>
      <c r="BI9730"/>
      <c r="BJ9730"/>
      <c r="BK9730"/>
      <c r="BL9730"/>
      <c r="BM9730"/>
      <c r="BN9730"/>
      <c r="BO9730"/>
      <c r="BP9730"/>
      <c r="BQ9730"/>
      <c r="BR9730"/>
      <c r="BS9730"/>
      <c r="BT9730"/>
      <c r="BU9730"/>
      <c r="BV9730"/>
      <c r="BW9730"/>
      <c r="BX9730"/>
      <c r="BY9730"/>
      <c r="BZ9730"/>
      <c r="CA9730"/>
      <c r="CB9730"/>
      <c r="CC9730"/>
      <c r="CD9730"/>
      <c r="CE9730"/>
      <c r="CF9730"/>
      <c r="CG9730"/>
      <c r="CH9730"/>
      <c r="CI9730"/>
      <c r="CJ9730"/>
      <c r="CK9730"/>
      <c r="CL9730"/>
      <c r="CM9730"/>
      <c r="CN9730"/>
      <c r="CO9730"/>
      <c r="CP9730"/>
      <c r="CQ9730"/>
      <c r="CR9730"/>
      <c r="CS9730"/>
      <c r="CT9730"/>
      <c r="CU9730"/>
      <c r="CV9730"/>
    </row>
    <row r="9731" spans="10:100" x14ac:dyDescent="0.25">
      <c r="J9731"/>
      <c r="K9731"/>
      <c r="L9731"/>
      <c r="M9731"/>
      <c r="N9731"/>
      <c r="O9731"/>
      <c r="P9731"/>
      <c r="Q9731"/>
      <c r="R9731"/>
      <c r="S9731"/>
      <c r="T9731"/>
      <c r="U9731"/>
      <c r="V9731"/>
      <c r="W9731"/>
      <c r="X9731"/>
      <c r="Y9731"/>
      <c r="Z9731"/>
      <c r="AA9731"/>
      <c r="AB9731"/>
      <c r="AC9731"/>
      <c r="AD9731"/>
      <c r="AE9731"/>
      <c r="AF9731"/>
      <c r="AG9731"/>
      <c r="AH9731"/>
      <c r="AI9731"/>
      <c r="AJ9731"/>
      <c r="AK9731"/>
      <c r="AL9731"/>
      <c r="AM9731"/>
      <c r="AN9731"/>
      <c r="AO9731"/>
      <c r="AP9731"/>
      <c r="AQ9731"/>
      <c r="AR9731"/>
      <c r="AS9731"/>
      <c r="AT9731"/>
      <c r="AU9731"/>
      <c r="AV9731"/>
      <c r="AW9731"/>
      <c r="AX9731"/>
      <c r="AY9731"/>
      <c r="AZ9731"/>
      <c r="BA9731"/>
      <c r="BB9731"/>
      <c r="BC9731"/>
      <c r="BD9731"/>
      <c r="BE9731"/>
      <c r="BF9731"/>
      <c r="BG9731"/>
      <c r="BH9731"/>
      <c r="BI9731"/>
      <c r="BJ9731"/>
      <c r="BK9731"/>
      <c r="BL9731"/>
      <c r="BM9731"/>
      <c r="BN9731"/>
      <c r="BO9731"/>
      <c r="BP9731"/>
      <c r="BQ9731"/>
      <c r="BR9731"/>
      <c r="BS9731"/>
      <c r="BT9731"/>
      <c r="BU9731"/>
      <c r="BV9731"/>
      <c r="BW9731"/>
      <c r="BX9731"/>
      <c r="BY9731"/>
      <c r="BZ9731"/>
      <c r="CA9731"/>
      <c r="CB9731"/>
      <c r="CC9731"/>
      <c r="CD9731"/>
      <c r="CE9731"/>
      <c r="CF9731"/>
      <c r="CG9731"/>
      <c r="CH9731"/>
      <c r="CI9731"/>
      <c r="CJ9731"/>
      <c r="CK9731"/>
      <c r="CL9731"/>
      <c r="CM9731"/>
      <c r="CN9731"/>
      <c r="CO9731"/>
      <c r="CP9731"/>
      <c r="CQ9731"/>
      <c r="CR9731"/>
      <c r="CS9731"/>
      <c r="CT9731"/>
      <c r="CU9731"/>
      <c r="CV9731"/>
    </row>
    <row r="9732" spans="10:100" x14ac:dyDescent="0.25">
      <c r="J9732"/>
      <c r="K9732"/>
      <c r="L9732"/>
      <c r="M9732"/>
      <c r="N9732"/>
      <c r="O9732"/>
      <c r="P9732"/>
      <c r="Q9732"/>
      <c r="R9732"/>
      <c r="S9732"/>
      <c r="T9732"/>
      <c r="U9732"/>
      <c r="V9732"/>
      <c r="W9732"/>
      <c r="X9732"/>
      <c r="Y9732"/>
      <c r="Z9732"/>
      <c r="AA9732"/>
      <c r="AB9732"/>
      <c r="AC9732"/>
      <c r="AD9732"/>
      <c r="AE9732"/>
      <c r="AF9732"/>
      <c r="AG9732"/>
      <c r="AH9732"/>
      <c r="AI9732"/>
      <c r="AJ9732"/>
      <c r="AK9732"/>
      <c r="AL9732"/>
      <c r="AM9732"/>
      <c r="AN9732"/>
      <c r="AO9732"/>
      <c r="AP9732"/>
      <c r="AQ9732"/>
      <c r="AR9732"/>
      <c r="AS9732"/>
      <c r="AT9732"/>
      <c r="AU9732"/>
      <c r="AV9732"/>
      <c r="AW9732"/>
      <c r="AX9732"/>
      <c r="AY9732"/>
      <c r="AZ9732"/>
      <c r="BA9732"/>
      <c r="BB9732"/>
      <c r="BC9732"/>
      <c r="BD9732"/>
      <c r="BE9732"/>
      <c r="BF9732"/>
      <c r="BG9732"/>
      <c r="BH9732"/>
      <c r="BI9732"/>
      <c r="BJ9732"/>
      <c r="BK9732"/>
      <c r="BL9732"/>
      <c r="BM9732"/>
      <c r="BN9732"/>
      <c r="BO9732"/>
      <c r="BP9732"/>
      <c r="BQ9732"/>
      <c r="BR9732"/>
      <c r="BS9732"/>
      <c r="BT9732"/>
      <c r="BU9732"/>
      <c r="BV9732"/>
      <c r="BW9732"/>
      <c r="BX9732"/>
      <c r="BY9732"/>
      <c r="BZ9732"/>
      <c r="CA9732"/>
      <c r="CB9732"/>
      <c r="CC9732"/>
      <c r="CD9732"/>
      <c r="CE9732"/>
      <c r="CF9732"/>
      <c r="CG9732"/>
      <c r="CH9732"/>
      <c r="CI9732"/>
      <c r="CJ9732"/>
      <c r="CK9732"/>
      <c r="CL9732"/>
      <c r="CM9732"/>
      <c r="CN9732"/>
      <c r="CO9732"/>
      <c r="CP9732"/>
      <c r="CQ9732"/>
      <c r="CR9732"/>
      <c r="CS9732"/>
      <c r="CT9732"/>
      <c r="CU9732"/>
      <c r="CV9732"/>
    </row>
    <row r="9733" spans="10:100" x14ac:dyDescent="0.25">
      <c r="J9733"/>
      <c r="K9733"/>
      <c r="L9733"/>
      <c r="M9733"/>
      <c r="N9733"/>
      <c r="O9733"/>
      <c r="P9733"/>
      <c r="Q9733"/>
      <c r="R9733"/>
      <c r="S9733"/>
      <c r="T9733"/>
      <c r="U9733"/>
      <c r="V9733"/>
      <c r="W9733"/>
      <c r="X9733"/>
      <c r="Y9733"/>
      <c r="Z9733"/>
      <c r="AA9733"/>
      <c r="AB9733"/>
      <c r="AC9733"/>
      <c r="AD9733"/>
      <c r="AE9733"/>
      <c r="AF9733"/>
      <c r="AG9733"/>
      <c r="AH9733"/>
      <c r="AI9733"/>
      <c r="AJ9733"/>
      <c r="AK9733"/>
      <c r="AL9733"/>
      <c r="AM9733"/>
      <c r="AN9733"/>
      <c r="AO9733"/>
      <c r="AP9733"/>
      <c r="AQ9733"/>
      <c r="AR9733"/>
      <c r="AS9733"/>
      <c r="AT9733"/>
      <c r="AU9733"/>
      <c r="AV9733"/>
      <c r="AW9733"/>
      <c r="AX9733"/>
      <c r="AY9733"/>
      <c r="AZ9733"/>
      <c r="BA9733"/>
      <c r="BB9733"/>
      <c r="BC9733"/>
      <c r="BD9733"/>
      <c r="BE9733"/>
      <c r="BF9733"/>
      <c r="BG9733"/>
      <c r="BH9733"/>
      <c r="BI9733"/>
      <c r="BJ9733"/>
      <c r="BK9733"/>
      <c r="BL9733"/>
      <c r="BM9733"/>
      <c r="BN9733"/>
      <c r="BO9733"/>
      <c r="BP9733"/>
      <c r="BQ9733"/>
      <c r="BR9733"/>
      <c r="BS9733"/>
      <c r="BT9733"/>
      <c r="BU9733"/>
      <c r="BV9733"/>
      <c r="BW9733"/>
      <c r="BX9733"/>
      <c r="BY9733"/>
      <c r="BZ9733"/>
      <c r="CA9733"/>
      <c r="CB9733"/>
      <c r="CC9733"/>
      <c r="CD9733"/>
      <c r="CE9733"/>
      <c r="CF9733"/>
      <c r="CG9733"/>
      <c r="CH9733"/>
      <c r="CI9733"/>
      <c r="CJ9733"/>
      <c r="CK9733"/>
      <c r="CL9733"/>
      <c r="CM9733"/>
      <c r="CN9733"/>
      <c r="CO9733"/>
      <c r="CP9733"/>
      <c r="CQ9733"/>
      <c r="CR9733"/>
      <c r="CS9733"/>
      <c r="CT9733"/>
      <c r="CU9733"/>
      <c r="CV9733"/>
    </row>
    <row r="9734" spans="10:100" x14ac:dyDescent="0.25">
      <c r="J9734"/>
      <c r="K9734"/>
      <c r="L9734"/>
      <c r="M9734"/>
      <c r="N9734"/>
      <c r="O9734"/>
      <c r="P9734"/>
      <c r="Q9734"/>
      <c r="R9734"/>
      <c r="S9734"/>
      <c r="T9734"/>
      <c r="U9734"/>
      <c r="V9734"/>
      <c r="W9734"/>
      <c r="X9734"/>
      <c r="Y9734"/>
      <c r="Z9734"/>
      <c r="AA9734"/>
      <c r="AB9734"/>
      <c r="AC9734"/>
      <c r="AD9734"/>
      <c r="AE9734"/>
      <c r="AF9734"/>
      <c r="AG9734"/>
      <c r="AH9734"/>
      <c r="AI9734"/>
      <c r="AJ9734"/>
      <c r="AK9734"/>
      <c r="AL9734"/>
      <c r="AM9734"/>
      <c r="AN9734"/>
      <c r="AO9734"/>
      <c r="AP9734"/>
      <c r="AQ9734"/>
      <c r="AR9734"/>
      <c r="AS9734"/>
      <c r="AT9734"/>
      <c r="AU9734"/>
      <c r="AV9734"/>
      <c r="AW9734"/>
      <c r="AX9734"/>
      <c r="AY9734"/>
      <c r="AZ9734"/>
      <c r="BA9734"/>
      <c r="BB9734"/>
      <c r="BC9734"/>
      <c r="BD9734"/>
      <c r="BE9734"/>
      <c r="BF9734"/>
      <c r="BG9734"/>
      <c r="BH9734"/>
      <c r="BI9734"/>
      <c r="BJ9734"/>
      <c r="BK9734"/>
      <c r="BL9734"/>
      <c r="BM9734"/>
      <c r="BN9734"/>
      <c r="BO9734"/>
      <c r="BP9734"/>
      <c r="BQ9734"/>
      <c r="BR9734"/>
      <c r="BS9734"/>
      <c r="BT9734"/>
      <c r="BU9734"/>
      <c r="BV9734"/>
      <c r="BW9734"/>
      <c r="BX9734"/>
      <c r="BY9734"/>
      <c r="BZ9734"/>
      <c r="CA9734"/>
      <c r="CB9734"/>
      <c r="CC9734"/>
      <c r="CD9734"/>
      <c r="CE9734"/>
      <c r="CF9734"/>
      <c r="CG9734"/>
      <c r="CH9734"/>
      <c r="CI9734"/>
      <c r="CJ9734"/>
      <c r="CK9734"/>
      <c r="CL9734"/>
      <c r="CM9734"/>
      <c r="CN9734"/>
      <c r="CO9734"/>
      <c r="CP9734"/>
      <c r="CQ9734"/>
      <c r="CR9734"/>
      <c r="CS9734"/>
      <c r="CT9734"/>
      <c r="CU9734"/>
      <c r="CV9734"/>
    </row>
    <row r="9735" spans="10:100" x14ac:dyDescent="0.25">
      <c r="J9735"/>
      <c r="K9735"/>
      <c r="L9735"/>
      <c r="M9735"/>
      <c r="N9735"/>
      <c r="O9735"/>
      <c r="P9735"/>
      <c r="Q9735"/>
      <c r="R9735"/>
      <c r="S9735"/>
      <c r="T9735"/>
      <c r="U9735"/>
      <c r="V9735"/>
      <c r="W9735"/>
      <c r="X9735"/>
      <c r="Y9735"/>
      <c r="Z9735"/>
      <c r="AA9735"/>
      <c r="AB9735"/>
      <c r="AC9735"/>
      <c r="AD9735"/>
      <c r="AE9735"/>
      <c r="AF9735"/>
      <c r="AG9735"/>
      <c r="AH9735"/>
      <c r="AI9735"/>
      <c r="AJ9735"/>
      <c r="AK9735"/>
      <c r="AL9735"/>
      <c r="AM9735"/>
      <c r="AN9735"/>
      <c r="AO9735"/>
      <c r="AP9735"/>
      <c r="AQ9735"/>
      <c r="AR9735"/>
      <c r="AS9735"/>
      <c r="AT9735"/>
      <c r="AU9735"/>
      <c r="AV9735"/>
      <c r="AW9735"/>
      <c r="AX9735"/>
      <c r="AY9735"/>
      <c r="AZ9735"/>
      <c r="BA9735"/>
      <c r="BB9735"/>
      <c r="BC9735"/>
      <c r="BD9735"/>
      <c r="BE9735"/>
      <c r="BF9735"/>
      <c r="BG9735"/>
      <c r="BH9735"/>
      <c r="BI9735"/>
      <c r="BJ9735"/>
      <c r="BK9735"/>
      <c r="BL9735"/>
      <c r="BM9735"/>
      <c r="BN9735"/>
      <c r="BO9735"/>
      <c r="BP9735"/>
      <c r="BQ9735"/>
      <c r="BR9735"/>
      <c r="BS9735"/>
      <c r="BT9735"/>
      <c r="BU9735"/>
      <c r="BV9735"/>
      <c r="BW9735"/>
      <c r="BX9735"/>
      <c r="BY9735"/>
      <c r="BZ9735"/>
      <c r="CA9735"/>
      <c r="CB9735"/>
      <c r="CC9735"/>
      <c r="CD9735"/>
      <c r="CE9735"/>
      <c r="CF9735"/>
      <c r="CG9735"/>
      <c r="CH9735"/>
      <c r="CI9735"/>
      <c r="CJ9735"/>
      <c r="CK9735"/>
      <c r="CL9735"/>
      <c r="CM9735"/>
      <c r="CN9735"/>
      <c r="CO9735"/>
      <c r="CP9735"/>
      <c r="CQ9735"/>
      <c r="CR9735"/>
      <c r="CS9735"/>
      <c r="CT9735"/>
      <c r="CU9735"/>
      <c r="CV9735"/>
    </row>
    <row r="9736" spans="10:100" x14ac:dyDescent="0.25">
      <c r="J9736"/>
      <c r="K9736"/>
      <c r="L9736"/>
      <c r="M9736"/>
      <c r="N9736"/>
      <c r="O9736"/>
      <c r="P9736"/>
      <c r="Q9736"/>
      <c r="R9736"/>
      <c r="S9736"/>
      <c r="T9736"/>
      <c r="U9736"/>
      <c r="V9736"/>
      <c r="W9736"/>
      <c r="X9736"/>
      <c r="Y9736"/>
      <c r="Z9736"/>
      <c r="AA9736"/>
      <c r="AB9736"/>
      <c r="AC9736"/>
      <c r="AD9736"/>
      <c r="AE9736"/>
      <c r="AF9736"/>
      <c r="AG9736"/>
      <c r="AH9736"/>
      <c r="AI9736"/>
      <c r="AJ9736"/>
      <c r="AK9736"/>
      <c r="AL9736"/>
      <c r="AM9736"/>
      <c r="AN9736"/>
      <c r="AO9736"/>
      <c r="AP9736"/>
      <c r="AQ9736"/>
      <c r="AR9736"/>
      <c r="AS9736"/>
      <c r="AT9736"/>
      <c r="AU9736"/>
      <c r="AV9736"/>
      <c r="AW9736"/>
      <c r="AX9736"/>
      <c r="AY9736"/>
      <c r="AZ9736"/>
      <c r="BA9736"/>
      <c r="BB9736"/>
      <c r="BC9736"/>
      <c r="BD9736"/>
      <c r="BE9736"/>
      <c r="BF9736"/>
      <c r="BG9736"/>
      <c r="BH9736"/>
      <c r="BI9736"/>
      <c r="BJ9736"/>
      <c r="BK9736"/>
      <c r="BL9736"/>
      <c r="BM9736"/>
      <c r="BN9736"/>
      <c r="BO9736"/>
      <c r="BP9736"/>
      <c r="BQ9736"/>
      <c r="BR9736"/>
      <c r="BS9736"/>
      <c r="BT9736"/>
      <c r="BU9736"/>
      <c r="BV9736"/>
      <c r="BW9736"/>
      <c r="BX9736"/>
      <c r="BY9736"/>
      <c r="BZ9736"/>
      <c r="CA9736"/>
      <c r="CB9736"/>
      <c r="CC9736"/>
      <c r="CD9736"/>
      <c r="CE9736"/>
      <c r="CF9736"/>
      <c r="CG9736"/>
      <c r="CH9736"/>
      <c r="CI9736"/>
      <c r="CJ9736"/>
      <c r="CK9736"/>
      <c r="CL9736"/>
      <c r="CM9736"/>
      <c r="CN9736"/>
      <c r="CO9736"/>
      <c r="CP9736"/>
      <c r="CQ9736"/>
      <c r="CR9736"/>
      <c r="CS9736"/>
      <c r="CT9736"/>
      <c r="CU9736"/>
      <c r="CV9736"/>
    </row>
    <row r="9737" spans="10:100" x14ac:dyDescent="0.25">
      <c r="J9737"/>
      <c r="K9737"/>
      <c r="L9737"/>
      <c r="M9737"/>
      <c r="N9737"/>
      <c r="O9737"/>
      <c r="P9737"/>
      <c r="Q9737"/>
      <c r="R9737"/>
      <c r="S9737"/>
      <c r="T9737"/>
      <c r="U9737"/>
      <c r="V9737"/>
      <c r="W9737"/>
      <c r="X9737"/>
      <c r="Y9737"/>
      <c r="Z9737"/>
      <c r="AA9737"/>
      <c r="AB9737"/>
      <c r="AC9737"/>
      <c r="AD9737"/>
      <c r="AE9737"/>
      <c r="AF9737"/>
      <c r="AG9737"/>
      <c r="AH9737"/>
      <c r="AI9737"/>
      <c r="AJ9737"/>
      <c r="AK9737"/>
      <c r="AL9737"/>
      <c r="AM9737"/>
      <c r="AN9737"/>
      <c r="AO9737"/>
      <c r="AP9737"/>
      <c r="AQ9737"/>
      <c r="AR9737"/>
      <c r="AS9737"/>
      <c r="AT9737"/>
      <c r="AU9737"/>
      <c r="AV9737"/>
      <c r="AW9737"/>
      <c r="AX9737"/>
      <c r="AY9737"/>
      <c r="AZ9737"/>
      <c r="BA9737"/>
      <c r="BB9737"/>
      <c r="BC9737"/>
      <c r="BD9737"/>
      <c r="BE9737"/>
      <c r="BF9737"/>
      <c r="BG9737"/>
      <c r="BH9737"/>
      <c r="BI9737"/>
      <c r="BJ9737"/>
      <c r="BK9737"/>
      <c r="BL9737"/>
      <c r="BM9737"/>
      <c r="BN9737"/>
      <c r="BO9737"/>
      <c r="BP9737"/>
      <c r="BQ9737"/>
      <c r="BR9737"/>
      <c r="BS9737"/>
      <c r="BT9737"/>
      <c r="BU9737"/>
      <c r="BV9737"/>
      <c r="BW9737"/>
      <c r="BX9737"/>
      <c r="BY9737"/>
      <c r="BZ9737"/>
      <c r="CA9737"/>
      <c r="CB9737"/>
      <c r="CC9737"/>
      <c r="CD9737"/>
      <c r="CE9737"/>
      <c r="CF9737"/>
      <c r="CG9737"/>
      <c r="CH9737"/>
      <c r="CI9737"/>
      <c r="CJ9737"/>
      <c r="CK9737"/>
      <c r="CL9737"/>
      <c r="CM9737"/>
      <c r="CN9737"/>
      <c r="CO9737"/>
      <c r="CP9737"/>
      <c r="CQ9737"/>
      <c r="CR9737"/>
      <c r="CS9737"/>
      <c r="CT9737"/>
      <c r="CU9737"/>
      <c r="CV9737"/>
    </row>
    <row r="9738" spans="10:100" x14ac:dyDescent="0.25">
      <c r="J9738"/>
      <c r="K9738"/>
      <c r="L9738"/>
      <c r="M9738"/>
      <c r="N9738"/>
      <c r="O9738"/>
      <c r="P9738"/>
      <c r="Q9738"/>
      <c r="R9738"/>
      <c r="S9738"/>
      <c r="T9738"/>
      <c r="U9738"/>
      <c r="V9738"/>
      <c r="W9738"/>
      <c r="X9738"/>
      <c r="Y9738"/>
      <c r="Z9738"/>
      <c r="AA9738"/>
      <c r="AB9738"/>
      <c r="AC9738"/>
      <c r="AD9738"/>
      <c r="AE9738"/>
      <c r="AF9738"/>
      <c r="AG9738"/>
      <c r="AH9738"/>
      <c r="AI9738"/>
      <c r="AJ9738"/>
      <c r="AK9738"/>
      <c r="AL9738"/>
      <c r="AM9738"/>
      <c r="AN9738"/>
      <c r="AO9738"/>
      <c r="AP9738"/>
      <c r="AQ9738"/>
      <c r="AR9738"/>
      <c r="AS9738"/>
      <c r="AT9738"/>
      <c r="AU9738"/>
      <c r="AV9738"/>
      <c r="AW9738"/>
      <c r="AX9738"/>
      <c r="AY9738"/>
      <c r="AZ9738"/>
      <c r="BA9738"/>
      <c r="BB9738"/>
      <c r="BC9738"/>
      <c r="BD9738"/>
      <c r="BE9738"/>
      <c r="BF9738"/>
      <c r="BG9738"/>
      <c r="BH9738"/>
      <c r="BI9738"/>
      <c r="BJ9738"/>
      <c r="BK9738"/>
      <c r="BL9738"/>
      <c r="BM9738"/>
      <c r="BN9738"/>
      <c r="BO9738"/>
      <c r="BP9738"/>
      <c r="BQ9738"/>
      <c r="BR9738"/>
      <c r="BS9738"/>
      <c r="BT9738"/>
      <c r="BU9738"/>
      <c r="BV9738"/>
      <c r="BW9738"/>
      <c r="BX9738"/>
      <c r="BY9738"/>
      <c r="BZ9738"/>
      <c r="CA9738"/>
      <c r="CB9738"/>
      <c r="CC9738"/>
      <c r="CD9738"/>
      <c r="CE9738"/>
      <c r="CF9738"/>
      <c r="CG9738"/>
      <c r="CH9738"/>
      <c r="CI9738"/>
      <c r="CJ9738"/>
      <c r="CK9738"/>
      <c r="CL9738"/>
      <c r="CM9738"/>
      <c r="CN9738"/>
      <c r="CO9738"/>
      <c r="CP9738"/>
      <c r="CQ9738"/>
      <c r="CR9738"/>
      <c r="CS9738"/>
      <c r="CT9738"/>
      <c r="CU9738"/>
      <c r="CV9738"/>
    </row>
    <row r="9739" spans="10:100" x14ac:dyDescent="0.25">
      <c r="J9739"/>
      <c r="K9739"/>
      <c r="L9739"/>
      <c r="M9739"/>
      <c r="N9739"/>
      <c r="O9739"/>
      <c r="P9739"/>
      <c r="Q9739"/>
      <c r="R9739"/>
      <c r="S9739"/>
      <c r="T9739"/>
      <c r="U9739"/>
      <c r="V9739"/>
      <c r="W9739"/>
      <c r="X9739"/>
      <c r="Y9739"/>
      <c r="Z9739"/>
      <c r="AA9739"/>
      <c r="AB9739"/>
      <c r="AC9739"/>
      <c r="AD9739"/>
      <c r="AE9739"/>
      <c r="AF9739"/>
      <c r="AG9739"/>
      <c r="AH9739"/>
      <c r="AI9739"/>
      <c r="AJ9739"/>
      <c r="AK9739"/>
      <c r="AL9739"/>
      <c r="AM9739"/>
      <c r="AN9739"/>
      <c r="AO9739"/>
      <c r="AP9739"/>
      <c r="AQ9739"/>
      <c r="AR9739"/>
      <c r="AS9739"/>
      <c r="AT9739"/>
      <c r="AU9739"/>
      <c r="AV9739"/>
      <c r="AW9739"/>
      <c r="AX9739"/>
      <c r="AY9739"/>
      <c r="AZ9739"/>
      <c r="BA9739"/>
      <c r="BB9739"/>
      <c r="BC9739"/>
      <c r="BD9739"/>
      <c r="BE9739"/>
      <c r="BF9739"/>
      <c r="BG9739"/>
      <c r="BH9739"/>
      <c r="BI9739"/>
      <c r="BJ9739"/>
      <c r="BK9739"/>
      <c r="BL9739"/>
      <c r="BM9739"/>
      <c r="BN9739"/>
      <c r="BO9739"/>
      <c r="BP9739"/>
      <c r="BQ9739"/>
      <c r="BR9739"/>
      <c r="BS9739"/>
      <c r="BT9739"/>
      <c r="BU9739"/>
      <c r="BV9739"/>
      <c r="BW9739"/>
      <c r="BX9739"/>
      <c r="BY9739"/>
      <c r="BZ9739"/>
      <c r="CA9739"/>
      <c r="CB9739"/>
      <c r="CC9739"/>
      <c r="CD9739"/>
      <c r="CE9739"/>
      <c r="CF9739"/>
      <c r="CG9739"/>
      <c r="CH9739"/>
      <c r="CI9739"/>
      <c r="CJ9739"/>
      <c r="CK9739"/>
      <c r="CL9739"/>
      <c r="CM9739"/>
      <c r="CN9739"/>
      <c r="CO9739"/>
      <c r="CP9739"/>
      <c r="CQ9739"/>
      <c r="CR9739"/>
      <c r="CS9739"/>
      <c r="CT9739"/>
      <c r="CU9739"/>
      <c r="CV9739"/>
    </row>
    <row r="9740" spans="10:100" x14ac:dyDescent="0.25">
      <c r="J9740"/>
      <c r="K9740"/>
      <c r="L9740"/>
      <c r="M9740"/>
      <c r="N9740"/>
      <c r="O9740"/>
      <c r="P9740"/>
      <c r="Q9740"/>
      <c r="R9740"/>
      <c r="S9740"/>
      <c r="T9740"/>
      <c r="U9740"/>
      <c r="V9740"/>
      <c r="W9740"/>
      <c r="X9740"/>
      <c r="Y9740"/>
      <c r="Z9740"/>
      <c r="AA9740"/>
      <c r="AB9740"/>
      <c r="AC9740"/>
      <c r="AD9740"/>
      <c r="AE9740"/>
      <c r="AF9740"/>
      <c r="AG9740"/>
      <c r="AH9740"/>
      <c r="AI9740"/>
      <c r="AJ9740"/>
      <c r="AK9740"/>
      <c r="AL9740"/>
      <c r="AM9740"/>
      <c r="AN9740"/>
      <c r="AO9740"/>
      <c r="AP9740"/>
      <c r="AQ9740"/>
      <c r="AR9740"/>
      <c r="AS9740"/>
      <c r="AT9740"/>
      <c r="AU9740"/>
      <c r="AV9740"/>
      <c r="AW9740"/>
      <c r="AX9740"/>
      <c r="AY9740"/>
      <c r="AZ9740"/>
      <c r="BA9740"/>
      <c r="BB9740"/>
      <c r="BC9740"/>
      <c r="BD9740"/>
      <c r="BE9740"/>
      <c r="BF9740"/>
      <c r="BG9740"/>
      <c r="BH9740"/>
      <c r="BI9740"/>
      <c r="BJ9740"/>
      <c r="BK9740"/>
      <c r="BL9740"/>
      <c r="BM9740"/>
      <c r="BN9740"/>
      <c r="BO9740"/>
      <c r="BP9740"/>
      <c r="BQ9740"/>
      <c r="BR9740"/>
      <c r="BS9740"/>
      <c r="BT9740"/>
      <c r="BU9740"/>
      <c r="BV9740"/>
      <c r="BW9740"/>
      <c r="BX9740"/>
      <c r="BY9740"/>
      <c r="BZ9740"/>
      <c r="CA9740"/>
      <c r="CB9740"/>
      <c r="CC9740"/>
      <c r="CD9740"/>
      <c r="CE9740"/>
      <c r="CF9740"/>
      <c r="CG9740"/>
      <c r="CH9740"/>
      <c r="CI9740"/>
      <c r="CJ9740"/>
      <c r="CK9740"/>
      <c r="CL9740"/>
      <c r="CM9740"/>
      <c r="CN9740"/>
      <c r="CO9740"/>
      <c r="CP9740"/>
      <c r="CQ9740"/>
      <c r="CR9740"/>
      <c r="CS9740"/>
      <c r="CT9740"/>
      <c r="CU9740"/>
      <c r="CV9740"/>
    </row>
    <row r="9741" spans="10:100" x14ac:dyDescent="0.25">
      <c r="J9741"/>
      <c r="K9741"/>
      <c r="L9741"/>
      <c r="M9741"/>
      <c r="N9741"/>
      <c r="O9741"/>
      <c r="P9741"/>
      <c r="Q9741"/>
      <c r="R9741"/>
      <c r="S9741"/>
      <c r="T9741"/>
      <c r="U9741"/>
      <c r="V9741"/>
      <c r="W9741"/>
      <c r="X9741"/>
      <c r="Y9741"/>
      <c r="Z9741"/>
      <c r="AA9741"/>
      <c r="AB9741"/>
      <c r="AC9741"/>
      <c r="AD9741"/>
      <c r="AE9741"/>
      <c r="AF9741"/>
      <c r="AG9741"/>
      <c r="AH9741"/>
      <c r="AI9741"/>
      <c r="AJ9741"/>
      <c r="AK9741"/>
      <c r="AL9741"/>
      <c r="AM9741"/>
      <c r="AN9741"/>
      <c r="AO9741"/>
      <c r="AP9741"/>
      <c r="AQ9741"/>
      <c r="AR9741"/>
      <c r="AS9741"/>
      <c r="AT9741"/>
      <c r="AU9741"/>
      <c r="AV9741"/>
      <c r="AW9741"/>
      <c r="AX9741"/>
      <c r="AY9741"/>
      <c r="AZ9741"/>
      <c r="BA9741"/>
      <c r="BB9741"/>
      <c r="BC9741"/>
      <c r="BD9741"/>
      <c r="BE9741"/>
      <c r="BF9741"/>
      <c r="BG9741"/>
      <c r="BH9741"/>
      <c r="BI9741"/>
      <c r="BJ9741"/>
      <c r="BK9741"/>
      <c r="BL9741"/>
      <c r="BM9741"/>
      <c r="BN9741"/>
      <c r="BO9741"/>
      <c r="BP9741"/>
      <c r="BQ9741"/>
      <c r="BR9741"/>
      <c r="BS9741"/>
      <c r="BT9741"/>
      <c r="BU9741"/>
      <c r="BV9741"/>
      <c r="BW9741"/>
      <c r="BX9741"/>
      <c r="BY9741"/>
      <c r="BZ9741"/>
      <c r="CA9741"/>
      <c r="CB9741"/>
      <c r="CC9741"/>
      <c r="CD9741"/>
      <c r="CE9741"/>
      <c r="CF9741"/>
      <c r="CG9741"/>
      <c r="CH9741"/>
      <c r="CI9741"/>
      <c r="CJ9741"/>
      <c r="CK9741"/>
      <c r="CL9741"/>
      <c r="CM9741"/>
      <c r="CN9741"/>
      <c r="CO9741"/>
      <c r="CP9741"/>
      <c r="CQ9741"/>
      <c r="CR9741"/>
      <c r="CS9741"/>
      <c r="CT9741"/>
      <c r="CU9741"/>
      <c r="CV9741"/>
    </row>
    <row r="9742" spans="10:100" x14ac:dyDescent="0.25">
      <c r="J9742"/>
      <c r="K9742"/>
      <c r="L9742"/>
      <c r="M9742"/>
      <c r="N9742"/>
      <c r="O9742"/>
      <c r="P9742"/>
      <c r="Q9742"/>
      <c r="R9742"/>
      <c r="S9742"/>
      <c r="T9742"/>
      <c r="U9742"/>
      <c r="V9742"/>
      <c r="W9742"/>
      <c r="X9742"/>
      <c r="Y9742"/>
      <c r="Z9742"/>
      <c r="AA9742"/>
      <c r="AB9742"/>
      <c r="AC9742"/>
      <c r="AD9742"/>
      <c r="AE9742"/>
      <c r="AF9742"/>
      <c r="AG9742"/>
      <c r="AH9742"/>
      <c r="AI9742"/>
      <c r="AJ9742"/>
      <c r="AK9742"/>
      <c r="AL9742"/>
      <c r="AM9742"/>
      <c r="AN9742"/>
      <c r="AO9742"/>
      <c r="AP9742"/>
      <c r="AQ9742"/>
      <c r="AR9742"/>
      <c r="AS9742"/>
      <c r="AT9742"/>
      <c r="AU9742"/>
      <c r="AV9742"/>
      <c r="AW9742"/>
      <c r="AX9742"/>
      <c r="AY9742"/>
      <c r="AZ9742"/>
      <c r="BA9742"/>
      <c r="BB9742"/>
      <c r="BC9742"/>
      <c r="BD9742"/>
      <c r="BE9742"/>
      <c r="BF9742"/>
      <c r="BG9742"/>
      <c r="BH9742"/>
      <c r="BI9742"/>
      <c r="BJ9742"/>
      <c r="BK9742"/>
      <c r="BL9742"/>
      <c r="BM9742"/>
      <c r="BN9742"/>
      <c r="BO9742"/>
      <c r="BP9742"/>
      <c r="BQ9742"/>
      <c r="BR9742"/>
      <c r="BS9742"/>
      <c r="BT9742"/>
      <c r="BU9742"/>
      <c r="BV9742"/>
      <c r="BW9742"/>
      <c r="BX9742"/>
      <c r="BY9742"/>
      <c r="BZ9742"/>
      <c r="CA9742"/>
      <c r="CB9742"/>
      <c r="CC9742"/>
      <c r="CD9742"/>
      <c r="CE9742"/>
      <c r="CF9742"/>
      <c r="CG9742"/>
      <c r="CH9742"/>
      <c r="CI9742"/>
      <c r="CJ9742"/>
      <c r="CK9742"/>
      <c r="CL9742"/>
      <c r="CM9742"/>
      <c r="CN9742"/>
      <c r="CO9742"/>
      <c r="CP9742"/>
      <c r="CQ9742"/>
      <c r="CR9742"/>
      <c r="CS9742"/>
      <c r="CT9742"/>
      <c r="CU9742"/>
      <c r="CV9742"/>
    </row>
    <row r="9743" spans="10:100" x14ac:dyDescent="0.25">
      <c r="J9743"/>
      <c r="K9743"/>
      <c r="L9743"/>
      <c r="M9743"/>
      <c r="N9743"/>
      <c r="O9743"/>
      <c r="P9743"/>
      <c r="Q9743"/>
      <c r="R9743"/>
      <c r="S9743"/>
      <c r="T9743"/>
      <c r="U9743"/>
      <c r="V9743"/>
      <c r="W9743"/>
      <c r="X9743"/>
      <c r="Y9743"/>
      <c r="Z9743"/>
      <c r="AA9743"/>
      <c r="AB9743"/>
      <c r="AC9743"/>
      <c r="AD9743"/>
      <c r="AE9743"/>
      <c r="AF9743"/>
      <c r="AG9743"/>
      <c r="AH9743"/>
      <c r="AI9743"/>
      <c r="AJ9743"/>
      <c r="AK9743"/>
      <c r="AL9743"/>
      <c r="AM9743"/>
      <c r="AN9743"/>
      <c r="AO9743"/>
      <c r="AP9743"/>
      <c r="AQ9743"/>
      <c r="AR9743"/>
      <c r="AS9743"/>
      <c r="AT9743"/>
      <c r="AU9743"/>
      <c r="AV9743"/>
      <c r="AW9743"/>
      <c r="AX9743"/>
      <c r="AY9743"/>
      <c r="AZ9743"/>
      <c r="BA9743"/>
      <c r="BB9743"/>
      <c r="BC9743"/>
      <c r="BD9743"/>
      <c r="BE9743"/>
      <c r="BF9743"/>
      <c r="BG9743"/>
      <c r="BH9743"/>
      <c r="BI9743"/>
      <c r="BJ9743"/>
      <c r="BK9743"/>
      <c r="BL9743"/>
      <c r="BM9743"/>
      <c r="BN9743"/>
      <c r="BO9743"/>
      <c r="BP9743"/>
      <c r="BQ9743"/>
      <c r="BR9743"/>
      <c r="BS9743"/>
      <c r="BT9743"/>
      <c r="BU9743"/>
      <c r="BV9743"/>
      <c r="BW9743"/>
      <c r="BX9743"/>
      <c r="BY9743"/>
      <c r="BZ9743"/>
      <c r="CA9743"/>
      <c r="CB9743"/>
      <c r="CC9743"/>
      <c r="CD9743"/>
      <c r="CE9743"/>
      <c r="CF9743"/>
      <c r="CG9743"/>
      <c r="CH9743"/>
      <c r="CI9743"/>
      <c r="CJ9743"/>
      <c r="CK9743"/>
      <c r="CL9743"/>
      <c r="CM9743"/>
      <c r="CN9743"/>
      <c r="CO9743"/>
      <c r="CP9743"/>
      <c r="CQ9743"/>
      <c r="CR9743"/>
      <c r="CS9743"/>
      <c r="CT9743"/>
      <c r="CU9743"/>
      <c r="CV9743"/>
    </row>
    <row r="9744" spans="10:100" x14ac:dyDescent="0.25">
      <c r="J9744"/>
      <c r="K9744"/>
      <c r="L9744"/>
      <c r="M9744"/>
      <c r="N9744"/>
      <c r="O9744"/>
      <c r="P9744"/>
      <c r="Q9744"/>
      <c r="R9744"/>
      <c r="S9744"/>
      <c r="T9744"/>
      <c r="U9744"/>
      <c r="V9744"/>
      <c r="W9744"/>
      <c r="X9744"/>
      <c r="Y9744"/>
      <c r="Z9744"/>
      <c r="AA9744"/>
      <c r="AB9744"/>
      <c r="AC9744"/>
      <c r="AD9744"/>
      <c r="AE9744"/>
      <c r="AF9744"/>
      <c r="AG9744"/>
      <c r="AH9744"/>
      <c r="AI9744"/>
      <c r="AJ9744"/>
      <c r="AK9744"/>
      <c r="AL9744"/>
      <c r="AM9744"/>
      <c r="AN9744"/>
      <c r="AO9744"/>
      <c r="AP9744"/>
      <c r="AQ9744"/>
      <c r="AR9744"/>
      <c r="AS9744"/>
      <c r="AT9744"/>
      <c r="AU9744"/>
      <c r="AV9744"/>
      <c r="AW9744"/>
      <c r="AX9744"/>
      <c r="AY9744"/>
      <c r="AZ9744"/>
      <c r="BA9744"/>
      <c r="BB9744"/>
      <c r="BC9744"/>
      <c r="BD9744"/>
      <c r="BE9744"/>
      <c r="BF9744"/>
      <c r="BG9744"/>
      <c r="BH9744"/>
      <c r="BI9744"/>
      <c r="BJ9744"/>
      <c r="BK9744"/>
      <c r="BL9744"/>
      <c r="BM9744"/>
      <c r="BN9744"/>
      <c r="BO9744"/>
      <c r="BP9744"/>
      <c r="BQ9744"/>
      <c r="BR9744"/>
      <c r="BS9744"/>
      <c r="BT9744"/>
      <c r="BU9744"/>
      <c r="BV9744"/>
      <c r="BW9744"/>
      <c r="BX9744"/>
      <c r="BY9744"/>
      <c r="BZ9744"/>
      <c r="CA9744"/>
      <c r="CB9744"/>
      <c r="CC9744"/>
      <c r="CD9744"/>
      <c r="CE9744"/>
      <c r="CF9744"/>
      <c r="CG9744"/>
      <c r="CH9744"/>
      <c r="CI9744"/>
      <c r="CJ9744"/>
      <c r="CK9744"/>
      <c r="CL9744"/>
      <c r="CM9744"/>
      <c r="CN9744"/>
      <c r="CO9744"/>
      <c r="CP9744"/>
      <c r="CQ9744"/>
      <c r="CR9744"/>
      <c r="CS9744"/>
      <c r="CT9744"/>
      <c r="CU9744"/>
      <c r="CV9744"/>
    </row>
    <row r="9745" spans="10:100" x14ac:dyDescent="0.25">
      <c r="J9745"/>
      <c r="K9745"/>
      <c r="L9745"/>
      <c r="M9745"/>
      <c r="N9745"/>
      <c r="O9745"/>
      <c r="P9745"/>
      <c r="Q9745"/>
      <c r="R9745"/>
      <c r="S9745"/>
      <c r="T9745"/>
      <c r="U9745"/>
      <c r="V9745"/>
      <c r="W9745"/>
      <c r="X9745"/>
      <c r="Y9745"/>
      <c r="Z9745"/>
      <c r="AA9745"/>
      <c r="AB9745"/>
      <c r="AC9745"/>
      <c r="AD9745"/>
      <c r="AE9745"/>
      <c r="AF9745"/>
      <c r="AG9745"/>
      <c r="AH9745"/>
      <c r="AI9745"/>
      <c r="AJ9745"/>
      <c r="AK9745"/>
      <c r="AL9745"/>
      <c r="AM9745"/>
      <c r="AN9745"/>
      <c r="AO9745"/>
      <c r="AP9745"/>
      <c r="AQ9745"/>
      <c r="AR9745"/>
      <c r="AS9745"/>
      <c r="AT9745"/>
      <c r="AU9745"/>
      <c r="AV9745"/>
      <c r="AW9745"/>
      <c r="AX9745"/>
      <c r="AY9745"/>
      <c r="AZ9745"/>
      <c r="BA9745"/>
      <c r="BB9745"/>
      <c r="BC9745"/>
      <c r="BD9745"/>
      <c r="BE9745"/>
      <c r="BF9745"/>
      <c r="BG9745"/>
      <c r="BH9745"/>
      <c r="BI9745"/>
      <c r="BJ9745"/>
      <c r="BK9745"/>
      <c r="BL9745"/>
      <c r="BM9745"/>
      <c r="BN9745"/>
      <c r="BO9745"/>
      <c r="BP9745"/>
      <c r="BQ9745"/>
      <c r="BR9745"/>
      <c r="BS9745"/>
      <c r="BT9745"/>
      <c r="BU9745"/>
      <c r="BV9745"/>
      <c r="BW9745"/>
      <c r="BX9745"/>
      <c r="BY9745"/>
      <c r="BZ9745"/>
      <c r="CA9745"/>
      <c r="CB9745"/>
      <c r="CC9745"/>
      <c r="CD9745"/>
      <c r="CE9745"/>
      <c r="CF9745"/>
      <c r="CG9745"/>
      <c r="CH9745"/>
      <c r="CI9745"/>
      <c r="CJ9745"/>
      <c r="CK9745"/>
      <c r="CL9745"/>
      <c r="CM9745"/>
      <c r="CN9745"/>
      <c r="CO9745"/>
      <c r="CP9745"/>
      <c r="CQ9745"/>
      <c r="CR9745"/>
      <c r="CS9745"/>
      <c r="CT9745"/>
      <c r="CU9745"/>
      <c r="CV9745"/>
    </row>
    <row r="9746" spans="10:100" x14ac:dyDescent="0.25">
      <c r="J9746"/>
      <c r="K9746"/>
      <c r="L9746"/>
      <c r="M9746"/>
      <c r="N9746"/>
      <c r="O9746"/>
      <c r="P9746"/>
      <c r="Q9746"/>
      <c r="R9746"/>
      <c r="S9746"/>
      <c r="T9746"/>
      <c r="U9746"/>
      <c r="V9746"/>
      <c r="W9746"/>
      <c r="X9746"/>
      <c r="Y9746"/>
      <c r="Z9746"/>
      <c r="AA9746"/>
      <c r="AB9746"/>
      <c r="AC9746"/>
      <c r="AD9746"/>
      <c r="AE9746"/>
      <c r="AF9746"/>
      <c r="AG9746"/>
      <c r="AH9746"/>
      <c r="AI9746"/>
      <c r="AJ9746"/>
      <c r="AK9746"/>
      <c r="AL9746"/>
      <c r="AM9746"/>
      <c r="AN9746"/>
      <c r="AO9746"/>
      <c r="AP9746"/>
      <c r="AQ9746"/>
      <c r="AR9746"/>
      <c r="AS9746"/>
      <c r="AT9746"/>
      <c r="AU9746"/>
      <c r="AV9746"/>
      <c r="AW9746"/>
      <c r="AX9746"/>
      <c r="AY9746"/>
      <c r="AZ9746"/>
      <c r="BA9746"/>
      <c r="BB9746"/>
      <c r="BC9746"/>
      <c r="BD9746"/>
      <c r="BE9746"/>
      <c r="BF9746"/>
      <c r="BG9746"/>
      <c r="BH9746"/>
      <c r="BI9746"/>
      <c r="BJ9746"/>
      <c r="BK9746"/>
      <c r="BL9746"/>
      <c r="BM9746"/>
      <c r="BN9746"/>
      <c r="BO9746"/>
      <c r="BP9746"/>
      <c r="BQ9746"/>
      <c r="BR9746"/>
      <c r="BS9746"/>
      <c r="BT9746"/>
      <c r="BU9746"/>
      <c r="BV9746"/>
      <c r="BW9746"/>
      <c r="BX9746"/>
      <c r="BY9746"/>
      <c r="BZ9746"/>
      <c r="CA9746"/>
      <c r="CB9746"/>
      <c r="CC9746"/>
      <c r="CD9746"/>
      <c r="CE9746"/>
      <c r="CF9746"/>
      <c r="CG9746"/>
      <c r="CH9746"/>
      <c r="CI9746"/>
      <c r="CJ9746"/>
      <c r="CK9746"/>
      <c r="CL9746"/>
      <c r="CM9746"/>
      <c r="CN9746"/>
      <c r="CO9746"/>
      <c r="CP9746"/>
      <c r="CQ9746"/>
      <c r="CR9746"/>
      <c r="CS9746"/>
      <c r="CT9746"/>
      <c r="CU9746"/>
      <c r="CV9746"/>
    </row>
    <row r="9747" spans="10:100" x14ac:dyDescent="0.25">
      <c r="J9747"/>
      <c r="K9747"/>
      <c r="L9747"/>
      <c r="M9747"/>
      <c r="N9747"/>
      <c r="O9747"/>
      <c r="P9747"/>
      <c r="Q9747"/>
      <c r="R9747"/>
      <c r="S9747"/>
      <c r="T9747"/>
      <c r="U9747"/>
      <c r="V9747"/>
      <c r="W9747"/>
      <c r="X9747"/>
      <c r="Y9747"/>
      <c r="Z9747"/>
      <c r="AA9747"/>
      <c r="AB9747"/>
      <c r="AC9747"/>
      <c r="AD9747"/>
      <c r="AE9747"/>
      <c r="AF9747"/>
      <c r="AG9747"/>
      <c r="AH9747"/>
      <c r="AI9747"/>
      <c r="AJ9747"/>
      <c r="AK9747"/>
      <c r="AL9747"/>
      <c r="AM9747"/>
      <c r="AN9747"/>
      <c r="AO9747"/>
      <c r="AP9747"/>
      <c r="AQ9747"/>
      <c r="AR9747"/>
      <c r="AS9747"/>
      <c r="AT9747"/>
      <c r="AU9747"/>
      <c r="AV9747"/>
      <c r="AW9747"/>
      <c r="AX9747"/>
      <c r="AY9747"/>
      <c r="AZ9747"/>
      <c r="BA9747"/>
      <c r="BB9747"/>
      <c r="BC9747"/>
      <c r="BD9747"/>
      <c r="BE9747"/>
      <c r="BF9747"/>
      <c r="BG9747"/>
      <c r="BH9747"/>
      <c r="BI9747"/>
      <c r="BJ9747"/>
      <c r="BK9747"/>
      <c r="BL9747"/>
      <c r="BM9747"/>
      <c r="BN9747"/>
      <c r="BO9747"/>
      <c r="BP9747"/>
      <c r="BQ9747"/>
      <c r="BR9747"/>
      <c r="BS9747"/>
      <c r="BT9747"/>
      <c r="BU9747"/>
      <c r="BV9747"/>
      <c r="BW9747"/>
      <c r="BX9747"/>
      <c r="BY9747"/>
      <c r="BZ9747"/>
      <c r="CA9747"/>
      <c r="CB9747"/>
      <c r="CC9747"/>
      <c r="CD9747"/>
      <c r="CE9747"/>
      <c r="CF9747"/>
      <c r="CG9747"/>
      <c r="CH9747"/>
      <c r="CI9747"/>
      <c r="CJ9747"/>
      <c r="CK9747"/>
      <c r="CL9747"/>
      <c r="CM9747"/>
      <c r="CN9747"/>
      <c r="CO9747"/>
      <c r="CP9747"/>
      <c r="CQ9747"/>
      <c r="CR9747"/>
      <c r="CS9747"/>
      <c r="CT9747"/>
      <c r="CU9747"/>
      <c r="CV9747"/>
    </row>
    <row r="9748" spans="10:100" x14ac:dyDescent="0.25">
      <c r="J9748"/>
      <c r="K9748"/>
      <c r="L9748"/>
      <c r="M9748"/>
      <c r="N9748"/>
      <c r="O9748"/>
      <c r="P9748"/>
      <c r="Q9748"/>
      <c r="R9748"/>
      <c r="S9748"/>
      <c r="T9748"/>
      <c r="U9748"/>
      <c r="V9748"/>
      <c r="W9748"/>
      <c r="X9748"/>
      <c r="Y9748"/>
      <c r="Z9748"/>
      <c r="AA9748"/>
      <c r="AB9748"/>
      <c r="AC9748"/>
      <c r="AD9748"/>
      <c r="AE9748"/>
      <c r="AF9748"/>
      <c r="AG9748"/>
      <c r="AH9748"/>
      <c r="AI9748"/>
      <c r="AJ9748"/>
      <c r="AK9748"/>
      <c r="AL9748"/>
      <c r="AM9748"/>
      <c r="AN9748"/>
      <c r="AO9748"/>
      <c r="AP9748"/>
      <c r="AQ9748"/>
      <c r="AR9748"/>
      <c r="AS9748"/>
      <c r="AT9748"/>
      <c r="AU9748"/>
      <c r="AV9748"/>
      <c r="AW9748"/>
      <c r="AX9748"/>
      <c r="AY9748"/>
      <c r="AZ9748"/>
      <c r="BA9748"/>
      <c r="BB9748"/>
      <c r="BC9748"/>
      <c r="BD9748"/>
      <c r="BE9748"/>
      <c r="BF9748"/>
      <c r="BG9748"/>
      <c r="BH9748"/>
      <c r="BI9748"/>
      <c r="BJ9748"/>
      <c r="BK9748"/>
      <c r="BL9748"/>
      <c r="BM9748"/>
      <c r="BN9748"/>
      <c r="BO9748"/>
      <c r="BP9748"/>
      <c r="BQ9748"/>
      <c r="BR9748"/>
      <c r="BS9748"/>
      <c r="BT9748"/>
      <c r="BU9748"/>
      <c r="BV9748"/>
      <c r="BW9748"/>
      <c r="BX9748"/>
      <c r="BY9748"/>
      <c r="BZ9748"/>
      <c r="CA9748"/>
      <c r="CB9748"/>
      <c r="CC9748"/>
      <c r="CD9748"/>
      <c r="CE9748"/>
      <c r="CF9748"/>
      <c r="CG9748"/>
      <c r="CH9748"/>
      <c r="CI9748"/>
      <c r="CJ9748"/>
      <c r="CK9748"/>
      <c r="CL9748"/>
      <c r="CM9748"/>
      <c r="CN9748"/>
      <c r="CO9748"/>
      <c r="CP9748"/>
      <c r="CQ9748"/>
      <c r="CR9748"/>
      <c r="CS9748"/>
      <c r="CT9748"/>
      <c r="CU9748"/>
      <c r="CV9748"/>
    </row>
    <row r="9749" spans="10:100" x14ac:dyDescent="0.25">
      <c r="J9749"/>
      <c r="K9749"/>
      <c r="L9749"/>
      <c r="M9749"/>
      <c r="N9749"/>
      <c r="O9749"/>
      <c r="P9749"/>
      <c r="Q9749"/>
      <c r="R9749"/>
      <c r="S9749"/>
      <c r="T9749"/>
      <c r="U9749"/>
      <c r="V9749"/>
      <c r="W9749"/>
      <c r="X9749"/>
      <c r="Y9749"/>
      <c r="Z9749"/>
      <c r="AA9749"/>
      <c r="AB9749"/>
      <c r="AC9749"/>
      <c r="AD9749"/>
      <c r="AE9749"/>
      <c r="AF9749"/>
      <c r="AG9749"/>
      <c r="AH9749"/>
      <c r="AI9749"/>
      <c r="AJ9749"/>
      <c r="AK9749"/>
      <c r="AL9749"/>
      <c r="AM9749"/>
      <c r="AN9749"/>
      <c r="AO9749"/>
      <c r="AP9749"/>
      <c r="AQ9749"/>
      <c r="AR9749"/>
      <c r="AS9749"/>
      <c r="AT9749"/>
      <c r="AU9749"/>
      <c r="AV9749"/>
      <c r="AW9749"/>
      <c r="AX9749"/>
      <c r="AY9749"/>
      <c r="AZ9749"/>
      <c r="BA9749"/>
      <c r="BB9749"/>
      <c r="BC9749"/>
      <c r="BD9749"/>
      <c r="BE9749"/>
      <c r="BF9749"/>
      <c r="BG9749"/>
      <c r="BH9749"/>
      <c r="BI9749"/>
      <c r="BJ9749"/>
      <c r="BK9749"/>
      <c r="BL9749"/>
      <c r="BM9749"/>
      <c r="BN9749"/>
      <c r="BO9749"/>
      <c r="BP9749"/>
      <c r="BQ9749"/>
      <c r="BR9749"/>
      <c r="BS9749"/>
      <c r="BT9749"/>
      <c r="BU9749"/>
      <c r="BV9749"/>
      <c r="BW9749"/>
      <c r="BX9749"/>
      <c r="BY9749"/>
      <c r="BZ9749"/>
      <c r="CA9749"/>
      <c r="CB9749"/>
      <c r="CC9749"/>
      <c r="CD9749"/>
      <c r="CE9749"/>
      <c r="CF9749"/>
      <c r="CG9749"/>
      <c r="CH9749"/>
      <c r="CI9749"/>
      <c r="CJ9749"/>
      <c r="CK9749"/>
      <c r="CL9749"/>
      <c r="CM9749"/>
      <c r="CN9749"/>
      <c r="CO9749"/>
      <c r="CP9749"/>
      <c r="CQ9749"/>
      <c r="CR9749"/>
      <c r="CS9749"/>
      <c r="CT9749"/>
      <c r="CU9749"/>
      <c r="CV9749"/>
    </row>
    <row r="9750" spans="10:100" x14ac:dyDescent="0.25">
      <c r="J9750"/>
      <c r="K9750"/>
      <c r="L9750"/>
      <c r="M9750"/>
      <c r="N9750"/>
      <c r="O9750"/>
      <c r="P9750"/>
      <c r="Q9750"/>
      <c r="R9750"/>
      <c r="S9750"/>
      <c r="T9750"/>
      <c r="U9750"/>
      <c r="V9750"/>
      <c r="W9750"/>
      <c r="X9750"/>
      <c r="Y9750"/>
      <c r="Z9750"/>
      <c r="AA9750"/>
      <c r="AB9750"/>
      <c r="AC9750"/>
      <c r="AD9750"/>
      <c r="AE9750"/>
      <c r="AF9750"/>
      <c r="AG9750"/>
      <c r="AH9750"/>
      <c r="AI9750"/>
      <c r="AJ9750"/>
      <c r="AK9750"/>
      <c r="AL9750"/>
      <c r="AM9750"/>
      <c r="AN9750"/>
      <c r="AO9750"/>
      <c r="AP9750"/>
      <c r="AQ9750"/>
      <c r="AR9750"/>
      <c r="AS9750"/>
      <c r="AT9750"/>
      <c r="AU9750"/>
      <c r="AV9750"/>
      <c r="AW9750"/>
      <c r="AX9750"/>
      <c r="AY9750"/>
      <c r="AZ9750"/>
      <c r="BA9750"/>
      <c r="BB9750"/>
      <c r="BC9750"/>
      <c r="BD9750"/>
      <c r="BE9750"/>
      <c r="BF9750"/>
      <c r="BG9750"/>
      <c r="BH9750"/>
      <c r="BI9750"/>
      <c r="BJ9750"/>
      <c r="BK9750"/>
      <c r="BL9750"/>
      <c r="BM9750"/>
      <c r="BN9750"/>
      <c r="BO9750"/>
      <c r="BP9750"/>
      <c r="BQ9750"/>
      <c r="BR9750"/>
      <c r="BS9750"/>
      <c r="BT9750"/>
      <c r="BU9750"/>
      <c r="BV9750"/>
      <c r="BW9750"/>
      <c r="BX9750"/>
      <c r="BY9750"/>
      <c r="BZ9750"/>
      <c r="CA9750"/>
      <c r="CB9750"/>
      <c r="CC9750"/>
      <c r="CD9750"/>
      <c r="CE9750"/>
      <c r="CF9750"/>
      <c r="CG9750"/>
      <c r="CH9750"/>
      <c r="CI9750"/>
      <c r="CJ9750"/>
      <c r="CK9750"/>
      <c r="CL9750"/>
      <c r="CM9750"/>
      <c r="CN9750"/>
      <c r="CO9750"/>
      <c r="CP9750"/>
      <c r="CQ9750"/>
      <c r="CR9750"/>
      <c r="CS9750"/>
      <c r="CT9750"/>
      <c r="CU9750"/>
      <c r="CV9750"/>
    </row>
    <row r="9751" spans="10:100" x14ac:dyDescent="0.25">
      <c r="J9751"/>
      <c r="K9751"/>
      <c r="L9751"/>
      <c r="M9751"/>
      <c r="N9751"/>
      <c r="O9751"/>
      <c r="P9751"/>
      <c r="Q9751"/>
      <c r="R9751"/>
      <c r="S9751"/>
      <c r="T9751"/>
      <c r="U9751"/>
      <c r="V9751"/>
      <c r="W9751"/>
      <c r="X9751"/>
      <c r="Y9751"/>
      <c r="Z9751"/>
      <c r="AA9751"/>
      <c r="AB9751"/>
      <c r="AC9751"/>
      <c r="AD9751"/>
      <c r="AE9751"/>
      <c r="AF9751"/>
      <c r="AG9751"/>
      <c r="AH9751"/>
      <c r="AI9751"/>
      <c r="AJ9751"/>
      <c r="AK9751"/>
      <c r="AL9751"/>
      <c r="AM9751"/>
      <c r="AN9751"/>
      <c r="AO9751"/>
      <c r="AP9751"/>
      <c r="AQ9751"/>
      <c r="AR9751"/>
      <c r="AS9751"/>
      <c r="AT9751"/>
      <c r="AU9751"/>
      <c r="AV9751"/>
      <c r="AW9751"/>
      <c r="AX9751"/>
      <c r="AY9751"/>
      <c r="AZ9751"/>
      <c r="BA9751"/>
      <c r="BB9751"/>
      <c r="BC9751"/>
      <c r="BD9751"/>
      <c r="BE9751"/>
      <c r="BF9751"/>
      <c r="BG9751"/>
      <c r="BH9751"/>
      <c r="BI9751"/>
      <c r="BJ9751"/>
      <c r="BK9751"/>
      <c r="BL9751"/>
      <c r="BM9751"/>
      <c r="BN9751"/>
      <c r="BO9751"/>
      <c r="BP9751"/>
      <c r="BQ9751"/>
      <c r="BR9751"/>
      <c r="BS9751"/>
      <c r="BT9751"/>
      <c r="BU9751"/>
      <c r="BV9751"/>
      <c r="BW9751"/>
      <c r="BX9751"/>
      <c r="BY9751"/>
      <c r="BZ9751"/>
      <c r="CA9751"/>
      <c r="CB9751"/>
      <c r="CC9751"/>
      <c r="CD9751"/>
      <c r="CE9751"/>
      <c r="CF9751"/>
      <c r="CG9751"/>
      <c r="CH9751"/>
      <c r="CI9751"/>
      <c r="CJ9751"/>
      <c r="CK9751"/>
      <c r="CL9751"/>
      <c r="CM9751"/>
      <c r="CN9751"/>
      <c r="CO9751"/>
      <c r="CP9751"/>
      <c r="CQ9751"/>
      <c r="CR9751"/>
      <c r="CS9751"/>
      <c r="CT9751"/>
      <c r="CU9751"/>
      <c r="CV9751"/>
    </row>
    <row r="9752" spans="10:100" x14ac:dyDescent="0.25">
      <c r="J9752"/>
      <c r="K9752"/>
      <c r="L9752"/>
      <c r="M9752"/>
      <c r="N9752"/>
      <c r="O9752"/>
      <c r="P9752"/>
      <c r="Q9752"/>
      <c r="R9752"/>
      <c r="S9752"/>
      <c r="T9752"/>
      <c r="U9752"/>
      <c r="V9752"/>
      <c r="W9752"/>
      <c r="X9752"/>
      <c r="Y9752"/>
      <c r="Z9752"/>
      <c r="AA9752"/>
      <c r="AB9752"/>
      <c r="AC9752"/>
      <c r="AD9752"/>
      <c r="AE9752"/>
      <c r="AF9752"/>
      <c r="AG9752"/>
      <c r="AH9752"/>
      <c r="AI9752"/>
      <c r="AJ9752"/>
      <c r="AK9752"/>
      <c r="AL9752"/>
      <c r="AM9752"/>
      <c r="AN9752"/>
      <c r="AO9752"/>
      <c r="AP9752"/>
      <c r="AQ9752"/>
      <c r="AR9752"/>
      <c r="AS9752"/>
      <c r="AT9752"/>
      <c r="AU9752"/>
      <c r="AV9752"/>
      <c r="AW9752"/>
      <c r="AX9752"/>
      <c r="AY9752"/>
      <c r="AZ9752"/>
      <c r="BA9752"/>
      <c r="BB9752"/>
      <c r="BC9752"/>
      <c r="BD9752"/>
      <c r="BE9752"/>
      <c r="BF9752"/>
      <c r="BG9752"/>
      <c r="BH9752"/>
      <c r="BI9752"/>
      <c r="BJ9752"/>
      <c r="BK9752"/>
      <c r="BL9752"/>
      <c r="BM9752"/>
      <c r="BN9752"/>
      <c r="BO9752"/>
      <c r="BP9752"/>
      <c r="BQ9752"/>
      <c r="BR9752"/>
      <c r="BS9752"/>
      <c r="BT9752"/>
      <c r="BU9752"/>
      <c r="BV9752"/>
      <c r="BW9752"/>
      <c r="BX9752"/>
      <c r="BY9752"/>
      <c r="BZ9752"/>
      <c r="CA9752"/>
      <c r="CB9752"/>
      <c r="CC9752"/>
      <c r="CD9752"/>
      <c r="CE9752"/>
      <c r="CF9752"/>
      <c r="CG9752"/>
      <c r="CH9752"/>
      <c r="CI9752"/>
      <c r="CJ9752"/>
      <c r="CK9752"/>
      <c r="CL9752"/>
      <c r="CM9752"/>
      <c r="CN9752"/>
      <c r="CO9752"/>
      <c r="CP9752"/>
      <c r="CQ9752"/>
      <c r="CR9752"/>
      <c r="CS9752"/>
      <c r="CT9752"/>
      <c r="CU9752"/>
      <c r="CV9752"/>
    </row>
    <row r="9753" spans="10:100" x14ac:dyDescent="0.25">
      <c r="J9753"/>
      <c r="K9753"/>
      <c r="L9753"/>
      <c r="M9753"/>
      <c r="N9753"/>
      <c r="O9753"/>
      <c r="P9753"/>
      <c r="Q9753"/>
      <c r="R9753"/>
      <c r="S9753"/>
      <c r="T9753"/>
      <c r="U9753"/>
      <c r="V9753"/>
      <c r="W9753"/>
      <c r="X9753"/>
      <c r="Y9753"/>
      <c r="Z9753"/>
      <c r="AA9753"/>
      <c r="AB9753"/>
      <c r="AC9753"/>
      <c r="AD9753"/>
      <c r="AE9753"/>
      <c r="AF9753"/>
      <c r="AG9753"/>
      <c r="AH9753"/>
      <c r="AI9753"/>
      <c r="AJ9753"/>
      <c r="AK9753"/>
      <c r="AL9753"/>
      <c r="AM9753"/>
      <c r="AN9753"/>
      <c r="AO9753"/>
      <c r="AP9753"/>
      <c r="AQ9753"/>
      <c r="AR9753"/>
      <c r="AS9753"/>
      <c r="AT9753"/>
      <c r="AU9753"/>
      <c r="AV9753"/>
      <c r="AW9753"/>
      <c r="AX9753"/>
      <c r="AY9753"/>
      <c r="AZ9753"/>
      <c r="BA9753"/>
      <c r="BB9753"/>
      <c r="BC9753"/>
      <c r="BD9753"/>
      <c r="BE9753"/>
      <c r="BF9753"/>
      <c r="BG9753"/>
      <c r="BH9753"/>
      <c r="BI9753"/>
      <c r="BJ9753"/>
      <c r="BK9753"/>
      <c r="BL9753"/>
      <c r="BM9753"/>
      <c r="BN9753"/>
      <c r="BO9753"/>
      <c r="BP9753"/>
      <c r="BQ9753"/>
      <c r="BR9753"/>
      <c r="BS9753"/>
      <c r="BT9753"/>
      <c r="BU9753"/>
      <c r="BV9753"/>
      <c r="BW9753"/>
      <c r="BX9753"/>
      <c r="BY9753"/>
      <c r="BZ9753"/>
      <c r="CA9753"/>
      <c r="CB9753"/>
      <c r="CC9753"/>
      <c r="CD9753"/>
      <c r="CE9753"/>
      <c r="CF9753"/>
      <c r="CG9753"/>
      <c r="CH9753"/>
      <c r="CI9753"/>
      <c r="CJ9753"/>
      <c r="CK9753"/>
      <c r="CL9753"/>
      <c r="CM9753"/>
      <c r="CN9753"/>
      <c r="CO9753"/>
      <c r="CP9753"/>
      <c r="CQ9753"/>
      <c r="CR9753"/>
      <c r="CS9753"/>
      <c r="CT9753"/>
      <c r="CU9753"/>
      <c r="CV9753"/>
    </row>
    <row r="9754" spans="10:100" x14ac:dyDescent="0.25">
      <c r="J9754"/>
      <c r="K9754"/>
      <c r="L9754"/>
      <c r="M9754"/>
      <c r="N9754"/>
      <c r="O9754"/>
      <c r="P9754"/>
      <c r="Q9754"/>
      <c r="R9754"/>
      <c r="S9754"/>
      <c r="T9754"/>
      <c r="U9754"/>
      <c r="V9754"/>
      <c r="W9754"/>
      <c r="X9754"/>
      <c r="Y9754"/>
      <c r="Z9754"/>
      <c r="AA9754"/>
      <c r="AB9754"/>
      <c r="AC9754"/>
      <c r="AD9754"/>
      <c r="AE9754"/>
      <c r="AF9754"/>
      <c r="AG9754"/>
      <c r="AH9754"/>
      <c r="AI9754"/>
      <c r="AJ9754"/>
      <c r="AK9754"/>
      <c r="AL9754"/>
      <c r="AM9754"/>
      <c r="AN9754"/>
      <c r="AO9754"/>
      <c r="AP9754"/>
      <c r="AQ9754"/>
      <c r="AR9754"/>
      <c r="AS9754"/>
      <c r="AT9754"/>
      <c r="AU9754"/>
      <c r="AV9754"/>
      <c r="AW9754"/>
      <c r="AX9754"/>
      <c r="AY9754"/>
      <c r="AZ9754"/>
      <c r="BA9754"/>
      <c r="BB9754"/>
      <c r="BC9754"/>
      <c r="BD9754"/>
      <c r="BE9754"/>
      <c r="BF9754"/>
      <c r="BG9754"/>
      <c r="BH9754"/>
      <c r="BI9754"/>
      <c r="BJ9754"/>
      <c r="BK9754"/>
      <c r="BL9754"/>
      <c r="BM9754"/>
      <c r="BN9754"/>
      <c r="BO9754"/>
      <c r="BP9754"/>
      <c r="BQ9754"/>
      <c r="BR9754"/>
      <c r="BS9754"/>
      <c r="BT9754"/>
      <c r="BU9754"/>
      <c r="BV9754"/>
      <c r="BW9754"/>
      <c r="BX9754"/>
      <c r="BY9754"/>
      <c r="BZ9754"/>
      <c r="CA9754"/>
      <c r="CB9754"/>
      <c r="CC9754"/>
      <c r="CD9754"/>
      <c r="CE9754"/>
      <c r="CF9754"/>
      <c r="CG9754"/>
      <c r="CH9754"/>
      <c r="CI9754"/>
      <c r="CJ9754"/>
      <c r="CK9754"/>
      <c r="CL9754"/>
      <c r="CM9754"/>
      <c r="CN9754"/>
      <c r="CO9754"/>
      <c r="CP9754"/>
      <c r="CQ9754"/>
      <c r="CR9754"/>
      <c r="CS9754"/>
      <c r="CT9754"/>
      <c r="CU9754"/>
      <c r="CV9754"/>
    </row>
    <row r="9755" spans="10:100" x14ac:dyDescent="0.25">
      <c r="J9755"/>
      <c r="K9755"/>
      <c r="L9755"/>
      <c r="M9755"/>
      <c r="N9755"/>
      <c r="O9755"/>
      <c r="P9755"/>
      <c r="Q9755"/>
      <c r="R9755"/>
      <c r="S9755"/>
      <c r="T9755"/>
      <c r="U9755"/>
      <c r="V9755"/>
      <c r="W9755"/>
      <c r="X9755"/>
      <c r="Y9755"/>
      <c r="Z9755"/>
      <c r="AA9755"/>
      <c r="AB9755"/>
      <c r="AC9755"/>
      <c r="AD9755"/>
      <c r="AE9755"/>
      <c r="AF9755"/>
      <c r="AG9755"/>
      <c r="AH9755"/>
      <c r="AI9755"/>
      <c r="AJ9755"/>
      <c r="AK9755"/>
      <c r="AL9755"/>
      <c r="AM9755"/>
      <c r="AN9755"/>
      <c r="AO9755"/>
      <c r="AP9755"/>
      <c r="AQ9755"/>
      <c r="AR9755"/>
      <c r="AS9755"/>
      <c r="AT9755"/>
      <c r="AU9755"/>
      <c r="AV9755"/>
      <c r="AW9755"/>
      <c r="AX9755"/>
      <c r="AY9755"/>
      <c r="AZ9755"/>
      <c r="BA9755"/>
      <c r="BB9755"/>
      <c r="BC9755"/>
      <c r="BD9755"/>
      <c r="BE9755"/>
      <c r="BF9755"/>
      <c r="BG9755"/>
      <c r="BH9755"/>
      <c r="BI9755"/>
      <c r="BJ9755"/>
      <c r="BK9755"/>
      <c r="BL9755"/>
      <c r="BM9755"/>
      <c r="BN9755"/>
      <c r="BO9755"/>
      <c r="BP9755"/>
      <c r="BQ9755"/>
      <c r="BR9755"/>
      <c r="BS9755"/>
      <c r="BT9755"/>
      <c r="BU9755"/>
      <c r="BV9755"/>
      <c r="BW9755"/>
      <c r="BX9755"/>
      <c r="BY9755"/>
      <c r="BZ9755"/>
      <c r="CA9755"/>
      <c r="CB9755"/>
      <c r="CC9755"/>
      <c r="CD9755"/>
      <c r="CE9755"/>
      <c r="CF9755"/>
      <c r="CG9755"/>
      <c r="CH9755"/>
      <c r="CI9755"/>
      <c r="CJ9755"/>
      <c r="CK9755"/>
      <c r="CL9755"/>
      <c r="CM9755"/>
      <c r="CN9755"/>
      <c r="CO9755"/>
      <c r="CP9755"/>
      <c r="CQ9755"/>
      <c r="CR9755"/>
      <c r="CS9755"/>
      <c r="CT9755"/>
      <c r="CU9755"/>
      <c r="CV9755"/>
    </row>
    <row r="9756" spans="10:100" x14ac:dyDescent="0.25">
      <c r="J9756"/>
      <c r="K9756"/>
      <c r="L9756"/>
      <c r="M9756"/>
      <c r="N9756"/>
      <c r="O9756"/>
      <c r="P9756"/>
      <c r="Q9756"/>
      <c r="R9756"/>
      <c r="S9756"/>
      <c r="T9756"/>
      <c r="U9756"/>
      <c r="V9756"/>
      <c r="W9756"/>
      <c r="X9756"/>
      <c r="Y9756"/>
      <c r="Z9756"/>
      <c r="AA9756"/>
      <c r="AB9756"/>
      <c r="AC9756"/>
      <c r="AD9756"/>
      <c r="AE9756"/>
      <c r="AF9756"/>
      <c r="AG9756"/>
      <c r="AH9756"/>
      <c r="AI9756"/>
      <c r="AJ9756"/>
      <c r="AK9756"/>
      <c r="AL9756"/>
      <c r="AM9756"/>
      <c r="AN9756"/>
      <c r="AO9756"/>
      <c r="AP9756"/>
      <c r="AQ9756"/>
      <c r="AR9756"/>
      <c r="AS9756"/>
      <c r="AT9756"/>
      <c r="AU9756"/>
      <c r="AV9756"/>
      <c r="AW9756"/>
      <c r="AX9756"/>
      <c r="AY9756"/>
      <c r="AZ9756"/>
      <c r="BA9756"/>
      <c r="BB9756"/>
      <c r="BC9756"/>
      <c r="BD9756"/>
      <c r="BE9756"/>
      <c r="BF9756"/>
      <c r="BG9756"/>
      <c r="BH9756"/>
      <c r="BI9756"/>
      <c r="BJ9756"/>
      <c r="BK9756"/>
      <c r="BL9756"/>
      <c r="BM9756"/>
      <c r="BN9756"/>
      <c r="BO9756"/>
      <c r="BP9756"/>
      <c r="BQ9756"/>
      <c r="BR9756"/>
      <c r="BS9756"/>
      <c r="BT9756"/>
      <c r="BU9756"/>
      <c r="BV9756"/>
      <c r="BW9756"/>
      <c r="BX9756"/>
      <c r="BY9756"/>
      <c r="BZ9756"/>
      <c r="CA9756"/>
      <c r="CB9756"/>
      <c r="CC9756"/>
      <c r="CD9756"/>
      <c r="CE9756"/>
      <c r="CF9756"/>
      <c r="CG9756"/>
      <c r="CH9756"/>
      <c r="CI9756"/>
      <c r="CJ9756"/>
      <c r="CK9756"/>
      <c r="CL9756"/>
      <c r="CM9756"/>
      <c r="CN9756"/>
      <c r="CO9756"/>
      <c r="CP9756"/>
      <c r="CQ9756"/>
      <c r="CR9756"/>
      <c r="CS9756"/>
      <c r="CT9756"/>
      <c r="CU9756"/>
      <c r="CV9756"/>
    </row>
    <row r="9757" spans="10:100" x14ac:dyDescent="0.25">
      <c r="J9757"/>
      <c r="K9757"/>
      <c r="L9757"/>
      <c r="M9757"/>
      <c r="N9757"/>
      <c r="O9757"/>
      <c r="P9757"/>
      <c r="Q9757"/>
      <c r="R9757"/>
      <c r="S9757"/>
      <c r="T9757"/>
      <c r="U9757"/>
      <c r="V9757"/>
      <c r="W9757"/>
      <c r="X9757"/>
      <c r="Y9757"/>
      <c r="Z9757"/>
      <c r="AA9757"/>
      <c r="AB9757"/>
      <c r="AC9757"/>
      <c r="AD9757"/>
      <c r="AE9757"/>
      <c r="AF9757"/>
      <c r="AG9757"/>
      <c r="AH9757"/>
      <c r="AI9757"/>
      <c r="AJ9757"/>
      <c r="AK9757"/>
      <c r="AL9757"/>
      <c r="AM9757"/>
      <c r="AN9757"/>
      <c r="AO9757"/>
      <c r="AP9757"/>
      <c r="AQ9757"/>
      <c r="AR9757"/>
      <c r="AS9757"/>
      <c r="AT9757"/>
      <c r="AU9757"/>
      <c r="AV9757"/>
      <c r="AW9757"/>
      <c r="AX9757"/>
      <c r="AY9757"/>
      <c r="AZ9757"/>
      <c r="BA9757"/>
      <c r="BB9757"/>
      <c r="BC9757"/>
      <c r="BD9757"/>
      <c r="BE9757"/>
      <c r="BF9757"/>
      <c r="BG9757"/>
      <c r="BH9757"/>
      <c r="BI9757"/>
      <c r="BJ9757"/>
      <c r="BK9757"/>
      <c r="BL9757"/>
      <c r="BM9757"/>
      <c r="BN9757"/>
      <c r="BO9757"/>
      <c r="BP9757"/>
      <c r="BQ9757"/>
      <c r="BR9757"/>
      <c r="BS9757"/>
      <c r="BT9757"/>
      <c r="BU9757"/>
      <c r="BV9757"/>
      <c r="BW9757"/>
      <c r="BX9757"/>
      <c r="BY9757"/>
      <c r="BZ9757"/>
      <c r="CA9757"/>
      <c r="CB9757"/>
      <c r="CC9757"/>
      <c r="CD9757"/>
      <c r="CE9757"/>
      <c r="CF9757"/>
      <c r="CG9757"/>
      <c r="CH9757"/>
      <c r="CI9757"/>
      <c r="CJ9757"/>
      <c r="CK9757"/>
      <c r="CL9757"/>
      <c r="CM9757"/>
      <c r="CN9757"/>
      <c r="CO9757"/>
      <c r="CP9757"/>
      <c r="CQ9757"/>
      <c r="CR9757"/>
      <c r="CS9757"/>
      <c r="CT9757"/>
      <c r="CU9757"/>
      <c r="CV9757"/>
    </row>
    <row r="9758" spans="10:100" x14ac:dyDescent="0.25">
      <c r="J9758"/>
      <c r="K9758"/>
      <c r="L9758"/>
      <c r="M9758"/>
      <c r="N9758"/>
      <c r="O9758"/>
      <c r="P9758"/>
      <c r="Q9758"/>
      <c r="R9758"/>
      <c r="S9758"/>
      <c r="T9758"/>
      <c r="U9758"/>
      <c r="V9758"/>
      <c r="W9758"/>
      <c r="X9758"/>
      <c r="Y9758"/>
      <c r="Z9758"/>
      <c r="AA9758"/>
      <c r="AB9758"/>
      <c r="AC9758"/>
      <c r="AD9758"/>
      <c r="AE9758"/>
      <c r="AF9758"/>
      <c r="AG9758"/>
      <c r="AH9758"/>
      <c r="AI9758"/>
      <c r="AJ9758"/>
      <c r="AK9758"/>
      <c r="AL9758"/>
      <c r="AM9758"/>
      <c r="AN9758"/>
      <c r="AO9758"/>
      <c r="AP9758"/>
      <c r="AQ9758"/>
      <c r="AR9758"/>
      <c r="AS9758"/>
      <c r="AT9758"/>
      <c r="AU9758"/>
      <c r="AV9758"/>
      <c r="AW9758"/>
      <c r="AX9758"/>
      <c r="AY9758"/>
      <c r="AZ9758"/>
      <c r="BA9758"/>
      <c r="BB9758"/>
      <c r="BC9758"/>
      <c r="BD9758"/>
      <c r="BE9758"/>
      <c r="BF9758"/>
      <c r="BG9758"/>
      <c r="BH9758"/>
      <c r="BI9758"/>
      <c r="BJ9758"/>
      <c r="BK9758"/>
      <c r="BL9758"/>
      <c r="BM9758"/>
      <c r="BN9758"/>
      <c r="BO9758"/>
      <c r="BP9758"/>
      <c r="BQ9758"/>
      <c r="BR9758"/>
      <c r="BS9758"/>
      <c r="BT9758"/>
      <c r="BU9758"/>
      <c r="BV9758"/>
      <c r="BW9758"/>
      <c r="BX9758"/>
      <c r="BY9758"/>
      <c r="BZ9758"/>
      <c r="CA9758"/>
      <c r="CB9758"/>
      <c r="CC9758"/>
      <c r="CD9758"/>
      <c r="CE9758"/>
      <c r="CF9758"/>
      <c r="CG9758"/>
      <c r="CH9758"/>
      <c r="CI9758"/>
      <c r="CJ9758"/>
      <c r="CK9758"/>
      <c r="CL9758"/>
      <c r="CM9758"/>
      <c r="CN9758"/>
      <c r="CO9758"/>
      <c r="CP9758"/>
      <c r="CQ9758"/>
      <c r="CR9758"/>
      <c r="CS9758"/>
      <c r="CT9758"/>
      <c r="CU9758"/>
      <c r="CV9758"/>
    </row>
    <row r="9759" spans="10:100" x14ac:dyDescent="0.25">
      <c r="J9759"/>
      <c r="K9759"/>
      <c r="L9759"/>
      <c r="M9759"/>
      <c r="N9759"/>
      <c r="O9759"/>
      <c r="P9759"/>
      <c r="Q9759"/>
      <c r="R9759"/>
      <c r="S9759"/>
      <c r="T9759"/>
      <c r="U9759"/>
      <c r="V9759"/>
      <c r="W9759"/>
      <c r="X9759"/>
      <c r="Y9759"/>
      <c r="Z9759"/>
      <c r="AA9759"/>
      <c r="AB9759"/>
      <c r="AC9759"/>
      <c r="AD9759"/>
      <c r="AE9759"/>
      <c r="AF9759"/>
      <c r="AG9759"/>
      <c r="AH9759"/>
      <c r="AI9759"/>
      <c r="AJ9759"/>
      <c r="AK9759"/>
      <c r="AL9759"/>
      <c r="AM9759"/>
      <c r="AN9759"/>
      <c r="AO9759"/>
      <c r="AP9759"/>
      <c r="AQ9759"/>
      <c r="AR9759"/>
      <c r="AS9759"/>
      <c r="AT9759"/>
      <c r="AU9759"/>
      <c r="AV9759"/>
      <c r="AW9759"/>
      <c r="AX9759"/>
      <c r="AY9759"/>
      <c r="AZ9759"/>
      <c r="BA9759"/>
      <c r="BB9759"/>
      <c r="BC9759"/>
      <c r="BD9759"/>
      <c r="BE9759"/>
      <c r="BF9759"/>
      <c r="BG9759"/>
      <c r="BH9759"/>
      <c r="BI9759"/>
      <c r="BJ9759"/>
      <c r="BK9759"/>
      <c r="BL9759"/>
      <c r="BM9759"/>
      <c r="BN9759"/>
      <c r="BO9759"/>
      <c r="BP9759"/>
      <c r="BQ9759"/>
      <c r="BR9759"/>
      <c r="BS9759"/>
      <c r="BT9759"/>
      <c r="BU9759"/>
      <c r="BV9759"/>
      <c r="BW9759"/>
      <c r="BX9759"/>
      <c r="BY9759"/>
      <c r="BZ9759"/>
      <c r="CA9759"/>
      <c r="CB9759"/>
      <c r="CC9759"/>
      <c r="CD9759"/>
      <c r="CE9759"/>
      <c r="CF9759"/>
      <c r="CG9759"/>
      <c r="CH9759"/>
      <c r="CI9759"/>
      <c r="CJ9759"/>
      <c r="CK9759"/>
      <c r="CL9759"/>
      <c r="CM9759"/>
      <c r="CN9759"/>
      <c r="CO9759"/>
      <c r="CP9759"/>
      <c r="CQ9759"/>
      <c r="CR9759"/>
      <c r="CS9759"/>
      <c r="CT9759"/>
      <c r="CU9759"/>
      <c r="CV9759"/>
    </row>
    <row r="9760" spans="10:100" x14ac:dyDescent="0.25">
      <c r="J9760"/>
      <c r="K9760"/>
      <c r="L9760"/>
      <c r="M9760"/>
      <c r="N9760"/>
      <c r="O9760"/>
      <c r="P9760"/>
      <c r="Q9760"/>
      <c r="R9760"/>
      <c r="S9760"/>
      <c r="T9760"/>
      <c r="U9760"/>
      <c r="V9760"/>
      <c r="W9760"/>
      <c r="X9760"/>
      <c r="Y9760"/>
      <c r="Z9760"/>
      <c r="AA9760"/>
      <c r="AB9760"/>
      <c r="AC9760"/>
      <c r="AD9760"/>
      <c r="AE9760"/>
      <c r="AF9760"/>
      <c r="AG9760"/>
      <c r="AH9760"/>
      <c r="AI9760"/>
      <c r="AJ9760"/>
      <c r="AK9760"/>
      <c r="AL9760"/>
      <c r="AM9760"/>
      <c r="AN9760"/>
      <c r="AO9760"/>
      <c r="AP9760"/>
      <c r="AQ9760"/>
      <c r="AR9760"/>
      <c r="AS9760"/>
      <c r="AT9760"/>
      <c r="AU9760"/>
      <c r="AV9760"/>
      <c r="AW9760"/>
      <c r="AX9760"/>
      <c r="AY9760"/>
      <c r="AZ9760"/>
      <c r="BA9760"/>
      <c r="BB9760"/>
      <c r="BC9760"/>
      <c r="BD9760"/>
      <c r="BE9760"/>
      <c r="BF9760"/>
      <c r="BG9760"/>
      <c r="BH9760"/>
      <c r="BI9760"/>
      <c r="BJ9760"/>
      <c r="BK9760"/>
      <c r="BL9760"/>
      <c r="BM9760"/>
      <c r="BN9760"/>
      <c r="BO9760"/>
      <c r="BP9760"/>
      <c r="BQ9760"/>
      <c r="BR9760"/>
      <c r="BS9760"/>
      <c r="BT9760"/>
      <c r="BU9760"/>
      <c r="BV9760"/>
      <c r="BW9760"/>
      <c r="BX9760"/>
      <c r="BY9760"/>
      <c r="BZ9760"/>
      <c r="CA9760"/>
      <c r="CB9760"/>
      <c r="CC9760"/>
      <c r="CD9760"/>
      <c r="CE9760"/>
      <c r="CF9760"/>
      <c r="CG9760"/>
      <c r="CH9760"/>
      <c r="CI9760"/>
      <c r="CJ9760"/>
      <c r="CK9760"/>
      <c r="CL9760"/>
      <c r="CM9760"/>
      <c r="CN9760"/>
      <c r="CO9760"/>
      <c r="CP9760"/>
      <c r="CQ9760"/>
      <c r="CR9760"/>
      <c r="CS9760"/>
      <c r="CT9760"/>
      <c r="CU9760"/>
      <c r="CV9760"/>
    </row>
    <row r="9761" spans="10:100" x14ac:dyDescent="0.25">
      <c r="J9761"/>
      <c r="K9761"/>
      <c r="L9761"/>
      <c r="M9761"/>
      <c r="N9761"/>
      <c r="O9761"/>
      <c r="P9761"/>
      <c r="Q9761"/>
      <c r="R9761"/>
      <c r="S9761"/>
      <c r="T9761"/>
      <c r="U9761"/>
      <c r="V9761"/>
      <c r="W9761"/>
      <c r="X9761"/>
      <c r="Y9761"/>
      <c r="Z9761"/>
      <c r="AA9761"/>
      <c r="AB9761"/>
      <c r="AC9761"/>
      <c r="AD9761"/>
      <c r="AE9761"/>
      <c r="AF9761"/>
      <c r="AG9761"/>
      <c r="AH9761"/>
      <c r="AI9761"/>
      <c r="AJ9761"/>
      <c r="AK9761"/>
      <c r="AL9761"/>
      <c r="AM9761"/>
      <c r="AN9761"/>
      <c r="AO9761"/>
      <c r="AP9761"/>
      <c r="AQ9761"/>
      <c r="AR9761"/>
      <c r="AS9761"/>
      <c r="AT9761"/>
      <c r="AU9761"/>
      <c r="AV9761"/>
      <c r="AW9761"/>
      <c r="AX9761"/>
      <c r="AY9761"/>
      <c r="AZ9761"/>
      <c r="BA9761"/>
      <c r="BB9761"/>
      <c r="BC9761"/>
      <c r="BD9761"/>
      <c r="BE9761"/>
      <c r="BF9761"/>
      <c r="BG9761"/>
      <c r="BH9761"/>
      <c r="BI9761"/>
      <c r="BJ9761"/>
      <c r="BK9761"/>
      <c r="BL9761"/>
      <c r="BM9761"/>
      <c r="BN9761"/>
      <c r="BO9761"/>
      <c r="BP9761"/>
      <c r="BQ9761"/>
      <c r="BR9761"/>
      <c r="BS9761"/>
      <c r="BT9761"/>
      <c r="BU9761"/>
      <c r="BV9761"/>
      <c r="BW9761"/>
      <c r="BX9761"/>
      <c r="BY9761"/>
      <c r="BZ9761"/>
      <c r="CA9761"/>
      <c r="CB9761"/>
      <c r="CC9761"/>
      <c r="CD9761"/>
      <c r="CE9761"/>
      <c r="CF9761"/>
      <c r="CG9761"/>
      <c r="CH9761"/>
      <c r="CI9761"/>
      <c r="CJ9761"/>
      <c r="CK9761"/>
      <c r="CL9761"/>
      <c r="CM9761"/>
      <c r="CN9761"/>
      <c r="CO9761"/>
      <c r="CP9761"/>
      <c r="CQ9761"/>
      <c r="CR9761"/>
      <c r="CS9761"/>
      <c r="CT9761"/>
      <c r="CU9761"/>
      <c r="CV9761"/>
    </row>
    <row r="9762" spans="10:100" x14ac:dyDescent="0.25">
      <c r="J9762"/>
      <c r="K9762"/>
      <c r="L9762"/>
      <c r="M9762"/>
      <c r="N9762"/>
      <c r="O9762"/>
      <c r="P9762"/>
      <c r="Q9762"/>
      <c r="R9762"/>
      <c r="S9762"/>
      <c r="T9762"/>
      <c r="U9762"/>
      <c r="V9762"/>
      <c r="W9762"/>
      <c r="X9762"/>
      <c r="Y9762"/>
      <c r="Z9762"/>
      <c r="AA9762"/>
      <c r="AB9762"/>
      <c r="AC9762"/>
      <c r="AD9762"/>
      <c r="AE9762"/>
      <c r="AF9762"/>
      <c r="AG9762"/>
      <c r="AH9762"/>
      <c r="AI9762"/>
      <c r="AJ9762"/>
      <c r="AK9762"/>
      <c r="AL9762"/>
      <c r="AM9762"/>
      <c r="AN9762"/>
      <c r="AO9762"/>
      <c r="AP9762"/>
      <c r="AQ9762"/>
      <c r="AR9762"/>
      <c r="AS9762"/>
      <c r="AT9762"/>
      <c r="AU9762"/>
      <c r="AV9762"/>
      <c r="AW9762"/>
      <c r="AX9762"/>
      <c r="AY9762"/>
      <c r="AZ9762"/>
      <c r="BA9762"/>
      <c r="BB9762"/>
      <c r="BC9762"/>
      <c r="BD9762"/>
      <c r="BE9762"/>
      <c r="BF9762"/>
      <c r="BG9762"/>
      <c r="BH9762"/>
      <c r="BI9762"/>
      <c r="BJ9762"/>
      <c r="BK9762"/>
      <c r="BL9762"/>
      <c r="BM9762"/>
      <c r="BN9762"/>
      <c r="BO9762"/>
      <c r="BP9762"/>
      <c r="BQ9762"/>
      <c r="BR9762"/>
      <c r="BS9762"/>
      <c r="BT9762"/>
      <c r="BU9762"/>
      <c r="BV9762"/>
      <c r="BW9762"/>
      <c r="BX9762"/>
      <c r="BY9762"/>
      <c r="BZ9762"/>
      <c r="CA9762"/>
      <c r="CB9762"/>
      <c r="CC9762"/>
      <c r="CD9762"/>
      <c r="CE9762"/>
      <c r="CF9762"/>
      <c r="CG9762"/>
      <c r="CH9762"/>
      <c r="CI9762"/>
      <c r="CJ9762"/>
      <c r="CK9762"/>
      <c r="CL9762"/>
      <c r="CM9762"/>
      <c r="CN9762"/>
      <c r="CO9762"/>
      <c r="CP9762"/>
      <c r="CQ9762"/>
      <c r="CR9762"/>
      <c r="CS9762"/>
      <c r="CT9762"/>
      <c r="CU9762"/>
      <c r="CV9762"/>
    </row>
    <row r="9763" spans="10:100" x14ac:dyDescent="0.25">
      <c r="J9763"/>
      <c r="K9763"/>
      <c r="L9763"/>
      <c r="M9763"/>
      <c r="N9763"/>
      <c r="O9763"/>
      <c r="P9763"/>
      <c r="Q9763"/>
      <c r="R9763"/>
      <c r="S9763"/>
      <c r="T9763"/>
      <c r="U9763"/>
      <c r="V9763"/>
      <c r="W9763"/>
      <c r="X9763"/>
      <c r="Y9763"/>
      <c r="Z9763"/>
      <c r="AA9763"/>
      <c r="AB9763"/>
      <c r="AC9763"/>
      <c r="AD9763"/>
      <c r="AE9763"/>
      <c r="AF9763"/>
      <c r="AG9763"/>
      <c r="AH9763"/>
      <c r="AI9763"/>
      <c r="AJ9763"/>
      <c r="AK9763"/>
      <c r="AL9763"/>
      <c r="AM9763"/>
      <c r="AN9763"/>
      <c r="AO9763"/>
      <c r="AP9763"/>
      <c r="AQ9763"/>
      <c r="AR9763"/>
      <c r="AS9763"/>
      <c r="AT9763"/>
      <c r="AU9763"/>
      <c r="AV9763"/>
      <c r="AW9763"/>
      <c r="AX9763"/>
      <c r="AY9763"/>
      <c r="AZ9763"/>
      <c r="BA9763"/>
      <c r="BB9763"/>
      <c r="BC9763"/>
      <c r="BD9763"/>
      <c r="BE9763"/>
      <c r="BF9763"/>
      <c r="BG9763"/>
      <c r="BH9763"/>
      <c r="BI9763"/>
      <c r="BJ9763"/>
      <c r="BK9763"/>
      <c r="BL9763"/>
      <c r="BM9763"/>
      <c r="BN9763"/>
      <c r="BO9763"/>
      <c r="BP9763"/>
      <c r="BQ9763"/>
      <c r="BR9763"/>
      <c r="BS9763"/>
      <c r="BT9763"/>
      <c r="BU9763"/>
      <c r="BV9763"/>
      <c r="BW9763"/>
      <c r="BX9763"/>
      <c r="BY9763"/>
      <c r="BZ9763"/>
      <c r="CA9763"/>
      <c r="CB9763"/>
      <c r="CC9763"/>
      <c r="CD9763"/>
      <c r="CE9763"/>
      <c r="CF9763"/>
      <c r="CG9763"/>
      <c r="CH9763"/>
      <c r="CI9763"/>
      <c r="CJ9763"/>
      <c r="CK9763"/>
      <c r="CL9763"/>
      <c r="CM9763"/>
      <c r="CN9763"/>
      <c r="CO9763"/>
      <c r="CP9763"/>
      <c r="CQ9763"/>
      <c r="CR9763"/>
      <c r="CS9763"/>
      <c r="CT9763"/>
      <c r="CU9763"/>
      <c r="CV9763"/>
    </row>
    <row r="9764" spans="10:100" x14ac:dyDescent="0.25">
      <c r="J9764"/>
      <c r="K9764"/>
      <c r="L9764"/>
      <c r="M9764"/>
      <c r="N9764"/>
      <c r="O9764"/>
      <c r="P9764"/>
      <c r="Q9764"/>
      <c r="R9764"/>
      <c r="S9764"/>
      <c r="T9764"/>
      <c r="U9764"/>
      <c r="V9764"/>
      <c r="W9764"/>
      <c r="X9764"/>
      <c r="Y9764"/>
      <c r="Z9764"/>
      <c r="AA9764"/>
      <c r="AB9764"/>
      <c r="AC9764"/>
      <c r="AD9764"/>
      <c r="AE9764"/>
      <c r="AF9764"/>
      <c r="AG9764"/>
      <c r="AH9764"/>
      <c r="AI9764"/>
      <c r="AJ9764"/>
      <c r="AK9764"/>
      <c r="AL9764"/>
      <c r="AM9764"/>
      <c r="AN9764"/>
      <c r="AO9764"/>
      <c r="AP9764"/>
      <c r="AQ9764"/>
      <c r="AR9764"/>
      <c r="AS9764"/>
      <c r="AT9764"/>
      <c r="AU9764"/>
      <c r="AV9764"/>
      <c r="AW9764"/>
      <c r="AX9764"/>
      <c r="AY9764"/>
      <c r="AZ9764"/>
      <c r="BA9764"/>
      <c r="BB9764"/>
      <c r="BC9764"/>
      <c r="BD9764"/>
      <c r="BE9764"/>
      <c r="BF9764"/>
      <c r="BG9764"/>
      <c r="BH9764"/>
      <c r="BI9764"/>
      <c r="BJ9764"/>
      <c r="BK9764"/>
      <c r="BL9764"/>
      <c r="BM9764"/>
      <c r="BN9764"/>
      <c r="BO9764"/>
      <c r="BP9764"/>
      <c r="BQ9764"/>
      <c r="BR9764"/>
      <c r="BS9764"/>
      <c r="BT9764"/>
      <c r="BU9764"/>
      <c r="BV9764"/>
      <c r="BW9764"/>
      <c r="BX9764"/>
      <c r="BY9764"/>
      <c r="BZ9764"/>
      <c r="CA9764"/>
      <c r="CB9764"/>
      <c r="CC9764"/>
      <c r="CD9764"/>
      <c r="CE9764"/>
      <c r="CF9764"/>
      <c r="CG9764"/>
      <c r="CH9764"/>
      <c r="CI9764"/>
      <c r="CJ9764"/>
      <c r="CK9764"/>
      <c r="CL9764"/>
      <c r="CM9764"/>
      <c r="CN9764"/>
      <c r="CO9764"/>
      <c r="CP9764"/>
      <c r="CQ9764"/>
      <c r="CR9764"/>
      <c r="CS9764"/>
      <c r="CT9764"/>
      <c r="CU9764"/>
      <c r="CV9764"/>
    </row>
    <row r="9765" spans="10:100" x14ac:dyDescent="0.25">
      <c r="J9765"/>
      <c r="K9765"/>
      <c r="L9765"/>
      <c r="M9765"/>
      <c r="N9765"/>
      <c r="O9765"/>
      <c r="P9765"/>
      <c r="Q9765"/>
      <c r="R9765"/>
      <c r="S9765"/>
      <c r="T9765"/>
      <c r="U9765"/>
      <c r="V9765"/>
      <c r="W9765"/>
      <c r="X9765"/>
      <c r="Y9765"/>
      <c r="Z9765"/>
      <c r="AA9765"/>
      <c r="AB9765"/>
      <c r="AC9765"/>
      <c r="AD9765"/>
      <c r="AE9765"/>
      <c r="AF9765"/>
      <c r="AG9765"/>
      <c r="AH9765"/>
      <c r="AI9765"/>
      <c r="AJ9765"/>
      <c r="AK9765"/>
      <c r="AL9765"/>
      <c r="AM9765"/>
      <c r="AN9765"/>
      <c r="AO9765"/>
      <c r="AP9765"/>
      <c r="AQ9765"/>
      <c r="AR9765"/>
      <c r="AS9765"/>
      <c r="AT9765"/>
      <c r="AU9765"/>
      <c r="AV9765"/>
      <c r="AW9765"/>
      <c r="AX9765"/>
      <c r="AY9765"/>
      <c r="AZ9765"/>
      <c r="BA9765"/>
      <c r="BB9765"/>
      <c r="BC9765"/>
      <c r="BD9765"/>
      <c r="BE9765"/>
      <c r="BF9765"/>
      <c r="BG9765"/>
      <c r="BH9765"/>
      <c r="BI9765"/>
      <c r="BJ9765"/>
      <c r="BK9765"/>
      <c r="BL9765"/>
      <c r="BM9765"/>
      <c r="BN9765"/>
      <c r="BO9765"/>
      <c r="BP9765"/>
      <c r="BQ9765"/>
      <c r="BR9765"/>
      <c r="BS9765"/>
      <c r="BT9765"/>
      <c r="BU9765"/>
      <c r="BV9765"/>
      <c r="BW9765"/>
      <c r="BX9765"/>
      <c r="BY9765"/>
      <c r="BZ9765"/>
      <c r="CA9765"/>
      <c r="CB9765"/>
      <c r="CC9765"/>
      <c r="CD9765"/>
      <c r="CE9765"/>
      <c r="CF9765"/>
      <c r="CG9765"/>
      <c r="CH9765"/>
      <c r="CI9765"/>
      <c r="CJ9765"/>
      <c r="CK9765"/>
      <c r="CL9765"/>
      <c r="CM9765"/>
      <c r="CN9765"/>
      <c r="CO9765"/>
      <c r="CP9765"/>
      <c r="CQ9765"/>
      <c r="CR9765"/>
      <c r="CS9765"/>
      <c r="CT9765"/>
      <c r="CU9765"/>
      <c r="CV9765"/>
    </row>
    <row r="9766" spans="10:100" x14ac:dyDescent="0.25">
      <c r="J9766"/>
      <c r="K9766"/>
      <c r="L9766"/>
      <c r="M9766"/>
      <c r="N9766"/>
      <c r="O9766"/>
      <c r="P9766"/>
      <c r="Q9766"/>
      <c r="R9766"/>
      <c r="S9766"/>
      <c r="T9766"/>
      <c r="U9766"/>
      <c r="V9766"/>
      <c r="W9766"/>
      <c r="X9766"/>
      <c r="Y9766"/>
      <c r="Z9766"/>
      <c r="AA9766"/>
      <c r="AB9766"/>
      <c r="AC9766"/>
      <c r="AD9766"/>
      <c r="AE9766"/>
      <c r="AF9766"/>
      <c r="AG9766"/>
      <c r="AH9766"/>
      <c r="AI9766"/>
      <c r="AJ9766"/>
      <c r="AK9766"/>
      <c r="AL9766"/>
      <c r="AM9766"/>
      <c r="AN9766"/>
      <c r="AO9766"/>
      <c r="AP9766"/>
      <c r="AQ9766"/>
      <c r="AR9766"/>
      <c r="AS9766"/>
      <c r="AT9766"/>
      <c r="AU9766"/>
      <c r="AV9766"/>
      <c r="AW9766"/>
      <c r="AX9766"/>
      <c r="AY9766"/>
      <c r="AZ9766"/>
      <c r="BA9766"/>
      <c r="BB9766"/>
      <c r="BC9766"/>
      <c r="BD9766"/>
      <c r="BE9766"/>
      <c r="BF9766"/>
      <c r="BG9766"/>
      <c r="BH9766"/>
      <c r="BI9766"/>
      <c r="BJ9766"/>
      <c r="BK9766"/>
      <c r="BL9766"/>
      <c r="BM9766"/>
      <c r="BN9766"/>
      <c r="BO9766"/>
      <c r="BP9766"/>
      <c r="BQ9766"/>
      <c r="BR9766"/>
      <c r="BS9766"/>
      <c r="BT9766"/>
      <c r="BU9766"/>
      <c r="BV9766"/>
      <c r="BW9766"/>
      <c r="BX9766"/>
      <c r="BY9766"/>
      <c r="BZ9766"/>
      <c r="CA9766"/>
      <c r="CB9766"/>
      <c r="CC9766"/>
      <c r="CD9766"/>
      <c r="CE9766"/>
      <c r="CF9766"/>
      <c r="CG9766"/>
      <c r="CH9766"/>
      <c r="CI9766"/>
      <c r="CJ9766"/>
      <c r="CK9766"/>
      <c r="CL9766"/>
      <c r="CM9766"/>
      <c r="CN9766"/>
      <c r="CO9766"/>
      <c r="CP9766"/>
      <c r="CQ9766"/>
      <c r="CR9766"/>
      <c r="CS9766"/>
      <c r="CT9766"/>
      <c r="CU9766"/>
      <c r="CV9766"/>
    </row>
    <row r="9767" spans="10:100" x14ac:dyDescent="0.25">
      <c r="J9767"/>
      <c r="K9767"/>
      <c r="L9767"/>
      <c r="M9767"/>
      <c r="N9767"/>
      <c r="O9767"/>
      <c r="P9767"/>
      <c r="Q9767"/>
      <c r="R9767"/>
      <c r="S9767"/>
      <c r="T9767"/>
      <c r="U9767"/>
      <c r="V9767"/>
      <c r="W9767"/>
      <c r="X9767"/>
      <c r="Y9767"/>
      <c r="Z9767"/>
      <c r="AA9767"/>
      <c r="AB9767"/>
      <c r="AC9767"/>
      <c r="AD9767"/>
      <c r="AE9767"/>
      <c r="AF9767"/>
      <c r="AG9767"/>
      <c r="AH9767"/>
      <c r="AI9767"/>
      <c r="AJ9767"/>
      <c r="AK9767"/>
      <c r="AL9767"/>
      <c r="AM9767"/>
      <c r="AN9767"/>
      <c r="AO9767"/>
      <c r="AP9767"/>
      <c r="AQ9767"/>
      <c r="AR9767"/>
      <c r="AS9767"/>
      <c r="AT9767"/>
      <c r="AU9767"/>
      <c r="AV9767"/>
      <c r="AW9767"/>
      <c r="AX9767"/>
      <c r="AY9767"/>
      <c r="AZ9767"/>
      <c r="BA9767"/>
      <c r="BB9767"/>
      <c r="BC9767"/>
      <c r="BD9767"/>
      <c r="BE9767"/>
      <c r="BF9767"/>
      <c r="BG9767"/>
      <c r="BH9767"/>
      <c r="BI9767"/>
      <c r="BJ9767"/>
      <c r="BK9767"/>
      <c r="BL9767"/>
      <c r="BM9767"/>
      <c r="BN9767"/>
      <c r="BO9767"/>
      <c r="BP9767"/>
      <c r="BQ9767"/>
      <c r="BR9767"/>
      <c r="BS9767"/>
      <c r="BT9767"/>
      <c r="BU9767"/>
      <c r="BV9767"/>
      <c r="BW9767"/>
      <c r="BX9767"/>
      <c r="BY9767"/>
      <c r="BZ9767"/>
      <c r="CA9767"/>
      <c r="CB9767"/>
      <c r="CC9767"/>
      <c r="CD9767"/>
      <c r="CE9767"/>
      <c r="CF9767"/>
      <c r="CG9767"/>
      <c r="CH9767"/>
      <c r="CI9767"/>
      <c r="CJ9767"/>
      <c r="CK9767"/>
      <c r="CL9767"/>
      <c r="CM9767"/>
      <c r="CN9767"/>
      <c r="CO9767"/>
      <c r="CP9767"/>
      <c r="CQ9767"/>
      <c r="CR9767"/>
      <c r="CS9767"/>
      <c r="CT9767"/>
      <c r="CU9767"/>
      <c r="CV9767"/>
    </row>
    <row r="9768" spans="10:100" x14ac:dyDescent="0.25">
      <c r="J9768"/>
      <c r="K9768"/>
      <c r="L9768"/>
      <c r="M9768"/>
      <c r="N9768"/>
      <c r="O9768"/>
      <c r="P9768"/>
      <c r="Q9768"/>
      <c r="R9768"/>
      <c r="S9768"/>
      <c r="T9768"/>
      <c r="U9768"/>
      <c r="V9768"/>
      <c r="W9768"/>
      <c r="X9768"/>
      <c r="Y9768"/>
      <c r="Z9768"/>
      <c r="AA9768"/>
      <c r="AB9768"/>
      <c r="AC9768"/>
      <c r="AD9768"/>
      <c r="AE9768"/>
      <c r="AF9768"/>
      <c r="AG9768"/>
      <c r="AH9768"/>
      <c r="AI9768"/>
      <c r="AJ9768"/>
      <c r="AK9768"/>
      <c r="AL9768"/>
      <c r="AM9768"/>
      <c r="AN9768"/>
      <c r="AO9768"/>
      <c r="AP9768"/>
      <c r="AQ9768"/>
      <c r="AR9768"/>
      <c r="AS9768"/>
      <c r="AT9768"/>
      <c r="AU9768"/>
      <c r="AV9768"/>
      <c r="AW9768"/>
      <c r="AX9768"/>
      <c r="AY9768"/>
      <c r="AZ9768"/>
      <c r="BA9768"/>
      <c r="BB9768"/>
      <c r="BC9768"/>
      <c r="BD9768"/>
      <c r="BE9768"/>
      <c r="BF9768"/>
      <c r="BG9768"/>
      <c r="BH9768"/>
      <c r="BI9768"/>
      <c r="BJ9768"/>
      <c r="BK9768"/>
      <c r="BL9768"/>
      <c r="BM9768"/>
      <c r="BN9768"/>
      <c r="BO9768"/>
      <c r="BP9768"/>
      <c r="BQ9768"/>
      <c r="BR9768"/>
      <c r="BS9768"/>
      <c r="BT9768"/>
      <c r="BU9768"/>
      <c r="BV9768"/>
      <c r="BW9768"/>
      <c r="BX9768"/>
      <c r="BY9768"/>
      <c r="BZ9768"/>
      <c r="CA9768"/>
      <c r="CB9768"/>
      <c r="CC9768"/>
      <c r="CD9768"/>
      <c r="CE9768"/>
      <c r="CF9768"/>
      <c r="CG9768"/>
      <c r="CH9768"/>
      <c r="CI9768"/>
      <c r="CJ9768"/>
      <c r="CK9768"/>
      <c r="CL9768"/>
      <c r="CM9768"/>
      <c r="CN9768"/>
      <c r="CO9768"/>
      <c r="CP9768"/>
      <c r="CQ9768"/>
      <c r="CR9768"/>
      <c r="CS9768"/>
      <c r="CT9768"/>
      <c r="CU9768"/>
      <c r="CV9768"/>
    </row>
    <row r="9769" spans="10:100" x14ac:dyDescent="0.25">
      <c r="J9769"/>
      <c r="K9769"/>
      <c r="L9769"/>
      <c r="M9769"/>
      <c r="N9769"/>
      <c r="O9769"/>
      <c r="P9769"/>
      <c r="Q9769"/>
      <c r="R9769"/>
      <c r="S9769"/>
      <c r="T9769"/>
      <c r="U9769"/>
      <c r="V9769"/>
      <c r="W9769"/>
      <c r="X9769"/>
      <c r="Y9769"/>
      <c r="Z9769"/>
      <c r="AA9769"/>
      <c r="AB9769"/>
      <c r="AC9769"/>
      <c r="AD9769"/>
      <c r="AE9769"/>
      <c r="AF9769"/>
      <c r="AG9769"/>
      <c r="AH9769"/>
      <c r="AI9769"/>
      <c r="AJ9769"/>
      <c r="AK9769"/>
      <c r="AL9769"/>
      <c r="AM9769"/>
      <c r="AN9769"/>
      <c r="AO9769"/>
      <c r="AP9769"/>
      <c r="AQ9769"/>
      <c r="AR9769"/>
      <c r="AS9769"/>
      <c r="AT9769"/>
      <c r="AU9769"/>
      <c r="AV9769"/>
      <c r="AW9769"/>
      <c r="AX9769"/>
      <c r="AY9769"/>
      <c r="AZ9769"/>
      <c r="BA9769"/>
      <c r="BB9769"/>
      <c r="BC9769"/>
      <c r="BD9769"/>
      <c r="BE9769"/>
      <c r="BF9769"/>
      <c r="BG9769"/>
      <c r="BH9769"/>
      <c r="BI9769"/>
      <c r="BJ9769"/>
      <c r="BK9769"/>
      <c r="BL9769"/>
      <c r="BM9769"/>
      <c r="BN9769"/>
      <c r="BO9769"/>
      <c r="BP9769"/>
      <c r="BQ9769"/>
      <c r="BR9769"/>
      <c r="BS9769"/>
      <c r="BT9769"/>
      <c r="BU9769"/>
      <c r="BV9769"/>
      <c r="BW9769"/>
      <c r="BX9769"/>
      <c r="BY9769"/>
      <c r="BZ9769"/>
      <c r="CA9769"/>
      <c r="CB9769"/>
      <c r="CC9769"/>
      <c r="CD9769"/>
      <c r="CE9769"/>
      <c r="CF9769"/>
      <c r="CG9769"/>
      <c r="CH9769"/>
      <c r="CI9769"/>
      <c r="CJ9769"/>
      <c r="CK9769"/>
      <c r="CL9769"/>
      <c r="CM9769"/>
      <c r="CN9769"/>
      <c r="CO9769"/>
      <c r="CP9769"/>
      <c r="CQ9769"/>
      <c r="CR9769"/>
      <c r="CS9769"/>
      <c r="CT9769"/>
      <c r="CU9769"/>
      <c r="CV9769"/>
    </row>
    <row r="9770" spans="10:100" x14ac:dyDescent="0.25">
      <c r="J9770"/>
      <c r="K9770"/>
      <c r="L9770"/>
      <c r="M9770"/>
      <c r="N9770"/>
      <c r="O9770"/>
      <c r="P9770"/>
      <c r="Q9770"/>
      <c r="R9770"/>
      <c r="S9770"/>
      <c r="T9770"/>
      <c r="U9770"/>
      <c r="V9770"/>
      <c r="W9770"/>
      <c r="X9770"/>
      <c r="Y9770"/>
      <c r="Z9770"/>
      <c r="AA9770"/>
      <c r="AB9770"/>
      <c r="AC9770"/>
      <c r="AD9770"/>
      <c r="AE9770"/>
      <c r="AF9770"/>
      <c r="AG9770"/>
      <c r="AH9770"/>
      <c r="AI9770"/>
      <c r="AJ9770"/>
      <c r="AK9770"/>
      <c r="AL9770"/>
      <c r="AM9770"/>
      <c r="AN9770"/>
      <c r="AO9770"/>
      <c r="AP9770"/>
      <c r="AQ9770"/>
      <c r="AR9770"/>
      <c r="AS9770"/>
      <c r="AT9770"/>
      <c r="AU9770"/>
      <c r="AV9770"/>
      <c r="AW9770"/>
      <c r="AX9770"/>
      <c r="AY9770"/>
      <c r="AZ9770"/>
      <c r="BA9770"/>
      <c r="BB9770"/>
      <c r="BC9770"/>
      <c r="BD9770"/>
      <c r="BE9770"/>
      <c r="BF9770"/>
      <c r="BG9770"/>
      <c r="BH9770"/>
      <c r="BI9770"/>
      <c r="BJ9770"/>
      <c r="BK9770"/>
      <c r="BL9770"/>
      <c r="BM9770"/>
      <c r="BN9770"/>
      <c r="BO9770"/>
      <c r="BP9770"/>
      <c r="BQ9770"/>
      <c r="BR9770"/>
      <c r="BS9770"/>
      <c r="BT9770"/>
      <c r="BU9770"/>
      <c r="BV9770"/>
      <c r="BW9770"/>
      <c r="BX9770"/>
      <c r="BY9770"/>
      <c r="BZ9770"/>
      <c r="CA9770"/>
      <c r="CB9770"/>
      <c r="CC9770"/>
      <c r="CD9770"/>
      <c r="CE9770"/>
      <c r="CF9770"/>
      <c r="CG9770"/>
      <c r="CH9770"/>
      <c r="CI9770"/>
      <c r="CJ9770"/>
      <c r="CK9770"/>
      <c r="CL9770"/>
      <c r="CM9770"/>
      <c r="CN9770"/>
      <c r="CO9770"/>
      <c r="CP9770"/>
      <c r="CQ9770"/>
      <c r="CR9770"/>
      <c r="CS9770"/>
      <c r="CT9770"/>
      <c r="CU9770"/>
      <c r="CV9770"/>
    </row>
    <row r="9771" spans="10:100" x14ac:dyDescent="0.25">
      <c r="J9771"/>
      <c r="K9771"/>
      <c r="L9771"/>
      <c r="M9771"/>
      <c r="N9771"/>
      <c r="O9771"/>
      <c r="P9771"/>
      <c r="Q9771"/>
      <c r="R9771"/>
      <c r="S9771"/>
      <c r="T9771"/>
      <c r="U9771"/>
      <c r="V9771"/>
      <c r="W9771"/>
      <c r="X9771"/>
      <c r="Y9771"/>
      <c r="Z9771"/>
      <c r="AA9771"/>
      <c r="AB9771"/>
      <c r="AC9771"/>
      <c r="AD9771"/>
      <c r="AE9771"/>
      <c r="AF9771"/>
      <c r="AG9771"/>
      <c r="AH9771"/>
      <c r="AI9771"/>
      <c r="AJ9771"/>
      <c r="AK9771"/>
      <c r="AL9771"/>
      <c r="AM9771"/>
      <c r="AN9771"/>
      <c r="AO9771"/>
      <c r="AP9771"/>
      <c r="AQ9771"/>
      <c r="AR9771"/>
      <c r="AS9771"/>
      <c r="AT9771"/>
      <c r="AU9771"/>
      <c r="AV9771"/>
      <c r="AW9771"/>
      <c r="AX9771"/>
      <c r="AY9771"/>
      <c r="AZ9771"/>
      <c r="BA9771"/>
      <c r="BB9771"/>
      <c r="BC9771"/>
      <c r="BD9771"/>
      <c r="BE9771"/>
      <c r="BF9771"/>
      <c r="BG9771"/>
      <c r="BH9771"/>
      <c r="BI9771"/>
      <c r="BJ9771"/>
      <c r="BK9771"/>
      <c r="BL9771"/>
      <c r="BM9771"/>
      <c r="BN9771"/>
      <c r="BO9771"/>
      <c r="BP9771"/>
      <c r="BQ9771"/>
      <c r="BR9771"/>
      <c r="BS9771"/>
      <c r="BT9771"/>
      <c r="BU9771"/>
      <c r="BV9771"/>
      <c r="BW9771"/>
      <c r="BX9771"/>
      <c r="BY9771"/>
      <c r="BZ9771"/>
      <c r="CA9771"/>
      <c r="CB9771"/>
      <c r="CC9771"/>
      <c r="CD9771"/>
      <c r="CE9771"/>
      <c r="CF9771"/>
      <c r="CG9771"/>
      <c r="CH9771"/>
      <c r="CI9771"/>
      <c r="CJ9771"/>
      <c r="CK9771"/>
      <c r="CL9771"/>
      <c r="CM9771"/>
      <c r="CN9771"/>
      <c r="CO9771"/>
      <c r="CP9771"/>
      <c r="CQ9771"/>
      <c r="CR9771"/>
      <c r="CS9771"/>
      <c r="CT9771"/>
      <c r="CU9771"/>
      <c r="CV9771"/>
    </row>
    <row r="9772" spans="10:100" x14ac:dyDescent="0.25">
      <c r="J9772"/>
      <c r="K9772"/>
      <c r="L9772"/>
      <c r="M9772"/>
      <c r="N9772"/>
      <c r="O9772"/>
      <c r="P9772"/>
      <c r="Q9772"/>
      <c r="R9772"/>
      <c r="S9772"/>
      <c r="T9772"/>
      <c r="U9772"/>
      <c r="V9772"/>
      <c r="W9772"/>
      <c r="X9772"/>
      <c r="Y9772"/>
      <c r="Z9772"/>
      <c r="AA9772"/>
      <c r="AB9772"/>
      <c r="AC9772"/>
      <c r="AD9772"/>
      <c r="AE9772"/>
      <c r="AF9772"/>
      <c r="AG9772"/>
      <c r="AH9772"/>
      <c r="AI9772"/>
      <c r="AJ9772"/>
      <c r="AK9772"/>
      <c r="AL9772"/>
      <c r="AM9772"/>
      <c r="AN9772"/>
      <c r="AO9772"/>
      <c r="AP9772"/>
      <c r="AQ9772"/>
      <c r="AR9772"/>
      <c r="AS9772"/>
      <c r="AT9772"/>
      <c r="AU9772"/>
      <c r="AV9772"/>
      <c r="AW9772"/>
      <c r="AX9772"/>
      <c r="AY9772"/>
      <c r="AZ9772"/>
      <c r="BA9772"/>
      <c r="BB9772"/>
      <c r="BC9772"/>
      <c r="BD9772"/>
      <c r="BE9772"/>
      <c r="BF9772"/>
      <c r="BG9772"/>
      <c r="BH9772"/>
      <c r="BI9772"/>
      <c r="BJ9772"/>
      <c r="BK9772"/>
      <c r="BL9772"/>
      <c r="BM9772"/>
      <c r="BN9772"/>
      <c r="BO9772"/>
      <c r="BP9772"/>
      <c r="BQ9772"/>
      <c r="BR9772"/>
      <c r="BS9772"/>
      <c r="BT9772"/>
      <c r="BU9772"/>
      <c r="BV9772"/>
      <c r="BW9772"/>
      <c r="BX9772"/>
      <c r="BY9772"/>
      <c r="BZ9772"/>
      <c r="CA9772"/>
      <c r="CB9772"/>
      <c r="CC9772"/>
      <c r="CD9772"/>
      <c r="CE9772"/>
      <c r="CF9772"/>
      <c r="CG9772"/>
      <c r="CH9772"/>
      <c r="CI9772"/>
      <c r="CJ9772"/>
      <c r="CK9772"/>
      <c r="CL9772"/>
      <c r="CM9772"/>
      <c r="CN9772"/>
      <c r="CO9772"/>
      <c r="CP9772"/>
      <c r="CQ9772"/>
      <c r="CR9772"/>
      <c r="CS9772"/>
      <c r="CT9772"/>
      <c r="CU9772"/>
      <c r="CV9772"/>
    </row>
    <row r="9773" spans="10:100" x14ac:dyDescent="0.25">
      <c r="J9773"/>
      <c r="K9773"/>
      <c r="L9773"/>
      <c r="M9773"/>
      <c r="N9773"/>
      <c r="O9773"/>
      <c r="P9773"/>
      <c r="Q9773"/>
      <c r="R9773"/>
      <c r="S9773"/>
      <c r="T9773"/>
      <c r="U9773"/>
      <c r="V9773"/>
      <c r="W9773"/>
      <c r="X9773"/>
      <c r="Y9773"/>
      <c r="Z9773"/>
      <c r="AA9773"/>
      <c r="AB9773"/>
      <c r="AC9773"/>
      <c r="AD9773"/>
      <c r="AE9773"/>
      <c r="AF9773"/>
      <c r="AG9773"/>
      <c r="AH9773"/>
      <c r="AI9773"/>
      <c r="AJ9773"/>
      <c r="AK9773"/>
      <c r="AL9773"/>
      <c r="AM9773"/>
      <c r="AN9773"/>
      <c r="AO9773"/>
      <c r="AP9773"/>
      <c r="AQ9773"/>
      <c r="AR9773"/>
      <c r="AS9773"/>
      <c r="AT9773"/>
      <c r="AU9773"/>
      <c r="AV9773"/>
      <c r="AW9773"/>
      <c r="AX9773"/>
      <c r="AY9773"/>
      <c r="AZ9773"/>
      <c r="BA9773"/>
      <c r="BB9773"/>
      <c r="BC9773"/>
      <c r="BD9773"/>
      <c r="BE9773"/>
      <c r="BF9773"/>
      <c r="BG9773"/>
      <c r="BH9773"/>
      <c r="BI9773"/>
      <c r="BJ9773"/>
      <c r="BK9773"/>
      <c r="BL9773"/>
      <c r="BM9773"/>
      <c r="BN9773"/>
      <c r="BO9773"/>
      <c r="BP9773"/>
      <c r="BQ9773"/>
      <c r="BR9773"/>
      <c r="BS9773"/>
      <c r="BT9773"/>
      <c r="BU9773"/>
      <c r="BV9773"/>
      <c r="BW9773"/>
      <c r="BX9773"/>
      <c r="BY9773"/>
      <c r="BZ9773"/>
      <c r="CA9773"/>
      <c r="CB9773"/>
      <c r="CC9773"/>
      <c r="CD9773"/>
      <c r="CE9773"/>
      <c r="CF9773"/>
      <c r="CG9773"/>
      <c r="CH9773"/>
      <c r="CI9773"/>
      <c r="CJ9773"/>
      <c r="CK9773"/>
      <c r="CL9773"/>
      <c r="CM9773"/>
      <c r="CN9773"/>
      <c r="CO9773"/>
      <c r="CP9773"/>
      <c r="CQ9773"/>
      <c r="CR9773"/>
      <c r="CS9773"/>
      <c r="CT9773"/>
      <c r="CU9773"/>
      <c r="CV9773"/>
    </row>
    <row r="9774" spans="10:100" x14ac:dyDescent="0.25">
      <c r="J9774"/>
      <c r="K9774"/>
      <c r="L9774"/>
      <c r="M9774"/>
      <c r="N9774"/>
      <c r="O9774"/>
      <c r="P9774"/>
      <c r="Q9774"/>
      <c r="R9774"/>
      <c r="S9774"/>
      <c r="T9774"/>
      <c r="U9774"/>
      <c r="V9774"/>
      <c r="W9774"/>
      <c r="X9774"/>
      <c r="Y9774"/>
      <c r="Z9774"/>
      <c r="AA9774"/>
      <c r="AB9774"/>
      <c r="AC9774"/>
      <c r="AD9774"/>
      <c r="AE9774"/>
      <c r="AF9774"/>
      <c r="AG9774"/>
      <c r="AH9774"/>
      <c r="AI9774"/>
      <c r="AJ9774"/>
      <c r="AK9774"/>
      <c r="AL9774"/>
      <c r="AM9774"/>
      <c r="AN9774"/>
      <c r="AO9774"/>
      <c r="AP9774"/>
      <c r="AQ9774"/>
      <c r="AR9774"/>
      <c r="AS9774"/>
      <c r="AT9774"/>
      <c r="AU9774"/>
      <c r="AV9774"/>
      <c r="AW9774"/>
      <c r="AX9774"/>
      <c r="AY9774"/>
      <c r="AZ9774"/>
      <c r="BA9774"/>
      <c r="BB9774"/>
      <c r="BC9774"/>
      <c r="BD9774"/>
      <c r="BE9774"/>
      <c r="BF9774"/>
      <c r="BG9774"/>
      <c r="BH9774"/>
      <c r="BI9774"/>
      <c r="BJ9774"/>
      <c r="BK9774"/>
      <c r="BL9774"/>
      <c r="BM9774"/>
      <c r="BN9774"/>
      <c r="BO9774"/>
      <c r="BP9774"/>
      <c r="BQ9774"/>
      <c r="BR9774"/>
      <c r="BS9774"/>
      <c r="BT9774"/>
      <c r="BU9774"/>
      <c r="BV9774"/>
      <c r="BW9774"/>
      <c r="BX9774"/>
      <c r="BY9774"/>
      <c r="BZ9774"/>
      <c r="CA9774"/>
      <c r="CB9774"/>
      <c r="CC9774"/>
      <c r="CD9774"/>
      <c r="CE9774"/>
      <c r="CF9774"/>
      <c r="CG9774"/>
      <c r="CH9774"/>
      <c r="CI9774"/>
      <c r="CJ9774"/>
      <c r="CK9774"/>
      <c r="CL9774"/>
      <c r="CM9774"/>
      <c r="CN9774"/>
      <c r="CO9774"/>
      <c r="CP9774"/>
      <c r="CQ9774"/>
      <c r="CR9774"/>
      <c r="CS9774"/>
      <c r="CT9774"/>
      <c r="CU9774"/>
      <c r="CV9774"/>
    </row>
    <row r="9775" spans="10:100" x14ac:dyDescent="0.25">
      <c r="J9775"/>
      <c r="K9775"/>
      <c r="L9775"/>
      <c r="M9775"/>
      <c r="N9775"/>
      <c r="O9775"/>
      <c r="P9775"/>
      <c r="Q9775"/>
      <c r="R9775"/>
      <c r="S9775"/>
      <c r="T9775"/>
      <c r="U9775"/>
      <c r="V9775"/>
      <c r="W9775"/>
      <c r="X9775"/>
      <c r="Y9775"/>
      <c r="Z9775"/>
      <c r="AA9775"/>
      <c r="AB9775"/>
      <c r="AC9775"/>
      <c r="AD9775"/>
      <c r="AE9775"/>
      <c r="AF9775"/>
      <c r="AG9775"/>
      <c r="AH9775"/>
      <c r="AI9775"/>
      <c r="AJ9775"/>
      <c r="AK9775"/>
      <c r="AL9775"/>
      <c r="AM9775"/>
      <c r="AN9775"/>
      <c r="AO9775"/>
      <c r="AP9775"/>
      <c r="AQ9775"/>
      <c r="AR9775"/>
      <c r="AS9775"/>
      <c r="AT9775"/>
      <c r="AU9775"/>
      <c r="AV9775"/>
      <c r="AW9775"/>
      <c r="AX9775"/>
      <c r="AY9775"/>
      <c r="AZ9775"/>
      <c r="BA9775"/>
      <c r="BB9775"/>
      <c r="BC9775"/>
      <c r="BD9775"/>
      <c r="BE9775"/>
      <c r="BF9775"/>
      <c r="BG9775"/>
      <c r="BH9775"/>
      <c r="BI9775"/>
      <c r="BJ9775"/>
      <c r="BK9775"/>
      <c r="BL9775"/>
      <c r="BM9775"/>
      <c r="BN9775"/>
      <c r="BO9775"/>
      <c r="BP9775"/>
      <c r="BQ9775"/>
      <c r="BR9775"/>
      <c r="BS9775"/>
      <c r="BT9775"/>
      <c r="BU9775"/>
      <c r="BV9775"/>
      <c r="BW9775"/>
      <c r="BX9775"/>
      <c r="BY9775"/>
      <c r="BZ9775"/>
      <c r="CA9775"/>
      <c r="CB9775"/>
      <c r="CC9775"/>
      <c r="CD9775"/>
      <c r="CE9775"/>
      <c r="CF9775"/>
      <c r="CG9775"/>
      <c r="CH9775"/>
      <c r="CI9775"/>
      <c r="CJ9775"/>
      <c r="CK9775"/>
      <c r="CL9775"/>
      <c r="CM9775"/>
      <c r="CN9775"/>
      <c r="CO9775"/>
      <c r="CP9775"/>
      <c r="CQ9775"/>
      <c r="CR9775"/>
      <c r="CS9775"/>
      <c r="CT9775"/>
      <c r="CU9775"/>
      <c r="CV9775"/>
    </row>
    <row r="9776" spans="10:100" x14ac:dyDescent="0.25">
      <c r="J9776"/>
      <c r="K9776"/>
      <c r="L9776"/>
      <c r="M9776"/>
      <c r="N9776"/>
      <c r="O9776"/>
      <c r="P9776"/>
      <c r="Q9776"/>
      <c r="R9776"/>
      <c r="S9776"/>
      <c r="T9776"/>
      <c r="U9776"/>
      <c r="V9776"/>
      <c r="W9776"/>
      <c r="X9776"/>
      <c r="Y9776"/>
      <c r="Z9776"/>
      <c r="AA9776"/>
      <c r="AB9776"/>
      <c r="AC9776"/>
      <c r="AD9776"/>
      <c r="AE9776"/>
      <c r="AF9776"/>
      <c r="AG9776"/>
      <c r="AH9776"/>
      <c r="AI9776"/>
      <c r="AJ9776"/>
      <c r="AK9776"/>
      <c r="AL9776"/>
      <c r="AM9776"/>
      <c r="AN9776"/>
      <c r="AO9776"/>
      <c r="AP9776"/>
      <c r="AQ9776"/>
      <c r="AR9776"/>
      <c r="AS9776"/>
      <c r="AT9776"/>
      <c r="AU9776"/>
      <c r="AV9776"/>
      <c r="AW9776"/>
      <c r="AX9776"/>
      <c r="AY9776"/>
      <c r="AZ9776"/>
      <c r="BA9776"/>
      <c r="BB9776"/>
      <c r="BC9776"/>
      <c r="BD9776"/>
      <c r="BE9776"/>
      <c r="BF9776"/>
      <c r="BG9776"/>
      <c r="BH9776"/>
      <c r="BI9776"/>
      <c r="BJ9776"/>
      <c r="BK9776"/>
      <c r="BL9776"/>
      <c r="BM9776"/>
      <c r="BN9776"/>
      <c r="BO9776"/>
      <c r="BP9776"/>
      <c r="BQ9776"/>
      <c r="BR9776"/>
      <c r="BS9776"/>
      <c r="BT9776"/>
      <c r="BU9776"/>
      <c r="BV9776"/>
      <c r="BW9776"/>
      <c r="BX9776"/>
      <c r="BY9776"/>
      <c r="BZ9776"/>
      <c r="CA9776"/>
      <c r="CB9776"/>
      <c r="CC9776"/>
      <c r="CD9776"/>
      <c r="CE9776"/>
      <c r="CF9776"/>
      <c r="CG9776"/>
      <c r="CH9776"/>
      <c r="CI9776"/>
      <c r="CJ9776"/>
      <c r="CK9776"/>
      <c r="CL9776"/>
      <c r="CM9776"/>
      <c r="CN9776"/>
      <c r="CO9776"/>
      <c r="CP9776"/>
      <c r="CQ9776"/>
      <c r="CR9776"/>
      <c r="CS9776"/>
      <c r="CT9776"/>
      <c r="CU9776"/>
      <c r="CV9776"/>
    </row>
    <row r="9777" spans="10:100" x14ac:dyDescent="0.25">
      <c r="J9777"/>
      <c r="K9777"/>
      <c r="L9777"/>
      <c r="M9777"/>
      <c r="N9777"/>
      <c r="O9777"/>
      <c r="P9777"/>
      <c r="Q9777"/>
      <c r="R9777"/>
      <c r="S9777"/>
      <c r="T9777"/>
      <c r="U9777"/>
      <c r="V9777"/>
      <c r="W9777"/>
      <c r="X9777"/>
      <c r="Y9777"/>
      <c r="Z9777"/>
      <c r="AA9777"/>
      <c r="AB9777"/>
      <c r="AC9777"/>
      <c r="AD9777"/>
      <c r="AE9777"/>
      <c r="AF9777"/>
      <c r="AG9777"/>
      <c r="AH9777"/>
      <c r="AI9777"/>
      <c r="AJ9777"/>
      <c r="AK9777"/>
      <c r="AL9777"/>
      <c r="AM9777"/>
      <c r="AN9777"/>
      <c r="AO9777"/>
      <c r="AP9777"/>
      <c r="AQ9777"/>
      <c r="AR9777"/>
      <c r="AS9777"/>
      <c r="AT9777"/>
      <c r="AU9777"/>
      <c r="AV9777"/>
      <c r="AW9777"/>
      <c r="AX9777"/>
      <c r="AY9777"/>
      <c r="AZ9777"/>
      <c r="BA9777"/>
      <c r="BB9777"/>
      <c r="BC9777"/>
      <c r="BD9777"/>
      <c r="BE9777"/>
      <c r="BF9777"/>
      <c r="BG9777"/>
      <c r="BH9777"/>
      <c r="BI9777"/>
      <c r="BJ9777"/>
      <c r="BK9777"/>
      <c r="BL9777"/>
      <c r="BM9777"/>
      <c r="BN9777"/>
      <c r="BO9777"/>
      <c r="BP9777"/>
      <c r="BQ9777"/>
      <c r="BR9777"/>
      <c r="BS9777"/>
      <c r="BT9777"/>
      <c r="BU9777"/>
      <c r="BV9777"/>
      <c r="BW9777"/>
      <c r="BX9777"/>
      <c r="BY9777"/>
      <c r="BZ9777"/>
      <c r="CA9777"/>
      <c r="CB9777"/>
      <c r="CC9777"/>
      <c r="CD9777"/>
      <c r="CE9777"/>
      <c r="CF9777"/>
      <c r="CG9777"/>
      <c r="CH9777"/>
      <c r="CI9777"/>
      <c r="CJ9777"/>
      <c r="CK9777"/>
      <c r="CL9777"/>
      <c r="CM9777"/>
      <c r="CN9777"/>
      <c r="CO9777"/>
      <c r="CP9777"/>
      <c r="CQ9777"/>
      <c r="CR9777"/>
      <c r="CS9777"/>
      <c r="CT9777"/>
      <c r="CU9777"/>
      <c r="CV9777"/>
    </row>
    <row r="9778" spans="10:100" x14ac:dyDescent="0.25">
      <c r="J9778"/>
      <c r="K9778"/>
      <c r="L9778"/>
      <c r="M9778"/>
      <c r="N9778"/>
      <c r="O9778"/>
      <c r="P9778"/>
      <c r="Q9778"/>
      <c r="R9778"/>
      <c r="S9778"/>
      <c r="T9778"/>
      <c r="U9778"/>
      <c r="V9778"/>
      <c r="W9778"/>
      <c r="X9778"/>
      <c r="Y9778"/>
      <c r="Z9778"/>
      <c r="AA9778"/>
      <c r="AB9778"/>
      <c r="AC9778"/>
      <c r="AD9778"/>
      <c r="AE9778"/>
      <c r="AF9778"/>
      <c r="AG9778"/>
      <c r="AH9778"/>
      <c r="AI9778"/>
      <c r="AJ9778"/>
      <c r="AK9778"/>
      <c r="AL9778"/>
      <c r="AM9778"/>
      <c r="AN9778"/>
      <c r="AO9778"/>
      <c r="AP9778"/>
      <c r="AQ9778"/>
      <c r="AR9778"/>
      <c r="AS9778"/>
      <c r="AT9778"/>
      <c r="AU9778"/>
      <c r="AV9778"/>
      <c r="AW9778"/>
      <c r="AX9778"/>
      <c r="AY9778"/>
      <c r="AZ9778"/>
      <c r="BA9778"/>
      <c r="BB9778"/>
      <c r="BC9778"/>
      <c r="BD9778"/>
      <c r="BE9778"/>
      <c r="BF9778"/>
      <c r="BG9778"/>
      <c r="BH9778"/>
      <c r="BI9778"/>
      <c r="BJ9778"/>
      <c r="BK9778"/>
      <c r="BL9778"/>
      <c r="BM9778"/>
      <c r="BN9778"/>
      <c r="BO9778"/>
      <c r="BP9778"/>
      <c r="BQ9778"/>
      <c r="BR9778"/>
      <c r="BS9778"/>
      <c r="BT9778"/>
      <c r="BU9778"/>
      <c r="BV9778"/>
      <c r="BW9778"/>
      <c r="BX9778"/>
      <c r="BY9778"/>
      <c r="BZ9778"/>
      <c r="CA9778"/>
      <c r="CB9778"/>
      <c r="CC9778"/>
      <c r="CD9778"/>
      <c r="CE9778"/>
      <c r="CF9778"/>
      <c r="CG9778"/>
      <c r="CH9778"/>
      <c r="CI9778"/>
      <c r="CJ9778"/>
      <c r="CK9778"/>
      <c r="CL9778"/>
      <c r="CM9778"/>
      <c r="CN9778"/>
      <c r="CO9778"/>
      <c r="CP9778"/>
      <c r="CQ9778"/>
      <c r="CR9778"/>
      <c r="CS9778"/>
      <c r="CT9778"/>
      <c r="CU9778"/>
      <c r="CV9778"/>
    </row>
    <row r="9779" spans="10:100" x14ac:dyDescent="0.25">
      <c r="J9779"/>
      <c r="K9779"/>
      <c r="L9779"/>
      <c r="M9779"/>
      <c r="N9779"/>
      <c r="O9779"/>
      <c r="P9779"/>
      <c r="Q9779"/>
      <c r="R9779"/>
      <c r="S9779"/>
      <c r="T9779"/>
      <c r="U9779"/>
      <c r="V9779"/>
      <c r="W9779"/>
      <c r="X9779"/>
      <c r="Y9779"/>
      <c r="Z9779"/>
      <c r="AA9779"/>
      <c r="AB9779"/>
      <c r="AC9779"/>
      <c r="AD9779"/>
      <c r="AE9779"/>
      <c r="AF9779"/>
      <c r="AG9779"/>
      <c r="AH9779"/>
      <c r="AI9779"/>
      <c r="AJ9779"/>
      <c r="AK9779"/>
      <c r="AL9779"/>
      <c r="AM9779"/>
      <c r="AN9779"/>
      <c r="AO9779"/>
      <c r="AP9779"/>
      <c r="AQ9779"/>
      <c r="AR9779"/>
      <c r="AS9779"/>
      <c r="AT9779"/>
      <c r="AU9779"/>
      <c r="AV9779"/>
      <c r="AW9779"/>
      <c r="AX9779"/>
      <c r="AY9779"/>
      <c r="AZ9779"/>
      <c r="BA9779"/>
      <c r="BB9779"/>
      <c r="BC9779"/>
      <c r="BD9779"/>
      <c r="BE9779"/>
      <c r="BF9779"/>
      <c r="BG9779"/>
      <c r="BH9779"/>
      <c r="BI9779"/>
      <c r="BJ9779"/>
      <c r="BK9779"/>
      <c r="BL9779"/>
      <c r="BM9779"/>
      <c r="BN9779"/>
      <c r="BO9779"/>
      <c r="BP9779"/>
      <c r="BQ9779"/>
      <c r="BR9779"/>
      <c r="BS9779"/>
      <c r="BT9779"/>
      <c r="BU9779"/>
      <c r="BV9779"/>
      <c r="BW9779"/>
      <c r="BX9779"/>
      <c r="BY9779"/>
      <c r="BZ9779"/>
      <c r="CA9779"/>
      <c r="CB9779"/>
      <c r="CC9779"/>
      <c r="CD9779"/>
      <c r="CE9779"/>
      <c r="CF9779"/>
      <c r="CG9779"/>
      <c r="CH9779"/>
      <c r="CI9779"/>
      <c r="CJ9779"/>
      <c r="CK9779"/>
      <c r="CL9779"/>
      <c r="CM9779"/>
      <c r="CN9779"/>
      <c r="CO9779"/>
      <c r="CP9779"/>
      <c r="CQ9779"/>
      <c r="CR9779"/>
      <c r="CS9779"/>
      <c r="CT9779"/>
      <c r="CU9779"/>
      <c r="CV9779"/>
    </row>
    <row r="9780" spans="10:100" x14ac:dyDescent="0.25">
      <c r="J9780"/>
      <c r="K9780"/>
      <c r="L9780"/>
      <c r="M9780"/>
      <c r="N9780"/>
      <c r="O9780"/>
      <c r="P9780"/>
      <c r="Q9780"/>
      <c r="R9780"/>
      <c r="S9780"/>
      <c r="T9780"/>
      <c r="U9780"/>
      <c r="V9780"/>
      <c r="W9780"/>
      <c r="X9780"/>
      <c r="Y9780"/>
      <c r="Z9780"/>
      <c r="AA9780"/>
      <c r="AB9780"/>
      <c r="AC9780"/>
      <c r="AD9780"/>
      <c r="AE9780"/>
      <c r="AF9780"/>
      <c r="AG9780"/>
      <c r="AH9780"/>
      <c r="AI9780"/>
      <c r="AJ9780"/>
      <c r="AK9780"/>
      <c r="AL9780"/>
      <c r="AM9780"/>
      <c r="AN9780"/>
      <c r="AO9780"/>
      <c r="AP9780"/>
      <c r="AQ9780"/>
      <c r="AR9780"/>
      <c r="AS9780"/>
      <c r="AT9780"/>
      <c r="AU9780"/>
      <c r="AV9780"/>
      <c r="AW9780"/>
      <c r="AX9780"/>
      <c r="AY9780"/>
      <c r="AZ9780"/>
      <c r="BA9780"/>
      <c r="BB9780"/>
      <c r="BC9780"/>
      <c r="BD9780"/>
      <c r="BE9780"/>
      <c r="BF9780"/>
      <c r="BG9780"/>
      <c r="BH9780"/>
      <c r="BI9780"/>
      <c r="BJ9780"/>
      <c r="BK9780"/>
      <c r="BL9780"/>
      <c r="BM9780"/>
      <c r="BN9780"/>
      <c r="BO9780"/>
      <c r="BP9780"/>
      <c r="BQ9780"/>
      <c r="BR9780"/>
      <c r="BS9780"/>
      <c r="BT9780"/>
      <c r="BU9780"/>
      <c r="BV9780"/>
      <c r="BW9780"/>
      <c r="BX9780"/>
      <c r="BY9780"/>
      <c r="BZ9780"/>
      <c r="CA9780"/>
      <c r="CB9780"/>
      <c r="CC9780"/>
      <c r="CD9780"/>
      <c r="CE9780"/>
      <c r="CF9780"/>
      <c r="CG9780"/>
      <c r="CH9780"/>
      <c r="CI9780"/>
      <c r="CJ9780"/>
      <c r="CK9780"/>
      <c r="CL9780"/>
      <c r="CM9780"/>
      <c r="CN9780"/>
      <c r="CO9780"/>
      <c r="CP9780"/>
      <c r="CQ9780"/>
      <c r="CR9780"/>
      <c r="CS9780"/>
      <c r="CT9780"/>
      <c r="CU9780"/>
      <c r="CV9780"/>
    </row>
    <row r="9781" spans="10:100" x14ac:dyDescent="0.25">
      <c r="J9781"/>
      <c r="K9781"/>
      <c r="L9781"/>
      <c r="M9781"/>
      <c r="N9781"/>
      <c r="O9781"/>
      <c r="P9781"/>
      <c r="Q9781"/>
      <c r="R9781"/>
      <c r="S9781"/>
      <c r="T9781"/>
      <c r="U9781"/>
      <c r="V9781"/>
      <c r="W9781"/>
      <c r="X9781"/>
      <c r="Y9781"/>
      <c r="Z9781"/>
      <c r="AA9781"/>
      <c r="AB9781"/>
      <c r="AC9781"/>
      <c r="AD9781"/>
      <c r="AE9781"/>
      <c r="AF9781"/>
      <c r="AG9781"/>
      <c r="AH9781"/>
      <c r="AI9781"/>
      <c r="AJ9781"/>
      <c r="AK9781"/>
      <c r="AL9781"/>
      <c r="AM9781"/>
      <c r="AN9781"/>
      <c r="AO9781"/>
      <c r="AP9781"/>
      <c r="AQ9781"/>
      <c r="AR9781"/>
      <c r="AS9781"/>
      <c r="AT9781"/>
      <c r="AU9781"/>
      <c r="AV9781"/>
      <c r="AW9781"/>
      <c r="AX9781"/>
      <c r="AY9781"/>
      <c r="AZ9781"/>
      <c r="BA9781"/>
      <c r="BB9781"/>
      <c r="BC9781"/>
      <c r="BD9781"/>
      <c r="BE9781"/>
      <c r="BF9781"/>
      <c r="BG9781"/>
      <c r="BH9781"/>
      <c r="BI9781"/>
      <c r="BJ9781"/>
      <c r="BK9781"/>
      <c r="BL9781"/>
      <c r="BM9781"/>
      <c r="BN9781"/>
      <c r="BO9781"/>
      <c r="BP9781"/>
      <c r="BQ9781"/>
      <c r="BR9781"/>
      <c r="BS9781"/>
      <c r="BT9781"/>
      <c r="BU9781"/>
      <c r="BV9781"/>
      <c r="BW9781"/>
      <c r="BX9781"/>
      <c r="BY9781"/>
      <c r="BZ9781"/>
      <c r="CA9781"/>
      <c r="CB9781"/>
      <c r="CC9781"/>
      <c r="CD9781"/>
      <c r="CE9781"/>
      <c r="CF9781"/>
      <c r="CG9781"/>
      <c r="CH9781"/>
      <c r="CI9781"/>
      <c r="CJ9781"/>
      <c r="CK9781"/>
      <c r="CL9781"/>
      <c r="CM9781"/>
      <c r="CN9781"/>
      <c r="CO9781"/>
      <c r="CP9781"/>
      <c r="CQ9781"/>
      <c r="CR9781"/>
      <c r="CS9781"/>
      <c r="CT9781"/>
      <c r="CU9781"/>
      <c r="CV9781"/>
    </row>
    <row r="9782" spans="10:100" x14ac:dyDescent="0.25">
      <c r="J9782"/>
      <c r="K9782"/>
      <c r="L9782"/>
      <c r="M9782"/>
      <c r="N9782"/>
      <c r="O9782"/>
      <c r="P9782"/>
      <c r="Q9782"/>
      <c r="R9782"/>
      <c r="S9782"/>
      <c r="T9782"/>
      <c r="U9782"/>
      <c r="V9782"/>
      <c r="W9782"/>
      <c r="X9782"/>
      <c r="Y9782"/>
      <c r="Z9782"/>
      <c r="AA9782"/>
      <c r="AB9782"/>
      <c r="AC9782"/>
      <c r="AD9782"/>
      <c r="AE9782"/>
      <c r="AF9782"/>
      <c r="AG9782"/>
      <c r="AH9782"/>
      <c r="AI9782"/>
      <c r="AJ9782"/>
      <c r="AK9782"/>
      <c r="AL9782"/>
      <c r="AM9782"/>
      <c r="AN9782"/>
      <c r="AO9782"/>
      <c r="AP9782"/>
      <c r="AQ9782"/>
      <c r="AR9782"/>
      <c r="AS9782"/>
      <c r="AT9782"/>
      <c r="AU9782"/>
      <c r="AV9782"/>
      <c r="AW9782"/>
      <c r="AX9782"/>
      <c r="AY9782"/>
      <c r="AZ9782"/>
      <c r="BA9782"/>
      <c r="BB9782"/>
      <c r="BC9782"/>
      <c r="BD9782"/>
      <c r="BE9782"/>
      <c r="BF9782"/>
      <c r="BG9782"/>
      <c r="BH9782"/>
      <c r="BI9782"/>
      <c r="BJ9782"/>
      <c r="BK9782"/>
      <c r="BL9782"/>
      <c r="BM9782"/>
      <c r="BN9782"/>
      <c r="BO9782"/>
      <c r="BP9782"/>
      <c r="BQ9782"/>
      <c r="BR9782"/>
      <c r="BS9782"/>
      <c r="BT9782"/>
      <c r="BU9782"/>
      <c r="BV9782"/>
      <c r="BW9782"/>
      <c r="BX9782"/>
      <c r="BY9782"/>
      <c r="BZ9782"/>
      <c r="CA9782"/>
      <c r="CB9782"/>
      <c r="CC9782"/>
      <c r="CD9782"/>
      <c r="CE9782"/>
      <c r="CF9782"/>
      <c r="CG9782"/>
      <c r="CH9782"/>
      <c r="CI9782"/>
      <c r="CJ9782"/>
      <c r="CK9782"/>
      <c r="CL9782"/>
      <c r="CM9782"/>
      <c r="CN9782"/>
      <c r="CO9782"/>
      <c r="CP9782"/>
      <c r="CQ9782"/>
      <c r="CR9782"/>
      <c r="CS9782"/>
      <c r="CT9782"/>
      <c r="CU9782"/>
      <c r="CV9782"/>
    </row>
    <row r="9783" spans="10:100" x14ac:dyDescent="0.25">
      <c r="J9783"/>
      <c r="K9783"/>
      <c r="L9783"/>
      <c r="M9783"/>
      <c r="N9783"/>
      <c r="O9783"/>
      <c r="P9783"/>
      <c r="Q9783"/>
      <c r="R9783"/>
      <c r="S9783"/>
      <c r="T9783"/>
      <c r="U9783"/>
      <c r="V9783"/>
      <c r="W9783"/>
      <c r="X9783"/>
      <c r="Y9783"/>
      <c r="Z9783"/>
      <c r="AA9783"/>
      <c r="AB9783"/>
      <c r="AC9783"/>
      <c r="AD9783"/>
      <c r="AE9783"/>
      <c r="AF9783"/>
      <c r="AG9783"/>
      <c r="AH9783"/>
      <c r="AI9783"/>
      <c r="AJ9783"/>
      <c r="AK9783"/>
      <c r="AL9783"/>
      <c r="AM9783"/>
      <c r="AN9783"/>
      <c r="AO9783"/>
      <c r="AP9783"/>
      <c r="AQ9783"/>
      <c r="AR9783"/>
      <c r="AS9783"/>
      <c r="AT9783"/>
      <c r="AU9783"/>
      <c r="AV9783"/>
      <c r="AW9783"/>
      <c r="AX9783"/>
      <c r="AY9783"/>
      <c r="AZ9783"/>
      <c r="BA9783"/>
      <c r="BB9783"/>
      <c r="BC9783"/>
      <c r="BD9783"/>
      <c r="BE9783"/>
      <c r="BF9783"/>
      <c r="BG9783"/>
      <c r="BH9783"/>
      <c r="BI9783"/>
      <c r="BJ9783"/>
      <c r="BK9783"/>
      <c r="BL9783"/>
      <c r="BM9783"/>
      <c r="BN9783"/>
      <c r="BO9783"/>
      <c r="BP9783"/>
      <c r="BQ9783"/>
      <c r="BR9783"/>
      <c r="BS9783"/>
      <c r="BT9783"/>
      <c r="BU9783"/>
      <c r="BV9783"/>
      <c r="BW9783"/>
      <c r="BX9783"/>
      <c r="BY9783"/>
      <c r="BZ9783"/>
      <c r="CA9783"/>
      <c r="CB9783"/>
      <c r="CC9783"/>
      <c r="CD9783"/>
      <c r="CE9783"/>
      <c r="CF9783"/>
      <c r="CG9783"/>
      <c r="CH9783"/>
      <c r="CI9783"/>
      <c r="CJ9783"/>
      <c r="CK9783"/>
      <c r="CL9783"/>
      <c r="CM9783"/>
      <c r="CN9783"/>
      <c r="CO9783"/>
      <c r="CP9783"/>
      <c r="CQ9783"/>
      <c r="CR9783"/>
      <c r="CS9783"/>
      <c r="CT9783"/>
      <c r="CU9783"/>
      <c r="CV9783"/>
    </row>
    <row r="9784" spans="10:100" x14ac:dyDescent="0.25">
      <c r="J9784"/>
      <c r="K9784"/>
      <c r="L9784"/>
      <c r="M9784"/>
      <c r="N9784"/>
      <c r="O9784"/>
      <c r="P9784"/>
      <c r="Q9784"/>
      <c r="R9784"/>
      <c r="S9784"/>
      <c r="T9784"/>
      <c r="U9784"/>
      <c r="V9784"/>
      <c r="W9784"/>
      <c r="X9784"/>
      <c r="Y9784"/>
      <c r="Z9784"/>
      <c r="AA9784"/>
      <c r="AB9784"/>
      <c r="AC9784"/>
      <c r="AD9784"/>
      <c r="AE9784"/>
      <c r="AF9784"/>
      <c r="AG9784"/>
      <c r="AH9784"/>
      <c r="AI9784"/>
      <c r="AJ9784"/>
      <c r="AK9784"/>
      <c r="AL9784"/>
      <c r="AM9784"/>
      <c r="AN9784"/>
      <c r="AO9784"/>
      <c r="AP9784"/>
      <c r="AQ9784"/>
      <c r="AR9784"/>
      <c r="AS9784"/>
      <c r="AT9784"/>
      <c r="AU9784"/>
      <c r="AV9784"/>
      <c r="AW9784"/>
      <c r="AX9784"/>
      <c r="AY9784"/>
      <c r="AZ9784"/>
      <c r="BA9784"/>
      <c r="BB9784"/>
      <c r="BC9784"/>
      <c r="BD9784"/>
      <c r="BE9784"/>
      <c r="BF9784"/>
      <c r="BG9784"/>
      <c r="BH9784"/>
      <c r="BI9784"/>
      <c r="BJ9784"/>
      <c r="BK9784"/>
      <c r="BL9784"/>
      <c r="BM9784"/>
      <c r="BN9784"/>
      <c r="BO9784"/>
      <c r="BP9784"/>
      <c r="BQ9784"/>
      <c r="BR9784"/>
      <c r="BS9784"/>
      <c r="BT9784"/>
      <c r="BU9784"/>
      <c r="BV9784"/>
      <c r="BW9784"/>
      <c r="BX9784"/>
      <c r="BY9784"/>
      <c r="BZ9784"/>
      <c r="CA9784"/>
      <c r="CB9784"/>
      <c r="CC9784"/>
      <c r="CD9784"/>
      <c r="CE9784"/>
      <c r="CF9784"/>
      <c r="CG9784"/>
      <c r="CH9784"/>
      <c r="CI9784"/>
      <c r="CJ9784"/>
      <c r="CK9784"/>
      <c r="CL9784"/>
      <c r="CM9784"/>
      <c r="CN9784"/>
      <c r="CO9784"/>
      <c r="CP9784"/>
      <c r="CQ9784"/>
      <c r="CR9784"/>
      <c r="CS9784"/>
      <c r="CT9784"/>
      <c r="CU9784"/>
      <c r="CV9784"/>
    </row>
    <row r="9785" spans="10:100" x14ac:dyDescent="0.25">
      <c r="J9785"/>
      <c r="K9785"/>
      <c r="L9785"/>
      <c r="M9785"/>
      <c r="N9785"/>
      <c r="O9785"/>
      <c r="P9785"/>
      <c r="Q9785"/>
      <c r="R9785"/>
      <c r="S9785"/>
      <c r="T9785"/>
      <c r="U9785"/>
      <c r="V9785"/>
      <c r="W9785"/>
      <c r="X9785"/>
      <c r="Y9785"/>
      <c r="Z9785"/>
      <c r="AA9785"/>
      <c r="AB9785"/>
      <c r="AC9785"/>
      <c r="AD9785"/>
      <c r="AE9785"/>
      <c r="AF9785"/>
      <c r="AG9785"/>
      <c r="AH9785"/>
      <c r="AI9785"/>
      <c r="AJ9785"/>
      <c r="AK9785"/>
      <c r="AL9785"/>
      <c r="AM9785"/>
      <c r="AN9785"/>
      <c r="AO9785"/>
      <c r="AP9785"/>
      <c r="AQ9785"/>
      <c r="AR9785"/>
      <c r="AS9785"/>
      <c r="AT9785"/>
      <c r="AU9785"/>
      <c r="AV9785"/>
      <c r="AW9785"/>
      <c r="AX9785"/>
      <c r="AY9785"/>
      <c r="AZ9785"/>
      <c r="BA9785"/>
      <c r="BB9785"/>
      <c r="BC9785"/>
      <c r="BD9785"/>
      <c r="BE9785"/>
      <c r="BF9785"/>
      <c r="BG9785"/>
      <c r="BH9785"/>
      <c r="BI9785"/>
      <c r="BJ9785"/>
      <c r="BK9785"/>
      <c r="BL9785"/>
      <c r="BM9785"/>
      <c r="BN9785"/>
      <c r="BO9785"/>
      <c r="BP9785"/>
      <c r="BQ9785"/>
      <c r="BR9785"/>
      <c r="BS9785"/>
      <c r="BT9785"/>
      <c r="BU9785"/>
      <c r="BV9785"/>
      <c r="BW9785"/>
      <c r="BX9785"/>
      <c r="BY9785"/>
      <c r="BZ9785"/>
      <c r="CA9785"/>
      <c r="CB9785"/>
      <c r="CC9785"/>
      <c r="CD9785"/>
      <c r="CE9785"/>
      <c r="CF9785"/>
      <c r="CG9785"/>
      <c r="CH9785"/>
      <c r="CI9785"/>
      <c r="CJ9785"/>
      <c r="CK9785"/>
      <c r="CL9785"/>
      <c r="CM9785"/>
      <c r="CN9785"/>
      <c r="CO9785"/>
      <c r="CP9785"/>
      <c r="CQ9785"/>
      <c r="CR9785"/>
      <c r="CS9785"/>
      <c r="CT9785"/>
      <c r="CU9785"/>
      <c r="CV9785"/>
    </row>
    <row r="9786" spans="10:100" x14ac:dyDescent="0.25">
      <c r="J9786"/>
      <c r="K9786"/>
      <c r="L9786"/>
      <c r="M9786"/>
      <c r="N9786"/>
      <c r="O9786"/>
      <c r="P9786"/>
      <c r="Q9786"/>
      <c r="R9786"/>
      <c r="S9786"/>
      <c r="T9786"/>
      <c r="U9786"/>
      <c r="V9786"/>
      <c r="W9786"/>
      <c r="X9786"/>
      <c r="Y9786"/>
      <c r="Z9786"/>
      <c r="AA9786"/>
      <c r="AB9786"/>
      <c r="AC9786"/>
      <c r="AD9786"/>
      <c r="AE9786"/>
      <c r="AF9786"/>
      <c r="AG9786"/>
      <c r="AH9786"/>
      <c r="AI9786"/>
      <c r="AJ9786"/>
      <c r="AK9786"/>
      <c r="AL9786"/>
      <c r="AM9786"/>
      <c r="AN9786"/>
      <c r="AO9786"/>
      <c r="AP9786"/>
      <c r="AQ9786"/>
      <c r="AR9786"/>
      <c r="AS9786"/>
      <c r="AT9786"/>
      <c r="AU9786"/>
      <c r="AV9786"/>
      <c r="AW9786"/>
      <c r="AX9786"/>
      <c r="AY9786"/>
      <c r="AZ9786"/>
      <c r="BA9786"/>
      <c r="BB9786"/>
      <c r="BC9786"/>
      <c r="BD9786"/>
      <c r="BE9786"/>
      <c r="BF9786"/>
      <c r="BG9786"/>
      <c r="BH9786"/>
      <c r="BI9786"/>
      <c r="BJ9786"/>
      <c r="BK9786"/>
      <c r="BL9786"/>
      <c r="BM9786"/>
      <c r="BN9786"/>
      <c r="BO9786"/>
      <c r="BP9786"/>
      <c r="BQ9786"/>
      <c r="BR9786"/>
      <c r="BS9786"/>
      <c r="BT9786"/>
      <c r="BU9786"/>
      <c r="BV9786"/>
      <c r="BW9786"/>
      <c r="BX9786"/>
      <c r="BY9786"/>
      <c r="BZ9786"/>
      <c r="CA9786"/>
      <c r="CB9786"/>
      <c r="CC9786"/>
      <c r="CD9786"/>
      <c r="CE9786"/>
      <c r="CF9786"/>
      <c r="CG9786"/>
      <c r="CH9786"/>
      <c r="CI9786"/>
      <c r="CJ9786"/>
      <c r="CK9786"/>
      <c r="CL9786"/>
      <c r="CM9786"/>
      <c r="CN9786"/>
      <c r="CO9786"/>
      <c r="CP9786"/>
      <c r="CQ9786"/>
      <c r="CR9786"/>
      <c r="CS9786"/>
      <c r="CT9786"/>
      <c r="CU9786"/>
      <c r="CV9786"/>
    </row>
    <row r="9787" spans="10:100" x14ac:dyDescent="0.25">
      <c r="J9787"/>
      <c r="K9787"/>
      <c r="L9787"/>
      <c r="M9787"/>
      <c r="N9787"/>
      <c r="O9787"/>
      <c r="P9787"/>
      <c r="Q9787"/>
      <c r="R9787"/>
      <c r="S9787"/>
      <c r="T9787"/>
      <c r="U9787"/>
      <c r="V9787"/>
      <c r="W9787"/>
      <c r="X9787"/>
      <c r="Y9787"/>
      <c r="Z9787"/>
      <c r="AA9787"/>
      <c r="AB9787"/>
      <c r="AC9787"/>
      <c r="AD9787"/>
      <c r="AE9787"/>
      <c r="AF9787"/>
      <c r="AG9787"/>
      <c r="AH9787"/>
      <c r="AI9787"/>
      <c r="AJ9787"/>
      <c r="AK9787"/>
      <c r="AL9787"/>
      <c r="AM9787"/>
      <c r="AN9787"/>
      <c r="AO9787"/>
      <c r="AP9787"/>
      <c r="AQ9787"/>
      <c r="AR9787"/>
      <c r="AS9787"/>
      <c r="AT9787"/>
      <c r="AU9787"/>
      <c r="AV9787"/>
      <c r="AW9787"/>
      <c r="AX9787"/>
      <c r="AY9787"/>
      <c r="AZ9787"/>
      <c r="BA9787"/>
      <c r="BB9787"/>
      <c r="BC9787"/>
      <c r="BD9787"/>
      <c r="BE9787"/>
      <c r="BF9787"/>
      <c r="BG9787"/>
      <c r="BH9787"/>
      <c r="BI9787"/>
      <c r="BJ9787"/>
      <c r="BK9787"/>
      <c r="BL9787"/>
      <c r="BM9787"/>
      <c r="BN9787"/>
      <c r="BO9787"/>
      <c r="BP9787"/>
      <c r="BQ9787"/>
      <c r="BR9787"/>
      <c r="BS9787"/>
      <c r="BT9787"/>
      <c r="BU9787"/>
      <c r="BV9787"/>
      <c r="BW9787"/>
      <c r="BX9787"/>
      <c r="BY9787"/>
      <c r="BZ9787"/>
      <c r="CA9787"/>
      <c r="CB9787"/>
      <c r="CC9787"/>
      <c r="CD9787"/>
      <c r="CE9787"/>
      <c r="CF9787"/>
      <c r="CG9787"/>
      <c r="CH9787"/>
      <c r="CI9787"/>
      <c r="CJ9787"/>
      <c r="CK9787"/>
      <c r="CL9787"/>
      <c r="CM9787"/>
      <c r="CN9787"/>
      <c r="CO9787"/>
      <c r="CP9787"/>
      <c r="CQ9787"/>
      <c r="CR9787"/>
      <c r="CS9787"/>
      <c r="CT9787"/>
      <c r="CU9787"/>
      <c r="CV9787"/>
    </row>
    <row r="9788" spans="10:100" x14ac:dyDescent="0.25">
      <c r="J9788"/>
      <c r="K9788"/>
      <c r="L9788"/>
      <c r="M9788"/>
      <c r="N9788"/>
      <c r="O9788"/>
      <c r="P9788"/>
      <c r="Q9788"/>
      <c r="R9788"/>
      <c r="S9788"/>
      <c r="T9788"/>
      <c r="U9788"/>
      <c r="V9788"/>
      <c r="W9788"/>
      <c r="X9788"/>
      <c r="Y9788"/>
      <c r="Z9788"/>
      <c r="AA9788"/>
      <c r="AB9788"/>
      <c r="AC9788"/>
      <c r="AD9788"/>
      <c r="AE9788"/>
      <c r="AF9788"/>
      <c r="AG9788"/>
      <c r="AH9788"/>
      <c r="AI9788"/>
      <c r="AJ9788"/>
      <c r="AK9788"/>
      <c r="AL9788"/>
      <c r="AM9788"/>
      <c r="AN9788"/>
      <c r="AO9788"/>
      <c r="AP9788"/>
      <c r="AQ9788"/>
      <c r="AR9788"/>
      <c r="AS9788"/>
      <c r="AT9788"/>
      <c r="AU9788"/>
      <c r="AV9788"/>
      <c r="AW9788"/>
      <c r="AX9788"/>
      <c r="AY9788"/>
      <c r="AZ9788"/>
      <c r="BA9788"/>
      <c r="BB9788"/>
      <c r="BC9788"/>
      <c r="BD9788"/>
      <c r="BE9788"/>
      <c r="BF9788"/>
      <c r="BG9788"/>
      <c r="BH9788"/>
      <c r="BI9788"/>
      <c r="BJ9788"/>
      <c r="BK9788"/>
      <c r="BL9788"/>
      <c r="BM9788"/>
      <c r="BN9788"/>
      <c r="BO9788"/>
      <c r="BP9788"/>
      <c r="BQ9788"/>
      <c r="BR9788"/>
      <c r="BS9788"/>
      <c r="BT9788"/>
      <c r="BU9788"/>
      <c r="BV9788"/>
      <c r="BW9788"/>
      <c r="BX9788"/>
      <c r="BY9788"/>
      <c r="BZ9788"/>
      <c r="CA9788"/>
      <c r="CB9788"/>
      <c r="CC9788"/>
      <c r="CD9788"/>
      <c r="CE9788"/>
      <c r="CF9788"/>
      <c r="CG9788"/>
      <c r="CH9788"/>
      <c r="CI9788"/>
      <c r="CJ9788"/>
      <c r="CK9788"/>
      <c r="CL9788"/>
      <c r="CM9788"/>
      <c r="CN9788"/>
      <c r="CO9788"/>
      <c r="CP9788"/>
      <c r="CQ9788"/>
      <c r="CR9788"/>
      <c r="CS9788"/>
      <c r="CT9788"/>
      <c r="CU9788"/>
      <c r="CV9788"/>
    </row>
    <row r="9789" spans="10:100" x14ac:dyDescent="0.25">
      <c r="J9789"/>
      <c r="K9789"/>
      <c r="L9789"/>
      <c r="M9789"/>
      <c r="N9789"/>
      <c r="O9789"/>
      <c r="P9789"/>
      <c r="Q9789"/>
      <c r="R9789"/>
      <c r="S9789"/>
      <c r="T9789"/>
      <c r="U9789"/>
      <c r="V9789"/>
      <c r="W9789"/>
      <c r="X9789"/>
      <c r="Y9789"/>
      <c r="Z9789"/>
      <c r="AA9789"/>
      <c r="AB9789"/>
      <c r="AC9789"/>
      <c r="AD9789"/>
      <c r="AE9789"/>
      <c r="AF9789"/>
      <c r="AG9789"/>
      <c r="AH9789"/>
      <c r="AI9789"/>
      <c r="AJ9789"/>
      <c r="AK9789"/>
      <c r="AL9789"/>
      <c r="AM9789"/>
      <c r="AN9789"/>
      <c r="AO9789"/>
      <c r="AP9789"/>
      <c r="AQ9789"/>
      <c r="AR9789"/>
      <c r="AS9789"/>
      <c r="AT9789"/>
      <c r="AU9789"/>
      <c r="AV9789"/>
      <c r="AW9789"/>
      <c r="AX9789"/>
      <c r="AY9789"/>
      <c r="AZ9789"/>
      <c r="BA9789"/>
      <c r="BB9789"/>
      <c r="BC9789"/>
      <c r="BD9789"/>
      <c r="BE9789"/>
      <c r="BF9789"/>
      <c r="BG9789"/>
      <c r="BH9789"/>
      <c r="BI9789"/>
      <c r="BJ9789"/>
      <c r="BK9789"/>
      <c r="BL9789"/>
      <c r="BM9789"/>
      <c r="BN9789"/>
      <c r="BO9789"/>
      <c r="BP9789"/>
      <c r="BQ9789"/>
      <c r="BR9789"/>
      <c r="BS9789"/>
      <c r="BT9789"/>
      <c r="BU9789"/>
      <c r="BV9789"/>
      <c r="BW9789"/>
      <c r="BX9789"/>
      <c r="BY9789"/>
      <c r="BZ9789"/>
      <c r="CA9789"/>
      <c r="CB9789"/>
      <c r="CC9789"/>
      <c r="CD9789"/>
      <c r="CE9789"/>
      <c r="CF9789"/>
      <c r="CG9789"/>
      <c r="CH9789"/>
      <c r="CI9789"/>
      <c r="CJ9789"/>
      <c r="CK9789"/>
      <c r="CL9789"/>
      <c r="CM9789"/>
      <c r="CN9789"/>
      <c r="CO9789"/>
      <c r="CP9789"/>
      <c r="CQ9789"/>
      <c r="CR9789"/>
      <c r="CS9789"/>
      <c r="CT9789"/>
      <c r="CU9789"/>
      <c r="CV9789"/>
    </row>
    <row r="9790" spans="10:100" x14ac:dyDescent="0.25">
      <c r="J9790"/>
      <c r="K9790"/>
      <c r="L9790"/>
      <c r="M9790"/>
      <c r="N9790"/>
      <c r="O9790"/>
      <c r="P9790"/>
      <c r="Q9790"/>
      <c r="R9790"/>
      <c r="S9790"/>
      <c r="T9790"/>
      <c r="U9790"/>
      <c r="V9790"/>
      <c r="W9790"/>
      <c r="X9790"/>
      <c r="Y9790"/>
      <c r="Z9790"/>
      <c r="AA9790"/>
      <c r="AB9790"/>
      <c r="AC9790"/>
      <c r="AD9790"/>
      <c r="AE9790"/>
      <c r="AF9790"/>
      <c r="AG9790"/>
      <c r="AH9790"/>
      <c r="AI9790"/>
      <c r="AJ9790"/>
      <c r="AK9790"/>
      <c r="AL9790"/>
      <c r="AM9790"/>
      <c r="AN9790"/>
      <c r="AO9790"/>
      <c r="AP9790"/>
      <c r="AQ9790"/>
      <c r="AR9790"/>
      <c r="AS9790"/>
      <c r="AT9790"/>
      <c r="AU9790"/>
      <c r="AV9790"/>
      <c r="AW9790"/>
      <c r="AX9790"/>
      <c r="AY9790"/>
      <c r="AZ9790"/>
      <c r="BA9790"/>
      <c r="BB9790"/>
      <c r="BC9790"/>
      <c r="BD9790"/>
      <c r="BE9790"/>
      <c r="BF9790"/>
      <c r="BG9790"/>
      <c r="BH9790"/>
      <c r="BI9790"/>
      <c r="BJ9790"/>
      <c r="BK9790"/>
      <c r="BL9790"/>
      <c r="BM9790"/>
      <c r="BN9790"/>
      <c r="BO9790"/>
      <c r="BP9790"/>
      <c r="BQ9790"/>
      <c r="BR9790"/>
      <c r="BS9790"/>
      <c r="BT9790"/>
      <c r="BU9790"/>
      <c r="BV9790"/>
      <c r="BW9790"/>
      <c r="BX9790"/>
      <c r="BY9790"/>
      <c r="BZ9790"/>
      <c r="CA9790"/>
      <c r="CB9790"/>
      <c r="CC9790"/>
      <c r="CD9790"/>
      <c r="CE9790"/>
      <c r="CF9790"/>
      <c r="CG9790"/>
      <c r="CH9790"/>
      <c r="CI9790"/>
      <c r="CJ9790"/>
      <c r="CK9790"/>
      <c r="CL9790"/>
      <c r="CM9790"/>
      <c r="CN9790"/>
      <c r="CO9790"/>
      <c r="CP9790"/>
      <c r="CQ9790"/>
      <c r="CR9790"/>
      <c r="CS9790"/>
      <c r="CT9790"/>
      <c r="CU9790"/>
      <c r="CV9790"/>
    </row>
    <row r="9791" spans="10:100" x14ac:dyDescent="0.25">
      <c r="J9791"/>
      <c r="K9791"/>
      <c r="L9791"/>
      <c r="M9791"/>
      <c r="N9791"/>
      <c r="O9791"/>
      <c r="P9791"/>
      <c r="Q9791"/>
      <c r="R9791"/>
      <c r="S9791"/>
      <c r="T9791"/>
      <c r="U9791"/>
      <c r="V9791"/>
      <c r="W9791"/>
      <c r="X9791"/>
      <c r="Y9791"/>
      <c r="Z9791"/>
      <c r="AA9791"/>
      <c r="AB9791"/>
      <c r="AC9791"/>
      <c r="AD9791"/>
      <c r="AE9791"/>
      <c r="AF9791"/>
      <c r="AG9791"/>
      <c r="AH9791"/>
      <c r="AI9791"/>
      <c r="AJ9791"/>
      <c r="AK9791"/>
      <c r="AL9791"/>
      <c r="AM9791"/>
      <c r="AN9791"/>
      <c r="AO9791"/>
      <c r="AP9791"/>
      <c r="AQ9791"/>
      <c r="AR9791"/>
      <c r="AS9791"/>
      <c r="AT9791"/>
      <c r="AU9791"/>
      <c r="AV9791"/>
      <c r="AW9791"/>
      <c r="AX9791"/>
      <c r="AY9791"/>
      <c r="AZ9791"/>
      <c r="BA9791"/>
      <c r="BB9791"/>
      <c r="BC9791"/>
      <c r="BD9791"/>
      <c r="BE9791"/>
      <c r="BF9791"/>
      <c r="BG9791"/>
      <c r="BH9791"/>
      <c r="BI9791"/>
      <c r="BJ9791"/>
      <c r="BK9791"/>
      <c r="BL9791"/>
      <c r="BM9791"/>
      <c r="BN9791"/>
      <c r="BO9791"/>
      <c r="BP9791"/>
      <c r="BQ9791"/>
      <c r="BR9791"/>
      <c r="BS9791"/>
      <c r="BT9791"/>
      <c r="BU9791"/>
      <c r="BV9791"/>
      <c r="BW9791"/>
      <c r="BX9791"/>
      <c r="BY9791"/>
      <c r="BZ9791"/>
      <c r="CA9791"/>
      <c r="CB9791"/>
      <c r="CC9791"/>
      <c r="CD9791"/>
      <c r="CE9791"/>
      <c r="CF9791"/>
      <c r="CG9791"/>
      <c r="CH9791"/>
      <c r="CI9791"/>
      <c r="CJ9791"/>
      <c r="CK9791"/>
      <c r="CL9791"/>
      <c r="CM9791"/>
      <c r="CN9791"/>
      <c r="CO9791"/>
      <c r="CP9791"/>
      <c r="CQ9791"/>
      <c r="CR9791"/>
      <c r="CS9791"/>
      <c r="CT9791"/>
      <c r="CU9791"/>
      <c r="CV9791"/>
    </row>
    <row r="9792" spans="10:100" x14ac:dyDescent="0.25">
      <c r="J9792"/>
      <c r="K9792"/>
      <c r="L9792"/>
      <c r="M9792"/>
      <c r="N9792"/>
      <c r="O9792"/>
      <c r="P9792"/>
      <c r="Q9792"/>
      <c r="R9792"/>
      <c r="S9792"/>
      <c r="T9792"/>
      <c r="U9792"/>
      <c r="V9792"/>
      <c r="W9792"/>
      <c r="X9792"/>
      <c r="Y9792"/>
      <c r="Z9792"/>
      <c r="AA9792"/>
      <c r="AB9792"/>
      <c r="AC9792"/>
      <c r="AD9792"/>
      <c r="AE9792"/>
      <c r="AF9792"/>
      <c r="AG9792"/>
      <c r="AH9792"/>
      <c r="AI9792"/>
      <c r="AJ9792"/>
      <c r="AK9792"/>
      <c r="AL9792"/>
      <c r="AM9792"/>
      <c r="AN9792"/>
      <c r="AO9792"/>
      <c r="AP9792"/>
      <c r="AQ9792"/>
      <c r="AR9792"/>
      <c r="AS9792"/>
      <c r="AT9792"/>
      <c r="AU9792"/>
      <c r="AV9792"/>
      <c r="AW9792"/>
      <c r="AX9792"/>
      <c r="AY9792"/>
      <c r="AZ9792"/>
      <c r="BA9792"/>
      <c r="BB9792"/>
      <c r="BC9792"/>
      <c r="BD9792"/>
      <c r="BE9792"/>
      <c r="BF9792"/>
      <c r="BG9792"/>
      <c r="BH9792"/>
      <c r="BI9792"/>
      <c r="BJ9792"/>
      <c r="BK9792"/>
      <c r="BL9792"/>
      <c r="BM9792"/>
      <c r="BN9792"/>
      <c r="BO9792"/>
      <c r="BP9792"/>
      <c r="BQ9792"/>
      <c r="BR9792"/>
      <c r="BS9792"/>
      <c r="BT9792"/>
      <c r="BU9792"/>
      <c r="BV9792"/>
      <c r="BW9792"/>
      <c r="BX9792"/>
      <c r="BY9792"/>
      <c r="BZ9792"/>
      <c r="CA9792"/>
      <c r="CB9792"/>
      <c r="CC9792"/>
      <c r="CD9792"/>
      <c r="CE9792"/>
      <c r="CF9792"/>
      <c r="CG9792"/>
      <c r="CH9792"/>
      <c r="CI9792"/>
      <c r="CJ9792"/>
      <c r="CK9792"/>
      <c r="CL9792"/>
      <c r="CM9792"/>
      <c r="CN9792"/>
      <c r="CO9792"/>
      <c r="CP9792"/>
      <c r="CQ9792"/>
      <c r="CR9792"/>
      <c r="CS9792"/>
      <c r="CT9792"/>
      <c r="CU9792"/>
      <c r="CV9792"/>
    </row>
    <row r="9793" spans="10:100" x14ac:dyDescent="0.25">
      <c r="J9793"/>
      <c r="K9793"/>
      <c r="L9793"/>
      <c r="M9793"/>
      <c r="N9793"/>
      <c r="O9793"/>
      <c r="P9793"/>
      <c r="Q9793"/>
      <c r="R9793"/>
      <c r="S9793"/>
      <c r="T9793"/>
      <c r="U9793"/>
      <c r="V9793"/>
      <c r="W9793"/>
      <c r="X9793"/>
      <c r="Y9793"/>
      <c r="Z9793"/>
      <c r="AA9793"/>
      <c r="AB9793"/>
      <c r="AC9793"/>
      <c r="AD9793"/>
      <c r="AE9793"/>
      <c r="AF9793"/>
      <c r="AG9793"/>
      <c r="AH9793"/>
      <c r="AI9793"/>
      <c r="AJ9793"/>
      <c r="AK9793"/>
      <c r="AL9793"/>
      <c r="AM9793"/>
      <c r="AN9793"/>
      <c r="AO9793"/>
      <c r="AP9793"/>
      <c r="AQ9793"/>
      <c r="AR9793"/>
      <c r="AS9793"/>
      <c r="AT9793"/>
      <c r="AU9793"/>
      <c r="AV9793"/>
      <c r="AW9793"/>
      <c r="AX9793"/>
      <c r="AY9793"/>
      <c r="AZ9793"/>
      <c r="BA9793"/>
      <c r="BB9793"/>
      <c r="BC9793"/>
      <c r="BD9793"/>
      <c r="BE9793"/>
      <c r="BF9793"/>
      <c r="BG9793"/>
      <c r="BH9793"/>
      <c r="BI9793"/>
      <c r="BJ9793"/>
      <c r="BK9793"/>
      <c r="BL9793"/>
      <c r="BM9793"/>
      <c r="BN9793"/>
      <c r="BO9793"/>
      <c r="BP9793"/>
      <c r="BQ9793"/>
      <c r="BR9793"/>
      <c r="BS9793"/>
      <c r="BT9793"/>
      <c r="BU9793"/>
      <c r="BV9793"/>
      <c r="BW9793"/>
      <c r="BX9793"/>
      <c r="BY9793"/>
      <c r="BZ9793"/>
      <c r="CA9793"/>
      <c r="CB9793"/>
      <c r="CC9793"/>
      <c r="CD9793"/>
      <c r="CE9793"/>
      <c r="CF9793"/>
      <c r="CG9793"/>
      <c r="CH9793"/>
      <c r="CI9793"/>
      <c r="CJ9793"/>
      <c r="CK9793"/>
      <c r="CL9793"/>
      <c r="CM9793"/>
      <c r="CN9793"/>
      <c r="CO9793"/>
      <c r="CP9793"/>
      <c r="CQ9793"/>
      <c r="CR9793"/>
      <c r="CS9793"/>
      <c r="CT9793"/>
      <c r="CU9793"/>
      <c r="CV9793"/>
    </row>
    <row r="9794" spans="10:100" x14ac:dyDescent="0.25">
      <c r="J9794"/>
      <c r="K9794"/>
      <c r="L9794"/>
      <c r="M9794"/>
      <c r="N9794"/>
      <c r="O9794"/>
      <c r="P9794"/>
      <c r="Q9794"/>
      <c r="R9794"/>
      <c r="S9794"/>
      <c r="T9794"/>
      <c r="U9794"/>
      <c r="V9794"/>
      <c r="W9794"/>
      <c r="X9794"/>
      <c r="Y9794"/>
      <c r="Z9794"/>
      <c r="AA9794"/>
      <c r="AB9794"/>
      <c r="AC9794"/>
      <c r="AD9794"/>
      <c r="AE9794"/>
      <c r="AF9794"/>
      <c r="AG9794"/>
      <c r="AH9794"/>
      <c r="AI9794"/>
      <c r="AJ9794"/>
      <c r="AK9794"/>
      <c r="AL9794"/>
      <c r="AM9794"/>
      <c r="AN9794"/>
      <c r="AO9794"/>
      <c r="AP9794"/>
      <c r="AQ9794"/>
      <c r="AR9794"/>
      <c r="AS9794"/>
      <c r="AT9794"/>
      <c r="AU9794"/>
      <c r="AV9794"/>
      <c r="AW9794"/>
      <c r="AX9794"/>
      <c r="AY9794"/>
      <c r="AZ9794"/>
      <c r="BA9794"/>
      <c r="BB9794"/>
      <c r="BC9794"/>
      <c r="BD9794"/>
      <c r="BE9794"/>
      <c r="BF9794"/>
      <c r="BG9794"/>
      <c r="BH9794"/>
      <c r="BI9794"/>
      <c r="BJ9794"/>
      <c r="BK9794"/>
      <c r="BL9794"/>
      <c r="BM9794"/>
      <c r="BN9794"/>
      <c r="BO9794"/>
      <c r="BP9794"/>
      <c r="BQ9794"/>
      <c r="BR9794"/>
      <c r="BS9794"/>
      <c r="BT9794"/>
      <c r="BU9794"/>
      <c r="BV9794"/>
      <c r="BW9794"/>
      <c r="BX9794"/>
      <c r="BY9794"/>
      <c r="BZ9794"/>
      <c r="CA9794"/>
      <c r="CB9794"/>
      <c r="CC9794"/>
      <c r="CD9794"/>
      <c r="CE9794"/>
      <c r="CF9794"/>
      <c r="CG9794"/>
      <c r="CH9794"/>
      <c r="CI9794"/>
      <c r="CJ9794"/>
      <c r="CK9794"/>
      <c r="CL9794"/>
      <c r="CM9794"/>
      <c r="CN9794"/>
      <c r="CO9794"/>
      <c r="CP9794"/>
      <c r="CQ9794"/>
      <c r="CR9794"/>
      <c r="CS9794"/>
      <c r="CT9794"/>
      <c r="CU9794"/>
      <c r="CV9794"/>
    </row>
    <row r="9795" spans="10:100" x14ac:dyDescent="0.25">
      <c r="J9795"/>
      <c r="K9795"/>
      <c r="L9795"/>
      <c r="M9795"/>
      <c r="N9795"/>
      <c r="O9795"/>
      <c r="P9795"/>
      <c r="Q9795"/>
      <c r="R9795"/>
      <c r="S9795"/>
      <c r="T9795"/>
      <c r="U9795"/>
      <c r="V9795"/>
      <c r="W9795"/>
      <c r="X9795"/>
      <c r="Y9795"/>
      <c r="Z9795"/>
      <c r="AA9795"/>
      <c r="AB9795"/>
      <c r="AC9795"/>
      <c r="AD9795"/>
      <c r="AE9795"/>
      <c r="AF9795"/>
      <c r="AG9795"/>
      <c r="AH9795"/>
      <c r="AI9795"/>
      <c r="AJ9795"/>
      <c r="AK9795"/>
      <c r="AL9795"/>
      <c r="AM9795"/>
      <c r="AN9795"/>
      <c r="AO9795"/>
      <c r="AP9795"/>
      <c r="AQ9795"/>
      <c r="AR9795"/>
      <c r="AS9795"/>
      <c r="AT9795"/>
      <c r="AU9795"/>
      <c r="AV9795"/>
      <c r="AW9795"/>
      <c r="AX9795"/>
      <c r="AY9795"/>
      <c r="AZ9795"/>
      <c r="BA9795"/>
      <c r="BB9795"/>
      <c r="BC9795"/>
      <c r="BD9795"/>
      <c r="BE9795"/>
      <c r="BF9795"/>
      <c r="BG9795"/>
      <c r="BH9795"/>
      <c r="BI9795"/>
      <c r="BJ9795"/>
      <c r="BK9795"/>
      <c r="BL9795"/>
      <c r="BM9795"/>
      <c r="BN9795"/>
      <c r="BO9795"/>
      <c r="BP9795"/>
      <c r="BQ9795"/>
      <c r="BR9795"/>
      <c r="BS9795"/>
      <c r="BT9795"/>
      <c r="BU9795"/>
      <c r="BV9795"/>
      <c r="BW9795"/>
      <c r="BX9795"/>
      <c r="BY9795"/>
      <c r="BZ9795"/>
      <c r="CA9795"/>
      <c r="CB9795"/>
      <c r="CC9795"/>
      <c r="CD9795"/>
      <c r="CE9795"/>
      <c r="CF9795"/>
      <c r="CG9795"/>
      <c r="CH9795"/>
      <c r="CI9795"/>
      <c r="CJ9795"/>
      <c r="CK9795"/>
      <c r="CL9795"/>
      <c r="CM9795"/>
      <c r="CN9795"/>
      <c r="CO9795"/>
      <c r="CP9795"/>
      <c r="CQ9795"/>
      <c r="CR9795"/>
      <c r="CS9795"/>
      <c r="CT9795"/>
      <c r="CU9795"/>
      <c r="CV9795"/>
    </row>
    <row r="9796" spans="10:100" x14ac:dyDescent="0.25">
      <c r="J9796"/>
      <c r="K9796"/>
      <c r="L9796"/>
      <c r="M9796"/>
      <c r="N9796"/>
      <c r="O9796"/>
      <c r="P9796"/>
      <c r="Q9796"/>
      <c r="R9796"/>
      <c r="S9796"/>
      <c r="T9796"/>
      <c r="U9796"/>
      <c r="V9796"/>
      <c r="W9796"/>
      <c r="X9796"/>
      <c r="Y9796"/>
      <c r="Z9796"/>
      <c r="AA9796"/>
      <c r="AB9796"/>
      <c r="AC9796"/>
      <c r="AD9796"/>
      <c r="AE9796"/>
      <c r="AF9796"/>
      <c r="AG9796"/>
      <c r="AH9796"/>
      <c r="AI9796"/>
      <c r="AJ9796"/>
      <c r="AK9796"/>
      <c r="AL9796"/>
      <c r="AM9796"/>
      <c r="AN9796"/>
      <c r="AO9796"/>
      <c r="AP9796"/>
      <c r="AQ9796"/>
      <c r="AR9796"/>
      <c r="AS9796"/>
      <c r="AT9796"/>
      <c r="AU9796"/>
      <c r="AV9796"/>
      <c r="AW9796"/>
      <c r="AX9796"/>
      <c r="AY9796"/>
      <c r="AZ9796"/>
      <c r="BA9796"/>
      <c r="BB9796"/>
      <c r="BC9796"/>
      <c r="BD9796"/>
      <c r="BE9796"/>
      <c r="BF9796"/>
      <c r="BG9796"/>
      <c r="BH9796"/>
      <c r="BI9796"/>
      <c r="BJ9796"/>
      <c r="BK9796"/>
      <c r="BL9796"/>
      <c r="BM9796"/>
      <c r="BN9796"/>
      <c r="BO9796"/>
      <c r="BP9796"/>
      <c r="BQ9796"/>
      <c r="BR9796"/>
      <c r="BS9796"/>
      <c r="BT9796"/>
      <c r="BU9796"/>
      <c r="BV9796"/>
      <c r="BW9796"/>
      <c r="BX9796"/>
      <c r="BY9796"/>
      <c r="BZ9796"/>
      <c r="CA9796"/>
      <c r="CB9796"/>
      <c r="CC9796"/>
      <c r="CD9796"/>
      <c r="CE9796"/>
      <c r="CF9796"/>
      <c r="CG9796"/>
      <c r="CH9796"/>
      <c r="CI9796"/>
      <c r="CJ9796"/>
      <c r="CK9796"/>
      <c r="CL9796"/>
      <c r="CM9796"/>
      <c r="CN9796"/>
      <c r="CO9796"/>
      <c r="CP9796"/>
      <c r="CQ9796"/>
      <c r="CR9796"/>
      <c r="CS9796"/>
      <c r="CT9796"/>
      <c r="CU9796"/>
      <c r="CV9796"/>
    </row>
    <row r="9797" spans="10:100" x14ac:dyDescent="0.25">
      <c r="J9797"/>
      <c r="K9797"/>
      <c r="L9797"/>
      <c r="M9797"/>
      <c r="N9797"/>
      <c r="O9797"/>
      <c r="P9797"/>
      <c r="Q9797"/>
      <c r="R9797"/>
      <c r="S9797"/>
      <c r="T9797"/>
      <c r="U9797"/>
      <c r="V9797"/>
      <c r="W9797"/>
      <c r="X9797"/>
      <c r="Y9797"/>
      <c r="Z9797"/>
      <c r="AA9797"/>
      <c r="AB9797"/>
      <c r="AC9797"/>
      <c r="AD9797"/>
      <c r="AE9797"/>
      <c r="AF9797"/>
      <c r="AG9797"/>
      <c r="AH9797"/>
      <c r="AI9797"/>
      <c r="AJ9797"/>
      <c r="AK9797"/>
      <c r="AL9797"/>
      <c r="AM9797"/>
      <c r="AN9797"/>
      <c r="AO9797"/>
      <c r="AP9797"/>
      <c r="AQ9797"/>
      <c r="AR9797"/>
      <c r="AS9797"/>
      <c r="AT9797"/>
      <c r="AU9797"/>
      <c r="AV9797"/>
      <c r="AW9797"/>
      <c r="AX9797"/>
      <c r="AY9797"/>
      <c r="AZ9797"/>
      <c r="BA9797"/>
      <c r="BB9797"/>
      <c r="BC9797"/>
      <c r="BD9797"/>
      <c r="BE9797"/>
      <c r="BF9797"/>
      <c r="BG9797"/>
      <c r="BH9797"/>
      <c r="BI9797"/>
      <c r="BJ9797"/>
      <c r="BK9797"/>
      <c r="BL9797"/>
      <c r="BM9797"/>
      <c r="BN9797"/>
      <c r="BO9797"/>
      <c r="BP9797"/>
      <c r="BQ9797"/>
      <c r="BR9797"/>
      <c r="BS9797"/>
      <c r="BT9797"/>
      <c r="BU9797"/>
      <c r="BV9797"/>
      <c r="BW9797"/>
      <c r="BX9797"/>
      <c r="BY9797"/>
      <c r="BZ9797"/>
      <c r="CA9797"/>
      <c r="CB9797"/>
      <c r="CC9797"/>
      <c r="CD9797"/>
      <c r="CE9797"/>
      <c r="CF9797"/>
      <c r="CG9797"/>
      <c r="CH9797"/>
      <c r="CI9797"/>
      <c r="CJ9797"/>
      <c r="CK9797"/>
      <c r="CL9797"/>
      <c r="CM9797"/>
      <c r="CN9797"/>
      <c r="CO9797"/>
      <c r="CP9797"/>
      <c r="CQ9797"/>
      <c r="CR9797"/>
      <c r="CS9797"/>
      <c r="CT9797"/>
      <c r="CU9797"/>
      <c r="CV9797"/>
    </row>
    <row r="9798" spans="10:100" x14ac:dyDescent="0.25">
      <c r="J9798"/>
      <c r="K9798"/>
      <c r="L9798"/>
      <c r="M9798"/>
      <c r="N9798"/>
      <c r="O9798"/>
      <c r="P9798"/>
      <c r="Q9798"/>
      <c r="R9798"/>
      <c r="S9798"/>
      <c r="T9798"/>
      <c r="U9798"/>
      <c r="V9798"/>
      <c r="W9798"/>
      <c r="X9798"/>
      <c r="Y9798"/>
      <c r="Z9798"/>
      <c r="AA9798"/>
      <c r="AB9798"/>
      <c r="AC9798"/>
      <c r="AD9798"/>
      <c r="AE9798"/>
      <c r="AF9798"/>
      <c r="AG9798"/>
      <c r="AH9798"/>
      <c r="AI9798"/>
      <c r="AJ9798"/>
      <c r="AK9798"/>
      <c r="AL9798"/>
      <c r="AM9798"/>
      <c r="AN9798"/>
      <c r="AO9798"/>
      <c r="AP9798"/>
      <c r="AQ9798"/>
      <c r="AR9798"/>
      <c r="AS9798"/>
      <c r="AT9798"/>
      <c r="AU9798"/>
      <c r="AV9798"/>
      <c r="AW9798"/>
      <c r="AX9798"/>
      <c r="AY9798"/>
      <c r="AZ9798"/>
      <c r="BA9798"/>
      <c r="BB9798"/>
      <c r="BC9798"/>
      <c r="BD9798"/>
      <c r="BE9798"/>
      <c r="BF9798"/>
      <c r="BG9798"/>
      <c r="BH9798"/>
      <c r="BI9798"/>
      <c r="BJ9798"/>
      <c r="BK9798"/>
      <c r="BL9798"/>
      <c r="BM9798"/>
      <c r="BN9798"/>
      <c r="BO9798"/>
      <c r="BP9798"/>
      <c r="BQ9798"/>
      <c r="BR9798"/>
      <c r="BS9798"/>
      <c r="BT9798"/>
      <c r="BU9798"/>
      <c r="BV9798"/>
      <c r="BW9798"/>
      <c r="BX9798"/>
      <c r="BY9798"/>
      <c r="BZ9798"/>
      <c r="CA9798"/>
      <c r="CB9798"/>
      <c r="CC9798"/>
      <c r="CD9798"/>
      <c r="CE9798"/>
      <c r="CF9798"/>
      <c r="CG9798"/>
      <c r="CH9798"/>
      <c r="CI9798"/>
      <c r="CJ9798"/>
      <c r="CK9798"/>
      <c r="CL9798"/>
      <c r="CM9798"/>
      <c r="CN9798"/>
      <c r="CO9798"/>
      <c r="CP9798"/>
      <c r="CQ9798"/>
      <c r="CR9798"/>
      <c r="CS9798"/>
      <c r="CT9798"/>
      <c r="CU9798"/>
      <c r="CV9798"/>
    </row>
    <row r="9799" spans="10:100" x14ac:dyDescent="0.25">
      <c r="J9799"/>
      <c r="K9799"/>
      <c r="L9799"/>
      <c r="M9799"/>
      <c r="N9799"/>
      <c r="O9799"/>
      <c r="P9799"/>
      <c r="Q9799"/>
      <c r="R9799"/>
      <c r="S9799"/>
      <c r="T9799"/>
      <c r="U9799"/>
      <c r="V9799"/>
      <c r="W9799"/>
      <c r="X9799"/>
      <c r="Y9799"/>
      <c r="Z9799"/>
      <c r="AA9799"/>
      <c r="AB9799"/>
      <c r="AC9799"/>
      <c r="AD9799"/>
      <c r="AE9799"/>
      <c r="AF9799"/>
      <c r="AG9799"/>
      <c r="AH9799"/>
      <c r="AI9799"/>
      <c r="AJ9799"/>
      <c r="AK9799"/>
      <c r="AL9799"/>
      <c r="AM9799"/>
      <c r="AN9799"/>
      <c r="AO9799"/>
      <c r="AP9799"/>
      <c r="AQ9799"/>
      <c r="AR9799"/>
      <c r="AS9799"/>
      <c r="AT9799"/>
      <c r="AU9799"/>
      <c r="AV9799"/>
      <c r="AW9799"/>
      <c r="AX9799"/>
      <c r="AY9799"/>
      <c r="AZ9799"/>
      <c r="BA9799"/>
      <c r="BB9799"/>
      <c r="BC9799"/>
      <c r="BD9799"/>
      <c r="BE9799"/>
      <c r="BF9799"/>
      <c r="BG9799"/>
      <c r="BH9799"/>
      <c r="BI9799"/>
      <c r="BJ9799"/>
      <c r="BK9799"/>
      <c r="BL9799"/>
      <c r="BM9799"/>
      <c r="BN9799"/>
      <c r="BO9799"/>
      <c r="BP9799"/>
      <c r="BQ9799"/>
      <c r="BR9799"/>
      <c r="BS9799"/>
      <c r="BT9799"/>
      <c r="BU9799"/>
      <c r="BV9799"/>
      <c r="BW9799"/>
      <c r="BX9799"/>
      <c r="BY9799"/>
      <c r="BZ9799"/>
      <c r="CA9799"/>
      <c r="CB9799"/>
      <c r="CC9799"/>
      <c r="CD9799"/>
      <c r="CE9799"/>
      <c r="CF9799"/>
      <c r="CG9799"/>
      <c r="CH9799"/>
      <c r="CI9799"/>
      <c r="CJ9799"/>
      <c r="CK9799"/>
      <c r="CL9799"/>
      <c r="CM9799"/>
      <c r="CN9799"/>
      <c r="CO9799"/>
      <c r="CP9799"/>
      <c r="CQ9799"/>
      <c r="CR9799"/>
      <c r="CS9799"/>
      <c r="CT9799"/>
      <c r="CU9799"/>
      <c r="CV9799"/>
    </row>
    <row r="9800" spans="10:100" x14ac:dyDescent="0.25">
      <c r="J9800"/>
      <c r="K9800"/>
      <c r="L9800"/>
      <c r="M9800"/>
      <c r="N9800"/>
      <c r="O9800"/>
      <c r="P9800"/>
      <c r="Q9800"/>
      <c r="R9800"/>
      <c r="S9800"/>
      <c r="T9800"/>
      <c r="U9800"/>
      <c r="V9800"/>
      <c r="W9800"/>
      <c r="X9800"/>
      <c r="Y9800"/>
      <c r="Z9800"/>
      <c r="AA9800"/>
      <c r="AB9800"/>
      <c r="AC9800"/>
      <c r="AD9800"/>
      <c r="AE9800"/>
      <c r="AF9800"/>
      <c r="AG9800"/>
      <c r="AH9800"/>
      <c r="AI9800"/>
      <c r="AJ9800"/>
      <c r="AK9800"/>
      <c r="AL9800"/>
      <c r="AM9800"/>
      <c r="AN9800"/>
      <c r="AO9800"/>
      <c r="AP9800"/>
      <c r="AQ9800"/>
      <c r="AR9800"/>
      <c r="AS9800"/>
      <c r="AT9800"/>
      <c r="AU9800"/>
      <c r="AV9800"/>
      <c r="AW9800"/>
      <c r="AX9800"/>
      <c r="AY9800"/>
      <c r="AZ9800"/>
      <c r="BA9800"/>
      <c r="BB9800"/>
      <c r="BC9800"/>
      <c r="BD9800"/>
      <c r="BE9800"/>
      <c r="BF9800"/>
      <c r="BG9800"/>
      <c r="BH9800"/>
      <c r="BI9800"/>
      <c r="BJ9800"/>
      <c r="BK9800"/>
      <c r="BL9800"/>
      <c r="BM9800"/>
      <c r="BN9800"/>
      <c r="BO9800"/>
      <c r="BP9800"/>
      <c r="BQ9800"/>
      <c r="BR9800"/>
      <c r="BS9800"/>
      <c r="BT9800"/>
      <c r="BU9800"/>
      <c r="BV9800"/>
      <c r="BW9800"/>
      <c r="BX9800"/>
      <c r="BY9800"/>
      <c r="BZ9800"/>
      <c r="CA9800"/>
      <c r="CB9800"/>
      <c r="CC9800"/>
      <c r="CD9800"/>
      <c r="CE9800"/>
      <c r="CF9800"/>
      <c r="CG9800"/>
      <c r="CH9800"/>
      <c r="CI9800"/>
      <c r="CJ9800"/>
      <c r="CK9800"/>
      <c r="CL9800"/>
      <c r="CM9800"/>
      <c r="CN9800"/>
      <c r="CO9800"/>
      <c r="CP9800"/>
      <c r="CQ9800"/>
      <c r="CR9800"/>
      <c r="CS9800"/>
      <c r="CT9800"/>
      <c r="CU9800"/>
      <c r="CV9800"/>
    </row>
    <row r="9801" spans="10:100" x14ac:dyDescent="0.25">
      <c r="J9801"/>
      <c r="K9801"/>
      <c r="L9801"/>
      <c r="M9801"/>
      <c r="N9801"/>
      <c r="O9801"/>
      <c r="P9801"/>
      <c r="Q9801"/>
      <c r="R9801"/>
      <c r="S9801"/>
      <c r="T9801"/>
      <c r="U9801"/>
      <c r="V9801"/>
      <c r="W9801"/>
      <c r="X9801"/>
      <c r="Y9801"/>
      <c r="Z9801"/>
      <c r="AA9801"/>
      <c r="AB9801"/>
      <c r="AC9801"/>
      <c r="AD9801"/>
      <c r="AE9801"/>
      <c r="AF9801"/>
      <c r="AG9801"/>
      <c r="AH9801"/>
      <c r="AI9801"/>
      <c r="AJ9801"/>
      <c r="AK9801"/>
      <c r="AL9801"/>
      <c r="AM9801"/>
      <c r="AN9801"/>
      <c r="AO9801"/>
      <c r="AP9801"/>
      <c r="AQ9801"/>
      <c r="AR9801"/>
      <c r="AS9801"/>
      <c r="AT9801"/>
      <c r="AU9801"/>
      <c r="AV9801"/>
      <c r="AW9801"/>
      <c r="AX9801"/>
      <c r="AY9801"/>
      <c r="AZ9801"/>
      <c r="BA9801"/>
      <c r="BB9801"/>
      <c r="BC9801"/>
      <c r="BD9801"/>
      <c r="BE9801"/>
      <c r="BF9801"/>
      <c r="BG9801"/>
      <c r="BH9801"/>
      <c r="BI9801"/>
      <c r="BJ9801"/>
      <c r="BK9801"/>
      <c r="BL9801"/>
      <c r="BM9801"/>
      <c r="BN9801"/>
      <c r="BO9801"/>
      <c r="BP9801"/>
      <c r="BQ9801"/>
      <c r="BR9801"/>
      <c r="BS9801"/>
      <c r="BT9801"/>
      <c r="BU9801"/>
      <c r="BV9801"/>
      <c r="BW9801"/>
      <c r="BX9801"/>
      <c r="BY9801"/>
      <c r="BZ9801"/>
      <c r="CA9801"/>
      <c r="CB9801"/>
      <c r="CC9801"/>
      <c r="CD9801"/>
      <c r="CE9801"/>
      <c r="CF9801"/>
      <c r="CG9801"/>
      <c r="CH9801"/>
      <c r="CI9801"/>
      <c r="CJ9801"/>
      <c r="CK9801"/>
      <c r="CL9801"/>
      <c r="CM9801"/>
      <c r="CN9801"/>
      <c r="CO9801"/>
      <c r="CP9801"/>
      <c r="CQ9801"/>
      <c r="CR9801"/>
      <c r="CS9801"/>
      <c r="CT9801"/>
      <c r="CU9801"/>
      <c r="CV9801"/>
    </row>
    <row r="9802" spans="10:100" x14ac:dyDescent="0.25">
      <c r="J9802"/>
      <c r="K9802"/>
      <c r="L9802"/>
      <c r="M9802"/>
      <c r="N9802"/>
      <c r="O9802"/>
      <c r="P9802"/>
      <c r="Q9802"/>
      <c r="R9802"/>
      <c r="S9802"/>
      <c r="T9802"/>
      <c r="U9802"/>
      <c r="V9802"/>
      <c r="W9802"/>
      <c r="X9802"/>
      <c r="Y9802"/>
      <c r="Z9802"/>
      <c r="AA9802"/>
      <c r="AB9802"/>
      <c r="AC9802"/>
      <c r="AD9802"/>
      <c r="AE9802"/>
      <c r="AF9802"/>
      <c r="AG9802"/>
      <c r="AH9802"/>
      <c r="AI9802"/>
      <c r="AJ9802"/>
      <c r="AK9802"/>
      <c r="AL9802"/>
      <c r="AM9802"/>
      <c r="AN9802"/>
      <c r="AO9802"/>
      <c r="AP9802"/>
      <c r="AQ9802"/>
      <c r="AR9802"/>
      <c r="AS9802"/>
      <c r="AT9802"/>
      <c r="AU9802"/>
      <c r="AV9802"/>
      <c r="AW9802"/>
      <c r="AX9802"/>
      <c r="AY9802"/>
      <c r="AZ9802"/>
      <c r="BA9802"/>
      <c r="BB9802"/>
      <c r="BC9802"/>
      <c r="BD9802"/>
      <c r="BE9802"/>
      <c r="BF9802"/>
      <c r="BG9802"/>
      <c r="BH9802"/>
      <c r="BI9802"/>
      <c r="BJ9802"/>
      <c r="BK9802"/>
      <c r="BL9802"/>
      <c r="BM9802"/>
      <c r="BN9802"/>
      <c r="BO9802"/>
      <c r="BP9802"/>
      <c r="BQ9802"/>
      <c r="BR9802"/>
      <c r="BS9802"/>
      <c r="BT9802"/>
      <c r="BU9802"/>
      <c r="BV9802"/>
      <c r="BW9802"/>
      <c r="BX9802"/>
      <c r="BY9802"/>
      <c r="BZ9802"/>
      <c r="CA9802"/>
      <c r="CB9802"/>
      <c r="CC9802"/>
      <c r="CD9802"/>
      <c r="CE9802"/>
      <c r="CF9802"/>
      <c r="CG9802"/>
      <c r="CH9802"/>
      <c r="CI9802"/>
      <c r="CJ9802"/>
      <c r="CK9802"/>
      <c r="CL9802"/>
      <c r="CM9802"/>
      <c r="CN9802"/>
      <c r="CO9802"/>
      <c r="CP9802"/>
      <c r="CQ9802"/>
      <c r="CR9802"/>
      <c r="CS9802"/>
      <c r="CT9802"/>
      <c r="CU9802"/>
      <c r="CV9802"/>
    </row>
    <row r="9803" spans="10:100" x14ac:dyDescent="0.25">
      <c r="J9803"/>
      <c r="K9803"/>
      <c r="L9803"/>
      <c r="M9803"/>
      <c r="N9803"/>
      <c r="O9803"/>
      <c r="P9803"/>
      <c r="Q9803"/>
      <c r="R9803"/>
      <c r="S9803"/>
      <c r="T9803"/>
      <c r="U9803"/>
      <c r="V9803"/>
      <c r="W9803"/>
      <c r="X9803"/>
      <c r="Y9803"/>
      <c r="Z9803"/>
      <c r="AA9803"/>
      <c r="AB9803"/>
      <c r="AC9803"/>
      <c r="AD9803"/>
      <c r="AE9803"/>
      <c r="AF9803"/>
      <c r="AG9803"/>
      <c r="AH9803"/>
      <c r="AI9803"/>
      <c r="AJ9803"/>
      <c r="AK9803"/>
      <c r="AL9803"/>
      <c r="AM9803"/>
      <c r="AN9803"/>
      <c r="AO9803"/>
      <c r="AP9803"/>
      <c r="AQ9803"/>
      <c r="AR9803"/>
      <c r="AS9803"/>
      <c r="AT9803"/>
      <c r="AU9803"/>
      <c r="AV9803"/>
      <c r="AW9803"/>
      <c r="AX9803"/>
      <c r="AY9803"/>
      <c r="AZ9803"/>
      <c r="BA9803"/>
      <c r="BB9803"/>
      <c r="BC9803"/>
      <c r="BD9803"/>
      <c r="BE9803"/>
      <c r="BF9803"/>
      <c r="BG9803"/>
      <c r="BH9803"/>
      <c r="BI9803"/>
      <c r="BJ9803"/>
      <c r="BK9803"/>
      <c r="BL9803"/>
      <c r="BM9803"/>
      <c r="BN9803"/>
      <c r="BO9803"/>
      <c r="BP9803"/>
      <c r="BQ9803"/>
      <c r="BR9803"/>
      <c r="BS9803"/>
      <c r="BT9803"/>
      <c r="BU9803"/>
      <c r="BV9803"/>
      <c r="BW9803"/>
      <c r="BX9803"/>
      <c r="BY9803"/>
      <c r="BZ9803"/>
      <c r="CA9803"/>
      <c r="CB9803"/>
      <c r="CC9803"/>
      <c r="CD9803"/>
      <c r="CE9803"/>
      <c r="CF9803"/>
      <c r="CG9803"/>
      <c r="CH9803"/>
      <c r="CI9803"/>
      <c r="CJ9803"/>
      <c r="CK9803"/>
      <c r="CL9803"/>
      <c r="CM9803"/>
      <c r="CN9803"/>
      <c r="CO9803"/>
      <c r="CP9803"/>
      <c r="CQ9803"/>
      <c r="CR9803"/>
      <c r="CS9803"/>
      <c r="CT9803"/>
      <c r="CU9803"/>
      <c r="CV9803"/>
    </row>
    <row r="9804" spans="10:100" x14ac:dyDescent="0.25">
      <c r="J9804"/>
      <c r="K9804"/>
      <c r="L9804"/>
      <c r="M9804"/>
      <c r="N9804"/>
      <c r="O9804"/>
      <c r="P9804"/>
      <c r="Q9804"/>
      <c r="R9804"/>
      <c r="S9804"/>
      <c r="T9804"/>
      <c r="U9804"/>
      <c r="V9804"/>
      <c r="W9804"/>
      <c r="X9804"/>
      <c r="Y9804"/>
      <c r="Z9804"/>
      <c r="AA9804"/>
      <c r="AB9804"/>
      <c r="AC9804"/>
      <c r="AD9804"/>
      <c r="AE9804"/>
      <c r="AF9804"/>
      <c r="AG9804"/>
      <c r="AH9804"/>
      <c r="AI9804"/>
      <c r="AJ9804"/>
      <c r="AK9804"/>
      <c r="AL9804"/>
      <c r="AM9804"/>
      <c r="AN9804"/>
      <c r="AO9804"/>
      <c r="AP9804"/>
      <c r="AQ9804"/>
      <c r="AR9804"/>
      <c r="AS9804"/>
      <c r="AT9804"/>
      <c r="AU9804"/>
      <c r="AV9804"/>
      <c r="AW9804"/>
      <c r="AX9804"/>
      <c r="AY9804"/>
      <c r="AZ9804"/>
      <c r="BA9804"/>
      <c r="BB9804"/>
      <c r="BC9804"/>
      <c r="BD9804"/>
      <c r="BE9804"/>
      <c r="BF9804"/>
      <c r="BG9804"/>
      <c r="BH9804"/>
      <c r="BI9804"/>
      <c r="BJ9804"/>
      <c r="BK9804"/>
      <c r="BL9804"/>
      <c r="BM9804"/>
      <c r="BN9804"/>
      <c r="BO9804"/>
      <c r="BP9804"/>
      <c r="BQ9804"/>
      <c r="BR9804"/>
      <c r="BS9804"/>
      <c r="BT9804"/>
      <c r="BU9804"/>
      <c r="BV9804"/>
      <c r="BW9804"/>
      <c r="BX9804"/>
      <c r="BY9804"/>
      <c r="BZ9804"/>
      <c r="CA9804"/>
      <c r="CB9804"/>
      <c r="CC9804"/>
      <c r="CD9804"/>
      <c r="CE9804"/>
      <c r="CF9804"/>
      <c r="CG9804"/>
      <c r="CH9804"/>
      <c r="CI9804"/>
      <c r="CJ9804"/>
      <c r="CK9804"/>
      <c r="CL9804"/>
      <c r="CM9804"/>
      <c r="CN9804"/>
      <c r="CO9804"/>
      <c r="CP9804"/>
      <c r="CQ9804"/>
      <c r="CR9804"/>
      <c r="CS9804"/>
      <c r="CT9804"/>
      <c r="CU9804"/>
      <c r="CV9804"/>
    </row>
    <row r="9805" spans="10:100" x14ac:dyDescent="0.25">
      <c r="J9805"/>
      <c r="K9805"/>
      <c r="L9805"/>
      <c r="M9805"/>
      <c r="N9805"/>
      <c r="O9805"/>
      <c r="P9805"/>
      <c r="Q9805"/>
      <c r="R9805"/>
      <c r="S9805"/>
      <c r="T9805"/>
      <c r="U9805"/>
      <c r="V9805"/>
      <c r="W9805"/>
      <c r="X9805"/>
      <c r="Y9805"/>
      <c r="Z9805"/>
      <c r="AA9805"/>
      <c r="AB9805"/>
      <c r="AC9805"/>
      <c r="AD9805"/>
      <c r="AE9805"/>
      <c r="AF9805"/>
      <c r="AG9805"/>
      <c r="AH9805"/>
      <c r="AI9805"/>
      <c r="AJ9805"/>
      <c r="AK9805"/>
      <c r="AL9805"/>
      <c r="AM9805"/>
      <c r="AN9805"/>
      <c r="AO9805"/>
      <c r="AP9805"/>
      <c r="AQ9805"/>
      <c r="AR9805"/>
      <c r="AS9805"/>
      <c r="AT9805"/>
      <c r="AU9805"/>
      <c r="AV9805"/>
      <c r="AW9805"/>
      <c r="AX9805"/>
      <c r="AY9805"/>
      <c r="AZ9805"/>
      <c r="BA9805"/>
      <c r="BB9805"/>
      <c r="BC9805"/>
      <c r="BD9805"/>
      <c r="BE9805"/>
      <c r="BF9805"/>
      <c r="BG9805"/>
      <c r="BH9805"/>
      <c r="BI9805"/>
      <c r="BJ9805"/>
      <c r="BK9805"/>
      <c r="BL9805"/>
      <c r="BM9805"/>
      <c r="BN9805"/>
      <c r="BO9805"/>
      <c r="BP9805"/>
      <c r="BQ9805"/>
      <c r="BR9805"/>
      <c r="BS9805"/>
      <c r="BT9805"/>
      <c r="BU9805"/>
      <c r="BV9805"/>
      <c r="BW9805"/>
      <c r="BX9805"/>
      <c r="BY9805"/>
      <c r="BZ9805"/>
      <c r="CA9805"/>
      <c r="CB9805"/>
      <c r="CC9805"/>
      <c r="CD9805"/>
      <c r="CE9805"/>
      <c r="CF9805"/>
      <c r="CG9805"/>
      <c r="CH9805"/>
      <c r="CI9805"/>
      <c r="CJ9805"/>
      <c r="CK9805"/>
      <c r="CL9805"/>
      <c r="CM9805"/>
      <c r="CN9805"/>
      <c r="CO9805"/>
      <c r="CP9805"/>
      <c r="CQ9805"/>
      <c r="CR9805"/>
      <c r="CS9805"/>
      <c r="CT9805"/>
      <c r="CU9805"/>
      <c r="CV9805"/>
    </row>
    <row r="9806" spans="10:100" x14ac:dyDescent="0.25">
      <c r="J9806"/>
      <c r="K9806"/>
      <c r="L9806"/>
      <c r="M9806"/>
      <c r="N9806"/>
      <c r="O9806"/>
      <c r="P9806"/>
      <c r="Q9806"/>
      <c r="R9806"/>
      <c r="S9806"/>
      <c r="T9806"/>
      <c r="U9806"/>
      <c r="V9806"/>
      <c r="W9806"/>
      <c r="X9806"/>
      <c r="Y9806"/>
      <c r="Z9806"/>
      <c r="AA9806"/>
      <c r="AB9806"/>
      <c r="AC9806"/>
      <c r="AD9806"/>
      <c r="AE9806"/>
      <c r="AF9806"/>
      <c r="AG9806"/>
      <c r="AH9806"/>
      <c r="AI9806"/>
      <c r="AJ9806"/>
      <c r="AK9806"/>
      <c r="AL9806"/>
      <c r="AM9806"/>
      <c r="AN9806"/>
      <c r="AO9806"/>
      <c r="AP9806"/>
      <c r="AQ9806"/>
      <c r="AR9806"/>
      <c r="AS9806"/>
      <c r="AT9806"/>
      <c r="AU9806"/>
      <c r="AV9806"/>
      <c r="AW9806"/>
      <c r="AX9806"/>
      <c r="AY9806"/>
      <c r="AZ9806"/>
      <c r="BA9806"/>
      <c r="BB9806"/>
      <c r="BC9806"/>
      <c r="BD9806"/>
      <c r="BE9806"/>
      <c r="BF9806"/>
      <c r="BG9806"/>
      <c r="BH9806"/>
      <c r="BI9806"/>
      <c r="BJ9806"/>
      <c r="BK9806"/>
      <c r="BL9806"/>
      <c r="BM9806"/>
      <c r="BN9806"/>
      <c r="BO9806"/>
      <c r="BP9806"/>
      <c r="BQ9806"/>
      <c r="BR9806"/>
      <c r="BS9806"/>
      <c r="BT9806"/>
      <c r="BU9806"/>
      <c r="BV9806"/>
      <c r="BW9806"/>
      <c r="BX9806"/>
      <c r="BY9806"/>
      <c r="BZ9806"/>
      <c r="CA9806"/>
      <c r="CB9806"/>
      <c r="CC9806"/>
      <c r="CD9806"/>
      <c r="CE9806"/>
      <c r="CF9806"/>
      <c r="CG9806"/>
      <c r="CH9806"/>
      <c r="CI9806"/>
      <c r="CJ9806"/>
      <c r="CK9806"/>
      <c r="CL9806"/>
      <c r="CM9806"/>
      <c r="CN9806"/>
      <c r="CO9806"/>
      <c r="CP9806"/>
      <c r="CQ9806"/>
      <c r="CR9806"/>
      <c r="CS9806"/>
      <c r="CT9806"/>
      <c r="CU9806"/>
      <c r="CV9806"/>
    </row>
    <row r="9807" spans="10:100" x14ac:dyDescent="0.25">
      <c r="J9807"/>
      <c r="K9807"/>
      <c r="L9807"/>
      <c r="M9807"/>
      <c r="N9807"/>
      <c r="O9807"/>
      <c r="P9807"/>
      <c r="Q9807"/>
      <c r="R9807"/>
      <c r="S9807"/>
      <c r="T9807"/>
      <c r="U9807"/>
      <c r="V9807"/>
      <c r="W9807"/>
      <c r="X9807"/>
      <c r="Y9807"/>
      <c r="Z9807"/>
      <c r="AA9807"/>
      <c r="AB9807"/>
      <c r="AC9807"/>
      <c r="AD9807"/>
      <c r="AE9807"/>
      <c r="AF9807"/>
      <c r="AG9807"/>
      <c r="AH9807"/>
      <c r="AI9807"/>
      <c r="AJ9807"/>
      <c r="AK9807"/>
      <c r="AL9807"/>
      <c r="AM9807"/>
      <c r="AN9807"/>
      <c r="AO9807"/>
      <c r="AP9807"/>
      <c r="AQ9807"/>
      <c r="AR9807"/>
      <c r="AS9807"/>
      <c r="AT9807"/>
      <c r="AU9807"/>
      <c r="AV9807"/>
      <c r="AW9807"/>
      <c r="AX9807"/>
      <c r="AY9807"/>
      <c r="AZ9807"/>
      <c r="BA9807"/>
      <c r="BB9807"/>
      <c r="BC9807"/>
      <c r="BD9807"/>
      <c r="BE9807"/>
      <c r="BF9807"/>
      <c r="BG9807"/>
      <c r="BH9807"/>
      <c r="BI9807"/>
      <c r="BJ9807"/>
      <c r="BK9807"/>
      <c r="BL9807"/>
      <c r="BM9807"/>
      <c r="BN9807"/>
      <c r="BO9807"/>
      <c r="BP9807"/>
      <c r="BQ9807"/>
      <c r="BR9807"/>
      <c r="BS9807"/>
      <c r="BT9807"/>
      <c r="BU9807"/>
      <c r="BV9807"/>
      <c r="BW9807"/>
      <c r="BX9807"/>
      <c r="BY9807"/>
      <c r="BZ9807"/>
      <c r="CA9807"/>
      <c r="CB9807"/>
      <c r="CC9807"/>
      <c r="CD9807"/>
      <c r="CE9807"/>
      <c r="CF9807"/>
      <c r="CG9807"/>
      <c r="CH9807"/>
      <c r="CI9807"/>
      <c r="CJ9807"/>
      <c r="CK9807"/>
      <c r="CL9807"/>
      <c r="CM9807"/>
      <c r="CN9807"/>
      <c r="CO9807"/>
      <c r="CP9807"/>
      <c r="CQ9807"/>
      <c r="CR9807"/>
      <c r="CS9807"/>
      <c r="CT9807"/>
      <c r="CU9807"/>
      <c r="CV9807"/>
    </row>
    <row r="9808" spans="10:100" x14ac:dyDescent="0.25">
      <c r="J9808"/>
      <c r="K9808"/>
      <c r="L9808"/>
      <c r="M9808"/>
      <c r="N9808"/>
      <c r="O9808"/>
      <c r="P9808"/>
      <c r="Q9808"/>
      <c r="R9808"/>
      <c r="S9808"/>
      <c r="T9808"/>
      <c r="U9808"/>
      <c r="V9808"/>
      <c r="W9808"/>
      <c r="X9808"/>
      <c r="Y9808"/>
      <c r="Z9808"/>
      <c r="AA9808"/>
      <c r="AB9808"/>
      <c r="AC9808"/>
      <c r="AD9808"/>
      <c r="AE9808"/>
      <c r="AF9808"/>
      <c r="AG9808"/>
      <c r="AH9808"/>
      <c r="AI9808"/>
      <c r="AJ9808"/>
      <c r="AK9808"/>
      <c r="AL9808"/>
      <c r="AM9808"/>
      <c r="AN9808"/>
      <c r="AO9808"/>
      <c r="AP9808"/>
      <c r="AQ9808"/>
      <c r="AR9808"/>
      <c r="AS9808"/>
      <c r="AT9808"/>
      <c r="AU9808"/>
      <c r="AV9808"/>
      <c r="AW9808"/>
      <c r="AX9808"/>
      <c r="AY9808"/>
      <c r="AZ9808"/>
      <c r="BA9808"/>
      <c r="BB9808"/>
      <c r="BC9808"/>
      <c r="BD9808"/>
      <c r="BE9808"/>
      <c r="BF9808"/>
      <c r="BG9808"/>
      <c r="BH9808"/>
      <c r="BI9808"/>
      <c r="BJ9808"/>
      <c r="BK9808"/>
      <c r="BL9808"/>
      <c r="BM9808"/>
      <c r="BN9808"/>
      <c r="BO9808"/>
      <c r="BP9808"/>
      <c r="BQ9808"/>
      <c r="BR9808"/>
      <c r="BS9808"/>
      <c r="BT9808"/>
      <c r="BU9808"/>
      <c r="BV9808"/>
      <c r="BW9808"/>
      <c r="BX9808"/>
      <c r="BY9808"/>
      <c r="BZ9808"/>
      <c r="CA9808"/>
      <c r="CB9808"/>
      <c r="CC9808"/>
      <c r="CD9808"/>
      <c r="CE9808"/>
      <c r="CF9808"/>
      <c r="CG9808"/>
      <c r="CH9808"/>
      <c r="CI9808"/>
      <c r="CJ9808"/>
      <c r="CK9808"/>
      <c r="CL9808"/>
      <c r="CM9808"/>
      <c r="CN9808"/>
      <c r="CO9808"/>
      <c r="CP9808"/>
      <c r="CQ9808"/>
      <c r="CR9808"/>
      <c r="CS9808"/>
      <c r="CT9808"/>
      <c r="CU9808"/>
      <c r="CV9808"/>
    </row>
    <row r="9809" spans="10:100" x14ac:dyDescent="0.25">
      <c r="J9809"/>
      <c r="K9809"/>
      <c r="L9809"/>
      <c r="M9809"/>
      <c r="N9809"/>
      <c r="O9809"/>
      <c r="P9809"/>
      <c r="Q9809"/>
      <c r="R9809"/>
      <c r="S9809"/>
      <c r="T9809"/>
      <c r="U9809"/>
      <c r="V9809"/>
      <c r="W9809"/>
      <c r="X9809"/>
      <c r="Y9809"/>
      <c r="Z9809"/>
      <c r="AA9809"/>
      <c r="AB9809"/>
      <c r="AC9809"/>
      <c r="AD9809"/>
      <c r="AE9809"/>
      <c r="AF9809"/>
      <c r="AG9809"/>
      <c r="AH9809"/>
      <c r="AI9809"/>
      <c r="AJ9809"/>
      <c r="AK9809"/>
      <c r="AL9809"/>
      <c r="AM9809"/>
      <c r="AN9809"/>
      <c r="AO9809"/>
      <c r="AP9809"/>
      <c r="AQ9809"/>
      <c r="AR9809"/>
      <c r="AS9809"/>
      <c r="AT9809"/>
      <c r="AU9809"/>
      <c r="AV9809"/>
      <c r="AW9809"/>
      <c r="AX9809"/>
      <c r="AY9809"/>
      <c r="AZ9809"/>
      <c r="BA9809"/>
      <c r="BB9809"/>
      <c r="BC9809"/>
      <c r="BD9809"/>
      <c r="BE9809"/>
      <c r="BF9809"/>
      <c r="BG9809"/>
      <c r="BH9809"/>
      <c r="BI9809"/>
      <c r="BJ9809"/>
      <c r="BK9809"/>
      <c r="BL9809"/>
      <c r="BM9809"/>
      <c r="BN9809"/>
      <c r="BO9809"/>
      <c r="BP9809"/>
      <c r="BQ9809"/>
      <c r="BR9809"/>
      <c r="BS9809"/>
      <c r="BT9809"/>
      <c r="BU9809"/>
      <c r="BV9809"/>
      <c r="BW9809"/>
      <c r="BX9809"/>
      <c r="BY9809"/>
      <c r="BZ9809"/>
      <c r="CA9809"/>
      <c r="CB9809"/>
      <c r="CC9809"/>
      <c r="CD9809"/>
      <c r="CE9809"/>
      <c r="CF9809"/>
      <c r="CG9809"/>
      <c r="CH9809"/>
      <c r="CI9809"/>
      <c r="CJ9809"/>
      <c r="CK9809"/>
      <c r="CL9809"/>
      <c r="CM9809"/>
      <c r="CN9809"/>
      <c r="CO9809"/>
      <c r="CP9809"/>
      <c r="CQ9809"/>
      <c r="CR9809"/>
      <c r="CS9809"/>
      <c r="CT9809"/>
      <c r="CU9809"/>
      <c r="CV9809"/>
    </row>
    <row r="9810" spans="10:100" x14ac:dyDescent="0.25">
      <c r="J9810"/>
      <c r="K9810"/>
      <c r="L9810"/>
      <c r="M9810"/>
      <c r="N9810"/>
      <c r="O9810"/>
      <c r="P9810"/>
      <c r="Q9810"/>
      <c r="R9810"/>
      <c r="S9810"/>
      <c r="T9810"/>
      <c r="U9810"/>
      <c r="V9810"/>
      <c r="W9810"/>
      <c r="X9810"/>
      <c r="Y9810"/>
      <c r="Z9810"/>
      <c r="AA9810"/>
      <c r="AB9810"/>
      <c r="AC9810"/>
      <c r="AD9810"/>
      <c r="AE9810"/>
      <c r="AF9810"/>
      <c r="AG9810"/>
      <c r="AH9810"/>
      <c r="AI9810"/>
      <c r="AJ9810"/>
      <c r="AK9810"/>
      <c r="AL9810"/>
      <c r="AM9810"/>
      <c r="AN9810"/>
      <c r="AO9810"/>
      <c r="AP9810"/>
      <c r="AQ9810"/>
      <c r="AR9810"/>
      <c r="AS9810"/>
      <c r="AT9810"/>
      <c r="AU9810"/>
      <c r="AV9810"/>
      <c r="AW9810"/>
      <c r="AX9810"/>
      <c r="AY9810"/>
      <c r="AZ9810"/>
      <c r="BA9810"/>
      <c r="BB9810"/>
      <c r="BC9810"/>
      <c r="BD9810"/>
      <c r="BE9810"/>
      <c r="BF9810"/>
      <c r="BG9810"/>
      <c r="BH9810"/>
      <c r="BI9810"/>
      <c r="BJ9810"/>
      <c r="BK9810"/>
      <c r="BL9810"/>
      <c r="BM9810"/>
      <c r="BN9810"/>
      <c r="BO9810"/>
      <c r="BP9810"/>
      <c r="BQ9810"/>
      <c r="BR9810"/>
      <c r="BS9810"/>
      <c r="BT9810"/>
      <c r="BU9810"/>
      <c r="BV9810"/>
      <c r="BW9810"/>
      <c r="BX9810"/>
      <c r="BY9810"/>
      <c r="BZ9810"/>
      <c r="CA9810"/>
      <c r="CB9810"/>
      <c r="CC9810"/>
      <c r="CD9810"/>
      <c r="CE9810"/>
      <c r="CF9810"/>
      <c r="CG9810"/>
      <c r="CH9810"/>
      <c r="CI9810"/>
      <c r="CJ9810"/>
      <c r="CK9810"/>
      <c r="CL9810"/>
      <c r="CM9810"/>
      <c r="CN9810"/>
      <c r="CO9810"/>
      <c r="CP9810"/>
      <c r="CQ9810"/>
      <c r="CR9810"/>
      <c r="CS9810"/>
      <c r="CT9810"/>
      <c r="CU9810"/>
      <c r="CV9810"/>
    </row>
    <row r="9811" spans="10:100" x14ac:dyDescent="0.25">
      <c r="J9811"/>
      <c r="K9811"/>
      <c r="L9811"/>
      <c r="M9811"/>
      <c r="N9811"/>
      <c r="O9811"/>
      <c r="P9811"/>
      <c r="Q9811"/>
      <c r="R9811"/>
      <c r="S9811"/>
      <c r="T9811"/>
      <c r="U9811"/>
      <c r="V9811"/>
      <c r="W9811"/>
      <c r="X9811"/>
      <c r="Y9811"/>
      <c r="Z9811"/>
      <c r="AA9811"/>
      <c r="AB9811"/>
      <c r="AC9811"/>
      <c r="AD9811"/>
      <c r="AE9811"/>
      <c r="AF9811"/>
      <c r="AG9811"/>
      <c r="AH9811"/>
      <c r="AI9811"/>
      <c r="AJ9811"/>
      <c r="AK9811"/>
      <c r="AL9811"/>
      <c r="AM9811"/>
      <c r="AN9811"/>
      <c r="AO9811"/>
      <c r="AP9811"/>
      <c r="AQ9811"/>
      <c r="AR9811"/>
      <c r="AS9811"/>
      <c r="AT9811"/>
      <c r="AU9811"/>
      <c r="AV9811"/>
      <c r="AW9811"/>
      <c r="AX9811"/>
      <c r="AY9811"/>
      <c r="AZ9811"/>
      <c r="BA9811"/>
      <c r="BB9811"/>
      <c r="BC9811"/>
      <c r="BD9811"/>
      <c r="BE9811"/>
      <c r="BF9811"/>
      <c r="BG9811"/>
      <c r="BH9811"/>
      <c r="BI9811"/>
      <c r="BJ9811"/>
      <c r="BK9811"/>
      <c r="BL9811"/>
      <c r="BM9811"/>
      <c r="BN9811"/>
      <c r="BO9811"/>
      <c r="BP9811"/>
      <c r="BQ9811"/>
      <c r="BR9811"/>
      <c r="BS9811"/>
      <c r="BT9811"/>
      <c r="BU9811"/>
      <c r="BV9811"/>
      <c r="BW9811"/>
      <c r="BX9811"/>
      <c r="BY9811"/>
      <c r="BZ9811"/>
      <c r="CA9811"/>
      <c r="CB9811"/>
      <c r="CC9811"/>
      <c r="CD9811"/>
      <c r="CE9811"/>
      <c r="CF9811"/>
      <c r="CG9811"/>
      <c r="CH9811"/>
      <c r="CI9811"/>
      <c r="CJ9811"/>
      <c r="CK9811"/>
      <c r="CL9811"/>
      <c r="CM9811"/>
      <c r="CN9811"/>
      <c r="CO9811"/>
      <c r="CP9811"/>
      <c r="CQ9811"/>
      <c r="CR9811"/>
      <c r="CS9811"/>
      <c r="CT9811"/>
      <c r="CU9811"/>
      <c r="CV9811"/>
    </row>
    <row r="9812" spans="10:100" x14ac:dyDescent="0.25">
      <c r="J9812"/>
      <c r="K9812"/>
      <c r="L9812"/>
      <c r="M9812"/>
      <c r="N9812"/>
      <c r="O9812"/>
      <c r="P9812"/>
      <c r="Q9812"/>
      <c r="R9812"/>
      <c r="S9812"/>
      <c r="T9812"/>
      <c r="U9812"/>
      <c r="V9812"/>
      <c r="W9812"/>
      <c r="X9812"/>
      <c r="Y9812"/>
      <c r="Z9812"/>
      <c r="AA9812"/>
      <c r="AB9812"/>
      <c r="AC9812"/>
      <c r="AD9812"/>
      <c r="AE9812"/>
      <c r="AF9812"/>
      <c r="AG9812"/>
      <c r="AH9812"/>
      <c r="AI9812"/>
      <c r="AJ9812"/>
      <c r="AK9812"/>
      <c r="AL9812"/>
      <c r="AM9812"/>
      <c r="AN9812"/>
      <c r="AO9812"/>
      <c r="AP9812"/>
      <c r="AQ9812"/>
      <c r="AR9812"/>
      <c r="AS9812"/>
      <c r="AT9812"/>
      <c r="AU9812"/>
      <c r="AV9812"/>
      <c r="AW9812"/>
      <c r="AX9812"/>
      <c r="AY9812"/>
      <c r="AZ9812"/>
      <c r="BA9812"/>
      <c r="BB9812"/>
      <c r="BC9812"/>
      <c r="BD9812"/>
      <c r="BE9812"/>
      <c r="BF9812"/>
      <c r="BG9812"/>
      <c r="BH9812"/>
      <c r="BI9812"/>
      <c r="BJ9812"/>
      <c r="BK9812"/>
      <c r="BL9812"/>
      <c r="BM9812"/>
      <c r="BN9812"/>
      <c r="BO9812"/>
      <c r="BP9812"/>
      <c r="BQ9812"/>
      <c r="BR9812"/>
      <c r="BS9812"/>
      <c r="BT9812"/>
      <c r="BU9812"/>
      <c r="BV9812"/>
      <c r="BW9812"/>
      <c r="BX9812"/>
      <c r="BY9812"/>
      <c r="BZ9812"/>
      <c r="CA9812"/>
      <c r="CB9812"/>
      <c r="CC9812"/>
      <c r="CD9812"/>
      <c r="CE9812"/>
      <c r="CF9812"/>
      <c r="CG9812"/>
      <c r="CH9812"/>
      <c r="CI9812"/>
      <c r="CJ9812"/>
      <c r="CK9812"/>
      <c r="CL9812"/>
      <c r="CM9812"/>
      <c r="CN9812"/>
      <c r="CO9812"/>
      <c r="CP9812"/>
      <c r="CQ9812"/>
      <c r="CR9812"/>
      <c r="CS9812"/>
      <c r="CT9812"/>
      <c r="CU9812"/>
      <c r="CV9812"/>
    </row>
    <row r="9813" spans="10:100" x14ac:dyDescent="0.25">
      <c r="J9813"/>
      <c r="K9813"/>
      <c r="L9813"/>
      <c r="M9813"/>
      <c r="N9813"/>
      <c r="O9813"/>
      <c r="P9813"/>
      <c r="Q9813"/>
      <c r="R9813"/>
      <c r="S9813"/>
      <c r="T9813"/>
      <c r="U9813"/>
      <c r="V9813"/>
      <c r="W9813"/>
      <c r="X9813"/>
      <c r="Y9813"/>
      <c r="Z9813"/>
      <c r="AA9813"/>
      <c r="AB9813"/>
      <c r="AC9813"/>
      <c r="AD9813"/>
      <c r="AE9813"/>
      <c r="AF9813"/>
      <c r="AG9813"/>
      <c r="AH9813"/>
      <c r="AI9813"/>
      <c r="AJ9813"/>
      <c r="AK9813"/>
      <c r="AL9813"/>
      <c r="AM9813"/>
      <c r="AN9813"/>
      <c r="AO9813"/>
      <c r="AP9813"/>
      <c r="AQ9813"/>
      <c r="AR9813"/>
      <c r="AS9813"/>
      <c r="AT9813"/>
      <c r="AU9813"/>
      <c r="AV9813"/>
      <c r="AW9813"/>
      <c r="AX9813"/>
      <c r="AY9813"/>
      <c r="AZ9813"/>
      <c r="BA9813"/>
      <c r="BB9813"/>
      <c r="BC9813"/>
      <c r="BD9813"/>
      <c r="BE9813"/>
      <c r="BF9813"/>
      <c r="BG9813"/>
      <c r="BH9813"/>
      <c r="BI9813"/>
      <c r="BJ9813"/>
      <c r="BK9813"/>
      <c r="BL9813"/>
      <c r="BM9813"/>
      <c r="BN9813"/>
      <c r="BO9813"/>
      <c r="BP9813"/>
      <c r="BQ9813"/>
      <c r="BR9813"/>
      <c r="BS9813"/>
      <c r="BT9813"/>
      <c r="BU9813"/>
      <c r="BV9813"/>
      <c r="BW9813"/>
      <c r="BX9813"/>
      <c r="BY9813"/>
      <c r="BZ9813"/>
      <c r="CA9813"/>
      <c r="CB9813"/>
      <c r="CC9813"/>
      <c r="CD9813"/>
      <c r="CE9813"/>
      <c r="CF9813"/>
      <c r="CG9813"/>
      <c r="CH9813"/>
      <c r="CI9813"/>
      <c r="CJ9813"/>
      <c r="CK9813"/>
      <c r="CL9813"/>
      <c r="CM9813"/>
      <c r="CN9813"/>
      <c r="CO9813"/>
      <c r="CP9813"/>
      <c r="CQ9813"/>
      <c r="CR9813"/>
      <c r="CS9813"/>
      <c r="CT9813"/>
      <c r="CU9813"/>
      <c r="CV9813"/>
    </row>
    <row r="9814" spans="10:100" x14ac:dyDescent="0.25">
      <c r="J9814"/>
      <c r="K9814"/>
      <c r="L9814"/>
      <c r="M9814"/>
      <c r="N9814"/>
      <c r="O9814"/>
      <c r="P9814"/>
      <c r="Q9814"/>
      <c r="R9814"/>
      <c r="S9814"/>
      <c r="T9814"/>
      <c r="U9814"/>
      <c r="V9814"/>
      <c r="W9814"/>
      <c r="X9814"/>
      <c r="Y9814"/>
      <c r="Z9814"/>
      <c r="AA9814"/>
      <c r="AB9814"/>
      <c r="AC9814"/>
      <c r="AD9814"/>
      <c r="AE9814"/>
      <c r="AF9814"/>
      <c r="AG9814"/>
      <c r="AH9814"/>
      <c r="AI9814"/>
      <c r="AJ9814"/>
      <c r="AK9814"/>
      <c r="AL9814"/>
      <c r="AM9814"/>
      <c r="AN9814"/>
      <c r="AO9814"/>
      <c r="AP9814"/>
      <c r="AQ9814"/>
      <c r="AR9814"/>
      <c r="AS9814"/>
      <c r="AT9814"/>
      <c r="AU9814"/>
      <c r="AV9814"/>
      <c r="AW9814"/>
      <c r="AX9814"/>
      <c r="AY9814"/>
      <c r="AZ9814"/>
      <c r="BA9814"/>
      <c r="BB9814"/>
      <c r="BC9814"/>
      <c r="BD9814"/>
      <c r="BE9814"/>
      <c r="BF9814"/>
      <c r="BG9814"/>
      <c r="BH9814"/>
      <c r="BI9814"/>
      <c r="BJ9814"/>
      <c r="BK9814"/>
      <c r="BL9814"/>
      <c r="BM9814"/>
      <c r="BN9814"/>
      <c r="BO9814"/>
      <c r="BP9814"/>
      <c r="BQ9814"/>
      <c r="BR9814"/>
      <c r="BS9814"/>
      <c r="BT9814"/>
      <c r="BU9814"/>
      <c r="BV9814"/>
      <c r="BW9814"/>
      <c r="BX9814"/>
      <c r="BY9814"/>
      <c r="BZ9814"/>
      <c r="CA9814"/>
      <c r="CB9814"/>
      <c r="CC9814"/>
      <c r="CD9814"/>
      <c r="CE9814"/>
      <c r="CF9814"/>
      <c r="CG9814"/>
      <c r="CH9814"/>
      <c r="CI9814"/>
      <c r="CJ9814"/>
      <c r="CK9814"/>
      <c r="CL9814"/>
      <c r="CM9814"/>
      <c r="CN9814"/>
      <c r="CO9814"/>
      <c r="CP9814"/>
      <c r="CQ9814"/>
      <c r="CR9814"/>
      <c r="CS9814"/>
      <c r="CT9814"/>
      <c r="CU9814"/>
      <c r="CV9814"/>
    </row>
    <row r="9815" spans="10:100" x14ac:dyDescent="0.25">
      <c r="J9815"/>
      <c r="K9815"/>
      <c r="L9815"/>
      <c r="M9815"/>
      <c r="N9815"/>
      <c r="O9815"/>
      <c r="P9815"/>
      <c r="Q9815"/>
      <c r="R9815"/>
      <c r="S9815"/>
      <c r="T9815"/>
      <c r="U9815"/>
      <c r="V9815"/>
      <c r="W9815"/>
      <c r="X9815"/>
      <c r="Y9815"/>
      <c r="Z9815"/>
      <c r="AA9815"/>
      <c r="AB9815"/>
      <c r="AC9815"/>
      <c r="AD9815"/>
      <c r="AE9815"/>
      <c r="AF9815"/>
      <c r="AG9815"/>
      <c r="AH9815"/>
      <c r="AI9815"/>
      <c r="AJ9815"/>
      <c r="AK9815"/>
      <c r="AL9815"/>
      <c r="AM9815"/>
      <c r="AN9815"/>
      <c r="AO9815"/>
      <c r="AP9815"/>
      <c r="AQ9815"/>
      <c r="AR9815"/>
      <c r="AS9815"/>
      <c r="AT9815"/>
      <c r="AU9815"/>
      <c r="AV9815"/>
      <c r="AW9815"/>
      <c r="AX9815"/>
      <c r="AY9815"/>
      <c r="AZ9815"/>
      <c r="BA9815"/>
      <c r="BB9815"/>
      <c r="BC9815"/>
      <c r="BD9815"/>
      <c r="BE9815"/>
      <c r="BF9815"/>
      <c r="BG9815"/>
      <c r="BH9815"/>
      <c r="BI9815"/>
      <c r="BJ9815"/>
      <c r="BK9815"/>
      <c r="BL9815"/>
      <c r="BM9815"/>
      <c r="BN9815"/>
      <c r="BO9815"/>
      <c r="BP9815"/>
      <c r="BQ9815"/>
      <c r="BR9815"/>
      <c r="BS9815"/>
      <c r="BT9815"/>
      <c r="BU9815"/>
      <c r="BV9815"/>
      <c r="BW9815"/>
      <c r="BX9815"/>
      <c r="BY9815"/>
      <c r="BZ9815"/>
      <c r="CA9815"/>
      <c r="CB9815"/>
      <c r="CC9815"/>
      <c r="CD9815"/>
      <c r="CE9815"/>
      <c r="CF9815"/>
      <c r="CG9815"/>
      <c r="CH9815"/>
      <c r="CI9815"/>
      <c r="CJ9815"/>
      <c r="CK9815"/>
      <c r="CL9815"/>
      <c r="CM9815"/>
      <c r="CN9815"/>
      <c r="CO9815"/>
      <c r="CP9815"/>
      <c r="CQ9815"/>
      <c r="CR9815"/>
      <c r="CS9815"/>
      <c r="CT9815"/>
      <c r="CU9815"/>
      <c r="CV9815"/>
    </row>
    <row r="9816" spans="10:100" x14ac:dyDescent="0.25">
      <c r="J9816"/>
      <c r="K9816"/>
      <c r="L9816"/>
      <c r="M9816"/>
      <c r="N9816"/>
      <c r="O9816"/>
      <c r="P9816"/>
      <c r="Q9816"/>
      <c r="R9816"/>
      <c r="S9816"/>
      <c r="T9816"/>
      <c r="U9816"/>
      <c r="V9816"/>
      <c r="W9816"/>
      <c r="X9816"/>
      <c r="Y9816"/>
      <c r="Z9816"/>
      <c r="AA9816"/>
      <c r="AB9816"/>
      <c r="AC9816"/>
      <c r="AD9816"/>
      <c r="AE9816"/>
      <c r="AF9816"/>
      <c r="AG9816"/>
      <c r="AH9816"/>
      <c r="AI9816"/>
      <c r="AJ9816"/>
      <c r="AK9816"/>
      <c r="AL9816"/>
      <c r="AM9816"/>
      <c r="AN9816"/>
      <c r="AO9816"/>
      <c r="AP9816"/>
      <c r="AQ9816"/>
      <c r="AR9816"/>
      <c r="AS9816"/>
      <c r="AT9816"/>
      <c r="AU9816"/>
      <c r="AV9816"/>
      <c r="AW9816"/>
      <c r="AX9816"/>
      <c r="AY9816"/>
      <c r="AZ9816"/>
      <c r="BA9816"/>
      <c r="BB9816"/>
      <c r="BC9816"/>
      <c r="BD9816"/>
      <c r="BE9816"/>
      <c r="BF9816"/>
      <c r="BG9816"/>
      <c r="BH9816"/>
      <c r="BI9816"/>
      <c r="BJ9816"/>
      <c r="BK9816"/>
      <c r="BL9816"/>
      <c r="BM9816"/>
      <c r="BN9816"/>
      <c r="BO9816"/>
      <c r="BP9816"/>
      <c r="BQ9816"/>
      <c r="BR9816"/>
      <c r="BS9816"/>
      <c r="BT9816"/>
      <c r="BU9816"/>
      <c r="BV9816"/>
      <c r="BW9816"/>
      <c r="BX9816"/>
      <c r="BY9816"/>
      <c r="BZ9816"/>
      <c r="CA9816"/>
      <c r="CB9816"/>
      <c r="CC9816"/>
      <c r="CD9816"/>
      <c r="CE9816"/>
      <c r="CF9816"/>
      <c r="CG9816"/>
      <c r="CH9816"/>
      <c r="CI9816"/>
      <c r="CJ9816"/>
      <c r="CK9816"/>
      <c r="CL9816"/>
      <c r="CM9816"/>
      <c r="CN9816"/>
      <c r="CO9816"/>
      <c r="CP9816"/>
      <c r="CQ9816"/>
      <c r="CR9816"/>
      <c r="CS9816"/>
      <c r="CT9816"/>
      <c r="CU9816"/>
      <c r="CV9816"/>
    </row>
    <row r="9817" spans="10:100" x14ac:dyDescent="0.25">
      <c r="J9817"/>
      <c r="K9817"/>
      <c r="L9817"/>
      <c r="M9817"/>
      <c r="N9817"/>
      <c r="O9817"/>
      <c r="P9817"/>
      <c r="Q9817"/>
      <c r="R9817"/>
      <c r="S9817"/>
      <c r="T9817"/>
      <c r="U9817"/>
      <c r="V9817"/>
      <c r="W9817"/>
      <c r="X9817"/>
      <c r="Y9817"/>
      <c r="Z9817"/>
      <c r="AA9817"/>
      <c r="AB9817"/>
      <c r="AC9817"/>
      <c r="AD9817"/>
      <c r="AE9817"/>
      <c r="AF9817"/>
      <c r="AG9817"/>
      <c r="AH9817"/>
      <c r="AI9817"/>
      <c r="AJ9817"/>
      <c r="AK9817"/>
      <c r="AL9817"/>
      <c r="AM9817"/>
      <c r="AN9817"/>
      <c r="AO9817"/>
      <c r="AP9817"/>
      <c r="AQ9817"/>
      <c r="AR9817"/>
      <c r="AS9817"/>
      <c r="AT9817"/>
      <c r="AU9817"/>
      <c r="AV9817"/>
      <c r="AW9817"/>
      <c r="AX9817"/>
      <c r="AY9817"/>
      <c r="AZ9817"/>
      <c r="BA9817"/>
      <c r="BB9817"/>
      <c r="BC9817"/>
      <c r="BD9817"/>
      <c r="BE9817"/>
      <c r="BF9817"/>
      <c r="BG9817"/>
      <c r="BH9817"/>
      <c r="BI9817"/>
      <c r="BJ9817"/>
      <c r="BK9817"/>
      <c r="BL9817"/>
      <c r="BM9817"/>
      <c r="BN9817"/>
      <c r="BO9817"/>
      <c r="BP9817"/>
      <c r="BQ9817"/>
      <c r="BR9817"/>
      <c r="BS9817"/>
      <c r="BT9817"/>
      <c r="BU9817"/>
      <c r="BV9817"/>
      <c r="BW9817"/>
      <c r="BX9817"/>
      <c r="BY9817"/>
      <c r="BZ9817"/>
      <c r="CA9817"/>
      <c r="CB9817"/>
      <c r="CC9817"/>
      <c r="CD9817"/>
      <c r="CE9817"/>
      <c r="CF9817"/>
      <c r="CG9817"/>
      <c r="CH9817"/>
      <c r="CI9817"/>
      <c r="CJ9817"/>
      <c r="CK9817"/>
      <c r="CL9817"/>
      <c r="CM9817"/>
      <c r="CN9817"/>
      <c r="CO9817"/>
      <c r="CP9817"/>
      <c r="CQ9817"/>
      <c r="CR9817"/>
      <c r="CS9817"/>
      <c r="CT9817"/>
      <c r="CU9817"/>
      <c r="CV9817"/>
    </row>
    <row r="9818" spans="10:100" x14ac:dyDescent="0.25">
      <c r="J9818"/>
      <c r="K9818"/>
      <c r="L9818"/>
      <c r="M9818"/>
      <c r="N9818"/>
      <c r="O9818"/>
      <c r="P9818"/>
      <c r="Q9818"/>
      <c r="R9818"/>
      <c r="S9818"/>
      <c r="T9818"/>
      <c r="U9818"/>
      <c r="V9818"/>
      <c r="W9818"/>
      <c r="X9818"/>
      <c r="Y9818"/>
      <c r="Z9818"/>
      <c r="AA9818"/>
      <c r="AB9818"/>
      <c r="AC9818"/>
      <c r="AD9818"/>
      <c r="AE9818"/>
      <c r="AF9818"/>
      <c r="AG9818"/>
      <c r="AH9818"/>
      <c r="AI9818"/>
      <c r="AJ9818"/>
      <c r="AK9818"/>
      <c r="AL9818"/>
      <c r="AM9818"/>
      <c r="AN9818"/>
      <c r="AO9818"/>
      <c r="AP9818"/>
      <c r="AQ9818"/>
      <c r="AR9818"/>
      <c r="AS9818"/>
      <c r="AT9818"/>
      <c r="AU9818"/>
      <c r="AV9818"/>
      <c r="AW9818"/>
      <c r="AX9818"/>
      <c r="AY9818"/>
      <c r="AZ9818"/>
      <c r="BA9818"/>
      <c r="BB9818"/>
      <c r="BC9818"/>
      <c r="BD9818"/>
      <c r="BE9818"/>
      <c r="BF9818"/>
      <c r="BG9818"/>
      <c r="BH9818"/>
      <c r="BI9818"/>
      <c r="BJ9818"/>
      <c r="BK9818"/>
      <c r="BL9818"/>
      <c r="BM9818"/>
      <c r="BN9818"/>
      <c r="BO9818"/>
      <c r="BP9818"/>
      <c r="BQ9818"/>
      <c r="BR9818"/>
      <c r="BS9818"/>
      <c r="BT9818"/>
      <c r="BU9818"/>
      <c r="BV9818"/>
      <c r="BW9818"/>
      <c r="BX9818"/>
      <c r="BY9818"/>
      <c r="BZ9818"/>
      <c r="CA9818"/>
      <c r="CB9818"/>
      <c r="CC9818"/>
      <c r="CD9818"/>
      <c r="CE9818"/>
      <c r="CF9818"/>
      <c r="CG9818"/>
      <c r="CH9818"/>
      <c r="CI9818"/>
      <c r="CJ9818"/>
      <c r="CK9818"/>
      <c r="CL9818"/>
      <c r="CM9818"/>
      <c r="CN9818"/>
      <c r="CO9818"/>
      <c r="CP9818"/>
      <c r="CQ9818"/>
      <c r="CR9818"/>
      <c r="CS9818"/>
      <c r="CT9818"/>
      <c r="CU9818"/>
      <c r="CV9818"/>
    </row>
    <row r="9819" spans="10:100" x14ac:dyDescent="0.25">
      <c r="J9819"/>
      <c r="K9819"/>
      <c r="L9819"/>
      <c r="M9819"/>
      <c r="N9819"/>
      <c r="O9819"/>
      <c r="P9819"/>
      <c r="Q9819"/>
      <c r="R9819"/>
      <c r="S9819"/>
      <c r="T9819"/>
      <c r="U9819"/>
      <c r="V9819"/>
      <c r="W9819"/>
      <c r="X9819"/>
      <c r="Y9819"/>
      <c r="Z9819"/>
      <c r="AA9819"/>
      <c r="AB9819"/>
      <c r="AC9819"/>
      <c r="AD9819"/>
      <c r="AE9819"/>
      <c r="AF9819"/>
      <c r="AG9819"/>
      <c r="AH9819"/>
      <c r="AI9819"/>
      <c r="AJ9819"/>
      <c r="AK9819"/>
      <c r="AL9819"/>
      <c r="AM9819"/>
      <c r="AN9819"/>
      <c r="AO9819"/>
      <c r="AP9819"/>
      <c r="AQ9819"/>
      <c r="AR9819"/>
      <c r="AS9819"/>
      <c r="AT9819"/>
      <c r="AU9819"/>
      <c r="AV9819"/>
      <c r="AW9819"/>
      <c r="AX9819"/>
      <c r="AY9819"/>
      <c r="AZ9819"/>
      <c r="BA9819"/>
      <c r="BB9819"/>
      <c r="BC9819"/>
      <c r="BD9819"/>
      <c r="BE9819"/>
      <c r="BF9819"/>
      <c r="BG9819"/>
      <c r="BH9819"/>
      <c r="BI9819"/>
      <c r="BJ9819"/>
      <c r="BK9819"/>
      <c r="BL9819"/>
      <c r="BM9819"/>
      <c r="BN9819"/>
      <c r="BO9819"/>
      <c r="BP9819"/>
      <c r="BQ9819"/>
      <c r="BR9819"/>
      <c r="BS9819"/>
      <c r="BT9819"/>
      <c r="BU9819"/>
      <c r="BV9819"/>
      <c r="BW9819"/>
      <c r="BX9819"/>
      <c r="BY9819"/>
      <c r="BZ9819"/>
      <c r="CA9819"/>
      <c r="CB9819"/>
      <c r="CC9819"/>
      <c r="CD9819"/>
      <c r="CE9819"/>
      <c r="CF9819"/>
      <c r="CG9819"/>
      <c r="CH9819"/>
      <c r="CI9819"/>
      <c r="CJ9819"/>
      <c r="CK9819"/>
      <c r="CL9819"/>
      <c r="CM9819"/>
      <c r="CN9819"/>
      <c r="CO9819"/>
      <c r="CP9819"/>
      <c r="CQ9819"/>
      <c r="CR9819"/>
      <c r="CS9819"/>
      <c r="CT9819"/>
      <c r="CU9819"/>
      <c r="CV9819"/>
    </row>
    <row r="9820" spans="10:100" x14ac:dyDescent="0.25">
      <c r="J9820"/>
      <c r="K9820"/>
      <c r="L9820"/>
      <c r="M9820"/>
      <c r="N9820"/>
      <c r="O9820"/>
      <c r="P9820"/>
      <c r="Q9820"/>
      <c r="R9820"/>
      <c r="S9820"/>
      <c r="T9820"/>
      <c r="U9820"/>
      <c r="V9820"/>
      <c r="W9820"/>
      <c r="X9820"/>
      <c r="Y9820"/>
      <c r="Z9820"/>
      <c r="AA9820"/>
      <c r="AB9820"/>
      <c r="AC9820"/>
      <c r="AD9820"/>
      <c r="AE9820"/>
      <c r="AF9820"/>
      <c r="AG9820"/>
      <c r="AH9820"/>
      <c r="AI9820"/>
      <c r="AJ9820"/>
      <c r="AK9820"/>
      <c r="AL9820"/>
      <c r="AM9820"/>
      <c r="AN9820"/>
      <c r="AO9820"/>
      <c r="AP9820"/>
      <c r="AQ9820"/>
      <c r="AR9820"/>
      <c r="AS9820"/>
      <c r="AT9820"/>
      <c r="AU9820"/>
      <c r="AV9820"/>
      <c r="AW9820"/>
      <c r="AX9820"/>
      <c r="AY9820"/>
      <c r="AZ9820"/>
      <c r="BA9820"/>
      <c r="BB9820"/>
      <c r="BC9820"/>
      <c r="BD9820"/>
      <c r="BE9820"/>
      <c r="BF9820"/>
      <c r="BG9820"/>
      <c r="BH9820"/>
      <c r="BI9820"/>
      <c r="BJ9820"/>
      <c r="BK9820"/>
      <c r="BL9820"/>
      <c r="BM9820"/>
      <c r="BN9820"/>
      <c r="BO9820"/>
      <c r="BP9820"/>
      <c r="BQ9820"/>
      <c r="BR9820"/>
      <c r="BS9820"/>
      <c r="BT9820"/>
      <c r="BU9820"/>
      <c r="BV9820"/>
      <c r="BW9820"/>
      <c r="BX9820"/>
      <c r="BY9820"/>
      <c r="BZ9820"/>
      <c r="CA9820"/>
      <c r="CB9820"/>
      <c r="CC9820"/>
      <c r="CD9820"/>
      <c r="CE9820"/>
      <c r="CF9820"/>
      <c r="CG9820"/>
      <c r="CH9820"/>
      <c r="CI9820"/>
      <c r="CJ9820"/>
      <c r="CK9820"/>
      <c r="CL9820"/>
      <c r="CM9820"/>
      <c r="CN9820"/>
      <c r="CO9820"/>
      <c r="CP9820"/>
      <c r="CQ9820"/>
      <c r="CR9820"/>
      <c r="CS9820"/>
      <c r="CT9820"/>
      <c r="CU9820"/>
      <c r="CV9820"/>
    </row>
    <row r="9821" spans="10:100" x14ac:dyDescent="0.25">
      <c r="J9821"/>
      <c r="K9821"/>
      <c r="L9821"/>
      <c r="M9821"/>
      <c r="N9821"/>
      <c r="O9821"/>
      <c r="P9821"/>
      <c r="Q9821"/>
      <c r="R9821"/>
      <c r="S9821"/>
      <c r="T9821"/>
      <c r="U9821"/>
      <c r="V9821"/>
      <c r="W9821"/>
      <c r="X9821"/>
      <c r="Y9821"/>
      <c r="Z9821"/>
      <c r="AA9821"/>
      <c r="AB9821"/>
      <c r="AC9821"/>
      <c r="AD9821"/>
      <c r="AE9821"/>
      <c r="AF9821"/>
      <c r="AG9821"/>
      <c r="AH9821"/>
      <c r="AI9821"/>
      <c r="AJ9821"/>
      <c r="AK9821"/>
      <c r="AL9821"/>
      <c r="AM9821"/>
      <c r="AN9821"/>
      <c r="AO9821"/>
      <c r="AP9821"/>
      <c r="AQ9821"/>
      <c r="AR9821"/>
      <c r="AS9821"/>
      <c r="AT9821"/>
      <c r="AU9821"/>
      <c r="AV9821"/>
      <c r="AW9821"/>
      <c r="AX9821"/>
      <c r="AY9821"/>
      <c r="AZ9821"/>
      <c r="BA9821"/>
      <c r="BB9821"/>
      <c r="BC9821"/>
      <c r="BD9821"/>
      <c r="BE9821"/>
      <c r="BF9821"/>
      <c r="BG9821"/>
      <c r="BH9821"/>
      <c r="BI9821"/>
      <c r="BJ9821"/>
      <c r="BK9821"/>
      <c r="BL9821"/>
      <c r="BM9821"/>
      <c r="BN9821"/>
      <c r="BO9821"/>
      <c r="BP9821"/>
      <c r="BQ9821"/>
      <c r="BR9821"/>
      <c r="BS9821"/>
      <c r="BT9821"/>
      <c r="BU9821"/>
      <c r="BV9821"/>
      <c r="BW9821"/>
      <c r="BX9821"/>
      <c r="BY9821"/>
      <c r="BZ9821"/>
      <c r="CA9821"/>
      <c r="CB9821"/>
      <c r="CC9821"/>
      <c r="CD9821"/>
      <c r="CE9821"/>
      <c r="CF9821"/>
      <c r="CG9821"/>
      <c r="CH9821"/>
      <c r="CI9821"/>
      <c r="CJ9821"/>
      <c r="CK9821"/>
      <c r="CL9821"/>
      <c r="CM9821"/>
      <c r="CN9821"/>
      <c r="CO9821"/>
      <c r="CP9821"/>
      <c r="CQ9821"/>
      <c r="CR9821"/>
      <c r="CS9821"/>
      <c r="CT9821"/>
      <c r="CU9821"/>
      <c r="CV9821"/>
    </row>
    <row r="9822" spans="10:100" x14ac:dyDescent="0.25">
      <c r="J9822"/>
      <c r="K9822"/>
      <c r="L9822"/>
      <c r="M9822"/>
      <c r="N9822"/>
      <c r="O9822"/>
      <c r="P9822"/>
      <c r="Q9822"/>
      <c r="R9822"/>
      <c r="S9822"/>
      <c r="T9822"/>
      <c r="U9822"/>
      <c r="V9822"/>
      <c r="W9822"/>
      <c r="X9822"/>
      <c r="Y9822"/>
      <c r="Z9822"/>
      <c r="AA9822"/>
      <c r="AB9822"/>
      <c r="AC9822"/>
      <c r="AD9822"/>
      <c r="AE9822"/>
      <c r="AF9822"/>
      <c r="AG9822"/>
      <c r="AH9822"/>
      <c r="AI9822"/>
      <c r="AJ9822"/>
      <c r="AK9822"/>
      <c r="AL9822"/>
      <c r="AM9822"/>
      <c r="AN9822"/>
      <c r="AO9822"/>
      <c r="AP9822"/>
      <c r="AQ9822"/>
      <c r="AR9822"/>
      <c r="AS9822"/>
      <c r="AT9822"/>
      <c r="AU9822"/>
      <c r="AV9822"/>
      <c r="AW9822"/>
      <c r="AX9822"/>
      <c r="AY9822"/>
      <c r="AZ9822"/>
      <c r="BA9822"/>
      <c r="BB9822"/>
      <c r="BC9822"/>
      <c r="BD9822"/>
      <c r="BE9822"/>
      <c r="BF9822"/>
      <c r="BG9822"/>
      <c r="BH9822"/>
      <c r="BI9822"/>
      <c r="BJ9822"/>
      <c r="BK9822"/>
      <c r="BL9822"/>
      <c r="BM9822"/>
      <c r="BN9822"/>
      <c r="BO9822"/>
      <c r="BP9822"/>
      <c r="BQ9822"/>
      <c r="BR9822"/>
      <c r="BS9822"/>
      <c r="BT9822"/>
      <c r="BU9822"/>
      <c r="BV9822"/>
      <c r="BW9822"/>
      <c r="BX9822"/>
      <c r="BY9822"/>
      <c r="BZ9822"/>
      <c r="CA9822"/>
      <c r="CB9822"/>
      <c r="CC9822"/>
      <c r="CD9822"/>
      <c r="CE9822"/>
      <c r="CF9822"/>
      <c r="CG9822"/>
      <c r="CH9822"/>
      <c r="CI9822"/>
      <c r="CJ9822"/>
      <c r="CK9822"/>
      <c r="CL9822"/>
      <c r="CM9822"/>
      <c r="CN9822"/>
      <c r="CO9822"/>
      <c r="CP9822"/>
      <c r="CQ9822"/>
      <c r="CR9822"/>
      <c r="CS9822"/>
      <c r="CT9822"/>
      <c r="CU9822"/>
      <c r="CV9822"/>
    </row>
    <row r="9823" spans="10:100" x14ac:dyDescent="0.25">
      <c r="J9823"/>
      <c r="K9823"/>
      <c r="L9823"/>
      <c r="M9823"/>
      <c r="N9823"/>
      <c r="O9823"/>
      <c r="P9823"/>
      <c r="Q9823"/>
      <c r="R9823"/>
      <c r="S9823"/>
      <c r="T9823"/>
      <c r="U9823"/>
      <c r="V9823"/>
      <c r="W9823"/>
      <c r="X9823"/>
      <c r="Y9823"/>
      <c r="Z9823"/>
      <c r="AA9823"/>
      <c r="AB9823"/>
      <c r="AC9823"/>
      <c r="AD9823"/>
      <c r="AE9823"/>
      <c r="AF9823"/>
      <c r="AG9823"/>
      <c r="AH9823"/>
      <c r="AI9823"/>
      <c r="AJ9823"/>
      <c r="AK9823"/>
      <c r="AL9823"/>
      <c r="AM9823"/>
      <c r="AN9823"/>
      <c r="AO9823"/>
      <c r="AP9823"/>
      <c r="AQ9823"/>
      <c r="AR9823"/>
      <c r="AS9823"/>
      <c r="AT9823"/>
      <c r="AU9823"/>
      <c r="AV9823"/>
      <c r="AW9823"/>
      <c r="AX9823"/>
      <c r="AY9823"/>
      <c r="AZ9823"/>
      <c r="BA9823"/>
      <c r="BB9823"/>
      <c r="BC9823"/>
      <c r="BD9823"/>
      <c r="BE9823"/>
      <c r="BF9823"/>
      <c r="BG9823"/>
      <c r="BH9823"/>
      <c r="BI9823"/>
      <c r="BJ9823"/>
      <c r="BK9823"/>
      <c r="BL9823"/>
      <c r="BM9823"/>
      <c r="BN9823"/>
      <c r="BO9823"/>
      <c r="BP9823"/>
      <c r="BQ9823"/>
      <c r="BR9823"/>
      <c r="BS9823"/>
      <c r="BT9823"/>
      <c r="BU9823"/>
      <c r="BV9823"/>
      <c r="BW9823"/>
      <c r="BX9823"/>
      <c r="BY9823"/>
      <c r="BZ9823"/>
      <c r="CA9823"/>
      <c r="CB9823"/>
      <c r="CC9823"/>
      <c r="CD9823"/>
      <c r="CE9823"/>
      <c r="CF9823"/>
      <c r="CG9823"/>
      <c r="CH9823"/>
      <c r="CI9823"/>
      <c r="CJ9823"/>
      <c r="CK9823"/>
      <c r="CL9823"/>
      <c r="CM9823"/>
      <c r="CN9823"/>
      <c r="CO9823"/>
      <c r="CP9823"/>
      <c r="CQ9823"/>
      <c r="CR9823"/>
      <c r="CS9823"/>
      <c r="CT9823"/>
      <c r="CU9823"/>
      <c r="CV9823"/>
    </row>
    <row r="9824" spans="10:100" x14ac:dyDescent="0.25">
      <c r="J9824"/>
      <c r="K9824"/>
      <c r="L9824"/>
      <c r="M9824"/>
      <c r="N9824"/>
      <c r="O9824"/>
      <c r="P9824"/>
      <c r="Q9824"/>
      <c r="R9824"/>
      <c r="S9824"/>
      <c r="T9824"/>
      <c r="U9824"/>
      <c r="V9824"/>
      <c r="W9824"/>
      <c r="X9824"/>
      <c r="Y9824"/>
      <c r="Z9824"/>
      <c r="AA9824"/>
      <c r="AB9824"/>
      <c r="AC9824"/>
      <c r="AD9824"/>
      <c r="AE9824"/>
      <c r="AF9824"/>
      <c r="AG9824"/>
      <c r="AH9824"/>
      <c r="AI9824"/>
      <c r="AJ9824"/>
      <c r="AK9824"/>
      <c r="AL9824"/>
      <c r="AM9824"/>
      <c r="AN9824"/>
      <c r="AO9824"/>
      <c r="AP9824"/>
      <c r="AQ9824"/>
      <c r="AR9824"/>
      <c r="AS9824"/>
      <c r="AT9824"/>
      <c r="AU9824"/>
      <c r="AV9824"/>
      <c r="AW9824"/>
      <c r="AX9824"/>
      <c r="AY9824"/>
      <c r="AZ9824"/>
      <c r="BA9824"/>
      <c r="BB9824"/>
      <c r="BC9824"/>
      <c r="BD9824"/>
      <c r="BE9824"/>
      <c r="BF9824"/>
      <c r="BG9824"/>
      <c r="BH9824"/>
      <c r="BI9824"/>
      <c r="BJ9824"/>
      <c r="BK9824"/>
      <c r="BL9824"/>
      <c r="BM9824"/>
      <c r="BN9824"/>
      <c r="BO9824"/>
      <c r="BP9824"/>
      <c r="BQ9824"/>
      <c r="BR9824"/>
      <c r="BS9824"/>
      <c r="BT9824"/>
      <c r="BU9824"/>
      <c r="BV9824"/>
      <c r="BW9824"/>
      <c r="BX9824"/>
      <c r="BY9824"/>
      <c r="BZ9824"/>
      <c r="CA9824"/>
      <c r="CB9824"/>
      <c r="CC9824"/>
      <c r="CD9824"/>
      <c r="CE9824"/>
      <c r="CF9824"/>
      <c r="CG9824"/>
      <c r="CH9824"/>
      <c r="CI9824"/>
      <c r="CJ9824"/>
      <c r="CK9824"/>
      <c r="CL9824"/>
      <c r="CM9824"/>
      <c r="CN9824"/>
      <c r="CO9824"/>
      <c r="CP9824"/>
      <c r="CQ9824"/>
      <c r="CR9824"/>
      <c r="CS9824"/>
      <c r="CT9824"/>
      <c r="CU9824"/>
      <c r="CV9824"/>
    </row>
    <row r="9825" spans="10:100" x14ac:dyDescent="0.25">
      <c r="J9825"/>
      <c r="K9825"/>
      <c r="L9825"/>
      <c r="M9825"/>
      <c r="N9825"/>
      <c r="O9825"/>
      <c r="P9825"/>
      <c r="Q9825"/>
      <c r="R9825"/>
      <c r="S9825"/>
      <c r="T9825"/>
      <c r="U9825"/>
      <c r="V9825"/>
      <c r="W9825"/>
      <c r="X9825"/>
      <c r="Y9825"/>
      <c r="Z9825"/>
      <c r="AA9825"/>
      <c r="AB9825"/>
      <c r="AC9825"/>
      <c r="AD9825"/>
      <c r="AE9825"/>
      <c r="AF9825"/>
      <c r="AG9825"/>
      <c r="AH9825"/>
      <c r="AI9825"/>
      <c r="AJ9825"/>
      <c r="AK9825"/>
      <c r="AL9825"/>
      <c r="AM9825"/>
      <c r="AN9825"/>
      <c r="AO9825"/>
      <c r="AP9825"/>
      <c r="AQ9825"/>
      <c r="AR9825"/>
      <c r="AS9825"/>
      <c r="AT9825"/>
      <c r="AU9825"/>
      <c r="AV9825"/>
      <c r="AW9825"/>
      <c r="AX9825"/>
      <c r="AY9825"/>
      <c r="AZ9825"/>
      <c r="BA9825"/>
      <c r="BB9825"/>
      <c r="BC9825"/>
      <c r="BD9825"/>
      <c r="BE9825"/>
      <c r="BF9825"/>
      <c r="BG9825"/>
      <c r="BH9825"/>
      <c r="BI9825"/>
      <c r="BJ9825"/>
      <c r="BK9825"/>
      <c r="BL9825"/>
      <c r="BM9825"/>
      <c r="BN9825"/>
      <c r="BO9825"/>
      <c r="BP9825"/>
      <c r="BQ9825"/>
      <c r="BR9825"/>
      <c r="BS9825"/>
      <c r="BT9825"/>
      <c r="BU9825"/>
      <c r="BV9825"/>
      <c r="BW9825"/>
      <c r="BX9825"/>
      <c r="BY9825"/>
      <c r="BZ9825"/>
      <c r="CA9825"/>
      <c r="CB9825"/>
      <c r="CC9825"/>
      <c r="CD9825"/>
      <c r="CE9825"/>
      <c r="CF9825"/>
      <c r="CG9825"/>
      <c r="CH9825"/>
      <c r="CI9825"/>
      <c r="CJ9825"/>
      <c r="CK9825"/>
      <c r="CL9825"/>
      <c r="CM9825"/>
      <c r="CN9825"/>
      <c r="CO9825"/>
      <c r="CP9825"/>
      <c r="CQ9825"/>
      <c r="CR9825"/>
      <c r="CS9825"/>
      <c r="CT9825"/>
      <c r="CU9825"/>
      <c r="CV9825"/>
    </row>
    <row r="9826" spans="10:100" x14ac:dyDescent="0.25">
      <c r="J9826"/>
      <c r="K9826"/>
      <c r="L9826"/>
      <c r="M9826"/>
      <c r="N9826"/>
      <c r="O9826"/>
      <c r="P9826"/>
      <c r="Q9826"/>
      <c r="R9826"/>
      <c r="S9826"/>
      <c r="T9826"/>
      <c r="U9826"/>
      <c r="V9826"/>
      <c r="W9826"/>
      <c r="X9826"/>
      <c r="Y9826"/>
      <c r="Z9826"/>
      <c r="AA9826"/>
      <c r="AB9826"/>
      <c r="AC9826"/>
      <c r="AD9826"/>
      <c r="AE9826"/>
      <c r="AF9826"/>
      <c r="AG9826"/>
      <c r="AH9826"/>
      <c r="AI9826"/>
      <c r="AJ9826"/>
      <c r="AK9826"/>
      <c r="AL9826"/>
      <c r="AM9826"/>
      <c r="AN9826"/>
      <c r="AO9826"/>
      <c r="AP9826"/>
      <c r="AQ9826"/>
      <c r="AR9826"/>
      <c r="AS9826"/>
      <c r="AT9826"/>
      <c r="AU9826"/>
      <c r="AV9826"/>
      <c r="AW9826"/>
      <c r="AX9826"/>
      <c r="AY9826"/>
      <c r="AZ9826"/>
      <c r="BA9826"/>
      <c r="BB9826"/>
      <c r="BC9826"/>
      <c r="BD9826"/>
      <c r="BE9826"/>
      <c r="BF9826"/>
      <c r="BG9826"/>
      <c r="BH9826"/>
      <c r="BI9826"/>
      <c r="BJ9826"/>
      <c r="BK9826"/>
      <c r="BL9826"/>
      <c r="BM9826"/>
      <c r="BN9826"/>
      <c r="BO9826"/>
      <c r="BP9826"/>
      <c r="BQ9826"/>
      <c r="BR9826"/>
      <c r="BS9826"/>
      <c r="BT9826"/>
      <c r="BU9826"/>
      <c r="BV9826"/>
      <c r="BW9826"/>
      <c r="BX9826"/>
      <c r="BY9826"/>
      <c r="BZ9826"/>
      <c r="CA9826"/>
      <c r="CB9826"/>
      <c r="CC9826"/>
      <c r="CD9826"/>
      <c r="CE9826"/>
      <c r="CF9826"/>
      <c r="CG9826"/>
      <c r="CH9826"/>
      <c r="CI9826"/>
      <c r="CJ9826"/>
      <c r="CK9826"/>
      <c r="CL9826"/>
      <c r="CM9826"/>
      <c r="CN9826"/>
      <c r="CO9826"/>
      <c r="CP9826"/>
      <c r="CQ9826"/>
      <c r="CR9826"/>
      <c r="CS9826"/>
      <c r="CT9826"/>
      <c r="CU9826"/>
      <c r="CV9826"/>
    </row>
    <row r="9827" spans="10:100" x14ac:dyDescent="0.25">
      <c r="J9827"/>
      <c r="K9827"/>
      <c r="L9827"/>
      <c r="M9827"/>
      <c r="N9827"/>
      <c r="O9827"/>
      <c r="P9827"/>
      <c r="Q9827"/>
      <c r="R9827"/>
      <c r="S9827"/>
      <c r="T9827"/>
      <c r="U9827"/>
      <c r="V9827"/>
      <c r="W9827"/>
      <c r="X9827"/>
      <c r="Y9827"/>
      <c r="Z9827"/>
      <c r="AA9827"/>
      <c r="AB9827"/>
      <c r="AC9827"/>
      <c r="AD9827"/>
      <c r="AE9827"/>
      <c r="AF9827"/>
      <c r="AG9827"/>
      <c r="AH9827"/>
      <c r="AI9827"/>
      <c r="AJ9827"/>
      <c r="AK9827"/>
      <c r="AL9827"/>
      <c r="AM9827"/>
      <c r="AN9827"/>
      <c r="AO9827"/>
      <c r="AP9827"/>
      <c r="AQ9827"/>
      <c r="AR9827"/>
      <c r="AS9827"/>
      <c r="AT9827"/>
      <c r="AU9827"/>
      <c r="AV9827"/>
      <c r="AW9827"/>
      <c r="AX9827"/>
      <c r="AY9827"/>
      <c r="AZ9827"/>
      <c r="BA9827"/>
      <c r="BB9827"/>
      <c r="BC9827"/>
      <c r="BD9827"/>
      <c r="BE9827"/>
      <c r="BF9827"/>
      <c r="BG9827"/>
      <c r="BH9827"/>
      <c r="BI9827"/>
      <c r="BJ9827"/>
      <c r="BK9827"/>
      <c r="BL9827"/>
      <c r="BM9827"/>
      <c r="BN9827"/>
      <c r="BO9827"/>
      <c r="BP9827"/>
      <c r="BQ9827"/>
      <c r="BR9827"/>
      <c r="BS9827"/>
      <c r="BT9827"/>
      <c r="BU9827"/>
      <c r="BV9827"/>
      <c r="BW9827"/>
      <c r="BX9827"/>
      <c r="BY9827"/>
      <c r="BZ9827"/>
      <c r="CA9827"/>
      <c r="CB9827"/>
      <c r="CC9827"/>
      <c r="CD9827"/>
      <c r="CE9827"/>
      <c r="CF9827"/>
      <c r="CG9827"/>
      <c r="CH9827"/>
      <c r="CI9827"/>
      <c r="CJ9827"/>
      <c r="CK9827"/>
      <c r="CL9827"/>
      <c r="CM9827"/>
      <c r="CN9827"/>
      <c r="CO9827"/>
      <c r="CP9827"/>
      <c r="CQ9827"/>
      <c r="CR9827"/>
      <c r="CS9827"/>
      <c r="CT9827"/>
      <c r="CU9827"/>
      <c r="CV9827"/>
    </row>
    <row r="9828" spans="10:100" x14ac:dyDescent="0.25">
      <c r="J9828"/>
      <c r="K9828"/>
      <c r="L9828"/>
      <c r="M9828"/>
      <c r="N9828"/>
      <c r="O9828"/>
      <c r="P9828"/>
      <c r="Q9828"/>
      <c r="R9828"/>
      <c r="S9828"/>
      <c r="T9828"/>
      <c r="U9828"/>
      <c r="V9828"/>
      <c r="W9828"/>
      <c r="X9828"/>
      <c r="Y9828"/>
      <c r="Z9828"/>
      <c r="AA9828"/>
      <c r="AB9828"/>
      <c r="AC9828"/>
      <c r="AD9828"/>
      <c r="AE9828"/>
      <c r="AF9828"/>
      <c r="AG9828"/>
      <c r="AH9828"/>
      <c r="AI9828"/>
      <c r="AJ9828"/>
      <c r="AK9828"/>
      <c r="AL9828"/>
      <c r="AM9828"/>
      <c r="AN9828"/>
      <c r="AO9828"/>
      <c r="AP9828"/>
      <c r="AQ9828"/>
      <c r="AR9828"/>
      <c r="AS9828"/>
      <c r="AT9828"/>
      <c r="AU9828"/>
      <c r="AV9828"/>
      <c r="AW9828"/>
      <c r="AX9828"/>
      <c r="AY9828"/>
      <c r="AZ9828"/>
      <c r="BA9828"/>
      <c r="BB9828"/>
      <c r="BC9828"/>
      <c r="BD9828"/>
      <c r="BE9828"/>
      <c r="BF9828"/>
      <c r="BG9828"/>
      <c r="BH9828"/>
      <c r="BI9828"/>
      <c r="BJ9828"/>
      <c r="BK9828"/>
      <c r="BL9828"/>
      <c r="BM9828"/>
      <c r="BN9828"/>
      <c r="BO9828"/>
      <c r="BP9828"/>
      <c r="BQ9828"/>
      <c r="BR9828"/>
      <c r="BS9828"/>
      <c r="BT9828"/>
      <c r="BU9828"/>
      <c r="BV9828"/>
      <c r="BW9828"/>
      <c r="BX9828"/>
      <c r="BY9828"/>
      <c r="BZ9828"/>
      <c r="CA9828"/>
      <c r="CB9828"/>
      <c r="CC9828"/>
      <c r="CD9828"/>
      <c r="CE9828"/>
      <c r="CF9828"/>
      <c r="CG9828"/>
      <c r="CH9828"/>
      <c r="CI9828"/>
      <c r="CJ9828"/>
      <c r="CK9828"/>
      <c r="CL9828"/>
      <c r="CM9828"/>
      <c r="CN9828"/>
      <c r="CO9828"/>
      <c r="CP9828"/>
      <c r="CQ9828"/>
      <c r="CR9828"/>
      <c r="CS9828"/>
      <c r="CT9828"/>
      <c r="CU9828"/>
      <c r="CV9828"/>
    </row>
    <row r="9829" spans="10:100" x14ac:dyDescent="0.25">
      <c r="J9829"/>
      <c r="K9829"/>
      <c r="L9829"/>
      <c r="M9829"/>
      <c r="N9829"/>
      <c r="O9829"/>
      <c r="P9829"/>
      <c r="Q9829"/>
      <c r="R9829"/>
      <c r="S9829"/>
      <c r="T9829"/>
      <c r="U9829"/>
      <c r="V9829"/>
      <c r="W9829"/>
      <c r="X9829"/>
      <c r="Y9829"/>
      <c r="Z9829"/>
      <c r="AA9829"/>
      <c r="AB9829"/>
      <c r="AC9829"/>
      <c r="AD9829"/>
      <c r="AE9829"/>
      <c r="AF9829"/>
      <c r="AG9829"/>
      <c r="AH9829"/>
      <c r="AI9829"/>
      <c r="AJ9829"/>
      <c r="AK9829"/>
      <c r="AL9829"/>
      <c r="AM9829"/>
      <c r="AN9829"/>
      <c r="AO9829"/>
      <c r="AP9829"/>
      <c r="AQ9829"/>
      <c r="AR9829"/>
      <c r="AS9829"/>
      <c r="AT9829"/>
      <c r="AU9829"/>
      <c r="AV9829"/>
      <c r="AW9829"/>
      <c r="AX9829"/>
      <c r="AY9829"/>
      <c r="AZ9829"/>
      <c r="BA9829"/>
      <c r="BB9829"/>
      <c r="BC9829"/>
      <c r="BD9829"/>
      <c r="BE9829"/>
      <c r="BF9829"/>
      <c r="BG9829"/>
      <c r="BH9829"/>
      <c r="BI9829"/>
      <c r="BJ9829"/>
      <c r="BK9829"/>
      <c r="BL9829"/>
      <c r="BM9829"/>
      <c r="BN9829"/>
      <c r="BO9829"/>
      <c r="BP9829"/>
      <c r="BQ9829"/>
      <c r="BR9829"/>
      <c r="BS9829"/>
      <c r="BT9829"/>
      <c r="BU9829"/>
      <c r="BV9829"/>
      <c r="BW9829"/>
      <c r="BX9829"/>
      <c r="BY9829"/>
      <c r="BZ9829"/>
      <c r="CA9829"/>
      <c r="CB9829"/>
      <c r="CC9829"/>
      <c r="CD9829"/>
      <c r="CE9829"/>
      <c r="CF9829"/>
      <c r="CG9829"/>
      <c r="CH9829"/>
      <c r="CI9829"/>
      <c r="CJ9829"/>
      <c r="CK9829"/>
      <c r="CL9829"/>
      <c r="CM9829"/>
      <c r="CN9829"/>
      <c r="CO9829"/>
      <c r="CP9829"/>
      <c r="CQ9829"/>
      <c r="CR9829"/>
      <c r="CS9829"/>
      <c r="CT9829"/>
      <c r="CU9829"/>
      <c r="CV9829"/>
    </row>
    <row r="9830" spans="10:100" x14ac:dyDescent="0.25">
      <c r="J9830"/>
      <c r="K9830"/>
      <c r="L9830"/>
      <c r="M9830"/>
      <c r="N9830"/>
      <c r="O9830"/>
      <c r="P9830"/>
      <c r="Q9830"/>
      <c r="R9830"/>
      <c r="S9830"/>
      <c r="T9830"/>
      <c r="U9830"/>
      <c r="V9830"/>
      <c r="W9830"/>
      <c r="X9830"/>
      <c r="Y9830"/>
      <c r="Z9830"/>
      <c r="AA9830"/>
      <c r="AB9830"/>
      <c r="AC9830"/>
      <c r="AD9830"/>
      <c r="AE9830"/>
      <c r="AF9830"/>
      <c r="AG9830"/>
      <c r="AH9830"/>
      <c r="AI9830"/>
      <c r="AJ9830"/>
      <c r="AK9830"/>
      <c r="AL9830"/>
      <c r="AM9830"/>
      <c r="AN9830"/>
      <c r="AO9830"/>
      <c r="AP9830"/>
      <c r="AQ9830"/>
      <c r="AR9830"/>
      <c r="AS9830"/>
      <c r="AT9830"/>
      <c r="AU9830"/>
      <c r="AV9830"/>
      <c r="AW9830"/>
      <c r="AX9830"/>
      <c r="AY9830"/>
      <c r="AZ9830"/>
      <c r="BA9830"/>
      <c r="BB9830"/>
      <c r="BC9830"/>
      <c r="BD9830"/>
      <c r="BE9830"/>
      <c r="BF9830"/>
      <c r="BG9830"/>
      <c r="BH9830"/>
      <c r="BI9830"/>
      <c r="BJ9830"/>
      <c r="BK9830"/>
      <c r="BL9830"/>
      <c r="BM9830"/>
      <c r="BN9830"/>
      <c r="BO9830"/>
      <c r="BP9830"/>
      <c r="BQ9830"/>
      <c r="BR9830"/>
      <c r="BS9830"/>
      <c r="BT9830"/>
      <c r="BU9830"/>
      <c r="BV9830"/>
      <c r="BW9830"/>
      <c r="BX9830"/>
      <c r="BY9830"/>
      <c r="BZ9830"/>
      <c r="CA9830"/>
      <c r="CB9830"/>
      <c r="CC9830"/>
      <c r="CD9830"/>
      <c r="CE9830"/>
      <c r="CF9830"/>
      <c r="CG9830"/>
      <c r="CH9830"/>
      <c r="CI9830"/>
      <c r="CJ9830"/>
      <c r="CK9830"/>
      <c r="CL9830"/>
      <c r="CM9830"/>
      <c r="CN9830"/>
      <c r="CO9830"/>
      <c r="CP9830"/>
      <c r="CQ9830"/>
      <c r="CR9830"/>
      <c r="CS9830"/>
      <c r="CT9830"/>
      <c r="CU9830"/>
      <c r="CV9830"/>
    </row>
    <row r="9831" spans="10:100" x14ac:dyDescent="0.25">
      <c r="J9831"/>
      <c r="K9831"/>
      <c r="L9831"/>
      <c r="M9831"/>
      <c r="N9831"/>
      <c r="O9831"/>
      <c r="P9831"/>
      <c r="Q9831"/>
      <c r="R9831"/>
      <c r="S9831"/>
      <c r="T9831"/>
      <c r="U9831"/>
      <c r="V9831"/>
      <c r="W9831"/>
      <c r="X9831"/>
      <c r="Y9831"/>
      <c r="Z9831"/>
      <c r="AA9831"/>
      <c r="AB9831"/>
      <c r="AC9831"/>
      <c r="AD9831"/>
      <c r="AE9831"/>
      <c r="AF9831"/>
      <c r="AG9831"/>
      <c r="AH9831"/>
      <c r="AI9831"/>
      <c r="AJ9831"/>
      <c r="AK9831"/>
      <c r="AL9831"/>
      <c r="AM9831"/>
      <c r="AN9831"/>
      <c r="AO9831"/>
      <c r="AP9831"/>
      <c r="AQ9831"/>
      <c r="AR9831"/>
      <c r="AS9831"/>
      <c r="AT9831"/>
      <c r="AU9831"/>
      <c r="AV9831"/>
      <c r="AW9831"/>
      <c r="AX9831"/>
      <c r="AY9831"/>
      <c r="AZ9831"/>
      <c r="BA9831"/>
      <c r="BB9831"/>
      <c r="BC9831"/>
      <c r="BD9831"/>
      <c r="BE9831"/>
      <c r="BF9831"/>
      <c r="BG9831"/>
      <c r="BH9831"/>
      <c r="BI9831"/>
      <c r="BJ9831"/>
      <c r="BK9831"/>
      <c r="BL9831"/>
      <c r="BM9831"/>
      <c r="BN9831"/>
      <c r="BO9831"/>
      <c r="BP9831"/>
      <c r="BQ9831"/>
      <c r="BR9831"/>
      <c r="BS9831"/>
      <c r="BT9831"/>
      <c r="BU9831"/>
      <c r="BV9831"/>
      <c r="BW9831"/>
      <c r="BX9831"/>
      <c r="BY9831"/>
      <c r="BZ9831"/>
      <c r="CA9831"/>
      <c r="CB9831"/>
      <c r="CC9831"/>
      <c r="CD9831"/>
      <c r="CE9831"/>
      <c r="CF9831"/>
      <c r="CG9831"/>
      <c r="CH9831"/>
      <c r="CI9831"/>
      <c r="CJ9831"/>
      <c r="CK9831"/>
      <c r="CL9831"/>
      <c r="CM9831"/>
      <c r="CN9831"/>
      <c r="CO9831"/>
      <c r="CP9831"/>
      <c r="CQ9831"/>
      <c r="CR9831"/>
      <c r="CS9831"/>
      <c r="CT9831"/>
      <c r="CU9831"/>
      <c r="CV9831"/>
    </row>
    <row r="9832" spans="10:100" x14ac:dyDescent="0.25">
      <c r="J9832"/>
      <c r="K9832"/>
      <c r="L9832"/>
      <c r="M9832"/>
      <c r="N9832"/>
      <c r="O9832"/>
      <c r="P9832"/>
      <c r="Q9832"/>
      <c r="R9832"/>
      <c r="S9832"/>
      <c r="T9832"/>
      <c r="U9832"/>
      <c r="V9832"/>
      <c r="W9832"/>
      <c r="X9832"/>
      <c r="Y9832"/>
      <c r="Z9832"/>
      <c r="AA9832"/>
      <c r="AB9832"/>
      <c r="AC9832"/>
      <c r="AD9832"/>
      <c r="AE9832"/>
      <c r="AF9832"/>
      <c r="AG9832"/>
      <c r="AH9832"/>
      <c r="AI9832"/>
      <c r="AJ9832"/>
      <c r="AK9832"/>
      <c r="AL9832"/>
      <c r="AM9832"/>
      <c r="AN9832"/>
      <c r="AO9832"/>
      <c r="AP9832"/>
      <c r="AQ9832"/>
      <c r="AR9832"/>
      <c r="AS9832"/>
      <c r="AT9832"/>
      <c r="AU9832"/>
      <c r="AV9832"/>
      <c r="AW9832"/>
      <c r="AX9832"/>
      <c r="AY9832"/>
      <c r="AZ9832"/>
      <c r="BA9832"/>
      <c r="BB9832"/>
      <c r="BC9832"/>
      <c r="BD9832"/>
      <c r="BE9832"/>
      <c r="BF9832"/>
      <c r="BG9832"/>
      <c r="BH9832"/>
      <c r="BI9832"/>
      <c r="BJ9832"/>
      <c r="BK9832"/>
      <c r="BL9832"/>
      <c r="BM9832"/>
      <c r="BN9832"/>
      <c r="BO9832"/>
      <c r="BP9832"/>
      <c r="BQ9832"/>
      <c r="BR9832"/>
      <c r="BS9832"/>
      <c r="BT9832"/>
      <c r="BU9832"/>
      <c r="BV9832"/>
      <c r="BW9832"/>
      <c r="BX9832"/>
      <c r="BY9832"/>
      <c r="BZ9832"/>
      <c r="CA9832"/>
      <c r="CB9832"/>
      <c r="CC9832"/>
      <c r="CD9832"/>
      <c r="CE9832"/>
      <c r="CF9832"/>
      <c r="CG9832"/>
      <c r="CH9832"/>
      <c r="CI9832"/>
      <c r="CJ9832"/>
      <c r="CK9832"/>
      <c r="CL9832"/>
      <c r="CM9832"/>
      <c r="CN9832"/>
      <c r="CO9832"/>
      <c r="CP9832"/>
      <c r="CQ9832"/>
      <c r="CR9832"/>
      <c r="CS9832"/>
      <c r="CT9832"/>
      <c r="CU9832"/>
      <c r="CV9832"/>
    </row>
    <row r="9833" spans="10:100" x14ac:dyDescent="0.25">
      <c r="J9833"/>
      <c r="K9833"/>
      <c r="L9833"/>
      <c r="M9833"/>
      <c r="N9833"/>
      <c r="O9833"/>
      <c r="P9833"/>
      <c r="Q9833"/>
      <c r="R9833"/>
      <c r="S9833"/>
      <c r="T9833"/>
      <c r="U9833"/>
      <c r="V9833"/>
      <c r="W9833"/>
      <c r="X9833"/>
      <c r="Y9833"/>
      <c r="Z9833"/>
      <c r="AA9833"/>
      <c r="AB9833"/>
      <c r="AC9833"/>
      <c r="AD9833"/>
      <c r="AE9833"/>
      <c r="AF9833"/>
      <c r="AG9833"/>
      <c r="AH9833"/>
      <c r="AI9833"/>
      <c r="AJ9833"/>
      <c r="AK9833"/>
      <c r="AL9833"/>
      <c r="AM9833"/>
      <c r="AN9833"/>
      <c r="AO9833"/>
      <c r="AP9833"/>
      <c r="AQ9833"/>
      <c r="AR9833"/>
      <c r="AS9833"/>
      <c r="AT9833"/>
      <c r="AU9833"/>
      <c r="AV9833"/>
      <c r="AW9833"/>
      <c r="AX9833"/>
      <c r="AY9833"/>
      <c r="AZ9833"/>
      <c r="BA9833"/>
      <c r="BB9833"/>
      <c r="BC9833"/>
      <c r="BD9833"/>
      <c r="BE9833"/>
      <c r="BF9833"/>
      <c r="BG9833"/>
      <c r="BH9833"/>
      <c r="BI9833"/>
      <c r="BJ9833"/>
      <c r="BK9833"/>
      <c r="BL9833"/>
      <c r="BM9833"/>
      <c r="BN9833"/>
      <c r="BO9833"/>
      <c r="BP9833"/>
      <c r="BQ9833"/>
      <c r="BR9833"/>
      <c r="BS9833"/>
      <c r="BT9833"/>
      <c r="BU9833"/>
      <c r="BV9833"/>
      <c r="BW9833"/>
      <c r="BX9833"/>
      <c r="BY9833"/>
      <c r="BZ9833"/>
      <c r="CA9833"/>
      <c r="CB9833"/>
      <c r="CC9833"/>
      <c r="CD9833"/>
      <c r="CE9833"/>
      <c r="CF9833"/>
      <c r="CG9833"/>
      <c r="CH9833"/>
      <c r="CI9833"/>
      <c r="CJ9833"/>
      <c r="CK9833"/>
      <c r="CL9833"/>
      <c r="CM9833"/>
      <c r="CN9833"/>
      <c r="CO9833"/>
      <c r="CP9833"/>
      <c r="CQ9833"/>
      <c r="CR9833"/>
      <c r="CS9833"/>
      <c r="CT9833"/>
      <c r="CU9833"/>
      <c r="CV9833"/>
    </row>
    <row r="9834" spans="10:100" x14ac:dyDescent="0.25">
      <c r="J9834"/>
      <c r="K9834"/>
      <c r="L9834"/>
      <c r="M9834"/>
      <c r="N9834"/>
      <c r="O9834"/>
      <c r="P9834"/>
      <c r="Q9834"/>
      <c r="R9834"/>
      <c r="S9834"/>
      <c r="T9834"/>
      <c r="U9834"/>
      <c r="V9834"/>
      <c r="W9834"/>
      <c r="X9834"/>
      <c r="Y9834"/>
      <c r="Z9834"/>
      <c r="AA9834"/>
      <c r="AB9834"/>
      <c r="AC9834"/>
      <c r="AD9834"/>
      <c r="AE9834"/>
      <c r="AF9834"/>
      <c r="AG9834"/>
      <c r="AH9834"/>
      <c r="AI9834"/>
      <c r="AJ9834"/>
      <c r="AK9834"/>
      <c r="AL9834"/>
      <c r="AM9834"/>
      <c r="AN9834"/>
      <c r="AO9834"/>
      <c r="AP9834"/>
      <c r="AQ9834"/>
      <c r="AR9834"/>
      <c r="AS9834"/>
      <c r="AT9834"/>
      <c r="AU9834"/>
      <c r="AV9834"/>
      <c r="AW9834"/>
      <c r="AX9834"/>
      <c r="AY9834"/>
      <c r="AZ9834"/>
      <c r="BA9834"/>
      <c r="BB9834"/>
      <c r="BC9834"/>
      <c r="BD9834"/>
      <c r="BE9834"/>
      <c r="BF9834"/>
      <c r="BG9834"/>
      <c r="BH9834"/>
      <c r="BI9834"/>
      <c r="BJ9834"/>
      <c r="BK9834"/>
      <c r="BL9834"/>
      <c r="BM9834"/>
      <c r="BN9834"/>
      <c r="BO9834"/>
      <c r="BP9834"/>
      <c r="BQ9834"/>
      <c r="BR9834"/>
      <c r="BS9834"/>
      <c r="BT9834"/>
      <c r="BU9834"/>
      <c r="BV9834"/>
      <c r="BW9834"/>
      <c r="BX9834"/>
      <c r="BY9834"/>
      <c r="BZ9834"/>
      <c r="CA9834"/>
      <c r="CB9834"/>
      <c r="CC9834"/>
      <c r="CD9834"/>
      <c r="CE9834"/>
      <c r="CF9834"/>
      <c r="CG9834"/>
      <c r="CH9834"/>
      <c r="CI9834"/>
      <c r="CJ9834"/>
      <c r="CK9834"/>
      <c r="CL9834"/>
      <c r="CM9834"/>
      <c r="CN9834"/>
      <c r="CO9834"/>
      <c r="CP9834"/>
      <c r="CQ9834"/>
      <c r="CR9834"/>
      <c r="CS9834"/>
      <c r="CT9834"/>
      <c r="CU9834"/>
      <c r="CV9834"/>
    </row>
    <row r="9835" spans="10:100" x14ac:dyDescent="0.25">
      <c r="J9835"/>
      <c r="K9835"/>
      <c r="L9835"/>
      <c r="M9835"/>
      <c r="N9835"/>
      <c r="O9835"/>
      <c r="P9835"/>
      <c r="Q9835"/>
      <c r="R9835"/>
      <c r="S9835"/>
      <c r="T9835"/>
      <c r="U9835"/>
      <c r="V9835"/>
      <c r="W9835"/>
      <c r="X9835"/>
      <c r="Y9835"/>
      <c r="Z9835"/>
      <c r="AA9835"/>
      <c r="AB9835"/>
      <c r="AC9835"/>
      <c r="AD9835"/>
      <c r="AE9835"/>
      <c r="AF9835"/>
      <c r="AG9835"/>
      <c r="AH9835"/>
      <c r="AI9835"/>
      <c r="AJ9835"/>
      <c r="AK9835"/>
      <c r="AL9835"/>
      <c r="AM9835"/>
      <c r="AN9835"/>
      <c r="AO9835"/>
      <c r="AP9835"/>
      <c r="AQ9835"/>
      <c r="AR9835"/>
      <c r="AS9835"/>
      <c r="AT9835"/>
      <c r="AU9835"/>
      <c r="AV9835"/>
      <c r="AW9835"/>
      <c r="AX9835"/>
      <c r="AY9835"/>
      <c r="AZ9835"/>
      <c r="BA9835"/>
      <c r="BB9835"/>
      <c r="BC9835"/>
      <c r="BD9835"/>
      <c r="BE9835"/>
      <c r="BF9835"/>
      <c r="BG9835"/>
      <c r="BH9835"/>
      <c r="BI9835"/>
      <c r="BJ9835"/>
      <c r="BK9835"/>
      <c r="BL9835"/>
      <c r="BM9835"/>
      <c r="BN9835"/>
      <c r="BO9835"/>
      <c r="BP9835"/>
      <c r="BQ9835"/>
      <c r="BR9835"/>
      <c r="BS9835"/>
      <c r="BT9835"/>
      <c r="BU9835"/>
      <c r="BV9835"/>
      <c r="BW9835"/>
      <c r="BX9835"/>
      <c r="BY9835"/>
      <c r="BZ9835"/>
      <c r="CA9835"/>
      <c r="CB9835"/>
      <c r="CC9835"/>
      <c r="CD9835"/>
      <c r="CE9835"/>
      <c r="CF9835"/>
      <c r="CG9835"/>
      <c r="CH9835"/>
      <c r="CI9835"/>
      <c r="CJ9835"/>
      <c r="CK9835"/>
      <c r="CL9835"/>
      <c r="CM9835"/>
      <c r="CN9835"/>
      <c r="CO9835"/>
      <c r="CP9835"/>
      <c r="CQ9835"/>
      <c r="CR9835"/>
      <c r="CS9835"/>
      <c r="CT9835"/>
      <c r="CU9835"/>
      <c r="CV9835"/>
    </row>
    <row r="9836" spans="10:100" x14ac:dyDescent="0.25">
      <c r="J9836"/>
      <c r="K9836"/>
      <c r="L9836"/>
      <c r="M9836"/>
      <c r="N9836"/>
      <c r="O9836"/>
      <c r="P9836"/>
      <c r="Q9836"/>
      <c r="R9836"/>
      <c r="S9836"/>
      <c r="T9836"/>
      <c r="U9836"/>
      <c r="V9836"/>
      <c r="W9836"/>
      <c r="X9836"/>
      <c r="Y9836"/>
      <c r="Z9836"/>
      <c r="AA9836"/>
      <c r="AB9836"/>
      <c r="AC9836"/>
      <c r="AD9836"/>
      <c r="AE9836"/>
      <c r="AF9836"/>
      <c r="AG9836"/>
      <c r="AH9836"/>
      <c r="AI9836"/>
      <c r="AJ9836"/>
      <c r="AK9836"/>
      <c r="AL9836"/>
      <c r="AM9836"/>
      <c r="AN9836"/>
      <c r="AO9836"/>
      <c r="AP9836"/>
      <c r="AQ9836"/>
      <c r="AR9836"/>
      <c r="AS9836"/>
      <c r="AT9836"/>
      <c r="AU9836"/>
      <c r="AV9836"/>
      <c r="AW9836"/>
      <c r="AX9836"/>
      <c r="AY9836"/>
      <c r="AZ9836"/>
      <c r="BA9836"/>
      <c r="BB9836"/>
      <c r="BC9836"/>
      <c r="BD9836"/>
      <c r="BE9836"/>
      <c r="BF9836"/>
      <c r="BG9836"/>
      <c r="BH9836"/>
      <c r="BI9836"/>
      <c r="BJ9836"/>
      <c r="BK9836"/>
      <c r="BL9836"/>
      <c r="BM9836"/>
      <c r="BN9836"/>
      <c r="BO9836"/>
      <c r="BP9836"/>
      <c r="BQ9836"/>
      <c r="BR9836"/>
      <c r="BS9836"/>
      <c r="BT9836"/>
      <c r="BU9836"/>
      <c r="BV9836"/>
      <c r="BW9836"/>
      <c r="BX9836"/>
      <c r="BY9836"/>
      <c r="BZ9836"/>
      <c r="CA9836"/>
      <c r="CB9836"/>
      <c r="CC9836"/>
      <c r="CD9836"/>
      <c r="CE9836"/>
      <c r="CF9836"/>
      <c r="CG9836"/>
      <c r="CH9836"/>
      <c r="CI9836"/>
      <c r="CJ9836"/>
      <c r="CK9836"/>
      <c r="CL9836"/>
      <c r="CM9836"/>
      <c r="CN9836"/>
      <c r="CO9836"/>
      <c r="CP9836"/>
      <c r="CQ9836"/>
      <c r="CR9836"/>
      <c r="CS9836"/>
      <c r="CT9836"/>
      <c r="CU9836"/>
      <c r="CV9836"/>
    </row>
    <row r="9837" spans="10:100" x14ac:dyDescent="0.25">
      <c r="J9837"/>
      <c r="K9837"/>
      <c r="L9837"/>
      <c r="M9837"/>
      <c r="N9837"/>
      <c r="O9837"/>
      <c r="P9837"/>
      <c r="Q9837"/>
      <c r="R9837"/>
      <c r="S9837"/>
      <c r="T9837"/>
      <c r="U9837"/>
      <c r="V9837"/>
      <c r="W9837"/>
      <c r="X9837"/>
      <c r="Y9837"/>
      <c r="Z9837"/>
      <c r="AA9837"/>
      <c r="AB9837"/>
      <c r="AC9837"/>
      <c r="AD9837"/>
      <c r="AE9837"/>
      <c r="AF9837"/>
      <c r="AG9837"/>
      <c r="AH9837"/>
      <c r="AI9837"/>
      <c r="AJ9837"/>
      <c r="AK9837"/>
      <c r="AL9837"/>
      <c r="AM9837"/>
      <c r="AN9837"/>
      <c r="AO9837"/>
      <c r="AP9837"/>
      <c r="AQ9837"/>
      <c r="AR9837"/>
      <c r="AS9837"/>
      <c r="AT9837"/>
      <c r="AU9837"/>
      <c r="AV9837"/>
      <c r="AW9837"/>
      <c r="AX9837"/>
      <c r="AY9837"/>
      <c r="AZ9837"/>
      <c r="BA9837"/>
      <c r="BB9837"/>
      <c r="BC9837"/>
      <c r="BD9837"/>
      <c r="BE9837"/>
      <c r="BF9837"/>
      <c r="BG9837"/>
      <c r="BH9837"/>
      <c r="BI9837"/>
      <c r="BJ9837"/>
      <c r="BK9837"/>
      <c r="BL9837"/>
      <c r="BM9837"/>
      <c r="BN9837"/>
      <c r="BO9837"/>
      <c r="BP9837"/>
      <c r="BQ9837"/>
      <c r="BR9837"/>
      <c r="BS9837"/>
      <c r="BT9837"/>
      <c r="BU9837"/>
      <c r="BV9837"/>
      <c r="BW9837"/>
      <c r="BX9837"/>
      <c r="BY9837"/>
      <c r="BZ9837"/>
      <c r="CA9837"/>
      <c r="CB9837"/>
      <c r="CC9837"/>
      <c r="CD9837"/>
      <c r="CE9837"/>
      <c r="CF9837"/>
      <c r="CG9837"/>
      <c r="CH9837"/>
      <c r="CI9837"/>
      <c r="CJ9837"/>
      <c r="CK9837"/>
      <c r="CL9837"/>
      <c r="CM9837"/>
      <c r="CN9837"/>
      <c r="CO9837"/>
      <c r="CP9837"/>
      <c r="CQ9837"/>
      <c r="CR9837"/>
      <c r="CS9837"/>
      <c r="CT9837"/>
      <c r="CU9837"/>
      <c r="CV9837"/>
    </row>
    <row r="9838" spans="10:100" x14ac:dyDescent="0.25">
      <c r="J9838"/>
      <c r="K9838"/>
      <c r="L9838"/>
      <c r="M9838"/>
      <c r="N9838"/>
      <c r="O9838"/>
      <c r="P9838"/>
      <c r="Q9838"/>
      <c r="R9838"/>
      <c r="S9838"/>
      <c r="T9838"/>
      <c r="U9838"/>
      <c r="V9838"/>
      <c r="W9838"/>
      <c r="X9838"/>
      <c r="Y9838"/>
      <c r="Z9838"/>
      <c r="AA9838"/>
      <c r="AB9838"/>
      <c r="AC9838"/>
      <c r="AD9838"/>
      <c r="AE9838"/>
      <c r="AF9838"/>
      <c r="AG9838"/>
      <c r="AH9838"/>
      <c r="AI9838"/>
      <c r="AJ9838"/>
      <c r="AK9838"/>
      <c r="AL9838"/>
      <c r="AM9838"/>
      <c r="AN9838"/>
      <c r="AO9838"/>
      <c r="AP9838"/>
      <c r="AQ9838"/>
      <c r="AR9838"/>
      <c r="AS9838"/>
      <c r="AT9838"/>
      <c r="AU9838"/>
      <c r="AV9838"/>
      <c r="AW9838"/>
      <c r="AX9838"/>
      <c r="AY9838"/>
      <c r="AZ9838"/>
      <c r="BA9838"/>
      <c r="BB9838"/>
      <c r="BC9838"/>
      <c r="BD9838"/>
      <c r="BE9838"/>
      <c r="BF9838"/>
      <c r="BG9838"/>
      <c r="BH9838"/>
      <c r="BI9838"/>
      <c r="BJ9838"/>
      <c r="BK9838"/>
      <c r="BL9838"/>
      <c r="BM9838"/>
      <c r="BN9838"/>
      <c r="BO9838"/>
      <c r="BP9838"/>
      <c r="BQ9838"/>
      <c r="BR9838"/>
      <c r="BS9838"/>
      <c r="BT9838"/>
      <c r="BU9838"/>
      <c r="BV9838"/>
      <c r="BW9838"/>
      <c r="BX9838"/>
      <c r="BY9838"/>
      <c r="BZ9838"/>
      <c r="CA9838"/>
      <c r="CB9838"/>
      <c r="CC9838"/>
      <c r="CD9838"/>
      <c r="CE9838"/>
      <c r="CF9838"/>
      <c r="CG9838"/>
      <c r="CH9838"/>
      <c r="CI9838"/>
      <c r="CJ9838"/>
      <c r="CK9838"/>
      <c r="CL9838"/>
      <c r="CM9838"/>
      <c r="CN9838"/>
      <c r="CO9838"/>
      <c r="CP9838"/>
      <c r="CQ9838"/>
      <c r="CR9838"/>
      <c r="CS9838"/>
      <c r="CT9838"/>
      <c r="CU9838"/>
      <c r="CV9838"/>
    </row>
    <row r="9839" spans="10:100" x14ac:dyDescent="0.25">
      <c r="J9839"/>
      <c r="K9839"/>
      <c r="L9839"/>
      <c r="M9839"/>
      <c r="N9839"/>
      <c r="O9839"/>
      <c r="P9839"/>
      <c r="Q9839"/>
      <c r="R9839"/>
      <c r="S9839"/>
      <c r="T9839"/>
      <c r="U9839"/>
      <c r="V9839"/>
      <c r="W9839"/>
      <c r="X9839"/>
      <c r="Y9839"/>
      <c r="Z9839"/>
      <c r="AA9839"/>
      <c r="AB9839"/>
      <c r="AC9839"/>
      <c r="AD9839"/>
      <c r="AE9839"/>
      <c r="AF9839"/>
      <c r="AG9839"/>
      <c r="AH9839"/>
      <c r="AI9839"/>
      <c r="AJ9839"/>
      <c r="AK9839"/>
      <c r="AL9839"/>
      <c r="AM9839"/>
      <c r="AN9839"/>
      <c r="AO9839"/>
      <c r="AP9839"/>
      <c r="AQ9839"/>
      <c r="AR9839"/>
      <c r="AS9839"/>
      <c r="AT9839"/>
      <c r="AU9839"/>
      <c r="AV9839"/>
      <c r="AW9839"/>
      <c r="AX9839"/>
      <c r="AY9839"/>
      <c r="AZ9839"/>
      <c r="BA9839"/>
      <c r="BB9839"/>
      <c r="BC9839"/>
      <c r="BD9839"/>
      <c r="BE9839"/>
      <c r="BF9839"/>
      <c r="BG9839"/>
      <c r="BH9839"/>
      <c r="BI9839"/>
      <c r="BJ9839"/>
      <c r="BK9839"/>
      <c r="BL9839"/>
      <c r="BM9839"/>
      <c r="BN9839"/>
      <c r="BO9839"/>
      <c r="BP9839"/>
      <c r="BQ9839"/>
      <c r="BR9839"/>
      <c r="BS9839"/>
      <c r="BT9839"/>
      <c r="BU9839"/>
      <c r="BV9839"/>
      <c r="BW9839"/>
      <c r="BX9839"/>
      <c r="BY9839"/>
      <c r="BZ9839"/>
      <c r="CA9839"/>
      <c r="CB9839"/>
      <c r="CC9839"/>
      <c r="CD9839"/>
      <c r="CE9839"/>
      <c r="CF9839"/>
      <c r="CG9839"/>
      <c r="CH9839"/>
      <c r="CI9839"/>
      <c r="CJ9839"/>
      <c r="CK9839"/>
      <c r="CL9839"/>
      <c r="CM9839"/>
      <c r="CN9839"/>
      <c r="CO9839"/>
      <c r="CP9839"/>
      <c r="CQ9839"/>
      <c r="CR9839"/>
      <c r="CS9839"/>
      <c r="CT9839"/>
      <c r="CU9839"/>
      <c r="CV9839"/>
    </row>
    <row r="9840" spans="10:100" x14ac:dyDescent="0.25">
      <c r="J9840"/>
      <c r="K9840"/>
      <c r="L9840"/>
      <c r="M9840"/>
      <c r="N9840"/>
      <c r="O9840"/>
      <c r="P9840"/>
      <c r="Q9840"/>
      <c r="R9840"/>
      <c r="S9840"/>
      <c r="T9840"/>
      <c r="U9840"/>
      <c r="V9840"/>
      <c r="W9840"/>
      <c r="X9840"/>
      <c r="Y9840"/>
      <c r="Z9840"/>
      <c r="AA9840"/>
      <c r="AB9840"/>
      <c r="AC9840"/>
      <c r="AD9840"/>
      <c r="AE9840"/>
      <c r="AF9840"/>
      <c r="AG9840"/>
      <c r="AH9840"/>
      <c r="AI9840"/>
      <c r="AJ9840"/>
      <c r="AK9840"/>
      <c r="AL9840"/>
      <c r="AM9840"/>
      <c r="AN9840"/>
      <c r="AO9840"/>
      <c r="AP9840"/>
      <c r="AQ9840"/>
      <c r="AR9840"/>
      <c r="AS9840"/>
      <c r="AT9840"/>
      <c r="AU9840"/>
      <c r="AV9840"/>
      <c r="AW9840"/>
      <c r="AX9840"/>
      <c r="AY9840"/>
      <c r="AZ9840"/>
      <c r="BA9840"/>
      <c r="BB9840"/>
      <c r="BC9840"/>
      <c r="BD9840"/>
      <c r="BE9840"/>
      <c r="BF9840"/>
      <c r="BG9840"/>
      <c r="BH9840"/>
      <c r="BI9840"/>
      <c r="BJ9840"/>
      <c r="BK9840"/>
      <c r="BL9840"/>
      <c r="BM9840"/>
      <c r="BN9840"/>
      <c r="BO9840"/>
      <c r="BP9840"/>
      <c r="BQ9840"/>
      <c r="BR9840"/>
      <c r="BS9840"/>
      <c r="BT9840"/>
      <c r="BU9840"/>
      <c r="BV9840"/>
      <c r="BW9840"/>
      <c r="BX9840"/>
      <c r="BY9840"/>
      <c r="BZ9840"/>
      <c r="CA9840"/>
      <c r="CB9840"/>
      <c r="CC9840"/>
      <c r="CD9840"/>
      <c r="CE9840"/>
      <c r="CF9840"/>
      <c r="CG9840"/>
      <c r="CH9840"/>
      <c r="CI9840"/>
      <c r="CJ9840"/>
      <c r="CK9840"/>
      <c r="CL9840"/>
      <c r="CM9840"/>
      <c r="CN9840"/>
      <c r="CO9840"/>
      <c r="CP9840"/>
      <c r="CQ9840"/>
      <c r="CR9840"/>
      <c r="CS9840"/>
      <c r="CT9840"/>
      <c r="CU9840"/>
      <c r="CV9840"/>
    </row>
    <row r="9841" spans="10:100" x14ac:dyDescent="0.25">
      <c r="J9841"/>
      <c r="K9841"/>
      <c r="L9841"/>
      <c r="M9841"/>
      <c r="N9841"/>
      <c r="O9841"/>
      <c r="P9841"/>
      <c r="Q9841"/>
      <c r="R9841"/>
      <c r="S9841"/>
      <c r="T9841"/>
      <c r="U9841"/>
      <c r="V9841"/>
      <c r="W9841"/>
      <c r="X9841"/>
      <c r="Y9841"/>
      <c r="Z9841"/>
      <c r="AA9841"/>
      <c r="AB9841"/>
      <c r="AC9841"/>
      <c r="AD9841"/>
      <c r="AE9841"/>
      <c r="AF9841"/>
      <c r="AG9841"/>
      <c r="AH9841"/>
      <c r="AI9841"/>
      <c r="AJ9841"/>
      <c r="AK9841"/>
      <c r="AL9841"/>
      <c r="AM9841"/>
      <c r="AN9841"/>
      <c r="AO9841"/>
      <c r="AP9841"/>
      <c r="AQ9841"/>
      <c r="AR9841"/>
      <c r="AS9841"/>
      <c r="AT9841"/>
      <c r="AU9841"/>
      <c r="AV9841"/>
      <c r="AW9841"/>
      <c r="AX9841"/>
      <c r="AY9841"/>
      <c r="AZ9841"/>
      <c r="BA9841"/>
      <c r="BB9841"/>
      <c r="BC9841"/>
      <c r="BD9841"/>
      <c r="BE9841"/>
      <c r="BF9841"/>
      <c r="BG9841"/>
      <c r="BH9841"/>
      <c r="BI9841"/>
      <c r="BJ9841"/>
      <c r="BK9841"/>
      <c r="BL9841"/>
      <c r="BM9841"/>
      <c r="BN9841"/>
      <c r="BO9841"/>
      <c r="BP9841"/>
      <c r="BQ9841"/>
      <c r="BR9841"/>
      <c r="BS9841"/>
      <c r="BT9841"/>
      <c r="BU9841"/>
      <c r="BV9841"/>
      <c r="BW9841"/>
      <c r="BX9841"/>
      <c r="BY9841"/>
      <c r="BZ9841"/>
      <c r="CA9841"/>
      <c r="CB9841"/>
      <c r="CC9841"/>
      <c r="CD9841"/>
      <c r="CE9841"/>
      <c r="CF9841"/>
      <c r="CG9841"/>
      <c r="CH9841"/>
      <c r="CI9841"/>
      <c r="CJ9841"/>
      <c r="CK9841"/>
      <c r="CL9841"/>
      <c r="CM9841"/>
      <c r="CN9841"/>
      <c r="CO9841"/>
      <c r="CP9841"/>
      <c r="CQ9841"/>
      <c r="CR9841"/>
      <c r="CS9841"/>
      <c r="CT9841"/>
      <c r="CU9841"/>
      <c r="CV9841"/>
    </row>
    <row r="9842" spans="10:100" x14ac:dyDescent="0.25">
      <c r="J9842"/>
      <c r="K9842"/>
      <c r="L9842"/>
      <c r="M9842"/>
      <c r="N9842"/>
      <c r="O9842"/>
      <c r="P9842"/>
      <c r="Q9842"/>
      <c r="R9842"/>
      <c r="S9842"/>
      <c r="T9842"/>
      <c r="U9842"/>
      <c r="V9842"/>
      <c r="W9842"/>
      <c r="X9842"/>
      <c r="Y9842"/>
      <c r="Z9842"/>
      <c r="AA9842"/>
      <c r="AB9842"/>
      <c r="AC9842"/>
      <c r="AD9842"/>
      <c r="AE9842"/>
      <c r="AF9842"/>
      <c r="AG9842"/>
      <c r="AH9842"/>
      <c r="AI9842"/>
      <c r="AJ9842"/>
      <c r="AK9842"/>
      <c r="AL9842"/>
      <c r="AM9842"/>
      <c r="AN9842"/>
      <c r="AO9842"/>
      <c r="AP9842"/>
      <c r="AQ9842"/>
      <c r="AR9842"/>
      <c r="AS9842"/>
      <c r="AT9842"/>
      <c r="AU9842"/>
      <c r="AV9842"/>
      <c r="AW9842"/>
      <c r="AX9842"/>
      <c r="AY9842"/>
      <c r="AZ9842"/>
      <c r="BA9842"/>
      <c r="BB9842"/>
      <c r="BC9842"/>
      <c r="BD9842"/>
      <c r="BE9842"/>
      <c r="BF9842"/>
      <c r="BG9842"/>
      <c r="BH9842"/>
      <c r="BI9842"/>
      <c r="BJ9842"/>
      <c r="BK9842"/>
      <c r="BL9842"/>
      <c r="BM9842"/>
      <c r="BN9842"/>
      <c r="BO9842"/>
      <c r="BP9842"/>
      <c r="BQ9842"/>
      <c r="BR9842"/>
      <c r="BS9842"/>
      <c r="BT9842"/>
      <c r="BU9842"/>
      <c r="BV9842"/>
      <c r="BW9842"/>
      <c r="BX9842"/>
      <c r="BY9842"/>
      <c r="BZ9842"/>
      <c r="CA9842"/>
      <c r="CB9842"/>
      <c r="CC9842"/>
      <c r="CD9842"/>
      <c r="CE9842"/>
      <c r="CF9842"/>
      <c r="CG9842"/>
      <c r="CH9842"/>
      <c r="CI9842"/>
      <c r="CJ9842"/>
      <c r="CK9842"/>
      <c r="CL9842"/>
      <c r="CM9842"/>
      <c r="CN9842"/>
      <c r="CO9842"/>
      <c r="CP9842"/>
      <c r="CQ9842"/>
      <c r="CR9842"/>
      <c r="CS9842"/>
      <c r="CT9842"/>
      <c r="CU9842"/>
      <c r="CV9842"/>
    </row>
    <row r="9843" spans="10:100" x14ac:dyDescent="0.25">
      <c r="J9843"/>
      <c r="K9843"/>
      <c r="L9843"/>
      <c r="M9843"/>
      <c r="N9843"/>
      <c r="O9843"/>
      <c r="P9843"/>
      <c r="Q9843"/>
      <c r="R9843"/>
      <c r="S9843"/>
      <c r="T9843"/>
      <c r="U9843"/>
      <c r="V9843"/>
      <c r="W9843"/>
      <c r="X9843"/>
      <c r="Y9843"/>
      <c r="Z9843"/>
      <c r="AA9843"/>
      <c r="AB9843"/>
      <c r="AC9843"/>
      <c r="AD9843"/>
      <c r="AE9843"/>
      <c r="AF9843"/>
      <c r="AG9843"/>
      <c r="AH9843"/>
      <c r="AI9843"/>
      <c r="AJ9843"/>
      <c r="AK9843"/>
      <c r="AL9843"/>
      <c r="AM9843"/>
      <c r="AN9843"/>
      <c r="AO9843"/>
      <c r="AP9843"/>
      <c r="AQ9843"/>
      <c r="AR9843"/>
      <c r="AS9843"/>
      <c r="AT9843"/>
      <c r="AU9843"/>
      <c r="AV9843"/>
      <c r="AW9843"/>
      <c r="AX9843"/>
      <c r="AY9843"/>
      <c r="AZ9843"/>
      <c r="BA9843"/>
      <c r="BB9843"/>
      <c r="BC9843"/>
      <c r="BD9843"/>
      <c r="BE9843"/>
      <c r="BF9843"/>
      <c r="BG9843"/>
      <c r="BH9843"/>
      <c r="BI9843"/>
      <c r="BJ9843"/>
      <c r="BK9843"/>
      <c r="BL9843"/>
      <c r="BM9843"/>
      <c r="BN9843"/>
      <c r="BO9843"/>
      <c r="BP9843"/>
      <c r="BQ9843"/>
      <c r="BR9843"/>
      <c r="BS9843"/>
      <c r="BT9843"/>
      <c r="BU9843"/>
      <c r="BV9843"/>
      <c r="BW9843"/>
      <c r="BX9843"/>
      <c r="BY9843"/>
      <c r="BZ9843"/>
      <c r="CA9843"/>
      <c r="CB9843"/>
      <c r="CC9843"/>
      <c r="CD9843"/>
      <c r="CE9843"/>
      <c r="CF9843"/>
      <c r="CG9843"/>
      <c r="CH9843"/>
      <c r="CI9843"/>
      <c r="CJ9843"/>
      <c r="CK9843"/>
      <c r="CL9843"/>
      <c r="CM9843"/>
      <c r="CN9843"/>
      <c r="CO9843"/>
      <c r="CP9843"/>
      <c r="CQ9843"/>
      <c r="CR9843"/>
      <c r="CS9843"/>
      <c r="CT9843"/>
      <c r="CU9843"/>
      <c r="CV9843"/>
    </row>
    <row r="9844" spans="10:100" x14ac:dyDescent="0.25">
      <c r="J9844"/>
      <c r="K9844"/>
      <c r="L9844"/>
      <c r="M9844"/>
      <c r="N9844"/>
      <c r="O9844"/>
      <c r="P9844"/>
      <c r="Q9844"/>
      <c r="R9844"/>
      <c r="S9844"/>
      <c r="T9844"/>
      <c r="U9844"/>
      <c r="V9844"/>
      <c r="W9844"/>
      <c r="X9844"/>
      <c r="Y9844"/>
      <c r="Z9844"/>
      <c r="AA9844"/>
      <c r="AB9844"/>
      <c r="AC9844"/>
      <c r="AD9844"/>
      <c r="AE9844"/>
      <c r="AF9844"/>
      <c r="AG9844"/>
      <c r="AH9844"/>
      <c r="AI9844"/>
      <c r="AJ9844"/>
      <c r="AK9844"/>
      <c r="AL9844"/>
      <c r="AM9844"/>
      <c r="AN9844"/>
      <c r="AO9844"/>
      <c r="AP9844"/>
      <c r="AQ9844"/>
      <c r="AR9844"/>
      <c r="AS9844"/>
      <c r="AT9844"/>
      <c r="AU9844"/>
      <c r="AV9844"/>
      <c r="AW9844"/>
      <c r="AX9844"/>
      <c r="AY9844"/>
      <c r="AZ9844"/>
      <c r="BA9844"/>
      <c r="BB9844"/>
      <c r="BC9844"/>
      <c r="BD9844"/>
      <c r="BE9844"/>
      <c r="BF9844"/>
      <c r="BG9844"/>
      <c r="BH9844"/>
      <c r="BI9844"/>
      <c r="BJ9844"/>
      <c r="BK9844"/>
      <c r="BL9844"/>
      <c r="BM9844"/>
      <c r="BN9844"/>
      <c r="BO9844"/>
      <c r="BP9844"/>
      <c r="BQ9844"/>
      <c r="BR9844"/>
      <c r="BS9844"/>
      <c r="BT9844"/>
      <c r="BU9844"/>
      <c r="BV9844"/>
      <c r="BW9844"/>
      <c r="BX9844"/>
      <c r="BY9844"/>
      <c r="BZ9844"/>
      <c r="CA9844"/>
      <c r="CB9844"/>
      <c r="CC9844"/>
      <c r="CD9844"/>
      <c r="CE9844"/>
      <c r="CF9844"/>
      <c r="CG9844"/>
      <c r="CH9844"/>
      <c r="CI9844"/>
      <c r="CJ9844"/>
      <c r="CK9844"/>
      <c r="CL9844"/>
      <c r="CM9844"/>
      <c r="CN9844"/>
      <c r="CO9844"/>
      <c r="CP9844"/>
      <c r="CQ9844"/>
      <c r="CR9844"/>
      <c r="CS9844"/>
      <c r="CT9844"/>
      <c r="CU9844"/>
      <c r="CV9844"/>
    </row>
    <row r="9845" spans="10:100" x14ac:dyDescent="0.25">
      <c r="J9845"/>
      <c r="K9845"/>
      <c r="L9845"/>
      <c r="M9845"/>
      <c r="N9845"/>
      <c r="O9845"/>
      <c r="P9845"/>
      <c r="Q9845"/>
      <c r="R9845"/>
      <c r="S9845"/>
      <c r="T9845"/>
      <c r="U9845"/>
      <c r="V9845"/>
      <c r="W9845"/>
      <c r="X9845"/>
      <c r="Y9845"/>
      <c r="Z9845"/>
      <c r="AA9845"/>
      <c r="AB9845"/>
      <c r="AC9845"/>
      <c r="AD9845"/>
      <c r="AE9845"/>
      <c r="AF9845"/>
      <c r="AG9845"/>
      <c r="AH9845"/>
      <c r="AI9845"/>
      <c r="AJ9845"/>
      <c r="AK9845"/>
      <c r="AL9845"/>
      <c r="AM9845"/>
      <c r="AN9845"/>
      <c r="AO9845"/>
      <c r="AP9845"/>
      <c r="AQ9845"/>
      <c r="AR9845"/>
      <c r="AS9845"/>
      <c r="AT9845"/>
      <c r="AU9845"/>
      <c r="AV9845"/>
      <c r="AW9845"/>
      <c r="AX9845"/>
      <c r="AY9845"/>
      <c r="AZ9845"/>
      <c r="BA9845"/>
      <c r="BB9845"/>
      <c r="BC9845"/>
      <c r="BD9845"/>
      <c r="BE9845"/>
      <c r="BF9845"/>
      <c r="BG9845"/>
      <c r="BH9845"/>
      <c r="BI9845"/>
      <c r="BJ9845"/>
      <c r="BK9845"/>
      <c r="BL9845"/>
      <c r="BM9845"/>
      <c r="BN9845"/>
      <c r="BO9845"/>
      <c r="BP9845"/>
      <c r="BQ9845"/>
      <c r="BR9845"/>
      <c r="BS9845"/>
      <c r="BT9845"/>
      <c r="BU9845"/>
      <c r="BV9845"/>
      <c r="BW9845"/>
      <c r="BX9845"/>
      <c r="BY9845"/>
      <c r="BZ9845"/>
      <c r="CA9845"/>
      <c r="CB9845"/>
      <c r="CC9845"/>
      <c r="CD9845"/>
      <c r="CE9845"/>
      <c r="CF9845"/>
      <c r="CG9845"/>
      <c r="CH9845"/>
      <c r="CI9845"/>
      <c r="CJ9845"/>
      <c r="CK9845"/>
      <c r="CL9845"/>
      <c r="CM9845"/>
      <c r="CN9845"/>
      <c r="CO9845"/>
      <c r="CP9845"/>
      <c r="CQ9845"/>
      <c r="CR9845"/>
      <c r="CS9845"/>
      <c r="CT9845"/>
      <c r="CU9845"/>
      <c r="CV9845"/>
    </row>
    <row r="9846" spans="10:100" x14ac:dyDescent="0.25">
      <c r="J9846"/>
      <c r="K9846"/>
      <c r="L9846"/>
      <c r="M9846"/>
      <c r="N9846"/>
      <c r="O9846"/>
      <c r="P9846"/>
      <c r="Q9846"/>
      <c r="R9846"/>
      <c r="S9846"/>
      <c r="T9846"/>
      <c r="U9846"/>
      <c r="V9846"/>
      <c r="W9846"/>
      <c r="X9846"/>
      <c r="Y9846"/>
      <c r="Z9846"/>
      <c r="AA9846"/>
      <c r="AB9846"/>
      <c r="AC9846"/>
      <c r="AD9846"/>
      <c r="AE9846"/>
      <c r="AF9846"/>
      <c r="AG9846"/>
      <c r="AH9846"/>
      <c r="AI9846"/>
      <c r="AJ9846"/>
      <c r="AK9846"/>
      <c r="AL9846"/>
      <c r="AM9846"/>
      <c r="AN9846"/>
      <c r="AO9846"/>
      <c r="AP9846"/>
      <c r="AQ9846"/>
      <c r="AR9846"/>
      <c r="AS9846"/>
      <c r="AT9846"/>
      <c r="AU9846"/>
      <c r="AV9846"/>
      <c r="AW9846"/>
      <c r="AX9846"/>
      <c r="AY9846"/>
      <c r="AZ9846"/>
      <c r="BA9846"/>
      <c r="BB9846"/>
      <c r="BC9846"/>
      <c r="BD9846"/>
      <c r="BE9846"/>
      <c r="BF9846"/>
      <c r="BG9846"/>
      <c r="BH9846"/>
      <c r="BI9846"/>
      <c r="BJ9846"/>
      <c r="BK9846"/>
      <c r="BL9846"/>
      <c r="BM9846"/>
      <c r="BN9846"/>
      <c r="BO9846"/>
      <c r="BP9846"/>
      <c r="BQ9846"/>
      <c r="BR9846"/>
      <c r="BS9846"/>
      <c r="BT9846"/>
      <c r="BU9846"/>
      <c r="BV9846"/>
      <c r="BW9846"/>
      <c r="BX9846"/>
      <c r="BY9846"/>
      <c r="BZ9846"/>
      <c r="CA9846"/>
      <c r="CB9846"/>
      <c r="CC9846"/>
      <c r="CD9846"/>
      <c r="CE9846"/>
      <c r="CF9846"/>
      <c r="CG9846"/>
      <c r="CH9846"/>
      <c r="CI9846"/>
      <c r="CJ9846"/>
      <c r="CK9846"/>
      <c r="CL9846"/>
      <c r="CM9846"/>
      <c r="CN9846"/>
      <c r="CO9846"/>
      <c r="CP9846"/>
      <c r="CQ9846"/>
      <c r="CR9846"/>
      <c r="CS9846"/>
      <c r="CT9846"/>
      <c r="CU9846"/>
      <c r="CV9846"/>
    </row>
    <row r="9847" spans="10:100" x14ac:dyDescent="0.25">
      <c r="J9847"/>
      <c r="K9847"/>
      <c r="L9847"/>
      <c r="M9847"/>
      <c r="N9847"/>
      <c r="O9847"/>
      <c r="P9847"/>
      <c r="Q9847"/>
      <c r="R9847"/>
      <c r="S9847"/>
      <c r="T9847"/>
      <c r="U9847"/>
      <c r="V9847"/>
      <c r="W9847"/>
      <c r="X9847"/>
      <c r="Y9847"/>
      <c r="Z9847"/>
      <c r="AA9847"/>
      <c r="AB9847"/>
      <c r="AC9847"/>
      <c r="AD9847"/>
      <c r="AE9847"/>
      <c r="AF9847"/>
      <c r="AG9847"/>
      <c r="AH9847"/>
      <c r="AI9847"/>
      <c r="AJ9847"/>
      <c r="AK9847"/>
      <c r="AL9847"/>
      <c r="AM9847"/>
      <c r="AN9847"/>
      <c r="AO9847"/>
      <c r="AP9847"/>
      <c r="AQ9847"/>
      <c r="AR9847"/>
      <c r="AS9847"/>
      <c r="AT9847"/>
      <c r="AU9847"/>
      <c r="AV9847"/>
      <c r="AW9847"/>
      <c r="AX9847"/>
      <c r="AY9847"/>
      <c r="AZ9847"/>
      <c r="BA9847"/>
      <c r="BB9847"/>
      <c r="BC9847"/>
      <c r="BD9847"/>
      <c r="BE9847"/>
      <c r="BF9847"/>
      <c r="BG9847"/>
      <c r="BH9847"/>
      <c r="BI9847"/>
      <c r="BJ9847"/>
      <c r="BK9847"/>
      <c r="BL9847"/>
      <c r="BM9847"/>
      <c r="BN9847"/>
      <c r="BO9847"/>
      <c r="BP9847"/>
      <c r="BQ9847"/>
      <c r="BR9847"/>
      <c r="BS9847"/>
      <c r="BT9847"/>
      <c r="BU9847"/>
      <c r="BV9847"/>
      <c r="BW9847"/>
      <c r="BX9847"/>
      <c r="BY9847"/>
      <c r="BZ9847"/>
      <c r="CA9847"/>
      <c r="CB9847"/>
      <c r="CC9847"/>
      <c r="CD9847"/>
      <c r="CE9847"/>
      <c r="CF9847"/>
      <c r="CG9847"/>
      <c r="CH9847"/>
      <c r="CI9847"/>
      <c r="CJ9847"/>
      <c r="CK9847"/>
      <c r="CL9847"/>
      <c r="CM9847"/>
      <c r="CN9847"/>
      <c r="CO9847"/>
      <c r="CP9847"/>
      <c r="CQ9847"/>
      <c r="CR9847"/>
      <c r="CS9847"/>
      <c r="CT9847"/>
      <c r="CU9847"/>
      <c r="CV9847"/>
    </row>
    <row r="9848" spans="10:100" x14ac:dyDescent="0.25">
      <c r="J9848"/>
      <c r="K9848"/>
      <c r="L9848"/>
      <c r="M9848"/>
      <c r="N9848"/>
      <c r="O9848"/>
      <c r="P9848"/>
      <c r="Q9848"/>
      <c r="R9848"/>
      <c r="S9848"/>
      <c r="T9848"/>
      <c r="U9848"/>
      <c r="V9848"/>
      <c r="W9848"/>
      <c r="X9848"/>
      <c r="Y9848"/>
      <c r="Z9848"/>
      <c r="AA9848"/>
      <c r="AB9848"/>
      <c r="AC9848"/>
      <c r="AD9848"/>
      <c r="AE9848"/>
      <c r="AF9848"/>
      <c r="AG9848"/>
      <c r="AH9848"/>
      <c r="AI9848"/>
      <c r="AJ9848"/>
      <c r="AK9848"/>
      <c r="AL9848"/>
      <c r="AM9848"/>
      <c r="AN9848"/>
      <c r="AO9848"/>
      <c r="AP9848"/>
      <c r="AQ9848"/>
      <c r="AR9848"/>
      <c r="AS9848"/>
      <c r="AT9848"/>
      <c r="AU9848"/>
      <c r="AV9848"/>
      <c r="AW9848"/>
      <c r="AX9848"/>
      <c r="AY9848"/>
      <c r="AZ9848"/>
      <c r="BA9848"/>
      <c r="BB9848"/>
      <c r="BC9848"/>
      <c r="BD9848"/>
      <c r="BE9848"/>
      <c r="BF9848"/>
      <c r="BG9848"/>
      <c r="BH9848"/>
      <c r="BI9848"/>
      <c r="BJ9848"/>
      <c r="BK9848"/>
      <c r="BL9848"/>
      <c r="BM9848"/>
      <c r="BN9848"/>
      <c r="BO9848"/>
      <c r="BP9848"/>
      <c r="BQ9848"/>
      <c r="BR9848"/>
      <c r="BS9848"/>
      <c r="BT9848"/>
      <c r="BU9848"/>
      <c r="BV9848"/>
      <c r="BW9848"/>
      <c r="BX9848"/>
      <c r="BY9848"/>
      <c r="BZ9848"/>
      <c r="CA9848"/>
      <c r="CB9848"/>
      <c r="CC9848"/>
      <c r="CD9848"/>
      <c r="CE9848"/>
      <c r="CF9848"/>
      <c r="CG9848"/>
      <c r="CH9848"/>
      <c r="CI9848"/>
      <c r="CJ9848"/>
      <c r="CK9848"/>
      <c r="CL9848"/>
      <c r="CM9848"/>
      <c r="CN9848"/>
      <c r="CO9848"/>
      <c r="CP9848"/>
      <c r="CQ9848"/>
      <c r="CR9848"/>
      <c r="CS9848"/>
      <c r="CT9848"/>
      <c r="CU9848"/>
      <c r="CV9848"/>
    </row>
    <row r="9849" spans="10:100" x14ac:dyDescent="0.25">
      <c r="J9849"/>
      <c r="K9849"/>
      <c r="L9849"/>
      <c r="M9849"/>
      <c r="N9849"/>
      <c r="O9849"/>
      <c r="P9849"/>
      <c r="Q9849"/>
      <c r="R9849"/>
      <c r="S9849"/>
      <c r="T9849"/>
      <c r="U9849"/>
      <c r="V9849"/>
      <c r="W9849"/>
      <c r="X9849"/>
      <c r="Y9849"/>
      <c r="Z9849"/>
      <c r="AA9849"/>
      <c r="AB9849"/>
      <c r="AC9849"/>
      <c r="AD9849"/>
      <c r="AE9849"/>
      <c r="AF9849"/>
      <c r="AG9849"/>
      <c r="AH9849"/>
      <c r="AI9849"/>
      <c r="AJ9849"/>
      <c r="AK9849"/>
      <c r="AL9849"/>
      <c r="AM9849"/>
      <c r="AN9849"/>
      <c r="AO9849"/>
      <c r="AP9849"/>
      <c r="AQ9849"/>
      <c r="AR9849"/>
      <c r="AS9849"/>
      <c r="AT9849"/>
      <c r="AU9849"/>
      <c r="AV9849"/>
      <c r="AW9849"/>
      <c r="AX9849"/>
      <c r="AY9849"/>
      <c r="AZ9849"/>
      <c r="BA9849"/>
      <c r="BB9849"/>
      <c r="BC9849"/>
      <c r="BD9849"/>
      <c r="BE9849"/>
      <c r="BF9849"/>
      <c r="BG9849"/>
      <c r="BH9849"/>
      <c r="BI9849"/>
      <c r="BJ9849"/>
      <c r="BK9849"/>
      <c r="BL9849"/>
      <c r="BM9849"/>
      <c r="BN9849"/>
      <c r="BO9849"/>
      <c r="BP9849"/>
      <c r="BQ9849"/>
      <c r="BR9849"/>
      <c r="BS9849"/>
      <c r="BT9849"/>
      <c r="BU9849"/>
      <c r="BV9849"/>
      <c r="BW9849"/>
      <c r="BX9849"/>
      <c r="BY9849"/>
      <c r="BZ9849"/>
      <c r="CA9849"/>
      <c r="CB9849"/>
      <c r="CC9849"/>
      <c r="CD9849"/>
      <c r="CE9849"/>
      <c r="CF9849"/>
      <c r="CG9849"/>
      <c r="CH9849"/>
      <c r="CI9849"/>
      <c r="CJ9849"/>
      <c r="CK9849"/>
      <c r="CL9849"/>
      <c r="CM9849"/>
      <c r="CN9849"/>
      <c r="CO9849"/>
      <c r="CP9849"/>
      <c r="CQ9849"/>
      <c r="CR9849"/>
      <c r="CS9849"/>
      <c r="CT9849"/>
      <c r="CU9849"/>
      <c r="CV9849"/>
    </row>
    <row r="9850" spans="10:100" x14ac:dyDescent="0.25">
      <c r="J9850"/>
      <c r="K9850"/>
      <c r="L9850"/>
      <c r="M9850"/>
      <c r="N9850"/>
      <c r="O9850"/>
      <c r="P9850"/>
      <c r="Q9850"/>
      <c r="R9850"/>
      <c r="S9850"/>
      <c r="T9850"/>
      <c r="U9850"/>
      <c r="V9850"/>
      <c r="W9850"/>
      <c r="X9850"/>
      <c r="Y9850"/>
      <c r="Z9850"/>
      <c r="AA9850"/>
      <c r="AB9850"/>
      <c r="AC9850"/>
      <c r="AD9850"/>
      <c r="AE9850"/>
      <c r="AF9850"/>
      <c r="AG9850"/>
      <c r="AH9850"/>
      <c r="AI9850"/>
      <c r="AJ9850"/>
      <c r="AK9850"/>
      <c r="AL9850"/>
      <c r="AM9850"/>
      <c r="AN9850"/>
      <c r="AO9850"/>
      <c r="AP9850"/>
      <c r="AQ9850"/>
      <c r="AR9850"/>
      <c r="AS9850"/>
      <c r="AT9850"/>
      <c r="AU9850"/>
      <c r="AV9850"/>
      <c r="AW9850"/>
      <c r="AX9850"/>
      <c r="AY9850"/>
      <c r="AZ9850"/>
      <c r="BA9850"/>
      <c r="BB9850"/>
      <c r="BC9850"/>
      <c r="BD9850"/>
      <c r="BE9850"/>
      <c r="BF9850"/>
      <c r="BG9850"/>
      <c r="BH9850"/>
      <c r="BI9850"/>
      <c r="BJ9850"/>
      <c r="BK9850"/>
      <c r="BL9850"/>
      <c r="BM9850"/>
      <c r="BN9850"/>
      <c r="BO9850"/>
      <c r="BP9850"/>
      <c r="BQ9850"/>
      <c r="BR9850"/>
      <c r="BS9850"/>
      <c r="BT9850"/>
      <c r="BU9850"/>
      <c r="BV9850"/>
      <c r="BW9850"/>
      <c r="BX9850"/>
      <c r="BY9850"/>
      <c r="BZ9850"/>
      <c r="CA9850"/>
      <c r="CB9850"/>
      <c r="CC9850"/>
      <c r="CD9850"/>
      <c r="CE9850"/>
      <c r="CF9850"/>
      <c r="CG9850"/>
      <c r="CH9850"/>
      <c r="CI9850"/>
      <c r="CJ9850"/>
      <c r="CK9850"/>
      <c r="CL9850"/>
      <c r="CM9850"/>
      <c r="CN9850"/>
      <c r="CO9850"/>
      <c r="CP9850"/>
      <c r="CQ9850"/>
      <c r="CR9850"/>
      <c r="CS9850"/>
      <c r="CT9850"/>
      <c r="CU9850"/>
      <c r="CV9850"/>
    </row>
    <row r="9851" spans="10:100" x14ac:dyDescent="0.25">
      <c r="J9851"/>
      <c r="K9851"/>
      <c r="L9851"/>
      <c r="M9851"/>
      <c r="N9851"/>
      <c r="O9851"/>
      <c r="P9851"/>
      <c r="Q9851"/>
      <c r="R9851"/>
      <c r="S9851"/>
      <c r="T9851"/>
      <c r="U9851"/>
      <c r="V9851"/>
      <c r="W9851"/>
      <c r="X9851"/>
      <c r="Y9851"/>
      <c r="Z9851"/>
      <c r="AA9851"/>
      <c r="AB9851"/>
      <c r="AC9851"/>
      <c r="AD9851"/>
      <c r="AE9851"/>
      <c r="AF9851"/>
      <c r="AG9851"/>
      <c r="AH9851"/>
      <c r="AI9851"/>
      <c r="AJ9851"/>
      <c r="AK9851"/>
      <c r="AL9851"/>
      <c r="AM9851"/>
      <c r="AN9851"/>
      <c r="AO9851"/>
      <c r="AP9851"/>
      <c r="AQ9851"/>
      <c r="AR9851"/>
      <c r="AS9851"/>
      <c r="AT9851"/>
      <c r="AU9851"/>
      <c r="AV9851"/>
      <c r="AW9851"/>
      <c r="AX9851"/>
      <c r="AY9851"/>
      <c r="AZ9851"/>
      <c r="BA9851"/>
      <c r="BB9851"/>
      <c r="BC9851"/>
      <c r="BD9851"/>
      <c r="BE9851"/>
      <c r="BF9851"/>
      <c r="BG9851"/>
      <c r="BH9851"/>
      <c r="BI9851"/>
      <c r="BJ9851"/>
      <c r="BK9851"/>
      <c r="BL9851"/>
      <c r="BM9851"/>
      <c r="BN9851"/>
      <c r="BO9851"/>
      <c r="BP9851"/>
      <c r="BQ9851"/>
      <c r="BR9851"/>
      <c r="BS9851"/>
      <c r="BT9851"/>
      <c r="BU9851"/>
      <c r="BV9851"/>
      <c r="BW9851"/>
      <c r="BX9851"/>
      <c r="BY9851"/>
      <c r="BZ9851"/>
      <c r="CA9851"/>
      <c r="CB9851"/>
      <c r="CC9851"/>
      <c r="CD9851"/>
      <c r="CE9851"/>
      <c r="CF9851"/>
      <c r="CG9851"/>
      <c r="CH9851"/>
      <c r="CI9851"/>
      <c r="CJ9851"/>
      <c r="CK9851"/>
      <c r="CL9851"/>
      <c r="CM9851"/>
      <c r="CN9851"/>
      <c r="CO9851"/>
      <c r="CP9851"/>
      <c r="CQ9851"/>
      <c r="CR9851"/>
      <c r="CS9851"/>
      <c r="CT9851"/>
      <c r="CU9851"/>
      <c r="CV9851"/>
    </row>
    <row r="9852" spans="10:100" x14ac:dyDescent="0.25">
      <c r="J9852"/>
      <c r="K9852"/>
      <c r="L9852"/>
      <c r="M9852"/>
      <c r="N9852"/>
      <c r="O9852"/>
      <c r="P9852"/>
      <c r="Q9852"/>
      <c r="R9852"/>
      <c r="S9852"/>
      <c r="T9852"/>
      <c r="U9852"/>
      <c r="V9852"/>
      <c r="W9852"/>
      <c r="X9852"/>
      <c r="Y9852"/>
      <c r="Z9852"/>
      <c r="AA9852"/>
      <c r="AB9852"/>
      <c r="AC9852"/>
      <c r="AD9852"/>
      <c r="AE9852"/>
      <c r="AF9852"/>
      <c r="AG9852"/>
      <c r="AH9852"/>
      <c r="AI9852"/>
      <c r="AJ9852"/>
      <c r="AK9852"/>
      <c r="AL9852"/>
      <c r="AM9852"/>
      <c r="AN9852"/>
      <c r="AO9852"/>
      <c r="AP9852"/>
      <c r="AQ9852"/>
      <c r="AR9852"/>
      <c r="AS9852"/>
      <c r="AT9852"/>
      <c r="AU9852"/>
      <c r="AV9852"/>
      <c r="AW9852"/>
      <c r="AX9852"/>
      <c r="AY9852"/>
      <c r="AZ9852"/>
      <c r="BA9852"/>
      <c r="BB9852"/>
      <c r="BC9852"/>
      <c r="BD9852"/>
      <c r="BE9852"/>
      <c r="BF9852"/>
      <c r="BG9852"/>
      <c r="BH9852"/>
      <c r="BI9852"/>
      <c r="BJ9852"/>
      <c r="BK9852"/>
      <c r="BL9852"/>
      <c r="BM9852"/>
      <c r="BN9852"/>
      <c r="BO9852"/>
      <c r="BP9852"/>
      <c r="BQ9852"/>
      <c r="BR9852"/>
      <c r="BS9852"/>
      <c r="BT9852"/>
      <c r="BU9852"/>
      <c r="BV9852"/>
      <c r="BW9852"/>
      <c r="BX9852"/>
      <c r="BY9852"/>
      <c r="BZ9852"/>
      <c r="CA9852"/>
      <c r="CB9852"/>
      <c r="CC9852"/>
      <c r="CD9852"/>
      <c r="CE9852"/>
      <c r="CF9852"/>
      <c r="CG9852"/>
      <c r="CH9852"/>
      <c r="CI9852"/>
      <c r="CJ9852"/>
      <c r="CK9852"/>
      <c r="CL9852"/>
      <c r="CM9852"/>
      <c r="CN9852"/>
      <c r="CO9852"/>
      <c r="CP9852"/>
      <c r="CQ9852"/>
      <c r="CR9852"/>
      <c r="CS9852"/>
      <c r="CT9852"/>
      <c r="CU9852"/>
      <c r="CV9852"/>
    </row>
    <row r="9853" spans="10:100" x14ac:dyDescent="0.25">
      <c r="J9853"/>
      <c r="K9853"/>
      <c r="L9853"/>
      <c r="M9853"/>
      <c r="N9853"/>
      <c r="O9853"/>
      <c r="P9853"/>
      <c r="Q9853"/>
      <c r="R9853"/>
      <c r="S9853"/>
      <c r="T9853"/>
      <c r="U9853"/>
      <c r="V9853"/>
      <c r="W9853"/>
      <c r="X9853"/>
      <c r="Y9853"/>
      <c r="Z9853"/>
      <c r="AA9853"/>
      <c r="AB9853"/>
      <c r="AC9853"/>
      <c r="AD9853"/>
      <c r="AE9853"/>
      <c r="AF9853"/>
      <c r="AG9853"/>
      <c r="AH9853"/>
      <c r="AI9853"/>
      <c r="AJ9853"/>
      <c r="AK9853"/>
      <c r="AL9853"/>
      <c r="AM9853"/>
      <c r="AN9853"/>
      <c r="AO9853"/>
      <c r="AP9853"/>
      <c r="AQ9853"/>
      <c r="AR9853"/>
      <c r="AS9853"/>
      <c r="AT9853"/>
      <c r="AU9853"/>
      <c r="AV9853"/>
      <c r="AW9853"/>
      <c r="AX9853"/>
      <c r="AY9853"/>
      <c r="AZ9853"/>
      <c r="BA9853"/>
      <c r="BB9853"/>
      <c r="BC9853"/>
      <c r="BD9853"/>
      <c r="BE9853"/>
      <c r="BF9853"/>
      <c r="BG9853"/>
      <c r="BH9853"/>
      <c r="BI9853"/>
      <c r="BJ9853"/>
      <c r="BK9853"/>
      <c r="BL9853"/>
      <c r="BM9853"/>
      <c r="BN9853"/>
      <c r="BO9853"/>
      <c r="BP9853"/>
      <c r="BQ9853"/>
      <c r="BR9853"/>
      <c r="BS9853"/>
      <c r="BT9853"/>
      <c r="BU9853"/>
      <c r="BV9853"/>
      <c r="BW9853"/>
      <c r="BX9853"/>
      <c r="BY9853"/>
      <c r="BZ9853"/>
      <c r="CA9853"/>
      <c r="CB9853"/>
      <c r="CC9853"/>
      <c r="CD9853"/>
      <c r="CE9853"/>
      <c r="CF9853"/>
      <c r="CG9853"/>
      <c r="CH9853"/>
      <c r="CI9853"/>
      <c r="CJ9853"/>
      <c r="CK9853"/>
      <c r="CL9853"/>
      <c r="CM9853"/>
      <c r="CN9853"/>
      <c r="CO9853"/>
      <c r="CP9853"/>
      <c r="CQ9853"/>
      <c r="CR9853"/>
      <c r="CS9853"/>
      <c r="CT9853"/>
      <c r="CU9853"/>
      <c r="CV9853"/>
    </row>
    <row r="9854" spans="10:100" x14ac:dyDescent="0.25">
      <c r="J9854"/>
      <c r="K9854"/>
      <c r="L9854"/>
      <c r="M9854"/>
      <c r="N9854"/>
      <c r="O9854"/>
      <c r="P9854"/>
      <c r="Q9854"/>
      <c r="R9854"/>
      <c r="S9854"/>
      <c r="T9854"/>
      <c r="U9854"/>
      <c r="V9854"/>
      <c r="W9854"/>
      <c r="X9854"/>
      <c r="Y9854"/>
      <c r="Z9854"/>
      <c r="AA9854"/>
      <c r="AB9854"/>
      <c r="AC9854"/>
      <c r="AD9854"/>
      <c r="AE9854"/>
      <c r="AF9854"/>
      <c r="AG9854"/>
      <c r="AH9854"/>
      <c r="AI9854"/>
      <c r="AJ9854"/>
      <c r="AK9854"/>
      <c r="AL9854"/>
      <c r="AM9854"/>
      <c r="AN9854"/>
      <c r="AO9854"/>
      <c r="AP9854"/>
      <c r="AQ9854"/>
      <c r="AR9854"/>
      <c r="AS9854"/>
      <c r="AT9854"/>
      <c r="AU9854"/>
      <c r="AV9854"/>
      <c r="AW9854"/>
      <c r="AX9854"/>
      <c r="AY9854"/>
      <c r="AZ9854"/>
      <c r="BA9854"/>
      <c r="BB9854"/>
      <c r="BC9854"/>
      <c r="BD9854"/>
      <c r="BE9854"/>
      <c r="BF9854"/>
      <c r="BG9854"/>
      <c r="BH9854"/>
      <c r="BI9854"/>
      <c r="BJ9854"/>
      <c r="BK9854"/>
      <c r="BL9854"/>
      <c r="BM9854"/>
      <c r="BN9854"/>
      <c r="BO9854"/>
      <c r="BP9854"/>
      <c r="BQ9854"/>
      <c r="BR9854"/>
      <c r="BS9854"/>
      <c r="BT9854"/>
      <c r="BU9854"/>
      <c r="BV9854"/>
      <c r="BW9854"/>
      <c r="BX9854"/>
      <c r="BY9854"/>
      <c r="BZ9854"/>
      <c r="CA9854"/>
      <c r="CB9854"/>
      <c r="CC9854"/>
      <c r="CD9854"/>
      <c r="CE9854"/>
      <c r="CF9854"/>
      <c r="CG9854"/>
      <c r="CH9854"/>
      <c r="CI9854"/>
      <c r="CJ9854"/>
      <c r="CK9854"/>
      <c r="CL9854"/>
      <c r="CM9854"/>
      <c r="CN9854"/>
      <c r="CO9854"/>
      <c r="CP9854"/>
      <c r="CQ9854"/>
      <c r="CR9854"/>
      <c r="CS9854"/>
      <c r="CT9854"/>
      <c r="CU9854"/>
      <c r="CV9854"/>
    </row>
    <row r="9855" spans="10:100" x14ac:dyDescent="0.25">
      <c r="J9855"/>
      <c r="K9855"/>
      <c r="L9855"/>
      <c r="M9855"/>
      <c r="N9855"/>
      <c r="O9855"/>
      <c r="P9855"/>
      <c r="Q9855"/>
      <c r="R9855"/>
      <c r="S9855"/>
      <c r="T9855"/>
      <c r="U9855"/>
      <c r="V9855"/>
      <c r="W9855"/>
      <c r="X9855"/>
      <c r="Y9855"/>
      <c r="Z9855"/>
      <c r="AA9855"/>
      <c r="AB9855"/>
      <c r="AC9855"/>
      <c r="AD9855"/>
      <c r="AE9855"/>
      <c r="AF9855"/>
      <c r="AG9855"/>
      <c r="AH9855"/>
      <c r="AI9855"/>
      <c r="AJ9855"/>
      <c r="AK9855"/>
      <c r="AL9855"/>
      <c r="AM9855"/>
      <c r="AN9855"/>
      <c r="AO9855"/>
      <c r="AP9855"/>
      <c r="AQ9855"/>
      <c r="AR9855"/>
      <c r="AS9855"/>
      <c r="AT9855"/>
      <c r="AU9855"/>
      <c r="AV9855"/>
      <c r="AW9855"/>
      <c r="AX9855"/>
      <c r="AY9855"/>
      <c r="AZ9855"/>
      <c r="BA9855"/>
      <c r="BB9855"/>
      <c r="BC9855"/>
      <c r="BD9855"/>
      <c r="BE9855"/>
      <c r="BF9855"/>
      <c r="BG9855"/>
      <c r="BH9855"/>
      <c r="BI9855"/>
      <c r="BJ9855"/>
      <c r="BK9855"/>
      <c r="BL9855"/>
      <c r="BM9855"/>
      <c r="BN9855"/>
      <c r="BO9855"/>
      <c r="BP9855"/>
      <c r="BQ9855"/>
      <c r="BR9855"/>
      <c r="BS9855"/>
      <c r="BT9855"/>
      <c r="BU9855"/>
      <c r="BV9855"/>
      <c r="BW9855"/>
      <c r="BX9855"/>
      <c r="BY9855"/>
      <c r="BZ9855"/>
      <c r="CA9855"/>
      <c r="CB9855"/>
      <c r="CC9855"/>
      <c r="CD9855"/>
      <c r="CE9855"/>
      <c r="CF9855"/>
      <c r="CG9855"/>
      <c r="CH9855"/>
      <c r="CI9855"/>
      <c r="CJ9855"/>
      <c r="CK9855"/>
      <c r="CL9855"/>
      <c r="CM9855"/>
      <c r="CN9855"/>
      <c r="CO9855"/>
      <c r="CP9855"/>
      <c r="CQ9855"/>
      <c r="CR9855"/>
      <c r="CS9855"/>
      <c r="CT9855"/>
      <c r="CU9855"/>
      <c r="CV9855"/>
    </row>
    <row r="9856" spans="10:100" x14ac:dyDescent="0.25">
      <c r="J9856"/>
      <c r="K9856"/>
      <c r="L9856"/>
      <c r="M9856"/>
      <c r="N9856"/>
      <c r="O9856"/>
      <c r="P9856"/>
      <c r="Q9856"/>
      <c r="R9856"/>
      <c r="S9856"/>
      <c r="T9856"/>
      <c r="U9856"/>
      <c r="V9856"/>
      <c r="W9856"/>
      <c r="X9856"/>
      <c r="Y9856"/>
      <c r="Z9856"/>
      <c r="AA9856"/>
      <c r="AB9856"/>
      <c r="AC9856"/>
      <c r="AD9856"/>
      <c r="AE9856"/>
      <c r="AF9856"/>
      <c r="AG9856"/>
      <c r="AH9856"/>
      <c r="AI9856"/>
      <c r="AJ9856"/>
      <c r="AK9856"/>
      <c r="AL9856"/>
      <c r="AM9856"/>
      <c r="AN9856"/>
      <c r="AO9856"/>
      <c r="AP9856"/>
      <c r="AQ9856"/>
      <c r="AR9856"/>
      <c r="AS9856"/>
      <c r="AT9856"/>
      <c r="AU9856"/>
      <c r="AV9856"/>
      <c r="AW9856"/>
      <c r="AX9856"/>
      <c r="AY9856"/>
      <c r="AZ9856"/>
      <c r="BA9856"/>
      <c r="BB9856"/>
      <c r="BC9856"/>
      <c r="BD9856"/>
      <c r="BE9856"/>
      <c r="BF9856"/>
      <c r="BG9856"/>
      <c r="BH9856"/>
      <c r="BI9856"/>
      <c r="BJ9856"/>
      <c r="BK9856"/>
      <c r="BL9856"/>
      <c r="BM9856"/>
      <c r="BN9856"/>
      <c r="BO9856"/>
      <c r="BP9856"/>
      <c r="BQ9856"/>
      <c r="BR9856"/>
      <c r="BS9856"/>
      <c r="BT9856"/>
      <c r="BU9856"/>
      <c r="BV9856"/>
      <c r="BW9856"/>
      <c r="BX9856"/>
      <c r="BY9856"/>
      <c r="BZ9856"/>
      <c r="CA9856"/>
      <c r="CB9856"/>
      <c r="CC9856"/>
      <c r="CD9856"/>
      <c r="CE9856"/>
      <c r="CF9856"/>
      <c r="CG9856"/>
      <c r="CH9856"/>
      <c r="CI9856"/>
      <c r="CJ9856"/>
      <c r="CK9856"/>
      <c r="CL9856"/>
      <c r="CM9856"/>
      <c r="CN9856"/>
      <c r="CO9856"/>
      <c r="CP9856"/>
      <c r="CQ9856"/>
      <c r="CR9856"/>
      <c r="CS9856"/>
      <c r="CT9856"/>
      <c r="CU9856"/>
      <c r="CV9856"/>
    </row>
    <row r="9857" spans="10:100" x14ac:dyDescent="0.25">
      <c r="J9857"/>
      <c r="K9857"/>
      <c r="L9857"/>
      <c r="M9857"/>
      <c r="N9857"/>
      <c r="O9857"/>
      <c r="P9857"/>
      <c r="Q9857"/>
      <c r="R9857"/>
      <c r="S9857"/>
      <c r="T9857"/>
      <c r="U9857"/>
      <c r="V9857"/>
      <c r="W9857"/>
      <c r="X9857"/>
      <c r="Y9857"/>
      <c r="Z9857"/>
      <c r="AA9857"/>
      <c r="AB9857"/>
      <c r="AC9857"/>
      <c r="AD9857"/>
      <c r="AE9857"/>
      <c r="AF9857"/>
      <c r="AG9857"/>
      <c r="AH9857"/>
      <c r="AI9857"/>
      <c r="AJ9857"/>
      <c r="AK9857"/>
      <c r="AL9857"/>
      <c r="AM9857"/>
      <c r="AN9857"/>
      <c r="AO9857"/>
      <c r="AP9857"/>
      <c r="AQ9857"/>
      <c r="AR9857"/>
      <c r="AS9857"/>
      <c r="AT9857"/>
      <c r="AU9857"/>
      <c r="AV9857"/>
      <c r="AW9857"/>
      <c r="AX9857"/>
      <c r="AY9857"/>
      <c r="AZ9857"/>
      <c r="BA9857"/>
      <c r="BB9857"/>
      <c r="BC9857"/>
      <c r="BD9857"/>
      <c r="BE9857"/>
      <c r="BF9857"/>
      <c r="BG9857"/>
      <c r="BH9857"/>
      <c r="BI9857"/>
      <c r="BJ9857"/>
      <c r="BK9857"/>
      <c r="BL9857"/>
      <c r="BM9857"/>
      <c r="BN9857"/>
      <c r="BO9857"/>
      <c r="BP9857"/>
      <c r="BQ9857"/>
      <c r="BR9857"/>
      <c r="BS9857"/>
      <c r="BT9857"/>
      <c r="BU9857"/>
      <c r="BV9857"/>
      <c r="BW9857"/>
      <c r="BX9857"/>
      <c r="BY9857"/>
      <c r="BZ9857"/>
      <c r="CA9857"/>
      <c r="CB9857"/>
      <c r="CC9857"/>
      <c r="CD9857"/>
      <c r="CE9857"/>
      <c r="CF9857"/>
      <c r="CG9857"/>
      <c r="CH9857"/>
      <c r="CI9857"/>
      <c r="CJ9857"/>
      <c r="CK9857"/>
      <c r="CL9857"/>
      <c r="CM9857"/>
      <c r="CN9857"/>
      <c r="CO9857"/>
      <c r="CP9857"/>
      <c r="CQ9857"/>
      <c r="CR9857"/>
      <c r="CS9857"/>
      <c r="CT9857"/>
      <c r="CU9857"/>
      <c r="CV9857"/>
    </row>
    <row r="9858" spans="10:100" x14ac:dyDescent="0.25">
      <c r="J9858"/>
      <c r="K9858"/>
      <c r="L9858"/>
      <c r="M9858"/>
      <c r="N9858"/>
      <c r="O9858"/>
      <c r="P9858"/>
      <c r="Q9858"/>
      <c r="R9858"/>
      <c r="S9858"/>
      <c r="T9858"/>
      <c r="U9858"/>
      <c r="V9858"/>
      <c r="W9858"/>
      <c r="X9858"/>
      <c r="Y9858"/>
      <c r="Z9858"/>
      <c r="AA9858"/>
      <c r="AB9858"/>
      <c r="AC9858"/>
      <c r="AD9858"/>
      <c r="AE9858"/>
      <c r="AF9858"/>
      <c r="AG9858"/>
      <c r="AH9858"/>
      <c r="AI9858"/>
      <c r="AJ9858"/>
      <c r="AK9858"/>
      <c r="AL9858"/>
      <c r="AM9858"/>
      <c r="AN9858"/>
      <c r="AO9858"/>
      <c r="AP9858"/>
      <c r="AQ9858"/>
      <c r="AR9858"/>
      <c r="AS9858"/>
      <c r="AT9858"/>
      <c r="AU9858"/>
      <c r="AV9858"/>
      <c r="AW9858"/>
      <c r="AX9858"/>
      <c r="AY9858"/>
      <c r="AZ9858"/>
      <c r="BA9858"/>
      <c r="BB9858"/>
      <c r="BC9858"/>
      <c r="BD9858"/>
      <c r="BE9858"/>
      <c r="BF9858"/>
      <c r="BG9858"/>
      <c r="BH9858"/>
      <c r="BI9858"/>
      <c r="BJ9858"/>
      <c r="BK9858"/>
      <c r="BL9858"/>
      <c r="BM9858"/>
      <c r="BN9858"/>
      <c r="BO9858"/>
      <c r="BP9858"/>
      <c r="BQ9858"/>
      <c r="BR9858"/>
      <c r="BS9858"/>
      <c r="BT9858"/>
      <c r="BU9858"/>
      <c r="BV9858"/>
      <c r="BW9858"/>
      <c r="BX9858"/>
      <c r="BY9858"/>
      <c r="BZ9858"/>
      <c r="CA9858"/>
      <c r="CB9858"/>
      <c r="CC9858"/>
      <c r="CD9858"/>
      <c r="CE9858"/>
      <c r="CF9858"/>
      <c r="CG9858"/>
      <c r="CH9858"/>
      <c r="CI9858"/>
      <c r="CJ9858"/>
      <c r="CK9858"/>
      <c r="CL9858"/>
      <c r="CM9858"/>
      <c r="CN9858"/>
      <c r="CO9858"/>
      <c r="CP9858"/>
      <c r="CQ9858"/>
      <c r="CR9858"/>
      <c r="CS9858"/>
      <c r="CT9858"/>
      <c r="CU9858"/>
      <c r="CV9858"/>
    </row>
    <row r="9859" spans="10:100" x14ac:dyDescent="0.25">
      <c r="J9859"/>
      <c r="K9859"/>
      <c r="L9859"/>
      <c r="M9859"/>
      <c r="N9859"/>
      <c r="O9859"/>
      <c r="P9859"/>
      <c r="Q9859"/>
      <c r="R9859"/>
      <c r="S9859"/>
      <c r="T9859"/>
      <c r="U9859"/>
      <c r="V9859"/>
      <c r="W9859"/>
      <c r="X9859"/>
      <c r="Y9859"/>
      <c r="Z9859"/>
      <c r="AA9859"/>
      <c r="AB9859"/>
      <c r="AC9859"/>
      <c r="AD9859"/>
      <c r="AE9859"/>
      <c r="AF9859"/>
      <c r="AG9859"/>
      <c r="AH9859"/>
      <c r="AI9859"/>
      <c r="AJ9859"/>
      <c r="AK9859"/>
      <c r="AL9859"/>
      <c r="AM9859"/>
      <c r="AN9859"/>
      <c r="AO9859"/>
      <c r="AP9859"/>
      <c r="AQ9859"/>
      <c r="AR9859"/>
      <c r="AS9859"/>
      <c r="AT9859"/>
      <c r="AU9859"/>
      <c r="AV9859"/>
      <c r="AW9859"/>
      <c r="AX9859"/>
      <c r="AY9859"/>
      <c r="AZ9859"/>
      <c r="BA9859"/>
      <c r="BB9859"/>
      <c r="BC9859"/>
      <c r="BD9859"/>
      <c r="BE9859"/>
      <c r="BF9859"/>
      <c r="BG9859"/>
      <c r="BH9859"/>
      <c r="BI9859"/>
      <c r="BJ9859"/>
      <c r="BK9859"/>
      <c r="BL9859"/>
      <c r="BM9859"/>
      <c r="BN9859"/>
      <c r="BO9859"/>
      <c r="BP9859"/>
      <c r="BQ9859"/>
      <c r="BR9859"/>
      <c r="BS9859"/>
      <c r="BT9859"/>
      <c r="BU9859"/>
      <c r="BV9859"/>
      <c r="BW9859"/>
      <c r="BX9859"/>
      <c r="BY9859"/>
      <c r="BZ9859"/>
      <c r="CA9859"/>
      <c r="CB9859"/>
      <c r="CC9859"/>
      <c r="CD9859"/>
      <c r="CE9859"/>
      <c r="CF9859"/>
      <c r="CG9859"/>
      <c r="CH9859"/>
      <c r="CI9859"/>
      <c r="CJ9859"/>
      <c r="CK9859"/>
      <c r="CL9859"/>
      <c r="CM9859"/>
      <c r="CN9859"/>
      <c r="CO9859"/>
      <c r="CP9859"/>
      <c r="CQ9859"/>
      <c r="CR9859"/>
      <c r="CS9859"/>
      <c r="CT9859"/>
      <c r="CU9859"/>
      <c r="CV9859"/>
    </row>
    <row r="9860" spans="10:100" x14ac:dyDescent="0.25">
      <c r="J9860"/>
      <c r="K9860"/>
      <c r="L9860"/>
      <c r="M9860"/>
      <c r="N9860"/>
      <c r="O9860"/>
      <c r="P9860"/>
      <c r="Q9860"/>
      <c r="R9860"/>
      <c r="S9860"/>
      <c r="T9860"/>
      <c r="U9860"/>
      <c r="V9860"/>
      <c r="W9860"/>
      <c r="X9860"/>
      <c r="Y9860"/>
      <c r="Z9860"/>
      <c r="AA9860"/>
      <c r="AB9860"/>
      <c r="AC9860"/>
      <c r="AD9860"/>
      <c r="AE9860"/>
      <c r="AF9860"/>
      <c r="AG9860"/>
      <c r="AH9860"/>
      <c r="AI9860"/>
      <c r="AJ9860"/>
      <c r="AK9860"/>
      <c r="AL9860"/>
      <c r="AM9860"/>
      <c r="AN9860"/>
      <c r="AO9860"/>
      <c r="AP9860"/>
      <c r="AQ9860"/>
      <c r="AR9860"/>
      <c r="AS9860"/>
      <c r="AT9860"/>
      <c r="AU9860"/>
      <c r="AV9860"/>
      <c r="AW9860"/>
      <c r="AX9860"/>
      <c r="AY9860"/>
      <c r="AZ9860"/>
      <c r="BA9860"/>
      <c r="BB9860"/>
      <c r="BC9860"/>
      <c r="BD9860"/>
      <c r="BE9860"/>
      <c r="BF9860"/>
      <c r="BG9860"/>
      <c r="BH9860"/>
      <c r="BI9860"/>
      <c r="BJ9860"/>
      <c r="BK9860"/>
      <c r="BL9860"/>
      <c r="BM9860"/>
      <c r="BN9860"/>
      <c r="BO9860"/>
      <c r="BP9860"/>
      <c r="BQ9860"/>
      <c r="BR9860"/>
      <c r="BS9860"/>
      <c r="BT9860"/>
      <c r="BU9860"/>
      <c r="BV9860"/>
      <c r="BW9860"/>
      <c r="BX9860"/>
      <c r="BY9860"/>
      <c r="BZ9860"/>
      <c r="CA9860"/>
      <c r="CB9860"/>
      <c r="CC9860"/>
      <c r="CD9860"/>
      <c r="CE9860"/>
      <c r="CF9860"/>
      <c r="CG9860"/>
      <c r="CH9860"/>
      <c r="CI9860"/>
      <c r="CJ9860"/>
      <c r="CK9860"/>
      <c r="CL9860"/>
      <c r="CM9860"/>
      <c r="CN9860"/>
      <c r="CO9860"/>
      <c r="CP9860"/>
      <c r="CQ9860"/>
      <c r="CR9860"/>
      <c r="CS9860"/>
      <c r="CT9860"/>
      <c r="CU9860"/>
      <c r="CV9860"/>
    </row>
    <row r="9861" spans="10:100" x14ac:dyDescent="0.25">
      <c r="J9861"/>
      <c r="K9861"/>
      <c r="L9861"/>
      <c r="M9861"/>
      <c r="N9861"/>
      <c r="O9861"/>
      <c r="P9861"/>
      <c r="Q9861"/>
      <c r="R9861"/>
      <c r="S9861"/>
      <c r="T9861"/>
      <c r="U9861"/>
      <c r="V9861"/>
      <c r="W9861"/>
      <c r="X9861"/>
      <c r="Y9861"/>
      <c r="Z9861"/>
      <c r="AA9861"/>
      <c r="AB9861"/>
      <c r="AC9861"/>
      <c r="AD9861"/>
      <c r="AE9861"/>
      <c r="AF9861"/>
      <c r="AG9861"/>
      <c r="AH9861"/>
      <c r="AI9861"/>
      <c r="AJ9861"/>
      <c r="AK9861"/>
      <c r="AL9861"/>
      <c r="AM9861"/>
      <c r="AN9861"/>
      <c r="AO9861"/>
      <c r="AP9861"/>
      <c r="AQ9861"/>
      <c r="AR9861"/>
      <c r="AS9861"/>
      <c r="AT9861"/>
      <c r="AU9861"/>
      <c r="AV9861"/>
      <c r="AW9861"/>
      <c r="AX9861"/>
      <c r="AY9861"/>
      <c r="AZ9861"/>
      <c r="BA9861"/>
      <c r="BB9861"/>
      <c r="BC9861"/>
      <c r="BD9861"/>
      <c r="BE9861"/>
      <c r="BF9861"/>
      <c r="BG9861"/>
      <c r="BH9861"/>
      <c r="BI9861"/>
      <c r="BJ9861"/>
      <c r="BK9861"/>
      <c r="BL9861"/>
      <c r="BM9861"/>
      <c r="BN9861"/>
      <c r="BO9861"/>
      <c r="BP9861"/>
      <c r="BQ9861"/>
      <c r="BR9861"/>
      <c r="BS9861"/>
      <c r="BT9861"/>
      <c r="BU9861"/>
      <c r="BV9861"/>
      <c r="BW9861"/>
      <c r="BX9861"/>
      <c r="BY9861"/>
      <c r="BZ9861"/>
      <c r="CA9861"/>
      <c r="CB9861"/>
      <c r="CC9861"/>
      <c r="CD9861"/>
      <c r="CE9861"/>
      <c r="CF9861"/>
      <c r="CG9861"/>
      <c r="CH9861"/>
      <c r="CI9861"/>
      <c r="CJ9861"/>
      <c r="CK9861"/>
      <c r="CL9861"/>
      <c r="CM9861"/>
      <c r="CN9861"/>
      <c r="CO9861"/>
      <c r="CP9861"/>
      <c r="CQ9861"/>
      <c r="CR9861"/>
      <c r="CS9861"/>
      <c r="CT9861"/>
      <c r="CU9861"/>
      <c r="CV9861"/>
    </row>
    <row r="9862" spans="10:100" x14ac:dyDescent="0.25">
      <c r="J9862"/>
      <c r="K9862"/>
      <c r="L9862"/>
      <c r="M9862"/>
      <c r="N9862"/>
      <c r="O9862"/>
      <c r="P9862"/>
      <c r="Q9862"/>
      <c r="R9862"/>
      <c r="S9862"/>
      <c r="T9862"/>
      <c r="U9862"/>
      <c r="V9862"/>
      <c r="W9862"/>
      <c r="X9862"/>
      <c r="Y9862"/>
      <c r="Z9862"/>
      <c r="AA9862"/>
      <c r="AB9862"/>
      <c r="AC9862"/>
      <c r="AD9862"/>
      <c r="AE9862"/>
      <c r="AF9862"/>
      <c r="AG9862"/>
      <c r="AH9862"/>
      <c r="AI9862"/>
      <c r="AJ9862"/>
      <c r="AK9862"/>
      <c r="AL9862"/>
      <c r="AM9862"/>
      <c r="AN9862"/>
      <c r="AO9862"/>
      <c r="AP9862"/>
      <c r="AQ9862"/>
      <c r="AR9862"/>
      <c r="AS9862"/>
      <c r="AT9862"/>
      <c r="AU9862"/>
      <c r="AV9862"/>
      <c r="AW9862"/>
      <c r="AX9862"/>
      <c r="AY9862"/>
      <c r="AZ9862"/>
      <c r="BA9862"/>
      <c r="BB9862"/>
      <c r="BC9862"/>
      <c r="BD9862"/>
      <c r="BE9862"/>
      <c r="BF9862"/>
      <c r="BG9862"/>
      <c r="BH9862"/>
      <c r="BI9862"/>
      <c r="BJ9862"/>
      <c r="BK9862"/>
      <c r="BL9862"/>
      <c r="BM9862"/>
      <c r="BN9862"/>
      <c r="BO9862"/>
      <c r="BP9862"/>
      <c r="BQ9862"/>
      <c r="BR9862"/>
      <c r="BS9862"/>
      <c r="BT9862"/>
      <c r="BU9862"/>
      <c r="BV9862"/>
      <c r="BW9862"/>
      <c r="BX9862"/>
      <c r="BY9862"/>
      <c r="BZ9862"/>
      <c r="CA9862"/>
      <c r="CB9862"/>
      <c r="CC9862"/>
      <c r="CD9862"/>
      <c r="CE9862"/>
      <c r="CF9862"/>
      <c r="CG9862"/>
      <c r="CH9862"/>
      <c r="CI9862"/>
      <c r="CJ9862"/>
      <c r="CK9862"/>
      <c r="CL9862"/>
      <c r="CM9862"/>
      <c r="CN9862"/>
      <c r="CO9862"/>
      <c r="CP9862"/>
      <c r="CQ9862"/>
      <c r="CR9862"/>
      <c r="CS9862"/>
      <c r="CT9862"/>
      <c r="CU9862"/>
      <c r="CV9862"/>
    </row>
    <row r="9863" spans="10:100" x14ac:dyDescent="0.25">
      <c r="J9863"/>
      <c r="K9863"/>
      <c r="L9863"/>
      <c r="M9863"/>
      <c r="N9863"/>
      <c r="O9863"/>
      <c r="P9863"/>
      <c r="Q9863"/>
      <c r="R9863"/>
      <c r="S9863"/>
      <c r="T9863"/>
      <c r="U9863"/>
      <c r="V9863"/>
      <c r="W9863"/>
      <c r="X9863"/>
      <c r="Y9863"/>
      <c r="Z9863"/>
      <c r="AA9863"/>
      <c r="AB9863"/>
      <c r="AC9863"/>
      <c r="AD9863"/>
      <c r="AE9863"/>
      <c r="AF9863"/>
      <c r="AG9863"/>
      <c r="AH9863"/>
      <c r="AI9863"/>
      <c r="AJ9863"/>
      <c r="AK9863"/>
      <c r="AL9863"/>
      <c r="AM9863"/>
      <c r="AN9863"/>
      <c r="AO9863"/>
      <c r="AP9863"/>
      <c r="AQ9863"/>
      <c r="AR9863"/>
      <c r="AS9863"/>
      <c r="AT9863"/>
      <c r="AU9863"/>
      <c r="AV9863"/>
      <c r="AW9863"/>
      <c r="AX9863"/>
      <c r="AY9863"/>
      <c r="AZ9863"/>
      <c r="BA9863"/>
      <c r="BB9863"/>
      <c r="BC9863"/>
      <c r="BD9863"/>
      <c r="BE9863"/>
      <c r="BF9863"/>
      <c r="BG9863"/>
      <c r="BH9863"/>
      <c r="BI9863"/>
      <c r="BJ9863"/>
      <c r="BK9863"/>
      <c r="BL9863"/>
      <c r="BM9863"/>
      <c r="BN9863"/>
      <c r="BO9863"/>
      <c r="BP9863"/>
      <c r="BQ9863"/>
      <c r="BR9863"/>
      <c r="BS9863"/>
      <c r="BT9863"/>
      <c r="BU9863"/>
      <c r="BV9863"/>
      <c r="BW9863"/>
      <c r="BX9863"/>
      <c r="BY9863"/>
      <c r="BZ9863"/>
      <c r="CA9863"/>
      <c r="CB9863"/>
      <c r="CC9863"/>
      <c r="CD9863"/>
      <c r="CE9863"/>
      <c r="CF9863"/>
      <c r="CG9863"/>
      <c r="CH9863"/>
      <c r="CI9863"/>
      <c r="CJ9863"/>
      <c r="CK9863"/>
      <c r="CL9863"/>
      <c r="CM9863"/>
      <c r="CN9863"/>
      <c r="CO9863"/>
      <c r="CP9863"/>
      <c r="CQ9863"/>
      <c r="CR9863"/>
      <c r="CS9863"/>
      <c r="CT9863"/>
      <c r="CU9863"/>
      <c r="CV9863"/>
    </row>
    <row r="9864" spans="10:100" x14ac:dyDescent="0.25">
      <c r="J9864"/>
      <c r="K9864"/>
      <c r="L9864"/>
      <c r="M9864"/>
      <c r="N9864"/>
      <c r="O9864"/>
      <c r="P9864"/>
      <c r="Q9864"/>
      <c r="R9864"/>
      <c r="S9864"/>
      <c r="T9864"/>
      <c r="U9864"/>
      <c r="V9864"/>
      <c r="W9864"/>
      <c r="X9864"/>
      <c r="Y9864"/>
      <c r="Z9864"/>
      <c r="AA9864"/>
      <c r="AB9864"/>
      <c r="AC9864"/>
      <c r="AD9864"/>
      <c r="AE9864"/>
      <c r="AF9864"/>
      <c r="AG9864"/>
      <c r="AH9864"/>
      <c r="AI9864"/>
      <c r="AJ9864"/>
      <c r="AK9864"/>
      <c r="AL9864"/>
      <c r="AM9864"/>
      <c r="AN9864"/>
      <c r="AO9864"/>
      <c r="AP9864"/>
      <c r="AQ9864"/>
      <c r="AR9864"/>
      <c r="AS9864"/>
      <c r="AT9864"/>
      <c r="AU9864"/>
      <c r="AV9864"/>
      <c r="AW9864"/>
      <c r="AX9864"/>
      <c r="AY9864"/>
      <c r="AZ9864"/>
      <c r="BA9864"/>
      <c r="BB9864"/>
      <c r="BC9864"/>
      <c r="BD9864"/>
      <c r="BE9864"/>
      <c r="BF9864"/>
      <c r="BG9864"/>
      <c r="BH9864"/>
      <c r="BI9864"/>
      <c r="BJ9864"/>
      <c r="BK9864"/>
      <c r="BL9864"/>
      <c r="BM9864"/>
      <c r="BN9864"/>
      <c r="BO9864"/>
      <c r="BP9864"/>
      <c r="BQ9864"/>
      <c r="BR9864"/>
      <c r="BS9864"/>
      <c r="BT9864"/>
      <c r="BU9864"/>
      <c r="BV9864"/>
      <c r="BW9864"/>
      <c r="BX9864"/>
      <c r="BY9864"/>
      <c r="BZ9864"/>
      <c r="CA9864"/>
      <c r="CB9864"/>
      <c r="CC9864"/>
      <c r="CD9864"/>
      <c r="CE9864"/>
      <c r="CF9864"/>
      <c r="CG9864"/>
      <c r="CH9864"/>
      <c r="CI9864"/>
      <c r="CJ9864"/>
      <c r="CK9864"/>
      <c r="CL9864"/>
      <c r="CM9864"/>
      <c r="CN9864"/>
      <c r="CO9864"/>
      <c r="CP9864"/>
      <c r="CQ9864"/>
      <c r="CR9864"/>
      <c r="CS9864"/>
      <c r="CT9864"/>
      <c r="CU9864"/>
      <c r="CV9864"/>
    </row>
    <row r="9865" spans="10:100" x14ac:dyDescent="0.25">
      <c r="J9865"/>
      <c r="K9865"/>
      <c r="L9865"/>
      <c r="M9865"/>
      <c r="N9865"/>
      <c r="O9865"/>
      <c r="P9865"/>
      <c r="Q9865"/>
      <c r="R9865"/>
      <c r="S9865"/>
      <c r="T9865"/>
      <c r="U9865"/>
      <c r="V9865"/>
      <c r="W9865"/>
      <c r="X9865"/>
      <c r="Y9865"/>
      <c r="Z9865"/>
      <c r="AA9865"/>
      <c r="AB9865"/>
      <c r="AC9865"/>
      <c r="AD9865"/>
      <c r="AE9865"/>
      <c r="AF9865"/>
      <c r="AG9865"/>
      <c r="AH9865"/>
      <c r="AI9865"/>
      <c r="AJ9865"/>
      <c r="AK9865"/>
      <c r="AL9865"/>
      <c r="AM9865"/>
      <c r="AN9865"/>
      <c r="AO9865"/>
      <c r="AP9865"/>
      <c r="AQ9865"/>
      <c r="AR9865"/>
      <c r="AS9865"/>
      <c r="AT9865"/>
      <c r="AU9865"/>
      <c r="AV9865"/>
      <c r="AW9865"/>
      <c r="AX9865"/>
      <c r="AY9865"/>
      <c r="AZ9865"/>
      <c r="BA9865"/>
      <c r="BB9865"/>
      <c r="BC9865"/>
      <c r="BD9865"/>
      <c r="BE9865"/>
      <c r="BF9865"/>
      <c r="BG9865"/>
      <c r="BH9865"/>
      <c r="BI9865"/>
      <c r="BJ9865"/>
      <c r="BK9865"/>
      <c r="BL9865"/>
      <c r="BM9865"/>
      <c r="BN9865"/>
      <c r="BO9865"/>
      <c r="BP9865"/>
      <c r="BQ9865"/>
      <c r="BR9865"/>
      <c r="BS9865"/>
      <c r="BT9865"/>
      <c r="BU9865"/>
      <c r="BV9865"/>
      <c r="BW9865"/>
      <c r="BX9865"/>
      <c r="BY9865"/>
      <c r="BZ9865"/>
      <c r="CA9865"/>
      <c r="CB9865"/>
      <c r="CC9865"/>
      <c r="CD9865"/>
      <c r="CE9865"/>
      <c r="CF9865"/>
      <c r="CG9865"/>
      <c r="CH9865"/>
      <c r="CI9865"/>
      <c r="CJ9865"/>
      <c r="CK9865"/>
      <c r="CL9865"/>
      <c r="CM9865"/>
      <c r="CN9865"/>
      <c r="CO9865"/>
      <c r="CP9865"/>
      <c r="CQ9865"/>
      <c r="CR9865"/>
      <c r="CS9865"/>
      <c r="CT9865"/>
      <c r="CU9865"/>
      <c r="CV9865"/>
    </row>
    <row r="9866" spans="10:100" x14ac:dyDescent="0.25">
      <c r="J9866"/>
      <c r="K9866"/>
      <c r="L9866"/>
      <c r="M9866"/>
      <c r="N9866"/>
      <c r="O9866"/>
      <c r="P9866"/>
      <c r="Q9866"/>
      <c r="R9866"/>
      <c r="S9866"/>
      <c r="T9866"/>
      <c r="U9866"/>
      <c r="V9866"/>
      <c r="W9866"/>
      <c r="X9866"/>
      <c r="Y9866"/>
      <c r="Z9866"/>
      <c r="AA9866"/>
      <c r="AB9866"/>
      <c r="AC9866"/>
      <c r="AD9866"/>
      <c r="AE9866"/>
      <c r="AF9866"/>
      <c r="AG9866"/>
      <c r="AH9866"/>
      <c r="AI9866"/>
      <c r="AJ9866"/>
      <c r="AK9866"/>
      <c r="AL9866"/>
      <c r="AM9866"/>
      <c r="AN9866"/>
      <c r="AO9866"/>
      <c r="AP9866"/>
      <c r="AQ9866"/>
      <c r="AR9866"/>
      <c r="AS9866"/>
      <c r="AT9866"/>
      <c r="AU9866"/>
      <c r="AV9866"/>
      <c r="AW9866"/>
      <c r="AX9866"/>
      <c r="AY9866"/>
      <c r="AZ9866"/>
      <c r="BA9866"/>
      <c r="BB9866"/>
      <c r="BC9866"/>
      <c r="BD9866"/>
      <c r="BE9866"/>
      <c r="BF9866"/>
      <c r="BG9866"/>
      <c r="BH9866"/>
      <c r="BI9866"/>
      <c r="BJ9866"/>
      <c r="BK9866"/>
      <c r="BL9866"/>
      <c r="BM9866"/>
      <c r="BN9866"/>
      <c r="BO9866"/>
      <c r="BP9866"/>
      <c r="BQ9866"/>
      <c r="BR9866"/>
      <c r="BS9866"/>
      <c r="BT9866"/>
      <c r="BU9866"/>
      <c r="BV9866"/>
      <c r="BW9866"/>
      <c r="BX9866"/>
      <c r="BY9866"/>
      <c r="BZ9866"/>
      <c r="CA9866"/>
      <c r="CB9866"/>
      <c r="CC9866"/>
      <c r="CD9866"/>
      <c r="CE9866"/>
      <c r="CF9866"/>
      <c r="CG9866"/>
      <c r="CH9866"/>
      <c r="CI9866"/>
      <c r="CJ9866"/>
      <c r="CK9866"/>
      <c r="CL9866"/>
      <c r="CM9866"/>
      <c r="CN9866"/>
      <c r="CO9866"/>
      <c r="CP9866"/>
      <c r="CQ9866"/>
      <c r="CR9866"/>
      <c r="CS9866"/>
      <c r="CT9866"/>
      <c r="CU9866"/>
      <c r="CV9866"/>
    </row>
    <row r="9867" spans="10:100" x14ac:dyDescent="0.25">
      <c r="J9867"/>
      <c r="K9867"/>
      <c r="L9867"/>
      <c r="M9867"/>
      <c r="N9867"/>
      <c r="O9867"/>
      <c r="P9867"/>
      <c r="Q9867"/>
      <c r="R9867"/>
      <c r="S9867"/>
      <c r="T9867"/>
      <c r="U9867"/>
      <c r="V9867"/>
      <c r="W9867"/>
      <c r="X9867"/>
      <c r="Y9867"/>
      <c r="Z9867"/>
      <c r="AA9867"/>
      <c r="AB9867"/>
      <c r="AC9867"/>
      <c r="AD9867"/>
      <c r="AE9867"/>
      <c r="AF9867"/>
      <c r="AG9867"/>
      <c r="AH9867"/>
      <c r="AI9867"/>
      <c r="AJ9867"/>
      <c r="AK9867"/>
      <c r="AL9867"/>
      <c r="AM9867"/>
      <c r="AN9867"/>
      <c r="AO9867"/>
      <c r="AP9867"/>
      <c r="AQ9867"/>
      <c r="AR9867"/>
      <c r="AS9867"/>
      <c r="AT9867"/>
      <c r="AU9867"/>
      <c r="AV9867"/>
      <c r="AW9867"/>
      <c r="AX9867"/>
      <c r="AY9867"/>
      <c r="AZ9867"/>
      <c r="BA9867"/>
      <c r="BB9867"/>
      <c r="BC9867"/>
      <c r="BD9867"/>
      <c r="BE9867"/>
      <c r="BF9867"/>
      <c r="BG9867"/>
      <c r="BH9867"/>
      <c r="BI9867"/>
      <c r="BJ9867"/>
      <c r="BK9867"/>
      <c r="BL9867"/>
      <c r="BM9867"/>
      <c r="BN9867"/>
      <c r="BO9867"/>
      <c r="BP9867"/>
      <c r="BQ9867"/>
      <c r="BR9867"/>
      <c r="BS9867"/>
      <c r="BT9867"/>
      <c r="BU9867"/>
      <c r="BV9867"/>
      <c r="BW9867"/>
      <c r="BX9867"/>
      <c r="BY9867"/>
      <c r="BZ9867"/>
      <c r="CA9867"/>
      <c r="CB9867"/>
      <c r="CC9867"/>
      <c r="CD9867"/>
      <c r="CE9867"/>
      <c r="CF9867"/>
      <c r="CG9867"/>
      <c r="CH9867"/>
      <c r="CI9867"/>
      <c r="CJ9867"/>
      <c r="CK9867"/>
      <c r="CL9867"/>
      <c r="CM9867"/>
      <c r="CN9867"/>
      <c r="CO9867"/>
      <c r="CP9867"/>
      <c r="CQ9867"/>
      <c r="CR9867"/>
      <c r="CS9867"/>
      <c r="CT9867"/>
      <c r="CU9867"/>
      <c r="CV9867"/>
    </row>
    <row r="9868" spans="10:100" x14ac:dyDescent="0.25">
      <c r="J9868"/>
      <c r="K9868"/>
      <c r="L9868"/>
      <c r="M9868"/>
      <c r="N9868"/>
      <c r="O9868"/>
      <c r="P9868"/>
      <c r="Q9868"/>
      <c r="R9868"/>
      <c r="S9868"/>
      <c r="T9868"/>
      <c r="U9868"/>
      <c r="V9868"/>
      <c r="W9868"/>
      <c r="X9868"/>
      <c r="Y9868"/>
      <c r="Z9868"/>
      <c r="AA9868"/>
      <c r="AB9868"/>
      <c r="AC9868"/>
      <c r="AD9868"/>
      <c r="AE9868"/>
      <c r="AF9868"/>
      <c r="AG9868"/>
      <c r="AH9868"/>
      <c r="AI9868"/>
      <c r="AJ9868"/>
      <c r="AK9868"/>
      <c r="AL9868"/>
      <c r="AM9868"/>
      <c r="AN9868"/>
      <c r="AO9868"/>
      <c r="AP9868"/>
      <c r="AQ9868"/>
      <c r="AR9868"/>
      <c r="AS9868"/>
      <c r="AT9868"/>
      <c r="AU9868"/>
      <c r="AV9868"/>
      <c r="AW9868"/>
      <c r="AX9868"/>
      <c r="AY9868"/>
      <c r="AZ9868"/>
      <c r="BA9868"/>
      <c r="BB9868"/>
      <c r="BC9868"/>
      <c r="BD9868"/>
      <c r="BE9868"/>
      <c r="BF9868"/>
      <c r="BG9868"/>
      <c r="BH9868"/>
      <c r="BI9868"/>
      <c r="BJ9868"/>
      <c r="BK9868"/>
      <c r="BL9868"/>
      <c r="BM9868"/>
      <c r="BN9868"/>
      <c r="BO9868"/>
      <c r="BP9868"/>
      <c r="BQ9868"/>
      <c r="BR9868"/>
      <c r="BS9868"/>
      <c r="BT9868"/>
      <c r="BU9868"/>
      <c r="BV9868"/>
      <c r="BW9868"/>
      <c r="BX9868"/>
      <c r="BY9868"/>
      <c r="BZ9868"/>
      <c r="CA9868"/>
      <c r="CB9868"/>
      <c r="CC9868"/>
      <c r="CD9868"/>
      <c r="CE9868"/>
      <c r="CF9868"/>
      <c r="CG9868"/>
      <c r="CH9868"/>
      <c r="CI9868"/>
      <c r="CJ9868"/>
      <c r="CK9868"/>
      <c r="CL9868"/>
      <c r="CM9868"/>
      <c r="CN9868"/>
      <c r="CO9868"/>
      <c r="CP9868"/>
      <c r="CQ9868"/>
      <c r="CR9868"/>
      <c r="CS9868"/>
      <c r="CT9868"/>
      <c r="CU9868"/>
      <c r="CV9868"/>
    </row>
    <row r="9869" spans="10:100" x14ac:dyDescent="0.25">
      <c r="J9869"/>
      <c r="K9869"/>
      <c r="L9869"/>
      <c r="M9869"/>
      <c r="N9869"/>
      <c r="O9869"/>
      <c r="P9869"/>
      <c r="Q9869"/>
      <c r="R9869"/>
      <c r="S9869"/>
      <c r="T9869"/>
      <c r="U9869"/>
      <c r="V9869"/>
      <c r="W9869"/>
      <c r="X9869"/>
      <c r="Y9869"/>
      <c r="Z9869"/>
      <c r="AA9869"/>
      <c r="AB9869"/>
      <c r="AC9869"/>
      <c r="AD9869"/>
      <c r="AE9869"/>
      <c r="AF9869"/>
      <c r="AG9869"/>
      <c r="AH9869"/>
      <c r="AI9869"/>
      <c r="AJ9869"/>
      <c r="AK9869"/>
      <c r="AL9869"/>
      <c r="AM9869"/>
      <c r="AN9869"/>
      <c r="AO9869"/>
      <c r="AP9869"/>
      <c r="AQ9869"/>
      <c r="AR9869"/>
      <c r="AS9869"/>
      <c r="AT9869"/>
      <c r="AU9869"/>
      <c r="AV9869"/>
      <c r="AW9869"/>
      <c r="AX9869"/>
      <c r="AY9869"/>
      <c r="AZ9869"/>
      <c r="BA9869"/>
      <c r="BB9869"/>
      <c r="BC9869"/>
      <c r="BD9869"/>
      <c r="BE9869"/>
      <c r="BF9869"/>
      <c r="BG9869"/>
      <c r="BH9869"/>
      <c r="BI9869"/>
      <c r="BJ9869"/>
      <c r="BK9869"/>
      <c r="BL9869"/>
      <c r="BM9869"/>
      <c r="BN9869"/>
      <c r="BO9869"/>
      <c r="BP9869"/>
      <c r="BQ9869"/>
      <c r="BR9869"/>
      <c r="BS9869"/>
      <c r="BT9869"/>
      <c r="BU9869"/>
      <c r="BV9869"/>
      <c r="BW9869"/>
      <c r="BX9869"/>
      <c r="BY9869"/>
      <c r="BZ9869"/>
      <c r="CA9869"/>
      <c r="CB9869"/>
      <c r="CC9869"/>
      <c r="CD9869"/>
      <c r="CE9869"/>
      <c r="CF9869"/>
      <c r="CG9869"/>
      <c r="CH9869"/>
      <c r="CI9869"/>
      <c r="CJ9869"/>
      <c r="CK9869"/>
      <c r="CL9869"/>
      <c r="CM9869"/>
      <c r="CN9869"/>
      <c r="CO9869"/>
      <c r="CP9869"/>
      <c r="CQ9869"/>
      <c r="CR9869"/>
      <c r="CS9869"/>
      <c r="CT9869"/>
      <c r="CU9869"/>
      <c r="CV9869"/>
    </row>
    <row r="9870" spans="10:100" x14ac:dyDescent="0.25">
      <c r="J9870"/>
      <c r="K9870"/>
      <c r="L9870"/>
      <c r="M9870"/>
      <c r="N9870"/>
      <c r="O9870"/>
      <c r="P9870"/>
      <c r="Q9870"/>
      <c r="R9870"/>
      <c r="S9870"/>
      <c r="T9870"/>
      <c r="U9870"/>
      <c r="V9870"/>
      <c r="W9870"/>
      <c r="X9870"/>
      <c r="Y9870"/>
      <c r="Z9870"/>
      <c r="AA9870"/>
      <c r="AB9870"/>
      <c r="AC9870"/>
      <c r="AD9870"/>
      <c r="AE9870"/>
      <c r="AF9870"/>
      <c r="AG9870"/>
      <c r="AH9870"/>
      <c r="AI9870"/>
      <c r="AJ9870"/>
      <c r="AK9870"/>
      <c r="AL9870"/>
      <c r="AM9870"/>
      <c r="AN9870"/>
      <c r="AO9870"/>
      <c r="AP9870"/>
      <c r="AQ9870"/>
      <c r="AR9870"/>
      <c r="AS9870"/>
      <c r="AT9870"/>
      <c r="AU9870"/>
      <c r="AV9870"/>
      <c r="AW9870"/>
      <c r="AX9870"/>
      <c r="AY9870"/>
      <c r="AZ9870"/>
      <c r="BA9870"/>
      <c r="BB9870"/>
      <c r="BC9870"/>
      <c r="BD9870"/>
      <c r="BE9870"/>
      <c r="BF9870"/>
      <c r="BG9870"/>
      <c r="BH9870"/>
      <c r="BI9870"/>
      <c r="BJ9870"/>
      <c r="BK9870"/>
      <c r="BL9870"/>
      <c r="BM9870"/>
      <c r="BN9870"/>
      <c r="BO9870"/>
      <c r="BP9870"/>
      <c r="BQ9870"/>
      <c r="BR9870"/>
      <c r="BS9870"/>
      <c r="BT9870"/>
      <c r="BU9870"/>
      <c r="BV9870"/>
      <c r="BW9870"/>
      <c r="BX9870"/>
      <c r="BY9870"/>
      <c r="BZ9870"/>
      <c r="CA9870"/>
      <c r="CB9870"/>
      <c r="CC9870"/>
      <c r="CD9870"/>
      <c r="CE9870"/>
      <c r="CF9870"/>
      <c r="CG9870"/>
      <c r="CH9870"/>
      <c r="CI9870"/>
      <c r="CJ9870"/>
      <c r="CK9870"/>
      <c r="CL9870"/>
      <c r="CM9870"/>
      <c r="CN9870"/>
      <c r="CO9870"/>
      <c r="CP9870"/>
      <c r="CQ9870"/>
      <c r="CR9870"/>
      <c r="CS9870"/>
      <c r="CT9870"/>
      <c r="CU9870"/>
      <c r="CV9870"/>
    </row>
    <row r="9871" spans="10:100" x14ac:dyDescent="0.25">
      <c r="J9871"/>
      <c r="K9871"/>
      <c r="L9871"/>
      <c r="M9871"/>
      <c r="N9871"/>
      <c r="O9871"/>
      <c r="P9871"/>
      <c r="Q9871"/>
      <c r="R9871"/>
      <c r="S9871"/>
      <c r="T9871"/>
      <c r="U9871"/>
      <c r="V9871"/>
      <c r="W9871"/>
      <c r="X9871"/>
      <c r="Y9871"/>
      <c r="Z9871"/>
      <c r="AA9871"/>
      <c r="AB9871"/>
      <c r="AC9871"/>
      <c r="AD9871"/>
      <c r="AE9871"/>
      <c r="AF9871"/>
      <c r="AG9871"/>
      <c r="AH9871"/>
      <c r="AI9871"/>
      <c r="AJ9871"/>
      <c r="AK9871"/>
      <c r="AL9871"/>
      <c r="AM9871"/>
      <c r="AN9871"/>
      <c r="AO9871"/>
      <c r="AP9871"/>
      <c r="AQ9871"/>
      <c r="AR9871"/>
      <c r="AS9871"/>
      <c r="AT9871"/>
      <c r="AU9871"/>
      <c r="AV9871"/>
      <c r="AW9871"/>
      <c r="AX9871"/>
      <c r="AY9871"/>
      <c r="AZ9871"/>
      <c r="BA9871"/>
      <c r="BB9871"/>
      <c r="BC9871"/>
      <c r="BD9871"/>
      <c r="BE9871"/>
      <c r="BF9871"/>
      <c r="BG9871"/>
      <c r="BH9871"/>
      <c r="BI9871"/>
      <c r="BJ9871"/>
      <c r="BK9871"/>
      <c r="BL9871"/>
      <c r="BM9871"/>
      <c r="BN9871"/>
      <c r="BO9871"/>
      <c r="BP9871"/>
      <c r="BQ9871"/>
      <c r="BR9871"/>
      <c r="BS9871"/>
      <c r="BT9871"/>
      <c r="BU9871"/>
      <c r="BV9871"/>
      <c r="BW9871"/>
      <c r="BX9871"/>
      <c r="BY9871"/>
      <c r="BZ9871"/>
      <c r="CA9871"/>
      <c r="CB9871"/>
      <c r="CC9871"/>
      <c r="CD9871"/>
      <c r="CE9871"/>
      <c r="CF9871"/>
      <c r="CG9871"/>
      <c r="CH9871"/>
      <c r="CI9871"/>
      <c r="CJ9871"/>
      <c r="CK9871"/>
      <c r="CL9871"/>
      <c r="CM9871"/>
      <c r="CN9871"/>
      <c r="CO9871"/>
      <c r="CP9871"/>
      <c r="CQ9871"/>
      <c r="CR9871"/>
      <c r="CS9871"/>
      <c r="CT9871"/>
      <c r="CU9871"/>
      <c r="CV9871"/>
    </row>
    <row r="9872" spans="10:100" x14ac:dyDescent="0.25">
      <c r="J9872"/>
      <c r="K9872"/>
      <c r="L9872"/>
      <c r="M9872"/>
      <c r="N9872"/>
      <c r="O9872"/>
      <c r="P9872"/>
      <c r="Q9872"/>
      <c r="R9872"/>
      <c r="S9872"/>
      <c r="T9872"/>
      <c r="U9872"/>
      <c r="V9872"/>
      <c r="W9872"/>
      <c r="X9872"/>
      <c r="Y9872"/>
      <c r="Z9872"/>
      <c r="AA9872"/>
      <c r="AB9872"/>
      <c r="AC9872"/>
      <c r="AD9872"/>
      <c r="AE9872"/>
      <c r="AF9872"/>
      <c r="AG9872"/>
      <c r="AH9872"/>
      <c r="AI9872"/>
      <c r="AJ9872"/>
      <c r="AK9872"/>
      <c r="AL9872"/>
      <c r="AM9872"/>
      <c r="AN9872"/>
      <c r="AO9872"/>
      <c r="AP9872"/>
      <c r="AQ9872"/>
      <c r="AR9872"/>
      <c r="AS9872"/>
      <c r="AT9872"/>
      <c r="AU9872"/>
      <c r="AV9872"/>
      <c r="AW9872"/>
      <c r="AX9872"/>
      <c r="AY9872"/>
      <c r="AZ9872"/>
      <c r="BA9872"/>
      <c r="BB9872"/>
      <c r="BC9872"/>
      <c r="BD9872"/>
      <c r="BE9872"/>
      <c r="BF9872"/>
      <c r="BG9872"/>
      <c r="BH9872"/>
      <c r="BI9872"/>
      <c r="BJ9872"/>
      <c r="BK9872"/>
      <c r="BL9872"/>
      <c r="BM9872"/>
      <c r="BN9872"/>
      <c r="BO9872"/>
      <c r="BP9872"/>
      <c r="BQ9872"/>
      <c r="BR9872"/>
      <c r="BS9872"/>
      <c r="BT9872"/>
      <c r="BU9872"/>
      <c r="BV9872"/>
      <c r="BW9872"/>
      <c r="BX9872"/>
      <c r="BY9872"/>
      <c r="BZ9872"/>
      <c r="CA9872"/>
      <c r="CB9872"/>
      <c r="CC9872"/>
      <c r="CD9872"/>
      <c r="CE9872"/>
      <c r="CF9872"/>
      <c r="CG9872"/>
      <c r="CH9872"/>
      <c r="CI9872"/>
      <c r="CJ9872"/>
      <c r="CK9872"/>
      <c r="CL9872"/>
      <c r="CM9872"/>
      <c r="CN9872"/>
      <c r="CO9872"/>
      <c r="CP9872"/>
      <c r="CQ9872"/>
      <c r="CR9872"/>
      <c r="CS9872"/>
      <c r="CT9872"/>
      <c r="CU9872"/>
      <c r="CV9872"/>
    </row>
    <row r="9873" spans="10:100" x14ac:dyDescent="0.25">
      <c r="J9873"/>
      <c r="K9873"/>
      <c r="L9873"/>
      <c r="M9873"/>
      <c r="N9873"/>
      <c r="O9873"/>
      <c r="P9873"/>
      <c r="Q9873"/>
      <c r="R9873"/>
      <c r="S9873"/>
      <c r="T9873"/>
      <c r="U9873"/>
      <c r="V9873"/>
      <c r="W9873"/>
      <c r="X9873"/>
      <c r="Y9873"/>
      <c r="Z9873"/>
      <c r="AA9873"/>
      <c r="AB9873"/>
      <c r="AC9873"/>
      <c r="AD9873"/>
      <c r="AE9873"/>
      <c r="AF9873"/>
      <c r="AG9873"/>
      <c r="AH9873"/>
      <c r="AI9873"/>
      <c r="AJ9873"/>
      <c r="AK9873"/>
      <c r="AL9873"/>
      <c r="AM9873"/>
      <c r="AN9873"/>
      <c r="AO9873"/>
      <c r="AP9873"/>
      <c r="AQ9873"/>
      <c r="AR9873"/>
      <c r="AS9873"/>
      <c r="AT9873"/>
      <c r="AU9873"/>
      <c r="AV9873"/>
      <c r="AW9873"/>
      <c r="AX9873"/>
      <c r="AY9873"/>
      <c r="AZ9873"/>
      <c r="BA9873"/>
      <c r="BB9873"/>
      <c r="BC9873"/>
      <c r="BD9873"/>
      <c r="BE9873"/>
      <c r="BF9873"/>
      <c r="BG9873"/>
      <c r="BH9873"/>
      <c r="BI9873"/>
      <c r="BJ9873"/>
      <c r="BK9873"/>
      <c r="BL9873"/>
      <c r="BM9873"/>
      <c r="BN9873"/>
      <c r="BO9873"/>
      <c r="BP9873"/>
      <c r="BQ9873"/>
      <c r="BR9873"/>
      <c r="BS9873"/>
      <c r="BT9873"/>
      <c r="BU9873"/>
      <c r="BV9873"/>
      <c r="BW9873"/>
      <c r="BX9873"/>
      <c r="BY9873"/>
      <c r="BZ9873"/>
      <c r="CA9873"/>
      <c r="CB9873"/>
      <c r="CC9873"/>
      <c r="CD9873"/>
      <c r="CE9873"/>
      <c r="CF9873"/>
      <c r="CG9873"/>
      <c r="CH9873"/>
      <c r="CI9873"/>
      <c r="CJ9873"/>
      <c r="CK9873"/>
      <c r="CL9873"/>
      <c r="CM9873"/>
      <c r="CN9873"/>
      <c r="CO9873"/>
      <c r="CP9873"/>
      <c r="CQ9873"/>
      <c r="CR9873"/>
      <c r="CS9873"/>
      <c r="CT9873"/>
      <c r="CU9873"/>
      <c r="CV9873"/>
    </row>
    <row r="9874" spans="10:100" x14ac:dyDescent="0.25">
      <c r="J9874"/>
      <c r="K9874"/>
      <c r="L9874"/>
      <c r="M9874"/>
      <c r="N9874"/>
      <c r="O9874"/>
      <c r="P9874"/>
      <c r="Q9874"/>
      <c r="R9874"/>
      <c r="S9874"/>
      <c r="T9874"/>
      <c r="U9874"/>
      <c r="V9874"/>
      <c r="W9874"/>
      <c r="X9874"/>
      <c r="Y9874"/>
      <c r="Z9874"/>
      <c r="AA9874"/>
      <c r="AB9874"/>
      <c r="AC9874"/>
      <c r="AD9874"/>
      <c r="AE9874"/>
      <c r="AF9874"/>
      <c r="AG9874"/>
      <c r="AH9874"/>
      <c r="AI9874"/>
      <c r="AJ9874"/>
      <c r="AK9874"/>
      <c r="AL9874"/>
      <c r="AM9874"/>
      <c r="AN9874"/>
      <c r="AO9874"/>
      <c r="AP9874"/>
      <c r="AQ9874"/>
      <c r="AR9874"/>
      <c r="AS9874"/>
      <c r="AT9874"/>
      <c r="AU9874"/>
      <c r="AV9874"/>
      <c r="AW9874"/>
      <c r="AX9874"/>
      <c r="AY9874"/>
      <c r="AZ9874"/>
      <c r="BA9874"/>
      <c r="BB9874"/>
      <c r="BC9874"/>
      <c r="BD9874"/>
      <c r="BE9874"/>
      <c r="BF9874"/>
      <c r="BG9874"/>
      <c r="BH9874"/>
      <c r="BI9874"/>
      <c r="BJ9874"/>
      <c r="BK9874"/>
      <c r="BL9874"/>
      <c r="BM9874"/>
      <c r="BN9874"/>
      <c r="BO9874"/>
      <c r="BP9874"/>
      <c r="BQ9874"/>
      <c r="BR9874"/>
      <c r="BS9874"/>
      <c r="BT9874"/>
      <c r="BU9874"/>
      <c r="BV9874"/>
      <c r="BW9874"/>
      <c r="BX9874"/>
      <c r="BY9874"/>
      <c r="BZ9874"/>
      <c r="CA9874"/>
      <c r="CB9874"/>
      <c r="CC9874"/>
      <c r="CD9874"/>
      <c r="CE9874"/>
      <c r="CF9874"/>
      <c r="CG9874"/>
      <c r="CH9874"/>
      <c r="CI9874"/>
      <c r="CJ9874"/>
      <c r="CK9874"/>
      <c r="CL9874"/>
      <c r="CM9874"/>
      <c r="CN9874"/>
      <c r="CO9874"/>
      <c r="CP9874"/>
      <c r="CQ9874"/>
      <c r="CR9874"/>
      <c r="CS9874"/>
      <c r="CT9874"/>
      <c r="CU9874"/>
      <c r="CV9874"/>
    </row>
    <row r="9875" spans="10:100" x14ac:dyDescent="0.25">
      <c r="J9875"/>
      <c r="K9875"/>
      <c r="L9875"/>
      <c r="M9875"/>
      <c r="N9875"/>
      <c r="O9875"/>
      <c r="P9875"/>
      <c r="Q9875"/>
      <c r="R9875"/>
      <c r="S9875"/>
      <c r="T9875"/>
      <c r="U9875"/>
      <c r="V9875"/>
      <c r="W9875"/>
      <c r="X9875"/>
      <c r="Y9875"/>
      <c r="Z9875"/>
      <c r="AA9875"/>
      <c r="AB9875"/>
      <c r="AC9875"/>
      <c r="AD9875"/>
      <c r="AE9875"/>
      <c r="AF9875"/>
      <c r="AG9875"/>
      <c r="AH9875"/>
      <c r="AI9875"/>
      <c r="AJ9875"/>
      <c r="AK9875"/>
      <c r="AL9875"/>
      <c r="AM9875"/>
      <c r="AN9875"/>
      <c r="AO9875"/>
      <c r="AP9875"/>
      <c r="AQ9875"/>
      <c r="AR9875"/>
      <c r="AS9875"/>
      <c r="AT9875"/>
      <c r="AU9875"/>
      <c r="AV9875"/>
      <c r="AW9875"/>
      <c r="AX9875"/>
      <c r="AY9875"/>
      <c r="AZ9875"/>
      <c r="BA9875"/>
      <c r="BB9875"/>
      <c r="BC9875"/>
      <c r="BD9875"/>
      <c r="BE9875"/>
      <c r="BF9875"/>
      <c r="BG9875"/>
      <c r="BH9875"/>
      <c r="BI9875"/>
      <c r="BJ9875"/>
      <c r="BK9875"/>
      <c r="BL9875"/>
      <c r="BM9875"/>
      <c r="BN9875"/>
      <c r="BO9875"/>
      <c r="BP9875"/>
      <c r="BQ9875"/>
      <c r="BR9875"/>
      <c r="BS9875"/>
      <c r="BT9875"/>
      <c r="BU9875"/>
      <c r="BV9875"/>
      <c r="BW9875"/>
      <c r="BX9875"/>
      <c r="BY9875"/>
      <c r="BZ9875"/>
      <c r="CA9875"/>
      <c r="CB9875"/>
      <c r="CC9875"/>
      <c r="CD9875"/>
      <c r="CE9875"/>
      <c r="CF9875"/>
      <c r="CG9875"/>
      <c r="CH9875"/>
      <c r="CI9875"/>
      <c r="CJ9875"/>
      <c r="CK9875"/>
      <c r="CL9875"/>
      <c r="CM9875"/>
      <c r="CN9875"/>
      <c r="CO9875"/>
      <c r="CP9875"/>
      <c r="CQ9875"/>
      <c r="CR9875"/>
      <c r="CS9875"/>
      <c r="CT9875"/>
      <c r="CU9875"/>
      <c r="CV9875"/>
    </row>
    <row r="9876" spans="10:100" x14ac:dyDescent="0.25">
      <c r="J9876"/>
      <c r="K9876"/>
      <c r="L9876"/>
      <c r="M9876"/>
      <c r="N9876"/>
      <c r="O9876"/>
      <c r="P9876"/>
      <c r="Q9876"/>
      <c r="R9876"/>
      <c r="S9876"/>
      <c r="T9876"/>
      <c r="U9876"/>
      <c r="V9876"/>
      <c r="W9876"/>
      <c r="X9876"/>
      <c r="Y9876"/>
      <c r="Z9876"/>
      <c r="AA9876"/>
      <c r="AB9876"/>
      <c r="AC9876"/>
      <c r="AD9876"/>
      <c r="AE9876"/>
      <c r="AF9876"/>
      <c r="AG9876"/>
      <c r="AH9876"/>
      <c r="AI9876"/>
      <c r="AJ9876"/>
      <c r="AK9876"/>
      <c r="AL9876"/>
      <c r="AM9876"/>
      <c r="AN9876"/>
      <c r="AO9876"/>
      <c r="AP9876"/>
      <c r="AQ9876"/>
      <c r="AR9876"/>
      <c r="AS9876"/>
      <c r="AT9876"/>
      <c r="AU9876"/>
      <c r="AV9876"/>
      <c r="AW9876"/>
      <c r="AX9876"/>
      <c r="AY9876"/>
      <c r="AZ9876"/>
      <c r="BA9876"/>
      <c r="BB9876"/>
      <c r="BC9876"/>
      <c r="BD9876"/>
      <c r="BE9876"/>
      <c r="BF9876"/>
      <c r="BG9876"/>
      <c r="BH9876"/>
      <c r="BI9876"/>
      <c r="BJ9876"/>
      <c r="BK9876"/>
      <c r="BL9876"/>
      <c r="BM9876"/>
      <c r="BN9876"/>
      <c r="BO9876"/>
      <c r="BP9876"/>
      <c r="BQ9876"/>
      <c r="BR9876"/>
      <c r="BS9876"/>
      <c r="BT9876"/>
      <c r="BU9876"/>
      <c r="BV9876"/>
      <c r="BW9876"/>
      <c r="BX9876"/>
      <c r="BY9876"/>
      <c r="BZ9876"/>
      <c r="CA9876"/>
      <c r="CB9876"/>
      <c r="CC9876"/>
      <c r="CD9876"/>
      <c r="CE9876"/>
      <c r="CF9876"/>
      <c r="CG9876"/>
      <c r="CH9876"/>
      <c r="CI9876"/>
      <c r="CJ9876"/>
      <c r="CK9876"/>
      <c r="CL9876"/>
      <c r="CM9876"/>
      <c r="CN9876"/>
      <c r="CO9876"/>
      <c r="CP9876"/>
      <c r="CQ9876"/>
      <c r="CR9876"/>
      <c r="CS9876"/>
      <c r="CT9876"/>
      <c r="CU9876"/>
      <c r="CV9876"/>
    </row>
    <row r="9877" spans="10:100" x14ac:dyDescent="0.25">
      <c r="J9877"/>
      <c r="K9877"/>
      <c r="L9877"/>
      <c r="M9877"/>
      <c r="N9877"/>
      <c r="O9877"/>
      <c r="P9877"/>
      <c r="Q9877"/>
      <c r="R9877"/>
      <c r="S9877"/>
      <c r="T9877"/>
      <c r="U9877"/>
      <c r="V9877"/>
      <c r="W9877"/>
      <c r="X9877"/>
      <c r="Y9877"/>
      <c r="Z9877"/>
      <c r="AA9877"/>
      <c r="AB9877"/>
      <c r="AC9877"/>
      <c r="AD9877"/>
      <c r="AE9877"/>
      <c r="AF9877"/>
      <c r="AG9877"/>
      <c r="AH9877"/>
      <c r="AI9877"/>
      <c r="AJ9877"/>
      <c r="AK9877"/>
      <c r="AL9877"/>
      <c r="AM9877"/>
      <c r="AN9877"/>
      <c r="AO9877"/>
      <c r="AP9877"/>
      <c r="AQ9877"/>
      <c r="AR9877"/>
      <c r="AS9877"/>
      <c r="AT9877"/>
      <c r="AU9877"/>
      <c r="AV9877"/>
      <c r="AW9877"/>
      <c r="AX9877"/>
      <c r="AY9877"/>
      <c r="AZ9877"/>
      <c r="BA9877"/>
      <c r="BB9877"/>
      <c r="BC9877"/>
      <c r="BD9877"/>
      <c r="BE9877"/>
      <c r="BF9877"/>
      <c r="BG9877"/>
      <c r="BH9877"/>
      <c r="BI9877"/>
      <c r="BJ9877"/>
      <c r="BK9877"/>
      <c r="BL9877"/>
      <c r="BM9877"/>
      <c r="BN9877"/>
      <c r="BO9877"/>
      <c r="BP9877"/>
      <c r="BQ9877"/>
      <c r="BR9877"/>
      <c r="BS9877"/>
      <c r="BT9877"/>
      <c r="BU9877"/>
      <c r="BV9877"/>
      <c r="BW9877"/>
      <c r="BX9877"/>
      <c r="BY9877"/>
      <c r="BZ9877"/>
      <c r="CA9877"/>
      <c r="CB9877"/>
      <c r="CC9877"/>
      <c r="CD9877"/>
      <c r="CE9877"/>
      <c r="CF9877"/>
      <c r="CG9877"/>
      <c r="CH9877"/>
      <c r="CI9877"/>
      <c r="CJ9877"/>
      <c r="CK9877"/>
      <c r="CL9877"/>
      <c r="CM9877"/>
      <c r="CN9877"/>
      <c r="CO9877"/>
      <c r="CP9877"/>
      <c r="CQ9877"/>
      <c r="CR9877"/>
      <c r="CS9877"/>
      <c r="CT9877"/>
      <c r="CU9877"/>
      <c r="CV9877"/>
    </row>
    <row r="9878" spans="10:100" x14ac:dyDescent="0.25">
      <c r="J9878"/>
      <c r="K9878"/>
      <c r="L9878"/>
      <c r="M9878"/>
      <c r="N9878"/>
      <c r="O9878"/>
      <c r="P9878"/>
      <c r="Q9878"/>
      <c r="R9878"/>
      <c r="S9878"/>
      <c r="T9878"/>
      <c r="U9878"/>
      <c r="V9878"/>
      <c r="W9878"/>
      <c r="X9878"/>
      <c r="Y9878"/>
      <c r="Z9878"/>
      <c r="AA9878"/>
      <c r="AB9878"/>
      <c r="AC9878"/>
      <c r="AD9878"/>
      <c r="AE9878"/>
      <c r="AF9878"/>
      <c r="AG9878"/>
      <c r="AH9878"/>
      <c r="AI9878"/>
      <c r="AJ9878"/>
      <c r="AK9878"/>
      <c r="AL9878"/>
      <c r="AM9878"/>
      <c r="AN9878"/>
      <c r="AO9878"/>
      <c r="AP9878"/>
      <c r="AQ9878"/>
      <c r="AR9878"/>
      <c r="AS9878"/>
      <c r="AT9878"/>
      <c r="AU9878"/>
      <c r="AV9878"/>
      <c r="AW9878"/>
      <c r="AX9878"/>
      <c r="AY9878"/>
      <c r="AZ9878"/>
      <c r="BA9878"/>
      <c r="BB9878"/>
      <c r="BC9878"/>
      <c r="BD9878"/>
      <c r="BE9878"/>
      <c r="BF9878"/>
      <c r="BG9878"/>
      <c r="BH9878"/>
      <c r="BI9878"/>
      <c r="BJ9878"/>
      <c r="BK9878"/>
      <c r="BL9878"/>
      <c r="BM9878"/>
      <c r="BN9878"/>
      <c r="BO9878"/>
      <c r="BP9878"/>
      <c r="BQ9878"/>
      <c r="BR9878"/>
      <c r="BS9878"/>
      <c r="BT9878"/>
      <c r="BU9878"/>
      <c r="BV9878"/>
      <c r="BW9878"/>
      <c r="BX9878"/>
      <c r="BY9878"/>
      <c r="BZ9878"/>
      <c r="CA9878"/>
      <c r="CB9878"/>
      <c r="CC9878"/>
      <c r="CD9878"/>
      <c r="CE9878"/>
      <c r="CF9878"/>
      <c r="CG9878"/>
      <c r="CH9878"/>
      <c r="CI9878"/>
      <c r="CJ9878"/>
      <c r="CK9878"/>
      <c r="CL9878"/>
      <c r="CM9878"/>
      <c r="CN9878"/>
      <c r="CO9878"/>
      <c r="CP9878"/>
      <c r="CQ9878"/>
      <c r="CR9878"/>
      <c r="CS9878"/>
      <c r="CT9878"/>
      <c r="CU9878"/>
      <c r="CV9878"/>
    </row>
    <row r="9879" spans="10:100" x14ac:dyDescent="0.25">
      <c r="J9879"/>
      <c r="K9879"/>
      <c r="L9879"/>
      <c r="M9879"/>
      <c r="N9879"/>
      <c r="O9879"/>
      <c r="P9879"/>
      <c r="Q9879"/>
      <c r="R9879"/>
      <c r="S9879"/>
      <c r="T9879"/>
      <c r="U9879"/>
      <c r="V9879"/>
      <c r="W9879"/>
      <c r="X9879"/>
      <c r="Y9879"/>
      <c r="Z9879"/>
      <c r="AA9879"/>
      <c r="AB9879"/>
      <c r="AC9879"/>
      <c r="AD9879"/>
      <c r="AE9879"/>
      <c r="AF9879"/>
      <c r="AG9879"/>
      <c r="AH9879"/>
      <c r="AI9879"/>
      <c r="AJ9879"/>
      <c r="AK9879"/>
      <c r="AL9879"/>
      <c r="AM9879"/>
      <c r="AN9879"/>
      <c r="AO9879"/>
      <c r="AP9879"/>
      <c r="AQ9879"/>
      <c r="AR9879"/>
      <c r="AS9879"/>
      <c r="AT9879"/>
      <c r="AU9879"/>
      <c r="AV9879"/>
      <c r="AW9879"/>
      <c r="AX9879"/>
      <c r="AY9879"/>
      <c r="AZ9879"/>
      <c r="BA9879"/>
      <c r="BB9879"/>
      <c r="BC9879"/>
      <c r="BD9879"/>
      <c r="BE9879"/>
      <c r="BF9879"/>
      <c r="BG9879"/>
      <c r="BH9879"/>
      <c r="BI9879"/>
      <c r="BJ9879"/>
      <c r="BK9879"/>
      <c r="BL9879"/>
      <c r="BM9879"/>
      <c r="BN9879"/>
      <c r="BO9879"/>
      <c r="BP9879"/>
      <c r="BQ9879"/>
      <c r="BR9879"/>
      <c r="BS9879"/>
      <c r="BT9879"/>
      <c r="BU9879"/>
      <c r="BV9879"/>
      <c r="BW9879"/>
      <c r="BX9879"/>
      <c r="BY9879"/>
      <c r="BZ9879"/>
      <c r="CA9879"/>
      <c r="CB9879"/>
      <c r="CC9879"/>
      <c r="CD9879"/>
      <c r="CE9879"/>
      <c r="CF9879"/>
      <c r="CG9879"/>
      <c r="CH9879"/>
      <c r="CI9879"/>
      <c r="CJ9879"/>
      <c r="CK9879"/>
      <c r="CL9879"/>
      <c r="CM9879"/>
      <c r="CN9879"/>
      <c r="CO9879"/>
      <c r="CP9879"/>
      <c r="CQ9879"/>
      <c r="CR9879"/>
      <c r="CS9879"/>
      <c r="CT9879"/>
      <c r="CU9879"/>
      <c r="CV9879"/>
    </row>
    <row r="9880" spans="10:100" x14ac:dyDescent="0.25">
      <c r="J9880"/>
      <c r="K9880"/>
      <c r="L9880"/>
      <c r="M9880"/>
      <c r="N9880"/>
      <c r="O9880"/>
      <c r="P9880"/>
      <c r="Q9880"/>
      <c r="R9880"/>
      <c r="S9880"/>
      <c r="T9880"/>
      <c r="U9880"/>
      <c r="V9880"/>
      <c r="W9880"/>
      <c r="X9880"/>
      <c r="Y9880"/>
      <c r="Z9880"/>
      <c r="AA9880"/>
      <c r="AB9880"/>
      <c r="AC9880"/>
      <c r="AD9880"/>
      <c r="AE9880"/>
      <c r="AF9880"/>
      <c r="AG9880"/>
      <c r="AH9880"/>
      <c r="AI9880"/>
      <c r="AJ9880"/>
      <c r="AK9880"/>
      <c r="AL9880"/>
      <c r="AM9880"/>
      <c r="AN9880"/>
      <c r="AO9880"/>
      <c r="AP9880"/>
      <c r="AQ9880"/>
      <c r="AR9880"/>
      <c r="AS9880"/>
      <c r="AT9880"/>
      <c r="AU9880"/>
      <c r="AV9880"/>
      <c r="AW9880"/>
      <c r="AX9880"/>
      <c r="AY9880"/>
      <c r="AZ9880"/>
      <c r="BA9880"/>
      <c r="BB9880"/>
      <c r="BC9880"/>
      <c r="BD9880"/>
      <c r="BE9880"/>
      <c r="BF9880"/>
      <c r="BG9880"/>
      <c r="BH9880"/>
      <c r="BI9880"/>
      <c r="BJ9880"/>
      <c r="BK9880"/>
      <c r="BL9880"/>
      <c r="BM9880"/>
      <c r="BN9880"/>
      <c r="BO9880"/>
      <c r="BP9880"/>
      <c r="BQ9880"/>
      <c r="BR9880"/>
      <c r="BS9880"/>
      <c r="BT9880"/>
      <c r="BU9880"/>
      <c r="BV9880"/>
      <c r="BW9880"/>
      <c r="BX9880"/>
      <c r="BY9880"/>
      <c r="BZ9880"/>
      <c r="CA9880"/>
      <c r="CB9880"/>
      <c r="CC9880"/>
      <c r="CD9880"/>
      <c r="CE9880"/>
      <c r="CF9880"/>
      <c r="CG9880"/>
      <c r="CH9880"/>
      <c r="CI9880"/>
      <c r="CJ9880"/>
      <c r="CK9880"/>
      <c r="CL9880"/>
      <c r="CM9880"/>
      <c r="CN9880"/>
      <c r="CO9880"/>
      <c r="CP9880"/>
      <c r="CQ9880"/>
      <c r="CR9880"/>
      <c r="CS9880"/>
      <c r="CT9880"/>
      <c r="CU9880"/>
      <c r="CV9880"/>
    </row>
    <row r="9881" spans="10:100" x14ac:dyDescent="0.25">
      <c r="J9881"/>
      <c r="K9881"/>
      <c r="L9881"/>
      <c r="M9881"/>
      <c r="N9881"/>
      <c r="O9881"/>
      <c r="P9881"/>
      <c r="Q9881"/>
      <c r="R9881"/>
      <c r="S9881"/>
      <c r="T9881"/>
      <c r="U9881"/>
      <c r="V9881"/>
      <c r="W9881"/>
      <c r="X9881"/>
      <c r="Y9881"/>
      <c r="Z9881"/>
      <c r="AA9881"/>
      <c r="AB9881"/>
      <c r="AC9881"/>
      <c r="AD9881"/>
      <c r="AE9881"/>
      <c r="AF9881"/>
      <c r="AG9881"/>
      <c r="AH9881"/>
      <c r="AI9881"/>
      <c r="AJ9881"/>
      <c r="AK9881"/>
      <c r="AL9881"/>
      <c r="AM9881"/>
      <c r="AN9881"/>
      <c r="AO9881"/>
      <c r="AP9881"/>
      <c r="AQ9881"/>
      <c r="AR9881"/>
      <c r="AS9881"/>
      <c r="AT9881"/>
      <c r="AU9881"/>
      <c r="AV9881"/>
      <c r="AW9881"/>
      <c r="AX9881"/>
      <c r="AY9881"/>
      <c r="AZ9881"/>
      <c r="BA9881"/>
      <c r="BB9881"/>
      <c r="BC9881"/>
      <c r="BD9881"/>
      <c r="BE9881"/>
      <c r="BF9881"/>
      <c r="BG9881"/>
      <c r="BH9881"/>
      <c r="BI9881"/>
      <c r="BJ9881"/>
      <c r="BK9881"/>
      <c r="BL9881"/>
      <c r="BM9881"/>
      <c r="BN9881"/>
      <c r="BO9881"/>
      <c r="BP9881"/>
      <c r="BQ9881"/>
      <c r="BR9881"/>
      <c r="BS9881"/>
      <c r="BT9881"/>
      <c r="BU9881"/>
      <c r="BV9881"/>
      <c r="BW9881"/>
      <c r="BX9881"/>
      <c r="BY9881"/>
      <c r="BZ9881"/>
      <c r="CA9881"/>
      <c r="CB9881"/>
      <c r="CC9881"/>
      <c r="CD9881"/>
      <c r="CE9881"/>
      <c r="CF9881"/>
      <c r="CG9881"/>
      <c r="CH9881"/>
      <c r="CI9881"/>
      <c r="CJ9881"/>
      <c r="CK9881"/>
      <c r="CL9881"/>
      <c r="CM9881"/>
      <c r="CN9881"/>
      <c r="CO9881"/>
      <c r="CP9881"/>
      <c r="CQ9881"/>
      <c r="CR9881"/>
      <c r="CS9881"/>
      <c r="CT9881"/>
      <c r="CU9881"/>
      <c r="CV9881"/>
    </row>
    <row r="9882" spans="10:100" x14ac:dyDescent="0.25">
      <c r="J9882"/>
      <c r="K9882"/>
      <c r="L9882"/>
      <c r="M9882"/>
      <c r="N9882"/>
      <c r="O9882"/>
      <c r="P9882"/>
      <c r="Q9882"/>
      <c r="R9882"/>
      <c r="S9882"/>
      <c r="T9882"/>
      <c r="U9882"/>
      <c r="V9882"/>
      <c r="W9882"/>
      <c r="X9882"/>
      <c r="Y9882"/>
      <c r="Z9882"/>
      <c r="AA9882"/>
      <c r="AB9882"/>
      <c r="AC9882"/>
      <c r="AD9882"/>
      <c r="AE9882"/>
      <c r="AF9882"/>
      <c r="AG9882"/>
      <c r="AH9882"/>
      <c r="AI9882"/>
      <c r="AJ9882"/>
      <c r="AK9882"/>
      <c r="AL9882"/>
      <c r="AM9882"/>
      <c r="AN9882"/>
      <c r="AO9882"/>
      <c r="AP9882"/>
      <c r="AQ9882"/>
      <c r="AR9882"/>
      <c r="AS9882"/>
      <c r="AT9882"/>
      <c r="AU9882"/>
      <c r="AV9882"/>
      <c r="AW9882"/>
      <c r="AX9882"/>
      <c r="AY9882"/>
      <c r="AZ9882"/>
      <c r="BA9882"/>
      <c r="BB9882"/>
      <c r="BC9882"/>
      <c r="BD9882"/>
      <c r="BE9882"/>
      <c r="BF9882"/>
      <c r="BG9882"/>
      <c r="BH9882"/>
      <c r="BI9882"/>
      <c r="BJ9882"/>
      <c r="BK9882"/>
      <c r="BL9882"/>
      <c r="BM9882"/>
      <c r="BN9882"/>
      <c r="BO9882"/>
      <c r="BP9882"/>
      <c r="BQ9882"/>
      <c r="BR9882"/>
      <c r="BS9882"/>
      <c r="BT9882"/>
      <c r="BU9882"/>
      <c r="BV9882"/>
      <c r="BW9882"/>
      <c r="BX9882"/>
      <c r="BY9882"/>
      <c r="BZ9882"/>
      <c r="CA9882"/>
      <c r="CB9882"/>
      <c r="CC9882"/>
      <c r="CD9882"/>
      <c r="CE9882"/>
      <c r="CF9882"/>
      <c r="CG9882"/>
      <c r="CH9882"/>
      <c r="CI9882"/>
      <c r="CJ9882"/>
      <c r="CK9882"/>
      <c r="CL9882"/>
      <c r="CM9882"/>
      <c r="CN9882"/>
      <c r="CO9882"/>
      <c r="CP9882"/>
      <c r="CQ9882"/>
      <c r="CR9882"/>
      <c r="CS9882"/>
      <c r="CT9882"/>
      <c r="CU9882"/>
      <c r="CV9882"/>
    </row>
    <row r="9883" spans="10:100" x14ac:dyDescent="0.25">
      <c r="J9883"/>
      <c r="K9883"/>
      <c r="L9883"/>
      <c r="M9883"/>
      <c r="N9883"/>
      <c r="O9883"/>
      <c r="P9883"/>
      <c r="Q9883"/>
      <c r="R9883"/>
      <c r="S9883"/>
      <c r="T9883"/>
      <c r="U9883"/>
      <c r="V9883"/>
      <c r="W9883"/>
      <c r="X9883"/>
      <c r="Y9883"/>
      <c r="Z9883"/>
      <c r="AA9883"/>
      <c r="AB9883"/>
      <c r="AC9883"/>
      <c r="AD9883"/>
      <c r="AE9883"/>
      <c r="AF9883"/>
      <c r="AG9883"/>
      <c r="AH9883"/>
      <c r="AI9883"/>
      <c r="AJ9883"/>
      <c r="AK9883"/>
      <c r="AL9883"/>
      <c r="AM9883"/>
      <c r="AN9883"/>
      <c r="AO9883"/>
      <c r="AP9883"/>
      <c r="AQ9883"/>
      <c r="AR9883"/>
      <c r="AS9883"/>
      <c r="AT9883"/>
      <c r="AU9883"/>
      <c r="AV9883"/>
      <c r="AW9883"/>
      <c r="AX9883"/>
      <c r="AY9883"/>
      <c r="AZ9883"/>
      <c r="BA9883"/>
      <c r="BB9883"/>
      <c r="BC9883"/>
      <c r="BD9883"/>
      <c r="BE9883"/>
      <c r="BF9883"/>
      <c r="BG9883"/>
      <c r="BH9883"/>
      <c r="BI9883"/>
      <c r="BJ9883"/>
      <c r="BK9883"/>
      <c r="BL9883"/>
      <c r="BM9883"/>
      <c r="BN9883"/>
      <c r="BO9883"/>
      <c r="BP9883"/>
      <c r="BQ9883"/>
      <c r="BR9883"/>
      <c r="BS9883"/>
      <c r="BT9883"/>
      <c r="BU9883"/>
      <c r="BV9883"/>
      <c r="BW9883"/>
      <c r="BX9883"/>
      <c r="BY9883"/>
      <c r="BZ9883"/>
      <c r="CA9883"/>
      <c r="CB9883"/>
      <c r="CC9883"/>
      <c r="CD9883"/>
      <c r="CE9883"/>
      <c r="CF9883"/>
      <c r="CG9883"/>
      <c r="CH9883"/>
      <c r="CI9883"/>
      <c r="CJ9883"/>
      <c r="CK9883"/>
      <c r="CL9883"/>
      <c r="CM9883"/>
      <c r="CN9883"/>
      <c r="CO9883"/>
      <c r="CP9883"/>
      <c r="CQ9883"/>
      <c r="CR9883"/>
      <c r="CS9883"/>
      <c r="CT9883"/>
      <c r="CU9883"/>
      <c r="CV9883"/>
    </row>
    <row r="9884" spans="10:100" x14ac:dyDescent="0.25">
      <c r="J9884"/>
      <c r="K9884"/>
      <c r="L9884"/>
      <c r="M9884"/>
      <c r="N9884"/>
      <c r="O9884"/>
      <c r="P9884"/>
      <c r="Q9884"/>
      <c r="R9884"/>
      <c r="S9884"/>
      <c r="T9884"/>
      <c r="U9884"/>
      <c r="V9884"/>
      <c r="W9884"/>
      <c r="X9884"/>
      <c r="Y9884"/>
      <c r="Z9884"/>
      <c r="AA9884"/>
      <c r="AB9884"/>
      <c r="AC9884"/>
      <c r="AD9884"/>
      <c r="AE9884"/>
      <c r="AF9884"/>
      <c r="AG9884"/>
      <c r="AH9884"/>
      <c r="AI9884"/>
      <c r="AJ9884"/>
      <c r="AK9884"/>
      <c r="AL9884"/>
      <c r="AM9884"/>
      <c r="AN9884"/>
      <c r="AO9884"/>
      <c r="AP9884"/>
      <c r="AQ9884"/>
      <c r="AR9884"/>
      <c r="AS9884"/>
      <c r="AT9884"/>
      <c r="AU9884"/>
      <c r="AV9884"/>
      <c r="AW9884"/>
      <c r="AX9884"/>
      <c r="AY9884"/>
      <c r="AZ9884"/>
      <c r="BA9884"/>
      <c r="BB9884"/>
      <c r="BC9884"/>
      <c r="BD9884"/>
      <c r="BE9884"/>
      <c r="BF9884"/>
      <c r="BG9884"/>
      <c r="BH9884"/>
      <c r="BI9884"/>
      <c r="BJ9884"/>
      <c r="BK9884"/>
      <c r="BL9884"/>
      <c r="BM9884"/>
      <c r="BN9884"/>
      <c r="BO9884"/>
      <c r="BP9884"/>
      <c r="BQ9884"/>
      <c r="BR9884"/>
      <c r="BS9884"/>
      <c r="BT9884"/>
      <c r="BU9884"/>
      <c r="BV9884"/>
      <c r="BW9884"/>
      <c r="BX9884"/>
      <c r="BY9884"/>
      <c r="BZ9884"/>
      <c r="CA9884"/>
      <c r="CB9884"/>
      <c r="CC9884"/>
      <c r="CD9884"/>
      <c r="CE9884"/>
      <c r="CF9884"/>
      <c r="CG9884"/>
      <c r="CH9884"/>
      <c r="CI9884"/>
      <c r="CJ9884"/>
      <c r="CK9884"/>
      <c r="CL9884"/>
      <c r="CM9884"/>
      <c r="CN9884"/>
      <c r="CO9884"/>
      <c r="CP9884"/>
      <c r="CQ9884"/>
      <c r="CR9884"/>
      <c r="CS9884"/>
      <c r="CT9884"/>
      <c r="CU9884"/>
      <c r="CV9884"/>
    </row>
    <row r="9885" spans="10:100" x14ac:dyDescent="0.25">
      <c r="J9885"/>
      <c r="K9885"/>
      <c r="L9885"/>
      <c r="M9885"/>
      <c r="N9885"/>
      <c r="O9885"/>
      <c r="P9885"/>
      <c r="Q9885"/>
      <c r="R9885"/>
      <c r="S9885"/>
      <c r="T9885"/>
      <c r="U9885"/>
      <c r="V9885"/>
      <c r="W9885"/>
      <c r="X9885"/>
      <c r="Y9885"/>
      <c r="Z9885"/>
      <c r="AA9885"/>
      <c r="AB9885"/>
      <c r="AC9885"/>
      <c r="AD9885"/>
      <c r="AE9885"/>
      <c r="AF9885"/>
      <c r="AG9885"/>
      <c r="AH9885"/>
      <c r="AI9885"/>
      <c r="AJ9885"/>
      <c r="AK9885"/>
      <c r="AL9885"/>
      <c r="AM9885"/>
      <c r="AN9885"/>
      <c r="AO9885"/>
      <c r="AP9885"/>
      <c r="AQ9885"/>
      <c r="AR9885"/>
      <c r="AS9885"/>
      <c r="AT9885"/>
      <c r="AU9885"/>
      <c r="AV9885"/>
      <c r="AW9885"/>
      <c r="AX9885"/>
      <c r="AY9885"/>
      <c r="AZ9885"/>
      <c r="BA9885"/>
      <c r="BB9885"/>
      <c r="BC9885"/>
      <c r="BD9885"/>
      <c r="BE9885"/>
      <c r="BF9885"/>
      <c r="BG9885"/>
      <c r="BH9885"/>
      <c r="BI9885"/>
      <c r="BJ9885"/>
      <c r="BK9885"/>
      <c r="BL9885"/>
      <c r="BM9885"/>
      <c r="BN9885"/>
      <c r="BO9885"/>
      <c r="BP9885"/>
      <c r="BQ9885"/>
      <c r="BR9885"/>
      <c r="BS9885"/>
      <c r="BT9885"/>
      <c r="BU9885"/>
      <c r="BV9885"/>
      <c r="BW9885"/>
      <c r="BX9885"/>
      <c r="BY9885"/>
      <c r="BZ9885"/>
      <c r="CA9885"/>
      <c r="CB9885"/>
      <c r="CC9885"/>
      <c r="CD9885"/>
      <c r="CE9885"/>
      <c r="CF9885"/>
      <c r="CG9885"/>
      <c r="CH9885"/>
      <c r="CI9885"/>
      <c r="CJ9885"/>
      <c r="CK9885"/>
      <c r="CL9885"/>
      <c r="CM9885"/>
      <c r="CN9885"/>
      <c r="CO9885"/>
      <c r="CP9885"/>
      <c r="CQ9885"/>
      <c r="CR9885"/>
      <c r="CS9885"/>
      <c r="CT9885"/>
      <c r="CU9885"/>
      <c r="CV9885"/>
    </row>
    <row r="9886" spans="10:100" x14ac:dyDescent="0.25">
      <c r="J9886"/>
      <c r="K9886"/>
      <c r="L9886"/>
      <c r="M9886"/>
      <c r="N9886"/>
      <c r="O9886"/>
      <c r="P9886"/>
      <c r="Q9886"/>
      <c r="R9886"/>
      <c r="S9886"/>
      <c r="T9886"/>
      <c r="U9886"/>
      <c r="V9886"/>
      <c r="W9886"/>
      <c r="X9886"/>
      <c r="Y9886"/>
      <c r="Z9886"/>
      <c r="AA9886"/>
      <c r="AB9886"/>
      <c r="AC9886"/>
      <c r="AD9886"/>
      <c r="AE9886"/>
      <c r="AF9886"/>
      <c r="AG9886"/>
      <c r="AH9886"/>
      <c r="AI9886"/>
      <c r="AJ9886"/>
      <c r="AK9886"/>
      <c r="AL9886"/>
      <c r="AM9886"/>
      <c r="AN9886"/>
      <c r="AO9886"/>
      <c r="AP9886"/>
      <c r="AQ9886"/>
      <c r="AR9886"/>
      <c r="AS9886"/>
      <c r="AT9886"/>
      <c r="AU9886"/>
      <c r="AV9886"/>
      <c r="AW9886"/>
      <c r="AX9886"/>
      <c r="AY9886"/>
      <c r="AZ9886"/>
      <c r="BA9886"/>
      <c r="BB9886"/>
      <c r="BC9886"/>
      <c r="BD9886"/>
      <c r="BE9886"/>
      <c r="BF9886"/>
      <c r="BG9886"/>
      <c r="BH9886"/>
      <c r="BI9886"/>
      <c r="BJ9886"/>
      <c r="BK9886"/>
      <c r="BL9886"/>
      <c r="BM9886"/>
      <c r="BN9886"/>
      <c r="BO9886"/>
      <c r="BP9886"/>
      <c r="BQ9886"/>
      <c r="BR9886"/>
      <c r="BS9886"/>
      <c r="BT9886"/>
      <c r="BU9886"/>
      <c r="BV9886"/>
      <c r="BW9886"/>
      <c r="BX9886"/>
      <c r="BY9886"/>
      <c r="BZ9886"/>
      <c r="CA9886"/>
      <c r="CB9886"/>
      <c r="CC9886"/>
      <c r="CD9886"/>
      <c r="CE9886"/>
      <c r="CF9886"/>
      <c r="CG9886"/>
      <c r="CH9886"/>
      <c r="CI9886"/>
      <c r="CJ9886"/>
      <c r="CK9886"/>
      <c r="CL9886"/>
      <c r="CM9886"/>
      <c r="CN9886"/>
      <c r="CO9886"/>
      <c r="CP9886"/>
      <c r="CQ9886"/>
      <c r="CR9886"/>
      <c r="CS9886"/>
      <c r="CT9886"/>
      <c r="CU9886"/>
      <c r="CV9886"/>
    </row>
    <row r="9887" spans="10:100" x14ac:dyDescent="0.25">
      <c r="J9887"/>
      <c r="K9887"/>
      <c r="L9887"/>
      <c r="M9887"/>
      <c r="N9887"/>
      <c r="O9887"/>
      <c r="P9887"/>
      <c r="Q9887"/>
      <c r="R9887"/>
      <c r="S9887"/>
      <c r="T9887"/>
      <c r="U9887"/>
      <c r="V9887"/>
      <c r="W9887"/>
      <c r="X9887"/>
      <c r="Y9887"/>
      <c r="Z9887"/>
      <c r="AA9887"/>
      <c r="AB9887"/>
      <c r="AC9887"/>
      <c r="AD9887"/>
      <c r="AE9887"/>
      <c r="AF9887"/>
      <c r="AG9887"/>
      <c r="AH9887"/>
      <c r="AI9887"/>
      <c r="AJ9887"/>
      <c r="AK9887"/>
      <c r="AL9887"/>
      <c r="AM9887"/>
      <c r="AN9887"/>
      <c r="AO9887"/>
      <c r="AP9887"/>
      <c r="AQ9887"/>
      <c r="AR9887"/>
      <c r="AS9887"/>
      <c r="AT9887"/>
      <c r="AU9887"/>
      <c r="AV9887"/>
      <c r="AW9887"/>
      <c r="AX9887"/>
      <c r="AY9887"/>
      <c r="AZ9887"/>
      <c r="BA9887"/>
      <c r="BB9887"/>
      <c r="BC9887"/>
      <c r="BD9887"/>
      <c r="BE9887"/>
      <c r="BF9887"/>
      <c r="BG9887"/>
      <c r="BH9887"/>
      <c r="BI9887"/>
      <c r="BJ9887"/>
      <c r="BK9887"/>
      <c r="BL9887"/>
      <c r="BM9887"/>
      <c r="BN9887"/>
      <c r="BO9887"/>
      <c r="BP9887"/>
      <c r="BQ9887"/>
      <c r="BR9887"/>
      <c r="BS9887"/>
      <c r="BT9887"/>
      <c r="BU9887"/>
      <c r="BV9887"/>
      <c r="BW9887"/>
      <c r="BX9887"/>
      <c r="BY9887"/>
      <c r="BZ9887"/>
      <c r="CA9887"/>
      <c r="CB9887"/>
      <c r="CC9887"/>
      <c r="CD9887"/>
      <c r="CE9887"/>
      <c r="CF9887"/>
      <c r="CG9887"/>
      <c r="CH9887"/>
      <c r="CI9887"/>
      <c r="CJ9887"/>
      <c r="CK9887"/>
      <c r="CL9887"/>
      <c r="CM9887"/>
      <c r="CN9887"/>
      <c r="CO9887"/>
      <c r="CP9887"/>
      <c r="CQ9887"/>
      <c r="CR9887"/>
      <c r="CS9887"/>
      <c r="CT9887"/>
      <c r="CU9887"/>
      <c r="CV9887"/>
    </row>
    <row r="9888" spans="10:100" x14ac:dyDescent="0.25">
      <c r="J9888"/>
      <c r="K9888"/>
      <c r="L9888"/>
      <c r="M9888"/>
      <c r="N9888"/>
      <c r="O9888"/>
      <c r="P9888"/>
      <c r="Q9888"/>
      <c r="R9888"/>
      <c r="S9888"/>
      <c r="T9888"/>
      <c r="U9888"/>
      <c r="V9888"/>
      <c r="W9888"/>
      <c r="X9888"/>
      <c r="Y9888"/>
      <c r="Z9888"/>
      <c r="AA9888"/>
      <c r="AB9888"/>
      <c r="AC9888"/>
      <c r="AD9888"/>
      <c r="AE9888"/>
      <c r="AF9888"/>
      <c r="AG9888"/>
      <c r="AH9888"/>
      <c r="AI9888"/>
      <c r="AJ9888"/>
      <c r="AK9888"/>
      <c r="AL9888"/>
      <c r="AM9888"/>
      <c r="AN9888"/>
      <c r="AO9888"/>
      <c r="AP9888"/>
      <c r="AQ9888"/>
      <c r="AR9888"/>
      <c r="AS9888"/>
      <c r="AT9888"/>
      <c r="AU9888"/>
      <c r="AV9888"/>
      <c r="AW9888"/>
      <c r="AX9888"/>
      <c r="AY9888"/>
      <c r="AZ9888"/>
      <c r="BA9888"/>
      <c r="BB9888"/>
      <c r="BC9888"/>
      <c r="BD9888"/>
      <c r="BE9888"/>
      <c r="BF9888"/>
      <c r="BG9888"/>
      <c r="BH9888"/>
      <c r="BI9888"/>
      <c r="BJ9888"/>
      <c r="BK9888"/>
      <c r="BL9888"/>
      <c r="BM9888"/>
      <c r="BN9888"/>
      <c r="BO9888"/>
      <c r="BP9888"/>
      <c r="BQ9888"/>
      <c r="BR9888"/>
      <c r="BS9888"/>
      <c r="BT9888"/>
      <c r="BU9888"/>
      <c r="BV9888"/>
      <c r="BW9888"/>
      <c r="BX9888"/>
      <c r="BY9888"/>
      <c r="BZ9888"/>
      <c r="CA9888"/>
      <c r="CB9888"/>
      <c r="CC9888"/>
      <c r="CD9888"/>
      <c r="CE9888"/>
      <c r="CF9888"/>
      <c r="CG9888"/>
      <c r="CH9888"/>
      <c r="CI9888"/>
      <c r="CJ9888"/>
      <c r="CK9888"/>
      <c r="CL9888"/>
      <c r="CM9888"/>
      <c r="CN9888"/>
      <c r="CO9888"/>
      <c r="CP9888"/>
      <c r="CQ9888"/>
      <c r="CR9888"/>
      <c r="CS9888"/>
      <c r="CT9888"/>
      <c r="CU9888"/>
      <c r="CV9888"/>
    </row>
    <row r="9889" spans="10:100" x14ac:dyDescent="0.25">
      <c r="J9889"/>
      <c r="K9889"/>
      <c r="L9889"/>
      <c r="M9889"/>
      <c r="N9889"/>
      <c r="O9889"/>
      <c r="P9889"/>
      <c r="Q9889"/>
      <c r="R9889"/>
      <c r="S9889"/>
      <c r="T9889"/>
      <c r="U9889"/>
      <c r="V9889"/>
      <c r="W9889"/>
      <c r="X9889"/>
      <c r="Y9889"/>
      <c r="Z9889"/>
      <c r="AA9889"/>
      <c r="AB9889"/>
      <c r="AC9889"/>
      <c r="AD9889"/>
      <c r="AE9889"/>
      <c r="AF9889"/>
      <c r="AG9889"/>
      <c r="AH9889"/>
      <c r="AI9889"/>
      <c r="AJ9889"/>
      <c r="AK9889"/>
      <c r="AL9889"/>
      <c r="AM9889"/>
      <c r="AN9889"/>
      <c r="AO9889"/>
      <c r="AP9889"/>
      <c r="AQ9889"/>
      <c r="AR9889"/>
      <c r="AS9889"/>
      <c r="AT9889"/>
      <c r="AU9889"/>
      <c r="AV9889"/>
      <c r="AW9889"/>
      <c r="AX9889"/>
      <c r="AY9889"/>
      <c r="AZ9889"/>
      <c r="BA9889"/>
      <c r="BB9889"/>
      <c r="BC9889"/>
      <c r="BD9889"/>
      <c r="BE9889"/>
      <c r="BF9889"/>
      <c r="BG9889"/>
      <c r="BH9889"/>
      <c r="BI9889"/>
      <c r="BJ9889"/>
      <c r="BK9889"/>
      <c r="BL9889"/>
      <c r="BM9889"/>
      <c r="BN9889"/>
      <c r="BO9889"/>
      <c r="BP9889"/>
      <c r="BQ9889"/>
      <c r="BR9889"/>
      <c r="BS9889"/>
      <c r="BT9889"/>
      <c r="BU9889"/>
      <c r="BV9889"/>
      <c r="BW9889"/>
      <c r="BX9889"/>
      <c r="BY9889"/>
      <c r="BZ9889"/>
      <c r="CA9889"/>
      <c r="CB9889"/>
      <c r="CC9889"/>
      <c r="CD9889"/>
      <c r="CE9889"/>
      <c r="CF9889"/>
      <c r="CG9889"/>
      <c r="CH9889"/>
      <c r="CI9889"/>
      <c r="CJ9889"/>
      <c r="CK9889"/>
      <c r="CL9889"/>
      <c r="CM9889"/>
      <c r="CN9889"/>
      <c r="CO9889"/>
      <c r="CP9889"/>
      <c r="CQ9889"/>
      <c r="CR9889"/>
      <c r="CS9889"/>
      <c r="CT9889"/>
      <c r="CU9889"/>
      <c r="CV9889"/>
    </row>
    <row r="9890" spans="10:100" x14ac:dyDescent="0.25">
      <c r="J9890"/>
      <c r="K9890"/>
      <c r="L9890"/>
      <c r="M9890"/>
      <c r="N9890"/>
      <c r="O9890"/>
      <c r="P9890"/>
      <c r="Q9890"/>
      <c r="R9890"/>
      <c r="S9890"/>
      <c r="T9890"/>
      <c r="U9890"/>
      <c r="V9890"/>
      <c r="W9890"/>
      <c r="X9890"/>
      <c r="Y9890"/>
      <c r="Z9890"/>
      <c r="AA9890"/>
      <c r="AB9890"/>
      <c r="AC9890"/>
      <c r="AD9890"/>
      <c r="AE9890"/>
      <c r="AF9890"/>
      <c r="AG9890"/>
      <c r="AH9890"/>
      <c r="AI9890"/>
      <c r="AJ9890"/>
      <c r="AK9890"/>
      <c r="AL9890"/>
      <c r="AM9890"/>
      <c r="AN9890"/>
      <c r="AO9890"/>
      <c r="AP9890"/>
      <c r="AQ9890"/>
      <c r="AR9890"/>
      <c r="AS9890"/>
      <c r="AT9890"/>
      <c r="AU9890"/>
      <c r="AV9890"/>
      <c r="AW9890"/>
      <c r="AX9890"/>
      <c r="AY9890"/>
      <c r="AZ9890"/>
      <c r="BA9890"/>
      <c r="BB9890"/>
      <c r="BC9890"/>
      <c r="BD9890"/>
      <c r="BE9890"/>
      <c r="BF9890"/>
      <c r="BG9890"/>
      <c r="BH9890"/>
      <c r="BI9890"/>
      <c r="BJ9890"/>
      <c r="BK9890"/>
      <c r="BL9890"/>
      <c r="BM9890"/>
      <c r="BN9890"/>
      <c r="BO9890"/>
      <c r="BP9890"/>
      <c r="BQ9890"/>
      <c r="BR9890"/>
      <c r="BS9890"/>
      <c r="BT9890"/>
      <c r="BU9890"/>
      <c r="BV9890"/>
      <c r="BW9890"/>
      <c r="BX9890"/>
      <c r="BY9890"/>
      <c r="BZ9890"/>
      <c r="CA9890"/>
      <c r="CB9890"/>
      <c r="CC9890"/>
      <c r="CD9890"/>
      <c r="CE9890"/>
      <c r="CF9890"/>
      <c r="CG9890"/>
      <c r="CH9890"/>
      <c r="CI9890"/>
      <c r="CJ9890"/>
      <c r="CK9890"/>
      <c r="CL9890"/>
      <c r="CM9890"/>
      <c r="CN9890"/>
      <c r="CO9890"/>
      <c r="CP9890"/>
      <c r="CQ9890"/>
      <c r="CR9890"/>
      <c r="CS9890"/>
      <c r="CT9890"/>
      <c r="CU9890"/>
      <c r="CV9890"/>
    </row>
    <row r="9891" spans="10:100" x14ac:dyDescent="0.25">
      <c r="J9891"/>
      <c r="K9891"/>
      <c r="L9891"/>
      <c r="M9891"/>
      <c r="N9891"/>
      <c r="O9891"/>
      <c r="P9891"/>
      <c r="Q9891"/>
      <c r="R9891"/>
      <c r="S9891"/>
      <c r="T9891"/>
      <c r="U9891"/>
      <c r="V9891"/>
      <c r="W9891"/>
      <c r="X9891"/>
      <c r="Y9891"/>
      <c r="Z9891"/>
      <c r="AA9891"/>
      <c r="AB9891"/>
      <c r="AC9891"/>
      <c r="AD9891"/>
      <c r="AE9891"/>
      <c r="AF9891"/>
      <c r="AG9891"/>
      <c r="AH9891"/>
      <c r="AI9891"/>
      <c r="AJ9891"/>
      <c r="AK9891"/>
      <c r="AL9891"/>
      <c r="AM9891"/>
      <c r="AN9891"/>
      <c r="AO9891"/>
      <c r="AP9891"/>
      <c r="AQ9891"/>
      <c r="AR9891"/>
      <c r="AS9891"/>
      <c r="AT9891"/>
      <c r="AU9891"/>
      <c r="AV9891"/>
      <c r="AW9891"/>
      <c r="AX9891"/>
      <c r="AY9891"/>
      <c r="AZ9891"/>
      <c r="BA9891"/>
      <c r="BB9891"/>
      <c r="BC9891"/>
      <c r="BD9891"/>
      <c r="BE9891"/>
      <c r="BF9891"/>
      <c r="BG9891"/>
      <c r="BH9891"/>
      <c r="BI9891"/>
      <c r="BJ9891"/>
      <c r="BK9891"/>
      <c r="BL9891"/>
      <c r="BM9891"/>
      <c r="BN9891"/>
      <c r="BO9891"/>
      <c r="BP9891"/>
      <c r="BQ9891"/>
      <c r="BR9891"/>
      <c r="BS9891"/>
      <c r="BT9891"/>
      <c r="BU9891"/>
      <c r="BV9891"/>
      <c r="BW9891"/>
      <c r="BX9891"/>
      <c r="BY9891"/>
      <c r="BZ9891"/>
      <c r="CA9891"/>
      <c r="CB9891"/>
      <c r="CC9891"/>
      <c r="CD9891"/>
      <c r="CE9891"/>
      <c r="CF9891"/>
      <c r="CG9891"/>
      <c r="CH9891"/>
      <c r="CI9891"/>
      <c r="CJ9891"/>
      <c r="CK9891"/>
      <c r="CL9891"/>
      <c r="CM9891"/>
      <c r="CN9891"/>
      <c r="CO9891"/>
      <c r="CP9891"/>
      <c r="CQ9891"/>
      <c r="CR9891"/>
      <c r="CS9891"/>
      <c r="CT9891"/>
      <c r="CU9891"/>
      <c r="CV9891"/>
    </row>
    <row r="9892" spans="10:100" x14ac:dyDescent="0.25">
      <c r="J9892"/>
      <c r="K9892"/>
      <c r="L9892"/>
      <c r="M9892"/>
      <c r="N9892"/>
      <c r="O9892"/>
      <c r="P9892"/>
      <c r="Q9892"/>
      <c r="R9892"/>
      <c r="S9892"/>
      <c r="T9892"/>
      <c r="U9892"/>
      <c r="V9892"/>
      <c r="W9892"/>
      <c r="X9892"/>
      <c r="Y9892"/>
      <c r="Z9892"/>
      <c r="AA9892"/>
      <c r="AB9892"/>
      <c r="AC9892"/>
      <c r="AD9892"/>
      <c r="AE9892"/>
      <c r="AF9892"/>
      <c r="AG9892"/>
      <c r="AH9892"/>
      <c r="AI9892"/>
      <c r="AJ9892"/>
      <c r="AK9892"/>
      <c r="AL9892"/>
      <c r="AM9892"/>
      <c r="AN9892"/>
      <c r="AO9892"/>
      <c r="AP9892"/>
      <c r="AQ9892"/>
      <c r="AR9892"/>
      <c r="AS9892"/>
      <c r="AT9892"/>
      <c r="AU9892"/>
      <c r="AV9892"/>
      <c r="AW9892"/>
      <c r="AX9892"/>
      <c r="AY9892"/>
      <c r="AZ9892"/>
      <c r="BA9892"/>
      <c r="BB9892"/>
      <c r="BC9892"/>
      <c r="BD9892"/>
      <c r="BE9892"/>
      <c r="BF9892"/>
      <c r="BG9892"/>
      <c r="BH9892"/>
      <c r="BI9892"/>
      <c r="BJ9892"/>
      <c r="BK9892"/>
      <c r="BL9892"/>
      <c r="BM9892"/>
      <c r="BN9892"/>
      <c r="BO9892"/>
      <c r="BP9892"/>
      <c r="BQ9892"/>
      <c r="BR9892"/>
      <c r="BS9892"/>
      <c r="BT9892"/>
      <c r="BU9892"/>
      <c r="BV9892"/>
      <c r="BW9892"/>
      <c r="BX9892"/>
      <c r="BY9892"/>
      <c r="BZ9892"/>
      <c r="CA9892"/>
      <c r="CB9892"/>
      <c r="CC9892"/>
      <c r="CD9892"/>
      <c r="CE9892"/>
      <c r="CF9892"/>
      <c r="CG9892"/>
      <c r="CH9892"/>
      <c r="CI9892"/>
      <c r="CJ9892"/>
      <c r="CK9892"/>
      <c r="CL9892"/>
      <c r="CM9892"/>
      <c r="CN9892"/>
      <c r="CO9892"/>
      <c r="CP9892"/>
      <c r="CQ9892"/>
      <c r="CR9892"/>
      <c r="CS9892"/>
      <c r="CT9892"/>
      <c r="CU9892"/>
      <c r="CV9892"/>
    </row>
    <row r="9893" spans="10:100" x14ac:dyDescent="0.25">
      <c r="J9893"/>
      <c r="K9893"/>
      <c r="L9893"/>
      <c r="M9893"/>
      <c r="N9893"/>
      <c r="O9893"/>
      <c r="P9893"/>
      <c r="Q9893"/>
      <c r="R9893"/>
      <c r="S9893"/>
      <c r="T9893"/>
      <c r="U9893"/>
      <c r="V9893"/>
      <c r="W9893"/>
      <c r="X9893"/>
      <c r="Y9893"/>
      <c r="Z9893"/>
      <c r="AA9893"/>
      <c r="AB9893"/>
      <c r="AC9893"/>
      <c r="AD9893"/>
      <c r="AE9893"/>
      <c r="AF9893"/>
      <c r="AG9893"/>
      <c r="AH9893"/>
      <c r="AI9893"/>
      <c r="AJ9893"/>
      <c r="AK9893"/>
      <c r="AL9893"/>
      <c r="AM9893"/>
      <c r="AN9893"/>
      <c r="AO9893"/>
      <c r="AP9893"/>
      <c r="AQ9893"/>
      <c r="AR9893"/>
      <c r="AS9893"/>
      <c r="AT9893"/>
      <c r="AU9893"/>
      <c r="AV9893"/>
      <c r="AW9893"/>
      <c r="AX9893"/>
      <c r="AY9893"/>
      <c r="AZ9893"/>
      <c r="BA9893"/>
      <c r="BB9893"/>
      <c r="BC9893"/>
      <c r="BD9893"/>
      <c r="BE9893"/>
      <c r="BF9893"/>
      <c r="BG9893"/>
      <c r="BH9893"/>
      <c r="BI9893"/>
      <c r="BJ9893"/>
      <c r="BK9893"/>
      <c r="BL9893"/>
      <c r="BM9893"/>
      <c r="BN9893"/>
      <c r="BO9893"/>
      <c r="BP9893"/>
      <c r="BQ9893"/>
      <c r="BR9893"/>
      <c r="BS9893"/>
      <c r="BT9893"/>
      <c r="BU9893"/>
      <c r="BV9893"/>
      <c r="BW9893"/>
      <c r="BX9893"/>
      <c r="BY9893"/>
      <c r="BZ9893"/>
      <c r="CA9893"/>
      <c r="CB9893"/>
      <c r="CC9893"/>
      <c r="CD9893"/>
      <c r="CE9893"/>
      <c r="CF9893"/>
      <c r="CG9893"/>
      <c r="CH9893"/>
      <c r="CI9893"/>
      <c r="CJ9893"/>
      <c r="CK9893"/>
      <c r="CL9893"/>
      <c r="CM9893"/>
      <c r="CN9893"/>
      <c r="CO9893"/>
      <c r="CP9893"/>
      <c r="CQ9893"/>
      <c r="CR9893"/>
      <c r="CS9893"/>
      <c r="CT9893"/>
      <c r="CU9893"/>
      <c r="CV9893"/>
    </row>
    <row r="9894" spans="10:100" x14ac:dyDescent="0.25">
      <c r="J9894"/>
      <c r="K9894"/>
      <c r="L9894"/>
      <c r="M9894"/>
      <c r="N9894"/>
      <c r="O9894"/>
      <c r="P9894"/>
      <c r="Q9894"/>
      <c r="R9894"/>
      <c r="S9894"/>
      <c r="T9894"/>
      <c r="U9894"/>
      <c r="V9894"/>
      <c r="W9894"/>
      <c r="X9894"/>
      <c r="Y9894"/>
      <c r="Z9894"/>
      <c r="AA9894"/>
      <c r="AB9894"/>
      <c r="AC9894"/>
      <c r="AD9894"/>
      <c r="AE9894"/>
      <c r="AF9894"/>
      <c r="AG9894"/>
      <c r="AH9894"/>
      <c r="AI9894"/>
      <c r="AJ9894"/>
      <c r="AK9894"/>
      <c r="AL9894"/>
      <c r="AM9894"/>
      <c r="AN9894"/>
      <c r="AO9894"/>
      <c r="AP9894"/>
      <c r="AQ9894"/>
      <c r="AR9894"/>
      <c r="AS9894"/>
      <c r="AT9894"/>
      <c r="AU9894"/>
      <c r="AV9894"/>
      <c r="AW9894"/>
      <c r="AX9894"/>
      <c r="AY9894"/>
      <c r="AZ9894"/>
      <c r="BA9894"/>
      <c r="BB9894"/>
      <c r="BC9894"/>
      <c r="BD9894"/>
      <c r="BE9894"/>
      <c r="BF9894"/>
      <c r="BG9894"/>
      <c r="BH9894"/>
      <c r="BI9894"/>
      <c r="BJ9894"/>
      <c r="BK9894"/>
      <c r="BL9894"/>
      <c r="BM9894"/>
      <c r="BN9894"/>
      <c r="BO9894"/>
      <c r="BP9894"/>
      <c r="BQ9894"/>
      <c r="BR9894"/>
      <c r="BS9894"/>
      <c r="BT9894"/>
      <c r="BU9894"/>
      <c r="BV9894"/>
      <c r="BW9894"/>
      <c r="BX9894"/>
      <c r="BY9894"/>
      <c r="BZ9894"/>
      <c r="CA9894"/>
      <c r="CB9894"/>
      <c r="CC9894"/>
      <c r="CD9894"/>
      <c r="CE9894"/>
      <c r="CF9894"/>
      <c r="CG9894"/>
      <c r="CH9894"/>
      <c r="CI9894"/>
      <c r="CJ9894"/>
      <c r="CK9894"/>
      <c r="CL9894"/>
      <c r="CM9894"/>
      <c r="CN9894"/>
      <c r="CO9894"/>
      <c r="CP9894"/>
      <c r="CQ9894"/>
      <c r="CR9894"/>
      <c r="CS9894"/>
      <c r="CT9894"/>
      <c r="CU9894"/>
      <c r="CV9894"/>
    </row>
    <row r="9895" spans="10:100" x14ac:dyDescent="0.25">
      <c r="J9895"/>
      <c r="K9895"/>
      <c r="L9895"/>
      <c r="M9895"/>
      <c r="N9895"/>
      <c r="O9895"/>
      <c r="P9895"/>
      <c r="Q9895"/>
      <c r="R9895"/>
      <c r="S9895"/>
      <c r="T9895"/>
      <c r="U9895"/>
      <c r="V9895"/>
      <c r="W9895"/>
      <c r="X9895"/>
      <c r="Y9895"/>
      <c r="Z9895"/>
      <c r="AA9895"/>
      <c r="AB9895"/>
      <c r="AC9895"/>
      <c r="AD9895"/>
      <c r="AE9895"/>
      <c r="AF9895"/>
      <c r="AG9895"/>
      <c r="AH9895"/>
      <c r="AI9895"/>
      <c r="AJ9895"/>
      <c r="AK9895"/>
      <c r="AL9895"/>
      <c r="AM9895"/>
      <c r="AN9895"/>
      <c r="AO9895"/>
      <c r="AP9895"/>
      <c r="AQ9895"/>
      <c r="AR9895"/>
      <c r="AS9895"/>
      <c r="AT9895"/>
      <c r="AU9895"/>
      <c r="AV9895"/>
      <c r="AW9895"/>
      <c r="AX9895"/>
      <c r="AY9895"/>
      <c r="AZ9895"/>
      <c r="BA9895"/>
      <c r="BB9895"/>
      <c r="BC9895"/>
      <c r="BD9895"/>
      <c r="BE9895"/>
      <c r="BF9895"/>
      <c r="BG9895"/>
      <c r="BH9895"/>
      <c r="BI9895"/>
      <c r="BJ9895"/>
      <c r="BK9895"/>
      <c r="BL9895"/>
      <c r="BM9895"/>
      <c r="BN9895"/>
      <c r="BO9895"/>
      <c r="BP9895"/>
      <c r="BQ9895"/>
      <c r="BR9895"/>
      <c r="BS9895"/>
      <c r="BT9895"/>
      <c r="BU9895"/>
      <c r="BV9895"/>
      <c r="BW9895"/>
      <c r="BX9895"/>
      <c r="BY9895"/>
      <c r="BZ9895"/>
      <c r="CA9895"/>
      <c r="CB9895"/>
      <c r="CC9895"/>
      <c r="CD9895"/>
      <c r="CE9895"/>
      <c r="CF9895"/>
      <c r="CG9895"/>
      <c r="CH9895"/>
      <c r="CI9895"/>
      <c r="CJ9895"/>
      <c r="CK9895"/>
      <c r="CL9895"/>
      <c r="CM9895"/>
      <c r="CN9895"/>
      <c r="CO9895"/>
      <c r="CP9895"/>
      <c r="CQ9895"/>
      <c r="CR9895"/>
      <c r="CS9895"/>
      <c r="CT9895"/>
      <c r="CU9895"/>
      <c r="CV9895"/>
    </row>
    <row r="9896" spans="10:100" x14ac:dyDescent="0.25">
      <c r="J9896"/>
      <c r="K9896"/>
      <c r="L9896"/>
      <c r="M9896"/>
      <c r="N9896"/>
      <c r="O9896"/>
      <c r="P9896"/>
      <c r="Q9896"/>
      <c r="R9896"/>
      <c r="S9896"/>
      <c r="T9896"/>
      <c r="U9896"/>
      <c r="V9896"/>
      <c r="W9896"/>
      <c r="X9896"/>
      <c r="Y9896"/>
      <c r="Z9896"/>
      <c r="AA9896"/>
      <c r="AB9896"/>
      <c r="AC9896"/>
      <c r="AD9896"/>
      <c r="AE9896"/>
      <c r="AF9896"/>
      <c r="AG9896"/>
      <c r="AH9896"/>
      <c r="AI9896"/>
      <c r="AJ9896"/>
      <c r="AK9896"/>
      <c r="AL9896"/>
      <c r="AM9896"/>
      <c r="AN9896"/>
      <c r="AO9896"/>
      <c r="AP9896"/>
      <c r="AQ9896"/>
      <c r="AR9896"/>
      <c r="AS9896"/>
      <c r="AT9896"/>
      <c r="AU9896"/>
      <c r="AV9896"/>
      <c r="AW9896"/>
      <c r="AX9896"/>
      <c r="AY9896"/>
      <c r="AZ9896"/>
      <c r="BA9896"/>
      <c r="BB9896"/>
      <c r="BC9896"/>
      <c r="BD9896"/>
      <c r="BE9896"/>
      <c r="BF9896"/>
      <c r="BG9896"/>
      <c r="BH9896"/>
      <c r="BI9896"/>
      <c r="BJ9896"/>
      <c r="BK9896"/>
      <c r="BL9896"/>
      <c r="BM9896"/>
      <c r="BN9896"/>
      <c r="BO9896"/>
      <c r="BP9896"/>
      <c r="BQ9896"/>
      <c r="BR9896"/>
      <c r="BS9896"/>
      <c r="BT9896"/>
      <c r="BU9896"/>
      <c r="BV9896"/>
      <c r="BW9896"/>
      <c r="BX9896"/>
      <c r="BY9896"/>
      <c r="BZ9896"/>
      <c r="CA9896"/>
      <c r="CB9896"/>
      <c r="CC9896"/>
      <c r="CD9896"/>
      <c r="CE9896"/>
      <c r="CF9896"/>
      <c r="CG9896"/>
      <c r="CH9896"/>
      <c r="CI9896"/>
      <c r="CJ9896"/>
      <c r="CK9896"/>
      <c r="CL9896"/>
      <c r="CM9896"/>
      <c r="CN9896"/>
      <c r="CO9896"/>
      <c r="CP9896"/>
      <c r="CQ9896"/>
      <c r="CR9896"/>
      <c r="CS9896"/>
      <c r="CT9896"/>
      <c r="CU9896"/>
      <c r="CV9896"/>
    </row>
    <row r="9897" spans="10:100" x14ac:dyDescent="0.25">
      <c r="J9897"/>
      <c r="K9897"/>
      <c r="L9897"/>
      <c r="M9897"/>
      <c r="N9897"/>
      <c r="O9897"/>
      <c r="P9897"/>
      <c r="Q9897"/>
      <c r="R9897"/>
      <c r="S9897"/>
      <c r="T9897"/>
      <c r="U9897"/>
      <c r="V9897"/>
      <c r="W9897"/>
      <c r="X9897"/>
      <c r="Y9897"/>
      <c r="Z9897"/>
      <c r="AA9897"/>
      <c r="AB9897"/>
      <c r="AC9897"/>
      <c r="AD9897"/>
      <c r="AE9897"/>
      <c r="AF9897"/>
      <c r="AG9897"/>
      <c r="AH9897"/>
      <c r="AI9897"/>
      <c r="AJ9897"/>
      <c r="AK9897"/>
      <c r="AL9897"/>
      <c r="AM9897"/>
      <c r="AN9897"/>
      <c r="AO9897"/>
      <c r="AP9897"/>
      <c r="AQ9897"/>
      <c r="AR9897"/>
      <c r="AS9897"/>
      <c r="AT9897"/>
      <c r="AU9897"/>
      <c r="AV9897"/>
      <c r="AW9897"/>
      <c r="AX9897"/>
      <c r="AY9897"/>
      <c r="AZ9897"/>
      <c r="BA9897"/>
      <c r="BB9897"/>
      <c r="BC9897"/>
      <c r="BD9897"/>
      <c r="BE9897"/>
      <c r="BF9897"/>
      <c r="BG9897"/>
      <c r="BH9897"/>
      <c r="BI9897"/>
      <c r="BJ9897"/>
      <c r="BK9897"/>
      <c r="BL9897"/>
      <c r="BM9897"/>
      <c r="BN9897"/>
      <c r="BO9897"/>
      <c r="BP9897"/>
      <c r="BQ9897"/>
      <c r="BR9897"/>
      <c r="BS9897"/>
      <c r="BT9897"/>
      <c r="BU9897"/>
      <c r="BV9897"/>
      <c r="BW9897"/>
      <c r="BX9897"/>
      <c r="BY9897"/>
      <c r="BZ9897"/>
      <c r="CA9897"/>
      <c r="CB9897"/>
      <c r="CC9897"/>
      <c r="CD9897"/>
      <c r="CE9897"/>
      <c r="CF9897"/>
      <c r="CG9897"/>
      <c r="CH9897"/>
      <c r="CI9897"/>
      <c r="CJ9897"/>
      <c r="CK9897"/>
      <c r="CL9897"/>
      <c r="CM9897"/>
      <c r="CN9897"/>
      <c r="CO9897"/>
      <c r="CP9897"/>
      <c r="CQ9897"/>
      <c r="CR9897"/>
      <c r="CS9897"/>
      <c r="CT9897"/>
      <c r="CU9897"/>
      <c r="CV9897"/>
    </row>
    <row r="9898" spans="10:100" x14ac:dyDescent="0.25">
      <c r="J9898"/>
      <c r="K9898"/>
      <c r="L9898"/>
      <c r="M9898"/>
      <c r="N9898"/>
      <c r="O9898"/>
      <c r="P9898"/>
      <c r="Q9898"/>
      <c r="R9898"/>
      <c r="S9898"/>
      <c r="T9898"/>
      <c r="U9898"/>
      <c r="V9898"/>
      <c r="W9898"/>
      <c r="X9898"/>
      <c r="Y9898"/>
      <c r="Z9898"/>
      <c r="AA9898"/>
      <c r="AB9898"/>
      <c r="AC9898"/>
      <c r="AD9898"/>
      <c r="AE9898"/>
      <c r="AF9898"/>
      <c r="AG9898"/>
      <c r="AH9898"/>
      <c r="AI9898"/>
      <c r="AJ9898"/>
      <c r="AK9898"/>
      <c r="AL9898"/>
      <c r="AM9898"/>
      <c r="AN9898"/>
      <c r="AO9898"/>
      <c r="AP9898"/>
      <c r="AQ9898"/>
      <c r="AR9898"/>
      <c r="AS9898"/>
      <c r="AT9898"/>
      <c r="AU9898"/>
      <c r="AV9898"/>
      <c r="AW9898"/>
      <c r="AX9898"/>
      <c r="AY9898"/>
      <c r="AZ9898"/>
      <c r="BA9898"/>
      <c r="BB9898"/>
      <c r="BC9898"/>
      <c r="BD9898"/>
      <c r="BE9898"/>
      <c r="BF9898"/>
      <c r="BG9898"/>
      <c r="BH9898"/>
      <c r="BI9898"/>
      <c r="BJ9898"/>
      <c r="BK9898"/>
      <c r="BL9898"/>
      <c r="BM9898"/>
      <c r="BN9898"/>
      <c r="BO9898"/>
      <c r="BP9898"/>
      <c r="BQ9898"/>
      <c r="BR9898"/>
      <c r="BS9898"/>
      <c r="BT9898"/>
      <c r="BU9898"/>
      <c r="BV9898"/>
      <c r="BW9898"/>
      <c r="BX9898"/>
      <c r="BY9898"/>
      <c r="BZ9898"/>
      <c r="CA9898"/>
      <c r="CB9898"/>
      <c r="CC9898"/>
      <c r="CD9898"/>
      <c r="CE9898"/>
      <c r="CF9898"/>
      <c r="CG9898"/>
      <c r="CH9898"/>
      <c r="CI9898"/>
      <c r="CJ9898"/>
      <c r="CK9898"/>
      <c r="CL9898"/>
      <c r="CM9898"/>
      <c r="CN9898"/>
      <c r="CO9898"/>
      <c r="CP9898"/>
      <c r="CQ9898"/>
      <c r="CR9898"/>
      <c r="CS9898"/>
      <c r="CT9898"/>
      <c r="CU9898"/>
      <c r="CV9898"/>
    </row>
    <row r="9899" spans="10:100" x14ac:dyDescent="0.25">
      <c r="J9899"/>
      <c r="K9899"/>
      <c r="L9899"/>
      <c r="M9899"/>
      <c r="N9899"/>
      <c r="O9899"/>
      <c r="P9899"/>
      <c r="Q9899"/>
      <c r="R9899"/>
      <c r="S9899"/>
      <c r="T9899"/>
      <c r="U9899"/>
      <c r="V9899"/>
      <c r="W9899"/>
      <c r="X9899"/>
      <c r="Y9899"/>
      <c r="Z9899"/>
      <c r="AA9899"/>
      <c r="AB9899"/>
      <c r="AC9899"/>
      <c r="AD9899"/>
      <c r="AE9899"/>
      <c r="AF9899"/>
      <c r="AG9899"/>
      <c r="AH9899"/>
      <c r="AI9899"/>
      <c r="AJ9899"/>
      <c r="AK9899"/>
      <c r="AL9899"/>
      <c r="AM9899"/>
      <c r="AN9899"/>
      <c r="AO9899"/>
      <c r="AP9899"/>
      <c r="AQ9899"/>
      <c r="AR9899"/>
      <c r="AS9899"/>
      <c r="AT9899"/>
      <c r="AU9899"/>
      <c r="AV9899"/>
      <c r="AW9899"/>
      <c r="AX9899"/>
      <c r="AY9899"/>
      <c r="AZ9899"/>
      <c r="BA9899"/>
      <c r="BB9899"/>
      <c r="BC9899"/>
      <c r="BD9899"/>
      <c r="BE9899"/>
      <c r="BF9899"/>
      <c r="BG9899"/>
      <c r="BH9899"/>
      <c r="BI9899"/>
      <c r="BJ9899"/>
      <c r="BK9899"/>
      <c r="BL9899"/>
      <c r="BM9899"/>
      <c r="BN9899"/>
      <c r="BO9899"/>
      <c r="BP9899"/>
      <c r="BQ9899"/>
      <c r="BR9899"/>
      <c r="BS9899"/>
      <c r="BT9899"/>
      <c r="BU9899"/>
      <c r="BV9899"/>
      <c r="BW9899"/>
      <c r="BX9899"/>
      <c r="BY9899"/>
      <c r="BZ9899"/>
      <c r="CA9899"/>
      <c r="CB9899"/>
      <c r="CC9899"/>
      <c r="CD9899"/>
      <c r="CE9899"/>
      <c r="CF9899"/>
      <c r="CG9899"/>
      <c r="CH9899"/>
      <c r="CI9899"/>
      <c r="CJ9899"/>
      <c r="CK9899"/>
      <c r="CL9899"/>
      <c r="CM9899"/>
      <c r="CN9899"/>
      <c r="CO9899"/>
      <c r="CP9899"/>
      <c r="CQ9899"/>
      <c r="CR9899"/>
      <c r="CS9899"/>
      <c r="CT9899"/>
      <c r="CU9899"/>
      <c r="CV9899"/>
    </row>
    <row r="9900" spans="10:100" x14ac:dyDescent="0.25">
      <c r="J9900"/>
      <c r="K9900"/>
      <c r="L9900"/>
      <c r="M9900"/>
      <c r="N9900"/>
      <c r="O9900"/>
      <c r="P9900"/>
      <c r="Q9900"/>
      <c r="R9900"/>
      <c r="S9900"/>
      <c r="T9900"/>
      <c r="U9900"/>
      <c r="V9900"/>
      <c r="W9900"/>
      <c r="X9900"/>
      <c r="Y9900"/>
      <c r="Z9900"/>
      <c r="AA9900"/>
      <c r="AB9900"/>
      <c r="AC9900"/>
      <c r="AD9900"/>
      <c r="AE9900"/>
      <c r="AF9900"/>
      <c r="AG9900"/>
      <c r="AH9900"/>
      <c r="AI9900"/>
      <c r="AJ9900"/>
      <c r="AK9900"/>
      <c r="AL9900"/>
      <c r="AM9900"/>
      <c r="AN9900"/>
      <c r="AO9900"/>
      <c r="AP9900"/>
      <c r="AQ9900"/>
      <c r="AR9900"/>
      <c r="AS9900"/>
      <c r="AT9900"/>
      <c r="AU9900"/>
      <c r="AV9900"/>
      <c r="AW9900"/>
      <c r="AX9900"/>
      <c r="AY9900"/>
      <c r="AZ9900"/>
      <c r="BA9900"/>
      <c r="BB9900"/>
      <c r="BC9900"/>
      <c r="BD9900"/>
      <c r="BE9900"/>
      <c r="BF9900"/>
      <c r="BG9900"/>
      <c r="BH9900"/>
      <c r="BI9900"/>
      <c r="BJ9900"/>
      <c r="BK9900"/>
      <c r="BL9900"/>
      <c r="BM9900"/>
      <c r="BN9900"/>
      <c r="BO9900"/>
      <c r="BP9900"/>
      <c r="BQ9900"/>
      <c r="BR9900"/>
      <c r="BS9900"/>
      <c r="BT9900"/>
      <c r="BU9900"/>
      <c r="BV9900"/>
      <c r="BW9900"/>
      <c r="BX9900"/>
      <c r="BY9900"/>
      <c r="BZ9900"/>
      <c r="CA9900"/>
      <c r="CB9900"/>
      <c r="CC9900"/>
      <c r="CD9900"/>
      <c r="CE9900"/>
      <c r="CF9900"/>
      <c r="CG9900"/>
      <c r="CH9900"/>
      <c r="CI9900"/>
      <c r="CJ9900"/>
      <c r="CK9900"/>
      <c r="CL9900"/>
      <c r="CM9900"/>
      <c r="CN9900"/>
      <c r="CO9900"/>
      <c r="CP9900"/>
      <c r="CQ9900"/>
      <c r="CR9900"/>
      <c r="CS9900"/>
      <c r="CT9900"/>
      <c r="CU9900"/>
      <c r="CV9900"/>
    </row>
    <row r="9901" spans="10:100" x14ac:dyDescent="0.25">
      <c r="J9901"/>
      <c r="K9901"/>
      <c r="L9901"/>
      <c r="M9901"/>
      <c r="N9901"/>
      <c r="O9901"/>
      <c r="P9901"/>
      <c r="Q9901"/>
      <c r="R9901"/>
      <c r="S9901"/>
      <c r="T9901"/>
      <c r="U9901"/>
      <c r="V9901"/>
      <c r="W9901"/>
      <c r="X9901"/>
      <c r="Y9901"/>
      <c r="Z9901"/>
      <c r="AA9901"/>
      <c r="AB9901"/>
      <c r="AC9901"/>
      <c r="AD9901"/>
      <c r="AE9901"/>
      <c r="AF9901"/>
      <c r="AG9901"/>
      <c r="AH9901"/>
      <c r="AI9901"/>
      <c r="AJ9901"/>
      <c r="AK9901"/>
      <c r="AL9901"/>
      <c r="AM9901"/>
      <c r="AN9901"/>
      <c r="AO9901"/>
      <c r="AP9901"/>
      <c r="AQ9901"/>
      <c r="AR9901"/>
      <c r="AS9901"/>
      <c r="AT9901"/>
      <c r="AU9901"/>
      <c r="AV9901"/>
      <c r="AW9901"/>
      <c r="AX9901"/>
      <c r="AY9901"/>
      <c r="AZ9901"/>
      <c r="BA9901"/>
      <c r="BB9901"/>
      <c r="BC9901"/>
      <c r="BD9901"/>
      <c r="BE9901"/>
      <c r="BF9901"/>
      <c r="BG9901"/>
      <c r="BH9901"/>
      <c r="BI9901"/>
      <c r="BJ9901"/>
      <c r="BK9901"/>
      <c r="BL9901"/>
      <c r="BM9901"/>
      <c r="BN9901"/>
      <c r="BO9901"/>
      <c r="BP9901"/>
      <c r="BQ9901"/>
      <c r="BR9901"/>
      <c r="BS9901"/>
      <c r="BT9901"/>
      <c r="BU9901"/>
      <c r="BV9901"/>
      <c r="BW9901"/>
      <c r="BX9901"/>
      <c r="BY9901"/>
      <c r="BZ9901"/>
      <c r="CA9901"/>
      <c r="CB9901"/>
      <c r="CC9901"/>
      <c r="CD9901"/>
      <c r="CE9901"/>
      <c r="CF9901"/>
      <c r="CG9901"/>
      <c r="CH9901"/>
      <c r="CI9901"/>
      <c r="CJ9901"/>
      <c r="CK9901"/>
      <c r="CL9901"/>
      <c r="CM9901"/>
      <c r="CN9901"/>
      <c r="CO9901"/>
      <c r="CP9901"/>
      <c r="CQ9901"/>
      <c r="CR9901"/>
      <c r="CS9901"/>
      <c r="CT9901"/>
      <c r="CU9901"/>
      <c r="CV9901"/>
    </row>
    <row r="9902" spans="10:100" x14ac:dyDescent="0.25">
      <c r="J9902"/>
      <c r="K9902"/>
      <c r="L9902"/>
      <c r="M9902"/>
      <c r="N9902"/>
      <c r="O9902"/>
      <c r="P9902"/>
      <c r="Q9902"/>
      <c r="R9902"/>
      <c r="S9902"/>
      <c r="T9902"/>
      <c r="U9902"/>
      <c r="V9902"/>
      <c r="W9902"/>
      <c r="X9902"/>
      <c r="Y9902"/>
      <c r="Z9902"/>
      <c r="AA9902"/>
      <c r="AB9902"/>
      <c r="AC9902"/>
      <c r="AD9902"/>
      <c r="AE9902"/>
      <c r="AF9902"/>
      <c r="AG9902"/>
      <c r="AH9902"/>
      <c r="AI9902"/>
      <c r="AJ9902"/>
      <c r="AK9902"/>
      <c r="AL9902"/>
      <c r="AM9902"/>
      <c r="AN9902"/>
      <c r="AO9902"/>
      <c r="AP9902"/>
      <c r="AQ9902"/>
      <c r="AR9902"/>
      <c r="AS9902"/>
      <c r="AT9902"/>
      <c r="AU9902"/>
      <c r="AV9902"/>
      <c r="AW9902"/>
      <c r="AX9902"/>
      <c r="AY9902"/>
      <c r="AZ9902"/>
      <c r="BA9902"/>
      <c r="BB9902"/>
      <c r="BC9902"/>
      <c r="BD9902"/>
      <c r="BE9902"/>
      <c r="BF9902"/>
      <c r="BG9902"/>
      <c r="BH9902"/>
      <c r="BI9902"/>
      <c r="BJ9902"/>
      <c r="BK9902"/>
      <c r="BL9902"/>
      <c r="BM9902"/>
      <c r="BN9902"/>
      <c r="BO9902"/>
      <c r="BP9902"/>
      <c r="BQ9902"/>
      <c r="BR9902"/>
      <c r="BS9902"/>
      <c r="BT9902"/>
      <c r="BU9902"/>
      <c r="BV9902"/>
      <c r="BW9902"/>
      <c r="BX9902"/>
      <c r="BY9902"/>
      <c r="BZ9902"/>
      <c r="CA9902"/>
      <c r="CB9902"/>
      <c r="CC9902"/>
      <c r="CD9902"/>
      <c r="CE9902"/>
      <c r="CF9902"/>
      <c r="CG9902"/>
      <c r="CH9902"/>
      <c r="CI9902"/>
      <c r="CJ9902"/>
      <c r="CK9902"/>
      <c r="CL9902"/>
      <c r="CM9902"/>
      <c r="CN9902"/>
      <c r="CO9902"/>
      <c r="CP9902"/>
      <c r="CQ9902"/>
      <c r="CR9902"/>
      <c r="CS9902"/>
      <c r="CT9902"/>
      <c r="CU9902"/>
      <c r="CV9902"/>
    </row>
    <row r="9903" spans="10:100" x14ac:dyDescent="0.25">
      <c r="J9903"/>
      <c r="K9903"/>
      <c r="L9903"/>
      <c r="M9903"/>
      <c r="N9903"/>
      <c r="O9903"/>
      <c r="P9903"/>
      <c r="Q9903"/>
      <c r="R9903"/>
      <c r="S9903"/>
      <c r="T9903"/>
      <c r="U9903"/>
      <c r="V9903"/>
      <c r="W9903"/>
      <c r="X9903"/>
      <c r="Y9903"/>
      <c r="Z9903"/>
      <c r="AA9903"/>
      <c r="AB9903"/>
      <c r="AC9903"/>
      <c r="AD9903"/>
      <c r="AE9903"/>
      <c r="AF9903"/>
      <c r="AG9903"/>
      <c r="AH9903"/>
      <c r="AI9903"/>
      <c r="AJ9903"/>
      <c r="AK9903"/>
      <c r="AL9903"/>
      <c r="AM9903"/>
      <c r="AN9903"/>
      <c r="AO9903"/>
      <c r="AP9903"/>
      <c r="AQ9903"/>
      <c r="AR9903"/>
      <c r="AS9903"/>
      <c r="AT9903"/>
      <c r="AU9903"/>
      <c r="AV9903"/>
      <c r="AW9903"/>
      <c r="AX9903"/>
      <c r="AY9903"/>
      <c r="AZ9903"/>
      <c r="BA9903"/>
      <c r="BB9903"/>
      <c r="BC9903"/>
      <c r="BD9903"/>
      <c r="BE9903"/>
      <c r="BF9903"/>
      <c r="BG9903"/>
      <c r="BH9903"/>
      <c r="BI9903"/>
      <c r="BJ9903"/>
      <c r="BK9903"/>
      <c r="BL9903"/>
      <c r="BM9903"/>
      <c r="BN9903"/>
      <c r="BO9903"/>
      <c r="BP9903"/>
      <c r="BQ9903"/>
      <c r="BR9903"/>
      <c r="BS9903"/>
      <c r="BT9903"/>
      <c r="BU9903"/>
      <c r="BV9903"/>
      <c r="BW9903"/>
      <c r="BX9903"/>
      <c r="BY9903"/>
      <c r="BZ9903"/>
      <c r="CA9903"/>
      <c r="CB9903"/>
      <c r="CC9903"/>
      <c r="CD9903"/>
      <c r="CE9903"/>
      <c r="CF9903"/>
      <c r="CG9903"/>
      <c r="CH9903"/>
      <c r="CI9903"/>
      <c r="CJ9903"/>
      <c r="CK9903"/>
      <c r="CL9903"/>
      <c r="CM9903"/>
      <c r="CN9903"/>
      <c r="CO9903"/>
      <c r="CP9903"/>
      <c r="CQ9903"/>
      <c r="CR9903"/>
      <c r="CS9903"/>
      <c r="CT9903"/>
      <c r="CU9903"/>
      <c r="CV9903"/>
    </row>
    <row r="9904" spans="10:100" x14ac:dyDescent="0.25">
      <c r="J9904"/>
      <c r="K9904"/>
      <c r="L9904"/>
      <c r="M9904"/>
      <c r="N9904"/>
      <c r="O9904"/>
      <c r="P9904"/>
      <c r="Q9904"/>
      <c r="R9904"/>
      <c r="S9904"/>
      <c r="T9904"/>
      <c r="U9904"/>
      <c r="V9904"/>
      <c r="W9904"/>
      <c r="X9904"/>
      <c r="Y9904"/>
      <c r="Z9904"/>
      <c r="AA9904"/>
      <c r="AB9904"/>
      <c r="AC9904"/>
      <c r="AD9904"/>
      <c r="AE9904"/>
      <c r="AF9904"/>
      <c r="AG9904"/>
      <c r="AH9904"/>
      <c r="AI9904"/>
      <c r="AJ9904"/>
      <c r="AK9904"/>
      <c r="AL9904"/>
      <c r="AM9904"/>
      <c r="AN9904"/>
      <c r="AO9904"/>
      <c r="AP9904"/>
      <c r="AQ9904"/>
      <c r="AR9904"/>
      <c r="AS9904"/>
      <c r="AT9904"/>
      <c r="AU9904"/>
      <c r="AV9904"/>
      <c r="AW9904"/>
      <c r="AX9904"/>
      <c r="AY9904"/>
      <c r="AZ9904"/>
      <c r="BA9904"/>
      <c r="BB9904"/>
      <c r="BC9904"/>
      <c r="BD9904"/>
      <c r="BE9904"/>
      <c r="BF9904"/>
      <c r="BG9904"/>
      <c r="BH9904"/>
      <c r="BI9904"/>
      <c r="BJ9904"/>
      <c r="BK9904"/>
      <c r="BL9904"/>
      <c r="BM9904"/>
      <c r="BN9904"/>
      <c r="BO9904"/>
      <c r="BP9904"/>
      <c r="BQ9904"/>
      <c r="BR9904"/>
      <c r="BS9904"/>
      <c r="BT9904"/>
      <c r="BU9904"/>
      <c r="BV9904"/>
      <c r="BW9904"/>
      <c r="BX9904"/>
      <c r="BY9904"/>
      <c r="BZ9904"/>
      <c r="CA9904"/>
      <c r="CB9904"/>
      <c r="CC9904"/>
      <c r="CD9904"/>
      <c r="CE9904"/>
      <c r="CF9904"/>
      <c r="CG9904"/>
      <c r="CH9904"/>
      <c r="CI9904"/>
      <c r="CJ9904"/>
      <c r="CK9904"/>
      <c r="CL9904"/>
      <c r="CM9904"/>
      <c r="CN9904"/>
      <c r="CO9904"/>
      <c r="CP9904"/>
      <c r="CQ9904"/>
      <c r="CR9904"/>
      <c r="CS9904"/>
      <c r="CT9904"/>
      <c r="CU9904"/>
      <c r="CV9904"/>
    </row>
    <row r="9905" spans="10:100" x14ac:dyDescent="0.25">
      <c r="J9905"/>
      <c r="K9905"/>
      <c r="L9905"/>
      <c r="M9905"/>
      <c r="N9905"/>
      <c r="O9905"/>
      <c r="P9905"/>
      <c r="Q9905"/>
      <c r="R9905"/>
      <c r="S9905"/>
      <c r="T9905"/>
      <c r="U9905"/>
      <c r="V9905"/>
      <c r="W9905"/>
      <c r="X9905"/>
      <c r="Y9905"/>
      <c r="Z9905"/>
      <c r="AA9905"/>
      <c r="AB9905"/>
      <c r="AC9905"/>
      <c r="AD9905"/>
      <c r="AE9905"/>
      <c r="AF9905"/>
      <c r="AG9905"/>
      <c r="AH9905"/>
      <c r="AI9905"/>
      <c r="AJ9905"/>
      <c r="AK9905"/>
      <c r="AL9905"/>
      <c r="AM9905"/>
      <c r="AN9905"/>
      <c r="AO9905"/>
      <c r="AP9905"/>
      <c r="AQ9905"/>
      <c r="AR9905"/>
      <c r="AS9905"/>
      <c r="AT9905"/>
      <c r="AU9905"/>
      <c r="AV9905"/>
      <c r="AW9905"/>
      <c r="AX9905"/>
      <c r="AY9905"/>
      <c r="AZ9905"/>
      <c r="BA9905"/>
      <c r="BB9905"/>
      <c r="BC9905"/>
      <c r="BD9905"/>
      <c r="BE9905"/>
      <c r="BF9905"/>
      <c r="BG9905"/>
      <c r="BH9905"/>
      <c r="BI9905"/>
      <c r="BJ9905"/>
      <c r="BK9905"/>
      <c r="BL9905"/>
      <c r="BM9905"/>
      <c r="BN9905"/>
      <c r="BO9905"/>
      <c r="BP9905"/>
      <c r="BQ9905"/>
      <c r="BR9905"/>
      <c r="BS9905"/>
      <c r="BT9905"/>
      <c r="BU9905"/>
      <c r="BV9905"/>
      <c r="BW9905"/>
      <c r="BX9905"/>
      <c r="BY9905"/>
      <c r="BZ9905"/>
      <c r="CA9905"/>
      <c r="CB9905"/>
      <c r="CC9905"/>
      <c r="CD9905"/>
      <c r="CE9905"/>
      <c r="CF9905"/>
      <c r="CG9905"/>
      <c r="CH9905"/>
      <c r="CI9905"/>
      <c r="CJ9905"/>
      <c r="CK9905"/>
      <c r="CL9905"/>
      <c r="CM9905"/>
      <c r="CN9905"/>
      <c r="CO9905"/>
      <c r="CP9905"/>
      <c r="CQ9905"/>
      <c r="CR9905"/>
      <c r="CS9905"/>
      <c r="CT9905"/>
      <c r="CU9905"/>
      <c r="CV9905"/>
    </row>
    <row r="9906" spans="10:100" x14ac:dyDescent="0.25">
      <c r="J9906"/>
      <c r="K9906"/>
      <c r="L9906"/>
      <c r="M9906"/>
      <c r="N9906"/>
      <c r="O9906"/>
      <c r="P9906"/>
      <c r="Q9906"/>
      <c r="R9906"/>
      <c r="S9906"/>
      <c r="T9906"/>
      <c r="U9906"/>
      <c r="V9906"/>
      <c r="W9906"/>
      <c r="X9906"/>
      <c r="Y9906"/>
      <c r="Z9906"/>
      <c r="AA9906"/>
      <c r="AB9906"/>
      <c r="AC9906"/>
      <c r="AD9906"/>
      <c r="AE9906"/>
      <c r="AF9906"/>
      <c r="AG9906"/>
      <c r="AH9906"/>
      <c r="AI9906"/>
      <c r="AJ9906"/>
      <c r="AK9906"/>
      <c r="AL9906"/>
      <c r="AM9906"/>
      <c r="AN9906"/>
      <c r="AO9906"/>
      <c r="AP9906"/>
      <c r="AQ9906"/>
      <c r="AR9906"/>
      <c r="AS9906"/>
      <c r="AT9906"/>
      <c r="AU9906"/>
      <c r="AV9906"/>
      <c r="AW9906"/>
      <c r="AX9906"/>
      <c r="AY9906"/>
      <c r="AZ9906"/>
      <c r="BA9906"/>
      <c r="BB9906"/>
      <c r="BC9906"/>
      <c r="BD9906"/>
      <c r="BE9906"/>
      <c r="BF9906"/>
      <c r="BG9906"/>
      <c r="BH9906"/>
      <c r="BI9906"/>
      <c r="BJ9906"/>
      <c r="BK9906"/>
      <c r="BL9906"/>
      <c r="BM9906"/>
      <c r="BN9906"/>
      <c r="BO9906"/>
      <c r="BP9906"/>
      <c r="BQ9906"/>
      <c r="BR9906"/>
      <c r="BS9906"/>
      <c r="BT9906"/>
      <c r="BU9906"/>
      <c r="BV9906"/>
      <c r="BW9906"/>
      <c r="BX9906"/>
      <c r="BY9906"/>
      <c r="BZ9906"/>
      <c r="CA9906"/>
      <c r="CB9906"/>
      <c r="CC9906"/>
      <c r="CD9906"/>
      <c r="CE9906"/>
      <c r="CF9906"/>
      <c r="CG9906"/>
      <c r="CH9906"/>
      <c r="CI9906"/>
      <c r="CJ9906"/>
      <c r="CK9906"/>
      <c r="CL9906"/>
      <c r="CM9906"/>
      <c r="CN9906"/>
      <c r="CO9906"/>
      <c r="CP9906"/>
      <c r="CQ9906"/>
      <c r="CR9906"/>
      <c r="CS9906"/>
      <c r="CT9906"/>
      <c r="CU9906"/>
      <c r="CV9906"/>
    </row>
    <row r="9907" spans="10:100" x14ac:dyDescent="0.25">
      <c r="J9907"/>
      <c r="K9907"/>
      <c r="L9907"/>
      <c r="M9907"/>
      <c r="N9907"/>
      <c r="O9907"/>
      <c r="P9907"/>
      <c r="Q9907"/>
      <c r="R9907"/>
      <c r="S9907"/>
      <c r="T9907"/>
      <c r="U9907"/>
      <c r="V9907"/>
      <c r="W9907"/>
      <c r="X9907"/>
      <c r="Y9907"/>
      <c r="Z9907"/>
      <c r="AA9907"/>
      <c r="AB9907"/>
      <c r="AC9907"/>
      <c r="AD9907"/>
      <c r="AE9907"/>
      <c r="AF9907"/>
      <c r="AG9907"/>
      <c r="AH9907"/>
      <c r="AI9907"/>
      <c r="AJ9907"/>
      <c r="AK9907"/>
      <c r="AL9907"/>
      <c r="AM9907"/>
      <c r="AN9907"/>
      <c r="AO9907"/>
      <c r="AP9907"/>
      <c r="AQ9907"/>
      <c r="AR9907"/>
      <c r="AS9907"/>
      <c r="AT9907"/>
      <c r="AU9907"/>
      <c r="AV9907"/>
      <c r="AW9907"/>
      <c r="AX9907"/>
      <c r="AY9907"/>
      <c r="AZ9907"/>
      <c r="BA9907"/>
      <c r="BB9907"/>
      <c r="BC9907"/>
      <c r="BD9907"/>
      <c r="BE9907"/>
      <c r="BF9907"/>
      <c r="BG9907"/>
      <c r="BH9907"/>
      <c r="BI9907"/>
      <c r="BJ9907"/>
      <c r="BK9907"/>
      <c r="BL9907"/>
      <c r="BM9907"/>
      <c r="BN9907"/>
      <c r="BO9907"/>
      <c r="BP9907"/>
      <c r="BQ9907"/>
      <c r="BR9907"/>
      <c r="BS9907"/>
      <c r="BT9907"/>
      <c r="BU9907"/>
      <c r="BV9907"/>
      <c r="BW9907"/>
      <c r="BX9907"/>
      <c r="BY9907"/>
      <c r="BZ9907"/>
      <c r="CA9907"/>
      <c r="CB9907"/>
      <c r="CC9907"/>
      <c r="CD9907"/>
      <c r="CE9907"/>
      <c r="CF9907"/>
      <c r="CG9907"/>
      <c r="CH9907"/>
      <c r="CI9907"/>
      <c r="CJ9907"/>
      <c r="CK9907"/>
      <c r="CL9907"/>
      <c r="CM9907"/>
      <c r="CN9907"/>
      <c r="CO9907"/>
      <c r="CP9907"/>
      <c r="CQ9907"/>
      <c r="CR9907"/>
      <c r="CS9907"/>
      <c r="CT9907"/>
      <c r="CU9907"/>
      <c r="CV9907"/>
    </row>
    <row r="9908" spans="10:100" x14ac:dyDescent="0.25">
      <c r="J9908"/>
      <c r="K9908"/>
      <c r="L9908"/>
      <c r="M9908"/>
      <c r="N9908"/>
      <c r="O9908"/>
      <c r="P9908"/>
      <c r="Q9908"/>
      <c r="R9908"/>
      <c r="S9908"/>
      <c r="T9908"/>
      <c r="U9908"/>
      <c r="V9908"/>
      <c r="W9908"/>
      <c r="X9908"/>
      <c r="Y9908"/>
      <c r="Z9908"/>
      <c r="AA9908"/>
      <c r="AB9908"/>
      <c r="AC9908"/>
      <c r="AD9908"/>
      <c r="AE9908"/>
      <c r="AF9908"/>
      <c r="AG9908"/>
      <c r="AH9908"/>
      <c r="AI9908"/>
      <c r="AJ9908"/>
      <c r="AK9908"/>
      <c r="AL9908"/>
      <c r="AM9908"/>
      <c r="AN9908"/>
      <c r="AO9908"/>
      <c r="AP9908"/>
      <c r="AQ9908"/>
      <c r="AR9908"/>
      <c r="AS9908"/>
      <c r="AT9908"/>
      <c r="AU9908"/>
      <c r="AV9908"/>
      <c r="AW9908"/>
      <c r="AX9908"/>
      <c r="AY9908"/>
      <c r="AZ9908"/>
      <c r="BA9908"/>
      <c r="BB9908"/>
      <c r="BC9908"/>
      <c r="BD9908"/>
      <c r="BE9908"/>
      <c r="BF9908"/>
      <c r="BG9908"/>
      <c r="BH9908"/>
      <c r="BI9908"/>
      <c r="BJ9908"/>
      <c r="BK9908"/>
      <c r="BL9908"/>
      <c r="BM9908"/>
      <c r="BN9908"/>
      <c r="BO9908"/>
      <c r="BP9908"/>
      <c r="BQ9908"/>
      <c r="BR9908"/>
      <c r="BS9908"/>
      <c r="BT9908"/>
      <c r="BU9908"/>
      <c r="BV9908"/>
      <c r="BW9908"/>
      <c r="BX9908"/>
      <c r="BY9908"/>
      <c r="BZ9908"/>
      <c r="CA9908"/>
      <c r="CB9908"/>
      <c r="CC9908"/>
      <c r="CD9908"/>
      <c r="CE9908"/>
      <c r="CF9908"/>
      <c r="CG9908"/>
      <c r="CH9908"/>
      <c r="CI9908"/>
      <c r="CJ9908"/>
      <c r="CK9908"/>
      <c r="CL9908"/>
      <c r="CM9908"/>
      <c r="CN9908"/>
      <c r="CO9908"/>
      <c r="CP9908"/>
      <c r="CQ9908"/>
      <c r="CR9908"/>
      <c r="CS9908"/>
      <c r="CT9908"/>
      <c r="CU9908"/>
      <c r="CV9908"/>
    </row>
    <row r="9909" spans="10:100" x14ac:dyDescent="0.25">
      <c r="J9909"/>
      <c r="K9909"/>
      <c r="L9909"/>
      <c r="M9909"/>
      <c r="N9909"/>
      <c r="O9909"/>
      <c r="P9909"/>
      <c r="Q9909"/>
      <c r="R9909"/>
      <c r="S9909"/>
      <c r="T9909"/>
      <c r="U9909"/>
      <c r="V9909"/>
      <c r="W9909"/>
      <c r="X9909"/>
      <c r="Y9909"/>
      <c r="Z9909"/>
      <c r="AA9909"/>
      <c r="AB9909"/>
      <c r="AC9909"/>
      <c r="AD9909"/>
      <c r="AE9909"/>
      <c r="AF9909"/>
      <c r="AG9909"/>
      <c r="AH9909"/>
      <c r="AI9909"/>
      <c r="AJ9909"/>
      <c r="AK9909"/>
      <c r="AL9909"/>
      <c r="AM9909"/>
      <c r="AN9909"/>
      <c r="AO9909"/>
      <c r="AP9909"/>
      <c r="AQ9909"/>
      <c r="AR9909"/>
      <c r="AS9909"/>
      <c r="AT9909"/>
      <c r="AU9909"/>
      <c r="AV9909"/>
      <c r="AW9909"/>
      <c r="AX9909"/>
      <c r="AY9909"/>
      <c r="AZ9909"/>
      <c r="BA9909"/>
      <c r="BB9909"/>
      <c r="BC9909"/>
      <c r="BD9909"/>
      <c r="BE9909"/>
      <c r="BF9909"/>
      <c r="BG9909"/>
      <c r="BH9909"/>
      <c r="BI9909"/>
      <c r="BJ9909"/>
      <c r="BK9909"/>
      <c r="BL9909"/>
      <c r="BM9909"/>
      <c r="BN9909"/>
      <c r="BO9909"/>
      <c r="BP9909"/>
      <c r="BQ9909"/>
      <c r="BR9909"/>
      <c r="BS9909"/>
      <c r="BT9909"/>
      <c r="BU9909"/>
      <c r="BV9909"/>
      <c r="BW9909"/>
      <c r="BX9909"/>
      <c r="BY9909"/>
      <c r="BZ9909"/>
      <c r="CA9909"/>
      <c r="CB9909"/>
      <c r="CC9909"/>
      <c r="CD9909"/>
      <c r="CE9909"/>
      <c r="CF9909"/>
      <c r="CG9909"/>
      <c r="CH9909"/>
      <c r="CI9909"/>
      <c r="CJ9909"/>
      <c r="CK9909"/>
      <c r="CL9909"/>
      <c r="CM9909"/>
      <c r="CN9909"/>
      <c r="CO9909"/>
      <c r="CP9909"/>
      <c r="CQ9909"/>
      <c r="CR9909"/>
      <c r="CS9909"/>
      <c r="CT9909"/>
      <c r="CU9909"/>
      <c r="CV9909"/>
    </row>
    <row r="9910" spans="10:100" x14ac:dyDescent="0.25">
      <c r="J9910"/>
      <c r="K9910"/>
      <c r="L9910"/>
      <c r="M9910"/>
      <c r="N9910"/>
      <c r="O9910"/>
      <c r="P9910"/>
      <c r="Q9910"/>
      <c r="R9910"/>
      <c r="S9910"/>
      <c r="T9910"/>
      <c r="U9910"/>
      <c r="V9910"/>
      <c r="W9910"/>
      <c r="X9910"/>
      <c r="Y9910"/>
      <c r="Z9910"/>
      <c r="AA9910"/>
      <c r="AB9910"/>
      <c r="AC9910"/>
      <c r="AD9910"/>
      <c r="AE9910"/>
      <c r="AF9910"/>
      <c r="AG9910"/>
      <c r="AH9910"/>
      <c r="AI9910"/>
      <c r="AJ9910"/>
      <c r="AK9910"/>
      <c r="AL9910"/>
      <c r="AM9910"/>
      <c r="AN9910"/>
      <c r="AO9910"/>
      <c r="AP9910"/>
      <c r="AQ9910"/>
      <c r="AR9910"/>
      <c r="AS9910"/>
      <c r="AT9910"/>
      <c r="AU9910"/>
      <c r="AV9910"/>
      <c r="AW9910"/>
      <c r="AX9910"/>
      <c r="AY9910"/>
      <c r="AZ9910"/>
      <c r="BA9910"/>
      <c r="BB9910"/>
      <c r="BC9910"/>
      <c r="BD9910"/>
      <c r="BE9910"/>
      <c r="BF9910"/>
      <c r="BG9910"/>
      <c r="BH9910"/>
      <c r="BI9910"/>
      <c r="BJ9910"/>
      <c r="BK9910"/>
      <c r="BL9910"/>
      <c r="BM9910"/>
      <c r="BN9910"/>
      <c r="BO9910"/>
      <c r="BP9910"/>
      <c r="BQ9910"/>
      <c r="BR9910"/>
      <c r="BS9910"/>
      <c r="BT9910"/>
      <c r="BU9910"/>
      <c r="BV9910"/>
      <c r="BW9910"/>
      <c r="BX9910"/>
      <c r="BY9910"/>
      <c r="BZ9910"/>
      <c r="CA9910"/>
      <c r="CB9910"/>
      <c r="CC9910"/>
      <c r="CD9910"/>
      <c r="CE9910"/>
      <c r="CF9910"/>
      <c r="CG9910"/>
      <c r="CH9910"/>
      <c r="CI9910"/>
      <c r="CJ9910"/>
      <c r="CK9910"/>
      <c r="CL9910"/>
      <c r="CM9910"/>
      <c r="CN9910"/>
      <c r="CO9910"/>
      <c r="CP9910"/>
      <c r="CQ9910"/>
      <c r="CR9910"/>
      <c r="CS9910"/>
      <c r="CT9910"/>
      <c r="CU9910"/>
      <c r="CV9910"/>
    </row>
    <row r="9911" spans="10:100" x14ac:dyDescent="0.25">
      <c r="J9911"/>
      <c r="K9911"/>
      <c r="L9911"/>
      <c r="M9911"/>
      <c r="N9911"/>
      <c r="O9911"/>
      <c r="P9911"/>
      <c r="Q9911"/>
      <c r="R9911"/>
      <c r="S9911"/>
      <c r="T9911"/>
      <c r="U9911"/>
      <c r="V9911"/>
      <c r="W9911"/>
      <c r="X9911"/>
      <c r="Y9911"/>
      <c r="Z9911"/>
      <c r="AA9911"/>
      <c r="AB9911"/>
      <c r="AC9911"/>
      <c r="AD9911"/>
      <c r="AE9911"/>
      <c r="AF9911"/>
      <c r="AG9911"/>
      <c r="AH9911"/>
      <c r="AI9911"/>
      <c r="AJ9911"/>
      <c r="AK9911"/>
      <c r="AL9911"/>
      <c r="AM9911"/>
      <c r="AN9911"/>
      <c r="AO9911"/>
      <c r="AP9911"/>
      <c r="AQ9911"/>
      <c r="AR9911"/>
      <c r="AS9911"/>
      <c r="AT9911"/>
      <c r="AU9911"/>
      <c r="AV9911"/>
      <c r="AW9911"/>
      <c r="AX9911"/>
      <c r="AY9911"/>
      <c r="AZ9911"/>
      <c r="BA9911"/>
      <c r="BB9911"/>
      <c r="BC9911"/>
      <c r="BD9911"/>
      <c r="BE9911"/>
      <c r="BF9911"/>
      <c r="BG9911"/>
      <c r="BH9911"/>
      <c r="BI9911"/>
      <c r="BJ9911"/>
      <c r="BK9911"/>
      <c r="BL9911"/>
      <c r="BM9911"/>
      <c r="BN9911"/>
      <c r="BO9911"/>
      <c r="BP9911"/>
      <c r="BQ9911"/>
      <c r="BR9911"/>
      <c r="BS9911"/>
      <c r="BT9911"/>
      <c r="BU9911"/>
      <c r="BV9911"/>
      <c r="BW9911"/>
      <c r="BX9911"/>
      <c r="BY9911"/>
      <c r="BZ9911"/>
      <c r="CA9911"/>
      <c r="CB9911"/>
      <c r="CC9911"/>
      <c r="CD9911"/>
      <c r="CE9911"/>
      <c r="CF9911"/>
      <c r="CG9911"/>
      <c r="CH9911"/>
      <c r="CI9911"/>
      <c r="CJ9911"/>
      <c r="CK9911"/>
      <c r="CL9911"/>
      <c r="CM9911"/>
      <c r="CN9911"/>
      <c r="CO9911"/>
      <c r="CP9911"/>
      <c r="CQ9911"/>
      <c r="CR9911"/>
      <c r="CS9911"/>
      <c r="CT9911"/>
      <c r="CU9911"/>
      <c r="CV9911"/>
    </row>
    <row r="9912" spans="10:100" x14ac:dyDescent="0.25">
      <c r="J9912"/>
      <c r="K9912"/>
      <c r="L9912"/>
      <c r="M9912"/>
      <c r="N9912"/>
      <c r="O9912"/>
      <c r="P9912"/>
      <c r="Q9912"/>
      <c r="R9912"/>
      <c r="S9912"/>
      <c r="T9912"/>
      <c r="U9912"/>
      <c r="V9912"/>
      <c r="W9912"/>
      <c r="X9912"/>
      <c r="Y9912"/>
      <c r="Z9912"/>
      <c r="AA9912"/>
      <c r="AB9912"/>
      <c r="AC9912"/>
      <c r="AD9912"/>
      <c r="AE9912"/>
      <c r="AF9912"/>
      <c r="AG9912"/>
      <c r="AH9912"/>
      <c r="AI9912"/>
      <c r="AJ9912"/>
      <c r="AK9912"/>
      <c r="AL9912"/>
      <c r="AM9912"/>
      <c r="AN9912"/>
      <c r="AO9912"/>
      <c r="AP9912"/>
      <c r="AQ9912"/>
      <c r="AR9912"/>
      <c r="AS9912"/>
      <c r="AT9912"/>
      <c r="AU9912"/>
      <c r="AV9912"/>
      <c r="AW9912"/>
      <c r="AX9912"/>
      <c r="AY9912"/>
      <c r="AZ9912"/>
      <c r="BA9912"/>
      <c r="BB9912"/>
      <c r="BC9912"/>
      <c r="BD9912"/>
      <c r="BE9912"/>
      <c r="BF9912"/>
      <c r="BG9912"/>
      <c r="BH9912"/>
      <c r="BI9912"/>
      <c r="BJ9912"/>
      <c r="BK9912"/>
      <c r="BL9912"/>
      <c r="BM9912"/>
      <c r="BN9912"/>
      <c r="BO9912"/>
      <c r="BP9912"/>
      <c r="BQ9912"/>
      <c r="BR9912"/>
      <c r="BS9912"/>
      <c r="BT9912"/>
      <c r="BU9912"/>
      <c r="BV9912"/>
      <c r="BW9912"/>
      <c r="BX9912"/>
      <c r="BY9912"/>
      <c r="BZ9912"/>
      <c r="CA9912"/>
      <c r="CB9912"/>
      <c r="CC9912"/>
      <c r="CD9912"/>
      <c r="CE9912"/>
      <c r="CF9912"/>
      <c r="CG9912"/>
      <c r="CH9912"/>
      <c r="CI9912"/>
      <c r="CJ9912"/>
      <c r="CK9912"/>
      <c r="CL9912"/>
      <c r="CM9912"/>
      <c r="CN9912"/>
      <c r="CO9912"/>
      <c r="CP9912"/>
      <c r="CQ9912"/>
      <c r="CR9912"/>
      <c r="CS9912"/>
      <c r="CT9912"/>
      <c r="CU9912"/>
      <c r="CV9912"/>
    </row>
    <row r="9913" spans="10:100" x14ac:dyDescent="0.25">
      <c r="J9913"/>
      <c r="K9913"/>
      <c r="L9913"/>
      <c r="M9913"/>
      <c r="N9913"/>
      <c r="O9913"/>
      <c r="P9913"/>
      <c r="Q9913"/>
      <c r="R9913"/>
      <c r="S9913"/>
      <c r="T9913"/>
      <c r="U9913"/>
      <c r="V9913"/>
      <c r="W9913"/>
      <c r="X9913"/>
      <c r="Y9913"/>
      <c r="Z9913"/>
      <c r="AA9913"/>
      <c r="AB9913"/>
      <c r="AC9913"/>
      <c r="AD9913"/>
      <c r="AE9913"/>
      <c r="AF9913"/>
      <c r="AG9913"/>
      <c r="AH9913"/>
      <c r="AI9913"/>
      <c r="AJ9913"/>
      <c r="AK9913"/>
      <c r="AL9913"/>
      <c r="AM9913"/>
      <c r="AN9913"/>
      <c r="AO9913"/>
      <c r="AP9913"/>
      <c r="AQ9913"/>
      <c r="AR9913"/>
      <c r="AS9913"/>
      <c r="AT9913"/>
      <c r="AU9913"/>
      <c r="AV9913"/>
      <c r="AW9913"/>
      <c r="AX9913"/>
      <c r="AY9913"/>
      <c r="AZ9913"/>
      <c r="BA9913"/>
      <c r="BB9913"/>
      <c r="BC9913"/>
      <c r="BD9913"/>
      <c r="BE9913"/>
      <c r="BF9913"/>
      <c r="BG9913"/>
      <c r="BH9913"/>
      <c r="BI9913"/>
      <c r="BJ9913"/>
      <c r="BK9913"/>
      <c r="BL9913"/>
      <c r="BM9913"/>
      <c r="BN9913"/>
      <c r="BO9913"/>
      <c r="BP9913"/>
      <c r="BQ9913"/>
      <c r="BR9913"/>
      <c r="BS9913"/>
      <c r="BT9913"/>
      <c r="BU9913"/>
      <c r="BV9913"/>
      <c r="BW9913"/>
      <c r="BX9913"/>
      <c r="BY9913"/>
      <c r="BZ9913"/>
      <c r="CA9913"/>
      <c r="CB9913"/>
      <c r="CC9913"/>
      <c r="CD9913"/>
      <c r="CE9913"/>
      <c r="CF9913"/>
      <c r="CG9913"/>
      <c r="CH9913"/>
      <c r="CI9913"/>
      <c r="CJ9913"/>
      <c r="CK9913"/>
      <c r="CL9913"/>
      <c r="CM9913"/>
      <c r="CN9913"/>
      <c r="CO9913"/>
      <c r="CP9913"/>
      <c r="CQ9913"/>
      <c r="CR9913"/>
      <c r="CS9913"/>
      <c r="CT9913"/>
      <c r="CU9913"/>
      <c r="CV9913"/>
    </row>
    <row r="9914" spans="10:100" x14ac:dyDescent="0.25">
      <c r="J9914"/>
      <c r="K9914"/>
      <c r="L9914"/>
      <c r="M9914"/>
      <c r="N9914"/>
      <c r="O9914"/>
      <c r="P9914"/>
      <c r="Q9914"/>
      <c r="R9914"/>
      <c r="S9914"/>
      <c r="T9914"/>
      <c r="U9914"/>
      <c r="V9914"/>
      <c r="W9914"/>
      <c r="X9914"/>
      <c r="Y9914"/>
      <c r="Z9914"/>
      <c r="AA9914"/>
      <c r="AB9914"/>
      <c r="AC9914"/>
      <c r="AD9914"/>
      <c r="AE9914"/>
      <c r="AF9914"/>
      <c r="AG9914"/>
      <c r="AH9914"/>
      <c r="AI9914"/>
      <c r="AJ9914"/>
      <c r="AK9914"/>
      <c r="AL9914"/>
      <c r="AM9914"/>
      <c r="AN9914"/>
      <c r="AO9914"/>
      <c r="AP9914"/>
      <c r="AQ9914"/>
      <c r="AR9914"/>
      <c r="AS9914"/>
      <c r="AT9914"/>
      <c r="AU9914"/>
      <c r="AV9914"/>
      <c r="AW9914"/>
      <c r="AX9914"/>
      <c r="AY9914"/>
      <c r="AZ9914"/>
      <c r="BA9914"/>
      <c r="BB9914"/>
      <c r="BC9914"/>
      <c r="BD9914"/>
      <c r="BE9914"/>
      <c r="BF9914"/>
      <c r="BG9914"/>
      <c r="BH9914"/>
      <c r="BI9914"/>
      <c r="BJ9914"/>
      <c r="BK9914"/>
      <c r="BL9914"/>
      <c r="BM9914"/>
      <c r="BN9914"/>
      <c r="BO9914"/>
      <c r="BP9914"/>
      <c r="BQ9914"/>
      <c r="BR9914"/>
      <c r="BS9914"/>
      <c r="BT9914"/>
      <c r="BU9914"/>
      <c r="BV9914"/>
      <c r="BW9914"/>
      <c r="BX9914"/>
      <c r="BY9914"/>
      <c r="BZ9914"/>
      <c r="CA9914"/>
      <c r="CB9914"/>
      <c r="CC9914"/>
      <c r="CD9914"/>
      <c r="CE9914"/>
      <c r="CF9914"/>
      <c r="CG9914"/>
      <c r="CH9914"/>
      <c r="CI9914"/>
      <c r="CJ9914"/>
      <c r="CK9914"/>
      <c r="CL9914"/>
      <c r="CM9914"/>
      <c r="CN9914"/>
      <c r="CO9914"/>
      <c r="CP9914"/>
      <c r="CQ9914"/>
      <c r="CR9914"/>
      <c r="CS9914"/>
      <c r="CT9914"/>
      <c r="CU9914"/>
      <c r="CV9914"/>
    </row>
    <row r="9915" spans="10:100" x14ac:dyDescent="0.25">
      <c r="J9915"/>
      <c r="K9915"/>
      <c r="L9915"/>
      <c r="M9915"/>
      <c r="N9915"/>
      <c r="O9915"/>
      <c r="P9915"/>
      <c r="Q9915"/>
      <c r="R9915"/>
      <c r="S9915"/>
      <c r="T9915"/>
      <c r="U9915"/>
      <c r="V9915"/>
      <c r="W9915"/>
      <c r="X9915"/>
      <c r="Y9915"/>
      <c r="Z9915"/>
      <c r="AA9915"/>
      <c r="AB9915"/>
      <c r="AC9915"/>
      <c r="AD9915"/>
      <c r="AE9915"/>
      <c r="AF9915"/>
      <c r="AG9915"/>
      <c r="AH9915"/>
      <c r="AI9915"/>
      <c r="AJ9915"/>
      <c r="AK9915"/>
      <c r="AL9915"/>
      <c r="AM9915"/>
      <c r="AN9915"/>
      <c r="AO9915"/>
      <c r="AP9915"/>
      <c r="AQ9915"/>
      <c r="AR9915"/>
      <c r="AS9915"/>
      <c r="AT9915"/>
      <c r="AU9915"/>
      <c r="AV9915"/>
      <c r="AW9915"/>
      <c r="AX9915"/>
      <c r="AY9915"/>
      <c r="AZ9915"/>
      <c r="BA9915"/>
      <c r="BB9915"/>
      <c r="BC9915"/>
      <c r="BD9915"/>
      <c r="BE9915"/>
      <c r="BF9915"/>
      <c r="BG9915"/>
      <c r="BH9915"/>
      <c r="BI9915"/>
      <c r="BJ9915"/>
      <c r="BK9915"/>
      <c r="BL9915"/>
      <c r="BM9915"/>
      <c r="BN9915"/>
      <c r="BO9915"/>
      <c r="BP9915"/>
      <c r="BQ9915"/>
      <c r="BR9915"/>
      <c r="BS9915"/>
      <c r="BT9915"/>
      <c r="BU9915"/>
      <c r="BV9915"/>
      <c r="BW9915"/>
      <c r="BX9915"/>
      <c r="BY9915"/>
      <c r="BZ9915"/>
      <c r="CA9915"/>
      <c r="CB9915"/>
      <c r="CC9915"/>
      <c r="CD9915"/>
      <c r="CE9915"/>
      <c r="CF9915"/>
      <c r="CG9915"/>
      <c r="CH9915"/>
      <c r="CI9915"/>
      <c r="CJ9915"/>
      <c r="CK9915"/>
      <c r="CL9915"/>
      <c r="CM9915"/>
      <c r="CN9915"/>
      <c r="CO9915"/>
      <c r="CP9915"/>
      <c r="CQ9915"/>
      <c r="CR9915"/>
      <c r="CS9915"/>
      <c r="CT9915"/>
      <c r="CU9915"/>
      <c r="CV9915"/>
    </row>
    <row r="9916" spans="10:100" x14ac:dyDescent="0.25">
      <c r="J9916"/>
      <c r="K9916"/>
      <c r="L9916"/>
      <c r="M9916"/>
      <c r="N9916"/>
      <c r="O9916"/>
      <c r="P9916"/>
      <c r="Q9916"/>
      <c r="R9916"/>
      <c r="S9916"/>
      <c r="T9916"/>
      <c r="U9916"/>
      <c r="V9916"/>
      <c r="W9916"/>
      <c r="X9916"/>
      <c r="Y9916"/>
      <c r="Z9916"/>
      <c r="AA9916"/>
      <c r="AB9916"/>
      <c r="AC9916"/>
      <c r="AD9916"/>
      <c r="AE9916"/>
      <c r="AF9916"/>
      <c r="AG9916"/>
      <c r="AH9916"/>
      <c r="AI9916"/>
      <c r="AJ9916"/>
      <c r="AK9916"/>
      <c r="AL9916"/>
      <c r="AM9916"/>
      <c r="AN9916"/>
      <c r="AO9916"/>
      <c r="AP9916"/>
      <c r="AQ9916"/>
      <c r="AR9916"/>
      <c r="AS9916"/>
      <c r="AT9916"/>
      <c r="AU9916"/>
      <c r="AV9916"/>
      <c r="AW9916"/>
      <c r="AX9916"/>
      <c r="AY9916"/>
      <c r="AZ9916"/>
      <c r="BA9916"/>
      <c r="BB9916"/>
      <c r="BC9916"/>
      <c r="BD9916"/>
      <c r="BE9916"/>
      <c r="BF9916"/>
      <c r="BG9916"/>
      <c r="BH9916"/>
      <c r="BI9916"/>
      <c r="BJ9916"/>
      <c r="BK9916"/>
      <c r="BL9916"/>
      <c r="BM9916"/>
      <c r="BN9916"/>
      <c r="BO9916"/>
      <c r="BP9916"/>
      <c r="BQ9916"/>
      <c r="BR9916"/>
      <c r="BS9916"/>
      <c r="BT9916"/>
      <c r="BU9916"/>
      <c r="BV9916"/>
      <c r="BW9916"/>
      <c r="BX9916"/>
      <c r="BY9916"/>
      <c r="BZ9916"/>
      <c r="CA9916"/>
      <c r="CB9916"/>
      <c r="CC9916"/>
      <c r="CD9916"/>
      <c r="CE9916"/>
      <c r="CF9916"/>
      <c r="CG9916"/>
      <c r="CH9916"/>
      <c r="CI9916"/>
      <c r="CJ9916"/>
      <c r="CK9916"/>
      <c r="CL9916"/>
      <c r="CM9916"/>
      <c r="CN9916"/>
      <c r="CO9916"/>
      <c r="CP9916"/>
      <c r="CQ9916"/>
      <c r="CR9916"/>
      <c r="CS9916"/>
      <c r="CT9916"/>
      <c r="CU9916"/>
      <c r="CV9916"/>
    </row>
    <row r="9917" spans="10:100" x14ac:dyDescent="0.25">
      <c r="J9917"/>
      <c r="K9917"/>
      <c r="L9917"/>
      <c r="M9917"/>
      <c r="N9917"/>
      <c r="O9917"/>
      <c r="P9917"/>
      <c r="Q9917"/>
      <c r="R9917"/>
      <c r="S9917"/>
      <c r="T9917"/>
      <c r="U9917"/>
      <c r="V9917"/>
      <c r="W9917"/>
      <c r="X9917"/>
      <c r="Y9917"/>
      <c r="Z9917"/>
      <c r="AA9917"/>
      <c r="AB9917"/>
      <c r="AC9917"/>
      <c r="AD9917"/>
      <c r="AE9917"/>
      <c r="AF9917"/>
      <c r="AG9917"/>
      <c r="AH9917"/>
      <c r="AI9917"/>
      <c r="AJ9917"/>
      <c r="AK9917"/>
      <c r="AL9917"/>
      <c r="AM9917"/>
      <c r="AN9917"/>
      <c r="AO9917"/>
      <c r="AP9917"/>
      <c r="AQ9917"/>
      <c r="AR9917"/>
      <c r="AS9917"/>
      <c r="AT9917"/>
      <c r="AU9917"/>
      <c r="AV9917"/>
      <c r="AW9917"/>
      <c r="AX9917"/>
      <c r="AY9917"/>
      <c r="AZ9917"/>
      <c r="BA9917"/>
      <c r="BB9917"/>
      <c r="BC9917"/>
      <c r="BD9917"/>
      <c r="BE9917"/>
      <c r="BF9917"/>
      <c r="BG9917"/>
      <c r="BH9917"/>
      <c r="BI9917"/>
      <c r="BJ9917"/>
      <c r="BK9917"/>
      <c r="BL9917"/>
      <c r="BM9917"/>
      <c r="BN9917"/>
      <c r="BO9917"/>
      <c r="BP9917"/>
      <c r="BQ9917"/>
      <c r="BR9917"/>
      <c r="BS9917"/>
      <c r="BT9917"/>
      <c r="BU9917"/>
      <c r="BV9917"/>
      <c r="BW9917"/>
      <c r="BX9917"/>
      <c r="BY9917"/>
      <c r="BZ9917"/>
      <c r="CA9917"/>
      <c r="CB9917"/>
      <c r="CC9917"/>
      <c r="CD9917"/>
      <c r="CE9917"/>
      <c r="CF9917"/>
      <c r="CG9917"/>
      <c r="CH9917"/>
      <c r="CI9917"/>
      <c r="CJ9917"/>
      <c r="CK9917"/>
      <c r="CL9917"/>
      <c r="CM9917"/>
      <c r="CN9917"/>
      <c r="CO9917"/>
      <c r="CP9917"/>
      <c r="CQ9917"/>
      <c r="CR9917"/>
      <c r="CS9917"/>
      <c r="CT9917"/>
      <c r="CU9917"/>
      <c r="CV9917"/>
    </row>
    <row r="9918" spans="10:100" x14ac:dyDescent="0.25">
      <c r="J9918"/>
      <c r="K9918"/>
      <c r="L9918"/>
      <c r="M9918"/>
      <c r="N9918"/>
      <c r="O9918"/>
      <c r="P9918"/>
      <c r="Q9918"/>
      <c r="R9918"/>
      <c r="S9918"/>
      <c r="T9918"/>
      <c r="U9918"/>
      <c r="V9918"/>
      <c r="W9918"/>
      <c r="X9918"/>
      <c r="Y9918"/>
      <c r="Z9918"/>
      <c r="AA9918"/>
      <c r="AB9918"/>
      <c r="AC9918"/>
      <c r="AD9918"/>
      <c r="AE9918"/>
      <c r="AF9918"/>
      <c r="AG9918"/>
      <c r="AH9918"/>
      <c r="AI9918"/>
      <c r="AJ9918"/>
      <c r="AK9918"/>
      <c r="AL9918"/>
      <c r="AM9918"/>
      <c r="AN9918"/>
      <c r="AO9918"/>
      <c r="AP9918"/>
      <c r="AQ9918"/>
      <c r="AR9918"/>
      <c r="AS9918"/>
      <c r="AT9918"/>
      <c r="AU9918"/>
      <c r="AV9918"/>
      <c r="AW9918"/>
      <c r="AX9918"/>
      <c r="AY9918"/>
      <c r="AZ9918"/>
      <c r="BA9918"/>
      <c r="BB9918"/>
      <c r="BC9918"/>
      <c r="BD9918"/>
      <c r="BE9918"/>
      <c r="BF9918"/>
      <c r="BG9918"/>
      <c r="BH9918"/>
      <c r="BI9918"/>
      <c r="BJ9918"/>
      <c r="BK9918"/>
      <c r="BL9918"/>
      <c r="BM9918"/>
      <c r="BN9918"/>
      <c r="BO9918"/>
      <c r="BP9918"/>
      <c r="BQ9918"/>
      <c r="BR9918"/>
      <c r="BS9918"/>
      <c r="BT9918"/>
      <c r="BU9918"/>
      <c r="BV9918"/>
      <c r="BW9918"/>
      <c r="BX9918"/>
      <c r="BY9918"/>
      <c r="BZ9918"/>
      <c r="CA9918"/>
      <c r="CB9918"/>
      <c r="CC9918"/>
      <c r="CD9918"/>
      <c r="CE9918"/>
      <c r="CF9918"/>
      <c r="CG9918"/>
      <c r="CH9918"/>
      <c r="CI9918"/>
      <c r="CJ9918"/>
      <c r="CK9918"/>
      <c r="CL9918"/>
      <c r="CM9918"/>
      <c r="CN9918"/>
      <c r="CO9918"/>
      <c r="CP9918"/>
      <c r="CQ9918"/>
      <c r="CR9918"/>
      <c r="CS9918"/>
      <c r="CT9918"/>
      <c r="CU9918"/>
      <c r="CV9918"/>
    </row>
    <row r="9919" spans="10:100" x14ac:dyDescent="0.25">
      <c r="J9919"/>
      <c r="K9919"/>
      <c r="L9919"/>
      <c r="M9919"/>
      <c r="N9919"/>
      <c r="O9919"/>
      <c r="P9919"/>
      <c r="Q9919"/>
      <c r="R9919"/>
      <c r="S9919"/>
      <c r="T9919"/>
      <c r="U9919"/>
      <c r="V9919"/>
      <c r="W9919"/>
      <c r="X9919"/>
      <c r="Y9919"/>
      <c r="Z9919"/>
      <c r="AA9919"/>
      <c r="AB9919"/>
      <c r="AC9919"/>
      <c r="AD9919"/>
      <c r="AE9919"/>
      <c r="AF9919"/>
      <c r="AG9919"/>
      <c r="AH9919"/>
      <c r="AI9919"/>
      <c r="AJ9919"/>
      <c r="AK9919"/>
      <c r="AL9919"/>
      <c r="AM9919"/>
      <c r="AN9919"/>
      <c r="AO9919"/>
      <c r="AP9919"/>
      <c r="AQ9919"/>
      <c r="AR9919"/>
      <c r="AS9919"/>
      <c r="AT9919"/>
      <c r="AU9919"/>
      <c r="AV9919"/>
      <c r="AW9919"/>
      <c r="AX9919"/>
      <c r="AY9919"/>
      <c r="AZ9919"/>
      <c r="BA9919"/>
      <c r="BB9919"/>
      <c r="BC9919"/>
      <c r="BD9919"/>
      <c r="BE9919"/>
      <c r="BF9919"/>
      <c r="BG9919"/>
      <c r="BH9919"/>
      <c r="BI9919"/>
      <c r="BJ9919"/>
      <c r="BK9919"/>
      <c r="BL9919"/>
      <c r="BM9919"/>
      <c r="BN9919"/>
      <c r="BO9919"/>
      <c r="BP9919"/>
      <c r="BQ9919"/>
      <c r="BR9919"/>
      <c r="BS9919"/>
      <c r="BT9919"/>
      <c r="BU9919"/>
      <c r="BV9919"/>
      <c r="BW9919"/>
      <c r="BX9919"/>
      <c r="BY9919"/>
      <c r="BZ9919"/>
      <c r="CA9919"/>
      <c r="CB9919"/>
      <c r="CC9919"/>
      <c r="CD9919"/>
      <c r="CE9919"/>
      <c r="CF9919"/>
      <c r="CG9919"/>
      <c r="CH9919"/>
      <c r="CI9919"/>
      <c r="CJ9919"/>
      <c r="CK9919"/>
      <c r="CL9919"/>
      <c r="CM9919"/>
      <c r="CN9919"/>
      <c r="CO9919"/>
      <c r="CP9919"/>
      <c r="CQ9919"/>
      <c r="CR9919"/>
      <c r="CS9919"/>
      <c r="CT9919"/>
      <c r="CU9919"/>
      <c r="CV9919"/>
    </row>
    <row r="9920" spans="10:100" x14ac:dyDescent="0.25">
      <c r="J9920"/>
      <c r="K9920"/>
      <c r="L9920"/>
      <c r="M9920"/>
      <c r="N9920"/>
      <c r="O9920"/>
      <c r="P9920"/>
      <c r="Q9920"/>
      <c r="R9920"/>
      <c r="S9920"/>
      <c r="T9920"/>
      <c r="U9920"/>
      <c r="V9920"/>
      <c r="W9920"/>
      <c r="X9920"/>
      <c r="Y9920"/>
      <c r="Z9920"/>
      <c r="AA9920"/>
      <c r="AB9920"/>
      <c r="AC9920"/>
      <c r="AD9920"/>
      <c r="AE9920"/>
      <c r="AF9920"/>
      <c r="AG9920"/>
      <c r="AH9920"/>
      <c r="AI9920"/>
      <c r="AJ9920"/>
      <c r="AK9920"/>
      <c r="AL9920"/>
      <c r="AM9920"/>
      <c r="AN9920"/>
      <c r="AO9920"/>
      <c r="AP9920"/>
      <c r="AQ9920"/>
      <c r="AR9920"/>
      <c r="AS9920"/>
      <c r="AT9920"/>
      <c r="AU9920"/>
      <c r="AV9920"/>
      <c r="AW9920"/>
      <c r="AX9920"/>
      <c r="AY9920"/>
      <c r="AZ9920"/>
      <c r="BA9920"/>
      <c r="BB9920"/>
      <c r="BC9920"/>
      <c r="BD9920"/>
      <c r="BE9920"/>
      <c r="BF9920"/>
      <c r="BG9920"/>
      <c r="BH9920"/>
      <c r="BI9920"/>
      <c r="BJ9920"/>
      <c r="BK9920"/>
      <c r="BL9920"/>
      <c r="BM9920"/>
      <c r="BN9920"/>
      <c r="BO9920"/>
      <c r="BP9920"/>
      <c r="BQ9920"/>
      <c r="BR9920"/>
      <c r="BS9920"/>
      <c r="BT9920"/>
      <c r="BU9920"/>
      <c r="BV9920"/>
      <c r="BW9920"/>
      <c r="BX9920"/>
      <c r="BY9920"/>
      <c r="BZ9920"/>
      <c r="CA9920"/>
      <c r="CB9920"/>
      <c r="CC9920"/>
      <c r="CD9920"/>
      <c r="CE9920"/>
      <c r="CF9920"/>
      <c r="CG9920"/>
      <c r="CH9920"/>
      <c r="CI9920"/>
      <c r="CJ9920"/>
      <c r="CK9920"/>
      <c r="CL9920"/>
      <c r="CM9920"/>
      <c r="CN9920"/>
      <c r="CO9920"/>
      <c r="CP9920"/>
      <c r="CQ9920"/>
      <c r="CR9920"/>
      <c r="CS9920"/>
      <c r="CT9920"/>
      <c r="CU9920"/>
      <c r="CV9920"/>
    </row>
    <row r="9921" spans="10:100" x14ac:dyDescent="0.25">
      <c r="J9921"/>
      <c r="K9921"/>
      <c r="L9921"/>
      <c r="M9921"/>
      <c r="N9921"/>
      <c r="O9921"/>
      <c r="P9921"/>
      <c r="Q9921"/>
      <c r="R9921"/>
      <c r="S9921"/>
      <c r="T9921"/>
      <c r="U9921"/>
      <c r="V9921"/>
      <c r="W9921"/>
      <c r="X9921"/>
      <c r="Y9921"/>
      <c r="Z9921"/>
      <c r="AA9921"/>
      <c r="AB9921"/>
      <c r="AC9921"/>
      <c r="AD9921"/>
      <c r="AE9921"/>
      <c r="AF9921"/>
      <c r="AG9921"/>
      <c r="AH9921"/>
      <c r="AI9921"/>
      <c r="AJ9921"/>
      <c r="AK9921"/>
      <c r="AL9921"/>
      <c r="AM9921"/>
      <c r="AN9921"/>
      <c r="AO9921"/>
      <c r="AP9921"/>
      <c r="AQ9921"/>
      <c r="AR9921"/>
      <c r="AS9921"/>
      <c r="AT9921"/>
      <c r="AU9921"/>
      <c r="AV9921"/>
      <c r="AW9921"/>
      <c r="AX9921"/>
      <c r="AY9921"/>
      <c r="AZ9921"/>
      <c r="BA9921"/>
      <c r="BB9921"/>
      <c r="BC9921"/>
      <c r="BD9921"/>
      <c r="BE9921"/>
      <c r="BF9921"/>
      <c r="BG9921"/>
      <c r="BH9921"/>
      <c r="BI9921"/>
      <c r="BJ9921"/>
      <c r="BK9921"/>
      <c r="BL9921"/>
      <c r="BM9921"/>
      <c r="BN9921"/>
      <c r="BO9921"/>
      <c r="BP9921"/>
      <c r="BQ9921"/>
      <c r="BR9921"/>
      <c r="BS9921"/>
      <c r="BT9921"/>
      <c r="BU9921"/>
      <c r="BV9921"/>
      <c r="BW9921"/>
      <c r="BX9921"/>
      <c r="BY9921"/>
      <c r="BZ9921"/>
      <c r="CA9921"/>
      <c r="CB9921"/>
      <c r="CC9921"/>
      <c r="CD9921"/>
      <c r="CE9921"/>
      <c r="CF9921"/>
      <c r="CG9921"/>
      <c r="CH9921"/>
      <c r="CI9921"/>
      <c r="CJ9921"/>
      <c r="CK9921"/>
      <c r="CL9921"/>
      <c r="CM9921"/>
      <c r="CN9921"/>
      <c r="CO9921"/>
      <c r="CP9921"/>
      <c r="CQ9921"/>
      <c r="CR9921"/>
      <c r="CS9921"/>
      <c r="CT9921"/>
      <c r="CU9921"/>
      <c r="CV9921"/>
    </row>
    <row r="9922" spans="10:100" x14ac:dyDescent="0.25">
      <c r="J9922"/>
      <c r="K9922"/>
      <c r="L9922"/>
      <c r="M9922"/>
      <c r="N9922"/>
      <c r="O9922"/>
      <c r="P9922"/>
      <c r="Q9922"/>
      <c r="R9922"/>
      <c r="S9922"/>
      <c r="T9922"/>
      <c r="U9922"/>
      <c r="V9922"/>
      <c r="W9922"/>
      <c r="X9922"/>
      <c r="Y9922"/>
      <c r="Z9922"/>
      <c r="AA9922"/>
      <c r="AB9922"/>
      <c r="AC9922"/>
      <c r="AD9922"/>
      <c r="AE9922"/>
      <c r="AF9922"/>
      <c r="AG9922"/>
      <c r="AH9922"/>
      <c r="AI9922"/>
      <c r="AJ9922"/>
      <c r="AK9922"/>
      <c r="AL9922"/>
      <c r="AM9922"/>
      <c r="AN9922"/>
      <c r="AO9922"/>
      <c r="AP9922"/>
      <c r="AQ9922"/>
      <c r="AR9922"/>
      <c r="AS9922"/>
      <c r="AT9922"/>
      <c r="AU9922"/>
      <c r="AV9922"/>
      <c r="AW9922"/>
      <c r="AX9922"/>
      <c r="AY9922"/>
      <c r="AZ9922"/>
      <c r="BA9922"/>
      <c r="BB9922"/>
      <c r="BC9922"/>
      <c r="BD9922"/>
      <c r="BE9922"/>
      <c r="BF9922"/>
      <c r="BG9922"/>
      <c r="BH9922"/>
      <c r="BI9922"/>
      <c r="BJ9922"/>
      <c r="BK9922"/>
      <c r="BL9922"/>
      <c r="BM9922"/>
      <c r="BN9922"/>
      <c r="BO9922"/>
      <c r="BP9922"/>
      <c r="BQ9922"/>
      <c r="BR9922"/>
      <c r="BS9922"/>
      <c r="BT9922"/>
      <c r="BU9922"/>
      <c r="BV9922"/>
      <c r="BW9922"/>
      <c r="BX9922"/>
      <c r="BY9922"/>
      <c r="BZ9922"/>
      <c r="CA9922"/>
      <c r="CB9922"/>
      <c r="CC9922"/>
      <c r="CD9922"/>
      <c r="CE9922"/>
      <c r="CF9922"/>
      <c r="CG9922"/>
      <c r="CH9922"/>
      <c r="CI9922"/>
      <c r="CJ9922"/>
      <c r="CK9922"/>
      <c r="CL9922"/>
      <c r="CM9922"/>
      <c r="CN9922"/>
      <c r="CO9922"/>
      <c r="CP9922"/>
      <c r="CQ9922"/>
      <c r="CR9922"/>
      <c r="CS9922"/>
      <c r="CT9922"/>
      <c r="CU9922"/>
      <c r="CV9922"/>
    </row>
    <row r="9923" spans="10:100" x14ac:dyDescent="0.25">
      <c r="J9923"/>
      <c r="K9923"/>
      <c r="L9923"/>
      <c r="M9923"/>
      <c r="N9923"/>
      <c r="O9923"/>
      <c r="P9923"/>
      <c r="Q9923"/>
      <c r="R9923"/>
      <c r="S9923"/>
      <c r="T9923"/>
      <c r="U9923"/>
      <c r="V9923"/>
      <c r="W9923"/>
      <c r="X9923"/>
      <c r="Y9923"/>
      <c r="Z9923"/>
      <c r="AA9923"/>
      <c r="AB9923"/>
      <c r="AC9923"/>
      <c r="AD9923"/>
      <c r="AE9923"/>
      <c r="AF9923"/>
      <c r="AG9923"/>
      <c r="AH9923"/>
      <c r="AI9923"/>
      <c r="AJ9923"/>
      <c r="AK9923"/>
      <c r="AL9923"/>
      <c r="AM9923"/>
      <c r="AN9923"/>
      <c r="AO9923"/>
      <c r="AP9923"/>
      <c r="AQ9923"/>
      <c r="AR9923"/>
      <c r="AS9923"/>
      <c r="AT9923"/>
      <c r="AU9923"/>
      <c r="AV9923"/>
      <c r="AW9923"/>
      <c r="AX9923"/>
      <c r="AY9923"/>
      <c r="AZ9923"/>
      <c r="BA9923"/>
      <c r="BB9923"/>
      <c r="BC9923"/>
      <c r="BD9923"/>
      <c r="BE9923"/>
      <c r="BF9923"/>
      <c r="BG9923"/>
      <c r="BH9923"/>
      <c r="BI9923"/>
      <c r="BJ9923"/>
      <c r="BK9923"/>
      <c r="BL9923"/>
      <c r="BM9923"/>
      <c r="BN9923"/>
      <c r="BO9923"/>
      <c r="BP9923"/>
      <c r="BQ9923"/>
      <c r="BR9923"/>
      <c r="BS9923"/>
      <c r="BT9923"/>
      <c r="BU9923"/>
      <c r="BV9923"/>
      <c r="BW9923"/>
      <c r="BX9923"/>
      <c r="BY9923"/>
      <c r="BZ9923"/>
      <c r="CA9923"/>
      <c r="CB9923"/>
      <c r="CC9923"/>
      <c r="CD9923"/>
      <c r="CE9923"/>
      <c r="CF9923"/>
      <c r="CG9923"/>
      <c r="CH9923"/>
      <c r="CI9923"/>
      <c r="CJ9923"/>
      <c r="CK9923"/>
      <c r="CL9923"/>
      <c r="CM9923"/>
      <c r="CN9923"/>
      <c r="CO9923"/>
      <c r="CP9923"/>
      <c r="CQ9923"/>
      <c r="CR9923"/>
      <c r="CS9923"/>
      <c r="CT9923"/>
      <c r="CU9923"/>
      <c r="CV9923"/>
    </row>
    <row r="9924" spans="10:100" x14ac:dyDescent="0.25">
      <c r="J9924"/>
      <c r="K9924"/>
      <c r="L9924"/>
      <c r="M9924"/>
      <c r="N9924"/>
      <c r="O9924"/>
      <c r="P9924"/>
      <c r="Q9924"/>
      <c r="R9924"/>
      <c r="S9924"/>
      <c r="T9924"/>
      <c r="U9924"/>
      <c r="V9924"/>
      <c r="W9924"/>
      <c r="X9924"/>
      <c r="Y9924"/>
      <c r="Z9924"/>
      <c r="AA9924"/>
      <c r="AB9924"/>
      <c r="AC9924"/>
      <c r="AD9924"/>
      <c r="AE9924"/>
      <c r="AF9924"/>
      <c r="AG9924"/>
      <c r="AH9924"/>
      <c r="AI9924"/>
      <c r="AJ9924"/>
      <c r="AK9924"/>
      <c r="AL9924"/>
      <c r="AM9924"/>
      <c r="AN9924"/>
      <c r="AO9924"/>
      <c r="AP9924"/>
      <c r="AQ9924"/>
      <c r="AR9924"/>
      <c r="AS9924"/>
      <c r="AT9924"/>
      <c r="AU9924"/>
      <c r="AV9924"/>
      <c r="AW9924"/>
      <c r="AX9924"/>
      <c r="AY9924"/>
      <c r="AZ9924"/>
      <c r="BA9924"/>
      <c r="BB9924"/>
      <c r="BC9924"/>
      <c r="BD9924"/>
      <c r="BE9924"/>
      <c r="BF9924"/>
      <c r="BG9924"/>
      <c r="BH9924"/>
      <c r="BI9924"/>
      <c r="BJ9924"/>
      <c r="BK9924"/>
      <c r="BL9924"/>
      <c r="BM9924"/>
      <c r="BN9924"/>
      <c r="BO9924"/>
      <c r="BP9924"/>
      <c r="BQ9924"/>
      <c r="BR9924"/>
      <c r="BS9924"/>
      <c r="BT9924"/>
      <c r="BU9924"/>
      <c r="BV9924"/>
      <c r="BW9924"/>
      <c r="BX9924"/>
      <c r="BY9924"/>
      <c r="BZ9924"/>
      <c r="CA9924"/>
      <c r="CB9924"/>
      <c r="CC9924"/>
      <c r="CD9924"/>
      <c r="CE9924"/>
      <c r="CF9924"/>
      <c r="CG9924"/>
      <c r="CH9924"/>
      <c r="CI9924"/>
      <c r="CJ9924"/>
      <c r="CK9924"/>
      <c r="CL9924"/>
      <c r="CM9924"/>
      <c r="CN9924"/>
      <c r="CO9924"/>
      <c r="CP9924"/>
      <c r="CQ9924"/>
      <c r="CR9924"/>
      <c r="CS9924"/>
      <c r="CT9924"/>
      <c r="CU9924"/>
      <c r="CV9924"/>
    </row>
    <row r="9925" spans="10:100" x14ac:dyDescent="0.25">
      <c r="J9925"/>
      <c r="K9925"/>
      <c r="L9925"/>
      <c r="M9925"/>
      <c r="N9925"/>
      <c r="O9925"/>
      <c r="P9925"/>
      <c r="Q9925"/>
      <c r="R9925"/>
      <c r="S9925"/>
      <c r="T9925"/>
      <c r="U9925"/>
      <c r="V9925"/>
      <c r="W9925"/>
      <c r="X9925"/>
      <c r="Y9925"/>
      <c r="Z9925"/>
      <c r="AA9925"/>
      <c r="AB9925"/>
      <c r="AC9925"/>
      <c r="AD9925"/>
      <c r="AE9925"/>
      <c r="AF9925"/>
      <c r="AG9925"/>
      <c r="AH9925"/>
      <c r="AI9925"/>
      <c r="AJ9925"/>
      <c r="AK9925"/>
      <c r="AL9925"/>
      <c r="AM9925"/>
      <c r="AN9925"/>
      <c r="AO9925"/>
      <c r="AP9925"/>
      <c r="AQ9925"/>
      <c r="AR9925"/>
      <c r="AS9925"/>
      <c r="AT9925"/>
      <c r="AU9925"/>
      <c r="AV9925"/>
      <c r="AW9925"/>
      <c r="AX9925"/>
      <c r="AY9925"/>
      <c r="AZ9925"/>
      <c r="BA9925"/>
      <c r="BB9925"/>
      <c r="BC9925"/>
      <c r="BD9925"/>
      <c r="BE9925"/>
      <c r="BF9925"/>
      <c r="BG9925"/>
      <c r="BH9925"/>
      <c r="BI9925"/>
      <c r="BJ9925"/>
      <c r="BK9925"/>
      <c r="BL9925"/>
      <c r="BM9925"/>
      <c r="BN9925"/>
      <c r="BO9925"/>
      <c r="BP9925"/>
      <c r="BQ9925"/>
      <c r="BR9925"/>
      <c r="BS9925"/>
      <c r="BT9925"/>
      <c r="BU9925"/>
      <c r="BV9925"/>
      <c r="BW9925"/>
      <c r="BX9925"/>
      <c r="BY9925"/>
      <c r="BZ9925"/>
      <c r="CA9925"/>
      <c r="CB9925"/>
      <c r="CC9925"/>
      <c r="CD9925"/>
      <c r="CE9925"/>
      <c r="CF9925"/>
      <c r="CG9925"/>
      <c r="CH9925"/>
      <c r="CI9925"/>
      <c r="CJ9925"/>
      <c r="CK9925"/>
      <c r="CL9925"/>
      <c r="CM9925"/>
      <c r="CN9925"/>
      <c r="CO9925"/>
      <c r="CP9925"/>
      <c r="CQ9925"/>
      <c r="CR9925"/>
      <c r="CS9925"/>
      <c r="CT9925"/>
      <c r="CU9925"/>
      <c r="CV9925"/>
    </row>
    <row r="9926" spans="10:100" x14ac:dyDescent="0.25">
      <c r="J9926"/>
      <c r="K9926"/>
      <c r="L9926"/>
      <c r="M9926"/>
      <c r="N9926"/>
      <c r="O9926"/>
      <c r="P9926"/>
      <c r="Q9926"/>
      <c r="R9926"/>
      <c r="S9926"/>
      <c r="T9926"/>
      <c r="U9926"/>
      <c r="V9926"/>
      <c r="W9926"/>
      <c r="X9926"/>
      <c r="Y9926"/>
      <c r="Z9926"/>
      <c r="AA9926"/>
      <c r="AB9926"/>
      <c r="AC9926"/>
      <c r="AD9926"/>
      <c r="AE9926"/>
      <c r="AF9926"/>
      <c r="AG9926"/>
      <c r="AH9926"/>
      <c r="AI9926"/>
      <c r="AJ9926"/>
      <c r="AK9926"/>
      <c r="AL9926"/>
      <c r="AM9926"/>
      <c r="AN9926"/>
      <c r="AO9926"/>
      <c r="AP9926"/>
      <c r="AQ9926"/>
      <c r="AR9926"/>
      <c r="AS9926"/>
      <c r="AT9926"/>
      <c r="AU9926"/>
      <c r="AV9926"/>
      <c r="AW9926"/>
      <c r="AX9926"/>
      <c r="AY9926"/>
      <c r="AZ9926"/>
      <c r="BA9926"/>
      <c r="BB9926"/>
      <c r="BC9926"/>
      <c r="BD9926"/>
      <c r="BE9926"/>
      <c r="BF9926"/>
      <c r="BG9926"/>
      <c r="BH9926"/>
      <c r="BI9926"/>
      <c r="BJ9926"/>
      <c r="BK9926"/>
      <c r="BL9926"/>
      <c r="BM9926"/>
      <c r="BN9926"/>
      <c r="BO9926"/>
      <c r="BP9926"/>
      <c r="BQ9926"/>
      <c r="BR9926"/>
      <c r="BS9926"/>
      <c r="BT9926"/>
      <c r="BU9926"/>
      <c r="BV9926"/>
      <c r="BW9926"/>
      <c r="BX9926"/>
      <c r="BY9926"/>
      <c r="BZ9926"/>
      <c r="CA9926"/>
      <c r="CB9926"/>
      <c r="CC9926"/>
      <c r="CD9926"/>
      <c r="CE9926"/>
      <c r="CF9926"/>
      <c r="CG9926"/>
      <c r="CH9926"/>
      <c r="CI9926"/>
      <c r="CJ9926"/>
      <c r="CK9926"/>
      <c r="CL9926"/>
      <c r="CM9926"/>
      <c r="CN9926"/>
      <c r="CO9926"/>
      <c r="CP9926"/>
      <c r="CQ9926"/>
      <c r="CR9926"/>
      <c r="CS9926"/>
      <c r="CT9926"/>
      <c r="CU9926"/>
      <c r="CV9926"/>
    </row>
    <row r="9927" spans="10:100" x14ac:dyDescent="0.25">
      <c r="J9927"/>
      <c r="K9927"/>
      <c r="L9927"/>
      <c r="M9927"/>
      <c r="N9927"/>
      <c r="O9927"/>
      <c r="P9927"/>
      <c r="Q9927"/>
      <c r="R9927"/>
      <c r="S9927"/>
      <c r="T9927"/>
      <c r="U9927"/>
      <c r="V9927"/>
      <c r="W9927"/>
      <c r="X9927"/>
      <c r="Y9927"/>
      <c r="Z9927"/>
      <c r="AA9927"/>
      <c r="AB9927"/>
      <c r="AC9927"/>
      <c r="AD9927"/>
      <c r="AE9927"/>
      <c r="AF9927"/>
      <c r="AG9927"/>
      <c r="AH9927"/>
      <c r="AI9927"/>
      <c r="AJ9927"/>
      <c r="AK9927"/>
      <c r="AL9927"/>
      <c r="AM9927"/>
      <c r="AN9927"/>
      <c r="AO9927"/>
      <c r="AP9927"/>
      <c r="AQ9927"/>
      <c r="AR9927"/>
      <c r="AS9927"/>
      <c r="AT9927"/>
      <c r="AU9927"/>
      <c r="AV9927"/>
      <c r="AW9927"/>
      <c r="AX9927"/>
      <c r="AY9927"/>
      <c r="AZ9927"/>
      <c r="BA9927"/>
      <c r="BB9927"/>
      <c r="BC9927"/>
      <c r="BD9927"/>
      <c r="BE9927"/>
      <c r="BF9927"/>
      <c r="BG9927"/>
      <c r="BH9927"/>
      <c r="BI9927"/>
      <c r="BJ9927"/>
      <c r="BK9927"/>
      <c r="BL9927"/>
      <c r="BM9927"/>
      <c r="BN9927"/>
      <c r="BO9927"/>
      <c r="BP9927"/>
      <c r="BQ9927"/>
      <c r="BR9927"/>
      <c r="BS9927"/>
      <c r="BT9927"/>
      <c r="BU9927"/>
      <c r="BV9927"/>
      <c r="BW9927"/>
      <c r="BX9927"/>
      <c r="BY9927"/>
      <c r="BZ9927"/>
      <c r="CA9927"/>
      <c r="CB9927"/>
      <c r="CC9927"/>
      <c r="CD9927"/>
      <c r="CE9927"/>
      <c r="CF9927"/>
      <c r="CG9927"/>
      <c r="CH9927"/>
      <c r="CI9927"/>
      <c r="CJ9927"/>
      <c r="CK9927"/>
      <c r="CL9927"/>
      <c r="CM9927"/>
      <c r="CN9927"/>
      <c r="CO9927"/>
      <c r="CP9927"/>
      <c r="CQ9927"/>
      <c r="CR9927"/>
      <c r="CS9927"/>
      <c r="CT9927"/>
      <c r="CU9927"/>
      <c r="CV9927"/>
    </row>
    <row r="9928" spans="10:100" x14ac:dyDescent="0.25">
      <c r="J9928"/>
      <c r="K9928"/>
      <c r="L9928"/>
      <c r="M9928"/>
      <c r="N9928"/>
      <c r="O9928"/>
      <c r="P9928"/>
      <c r="Q9928"/>
      <c r="R9928"/>
      <c r="S9928"/>
      <c r="T9928"/>
      <c r="U9928"/>
      <c r="V9928"/>
      <c r="W9928"/>
      <c r="X9928"/>
      <c r="Y9928"/>
      <c r="Z9928"/>
      <c r="AA9928"/>
      <c r="AB9928"/>
      <c r="AC9928"/>
      <c r="AD9928"/>
      <c r="AE9928"/>
      <c r="AF9928"/>
      <c r="AG9928"/>
      <c r="AH9928"/>
      <c r="AI9928"/>
      <c r="AJ9928"/>
      <c r="AK9928"/>
      <c r="AL9928"/>
      <c r="AM9928"/>
      <c r="AN9928"/>
      <c r="AO9928"/>
      <c r="AP9928"/>
      <c r="AQ9928"/>
      <c r="AR9928"/>
      <c r="AS9928"/>
      <c r="AT9928"/>
      <c r="AU9928"/>
      <c r="AV9928"/>
      <c r="AW9928"/>
      <c r="AX9928"/>
      <c r="AY9928"/>
      <c r="AZ9928"/>
      <c r="BA9928"/>
      <c r="BB9928"/>
      <c r="BC9928"/>
      <c r="BD9928"/>
      <c r="BE9928"/>
      <c r="BF9928"/>
      <c r="BG9928"/>
      <c r="BH9928"/>
      <c r="BI9928"/>
      <c r="BJ9928"/>
      <c r="BK9928"/>
      <c r="BL9928"/>
      <c r="BM9928"/>
      <c r="BN9928"/>
      <c r="BO9928"/>
      <c r="BP9928"/>
      <c r="BQ9928"/>
      <c r="BR9928"/>
      <c r="BS9928"/>
      <c r="BT9928"/>
      <c r="BU9928"/>
      <c r="BV9928"/>
      <c r="BW9928"/>
      <c r="BX9928"/>
      <c r="BY9928"/>
      <c r="BZ9928"/>
      <c r="CA9928"/>
      <c r="CB9928"/>
      <c r="CC9928"/>
      <c r="CD9928"/>
      <c r="CE9928"/>
      <c r="CF9928"/>
      <c r="CG9928"/>
      <c r="CH9928"/>
      <c r="CI9928"/>
      <c r="CJ9928"/>
      <c r="CK9928"/>
      <c r="CL9928"/>
      <c r="CM9928"/>
      <c r="CN9928"/>
      <c r="CO9928"/>
      <c r="CP9928"/>
      <c r="CQ9928"/>
      <c r="CR9928"/>
      <c r="CS9928"/>
      <c r="CT9928"/>
      <c r="CU9928"/>
      <c r="CV9928"/>
    </row>
    <row r="9929" spans="10:100" x14ac:dyDescent="0.25">
      <c r="J9929"/>
      <c r="K9929"/>
      <c r="L9929"/>
      <c r="M9929"/>
      <c r="N9929"/>
      <c r="O9929"/>
      <c r="P9929"/>
      <c r="Q9929"/>
      <c r="R9929"/>
      <c r="S9929"/>
      <c r="T9929"/>
      <c r="U9929"/>
      <c r="V9929"/>
      <c r="W9929"/>
      <c r="X9929"/>
      <c r="Y9929"/>
      <c r="Z9929"/>
      <c r="AA9929"/>
      <c r="AB9929"/>
      <c r="AC9929"/>
      <c r="AD9929"/>
      <c r="AE9929"/>
      <c r="AF9929"/>
      <c r="AG9929"/>
      <c r="AH9929"/>
      <c r="AI9929"/>
      <c r="AJ9929"/>
      <c r="AK9929"/>
      <c r="AL9929"/>
      <c r="AM9929"/>
      <c r="AN9929"/>
      <c r="AO9929"/>
      <c r="AP9929"/>
      <c r="AQ9929"/>
      <c r="AR9929"/>
      <c r="AS9929"/>
      <c r="AT9929"/>
      <c r="AU9929"/>
      <c r="AV9929"/>
      <c r="AW9929"/>
      <c r="AX9929"/>
      <c r="AY9929"/>
      <c r="AZ9929"/>
      <c r="BA9929"/>
      <c r="BB9929"/>
      <c r="BC9929"/>
      <c r="BD9929"/>
      <c r="BE9929"/>
      <c r="BF9929"/>
      <c r="BG9929"/>
      <c r="BH9929"/>
      <c r="BI9929"/>
      <c r="BJ9929"/>
      <c r="BK9929"/>
      <c r="BL9929"/>
      <c r="BM9929"/>
      <c r="BN9929"/>
      <c r="BO9929"/>
      <c r="BP9929"/>
      <c r="BQ9929"/>
      <c r="BR9929"/>
      <c r="BS9929"/>
      <c r="BT9929"/>
      <c r="BU9929"/>
      <c r="BV9929"/>
      <c r="BW9929"/>
      <c r="BX9929"/>
      <c r="BY9929"/>
      <c r="BZ9929"/>
      <c r="CA9929"/>
      <c r="CB9929"/>
      <c r="CC9929"/>
      <c r="CD9929"/>
      <c r="CE9929"/>
      <c r="CF9929"/>
      <c r="CG9929"/>
      <c r="CH9929"/>
      <c r="CI9929"/>
      <c r="CJ9929"/>
      <c r="CK9929"/>
      <c r="CL9929"/>
      <c r="CM9929"/>
      <c r="CN9929"/>
      <c r="CO9929"/>
      <c r="CP9929"/>
      <c r="CQ9929"/>
      <c r="CR9929"/>
      <c r="CS9929"/>
      <c r="CT9929"/>
      <c r="CU9929"/>
      <c r="CV9929"/>
    </row>
    <row r="9930" spans="10:100" x14ac:dyDescent="0.25">
      <c r="J9930"/>
      <c r="K9930"/>
      <c r="L9930"/>
      <c r="M9930"/>
      <c r="N9930"/>
      <c r="O9930"/>
      <c r="P9930"/>
      <c r="Q9930"/>
      <c r="R9930"/>
      <c r="S9930"/>
      <c r="T9930"/>
      <c r="U9930"/>
      <c r="V9930"/>
      <c r="W9930"/>
      <c r="X9930"/>
      <c r="Y9930"/>
      <c r="Z9930"/>
      <c r="AA9930"/>
      <c r="AB9930"/>
      <c r="AC9930"/>
      <c r="AD9930"/>
      <c r="AE9930"/>
      <c r="AF9930"/>
      <c r="AG9930"/>
      <c r="AH9930"/>
      <c r="AI9930"/>
      <c r="AJ9930"/>
      <c r="AK9930"/>
      <c r="AL9930"/>
      <c r="AM9930"/>
      <c r="AN9930"/>
      <c r="AO9930"/>
      <c r="AP9930"/>
      <c r="AQ9930"/>
      <c r="AR9930"/>
      <c r="AS9930"/>
      <c r="AT9930"/>
      <c r="AU9930"/>
      <c r="AV9930"/>
      <c r="AW9930"/>
      <c r="AX9930"/>
      <c r="AY9930"/>
      <c r="AZ9930"/>
      <c r="BA9930"/>
      <c r="BB9930"/>
      <c r="BC9930"/>
      <c r="BD9930"/>
      <c r="BE9930"/>
      <c r="BF9930"/>
      <c r="BG9930"/>
      <c r="BH9930"/>
      <c r="BI9930"/>
      <c r="BJ9930"/>
      <c r="BK9930"/>
      <c r="BL9930"/>
      <c r="BM9930"/>
      <c r="BN9930"/>
      <c r="BO9930"/>
      <c r="BP9930"/>
      <c r="BQ9930"/>
      <c r="BR9930"/>
      <c r="BS9930"/>
      <c r="BT9930"/>
      <c r="BU9930"/>
      <c r="BV9930"/>
      <c r="BW9930"/>
      <c r="BX9930"/>
      <c r="BY9930"/>
      <c r="BZ9930"/>
      <c r="CA9930"/>
      <c r="CB9930"/>
      <c r="CC9930"/>
      <c r="CD9930"/>
      <c r="CE9930"/>
      <c r="CF9930"/>
      <c r="CG9930"/>
      <c r="CH9930"/>
      <c r="CI9930"/>
      <c r="CJ9930"/>
      <c r="CK9930"/>
      <c r="CL9930"/>
      <c r="CM9930"/>
      <c r="CN9930"/>
      <c r="CO9930"/>
      <c r="CP9930"/>
      <c r="CQ9930"/>
      <c r="CR9930"/>
      <c r="CS9930"/>
      <c r="CT9930"/>
      <c r="CU9930"/>
      <c r="CV9930"/>
    </row>
    <row r="9931" spans="10:100" x14ac:dyDescent="0.25">
      <c r="J9931"/>
      <c r="K9931"/>
      <c r="L9931"/>
      <c r="M9931"/>
      <c r="N9931"/>
      <c r="O9931"/>
      <c r="P9931"/>
      <c r="Q9931"/>
      <c r="R9931"/>
      <c r="S9931"/>
      <c r="T9931"/>
      <c r="U9931"/>
      <c r="V9931"/>
      <c r="W9931"/>
      <c r="X9931"/>
      <c r="Y9931"/>
      <c r="Z9931"/>
      <c r="AA9931"/>
      <c r="AB9931"/>
      <c r="AC9931"/>
      <c r="AD9931"/>
      <c r="AE9931"/>
      <c r="AF9931"/>
      <c r="AG9931"/>
      <c r="AH9931"/>
      <c r="AI9931"/>
      <c r="AJ9931"/>
      <c r="AK9931"/>
      <c r="AL9931"/>
      <c r="AM9931"/>
      <c r="AN9931"/>
      <c r="AO9931"/>
      <c r="AP9931"/>
      <c r="AQ9931"/>
      <c r="AR9931"/>
      <c r="AS9931"/>
      <c r="AT9931"/>
      <c r="AU9931"/>
      <c r="AV9931"/>
      <c r="AW9931"/>
      <c r="AX9931"/>
      <c r="AY9931"/>
      <c r="AZ9931"/>
      <c r="BA9931"/>
      <c r="BB9931"/>
      <c r="BC9931"/>
      <c r="BD9931"/>
      <c r="BE9931"/>
      <c r="BF9931"/>
      <c r="BG9931"/>
      <c r="BH9931"/>
      <c r="BI9931"/>
      <c r="BJ9931"/>
      <c r="BK9931"/>
      <c r="BL9931"/>
      <c r="BM9931"/>
      <c r="BN9931"/>
      <c r="BO9931"/>
      <c r="BP9931"/>
      <c r="BQ9931"/>
      <c r="BR9931"/>
      <c r="BS9931"/>
      <c r="BT9931"/>
      <c r="BU9931"/>
      <c r="BV9931"/>
      <c r="BW9931"/>
      <c r="BX9931"/>
      <c r="BY9931"/>
      <c r="BZ9931"/>
      <c r="CA9931"/>
      <c r="CB9931"/>
      <c r="CC9931"/>
      <c r="CD9931"/>
      <c r="CE9931"/>
      <c r="CF9931"/>
      <c r="CG9931"/>
      <c r="CH9931"/>
      <c r="CI9931"/>
      <c r="CJ9931"/>
      <c r="CK9931"/>
      <c r="CL9931"/>
      <c r="CM9931"/>
      <c r="CN9931"/>
      <c r="CO9931"/>
      <c r="CP9931"/>
      <c r="CQ9931"/>
      <c r="CR9931"/>
      <c r="CS9931"/>
      <c r="CT9931"/>
      <c r="CU9931"/>
      <c r="CV9931"/>
    </row>
    <row r="9932" spans="10:100" x14ac:dyDescent="0.25">
      <c r="J9932"/>
      <c r="K9932"/>
      <c r="L9932"/>
      <c r="M9932"/>
      <c r="N9932"/>
      <c r="O9932"/>
      <c r="P9932"/>
      <c r="Q9932"/>
      <c r="R9932"/>
      <c r="S9932"/>
      <c r="T9932"/>
      <c r="U9932"/>
      <c r="V9932"/>
      <c r="W9932"/>
      <c r="X9932"/>
      <c r="Y9932"/>
      <c r="Z9932"/>
      <c r="AA9932"/>
      <c r="AB9932"/>
      <c r="AC9932"/>
      <c r="AD9932"/>
      <c r="AE9932"/>
      <c r="AF9932"/>
      <c r="AG9932"/>
      <c r="AH9932"/>
      <c r="AI9932"/>
      <c r="AJ9932"/>
      <c r="AK9932"/>
      <c r="AL9932"/>
      <c r="AM9932"/>
      <c r="AN9932"/>
      <c r="AO9932"/>
      <c r="AP9932"/>
      <c r="AQ9932"/>
      <c r="AR9932"/>
      <c r="AS9932"/>
      <c r="AT9932"/>
      <c r="AU9932"/>
      <c r="AV9932"/>
      <c r="AW9932"/>
      <c r="AX9932"/>
      <c r="AY9932"/>
      <c r="AZ9932"/>
      <c r="BA9932"/>
      <c r="BB9932"/>
      <c r="BC9932"/>
      <c r="BD9932"/>
      <c r="BE9932"/>
      <c r="BF9932"/>
      <c r="BG9932"/>
      <c r="BH9932"/>
      <c r="BI9932"/>
      <c r="BJ9932"/>
      <c r="BK9932"/>
      <c r="BL9932"/>
      <c r="BM9932"/>
      <c r="BN9932"/>
      <c r="BO9932"/>
      <c r="BP9932"/>
      <c r="BQ9932"/>
      <c r="BR9932"/>
      <c r="BS9932"/>
      <c r="BT9932"/>
      <c r="BU9932"/>
      <c r="BV9932"/>
      <c r="BW9932"/>
      <c r="BX9932"/>
      <c r="BY9932"/>
      <c r="BZ9932"/>
      <c r="CA9932"/>
      <c r="CB9932"/>
      <c r="CC9932"/>
      <c r="CD9932"/>
      <c r="CE9932"/>
      <c r="CF9932"/>
      <c r="CG9932"/>
      <c r="CH9932"/>
      <c r="CI9932"/>
      <c r="CJ9932"/>
      <c r="CK9932"/>
      <c r="CL9932"/>
      <c r="CM9932"/>
      <c r="CN9932"/>
      <c r="CO9932"/>
      <c r="CP9932"/>
      <c r="CQ9932"/>
      <c r="CR9932"/>
      <c r="CS9932"/>
      <c r="CT9932"/>
      <c r="CU9932"/>
      <c r="CV9932"/>
    </row>
    <row r="9933" spans="10:100" x14ac:dyDescent="0.25">
      <c r="J9933"/>
      <c r="K9933"/>
      <c r="L9933"/>
      <c r="M9933"/>
      <c r="N9933"/>
      <c r="O9933"/>
      <c r="P9933"/>
      <c r="Q9933"/>
      <c r="R9933"/>
      <c r="S9933"/>
      <c r="T9933"/>
      <c r="U9933"/>
      <c r="V9933"/>
      <c r="W9933"/>
      <c r="X9933"/>
      <c r="Y9933"/>
      <c r="Z9933"/>
      <c r="AA9933"/>
      <c r="AB9933"/>
      <c r="AC9933"/>
      <c r="AD9933"/>
      <c r="AE9933"/>
      <c r="AF9933"/>
      <c r="AG9933"/>
      <c r="AH9933"/>
      <c r="AI9933"/>
      <c r="AJ9933"/>
      <c r="AK9933"/>
      <c r="AL9933"/>
      <c r="AM9933"/>
      <c r="AN9933"/>
      <c r="AO9933"/>
      <c r="AP9933"/>
      <c r="AQ9933"/>
      <c r="AR9933"/>
      <c r="AS9933"/>
      <c r="AT9933"/>
      <c r="AU9933"/>
      <c r="AV9933"/>
      <c r="AW9933"/>
      <c r="AX9933"/>
      <c r="AY9933"/>
      <c r="AZ9933"/>
      <c r="BA9933"/>
      <c r="BB9933"/>
      <c r="BC9933"/>
      <c r="BD9933"/>
      <c r="BE9933"/>
      <c r="BF9933"/>
      <c r="BG9933"/>
      <c r="BH9933"/>
      <c r="BI9933"/>
      <c r="BJ9933"/>
      <c r="BK9933"/>
      <c r="BL9933"/>
      <c r="BM9933"/>
      <c r="BN9933"/>
      <c r="BO9933"/>
      <c r="BP9933"/>
      <c r="BQ9933"/>
      <c r="BR9933"/>
      <c r="BS9933"/>
      <c r="BT9933"/>
      <c r="BU9933"/>
      <c r="BV9933"/>
      <c r="BW9933"/>
      <c r="BX9933"/>
      <c r="BY9933"/>
      <c r="BZ9933"/>
      <c r="CA9933"/>
      <c r="CB9933"/>
      <c r="CC9933"/>
      <c r="CD9933"/>
      <c r="CE9933"/>
      <c r="CF9933"/>
      <c r="CG9933"/>
      <c r="CH9933"/>
      <c r="CI9933"/>
      <c r="CJ9933"/>
      <c r="CK9933"/>
      <c r="CL9933"/>
      <c r="CM9933"/>
      <c r="CN9933"/>
      <c r="CO9933"/>
      <c r="CP9933"/>
      <c r="CQ9933"/>
      <c r="CR9933"/>
      <c r="CS9933"/>
      <c r="CT9933"/>
      <c r="CU9933"/>
      <c r="CV9933"/>
    </row>
    <row r="9934" spans="10:100" x14ac:dyDescent="0.25">
      <c r="J9934"/>
      <c r="K9934"/>
      <c r="L9934"/>
      <c r="M9934"/>
      <c r="N9934"/>
      <c r="O9934"/>
      <c r="P9934"/>
      <c r="Q9934"/>
      <c r="R9934"/>
      <c r="S9934"/>
      <c r="T9934"/>
      <c r="U9934"/>
      <c r="V9934"/>
      <c r="W9934"/>
      <c r="X9934"/>
      <c r="Y9934"/>
      <c r="Z9934"/>
      <c r="AA9934"/>
      <c r="AB9934"/>
      <c r="AC9934"/>
      <c r="AD9934"/>
      <c r="AE9934"/>
      <c r="AF9934"/>
      <c r="AG9934"/>
      <c r="AH9934"/>
      <c r="AI9934"/>
      <c r="AJ9934"/>
      <c r="AK9934"/>
      <c r="AL9934"/>
      <c r="AM9934"/>
      <c r="AN9934"/>
      <c r="AO9934"/>
      <c r="AP9934"/>
      <c r="AQ9934"/>
      <c r="AR9934"/>
      <c r="AS9934"/>
      <c r="AT9934"/>
      <c r="AU9934"/>
      <c r="AV9934"/>
      <c r="AW9934"/>
      <c r="AX9934"/>
      <c r="AY9934"/>
      <c r="AZ9934"/>
      <c r="BA9934"/>
      <c r="BB9934"/>
      <c r="BC9934"/>
      <c r="BD9934"/>
      <c r="BE9934"/>
      <c r="BF9934"/>
      <c r="BG9934"/>
      <c r="BH9934"/>
      <c r="BI9934"/>
      <c r="BJ9934"/>
      <c r="BK9934"/>
      <c r="BL9934"/>
      <c r="BM9934"/>
      <c r="BN9934"/>
      <c r="BO9934"/>
      <c r="BP9934"/>
      <c r="BQ9934"/>
      <c r="BR9934"/>
      <c r="BS9934"/>
      <c r="BT9934"/>
      <c r="BU9934"/>
      <c r="BV9934"/>
      <c r="BW9934"/>
      <c r="BX9934"/>
      <c r="BY9934"/>
      <c r="BZ9934"/>
      <c r="CA9934"/>
      <c r="CB9934"/>
      <c r="CC9934"/>
      <c r="CD9934"/>
      <c r="CE9934"/>
      <c r="CF9934"/>
      <c r="CG9934"/>
      <c r="CH9934"/>
      <c r="CI9934"/>
      <c r="CJ9934"/>
      <c r="CK9934"/>
      <c r="CL9934"/>
      <c r="CM9934"/>
      <c r="CN9934"/>
      <c r="CO9934"/>
      <c r="CP9934"/>
      <c r="CQ9934"/>
      <c r="CR9934"/>
      <c r="CS9934"/>
      <c r="CT9934"/>
      <c r="CU9934"/>
      <c r="CV9934"/>
    </row>
    <row r="9935" spans="10:100" x14ac:dyDescent="0.25">
      <c r="J9935"/>
      <c r="K9935"/>
      <c r="L9935"/>
      <c r="M9935"/>
      <c r="N9935"/>
      <c r="O9935"/>
      <c r="P9935"/>
      <c r="Q9935"/>
      <c r="R9935"/>
      <c r="S9935"/>
      <c r="T9935"/>
      <c r="U9935"/>
      <c r="V9935"/>
      <c r="W9935"/>
      <c r="X9935"/>
      <c r="Y9935"/>
      <c r="Z9935"/>
      <c r="AA9935"/>
      <c r="AB9935"/>
      <c r="AC9935"/>
      <c r="AD9935"/>
      <c r="AE9935"/>
      <c r="AF9935"/>
      <c r="AG9935"/>
      <c r="AH9935"/>
      <c r="AI9935"/>
      <c r="AJ9935"/>
      <c r="AK9935"/>
      <c r="AL9935"/>
      <c r="AM9935"/>
      <c r="AN9935"/>
      <c r="AO9935"/>
      <c r="AP9935"/>
      <c r="AQ9935"/>
      <c r="AR9935"/>
      <c r="AS9935"/>
      <c r="AT9935"/>
      <c r="AU9935"/>
      <c r="AV9935"/>
      <c r="AW9935"/>
      <c r="AX9935"/>
      <c r="AY9935"/>
      <c r="AZ9935"/>
      <c r="BA9935"/>
      <c r="BB9935"/>
      <c r="BC9935"/>
      <c r="BD9935"/>
      <c r="BE9935"/>
      <c r="BF9935"/>
      <c r="BG9935"/>
      <c r="BH9935"/>
      <c r="BI9935"/>
      <c r="BJ9935"/>
      <c r="BK9935"/>
      <c r="BL9935"/>
      <c r="BM9935"/>
      <c r="BN9935"/>
      <c r="BO9935"/>
      <c r="BP9935"/>
      <c r="BQ9935"/>
      <c r="BR9935"/>
      <c r="BS9935"/>
      <c r="BT9935"/>
      <c r="BU9935"/>
      <c r="BV9935"/>
      <c r="BW9935"/>
      <c r="BX9935"/>
      <c r="BY9935"/>
      <c r="BZ9935"/>
      <c r="CA9935"/>
      <c r="CB9935"/>
      <c r="CC9935"/>
      <c r="CD9935"/>
      <c r="CE9935"/>
      <c r="CF9935"/>
      <c r="CG9935"/>
      <c r="CH9935"/>
      <c r="CI9935"/>
      <c r="CJ9935"/>
      <c r="CK9935"/>
      <c r="CL9935"/>
      <c r="CM9935"/>
      <c r="CN9935"/>
      <c r="CO9935"/>
      <c r="CP9935"/>
      <c r="CQ9935"/>
      <c r="CR9935"/>
      <c r="CS9935"/>
      <c r="CT9935"/>
      <c r="CU9935"/>
      <c r="CV9935"/>
    </row>
    <row r="9936" spans="10:100" x14ac:dyDescent="0.25">
      <c r="J9936"/>
      <c r="K9936"/>
      <c r="L9936"/>
      <c r="M9936"/>
      <c r="N9936"/>
      <c r="O9936"/>
      <c r="P9936"/>
      <c r="Q9936"/>
      <c r="R9936"/>
      <c r="S9936"/>
      <c r="T9936"/>
      <c r="U9936"/>
      <c r="V9936"/>
      <c r="W9936"/>
      <c r="X9936"/>
      <c r="Y9936"/>
      <c r="Z9936"/>
      <c r="AA9936"/>
      <c r="AB9936"/>
      <c r="AC9936"/>
      <c r="AD9936"/>
      <c r="AE9936"/>
      <c r="AF9936"/>
      <c r="AG9936"/>
      <c r="AH9936"/>
      <c r="AI9936"/>
      <c r="AJ9936"/>
      <c r="AK9936"/>
      <c r="AL9936"/>
      <c r="AM9936"/>
      <c r="AN9936"/>
      <c r="AO9936"/>
      <c r="AP9936"/>
      <c r="AQ9936"/>
      <c r="AR9936"/>
      <c r="AS9936"/>
      <c r="AT9936"/>
      <c r="AU9936"/>
      <c r="AV9936"/>
      <c r="AW9936"/>
      <c r="AX9936"/>
      <c r="AY9936"/>
      <c r="AZ9936"/>
      <c r="BA9936"/>
      <c r="BB9936"/>
      <c r="BC9936"/>
      <c r="BD9936"/>
      <c r="BE9936"/>
      <c r="BF9936"/>
      <c r="BG9936"/>
      <c r="BH9936"/>
      <c r="BI9936"/>
      <c r="BJ9936"/>
      <c r="BK9936"/>
      <c r="BL9936"/>
      <c r="BM9936"/>
      <c r="BN9936"/>
      <c r="BO9936"/>
      <c r="BP9936"/>
      <c r="BQ9936"/>
      <c r="BR9936"/>
      <c r="BS9936"/>
      <c r="BT9936"/>
      <c r="BU9936"/>
      <c r="BV9936"/>
      <c r="BW9936"/>
      <c r="BX9936"/>
      <c r="BY9936"/>
      <c r="BZ9936"/>
      <c r="CA9936"/>
      <c r="CB9936"/>
      <c r="CC9936"/>
      <c r="CD9936"/>
      <c r="CE9936"/>
      <c r="CF9936"/>
      <c r="CG9936"/>
      <c r="CH9936"/>
      <c r="CI9936"/>
      <c r="CJ9936"/>
      <c r="CK9936"/>
      <c r="CL9936"/>
      <c r="CM9936"/>
      <c r="CN9936"/>
      <c r="CO9936"/>
      <c r="CP9936"/>
      <c r="CQ9936"/>
      <c r="CR9936"/>
      <c r="CS9936"/>
      <c r="CT9936"/>
      <c r="CU9936"/>
      <c r="CV9936"/>
    </row>
    <row r="9937" spans="10:100" x14ac:dyDescent="0.25">
      <c r="J9937"/>
      <c r="K9937"/>
      <c r="L9937"/>
      <c r="M9937"/>
      <c r="N9937"/>
      <c r="O9937"/>
      <c r="P9937"/>
      <c r="Q9937"/>
      <c r="R9937"/>
      <c r="S9937"/>
      <c r="T9937"/>
      <c r="U9937"/>
      <c r="V9937"/>
      <c r="W9937"/>
      <c r="X9937"/>
      <c r="Y9937"/>
      <c r="Z9937"/>
      <c r="AA9937"/>
      <c r="AB9937"/>
      <c r="AC9937"/>
      <c r="AD9937"/>
      <c r="AE9937"/>
      <c r="AF9937"/>
      <c r="AG9937"/>
      <c r="AH9937"/>
      <c r="AI9937"/>
      <c r="AJ9937"/>
      <c r="AK9937"/>
      <c r="AL9937"/>
      <c r="AM9937"/>
      <c r="AN9937"/>
      <c r="AO9937"/>
      <c r="AP9937"/>
      <c r="AQ9937"/>
      <c r="AR9937"/>
      <c r="AS9937"/>
      <c r="AT9937"/>
      <c r="AU9937"/>
      <c r="AV9937"/>
      <c r="AW9937"/>
      <c r="AX9937"/>
      <c r="AY9937"/>
      <c r="AZ9937"/>
      <c r="BA9937"/>
      <c r="BB9937"/>
      <c r="BC9937"/>
      <c r="BD9937"/>
      <c r="BE9937"/>
      <c r="BF9937"/>
      <c r="BG9937"/>
      <c r="BH9937"/>
      <c r="BI9937"/>
      <c r="BJ9937"/>
      <c r="BK9937"/>
      <c r="BL9937"/>
      <c r="BM9937"/>
      <c r="BN9937"/>
      <c r="BO9937"/>
      <c r="BP9937"/>
      <c r="BQ9937"/>
      <c r="BR9937"/>
      <c r="BS9937"/>
      <c r="BT9937"/>
      <c r="BU9937"/>
      <c r="BV9937"/>
      <c r="BW9937"/>
      <c r="BX9937"/>
      <c r="BY9937"/>
      <c r="BZ9937"/>
      <c r="CA9937"/>
      <c r="CB9937"/>
      <c r="CC9937"/>
      <c r="CD9937"/>
      <c r="CE9937"/>
      <c r="CF9937"/>
      <c r="CG9937"/>
      <c r="CH9937"/>
      <c r="CI9937"/>
      <c r="CJ9937"/>
      <c r="CK9937"/>
      <c r="CL9937"/>
      <c r="CM9937"/>
      <c r="CN9937"/>
      <c r="CO9937"/>
      <c r="CP9937"/>
      <c r="CQ9937"/>
      <c r="CR9937"/>
      <c r="CS9937"/>
      <c r="CT9937"/>
      <c r="CU9937"/>
      <c r="CV9937"/>
    </row>
    <row r="9938" spans="10:100" x14ac:dyDescent="0.25">
      <c r="J9938"/>
      <c r="K9938"/>
      <c r="L9938"/>
      <c r="M9938"/>
      <c r="N9938"/>
      <c r="O9938"/>
      <c r="P9938"/>
      <c r="Q9938"/>
      <c r="R9938"/>
      <c r="S9938"/>
      <c r="T9938"/>
      <c r="U9938"/>
      <c r="V9938"/>
      <c r="W9938"/>
      <c r="X9938"/>
      <c r="Y9938"/>
      <c r="Z9938"/>
      <c r="AA9938"/>
      <c r="AB9938"/>
      <c r="AC9938"/>
      <c r="AD9938"/>
      <c r="AE9938"/>
      <c r="AF9938"/>
      <c r="AG9938"/>
      <c r="AH9938"/>
      <c r="AI9938"/>
      <c r="AJ9938"/>
      <c r="AK9938"/>
      <c r="AL9938"/>
      <c r="AM9938"/>
      <c r="AN9938"/>
      <c r="AO9938"/>
      <c r="AP9938"/>
      <c r="AQ9938"/>
      <c r="AR9938"/>
      <c r="AS9938"/>
      <c r="AT9938"/>
      <c r="AU9938"/>
      <c r="AV9938"/>
      <c r="AW9938"/>
      <c r="AX9938"/>
      <c r="AY9938"/>
      <c r="AZ9938"/>
      <c r="BA9938"/>
      <c r="BB9938"/>
      <c r="BC9938"/>
      <c r="BD9938"/>
      <c r="BE9938"/>
      <c r="BF9938"/>
      <c r="BG9938"/>
      <c r="BH9938"/>
      <c r="BI9938"/>
      <c r="BJ9938"/>
      <c r="BK9938"/>
      <c r="BL9938"/>
      <c r="BM9938"/>
      <c r="BN9938"/>
      <c r="BO9938"/>
      <c r="BP9938"/>
      <c r="BQ9938"/>
      <c r="BR9938"/>
      <c r="BS9938"/>
      <c r="BT9938"/>
      <c r="BU9938"/>
      <c r="BV9938"/>
      <c r="BW9938"/>
      <c r="BX9938"/>
      <c r="BY9938"/>
      <c r="BZ9938"/>
      <c r="CA9938"/>
      <c r="CB9938"/>
      <c r="CC9938"/>
      <c r="CD9938"/>
      <c r="CE9938"/>
      <c r="CF9938"/>
      <c r="CG9938"/>
      <c r="CH9938"/>
      <c r="CI9938"/>
      <c r="CJ9938"/>
      <c r="CK9938"/>
      <c r="CL9938"/>
      <c r="CM9938"/>
      <c r="CN9938"/>
      <c r="CO9938"/>
      <c r="CP9938"/>
      <c r="CQ9938"/>
      <c r="CR9938"/>
      <c r="CS9938"/>
      <c r="CT9938"/>
      <c r="CU9938"/>
      <c r="CV9938"/>
    </row>
    <row r="9939" spans="10:100" x14ac:dyDescent="0.25">
      <c r="J9939"/>
      <c r="K9939"/>
      <c r="L9939"/>
      <c r="M9939"/>
      <c r="N9939"/>
      <c r="O9939"/>
      <c r="P9939"/>
      <c r="Q9939"/>
      <c r="R9939"/>
      <c r="S9939"/>
      <c r="T9939"/>
      <c r="U9939"/>
      <c r="V9939"/>
      <c r="W9939"/>
      <c r="X9939"/>
      <c r="Y9939"/>
      <c r="Z9939"/>
      <c r="AA9939"/>
      <c r="AB9939"/>
      <c r="AC9939"/>
      <c r="AD9939"/>
      <c r="AE9939"/>
      <c r="AF9939"/>
      <c r="AG9939"/>
      <c r="AH9939"/>
      <c r="AI9939"/>
      <c r="AJ9939"/>
      <c r="AK9939"/>
      <c r="AL9939"/>
      <c r="AM9939"/>
      <c r="AN9939"/>
      <c r="AO9939"/>
      <c r="AP9939"/>
      <c r="AQ9939"/>
      <c r="AR9939"/>
      <c r="AS9939"/>
      <c r="AT9939"/>
      <c r="AU9939"/>
      <c r="AV9939"/>
      <c r="AW9939"/>
      <c r="AX9939"/>
      <c r="AY9939"/>
      <c r="AZ9939"/>
      <c r="BA9939"/>
      <c r="BB9939"/>
      <c r="BC9939"/>
      <c r="BD9939"/>
      <c r="BE9939"/>
      <c r="BF9939"/>
      <c r="BG9939"/>
      <c r="BH9939"/>
      <c r="BI9939"/>
      <c r="BJ9939"/>
      <c r="BK9939"/>
      <c r="BL9939"/>
      <c r="BM9939"/>
      <c r="BN9939"/>
      <c r="BO9939"/>
      <c r="BP9939"/>
      <c r="BQ9939"/>
      <c r="BR9939"/>
      <c r="BS9939"/>
      <c r="BT9939"/>
      <c r="BU9939"/>
      <c r="BV9939"/>
      <c r="BW9939"/>
      <c r="BX9939"/>
      <c r="BY9939"/>
      <c r="BZ9939"/>
      <c r="CA9939"/>
      <c r="CB9939"/>
      <c r="CC9939"/>
      <c r="CD9939"/>
      <c r="CE9939"/>
      <c r="CF9939"/>
      <c r="CG9939"/>
      <c r="CH9939"/>
      <c r="CI9939"/>
      <c r="CJ9939"/>
      <c r="CK9939"/>
      <c r="CL9939"/>
      <c r="CM9939"/>
      <c r="CN9939"/>
      <c r="CO9939"/>
      <c r="CP9939"/>
      <c r="CQ9939"/>
      <c r="CR9939"/>
      <c r="CS9939"/>
      <c r="CT9939"/>
      <c r="CU9939"/>
      <c r="CV9939"/>
    </row>
    <row r="9940" spans="10:100" x14ac:dyDescent="0.25">
      <c r="J9940"/>
      <c r="K9940"/>
      <c r="L9940"/>
      <c r="M9940"/>
      <c r="N9940"/>
      <c r="O9940"/>
      <c r="P9940"/>
      <c r="Q9940"/>
      <c r="R9940"/>
      <c r="S9940"/>
      <c r="T9940"/>
      <c r="U9940"/>
      <c r="V9940"/>
      <c r="W9940"/>
      <c r="X9940"/>
      <c r="Y9940"/>
      <c r="Z9940"/>
      <c r="AA9940"/>
      <c r="AB9940"/>
      <c r="AC9940"/>
      <c r="AD9940"/>
      <c r="AE9940"/>
      <c r="AF9940"/>
      <c r="AG9940"/>
      <c r="AH9940"/>
      <c r="AI9940"/>
      <c r="AJ9940"/>
      <c r="AK9940"/>
      <c r="AL9940"/>
      <c r="AM9940"/>
      <c r="AN9940"/>
      <c r="AO9940"/>
      <c r="AP9940"/>
      <c r="AQ9940"/>
      <c r="AR9940"/>
      <c r="AS9940"/>
      <c r="AT9940"/>
      <c r="AU9940"/>
      <c r="AV9940"/>
      <c r="AW9940"/>
      <c r="AX9940"/>
      <c r="AY9940"/>
      <c r="AZ9940"/>
      <c r="BA9940"/>
      <c r="BB9940"/>
      <c r="BC9940"/>
      <c r="BD9940"/>
      <c r="BE9940"/>
      <c r="BF9940"/>
      <c r="BG9940"/>
      <c r="BH9940"/>
      <c r="BI9940"/>
      <c r="BJ9940"/>
      <c r="BK9940"/>
      <c r="BL9940"/>
      <c r="BM9940"/>
      <c r="BN9940"/>
      <c r="BO9940"/>
      <c r="BP9940"/>
      <c r="BQ9940"/>
      <c r="BR9940"/>
      <c r="BS9940"/>
      <c r="BT9940"/>
      <c r="BU9940"/>
      <c r="BV9940"/>
      <c r="BW9940"/>
      <c r="BX9940"/>
      <c r="BY9940"/>
      <c r="BZ9940"/>
      <c r="CA9940"/>
      <c r="CB9940"/>
      <c r="CC9940"/>
      <c r="CD9940"/>
      <c r="CE9940"/>
      <c r="CF9940"/>
      <c r="CG9940"/>
      <c r="CH9940"/>
      <c r="CI9940"/>
      <c r="CJ9940"/>
      <c r="CK9940"/>
      <c r="CL9940"/>
      <c r="CM9940"/>
      <c r="CN9940"/>
      <c r="CO9940"/>
      <c r="CP9940"/>
      <c r="CQ9940"/>
      <c r="CR9940"/>
      <c r="CS9940"/>
      <c r="CT9940"/>
      <c r="CU9940"/>
      <c r="CV9940"/>
    </row>
    <row r="9941" spans="10:100" x14ac:dyDescent="0.25">
      <c r="J9941"/>
      <c r="K9941"/>
      <c r="L9941"/>
      <c r="M9941"/>
      <c r="N9941"/>
      <c r="O9941"/>
      <c r="P9941"/>
      <c r="Q9941"/>
      <c r="R9941"/>
      <c r="S9941"/>
      <c r="T9941"/>
      <c r="U9941"/>
      <c r="V9941"/>
      <c r="W9941"/>
      <c r="X9941"/>
      <c r="Y9941"/>
      <c r="Z9941"/>
      <c r="AA9941"/>
      <c r="AB9941"/>
      <c r="AC9941"/>
      <c r="AD9941"/>
      <c r="AE9941"/>
      <c r="AF9941"/>
      <c r="AG9941"/>
      <c r="AH9941"/>
      <c r="AI9941"/>
      <c r="AJ9941"/>
      <c r="AK9941"/>
      <c r="AL9941"/>
      <c r="AM9941"/>
      <c r="AN9941"/>
      <c r="AO9941"/>
      <c r="AP9941"/>
      <c r="AQ9941"/>
      <c r="AR9941"/>
      <c r="AS9941"/>
      <c r="AT9941"/>
      <c r="AU9941"/>
      <c r="AV9941"/>
      <c r="AW9941"/>
      <c r="AX9941"/>
      <c r="AY9941"/>
      <c r="AZ9941"/>
      <c r="BA9941"/>
      <c r="BB9941"/>
      <c r="BC9941"/>
      <c r="BD9941"/>
      <c r="BE9941"/>
      <c r="BF9941"/>
      <c r="BG9941"/>
      <c r="BH9941"/>
      <c r="BI9941"/>
      <c r="BJ9941"/>
      <c r="BK9941"/>
      <c r="BL9941"/>
      <c r="BM9941"/>
      <c r="BN9941"/>
      <c r="BO9941"/>
      <c r="BP9941"/>
      <c r="BQ9941"/>
      <c r="BR9941"/>
      <c r="BS9941"/>
      <c r="BT9941"/>
      <c r="BU9941"/>
      <c r="BV9941"/>
      <c r="BW9941"/>
      <c r="BX9941"/>
      <c r="BY9941"/>
      <c r="BZ9941"/>
      <c r="CA9941"/>
      <c r="CB9941"/>
      <c r="CC9941"/>
      <c r="CD9941"/>
      <c r="CE9941"/>
      <c r="CF9941"/>
      <c r="CG9941"/>
      <c r="CH9941"/>
      <c r="CI9941"/>
      <c r="CJ9941"/>
      <c r="CK9941"/>
      <c r="CL9941"/>
      <c r="CM9941"/>
      <c r="CN9941"/>
      <c r="CO9941"/>
      <c r="CP9941"/>
      <c r="CQ9941"/>
      <c r="CR9941"/>
      <c r="CS9941"/>
      <c r="CT9941"/>
      <c r="CU9941"/>
      <c r="CV9941"/>
    </row>
    <row r="9942" spans="10:100" x14ac:dyDescent="0.25">
      <c r="J9942"/>
      <c r="K9942"/>
      <c r="L9942"/>
      <c r="M9942"/>
      <c r="N9942"/>
      <c r="O9942"/>
      <c r="P9942"/>
      <c r="Q9942"/>
      <c r="R9942"/>
      <c r="S9942"/>
      <c r="T9942"/>
      <c r="U9942"/>
      <c r="V9942"/>
      <c r="W9942"/>
      <c r="X9942"/>
      <c r="Y9942"/>
      <c r="Z9942"/>
      <c r="AA9942"/>
      <c r="AB9942"/>
      <c r="AC9942"/>
      <c r="AD9942"/>
      <c r="AE9942"/>
      <c r="AF9942"/>
      <c r="AG9942"/>
      <c r="AH9942"/>
      <c r="AI9942"/>
      <c r="AJ9942"/>
      <c r="AK9942"/>
      <c r="AL9942"/>
      <c r="AM9942"/>
      <c r="AN9942"/>
      <c r="AO9942"/>
      <c r="AP9942"/>
      <c r="AQ9942"/>
      <c r="AR9942"/>
      <c r="AS9942"/>
      <c r="AT9942"/>
      <c r="AU9942"/>
      <c r="AV9942"/>
      <c r="AW9942"/>
      <c r="AX9942"/>
      <c r="AY9942"/>
      <c r="AZ9942"/>
      <c r="BA9942"/>
      <c r="BB9942"/>
      <c r="BC9942"/>
      <c r="BD9942"/>
      <c r="BE9942"/>
      <c r="BF9942"/>
      <c r="BG9942"/>
      <c r="BH9942"/>
      <c r="BI9942"/>
      <c r="BJ9942"/>
      <c r="BK9942"/>
      <c r="BL9942"/>
      <c r="BM9942"/>
      <c r="BN9942"/>
      <c r="BO9942"/>
      <c r="BP9942"/>
      <c r="BQ9942"/>
      <c r="BR9942"/>
      <c r="BS9942"/>
      <c r="BT9942"/>
      <c r="BU9942"/>
      <c r="BV9942"/>
      <c r="BW9942"/>
      <c r="BX9942"/>
      <c r="BY9942"/>
      <c r="BZ9942"/>
      <c r="CA9942"/>
      <c r="CB9942"/>
      <c r="CC9942"/>
      <c r="CD9942"/>
      <c r="CE9942"/>
      <c r="CF9942"/>
      <c r="CG9942"/>
      <c r="CH9942"/>
      <c r="CI9942"/>
      <c r="CJ9942"/>
      <c r="CK9942"/>
      <c r="CL9942"/>
      <c r="CM9942"/>
      <c r="CN9942"/>
      <c r="CO9942"/>
      <c r="CP9942"/>
      <c r="CQ9942"/>
      <c r="CR9942"/>
      <c r="CS9942"/>
      <c r="CT9942"/>
      <c r="CU9942"/>
      <c r="CV9942"/>
    </row>
    <row r="9943" spans="10:100" x14ac:dyDescent="0.25">
      <c r="J9943"/>
      <c r="K9943"/>
      <c r="L9943"/>
      <c r="M9943"/>
      <c r="N9943"/>
      <c r="O9943"/>
      <c r="P9943"/>
      <c r="Q9943"/>
      <c r="R9943"/>
      <c r="S9943"/>
      <c r="T9943"/>
      <c r="U9943"/>
      <c r="V9943"/>
      <c r="W9943"/>
      <c r="X9943"/>
      <c r="Y9943"/>
      <c r="Z9943"/>
      <c r="AA9943"/>
      <c r="AB9943"/>
      <c r="AC9943"/>
      <c r="AD9943"/>
      <c r="AE9943"/>
      <c r="AF9943"/>
      <c r="AG9943"/>
      <c r="AH9943"/>
      <c r="AI9943"/>
      <c r="AJ9943"/>
      <c r="AK9943"/>
      <c r="AL9943"/>
      <c r="AM9943"/>
      <c r="AN9943"/>
      <c r="AO9943"/>
      <c r="AP9943"/>
      <c r="AQ9943"/>
      <c r="AR9943"/>
      <c r="AS9943"/>
      <c r="AT9943"/>
      <c r="AU9943"/>
      <c r="AV9943"/>
      <c r="AW9943"/>
      <c r="AX9943"/>
      <c r="AY9943"/>
      <c r="AZ9943"/>
      <c r="BA9943"/>
      <c r="BB9943"/>
      <c r="BC9943"/>
      <c r="BD9943"/>
      <c r="BE9943"/>
      <c r="BF9943"/>
      <c r="BG9943"/>
      <c r="BH9943"/>
      <c r="BI9943"/>
      <c r="BJ9943"/>
      <c r="BK9943"/>
      <c r="BL9943"/>
      <c r="BM9943"/>
      <c r="BN9943"/>
      <c r="BO9943"/>
      <c r="BP9943"/>
      <c r="BQ9943"/>
      <c r="BR9943"/>
      <c r="BS9943"/>
      <c r="BT9943"/>
      <c r="BU9943"/>
      <c r="BV9943"/>
      <c r="BW9943"/>
      <c r="BX9943"/>
      <c r="BY9943"/>
      <c r="BZ9943"/>
      <c r="CA9943"/>
      <c r="CB9943"/>
      <c r="CC9943"/>
      <c r="CD9943"/>
      <c r="CE9943"/>
      <c r="CF9943"/>
      <c r="CG9943"/>
      <c r="CH9943"/>
      <c r="CI9943"/>
      <c r="CJ9943"/>
      <c r="CK9943"/>
      <c r="CL9943"/>
      <c r="CM9943"/>
      <c r="CN9943"/>
      <c r="CO9943"/>
      <c r="CP9943"/>
      <c r="CQ9943"/>
      <c r="CR9943"/>
      <c r="CS9943"/>
      <c r="CT9943"/>
      <c r="CU9943"/>
      <c r="CV9943"/>
    </row>
    <row r="9944" spans="10:100" x14ac:dyDescent="0.25">
      <c r="J9944"/>
      <c r="K9944"/>
      <c r="L9944"/>
      <c r="M9944"/>
      <c r="N9944"/>
      <c r="O9944"/>
      <c r="P9944"/>
      <c r="Q9944"/>
      <c r="R9944"/>
      <c r="S9944"/>
      <c r="T9944"/>
      <c r="U9944"/>
      <c r="V9944"/>
      <c r="W9944"/>
      <c r="X9944"/>
      <c r="Y9944"/>
      <c r="Z9944"/>
      <c r="AA9944"/>
      <c r="AB9944"/>
      <c r="AC9944"/>
      <c r="AD9944"/>
      <c r="AE9944"/>
      <c r="AF9944"/>
      <c r="AG9944"/>
      <c r="AH9944"/>
      <c r="AI9944"/>
      <c r="AJ9944"/>
      <c r="AK9944"/>
      <c r="AL9944"/>
      <c r="AM9944"/>
      <c r="AN9944"/>
      <c r="AO9944"/>
      <c r="AP9944"/>
      <c r="AQ9944"/>
      <c r="AR9944"/>
      <c r="AS9944"/>
      <c r="AT9944"/>
      <c r="AU9944"/>
      <c r="AV9944"/>
      <c r="AW9944"/>
      <c r="AX9944"/>
      <c r="AY9944"/>
      <c r="AZ9944"/>
      <c r="BA9944"/>
      <c r="BB9944"/>
      <c r="BC9944"/>
      <c r="BD9944"/>
      <c r="BE9944"/>
      <c r="BF9944"/>
      <c r="BG9944"/>
      <c r="BH9944"/>
      <c r="BI9944"/>
      <c r="BJ9944"/>
      <c r="BK9944"/>
      <c r="BL9944"/>
      <c r="BM9944"/>
      <c r="BN9944"/>
      <c r="BO9944"/>
      <c r="BP9944"/>
      <c r="BQ9944"/>
      <c r="BR9944"/>
      <c r="BS9944"/>
      <c r="BT9944"/>
      <c r="BU9944"/>
      <c r="BV9944"/>
      <c r="BW9944"/>
      <c r="BX9944"/>
      <c r="BY9944"/>
      <c r="BZ9944"/>
      <c r="CA9944"/>
      <c r="CB9944"/>
      <c r="CC9944"/>
      <c r="CD9944"/>
      <c r="CE9944"/>
      <c r="CF9944"/>
      <c r="CG9944"/>
      <c r="CH9944"/>
      <c r="CI9944"/>
      <c r="CJ9944"/>
      <c r="CK9944"/>
      <c r="CL9944"/>
      <c r="CM9944"/>
      <c r="CN9944"/>
      <c r="CO9944"/>
      <c r="CP9944"/>
      <c r="CQ9944"/>
      <c r="CR9944"/>
      <c r="CS9944"/>
      <c r="CT9944"/>
      <c r="CU9944"/>
      <c r="CV9944"/>
    </row>
    <row r="9945" spans="10:100" x14ac:dyDescent="0.25">
      <c r="J9945"/>
      <c r="K9945"/>
      <c r="L9945"/>
      <c r="M9945"/>
      <c r="N9945"/>
      <c r="O9945"/>
      <c r="P9945"/>
      <c r="Q9945"/>
      <c r="R9945"/>
      <c r="S9945"/>
      <c r="T9945"/>
      <c r="U9945"/>
      <c r="V9945"/>
      <c r="W9945"/>
      <c r="X9945"/>
      <c r="Y9945"/>
      <c r="Z9945"/>
      <c r="AA9945"/>
      <c r="AB9945"/>
      <c r="AC9945"/>
      <c r="AD9945"/>
      <c r="AE9945"/>
      <c r="AF9945"/>
      <c r="AG9945"/>
      <c r="AH9945"/>
      <c r="AI9945"/>
      <c r="AJ9945"/>
      <c r="AK9945"/>
      <c r="AL9945"/>
      <c r="AM9945"/>
      <c r="AN9945"/>
      <c r="AO9945"/>
      <c r="AP9945"/>
      <c r="AQ9945"/>
      <c r="AR9945"/>
      <c r="AS9945"/>
      <c r="AT9945"/>
      <c r="AU9945"/>
      <c r="AV9945"/>
      <c r="AW9945"/>
      <c r="AX9945"/>
      <c r="AY9945"/>
      <c r="AZ9945"/>
      <c r="BA9945"/>
      <c r="BB9945"/>
      <c r="BC9945"/>
      <c r="BD9945"/>
      <c r="BE9945"/>
      <c r="BF9945"/>
      <c r="BG9945"/>
      <c r="BH9945"/>
      <c r="BI9945"/>
      <c r="BJ9945"/>
      <c r="BK9945"/>
      <c r="BL9945"/>
      <c r="BM9945"/>
      <c r="BN9945"/>
      <c r="BO9945"/>
      <c r="BP9945"/>
      <c r="BQ9945"/>
      <c r="BR9945"/>
      <c r="BS9945"/>
      <c r="BT9945"/>
      <c r="BU9945"/>
      <c r="BV9945"/>
      <c r="BW9945"/>
      <c r="BX9945"/>
      <c r="BY9945"/>
      <c r="BZ9945"/>
      <c r="CA9945"/>
      <c r="CB9945"/>
      <c r="CC9945"/>
      <c r="CD9945"/>
      <c r="CE9945"/>
      <c r="CF9945"/>
      <c r="CG9945"/>
      <c r="CH9945"/>
      <c r="CI9945"/>
      <c r="CJ9945"/>
      <c r="CK9945"/>
      <c r="CL9945"/>
      <c r="CM9945"/>
      <c r="CN9945"/>
      <c r="CO9945"/>
      <c r="CP9945"/>
      <c r="CQ9945"/>
      <c r="CR9945"/>
      <c r="CS9945"/>
      <c r="CT9945"/>
      <c r="CU9945"/>
      <c r="CV9945"/>
    </row>
    <row r="9946" spans="10:100" x14ac:dyDescent="0.25">
      <c r="J9946"/>
      <c r="K9946"/>
      <c r="L9946"/>
      <c r="M9946"/>
      <c r="N9946"/>
      <c r="O9946"/>
      <c r="P9946"/>
      <c r="Q9946"/>
      <c r="R9946"/>
      <c r="S9946"/>
      <c r="T9946"/>
      <c r="U9946"/>
      <c r="V9946"/>
      <c r="W9946"/>
      <c r="X9946"/>
      <c r="Y9946"/>
      <c r="Z9946"/>
      <c r="AA9946"/>
      <c r="AB9946"/>
      <c r="AC9946"/>
      <c r="AD9946"/>
      <c r="AE9946"/>
      <c r="AF9946"/>
      <c r="AG9946"/>
      <c r="AH9946"/>
      <c r="AI9946"/>
      <c r="AJ9946"/>
      <c r="AK9946"/>
      <c r="AL9946"/>
      <c r="AM9946"/>
      <c r="AN9946"/>
      <c r="AO9946"/>
      <c r="AP9946"/>
      <c r="AQ9946"/>
      <c r="AR9946"/>
      <c r="AS9946"/>
      <c r="AT9946"/>
      <c r="AU9946"/>
      <c r="AV9946"/>
      <c r="AW9946"/>
      <c r="AX9946"/>
      <c r="AY9946"/>
      <c r="AZ9946"/>
      <c r="BA9946"/>
      <c r="BB9946"/>
      <c r="BC9946"/>
      <c r="BD9946"/>
      <c r="BE9946"/>
      <c r="BF9946"/>
      <c r="BG9946"/>
      <c r="BH9946"/>
      <c r="BI9946"/>
      <c r="BJ9946"/>
      <c r="BK9946"/>
      <c r="BL9946"/>
      <c r="BM9946"/>
      <c r="BN9946"/>
      <c r="BO9946"/>
      <c r="BP9946"/>
      <c r="BQ9946"/>
      <c r="BR9946"/>
      <c r="BS9946"/>
      <c r="BT9946"/>
      <c r="BU9946"/>
      <c r="BV9946"/>
      <c r="BW9946"/>
      <c r="BX9946"/>
      <c r="BY9946"/>
      <c r="BZ9946"/>
      <c r="CA9946"/>
      <c r="CB9946"/>
      <c r="CC9946"/>
      <c r="CD9946"/>
      <c r="CE9946"/>
      <c r="CF9946"/>
      <c r="CG9946"/>
      <c r="CH9946"/>
      <c r="CI9946"/>
      <c r="CJ9946"/>
      <c r="CK9946"/>
      <c r="CL9946"/>
      <c r="CM9946"/>
      <c r="CN9946"/>
      <c r="CO9946"/>
      <c r="CP9946"/>
      <c r="CQ9946"/>
      <c r="CR9946"/>
      <c r="CS9946"/>
      <c r="CT9946"/>
      <c r="CU9946"/>
      <c r="CV9946"/>
    </row>
    <row r="9947" spans="10:100" x14ac:dyDescent="0.25">
      <c r="J9947"/>
      <c r="K9947"/>
      <c r="L9947"/>
      <c r="M9947"/>
      <c r="N9947"/>
      <c r="O9947"/>
      <c r="P9947"/>
      <c r="Q9947"/>
      <c r="R9947"/>
      <c r="S9947"/>
      <c r="T9947"/>
      <c r="U9947"/>
      <c r="V9947"/>
      <c r="W9947"/>
      <c r="X9947"/>
      <c r="Y9947"/>
      <c r="Z9947"/>
      <c r="AA9947"/>
      <c r="AB9947"/>
      <c r="AC9947"/>
      <c r="AD9947"/>
      <c r="AE9947"/>
      <c r="AF9947"/>
      <c r="AG9947"/>
      <c r="AH9947"/>
      <c r="AI9947"/>
      <c r="AJ9947"/>
      <c r="AK9947"/>
      <c r="AL9947"/>
      <c r="AM9947"/>
      <c r="AN9947"/>
      <c r="AO9947"/>
      <c r="AP9947"/>
      <c r="AQ9947"/>
      <c r="AR9947"/>
      <c r="AS9947"/>
      <c r="AT9947"/>
      <c r="AU9947"/>
      <c r="AV9947"/>
      <c r="AW9947"/>
      <c r="AX9947"/>
      <c r="AY9947"/>
      <c r="AZ9947"/>
      <c r="BA9947"/>
      <c r="BB9947"/>
      <c r="BC9947"/>
      <c r="BD9947"/>
      <c r="BE9947"/>
      <c r="BF9947"/>
      <c r="BG9947"/>
      <c r="BH9947"/>
      <c r="BI9947"/>
      <c r="BJ9947"/>
      <c r="BK9947"/>
      <c r="BL9947"/>
      <c r="BM9947"/>
      <c r="BN9947"/>
      <c r="BO9947"/>
      <c r="BP9947"/>
      <c r="BQ9947"/>
      <c r="BR9947"/>
      <c r="BS9947"/>
      <c r="BT9947"/>
      <c r="BU9947"/>
      <c r="BV9947"/>
      <c r="BW9947"/>
      <c r="BX9947"/>
      <c r="BY9947"/>
      <c r="BZ9947"/>
      <c r="CA9947"/>
      <c r="CB9947"/>
      <c r="CC9947"/>
      <c r="CD9947"/>
      <c r="CE9947"/>
      <c r="CF9947"/>
      <c r="CG9947"/>
      <c r="CH9947"/>
      <c r="CI9947"/>
      <c r="CJ9947"/>
      <c r="CK9947"/>
      <c r="CL9947"/>
      <c r="CM9947"/>
      <c r="CN9947"/>
      <c r="CO9947"/>
      <c r="CP9947"/>
      <c r="CQ9947"/>
      <c r="CR9947"/>
      <c r="CS9947"/>
      <c r="CT9947"/>
      <c r="CU9947"/>
      <c r="CV9947"/>
    </row>
    <row r="9948" spans="10:100" x14ac:dyDescent="0.25">
      <c r="J9948"/>
      <c r="K9948"/>
      <c r="L9948"/>
      <c r="M9948"/>
      <c r="N9948"/>
      <c r="O9948"/>
      <c r="P9948"/>
      <c r="Q9948"/>
      <c r="R9948"/>
      <c r="S9948"/>
      <c r="T9948"/>
      <c r="U9948"/>
      <c r="V9948"/>
      <c r="W9948"/>
      <c r="X9948"/>
      <c r="Y9948"/>
      <c r="Z9948"/>
      <c r="AA9948"/>
      <c r="AB9948"/>
      <c r="AC9948"/>
      <c r="AD9948"/>
      <c r="AE9948"/>
      <c r="AF9948"/>
      <c r="AG9948"/>
      <c r="AH9948"/>
      <c r="AI9948"/>
      <c r="AJ9948"/>
      <c r="AK9948"/>
      <c r="AL9948"/>
      <c r="AM9948"/>
      <c r="AN9948"/>
      <c r="AO9948"/>
      <c r="AP9948"/>
      <c r="AQ9948"/>
      <c r="AR9948"/>
      <c r="AS9948"/>
      <c r="AT9948"/>
      <c r="AU9948"/>
      <c r="AV9948"/>
      <c r="AW9948"/>
      <c r="AX9948"/>
      <c r="AY9948"/>
      <c r="AZ9948"/>
      <c r="BA9948"/>
      <c r="BB9948"/>
      <c r="BC9948"/>
      <c r="BD9948"/>
      <c r="BE9948"/>
      <c r="BF9948"/>
      <c r="BG9948"/>
      <c r="BH9948"/>
      <c r="BI9948"/>
      <c r="BJ9948"/>
      <c r="BK9948"/>
      <c r="BL9948"/>
      <c r="BM9948"/>
      <c r="BN9948"/>
      <c r="BO9948"/>
      <c r="BP9948"/>
      <c r="BQ9948"/>
      <c r="BR9948"/>
      <c r="BS9948"/>
      <c r="BT9948"/>
      <c r="BU9948"/>
      <c r="BV9948"/>
      <c r="BW9948"/>
      <c r="BX9948"/>
      <c r="BY9948"/>
      <c r="BZ9948"/>
      <c r="CA9948"/>
      <c r="CB9948"/>
      <c r="CC9948"/>
      <c r="CD9948"/>
      <c r="CE9948"/>
      <c r="CF9948"/>
      <c r="CG9948"/>
      <c r="CH9948"/>
      <c r="CI9948"/>
      <c r="CJ9948"/>
      <c r="CK9948"/>
      <c r="CL9948"/>
      <c r="CM9948"/>
      <c r="CN9948"/>
      <c r="CO9948"/>
      <c r="CP9948"/>
      <c r="CQ9948"/>
      <c r="CR9948"/>
      <c r="CS9948"/>
      <c r="CT9948"/>
      <c r="CU9948"/>
      <c r="CV9948"/>
    </row>
    <row r="9949" spans="10:100" x14ac:dyDescent="0.25">
      <c r="J9949"/>
      <c r="K9949"/>
      <c r="L9949"/>
      <c r="M9949"/>
      <c r="N9949"/>
      <c r="O9949"/>
      <c r="P9949"/>
      <c r="Q9949"/>
      <c r="R9949"/>
      <c r="S9949"/>
      <c r="T9949"/>
      <c r="U9949"/>
      <c r="V9949"/>
      <c r="W9949"/>
      <c r="X9949"/>
      <c r="Y9949"/>
      <c r="Z9949"/>
      <c r="AA9949"/>
      <c r="AB9949"/>
      <c r="AC9949"/>
      <c r="AD9949"/>
      <c r="AE9949"/>
      <c r="AF9949"/>
      <c r="AG9949"/>
      <c r="AH9949"/>
      <c r="AI9949"/>
      <c r="AJ9949"/>
      <c r="AK9949"/>
      <c r="AL9949"/>
      <c r="AM9949"/>
      <c r="AN9949"/>
      <c r="AO9949"/>
      <c r="AP9949"/>
      <c r="AQ9949"/>
      <c r="AR9949"/>
      <c r="AS9949"/>
      <c r="AT9949"/>
      <c r="AU9949"/>
      <c r="AV9949"/>
      <c r="AW9949"/>
      <c r="AX9949"/>
      <c r="AY9949"/>
      <c r="AZ9949"/>
      <c r="BA9949"/>
      <c r="BB9949"/>
      <c r="BC9949"/>
      <c r="BD9949"/>
      <c r="BE9949"/>
      <c r="BF9949"/>
      <c r="BG9949"/>
      <c r="BH9949"/>
      <c r="BI9949"/>
      <c r="BJ9949"/>
      <c r="BK9949"/>
      <c r="BL9949"/>
      <c r="BM9949"/>
      <c r="BN9949"/>
      <c r="BO9949"/>
      <c r="BP9949"/>
      <c r="BQ9949"/>
      <c r="BR9949"/>
      <c r="BS9949"/>
      <c r="BT9949"/>
      <c r="BU9949"/>
      <c r="BV9949"/>
      <c r="BW9949"/>
      <c r="BX9949"/>
      <c r="BY9949"/>
      <c r="BZ9949"/>
      <c r="CA9949"/>
      <c r="CB9949"/>
      <c r="CC9949"/>
      <c r="CD9949"/>
      <c r="CE9949"/>
      <c r="CF9949"/>
      <c r="CG9949"/>
      <c r="CH9949"/>
      <c r="CI9949"/>
      <c r="CJ9949"/>
      <c r="CK9949"/>
      <c r="CL9949"/>
      <c r="CM9949"/>
      <c r="CN9949"/>
      <c r="CO9949"/>
      <c r="CP9949"/>
      <c r="CQ9949"/>
      <c r="CR9949"/>
      <c r="CS9949"/>
      <c r="CT9949"/>
      <c r="CU9949"/>
      <c r="CV9949"/>
    </row>
    <row r="9950" spans="10:100" x14ac:dyDescent="0.25">
      <c r="J9950"/>
      <c r="K9950"/>
      <c r="L9950"/>
      <c r="M9950"/>
      <c r="N9950"/>
      <c r="O9950"/>
      <c r="P9950"/>
      <c r="Q9950"/>
      <c r="R9950"/>
      <c r="S9950"/>
      <c r="T9950"/>
      <c r="U9950"/>
      <c r="V9950"/>
      <c r="W9950"/>
      <c r="X9950"/>
      <c r="Y9950"/>
      <c r="Z9950"/>
      <c r="AA9950"/>
      <c r="AB9950"/>
      <c r="AC9950"/>
      <c r="AD9950"/>
      <c r="AE9950"/>
      <c r="AF9950"/>
      <c r="AG9950"/>
      <c r="AH9950"/>
      <c r="AI9950"/>
      <c r="AJ9950"/>
      <c r="AK9950"/>
      <c r="AL9950"/>
      <c r="AM9950"/>
      <c r="AN9950"/>
      <c r="AO9950"/>
      <c r="AP9950"/>
      <c r="AQ9950"/>
      <c r="AR9950"/>
      <c r="AS9950"/>
      <c r="AT9950"/>
      <c r="AU9950"/>
      <c r="AV9950"/>
      <c r="AW9950"/>
      <c r="AX9950"/>
      <c r="AY9950"/>
      <c r="AZ9950"/>
      <c r="BA9950"/>
      <c r="BB9950"/>
      <c r="BC9950"/>
      <c r="BD9950"/>
      <c r="BE9950"/>
      <c r="BF9950"/>
      <c r="BG9950"/>
      <c r="BH9950"/>
      <c r="BI9950"/>
      <c r="BJ9950"/>
      <c r="BK9950"/>
      <c r="BL9950"/>
      <c r="BM9950"/>
      <c r="BN9950"/>
      <c r="BO9950"/>
      <c r="BP9950"/>
      <c r="BQ9950"/>
      <c r="BR9950"/>
      <c r="BS9950"/>
      <c r="BT9950"/>
      <c r="BU9950"/>
      <c r="BV9950"/>
      <c r="BW9950"/>
      <c r="BX9950"/>
      <c r="BY9950"/>
      <c r="BZ9950"/>
      <c r="CA9950"/>
      <c r="CB9950"/>
      <c r="CC9950"/>
      <c r="CD9950"/>
      <c r="CE9950"/>
      <c r="CF9950"/>
      <c r="CG9950"/>
      <c r="CH9950"/>
      <c r="CI9950"/>
      <c r="CJ9950"/>
      <c r="CK9950"/>
      <c r="CL9950"/>
      <c r="CM9950"/>
      <c r="CN9950"/>
      <c r="CO9950"/>
      <c r="CP9950"/>
      <c r="CQ9950"/>
      <c r="CR9950"/>
      <c r="CS9950"/>
      <c r="CT9950"/>
      <c r="CU9950"/>
      <c r="CV9950"/>
    </row>
    <row r="9951" spans="10:100" x14ac:dyDescent="0.25">
      <c r="J9951"/>
      <c r="K9951"/>
      <c r="L9951"/>
      <c r="M9951"/>
      <c r="N9951"/>
      <c r="O9951"/>
      <c r="P9951"/>
      <c r="Q9951"/>
      <c r="R9951"/>
      <c r="S9951"/>
      <c r="T9951"/>
      <c r="U9951"/>
      <c r="V9951"/>
      <c r="W9951"/>
      <c r="X9951"/>
      <c r="Y9951"/>
      <c r="Z9951"/>
      <c r="AA9951"/>
      <c r="AB9951"/>
      <c r="AC9951"/>
      <c r="AD9951"/>
      <c r="AE9951"/>
      <c r="AF9951"/>
      <c r="AG9951"/>
      <c r="AH9951"/>
      <c r="AI9951"/>
      <c r="AJ9951"/>
      <c r="AK9951"/>
      <c r="AL9951"/>
      <c r="AM9951"/>
      <c r="AN9951"/>
      <c r="AO9951"/>
      <c r="AP9951"/>
      <c r="AQ9951"/>
      <c r="AR9951"/>
      <c r="AS9951"/>
      <c r="AT9951"/>
      <c r="AU9951"/>
      <c r="AV9951"/>
      <c r="AW9951"/>
      <c r="AX9951"/>
      <c r="AY9951"/>
      <c r="AZ9951"/>
      <c r="BA9951"/>
      <c r="BB9951"/>
      <c r="BC9951"/>
      <c r="BD9951"/>
      <c r="BE9951"/>
      <c r="BF9951"/>
      <c r="BG9951"/>
      <c r="BH9951"/>
      <c r="BI9951"/>
      <c r="BJ9951"/>
      <c r="BK9951"/>
      <c r="BL9951"/>
      <c r="BM9951"/>
      <c r="BN9951"/>
      <c r="BO9951"/>
      <c r="BP9951"/>
      <c r="BQ9951"/>
      <c r="BR9951"/>
      <c r="BS9951"/>
      <c r="BT9951"/>
      <c r="BU9951"/>
      <c r="BV9951"/>
      <c r="BW9951"/>
      <c r="BX9951"/>
      <c r="BY9951"/>
      <c r="BZ9951"/>
      <c r="CA9951"/>
      <c r="CB9951"/>
      <c r="CC9951"/>
      <c r="CD9951"/>
      <c r="CE9951"/>
      <c r="CF9951"/>
      <c r="CG9951"/>
      <c r="CH9951"/>
      <c r="CI9951"/>
      <c r="CJ9951"/>
      <c r="CK9951"/>
      <c r="CL9951"/>
      <c r="CM9951"/>
      <c r="CN9951"/>
      <c r="CO9951"/>
      <c r="CP9951"/>
      <c r="CQ9951"/>
      <c r="CR9951"/>
      <c r="CS9951"/>
      <c r="CT9951"/>
      <c r="CU9951"/>
      <c r="CV9951"/>
    </row>
    <row r="9952" spans="10:100" x14ac:dyDescent="0.25">
      <c r="J9952"/>
      <c r="K9952"/>
      <c r="L9952"/>
      <c r="M9952"/>
      <c r="N9952"/>
      <c r="O9952"/>
      <c r="P9952"/>
      <c r="Q9952"/>
      <c r="R9952"/>
      <c r="S9952"/>
      <c r="T9952"/>
      <c r="U9952"/>
      <c r="V9952"/>
      <c r="W9952"/>
      <c r="X9952"/>
      <c r="Y9952"/>
      <c r="Z9952"/>
      <c r="AA9952"/>
      <c r="AB9952"/>
      <c r="AC9952"/>
      <c r="AD9952"/>
      <c r="AE9952"/>
      <c r="AF9952"/>
      <c r="AG9952"/>
      <c r="AH9952"/>
      <c r="AI9952"/>
      <c r="AJ9952"/>
      <c r="AK9952"/>
      <c r="AL9952"/>
      <c r="AM9952"/>
      <c r="AN9952"/>
      <c r="AO9952"/>
      <c r="AP9952"/>
      <c r="AQ9952"/>
      <c r="AR9952"/>
      <c r="AS9952"/>
      <c r="AT9952"/>
      <c r="AU9952"/>
      <c r="AV9952"/>
      <c r="AW9952"/>
      <c r="AX9952"/>
      <c r="AY9952"/>
      <c r="AZ9952"/>
      <c r="BA9952"/>
      <c r="BB9952"/>
      <c r="BC9952"/>
      <c r="BD9952"/>
      <c r="BE9952"/>
      <c r="BF9952"/>
      <c r="BG9952"/>
      <c r="BH9952"/>
      <c r="BI9952"/>
      <c r="BJ9952"/>
      <c r="BK9952"/>
      <c r="BL9952"/>
      <c r="BM9952"/>
      <c r="BN9952"/>
      <c r="BO9952"/>
      <c r="BP9952"/>
      <c r="BQ9952"/>
      <c r="BR9952"/>
      <c r="BS9952"/>
      <c r="BT9952"/>
      <c r="BU9952"/>
      <c r="BV9952"/>
      <c r="BW9952"/>
      <c r="BX9952"/>
      <c r="BY9952"/>
      <c r="BZ9952"/>
      <c r="CA9952"/>
      <c r="CB9952"/>
      <c r="CC9952"/>
      <c r="CD9952"/>
      <c r="CE9952"/>
      <c r="CF9952"/>
      <c r="CG9952"/>
      <c r="CH9952"/>
      <c r="CI9952"/>
      <c r="CJ9952"/>
      <c r="CK9952"/>
      <c r="CL9952"/>
      <c r="CM9952"/>
      <c r="CN9952"/>
      <c r="CO9952"/>
      <c r="CP9952"/>
      <c r="CQ9952"/>
      <c r="CR9952"/>
      <c r="CS9952"/>
      <c r="CT9952"/>
      <c r="CU9952"/>
      <c r="CV9952"/>
    </row>
    <row r="9953" spans="10:100" x14ac:dyDescent="0.25">
      <c r="J9953"/>
      <c r="K9953"/>
      <c r="L9953"/>
      <c r="M9953"/>
      <c r="N9953"/>
      <c r="O9953"/>
      <c r="P9953"/>
      <c r="Q9953"/>
      <c r="R9953"/>
      <c r="S9953"/>
      <c r="T9953"/>
      <c r="U9953"/>
      <c r="V9953"/>
      <c r="W9953"/>
      <c r="X9953"/>
      <c r="Y9953"/>
      <c r="Z9953"/>
      <c r="AA9953"/>
      <c r="AB9953"/>
      <c r="AC9953"/>
      <c r="AD9953"/>
      <c r="AE9953"/>
      <c r="AF9953"/>
      <c r="AG9953"/>
      <c r="AH9953"/>
      <c r="AI9953"/>
      <c r="AJ9953"/>
      <c r="AK9953"/>
      <c r="AL9953"/>
      <c r="AM9953"/>
      <c r="AN9953"/>
      <c r="AO9953"/>
      <c r="AP9953"/>
      <c r="AQ9953"/>
      <c r="AR9953"/>
      <c r="AS9953"/>
      <c r="AT9953"/>
      <c r="AU9953"/>
      <c r="AV9953"/>
      <c r="AW9953"/>
      <c r="AX9953"/>
      <c r="AY9953"/>
      <c r="AZ9953"/>
      <c r="BA9953"/>
      <c r="BB9953"/>
      <c r="BC9953"/>
      <c r="BD9953"/>
      <c r="BE9953"/>
      <c r="BF9953"/>
      <c r="BG9953"/>
      <c r="BH9953"/>
      <c r="BI9953"/>
      <c r="BJ9953"/>
      <c r="BK9953"/>
      <c r="BL9953"/>
      <c r="BM9953"/>
      <c r="BN9953"/>
      <c r="BO9953"/>
      <c r="BP9953"/>
      <c r="BQ9953"/>
      <c r="BR9953"/>
      <c r="BS9953"/>
      <c r="BT9953"/>
      <c r="BU9953"/>
      <c r="BV9953"/>
      <c r="BW9953"/>
      <c r="BX9953"/>
      <c r="BY9953"/>
      <c r="BZ9953"/>
      <c r="CA9953"/>
      <c r="CB9953"/>
      <c r="CC9953"/>
      <c r="CD9953"/>
      <c r="CE9953"/>
      <c r="CF9953"/>
      <c r="CG9953"/>
      <c r="CH9953"/>
      <c r="CI9953"/>
      <c r="CJ9953"/>
      <c r="CK9953"/>
      <c r="CL9953"/>
      <c r="CM9953"/>
      <c r="CN9953"/>
      <c r="CO9953"/>
      <c r="CP9953"/>
      <c r="CQ9953"/>
      <c r="CR9953"/>
      <c r="CS9953"/>
      <c r="CT9953"/>
      <c r="CU9953"/>
      <c r="CV9953"/>
    </row>
    <row r="9954" spans="10:100" x14ac:dyDescent="0.25">
      <c r="J9954"/>
      <c r="K9954"/>
      <c r="L9954"/>
      <c r="M9954"/>
      <c r="N9954"/>
      <c r="O9954"/>
      <c r="P9954"/>
      <c r="Q9954"/>
      <c r="R9954"/>
      <c r="S9954"/>
      <c r="T9954"/>
      <c r="U9954"/>
      <c r="V9954"/>
      <c r="W9954"/>
      <c r="X9954"/>
      <c r="Y9954"/>
      <c r="Z9954"/>
      <c r="AA9954"/>
      <c r="AB9954"/>
      <c r="AC9954"/>
      <c r="AD9954"/>
      <c r="AE9954"/>
      <c r="AF9954"/>
      <c r="AG9954"/>
      <c r="AH9954"/>
      <c r="AI9954"/>
      <c r="AJ9954"/>
      <c r="AK9954"/>
      <c r="AL9954"/>
      <c r="AM9954"/>
      <c r="AN9954"/>
      <c r="AO9954"/>
      <c r="AP9954"/>
      <c r="AQ9954"/>
      <c r="AR9954"/>
      <c r="AS9954"/>
      <c r="AT9954"/>
      <c r="AU9954"/>
      <c r="AV9954"/>
      <c r="AW9954"/>
      <c r="AX9954"/>
      <c r="AY9954"/>
      <c r="AZ9954"/>
      <c r="BA9954"/>
      <c r="BB9954"/>
      <c r="BC9954"/>
      <c r="BD9954"/>
      <c r="BE9954"/>
      <c r="BF9954"/>
      <c r="BG9954"/>
      <c r="BH9954"/>
      <c r="BI9954"/>
      <c r="BJ9954"/>
      <c r="BK9954"/>
      <c r="BL9954"/>
      <c r="BM9954"/>
      <c r="BN9954"/>
      <c r="BO9954"/>
      <c r="BP9954"/>
      <c r="BQ9954"/>
      <c r="BR9954"/>
      <c r="BS9954"/>
      <c r="BT9954"/>
      <c r="BU9954"/>
      <c r="BV9954"/>
      <c r="BW9954"/>
      <c r="BX9954"/>
      <c r="BY9954"/>
      <c r="BZ9954"/>
      <c r="CA9954"/>
      <c r="CB9954"/>
      <c r="CC9954"/>
      <c r="CD9954"/>
      <c r="CE9954"/>
      <c r="CF9954"/>
      <c r="CG9954"/>
      <c r="CH9954"/>
      <c r="CI9954"/>
      <c r="CJ9954"/>
      <c r="CK9954"/>
      <c r="CL9954"/>
      <c r="CM9954"/>
      <c r="CN9954"/>
      <c r="CO9954"/>
      <c r="CP9954"/>
      <c r="CQ9954"/>
      <c r="CR9954"/>
      <c r="CS9954"/>
      <c r="CT9954"/>
      <c r="CU9954"/>
      <c r="CV9954"/>
    </row>
    <row r="9955" spans="10:100" x14ac:dyDescent="0.25">
      <c r="J9955"/>
      <c r="K9955"/>
      <c r="L9955"/>
      <c r="M9955"/>
      <c r="N9955"/>
      <c r="O9955"/>
      <c r="P9955"/>
      <c r="Q9955"/>
      <c r="R9955"/>
      <c r="S9955"/>
      <c r="T9955"/>
      <c r="U9955"/>
      <c r="V9955"/>
      <c r="W9955"/>
      <c r="X9955"/>
      <c r="Y9955"/>
      <c r="Z9955"/>
      <c r="AA9955"/>
      <c r="AB9955"/>
      <c r="AC9955"/>
      <c r="AD9955"/>
      <c r="AE9955"/>
      <c r="AF9955"/>
      <c r="AG9955"/>
      <c r="AH9955"/>
      <c r="AI9955"/>
      <c r="AJ9955"/>
      <c r="AK9955"/>
      <c r="AL9955"/>
      <c r="AM9955"/>
      <c r="AN9955"/>
      <c r="AO9955"/>
      <c r="AP9955"/>
      <c r="AQ9955"/>
      <c r="AR9955"/>
      <c r="AS9955"/>
      <c r="AT9955"/>
      <c r="AU9955"/>
      <c r="AV9955"/>
      <c r="AW9955"/>
      <c r="AX9955"/>
      <c r="AY9955"/>
      <c r="AZ9955"/>
      <c r="BA9955"/>
      <c r="BB9955"/>
      <c r="BC9955"/>
      <c r="BD9955"/>
      <c r="BE9955"/>
      <c r="BF9955"/>
      <c r="BG9955"/>
      <c r="BH9955"/>
      <c r="BI9955"/>
      <c r="BJ9955"/>
      <c r="BK9955"/>
      <c r="BL9955"/>
      <c r="BM9955"/>
      <c r="BN9955"/>
      <c r="BO9955"/>
      <c r="BP9955"/>
      <c r="BQ9955"/>
      <c r="BR9955"/>
      <c r="BS9955"/>
      <c r="BT9955"/>
      <c r="BU9955"/>
      <c r="BV9955"/>
      <c r="BW9955"/>
      <c r="BX9955"/>
      <c r="BY9955"/>
      <c r="BZ9955"/>
      <c r="CA9955"/>
      <c r="CB9955"/>
      <c r="CC9955"/>
      <c r="CD9955"/>
      <c r="CE9955"/>
      <c r="CF9955"/>
      <c r="CG9955"/>
      <c r="CH9955"/>
      <c r="CI9955"/>
      <c r="CJ9955"/>
      <c r="CK9955"/>
      <c r="CL9955"/>
      <c r="CM9955"/>
      <c r="CN9955"/>
      <c r="CO9955"/>
      <c r="CP9955"/>
      <c r="CQ9955"/>
      <c r="CR9955"/>
      <c r="CS9955"/>
      <c r="CT9955"/>
      <c r="CU9955"/>
      <c r="CV9955"/>
    </row>
    <row r="9956" spans="10:100" x14ac:dyDescent="0.25">
      <c r="J9956"/>
      <c r="K9956"/>
      <c r="L9956"/>
      <c r="M9956"/>
      <c r="N9956"/>
      <c r="O9956"/>
      <c r="P9956"/>
      <c r="Q9956"/>
      <c r="R9956"/>
      <c r="S9956"/>
      <c r="T9956"/>
      <c r="U9956"/>
      <c r="V9956"/>
      <c r="W9956"/>
      <c r="X9956"/>
      <c r="Y9956"/>
      <c r="Z9956"/>
      <c r="AA9956"/>
      <c r="AB9956"/>
      <c r="AC9956"/>
      <c r="AD9956"/>
      <c r="AE9956"/>
      <c r="AF9956"/>
      <c r="AG9956"/>
      <c r="AH9956"/>
      <c r="AI9956"/>
      <c r="AJ9956"/>
      <c r="AK9956"/>
      <c r="AL9956"/>
      <c r="AM9956"/>
      <c r="AN9956"/>
      <c r="AO9956"/>
      <c r="AP9956"/>
      <c r="AQ9956"/>
      <c r="AR9956"/>
      <c r="AS9956"/>
      <c r="AT9956"/>
      <c r="AU9956"/>
      <c r="AV9956"/>
      <c r="AW9956"/>
      <c r="AX9956"/>
      <c r="AY9956"/>
      <c r="AZ9956"/>
      <c r="BA9956"/>
      <c r="BB9956"/>
      <c r="BC9956"/>
      <c r="BD9956"/>
      <c r="BE9956"/>
      <c r="BF9956"/>
      <c r="BG9956"/>
      <c r="BH9956"/>
      <c r="BI9956"/>
      <c r="BJ9956"/>
      <c r="BK9956"/>
      <c r="BL9956"/>
      <c r="BM9956"/>
      <c r="BN9956"/>
      <c r="BO9956"/>
      <c r="BP9956"/>
      <c r="BQ9956"/>
      <c r="BR9956"/>
      <c r="BS9956"/>
      <c r="BT9956"/>
      <c r="BU9956"/>
      <c r="BV9956"/>
      <c r="BW9956"/>
      <c r="BX9956"/>
      <c r="BY9956"/>
      <c r="BZ9956"/>
      <c r="CA9956"/>
      <c r="CB9956"/>
      <c r="CC9956"/>
      <c r="CD9956"/>
      <c r="CE9956"/>
      <c r="CF9956"/>
      <c r="CG9956"/>
      <c r="CH9956"/>
      <c r="CI9956"/>
      <c r="CJ9956"/>
      <c r="CK9956"/>
      <c r="CL9956"/>
      <c r="CM9956"/>
      <c r="CN9956"/>
      <c r="CO9956"/>
      <c r="CP9956"/>
      <c r="CQ9956"/>
      <c r="CR9956"/>
      <c r="CS9956"/>
      <c r="CT9956"/>
      <c r="CU9956"/>
      <c r="CV9956"/>
    </row>
    <row r="9957" spans="10:100" x14ac:dyDescent="0.25">
      <c r="J9957"/>
      <c r="K9957"/>
      <c r="L9957"/>
      <c r="M9957"/>
      <c r="N9957"/>
      <c r="O9957"/>
      <c r="P9957"/>
      <c r="Q9957"/>
      <c r="R9957"/>
      <c r="S9957"/>
      <c r="T9957"/>
      <c r="U9957"/>
      <c r="V9957"/>
      <c r="W9957"/>
      <c r="X9957"/>
      <c r="Y9957"/>
      <c r="Z9957"/>
      <c r="AA9957"/>
      <c r="AB9957"/>
      <c r="AC9957"/>
      <c r="AD9957"/>
      <c r="AE9957"/>
      <c r="AF9957"/>
      <c r="AG9957"/>
      <c r="AH9957"/>
      <c r="AI9957"/>
      <c r="AJ9957"/>
      <c r="AK9957"/>
      <c r="AL9957"/>
      <c r="AM9957"/>
      <c r="AN9957"/>
      <c r="AO9957"/>
      <c r="AP9957"/>
      <c r="AQ9957"/>
      <c r="AR9957"/>
      <c r="AS9957"/>
      <c r="AT9957"/>
      <c r="AU9957"/>
      <c r="AV9957"/>
      <c r="AW9957"/>
      <c r="AX9957"/>
      <c r="AY9957"/>
      <c r="AZ9957"/>
      <c r="BA9957"/>
      <c r="BB9957"/>
      <c r="BC9957"/>
      <c r="BD9957"/>
      <c r="BE9957"/>
      <c r="BF9957"/>
      <c r="BG9957"/>
      <c r="BH9957"/>
      <c r="BI9957"/>
      <c r="BJ9957"/>
      <c r="BK9957"/>
      <c r="BL9957"/>
      <c r="BM9957"/>
      <c r="BN9957"/>
      <c r="BO9957"/>
      <c r="BP9957"/>
      <c r="BQ9957"/>
      <c r="BR9957"/>
      <c r="BS9957"/>
      <c r="BT9957"/>
      <c r="BU9957"/>
      <c r="BV9957"/>
      <c r="BW9957"/>
      <c r="BX9957"/>
      <c r="BY9957"/>
      <c r="BZ9957"/>
      <c r="CA9957"/>
      <c r="CB9957"/>
      <c r="CC9957"/>
      <c r="CD9957"/>
      <c r="CE9957"/>
      <c r="CF9957"/>
      <c r="CG9957"/>
      <c r="CH9957"/>
      <c r="CI9957"/>
      <c r="CJ9957"/>
      <c r="CK9957"/>
      <c r="CL9957"/>
      <c r="CM9957"/>
      <c r="CN9957"/>
      <c r="CO9957"/>
      <c r="CP9957"/>
      <c r="CQ9957"/>
      <c r="CR9957"/>
      <c r="CS9957"/>
      <c r="CT9957"/>
      <c r="CU9957"/>
      <c r="CV9957"/>
    </row>
    <row r="9958" spans="10:100" x14ac:dyDescent="0.25">
      <c r="J9958"/>
      <c r="K9958"/>
      <c r="L9958"/>
      <c r="M9958"/>
      <c r="N9958"/>
      <c r="O9958"/>
      <c r="P9958"/>
      <c r="Q9958"/>
      <c r="R9958"/>
      <c r="S9958"/>
      <c r="T9958"/>
      <c r="U9958"/>
      <c r="V9958"/>
      <c r="W9958"/>
      <c r="X9958"/>
      <c r="Y9958"/>
      <c r="Z9958"/>
      <c r="AA9958"/>
      <c r="AB9958"/>
      <c r="AC9958"/>
      <c r="AD9958"/>
      <c r="AE9958"/>
      <c r="AF9958"/>
      <c r="AG9958"/>
      <c r="AH9958"/>
      <c r="AI9958"/>
      <c r="AJ9958"/>
      <c r="AK9958"/>
      <c r="AL9958"/>
      <c r="AM9958"/>
      <c r="AN9958"/>
      <c r="AO9958"/>
      <c r="AP9958"/>
      <c r="AQ9958"/>
      <c r="AR9958"/>
      <c r="AS9958"/>
      <c r="AT9958"/>
      <c r="AU9958"/>
      <c r="AV9958"/>
      <c r="AW9958"/>
      <c r="AX9958"/>
      <c r="AY9958"/>
      <c r="AZ9958"/>
      <c r="BA9958"/>
      <c r="BB9958"/>
      <c r="BC9958"/>
      <c r="BD9958"/>
      <c r="BE9958"/>
      <c r="BF9958"/>
      <c r="BG9958"/>
      <c r="BH9958"/>
      <c r="BI9958"/>
      <c r="BJ9958"/>
      <c r="BK9958"/>
      <c r="BL9958"/>
      <c r="BM9958"/>
      <c r="BN9958"/>
      <c r="BO9958"/>
      <c r="BP9958"/>
      <c r="BQ9958"/>
      <c r="BR9958"/>
      <c r="BS9958"/>
      <c r="BT9958"/>
      <c r="BU9958"/>
      <c r="BV9958"/>
      <c r="BW9958"/>
      <c r="BX9958"/>
      <c r="BY9958"/>
      <c r="BZ9958"/>
      <c r="CA9958"/>
      <c r="CB9958"/>
      <c r="CC9958"/>
      <c r="CD9958"/>
      <c r="CE9958"/>
      <c r="CF9958"/>
      <c r="CG9958"/>
      <c r="CH9958"/>
      <c r="CI9958"/>
      <c r="CJ9958"/>
      <c r="CK9958"/>
      <c r="CL9958"/>
      <c r="CM9958"/>
      <c r="CN9958"/>
      <c r="CO9958"/>
      <c r="CP9958"/>
      <c r="CQ9958"/>
      <c r="CR9958"/>
      <c r="CS9958"/>
      <c r="CT9958"/>
      <c r="CU9958"/>
      <c r="CV9958"/>
    </row>
    <row r="9959" spans="10:100" x14ac:dyDescent="0.25">
      <c r="J9959"/>
      <c r="K9959"/>
      <c r="L9959"/>
      <c r="M9959"/>
      <c r="N9959"/>
      <c r="O9959"/>
      <c r="P9959"/>
      <c r="Q9959"/>
      <c r="R9959"/>
      <c r="S9959"/>
      <c r="T9959"/>
      <c r="U9959"/>
      <c r="V9959"/>
      <c r="W9959"/>
      <c r="X9959"/>
      <c r="Y9959"/>
      <c r="Z9959"/>
      <c r="AA9959"/>
      <c r="AB9959"/>
      <c r="AC9959"/>
      <c r="AD9959"/>
      <c r="AE9959"/>
      <c r="AF9959"/>
      <c r="AG9959"/>
      <c r="AH9959"/>
      <c r="AI9959"/>
      <c r="AJ9959"/>
      <c r="AK9959"/>
      <c r="AL9959"/>
      <c r="AM9959"/>
      <c r="AN9959"/>
      <c r="AO9959"/>
      <c r="AP9959"/>
      <c r="AQ9959"/>
      <c r="AR9959"/>
      <c r="AS9959"/>
      <c r="AT9959"/>
      <c r="AU9959"/>
      <c r="AV9959"/>
      <c r="AW9959"/>
      <c r="AX9959"/>
      <c r="AY9959"/>
      <c r="AZ9959"/>
      <c r="BA9959"/>
      <c r="BB9959"/>
      <c r="BC9959"/>
      <c r="BD9959"/>
      <c r="BE9959"/>
      <c r="BF9959"/>
      <c r="BG9959"/>
      <c r="BH9959"/>
      <c r="BI9959"/>
      <c r="BJ9959"/>
      <c r="BK9959"/>
      <c r="BL9959"/>
      <c r="BM9959"/>
      <c r="BN9959"/>
      <c r="BO9959"/>
      <c r="BP9959"/>
      <c r="BQ9959"/>
      <c r="BR9959"/>
      <c r="BS9959"/>
      <c r="BT9959"/>
      <c r="BU9959"/>
      <c r="BV9959"/>
      <c r="BW9959"/>
      <c r="BX9959"/>
      <c r="BY9959"/>
      <c r="BZ9959"/>
      <c r="CA9959"/>
      <c r="CB9959"/>
      <c r="CC9959"/>
      <c r="CD9959"/>
      <c r="CE9959"/>
      <c r="CF9959"/>
      <c r="CG9959"/>
      <c r="CH9959"/>
      <c r="CI9959"/>
      <c r="CJ9959"/>
      <c r="CK9959"/>
      <c r="CL9959"/>
      <c r="CM9959"/>
      <c r="CN9959"/>
      <c r="CO9959"/>
      <c r="CP9959"/>
      <c r="CQ9959"/>
      <c r="CR9959"/>
      <c r="CS9959"/>
      <c r="CT9959"/>
      <c r="CU9959"/>
      <c r="CV9959"/>
    </row>
    <row r="9960" spans="10:100" x14ac:dyDescent="0.25">
      <c r="J9960"/>
      <c r="K9960"/>
      <c r="L9960"/>
      <c r="M9960"/>
      <c r="N9960"/>
      <c r="O9960"/>
      <c r="P9960"/>
      <c r="Q9960"/>
      <c r="R9960"/>
      <c r="S9960"/>
      <c r="T9960"/>
      <c r="U9960"/>
      <c r="V9960"/>
      <c r="W9960"/>
      <c r="X9960"/>
      <c r="Y9960"/>
      <c r="Z9960"/>
      <c r="AA9960"/>
      <c r="AB9960"/>
      <c r="AC9960"/>
      <c r="AD9960"/>
      <c r="AE9960"/>
      <c r="AF9960"/>
      <c r="AG9960"/>
      <c r="AH9960"/>
      <c r="AI9960"/>
      <c r="AJ9960"/>
      <c r="AK9960"/>
      <c r="AL9960"/>
      <c r="AM9960"/>
      <c r="AN9960"/>
      <c r="AO9960"/>
      <c r="AP9960"/>
      <c r="AQ9960"/>
      <c r="AR9960"/>
      <c r="AS9960"/>
      <c r="AT9960"/>
      <c r="AU9960"/>
      <c r="AV9960"/>
      <c r="AW9960"/>
      <c r="AX9960"/>
      <c r="AY9960"/>
      <c r="AZ9960"/>
      <c r="BA9960"/>
      <c r="BB9960"/>
      <c r="BC9960"/>
      <c r="BD9960"/>
      <c r="BE9960"/>
      <c r="BF9960"/>
      <c r="BG9960"/>
      <c r="BH9960"/>
      <c r="BI9960"/>
      <c r="BJ9960"/>
      <c r="BK9960"/>
      <c r="BL9960"/>
      <c r="BM9960"/>
      <c r="BN9960"/>
      <c r="BO9960"/>
      <c r="BP9960"/>
      <c r="BQ9960"/>
      <c r="BR9960"/>
      <c r="BS9960"/>
      <c r="BT9960"/>
      <c r="BU9960"/>
      <c r="BV9960"/>
      <c r="BW9960"/>
      <c r="BX9960"/>
      <c r="BY9960"/>
      <c r="BZ9960"/>
      <c r="CA9960"/>
      <c r="CB9960"/>
      <c r="CC9960"/>
      <c r="CD9960"/>
      <c r="CE9960"/>
      <c r="CF9960"/>
      <c r="CG9960"/>
      <c r="CH9960"/>
      <c r="CI9960"/>
      <c r="CJ9960"/>
      <c r="CK9960"/>
      <c r="CL9960"/>
      <c r="CM9960"/>
      <c r="CN9960"/>
      <c r="CO9960"/>
      <c r="CP9960"/>
      <c r="CQ9960"/>
      <c r="CR9960"/>
      <c r="CS9960"/>
      <c r="CT9960"/>
      <c r="CU9960"/>
      <c r="CV9960"/>
    </row>
    <row r="9961" spans="10:100" x14ac:dyDescent="0.25">
      <c r="J9961"/>
      <c r="K9961"/>
      <c r="L9961"/>
      <c r="M9961"/>
      <c r="N9961"/>
      <c r="O9961"/>
      <c r="P9961"/>
      <c r="Q9961"/>
      <c r="R9961"/>
      <c r="S9961"/>
      <c r="T9961"/>
      <c r="U9961"/>
      <c r="V9961"/>
      <c r="W9961"/>
      <c r="X9961"/>
      <c r="Y9961"/>
      <c r="Z9961"/>
      <c r="AA9961"/>
      <c r="AB9961"/>
      <c r="AC9961"/>
      <c r="AD9961"/>
      <c r="AE9961"/>
      <c r="AF9961"/>
      <c r="AG9961"/>
      <c r="AH9961"/>
      <c r="AI9961"/>
      <c r="AJ9961"/>
      <c r="AK9961"/>
      <c r="AL9961"/>
      <c r="AM9961"/>
      <c r="AN9961"/>
      <c r="AO9961"/>
      <c r="AP9961"/>
      <c r="AQ9961"/>
      <c r="AR9961"/>
      <c r="AS9961"/>
      <c r="AT9961"/>
      <c r="AU9961"/>
      <c r="AV9961"/>
      <c r="AW9961"/>
      <c r="AX9961"/>
      <c r="AY9961"/>
      <c r="AZ9961"/>
      <c r="BA9961"/>
      <c r="BB9961"/>
      <c r="BC9961"/>
      <c r="BD9961"/>
      <c r="BE9961"/>
      <c r="BF9961"/>
      <c r="BG9961"/>
      <c r="BH9961"/>
      <c r="BI9961"/>
      <c r="BJ9961"/>
      <c r="BK9961"/>
      <c r="BL9961"/>
      <c r="BM9961"/>
      <c r="BN9961"/>
      <c r="BO9961"/>
      <c r="BP9961"/>
      <c r="BQ9961"/>
      <c r="BR9961"/>
      <c r="BS9961"/>
      <c r="BT9961"/>
      <c r="BU9961"/>
      <c r="BV9961"/>
      <c r="BW9961"/>
      <c r="BX9961"/>
      <c r="BY9961"/>
      <c r="BZ9961"/>
      <c r="CA9961"/>
      <c r="CB9961"/>
      <c r="CC9961"/>
      <c r="CD9961"/>
      <c r="CE9961"/>
      <c r="CF9961"/>
      <c r="CG9961"/>
      <c r="CH9961"/>
      <c r="CI9961"/>
      <c r="CJ9961"/>
      <c r="CK9961"/>
      <c r="CL9961"/>
      <c r="CM9961"/>
      <c r="CN9961"/>
      <c r="CO9961"/>
      <c r="CP9961"/>
      <c r="CQ9961"/>
      <c r="CR9961"/>
      <c r="CS9961"/>
      <c r="CT9961"/>
      <c r="CU9961"/>
      <c r="CV9961"/>
    </row>
    <row r="9962" spans="10:100" x14ac:dyDescent="0.25">
      <c r="J9962"/>
      <c r="K9962"/>
      <c r="L9962"/>
      <c r="M9962"/>
      <c r="N9962"/>
      <c r="O9962"/>
      <c r="P9962"/>
      <c r="Q9962"/>
      <c r="R9962"/>
      <c r="S9962"/>
      <c r="T9962"/>
      <c r="U9962"/>
      <c r="V9962"/>
      <c r="W9962"/>
      <c r="X9962"/>
      <c r="Y9962"/>
      <c r="Z9962"/>
      <c r="AA9962"/>
      <c r="AB9962"/>
      <c r="AC9962"/>
      <c r="AD9962"/>
      <c r="AE9962"/>
      <c r="AF9962"/>
      <c r="AG9962"/>
      <c r="AH9962"/>
      <c r="AI9962"/>
      <c r="AJ9962"/>
      <c r="AK9962"/>
      <c r="AL9962"/>
      <c r="AM9962"/>
      <c r="AN9962"/>
      <c r="AO9962"/>
      <c r="AP9962"/>
      <c r="AQ9962"/>
      <c r="AR9962"/>
      <c r="AS9962"/>
      <c r="AT9962"/>
      <c r="AU9962"/>
      <c r="AV9962"/>
      <c r="AW9962"/>
      <c r="AX9962"/>
      <c r="AY9962"/>
      <c r="AZ9962"/>
      <c r="BA9962"/>
      <c r="BB9962"/>
      <c r="BC9962"/>
      <c r="BD9962"/>
      <c r="BE9962"/>
      <c r="BF9962"/>
      <c r="BG9962"/>
      <c r="BH9962"/>
      <c r="BI9962"/>
      <c r="BJ9962"/>
      <c r="BK9962"/>
      <c r="BL9962"/>
      <c r="BM9962"/>
      <c r="BN9962"/>
      <c r="BO9962"/>
      <c r="BP9962"/>
      <c r="BQ9962"/>
      <c r="BR9962"/>
      <c r="BS9962"/>
      <c r="BT9962"/>
      <c r="BU9962"/>
      <c r="BV9962"/>
      <c r="BW9962"/>
      <c r="BX9962"/>
      <c r="BY9962"/>
      <c r="BZ9962"/>
      <c r="CA9962"/>
      <c r="CB9962"/>
      <c r="CC9962"/>
      <c r="CD9962"/>
      <c r="CE9962"/>
      <c r="CF9962"/>
      <c r="CG9962"/>
      <c r="CH9962"/>
      <c r="CI9962"/>
      <c r="CJ9962"/>
      <c r="CK9962"/>
      <c r="CL9962"/>
      <c r="CM9962"/>
      <c r="CN9962"/>
      <c r="CO9962"/>
      <c r="CP9962"/>
      <c r="CQ9962"/>
      <c r="CR9962"/>
      <c r="CS9962"/>
      <c r="CT9962"/>
      <c r="CU9962"/>
      <c r="CV9962"/>
    </row>
    <row r="9963" spans="10:100" x14ac:dyDescent="0.25">
      <c r="J9963"/>
      <c r="K9963"/>
      <c r="L9963"/>
      <c r="M9963"/>
      <c r="N9963"/>
      <c r="O9963"/>
      <c r="P9963"/>
      <c r="Q9963"/>
      <c r="R9963"/>
      <c r="S9963"/>
      <c r="T9963"/>
      <c r="U9963"/>
      <c r="V9963"/>
      <c r="W9963"/>
      <c r="X9963"/>
      <c r="Y9963"/>
      <c r="Z9963"/>
      <c r="AA9963"/>
      <c r="AB9963"/>
      <c r="AC9963"/>
      <c r="AD9963"/>
      <c r="AE9963"/>
      <c r="AF9963"/>
      <c r="AG9963"/>
      <c r="AH9963"/>
      <c r="AI9963"/>
      <c r="AJ9963"/>
      <c r="AK9963"/>
      <c r="AL9963"/>
      <c r="AM9963"/>
      <c r="AN9963"/>
      <c r="AO9963"/>
      <c r="AP9963"/>
      <c r="AQ9963"/>
      <c r="AR9963"/>
      <c r="AS9963"/>
      <c r="AT9963"/>
      <c r="AU9963"/>
      <c r="AV9963"/>
      <c r="AW9963"/>
      <c r="AX9963"/>
      <c r="AY9963"/>
      <c r="AZ9963"/>
      <c r="BA9963"/>
      <c r="BB9963"/>
      <c r="BC9963"/>
      <c r="BD9963"/>
      <c r="BE9963"/>
      <c r="BF9963"/>
      <c r="BG9963"/>
      <c r="BH9963"/>
      <c r="BI9963"/>
      <c r="BJ9963"/>
      <c r="BK9963"/>
      <c r="BL9963"/>
      <c r="BM9963"/>
      <c r="BN9963"/>
      <c r="BO9963"/>
      <c r="BP9963"/>
      <c r="BQ9963"/>
      <c r="BR9963"/>
      <c r="BS9963"/>
      <c r="BT9963"/>
      <c r="BU9963"/>
      <c r="BV9963"/>
      <c r="BW9963"/>
      <c r="BX9963"/>
      <c r="BY9963"/>
      <c r="BZ9963"/>
      <c r="CA9963"/>
      <c r="CB9963"/>
      <c r="CC9963"/>
      <c r="CD9963"/>
      <c r="CE9963"/>
      <c r="CF9963"/>
      <c r="CG9963"/>
      <c r="CH9963"/>
      <c r="CI9963"/>
      <c r="CJ9963"/>
      <c r="CK9963"/>
      <c r="CL9963"/>
      <c r="CM9963"/>
      <c r="CN9963"/>
      <c r="CO9963"/>
      <c r="CP9963"/>
      <c r="CQ9963"/>
      <c r="CR9963"/>
      <c r="CS9963"/>
      <c r="CT9963"/>
      <c r="CU9963"/>
      <c r="CV9963"/>
    </row>
    <row r="9964" spans="10:100" x14ac:dyDescent="0.25">
      <c r="J9964"/>
      <c r="K9964"/>
      <c r="L9964"/>
      <c r="M9964"/>
      <c r="N9964"/>
      <c r="O9964"/>
      <c r="P9964"/>
      <c r="Q9964"/>
      <c r="R9964"/>
      <c r="S9964"/>
      <c r="T9964"/>
      <c r="U9964"/>
      <c r="V9964"/>
      <c r="W9964"/>
      <c r="X9964"/>
      <c r="Y9964"/>
      <c r="Z9964"/>
      <c r="AA9964"/>
      <c r="AB9964"/>
      <c r="AC9964"/>
      <c r="AD9964"/>
      <c r="AE9964"/>
      <c r="AF9964"/>
      <c r="AG9964"/>
      <c r="AH9964"/>
      <c r="AI9964"/>
      <c r="AJ9964"/>
      <c r="AK9964"/>
      <c r="AL9964"/>
      <c r="AM9964"/>
      <c r="AN9964"/>
      <c r="AO9964"/>
      <c r="AP9964"/>
      <c r="AQ9964"/>
      <c r="AR9964"/>
      <c r="AS9964"/>
      <c r="AT9964"/>
      <c r="AU9964"/>
      <c r="AV9964"/>
      <c r="AW9964"/>
      <c r="AX9964"/>
      <c r="AY9964"/>
      <c r="AZ9964"/>
      <c r="BA9964"/>
      <c r="BB9964"/>
      <c r="BC9964"/>
      <c r="BD9964"/>
      <c r="BE9964"/>
      <c r="BF9964"/>
      <c r="BG9964"/>
      <c r="BH9964"/>
      <c r="BI9964"/>
      <c r="BJ9964"/>
      <c r="BK9964"/>
      <c r="BL9964"/>
      <c r="BM9964"/>
      <c r="BN9964"/>
      <c r="BO9964"/>
      <c r="BP9964"/>
      <c r="BQ9964"/>
      <c r="BR9964"/>
      <c r="BS9964"/>
      <c r="BT9964"/>
      <c r="BU9964"/>
      <c r="BV9964"/>
      <c r="BW9964"/>
      <c r="BX9964"/>
      <c r="BY9964"/>
      <c r="BZ9964"/>
      <c r="CA9964"/>
      <c r="CB9964"/>
      <c r="CC9964"/>
      <c r="CD9964"/>
      <c r="CE9964"/>
      <c r="CF9964"/>
      <c r="CG9964"/>
      <c r="CH9964"/>
      <c r="CI9964"/>
      <c r="CJ9964"/>
      <c r="CK9964"/>
      <c r="CL9964"/>
      <c r="CM9964"/>
      <c r="CN9964"/>
      <c r="CO9964"/>
      <c r="CP9964"/>
      <c r="CQ9964"/>
      <c r="CR9964"/>
      <c r="CS9964"/>
      <c r="CT9964"/>
      <c r="CU9964"/>
      <c r="CV9964"/>
    </row>
    <row r="9965" spans="10:100" x14ac:dyDescent="0.25">
      <c r="J9965"/>
      <c r="K9965"/>
      <c r="L9965"/>
      <c r="M9965"/>
      <c r="N9965"/>
      <c r="O9965"/>
      <c r="P9965"/>
      <c r="Q9965"/>
      <c r="R9965"/>
      <c r="S9965"/>
      <c r="T9965"/>
      <c r="U9965"/>
      <c r="V9965"/>
      <c r="W9965"/>
      <c r="X9965"/>
      <c r="Y9965"/>
      <c r="Z9965"/>
      <c r="AA9965"/>
      <c r="AB9965"/>
      <c r="AC9965"/>
      <c r="AD9965"/>
      <c r="AE9965"/>
      <c r="AF9965"/>
      <c r="AG9965"/>
      <c r="AH9965"/>
      <c r="AI9965"/>
      <c r="AJ9965"/>
      <c r="AK9965"/>
      <c r="AL9965"/>
      <c r="AM9965"/>
      <c r="AN9965"/>
      <c r="AO9965"/>
      <c r="AP9965"/>
      <c r="AQ9965"/>
      <c r="AR9965"/>
      <c r="AS9965"/>
      <c r="AT9965"/>
      <c r="AU9965"/>
      <c r="AV9965"/>
      <c r="AW9965"/>
      <c r="AX9965"/>
      <c r="AY9965"/>
      <c r="AZ9965"/>
      <c r="BA9965"/>
      <c r="BB9965"/>
      <c r="BC9965"/>
      <c r="BD9965"/>
      <c r="BE9965"/>
      <c r="BF9965"/>
      <c r="BG9965"/>
      <c r="BH9965"/>
      <c r="BI9965"/>
      <c r="BJ9965"/>
      <c r="BK9965"/>
      <c r="BL9965"/>
      <c r="BM9965"/>
      <c r="BN9965"/>
      <c r="BO9965"/>
      <c r="BP9965"/>
      <c r="BQ9965"/>
      <c r="BR9965"/>
      <c r="BS9965"/>
      <c r="BT9965"/>
      <c r="BU9965"/>
      <c r="BV9965"/>
      <c r="BW9965"/>
      <c r="BX9965"/>
      <c r="BY9965"/>
      <c r="BZ9965"/>
      <c r="CA9965"/>
      <c r="CB9965"/>
      <c r="CC9965"/>
      <c r="CD9965"/>
      <c r="CE9965"/>
      <c r="CF9965"/>
      <c r="CG9965"/>
      <c r="CH9965"/>
      <c r="CI9965"/>
      <c r="CJ9965"/>
      <c r="CK9965"/>
      <c r="CL9965"/>
      <c r="CM9965"/>
      <c r="CN9965"/>
      <c r="CO9965"/>
      <c r="CP9965"/>
      <c r="CQ9965"/>
      <c r="CR9965"/>
      <c r="CS9965"/>
      <c r="CT9965"/>
      <c r="CU9965"/>
      <c r="CV9965"/>
    </row>
    <row r="9966" spans="10:100" x14ac:dyDescent="0.25">
      <c r="J9966"/>
      <c r="K9966"/>
      <c r="L9966"/>
      <c r="M9966"/>
      <c r="N9966"/>
      <c r="O9966"/>
      <c r="P9966"/>
      <c r="Q9966"/>
      <c r="R9966"/>
      <c r="S9966"/>
      <c r="T9966"/>
      <c r="U9966"/>
      <c r="V9966"/>
      <c r="W9966"/>
      <c r="X9966"/>
      <c r="Y9966"/>
      <c r="Z9966"/>
      <c r="AA9966"/>
      <c r="AB9966"/>
      <c r="AC9966"/>
      <c r="AD9966"/>
      <c r="AE9966"/>
      <c r="AF9966"/>
      <c r="AG9966"/>
      <c r="AH9966"/>
      <c r="AI9966"/>
      <c r="AJ9966"/>
      <c r="AK9966"/>
      <c r="AL9966"/>
      <c r="AM9966"/>
      <c r="AN9966"/>
      <c r="AO9966"/>
      <c r="AP9966"/>
      <c r="AQ9966"/>
      <c r="AR9966"/>
      <c r="AS9966"/>
      <c r="AT9966"/>
      <c r="AU9966"/>
      <c r="AV9966"/>
      <c r="AW9966"/>
      <c r="AX9966"/>
      <c r="AY9966"/>
      <c r="AZ9966"/>
      <c r="BA9966"/>
      <c r="BB9966"/>
      <c r="BC9966"/>
      <c r="BD9966"/>
      <c r="BE9966"/>
      <c r="BF9966"/>
      <c r="BG9966"/>
      <c r="BH9966"/>
      <c r="BI9966"/>
      <c r="BJ9966"/>
      <c r="BK9966"/>
      <c r="BL9966"/>
      <c r="BM9966"/>
      <c r="BN9966"/>
      <c r="BO9966"/>
      <c r="BP9966"/>
      <c r="BQ9966"/>
      <c r="BR9966"/>
      <c r="BS9966"/>
      <c r="BT9966"/>
      <c r="BU9966"/>
      <c r="BV9966"/>
      <c r="BW9966"/>
      <c r="BX9966"/>
      <c r="BY9966"/>
      <c r="BZ9966"/>
      <c r="CA9966"/>
      <c r="CB9966"/>
      <c r="CC9966"/>
      <c r="CD9966"/>
      <c r="CE9966"/>
      <c r="CF9966"/>
      <c r="CG9966"/>
      <c r="CH9966"/>
      <c r="CI9966"/>
      <c r="CJ9966"/>
      <c r="CK9966"/>
      <c r="CL9966"/>
      <c r="CM9966"/>
      <c r="CN9966"/>
      <c r="CO9966"/>
      <c r="CP9966"/>
      <c r="CQ9966"/>
      <c r="CR9966"/>
      <c r="CS9966"/>
      <c r="CT9966"/>
      <c r="CU9966"/>
      <c r="CV9966"/>
    </row>
    <row r="9967" spans="10:100" x14ac:dyDescent="0.25">
      <c r="J9967"/>
      <c r="K9967"/>
      <c r="L9967"/>
      <c r="M9967"/>
      <c r="N9967"/>
      <c r="O9967"/>
      <c r="P9967"/>
      <c r="Q9967"/>
      <c r="R9967"/>
      <c r="S9967"/>
      <c r="T9967"/>
      <c r="U9967"/>
      <c r="V9967"/>
      <c r="W9967"/>
      <c r="X9967"/>
      <c r="Y9967"/>
      <c r="Z9967"/>
      <c r="AA9967"/>
      <c r="AB9967"/>
      <c r="AC9967"/>
      <c r="AD9967"/>
      <c r="AE9967"/>
      <c r="AF9967"/>
      <c r="AG9967"/>
      <c r="AH9967"/>
      <c r="AI9967"/>
      <c r="AJ9967"/>
      <c r="AK9967"/>
      <c r="AL9967"/>
      <c r="AM9967"/>
      <c r="AN9967"/>
      <c r="AO9967"/>
      <c r="AP9967"/>
      <c r="AQ9967"/>
      <c r="AR9967"/>
      <c r="AS9967"/>
      <c r="AT9967"/>
      <c r="AU9967"/>
      <c r="AV9967"/>
      <c r="AW9967"/>
      <c r="AX9967"/>
      <c r="AY9967"/>
      <c r="AZ9967"/>
      <c r="BA9967"/>
      <c r="BB9967"/>
      <c r="BC9967"/>
      <c r="BD9967"/>
      <c r="BE9967"/>
      <c r="BF9967"/>
      <c r="BG9967"/>
      <c r="BH9967"/>
      <c r="BI9967"/>
      <c r="BJ9967"/>
      <c r="BK9967"/>
      <c r="BL9967"/>
      <c r="BM9967"/>
      <c r="BN9967"/>
      <c r="BO9967"/>
      <c r="BP9967"/>
      <c r="BQ9967"/>
      <c r="BR9967"/>
      <c r="BS9967"/>
      <c r="BT9967"/>
      <c r="BU9967"/>
      <c r="BV9967"/>
      <c r="BW9967"/>
      <c r="BX9967"/>
      <c r="BY9967"/>
      <c r="BZ9967"/>
      <c r="CA9967"/>
      <c r="CB9967"/>
      <c r="CC9967"/>
      <c r="CD9967"/>
      <c r="CE9967"/>
      <c r="CF9967"/>
      <c r="CG9967"/>
      <c r="CH9967"/>
      <c r="CI9967"/>
      <c r="CJ9967"/>
      <c r="CK9967"/>
      <c r="CL9967"/>
      <c r="CM9967"/>
      <c r="CN9967"/>
      <c r="CO9967"/>
      <c r="CP9967"/>
      <c r="CQ9967"/>
      <c r="CR9967"/>
      <c r="CS9967"/>
      <c r="CT9967"/>
      <c r="CU9967"/>
      <c r="CV9967"/>
    </row>
    <row r="9968" spans="10:100" x14ac:dyDescent="0.25">
      <c r="J9968"/>
      <c r="K9968"/>
      <c r="L9968"/>
      <c r="M9968"/>
      <c r="N9968"/>
      <c r="O9968"/>
      <c r="P9968"/>
      <c r="Q9968"/>
      <c r="R9968"/>
      <c r="S9968"/>
      <c r="T9968"/>
      <c r="U9968"/>
      <c r="V9968"/>
      <c r="W9968"/>
      <c r="X9968"/>
      <c r="Y9968"/>
      <c r="Z9968"/>
      <c r="AA9968"/>
      <c r="AB9968"/>
      <c r="AC9968"/>
      <c r="AD9968"/>
      <c r="AE9968"/>
      <c r="AF9968"/>
      <c r="AG9968"/>
      <c r="AH9968"/>
      <c r="AI9968"/>
      <c r="AJ9968"/>
      <c r="AK9968"/>
      <c r="AL9968"/>
      <c r="AM9968"/>
      <c r="AN9968"/>
      <c r="AO9968"/>
      <c r="AP9968"/>
      <c r="AQ9968"/>
      <c r="AR9968"/>
      <c r="AS9968"/>
      <c r="AT9968"/>
      <c r="AU9968"/>
      <c r="AV9968"/>
      <c r="AW9968"/>
      <c r="AX9968"/>
      <c r="AY9968"/>
      <c r="AZ9968"/>
      <c r="BA9968"/>
      <c r="BB9968"/>
      <c r="BC9968"/>
      <c r="BD9968"/>
      <c r="BE9968"/>
      <c r="BF9968"/>
      <c r="BG9968"/>
      <c r="BH9968"/>
      <c r="BI9968"/>
      <c r="BJ9968"/>
      <c r="BK9968"/>
      <c r="BL9968"/>
      <c r="BM9968"/>
      <c r="BN9968"/>
      <c r="BO9968"/>
      <c r="BP9968"/>
      <c r="BQ9968"/>
      <c r="BR9968"/>
      <c r="BS9968"/>
      <c r="BT9968"/>
      <c r="BU9968"/>
      <c r="BV9968"/>
      <c r="BW9968"/>
      <c r="BX9968"/>
      <c r="BY9968"/>
      <c r="BZ9968"/>
      <c r="CA9968"/>
      <c r="CB9968"/>
      <c r="CC9968"/>
      <c r="CD9968"/>
      <c r="CE9968"/>
      <c r="CF9968"/>
      <c r="CG9968"/>
      <c r="CH9968"/>
      <c r="CI9968"/>
      <c r="CJ9968"/>
      <c r="CK9968"/>
      <c r="CL9968"/>
      <c r="CM9968"/>
      <c r="CN9968"/>
      <c r="CO9968"/>
      <c r="CP9968"/>
      <c r="CQ9968"/>
      <c r="CR9968"/>
      <c r="CS9968"/>
      <c r="CT9968"/>
      <c r="CU9968"/>
      <c r="CV9968"/>
    </row>
    <row r="9969" spans="10:100" x14ac:dyDescent="0.25">
      <c r="J9969"/>
      <c r="K9969"/>
      <c r="L9969"/>
      <c r="M9969"/>
      <c r="N9969"/>
      <c r="O9969"/>
      <c r="P9969"/>
      <c r="Q9969"/>
      <c r="R9969"/>
      <c r="S9969"/>
      <c r="T9969"/>
      <c r="U9969"/>
      <c r="V9969"/>
      <c r="W9969"/>
      <c r="X9969"/>
      <c r="Y9969"/>
      <c r="Z9969"/>
      <c r="AA9969"/>
      <c r="AB9969"/>
      <c r="AC9969"/>
      <c r="AD9969"/>
      <c r="AE9969"/>
      <c r="AF9969"/>
      <c r="AG9969"/>
      <c r="AH9969"/>
      <c r="AI9969"/>
      <c r="AJ9969"/>
      <c r="AK9969"/>
      <c r="AL9969"/>
      <c r="AM9969"/>
      <c r="AN9969"/>
      <c r="AO9969"/>
      <c r="AP9969"/>
      <c r="AQ9969"/>
      <c r="AR9969"/>
      <c r="AS9969"/>
      <c r="AT9969"/>
      <c r="AU9969"/>
      <c r="AV9969"/>
      <c r="AW9969"/>
      <c r="AX9969"/>
      <c r="AY9969"/>
      <c r="AZ9969"/>
      <c r="BA9969"/>
      <c r="BB9969"/>
      <c r="BC9969"/>
      <c r="BD9969"/>
      <c r="BE9969"/>
      <c r="BF9969"/>
      <c r="BG9969"/>
      <c r="BH9969"/>
      <c r="BI9969"/>
      <c r="BJ9969"/>
      <c r="BK9969"/>
      <c r="BL9969"/>
      <c r="BM9969"/>
      <c r="BN9969"/>
      <c r="BO9969"/>
      <c r="BP9969"/>
      <c r="BQ9969"/>
      <c r="BR9969"/>
      <c r="BS9969"/>
      <c r="BT9969"/>
      <c r="BU9969"/>
      <c r="BV9969"/>
      <c r="BW9969"/>
      <c r="BX9969"/>
      <c r="BY9969"/>
      <c r="BZ9969"/>
      <c r="CA9969"/>
      <c r="CB9969"/>
      <c r="CC9969"/>
      <c r="CD9969"/>
      <c r="CE9969"/>
      <c r="CF9969"/>
      <c r="CG9969"/>
      <c r="CH9969"/>
      <c r="CI9969"/>
      <c r="CJ9969"/>
      <c r="CK9969"/>
      <c r="CL9969"/>
      <c r="CM9969"/>
      <c r="CN9969"/>
      <c r="CO9969"/>
      <c r="CP9969"/>
      <c r="CQ9969"/>
      <c r="CR9969"/>
      <c r="CS9969"/>
      <c r="CT9969"/>
      <c r="CU9969"/>
      <c r="CV9969"/>
    </row>
    <row r="9970" spans="10:100" x14ac:dyDescent="0.25">
      <c r="J9970"/>
      <c r="K9970"/>
      <c r="L9970"/>
      <c r="M9970"/>
      <c r="N9970"/>
      <c r="O9970"/>
      <c r="P9970"/>
      <c r="Q9970"/>
      <c r="R9970"/>
      <c r="S9970"/>
      <c r="T9970"/>
      <c r="U9970"/>
      <c r="V9970"/>
      <c r="W9970"/>
      <c r="X9970"/>
      <c r="Y9970"/>
      <c r="Z9970"/>
      <c r="AA9970"/>
      <c r="AB9970"/>
      <c r="AC9970"/>
      <c r="AD9970"/>
      <c r="AE9970"/>
      <c r="AF9970"/>
      <c r="AG9970"/>
      <c r="AH9970"/>
      <c r="AI9970"/>
      <c r="AJ9970"/>
      <c r="AK9970"/>
      <c r="AL9970"/>
      <c r="AM9970"/>
      <c r="AN9970"/>
      <c r="AO9970"/>
      <c r="AP9970"/>
      <c r="AQ9970"/>
      <c r="AR9970"/>
      <c r="AS9970"/>
      <c r="AT9970"/>
      <c r="AU9970"/>
      <c r="AV9970"/>
      <c r="AW9970"/>
      <c r="AX9970"/>
      <c r="AY9970"/>
      <c r="AZ9970"/>
      <c r="BA9970"/>
      <c r="BB9970"/>
      <c r="BC9970"/>
      <c r="BD9970"/>
      <c r="BE9970"/>
      <c r="BF9970"/>
      <c r="BG9970"/>
      <c r="BH9970"/>
      <c r="BI9970"/>
      <c r="BJ9970"/>
      <c r="BK9970"/>
      <c r="BL9970"/>
      <c r="BM9970"/>
      <c r="BN9970"/>
      <c r="BO9970"/>
      <c r="BP9970"/>
      <c r="BQ9970"/>
      <c r="BR9970"/>
      <c r="BS9970"/>
      <c r="BT9970"/>
      <c r="BU9970"/>
      <c r="BV9970"/>
      <c r="BW9970"/>
      <c r="BX9970"/>
      <c r="BY9970"/>
      <c r="BZ9970"/>
      <c r="CA9970"/>
      <c r="CB9970"/>
      <c r="CC9970"/>
      <c r="CD9970"/>
      <c r="CE9970"/>
      <c r="CF9970"/>
      <c r="CG9970"/>
      <c r="CH9970"/>
      <c r="CI9970"/>
      <c r="CJ9970"/>
      <c r="CK9970"/>
      <c r="CL9970"/>
      <c r="CM9970"/>
      <c r="CN9970"/>
      <c r="CO9970"/>
      <c r="CP9970"/>
      <c r="CQ9970"/>
      <c r="CR9970"/>
      <c r="CS9970"/>
      <c r="CT9970"/>
      <c r="CU9970"/>
      <c r="CV9970"/>
    </row>
    <row r="9971" spans="10:100" x14ac:dyDescent="0.25">
      <c r="J9971"/>
      <c r="K9971"/>
      <c r="L9971"/>
      <c r="M9971"/>
      <c r="N9971"/>
      <c r="O9971"/>
      <c r="P9971"/>
      <c r="Q9971"/>
      <c r="R9971"/>
      <c r="S9971"/>
      <c r="T9971"/>
      <c r="U9971"/>
      <c r="V9971"/>
      <c r="W9971"/>
      <c r="X9971"/>
      <c r="Y9971"/>
      <c r="Z9971"/>
      <c r="AA9971"/>
      <c r="AB9971"/>
      <c r="AC9971"/>
      <c r="AD9971"/>
      <c r="AE9971"/>
      <c r="AF9971"/>
      <c r="AG9971"/>
      <c r="AH9971"/>
      <c r="AI9971"/>
      <c r="AJ9971"/>
      <c r="AK9971"/>
      <c r="AL9971"/>
      <c r="AM9971"/>
      <c r="AN9971"/>
      <c r="AO9971"/>
      <c r="AP9971"/>
      <c r="AQ9971"/>
      <c r="AR9971"/>
      <c r="AS9971"/>
      <c r="AT9971"/>
      <c r="AU9971"/>
      <c r="AV9971"/>
      <c r="AW9971"/>
      <c r="AX9971"/>
      <c r="AY9971"/>
      <c r="AZ9971"/>
      <c r="BA9971"/>
      <c r="BB9971"/>
      <c r="BC9971"/>
      <c r="BD9971"/>
      <c r="BE9971"/>
      <c r="BF9971"/>
      <c r="BG9971"/>
      <c r="BH9971"/>
      <c r="BI9971"/>
      <c r="BJ9971"/>
      <c r="BK9971"/>
      <c r="BL9971"/>
      <c r="BM9971"/>
      <c r="BN9971"/>
      <c r="BO9971"/>
      <c r="BP9971"/>
      <c r="BQ9971"/>
      <c r="BR9971"/>
      <c r="BS9971"/>
      <c r="BT9971"/>
      <c r="BU9971"/>
      <c r="BV9971"/>
      <c r="BW9971"/>
      <c r="BX9971"/>
      <c r="BY9971"/>
      <c r="BZ9971"/>
      <c r="CA9971"/>
      <c r="CB9971"/>
      <c r="CC9971"/>
      <c r="CD9971"/>
      <c r="CE9971"/>
      <c r="CF9971"/>
      <c r="CG9971"/>
      <c r="CH9971"/>
      <c r="CI9971"/>
      <c r="CJ9971"/>
      <c r="CK9971"/>
      <c r="CL9971"/>
      <c r="CM9971"/>
      <c r="CN9971"/>
      <c r="CO9971"/>
      <c r="CP9971"/>
      <c r="CQ9971"/>
      <c r="CR9971"/>
      <c r="CS9971"/>
      <c r="CT9971"/>
      <c r="CU9971"/>
      <c r="CV9971"/>
    </row>
    <row r="9972" spans="10:100" x14ac:dyDescent="0.25">
      <c r="J9972"/>
      <c r="K9972"/>
      <c r="L9972"/>
      <c r="M9972"/>
      <c r="N9972"/>
      <c r="O9972"/>
      <c r="P9972"/>
      <c r="Q9972"/>
      <c r="R9972"/>
      <c r="S9972"/>
      <c r="T9972"/>
      <c r="U9972"/>
      <c r="V9972"/>
      <c r="W9972"/>
      <c r="X9972"/>
      <c r="Y9972"/>
      <c r="Z9972"/>
      <c r="AA9972"/>
      <c r="AB9972"/>
      <c r="AC9972"/>
      <c r="AD9972"/>
      <c r="AE9972"/>
      <c r="AF9972"/>
      <c r="AG9972"/>
      <c r="AH9972"/>
      <c r="AI9972"/>
      <c r="AJ9972"/>
      <c r="AK9972"/>
      <c r="AL9972"/>
      <c r="AM9972"/>
      <c r="AN9972"/>
      <c r="AO9972"/>
      <c r="AP9972"/>
      <c r="AQ9972"/>
      <c r="AR9972"/>
      <c r="AS9972"/>
      <c r="AT9972"/>
      <c r="AU9972"/>
      <c r="AV9972"/>
      <c r="AW9972"/>
      <c r="AX9972"/>
      <c r="AY9972"/>
      <c r="AZ9972"/>
      <c r="BA9972"/>
      <c r="BB9972"/>
      <c r="BC9972"/>
      <c r="BD9972"/>
      <c r="BE9972"/>
      <c r="BF9972"/>
      <c r="BG9972"/>
      <c r="BH9972"/>
      <c r="BI9972"/>
      <c r="BJ9972"/>
      <c r="BK9972"/>
      <c r="BL9972"/>
      <c r="BM9972"/>
      <c r="BN9972"/>
      <c r="BO9972"/>
      <c r="BP9972"/>
      <c r="BQ9972"/>
      <c r="BR9972"/>
      <c r="BS9972"/>
      <c r="BT9972"/>
      <c r="BU9972"/>
      <c r="BV9972"/>
      <c r="BW9972"/>
      <c r="BX9972"/>
      <c r="BY9972"/>
      <c r="BZ9972"/>
      <c r="CA9972"/>
      <c r="CB9972"/>
      <c r="CC9972"/>
      <c r="CD9972"/>
      <c r="CE9972"/>
      <c r="CF9972"/>
      <c r="CG9972"/>
      <c r="CH9972"/>
      <c r="CI9972"/>
      <c r="CJ9972"/>
      <c r="CK9972"/>
      <c r="CL9972"/>
      <c r="CM9972"/>
      <c r="CN9972"/>
      <c r="CO9972"/>
      <c r="CP9972"/>
      <c r="CQ9972"/>
      <c r="CR9972"/>
      <c r="CS9972"/>
      <c r="CT9972"/>
      <c r="CU9972"/>
      <c r="CV9972"/>
    </row>
    <row r="9973" spans="10:100" x14ac:dyDescent="0.25">
      <c r="J9973"/>
      <c r="K9973"/>
      <c r="L9973"/>
      <c r="M9973"/>
      <c r="N9973"/>
      <c r="O9973"/>
      <c r="P9973"/>
      <c r="Q9973"/>
      <c r="R9973"/>
      <c r="S9973"/>
      <c r="T9973"/>
      <c r="U9973"/>
      <c r="V9973"/>
      <c r="W9973"/>
      <c r="X9973"/>
      <c r="Y9973"/>
      <c r="Z9973"/>
      <c r="AA9973"/>
      <c r="AB9973"/>
      <c r="AC9973"/>
      <c r="AD9973"/>
      <c r="AE9973"/>
      <c r="AF9973"/>
      <c r="AG9973"/>
      <c r="AH9973"/>
      <c r="AI9973"/>
      <c r="AJ9973"/>
      <c r="AK9973"/>
      <c r="AL9973"/>
      <c r="AM9973"/>
      <c r="AN9973"/>
      <c r="AO9973"/>
      <c r="AP9973"/>
      <c r="AQ9973"/>
      <c r="AR9973"/>
      <c r="AS9973"/>
      <c r="AT9973"/>
      <c r="AU9973"/>
      <c r="AV9973"/>
      <c r="AW9973"/>
      <c r="AX9973"/>
      <c r="AY9973"/>
      <c r="AZ9973"/>
      <c r="BA9973"/>
      <c r="BB9973"/>
      <c r="BC9973"/>
      <c r="BD9973"/>
      <c r="BE9973"/>
      <c r="BF9973"/>
      <c r="BG9973"/>
      <c r="BH9973"/>
      <c r="BI9973"/>
      <c r="BJ9973"/>
      <c r="BK9973"/>
      <c r="BL9973"/>
      <c r="BM9973"/>
      <c r="BN9973"/>
      <c r="BO9973"/>
      <c r="BP9973"/>
      <c r="BQ9973"/>
      <c r="BR9973"/>
      <c r="BS9973"/>
      <c r="BT9973"/>
      <c r="BU9973"/>
      <c r="BV9973"/>
      <c r="BW9973"/>
      <c r="BX9973"/>
      <c r="BY9973"/>
      <c r="BZ9973"/>
      <c r="CA9973"/>
      <c r="CB9973"/>
      <c r="CC9973"/>
      <c r="CD9973"/>
      <c r="CE9973"/>
      <c r="CF9973"/>
      <c r="CG9973"/>
      <c r="CH9973"/>
      <c r="CI9973"/>
      <c r="CJ9973"/>
      <c r="CK9973"/>
      <c r="CL9973"/>
      <c r="CM9973"/>
      <c r="CN9973"/>
      <c r="CO9973"/>
      <c r="CP9973"/>
      <c r="CQ9973"/>
      <c r="CR9973"/>
      <c r="CS9973"/>
      <c r="CT9973"/>
      <c r="CU9973"/>
      <c r="CV9973"/>
    </row>
    <row r="9974" spans="10:100" x14ac:dyDescent="0.25">
      <c r="J9974"/>
      <c r="K9974"/>
      <c r="L9974"/>
      <c r="M9974"/>
      <c r="N9974"/>
      <c r="O9974"/>
      <c r="P9974"/>
      <c r="Q9974"/>
      <c r="R9974"/>
      <c r="S9974"/>
      <c r="T9974"/>
      <c r="U9974"/>
      <c r="V9974"/>
      <c r="W9974"/>
      <c r="X9974"/>
      <c r="Y9974"/>
      <c r="Z9974"/>
      <c r="AA9974"/>
      <c r="AB9974"/>
      <c r="AC9974"/>
      <c r="AD9974"/>
      <c r="AE9974"/>
      <c r="AF9974"/>
      <c r="AG9974"/>
      <c r="AH9974"/>
      <c r="AI9974"/>
      <c r="AJ9974"/>
      <c r="AK9974"/>
      <c r="AL9974"/>
      <c r="AM9974"/>
      <c r="AN9974"/>
      <c r="AO9974"/>
      <c r="AP9974"/>
      <c r="AQ9974"/>
      <c r="AR9974"/>
      <c r="AS9974"/>
      <c r="AT9974"/>
      <c r="AU9974"/>
      <c r="AV9974"/>
      <c r="AW9974"/>
      <c r="AX9974"/>
      <c r="AY9974"/>
      <c r="AZ9974"/>
      <c r="BA9974"/>
      <c r="BB9974"/>
      <c r="BC9974"/>
      <c r="BD9974"/>
      <c r="BE9974"/>
      <c r="BF9974"/>
      <c r="BG9974"/>
      <c r="BH9974"/>
      <c r="BI9974"/>
      <c r="BJ9974"/>
      <c r="BK9974"/>
      <c r="BL9974"/>
      <c r="BM9974"/>
      <c r="BN9974"/>
      <c r="BO9974"/>
      <c r="BP9974"/>
      <c r="BQ9974"/>
      <c r="BR9974"/>
      <c r="BS9974"/>
      <c r="BT9974"/>
      <c r="BU9974"/>
      <c r="BV9974"/>
      <c r="BW9974"/>
      <c r="BX9974"/>
      <c r="BY9974"/>
      <c r="BZ9974"/>
      <c r="CA9974"/>
      <c r="CB9974"/>
      <c r="CC9974"/>
      <c r="CD9974"/>
      <c r="CE9974"/>
      <c r="CF9974"/>
      <c r="CG9974"/>
      <c r="CH9974"/>
      <c r="CI9974"/>
      <c r="CJ9974"/>
      <c r="CK9974"/>
      <c r="CL9974"/>
      <c r="CM9974"/>
      <c r="CN9974"/>
      <c r="CO9974"/>
      <c r="CP9974"/>
      <c r="CQ9974"/>
      <c r="CR9974"/>
      <c r="CS9974"/>
      <c r="CT9974"/>
      <c r="CU9974"/>
      <c r="CV9974"/>
    </row>
    <row r="9975" spans="10:100" x14ac:dyDescent="0.25">
      <c r="J9975"/>
      <c r="K9975"/>
      <c r="L9975"/>
      <c r="M9975"/>
      <c r="N9975"/>
      <c r="O9975"/>
      <c r="P9975"/>
      <c r="Q9975"/>
      <c r="R9975"/>
      <c r="S9975"/>
      <c r="T9975"/>
      <c r="U9975"/>
      <c r="V9975"/>
      <c r="W9975"/>
      <c r="X9975"/>
      <c r="Y9975"/>
      <c r="Z9975"/>
      <c r="AA9975"/>
      <c r="AB9975"/>
      <c r="AC9975"/>
      <c r="AD9975"/>
      <c r="AE9975"/>
      <c r="AF9975"/>
      <c r="AG9975"/>
      <c r="AH9975"/>
      <c r="AI9975"/>
      <c r="AJ9975"/>
      <c r="AK9975"/>
      <c r="AL9975"/>
      <c r="AM9975"/>
      <c r="AN9975"/>
      <c r="AO9975"/>
      <c r="AP9975"/>
      <c r="AQ9975"/>
      <c r="AR9975"/>
      <c r="AS9975"/>
      <c r="AT9975"/>
      <c r="AU9975"/>
      <c r="AV9975"/>
      <c r="AW9975"/>
      <c r="AX9975"/>
      <c r="AY9975"/>
      <c r="AZ9975"/>
      <c r="BA9975"/>
      <c r="BB9975"/>
      <c r="BC9975"/>
      <c r="BD9975"/>
      <c r="BE9975"/>
      <c r="BF9975"/>
      <c r="BG9975"/>
      <c r="BH9975"/>
      <c r="BI9975"/>
      <c r="BJ9975"/>
      <c r="BK9975"/>
      <c r="BL9975"/>
      <c r="BM9975"/>
      <c r="BN9975"/>
      <c r="BO9975"/>
      <c r="BP9975"/>
      <c r="BQ9975"/>
      <c r="BR9975"/>
      <c r="BS9975"/>
      <c r="BT9975"/>
      <c r="BU9975"/>
      <c r="BV9975"/>
      <c r="BW9975"/>
      <c r="BX9975"/>
      <c r="BY9975"/>
      <c r="BZ9975"/>
      <c r="CA9975"/>
      <c r="CB9975"/>
      <c r="CC9975"/>
      <c r="CD9975"/>
      <c r="CE9975"/>
      <c r="CF9975"/>
      <c r="CG9975"/>
      <c r="CH9975"/>
      <c r="CI9975"/>
      <c r="CJ9975"/>
      <c r="CK9975"/>
      <c r="CL9975"/>
      <c r="CM9975"/>
      <c r="CN9975"/>
      <c r="CO9975"/>
      <c r="CP9975"/>
      <c r="CQ9975"/>
      <c r="CR9975"/>
      <c r="CS9975"/>
      <c r="CT9975"/>
      <c r="CU9975"/>
      <c r="CV9975"/>
    </row>
    <row r="9976" spans="10:100" x14ac:dyDescent="0.25">
      <c r="J9976"/>
      <c r="K9976"/>
      <c r="L9976"/>
      <c r="M9976"/>
      <c r="N9976"/>
      <c r="O9976"/>
      <c r="P9976"/>
      <c r="Q9976"/>
      <c r="R9976"/>
      <c r="S9976"/>
      <c r="T9976"/>
      <c r="U9976"/>
      <c r="V9976"/>
      <c r="W9976"/>
      <c r="X9976"/>
      <c r="Y9976"/>
      <c r="Z9976"/>
      <c r="AA9976"/>
      <c r="AB9976"/>
      <c r="AC9976"/>
      <c r="AD9976"/>
      <c r="AE9976"/>
      <c r="AF9976"/>
      <c r="AG9976"/>
      <c r="AH9976"/>
      <c r="AI9976"/>
      <c r="AJ9976"/>
      <c r="AK9976"/>
      <c r="AL9976"/>
      <c r="AM9976"/>
      <c r="AN9976"/>
      <c r="AO9976"/>
      <c r="AP9976"/>
      <c r="AQ9976"/>
      <c r="AR9976"/>
      <c r="AS9976"/>
      <c r="AT9976"/>
      <c r="AU9976"/>
      <c r="AV9976"/>
      <c r="AW9976"/>
      <c r="AX9976"/>
      <c r="AY9976"/>
      <c r="AZ9976"/>
      <c r="BA9976"/>
      <c r="BB9976"/>
      <c r="BC9976"/>
      <c r="BD9976"/>
      <c r="BE9976"/>
      <c r="BF9976"/>
      <c r="BG9976"/>
      <c r="BH9976"/>
      <c r="BI9976"/>
      <c r="BJ9976"/>
      <c r="BK9976"/>
      <c r="BL9976"/>
      <c r="BM9976"/>
      <c r="BN9976"/>
      <c r="BO9976"/>
      <c r="BP9976"/>
      <c r="BQ9976"/>
      <c r="BR9976"/>
      <c r="BS9976"/>
      <c r="BT9976"/>
      <c r="BU9976"/>
      <c r="BV9976"/>
      <c r="BW9976"/>
      <c r="BX9976"/>
      <c r="BY9976"/>
      <c r="BZ9976"/>
      <c r="CA9976"/>
      <c r="CB9976"/>
      <c r="CC9976"/>
      <c r="CD9976"/>
      <c r="CE9976"/>
      <c r="CF9976"/>
      <c r="CG9976"/>
      <c r="CH9976"/>
      <c r="CI9976"/>
      <c r="CJ9976"/>
      <c r="CK9976"/>
      <c r="CL9976"/>
      <c r="CM9976"/>
      <c r="CN9976"/>
      <c r="CO9976"/>
      <c r="CP9976"/>
      <c r="CQ9976"/>
      <c r="CR9976"/>
      <c r="CS9976"/>
      <c r="CT9976"/>
      <c r="CU9976"/>
      <c r="CV9976"/>
    </row>
    <row r="9977" spans="10:100" x14ac:dyDescent="0.25">
      <c r="J9977"/>
      <c r="K9977"/>
      <c r="L9977"/>
      <c r="M9977"/>
      <c r="N9977"/>
      <c r="O9977"/>
      <c r="P9977"/>
      <c r="Q9977"/>
      <c r="R9977"/>
      <c r="S9977"/>
      <c r="T9977"/>
      <c r="U9977"/>
      <c r="V9977"/>
      <c r="W9977"/>
      <c r="X9977"/>
      <c r="Y9977"/>
      <c r="Z9977"/>
      <c r="AA9977"/>
      <c r="AB9977"/>
      <c r="AC9977"/>
      <c r="AD9977"/>
      <c r="AE9977"/>
      <c r="AF9977"/>
      <c r="AG9977"/>
      <c r="AH9977"/>
      <c r="AI9977"/>
      <c r="AJ9977"/>
      <c r="AK9977"/>
      <c r="AL9977"/>
      <c r="AM9977"/>
      <c r="AN9977"/>
      <c r="AO9977"/>
      <c r="AP9977"/>
      <c r="AQ9977"/>
      <c r="AR9977"/>
      <c r="AS9977"/>
      <c r="AT9977"/>
      <c r="AU9977"/>
      <c r="AV9977"/>
      <c r="AW9977"/>
      <c r="AX9977"/>
      <c r="AY9977"/>
      <c r="AZ9977"/>
      <c r="BA9977"/>
      <c r="BB9977"/>
      <c r="BC9977"/>
      <c r="BD9977"/>
      <c r="BE9977"/>
      <c r="BF9977"/>
      <c r="BG9977"/>
      <c r="BH9977"/>
      <c r="BI9977"/>
      <c r="BJ9977"/>
      <c r="BK9977"/>
      <c r="BL9977"/>
      <c r="BM9977"/>
      <c r="BN9977"/>
      <c r="BO9977"/>
      <c r="BP9977"/>
      <c r="BQ9977"/>
      <c r="BR9977"/>
      <c r="BS9977"/>
      <c r="BT9977"/>
      <c r="BU9977"/>
      <c r="BV9977"/>
      <c r="BW9977"/>
      <c r="BX9977"/>
      <c r="BY9977"/>
      <c r="BZ9977"/>
      <c r="CA9977"/>
      <c r="CB9977"/>
      <c r="CC9977"/>
      <c r="CD9977"/>
      <c r="CE9977"/>
      <c r="CF9977"/>
      <c r="CG9977"/>
      <c r="CH9977"/>
      <c r="CI9977"/>
      <c r="CJ9977"/>
      <c r="CK9977"/>
      <c r="CL9977"/>
      <c r="CM9977"/>
      <c r="CN9977"/>
      <c r="CO9977"/>
      <c r="CP9977"/>
      <c r="CQ9977"/>
      <c r="CR9977"/>
      <c r="CS9977"/>
      <c r="CT9977"/>
      <c r="CU9977"/>
      <c r="CV9977"/>
    </row>
    <row r="9978" spans="10:100" x14ac:dyDescent="0.25">
      <c r="J9978"/>
      <c r="K9978"/>
      <c r="L9978"/>
      <c r="M9978"/>
      <c r="N9978"/>
      <c r="O9978"/>
      <c r="P9978"/>
      <c r="Q9978"/>
      <c r="R9978"/>
      <c r="S9978"/>
      <c r="T9978"/>
      <c r="U9978"/>
      <c r="V9978"/>
      <c r="W9978"/>
      <c r="X9978"/>
      <c r="Y9978"/>
      <c r="Z9978"/>
      <c r="AA9978"/>
      <c r="AB9978"/>
      <c r="AC9978"/>
      <c r="AD9978"/>
      <c r="AE9978"/>
      <c r="AF9978"/>
      <c r="AG9978"/>
      <c r="AH9978"/>
      <c r="AI9978"/>
      <c r="AJ9978"/>
      <c r="AK9978"/>
      <c r="AL9978"/>
      <c r="AM9978"/>
      <c r="AN9978"/>
      <c r="AO9978"/>
      <c r="AP9978"/>
      <c r="AQ9978"/>
      <c r="AR9978"/>
      <c r="AS9978"/>
      <c r="AT9978"/>
      <c r="AU9978"/>
      <c r="AV9978"/>
      <c r="AW9978"/>
      <c r="AX9978"/>
      <c r="AY9978"/>
      <c r="AZ9978"/>
      <c r="BA9978"/>
      <c r="BB9978"/>
      <c r="BC9978"/>
      <c r="BD9978"/>
      <c r="BE9978"/>
      <c r="BF9978"/>
      <c r="BG9978"/>
      <c r="BH9978"/>
      <c r="BI9978"/>
      <c r="BJ9978"/>
      <c r="BK9978"/>
      <c r="BL9978"/>
      <c r="BM9978"/>
      <c r="BN9978"/>
      <c r="BO9978"/>
      <c r="BP9978"/>
      <c r="BQ9978"/>
      <c r="BR9978"/>
      <c r="BS9978"/>
      <c r="BT9978"/>
      <c r="BU9978"/>
      <c r="BV9978"/>
      <c r="BW9978"/>
      <c r="BX9978"/>
      <c r="BY9978"/>
      <c r="BZ9978"/>
      <c r="CA9978"/>
      <c r="CB9978"/>
      <c r="CC9978"/>
      <c r="CD9978"/>
      <c r="CE9978"/>
      <c r="CF9978"/>
      <c r="CG9978"/>
      <c r="CH9978"/>
      <c r="CI9978"/>
      <c r="CJ9978"/>
      <c r="CK9978"/>
      <c r="CL9978"/>
      <c r="CM9978"/>
      <c r="CN9978"/>
      <c r="CO9978"/>
      <c r="CP9978"/>
      <c r="CQ9978"/>
      <c r="CR9978"/>
      <c r="CS9978"/>
      <c r="CT9978"/>
      <c r="CU9978"/>
      <c r="CV9978"/>
    </row>
    <row r="9979" spans="10:100" x14ac:dyDescent="0.25">
      <c r="J9979"/>
      <c r="K9979"/>
      <c r="L9979"/>
      <c r="M9979"/>
      <c r="N9979"/>
      <c r="O9979"/>
      <c r="P9979"/>
      <c r="Q9979"/>
      <c r="R9979"/>
      <c r="S9979"/>
      <c r="T9979"/>
      <c r="U9979"/>
      <c r="V9979"/>
      <c r="W9979"/>
      <c r="X9979"/>
      <c r="Y9979"/>
      <c r="Z9979"/>
      <c r="AA9979"/>
      <c r="AB9979"/>
      <c r="AC9979"/>
      <c r="AD9979"/>
      <c r="AE9979"/>
      <c r="AF9979"/>
      <c r="AG9979"/>
      <c r="AH9979"/>
      <c r="AI9979"/>
      <c r="AJ9979"/>
      <c r="AK9979"/>
      <c r="AL9979"/>
      <c r="AM9979"/>
      <c r="AN9979"/>
      <c r="AO9979"/>
      <c r="AP9979"/>
      <c r="AQ9979"/>
      <c r="AR9979"/>
      <c r="AS9979"/>
      <c r="AT9979"/>
      <c r="AU9979"/>
      <c r="AV9979"/>
      <c r="AW9979"/>
      <c r="AX9979"/>
      <c r="AY9979"/>
      <c r="AZ9979"/>
      <c r="BA9979"/>
      <c r="BB9979"/>
      <c r="BC9979"/>
      <c r="BD9979"/>
      <c r="BE9979"/>
      <c r="BF9979"/>
      <c r="BG9979"/>
      <c r="BH9979"/>
      <c r="BI9979"/>
      <c r="BJ9979"/>
      <c r="BK9979"/>
      <c r="BL9979"/>
      <c r="BM9979"/>
      <c r="BN9979"/>
      <c r="BO9979"/>
      <c r="BP9979"/>
      <c r="BQ9979"/>
      <c r="BR9979"/>
      <c r="BS9979"/>
      <c r="BT9979"/>
      <c r="BU9979"/>
      <c r="BV9979"/>
      <c r="BW9979"/>
      <c r="BX9979"/>
      <c r="BY9979"/>
      <c r="BZ9979"/>
      <c r="CA9979"/>
      <c r="CB9979"/>
      <c r="CC9979"/>
      <c r="CD9979"/>
      <c r="CE9979"/>
      <c r="CF9979"/>
      <c r="CG9979"/>
      <c r="CH9979"/>
      <c r="CI9979"/>
      <c r="CJ9979"/>
      <c r="CK9979"/>
      <c r="CL9979"/>
      <c r="CM9979"/>
      <c r="CN9979"/>
      <c r="CO9979"/>
      <c r="CP9979"/>
      <c r="CQ9979"/>
      <c r="CR9979"/>
      <c r="CS9979"/>
      <c r="CT9979"/>
      <c r="CU9979"/>
      <c r="CV9979"/>
    </row>
    <row r="9980" spans="10:100" x14ac:dyDescent="0.25">
      <c r="J9980"/>
      <c r="K9980"/>
      <c r="L9980"/>
      <c r="M9980"/>
      <c r="N9980"/>
      <c r="O9980"/>
      <c r="P9980"/>
      <c r="Q9980"/>
      <c r="R9980"/>
      <c r="S9980"/>
      <c r="T9980"/>
      <c r="U9980"/>
      <c r="V9980"/>
      <c r="W9980"/>
      <c r="X9980"/>
      <c r="Y9980"/>
      <c r="Z9980"/>
      <c r="AA9980"/>
      <c r="AB9980"/>
      <c r="AC9980"/>
      <c r="AD9980"/>
      <c r="AE9980"/>
      <c r="AF9980"/>
      <c r="AG9980"/>
      <c r="AH9980"/>
      <c r="AI9980"/>
      <c r="AJ9980"/>
      <c r="AK9980"/>
      <c r="AL9980"/>
      <c r="AM9980"/>
      <c r="AN9980"/>
      <c r="AO9980"/>
      <c r="AP9980"/>
      <c r="AQ9980"/>
      <c r="AR9980"/>
      <c r="AS9980"/>
      <c r="AT9980"/>
      <c r="AU9980"/>
      <c r="AV9980"/>
      <c r="AW9980"/>
      <c r="AX9980"/>
      <c r="AY9980"/>
      <c r="AZ9980"/>
      <c r="BA9980"/>
      <c r="BB9980"/>
      <c r="BC9980"/>
      <c r="BD9980"/>
      <c r="BE9980"/>
      <c r="BF9980"/>
      <c r="BG9980"/>
      <c r="BH9980"/>
      <c r="BI9980"/>
      <c r="BJ9980"/>
      <c r="BK9980"/>
      <c r="BL9980"/>
      <c r="BM9980"/>
      <c r="BN9980"/>
      <c r="BO9980"/>
      <c r="BP9980"/>
      <c r="BQ9980"/>
      <c r="BR9980"/>
      <c r="BS9980"/>
      <c r="BT9980"/>
      <c r="BU9980"/>
      <c r="BV9980"/>
      <c r="BW9980"/>
      <c r="BX9980"/>
      <c r="BY9980"/>
      <c r="BZ9980"/>
      <c r="CA9980"/>
      <c r="CB9980"/>
      <c r="CC9980"/>
      <c r="CD9980"/>
      <c r="CE9980"/>
      <c r="CF9980"/>
      <c r="CG9980"/>
      <c r="CH9980"/>
      <c r="CI9980"/>
      <c r="CJ9980"/>
      <c r="CK9980"/>
      <c r="CL9980"/>
      <c r="CM9980"/>
      <c r="CN9980"/>
      <c r="CO9980"/>
      <c r="CP9980"/>
      <c r="CQ9980"/>
      <c r="CR9980"/>
      <c r="CS9980"/>
      <c r="CT9980"/>
      <c r="CU9980"/>
      <c r="CV9980"/>
    </row>
    <row r="9981" spans="10:100" x14ac:dyDescent="0.25">
      <c r="J9981"/>
      <c r="K9981"/>
      <c r="L9981"/>
      <c r="M9981"/>
      <c r="N9981"/>
      <c r="O9981"/>
      <c r="P9981"/>
      <c r="Q9981"/>
      <c r="R9981"/>
      <c r="S9981"/>
      <c r="T9981"/>
      <c r="U9981"/>
      <c r="V9981"/>
      <c r="W9981"/>
      <c r="X9981"/>
      <c r="Y9981"/>
      <c r="Z9981"/>
      <c r="AA9981"/>
      <c r="AB9981"/>
      <c r="AC9981"/>
      <c r="AD9981"/>
      <c r="AE9981"/>
      <c r="AF9981"/>
      <c r="AG9981"/>
      <c r="AH9981"/>
      <c r="AI9981"/>
      <c r="AJ9981"/>
      <c r="AK9981"/>
      <c r="AL9981"/>
      <c r="AM9981"/>
      <c r="AN9981"/>
      <c r="AO9981"/>
      <c r="AP9981"/>
      <c r="AQ9981"/>
      <c r="AR9981"/>
      <c r="AS9981"/>
      <c r="AT9981"/>
      <c r="AU9981"/>
      <c r="AV9981"/>
      <c r="AW9981"/>
      <c r="AX9981"/>
      <c r="AY9981"/>
      <c r="AZ9981"/>
      <c r="BA9981"/>
      <c r="BB9981"/>
      <c r="BC9981"/>
      <c r="BD9981"/>
      <c r="BE9981"/>
      <c r="BF9981"/>
      <c r="BG9981"/>
      <c r="BH9981"/>
      <c r="BI9981"/>
      <c r="BJ9981"/>
      <c r="BK9981"/>
      <c r="BL9981"/>
      <c r="BM9981"/>
      <c r="BN9981"/>
      <c r="BO9981"/>
      <c r="BP9981"/>
      <c r="BQ9981"/>
      <c r="BR9981"/>
      <c r="BS9981"/>
      <c r="BT9981"/>
      <c r="BU9981"/>
      <c r="BV9981"/>
      <c r="BW9981"/>
      <c r="BX9981"/>
      <c r="BY9981"/>
      <c r="BZ9981"/>
      <c r="CA9981"/>
      <c r="CB9981"/>
      <c r="CC9981"/>
      <c r="CD9981"/>
      <c r="CE9981"/>
      <c r="CF9981"/>
      <c r="CG9981"/>
      <c r="CH9981"/>
      <c r="CI9981"/>
      <c r="CJ9981"/>
      <c r="CK9981"/>
      <c r="CL9981"/>
      <c r="CM9981"/>
      <c r="CN9981"/>
      <c r="CO9981"/>
      <c r="CP9981"/>
      <c r="CQ9981"/>
      <c r="CR9981"/>
      <c r="CS9981"/>
      <c r="CT9981"/>
      <c r="CU9981"/>
      <c r="CV9981"/>
    </row>
    <row r="9982" spans="10:100" x14ac:dyDescent="0.25">
      <c r="J9982"/>
      <c r="K9982"/>
      <c r="L9982"/>
      <c r="M9982"/>
      <c r="N9982"/>
      <c r="O9982"/>
      <c r="P9982"/>
      <c r="Q9982"/>
      <c r="R9982"/>
      <c r="S9982"/>
      <c r="T9982"/>
      <c r="U9982"/>
      <c r="V9982"/>
      <c r="W9982"/>
      <c r="X9982"/>
      <c r="Y9982"/>
      <c r="Z9982"/>
      <c r="AA9982"/>
      <c r="AB9982"/>
      <c r="AC9982"/>
      <c r="AD9982"/>
      <c r="AE9982"/>
      <c r="AF9982"/>
      <c r="AG9982"/>
      <c r="AH9982"/>
      <c r="AI9982"/>
      <c r="AJ9982"/>
      <c r="AK9982"/>
      <c r="AL9982"/>
      <c r="AM9982"/>
      <c r="AN9982"/>
      <c r="AO9982"/>
      <c r="AP9982"/>
      <c r="AQ9982"/>
      <c r="AR9982"/>
      <c r="AS9982"/>
      <c r="AT9982"/>
      <c r="AU9982"/>
      <c r="AV9982"/>
      <c r="AW9982"/>
      <c r="AX9982"/>
      <c r="AY9982"/>
      <c r="AZ9982"/>
      <c r="BA9982"/>
      <c r="BB9982"/>
      <c r="BC9982"/>
      <c r="BD9982"/>
      <c r="BE9982"/>
      <c r="BF9982"/>
      <c r="BG9982"/>
      <c r="BH9982"/>
      <c r="BI9982"/>
      <c r="BJ9982"/>
      <c r="BK9982"/>
      <c r="BL9982"/>
      <c r="BM9982"/>
      <c r="BN9982"/>
      <c r="BO9982"/>
      <c r="BP9982"/>
      <c r="BQ9982"/>
      <c r="BR9982"/>
      <c r="BS9982"/>
      <c r="BT9982"/>
      <c r="BU9982"/>
      <c r="BV9982"/>
      <c r="BW9982"/>
      <c r="BX9982"/>
      <c r="BY9982"/>
      <c r="BZ9982"/>
      <c r="CA9982"/>
      <c r="CB9982"/>
      <c r="CC9982"/>
      <c r="CD9982"/>
      <c r="CE9982"/>
      <c r="CF9982"/>
      <c r="CG9982"/>
      <c r="CH9982"/>
      <c r="CI9982"/>
      <c r="CJ9982"/>
      <c r="CK9982"/>
      <c r="CL9982"/>
      <c r="CM9982"/>
      <c r="CN9982"/>
      <c r="CO9982"/>
      <c r="CP9982"/>
      <c r="CQ9982"/>
      <c r="CR9982"/>
      <c r="CS9982"/>
      <c r="CT9982"/>
      <c r="CU9982"/>
      <c r="CV9982"/>
    </row>
    <row r="9983" spans="10:100" x14ac:dyDescent="0.25">
      <c r="J9983"/>
      <c r="K9983"/>
      <c r="L9983"/>
      <c r="M9983"/>
      <c r="N9983"/>
      <c r="O9983"/>
      <c r="P9983"/>
      <c r="Q9983"/>
      <c r="R9983"/>
      <c r="S9983"/>
      <c r="T9983"/>
      <c r="U9983"/>
      <c r="V9983"/>
      <c r="W9983"/>
      <c r="X9983"/>
      <c r="Y9983"/>
      <c r="Z9983"/>
      <c r="AA9983"/>
      <c r="AB9983"/>
      <c r="AC9983"/>
      <c r="AD9983"/>
      <c r="AE9983"/>
      <c r="AF9983"/>
      <c r="AG9983"/>
      <c r="AH9983"/>
      <c r="AI9983"/>
      <c r="AJ9983"/>
      <c r="AK9983"/>
      <c r="AL9983"/>
      <c r="AM9983"/>
      <c r="AN9983"/>
      <c r="AO9983"/>
      <c r="AP9983"/>
      <c r="AQ9983"/>
      <c r="AR9983"/>
      <c r="AS9983"/>
      <c r="AT9983"/>
      <c r="AU9983"/>
      <c r="AV9983"/>
      <c r="AW9983"/>
      <c r="AX9983"/>
      <c r="AY9983"/>
      <c r="AZ9983"/>
      <c r="BA9983"/>
      <c r="BB9983"/>
      <c r="BC9983"/>
      <c r="BD9983"/>
      <c r="BE9983"/>
      <c r="BF9983"/>
      <c r="BG9983"/>
      <c r="BH9983"/>
      <c r="BI9983"/>
      <c r="BJ9983"/>
      <c r="BK9983"/>
      <c r="BL9983"/>
      <c r="BM9983"/>
      <c r="BN9983"/>
      <c r="BO9983"/>
      <c r="BP9983"/>
      <c r="BQ9983"/>
      <c r="BR9983"/>
      <c r="BS9983"/>
      <c r="BT9983"/>
      <c r="BU9983"/>
      <c r="BV9983"/>
      <c r="BW9983"/>
      <c r="BX9983"/>
      <c r="BY9983"/>
      <c r="BZ9983"/>
      <c r="CA9983"/>
      <c r="CB9983"/>
      <c r="CC9983"/>
      <c r="CD9983"/>
      <c r="CE9983"/>
      <c r="CF9983"/>
      <c r="CG9983"/>
      <c r="CH9983"/>
      <c r="CI9983"/>
      <c r="CJ9983"/>
      <c r="CK9983"/>
      <c r="CL9983"/>
      <c r="CM9983"/>
      <c r="CN9983"/>
      <c r="CO9983"/>
      <c r="CP9983"/>
      <c r="CQ9983"/>
      <c r="CR9983"/>
      <c r="CS9983"/>
      <c r="CT9983"/>
      <c r="CU9983"/>
      <c r="CV9983"/>
    </row>
    <row r="9984" spans="10:100" x14ac:dyDescent="0.25">
      <c r="J9984"/>
      <c r="K9984"/>
      <c r="L9984"/>
      <c r="M9984"/>
      <c r="N9984"/>
      <c r="O9984"/>
      <c r="P9984"/>
      <c r="Q9984"/>
      <c r="R9984"/>
      <c r="S9984"/>
      <c r="T9984"/>
      <c r="U9984"/>
      <c r="V9984"/>
      <c r="W9984"/>
      <c r="X9984"/>
      <c r="Y9984"/>
      <c r="Z9984"/>
      <c r="AA9984"/>
      <c r="AB9984"/>
      <c r="AC9984"/>
      <c r="AD9984"/>
      <c r="AE9984"/>
      <c r="AF9984"/>
      <c r="AG9984"/>
      <c r="AH9984"/>
      <c r="AI9984"/>
      <c r="AJ9984"/>
      <c r="AK9984"/>
      <c r="AL9984"/>
      <c r="AM9984"/>
      <c r="AN9984"/>
      <c r="AO9984"/>
      <c r="AP9984"/>
      <c r="AQ9984"/>
      <c r="AR9984"/>
      <c r="AS9984"/>
      <c r="AT9984"/>
      <c r="AU9984"/>
      <c r="AV9984"/>
      <c r="AW9984"/>
      <c r="AX9984"/>
      <c r="AY9984"/>
      <c r="AZ9984"/>
      <c r="BA9984"/>
      <c r="BB9984"/>
      <c r="BC9984"/>
      <c r="BD9984"/>
      <c r="BE9984"/>
      <c r="BF9984"/>
      <c r="BG9984"/>
      <c r="BH9984"/>
      <c r="BI9984"/>
      <c r="BJ9984"/>
      <c r="BK9984"/>
      <c r="BL9984"/>
      <c r="BM9984"/>
      <c r="BN9984"/>
      <c r="BO9984"/>
      <c r="BP9984"/>
      <c r="BQ9984"/>
      <c r="BR9984"/>
      <c r="BS9984"/>
      <c r="BT9984"/>
      <c r="BU9984"/>
      <c r="BV9984"/>
      <c r="BW9984"/>
      <c r="BX9984"/>
      <c r="BY9984"/>
      <c r="BZ9984"/>
      <c r="CA9984"/>
      <c r="CB9984"/>
      <c r="CC9984"/>
      <c r="CD9984"/>
      <c r="CE9984"/>
      <c r="CF9984"/>
      <c r="CG9984"/>
      <c r="CH9984"/>
      <c r="CI9984"/>
      <c r="CJ9984"/>
      <c r="CK9984"/>
      <c r="CL9984"/>
      <c r="CM9984"/>
      <c r="CN9984"/>
      <c r="CO9984"/>
      <c r="CP9984"/>
      <c r="CQ9984"/>
      <c r="CR9984"/>
      <c r="CS9984"/>
      <c r="CT9984"/>
      <c r="CU9984"/>
      <c r="CV9984"/>
    </row>
    <row r="9985" spans="10:100" x14ac:dyDescent="0.25">
      <c r="J9985"/>
      <c r="K9985"/>
      <c r="L9985"/>
      <c r="M9985"/>
      <c r="N9985"/>
      <c r="O9985"/>
      <c r="P9985"/>
      <c r="Q9985"/>
      <c r="R9985"/>
      <c r="S9985"/>
      <c r="T9985"/>
      <c r="U9985"/>
      <c r="V9985"/>
      <c r="W9985"/>
      <c r="X9985"/>
      <c r="Y9985"/>
      <c r="Z9985"/>
      <c r="AA9985"/>
      <c r="AB9985"/>
      <c r="AC9985"/>
      <c r="AD9985"/>
      <c r="AE9985"/>
      <c r="AF9985"/>
      <c r="AG9985"/>
      <c r="AH9985"/>
      <c r="AI9985"/>
      <c r="AJ9985"/>
      <c r="AK9985"/>
      <c r="AL9985"/>
      <c r="AM9985"/>
      <c r="AN9985"/>
      <c r="AO9985"/>
      <c r="AP9985"/>
      <c r="AQ9985"/>
      <c r="AR9985"/>
      <c r="AS9985"/>
      <c r="AT9985"/>
      <c r="AU9985"/>
      <c r="AV9985"/>
      <c r="AW9985"/>
      <c r="AX9985"/>
      <c r="AY9985"/>
      <c r="AZ9985"/>
      <c r="BA9985"/>
      <c r="BB9985"/>
      <c r="BC9985"/>
      <c r="BD9985"/>
      <c r="BE9985"/>
      <c r="BF9985"/>
      <c r="BG9985"/>
      <c r="BH9985"/>
      <c r="BI9985"/>
      <c r="BJ9985"/>
      <c r="BK9985"/>
      <c r="BL9985"/>
      <c r="BM9985"/>
      <c r="BN9985"/>
      <c r="BO9985"/>
      <c r="BP9985"/>
      <c r="BQ9985"/>
      <c r="BR9985"/>
      <c r="BS9985"/>
      <c r="BT9985"/>
      <c r="BU9985"/>
      <c r="BV9985"/>
      <c r="BW9985"/>
      <c r="BX9985"/>
      <c r="BY9985"/>
      <c r="BZ9985"/>
      <c r="CA9985"/>
      <c r="CB9985"/>
      <c r="CC9985"/>
      <c r="CD9985"/>
      <c r="CE9985"/>
      <c r="CF9985"/>
      <c r="CG9985"/>
      <c r="CH9985"/>
      <c r="CI9985"/>
      <c r="CJ9985"/>
      <c r="CK9985"/>
      <c r="CL9985"/>
      <c r="CM9985"/>
      <c r="CN9985"/>
      <c r="CO9985"/>
      <c r="CP9985"/>
      <c r="CQ9985"/>
      <c r="CR9985"/>
      <c r="CS9985"/>
      <c r="CT9985"/>
      <c r="CU9985"/>
      <c r="CV9985"/>
    </row>
    <row r="9986" spans="10:100" x14ac:dyDescent="0.25">
      <c r="J9986"/>
      <c r="K9986"/>
      <c r="L9986"/>
      <c r="M9986"/>
      <c r="N9986"/>
      <c r="O9986"/>
      <c r="P9986"/>
      <c r="Q9986"/>
      <c r="R9986"/>
      <c r="S9986"/>
      <c r="T9986"/>
      <c r="U9986"/>
      <c r="V9986"/>
      <c r="W9986"/>
      <c r="X9986"/>
      <c r="Y9986"/>
      <c r="Z9986"/>
      <c r="AA9986"/>
      <c r="AB9986"/>
      <c r="AC9986"/>
      <c r="AD9986"/>
      <c r="AE9986"/>
      <c r="AF9986"/>
      <c r="AG9986"/>
      <c r="AH9986"/>
      <c r="AI9986"/>
      <c r="AJ9986"/>
      <c r="AK9986"/>
      <c r="AL9986"/>
      <c r="AM9986"/>
      <c r="AN9986"/>
      <c r="AO9986"/>
      <c r="AP9986"/>
      <c r="AQ9986"/>
      <c r="AR9986"/>
      <c r="AS9986"/>
      <c r="AT9986"/>
      <c r="AU9986"/>
      <c r="AV9986"/>
      <c r="AW9986"/>
      <c r="AX9986"/>
      <c r="AY9986"/>
      <c r="AZ9986"/>
      <c r="BA9986"/>
      <c r="BB9986"/>
      <c r="BC9986"/>
      <c r="BD9986"/>
      <c r="BE9986"/>
      <c r="BF9986"/>
      <c r="BG9986"/>
      <c r="BH9986"/>
      <c r="BI9986"/>
      <c r="BJ9986"/>
      <c r="BK9986"/>
      <c r="BL9986"/>
      <c r="BM9986"/>
      <c r="BN9986"/>
      <c r="BO9986"/>
      <c r="BP9986"/>
      <c r="BQ9986"/>
      <c r="BR9986"/>
      <c r="BS9986"/>
      <c r="BT9986"/>
      <c r="BU9986"/>
      <c r="BV9986"/>
      <c r="BW9986"/>
      <c r="BX9986"/>
      <c r="BY9986"/>
      <c r="BZ9986"/>
      <c r="CA9986"/>
      <c r="CB9986"/>
      <c r="CC9986"/>
      <c r="CD9986"/>
      <c r="CE9986"/>
      <c r="CF9986"/>
      <c r="CG9986"/>
      <c r="CH9986"/>
      <c r="CI9986"/>
      <c r="CJ9986"/>
      <c r="CK9986"/>
      <c r="CL9986"/>
      <c r="CM9986"/>
      <c r="CN9986"/>
      <c r="CO9986"/>
      <c r="CP9986"/>
      <c r="CQ9986"/>
      <c r="CR9986"/>
      <c r="CS9986"/>
      <c r="CT9986"/>
      <c r="CU9986"/>
      <c r="CV9986"/>
    </row>
    <row r="9987" spans="10:100" x14ac:dyDescent="0.25">
      <c r="J9987"/>
      <c r="K9987"/>
      <c r="L9987"/>
      <c r="M9987"/>
      <c r="N9987"/>
      <c r="O9987"/>
      <c r="P9987"/>
      <c r="Q9987"/>
      <c r="R9987"/>
      <c r="S9987"/>
      <c r="T9987"/>
      <c r="U9987"/>
      <c r="V9987"/>
      <c r="W9987"/>
      <c r="X9987"/>
      <c r="Y9987"/>
      <c r="Z9987"/>
      <c r="AA9987"/>
      <c r="AB9987"/>
      <c r="AC9987"/>
      <c r="AD9987"/>
      <c r="AE9987"/>
      <c r="AF9987"/>
      <c r="AG9987"/>
      <c r="AH9987"/>
      <c r="AI9987"/>
      <c r="AJ9987"/>
      <c r="AK9987"/>
      <c r="AL9987"/>
      <c r="AM9987"/>
      <c r="AN9987"/>
      <c r="AO9987"/>
      <c r="AP9987"/>
      <c r="AQ9987"/>
      <c r="AR9987"/>
      <c r="AS9987"/>
      <c r="AT9987"/>
      <c r="AU9987"/>
      <c r="AV9987"/>
      <c r="AW9987"/>
      <c r="AX9987"/>
      <c r="AY9987"/>
      <c r="AZ9987"/>
      <c r="BA9987"/>
      <c r="BB9987"/>
      <c r="BC9987"/>
      <c r="BD9987"/>
      <c r="BE9987"/>
      <c r="BF9987"/>
      <c r="BG9987"/>
      <c r="BH9987"/>
      <c r="BI9987"/>
      <c r="BJ9987"/>
      <c r="BK9987"/>
      <c r="BL9987"/>
      <c r="BM9987"/>
      <c r="BN9987"/>
      <c r="BO9987"/>
      <c r="BP9987"/>
      <c r="BQ9987"/>
      <c r="BR9987"/>
      <c r="BS9987"/>
      <c r="BT9987"/>
      <c r="BU9987"/>
      <c r="BV9987"/>
      <c r="BW9987"/>
      <c r="BX9987"/>
      <c r="BY9987"/>
      <c r="BZ9987"/>
      <c r="CA9987"/>
      <c r="CB9987"/>
      <c r="CC9987"/>
      <c r="CD9987"/>
      <c r="CE9987"/>
      <c r="CF9987"/>
      <c r="CG9987"/>
      <c r="CH9987"/>
      <c r="CI9987"/>
      <c r="CJ9987"/>
      <c r="CK9987"/>
      <c r="CL9987"/>
      <c r="CM9987"/>
      <c r="CN9987"/>
      <c r="CO9987"/>
      <c r="CP9987"/>
      <c r="CQ9987"/>
      <c r="CR9987"/>
      <c r="CS9987"/>
      <c r="CT9987"/>
      <c r="CU9987"/>
      <c r="CV9987"/>
    </row>
    <row r="9988" spans="10:100" x14ac:dyDescent="0.25">
      <c r="J9988"/>
      <c r="K9988"/>
      <c r="L9988"/>
      <c r="M9988"/>
      <c r="N9988"/>
      <c r="O9988"/>
      <c r="P9988"/>
      <c r="Q9988"/>
      <c r="R9988"/>
      <c r="S9988"/>
      <c r="T9988"/>
      <c r="U9988"/>
      <c r="V9988"/>
      <c r="W9988"/>
      <c r="X9988"/>
      <c r="Y9988"/>
      <c r="Z9988"/>
      <c r="AA9988"/>
      <c r="AB9988"/>
      <c r="AC9988"/>
      <c r="AD9988"/>
      <c r="AE9988"/>
      <c r="AF9988"/>
      <c r="AG9988"/>
      <c r="AH9988"/>
      <c r="AI9988"/>
      <c r="AJ9988"/>
      <c r="AK9988"/>
      <c r="AL9988"/>
      <c r="AM9988"/>
      <c r="AN9988"/>
      <c r="AO9988"/>
      <c r="AP9988"/>
      <c r="AQ9988"/>
      <c r="AR9988"/>
      <c r="AS9988"/>
      <c r="AT9988"/>
      <c r="AU9988"/>
      <c r="AV9988"/>
      <c r="AW9988"/>
      <c r="AX9988"/>
      <c r="AY9988"/>
      <c r="AZ9988"/>
      <c r="BA9988"/>
      <c r="BB9988"/>
      <c r="BC9988"/>
      <c r="BD9988"/>
      <c r="BE9988"/>
      <c r="BF9988"/>
      <c r="BG9988"/>
      <c r="BH9988"/>
      <c r="BI9988"/>
      <c r="BJ9988"/>
      <c r="BK9988"/>
      <c r="BL9988"/>
      <c r="BM9988"/>
      <c r="BN9988"/>
      <c r="BO9988"/>
      <c r="BP9988"/>
      <c r="BQ9988"/>
      <c r="BR9988"/>
      <c r="BS9988"/>
      <c r="BT9988"/>
      <c r="BU9988"/>
      <c r="BV9988"/>
      <c r="BW9988"/>
      <c r="BX9988"/>
      <c r="BY9988"/>
      <c r="BZ9988"/>
      <c r="CA9988"/>
      <c r="CB9988"/>
      <c r="CC9988"/>
      <c r="CD9988"/>
      <c r="CE9988"/>
      <c r="CF9988"/>
      <c r="CG9988"/>
      <c r="CH9988"/>
      <c r="CI9988"/>
      <c r="CJ9988"/>
      <c r="CK9988"/>
      <c r="CL9988"/>
      <c r="CM9988"/>
      <c r="CN9988"/>
      <c r="CO9988"/>
      <c r="CP9988"/>
      <c r="CQ9988"/>
      <c r="CR9988"/>
      <c r="CS9988"/>
      <c r="CT9988"/>
      <c r="CU9988"/>
      <c r="CV9988"/>
    </row>
    <row r="9989" spans="10:100" x14ac:dyDescent="0.25">
      <c r="J9989"/>
      <c r="K9989"/>
      <c r="L9989"/>
      <c r="M9989"/>
      <c r="N9989"/>
      <c r="O9989"/>
      <c r="P9989"/>
      <c r="Q9989"/>
      <c r="R9989"/>
      <c r="S9989"/>
      <c r="T9989"/>
      <c r="U9989"/>
      <c r="V9989"/>
      <c r="W9989"/>
      <c r="X9989"/>
      <c r="Y9989"/>
      <c r="Z9989"/>
      <c r="AA9989"/>
      <c r="AB9989"/>
      <c r="AC9989"/>
      <c r="AD9989"/>
      <c r="AE9989"/>
      <c r="AF9989"/>
      <c r="AG9989"/>
      <c r="AH9989"/>
      <c r="AI9989"/>
      <c r="AJ9989"/>
      <c r="AK9989"/>
      <c r="AL9989"/>
      <c r="AM9989"/>
      <c r="AN9989"/>
      <c r="AO9989"/>
      <c r="AP9989"/>
      <c r="AQ9989"/>
      <c r="AR9989"/>
      <c r="AS9989"/>
      <c r="AT9989"/>
      <c r="AU9989"/>
      <c r="AV9989"/>
      <c r="AW9989"/>
      <c r="AX9989"/>
      <c r="AY9989"/>
      <c r="AZ9989"/>
      <c r="BA9989"/>
      <c r="BB9989"/>
      <c r="BC9989"/>
      <c r="BD9989"/>
      <c r="BE9989"/>
      <c r="BF9989"/>
      <c r="BG9989"/>
      <c r="BH9989"/>
      <c r="BI9989"/>
      <c r="BJ9989"/>
      <c r="BK9989"/>
      <c r="BL9989"/>
      <c r="BM9989"/>
      <c r="BN9989"/>
      <c r="BO9989"/>
      <c r="BP9989"/>
      <c r="BQ9989"/>
      <c r="BR9989"/>
      <c r="BS9989"/>
      <c r="BT9989"/>
      <c r="BU9989"/>
      <c r="BV9989"/>
      <c r="BW9989"/>
      <c r="BX9989"/>
      <c r="BY9989"/>
      <c r="BZ9989"/>
      <c r="CA9989"/>
      <c r="CB9989"/>
      <c r="CC9989"/>
      <c r="CD9989"/>
      <c r="CE9989"/>
      <c r="CF9989"/>
      <c r="CG9989"/>
      <c r="CH9989"/>
      <c r="CI9989"/>
      <c r="CJ9989"/>
      <c r="CK9989"/>
      <c r="CL9989"/>
      <c r="CM9989"/>
      <c r="CN9989"/>
      <c r="CO9989"/>
      <c r="CP9989"/>
      <c r="CQ9989"/>
      <c r="CR9989"/>
      <c r="CS9989"/>
      <c r="CT9989"/>
      <c r="CU9989"/>
      <c r="CV9989"/>
    </row>
    <row r="9990" spans="10:100" x14ac:dyDescent="0.25">
      <c r="J9990"/>
      <c r="K9990"/>
      <c r="L9990"/>
      <c r="M9990"/>
      <c r="N9990"/>
      <c r="O9990"/>
      <c r="P9990"/>
      <c r="Q9990"/>
      <c r="R9990"/>
      <c r="S9990"/>
      <c r="T9990"/>
      <c r="U9990"/>
      <c r="V9990"/>
      <c r="W9990"/>
      <c r="X9990"/>
      <c r="Y9990"/>
      <c r="Z9990"/>
      <c r="AA9990"/>
      <c r="AB9990"/>
      <c r="AC9990"/>
      <c r="AD9990"/>
      <c r="AE9990"/>
      <c r="AF9990"/>
      <c r="AG9990"/>
      <c r="AH9990"/>
      <c r="AI9990"/>
      <c r="AJ9990"/>
      <c r="AK9990"/>
      <c r="AL9990"/>
      <c r="AM9990"/>
      <c r="AN9990"/>
      <c r="AO9990"/>
      <c r="AP9990"/>
      <c r="AQ9990"/>
      <c r="AR9990"/>
      <c r="AS9990"/>
      <c r="AT9990"/>
      <c r="AU9990"/>
      <c r="AV9990"/>
      <c r="AW9990"/>
      <c r="AX9990"/>
      <c r="AY9990"/>
      <c r="AZ9990"/>
      <c r="BA9990"/>
      <c r="BB9990"/>
      <c r="BC9990"/>
      <c r="BD9990"/>
      <c r="BE9990"/>
      <c r="BF9990"/>
      <c r="BG9990"/>
      <c r="BH9990"/>
      <c r="BI9990"/>
      <c r="BJ9990"/>
      <c r="BK9990"/>
      <c r="BL9990"/>
      <c r="BM9990"/>
      <c r="BN9990"/>
      <c r="BO9990"/>
      <c r="BP9990"/>
      <c r="BQ9990"/>
      <c r="BR9990"/>
      <c r="BS9990"/>
      <c r="BT9990"/>
      <c r="BU9990"/>
      <c r="BV9990"/>
      <c r="BW9990"/>
      <c r="BX9990"/>
      <c r="BY9990"/>
      <c r="BZ9990"/>
      <c r="CA9990"/>
      <c r="CB9990"/>
      <c r="CC9990"/>
      <c r="CD9990"/>
      <c r="CE9990"/>
      <c r="CF9990"/>
      <c r="CG9990"/>
      <c r="CH9990"/>
      <c r="CI9990"/>
      <c r="CJ9990"/>
      <c r="CK9990"/>
      <c r="CL9990"/>
      <c r="CM9990"/>
      <c r="CN9990"/>
      <c r="CO9990"/>
      <c r="CP9990"/>
      <c r="CQ9990"/>
      <c r="CR9990"/>
      <c r="CS9990"/>
      <c r="CT9990"/>
      <c r="CU9990"/>
      <c r="CV9990"/>
    </row>
    <row r="9991" spans="10:100" x14ac:dyDescent="0.25">
      <c r="J9991"/>
      <c r="K9991"/>
      <c r="L9991"/>
      <c r="M9991"/>
      <c r="N9991"/>
      <c r="O9991"/>
      <c r="P9991"/>
      <c r="Q9991"/>
      <c r="R9991"/>
      <c r="S9991"/>
      <c r="T9991"/>
      <c r="U9991"/>
      <c r="V9991"/>
      <c r="W9991"/>
      <c r="X9991"/>
      <c r="Y9991"/>
      <c r="Z9991"/>
      <c r="AA9991"/>
      <c r="AB9991"/>
      <c r="AC9991"/>
      <c r="AD9991"/>
      <c r="AE9991"/>
      <c r="AF9991"/>
      <c r="AG9991"/>
      <c r="AH9991"/>
      <c r="AI9991"/>
      <c r="AJ9991"/>
      <c r="AK9991"/>
      <c r="AL9991"/>
      <c r="AM9991"/>
      <c r="AN9991"/>
      <c r="AO9991"/>
      <c r="AP9991"/>
      <c r="AQ9991"/>
      <c r="AR9991"/>
      <c r="AS9991"/>
      <c r="AT9991"/>
      <c r="AU9991"/>
      <c r="AV9991"/>
      <c r="AW9991"/>
      <c r="AX9991"/>
      <c r="AY9991"/>
      <c r="AZ9991"/>
      <c r="BA9991"/>
      <c r="BB9991"/>
      <c r="BC9991"/>
      <c r="BD9991"/>
      <c r="BE9991"/>
      <c r="BF9991"/>
      <c r="BG9991"/>
      <c r="BH9991"/>
      <c r="BI9991"/>
      <c r="BJ9991"/>
      <c r="BK9991"/>
      <c r="BL9991"/>
      <c r="BM9991"/>
      <c r="BN9991"/>
      <c r="BO9991"/>
      <c r="BP9991"/>
      <c r="BQ9991"/>
      <c r="BR9991"/>
      <c r="BS9991"/>
      <c r="BT9991"/>
      <c r="BU9991"/>
      <c r="BV9991"/>
      <c r="BW9991"/>
      <c r="BX9991"/>
      <c r="BY9991"/>
      <c r="BZ9991"/>
      <c r="CA9991"/>
      <c r="CB9991"/>
      <c r="CC9991"/>
      <c r="CD9991"/>
      <c r="CE9991"/>
      <c r="CF9991"/>
      <c r="CG9991"/>
      <c r="CH9991"/>
      <c r="CI9991"/>
      <c r="CJ9991"/>
      <c r="CK9991"/>
      <c r="CL9991"/>
      <c r="CM9991"/>
      <c r="CN9991"/>
      <c r="CO9991"/>
      <c r="CP9991"/>
      <c r="CQ9991"/>
      <c r="CR9991"/>
      <c r="CS9991"/>
      <c r="CT9991"/>
      <c r="CU9991"/>
      <c r="CV9991"/>
    </row>
    <row r="9992" spans="10:100" x14ac:dyDescent="0.25">
      <c r="J9992"/>
      <c r="K9992"/>
      <c r="L9992"/>
      <c r="M9992"/>
      <c r="N9992"/>
      <c r="O9992"/>
      <c r="P9992"/>
      <c r="Q9992"/>
      <c r="R9992"/>
      <c r="S9992"/>
      <c r="T9992"/>
      <c r="U9992"/>
      <c r="V9992"/>
      <c r="W9992"/>
      <c r="X9992"/>
      <c r="Y9992"/>
      <c r="Z9992"/>
      <c r="AA9992"/>
      <c r="AB9992"/>
      <c r="AC9992"/>
      <c r="AD9992"/>
      <c r="AE9992"/>
      <c r="AF9992"/>
      <c r="AG9992"/>
      <c r="AH9992"/>
      <c r="AI9992"/>
      <c r="AJ9992"/>
      <c r="AK9992"/>
      <c r="AL9992"/>
      <c r="AM9992"/>
      <c r="AN9992"/>
      <c r="AO9992"/>
      <c r="AP9992"/>
      <c r="AQ9992"/>
      <c r="AR9992"/>
      <c r="AS9992"/>
      <c r="AT9992"/>
      <c r="AU9992"/>
      <c r="AV9992"/>
      <c r="AW9992"/>
      <c r="AX9992"/>
      <c r="AY9992"/>
      <c r="AZ9992"/>
      <c r="BA9992"/>
      <c r="BB9992"/>
      <c r="BC9992"/>
      <c r="BD9992"/>
      <c r="BE9992"/>
      <c r="BF9992"/>
      <c r="BG9992"/>
      <c r="BH9992"/>
      <c r="BI9992"/>
      <c r="BJ9992"/>
      <c r="BK9992"/>
      <c r="BL9992"/>
      <c r="BM9992"/>
      <c r="BN9992"/>
      <c r="BO9992"/>
      <c r="BP9992"/>
      <c r="BQ9992"/>
      <c r="BR9992"/>
      <c r="BS9992"/>
      <c r="BT9992"/>
      <c r="BU9992"/>
      <c r="BV9992"/>
      <c r="BW9992"/>
      <c r="BX9992"/>
      <c r="BY9992"/>
      <c r="BZ9992"/>
      <c r="CA9992"/>
      <c r="CB9992"/>
      <c r="CC9992"/>
      <c r="CD9992"/>
      <c r="CE9992"/>
      <c r="CF9992"/>
      <c r="CG9992"/>
      <c r="CH9992"/>
      <c r="CI9992"/>
      <c r="CJ9992"/>
      <c r="CK9992"/>
      <c r="CL9992"/>
      <c r="CM9992"/>
      <c r="CN9992"/>
      <c r="CO9992"/>
      <c r="CP9992"/>
      <c r="CQ9992"/>
      <c r="CR9992"/>
      <c r="CS9992"/>
      <c r="CT9992"/>
      <c r="CU9992"/>
      <c r="CV9992"/>
    </row>
    <row r="9993" spans="10:100" x14ac:dyDescent="0.25">
      <c r="J9993"/>
      <c r="K9993"/>
      <c r="L9993"/>
      <c r="M9993"/>
      <c r="N9993"/>
      <c r="O9993"/>
      <c r="P9993"/>
      <c r="Q9993"/>
      <c r="R9993"/>
      <c r="S9993"/>
      <c r="T9993"/>
      <c r="U9993"/>
      <c r="V9993"/>
      <c r="W9993"/>
      <c r="X9993"/>
      <c r="Y9993"/>
      <c r="Z9993"/>
      <c r="AA9993"/>
      <c r="AB9993"/>
      <c r="AC9993"/>
      <c r="AD9993"/>
      <c r="AE9993"/>
      <c r="AF9993"/>
      <c r="AG9993"/>
      <c r="AH9993"/>
      <c r="AI9993"/>
      <c r="AJ9993"/>
      <c r="AK9993"/>
      <c r="AL9993"/>
      <c r="AM9993"/>
      <c r="AN9993"/>
      <c r="AO9993"/>
      <c r="AP9993"/>
      <c r="AQ9993"/>
      <c r="AR9993"/>
      <c r="AS9993"/>
      <c r="AT9993"/>
      <c r="AU9993"/>
      <c r="AV9993"/>
      <c r="AW9993"/>
      <c r="AX9993"/>
      <c r="AY9993"/>
      <c r="AZ9993"/>
      <c r="BA9993"/>
      <c r="BB9993"/>
      <c r="BC9993"/>
      <c r="BD9993"/>
      <c r="BE9993"/>
      <c r="BF9993"/>
      <c r="BG9993"/>
      <c r="BH9993"/>
      <c r="BI9993"/>
      <c r="BJ9993"/>
      <c r="BK9993"/>
      <c r="BL9993"/>
      <c r="BM9993"/>
      <c r="BN9993"/>
      <c r="BO9993"/>
      <c r="BP9993"/>
      <c r="BQ9993"/>
      <c r="BR9993"/>
      <c r="BS9993"/>
      <c r="BT9993"/>
      <c r="BU9993"/>
      <c r="BV9993"/>
      <c r="BW9993"/>
      <c r="BX9993"/>
      <c r="BY9993"/>
      <c r="BZ9993"/>
      <c r="CA9993"/>
      <c r="CB9993"/>
      <c r="CC9993"/>
      <c r="CD9993"/>
      <c r="CE9993"/>
      <c r="CF9993"/>
      <c r="CG9993"/>
      <c r="CH9993"/>
      <c r="CI9993"/>
      <c r="CJ9993"/>
      <c r="CK9993"/>
      <c r="CL9993"/>
      <c r="CM9993"/>
      <c r="CN9993"/>
      <c r="CO9993"/>
      <c r="CP9993"/>
      <c r="CQ9993"/>
      <c r="CR9993"/>
      <c r="CS9993"/>
      <c r="CT9993"/>
      <c r="CU9993"/>
      <c r="CV9993"/>
    </row>
    <row r="9994" spans="10:100" x14ac:dyDescent="0.25">
      <c r="J9994"/>
      <c r="K9994"/>
      <c r="L9994"/>
      <c r="M9994"/>
      <c r="N9994"/>
      <c r="O9994"/>
      <c r="P9994"/>
      <c r="Q9994"/>
      <c r="R9994"/>
      <c r="S9994"/>
      <c r="T9994"/>
      <c r="U9994"/>
      <c r="V9994"/>
      <c r="W9994"/>
      <c r="X9994"/>
      <c r="Y9994"/>
      <c r="Z9994"/>
      <c r="AA9994"/>
      <c r="AB9994"/>
      <c r="AC9994"/>
      <c r="AD9994"/>
      <c r="AE9994"/>
      <c r="AF9994"/>
      <c r="AG9994"/>
      <c r="AH9994"/>
      <c r="AI9994"/>
      <c r="AJ9994"/>
      <c r="AK9994"/>
      <c r="AL9994"/>
      <c r="AM9994"/>
      <c r="AN9994"/>
      <c r="AO9994"/>
      <c r="AP9994"/>
      <c r="AQ9994"/>
      <c r="AR9994"/>
      <c r="AS9994"/>
      <c r="AT9994"/>
      <c r="AU9994"/>
      <c r="AV9994"/>
      <c r="AW9994"/>
      <c r="AX9994"/>
      <c r="AY9994"/>
      <c r="AZ9994"/>
      <c r="BA9994"/>
      <c r="BB9994"/>
      <c r="BC9994"/>
      <c r="BD9994"/>
      <c r="BE9994"/>
      <c r="BF9994"/>
      <c r="BG9994"/>
      <c r="BH9994"/>
      <c r="BI9994"/>
      <c r="BJ9994"/>
      <c r="BK9994"/>
      <c r="BL9994"/>
      <c r="BM9994"/>
      <c r="BN9994"/>
      <c r="BO9994"/>
      <c r="BP9994"/>
      <c r="BQ9994"/>
      <c r="BR9994"/>
      <c r="BS9994"/>
      <c r="BT9994"/>
      <c r="BU9994"/>
      <c r="BV9994"/>
      <c r="BW9994"/>
      <c r="BX9994"/>
      <c r="BY9994"/>
      <c r="BZ9994"/>
      <c r="CA9994"/>
      <c r="CB9994"/>
      <c r="CC9994"/>
      <c r="CD9994"/>
      <c r="CE9994"/>
      <c r="CF9994"/>
      <c r="CG9994"/>
      <c r="CH9994"/>
      <c r="CI9994"/>
      <c r="CJ9994"/>
      <c r="CK9994"/>
      <c r="CL9994"/>
      <c r="CM9994"/>
      <c r="CN9994"/>
      <c r="CO9994"/>
      <c r="CP9994"/>
      <c r="CQ9994"/>
      <c r="CR9994"/>
      <c r="CS9994"/>
      <c r="CT9994"/>
      <c r="CU9994"/>
      <c r="CV9994"/>
    </row>
    <row r="9995" spans="10:100" x14ac:dyDescent="0.25">
      <c r="J9995"/>
      <c r="K9995"/>
      <c r="L9995"/>
      <c r="M9995"/>
      <c r="N9995"/>
      <c r="O9995"/>
      <c r="P9995"/>
      <c r="Q9995"/>
      <c r="R9995"/>
      <c r="S9995"/>
      <c r="T9995"/>
      <c r="U9995"/>
      <c r="V9995"/>
      <c r="W9995"/>
      <c r="X9995"/>
      <c r="Y9995"/>
      <c r="Z9995"/>
      <c r="AA9995"/>
      <c r="AB9995"/>
      <c r="AC9995"/>
      <c r="AD9995"/>
      <c r="AE9995"/>
      <c r="AF9995"/>
      <c r="AG9995"/>
      <c r="AH9995"/>
      <c r="AI9995"/>
      <c r="AJ9995"/>
      <c r="AK9995"/>
      <c r="AL9995"/>
      <c r="AM9995"/>
      <c r="AN9995"/>
      <c r="AO9995"/>
      <c r="AP9995"/>
      <c r="AQ9995"/>
      <c r="AR9995"/>
      <c r="AS9995"/>
      <c r="AT9995"/>
      <c r="AU9995"/>
      <c r="AV9995"/>
      <c r="AW9995"/>
      <c r="AX9995"/>
      <c r="AY9995"/>
      <c r="AZ9995"/>
      <c r="BA9995"/>
      <c r="BB9995"/>
      <c r="BC9995"/>
      <c r="BD9995"/>
      <c r="BE9995"/>
      <c r="BF9995"/>
      <c r="BG9995"/>
      <c r="BH9995"/>
      <c r="BI9995"/>
      <c r="BJ9995"/>
      <c r="BK9995"/>
      <c r="BL9995"/>
      <c r="BM9995"/>
      <c r="BN9995"/>
      <c r="BO9995"/>
      <c r="BP9995"/>
      <c r="BQ9995"/>
      <c r="BR9995"/>
      <c r="BS9995"/>
      <c r="BT9995"/>
      <c r="BU9995"/>
      <c r="BV9995"/>
      <c r="BW9995"/>
      <c r="BX9995"/>
      <c r="BY9995"/>
      <c r="BZ9995"/>
      <c r="CA9995"/>
      <c r="CB9995"/>
      <c r="CC9995"/>
      <c r="CD9995"/>
      <c r="CE9995"/>
      <c r="CF9995"/>
      <c r="CG9995"/>
      <c r="CH9995"/>
      <c r="CI9995"/>
      <c r="CJ9995"/>
      <c r="CK9995"/>
      <c r="CL9995"/>
      <c r="CM9995"/>
      <c r="CN9995"/>
      <c r="CO9995"/>
      <c r="CP9995"/>
      <c r="CQ9995"/>
      <c r="CR9995"/>
      <c r="CS9995"/>
      <c r="CT9995"/>
      <c r="CU9995"/>
      <c r="CV9995"/>
    </row>
    <row r="9996" spans="10:100" x14ac:dyDescent="0.25">
      <c r="J9996"/>
      <c r="K9996"/>
      <c r="L9996"/>
      <c r="M9996"/>
      <c r="N9996"/>
      <c r="O9996"/>
      <c r="P9996"/>
      <c r="Q9996"/>
      <c r="R9996"/>
      <c r="S9996"/>
      <c r="T9996"/>
      <c r="U9996"/>
      <c r="V9996"/>
      <c r="W9996"/>
      <c r="X9996"/>
      <c r="Y9996"/>
      <c r="Z9996"/>
      <c r="AA9996"/>
      <c r="AB9996"/>
      <c r="AC9996"/>
      <c r="AD9996"/>
      <c r="AE9996"/>
      <c r="AF9996"/>
      <c r="AG9996"/>
      <c r="AH9996"/>
      <c r="AI9996"/>
      <c r="AJ9996"/>
      <c r="AK9996"/>
      <c r="AL9996"/>
      <c r="AM9996"/>
      <c r="AN9996"/>
      <c r="AO9996"/>
      <c r="AP9996"/>
      <c r="AQ9996"/>
      <c r="AR9996"/>
      <c r="AS9996"/>
      <c r="AT9996"/>
      <c r="AU9996"/>
      <c r="AV9996"/>
      <c r="AW9996"/>
      <c r="AX9996"/>
      <c r="AY9996"/>
      <c r="AZ9996"/>
      <c r="BA9996"/>
      <c r="BB9996"/>
      <c r="BC9996"/>
      <c r="BD9996"/>
      <c r="BE9996"/>
      <c r="BF9996"/>
      <c r="BG9996"/>
      <c r="BH9996"/>
      <c r="BI9996"/>
      <c r="BJ9996"/>
      <c r="BK9996"/>
      <c r="BL9996"/>
      <c r="BM9996"/>
      <c r="BN9996"/>
      <c r="BO9996"/>
      <c r="BP9996"/>
      <c r="BQ9996"/>
      <c r="BR9996"/>
      <c r="BS9996"/>
      <c r="BT9996"/>
      <c r="BU9996"/>
      <c r="BV9996"/>
      <c r="BW9996"/>
      <c r="BX9996"/>
      <c r="BY9996"/>
      <c r="BZ9996"/>
      <c r="CA9996"/>
      <c r="CB9996"/>
      <c r="CC9996"/>
      <c r="CD9996"/>
      <c r="CE9996"/>
      <c r="CF9996"/>
      <c r="CG9996"/>
      <c r="CH9996"/>
      <c r="CI9996"/>
      <c r="CJ9996"/>
      <c r="CK9996"/>
      <c r="CL9996"/>
      <c r="CM9996"/>
      <c r="CN9996"/>
      <c r="CO9996"/>
      <c r="CP9996"/>
      <c r="CQ9996"/>
      <c r="CR9996"/>
      <c r="CS9996"/>
      <c r="CT9996"/>
      <c r="CU9996"/>
      <c r="CV9996"/>
    </row>
    <row r="9997" spans="10:100" x14ac:dyDescent="0.25">
      <c r="J9997"/>
      <c r="K9997"/>
      <c r="L9997"/>
      <c r="M9997"/>
      <c r="N9997"/>
      <c r="O9997"/>
      <c r="P9997"/>
      <c r="Q9997"/>
      <c r="R9997"/>
      <c r="S9997"/>
      <c r="T9997"/>
      <c r="U9997"/>
      <c r="V9997"/>
      <c r="W9997"/>
      <c r="X9997"/>
      <c r="Y9997"/>
      <c r="Z9997"/>
      <c r="AA9997"/>
      <c r="AB9997"/>
      <c r="AC9997"/>
      <c r="AD9997"/>
      <c r="AE9997"/>
      <c r="AF9997"/>
      <c r="AG9997"/>
      <c r="AH9997"/>
      <c r="AI9997"/>
      <c r="AJ9997"/>
      <c r="AK9997"/>
      <c r="AL9997"/>
      <c r="AM9997"/>
      <c r="AN9997"/>
      <c r="AO9997"/>
      <c r="AP9997"/>
      <c r="AQ9997"/>
      <c r="AR9997"/>
      <c r="AS9997"/>
      <c r="AT9997"/>
      <c r="AU9997"/>
      <c r="AV9997"/>
      <c r="AW9997"/>
      <c r="AX9997"/>
      <c r="AY9997"/>
      <c r="AZ9997"/>
      <c r="BA9997"/>
      <c r="BB9997"/>
      <c r="BC9997"/>
      <c r="BD9997"/>
      <c r="BE9997"/>
      <c r="BF9997"/>
      <c r="BG9997"/>
      <c r="BH9997"/>
      <c r="BI9997"/>
      <c r="BJ9997"/>
      <c r="BK9997"/>
      <c r="BL9997"/>
      <c r="BM9997"/>
      <c r="BN9997"/>
      <c r="BO9997"/>
      <c r="BP9997"/>
      <c r="BQ9997"/>
      <c r="BR9997"/>
      <c r="BS9997"/>
      <c r="BT9997"/>
      <c r="BU9997"/>
      <c r="BV9997"/>
      <c r="BW9997"/>
      <c r="BX9997"/>
      <c r="BY9997"/>
      <c r="BZ9997"/>
      <c r="CA9997"/>
      <c r="CB9997"/>
      <c r="CC9997"/>
      <c r="CD9997"/>
      <c r="CE9997"/>
      <c r="CF9997"/>
      <c r="CG9997"/>
      <c r="CH9997"/>
      <c r="CI9997"/>
      <c r="CJ9997"/>
      <c r="CK9997"/>
      <c r="CL9997"/>
      <c r="CM9997"/>
      <c r="CN9997"/>
      <c r="CO9997"/>
      <c r="CP9997"/>
      <c r="CQ9997"/>
      <c r="CR9997"/>
      <c r="CS9997"/>
      <c r="CT9997"/>
      <c r="CU9997"/>
      <c r="CV9997"/>
    </row>
    <row r="9998" spans="10:100" x14ac:dyDescent="0.25">
      <c r="J9998"/>
      <c r="K9998"/>
      <c r="L9998"/>
      <c r="M9998"/>
      <c r="N9998"/>
      <c r="O9998"/>
      <c r="P9998"/>
      <c r="Q9998"/>
      <c r="R9998"/>
      <c r="S9998"/>
      <c r="T9998"/>
      <c r="U9998"/>
      <c r="V9998"/>
      <c r="W9998"/>
      <c r="X9998"/>
      <c r="Y9998"/>
      <c r="Z9998"/>
      <c r="AA9998"/>
      <c r="AB9998"/>
      <c r="AC9998"/>
      <c r="AD9998"/>
      <c r="AE9998"/>
      <c r="AF9998"/>
      <c r="AG9998"/>
      <c r="AH9998"/>
      <c r="AI9998"/>
      <c r="AJ9998"/>
      <c r="AK9998"/>
      <c r="AL9998"/>
      <c r="AM9998"/>
      <c r="AN9998"/>
      <c r="AO9998"/>
      <c r="AP9998"/>
      <c r="AQ9998"/>
      <c r="AR9998"/>
      <c r="AS9998"/>
      <c r="AT9998"/>
      <c r="AU9998"/>
      <c r="AV9998"/>
      <c r="AW9998"/>
      <c r="AX9998"/>
      <c r="AY9998"/>
      <c r="AZ9998"/>
      <c r="BA9998"/>
      <c r="BB9998"/>
      <c r="BC9998"/>
      <c r="BD9998"/>
      <c r="BE9998"/>
      <c r="BF9998"/>
      <c r="BG9998"/>
      <c r="BH9998"/>
      <c r="BI9998"/>
      <c r="BJ9998"/>
      <c r="BK9998"/>
      <c r="BL9998"/>
      <c r="BM9998"/>
      <c r="BN9998"/>
      <c r="BO9998"/>
      <c r="BP9998"/>
      <c r="BQ9998"/>
      <c r="BR9998"/>
      <c r="BS9998"/>
      <c r="BT9998"/>
      <c r="BU9998"/>
      <c r="BV9998"/>
      <c r="BW9998"/>
      <c r="BX9998"/>
      <c r="BY9998"/>
      <c r="BZ9998"/>
      <c r="CA9998"/>
      <c r="CB9998"/>
      <c r="CC9998"/>
      <c r="CD9998"/>
      <c r="CE9998"/>
      <c r="CF9998"/>
      <c r="CG9998"/>
      <c r="CH9998"/>
      <c r="CI9998"/>
      <c r="CJ9998"/>
      <c r="CK9998"/>
      <c r="CL9998"/>
      <c r="CM9998"/>
      <c r="CN9998"/>
      <c r="CO9998"/>
      <c r="CP9998"/>
      <c r="CQ9998"/>
      <c r="CR9998"/>
      <c r="CS9998"/>
      <c r="CT9998"/>
      <c r="CU9998"/>
      <c r="CV9998"/>
    </row>
    <row r="9999" spans="10:100" x14ac:dyDescent="0.25">
      <c r="J9999"/>
      <c r="K9999"/>
      <c r="L9999"/>
      <c r="M9999"/>
      <c r="N9999"/>
      <c r="O9999"/>
      <c r="P9999"/>
      <c r="Q9999"/>
      <c r="R9999"/>
      <c r="S9999"/>
      <c r="T9999"/>
      <c r="U9999"/>
      <c r="V9999"/>
      <c r="W9999"/>
      <c r="X9999"/>
      <c r="Y9999"/>
      <c r="Z9999"/>
      <c r="AA9999"/>
      <c r="AB9999"/>
      <c r="AC9999"/>
      <c r="AD9999"/>
      <c r="AE9999"/>
      <c r="AF9999"/>
      <c r="AG9999"/>
      <c r="AH9999"/>
      <c r="AI9999"/>
      <c r="AJ9999"/>
      <c r="AK9999"/>
      <c r="AL9999"/>
      <c r="AM9999"/>
      <c r="AN9999"/>
      <c r="AO9999"/>
      <c r="AP9999"/>
      <c r="AQ9999"/>
      <c r="AR9999"/>
      <c r="AS9999"/>
      <c r="AT9999"/>
      <c r="AU9999"/>
      <c r="AV9999"/>
      <c r="AW9999"/>
      <c r="AX9999"/>
      <c r="AY9999"/>
      <c r="AZ9999"/>
      <c r="BA9999"/>
      <c r="BB9999"/>
      <c r="BC9999"/>
      <c r="BD9999"/>
      <c r="BE9999"/>
      <c r="BF9999"/>
      <c r="BG9999"/>
      <c r="BH9999"/>
      <c r="BI9999"/>
      <c r="BJ9999"/>
      <c r="BK9999"/>
      <c r="BL9999"/>
      <c r="BM9999"/>
      <c r="BN9999"/>
      <c r="BO9999"/>
      <c r="BP9999"/>
      <c r="BQ9999"/>
      <c r="BR9999"/>
      <c r="BS9999"/>
      <c r="BT9999"/>
      <c r="BU9999"/>
      <c r="BV9999"/>
      <c r="BW9999"/>
      <c r="BX9999"/>
      <c r="BY9999"/>
      <c r="BZ9999"/>
      <c r="CA9999"/>
      <c r="CB9999"/>
      <c r="CC9999"/>
      <c r="CD9999"/>
      <c r="CE9999"/>
      <c r="CF9999"/>
      <c r="CG9999"/>
      <c r="CH9999"/>
      <c r="CI9999"/>
      <c r="CJ9999"/>
      <c r="CK9999"/>
      <c r="CL9999"/>
      <c r="CM9999"/>
      <c r="CN9999"/>
      <c r="CO9999"/>
      <c r="CP9999"/>
      <c r="CQ9999"/>
      <c r="CR9999"/>
      <c r="CS9999"/>
      <c r="CT9999"/>
      <c r="CU9999"/>
      <c r="CV9999"/>
    </row>
  </sheetData>
  <sheetProtection algorithmName="SHA-512" hashValue="ERdaq1IAkOnKiC2sxbGSZfVgnP3PhXBdKQLKejN5KnxXnD3mPnNap/kGMBlMd4OIh7kZvFkwPTX8wLGOjh3kOA==" saltValue="09MNYzW5War+LfE2Jhbj0w==" spinCount="100000" sheet="1" objects="1" scenarios="1"/>
  <mergeCells count="32">
    <mergeCell ref="I50:I51"/>
    <mergeCell ref="J50:J51"/>
    <mergeCell ref="K50:K51"/>
    <mergeCell ref="L50:L51"/>
    <mergeCell ref="A50:A51"/>
    <mergeCell ref="B50:B51"/>
    <mergeCell ref="C50:E50"/>
    <mergeCell ref="F50:F51"/>
    <mergeCell ref="G50:G51"/>
    <mergeCell ref="H50:H51"/>
    <mergeCell ref="G49:H49"/>
    <mergeCell ref="J49:L49"/>
    <mergeCell ref="G7:H7"/>
    <mergeCell ref="J7:K7"/>
    <mergeCell ref="A9:B9"/>
    <mergeCell ref="A44:L44"/>
    <mergeCell ref="B45:D45"/>
    <mergeCell ref="H45:I45"/>
    <mergeCell ref="B47:I47"/>
    <mergeCell ref="B48:I48"/>
    <mergeCell ref="GF17:GI17"/>
    <mergeCell ref="E30:F30"/>
    <mergeCell ref="A43:L43"/>
    <mergeCell ref="A2:L2"/>
    <mergeCell ref="B3:D3"/>
    <mergeCell ref="B4:D4"/>
    <mergeCell ref="B5:H5"/>
    <mergeCell ref="B6:D6"/>
    <mergeCell ref="G6:K6"/>
    <mergeCell ref="A24:F24"/>
    <mergeCell ref="A25:F25"/>
    <mergeCell ref="A26:F26"/>
  </mergeCells>
  <conditionalFormatting sqref="J31">
    <cfRule type="expression" dxfId="4" priority="4">
      <formula>$J$31&gt;$G$30</formula>
    </cfRule>
  </conditionalFormatting>
  <conditionalFormatting sqref="GI4:GI15">
    <cfRule type="cellIs" dxfId="3" priority="1" operator="lessThan">
      <formula>5</formula>
    </cfRule>
    <cfRule type="cellIs" dxfId="2" priority="2" operator="greaterThanOrEqual">
      <formula>5</formula>
    </cfRule>
  </conditionalFormatting>
  <pageMargins left="0.25" right="0.25" top="0.5" bottom="0.5" header="0.25" footer="0.25"/>
  <pageSetup scale="58" fitToHeight="0" orientation="landscape" cellComments="atEnd" r:id="rId1"/>
  <headerFooter>
    <oddHeader>&amp;RVersion 4.9.25</oddHeader>
    <oddFooter>&amp;LPrinted &amp;D @ &amp;T&amp;CPage &amp;P of &amp;N&amp;RLSBP-25(53)</oddFooter>
  </headerFooter>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57552-F156-420D-BE50-6A93E903C5A7}">
  <sheetPr codeName="EngPayInv">
    <pageSetUpPr fitToPage="1"/>
  </sheetPr>
  <dimension ref="A1:EC40"/>
  <sheetViews>
    <sheetView showGridLines="0" view="pageBreakPreview" zoomScaleNormal="100" zoomScaleSheetLayoutView="100" workbookViewId="0">
      <selection activeCell="A4" sqref="A4"/>
    </sheetView>
  </sheetViews>
  <sheetFormatPr defaultColWidth="9.140625" defaultRowHeight="15" x14ac:dyDescent="0.25"/>
  <cols>
    <col min="1" max="1" width="25.28515625" customWidth="1"/>
    <col min="2" max="2" width="27.140625" customWidth="1"/>
    <col min="3" max="3" width="19.140625" customWidth="1"/>
    <col min="4" max="4" width="19.42578125" customWidth="1"/>
    <col min="5" max="5" width="2.42578125" customWidth="1"/>
    <col min="6" max="6" width="7.5703125" customWidth="1"/>
    <col min="7" max="7" width="20.28515625" customWidth="1"/>
    <col min="131" max="131" width="11.42578125" bestFit="1" customWidth="1"/>
    <col min="132" max="132" width="30.5703125" customWidth="1"/>
    <col min="133" max="133" width="23.140625" customWidth="1"/>
  </cols>
  <sheetData>
    <row r="1" spans="1:133" ht="27" customHeight="1" x14ac:dyDescent="0.25">
      <c r="EA1" s="13" t="s">
        <v>7598</v>
      </c>
      <c r="EB1" s="13" t="s">
        <v>7599</v>
      </c>
      <c r="EC1" s="13" t="s">
        <v>7600</v>
      </c>
    </row>
    <row r="2" spans="1:133" ht="15.75" x14ac:dyDescent="0.25">
      <c r="A2" s="422" t="s">
        <v>7601</v>
      </c>
      <c r="B2" s="422"/>
      <c r="C2" s="422"/>
      <c r="D2" s="422"/>
      <c r="E2" s="422"/>
      <c r="F2" s="422"/>
      <c r="G2" s="422"/>
      <c r="EA2" s="269"/>
      <c r="EB2" s="269"/>
      <c r="EC2" s="270"/>
    </row>
    <row r="3" spans="1:133" ht="18" customHeight="1" x14ac:dyDescent="0.25">
      <c r="A3" s="422" t="s">
        <v>7602</v>
      </c>
      <c r="B3" s="422"/>
      <c r="C3" s="422"/>
      <c r="D3" s="422"/>
      <c r="E3" s="422"/>
      <c r="F3" s="422"/>
      <c r="G3" s="422"/>
      <c r="EA3" s="269"/>
      <c r="EB3" s="269"/>
      <c r="EC3" s="271"/>
    </row>
    <row r="4" spans="1:133" ht="32.25" customHeight="1" x14ac:dyDescent="0.25">
      <c r="EA4" s="269"/>
      <c r="EB4" s="269"/>
      <c r="EC4" s="271"/>
    </row>
    <row r="5" spans="1:133" ht="24.75" customHeight="1" x14ac:dyDescent="0.3">
      <c r="A5" s="20" t="s">
        <v>7603</v>
      </c>
      <c r="B5" s="272"/>
      <c r="C5" s="20" t="s">
        <v>7604</v>
      </c>
      <c r="D5" s="348"/>
      <c r="E5" s="348"/>
      <c r="F5" s="348"/>
      <c r="G5" s="348"/>
      <c r="EA5" s="269"/>
      <c r="EB5" s="269"/>
      <c r="EC5" s="271"/>
    </row>
    <row r="6" spans="1:133" ht="21" customHeight="1" x14ac:dyDescent="0.3">
      <c r="A6" s="19" t="s">
        <v>7605</v>
      </c>
      <c r="B6" s="272" t="str">
        <f>IF(Project_Data!$M$2="","",Project_Data!$M$2)</f>
        <v/>
      </c>
      <c r="C6" s="126" t="str">
        <f>IF(Project_Data!$D$2="","",Project_Data!$D$2)</f>
        <v/>
      </c>
      <c r="D6" s="89" t="s">
        <v>52</v>
      </c>
      <c r="F6" s="273">
        <f>IF(Project_Data!$K$2="","",Project_Data!$K$2)</f>
        <v>12</v>
      </c>
      <c r="G6" s="19" t="s">
        <v>7606</v>
      </c>
      <c r="EA6" s="269"/>
      <c r="EB6" s="269"/>
      <c r="EC6" s="271"/>
    </row>
    <row r="7" spans="1:133" ht="23.25" customHeight="1" x14ac:dyDescent="0.3">
      <c r="A7" s="19" t="s">
        <v>7607</v>
      </c>
      <c r="B7" s="274"/>
      <c r="C7" s="275" t="str">
        <f>IF($B$7="Construction @ 100%","FINAL","")</f>
        <v/>
      </c>
      <c r="D7" s="423" t="s">
        <v>7608</v>
      </c>
      <c r="E7" s="423"/>
      <c r="F7" s="423"/>
      <c r="G7" s="423"/>
      <c r="EA7" s="269"/>
      <c r="EB7" s="269"/>
      <c r="EC7" s="270"/>
    </row>
    <row r="8" spans="1:133" ht="33" customHeight="1" x14ac:dyDescent="0.3">
      <c r="A8" s="19" t="s">
        <v>7609</v>
      </c>
      <c r="B8" s="276"/>
      <c r="C8" s="277" t="s">
        <v>7574</v>
      </c>
      <c r="D8" s="278" t="str">
        <f>IF(Project_Data!$J$2="","",Project_Data!$J$2)</f>
        <v/>
      </c>
      <c r="E8" s="421" t="s">
        <v>7610</v>
      </c>
      <c r="F8" s="421"/>
      <c r="EA8" s="269"/>
      <c r="EB8" s="269"/>
      <c r="EC8" s="270"/>
    </row>
    <row r="9" spans="1:133" ht="27.75" customHeight="1" x14ac:dyDescent="0.3">
      <c r="A9" s="20" t="s">
        <v>7544</v>
      </c>
      <c r="B9" s="279"/>
      <c r="C9" s="20" t="s">
        <v>7545</v>
      </c>
      <c r="D9" s="279"/>
      <c r="E9" s="421"/>
      <c r="F9" s="421"/>
      <c r="G9" s="280">
        <f ca="1">NOW()</f>
        <v>46273.518669560188</v>
      </c>
      <c r="EA9" s="269"/>
      <c r="EB9" s="269"/>
      <c r="EC9" s="270"/>
    </row>
    <row r="10" spans="1:133" ht="15.75" x14ac:dyDescent="0.25">
      <c r="A10" s="19"/>
      <c r="C10" s="20"/>
      <c r="E10" s="19"/>
      <c r="G10" s="19"/>
      <c r="EA10" s="269"/>
      <c r="EB10" s="269"/>
      <c r="EC10" s="270"/>
    </row>
    <row r="11" spans="1:133" ht="30.75" x14ac:dyDescent="0.3">
      <c r="A11" s="281"/>
      <c r="B11" s="282"/>
      <c r="C11" s="277" t="s">
        <v>7611</v>
      </c>
      <c r="D11" s="283"/>
      <c r="E11" s="421" t="s">
        <v>7612</v>
      </c>
      <c r="F11" s="421"/>
      <c r="G11" s="284"/>
      <c r="EA11" s="269"/>
      <c r="EB11" s="269"/>
      <c r="EC11" s="270"/>
    </row>
    <row r="12" spans="1:133" ht="30.75" x14ac:dyDescent="0.3">
      <c r="A12" s="281" t="s">
        <v>7613</v>
      </c>
      <c r="B12" s="285">
        <f>$G$31</f>
        <v>0</v>
      </c>
      <c r="C12" s="286" t="s">
        <v>7614</v>
      </c>
      <c r="D12" s="287"/>
      <c r="F12" s="288" t="s">
        <v>7615</v>
      </c>
      <c r="G12" s="285">
        <f>$B$12-$D$12</f>
        <v>0</v>
      </c>
    </row>
    <row r="13" spans="1:133" ht="15.75" thickBot="1" x14ac:dyDescent="0.3"/>
    <row r="14" spans="1:133" ht="11.25" customHeight="1" thickTop="1" x14ac:dyDescent="0.25">
      <c r="A14" s="289"/>
      <c r="B14" s="290"/>
      <c r="C14" s="290"/>
      <c r="D14" s="290"/>
      <c r="E14" s="290"/>
      <c r="F14" s="290"/>
      <c r="G14" s="291"/>
    </row>
    <row r="15" spans="1:133" ht="11.25" customHeight="1" x14ac:dyDescent="0.25">
      <c r="A15" s="292"/>
      <c r="G15" s="293" t="s">
        <v>7616</v>
      </c>
    </row>
    <row r="16" spans="1:133" ht="11.25" customHeight="1" thickBot="1" x14ac:dyDescent="0.3">
      <c r="A16" s="294"/>
      <c r="B16" s="295"/>
      <c r="C16" s="295"/>
      <c r="D16" s="295"/>
      <c r="E16" s="295"/>
      <c r="F16" s="295"/>
      <c r="G16" s="296"/>
    </row>
    <row r="17" spans="1:7" ht="25.5" customHeight="1" thickTop="1" x14ac:dyDescent="0.25">
      <c r="A17" s="292" t="s">
        <v>7617</v>
      </c>
      <c r="G17" s="297"/>
    </row>
    <row r="18" spans="1:7" ht="25.5" customHeight="1" x14ac:dyDescent="0.3">
      <c r="A18" s="298"/>
      <c r="B18" s="299" t="s">
        <v>7618</v>
      </c>
      <c r="C18" s="425"/>
      <c r="D18" s="425"/>
      <c r="E18" s="425"/>
      <c r="F18" s="426"/>
      <c r="G18" s="297"/>
    </row>
    <row r="19" spans="1:7" ht="25.5" customHeight="1" x14ac:dyDescent="0.3">
      <c r="A19" s="300" t="s">
        <v>7619</v>
      </c>
      <c r="B19" s="301">
        <f>Project_Data!$D$2</f>
        <v>0</v>
      </c>
      <c r="C19" t="s">
        <v>7620</v>
      </c>
      <c r="G19" s="297"/>
    </row>
    <row r="20" spans="1:7" ht="25.5" customHeight="1" x14ac:dyDescent="0.25">
      <c r="A20" s="302" t="s">
        <v>7621</v>
      </c>
      <c r="B20" s="303"/>
      <c r="C20" t="s">
        <v>7622</v>
      </c>
      <c r="G20" s="297"/>
    </row>
    <row r="21" spans="1:7" ht="25.5" customHeight="1" x14ac:dyDescent="0.25">
      <c r="A21" s="292" t="s">
        <v>7623</v>
      </c>
      <c r="B21" s="303"/>
      <c r="G21" s="297"/>
    </row>
    <row r="22" spans="1:7" ht="21" customHeight="1" x14ac:dyDescent="0.25">
      <c r="A22" s="292"/>
      <c r="G22" s="297"/>
    </row>
    <row r="23" spans="1:7" ht="28.5" customHeight="1" x14ac:dyDescent="0.25">
      <c r="A23" s="304"/>
      <c r="B23" s="305"/>
      <c r="C23" s="306"/>
      <c r="D23" s="305"/>
      <c r="E23" s="305"/>
      <c r="F23" s="305"/>
      <c r="G23" s="307"/>
    </row>
    <row r="24" spans="1:7" ht="28.5" customHeight="1" x14ac:dyDescent="0.25">
      <c r="A24" s="304"/>
      <c r="B24" s="305"/>
      <c r="C24" s="306"/>
      <c r="D24" s="305"/>
      <c r="E24" s="305"/>
      <c r="F24" s="305"/>
      <c r="G24" s="307"/>
    </row>
    <row r="25" spans="1:7" ht="28.5" customHeight="1" x14ac:dyDescent="0.25">
      <c r="A25" s="304"/>
      <c r="B25" s="305"/>
      <c r="C25" s="306"/>
      <c r="D25" s="305"/>
      <c r="E25" s="305"/>
      <c r="F25" s="305"/>
      <c r="G25" s="307"/>
    </row>
    <row r="26" spans="1:7" ht="28.5" customHeight="1" x14ac:dyDescent="0.25">
      <c r="A26" s="304"/>
      <c r="B26" s="305"/>
      <c r="C26" s="306"/>
      <c r="D26" s="305"/>
      <c r="E26" s="305"/>
      <c r="F26" s="305"/>
      <c r="G26" s="307"/>
    </row>
    <row r="27" spans="1:7" ht="28.5" customHeight="1" x14ac:dyDescent="0.25">
      <c r="A27" s="304"/>
      <c r="B27" s="305"/>
      <c r="C27" s="306"/>
      <c r="D27" s="305"/>
      <c r="E27" s="305"/>
      <c r="F27" s="305"/>
      <c r="G27" s="307"/>
    </row>
    <row r="28" spans="1:7" ht="15.75" x14ac:dyDescent="0.25">
      <c r="A28" s="308"/>
      <c r="B28" s="101"/>
      <c r="C28" s="101"/>
      <c r="D28" s="101"/>
      <c r="E28" s="101"/>
      <c r="F28" s="101"/>
      <c r="G28" s="297"/>
    </row>
    <row r="29" spans="1:7" ht="15.75" x14ac:dyDescent="0.25">
      <c r="A29" s="308"/>
      <c r="B29" s="101"/>
      <c r="C29" s="101"/>
      <c r="D29" s="101"/>
      <c r="E29" s="101"/>
      <c r="F29" s="101"/>
      <c r="G29" s="297"/>
    </row>
    <row r="30" spans="1:7" ht="15.75" x14ac:dyDescent="0.25">
      <c r="A30" s="308"/>
      <c r="B30" s="101"/>
      <c r="C30" s="101"/>
      <c r="D30" s="101"/>
      <c r="E30" s="101"/>
      <c r="F30" s="101"/>
      <c r="G30" s="297"/>
    </row>
    <row r="31" spans="1:7" ht="27.75" customHeight="1" x14ac:dyDescent="0.25">
      <c r="A31" s="309" t="s">
        <v>7624</v>
      </c>
      <c r="B31" s="310"/>
      <c r="C31" t="s">
        <v>7625</v>
      </c>
      <c r="D31" s="427" t="s">
        <v>7626</v>
      </c>
      <c r="E31" s="427"/>
      <c r="F31" s="427"/>
      <c r="G31" s="311">
        <f>SUM($G$17:$G$30)</f>
        <v>0</v>
      </c>
    </row>
    <row r="32" spans="1:7" ht="27.75" customHeight="1" x14ac:dyDescent="0.25">
      <c r="A32" s="309" t="s">
        <v>7627</v>
      </c>
      <c r="B32" s="310"/>
      <c r="C32" t="s">
        <v>7625</v>
      </c>
      <c r="D32" s="427" t="s">
        <v>7628</v>
      </c>
      <c r="E32" s="427"/>
      <c r="F32" s="427"/>
      <c r="G32" s="311">
        <f>$D$12</f>
        <v>0</v>
      </c>
    </row>
    <row r="33" spans="1:7" ht="27.75" customHeight="1" x14ac:dyDescent="0.25">
      <c r="A33" s="309" t="s">
        <v>7629</v>
      </c>
      <c r="B33" s="312">
        <f>SUM($B$31:$B$32)</f>
        <v>0</v>
      </c>
      <c r="D33" s="427" t="s">
        <v>7630</v>
      </c>
      <c r="E33" s="427"/>
      <c r="F33" s="427"/>
      <c r="G33" s="313">
        <f>G31-G32</f>
        <v>0</v>
      </c>
    </row>
    <row r="34" spans="1:7" ht="27.75" customHeight="1" x14ac:dyDescent="0.25">
      <c r="A34" s="309" t="s">
        <v>7631</v>
      </c>
      <c r="B34" s="314"/>
      <c r="C34" t="s">
        <v>7625</v>
      </c>
      <c r="D34" s="427" t="s">
        <v>7632</v>
      </c>
      <c r="E34" s="427"/>
      <c r="F34" s="427"/>
      <c r="G34" s="315"/>
    </row>
    <row r="35" spans="1:7" ht="27.75" customHeight="1" x14ac:dyDescent="0.25">
      <c r="A35" s="309" t="s">
        <v>7633</v>
      </c>
      <c r="B35" s="316" t="str">
        <f>IF($B$33=0,"",$B$33/$D$8)</f>
        <v/>
      </c>
      <c r="C35" s="122"/>
      <c r="D35" s="427" t="s">
        <v>7634</v>
      </c>
      <c r="E35" s="427"/>
      <c r="F35" s="427"/>
      <c r="G35" s="313">
        <f>SUM($G$33:$G$34)</f>
        <v>0</v>
      </c>
    </row>
    <row r="36" spans="1:7" x14ac:dyDescent="0.25">
      <c r="A36" s="37" t="s">
        <v>7635</v>
      </c>
      <c r="D36" s="352" t="s">
        <v>7636</v>
      </c>
      <c r="E36" s="352"/>
      <c r="F36" s="352"/>
    </row>
    <row r="37" spans="1:7" ht="48" customHeight="1" x14ac:dyDescent="0.25"/>
    <row r="38" spans="1:7" x14ac:dyDescent="0.25">
      <c r="A38" s="424" t="s">
        <v>7637</v>
      </c>
      <c r="B38" s="424"/>
      <c r="D38" s="424" t="s">
        <v>7638</v>
      </c>
      <c r="E38" s="424"/>
      <c r="F38" s="424"/>
      <c r="G38" s="424"/>
    </row>
    <row r="40" spans="1:7" x14ac:dyDescent="0.25">
      <c r="A40" s="37" t="s">
        <v>7636</v>
      </c>
    </row>
  </sheetData>
  <sheetProtection sheet="1" objects="1" scenarios="1"/>
  <mergeCells count="15">
    <mergeCell ref="D36:F36"/>
    <mergeCell ref="A38:B38"/>
    <mergeCell ref="D38:G38"/>
    <mergeCell ref="C18:F18"/>
    <mergeCell ref="D31:F31"/>
    <mergeCell ref="D32:F32"/>
    <mergeCell ref="D33:F33"/>
    <mergeCell ref="D34:F34"/>
    <mergeCell ref="D35:F35"/>
    <mergeCell ref="E11:F11"/>
    <mergeCell ref="A2:G2"/>
    <mergeCell ref="A3:G3"/>
    <mergeCell ref="D5:G5"/>
    <mergeCell ref="D7:G7"/>
    <mergeCell ref="E8:F9"/>
  </mergeCells>
  <conditionalFormatting sqref="G33 G35">
    <cfRule type="cellIs" dxfId="1" priority="1" operator="lessThan">
      <formula>0</formula>
    </cfRule>
  </conditionalFormatting>
  <pageMargins left="0.45" right="0.45" top="0.5" bottom="0.5" header="0.3" footer="0.3"/>
  <pageSetup scale="75" orientation="portrait" r:id="rId1"/>
  <headerFooter>
    <oddHeader>&amp;LSTATE FUNDING</oddHeader>
    <oddFooter>&amp;LPrinted &amp;D @ &amp;T&amp;CPage &amp;P of &amp;N&amp;RSTATE FUNDING</oddFooter>
  </headerFooter>
  <drawing r:id="rId2"/>
  <legacyDrawing r:id="rId3"/>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r:uid="{98396CDA-3063-44C3-9AD8-0E8EC6E61103}">
          <x14:formula1>
            <xm:f>DATA_VALIDATION!$U$2:$U$6</xm:f>
          </x14:formula1>
          <xm:sqref>B7</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5E537-59EC-4769-83BA-40C4689354B6}">
  <sheetPr codeName="EngPayInvFedFund">
    <pageSetUpPr fitToPage="1"/>
  </sheetPr>
  <dimension ref="A1:EC40"/>
  <sheetViews>
    <sheetView showGridLines="0" view="pageBreakPreview" zoomScaleNormal="100" zoomScaleSheetLayoutView="100" workbookViewId="0">
      <selection activeCell="A5" sqref="A5"/>
    </sheetView>
  </sheetViews>
  <sheetFormatPr defaultColWidth="9.140625" defaultRowHeight="15" x14ac:dyDescent="0.25"/>
  <cols>
    <col min="1" max="1" width="33.28515625" customWidth="1"/>
    <col min="2" max="2" width="26" customWidth="1"/>
    <col min="3" max="3" width="25" customWidth="1"/>
    <col min="4" max="4" width="21.140625" customWidth="1"/>
    <col min="5" max="5" width="4.85546875" customWidth="1"/>
    <col min="6" max="6" width="8" customWidth="1"/>
    <col min="7" max="7" width="25.28515625" customWidth="1"/>
    <col min="131" max="131" width="11.42578125" bestFit="1" customWidth="1"/>
    <col min="132" max="132" width="30.5703125" customWidth="1"/>
    <col min="133" max="133" width="23.140625" customWidth="1"/>
  </cols>
  <sheetData>
    <row r="1" spans="1:133" ht="16.5" customHeight="1" x14ac:dyDescent="0.25">
      <c r="EA1" s="13" t="s">
        <v>7598</v>
      </c>
      <c r="EB1" s="13" t="s">
        <v>7599</v>
      </c>
      <c r="EC1" s="13" t="s">
        <v>7600</v>
      </c>
    </row>
    <row r="2" spans="1:133" ht="21.75" customHeight="1" x14ac:dyDescent="0.25">
      <c r="A2" s="422" t="s">
        <v>7601</v>
      </c>
      <c r="B2" s="422"/>
      <c r="C2" s="422"/>
      <c r="D2" s="422"/>
      <c r="E2" s="422"/>
      <c r="F2" s="422"/>
      <c r="G2" s="422"/>
      <c r="EA2" s="269"/>
      <c r="EB2" s="269"/>
      <c r="EC2" s="270"/>
    </row>
    <row r="3" spans="1:133" ht="21.75" customHeight="1" x14ac:dyDescent="0.25">
      <c r="A3" s="422" t="s">
        <v>7602</v>
      </c>
      <c r="B3" s="422"/>
      <c r="C3" s="422"/>
      <c r="D3" s="422"/>
      <c r="E3" s="422"/>
      <c r="F3" s="422"/>
      <c r="G3" s="422"/>
      <c r="EA3" s="269"/>
      <c r="EB3" s="269"/>
      <c r="EC3" s="271"/>
    </row>
    <row r="4" spans="1:133" ht="26.25" customHeight="1" x14ac:dyDescent="0.25">
      <c r="EA4" s="269"/>
      <c r="EB4" s="269"/>
      <c r="EC4" s="271"/>
    </row>
    <row r="5" spans="1:133" ht="28.5" customHeight="1" x14ac:dyDescent="0.3">
      <c r="A5" s="20" t="s">
        <v>7603</v>
      </c>
      <c r="B5" s="272"/>
      <c r="C5" s="20" t="s">
        <v>7604</v>
      </c>
      <c r="D5" s="348"/>
      <c r="E5" s="348"/>
      <c r="F5" s="348"/>
      <c r="G5" s="348"/>
      <c r="EA5" s="269"/>
      <c r="EB5" s="269"/>
      <c r="EC5" s="271"/>
    </row>
    <row r="6" spans="1:133" ht="18.75" x14ac:dyDescent="0.3">
      <c r="A6" s="19" t="s">
        <v>7605</v>
      </c>
      <c r="B6" s="272" t="str">
        <f>IF(Project_Data!$M$2="","",Project_Data!$M$2)</f>
        <v/>
      </c>
      <c r="C6" s="126" t="str">
        <f>IF(Project_Data!$D$2="","",Project_Data!$D$2)</f>
        <v/>
      </c>
      <c r="D6" s="19" t="s">
        <v>52</v>
      </c>
      <c r="F6" s="273">
        <f>IF(Project_Data!$K$2="","",Project_Data!$K$2)</f>
        <v>12</v>
      </c>
      <c r="G6" s="19" t="s">
        <v>7606</v>
      </c>
      <c r="EA6" s="269"/>
      <c r="EB6" s="269"/>
      <c r="EC6" s="271"/>
    </row>
    <row r="7" spans="1:133" ht="18.75" x14ac:dyDescent="0.3">
      <c r="A7" s="19" t="s">
        <v>7607</v>
      </c>
      <c r="B7" s="274"/>
      <c r="C7" s="275" t="str">
        <f>IF($B$7="Construction @ 100%","FINAL","")</f>
        <v/>
      </c>
      <c r="D7" s="423" t="s">
        <v>7608</v>
      </c>
      <c r="E7" s="423"/>
      <c r="F7" s="423"/>
      <c r="G7" s="423"/>
      <c r="EA7" s="269"/>
      <c r="EB7" s="269"/>
      <c r="EC7" s="270"/>
    </row>
    <row r="8" spans="1:133" ht="18.75" x14ac:dyDescent="0.3">
      <c r="A8" s="19" t="s">
        <v>7609</v>
      </c>
      <c r="B8" s="317"/>
      <c r="C8" s="19" t="s">
        <v>7574</v>
      </c>
      <c r="D8" s="278" t="str">
        <f>IF(Project_Data!$J$2="","",Project_Data!$J$2)</f>
        <v/>
      </c>
      <c r="EA8" s="269"/>
      <c r="EB8" s="269"/>
      <c r="EC8" s="270"/>
    </row>
    <row r="9" spans="1:133" ht="18.75" x14ac:dyDescent="0.3">
      <c r="A9" s="20" t="s">
        <v>7544</v>
      </c>
      <c r="B9" s="279"/>
      <c r="C9" s="20" t="s">
        <v>7545</v>
      </c>
      <c r="D9" s="279"/>
      <c r="F9" s="288" t="s">
        <v>7610</v>
      </c>
      <c r="G9" s="280">
        <f ca="1">NOW()</f>
        <v>46273.518669560188</v>
      </c>
      <c r="EA9" s="269"/>
      <c r="EB9" s="269"/>
      <c r="EC9" s="270"/>
    </row>
    <row r="10" spans="1:133" ht="15.75" x14ac:dyDescent="0.25">
      <c r="A10" s="19"/>
      <c r="C10" s="20"/>
      <c r="D10" s="318"/>
      <c r="E10" s="19"/>
      <c r="G10" s="319"/>
      <c r="EA10" s="269"/>
      <c r="EB10" s="269"/>
      <c r="EC10" s="270"/>
    </row>
    <row r="11" spans="1:133" ht="18.75" x14ac:dyDescent="0.3">
      <c r="A11" s="19"/>
      <c r="B11" s="282"/>
      <c r="C11" s="20" t="s">
        <v>7611</v>
      </c>
      <c r="D11" s="283"/>
      <c r="E11" s="429" t="s">
        <v>7612</v>
      </c>
      <c r="F11" s="429"/>
      <c r="G11" s="284"/>
      <c r="EA11" s="269"/>
      <c r="EB11" s="269"/>
      <c r="EC11" s="270"/>
    </row>
    <row r="12" spans="1:133" ht="18.75" x14ac:dyDescent="0.3">
      <c r="A12" s="19" t="s">
        <v>7613</v>
      </c>
      <c r="B12" s="285">
        <f>$G$31</f>
        <v>0</v>
      </c>
      <c r="C12" s="20" t="s">
        <v>7614</v>
      </c>
      <c r="D12" s="320"/>
      <c r="F12" s="288" t="s">
        <v>7615</v>
      </c>
      <c r="G12" s="285">
        <f>$B$12-$D$12</f>
        <v>0</v>
      </c>
    </row>
    <row r="13" spans="1:133" ht="15.75" thickBot="1" x14ac:dyDescent="0.3"/>
    <row r="14" spans="1:133" ht="11.25" customHeight="1" thickTop="1" x14ac:dyDescent="0.25">
      <c r="A14" s="289"/>
      <c r="B14" s="290"/>
      <c r="C14" s="290"/>
      <c r="D14" s="290"/>
      <c r="E14" s="290"/>
      <c r="F14" s="290"/>
      <c r="G14" s="291"/>
    </row>
    <row r="15" spans="1:133" ht="11.25" customHeight="1" x14ac:dyDescent="0.25">
      <c r="A15" s="292"/>
      <c r="G15" s="293" t="s">
        <v>7616</v>
      </c>
    </row>
    <row r="16" spans="1:133" ht="11.25" customHeight="1" thickBot="1" x14ac:dyDescent="0.3">
      <c r="A16" s="294"/>
      <c r="B16" s="295"/>
      <c r="C16" s="295"/>
      <c r="D16" s="295"/>
      <c r="E16" s="295"/>
      <c r="F16" s="295"/>
      <c r="G16" s="296"/>
    </row>
    <row r="17" spans="1:7" ht="21" customHeight="1" thickTop="1" x14ac:dyDescent="0.25">
      <c r="A17" s="292" t="s">
        <v>7617</v>
      </c>
      <c r="G17" s="297"/>
    </row>
    <row r="18" spans="1:7" ht="21" customHeight="1" x14ac:dyDescent="0.3">
      <c r="A18" s="321"/>
      <c r="B18" t="s">
        <v>7618</v>
      </c>
      <c r="C18" s="372"/>
      <c r="D18" s="372"/>
      <c r="E18" s="372"/>
      <c r="F18" s="428"/>
      <c r="G18" s="297"/>
    </row>
    <row r="19" spans="1:7" ht="21" customHeight="1" x14ac:dyDescent="0.3">
      <c r="A19" s="300" t="s">
        <v>7619</v>
      </c>
      <c r="B19" s="272">
        <f>Project_Data!$D$2</f>
        <v>0</v>
      </c>
      <c r="C19" t="s">
        <v>7620</v>
      </c>
      <c r="G19" s="297"/>
    </row>
    <row r="20" spans="1:7" ht="21" customHeight="1" x14ac:dyDescent="0.25">
      <c r="A20" s="292" t="s">
        <v>7621</v>
      </c>
      <c r="B20" s="322"/>
      <c r="C20" t="s">
        <v>7622</v>
      </c>
      <c r="G20" s="297"/>
    </row>
    <row r="21" spans="1:7" ht="21" customHeight="1" x14ac:dyDescent="0.25">
      <c r="A21" s="292" t="s">
        <v>7623</v>
      </c>
      <c r="B21" s="322"/>
      <c r="G21" s="297"/>
    </row>
    <row r="22" spans="1:7" x14ac:dyDescent="0.25">
      <c r="A22" s="292"/>
      <c r="G22" s="297"/>
    </row>
    <row r="23" spans="1:7" ht="21" customHeight="1" x14ac:dyDescent="0.25">
      <c r="A23" s="323"/>
      <c r="B23" s="324"/>
      <c r="C23" s="325"/>
      <c r="D23" s="324"/>
      <c r="E23" s="324"/>
      <c r="F23" s="324"/>
      <c r="G23" s="326"/>
    </row>
    <row r="24" spans="1:7" ht="21" customHeight="1" x14ac:dyDescent="0.25">
      <c r="A24" s="327"/>
      <c r="B24" s="324"/>
      <c r="C24" s="325"/>
      <c r="D24" s="324"/>
      <c r="E24" s="324"/>
      <c r="F24" s="324"/>
      <c r="G24" s="326"/>
    </row>
    <row r="25" spans="1:7" ht="21" customHeight="1" x14ac:dyDescent="0.25">
      <c r="A25" s="327"/>
      <c r="B25" s="324"/>
      <c r="C25" s="325"/>
      <c r="D25" s="324"/>
      <c r="E25" s="324"/>
      <c r="F25" s="324"/>
      <c r="G25" s="326"/>
    </row>
    <row r="26" spans="1:7" ht="21" customHeight="1" x14ac:dyDescent="0.25">
      <c r="A26" s="327"/>
      <c r="B26" s="324"/>
      <c r="C26" s="325"/>
      <c r="D26" s="324"/>
      <c r="E26" s="324"/>
      <c r="F26" s="324"/>
      <c r="G26" s="326"/>
    </row>
    <row r="27" spans="1:7" ht="21" customHeight="1" x14ac:dyDescent="0.25">
      <c r="A27" s="327"/>
      <c r="B27" s="324"/>
      <c r="C27" s="325"/>
      <c r="D27" s="324"/>
      <c r="E27" s="324"/>
      <c r="F27" s="324"/>
      <c r="G27" s="326"/>
    </row>
    <row r="28" spans="1:7" ht="15.75" x14ac:dyDescent="0.25">
      <c r="A28" s="308"/>
      <c r="B28" s="101"/>
      <c r="C28" s="101"/>
      <c r="D28" s="101"/>
      <c r="E28" s="101"/>
      <c r="F28" s="101"/>
      <c r="G28" s="297"/>
    </row>
    <row r="29" spans="1:7" ht="15.75" x14ac:dyDescent="0.25">
      <c r="A29" s="308"/>
      <c r="B29" s="101"/>
      <c r="C29" s="101"/>
      <c r="D29" s="101"/>
      <c r="E29" s="101"/>
      <c r="F29" s="101"/>
      <c r="G29" s="297"/>
    </row>
    <row r="30" spans="1:7" ht="15.75" x14ac:dyDescent="0.25">
      <c r="A30" s="308"/>
      <c r="B30" s="101"/>
      <c r="C30" s="101"/>
      <c r="D30" s="101"/>
      <c r="E30" s="101"/>
      <c r="F30" s="101"/>
      <c r="G30" s="297"/>
    </row>
    <row r="31" spans="1:7" ht="17.25" customHeight="1" x14ac:dyDescent="0.25">
      <c r="A31" s="13" t="s">
        <v>7624</v>
      </c>
      <c r="B31" s="310"/>
      <c r="C31" t="s">
        <v>7625</v>
      </c>
      <c r="D31" s="427" t="s">
        <v>7626</v>
      </c>
      <c r="E31" s="427"/>
      <c r="F31" s="427"/>
      <c r="G31" s="311">
        <f>SUM($G$17:$G$30)</f>
        <v>0</v>
      </c>
    </row>
    <row r="32" spans="1:7" ht="17.25" customHeight="1" x14ac:dyDescent="0.25">
      <c r="A32" s="13" t="s">
        <v>7627</v>
      </c>
      <c r="B32" s="310"/>
      <c r="C32" t="s">
        <v>7625</v>
      </c>
      <c r="D32" s="427" t="s">
        <v>7628</v>
      </c>
      <c r="E32" s="427"/>
      <c r="F32" s="427"/>
      <c r="G32" s="311">
        <f>$D$12</f>
        <v>0</v>
      </c>
    </row>
    <row r="33" spans="1:7" ht="17.25" customHeight="1" x14ac:dyDescent="0.25">
      <c r="A33" s="13" t="s">
        <v>7629</v>
      </c>
      <c r="B33" s="312">
        <f>SUM($B$31:$B$32)</f>
        <v>0</v>
      </c>
      <c r="D33" s="427" t="s">
        <v>7630</v>
      </c>
      <c r="E33" s="427"/>
      <c r="F33" s="427"/>
      <c r="G33" s="313">
        <f>G31-G32</f>
        <v>0</v>
      </c>
    </row>
    <row r="34" spans="1:7" ht="17.25" customHeight="1" x14ac:dyDescent="0.25">
      <c r="A34" s="13" t="s">
        <v>7631</v>
      </c>
      <c r="B34" s="314"/>
      <c r="C34" t="s">
        <v>7625</v>
      </c>
      <c r="D34" s="427" t="s">
        <v>7632</v>
      </c>
      <c r="E34" s="427"/>
      <c r="F34" s="427"/>
      <c r="G34" s="315"/>
    </row>
    <row r="35" spans="1:7" ht="17.25" customHeight="1" x14ac:dyDescent="0.25">
      <c r="A35" s="13" t="s">
        <v>7633</v>
      </c>
      <c r="B35" s="328" t="str">
        <f>IF($B$33=0,"",$B$33/$D$8)</f>
        <v/>
      </c>
      <c r="C35" s="122"/>
      <c r="D35" s="427" t="s">
        <v>7634</v>
      </c>
      <c r="E35" s="427"/>
      <c r="F35" s="427"/>
      <c r="G35" s="313">
        <f>SUM($G$33:$G$34)</f>
        <v>0</v>
      </c>
    </row>
    <row r="36" spans="1:7" x14ac:dyDescent="0.25">
      <c r="A36" s="37" t="s">
        <v>7635</v>
      </c>
      <c r="D36" s="352" t="s">
        <v>7636</v>
      </c>
      <c r="E36" s="352"/>
      <c r="F36" s="352"/>
    </row>
    <row r="37" spans="1:7" ht="48" customHeight="1" x14ac:dyDescent="0.25"/>
    <row r="38" spans="1:7" x14ac:dyDescent="0.25">
      <c r="A38" s="424" t="s">
        <v>7637</v>
      </c>
      <c r="B38" s="424"/>
      <c r="D38" s="424" t="s">
        <v>7638</v>
      </c>
      <c r="E38" s="424"/>
      <c r="F38" s="424"/>
      <c r="G38" s="424"/>
    </row>
    <row r="40" spans="1:7" x14ac:dyDescent="0.25">
      <c r="A40" s="37" t="s">
        <v>7636</v>
      </c>
    </row>
  </sheetData>
  <sheetProtection sheet="1" objects="1" scenarios="1"/>
  <mergeCells count="14">
    <mergeCell ref="A38:B38"/>
    <mergeCell ref="D38:G38"/>
    <mergeCell ref="D31:F31"/>
    <mergeCell ref="D32:F32"/>
    <mergeCell ref="D33:F33"/>
    <mergeCell ref="D34:F34"/>
    <mergeCell ref="D35:F35"/>
    <mergeCell ref="D36:F36"/>
    <mergeCell ref="C18:F18"/>
    <mergeCell ref="A2:G2"/>
    <mergeCell ref="A3:G3"/>
    <mergeCell ref="D5:G5"/>
    <mergeCell ref="D7:G7"/>
    <mergeCell ref="E11:F11"/>
  </mergeCells>
  <conditionalFormatting sqref="G33 G35">
    <cfRule type="cellIs" dxfId="0" priority="1" operator="lessThan">
      <formula>0</formula>
    </cfRule>
  </conditionalFormatting>
  <printOptions horizontalCentered="1" verticalCentered="1"/>
  <pageMargins left="0.45" right="0.45" top="0.5" bottom="0.5" header="0.3" footer="0.3"/>
  <pageSetup scale="70" orientation="landscape" r:id="rId1"/>
  <headerFooter>
    <oddHeader>&amp;LFEDERAL FUNDING</oddHeader>
    <oddFooter>&amp;LPrinted &amp;D @ &amp;T&amp;CPage &amp;P of &amp;N&amp;RFEDERAL FUNDING</oddFooter>
  </headerFooter>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D3B5EB0E40FAA44A6495E7D3D2AFB98" ma:contentTypeVersion="11" ma:contentTypeDescription="Create a new document." ma:contentTypeScope="" ma:versionID="1694ccb4a1849f4f313b0596fbd61515">
  <xsd:schema xmlns:xsd="http://www.w3.org/2001/XMLSchema" xmlns:xs="http://www.w3.org/2001/XMLSchema" xmlns:p="http://schemas.microsoft.com/office/2006/metadata/properties" xmlns:ns2="2ce719ae-f859-4058-baa5-41f921521997" xmlns:ns3="6a340d0e-2f16-4be9-9962-66e7775a4fcc" targetNamespace="http://schemas.microsoft.com/office/2006/metadata/properties" ma:root="true" ma:fieldsID="fce6a034e01babd38207e55e95302713" ns2:_="" ns3:_="">
    <xsd:import namespace="2ce719ae-f859-4058-baa5-41f921521997"/>
    <xsd:import namespace="6a340d0e-2f16-4be9-9962-66e7775a4fc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element ref="ns2:MediaServiceObjectDetectorVersions"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ce719ae-f859-4058-baa5-41f92152199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SearchProperties" ma:index="1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a340d0e-2f16-4be9-9962-66e7775a4fcc"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16C53C7-2E89-4FAB-8243-87F0B323FED6}">
  <ds:schemaRefs>
    <ds:schemaRef ds:uri="http://schemas.microsoft.com/sharepoint/v3/contenttype/forms"/>
  </ds:schemaRefs>
</ds:datastoreItem>
</file>

<file path=customXml/itemProps2.xml><?xml version="1.0" encoding="utf-8"?>
<ds:datastoreItem xmlns:ds="http://schemas.openxmlformats.org/officeDocument/2006/customXml" ds:itemID="{5D1E57DA-40F5-4AC4-9C74-C878C74B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ce719ae-f859-4058-baa5-41f921521997"/>
    <ds:schemaRef ds:uri="6a340d0e-2f16-4be9-9962-66e7775a4fc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CC5342F-BF8D-44C3-8B79-CAB52BA23C38}">
  <ds:schemaRefs>
    <ds:schemaRef ds:uri="http://schemas.microsoft.com/office/2006/documentManagement/types"/>
    <ds:schemaRef ds:uri="http://purl.org/dc/dcmitype/"/>
    <ds:schemaRef ds:uri="2ce719ae-f859-4058-baa5-41f921521997"/>
    <ds:schemaRef ds:uri="http://schemas.openxmlformats.org/package/2006/metadata/core-properties"/>
    <ds:schemaRef ds:uri="http://purl.org/dc/elements/1.1/"/>
    <ds:schemaRef ds:uri="http://purl.org/dc/terms/"/>
    <ds:schemaRef ds:uri="http://schemas.microsoft.com/office/2006/metadata/properties"/>
    <ds:schemaRef ds:uri="http://schemas.microsoft.com/office/infopath/2007/PartnerControls"/>
    <ds:schemaRef ds:uri="6a340d0e-2f16-4be9-9962-66e7775a4fcc"/>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34</vt:i4>
      </vt:variant>
    </vt:vector>
  </HeadingPairs>
  <TitlesOfParts>
    <vt:vector size="61" baseType="lpstr">
      <vt:lpstr>AvgUnitCost</vt:lpstr>
      <vt:lpstr>Database</vt:lpstr>
      <vt:lpstr>Project_Data</vt:lpstr>
      <vt:lpstr>PayItemListMDOT</vt:lpstr>
      <vt:lpstr>PayItemList2024</vt:lpstr>
      <vt:lpstr>PayItemList</vt:lpstr>
      <vt:lpstr>DATA_VALIDATION</vt:lpstr>
      <vt:lpstr>PAYITEMTYPE_SUPPLEMENTAL</vt:lpstr>
      <vt:lpstr>PAYITEMTYPE</vt:lpstr>
      <vt:lpstr>Signature</vt:lpstr>
      <vt:lpstr>Image</vt:lpstr>
      <vt:lpstr>CodeNotes</vt:lpstr>
      <vt:lpstr>START</vt:lpstr>
      <vt:lpstr>ENGINEER</vt:lpstr>
      <vt:lpstr>900</vt:lpstr>
      <vt:lpstr>902</vt:lpstr>
      <vt:lpstr>GreenCover</vt:lpstr>
      <vt:lpstr>GreenCoverNEW</vt:lpstr>
      <vt:lpstr>OSARC</vt:lpstr>
      <vt:lpstr>WEBBIDLIST</vt:lpstr>
      <vt:lpstr>CONTRACTOR</vt:lpstr>
      <vt:lpstr>BIDTAB</vt:lpstr>
      <vt:lpstr>Material_Report</vt:lpstr>
      <vt:lpstr>LettingResults</vt:lpstr>
      <vt:lpstr>CAD_Template</vt:lpstr>
      <vt:lpstr>EngPayInv</vt:lpstr>
      <vt:lpstr>EngPayInvFedFund</vt:lpstr>
      <vt:lpstr>AwardStatus</vt:lpstr>
      <vt:lpstr>BidAmount</vt:lpstr>
      <vt:lpstr>BinderType</vt:lpstr>
      <vt:lpstr>ChangeOrder</vt:lpstr>
      <vt:lpstr>CharacterofWork</vt:lpstr>
      <vt:lpstr>EngineeringFunding</vt:lpstr>
      <vt:lpstr>FuelCode</vt:lpstr>
      <vt:lpstr>Image</vt:lpstr>
      <vt:lpstr>List_County</vt:lpstr>
      <vt:lpstr>Month</vt:lpstr>
      <vt:lpstr>OSARCDistrict</vt:lpstr>
      <vt:lpstr>Participating</vt:lpstr>
      <vt:lpstr>PayItem_Search</vt:lpstr>
      <vt:lpstr>PayItemList</vt:lpstr>
      <vt:lpstr>'900'!Print_Area</vt:lpstr>
      <vt:lpstr>'902'!Print_Area</vt:lpstr>
      <vt:lpstr>AvgUnitCost!Print_Area</vt:lpstr>
      <vt:lpstr>BIDTAB!Print_Area</vt:lpstr>
      <vt:lpstr>CAD_Template!Print_Area</vt:lpstr>
      <vt:lpstr>CONTRACTOR!Print_Area</vt:lpstr>
      <vt:lpstr>ENGINEER!Print_Area</vt:lpstr>
      <vt:lpstr>EngPayInv!Print_Area</vt:lpstr>
      <vt:lpstr>EngPayInvFedFund!Print_Area</vt:lpstr>
      <vt:lpstr>GreenCover!Print_Area</vt:lpstr>
      <vt:lpstr>LettingResults!Print_Area</vt:lpstr>
      <vt:lpstr>Material_Report!Print_Area</vt:lpstr>
      <vt:lpstr>OSARC!Print_Area</vt:lpstr>
      <vt:lpstr>WEBBIDLIST!Print_Area</vt:lpstr>
      <vt:lpstr>ProjectType</vt:lpstr>
      <vt:lpstr>SurfaceType</vt:lpstr>
      <vt:lpstr>Type</vt:lpstr>
      <vt:lpstr>PAYITEMTYPE_SUPPLEMENTAL!Type_Supplemental</vt:lpstr>
      <vt:lpstr>UploadedImage</vt:lpstr>
      <vt:lpstr>Year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Caleb Hammons</dc:creator>
  <cp:keywords/>
  <dc:description/>
  <cp:lastModifiedBy>Caleb Hammons</cp:lastModifiedBy>
  <cp:revision/>
  <dcterms:created xsi:type="dcterms:W3CDTF">2025-04-03T14:46:07Z</dcterms:created>
  <dcterms:modified xsi:type="dcterms:W3CDTF">2026-09-08T17:27:08Z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0x0101006D3B5EB0E40FAA44A6495E7D3D2AFB98</vt:lpwstr>
  </property>
</Properties>
</file>